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APPS\ACCTG\Head Start\Head Start Monitoring Response\HS Monitering Closeout Project__\"/>
    </mc:Choice>
  </mc:AlternateContent>
  <xr:revisionPtr revIDLastSave="0" documentId="8_{F2458AA0-8D11-4F3A-B7F6-B365377A7E8E}" xr6:coauthVersionLast="45" xr6:coauthVersionMax="45" xr10:uidLastSave="{00000000-0000-0000-0000-000000000000}"/>
  <bookViews>
    <workbookView xWindow="23880" yWindow="0" windowWidth="24240" windowHeight="13140" xr2:uid="{00000000-000D-0000-FFFF-FFFF00000000}"/>
  </bookViews>
  <sheets>
    <sheet name=" M Gill Earnings by Payroll, FY" sheetId="6" r:id="rId1"/>
    <sheet name=" GL Exp FY20 MGill" sheetId="3" r:id="rId2"/>
    <sheet name="GL Exp FY19 MGill" sheetId="8" r:id="rId3"/>
    <sheet name="GL Exp FY18 MGill" sheetId="7" r:id="rId4"/>
    <sheet name=" GL DATA FY18-19" sheetId="9" r:id="rId5"/>
    <sheet name="GL DATA SAL FY20" sheetId="2" r:id="rId6"/>
  </sheets>
  <definedNames>
    <definedName name="_xlnm._FilterDatabase" localSheetId="4" hidden="1">' GL DATA FY18-19'!$A$1:$L$4917</definedName>
  </definedNames>
  <calcPr calcId="191029"/>
  <pivotCaches>
    <pivotCache cacheId="7" r:id="rId7"/>
    <pivotCache cacheId="8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15" i="6" l="1"/>
  <c r="AC114" i="6"/>
  <c r="AC112" i="6"/>
  <c r="AD107" i="6"/>
  <c r="AD105" i="6"/>
  <c r="AD104" i="6"/>
  <c r="AC110" i="6"/>
  <c r="AC109" i="6"/>
  <c r="AC107" i="6"/>
  <c r="AC105" i="6"/>
  <c r="C286" i="8"/>
  <c r="D282" i="8"/>
  <c r="E279" i="8"/>
  <c r="B235" i="8"/>
  <c r="C320" i="7"/>
  <c r="C324" i="7" s="1"/>
  <c r="E312" i="7"/>
  <c r="N103" i="6" l="1"/>
  <c r="V99" i="6"/>
  <c r="W99" i="6" s="1"/>
  <c r="V98" i="6"/>
  <c r="W98" i="6" s="1"/>
  <c r="V97" i="6"/>
  <c r="W97" i="6" s="1"/>
  <c r="V96" i="6"/>
  <c r="W96" i="6" s="1"/>
  <c r="V95" i="6"/>
  <c r="W95" i="6" s="1"/>
  <c r="Q95" i="6"/>
  <c r="Q94" i="6"/>
  <c r="V94" i="6" s="1"/>
  <c r="W94" i="6" s="1"/>
  <c r="Q93" i="6"/>
  <c r="V93" i="6" s="1"/>
  <c r="W93" i="6" s="1"/>
  <c r="Q92" i="6"/>
  <c r="V92" i="6" s="1"/>
  <c r="W92" i="6" s="1"/>
  <c r="Q91" i="6"/>
  <c r="V91" i="6" s="1"/>
  <c r="W91" i="6" s="1"/>
  <c r="Q90" i="6"/>
  <c r="V90" i="6" s="1"/>
  <c r="W90" i="6" s="1"/>
  <c r="Q88" i="6"/>
  <c r="V88" i="6" s="1"/>
  <c r="W88" i="6" s="1"/>
  <c r="Q87" i="6"/>
  <c r="V87" i="6" s="1"/>
  <c r="W87" i="6" s="1"/>
  <c r="Q86" i="6"/>
  <c r="V86" i="6" s="1"/>
  <c r="W86" i="6" s="1"/>
  <c r="Q85" i="6"/>
  <c r="V85" i="6" s="1"/>
  <c r="W85" i="6" s="1"/>
  <c r="V84" i="6"/>
  <c r="W84" i="6" s="1"/>
  <c r="Q84" i="6"/>
  <c r="Q83" i="6"/>
  <c r="V83" i="6" s="1"/>
  <c r="W83" i="6" s="1"/>
  <c r="Q82" i="6"/>
  <c r="V82" i="6" s="1"/>
  <c r="W82" i="6" s="1"/>
  <c r="Q81" i="6"/>
  <c r="V81" i="6" s="1"/>
  <c r="W81" i="6" s="1"/>
  <c r="Q80" i="6"/>
  <c r="V80" i="6" s="1"/>
  <c r="W80" i="6" s="1"/>
  <c r="T79" i="6"/>
  <c r="Q79" i="6"/>
  <c r="Q78" i="6"/>
  <c r="V78" i="6" s="1"/>
  <c r="W78" i="6" s="1"/>
  <c r="V77" i="6"/>
  <c r="W77" i="6" s="1"/>
  <c r="Q77" i="6"/>
  <c r="Q76" i="6"/>
  <c r="V76" i="6" s="1"/>
  <c r="W76" i="6" s="1"/>
  <c r="V75" i="6"/>
  <c r="W75" i="6" s="1"/>
  <c r="Q75" i="6"/>
  <c r="Q74" i="6"/>
  <c r="V74" i="6" s="1"/>
  <c r="W74" i="6" s="1"/>
  <c r="V73" i="6"/>
  <c r="W73" i="6" s="1"/>
  <c r="Q73" i="6"/>
  <c r="Q72" i="6"/>
  <c r="V72" i="6" s="1"/>
  <c r="W72" i="6" s="1"/>
  <c r="V71" i="6"/>
  <c r="W71" i="6" s="1"/>
  <c r="Q71" i="6"/>
  <c r="Q70" i="6"/>
  <c r="V70" i="6" s="1"/>
  <c r="W70" i="6" s="1"/>
  <c r="V69" i="6"/>
  <c r="W69" i="6" s="1"/>
  <c r="Q69" i="6"/>
  <c r="Q68" i="6"/>
  <c r="V68" i="6" s="1"/>
  <c r="W68" i="6" s="1"/>
  <c r="V67" i="6"/>
  <c r="W67" i="6" s="1"/>
  <c r="Q67" i="6"/>
  <c r="Q66" i="6"/>
  <c r="V66" i="6" s="1"/>
  <c r="W66" i="6" s="1"/>
  <c r="V65" i="6"/>
  <c r="W65" i="6" s="1"/>
  <c r="Q65" i="6"/>
  <c r="Q64" i="6"/>
  <c r="V64" i="6" s="1"/>
  <c r="W64" i="6" s="1"/>
  <c r="V63" i="6"/>
  <c r="W63" i="6" s="1"/>
  <c r="Q63" i="6"/>
  <c r="Q62" i="6"/>
  <c r="V62" i="6" s="1"/>
  <c r="W62" i="6" s="1"/>
  <c r="V60" i="6"/>
  <c r="W60" i="6" s="1"/>
  <c r="Q60" i="6"/>
  <c r="Q59" i="6"/>
  <c r="V59" i="6" s="1"/>
  <c r="W59" i="6" s="1"/>
  <c r="V58" i="6"/>
  <c r="W58" i="6" s="1"/>
  <c r="Q58" i="6"/>
  <c r="Q57" i="6"/>
  <c r="V57" i="6" s="1"/>
  <c r="W57" i="6" s="1"/>
  <c r="V56" i="6"/>
  <c r="W56" i="6" s="1"/>
  <c r="Q56" i="6"/>
  <c r="Q55" i="6"/>
  <c r="V55" i="6" s="1"/>
  <c r="W55" i="6" s="1"/>
  <c r="V54" i="6"/>
  <c r="W54" i="6" s="1"/>
  <c r="Q54" i="6"/>
  <c r="U53" i="6"/>
  <c r="N52" i="6"/>
  <c r="Q51" i="6"/>
  <c r="Q50" i="6"/>
  <c r="N49" i="6"/>
  <c r="Q49" i="6" s="1"/>
  <c r="Q48" i="6"/>
  <c r="Q47" i="6"/>
  <c r="Q46" i="6"/>
  <c r="Q45" i="6"/>
  <c r="Q44" i="6"/>
  <c r="Q43" i="6"/>
  <c r="Q42" i="6"/>
  <c r="Q41" i="6"/>
  <c r="Q40" i="6"/>
  <c r="Q38" i="6"/>
  <c r="N38" i="6"/>
  <c r="R37" i="6"/>
  <c r="R36" i="6"/>
  <c r="R35" i="6"/>
  <c r="R34" i="6"/>
  <c r="R33" i="6"/>
  <c r="X32" i="6"/>
  <c r="X33" i="6" s="1"/>
  <c r="X34" i="6" s="1"/>
  <c r="X35" i="6" s="1"/>
  <c r="X36" i="6" s="1"/>
  <c r="X37" i="6" s="1"/>
  <c r="X39" i="6" s="1"/>
  <c r="X40" i="6" s="1"/>
  <c r="X41" i="6" s="1"/>
  <c r="X42" i="6" s="1"/>
  <c r="X43" i="6" s="1"/>
  <c r="X44" i="6" s="1"/>
  <c r="X45" i="6" s="1"/>
  <c r="X46" i="6" s="1"/>
  <c r="X47" i="6" s="1"/>
  <c r="X48" i="6" s="1"/>
  <c r="X49" i="6" s="1"/>
  <c r="X50" i="6" s="1"/>
  <c r="X51" i="6" s="1"/>
  <c r="X52" i="6" s="1"/>
  <c r="X53" i="6" s="1"/>
  <c r="R32" i="6"/>
  <c r="V30" i="6"/>
  <c r="R30" i="6"/>
  <c r="V29" i="6"/>
  <c r="R29" i="6"/>
  <c r="V28" i="6"/>
  <c r="R28" i="6"/>
  <c r="V27" i="6"/>
  <c r="R27" i="6"/>
  <c r="V26" i="6"/>
  <c r="R26" i="6"/>
  <c r="V25" i="6"/>
  <c r="R25" i="6"/>
  <c r="Q24" i="6"/>
  <c r="R24" i="6" s="1"/>
  <c r="N24" i="6"/>
  <c r="V22" i="6"/>
  <c r="R22" i="6"/>
  <c r="V21" i="6"/>
  <c r="S21" i="6"/>
  <c r="Q20" i="6"/>
  <c r="R20" i="6" s="1"/>
  <c r="N20" i="6"/>
  <c r="V19" i="6"/>
  <c r="R19" i="6"/>
  <c r="S19" i="6" s="1"/>
  <c r="V18" i="6"/>
  <c r="R18" i="6"/>
  <c r="V17" i="6"/>
  <c r="R17" i="6"/>
  <c r="V16" i="6"/>
  <c r="R16" i="6"/>
  <c r="V15" i="6"/>
  <c r="R15" i="6"/>
  <c r="V14" i="6"/>
  <c r="R14" i="6"/>
  <c r="V13" i="6"/>
  <c r="R13" i="6"/>
  <c r="V12" i="6"/>
  <c r="R12" i="6"/>
  <c r="V11" i="6"/>
  <c r="R11" i="6"/>
  <c r="V10" i="6"/>
  <c r="R10" i="6"/>
  <c r="V9" i="6"/>
  <c r="R9" i="6"/>
  <c r="V8" i="6"/>
  <c r="R8" i="6"/>
  <c r="V7" i="6"/>
  <c r="R7" i="6"/>
  <c r="V6" i="6"/>
  <c r="R6" i="6"/>
  <c r="W6" i="6" s="1"/>
  <c r="C93" i="3"/>
  <c r="E80" i="3"/>
  <c r="E81" i="3"/>
  <c r="X54" i="6" l="1"/>
  <c r="X55" i="6" s="1"/>
  <c r="X56" i="6" s="1"/>
  <c r="X57" i="6" s="1"/>
  <c r="X58" i="6" s="1"/>
  <c r="X59" i="6" s="1"/>
  <c r="X60" i="6" s="1"/>
  <c r="X104" i="6"/>
  <c r="N105" i="6"/>
  <c r="X103" i="6"/>
  <c r="Y103" i="6" s="1"/>
  <c r="X62" i="6"/>
  <c r="X63" i="6" s="1"/>
  <c r="X64" i="6" s="1"/>
  <c r="X65" i="6" s="1"/>
  <c r="X66" i="6" s="1"/>
  <c r="X67" i="6" s="1"/>
  <c r="X68" i="6" s="1"/>
  <c r="X69" i="6" s="1"/>
  <c r="X70" i="6" s="1"/>
  <c r="X71" i="6" s="1"/>
  <c r="X72" i="6" s="1"/>
  <c r="X73" i="6" s="1"/>
  <c r="X74" i="6" s="1"/>
  <c r="X75" i="6" s="1"/>
  <c r="X76" i="6" s="1"/>
  <c r="X77" i="6" s="1"/>
  <c r="X78" i="6" s="1"/>
  <c r="X79" i="6" s="1"/>
  <c r="X80" i="6" s="1"/>
  <c r="X81" i="6" s="1"/>
  <c r="X82" i="6" s="1"/>
  <c r="X83" i="6" s="1"/>
  <c r="X84" i="6" s="1"/>
  <c r="X85" i="6" s="1"/>
  <c r="X86" i="6" s="1"/>
  <c r="X87" i="6" s="1"/>
  <c r="X88" i="6" s="1"/>
  <c r="X90" i="6"/>
  <c r="X91" i="6" s="1"/>
  <c r="X92" i="6" s="1"/>
  <c r="X93" i="6" s="1"/>
  <c r="X94" i="6" s="1"/>
  <c r="X95" i="6" s="1"/>
  <c r="X96" i="6" s="1"/>
  <c r="X97" i="6" s="1"/>
  <c r="X98" i="6" s="1"/>
  <c r="X99" i="6" s="1"/>
  <c r="N39" i="6"/>
  <c r="N104" i="6" s="1"/>
  <c r="Y104" i="6" s="1"/>
  <c r="AC104" i="6" s="1"/>
  <c r="X6" i="6"/>
  <c r="W7" i="6"/>
  <c r="X7" i="6" s="1"/>
  <c r="X8" i="6" s="1"/>
  <c r="X9" i="6" s="1"/>
  <c r="X10" i="6" s="1"/>
  <c r="X11" i="6" s="1"/>
  <c r="X12" i="6" s="1"/>
  <c r="X13" i="6" s="1"/>
  <c r="X14" i="6" s="1"/>
  <c r="X15" i="6" s="1"/>
  <c r="X16" i="6" s="1"/>
  <c r="X17" i="6" s="1"/>
  <c r="X18" i="6" s="1"/>
  <c r="X19" i="6" s="1"/>
  <c r="X20" i="6" s="1"/>
  <c r="X21" i="6" s="1"/>
  <c r="X22" i="6" s="1"/>
  <c r="X23" i="6" s="1"/>
  <c r="X24" i="6" s="1"/>
  <c r="X25" i="6" s="1"/>
  <c r="X26" i="6" s="1"/>
  <c r="X27" i="6" s="1"/>
  <c r="X28" i="6" s="1"/>
  <c r="X29" i="6" s="1"/>
  <c r="X30" i="6" s="1"/>
  <c r="T38" i="6"/>
  <c r="R38" i="6" s="1"/>
  <c r="D87" i="3"/>
  <c r="D89" i="3" s="1"/>
  <c r="Q73" i="3"/>
  <c r="N107" i="6" l="1"/>
  <c r="X105" i="6"/>
  <c r="Y105" i="6" s="1"/>
  <c r="Y107" i="6" s="1"/>
  <c r="X107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Debbie Vincent</author>
  </authors>
  <commentList>
    <comment ref="R20" authorId="0" shapeId="0" xr:uid="{A1E7DC01-A93D-4B24-AAFD-7F6098B3121E}">
      <text>
        <r>
          <rPr>
            <b/>
            <sz val="9"/>
            <color indexed="81"/>
            <rFont val="Tahoma"/>
            <family val="2"/>
          </rPr>
          <t>Debbie Vincent:</t>
        </r>
        <r>
          <rPr>
            <sz val="9"/>
            <color indexed="81"/>
            <rFont val="Tahoma"/>
            <family val="2"/>
          </rPr>
          <t xml:space="preserve">
26 weeks at 35 hrs per week
</t>
        </r>
      </text>
    </comment>
    <comment ref="R24" authorId="0" shapeId="0" xr:uid="{DC10D887-3BC6-427C-8CCD-E58AF440B9D3}">
      <text>
        <r>
          <rPr>
            <b/>
            <sz val="9"/>
            <color indexed="81"/>
            <rFont val="Tahoma"/>
            <family val="2"/>
          </rPr>
          <t>Debbie Vincent:</t>
        </r>
        <r>
          <rPr>
            <sz val="9"/>
            <color indexed="81"/>
            <rFont val="Tahoma"/>
            <family val="2"/>
          </rPr>
          <t xml:space="preserve">
Retro rate increase to date of hire 5/8/17
</t>
        </r>
      </text>
    </comment>
    <comment ref="R38" authorId="0" shapeId="0" xr:uid="{97BCE826-4204-44E6-87CB-76330D9B2384}">
      <text>
        <r>
          <rPr>
            <b/>
            <sz val="9"/>
            <color indexed="81"/>
            <rFont val="Tahoma"/>
            <family val="2"/>
          </rPr>
          <t>Debbie Vincent:</t>
        </r>
        <r>
          <rPr>
            <sz val="9"/>
            <color indexed="81"/>
            <rFont val="Tahoma"/>
            <family val="2"/>
          </rPr>
          <t xml:space="preserve">
Retro to 3/1/18
</t>
        </r>
      </text>
    </comment>
    <comment ref="R53" authorId="0" shapeId="0" xr:uid="{2799F031-8888-4F4A-8805-DEE1F73AD5D1}">
      <text>
        <r>
          <rPr>
            <b/>
            <sz val="9"/>
            <color indexed="81"/>
            <rFont val="Tahoma"/>
            <family val="2"/>
          </rPr>
          <t>Debbie Vincent:</t>
        </r>
        <r>
          <rPr>
            <sz val="9"/>
            <color indexed="81"/>
            <rFont val="Tahoma"/>
            <family val="2"/>
          </rPr>
          <t xml:space="preserve">
Increase retro to first pay in March 2018</t>
        </r>
      </text>
    </comment>
    <comment ref="Q79" authorId="0" shapeId="0" xr:uid="{5F08A24F-7799-487F-A3E4-844C6BC50DC2}">
      <text>
        <r>
          <rPr>
            <b/>
            <sz val="9"/>
            <color indexed="81"/>
            <rFont val="Tahoma"/>
            <family val="2"/>
          </rPr>
          <t>Debbie Vincent:</t>
        </r>
        <r>
          <rPr>
            <sz val="9"/>
            <color indexed="81"/>
            <rFont val="Tahoma"/>
            <family val="2"/>
          </rPr>
          <t xml:space="preserve">
1.77% Cola Effective 3/22 pay date
</t>
        </r>
      </text>
    </comment>
  </commentList>
</comments>
</file>

<file path=xl/sharedStrings.xml><?xml version="1.0" encoding="utf-8"?>
<sst xmlns="http://schemas.openxmlformats.org/spreadsheetml/2006/main" count="117567" uniqueCount="8588">
  <si>
    <t>Account</t>
  </si>
  <si>
    <t>Type</t>
  </si>
  <si>
    <t>Date</t>
  </si>
  <si>
    <t>Document Number</t>
  </si>
  <si>
    <t>Name</t>
  </si>
  <si>
    <t>Description</t>
  </si>
  <si>
    <t>Debit</t>
  </si>
  <si>
    <t>Credit</t>
  </si>
  <si>
    <t>Program: Name</t>
  </si>
  <si>
    <t>Grant: Name</t>
  </si>
  <si>
    <t>Location: Name</t>
  </si>
  <si>
    <t>Employee</t>
  </si>
  <si>
    <t>- No Location -</t>
  </si>
  <si>
    <t>Journal</t>
  </si>
  <si>
    <t>Bonita Jackson</t>
  </si>
  <si>
    <t>Bonnie Sheipe-Warthen</t>
  </si>
  <si>
    <t>Mary Kennedy</t>
  </si>
  <si>
    <t>Judith Byrne</t>
  </si>
  <si>
    <t>Ann Drennon</t>
  </si>
  <si>
    <t>Ayanna Martin</t>
  </si>
  <si>
    <t>Donna Wilbur</t>
  </si>
  <si>
    <t>Elizabeth Boehmke</t>
  </si>
  <si>
    <t>Kathryn Simone</t>
  </si>
  <si>
    <t>Bridgett Pollard</t>
  </si>
  <si>
    <t>Jill Rickards</t>
  </si>
  <si>
    <t>Stephanie Dixon</t>
  </si>
  <si>
    <t>Janessa Rivera</t>
  </si>
  <si>
    <t>Marissa Stellwag</t>
  </si>
  <si>
    <t>Melonie Vazquez</t>
  </si>
  <si>
    <t>Kyle Edwards</t>
  </si>
  <si>
    <t>Shellinda Hardie</t>
  </si>
  <si>
    <t>Michelle Horan</t>
  </si>
  <si>
    <t>Heather Coleman</t>
  </si>
  <si>
    <t>Patricia Joyce</t>
  </si>
  <si>
    <t>Denise Klein</t>
  </si>
  <si>
    <t>Farhanaz Habib</t>
  </si>
  <si>
    <t>Susan Ford</t>
  </si>
  <si>
    <t>Kim Sinclair</t>
  </si>
  <si>
    <t>Rayna Gadsden</t>
  </si>
  <si>
    <t>Doris Santana</t>
  </si>
  <si>
    <t>Ta'Jah Conyers</t>
  </si>
  <si>
    <t>Patricia Goldwire</t>
  </si>
  <si>
    <t>Yvette Carpenter</t>
  </si>
  <si>
    <t>Michelle Weaver</t>
  </si>
  <si>
    <t>Andrea Ferrare</t>
  </si>
  <si>
    <t>Susan Caffrey</t>
  </si>
  <si>
    <t>Isata Bah</t>
  </si>
  <si>
    <t>Ruth Ragin</t>
  </si>
  <si>
    <t>Jacquelyn Gardner</t>
  </si>
  <si>
    <t>Denise Cacalori</t>
  </si>
  <si>
    <t>Rita Jenkins</t>
  </si>
  <si>
    <t>Greta Peterson</t>
  </si>
  <si>
    <t>Seham Azabawi</t>
  </si>
  <si>
    <t>Sabrina Manir</t>
  </si>
  <si>
    <t>Lynn Orangers</t>
  </si>
  <si>
    <t>Sherrita Dunn</t>
  </si>
  <si>
    <t>Jennifer Jones</t>
  </si>
  <si>
    <t>Kristin Mayes</t>
  </si>
  <si>
    <t>Pantida Wescott</t>
  </si>
  <si>
    <t>Heather Toppin</t>
  </si>
  <si>
    <t>Lois Bond</t>
  </si>
  <si>
    <t>Danyel Saxton</t>
  </si>
  <si>
    <t>Natalie Mitchem</t>
  </si>
  <si>
    <t>Manvir Gill</t>
  </si>
  <si>
    <t>Christine Morrison</t>
  </si>
  <si>
    <t>Susan Margolis</t>
  </si>
  <si>
    <t>Michelle Hewitt</t>
  </si>
  <si>
    <t>Bouchra Benachir</t>
  </si>
  <si>
    <t>Samir Reiz</t>
  </si>
  <si>
    <t>Tawona Hill</t>
  </si>
  <si>
    <t>Maiada Ramadan</t>
  </si>
  <si>
    <t>Tugce Ozel</t>
  </si>
  <si>
    <t>Danielle Jakubowski</t>
  </si>
  <si>
    <t>Sue Fenick</t>
  </si>
  <si>
    <t>Jennifer Craig</t>
  </si>
  <si>
    <t>Megan Rodrigues</t>
  </si>
  <si>
    <t>Nina Holmes</t>
  </si>
  <si>
    <t>Rovenna Overton</t>
  </si>
  <si>
    <t>Tammy Joyce</t>
  </si>
  <si>
    <t>Kendra Plummer</t>
  </si>
  <si>
    <t>Antoine Nelson</t>
  </si>
  <si>
    <t>Katilynn Ditzel</t>
  </si>
  <si>
    <t>Jennifer Elder</t>
  </si>
  <si>
    <t>CCR&amp;R - Child Care Resource &amp; Referral</t>
  </si>
  <si>
    <t>Admin Office</t>
  </si>
  <si>
    <t>CCFP - Child Care Food Program</t>
  </si>
  <si>
    <t>22-18 General</t>
  </si>
  <si>
    <t>CSBG - Community Service Block Grant</t>
  </si>
  <si>
    <t>Kristen Furniss</t>
  </si>
  <si>
    <t>58D - Homeless Prevention &amp; Rapid Rehousing</t>
  </si>
  <si>
    <t>Glayds Ortiz</t>
  </si>
  <si>
    <t>Essence Thompson</t>
  </si>
  <si>
    <t>Constance Pritchett</t>
  </si>
  <si>
    <t>Donna Conley</t>
  </si>
  <si>
    <t>Shante Branscomb</t>
  </si>
  <si>
    <t>Orlando Martinez</t>
  </si>
  <si>
    <t>Bobby Johnson</t>
  </si>
  <si>
    <t>Patricia Brown</t>
  </si>
  <si>
    <t>Ariel Howard</t>
  </si>
  <si>
    <t>Victoria Reger</t>
  </si>
  <si>
    <t>Sumeyra Ceylan</t>
  </si>
  <si>
    <t>Lucy Couvertier</t>
  </si>
  <si>
    <t>Moraima Gonzalez</t>
  </si>
  <si>
    <t>DeAnna Reid-Harden</t>
  </si>
  <si>
    <t>Elayne Schermerhorn</t>
  </si>
  <si>
    <t>100444</t>
  </si>
  <si>
    <t>HF - Healthy Families</t>
  </si>
  <si>
    <t>64D18 - United Way</t>
  </si>
  <si>
    <t>CCYC - Community Council of Young Children</t>
  </si>
  <si>
    <t>Matthew Ditmar</t>
  </si>
  <si>
    <t>Andrew Stellwag</t>
  </si>
  <si>
    <t>Gary Mease</t>
  </si>
  <si>
    <t>Karlie Gore</t>
  </si>
  <si>
    <t>Administeration</t>
  </si>
  <si>
    <t>Darshpreet Thind</t>
  </si>
  <si>
    <t>Corinna Harris</t>
  </si>
  <si>
    <t>10-18 - CSBG Community Programs</t>
  </si>
  <si>
    <t>64F18 - County Council for Young Children</t>
  </si>
  <si>
    <t>Anali Alvarado</t>
  </si>
  <si>
    <t>HS - Head Start</t>
  </si>
  <si>
    <t>EHS - Early Head Start</t>
  </si>
  <si>
    <t>64-18 - TANF Initiative for Parents (TIP)</t>
  </si>
  <si>
    <t>64E18 - Parents as Teachers</t>
  </si>
  <si>
    <t>LiHeap - Low Income Home Energy Assistance Program</t>
  </si>
  <si>
    <t>5U-17 - LiHeap</t>
  </si>
  <si>
    <t>300 - Child Care Food Program</t>
  </si>
  <si>
    <t>5T-17 - Universal Service Fund</t>
  </si>
  <si>
    <t>JE98</t>
  </si>
  <si>
    <t>JE99</t>
  </si>
  <si>
    <t>JE100</t>
  </si>
  <si>
    <t>JE738</t>
  </si>
  <si>
    <t>Direct Deposit Reversal</t>
  </si>
  <si>
    <t>JE101</t>
  </si>
  <si>
    <t>JE102</t>
  </si>
  <si>
    <t>JE739</t>
  </si>
  <si>
    <t>JE108</t>
  </si>
  <si>
    <t>JE115</t>
  </si>
  <si>
    <t>JE127</t>
  </si>
  <si>
    <t>JE114</t>
  </si>
  <si>
    <t>JE152</t>
  </si>
  <si>
    <t>JE156</t>
  </si>
  <si>
    <t>JE157</t>
  </si>
  <si>
    <t>JE164</t>
  </si>
  <si>
    <t>JE175</t>
  </si>
  <si>
    <t>JE182</t>
  </si>
  <si>
    <t>JE194</t>
  </si>
  <si>
    <t>JE201</t>
  </si>
  <si>
    <t>JE444</t>
  </si>
  <si>
    <t>JE572</t>
  </si>
  <si>
    <t>JE595</t>
  </si>
  <si>
    <t>JE609</t>
  </si>
  <si>
    <t>JE613</t>
  </si>
  <si>
    <t>JE648</t>
  </si>
  <si>
    <t>125 Cafeteria</t>
  </si>
  <si>
    <t>JE657</t>
  </si>
  <si>
    <t>125 Deductions</t>
  </si>
  <si>
    <t>JE843</t>
  </si>
  <si>
    <t>Adj Payroll for Manual checks</t>
  </si>
  <si>
    <t>JE914</t>
  </si>
  <si>
    <t>JE892</t>
  </si>
  <si>
    <t>JE1105</t>
  </si>
  <si>
    <t>JE1103</t>
  </si>
  <si>
    <t>JE1106</t>
  </si>
  <si>
    <t>JE1109</t>
  </si>
  <si>
    <t>JE1110</t>
  </si>
  <si>
    <t>JE1108</t>
  </si>
  <si>
    <t>JE1104</t>
  </si>
  <si>
    <t>JE1107</t>
  </si>
  <si>
    <t>JE916</t>
  </si>
  <si>
    <t>Reclass</t>
  </si>
  <si>
    <t>22L18 - HS Lumberton</t>
  </si>
  <si>
    <t>22M18 - Early Head Start</t>
  </si>
  <si>
    <t>JE688</t>
  </si>
  <si>
    <t>Samir Reiz 2019 Wage Transfer from SH to CSBG</t>
  </si>
  <si>
    <t>60-18 - Family Day Care</t>
  </si>
  <si>
    <t>92-18 - General &amp; Admin</t>
  </si>
  <si>
    <t>96-18 - Voucher Support</t>
  </si>
  <si>
    <t>Mt Holly Schools</t>
  </si>
  <si>
    <t>200 - Mt Holly</t>
  </si>
  <si>
    <t>HPRP2 - Homeless Prevention Rapid Rehousing</t>
  </si>
  <si>
    <t>47J18 - Professional Development Training</t>
  </si>
  <si>
    <t>47A20 - Operations</t>
  </si>
  <si>
    <t>Miriam Claudio</t>
  </si>
  <si>
    <t>JE813</t>
  </si>
  <si>
    <t>clear accrued Salaries from Feb</t>
  </si>
  <si>
    <t>USF - Universal Service Fund</t>
  </si>
  <si>
    <t>JE912</t>
  </si>
  <si>
    <t>Reverse Accrual</t>
  </si>
  <si>
    <t>47N18 - QIS</t>
  </si>
  <si>
    <t>JE103</t>
  </si>
  <si>
    <t>Month End Payroll Accrual March 2019</t>
  </si>
  <si>
    <t>JE104</t>
  </si>
  <si>
    <t>JE105</t>
  </si>
  <si>
    <t>Month End Payroll Accrual April 2019</t>
  </si>
  <si>
    <t>JE106</t>
  </si>
  <si>
    <t>JE116</t>
  </si>
  <si>
    <t>Month End Payroll Accrual May 2019</t>
  </si>
  <si>
    <t>JE117</t>
  </si>
  <si>
    <t>JE136</t>
  </si>
  <si>
    <t>Month End Payroll Accrual June 2019</t>
  </si>
  <si>
    <t>JE137</t>
  </si>
  <si>
    <t>JE158</t>
  </si>
  <si>
    <t>Month End Payroll Accrual July 2019</t>
  </si>
  <si>
    <t>JE159</t>
  </si>
  <si>
    <t>JE173</t>
  </si>
  <si>
    <t>Month End Payroll Accrual August 10-day 2019</t>
  </si>
  <si>
    <t>JE174</t>
  </si>
  <si>
    <t>JE189</t>
  </si>
  <si>
    <t>Month End Payroll Accrual September 11-day 2019</t>
  </si>
  <si>
    <t>JE974</t>
  </si>
  <si>
    <t>Month end Payroll Accrual Adj CCR&amp;R 9/30/19</t>
  </si>
  <si>
    <t>JE190</t>
  </si>
  <si>
    <t>JE975</t>
  </si>
  <si>
    <t>JE202</t>
  </si>
  <si>
    <t>Month End Payroll Accrual October 14-day 2019</t>
  </si>
  <si>
    <t>JE203</t>
  </si>
  <si>
    <t>JE599</t>
  </si>
  <si>
    <t>Month End Payroll Accrual November 5-day 2019</t>
  </si>
  <si>
    <t>JE600</t>
  </si>
  <si>
    <t>JE615</t>
  </si>
  <si>
    <t>Month End Payroll Accrual December 7-day 2019</t>
  </si>
  <si>
    <t>JE616</t>
  </si>
  <si>
    <t>JE665</t>
  </si>
  <si>
    <t>Month End Payroll Accrual January 10-day 2020</t>
  </si>
  <si>
    <t>JE666</t>
  </si>
  <si>
    <t>JE908</t>
  </si>
  <si>
    <t>Month End Payroll Accrual February 10-day 2020</t>
  </si>
  <si>
    <t>22E18 - HS Delanco</t>
  </si>
  <si>
    <t>22B18 - HS Browns Mills</t>
  </si>
  <si>
    <t>47D20 - PM</t>
  </si>
  <si>
    <t>47B20 - QMS</t>
  </si>
  <si>
    <t>47C20 - RRCE</t>
  </si>
  <si>
    <t>Edgewater Park</t>
  </si>
  <si>
    <t>210 - Edgewater Park</t>
  </si>
  <si>
    <t>5000 - Salaries &amp; Wages</t>
  </si>
  <si>
    <t>Salaries PD-3-8-19 Ortiz, Glayds</t>
  </si>
  <si>
    <t>Salaries PD-3-8-19 Santana, Doris</t>
  </si>
  <si>
    <t>Salaries PD-3-8-19 Cacalori, Denise</t>
  </si>
  <si>
    <t>Salaries PD-3-8-19 Foster, Catherine</t>
  </si>
  <si>
    <t>Catherine Foster</t>
  </si>
  <si>
    <t>Salaries PD-3-8-19 Johnson, Ruben</t>
  </si>
  <si>
    <t>Ruben Johnson</t>
  </si>
  <si>
    <t>Salaries PD-3-8-19 Morrison, Christine</t>
  </si>
  <si>
    <t>47L18 - Approved &amp; In-Home Inspection</t>
  </si>
  <si>
    <t>Salaries PD-3-8-19 Caffrey, Susan</t>
  </si>
  <si>
    <t>Salaries PD-3-8-19 Greene, Stephanie</t>
  </si>
  <si>
    <t>Stephanie Greene</t>
  </si>
  <si>
    <t>Salaries PD-3-8-19 Brown, Carol</t>
  </si>
  <si>
    <t>Carol Brown</t>
  </si>
  <si>
    <t>Salaries PD-3-8-19 Branscomb, Shante</t>
  </si>
  <si>
    <t>Salaries PD-3-8-19 Hidalgo, Paulina</t>
  </si>
  <si>
    <t>Paulina Hidalgo</t>
  </si>
  <si>
    <t>Salaries PD-3-8-19 Rivera, Janessa</t>
  </si>
  <si>
    <t>9-18 - CSBG Administration</t>
  </si>
  <si>
    <t>Salaries PD-3-8-19 Edwards, Kyle</t>
  </si>
  <si>
    <t>Salaries PD-3-8-19 Weaver, Michelle</t>
  </si>
  <si>
    <t>Salaries PD-3-8-19 Leonard, Janet</t>
  </si>
  <si>
    <t>Janet Leonard</t>
  </si>
  <si>
    <t>Salaries PD-3-8-19 Gill, Manvir</t>
  </si>
  <si>
    <t>Salaries PD-3-8-19 Reiz, Samir</t>
  </si>
  <si>
    <t>Salaries PD-3-8-19 Hajzer, Donna</t>
  </si>
  <si>
    <t>Donna Hajzer</t>
  </si>
  <si>
    <t>Salaries PD-3-8-19 Margolis, Susan</t>
  </si>
  <si>
    <t>Salaries PD-3-8-19 Ferrare, Andrea</t>
  </si>
  <si>
    <t>Salaries PD-3-8-19 Moreland, Kathleen</t>
  </si>
  <si>
    <t>Kathleen Moreland</t>
  </si>
  <si>
    <t>Salaries PD-3-8-19 Benachir, Bouchra</t>
  </si>
  <si>
    <t>Salaries PD-3-8-19 Tucker, Louthel</t>
  </si>
  <si>
    <t>Louthel Tucker</t>
  </si>
  <si>
    <t>Salaries PD-3-8-19 Barnes, Kishawn</t>
  </si>
  <si>
    <t>Kishawn Barnes</t>
  </si>
  <si>
    <t>Salaries PD-3-8-19 Harris, Corinna</t>
  </si>
  <si>
    <t>Salaries PD-3-8-19 Joyce, Patricia</t>
  </si>
  <si>
    <t>Salaries PD-3-8-19 Couvertier, Lucy</t>
  </si>
  <si>
    <t>Salaries PD-3-8-19 Wood, Kameron</t>
  </si>
  <si>
    <t>Kameron Wood</t>
  </si>
  <si>
    <t>Salaries PD-3-8-19 Aminuddin, Nasirah</t>
  </si>
  <si>
    <t>Nasirah Aminuddin</t>
  </si>
  <si>
    <t>Salaries PD-3-8-19 Good, Kristin A.</t>
  </si>
  <si>
    <t>59-18 - Strengthening Families Initiative</t>
  </si>
  <si>
    <t>Salaries PD-3-8-19 Byrne, Judith</t>
  </si>
  <si>
    <t>Salaries PD-3-8-19 Toppin, Heather</t>
  </si>
  <si>
    <t>Salaries PD-3-8-19 Wolf, Mark</t>
  </si>
  <si>
    <t>Mark Wolf</t>
  </si>
  <si>
    <t>Salaries PD-3-8-19 Craig, Jennifer</t>
  </si>
  <si>
    <t>Salaries PD-3-8-19 Jackson, Bonita</t>
  </si>
  <si>
    <t>Salaries PD-3-8-19 Monserrate, Amber</t>
  </si>
  <si>
    <t>Amber Monserrate</t>
  </si>
  <si>
    <t>Salaries PD-3-8-19 Bah, Isata</t>
  </si>
  <si>
    <t>ISATA BAH</t>
  </si>
  <si>
    <t>Salaries PD-3-8-19 Ceylan, Sumeyra</t>
  </si>
  <si>
    <t>Salaries PD-3-8-19 Jones, Jennifer</t>
  </si>
  <si>
    <t>Salaries PD-3-8-19 Dixon, Stephanie</t>
  </si>
  <si>
    <t>Salaries PD-3-8-19 Farina, Courtney</t>
  </si>
  <si>
    <t>Courtney Farina</t>
  </si>
  <si>
    <t>Salaries PD-3-8-19 Dumas, Ranada</t>
  </si>
  <si>
    <t>Ranada Dumas</t>
  </si>
  <si>
    <t>Salaries PD-3-8-19 Goldwire, Patricia</t>
  </si>
  <si>
    <t>Salaries PD-3-8-19 Horan, Michelle</t>
  </si>
  <si>
    <t>Salaries PD-3-8-19 Forman, Sharon</t>
  </si>
  <si>
    <t>Sharon Forman</t>
  </si>
  <si>
    <t>90B18 - Parent Education</t>
  </si>
  <si>
    <t>Salaries PD-3-8-19 Fenick, Sue</t>
  </si>
  <si>
    <t>Salaries PD-3-8-19 Padilla, Vincent</t>
  </si>
  <si>
    <t>Vincent Padilla</t>
  </si>
  <si>
    <t>Salaries PD-3-8-19 Sharer, Amie</t>
  </si>
  <si>
    <t>Amie Sharer</t>
  </si>
  <si>
    <t>Salaries PD-3-8-19 Bovell, Lori</t>
  </si>
  <si>
    <t>Lori Bovell</t>
  </si>
  <si>
    <t>Salaries PD-3-8-19 Reger, Victoria</t>
  </si>
  <si>
    <t>Salaries PD-3-8-19 Nelson, Quamillah</t>
  </si>
  <si>
    <t>Quamillah Nelson</t>
  </si>
  <si>
    <t>Salaries PD-3-8-19 Garner,Claire</t>
  </si>
  <si>
    <t>Claire Garner</t>
  </si>
  <si>
    <t>Salaries PD-3-8-19 Bresch, Susan</t>
  </si>
  <si>
    <t>Salaries PD-3-8-19 Vazquez, Melonie</t>
  </si>
  <si>
    <t>Salaries PD-3-8-19 DeJesus-Centeno, Karla</t>
  </si>
  <si>
    <t>Karla DeJesus-Centeno</t>
  </si>
  <si>
    <t>Salaries PD-3-8-19 Figueroa, Legna</t>
  </si>
  <si>
    <t>Legna Figueroa</t>
  </si>
  <si>
    <t>Salaries PD-3-8-19 Peterson, Greta</t>
  </si>
  <si>
    <t>Salaries PD-3-8-19 Buffett, Christiana</t>
  </si>
  <si>
    <t>Christiana Buffett</t>
  </si>
  <si>
    <t>Salaries PD-3-8-19 Manir, Sabrina</t>
  </si>
  <si>
    <t>Salaries PD-3-8-19 Garnes, Dejaa</t>
  </si>
  <si>
    <t>Dejaa Garnes</t>
  </si>
  <si>
    <t>Salaries PD-3-8-19 Overton, Rovenna</t>
  </si>
  <si>
    <t>Salaries PD-3-8-19 Logan, Bonnie</t>
  </si>
  <si>
    <t>Bonnie Logan</t>
  </si>
  <si>
    <t>Salaries PD-3-8-19 Coleman, Heather</t>
  </si>
  <si>
    <t>Salaries PD-3-8-19 Thind, Darsh</t>
  </si>
  <si>
    <t>Salaries PD-3-8-19 Simone, Kathryn</t>
  </si>
  <si>
    <t>Salaries PD-3-8-19 Yigit, Ozlem</t>
  </si>
  <si>
    <t>Ozlem Yigit</t>
  </si>
  <si>
    <t>Salaries PD-3-8-19 Hewitt, Michelle</t>
  </si>
  <si>
    <t>Salaries PD-3-8-19 Thompson, Essence</t>
  </si>
  <si>
    <t>Salaries PD-3-8-19 Klein, Denise</t>
  </si>
  <si>
    <t>Salaries PD-3-8-19 Johnson, Bobby</t>
  </si>
  <si>
    <t>Salaries PD-3-8-19 Rickards, Jill</t>
  </si>
  <si>
    <t>Salaries PD-3-8-19 Feriha Inan, Fatma</t>
  </si>
  <si>
    <t>Fatma Feriha Inan</t>
  </si>
  <si>
    <t>Salaries PD-3-8-19 Weston, Carolyn</t>
  </si>
  <si>
    <t>Carolyn Weston</t>
  </si>
  <si>
    <t>Salaries PD-3-8-19 Mitchem, Natalie</t>
  </si>
  <si>
    <t>Salaries PD-3-8-19 Abdul-Badee - Johnson, Anjail</t>
  </si>
  <si>
    <t>Anjail Abdul-Badee-Johnson</t>
  </si>
  <si>
    <t>Salaries PD-3-8-19 Smith, Devita</t>
  </si>
  <si>
    <t>Devita Smith</t>
  </si>
  <si>
    <t>Salaries PD-3-8-19 Farrell, Kimberly</t>
  </si>
  <si>
    <t>Kimberly Farrell</t>
  </si>
  <si>
    <t>Salaries PD-3-8-19 Boehmke, Elizabeth</t>
  </si>
  <si>
    <t>Salaries PD-3-8-19 Markes, Brittnay</t>
  </si>
  <si>
    <t>Brittnay Markes</t>
  </si>
  <si>
    <t>Salaries PD-3-8-19 Moss, Syrena</t>
  </si>
  <si>
    <t>Syrena Moss</t>
  </si>
  <si>
    <t>Salaries PD-3-8-19 Knaupp, Doreen</t>
  </si>
  <si>
    <t>Doreen Knaupp</t>
  </si>
  <si>
    <t>Salaries PD-3-8-19 Yanik, Saliha</t>
  </si>
  <si>
    <t>Saliha Yanik</t>
  </si>
  <si>
    <t>Salaries PD-3-8-19 Claudio, Miriam</t>
  </si>
  <si>
    <t>Salaries PD-3-8-19 Pritchett, Constance</t>
  </si>
  <si>
    <t>Salaries PD-3-8-19 Joyce, Tammy</t>
  </si>
  <si>
    <t>Salaries PD-3-8-19 Ramadan, Maiada</t>
  </si>
  <si>
    <t>Salaries PD-3-8-19 Genc, Deniz</t>
  </si>
  <si>
    <t>Deniz Genc</t>
  </si>
  <si>
    <t>Salaries PD-3-8-19 Hosein, Sheyleen</t>
  </si>
  <si>
    <t>Sheyleen Hosein</t>
  </si>
  <si>
    <t>Salaries PD-3-8-19 Azabawi, Seham</t>
  </si>
  <si>
    <t>Salaries PD-3-8-19 Carson, Deborah</t>
  </si>
  <si>
    <t>Deborah Carson</t>
  </si>
  <si>
    <t>Salaries PD-3-8-19 Ditzel, Katilynn</t>
  </si>
  <si>
    <t>Salaries PD-3-8-19 Elkady, May</t>
  </si>
  <si>
    <t>May Elkady</t>
  </si>
  <si>
    <t>Salaries PD-3-8-19 Brown, Patricia</t>
  </si>
  <si>
    <t>Salaries PD-3-8-19 Gardner, Jacquelyn</t>
  </si>
  <si>
    <t>Salaries PD-3-8-19 Sharma, Samarjit</t>
  </si>
  <si>
    <t>Samarjit Sharma</t>
  </si>
  <si>
    <t>Salaries PD-3-8-19 Torres, Amylir</t>
  </si>
  <si>
    <t>Amylir Torres</t>
  </si>
  <si>
    <t>Salaries PD-3-8-19 Hartlaub, Kathryn</t>
  </si>
  <si>
    <t>Kathryn Hartlaub</t>
  </si>
  <si>
    <t>Salaries PD-3-8-19 Figueroa, Maria</t>
  </si>
  <si>
    <t>Maria Figueroa</t>
  </si>
  <si>
    <t>Salaries PD-3-8-19 Firat, Hafize</t>
  </si>
  <si>
    <t>Hafize Firat</t>
  </si>
  <si>
    <t>Salaries PD-3-8-19 Furniss, Kristen</t>
  </si>
  <si>
    <t>Salaries PD-3-8-19 Nagy, Jennifer</t>
  </si>
  <si>
    <t>Jennifer Nagy</t>
  </si>
  <si>
    <t>Salaries PD-3-8-19 Jackson, Ethel</t>
  </si>
  <si>
    <t>Ethel Jackson</t>
  </si>
  <si>
    <t>Salaries PD-3-8-19 Drennon, Ann</t>
  </si>
  <si>
    <t>47K18 - Health &amp; Safety Training</t>
  </si>
  <si>
    <t>Salaries PD-3-8-19 Carley-Price, Jennifer</t>
  </si>
  <si>
    <t>Jennifer Carley-Price</t>
  </si>
  <si>
    <t>Salaries PD-3-8-19 Best, Tawanna</t>
  </si>
  <si>
    <t>Tawanna Best</t>
  </si>
  <si>
    <t>Salaries PD-3-8-19 Himm, Christine</t>
  </si>
  <si>
    <t>Christine Himm</t>
  </si>
  <si>
    <t>Salaries PD-3-8-19 Dogbe, Yvonne</t>
  </si>
  <si>
    <t>Yvonne Dogbe</t>
  </si>
  <si>
    <t>Salaries PD-3-8-19 Martin, Ayanna</t>
  </si>
  <si>
    <t>Salaries PD-3-8-19 Spiller, Betty</t>
  </si>
  <si>
    <t>Betty Spiller</t>
  </si>
  <si>
    <t>Salaries PD-3-8-19 Pollard, Bridgett</t>
  </si>
  <si>
    <t>Salaries PD-3-8-19 Sample, Janelle Yvette</t>
  </si>
  <si>
    <t>Janelle Yvette Sample</t>
  </si>
  <si>
    <t>Salaries PD-3-8-19 Green, Tomona</t>
  </si>
  <si>
    <t>Tomona Green</t>
  </si>
  <si>
    <t>Salaries PD-3-8-19 Mayfield, Robert</t>
  </si>
  <si>
    <t>Robert Mayfield</t>
  </si>
  <si>
    <t>Salaries PD-3-8-19 Moore, Ashley</t>
  </si>
  <si>
    <t>Ashley Moore</t>
  </si>
  <si>
    <t>Salaries PD-3-8-19 Holmes, Nina</t>
  </si>
  <si>
    <t>Salaries PD-3-8-19 Stellwag, Andrew</t>
  </si>
  <si>
    <t>Salaries PD-3-8-19 Gonzalez, Moraima</t>
  </si>
  <si>
    <t>Salaries PD-3-8-19 Ditmar, Matthew</t>
  </si>
  <si>
    <t>Salaries PD-3-8-19 Ragin, Ruth</t>
  </si>
  <si>
    <t>Salaries PD-3-8-19 Jensen, Elizabeth</t>
  </si>
  <si>
    <t>Elizabeth Jensen</t>
  </si>
  <si>
    <t>Salaries PD-3-8-19 Conley, Donna</t>
  </si>
  <si>
    <t>Salaries PD-3-8-19 Fisher, Wanda</t>
  </si>
  <si>
    <t>Wanda Fisher</t>
  </si>
  <si>
    <t>Salaries PD-3-8-19 Wilbur, Donna</t>
  </si>
  <si>
    <t>Salaries PD-3-8-19 Sheipe, Bonnie</t>
  </si>
  <si>
    <t>Salaries PD-3-8-19 Saloka, Vivyan</t>
  </si>
  <si>
    <t>Vivyan Saloka</t>
  </si>
  <si>
    <t>Salaries PD-3-8-19 Pryor, Verdina</t>
  </si>
  <si>
    <t>Verdina Pryor</t>
  </si>
  <si>
    <t>Salaries PD-3-8-19 Cooper-Gindraw, Stacy D</t>
  </si>
  <si>
    <t>Stacy D Cooper-Gindraw</t>
  </si>
  <si>
    <t>Salaries PD-3-8-19 Notte, Frank</t>
  </si>
  <si>
    <t>Frank Notte</t>
  </si>
  <si>
    <t>Salaries PD-3-8-19 Bond, Lois</t>
  </si>
  <si>
    <t>LOIS BOND</t>
  </si>
  <si>
    <t>Salaries PD-3-8-19 Harty, Colin</t>
  </si>
  <si>
    <t>Colin Harty</t>
  </si>
  <si>
    <t>Salaries PD-3-8-19 Rivera, Ingrid</t>
  </si>
  <si>
    <t>Ingrid Rivera</t>
  </si>
  <si>
    <t>Salaries PD-3-8-19 Carpenter, Yvette</t>
  </si>
  <si>
    <t>Salaries PD-3-8-19 Gadsden, Rayna</t>
  </si>
  <si>
    <t>Salaries PD-3-8-19 Jakubowski, Danielle</t>
  </si>
  <si>
    <t>Salaries PD-3-8-19 Williams, Jenna</t>
  </si>
  <si>
    <t>Jenna Williams</t>
  </si>
  <si>
    <t>Salaries PD-3-8-19 Dumesle, Sandy</t>
  </si>
  <si>
    <t>Sandy Dumesle</t>
  </si>
  <si>
    <t>Salaries PD-3-8-19 Canturk, Reyhan</t>
  </si>
  <si>
    <t>Reyhan Canturk</t>
  </si>
  <si>
    <t>Salaries PD-3-8-19 Rodrigues, Megan</t>
  </si>
  <si>
    <t>Salaries PD-3-8-19 Jefferson, Chalesha</t>
  </si>
  <si>
    <t>Chalesha Jefferson</t>
  </si>
  <si>
    <t>Salaries PD-3-8-19 Flewellen, Keshia</t>
  </si>
  <si>
    <t>Keshia Flewellen</t>
  </si>
  <si>
    <t>Salaries PD-3-8-19 Jenkins, Rita</t>
  </si>
  <si>
    <t>Salaries PD-3-8-19 Sharma, Nidhi</t>
  </si>
  <si>
    <t>Nidhi Sharma</t>
  </si>
  <si>
    <t>Salaries PD-3-8-19 Carson, William</t>
  </si>
  <si>
    <t>William Carson</t>
  </si>
  <si>
    <t>Salaries PD-3-8-19 Stellwag, Marissa</t>
  </si>
  <si>
    <t>Salaries PD-3-8-19 Davis, DaShaun</t>
  </si>
  <si>
    <t>DaShaun Davis</t>
  </si>
  <si>
    <t>Salaries PD-3-8-19 Hill, Tawona</t>
  </si>
  <si>
    <t>Salaries PD-3-8-19 Magauran, Kathryn</t>
  </si>
  <si>
    <t>Kathryn Magauran</t>
  </si>
  <si>
    <t>Salaries PD-3-8-19 Lamutt-Rivera, Maria</t>
  </si>
  <si>
    <t>Maria Lamutt-Rivera</t>
  </si>
  <si>
    <t>Salaries PD-3-8-19 Williams-Barnes, Linda</t>
  </si>
  <si>
    <t>Linda Williams-Barnes</t>
  </si>
  <si>
    <t>Salaries PD-3-8-19 Martinez, Orlando</t>
  </si>
  <si>
    <t>Salaries PD-3-8-19 Arreguin, Bibiana</t>
  </si>
  <si>
    <t>Bibiana Arreguin</t>
  </si>
  <si>
    <t>Salaries PD-3-8-19 Toussaint -Fontus, Marie</t>
  </si>
  <si>
    <t>Marie Toussaint -Fontus</t>
  </si>
  <si>
    <t>Salaries PD-3-8-19 Miller, Toxi</t>
  </si>
  <si>
    <t>Toxi Miller</t>
  </si>
  <si>
    <t>Salaries PD-3-8-19 Wescott, Pantida</t>
  </si>
  <si>
    <t>Salaries PD-3-8-19 Orangers, Lynn</t>
  </si>
  <si>
    <t>Salaries PD-3-8-19 Kilic, Gulcin</t>
  </si>
  <si>
    <t>Gulcin Kilic</t>
  </si>
  <si>
    <t>Salaries PD-3-8-19 Habib, Farhanaz</t>
  </si>
  <si>
    <t>Salaries PD-3-8-19 Conyers, Ta'Jah</t>
  </si>
  <si>
    <t>Salaries PD-3-8-19 Oliver-Terrell, Melissa</t>
  </si>
  <si>
    <t>Melissa Oliver-Terrell</t>
  </si>
  <si>
    <t>Salaries PD-3-8-19 Adriani, Christina</t>
  </si>
  <si>
    <t>Christina Adriani</t>
  </si>
  <si>
    <t>Salaries PD-3-8-19 Saxton, Danyel-6/28/19</t>
  </si>
  <si>
    <t>Salaries PD-3-8-19 Efil, Busra</t>
  </si>
  <si>
    <t>Busra Efil</t>
  </si>
  <si>
    <t>Salaries PD-3-8-19 Hardi, Shellinda</t>
  </si>
  <si>
    <t>Salaries PD-3-8-19 Ozel, Tugce</t>
  </si>
  <si>
    <t>Salaries PD-3-8-19 Howard, Ariel</t>
  </si>
  <si>
    <t>Salaries PD-3-8-19 Whitfield, Lisa</t>
  </si>
  <si>
    <t>Lisa Whitfield</t>
  </si>
  <si>
    <t>Salaries PD-3-8-19 Elder, Jennifer</t>
  </si>
  <si>
    <t>Salaries PD-3-8-19 Rice, Erica-6/28/19</t>
  </si>
  <si>
    <t>Erica Rice</t>
  </si>
  <si>
    <t>Salaries PD-3-8-19 Saxton, Cortney</t>
  </si>
  <si>
    <t>Courtney Saxton</t>
  </si>
  <si>
    <t>Salaries PD-3-8-19 Kennedy, Mary</t>
  </si>
  <si>
    <t>Lynn Orangers PD-3-22-19</t>
  </si>
  <si>
    <t>Betty Spiller PD-3-22-19</t>
  </si>
  <si>
    <t>Victoria Reger PD-3-22-19</t>
  </si>
  <si>
    <t>Ashley Moore PD-3-22-19</t>
  </si>
  <si>
    <t>Tammy Joyce PD-3-22-19</t>
  </si>
  <si>
    <t>Ruben Johnson PD-3-22-19</t>
  </si>
  <si>
    <t>Greta Peterson PD-3-22-19</t>
  </si>
  <si>
    <t>Constance Pritchett PD-3-22-19</t>
  </si>
  <si>
    <t>Glayds Ortiz  PD-3-22-19</t>
  </si>
  <si>
    <t>Megan Rodrigues PD-3-22-19</t>
  </si>
  <si>
    <t>Janessa Rivera PD-3-22-19</t>
  </si>
  <si>
    <t>Ann Drennon PD-3-22-19</t>
  </si>
  <si>
    <t>Sue Fenick PD-3-22-19</t>
  </si>
  <si>
    <t>Ariel Howard PD-3-22-19</t>
  </si>
  <si>
    <t>Anjail Abdul-Badee-Johnson PD-3-22-19</t>
  </si>
  <si>
    <t>Denise Cacalori PD-3-22-19</t>
  </si>
  <si>
    <t>Stephanie Dixon PD-3-22-19</t>
  </si>
  <si>
    <t>Amie Sharer PD-3-22-19</t>
  </si>
  <si>
    <t>Claire Garner PD-3-22-19</t>
  </si>
  <si>
    <t>Judith Byrne PD-3-22-19</t>
  </si>
  <si>
    <t>Deniz Genc PD-3-22-19</t>
  </si>
  <si>
    <t>Yvette Carpenter PD-3-22-19</t>
  </si>
  <si>
    <t>Ranada Dumas PD-3-22-19</t>
  </si>
  <si>
    <t>May Elkady PD-3-22-19</t>
  </si>
  <si>
    <t>Donna Hajzer PD-3-22-19</t>
  </si>
  <si>
    <t>Donna Wilbur PD-3-22-19</t>
  </si>
  <si>
    <t>Jill Rickards PD-3-22-19</t>
  </si>
  <si>
    <t>Susan Bresch PD-3-22-19</t>
  </si>
  <si>
    <t>Denise Klein PD-3-22-19</t>
  </si>
  <si>
    <t>Ta'Jah Conyers PD-3-22-19</t>
  </si>
  <si>
    <t>Manvir Gill PD-3-22-19</t>
  </si>
  <si>
    <t>Kristin Good PD-3-22-19</t>
  </si>
  <si>
    <t>Rovenna Overton PD-3-22-19</t>
  </si>
  <si>
    <t>Donna Conley PD-3-22-19</t>
  </si>
  <si>
    <t>Danielle Jakubowski PD-3-22-19</t>
  </si>
  <si>
    <t>Nidhi Sharma PD-3-22-19</t>
  </si>
  <si>
    <t>Kristen Furniss PD-3-22-19</t>
  </si>
  <si>
    <t>Busra Efil PD-3-22-19</t>
  </si>
  <si>
    <t>Quamillah Nelson PD-3-22-19</t>
  </si>
  <si>
    <t>Kyle Edwards PD-3-22-19</t>
  </si>
  <si>
    <t>Corinna Harris PD-3-22-19</t>
  </si>
  <si>
    <t>Natalie Mitchem PD-3-22-19</t>
  </si>
  <si>
    <t>Bonnie Logan PD-3-22-19</t>
  </si>
  <si>
    <t>Marissa Stellwag PD-3-22-19</t>
  </si>
  <si>
    <t>Legna Figueroa PD-3-22-19</t>
  </si>
  <si>
    <t>Heather Coleman PD-3-22-19</t>
  </si>
  <si>
    <t>Patricia Joyce PD-3-22-19</t>
  </si>
  <si>
    <t>Louthel Tucker PD-3-22-19</t>
  </si>
  <si>
    <t>Janelle Yvette Sample PD-3-22-19</t>
  </si>
  <si>
    <t>Pantida Wescott PD-3-22-19</t>
  </si>
  <si>
    <t>Katilynn Ditzel PD-3-22-19</t>
  </si>
  <si>
    <t>Doreen Knaupp PD-3-22-19</t>
  </si>
  <si>
    <t>Dezzaray Young PD-3-22-19</t>
  </si>
  <si>
    <t>Dezzaray Young</t>
  </si>
  <si>
    <t>Nina Holmes PD-3-22-19</t>
  </si>
  <si>
    <t>Keshia Flewellen PD-3-22-19</t>
  </si>
  <si>
    <t>Junova Gordon PD-3-22-19</t>
  </si>
  <si>
    <t>Junova Gordon</t>
  </si>
  <si>
    <t>Kimberly Farrell PD-3-22-19</t>
  </si>
  <si>
    <t>Bridgett Pollard PD-3-22-19</t>
  </si>
  <si>
    <t>Erica Rice PD-3-22-19</t>
  </si>
  <si>
    <t>Verdina Pryor PD-3-22-19</t>
  </si>
  <si>
    <t>Michelle Horan PD-3-22-19</t>
  </si>
  <si>
    <t>Jennifer Jones PD-3-22-19</t>
  </si>
  <si>
    <t>Patricia Brown PD-3-22-19</t>
  </si>
  <si>
    <t>Susan Margolis PD-3-22-19</t>
  </si>
  <si>
    <t>Fatma Feriha Inan PD-3-22-19</t>
  </si>
  <si>
    <t>Regina McCall PD-3-22-19</t>
  </si>
  <si>
    <t>Regina McCall</t>
  </si>
  <si>
    <t>Christina Adriani PD-3-22-19</t>
  </si>
  <si>
    <t>Moraima Gonzalez PD-3-22-19</t>
  </si>
  <si>
    <t>Miriam Claudio PD-3-22-19</t>
  </si>
  <si>
    <t>Sharon Forman  PD-3-22-19</t>
  </si>
  <si>
    <t>Maria Lamutt-Rivera PD-3-22-19</t>
  </si>
  <si>
    <t>Dejaa Garnes PD-3-22-19</t>
  </si>
  <si>
    <t>Courtney Farina PD-3-22-19</t>
  </si>
  <si>
    <t>Lori Bovell PD-3-22-19</t>
  </si>
  <si>
    <t>Hafize Firat PD-3-22-19</t>
  </si>
  <si>
    <t>Devita Smith PD-3-22-19</t>
  </si>
  <si>
    <t>Jennifer Elder PD-3-22-19</t>
  </si>
  <si>
    <t>Jenna Williams PD-3-22-19</t>
  </si>
  <si>
    <t>DaShaun Davis PD-3-22-19</t>
  </si>
  <si>
    <t>Vivyan Saloka PD-3-22-19</t>
  </si>
  <si>
    <t>Michelle Hewitt  PD-3-22-19</t>
  </si>
  <si>
    <t>Frank Notte PD-3-22-19</t>
  </si>
  <si>
    <t>Ingrid Rivera PD-3-22-19</t>
  </si>
  <si>
    <t>Susan Caffrey PD-3-22-19</t>
  </si>
  <si>
    <t>Patricia Goldwire PD-3-22-19</t>
  </si>
  <si>
    <t>Farhanaz Habib PD-3-22-19</t>
  </si>
  <si>
    <t>Nasirah Aminuddin PD-3-22-19</t>
  </si>
  <si>
    <t>Jennifer Nagy PD-3-22-19</t>
  </si>
  <si>
    <t>Deborah Carson PD-3-22-19</t>
  </si>
  <si>
    <t>Andrew Stellwag PD-3-22-19</t>
  </si>
  <si>
    <t>Kathryn Magauran PD-3-22-19</t>
  </si>
  <si>
    <t>Essence Thompson PD-3-22-19</t>
  </si>
  <si>
    <t>Tomona Green PD-3-22-19</t>
  </si>
  <si>
    <t>Amber Monserrate PD-3-22-19</t>
  </si>
  <si>
    <t>Robert Mayfield PD-3-22-19</t>
  </si>
  <si>
    <t>Isata Bah PD-3-22-19</t>
  </si>
  <si>
    <t>Darshpreet Thind PD-3-22-19</t>
  </si>
  <si>
    <t>Colin Harty PD-3-22-19</t>
  </si>
  <si>
    <t>Carolyn Weston PD-3-22-19</t>
  </si>
  <si>
    <t>Melonie Vazquez PD-3-22-19</t>
  </si>
  <si>
    <t>Ruth Ragin PD-3-22-19</t>
  </si>
  <si>
    <t>Syrena Moss PD-3-22-19</t>
  </si>
  <si>
    <t>Bonita Jackson PD-3-22-19</t>
  </si>
  <si>
    <t>Ethel Jackson PD-3-22-19</t>
  </si>
  <si>
    <t>Rita Jenkins PD-3-22-19</t>
  </si>
  <si>
    <t>Janet Leonard PD-3-22-19</t>
  </si>
  <si>
    <t>Christiana Buffett PD-3-22-19</t>
  </si>
  <si>
    <t>Danyel Saxton PD-3-22-19</t>
  </si>
  <si>
    <t>Sharon Forman PD-3-22-19</t>
  </si>
  <si>
    <t>Seham Azabawi PD-3-22-19</t>
  </si>
  <si>
    <t>Jennifer Carley-Price PD-3-22-19</t>
  </si>
  <si>
    <t>Elizabeth Boehmke PD-3-22-19</t>
  </si>
  <si>
    <t>Stacy D Cooper-Gindraw PD-3-22-19</t>
  </si>
  <si>
    <t>Michelle Hewitt PD-3-22-19</t>
  </si>
  <si>
    <t>Samarjit Sharma PD-3-22-19</t>
  </si>
  <si>
    <t>Sabrina Manir PD-3-22-19</t>
  </si>
  <si>
    <t>Elizabeth Jensen PD-3-22-19</t>
  </si>
  <si>
    <t>Ayanna Martin PD-3-22-19</t>
  </si>
  <si>
    <t>Doris Santana PD-3-22-19</t>
  </si>
  <si>
    <t>Shante Branscomb PD-3-22-19</t>
  </si>
  <si>
    <t>Samir Reiz PD-3-22-19</t>
  </si>
  <si>
    <t>Chalesha Jefferson PD-3-22-19</t>
  </si>
  <si>
    <t>Christine Morrison PD-3-22-19</t>
  </si>
  <si>
    <t>Orlando Martinez PD-3-22-19</t>
  </si>
  <si>
    <t>Melissa Oliver-Terrell PD-3-22-19</t>
  </si>
  <si>
    <t>Yvonne Dogbe PD-3-22-19</t>
  </si>
  <si>
    <t>Karla DeJesus-Centeno PD-3-22-19</t>
  </si>
  <si>
    <t>William Carson PD-3-22-19</t>
  </si>
  <si>
    <t>Stephanie Greene PD-3-22-19</t>
  </si>
  <si>
    <t>Sheyleen Hosein PD-3-22-19</t>
  </si>
  <si>
    <t>Reyhan Canturk PD-3-22-19</t>
  </si>
  <si>
    <t>Amylir Torres PD-3-22-19</t>
  </si>
  <si>
    <t>Linda Williams-Barnes PD-3-22-19</t>
  </si>
  <si>
    <t>Christine Himm PD-3-22-19</t>
  </si>
  <si>
    <t>Mary Kennedy PD-3-22-19</t>
  </si>
  <si>
    <t>Kathryn Simone PD-3-22-19</t>
  </si>
  <si>
    <t>Kishawn Barnes PD-3-22-19</t>
  </si>
  <si>
    <t>Tawanna Best PD-3-22-19</t>
  </si>
  <si>
    <t>Lisa Whitfield PD-3-22-19</t>
  </si>
  <si>
    <t>Bibiana Arreguin PD-3-22-19</t>
  </si>
  <si>
    <t>Andrea Ferrare PD-3-22-19</t>
  </si>
  <si>
    <t>Matthew Ditmar PD-3-22-19</t>
  </si>
  <si>
    <t>Catherine Foster PD-3-22-19</t>
  </si>
  <si>
    <t>Wanda Fisher PD-3-22-19</t>
  </si>
  <si>
    <t>Michelle Weaver PD-3-22-19</t>
  </si>
  <si>
    <t>Gulcin Kilic PD-3-22-19</t>
  </si>
  <si>
    <t>Bonnie Sheipe PD-3-22-19</t>
  </si>
  <si>
    <t>Shellinda Hardie PD-3-22-19</t>
  </si>
  <si>
    <t>Linda Edwards PD-3-22-19</t>
  </si>
  <si>
    <t>Lydia Edwards</t>
  </si>
  <si>
    <t>Tawona Hill PD-3-22-19</t>
  </si>
  <si>
    <t>Heather Toppin PD-3-22-19</t>
  </si>
  <si>
    <t>Brittnay Markes PD-3-22-19</t>
  </si>
  <si>
    <t>Paulina Hidalgo PD-3-22-19</t>
  </si>
  <si>
    <t>Bouchra Benachir PD-3-22-19</t>
  </si>
  <si>
    <t>Tugce Ozel PD-3-22-19</t>
  </si>
  <si>
    <t>Marie Toussaint -Fontus PD-3-22-19</t>
  </si>
  <si>
    <t>Jennifer Craig PD-3-22-19</t>
  </si>
  <si>
    <t>Jacquelyn Gardner PD-3-22-19</t>
  </si>
  <si>
    <t>Sumeyra Ceylan PD-3-22-19</t>
  </si>
  <si>
    <t>Bobby Johnson PD-3-22-19</t>
  </si>
  <si>
    <t>Carol Brown PD-3-22-19</t>
  </si>
  <si>
    <t>Toxi Miller PD-3-22-19</t>
  </si>
  <si>
    <t>Lucy Couvertier PD-3-22-19</t>
  </si>
  <si>
    <t>Saliha Yanik PD-3-22-19</t>
  </si>
  <si>
    <t>Kameron Wood PD-3-22-19</t>
  </si>
  <si>
    <t>Vincent Padilla PD-3-22-19</t>
  </si>
  <si>
    <t>Ozlem Yigit PD-3-22-19</t>
  </si>
  <si>
    <t>Maria Figueroa PD-3-22-19</t>
  </si>
  <si>
    <t>Rayna Gadsden PD-3-22-19</t>
  </si>
  <si>
    <t>Maiada Ramadan PD-3-22-19</t>
  </si>
  <si>
    <t>Lois Bond PD-3-22-19</t>
  </si>
  <si>
    <t>Kathryn Hartlaub PD-3-22-19</t>
  </si>
  <si>
    <t>Mark Wolf PD-3-22-19</t>
  </si>
  <si>
    <t>Kathleen Moreland PD-3-22-19</t>
  </si>
  <si>
    <t>46E18 - Child Care Resource &amp; Referral</t>
  </si>
  <si>
    <t>Samir Reiz PD-4-5-19</t>
  </si>
  <si>
    <t>Glayds Ortiz  PD-4-5-19</t>
  </si>
  <si>
    <t>Denise Klein PD-4-5-19</t>
  </si>
  <si>
    <t>Bobby Johnson PD-4-5-19</t>
  </si>
  <si>
    <t>Paulina Hidalgo PD-4-5-19</t>
  </si>
  <si>
    <t>Janessa Rivera PD-4-5-19</t>
  </si>
  <si>
    <t>Yvette Carpenter PD-4-5-19</t>
  </si>
  <si>
    <t>Shante Branscomb PD-4-5-19</t>
  </si>
  <si>
    <t>Natalie Mitchem PD-4-5-19</t>
  </si>
  <si>
    <t>Stephanie Dixon PD-4-5-19</t>
  </si>
  <si>
    <t>Sharon Forman PD-4-5-19</t>
  </si>
  <si>
    <t>Amber Monserrate PD-4-5-19</t>
  </si>
  <si>
    <t>Stephanie Greene PD-4-5-19</t>
  </si>
  <si>
    <t>Maria Lamutt-Rivera PD-4-5-19</t>
  </si>
  <si>
    <t>Nina Holmes PD-4-5-19</t>
  </si>
  <si>
    <t>Lisa Whitfield PD-4-5-19</t>
  </si>
  <si>
    <t>Kristen Furniss PD-4-5-19</t>
  </si>
  <si>
    <t>Syrena Moss PD-4-5-19</t>
  </si>
  <si>
    <t>Greta Peterson PD-4-5-19</t>
  </si>
  <si>
    <t>Ingrid Rivera PD-4-5-19</t>
  </si>
  <si>
    <t>Jacquelyn Gardner PD-4-5-19</t>
  </si>
  <si>
    <t>Judith Byrne PD-4-5-19</t>
  </si>
  <si>
    <t>Sue Fenick PD-4-5-19</t>
  </si>
  <si>
    <t>Kyle Edwards PD-4-5-19</t>
  </si>
  <si>
    <t>Victoria Reger PD-4-5-19</t>
  </si>
  <si>
    <t>Elizabeth Jensen PD-4-5-19</t>
  </si>
  <si>
    <t>Bibiana Arreguin PD-4-5-19</t>
  </si>
  <si>
    <t>Susan Margolis PD-4-5-19</t>
  </si>
  <si>
    <t>Susan Bresch PD-4-5-19</t>
  </si>
  <si>
    <t>Anjail Abdul-Badee-Johnson PD-4-5-19</t>
  </si>
  <si>
    <t>Bouchra Benachir PD-4-5-19</t>
  </si>
  <si>
    <t>Kristin Good PD-4-5-19</t>
  </si>
  <si>
    <t>Jill Rickards PD-4-5-19</t>
  </si>
  <si>
    <t>Carol Brown PD 4-5-19</t>
  </si>
  <si>
    <t>Tugce Ozel PD-4-5-19</t>
  </si>
  <si>
    <t>William Carson PD-4-5-19</t>
  </si>
  <si>
    <t>Rita Jenkins PD-4-5-19</t>
  </si>
  <si>
    <t>Bonita Jackson PD-4-5-19</t>
  </si>
  <si>
    <t>Vincent Padilla PD-4-5-19</t>
  </si>
  <si>
    <t>Davina Hess PD-4-5-19</t>
  </si>
  <si>
    <t>Davina Hess</t>
  </si>
  <si>
    <t>May Elkady PD-4-5-19</t>
  </si>
  <si>
    <t>Quamillah Nelson PD-4-5-19</t>
  </si>
  <si>
    <t>Patricia Brown PD-4-5-19</t>
  </si>
  <si>
    <t>Ruben Johnson PD-4-5-19</t>
  </si>
  <si>
    <t>Andrea Ferrare PD-4-5-19</t>
  </si>
  <si>
    <t>Katilynn Ditzel PD-4-5-19</t>
  </si>
  <si>
    <t>Brittnay Markes PD-4-5-19</t>
  </si>
  <si>
    <t>Tammy Joyce PD-4-5-19</t>
  </si>
  <si>
    <t>Lynn Orangers PD-4-5-19</t>
  </si>
  <si>
    <t>Catherine Foster PD-4-5-19</t>
  </si>
  <si>
    <t>Rovenna Overton PD-4-5-19</t>
  </si>
  <si>
    <t>Melonie Vazquez PD-4-5-19</t>
  </si>
  <si>
    <t>Carolyn Weston PD-4-5-19</t>
  </si>
  <si>
    <t>Kameron Wood PD-4-5-19</t>
  </si>
  <si>
    <t>Moraima Gonzalez PD-4-5-19</t>
  </si>
  <si>
    <t>Christine Morrison PD-4-5-19</t>
  </si>
  <si>
    <t>Deniz Genc PD-4-5-19</t>
  </si>
  <si>
    <t>Michelle Horan PD-4-5-19</t>
  </si>
  <si>
    <t>Donna Hajzer PD-4-5-19</t>
  </si>
  <si>
    <t>Shellinda Hardie PD-4-5-19</t>
  </si>
  <si>
    <t>Jennifer Carley-Price PD-4-5-19</t>
  </si>
  <si>
    <t>Amie Sharer PD-4-5-19</t>
  </si>
  <si>
    <t>Manvir Gill PD-4-5-19</t>
  </si>
  <si>
    <t>Essence Thompson PD-4-5-19</t>
  </si>
  <si>
    <t>Patricia Goldwire PD4-5-19</t>
  </si>
  <si>
    <t>Saliha Yanik PD-4-5-19</t>
  </si>
  <si>
    <t>Michelle Hewitt  PD-4-5-19</t>
  </si>
  <si>
    <t>Kathryn Magauran PD-4-5-19</t>
  </si>
  <si>
    <t>Jennifer Elder PD-4-5-19</t>
  </si>
  <si>
    <t>Tawanna Best PD-4-5-19</t>
  </si>
  <si>
    <t>Sharon Forman  PD-4-5-19</t>
  </si>
  <si>
    <t>Sumeyra Ceylan PD-4-5-19</t>
  </si>
  <si>
    <t>Megan Rodrigues PD-4-5-19</t>
  </si>
  <si>
    <t>Robert Mayfield PD-4-5-19</t>
  </si>
  <si>
    <t>Kathryn Hartlaub PD-4-5-19</t>
  </si>
  <si>
    <t>Yvonne Dogbe PD-4-5-19</t>
  </si>
  <si>
    <t>Jennifer Jones PD-4-5-19</t>
  </si>
  <si>
    <t>Jennifer Craig PD-4-5-19</t>
  </si>
  <si>
    <t>Michelle Weaver PD-4-5-19</t>
  </si>
  <si>
    <t>Bonnie Sheipe PD-4-5-19</t>
  </si>
  <si>
    <t>Andrew Stellwag PD-4-5-19</t>
  </si>
  <si>
    <t>Patricia Joyce PD-4-5-19</t>
  </si>
  <si>
    <t>Elizabeth Boehmke PD-4-5-19</t>
  </si>
  <si>
    <t>Donna Wilbur PD-4-5-19</t>
  </si>
  <si>
    <t>Legna Figueroa PD-4-5-19</t>
  </si>
  <si>
    <t>Isata Bah PD-4-5-19</t>
  </si>
  <si>
    <t>Denise Cacalori PD-4-5-19</t>
  </si>
  <si>
    <t>Linda Williams-Barnes PD-4-5-19</t>
  </si>
  <si>
    <t>Tomona Green PD-4-5-19</t>
  </si>
  <si>
    <t>Sabrina Manir PD-4-5-19</t>
  </si>
  <si>
    <t>Erica Rice PD-4-5-19</t>
  </si>
  <si>
    <t>Tawona Hill PD-4-5-19</t>
  </si>
  <si>
    <t>Ann Drennon PD-4-5-19</t>
  </si>
  <si>
    <t>Stacy D Cooper-Gindraw PD-4-5-19</t>
  </si>
  <si>
    <t>Dejaa Garnes PD-4-5-19</t>
  </si>
  <si>
    <t>Danyel Saxton PD-4-5-19</t>
  </si>
  <si>
    <t>Christiana Buffett PD-4-5-19</t>
  </si>
  <si>
    <t>Susan Caffrey PD-4-5-19</t>
  </si>
  <si>
    <t>Darshpreet Thind PD-4-5-19</t>
  </si>
  <si>
    <t>Danielle Jakubowski PD-4-5-19</t>
  </si>
  <si>
    <t>Chalesha Jefferson PD-4-5-19</t>
  </si>
  <si>
    <t>Lucy Couvertier PD-4-5-19</t>
  </si>
  <si>
    <t>Doreen Knaupp PD-4-5-19</t>
  </si>
  <si>
    <t>Reyhan Canturk PD-4-5-19</t>
  </si>
  <si>
    <t>Christina Adriani PD-4-5-19</t>
  </si>
  <si>
    <t>Louthel Tucker PD-4-5-19</t>
  </si>
  <si>
    <t>Seham Azabawi PD-4-5-19</t>
  </si>
  <si>
    <t>Constance Pritchett PD-4-5-19</t>
  </si>
  <si>
    <t>Hafize Firat PD-4-5-19</t>
  </si>
  <si>
    <t>Frank Notte PD-4-5-19</t>
  </si>
  <si>
    <t>Doris Santana PD-4-5-19</t>
  </si>
  <si>
    <t>Courtney Farina PD-4-5-19</t>
  </si>
  <si>
    <t>Deborah Carson PD-4-5-19</t>
  </si>
  <si>
    <t>Rayna Gadsden PD-4-5-19</t>
  </si>
  <si>
    <t>Amylir Torres PD-4-5-19</t>
  </si>
  <si>
    <t>Maiada Ramadan PD-4-5-19</t>
  </si>
  <si>
    <t>Matthew Ditmar PD-4-5-19</t>
  </si>
  <si>
    <t>Devita Smith PD-4-5-19</t>
  </si>
  <si>
    <t>Ariel Howard PD-4-5-19</t>
  </si>
  <si>
    <t>Jenna Williams PD-4-5-19</t>
  </si>
  <si>
    <t>Sheyleen Hosein PD-4-5-19</t>
  </si>
  <si>
    <t>Mary Kennedy PD-4-5-19</t>
  </si>
  <si>
    <t>Ayanna Martin PD-4-5-19</t>
  </si>
  <si>
    <t>Gulcin Kilic PD-4-5-19</t>
  </si>
  <si>
    <t>Fatma Feriha Inan PD-4-5-19</t>
  </si>
  <si>
    <t>Ta'Jah Conyers PD-4-5-19</t>
  </si>
  <si>
    <t>Orlando Martinez PD-4-5-19</t>
  </si>
  <si>
    <t>Kimberly Farrell PD-4-5-19</t>
  </si>
  <si>
    <t>Marissa Stellwag PD-4-5-19</t>
  </si>
  <si>
    <t>Christine Himm PD-4-5-19</t>
  </si>
  <si>
    <t>Samarjit Sharma PD-4-5-19</t>
  </si>
  <si>
    <t>Nidhi Sharma PD-4-5-19</t>
  </si>
  <si>
    <t>Courtney Saxton PD- 4-5-19</t>
  </si>
  <si>
    <t>Courtney Saxon</t>
  </si>
  <si>
    <t>Verdina Pryor PD-4-5-19</t>
  </si>
  <si>
    <t>Melissa Oliver-Terrell PD-4-5-19</t>
  </si>
  <si>
    <t>Betty Spiller PD-4-5-19</t>
  </si>
  <si>
    <t>Janelle Yvette Sample PD-4-5-19</t>
  </si>
  <si>
    <t>Nasirah Aminuddin PD-4-5-19</t>
  </si>
  <si>
    <t>Mark Wolf PD-4-5-19</t>
  </si>
  <si>
    <t>Heather Toppin PD-4-5-19</t>
  </si>
  <si>
    <t>Farhanaz Habib PD-4-5-19</t>
  </si>
  <si>
    <t>Michelle Hewitt PD-4-5-19</t>
  </si>
  <si>
    <t>Donna Conley PD-4-5-19</t>
  </si>
  <si>
    <t>DaShaun Davis PD-4-5-19</t>
  </si>
  <si>
    <t>Ruth Ragin PD-4-5-19</t>
  </si>
  <si>
    <t>Bridgett Pollard PD-4-5-19</t>
  </si>
  <si>
    <t>Wanda Fisher PD-4-5-19</t>
  </si>
  <si>
    <t>Lori Bovell PD-4-5-19</t>
  </si>
  <si>
    <t>Corinna Harris PD-4-5-19</t>
  </si>
  <si>
    <t>Toxi Miller PD-4-5-19</t>
  </si>
  <si>
    <t>Busra Efil PD-4-5-19</t>
  </si>
  <si>
    <t>Claire Garner PD-4-5-19</t>
  </si>
  <si>
    <t>Miriam Claudio PD-4-5-19</t>
  </si>
  <si>
    <t>Marie Toussaint -Fontus PD-4-5-19</t>
  </si>
  <si>
    <t>Maria Figueroa PD-4-5-19</t>
  </si>
  <si>
    <t>Janet Leonard PD-4-5-19</t>
  </si>
  <si>
    <t>Kishawn Barnes PD-4-5-19</t>
  </si>
  <si>
    <t>Karla DeJesus-Centeno PD-4-5-19</t>
  </si>
  <si>
    <t>Jennifer Nagy PD-4-5-19</t>
  </si>
  <si>
    <t>Colin Harty PD-4-5-19</t>
  </si>
  <si>
    <t>Pantida Wescott PD-4-5-19</t>
  </si>
  <si>
    <t>Ethel Jackson PD-4-5-19</t>
  </si>
  <si>
    <t>Keshia Flewellen PD-4-5-19</t>
  </si>
  <si>
    <t>Heather Coleman PD-4-5-19</t>
  </si>
  <si>
    <t>Kathleen Moreland PD-4-5-19</t>
  </si>
  <si>
    <t>Bonnie Logan PD-4-5-19</t>
  </si>
  <si>
    <t>Sandy Dumesle PD-4-5-19</t>
  </si>
  <si>
    <t>Ranada Dumas PD-4-5-19</t>
  </si>
  <si>
    <t>Ozlem Yigit PD-4-5-19</t>
  </si>
  <si>
    <t>Kathryn Simone PD-4-5-19</t>
  </si>
  <si>
    <t>Lois Bond PD-4-5-19</t>
  </si>
  <si>
    <t>Ashley Moore PD-4-5-19</t>
  </si>
  <si>
    <t>Vivyan Saloka PD-4-5-19</t>
  </si>
  <si>
    <t>Sue Fenick PD-4-19-19</t>
  </si>
  <si>
    <t>Corinna Harris PD-4-19-19</t>
  </si>
  <si>
    <t>Amie Sharer PD-4-19-19</t>
  </si>
  <si>
    <t>Bridgett Pollard PD-4-19-19</t>
  </si>
  <si>
    <t>Ruben Johnson PD-4-19-19</t>
  </si>
  <si>
    <t>Christine Morrison PD-4-19-19</t>
  </si>
  <si>
    <t>Louthel Tucker PD-4-19-19</t>
  </si>
  <si>
    <t>Bonnie Logan PD-4-19-19</t>
  </si>
  <si>
    <t>Michelle Horan PD-4-19-19</t>
  </si>
  <si>
    <t>Chalesha Jefferson PD-4-19-19</t>
  </si>
  <si>
    <t>Sumeyra Ceylan PD-4-19-19</t>
  </si>
  <si>
    <t>Orlando Martinez PD-4-19-19</t>
  </si>
  <si>
    <t>Natalie Mitchem PD-4-19-19</t>
  </si>
  <si>
    <t>Kyle Edwards PD-4-19-19</t>
  </si>
  <si>
    <t>Carolyn Weston PD-4-19-19</t>
  </si>
  <si>
    <t>Tammy Joyce PD-4-19-19</t>
  </si>
  <si>
    <t>Manvir Gill PD-4-19-19</t>
  </si>
  <si>
    <t>Kristin Good PD-4-19-19</t>
  </si>
  <si>
    <t>Constance Pritchett PD-4-19-19</t>
  </si>
  <si>
    <t>Jill Rickards PD-4-19-19</t>
  </si>
  <si>
    <t>Rovenna Overton PD-4-19-19</t>
  </si>
  <si>
    <t>Donna Hajzer PD-4-19-19</t>
  </si>
  <si>
    <t>Toxi Miller PD-4-19-19</t>
  </si>
  <si>
    <t>Greta Peterson PD-4-19-19</t>
  </si>
  <si>
    <t>Bouchra Benachir PD-4-19-19</t>
  </si>
  <si>
    <t>Nasirah Aminuddin PD-4-19-19</t>
  </si>
  <si>
    <t>Christiana Buffett PD-4-19-19</t>
  </si>
  <si>
    <t>Bonita Jackson PD-4-19-19</t>
  </si>
  <si>
    <t>Kathryn Simone PD-4-19-19</t>
  </si>
  <si>
    <t>Ashley Moore PD-4-19-19</t>
  </si>
  <si>
    <t>Denise Klein PD-4-19-19</t>
  </si>
  <si>
    <t>Darshpreet Thind PD-4-19-19</t>
  </si>
  <si>
    <t>Donna Wilbur PD-4-19-19</t>
  </si>
  <si>
    <t>Amber Monserrate PD-4-19-19</t>
  </si>
  <si>
    <t>Ann Drennon PD-4-19-19</t>
  </si>
  <si>
    <t>Deborah Carson PD-4-19-19</t>
  </si>
  <si>
    <t>Rayna Gadsden PD-4-19-19</t>
  </si>
  <si>
    <t>Moraima Gonzalez PD-4-19-19</t>
  </si>
  <si>
    <t>Doris Santana PD-4-19-19</t>
  </si>
  <si>
    <t>Tomona Green PD-4-19-19</t>
  </si>
  <si>
    <t>Tawanna Best PD-4-19-19</t>
  </si>
  <si>
    <t>Saliha Yanik PD-4-19-19</t>
  </si>
  <si>
    <t>Susan Margolis PD-4-19-19</t>
  </si>
  <si>
    <t>Samir Reiz PD-4-19-19</t>
  </si>
  <si>
    <t>Verdina Pryor PD-4-19-19</t>
  </si>
  <si>
    <t>Victoria Reger PD-4-19-19</t>
  </si>
  <si>
    <t>Hafize Firat PD-4-19-19</t>
  </si>
  <si>
    <t>Kathleen Moreland PD-4-19-19</t>
  </si>
  <si>
    <t>Matthew Ditmar PD-4-19-19</t>
  </si>
  <si>
    <t>Lois Bond PD-4-19-19</t>
  </si>
  <si>
    <t>Sheyleen Hosein PD-4-19-19</t>
  </si>
  <si>
    <t>Isata Bah PD-4-19-19</t>
  </si>
  <si>
    <t>Janessa Rivera PD-4-19-19</t>
  </si>
  <si>
    <t>Stacy D Cooper-Gindraw PD-4-19-19</t>
  </si>
  <si>
    <t>Kathryn Magauran PD-4-19-19</t>
  </si>
  <si>
    <t>Frank Notte PD-4-19-19</t>
  </si>
  <si>
    <t>Mark Wolf PD-4-19-19</t>
  </si>
  <si>
    <t>Kristen Furniss PD-4-19-19</t>
  </si>
  <si>
    <t>Janet Leonard PD-4-19-19</t>
  </si>
  <si>
    <t>Christina Adriani PD-4-19-19</t>
  </si>
  <si>
    <t>Ramsey Nutter PD-4-19-19</t>
  </si>
  <si>
    <t>Ramsey Nutter</t>
  </si>
  <si>
    <t>Claire Garner PD-4-19-19</t>
  </si>
  <si>
    <t>Melonie Vazquez PD-4-19-19</t>
  </si>
  <si>
    <t>Ozlem Yigit PD-4-19-19</t>
  </si>
  <si>
    <t>Denise Cacalori PD-4-19-19</t>
  </si>
  <si>
    <t>Michelle Hewitt  PD-4-19-19</t>
  </si>
  <si>
    <t>Janelle Yvette Sample PD-4-19-19</t>
  </si>
  <si>
    <t>Lisa Whitfield PD-4-19-19</t>
  </si>
  <si>
    <t>Deniz Genc PD-4-19-19</t>
  </si>
  <si>
    <t>Davina Hess PD-4-19-19</t>
  </si>
  <si>
    <t>Andrew Stellwag PD-4-19-19</t>
  </si>
  <si>
    <t>Robert Mayfield PD-4-19-19</t>
  </si>
  <si>
    <t>Stephanie Dixon PD-4-19-19</t>
  </si>
  <si>
    <t>Donna Conley PD-4-19-19</t>
  </si>
  <si>
    <t>Marie Toussaint -Fontus PD-4-19-19</t>
  </si>
  <si>
    <t>Vincent Padilla PD-4-19-19</t>
  </si>
  <si>
    <t>Samarjit Sharma PD-4-19-19</t>
  </si>
  <si>
    <t>Farhanaz Habib PD-4-19-19</t>
  </si>
  <si>
    <t>Sherrita Dunn PD-4-19-19</t>
  </si>
  <si>
    <t>Bonnie Sheipe PD-4-19-19</t>
  </si>
  <si>
    <t>Keshia Flewellen PD-4-19-19</t>
  </si>
  <si>
    <t>Sharon Forman PD-4-19-19</t>
  </si>
  <si>
    <t>Maria Figueroa PD-4-19-19</t>
  </si>
  <si>
    <t>Legna Figueroa PD-4-19-19</t>
  </si>
  <si>
    <t>Catherine Foster PD-4-19-19</t>
  </si>
  <si>
    <t>Tugce Ozel PD-4-19-19</t>
  </si>
  <si>
    <t>Ethel Jackson PD-4-19-19</t>
  </si>
  <si>
    <t>Rita Jenkins PD-4-19-19</t>
  </si>
  <si>
    <t>Busra Efil PD-4-19-19</t>
  </si>
  <si>
    <t>Paulina Hidalgo PD-4-19-19</t>
  </si>
  <si>
    <t>Andrea Ferrare PD-4-19-19</t>
  </si>
  <si>
    <t>Glayds Ortiz  PD-4-19-19</t>
  </si>
  <si>
    <t>Syrena Moss PD-4-19-19</t>
  </si>
  <si>
    <t>Kathryn Hartlaub PD-4-19-19</t>
  </si>
  <si>
    <t>Jennifer Elder PD-4-19-19</t>
  </si>
  <si>
    <t>Miriam Claudio PD-4-19-19</t>
  </si>
  <si>
    <t>Christine Himm PD-4-19-19</t>
  </si>
  <si>
    <t>Susan Bresch PD-4-19-19</t>
  </si>
  <si>
    <t>Devita Smith PD-4-19-19</t>
  </si>
  <si>
    <t>Megan Rodrigues PD-4-19-19</t>
  </si>
  <si>
    <t>Ayanna Martin PD-4-19-19</t>
  </si>
  <si>
    <t>Ivanette Peterson PD-4-19-19</t>
  </si>
  <si>
    <t>Ivanette Peterson</t>
  </si>
  <si>
    <t>Doreen Knaupp PD-4-19-19</t>
  </si>
  <si>
    <t>Danielle Jakubowski PD-4-19-19</t>
  </si>
  <si>
    <t>Kimberly Farrell PD-4-19-19</t>
  </si>
  <si>
    <t>Karla DeJesus-Centeno PD-4-19-19</t>
  </si>
  <si>
    <t>Shellinda Hardie PD-4-19-19</t>
  </si>
  <si>
    <t>Amylir Torres PD-4-19-19</t>
  </si>
  <si>
    <t>Nidhi Sharma PD-4-19-19</t>
  </si>
  <si>
    <t>Erica Rice PD-4-19-19</t>
  </si>
  <si>
    <t>Jennifer Jones PD-4-19-19</t>
  </si>
  <si>
    <t>Quamillah Nelson PD-4-19-19</t>
  </si>
  <si>
    <t>Jennifer Carley-Price PD-4-19-19</t>
  </si>
  <si>
    <t>Kishawn Barnes PD-4-19-19</t>
  </si>
  <si>
    <t>Heather Coleman PD-4-19-19</t>
  </si>
  <si>
    <t>Patricia Joyce PD-4-19-19</t>
  </si>
  <si>
    <t>May Elkady PD-4-19-19</t>
  </si>
  <si>
    <t>Courtney Farina PD-4-19-19</t>
  </si>
  <si>
    <t>Mary Kennedy PD-4-19-19</t>
  </si>
  <si>
    <t>Jennifer Craig PD-4-19-19</t>
  </si>
  <si>
    <t>Pantida Wescott PD-4-19-19</t>
  </si>
  <si>
    <t>Maiada Ramadan PD-4-19-19</t>
  </si>
  <si>
    <t>Anjail Abdul-Badee-Johnson PD-4-19-19</t>
  </si>
  <si>
    <t>Fatma Feriha Inan PD-4-19-19</t>
  </si>
  <si>
    <t>Ranada Dumas PD-4-19-19</t>
  </si>
  <si>
    <t>Ruth Ragin PD-4-19-19</t>
  </si>
  <si>
    <t>Vivyan Saloka PD-4-19-19</t>
  </si>
  <si>
    <t>Lucy Couvertier PD-4-19-19</t>
  </si>
  <si>
    <t>Seham Azabawi PD-4-19-19</t>
  </si>
  <si>
    <t>Bobby Johnson PD-4-19-19</t>
  </si>
  <si>
    <t>Katilynn Ditzel PD-4-19-19</t>
  </si>
  <si>
    <t>Colin Harty PD-4-19-19</t>
  </si>
  <si>
    <t>Judith Byrne PD-4-19-19</t>
  </si>
  <si>
    <t>Michelle Hewitt PD-4-19-19</t>
  </si>
  <si>
    <t>Jacquelyn Gardner PD-4-19-19</t>
  </si>
  <si>
    <t>Dejaa Garnes PD-4-19-19</t>
  </si>
  <si>
    <t>Cigdem Ozdemir PD-4-19-19</t>
  </si>
  <si>
    <t>Cigdem Ozdemir</t>
  </si>
  <si>
    <t>Rada Ali PD-4-19-19</t>
  </si>
  <si>
    <t>Rada Ali</t>
  </si>
  <si>
    <t>Marissa Stellwag PD-4-19-19</t>
  </si>
  <si>
    <t>Ta'Jah Conyers PD-4-19-19</t>
  </si>
  <si>
    <t>Antoine Nelson PD-4-19-19</t>
  </si>
  <si>
    <t>Nina Holmes PD-4-19-19</t>
  </si>
  <si>
    <t>Lynn Orangers PD-4-19-19</t>
  </si>
  <si>
    <t>Yvonne Dogbe PD-4-19-19</t>
  </si>
  <si>
    <t>Bibiana Arreguin PD-4-19-19</t>
  </si>
  <si>
    <t>Sabrina Manir PD-4-19-19</t>
  </si>
  <si>
    <t>Patricia Brown PD-4-19-19</t>
  </si>
  <si>
    <t>Elizabeth Boehmke PD-4-19-19</t>
  </si>
  <si>
    <t>Heather Toppin PD-4-19-19</t>
  </si>
  <si>
    <t>Stephanie Greene PD-4-19-19</t>
  </si>
  <si>
    <t>Tawona Hill PD-4-19-19</t>
  </si>
  <si>
    <t>Sandy Dumesle PD-4-19-19</t>
  </si>
  <si>
    <t>DaShaun Davis PD-4-19-19</t>
  </si>
  <si>
    <t>Michelle Weaver PD-4-19-19</t>
  </si>
  <si>
    <t>Velma Burks PD-4-19-19</t>
  </si>
  <si>
    <t>Velma Burks</t>
  </si>
  <si>
    <t>Susan Caffrey PD-4-19-19</t>
  </si>
  <si>
    <t>Reyhan Canturk PD-4-19-19</t>
  </si>
  <si>
    <t>Maria Lamutt-Rivera PD-4-19-19</t>
  </si>
  <si>
    <t>Shante Branscomb PD-4-19-19</t>
  </si>
  <si>
    <t>Sharon Forman  PD-4-19-19</t>
  </si>
  <si>
    <t>Kameron Wood PD-4-19-19</t>
  </si>
  <si>
    <t>Danyel Saxton PD-4-19-19</t>
  </si>
  <si>
    <t>William Carson PD-4-19-19</t>
  </si>
  <si>
    <t>Wanda Fisher PD-4-19-19</t>
  </si>
  <si>
    <t>Ariel Howard PD-4-19-19</t>
  </si>
  <si>
    <t>Elizabeth Jensen PD-4-19-19</t>
  </si>
  <si>
    <t>Essence Thompson PD-4-19-19</t>
  </si>
  <si>
    <t>Jennifer Nagy PD-4-19-19</t>
  </si>
  <si>
    <t>Yvette Carpenter PD-4-19-19</t>
  </si>
  <si>
    <t>Brittnay Markes PD-4-19-19</t>
  </si>
  <si>
    <t>Melissa Oliver-Terrell PD-4-19-19</t>
  </si>
  <si>
    <t>Janessa Rivera PD-5-3-19</t>
  </si>
  <si>
    <t>Donna Wilbur PD-5-3-19</t>
  </si>
  <si>
    <t>Christina Adriani PD-5-3-19</t>
  </si>
  <si>
    <t>Ruben Johnson PD-5-3-19</t>
  </si>
  <si>
    <t>Marissa Stellwag PD-5-3-19</t>
  </si>
  <si>
    <t>Busra Efil PD-5-3-19</t>
  </si>
  <si>
    <t>Nasirah Aminuddin PD-5-3-19</t>
  </si>
  <si>
    <t>Karla DeJesus-Centeno PD-5-3-19</t>
  </si>
  <si>
    <t>Stephanie Dixon PD-5-3-19</t>
  </si>
  <si>
    <t>Sharon Forman PD-5-3-19</t>
  </si>
  <si>
    <t>Greta Peterson PD-5-3-19</t>
  </si>
  <si>
    <t>Amie Sharer PD-5-3-19</t>
  </si>
  <si>
    <t>William Carson PD-5-3-19</t>
  </si>
  <si>
    <t>Kathleen Moreland PD-5-3-19</t>
  </si>
  <si>
    <t>Susan Bresch PD-5-3-19</t>
  </si>
  <si>
    <t>Lisa Whitfield PD-5-3-19</t>
  </si>
  <si>
    <t>Jennifer Craig PD-5-3-19</t>
  </si>
  <si>
    <t>Kyle Edwards PD-5-3-19</t>
  </si>
  <si>
    <t>Sheila Hughes PD-5-3-19</t>
  </si>
  <si>
    <t>Sheila Hughes</t>
  </si>
  <si>
    <t>Rovenna Overton PD-5-3-19</t>
  </si>
  <si>
    <t>Denise Cacalori PD-5-3-19</t>
  </si>
  <si>
    <t>Ashley Moore PD-5-3-19</t>
  </si>
  <si>
    <t>Darshpreet Thind PD-5-3-19</t>
  </si>
  <si>
    <t>Bonita Jackson PD-5-3-19</t>
  </si>
  <si>
    <t>Donna Hajzer PD-5-3-19</t>
  </si>
  <si>
    <t>Deborah Carson PD-5-3-19</t>
  </si>
  <si>
    <t>Danyel Saxton PD-5-3-19</t>
  </si>
  <si>
    <t>Sandy Dumesle PD-5-3-19</t>
  </si>
  <si>
    <t>Wanda Fisher PD-5-3-19</t>
  </si>
  <si>
    <t>Orlando Martinez PD-5-3-19</t>
  </si>
  <si>
    <t>Doreen Knaupp PD-5-3-19</t>
  </si>
  <si>
    <t>Velma Burks PD-5-3-19</t>
  </si>
  <si>
    <t>Carolyn Weston PD-5-3-19</t>
  </si>
  <si>
    <t>Shante Branscomb PD-5-3-19</t>
  </si>
  <si>
    <t>Michelle Weaver PD-5-3-19</t>
  </si>
  <si>
    <t>Elizabeth Jensen PD-5-3-19</t>
  </si>
  <si>
    <t>Sumeyra Ceylan PD-5-3-19</t>
  </si>
  <si>
    <t>Kathryn Magauran PD-5-3-19</t>
  </si>
  <si>
    <t>Janelle Yvette Sample PD-5-3-19</t>
  </si>
  <si>
    <t>Michelle Horan PD-5-3-19</t>
  </si>
  <si>
    <t>Whitley Spears PD-5-3-19</t>
  </si>
  <si>
    <t>Whitley Spears</t>
  </si>
  <si>
    <t>Christine Morrison PD-5-3-19</t>
  </si>
  <si>
    <t>Nina Holmes PD-5-3-19</t>
  </si>
  <si>
    <t>Colin Harty PD-5-3-19</t>
  </si>
  <si>
    <t>Samir Reiz PD-5-3-19</t>
  </si>
  <si>
    <t>Lois Bond PD-5-3-19</t>
  </si>
  <si>
    <t>Kristin Good PD-5-3-19</t>
  </si>
  <si>
    <t>Glayds Ortiz  PD-5-3-19</t>
  </si>
  <si>
    <t>Andrew Stellwag PD-5-3-19</t>
  </si>
  <si>
    <t>Lucy Couvertier PD-5-3-19</t>
  </si>
  <si>
    <t>Denise Klein PD-5-3-19</t>
  </si>
  <si>
    <t>Rada Ali PD-5-3-19</t>
  </si>
  <si>
    <t>Tawanna Best PD-5-3-19</t>
  </si>
  <si>
    <t>Victoria Reger PD-5-3-19</t>
  </si>
  <si>
    <t>Patricia Brown PD-5-3-19</t>
  </si>
  <si>
    <t>Mary Kennedy PD-5-3-19</t>
  </si>
  <si>
    <t>Claire Garner PD-5-3-19</t>
  </si>
  <si>
    <t>Ariel Howard PD-5-3-19</t>
  </si>
  <si>
    <t>Ayanna Martin PD-5-3-19</t>
  </si>
  <si>
    <t>Mark Wolf PD-5-3-19</t>
  </si>
  <si>
    <t>Jacquelyn Gardner PD-5-3-19</t>
  </si>
  <si>
    <t>Ivanette Peterson PD-5-3-19</t>
  </si>
  <si>
    <t>Courtney Farina PD-5-3-19</t>
  </si>
  <si>
    <t>Jennifer Jones PD-5-3-19</t>
  </si>
  <si>
    <t>Ramsey Nutter PD-5-3-19</t>
  </si>
  <si>
    <t>Judith Byrne PD-5-3-19</t>
  </si>
  <si>
    <t>Ozlem Yigit PD-5-3-19</t>
  </si>
  <si>
    <t>Natasha Joseph PD-5-3-19</t>
  </si>
  <si>
    <t>Natasha Joseph</t>
  </si>
  <si>
    <t>Isata Bah PD-5-3-19</t>
  </si>
  <si>
    <t>Heather Coleman PD-5-3-19</t>
  </si>
  <si>
    <t>Rayna Gadsden PD-5-3-19</t>
  </si>
  <si>
    <t>Susan Caffrey PD-5-3-19</t>
  </si>
  <si>
    <t>Devita Smith PD-5-3-19</t>
  </si>
  <si>
    <t>Manvir Gill PD-5-3-19</t>
  </si>
  <si>
    <t>Moraima Gonzalez PD-5-3-19</t>
  </si>
  <si>
    <t>Ethel Jackson PD-5-3-19</t>
  </si>
  <si>
    <t>Dejaa Garnes PD-5-3-19</t>
  </si>
  <si>
    <t>Katilynn Ditzel PD-5-3-19</t>
  </si>
  <si>
    <t>Heather Toppin PD-5-3-19</t>
  </si>
  <si>
    <t>Louthel Tucker PD-5-3-19</t>
  </si>
  <si>
    <t>Sue Fenick PD-5-3-19</t>
  </si>
  <si>
    <t>Keshia Flewellen PD-5-3-19</t>
  </si>
  <si>
    <t>Anjail Abdul-Badee-Johnson PD-5-3-19</t>
  </si>
  <si>
    <t>Tawona Hill PD-5-3-19</t>
  </si>
  <si>
    <t>Sabrina Manir PD-5-3-19</t>
  </si>
  <si>
    <t>Bobby Johnson PD-5-3-19</t>
  </si>
  <si>
    <t>Corinna Harris PD-5-3-19</t>
  </si>
  <si>
    <t>Robert Mayfield PD-5-3-19</t>
  </si>
  <si>
    <t>Amber Monserrate PD-5-3-19</t>
  </si>
  <si>
    <t>Bridgett Pollard PD-5-3-19</t>
  </si>
  <si>
    <t>Kim Sinclair PD-5-3-19</t>
  </si>
  <si>
    <t>Syrena Moss PD-5-3-19</t>
  </si>
  <si>
    <t>Constance Pritchett PD-5-3-19</t>
  </si>
  <si>
    <t>Quamillah Nelson PD-5-3-19</t>
  </si>
  <si>
    <t>Gerlini Garrido PD-5-3-19</t>
  </si>
  <si>
    <t>Gerlini Garrido</t>
  </si>
  <si>
    <t>Bonnie Logan PD-5-3-19</t>
  </si>
  <si>
    <t>Miriam Claudio PD-5-3-19</t>
  </si>
  <si>
    <t>Erica Rice PD-5-3-19</t>
  </si>
  <si>
    <t>Essence Thompson PD-5-3-19</t>
  </si>
  <si>
    <t>Legna Figueroa PD-5-3-19</t>
  </si>
  <si>
    <t>Jill Rickards PD-5-3-19</t>
  </si>
  <si>
    <t>Sheyleen Hosein PD-5-3-19</t>
  </si>
  <si>
    <t>Christine Himm PD-5-3-19</t>
  </si>
  <si>
    <t>Elizabeth Boehmke PD-5-3-19</t>
  </si>
  <si>
    <t>Ann Drennon PD-5-3-19</t>
  </si>
  <si>
    <t>Bibiana Arreguin PD-5-3-19</t>
  </si>
  <si>
    <t>Danielle Jakubowski PD-5-3-19</t>
  </si>
  <si>
    <t>Seham Azabawi PD-5-3-19</t>
  </si>
  <si>
    <t>Shellinda Hardie PD-5-3-19</t>
  </si>
  <si>
    <t>Bonnie Sheipe PD-5-3-19</t>
  </si>
  <si>
    <t>Yvette Carpenter PD-5-3-19</t>
  </si>
  <si>
    <t>Maria Lamutt-Rivera PD-5-3-19</t>
  </si>
  <si>
    <t>Bouchra Benachir PD-5-3-19</t>
  </si>
  <si>
    <t>Melissa Oliver-Terrell PD-5-3-19</t>
  </si>
  <si>
    <t>Verdina Pryor PD-5-3-19</t>
  </si>
  <si>
    <t>Tammy Joyce PD-5-3-19</t>
  </si>
  <si>
    <t>Melonie Vazquez PD-5-3-19</t>
  </si>
  <si>
    <t>Stacy D Cooper-Gindraw PD-5-3-19</t>
  </si>
  <si>
    <t>Lynn Orangers PD-5-3-19</t>
  </si>
  <si>
    <t>Fatma Feriha Inan PD-5-3-19</t>
  </si>
  <si>
    <t>Jennifer Carley-Price PD-5-3-19</t>
  </si>
  <si>
    <t>Carrie Dougherty PD-5-3-19</t>
  </si>
  <si>
    <t>Carrie Dougherty</t>
  </si>
  <si>
    <t>Matthew Ditmar PD-5-3-19</t>
  </si>
  <si>
    <t>Amylir Torres PD-5-3-19</t>
  </si>
  <si>
    <t>Kameron Wood PD-5-3-19</t>
  </si>
  <si>
    <t>Davina Hess PD-5-3-19</t>
  </si>
  <si>
    <t>Kathryn Simone PD-5-3-19</t>
  </si>
  <si>
    <t>Toxi Miller PD-5-3-19</t>
  </si>
  <si>
    <t>Natalie Mitchem PD-5-3-19</t>
  </si>
  <si>
    <t>Jennifer Nagy PD-5-3-19</t>
  </si>
  <si>
    <t>Michelle Hewitt PD-5-3-19</t>
  </si>
  <si>
    <t>Saliha Yanik PD-5-3-19</t>
  </si>
  <si>
    <t>Antoine Nelson PD-5-3-19</t>
  </si>
  <si>
    <t>Chalesha Jefferson PD-5-3-19</t>
  </si>
  <si>
    <t>Farhanaz Habib PD-5-3-19</t>
  </si>
  <si>
    <t>Susan Margolis PD-5-3-19</t>
  </si>
  <si>
    <t>Patricia Joyce PD-5-3-19</t>
  </si>
  <si>
    <t>Maiada Ramadan PD-5-3-19</t>
  </si>
  <si>
    <t>Catherine Foster PD-5-3-19</t>
  </si>
  <si>
    <t>Reyhan Canturk PD-5-3-19</t>
  </si>
  <si>
    <t>Kishawn Barnes PD-5-3-19</t>
  </si>
  <si>
    <t>Deniz Genc PD-5-3-19</t>
  </si>
  <si>
    <t>Yvonne Dogbe PD-5-3-19</t>
  </si>
  <si>
    <t>May Elkady PD-5-3-19</t>
  </si>
  <si>
    <t>Sherrita Dunn PD-5-3-19</t>
  </si>
  <si>
    <t>Megan Rodrigues PD-5-3-19</t>
  </si>
  <si>
    <t>Ta'Jah Conyers PD-5-3-19</t>
  </si>
  <si>
    <t>Pantida Wescott PD-5-3-19</t>
  </si>
  <si>
    <t>DaShaun Davis PD-5-3-19</t>
  </si>
  <si>
    <t>Andrea Ferrare PD-5-3-19</t>
  </si>
  <si>
    <t>Ranada Dumas PD-5-3-19</t>
  </si>
  <si>
    <t>Marie Toussaint -Fontus PD-5-3-19</t>
  </si>
  <si>
    <t>Doris Santana PD-5-3-19</t>
  </si>
  <si>
    <t>Tomona Green PD-5-3-19</t>
  </si>
  <si>
    <t>Samarjit Sharma PD-5-3-19</t>
  </si>
  <si>
    <t>Vincent Padilla PD-5-3-19</t>
  </si>
  <si>
    <t>Cigdem Ozdemir PD-5-3-19</t>
  </si>
  <si>
    <t>Vivyan Saloka PD-5-3-19</t>
  </si>
  <si>
    <t>Rita Jenkins PD-5-3-19</t>
  </si>
  <si>
    <t>Maria Figueroa PD-5-3-19</t>
  </si>
  <si>
    <t>Frank Notte PD-5-3-19</t>
  </si>
  <si>
    <t>Donna Conley PD-5-3-19</t>
  </si>
  <si>
    <t>Sharon Forman  PD-5-3-19</t>
  </si>
  <si>
    <t>Christiana Buffett PD-5-3-19</t>
  </si>
  <si>
    <t>Michelle Hewitt  PD-5-3-19</t>
  </si>
  <si>
    <t>Hafize Firat PD-5-3-19</t>
  </si>
  <si>
    <t>Kimberly Farrell PD-5-3-19</t>
  </si>
  <si>
    <t>Brittnay Markes PD-5-3-19</t>
  </si>
  <si>
    <t>Jennifer Elder PD-5-3-19</t>
  </si>
  <si>
    <t>Janet Leonard PD-5-3-19</t>
  </si>
  <si>
    <t>Ruth Ragin PD-5-3-19</t>
  </si>
  <si>
    <t>Kathryn Hartlaub PD-5-3-19</t>
  </si>
  <si>
    <t>Tugce Ozel PD-5-3-19</t>
  </si>
  <si>
    <t>Legna Figueroa PD-5-17-19</t>
  </si>
  <si>
    <t>Mark Wolf PD-5-17-19</t>
  </si>
  <si>
    <t>William Carson PD-5-17-19</t>
  </si>
  <si>
    <t>Andrew Stellwag PD-5-17-19</t>
  </si>
  <si>
    <t>Kristin Good PD-5-17-19</t>
  </si>
  <si>
    <t>Claire Garner PD-5-17-19</t>
  </si>
  <si>
    <t>Kim Sinclair PD-5-17-19</t>
  </si>
  <si>
    <t>Christine Morrison PD-5-17-19</t>
  </si>
  <si>
    <t>Donna Conley PD-5-17-19</t>
  </si>
  <si>
    <t>Essence Thompson PD-5-17-19</t>
  </si>
  <si>
    <t>Karla DeJesus-Centeno PD-5-17-19</t>
  </si>
  <si>
    <t>Judith Byrne PD-5-17-19</t>
  </si>
  <si>
    <t>Shellinda Hardie PD-5-17-19</t>
  </si>
  <si>
    <t>Kyle Edwards PD-5-17-19</t>
  </si>
  <si>
    <t>Patricia Brown PD-5-17-19</t>
  </si>
  <si>
    <t>Glayds Ortiz  PD-5-17-19</t>
  </si>
  <si>
    <t>Kristen Furniss PD-5-17-19</t>
  </si>
  <si>
    <t>Stephanie Dixon PD-5-17-19</t>
  </si>
  <si>
    <t>Melissa Oliver-Terrell PD-5-17-19</t>
  </si>
  <si>
    <t>Kathryn Hartlaub PD-5-17-19</t>
  </si>
  <si>
    <t>Catherine Foster PD-5-17-19</t>
  </si>
  <si>
    <t>Victoria Reger PD-5-17-19</t>
  </si>
  <si>
    <t>Sherrita Dunn PD-5-17-19</t>
  </si>
  <si>
    <t>Louthel Tucker PD-5-17-19</t>
  </si>
  <si>
    <t>Michelle Horan PD-5-17-19</t>
  </si>
  <si>
    <t>Cigdem Ozdemir PD-5-17-19</t>
  </si>
  <si>
    <t>Ruben Johnson PD-5-17-19</t>
  </si>
  <si>
    <t>Robert Mayfield PD-5-17-19</t>
  </si>
  <si>
    <t>Samarjit Sharma PD-5-17-19</t>
  </si>
  <si>
    <t>Vincent Padilla PD-5-17-19</t>
  </si>
  <si>
    <t>Devita Smith PD-5-17-19</t>
  </si>
  <si>
    <t>Susan Bresch PD-5-17-19</t>
  </si>
  <si>
    <t>Sheila Hughes PD-5-17-19</t>
  </si>
  <si>
    <t>Janelle Yvette Sample PD-5-17-19</t>
  </si>
  <si>
    <t>Lucy Couvertier PD-5-17-19</t>
  </si>
  <si>
    <t>Moraima Gonzalez PD-5-17-19</t>
  </si>
  <si>
    <t>Verdina Pryor PD-5-17-19</t>
  </si>
  <si>
    <t>Davina Hess PD-5-17-19</t>
  </si>
  <si>
    <t>Kishawn Barnes PD-5-17-19</t>
  </si>
  <si>
    <t>Melonie Vazquez PD-5-17-19</t>
  </si>
  <si>
    <t>Manvir Gill PD-5-17-19</t>
  </si>
  <si>
    <t>Maria Lamutt-Rivera PD-5-17-19</t>
  </si>
  <si>
    <t>Farhanaz Habib PD-5-17-19</t>
  </si>
  <si>
    <t>Greta Peterson PD-5-17-19</t>
  </si>
  <si>
    <t>Seham Azabawi PD-5-17-19</t>
  </si>
  <si>
    <t>Ethel Jackson PD-5-17-19</t>
  </si>
  <si>
    <t>Marissa Stellwag PD-5-17-19</t>
  </si>
  <si>
    <t>Sue Fenick PD-5-17-19</t>
  </si>
  <si>
    <t>Toxi Miller PD-5-17-19</t>
  </si>
  <si>
    <t>Samir Reiz PD-5-17-19</t>
  </si>
  <si>
    <t>Patricia Goldwire PD5-17-19</t>
  </si>
  <si>
    <t>Susan Caffrey PD-5-17-19</t>
  </si>
  <si>
    <t>Elizabeth Jensen PD-5-17-19</t>
  </si>
  <si>
    <t>Denise Cacalori PD-5-17-19</t>
  </si>
  <si>
    <t>Ashley Moore PD-5-17-19</t>
  </si>
  <si>
    <t>Jill Rickards PD-5-17-19</t>
  </si>
  <si>
    <t>Colin Harty PD-5-17-19</t>
  </si>
  <si>
    <t>Christiana Buffett PD-5-17-19</t>
  </si>
  <si>
    <t>Bonita Jackson PD-5-17-19</t>
  </si>
  <si>
    <t>Tammy Joyce PD-5-17-19</t>
  </si>
  <si>
    <t>Danyel Saxton PD-5-17-19</t>
  </si>
  <si>
    <t>Kathryn Simone PD-5-17-19</t>
  </si>
  <si>
    <t>Ramsey Nutter PD-5-17-19</t>
  </si>
  <si>
    <t>Quamillah Nelson PD-5-17-19</t>
  </si>
  <si>
    <t>Amylir Torres PD-5-17-19</t>
  </si>
  <si>
    <t>Janessa Rivera PD-5-17-19</t>
  </si>
  <si>
    <t>Rayna Gadsden PD-5-17-19</t>
  </si>
  <si>
    <t>Bouchra Benachir PD-5-17-19</t>
  </si>
  <si>
    <t>Amie Sharer PD-5-17-19</t>
  </si>
  <si>
    <t>Ayanna Martin PD-5-17-19</t>
  </si>
  <si>
    <t>Saliha Yanik PD-5-17-19</t>
  </si>
  <si>
    <t>Marie Toussaint -Fontus PD-5-17-19</t>
  </si>
  <si>
    <t>Christina Adriani PD-5-17-19</t>
  </si>
  <si>
    <t>Constance Pritchett PD-5-17-19</t>
  </si>
  <si>
    <t>Rita Jenkins PD-5-17-19</t>
  </si>
  <si>
    <t>Heather Toppin PD-5-17-19</t>
  </si>
  <si>
    <t>Sandy Dumesle PD-5-17-19</t>
  </si>
  <si>
    <t>Patricia Joyce PD-5-17-19</t>
  </si>
  <si>
    <t>Rovenna Overton PD-5-17-19</t>
  </si>
  <si>
    <t>Susan Margolis PD-5-17-19</t>
  </si>
  <si>
    <t>Ann Drennon PD-5-17-19</t>
  </si>
  <si>
    <t>Denise Klein PD-5-17-19</t>
  </si>
  <si>
    <t>DaShaun Davis PD-5-17-19</t>
  </si>
  <si>
    <t>Corinna Harris PD-5-17-19</t>
  </si>
  <si>
    <t>Tugce Ozel PD-5-17-19</t>
  </si>
  <si>
    <t>Jacquelyn Gardner PD-5-17-19</t>
  </si>
  <si>
    <t>Courtney Saxton PD- 5-17-19</t>
  </si>
  <si>
    <t>Bridgett Pollard PD-5-17-19</t>
  </si>
  <si>
    <t>Kathryn Magauran PD-5-17-19</t>
  </si>
  <si>
    <t>Shante Branscomb PD-5-17-19</t>
  </si>
  <si>
    <t>Mary Kennedy PD-5-17-19</t>
  </si>
  <si>
    <t>Nina Holmes PD-5-17-19</t>
  </si>
  <si>
    <t>Jennifer Elder PD-5-17-19</t>
  </si>
  <si>
    <t>Ruth Ragin PD-5-17-19</t>
  </si>
  <si>
    <t>Sumeyra Ceylan PD-5-17-19</t>
  </si>
  <si>
    <t>Kathleen Moreland PD-5-17-19</t>
  </si>
  <si>
    <t>May Elkady PD-5-17-19</t>
  </si>
  <si>
    <t>Courtney Farina PD-5-17-19</t>
  </si>
  <si>
    <t>Doreen Knaupp PD-5-17-19</t>
  </si>
  <si>
    <t>Amber Monserrate PD-5-17-19</t>
  </si>
  <si>
    <t>Donna Hajzer PD-5-17-19</t>
  </si>
  <si>
    <t>Dejaa Garnes PD-5-17-19</t>
  </si>
  <si>
    <t>Danielle Jakubowski PD-5-17-19</t>
  </si>
  <si>
    <t>Bonnie Sheipe PD-5-17-19</t>
  </si>
  <si>
    <t>Kimberly Farrell PD-5-17-19</t>
  </si>
  <si>
    <t>Lisa Whitfield PD-5-17-19</t>
  </si>
  <si>
    <t>Deniz Genc PD-5-17-19</t>
  </si>
  <si>
    <t>Christine Himm PD-5-17-19</t>
  </si>
  <si>
    <t>Ariel Howard PD-5-17-19</t>
  </si>
  <si>
    <t>Hafize Firat PD-5-17-19</t>
  </si>
  <si>
    <t>Andrea Ferrare PD-5-17-19</t>
  </si>
  <si>
    <t>Pantida Wescott PD-5-17-19</t>
  </si>
  <si>
    <t>Lynn Orangers PD-5-17-19</t>
  </si>
  <si>
    <t>Tomona Green PD-5-17-19</t>
  </si>
  <si>
    <t>Doris Santana PD-5-17-19</t>
  </si>
  <si>
    <t>Carolyn Weston PD-5-17-19</t>
  </si>
  <si>
    <t>Brittnay Markes PD-5-17-19</t>
  </si>
  <si>
    <t>Sabrina Manir PD-5-17-19</t>
  </si>
  <si>
    <t>Ranada Dumas PD-5-17-19</t>
  </si>
  <si>
    <t>Stacy D Cooper-Gindraw PD-5-17-19</t>
  </si>
  <si>
    <t>Maria Figueroa PD-5-17-19</t>
  </si>
  <si>
    <t>Antoine Nelson PD-5-17-19</t>
  </si>
  <si>
    <t>Matthew Ditmar PD-5-17-19</t>
  </si>
  <si>
    <t>Donna Wilbur PD-5-17-19</t>
  </si>
  <si>
    <t>Jennifer Nagy PD-5-17-19</t>
  </si>
  <si>
    <t>Carrie Dougherty PD-5-17-19</t>
  </si>
  <si>
    <t>Elizabeth Boehmke PD-5-17-19</t>
  </si>
  <si>
    <t>Frank Notte PD-5-17-19</t>
  </si>
  <si>
    <t>Vivyan Saloka PD-5-17-19</t>
  </si>
  <si>
    <t>Sheyleen Hosein PD-5-17-19</t>
  </si>
  <si>
    <t>Jennifer Craig PD-5-17-19</t>
  </si>
  <si>
    <t>Bonnie Logan PD-5-17-19</t>
  </si>
  <si>
    <t>Velma Burks PD-5-17-19</t>
  </si>
  <si>
    <t>Tawanna Best PD-5-17-19</t>
  </si>
  <si>
    <t>Heather Coleman PD-5-17-19</t>
  </si>
  <si>
    <t>Michelle Hewitt  PD-5-17-19</t>
  </si>
  <si>
    <t>Wanda Fisher PD-5-17-19</t>
  </si>
  <si>
    <t>Miriam Claudio PD-5-17-19</t>
  </si>
  <si>
    <t>Janet Leonard PD-5-17-19</t>
  </si>
  <si>
    <t>Sharon Forman  PD-5-17-19</t>
  </si>
  <si>
    <t>Bibiana Arreguin PD-5-17-19</t>
  </si>
  <si>
    <t>Gerlini Garrido PD-5-17-19</t>
  </si>
  <si>
    <t>Yvonne Dogbe PD-5-17-19</t>
  </si>
  <si>
    <t>Sharon Forman PD-5-17-19</t>
  </si>
  <si>
    <t>Kameron Wood PD-5-17-19</t>
  </si>
  <si>
    <t>Reyhan Canturk PD-5-17-19</t>
  </si>
  <si>
    <t>Jennifer Jones PD-5-17-19</t>
  </si>
  <si>
    <t>Maiada Ramadan PD-5-17-19</t>
  </si>
  <si>
    <t>Syrena Moss PD-5-17-19</t>
  </si>
  <si>
    <t>Isata Bah PD-5-17-19</t>
  </si>
  <si>
    <t>Erica Rice PD-5-17-19</t>
  </si>
  <si>
    <t>Anjail Abdul-Badee-Johnson PD-5-17-19</t>
  </si>
  <si>
    <t>Ozlem Yigit PD-5-17-19</t>
  </si>
  <si>
    <t>Orlando Martinez PD-5-17-19</t>
  </si>
  <si>
    <t>Lois Bond PD-5-17-19</t>
  </si>
  <si>
    <t>Gabrielle Morton PD-5-17-19</t>
  </si>
  <si>
    <t>Gabrielle Morton</t>
  </si>
  <si>
    <t>Nasirah Aminuddin PD-5-17-19</t>
  </si>
  <si>
    <t>Busra Efil PD-5-17-19</t>
  </si>
  <si>
    <t>Michelle Weaver PD-5-17-19</t>
  </si>
  <si>
    <t>Carol Brown PD 5-17-19</t>
  </si>
  <si>
    <t>Darshpreet Thind PD-5-17-19</t>
  </si>
  <si>
    <t>Deborah Carson PD-5-17-19</t>
  </si>
  <si>
    <t>Chalesha Jefferson PD-5-17-19</t>
  </si>
  <si>
    <t>Megan Rodrigues PD-5-17-19</t>
  </si>
  <si>
    <t>Yvette Carpenter PD-5-17-19</t>
  </si>
  <si>
    <t>Jennifer Carley-Price PD-5-17-19</t>
  </si>
  <si>
    <t>Katilynn Ditzel PD-5-17-19</t>
  </si>
  <si>
    <t>Natasha Joseph PD-5-17-19</t>
  </si>
  <si>
    <t>Michelle Hewitt PD-5-17-19</t>
  </si>
  <si>
    <t>Ta'Jah Conyers PD-5-17-19</t>
  </si>
  <si>
    <t>Tawona Hill PD-5-17-19</t>
  </si>
  <si>
    <t>Ivanette Peterson PD-5-17-19</t>
  </si>
  <si>
    <t>Keshia Flewellen PD-5-17-19</t>
  </si>
  <si>
    <t>Bobby Johnson PD-5-17-19</t>
  </si>
  <si>
    <t>Natalie Mitchem PD-5-17-19</t>
  </si>
  <si>
    <t>Andrea Ferrare PD-5-31-19</t>
  </si>
  <si>
    <t>Farhanaz Habib PD-5-31-19</t>
  </si>
  <si>
    <t>Carol Brown PD 5-31-19</t>
  </si>
  <si>
    <t>Judith Byrne PD-5-31-19</t>
  </si>
  <si>
    <t>Claire Garner PD-5-31-19</t>
  </si>
  <si>
    <t>Janelle Yvette Sample PD-5-31-19</t>
  </si>
  <si>
    <t>Elizabeth Jensen PD-5-31-19</t>
  </si>
  <si>
    <t>125 Deduction PD 5-31-19</t>
  </si>
  <si>
    <t>Michelle Hewitt PD-5-31-19</t>
  </si>
  <si>
    <t>Bouchra Benachir PD-5-31-19</t>
  </si>
  <si>
    <t>Sheila Hughes PD-5-31-19</t>
  </si>
  <si>
    <t>Bonita Jackson PD-5-31-19</t>
  </si>
  <si>
    <t>Heather Toppin PD-5-31-19</t>
  </si>
  <si>
    <t>Bridgett Pollard PD-5-31-19</t>
  </si>
  <si>
    <t>Jennifer Craig PD-5-31-19</t>
  </si>
  <si>
    <t>Christine Morrison PD-5-31-19</t>
  </si>
  <si>
    <t>Manvir Gill PD-5-31-19</t>
  </si>
  <si>
    <t>Katilynn Ditzel PD-5-31-19</t>
  </si>
  <si>
    <t>Patricia Goldwire PD5-31-19</t>
  </si>
  <si>
    <t>Nasirah Aminuddin PD-5-31-19</t>
  </si>
  <si>
    <t>Sue Fenick PD-5-31-19</t>
  </si>
  <si>
    <t>Ruth Ragin PD-5-31-19</t>
  </si>
  <si>
    <t>Donna Wilbur PD-5-31-19</t>
  </si>
  <si>
    <t>Marie Toussaint -Fontus PD-5-31-19</t>
  </si>
  <si>
    <t>Ruben Johnson PD-5-31-19</t>
  </si>
  <si>
    <t>DaShaun Davis PD-5-31-19</t>
  </si>
  <si>
    <t>Kyle Edwards PD-5-31-19</t>
  </si>
  <si>
    <t>Quamillah Nelson PD-5-31-19</t>
  </si>
  <si>
    <t>Essence Thompson PD-5-31-19</t>
  </si>
  <si>
    <t>Rita Jenkins PD-5-31-19</t>
  </si>
  <si>
    <t>Janessa Rivera PD-5-31-19</t>
  </si>
  <si>
    <t>Kristin Good PD-5-31-19</t>
  </si>
  <si>
    <t>Vivyan Saloka PD-5-31-19</t>
  </si>
  <si>
    <t>Lucy Couvertier PD-5-31-19</t>
  </si>
  <si>
    <t>Maria Figueroa PD-5-31-19</t>
  </si>
  <si>
    <t>Christina Adriani PD-5-31-19</t>
  </si>
  <si>
    <t>Patricia Brown PD-5-31-19</t>
  </si>
  <si>
    <t>Pantida Wescott PD-5-31-19</t>
  </si>
  <si>
    <t>Brittnay Markes PD-5-31-19</t>
  </si>
  <si>
    <t>Michelle Horan PD-5-31-19</t>
  </si>
  <si>
    <t>Rovenna Overton PD-5-31-19</t>
  </si>
  <si>
    <t>Sharon Forman PD-5-31-19</t>
  </si>
  <si>
    <t>Greta Peterson PD-5-31-19</t>
  </si>
  <si>
    <t>Busra Efil PD-5-31-19</t>
  </si>
  <si>
    <t>Melonie Vazquez PD-5-31-19</t>
  </si>
  <si>
    <t>Robert Mayfield PD-5-31-19</t>
  </si>
  <si>
    <t>Susan Bresch PD-5-31-19</t>
  </si>
  <si>
    <t>Deborah Carson PD-5-31-19</t>
  </si>
  <si>
    <t>Velma Burks PD-5-31-19</t>
  </si>
  <si>
    <t>Moraima Gonzalez PD-5-31-19</t>
  </si>
  <si>
    <t>Kishawn Barnes PD-5-31-19</t>
  </si>
  <si>
    <t>Erica Rice PD-5-31-19</t>
  </si>
  <si>
    <t>Amie Sharer PD-5-31-19</t>
  </si>
  <si>
    <t>Sumeyra Ceylan PD-5-31-19</t>
  </si>
  <si>
    <t>Lisa Whitfield PD-5-31-19</t>
  </si>
  <si>
    <t>Yvonne Dogbe PD-5-31-19</t>
  </si>
  <si>
    <t>Ranada Dumas PD-5-31-19</t>
  </si>
  <si>
    <t>Dejaa Garnes PD-5-31-19</t>
  </si>
  <si>
    <t>Corinna Harris PD-5-31-19</t>
  </si>
  <si>
    <t>Ramsey Nutter PD-5-31-19</t>
  </si>
  <si>
    <t>Ozlem Yigit PD-5-31-19</t>
  </si>
  <si>
    <t>Darshpreet Thind PD-5-31-19</t>
  </si>
  <si>
    <t>Michelle Hewitt  PD-5-31-19</t>
  </si>
  <si>
    <t>Michelle Weaver PD-5-31-19</t>
  </si>
  <si>
    <t>Ivanette Peterson PD-5-31-19</t>
  </si>
  <si>
    <t>May Elkady PD-5-31-19</t>
  </si>
  <si>
    <t>Kristen Furniss PD-5-31-19</t>
  </si>
  <si>
    <t>William Carson PD-5-31-19</t>
  </si>
  <si>
    <t>Tammy Joyce PD-5-31-19</t>
  </si>
  <si>
    <t>Samarjit Sharma PD-5-31-19</t>
  </si>
  <si>
    <t>Isata Bah PD-5-31-19</t>
  </si>
  <si>
    <t>Kimberly Farrell PD-5-31-19</t>
  </si>
  <si>
    <t>Samir Reiz PD-5-31-19</t>
  </si>
  <si>
    <t>Natasha Joseph PD-5-31-19</t>
  </si>
  <si>
    <t>Matthew Ditmar PD-5-31-19</t>
  </si>
  <si>
    <t>Maiada Ramadan PD-5-31-19</t>
  </si>
  <si>
    <t>Wanda Fisher PD-5-31-19</t>
  </si>
  <si>
    <t>Saliha Yanik PD-5-31-19</t>
  </si>
  <si>
    <t>Janet Leonard PD-5-31-19</t>
  </si>
  <si>
    <t>Tomona Green PD-5-31-19</t>
  </si>
  <si>
    <t>Denise Cacalori PD-5-31-19</t>
  </si>
  <si>
    <t>Elizabeth Boehmke PD-5-31-19</t>
  </si>
  <si>
    <t>Sherrita Dunn PD-5-31-19</t>
  </si>
  <si>
    <t>Bonnie Logan PD-5-31-19</t>
  </si>
  <si>
    <t>Orlando Martinez PD-5-31-19</t>
  </si>
  <si>
    <t>Ann Drennon PD-5-31-19</t>
  </si>
  <si>
    <t>Andrew Stellwag PD-5-31-19</t>
  </si>
  <si>
    <t>Toxi Miller PD-5-31-19</t>
  </si>
  <si>
    <t>Doreen Knaupp PD-5-31-19</t>
  </si>
  <si>
    <t>Ashley Moore PD-5-31-19</t>
  </si>
  <si>
    <t>Verdina Pryor PD-5-31-19</t>
  </si>
  <si>
    <t>Lois Bond PD-5-31-19</t>
  </si>
  <si>
    <t>Hafize Firat PD-5-31-19</t>
  </si>
  <si>
    <t>Kathleen Moreland PD-5-31-19</t>
  </si>
  <si>
    <t>Catherine Foster PD-5-31-19</t>
  </si>
  <si>
    <t>Louthel Tucker PD-5-31-19</t>
  </si>
  <si>
    <t>Nina Holmes PD-5-31-19</t>
  </si>
  <si>
    <t>Miriam Claudio PD-5-31-19</t>
  </si>
  <si>
    <t>Gerlini Garrido PD-5-31-19</t>
  </si>
  <si>
    <t>Victoria Reger PD-5-31-19</t>
  </si>
  <si>
    <t>Denise Klein PD-5-31-19</t>
  </si>
  <si>
    <t>Cigdem Ozdemir PD-5-31-19</t>
  </si>
  <si>
    <t>Heather Coleman PD-5-31-19</t>
  </si>
  <si>
    <t>Syrena Moss PD-5-31-19</t>
  </si>
  <si>
    <t>Antoine Nelson PD-5-31-19</t>
  </si>
  <si>
    <t>Yvette Carpenter PD-5-31-19</t>
  </si>
  <si>
    <t>Jacquelyn Gardner PD-5-31-19</t>
  </si>
  <si>
    <t>Susan Margolis PD-5-31-19</t>
  </si>
  <si>
    <t>Stacy D Cooper-Gindraw PD-5-31-19</t>
  </si>
  <si>
    <t>Tawanna Best PD-5-31-19</t>
  </si>
  <si>
    <t>Jill Rickards PD-5-31-19</t>
  </si>
  <si>
    <t>Danielle Jakubowski PD-5-31-19</t>
  </si>
  <si>
    <t>Courtney Farina PD-5-31-19</t>
  </si>
  <si>
    <t>Constance Pritchett PD-5-31-19</t>
  </si>
  <si>
    <t>Shellinda Hardie PD-5-31-19</t>
  </si>
  <si>
    <t>Kathryn Magauran PD-5-31-19</t>
  </si>
  <si>
    <t>Marissa Stellwag PD-5-31-19</t>
  </si>
  <si>
    <t>Deniz Genc PD-5-31-19</t>
  </si>
  <si>
    <t>Christiana Buffett PD-5-31-19</t>
  </si>
  <si>
    <t>Anjail Abdul-Badee-Johnson PD-5-31-19</t>
  </si>
  <si>
    <t>Carolyn Weston PD-5-31-19</t>
  </si>
  <si>
    <t>Jennifer Jones PD-5-31-19</t>
  </si>
  <si>
    <t>Sheyleen Hosein PD-5-31-19</t>
  </si>
  <si>
    <t>Devita Smith PD-5-31-19</t>
  </si>
  <si>
    <t>Bibiana Arreguin PD-5-31-19</t>
  </si>
  <si>
    <t>Jennifer Carley-Price PD-5-31-19</t>
  </si>
  <si>
    <t>Mark Wolf PD-5-31-19</t>
  </si>
  <si>
    <t>Colin Harty PD-5-31-19</t>
  </si>
  <si>
    <t>Sabrina Manir PD-5-31-19</t>
  </si>
  <si>
    <t>Bonnie Sheipe PD-5-31-19</t>
  </si>
  <si>
    <t>Donna Hajzer PD-5-31-19</t>
  </si>
  <si>
    <t>Patricia Joyce PD-5-31-19</t>
  </si>
  <si>
    <t>Melissa Oliver-Terrell PD-5-31-19</t>
  </si>
  <si>
    <t>Gabrielle Morton PD-5-31-19</t>
  </si>
  <si>
    <t>Vincent Padilla PD-5-31-19</t>
  </si>
  <si>
    <t>Kim Sinclair PD-5-31-19</t>
  </si>
  <si>
    <t>Ta'Jah Conyers PD-5-31-19</t>
  </si>
  <si>
    <t>Seham Azabawi PD-5-31-19</t>
  </si>
  <si>
    <t>Glayds Ortiz  PD-5-31-19</t>
  </si>
  <si>
    <t>Donna Conley PD-5-31-19</t>
  </si>
  <si>
    <t>Natalie Mitchem PD-5-31-19</t>
  </si>
  <si>
    <t>Jennifer Elder PD-5-31-19</t>
  </si>
  <si>
    <t>Ariel Howard PD-5-31-19</t>
  </si>
  <si>
    <t>Lynn Orangers PD-5-31-19</t>
  </si>
  <si>
    <t>Stephanie Dixon PD-5-31-19</t>
  </si>
  <si>
    <t>Frank Notte PD-5-31-19</t>
  </si>
  <si>
    <t>Reyhan Canturk PD-5-31-19</t>
  </si>
  <si>
    <t>Amylir Torres PD-5-31-19</t>
  </si>
  <si>
    <t>Tawona Hill PD-5-31-19</t>
  </si>
  <si>
    <t>Rayna Gadsden PD-5-31-19</t>
  </si>
  <si>
    <t>Amber Monserrate PD-5-31-19</t>
  </si>
  <si>
    <t>Keshia Flewellen PD-5-31-19</t>
  </si>
  <si>
    <t>Kathryn Hartlaub PD-5-31-19</t>
  </si>
  <si>
    <t>Carrie Dougherty PD-5-31-19</t>
  </si>
  <si>
    <t>Legna Figueroa PD-5-31-19</t>
  </si>
  <si>
    <t>Kameron Wood PD-5-31-19</t>
  </si>
  <si>
    <t>Jennifer Nagy PD-5-31-19</t>
  </si>
  <si>
    <t>Doris Santana PD-5-31-19</t>
  </si>
  <si>
    <t>Bobby Johnson PD-5-31-19</t>
  </si>
  <si>
    <t>Susan Caffrey PD-5-31-19</t>
  </si>
  <si>
    <t>Sharon Forman  PD-5-31-19</t>
  </si>
  <si>
    <t>Kathryn Simone PD-5-31-19</t>
  </si>
  <si>
    <t>Maria Lamutt-Rivera PD-5-31-19</t>
  </si>
  <si>
    <t>Chalesha Jefferson PD-5-31-19</t>
  </si>
  <si>
    <t>Shante Branscomb PD-5-31-19</t>
  </si>
  <si>
    <t>Christine Himm PD-5-31-19</t>
  </si>
  <si>
    <t>Megan Rodrigues PD-5-31-19</t>
  </si>
  <si>
    <t>Mary Kennedy PD-5-31-19</t>
  </si>
  <si>
    <t>Ayanna Martin PD-5-31-19</t>
  </si>
  <si>
    <t>Courtney Saxton PD- 5-31-19</t>
  </si>
  <si>
    <t>Karla DeJesus-Centeno PD-5-31-19</t>
  </si>
  <si>
    <t>Tugce Ozel PD-5-31-19</t>
  </si>
  <si>
    <t>Ethel Jackson PD-5-31-19</t>
  </si>
  <si>
    <t>Danyel Saxton PD-5-31-19</t>
  </si>
  <si>
    <t>Christine Morrison PD-6-14-19</t>
  </si>
  <si>
    <t>Erica Rice PD-6-14-19</t>
  </si>
  <si>
    <t>Susan Caffrey PD-6-14-19</t>
  </si>
  <si>
    <t>Corinna Harris PD-6-14-19</t>
  </si>
  <si>
    <t>Jennifer Nagy PD-6-14-19</t>
  </si>
  <si>
    <t>Tomona Green PD-6-14-19</t>
  </si>
  <si>
    <t>Kendra Plummer PD-6-14-19</t>
  </si>
  <si>
    <t>Jennifer Elder PD-6-14-19</t>
  </si>
  <si>
    <t>Ramsey Nutter PD-6-14-19</t>
  </si>
  <si>
    <t>Kyle Edwards PD-6-14-19</t>
  </si>
  <si>
    <t>Danielle Jakubowski PD-6-14-19</t>
  </si>
  <si>
    <t>Amie Sharer PD-6-14-19</t>
  </si>
  <si>
    <t>Katilynn Ditzel PD-6-14-19</t>
  </si>
  <si>
    <t>Ethel Jackson PD-6-14-19</t>
  </si>
  <si>
    <t>Stacy D Cooper-Gindraw PD-6-14-19</t>
  </si>
  <si>
    <t>Kristin Good PD-6-14-19</t>
  </si>
  <si>
    <t>Seham Azabawi PD-6-14-19</t>
  </si>
  <si>
    <t>Maiada Ramadan PD-6-14-19</t>
  </si>
  <si>
    <t>Susan Bresch PD-6-14-19</t>
  </si>
  <si>
    <t>Louthel Tucker PD-6-14-19</t>
  </si>
  <si>
    <t>Deborah Carson PD-6-14-19</t>
  </si>
  <si>
    <t>Nasirah Aminuddin PD-6-14-19</t>
  </si>
  <si>
    <t>Bonita Jackson PD-6-14-19</t>
  </si>
  <si>
    <t>Elayne Schermerhorn PD-6-14-19</t>
  </si>
  <si>
    <t>Cigdem Ozdemir PD-6-14-19</t>
  </si>
  <si>
    <t>Bonnie Logan PD-6-14-19</t>
  </si>
  <si>
    <t>May Elkady PD-6-14-19</t>
  </si>
  <si>
    <t>Tugce Ozel PD-6-14-19</t>
  </si>
  <si>
    <t>Megan Rodrigues PD-6-14-19</t>
  </si>
  <si>
    <t>Manvir Gill PD-6-14-19</t>
  </si>
  <si>
    <t>Donna Wilbur PD-6-14-19</t>
  </si>
  <si>
    <t>Carol Brown PD PD-6-14-19</t>
  </si>
  <si>
    <t>Amber Monserrate PD-6-14-19</t>
  </si>
  <si>
    <t>Sharon Forman PD-6-14-19</t>
  </si>
  <si>
    <t>Greta Peterson PD-6-14-19</t>
  </si>
  <si>
    <t>Shirley Matthews PD-6-14-19</t>
  </si>
  <si>
    <t>Shirley Matthews</t>
  </si>
  <si>
    <t>Michelle Hewitt  PD-6-14-19</t>
  </si>
  <si>
    <t>Busra Efil PD-6-14-19</t>
  </si>
  <si>
    <t>Kristen Furniss PD-6-14-19</t>
  </si>
  <si>
    <t>Heather Coleman PD-6-14-19</t>
  </si>
  <si>
    <t>Carrie Dougherty PD-6-14-19</t>
  </si>
  <si>
    <t>Janet Leonard PD-6-14-19</t>
  </si>
  <si>
    <t>Andrew Stellwag PD-6-14-19</t>
  </si>
  <si>
    <t>Michelle Hewitt PD-6-14-19</t>
  </si>
  <si>
    <t>Keshia Flewellen PD-6-14-19</t>
  </si>
  <si>
    <t>Yvette Carpenter PD-6-14-19</t>
  </si>
  <si>
    <t>Stephanie Dixon PD-6-14-19</t>
  </si>
  <si>
    <t>Patricia Joyce PD-6-14-19</t>
  </si>
  <si>
    <t>Hafize Firat PD-6-14-19</t>
  </si>
  <si>
    <t>Vincent Padilla PD-6-14-19</t>
  </si>
  <si>
    <t>Brittnay Markes PD-6-14-19</t>
  </si>
  <si>
    <t>Sherrita Dunn PD-6-14-19</t>
  </si>
  <si>
    <t>Isata Bah PD-6-14-19</t>
  </si>
  <si>
    <t>Darshpreet Thind PD-6-14-19</t>
  </si>
  <si>
    <t>Saliha Yanik PD-6-14-19</t>
  </si>
  <si>
    <t>Janessa Rivera PD-6-14-19</t>
  </si>
  <si>
    <t>Ruben Johnson PD-6-14-19</t>
  </si>
  <si>
    <t>Samir Reiz PD-6-14-19</t>
  </si>
  <si>
    <t>Susan Margolis PD-6-14-19</t>
  </si>
  <si>
    <t>Ayanna Martin PD-6-14-19</t>
  </si>
  <si>
    <t>Doreen Knaupp PD-6-14-19</t>
  </si>
  <si>
    <t>Maria Figueroa PD-6-14-19</t>
  </si>
  <si>
    <t>Christiana Buffett PD-6-14-19</t>
  </si>
  <si>
    <t>Claire Garner PD-6-14-19</t>
  </si>
  <si>
    <t>Sheila Hughes PD-6-14-19</t>
  </si>
  <si>
    <t>Devita Smith PD-6-14-19</t>
  </si>
  <si>
    <t>Janelle Yvette Sample PD-6-14-19</t>
  </si>
  <si>
    <t>Jacquelyn Gardner PD-6-14-19</t>
  </si>
  <si>
    <t>Danyel Saxton PD-6-14-19</t>
  </si>
  <si>
    <t>Orlando Martinez PD-6-14-19</t>
  </si>
  <si>
    <t>Wanda Fisher PD-6-14-19</t>
  </si>
  <si>
    <t>Sue Fenick PD-6-14-19</t>
  </si>
  <si>
    <t>Vivyan Saloka PD-6-14-19</t>
  </si>
  <si>
    <t>Tawanna Best PD-6-14-19</t>
  </si>
  <si>
    <t>Patricia Brown PD-6-14-19</t>
  </si>
  <si>
    <t>Chalesha Jefferson PD-6-14-19</t>
  </si>
  <si>
    <t>Natalie Mitchem PD-6-14-19</t>
  </si>
  <si>
    <t>Judith Byrne PD-6-14-19</t>
  </si>
  <si>
    <t>Constance Pritchett PD-6-14-19</t>
  </si>
  <si>
    <t>Quamillah Nelson PD-6-14-19</t>
  </si>
  <si>
    <t>Karla DeJesus-Centeno PD-6-14-19</t>
  </si>
  <si>
    <t>Rovenna Overton PD-6-14-19</t>
  </si>
  <si>
    <t>Kathryn Simone PD-6-14-19</t>
  </si>
  <si>
    <t>Ruth Ragin PD-6-14-19</t>
  </si>
  <si>
    <t>Doris Santana PD-6-14-19</t>
  </si>
  <si>
    <t>Patricia Goldwire PDPD-6-14-19</t>
  </si>
  <si>
    <t>Farhanaz Habib PD-6-14-19</t>
  </si>
  <si>
    <t>Ta'Jah Conyers PD-6-14-19</t>
  </si>
  <si>
    <t>Shante Branscomb PD-6-14-19</t>
  </si>
  <si>
    <t>Bouchra Benachir PD-6-14-19</t>
  </si>
  <si>
    <t>Lynn Orangers PD-6-14-19</t>
  </si>
  <si>
    <t>Robert Mayfield PD-6-14-19</t>
  </si>
  <si>
    <t>Kayla Black PD-6-14-19</t>
  </si>
  <si>
    <t>Kayla Black</t>
  </si>
  <si>
    <t>Toxi Miller PD-6-14-19</t>
  </si>
  <si>
    <t>Francis Vargas-Crawford PD-6-14-19</t>
  </si>
  <si>
    <t>Francis Vargas-Crawford</t>
  </si>
  <si>
    <t>Reyhan Canturk PD-6-14-19</t>
  </si>
  <si>
    <t>Kameron Wood PD-6-14-19</t>
  </si>
  <si>
    <t>Jill Rickards PD-6-14-19</t>
  </si>
  <si>
    <t>William Carson PD-6-14-19</t>
  </si>
  <si>
    <t>Deniz Genc PD-6-14-19</t>
  </si>
  <si>
    <t>Lois Bond PD-6-14-19</t>
  </si>
  <si>
    <t>Samarjit Sharma PD-6-14-19</t>
  </si>
  <si>
    <t>Bonnie Sheipe PD-6-14-19</t>
  </si>
  <si>
    <t>Ozlem Yigit PD-6-14-19</t>
  </si>
  <si>
    <t>Donna Hajzer PD-6-14-19</t>
  </si>
  <si>
    <t>Denise Cacalori PD-6-14-19</t>
  </si>
  <si>
    <t>Amylir Torres PD-6-14-19</t>
  </si>
  <si>
    <t>Catherine Foster PD-6-14-19</t>
  </si>
  <si>
    <t>Bobby Johnson PD-6-14-19</t>
  </si>
  <si>
    <t>Colin Harty PD-6-14-19</t>
  </si>
  <si>
    <t>Gerlini Garrido PD-6-14-19</t>
  </si>
  <si>
    <t>125 Deduction</t>
  </si>
  <si>
    <t>Kathryn Hartlaub PD-6-14-19</t>
  </si>
  <si>
    <t>Yvonne Dogbe PD-6-14-19</t>
  </si>
  <si>
    <t>Kathryn Magauran PD-6-14-19</t>
  </si>
  <si>
    <t>Bibiana Arreguin PD-6-14-19</t>
  </si>
  <si>
    <t>Verdina Pryor PD-6-14-19</t>
  </si>
  <si>
    <t>Gabrielle Morton PD-6-14-19</t>
  </si>
  <si>
    <t>Jennifer Jones PD-6-14-19</t>
  </si>
  <si>
    <t>Frank Notte PD-6-14-19</t>
  </si>
  <si>
    <t>Rayna Gadsden PD-6-14-19</t>
  </si>
  <si>
    <t>Michelle Horan PD-6-14-19</t>
  </si>
  <si>
    <t>Heather Toppin PD-6-14-19</t>
  </si>
  <si>
    <t>Miriam Claudio PD-6-14-19</t>
  </si>
  <si>
    <t>Tammy Joyce PD-6-14-19</t>
  </si>
  <si>
    <t>Ivanette Peterson PD-6-14-19</t>
  </si>
  <si>
    <t>Victoria Reger PD-6-14-19</t>
  </si>
  <si>
    <t>Denise Klein PD-6-14-19</t>
  </si>
  <si>
    <t>Lisa Whitfield PD-6-14-19</t>
  </si>
  <si>
    <t>Christina Adriani PD-6-14-19</t>
  </si>
  <si>
    <t>Matthew Ditmar PD-6-14-19</t>
  </si>
  <si>
    <t>Melonie Vazquez PD-6-14-19</t>
  </si>
  <si>
    <t>Christine Himm PD-6-14-19</t>
  </si>
  <si>
    <t>Carolyn Weston PD-6-14-19</t>
  </si>
  <si>
    <t>Ranada Dumas PD-6-14-19</t>
  </si>
  <si>
    <t>Marissa Stellwag PD-6-14-19</t>
  </si>
  <si>
    <t>Nina Holmes PD-6-14-19</t>
  </si>
  <si>
    <t>Kathleen Moreland PD-6-14-19</t>
  </si>
  <si>
    <t>Kimberly Farrell PD-6-14-19</t>
  </si>
  <si>
    <t>Michelle Weaver PD-6-14-19</t>
  </si>
  <si>
    <t>Melissa Oliver-Terrell PD-6-14-19</t>
  </si>
  <si>
    <t>Legna Figueroa PD-6-14-19</t>
  </si>
  <si>
    <t>Bridgett Pollard PD-6-14-19</t>
  </si>
  <si>
    <t>Anjail Abdul-Badee-Johnson PD-6-14-19</t>
  </si>
  <si>
    <t>Lucy Couvertier PD-6-14-19</t>
  </si>
  <si>
    <t>Mark Wolf PD-6-14-19</t>
  </si>
  <si>
    <t>Glayds Ortiz  PD-6-14-19</t>
  </si>
  <si>
    <t>Kim Sinclair PD-6-14-19</t>
  </si>
  <si>
    <t>Tawona Hill PD-6-14-19</t>
  </si>
  <si>
    <t>Pantida Wescott PD-6-14-19</t>
  </si>
  <si>
    <t>Sumeyra Ceylan PD-6-14-19</t>
  </si>
  <si>
    <t>Sheyleen Hosein PD-6-14-19</t>
  </si>
  <si>
    <t>Ashley Moore PD-6-14-19</t>
  </si>
  <si>
    <t>Courtney Saxton PD- PD-6-14-19</t>
  </si>
  <si>
    <t>Maria Lamutt-Rivera PD-6-14-19</t>
  </si>
  <si>
    <t>Elizabeth Boehmke PD-6-14-19</t>
  </si>
  <si>
    <t>Shellinda Hardie PD-6-14-19</t>
  </si>
  <si>
    <t>Mary Kennedy PD-6-14-19</t>
  </si>
  <si>
    <t>Antoine Nelson PD-6-14-19</t>
  </si>
  <si>
    <t>Sharon Forman  PD-6-14-19</t>
  </si>
  <si>
    <t>Natasha Joseph PD-6-14-19</t>
  </si>
  <si>
    <t>Ann Drennon PD-6-14-19</t>
  </si>
  <si>
    <t>Syrena Moss PD-6-14-19</t>
  </si>
  <si>
    <t>Sabrina Manir PD-6-14-19</t>
  </si>
  <si>
    <t>Marie Toussaint -Fontus PD-6-14-19</t>
  </si>
  <si>
    <t>DaShaun Davis PD-6-14-19</t>
  </si>
  <si>
    <t>Rita Jenkins PD-6-14-19</t>
  </si>
  <si>
    <t>Kishawn Barnes PD-6-14-19</t>
  </si>
  <si>
    <t>Jennifer Craig PD-6-14-19</t>
  </si>
  <si>
    <t>Essence Thompson PD-6-14-19</t>
  </si>
  <si>
    <t>Donna Conley PD-6-14-19</t>
  </si>
  <si>
    <t>Elizabeth Jensen PD-6-14-19</t>
  </si>
  <si>
    <t>Moraima Gonzalez PD-6-14-19</t>
  </si>
  <si>
    <t>Jennifer Carley-Price PD-6-14-19</t>
  </si>
  <si>
    <t>Ariel Howard PD-6-14-19</t>
  </si>
  <si>
    <t>Andrea Ferrare PD-6-14-19</t>
  </si>
  <si>
    <t>Courtney Farina PD-6-14-19</t>
  </si>
  <si>
    <t>Patricia Brown PD-6-28-19</t>
  </si>
  <si>
    <t>125 Deductions PD 6-28-19</t>
  </si>
  <si>
    <t>Sherrita Dunn PD-6-28-19</t>
  </si>
  <si>
    <t>Louthel Tucker PD-6-28-19</t>
  </si>
  <si>
    <t>Donna Wilbur PD-6-28-19</t>
  </si>
  <si>
    <t>Ramsey Nutter PD-6-28-19</t>
  </si>
  <si>
    <t>Janessa Rivera PD-6-28-19</t>
  </si>
  <si>
    <t>Stephanie Dixon PD-6-28-19</t>
  </si>
  <si>
    <t>Samir Reiz PD-6-28-19</t>
  </si>
  <si>
    <t>Maiada Ramadan PD-6-28-19</t>
  </si>
  <si>
    <t>Sheila Hughes PD-6-28-19</t>
  </si>
  <si>
    <t>Patricia Joyce PD-6-28-19</t>
  </si>
  <si>
    <t>Tawona Hill PD-6-28-19</t>
  </si>
  <si>
    <t>Victoria Reger PD-6-28-19</t>
  </si>
  <si>
    <t>Hafize Firat PD-6-28-19</t>
  </si>
  <si>
    <t>Elayne Schermerhorn PD-6-28-19</t>
  </si>
  <si>
    <t>Kendra Plummer PD-6-28-19</t>
  </si>
  <si>
    <t>Rovenna Overton PD-6-28-19</t>
  </si>
  <si>
    <t>Bibiana Arreguin PD-6-28-19</t>
  </si>
  <si>
    <t>Sabrina Manir PD-6-28-19</t>
  </si>
  <si>
    <t>Claire Garner PD-6-28-19</t>
  </si>
  <si>
    <t>Karla DeJesus-Centeno PD-6-28-19</t>
  </si>
  <si>
    <t>Sharon Forman PD-6-28-19</t>
  </si>
  <si>
    <t>Melissa Oliver-Terrell PD-6-28-19</t>
  </si>
  <si>
    <t>Isata Bah PD-6-28-19</t>
  </si>
  <si>
    <t>Megan Rodrigues PD-6-28-19</t>
  </si>
  <si>
    <t>Kyle Edwards PD-6-28-19</t>
  </si>
  <si>
    <t>Christiana Buffett PD-6-28-19</t>
  </si>
  <si>
    <t>Moraima Gonzalez PD-6-28-19</t>
  </si>
  <si>
    <t>Ann Drennon PD-6-28-19</t>
  </si>
  <si>
    <t>Melonie Vazquez PD-6-28-19</t>
  </si>
  <si>
    <t>Carol Brown PD PD-6-28-19</t>
  </si>
  <si>
    <t>Ivanette Peterson PD-6-28-19</t>
  </si>
  <si>
    <t>Anjail Abdul-Badee-Johnson PD-6-28-19</t>
  </si>
  <si>
    <t>Amylir Torres PD-6-28-19</t>
  </si>
  <si>
    <t>Amie Sharer PD-6-28-19</t>
  </si>
  <si>
    <t>Kayla Black PD-6-28-19</t>
  </si>
  <si>
    <t>Denise Cacalori PD-6-28-19</t>
  </si>
  <si>
    <t>Kathryn Simone PD-6-28-19</t>
  </si>
  <si>
    <t>Andrea Ferrare PD-6-28-19</t>
  </si>
  <si>
    <t>Bouchra Benachir PD-6-28-19</t>
  </si>
  <si>
    <t>Natasha Joseph PD-6-28-19</t>
  </si>
  <si>
    <t>May Elkady PD-6-28-19</t>
  </si>
  <si>
    <t>Donna Conley PD-6-28-19</t>
  </si>
  <si>
    <t>Sharon Forman  PD-6-28-19</t>
  </si>
  <si>
    <t>Nina Holmes PD-6-28-19</t>
  </si>
  <si>
    <t>Manvir Gill PD-6-28-19</t>
  </si>
  <si>
    <t>Natalie Mitchem PD-6-28-19</t>
  </si>
  <si>
    <t>Keshia Flewellen PD-6-28-19</t>
  </si>
  <si>
    <t>Christine Morrison PD-6-28-19</t>
  </si>
  <si>
    <t>Sheyleen Hosein PD-6-28-19</t>
  </si>
  <si>
    <t>Robert Mayfield PD-6-28-19</t>
  </si>
  <si>
    <t>Ozlem Yigit PD-6-28-19</t>
  </si>
  <si>
    <t>Kristin Good PD-6-28-19</t>
  </si>
  <si>
    <t>Greta Peterson PD-6-28-19</t>
  </si>
  <si>
    <t>Stacy D Cooper-Gindraw PD-6-28-19</t>
  </si>
  <si>
    <t>Judith Byrne PD-6-28-19</t>
  </si>
  <si>
    <t>Susan Bresch PD-6-28-19</t>
  </si>
  <si>
    <t>Elizabeth Boehmke PD-6-28-19</t>
  </si>
  <si>
    <t>Bonita Jackson PD-6-28-19</t>
  </si>
  <si>
    <t>Sue Fenick PD-6-28-19</t>
  </si>
  <si>
    <t>Legna Figueroa PD-6-28-19</t>
  </si>
  <si>
    <t>Andrew Stellwag PD-6-28-19</t>
  </si>
  <si>
    <t>Danielle Jakubowski PD-6-28-19</t>
  </si>
  <si>
    <t>Wanda Fisher PD-6-28-19</t>
  </si>
  <si>
    <t>Shellinda Hardie PD-6-28-19</t>
  </si>
  <si>
    <t>Busra Efil PD-6-28-19</t>
  </si>
  <si>
    <t>Jill Rickards PD-6-28-19</t>
  </si>
  <si>
    <t>Constance Pritchett PD-6-28-19</t>
  </si>
  <si>
    <t>Cigdem Ozdemir PD-6-28-19</t>
  </si>
  <si>
    <t>Ruth Ragin PD-6-28-19</t>
  </si>
  <si>
    <t>Darshpreet Thind PD-6-28-19</t>
  </si>
  <si>
    <t>Courtney Saxton PD- PD-6-28-19</t>
  </si>
  <si>
    <t>Deniz Genc PD-6-28-19</t>
  </si>
  <si>
    <t>Kishawn Barnes PD-6-28-19</t>
  </si>
  <si>
    <t>Doreen Knaupp PD-6-28-19</t>
  </si>
  <si>
    <t>Michelle Hewitt  PD-6-28-19</t>
  </si>
  <si>
    <t>Colin Harty PD-6-28-19</t>
  </si>
  <si>
    <t>Michelle Hewitt PD-6-28-19</t>
  </si>
  <si>
    <t>Ruben Johnson PD-6-28-19</t>
  </si>
  <si>
    <t>Lynn Orangers PD-6-28-19</t>
  </si>
  <si>
    <t>Lois Bond PD-6-28-19</t>
  </si>
  <si>
    <t>Jacquelyn Gardner PD-6-28-19</t>
  </si>
  <si>
    <t>Vincent Padilla PD-6-28-19</t>
  </si>
  <si>
    <t>Vivyan Saloka PD-6-28-19</t>
  </si>
  <si>
    <t>Shirley Matthews PD-6-28-19</t>
  </si>
  <si>
    <t>Antoine Nelson PD-6-28-19</t>
  </si>
  <si>
    <t>Tammy Joyce PD-6-28-19</t>
  </si>
  <si>
    <t>Pantida Wescott PD-6-28-19</t>
  </si>
  <si>
    <t>Katilynn Ditzel PD-6-28-19</t>
  </si>
  <si>
    <t>Gabrielle Morton PD-6-28-19</t>
  </si>
  <si>
    <t>Donna Hajzer PD-6-28-19</t>
  </si>
  <si>
    <t>Chalesha Jefferson PD-6-28-19</t>
  </si>
  <si>
    <t>Jennifer Jones PD-6-28-19</t>
  </si>
  <si>
    <t>Michelle Weaver PD-6-28-19</t>
  </si>
  <si>
    <t>Yvette Carpenter PD-6-28-19</t>
  </si>
  <si>
    <t>Heather Coleman PD-6-28-19</t>
  </si>
  <si>
    <t>Kathleen Moreland PD-6-28-19</t>
  </si>
  <si>
    <t>Ayanna Martin PD-6-28-19</t>
  </si>
  <si>
    <t>Verdina Pryor PD-6-28-19</t>
  </si>
  <si>
    <t>Nasirah Aminuddin PD-6-28-19</t>
  </si>
  <si>
    <t>Danyel Saxton PD-6-28-19</t>
  </si>
  <si>
    <t>Ashley Moore PD-6-28-19</t>
  </si>
  <si>
    <t>Lucy Couvertier PD-6-28-19</t>
  </si>
  <si>
    <t>Elizabeth Jensen PD-6-28-19</t>
  </si>
  <si>
    <t>Corinna Harris PD-6-28-19</t>
  </si>
  <si>
    <t>Samarjit Sharma PD-6-28-19</t>
  </si>
  <si>
    <t>Rita Jenkins PD-6-28-19</t>
  </si>
  <si>
    <t>Kameron Wood PD-6-28-19</t>
  </si>
  <si>
    <t>Quamillah Nelson PD-6-28-19</t>
  </si>
  <si>
    <t>Deborah Carson PD-6-28-19</t>
  </si>
  <si>
    <t>Bobby Johnson PD-6-28-19</t>
  </si>
  <si>
    <t>Matthew Ditmar PD-6-28-19</t>
  </si>
  <si>
    <t>Kathryn Hartlaub PD-6-28-19</t>
  </si>
  <si>
    <t>Glayds Ortiz  PD-6-28-19</t>
  </si>
  <si>
    <t>Kathryn Magauran PD-6-28-19</t>
  </si>
  <si>
    <t>Ranada Dumas PD-6-28-19</t>
  </si>
  <si>
    <t>Tugce Ozel PD-6-28-19</t>
  </si>
  <si>
    <t>Maria Figueroa PD-6-28-19</t>
  </si>
  <si>
    <t>Jennifer Carley-Price PD-6-28-19</t>
  </si>
  <si>
    <t>Susan Margolis PD-6-28-19</t>
  </si>
  <si>
    <t>Bonnie Sheipe PD-6-28-19</t>
  </si>
  <si>
    <t>Syrena Moss PD-6-28-19</t>
  </si>
  <si>
    <t>Bonnie Logan PD-6-28-19</t>
  </si>
  <si>
    <t>Miriam Claudio PD-6-28-19</t>
  </si>
  <si>
    <t>Essence Thompson PD-6-28-19</t>
  </si>
  <si>
    <t>Sumeyra Ceylan PD-6-28-19</t>
  </si>
  <si>
    <t>Shante Branscomb PD-6-28-19</t>
  </si>
  <si>
    <t>Denise Klein PD-6-28-19</t>
  </si>
  <si>
    <t>Kimberly Farrell PD-6-28-19</t>
  </si>
  <si>
    <t>Mary Kennedy PD-6-28-19</t>
  </si>
  <si>
    <t>Jennifer Craig PD-6-28-19</t>
  </si>
  <si>
    <t>William Carson PD-6-28-19</t>
  </si>
  <si>
    <t>Rayna Gadsden PD-6-28-19</t>
  </si>
  <si>
    <t>Courtney Farina PD-6-28-19</t>
  </si>
  <si>
    <t>Kristen Furniss PD-6-28-19</t>
  </si>
  <si>
    <t>Carolyn Weston PD-6-28-19</t>
  </si>
  <si>
    <t>Christine Himm PD-6-28-19</t>
  </si>
  <si>
    <t>Christina Adriani PD-6-28-19</t>
  </si>
  <si>
    <t>Bridgett Pollard PD-6-28-19</t>
  </si>
  <si>
    <t>Seham Azabawi PD-6-28-19</t>
  </si>
  <si>
    <t>Erica Rice PD-6-28-19</t>
  </si>
  <si>
    <t>Ariel Howard PD-6-28-19</t>
  </si>
  <si>
    <t>Devita Smith PD-6-28-19</t>
  </si>
  <si>
    <t>Janelle Yvette Sample PD-6-28-19</t>
  </si>
  <si>
    <t>Susan Caffrey PD-6-28-19</t>
  </si>
  <si>
    <t>Marissa Stellwag PD-6-28-19</t>
  </si>
  <si>
    <t>Toxi Miller PD-6-28-19</t>
  </si>
  <si>
    <t>Reyhan Canturk PD-6-28-19</t>
  </si>
  <si>
    <t>Michelle Horan PD-6-28-19</t>
  </si>
  <si>
    <t>Kim Sinclair PD-6-28-19</t>
  </si>
  <si>
    <t>Heather Toppin PD-6-28-19</t>
  </si>
  <si>
    <t>Jennifer Elder PD-6-28-19</t>
  </si>
  <si>
    <t>Farhanaz Habib PD-6-28-19</t>
  </si>
  <si>
    <t>Doris Santana PD-6-28-19</t>
  </si>
  <si>
    <t>Yvonne Dogbe PD-6-28-19</t>
  </si>
  <si>
    <t>Jennifer Nagy PD-6-28-19</t>
  </si>
  <si>
    <t>Carrie Dougherty PD-6-28-19</t>
  </si>
  <si>
    <t>Gerlini Garrido PD-6-28-19</t>
  </si>
  <si>
    <t>DaShaun Davis PD-6-28-19</t>
  </si>
  <si>
    <t>Saliha Yanik PD-6-28-19</t>
  </si>
  <si>
    <t>Patricia Goldwire PDPD-6-28-19</t>
  </si>
  <si>
    <t>Janet Leonard PD-6-28-19</t>
  </si>
  <si>
    <t>Sue Fenick PD 7-12-19</t>
  </si>
  <si>
    <t>Lois Bond PD 7-12-19</t>
  </si>
  <si>
    <t>Darshpreet Thind PD 7-12-19</t>
  </si>
  <si>
    <t>Ramsey Nutter PD 7-12-19</t>
  </si>
  <si>
    <t>Sheila Hughes PD 7-12-19</t>
  </si>
  <si>
    <t>Ruben Johnson PD 7-12-19</t>
  </si>
  <si>
    <t>Kyle Edwards PD 7-12-19</t>
  </si>
  <si>
    <t>Elizabeth Jensen PD 7-12-19</t>
  </si>
  <si>
    <t>Christiana Buffett PD 7-12-19</t>
  </si>
  <si>
    <t>Tina Berry PD 7-12-19</t>
  </si>
  <si>
    <t>Tina Berry</t>
  </si>
  <si>
    <t>Manvir Gill PD 7-12-19</t>
  </si>
  <si>
    <t>Shirley Matthews PD 7-12-19</t>
  </si>
  <si>
    <t>Christine Morrison PD 7-12-19</t>
  </si>
  <si>
    <t>Claire Garner PD 7-12-19</t>
  </si>
  <si>
    <t>Susan Bresch PD 7-12-19</t>
  </si>
  <si>
    <t>Robert Mayfield PD 7-12-19</t>
  </si>
  <si>
    <t>Bonita Jackson PD 7-12-19</t>
  </si>
  <si>
    <t>Amie Sharer PD 7-12-19</t>
  </si>
  <si>
    <t>Constance Pritchett PD 7-12-19</t>
  </si>
  <si>
    <t>Elizabeth Boehmke PD 7-12-19</t>
  </si>
  <si>
    <t>Victoria Reger PD 7-12-19</t>
  </si>
  <si>
    <t>Seham Azabawi PD 7-12-19</t>
  </si>
  <si>
    <t>Carrie Dougherty PD 7-12-19</t>
  </si>
  <si>
    <t>Greta Peterson PD 7-12-19</t>
  </si>
  <si>
    <t>Michelle Hewitt  PD 7-12-19</t>
  </si>
  <si>
    <t>Susan Margolis PD 7-12-19</t>
  </si>
  <si>
    <t>Judith Byrne PD 7-12-19</t>
  </si>
  <si>
    <t>Gary Mease PD 7-12-19</t>
  </si>
  <si>
    <t>Shellinda Hardie PD 7-12-19</t>
  </si>
  <si>
    <t>Chalesha Jefferson PD 7-12-19</t>
  </si>
  <si>
    <t>Natasha Joseph PD 7-12-19</t>
  </si>
  <si>
    <t>Jacquelyn Gardner PD 7-12-19</t>
  </si>
  <si>
    <t>Kristin Good PD 7-12-19</t>
  </si>
  <si>
    <t>Donna Conley PD 7-12-19</t>
  </si>
  <si>
    <t>Janessa Rivera PD 7-12-19</t>
  </si>
  <si>
    <t>Stephanie Dixon PD 7-12-19</t>
  </si>
  <si>
    <t>Antoine Nelson PD 7-12-19</t>
  </si>
  <si>
    <t>Elayne Schermerhorn PD 7-12-19</t>
  </si>
  <si>
    <t>Colin Harty PD 7-12-19</t>
  </si>
  <si>
    <t>Michelle Hewitt PD 7-12-19</t>
  </si>
  <si>
    <t>Bobby Johnson PD 7-12-19</t>
  </si>
  <si>
    <t>Keshia Flewellen PD 7-12-19</t>
  </si>
  <si>
    <t>Marissa Stellwag PD 7-12-19</t>
  </si>
  <si>
    <t>Rayna Gadsden PD 7-12-19</t>
  </si>
  <si>
    <t>Jennifer Jones PD 7-12-19</t>
  </si>
  <si>
    <t>Ariel Howard PD 7-12-19</t>
  </si>
  <si>
    <t>Bonnie Logan PD 7-12-19</t>
  </si>
  <si>
    <t>Donna Wilbur PD 7-12-19</t>
  </si>
  <si>
    <t>Kendra Plummer PD 7-12-19</t>
  </si>
  <si>
    <t>Kathryn Simone PD 7-12-19</t>
  </si>
  <si>
    <t>Patricia Joyce PD 7-12-19</t>
  </si>
  <si>
    <t>Rita Jenkins PD 7-12-19</t>
  </si>
  <si>
    <t>Melonie Vazquez PD 7-12-19</t>
  </si>
  <si>
    <t>Stacy D Cooper-Gindraw PD 7-12-19</t>
  </si>
  <si>
    <t>William Carson PD 7-12-19</t>
  </si>
  <si>
    <t>Andrew Stellwag PD 7-12-19</t>
  </si>
  <si>
    <t>Michelle Horan PD 7-12-19</t>
  </si>
  <si>
    <t>Kayla Black PD 7-12-19</t>
  </si>
  <si>
    <t>Ann Drennon PD 7-12-19</t>
  </si>
  <si>
    <t>DaShaun Davis PD 7-12-19</t>
  </si>
  <si>
    <t>Megan Rodrigues PD 7-12-19</t>
  </si>
  <si>
    <t>Sharon Forman PD 7-12-19</t>
  </si>
  <si>
    <t>Tammy Joyce PD 7-12-19</t>
  </si>
  <si>
    <t>Samir Reiz PD 7-12-19</t>
  </si>
  <si>
    <t>Kathryn Magauran PD 7-12-19</t>
  </si>
  <si>
    <t>Deborah Carson PD 7-12-19</t>
  </si>
  <si>
    <t>Wanda Fisher PD 7-12-19</t>
  </si>
  <si>
    <t>Denise Cacalori PD 7-12-19</t>
  </si>
  <si>
    <t>Donna Hajzer PD 7-12-19</t>
  </si>
  <si>
    <t>Sharon Forman  PD 7-12-19</t>
  </si>
  <si>
    <t>Katilynn Ditzel PD 7-12-19</t>
  </si>
  <si>
    <t>Denise Klein PD 7-12-19</t>
  </si>
  <si>
    <t>Kristen Furniss PD 7-12-19</t>
  </si>
  <si>
    <t>Patricia Brown PD 7-12-19</t>
  </si>
  <si>
    <t>Ashley Moore PD 7-12-19</t>
  </si>
  <si>
    <t>Isata Bah PD 7-12-19</t>
  </si>
  <si>
    <t>Gabrielle Morton PD 7-12-19</t>
  </si>
  <si>
    <t>Vincent Padilla PD 7-12-19</t>
  </si>
  <si>
    <t>Kathleen Moreland PD 7-12-19</t>
  </si>
  <si>
    <t>Ayanna Martin PD 7-12-19</t>
  </si>
  <si>
    <t>Nina Holmes PD 7-12-19</t>
  </si>
  <si>
    <t>Rovenna Overton PD 7-12-19</t>
  </si>
  <si>
    <t>Andrea Ferrare PD 7-12-19</t>
  </si>
  <si>
    <t>Melissa Oliver-Terrell PD 7-12-19</t>
  </si>
  <si>
    <t>Ruth Ragin PD 7-12-19</t>
  </si>
  <si>
    <t>Toxi Miller PD 7-12-19</t>
  </si>
  <si>
    <t>Carolyn Weston PD 7-12-19</t>
  </si>
  <si>
    <t>Karla DeJesus-Centeno PD 7-12-19</t>
  </si>
  <si>
    <t>Bonnie Sheipe PD 7-12-19</t>
  </si>
  <si>
    <t>Yvette Carpenter PD 7-12-19</t>
  </si>
  <si>
    <t>Kameron Wood PD 7-12-19</t>
  </si>
  <si>
    <t>Anjail Abdul-Badee-Johnson PD 7-12-19</t>
  </si>
  <si>
    <t>Heather Coleman PD 7-12-19</t>
  </si>
  <si>
    <t>Essence Thompson PD 7-12-19</t>
  </si>
  <si>
    <t>Vivyan Saloka PD 7-12-19</t>
  </si>
  <si>
    <t>Jill Rickards PD 7-12-19</t>
  </si>
  <si>
    <t>Janelle Yvette Sample PD 7-12-19</t>
  </si>
  <si>
    <t>Maria Figueroa PD 7-12-19</t>
  </si>
  <si>
    <t>Jennifer Carley-Price PD 7-12-19</t>
  </si>
  <si>
    <t>Christina Adriani PD 7-12-19</t>
  </si>
  <si>
    <t>Christine Himm PD 7-12-19</t>
  </si>
  <si>
    <t>Tawona Hill PD 7-12-19</t>
  </si>
  <si>
    <t>Mary Kennedy PD 7-12-19</t>
  </si>
  <si>
    <t>Bridgett Pollard PD 7-12-19</t>
  </si>
  <si>
    <t>Gerlini Garrido PD 7-12-19</t>
  </si>
  <si>
    <t>Devita Smith PD 7-12-19</t>
  </si>
  <si>
    <t>Quamillah Nelson PD 7-12-19</t>
  </si>
  <si>
    <t>Jennifer Elder PD 7-12-19</t>
  </si>
  <si>
    <t>Nasirah Aminuddin PD 7-12-19</t>
  </si>
  <si>
    <t>Michelle Weaver PD 7-12-19</t>
  </si>
  <si>
    <t>Kathryn Hartlaub PD 7-12-19</t>
  </si>
  <si>
    <t>Natalie Mitchem PD 7-12-19</t>
  </si>
  <si>
    <t>Pantida Wescott PD 7-12-19</t>
  </si>
  <si>
    <t>Patricia Goldwire PDPD 7-12-19</t>
  </si>
  <si>
    <t>Donna Wilbur PD 7-26-19</t>
  </si>
  <si>
    <t>Gary Mease PD 7-26-19</t>
  </si>
  <si>
    <t>Natasha Joseph PD 7-26-19</t>
  </si>
  <si>
    <t>Stephanie Dixon PD 7-26-19</t>
  </si>
  <si>
    <t>Kyle Edwards PD 7-26-19</t>
  </si>
  <si>
    <t>Patricia Brown PD 7-26-19</t>
  </si>
  <si>
    <t>Kendra Plummer PD 7-26-19</t>
  </si>
  <si>
    <t>Kayla Black PD 7-26-19</t>
  </si>
  <si>
    <t>Ruben Johnson PD 7-26-19</t>
  </si>
  <si>
    <t>Rovenna Overton PD 7-26-19</t>
  </si>
  <si>
    <t>Sheila Hughes PD 7-26-19</t>
  </si>
  <si>
    <t>Manvir Gill PD 7-26-19</t>
  </si>
  <si>
    <t>125 Deductions PD 7-26-19</t>
  </si>
  <si>
    <t>Francine Taylor PD 7-26-19</t>
  </si>
  <si>
    <t>Francine Taylor</t>
  </si>
  <si>
    <t>Melonie Vazquez PD 7-26-19</t>
  </si>
  <si>
    <t>Kathryn Simone PD 7-26-19</t>
  </si>
  <si>
    <t>Amie Sharer PD 7-26-19</t>
  </si>
  <si>
    <t>Katilynn Ditzel PD 7-26-19</t>
  </si>
  <si>
    <t>Darshpreet Thind PD 7-26-19</t>
  </si>
  <si>
    <t>Christine Morrison PD 7-26-19</t>
  </si>
  <si>
    <t>Greta Peterson PD 7-26-19</t>
  </si>
  <si>
    <t>Elayne Schermerhorn PD 7-26-19</t>
  </si>
  <si>
    <t>Bonnie Logan PD 7-26-19</t>
  </si>
  <si>
    <t>Quamillah Nelson PD 7-26-19</t>
  </si>
  <si>
    <t>Michelle Hewitt  PD 7-26-19</t>
  </si>
  <si>
    <t>Bonita Jackson PD 7-26-19</t>
  </si>
  <si>
    <t>Sue Fenick PD 7-26-19</t>
  </si>
  <si>
    <t>Vivyan Saloka PD 7-26-19</t>
  </si>
  <si>
    <t>DaShaun Davis PD 7-26-19</t>
  </si>
  <si>
    <t>Michelle Hewitt PD 7-26-19</t>
  </si>
  <si>
    <t>Bridgett Pollard PD 7-26-19</t>
  </si>
  <si>
    <t>Christine Himm PD 7-26-19</t>
  </si>
  <si>
    <t>Gerlini Garrido PD 7-26-19</t>
  </si>
  <si>
    <t>Victoria Reger PD 7-26-19</t>
  </si>
  <si>
    <t>Sharon Forman  PD 7-26-19</t>
  </si>
  <si>
    <t>Bobby Johnson PD 7-26-19</t>
  </si>
  <si>
    <t>Patricia Goldwire PDPD 7-26-19</t>
  </si>
  <si>
    <t>Sharon Forman PD 7-26-19</t>
  </si>
  <si>
    <t>Rita Jenkins PD 7-26-19</t>
  </si>
  <si>
    <t>Tina Berry PD 7-26-19</t>
  </si>
  <si>
    <t>Jennifer Carley-Price PD 7-26-19</t>
  </si>
  <si>
    <t>Bonnie Sheipe PD 7-26-19</t>
  </si>
  <si>
    <t>Vincent Padilla PD 7-26-19</t>
  </si>
  <si>
    <t>Judith Byrne PD 7-26-19</t>
  </si>
  <si>
    <t>Rayna Gadsden PD 7-26-19</t>
  </si>
  <si>
    <t>Carrie Dougherty PD 7-26-19</t>
  </si>
  <si>
    <t>Christiana Buffett PD 7-26-19</t>
  </si>
  <si>
    <t>Jennifer Jones PD 7-26-19</t>
  </si>
  <si>
    <t>Denise Klein PD 7-26-19</t>
  </si>
  <si>
    <t>Natalie Mitchem PD 7-26-19</t>
  </si>
  <si>
    <t>Mary Kennedy PD 7-26-19</t>
  </si>
  <si>
    <t>Claire Garner PD 7-26-19</t>
  </si>
  <si>
    <t>Nasirah Aminuddin PD 7-26-19</t>
  </si>
  <si>
    <t>Isata Bah PD 7-26-19</t>
  </si>
  <si>
    <t>Janessa Rivera PD 7-26-19</t>
  </si>
  <si>
    <t>Devita Smith PD 7-26-19</t>
  </si>
  <si>
    <t>Maria Figueroa PD 7-26-19</t>
  </si>
  <si>
    <t>Kristin Mayes PD 7-26-19</t>
  </si>
  <si>
    <t>Robert Mayfield PD 7-26-19</t>
  </si>
  <si>
    <t>Janelle Yvette Sample PD 7-26-19</t>
  </si>
  <si>
    <t>Ayanna Martin PD 7-26-19</t>
  </si>
  <si>
    <t>Elizabeth Jensen PD 7-26-19</t>
  </si>
  <si>
    <t>Samir Reiz PD 7-26-19</t>
  </si>
  <si>
    <t>Keshia Flewellen PD 7-26-19</t>
  </si>
  <si>
    <t>Jennifer Elder PD 7-26-19</t>
  </si>
  <si>
    <t>Chalesha Jefferson PD 7-26-19</t>
  </si>
  <si>
    <t>Anjail Abdul-Badee-Johnson PD 7-26-19</t>
  </si>
  <si>
    <t>Gabrielle Morton PD 7-26-19</t>
  </si>
  <si>
    <t>Melissa Oliver-Terrell PD 7-26-19</t>
  </si>
  <si>
    <t>Ruth Ragin PD 7-26-19</t>
  </si>
  <si>
    <t>Andrew Stellwag PD 7-26-19</t>
  </si>
  <si>
    <t>Kathryn Hartlaub PD 7-26-19</t>
  </si>
  <si>
    <t>Tammy Joyce PD 7-26-19</t>
  </si>
  <si>
    <t>Ann Drennon PD 7-26-19</t>
  </si>
  <si>
    <t>Wanda Fisher PD 7-26-19</t>
  </si>
  <si>
    <t>Michelle Weaver PD 7-26-19</t>
  </si>
  <si>
    <t>Seham Azabawi PD 7-26-19</t>
  </si>
  <si>
    <t>Marissa Stellwag PD 7-26-19</t>
  </si>
  <si>
    <t>William Carson PD 7-26-19</t>
  </si>
  <si>
    <t>Michelle Horan PD 7-26-19</t>
  </si>
  <si>
    <t>Deborah Carson PD 7-26-19</t>
  </si>
  <si>
    <t>Susan Ford PD 7-26-19</t>
  </si>
  <si>
    <t>Kathleen Moreland PD 7-26-19</t>
  </si>
  <si>
    <t>Constance Pritchett PD 7-26-19</t>
  </si>
  <si>
    <t>Carolyn Weston PD 7-26-19</t>
  </si>
  <si>
    <t>Shirley Matthews PD 7-26-19</t>
  </si>
  <si>
    <t>Donna Hajzer PD 7-26-19</t>
  </si>
  <si>
    <t>Ashley Moore PD 7-26-19</t>
  </si>
  <si>
    <t>Jacquelyn Gardner PD 7-26-19</t>
  </si>
  <si>
    <t>Shellinda Hardie PD 7-26-19</t>
  </si>
  <si>
    <t>Jill Rickards PD 7-26-19</t>
  </si>
  <si>
    <t>Megan Rodrigues PD 7-26-19</t>
  </si>
  <si>
    <t>Nina Holmes PD 7-26-19</t>
  </si>
  <si>
    <t>Colin Harty PD 7-26-19</t>
  </si>
  <si>
    <t>Pantida Wescott PD 7-26-19</t>
  </si>
  <si>
    <t>Patricia Joyce PD 7-26-19</t>
  </si>
  <si>
    <t>Kristen Furniss PD 7-26-19</t>
  </si>
  <si>
    <t>Antoine Nelson PD 7-26-19</t>
  </si>
  <si>
    <t>Donna Conley PD 7-26-19</t>
  </si>
  <si>
    <t>Toxi Miller PD 7-26-19</t>
  </si>
  <si>
    <t>Tawona Hill PD 7-26-19</t>
  </si>
  <si>
    <t>Andrea Ferrare PD 7-26-19</t>
  </si>
  <si>
    <t>Kathryn Magauran PD 7-26-19</t>
  </si>
  <si>
    <t>Susan Margolis 7-26-19</t>
  </si>
  <si>
    <t>Elizabeth Boehmke PD 7-26-19</t>
  </si>
  <si>
    <t>Denise Cacalori PD 7-26-19</t>
  </si>
  <si>
    <t>Yvette Carpenter PD 7-26-19</t>
  </si>
  <si>
    <t>Karla DeJesus-Centeno PD 7-26-19</t>
  </si>
  <si>
    <t>Heather Coleman PD 7-26-19</t>
  </si>
  <si>
    <t>Stacy D Cooper-Gindraw PD 7-26-19</t>
  </si>
  <si>
    <t>Ariel Howard PD 7-26-19</t>
  </si>
  <si>
    <t>Kameron Wood PD 7-26-19</t>
  </si>
  <si>
    <t>Christina Adriani PD 7-26-19</t>
  </si>
  <si>
    <t>Lois Bond PD 7-26-19</t>
  </si>
  <si>
    <t>Essence Thompson PD 7-26-19</t>
  </si>
  <si>
    <t>JE979</t>
  </si>
  <si>
    <t>Adj Allocation CCR&amp;R BJ</t>
  </si>
  <si>
    <t>Adj Allocation CCR&amp;R SF</t>
  </si>
  <si>
    <t>Adj Allocation CCR&amp;R KM</t>
  </si>
  <si>
    <t>Katilynn Ditzel PD 8-9-19</t>
  </si>
  <si>
    <t>Denise Klein PD 8-9-19</t>
  </si>
  <si>
    <t>Tawona Hill PD 8-9-19</t>
  </si>
  <si>
    <t>Greta Peterson PD 8-9-19</t>
  </si>
  <si>
    <t>Christina Adriani PD 8-9-19</t>
  </si>
  <si>
    <t>Amie Sharer PD 8-9-19</t>
  </si>
  <si>
    <t>Patricia Joyce PD 8-9-19</t>
  </si>
  <si>
    <t>Kendra Plummer PD 8-9-19</t>
  </si>
  <si>
    <t>Elayne Schermerhorn PD 8-9-19</t>
  </si>
  <si>
    <t>Sheila Hughes PD 8-9-19</t>
  </si>
  <si>
    <t>Christine Morrison PD 8-9-19</t>
  </si>
  <si>
    <t>125 Deductions PD 8-9-19</t>
  </si>
  <si>
    <t>Gabrielle Morton PD 8-9-19</t>
  </si>
  <si>
    <t>Donna Hajzer PD 8-9-19</t>
  </si>
  <si>
    <t>DaShaun Davis PD 8-9-19</t>
  </si>
  <si>
    <t>Francine Taylor PD 8-9-19</t>
  </si>
  <si>
    <t>Colin Harty PD 8-9-19</t>
  </si>
  <si>
    <t>Rovenna Overton PD 8-9-19</t>
  </si>
  <si>
    <t>Ruben Johnson PD 8-9-19</t>
  </si>
  <si>
    <t>Jennifer Jones PD 8-9-19</t>
  </si>
  <si>
    <t>Stephanie Dixon PD 8-9-19</t>
  </si>
  <si>
    <t>Donna Wilbur PD 8-9-19</t>
  </si>
  <si>
    <t>Christiana Buffett PD 8-9-19</t>
  </si>
  <si>
    <t>Michelle Hewitt  PD 8-9-19</t>
  </si>
  <si>
    <t>Sue Fenick PD 8-9-19</t>
  </si>
  <si>
    <t>Sharon Forman  PD 8-9-19</t>
  </si>
  <si>
    <t>Gary Mease PD 8-9-19</t>
  </si>
  <si>
    <t>Kameron Wood PD 8-9-19</t>
  </si>
  <si>
    <t>Bonnie Sheipe PD 8-9-19</t>
  </si>
  <si>
    <t>Claire Garner PD 8-9-19</t>
  </si>
  <si>
    <t>Elizabeth Jensen PD 8-9-19</t>
  </si>
  <si>
    <t>Megan Rodrigues PD 8-9-19</t>
  </si>
  <si>
    <t>Shirley Matthews PD 8-9-19</t>
  </si>
  <si>
    <t>Janessa Rivera PD 8-9-19</t>
  </si>
  <si>
    <t>Bridgett Pollard PD 8-9-19</t>
  </si>
  <si>
    <t>Judith Byrne PD 8-9-19</t>
  </si>
  <si>
    <t>Chalesha Jefferson PD 8-9-19</t>
  </si>
  <si>
    <t>Ariel Howard PD 8-9-19</t>
  </si>
  <si>
    <t>Essence Thompson PD 8-9-19</t>
  </si>
  <si>
    <t>Lois Bond PD 8-9-19</t>
  </si>
  <si>
    <t>Quamillah Nelson PD 8-9-19</t>
  </si>
  <si>
    <t>Marissa Stellwag PD 8-9-19</t>
  </si>
  <si>
    <t>Michelle Horan PD 8-9-19</t>
  </si>
  <si>
    <t>Toxi Miller PD 8-9-19</t>
  </si>
  <si>
    <t>Victoria Reger PD 8-9-19</t>
  </si>
  <si>
    <t>Kristin Mayes PD 8-9-19</t>
  </si>
  <si>
    <t>Vincent Padilla PD 8-9-19</t>
  </si>
  <si>
    <t>Donna Conley PD 8-9-19</t>
  </si>
  <si>
    <t>Carrie Dougherty PD 8-9-19</t>
  </si>
  <si>
    <t>Nasirah Aminuddin PD 8-9-19</t>
  </si>
  <si>
    <t>Shellinda Hardie PD 8-9-19</t>
  </si>
  <si>
    <t>Jacquelyn Righter  PD 8-9-19</t>
  </si>
  <si>
    <t>Jacquelyn Righter</t>
  </si>
  <si>
    <t>Andrew Stellwag PD 8-9-19</t>
  </si>
  <si>
    <t>Patricia Brown PD 8-9-19</t>
  </si>
  <si>
    <t>Kyle Edwards PD 8-9-19</t>
  </si>
  <si>
    <t>Bonnie Logan PD 8-9-19</t>
  </si>
  <si>
    <t>Michelle Hewitt PD 8-9-19</t>
  </si>
  <si>
    <t>Manvir Gill PD 8-9-19</t>
  </si>
  <si>
    <t>Susan Ford PD 8-9-19</t>
  </si>
  <si>
    <t>Samir Reiz PD 8-9-19</t>
  </si>
  <si>
    <t>Patricia Goldwire PDPD 8-9-19</t>
  </si>
  <si>
    <t>Gerlini Garrido PD 8-9-19</t>
  </si>
  <si>
    <t>Kathleen Moreland PD 8-9-19</t>
  </si>
  <si>
    <t>Jacquelyn Gardner PD 8-9-19</t>
  </si>
  <si>
    <t>Kayla Black PD 8-9-19</t>
  </si>
  <si>
    <t>Melonie Vazquez PD 8-9-19</t>
  </si>
  <si>
    <t>Michelle Weaver PD 8-9-19</t>
  </si>
  <si>
    <t>Pantida Wescott PD 8-9-19</t>
  </si>
  <si>
    <t>Bobby Johnson PD 8-9-19</t>
  </si>
  <si>
    <t>Natalie Mitchem PD 8-9-19</t>
  </si>
  <si>
    <t>Yvette Carpenter PD 8-9-19</t>
  </si>
  <si>
    <t>Stacy D Cooper-Gindraw PD 8-9-19</t>
  </si>
  <si>
    <t>Tina Berry PD 8-9-19</t>
  </si>
  <si>
    <t>Constance Pritchett PD 8-9-19</t>
  </si>
  <si>
    <t>Christine Himm PD 8-9-19</t>
  </si>
  <si>
    <t>Antoine Nelson PD 8-9-19</t>
  </si>
  <si>
    <t>Kathryn Magauran PD 8-9-19</t>
  </si>
  <si>
    <t>Deborah Carson PD 8-9-19</t>
  </si>
  <si>
    <t>Andrea Ferrare PD 8-9-19</t>
  </si>
  <si>
    <t>Ann Drennon PD 8-9-19</t>
  </si>
  <si>
    <t>Tammy Joyce PD 8-9-19</t>
  </si>
  <si>
    <t>Seham Azabawi PD 8-9-19</t>
  </si>
  <si>
    <t>Natasha Joseph PD 8-9-19</t>
  </si>
  <si>
    <t>Kristen Furniss PD 8-9-19</t>
  </si>
  <si>
    <t>Ayanna Martin PD 8-9-19</t>
  </si>
  <si>
    <t>William Carson PD 8-9-19</t>
  </si>
  <si>
    <t>Bonita Jackson PD 8-9-19</t>
  </si>
  <si>
    <t>Sharon Forman PD 8-9-19</t>
  </si>
  <si>
    <t>Rayna Gadsden PD 8-9-19</t>
  </si>
  <si>
    <t>Robert Mayfield PD 8-9-19</t>
  </si>
  <si>
    <t>Vivyan Saloka PD 8-9-19</t>
  </si>
  <si>
    <t>Heather Coleman PD 8-9-19</t>
  </si>
  <si>
    <t>Denise Cacalori PD 8-9-19</t>
  </si>
  <si>
    <t>Darshpreet Thind PD 8-9-19</t>
  </si>
  <si>
    <t>Ashley Moore PD 8-9-19</t>
  </si>
  <si>
    <t>Jennifer Elder PD 8-9-19</t>
  </si>
  <si>
    <t>Anjail Abdul-Badee-Johnson PD 8-9-19</t>
  </si>
  <si>
    <t>Jennifer Carley-Price PD 8-9-19</t>
  </si>
  <si>
    <t>Carolyn Weston PD 8-9-19</t>
  </si>
  <si>
    <t>Isata Bah PD 8-9-19</t>
  </si>
  <si>
    <t>Keshia Flewellen PD 8-9-19</t>
  </si>
  <si>
    <t>Janelle Yvette Sample PD 8-9-19</t>
  </si>
  <si>
    <t>Devita Smith PD 8-9-19</t>
  </si>
  <si>
    <t>Ruth Ragin PD 8-9-19</t>
  </si>
  <si>
    <t>Kathryn Simone PD 8-9-19</t>
  </si>
  <si>
    <t>Melissa Oliver-Terrell PD 8-9-19</t>
  </si>
  <si>
    <t>Jill Rickards PD 8-9-19</t>
  </si>
  <si>
    <t>Karla DeJesus-Centeno PD 8-9-19</t>
  </si>
  <si>
    <t>Elizabeth Boehmke PD 8-9-19</t>
  </si>
  <si>
    <t>Wanda Fisher PD 8-9-19</t>
  </si>
  <si>
    <t>Mary Kennedy PD 8-9-19</t>
  </si>
  <si>
    <t>Susan Margolis 8-9-19</t>
  </si>
  <si>
    <t>Nina Holmes PD 8-9-19</t>
  </si>
  <si>
    <t>Rita Jenkins PD 8-9-19</t>
  </si>
  <si>
    <t>Maria Figueroa PD 8-9-19</t>
  </si>
  <si>
    <t>Janessa Rivera PD 8-23-19</t>
  </si>
  <si>
    <t>Melissa Oliver-Terrell PD 8-23-19</t>
  </si>
  <si>
    <t>Constance Pritchett PD 8-23-19</t>
  </si>
  <si>
    <t>Stephanie Dixon PD 8-23-19</t>
  </si>
  <si>
    <t>Rovenna Overton PD 8-23-19</t>
  </si>
  <si>
    <t>Kyle Edwards PD 8-23-19</t>
  </si>
  <si>
    <t>Sheila Hughes PD 8-23-19</t>
  </si>
  <si>
    <t>Amie Sharer PD 8-23-19</t>
  </si>
  <si>
    <t>Gary Mease PD 8-23-19</t>
  </si>
  <si>
    <t>Kathryn Simone PD 8-23-19</t>
  </si>
  <si>
    <t>Andrew Stellwag PD 8-23-19</t>
  </si>
  <si>
    <t>Sue Fenick PD 8-23-19</t>
  </si>
  <si>
    <t>Kristin Mayes PD 8-23-19</t>
  </si>
  <si>
    <t>Claire Garner PD 8-23-19</t>
  </si>
  <si>
    <t>Christiana Buffett PD 8-23-19</t>
  </si>
  <si>
    <t>Kameron Wood PD 8-23-19</t>
  </si>
  <si>
    <t>Manvir Gill PD 8-23-19</t>
  </si>
  <si>
    <t>Carrie Dougherty PD 8-23-19</t>
  </si>
  <si>
    <t>Chalesha Jefferson PD 8-23-19</t>
  </si>
  <si>
    <t>Denise Cacalori PD 8-23-19</t>
  </si>
  <si>
    <t>Ruben Johnson PD 8-23-19</t>
  </si>
  <si>
    <t>Andrea Ferrare PD 8-23-19</t>
  </si>
  <si>
    <t>Jill Rickards PD 8-23-19</t>
  </si>
  <si>
    <t>Elayne Schermerhorn PD 8-23-19</t>
  </si>
  <si>
    <t>Christine Morrison PD 8-23-19</t>
  </si>
  <si>
    <t>Tammy Joyce PD 8-23-19</t>
  </si>
  <si>
    <t>Greta Peterson PD 8-23-19</t>
  </si>
  <si>
    <t>Patricia Joyce PD 8-23-19</t>
  </si>
  <si>
    <t>Jennifer Carley-Price PD 8-23-19</t>
  </si>
  <si>
    <t>Denise Klein PD 8-23-19</t>
  </si>
  <si>
    <t>Ariel Howard PD 8-23-19</t>
  </si>
  <si>
    <t>Toxi Miller PD 8-23-19</t>
  </si>
  <si>
    <t>Donna Wilbur PD 8-23-19</t>
  </si>
  <si>
    <t>Devita Smith PD 8-23-19</t>
  </si>
  <si>
    <t>Janelle Yvette Sample PD 8-23-19</t>
  </si>
  <si>
    <t>William Carson PD 8-23-19</t>
  </si>
  <si>
    <t>Michelle Horan PD 8-23-19</t>
  </si>
  <si>
    <t>Susan Ford PD 8-23-19</t>
  </si>
  <si>
    <t>Mary Kennedy PD 8-23-19</t>
  </si>
  <si>
    <t>Bonita Jackson PD 8-23-19</t>
  </si>
  <si>
    <t>Francine Taylor PD 8-23-19</t>
  </si>
  <si>
    <t>Kendra Plummer PD 8-23-19</t>
  </si>
  <si>
    <t>Nina Holmes PD 8-23-19</t>
  </si>
  <si>
    <t>Ayanna Martin PD 8-23-19</t>
  </si>
  <si>
    <t>Anjail Abdul-Badee-Johnson PD 8-23-19</t>
  </si>
  <si>
    <t>Bobby Johnson PD 8-23-19</t>
  </si>
  <si>
    <t>Darshpreet Thind PD 8-23-19</t>
  </si>
  <si>
    <t>Gabrielle Morton PD 8-23-19</t>
  </si>
  <si>
    <t>Michelle Hewitt PD 8-23-19</t>
  </si>
  <si>
    <t>Elizabeth Boehmke PD 8-23-19</t>
  </si>
  <si>
    <t>Elizabeth Jensen PD 8-23-19</t>
  </si>
  <si>
    <t>Seham Azabawi PD 8-23-19</t>
  </si>
  <si>
    <t>Isata Bah PD 8-23-19</t>
  </si>
  <si>
    <t>Shirley Matthews PD 8-23-19</t>
  </si>
  <si>
    <t>Quamillah Nelson PD 8-23-19</t>
  </si>
  <si>
    <t>Robert Mayfield PD 8-23-19</t>
  </si>
  <si>
    <t>Victoria Reger PD 8-23-19</t>
  </si>
  <si>
    <t>Shellinda Hardie PD 8-23-19</t>
  </si>
  <si>
    <t>Ruth Ragin PD 8-23-19</t>
  </si>
  <si>
    <t>Christina Adriani PD 8-23-19</t>
  </si>
  <si>
    <t>Heather Coleman PD 8-23-19</t>
  </si>
  <si>
    <t>Melonie Vazquez PD 8-23-19</t>
  </si>
  <si>
    <t>Bridgett Pollard PD 8-23-19</t>
  </si>
  <si>
    <t>Kathryn Magauran PD 8-23-19</t>
  </si>
  <si>
    <t>Lois Bond PD 8-23-19</t>
  </si>
  <si>
    <t>Judith Byrne PD 8-23-19</t>
  </si>
  <si>
    <t>Tina Berry PD 8-23-19</t>
  </si>
  <si>
    <t>Wanda Fisher PD 8-23-19</t>
  </si>
  <si>
    <t>Donna Hajzer PD 8-23-19</t>
  </si>
  <si>
    <t>Christine Himm PD 8-23-19</t>
  </si>
  <si>
    <t>Keshia Flewellen PD 8-23-19</t>
  </si>
  <si>
    <t>Natalie Mitchem PD 8-23-19</t>
  </si>
  <si>
    <t>Ann Drennon PD 8-23-19</t>
  </si>
  <si>
    <t>Yvette Carpenter PD 8-23-19</t>
  </si>
  <si>
    <t>Jennifer Elder PD 8-23-19</t>
  </si>
  <si>
    <t>Michelle Hewitt  PD 8-23-19</t>
  </si>
  <si>
    <t>Michelle Weaver PD 8-23-19</t>
  </si>
  <si>
    <t>Sharon Forman PD 8-23-19</t>
  </si>
  <si>
    <t>Bonnie Logan PD 8-23-19</t>
  </si>
  <si>
    <t>Natasha Joseph PD 8-23-19</t>
  </si>
  <si>
    <t>DaShaun Davis PD 8-23-19</t>
  </si>
  <si>
    <t>Jacquelyn Righter  PD 8-23-19</t>
  </si>
  <si>
    <t>Maria Figueroa PD 8-23-19</t>
  </si>
  <si>
    <t>Kathleen Moreland PD 8-23-19</t>
  </si>
  <si>
    <t>Tawona Hill PD 8-23-19</t>
  </si>
  <si>
    <t>Kayla Black PD 8-23-19</t>
  </si>
  <si>
    <t>Patricia Goldwire PDPD 8-23-19</t>
  </si>
  <si>
    <t>Rayna Gadsden PD 8-23-19</t>
  </si>
  <si>
    <t>125 Deductions PD 8-23-19</t>
  </si>
  <si>
    <t>Karla DeJesus-Centeno PD 8-23-19</t>
  </si>
  <si>
    <t>Jennifer Jones PD 8-23-19</t>
  </si>
  <si>
    <t>Donna Conley PD 8-23-19</t>
  </si>
  <si>
    <t>Pantida Wescott PD 8-23-19</t>
  </si>
  <si>
    <t>Antoine Nelson PD 8-23-19</t>
  </si>
  <si>
    <t>Megan Rodrigues PD 8-23-19</t>
  </si>
  <si>
    <t>Vincent Padilla PD 8-23-19</t>
  </si>
  <si>
    <t>Susan Margolis 8-23-19</t>
  </si>
  <si>
    <t>Marissa Stellwag PD 8-23-19</t>
  </si>
  <si>
    <t>Vivyan Saloka PD 8-23-19</t>
  </si>
  <si>
    <t>Essence Thompson PD 8-23-19</t>
  </si>
  <si>
    <t>Ashley Moore PD 8-23-19</t>
  </si>
  <si>
    <t>Sharon Forman  PD 8-23-19</t>
  </si>
  <si>
    <t>Kristen Furniss PD 8-23-19</t>
  </si>
  <si>
    <t>Gerlini Garrido PD 8-23-19</t>
  </si>
  <si>
    <t>Carolyn Weston PD 8-23-19</t>
  </si>
  <si>
    <t>Stacy D Cooper-Gindraw PD 8-23-19</t>
  </si>
  <si>
    <t>Nasirah Aminuddin PD 8-23-19</t>
  </si>
  <si>
    <t>Katilynn Ditzel PD 8-23-19</t>
  </si>
  <si>
    <t>JE980</t>
  </si>
  <si>
    <t>ADJ CCR&amp;R Salaries AUG BJ</t>
  </si>
  <si>
    <t>ADJ CCR&amp;R Salaries AUG KM</t>
  </si>
  <si>
    <t>ADJ CCR&amp;R Salaries AUG SF</t>
  </si>
  <si>
    <t>Amie Sharer PD 9-6-19</t>
  </si>
  <si>
    <t>Elayne Schermerhorn PD 9-6-19</t>
  </si>
  <si>
    <t>Kristin Mayes PD 9-6-19</t>
  </si>
  <si>
    <t>Sue Fenick PD 9-6-19</t>
  </si>
  <si>
    <t>Wanda Fisher PD 9-6-19</t>
  </si>
  <si>
    <t>Christina Adriani PD 9-6-19</t>
  </si>
  <si>
    <t>Rovenna Overton PD 9-6-19</t>
  </si>
  <si>
    <t>Francine Taylor PD 9-6-19</t>
  </si>
  <si>
    <t>Andrea Ferrare PD 9-6-19</t>
  </si>
  <si>
    <t>Andrew Stellwag PD 9-6-19</t>
  </si>
  <si>
    <t>Bonnie Logan PD 9-6-19</t>
  </si>
  <si>
    <t>Claire Garner PD 9-6-19</t>
  </si>
  <si>
    <t>Kyle Edwards PD 9-6-19</t>
  </si>
  <si>
    <t>Stacy D Cooper-Gindraw PD 9-6-19</t>
  </si>
  <si>
    <t>Donna Wilbur PD 9-6-19</t>
  </si>
  <si>
    <t>Isata Bah PD 9-6-19</t>
  </si>
  <si>
    <t>Denise Cacalori PD 9-6-19</t>
  </si>
  <si>
    <t>Tawona Hill PD 9-6-19</t>
  </si>
  <si>
    <t>Marissa Stellwag PD 9-6-19</t>
  </si>
  <si>
    <t>Greta Peterson PD 9-6-19</t>
  </si>
  <si>
    <t>Christine Morrison PD 9-6-19</t>
  </si>
  <si>
    <t>Natasha Joseph PD 9-6-19</t>
  </si>
  <si>
    <t>Gary Mease PD 9-6-19</t>
  </si>
  <si>
    <t>Jennifer Jones PD 9-6-19</t>
  </si>
  <si>
    <t>Kathryn Simone PD 9-6-19</t>
  </si>
  <si>
    <t>Gabrielle Morton PD 9-6-19</t>
  </si>
  <si>
    <t>Kayla Black PD 9-6-19</t>
  </si>
  <si>
    <t>Robert Mayfield PD 9-6-19</t>
  </si>
  <si>
    <t>Nina Holmes PD 9-6-19</t>
  </si>
  <si>
    <t>Carolyn Weston PD 9-6-19</t>
  </si>
  <si>
    <t>Michelle Hewitt  PD 9-6-19</t>
  </si>
  <si>
    <t>Susan Ford PD 9-6-19</t>
  </si>
  <si>
    <t>Michelle Hewitt PD 9-6-19</t>
  </si>
  <si>
    <t>Sharon Forman  PD 9-6-19</t>
  </si>
  <si>
    <t>Stephanie Dixon PD 9-6-19</t>
  </si>
  <si>
    <t>Kristen Furniss PD 9-6-19</t>
  </si>
  <si>
    <t>Jennifer Elder PD 9-6-19</t>
  </si>
  <si>
    <t>Janessa Rivera PD 9-6-19</t>
  </si>
  <si>
    <t>Sharon Forman PD 9-6-19</t>
  </si>
  <si>
    <t>Ruth Ragin PD 9-6-19</t>
  </si>
  <si>
    <t>Megan Rodrigues PD 9-6-19</t>
  </si>
  <si>
    <t>Constance Pritchett PD 9-6-19</t>
  </si>
  <si>
    <t>Bonita Jackson PD 9-6-19</t>
  </si>
  <si>
    <t>Manvir Gill PD 9-6-19</t>
  </si>
  <si>
    <t>Ann Drennon PD 9-6-19</t>
  </si>
  <si>
    <t>Jennifer Carley-Price PD 9-6-19</t>
  </si>
  <si>
    <t>Darshpreet Thind PD 9-6-19</t>
  </si>
  <si>
    <t>Melonie Vazquez PD 9-6-19</t>
  </si>
  <si>
    <t>Anjail Abdul-Badee-Johnson PD 9-6-19</t>
  </si>
  <si>
    <t>Patricia Joyce PD 9-6-19</t>
  </si>
  <si>
    <t>Judith Byrne PD 9-6-19</t>
  </si>
  <si>
    <t>Donna Hajzer PD 9-6-19</t>
  </si>
  <si>
    <t>Ruben Johnson PD 9-6-19</t>
  </si>
  <si>
    <t>Michelle Horan PD 9-6-19</t>
  </si>
  <si>
    <t>Ashley Moore PD 9-6-19</t>
  </si>
  <si>
    <t>DaShaun Davis PD 9-6-19</t>
  </si>
  <si>
    <t>Christine Himm PD 9-6-19</t>
  </si>
  <si>
    <t>Christiana Buffett PD 9-6-19</t>
  </si>
  <si>
    <t>Nasirah Aminuddin PD 9-6-19</t>
  </si>
  <si>
    <t>Quamillah Nelson PD 9-6-19</t>
  </si>
  <si>
    <t>Mary Kennedy PD 9-6-19</t>
  </si>
  <si>
    <t>Bridgett Pollard PD 9-6-19</t>
  </si>
  <si>
    <t>Victoria Reger PD 9-6-19</t>
  </si>
  <si>
    <t>Janelle Yvette Sample PD 9-6-19</t>
  </si>
  <si>
    <t>Jacquelyn Righter  PD 9-6-19</t>
  </si>
  <si>
    <t>Pantida Wescott PD 9-6-19</t>
  </si>
  <si>
    <t>Katilynn Ditzel PD 9-6-19</t>
  </si>
  <si>
    <t>Yvette Carpenter PD 9-6-19</t>
  </si>
  <si>
    <t>Carrie Dougherty PD 9-6-19</t>
  </si>
  <si>
    <t>Chalesha Jefferson PD 9-6-19</t>
  </si>
  <si>
    <t>Elizabeth Boehmke PD 9-6-19</t>
  </si>
  <si>
    <t>Sheila Hughes PD 9-6-19</t>
  </si>
  <si>
    <t>Michelle Weaver PD 9-6-19</t>
  </si>
  <si>
    <t>Bobby Johnson PD 9-6-19</t>
  </si>
  <si>
    <t>Natalie Mitchem PD 9-6-19</t>
  </si>
  <si>
    <t>Lois Bond PD 9-6-19</t>
  </si>
  <si>
    <t>Heather Coleman PD 9-6-19</t>
  </si>
  <si>
    <t>Susan Margolis 9-6-19</t>
  </si>
  <si>
    <t>Vivyan Saloka PD 9-6-19</t>
  </si>
  <si>
    <t>Karla DeJesus-Centeno PD 9-6-19</t>
  </si>
  <si>
    <t>Jill Rickards PD 9-6-19</t>
  </si>
  <si>
    <t>Devita Smith PD 9-6-19</t>
  </si>
  <si>
    <t>Kathleen Moreland PD 9-6-19</t>
  </si>
  <si>
    <t>Toxi Miller PD 9-6-19</t>
  </si>
  <si>
    <t>William Carson PD 9-6-19</t>
  </si>
  <si>
    <t>Vincent Padilla PD 9-6-19</t>
  </si>
  <si>
    <t>Essence Thompson PD 9-6-19</t>
  </si>
  <si>
    <t>Shirley Matthews PD 9-6-19</t>
  </si>
  <si>
    <t>Seham Azabawi PD 9-6-19</t>
  </si>
  <si>
    <t>Ariel Howard PD 9-6-19</t>
  </si>
  <si>
    <t>Gerlini Garrido PD 9-6-19</t>
  </si>
  <si>
    <t>Tammy Joyce PD 9-6-19</t>
  </si>
  <si>
    <t>Kameron Wood PD 9-6-19</t>
  </si>
  <si>
    <t>Patricia Goldwire PDPD 9-6-19</t>
  </si>
  <si>
    <t>Donna Conley PD 9-6-19</t>
  </si>
  <si>
    <t>Ayanna Martin PD 9-6-19</t>
  </si>
  <si>
    <t>Rayna Gadsden PD 9-6-19</t>
  </si>
  <si>
    <t>Denise Klein PD 9-6-19</t>
  </si>
  <si>
    <t>Keshia Flewellen PD 9-6-19</t>
  </si>
  <si>
    <t>Kathryn Magauran PD 9-6-19</t>
  </si>
  <si>
    <t>Antoine Nelson PD 9-6-19</t>
  </si>
  <si>
    <t>Tina Berry PD 9-6-19</t>
  </si>
  <si>
    <t>Maria Figueroa PD 9-6-19</t>
  </si>
  <si>
    <t>Melissa Oliver-Terrell PD 9-6-19</t>
  </si>
  <si>
    <t>Shellinda Hardie PD 9-6-19</t>
  </si>
  <si>
    <t>Elizabeth Jensen PD 9-6-19</t>
  </si>
  <si>
    <t>Janessa Rivera PD 9-20-19</t>
  </si>
  <si>
    <t>Carol Brown PD 9-20-19</t>
  </si>
  <si>
    <t>Patricia Goldwire PDPD 9-20-19</t>
  </si>
  <si>
    <t>Syrena Moss PD 9-20-19</t>
  </si>
  <si>
    <t>Destiny Franklin PD 9-20-19</t>
  </si>
  <si>
    <t>Destiny Franklin</t>
  </si>
  <si>
    <t>Shirley Matthews PD 9-20-19</t>
  </si>
  <si>
    <t>DaShaun Davis PD 9-20-19</t>
  </si>
  <si>
    <t>Sharon Forman PD 9-20-19</t>
  </si>
  <si>
    <t>Gary Mease PD 9-20-19</t>
  </si>
  <si>
    <t>Robert Mayfield PD 9-20-19</t>
  </si>
  <si>
    <t>Sue Fenick PD 9-20-19</t>
  </si>
  <si>
    <t>Sheila Hughes PD 9-20-19</t>
  </si>
  <si>
    <t>Elayne Schermerhorn PD 9-20-19</t>
  </si>
  <si>
    <t>Ruth Ragin PD 9-20-19</t>
  </si>
  <si>
    <t>Bonita Jackson PD 9-20-19</t>
  </si>
  <si>
    <t>Francine Taylor PD 9-20-19</t>
  </si>
  <si>
    <t>DeAnna Reid-Harden PD 9-20-19</t>
  </si>
  <si>
    <t>Chalesha Jefferson PD 9-20-19</t>
  </si>
  <si>
    <t>Michelle Horan PD 9-20-19</t>
  </si>
  <si>
    <t>Stephanie Johnson PD 9-20-19</t>
  </si>
  <si>
    <t>Stephanie Johnson</t>
  </si>
  <si>
    <t>Megan Rodrigues PD 9-20-19</t>
  </si>
  <si>
    <t>Kayla Black PD 9-20-19</t>
  </si>
  <si>
    <t>Vincent Padilla PD 9-20-19</t>
  </si>
  <si>
    <t>Elizabeth Jensen PD 9-20-19</t>
  </si>
  <si>
    <t>Ayanna Martin PD 9-20-19</t>
  </si>
  <si>
    <t>Mary Kennedy PD 9-20-19</t>
  </si>
  <si>
    <t>Kathryn Simone PD 9-20-19</t>
  </si>
  <si>
    <t>Farhanaz Habib PD 9-20-19</t>
  </si>
  <si>
    <t>Doreen Knaupp PD 9-20-19</t>
  </si>
  <si>
    <t>Maiada Ramadan PD 9-20-19</t>
  </si>
  <si>
    <t>Anjail Abdul-Badee-Johnson PD 9-20-19</t>
  </si>
  <si>
    <t>Bonnie Logan PD 9-20-19</t>
  </si>
  <si>
    <t>Kyle Edwards PD 9-20-19</t>
  </si>
  <si>
    <t>Maria Figueroa PD 9-20-19</t>
  </si>
  <si>
    <t>Rita Jenkins PD 9-20-19</t>
  </si>
  <si>
    <t>Jill Rickards PD 9-20-19</t>
  </si>
  <si>
    <t>Claire Garner PD 9-20-19</t>
  </si>
  <si>
    <t>Patricia Joyce PD 9-20-19</t>
  </si>
  <si>
    <t>Darshpreet Thind PD 9-20-19</t>
  </si>
  <si>
    <t>Bibiana Arreguin PD 9-20-19</t>
  </si>
  <si>
    <t>Lillian Germaine PD 9-20-19</t>
  </si>
  <si>
    <t>Lillian Germaine</t>
  </si>
  <si>
    <t>JE976</t>
  </si>
  <si>
    <t>Adj Elayne Schermerhorn PD 9-20-19</t>
  </si>
  <si>
    <t>Ranada Dumas PD 9-20-19</t>
  </si>
  <si>
    <t>Quamillah Nelson PD 9-20-19</t>
  </si>
  <si>
    <t>Catherine Foster 9-20-19</t>
  </si>
  <si>
    <t>Marie Toussaint -Fontus PD 9-20-19</t>
  </si>
  <si>
    <t>John Baker PD 9-20-19</t>
  </si>
  <si>
    <t>John Baker</t>
  </si>
  <si>
    <t>Jennifer Robertiello PD 9-20-19</t>
  </si>
  <si>
    <t>Jennifer Robertiello</t>
  </si>
  <si>
    <t>Amie Sharer PD 9-20-19</t>
  </si>
  <si>
    <t>Michelle Hewitt  PD 9-20-19</t>
  </si>
  <si>
    <t>Donna Conley PD 9-20-19</t>
  </si>
  <si>
    <t>Devita Smith PD 9-20-19</t>
  </si>
  <si>
    <t>Cigdem Ozdemir PD 9-20-19</t>
  </si>
  <si>
    <t>Tomona Green PD 9-20-19</t>
  </si>
  <si>
    <t>Tina Berry PD 9-20-19</t>
  </si>
  <si>
    <t>Michelle Hewitt PD 9-20-19</t>
  </si>
  <si>
    <t>Sumeyra Ceylan PD 9-20-19</t>
  </si>
  <si>
    <t>Andrew Stellwag PD 9-20-19</t>
  </si>
  <si>
    <t>Moraima Gonzalez PD 9-20-19</t>
  </si>
  <si>
    <t>Yvette Carpenter PD 9-20-19</t>
  </si>
  <si>
    <t>Victoria Reger PD 9-20-19</t>
  </si>
  <si>
    <t>Denise Cacalori PD 9-20-19</t>
  </si>
  <si>
    <t>Heather Coleman PD 9-20-19</t>
  </si>
  <si>
    <t>Christine Morrison PD 9-20-19</t>
  </si>
  <si>
    <t>Ruben Johnson PD 9-20-19</t>
  </si>
  <si>
    <t>Danielle Jakubowski PD 9-20-19</t>
  </si>
  <si>
    <t>May Elkady PD 9-20-19</t>
  </si>
  <si>
    <t>Tugce Ozel PD 9-20-19</t>
  </si>
  <si>
    <t>Courtney Farina PD 9-20-19</t>
  </si>
  <si>
    <t>Natalie Mitchem PD 9-20-19</t>
  </si>
  <si>
    <t>Verdina Pryor PD 9-20-19</t>
  </si>
  <si>
    <t>Karlie Gore PD 9-20-19</t>
  </si>
  <si>
    <t>Kristin Mayes PD 9-20-19</t>
  </si>
  <si>
    <t>Manvir Gill PD 9-20-19</t>
  </si>
  <si>
    <t>125 Deductions PD 9-20-19</t>
  </si>
  <si>
    <t>Corinna Harris PD 9-20-19</t>
  </si>
  <si>
    <t>Lisa Whitfield PD 9-20-19</t>
  </si>
  <si>
    <t>Gerlini Garrido PD 9-20-19</t>
  </si>
  <si>
    <t>Sharon Forman  PD 9-20-19</t>
  </si>
  <si>
    <t>Seham Azabawi PD 9-20-19</t>
  </si>
  <si>
    <t>Greta Peterson PD 9-20-19</t>
  </si>
  <si>
    <t>Carrie Dougherty PD 9-20-19</t>
  </si>
  <si>
    <t>Stacy D Cooper-Gindraw PD 9-20-19</t>
  </si>
  <si>
    <t>Janelle Yvette Sample PD 9-20-19</t>
  </si>
  <si>
    <t>Amylir Torres PD 9-20-19</t>
  </si>
  <si>
    <t>Reyhan Canturk PD 9-20-19</t>
  </si>
  <si>
    <t>Jennifer Carley-Price PD 9-20-19</t>
  </si>
  <si>
    <t>Stephanie Dixon PD 9-20-19</t>
  </si>
  <si>
    <t>Jennifer Jones PD 9-20-19</t>
  </si>
  <si>
    <t>Isata Bah PD 9-20-19</t>
  </si>
  <si>
    <t>Bouchra Benachir PD 9-20-19</t>
  </si>
  <si>
    <t>Tawanna Best PD 9-20-19</t>
  </si>
  <si>
    <t>Tanya Glenn-Butler PD 9-20-19</t>
  </si>
  <si>
    <t>Tanya Glenn-Butler</t>
  </si>
  <si>
    <t>Donna Wilbur PD 9-20-19</t>
  </si>
  <si>
    <t>Rovenna Overton PD 9-20-19</t>
  </si>
  <si>
    <t>Carolyn Weston PD 9-20-19</t>
  </si>
  <si>
    <t>Constance Pritchett PD 9-20-19</t>
  </si>
  <si>
    <t>Saliha Yanik PD 9-20-19</t>
  </si>
  <si>
    <t>Jacquelyn Righter  PD 9-20-19</t>
  </si>
  <si>
    <t>Nasirah Aminuddin PD 9-20-19</t>
  </si>
  <si>
    <t>Susan Ford PD 9-20-19</t>
  </si>
  <si>
    <t>Heather Toppin PD 9-20-19</t>
  </si>
  <si>
    <t>Melonie Vazquez PD 9-20-19</t>
  </si>
  <si>
    <t>Miriam Claudio PD 9-20-19</t>
  </si>
  <si>
    <t>Tawona Hill PD 9-20-19</t>
  </si>
  <si>
    <t>Michelle Weaver PD 9-20-19</t>
  </si>
  <si>
    <t>Mark Wolf PD 9-20-19</t>
  </si>
  <si>
    <t>Samarjit Sharma PD 9-20-19</t>
  </si>
  <si>
    <t>Regina McCall PD 9-20-19</t>
  </si>
  <si>
    <t>Bobby Johnson PD 9-20-19</t>
  </si>
  <si>
    <t>Ta'Jah Conyers 9-20-19</t>
  </si>
  <si>
    <t>Marissa Stellwag PD 9-20-19</t>
  </si>
  <si>
    <t>Bridgett Pollard PD 9-20-19</t>
  </si>
  <si>
    <t>Anna Barry PD 9-20-19</t>
  </si>
  <si>
    <t>Anna Barry</t>
  </si>
  <si>
    <t>Donna Hajzer PD 9-20-19</t>
  </si>
  <si>
    <t>Erica Rice PD 9-20-19</t>
  </si>
  <si>
    <t>Ann Drennon PD 9-20-19</t>
  </si>
  <si>
    <t>Judith Byrne PD 9-20-19</t>
  </si>
  <si>
    <t>Danyel Saxton PD 9-20-19</t>
  </si>
  <si>
    <t>Kishawn Barnes PD 9-20-19</t>
  </si>
  <si>
    <t>Ariel Howard PD 9-20-19</t>
  </si>
  <si>
    <t>Melinda Bowman-Williams PD 9-20-19</t>
  </si>
  <si>
    <t>Melinda Bowman-Williams</t>
  </si>
  <si>
    <t>Kathleen Moreland PD 9-20-19</t>
  </si>
  <si>
    <t>Nina Holmes PD 9-20-19</t>
  </si>
  <si>
    <t>Tammy Joyce PD 9-20-19</t>
  </si>
  <si>
    <t>Wanda Fisher PD 9-20-19</t>
  </si>
  <si>
    <t>Christina Palmer PD 9-20-19</t>
  </si>
  <si>
    <t>Christina Palmer</t>
  </si>
  <si>
    <t>Lois Bond PD 9-20-19</t>
  </si>
  <si>
    <t>Courtney Saxton PD 9-20-19</t>
  </si>
  <si>
    <t>Rayna Gadsden PD 9-20-19</t>
  </si>
  <si>
    <t>Hafize Firat PD 9-20-19</t>
  </si>
  <si>
    <t>Keshia Flewellen PD 9-20-19</t>
  </si>
  <si>
    <t>Gabrielle Morton PD 9-20-19</t>
  </si>
  <si>
    <t>Ashley Moore PD 9-20-19</t>
  </si>
  <si>
    <t>Shellinda Hardie PD 9-20-19</t>
  </si>
  <si>
    <t>Pantida Wescott PD 9-20-19</t>
  </si>
  <si>
    <t>Doris Santana PD 9-20-19</t>
  </si>
  <si>
    <t>Mellasiah Dixon PD 9-20-19</t>
  </si>
  <si>
    <t>Mellasiah Dixon</t>
  </si>
  <si>
    <t>Kristen Furniss PD 9-20-19</t>
  </si>
  <si>
    <t>Toxi Miller PD 9-20-19</t>
  </si>
  <si>
    <t>Susan Margolis 9-20-19</t>
  </si>
  <si>
    <t>Denise Klein PD 9-20-19</t>
  </si>
  <si>
    <t>Andrea Ferrare PD 9-20-19</t>
  </si>
  <si>
    <t>Deniz Genc PD 9-20-19</t>
  </si>
  <si>
    <t>Natasha Joseph PD 9-20-19</t>
  </si>
  <si>
    <t>Janet Leonard PD 9-20-19</t>
  </si>
  <si>
    <t>Christina Adriani PD 9-20-19</t>
  </si>
  <si>
    <t>Ethel Jackson PD 9-20-19</t>
  </si>
  <si>
    <t>Ruth Amankona PD 9-20-19</t>
  </si>
  <si>
    <t>Ruth Amankona</t>
  </si>
  <si>
    <t>Michelle Berry-Davis PD 9-20-19</t>
  </si>
  <si>
    <t>Michelle Berry-Davis</t>
  </si>
  <si>
    <t>Karla DeJesus-Centeno PD 9-20-19</t>
  </si>
  <si>
    <t>Jennifer Nagy PD 9-20-19</t>
  </si>
  <si>
    <t>Ivanette Peterson PD 9-20-19</t>
  </si>
  <si>
    <t>Matthew Ditmar PD 9-20-19</t>
  </si>
  <si>
    <t>Lynn Orangers PD 9-20-19</t>
  </si>
  <si>
    <t>Sabrina Manir PD 9-20-19</t>
  </si>
  <si>
    <t>William Carson PD 9-20-19</t>
  </si>
  <si>
    <t>Kimberly Farrell PD 9-20-19</t>
  </si>
  <si>
    <t>Katilynn Ditzel PD 9-20-19</t>
  </si>
  <si>
    <t>Christiana Buffett PD 9-20-19</t>
  </si>
  <si>
    <t>Vivyan Saloka PD 9-20-19</t>
  </si>
  <si>
    <t>Samaka Empson PD 9-20-19</t>
  </si>
  <si>
    <t>Samaka Empson</t>
  </si>
  <si>
    <t>Elizabeth Boehmke PD 9-20-19</t>
  </si>
  <si>
    <t>Louthel Tucker 9-20-19</t>
  </si>
  <si>
    <t>Ozlem Yigit  PD 9-20-19</t>
  </si>
  <si>
    <t>Jennifer Elder PD 9-20-19</t>
  </si>
  <si>
    <t>Antoine Nelson PD 9-20-19</t>
  </si>
  <si>
    <t>Melissa Oliver-Terrell PD 9-20-19</t>
  </si>
  <si>
    <t>Laura McRae PD 9-20-19</t>
  </si>
  <si>
    <t>Laura McRae</t>
  </si>
  <si>
    <t>Kameron Wood PD 9-20-19</t>
  </si>
  <si>
    <t>Stephanie Greene PD 9-20-19</t>
  </si>
  <si>
    <t>Kathryn Magauran PD 9-20-19</t>
  </si>
  <si>
    <t>JE977</t>
  </si>
  <si>
    <t>Adj ES Accrual 9-30-19</t>
  </si>
  <si>
    <t>JE978</t>
  </si>
  <si>
    <t>Francine Taylor PD 10-4-19</t>
  </si>
  <si>
    <t>Moraima Gonzalez PD 10-4-19</t>
  </si>
  <si>
    <t>Samaka Empson PD 10-4-19</t>
  </si>
  <si>
    <t>Heather Coleman PD 10-4-19</t>
  </si>
  <si>
    <t>Janessa Rivera PD 10-4-19</t>
  </si>
  <si>
    <t>Stephanie Dixon PD 10-4-19</t>
  </si>
  <si>
    <t>Gary Mease PD 10-4-19</t>
  </si>
  <si>
    <t>Ruben Johnson PD 10-4-19</t>
  </si>
  <si>
    <t>Amie Sharer PD 10-4-19</t>
  </si>
  <si>
    <t>Megan Rodrigues PD 10-4-19</t>
  </si>
  <si>
    <t>Destiny Franklin PD 10-4-19</t>
  </si>
  <si>
    <t>Stephanie Johnson PD 10-4-19</t>
  </si>
  <si>
    <t>Mellasiah Dixon PD 10-4-19</t>
  </si>
  <si>
    <t>Danielle Jakubowski PD 10-4-19</t>
  </si>
  <si>
    <t>Christina Adriani PD 10-4-19</t>
  </si>
  <si>
    <t>Carrie Dougherty PD 10-4-19</t>
  </si>
  <si>
    <t>Andrew Stellwag PD 10-4-19</t>
  </si>
  <si>
    <t>Samarjit Sharma PD 10-4-19</t>
  </si>
  <si>
    <t>Chalesha Jefferson PD 10-4-19</t>
  </si>
  <si>
    <t>Bonnie Sheipe  PD 10-4-19</t>
  </si>
  <si>
    <t>Sheila Hughes PD 10-4-19</t>
  </si>
  <si>
    <t>Sue Fenick PD 10-4-19</t>
  </si>
  <si>
    <t>Courtney Saxton PD 10-4-19</t>
  </si>
  <si>
    <t>Tawanna Best PD 10-4-19</t>
  </si>
  <si>
    <t>Greta Peterson PD 10-4-19</t>
  </si>
  <si>
    <t>125 Deductions PD 10-4-19</t>
  </si>
  <si>
    <t>Ariel Howard PD 10-4-19</t>
  </si>
  <si>
    <t>Tanya Glenn-Butler PD 10-4-19</t>
  </si>
  <si>
    <t>Michelle Horan PD 10-4-19</t>
  </si>
  <si>
    <t>Kyle Edwards PD 10-4-19</t>
  </si>
  <si>
    <t>Lucy Couvertier 10-4-19</t>
  </si>
  <si>
    <t>Melinda Bowman-Williams PD 10-4-19</t>
  </si>
  <si>
    <t>Denise Klein PD 10-4-19</t>
  </si>
  <si>
    <t>Jennifer Nagy PD 10-4-19</t>
  </si>
  <si>
    <t>Denise Cacalori PD 10-4-19</t>
  </si>
  <si>
    <t>Ethel Jackson PD 10-4-19</t>
  </si>
  <si>
    <t>Marie Toussaint -Fontus PD 10-4-19</t>
  </si>
  <si>
    <t>Melonie Vazquez PD 10-4-19</t>
  </si>
  <si>
    <t>Nina Holmes PD 10-4-19</t>
  </si>
  <si>
    <t>Lois Bond PD 10-4-19</t>
  </si>
  <si>
    <t>Ranada Dumas PD 10-4-19</t>
  </si>
  <si>
    <t>Elayne Schermerhorn PD 10-4-19</t>
  </si>
  <si>
    <t>Ta'Jah Conyers 10-4-19</t>
  </si>
  <si>
    <t>Sharon Forman PD 10-4-19</t>
  </si>
  <si>
    <t>Michelle Hewitt  PD 10-4-19</t>
  </si>
  <si>
    <t>Kristin Mayes PD 10-4-19</t>
  </si>
  <si>
    <t>Lisa Whitfield PD 10-4-19</t>
  </si>
  <si>
    <t>Kayla Black PD 10-4-19</t>
  </si>
  <si>
    <t>Susan Margolis 10-4-19</t>
  </si>
  <si>
    <t>William Carson PD 10-4-19</t>
  </si>
  <si>
    <t>Rovenna Overton PD 10-4-19</t>
  </si>
  <si>
    <t>Robert Mayfield PD 10-4-19</t>
  </si>
  <si>
    <t>Patricia Joyce PD 10-4-19</t>
  </si>
  <si>
    <t>Manvir Gill PD 10-4-19</t>
  </si>
  <si>
    <t>Wanda Fisher PD 10-4-19</t>
  </si>
  <si>
    <t>Bouchra Benachir PD 10-4-19</t>
  </si>
  <si>
    <t>Jennifer Jones PD 10-4-19</t>
  </si>
  <si>
    <t>Anjail Abdul-Badee-Johnson PD 10-4-19</t>
  </si>
  <si>
    <t>Rayna Gadsden PD 10-4-19</t>
  </si>
  <si>
    <t>Erica Rice PD 10-4-19</t>
  </si>
  <si>
    <t>Matthew Ditmar PD 10-4-19</t>
  </si>
  <si>
    <t>Kameron Wood PD 10-4-19</t>
  </si>
  <si>
    <t>Anna Barry PD 10-4-19</t>
  </si>
  <si>
    <t>Catherine Foster 10-4-19</t>
  </si>
  <si>
    <t>Lillian Germaine PD 10-4-19</t>
  </si>
  <si>
    <t>Mary Kennedy PD 10-4-19</t>
  </si>
  <si>
    <t>Amylir Torres PD 10-4-19</t>
  </si>
  <si>
    <t>Bonita Jackson PD 10-4-19</t>
  </si>
  <si>
    <t>Kathleen Moreland PD 10-4-19</t>
  </si>
  <si>
    <t>Courtney Farina PD 10-4-19</t>
  </si>
  <si>
    <t>Ashley Moore PD 10-4-19</t>
  </si>
  <si>
    <t>Deniz Genc PD 10-4-19</t>
  </si>
  <si>
    <t>Jennifer Carley-Price PD 10-4-19</t>
  </si>
  <si>
    <t>Shirley Matthews PD 10-4-19</t>
  </si>
  <si>
    <t>Ruth Ragin PD 10-4-19</t>
  </si>
  <si>
    <t>Bonnie Logan PD 10-4-19</t>
  </si>
  <si>
    <t>Karla DeJesus-Centeno PD 10-4-19</t>
  </si>
  <si>
    <t>Keshia Flewellen PD 10-4-19</t>
  </si>
  <si>
    <t>Darshpreet Thind PD 10-4-19</t>
  </si>
  <si>
    <t>Brittany Barnes PD 10-4-19</t>
  </si>
  <si>
    <t>Brittany Barnes</t>
  </si>
  <si>
    <t>Seham Azabawi PD 10-4-19</t>
  </si>
  <si>
    <t>John Baker PD 10-4-19</t>
  </si>
  <si>
    <t>Tammy Joyce PD 10-4-19</t>
  </si>
  <si>
    <t>Michelle Weaver PD 10-4-19</t>
  </si>
  <si>
    <t>Stephanie Greene PD 10-4-19</t>
  </si>
  <si>
    <t>Ruth Amankona PD 10-4-19</t>
  </si>
  <si>
    <t>Laura McRae PD 10-4-19</t>
  </si>
  <si>
    <t>Corinna Harris PD 10-4-19</t>
  </si>
  <si>
    <t>DeAnna Reid-Harden PD 10-4-19</t>
  </si>
  <si>
    <t>Bridgett Pollard PD 10-4-19</t>
  </si>
  <si>
    <t>Antoine Nelson PD 10-4-19</t>
  </si>
  <si>
    <t>Stacy D Cooper-Gindraw PD 10-4-19</t>
  </si>
  <si>
    <t>Ozlem Yigit  PD 10-4-19</t>
  </si>
  <si>
    <t>Miriam Claudio PD 10-4-19</t>
  </si>
  <si>
    <t>Michelle Hewitt PD 10-4-19</t>
  </si>
  <si>
    <t>Michelle Berry-Davis PD 10-4-19</t>
  </si>
  <si>
    <t>Kristen Furniss PD 10-4-19</t>
  </si>
  <si>
    <t>Verdina Pryor PD 10-4-19</t>
  </si>
  <si>
    <t>May Elkady PD 10-4-19</t>
  </si>
  <si>
    <t>Claire Garner PD 10-4-19</t>
  </si>
  <si>
    <t>Devita Smith PD 10-4-19</t>
  </si>
  <si>
    <t>Christine Morrison PD 10-4-19</t>
  </si>
  <si>
    <t>Bibiana Arreguin PD 10-4-19</t>
  </si>
  <si>
    <t>Tawona Hill PD 10-4-19</t>
  </si>
  <si>
    <t>Marwah Rabeeah  PD 10-4-19</t>
  </si>
  <si>
    <t>Marwah Rabeeah</t>
  </si>
  <si>
    <t>Lynn Orangers PD 10-4-19</t>
  </si>
  <si>
    <t>Kishawn Barnes PD 10-4-19</t>
  </si>
  <si>
    <t>Donna Hajzer PD 10-4-19</t>
  </si>
  <si>
    <t>Toxi Miller PD 10-4-19</t>
  </si>
  <si>
    <t>Shellinda Hardie PD 10-4-19</t>
  </si>
  <si>
    <t>Sumeyra Ceylan PD 10-4-19</t>
  </si>
  <si>
    <t>Jasmine Reed PD 10-4-19</t>
  </si>
  <si>
    <t>Jasmine Reed</t>
  </si>
  <si>
    <t>Constance Pritchett PD 10-4-19</t>
  </si>
  <si>
    <t>Vincent Padilla PD 10-4-19</t>
  </si>
  <si>
    <t>Marissa Stellwag PD 10-4-19</t>
  </si>
  <si>
    <t>Danyel Saxton PD 10-4-19</t>
  </si>
  <si>
    <t>Doris Santana PD 10-4-19</t>
  </si>
  <si>
    <t>Bobby Johnson PD 10-4-19</t>
  </si>
  <si>
    <t>Maiada Ramadan PD 10-4-19</t>
  </si>
  <si>
    <t>Isata Bah PD 10-4-19</t>
  </si>
  <si>
    <t>Gabrielle Morton PD 10-4-19</t>
  </si>
  <si>
    <t>Natasha Joseph PD 10-4-19</t>
  </si>
  <si>
    <t>Vivyan Saloka PD 10-4-19</t>
  </si>
  <si>
    <t>Carolyn Weston PD 10-4-19</t>
  </si>
  <si>
    <t>Andrea Ferrare PD 10-4-19</t>
  </si>
  <si>
    <t>Natalie Mitchem PD 10-4-19</t>
  </si>
  <si>
    <t>Mark Wolf PD 10-4-19</t>
  </si>
  <si>
    <t>Maria Figueroa PD 10-4-19</t>
  </si>
  <si>
    <t>Sharon Forman  PD 10-4-19</t>
  </si>
  <si>
    <t>Farhanaz Habib PD 10-4-19</t>
  </si>
  <si>
    <t>Cigdem Ozdemir PD 10-4-19</t>
  </si>
  <si>
    <t>Kimberly Farrell PD 10-4-19</t>
  </si>
  <si>
    <t>Janet Leonard PD 10-4-19</t>
  </si>
  <si>
    <t>Janelle Yvette Sample PD 10-4-19</t>
  </si>
  <si>
    <t>Quamillah Nelson PD 10-4-19</t>
  </si>
  <si>
    <t>Kathryn Simone PD 10-4-19</t>
  </si>
  <si>
    <t>Judith Byrne PD 10-4-19</t>
  </si>
  <si>
    <t>Dylan Hall  PD 10-4-19</t>
  </si>
  <si>
    <t>Dylan Hall</t>
  </si>
  <si>
    <t>Saliha Yanik PD 10-4-19</t>
  </si>
  <si>
    <t>Nasirah Aminuddin PD 10-4-19</t>
  </si>
  <si>
    <t>Doreen Knaupp PD 10-4-19</t>
  </si>
  <si>
    <t>Syrena Moss PD 10-4-19</t>
  </si>
  <si>
    <t>Pantida Wescott PD 10-4-19</t>
  </si>
  <si>
    <t>Hafize Firat PD 10-4-19</t>
  </si>
  <si>
    <t>Ayanna Martin PD 10-4-19</t>
  </si>
  <si>
    <t>Elizabeth Jensen PD 10-4-19</t>
  </si>
  <si>
    <t>Victoria Reger PD 10-4-19</t>
  </si>
  <si>
    <t>Donna Wilbur PD 10-4-19</t>
  </si>
  <si>
    <t>Yvette Carpenter PD 10-4-19</t>
  </si>
  <si>
    <t>Sabrina Manir PD 10-4-19</t>
  </si>
  <si>
    <t>Susan Ford PD 10-4-19</t>
  </si>
  <si>
    <t>Reyhan Canturk PD 10-4-19</t>
  </si>
  <si>
    <t>Heather Toppin PD 10-4-19</t>
  </si>
  <si>
    <t>Eva Townes PD 10-4-19</t>
  </si>
  <si>
    <t>Eva Townes</t>
  </si>
  <si>
    <t>Patricia Goldwire PDPD 10-4-19</t>
  </si>
  <si>
    <t>Jennifer Elder PD 10-4-19</t>
  </si>
  <si>
    <t>Regina McCall PD 10-4-19</t>
  </si>
  <si>
    <t>Louthel Tucker 10-4-19</t>
  </si>
  <si>
    <t>Elizabeth Boehmke PD 10-4-19</t>
  </si>
  <si>
    <t>Jill Rickards PD 10-4-19</t>
  </si>
  <si>
    <t>Ann Drennon PD 10-4-19</t>
  </si>
  <si>
    <t>Tomona Green PD 10-4-19</t>
  </si>
  <si>
    <t>Gerlini Garrido PD 10-4-19</t>
  </si>
  <si>
    <t>DaShaun Davis PD 10-4-19</t>
  </si>
  <si>
    <t>Rita Jenkins PD 10-4-19</t>
  </si>
  <si>
    <t>Melissa Oliver-Terrell PD 10-4-19</t>
  </si>
  <si>
    <t>Katilynn Ditzel PD 10-4-19</t>
  </si>
  <si>
    <t>Donna Conley PD 10-4-19</t>
  </si>
  <si>
    <t>Kathryn Magauran PD 10-4-19</t>
  </si>
  <si>
    <t>Christiana Buffett PD 10-4-19</t>
  </si>
  <si>
    <t>Carol Brown PD 10-4-19</t>
  </si>
  <si>
    <t>Tugce Ozel PD 10-4-19</t>
  </si>
  <si>
    <t>Karlie Gore PD 10-4-19</t>
  </si>
  <si>
    <t>Ivanette Peterson PD 10-4-19</t>
  </si>
  <si>
    <t>Tina Berry PD 10-4-19</t>
  </si>
  <si>
    <t>Ta'Jah Conyers 10-18-19</t>
  </si>
  <si>
    <t>Donna Conley PD 10-18-19</t>
  </si>
  <si>
    <t>Taliyaah Smith PD 10-18-19</t>
  </si>
  <si>
    <t>Constance Pritchett PD 10-18-19</t>
  </si>
  <si>
    <t>Mary Kennedy PD 10-18-19</t>
  </si>
  <si>
    <t>Robert Mayfield PD 10-18-19</t>
  </si>
  <si>
    <t>Elizabeth Jensen PD 10-18-19</t>
  </si>
  <si>
    <t>Maiada Ramadan PD 10-18-19</t>
  </si>
  <si>
    <t>Michelle Hewitt  PD 10-18-19</t>
  </si>
  <si>
    <t>Sharon Forman PD 10-18-19</t>
  </si>
  <si>
    <t>Lucy Couvertier 10-18-19</t>
  </si>
  <si>
    <t>Judith Byrne PD 10-18-19</t>
  </si>
  <si>
    <t>Tugce Ozel PD 10-18-19</t>
  </si>
  <si>
    <t>Hafize Firat PD 10-18-19</t>
  </si>
  <si>
    <t>Andrew Stellwag PD 10-18-19</t>
  </si>
  <si>
    <t>Devita Smith PD 10-18-19</t>
  </si>
  <si>
    <t>Janet Leonard PD 10-18-19</t>
  </si>
  <si>
    <t>Isata Bah PD 10-18-19</t>
  </si>
  <si>
    <t>Elayne Schermerhorn PD 10-18-19</t>
  </si>
  <si>
    <t>Kyle Edwards PD 10-18-19</t>
  </si>
  <si>
    <t>Amie Sharer PD 10-18-19</t>
  </si>
  <si>
    <t>Kayla Black PD 10-18-19</t>
  </si>
  <si>
    <t>Gerlini Garrido PD 10-18-19</t>
  </si>
  <si>
    <t>Pantida Wescott PD 10-18-19</t>
  </si>
  <si>
    <t>Marie Toussaint -Fontus PD 10-18-19</t>
  </si>
  <si>
    <t>Stephanie Dixon PD 10-18-19</t>
  </si>
  <si>
    <t>Erica Rice PD 10-18-19</t>
  </si>
  <si>
    <t>Dylan Hall  PD 10-18-19</t>
  </si>
  <si>
    <t>Janessa Rivera PD 10-18-19</t>
  </si>
  <si>
    <t>DaShaun Davis PD 10-18-19</t>
  </si>
  <si>
    <t>Rabiah Mohamed-Azam PD 10-18-19</t>
  </si>
  <si>
    <t>Rabiah Mohamed-Azam</t>
  </si>
  <si>
    <t>Rovenna Overton PD 10-18-19</t>
  </si>
  <si>
    <t>Ruben Johnson PD 10-18-19</t>
  </si>
  <si>
    <t>Kristin Mayes PD 10-18-19</t>
  </si>
  <si>
    <t>Reyhan Canturk PD 10-18-19</t>
  </si>
  <si>
    <t>Doreen Knaupp PD 10-18-19</t>
  </si>
  <si>
    <t>Nasirah Aminuddin PD 10-18-19</t>
  </si>
  <si>
    <t>Corinna Harris PD 10-18-19</t>
  </si>
  <si>
    <t>Melonie Vazquez PD 10-18-19</t>
  </si>
  <si>
    <t>Gary Mease PD 10-18-19</t>
  </si>
  <si>
    <t>Ariel Howard PD 10-18-19</t>
  </si>
  <si>
    <t>Ranada Dumas PD 10-18-19</t>
  </si>
  <si>
    <t>Bridgett Pollard PD 10-18-19</t>
  </si>
  <si>
    <t>Nina Holmes PD 10-18-19</t>
  </si>
  <si>
    <t>Donna Wilbur PD 10-18-19</t>
  </si>
  <si>
    <t>Sharon Forman  PD 10-18-19</t>
  </si>
  <si>
    <t>Sabrina Manir PD 10-18-19</t>
  </si>
  <si>
    <t>Regina McCall PD 10-18-19</t>
  </si>
  <si>
    <t>Ethel Jackson PD 10-18-19</t>
  </si>
  <si>
    <t>Lillian Germaine PD 10-18-19</t>
  </si>
  <si>
    <t>Tawanna Best PD 10-18-19</t>
  </si>
  <si>
    <t>Seham Azabawi PD 10-18-19</t>
  </si>
  <si>
    <t>Bonnie Sheipe  PD 10-18-19</t>
  </si>
  <si>
    <t>Denise Klein PD 10-18-19</t>
  </si>
  <si>
    <t>Farhanaz Habib PD 10-18-19</t>
  </si>
  <si>
    <t>Donna Hajzer PD 10-18-19</t>
  </si>
  <si>
    <t>Kathryn Magauran PD 10-18-19</t>
  </si>
  <si>
    <t>Michelle Berry-Davis PD 10-18-19</t>
  </si>
  <si>
    <t>Courtney Saxton PD 10-18-19</t>
  </si>
  <si>
    <t>Stephanie Johnson PD 10-18-19</t>
  </si>
  <si>
    <t>Destiny Franklin PD 10-18-19</t>
  </si>
  <si>
    <t>Wanda Fisher PD 10-18-19</t>
  </si>
  <si>
    <t>Ozlem Yigit  PD 10-18-19</t>
  </si>
  <si>
    <t>Ann Drennon PD 10-18-19</t>
  </si>
  <si>
    <t>Francine Taylor PD 10-18-19</t>
  </si>
  <si>
    <t>May Elkady PD 10-18-19</t>
  </si>
  <si>
    <t>Darshpreet Thind PD 10-18-19</t>
  </si>
  <si>
    <t>Rita Jenkins PD 10-18-19</t>
  </si>
  <si>
    <t>Heather Toppin PD 10-18-19</t>
  </si>
  <si>
    <t>Rayna Gadsden PD 10-18-19</t>
  </si>
  <si>
    <t>Denise Cacalori PD 10-18-19</t>
  </si>
  <si>
    <t>Karla DeJesus-Centeno PD 10-18-19</t>
  </si>
  <si>
    <t>Amylir Torres PD 10-18-19</t>
  </si>
  <si>
    <t>Matthew Ditmar PD 10-18-19</t>
  </si>
  <si>
    <t>Sheila Hughes PD 10-18-19</t>
  </si>
  <si>
    <t>Courtney Farina PD 10-18-19</t>
  </si>
  <si>
    <t>Stephanie Greene PD 10-18-19</t>
  </si>
  <si>
    <t>Bonnie Logan PD 10-18-19</t>
  </si>
  <si>
    <t>Claire Garner PD 10-18-19</t>
  </si>
  <si>
    <t>Shellinda Hardie PD 10-18-19</t>
  </si>
  <si>
    <t>Tina Berry PD 10-18-19</t>
  </si>
  <si>
    <t>Tammy Joyce PD 10-18-19</t>
  </si>
  <si>
    <t>Sue Fenick PD 10-18-19</t>
  </si>
  <si>
    <t>Syrena Moss PD 10-18-19</t>
  </si>
  <si>
    <t>Carol Brown PD 10-18-19</t>
  </si>
  <si>
    <t>Greta Peterson PD 10-18-19</t>
  </si>
  <si>
    <t>Carrie Dougherty PD 10-18-19</t>
  </si>
  <si>
    <t>Antoine Nelson PD 10-18-19</t>
  </si>
  <si>
    <t>Marwah Rabeeah  PD 10-18-19</t>
  </si>
  <si>
    <t>Kishawn Barnes PD 10-18-19</t>
  </si>
  <si>
    <t>Natasha Joseph PD 10-18-19</t>
  </si>
  <si>
    <t>Louthel Tucker 10-18-19</t>
  </si>
  <si>
    <t>DeAnna Reid-Harden PD 10-18-19</t>
  </si>
  <si>
    <t>Yvette Carpenter PD 10-18-19</t>
  </si>
  <si>
    <t>Shirley Matthews PD 10-18-19</t>
  </si>
  <si>
    <t>Patricia Goldwire PDPD 10-18-19</t>
  </si>
  <si>
    <t>125 Deductions PD 10-18-19</t>
  </si>
  <si>
    <t>Laura McRae PD 10-18-19</t>
  </si>
  <si>
    <t>Christina Adriani PD 10-18-19</t>
  </si>
  <si>
    <t>Manvir Gill PD 10-18-19</t>
  </si>
  <si>
    <t>Catherine Foster 10-18-19</t>
  </si>
  <si>
    <t>Marissa Stellwag PD 10-18-19</t>
  </si>
  <si>
    <t>Anjail Abdul-Badee-Johnson PD 10-18-19</t>
  </si>
  <si>
    <t>Anna Barry PD 10-18-19</t>
  </si>
  <si>
    <t>Jennifer Jones PD 10-18-19</t>
  </si>
  <si>
    <t>Bonita Jackson PD 10-18-19</t>
  </si>
  <si>
    <t>Marva Currington PD 10-18-19</t>
  </si>
  <si>
    <t>Marva Currington</t>
  </si>
  <si>
    <t>Lisa Whitfield PD 10-18-19</t>
  </si>
  <si>
    <t>Samaka Empson PD 10-18-19</t>
  </si>
  <si>
    <t>Toxi Miller PD 10-18-19</t>
  </si>
  <si>
    <t>Victoria Reger PD 10-18-19</t>
  </si>
  <si>
    <t>Cigdem Ozdemir PD 10-18-19</t>
  </si>
  <si>
    <t>Evidelia Tyler PD 10-18-19</t>
  </si>
  <si>
    <t>William Carson PD 10-18-19</t>
  </si>
  <si>
    <t>Michelle Weaver PD 10-18-19</t>
  </si>
  <si>
    <t>Ashley Moore PD 10-18-19</t>
  </si>
  <si>
    <t>Melinda Bowman-Williams PD 10-18-19</t>
  </si>
  <si>
    <t>Bouchra Benachir PD 10-18-19</t>
  </si>
  <si>
    <t>Mellasiah Dixon PD 10-18-19</t>
  </si>
  <si>
    <t>Heather Coleman PD 10-18-19</t>
  </si>
  <si>
    <t>Michelle Horan PD 10-18-19</t>
  </si>
  <si>
    <t>Ruth Amankona PD 10-18-19</t>
  </si>
  <si>
    <t>Miriam Claudio PD 10-18-19</t>
  </si>
  <si>
    <t>Saliha Yanik PD 10-18-19</t>
  </si>
  <si>
    <t>Megan Rodrigues PD 10-18-19</t>
  </si>
  <si>
    <t>Vivyan Saloka PD 10-18-19</t>
  </si>
  <si>
    <t>Jacquelyn Gardner PD 10-18-19</t>
  </si>
  <si>
    <t>Garry Mitnaul PD 10-18-19</t>
  </si>
  <si>
    <t>Garry Mitnaul</t>
  </si>
  <si>
    <t>Katilynn Ditzel PD 10-18-19</t>
  </si>
  <si>
    <t>Andrea Ferrare PD 10-18-19</t>
  </si>
  <si>
    <t>Maria Figueroa PD 10-18-19</t>
  </si>
  <si>
    <t>Jasmine Reed PD 10-18-19</t>
  </si>
  <si>
    <t>Quamillah Nelson PD 10-18-19</t>
  </si>
  <si>
    <t>Susan Margolis 10-18-19</t>
  </si>
  <si>
    <t>Jill Rickards PD 10-18-19</t>
  </si>
  <si>
    <t>Deniz Genc PD 10-18-19</t>
  </si>
  <si>
    <t>John Baker PD 10-18-19</t>
  </si>
  <si>
    <t>Danielle Jakubowski PD 10-18-19</t>
  </si>
  <si>
    <t>Tawona Hill PD 10-18-19</t>
  </si>
  <si>
    <t>Bobby Johnson PD 10-18-19</t>
  </si>
  <si>
    <t>Janelle Yvette Sample PD 10-18-19</t>
  </si>
  <si>
    <t>Susan Ford PD 10-18-19</t>
  </si>
  <si>
    <t>Natalie Mitchem PD 10-18-19</t>
  </si>
  <si>
    <t>Ayanna Martin PD 10-18-19</t>
  </si>
  <si>
    <t>Doris Santana PD 10-18-19</t>
  </si>
  <si>
    <t>Christiana Buffett PD 10-18-19</t>
  </si>
  <si>
    <t>Chalesha Jefferson PD 10-18-19</t>
  </si>
  <si>
    <t>Sherrita Dunn PD 10-18-19</t>
  </si>
  <si>
    <t>Ashley Cummings PD 10-18-19</t>
  </si>
  <si>
    <t>Ashley Cummings</t>
  </si>
  <si>
    <t>Kimberly Farrell PD 10-18-19</t>
  </si>
  <si>
    <t>Lynn Orangers PD 10-18-19</t>
  </si>
  <si>
    <t>Patricia Joyce PD 10-18-19</t>
  </si>
  <si>
    <t>Samarjit Sharma PD 10-18-19</t>
  </si>
  <si>
    <t>Elizabeth Boehmke PD 10-18-19</t>
  </si>
  <si>
    <t>Christine Morrison PD 10-18-19</t>
  </si>
  <si>
    <t>Verdina Pryor PD 10-18-19</t>
  </si>
  <si>
    <t>Brittany Barnes PD 10-18-19</t>
  </si>
  <si>
    <t>Vincent Padilla PD 10-18-19</t>
  </si>
  <si>
    <t>Stacy D Cooper-Gindraw PD 10-18-19</t>
  </si>
  <si>
    <t>Kathleen Moreland PD 10-18-19</t>
  </si>
  <si>
    <t>Kristen Furniss PD 10-18-19</t>
  </si>
  <si>
    <t>Ruth Ragin PD 10-18-19</t>
  </si>
  <si>
    <t>Mark Wolf PD 10-18-19</t>
  </si>
  <si>
    <t>Jennifer Carley-Price PD 10-18-19</t>
  </si>
  <si>
    <t>Danyel Saxton PD 10-18-19</t>
  </si>
  <si>
    <t>Melissa Oliver-Terrell PD 10-18-19</t>
  </si>
  <si>
    <t>Kameron Wood PD 10-18-19</t>
  </si>
  <si>
    <t>Carolyn Weston PD 10-18-19</t>
  </si>
  <si>
    <t>Gabrielle Morton PD 10-18-19</t>
  </si>
  <si>
    <t>Kathryn Simone PD 10-18-19</t>
  </si>
  <si>
    <t>Jennifer Elder PD 10-18-19</t>
  </si>
  <si>
    <t>Moraima Gonzalez PD 10-18-19</t>
  </si>
  <si>
    <t>Bibiana Arreguin PD 10-18-19</t>
  </si>
  <si>
    <t>Lois Bond PD 10-18-19</t>
  </si>
  <si>
    <t>Karlie Gore PD 10-18-19</t>
  </si>
  <si>
    <t>Tomona Green PD 10-18-19</t>
  </si>
  <si>
    <t>Sumeyra Ceylan PD 10-18-19</t>
  </si>
  <si>
    <t>Keshia Flewellen PD 10-18-19</t>
  </si>
  <si>
    <t>Jennifer Nagy PD 10-18-19</t>
  </si>
  <si>
    <t>Ivanette Peterson PD 10-18-19</t>
  </si>
  <si>
    <t>Kayla Brito PD 10-18-19</t>
  </si>
  <si>
    <t>Kayla Brito</t>
  </si>
  <si>
    <t>Michelle Hewitt PD 10-18-19</t>
  </si>
  <si>
    <t>Tara Cavanagh 10-18-19</t>
  </si>
  <si>
    <t>Tara Cavanagh</t>
  </si>
  <si>
    <t>Regina McCall PD 11-1-19</t>
  </si>
  <si>
    <t>Marie Toussaint -Fontus PD 11-1-19</t>
  </si>
  <si>
    <t>Ruben Johnson PD 11-1-19</t>
  </si>
  <si>
    <t>Michelle Horan PD 11-1-19</t>
  </si>
  <si>
    <t>Kameron Wood PD 11-1-19</t>
  </si>
  <si>
    <t>Shirley Matthews PD 11-1-19</t>
  </si>
  <si>
    <t>Susan Margolis 11-1-19</t>
  </si>
  <si>
    <t>Kyle Edwards PD 11-1-19</t>
  </si>
  <si>
    <t>Garry Mitnaul PD 11-1-19</t>
  </si>
  <si>
    <t>Melissa Oliver-Terrell PD 11-1-19</t>
  </si>
  <si>
    <t>Jennifer Elder PD 11-1-19</t>
  </si>
  <si>
    <t>Samarjit Sharma PD 11-1-19</t>
  </si>
  <si>
    <t>Rovenna Overton PD 11-1-19</t>
  </si>
  <si>
    <t>Elizabeth Boehmke PD 11-1-19</t>
  </si>
  <si>
    <t>Janessa Rivera PD 11-1-19</t>
  </si>
  <si>
    <t>Sheila Hughes PD 11-1-19</t>
  </si>
  <si>
    <t>Brittney Walton PD 11-1-19</t>
  </si>
  <si>
    <t>Brittney Walton</t>
  </si>
  <si>
    <t>Taliyaah Smith PD 11-1-19</t>
  </si>
  <si>
    <t>Manvir Gill PD 11-1-19</t>
  </si>
  <si>
    <t>Claire Garner PD 11-1-19</t>
  </si>
  <si>
    <t>Maiada Ramadan PD 11-1-19</t>
  </si>
  <si>
    <t>Quamillah Nelson PD 11-1-19</t>
  </si>
  <si>
    <t>Amie Sharer PD 11-1-19</t>
  </si>
  <si>
    <t>Robert Mayfield PD 11-1-19</t>
  </si>
  <si>
    <t>Toxi Miller PD 11-1-19</t>
  </si>
  <si>
    <t>Michelle Weaver PD 11-1-19</t>
  </si>
  <si>
    <t>William Carson PD 11-1-19</t>
  </si>
  <si>
    <t>Anna Barry PD 11-1-19</t>
  </si>
  <si>
    <t>Michelle Berry-Davis PD 11-1-19</t>
  </si>
  <si>
    <t>Reyhan Canturk PD 11-1-19</t>
  </si>
  <si>
    <t>Stacy D Cooper-Gindraw PD 11-1-19</t>
  </si>
  <si>
    <t>Ariel Howard PD 11-1-19</t>
  </si>
  <si>
    <t>Farhanaz Habib PD 11-1-19</t>
  </si>
  <si>
    <t>Greta Peterson PD 11-1-19</t>
  </si>
  <si>
    <t>Mary Kennedy PD 11-1-19</t>
  </si>
  <si>
    <t>Melonie Vazquez PD 11-1-19</t>
  </si>
  <si>
    <t>Ashley Moore PD 11-1-19</t>
  </si>
  <si>
    <t>Shellinda Hardie PD 11-1-19</t>
  </si>
  <si>
    <t>Ruth Amankona PD 11-1-19</t>
  </si>
  <si>
    <t>Megan Rodrigues PD 11-1-19</t>
  </si>
  <si>
    <t>Elayne Schermerhorn PD 11-1-19</t>
  </si>
  <si>
    <t>Denise Cacalori PD 11-1-19</t>
  </si>
  <si>
    <t>Syrena Moss PD 11-1-19</t>
  </si>
  <si>
    <t>Patricia Joyce PD 11-1-19</t>
  </si>
  <si>
    <t>Pantida Wescott PD 11-1-19</t>
  </si>
  <si>
    <t>Christine Morrison PD 11-1-19</t>
  </si>
  <si>
    <t>Kathryn Magauran PD 11-1-19</t>
  </si>
  <si>
    <t>Kristen Furniss PD 11-1-19</t>
  </si>
  <si>
    <t>Sharon Forman PD 11-1-19</t>
  </si>
  <si>
    <t>DaShaun Davis PD 11-1-19</t>
  </si>
  <si>
    <t>Antoine Nelson PD 11-1-19</t>
  </si>
  <si>
    <t>Carol Brown PD 11-1-19</t>
  </si>
  <si>
    <t>Marwah Rabeeah  PD 11-1-19</t>
  </si>
  <si>
    <t>Kristy Rudzenski PD 11-1-19</t>
  </si>
  <si>
    <t>Kristy Rudzenski</t>
  </si>
  <si>
    <t>Jane Murphy PD 11-1-19</t>
  </si>
  <si>
    <t>Jane Murphy</t>
  </si>
  <si>
    <t>Dylan Hall  PD 11-1-19</t>
  </si>
  <si>
    <t>Andrew Stellwag PD 11-1-19</t>
  </si>
  <si>
    <t>Mark Wolf PD 11-1-19</t>
  </si>
  <si>
    <t>Rayna Gadsden PD 11-1-19</t>
  </si>
  <si>
    <t>Ashley Cummings PD 11-1-19</t>
  </si>
  <si>
    <t>Ozlem Yigit  PD 11-1-19</t>
  </si>
  <si>
    <t>Miriam Claudio PD 11-1-19</t>
  </si>
  <si>
    <t>Hafize Firat PD 11-1-19</t>
  </si>
  <si>
    <t>Gary Mease PD 11-1-19</t>
  </si>
  <si>
    <t>Sue Fenick PD 11-1-19</t>
  </si>
  <si>
    <t>Darshpreet Thind PD 11-1-19</t>
  </si>
  <si>
    <t>Sumeyra Ceylan PD 11-1-19</t>
  </si>
  <si>
    <t>John Baker PD 11-1-19</t>
  </si>
  <si>
    <t>Ranada Dumas PD 11-1-19</t>
  </si>
  <si>
    <t>Marissa Stellwag PD 11-1-19</t>
  </si>
  <si>
    <t>Nasirah Aminuddin PD 11-1-19</t>
  </si>
  <si>
    <t>Francine Taylor PD 11-1-19</t>
  </si>
  <si>
    <t>Amylir Torres PD 11-1-19</t>
  </si>
  <si>
    <t>Lynn Orangers PD 11-1-19</t>
  </si>
  <si>
    <t>Ta'Jah Conyers 11-1-19</t>
  </si>
  <si>
    <t>Stephanie Dixon PD 11-1-19</t>
  </si>
  <si>
    <t>Bonita Jackson PD 11-1-19</t>
  </si>
  <si>
    <t>Jasmine Reed PD 11-1-19</t>
  </si>
  <si>
    <t>Nina Holmes PD 11-1-19</t>
  </si>
  <si>
    <t>Jacquelyn Gardner PD 11-1-19</t>
  </si>
  <si>
    <t>Samaka Empson PD 11-1-19</t>
  </si>
  <si>
    <t>Patricia Goldwire PDPD 11-1-19</t>
  </si>
  <si>
    <t>Kishawn Barnes PD 11-1-19</t>
  </si>
  <si>
    <t>Kayla Brito PD 11-1-19</t>
  </si>
  <si>
    <t>Gabrielle Morton PD 11-1-19</t>
  </si>
  <si>
    <t>Vivyan Saloka PD 11-1-19</t>
  </si>
  <si>
    <t>Tawanna Best PD 11-1-19</t>
  </si>
  <si>
    <t>Donna Conley PD 11-1-19</t>
  </si>
  <si>
    <t>Cigdem Ozdemir PD 11-1-19</t>
  </si>
  <si>
    <t>Stephanie Johnson PD 11-1-19</t>
  </si>
  <si>
    <t>Saliha Yanik PD 11-1-19</t>
  </si>
  <si>
    <t>Maria Figueroa PD 11-1-19</t>
  </si>
  <si>
    <t>Keshia Flewellen PD 11-1-19</t>
  </si>
  <si>
    <t>Vincent Padilla PD 11-1-19</t>
  </si>
  <si>
    <t>Shirin Halim PD 11-1-19</t>
  </si>
  <si>
    <t>Shirin Halim</t>
  </si>
  <si>
    <t>Jennifer Nagy PD 11-1-19</t>
  </si>
  <si>
    <t>Donna Wilbur PD 11-1-19</t>
  </si>
  <si>
    <t>Brittany Barnes PD 11-1-19</t>
  </si>
  <si>
    <t>Kayla Black PD 11-1-19</t>
  </si>
  <si>
    <t>Susan Ford PD 11-1-19</t>
  </si>
  <si>
    <t>Ethel Jackson PD 11-1-19</t>
  </si>
  <si>
    <t>Christiana Buffett PD 11-1-19</t>
  </si>
  <si>
    <t>Bonnie Logan PD 11-1-19</t>
  </si>
  <si>
    <t>Jennifer Jones PD 11-1-19</t>
  </si>
  <si>
    <t>Kristin Mayes PD 11-1-19</t>
  </si>
  <si>
    <t>Marva Currington PD 11-1-19</t>
  </si>
  <si>
    <t>Lucy Couvertier 11-1-19</t>
  </si>
  <si>
    <t>Janelle Yvette Sample PD 11-1-19</t>
  </si>
  <si>
    <t>Wanda Fisher PD 11-1-19</t>
  </si>
  <si>
    <t>Andrea Ferrare PD 11-1-19</t>
  </si>
  <si>
    <t>Michelle Hewitt PD 11-1-19</t>
  </si>
  <si>
    <t>Bridgett Pollard PD 11-1-19</t>
  </si>
  <si>
    <t>Anjail Abdul-Badee-Johnson PD 11-1-19</t>
  </si>
  <si>
    <t>Tammy Joyce PD 11-1-19</t>
  </si>
  <si>
    <t>Sabrina Manir PD 11-1-19</t>
  </si>
  <si>
    <t>Rita Jenkins PD 11-1-19</t>
  </si>
  <si>
    <t>Kelly Marquis PD 11-1-19</t>
  </si>
  <si>
    <t>Kelly Marquis</t>
  </si>
  <si>
    <t>DeAnna Reid-Harden PD 11-1-19</t>
  </si>
  <si>
    <t>Courtney Saxton PD 11-1-19</t>
  </si>
  <si>
    <t>Judith Byrne PD 11-1-19</t>
  </si>
  <si>
    <t>Heather Coleman PD 11-1-19</t>
  </si>
  <si>
    <t>Matthew Ditmar PD 11-1-19</t>
  </si>
  <si>
    <t>Ayanna Martin PD 11-1-19</t>
  </si>
  <si>
    <t>Sharon Forman  PD 11-1-19</t>
  </si>
  <si>
    <t>Mellasiah Dixon PD 11-1-19</t>
  </si>
  <si>
    <t>Karlie Gore PD 11-1-19</t>
  </si>
  <si>
    <t>Deniz Genc PD 11-1-19</t>
  </si>
  <si>
    <t>Constance Pritchett PD 11-1-19</t>
  </si>
  <si>
    <t>Gerlini Garrido PD 11-1-19</t>
  </si>
  <si>
    <t>Tugce Ozel PD 11-1-19</t>
  </si>
  <si>
    <t>Ann Drennon PD 11-1-19</t>
  </si>
  <si>
    <t>Tawona Hill PD 11-1-19</t>
  </si>
  <si>
    <t>Bibiana Arreguin PD 11-1-19</t>
  </si>
  <si>
    <t>Laura McRae PD 11-1-19</t>
  </si>
  <si>
    <t>Destiny Franklin PD 11-1-19</t>
  </si>
  <si>
    <t>Yvette Carpenter PD 11-1-19</t>
  </si>
  <si>
    <t>Corinna Harris PD 11-1-19</t>
  </si>
  <si>
    <t>Christina Adriani PD 11-1-19</t>
  </si>
  <si>
    <t>Erica Rice PD 11-1-19</t>
  </si>
  <si>
    <t>Danielle Jakubowski PD 11-1-19</t>
  </si>
  <si>
    <t>Karla DeJesus-Centeno PD 11-1-19</t>
  </si>
  <si>
    <t>Doreen Knaupp PD 11-1-19</t>
  </si>
  <si>
    <t>Bobby Johnson PD 11-1-19</t>
  </si>
  <si>
    <t>Stephanie Greene PD 11-1-19</t>
  </si>
  <si>
    <t>Courtney Farina PD 11-1-19</t>
  </si>
  <si>
    <t>Lois Bond PD 11-1-19</t>
  </si>
  <si>
    <t>Lillian Germaine PD 11-1-19</t>
  </si>
  <si>
    <t>Jennifer Carley-Price PD 11-1-19</t>
  </si>
  <si>
    <t>Denise Klein PD 11-1-19</t>
  </si>
  <si>
    <t>Natalie Mitchem PD 11-1-19</t>
  </si>
  <si>
    <t>Michelle Hewitt  PD 11-1-19</t>
  </si>
  <si>
    <t>Donna Hajzer PD 11-1-19</t>
  </si>
  <si>
    <t>Natasha Joseph PD 11-1-19</t>
  </si>
  <si>
    <t>Victoria Reger PD 11-1-19</t>
  </si>
  <si>
    <t>Evidelia Tyler PD 11-1-19</t>
  </si>
  <si>
    <t>Evidelia Tyler</t>
  </si>
  <si>
    <t>Chalesha Jefferson PD 11-1-19</t>
  </si>
  <si>
    <t>Melinda Bowman-Williams PD 11-1-19</t>
  </si>
  <si>
    <t>Ruth Ragin PD 11-1-19</t>
  </si>
  <si>
    <t>Janet Leonard PD 11-1-19</t>
  </si>
  <si>
    <t>Katilynn Ditzel PD 11-1-19</t>
  </si>
  <si>
    <t>Devita Smith PD 11-1-19</t>
  </si>
  <si>
    <t>Kathleen Moreland PD 11-1-19</t>
  </si>
  <si>
    <t>May Elkady PD 11-1-19</t>
  </si>
  <si>
    <t>Carrie Dougherty PD 11-1-19</t>
  </si>
  <si>
    <t>Bouchra Benachir PD 11-1-19</t>
  </si>
  <si>
    <t>Jill Rickards PD 11-1-19</t>
  </si>
  <si>
    <t>Jenna Orfe PD 11-1-19</t>
  </si>
  <si>
    <t>Jenna Orfe</t>
  </si>
  <si>
    <t>Carolyn Weston PD 11-1-19</t>
  </si>
  <si>
    <t>Kimberly Farrell PD 11-1-19</t>
  </si>
  <si>
    <t>Lisa Whitfield PD 11-1-19</t>
  </si>
  <si>
    <t>Erika Wyckoff  PD 11-1-19</t>
  </si>
  <si>
    <t>Erika Wyckoff</t>
  </si>
  <si>
    <t>Bonnie Sheipe  PD 11-1-19</t>
  </si>
  <si>
    <t>Tara Cavanagh 11-1-19</t>
  </si>
  <si>
    <t>Ivanette Peterson PD 11-1-19</t>
  </si>
  <si>
    <t>Isata Bah PD 11-1-19</t>
  </si>
  <si>
    <t>Elizabeth Jensen PD 11-1-19</t>
  </si>
  <si>
    <t>Sherrita Dunn PD 11-1-19</t>
  </si>
  <si>
    <t>Doris Santana PD 11-1-19</t>
  </si>
  <si>
    <t>Verdina Pryor PD 11-1-19</t>
  </si>
  <si>
    <t>Tomona Green PD 11-1-19</t>
  </si>
  <si>
    <t>Moraima Gonzalez PD 11-1-19</t>
  </si>
  <si>
    <t>Louthel Tucker 11-1-19</t>
  </si>
  <si>
    <t>Danyel Saxton PD 11-1-19</t>
  </si>
  <si>
    <t>Seham Azabawi PD 11-1-19</t>
  </si>
  <si>
    <t>Rabiah Mohamed-Azam PD 11-1-19</t>
  </si>
  <si>
    <t>Heather Toppin PD 11-1-19</t>
  </si>
  <si>
    <t>Kathryn Simone PD 11-1-19</t>
  </si>
  <si>
    <t>Tina Berry PD 11-1-19</t>
  </si>
  <si>
    <t>Sharon Forman  PD 11-15-19</t>
  </si>
  <si>
    <t>Gary Mease PD 11-15-19</t>
  </si>
  <si>
    <t>Sue Fenick PD 11-15-19</t>
  </si>
  <si>
    <t>Farhanaz Habib PD 11-15-19</t>
  </si>
  <si>
    <t>Marwah Rabeeah  PD 11-15-19</t>
  </si>
  <si>
    <t>Kyle Edwards PD 11-15-19</t>
  </si>
  <si>
    <t>Kayla Black PD 11-15-19</t>
  </si>
  <si>
    <t>Wanda Fisher PD 11-15-19</t>
  </si>
  <si>
    <t>Bonnie Sheipe  PD 11-15-19</t>
  </si>
  <si>
    <t>Yvette Carpenter PD 11-15-19</t>
  </si>
  <si>
    <t>Evidelia Tyler PD 11-15-19</t>
  </si>
  <si>
    <t>Michelle Hewitt  PD 11-15-19</t>
  </si>
  <si>
    <t>Syrena Moss PD 11-15-19</t>
  </si>
  <si>
    <t>Cigdem Ozdemir PD 11-15-19</t>
  </si>
  <si>
    <t>Shirley Matthews PD 11-15-19</t>
  </si>
  <si>
    <t>Claire Garner PD 11-15-19</t>
  </si>
  <si>
    <t>Ariel Howard PD 11-15-19</t>
  </si>
  <si>
    <t>Donna Wilbur PD 11-15-19</t>
  </si>
  <si>
    <t>Amie Sharer PD 11-15-19</t>
  </si>
  <si>
    <t>Jennifer Carley-Price PD 11-15-19</t>
  </si>
  <si>
    <t>Destiny Franklin PD 11-15-19</t>
  </si>
  <si>
    <t>Antoine Nelson PD 11-15-19</t>
  </si>
  <si>
    <t>Nasirah Aminuddin PD 11-15-19</t>
  </si>
  <si>
    <t>Mark Wolf PD 11-15-19</t>
  </si>
  <si>
    <t>Janessa Rivera PD 11-15-19</t>
  </si>
  <si>
    <t>Sheila Hughes PD 11-15-19</t>
  </si>
  <si>
    <t>Denise Klein PD 11-15-19</t>
  </si>
  <si>
    <t>Robert Mayfield PD 11-15-19</t>
  </si>
  <si>
    <t>Kathleen Moreland PD 11-15-19</t>
  </si>
  <si>
    <t>Christiana Buffett PD 11-15-19</t>
  </si>
  <si>
    <t>Maiada Ramadan PD 11-15-19</t>
  </si>
  <si>
    <t>Kimberly Farrell PD 11-15-19</t>
  </si>
  <si>
    <t>Erica Rice PD 11-15-19</t>
  </si>
  <si>
    <t>Tina Berry PD 11-15-19</t>
  </si>
  <si>
    <t>Courtney Saxton PD 11-15-19</t>
  </si>
  <si>
    <t>Greta Peterson PD 11-15-19</t>
  </si>
  <si>
    <t>Christine Morrison PD 11-15-19</t>
  </si>
  <si>
    <t>Andrea Ferrare PD 11-15-19</t>
  </si>
  <si>
    <t>Rita Jenkins PD 11-15-19</t>
  </si>
  <si>
    <t>Marie Toussaint -Fontus PD 11-15-19</t>
  </si>
  <si>
    <t>Manvir Gill PD 11-15-19</t>
  </si>
  <si>
    <t>Ranada Dumas PD 11-15-19</t>
  </si>
  <si>
    <t>Patricia Joyce PD 11-15-19</t>
  </si>
  <si>
    <t>Ruben Johnson PD 11-15-19</t>
  </si>
  <si>
    <t>Elayne Schermerhorn PD 11-15-19</t>
  </si>
  <si>
    <t>Anjail Abdul-Badee-Johnson PD 11-15-19</t>
  </si>
  <si>
    <t>Melissa Oliver-Terrell PD 11-15-19</t>
  </si>
  <si>
    <t>Jasmine Reed PD 11-15-19</t>
  </si>
  <si>
    <t>Tammy Joyce PD 11-15-19</t>
  </si>
  <si>
    <t>Stacy D Cooper-Gindraw PD 11-15-19</t>
  </si>
  <si>
    <t>Bonita Jackson PD 11-15-19</t>
  </si>
  <si>
    <t>Reyhan Canturk PD 11-15-19</t>
  </si>
  <si>
    <t>Shirin Halim PD 11-15-19</t>
  </si>
  <si>
    <t>Ivanette Peterson PD 11-15-19</t>
  </si>
  <si>
    <t>Jane Murphy PD 11-15-19</t>
  </si>
  <si>
    <t>125 Deductions PD 11-15-19</t>
  </si>
  <si>
    <t>Kathryn Simone PD 11-15-19</t>
  </si>
  <si>
    <t>Heather Coleman PD 11-15-19</t>
  </si>
  <si>
    <t>Patricia Goldwire PDPD 11-15-19</t>
  </si>
  <si>
    <t>Carol Brown PD 11-15-19</t>
  </si>
  <si>
    <t>Ozlem Yigit  PD 11-15-19</t>
  </si>
  <si>
    <t>Karlie Gore PD 11-15-19</t>
  </si>
  <si>
    <t>Tawanna Best PD 11-15-19</t>
  </si>
  <si>
    <t>Denise Cacalori PD 11-15-19</t>
  </si>
  <si>
    <t>Courtney Farina PD 11-15-19</t>
  </si>
  <si>
    <t>Marissa Stellwag PD 11-15-19</t>
  </si>
  <si>
    <t>Kristin Mayes PD 11-15-19</t>
  </si>
  <si>
    <t>Judith Byrne PD 11-15-19</t>
  </si>
  <si>
    <t>Natalie Mitchem PD 11-15-19</t>
  </si>
  <si>
    <t>Michelle Horan PD 11-15-19</t>
  </si>
  <si>
    <t>Kathryn Magauran PD 11-15-19</t>
  </si>
  <si>
    <t>Lynn Orangers PD 11-15-19</t>
  </si>
  <si>
    <t>Louthel Tucker 11-15-19</t>
  </si>
  <si>
    <t>Danyel Saxton PD 11-15-19</t>
  </si>
  <si>
    <t>Ethel Jackson PD 11-15-19</t>
  </si>
  <si>
    <t>Sumeyra Ceylan PD 11-15-19</t>
  </si>
  <si>
    <t>Michelle Weaver PD 11-15-19</t>
  </si>
  <si>
    <t>Saliha Yanik PD 11-15-19</t>
  </si>
  <si>
    <t>Shellinda Hardie PD 11-15-19</t>
  </si>
  <si>
    <t>Pantida Wescott PD 11-15-19</t>
  </si>
  <si>
    <t>Tugce Ozel PD 11-15-19</t>
  </si>
  <si>
    <t>Christina Adriani PD 11-15-19</t>
  </si>
  <si>
    <t>Francine Taylor PD 11-15-19</t>
  </si>
  <si>
    <t>Kristen Furniss PD 11-15-19</t>
  </si>
  <si>
    <t>John Baker PD 11-15-19</t>
  </si>
  <si>
    <t>Tawona Hill PD 11-15-19</t>
  </si>
  <si>
    <t>Doris Santana PD 11-15-19</t>
  </si>
  <si>
    <t>Sherrita Dunn PD 11-15-19</t>
  </si>
  <si>
    <t>DeAnna Reid-Harden PD 11-15-19</t>
  </si>
  <si>
    <t>Susan Ford PD 11-15-19</t>
  </si>
  <si>
    <t>Verdina Pryor PD 11-15-19</t>
  </si>
  <si>
    <t>Donna Hajzer PD 11-15-19</t>
  </si>
  <si>
    <t>Karla DeJesus-Centeno PD 11-15-19</t>
  </si>
  <si>
    <t>Hafize Firat PD 11-15-19</t>
  </si>
  <si>
    <t>Lois Bond PD 11-15-19</t>
  </si>
  <si>
    <t>Keshia Flewellen PD 11-15-19</t>
  </si>
  <si>
    <t>Jill Rickards PD 11-15-19</t>
  </si>
  <si>
    <t>Quamillah Nelson PD 11-15-19</t>
  </si>
  <si>
    <t>Andrew Stellwag PD 11-15-19</t>
  </si>
  <si>
    <t>Rayna Gadsden PD 11-15-19</t>
  </si>
  <si>
    <t>Brittany Walton PD 11-15-19</t>
  </si>
  <si>
    <t>Brittany Walton</t>
  </si>
  <si>
    <t>Maria Figueroa PD 11-15-19</t>
  </si>
  <si>
    <t>Vincent Padilla PD 11-15-19</t>
  </si>
  <si>
    <t>Chalesha Jefferson PD 11-15-19</t>
  </si>
  <si>
    <t>Michelle Hewitt PD 11-15-19</t>
  </si>
  <si>
    <t>Marva Currington PD 11-15-19</t>
  </si>
  <si>
    <t>Jennifer Jones PD 11-15-19</t>
  </si>
  <si>
    <t>Gabrielle Morton PD 11-15-19</t>
  </si>
  <si>
    <t>Heather Toppin PD 11-15-19</t>
  </si>
  <si>
    <t>Tomona Green PD 11-15-19</t>
  </si>
  <si>
    <t>DaShaun Davis PD 11-15-19</t>
  </si>
  <si>
    <t>Lillian Germaine PD 11-15-19</t>
  </si>
  <si>
    <t>Stephanie Greene PD 11-15-19</t>
  </si>
  <si>
    <t>Darshpreet Thind PD 11-15-19</t>
  </si>
  <si>
    <t>Sharon Forman PD 11-15-19</t>
  </si>
  <si>
    <t>Ashley Moore PD 11-15-19</t>
  </si>
  <si>
    <t>Rabiah Mohamed-Azam PD 11-15-19</t>
  </si>
  <si>
    <t>Elizabeth Jensen PD 11-15-19</t>
  </si>
  <si>
    <t>Kishawn Barnes PD 11-15-19</t>
  </si>
  <si>
    <t>Devita Smith PD 11-15-19</t>
  </si>
  <si>
    <t>Regina McCall PD 11-15-19</t>
  </si>
  <si>
    <t>Jacquelyn Gardner PD 11-15-19</t>
  </si>
  <si>
    <t>Sabrina Manir PD 11-15-19</t>
  </si>
  <si>
    <t>Anna Barry PD 11-15-19</t>
  </si>
  <si>
    <t>Kameron Wood PD 11-15-19</t>
  </si>
  <si>
    <t>Constance Pritchett PD 11-15-19</t>
  </si>
  <si>
    <t>Gerlini Garrido PD 11-15-19</t>
  </si>
  <si>
    <t>Brittany Barnes PD 11-15-19</t>
  </si>
  <si>
    <t>Ruth Ragin PD 11-15-19</t>
  </si>
  <si>
    <t>Erica Wyckoff PD 11-15-19</t>
  </si>
  <si>
    <t>Erica Wyckoff</t>
  </si>
  <si>
    <t>Lisa Whitfield PD 11-15-19</t>
  </si>
  <si>
    <t>Janet Leonard PD 11-15-19</t>
  </si>
  <si>
    <t>Isata Bah PD 11-15-19</t>
  </si>
  <si>
    <t>Matthew Ditmar PD 11-15-19</t>
  </si>
  <si>
    <t>Natasha Joseph PD 11-15-19</t>
  </si>
  <si>
    <t>Jennifer Nagy PD 11-15-19</t>
  </si>
  <si>
    <t>Stephanie Dixon PD 11-15-19</t>
  </si>
  <si>
    <t>Bouchra Benachir PD 11-15-19</t>
  </si>
  <si>
    <t>Michelle Berry-Davis PD 11-15-19</t>
  </si>
  <si>
    <t>Garry Mitnaul PD 11-15-19</t>
  </si>
  <si>
    <t>Doreen Knaupp PD 11-15-19</t>
  </si>
  <si>
    <t>Corinna Harris PD 11-15-19</t>
  </si>
  <si>
    <t>Samarjit Sharma PD 11-15-19</t>
  </si>
  <si>
    <t>Carolyn Weston PD 11-15-19</t>
  </si>
  <si>
    <t>Laura McRae PD 11-15-19</t>
  </si>
  <si>
    <t>Kelly Marquis PD 11-15-19</t>
  </si>
  <si>
    <t>Stephanie Johnson PD 11-15-19</t>
  </si>
  <si>
    <t>Ruth Amankona PD 11-15-19</t>
  </si>
  <si>
    <t>Taliyaah Smith PD 11-15-19</t>
  </si>
  <si>
    <t>Seham Azabawi PD 11-15-19</t>
  </si>
  <si>
    <t>Victoria Reger PD 11-15-19</t>
  </si>
  <si>
    <t>Danielle Jakubowski PD 11-15-19</t>
  </si>
  <si>
    <t>Melonie Vazquez PD 11-15-19</t>
  </si>
  <si>
    <t>Samaka Empson PD 11-15-19</t>
  </si>
  <si>
    <t>Dylan Hall  PD 11-15-19</t>
  </si>
  <si>
    <t>Tara Cavanagh 11-15-19</t>
  </si>
  <si>
    <t>Janelle Yvette Sample PD 11-15-19</t>
  </si>
  <si>
    <t>Bibiana Arreguin PD 11-15-19</t>
  </si>
  <si>
    <t>Jennifer Elder PD 11-15-19</t>
  </si>
  <si>
    <t>Bonnie Logan PD 11-15-19</t>
  </si>
  <si>
    <t>Mary Kennedy PD 11-15-19</t>
  </si>
  <si>
    <t>Amylir Torres PD 11-15-19</t>
  </si>
  <si>
    <t>Vivyan Saloka PD 11-15-19</t>
  </si>
  <si>
    <t>Deniz Genc PD 11-15-19</t>
  </si>
  <si>
    <t>Melinda Bowman-Williams PD 11-15-19</t>
  </si>
  <si>
    <t>Rovenna Overton PD 11-15-19</t>
  </si>
  <si>
    <t>Moraima Gonzalez PD 11-15-19</t>
  </si>
  <si>
    <t>Jenna Orfe PD 11-15-19</t>
  </si>
  <si>
    <t>Ta'Jah Conyers 11-15-19</t>
  </si>
  <si>
    <t>Ayanna Martin PD 11-15-19</t>
  </si>
  <si>
    <t>Kristy Rudzenski PD 11-15-19</t>
  </si>
  <si>
    <t>Ann Drennon PD 11-15-19</t>
  </si>
  <si>
    <t>Katilynn Ditzel PD 11-15-19</t>
  </si>
  <si>
    <t>May Elkady PD 11-15-19</t>
  </si>
  <si>
    <t>Toxi Miller PD 11-15-19</t>
  </si>
  <si>
    <t>Elizabeth Boehmke PD 11-15-19</t>
  </si>
  <si>
    <t>Bobby Johnson PD 11-15-19</t>
  </si>
  <si>
    <t>Donna Conley PD 11-15-19</t>
  </si>
  <si>
    <t>Kayla Brito PD 11-15-19</t>
  </si>
  <si>
    <t>Ashley Cummings PD 11-15-19</t>
  </si>
  <si>
    <t>Susan Margolis 11-15-19</t>
  </si>
  <si>
    <t>Carrie Dougherty PD 11-15-19</t>
  </si>
  <si>
    <t>Miriam Claudio PD 11-15-19</t>
  </si>
  <si>
    <t>Nina Holmes PD 11-15-19</t>
  </si>
  <si>
    <t>Lucy Couvertier 11-15-19</t>
  </si>
  <si>
    <t>Mellasiah Dixon PD 11-15-19</t>
  </si>
  <si>
    <t>Megan Rodrigues PD 11-15-19</t>
  </si>
  <si>
    <t>Bridgett Pollard PD 11-15-19</t>
  </si>
  <si>
    <t>William Carson PD 11-15-19</t>
  </si>
  <si>
    <t>Amylir Torres PD 11-27-19</t>
  </si>
  <si>
    <t>Wanda Fisher PD 11-27-19</t>
  </si>
  <si>
    <t>Nasirah Aminuddin PD 11-27-19</t>
  </si>
  <si>
    <t>Kelly Marquis PD 11-27-19</t>
  </si>
  <si>
    <t>Elayne Schermerhorn PD 11-27-19</t>
  </si>
  <si>
    <t>Doreen Knaupp PD 11-27-19</t>
  </si>
  <si>
    <t>Kyle Edwards PD 11-27-19</t>
  </si>
  <si>
    <t>Manvir Gill PD 11-27-19</t>
  </si>
  <si>
    <t>Hafize Firat PD 11-27-19</t>
  </si>
  <si>
    <t>Sabrina Manir PD 11-27-19</t>
  </si>
  <si>
    <t>Rita Jenkins PD 11-27-19</t>
  </si>
  <si>
    <t>Claire Garner PD 11-27-19</t>
  </si>
  <si>
    <t>Andrea Ferrare PD 11-27-19</t>
  </si>
  <si>
    <t>Reyhan Canturk PD 11-27-19</t>
  </si>
  <si>
    <t>Michelle Berry-Davis PD 11-27-19</t>
  </si>
  <si>
    <t>Yvette Carpenter PD 11-27-19</t>
  </si>
  <si>
    <t>Courtney Saxton PD 11-27-19</t>
  </si>
  <si>
    <t>Christiana Buffett PD 11-27-19</t>
  </si>
  <si>
    <t>John Baker PD 11-27-19</t>
  </si>
  <si>
    <t>Gabrielle Morton PD 11-27-19</t>
  </si>
  <si>
    <t>Deniz Genc PD 11-27-19</t>
  </si>
  <si>
    <t>Stephanie Johnson PD 11-27-19</t>
  </si>
  <si>
    <t>Francine Taylor PD 11-27-19</t>
  </si>
  <si>
    <t>Jenna Orfe PD 11-27-19</t>
  </si>
  <si>
    <t>Doris Santana PD 11-27-19</t>
  </si>
  <si>
    <t>Robert Mayfield PD 11-27-19</t>
  </si>
  <si>
    <t>Denise Klein PD 11-27-19</t>
  </si>
  <si>
    <t>William Carson PD 11-27-19</t>
  </si>
  <si>
    <t>Kimberly Farrell PD 11-27-19</t>
  </si>
  <si>
    <t>Sheila Hughes PD 11-27-19</t>
  </si>
  <si>
    <t>Michelle Weaver PD 11-27-19</t>
  </si>
  <si>
    <t>Vivyan Saloka PD 11-27-19</t>
  </si>
  <si>
    <t>Stephanie Greene PD 11-27-19</t>
  </si>
  <si>
    <t>Denise Cacalori PD 11-27-19</t>
  </si>
  <si>
    <t>Christina Adriani PD 11-27-19</t>
  </si>
  <si>
    <t>Janessa Rivera PD 11-27-19</t>
  </si>
  <si>
    <t>Melonie Vazquez PD 11-27-19</t>
  </si>
  <si>
    <t>DaShaun Davis PD 11-27-19</t>
  </si>
  <si>
    <t>Sumeyra Ceylan PD 11-27-19</t>
  </si>
  <si>
    <t>Gary Mease PD 11-27-19</t>
  </si>
  <si>
    <t>Patricia Joyce PD 11-27-19</t>
  </si>
  <si>
    <t>Rovenna Overton PD 11-27-19</t>
  </si>
  <si>
    <t>Quamillah Nelson PD 11-27-19</t>
  </si>
  <si>
    <t>Tawanna Best PD 11-27-19</t>
  </si>
  <si>
    <t>Marie Toussaint -Fontus PD 11-27-19</t>
  </si>
  <si>
    <t>Kristy Rudzenski PD 11-27-19</t>
  </si>
  <si>
    <t>Keshia Flewellen PD 11-27-19</t>
  </si>
  <si>
    <t>Isata Bah PD 11-27-19</t>
  </si>
  <si>
    <t>Jennifer Jones PD 11-27-19</t>
  </si>
  <si>
    <t>Mark Wolf PD 11-27-19</t>
  </si>
  <si>
    <t>Amie Sharer PD 11-27-19</t>
  </si>
  <si>
    <t>Farhanaz Habib PD 11-27-19</t>
  </si>
  <si>
    <t>Darshpreet Thind PD 11-27-19</t>
  </si>
  <si>
    <t>Judith Byrne PD 11-27-19</t>
  </si>
  <si>
    <t>Bonita Jackson PD 11-27-19</t>
  </si>
  <si>
    <t>Laura McRae PD 11-27-19</t>
  </si>
  <si>
    <t>Greta Peterson PD 11-27-19</t>
  </si>
  <si>
    <t>Michelle DeAngelis PD 11-27-19</t>
  </si>
  <si>
    <t>Michelle DeAngelis</t>
  </si>
  <si>
    <t>Megan Rodrigues PD 11-27-19</t>
  </si>
  <si>
    <t>Marwah Rabeeah PD 11-27-19</t>
  </si>
  <si>
    <t>Ariel Howard PD 11-27-19</t>
  </si>
  <si>
    <t>Tina Berry PD 11-27-19</t>
  </si>
  <si>
    <t>Sharon Forman PD 11-27-19</t>
  </si>
  <si>
    <t>Samaka Empson PD 11-27-19</t>
  </si>
  <si>
    <t>Bonnie Sheipe  PD 11-27-19</t>
  </si>
  <si>
    <t>Katilynn Ditzel PD 11-27-19</t>
  </si>
  <si>
    <t>Cigdem Ozdemir PD 11-27-19</t>
  </si>
  <si>
    <t>Lynn Orangers PD 11-27-19</t>
  </si>
  <si>
    <t>Tomona Green PD 11-27-19</t>
  </si>
  <si>
    <t>Carolyn Weston PD 11-27-19</t>
  </si>
  <si>
    <t>Rabiah Mohamed-Azam PD 11-27-19</t>
  </si>
  <si>
    <t>Victoria Reger PD 11-27-19</t>
  </si>
  <si>
    <t>Tawona Hill PD 11-27-19</t>
  </si>
  <si>
    <t>Antoine Nelson PD 11-27-19</t>
  </si>
  <si>
    <t>Nina Holmes PD 11-27-19</t>
  </si>
  <si>
    <t>Jane Murphy PD 11-27-19</t>
  </si>
  <si>
    <t>Brittany Barnes PD 11-27-19</t>
  </si>
  <si>
    <t>Ashley Cummings PD 11-27-19</t>
  </si>
  <si>
    <t>Heather Toppin PD 11-27-19</t>
  </si>
  <si>
    <t>Lillian Germaine PD 11-27-19</t>
  </si>
  <si>
    <t>Garry Mitnaul PD 11-27-19</t>
  </si>
  <si>
    <t>125 Deductions PD 11-27-19</t>
  </si>
  <si>
    <t>Moraima Gonzalez PD 11-27-19</t>
  </si>
  <si>
    <t>Toxi Miller PD 11-27-19</t>
  </si>
  <si>
    <t>Pantida Wescott PD 11-27-19</t>
  </si>
  <si>
    <t>Erica Wyckoff PD 11-27-19</t>
  </si>
  <si>
    <t>Bobby Johnson PD 11-27-19</t>
  </si>
  <si>
    <t>Donna Hajzer PD 11-27-19</t>
  </si>
  <si>
    <t>Elizabeth Jensen PD 11-27-19</t>
  </si>
  <si>
    <t>Ruth Ragin PD 11-27-19</t>
  </si>
  <si>
    <t>Marva Currington PD 11-27-19</t>
  </si>
  <si>
    <t>Michelle Hewitt  PD 11-27-19</t>
  </si>
  <si>
    <t>Susan Ford PD 11-27-19</t>
  </si>
  <si>
    <t>DeAnna Reid-Harden PD 11-27-19</t>
  </si>
  <si>
    <t>Susan Margolis 11-27-19</t>
  </si>
  <si>
    <t>Syrena Moss PD 11-27-19</t>
  </si>
  <si>
    <t>Jill Rickards PD 11-27-19</t>
  </si>
  <si>
    <t>Vincent Padilla PD 11-27-19</t>
  </si>
  <si>
    <t>Patricia Goldwire PDPD 11-27-19</t>
  </si>
  <si>
    <t>Shellinda Hardie PD 11-27-19</t>
  </si>
  <si>
    <t>Melissa Oliver-Terrell PD 11-27-19</t>
  </si>
  <si>
    <t>Anna Barry PD 11-27-19</t>
  </si>
  <si>
    <t>Andrew Stellwag PD 11-27-19</t>
  </si>
  <si>
    <t>Tammy Joyce PD 11-27-19</t>
  </si>
  <si>
    <t>Kishawn Barnes PD 11-27-19</t>
  </si>
  <si>
    <t>Karlie Gore PD 11-27-19</t>
  </si>
  <si>
    <t>Kayla Black PD 11-27-19</t>
  </si>
  <si>
    <t>Ozlem Yigit  PD 11-27-19</t>
  </si>
  <si>
    <t>Michelle Hewitt PD 11-27-19</t>
  </si>
  <si>
    <t>Ruben Johnson PD 11-27-19</t>
  </si>
  <si>
    <t>Daliana Rodriguez PD 11-27-19</t>
  </si>
  <si>
    <t>Daliana Rodriguez</t>
  </si>
  <si>
    <t>Corinna Harris PD 11-27-19</t>
  </si>
  <si>
    <t>Kristen Furniss PD 11-27-19</t>
  </si>
  <si>
    <t>Matthew Ditmar PD 11-27-19</t>
  </si>
  <si>
    <t>Lisa Whitfield PD 11-27-19</t>
  </si>
  <si>
    <t>Erica Rice PD 11-27-19</t>
  </si>
  <si>
    <t>Stacy D Cooper-Gindraw PD 11-27-19</t>
  </si>
  <si>
    <t>Lois Bond PD 11-27-19</t>
  </si>
  <si>
    <t>Margo Johnson PD 11-27-19</t>
  </si>
  <si>
    <t>Margo Johnson</t>
  </si>
  <si>
    <t>Kameron Wood PD 11-27-19</t>
  </si>
  <si>
    <t>Mellasiah Dixon PD 11-27-19</t>
  </si>
  <si>
    <t>Natalie Mitchem PD 11-27-19</t>
  </si>
  <si>
    <t>Jacquelyn Gardner PD 11-27-19</t>
  </si>
  <si>
    <t>Lucy Couvertier 11-27-19</t>
  </si>
  <si>
    <t>Carrie Dougherty PD 11-27-19</t>
  </si>
  <si>
    <t>Donna Wilbur PD 11-27-19</t>
  </si>
  <si>
    <t>Janelle Yvette Sample PD 11-27-19</t>
  </si>
  <si>
    <t>Danyel Saxton PD 11-27-19</t>
  </si>
  <si>
    <t>Christine Morrison PD 11-27-19</t>
  </si>
  <si>
    <t>Dayon Messam PD 11-27-19</t>
  </si>
  <si>
    <t>Dayon Messam</t>
  </si>
  <si>
    <t>Marissa Stellwag PD 11-27-19</t>
  </si>
  <si>
    <t>Rayna Gadsden PD 11-27-19</t>
  </si>
  <si>
    <t>Devita Smith PD 11-27-19</t>
  </si>
  <si>
    <t>Louthel Tucker 11-27-19</t>
  </si>
  <si>
    <t>Jennifer Elder PD 11-27-19</t>
  </si>
  <si>
    <t>Kathryn Simone PD 11-27-19</t>
  </si>
  <si>
    <t>Shirin Halim PD 11-27-19</t>
  </si>
  <si>
    <t>Natasha Joseph PD 11-27-19</t>
  </si>
  <si>
    <t>Jennifer Carley-Price PD 11-27-19</t>
  </si>
  <si>
    <t>Dylan Hall  PD 11-27-19</t>
  </si>
  <si>
    <t>Ranada Dumas PD 11-27-19</t>
  </si>
  <si>
    <t>Ivanette Peterson PD 11-27-19</t>
  </si>
  <si>
    <t>Tugce Ozel PD 11-27-19</t>
  </si>
  <si>
    <t>Ruth Amankona PD 11-27-19</t>
  </si>
  <si>
    <t>Maria Figueroa PD 11-27-19</t>
  </si>
  <si>
    <t>Danielle Jakubowski PD 11-27-19</t>
  </si>
  <si>
    <t>Ethel Jackson PD 11-27-19</t>
  </si>
  <si>
    <t>Mary Kennedy PD 11-27-19</t>
  </si>
  <si>
    <t>Sharon Forman  PD 11-27-19</t>
  </si>
  <si>
    <t>Anjail Abdul-Badee-Johnson PD 11-27-19</t>
  </si>
  <si>
    <t>Saliha Yanik PD 11-27-19</t>
  </si>
  <si>
    <t>Donna Morgan PD 11-27-19</t>
  </si>
  <si>
    <t>Donna Morgan</t>
  </si>
  <si>
    <t>Samarjit Sharma PD 11-27-19</t>
  </si>
  <si>
    <t>Shirley Matthews PD 11-27-19</t>
  </si>
  <si>
    <t>Bonnie Logan PD 11-27-19</t>
  </si>
  <si>
    <t>Sue Fenick PD 11-27-19</t>
  </si>
  <si>
    <t>Melinda Bowman-Williams PD 11-27-19</t>
  </si>
  <si>
    <t>Janet Leonard PD 11-27-19</t>
  </si>
  <si>
    <t>Karla DeJesus-Centeno PD 11-27-19</t>
  </si>
  <si>
    <t>Heather Coleman PD 11-27-19</t>
  </si>
  <si>
    <t>Ayanna Martin PD 11-27-19</t>
  </si>
  <si>
    <t>Kristin Mayes PD 11-27-19</t>
  </si>
  <si>
    <t>Sherrita Dunn PD 11-27-19</t>
  </si>
  <si>
    <t>Courtney Farina PD 11-27-19</t>
  </si>
  <si>
    <t>Ann Drennon PD 11-27-19</t>
  </si>
  <si>
    <t>Tara Cavanagh 11-27-19</t>
  </si>
  <si>
    <t>Michelle Horan PD 11-27-19</t>
  </si>
  <si>
    <t>Maiada Ramadan PD 11-27-19</t>
  </si>
  <si>
    <t>Verdina Pryor PD 11-27-19</t>
  </si>
  <si>
    <t>Ashley Moore PD 11-27-19</t>
  </si>
  <si>
    <t>Elizabeth Boehmke PD 11-27-19</t>
  </si>
  <si>
    <t>May Elkady PD 11-27-19</t>
  </si>
  <si>
    <t>Constance Pritchett PD 11-27-19</t>
  </si>
  <si>
    <t>Regina McCall PD 11-27-19</t>
  </si>
  <si>
    <t>Jennifer Nagy PD 11-27-19</t>
  </si>
  <si>
    <t>Carol Brown PD 11-27-19</t>
  </si>
  <si>
    <t>Bouchra Benachir PD 11-27-19</t>
  </si>
  <si>
    <t>Seham Azabawi PD 11-27-19</t>
  </si>
  <si>
    <t>Miriam Claudio PD 11-27-19</t>
  </si>
  <si>
    <t>Bibiana Arreguin PD 11-27-19</t>
  </si>
  <si>
    <t>Kathleen Moreland PD 11-27-19</t>
  </si>
  <si>
    <t>Kayla Brito PD 11-27-19</t>
  </si>
  <si>
    <t>Bridgett Pollard PD 11-27-19</t>
  </si>
  <si>
    <t>Gerlini Garrido PD 11-27-19</t>
  </si>
  <si>
    <t>Manvir Gill PD 12-13-19</t>
  </si>
  <si>
    <t>Wanda Fisher PD 12-13-19</t>
  </si>
  <si>
    <t>Natalie Mitchem PD 12-13-19</t>
  </si>
  <si>
    <t>Ann Drennon PD 12-13-19</t>
  </si>
  <si>
    <t>Kristin Mayes PD 12-13-19</t>
  </si>
  <si>
    <t>Kathleen Moreland PD 12-13-19</t>
  </si>
  <si>
    <t>Stephanie Greene PD 12-13-19</t>
  </si>
  <si>
    <t>Jennifer Elder PD 12-13-19</t>
  </si>
  <si>
    <t>Yvette Carpenter PD 12-13-19</t>
  </si>
  <si>
    <t>Lynn Orangers PD 12-13-19</t>
  </si>
  <si>
    <t>Kayla Black PD 12-13-19</t>
  </si>
  <si>
    <t>Sheila Hughes PD 12-13-19</t>
  </si>
  <si>
    <t>Amie Sharer PD 12-13-19</t>
  </si>
  <si>
    <t>Darshpreet Thind PD 12-13-19</t>
  </si>
  <si>
    <t>Kymberlee Brower PD 12-13-19</t>
  </si>
  <si>
    <t>Kymberlee Brower</t>
  </si>
  <si>
    <t>Kyle Edwards PD 12-13-19</t>
  </si>
  <si>
    <t>Bonita Jackson PD 12-13-19</t>
  </si>
  <si>
    <t>Anna Barry PD 12-13-19</t>
  </si>
  <si>
    <t>Jennifer Carley-Price PD 12-13-19</t>
  </si>
  <si>
    <t>Jenna Orfe PD 12-13-19</t>
  </si>
  <si>
    <t>Melonie Vazquez PD 12-13-19</t>
  </si>
  <si>
    <t>Rabiah Mohamed-Azam PD 12-13-19</t>
  </si>
  <si>
    <t>Janessa Rivera PD 12-13-19</t>
  </si>
  <si>
    <t>Ruben Johnson PD 12-13-19</t>
  </si>
  <si>
    <t>Patricia Goldwire PD 12-13-19</t>
  </si>
  <si>
    <t>Tomona Green PD 12-13-19</t>
  </si>
  <si>
    <t>DeAnna Reid-Harden PD 12-13-19</t>
  </si>
  <si>
    <t>Lois Bond PD 12-13-19</t>
  </si>
  <si>
    <t>Greta Peterson PD 12-13-19</t>
  </si>
  <si>
    <t>Francine Taylor PD 12-13-19</t>
  </si>
  <si>
    <t>Ruth Amankona PD 12-13-19</t>
  </si>
  <si>
    <t>Farhanaz Habib PD 12-13-19</t>
  </si>
  <si>
    <t>Christine Morrison PD 12-13-19</t>
  </si>
  <si>
    <t>Tina Berry PD 12-13-19</t>
  </si>
  <si>
    <t>Michelle DeAngelis PD 12-13-19</t>
  </si>
  <si>
    <t>Denise Cacalori PD 12-13-19</t>
  </si>
  <si>
    <t>Kristen Furniss PD 12-13-19</t>
  </si>
  <si>
    <t>Marva Currington PD 12-13-19</t>
  </si>
  <si>
    <t>Quamillah Nelson PD 12-13-19</t>
  </si>
  <si>
    <t>Elizabeth Boehmke PD 12-13-19</t>
  </si>
  <si>
    <t>Andrea Ferrare PD 12-13-19</t>
  </si>
  <si>
    <t>Cigdem Ozdemir PD 12-13-19</t>
  </si>
  <si>
    <t>Ashley Cummings PD 12-13-19</t>
  </si>
  <si>
    <t>Christina Adriani PD 12-13-19</t>
  </si>
  <si>
    <t>Heather Coleman PD 12-13-19</t>
  </si>
  <si>
    <t>Elizabeth Jensen PD 12-13-19</t>
  </si>
  <si>
    <t>Erica Wyckoff PD 12-13-19</t>
  </si>
  <si>
    <t>Megan Rodrigues PD 12-13-19</t>
  </si>
  <si>
    <t>Jane Murphy PD 12-13-19</t>
  </si>
  <si>
    <t>Brittany Walton PD 12-13-19</t>
  </si>
  <si>
    <t>Kelly Marquis PD 12-13-19</t>
  </si>
  <si>
    <t>Deniz Genc PD 12-13-19</t>
  </si>
  <si>
    <t>Andrew Stellwag PD 12-13-19</t>
  </si>
  <si>
    <t>Laura McRae PD 12-13-19</t>
  </si>
  <si>
    <t>Lisa Whitfield PD 12-13-19</t>
  </si>
  <si>
    <t>Gary Mease PD 12-13-19</t>
  </si>
  <si>
    <t>Rovenna Overton PD 12-13-19</t>
  </si>
  <si>
    <t>125 Deductions PD 12-13-19</t>
  </si>
  <si>
    <t>Claire Garner PD 12-13-19</t>
  </si>
  <si>
    <t>Susan Margolis 12-13-19</t>
  </si>
  <si>
    <t>Bonnie Sheipe  PD 12-13-19</t>
  </si>
  <si>
    <t>William Carson PD 12-13-19</t>
  </si>
  <si>
    <t>Sharon Forman  PD 12-13-19</t>
  </si>
  <si>
    <t>Sharon Forman PD 12-13-19</t>
  </si>
  <si>
    <t>Natasha Joseph PD 12-13-19</t>
  </si>
  <si>
    <t>Melissa Oliver-Terrell PD 12-13-19</t>
  </si>
  <si>
    <t>Tammy Joyce PD 12-13-19</t>
  </si>
  <si>
    <t>Ashley Moore PD 12-13-19</t>
  </si>
  <si>
    <t>Robert Mayfield PD 12-13-19</t>
  </si>
  <si>
    <t>Elayne Schermerhorn PD 12-13-19</t>
  </si>
  <si>
    <t>Sherrita Dunn PD 12-13-19</t>
  </si>
  <si>
    <t>Pantida Wescott PD 12-13-19</t>
  </si>
  <si>
    <t>Tawanna Best PD 12-13-19</t>
  </si>
  <si>
    <t>Nasirah Aminuddin PD 12-13-19</t>
  </si>
  <si>
    <t>Constance Pritchett PD 12-13-19</t>
  </si>
  <si>
    <t>Michelle Hewitt  PD 12-13-19</t>
  </si>
  <si>
    <t>Antoine Nelson PD 12-13-19</t>
  </si>
  <si>
    <t>Sasha Miranda PD 12-13-19</t>
  </si>
  <si>
    <t>Sasha Miranda</t>
  </si>
  <si>
    <t>Isata Bah PD 12-13-19</t>
  </si>
  <si>
    <t>Hafize Firat PD 12-13-19</t>
  </si>
  <si>
    <t>Mellasiah Dixon PD 12-13-19</t>
  </si>
  <si>
    <t>Doreen Knaupp PD 12-13-19</t>
  </si>
  <si>
    <t>Brittany Barnes PD 12-13-19</t>
  </si>
  <si>
    <t>Jill Rickards PD 12-13-19</t>
  </si>
  <si>
    <t>May Elkady PD 12-13-19</t>
  </si>
  <si>
    <t>Carol Brown PD 12-13-19</t>
  </si>
  <si>
    <t>Ayanna Martin PD 12-13-19</t>
  </si>
  <si>
    <t>Tara Cavanagh 12-13-19</t>
  </si>
  <si>
    <t>Seham Azabawi PD 12-13-19</t>
  </si>
  <si>
    <t>Jennifer Nagy PD 12-13-19</t>
  </si>
  <si>
    <t>Doris Santana PD 12-13-19</t>
  </si>
  <si>
    <t>Shirley Matthews PD 12-13-19</t>
  </si>
  <si>
    <t>Verdina Pryor PD 12-13-19</t>
  </si>
  <si>
    <t>Dylan Hall  PD 12-13-19</t>
  </si>
  <si>
    <t>Ethel Jackson PD 12-13-19</t>
  </si>
  <si>
    <t>Elexis Shaffer PD 12-13-19</t>
  </si>
  <si>
    <t>Elexis Shaffer</t>
  </si>
  <si>
    <t>Patricia Joyce PD 12-13-19</t>
  </si>
  <si>
    <t>Kathryn Simone PD 12-13-19</t>
  </si>
  <si>
    <t>Mark Wolf PD 12-13-19</t>
  </si>
  <si>
    <t>Janet Leonard PD 12-13-19</t>
  </si>
  <si>
    <t>Heather Toppin PD 12-13-19</t>
  </si>
  <si>
    <t>Saliha Yanik PD 12-13-19</t>
  </si>
  <si>
    <t>Moraima Gonzalez PD 12-13-19</t>
  </si>
  <si>
    <t>Jennifer Jones PD 12-13-19</t>
  </si>
  <si>
    <t>Ozlem Yigit  PD 12-13-19</t>
  </si>
  <si>
    <t>Jacquelyn Gardner PD 12-13-19</t>
  </si>
  <si>
    <t>Lillian Germaine PD 12-13-19</t>
  </si>
  <si>
    <t>Louthel Tucker 12-13-19</t>
  </si>
  <si>
    <t>Donna Wilbur PD 12-13-19</t>
  </si>
  <si>
    <t>DaShaun Davis PD 12-13-19</t>
  </si>
  <si>
    <t>Rosita Pruden PD 12-13-19</t>
  </si>
  <si>
    <t>Rosita Pruden</t>
  </si>
  <si>
    <t>Maria Figueroa PD 12-13-19</t>
  </si>
  <si>
    <t>Gerlini Garrido PD 12-13-19</t>
  </si>
  <si>
    <t>Tawona Hill PD 12-13-19</t>
  </si>
  <si>
    <t>Danyel Saxton PD 12-13-19</t>
  </si>
  <si>
    <t>Bobby Johnson PD 12-13-19</t>
  </si>
  <si>
    <t>Samarjit Sharma PD 12-13-19</t>
  </si>
  <si>
    <t>Kimberly Farrell PD 12-13-19</t>
  </si>
  <si>
    <t>Donna Hajzer PD 12-13-19</t>
  </si>
  <si>
    <t>Janelle Yvette Sample PD 12-13-19</t>
  </si>
  <si>
    <t>Rayna Gadsden PD 12-13-19</t>
  </si>
  <si>
    <t>Devita Smith PD 12-13-19</t>
  </si>
  <si>
    <t>Bouchra Benachir PD 12-13-19</t>
  </si>
  <si>
    <t>Karla DeJesus-Centeno PD 12-13-19</t>
  </si>
  <si>
    <t>Denise Klein PD 12-13-19</t>
  </si>
  <si>
    <t>Karlie Gore PD 12-13-19</t>
  </si>
  <si>
    <t>Mary Kennedy PD 12-13-19</t>
  </si>
  <si>
    <t>Sabrina Manir PD 12-13-19</t>
  </si>
  <si>
    <t>Bibiana Arreguin PD 12-13-19</t>
  </si>
  <si>
    <t>Kishawn Barnes PD 12-13-19</t>
  </si>
  <si>
    <t>Margo Johnson PD 12-13-19</t>
  </si>
  <si>
    <t>Bonnie Logan PD 12-13-19</t>
  </si>
  <si>
    <t>John Baker PD 12-13-19</t>
  </si>
  <si>
    <t>Michelle Horan PD 12-13-19</t>
  </si>
  <si>
    <t>Carolyn Weston PD 12-13-19</t>
  </si>
  <si>
    <t>Kristy Rudzenski PD 12-13-19</t>
  </si>
  <si>
    <t>Michelle Berry-Davis PD 12-13-19</t>
  </si>
  <si>
    <t>Rita Jenkins PD 12-13-19</t>
  </si>
  <si>
    <t>Regina McCall PD 12-13-19</t>
  </si>
  <si>
    <t>Matthew Ditmar PD 12-13-19</t>
  </si>
  <si>
    <t>Marie Toussaint -Fontus PD 12-13-19</t>
  </si>
  <si>
    <t>Victoria Reger PD 12-13-19</t>
  </si>
  <si>
    <t>Melinda Bowman-Williams PD 12-13-19</t>
  </si>
  <si>
    <t>Katilynn Ditzel PD 12-13-19</t>
  </si>
  <si>
    <t>Ruth Ragin PD 12-13-19</t>
  </si>
  <si>
    <t>Samaka Empson PD 12-13-19</t>
  </si>
  <si>
    <t>Corinna Harris PD 12-13-19</t>
  </si>
  <si>
    <t>Kameron Wood PD 12-13-19</t>
  </si>
  <si>
    <t>Christiana Buffett PD 12-13-19</t>
  </si>
  <si>
    <t>Sumeyra Ceylan PD 12-13-19</t>
  </si>
  <si>
    <t>Ivanette Peterson PD 12-13-19</t>
  </si>
  <si>
    <t>Gabrielle Morton PD 12-13-19</t>
  </si>
  <si>
    <t>Nina Holmes PD 12-13-19</t>
  </si>
  <si>
    <t>Dayon Messam PD 12-13-19</t>
  </si>
  <si>
    <t>Carrie Dougherty PD 12-13-19</t>
  </si>
  <si>
    <t>Shellinda Hardie PD 12-13-19</t>
  </si>
  <si>
    <t>Stephanie Johnson PD 12-13-19</t>
  </si>
  <si>
    <t>Courtney Farina PD 12-13-19</t>
  </si>
  <si>
    <t>Marissa Stellwag PD 12-13-19</t>
  </si>
  <si>
    <t>Stacy D Cooper-Gindraw PD 12-13-19</t>
  </si>
  <si>
    <t>Ariel Howard PD 12-13-19</t>
  </si>
  <si>
    <t>Shirin Halim PD 12-13-19</t>
  </si>
  <si>
    <t>Ranada Dumas PD 12-13-19</t>
  </si>
  <si>
    <t>Susan Ford PD 12-13-19</t>
  </si>
  <si>
    <t>Vivyan Saloka PD 12-13-19</t>
  </si>
  <si>
    <t>Syrena Moss PD 12-13-19</t>
  </si>
  <si>
    <t>Danielle Jakubowski PD 12-13-19</t>
  </si>
  <si>
    <t>Larissa Prower PD 12-13-19</t>
  </si>
  <si>
    <t>Larissa Prower</t>
  </si>
  <si>
    <t>Keshia Flewellen PD 12-13-19</t>
  </si>
  <si>
    <t>Michelle Weaver PD 12-13-19</t>
  </si>
  <si>
    <t>Garry Mitnaul PD 12-13-19</t>
  </si>
  <si>
    <t>Bridgett Pollard PD 12-13-19</t>
  </si>
  <si>
    <t>Toxi Miller PD 12-13-19</t>
  </si>
  <si>
    <t>Miriam Claudio PD 12-13-19</t>
  </si>
  <si>
    <t>Michelle Hewitt PD 12-13-19</t>
  </si>
  <si>
    <t>Donna Morgan PD 12-13-19</t>
  </si>
  <si>
    <t>Lucy Couvertier 12-13-19</t>
  </si>
  <si>
    <t>Sue Fenick PD 12-13-19</t>
  </si>
  <si>
    <t>Maiada Ramadan PD 12-13-19</t>
  </si>
  <si>
    <t>Tugce Ozel PD 12-13-19</t>
  </si>
  <si>
    <t>Reyhan Canturk PD 12-13-19</t>
  </si>
  <si>
    <t>Caryn Hilton PD 12-13-19</t>
  </si>
  <si>
    <t>Caryn Hilton</t>
  </si>
  <si>
    <t>Erica Rice PD 12-13-19</t>
  </si>
  <si>
    <t>Judith Byrne PD 12-13-19</t>
  </si>
  <si>
    <t>Amylir Torres PD 12-13-19</t>
  </si>
  <si>
    <t>Kayla Brito PD 12-13-19</t>
  </si>
  <si>
    <t>Vincent Padilla PD 12-13-19</t>
  </si>
  <si>
    <t>Quamillah Nelson PD 12-24-19</t>
  </si>
  <si>
    <t>Amie Sharer PD 12-24-19</t>
  </si>
  <si>
    <t>Elayne Schermerhorn PD 12-24-19</t>
  </si>
  <si>
    <t>Devita Smith PD 12-24-19</t>
  </si>
  <si>
    <t>Rovenna Overton PD 12-24-19</t>
  </si>
  <si>
    <t>Donna Morgan PD 12-24-19</t>
  </si>
  <si>
    <t>Caryn Hilton PD 12-24-19</t>
  </si>
  <si>
    <t>Ruben Johnson PD 12-24-19</t>
  </si>
  <si>
    <t>Kyle Edwards PD 12-24-19</t>
  </si>
  <si>
    <t>Denise Cacalori PD 12-24-19</t>
  </si>
  <si>
    <t>Sheila Hughes PD 12-24-19</t>
  </si>
  <si>
    <t>Jennifer Carley-Price PD 12-24-19</t>
  </si>
  <si>
    <t>Judith Byrne PD 12-24-19</t>
  </si>
  <si>
    <t>Stephanie Johnson PD 12-24-19</t>
  </si>
  <si>
    <t>Lois Bond PD 12-24-19</t>
  </si>
  <si>
    <t>Kimberly Farrell PD 12-24-19</t>
  </si>
  <si>
    <t>Susan Margolis 12-24-19</t>
  </si>
  <si>
    <t>Heather Coleman PD 12-24-19</t>
  </si>
  <si>
    <t>Michelle Horan PD 12-24-19</t>
  </si>
  <si>
    <t>Donna Wilbur PD 12-24-19</t>
  </si>
  <si>
    <t>Andrew Stellwag PD 12-24-19</t>
  </si>
  <si>
    <t>Amylir Torres PD 12-24-19</t>
  </si>
  <si>
    <t>DeAnna Reid-Harden PD 12-24-19</t>
  </si>
  <si>
    <t>Syrena Moss PD 12-24-19</t>
  </si>
  <si>
    <t>Andrea Ferrare PD 12-24-19</t>
  </si>
  <si>
    <t>Michelle DeAngelis PD 12-24-19</t>
  </si>
  <si>
    <t>Michelle Berry-Davis PD 12-24-19</t>
  </si>
  <si>
    <t>William Carson PD 12-24-19</t>
  </si>
  <si>
    <t>Vincent Padilla PD 12-24-19</t>
  </si>
  <si>
    <t>Gary Mease PD 12-24-19</t>
  </si>
  <si>
    <t>Christiana Buffett PD 12-24-19</t>
  </si>
  <si>
    <t>Tina Berry PD 12-24-19</t>
  </si>
  <si>
    <t>Bridgett Pollard PD 12-24-19</t>
  </si>
  <si>
    <t>Nina Holmes PD 12-24-19</t>
  </si>
  <si>
    <t>Victoria Reger PD 12-24-19</t>
  </si>
  <si>
    <t>Reyhan Canturk PD 12-24-19</t>
  </si>
  <si>
    <t>Patricia Goldwire PDPD 12-24-19</t>
  </si>
  <si>
    <t>Christina Adriani PD 12-24-19</t>
  </si>
  <si>
    <t>Doris Santana PD 12-24-19</t>
  </si>
  <si>
    <t>Jane Murphy PD 12-24-19</t>
  </si>
  <si>
    <t>Erica Wyckoff PD 12-24-19</t>
  </si>
  <si>
    <t>Verdina Pryor PD 12-24-19</t>
  </si>
  <si>
    <t>Ruth Amankona PD 12-24-19</t>
  </si>
  <si>
    <t>Courtney Farina PD 12-24-19</t>
  </si>
  <si>
    <t>Cigdem Ozdemir PD 12-24-19</t>
  </si>
  <si>
    <t>Rabiah Mohamed-Azam PD 12-24-19</t>
  </si>
  <si>
    <t>Michelle Hewitt PD 12-24-19</t>
  </si>
  <si>
    <t>Greta Peterson PD 12-24-19</t>
  </si>
  <si>
    <t>Robert Mayfield PD 12-24-19</t>
  </si>
  <si>
    <t>Ayanna Martin PD 12-24-19</t>
  </si>
  <si>
    <t>Isata Bah PD 12-24-19</t>
  </si>
  <si>
    <t>Tammy Joyce PD 12-24-19</t>
  </si>
  <si>
    <t>Rita Jenkins PD 12-24-19</t>
  </si>
  <si>
    <t>Manvir Gill PD 12-24-19</t>
  </si>
  <si>
    <t>Samaka Empson PD 12-24-19</t>
  </si>
  <si>
    <t>Janessa Rivera PD 12-24-19</t>
  </si>
  <si>
    <t>Francine Taylor PD 12-24-19</t>
  </si>
  <si>
    <t>Ann Drennon PD 12-24-19</t>
  </si>
  <si>
    <t>Ariel Howard PD 12-24-19</t>
  </si>
  <si>
    <t>Darshpreet Thind PD 12-24-19</t>
  </si>
  <si>
    <t>Mellasiah Dixon PD 12-24-19</t>
  </si>
  <si>
    <t>Gerlini Garrido PD 12-24-19</t>
  </si>
  <si>
    <t>Bibiana Arreguin PD 12-24-19</t>
  </si>
  <si>
    <t>Tugce Ozel PD 12-24-19</t>
  </si>
  <si>
    <t>Mark Wolf PD 12-24-19</t>
  </si>
  <si>
    <t>Ivanette Peterson PD 12-24-19</t>
  </si>
  <si>
    <t>Elizabeth Boehmke PD 12-24-19</t>
  </si>
  <si>
    <t>Katilynn Ditzel PD 12-24-19</t>
  </si>
  <si>
    <t>Danyel Saxton PD 12-24-19</t>
  </si>
  <si>
    <t>Natalie Mitchem PD 12-24-19</t>
  </si>
  <si>
    <t>Lillian Germaine PD 12-24-19</t>
  </si>
  <si>
    <t>Claire Garner PD 12-24-19</t>
  </si>
  <si>
    <t>Yvette Carpenter PD 12-24-19</t>
  </si>
  <si>
    <t>Jacquelyn Gardner PD 12-24-19</t>
  </si>
  <si>
    <t>Jennifer Jones PD 12-24-19</t>
  </si>
  <si>
    <t>Stacy D Cooper-Gindraw PD 12-24-19</t>
  </si>
  <si>
    <t>Michelle Weaver PD 12-24-19</t>
  </si>
  <si>
    <t>Doreen Knaupp PD 12-24-19</t>
  </si>
  <si>
    <t>Robert Pallante PD 12-24-19</t>
  </si>
  <si>
    <t>Robert Pallante</t>
  </si>
  <si>
    <t>Hafize Firat PD 12-24-19</t>
  </si>
  <si>
    <t>Deniz Genc PD 12-24-19</t>
  </si>
  <si>
    <t>Carrie Dougherty PD 12-24-19</t>
  </si>
  <si>
    <t>Bonnie Logan PD 12-24-19</t>
  </si>
  <si>
    <t>Bouchra Benachir PD 12-24-19</t>
  </si>
  <si>
    <t>Jennifer Elder PD 12-24-19</t>
  </si>
  <si>
    <t>Shirley Matthews PD 12-24-19</t>
  </si>
  <si>
    <t>Denise Klein PD 12-24-19</t>
  </si>
  <si>
    <t>Wanda Fisher PD 12-24-19</t>
  </si>
  <si>
    <t>Christine Morrison PD 12-24-19</t>
  </si>
  <si>
    <t>Sherrita Dunn PD 12-24-19</t>
  </si>
  <si>
    <t>Marva Currington PD 12-24-19</t>
  </si>
  <si>
    <t>Kathryn Simone PD 12-24-19</t>
  </si>
  <si>
    <t>Vivyan Saloka PD 12-24-19</t>
  </si>
  <si>
    <t>Elizabeth Jensen PD 12-24-19</t>
  </si>
  <si>
    <t>Saliha Yanik PD 12-24-19</t>
  </si>
  <si>
    <t>Melinda Bowman-Williams PD 12-24-19</t>
  </si>
  <si>
    <t>Melonie Vazquez PD 12-24-19</t>
  </si>
  <si>
    <t>Bonnie Sheipe  PD 12-24-19</t>
  </si>
  <si>
    <t>Kristin Mayes PD 12-24-19</t>
  </si>
  <si>
    <t>Tomona Green PD 12-24-19</t>
  </si>
  <si>
    <t>Lynn Orangers PD 12-24-19</t>
  </si>
  <si>
    <t>Tawanna Best PD 12-24-19</t>
  </si>
  <si>
    <t>Patricia Joyce PD 12-24-19</t>
  </si>
  <si>
    <t>Constance Pritchett PD 12-24-19</t>
  </si>
  <si>
    <t>Bonita Jackson PD 12-24-19</t>
  </si>
  <si>
    <t>Dylan Hall  PD 12-24-19</t>
  </si>
  <si>
    <t>Sharon Forman PD 12-24-19</t>
  </si>
  <si>
    <t>Ozlem Yigit  PD 12-24-19</t>
  </si>
  <si>
    <t>Karlie Gore PD 12-24-19</t>
  </si>
  <si>
    <t>Pantida Wescott PD 12-24-19</t>
  </si>
  <si>
    <t>Janelle Yvette Sample PD 12-24-19</t>
  </si>
  <si>
    <t>Erica Rice PD 12-24-19</t>
  </si>
  <si>
    <t>Shirin Halim PD 12-24-19</t>
  </si>
  <si>
    <t>Kayla Black PD 12-24-19</t>
  </si>
  <si>
    <t>Dayon Messam PD 12-24-19</t>
  </si>
  <si>
    <t>Moraima Gonzalez PD 12-24-19</t>
  </si>
  <si>
    <t>Louthel Tucker 12-24-19</t>
  </si>
  <si>
    <t>Kelly Marquis PD 12-24-19</t>
  </si>
  <si>
    <t>Kayla Brito PD 12-24-19</t>
  </si>
  <si>
    <t>Jill Rickards PD 12-24-19</t>
  </si>
  <si>
    <t>Rayna Gadsden PD 12-24-19</t>
  </si>
  <si>
    <t>Margo Johnson PD 12-24-19</t>
  </si>
  <si>
    <t>Sumeyra Ceylan PD 12-24-19</t>
  </si>
  <si>
    <t>Kristen Furniss PD 12-24-19</t>
  </si>
  <si>
    <t>Antoine Nelson PD 12-24-19</t>
  </si>
  <si>
    <t>Garry Mitnaul PD 12-24-19</t>
  </si>
  <si>
    <t>Tara Cavanagh 12-24-19</t>
  </si>
  <si>
    <t>Anna Barry PD 12-24-19</t>
  </si>
  <si>
    <t>Carol Brown PD 12-24-19</t>
  </si>
  <si>
    <t>Ranada Dumas PD 12-24-19</t>
  </si>
  <si>
    <t>Sharon Forman  PD 12-24-19</t>
  </si>
  <si>
    <t>Melissa Duarte PD 12-24-19</t>
  </si>
  <si>
    <t>Melissa Duarte</t>
  </si>
  <si>
    <t>Megan Rodrigues PD 12-24-19</t>
  </si>
  <si>
    <t>Kymberlee Brower PD 12-24-19</t>
  </si>
  <si>
    <t>Lisa Whitfield PD 12-24-19</t>
  </si>
  <si>
    <t>Sabrina Manir PD 12-24-19</t>
  </si>
  <si>
    <t>Kishawn Barnes PD 12-24-19</t>
  </si>
  <si>
    <t>Samarjit Sharma PD 12-24-19</t>
  </si>
  <si>
    <t>Shellinda Hardie PD 12-24-19</t>
  </si>
  <si>
    <t>Corinna Harris PD 12-24-19</t>
  </si>
  <si>
    <t>Ashley Cummings PD 12-24-19</t>
  </si>
  <si>
    <t>Seham Azabawi PD 12-24-19</t>
  </si>
  <si>
    <t>Gabrielle Morton PD 12-24-19</t>
  </si>
  <si>
    <t>Sue Fenick PD 12-24-19</t>
  </si>
  <si>
    <t>Elexis Shaffer PD 12-24-19</t>
  </si>
  <si>
    <t>Tawona Hill PD 12-24-19</t>
  </si>
  <si>
    <t>Sasha Miranda PD 12-24-19</t>
  </si>
  <si>
    <t>Keshia Flewellen PD 12-24-19</t>
  </si>
  <si>
    <t>Brittany Barnes PD 12-24-19</t>
  </si>
  <si>
    <t>May Elkady PD 12-24-19</t>
  </si>
  <si>
    <t>Kameron Wood PD 12-24-19</t>
  </si>
  <si>
    <t>Nasirah Aminuddin PD 12-24-19</t>
  </si>
  <si>
    <t>Stephanie Greene PD 12-24-19</t>
  </si>
  <si>
    <t>Donna Hajzer PD 12-24-19</t>
  </si>
  <si>
    <t>Ashley Moore PD 12-24-19</t>
  </si>
  <si>
    <t>Susan Ford PD 12-24-19</t>
  </si>
  <si>
    <t>Farhanaz Habib PD 12-24-19</t>
  </si>
  <si>
    <t>Danielle Jakubowski PD 12-24-19</t>
  </si>
  <si>
    <t>Lucy Couvertier 12-24-19</t>
  </si>
  <si>
    <t>Natasha Joseph PD 12-24-19</t>
  </si>
  <si>
    <t>Bobby Johnson PD 12-24-19</t>
  </si>
  <si>
    <t>Miriam Claudio PD 12-24-19</t>
  </si>
  <si>
    <t>Maiada Ramadan PD 12-24-19</t>
  </si>
  <si>
    <t>Toxi Miller PD 12-24-19</t>
  </si>
  <si>
    <t>Regina McCall PD 12-24-19</t>
  </si>
  <si>
    <t>Jenna Orfe PD 12-24-19</t>
  </si>
  <si>
    <t>Madelyn Guzman PD 12-24-19</t>
  </si>
  <si>
    <t>Madelyn Guzman</t>
  </si>
  <si>
    <t>Kathleen Moreland PD 12-24-19</t>
  </si>
  <si>
    <t>Ethel Jackson PD 12-24-19</t>
  </si>
  <si>
    <t>Carolyn Weston PD 12-24-19</t>
  </si>
  <si>
    <t>Marie Toussaint -Fontus PD 12-24-19</t>
  </si>
  <si>
    <t>Jennifer Nagy PD 12-24-19</t>
  </si>
  <si>
    <t>Michelle Hewitt  PD 12-24-19</t>
  </si>
  <si>
    <t>Marissa Stellwag PD 12-24-19</t>
  </si>
  <si>
    <t>Karla DeJesus-Centeno PD 12-24-19</t>
  </si>
  <si>
    <t>DaShaun Davis PD 12-24-19</t>
  </si>
  <si>
    <t>Heather Toppin PD 12-24-19</t>
  </si>
  <si>
    <t>Matthew Ditmar PD 12-24-19</t>
  </si>
  <si>
    <t>Maria Figueroa PD 12-24-19</t>
  </si>
  <si>
    <t>Laura McRae PD 12-24-19</t>
  </si>
  <si>
    <t>Kristy Rudzenski PD 12-24-19</t>
  </si>
  <si>
    <t>Ruth Ragin PD 12-24-19</t>
  </si>
  <si>
    <t>John Baker PD 12-24-19</t>
  </si>
  <si>
    <t>Janet Leonard PD 12-24-19</t>
  </si>
  <si>
    <t>Melissa Oliver-Terrell PD 12-24-19</t>
  </si>
  <si>
    <t>JE686</t>
  </si>
  <si>
    <t>Reclass Time &amp; Effort HPRP2 &amp; CSBG Admin to CSBG Program</t>
  </si>
  <si>
    <t>Jill Rickards PD 1-10-20</t>
  </si>
  <si>
    <t>Melonie Vazquez PD 1-10-20</t>
  </si>
  <si>
    <t>Gabrielle Morton PD 1-10-20</t>
  </si>
  <si>
    <t>Kimberly Farrell PD 1-10-20</t>
  </si>
  <si>
    <t>Jane Murphy PD 1-10-20</t>
  </si>
  <si>
    <t>Shellinda Hardie PD 1-10-20</t>
  </si>
  <si>
    <t>Erica Wyckoff PD 1-10-20</t>
  </si>
  <si>
    <t>Anna Barry PD 1-10-20</t>
  </si>
  <si>
    <t>Anayansi Aviles PD 1-10-20</t>
  </si>
  <si>
    <t>Anayansi Aviles</t>
  </si>
  <si>
    <t>Donna Wilbur PD 1-10-20</t>
  </si>
  <si>
    <t>Janessa Rivera PD 1-10-20</t>
  </si>
  <si>
    <t>Elizabeth Jensen PD 1-10-20</t>
  </si>
  <si>
    <t>Miriam Claudio PD 1-10-20</t>
  </si>
  <si>
    <t>Melissa Oliver-Terrell PD 1-10-20</t>
  </si>
  <si>
    <t>Karla DeJesus-Centeno PD 1-10-20</t>
  </si>
  <si>
    <t>Shirin Halim PD 1-10-20</t>
  </si>
  <si>
    <t>Francine Taylor PD 1-10-20</t>
  </si>
  <si>
    <t>Sharon Forman PD 1-10-20</t>
  </si>
  <si>
    <t>Christina Adriani PD 1-10-20</t>
  </si>
  <si>
    <t>DaShaun Davis PD 1-10-20</t>
  </si>
  <si>
    <t>Tawona Hill PD 1-10-20</t>
  </si>
  <si>
    <t>Constance Pritchett PD 1-10-20</t>
  </si>
  <si>
    <t>Michelle Hewitt  PD 1-10-20</t>
  </si>
  <si>
    <t>Amylir Torres PD 1-10-20</t>
  </si>
  <si>
    <t>William Carson PD 1-10-20</t>
  </si>
  <si>
    <t>Amie Sharer PD 1-10-20</t>
  </si>
  <si>
    <t>Kayla Black PD 1-10-20</t>
  </si>
  <si>
    <t>Gary Mease PD 1-10-20</t>
  </si>
  <si>
    <t>Ariel Howard PD 1-10-20</t>
  </si>
  <si>
    <t>Madelyn Guzman PD 1-10-20</t>
  </si>
  <si>
    <t>Seham Azabawi PD 1-10-20</t>
  </si>
  <si>
    <t>Maiada Ramadan PD 1-10-20</t>
  </si>
  <si>
    <t>DeAnna Reid-Harden PD 1-10-20</t>
  </si>
  <si>
    <t>Michelle Horan PD 1-10-20</t>
  </si>
  <si>
    <t>Vincent Padilla PD 1-10-20</t>
  </si>
  <si>
    <t>Antoine Nelson PD 1-10-20</t>
  </si>
  <si>
    <t>Susan Ford PD 1-10-20</t>
  </si>
  <si>
    <t>Kathryn Simone PD 1-10-20</t>
  </si>
  <si>
    <t>Stephanie Greene PD 1-10-20</t>
  </si>
  <si>
    <t>Ruben Johnson PD 1-10-20</t>
  </si>
  <si>
    <t>Kyle Edwards PD 1-10-20</t>
  </si>
  <si>
    <t>Andrea Ferrare PD 1-10-20</t>
  </si>
  <si>
    <t>Robert Mayfield PD 1-10-20</t>
  </si>
  <si>
    <t>Sue Fenick PD 1-10-20</t>
  </si>
  <si>
    <t>Natasha Joseph PD 1-10-20</t>
  </si>
  <si>
    <t>Marva Currington PD 1-10-20</t>
  </si>
  <si>
    <t>Donna Hajzer PD 1-10-20</t>
  </si>
  <si>
    <t>Ethel Jackson PD 1-10-20</t>
  </si>
  <si>
    <t>Jenna Orfe PD 1-10-20</t>
  </si>
  <si>
    <t>Jacquelyn Gardner PD 1-10-20</t>
  </si>
  <si>
    <t>Carol Brown PD 1-10-20</t>
  </si>
  <si>
    <t>Darshpreet Thind PD 1-10-20</t>
  </si>
  <si>
    <t>Denise Klein PD 1-10-20</t>
  </si>
  <si>
    <t>Denise Cacalori PD 1-10-20</t>
  </si>
  <si>
    <t>Toxi Miller PD 1-10-20</t>
  </si>
  <si>
    <t>Tomona Green PD 1-10-20</t>
  </si>
  <si>
    <t>Farhanaz Habib PD 1-10-20</t>
  </si>
  <si>
    <t>Danyel Saxton PD 1-10-20</t>
  </si>
  <si>
    <t>Sheila Hughes PD 1-10-20</t>
  </si>
  <si>
    <t>Susan Margolis 1-10-20</t>
  </si>
  <si>
    <t>Wanda Fisher PD 1-10-20</t>
  </si>
  <si>
    <t>Bonnie Logan PD 1-10-20</t>
  </si>
  <si>
    <t>Robert Pallante PD 1-10-20</t>
  </si>
  <si>
    <t>Melissa Duarte PD 1-10-20</t>
  </si>
  <si>
    <t>Melinda Bowman-Williams PD 1-10-20</t>
  </si>
  <si>
    <t>Manvir Gill PD 1-10-20</t>
  </si>
  <si>
    <t>Quamillah Nelson PD 1-10-20</t>
  </si>
  <si>
    <t>Ashley Moore PD 1-10-20</t>
  </si>
  <si>
    <t>Michelle Berry-Davis PD 1-10-20</t>
  </si>
  <si>
    <t>Carrie Dougherty PD 1-10-20</t>
  </si>
  <si>
    <t>Kathleen Moreland PD 1-10-20</t>
  </si>
  <si>
    <t>Mellasiah Dixon PD 1-10-20</t>
  </si>
  <si>
    <t>Kishawn Barnes PD 1-10-20</t>
  </si>
  <si>
    <t>Christiana Buffett PD 1-10-20</t>
  </si>
  <si>
    <t>Michelle Weaver PD 1-10-20</t>
  </si>
  <si>
    <t>Ruth Ragin PD 1-10-20</t>
  </si>
  <si>
    <t>Michelle Hewitt PD 1-10-20</t>
  </si>
  <si>
    <t>Lois Bond PD 1-10-20</t>
  </si>
  <si>
    <t>Lisa Whitfield PD 1-10-20</t>
  </si>
  <si>
    <t>Dylan Hall  PD 1-10-20</t>
  </si>
  <si>
    <t>Cigdem Ozdemir PD 1-10-20</t>
  </si>
  <si>
    <t>Bonnie Sheipe  PD 1-10-20</t>
  </si>
  <si>
    <t>Claire Garner PD 1-10-20</t>
  </si>
  <si>
    <t>Ashley Cummings PD 1-10-20</t>
  </si>
  <si>
    <t>Nasirah Aminuddin PD 1-10-20</t>
  </si>
  <si>
    <t>Hafize Firat PD 1-10-20</t>
  </si>
  <si>
    <t>Greta Peterson PD 1-10-20</t>
  </si>
  <si>
    <t>Ruth Amankona PD 1-10-20</t>
  </si>
  <si>
    <t>Regina McCall PD 1-10-20</t>
  </si>
  <si>
    <t>Bouchra Benachir PD 1-10-20</t>
  </si>
  <si>
    <t>Megan Rodrigues PD 1-10-20</t>
  </si>
  <si>
    <t>Dayon Messam PD 1-10-20</t>
  </si>
  <si>
    <t>Courtney Farina PD 1-10-20</t>
  </si>
  <si>
    <t>Bobby Johnson PD 1-10-20</t>
  </si>
  <si>
    <t>Rabiah Mohamed-Azam PD 1-10-20</t>
  </si>
  <si>
    <t>Shirley Matthews PD 1-10-20</t>
  </si>
  <si>
    <t>Lucy Couvertier 1-10-20</t>
  </si>
  <si>
    <t>Mark Wolf PD 1-10-20</t>
  </si>
  <si>
    <t>Patricia Joyce PD 1-10-20</t>
  </si>
  <si>
    <t>Andrew Stellwag PD 1-10-20</t>
  </si>
  <si>
    <t>Jennifer Jones PD 1-10-20</t>
  </si>
  <si>
    <t>Deniz Genc PD 1-10-20</t>
  </si>
  <si>
    <t>Bridgett Pollard PD 1-10-20</t>
  </si>
  <si>
    <t>Erica Rice PD 1-10-20</t>
  </si>
  <si>
    <t>Samarjit Sharma PD 1-10-20</t>
  </si>
  <si>
    <t>Gerlini Garrido PD 1-10-20</t>
  </si>
  <si>
    <t>Tawanna Best PD 1-10-20</t>
  </si>
  <si>
    <t>Kristin Mayes PD 1-10-20</t>
  </si>
  <si>
    <t>Tara Cavanagh 1-10-20</t>
  </si>
  <si>
    <t>Kelly Marquis PD 1-10-20</t>
  </si>
  <si>
    <t>Sharon Forman  PD 1-10-20</t>
  </si>
  <si>
    <t>Victoria Reger PD 1-10-20</t>
  </si>
  <si>
    <t>Devita Smith PD 1-10-20</t>
  </si>
  <si>
    <t>Christine Morrison PD 1-10-20</t>
  </si>
  <si>
    <t>Tammy Joyce PD 1-10-20</t>
  </si>
  <si>
    <t>Heather Coleman PD 1-10-20</t>
  </si>
  <si>
    <t>Louthel Tucker 1-10-20</t>
  </si>
  <si>
    <t>Kayla Brito PD 1-10-20</t>
  </si>
  <si>
    <t>Keshia Flewellen PD 1-10-20</t>
  </si>
  <si>
    <t>Jennifer Nagy PD 1-10-20</t>
  </si>
  <si>
    <t>Bibiana Arreguin PD 1-10-20</t>
  </si>
  <si>
    <t>Syrena Moss PD 1-10-20</t>
  </si>
  <si>
    <t>Carolyn Weston PD 1-10-20</t>
  </si>
  <si>
    <t>Nina Holmes PD 1-10-20</t>
  </si>
  <si>
    <t>Bonita Jackson PD 1-10-20</t>
  </si>
  <si>
    <t>Kymberlee Brower PD 1-10-20</t>
  </si>
  <si>
    <t>Elexis Shaffer PD 1-10-20</t>
  </si>
  <si>
    <t>May Elkady PD 1-10-20</t>
  </si>
  <si>
    <t>Matthew Ditmar PD 1-10-20</t>
  </si>
  <si>
    <t>Elizabeth Boehmke PD 1-10-20</t>
  </si>
  <si>
    <t>Isata Bah PD 1-10-20</t>
  </si>
  <si>
    <t>Maria Figueroa PD 1-10-20</t>
  </si>
  <si>
    <t>Ann Drennon PD 1-10-20</t>
  </si>
  <si>
    <t>Tugce Ozel PD 1-10-20</t>
  </si>
  <si>
    <t>Michelle DeAngelis PD 1-10-20</t>
  </si>
  <si>
    <t>Stephanie Johnson PD 1-10-20</t>
  </si>
  <si>
    <t>Ozlem Yigit  PD 1-10-20</t>
  </si>
  <si>
    <t>Vivyan Saloka PD 1-10-20</t>
  </si>
  <si>
    <t>Rovenna Overton PD 1-10-20</t>
  </si>
  <si>
    <t>Sherrita Dunn PD 1-10-20</t>
  </si>
  <si>
    <t>Natalie Mitchem PD 1-10-20</t>
  </si>
  <si>
    <t>Karlie Gore PD 1-10-20</t>
  </si>
  <si>
    <t>John Baker PD 1-10-20</t>
  </si>
  <si>
    <t>Corinna Harris PD 1-10-20</t>
  </si>
  <si>
    <t>Katilynn Ditzel PD 1-10-20</t>
  </si>
  <si>
    <t>Sabrina Manir PD 1-10-20</t>
  </si>
  <si>
    <t>Ranada Dumas PD 1-10-20</t>
  </si>
  <si>
    <t>Judith Byrne PD 1-10-20</t>
  </si>
  <si>
    <t>Ayanna Martin PD 1-10-20</t>
  </si>
  <si>
    <t>Marie Toussaint -Fontus PD 1-10-20</t>
  </si>
  <si>
    <t>Jennifer Carley-Price PD 1-10-20</t>
  </si>
  <si>
    <t>Garry Mitnaul PD 1-10-20</t>
  </si>
  <si>
    <t>Margo Johnson PD 1-10-20</t>
  </si>
  <si>
    <t>Laura McRae PD 1-10-20</t>
  </si>
  <si>
    <t>Stacy D Cooper-Gindraw PD 1-10-20</t>
  </si>
  <si>
    <t>Samaka Empson PD 1-10-20</t>
  </si>
  <si>
    <t>Donna Morgan PD 1-10-20</t>
  </si>
  <si>
    <t>Danielle Jakubowski PD 1-10-20</t>
  </si>
  <si>
    <t>Ivanette Peterson PD 1-10-20</t>
  </si>
  <si>
    <t>Verdina Pryor PD 1-10-20</t>
  </si>
  <si>
    <t>Sasha Miranda PD 1-10-20</t>
  </si>
  <si>
    <t>Pantida Wescott PD 1-10-20</t>
  </si>
  <si>
    <t>Heather Toppin PD 1-10-20</t>
  </si>
  <si>
    <t>Doris Santana PD 1-10-20</t>
  </si>
  <si>
    <t>Yvette Carpenter PD 1-10-20</t>
  </si>
  <si>
    <t>Patricia Goldwire PDPD 1-10-20</t>
  </si>
  <si>
    <t>Doreen Knaupp PD 1-10-20</t>
  </si>
  <si>
    <t>Kameron Wood PD 1-10-20</t>
  </si>
  <si>
    <t>Janet Leonard PD 1-10-20</t>
  </si>
  <si>
    <t>Moraima Gonzalez PD 1-10-20</t>
  </si>
  <si>
    <t>Janelle Yvette Sample PD 1-10-20</t>
  </si>
  <si>
    <t>Kristy Rudzenski PD 1-10-20</t>
  </si>
  <si>
    <t>Jennifer Elder PD 1-10-20</t>
  </si>
  <si>
    <t>Marissa Stellwag PD 1-10-20</t>
  </si>
  <si>
    <t>Rayna Gadsden PD 1-10-20</t>
  </si>
  <si>
    <t>Tina Berry PD 1-10-20</t>
  </si>
  <si>
    <t>Sumeyra Ceylan PD 1-10-20</t>
  </si>
  <si>
    <t>Kristen Furniss PD 1-10-20</t>
  </si>
  <si>
    <t>Brittany Barnes PD 1-10-20</t>
  </si>
  <si>
    <t>Saliha Yanik PD 1-10-20</t>
  </si>
  <si>
    <t>Lynn Orangers PD 1-10-20</t>
  </si>
  <si>
    <t>Rita Jenkins PD 1-10-20</t>
  </si>
  <si>
    <t>Nina Holmes PD 1-24-20</t>
  </si>
  <si>
    <t>Ruth Ragin PD 1-24-20</t>
  </si>
  <si>
    <t>Tara Cavanagh 1-24-20</t>
  </si>
  <si>
    <t>Janet Kelly PD 1-24-20</t>
  </si>
  <si>
    <t>Janet Kelly</t>
  </si>
  <si>
    <t>Amylir Torres PD 1-24-20</t>
  </si>
  <si>
    <t>Janelle Yvette Sample PD 1-24-20</t>
  </si>
  <si>
    <t>Mellasiah Dixon PD 1-24-20</t>
  </si>
  <si>
    <t>Elayne Schermerhorn PD 1-24-20</t>
  </si>
  <si>
    <t>Vivyan Saloka PD 1-24-20</t>
  </si>
  <si>
    <t>Sumeyra Ceylan PD 1-24-20</t>
  </si>
  <si>
    <t>Gabrielle Morton PD 1-24-20</t>
  </si>
  <si>
    <t>Samaka Empson PD 1-24-20</t>
  </si>
  <si>
    <t>Quamillah Nelson PD 1-24-20</t>
  </si>
  <si>
    <t>Elizabeth Jensen PD 1-24-20</t>
  </si>
  <si>
    <t>Natalie Mitchem PD 1-24-20</t>
  </si>
  <si>
    <t>Greta Peterson PD 1-24-20</t>
  </si>
  <si>
    <t>Brittany Barnes PD 1-24-20</t>
  </si>
  <si>
    <t>Ashley Cummings PD 1-24-20</t>
  </si>
  <si>
    <t>Patricia Joyce PD 1-24-20</t>
  </si>
  <si>
    <t>Constance Pritchett PD 1-24-20</t>
  </si>
  <si>
    <t>Elizabeth Boehmke PD 1-24-20</t>
  </si>
  <si>
    <t>Gary Mease PD 1-24-20</t>
  </si>
  <si>
    <t>Carolyn Weston PD 1-24-20</t>
  </si>
  <si>
    <t>Lois Bond PD 1-24-20</t>
  </si>
  <si>
    <t>Rayna Gadsden PD 1-24-20</t>
  </si>
  <si>
    <t>Sue Fenick PD 1-24-20</t>
  </si>
  <si>
    <t>Sherrita Dunn PD 1-24-20</t>
  </si>
  <si>
    <t>Kayla Brito PD 1-24-20</t>
  </si>
  <si>
    <t>Donna Hajzer PD 1-24-20</t>
  </si>
  <si>
    <t>Amie Sharer PD 1-24-20</t>
  </si>
  <si>
    <t>Tawona Hill PD 1-24-20</t>
  </si>
  <si>
    <t>Ozlem Yigit  PD 1-24-20</t>
  </si>
  <si>
    <t>Danielle Jakubowski PD 1-24-20</t>
  </si>
  <si>
    <t>Robert Mayfield PD 1-24-20</t>
  </si>
  <si>
    <t>Stephanie Johnson PD 1-24-20</t>
  </si>
  <si>
    <t>Dayon Messam PD 1-24-20</t>
  </si>
  <si>
    <t>Sheila Hughes PD 1-24-20</t>
  </si>
  <si>
    <t>Rovenna Overton PD 1-24-20</t>
  </si>
  <si>
    <t>William Carson PD 1-24-20</t>
  </si>
  <si>
    <t>Kyle Edwards PD 1-24-20</t>
  </si>
  <si>
    <t>Gerlini Garrido PD 1-24-20</t>
  </si>
  <si>
    <t>Lucy Couvertier 1-24-20</t>
  </si>
  <si>
    <t>Andrew Stellwag PD 1-24-20</t>
  </si>
  <si>
    <t>Marie Toussaint -Fontus PD 1-24-20</t>
  </si>
  <si>
    <t>Anayansi Aviles PD 1-24-20</t>
  </si>
  <si>
    <t>Syrena Moss PD 1-24-20</t>
  </si>
  <si>
    <t>Michelle DeAngelis PD 1-24-20</t>
  </si>
  <si>
    <t>Kristy Rudzenski PD 1-24-20</t>
  </si>
  <si>
    <t>DeAnna Reid-Harden PD 1-24-20</t>
  </si>
  <si>
    <t>Michelle Hewitt  PD 1-24-20</t>
  </si>
  <si>
    <t>Judith Byrne PD 1-24-20</t>
  </si>
  <si>
    <t>Sabrina Manir PD 1-24-20</t>
  </si>
  <si>
    <t>Robert Pallante PD 1-24-20</t>
  </si>
  <si>
    <t>Taliyaah Smith PD 1-24-20</t>
  </si>
  <si>
    <t>Taliyaah Smith</t>
  </si>
  <si>
    <t>Manvir Gill PD 1-24-20</t>
  </si>
  <si>
    <t>Maiada Ramadan PD 1-24-20</t>
  </si>
  <si>
    <t>Essence Thompson 1-24-20</t>
  </si>
  <si>
    <t>DaShaun Davis PD 1-24-20</t>
  </si>
  <si>
    <t>Kristen Furniss PD 1-24-20</t>
  </si>
  <si>
    <t>Erica Rice PD 1-24-20</t>
  </si>
  <si>
    <t>Elexis Shaffer PD 1-24-20</t>
  </si>
  <si>
    <t>Melonie Vazquez PD 1-24-20</t>
  </si>
  <si>
    <t>Doris Santana PD 1-24-20</t>
  </si>
  <si>
    <t>Donna Wilbur PD 1-24-20</t>
  </si>
  <si>
    <t>Sasha Miranda PD 1-24-20</t>
  </si>
  <si>
    <t>Melissa Duarte PD 1-24-20</t>
  </si>
  <si>
    <t>Mark Wolf PD 1-24-20</t>
  </si>
  <si>
    <t>Antoine Nelson PD 1-24-20</t>
  </si>
  <si>
    <t>Ruben Johnson PD 1-24-20</t>
  </si>
  <si>
    <t>Carrie Dougherty PD 1-24-20</t>
  </si>
  <si>
    <t>Kathryn Simone PD 1-24-20</t>
  </si>
  <si>
    <t>Rita Jenkins PD 1-24-20</t>
  </si>
  <si>
    <t>Toxi Miller PD 1-24-20</t>
  </si>
  <si>
    <t>Tammy Joyce PD 1-24-20</t>
  </si>
  <si>
    <t>Sharon Forman  PD 1-24-20</t>
  </si>
  <si>
    <t>Jill Rickards PD 1-24-20</t>
  </si>
  <si>
    <t>Hafize Firat PD 1-24-20</t>
  </si>
  <si>
    <t>Bonnie Sheipe  PD 1-24-20</t>
  </si>
  <si>
    <t>Janessa Rivera PD 1-24-20</t>
  </si>
  <si>
    <t>Francine Taylor PD 1-24-20</t>
  </si>
  <si>
    <t>Heather Toppin PD 1-24-20</t>
  </si>
  <si>
    <t>Erica Wyckoff PD 1-24-20</t>
  </si>
  <si>
    <t>Tomona Green PD 1-24-20</t>
  </si>
  <si>
    <t>Miriam Claudio PD 1-24-20</t>
  </si>
  <si>
    <t>Megan Rodrigues PD 1-24-20</t>
  </si>
  <si>
    <t>John Baker PD 1-24-20</t>
  </si>
  <si>
    <t>Ruth Amankona PD 1-24-20</t>
  </si>
  <si>
    <t>Rabiah Mohamed-Azam PD 1-24-20</t>
  </si>
  <si>
    <t>Janet Leonard PD 1-24-20</t>
  </si>
  <si>
    <t>Patricia Goldwire PDPD 1-24-20</t>
  </si>
  <si>
    <t>Ranada Dumas PD 1-24-20</t>
  </si>
  <si>
    <t>Kathleen Moreland PD 1-24-20</t>
  </si>
  <si>
    <t>Michelle Horan PD 1-24-20</t>
  </si>
  <si>
    <t>May Elkady PD 1-24-20</t>
  </si>
  <si>
    <t>Stacy D Cooper-Gindraw PD 1-24-20</t>
  </si>
  <si>
    <t>Kishawn Barnes PD 1-24-20</t>
  </si>
  <si>
    <t>Katilynn Ditzel PD 1-24-20</t>
  </si>
  <si>
    <t>Tina Berry PD 1-24-20</t>
  </si>
  <si>
    <t>Denise Klein PD 1-24-20</t>
  </si>
  <si>
    <t>Shirley Matthews PD 1-24-20</t>
  </si>
  <si>
    <t>Ayanna Martin PD 1-24-20</t>
  </si>
  <si>
    <t>Ashley Moore PD 1-24-20</t>
  </si>
  <si>
    <t>Victoria Reger PD 1-24-20</t>
  </si>
  <si>
    <t>Sharon Forman PD 1-24-20</t>
  </si>
  <si>
    <t>Christiana Buffett PD 1-24-20</t>
  </si>
  <si>
    <t>Bobby Johnson PD 1-24-20</t>
  </si>
  <si>
    <t>Karla DeJesus-Centeno PD 1-24-20</t>
  </si>
  <si>
    <t>Kelly Marquis PD 1-24-20</t>
  </si>
  <si>
    <t>Doreen Knaupp PD 1-24-20</t>
  </si>
  <si>
    <t>Corinna Harris PD 1-24-20</t>
  </si>
  <si>
    <t>Bibiana Arreguin PD 1-24-20</t>
  </si>
  <si>
    <t>Heather Forgetta PD 1-24-20</t>
  </si>
  <si>
    <t>Heather Forgetta</t>
  </si>
  <si>
    <t>Laura McRae PD 1-24-20</t>
  </si>
  <si>
    <t>Carol Brown PD 1-24-20</t>
  </si>
  <si>
    <t>Madelyn Guzman PD 1-24-20</t>
  </si>
  <si>
    <t>Saliha Yanik PD 1-24-20</t>
  </si>
  <si>
    <t>Jennifer Carley-Price PD 1-24-20</t>
  </si>
  <si>
    <t>Deniz Genc PD 1-24-20</t>
  </si>
  <si>
    <t>Isata Bah PD 1-24-20</t>
  </si>
  <si>
    <t>Bonita Jackson PD 1-24-20</t>
  </si>
  <si>
    <t>Marissa Stellwag PD 1-24-20</t>
  </si>
  <si>
    <t>Michelle Weaver PD 1-24-20</t>
  </si>
  <si>
    <t>Melinda Bowman-Williams PD 1-24-20</t>
  </si>
  <si>
    <t>Kevin Gayles PD 1-24-20</t>
  </si>
  <si>
    <t>Kevin Gayles</t>
  </si>
  <si>
    <t>Samarjit Sharma PD 1-24-20</t>
  </si>
  <si>
    <t>Brittany Walton PD 1-24-20</t>
  </si>
  <si>
    <t>Michelle Berry-Davis PD 1-24-20</t>
  </si>
  <si>
    <t>Dylan Hall  PD 1-24-20</t>
  </si>
  <si>
    <t>Kameron Wood PD 1-24-20</t>
  </si>
  <si>
    <t>Jennifer Elder PD 1-24-20</t>
  </si>
  <si>
    <t>Marva Currington PD 1-24-20</t>
  </si>
  <si>
    <t>Denise Cacalori PD 1-24-20</t>
  </si>
  <si>
    <t>Andrea Ferrare PD 1-24-20</t>
  </si>
  <si>
    <t>Shellinda Hardie PD 1-24-20</t>
  </si>
  <si>
    <t>Nasirah Aminuddin PD 1-24-20</t>
  </si>
  <si>
    <t>Claire Garner PD 1-24-20</t>
  </si>
  <si>
    <t>Bridgett Pollard PD 1-24-20</t>
  </si>
  <si>
    <t>Susan Ford PD 1-24-20</t>
  </si>
  <si>
    <t>Margo Johnson PD 1-24-20</t>
  </si>
  <si>
    <t>Vincent Padilla PD 1-24-20</t>
  </si>
  <si>
    <t>Verdina Pryor PD 1-24-20</t>
  </si>
  <si>
    <t>Pantida Wescott PD 1-24-20</t>
  </si>
  <si>
    <t>Seham Azabawi PD 1-24-20</t>
  </si>
  <si>
    <t>Moraima Gonzalez PD 1-24-20</t>
  </si>
  <si>
    <t>Ann Drennon PD 1-24-20</t>
  </si>
  <si>
    <t>Natasha Joseph PD 1-24-20</t>
  </si>
  <si>
    <t>Jane Murphy PD 1-24-20</t>
  </si>
  <si>
    <t>Christine Morrison PD 1-24-20</t>
  </si>
  <si>
    <t>Farhanaz Habib PD 1-24-20</t>
  </si>
  <si>
    <t>Regina McCall PD 1-24-20</t>
  </si>
  <si>
    <t>Melissa Oliver-Terrell PD 1-24-20</t>
  </si>
  <si>
    <t>Ethel Jackson PD 1-24-20</t>
  </si>
  <si>
    <t>Bouchra Benachir PD 1-24-20</t>
  </si>
  <si>
    <t>Louthel Tucker 1-24-20</t>
  </si>
  <si>
    <t>Cigdem Ozdemir PD 1-24-20</t>
  </si>
  <si>
    <t>Bonnie Logan PD 1-24-20</t>
  </si>
  <si>
    <t>Kymberlee Brower PD 1-24-20</t>
  </si>
  <si>
    <t>Tugce Ozel PD 1-24-20</t>
  </si>
  <si>
    <t>Michelle Hewitt PD 1-24-20</t>
  </si>
  <si>
    <t>Wanda Fisher PD 1-24-20</t>
  </si>
  <si>
    <t>Stephanie Greene PD 1-24-20</t>
  </si>
  <si>
    <t>Jacquelyn Gardner PD 1-24-20</t>
  </si>
  <si>
    <t>Ariel Howard PD 1-24-20</t>
  </si>
  <si>
    <t>Shirin Halim PD 1-24-20</t>
  </si>
  <si>
    <t>Maria Figueroa PD 1-24-20</t>
  </si>
  <si>
    <t>Jennifer Nagy PD 1-24-20</t>
  </si>
  <si>
    <t>Jennifer Jones PD 1-24-20</t>
  </si>
  <si>
    <t>Kayla Black PD 1-24-20</t>
  </si>
  <si>
    <t>Matthew Ditmar PD 1-24-20</t>
  </si>
  <si>
    <t>Lynn Orangers PD 1-24-20</t>
  </si>
  <si>
    <t>Keshia Flewellen PD 1-24-20</t>
  </si>
  <si>
    <t>Yvette Carpenter PD 1-24-20</t>
  </si>
  <si>
    <t>Kristin Mayes PD 1-24-20</t>
  </si>
  <si>
    <t>Tawanna Best PD 1-24-20</t>
  </si>
  <si>
    <t>Devita Smith PD 1-24-20</t>
  </si>
  <si>
    <t>Karlie Gore PD 1-24-20</t>
  </si>
  <si>
    <t>Anna Barry PD 1-24-20</t>
  </si>
  <si>
    <t>Lisa Whitfield PD 1-24-20</t>
  </si>
  <si>
    <t>Danyel Saxton PD 1-24-20</t>
  </si>
  <si>
    <t>Ivanette Peterson PD 1-24-20</t>
  </si>
  <si>
    <t>Garry Mitnaul PD 1-24-20</t>
  </si>
  <si>
    <t>Courtney Farina PD 1-24-20</t>
  </si>
  <si>
    <t>Kimberly Farrell PD 1-24-20</t>
  </si>
  <si>
    <t>Jenna Orfe PD 1-24-20</t>
  </si>
  <si>
    <t>Donna Morgan PD 1-24-20</t>
  </si>
  <si>
    <t>Deanna Gelovich PD 1-24-20</t>
  </si>
  <si>
    <t>Deanna Gevolich</t>
  </si>
  <si>
    <t>Alicia Shaw PD 1-24-20</t>
  </si>
  <si>
    <t>Alicia Shaw</t>
  </si>
  <si>
    <t>Heather Coleman PD 1-24-20</t>
  </si>
  <si>
    <t>Amber Perinho PD 1-24-20</t>
  </si>
  <si>
    <t>Amber Perinho</t>
  </si>
  <si>
    <t>Susan Margolis 1-24-20</t>
  </si>
  <si>
    <t>Ayanna Martin PD</t>
  </si>
  <si>
    <t>Bouchra Benachir PD</t>
  </si>
  <si>
    <t>Carolyn Weston PD</t>
  </si>
  <si>
    <t>Ashley Cummings PD</t>
  </si>
  <si>
    <t>Tawanna Best PD</t>
  </si>
  <si>
    <t>Anna Barry PD</t>
  </si>
  <si>
    <t>Bonita Jackson PD</t>
  </si>
  <si>
    <t>Andrea Ferrare PD</t>
  </si>
  <si>
    <t>Christiana Buffett PD</t>
  </si>
  <si>
    <t>Carol Brown PD</t>
  </si>
  <si>
    <t>Manvir Gill PD</t>
  </si>
  <si>
    <t>Ashley Moore PD</t>
  </si>
  <si>
    <t>Denise Cacalori PD</t>
  </si>
  <si>
    <t>Amie Sharer PD PD</t>
  </si>
  <si>
    <t>Bridgett Pollard PD</t>
  </si>
  <si>
    <t>Brittany Barnes PD</t>
  </si>
  <si>
    <t>Antoine Nelson PD</t>
  </si>
  <si>
    <t>Bonnie Sheipe  PD</t>
  </si>
  <si>
    <t>Margo Johnson PD</t>
  </si>
  <si>
    <t>Kaitlyn Ditzel</t>
  </si>
  <si>
    <t>Amie Sharer PD</t>
  </si>
  <si>
    <t>Deanna Gelovich</t>
  </si>
  <si>
    <t>Courtney Wolfe</t>
  </si>
  <si>
    <t>Ann Drennon PD</t>
  </si>
  <si>
    <t>Bibiana Arreguin PD</t>
  </si>
  <si>
    <t>Bobby Johnson PD</t>
  </si>
  <si>
    <t>Melissa Duarte PD</t>
  </si>
  <si>
    <t>Tawona Hill PD</t>
  </si>
  <si>
    <t>Anayansi Aviles PD</t>
  </si>
  <si>
    <t>Amylir Torres PD</t>
  </si>
  <si>
    <t>Carrie Dougherty PD</t>
  </si>
  <si>
    <t>Bonnie Logan PD</t>
  </si>
  <si>
    <t>Brittany Walton PD</t>
  </si>
  <si>
    <t>Ariel Howard PD</t>
  </si>
  <si>
    <t>Alicia Shaw PD PD</t>
  </si>
  <si>
    <t>Erica Rice PD</t>
  </si>
  <si>
    <t>Andrew Stellwag PD</t>
  </si>
  <si>
    <t>Kenneth Moss</t>
  </si>
  <si>
    <t>Jane Murphy PD 2-21-20</t>
  </si>
  <si>
    <t>Moraima Gonzalez PD 2-21-20</t>
  </si>
  <si>
    <t>Bonnie Sheipe  PD 2-21-20</t>
  </si>
  <si>
    <t>Sharon Forman PD 2-21-20</t>
  </si>
  <si>
    <t>Manvir Gill PD 2-21-20</t>
  </si>
  <si>
    <t>Rovenna Overton PD 2-21-20</t>
  </si>
  <si>
    <t>Lois Bond PD 2-21-20</t>
  </si>
  <si>
    <t>Toxi Miller PD 2-21-20</t>
  </si>
  <si>
    <t>Carmeecia Bryant PD 2-21-20</t>
  </si>
  <si>
    <t>Carmeecia Bryant</t>
  </si>
  <si>
    <t>Kristen Furniss PD 2-21-20</t>
  </si>
  <si>
    <t>Yvette Carpenter PD 2-21-20</t>
  </si>
  <si>
    <t>Natasha Joseph PD 2-21-20</t>
  </si>
  <si>
    <t>Ruben Johnson PD 2-21-20</t>
  </si>
  <si>
    <t>Greta Peterson PD 2-21-20</t>
  </si>
  <si>
    <t>Janessa Rivera PD 2-21-20</t>
  </si>
  <si>
    <t>Nina Holmes PD 2-21-20</t>
  </si>
  <si>
    <t>Gary Mease PD 2-21-20</t>
  </si>
  <si>
    <t>Corinna Harris PD 2-21-20</t>
  </si>
  <si>
    <t>Pantida Wescott PD 2-21-20</t>
  </si>
  <si>
    <t>Denise Klein PD 2-21-20</t>
  </si>
  <si>
    <t>Stacy D Cooper-Gindraw PD 2-21-20</t>
  </si>
  <si>
    <t>Bonnie Logan PD 2-21-20</t>
  </si>
  <si>
    <t>Miriam Claudio PD 2-21-20</t>
  </si>
  <si>
    <t>Jacquelyn Gardner PD 2-21-20</t>
  </si>
  <si>
    <t>Mellasiah Dixon PD 2-21-20</t>
  </si>
  <si>
    <t>Janet Leonard PD 2-21-20</t>
  </si>
  <si>
    <t>Melonie Vazquez PD 2-21-20</t>
  </si>
  <si>
    <t>Carrie Dougherty PD 2-21-20</t>
  </si>
  <si>
    <t>Maiada Ramadan PD 2-21-20</t>
  </si>
  <si>
    <t>Ann Drennon PD 2-21-20</t>
  </si>
  <si>
    <t>Bibiana Arreguin PD 2-21-20</t>
  </si>
  <si>
    <t>Marva Currington PD 2-21-20</t>
  </si>
  <si>
    <t>Sheila Hughes PD 2-21-20</t>
  </si>
  <si>
    <t>Jennifer Carley-Price PD 2-21-20</t>
  </si>
  <si>
    <t>Ruth Ragin PD 2-21-20</t>
  </si>
  <si>
    <t>Francine Taylor PD 2-21-20</t>
  </si>
  <si>
    <t>Kimberly Farrell PD 2-21-20</t>
  </si>
  <si>
    <t>Laura McRae PD 2-21-20</t>
  </si>
  <si>
    <t>Keshia Flewellen PD 2-21-20</t>
  </si>
  <si>
    <t>Denise Cacalori PD 2-21-20</t>
  </si>
  <si>
    <t>Shellinda Hardie PD 2-21-20</t>
  </si>
  <si>
    <t>Michelle DeAngelis PD 2-21-20</t>
  </si>
  <si>
    <t>Kenneth Moss PD 2-21-20</t>
  </si>
  <si>
    <t>Verdina Pryor PD 2-21-20</t>
  </si>
  <si>
    <t>Tomona Green PD 2-21-20</t>
  </si>
  <si>
    <t>Darshpreet Thind PD 2-21-20</t>
  </si>
  <si>
    <t>Tawanna Best PD 2-21-20</t>
  </si>
  <si>
    <t>Ethel Jackson PD 2-21-20</t>
  </si>
  <si>
    <t>Sharon Forman  PD 2-21-20</t>
  </si>
  <si>
    <t>Michelle Horan PD 2-21-20</t>
  </si>
  <si>
    <t>Kyle Edwards PD 2-21-20</t>
  </si>
  <si>
    <t>Anayansi Aviles PD 2-21-20</t>
  </si>
  <si>
    <t>Tawona Hill PD 2-21-20</t>
  </si>
  <si>
    <t>Tammy Joyce PD 2-21-20</t>
  </si>
  <si>
    <t>Ruth Amankona PD 2-21-20</t>
  </si>
  <si>
    <t>Quamillah Nelson PD 2-21-20</t>
  </si>
  <si>
    <t>Claire Garner PD 2-21-20</t>
  </si>
  <si>
    <t>Andrew Stellwag PD 2-21-20</t>
  </si>
  <si>
    <t>Bonita Jackson PD 2-21-20</t>
  </si>
  <si>
    <t>Janelle Yvette Sample PD 2-21-20</t>
  </si>
  <si>
    <t>Karlie Gore PD 2-21-20</t>
  </si>
  <si>
    <t>Antoine Nelson PD 2-21-20</t>
  </si>
  <si>
    <t>Vivyan Saloka PD 2-21-20</t>
  </si>
  <si>
    <t>Daliana Rodriguez PD 2-21-20</t>
  </si>
  <si>
    <t>Brittany Barnes PD 2-21-20</t>
  </si>
  <si>
    <t>Kishawn Barnes PD 2-21-20</t>
  </si>
  <si>
    <t>Sumeyra Ceylan PD 2-21-20</t>
  </si>
  <si>
    <t>Stephanie Greene PD 2-21-20</t>
  </si>
  <si>
    <t>Andrea Ferrare PD 2-21-20</t>
  </si>
  <si>
    <t>Anna Barry PD 2-21-20</t>
  </si>
  <si>
    <t>Anali Alvarado PD 2-21-20</t>
  </si>
  <si>
    <t>Saliha Yanik PD 2-21-20</t>
  </si>
  <si>
    <t>Shirley Matthews PD 2-21-20</t>
  </si>
  <si>
    <t>Brittany Walton PD 2-21-20</t>
  </si>
  <si>
    <t>Tugce Ozel PD 2-21-20</t>
  </si>
  <si>
    <t>Christiana Buffett PD 2-21-20</t>
  </si>
  <si>
    <t>Carol Brown PD 2-21-20</t>
  </si>
  <si>
    <t>Jill Rickards PD 2-21-20</t>
  </si>
  <si>
    <t>Dylan Hall  PD 2-21-20</t>
  </si>
  <si>
    <t>Constance Pritchett PD 2-21-20</t>
  </si>
  <si>
    <t>Kayla Black PD 2-21-20</t>
  </si>
  <si>
    <t>Michelle Hewitt  PD 2-21-20</t>
  </si>
  <si>
    <t>Isata Bah PD 2-21-20</t>
  </si>
  <si>
    <t>Rabiah Mohamed-Azam PD 2-21-20</t>
  </si>
  <si>
    <t>Donna Wilbur PD 2-21-20</t>
  </si>
  <si>
    <t>Dayon Messam PD 2-21-20</t>
  </si>
  <si>
    <t>Amie Sharer PD 2-21-20</t>
  </si>
  <si>
    <t>Heather Coleman PD 2-21-20</t>
  </si>
  <si>
    <t>Devita Smith PD 2-21-20</t>
  </si>
  <si>
    <t>Jennifer Jones PD 2-21-20</t>
  </si>
  <si>
    <t>Vincent Padilla PD 2-21-20</t>
  </si>
  <si>
    <t>Matthew Ditmar PD 2-21-20</t>
  </si>
  <si>
    <t>Farhanaz Habib PD 2-21-20</t>
  </si>
  <si>
    <t>Taliyaah Smith PD 2-21-20</t>
  </si>
  <si>
    <t>Heather Toppin PD 2-21-20</t>
  </si>
  <si>
    <t>Tina Berry PD 2-21-20</t>
  </si>
  <si>
    <t>Karla DeJesus-Centeno PD 2-21-20</t>
  </si>
  <si>
    <t>Deanna Gelovich PD 2-21-20</t>
  </si>
  <si>
    <t>Victoria Reger PD 2-21-20</t>
  </si>
  <si>
    <t>Elexis Shaffer PD 2-21-20</t>
  </si>
  <si>
    <t>Sasha Miranda PD 2-21-20</t>
  </si>
  <si>
    <t>Donna Hajzer PD 2-21-20</t>
  </si>
  <si>
    <t>Sue Fenick PD 2-21-20</t>
  </si>
  <si>
    <t>Carolyn Weston PD 2-21-20</t>
  </si>
  <si>
    <t>Patricia Goldwire PDPD 2-21-20</t>
  </si>
  <si>
    <t>Madelyn Guzman PD 2-21-20</t>
  </si>
  <si>
    <t>Jennifer Nagy PD 2-21-20</t>
  </si>
  <si>
    <t>Ivanette Peterson PD 2-21-20</t>
  </si>
  <si>
    <t>Samarjit Sharma PD 2-21-20</t>
  </si>
  <si>
    <t>Susan Ford PD 2-21-20</t>
  </si>
  <si>
    <t>Jenna Orfe PD 2-21-20</t>
  </si>
  <si>
    <t>Bobby Johnson PD 2-21-20</t>
  </si>
  <si>
    <t>Sherrita Dunn PD 2-21-20</t>
  </si>
  <si>
    <t>Wanda Fisher PD 2-21-20</t>
  </si>
  <si>
    <t>Rita Jenkins PD 2-21-20</t>
  </si>
  <si>
    <t>Michelle Berry-Davis PD 2-21-20</t>
  </si>
  <si>
    <t>Lisa Whitfield PD 2-21-20</t>
  </si>
  <si>
    <t>Kymberlee Brower PD 2-21-20</t>
  </si>
  <si>
    <t>Ranada Dumas PD 2-21-20</t>
  </si>
  <si>
    <t>Janet Kelly PD 2-21-20</t>
  </si>
  <si>
    <t>Seham Azabawi PD 2-21-20</t>
  </si>
  <si>
    <t>Michelle Weaver PD 2-21-20</t>
  </si>
  <si>
    <t>Hafize Firat PD 2-21-20</t>
  </si>
  <si>
    <t>Patricia Joyce PD 2-21-20</t>
  </si>
  <si>
    <t>Melissa Oliver-Terrell PD 2-21-20</t>
  </si>
  <si>
    <t>Shirin Halim PD 2-21-20</t>
  </si>
  <si>
    <t>Gabrielle Morton PD 2-21-20</t>
  </si>
  <si>
    <t>John Baker PD 2-21-20</t>
  </si>
  <si>
    <t>Nasirah Aminuddin PD 2-21-20</t>
  </si>
  <si>
    <t>Heather Forgetta PD 2-21-20</t>
  </si>
  <si>
    <t>Danyel Saxton PD 2-21-20</t>
  </si>
  <si>
    <t>Deniz Genc PD 2-21-20</t>
  </si>
  <si>
    <t>Gerlini Garrido PD 2-21-20</t>
  </si>
  <si>
    <t>Erica Wyckoff PD 2-21-20</t>
  </si>
  <si>
    <t>Melissa Duarte PD 2-21-20</t>
  </si>
  <si>
    <t>Elizabeth Jensen PD 2-21-20</t>
  </si>
  <si>
    <t>Ashley Moore PD 2-21-20</t>
  </si>
  <si>
    <t>Courtney Farina PD 2-21-20</t>
  </si>
  <si>
    <t>Kathleen Moreland PD 2-21-20</t>
  </si>
  <si>
    <t>Kayla Brito PD 2-21-20</t>
  </si>
  <si>
    <t>Danielle Jakubowski PD 2-21-20</t>
  </si>
  <si>
    <t>Rayna Gadsden PD 2-21-20</t>
  </si>
  <si>
    <t>Bouchra Benachir PD 2-21-20</t>
  </si>
  <si>
    <t>Kevin Gayles PD 2-21-20</t>
  </si>
  <si>
    <t>Sabrina Manir PD 2-21-20</t>
  </si>
  <si>
    <t>Robert Mayfield PD 2-21-20</t>
  </si>
  <si>
    <t>Judith Byrne PD 2-21-20</t>
  </si>
  <si>
    <t>Natalie Mitchem PD 2-21-20</t>
  </si>
  <si>
    <t>Mark Wolf PD 2-21-20</t>
  </si>
  <si>
    <t>Kelly Marquis PD 2-21-20</t>
  </si>
  <si>
    <t>Kameron Wood PD 2-21-20</t>
  </si>
  <si>
    <t>Stephanie Johnson PD 2-21-20</t>
  </si>
  <si>
    <t>Erica Rice PD 2-21-20</t>
  </si>
  <si>
    <t>Marissa Stellwag PD 2-21-20</t>
  </si>
  <si>
    <t>Courtney Wolfe PD 2-21-20</t>
  </si>
  <si>
    <t>Ozlem Yigit  PD 2-21-20</t>
  </si>
  <si>
    <t>Kristy Rudzenski PD 2-21-20</t>
  </si>
  <si>
    <t>Garry Mitnaul PD 2-21-20</t>
  </si>
  <si>
    <t>Doris Santana PD 2-21-20</t>
  </si>
  <si>
    <t>Elizabeth Boehmke PD 2-21-20</t>
  </si>
  <si>
    <t>Doreen Knaupp PD 2-21-20</t>
  </si>
  <si>
    <t>Ashley Cummings PD 2-21-20</t>
  </si>
  <si>
    <t>Alicia Shaw PD 2-21-20</t>
  </si>
  <si>
    <t>Samaka Empson PD 2-21-20</t>
  </si>
  <si>
    <t>Kristin Mayes PD 2-21-20</t>
  </si>
  <si>
    <t>Kathryn Simone PD 2-21-20</t>
  </si>
  <si>
    <t>Margo Johnson PD 2-21-20</t>
  </si>
  <si>
    <t>Michelle Hewitt PD 2-21-20</t>
  </si>
  <si>
    <t>Cigdem Ozdemir PD 2-21-20</t>
  </si>
  <si>
    <t>DaShaun Davis PD 2-21-20</t>
  </si>
  <si>
    <t>Christine Morrison PD 2-21-20</t>
  </si>
  <si>
    <t>Robert Pallante PD 2-21-20</t>
  </si>
  <si>
    <t>Megan Rodrigues PD 2-21-20</t>
  </si>
  <si>
    <t>Syrena Moss PD 2-21-20</t>
  </si>
  <si>
    <t>Marie Toussaint -Fontus PD 2-21-20</t>
  </si>
  <si>
    <t>Lynn Orangers PD 2-21-20</t>
  </si>
  <si>
    <t>Bridgett Pollard PD 2-21-20</t>
  </si>
  <si>
    <t>DeAnna Reid-Harden PD 2-21-20</t>
  </si>
  <si>
    <t>William Carson PD 2-21-20</t>
  </si>
  <si>
    <t>Regina McCall PD 2-21-20</t>
  </si>
  <si>
    <t>May Elkady PD 2-21-20</t>
  </si>
  <si>
    <t>Ayanna Martin PD 2-21-20</t>
  </si>
  <si>
    <t>Jennifer Elder PD 2-21-20</t>
  </si>
  <si>
    <t>Amylir Torres PD 2-21-20</t>
  </si>
  <si>
    <t>Gary Mease PD 12-13-19 Reversal</t>
  </si>
  <si>
    <t>Kristin Mayes PD 11-15-19 Reversal</t>
  </si>
  <si>
    <t>Shellinda Hardie PD 10-18-19 Adjustment</t>
  </si>
  <si>
    <t>Kathryn Magauran PD 11-15-19 Reversal</t>
  </si>
  <si>
    <t>Kathleen Moreland PD 11-15-19 Adjustment</t>
  </si>
  <si>
    <t>Christine Morrison PD 10-18-19 Reversal</t>
  </si>
  <si>
    <t>JE1100</t>
  </si>
  <si>
    <t>Vivyan Saloka PD 11-1-19 Adjustment</t>
  </si>
  <si>
    <t>Jennifer Carley-Price PD 10-18-19 Adjustment</t>
  </si>
  <si>
    <t>Kristen Furniss PD 11-15-19 Reversal</t>
  </si>
  <si>
    <t>Francine Taylor PD 11-15-19 Reversal</t>
  </si>
  <si>
    <t>Destiny Franklin PD 11-15-19 Reversal</t>
  </si>
  <si>
    <t>Marwah Rabeeah  PD 10-18-19 Reversal</t>
  </si>
  <si>
    <t>Louthel Tucker 10-18-19 Reversal</t>
  </si>
  <si>
    <t>Doris Santana PD 10-18-19 Reversal</t>
  </si>
  <si>
    <t>Saliha Yanik PD 10-4-19 Adjustment</t>
  </si>
  <si>
    <t>Robert Mayfield PD 10-4-19 Adjustment</t>
  </si>
  <si>
    <t>Sharon Forman PD 12-13-19 Adjustment</t>
  </si>
  <si>
    <t>Tugce Ozel PD 11-15-19 Adjustment</t>
  </si>
  <si>
    <t>Ruth Amankona PD 11-15-19 Adjustment</t>
  </si>
  <si>
    <t>Jenna Orfe PD 11-15-19 Adjustment</t>
  </si>
  <si>
    <t>JE1099</t>
  </si>
  <si>
    <t>Rita Jenkins PD 1-24-20 Adjustment</t>
  </si>
  <si>
    <t>Carol Brown PD 12-13-19 Reversal</t>
  </si>
  <si>
    <t>Jennifer Elder PD 11-1-19 Adjustment</t>
  </si>
  <si>
    <t>JE1101</t>
  </si>
  <si>
    <t>Elayne Schermerhorn PD 12-24-19 Adjustment</t>
  </si>
  <si>
    <t>Melonie Vazquez PD 10-18-19 Adjustment</t>
  </si>
  <si>
    <t>Rovenna Overton PD 11-1-19 Adjustment</t>
  </si>
  <si>
    <t>Rovenna Overton PD 12-24-19 Adjustment</t>
  </si>
  <si>
    <t>JE1098</t>
  </si>
  <si>
    <t>Gary Mease PD 01-10-20 Adjustment</t>
  </si>
  <si>
    <t>Francine Taylor PD 12-13-19 Reversal</t>
  </si>
  <si>
    <t>Jennifer Jones PD 12-13-19 Adjustment</t>
  </si>
  <si>
    <t>Rabiah Mohamed-Azam PD 12-13-19 Reversal</t>
  </si>
  <si>
    <t>Lois Bond PD 12-24-19 Adjustment</t>
  </si>
  <si>
    <t>JE1097</t>
  </si>
  <si>
    <t>Denise Cacalori PD 11-27-19 Adjustment</t>
  </si>
  <si>
    <t>Quamillah Nelson PD 12-13-19 Reversal</t>
  </si>
  <si>
    <t>Kyle Edwards PD 10-18-19 Adjustment</t>
  </si>
  <si>
    <t>Donna Hajzer PD 10-4-19 Adjustment</t>
  </si>
  <si>
    <t>Janessa Rivera PD 01-10-20 Adjustment</t>
  </si>
  <si>
    <t>Greta Peterson PD 12-13-19 Reversal</t>
  </si>
  <si>
    <t>Sheila Hughes PD 12-13-19 Adjustment</t>
  </si>
  <si>
    <t>Janessa Rivera PD 10-4-19 Adjustment</t>
  </si>
  <si>
    <t>Susan Margolis 11-15-19 Adjustment</t>
  </si>
  <si>
    <t>Susan Margolis 12-24-19 Adjustment</t>
  </si>
  <si>
    <t>Rovenna Overton PD 12-13-19 Adjustment</t>
  </si>
  <si>
    <t>Francine Taylor PD 01-10-20 Adjustment</t>
  </si>
  <si>
    <t>Rovenna Overton PD 12-13-19 Reversal</t>
  </si>
  <si>
    <t>Lucy Couvertier 10-18-19 Adjustment</t>
  </si>
  <si>
    <t>Denise Klein PD 11-27-19 Adjustment</t>
  </si>
  <si>
    <t>Amylir Torres PD 12-13-19 Reversal</t>
  </si>
  <si>
    <t>Amylir Torres PD 11-1-19 Adjustment</t>
  </si>
  <si>
    <t>Kathryn Simone PD 11-27-19 Adjustment</t>
  </si>
  <si>
    <t>Rayna Gadsden PD 11-15-19 Reversal</t>
  </si>
  <si>
    <t>Victoria Reger PD 12-13-19 Adjustment</t>
  </si>
  <si>
    <t>Rayna Gadsden PD 11-15-19 Adjustment</t>
  </si>
  <si>
    <t>Judith Byrne PD 11-15-19 Adjustment</t>
  </si>
  <si>
    <t>Ruth Ragin PD 01-10-20 Adjustment</t>
  </si>
  <si>
    <t>Heather Coleman PD 01-10-20 Adjustment</t>
  </si>
  <si>
    <t>Wanda Fisher PD 11-27-19 Adjustment</t>
  </si>
  <si>
    <t>Tomona Green PD 11-15-19 Reversal</t>
  </si>
  <si>
    <t>Bouchra Benachir PD 10-18-19 Reversal</t>
  </si>
  <si>
    <t>Janet Leonard PD 10-18-19 Reversal</t>
  </si>
  <si>
    <t>Greta Peterson PD 10-4-19 Adjustment</t>
  </si>
  <si>
    <t>Melissa Oliver-Terrell PD 10-4-19 Adjustment</t>
  </si>
  <si>
    <t>Courtney Farina PD 11-15-19 Adjustment</t>
  </si>
  <si>
    <t>Cigdem Ozdemir PD 11-15-19 Adjustment</t>
  </si>
  <si>
    <t>Brittany Barnes PD 11-15-19 Adjustment</t>
  </si>
  <si>
    <t>Karlie Gore PD 11-15-19 Adjustment</t>
  </si>
  <si>
    <t>Miriam Claudio PD 1-24-20 Adjustment</t>
  </si>
  <si>
    <t>Tawona Hill PD 12-13-19 Reversal</t>
  </si>
  <si>
    <t>Jennifer Carley-Price PD 12-13-19 Reversal</t>
  </si>
  <si>
    <t>Francine Taylor PD 10-18-19 Adjustment</t>
  </si>
  <si>
    <t>Kyle Edwards PD 12-13-19 Adjustment</t>
  </si>
  <si>
    <t>Elayne Schermerhorn PD 1-24-20 Adjustment</t>
  </si>
  <si>
    <t>Christina Adriani PD 10-4-19 Reversal</t>
  </si>
  <si>
    <t>Hafize Firat PD 10-4-19 Reversal</t>
  </si>
  <si>
    <t>Donna Hajzer PD 12-13-19 Adjustment</t>
  </si>
  <si>
    <t>Janessa Rivera PD 12-24-19 Adjustment</t>
  </si>
  <si>
    <t>Claire Garner PD 10-4-19 Adjustment</t>
  </si>
  <si>
    <t>Stephanie Dixon PD 10-4-19 Reversal</t>
  </si>
  <si>
    <t>Robert Mayfield PD 10-4-19 Reversal</t>
  </si>
  <si>
    <t>Sheila Hughes PD 11-15-19 Reversal</t>
  </si>
  <si>
    <t>Michelle Hewitt  PD 11-15-19 Reversal</t>
  </si>
  <si>
    <t>Karla DeJesus-Centeno PD 10-18-19 Reversal</t>
  </si>
  <si>
    <t>Kyle Edwards PD 11-15-19 Adjustment</t>
  </si>
  <si>
    <t>Amie Sharer PD 01-10-20 Adjustment</t>
  </si>
  <si>
    <t>Antoine Nelson PD 11-15-19 Reversal</t>
  </si>
  <si>
    <t>Greta Peterson PD 11-15-19 Reversal</t>
  </si>
  <si>
    <t>Ruben Johnson PD 10-4-19 Adjustment</t>
  </si>
  <si>
    <t>Heather Toppin PD 10-18-19 Reversal</t>
  </si>
  <si>
    <t>Gary Mease PD 10-4-19 Adjustment</t>
  </si>
  <si>
    <t>Toxi Miller PD 12-13-19 Adjustment</t>
  </si>
  <si>
    <t>Katilynn Ditzel PD 11-15-19 Adjustment</t>
  </si>
  <si>
    <t>Carrie Dougherty PD 10-18-19 Adjustment</t>
  </si>
  <si>
    <t>Bonnie Sheipe  PD 1-24-20 Adjustment</t>
  </si>
  <si>
    <t>Kristin Mayes PD 11-15-19 Adjustment</t>
  </si>
  <si>
    <t>Kristin Mayes PD 1-24-20 Adjustment</t>
  </si>
  <si>
    <t>Heather Coleman PD 11-15-19 Reversal</t>
  </si>
  <si>
    <t>Ariel Howard PD 10-18-19 Reversal</t>
  </si>
  <si>
    <t>Donna Conley PD 11-15-19 Adjustment</t>
  </si>
  <si>
    <t>Susan Ford PD 11-27-19 Adjustment</t>
  </si>
  <si>
    <t>Rayna Gadsden PD 12-13-19 Reversal</t>
  </si>
  <si>
    <t>Vivyan Saloka PD 10-18-19 Reversal</t>
  </si>
  <si>
    <t>Vivyan Saloka PD 10-4-19 Reversal</t>
  </si>
  <si>
    <t>Donna Wilbur PD 10-18-19 Adjustment</t>
  </si>
  <si>
    <t>Laura McRae PD 10-18-19 Adjustment</t>
  </si>
  <si>
    <t>Greta Peterson PD 10-18-19 Adjustment</t>
  </si>
  <si>
    <t>Jennifer Jones PD 11-15-19 Reversal</t>
  </si>
  <si>
    <t>Deniz Genc PD 10-18-19 Reversal</t>
  </si>
  <si>
    <t>Elexis Shaffer PD 12-13-19 Adjustment</t>
  </si>
  <si>
    <t>Kristy Rudzenski PD 12-13-19 Adjustment</t>
  </si>
  <si>
    <t>Garry Mitnaul PD 11-15-19 Adjustment</t>
  </si>
  <si>
    <t>Andrew Stellwag PD 11-15-19 Adjustment</t>
  </si>
  <si>
    <t>Stephanie Johnson PD 11-15-19 Adjustment</t>
  </si>
  <si>
    <t>Amie Sharer PD 12-13-19 Reversal</t>
  </si>
  <si>
    <t>Manvir Gill PD 12-13-19 Reversal</t>
  </si>
  <si>
    <t>Robert Mayfield PD 12-13-19 Reversal</t>
  </si>
  <si>
    <t>Elayne Schermerhorn PD 10-4-19 Adjustment</t>
  </si>
  <si>
    <t>Gary Mease PD 12-24-19 Adjustment</t>
  </si>
  <si>
    <t>Gabrielle Morton PD 10-4-19 Adjustment</t>
  </si>
  <si>
    <t>Doris Santana PD 11-15-19 Adjustment</t>
  </si>
  <si>
    <t>Jill Rickards PD 10-4-19 Adjustment</t>
  </si>
  <si>
    <t>Shirley Matthews PD 10-18-19 Adjustment</t>
  </si>
  <si>
    <t>Ruben Johnson PD 12-13-19 Adjustment</t>
  </si>
  <si>
    <t>Elayne Schermerhorn PD 11-15-19 Adjustment</t>
  </si>
  <si>
    <t>Elayne Schermerhorn PD 11-1-19 Adjustment</t>
  </si>
  <si>
    <t>Vincent Padilla PD 11-15-19 Reversal</t>
  </si>
  <si>
    <t>Shirley Matthews PD 11-15-19 Adjustment</t>
  </si>
  <si>
    <t>Rovenna Overton PD 1-24-20 Adjustment</t>
  </si>
  <si>
    <t>Claire Garner PD 10-18-19 Adjustment</t>
  </si>
  <si>
    <t>Marissa Stellwag PD 11-27-19 Adjustment</t>
  </si>
  <si>
    <t>Ruben Johnson PD 11-15-19 Reversal</t>
  </si>
  <si>
    <t>Francine Taylor PD 10-18-19 Reversal</t>
  </si>
  <si>
    <t>Greta Peterson PD 10-4-19 Reversal</t>
  </si>
  <si>
    <t>Rovenna Overton PD 11-15-19 Adjustment</t>
  </si>
  <si>
    <t>Kyle Edwards PD 12-24-19 Adjustment</t>
  </si>
  <si>
    <t>Manvir Gill PD 11-15-19 Reversal</t>
  </si>
  <si>
    <t>Sharon Forman  PD 10-4-19 Reversal</t>
  </si>
  <si>
    <t>Amie Sharer PD 12-13-19 Adjustment</t>
  </si>
  <si>
    <t>Toxi Miller PD 11-27-19 Adjustment</t>
  </si>
  <si>
    <t>Manvir Gill PD 11-1-19 Adjustment</t>
  </si>
  <si>
    <t>Kathryn Simone PD 10-18-19 Reversal</t>
  </si>
  <si>
    <t>Stacy D Cooper-Gindraw PD 12-13-19 Adjustment</t>
  </si>
  <si>
    <t>Susan Ford PD 10-18-19 Adjustment</t>
  </si>
  <si>
    <t>Shellinda Hardie PD 10-4-19 Reversal</t>
  </si>
  <si>
    <t>Erica Wyckoff PD 12-13-19 Adjustment</t>
  </si>
  <si>
    <t>Michelle Berry-Davis PD 10-18-19 Adjustment</t>
  </si>
  <si>
    <t>Kameron Wood PD 10-18-19 Adjustment</t>
  </si>
  <si>
    <t>Natasha Joseph PD 11-15-19 Reversal</t>
  </si>
  <si>
    <t>Miriam Claudio PD 11-15-19 Reversal</t>
  </si>
  <si>
    <t>Marie Toussaint -Fontus PD 11-15-19 Reversal</t>
  </si>
  <si>
    <t>Marva Currington PD 10-18-19 Reversal</t>
  </si>
  <si>
    <t>Courtney Farina PD 10-4-19 Adjustment</t>
  </si>
  <si>
    <t>Moraima Gonzalez PD 10-4-19 Adjustment</t>
  </si>
  <si>
    <t>Doreen Knaupp PD 11-15-19 Adjustment</t>
  </si>
  <si>
    <t>DeAnna Reid-Harden PD 11-15-19 Adjustment</t>
  </si>
  <si>
    <t>Kristen Furniss PD 1-24-20 Adjustment</t>
  </si>
  <si>
    <t>Louthel Tucker 12-13-19 Reversal</t>
  </si>
  <si>
    <t>Michelle Hewitt PD 12-13-19 Reversal</t>
  </si>
  <si>
    <t>Gary Mease PD 10-18-19 Reversal</t>
  </si>
  <si>
    <t>Amie Sharer PD 10-4-19 Reversal</t>
  </si>
  <si>
    <t>Francine Taylor PD 10-4-19 Reversal</t>
  </si>
  <si>
    <t>Gary Mease PD 11-15-19 Adjustment</t>
  </si>
  <si>
    <t>Manvir Gill PD 1-24-20 Adjustment</t>
  </si>
  <si>
    <t>Gary Mease PD 10-4-19 Reversal</t>
  </si>
  <si>
    <t>Doris Santana PD 12-13-19 Adjustment</t>
  </si>
  <si>
    <t>Tanya Glenn-Butler PD 10-4-19 Reversal</t>
  </si>
  <si>
    <t>Christiana Buffett PD 1-24-20 Adjustment</t>
  </si>
  <si>
    <t>Bonnie Sheipe  PD 12-13-19 Reversal</t>
  </si>
  <si>
    <t>Ruben Johnson PD 10-18-19 Adjustment</t>
  </si>
  <si>
    <t>Donna Hajzer PD 11-15-19 Reversal</t>
  </si>
  <si>
    <t>Vincent Padilla PD 10-4-19 Adjustment</t>
  </si>
  <si>
    <t>Kayla Black PD 10-18-19 Reversal</t>
  </si>
  <si>
    <t>Shirley Matthews PD 10-18-19 Reversal</t>
  </si>
  <si>
    <t>Claire Garner PD 12-13-19 Reversal</t>
  </si>
  <si>
    <t>Janessa Rivera PD 11-1-19 Adjustment</t>
  </si>
  <si>
    <t>Stephanie Dixon PD 10-18-19 Reversal</t>
  </si>
  <si>
    <t>Claire Garner PD 11-27-19 Adjustment</t>
  </si>
  <si>
    <t>Susan Margolis 11-27-19 Adjustment</t>
  </si>
  <si>
    <t>Antoine Nelson PD 10-4-19 Reversal</t>
  </si>
  <si>
    <t>Melonie Vazquez PD 11-15-19 Reversal</t>
  </si>
  <si>
    <t>Toxi Miller PD 10-18-19 Adjustment</t>
  </si>
  <si>
    <t>Michelle Weaver PD 10-4-19 Reversal</t>
  </si>
  <si>
    <t>Ayanna Martin PD 12-13-19 Adjustment</t>
  </si>
  <si>
    <t>Amylir Torres PD 12-13-19 Adjustment</t>
  </si>
  <si>
    <t>Denise Klein PD 1-24-20 Adjustment</t>
  </si>
  <si>
    <t>Lois Bond PD 10-4-19 Adjustment</t>
  </si>
  <si>
    <t>Brittany Walton PD 11-15-19 Adjustment</t>
  </si>
  <si>
    <t>Ashley Moore PD 12-13-19 Reversal</t>
  </si>
  <si>
    <t>DaShaun Davis PD 11-15-19 Reversal</t>
  </si>
  <si>
    <t>Vivyan Saloka PD 1-24-20 Adjustment</t>
  </si>
  <si>
    <t>Darshpreet Thind PD 10-18-19 Adjustment</t>
  </si>
  <si>
    <t>Anna Barry PD 10-18-19 Adjustment</t>
  </si>
  <si>
    <t>Ta'Jah Conyers 10-18-19 Adjustment</t>
  </si>
  <si>
    <t>Michelle Horan PD 10-18-19 Adjustment</t>
  </si>
  <si>
    <t>Jennifer Nagy PD 10-18-19 Adjustment</t>
  </si>
  <si>
    <t>Rita Jenkins PD 11-15-19 Reversal</t>
  </si>
  <si>
    <t>Denise Klein PD 10-4-19 Adjustment</t>
  </si>
  <si>
    <t>Courtney Saxton PD 10-4-19 Adjustment</t>
  </si>
  <si>
    <t>Dylan Hall  PD 10-4-19 Reversal</t>
  </si>
  <si>
    <t>Bouchra Benachir PD 12-13-19 Adjustment</t>
  </si>
  <si>
    <t>Miriam Claudio PD 11-15-19 Adjustment</t>
  </si>
  <si>
    <t>Kristen Furniss PD 01-10-20 Adjustment</t>
  </si>
  <si>
    <t>Michelle Horan PD 11-1-19 Adjustment</t>
  </si>
  <si>
    <t>Jill Rickards PD 11-1-19 Adjustment</t>
  </si>
  <si>
    <t>Verdina Pryor PD 12-24-19 Adjustment</t>
  </si>
  <si>
    <t>Christina Adriani PD 10-18-19 Adjustment</t>
  </si>
  <si>
    <t>Amie Sharer PD 1-24-20 Adjustment</t>
  </si>
  <si>
    <t>Jennifer Jones PD 10-18-19 Adjustment</t>
  </si>
  <si>
    <t>Kimberly Farrell PD 12-13-19 Reversal</t>
  </si>
  <si>
    <t>Greta Peterson PD 12-13-19 Adjustment</t>
  </si>
  <si>
    <t>Denise Cacalori PD 11-15-19 Adjustment</t>
  </si>
  <si>
    <t>Donna Hajzer PD 11-1-19 Adjustment</t>
  </si>
  <si>
    <t>Vincent Padilla PD 12-13-19 Adjustment</t>
  </si>
  <si>
    <t>Kyle Edwards PD 1-24-20 Adjustment</t>
  </si>
  <si>
    <t>Ruben Johnson PD 12-13-19 Reversal</t>
  </si>
  <si>
    <t>Gary Mease PD 1-24-20 Adjustment</t>
  </si>
  <si>
    <t>Ann Drennon PD 10-18-19 Adjustment</t>
  </si>
  <si>
    <t>Janessa Rivera PD 10-18-19 Adjustment</t>
  </si>
  <si>
    <t>Sheila Hughes PD 10-18-19 Reversal</t>
  </si>
  <si>
    <t>Janessa Rivera PD 10-18-19 Reversal</t>
  </si>
  <si>
    <t>Rovenna Overton PD 10-18-19 Reversal</t>
  </si>
  <si>
    <t>Janessa Rivera PD 11-15-19 Adjustment</t>
  </si>
  <si>
    <t>Greta Peterson PD 11-15-19 Adjustment</t>
  </si>
  <si>
    <t>Tammy Joyce PD 11-15-19 Adjustment</t>
  </si>
  <si>
    <t>Tammy Joyce PD 11-27-19 Adjustment</t>
  </si>
  <si>
    <t>125 Deductions PD 11-15-19 Reversal</t>
  </si>
  <si>
    <t>Stacy D Cooper-Gindraw PD 12-24-19 Adjustment</t>
  </si>
  <si>
    <t>Anjail Abdul-Badee-Johnson PD 10-18-19 Adjustment</t>
  </si>
  <si>
    <t>Susan Ford PD 10-4-19 Adjustment</t>
  </si>
  <si>
    <t>Bonita Jackson PD 10-4-19 Reversal</t>
  </si>
  <si>
    <t>Brittany Walton PD 12-13-19 Reversal</t>
  </si>
  <si>
    <t>Tugce Ozel PD 10-18-19 Adjustment</t>
  </si>
  <si>
    <t>Stephanie Greene PD 10-18-19 Adjustment</t>
  </si>
  <si>
    <t>Matthew Ditmar PD 10-18-19 Adjustment</t>
  </si>
  <si>
    <t>Jasmine Reed PD 10-18-19 Adjustment</t>
  </si>
  <si>
    <t>Melinda Bowman-Williams PD 11-15-19 Reversal</t>
  </si>
  <si>
    <t>Marie Toussaint -Fontus PD 10-18-19 Reversal</t>
  </si>
  <si>
    <t>Andrew Stellwag PD 10-4-19 Reversal</t>
  </si>
  <si>
    <t>Maria Figueroa PD 10-4-19 Reversal</t>
  </si>
  <si>
    <t>Ozlem Yigit  PD 12-13-19 Adjustment</t>
  </si>
  <si>
    <t>Shirin Halim PD 12-13-19 Adjustment</t>
  </si>
  <si>
    <t>Francine Taylor PD 11-15-19 Adjustment</t>
  </si>
  <si>
    <t>Courtney Saxton PD 11-15-19 Adjustment</t>
  </si>
  <si>
    <t>Jennifer Elder PD 11-27-19 Adjustment</t>
  </si>
  <si>
    <t>Donna Wilbur PD 11-1-19 Adjustment</t>
  </si>
  <si>
    <t>Farhanaz Habib PD 12-24-19 Adjustment</t>
  </si>
  <si>
    <t>Darshpreet Thind PD 11-1-19 Adjustment</t>
  </si>
  <si>
    <t>Christina Adriani PD 11-15-19 Reversal</t>
  </si>
  <si>
    <t>Janessa Rivera PD 10-4-19 Reversal</t>
  </si>
  <si>
    <t>Quamillah Nelson PD 11-15-19 Adjustment</t>
  </si>
  <si>
    <t>Stephanie Dixon PD 11-15-19 Reversal</t>
  </si>
  <si>
    <t>Ann Drennon PD 10-18-19 Reversal</t>
  </si>
  <si>
    <t>Janessa Rivera PD 1-24-20 Adjustment</t>
  </si>
  <si>
    <t>Sheila Hughes PD 11-15-19 Adjustment</t>
  </si>
  <si>
    <t>Francine Taylor PD 1-24-20 Adjustment</t>
  </si>
  <si>
    <t>Manvir Gill PD 12-13-19 Adjustment</t>
  </si>
  <si>
    <t>Manvir Gill PD 10-18-19 Adjustment</t>
  </si>
  <si>
    <t>Amylir Torres PD 10-4-19 Adjustment</t>
  </si>
  <si>
    <t>Toxi Miller PD 11-15-19 Adjustment</t>
  </si>
  <si>
    <t>Stacy D Cooper-Gindraw PD 10-18-19 Reversal</t>
  </si>
  <si>
    <t>Shellinda Hardie PD 11-15-19 Reversal</t>
  </si>
  <si>
    <t>Ruth Ragin PD 12-13-19 Adjustment</t>
  </si>
  <si>
    <t>Bonnie Logan PD 11-15-19 Adjustment</t>
  </si>
  <si>
    <t>Christine Morrison PD 10-4-19 Reversal</t>
  </si>
  <si>
    <t>Courtney Farina PD 10-18-19 Adjustment</t>
  </si>
  <si>
    <t>Patricia Goldwire PDPD 11-15-19 Reversal</t>
  </si>
  <si>
    <t>Andrew Stellwag PD 10-18-19 Reversal</t>
  </si>
  <si>
    <t>Dylan Hall  PD 10-18-19 Reversal</t>
  </si>
  <si>
    <t>Destiny Franklin PD 10-4-19 Reversal</t>
  </si>
  <si>
    <t>Christiana Buffett PD 10-4-19 Reversal</t>
  </si>
  <si>
    <t>Chalesha Jefferson PD 10-4-19 Reversal</t>
  </si>
  <si>
    <t>Kishawn Barnes PD 10-4-19 Reversal</t>
  </si>
  <si>
    <t>Carol Brown PD 12-13-19 Adjustment</t>
  </si>
  <si>
    <t>Tawanna Best PD 11-15-19 Adjustment</t>
  </si>
  <si>
    <t>Samaka Empson PD 11-15-19 Adjustment</t>
  </si>
  <si>
    <t>Christiana Buffett PD 01-10-20 Adjustment</t>
  </si>
  <si>
    <t>Patricia Goldwire PDPD 01-10-20 Adjustment</t>
  </si>
  <si>
    <t>Jennifer Jones PD 1-24-20 Adjustment</t>
  </si>
  <si>
    <t>Courtney Farina PD 11-27-19 Adjustment</t>
  </si>
  <si>
    <t>Christiana Buffett PD 11-27-19 Adjustment</t>
  </si>
  <si>
    <t>Sasha Miranda PD 12-13-19 Reversal</t>
  </si>
  <si>
    <t>Gary Mease PD 10-18-19 Adjustment</t>
  </si>
  <si>
    <t>Christina Adriani PD 10-4-19 Adjustment</t>
  </si>
  <si>
    <t>Doris Santana PD 11-15-19 Reversal</t>
  </si>
  <si>
    <t>Gabrielle Morton PD 10-18-19 Reversal</t>
  </si>
  <si>
    <t>Ivanette Peterson PD 12-13-19 Reversal</t>
  </si>
  <si>
    <t>Lois Bond PD 1-24-20 Adjustment</t>
  </si>
  <si>
    <t>Shirley Matthews PD 10-4-19 Adjustment</t>
  </si>
  <si>
    <t>Kyle Edwards PD 11-27-19 Adjustment</t>
  </si>
  <si>
    <t>Kyle Edwards PD 11-1-19 Adjustment</t>
  </si>
  <si>
    <t>Manvir Gill PD 10-18-19 Reversal</t>
  </si>
  <si>
    <t>Melonie Vazquez PD 01-10-20 Adjustment</t>
  </si>
  <si>
    <t>Toxi Miller PD 10-4-19 Adjustment</t>
  </si>
  <si>
    <t>Denise Klein PD 01-10-20 Adjustment</t>
  </si>
  <si>
    <t>Amie Sharer PD 11-27-19 Adjustment</t>
  </si>
  <si>
    <t>Patricia Goldwire PDPD 10-4-19 Adjustment</t>
  </si>
  <si>
    <t>Jennifer Jones PD 11-1-19 Adjustment</t>
  </si>
  <si>
    <t>Kathleen Moreland PD 10-18-19 Adjustment</t>
  </si>
  <si>
    <t>Bonita Jackson PD 10-4-19 Adjustment</t>
  </si>
  <si>
    <t>Wanda Fisher PD 10-4-19 Reversal</t>
  </si>
  <si>
    <t>Ruth Ragin PD 1-24-20 Adjustment</t>
  </si>
  <si>
    <t>Rayna Gadsden PD 1-24-20 Adjustment</t>
  </si>
  <si>
    <t>Andrea Ferrare PD 12-13-19 Reversal</t>
  </si>
  <si>
    <t>Regina McCall PD 10-18-19 Adjustment</t>
  </si>
  <si>
    <t>Melinda Bowman-Williams PD 10-18-19 Adjustment</t>
  </si>
  <si>
    <t>Marva Currington PD 10-18-19 Adjustment</t>
  </si>
  <si>
    <t>Sharon Forman PD 10-18-19 Reversal</t>
  </si>
  <si>
    <t>Donna Wilbur PD 10-4-19 Adjustment</t>
  </si>
  <si>
    <t>Destiny Franklin PD 10-4-19 Adjustment</t>
  </si>
  <si>
    <t>Amie Sharer PD 10-4-19 Adjustment</t>
  </si>
  <si>
    <t>Tugce Ozel PD 10-4-19 Adjustment</t>
  </si>
  <si>
    <t>Denise Klein PD 10-4-19 Reversal</t>
  </si>
  <si>
    <t>Anna Barry PD 10-4-19 Reversal</t>
  </si>
  <si>
    <t>Syrena Moss PD 10-4-19 Reversal</t>
  </si>
  <si>
    <t>Ruth Amankona PD 10-4-19 Reversal</t>
  </si>
  <si>
    <t>Mellasiah Dixon PD 12-13-19 Adjustment</t>
  </si>
  <si>
    <t>Kelly Marquis PD 12-13-19 Adjustment</t>
  </si>
  <si>
    <t>Kayla Brito PD 11-15-19 Adjustment</t>
  </si>
  <si>
    <t>Tammy Joyce PD 01-10-20 Adjustment</t>
  </si>
  <si>
    <t>Janet Leonard PD 1-24-20 Adjustment</t>
  </si>
  <si>
    <t>Bobby Johnson PD 12-13-19 Reversal</t>
  </si>
  <si>
    <t>Anna Barry PD 12-13-19 Reversal</t>
  </si>
  <si>
    <t>Ruben Johnson PD 11-15-19 Adjustment</t>
  </si>
  <si>
    <t>Melonie Vazquez PD 10-4-19 Adjustment</t>
  </si>
  <si>
    <t>Kimberly Farrell PD 10-4-19 Adjustment</t>
  </si>
  <si>
    <t>Elayne Schermerhorn PD 10-4-19 Reversal</t>
  </si>
  <si>
    <t>Francine Taylor PD 12-13-19 Adjustment</t>
  </si>
  <si>
    <t>Constance Pritchett PD 12-13-19 Adjustment</t>
  </si>
  <si>
    <t>Constance Pritchett PD 11-1-19 Adjustment</t>
  </si>
  <si>
    <t>Michelle Hewitt  PD 12-13-19 Adjustment</t>
  </si>
  <si>
    <t>Susan Margolis 12-13-19 Adjustment</t>
  </si>
  <si>
    <t>Susan Margolis 1-24-20 Adjustment</t>
  </si>
  <si>
    <t>Robert Mayfield PD 10-18-19 Adjustment</t>
  </si>
  <si>
    <t>Heather Toppin PD 10-4-19 Adjustment</t>
  </si>
  <si>
    <t>Katilynn Ditzel PD 10-4-19 Reversal</t>
  </si>
  <si>
    <t>Tammy Joyce PD 12-24-19 Adjustment</t>
  </si>
  <si>
    <t>Kathryn Simone PD 10-18-19 Adjustment</t>
  </si>
  <si>
    <t>Sue Fenick PD 12-13-19 Adjustment</t>
  </si>
  <si>
    <t>Kathryn Simone PD 1-24-20 Adjustment</t>
  </si>
  <si>
    <t>Susan Ford PD 10-18-19 Reversal</t>
  </si>
  <si>
    <t>Brittany Walton PD 12-13-19 Adjustment</t>
  </si>
  <si>
    <t>Janelle Yvette Sample PD 12-24-19 Adjustment</t>
  </si>
  <si>
    <t>DaShaun Davis PD 10-18-19 Reversal</t>
  </si>
  <si>
    <t>Miriam Claudio PD 10-18-19 Adjustment</t>
  </si>
  <si>
    <t>Tawanna Best PD 11-15-19 Reversal</t>
  </si>
  <si>
    <t>Louthel Tucker 11-15-19 Reversal</t>
  </si>
  <si>
    <t>Maria Figueroa PD 10-18-19 Reversal</t>
  </si>
  <si>
    <t>Lisa Whitfield PD 10-4-19 Reversal</t>
  </si>
  <si>
    <t>Donna Wilbur PD 12-13-19 Adjustment</t>
  </si>
  <si>
    <t>Brittany Barnes PD 12-13-19 Adjustment</t>
  </si>
  <si>
    <t>Kayla Brito PD 12-13-19 Adjustment</t>
  </si>
  <si>
    <t>Bibiana Arreguin PD 11-15-19 Adjustment</t>
  </si>
  <si>
    <t>Jennifer Jones PD 01-10-20 Adjustment</t>
  </si>
  <si>
    <t>Miriam Claudio PD 11-27-19 Adjustment</t>
  </si>
  <si>
    <t>Isata Bah PD 11-27-19 Adjustment</t>
  </si>
  <si>
    <t>Patricia Goldwire PD 12-13-19 Reversal</t>
  </si>
  <si>
    <t>Nasirah Aminuddin PD 12-13-19 Reversal</t>
  </si>
  <si>
    <t>Amie Sharer PD 11-1-19 Adjustment</t>
  </si>
  <si>
    <t>Elayne Schermerhorn PD 12-13-19 Reversal</t>
  </si>
  <si>
    <t>Gary Mease PD 11-1-19 Adjustment</t>
  </si>
  <si>
    <t>Francine Taylor PD 10-4-19 Adjustment</t>
  </si>
  <si>
    <t>Denise Cacalori PD 11-15-19 Reversal</t>
  </si>
  <si>
    <t>Elayne Schermerhorn PD 10-18-19 Reversal</t>
  </si>
  <si>
    <t>Denise Cacalori PD 11-1-19 Adjustment</t>
  </si>
  <si>
    <t>Susan Margolis 10-18-19 Reversal</t>
  </si>
  <si>
    <t>Michelle Hewitt  PD 10-4-19 Adjustment</t>
  </si>
  <si>
    <t>Ruben Johnson PD 10-4-19 Reversal</t>
  </si>
  <si>
    <t>Manvir Gill PD 12-24-19 Adjustment</t>
  </si>
  <si>
    <t>Melonie Vazquez PD 1-24-20 Adjustment</t>
  </si>
  <si>
    <t>Isata Bah PD 10-18-19 Adjustment</t>
  </si>
  <si>
    <t>Pantida Wescott PD 10-4-19 Adjustment</t>
  </si>
  <si>
    <t>Judith Byrne PD 11-15-19 Reversal</t>
  </si>
  <si>
    <t>Shellinda Hardie PD 10-18-19 Reversal</t>
  </si>
  <si>
    <t>Janelle Yvette Sample PD 10-4-19 Adjustment</t>
  </si>
  <si>
    <t>Heather Coleman PD 11-27-19 Adjustment</t>
  </si>
  <si>
    <t>Tawona Hill PD 10-18-19 Adjustment</t>
  </si>
  <si>
    <t>Lois Bond PD 10-18-19 Adjustment</t>
  </si>
  <si>
    <t>Courtney Farina PD 11-15-19 Reversal</t>
  </si>
  <si>
    <t>Tawona Hill PD 10-18-19 Reversal</t>
  </si>
  <si>
    <t>Courtney Farina PD 10-18-19 Reversal</t>
  </si>
  <si>
    <t>Tawanna Best PD 10-4-19 Adjustment</t>
  </si>
  <si>
    <t>Courtney Farina PD 10-4-19 Reversal</t>
  </si>
  <si>
    <t>Donna Morgan PD 12-13-19 Adjustment</t>
  </si>
  <si>
    <t>Louthel Tucker 12-13-19 Adjustment</t>
  </si>
  <si>
    <t>Jill Rickards PD 12-13-19 Adjustment</t>
  </si>
  <si>
    <t>Bobby Johnson PD 11-15-19 Adjustment</t>
  </si>
  <si>
    <t>John Baker PD 11-15-19 Adjustment</t>
  </si>
  <si>
    <t>Jacquelyn Gardner PD 01-10-20 Adjustment</t>
  </si>
  <si>
    <t>Patricia Goldwire PDPD 1-24-20 Adjustment</t>
  </si>
  <si>
    <t>Rita Jenkins PD 11-27-19 Adjustment</t>
  </si>
  <si>
    <t>Lois Bond PD 11-1-19 Adjustment</t>
  </si>
  <si>
    <t>Elayne Schermerhorn PD 12-13-19 Adjustment</t>
  </si>
  <si>
    <t>William Carson PD 11-15-19 Adjustment</t>
  </si>
  <si>
    <t>Patricia Joyce PD 11-1-19 Adjustment</t>
  </si>
  <si>
    <t>Rabiah Mohamed-Azam PD 12-13-19 Adjustment</t>
  </si>
  <si>
    <t>Gary Mease PD 11-27-19 Adjustment</t>
  </si>
  <si>
    <t>Christiana Buffett PD 12-13-19 Reversal</t>
  </si>
  <si>
    <t>Vincent Padilla PD 10-18-19 Reversal</t>
  </si>
  <si>
    <t>Rovenna Overton PD 10-4-19 Reversal</t>
  </si>
  <si>
    <t>Greta Peterson PD 12-24-19 Adjustment</t>
  </si>
  <si>
    <t>Greta Peterson PD 11-27-19 Adjustment</t>
  </si>
  <si>
    <t>Elizabeth Boehmke PD 11-15-19 Adjustment</t>
  </si>
  <si>
    <t>Karla DeJesus-Centeno PD 10-4-19 Adjustment</t>
  </si>
  <si>
    <t>Ann Drennon PD 10-4-19 Reversal</t>
  </si>
  <si>
    <t>Sharon Forman PD 11-27-19 Adjustment</t>
  </si>
  <si>
    <t>Ayanna Martin PD 11-15-19 Reversal</t>
  </si>
  <si>
    <t>Sharon Forman  PD 11-15-19 Reversal</t>
  </si>
  <si>
    <t>Pantida Wescott PD 12-13-19 Adjustment</t>
  </si>
  <si>
    <t>Pantida Wescott PD 1-24-20 Adjustment</t>
  </si>
  <si>
    <t>Michelle Weaver PD 1-24-20 Adjustment</t>
  </si>
  <si>
    <t>Stacy D Cooper-Gindraw PD 11-1-19 Adjustment</t>
  </si>
  <si>
    <t>Kristin Mayes PD 11-1-19 Adjustment</t>
  </si>
  <si>
    <t>Donna Conley PD 11-15-19 Reversal</t>
  </si>
  <si>
    <t>Victoria Reger PD 11-15-19 Adjustment</t>
  </si>
  <si>
    <t>Victoria Reger PD 01-10-20 Adjustment</t>
  </si>
  <si>
    <t>Shellinda Hardie PD 11-1-19 Adjustment</t>
  </si>
  <si>
    <t>Wanda Fisher PD 12-24-19 Adjustment</t>
  </si>
  <si>
    <t>Tawanna Best PD 10-18-19 Adjustment</t>
  </si>
  <si>
    <t>Carrie Dougherty PD 11-15-19 Reversal</t>
  </si>
  <si>
    <t>Michelle Hewitt PD 11-15-19 Reversal</t>
  </si>
  <si>
    <t>Jennifer Elder PD 11-15-19 Reversal</t>
  </si>
  <si>
    <t>Lillian Germaine PD 10-18-19 Reversal</t>
  </si>
  <si>
    <t>Ethel Jackson PD 10-4-19 Adjustment</t>
  </si>
  <si>
    <t>Stephanie Johnson PD 10-4-19 Reversal</t>
  </si>
  <si>
    <t>Patricia Goldwire PDPD 10-4-19 Reversal</t>
  </si>
  <si>
    <t>Isata Bah PD 12-13-19 Adjustment</t>
  </si>
  <si>
    <t>Michelle Hewitt PD 12-13-19 Adjustment</t>
  </si>
  <si>
    <t>Carrie Dougherty PD 11-15-19 Adjustment</t>
  </si>
  <si>
    <t>Verdina Pryor PD 11-15-19 Adjustment</t>
  </si>
  <si>
    <t>Tawona Hill PD 11-15-19 Adjustment</t>
  </si>
  <si>
    <t>Lois Bond PD 12-13-19 Reversal</t>
  </si>
  <si>
    <t>Reyhan Canturk PD 12-13-19 Reversal</t>
  </si>
  <si>
    <t>Regina McCall PD 12-13-19 Reversal</t>
  </si>
  <si>
    <t>Francine Taylor PD 12-24-19 Adjustment</t>
  </si>
  <si>
    <t>Constance Pritchett PD 10-4-19 Adjustment</t>
  </si>
  <si>
    <t>Greta Peterson PD 01-10-20 Adjustment</t>
  </si>
  <si>
    <t>Rovenna Overton PD 11-27-19 Adjustment</t>
  </si>
  <si>
    <t>Greta Peterson PD 11-1-19 Adjustment</t>
  </si>
  <si>
    <t>Marissa Stellwag PD 11-15-19 Adjustment</t>
  </si>
  <si>
    <t>Stephanie Dixon PD 10-18-19 Adjustment</t>
  </si>
  <si>
    <t>Claire Garner PD 01-10-20 Adjustment</t>
  </si>
  <si>
    <t>Janessa Rivera PD 12-13-19 Adjustment</t>
  </si>
  <si>
    <t>Karla DeJesus-Centeno PD 12-13-19 Reversal</t>
  </si>
  <si>
    <t>Kyle Edwards PD 12-13-19 Reversal</t>
  </si>
  <si>
    <t>Sheila Hughes PD 10-18-19 Adjustment</t>
  </si>
  <si>
    <t>Isata Bah PD 1-24-20 Adjustment</t>
  </si>
  <si>
    <t>Isata Bah PD 12-13-19 Reversal</t>
  </si>
  <si>
    <t>Megan Rodrigues PD 10-18-19 Adjustment</t>
  </si>
  <si>
    <t>Megan Rodrigues PD 12-13-19 Adjustment</t>
  </si>
  <si>
    <t>Carrie Dougherty PD 12-13-19 Reversal</t>
  </si>
  <si>
    <t>125 Deductions PD 01-10-20 Ajustment</t>
  </si>
  <si>
    <t>Stacy D Cooper-Gindraw PD 11-15-19 Reversal</t>
  </si>
  <si>
    <t>Sue Fenick PD 10-4-19 Reversal</t>
  </si>
  <si>
    <t>Stacy D Cooper-Gindraw PD 10-4-19 Reversal</t>
  </si>
  <si>
    <t>Susan Ford PD 10-4-19 Reversal</t>
  </si>
  <si>
    <t>Janelle Yvette Sample PD 10-4-19 Reversal</t>
  </si>
  <si>
    <t>Evidelia Tyler PD 10-18-19 Adjustment</t>
  </si>
  <si>
    <t>Doreen Knaupp PD 10-18-19 Adjustment</t>
  </si>
  <si>
    <t>Denise Klein PD 10-18-19 Adjustment</t>
  </si>
  <si>
    <t>Carol Brown PD 10-18-19 Adjustment</t>
  </si>
  <si>
    <t>Bibiana Arreguin PD 10-18-19 Adjustment</t>
  </si>
  <si>
    <t>Maiada Ramadan PD 10-18-19 Adjustment</t>
  </si>
  <si>
    <t>Lois Bond PD 10-18-19 Reversal</t>
  </si>
  <si>
    <t>Karlie Gore PD 10-18-19 Reversal</t>
  </si>
  <si>
    <t>Ta'Jah Conyers 10-18-19 Reversal</t>
  </si>
  <si>
    <t>Samarjit Sharma PD 10-18-19 Reversal</t>
  </si>
  <si>
    <t>Anna Barry PD 10-4-19 Adjustment</t>
  </si>
  <si>
    <t>Jennifer Carley-Price PD 10-4-19 Adjustment</t>
  </si>
  <si>
    <t>Deniz Genc PD 10-4-19 Reversal</t>
  </si>
  <si>
    <t>Danielle Jakubowski PD 10-4-19 Reversal</t>
  </si>
  <si>
    <t>Bonnie Logan PD 10-4-19 Reversal</t>
  </si>
  <si>
    <t>Samaka Empson PD 10-4-19 Reversal</t>
  </si>
  <si>
    <t>Moraima Gonzalez PD 10-4-19 Reversal</t>
  </si>
  <si>
    <t>Jill Rickards PD 10-4-19 Reversal</t>
  </si>
  <si>
    <t>Hafize Firat PD 12-13-19 Adjustment</t>
  </si>
  <si>
    <t>Corinna Harris PD 12-13-19 Adjustment</t>
  </si>
  <si>
    <t>Saliha Yanik PD 12-13-19 Adjustment</t>
  </si>
  <si>
    <t>Kristen Furniss PD 11-15-19 Adjustment</t>
  </si>
  <si>
    <t>Keshia Flewellen PD 11-15-19 Adjustment</t>
  </si>
  <si>
    <t>Miriam Claudio PD 01-10-20 Adjustment</t>
  </si>
  <si>
    <t>Tawona Hill PD 1-24-20 Adjustment</t>
  </si>
  <si>
    <t>Jennifer Elder PD 1-24-20 Adjustment</t>
  </si>
  <si>
    <t>Elayne Schermerhorn PD 11-27-19 Adjustment</t>
  </si>
  <si>
    <t>Natalie Mitchem PD 11-27-19 Adjustment</t>
  </si>
  <si>
    <t>Michelle DeAngelis PD 12-13-19 Reversal</t>
  </si>
  <si>
    <t>Seham Azabawi PD 12-24-19 Adjustment</t>
  </si>
  <si>
    <t>Miriam Claudio PD 12-24-19 Adjustment</t>
  </si>
  <si>
    <t>Sharon Forman PD 11-15-19 Reversal</t>
  </si>
  <si>
    <t>Christina Adriani PD 10-18-19 Reversal</t>
  </si>
  <si>
    <t>Manvir Gill PD 01-10-20 Adjustment</t>
  </si>
  <si>
    <t>Doris Santana PD 12-13-19 Reversal</t>
  </si>
  <si>
    <t>Jennifer Jones PD 10-18-19 Reversal</t>
  </si>
  <si>
    <t>Quamillah Nelson PD 10-18-19 Reversal</t>
  </si>
  <si>
    <t>Elizabeth Boehmke PD 10-4-19 Reversal</t>
  </si>
  <si>
    <t>Susan Margolis 01-10-20 Adjustment</t>
  </si>
  <si>
    <t>Antoine Nelson PD 12-13-19 Adjustment</t>
  </si>
  <si>
    <t>Francine Taylor PD 11-27-19 Adjustment</t>
  </si>
  <si>
    <t>Antoine Nelson PD 11-1-19 Adjustment</t>
  </si>
  <si>
    <t>Toxi Miller PD 10-4-19 Reversal</t>
  </si>
  <si>
    <t>Pantida Wescott PD 01-10-20 Adjustment</t>
  </si>
  <si>
    <t>Michelle Weaver PD 11-27-19 Adjustment</t>
  </si>
  <si>
    <t>Donna Wilbur PD 12-13-19 Reversal</t>
  </si>
  <si>
    <t>Heather Toppin PD 11-1-19 Adjustment</t>
  </si>
  <si>
    <t>Stacy D Cooper-Gindraw PD 11-15-19 Adjustment</t>
  </si>
  <si>
    <t>Andrea Ferrare PD 11-27-19 Adjustment</t>
  </si>
  <si>
    <t>Sue Fenick PD 12-13-19 Reversal</t>
  </si>
  <si>
    <t>Bonnie Sheipe  PD 10-18-19 Adjustment</t>
  </si>
  <si>
    <t>Brittany Barnes PD 11-15-19 Reversal</t>
  </si>
  <si>
    <t>Kishawn Barnes PD 10-18-19 Reversal</t>
  </si>
  <si>
    <t>Jennifer Nagy PD 10-18-19 Reversal</t>
  </si>
  <si>
    <t>Evidelia Tyler PD 10-18-19 Reversal</t>
  </si>
  <si>
    <t>Yvette Carpenter PD 10-18-19 Reversal</t>
  </si>
  <si>
    <t>Nasirah Aminuddin PD 10-4-19 Adjustment</t>
  </si>
  <si>
    <t>Maiada Ramadan PD 10-4-19 Adjustment</t>
  </si>
  <si>
    <t>Isata Bah PD 10-4-19 Adjustment</t>
  </si>
  <si>
    <t>Tugce Ozel PD 12-13-19 Adjustment</t>
  </si>
  <si>
    <t>Tomona Green PD 12-13-19 Adjustment</t>
  </si>
  <si>
    <t>Danielle Jakubowski PD 11-15-19 Adjustment</t>
  </si>
  <si>
    <t>Maiada Ramadan PD 11-15-19 Adjustment</t>
  </si>
  <si>
    <t>Keshia Flewellen PD 01-10-20 Adjustment</t>
  </si>
  <si>
    <t>Bonnie Sheipe  PD 11-27-19 Adjustment</t>
  </si>
  <si>
    <t>Patricia Goldwire PDPD 11-27-19 Adjustment</t>
  </si>
  <si>
    <t>Farhanaz Habib PD 12-13-19 Reversal</t>
  </si>
  <si>
    <t>Tomona Green PD 12-13-19 Reversal</t>
  </si>
  <si>
    <t>Gary Mease PD 11-15-19 Reversal</t>
  </si>
  <si>
    <t>Amie Sharer PD 10-18-19 Reversal</t>
  </si>
  <si>
    <t>Sharon Forman PD 10-4-19 Reversal</t>
  </si>
  <si>
    <t>William Carson PD 10-4-19 Adjustment</t>
  </si>
  <si>
    <t>Shirley Matthews PD 12-13-19 Reversal</t>
  </si>
  <si>
    <t>Quamillah Nelson PD 12-13-19 Adjustment</t>
  </si>
  <si>
    <t>Elizabeth Boehmke PD 11-27-19 Adjustment</t>
  </si>
  <si>
    <t>Janessa Rivera PD 11-15-19 Reversal</t>
  </si>
  <si>
    <t>Ann Drennon PD 10-4-19 Adjustment</t>
  </si>
  <si>
    <t>Bridgett Pollard PD 11-15-19 Adjustment</t>
  </si>
  <si>
    <t>Michelle Hewitt  PD 1-24-20 Adjustment</t>
  </si>
  <si>
    <t>Janessa Rivera PD 11-27-19 Adjustment</t>
  </si>
  <si>
    <t>Manvir Gill PD 11-27-19 Adjustment</t>
  </si>
  <si>
    <t>Donna Wilbur PD 12-24-19 Adjustment</t>
  </si>
  <si>
    <t>Judith Byrne PD 10-18-19 Adjustment</t>
  </si>
  <si>
    <t>Victoria Reger PD 11-15-19 Reversal</t>
  </si>
  <si>
    <t>Victoria Reger PD 10-4-19 Reversal</t>
  </si>
  <si>
    <t>Heather Coleman PD 12-13-19 Adjustment</t>
  </si>
  <si>
    <t>Shellinda Hardie PD 12-24-19 Adjustment</t>
  </si>
  <si>
    <t>DaShaun Davis PD 12-13-19 Adjustment</t>
  </si>
  <si>
    <t>Cigdem Ozdemir PD 10-18-19 Adjustment</t>
  </si>
  <si>
    <t>Tammy Joyce PD 10-18-19 Adjustment</t>
  </si>
  <si>
    <t>Sharon Forman PD 10-18-19 Adjustment</t>
  </si>
  <si>
    <t>Rabiah Mohamed-Azam PD 10-18-19 Adjustment</t>
  </si>
  <si>
    <t>Moraima Gonzalez PD 10-18-19 Adjustment</t>
  </si>
  <si>
    <t>Laura McRae PD 11-15-19 Reversal</t>
  </si>
  <si>
    <t>Erica Rice PD 10-18-19 Reversal</t>
  </si>
  <si>
    <t>Cigdem Ozdemir PD 10-4-19 Adjustment</t>
  </si>
  <si>
    <t>Samarjit Sharma PD 10-4-19 Reversal</t>
  </si>
  <si>
    <t>Laura McRae PD 10-4-19 Reversal</t>
  </si>
  <si>
    <t>Eva Townes PD 10-4-19 Reversal</t>
  </si>
  <si>
    <t>Bobby Johnson PD 12-13-19 Adjustment</t>
  </si>
  <si>
    <t>Farhanaz Habib PD 11-15-19 Adjustment</t>
  </si>
  <si>
    <t>Natasha Joseph PD 11-15-19 Adjustment</t>
  </si>
  <si>
    <t>Jill Rickards PD 11-15-19 Adjustment</t>
  </si>
  <si>
    <t>Darshpreet Thind PD 01-10-20 Adjustment</t>
  </si>
  <si>
    <t>Sharon Forman PD 1-24-20 Adjustment</t>
  </si>
  <si>
    <t>Janet Leonard PD 12-13-19 Reversal</t>
  </si>
  <si>
    <t>Tawona Hill PD 11-1-19 Adjustment</t>
  </si>
  <si>
    <t>William Carson PD 11-1-19 Adjustment</t>
  </si>
  <si>
    <t>Vincent Padilla PD 10-18-19 Adjustment</t>
  </si>
  <si>
    <t>Claire Garner PD 11-1-19 Adjustment</t>
  </si>
  <si>
    <t>Gerlini Garrido PD 10-4-19 Adjustment</t>
  </si>
  <si>
    <t>Donna Wilbur PD 11-15-19 Reversal</t>
  </si>
  <si>
    <t>125 Deductions PD 10-4-19 Reversal</t>
  </si>
  <si>
    <t>125 Deductions PD 11-27-19 Adjustment</t>
  </si>
  <si>
    <t>Judith Byrne PD 10-4-19 Adjustment</t>
  </si>
  <si>
    <t>Bonita Jackson PD 11-15-19 Reversal</t>
  </si>
  <si>
    <t>Kathryn Magauran PD 10-4-19 Reversal</t>
  </si>
  <si>
    <t>Janelle Yvette Sample PD 12-13-19 Adjustment</t>
  </si>
  <si>
    <t>Ruth Ragin PD 12-24-19 Adjustment</t>
  </si>
  <si>
    <t>Christiana Buffett PD 10-18-19 Adjustment</t>
  </si>
  <si>
    <t>Carolyn Weston PD 10-18-19 Adjustment</t>
  </si>
  <si>
    <t>Tugce Ozel PD 11-15-19 Reversal</t>
  </si>
  <si>
    <t>Syrena Moss PD 11-15-19 Reversal</t>
  </si>
  <si>
    <t>May Elkady PD 11-15-19 Reversal</t>
  </si>
  <si>
    <t>Maiada Ramadan PD 11-15-19 Reversal</t>
  </si>
  <si>
    <t>Doreen Knaupp PD 11-15-19 Reversal</t>
  </si>
  <si>
    <t>Ashley Cummings PD 10-18-19 Reversal</t>
  </si>
  <si>
    <t>Stephanie Johnson PD 10-18-19 Reversal</t>
  </si>
  <si>
    <t>Corinna Harris PD 10-4-19 Reversal</t>
  </si>
  <si>
    <t>Brittany Barnes PD 10-4-19 Reversal</t>
  </si>
  <si>
    <t>Heather Coleman PD 10-4-19 Reversal</t>
  </si>
  <si>
    <t>Marwah Rabeeah  PD 11-15-19 Adjustment</t>
  </si>
  <si>
    <t>Lisa Whitfield PD 11-15-19 Adjustment</t>
  </si>
  <si>
    <t>Kishawn Barnes PD 11-15-19 Adjustment</t>
  </si>
  <si>
    <t>Courtney Farina PD 1-24-20 Adjustment</t>
  </si>
  <si>
    <t>Bibiana Arreguin PD 11-27-19 Adjustment</t>
  </si>
  <si>
    <t>Andrew Stellwag PD 11-27-19 Adjustment</t>
  </si>
  <si>
    <t>Melonie Vazquez PD 12-24-19 Adjustment</t>
  </si>
  <si>
    <t>Constance Pritchett PD 10-18-19 Reversal</t>
  </si>
  <si>
    <t>Donna Hajzer PD 01-10-20 Adjustment</t>
  </si>
  <si>
    <t>Claire Garner PD 11-15-19 Adjustment</t>
  </si>
  <si>
    <t>Melonie Vazquez PD 12-13-19 Reversal</t>
  </si>
  <si>
    <t>Heather Toppin PD 11-15-19 Reversal</t>
  </si>
  <si>
    <t>Michelle DeAngelis PD 11-15-19 Adjustment</t>
  </si>
  <si>
    <t>Jill Rickards PD 1-24-20 Adjustment</t>
  </si>
  <si>
    <t>Devita Smith PD 10-4-19 Adjustment</t>
  </si>
  <si>
    <t>Heather Coleman PD 12-24-19 Adjustment</t>
  </si>
  <si>
    <t>Michelle Hewitt PD 10-4-19 Reversal</t>
  </si>
  <si>
    <t>Mellasiah Dixon PD 10-4-19 Reversal</t>
  </si>
  <si>
    <t>Kristen Furniss PD 10-4-19 Reversal</t>
  </si>
  <si>
    <t>May Elkady PD 12-13-19 Adjustment</t>
  </si>
  <si>
    <t>Courtney Farina PD 12-13-19 Adjustment</t>
  </si>
  <si>
    <t>Lois Bond PD 01-10-20 Adjustment</t>
  </si>
  <si>
    <t>Michelle Horan PD 1-24-20 Adjustment</t>
  </si>
  <si>
    <t>Tawona Hill PD 11-27-19 Adjustment</t>
  </si>
  <si>
    <t>Matthew Ditmar PD 12-13-19 Reversal</t>
  </si>
  <si>
    <t>Jacquelyn Gardner PD 12-24-19 Adjustment</t>
  </si>
  <si>
    <t>Darshpreet Thind PD 11-15-19 Reversal</t>
  </si>
  <si>
    <t>William Carson PD 01-10-20 Adjustment</t>
  </si>
  <si>
    <t>William Carson PD 12-13-19 Reversal</t>
  </si>
  <si>
    <t>Denise Cacalori PD 10-4-19 Reversal</t>
  </si>
  <si>
    <t>Vincent Padilla PD 12-13-19 Reversal</t>
  </si>
  <si>
    <t>Sheila Hughes PD 10-4-19 Adjustment</t>
  </si>
  <si>
    <t>Mary Kennedy PD 12-13-19 Reversal</t>
  </si>
  <si>
    <t>Elizabeth Boehmke PD 12-24-19 Adjustment</t>
  </si>
  <si>
    <t>Kyle Edwards PD 10-18-19 Reversal</t>
  </si>
  <si>
    <t>Claire Garner PD 11-15-19 Reversal</t>
  </si>
  <si>
    <t>Claire Garner PD 12-24-19 Adjustment</t>
  </si>
  <si>
    <t>Ruben Johnson PD 10-18-19 Reversal</t>
  </si>
  <si>
    <t>Tammy Joyce PD 10-4-19 Adjustment</t>
  </si>
  <si>
    <t>Sharon Forman  PD 12-13-19 Adjustment</t>
  </si>
  <si>
    <t>Donna Wilbur PD 01-10-20 Adjustment</t>
  </si>
  <si>
    <t>Toxi Miller PD 12-13-19 Reversal</t>
  </si>
  <si>
    <t>Kathryn Simone PD 10-4-19 Adjustment</t>
  </si>
  <si>
    <t>Shellinda Hardie PD 10-4-19 Adjustment</t>
  </si>
  <si>
    <t>Janelle Yvette Sample PD 1-24-20 Adjustment</t>
  </si>
  <si>
    <t>Michelle Hewitt PD 10-18-19 Adjustment</t>
  </si>
  <si>
    <t>Garry Mitnaul PD 10-18-19 Adjustment</t>
  </si>
  <si>
    <t>Sabrina Manir PD 11-15-19 Reversal</t>
  </si>
  <si>
    <t>Rabiah Mohamed-Azam PD 11-15-19 Reversal</t>
  </si>
  <si>
    <t>Michelle Horan PD 11-15-19 Reversal</t>
  </si>
  <si>
    <t>Christiana Buffett PD 10-4-19 Adjustment</t>
  </si>
  <si>
    <t>Sharon Forman PD 10-4-19 Adjustment</t>
  </si>
  <si>
    <t>Kimberly Farrell PD 11-15-19 Adjustment</t>
  </si>
  <si>
    <t>Janet Leonard PD 01-10-20 Adjustment</t>
  </si>
  <si>
    <t>Maria Figueroa PD 1-24-20 Adjustment</t>
  </si>
  <si>
    <t>Keshia Flewellen PD 11-1-19 Adjustment</t>
  </si>
  <si>
    <t>Kristen Furniss PD 12-24-19 Adjustment</t>
  </si>
  <si>
    <t>Janessa Rivera PD 12-13-19 Reversal</t>
  </si>
  <si>
    <t>Patricia Joyce PD 10-18-19 Adjustment</t>
  </si>
  <si>
    <t>Gabrielle Morton PD 10-18-19 Adjustment</t>
  </si>
  <si>
    <t>Mary Kennedy PD 10-4-19 Adjustment</t>
  </si>
  <si>
    <t>Kyle Edwards PD 11-15-19 Reversal</t>
  </si>
  <si>
    <t>Antoine Nelson PD 12-24-19 Adjustment</t>
  </si>
  <si>
    <t>Ayanna Martin PD 10-4-19 Reversal</t>
  </si>
  <si>
    <t>Jane Murphy PD 11-15-19 Adjustment</t>
  </si>
  <si>
    <t>Bonnie Logan PD 12-13-19 Adjustment</t>
  </si>
  <si>
    <t>Ashley Moore PD 12-13-19 Adjustment</t>
  </si>
  <si>
    <t>Yvette Carpenter PD 10-18-19 Adjustment</t>
  </si>
  <si>
    <t>Dylan Hall  PD 11-15-19 Reversal</t>
  </si>
  <si>
    <t>Nasirah Aminuddin PD 10-18-19 Reversal</t>
  </si>
  <si>
    <t>Maiada Ramadan PD 10-18-19 Reversal</t>
  </si>
  <si>
    <t>Ethel Jackson PD 10-18-19 Reversal</t>
  </si>
  <si>
    <t>Verdina Pryor PD 10-18-19 Reversal</t>
  </si>
  <si>
    <t>Ruth Amankona PD 10-18-19 Reversal</t>
  </si>
  <si>
    <t>Chalesha Jefferson PD 10-4-19 Adjustment</t>
  </si>
  <si>
    <t>Jennifer Nagy PD 10-4-19 Adjustment</t>
  </si>
  <si>
    <t>Danyel Saxton PD 10-4-19 Reversal</t>
  </si>
  <si>
    <t>Ivanette Peterson PD 10-4-19 Reversal</t>
  </si>
  <si>
    <t>Carolyn Weston PD 11-15-19 Adjustment</t>
  </si>
  <si>
    <t>Marva Currington PD 11-15-19 Adjustment</t>
  </si>
  <si>
    <t>Danielle Jakubowski PD 01-10-20 Adjustment</t>
  </si>
  <si>
    <t>Jennifer Nagy PD 1-24-20 Adjustment</t>
  </si>
  <si>
    <t>Tina Berry PD 12-13-19 Reversal</t>
  </si>
  <si>
    <t>Amie Sharer PD 10-18-19 Adjustment</t>
  </si>
  <si>
    <t>Melonie Vazquez PD 12-13-19 Adjustment</t>
  </si>
  <si>
    <t>Lillian Germaine PD 10-4-19 Adjustment</t>
  </si>
  <si>
    <t>Megan Rodrigues PD 10-4-19 Reversal</t>
  </si>
  <si>
    <t>Jill Rickards PD 12-24-19 Adjustment</t>
  </si>
  <si>
    <t>Christiana Buffett PD 12-24-19 Adjustment</t>
  </si>
  <si>
    <t>Claire Garner PD 12-13-19 Adjustment</t>
  </si>
  <si>
    <t>Antoine Nelson PD 10-18-19 Adjustment</t>
  </si>
  <si>
    <t>Bridgett Pollard PD 01-10-20 Adjustment</t>
  </si>
  <si>
    <t>Michelle Hewitt  PD 11-1-19 Adjustment</t>
  </si>
  <si>
    <t>Antoine Nelson PD 12-13-19 Reversal</t>
  </si>
  <si>
    <t>Elayne Schermerhorn PD 11-15-19 Reversal</t>
  </si>
  <si>
    <t>Lucy Couvertier 10-4-19 Adjustment</t>
  </si>
  <si>
    <t>Lucy Couvertier 11-15-19 Adjustment</t>
  </si>
  <si>
    <t>Sharon Forman  PD 11-1-19 Adjustment</t>
  </si>
  <si>
    <t>Michelle DeAngelis PD 12-13-19 Adjustment</t>
  </si>
  <si>
    <t>Sue Fenick PD 11-15-19 Reversal</t>
  </si>
  <si>
    <t>Ashley Moore PD 10-18-19 Reversal</t>
  </si>
  <si>
    <t>Kathleen Moreland PD 10-4-19 Reversal</t>
  </si>
  <si>
    <t>Farhanaz Habib PD 10-18-19 Adjustment</t>
  </si>
  <si>
    <t>Elayne Schermerhorn PD 10-18-19 Adjustment</t>
  </si>
  <si>
    <t>Gerlini Garrido PD 10-18-19 Adjustment</t>
  </si>
  <si>
    <t>Jasmine Reed PD 11-15-19 Reversal</t>
  </si>
  <si>
    <t>Jill Rickards PD 10-18-19 Reversal</t>
  </si>
  <si>
    <t>Rabiah Mohamed-Azam PD 10-18-19 Reversal</t>
  </si>
  <si>
    <t>Erica Rice PD 10-4-19 Adjustment</t>
  </si>
  <si>
    <t>Corinna Harris PD 10-4-19 Adjustment</t>
  </si>
  <si>
    <t>Andrew Stellwag PD 10-4-19 Adjustment</t>
  </si>
  <si>
    <t>Regina McCall PD 10-4-19 Reversal</t>
  </si>
  <si>
    <t>Sabrina Manir PD 12-13-19 Adjustment</t>
  </si>
  <si>
    <t>Garry Mitnaul PD 12-13-19 Adjustment</t>
  </si>
  <si>
    <t>Tawanna Best PD 12-13-19 Adjustment</t>
  </si>
  <si>
    <t>Melinda Bowman-Williams PD 11-15-19 Adjustment</t>
  </si>
  <si>
    <t>May Elkady PD 12-13-19 Reversal</t>
  </si>
  <si>
    <t>Francine Taylor PD 11-1-19 Adjustment</t>
  </si>
  <si>
    <t>Andrew Stellwag PD 11-1-19 Adjustment</t>
  </si>
  <si>
    <t>Sharon Forman PD 12-24-19 Adjustment</t>
  </si>
  <si>
    <t>Gabrielle Morton PD 12-13-19 Reversal</t>
  </si>
  <si>
    <t>Quamillah Nelson PD 11-15-19 Reversal</t>
  </si>
  <si>
    <t>Kyle Edwards PD 10-4-19 Adjustment</t>
  </si>
  <si>
    <t>Stephanie Dixon PD 10-4-19 Adjustment</t>
  </si>
  <si>
    <t>Claire Garner PD 10-4-19 Reversal</t>
  </si>
  <si>
    <t>Michelle Hewitt  PD 10-18-19 Reversal</t>
  </si>
  <si>
    <t>Andrew Stellwag PD 10-18-19 Adjustment</t>
  </si>
  <si>
    <t>Pantida Wescott PD 10-18-19 Adjustment</t>
  </si>
  <si>
    <t>Donna Wilbur PD 11-27-19 Adjustment</t>
  </si>
  <si>
    <t>Amylir Torres PD 12-24-19 Adjustment</t>
  </si>
  <si>
    <t>Patricia Goldwire PDPD 10-18-19 Adjustment</t>
  </si>
  <si>
    <t>Sue Fenick PD 10-18-19 Reversal</t>
  </si>
  <si>
    <t>Kathryn Simone PD 12-24-19 Adjustment</t>
  </si>
  <si>
    <t>Ruth Ragin PD 10-18-19 Reversal</t>
  </si>
  <si>
    <t>Kathryn Magauran PD 10-4-19 Adjustment</t>
  </si>
  <si>
    <t>Heather Coleman PD 12-13-19 Reversal</t>
  </si>
  <si>
    <t>Christine Morrison PD 12-13-19 Adjustment</t>
  </si>
  <si>
    <t>Danyel Saxton PD 10-18-19 Adjustment</t>
  </si>
  <si>
    <t>Seham Azabawi PD 11-15-19 Reversal</t>
  </si>
  <si>
    <t>Lois Bond PD 11-15-19 Reversal</t>
  </si>
  <si>
    <t>Farhanaz Habib PD 11-15-19 Reversal</t>
  </si>
  <si>
    <t>Ozlem Yigit  PD 10-18-19 Reversal</t>
  </si>
  <si>
    <t>Karlie Gore PD 10-4-19 Adjustment</t>
  </si>
  <si>
    <t>Janet Leonard PD 10-4-19 Reversal</t>
  </si>
  <si>
    <t>Doreen Knaupp PD 12-13-19 Adjustment</t>
  </si>
  <si>
    <t>Lillian Germaine PD 12-13-19 Adjustment</t>
  </si>
  <si>
    <t>Michelle Hewitt PD 11-15-19 Adjustment</t>
  </si>
  <si>
    <t>Michelle Hewitt PD 11-27-19 Adjustment</t>
  </si>
  <si>
    <t>Melissa Oliver-Terrell PD 12-13-19 Reversal</t>
  </si>
  <si>
    <t>Reyhan Canturk PD 11-1-19 Adjustment</t>
  </si>
  <si>
    <t>Denise Klein PD 12-24-19 Adjustment</t>
  </si>
  <si>
    <t>Darshpreet Thind PD 12-24-19 Adjustment</t>
  </si>
  <si>
    <t>Deniz Genc PD 10-4-19 Adjustment</t>
  </si>
  <si>
    <t>Vincent Padilla PD 11-15-19 Adjustment</t>
  </si>
  <si>
    <t>Rovenna Overton PD 11-15-19 Reversal</t>
  </si>
  <si>
    <t>Rovenna Overton PD 01-10-20 Adjustment</t>
  </si>
  <si>
    <t>Sheila Hughes PD 12-13-19 Reversal</t>
  </si>
  <si>
    <t>Susan Margolis 10-4-19 Reversal</t>
  </si>
  <si>
    <t>Kyle Edwards PD 01-10-20 Adjustment</t>
  </si>
  <si>
    <t>Antoine Nelson PD 10-4-19 Adjustment</t>
  </si>
  <si>
    <t>Melonie Vazquez PD 11-1-19 Adjustment</t>
  </si>
  <si>
    <t>Jane Murphy PD 12-13-19 Adjustment</t>
  </si>
  <si>
    <t>Katilynn Ditzel PD 12-13-19 Adjustment</t>
  </si>
  <si>
    <t>Amie Sharer PD 12-24-19 Adjustment</t>
  </si>
  <si>
    <t>Heather Coleman PD 10-4-19 Adjustment</t>
  </si>
  <si>
    <t>Anjail Abdul-Badee-Johnson PD 10-4-19 Adjustment</t>
  </si>
  <si>
    <t>Devita Smith PD 11-15-19 Adjustment</t>
  </si>
  <si>
    <t>Shellinda Hardie PD 01-10-20 Adjustment</t>
  </si>
  <si>
    <t>Janelle Yvette Sample PD 01-10-20 Adjustment</t>
  </si>
  <si>
    <t>Kayla Brito PD 10-18-19 Adjustment</t>
  </si>
  <si>
    <t>Michelle Horan PD 10-18-19 Reversal</t>
  </si>
  <si>
    <t>Michelle Hewitt PD 10-18-19 Reversal</t>
  </si>
  <si>
    <t>Melissa Oliver-Terrell PD 10-18-19 Reversal</t>
  </si>
  <si>
    <t>Brittany Barnes PD 10-18-19 Reversal</t>
  </si>
  <si>
    <t>Mark Wolf PD 10-18-19 Reversal</t>
  </si>
  <si>
    <t>Tawanna Best PD 10-18-19 Reversal</t>
  </si>
  <si>
    <t>Sabrina Manir PD 10-18-19 Reversal</t>
  </si>
  <si>
    <t>Ruth Amankona PD 10-4-19 Adjustment</t>
  </si>
  <si>
    <t>Cigdem Ozdemir PD 10-4-19 Reversal</t>
  </si>
  <si>
    <t>Sherrita Dunn PD 10-4-19 Reversal</t>
  </si>
  <si>
    <t>John Baker PD 10-4-19 Reversal</t>
  </si>
  <si>
    <t>Janet Leonard PD 12-13-19 Adjustment</t>
  </si>
  <si>
    <t>Nasirah Aminuddin PD 1-24-20 Adjustment</t>
  </si>
  <si>
    <t>Dylan Hall  PD 12-13-19 Reversal</t>
  </si>
  <si>
    <t>Karlie Gore PD 12-13-19 Reversal</t>
  </si>
  <si>
    <t>John Baker PD 12-13-19 Reversal</t>
  </si>
  <si>
    <t>Saliha Yanik PD 12-13-19 Reversal</t>
  </si>
  <si>
    <t>Kristen Furniss PD 12-13-19 Reversal</t>
  </si>
  <si>
    <t>Rovenna Overton PD 10-18-19 Adjustment</t>
  </si>
  <si>
    <t>Denise Cacalori PD 1-24-20 Adjustment</t>
  </si>
  <si>
    <t>Robert Mayfield PD 11-15-19 Reversal</t>
  </si>
  <si>
    <t>Antoine Nelson PD 1-24-20 Adjustment</t>
  </si>
  <si>
    <t>Gerlini Garrido PD 12-13-19 Adjustment</t>
  </si>
  <si>
    <t>Andrew Stellwag PD 01-10-20 Adjustment</t>
  </si>
  <si>
    <t>Michelle Weaver PD 12-24-19 Adjustment</t>
  </si>
  <si>
    <t>Bonnie Sheipe  PD 12-13-19 Adjustment</t>
  </si>
  <si>
    <t>Christine Morrison PD 11-15-19 Reversal</t>
  </si>
  <si>
    <t>Bonita Jackson PD 10-18-19 Adjustment</t>
  </si>
  <si>
    <t>Heather Coleman PD 10-18-19 Adjustment</t>
  </si>
  <si>
    <t>Wanda Fisher PD 11-15-19 Reversal</t>
  </si>
  <si>
    <t>Bonita Jackson PD 11-27-19 Adjustment</t>
  </si>
  <si>
    <t>Taliyaah Smith PD 10-18-19 Adjustment</t>
  </si>
  <si>
    <t>Kameron Wood PD 11-15-19 Reversal</t>
  </si>
  <si>
    <t>Mellasiah Dixon PD 10-18-19 Reversal</t>
  </si>
  <si>
    <t>Donna Wilbur PD 10-18-19 Reversal</t>
  </si>
  <si>
    <t>Bibiana Arreguin PD 10-4-19 Reversal</t>
  </si>
  <si>
    <t>Yvette Carpenter PD 10-4-19 Reversal</t>
  </si>
  <si>
    <t>Rita Jenkins PD 10-4-19 Reversal</t>
  </si>
  <si>
    <t>Doris Santana PD 10-4-19 Reversal</t>
  </si>
  <si>
    <t>Doreen Knaupp PD 10-4-19 Reversal</t>
  </si>
  <si>
    <t>Cigdem Ozdemir PD 12-13-19 Adjustment</t>
  </si>
  <si>
    <t>Michelle Hewitt PD 01-10-20 Adjustment</t>
  </si>
  <si>
    <t>Hafize Firat PD 12-13-19 Reversal</t>
  </si>
  <si>
    <t>Denise Klein PD 11-1-19 Adjustment</t>
  </si>
  <si>
    <t>Courtney Farina PD 12-24-19 Adjustment</t>
  </si>
  <si>
    <t>Matthew Ditmar PD 11-15-19 Adjustment</t>
  </si>
  <si>
    <t>Lillian Germaine PD 10-18-19 Adjustment</t>
  </si>
  <si>
    <t>Elizabeth Boehmke PD 1-24-20 Adjustment</t>
  </si>
  <si>
    <t>Elizabeth Jensen PD 11-15-19 Adjustment</t>
  </si>
  <si>
    <t>Ayanna Martin PD 11-15-19 Adjustment</t>
  </si>
  <si>
    <t>Jill Rickards PD 01-10-20 Adjustment</t>
  </si>
  <si>
    <t>Patricia Goldwire PDPD 12-24-19 Adjustment</t>
  </si>
  <si>
    <t>Wanda Fisher PD 10-18-19 Adjustment</t>
  </si>
  <si>
    <t>Ruth Ragin PD 11-15-19 Reversal</t>
  </si>
  <si>
    <t>Ariel Howard PD 10-4-19 Adjustment</t>
  </si>
  <si>
    <t>Wanda Fisher PD 10-4-19 Adjustment</t>
  </si>
  <si>
    <t>Ariel Howard PD 11-15-19 Adjustment</t>
  </si>
  <si>
    <t>Donna Conley PD 11-1-19 Adjustment</t>
  </si>
  <si>
    <t>Wanda Fisher PD 11-1-19 Adjustment</t>
  </si>
  <si>
    <t>Tara Cavanagh 10-18-19 Adjustment</t>
  </si>
  <si>
    <t>Marwah Rabeeah  PD 10-18-19 Adjustment</t>
  </si>
  <si>
    <t>Anna Barry PD 11-15-19 Reversal</t>
  </si>
  <si>
    <t>Regina McCall PD 11-15-19 Reversal</t>
  </si>
  <si>
    <t>Kameron Wood PD 10-18-19 Reversal</t>
  </si>
  <si>
    <t>Saliha Yanik PD 10-18-19 Reversal</t>
  </si>
  <si>
    <t>Patricia Goldwire PDPD 10-18-19 Reversal</t>
  </si>
  <si>
    <t>Kameron Wood PD 10-4-19 Adjustment</t>
  </si>
  <si>
    <t>Kameron Wood PD 10-4-19 Reversal</t>
  </si>
  <si>
    <t>Michelle Horan PD 12-13-19 Adjustment</t>
  </si>
  <si>
    <t>Danyel Saxton PD 11-15-19 Adjustment</t>
  </si>
  <si>
    <t>Corinna Harris PD 12-13-19 Reversal</t>
  </si>
  <si>
    <t>Miriam Claudio PD 11-1-19 Adjustment</t>
  </si>
  <si>
    <t>Greta Peterson PD 10-18-19 Reversal</t>
  </si>
  <si>
    <t>Rovenna Overton PD 10-4-19 Adjustment</t>
  </si>
  <si>
    <t>Melonie Vazquez PD 10-4-19 Reversal</t>
  </si>
  <si>
    <t>Manvir Gill PD 10-4-19 Reversal</t>
  </si>
  <si>
    <t>Elizabeth Boehmke PD 01-10-20 Adjustment</t>
  </si>
  <si>
    <t>Melonie Vazquez PD 10-18-19 Reversal</t>
  </si>
  <si>
    <t>Jane Murphy PD 11-15-19 Reversal</t>
  </si>
  <si>
    <t>Megan Rodrigues PD 12-13-19 Reversal</t>
  </si>
  <si>
    <t>Victoria Reger PD 12-24-19 Adjustment</t>
  </si>
  <si>
    <t>Erica Rice PD 10-18-19 Adjustment</t>
  </si>
  <si>
    <t>Rita Jenkins PD 10-18-19 Adjustment</t>
  </si>
  <si>
    <t>Danielle Jakubowski PD 11-15-19 Reversal</t>
  </si>
  <si>
    <t>Yvette Carpenter PD 11-15-19 Reversal</t>
  </si>
  <si>
    <t>Kayla Brito PD 11-15-19 Reversal</t>
  </si>
  <si>
    <t>Eva Townes PD 10-4-19 Adjustment</t>
  </si>
  <si>
    <t>Rita Jenkins PD 10-4-19 Adjustment</t>
  </si>
  <si>
    <t>Bonnie Sheipe  PD 10-4-19 Reversal</t>
  </si>
  <si>
    <t>Tina Berry PD 10-4-19 Reversal</t>
  </si>
  <si>
    <t>Sumeyra Ceylan PD 10-4-19 Reversal</t>
  </si>
  <si>
    <t>Lois Bond PD 10-4-19 Reversal</t>
  </si>
  <si>
    <t>Rosita Pruden PD 12-13-19 Adjustment</t>
  </si>
  <si>
    <t>Gary Mease PD 12-13-19 Adjustment</t>
  </si>
  <si>
    <t>Bouchra Benachir PD 11-15-19 Adjustment</t>
  </si>
  <si>
    <t>Keshia Flewellen PD 1-24-20 Adjustment</t>
  </si>
  <si>
    <t>Jennifer Nagy PD 11-27-19 Adjustment</t>
  </si>
  <si>
    <t>Maria Figueroa PD 12-13-19 Reversal</t>
  </si>
  <si>
    <t>Lynn Orangers PD 11-1-19 Adjustment</t>
  </si>
  <si>
    <t>Jennifer Nagy PD 11-1-19 Adjustment</t>
  </si>
  <si>
    <t>Ivanette Peterson PD 12-13-19 Adjustment</t>
  </si>
  <si>
    <t>Ranada Dumas PD 12-13-19 Adjustment</t>
  </si>
  <si>
    <t>Kayla Black PD 10-4-19 Reversal</t>
  </si>
  <si>
    <t>Donna Hajzer PD 12-13-19 Reversal</t>
  </si>
  <si>
    <t>Elizabeth Boehmke PD 12-13-19 Adjustment</t>
  </si>
  <si>
    <t>Marissa Stellwag PD 12-13-19 Adjustment</t>
  </si>
  <si>
    <t>Elizabeth Boehmke PD 12-13-19 Reversal</t>
  </si>
  <si>
    <t>Sheila Hughes PD 10-4-19 Reversal</t>
  </si>
  <si>
    <t>Amylir Torres PD 10-18-19 Adjustment</t>
  </si>
  <si>
    <t>Nina Holmes PD 11-15-19 Reversal</t>
  </si>
  <si>
    <t>Toxi Miller PD 10-18-19 Reversal</t>
  </si>
  <si>
    <t>Heather Toppin PD 12-13-19 Adjustment</t>
  </si>
  <si>
    <t>Stacy D Cooper-Gindraw PD 1-24-20 Adjustment</t>
  </si>
  <si>
    <t>Victoria Reger PD 10-4-19 Adjustment</t>
  </si>
  <si>
    <t>Donna Conley PD 10-4-19 Reversal</t>
  </si>
  <si>
    <t>Margo Johnson PD 11-15-19 Adjustment</t>
  </si>
  <si>
    <t>Bonita Jackson PD 1-24-20 Adjustment</t>
  </si>
  <si>
    <t>Janelle Yvette Sample PD 12-13-19 Reversal</t>
  </si>
  <si>
    <t>Samaka Empson PD 10-18-19 Adjustment</t>
  </si>
  <si>
    <t>Verdina Pryor PD 11-15-19 Reversal</t>
  </si>
  <si>
    <t>Tara Cavanagh 11-15-19 Reversal</t>
  </si>
  <si>
    <t>Melinda Bowman-Williams PD 10-18-19 Reversal</t>
  </si>
  <si>
    <t>Cigdem Ozdemir PD 10-18-19 Reversal</t>
  </si>
  <si>
    <t>Jacquelyn Gardner PD 10-18-19 Reversal</t>
  </si>
  <si>
    <t>William Carson PD 10-18-19 Reversal</t>
  </si>
  <si>
    <t>Syrena Moss PD 10-4-19 Adjustment</t>
  </si>
  <si>
    <t>Matthew Ditmar PD 10-4-19 Adjustment</t>
  </si>
  <si>
    <t>Ta'Jah Conyers 10-4-19 Reversal</t>
  </si>
  <si>
    <t>Jennifer Carley-Price PD 10-4-19 Reversal</t>
  </si>
  <si>
    <t>Larissa Prower PD 12-13-19 Adjustment</t>
  </si>
  <si>
    <t>Carol Brown PD 11-15-19 Adjustment</t>
  </si>
  <si>
    <t>Tina Berry PD 11-15-19 Adjustment</t>
  </si>
  <si>
    <t>Kelly Marquis PD 11-15-19 Adjustment</t>
  </si>
  <si>
    <t>Miriam Claudio PD 12-13-19 Reversal</t>
  </si>
  <si>
    <t>Amie Sharer PD 11-15-19 Adjustment</t>
  </si>
  <si>
    <t>Patricia Joyce PD 12-13-19 Reversal</t>
  </si>
  <si>
    <t>Denise Cacalori PD 01-10-20 Adjustment</t>
  </si>
  <si>
    <t>Denise Cacalori PD 12-24-19 Adjustment</t>
  </si>
  <si>
    <t>Claire Garner PD 1-24-20 Adjustment</t>
  </si>
  <si>
    <t>Isata Bah PD 12-24-19 Adjustment</t>
  </si>
  <si>
    <t>Andrea Ferrare PD 10-18-19 Adjustment</t>
  </si>
  <si>
    <t>Rayna Gadsden PD 10-18-19 Reversal</t>
  </si>
  <si>
    <t>Heather Coleman PD 11-15-19 Adjustment</t>
  </si>
  <si>
    <t>Margo Johnson PD 12-13-19 Reversal</t>
  </si>
  <si>
    <t>Susan Ford PD 12-24-19 Adjustment</t>
  </si>
  <si>
    <t>Lisa Whitfield PD 10-18-19 Adjustment</t>
  </si>
  <si>
    <t>Tina Berry PD 11-15-19 Reversal</t>
  </si>
  <si>
    <t>Ozlem Yigit  PD 11-15-19 Reversal</t>
  </si>
  <si>
    <t>Marwah Rabeeah  PD 11-15-19 Reversal</t>
  </si>
  <si>
    <t>John Baker PD 11-15-19 Reversal</t>
  </si>
  <si>
    <t>Jill Rickards PD 11-15-19 Reversal</t>
  </si>
  <si>
    <t>Evidelia Tyler PD 11-15-19 Reversal</t>
  </si>
  <si>
    <t>Yvette Carpenter PD 10-4-19 Adjustment</t>
  </si>
  <si>
    <t>Melissa Oliver-Terrell PD 12-13-19 Adjustment</t>
  </si>
  <si>
    <t>Dayon Messam PD 12-13-19 Adjustment</t>
  </si>
  <si>
    <t>Andrew Stellwag PD 12-13-19 Adjustment</t>
  </si>
  <si>
    <t>Samaka Empson PD 12-13-19 Adjustment</t>
  </si>
  <si>
    <t>Gerlini Garrido PD 11-15-19 Adjustment</t>
  </si>
  <si>
    <t>Bonnie Sheipe  PD 11-15-19 Adjustment</t>
  </si>
  <si>
    <t>Yvette Carpenter PD 12-13-19 Reversal</t>
  </si>
  <si>
    <t>Darshpreet Thind PD 12-13-19 Reversal</t>
  </si>
  <si>
    <t>Darshpreet Thind PD 10-18-19 Reversal</t>
  </si>
  <si>
    <t>Darshpreet Thind PD 10-4-19 Reversal</t>
  </si>
  <si>
    <t>Ranada Dumas PD 11-15-19 Reversal</t>
  </si>
  <si>
    <t>Ranada Dumas PD 10-4-19 Reversal</t>
  </si>
  <si>
    <t>Shirley Matthews PD 12-13-19 Adjustment</t>
  </si>
  <si>
    <t>Donna Hajzer PD 12-24-19 Adjustment</t>
  </si>
  <si>
    <t>Denise Cacalori PD 10-18-19 Adjustment</t>
  </si>
  <si>
    <t>Denise Cacalori PD 10-4-19 Adjustment</t>
  </si>
  <si>
    <t>Mary Kennedy PD 10-18-19 Reversal</t>
  </si>
  <si>
    <t>Manvir Gill PD 11-15-19 Adjustment</t>
  </si>
  <si>
    <t>Andrea Ferrare PD 10-4-19 Reversal</t>
  </si>
  <si>
    <t>Bonita Jackson PD 11-15-19 Adjustment</t>
  </si>
  <si>
    <t>Ashley Moore PD 11-15-19 Adjustment</t>
  </si>
  <si>
    <t>Shellinda Hardie PD 12-13-19 Reversal</t>
  </si>
  <si>
    <t>May Elkady PD 10-18-19 Adjustment</t>
  </si>
  <si>
    <t>Bonnie Sheipe  PD 10-18-19 Reversal</t>
  </si>
  <si>
    <t>Laura McRae PD 10-18-19 Reversal</t>
  </si>
  <si>
    <t>Kayla Brito PD 10-18-19 Reversal</t>
  </si>
  <si>
    <t>Heather Coleman PD 10-18-19 Reversal</t>
  </si>
  <si>
    <t>Garry Mitnaul PD 10-18-19 Reversal</t>
  </si>
  <si>
    <t>Courtney Saxton PD 10-4-19 Reversal</t>
  </si>
  <si>
    <t>Gerlini Garrido PD 10-4-19 Reversal</t>
  </si>
  <si>
    <t>Ruth Amankona PD 12-13-19 Adjustment</t>
  </si>
  <si>
    <t>Michelle Berry-Davis PD 12-13-19 Adjustment</t>
  </si>
  <si>
    <t>Lillian Germaine PD 11-15-19 Adjustment</t>
  </si>
  <si>
    <t>Janet Leonard PD 11-27-19 Adjustment</t>
  </si>
  <si>
    <t>Rita Jenkins PD 12-24-19 Adjustment</t>
  </si>
  <si>
    <t>Sharon Forman PD 01-10-20 Adjustment</t>
  </si>
  <si>
    <t>Ivanette Peterson PD 10-18-19 Adjustment</t>
  </si>
  <si>
    <t>Gabrielle Morton PD 12-13-19 Adjustment</t>
  </si>
  <si>
    <t>Gabrielle Morton PD 1-24-20 Adjustment</t>
  </si>
  <si>
    <t>Constance Pritchett PD 10-18-19 Adjustment</t>
  </si>
  <si>
    <t>Michelle Hewitt  PD 12-13-19 Reversal</t>
  </si>
  <si>
    <t>Karla DeJesus-Centeno PD 10-18-19 Adjustment</t>
  </si>
  <si>
    <t>Kyle Edwards PD 10-4-19 Reversal</t>
  </si>
  <si>
    <t>Sharon Forman  PD 10-18-19 Reversal</t>
  </si>
  <si>
    <t>Ashley Cummings PD 10-18-19 Adjustment</t>
  </si>
  <si>
    <t>Natasha Joseph PD 10-18-19 Adjustment</t>
  </si>
  <si>
    <t>Jennifer Elder PD 10-18-19 Adjustment</t>
  </si>
  <si>
    <t>Danielle Jakubowski PD 10-4-19 Adjustment</t>
  </si>
  <si>
    <t>Tanya Glenn-Butler PD 10-4-19 Adjustment</t>
  </si>
  <si>
    <t>Ozlem Yigit  PD 10-4-19 Adjustment</t>
  </si>
  <si>
    <t>Sabrina Manir PD 10-4-19 Reversal</t>
  </si>
  <si>
    <t>Lois Bond PD 12-13-19 Adjustment</t>
  </si>
  <si>
    <t>Stephanie Johnson PD 12-13-19 Adjustment</t>
  </si>
  <si>
    <t>Yvette Carpenter PD 11-15-19 Adjustment</t>
  </si>
  <si>
    <t>Kameron Wood PD 12-13-19 Reversal</t>
  </si>
  <si>
    <t>Michelle Hewitt PD 11-1-19 Adjustment</t>
  </si>
  <si>
    <t>Lynn Orangers PD 12-24-19 Adjustment</t>
  </si>
  <si>
    <t>Sharon Forman PD 12-13-19 Reversal</t>
  </si>
  <si>
    <t>Doris Santana PD 10-18-19 Adjustment</t>
  </si>
  <si>
    <t>Kayla Black PD 12-13-19 Adjustment</t>
  </si>
  <si>
    <t>Nina Holmes PD 10-18-19 Adjustment</t>
  </si>
  <si>
    <t>Robert Mayfield PD 10-18-19 Reversal</t>
  </si>
  <si>
    <t>Carrie Dougherty PD 10-4-19 Adjustment</t>
  </si>
  <si>
    <t>125 Deduction Adjustment</t>
  </si>
  <si>
    <t>Stacy D Cooper-Gindraw PD 01-10-20 Adjustment</t>
  </si>
  <si>
    <t>Susan Ford PD 12-13-19 Adjustment</t>
  </si>
  <si>
    <t>Syrena Moss PD 10-18-19 Adjustment</t>
  </si>
  <si>
    <t>Louthel Tucker 10-18-19 Adjustment</t>
  </si>
  <si>
    <t>Sherrita Dunn PD 11-15-19 Reversal</t>
  </si>
  <si>
    <t>Karlie Gore PD 11-15-19 Reversal</t>
  </si>
  <si>
    <t>Michelle Berry-Davis PD 10-18-19 Reversal</t>
  </si>
  <si>
    <t>May Elkady PD 10-18-19 Reversal</t>
  </si>
  <si>
    <t>Taliyaah Smith PD 10-18-19 Reversal</t>
  </si>
  <si>
    <t>Verdina Pryor PD 10-4-19 Adjustment</t>
  </si>
  <si>
    <t>Jennifer Elder PD 10-4-19 Adjustment</t>
  </si>
  <si>
    <t>Kimberly Farrell PD 10-4-19 Reversal</t>
  </si>
  <si>
    <t>Nasirah Aminuddin PD 12-13-19 Adjustment</t>
  </si>
  <si>
    <t>DeAnna Reid-Harden PD 12-13-19 Adjustment</t>
  </si>
  <si>
    <t>Anna Barry PD 12-13-19 Adjustment</t>
  </si>
  <si>
    <t>Tara Cavanagh 11-15-19 Adjustment</t>
  </si>
  <si>
    <t>Mark Wolf PD 11-15-19 Adjustment</t>
  </si>
  <si>
    <t>Danielle Jakubowski PD 11-27-19 Adjustment</t>
  </si>
  <si>
    <t>Patricia Joyce PD 10-4-19 Adjustment</t>
  </si>
  <si>
    <t>Kayla Black PD 12-13-19 Reversal</t>
  </si>
  <si>
    <t>Constance Pritchett PD 1-24-20 Adjustment</t>
  </si>
  <si>
    <t>Greta Peterson PD 1-24-20 Adjustment</t>
  </si>
  <si>
    <t>Ann Drennon PD 11-15-19 Reversal</t>
  </si>
  <si>
    <t>Amie Sharer PD 11-15-19 Reversal</t>
  </si>
  <si>
    <t>Tammy Joyce PD 12-13-19 Adjustment</t>
  </si>
  <si>
    <t>Nina Holmes PD 11-15-19 Adjustment</t>
  </si>
  <si>
    <t>Pantida Wescott PD 12-13-19 Reversal</t>
  </si>
  <si>
    <t>Sharon Forman  PD 12-24-19 Adjustment</t>
  </si>
  <si>
    <t>DaShaun Davis PD 10-18-19 Adjustment</t>
  </si>
  <si>
    <t>Ariel Howard PD 10-18-19 Adjustment</t>
  </si>
  <si>
    <t>Janelle Yvette Sample PD 10-18-19 Adjustment</t>
  </si>
  <si>
    <t>Rayna Gadsden PD 10-4-19 Reversal</t>
  </si>
  <si>
    <t>Bonita Jackson PD 01-10-20 Adjustment</t>
  </si>
  <si>
    <t>Kathleen Moreland PD 12-13-19 Reversal</t>
  </si>
  <si>
    <t>Bonita Jackson PD 11-1-19 Adjustment</t>
  </si>
  <si>
    <t>Rayna Gadsden PD 12-24-19 Adjustment</t>
  </si>
  <si>
    <t>Vivyan Saloka PD 11-15-19 Reversal</t>
  </si>
  <si>
    <t>Dylan Hall  PD 10-18-19 Adjustment</t>
  </si>
  <si>
    <t>Chalesha Jefferson PD 11-15-19 Reversal</t>
  </si>
  <si>
    <t>Danyel Saxton PD 10-18-19 Reversal</t>
  </si>
  <si>
    <t>Michelle Horan PD 10-4-19 Adjustment</t>
  </si>
  <si>
    <t>Kishawn Barnes PD 10-4-19 Adjustment</t>
  </si>
  <si>
    <t>Bouchra Benachir PD 10-4-19 Reversal</t>
  </si>
  <si>
    <t>Natalie Mitchem PD 10-4-19 Reversal</t>
  </si>
  <si>
    <t>Matthew Ditmar PD 10-4-19 Reversal</t>
  </si>
  <si>
    <t>Natasha Joseph PD 12-13-19 Adjustment</t>
  </si>
  <si>
    <t>Sasha Miranda PD 12-13-19 Adjustment</t>
  </si>
  <si>
    <t>Robert Mayfield PD 11-15-19 Adjustment</t>
  </si>
  <si>
    <t>Michelle Horan PD 01-10-20 Adjustment</t>
  </si>
  <si>
    <t>Isata Bah PD 01-10-20 Adjustment</t>
  </si>
  <si>
    <t>Lois Bond PD 11-27-19 Adjustment</t>
  </si>
  <si>
    <t>Kristy Rudzenski PD 12-13-19 Reversal</t>
  </si>
  <si>
    <t>DeAnna Reid-Harden PD 12-13-19 Reversal</t>
  </si>
  <si>
    <t>Tammy Joyce PD 11-1-19 Adjustment</t>
  </si>
  <si>
    <t>Maria Figueroa PD 12-24-19 Adjustment</t>
  </si>
  <si>
    <t>Gabrielle Morton PD 11-15-19 Reversal</t>
  </si>
  <si>
    <t>Claire Garner PD 10-18-19 Reversal</t>
  </si>
  <si>
    <t>Marissa Stellwag PD 10-4-19 Adjustment</t>
  </si>
  <si>
    <t>Karla DeJesus-Centeno PD 11-15-19 Adjustment</t>
  </si>
  <si>
    <t>Pantida Wescott PD 10-18-19 Reversal</t>
  </si>
  <si>
    <t>Robert Mayfield PD 12-13-19 Adjustment</t>
  </si>
  <si>
    <t>Stacy D Cooper-Gindraw PD 10-4-19 Adjustment</t>
  </si>
  <si>
    <t>Kristin Mayes PD 12-13-19 Reversal</t>
  </si>
  <si>
    <t>Erica Wyckoff PD 11-15-19 Adjustment</t>
  </si>
  <si>
    <t>Andrea Ferrare PD 11-15-19 Adjustment</t>
  </si>
  <si>
    <t>Verdina Pryor PD 10-18-19 Adjustment</t>
  </si>
  <si>
    <t>Nasirah Aminuddin PD 11-15-19 Reversal</t>
  </si>
  <si>
    <t>Natasha Joseph PD 10-4-19 Reversal</t>
  </si>
  <si>
    <t>Marva Currington PD 12-13-19 Adjustment</t>
  </si>
  <si>
    <t>Keshia Flewellen PD 12-13-19 Adjustment</t>
  </si>
  <si>
    <t>Sabrina Manir PD 11-15-19 Adjustment</t>
  </si>
  <si>
    <t>Louthel Tucker 11-15-19 Adjustment</t>
  </si>
  <si>
    <t>Jennifer Nagy PD 01-10-20 Adjustment</t>
  </si>
  <si>
    <t>Maiada Ramadan PD 12-13-19 Reversal</t>
  </si>
  <si>
    <t>Kymberlee Brower PD 12-13-19 Reversal</t>
  </si>
  <si>
    <t>Andrew Stellwag PD 12-24-19 Adjustment</t>
  </si>
  <si>
    <t>Darshpreet Thind PD 11-15-19 Adjustment</t>
  </si>
  <si>
    <t>Darshpreet Thind PD 10-4-19 Adjustment</t>
  </si>
  <si>
    <t>Deniz Genc PD 11-15-19 Adjustment</t>
  </si>
  <si>
    <t>Samarjit Sharma PD 11-15-19 Adjustment</t>
  </si>
  <si>
    <t>Donna Hajzer PD 1-24-20 Adjustment</t>
  </si>
  <si>
    <t>Donna Hajzer PD 11-27-19 Adjustment</t>
  </si>
  <si>
    <t>Mary Kennedy PD 10-18-19 Adjustment</t>
  </si>
  <si>
    <t>Elizabeth Boehmke PD 10-18-19 Reversal</t>
  </si>
  <si>
    <t>Gerlini Garrido PD 10-18-19 Reversal</t>
  </si>
  <si>
    <t>Toxi Miller PD 11-15-19 Reversal</t>
  </si>
  <si>
    <t>Katilynn Ditzel PD 11-15-19 Reversal</t>
  </si>
  <si>
    <t>Susan Ford PD 11-15-19 Reversal</t>
  </si>
  <si>
    <t>Kathleen Moreland PD 11-15-19 Reversal</t>
  </si>
  <si>
    <t>Wanda Fisher PD 01-10-20 Adjustment</t>
  </si>
  <si>
    <t>Christine Morrison PD 10-18-19 Adjustment</t>
  </si>
  <si>
    <t>Jill Rickards PD 10-18-19 Adjustment</t>
  </si>
  <si>
    <t>Jennifer Nagy PD 11-15-19 Reversal</t>
  </si>
  <si>
    <t>Samaka Empson PD 10-18-19 Reversal</t>
  </si>
  <si>
    <t>Tawona Hill PD 10-4-19 Adjustment</t>
  </si>
  <si>
    <t>Sumeyra Ceylan PD 10-4-19 Adjustment</t>
  </si>
  <si>
    <t>Stephanie Johnson PD 10-4-19 Adjustment</t>
  </si>
  <si>
    <t>Tomona Green PD 10-4-19 Reversal</t>
  </si>
  <si>
    <t>Tammy Joyce PD 10-4-19 Reversal</t>
  </si>
  <si>
    <t>Miriam Claudio PD 10-4-19 Reversal</t>
  </si>
  <si>
    <t>Lillian Germaine PD 10-4-19 Reversal</t>
  </si>
  <si>
    <t>Tomona Green PD 11-15-19 Adjustment</t>
  </si>
  <si>
    <t>Sharon Forman PD 11-1-19 Adjustment</t>
  </si>
  <si>
    <t>Kimberly Farrell PD 12-13-19 Adjustment</t>
  </si>
  <si>
    <t>Denise Cacalori PD 12-13-19 Reversal</t>
  </si>
  <si>
    <t>Nina Holmes PD 10-4-19 Reversal</t>
  </si>
  <si>
    <t>Donna Wilbur PD 11-15-19 Adjustment</t>
  </si>
  <si>
    <t>Sharon Forman  PD 1-24-20 Adjustment</t>
  </si>
  <si>
    <t>Kathryn Simone PD 11-15-19 Adjustment</t>
  </si>
  <si>
    <t>Devita Smith PD 10-4-19 Reversal</t>
  </si>
  <si>
    <t>Destiny Franklin PD 10-18-19 Adjustment</t>
  </si>
  <si>
    <t>Karlie Gore PD 10-18-19 Adjustment</t>
  </si>
  <si>
    <t>Stephanie Greene PD 11-15-19 Reversal</t>
  </si>
  <si>
    <t>Bonnie Logan PD 10-18-19 Reversal</t>
  </si>
  <si>
    <t>Carolyn Weston PD 10-4-19 Adjustment</t>
  </si>
  <si>
    <t>Ta'Jah Conyers 10-4-19 Adjustment</t>
  </si>
  <si>
    <t>Jasmine Reed PD 10-4-19 Adjustment</t>
  </si>
  <si>
    <t>Saliha Yanik PD 10-4-19 Reversal</t>
  </si>
  <si>
    <t>Miriam Claudio PD 12-13-19 Adjustment</t>
  </si>
  <si>
    <t>Denise Klein PD 12-13-19 Adjustment</t>
  </si>
  <si>
    <t>Sherrita Dunn PD 11-15-19 Adjustment</t>
  </si>
  <si>
    <t>Reyhan Canturk PD 11-15-19 Adjustment</t>
  </si>
  <si>
    <t>Melinda Bowman-Williams PD 12-13-19 Reversal</t>
  </si>
  <si>
    <t>Tara Cavanagh 12-13-19 Reversal</t>
  </si>
  <si>
    <t>Ozlem Yigit  PD 12-13-19 Reversal</t>
  </si>
  <si>
    <t>Gabrielle Morton PD 11-1-19 Adjustment</t>
  </si>
  <si>
    <t>Jennifer Jones PD 10-4-19 Reversal</t>
  </si>
  <si>
    <t>Jennifer Jones PD 12-13-19 Reversal</t>
  </si>
  <si>
    <t>Michelle Hewitt  PD 10-18-19 Adjustment</t>
  </si>
  <si>
    <t>Sharon Forman  PD 10-18-19 Adjustment</t>
  </si>
  <si>
    <t>Nina Holmes PD 12-13-19 Adjustment</t>
  </si>
  <si>
    <t>Amylir Torres PD 11-15-19 Adjustment</t>
  </si>
  <si>
    <t>Christine Morrison PD 11-15-19 Adjustment</t>
  </si>
  <si>
    <t>Andrea Ferrare PD 1-24-20 Adjustment</t>
  </si>
  <si>
    <t>Kishawn Barnes PD 10-18-19 Adjustment</t>
  </si>
  <si>
    <t>Courtney Saxton PD 11-15-19 Reversal</t>
  </si>
  <si>
    <t>Bobby Johnson PD 11-15-19 Reversal</t>
  </si>
  <si>
    <t>Keshia Flewellen PD 11-15-19 Reversal</t>
  </si>
  <si>
    <t>Reyhan Canturk PD 10-4-19 Adjustment</t>
  </si>
  <si>
    <t>Mellasiah Dixon PD 10-4-19 Adjustment</t>
  </si>
  <si>
    <t>Maria Figueroa PD 10-4-19 Adjustment</t>
  </si>
  <si>
    <t>Laura McRae PD 12-13-19 Adjustment</t>
  </si>
  <si>
    <t>Stephanie Greene PD 12-13-19 Adjustment</t>
  </si>
  <si>
    <t>Natalie Mitchem PD 1-24-20 Adjustment</t>
  </si>
  <si>
    <t>Maria Figueroa PD 11-27-19 Adjustment</t>
  </si>
  <si>
    <t>Bibiana Arreguin PD 12-13-19 Reversal</t>
  </si>
  <si>
    <t>Garry Mitnaul PD 12-13-19 Reversal</t>
  </si>
  <si>
    <t>William Carson PD 11-15-19 Reversal</t>
  </si>
  <si>
    <t>Gabrielle Morton PD 11-27-19 Adjustment</t>
  </si>
  <si>
    <t>Carrie Dougherty PD 10-18-19 Reversal</t>
  </si>
  <si>
    <t>Quamillah Nelson PD 10-18-19 Adjustment</t>
  </si>
  <si>
    <t>Kayla Black PD 11-15-19 Adjustment</t>
  </si>
  <si>
    <t>Bridgett Pollard PD 11-15-19 Reversal</t>
  </si>
  <si>
    <t>Antoine Nelson PD 11-27-19 Adjustment</t>
  </si>
  <si>
    <t>Kristin Mayes PD 10-4-19 Adjustment</t>
  </si>
  <si>
    <t>Kristin Mayes PD 01-10-20 Adjustment</t>
  </si>
  <si>
    <t>Shellinda Hardie PD 11-27-19 Adjustment</t>
  </si>
  <si>
    <t>Kathryn Magauran PD 11-1-19 Adjustment</t>
  </si>
  <si>
    <t>Cigdem Ozdemir PD 11-15-19 Reversal</t>
  </si>
  <si>
    <t>Natalie Mitchem PD 11-15-19 Reversal</t>
  </si>
  <si>
    <t>Lynn Orangers PD 11-15-19 Reversal</t>
  </si>
  <si>
    <t>Jacquelyn Gardner PD 12-13-19 Adjustment</t>
  </si>
  <si>
    <t>Karlie Gore PD 12-13-19 Adjustment</t>
  </si>
  <si>
    <t>Jennifer Elder PD 11-15-19 Adjustment</t>
  </si>
  <si>
    <t>Deniz Genc PD 12-13-19 Adjustment</t>
  </si>
  <si>
    <t>Donna Hajzer PD 10-18-19 Reversal</t>
  </si>
  <si>
    <t>Constance Pritchett PD 12-13-19 Reversal</t>
  </si>
  <si>
    <t>Donna Hajzer PD 10-18-19 Adjustment</t>
  </si>
  <si>
    <t>Michelle Hewitt  PD 11-27-19 Adjustment</t>
  </si>
  <si>
    <t>Nina Holmes PD 10-4-19 Adjustment</t>
  </si>
  <si>
    <t>Amylir Torres PD 10-4-19 Reversal</t>
  </si>
  <si>
    <t>Toxi Miller PD 01-10-20 Adjustment</t>
  </si>
  <si>
    <t>Denise Klein PD 12-13-19 Reversal</t>
  </si>
  <si>
    <t>Kathryn Simone PD 12-13-19 Adjustment</t>
  </si>
  <si>
    <t>Kathryn Simone PD 12-13-19 Reversal</t>
  </si>
  <si>
    <t>Catherine Foster 10-18-19 Adjustment</t>
  </si>
  <si>
    <t>Reyhan Canturk PD 10-18-19 Adjustment</t>
  </si>
  <si>
    <t>Lynn Orangers PD 10-18-19 Adjustment</t>
  </si>
  <si>
    <t>Bibiana Arreguin PD 10-18-19 Reversal</t>
  </si>
  <si>
    <t>DeAnna Reid-Harden PD 10-4-19 Adjustment</t>
  </si>
  <si>
    <t>Catherine Foster 10-4-19 Reversal</t>
  </si>
  <si>
    <t>Karlie Gore PD 10-4-19 Reversal</t>
  </si>
  <si>
    <t>Dylan Hall  PD 11-15-19 Adjustment</t>
  </si>
  <si>
    <t>Daliana Rodriguez PD 11-15-19 Adjustment</t>
  </si>
  <si>
    <t>Tammy Joyce PD 1-24-20 Adjustment</t>
  </si>
  <si>
    <t>Seham Azabawi PD 12-13-19 Reversal</t>
  </si>
  <si>
    <t>Bonnie Sheipe  PD 12-24-19 Adjustment</t>
  </si>
  <si>
    <t>William Carson PD 12-24-19 Adjustment</t>
  </si>
  <si>
    <t>Constance Pritchett PD 10-4-19 Reversal</t>
  </si>
  <si>
    <t>Shirley Matthews PD 11-15-19 Reversal</t>
  </si>
  <si>
    <t>Michelle Hewitt  PD 12-24-19 Adjustment</t>
  </si>
  <si>
    <t>Melonie Vazquez PD 11-15-19 Adjustment</t>
  </si>
  <si>
    <t>Denise Klein PD 11-15-19 Adjustment</t>
  </si>
  <si>
    <t>Kristin Mayes PD 10-18-19 Reversal</t>
  </si>
  <si>
    <t>Kathryn Simone PD 01-10-20 Adjustment</t>
  </si>
  <si>
    <t>Kristin Mayes PD 12-24-19 Adjustment</t>
  </si>
  <si>
    <t>Ariel Howard PD 11-15-19 Reversal</t>
  </si>
  <si>
    <t>Donna Conley PD 10-18-19 Reversal</t>
  </si>
  <si>
    <t>Ashley Moore PD 10-4-19 Reversal</t>
  </si>
  <si>
    <t>Margo Johnson PD 12-13-19 Adjustment</t>
  </si>
  <si>
    <t>Kathleen Moreland PD 12-13-19 Adjustment</t>
  </si>
  <si>
    <t>Susan Ford PD 01-10-20 Adjustment</t>
  </si>
  <si>
    <t>Janelle Yvette Sample PD 11-1-19 Adjustment</t>
  </si>
  <si>
    <t>Vivyan Saloka PD 12-13-19 Adjustment</t>
  </si>
  <si>
    <t>Kristy Rudzenski PD 11-15-19 Reversal</t>
  </si>
  <si>
    <t>Bobby Johnson PD 10-4-19 Adjustment</t>
  </si>
  <si>
    <t>DeAnna Reid-Harden PD 10-4-19 Reversal</t>
  </si>
  <si>
    <t>Maiada Ramadan PD 10-4-19 Reversal</t>
  </si>
  <si>
    <t>Danyel Saxton PD 12-13-19 Adjustment</t>
  </si>
  <si>
    <t>Kishawn Barnes PD 12-13-19 Adjustment</t>
  </si>
  <si>
    <t>May Elkady PD 11-15-19 Adjustment</t>
  </si>
  <si>
    <t>Seham Azabawi PD 01-10-20 Adjustment</t>
  </si>
  <si>
    <t>Lynn Orangers PD 11-27-19 Adjustment</t>
  </si>
  <si>
    <t>Erica Rice PD 12-13-19 Reversal</t>
  </si>
  <si>
    <t>Doreen Knaupp PD 12-13-19 Reversal</t>
  </si>
  <si>
    <t>Samaka Empson PD 12-13-19 Reversal</t>
  </si>
  <si>
    <t>Michelle Berry-Davis PD 12-13-19 Reversal</t>
  </si>
  <si>
    <t>Jenna Orfe PD 12-13-19 Reversal</t>
  </si>
  <si>
    <t>Bibiana Arreguin PD 11-1-19 Adjustment</t>
  </si>
  <si>
    <t>Natalie Mitchem PD 12-24-19 Adjustment</t>
  </si>
  <si>
    <t>Janet Leonard PD 12-24-19 Adjustment</t>
  </si>
  <si>
    <t>Patricia Joyce PD 12-13-19 Adjustment</t>
  </si>
  <si>
    <t>Constance Pritchett PD 11-15-19 Reversal</t>
  </si>
  <si>
    <t>Kayla Black PD 10-18-19 Adjustment</t>
  </si>
  <si>
    <t>Michelle Hewitt  PD 11-15-19 Adjustment</t>
  </si>
  <si>
    <t>Elizabeth Jensen PD 10-18-19 Adjustment</t>
  </si>
  <si>
    <t>Heather Toppin PD 11-15-19 Adjustment</t>
  </si>
  <si>
    <t>Heather Toppin PD 12-13-19 Reversal</t>
  </si>
  <si>
    <t>Sharon Forman  PD 12-13-19 Reversal</t>
  </si>
  <si>
    <t>Pantida Wescott PD 12-24-19 Adjustment</t>
  </si>
  <si>
    <t>Stacy D Cooper-Gindraw PD 11-27-19 Adjustment</t>
  </si>
  <si>
    <t>Bonita Jackson PD 12-13-19 Adjustment</t>
  </si>
  <si>
    <t>Andrea Ferrare PD 01-10-20 Adjustment</t>
  </si>
  <si>
    <t>DaShaun Davis PD 12-13-19 Reversal</t>
  </si>
  <si>
    <t>Bobby Johnson PD 10-18-19 Adjustment</t>
  </si>
  <si>
    <t>Danyel Saxton PD 11-15-19 Reversal</t>
  </si>
  <si>
    <t>Bouchra Benachir PD 11-15-19 Reversal</t>
  </si>
  <si>
    <t>Tawona Hill PD 11-15-19 Reversal</t>
  </si>
  <si>
    <t>Jennifer Carley-Price PD 10-18-19 Reversal</t>
  </si>
  <si>
    <t>Tara Cavanagh 10-18-19 Reversal</t>
  </si>
  <si>
    <t>Michelle Hewitt PD 10-4-19 Adjustment</t>
  </si>
  <si>
    <t>Melinda Bowman-Williams PD 10-4-19 Reversal</t>
  </si>
  <si>
    <t>Rita Jenkins PD 12-13-19 Adjustment</t>
  </si>
  <si>
    <t>Reyhan Canturk PD 12-13-19 Adjustment</t>
  </si>
  <si>
    <t>Kristen Furniss PD 12-13-19 Adjustment</t>
  </si>
  <si>
    <t>Sumeyra Ceylan PD 11-15-19 Adjustment</t>
  </si>
  <si>
    <t>Janet Leonard PD 11-15-19 Adjustment</t>
  </si>
  <si>
    <t>Andrew Stellwag PD 1-24-20 Adjustment</t>
  </si>
  <si>
    <t>Marva Currington PD 12-13-19 Reversal</t>
  </si>
  <si>
    <t>Michelle Hewitt PD 12-24-19 Adjustment</t>
  </si>
  <si>
    <t>Jennifer Jones PD 12-24-19 Adjustment</t>
  </si>
  <si>
    <t>Christina Adriani PD 12-13-19 Adjustment</t>
  </si>
  <si>
    <t>Constance Pritchett PD 01-10-20 Adjustment</t>
  </si>
  <si>
    <t>Pantida Wescott PD 11-15-19 Reversal</t>
  </si>
  <si>
    <t>Amylir Torres PD 11-27-19 Adjustment</t>
  </si>
  <si>
    <t>Katilynn Ditzel PD 12-13-19 Reversal</t>
  </si>
  <si>
    <t>Anjail Abdul-Badee-Johnson PD 10-4-19 Reversal</t>
  </si>
  <si>
    <t>Rayna Gadsden PD 11-27-19 Adjustment</t>
  </si>
  <si>
    <t>Victoria Reger PD 11-1-19 Adjustment</t>
  </si>
  <si>
    <t>Bonita Jackson PD 12-24-19 Adjustment</t>
  </si>
  <si>
    <t>Andrea Ferrare PD 12-24-19 Adjustment</t>
  </si>
  <si>
    <t>Corinna Harris PD 10-18-19 Adjustment</t>
  </si>
  <si>
    <t>Shirin Halim PD 11-15-19 Reversal</t>
  </si>
  <si>
    <t>Jennifer Elder PD 10-18-19 Reversal</t>
  </si>
  <si>
    <t>Reyhan Canturk PD 10-18-19 Reversal</t>
  </si>
  <si>
    <t>Danyel Saxton PD 10-4-19 Adjustment</t>
  </si>
  <si>
    <t>Carolyn Weston PD 10-4-19 Reversal</t>
  </si>
  <si>
    <t>Reyhan Canturk PD 10-4-19 Reversal</t>
  </si>
  <si>
    <t>Jasmine Reed PD 10-4-19 Reversal</t>
  </si>
  <si>
    <t>Isata Bah PD 11-15-19 Adjustment</t>
  </si>
  <si>
    <t>Regina McCall PD 11-15-19 Adjustment</t>
  </si>
  <si>
    <t>Michelle Horan PD 11-15-19 Adjustment</t>
  </si>
  <si>
    <t>Jennifer Nagy PD 11-15-19 Adjustment</t>
  </si>
  <si>
    <t>Farhanaz Habib PD 1-24-20 Adjustment</t>
  </si>
  <si>
    <t>Michelle Horan PD 11-27-19 Adjustment</t>
  </si>
  <si>
    <t>Larissa Prower PD 12-13-19 Reversal</t>
  </si>
  <si>
    <t>Michelle Horan PD 12-24-19 Adjustment</t>
  </si>
  <si>
    <t>Jennifer Nagy PD 12-24-19 Adjustment</t>
  </si>
  <si>
    <t>Bibiana Arreguin PD 12-24-19 Adjustment</t>
  </si>
  <si>
    <t>Melonie Vazquez PD 11-27-19 Adjustment</t>
  </si>
  <si>
    <t>Ranada Dumas PD 10-18-19 Adjustment</t>
  </si>
  <si>
    <t>Essence Thompson 1-24-20 Adjustment</t>
  </si>
  <si>
    <t>Kimberly Farrell PD 10-18-19 Adjustment</t>
  </si>
  <si>
    <t>Constance Pritchett PD 11-27-19 Adjustment</t>
  </si>
  <si>
    <t>Bridgett Pollard PD 10-18-19 Adjustment</t>
  </si>
  <si>
    <t>Bridgett Pollard PD 10-18-19 Reversal</t>
  </si>
  <si>
    <t>Ann Drennon PD 12-13-19 Adjustment</t>
  </si>
  <si>
    <t>Bridgett Pollard PD 12-13-19 Reversal</t>
  </si>
  <si>
    <t>Elizabeth Jensen PD 11-15-19 Reversal</t>
  </si>
  <si>
    <t>Manvir Gill PD 10-4-19 Adjustment</t>
  </si>
  <si>
    <t>Toxi Miller PD 1-24-20 Adjustment</t>
  </si>
  <si>
    <t>Hafize Firat PD 11-15-19 Adjustment</t>
  </si>
  <si>
    <t>Sue Fenick PD 10-4-19 Adjustment</t>
  </si>
  <si>
    <t>Sue Fenick PD 11-15-19 Adjustment</t>
  </si>
  <si>
    <t>Bonnie Logan PD 11-15-19 Reversal</t>
  </si>
  <si>
    <t>Devita Smith PD 10-18-19 Reversal</t>
  </si>
  <si>
    <t>Ruth Ragin PD 10-4-19 Adjustment</t>
  </si>
  <si>
    <t>Andrea Ferrare PD 12-13-19 Adjustment</t>
  </si>
  <si>
    <t>Wanda Fisher PD 12-13-19 Adjustment</t>
  </si>
  <si>
    <t>Ruth Ragin PD 11-15-19 Adjustment</t>
  </si>
  <si>
    <t>Christiana Buffett PD 10-18-19 Reversal</t>
  </si>
  <si>
    <t>Dylan Hall  PD 10-4-19 Adjustment</t>
  </si>
  <si>
    <t>May Elkady PD 10-4-19 Adjustment</t>
  </si>
  <si>
    <t>Nasirah Aminuddin PD 10-4-19 Reversal</t>
  </si>
  <si>
    <t>John Baker PD 12-13-19 Adjustment</t>
  </si>
  <si>
    <t>Jennifer Elder PD 12-13-19 Adjustment</t>
  </si>
  <si>
    <t>Melissa Oliver-Terrell PD 11-15-19 Adjustment</t>
  </si>
  <si>
    <t>Nasirah Aminuddin PD 01-10-20 Adjustment</t>
  </si>
  <si>
    <t>Lynn Orangers PD 12-13-19 Reversal</t>
  </si>
  <si>
    <t>Denise Cacalori PD 10-18-19 Reversal</t>
  </si>
  <si>
    <t>Patricia Joyce PD 01-10-20 Adjustment</t>
  </si>
  <si>
    <t>William Carson PD 1-24-20 Adjustment</t>
  </si>
  <si>
    <t>Patricia Joyce PD 11-27-19 Adjustment</t>
  </si>
  <si>
    <t>Michelle Horan PD 12-13-19 Reversal</t>
  </si>
  <si>
    <t>Marissa Stellwag PD 01-10-20 Adjustment</t>
  </si>
  <si>
    <t>Michelle Hewitt  PD 10-4-19 Reversal</t>
  </si>
  <si>
    <t>Katilynn Ditzel PD 10-18-19 Adjustment</t>
  </si>
  <si>
    <t>Amylir Torres PD 11-15-19 Reversal</t>
  </si>
  <si>
    <t>Pantida Wescott PD 11-15-19 Adjustment</t>
  </si>
  <si>
    <t>Carrie Dougherty PD 12-13-19 Adjustment</t>
  </si>
  <si>
    <t>Kristin Mayes PD 10-4-19 Reversal</t>
  </si>
  <si>
    <t>Susan Ford PD 11-15-19 Adjustment</t>
  </si>
  <si>
    <t>Heather Coleman PD 1-24-20 Adjustment</t>
  </si>
  <si>
    <t>Heather Coleman PD 11-1-19 Adjustment</t>
  </si>
  <si>
    <t>Melissa Oliver-Terrell PD 10-18-19 Adjustment</t>
  </si>
  <si>
    <t>Maria Figueroa PD 10-18-19 Adjustment</t>
  </si>
  <si>
    <t>Reyhan Canturk PD 11-15-19 Reversal</t>
  </si>
  <si>
    <t>Keshia Flewellen PD 10-18-19 Reversal</t>
  </si>
  <si>
    <t>Marie Toussaint -Fontus PD 10-4-19 Adjustment</t>
  </si>
  <si>
    <t>Jennifer Jones PD 10-4-19 Adjustment</t>
  </si>
  <si>
    <t>Erica Rice PD 10-4-19 Reversal</t>
  </si>
  <si>
    <t>Farhanaz Habib PD 12-13-19 Adjustment</t>
  </si>
  <si>
    <t>Erica Rice PD 12-13-19 Adjustment</t>
  </si>
  <si>
    <t>Yvette Carpenter PD 12-13-19 Adjustment</t>
  </si>
  <si>
    <t>Kameron Wood PD 12-13-19 Adjustment</t>
  </si>
  <si>
    <t>Marie Toussaint -Fontus PD 11-15-19 Adjustment</t>
  </si>
  <si>
    <t>Bibiana Arreguin PD 01-10-20 Adjustment</t>
  </si>
  <si>
    <t>Verdina Pryor PD 11-27-19 Adjustment</t>
  </si>
  <si>
    <t>Jill Rickards PD 12-13-19 Reversal</t>
  </si>
  <si>
    <t>Tawona Hill PD 12-24-19 Adjustment</t>
  </si>
  <si>
    <t>Ivanette Peterson PD 10-4-19 Adjustment</t>
  </si>
  <si>
    <t>Gabrielle Morton PD 01-10-20 Adjustment</t>
  </si>
  <si>
    <t>Quamillah Nelson PD 10-4-19 Reversal</t>
  </si>
  <si>
    <t>Susan Margolis 10-18-19 Adjustment</t>
  </si>
  <si>
    <t>Bridgett Pollard PD 10-4-19 Reversal</t>
  </si>
  <si>
    <t>Lucy Couvertier 10-18-19 Reversal</t>
  </si>
  <si>
    <t>Pantida Wescott PD 10-4-19 Reversal</t>
  </si>
  <si>
    <t>Kathryn Simone PD 11-15-19 Reversal</t>
  </si>
  <si>
    <t>Kathryn Magauran PD 10-18-19 Adjustment</t>
  </si>
  <si>
    <t>Kathleen Moreland PD 10-18-19 Reversal</t>
  </si>
  <si>
    <t>Janelle Yvette Sample PD 10-18-19 Reversal</t>
  </si>
  <si>
    <t>Ruth Ragin PD 11-27-19 Adjustment</t>
  </si>
  <si>
    <t>Vivyan Saloka PD 10-4-19 Adjustment</t>
  </si>
  <si>
    <t>Vivyan Saloka PD 11-15-19 Adjustment</t>
  </si>
  <si>
    <t>Hafize Firat PD 10-18-19 Adjustment</t>
  </si>
  <si>
    <t>Kishawn Barnes PD 11-15-19 Reversal</t>
  </si>
  <si>
    <t>Gerlini Garrido PD 11-15-19 Reversal</t>
  </si>
  <si>
    <t>Ozlem Yigit  PD 10-4-19 Reversal</t>
  </si>
  <si>
    <t>Michelle Horan PD 10-4-19 Reversal</t>
  </si>
  <si>
    <t>Anna Barry PD 11-15-19 Adjustment</t>
  </si>
  <si>
    <t>Michelle Hewitt PD 1-24-20 Adjustment</t>
  </si>
  <si>
    <t>Jennifer Elder PD 12-13-19 Reversal</t>
  </si>
  <si>
    <t>Maria Figueroa PD 11-1-19 Adjustment</t>
  </si>
  <si>
    <t>Danielle Jakubowski PD 11-1-19 Adjustment</t>
  </si>
  <si>
    <t>Bonnie Sheipe  PD 11-1-19 Adjustment</t>
  </si>
  <si>
    <t>Ranada Dumas PD 10-4-19 Adjustment</t>
  </si>
  <si>
    <t>Darshpreet Thind PD 12-13-19 Adjustment</t>
  </si>
  <si>
    <t>Constance Pritchett PD 11-15-19 Adjustment</t>
  </si>
  <si>
    <t>Marissa Stellwag PD 12-13-19 Reversal</t>
  </si>
  <si>
    <t>Bridgett Pollard PD 10-4-19 Adjustment</t>
  </si>
  <si>
    <t>Amylir Torres PD 10-18-19 Reversal</t>
  </si>
  <si>
    <t>Ayanna Martin PD 12-13-19 Reversal</t>
  </si>
  <si>
    <t>Kathryn Simone PD 10-4-19 Reversal</t>
  </si>
  <si>
    <t>Victoria Reger PD 10-18-19 Reversal</t>
  </si>
  <si>
    <t>Wanda Fisher PD 1-24-20 Adjustment</t>
  </si>
  <si>
    <t>Bonita Jackson PD 12-13-19 Reversal</t>
  </si>
  <si>
    <t>Denise Klein PD 11-15-19 Reversal</t>
  </si>
  <si>
    <t>Erica Rice PD 11-15-19 Reversal</t>
  </si>
  <si>
    <t>Denise Klein PD 10-18-19 Reversal</t>
  </si>
  <si>
    <t>Rita Jenkins PD 10-18-19 Reversal</t>
  </si>
  <si>
    <t>Hafize Firat PD 10-4-19 Adjustment</t>
  </si>
  <si>
    <t>Tina Berry PD 10-4-19 Adjustment</t>
  </si>
  <si>
    <t>Marwah Rabeeah  PD 10-4-19 Adjustment</t>
  </si>
  <si>
    <t>Michelle Berry-Davis PD 10-4-19 Reversal</t>
  </si>
  <si>
    <t>Louthel Tucker 10-4-19 Reversal</t>
  </si>
  <si>
    <t>Matthew Ditmar PD 12-13-19 Adjustment</t>
  </si>
  <si>
    <t>Verdina Pryor PD 12-13-19 Adjustment</t>
  </si>
  <si>
    <t>Shirin Halim PD 11-15-19 Adjustment</t>
  </si>
  <si>
    <t>Nasirah Aminuddin PD 11-15-19 Adjustment</t>
  </si>
  <si>
    <t>Kristy Rudzenski PD 11-15-19 Adjustment</t>
  </si>
  <si>
    <t>Jennifer Carley-Price PD 11-15-19 Adjustment</t>
  </si>
  <si>
    <t>Rita Jenkins PD 12-13-19 Reversal</t>
  </si>
  <si>
    <t>Jacquelyn Gardner PD 12-13-19 Reversal</t>
  </si>
  <si>
    <t>Nasirah Aminuddin PD 12-24-19 Adjustment</t>
  </si>
  <si>
    <t>Jill Rickards PD 11-27-19 Adjustment</t>
  </si>
  <si>
    <t>Vincent Padilla PD 10-4-19 Reversal</t>
  </si>
  <si>
    <t>Denise Cacalori PD 12-13-19 Adjustment</t>
  </si>
  <si>
    <t>Antoine Nelson PD 11-15-19 Adjustment</t>
  </si>
  <si>
    <t>Gerlini Garrido PD 12-13-19 Reversal</t>
  </si>
  <si>
    <t>Ayanna Martin PD 10-18-19 Adjustment</t>
  </si>
  <si>
    <t>Sharon Forman  PD 10-4-19 Adjustment</t>
  </si>
  <si>
    <t>Elizabeth Jensen PD 10-4-19 Reversal</t>
  </si>
  <si>
    <t>Sharon Forman  PD 11-27-19 Adjustment</t>
  </si>
  <si>
    <t>Bonnie Sheipe  PD 01-10-20 Adjustment</t>
  </si>
  <si>
    <t>Stacy D Cooper-Gindraw PD 10-18-19 Adjustment</t>
  </si>
  <si>
    <t>Devita Smith PD 11-15-19 Reversal</t>
  </si>
  <si>
    <t>Ashley Moore PD 10-4-19 Adjustment</t>
  </si>
  <si>
    <t>Bonnie Logan PD 12-13-19 Reversal</t>
  </si>
  <si>
    <t>Andrea Ferrare PD 11-1-19 Adjustment</t>
  </si>
  <si>
    <t>Christine Morrison PD 10-4-19 Adjustment</t>
  </si>
  <si>
    <t>Vivyan Saloka PD 01-10-20 Adjustment</t>
  </si>
  <si>
    <t>Jenna Orfe PD 11-15-19 Reversal</t>
  </si>
  <si>
    <t>Natasha Joseph PD 10-18-19 Reversal</t>
  </si>
  <si>
    <t>Kristen Furniss PD 10-18-19 Reversal</t>
  </si>
  <si>
    <t>Regina McCall PD 10-18-19 Reversal</t>
  </si>
  <si>
    <t>Bibiana Arreguin PD 10-4-19 Adjustment</t>
  </si>
  <si>
    <t>Megan Rodrigues PD 10-4-19 Adjustment</t>
  </si>
  <si>
    <t>Caryn Hilton PD 12-13-19 Adjustment</t>
  </si>
  <si>
    <t>Ozlem Yigit  PD 11-15-19 Adjustment</t>
  </si>
  <si>
    <t>Kristen Furniss PD 11-27-19 Adjustment</t>
  </si>
  <si>
    <t>Kayla Brito PD 12-13-19 Reversal</t>
  </si>
  <si>
    <t>Lisa Whitfield PD 12-13-19 Reversal</t>
  </si>
  <si>
    <t>Danyel Saxton PD 12-13-19 Reversal</t>
  </si>
  <si>
    <t>Andrew Stellwag PD 11-15-19 Reversal</t>
  </si>
  <si>
    <t>Sharon Forman  PD 01-10-20 Adjustment</t>
  </si>
  <si>
    <t>Michelle Weaver PD 12-13-19 Reversal</t>
  </si>
  <si>
    <t>Heather Toppin PD 12-24-19 Adjustment</t>
  </si>
  <si>
    <t>Donna Conley PD 10-18-19 Adjustment</t>
  </si>
  <si>
    <t>Ruth Ragin PD 12-13-19 Reversal</t>
  </si>
  <si>
    <t>Susan Ford PD 11-1-19 Adjustment</t>
  </si>
  <si>
    <t>DaShaun Davis PD 11-15-19 Adjustment</t>
  </si>
  <si>
    <t>Sumeyra Ceylan PD 10-18-19 Adjustment</t>
  </si>
  <si>
    <t>Mellasiah Dixon PD 10-18-19 Adjustment</t>
  </si>
  <si>
    <t>Carol Brown PD 10-18-19 Reversal</t>
  </si>
  <si>
    <t>Ivanette Peterson PD 10-18-19 Reversal</t>
  </si>
  <si>
    <t>Tomona Green PD 10-18-19 Reversal</t>
  </si>
  <si>
    <t>Courtney Saxton PD 10-18-19 Reversal</t>
  </si>
  <si>
    <t>Farhanaz Habib PD 10-4-19 Adjustment</t>
  </si>
  <si>
    <t>Natalie Mitchem PD 10-4-19 Adjustment</t>
  </si>
  <si>
    <t>Melissa Oliver-Terrell PD 10-4-19 Reversal</t>
  </si>
  <si>
    <t>Maria Figueroa PD 12-13-19 Adjustment</t>
  </si>
  <si>
    <t>Bibiana Arreguin PD 12-13-19 Adjustment</t>
  </si>
  <si>
    <t>Christiana Buffett PD 11-15-19 Adjustment</t>
  </si>
  <si>
    <t>Syrena Moss PD 11-15-19 Adjustment</t>
  </si>
  <si>
    <t>Rita Jenkins PD 11-15-19 Adjustment</t>
  </si>
  <si>
    <t>Maria Figueroa PD 11-15-19 Adjustment</t>
  </si>
  <si>
    <t>Jennifer Elder PD 01-10-20 Adjustment</t>
  </si>
  <si>
    <t>Jacquelyn Gardner PD 11-1-19 Adjustment</t>
  </si>
  <si>
    <t>Deniz Genc PD 10-18-19 Adjustment</t>
  </si>
  <si>
    <t>Quamillah Nelson PD 10-4-19 Adjustment</t>
  </si>
  <si>
    <t>Marissa Stellwag PD 10-18-19 Adjustment</t>
  </si>
  <si>
    <t>Marissa Stellwag PD 10-4-19 Reversal</t>
  </si>
  <si>
    <t>Susan Margolis 11-1-19 Adjustment</t>
  </si>
  <si>
    <t>Pantida Wescott PD 11-27-19 Adjustment</t>
  </si>
  <si>
    <t>Toxi Miller PD 11-1-19 Adjustment</t>
  </si>
  <si>
    <t>Ashley Moore PD 10-18-19 Adjustment</t>
  </si>
  <si>
    <t>Rayna Gadsden PD 01-10-20 Adjustment</t>
  </si>
  <si>
    <t>Rayna Gadsden PD 11-1-19 Adjustment</t>
  </si>
  <si>
    <t>Sue Fenick PD 10-18-19 Adjustment</t>
  </si>
  <si>
    <t>Ethel Jackson PD 10-18-19 Adjustment</t>
  </si>
  <si>
    <t>Ruth Amankona PD 11-15-19 Reversal</t>
  </si>
  <si>
    <t>Jasmine Reed PD 10-18-19 Reversal</t>
  </si>
  <si>
    <t>Isata Bah PD 10-4-19 Reversal</t>
  </si>
  <si>
    <t>Farhanaz Habib PD 10-4-19 Reversal</t>
  </si>
  <si>
    <t>Dylan Hall  PD 12-13-19 Adjustment</t>
  </si>
  <si>
    <t>Saliha Yanik PD 11-15-19 Adjustment</t>
  </si>
  <si>
    <t>Rabiah Mohamed-Azam PD 11-15-19 Adjustment</t>
  </si>
  <si>
    <t>Seham Azabawi PD 1-24-20 Adjustment</t>
  </si>
  <si>
    <t>Donna Morgan PD 12-13-19 Reversal</t>
  </si>
  <si>
    <t>Sabrina Manir PD 12-13-19 Reversal</t>
  </si>
  <si>
    <t>Kristen Furniss PD 11-1-19 Adjustment</t>
  </si>
  <si>
    <t>Farhanaz Habib PD 11-1-19 Adjustment</t>
  </si>
  <si>
    <t>Jennifer Elder PD 12-24-19 Adjustment</t>
  </si>
  <si>
    <t>Lucy Couvertier 12-13-19 Adjustment</t>
  </si>
  <si>
    <t>Hafize Firat PD 11-15-19 Reversal</t>
  </si>
  <si>
    <t>Susan Ford PD 1-24-20 Adjustment</t>
  </si>
  <si>
    <t>Devita Smith PD 12-13-19 Reversal</t>
  </si>
  <si>
    <t>Susan Ford PD 12-13-19 Reversal</t>
  </si>
  <si>
    <t>Bonnie Sheipe  PD 11-15-19 Reversal</t>
  </si>
  <si>
    <t>Mark Wolf PD 11-15-19 Reversal</t>
  </si>
  <si>
    <t>Miriam Claudio PD 10-18-19 Reversal</t>
  </si>
  <si>
    <t>Lynn Orangers PD 10-18-19 Reversal</t>
  </si>
  <si>
    <t>Kimberly Farrell PD 10-18-19 Reversal</t>
  </si>
  <si>
    <t>Keshia Flewellen PD 10-4-19 Adjustment</t>
  </si>
  <si>
    <t>Jenna Orfe PD 12-13-19 Adjustment</t>
  </si>
  <si>
    <t>Ethel Jackson PD 11-15-19 Adjustment</t>
  </si>
  <si>
    <t>Ashley Cummings PD 11-15-19 Adjustment</t>
  </si>
  <si>
    <t>Natalie Mitchem PD 01-10-20 Adjustment</t>
  </si>
  <si>
    <t>Marie Toussaint -Fontus PD 12-13-19 Reversal</t>
  </si>
  <si>
    <t>Danielle Jakubowski PD 12-13-19 Reversal</t>
  </si>
  <si>
    <t>Patricia Joyce PD 11-15-19 Reversal</t>
  </si>
  <si>
    <t>Mary Kennedy PD 11-15-19 Adjustment</t>
  </si>
  <si>
    <t>Karla DeJesus-Centeno PD 10-4-19 Reversal</t>
  </si>
  <si>
    <t>Susan Margolis 12-13-19 Reversal</t>
  </si>
  <si>
    <t>Ayanna Martin PD 10-4-19 Adjustment</t>
  </si>
  <si>
    <t>Donna Wilbur PD 10-4-19 Reversal</t>
  </si>
  <si>
    <t>Michelle Weaver PD 11-15-19 Adjustment</t>
  </si>
  <si>
    <t>Heather Toppin PD 11-27-19 Adjustment</t>
  </si>
  <si>
    <t>Stacy D Cooper-Gindraw PD 12-13-19 Reversal</t>
  </si>
  <si>
    <t>Victoria Reger PD 10-18-19 Adjustment</t>
  </si>
  <si>
    <t>Rayna Gadsden PD 10-4-19 Adjustment</t>
  </si>
  <si>
    <t>Syrena Moss PD 10-18-19 Reversal</t>
  </si>
  <si>
    <t>Miriam Claudio PD 10-4-19 Adjustment</t>
  </si>
  <si>
    <t>Tawona Hill PD 10-4-19 Reversal</t>
  </si>
  <si>
    <t>Stephanie Greene PD 10-4-19 Reversal</t>
  </si>
  <si>
    <t>Stephanie Greene PD 11-15-19 Adjustment</t>
  </si>
  <si>
    <t>Sharon Forman PD 11-15-19 Adjustment</t>
  </si>
  <si>
    <t>Rosita Pruden PD 12-13-19 Reversal</t>
  </si>
  <si>
    <t>William Carson PD 10-18-19 Adjustment</t>
  </si>
  <si>
    <t>Ranada Dumas PD 10-18-19 Reversal</t>
  </si>
  <si>
    <t>William Carson PD 11-27-19 Adjustment</t>
  </si>
  <si>
    <t>Claire Garner PD 12-13-19 Adjustment Void $100 less than Salary</t>
  </si>
  <si>
    <t>Karla DeJesus-Centeno PD 11-15-19 Reversal</t>
  </si>
  <si>
    <t>Michelle Weaver PD 10-4-19 Adjustment</t>
  </si>
  <si>
    <t>125 Deduction PD 10-18-19 Reversal</t>
  </si>
  <si>
    <t>Kathryn Magauran PD 10-18-19 Reversal</t>
  </si>
  <si>
    <t>Anjail Abdul-Badee-Johnson PD 10-18-19 Reversal</t>
  </si>
  <si>
    <t>Vivyan Saloka PD 10-18-19 Adjustment</t>
  </si>
  <si>
    <t>Nasirah Aminuddin PD 10-18-19 Adjustment</t>
  </si>
  <si>
    <t>Tugce Ozel PD 10-18-19 Reversal</t>
  </si>
  <si>
    <t>Tawanna Best PD 10-4-19 Reversal</t>
  </si>
  <si>
    <t>Patricia Goldwire PD 12-13-19 Adjustment</t>
  </si>
  <si>
    <t>Moraima Gonzalez PD 12-13-19 Adjustment</t>
  </si>
  <si>
    <t>Daliana Rodriguez PD 12-13-19 Adjustment</t>
  </si>
  <si>
    <t>Megan Rodrigues PD 11-15-19 Adjustment</t>
  </si>
  <si>
    <t>Ashley Cummings PD 12-13-19 Reversal</t>
  </si>
  <si>
    <t>Syrena Moss PD 12-13-19 Reversal</t>
  </si>
  <si>
    <t>Samarjit Sharma PD 10-18-19 Adjustment</t>
  </si>
  <si>
    <t>Samarjit Sharma PD 12-13-19 Reversal</t>
  </si>
  <si>
    <t>Amylir Torres PD 01-10-20 Adjustment</t>
  </si>
  <si>
    <t>Bonnie Logan PD 10-18-19 Adjustment</t>
  </si>
  <si>
    <t>Janelle Yvette Sample PD 11-15-19 Reversal</t>
  </si>
  <si>
    <t>Ruth Ragin PD 10-4-19 Reversal</t>
  </si>
  <si>
    <t>Vivyan Saloka PD 12-13-19 Reversal</t>
  </si>
  <si>
    <t>DeAnna Reid-Harden PD 10-18-19 Adjustment</t>
  </si>
  <si>
    <t>Danielle Jakubowski PD 10-18-19 Adjustment</t>
  </si>
  <si>
    <t>Bouchra Benachir PD 10-18-19 Adjustment</t>
  </si>
  <si>
    <t>Tina Berry PD 10-18-19 Adjustment</t>
  </si>
  <si>
    <t>Marie Toussaint -Fontus PD 10-18-19 Adjustment</t>
  </si>
  <si>
    <t>Kristen Furniss PD 10-18-19 Adjustment</t>
  </si>
  <si>
    <t>Keshia Flewellen PD 10-18-19 Adjustment</t>
  </si>
  <si>
    <t>Michelle Berry-Davis PD 11-15-19 Reversal</t>
  </si>
  <si>
    <t>Stephanie Greene PD 10-4-19 Adjustment</t>
  </si>
  <si>
    <t>Sherrita Dunn PD 10-4-19 Adjustment</t>
  </si>
  <si>
    <t>Seham Azabawi PD 10-4-19 Reversal</t>
  </si>
  <si>
    <t>Ethel Jackson PD 12-13-19 Adjustment</t>
  </si>
  <si>
    <t>Tara Cavanagh 12-13-19 Adjustment</t>
  </si>
  <si>
    <t>Jennifer Carley-Price PD 12-13-19 Adjustment</t>
  </si>
  <si>
    <t>Brittany Barnes PD 12-13-19 Reversal</t>
  </si>
  <si>
    <t>Mark Wolf PD 12-13-19 Reversal</t>
  </si>
  <si>
    <t>Dayon Messam PD 12-13-19 Reversal</t>
  </si>
  <si>
    <t>Verdina Pryor PD 11-1-19 Adjustment</t>
  </si>
  <si>
    <t>Natalie Mitchem PD 11-1-19 Adjustment</t>
  </si>
  <si>
    <t>Isata Bah PD 11-1-19 Adjustment</t>
  </si>
  <si>
    <t>Ivanette Peterson PD 11-15-19 Reversal</t>
  </si>
  <si>
    <t>Patricia Joyce PD 12-24-19 Adjustment</t>
  </si>
  <si>
    <t>Hafize Firat PD 10-18-19 Reversal</t>
  </si>
  <si>
    <t>Shirley Matthews PD 10-4-19 Reversal</t>
  </si>
  <si>
    <t>Marissa Stellwag PD 1-24-20 Adjustment</t>
  </si>
  <si>
    <t>Katilynn Ditzel PD 10-18-19 Reversal</t>
  </si>
  <si>
    <t>Sharon Forman  PD 11-15-19 Adjustment</t>
  </si>
  <si>
    <t>125 Deductions PD 1-24-20 Adjustment</t>
  </si>
  <si>
    <t>Andrea Ferrare PD 10-4-19 Adjustment</t>
  </si>
  <si>
    <t>DaShaun Davis PD 10-4-19 Reversal</t>
  </si>
  <si>
    <t>Vivyan Saloka PD 11-27-19 Adjustment</t>
  </si>
  <si>
    <t>Sabrina Manir PD 10-18-19 Adjustment</t>
  </si>
  <si>
    <t>Taliyaah Smith PD 11-15-19 Reversal</t>
  </si>
  <si>
    <t>Mellasiah Dixon PD 11-15-19 Reversal</t>
  </si>
  <si>
    <t>Chalesha Jefferson PD 10-18-19 Reversal</t>
  </si>
  <si>
    <t>Samaka Empson PD 10-4-19 Adjustment</t>
  </si>
  <si>
    <t>Michelle Berry-Davis PD 10-4-19 Adjustment</t>
  </si>
  <si>
    <t>Bobby Johnson PD 10-4-19 Reversal</t>
  </si>
  <si>
    <t>Tugce Ozel PD 10-4-19 Reversal</t>
  </si>
  <si>
    <t>Marwah Rabeeah  PD 10-4-19 Reversal</t>
  </si>
  <si>
    <t>Marie Toussaint -Fontus PD 12-13-19 Adjustment</t>
  </si>
  <si>
    <t>Patricia Goldwire PDPD 11-15-19 Adjustment</t>
  </si>
  <si>
    <t>Moraima Gonzalez PD 11-15-19 Adjustment</t>
  </si>
  <si>
    <t>Maria Figueroa PD 01-10-20 Adjustment</t>
  </si>
  <si>
    <t>Lynn Orangers PD 01-10-20 Adjustment</t>
  </si>
  <si>
    <t>Bouchra Benachir PD 12-13-19 Reversal</t>
  </si>
  <si>
    <t>Shirin Halim PD 12-13-19 Reversal</t>
  </si>
  <si>
    <t>Darshpreet Thind PD 11-27-19 Adjustment</t>
  </si>
  <si>
    <t>Gabrielle Morton PD 10-4-19 Reversal</t>
  </si>
  <si>
    <t>Patricia Joyce PD 1-24-20 Adjustment</t>
  </si>
  <si>
    <t>Elizabeth Boehmke PD 11-15-19 Reversal</t>
  </si>
  <si>
    <t>Mary Kennedy PD 11-1-19 Adjustment</t>
  </si>
  <si>
    <t>Heather Toppin PD 01-10-20 Adjustment</t>
  </si>
  <si>
    <t>Lucy Couvertier 12-13-19 Reversal</t>
  </si>
  <si>
    <t>Jane Murphy PD 12-13-19 Reversal</t>
  </si>
  <si>
    <t>Kathleen Moreland PD 10-4-19 Adjustment</t>
  </si>
  <si>
    <t>Devita Smith PD 12-13-19 Adjustment</t>
  </si>
  <si>
    <t>Anjail Abdul-Badee-Johnson PD 11-15-19 Adjustment</t>
  </si>
  <si>
    <t>Stephanie Johnson PD 10-18-19 Adjustment</t>
  </si>
  <si>
    <t>Carol Brown PD 11-15-19 Reversal</t>
  </si>
  <si>
    <t>Saliha Yanik PD 11-15-19 Reversal</t>
  </si>
  <si>
    <t>Kelly Marquis PD 11-15-19 Reversal</t>
  </si>
  <si>
    <t>Jacquelyn Gardner PD 11-15-19 Reversal</t>
  </si>
  <si>
    <t>Catherine Foster 10-4-19 Adjustment</t>
  </si>
  <si>
    <t>Bonnie Sheipe  PD 10-4-19 Adjustment</t>
  </si>
  <si>
    <t>Regina McCall PD 10-4-19 Adjustment</t>
  </si>
  <si>
    <t>John Baker PD 10-4-19 Adjustment</t>
  </si>
  <si>
    <t>Natalie Mitchem PD 12-13-19 Adjustment</t>
  </si>
  <si>
    <t>Lisa Whitfield PD 12-13-19 Adjustment</t>
  </si>
  <si>
    <t>Kymberlee Brower PD 12-13-19 Adjustment</t>
  </si>
  <si>
    <t>Verdina Pryor PD 01-10-20 Adjustment</t>
  </si>
  <si>
    <t>Danielle Jakubowski PD 1-24-20 Adjustment</t>
  </si>
  <si>
    <t>Keshia Flewellen PD 11-27-19 Adjustment</t>
  </si>
  <si>
    <t>Kishawn Barnes PD 12-13-19 Reversal</t>
  </si>
  <si>
    <t>Natalie Mitchem PD 12-13-19 Reversal</t>
  </si>
  <si>
    <t>Jennifer Nagy PD 12-13-19 Reversal</t>
  </si>
  <si>
    <t>Cigdem Ozdemir PD 12-13-19 Reversal</t>
  </si>
  <si>
    <t>Keshia Flewellen PD 12-24-19 Adjustment</t>
  </si>
  <si>
    <t>Samarjit Sharma PD 12-13-19 Adjustment</t>
  </si>
  <si>
    <t>Kayla Black PD 11-15-19 Reversal</t>
  </si>
  <si>
    <t>Donna Hajzer PD 11-15-19 Adjustment</t>
  </si>
  <si>
    <t>Bridgett Pollard PD 12-24-19 Adjustment</t>
  </si>
  <si>
    <t>Tammy Joyce PD 11-15-19 Reversal</t>
  </si>
  <si>
    <t>Tammy Joyce PD 10-18-19 Reversal</t>
  </si>
  <si>
    <t>Tammy Joyce PD 12-13-19 Reversal</t>
  </si>
  <si>
    <t>Kristin Mayes PD 10-18-19 Adjustment</t>
  </si>
  <si>
    <t>Kristin Mayes PD 11-27-19 Adjustment</t>
  </si>
  <si>
    <t>Judith Byrne PD 12-13-19 Reversal</t>
  </si>
  <si>
    <t>Bonita Jackson PD 10-18-19 Reversal</t>
  </si>
  <si>
    <t>Rayna Gadsden PD 12-13-19 Adjustment</t>
  </si>
  <si>
    <t>Shellinda Hardie PD 11-15-19 Adjustment</t>
  </si>
  <si>
    <t>Victoria Reger PD 11-27-19 Adjustment</t>
  </si>
  <si>
    <t>Ariel Howard PD 12-13-19 Reversal</t>
  </si>
  <si>
    <t>Saliha Yanik PD 10-18-19 Adjustment</t>
  </si>
  <si>
    <t>Isata Bah PD 10-18-19 Reversal</t>
  </si>
  <si>
    <t>Seham Azabawi PD 10-18-19 Reversal</t>
  </si>
  <si>
    <t>Brittany Barnes PD 10-4-19 Adjustment</t>
  </si>
  <si>
    <t>Laura McRae PD 10-4-19 Adjustment</t>
  </si>
  <si>
    <t>Verdina Pryor PD 10-4-19 Reversal</t>
  </si>
  <si>
    <t>Jennifer Elder PD 10-4-19 Reversal</t>
  </si>
  <si>
    <t>Jacquelyn Gardner PD 11-15-19 Adjustment</t>
  </si>
  <si>
    <t>Lynn Orangers PD 1-24-20 Adjustment</t>
  </si>
  <si>
    <t>Danielle Jakubowski PD 12-24-19 Adjustment</t>
  </si>
  <si>
    <t>Deniz Genc PD 11-15-19 Reversal</t>
  </si>
  <si>
    <t>Samarjit Sharma PD 10-4-19 Adjustment</t>
  </si>
  <si>
    <t>Ranada Dumas PD 12-13-19 Reversal</t>
  </si>
  <si>
    <t>Donna Hajzer PD 10-4-19 Reversal</t>
  </si>
  <si>
    <t>Mary Kennedy PD 11-27-19 Adjustment</t>
  </si>
  <si>
    <t>Michelle Weaver PD 11-15-19 Reversal</t>
  </si>
  <si>
    <t>Elizabeth Jensen PD 12-13-19 Adjustment</t>
  </si>
  <si>
    <t>Shellinda Hardie PD 12-13-19 Adjustment</t>
  </si>
  <si>
    <t>Jacquelyn Gardner PD 10-18-19 Adjustment</t>
  </si>
  <si>
    <t>Doreen Knaupp PD 10-4-19 Adjustment</t>
  </si>
  <si>
    <t>Carol Brown PD 10-4-19 Adjustment</t>
  </si>
  <si>
    <t>William Carson PD 10-4-19 Reversal</t>
  </si>
  <si>
    <t>Syrena Moss PD 12-13-19 Adjustment</t>
  </si>
  <si>
    <t>Courtney Farina PD 01-10-20 Adjustment</t>
  </si>
  <si>
    <t>Sumeyra Ceylan PD 12-13-19 Reversal</t>
  </si>
  <si>
    <t>Nasirah Aminuddin PD 11-1-19 Adjustment</t>
  </si>
  <si>
    <t>Matthew Ditmar PD 11-15-19 Reversal</t>
  </si>
  <si>
    <t>Patricia Joyce PD 10-18-19 Reversal</t>
  </si>
  <si>
    <t>Doris Santana PD 10-4-19 Adjustment</t>
  </si>
  <si>
    <t>Ivanette Peterson PD 11-15-19 Adjustment</t>
  </si>
  <si>
    <t>Patricia Joyce PD 11-15-19 Adjustment</t>
  </si>
  <si>
    <t>Constance Pritchett PD 12-24-19 Adjustment</t>
  </si>
  <si>
    <t>Elizabeth Boehmke PD 11-1-19 Adjustment</t>
  </si>
  <si>
    <t>Michelle Hewitt  PD 01-10-20 Adjustment</t>
  </si>
  <si>
    <t>Bridgett Pollard PD 1-24-20 Adjustment</t>
  </si>
  <si>
    <t>Antoine Nelson PD 01-10-20 Adjustment</t>
  </si>
  <si>
    <t>Heather Toppin PD 10-18-19 Adjustment</t>
  </si>
  <si>
    <t>Lucy Couvertier 11-15-19 Reversal</t>
  </si>
  <si>
    <t>Ayanna Martin PD 10-18-19 Reversal</t>
  </si>
  <si>
    <t>Elizabeth Jensen PD 10-18-19 Reversal</t>
  </si>
  <si>
    <t>Lucy Couvertier 10-4-19 Reversal</t>
  </si>
  <si>
    <t>Andrea Ferrare PD 11-15-19 Reversal</t>
  </si>
  <si>
    <t>DaShaun Davis PD 10-4-19 Adjustment</t>
  </si>
  <si>
    <t>Courtney Saxton PD 10-18-19 Adjustment</t>
  </si>
  <si>
    <t>Chalesha Jefferson PD 10-18-19 Adjustment</t>
  </si>
  <si>
    <t>Christiana Buffett PD 11-15-19 Reversal</t>
  </si>
  <si>
    <t>Stephanie Johnson PD 11-15-19 Reversal</t>
  </si>
  <si>
    <t>Maria Figueroa PD 11-15-19 Reversal</t>
  </si>
  <si>
    <t>Ethel Jackson PD 11-15-19 Reversal</t>
  </si>
  <si>
    <t>Destiny Franklin PD 10-18-19 Reversal</t>
  </si>
  <si>
    <t>Sumeyra Ceylan PD 10-18-19 Reversal</t>
  </si>
  <si>
    <t>Stephanie Greene PD 10-18-19 Reversal</t>
  </si>
  <si>
    <t>Sherrita Dunn PD 10-18-19 Reversal</t>
  </si>
  <si>
    <t>Sabrina Manir PD 10-4-19 Adjustment</t>
  </si>
  <si>
    <t>Jennifer Nagy PD 10-4-19 Reversal</t>
  </si>
  <si>
    <t>Carolyn Weston PD 12-13-19 Adjustment</t>
  </si>
  <si>
    <t>Seham Azabawi PD 12-13-19 Adjustment</t>
  </si>
  <si>
    <t>Erica Rice PD 11-15-19 Adjustment</t>
  </si>
  <si>
    <t>Kameron Wood PD 11-15-19 Adjustment</t>
  </si>
  <si>
    <t>Rita Jenkins PD 01-10-20 Adjustment</t>
  </si>
  <si>
    <t>Donna Wilbur PD 1-24-20 Adjustment</t>
  </si>
  <si>
    <t>Tugce Ozel PD 12-13-19 Reversal</t>
  </si>
  <si>
    <t>Sherrita Dunn PD 12-13-19 Reversal</t>
  </si>
  <si>
    <t>Patricia Joyce PD 10-4-19 Reversal</t>
  </si>
  <si>
    <t>Deniz Genc PD 12-13-19 Reversal</t>
  </si>
  <si>
    <t>Megan Rodrigues PD 10-18-19 Reversal</t>
  </si>
  <si>
    <t>Marissa Stellwag PD 11-15-19 Reversal</t>
  </si>
  <si>
    <t>125 Deductions PD 12-13-19 Reversal</t>
  </si>
  <si>
    <t>Judith Byrne PD 10-18-19 Reversal</t>
  </si>
  <si>
    <t>Kristin Mayes PD 12-13-19 Adjustment</t>
  </si>
  <si>
    <t>Brittany Walton PD 11-15-19 Reversal</t>
  </si>
  <si>
    <t>Ruth Ragin PD 11-1-19 Adjustment</t>
  </si>
  <si>
    <t>Vivyan Saloka PD 12-24-19 Adjustment</t>
  </si>
  <si>
    <t>Sherrita Dunn PD 10-18-19 Adjustment</t>
  </si>
  <si>
    <t>Ta'Jah Conyers 11-15-19 Reversal</t>
  </si>
  <si>
    <t>Jennifer Carley-Price PD 11-15-19 Reversal</t>
  </si>
  <si>
    <t>Moraima Gonzalez PD 10-18-19 Reversal</t>
  </si>
  <si>
    <t>DeAnna Reid-Harden PD 10-18-19 Reversal</t>
  </si>
  <si>
    <t>Seham Azabawi PD 10-4-19 Adjustment</t>
  </si>
  <si>
    <t>Melinda Bowman-Williams PD 10-4-19 Adjustment</t>
  </si>
  <si>
    <t>Kristen Furniss PD 10-4-19 Adjustment</t>
  </si>
  <si>
    <t>Mark Wolf PD 10-4-19 Reversal</t>
  </si>
  <si>
    <t>Regina McCall PD 12-13-19 Adjustment</t>
  </si>
  <si>
    <t>Tawona Hill PD 12-13-19 Adjustment</t>
  </si>
  <si>
    <t>Jacquelyn Gardner PD 11-27-19 Adjustment</t>
  </si>
  <si>
    <t>Elexis Shaffer PD 12-13-19 Reversal</t>
  </si>
  <si>
    <t>Gabrielle Morton PD 11-15-19 Adjustment</t>
  </si>
  <si>
    <t>Jennifer Jones PD 11-27-19 Adjustment</t>
  </si>
  <si>
    <t>Kayla Black PD 10-4-19 Adjustment</t>
  </si>
  <si>
    <t>Susan Margolis 10-4-19 Adjustment</t>
  </si>
  <si>
    <t>Michelle Weaver PD 11-1-19 Adjustment</t>
  </si>
  <si>
    <t>Toxi Miller PD 12-24-19 Adjustment</t>
  </si>
  <si>
    <t>Pantida Wescott PD 11-1-19 Adjustment</t>
  </si>
  <si>
    <t>Andrew Stellwag PD 12-13-19 Reversal</t>
  </si>
  <si>
    <t>Heather Toppin PD 1-24-20 Adjustment</t>
  </si>
  <si>
    <t>Marissa Stellwag PD 12-24-19 Adjustment</t>
  </si>
  <si>
    <t>William Carson PD 12-13-19 Adjustment</t>
  </si>
  <si>
    <t>Courtney Farina PD 11-1-19 Adjustment</t>
  </si>
  <si>
    <t>Courtney Farina PD 12-13-19 Reversal</t>
  </si>
  <si>
    <t>Carolyn Weston PD 12-13-19 Reversal</t>
  </si>
  <si>
    <t>Verdina Pryor PD 12-13-19 Reversal</t>
  </si>
  <si>
    <t>Lynn Orangers PD 11-15-19 Adjustment</t>
  </si>
  <si>
    <t>Chalesha Jefferson PD 11-15-19 Adjustment</t>
  </si>
  <si>
    <t>Mark Wolf PD 12-13-19 Adjustment</t>
  </si>
  <si>
    <t>Danielle Jakubowski PD 12-13-19 Adjustment</t>
  </si>
  <si>
    <t>Carol Brown PD 10-4-19 Reversal</t>
  </si>
  <si>
    <t>Lynn Orangers PD 10-4-19 Adjustment</t>
  </si>
  <si>
    <t>Natasha Joseph PD 10-4-19 Adjustment</t>
  </si>
  <si>
    <t>Corinna Harris PD 10-18-19 Reversal</t>
  </si>
  <si>
    <t>Isata Bah PD 11-15-19 Reversal</t>
  </si>
  <si>
    <t>Lisa Whitfield PD 11-15-19 Reversal</t>
  </si>
  <si>
    <t>DeAnna Reid-Harden PD 11-15-19 Reversal</t>
  </si>
  <si>
    <t>John Baker PD 10-18-19 Adjustment</t>
  </si>
  <si>
    <t>Mark Wolf PD 10-18-19 Adjustment</t>
  </si>
  <si>
    <t>Ozlem Yigit  PD 10-18-19 Adjustment</t>
  </si>
  <si>
    <t>Wanda Fisher PD 12-13-19 Reversal</t>
  </si>
  <si>
    <t>Ariel Howard PD 12-13-19 Adjustment</t>
  </si>
  <si>
    <t>Ruth Ragin PD 10-18-19 Adjustment</t>
  </si>
  <si>
    <t>Antoine Nelson PD 10-18-19 Reversal</t>
  </si>
  <si>
    <t>Ann Drennon PD 12-13-19 Reversal</t>
  </si>
  <si>
    <t>Susan Margolis 11-15-19 Reversal</t>
  </si>
  <si>
    <t>Ranada Dumas PD 11-15-19 Adjustment</t>
  </si>
  <si>
    <t>Seham Azabawi PD 11-1-19 Adjustment</t>
  </si>
  <si>
    <t>Stephanie Johnson PD 12-13-19 Reversal</t>
  </si>
  <si>
    <t>Verdina Pryor PD 1-24-20 Adjustment</t>
  </si>
  <si>
    <t>Jennifer Jones PD 11-15-19 Adjustment</t>
  </si>
  <si>
    <t>Mark Wolf PD 10-4-19 Adjustment</t>
  </si>
  <si>
    <t>Farhanaz Habib PD 10-18-19 Reversal</t>
  </si>
  <si>
    <t>John Baker PD 10-18-19 Reversal</t>
  </si>
  <si>
    <t>Matthew Ditmar PD 10-18-19 Reversal</t>
  </si>
  <si>
    <t>Natalie Mitchem PD 10-18-19 Reversal</t>
  </si>
  <si>
    <t>Megan Rodrigues PD 11-15-19 Reversal</t>
  </si>
  <si>
    <t>Erica Wyckoff PD 12-13-19 Reversal</t>
  </si>
  <si>
    <t>Erica Wyckoff PD 11-15-19 Reversal</t>
  </si>
  <si>
    <t>Rayna Gadsden PD 10-18-19 Adjustment</t>
  </si>
  <si>
    <t>Elizabeth Jensen PD 12-13-19 Reversal</t>
  </si>
  <si>
    <t>Michelle Weaver PD 01-10-20 Adjustment</t>
  </si>
  <si>
    <t>Mary Kennedy PD 11-15-19 Reversal</t>
  </si>
  <si>
    <t>Patricia Goldwire PDPD 11-1-19 Adjustment</t>
  </si>
  <si>
    <t>Stephanie Greene PD 12-13-19 Reversal</t>
  </si>
  <si>
    <t>Ruth Amankona PD 12-13-19 Reversal</t>
  </si>
  <si>
    <t>Bibiana Arreguin PD 1-24-20 Adjustment</t>
  </si>
  <si>
    <t>Christiana Buffett PD 12-13-19 Adjustment</t>
  </si>
  <si>
    <t>Melinda Bowman-Williams PD 12-13-19 Adjustment</t>
  </si>
  <si>
    <t>Danielle Jakubowski PD 10-18-19 Reversal</t>
  </si>
  <si>
    <t>Anna Barry PD 10-18-19 Reversal</t>
  </si>
  <si>
    <t>Moraima Gonzalez PD 11-15-19 Reversal</t>
  </si>
  <si>
    <t>Carolyn Weston PD 11-15-19 Reversal</t>
  </si>
  <si>
    <t>Janelle Yvette Sample PD 11-27-19 Adjustment</t>
  </si>
  <si>
    <t>Victoria Reger PD 1-24-20 Adjustment</t>
  </si>
  <si>
    <t>Anjail Abdul-Badee-Johnson PD 11-15-19 Reversal</t>
  </si>
  <si>
    <t>Devita Smith PD 10-18-19 Adjustment</t>
  </si>
  <si>
    <t>Bridgett Pollard PD 11-1-19 Adjustment</t>
  </si>
  <si>
    <t>Karla DeJesus-Centeno PD 12-13-19 Adjustment</t>
  </si>
  <si>
    <t>Marissa Stellwag PD 11-1-19 Adjustment</t>
  </si>
  <si>
    <t>Mary Kennedy PD 12-13-19 Adjustment</t>
  </si>
  <si>
    <t>Elizabeth Boehmke PD 10-4-19 Adjustment</t>
  </si>
  <si>
    <t>Lillian Germaine PD 12-13-19 Reversal</t>
  </si>
  <si>
    <t>Christina Adriani PD 11-15-19 Adjustment</t>
  </si>
  <si>
    <t>Christiana Buffett PD 11-1-19 Adjustment</t>
  </si>
  <si>
    <t>Tawanna Best PD 12-13-19 Reversal</t>
  </si>
  <si>
    <t>Laura McRae PD 12-13-19 Reversal</t>
  </si>
  <si>
    <t>Mellasiah Dixon PD 12-13-19 Reversal</t>
  </si>
  <si>
    <t>Caryn Hilton PD 12-13-19 Reversal</t>
  </si>
  <si>
    <t>Tawona Hill PD 01-10-20 Adjustment</t>
  </si>
  <si>
    <t>Michelle Berry-Davis PD 11-15-19 Adjustment</t>
  </si>
  <si>
    <t>Evidelia Tyler PD 11-15-19 Adjustment</t>
  </si>
  <si>
    <t>Jennifer Nagy PD 12-13-19 Adjustment</t>
  </si>
  <si>
    <t>Bobby Johnson PD 10-18-19 Reversal</t>
  </si>
  <si>
    <t>Catherine Foster 10-18-19 Reversal</t>
  </si>
  <si>
    <t>Garry Mitnaul PD 11-15-19 Reversal</t>
  </si>
  <si>
    <t>Kimberly Farrell PD 11-15-19 Reversal</t>
  </si>
  <si>
    <t>Melissa Oliver-Terrell PD 11-15-19 Reversal</t>
  </si>
  <si>
    <t>Samaka Empson PD 11-15-19 Reversal</t>
  </si>
  <si>
    <t>Bibiana Arreguin PD 11-15-19 Reversal</t>
  </si>
  <si>
    <t>Seham Azabawi PD 10-18-19 Adjustment</t>
  </si>
  <si>
    <t>Victoria Reger PD 12-13-19 Reversal</t>
  </si>
  <si>
    <t>Ariel Howard PD 10-4-19 Reversal</t>
  </si>
  <si>
    <t>Donna Conley PD 10-4-19 Adjustment</t>
  </si>
  <si>
    <t>Judith Byrne PD 12-13-19 Adjustment</t>
  </si>
  <si>
    <t>Nina Holmes PD 12-13-19 Reversal</t>
  </si>
  <si>
    <t>Heather Toppin PD 10-4-19 Reversal</t>
  </si>
  <si>
    <t>Katilynn Ditzel PD 10-4-19 Adjustment</t>
  </si>
  <si>
    <t>Michelle Weaver PD 10-18-19 Reversal</t>
  </si>
  <si>
    <t>Nina Holmes PD 10-18-19 Reversal</t>
  </si>
  <si>
    <t>Ann Drennon PD 11-15-19 Adjustment</t>
  </si>
  <si>
    <t>Mary Kennedy PD 10-4-19 Reversal</t>
  </si>
  <si>
    <t>Carrie Dougherty PD 10-4-19 Reversal</t>
  </si>
  <si>
    <t>Ethel Jackson PD 12-13-19 Reversal</t>
  </si>
  <si>
    <t>Nasirah Aminuddin PD 11-27-19 Adjustment</t>
  </si>
  <si>
    <t>Seham Azabawi PD 11-27-19 Adjustment</t>
  </si>
  <si>
    <t>Farhanaz Habib PD 11-27-19 Adjustment</t>
  </si>
  <si>
    <t>Jacquelyn Gardner PD 1-24-20 Adjustment</t>
  </si>
  <si>
    <t>Laura McRae PD 11-15-19 Adjustment</t>
  </si>
  <si>
    <t>Tina Berry PD 12-13-19 Adjustment</t>
  </si>
  <si>
    <t>Maiada Ramadan PD 12-13-19 Adjustment</t>
  </si>
  <si>
    <t>Ethel Jackson PD 10-4-19 Reversal</t>
  </si>
  <si>
    <t>Marie Toussaint -Fontus PD 10-4-19 Reversal</t>
  </si>
  <si>
    <t>Lisa Whitfield PD 10-4-19 Adjustment</t>
  </si>
  <si>
    <t>Bouchra Benachir PD 10-4-19 Adjustment</t>
  </si>
  <si>
    <t>Tina Berry PD 10-18-19 Reversal</t>
  </si>
  <si>
    <t>Doreen Knaupp PD 10-18-19 Reversal</t>
  </si>
  <si>
    <t>Lisa Whitfield PD 10-18-19 Reversal</t>
  </si>
  <si>
    <t>Corinna Harris PD 11-15-19 Reversal</t>
  </si>
  <si>
    <t>Janet Leonard PD 10-18-19 Adjustment</t>
  </si>
  <si>
    <t>Brittany Barnes PD 10-18-19 Adjustment</t>
  </si>
  <si>
    <t>Ashley Moore PD 11-15-19 Reversal</t>
  </si>
  <si>
    <t>Judith Byrne PD 10-4-19 Reversal</t>
  </si>
  <si>
    <t>Bridgett Pollard PD 11-27-19 Adjustment</t>
  </si>
  <si>
    <t>Bridgett Pollard PD 12-13-19 Adjustment</t>
  </si>
  <si>
    <t>Marissa Stellwag PD 10-18-19 Reversal</t>
  </si>
  <si>
    <t>Christina Adriani PD 12-13-19 Reversal</t>
  </si>
  <si>
    <t>Reyhan Canturk PD 12-24-19 Adjustment</t>
  </si>
  <si>
    <t>Janet Leonard PD 11-1-19 Adjustment</t>
  </si>
  <si>
    <t>Moraima Gonzalez PD 12-13-19 Reversal</t>
  </si>
  <si>
    <t>Reyhan Canturk PD 11-27-19 Adjustment</t>
  </si>
  <si>
    <t>Lois Bond PD 11-15-19 Adjustment</t>
  </si>
  <si>
    <t>Seham Azabawi PD 11-15-19 Adjustment</t>
  </si>
  <si>
    <t>Sherrita Dunn PD 12-13-19 Adjustment</t>
  </si>
  <si>
    <t>Louthel Tucker 10-4-19 Adjustment</t>
  </si>
  <si>
    <t>Carolyn Weston PD 10-18-19 Reversal</t>
  </si>
  <si>
    <t>Janet Leonard PD 11-15-19 Reversal</t>
  </si>
  <si>
    <t>Lillian Germaine PD 11-15-19 Reversal</t>
  </si>
  <si>
    <t>Marva Currington PD 11-15-19 Reversal</t>
  </si>
  <si>
    <t>Christine Morrison PD 12-13-19 Reversal</t>
  </si>
  <si>
    <t>Bonnie Logan PD 10-4-19 Adjustment</t>
  </si>
  <si>
    <t>Andrea Ferrare PD 10-18-19 Reversal</t>
  </si>
  <si>
    <t>Kathryn Simone PD 11-1-19 Adjustment</t>
  </si>
  <si>
    <t>Amylir Torres PD 1-24-20 Adjustment</t>
  </si>
  <si>
    <t>Michelle Weaver PD 10-18-19 Adjustment</t>
  </si>
  <si>
    <t>Elizabeth Boehmke PD 10-18-19 Adjustment</t>
  </si>
  <si>
    <t>Gabrielle Morton PD 12-24-19 Adjustment</t>
  </si>
  <si>
    <t>Samarjit Sharma PD 11-15-19 Reversal</t>
  </si>
  <si>
    <t>Kelly Marquis PD 12-13-19 Reversal</t>
  </si>
  <si>
    <t>Farhanaz Habib PD 01-10-20 Adjustment</t>
  </si>
  <si>
    <t>Natalie Mitchem PD 11-15-19 Adjustment</t>
  </si>
  <si>
    <t>Sumeyra Ceylan PD 12-13-19 Adjustment</t>
  </si>
  <si>
    <t>Lynn Orangers PD 10-4-19 Reversal</t>
  </si>
  <si>
    <t>Janet Leonard PD 10-4-19 Adjustment</t>
  </si>
  <si>
    <t>Tomona Green PD 10-4-19 Adjustment</t>
  </si>
  <si>
    <t>Ashley Cummings PD 11-15-19 Reversal</t>
  </si>
  <si>
    <t>Natalie Mitchem PD 10-18-19 Adjustment</t>
  </si>
  <si>
    <t>Ruth Amankona PD 10-18-19 Adjustment</t>
  </si>
  <si>
    <t>Tomona Green PD 10-18-19 Adjustment</t>
  </si>
  <si>
    <t>Shellinda Hardie PD 1-24-20 Adjustment</t>
  </si>
  <si>
    <t>Wanda Fisher PD 10-18-19 Reversal</t>
  </si>
  <si>
    <t>Michelle Weaver PD 12-13-19 Adjustment</t>
  </si>
  <si>
    <t>Elizabeth Jensen PD 10-4-19 Adjustment</t>
  </si>
  <si>
    <t>Rita Jenkins PD 11-1-19 Adjustment</t>
  </si>
  <si>
    <t>Natasha Joseph PD 12-13-19 Reversal</t>
  </si>
  <si>
    <t>Keshia Flewellen PD 12-13-19 Reversal</t>
  </si>
  <si>
    <t>Mellasiah Dixon PD 11-15-19 Adjustment</t>
  </si>
  <si>
    <t>Corinna Harris PD 11-15-19 Adjustment</t>
  </si>
  <si>
    <t>Ashley Cummings PD 12-13-19 Adjustment</t>
  </si>
  <si>
    <t>Lynn Orangers PD 12-13-19 Adjustment</t>
  </si>
  <si>
    <t>Keshia Flewellen PD 10-4-19 Reversal</t>
  </si>
  <si>
    <t>May Elkady PD 10-4-19 Reversal</t>
  </si>
  <si>
    <t>Sumeyra Ceylan PD 11-15-19 Reversal</t>
  </si>
  <si>
    <t>Wanda Fisher PD 11-15-19 Adjustment</t>
  </si>
  <si>
    <t>Janelle Yvette Sample PD 11-15-19 Adjustment</t>
  </si>
  <si>
    <t>Row Labels</t>
  </si>
  <si>
    <t>Grand Total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</si>
  <si>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</si>
  <si>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</si>
  <si>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</si>
  <si>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</si>
  <si>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</si>
  <si>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</si>
  <si>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</si>
  <si>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</si>
  <si>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</si>
  <si>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</si>
  <si>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</si>
  <si>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</si>
  <si>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Column Labels</t>
  </si>
  <si>
    <t>Total Debits</t>
  </si>
  <si>
    <t>Debits</t>
  </si>
  <si>
    <t>Total Credits</t>
  </si>
  <si>
    <t>Credits</t>
  </si>
  <si>
    <t>Jan Total</t>
  </si>
  <si>
    <t>Feb Total</t>
  </si>
  <si>
    <t>Mar Total</t>
  </si>
  <si>
    <t>Apr Total</t>
  </si>
  <si>
    <t>May Total</t>
  </si>
  <si>
    <t>Jun Total</t>
  </si>
  <si>
    <t>Jul Total</t>
  </si>
  <si>
    <t>Aug Total</t>
  </si>
  <si>
    <t>Sep Total</t>
  </si>
  <si>
    <t>Oct Total</t>
  </si>
  <si>
    <t>Nov Total</t>
  </si>
  <si>
    <t>Dec Total</t>
  </si>
  <si>
    <t>Total M. Gill Payrolls 3-8-19 to 2-21-2020</t>
  </si>
  <si>
    <t>Allocations</t>
  </si>
  <si>
    <t>Home Dept 101 - CSBG - Program 10-18</t>
  </si>
  <si>
    <t>HS - Head Start - 22-18 General</t>
  </si>
  <si>
    <t>HPRP2 - 58D - Homeless Prevention &amp; Rapid Rehousing</t>
  </si>
  <si>
    <t>CCFP - 300 -Child Care Food Program</t>
  </si>
  <si>
    <t>CCR&amp;R - 92-18 General &amp; Admin</t>
  </si>
  <si>
    <t>Total</t>
  </si>
  <si>
    <t>difference</t>
  </si>
  <si>
    <t>TOTAL</t>
  </si>
  <si>
    <t>HPRP2 - 58D - Homeless Prevention Rapid Rehousing</t>
  </si>
  <si>
    <t>Payroll YTD Pay Calculated</t>
  </si>
  <si>
    <t>Variance</t>
  </si>
  <si>
    <t>Home Dept 113=CCR&amp;R, Home Dept 101=CSBG</t>
  </si>
  <si>
    <t>Start Date</t>
  </si>
  <si>
    <t>01/01/2017</t>
  </si>
  <si>
    <t>End Date</t>
  </si>
  <si>
    <t>Effective as of 08/28/2020</t>
  </si>
  <si>
    <t>revised</t>
  </si>
  <si>
    <t>Revised</t>
  </si>
  <si>
    <t>Fiscal YTD PAY</t>
  </si>
  <si>
    <t>Notes:</t>
  </si>
  <si>
    <t>Payroll Name</t>
  </si>
  <si>
    <t>Pay Date</t>
  </si>
  <si>
    <t>Regular Earnings Total</t>
  </si>
  <si>
    <t>1FE_FF-PSL-EE_Additional Earnings</t>
  </si>
  <si>
    <t>A_Aleave_Additional Earnings</t>
  </si>
  <si>
    <t>B_Birthday_Additional Earnings</t>
  </si>
  <si>
    <t>E_Staff Appreciat_Additional Earnings</t>
  </si>
  <si>
    <t>H_Hol_Additional Earnings</t>
  </si>
  <si>
    <t>I_INCLEMENT WEAT_Additional Earnings</t>
  </si>
  <si>
    <t>P_PERSONAL_Additional Earnings</t>
  </si>
  <si>
    <t>R_Retro_Additional Earnings</t>
  </si>
  <si>
    <t>S_Sick_Additional Earnings</t>
  </si>
  <si>
    <t>V_Vac_Additional Earnings</t>
  </si>
  <si>
    <t>Gross Pay</t>
  </si>
  <si>
    <t>HOME DEPT</t>
  </si>
  <si>
    <t>STD HRS</t>
  </si>
  <si>
    <t>hours</t>
  </si>
  <si>
    <t>amt paid</t>
  </si>
  <si>
    <t>retro paid</t>
  </si>
  <si>
    <t>Paid</t>
  </si>
  <si>
    <t>rate</t>
  </si>
  <si>
    <t>Bi-Weekly</t>
  </si>
  <si>
    <t>(Calcualted)</t>
  </si>
  <si>
    <t>Gill, Manvir</t>
  </si>
  <si>
    <t>Increase retro to date of hire</t>
  </si>
  <si>
    <t>1% COLA</t>
  </si>
  <si>
    <t>Policy states that employed after 6 months hired.  COLA will be awarded since he was hired in May.</t>
  </si>
  <si>
    <t>COLA 2.6%</t>
  </si>
  <si>
    <t>retro to 3/1/18</t>
  </si>
  <si>
    <t>Grand Totals</t>
  </si>
  <si>
    <t>Calculated Pay</t>
  </si>
  <si>
    <t>FY20</t>
  </si>
  <si>
    <t>FY19</t>
  </si>
  <si>
    <t>FY18</t>
  </si>
  <si>
    <t xml:space="preserve">Total </t>
  </si>
  <si>
    <t>HS %</t>
  </si>
  <si>
    <t>EHS %</t>
  </si>
  <si>
    <t>Salary for M. Gill - Summary FY17-18</t>
  </si>
  <si>
    <t>(Rows 270-330)</t>
  </si>
  <si>
    <t>Grant Code</t>
  </si>
  <si>
    <t>Data</t>
  </si>
  <si>
    <t>22</t>
  </si>
  <si>
    <t>22-17</t>
  </si>
  <si>
    <t>22B17</t>
  </si>
  <si>
    <t>22D</t>
  </si>
  <si>
    <t>22E17</t>
  </si>
  <si>
    <t>22F</t>
  </si>
  <si>
    <t>22L</t>
  </si>
  <si>
    <t>22L17</t>
  </si>
  <si>
    <t>22M17</t>
  </si>
  <si>
    <t>Total  Debit</t>
  </si>
  <si>
    <t>Total  Credit</t>
  </si>
  <si>
    <t>Total  Total</t>
  </si>
  <si>
    <t>Effective Date</t>
  </si>
  <si>
    <t>Trans Desc</t>
  </si>
  <si>
    <t xml:space="preserve"> Debit</t>
  </si>
  <si>
    <t xml:space="preserve"> Credit</t>
  </si>
  <si>
    <t xml:space="preserve"> Total</t>
  </si>
  <si>
    <t>March 2017 Payroll Accrual</t>
  </si>
  <si>
    <t>MARCH 2017 Payroll Journal Entry</t>
  </si>
  <si>
    <t>Reverse February 2017 Payroll Accrual</t>
  </si>
  <si>
    <t>Robert Mayfield Time Allocation 03/17</t>
  </si>
  <si>
    <t>Time allocation Darsh Thind Mar 2017</t>
  </si>
  <si>
    <t>Time Allocation Kenila Xavier March 2017</t>
  </si>
  <si>
    <t>Time Allocation Linda Barnes 12/16</t>
  </si>
  <si>
    <t>Time Allocations Denise Cacalori 03/17</t>
  </si>
  <si>
    <t>Time Allocations Dr. Johnson 03/17</t>
  </si>
  <si>
    <t>Time Allocations Greta Peterson 03/17</t>
  </si>
  <si>
    <t>Time Allocations Judy May 03/17</t>
  </si>
  <si>
    <t>Time Allocations K. Edwards 03/17</t>
  </si>
  <si>
    <t>Time Allocations K. Kearns 03/17</t>
  </si>
  <si>
    <t>Time Allocations M. Scanlon 03/17</t>
  </si>
  <si>
    <t>Time Allocations Michelle Hewitt 03/17</t>
  </si>
  <si>
    <t>Time Allocations R. Gaschnig 03/17</t>
  </si>
  <si>
    <t>Time Allocations Tim Kehoe 03/17</t>
  </si>
  <si>
    <t>To reallocate R. Gaschnig &amp; D. Cacalori to CCR&amp;R</t>
  </si>
  <si>
    <t>To reclass misposting @ 3/31/17 from Dept. 22 to Dept. 22-17</t>
  </si>
  <si>
    <t>3/31/2017 Total</t>
  </si>
  <si>
    <t>Reverse March 2017 Payroll Accrual</t>
  </si>
  <si>
    <t>4/1/2017 Total</t>
  </si>
  <si>
    <t>April 2017 Payroll Accrual</t>
  </si>
  <si>
    <t>APRIL 2017 Payroll Journal Entry</t>
  </si>
  <si>
    <t>Robert Mayfield Time Allocation 04/17</t>
  </si>
  <si>
    <t>Time Allocation - April 2017 - K. Xavier</t>
  </si>
  <si>
    <t>Time Allocation - APRIL 2017 - Mary Scanlon</t>
  </si>
  <si>
    <t>Time allocation Darsh Thind 04/17</t>
  </si>
  <si>
    <t>Time Allocation Linda Barnes 04/17</t>
  </si>
  <si>
    <t>Time Allocations Denise Cacalori 04/17</t>
  </si>
  <si>
    <t>Time Allocations Dr. Johnson - APRIL 2017</t>
  </si>
  <si>
    <t>Time Allocations Judy May 04/17</t>
  </si>
  <si>
    <t>Time Allocations Michelle Hewitt 04/17</t>
  </si>
  <si>
    <t>Time Allocations R. Gaschnig 04/17</t>
  </si>
  <si>
    <t>4/30/2017 Total</t>
  </si>
  <si>
    <t>Reverse April 2017 Payroll Acrual</t>
  </si>
  <si>
    <t>Time Allocations G. Peterson 04/17</t>
  </si>
  <si>
    <t>Time Allocations K. Edwards 04/17</t>
  </si>
  <si>
    <t>Time Allocations Tim Kehoe 04/17</t>
  </si>
  <si>
    <t>5/1/2017 Total</t>
  </si>
  <si>
    <t>May 2017 Payroll Accrual</t>
  </si>
  <si>
    <t>MAY 2017 Payroll Journal Entry</t>
  </si>
  <si>
    <t>Robert Mayfield Time Allocation 05/17</t>
  </si>
  <si>
    <t>Time Allocation Kenila Xavier - May 2017</t>
  </si>
  <si>
    <t>Time Allocation Linda Barnes 05/17</t>
  </si>
  <si>
    <t>Time Allocation May 2017 - Manvir Gill</t>
  </si>
  <si>
    <t>Time Allocations Denise Cacalori 05/17</t>
  </si>
  <si>
    <t>Time Allocations Dr. Johnson May 2017</t>
  </si>
  <si>
    <t>Time Allocations G. Peterson 05/17</t>
  </si>
  <si>
    <t>Time Allocations Judy May 05/17</t>
  </si>
  <si>
    <t>Time Allocations K. Edwards 05/17</t>
  </si>
  <si>
    <t>Time Allocations M. Scanlon May 2017</t>
  </si>
  <si>
    <t>Time Allocations Michelle Hewitt 05/17</t>
  </si>
  <si>
    <t>Time Allocations R. Gaschnig 05/17</t>
  </si>
  <si>
    <t>Time Allocations Tim Kehoe 05/17</t>
  </si>
  <si>
    <t>5/31/2017 Total</t>
  </si>
  <si>
    <t>Reverse May 2017 Payroll Accrual</t>
  </si>
  <si>
    <t>6/1/2017 Total</t>
  </si>
  <si>
    <t>Jury Duty payment to employee - Susan Dietz</t>
  </si>
  <si>
    <t>6/12/2017 Total</t>
  </si>
  <si>
    <t>June 2017 Payroll Accrual</t>
  </si>
  <si>
    <t>JUNE 2017 Payroll Journal Entry</t>
  </si>
  <si>
    <t>Robert Mayfield Time Allocation 06/17</t>
  </si>
  <si>
    <t>Time Allocation - Dr. Johnson - June 2017</t>
  </si>
  <si>
    <t>Time Allocation - Mary Scanlon - June 2017</t>
  </si>
  <si>
    <t>Time Allocation Kenila Xavier - June 2017</t>
  </si>
  <si>
    <t>Time Allocation Linda Barnes 06/17</t>
  </si>
  <si>
    <t>Time Allocation Manvir Gill 06/17</t>
  </si>
  <si>
    <t>Time Allocations Denise Cacalori 06/17</t>
  </si>
  <si>
    <t>Time Allocations Greta Peterson 06/17</t>
  </si>
  <si>
    <t>Time Allocations Judy May 06/17</t>
  </si>
  <si>
    <t>Time Allocations K. Edwards 06/17</t>
  </si>
  <si>
    <t>Time Allocations Michelle Hewitt 06/17</t>
  </si>
  <si>
    <t>Time Allocations R. Gaschnig 06/17</t>
  </si>
  <si>
    <t>Time Allocations Tim Kehoe 06/17</t>
  </si>
  <si>
    <t>6/30/2017 Total</t>
  </si>
  <si>
    <t>Reverse June 2017 Payroll Accrual</t>
  </si>
  <si>
    <t>7/1/2017 Total</t>
  </si>
  <si>
    <t>Jury Duty Pmt. to employee - Maria Figueroa</t>
  </si>
  <si>
    <t>7/7/2017 Total</t>
  </si>
  <si>
    <t>July 2017 Payroll Accrual</t>
  </si>
  <si>
    <t>JULY 2017 Payroll Journal Entry</t>
  </si>
  <si>
    <t>Time Allocation Kenila Xavier - July 2017</t>
  </si>
  <si>
    <t>Time Allocations Dr. Johnson - July 2017</t>
  </si>
  <si>
    <t>Time Allocations M. Scanlon - July 2017</t>
  </si>
  <si>
    <t>Time Allocations Michelle Hewitt 07/2017</t>
  </si>
  <si>
    <t>7/31/2017 Total</t>
  </si>
  <si>
    <t>Reverse July 2017 Payroll Accrual</t>
  </si>
  <si>
    <t>Robert Mayfield Time Allocation 07/2017</t>
  </si>
  <si>
    <t>Time Allocation  Manvir Gill 07/2017</t>
  </si>
  <si>
    <t>Time Allocation Linda Barnes 07/2017</t>
  </si>
  <si>
    <t>Time Allocations Denise Cacalori 07/2017</t>
  </si>
  <si>
    <t>Time Allocations G. Peterson 07/2017</t>
  </si>
  <si>
    <t>Time Allocations Judy May 07/2017</t>
  </si>
  <si>
    <t>Time Allocations K. Edwards 07/2017</t>
  </si>
  <si>
    <t>Time Allocations R. Gaschnig 09/2017</t>
  </si>
  <si>
    <t>Time Allocations Tim Kehoe 07/2017</t>
  </si>
  <si>
    <t>8/1/2017 Total</t>
  </si>
  <si>
    <t>August 2017 Payroll Accrual</t>
  </si>
  <si>
    <t>AUGUST 2017 Payroll Journal Entry</t>
  </si>
  <si>
    <t>Robert Mayfield Time Allocation - August 2017</t>
  </si>
  <si>
    <t>Time Allocation  Manvir Gill - August 2017</t>
  </si>
  <si>
    <t>Time Allocation Kenila Xavier - August 2017</t>
  </si>
  <si>
    <t>Time Allocation Linda Barnes - August 2017</t>
  </si>
  <si>
    <t>Time Allocations - R. Gaschnig - August 2017</t>
  </si>
  <si>
    <t>Time Allocations Denise Cacalori - August 2017</t>
  </si>
  <si>
    <t>Time Allocations Dr. Johnson - August 2017</t>
  </si>
  <si>
    <t>Time Allocations Greta Peterson - August 2017</t>
  </si>
  <si>
    <t>Time Allocations Judy May - August 2017</t>
  </si>
  <si>
    <t>Time Allocations K. Edwards - August 2017</t>
  </si>
  <si>
    <t>Time Allocations M. Scanlon - August 2017</t>
  </si>
  <si>
    <t>Time Allocations Michelle Hewitt - August 2017</t>
  </si>
  <si>
    <t>Time Allocations Tim Kehoe - August 2017</t>
  </si>
  <si>
    <t>8/31/2017 Total</t>
  </si>
  <si>
    <t>Reverse August 2017 Payroll Accrual</t>
  </si>
  <si>
    <t>9/1/2017 Total</t>
  </si>
  <si>
    <t>Revised March 2017 Time Allocation - M. Scanlon</t>
  </si>
  <si>
    <t>Revised Time Allocation - R. Johnson - March 2017</t>
  </si>
  <si>
    <t>Revised Time Allocations - M. Scanlon - April 2017</t>
  </si>
  <si>
    <t>Revised Time Allocations - M. Scanlon - June 2017</t>
  </si>
  <si>
    <t>Revised Time Allocations - M. Scanlon - May 2017</t>
  </si>
  <si>
    <t>Revised Time Allocations - R. Johnson - April 2017</t>
  </si>
  <si>
    <t>Revised Time Allocations - R. Johnson - August 2017</t>
  </si>
  <si>
    <t>Revised Time Allocations - R. Johnson - June 2017</t>
  </si>
  <si>
    <t>Revised Time Allocations - R. Johnson - May 2017</t>
  </si>
  <si>
    <t>Robert Mayfield Time Allocation September 2017</t>
  </si>
  <si>
    <t>September 2017 Payroll Accrual</t>
  </si>
  <si>
    <t>September 2017 Payroll Journal Entry</t>
  </si>
  <si>
    <t>Time Allocation  Manvir Gill - September 2017</t>
  </si>
  <si>
    <t>Time Allocation Linda Barnes September 2017</t>
  </si>
  <si>
    <t>Time Allocations Denise Cacalori September 2017</t>
  </si>
  <si>
    <t>Time Allocations Dr. Johnson - September 2017</t>
  </si>
  <si>
    <t>Time Allocations G. Peterson September 2017</t>
  </si>
  <si>
    <t>Time Allocations Judy May September 2017</t>
  </si>
  <si>
    <t>Time Allocations K. Edwards Sept. 2017</t>
  </si>
  <si>
    <t>Time Allocations Michelle Hewitt - September 2017</t>
  </si>
  <si>
    <t>Time Allocations R. Gaschnig September 2017</t>
  </si>
  <si>
    <t>Time Allocations Tim Kehoe September 2017</t>
  </si>
  <si>
    <t>Time Allocations-Admin. - Sept. 2017 - M. Scanlon</t>
  </si>
  <si>
    <t>9/30/2017 Total</t>
  </si>
  <si>
    <t>Reverse September 2017 Payroll Accrual</t>
  </si>
  <si>
    <t>10/1/2017 Total</t>
  </si>
  <si>
    <t>Jury Duty - Gladys Ortiz (Dept. 117)</t>
  </si>
  <si>
    <t>10/24/2017 Total</t>
  </si>
  <si>
    <t>October 2017 Payroll Accrual</t>
  </si>
  <si>
    <t>October 2017 Payroll Journal Entry</t>
  </si>
  <si>
    <t>Reallocate Dr. Johnson &amp; Kenila to HS for duties performed</t>
  </si>
  <si>
    <t>Robert Mayfield Time Allocation - October 2017</t>
  </si>
  <si>
    <t>Time Allocation  Manvir Gill - October 2017</t>
  </si>
  <si>
    <t>Time Allocation Linda Barnes -October 2017</t>
  </si>
  <si>
    <t>Time Allocations - Judy May - October 2017</t>
  </si>
  <si>
    <t>Time Allocations Denise Cacalori - October 2017</t>
  </si>
  <si>
    <t>Time Allocations Dr. Johnson - OCTOBER 20117</t>
  </si>
  <si>
    <t>Time Allocations G. Peterson -October 2017</t>
  </si>
  <si>
    <t>Time Allocations K. Edwards - October 2017</t>
  </si>
  <si>
    <t>Time Allocations M. Scanlon - OCTOBER 2017</t>
  </si>
  <si>
    <t>Time Allocations Michelle Hewitt - Jaleesa Davis</t>
  </si>
  <si>
    <t>Time Allocations Michelle Hewitt - October 2017</t>
  </si>
  <si>
    <t>Time Allocations R. Gaschnig - October 2017</t>
  </si>
  <si>
    <t>Time Allocations Tim Kehoe - October 2017</t>
  </si>
  <si>
    <t>10/31/2017 Total</t>
  </si>
  <si>
    <t>Reverse October 2017 Payroll Accrual</t>
  </si>
  <si>
    <t>11/1/2017 Total</t>
  </si>
  <si>
    <t>Jury Duty Pmt.- S. Tarquini - Dept. 123</t>
  </si>
  <si>
    <t>11/17/2017 Total</t>
  </si>
  <si>
    <t>November 2017 Payroll Accrual</t>
  </si>
  <si>
    <t>November 2017 Payroll Journal Entry</t>
  </si>
  <si>
    <t>Reall. payroll for K Xavier HS duties performed</t>
  </si>
  <si>
    <t>Reallocate payroll M. Gill for prog. oper., telcomm., and IT</t>
  </si>
  <si>
    <t>Time Allocation - Manvir Gill - November 2017</t>
  </si>
  <si>
    <t>Time Allocation - R Mayfield - November 2017</t>
  </si>
  <si>
    <t>Time Allocation Linda Barnes - November 2017</t>
  </si>
  <si>
    <t>Time Allocations - Denise Cacalori - November 2017</t>
  </si>
  <si>
    <t>Time Allocations - Judy May - November 2017</t>
  </si>
  <si>
    <t>Time Allocations - Michelle Hewitt - Nov. 2017</t>
  </si>
  <si>
    <t>Time Allocations - R. Gaschnig - November 2017</t>
  </si>
  <si>
    <t>Time Allocations Dr. Johnson - Nov. 2017</t>
  </si>
  <si>
    <t>Time Allocations M. Scanlon - Nov. 2017</t>
  </si>
  <si>
    <t>To reallocate payroll for Dr. Johnson due to retro pay - HS</t>
  </si>
  <si>
    <t>To reclass expense from 10-17 to 22-17 @ 11/30/17</t>
  </si>
  <si>
    <t>11/30/2017 Total</t>
  </si>
  <si>
    <t>Reverse November 2017 Payroll Accrual</t>
  </si>
  <si>
    <t>Time Allocations - G. Peterson - November 2017</t>
  </si>
  <si>
    <t>Time Allocations - K. Edwards - November 2017</t>
  </si>
  <si>
    <t>Time Allocations - Tim Kehoe - November 2017</t>
  </si>
  <si>
    <t>12/1/2017 Total</t>
  </si>
  <si>
    <t>Adjusting entry for CSBG Grant - Reclass to 22-17</t>
  </si>
  <si>
    <t>December 2017 Payroll Accrual</t>
  </si>
  <si>
    <t>December 2017 Payroll Journal Entry</t>
  </si>
  <si>
    <t>Time Allocation - G. Peterson - December 2017</t>
  </si>
  <si>
    <t>Time Allocation - Linda Barnes - December 2017</t>
  </si>
  <si>
    <t>Time Allocation - Michelle Hewitt - December 2017</t>
  </si>
  <si>
    <t>Time Allocation - Robert Mayfield - December 2017</t>
  </si>
  <si>
    <t>Time Allocations - Denise Cacalori - December 2017</t>
  </si>
  <si>
    <t>Time Allocations - Judy May - December 2017</t>
  </si>
  <si>
    <t>Time Allocations - K. Edwards - December 2017</t>
  </si>
  <si>
    <t>Time Allocations - R. Gaschnig - December 2017</t>
  </si>
  <si>
    <t>Time Allocations - Tim Kehoe - December 2017</t>
  </si>
  <si>
    <t>Time Allocations Dr. Johnson - December 2017</t>
  </si>
  <si>
    <t>Time Allocations M. Scanlon - Dec. 2017</t>
  </si>
  <si>
    <t>12/31/2017 Total</t>
  </si>
  <si>
    <t>Reverse December 2017 Payroll Accrual</t>
  </si>
  <si>
    <t>1/1/2018 Total</t>
  </si>
  <si>
    <t>January 2018 Payroll Accrual</t>
  </si>
  <si>
    <t>January 2018 Payroll Journal Entry</t>
  </si>
  <si>
    <t>Time Allocation - G. Peterson - January 2018</t>
  </si>
  <si>
    <t>Time Allocation - Linda Barnes - January 2018</t>
  </si>
  <si>
    <t>Time Allocation - MG Jan 2018</t>
  </si>
  <si>
    <t>Time Allocation - Robert Mayfield - January 2018</t>
  </si>
  <si>
    <t>Time Allocations - Denise Cacalori - January 2018</t>
  </si>
  <si>
    <t>Time Allocations - Judy May - January 2018</t>
  </si>
  <si>
    <t>Time Allocations - K. Edwards - January 2018</t>
  </si>
  <si>
    <t>Time Allocations - R. Gaschnig - January 2018</t>
  </si>
  <si>
    <t>Time Allocations - Tim Kehoe - January 2018</t>
  </si>
  <si>
    <t>Time Allocations Dr. Johnson - January 2018</t>
  </si>
  <si>
    <t>Time Allocations M. Scanlon January 2018</t>
  </si>
  <si>
    <t>Time Allocations Michelle Hewitt 01/18</t>
  </si>
  <si>
    <t>1/31/2018 Total</t>
  </si>
  <si>
    <t>Reverse January 2018 Payroll Accrual</t>
  </si>
  <si>
    <t>2/1/2018 Total</t>
  </si>
  <si>
    <t>February 2018 Payroll Accrual</t>
  </si>
  <si>
    <t>February 2018 Payroll Journal Entry</t>
  </si>
  <si>
    <t>Reallocate salaries from UW to HS as authorized by budgets</t>
  </si>
  <si>
    <t>Reclass cost to Head Start</t>
  </si>
  <si>
    <t>Time Allocation - G. Peterson - February 2018</t>
  </si>
  <si>
    <t>Time Allocation - Linda Barnes - February 2018</t>
  </si>
  <si>
    <t>Time Allocation - MG Feb 2018</t>
  </si>
  <si>
    <t>Time Allocation - Robert Mayfield - February 2018</t>
  </si>
  <si>
    <t>Time Allocations - A. Sharer - February 2018</t>
  </si>
  <si>
    <t>Time Allocations - Denise Cacalori - February 2018</t>
  </si>
  <si>
    <t>Time Allocations - Judy May - February 2018</t>
  </si>
  <si>
    <t>Time Allocations - K. Edwards - February 2018</t>
  </si>
  <si>
    <t>Time Allocations - R. Gaschnig - February 2018</t>
  </si>
  <si>
    <t>Time Allocations - Tim Kehoe - February 2018</t>
  </si>
  <si>
    <t>Time Allocations Dr. Johnson - February 2018</t>
  </si>
  <si>
    <t>Time Allocations M. Scanlon - February 2018</t>
  </si>
  <si>
    <t>Time Allocations Michelle Hewitt 02/18</t>
  </si>
  <si>
    <t>2/28/2018 Total</t>
  </si>
  <si>
    <t>10-17</t>
  </si>
  <si>
    <t>10-18</t>
  </si>
  <si>
    <t>5T</t>
  </si>
  <si>
    <t>5U</t>
  </si>
  <si>
    <t>64-17</t>
  </si>
  <si>
    <t>9-18</t>
  </si>
  <si>
    <t>96</t>
  </si>
  <si>
    <t>96-18</t>
  </si>
  <si>
    <t>Total Sum of Debit</t>
  </si>
  <si>
    <t>Total Sum of Credit</t>
  </si>
  <si>
    <t>Sum of Debit</t>
  </si>
  <si>
    <t>Sum of Credit</t>
  </si>
  <si>
    <t>1/31/2018</t>
  </si>
  <si>
    <t>10/31/2017</t>
  </si>
  <si>
    <t>11/30/2017</t>
  </si>
  <si>
    <t>12/1/2017</t>
  </si>
  <si>
    <t>Addl.  Allocation  Manvir Gill -  November 2017</t>
  </si>
  <si>
    <t>2/28/2018</t>
  </si>
  <si>
    <t>5/31/2017</t>
  </si>
  <si>
    <t>6/1/2017</t>
  </si>
  <si>
    <t>Revised time Allocation May 2017 - Manvir Gill</t>
  </si>
  <si>
    <t>6/30/2017</t>
  </si>
  <si>
    <t>Time Allocation May 2017 (Revised) - Manvir Gill</t>
  </si>
  <si>
    <t>To correct Time Allocations for M. Gill at 6/30/2017</t>
  </si>
  <si>
    <t>8/1/2017</t>
  </si>
  <si>
    <t>To correct Time Allocations for M. Gill at 8/1/2017</t>
  </si>
  <si>
    <t>8/31/2017</t>
  </si>
  <si>
    <t>9/30/2017</t>
  </si>
  <si>
    <t>Total M. Gill Payrolls 3-1-17 to 11-17-2017</t>
  </si>
  <si>
    <t>Allocated</t>
  </si>
  <si>
    <t>Dept 113 - CCR&amp;R - Operations</t>
  </si>
  <si>
    <t>-</t>
  </si>
  <si>
    <t>Total M. Gill Payrolls 12-1-17 to 2-23-2020</t>
  </si>
  <si>
    <t>Dept 101 - CSBG - Program - 10-18</t>
  </si>
  <si>
    <t>(Average %)</t>
  </si>
  <si>
    <t>22M-17</t>
  </si>
  <si>
    <t>5T - USF</t>
  </si>
  <si>
    <t>5U - LIHEAP</t>
  </si>
  <si>
    <t>CSBG - Admin -  9-18</t>
  </si>
  <si>
    <t>Goss Pay</t>
  </si>
  <si>
    <t xml:space="preserve">Note:  Since home dept for Manvir Gill is not a Head Start dept (113=CCR&amp;R and 101= CSBG) no salary is booked direct from payroll into Head Start Expense. All entries are made from a PARS form. </t>
  </si>
  <si>
    <t>22-18</t>
  </si>
  <si>
    <t>22B18</t>
  </si>
  <si>
    <t>22E18</t>
  </si>
  <si>
    <t>22L18</t>
  </si>
  <si>
    <t>22M18</t>
  </si>
  <si>
    <t>Total Total</t>
  </si>
  <si>
    <t>Reverse February 2018 Payroll Accrual</t>
  </si>
  <si>
    <t>3/1/2018 Total</t>
  </si>
  <si>
    <t>March 2018 Payroll Accrual</t>
  </si>
  <si>
    <t>March 2018 Payroll Journal Entry</t>
  </si>
  <si>
    <t>Time Allocation - G. Peterson - March 2018</t>
  </si>
  <si>
    <t>Time Allocation - Linda Barnes - March 2018</t>
  </si>
  <si>
    <t>Time Allocation - Robert Mayfield - March 2018</t>
  </si>
  <si>
    <t>Time Allocations - A. Sharer - March 2018</t>
  </si>
  <si>
    <t>Time Allocations - Admin - March 2018 - MG</t>
  </si>
  <si>
    <t>Time Allocations - Admin - March 2018 - SF</t>
  </si>
  <si>
    <t>Time Allocations - Denise Cacalori - March 2018</t>
  </si>
  <si>
    <t>Time Allocations - Judy May - March 2018</t>
  </si>
  <si>
    <t>Time Allocations - K. Edwards - March 2018</t>
  </si>
  <si>
    <t>Time Allocations - R. Gaschnig - March 2018</t>
  </si>
  <si>
    <t>Time Allocations - Tim Kehoe - March 2018</t>
  </si>
  <si>
    <t>Time Allocations Dr. Johnson - March 2018</t>
  </si>
  <si>
    <t>Time Allocations M. Scanlon - March 2018</t>
  </si>
  <si>
    <t>Time Allocations Michelle Hewitt - March 2018</t>
  </si>
  <si>
    <t>3/31/2018 Total</t>
  </si>
  <si>
    <t>Reverse March 2018 Payroll Accrual</t>
  </si>
  <si>
    <t>4/1/2018 Total</t>
  </si>
  <si>
    <t>April 2018 Payroll Accrual</t>
  </si>
  <si>
    <t>April 2018 Payroll Journal Entry</t>
  </si>
  <si>
    <t>Time Allocation - G. Peterson - April 2018</t>
  </si>
  <si>
    <t>Time Allocation - Linda Barnes - April 2018</t>
  </si>
  <si>
    <t>Time Allocation - Robert Mayfield - April 2018</t>
  </si>
  <si>
    <t>Time Allocations - A. Sharer - April 2018</t>
  </si>
  <si>
    <t>Time Allocations - Admin - April 2018 - MG</t>
  </si>
  <si>
    <t>Time Allocations - Admin - April 2018 - SF</t>
  </si>
  <si>
    <t>Time Allocations - Denise Cacalori - April 2018</t>
  </si>
  <si>
    <t>Time Allocations - Judy May - April 2018</t>
  </si>
  <si>
    <t>Time Allocations - K. Edwards - April 2018</t>
  </si>
  <si>
    <t>Time Allocations - R. Gaschnig - April 2018</t>
  </si>
  <si>
    <t>Time Allocations - Tim Kehoe - April 2018</t>
  </si>
  <si>
    <t>Time Allocations Dr. Johnson - April 2018</t>
  </si>
  <si>
    <t>Time Allocations Michelle Hewitt - April 2018</t>
  </si>
  <si>
    <t>4/30/2018 Total</t>
  </si>
  <si>
    <t>Reverse April 2018 Payroll Accrual</t>
  </si>
  <si>
    <t>5/1/2018 Total</t>
  </si>
  <si>
    <t>May 2018 Payroll Accrual</t>
  </si>
  <si>
    <t>May 2018 Payroll Journal Entry</t>
  </si>
  <si>
    <t>Time Allocation - G. Peterson - May 2018</t>
  </si>
  <si>
    <t>Time Allocation - Linda Barnes - May 2018</t>
  </si>
  <si>
    <t>Time Allocation - Robert Mayfield - May 2018</t>
  </si>
  <si>
    <t>Time Allocations - A. Sharer - May 2018</t>
  </si>
  <si>
    <t>Time Allocations - Admin - May 2018 - MG</t>
  </si>
  <si>
    <t>Time Allocations - Admin - May 2018 - SF</t>
  </si>
  <si>
    <t>Time Allocations - Denise Cacalori - May 2018</t>
  </si>
  <si>
    <t>Time Allocations - Judy May - May 2018</t>
  </si>
  <si>
    <t>Time Allocations - K. Edwards - May 2018</t>
  </si>
  <si>
    <t>Time Allocations - R. Gaschnig - May 2018</t>
  </si>
  <si>
    <t>Time Allocations - Tim Kehoe - May 2018</t>
  </si>
  <si>
    <t>Time Allocations Dr. Johnson - May 2018</t>
  </si>
  <si>
    <t>Time Allocations Michelle Hewitt - May 2018</t>
  </si>
  <si>
    <t>5/31/2018 Total</t>
  </si>
  <si>
    <t>Reverse May 2018 Payroll Accrual</t>
  </si>
  <si>
    <t>6/1/2018 Total</t>
  </si>
  <si>
    <t>June 2018 Payroll Accrual</t>
  </si>
  <si>
    <t>June 2018 Payroll Journal Entry</t>
  </si>
  <si>
    <t>Time Allocation - G. Peterson - June 2018</t>
  </si>
  <si>
    <t>Time Allocation - Linda Barnes - June 2018</t>
  </si>
  <si>
    <t>Time Allocation - Robert Mayfield - June 2018</t>
  </si>
  <si>
    <t>Time Allocations - A. Sharer - June 2018</t>
  </si>
  <si>
    <t>Time Allocations - Admin - June 2018 - MG</t>
  </si>
  <si>
    <t>Time Allocations - Admin - June 2018 - SF</t>
  </si>
  <si>
    <t>Time Allocations - Denise Cacalori - June 2018</t>
  </si>
  <si>
    <t>Time Allocations - Judy May - June 2018</t>
  </si>
  <si>
    <t>Time Allocations - K. Edwards - June 2018</t>
  </si>
  <si>
    <t>Time Allocations - R. Gaschnig - June 2018</t>
  </si>
  <si>
    <t>Time Allocations - Tim Kehoe - June 2018</t>
  </si>
  <si>
    <t>Time Allocations Dr. Johnson - June2018</t>
  </si>
  <si>
    <t>Time Allocations Michelle Hewitt - June 2018</t>
  </si>
  <si>
    <t>6/30/2018 Total</t>
  </si>
  <si>
    <t>Reverse June Payroll Accrual Entry</t>
  </si>
  <si>
    <t>7/1/2018 Total</t>
  </si>
  <si>
    <t>July 2018 Payroll Accrual</t>
  </si>
  <si>
    <t>July 2018 Payroll Journal Entry</t>
  </si>
  <si>
    <t>Time Allocation - G. Peterson - July 2018</t>
  </si>
  <si>
    <t>Time Allocation - Robert Mayfield - July 2018</t>
  </si>
  <si>
    <t>Time Allocations - A. Sharer - July 2018</t>
  </si>
  <si>
    <t>Time Allocations - Admin - July 2018 - MG</t>
  </si>
  <si>
    <t>Time Allocations - Admin - July 2018 - SF</t>
  </si>
  <si>
    <t>Time Allocations - Denise Cacalori - July 2018</t>
  </si>
  <si>
    <t>Time Allocations - Judy May - July 2018</t>
  </si>
  <si>
    <t>Time Allocations - K. Edwards - July 2018</t>
  </si>
  <si>
    <t>Time Allocations - R. Gaschnig - July2018</t>
  </si>
  <si>
    <t>Time Allocations Dr. Johnson - July 2018</t>
  </si>
  <si>
    <t>7/31/2018 Total</t>
  </si>
  <si>
    <t>Reverse July 2018 PR Accrual</t>
  </si>
  <si>
    <t>8/1/2018 Total</t>
  </si>
  <si>
    <t>August 2018 Payroll Accrual</t>
  </si>
  <si>
    <t>August 2018 Payroll Journal Entry</t>
  </si>
  <si>
    <t>Time Allocation - G. Peterson - August 2018</t>
  </si>
  <si>
    <t>Time Allocation - Robert Mayfield - August 2018</t>
  </si>
  <si>
    <t>Time Allocations - A. Sharer - August 2018</t>
  </si>
  <si>
    <t>Time Allocations - Admin - August 2018 - MG</t>
  </si>
  <si>
    <t>Time Allocations - Admin - August 2018 - SF</t>
  </si>
  <si>
    <t>Time Allocations - Denise Cacalori - August 2018</t>
  </si>
  <si>
    <t>Time Allocations - Judy May - August 2018</t>
  </si>
  <si>
    <t>Time Allocations - K. Edwards - August 2018</t>
  </si>
  <si>
    <t>Time Allocations Dr. Johnson - August 2018</t>
  </si>
  <si>
    <t>8/31/2018 Total</t>
  </si>
  <si>
    <t>Reverse August 2018 PR Accrual</t>
  </si>
  <si>
    <t>9/1/2018 Total</t>
  </si>
  <si>
    <t>September 2018 Payroll Accrual</t>
  </si>
  <si>
    <t>September 2018 Payroll Journal Entry</t>
  </si>
  <si>
    <t>Time Allocation - G. Peterson - September 2018</t>
  </si>
  <si>
    <t>Time Allocation - Linda Barnes - September 2018</t>
  </si>
  <si>
    <t>Time Allocation - Robert Mayfield - September 2018</t>
  </si>
  <si>
    <t>Time Allocations - A. Sharer - September 2018</t>
  </si>
  <si>
    <t>Time Allocations - Admin - Sept 2018 - MG</t>
  </si>
  <si>
    <t>Time Allocations - Admin - September 2018 - SF</t>
  </si>
  <si>
    <t>Time Allocations - K. Edwards - September 2018</t>
  </si>
  <si>
    <t>Time Allocations Dr. Johnson - September 2018</t>
  </si>
  <si>
    <t>Time Allocations Michelle Hewitt - September 2018</t>
  </si>
  <si>
    <t>9/30/2018 Total</t>
  </si>
  <si>
    <t>Reverse September 2018 accrual</t>
  </si>
  <si>
    <t>10/1/2018 Total</t>
  </si>
  <si>
    <t>Oct 18 actual adjs salary</t>
  </si>
  <si>
    <t>October 2018 Payroll Accrual</t>
  </si>
  <si>
    <t>October 2018 Payroll Accrual Reversal</t>
  </si>
  <si>
    <t>October 2018 Payroll Journal Entry</t>
  </si>
  <si>
    <t>Time Allocation - G. Peterson - OCTOBER 2018</t>
  </si>
  <si>
    <t>Time Allocation - Linda Barnes - OCTOBER 2018</t>
  </si>
  <si>
    <t>Time Allocation - Robert Mayfield - OCTOBER 2018</t>
  </si>
  <si>
    <t>Time Allocations - A. Sharer - OCTOBER 2018</t>
  </si>
  <si>
    <t>Time Allocations - Admin - Oct 2018 - MG</t>
  </si>
  <si>
    <t>Time Allocations - Admin - OCTOBER 2018 - MG</t>
  </si>
  <si>
    <t>Time Allocations - Admin - October 2018 - SF</t>
  </si>
  <si>
    <t>Time Allocations - Darshpreet Thind October 2018</t>
  </si>
  <si>
    <t>Time Allocations - K. Edwards - OCTOBER 2018</t>
  </si>
  <si>
    <t>Time Allocations Dr. Johnson - Oct 2018</t>
  </si>
  <si>
    <t>Time Allocations Dr. Johnson - OCTOBER2018</t>
  </si>
  <si>
    <t>Time Allocations Michelle Hewitt - october 2018</t>
  </si>
  <si>
    <t>10/31/2018 Total</t>
  </si>
  <si>
    <t>Nov18 act adjs</t>
  </si>
  <si>
    <t>November 2018 Payroll Accrual</t>
  </si>
  <si>
    <t>November 2018 Payroll Journal Entry</t>
  </si>
  <si>
    <t>Time Allocation - G. Peterson - Nov 2018</t>
  </si>
  <si>
    <t>Time Allocation - Kyle Edwards - Nov 2018</t>
  </si>
  <si>
    <t>Time Allocation - Linda Barnes - November 2018</t>
  </si>
  <si>
    <t>Time Allocation - Robert Mayfield - November 2018</t>
  </si>
  <si>
    <t>Time Allocations - A. Sharer - November 2018</t>
  </si>
  <si>
    <t>Time Allocations - Admin - Nov 2018 - MG</t>
  </si>
  <si>
    <t>Time Allocations - Admin - Nov 2018 - SF</t>
  </si>
  <si>
    <t>Time Allocations - Admin - November 2018 - SF</t>
  </si>
  <si>
    <t>Time Allocations -D.Thind November 2018</t>
  </si>
  <si>
    <t>Time Allocations Dr. Johnson - Nov 2018</t>
  </si>
  <si>
    <t>Trasnfer as authorized by budget</t>
  </si>
  <si>
    <t>11/30/2018 Total</t>
  </si>
  <si>
    <t>November 2018 Payroll Accrual Reversal</t>
  </si>
  <si>
    <t>12/1/2018 Total</t>
  </si>
  <si>
    <t>Dec18 Act adjs</t>
  </si>
  <si>
    <t>December 2018 Payroll Accrual</t>
  </si>
  <si>
    <t>December 2018 Payroll Accrual - Correction Entry</t>
  </si>
  <si>
    <t>December 2018 Payroll Journal Entry</t>
  </si>
  <si>
    <t>Time Allocation - G. Peterson - December 2018</t>
  </si>
  <si>
    <t>Time Allocation - Linda Barnes - December 2018</t>
  </si>
  <si>
    <t>Time Allocation - Robert Mayfield - December 2018</t>
  </si>
  <si>
    <t>Time Allocations - A. Sharer - December 2018</t>
  </si>
  <si>
    <t>Time Allocations - Admin - Dec 2018 - MG</t>
  </si>
  <si>
    <t>Time Allocations - Admin - December 2018 - SF</t>
  </si>
  <si>
    <t>Time Allocations - Darshpreet Thind - December 2018</t>
  </si>
  <si>
    <t>Time Allocations - K. Edwards - December 2018</t>
  </si>
  <si>
    <t>Time Allocations Dr. Johnson - Dec 2018</t>
  </si>
  <si>
    <t>Time Allocations Michelle Hewitt - December 2018</t>
  </si>
  <si>
    <t>12/31/2018 Total</t>
  </si>
  <si>
    <t>Reversal of December 2018 PR Accrual</t>
  </si>
  <si>
    <t>1/1/2019 Total</t>
  </si>
  <si>
    <t>Jan19 act adj</t>
  </si>
  <si>
    <t>January 2019 Payroll Accrual</t>
  </si>
  <si>
    <t>January 2019 Payroll Journal Entry</t>
  </si>
  <si>
    <t>Time Allocation - G. Peterson - January 2019</t>
  </si>
  <si>
    <t>Time Allocation - Linda Barnes - January 2019</t>
  </si>
  <si>
    <t>Time Allocation - Robert Mayfield - January 2019</t>
  </si>
  <si>
    <t>Time Allocations - A. Sharer - January 2019</t>
  </si>
  <si>
    <t>Time Allocations - Admin - Jan 2019 - MG</t>
  </si>
  <si>
    <t>Time Allocations - Admin - January 2019 - SF</t>
  </si>
  <si>
    <t>Time Allocations - K. Edwards - January 2019</t>
  </si>
  <si>
    <t>Time Allocations - Thind - January 2019</t>
  </si>
  <si>
    <t>Time Allocations Dr. Johnson - Jan 2019</t>
  </si>
  <si>
    <t>Time Allocations Michelle Hewitt - January 2019</t>
  </si>
  <si>
    <t>1/31/2019 Total</t>
  </si>
  <si>
    <t>Reversal of January 2019 PR Accrual Entry</t>
  </si>
  <si>
    <t>2/1/2019 Total</t>
  </si>
  <si>
    <t>Feb19 Act Adj</t>
  </si>
  <si>
    <t>February 2019 Payroll Accrual</t>
  </si>
  <si>
    <t>February 2019 Payroll Journal Entry</t>
  </si>
  <si>
    <t>Headstart Allocation for Admin</t>
  </si>
  <si>
    <t>Reclass food service workers' to CCFP</t>
  </si>
  <si>
    <t>Reclass Head Start Activity posted to prior year</t>
  </si>
  <si>
    <t>Reverse JE-01-01662</t>
  </si>
  <si>
    <t>Time Allocation - G. Peterson - February 2019</t>
  </si>
  <si>
    <t>Time Allocation - Linda Barnes - February 2019</t>
  </si>
  <si>
    <t>Time Allocation - Robert Mayfield - February 2019</t>
  </si>
  <si>
    <t>Time Allocations - A. Sharer - February 2019</t>
  </si>
  <si>
    <t>Time Allocations - Admin - February 2019 - MG</t>
  </si>
  <si>
    <t>Time Allocations - Admin - February 2019 - SF</t>
  </si>
  <si>
    <t>Time Allocations - K. Edwards - February 2019</t>
  </si>
  <si>
    <t>Time Allocations - Thind - Feb 2019</t>
  </si>
  <si>
    <t>Time Allocations Dr. Johnson - Feb 2019</t>
  </si>
  <si>
    <t>Time Allocations Michelle Hewitt - February 2019</t>
  </si>
  <si>
    <t>To adjust Year end payroll accrual</t>
  </si>
  <si>
    <t>2/28/2019 Total</t>
  </si>
  <si>
    <t>Total Headstart</t>
  </si>
  <si>
    <t>64-18</t>
  </si>
  <si>
    <t>92-18</t>
  </si>
  <si>
    <t>4/30/2018</t>
  </si>
  <si>
    <t>8/31/2018</t>
  </si>
  <si>
    <t>12/31/2018</t>
  </si>
  <si>
    <t>1/31/2019</t>
  </si>
  <si>
    <t>7/31/2018</t>
  </si>
  <si>
    <t>6/30/2018</t>
  </si>
  <si>
    <t>3/31/2018</t>
  </si>
  <si>
    <t>5/31/2018</t>
  </si>
  <si>
    <t>11/30/2018</t>
  </si>
  <si>
    <t>9/30/2018</t>
  </si>
  <si>
    <t>Total M. Gill Payrolls 3-9-18 to 2-22-2019</t>
  </si>
  <si>
    <t>Dept 101 - CSBG - Program 10-18</t>
  </si>
  <si>
    <t>Headstart 22-18</t>
  </si>
  <si>
    <t>(average %)</t>
  </si>
  <si>
    <t>TIP 64-18</t>
  </si>
  <si>
    <t>CCR&amp;R Admin 92-18</t>
  </si>
  <si>
    <t>Doc Number</t>
  </si>
  <si>
    <t>General Ledger Code</t>
  </si>
  <si>
    <t>General Ledger Title</t>
  </si>
  <si>
    <t>Session ID</t>
  </si>
  <si>
    <t>Session Date</t>
  </si>
  <si>
    <t>47J18</t>
  </si>
  <si>
    <t>JV 11-24</t>
  </si>
  <si>
    <t>5000</t>
  </si>
  <si>
    <t>Salaries Expense</t>
  </si>
  <si>
    <t>Time Allocation -  Susan Bresch,CCR&amp;R - November 2017</t>
  </si>
  <si>
    <t>je-01-10132</t>
  </si>
  <si>
    <t>1/1/2018</t>
  </si>
  <si>
    <t>46E18</t>
  </si>
  <si>
    <t>90B18</t>
  </si>
  <si>
    <t>60-18</t>
  </si>
  <si>
    <t>JV 11-19</t>
  </si>
  <si>
    <t>Time Allocation - Bonnie Jackson,CCR&amp;R - November 2017</t>
  </si>
  <si>
    <t>JV 11-20</t>
  </si>
  <si>
    <t>Time Allocation - Christine Morrison,CCR&amp;R - November 2017</t>
  </si>
  <si>
    <t>47K18</t>
  </si>
  <si>
    <t>JV 11-21</t>
  </si>
  <si>
    <t>Time Allocation - Kristin (Mayes) Good,CCR&amp;R - November 2017</t>
  </si>
  <si>
    <t>47L18</t>
  </si>
  <si>
    <t>JV 11-23</t>
  </si>
  <si>
    <t>Time Allocation - Sue Fenick,CCR&amp;R - November 2017</t>
  </si>
  <si>
    <t>59-18</t>
  </si>
  <si>
    <t>JV 11-22</t>
  </si>
  <si>
    <t>Time Allocations - Megan Harper,CCR&amp;R - November 2017</t>
  </si>
  <si>
    <t>JV 12-11</t>
  </si>
  <si>
    <t>12/31/2017</t>
  </si>
  <si>
    <t>Time Allocation -  Susan Bresch,CCR&amp;R - December 2017</t>
  </si>
  <si>
    <t>je-01-10133</t>
  </si>
  <si>
    <t>JV 12-8</t>
  </si>
  <si>
    <t>Time Allocation - Christine Morrison,CCR&amp;R - December 2017</t>
  </si>
  <si>
    <t>JV 12-9</t>
  </si>
  <si>
    <t>Time Allocation - Kristin (Mayes) Good,CCR&amp;R - December 2017</t>
  </si>
  <si>
    <t>JV 12-10</t>
  </si>
  <si>
    <t>Time Allocation - Sue Fenick,CCR&amp;R - December 2017</t>
  </si>
  <si>
    <t>JV 12-7</t>
  </si>
  <si>
    <t>Time Allocations - Bonnie Jackson,CCR&amp;R - December 2017</t>
  </si>
  <si>
    <t>46E</t>
  </si>
  <si>
    <t>JV 8-44</t>
  </si>
  <si>
    <t>Time Allocation - Bonnie Jackson,CCR&amp;R - Aug 2017 - Revised</t>
  </si>
  <si>
    <t>je-01-10131</t>
  </si>
  <si>
    <t>47J</t>
  </si>
  <si>
    <t>60</t>
  </si>
  <si>
    <t>90B</t>
  </si>
  <si>
    <t>JV 8-42</t>
  </si>
  <si>
    <t>Time Allocation - C. Morrison, CCR&amp;R - Aug 2017 - Revised</t>
  </si>
  <si>
    <t>JV 8-45</t>
  </si>
  <si>
    <t>Time Allocation - Joanne Kirk,CCR&amp;R - Aug 2017 - Revised</t>
  </si>
  <si>
    <t>59</t>
  </si>
  <si>
    <t>47L</t>
  </si>
  <si>
    <t>JV 8-46</t>
  </si>
  <si>
    <t>Time Allocation - Kristin Mayes,CCR&amp;R Aug 2017 - Revised</t>
  </si>
  <si>
    <t>47K</t>
  </si>
  <si>
    <t>JV 8-43</t>
  </si>
  <si>
    <t>Time Allocation - Megan Harper,CCR&amp;R - Aug 2017 - Revised</t>
  </si>
  <si>
    <t>JV 8-41</t>
  </si>
  <si>
    <t>Time Allocation - Sue Fenick,CCR&amp;R - Aug 2017 Revised</t>
  </si>
  <si>
    <t>JV 8-40</t>
  </si>
  <si>
    <t>Time Allocation - Susan Bresh,CCR&amp;R - Aug 2017 Revised</t>
  </si>
  <si>
    <t>001</t>
  </si>
  <si>
    <t>Reverse Matish Allocation for June 2018</t>
  </si>
  <si>
    <t>je-01-10419</t>
  </si>
  <si>
    <t>1/10/2019</t>
  </si>
  <si>
    <t>64E18</t>
  </si>
  <si>
    <t>9-17</t>
  </si>
  <si>
    <t>JV 12-26</t>
  </si>
  <si>
    <t>je-01-10138</t>
  </si>
  <si>
    <t>1/11/2018</t>
  </si>
  <si>
    <t>64E</t>
  </si>
  <si>
    <t>5</t>
  </si>
  <si>
    <t>46K</t>
  </si>
  <si>
    <t>JV 12-27</t>
  </si>
  <si>
    <t>64D</t>
  </si>
  <si>
    <t>5T-17</t>
  </si>
  <si>
    <t>5U-17</t>
  </si>
  <si>
    <t>23</t>
  </si>
  <si>
    <t>200</t>
  </si>
  <si>
    <t>R JV 12-2</t>
  </si>
  <si>
    <t>1/1/2019</t>
  </si>
  <si>
    <t>je-01-10420</t>
  </si>
  <si>
    <t>1/14/2019</t>
  </si>
  <si>
    <t>47N18</t>
  </si>
  <si>
    <t>58D</t>
  </si>
  <si>
    <t>58E</t>
  </si>
  <si>
    <t>64F18</t>
  </si>
  <si>
    <t>13-17</t>
  </si>
  <si>
    <t>JV 10-20</t>
  </si>
  <si>
    <t>10/31/2018</t>
  </si>
  <si>
    <t>HF Reclasses - For the period of 09/01/18-11/30/18</t>
  </si>
  <si>
    <t>je-01-10423</t>
  </si>
  <si>
    <t>JV 12-2</t>
  </si>
  <si>
    <t>JV 12-1</t>
  </si>
  <si>
    <t>Time Allocation - Christine Morrison - December 2018</t>
  </si>
  <si>
    <t>je-01-10421</t>
  </si>
  <si>
    <t>JV 12-18</t>
  </si>
  <si>
    <t>Time Allocation - Judith Byrne - December 2018</t>
  </si>
  <si>
    <t>JV 12-12</t>
  </si>
  <si>
    <t>Time Allocation - Kristin Good - December 2018</t>
  </si>
  <si>
    <t>JV 12-16</t>
  </si>
  <si>
    <t>Time Allocation - Sue Fenick - December 2018</t>
  </si>
  <si>
    <t>JV 12-6</t>
  </si>
  <si>
    <t>JV 12-14</t>
  </si>
  <si>
    <t>JV 12-19</t>
  </si>
  <si>
    <t>Time Allocations - Bonnie Jackson,CCR&amp;R - Dec 2018</t>
  </si>
  <si>
    <t>JV 12-22</t>
  </si>
  <si>
    <t>JV 12-20</t>
  </si>
  <si>
    <t>Time Allocations - Janessa Rivera- December 2018</t>
  </si>
  <si>
    <t>JV 12-17</t>
  </si>
  <si>
    <t>JV 12-21</t>
  </si>
  <si>
    <t>Time Allocations - Victoria Curtis - December 2018</t>
  </si>
  <si>
    <t>JV 12-15</t>
  </si>
  <si>
    <t>Time Allocations Claire Gardner - December 2018</t>
  </si>
  <si>
    <t>JV 12-13</t>
  </si>
  <si>
    <t>JV 12-5</t>
  </si>
  <si>
    <t>64D18</t>
  </si>
  <si>
    <t>JV 8-21</t>
  </si>
  <si>
    <t>Time Allocations Michelle Hewitt - July &amp; Aug 2018</t>
  </si>
  <si>
    <t>je-01-10422</t>
  </si>
  <si>
    <t>JE-01-01658</t>
  </si>
  <si>
    <t>1/14/2020</t>
  </si>
  <si>
    <t>300</t>
  </si>
  <si>
    <t>2/28/2019</t>
  </si>
  <si>
    <t>JV 11-32</t>
  </si>
  <si>
    <t>je-01-10139</t>
  </si>
  <si>
    <t>1/16/2018</t>
  </si>
  <si>
    <t>JV 10-21</t>
  </si>
  <si>
    <t>je-01-10425</t>
  </si>
  <si>
    <t>1/16/2019</t>
  </si>
  <si>
    <t>JV 12-3</t>
  </si>
  <si>
    <t>Time Allocations - Janessa Rivera October 2018</t>
  </si>
  <si>
    <t>Time Allocations - Victoria Curtis - October 2018</t>
  </si>
  <si>
    <t>JV 10-25</t>
  </si>
  <si>
    <t>Reverse je-01-10414, Doc # 002</t>
  </si>
  <si>
    <t>je-01-10426</t>
  </si>
  <si>
    <t>Time Allocation - Victoria Curtis October 2018</t>
  </si>
  <si>
    <t>Time Allocations - Janessa Rivera November 2018</t>
  </si>
  <si>
    <t>JV 12-23</t>
  </si>
  <si>
    <t>je-01-10428</t>
  </si>
  <si>
    <t>1/17/2019</t>
  </si>
  <si>
    <t>JV 12-28</t>
  </si>
  <si>
    <t>Time Allocation - Claire Garner - December 2017</t>
  </si>
  <si>
    <t>je-01-10141</t>
  </si>
  <si>
    <t>1/21/2018</t>
  </si>
  <si>
    <t>64E17</t>
  </si>
  <si>
    <t>65-17</t>
  </si>
  <si>
    <t>JV 12-31</t>
  </si>
  <si>
    <t>Time Allocation - Danielle Matish - December 2017</t>
  </si>
  <si>
    <t>JV 12-29</t>
  </si>
  <si>
    <t>Time Allocation - Jaleesa Davis - December 2017</t>
  </si>
  <si>
    <t>JV 12-30</t>
  </si>
  <si>
    <t>64D17</t>
  </si>
  <si>
    <t>JV 7-41</t>
  </si>
  <si>
    <t>7/31/2017</t>
  </si>
  <si>
    <t>Rev Time Allocations M Scanlon - July 2017</t>
  </si>
  <si>
    <t>je-01-10140</t>
  </si>
  <si>
    <t>Rev Time Allocations Michelle Hewitt 07/2017</t>
  </si>
  <si>
    <t>Time Allocations M Scanlon - July 2017</t>
  </si>
  <si>
    <t>JV 8-47</t>
  </si>
  <si>
    <t>Rev Time Allocations M Scanlon - August 2017</t>
  </si>
  <si>
    <t>Time Allocations M Scanlon - August 2017</t>
  </si>
  <si>
    <t>JV 1-1</t>
  </si>
  <si>
    <t>je-01-10144</t>
  </si>
  <si>
    <t>1/25/2018</t>
  </si>
  <si>
    <t>64F17</t>
  </si>
  <si>
    <t>47P</t>
  </si>
  <si>
    <t>31A</t>
  </si>
  <si>
    <t>18B</t>
  </si>
  <si>
    <t>JV 1-2</t>
  </si>
  <si>
    <t>je-01-10146</t>
  </si>
  <si>
    <t>1/26/2018</t>
  </si>
  <si>
    <t>REV. JV 1-2</t>
  </si>
  <si>
    <t>2/1/2018</t>
  </si>
  <si>
    <t>JV 11-28</t>
  </si>
  <si>
    <t>je-01-10134</t>
  </si>
  <si>
    <t>1/7/2018</t>
  </si>
  <si>
    <t>JV 11-26</t>
  </si>
  <si>
    <t>JV 11-25</t>
  </si>
  <si>
    <t>JV 11-29</t>
  </si>
  <si>
    <t>JV 11-27</t>
  </si>
  <si>
    <t>JV 11-30</t>
  </si>
  <si>
    <t>JV 11-31</t>
  </si>
  <si>
    <t>Time Allocation - Alvin Parache - November 2017</t>
  </si>
  <si>
    <t>je-01-10135</t>
  </si>
  <si>
    <t>12-24</t>
  </si>
  <si>
    <t>Time Allocation - Alvin Parache - December 2017</t>
  </si>
  <si>
    <t>je-01-10136</t>
  </si>
  <si>
    <t>JE-01-01657</t>
  </si>
  <si>
    <t>1/9/2020</t>
  </si>
  <si>
    <t>64</t>
  </si>
  <si>
    <t>JV 9-31</t>
  </si>
  <si>
    <t>je-01-10084</t>
  </si>
  <si>
    <t>10/16/2017</t>
  </si>
  <si>
    <t>92</t>
  </si>
  <si>
    <t>JV 9-30</t>
  </si>
  <si>
    <t>64F</t>
  </si>
  <si>
    <t>JV 10-2</t>
  </si>
  <si>
    <t>je-01-10087</t>
  </si>
  <si>
    <t>10/18/2017</t>
  </si>
  <si>
    <t>REV. JV 10-2</t>
  </si>
  <si>
    <t>11/1/2017</t>
  </si>
  <si>
    <t>JV 10-1</t>
  </si>
  <si>
    <t>je-01-10090</t>
  </si>
  <si>
    <t>10/23/2017</t>
  </si>
  <si>
    <t>RJV 9-2</t>
  </si>
  <si>
    <t>10/1/2018</t>
  </si>
  <si>
    <t>je-01-10393</t>
  </si>
  <si>
    <t>10/24/2018</t>
  </si>
  <si>
    <t>JV 9-32</t>
  </si>
  <si>
    <t>Time Allocation Danielle Matish - September 2017</t>
  </si>
  <si>
    <t>je-01-10092</t>
  </si>
  <si>
    <t>10/25/2017</t>
  </si>
  <si>
    <t>JV 9-35</t>
  </si>
  <si>
    <t>Time Allocation Jaleesa Davis - September 2017</t>
  </si>
  <si>
    <t>JV 9-33</t>
  </si>
  <si>
    <t>Time Allocations Claire Gardner -September 2017</t>
  </si>
  <si>
    <t>JV 9-34</t>
  </si>
  <si>
    <t>JV 9-20</t>
  </si>
  <si>
    <t>Time Allocation -  Susan Bresch - September 2018</t>
  </si>
  <si>
    <t>je-01-10395</t>
  </si>
  <si>
    <t>10/30/2018</t>
  </si>
  <si>
    <t>JV 9-18</t>
  </si>
  <si>
    <t>Time Allocation - Christine Morrison - Sept 2018</t>
  </si>
  <si>
    <t>JV 9-21</t>
  </si>
  <si>
    <t>JV 9-15</t>
  </si>
  <si>
    <t>Time Allocation - Judith Byrne - September 2018</t>
  </si>
  <si>
    <t>JV 9-16</t>
  </si>
  <si>
    <t>Time Allocation - Kristin Good - September 2018</t>
  </si>
  <si>
    <t>JV 9-7</t>
  </si>
  <si>
    <t>JV 9-8</t>
  </si>
  <si>
    <t>JV 9-19</t>
  </si>
  <si>
    <t>Time Allocation - Sue Fenick - September 2018</t>
  </si>
  <si>
    <t>JV 9-14</t>
  </si>
  <si>
    <t>Time Allocation Danielle Matish - September 2018</t>
  </si>
  <si>
    <t>JV 9-22</t>
  </si>
  <si>
    <t>JV 9-9</t>
  </si>
  <si>
    <t>JV 9-11</t>
  </si>
  <si>
    <t>JV 9-17</t>
  </si>
  <si>
    <t>Time Allocations - Bonnie Jackson,CCR&amp;R - Sept 2018</t>
  </si>
  <si>
    <t>JV 9-23</t>
  </si>
  <si>
    <t>JV 9-13</t>
  </si>
  <si>
    <t>Time Allocations Claire Gardner - September 2018</t>
  </si>
  <si>
    <t>JV 9-10</t>
  </si>
  <si>
    <t>JV 9-12</t>
  </si>
  <si>
    <t>023</t>
  </si>
  <si>
    <t>CR-01-2829</t>
  </si>
  <si>
    <t>10/5/2017</t>
  </si>
  <si>
    <t>JV 9-27</t>
  </si>
  <si>
    <t>To allocate exp.'s from 5 to LIHEAP as auth. by budgets.</t>
  </si>
  <si>
    <t>je-01-10080</t>
  </si>
  <si>
    <t>JV 9-28</t>
  </si>
  <si>
    <t>To transfer expenses from closed Grant 65 to new Grant 65-17</t>
  </si>
  <si>
    <t>je-01-10081</t>
  </si>
  <si>
    <t>10/6/2017</t>
  </si>
  <si>
    <t>65</t>
  </si>
  <si>
    <t>JV 8-36</t>
  </si>
  <si>
    <t>To reclass expense items to new Dept. #64F17 (G. Peterson)</t>
  </si>
  <si>
    <t>je-01-10100</t>
  </si>
  <si>
    <t>11/14/2017</t>
  </si>
  <si>
    <t>JV 10-10</t>
  </si>
  <si>
    <t>Time Allocation Danielle Matish - October 2017</t>
  </si>
  <si>
    <t>je-01-10102</t>
  </si>
  <si>
    <t>11/15/2017</t>
  </si>
  <si>
    <t>JV 10-9</t>
  </si>
  <si>
    <t>Time Allocations Claire Gardner - October 2017</t>
  </si>
  <si>
    <t>je-01-10103</t>
  </si>
  <si>
    <t>JV 10-8</t>
  </si>
  <si>
    <t>JV 10-11</t>
  </si>
  <si>
    <t>JV 11-1</t>
  </si>
  <si>
    <t>je-01-10104</t>
  </si>
  <si>
    <t>11/16/2017</t>
  </si>
  <si>
    <t>je-01-10402</t>
  </si>
  <si>
    <t>11/16/2018</t>
  </si>
  <si>
    <t>JV 11-02</t>
  </si>
  <si>
    <t>Time Allocation -  Susan Bresch - OCTOBER 2018</t>
  </si>
  <si>
    <t>je-01-10403</t>
  </si>
  <si>
    <t>11/19/2018</t>
  </si>
  <si>
    <t>JV 10-17</t>
  </si>
  <si>
    <t>Time Allocation - Christine Morrison - OCTOBER2018</t>
  </si>
  <si>
    <t>JV 10-6</t>
  </si>
  <si>
    <t>JV 11-01</t>
  </si>
  <si>
    <t>Time Allocation - Judith Byrne - OCTOBER 2018</t>
  </si>
  <si>
    <t>JV 10-19</t>
  </si>
  <si>
    <t>Time Allocation - Kristin Good - OCTOBER 2018</t>
  </si>
  <si>
    <t>JV 11-03</t>
  </si>
  <si>
    <t>Time Allocation - Sue Fenick - OCTOBER2018</t>
  </si>
  <si>
    <t>JV 10-15</t>
  </si>
  <si>
    <t>Time Allocation Danielle Matish - OCTOBER2018</t>
  </si>
  <si>
    <t>JV 10-13</t>
  </si>
  <si>
    <t>Time Allocations - Admin - OCTOBER 2018 - SF</t>
  </si>
  <si>
    <t>JV 10-18</t>
  </si>
  <si>
    <t>Time Allocations - Bonnie Jackson,CCR&amp;R - OCTOBER 2018</t>
  </si>
  <si>
    <t>JV 10-7</t>
  </si>
  <si>
    <t>JV 10-16</t>
  </si>
  <si>
    <t>Time Allocations Claire Gardner - OCTOBER 2018</t>
  </si>
  <si>
    <t>JV 10-12</t>
  </si>
  <si>
    <t>JV 10-14</t>
  </si>
  <si>
    <t>JV 10-22</t>
  </si>
  <si>
    <t>je-01-10111</t>
  </si>
  <si>
    <t>11/21/2017</t>
  </si>
  <si>
    <t>Time Allocation -  Susan Bresch - October 2017</t>
  </si>
  <si>
    <t>je-01-10107</t>
  </si>
  <si>
    <t>Time Allocation - Christine Morrison - October 2017</t>
  </si>
  <si>
    <t>Time Allocation - Sue Fenick - October 2017</t>
  </si>
  <si>
    <t>JV 10-23</t>
  </si>
  <si>
    <t>Time Allocation Alvin Parache - October 2017</t>
  </si>
  <si>
    <t>Time Allocation Kristin (Mayes) Good - October 2017</t>
  </si>
  <si>
    <t>JV 10-24</t>
  </si>
  <si>
    <t>Time Allocations - Bonnie Jackson - October 2017</t>
  </si>
  <si>
    <t>Time Allocations - Joanne Kirk - October 2017</t>
  </si>
  <si>
    <t>Time Allocations - Megan Harper - October 2017</t>
  </si>
  <si>
    <t>JV 10-28</t>
  </si>
  <si>
    <t>JV 10-26</t>
  </si>
  <si>
    <t>JV 10-27</t>
  </si>
  <si>
    <t>JV 11-2</t>
  </si>
  <si>
    <t>je-01-10106</t>
  </si>
  <si>
    <t>REV. JV 11-2</t>
  </si>
  <si>
    <t>To reclass expenses from 5 to 10-18 as authorized</t>
  </si>
  <si>
    <t>je-01-10432</t>
  </si>
  <si>
    <t>003</t>
  </si>
  <si>
    <t>je-01-10414</t>
  </si>
  <si>
    <t>002</t>
  </si>
  <si>
    <t>015</t>
  </si>
  <si>
    <t>CR-01-2830</t>
  </si>
  <si>
    <t>11/8/2017</t>
  </si>
  <si>
    <t>JV 11-10</t>
  </si>
  <si>
    <t>Time Allocation - Danielle Matish - Nov. 2017</t>
  </si>
  <si>
    <t>je-01-10119</t>
  </si>
  <si>
    <t>12/19/2017</t>
  </si>
  <si>
    <t>JV 11-8</t>
  </si>
  <si>
    <t>Time Allocation - Jaleesa Davis - Nov. 2017</t>
  </si>
  <si>
    <t>JV 11-9</t>
  </si>
  <si>
    <t>JV 11-7</t>
  </si>
  <si>
    <t>Time Allocations Claire Gardner - Nov. 2017</t>
  </si>
  <si>
    <t>JV 8-14</t>
  </si>
  <si>
    <t>REV Time Allocation August 2017 - Christine Morrison</t>
  </si>
  <si>
    <t>je-01-10120</t>
  </si>
  <si>
    <t>JV 8-18</t>
  </si>
  <si>
    <t>REV Time Allocation CCR&amp;R Kristin Mayes - August 2017</t>
  </si>
  <si>
    <t>JV 8-13</t>
  </si>
  <si>
    <t>REV Time Allocation Sue Fenick Aug 2017</t>
  </si>
  <si>
    <t>JV 8-16</t>
  </si>
  <si>
    <t>REV Time Allocations Bonnie Jackson - Aug 2017</t>
  </si>
  <si>
    <t>JV 8-17</t>
  </si>
  <si>
    <t>REV Time Allocations Joanne Kirk - August 2017</t>
  </si>
  <si>
    <t>JV 8-15</t>
  </si>
  <si>
    <t>REV Time Allocations Megan Harper - Aug 2017</t>
  </si>
  <si>
    <t>JV 8-12</t>
  </si>
  <si>
    <t>REV Time Allocations Susan Bresch Aug 2017</t>
  </si>
  <si>
    <t>47N</t>
  </si>
  <si>
    <t>JV 10-31</t>
  </si>
  <si>
    <t>je-01-10121</t>
  </si>
  <si>
    <t>12/20/2017</t>
  </si>
  <si>
    <t>JV 11-12</t>
  </si>
  <si>
    <t>je-01-10123</t>
  </si>
  <si>
    <t>12/21/2017</t>
  </si>
  <si>
    <t>JV 11-11</t>
  </si>
  <si>
    <t>JV 11-18</t>
  </si>
  <si>
    <t>je-01-10124</t>
  </si>
  <si>
    <t>12/22/2017</t>
  </si>
  <si>
    <t>JV 11-14</t>
  </si>
  <si>
    <t>JV 11-13</t>
  </si>
  <si>
    <t>REV. JV 12-2</t>
  </si>
  <si>
    <t>je-01-10126</t>
  </si>
  <si>
    <t>je-01-10130</t>
  </si>
  <si>
    <t>Intercompany Allocation from dept 5 to CSBG</t>
  </si>
  <si>
    <t>je-01-10444</t>
  </si>
  <si>
    <t>je-01-10411</t>
  </si>
  <si>
    <t>12/4/2018</t>
  </si>
  <si>
    <t>R JV 11-2</t>
  </si>
  <si>
    <t>12/1/2018</t>
  </si>
  <si>
    <t>19</t>
  </si>
  <si>
    <t>JV 4-41</t>
  </si>
  <si>
    <t>Time Allocations M. Mayhand - 2017 (April)</t>
  </si>
  <si>
    <t>je-01-10114</t>
  </si>
  <si>
    <t>12/5/2017</t>
  </si>
  <si>
    <t>JV 8-39</t>
  </si>
  <si>
    <t>Time Allocations M. Mayhand - 2017 (August)</t>
  </si>
  <si>
    <t>JV 7-39</t>
  </si>
  <si>
    <t>Time Allocations M. Mayhand - 2017 (July)</t>
  </si>
  <si>
    <t>JV 6-59</t>
  </si>
  <si>
    <t>Time Allocations M. Mayhand - 2017 (June 2017)</t>
  </si>
  <si>
    <t>JV 3-50</t>
  </si>
  <si>
    <t>Time Allocations M. Mayhand - 2017 (March)</t>
  </si>
  <si>
    <t>JV 5-40</t>
  </si>
  <si>
    <t>Time Allocations M. Mayhand - 2017 (May 2017)</t>
  </si>
  <si>
    <t>JV 11-6</t>
  </si>
  <si>
    <t>Transfer exp. from 5 to USF &amp; LIHEAP for 10/1-11/30/17</t>
  </si>
  <si>
    <t>je-01-10116</t>
  </si>
  <si>
    <t>12/6/2017</t>
  </si>
  <si>
    <t>JV 9-36</t>
  </si>
  <si>
    <t>To transfer exp. from 5 to USF for 7/1/17 - 9/30/17</t>
  </si>
  <si>
    <t>je-01-10115</t>
  </si>
  <si>
    <t>Switch 58D &amp; 58E PR &amp; fringe entries</t>
  </si>
  <si>
    <t>JE-01-01654</t>
  </si>
  <si>
    <t>12/6/2019</t>
  </si>
  <si>
    <t>R JV 10-2</t>
  </si>
  <si>
    <t>je-01-10412</t>
  </si>
  <si>
    <t>12/7/2018</t>
  </si>
  <si>
    <t>Time Allocation - Christine Morrison - Nov 2018</t>
  </si>
  <si>
    <t>je-01-10413</t>
  </si>
  <si>
    <t>JV 11-17</t>
  </si>
  <si>
    <t>Time Allocation - Judith Byrne - November 2018</t>
  </si>
  <si>
    <t>Time Allocation - Kristin Good - November 2018</t>
  </si>
  <si>
    <t>Time Allocation - Sue Fenick - November 2018</t>
  </si>
  <si>
    <t>JV 11-16</t>
  </si>
  <si>
    <t>JV 11-15</t>
  </si>
  <si>
    <t>Time Allocations - Bonnie Jackson,CCR&amp;R - November 2018</t>
  </si>
  <si>
    <t>Time Allocations Claire Gardner - November 2018</t>
  </si>
  <si>
    <t>je-01-10437</t>
  </si>
  <si>
    <t>2/18/2019</t>
  </si>
  <si>
    <t>R JV 1-2</t>
  </si>
  <si>
    <t>2/1/2019</t>
  </si>
  <si>
    <t>JV 3-52</t>
  </si>
  <si>
    <t>3/31/2017</t>
  </si>
  <si>
    <t>je-01-10158</t>
  </si>
  <si>
    <t>2/2/2018</t>
  </si>
  <si>
    <t>REV. JV 2-2</t>
  </si>
  <si>
    <t>3/1/2017</t>
  </si>
  <si>
    <t>je-01-9877</t>
  </si>
  <si>
    <t>2/24/2017</t>
  </si>
  <si>
    <t>JV 6-60</t>
  </si>
  <si>
    <t>je-01-10169</t>
  </si>
  <si>
    <t>2/26/2018</t>
  </si>
  <si>
    <t>JV 8-50</t>
  </si>
  <si>
    <t>JV 1-19</t>
  </si>
  <si>
    <t>Reclass exp. items USF as auth. by budgets at 12/17 &amp; 1/18</t>
  </si>
  <si>
    <t>je-01-10172</t>
  </si>
  <si>
    <t>JV 1-18</t>
  </si>
  <si>
    <t>To reclass expense items to LIHEAP as authorized by budgets</t>
  </si>
  <si>
    <t>JV 1-21</t>
  </si>
  <si>
    <t>To reclassify expenses to new USF and LIHEAP grant awards.</t>
  </si>
  <si>
    <t>JV 2-1</t>
  </si>
  <si>
    <t>je-01-10174</t>
  </si>
  <si>
    <t>22X</t>
  </si>
  <si>
    <t>In-kind contributions FY2018</t>
  </si>
  <si>
    <t>je-01-10326</t>
  </si>
  <si>
    <t>500</t>
  </si>
  <si>
    <t>Vacation Accural FYE 2018</t>
  </si>
  <si>
    <t>je-01-10310</t>
  </si>
  <si>
    <t>500HS</t>
  </si>
  <si>
    <t>500NJ</t>
  </si>
  <si>
    <t>500HU</t>
  </si>
  <si>
    <t>3/1/2018</t>
  </si>
  <si>
    <t>Transfer PBC Audit to 5U</t>
  </si>
  <si>
    <t>je-01-10387</t>
  </si>
  <si>
    <t>JE-01-01662</t>
  </si>
  <si>
    <t>JE-01-01617</t>
  </si>
  <si>
    <t>JE-01-092920</t>
  </si>
  <si>
    <t>JV 9-38</t>
  </si>
  <si>
    <t>je-01-10160</t>
  </si>
  <si>
    <t>2/9/2018</t>
  </si>
  <si>
    <t>JV 9-42</t>
  </si>
  <si>
    <t>je-01-10161</t>
  </si>
  <si>
    <t>JV 9-39</t>
  </si>
  <si>
    <t>JV 9-41</t>
  </si>
  <si>
    <t>JV 9-40</t>
  </si>
  <si>
    <t>JV 9-43</t>
  </si>
  <si>
    <t>JV 9-46</t>
  </si>
  <si>
    <t>JV 9-45</t>
  </si>
  <si>
    <t>JV 9-44</t>
  </si>
  <si>
    <t>024</t>
  </si>
  <si>
    <t>3/28/2018</t>
  </si>
  <si>
    <t>C/R of Jury Duty pmt. to employee - Sue Fenick (Dept. 60-18)</t>
  </si>
  <si>
    <t>CR-01-2835</t>
  </si>
  <si>
    <t>3/12/2018</t>
  </si>
  <si>
    <t>JV 2-13</t>
  </si>
  <si>
    <t>To reallocate expenses to from 5 to 5T USF as authorized by</t>
  </si>
  <si>
    <t>je-01-10196</t>
  </si>
  <si>
    <t>3/13/2018</t>
  </si>
  <si>
    <t>JV 2-14</t>
  </si>
  <si>
    <t>To reallocate expenses to from 5 to 5U LIHEAP as authorized</t>
  </si>
  <si>
    <t>JV 1-33</t>
  </si>
  <si>
    <t>Time Allocation -  Susan Bresch,CCR&amp;R - January 2018</t>
  </si>
  <si>
    <t>je-01-10201</t>
  </si>
  <si>
    <t>3/17/2018</t>
  </si>
  <si>
    <t>JV 1-30</t>
  </si>
  <si>
    <t>Time Allocation - Christine Morrison,CCR&amp;R - January 2018</t>
  </si>
  <si>
    <t>JV 1-36</t>
  </si>
  <si>
    <t>JV 1-31</t>
  </si>
  <si>
    <t>Time Allocation - Kristin (Mayes) Good,CCR&amp;R - January 2018</t>
  </si>
  <si>
    <t>JV 1-38</t>
  </si>
  <si>
    <t>JV 1-37</t>
  </si>
  <si>
    <t>Time Allocation - Parache - January 2018</t>
  </si>
  <si>
    <t>JV 1-39</t>
  </si>
  <si>
    <t>JV 1-32</t>
  </si>
  <si>
    <t>Time Allocation - Sue Fenick,CCR&amp;R - January 2018</t>
  </si>
  <si>
    <t>JV 1-28</t>
  </si>
  <si>
    <t>Time Allocation Danielle Matish 01/2018</t>
  </si>
  <si>
    <t>je-01-10200</t>
  </si>
  <si>
    <t>JV 1-26</t>
  </si>
  <si>
    <t>Time Allocation Jaleesa Davis 01/18</t>
  </si>
  <si>
    <t>JV 1-29</t>
  </si>
  <si>
    <t>Time Allocations - Bonnie Jackson,CCR&amp;R - January 2018</t>
  </si>
  <si>
    <t>JV 1-40</t>
  </si>
  <si>
    <t>JV 1-35</t>
  </si>
  <si>
    <t>JV 1-41</t>
  </si>
  <si>
    <t>JV 1-34</t>
  </si>
  <si>
    <t>JV 1-25</t>
  </si>
  <si>
    <t>Time Allocations Claire Gardner 01/2018</t>
  </si>
  <si>
    <t>JV 1-27</t>
  </si>
  <si>
    <t>JV 2-19</t>
  </si>
  <si>
    <t>Time Allocation Danielle Matish 02/2018</t>
  </si>
  <si>
    <t>je-01-10202</t>
  </si>
  <si>
    <t>JV 2-17</t>
  </si>
  <si>
    <t>Time Allocation Jaleesa Davis 02/18</t>
  </si>
  <si>
    <t>JV 2-16</t>
  </si>
  <si>
    <t>Time Allocations Claire Gardner 02/2018</t>
  </si>
  <si>
    <t>JV 2-18</t>
  </si>
  <si>
    <t>JV 2-25</t>
  </si>
  <si>
    <t>Time Allocation -  Susan Bresch,CCR&amp;R - February 2018</t>
  </si>
  <si>
    <t>je-01-10205</t>
  </si>
  <si>
    <t>3/19/2018</t>
  </si>
  <si>
    <t>JV 2-22</t>
  </si>
  <si>
    <t>Time Allocation - Christine Morrison,CCR&amp;R - February 2018</t>
  </si>
  <si>
    <t>JV 2-28</t>
  </si>
  <si>
    <t>JV 2-23</t>
  </si>
  <si>
    <t>Time Allocation - Kristin (Mayes) Good,CCR&amp;R - February 2018</t>
  </si>
  <si>
    <t>JV 2-30</t>
  </si>
  <si>
    <t>JV 2-29</t>
  </si>
  <si>
    <t>Time Allocation - Parache - February 2018</t>
  </si>
  <si>
    <t>JV 2-31</t>
  </si>
  <si>
    <t>JV 2-24</t>
  </si>
  <si>
    <t>Time Allocation - Sue Fenick,CCR&amp;R - February 2018</t>
  </si>
  <si>
    <t>JV 2-21</t>
  </si>
  <si>
    <t>Time Allocations - Bonnie Jackson,CCR&amp;R - February 2018</t>
  </si>
  <si>
    <t>JV 2-32</t>
  </si>
  <si>
    <t>JV 2-27</t>
  </si>
  <si>
    <t>JV 2-33</t>
  </si>
  <si>
    <t>JV 2-26</t>
  </si>
  <si>
    <t>Time Alloc - Christine Morrison - July - Sept Adjustments</t>
  </si>
  <si>
    <t>je-01-10445</t>
  </si>
  <si>
    <t>3/19/2019</t>
  </si>
  <si>
    <t>JV 9-25</t>
  </si>
  <si>
    <t>Time Allocation -  Susan Bresch - July - September reclasses</t>
  </si>
  <si>
    <t>JV 9-24</t>
  </si>
  <si>
    <t>Time Allocations - Bonnie Jackson - July - Sept Adjustments</t>
  </si>
  <si>
    <t>Time Allocations - Kristin Good - July - Sept Adjustments</t>
  </si>
  <si>
    <t>JV 9-26</t>
  </si>
  <si>
    <t>Time Allocations - Sue Fenick - July - Sept Adjustments</t>
  </si>
  <si>
    <t>JV 2-2</t>
  </si>
  <si>
    <t>je-01-10447</t>
  </si>
  <si>
    <t>3/20/2019</t>
  </si>
  <si>
    <t>R JV 2-2</t>
  </si>
  <si>
    <t>3/1/2019</t>
  </si>
  <si>
    <t>Reversal of February 2019 PR Accrual</t>
  </si>
  <si>
    <t>CCR&amp;R reclasses for UC18003</t>
  </si>
  <si>
    <t>je-01-10449</t>
  </si>
  <si>
    <t>3/21/2019</t>
  </si>
  <si>
    <t>JV 3-2</t>
  </si>
  <si>
    <t>je-01-9876</t>
  </si>
  <si>
    <t>3/24/2017</t>
  </si>
  <si>
    <t>REV. JV 3-2</t>
  </si>
  <si>
    <t>4/1/2017</t>
  </si>
  <si>
    <t>JV 3-1</t>
  </si>
  <si>
    <t>je-01-10208</t>
  </si>
  <si>
    <t>3/26/2018</t>
  </si>
  <si>
    <t>JV 3-12</t>
  </si>
  <si>
    <t>Time Allocation -  Susan Bresch - March 2018</t>
  </si>
  <si>
    <t>je-01-10214</t>
  </si>
  <si>
    <t>JV 3-9</t>
  </si>
  <si>
    <t>Time Allocation - Christine Morrison - March 2018</t>
  </si>
  <si>
    <t>JV 3-15</t>
  </si>
  <si>
    <t>JV 3-10</t>
  </si>
  <si>
    <t>Time Allocation - Kristin Good - March 2018</t>
  </si>
  <si>
    <t>JV 3-17</t>
  </si>
  <si>
    <t>JV 3-16</t>
  </si>
  <si>
    <t>Time Allocation - Parache - March 2018</t>
  </si>
  <si>
    <t>JV 3-18</t>
  </si>
  <si>
    <t>JV 3-11</t>
  </si>
  <si>
    <t>Time Allocation - Sue Fenick - March 2018</t>
  </si>
  <si>
    <t>JV 3-24</t>
  </si>
  <si>
    <t>Time Allocation Danielle Matish - March 2018</t>
  </si>
  <si>
    <t>JV 3-22</t>
  </si>
  <si>
    <t>Time Allocation Jaleesa Davis - March 2018</t>
  </si>
  <si>
    <t>JV 3-8</t>
  </si>
  <si>
    <t>Time Allocations - Bonnie Jackson - March 2018</t>
  </si>
  <si>
    <t>JV 3-19</t>
  </si>
  <si>
    <t>JV 3-14</t>
  </si>
  <si>
    <t>JV 3-20</t>
  </si>
  <si>
    <t>JV 3-13</t>
  </si>
  <si>
    <t>JV 3-21</t>
  </si>
  <si>
    <t>Time Allocations Claire Gardner - March 2018</t>
  </si>
  <si>
    <t>JV 3-23</t>
  </si>
  <si>
    <t>3/31/2019</t>
  </si>
  <si>
    <t>March 2019 Payroll Accrual</t>
  </si>
  <si>
    <t>je-01-10450</t>
  </si>
  <si>
    <t>3/28/2019</t>
  </si>
  <si>
    <t>March 2019 Payroll Journal Entry</t>
  </si>
  <si>
    <t>R JV 3-2</t>
  </si>
  <si>
    <t>4/1/2019</t>
  </si>
  <si>
    <t>Reversal of March 2019 PR Accrual</t>
  </si>
  <si>
    <t>je-01-9883</t>
  </si>
  <si>
    <t>3/29/2017</t>
  </si>
  <si>
    <t>Time Allocation Alvin Parache 03/17</t>
  </si>
  <si>
    <t>JV 3-26</t>
  </si>
  <si>
    <t>Time Allocation Jaleesa Davis 03/17</t>
  </si>
  <si>
    <t>je-01-9885</t>
  </si>
  <si>
    <t>Time Allocation Kristin Mayes 03/17</t>
  </si>
  <si>
    <t>je-01-9884</t>
  </si>
  <si>
    <t>Time Allocation Sue Fenick 03/17</t>
  </si>
  <si>
    <t>Time Allocations Bonnie Jackson 03/17</t>
  </si>
  <si>
    <t>JV 3-27</t>
  </si>
  <si>
    <t>Time Allocations Claire Gardner 03/17</t>
  </si>
  <si>
    <t>Time Allocations Joanne Kirk 03/17</t>
  </si>
  <si>
    <t>JV 3-28</t>
  </si>
  <si>
    <t>Time Allocations Leslie Haddock 03/17</t>
  </si>
  <si>
    <t>Time Allocations Megan Harper 03/17</t>
  </si>
  <si>
    <t>JV 3-25</t>
  </si>
  <si>
    <t>Time Allocations Susan Bresch 03/17</t>
  </si>
  <si>
    <t>JV 1-45</t>
  </si>
  <si>
    <t>je-01-10215</t>
  </si>
  <si>
    <t>3/29/2018</t>
  </si>
  <si>
    <t>JV 2-36</t>
  </si>
  <si>
    <t>je-01-10216</t>
  </si>
  <si>
    <t>JV 2-35</t>
  </si>
  <si>
    <t>je-01-10217</t>
  </si>
  <si>
    <t>JV 3-30</t>
  </si>
  <si>
    <t>je-01-9886</t>
  </si>
  <si>
    <t>3/30/2017</t>
  </si>
  <si>
    <t>JV 3-29</t>
  </si>
  <si>
    <t>je-01-10209</t>
  </si>
  <si>
    <t>4/1/2018</t>
  </si>
  <si>
    <t>Time Allocation -  Susan Bresch - March 2019</t>
  </si>
  <si>
    <t>je-01-10459</t>
  </si>
  <si>
    <t>Time Allocation - Christine Morrison - March 2019</t>
  </si>
  <si>
    <t>Time Allocation - G. Peterson - March 2019</t>
  </si>
  <si>
    <t>Time Allocation - Judith Byrne - March 2019</t>
  </si>
  <si>
    <t>Time Allocation - Kristin Good - March 2019</t>
  </si>
  <si>
    <t>Time Allocation - Robert Mayfield - March 2019</t>
  </si>
  <si>
    <t>Time Allocation - Sue Fenick - March 2019</t>
  </si>
  <si>
    <t>Time Allocation - Victoria Curtis - March 2019</t>
  </si>
  <si>
    <t>Time Allocations - A. Sharer - March 2019</t>
  </si>
  <si>
    <t>Time Allocations - Admin - March 2019 - SF</t>
  </si>
  <si>
    <t>Time Allocations - Admin - March 2019- MG</t>
  </si>
  <si>
    <t>Time Allocations - Bonnie Jackson,CCR&amp;R - March 2019</t>
  </si>
  <si>
    <t>Time Allocations - K. Edwards - March 2019</t>
  </si>
  <si>
    <t>Time Allocations - Rivera - March 2019</t>
  </si>
  <si>
    <t>Time Allocations - Thind - March 2019</t>
  </si>
  <si>
    <t>Time Allocations Claire Gardner - March 2019</t>
  </si>
  <si>
    <t>Time Allocations Michelle Hewitt - March 2019</t>
  </si>
  <si>
    <t>je-01-10178</t>
  </si>
  <si>
    <t>3/8/2018</t>
  </si>
  <si>
    <t>JV 3-35</t>
  </si>
  <si>
    <t>Reallocate exp. for M. Vasquez to Housing Couns. - Dept. 31A</t>
  </si>
  <si>
    <t>je-01-9905</t>
  </si>
  <si>
    <t>4/12/2017</t>
  </si>
  <si>
    <t>JV 1-24</t>
  </si>
  <si>
    <t>Time Allocation -  Susan Bresch - January 2019</t>
  </si>
  <si>
    <t>je-01-10457</t>
  </si>
  <si>
    <t>4/15/2019</t>
  </si>
  <si>
    <t>JV 1-13</t>
  </si>
  <si>
    <t>Time Allocation - Christine Morrison - January 2019</t>
  </si>
  <si>
    <t>JV 1-16</t>
  </si>
  <si>
    <t>JV 1-23</t>
  </si>
  <si>
    <t>Time Allocation - Judith Byrne - January 2019</t>
  </si>
  <si>
    <t>Time Allocation - Kristin Good - January 2019</t>
  </si>
  <si>
    <t>JV 1-17</t>
  </si>
  <si>
    <t>JV 1-14</t>
  </si>
  <si>
    <t>Time Allocation - Sue Fenick - January 2019</t>
  </si>
  <si>
    <t>JV 1-15</t>
  </si>
  <si>
    <t>Time Allocation - Victoria Curtis - January 2019</t>
  </si>
  <si>
    <t>JV 1-6</t>
  </si>
  <si>
    <t>JV 1-11</t>
  </si>
  <si>
    <t>JV 1-8</t>
  </si>
  <si>
    <t>Time Allocations - Bonnie Jackson,CCR&amp;R - Jan 2019</t>
  </si>
  <si>
    <t>JV 1-22</t>
  </si>
  <si>
    <t>JV 1-10</t>
  </si>
  <si>
    <t>Time Allocations - Rivera - January 2019</t>
  </si>
  <si>
    <t>JV 1-7</t>
  </si>
  <si>
    <t>JV 1-20</t>
  </si>
  <si>
    <t>Time Allocations Claire Gardner - January 2019</t>
  </si>
  <si>
    <t>JV 1-9</t>
  </si>
  <si>
    <t>JV 1-12</t>
  </si>
  <si>
    <t>Time Allocation -  Susan Bresch - February 2019</t>
  </si>
  <si>
    <t>je-01-10458</t>
  </si>
  <si>
    <t>4/18/2019</t>
  </si>
  <si>
    <t>JV 2-11</t>
  </si>
  <si>
    <t>Time Allocation - Christine Morrison - February 2019</t>
  </si>
  <si>
    <t>JV 2-8</t>
  </si>
  <si>
    <t>Time Allocation - Judith Byrne - February 2019</t>
  </si>
  <si>
    <t>JV 2-12</t>
  </si>
  <si>
    <t>Time Allocation - Kristin Good - February 2019</t>
  </si>
  <si>
    <t>JV 2-7</t>
  </si>
  <si>
    <t>JV 2-10</t>
  </si>
  <si>
    <t>Time Allocation - Sue Fenick - February 2019</t>
  </si>
  <si>
    <t>JV 2-9</t>
  </si>
  <si>
    <t>Time Allocation - Victoria Curtis - February 2019</t>
  </si>
  <si>
    <t>JV 2-6</t>
  </si>
  <si>
    <t>Time Allocations - Bonnie Jackson,CCR&amp;R - Feb 2019</t>
  </si>
  <si>
    <t>JV 2-20</t>
  </si>
  <si>
    <t>Time Allocations - Rivera - February 2019</t>
  </si>
  <si>
    <t>Time Allocations Claire Gardner - February 2019</t>
  </si>
  <si>
    <t>JV 2-15</t>
  </si>
  <si>
    <t>JV 4-1</t>
  </si>
  <si>
    <t>je-01-10231</t>
  </si>
  <si>
    <t>4/20/2018</t>
  </si>
  <si>
    <t>4/30/2017</t>
  </si>
  <si>
    <t>je-01-9908</t>
  </si>
  <si>
    <t>4/21/2017</t>
  </si>
  <si>
    <t>Reverse Dec Accrual (correction)</t>
  </si>
  <si>
    <t>je-01-10460</t>
  </si>
  <si>
    <t>4/22/2019</t>
  </si>
  <si>
    <t>005</t>
  </si>
  <si>
    <t>Time Allocation - Frank Notte - February 2019</t>
  </si>
  <si>
    <t>006</t>
  </si>
  <si>
    <t>Time Allocation - Frank Notte - March 2019</t>
  </si>
  <si>
    <t>JV 4-2</t>
  </si>
  <si>
    <t>je-01-9912</t>
  </si>
  <si>
    <t>4/24/2017</t>
  </si>
  <si>
    <t>REV. JV 4-2</t>
  </si>
  <si>
    <t>5/1/2017</t>
  </si>
  <si>
    <t>je-01-10235</t>
  </si>
  <si>
    <t>4/24/2018</t>
  </si>
  <si>
    <t>5/1/2018</t>
  </si>
  <si>
    <t>4-11</t>
  </si>
  <si>
    <t>To reallocate expenses from 5 to 5T Mar &amp; Apr 18</t>
  </si>
  <si>
    <t>je-01-10241</t>
  </si>
  <si>
    <t>JV 4-10</t>
  </si>
  <si>
    <t>To Relocate expenses from 5 to 5U Mar &amp; Apr 18</t>
  </si>
  <si>
    <t>je-01-10240</t>
  </si>
  <si>
    <t>4/30/2019</t>
  </si>
  <si>
    <t>April 2019 Payroll Accrual</t>
  </si>
  <si>
    <t>je-01-10470</t>
  </si>
  <si>
    <t>April 2019 Payroll Journal Entry</t>
  </si>
  <si>
    <t>R JV 4-2</t>
  </si>
  <si>
    <t>5/1/2019</t>
  </si>
  <si>
    <t>Reversal of April 2019 PR Accrual</t>
  </si>
  <si>
    <t>JV 3-31</t>
  </si>
  <si>
    <t>je-01-9889</t>
  </si>
  <si>
    <t>4/5/2017</t>
  </si>
  <si>
    <t>JV 1-47</t>
  </si>
  <si>
    <t>je-01-10219</t>
  </si>
  <si>
    <t>4/5/2018</t>
  </si>
  <si>
    <t>JV 1-48</t>
  </si>
  <si>
    <t>JV 2-38</t>
  </si>
  <si>
    <t>je-01-10220</t>
  </si>
  <si>
    <t>JV 2-39</t>
  </si>
  <si>
    <t>je-01-10221</t>
  </si>
  <si>
    <t>JV 2-40</t>
  </si>
  <si>
    <t>Time Allocation - Judith Byrne - February 2018</t>
  </si>
  <si>
    <t>je-01-10222</t>
  </si>
  <si>
    <t>4/6/2018</t>
  </si>
  <si>
    <t>Time Allocation - Judith Byrne - March 2018</t>
  </si>
  <si>
    <t>je-01-10223</t>
  </si>
  <si>
    <t>JV 3-33</t>
  </si>
  <si>
    <t>Reallocate expenses to from 5 to 5T USF as authorized.</t>
  </si>
  <si>
    <t>je-01-9894</t>
  </si>
  <si>
    <t>4/7/2017</t>
  </si>
  <si>
    <t>JV 3-32</t>
  </si>
  <si>
    <t>Reallocate expenses to from 5 to 5U LIHEAP as authorized.</t>
  </si>
  <si>
    <t>je-01-9893</t>
  </si>
  <si>
    <t>JV 3-37</t>
  </si>
  <si>
    <t>je-01-9932</t>
  </si>
  <si>
    <t>5/11/2017</t>
  </si>
  <si>
    <t>JV 4-12</t>
  </si>
  <si>
    <t>Reclass expenses from Program 5 to 5T-USF &amp; 5U-LIHEAP @ 4/30</t>
  </si>
  <si>
    <t>je-01-9934</t>
  </si>
  <si>
    <t>JV 4-11</t>
  </si>
  <si>
    <t>je-01-9933</t>
  </si>
  <si>
    <t>JV 4-16</t>
  </si>
  <si>
    <t>Time Allocation -  Susan Bresch - April 2018</t>
  </si>
  <si>
    <t>je-01-10245</t>
  </si>
  <si>
    <t>5/14/2018</t>
  </si>
  <si>
    <t>JV 4-13</t>
  </si>
  <si>
    <t>Time Allocation - Christine Morrison - April 2018</t>
  </si>
  <si>
    <t>JV 4-17</t>
  </si>
  <si>
    <t>Time Allocation - Judith Byrne - April 2018</t>
  </si>
  <si>
    <t>JV 4-14</t>
  </si>
  <si>
    <t>Time Allocation - Kristin Good - April 2018</t>
  </si>
  <si>
    <t>JV 4-15</t>
  </si>
  <si>
    <t>Time Allocation - Sue Fenick - April 2018</t>
  </si>
  <si>
    <t>Time Allocations - Bonnie Jackson - April 2018</t>
  </si>
  <si>
    <t>JV 4-20</t>
  </si>
  <si>
    <t>je-01-10247</t>
  </si>
  <si>
    <t>5/15/2018</t>
  </si>
  <si>
    <t>JV 4-22</t>
  </si>
  <si>
    <t>JV 4-21</t>
  </si>
  <si>
    <t>Time Allocation - Parache - April 2018</t>
  </si>
  <si>
    <t>JV 4-23</t>
  </si>
  <si>
    <t>JV 4-26</t>
  </si>
  <si>
    <t>JV 4-24</t>
  </si>
  <si>
    <t>JV 4-27</t>
  </si>
  <si>
    <t>JV 4-19</t>
  </si>
  <si>
    <t>JV 4-25</t>
  </si>
  <si>
    <t>JV 4-18</t>
  </si>
  <si>
    <t>JV 4-29</t>
  </si>
  <si>
    <t>To reclass exp. amts. to Dept. 10-18 for 4 mos. of FY 2018</t>
  </si>
  <si>
    <t>je-01-10249</t>
  </si>
  <si>
    <t>JV 4-28</t>
  </si>
  <si>
    <t>To reclass expense amts. to Dept. 9-18 for 4 mos. of FY 2018</t>
  </si>
  <si>
    <t>je-01-10248</t>
  </si>
  <si>
    <t>JV 5-1</t>
  </si>
  <si>
    <t>je-01-10251</t>
  </si>
  <si>
    <t>5/16/2018</t>
  </si>
  <si>
    <t>JV 4-30</t>
  </si>
  <si>
    <t>je-01-10252</t>
  </si>
  <si>
    <t>5/18/2018</t>
  </si>
  <si>
    <t>JV 5-2</t>
  </si>
  <si>
    <t>je-01-10253</t>
  </si>
  <si>
    <t>5/23/2018</t>
  </si>
  <si>
    <t>REV. JV 5-2</t>
  </si>
  <si>
    <t>6/1/2018</t>
  </si>
  <si>
    <t>je-01-9937</t>
  </si>
  <si>
    <t>5/30/2017</t>
  </si>
  <si>
    <t>je-01-9936</t>
  </si>
  <si>
    <t>Christine Morrison - Time allocation april 2017</t>
  </si>
  <si>
    <t>je-01-9940</t>
  </si>
  <si>
    <t>Time Allocation Kristin Mayes</t>
  </si>
  <si>
    <t>Time Allocation Sue Fenick 4/17</t>
  </si>
  <si>
    <t>Time Allocations Bonnie Jackson 4/17</t>
  </si>
  <si>
    <t>JV - 4-16</t>
  </si>
  <si>
    <t>Time Allocations Joanne Kirk 12/16</t>
  </si>
  <si>
    <t>Time Allocations Megan Harper 4/17</t>
  </si>
  <si>
    <t>Time Allocations Susan Bresch 4/17</t>
  </si>
  <si>
    <t>JV 5-7</t>
  </si>
  <si>
    <t>To reallocate expenses from 5 to 5T May 18</t>
  </si>
  <si>
    <t>je-01-10267</t>
  </si>
  <si>
    <t>JV 5-6</t>
  </si>
  <si>
    <t>To Relocate expenses from 5 to 5U May 2018</t>
  </si>
  <si>
    <t>je-01-10266</t>
  </si>
  <si>
    <t>je-01-9925</t>
  </si>
  <si>
    <t>5/5/2017</t>
  </si>
  <si>
    <t>JV 4-9</t>
  </si>
  <si>
    <t>Time Allocation Danielle Matish - April 2018</t>
  </si>
  <si>
    <t>je-01-10238</t>
  </si>
  <si>
    <t>5/7/2018</t>
  </si>
  <si>
    <t>JV 4-7</t>
  </si>
  <si>
    <t>Time Allocation Jaleesa Davis - April 2018</t>
  </si>
  <si>
    <t>JV 4-6</t>
  </si>
  <si>
    <t>Time Allocations Claire Gardner - April 2018</t>
  </si>
  <si>
    <t>JV 4-8</t>
  </si>
  <si>
    <t>JV  4-9</t>
  </si>
  <si>
    <t>je-01-9929</t>
  </si>
  <si>
    <t>5/8/2017</t>
  </si>
  <si>
    <t>9</t>
  </si>
  <si>
    <t>je-01-9930</t>
  </si>
  <si>
    <t>5/31/2019</t>
  </si>
  <si>
    <t>May 2019 Payroll Accrual</t>
  </si>
  <si>
    <t>je-01-10483</t>
  </si>
  <si>
    <t>6/10/2019</t>
  </si>
  <si>
    <t>May 2019 Payroll Journal Entry</t>
  </si>
  <si>
    <t>R JV 5-2</t>
  </si>
  <si>
    <t>6/1/2019</t>
  </si>
  <si>
    <t>Reversal of May 2019 Payroll Accrual</t>
  </si>
  <si>
    <t>JV 5-8</t>
  </si>
  <si>
    <t>Time Allocation -  Susan Bresch - May 2019</t>
  </si>
  <si>
    <t>je-01-10485</t>
  </si>
  <si>
    <t>6/12/2019</t>
  </si>
  <si>
    <t>JV 5-20</t>
  </si>
  <si>
    <t>Time Allocation - Christine Morrison - May 2019</t>
  </si>
  <si>
    <t>JV 5-21</t>
  </si>
  <si>
    <t>Time Allocation - Frank Notte - May 2019</t>
  </si>
  <si>
    <t>JV 5-10</t>
  </si>
  <si>
    <t>Time Allocation - G. Peterson - May 2019</t>
  </si>
  <si>
    <t>JV 5-9</t>
  </si>
  <si>
    <t>Time Allocation - Judith Byrne - May 2019</t>
  </si>
  <si>
    <t>JV 5-11</t>
  </si>
  <si>
    <t>Time Allocation - Kristin Good - May 2019</t>
  </si>
  <si>
    <t>JV 5-15</t>
  </si>
  <si>
    <t>Time Allocation - Robert Mayfield - May 2019</t>
  </si>
  <si>
    <t>Time Allocation - Sue Fenick - May 2019</t>
  </si>
  <si>
    <t>JV 5-12</t>
  </si>
  <si>
    <t>Time Allocation - Victoria Curtis - May 2019</t>
  </si>
  <si>
    <t>JV 5-24</t>
  </si>
  <si>
    <t>Time Allocations - A. Sharer - May 2019</t>
  </si>
  <si>
    <t>JV 5-22</t>
  </si>
  <si>
    <t>Time Allocations - Admin - May 2019 - MG</t>
  </si>
  <si>
    <t>JV 5-19</t>
  </si>
  <si>
    <t>Time Allocations - Admin - May 2019 - SF</t>
  </si>
  <si>
    <t>Time Allocations - Bonnie Jackson,CCR&amp;R - May 2019</t>
  </si>
  <si>
    <t>JV 5-27</t>
  </si>
  <si>
    <t>Time Allocations - Colin Harty - May 2019</t>
  </si>
  <si>
    <t>JV 5-29</t>
  </si>
  <si>
    <t>Time Allocations - Gerlini Garrido - May 2019</t>
  </si>
  <si>
    <t>JV 5-14</t>
  </si>
  <si>
    <t>Time Allocations - K. Edwards - May 2019</t>
  </si>
  <si>
    <t>JV 5-17</t>
  </si>
  <si>
    <t>Time Allocations - Plummer - May 2019</t>
  </si>
  <si>
    <t>JV 5-23</t>
  </si>
  <si>
    <t>Time Allocations - Rivera - May 2019</t>
  </si>
  <si>
    <t>JV 5-28</t>
  </si>
  <si>
    <t>Time Allocations - Sheila Hughes - May 2019</t>
  </si>
  <si>
    <t>JV 5-30</t>
  </si>
  <si>
    <t>Time Allocations - Stephanie Dixon - May 2019</t>
  </si>
  <si>
    <t>JV 5-25</t>
  </si>
  <si>
    <t>Time Allocations - Thind - May 2019</t>
  </si>
  <si>
    <t>JV 5-13</t>
  </si>
  <si>
    <t>Time Allocations Claire Gardner - May 2019</t>
  </si>
  <si>
    <t>JV 5-18</t>
  </si>
  <si>
    <t>Time Allocations Dr. Johnson - May 2019</t>
  </si>
  <si>
    <t>JV 5-26</t>
  </si>
  <si>
    <t>Time Allocations Elayne Schermerhorn - May 2019</t>
  </si>
  <si>
    <t>JV 5-16</t>
  </si>
  <si>
    <t>Time Allocations Michelle Hewitt - May 2019</t>
  </si>
  <si>
    <t>Time Allocation -  Susan Bresch - May 2018</t>
  </si>
  <si>
    <t>je-01-10269</t>
  </si>
  <si>
    <t>6/13/2018</t>
  </si>
  <si>
    <t>Time Allocation - Christine Morrison - May 2018</t>
  </si>
  <si>
    <t>je-01-10270</t>
  </si>
  <si>
    <t>Time Allocation - Judith Byrne - May 2018</t>
  </si>
  <si>
    <t>Time Allocation - Kristin Good - May 2018</t>
  </si>
  <si>
    <t>Time Allocation - Sue Fenick - May 2018</t>
  </si>
  <si>
    <t>Time Allocation Danielle Matish - May 2018</t>
  </si>
  <si>
    <t>je-01-10268</t>
  </si>
  <si>
    <t>Time Allocation Jaleesa Davis - May 2018</t>
  </si>
  <si>
    <t>Time Allocations - Bonnie Jackson,CCR&amp;R - May 2018</t>
  </si>
  <si>
    <t>Time Allocations Claire Gardner - May 2018</t>
  </si>
  <si>
    <t>je-01-9950</t>
  </si>
  <si>
    <t>6/14/2017</t>
  </si>
  <si>
    <t>je-01-9952</t>
  </si>
  <si>
    <t>6/15/2017</t>
  </si>
  <si>
    <t>Time Allocation Alvin Parache 05/17</t>
  </si>
  <si>
    <t>JV 5-32</t>
  </si>
  <si>
    <t>JV 5-31</t>
  </si>
  <si>
    <t>JV 5-33</t>
  </si>
  <si>
    <t>JV 2-47</t>
  </si>
  <si>
    <t>je-01-10272</t>
  </si>
  <si>
    <t>6/15/2018</t>
  </si>
  <si>
    <t>46K17</t>
  </si>
  <si>
    <t>JV 2-46</t>
  </si>
  <si>
    <t>je-01-10271</t>
  </si>
  <si>
    <t>JV 2-48</t>
  </si>
  <si>
    <t>JV 6-15</t>
  </si>
  <si>
    <t>Time Allocation -  Susan Bresch - June 2018</t>
  </si>
  <si>
    <t>je-01-10275</t>
  </si>
  <si>
    <t>JV 6-12</t>
  </si>
  <si>
    <t>Time Allocation - Christine Morrison - June 2018</t>
  </si>
  <si>
    <t>JV 6-19</t>
  </si>
  <si>
    <t>je-01-10276</t>
  </si>
  <si>
    <t>JV 6-16</t>
  </si>
  <si>
    <t>Time Allocation - Judith Byrne - June 2018</t>
  </si>
  <si>
    <t>JV 6-13</t>
  </si>
  <si>
    <t>Time Allocation - Kristin Good - June 2018</t>
  </si>
  <si>
    <t>JV 6-20</t>
  </si>
  <si>
    <t>JV 6-21</t>
  </si>
  <si>
    <t>JV 6-14</t>
  </si>
  <si>
    <t>Time Allocation - Sue Fenick - June 2018</t>
  </si>
  <si>
    <t>JV 6-10</t>
  </si>
  <si>
    <t>Time Allocation Danielle Matish - June 2018</t>
  </si>
  <si>
    <t>je-01-10274</t>
  </si>
  <si>
    <t>JV 6-8</t>
  </si>
  <si>
    <t>Time Allocation Jaleesa Davis - June 2018</t>
  </si>
  <si>
    <t>JV 6-24</t>
  </si>
  <si>
    <t>JV 6-11</t>
  </si>
  <si>
    <t>Time Allocations - Bonnie Jackson,CCR&amp;R - June 2018</t>
  </si>
  <si>
    <t>JV 6-22</t>
  </si>
  <si>
    <t>JV 6-25</t>
  </si>
  <si>
    <t>JV 6-18</t>
  </si>
  <si>
    <t>JV 6-23</t>
  </si>
  <si>
    <t>JV 6-17</t>
  </si>
  <si>
    <t>JV 6-7</t>
  </si>
  <si>
    <t>Time Allocations Claire Gardner - June 2018</t>
  </si>
  <si>
    <t>JV 6-9</t>
  </si>
  <si>
    <t>008</t>
  </si>
  <si>
    <t>Time Allocation - Oct 18-Nov 18 - Dixon</t>
  </si>
  <si>
    <t>je-01-10515</t>
  </si>
  <si>
    <t>6/18/2019</t>
  </si>
  <si>
    <t>5-21</t>
  </si>
  <si>
    <t>To Allocate USF expenses out of Program 05 to USF</t>
  </si>
  <si>
    <t>je-01-9953</t>
  </si>
  <si>
    <t>6/19/2017</t>
  </si>
  <si>
    <t>Time Allocation - Colin Harty - January 2019</t>
  </si>
  <si>
    <t>je-01-10516</t>
  </si>
  <si>
    <t>6/19/2019</t>
  </si>
  <si>
    <t>007</t>
  </si>
  <si>
    <t>Time Allocation - Jan 2019 Corrections - Dr. Johnson</t>
  </si>
  <si>
    <t>019</t>
  </si>
  <si>
    <t>Time Allocation - Jan 2019 Corrections - Garner</t>
  </si>
  <si>
    <t>Time Allocation - Jan 2019 Corrections - Gill</t>
  </si>
  <si>
    <t>021</t>
  </si>
  <si>
    <t>Time Allocation - Jan 2019 Corrections - Rivera</t>
  </si>
  <si>
    <t>011</t>
  </si>
  <si>
    <t>Time Allocation - Jan 2019 Corrections - Sharer</t>
  </si>
  <si>
    <t>009</t>
  </si>
  <si>
    <t>Time Allocation - Jan 2019 Corrections - Thind</t>
  </si>
  <si>
    <t>018</t>
  </si>
  <si>
    <t>Time Allocation - Dec 2018 Corrections - Garner</t>
  </si>
  <si>
    <t>004</t>
  </si>
  <si>
    <t>Time Allocation - Colin Harty - February 2019</t>
  </si>
  <si>
    <t>013</t>
  </si>
  <si>
    <t>Time Allocation - Dec 18-Feb 19 - Dixon</t>
  </si>
  <si>
    <t>Time Allocation - Feb 2019 Corrections - Dr. Johnson</t>
  </si>
  <si>
    <t>020</t>
  </si>
  <si>
    <t>Time Allocation - Feb 2019 Corrections - Garner</t>
  </si>
  <si>
    <t>Time Allocation - Feb 2019 Corrections - Gill</t>
  </si>
  <si>
    <t>022</t>
  </si>
  <si>
    <t>Time Allocation - Feb 2019 Corrections - Rivera</t>
  </si>
  <si>
    <t>012</t>
  </si>
  <si>
    <t>Time Allocation - Feb 2019 Corrections - Sharer</t>
  </si>
  <si>
    <t>010</t>
  </si>
  <si>
    <t>Time Allocation - Feb 2019 Corrections - Thind</t>
  </si>
  <si>
    <t>JV - 5-23</t>
  </si>
  <si>
    <t>To allocate LIHEAP expenses to LIHEAP as authorized by budge</t>
  </si>
  <si>
    <t>je-01-9956</t>
  </si>
  <si>
    <t>6/20/2017</t>
  </si>
  <si>
    <t>JV 3-39</t>
  </si>
  <si>
    <t>je-01-10281</t>
  </si>
  <si>
    <t>6/20/2018</t>
  </si>
  <si>
    <t>JV 3-38</t>
  </si>
  <si>
    <t>JV 4-33</t>
  </si>
  <si>
    <t>je-01-10283</t>
  </si>
  <si>
    <t>JF 4-32</t>
  </si>
  <si>
    <t>je-01-10285</t>
  </si>
  <si>
    <t>BOOKS BY THE BUSHEL</t>
  </si>
  <si>
    <t>14628</t>
  </si>
  <si>
    <t>4/10/2019</t>
  </si>
  <si>
    <t>SUPPLIES FOR CLAIRE G HEAD START WK ENDING 062819</t>
  </si>
  <si>
    <t>API062419</t>
  </si>
  <si>
    <t>6/24/2019</t>
  </si>
  <si>
    <t>JV 6-2</t>
  </si>
  <si>
    <t>je-01-9976</t>
  </si>
  <si>
    <t>6/26/2017</t>
  </si>
  <si>
    <t>JV 6-1</t>
  </si>
  <si>
    <t>je-01-9975</t>
  </si>
  <si>
    <t>REV. JV 6-2</t>
  </si>
  <si>
    <t>7/1/2017</t>
  </si>
  <si>
    <t>JV 2-61</t>
  </si>
  <si>
    <t>Reallocate HF expenses #17AOCP to United Way as auth by budg</t>
  </si>
  <si>
    <t>je-01-10297</t>
  </si>
  <si>
    <t>6/26/2018</t>
  </si>
  <si>
    <t>Time Allocation CCR&amp;R - June 2017 - Christine Morrison</t>
  </si>
  <si>
    <t>je-01-9979</t>
  </si>
  <si>
    <t>6/28/2017</t>
  </si>
  <si>
    <t>Time Allocation CCR&amp;R Kristin Mayes 6-17</t>
  </si>
  <si>
    <t>Time Allocation Sue Fenick 06-17</t>
  </si>
  <si>
    <t>Time Allocations Bonnie Jackson 06/2017</t>
  </si>
  <si>
    <t>Time Allocations Joanne Kirk 06/2017</t>
  </si>
  <si>
    <t>Time Allocations Megan Harper 06/17</t>
  </si>
  <si>
    <t>Time Allocations S. Bresh 6-17</t>
  </si>
  <si>
    <t>JV 3-60</t>
  </si>
  <si>
    <t>To reclass Feb. 2018 Reversal to proper dept.'s</t>
  </si>
  <si>
    <t>je-01-10303</t>
  </si>
  <si>
    <t>6/28/2018</t>
  </si>
  <si>
    <t>JV 5-34</t>
  </si>
  <si>
    <t>To reclass exp. items in Dept. 10-18 for fin. rep. purposes</t>
  </si>
  <si>
    <t>je-01-10305</t>
  </si>
  <si>
    <t>6/29/2018</t>
  </si>
  <si>
    <t>JV 4-35</t>
  </si>
  <si>
    <t>je-01-9981</t>
  </si>
  <si>
    <t>JV 4-31</t>
  </si>
  <si>
    <t>JV 4-34</t>
  </si>
  <si>
    <t>JV 4-38</t>
  </si>
  <si>
    <t>JV 4-32</t>
  </si>
  <si>
    <t>JV 4-37</t>
  </si>
  <si>
    <t>Time Allocation Alvin Parache 04/17</t>
  </si>
  <si>
    <t>JV 4-36</t>
  </si>
  <si>
    <t>je-01-9980</t>
  </si>
  <si>
    <t>JV 6-26</t>
  </si>
  <si>
    <t>08242018-2</t>
  </si>
  <si>
    <t>To reallocate expenses to from 5 to 5T USF as authorized</t>
  </si>
  <si>
    <t>je-01-10372</t>
  </si>
  <si>
    <t>08242018-1</t>
  </si>
  <si>
    <t>To transfer SF from 10-18 to 13-17</t>
  </si>
  <si>
    <t>je-01-10388</t>
  </si>
  <si>
    <t>Reverse D. Matish Time Allocation - Sept &amp; Oct 2018</t>
  </si>
  <si>
    <t>je-01-10477</t>
  </si>
  <si>
    <t>6/4/2019</t>
  </si>
  <si>
    <t>Time Allocation -  Susan Bresch - April 2019</t>
  </si>
  <si>
    <t>je-01-10478</t>
  </si>
  <si>
    <t>Time Allocation - Christine Morrison - April 2019</t>
  </si>
  <si>
    <t>Time Allocation - Frank Notte - April 2019</t>
  </si>
  <si>
    <t>Time Allocation - G. Peterson - April 2019</t>
  </si>
  <si>
    <t>Time Allocation - Judith Byrne - April 2019</t>
  </si>
  <si>
    <t>Time Allocation - Kristin Good - April 2019</t>
  </si>
  <si>
    <t>Time Allocation - Robert Mayfield - April 2019</t>
  </si>
  <si>
    <t>Time Allocation - Sue Fenick - April 2019</t>
  </si>
  <si>
    <t>Time Allocation - Victoria Curtis - April 2019</t>
  </si>
  <si>
    <t>Time Allocations - A. Sharer - April 2019</t>
  </si>
  <si>
    <t>Time Allocations - Admin - Apr 2019 - MG</t>
  </si>
  <si>
    <t>Time Allocations - Admin - April 2019 - SF</t>
  </si>
  <si>
    <t>Time Allocations - Bonnie Jackson,CCR&amp;R - Apr 2019</t>
  </si>
  <si>
    <t>Time Allocations - K. Edwards - April 2019</t>
  </si>
  <si>
    <t>Time Allocations - Rivera - April 2019</t>
  </si>
  <si>
    <t>Time Allocations - Thind - April 2019</t>
  </si>
  <si>
    <t>Time Allocations Claire Gardner - April 2019</t>
  </si>
  <si>
    <t>Time Allocations Dr. Johnson - April 2019</t>
  </si>
  <si>
    <t>Time Allocations Michelle Hewitt - April 2019</t>
  </si>
  <si>
    <t>JV4-24</t>
  </si>
  <si>
    <t>Time Allocation Jaleesa Davis 04/17</t>
  </si>
  <si>
    <t>je-01-9942</t>
  </si>
  <si>
    <t>6/5/2017</t>
  </si>
  <si>
    <t>Time Allocations Claire Gardner 04/17</t>
  </si>
  <si>
    <t>Time Allocations Leslie Haddock 04/17</t>
  </si>
  <si>
    <t>Time Allocation Jaleesa Davis 05/17</t>
  </si>
  <si>
    <t>je-01-9943</t>
  </si>
  <si>
    <t>Time Allocations Claire Gardner 05/17</t>
  </si>
  <si>
    <t>JV 12-41</t>
  </si>
  <si>
    <t>Adjusting entry for CSBG Grant - Reclass to Dept. 46K</t>
  </si>
  <si>
    <t>je-01-10261</t>
  </si>
  <si>
    <t>6/5/2018</t>
  </si>
  <si>
    <t>JV 12-42</t>
  </si>
  <si>
    <t>je-01-10263</t>
  </si>
  <si>
    <t>6/6/2018</t>
  </si>
  <si>
    <t>Time Allocation CCR&amp;R Kristin Mayes 05/2017</t>
  </si>
  <si>
    <t>je-01-9945</t>
  </si>
  <si>
    <t>6/7/2017</t>
  </si>
  <si>
    <t>Time Allocation May 2017 - Christine Morrison</t>
  </si>
  <si>
    <t>Time Allocation Sue Fenick 05/2017</t>
  </si>
  <si>
    <t>Time Allocations Bonnie Jackson 05/17</t>
  </si>
  <si>
    <t>Time Allocations Joanne Kirk 05/2017</t>
  </si>
  <si>
    <t>Time Allocations Megan Harper 05/17</t>
  </si>
  <si>
    <t>Time Allocations Susan Bresch 05/17</t>
  </si>
  <si>
    <t>CR-01-2808</t>
  </si>
  <si>
    <t>6/8/2017</t>
  </si>
  <si>
    <t>Time Allocations - Colin Harty - April 2019</t>
  </si>
  <si>
    <t>je-01-10521</t>
  </si>
  <si>
    <t>7/1/2019</t>
  </si>
  <si>
    <t>Time Allocations - Colin Harty - March 2019</t>
  </si>
  <si>
    <t>Time Allocations - Gerlini Garrido - April 2019</t>
  </si>
  <si>
    <t>Time Allocations - Sheila Hughes - April 2019</t>
  </si>
  <si>
    <t>Time Allocations - Stephanie Dixon - April 2019</t>
  </si>
  <si>
    <t>Time Allocations - Stephanie Dixon - March 2019</t>
  </si>
  <si>
    <t>JV 4-43</t>
  </si>
  <si>
    <t>je-01-9997</t>
  </si>
  <si>
    <t>7/11/2017</t>
  </si>
  <si>
    <t>JV 3-40</t>
  </si>
  <si>
    <t>To reclass misposting @ 3/31/17 from Dept. 64F to Dept 64F17</t>
  </si>
  <si>
    <t>je-01-9994</t>
  </si>
  <si>
    <t>je-01-10311</t>
  </si>
  <si>
    <t>7/11/2018</t>
  </si>
  <si>
    <t>025</t>
  </si>
  <si>
    <t>Q2 Adjustments</t>
  </si>
  <si>
    <t>je-01-10531</t>
  </si>
  <si>
    <t>7/11/2019</t>
  </si>
  <si>
    <t>033</t>
  </si>
  <si>
    <t>6/30/2019</t>
  </si>
  <si>
    <t>Correct misclassing of Plummer &amp; Schermerhorn for May alloc.</t>
  </si>
  <si>
    <t>032</t>
  </si>
  <si>
    <t>Frank Notte salary reclass between 96-18 &amp; 92-18</t>
  </si>
  <si>
    <t>je-01-10312</t>
  </si>
  <si>
    <t>7/12/2018</t>
  </si>
  <si>
    <t>Jan19 Act Adj</t>
  </si>
  <si>
    <t>je-01-10538</t>
  </si>
  <si>
    <t>7/12/2019</t>
  </si>
  <si>
    <t>Oct 18 Act adj</t>
  </si>
  <si>
    <t>je-01-10534</t>
  </si>
  <si>
    <t>Nov19 Act adj</t>
  </si>
  <si>
    <t>je-01-10535</t>
  </si>
  <si>
    <t>Dec18 Act Adjs</t>
  </si>
  <si>
    <t>je-01-10537</t>
  </si>
  <si>
    <t>Feb19 Act adj</t>
  </si>
  <si>
    <t>je-01-10539</t>
  </si>
  <si>
    <t>Mar19 Act adj</t>
  </si>
  <si>
    <t>je-01-10540</t>
  </si>
  <si>
    <t>Apr19 Act Adj</t>
  </si>
  <si>
    <t>Apr19 Acy Adj</t>
  </si>
  <si>
    <t>je-01-10541</t>
  </si>
  <si>
    <t>May19 Acy Adj</t>
  </si>
  <si>
    <t>May19 Act Adj</t>
  </si>
  <si>
    <t>je-01-10542</t>
  </si>
  <si>
    <t>Jun19Act Adj</t>
  </si>
  <si>
    <t>June19 Act Adj Mt Holly</t>
  </si>
  <si>
    <t>je-01-10543</t>
  </si>
  <si>
    <t>Jun19 Mth end</t>
  </si>
  <si>
    <t>June19 mth end accr</t>
  </si>
  <si>
    <t>je-01-10544</t>
  </si>
  <si>
    <t>Jun19 mth end a</t>
  </si>
  <si>
    <t>Jun19 mth end accr rev</t>
  </si>
  <si>
    <t>je-01-10533</t>
  </si>
  <si>
    <t>7/15/2019</t>
  </si>
  <si>
    <t>June 19 Adj Payroll and Taxes</t>
  </si>
  <si>
    <t>je-01-10608</t>
  </si>
  <si>
    <t>7/18/2019</t>
  </si>
  <si>
    <t>June19 mth end accr reversal</t>
  </si>
  <si>
    <t>je-01-10607</t>
  </si>
  <si>
    <t>JV 6-43</t>
  </si>
  <si>
    <t>To reall. C. Garner to Central Intake from Healthy Families</t>
  </si>
  <si>
    <t>je-01-10012</t>
  </si>
  <si>
    <t>7/21/2017</t>
  </si>
  <si>
    <t>JV 5-37</t>
  </si>
  <si>
    <t>je-01-10016</t>
  </si>
  <si>
    <t>7/25/2017</t>
  </si>
  <si>
    <t>JV 6-47</t>
  </si>
  <si>
    <t>je-01-10015</t>
  </si>
  <si>
    <t>JV 6-45</t>
  </si>
  <si>
    <t>To allocate expenses from 05 to USF to complete USF Grant</t>
  </si>
  <si>
    <t>je-01-10014</t>
  </si>
  <si>
    <t>JV 6-48</t>
  </si>
  <si>
    <t>To allocate expenses from 05 to LIHEAP for June 2017</t>
  </si>
  <si>
    <t>je-01-10017</t>
  </si>
  <si>
    <t>7/26/2017</t>
  </si>
  <si>
    <t>Salary Adj CSBG admin Jan 2019</t>
  </si>
  <si>
    <t>jr-01-10545</t>
  </si>
  <si>
    <t>7/26/2019</t>
  </si>
  <si>
    <t>Salary Adj CSBG admin Feb 2019</t>
  </si>
  <si>
    <t>Salary Adj CSBG admin March 2019</t>
  </si>
  <si>
    <t>4</t>
  </si>
  <si>
    <t>Payroll Tax Adj CSBG Admin Apr 2019</t>
  </si>
  <si>
    <t>je-01-10546</t>
  </si>
  <si>
    <t>Salary Adj CSBG admin April 2019</t>
  </si>
  <si>
    <t>Salary Adj CSBG admin May 2019</t>
  </si>
  <si>
    <t>Salary Adj CSBG admin June 2019</t>
  </si>
  <si>
    <t>JV 7-2</t>
  </si>
  <si>
    <t>je-01-10019</t>
  </si>
  <si>
    <t>7/27/2017</t>
  </si>
  <si>
    <t>je-01-10018</t>
  </si>
  <si>
    <t>REV. JV 7-2</t>
  </si>
  <si>
    <t>REV. JV 2-79</t>
  </si>
  <si>
    <t>Reverse Accrued Vacation @ 2/28/2017 (Eff. 3/1/17)</t>
  </si>
  <si>
    <t>je-01-10020</t>
  </si>
  <si>
    <t>7/28/2017</t>
  </si>
  <si>
    <t>UNITED STATES POSTAL SERVICE</t>
  </si>
  <si>
    <t>USPO-071719</t>
  </si>
  <si>
    <t>7/17/2019</t>
  </si>
  <si>
    <t>TO PURCHASE A MONEY ORDER FOR COMMONWEALTH OF PENNSYLVANIA</t>
  </si>
  <si>
    <t>API072619</t>
  </si>
  <si>
    <t>7/29/2019</t>
  </si>
  <si>
    <t>JV 6-30</t>
  </si>
  <si>
    <t>je-01-9984</t>
  </si>
  <si>
    <t>7/3/2017</t>
  </si>
  <si>
    <t>JV 6-28</t>
  </si>
  <si>
    <t>Time Allocation Alvin Parache 06/17</t>
  </si>
  <si>
    <t>JV 6-31</t>
  </si>
  <si>
    <t>JV 6-34</t>
  </si>
  <si>
    <t>JV 6-32</t>
  </si>
  <si>
    <t>JV 6-33</t>
  </si>
  <si>
    <t>JV 6-36</t>
  </si>
  <si>
    <t>JV 6-35</t>
  </si>
  <si>
    <t>JV 6-27</t>
  </si>
  <si>
    <t>JV 6-29</t>
  </si>
  <si>
    <t>To Transfer from 5 to LIHEAP &amp; USF</t>
  </si>
  <si>
    <t>je-01-10509</t>
  </si>
  <si>
    <t>7/31/2019</t>
  </si>
  <si>
    <t>JV 6-52</t>
  </si>
  <si>
    <t>Time Allocation Danielle Matish 06/2017</t>
  </si>
  <si>
    <t>je-01-9985</t>
  </si>
  <si>
    <t>7/5/2017</t>
  </si>
  <si>
    <t>JV 6-37</t>
  </si>
  <si>
    <t>Time Allocation Jaleesa Davis 06/17</t>
  </si>
  <si>
    <t>JV 6-38</t>
  </si>
  <si>
    <t>Time Allocations Claire Gardner 06/17</t>
  </si>
  <si>
    <t>JV 6-39</t>
  </si>
  <si>
    <t>CR-01-2811</t>
  </si>
  <si>
    <t>je-01-10309</t>
  </si>
  <si>
    <t>7/6/2018</t>
  </si>
  <si>
    <t>June 2019 Payroll Accrual</t>
  </si>
  <si>
    <t>je-01-10524</t>
  </si>
  <si>
    <t>7/8/2019</t>
  </si>
  <si>
    <t>June 2019 Payroll Journal Entry</t>
  </si>
  <si>
    <t>Time Allocation -  Susan Bresch - June 2019</t>
  </si>
  <si>
    <t>je-01-10525</t>
  </si>
  <si>
    <t>Time Allocation - Christine Morrison - June 2019</t>
  </si>
  <si>
    <t>Time Allocation - E. Schermerhorn - June 2019</t>
  </si>
  <si>
    <t>Time Allocation - Frank Notte - June 2019</t>
  </si>
  <si>
    <t>Time Allocation - G. Peterson - June 2019</t>
  </si>
  <si>
    <t>JV 6-6</t>
  </si>
  <si>
    <t>Time Allocation - Judith Byrne - June 2019</t>
  </si>
  <si>
    <t>Time Allocation - Kristin Good - June 2019</t>
  </si>
  <si>
    <t>Time Allocation - Robert Mayfield - June 2019</t>
  </si>
  <si>
    <t>Time Allocation - Sue Fenick - June 2019</t>
  </si>
  <si>
    <t>Time Allocation - Victoria Curtis - June 2019</t>
  </si>
  <si>
    <t>Time Allocations - A. Sharer - June 2019</t>
  </si>
  <si>
    <t>Time Allocations - Admin - June 2019 - MG</t>
  </si>
  <si>
    <t>Time Allocations - Admin - June 2019 - SF</t>
  </si>
  <si>
    <t>Time Allocations - Bonnie Jackson,CCR&amp;R - June 2019</t>
  </si>
  <si>
    <t>Time Allocations - Colin Harty - June 2019</t>
  </si>
  <si>
    <t>Time Allocations - Gerlini Garrido - June 2019</t>
  </si>
  <si>
    <t>Time Allocations - K. Edwards - June 2019</t>
  </si>
  <si>
    <t>Time Allocations - Plummer - June 2019</t>
  </si>
  <si>
    <t>Time Allocations - Rivera - June 2019</t>
  </si>
  <si>
    <t>Time Allocations - Sheila Hughes - June 2019</t>
  </si>
  <si>
    <t>Time Allocations - Stephanie Dixon - June 2019</t>
  </si>
  <si>
    <t>Time Allocations - Thind - June 2019</t>
  </si>
  <si>
    <t>Time Allocations Claire Gardner - June 2019</t>
  </si>
  <si>
    <t>Time Allocations Dr. Johnson - June 2019</t>
  </si>
  <si>
    <t>Time Allocations Michelle Hewitt - June 2019</t>
  </si>
  <si>
    <t>R JV 6-2</t>
  </si>
  <si>
    <t>Reversal of June 2019 PR Accrual</t>
  </si>
  <si>
    <t>JV 7-17</t>
  </si>
  <si>
    <t>Time Allocation July 2017 - Christine Morrison</t>
  </si>
  <si>
    <t>je-01-10048</t>
  </si>
  <si>
    <t>8/10/2017</t>
  </si>
  <si>
    <t>JV 7-14</t>
  </si>
  <si>
    <t>Time Allocation July 2017 - Kristin Mayes</t>
  </si>
  <si>
    <t>JV 7-18</t>
  </si>
  <si>
    <t>Time Allocation Sue Fenick 07/2017</t>
  </si>
  <si>
    <t>JV 7-15</t>
  </si>
  <si>
    <t>Time Allocations Bonnie Jackson 07/2017</t>
  </si>
  <si>
    <t>JV 7-13</t>
  </si>
  <si>
    <t>Time Allocations July 2017 - Joanne Kirk</t>
  </si>
  <si>
    <t>JV 7-16</t>
  </si>
  <si>
    <t>Time Allocations Megan Harper 07/2017</t>
  </si>
  <si>
    <t>JV 7-19</t>
  </si>
  <si>
    <t>Time Allocations Susan Bresch 07/2017</t>
  </si>
  <si>
    <t>JV 7-26</t>
  </si>
  <si>
    <t>je-01-10049</t>
  </si>
  <si>
    <t>JV 7-29</t>
  </si>
  <si>
    <t>JV 7-28</t>
  </si>
  <si>
    <t>Time Allocation Alvin Parache 07/2017</t>
  </si>
  <si>
    <t>JV 7-25</t>
  </si>
  <si>
    <t>JV 7-24</t>
  </si>
  <si>
    <t>JV 7-23</t>
  </si>
  <si>
    <t>JV 7-20</t>
  </si>
  <si>
    <t>JV 7-22</t>
  </si>
  <si>
    <t>JV 7-21</t>
  </si>
  <si>
    <t>JV 7-27</t>
  </si>
  <si>
    <t>JV 7-30</t>
  </si>
  <si>
    <t>Time Allocation Danielle Matish 07/2017</t>
  </si>
  <si>
    <t>je-01-10050</t>
  </si>
  <si>
    <t>8/11/2017</t>
  </si>
  <si>
    <t>JV 7-31</t>
  </si>
  <si>
    <t>Time Allocations Claire Gardner 07/2017</t>
  </si>
  <si>
    <t>JV 7-32</t>
  </si>
  <si>
    <t>je-01-10363</t>
  </si>
  <si>
    <t>8/21/2018</t>
  </si>
  <si>
    <t>je-01-10371</t>
  </si>
  <si>
    <t>8/24/2018</t>
  </si>
  <si>
    <t>JV 8-2</t>
  </si>
  <si>
    <t>je-01-10053</t>
  </si>
  <si>
    <t>8/25/2017</t>
  </si>
  <si>
    <t>JV 8-1</t>
  </si>
  <si>
    <t>je-01-10057</t>
  </si>
  <si>
    <t>REV. JV 8-2</t>
  </si>
  <si>
    <t>9/1/2017</t>
  </si>
  <si>
    <t>je-01-10373</t>
  </si>
  <si>
    <t>8/27/2018</t>
  </si>
  <si>
    <t>JV 7-1</t>
  </si>
  <si>
    <t>07/2018 PR Accr</t>
  </si>
  <si>
    <t>8/1/2018</t>
  </si>
  <si>
    <t>je-01-10374</t>
  </si>
  <si>
    <t>je-01-10375</t>
  </si>
  <si>
    <t>8/28/2018</t>
  </si>
  <si>
    <t>1</t>
  </si>
  <si>
    <t>Adjustments for Expense October 2018 to July 2019</t>
  </si>
  <si>
    <t>JE-01-01632</t>
  </si>
  <si>
    <t>8/30/2019</t>
  </si>
  <si>
    <t>To Transfer from 5 to LIHEAP Jun &amp; Jul</t>
  </si>
  <si>
    <t>JE-01-01628</t>
  </si>
  <si>
    <t>To Transfer from 5 to LIHEAP Jun &amp; Jul Admin Salaries</t>
  </si>
  <si>
    <t>To Transfer from 5 to LIHEAP Jun &amp; Jul Program Salaries</t>
  </si>
  <si>
    <t>To Transfer from 5 to USF</t>
  </si>
  <si>
    <t>je-01-10383</t>
  </si>
  <si>
    <t>August 2019 Payroll Journal Entry</t>
  </si>
  <si>
    <t>JE-01-01640</t>
  </si>
  <si>
    <t>8/31/2019</t>
  </si>
  <si>
    <t>JV 7-11</t>
  </si>
  <si>
    <t>To allocate expenses from 05 to LIHEAP</t>
  </si>
  <si>
    <t>je-01-10046</t>
  </si>
  <si>
    <t>8/4/2017</t>
  </si>
  <si>
    <t>JV 7-10</t>
  </si>
  <si>
    <t>To allocate expenses from 05 to USF for July 2017</t>
  </si>
  <si>
    <t>Audit Entries PBC</t>
  </si>
  <si>
    <t>je-01-10352</t>
  </si>
  <si>
    <t>8/6/2018</t>
  </si>
  <si>
    <t>July 2019 Payroll Accrual</t>
  </si>
  <si>
    <t>JE-01-01606</t>
  </si>
  <si>
    <t>8/7/2019</t>
  </si>
  <si>
    <t>July 2019 Payroll Journal Entry</t>
  </si>
  <si>
    <t>Time Allocation -  Susan Bresch - July 2019</t>
  </si>
  <si>
    <t>JE-01-01607</t>
  </si>
  <si>
    <t>Time Allocation - Christine Morrison - July 2019</t>
  </si>
  <si>
    <t>JV 7-9</t>
  </si>
  <si>
    <t>Time Allocation - E. Schermerhorn - July 2019</t>
  </si>
  <si>
    <t>Time Allocation - G. Peterson - July 2019</t>
  </si>
  <si>
    <t>Time Allocation - Judith Byrne - July 2019</t>
  </si>
  <si>
    <t>Time Allocation - Kristin Good - July 2019</t>
  </si>
  <si>
    <t>Time Allocation - Robert Mayfield - July 2019</t>
  </si>
  <si>
    <t>Time Allocation - Sue Fenick - July 2019</t>
  </si>
  <si>
    <t>Time Allocation - Victoria Reger - July 2019</t>
  </si>
  <si>
    <t>Time Allocations - A. Sharer - July 2019</t>
  </si>
  <si>
    <t>Time Allocations - Admin - July 2019 - MG</t>
  </si>
  <si>
    <t>Time Allocations - Admin - July 2019 - SF</t>
  </si>
  <si>
    <t>Time Allocations - Bonnie Jackson,CCR&amp;R - July 2019</t>
  </si>
  <si>
    <t>Time Allocations - Colin Harty - July 2019</t>
  </si>
  <si>
    <t>Time Allocations - Gerlini Garrido - July 2019</t>
  </si>
  <si>
    <t>Time Allocations - K. Edwards - July 2019</t>
  </si>
  <si>
    <t>JV 7-7</t>
  </si>
  <si>
    <t>Time Allocations - Mease - July 2019</t>
  </si>
  <si>
    <t>Time Allocations - Plummer - July 2019</t>
  </si>
  <si>
    <t>Time Allocations - Rivera - July 2019</t>
  </si>
  <si>
    <t>JV 7-12</t>
  </si>
  <si>
    <t>Time Allocations - Sheila Hughes - July 2019</t>
  </si>
  <si>
    <t>Time Allocations - Stephanie Dixon - July 2019</t>
  </si>
  <si>
    <t>JV 7-8</t>
  </si>
  <si>
    <t>Time Allocations - Taylor - July 2019</t>
  </si>
  <si>
    <t>JV 7-6</t>
  </si>
  <si>
    <t>Time Allocations - Thind - July 2019</t>
  </si>
  <si>
    <t>Time Allocations Claire Gardner - July 2019</t>
  </si>
  <si>
    <t>Time Allocations Dr. Johnson - July 2019</t>
  </si>
  <si>
    <t>Time Allocations Michelle Hewitt - July 2019</t>
  </si>
  <si>
    <t>R JV 7-2</t>
  </si>
  <si>
    <t>8/1/2019</t>
  </si>
  <si>
    <t>Reverse July PR Accrual</t>
  </si>
  <si>
    <t>8/9/2019</t>
  </si>
  <si>
    <t>VCK-97561</t>
  </si>
  <si>
    <t>Christine Morrison Time Allocation July 2018</t>
  </si>
  <si>
    <t>je-01-10381</t>
  </si>
  <si>
    <t>9/11/2018</t>
  </si>
  <si>
    <t>Time Allocation -  Susan Bresch - July 2018</t>
  </si>
  <si>
    <t>Time Allocation - Judith Byrne - July 2018</t>
  </si>
  <si>
    <t>Time Allocation - Kristin Good - July 2018</t>
  </si>
  <si>
    <t>Time Allocation - Sue Fenick - July 2018</t>
  </si>
  <si>
    <t>Time Allocations - Bonnie Jackson,CCR&amp;R - July 2018</t>
  </si>
  <si>
    <t>Time Allocation -  Susan Bresch - August 2018</t>
  </si>
  <si>
    <t>je-01-10382</t>
  </si>
  <si>
    <t>Time Allocation - Christine Morrison - August 2018</t>
  </si>
  <si>
    <t>JV 8-9</t>
  </si>
  <si>
    <t>Time Allocation - Judith Byrne - August 2018</t>
  </si>
  <si>
    <t>Time Allocation - Kristin Good - August 2018</t>
  </si>
  <si>
    <t>JV 8-6</t>
  </si>
  <si>
    <t>Time Allocation - Sue Fenick - August 2018</t>
  </si>
  <si>
    <t>JV 8-10</t>
  </si>
  <si>
    <t>JV 8-19</t>
  </si>
  <si>
    <t>Time Allocations - Bonnie Jackson,CCR&amp;R - August 2018</t>
  </si>
  <si>
    <t>JV 8-7</t>
  </si>
  <si>
    <t>JV 8-11</t>
  </si>
  <si>
    <t>JV 8-8</t>
  </si>
  <si>
    <t>JV 8-20</t>
  </si>
  <si>
    <t>R-1</t>
  </si>
  <si>
    <t>9/1/2018</t>
  </si>
  <si>
    <t>je-01-10384</t>
  </si>
  <si>
    <t>9/12/2018</t>
  </si>
  <si>
    <t>JV 8-26</t>
  </si>
  <si>
    <t>je-01-10065</t>
  </si>
  <si>
    <t>9/13/2017</t>
  </si>
  <si>
    <t>JV 8-27</t>
  </si>
  <si>
    <t>JV 8-25</t>
  </si>
  <si>
    <t>Time Allocation Alvin Parache - August 2017</t>
  </si>
  <si>
    <t>Time Allocation August 2017 - Christine Morrison</t>
  </si>
  <si>
    <t>je-01-10064</t>
  </si>
  <si>
    <t>Time Allocation CCR&amp;R Kristin Mayes - August 2017</t>
  </si>
  <si>
    <t>JV 8-31</t>
  </si>
  <si>
    <t>JV 8-23</t>
  </si>
  <si>
    <t>Time Allocation Sue Fenick Aug 2017</t>
  </si>
  <si>
    <t>Time Allocations Bonnie Jackson - Aug 2017</t>
  </si>
  <si>
    <t>JV 8-22</t>
  </si>
  <si>
    <t>JV 8-30</t>
  </si>
  <si>
    <t>je-01-10066</t>
  </si>
  <si>
    <t>Time Allocations Joanne Kirk - August 2017</t>
  </si>
  <si>
    <t>JV 8-28</t>
  </si>
  <si>
    <t>JV 8-29</t>
  </si>
  <si>
    <t>Time Allocations Megan Harper - Aug 2017</t>
  </si>
  <si>
    <t>Time Allocations Susan Bresch Aug 2017</t>
  </si>
  <si>
    <t>JV 8-24</t>
  </si>
  <si>
    <t>REV JV 6-2</t>
  </si>
  <si>
    <t>7/1/2018</t>
  </si>
  <si>
    <t>je-01-10386</t>
  </si>
  <si>
    <t>9/13/2018</t>
  </si>
  <si>
    <t>JV 5-38</t>
  </si>
  <si>
    <t>je-01-10068</t>
  </si>
  <si>
    <t>9/14/2017</t>
  </si>
  <si>
    <t>JV 6-55</t>
  </si>
  <si>
    <t>je-01-10069</t>
  </si>
  <si>
    <t>JV 7-37</t>
  </si>
  <si>
    <t>JV 7-36</t>
  </si>
  <si>
    <t>je-01-10067</t>
  </si>
  <si>
    <t>JV 7-35</t>
  </si>
  <si>
    <t>REV. JV 9-2</t>
  </si>
  <si>
    <t>10/1/2017</t>
  </si>
  <si>
    <t>je-01-10070</t>
  </si>
  <si>
    <t>9/20/2017</t>
  </si>
  <si>
    <t>JV 9-2</t>
  </si>
  <si>
    <t>JV 9-1</t>
  </si>
  <si>
    <t>je-01-10071</t>
  </si>
  <si>
    <t>9/21/2017</t>
  </si>
  <si>
    <t>To transfer A.Sharer from 92-18 to 13-17 as authorized.</t>
  </si>
  <si>
    <t>je-01-10391</t>
  </si>
  <si>
    <t>9/25/2018</t>
  </si>
  <si>
    <t>To transfer DR.J Salary from 10-18 to 13-17 as authorized</t>
  </si>
  <si>
    <t>je-01-10389</t>
  </si>
  <si>
    <t>je-01-10075</t>
  </si>
  <si>
    <t>9/27/2017</t>
  </si>
  <si>
    <t>Time Allocation Alvin Parache September 2017</t>
  </si>
  <si>
    <t>Time Allocation Christine Morrison - September 2017</t>
  </si>
  <si>
    <t>je-01-10076</t>
  </si>
  <si>
    <t>Time Allocation Kristin Mayes - September 2017</t>
  </si>
  <si>
    <t>Time Allocation Sue Fenick - September 2017</t>
  </si>
  <si>
    <t>Time Allocations Bonnie Jackson - September 2017</t>
  </si>
  <si>
    <t>Time Allocations Joanne Kirk - September 2017</t>
  </si>
  <si>
    <t>JV 9-6</t>
  </si>
  <si>
    <t>Time Allocations Megan Harper - September 2017</t>
  </si>
  <si>
    <t>Time Allocations Susan Bresch - September 2017</t>
  </si>
  <si>
    <t>je-01-10392</t>
  </si>
  <si>
    <t>To transfer funds from 5 to LIHEAP as authorized.</t>
  </si>
  <si>
    <t>je-01-10401</t>
  </si>
  <si>
    <t>Time Allocation Danielle Matish - August 2017</t>
  </si>
  <si>
    <t>je-01-10063</t>
  </si>
  <si>
    <t>9/8/2017</t>
  </si>
  <si>
    <t>Time Allocations Claire Gardner - August 2017</t>
  </si>
  <si>
    <t>Period Totals</t>
  </si>
  <si>
    <t>Subtotal 1/2018</t>
  </si>
  <si>
    <t>Subtotal 2/2018</t>
  </si>
  <si>
    <t>Subtotal 3/2018</t>
  </si>
  <si>
    <t>Subtotal 4/2018</t>
  </si>
  <si>
    <t>Subtotal 5/2018</t>
  </si>
  <si>
    <t>Subtotal 6/2018</t>
  </si>
  <si>
    <t>Subtotal 7/2018</t>
  </si>
  <si>
    <t>Subtotal 8/2018</t>
  </si>
  <si>
    <t>Subtotal 9/2018</t>
  </si>
  <si>
    <t>Subtotal 10/2018</t>
  </si>
  <si>
    <t>Subtotal 11/2018</t>
  </si>
  <si>
    <t>Subtotal 12/2018</t>
  </si>
  <si>
    <t>Subtotal 1/2019</t>
  </si>
  <si>
    <t>Subtotal 2/2019</t>
  </si>
  <si>
    <t>Subtotal 3/2019</t>
  </si>
  <si>
    <t>Subtotal 4/2019</t>
  </si>
  <si>
    <t>Subtotal 5/2019</t>
  </si>
  <si>
    <t>Subtotal 6/2019</t>
  </si>
  <si>
    <t>Subtotal 7/2019</t>
  </si>
  <si>
    <t>Subtotal 8/2019</t>
  </si>
  <si>
    <t>Transaction Total</t>
  </si>
  <si>
    <t>Balance 5000</t>
  </si>
  <si>
    <t xml:space="preserve">Report Opening/Current Balance </t>
  </si>
  <si>
    <t xml:space="preserve">Report Transaction Totals </t>
  </si>
  <si>
    <t>Report Current Balances</t>
  </si>
  <si>
    <t xml:space="preserve">Report Difference </t>
  </si>
  <si>
    <t>HS variance</t>
  </si>
  <si>
    <t>SUI</t>
  </si>
  <si>
    <t>FICA</t>
  </si>
  <si>
    <t>Unallowable</t>
  </si>
  <si>
    <t>w/taxes</t>
  </si>
  <si>
    <t>File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</si>
</sst>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43" formatCode="_(* #,##0.00_);_(* \(#,##0.00\);_(* &quot;-&quot;??_);_(@_)"/>
    <numFmt numFmtId="164" formatCode="&quot;$&quot;#,###.00;&quot;$&quot;\-#,###.00;&quot;$&quot;0.00"/>
    <numFmt numFmtId="165" formatCode="mm/dd/yyyy"/>
    <numFmt numFmtId="166" formatCode="&quot;$&quot;#,###.000;&quot;$&quot;\-#,###.000;&quot;$&quot;0.000"/>
    <numFmt numFmtId="167" formatCode="&quot;$&quot;#,###.0000;&quot;$&quot;\-#,###.0000;&quot;$&quot;0.0000"/>
    <numFmt numFmtId="168" formatCode="[$-409]mmmm\ d\,\ yyyy;@"/>
    <numFmt numFmtId="169" formatCode="0.0000%"/>
  </numFmts>
  <fonts count="35" x14ac:knownFonts="1">
    <font>
      <sz val="8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7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Tahoma"/>
    </font>
    <font>
      <b/>
      <sz val="8"/>
      <name val="Tahoma"/>
      <family val="2"/>
    </font>
    <font>
      <sz val="9"/>
      <name val="Tahoma"/>
      <family val="2"/>
    </font>
    <font>
      <u val="singleAccounting"/>
      <sz val="8"/>
      <name val="Times New Roman"/>
      <family val="1"/>
    </font>
    <font>
      <u val="singleAccounting"/>
      <sz val="8"/>
      <name val="Tahoma"/>
      <family val="2"/>
    </font>
    <font>
      <sz val="8"/>
      <name val="Times New Roman"/>
      <family val="1"/>
    </font>
    <font>
      <u val="doubleAccounting"/>
      <sz val="8"/>
      <name val="Times New Roman"/>
      <family val="1"/>
    </font>
    <font>
      <u val="doubleAccounting"/>
      <sz val="8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9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4" fillId="0" borderId="0"/>
    <xf numFmtId="0" fontId="27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</cellStyleXfs>
  <cellXfs count="111">
    <xf numFmtId="0" fontId="0" fillId="0" borderId="0" xfId="0"/>
    <xf numFmtId="0" fontId="18" fillId="0" borderId="0" xfId="0" applyFont="1" applyBorder="1" applyAlignment="1">
      <alignment horizontal="left" vertical="center"/>
    </xf>
    <xf numFmtId="14" fontId="18" fillId="0" borderId="0" xfId="0" applyNumberFormat="1" applyFont="1" applyBorder="1" applyAlignment="1">
      <alignment horizontal="left" vertical="center"/>
    </xf>
    <xf numFmtId="7" fontId="18" fillId="0" borderId="0" xfId="0" applyNumberFormat="1" applyFont="1" applyBorder="1" applyAlignment="1">
      <alignment horizontal="right" vertical="center"/>
    </xf>
    <xf numFmtId="0" fontId="19" fillId="33" borderId="0" xfId="0" applyFont="1" applyFill="1" applyAlignment="1">
      <alignment horizontal="left"/>
    </xf>
    <xf numFmtId="0" fontId="19" fillId="33" borderId="0" xfId="0" applyFont="1" applyFill="1" applyAlignment="1">
      <alignment horizontal="right"/>
    </xf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34" borderId="0" xfId="0" applyNumberFormat="1" applyFill="1"/>
    <xf numFmtId="0" fontId="20" fillId="0" borderId="0" xfId="0" applyFont="1"/>
    <xf numFmtId="0" fontId="0" fillId="0" borderId="0" xfId="0" applyAlignment="1">
      <alignment horizontal="center"/>
    </xf>
    <xf numFmtId="43" fontId="0" fillId="0" borderId="0" xfId="1" applyFont="1"/>
    <xf numFmtId="0" fontId="21" fillId="0" borderId="0" xfId="0" applyFont="1"/>
    <xf numFmtId="43" fontId="0" fillId="0" borderId="10" xfId="1" applyFont="1" applyBorder="1"/>
    <xf numFmtId="43" fontId="0" fillId="0" borderId="0" xfId="0" applyNumberFormat="1"/>
    <xf numFmtId="0" fontId="22" fillId="0" borderId="0" xfId="0" applyFont="1"/>
    <xf numFmtId="43" fontId="22" fillId="0" borderId="0" xfId="1" applyFont="1"/>
    <xf numFmtId="0" fontId="23" fillId="0" borderId="0" xfId="0" applyFont="1"/>
    <xf numFmtId="0" fontId="0" fillId="34" borderId="0" xfId="0" applyFill="1"/>
    <xf numFmtId="43" fontId="22" fillId="0" borderId="0" xfId="0" applyNumberFormat="1" applyFont="1"/>
    <xf numFmtId="43" fontId="0" fillId="34" borderId="0" xfId="1" applyFont="1" applyFill="1"/>
    <xf numFmtId="0" fontId="22" fillId="0" borderId="0" xfId="44" applyFont="1"/>
    <xf numFmtId="0" fontId="24" fillId="0" borderId="0" xfId="44"/>
    <xf numFmtId="164" fontId="24" fillId="0" borderId="0" xfId="44" applyNumberFormat="1" applyAlignment="1">
      <alignment horizontal="right"/>
    </xf>
    <xf numFmtId="0" fontId="24" fillId="0" borderId="0" xfId="44" applyAlignment="1">
      <alignment horizontal="left"/>
    </xf>
    <xf numFmtId="165" fontId="24" fillId="0" borderId="0" xfId="44" applyNumberFormat="1" applyAlignment="1">
      <alignment horizontal="left"/>
    </xf>
    <xf numFmtId="164" fontId="24" fillId="0" borderId="0" xfId="44" applyNumberFormat="1" applyAlignment="1">
      <alignment horizontal="left"/>
    </xf>
    <xf numFmtId="164" fontId="24" fillId="34" borderId="0" xfId="44" applyNumberFormat="1" applyFill="1" applyAlignment="1">
      <alignment horizontal="left"/>
    </xf>
    <xf numFmtId="7" fontId="24" fillId="0" borderId="0" xfId="44" applyNumberFormat="1"/>
    <xf numFmtId="1" fontId="24" fillId="0" borderId="0" xfId="44" applyNumberFormat="1"/>
    <xf numFmtId="165" fontId="24" fillId="0" borderId="10" xfId="44" applyNumberFormat="1" applyBorder="1" applyAlignment="1">
      <alignment horizontal="left"/>
    </xf>
    <xf numFmtId="164" fontId="24" fillId="0" borderId="10" xfId="44" applyNumberFormat="1" applyBorder="1" applyAlignment="1">
      <alignment horizontal="left"/>
    </xf>
    <xf numFmtId="0" fontId="24" fillId="0" borderId="10" xfId="44" applyBorder="1" applyAlignment="1">
      <alignment horizontal="left"/>
    </xf>
    <xf numFmtId="0" fontId="24" fillId="0" borderId="10" xfId="44" applyBorder="1"/>
    <xf numFmtId="164" fontId="24" fillId="0" borderId="10" xfId="44" applyNumberFormat="1" applyBorder="1" applyAlignment="1">
      <alignment horizontal="right"/>
    </xf>
    <xf numFmtId="164" fontId="24" fillId="0" borderId="0" xfId="44" applyNumberFormat="1"/>
    <xf numFmtId="166" fontId="24" fillId="0" borderId="0" xfId="44" applyNumberFormat="1" applyAlignment="1">
      <alignment horizontal="right"/>
    </xf>
    <xf numFmtId="167" fontId="24" fillId="0" borderId="0" xfId="44" applyNumberFormat="1" applyAlignment="1">
      <alignment horizontal="right"/>
    </xf>
    <xf numFmtId="10" fontId="24" fillId="0" borderId="0" xfId="44" applyNumberFormat="1"/>
    <xf numFmtId="0" fontId="24" fillId="0" borderId="0" xfId="44" applyAlignment="1">
      <alignment horizontal="center"/>
    </xf>
    <xf numFmtId="10" fontId="0" fillId="34" borderId="0" xfId="2" applyNumberFormat="1" applyFont="1" applyFill="1"/>
    <xf numFmtId="0" fontId="27" fillId="0" borderId="0" xfId="45"/>
    <xf numFmtId="0" fontId="28" fillId="0" borderId="0" xfId="45" applyFont="1"/>
    <xf numFmtId="0" fontId="27" fillId="0" borderId="11" xfId="45" applyBorder="1"/>
    <xf numFmtId="0" fontId="27" fillId="0" borderId="12" xfId="45" applyBorder="1"/>
    <xf numFmtId="0" fontId="27" fillId="0" borderId="13" xfId="45" applyBorder="1"/>
    <xf numFmtId="0" fontId="27" fillId="0" borderId="14" xfId="45" applyBorder="1"/>
    <xf numFmtId="0" fontId="27" fillId="0" borderId="15" xfId="45" applyBorder="1"/>
    <xf numFmtId="0" fontId="27" fillId="0" borderId="16" xfId="45" applyBorder="1"/>
    <xf numFmtId="0" fontId="27" fillId="0" borderId="17" xfId="45" applyBorder="1"/>
    <xf numFmtId="0" fontId="27" fillId="0" borderId="18" xfId="45" applyBorder="1"/>
    <xf numFmtId="14" fontId="27" fillId="0" borderId="11" xfId="45" applyNumberFormat="1" applyBorder="1"/>
    <xf numFmtId="4" fontId="27" fillId="0" borderId="11" xfId="45" applyNumberFormat="1" applyBorder="1"/>
    <xf numFmtId="4" fontId="27" fillId="0" borderId="17" xfId="45" applyNumberFormat="1" applyBorder="1"/>
    <xf numFmtId="39" fontId="27" fillId="0" borderId="17" xfId="45" applyNumberFormat="1" applyBorder="1"/>
    <xf numFmtId="39" fontId="27" fillId="0" borderId="16" xfId="45" applyNumberFormat="1" applyBorder="1"/>
    <xf numFmtId="0" fontId="27" fillId="0" borderId="19" xfId="45" applyBorder="1"/>
    <xf numFmtId="4" fontId="27" fillId="0" borderId="19" xfId="45" applyNumberFormat="1" applyBorder="1"/>
    <xf numFmtId="4" fontId="27" fillId="0" borderId="0" xfId="45" applyNumberFormat="1"/>
    <xf numFmtId="39" fontId="27" fillId="0" borderId="0" xfId="45" applyNumberFormat="1"/>
    <xf numFmtId="39" fontId="27" fillId="0" borderId="20" xfId="45" applyNumberFormat="1" applyBorder="1"/>
    <xf numFmtId="0" fontId="27" fillId="0" borderId="21" xfId="45" applyBorder="1"/>
    <xf numFmtId="0" fontId="27" fillId="0" borderId="22" xfId="45" applyBorder="1"/>
    <xf numFmtId="4" fontId="27" fillId="0" borderId="21" xfId="45" applyNumberFormat="1" applyBorder="1"/>
    <xf numFmtId="4" fontId="27" fillId="0" borderId="23" xfId="45" applyNumberFormat="1" applyBorder="1"/>
    <xf numFmtId="39" fontId="27" fillId="0" borderId="23" xfId="45" applyNumberFormat="1" applyBorder="1"/>
    <xf numFmtId="39" fontId="27" fillId="0" borderId="24" xfId="45" applyNumberFormat="1" applyBorder="1"/>
    <xf numFmtId="39" fontId="27" fillId="0" borderId="11" xfId="45" applyNumberFormat="1" applyBorder="1"/>
    <xf numFmtId="39" fontId="27" fillId="0" borderId="19" xfId="45" applyNumberFormat="1" applyBorder="1"/>
    <xf numFmtId="39" fontId="27" fillId="0" borderId="21" xfId="45" applyNumberFormat="1" applyBorder="1"/>
    <xf numFmtId="0" fontId="29" fillId="0" borderId="0" xfId="45" applyFont="1"/>
    <xf numFmtId="0" fontId="21" fillId="0" borderId="0" xfId="45" applyFont="1"/>
    <xf numFmtId="43" fontId="0" fillId="0" borderId="0" xfId="46" applyFont="1"/>
    <xf numFmtId="43" fontId="21" fillId="0" borderId="0" xfId="46" applyFont="1"/>
    <xf numFmtId="16" fontId="21" fillId="0" borderId="0" xfId="45" quotePrefix="1" applyNumberFormat="1" applyFont="1"/>
    <xf numFmtId="0" fontId="21" fillId="34" borderId="0" xfId="45" quotePrefix="1" applyFont="1" applyFill="1"/>
    <xf numFmtId="0" fontId="27" fillId="34" borderId="0" xfId="45" applyFill="1"/>
    <xf numFmtId="43" fontId="0" fillId="34" borderId="0" xfId="46" applyFont="1" applyFill="1"/>
    <xf numFmtId="10" fontId="0" fillId="34" borderId="0" xfId="47" applyNumberFormat="1" applyFont="1" applyFill="1"/>
    <xf numFmtId="0" fontId="21" fillId="34" borderId="0" xfId="45" applyFont="1" applyFill="1"/>
    <xf numFmtId="16" fontId="21" fillId="0" borderId="0" xfId="45" applyNumberFormat="1" applyFont="1"/>
    <xf numFmtId="0" fontId="21" fillId="0" borderId="0" xfId="45" quotePrefix="1" applyFont="1"/>
    <xf numFmtId="0" fontId="27" fillId="0" borderId="10" xfId="45" applyBorder="1"/>
    <xf numFmtId="43" fontId="0" fillId="0" borderId="10" xfId="46" applyFont="1" applyBorder="1"/>
    <xf numFmtId="43" fontId="27" fillId="0" borderId="0" xfId="45" applyNumberFormat="1"/>
    <xf numFmtId="14" fontId="27" fillId="0" borderId="19" xfId="45" applyNumberFormat="1" applyBorder="1"/>
    <xf numFmtId="9" fontId="0" fillId="0" borderId="0" xfId="47" applyFont="1"/>
    <xf numFmtId="0" fontId="30" fillId="0" borderId="0" xfId="45" applyFont="1" applyAlignment="1">
      <alignment horizontal="left" wrapText="1"/>
    </xf>
    <xf numFmtId="168" fontId="30" fillId="0" borderId="0" xfId="45" applyNumberFormat="1" applyFont="1" applyAlignment="1">
      <alignment horizontal="right" wrapText="1"/>
    </xf>
    <xf numFmtId="40" fontId="30" fillId="0" borderId="0" xfId="45" applyNumberFormat="1" applyFont="1" applyAlignment="1">
      <alignment horizontal="right" wrapText="1"/>
    </xf>
    <xf numFmtId="0" fontId="30" fillId="0" borderId="0" xfId="45" applyFont="1" applyAlignment="1">
      <alignment horizontal="right" wrapText="1"/>
    </xf>
    <xf numFmtId="0" fontId="31" fillId="0" borderId="0" xfId="45" applyFont="1"/>
    <xf numFmtId="40" fontId="27" fillId="0" borderId="0" xfId="45" applyNumberFormat="1" applyAlignment="1">
      <alignment horizontal="right" wrapText="1"/>
    </xf>
    <xf numFmtId="0" fontId="32" fillId="0" borderId="0" xfId="45" applyFont="1" applyAlignment="1">
      <alignment horizontal="left" vertical="top" wrapText="1"/>
    </xf>
    <xf numFmtId="0" fontId="32" fillId="0" borderId="0" xfId="45" applyFont="1" applyAlignment="1">
      <alignment horizontal="right" vertical="top" wrapText="1"/>
    </xf>
    <xf numFmtId="40" fontId="32" fillId="0" borderId="0" xfId="45" applyNumberFormat="1" applyFont="1" applyAlignment="1">
      <alignment horizontal="right" vertical="top" wrapText="1"/>
    </xf>
    <xf numFmtId="0" fontId="32" fillId="0" borderId="0" xfId="45" applyFont="1" applyAlignment="1">
      <alignment vertical="top"/>
    </xf>
    <xf numFmtId="168" fontId="32" fillId="0" borderId="0" xfId="45" applyNumberFormat="1" applyFont="1" applyAlignment="1">
      <alignment horizontal="right" vertical="top" wrapText="1"/>
    </xf>
    <xf numFmtId="40" fontId="30" fillId="0" borderId="0" xfId="45" applyNumberFormat="1" applyFont="1" applyAlignment="1">
      <alignment horizontal="right" vertical="top" wrapText="1"/>
    </xf>
    <xf numFmtId="0" fontId="27" fillId="0" borderId="0" xfId="45" applyAlignment="1">
      <alignment horizontal="left" wrapText="1"/>
    </xf>
    <xf numFmtId="0" fontId="27" fillId="0" borderId="0" xfId="45" applyAlignment="1">
      <alignment horizontal="right" wrapText="1"/>
    </xf>
    <xf numFmtId="40" fontId="33" fillId="0" borderId="0" xfId="45" applyNumberFormat="1" applyFont="1" applyAlignment="1">
      <alignment horizontal="right" vertical="top" wrapText="1"/>
    </xf>
    <xf numFmtId="40" fontId="34" fillId="0" borderId="0" xfId="45" applyNumberFormat="1" applyFont="1" applyAlignment="1">
      <alignment horizontal="right" wrapText="1"/>
    </xf>
    <xf numFmtId="168" fontId="27" fillId="0" borderId="0" xfId="45" applyNumberFormat="1"/>
    <xf numFmtId="9" fontId="24" fillId="0" borderId="0" xfId="2" applyFont="1"/>
    <xf numFmtId="169" fontId="0" fillId="34" borderId="0" xfId="2" applyNumberFormat="1" applyFont="1" applyFill="1"/>
    <xf numFmtId="0" fontId="24" fillId="0" borderId="0" xfId="44" applyAlignment="1">
      <alignment horizontal="right"/>
    </xf>
    <xf numFmtId="7" fontId="24" fillId="0" borderId="10" xfId="44" applyNumberFormat="1" applyBorder="1"/>
    <xf numFmtId="14" fontId="24" fillId="0" borderId="0" xfId="44" applyNumberFormat="1"/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6" xr:uid="{F7BBE5CC-EF64-457C-A42B-49231AE4A19B}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 customBuiltin="1"/>
    <cellStyle name="Normal 2" xfId="44" xr:uid="{22CF579E-3F31-4457-9348-B09B68E597E2}"/>
    <cellStyle name="Normal 3" xfId="45" xr:uid="{0D4045FA-5121-447E-B391-8EFB3939166D}"/>
    <cellStyle name="Note" xfId="17" builtinId="10" customBuiltin="1"/>
    <cellStyle name="Output" xfId="12" builtinId="21" customBuiltin="1"/>
    <cellStyle name="Percent" xfId="2" builtinId="5"/>
    <cellStyle name="Percent 2" xfId="47" xr:uid="{B264835A-D778-4CB1-88F7-6D3E1F22106E}"/>
    <cellStyle name="Title" xfId="3" builtinId="15" customBuiltin="1"/>
    <cellStyle name="Total" xfId="19" builtinId="25" customBuiltin="1"/>
    <cellStyle name="Warning Text" xfId="16" builtinId="11" customBuiltin="1"/>
  </cellStyles>
  <dxfs count="30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APPS\ACCTG\Head%20Start\Head%20Start%20Monitoring%20Response\HS%20Monitering%20Closeout%20Project__\Manvir%20Gill%20Salary\M%20Gill%20FY17-18%20and%20FY18-19%20Salary%20Expense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 Marie Kelemen" refreshedDate="44130.699009722222" createdVersion="6" refreshedVersion="6" minRefreshableVersion="3" recordCount="10215" xr:uid="{00000000-000A-0000-FFFF-FFFF58000000}">
  <cacheSource type="worksheet">
    <worksheetSource ref="A5:L10220" sheet="GL DATA SAL FY20"/>
  </cacheSource>
  <cacheFields count="14">
    <cacheField name="Account" numFmtId="0">
      <sharedItems/>
    </cacheField>
    <cacheField name="Type" numFmtId="0">
      <sharedItems/>
    </cacheField>
    <cacheField name="Date" numFmtId="14">
      <sharedItems containsSemiMixedTypes="0" containsNonDate="0" containsDate="1" containsString="0" minDate="2019-03-01T00:00:00" maxDate="2020-03-01T00:00:00" count="49">
        <d v="2019-03-01T00:00:00"/>
        <d v="2019-03-08T00:00:00"/>
        <d v="2019-03-22T00:00:00"/>
        <d v="2019-03-31T00:00:00"/>
        <d v="2019-04-01T00:00:00"/>
        <d v="2019-04-05T00:00:00"/>
        <d v="2019-04-19T00:00:00"/>
        <d v="2019-04-30T00:00:00"/>
        <d v="2019-05-01T00:00:00"/>
        <d v="2019-05-03T00:00:00"/>
        <d v="2019-05-17T00:00:00"/>
        <d v="2019-05-31T00:00:00"/>
        <d v="2019-06-01T00:00:00"/>
        <d v="2019-06-14T00:00:00"/>
        <d v="2019-06-28T00:00:00"/>
        <d v="2019-06-30T00:00:00"/>
        <d v="2019-07-01T00:00:00"/>
        <d v="2019-07-12T00:00:00"/>
        <d v="2019-07-26T00:00:00"/>
        <d v="2019-07-31T00:00:00"/>
        <d v="2019-08-01T00:00:00"/>
        <d v="2019-08-09T00:00:00"/>
        <d v="2019-08-23T00:00:00"/>
        <d v="2019-08-31T00:00:00"/>
        <d v="2019-09-01T00:00:00"/>
        <d v="2019-09-06T00:00:00"/>
        <d v="2019-09-20T00:00:00"/>
        <d v="2019-09-30T00:00:00"/>
        <d v="2019-10-01T00:00:00"/>
        <d v="2019-10-04T00:00:00"/>
        <d v="2019-10-18T00:00:00"/>
        <d v="2019-10-31T00:00:00"/>
        <d v="2019-11-01T00:00:00"/>
        <d v="2019-11-15T00:00:00"/>
        <d v="2019-11-27T00:00:00"/>
        <d v="2019-11-30T00:00:00"/>
        <d v="2019-12-01T00:00:00"/>
        <d v="2019-12-13T00:00:00"/>
        <d v="2019-12-24T00:00:00"/>
        <d v="2019-12-31T00:00:00"/>
        <d v="2020-01-01T00:00:00"/>
        <d v="2020-01-10T00:00:00"/>
        <d v="2020-01-24T00:00:00"/>
        <d v="2020-01-31T00:00:00"/>
        <d v="2020-02-01T00:00:00"/>
        <d v="2020-02-07T00:00:00"/>
        <d v="2020-02-21T00:00:00"/>
        <d v="2020-02-28T00:00:00"/>
        <d v="2020-02-29T00:00:00"/>
      </sharedItems>
      <fieldGroup par="13" base="2">
        <rangePr groupBy="months" startDate="2019-03-01T00:00:00" endDate="2020-03-01T00:00:00"/>
        <groupItems count="14">
          <s v="&lt;3/1/2019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3/1/2020"/>
        </groupItems>
      </fieldGroup>
    </cacheField>
    <cacheField name="Document Number" numFmtId="0">
      <sharedItems/>
    </cacheField>
    <cacheField name="Name" numFmtId="0">
      <sharedItems containsNonDate="0" containsString="0" containsBlank="1"/>
    </cacheField>
    <cacheField name="Description" numFmtId="0">
      <sharedItems containsBlank="1" count="6211">
        <s v="clear accrued Salaries from Feb"/>
        <m/>
        <s v="Reverse Accrual"/>
        <s v="Salaries PD-3-8-19 Ortiz, Glayds"/>
        <s v="Salaries PD-3-8-19 Santana, Doris"/>
        <s v="Salaries PD-3-8-19 Cacalori, Denise"/>
        <s v="Salaries PD-3-8-19 Foster, Catherine"/>
        <s v="Salaries PD-3-8-19 Johnson, Ruben"/>
        <s v="Salaries PD-3-8-19 Morrison, Christine"/>
        <s v="Salaries PD-3-8-19 Caffrey, Susan"/>
        <s v="Salaries PD-3-8-19 Greene, Stephanie"/>
        <s v="Salaries PD-3-8-19 Brown, Carol"/>
        <s v="Salaries PD-3-8-19 Branscomb, Shante"/>
        <s v="Salaries PD-3-8-19 Hidalgo, Paulina"/>
        <s v="Salaries PD-3-8-19 Rivera, Janessa"/>
        <s v="Salaries PD-3-8-19 Edwards, Kyle"/>
        <s v="Salaries PD-3-8-19 Weaver, Michelle"/>
        <s v="Salaries PD-3-8-19 Leonard, Janet"/>
        <s v="Salaries PD-3-8-19 Gill, Manvir"/>
        <s v="Salaries PD-3-8-19 Reiz, Samir"/>
        <s v="Salaries PD-3-8-19 Hajzer, Donna"/>
        <s v="Salaries PD-3-8-19 Margolis, Susan"/>
        <s v="Salaries PD-3-8-19 Ferrare, Andrea"/>
        <s v="Salaries PD-3-8-19 Moreland, Kathleen"/>
        <s v="Salaries PD-3-8-19 Benachir, Bouchra"/>
        <s v="Salaries PD-3-8-19 Tucker, Louthel"/>
        <s v="Salaries PD-3-8-19 Barnes, Kishawn"/>
        <s v="Salaries PD-3-8-19 Harris, Corinna"/>
        <s v="Salaries PD-3-8-19 Joyce, Patricia"/>
        <s v="Salaries PD-3-8-19 Couvertier, Lucy"/>
        <s v="Salaries PD-3-8-19 Wood, Kameron"/>
        <s v="Salaries PD-3-8-19 Aminuddin, Nasirah"/>
        <s v="Salaries PD-3-8-19 Good, Kristin A."/>
        <s v="Salaries PD-3-8-19 Byrne, Judith"/>
        <s v="Salaries PD-3-8-19 Toppin, Heather"/>
        <s v="Salaries PD-3-8-19 Wolf, Mark"/>
        <s v="Salaries PD-3-8-19 Craig, Jennifer"/>
        <s v="Salaries PD-3-8-19 Jackson, Bonita"/>
        <s v="Salaries PD-3-8-19 Monserrate, Amber"/>
        <s v="Salaries PD-3-8-19 Bah, Isata"/>
        <s v="Salaries PD-3-8-19 Ceylan, Sumeyra"/>
        <s v="Salaries PD-3-8-19 Jones, Jennifer"/>
        <s v="Salaries PD-3-8-19 Dixon, Stephanie"/>
        <s v="Salaries PD-3-8-19 Farina, Courtney"/>
        <s v="Salaries PD-3-8-19 Dumas, Ranada"/>
        <s v="Salaries PD-3-8-19 Goldwire, Patricia"/>
        <s v="Salaries PD-3-8-19 Horan, Michelle"/>
        <s v="Salaries PD-3-8-19 Forman, Sharon"/>
        <s v="Salaries PD-3-8-19 Fenick, Sue"/>
        <s v="Salaries PD-3-8-19 Padilla, Vincent"/>
        <s v="Salaries PD-3-8-19 Sharer, Amie"/>
        <s v="Salaries PD-3-8-19 Bovell, Lori"/>
        <s v="Salaries PD-3-8-19 Reger, Victoria"/>
        <s v="Salaries PD-3-8-19 Nelson, Quamillah"/>
        <s v="Salaries PD-3-8-19 Garner,Claire"/>
        <s v="Salaries PD-3-8-19 Bresch, Susan"/>
        <s v="Salaries PD-3-8-19 Vazquez, Melonie"/>
        <s v="Salaries PD-3-8-19 DeJesus-Centeno, Karla"/>
        <s v="Salaries PD-3-8-19 Figueroa, Legna"/>
        <s v="Salaries PD-3-8-19 Peterson, Greta"/>
        <s v="Salaries PD-3-8-19 Buffett, Christiana"/>
        <s v="Salaries PD-3-8-19 Manir, Sabrina"/>
        <s v="Salaries PD-3-8-19 Garnes, Dejaa"/>
        <s v="Salaries PD-3-8-19 Overton, Rovenna"/>
        <s v="Salaries PD-3-8-19 Logan, Bonnie"/>
        <s v="Salaries PD-3-8-19 Coleman, Heather"/>
        <s v="Salaries PD-3-8-19 Thind, Darsh"/>
        <s v="Salaries PD-3-8-19 Simone, Kathryn"/>
        <s v="Salaries PD-3-8-19 Yigit, Ozlem"/>
        <s v="Salaries PD-3-8-19 Hewitt, Michelle"/>
        <s v="Salaries PD-3-8-19 Thompson, Essence"/>
        <s v="Salaries PD-3-8-19 Klein, Denise"/>
        <s v="Salaries PD-3-8-19 Johnson, Bobby"/>
        <s v="Salaries PD-3-8-19 Rickards, Jill"/>
        <s v="Salaries PD-3-8-19 Feriha Inan, Fatma"/>
        <s v="Salaries PD-3-8-19 Weston, Carolyn"/>
        <s v="Salaries PD-3-8-19 Mitchem, Natalie"/>
        <s v="Salaries PD-3-8-19 Abdul-Badee - Johnson, Anjail"/>
        <s v="Salaries PD-3-8-19 Smith, Devita"/>
        <s v="Salaries PD-3-8-19 Farrell, Kimberly"/>
        <s v="Salaries PD-3-8-19 Boehmke, Elizabeth"/>
        <s v="Salaries PD-3-8-19 Markes, Brittnay"/>
        <s v="Salaries PD-3-8-19 Moss, Syrena"/>
        <s v="Salaries PD-3-8-19 Knaupp, Doreen"/>
        <s v="Salaries PD-3-8-19 Yanik, Saliha"/>
        <s v="Salaries PD-3-8-19 Claudio, Miriam"/>
        <s v="Salaries PD-3-8-19 Pritchett, Constance"/>
        <s v="Salaries PD-3-8-19 Joyce, Tammy"/>
        <s v="Salaries PD-3-8-19 Ramadan, Maiada"/>
        <s v="Salaries PD-3-8-19 Genc, Deniz"/>
        <s v="Salaries PD-3-8-19 Hosein, Sheyleen"/>
        <s v="Salaries PD-3-8-19 Azabawi, Seham"/>
        <s v="Salaries PD-3-8-19 Carson, Deborah"/>
        <s v="Salaries PD-3-8-19 Ditzel, Katilynn"/>
        <s v="Salaries PD-3-8-19 Elkady, May"/>
        <s v="Salaries PD-3-8-19 Brown, Patricia"/>
        <s v="Salaries PD-3-8-19 Gardner, Jacquelyn"/>
        <s v="Salaries PD-3-8-19 Sharma, Samarjit"/>
        <s v="Salaries PD-3-8-19 Torres, Amylir"/>
        <s v="Salaries PD-3-8-19 Hartlaub, Kathryn"/>
        <s v="Salaries PD-3-8-19 Figueroa, Maria"/>
        <s v="Salaries PD-3-8-19 Firat, Hafize"/>
        <s v="Salaries PD-3-8-19 Furniss, Kristen"/>
        <s v="Salaries PD-3-8-19 Nagy, Jennifer"/>
        <s v="Salaries PD-3-8-19 Jackson, Ethel"/>
        <s v="Salaries PD-3-8-19 Drennon, Ann"/>
        <s v="Salaries PD-3-8-19 Carley-Price, Jennifer"/>
        <s v="Salaries PD-3-8-19 Best, Tawanna"/>
        <s v="Salaries PD-3-8-19 Himm, Christine"/>
        <s v="Salaries PD-3-8-19 Dogbe, Yvonne"/>
        <s v="Salaries PD-3-8-19 Martin, Ayanna"/>
        <s v="Salaries PD-3-8-19 Spiller, Betty"/>
        <s v="Salaries PD-3-8-19 Pollard, Bridgett"/>
        <s v="Salaries PD-3-8-19 Sample, Janelle Yvette"/>
        <s v="Salaries PD-3-8-19 Green, Tomona"/>
        <s v="Salaries PD-3-8-19 Mayfield, Robert"/>
        <s v="Salaries PD-3-8-19 Moore, Ashley"/>
        <s v="Salaries PD-3-8-19 Holmes, Nina"/>
        <s v="Salaries PD-3-8-19 Stellwag, Andrew"/>
        <s v="Salaries PD-3-8-19 Gonzalez, Moraima"/>
        <s v="Salaries PD-3-8-19 Ditmar, Matthew"/>
        <s v="Salaries PD-3-8-19 Ragin, Ruth"/>
        <s v="Salaries PD-3-8-19 Jensen, Elizabeth"/>
        <s v="Salaries PD-3-8-19 Conley, Donna"/>
        <s v="Salaries PD-3-8-19 Fisher, Wanda"/>
        <s v="Salaries PD-3-8-19 Wilbur, Donna"/>
        <s v="125 Deductions"/>
        <s v="Salaries PD-3-8-19 Sheipe, Bonnie"/>
        <s v="Salaries PD-3-8-19 Saloka, Vivyan"/>
        <s v="Salaries PD-3-8-19 Pryor, Verdina"/>
        <s v="Salaries PD-3-8-19 Cooper-Gindraw, Stacy D"/>
        <s v="Salaries PD-3-8-19 Notte, Frank"/>
        <s v="Salaries PD-3-8-19 Bond, Lois"/>
        <s v="Salaries PD-3-8-19 Harty, Colin"/>
        <s v="Salaries PD-3-8-19 Rivera, Ingrid"/>
        <s v="Salaries PD-3-8-19 Carpenter, Yvette"/>
        <s v="Salaries PD-3-8-19 Gadsden, Rayna"/>
        <s v="Salaries PD-3-8-19 Jakubowski, Danielle"/>
        <s v="Salaries PD-3-8-19 Williams, Jenna"/>
        <s v="Salaries PD-3-8-19 Dumesle, Sandy"/>
        <s v="Salaries PD-3-8-19 Canturk, Reyhan"/>
        <s v="Salaries PD-3-8-19 Rodrigues, Megan"/>
        <s v="Salaries PD-3-8-19 Jefferson, Chalesha"/>
        <s v="Salaries PD-3-8-19 Flewellen, Keshia"/>
        <s v="Salaries PD-3-8-19 Jenkins, Rita"/>
        <s v="Salaries PD-3-8-19 Sharma, Nidhi"/>
        <s v="Salaries PD-3-8-19 Carson, William"/>
        <s v="Salaries PD-3-8-19 Stellwag, Marissa"/>
        <s v="Salaries PD-3-8-19 Davis, DaShaun"/>
        <s v="Salaries PD-3-8-19 Hill, Tawona"/>
        <s v="Salaries PD-3-8-19 Magauran, Kathryn"/>
        <s v="Salaries PD-3-8-19 Lamutt-Rivera, Maria"/>
        <s v="Salaries PD-3-8-19 Williams-Barnes, Linda"/>
        <s v="Salaries PD-3-8-19 Martinez, Orlando"/>
        <s v="Salaries PD-3-8-19 Arreguin, Bibiana"/>
        <s v="Salaries PD-3-8-19 Toussaint -Fontus, Marie"/>
        <s v="Salaries PD-3-8-19 Miller, Toxi"/>
        <s v="Salaries PD-3-8-19 Wescott, Pantida"/>
        <s v="Salaries PD-3-8-19 Orangers, Lynn"/>
        <s v="Salaries PD-3-8-19 Kilic, Gulcin"/>
        <s v="Salaries PD-3-8-19 Habib, Farhanaz"/>
        <s v="Salaries PD-3-8-19 Conyers, Ta'Jah"/>
        <s v="Salaries PD-3-8-19 Oliver-Terrell, Melissa"/>
        <s v="Salaries PD-3-8-19 Adriani, Christina"/>
        <s v="Salaries PD-3-8-19 Saxton, Danyel-6/28/19"/>
        <s v="Salaries PD-3-8-19 Efil, Busra"/>
        <s v="Salaries PD-3-8-19 Hardi, Shellinda"/>
        <s v="Salaries PD-3-8-19 Ozel, Tugce"/>
        <s v="Salaries PD-3-8-19 Howard, Ariel"/>
        <s v="Salaries PD-3-8-19 Whitfield, Lisa"/>
        <s v="Salaries PD-3-8-19 Elder, Jennifer"/>
        <s v="Salaries PD-3-8-19 Rice, Erica-6/28/19"/>
        <s v="Salaries PD-3-8-19 Saxton, Cortney"/>
        <s v="Salaries PD-3-8-19 Kennedy, Mary"/>
        <s v="Lynn Orangers PD-3-22-19"/>
        <s v="Betty Spiller PD-3-22-19"/>
        <s v="Victoria Reger PD-3-22-19"/>
        <s v="Ashley Moore PD-3-22-19"/>
        <s v="Tammy Joyce PD-3-22-19"/>
        <s v="Ruben Johnson PD-3-22-19"/>
        <s v="Greta Peterson PD-3-22-19"/>
        <s v="Constance Pritchett PD-3-22-19"/>
        <s v="Glayds Ortiz  PD-3-22-19"/>
        <s v="Megan Rodrigues PD-3-22-19"/>
        <s v="Janessa Rivera PD-3-22-19"/>
        <s v="Ann Drennon PD-3-22-19"/>
        <s v="Sue Fenick PD-3-22-19"/>
        <s v="Ariel Howard PD-3-22-19"/>
        <s v="Anjail Abdul-Badee-Johnson PD-3-22-19"/>
        <s v="Denise Cacalori PD-3-22-19"/>
        <s v="Stephanie Dixon PD-3-22-19"/>
        <s v="Amie Sharer PD-3-22-19"/>
        <s v="Claire Garner PD-3-22-19"/>
        <s v="Judith Byrne PD-3-22-19"/>
        <s v="Deniz Genc PD-3-22-19"/>
        <s v="Yvette Carpenter PD-3-22-19"/>
        <s v="Ranada Dumas PD-3-22-19"/>
        <s v="May Elkady PD-3-22-19"/>
        <s v="Donna Hajzer PD-3-22-19"/>
        <s v="Donna Wilbur PD-3-22-19"/>
        <s v="Jill Rickards PD-3-22-19"/>
        <s v="Susan Bresch PD-3-22-19"/>
        <s v="Denise Klein PD-3-22-19"/>
        <s v="Ta'Jah Conyers PD-3-22-19"/>
        <s v="Manvir Gill PD-3-22-19"/>
        <s v="Kristin Good PD-3-22-19"/>
        <s v="Rovenna Overton PD-3-22-19"/>
        <s v="Donna Conley PD-3-22-19"/>
        <s v="Danielle Jakubowski PD-3-22-19"/>
        <s v="Nidhi Sharma PD-3-22-19"/>
        <s v="Kristen Furniss PD-3-22-19"/>
        <s v="Busra Efil PD-3-22-19"/>
        <s v="Quamillah Nelson PD-3-22-19"/>
        <s v="Kyle Edwards PD-3-22-19"/>
        <s v="Corinna Harris PD-3-22-19"/>
        <s v="Natalie Mitchem PD-3-22-19"/>
        <s v="Bonnie Logan PD-3-22-19"/>
        <s v="Marissa Stellwag PD-3-22-19"/>
        <s v="Legna Figueroa PD-3-22-19"/>
        <s v="Heather Coleman PD-3-22-19"/>
        <s v="Patricia Joyce PD-3-22-19"/>
        <s v="Louthel Tucker PD-3-22-19"/>
        <s v="Janelle Yvette Sample PD-3-22-19"/>
        <s v="Pantida Wescott PD-3-22-19"/>
        <s v="Katilynn Ditzel PD-3-22-19"/>
        <s v="Doreen Knaupp PD-3-22-19"/>
        <s v="Dezzaray Young PD-3-22-19"/>
        <s v="Nina Holmes PD-3-22-19"/>
        <s v="Keshia Flewellen PD-3-22-19"/>
        <s v="Junova Gordon PD-3-22-19"/>
        <s v="Kimberly Farrell PD-3-22-19"/>
        <s v="Bridgett Pollard PD-3-22-19"/>
        <s v="Erica Rice PD-3-22-19"/>
        <s v="Verdina Pryor PD-3-22-19"/>
        <s v="Michelle Horan PD-3-22-19"/>
        <s v="Jennifer Jones PD-3-22-19"/>
        <s v="Patricia Brown PD-3-22-19"/>
        <s v="Susan Margolis PD-3-22-19"/>
        <s v="Fatma Feriha Inan PD-3-22-19"/>
        <s v="Regina McCall PD-3-22-19"/>
        <s v="Christina Adriani PD-3-22-19"/>
        <s v="Moraima Gonzalez PD-3-22-19"/>
        <s v="Miriam Claudio PD-3-22-19"/>
        <s v="Sharon Forman  PD-3-22-19"/>
        <s v="Maria Lamutt-Rivera PD-3-22-19"/>
        <s v="Dejaa Garnes PD-3-22-19"/>
        <s v="Courtney Farina PD-3-22-19"/>
        <s v="Lori Bovell PD-3-22-19"/>
        <s v="Hafize Firat PD-3-22-19"/>
        <s v="Devita Smith PD-3-22-19"/>
        <s v="Jennifer Elder PD-3-22-19"/>
        <s v="Jenna Williams PD-3-22-19"/>
        <s v="DaShaun Davis PD-3-22-19"/>
        <s v="Vivyan Saloka PD-3-22-19"/>
        <s v="Michelle Hewitt  PD-3-22-19"/>
        <s v="Frank Notte PD-3-22-19"/>
        <s v="Ingrid Rivera PD-3-22-19"/>
        <s v="Susan Caffrey PD-3-22-19"/>
        <s v="Patricia Goldwire PD-3-22-19"/>
        <s v="Farhanaz Habib PD-3-22-19"/>
        <s v="Nasirah Aminuddin PD-3-22-19"/>
        <s v="Jennifer Nagy PD-3-22-19"/>
        <s v="Deborah Carson PD-3-22-19"/>
        <s v="Andrew Stellwag PD-3-22-19"/>
        <s v="Kathryn Magauran PD-3-22-19"/>
        <s v="Essence Thompson PD-3-22-19"/>
        <s v="Tomona Green PD-3-22-19"/>
        <s v="Amber Monserrate PD-3-22-19"/>
        <s v="Robert Mayfield PD-3-22-19"/>
        <s v="Isata Bah PD-3-22-19"/>
        <s v="Darshpreet Thind PD-3-22-19"/>
        <s v="Colin Harty PD-3-22-19"/>
        <s v="Carolyn Weston PD-3-22-19"/>
        <s v="Melonie Vazquez PD-3-22-19"/>
        <s v="Ruth Ragin PD-3-22-19"/>
        <s v="Syrena Moss PD-3-22-19"/>
        <s v="Bonita Jackson PD-3-22-19"/>
        <s v="Ethel Jackson PD-3-22-19"/>
        <s v="Rita Jenkins PD-3-22-19"/>
        <s v="Janet Leonard PD-3-22-19"/>
        <s v="Christiana Buffett PD-3-22-19"/>
        <s v="Danyel Saxton PD-3-22-19"/>
        <s v="Sharon Forman PD-3-22-19"/>
        <s v="Seham Azabawi PD-3-22-19"/>
        <s v="Jennifer Carley-Price PD-3-22-19"/>
        <s v="Elizabeth Boehmke PD-3-22-19"/>
        <s v="Stacy D Cooper-Gindraw PD-3-22-19"/>
        <s v="Michelle Hewitt PD-3-22-19"/>
        <s v="Samarjit Sharma PD-3-22-19"/>
        <s v="Sabrina Manir PD-3-22-19"/>
        <s v="Elizabeth Jensen PD-3-22-19"/>
        <s v="Ayanna Martin PD-3-22-19"/>
        <s v="Doris Santana PD-3-22-19"/>
        <s v="Shante Branscomb PD-3-22-19"/>
        <s v="Samir Reiz PD-3-22-19"/>
        <s v="Chalesha Jefferson PD-3-22-19"/>
        <s v="Christine Morrison PD-3-22-19"/>
        <s v="Orlando Martinez PD-3-22-19"/>
        <s v="Melissa Oliver-Terrell PD-3-22-19"/>
        <s v="Yvonne Dogbe PD-3-22-19"/>
        <s v="Karla DeJesus-Centeno PD-3-22-19"/>
        <s v="William Carson PD-3-22-19"/>
        <s v="Stephanie Greene PD-3-22-19"/>
        <s v="Sheyleen Hosein PD-3-22-19"/>
        <s v="Reyhan Canturk PD-3-22-19"/>
        <s v="Amylir Torres PD-3-22-19"/>
        <s v="Linda Williams-Barnes PD-3-22-19"/>
        <s v="Christine Himm PD-3-22-19"/>
        <s v="Mary Kennedy PD-3-22-19"/>
        <s v="Kathryn Simone PD-3-22-19"/>
        <s v="Kishawn Barnes PD-3-22-19"/>
        <s v="Tawanna Best PD-3-22-19"/>
        <s v="Lisa Whitfield PD-3-22-19"/>
        <s v="Bibiana Arreguin PD-3-22-19"/>
        <s v="Andrea Ferrare PD-3-22-19"/>
        <s v="Matthew Ditmar PD-3-22-19"/>
        <s v="Catherine Foster PD-3-22-19"/>
        <s v="Wanda Fisher PD-3-22-19"/>
        <s v="Michelle Weaver PD-3-22-19"/>
        <s v="Gulcin Kilic PD-3-22-19"/>
        <s v="Bonnie Sheipe PD-3-22-19"/>
        <s v="Shellinda Hardie PD-3-22-19"/>
        <s v="Linda Edwards PD-3-22-19"/>
        <s v="Tawona Hill PD-3-22-19"/>
        <s v="Heather Toppin PD-3-22-19"/>
        <s v="Brittnay Markes PD-3-22-19"/>
        <s v="Paulina Hidalgo PD-3-22-19"/>
        <s v="Bouchra Benachir PD-3-22-19"/>
        <s v="Tugce Ozel PD-3-22-19"/>
        <s v="Marie Toussaint -Fontus PD-3-22-19"/>
        <s v="Jennifer Craig PD-3-22-19"/>
        <s v="Jacquelyn Gardner PD-3-22-19"/>
        <s v="Sumeyra Ceylan PD-3-22-19"/>
        <s v="Bobby Johnson PD-3-22-19"/>
        <s v="Carol Brown PD-3-22-19"/>
        <s v="Toxi Miller PD-3-22-19"/>
        <s v="Lucy Couvertier PD-3-22-19"/>
        <s v="Saliha Yanik PD-3-22-19"/>
        <s v="Kameron Wood PD-3-22-19"/>
        <s v="Vincent Padilla PD-3-22-19"/>
        <s v="Ozlem Yigit PD-3-22-19"/>
        <s v="Maria Figueroa PD-3-22-19"/>
        <s v="Rayna Gadsden PD-3-22-19"/>
        <s v="Maiada Ramadan PD-3-22-19"/>
        <s v="Lois Bond PD-3-22-19"/>
        <s v="Kathryn Hartlaub PD-3-22-19"/>
        <s v="Mark Wolf PD-3-22-19"/>
        <s v="Kathleen Moreland PD-3-22-19"/>
        <s v="Month End Payroll Accrual March 2019"/>
        <s v="Samir Reiz PD-4-5-19"/>
        <s v="Glayds Ortiz  PD-4-5-19"/>
        <s v="Denise Klein PD-4-5-19"/>
        <s v="Bobby Johnson PD-4-5-19"/>
        <s v="Paulina Hidalgo PD-4-5-19"/>
        <s v="Janessa Rivera PD-4-5-19"/>
        <s v="Yvette Carpenter PD-4-5-19"/>
        <s v="Shante Branscomb PD-4-5-19"/>
        <s v="Natalie Mitchem PD-4-5-19"/>
        <s v="Stephanie Dixon PD-4-5-19"/>
        <s v="Sharon Forman PD-4-5-19"/>
        <s v="Amber Monserrate PD-4-5-19"/>
        <s v="Stephanie Greene PD-4-5-19"/>
        <s v="Maria Lamutt-Rivera PD-4-5-19"/>
        <s v="Nina Holmes PD-4-5-19"/>
        <s v="Lisa Whitfield PD-4-5-19"/>
        <s v="Kristen Furniss PD-4-5-19"/>
        <s v="Syrena Moss PD-4-5-19"/>
        <s v="Greta Peterson PD-4-5-19"/>
        <s v="Ingrid Rivera PD-4-5-19"/>
        <s v="Jacquelyn Gardner PD-4-5-19"/>
        <s v="Judith Byrne PD-4-5-19"/>
        <s v="Sue Fenick PD-4-5-19"/>
        <s v="Kyle Edwards PD-4-5-19"/>
        <s v="Victoria Reger PD-4-5-19"/>
        <s v="Elizabeth Jensen PD-4-5-19"/>
        <s v="Bibiana Arreguin PD-4-5-19"/>
        <s v="Susan Margolis PD-4-5-19"/>
        <s v="Susan Bresch PD-4-5-19"/>
        <s v="Anjail Abdul-Badee-Johnson PD-4-5-19"/>
        <s v="Bouchra Benachir PD-4-5-19"/>
        <s v="Kristin Good PD-4-5-19"/>
        <s v="Jill Rickards PD-4-5-19"/>
        <s v="Carol Brown PD 4-5-19"/>
        <s v="Tugce Ozel PD-4-5-19"/>
        <s v="William Carson PD-4-5-19"/>
        <s v="Rita Jenkins PD-4-5-19"/>
        <s v="Bonita Jackson PD-4-5-19"/>
        <s v="Vincent Padilla PD-4-5-19"/>
        <s v="Davina Hess PD-4-5-19"/>
        <s v="May Elkady PD-4-5-19"/>
        <s v="Quamillah Nelson PD-4-5-19"/>
        <s v="Patricia Brown PD-4-5-19"/>
        <s v="Ruben Johnson PD-4-5-19"/>
        <s v="Andrea Ferrare PD-4-5-19"/>
        <s v="Katilynn Ditzel PD-4-5-19"/>
        <s v="Brittnay Markes PD-4-5-19"/>
        <s v="Tammy Joyce PD-4-5-19"/>
        <s v="Lynn Orangers PD-4-5-19"/>
        <s v="Catherine Foster PD-4-5-19"/>
        <s v="Rovenna Overton PD-4-5-19"/>
        <s v="Melonie Vazquez PD-4-5-19"/>
        <s v="Carolyn Weston PD-4-5-19"/>
        <s v="Kameron Wood PD-4-5-19"/>
        <s v="Moraima Gonzalez PD-4-5-19"/>
        <s v="Christine Morrison PD-4-5-19"/>
        <s v="Deniz Genc PD-4-5-19"/>
        <s v="Michelle Horan PD-4-5-19"/>
        <s v="Donna Hajzer PD-4-5-19"/>
        <s v="Shellinda Hardie PD-4-5-19"/>
        <s v="Jennifer Carley-Price PD-4-5-19"/>
        <s v="Amie Sharer PD-4-5-19"/>
        <s v="Manvir Gill PD-4-5-19"/>
        <s v="Essence Thompson PD-4-5-19"/>
        <s v="Patricia Goldwire PD4-5-19"/>
        <s v="Saliha Yanik PD-4-5-19"/>
        <s v="Michelle Hewitt  PD-4-5-19"/>
        <s v="Kathryn Magauran PD-4-5-19"/>
        <s v="Jennifer Elder PD-4-5-19"/>
        <s v="Tawanna Best PD-4-5-19"/>
        <s v="Sharon Forman  PD-4-5-19"/>
        <s v="Sumeyra Ceylan PD-4-5-19"/>
        <s v="Megan Rodrigues PD-4-5-19"/>
        <s v="Robert Mayfield PD-4-5-19"/>
        <s v="Kathryn Hartlaub PD-4-5-19"/>
        <s v="Yvonne Dogbe PD-4-5-19"/>
        <s v="Jennifer Jones PD-4-5-19"/>
        <s v="Jennifer Craig PD-4-5-19"/>
        <s v="Michelle Weaver PD-4-5-19"/>
        <s v="Bonnie Sheipe PD-4-5-19"/>
        <s v="Andrew Stellwag PD-4-5-19"/>
        <s v="Patricia Joyce PD-4-5-19"/>
        <s v="Elizabeth Boehmke PD-4-5-19"/>
        <s v="Donna Wilbur PD-4-5-19"/>
        <s v="Legna Figueroa PD-4-5-19"/>
        <s v="Isata Bah PD-4-5-19"/>
        <s v="Denise Cacalori PD-4-5-19"/>
        <s v="Linda Williams-Barnes PD-4-5-19"/>
        <s v="Tomona Green PD-4-5-19"/>
        <s v="Sabrina Manir PD-4-5-19"/>
        <s v="Erica Rice PD-4-5-19"/>
        <s v="Tawona Hill PD-4-5-19"/>
        <s v="Ann Drennon PD-4-5-19"/>
        <s v="Stacy D Cooper-Gindraw PD-4-5-19"/>
        <s v="Dejaa Garnes PD-4-5-19"/>
        <s v="Danyel Saxton PD-4-5-19"/>
        <s v="Christiana Buffett PD-4-5-19"/>
        <s v="Susan Caffrey PD-4-5-19"/>
        <s v="Darshpreet Thind PD-4-5-19"/>
        <s v="Danielle Jakubowski PD-4-5-19"/>
        <s v="Chalesha Jefferson PD-4-5-19"/>
        <s v="Lucy Couvertier PD-4-5-19"/>
        <s v="Doreen Knaupp PD-4-5-19"/>
        <s v="Reyhan Canturk PD-4-5-19"/>
        <s v="Christina Adriani PD-4-5-19"/>
        <s v="Louthel Tucker PD-4-5-19"/>
        <s v="Seham Azabawi PD-4-5-19"/>
        <s v="Constance Pritchett PD-4-5-19"/>
        <s v="Hafize Firat PD-4-5-19"/>
        <s v="Frank Notte PD-4-5-19"/>
        <s v="Doris Santana PD-4-5-19"/>
        <s v="Courtney Farina PD-4-5-19"/>
        <s v="Deborah Carson PD-4-5-19"/>
        <s v="Rayna Gadsden PD-4-5-19"/>
        <s v="Amylir Torres PD-4-5-19"/>
        <s v="Maiada Ramadan PD-4-5-19"/>
        <s v="Matthew Ditmar PD-4-5-19"/>
        <s v="Devita Smith PD-4-5-19"/>
        <s v="Ariel Howard PD-4-5-19"/>
        <s v="Jenna Williams PD-4-5-19"/>
        <s v="Sheyleen Hosein PD-4-5-19"/>
        <s v="Mary Kennedy PD-4-5-19"/>
        <s v="Ayanna Martin PD-4-5-19"/>
        <s v="Gulcin Kilic PD-4-5-19"/>
        <s v="Fatma Feriha Inan PD-4-5-19"/>
        <s v="Ta'Jah Conyers PD-4-5-19"/>
        <s v="Orlando Martinez PD-4-5-19"/>
        <s v="Kimberly Farrell PD-4-5-19"/>
        <s v="Marissa Stellwag PD-4-5-19"/>
        <s v="Christine Himm PD-4-5-19"/>
        <s v="Samarjit Sharma PD-4-5-19"/>
        <s v="Nidhi Sharma PD-4-5-19"/>
        <s v="Courtney Saxton PD- 4-5-19"/>
        <s v="Verdina Pryor PD-4-5-19"/>
        <s v="Melissa Oliver-Terrell PD-4-5-19"/>
        <s v="Betty Spiller PD-4-5-19"/>
        <s v="Janelle Yvette Sample PD-4-5-19"/>
        <s v="Nasirah Aminuddin PD-4-5-19"/>
        <s v="Mark Wolf PD-4-5-19"/>
        <s v="Heather Toppin PD-4-5-19"/>
        <s v="Farhanaz Habib PD-4-5-19"/>
        <s v="Michelle Hewitt PD-4-5-19"/>
        <s v="Donna Conley PD-4-5-19"/>
        <s v="DaShaun Davis PD-4-5-19"/>
        <s v="Ruth Ragin PD-4-5-19"/>
        <s v="Bridgett Pollard PD-4-5-19"/>
        <s v="Wanda Fisher PD-4-5-19"/>
        <s v="Lori Bovell PD-4-5-19"/>
        <s v="Corinna Harris PD-4-5-19"/>
        <s v="Toxi Miller PD-4-5-19"/>
        <s v="Busra Efil PD-4-5-19"/>
        <s v="Claire Garner PD-4-5-19"/>
        <s v="Miriam Claudio PD-4-5-19"/>
        <s v="Marie Toussaint -Fontus PD-4-5-19"/>
        <s v="Maria Figueroa PD-4-5-19"/>
        <s v="Janet Leonard PD-4-5-19"/>
        <s v="Kishawn Barnes PD-4-5-19"/>
        <s v="Karla DeJesus-Centeno PD-4-5-19"/>
        <s v="Jennifer Nagy PD-4-5-19"/>
        <s v="Colin Harty PD-4-5-19"/>
        <s v="Pantida Wescott PD-4-5-19"/>
        <s v="Ethel Jackson PD-4-5-19"/>
        <s v="Keshia Flewellen PD-4-5-19"/>
        <s v="Heather Coleman PD-4-5-19"/>
        <s v="Kathleen Moreland PD-4-5-19"/>
        <s v="Bonnie Logan PD-4-5-19"/>
        <s v="Sandy Dumesle PD-4-5-19"/>
        <s v="Ranada Dumas PD-4-5-19"/>
        <s v="Ozlem Yigit PD-4-5-19"/>
        <s v="Kathryn Simone PD-4-5-19"/>
        <s v="Lois Bond PD-4-5-19"/>
        <s v="Ashley Moore PD-4-5-19"/>
        <s v="Vivyan Saloka PD-4-5-19"/>
        <s v="Sue Fenick PD-4-19-19"/>
        <s v="Corinna Harris PD-4-19-19"/>
        <s v="Amie Sharer PD-4-19-19"/>
        <s v="Bridgett Pollard PD-4-19-19"/>
        <s v="Ruben Johnson PD-4-19-19"/>
        <s v="Christine Morrison PD-4-19-19"/>
        <s v="Louthel Tucker PD-4-19-19"/>
        <s v="Bonnie Logan PD-4-19-19"/>
        <s v="Michelle Horan PD-4-19-19"/>
        <s v="Chalesha Jefferson PD-4-19-19"/>
        <s v="Sumeyra Ceylan PD-4-19-19"/>
        <s v="Orlando Martinez PD-4-19-19"/>
        <s v="Natalie Mitchem PD-4-19-19"/>
        <s v="Kyle Edwards PD-4-19-19"/>
        <s v="Carolyn Weston PD-4-19-19"/>
        <s v="Tammy Joyce PD-4-19-19"/>
        <s v="Manvir Gill PD-4-19-19"/>
        <s v="Kristin Good PD-4-19-19"/>
        <s v="Constance Pritchett PD-4-19-19"/>
        <s v="Jill Rickards PD-4-19-19"/>
        <s v="Rovenna Overton PD-4-19-19"/>
        <s v="Donna Hajzer PD-4-19-19"/>
        <s v="Toxi Miller PD-4-19-19"/>
        <s v="Greta Peterson PD-4-19-19"/>
        <s v="Bouchra Benachir PD-4-19-19"/>
        <s v="Nasirah Aminuddin PD-4-19-19"/>
        <s v="Christiana Buffett PD-4-19-19"/>
        <s v="Bonita Jackson PD-4-19-19"/>
        <s v="Kathryn Simone PD-4-19-19"/>
        <s v="Ashley Moore PD-4-19-19"/>
        <s v="Denise Klein PD-4-19-19"/>
        <s v="Darshpreet Thind PD-4-19-19"/>
        <s v="Donna Wilbur PD-4-19-19"/>
        <s v="Amber Monserrate PD-4-19-19"/>
        <s v="Ann Drennon PD-4-19-19"/>
        <s v="Deborah Carson PD-4-19-19"/>
        <s v="Rayna Gadsden PD-4-19-19"/>
        <s v="Moraima Gonzalez PD-4-19-19"/>
        <s v="Doris Santana PD-4-19-19"/>
        <s v="Tomona Green PD-4-19-19"/>
        <s v="Tawanna Best PD-4-19-19"/>
        <s v="Saliha Yanik PD-4-19-19"/>
        <s v="Susan Margolis PD-4-19-19"/>
        <s v="Samir Reiz PD-4-19-19"/>
        <s v="Verdina Pryor PD-4-19-19"/>
        <s v="Victoria Reger PD-4-19-19"/>
        <s v="Hafize Firat PD-4-19-19"/>
        <s v="Kathleen Moreland PD-4-19-19"/>
        <s v="Matthew Ditmar PD-4-19-19"/>
        <s v="Lois Bond PD-4-19-19"/>
        <s v="Sheyleen Hosein PD-4-19-19"/>
        <s v="Isata Bah PD-4-19-19"/>
        <s v="Janessa Rivera PD-4-19-19"/>
        <s v="Stacy D Cooper-Gindraw PD-4-19-19"/>
        <s v="Kathryn Magauran PD-4-19-19"/>
        <s v="Frank Notte PD-4-19-19"/>
        <s v="Direct Deposit Reversal"/>
        <s v="Mark Wolf PD-4-19-19"/>
        <s v="Kristen Furniss PD-4-19-19"/>
        <s v="Janet Leonard PD-4-19-19"/>
        <s v="Christina Adriani PD-4-19-19"/>
        <s v="Ramsey Nutter PD-4-19-19"/>
        <s v="Claire Garner PD-4-19-19"/>
        <s v="Melonie Vazquez PD-4-19-19"/>
        <s v="Ozlem Yigit PD-4-19-19"/>
        <s v="Denise Cacalori PD-4-19-19"/>
        <s v="Michelle Hewitt  PD-4-19-19"/>
        <s v="Janelle Yvette Sample PD-4-19-19"/>
        <s v="Lisa Whitfield PD-4-19-19"/>
        <s v="Deniz Genc PD-4-19-19"/>
        <s v="Davina Hess PD-4-19-19"/>
        <s v="Andrew Stellwag PD-4-19-19"/>
        <s v="Robert Mayfield PD-4-19-19"/>
        <s v="Stephanie Dixon PD-4-19-19"/>
        <s v="Donna Conley PD-4-19-19"/>
        <s v="Marie Toussaint -Fontus PD-4-19-19"/>
        <s v="Vincent Padilla PD-4-19-19"/>
        <s v="Samarjit Sharma PD-4-19-19"/>
        <s v="Farhanaz Habib PD-4-19-19"/>
        <s v="Sherrita Dunn PD-4-19-19"/>
        <s v="Bonnie Sheipe PD-4-19-19"/>
        <s v="Keshia Flewellen PD-4-19-19"/>
        <s v="Sharon Forman PD-4-19-19"/>
        <s v="Maria Figueroa PD-4-19-19"/>
        <s v="Legna Figueroa PD-4-19-19"/>
        <s v="Catherine Foster PD-4-19-19"/>
        <s v="Tugce Ozel PD-4-19-19"/>
        <s v="Ethel Jackson PD-4-19-19"/>
        <s v="Rita Jenkins PD-4-19-19"/>
        <s v="Busra Efil PD-4-19-19"/>
        <s v="Paulina Hidalgo PD-4-19-19"/>
        <s v="Andrea Ferrare PD-4-19-19"/>
        <s v="Glayds Ortiz  PD-4-19-19"/>
        <s v="Syrena Moss PD-4-19-19"/>
        <s v="Kathryn Hartlaub PD-4-19-19"/>
        <s v="Jennifer Elder PD-4-19-19"/>
        <s v="Miriam Claudio PD-4-19-19"/>
        <s v="Christine Himm PD-4-19-19"/>
        <s v="Susan Bresch PD-4-19-19"/>
        <s v="Devita Smith PD-4-19-19"/>
        <s v="Megan Rodrigues PD-4-19-19"/>
        <s v="Ayanna Martin PD-4-19-19"/>
        <s v="Ivanette Peterson PD-4-19-19"/>
        <s v="Doreen Knaupp PD-4-19-19"/>
        <s v="Danielle Jakubowski PD-4-19-19"/>
        <s v="Kimberly Farrell PD-4-19-19"/>
        <s v="Karla DeJesus-Centeno PD-4-19-19"/>
        <s v="Shellinda Hardie PD-4-19-19"/>
        <s v="Amylir Torres PD-4-19-19"/>
        <s v="Nidhi Sharma PD-4-19-19"/>
        <s v="Erica Rice PD-4-19-19"/>
        <s v="Jennifer Jones PD-4-19-19"/>
        <s v="Quamillah Nelson PD-4-19-19"/>
        <s v="Jennifer Carley-Price PD-4-19-19"/>
        <s v="Kishawn Barnes PD-4-19-19"/>
        <s v="Heather Coleman PD-4-19-19"/>
        <s v="Patricia Joyce PD-4-19-19"/>
        <s v="May Elkady PD-4-19-19"/>
        <s v="Courtney Farina PD-4-19-19"/>
        <s v="Mary Kennedy PD-4-19-19"/>
        <s v="Jennifer Craig PD-4-19-19"/>
        <s v="Pantida Wescott PD-4-19-19"/>
        <s v="Maiada Ramadan PD-4-19-19"/>
        <s v="Anjail Abdul-Badee-Johnson PD-4-19-19"/>
        <s v="Fatma Feriha Inan PD-4-19-19"/>
        <s v="Ranada Dumas PD-4-19-19"/>
        <s v="Ruth Ragin PD-4-19-19"/>
        <s v="Vivyan Saloka PD-4-19-19"/>
        <s v="Lucy Couvertier PD-4-19-19"/>
        <s v="Seham Azabawi PD-4-19-19"/>
        <s v="Bobby Johnson PD-4-19-19"/>
        <s v="Katilynn Ditzel PD-4-19-19"/>
        <s v="Colin Harty PD-4-19-19"/>
        <s v="Judith Byrne PD-4-19-19"/>
        <s v="Michelle Hewitt PD-4-19-19"/>
        <s v="Jacquelyn Gardner PD-4-19-19"/>
        <s v="Dejaa Garnes PD-4-19-19"/>
        <s v="Cigdem Ozdemir PD-4-19-19"/>
        <s v="Rada Ali PD-4-19-19"/>
        <s v="Marissa Stellwag PD-4-19-19"/>
        <s v="Ta'Jah Conyers PD-4-19-19"/>
        <s v="Antoine Nelson PD-4-19-19"/>
        <s v="Nina Holmes PD-4-19-19"/>
        <s v="Lynn Orangers PD-4-19-19"/>
        <s v="Yvonne Dogbe PD-4-19-19"/>
        <s v="Bibiana Arreguin PD-4-19-19"/>
        <s v="Sabrina Manir PD-4-19-19"/>
        <s v="Patricia Brown PD-4-19-19"/>
        <s v="Elizabeth Boehmke PD-4-19-19"/>
        <s v="Heather Toppin PD-4-19-19"/>
        <s v="Stephanie Greene PD-4-19-19"/>
        <s v="Tawona Hill PD-4-19-19"/>
        <s v="Sandy Dumesle PD-4-19-19"/>
        <s v="DaShaun Davis PD-4-19-19"/>
        <s v="Michelle Weaver PD-4-19-19"/>
        <s v="Velma Burks PD-4-19-19"/>
        <s v="Susan Caffrey PD-4-19-19"/>
        <s v="Reyhan Canturk PD-4-19-19"/>
        <s v="Maria Lamutt-Rivera PD-4-19-19"/>
        <s v="Shante Branscomb PD-4-19-19"/>
        <s v="Sharon Forman  PD-4-19-19"/>
        <s v="Kameron Wood PD-4-19-19"/>
        <s v="Danyel Saxton PD-4-19-19"/>
        <s v="William Carson PD-4-19-19"/>
        <s v="Wanda Fisher PD-4-19-19"/>
        <s v="Ariel Howard PD-4-19-19"/>
        <s v="Elizabeth Jensen PD-4-19-19"/>
        <s v="Essence Thompson PD-4-19-19"/>
        <s v="Jennifer Nagy PD-4-19-19"/>
        <s v="Yvette Carpenter PD-4-19-19"/>
        <s v="Brittnay Markes PD-4-19-19"/>
        <s v="Melissa Oliver-Terrell PD-4-19-19"/>
        <s v="Month End Payroll Accrual April 2019"/>
        <s v="Janessa Rivera PD-5-3-19"/>
        <s v="Donna Wilbur PD-5-3-19"/>
        <s v="Christina Adriani PD-5-3-19"/>
        <s v="Ruben Johnson PD-5-3-19"/>
        <s v="Marissa Stellwag PD-5-3-19"/>
        <s v="Busra Efil PD-5-3-19"/>
        <s v="Nasirah Aminuddin PD-5-3-19"/>
        <s v="Karla DeJesus-Centeno PD-5-3-19"/>
        <s v="Stephanie Dixon PD-5-3-19"/>
        <s v="Sharon Forman PD-5-3-19"/>
        <s v="Greta Peterson PD-5-3-19"/>
        <s v="Amie Sharer PD-5-3-19"/>
        <s v="William Carson PD-5-3-19"/>
        <s v="Kathleen Moreland PD-5-3-19"/>
        <s v="Susan Bresch PD-5-3-19"/>
        <s v="Lisa Whitfield PD-5-3-19"/>
        <s v="Jennifer Craig PD-5-3-19"/>
        <s v="Kyle Edwards PD-5-3-19"/>
        <s v="Sheila Hughes PD-5-3-19"/>
        <s v="Rovenna Overton PD-5-3-19"/>
        <s v="Denise Cacalori PD-5-3-19"/>
        <s v="Ashley Moore PD-5-3-19"/>
        <s v="Darshpreet Thind PD-5-3-19"/>
        <s v="Bonita Jackson PD-5-3-19"/>
        <s v="Donna Hajzer PD-5-3-19"/>
        <s v="Deborah Carson PD-5-3-19"/>
        <s v="Danyel Saxton PD-5-3-19"/>
        <s v="Sandy Dumesle PD-5-3-19"/>
        <s v="Wanda Fisher PD-5-3-19"/>
        <s v="Orlando Martinez PD-5-3-19"/>
        <s v="Doreen Knaupp PD-5-3-19"/>
        <s v="Velma Burks PD-5-3-19"/>
        <s v="Carolyn Weston PD-5-3-19"/>
        <s v="Shante Branscomb PD-5-3-19"/>
        <s v="Michelle Weaver PD-5-3-19"/>
        <s v="Elizabeth Jensen PD-5-3-19"/>
        <s v="Sumeyra Ceylan PD-5-3-19"/>
        <s v="Kathryn Magauran PD-5-3-19"/>
        <s v="Janelle Yvette Sample PD-5-3-19"/>
        <s v="Michelle Horan PD-5-3-19"/>
        <s v="Whitley Spears PD-5-3-19"/>
        <s v="Christine Morrison PD-5-3-19"/>
        <s v="Nina Holmes PD-5-3-19"/>
        <s v="Colin Harty PD-5-3-19"/>
        <s v="Samir Reiz PD-5-3-19"/>
        <s v="Lois Bond PD-5-3-19"/>
        <s v="Kristin Good PD-5-3-19"/>
        <s v="Glayds Ortiz  PD-5-3-19"/>
        <s v="Andrew Stellwag PD-5-3-19"/>
        <s v="Lucy Couvertier PD-5-3-19"/>
        <s v="Denise Klein PD-5-3-19"/>
        <s v="Rada Ali PD-5-3-19"/>
        <s v="Tawanna Best PD-5-3-19"/>
        <s v="Victoria Reger PD-5-3-19"/>
        <s v="Patricia Brown PD-5-3-19"/>
        <s v="Mary Kennedy PD-5-3-19"/>
        <s v="Claire Garner PD-5-3-19"/>
        <s v="Ariel Howard PD-5-3-19"/>
        <s v="Ayanna Martin PD-5-3-19"/>
        <s v="Mark Wolf PD-5-3-19"/>
        <s v="Jacquelyn Gardner PD-5-3-19"/>
        <s v="Ivanette Peterson PD-5-3-19"/>
        <s v="Courtney Farina PD-5-3-19"/>
        <s v="Jennifer Jones PD-5-3-19"/>
        <s v="Ramsey Nutter PD-5-3-19"/>
        <s v="Judith Byrne PD-5-3-19"/>
        <s v="Ozlem Yigit PD-5-3-19"/>
        <s v="Natasha Joseph PD-5-3-19"/>
        <s v="Isata Bah PD-5-3-19"/>
        <s v="Heather Coleman PD-5-3-19"/>
        <s v="Rayna Gadsden PD-5-3-19"/>
        <s v="Susan Caffrey PD-5-3-19"/>
        <s v="Devita Smith PD-5-3-19"/>
        <s v="Manvir Gill PD-5-3-19"/>
        <s v="Moraima Gonzalez PD-5-3-19"/>
        <s v="Ethel Jackson PD-5-3-19"/>
        <s v="Dejaa Garnes PD-5-3-19"/>
        <s v="Katilynn Ditzel PD-5-3-19"/>
        <s v="Heather Toppin PD-5-3-19"/>
        <s v="Louthel Tucker PD-5-3-19"/>
        <s v="Sue Fenick PD-5-3-19"/>
        <s v="Keshia Flewellen PD-5-3-19"/>
        <s v="Anjail Abdul-Badee-Johnson PD-5-3-19"/>
        <s v="Tawona Hill PD-5-3-19"/>
        <s v="Sabrina Manir PD-5-3-19"/>
        <s v="Bobby Johnson PD-5-3-19"/>
        <s v="Corinna Harris PD-5-3-19"/>
        <s v="Robert Mayfield PD-5-3-19"/>
        <s v="Amber Monserrate PD-5-3-19"/>
        <s v="Bridgett Pollard PD-5-3-19"/>
        <s v="Kim Sinclair PD-5-3-19"/>
        <s v="Syrena Moss PD-5-3-19"/>
        <s v="Constance Pritchett PD-5-3-19"/>
        <s v="Quamillah Nelson PD-5-3-19"/>
        <s v="Gerlini Garrido PD-5-3-19"/>
        <s v="Bonnie Logan PD-5-3-19"/>
        <s v="Miriam Claudio PD-5-3-19"/>
        <s v="Erica Rice PD-5-3-19"/>
        <s v="Essence Thompson PD-5-3-19"/>
        <s v="Legna Figueroa PD-5-3-19"/>
        <s v="Jill Rickards PD-5-3-19"/>
        <s v="Sheyleen Hosein PD-5-3-19"/>
        <s v="Christine Himm PD-5-3-19"/>
        <s v="Elizabeth Boehmke PD-5-3-19"/>
        <s v="Ann Drennon PD-5-3-19"/>
        <s v="Bibiana Arreguin PD-5-3-19"/>
        <s v="Danielle Jakubowski PD-5-3-19"/>
        <s v="Seham Azabawi PD-5-3-19"/>
        <s v="Shellinda Hardie PD-5-3-19"/>
        <s v="Bonnie Sheipe PD-5-3-19"/>
        <s v="Yvette Carpenter PD-5-3-19"/>
        <s v="Maria Lamutt-Rivera PD-5-3-19"/>
        <s v="Bouchra Benachir PD-5-3-19"/>
        <s v="Melissa Oliver-Terrell PD-5-3-19"/>
        <s v="Verdina Pryor PD-5-3-19"/>
        <s v="Tammy Joyce PD-5-3-19"/>
        <s v="Melonie Vazquez PD-5-3-19"/>
        <s v="Stacy D Cooper-Gindraw PD-5-3-19"/>
        <s v="Lynn Orangers PD-5-3-19"/>
        <s v="Fatma Feriha Inan PD-5-3-19"/>
        <s v="Jennifer Carley-Price PD-5-3-19"/>
        <s v="Carrie Dougherty PD-5-3-19"/>
        <s v="Matthew Ditmar PD-5-3-19"/>
        <s v="Amylir Torres PD-5-3-19"/>
        <s v="Kameron Wood PD-5-3-19"/>
        <s v="Davina Hess PD-5-3-19"/>
        <s v="Kathryn Simone PD-5-3-19"/>
        <s v="Toxi Miller PD-5-3-19"/>
        <s v="Natalie Mitchem PD-5-3-19"/>
        <s v="Jennifer Nagy PD-5-3-19"/>
        <s v="Michelle Hewitt PD-5-3-19"/>
        <s v="Saliha Yanik PD-5-3-19"/>
        <s v="Antoine Nelson PD-5-3-19"/>
        <s v="Chalesha Jefferson PD-5-3-19"/>
        <s v="Farhanaz Habib PD-5-3-19"/>
        <s v="Susan Margolis PD-5-3-19"/>
        <s v="Patricia Joyce PD-5-3-19"/>
        <s v="Maiada Ramadan PD-5-3-19"/>
        <s v="Catherine Foster PD-5-3-19"/>
        <s v="Reyhan Canturk PD-5-3-19"/>
        <s v="Kishawn Barnes PD-5-3-19"/>
        <s v="Deniz Genc PD-5-3-19"/>
        <s v="Yvonne Dogbe PD-5-3-19"/>
        <s v="May Elkady PD-5-3-19"/>
        <s v="Sherrita Dunn PD-5-3-19"/>
        <s v="Megan Rodrigues PD-5-3-19"/>
        <s v="Ta'Jah Conyers PD-5-3-19"/>
        <s v="Pantida Wescott PD-5-3-19"/>
        <s v="DaShaun Davis PD-5-3-19"/>
        <s v="Andrea Ferrare PD-5-3-19"/>
        <s v="Ranada Dumas PD-5-3-19"/>
        <s v="Marie Toussaint -Fontus PD-5-3-19"/>
        <s v="Doris Santana PD-5-3-19"/>
        <s v="Tomona Green PD-5-3-19"/>
        <s v="Samarjit Sharma PD-5-3-19"/>
        <s v="Vincent Padilla PD-5-3-19"/>
        <s v="Cigdem Ozdemir PD-5-3-19"/>
        <s v="Vivyan Saloka PD-5-3-19"/>
        <s v="Rita Jenkins PD-5-3-19"/>
        <s v="Maria Figueroa PD-5-3-19"/>
        <s v="Frank Notte PD-5-3-19"/>
        <s v="Donna Conley PD-5-3-19"/>
        <s v="Sharon Forman  PD-5-3-19"/>
        <s v="Christiana Buffett PD-5-3-19"/>
        <s v="Michelle Hewitt  PD-5-3-19"/>
        <s v="Hafize Firat PD-5-3-19"/>
        <s v="Kimberly Farrell PD-5-3-19"/>
        <s v="Brittnay Markes PD-5-3-19"/>
        <s v="Jennifer Elder PD-5-3-19"/>
        <s v="Janet Leonard PD-5-3-19"/>
        <s v="Ruth Ragin PD-5-3-19"/>
        <s v="Kathryn Hartlaub PD-5-3-19"/>
        <s v="Tugce Ozel PD-5-3-19"/>
        <s v="Legna Figueroa PD-5-17-19"/>
        <s v="Mark Wolf PD-5-17-19"/>
        <s v="William Carson PD-5-17-19"/>
        <s v="Andrew Stellwag PD-5-17-19"/>
        <s v="Kristin Good PD-5-17-19"/>
        <s v="Claire Garner PD-5-17-19"/>
        <s v="Kim Sinclair PD-5-17-19"/>
        <s v="Christine Morrison PD-5-17-19"/>
        <s v="Donna Conley PD-5-17-19"/>
        <s v="Essence Thompson PD-5-17-19"/>
        <s v="Karla DeJesus-Centeno PD-5-17-19"/>
        <s v="Judith Byrne PD-5-17-19"/>
        <s v="Shellinda Hardie PD-5-17-19"/>
        <s v="Kyle Edwards PD-5-17-19"/>
        <s v="Patricia Brown PD-5-17-19"/>
        <s v="Glayds Ortiz  PD-5-17-19"/>
        <s v="Kristen Furniss PD-5-17-19"/>
        <s v="Stephanie Dixon PD-5-17-19"/>
        <s v="Melissa Oliver-Terrell PD-5-17-19"/>
        <s v="Kathryn Hartlaub PD-5-17-19"/>
        <s v="Catherine Foster PD-5-17-19"/>
        <s v="Victoria Reger PD-5-17-19"/>
        <s v="Sherrita Dunn PD-5-17-19"/>
        <s v="Louthel Tucker PD-5-17-19"/>
        <s v="Michelle Horan PD-5-17-19"/>
        <s v="Cigdem Ozdemir PD-5-17-19"/>
        <s v="Ruben Johnson PD-5-17-19"/>
        <s v="Robert Mayfield PD-5-17-19"/>
        <s v="Samarjit Sharma PD-5-17-19"/>
        <s v="Vincent Padilla PD-5-17-19"/>
        <s v="Devita Smith PD-5-17-19"/>
        <s v="Susan Bresch PD-5-17-19"/>
        <s v="Sheila Hughes PD-5-17-19"/>
        <s v="Janelle Yvette Sample PD-5-17-19"/>
        <s v="Lucy Couvertier PD-5-17-19"/>
        <s v="Moraima Gonzalez PD-5-17-19"/>
        <s v="Verdina Pryor PD-5-17-19"/>
        <s v="Davina Hess PD-5-17-19"/>
        <s v="Kishawn Barnes PD-5-17-19"/>
        <s v="Melonie Vazquez PD-5-17-19"/>
        <s v="Manvir Gill PD-5-17-19"/>
        <s v="Maria Lamutt-Rivera PD-5-17-19"/>
        <s v="Farhanaz Habib PD-5-17-19"/>
        <s v="Greta Peterson PD-5-17-19"/>
        <s v="Seham Azabawi PD-5-17-19"/>
        <s v="Ethel Jackson PD-5-17-19"/>
        <s v="Marissa Stellwag PD-5-17-19"/>
        <s v="Sue Fenick PD-5-17-19"/>
        <s v="Toxi Miller PD-5-17-19"/>
        <s v="Samir Reiz PD-5-17-19"/>
        <s v="Patricia Goldwire PD5-17-19"/>
        <s v="Susan Caffrey PD-5-17-19"/>
        <s v="Elizabeth Jensen PD-5-17-19"/>
        <s v="Denise Cacalori PD-5-17-19"/>
        <s v="Ashley Moore PD-5-17-19"/>
        <s v="Jill Rickards PD-5-17-19"/>
        <s v="Colin Harty PD-5-17-19"/>
        <s v="Christiana Buffett PD-5-17-19"/>
        <s v="Bonita Jackson PD-5-17-19"/>
        <s v="Tammy Joyce PD-5-17-19"/>
        <s v="Danyel Saxton PD-5-17-19"/>
        <s v="Kathryn Simone PD-5-17-19"/>
        <s v="Ramsey Nutter PD-5-17-19"/>
        <s v="Quamillah Nelson PD-5-17-19"/>
        <s v="Amylir Torres PD-5-17-19"/>
        <s v="Janessa Rivera PD-5-17-19"/>
        <s v="Rayna Gadsden PD-5-17-19"/>
        <s v="Bouchra Benachir PD-5-17-19"/>
        <s v="Amie Sharer PD-5-17-19"/>
        <s v="Ayanna Martin PD-5-17-19"/>
        <s v="Saliha Yanik PD-5-17-19"/>
        <s v="Marie Toussaint -Fontus PD-5-17-19"/>
        <s v="Christina Adriani PD-5-17-19"/>
        <s v="Constance Pritchett PD-5-17-19"/>
        <s v="Rita Jenkins PD-5-17-19"/>
        <s v="Heather Toppin PD-5-17-19"/>
        <s v="Sandy Dumesle PD-5-17-19"/>
        <s v="Patricia Joyce PD-5-17-19"/>
        <s v="Rovenna Overton PD-5-17-19"/>
        <s v="Susan Margolis PD-5-17-19"/>
        <s v="Ann Drennon PD-5-17-19"/>
        <s v="Denise Klein PD-5-17-19"/>
        <s v="DaShaun Davis PD-5-17-19"/>
        <s v="Corinna Harris PD-5-17-19"/>
        <s v="Tugce Ozel PD-5-17-19"/>
        <s v="Jacquelyn Gardner PD-5-17-19"/>
        <s v="Courtney Saxton PD- 5-17-19"/>
        <s v="Bridgett Pollard PD-5-17-19"/>
        <s v="Kathryn Magauran PD-5-17-19"/>
        <s v="Shante Branscomb PD-5-17-19"/>
        <s v="Mary Kennedy PD-5-17-19"/>
        <s v="Nina Holmes PD-5-17-19"/>
        <s v="Jennifer Elder PD-5-17-19"/>
        <s v="Ruth Ragin PD-5-17-19"/>
        <s v="Sumeyra Ceylan PD-5-17-19"/>
        <s v="Kathleen Moreland PD-5-17-19"/>
        <s v="May Elkady PD-5-17-19"/>
        <s v="Courtney Farina PD-5-17-19"/>
        <s v="Doreen Knaupp PD-5-17-19"/>
        <s v="Amber Monserrate PD-5-17-19"/>
        <s v="Donna Hajzer PD-5-17-19"/>
        <s v="Dejaa Garnes PD-5-17-19"/>
        <s v="Danielle Jakubowski PD-5-17-19"/>
        <s v="Bonnie Sheipe PD-5-17-19"/>
        <s v="Kimberly Farrell PD-5-17-19"/>
        <s v="Lisa Whitfield PD-5-17-19"/>
        <s v="Deniz Genc PD-5-17-19"/>
        <s v="Christine Himm PD-5-17-19"/>
        <s v="Ariel Howard PD-5-17-19"/>
        <s v="Hafize Firat PD-5-17-19"/>
        <s v="Andrea Ferrare PD-5-17-19"/>
        <s v="Pantida Wescott PD-5-17-19"/>
        <s v="Lynn Orangers PD-5-17-19"/>
        <s v="Tomona Green PD-5-17-19"/>
        <s v="Doris Santana PD-5-17-19"/>
        <s v="Carolyn Weston PD-5-17-19"/>
        <s v="Brittnay Markes PD-5-17-19"/>
        <s v="Sabrina Manir PD-5-17-19"/>
        <s v="Ranada Dumas PD-5-17-19"/>
        <s v="Stacy D Cooper-Gindraw PD-5-17-19"/>
        <s v="Maria Figueroa PD-5-17-19"/>
        <s v="Antoine Nelson PD-5-17-19"/>
        <s v="Matthew Ditmar PD-5-17-19"/>
        <s v="Donna Wilbur PD-5-17-19"/>
        <s v="Jennifer Nagy PD-5-17-19"/>
        <s v="Carrie Dougherty PD-5-17-19"/>
        <s v="Elizabeth Boehmke PD-5-17-19"/>
        <s v="Frank Notte PD-5-17-19"/>
        <s v="Vivyan Saloka PD-5-17-19"/>
        <s v="Sheyleen Hosein PD-5-17-19"/>
        <s v="Jennifer Craig PD-5-17-19"/>
        <s v="Bonnie Logan PD-5-17-19"/>
        <s v="Velma Burks PD-5-17-19"/>
        <s v="Tawanna Best PD-5-17-19"/>
        <s v="Heather Coleman PD-5-17-19"/>
        <s v="Michelle Hewitt  PD-5-17-19"/>
        <s v="Wanda Fisher PD-5-17-19"/>
        <s v="Miriam Claudio PD-5-17-19"/>
        <s v="Janet Leonard PD-5-17-19"/>
        <s v="Sharon Forman  PD-5-17-19"/>
        <s v="Bibiana Arreguin PD-5-17-19"/>
        <s v="Gerlini Garrido PD-5-17-19"/>
        <s v="Yvonne Dogbe PD-5-17-19"/>
        <s v="Sharon Forman PD-5-17-19"/>
        <s v="Kameron Wood PD-5-17-19"/>
        <s v="Reyhan Canturk PD-5-17-19"/>
        <s v="Jennifer Jones PD-5-17-19"/>
        <s v="Maiada Ramadan PD-5-17-19"/>
        <s v="Syrena Moss PD-5-17-19"/>
        <s v="Isata Bah PD-5-17-19"/>
        <s v="Erica Rice PD-5-17-19"/>
        <s v="Anjail Abdul-Badee-Johnson PD-5-17-19"/>
        <s v="Ozlem Yigit PD-5-17-19"/>
        <s v="Orlando Martinez PD-5-17-19"/>
        <s v="Lois Bond PD-5-17-19"/>
        <s v="Gabrielle Morton PD-5-17-19"/>
        <s v="Nasirah Aminuddin PD-5-17-19"/>
        <s v="Busra Efil PD-5-17-19"/>
        <s v="Michelle Weaver PD-5-17-19"/>
        <s v="Carol Brown PD 5-17-19"/>
        <s v="Darshpreet Thind PD-5-17-19"/>
        <s v="Deborah Carson PD-5-17-19"/>
        <s v="Chalesha Jefferson PD-5-17-19"/>
        <s v="Megan Rodrigues PD-5-17-19"/>
        <s v="Yvette Carpenter PD-5-17-19"/>
        <s v="Jennifer Carley-Price PD-5-17-19"/>
        <s v="Katilynn Ditzel PD-5-17-19"/>
        <s v="Natasha Joseph PD-5-17-19"/>
        <s v="Michelle Hewitt PD-5-17-19"/>
        <s v="Ta'Jah Conyers PD-5-17-19"/>
        <s v="Tawona Hill PD-5-17-19"/>
        <s v="Ivanette Peterson PD-5-17-19"/>
        <s v="Keshia Flewellen PD-5-17-19"/>
        <s v="Bobby Johnson PD-5-17-19"/>
        <s v="Natalie Mitchem PD-5-17-19"/>
        <s v="Andrea Ferrare PD-5-31-19"/>
        <s v="Farhanaz Habib PD-5-31-19"/>
        <s v="Carol Brown PD 5-31-19"/>
        <s v="Month End Payroll Accrual May 2019"/>
        <s v="Judith Byrne PD-5-31-19"/>
        <s v="Claire Garner PD-5-31-19"/>
        <s v="Janelle Yvette Sample PD-5-31-19"/>
        <s v="Elizabeth Jensen PD-5-31-19"/>
        <s v="125 Deduction PD 5-31-19"/>
        <s v="Michelle Hewitt PD-5-31-19"/>
        <s v="Bouchra Benachir PD-5-31-19"/>
        <s v="Sheila Hughes PD-5-31-19"/>
        <s v="Bonita Jackson PD-5-31-19"/>
        <s v="Heather Toppin PD-5-31-19"/>
        <s v="Bridgett Pollard PD-5-31-19"/>
        <s v="Jennifer Craig PD-5-31-19"/>
        <s v="Christine Morrison PD-5-31-19"/>
        <s v="Manvir Gill PD-5-31-19"/>
        <s v="Katilynn Ditzel PD-5-31-19"/>
        <s v="Patricia Goldwire PD5-31-19"/>
        <s v="Nasirah Aminuddin PD-5-31-19"/>
        <s v="Sue Fenick PD-5-31-19"/>
        <s v="Ruth Ragin PD-5-31-19"/>
        <s v="Donna Wilbur PD-5-31-19"/>
        <s v="Marie Toussaint -Fontus PD-5-31-19"/>
        <s v="Ruben Johnson PD-5-31-19"/>
        <s v="DaShaun Davis PD-5-31-19"/>
        <s v="Kyle Edwards PD-5-31-19"/>
        <s v="Quamillah Nelson PD-5-31-19"/>
        <s v="Essence Thompson PD-5-31-19"/>
        <s v="Rita Jenkins PD-5-31-19"/>
        <s v="Janessa Rivera PD-5-31-19"/>
        <s v="Kristin Good PD-5-31-19"/>
        <s v="Vivyan Saloka PD-5-31-19"/>
        <s v="Lucy Couvertier PD-5-31-19"/>
        <s v="Maria Figueroa PD-5-31-19"/>
        <s v="Christina Adriani PD-5-31-19"/>
        <s v="Patricia Brown PD-5-31-19"/>
        <s v="Pantida Wescott PD-5-31-19"/>
        <s v="Brittnay Markes PD-5-31-19"/>
        <s v="Michelle Horan PD-5-31-19"/>
        <s v="Rovenna Overton PD-5-31-19"/>
        <s v="Sharon Forman PD-5-31-19"/>
        <s v="Greta Peterson PD-5-31-19"/>
        <s v="Busra Efil PD-5-31-19"/>
        <s v="Melonie Vazquez PD-5-31-19"/>
        <s v="Robert Mayfield PD-5-31-19"/>
        <s v="Susan Bresch PD-5-31-19"/>
        <s v="Deborah Carson PD-5-31-19"/>
        <s v="Velma Burks PD-5-31-19"/>
        <s v="Moraima Gonzalez PD-5-31-19"/>
        <s v="Kishawn Barnes PD-5-31-19"/>
        <s v="Erica Rice PD-5-31-19"/>
        <s v="Amie Sharer PD-5-31-19"/>
        <s v="Sumeyra Ceylan PD-5-31-19"/>
        <s v="Lisa Whitfield PD-5-31-19"/>
        <s v="Yvonne Dogbe PD-5-31-19"/>
        <s v="Ranada Dumas PD-5-31-19"/>
        <s v="Dejaa Garnes PD-5-31-19"/>
        <s v="Corinna Harris PD-5-31-19"/>
        <s v="Ramsey Nutter PD-5-31-19"/>
        <s v="Ozlem Yigit PD-5-31-19"/>
        <s v="Darshpreet Thind PD-5-31-19"/>
        <s v="Michelle Hewitt  PD-5-31-19"/>
        <s v="Michelle Weaver PD-5-31-19"/>
        <s v="Ivanette Peterson PD-5-31-19"/>
        <s v="May Elkady PD-5-31-19"/>
        <s v="Kristen Furniss PD-5-31-19"/>
        <s v="William Carson PD-5-31-19"/>
        <s v="Tammy Joyce PD-5-31-19"/>
        <s v="Samarjit Sharma PD-5-31-19"/>
        <s v="Isata Bah PD-5-31-19"/>
        <s v="Kimberly Farrell PD-5-31-19"/>
        <s v="Samir Reiz PD-5-31-19"/>
        <s v="Natasha Joseph PD-5-31-19"/>
        <s v="Matthew Ditmar PD-5-31-19"/>
        <s v="Maiada Ramadan PD-5-31-19"/>
        <s v="Wanda Fisher PD-5-31-19"/>
        <s v="Saliha Yanik PD-5-31-19"/>
        <s v="Janet Leonard PD-5-31-19"/>
        <s v="Tomona Green PD-5-31-19"/>
        <s v="Denise Cacalori PD-5-31-19"/>
        <s v="Elizabeth Boehmke PD-5-31-19"/>
        <s v="Sherrita Dunn PD-5-31-19"/>
        <s v="Bonnie Logan PD-5-31-19"/>
        <s v="Orlando Martinez PD-5-31-19"/>
        <s v="Ann Drennon PD-5-31-19"/>
        <s v="Andrew Stellwag PD-5-31-19"/>
        <s v="Toxi Miller PD-5-31-19"/>
        <s v="Doreen Knaupp PD-5-31-19"/>
        <s v="Ashley Moore PD-5-31-19"/>
        <s v="Verdina Pryor PD-5-31-19"/>
        <s v="Lois Bond PD-5-31-19"/>
        <s v="Hafize Firat PD-5-31-19"/>
        <s v="Kathleen Moreland PD-5-31-19"/>
        <s v="Catherine Foster PD-5-31-19"/>
        <s v="Louthel Tucker PD-5-31-19"/>
        <s v="Nina Holmes PD-5-31-19"/>
        <s v="Miriam Claudio PD-5-31-19"/>
        <s v="Gerlini Garrido PD-5-31-19"/>
        <s v="Victoria Reger PD-5-31-19"/>
        <s v="Denise Klein PD-5-31-19"/>
        <s v="Cigdem Ozdemir PD-5-31-19"/>
        <s v="Heather Coleman PD-5-31-19"/>
        <s v="Syrena Moss PD-5-31-19"/>
        <s v="Antoine Nelson PD-5-31-19"/>
        <s v="Yvette Carpenter PD-5-31-19"/>
        <s v="Jacquelyn Gardner PD-5-31-19"/>
        <s v="Susan Margolis PD-5-31-19"/>
        <s v="Stacy D Cooper-Gindraw PD-5-31-19"/>
        <s v="Tawanna Best PD-5-31-19"/>
        <s v="Jill Rickards PD-5-31-19"/>
        <s v="Danielle Jakubowski PD-5-31-19"/>
        <s v="Courtney Farina PD-5-31-19"/>
        <s v="Constance Pritchett PD-5-31-19"/>
        <s v="Shellinda Hardie PD-5-31-19"/>
        <s v="Kathryn Magauran PD-5-31-19"/>
        <s v="Marissa Stellwag PD-5-31-19"/>
        <s v="Deniz Genc PD-5-31-19"/>
        <s v="Christiana Buffett PD-5-31-19"/>
        <s v="Anjail Abdul-Badee-Johnson PD-5-31-19"/>
        <s v="Carolyn Weston PD-5-31-19"/>
        <s v="Jennifer Jones PD-5-31-19"/>
        <s v="Sheyleen Hosein PD-5-31-19"/>
        <s v="Devita Smith PD-5-31-19"/>
        <s v="Bibiana Arreguin PD-5-31-19"/>
        <s v="Jennifer Carley-Price PD-5-31-19"/>
        <s v="Mark Wolf PD-5-31-19"/>
        <s v="Colin Harty PD-5-31-19"/>
        <s v="Sabrina Manir PD-5-31-19"/>
        <s v="Bonnie Sheipe PD-5-31-19"/>
        <s v="Donna Hajzer PD-5-31-19"/>
        <s v="Patricia Joyce PD-5-31-19"/>
        <s v="Melissa Oliver-Terrell PD-5-31-19"/>
        <s v="Gabrielle Morton PD-5-31-19"/>
        <s v="Vincent Padilla PD-5-31-19"/>
        <s v="Kim Sinclair PD-5-31-19"/>
        <s v="Ta'Jah Conyers PD-5-31-19"/>
        <s v="Seham Azabawi PD-5-31-19"/>
        <s v="Glayds Ortiz  PD-5-31-19"/>
        <s v="Donna Conley PD-5-31-19"/>
        <s v="Natalie Mitchem PD-5-31-19"/>
        <s v="Jennifer Elder PD-5-31-19"/>
        <s v="Ariel Howard PD-5-31-19"/>
        <s v="Lynn Orangers PD-5-31-19"/>
        <s v="Stephanie Dixon PD-5-31-19"/>
        <s v="Frank Notte PD-5-31-19"/>
        <s v="Reyhan Canturk PD-5-31-19"/>
        <s v="Amylir Torres PD-5-31-19"/>
        <s v="Tawona Hill PD-5-31-19"/>
        <s v="Rayna Gadsden PD-5-31-19"/>
        <s v="Amber Monserrate PD-5-31-19"/>
        <s v="Keshia Flewellen PD-5-31-19"/>
        <s v="Kathryn Hartlaub PD-5-31-19"/>
        <s v="Carrie Dougherty PD-5-31-19"/>
        <s v="Legna Figueroa PD-5-31-19"/>
        <s v="Kameron Wood PD-5-31-19"/>
        <s v="Jennifer Nagy PD-5-31-19"/>
        <s v="Doris Santana PD-5-31-19"/>
        <s v="Bobby Johnson PD-5-31-19"/>
        <s v="Susan Caffrey PD-5-31-19"/>
        <s v="Sharon Forman  PD-5-31-19"/>
        <s v="Kathryn Simone PD-5-31-19"/>
        <s v="Maria Lamutt-Rivera PD-5-31-19"/>
        <s v="Chalesha Jefferson PD-5-31-19"/>
        <s v="Shante Branscomb PD-5-31-19"/>
        <s v="Christine Himm PD-5-31-19"/>
        <s v="Megan Rodrigues PD-5-31-19"/>
        <s v="Mary Kennedy PD-5-31-19"/>
        <s v="Ayanna Martin PD-5-31-19"/>
        <s v="Courtney Saxton PD- 5-31-19"/>
        <s v="Karla DeJesus-Centeno PD-5-31-19"/>
        <s v="Tugce Ozel PD-5-31-19"/>
        <s v="Ethel Jackson PD-5-31-19"/>
        <s v="Danyel Saxton PD-5-31-19"/>
        <s v="Christine Morrison PD-6-14-19"/>
        <s v="Erica Rice PD-6-14-19"/>
        <s v="Susan Caffrey PD-6-14-19"/>
        <s v="Corinna Harris PD-6-14-19"/>
        <s v="Jennifer Nagy PD-6-14-19"/>
        <s v="Tomona Green PD-6-14-19"/>
        <s v="Kendra Plummer PD-6-14-19"/>
        <s v="Jennifer Elder PD-6-14-19"/>
        <s v="Ramsey Nutter PD-6-14-19"/>
        <s v="Kyle Edwards PD-6-14-19"/>
        <s v="Danielle Jakubowski PD-6-14-19"/>
        <s v="Amie Sharer PD-6-14-19"/>
        <s v="Katilynn Ditzel PD-6-14-19"/>
        <s v="Ethel Jackson PD-6-14-19"/>
        <s v="Stacy D Cooper-Gindraw PD-6-14-19"/>
        <s v="Kristin Good PD-6-14-19"/>
        <s v="Seham Azabawi PD-6-14-19"/>
        <s v="Maiada Ramadan PD-6-14-19"/>
        <s v="Susan Bresch PD-6-14-19"/>
        <s v="Louthel Tucker PD-6-14-19"/>
        <s v="Deborah Carson PD-6-14-19"/>
        <s v="Nasirah Aminuddin PD-6-14-19"/>
        <s v="Bonita Jackson PD-6-14-19"/>
        <s v="Elayne Schermerhorn PD-6-14-19"/>
        <s v="Cigdem Ozdemir PD-6-14-19"/>
        <s v="Bonnie Logan PD-6-14-19"/>
        <s v="May Elkady PD-6-14-19"/>
        <s v="Tugce Ozel PD-6-14-19"/>
        <s v="Megan Rodrigues PD-6-14-19"/>
        <s v="Manvir Gill PD-6-14-19"/>
        <s v="Donna Wilbur PD-6-14-19"/>
        <s v="Carol Brown PD PD-6-14-19"/>
        <s v="Amber Monserrate PD-6-14-19"/>
        <s v="Sharon Forman PD-6-14-19"/>
        <s v="Greta Peterson PD-6-14-19"/>
        <s v="Shirley Matthews PD-6-14-19"/>
        <s v="Michelle Hewitt  PD-6-14-19"/>
        <s v="Busra Efil PD-6-14-19"/>
        <s v="Kristen Furniss PD-6-14-19"/>
        <s v="Heather Coleman PD-6-14-19"/>
        <s v="Carrie Dougherty PD-6-14-19"/>
        <s v="Janet Leonard PD-6-14-19"/>
        <s v="Andrew Stellwag PD-6-14-19"/>
        <s v="Michelle Hewitt PD-6-14-19"/>
        <s v="Keshia Flewellen PD-6-14-19"/>
        <s v="Yvette Carpenter PD-6-14-19"/>
        <s v="Stephanie Dixon PD-6-14-19"/>
        <s v="Patricia Joyce PD-6-14-19"/>
        <s v="Hafize Firat PD-6-14-19"/>
        <s v="Vincent Padilla PD-6-14-19"/>
        <s v="Brittnay Markes PD-6-14-19"/>
        <s v="Sherrita Dunn PD-6-14-19"/>
        <s v="Isata Bah PD-6-14-19"/>
        <s v="Darshpreet Thind PD-6-14-19"/>
        <s v="Saliha Yanik PD-6-14-19"/>
        <s v="Janessa Rivera PD-6-14-19"/>
        <s v="Ruben Johnson PD-6-14-19"/>
        <s v="Samir Reiz PD-6-14-19"/>
        <s v="Susan Margolis PD-6-14-19"/>
        <s v="Ayanna Martin PD-6-14-19"/>
        <s v="Doreen Knaupp PD-6-14-19"/>
        <s v="Maria Figueroa PD-6-14-19"/>
        <s v="Christiana Buffett PD-6-14-19"/>
        <s v="Claire Garner PD-6-14-19"/>
        <s v="Sheila Hughes PD-6-14-19"/>
        <s v="Devita Smith PD-6-14-19"/>
        <s v="Janelle Yvette Sample PD-6-14-19"/>
        <s v="Jacquelyn Gardner PD-6-14-19"/>
        <s v="Danyel Saxton PD-6-14-19"/>
        <s v="Orlando Martinez PD-6-14-19"/>
        <s v="Wanda Fisher PD-6-14-19"/>
        <s v="Sue Fenick PD-6-14-19"/>
        <s v="Vivyan Saloka PD-6-14-19"/>
        <s v="Tawanna Best PD-6-14-19"/>
        <s v="Patricia Brown PD-6-14-19"/>
        <s v="Chalesha Jefferson PD-6-14-19"/>
        <s v="Natalie Mitchem PD-6-14-19"/>
        <s v="Judith Byrne PD-6-14-19"/>
        <s v="Constance Pritchett PD-6-14-19"/>
        <s v="Quamillah Nelson PD-6-14-19"/>
        <s v="Karla DeJesus-Centeno PD-6-14-19"/>
        <s v="Rovenna Overton PD-6-14-19"/>
        <s v="Kathryn Simone PD-6-14-19"/>
        <s v="Ruth Ragin PD-6-14-19"/>
        <s v="Doris Santana PD-6-14-19"/>
        <s v="Patricia Goldwire PDPD-6-14-19"/>
        <s v="Farhanaz Habib PD-6-14-19"/>
        <s v="Ta'Jah Conyers PD-6-14-19"/>
        <s v="Shante Branscomb PD-6-14-19"/>
        <s v="Bouchra Benachir PD-6-14-19"/>
        <s v="Lynn Orangers PD-6-14-19"/>
        <s v="Robert Mayfield PD-6-14-19"/>
        <s v="Kayla Black PD-6-14-19"/>
        <s v="Toxi Miller PD-6-14-19"/>
        <s v="Francis Vargas-Crawford PD-6-14-19"/>
        <s v="Reyhan Canturk PD-6-14-19"/>
        <s v="Kameron Wood PD-6-14-19"/>
        <s v="Jill Rickards PD-6-14-19"/>
        <s v="William Carson PD-6-14-19"/>
        <s v="Deniz Genc PD-6-14-19"/>
        <s v="Lois Bond PD-6-14-19"/>
        <s v="Samarjit Sharma PD-6-14-19"/>
        <s v="Bonnie Sheipe PD-6-14-19"/>
        <s v="Ozlem Yigit PD-6-14-19"/>
        <s v="Donna Hajzer PD-6-14-19"/>
        <s v="Denise Cacalori PD-6-14-19"/>
        <s v="Amylir Torres PD-6-14-19"/>
        <s v="Catherine Foster PD-6-14-19"/>
        <s v="Bobby Johnson PD-6-14-19"/>
        <s v="Colin Harty PD-6-14-19"/>
        <s v="Gerlini Garrido PD-6-14-19"/>
        <s v="125 Deduction"/>
        <s v="Kathryn Hartlaub PD-6-14-19"/>
        <s v="Yvonne Dogbe PD-6-14-19"/>
        <s v="Kathryn Magauran PD-6-14-19"/>
        <s v="Bibiana Arreguin PD-6-14-19"/>
        <s v="Verdina Pryor PD-6-14-19"/>
        <s v="Gabrielle Morton PD-6-14-19"/>
        <s v="Jennifer Jones PD-6-14-19"/>
        <s v="Frank Notte PD-6-14-19"/>
        <s v="Rayna Gadsden PD-6-14-19"/>
        <s v="Michelle Horan PD-6-14-19"/>
        <s v="Heather Toppin PD-6-14-19"/>
        <s v="Miriam Claudio PD-6-14-19"/>
        <s v="Tammy Joyce PD-6-14-19"/>
        <s v="Ivanette Peterson PD-6-14-19"/>
        <s v="Victoria Reger PD-6-14-19"/>
        <s v="Denise Klein PD-6-14-19"/>
        <s v="Lisa Whitfield PD-6-14-19"/>
        <s v="Christina Adriani PD-6-14-19"/>
        <s v="Matthew Ditmar PD-6-14-19"/>
        <s v="Melonie Vazquez PD-6-14-19"/>
        <s v="Christine Himm PD-6-14-19"/>
        <s v="Carolyn Weston PD-6-14-19"/>
        <s v="Ranada Dumas PD-6-14-19"/>
        <s v="Marissa Stellwag PD-6-14-19"/>
        <s v="Nina Holmes PD-6-14-19"/>
        <s v="Kathleen Moreland PD-6-14-19"/>
        <s v="Kimberly Farrell PD-6-14-19"/>
        <s v="Michelle Weaver PD-6-14-19"/>
        <s v="Melissa Oliver-Terrell PD-6-14-19"/>
        <s v="Legna Figueroa PD-6-14-19"/>
        <s v="Bridgett Pollard PD-6-14-19"/>
        <s v="Anjail Abdul-Badee-Johnson PD-6-14-19"/>
        <s v="Lucy Couvertier PD-6-14-19"/>
        <s v="Mark Wolf PD-6-14-19"/>
        <s v="Glayds Ortiz  PD-6-14-19"/>
        <s v="Kim Sinclair PD-6-14-19"/>
        <s v="Tawona Hill PD-6-14-19"/>
        <s v="Pantida Wescott PD-6-14-19"/>
        <s v="Sumeyra Ceylan PD-6-14-19"/>
        <s v="Sheyleen Hosein PD-6-14-19"/>
        <s v="Ashley Moore PD-6-14-19"/>
        <s v="Courtney Saxton PD- PD-6-14-19"/>
        <s v="Maria Lamutt-Rivera PD-6-14-19"/>
        <s v="Elizabeth Boehmke PD-6-14-19"/>
        <s v="Shellinda Hardie PD-6-14-19"/>
        <s v="Mary Kennedy PD-6-14-19"/>
        <s v="Antoine Nelson PD-6-14-19"/>
        <s v="Sharon Forman  PD-6-14-19"/>
        <s v="Natasha Joseph PD-6-14-19"/>
        <s v="Ann Drennon PD-6-14-19"/>
        <s v="Syrena Moss PD-6-14-19"/>
        <s v="Sabrina Manir PD-6-14-19"/>
        <s v="Marie Toussaint -Fontus PD-6-14-19"/>
        <s v="DaShaun Davis PD-6-14-19"/>
        <s v="Rita Jenkins PD-6-14-19"/>
        <s v="Kishawn Barnes PD-6-14-19"/>
        <s v="Jennifer Craig PD-6-14-19"/>
        <s v="Essence Thompson PD-6-14-19"/>
        <s v="Donna Conley PD-6-14-19"/>
        <s v="Elizabeth Jensen PD-6-14-19"/>
        <s v="Moraima Gonzalez PD-6-14-19"/>
        <s v="Jennifer Carley-Price PD-6-14-19"/>
        <s v="Ariel Howard PD-6-14-19"/>
        <s v="Andrea Ferrare PD-6-14-19"/>
        <s v="Courtney Farina PD-6-14-19"/>
        <s v="Patricia Brown PD-6-28-19"/>
        <s v="125 Deductions PD 6-28-19"/>
        <s v="Sherrita Dunn PD-6-28-19"/>
        <s v="Louthel Tucker PD-6-28-19"/>
        <s v="Donna Wilbur PD-6-28-19"/>
        <s v="Ramsey Nutter PD-6-28-19"/>
        <s v="Janessa Rivera PD-6-28-19"/>
        <s v="Stephanie Dixon PD-6-28-19"/>
        <s v="Samir Reiz PD-6-28-19"/>
        <s v="Maiada Ramadan PD-6-28-19"/>
        <s v="Sheila Hughes PD-6-28-19"/>
        <s v="Patricia Joyce PD-6-28-19"/>
        <s v="Tawona Hill PD-6-28-19"/>
        <s v="Victoria Reger PD-6-28-19"/>
        <s v="Hafize Firat PD-6-28-19"/>
        <s v="Elayne Schermerhorn PD-6-28-19"/>
        <s v="Kendra Plummer PD-6-28-19"/>
        <s v="Rovenna Overton PD-6-28-19"/>
        <s v="Bibiana Arreguin PD-6-28-19"/>
        <s v="Sabrina Manir PD-6-28-19"/>
        <s v="Claire Garner PD-6-28-19"/>
        <s v="Karla DeJesus-Centeno PD-6-28-19"/>
        <s v="Sharon Forman PD-6-28-19"/>
        <s v="Melissa Oliver-Terrell PD-6-28-19"/>
        <s v="Isata Bah PD-6-28-19"/>
        <s v="Megan Rodrigues PD-6-28-19"/>
        <s v="Kyle Edwards PD-6-28-19"/>
        <s v="Christiana Buffett PD-6-28-19"/>
        <s v="Moraima Gonzalez PD-6-28-19"/>
        <s v="Ann Drennon PD-6-28-19"/>
        <s v="Melonie Vazquez PD-6-28-19"/>
        <s v="Carol Brown PD PD-6-28-19"/>
        <s v="Ivanette Peterson PD-6-28-19"/>
        <s v="Anjail Abdul-Badee-Johnson PD-6-28-19"/>
        <s v="Amylir Torres PD-6-28-19"/>
        <s v="Amie Sharer PD-6-28-19"/>
        <s v="Kayla Black PD-6-28-19"/>
        <s v="Denise Cacalori PD-6-28-19"/>
        <s v="Kathryn Simone PD-6-28-19"/>
        <s v="Andrea Ferrare PD-6-28-19"/>
        <s v="Bouchra Benachir PD-6-28-19"/>
        <s v="Natasha Joseph PD-6-28-19"/>
        <s v="May Elkady PD-6-28-19"/>
        <s v="Donna Conley PD-6-28-19"/>
        <s v="Sharon Forman  PD-6-28-19"/>
        <s v="Nina Holmes PD-6-28-19"/>
        <s v="Manvir Gill PD-6-28-19"/>
        <s v="Natalie Mitchem PD-6-28-19"/>
        <s v="Keshia Flewellen PD-6-28-19"/>
        <s v="Christine Morrison PD-6-28-19"/>
        <s v="Sheyleen Hosein PD-6-28-19"/>
        <s v="Robert Mayfield PD-6-28-19"/>
        <s v="Ozlem Yigit PD-6-28-19"/>
        <s v="Kristin Good PD-6-28-19"/>
        <s v="Greta Peterson PD-6-28-19"/>
        <s v="Stacy D Cooper-Gindraw PD-6-28-19"/>
        <s v="Judith Byrne PD-6-28-19"/>
        <s v="Susan Bresch PD-6-28-19"/>
        <s v="Elizabeth Boehmke PD-6-28-19"/>
        <s v="Bonita Jackson PD-6-28-19"/>
        <s v="Sue Fenick PD-6-28-19"/>
        <s v="Legna Figueroa PD-6-28-19"/>
        <s v="Andrew Stellwag PD-6-28-19"/>
        <s v="Danielle Jakubowski PD-6-28-19"/>
        <s v="Wanda Fisher PD-6-28-19"/>
        <s v="Shellinda Hardie PD-6-28-19"/>
        <s v="Busra Efil PD-6-28-19"/>
        <s v="Jill Rickards PD-6-28-19"/>
        <s v="Constance Pritchett PD-6-28-19"/>
        <s v="Cigdem Ozdemir PD-6-28-19"/>
        <s v="Ruth Ragin PD-6-28-19"/>
        <s v="Darshpreet Thind PD-6-28-19"/>
        <s v="Courtney Saxton PD- PD-6-28-19"/>
        <s v="Deniz Genc PD-6-28-19"/>
        <s v="Kishawn Barnes PD-6-28-19"/>
        <s v="Doreen Knaupp PD-6-28-19"/>
        <s v="Michelle Hewitt  PD-6-28-19"/>
        <s v="Colin Harty PD-6-28-19"/>
        <s v="Michelle Hewitt PD-6-28-19"/>
        <s v="Ruben Johnson PD-6-28-19"/>
        <s v="Lynn Orangers PD-6-28-19"/>
        <s v="Lois Bond PD-6-28-19"/>
        <s v="Jacquelyn Gardner PD-6-28-19"/>
        <s v="Vincent Padilla PD-6-28-19"/>
        <s v="Vivyan Saloka PD-6-28-19"/>
        <s v="Shirley Matthews PD-6-28-19"/>
        <s v="Antoine Nelson PD-6-28-19"/>
        <s v="Tammy Joyce PD-6-28-19"/>
        <s v="Pantida Wescott PD-6-28-19"/>
        <s v="Katilynn Ditzel PD-6-28-19"/>
        <s v="Gabrielle Morton PD-6-28-19"/>
        <s v="Donna Hajzer PD-6-28-19"/>
        <s v="Chalesha Jefferson PD-6-28-19"/>
        <s v="Jennifer Jones PD-6-28-19"/>
        <s v="Michelle Weaver PD-6-28-19"/>
        <s v="Yvette Carpenter PD-6-28-19"/>
        <s v="Heather Coleman PD-6-28-19"/>
        <s v="Kathleen Moreland PD-6-28-19"/>
        <s v="Ayanna Martin PD-6-28-19"/>
        <s v="Verdina Pryor PD-6-28-19"/>
        <s v="Nasirah Aminuddin PD-6-28-19"/>
        <s v="Danyel Saxton PD-6-28-19"/>
        <s v="Ashley Moore PD-6-28-19"/>
        <s v="Lucy Couvertier PD-6-28-19"/>
        <s v="Elizabeth Jensen PD-6-28-19"/>
        <s v="Corinna Harris PD-6-28-19"/>
        <s v="Samarjit Sharma PD-6-28-19"/>
        <s v="Rita Jenkins PD-6-28-19"/>
        <s v="Kameron Wood PD-6-28-19"/>
        <s v="Quamillah Nelson PD-6-28-19"/>
        <s v="Deborah Carson PD-6-28-19"/>
        <s v="Bobby Johnson PD-6-28-19"/>
        <s v="Matthew Ditmar PD-6-28-19"/>
        <s v="Kathryn Hartlaub PD-6-28-19"/>
        <s v="Glayds Ortiz  PD-6-28-19"/>
        <s v="Kathryn Magauran PD-6-28-19"/>
        <s v="Ranada Dumas PD-6-28-19"/>
        <s v="Tugce Ozel PD-6-28-19"/>
        <s v="Maria Figueroa PD-6-28-19"/>
        <s v="Jennifer Carley-Price PD-6-28-19"/>
        <s v="Susan Margolis PD-6-28-19"/>
        <s v="Bonnie Sheipe PD-6-28-19"/>
        <s v="Syrena Moss PD-6-28-19"/>
        <s v="Bonnie Logan PD-6-28-19"/>
        <s v="Miriam Claudio PD-6-28-19"/>
        <s v="Essence Thompson PD-6-28-19"/>
        <s v="Sumeyra Ceylan PD-6-28-19"/>
        <s v="Shante Branscomb PD-6-28-19"/>
        <s v="Denise Klein PD-6-28-19"/>
        <s v="Kimberly Farrell PD-6-28-19"/>
        <s v="Mary Kennedy PD-6-28-19"/>
        <s v="Jennifer Craig PD-6-28-19"/>
        <s v="William Carson PD-6-28-19"/>
        <s v="Rayna Gadsden PD-6-28-19"/>
        <s v="Courtney Farina PD-6-28-19"/>
        <s v="Kristen Furniss PD-6-28-19"/>
        <s v="Carolyn Weston PD-6-28-19"/>
        <s v="Christine Himm PD-6-28-19"/>
        <s v="Christina Adriani PD-6-28-19"/>
        <s v="Bridgett Pollard PD-6-28-19"/>
        <s v="Seham Azabawi PD-6-28-19"/>
        <s v="Erica Rice PD-6-28-19"/>
        <s v="Ariel Howard PD-6-28-19"/>
        <s v="Devita Smith PD-6-28-19"/>
        <s v="Janelle Yvette Sample PD-6-28-19"/>
        <s v="Susan Caffrey PD-6-28-19"/>
        <s v="Marissa Stellwag PD-6-28-19"/>
        <s v="Toxi Miller PD-6-28-19"/>
        <s v="Reyhan Canturk PD-6-28-19"/>
        <s v="Michelle Horan PD-6-28-19"/>
        <s v="Kim Sinclair PD-6-28-19"/>
        <s v="Heather Toppin PD-6-28-19"/>
        <s v="Jennifer Elder PD-6-28-19"/>
        <s v="Farhanaz Habib PD-6-28-19"/>
        <s v="Doris Santana PD-6-28-19"/>
        <s v="Yvonne Dogbe PD-6-28-19"/>
        <s v="Jennifer Nagy PD-6-28-19"/>
        <s v="Carrie Dougherty PD-6-28-19"/>
        <s v="Gerlini Garrido PD-6-28-19"/>
        <s v="DaShaun Davis PD-6-28-19"/>
        <s v="Saliha Yanik PD-6-28-19"/>
        <s v="Patricia Goldwire PDPD-6-28-19"/>
        <s v="Janet Leonard PD-6-28-19"/>
        <s v="Month End Payroll Accrual June 2019"/>
        <s v="Sue Fenick PD 7-12-19"/>
        <s v="Lois Bond PD 7-12-19"/>
        <s v="Darshpreet Thind PD 7-12-19"/>
        <s v="Ramsey Nutter PD 7-12-19"/>
        <s v="Sheila Hughes PD 7-12-19"/>
        <s v="Ruben Johnson PD 7-12-19"/>
        <s v="Kyle Edwards PD 7-12-19"/>
        <s v="Elizabeth Jensen PD 7-12-19"/>
        <s v="Christiana Buffett PD 7-12-19"/>
        <s v="Tina Berry PD 7-12-19"/>
        <s v="Manvir Gill PD 7-12-19"/>
        <s v="Shirley Matthews PD 7-12-19"/>
        <s v="Christine Morrison PD 7-12-19"/>
        <s v="Claire Garner PD 7-12-19"/>
        <s v="Susan Bresch PD 7-12-19"/>
        <s v="Robert Mayfield PD 7-12-19"/>
        <s v="Bonita Jackson PD 7-12-19"/>
        <s v="Amie Sharer PD 7-12-19"/>
        <s v="Constance Pritchett PD 7-12-19"/>
        <s v="Elizabeth Boehmke PD 7-12-19"/>
        <s v="Victoria Reger PD 7-12-19"/>
        <s v="Seham Azabawi PD 7-12-19"/>
        <s v="Carrie Dougherty PD 7-12-19"/>
        <s v="Greta Peterson PD 7-12-19"/>
        <s v="Michelle Hewitt  PD 7-12-19"/>
        <s v="Susan Margolis PD 7-12-19"/>
        <s v="Judith Byrne PD 7-12-19"/>
        <s v="Gary Mease PD 7-12-19"/>
        <s v="Shellinda Hardie PD 7-12-19"/>
        <s v="Chalesha Jefferson PD 7-12-19"/>
        <s v="Natasha Joseph PD 7-12-19"/>
        <s v="Jacquelyn Gardner PD 7-12-19"/>
        <s v="Kristin Good PD 7-12-19"/>
        <s v="Donna Conley PD 7-12-19"/>
        <s v="Janessa Rivera PD 7-12-19"/>
        <s v="Stephanie Dixon PD 7-12-19"/>
        <s v="Antoine Nelson PD 7-12-19"/>
        <s v="Elayne Schermerhorn PD 7-12-19"/>
        <s v="Colin Harty PD 7-12-19"/>
        <s v="Michelle Hewitt PD 7-12-19"/>
        <s v="Bobby Johnson PD 7-12-19"/>
        <s v="Keshia Flewellen PD 7-12-19"/>
        <s v="Marissa Stellwag PD 7-12-19"/>
        <s v="Rayna Gadsden PD 7-12-19"/>
        <s v="Jennifer Jones PD 7-12-19"/>
        <s v="Ariel Howard PD 7-12-19"/>
        <s v="Bonnie Logan PD 7-12-19"/>
        <s v="Donna Wilbur PD 7-12-19"/>
        <s v="Kendra Plummer PD 7-12-19"/>
        <s v="Kathryn Simone PD 7-12-19"/>
        <s v="Patricia Joyce PD 7-12-19"/>
        <s v="Rita Jenkins PD 7-12-19"/>
        <s v="Melonie Vazquez PD 7-12-19"/>
        <s v="Stacy D Cooper-Gindraw PD 7-12-19"/>
        <s v="William Carson PD 7-12-19"/>
        <s v="Andrew Stellwag PD 7-12-19"/>
        <s v="Michelle Horan PD 7-12-19"/>
        <s v="Kayla Black PD 7-12-19"/>
        <s v="Ann Drennon PD 7-12-19"/>
        <s v="DaShaun Davis PD 7-12-19"/>
        <s v="Megan Rodrigues PD 7-12-19"/>
        <s v="Sharon Forman PD 7-12-19"/>
        <s v="Tammy Joyce PD 7-12-19"/>
        <s v="Samir Reiz PD 7-12-19"/>
        <s v="Kathryn Magauran PD 7-12-19"/>
        <s v="Deborah Carson PD 7-12-19"/>
        <s v="Wanda Fisher PD 7-12-19"/>
        <s v="Denise Cacalori PD 7-12-19"/>
        <s v="Donna Hajzer PD 7-12-19"/>
        <s v="Sharon Forman  PD 7-12-19"/>
        <s v="Katilynn Ditzel PD 7-12-19"/>
        <s v="Denise Klein PD 7-12-19"/>
        <s v="Kristen Furniss PD 7-12-19"/>
        <s v="Patricia Brown PD 7-12-19"/>
        <s v="Ashley Moore PD 7-12-19"/>
        <s v="Isata Bah PD 7-12-19"/>
        <s v="Gabrielle Morton PD 7-12-19"/>
        <s v="Vincent Padilla PD 7-12-19"/>
        <s v="Kathleen Moreland PD 7-12-19"/>
        <s v="Ayanna Martin PD 7-12-19"/>
        <s v="Nina Holmes PD 7-12-19"/>
        <s v="Rovenna Overton PD 7-12-19"/>
        <s v="Andrea Ferrare PD 7-12-19"/>
        <s v="Melissa Oliver-Terrell PD 7-12-19"/>
        <s v="Ruth Ragin PD 7-12-19"/>
        <s v="Toxi Miller PD 7-12-19"/>
        <s v="Carolyn Weston PD 7-12-19"/>
        <s v="Karla DeJesus-Centeno PD 7-12-19"/>
        <s v="Bonnie Sheipe PD 7-12-19"/>
        <s v="Yvette Carpenter PD 7-12-19"/>
        <s v="Kameron Wood PD 7-12-19"/>
        <s v="Anjail Abdul-Badee-Johnson PD 7-12-19"/>
        <s v="Heather Coleman PD 7-12-19"/>
        <s v="Essence Thompson PD 7-12-19"/>
        <s v="Vivyan Saloka PD 7-12-19"/>
        <s v="Jill Rickards PD 7-12-19"/>
        <s v="Janelle Yvette Sample PD 7-12-19"/>
        <s v="Maria Figueroa PD 7-12-19"/>
        <s v="Jennifer Carley-Price PD 7-12-19"/>
        <s v="Christina Adriani PD 7-12-19"/>
        <s v="Christine Himm PD 7-12-19"/>
        <s v="Tawona Hill PD 7-12-19"/>
        <s v="Mary Kennedy PD 7-12-19"/>
        <s v="Bridgett Pollard PD 7-12-19"/>
        <s v="Gerlini Garrido PD 7-12-19"/>
        <s v="Devita Smith PD 7-12-19"/>
        <s v="Quamillah Nelson PD 7-12-19"/>
        <s v="Jennifer Elder PD 7-12-19"/>
        <s v="Nasirah Aminuddin PD 7-12-19"/>
        <s v="Michelle Weaver PD 7-12-19"/>
        <s v="Kathryn Hartlaub PD 7-12-19"/>
        <s v="Natalie Mitchem PD 7-12-19"/>
        <s v="Pantida Wescott PD 7-12-19"/>
        <s v="Patricia Goldwire PDPD 7-12-19"/>
        <s v="Donna Wilbur PD 7-26-19"/>
        <s v="Gary Mease PD 7-26-19"/>
        <s v="Natasha Joseph PD 7-26-19"/>
        <s v="Stephanie Dixon PD 7-26-19"/>
        <s v="Kyle Edwards PD 7-26-19"/>
        <s v="Patricia Brown PD 7-26-19"/>
        <s v="Kendra Plummer PD 7-26-19"/>
        <s v="Kayla Black PD 7-26-19"/>
        <s v="Ruben Johnson PD 7-26-19"/>
        <s v="Rovenna Overton PD 7-26-19"/>
        <s v="Sheila Hughes PD 7-26-19"/>
        <s v="Manvir Gill PD 7-26-19"/>
        <s v="125 Deductions PD 7-26-19"/>
        <s v="Francine Taylor PD 7-26-19"/>
        <s v="Melonie Vazquez PD 7-26-19"/>
        <s v="Kathryn Simone PD 7-26-19"/>
        <s v="Amie Sharer PD 7-26-19"/>
        <s v="Katilynn Ditzel PD 7-26-19"/>
        <s v="Darshpreet Thind PD 7-26-19"/>
        <s v="Christine Morrison PD 7-26-19"/>
        <s v="Greta Peterson PD 7-26-19"/>
        <s v="Elayne Schermerhorn PD 7-26-19"/>
        <s v="Bonnie Logan PD 7-26-19"/>
        <s v="Quamillah Nelson PD 7-26-19"/>
        <s v="Michelle Hewitt  PD 7-26-19"/>
        <s v="Bonita Jackson PD 7-26-19"/>
        <s v="Sue Fenick PD 7-26-19"/>
        <s v="Vivyan Saloka PD 7-26-19"/>
        <s v="DaShaun Davis PD 7-26-19"/>
        <s v="Michelle Hewitt PD 7-26-19"/>
        <s v="Bridgett Pollard PD 7-26-19"/>
        <s v="Christine Himm PD 7-26-19"/>
        <s v="Gerlini Garrido PD 7-26-19"/>
        <s v="Victoria Reger PD 7-26-19"/>
        <s v="Sharon Forman  PD 7-26-19"/>
        <s v="Bobby Johnson PD 7-26-19"/>
        <s v="Patricia Goldwire PDPD 7-26-19"/>
        <s v="Sharon Forman PD 7-26-19"/>
        <s v="Rita Jenkins PD 7-26-19"/>
        <s v="Tina Berry PD 7-26-19"/>
        <s v="Jennifer Carley-Price PD 7-26-19"/>
        <s v="Bonnie Sheipe PD 7-26-19"/>
        <s v="Vincent Padilla PD 7-26-19"/>
        <s v="Judith Byrne PD 7-26-19"/>
        <s v="Rayna Gadsden PD 7-26-19"/>
        <s v="Carrie Dougherty PD 7-26-19"/>
        <s v="Christiana Buffett PD 7-26-19"/>
        <s v="Jennifer Jones PD 7-26-19"/>
        <s v="Denise Klein PD 7-26-19"/>
        <s v="Natalie Mitchem PD 7-26-19"/>
        <s v="Mary Kennedy PD 7-26-19"/>
        <s v="Claire Garner PD 7-26-19"/>
        <s v="Nasirah Aminuddin PD 7-26-19"/>
        <s v="Isata Bah PD 7-26-19"/>
        <s v="Janessa Rivera PD 7-26-19"/>
        <s v="Devita Smith PD 7-26-19"/>
        <s v="Maria Figueroa PD 7-26-19"/>
        <s v="Kristin Mayes PD 7-26-19"/>
        <s v="Robert Mayfield PD 7-26-19"/>
        <s v="Janelle Yvette Sample PD 7-26-19"/>
        <s v="Ayanna Martin PD 7-26-19"/>
        <s v="Elizabeth Jensen PD 7-26-19"/>
        <s v="Samir Reiz PD 7-26-19"/>
        <s v="Keshia Flewellen PD 7-26-19"/>
        <s v="Jennifer Elder PD 7-26-19"/>
        <s v="Chalesha Jefferson PD 7-26-19"/>
        <s v="Anjail Abdul-Badee-Johnson PD 7-26-19"/>
        <s v="Gabrielle Morton PD 7-26-19"/>
        <s v="Melissa Oliver-Terrell PD 7-26-19"/>
        <s v="Ruth Ragin PD 7-26-19"/>
        <s v="Andrew Stellwag PD 7-26-19"/>
        <s v="Kathryn Hartlaub PD 7-26-19"/>
        <s v="Tammy Joyce PD 7-26-19"/>
        <s v="Ann Drennon PD 7-26-19"/>
        <s v="Wanda Fisher PD 7-26-19"/>
        <s v="Michelle Weaver PD 7-26-19"/>
        <s v="Seham Azabawi PD 7-26-19"/>
        <s v="Marissa Stellwag PD 7-26-19"/>
        <s v="William Carson PD 7-26-19"/>
        <s v="Michelle Horan PD 7-26-19"/>
        <s v="Deborah Carson PD 7-26-19"/>
        <s v="Susan Ford PD 7-26-19"/>
        <s v="Kathleen Moreland PD 7-26-19"/>
        <s v="Constance Pritchett PD 7-26-19"/>
        <s v="Carolyn Weston PD 7-26-19"/>
        <s v="Shirley Matthews PD 7-26-19"/>
        <s v="Donna Hajzer PD 7-26-19"/>
        <s v="Ashley Moore PD 7-26-19"/>
        <s v="Jacquelyn Gardner PD 7-26-19"/>
        <s v="Shellinda Hardie PD 7-26-19"/>
        <s v="Jill Rickards PD 7-26-19"/>
        <s v="Megan Rodrigues PD 7-26-19"/>
        <s v="Nina Holmes PD 7-26-19"/>
        <s v="Colin Harty PD 7-26-19"/>
        <s v="Pantida Wescott PD 7-26-19"/>
        <s v="Patricia Joyce PD 7-26-19"/>
        <s v="Kristen Furniss PD 7-26-19"/>
        <s v="Antoine Nelson PD 7-26-19"/>
        <s v="Donna Conley PD 7-26-19"/>
        <s v="Toxi Miller PD 7-26-19"/>
        <s v="Tawona Hill PD 7-26-19"/>
        <s v="Andrea Ferrare PD 7-26-19"/>
        <s v="Kathryn Magauran PD 7-26-19"/>
        <s v="Susan Margolis 7-26-19"/>
        <s v="Elizabeth Boehmke PD 7-26-19"/>
        <s v="Denise Cacalori PD 7-26-19"/>
        <s v="Yvette Carpenter PD 7-26-19"/>
        <s v="Karla DeJesus-Centeno PD 7-26-19"/>
        <s v="Heather Coleman PD 7-26-19"/>
        <s v="Stacy D Cooper-Gindraw PD 7-26-19"/>
        <s v="Ariel Howard PD 7-26-19"/>
        <s v="Kameron Wood PD 7-26-19"/>
        <s v="Christina Adriani PD 7-26-19"/>
        <s v="Lois Bond PD 7-26-19"/>
        <s v="Essence Thompson PD 7-26-19"/>
        <s v="Adj Allocation CCR&amp;R BJ"/>
        <s v="Adj Allocation CCR&amp;R SF"/>
        <s v="Month End Payroll Accrual July 2019"/>
        <s v="Adj Allocation CCR&amp;R KM"/>
        <s v="Katilynn Ditzel PD 8-9-19"/>
        <s v="Denise Klein PD 8-9-19"/>
        <s v="Tawona Hill PD 8-9-19"/>
        <s v="Greta Peterson PD 8-9-19"/>
        <s v="Christina Adriani PD 8-9-19"/>
        <s v="Amie Sharer PD 8-9-19"/>
        <s v="Patricia Joyce PD 8-9-19"/>
        <s v="Kendra Plummer PD 8-9-19"/>
        <s v="Elayne Schermerhorn PD 8-9-19"/>
        <s v="Sheila Hughes PD 8-9-19"/>
        <s v="Christine Morrison PD 8-9-19"/>
        <s v="125 Deductions PD 8-9-19"/>
        <s v="Gabrielle Morton PD 8-9-19"/>
        <s v="Donna Hajzer PD 8-9-19"/>
        <s v="DaShaun Davis PD 8-9-19"/>
        <s v="Francine Taylor PD 8-9-19"/>
        <s v="Colin Harty PD 8-9-19"/>
        <s v="Rovenna Overton PD 8-9-19"/>
        <s v="Ruben Johnson PD 8-9-19"/>
        <s v="Jennifer Jones PD 8-9-19"/>
        <s v="Stephanie Dixon PD 8-9-19"/>
        <s v="Donna Wilbur PD 8-9-19"/>
        <s v="Christiana Buffett PD 8-9-19"/>
        <s v="Michelle Hewitt  PD 8-9-19"/>
        <s v="Sue Fenick PD 8-9-19"/>
        <s v="Sharon Forman  PD 8-9-19"/>
        <s v="Gary Mease PD 8-9-19"/>
        <s v="Kameron Wood PD 8-9-19"/>
        <s v="Bonnie Sheipe PD 8-9-19"/>
        <s v="Claire Garner PD 8-9-19"/>
        <s v="Elizabeth Jensen PD 8-9-19"/>
        <s v="Megan Rodrigues PD 8-9-19"/>
        <s v="Shirley Matthews PD 8-9-19"/>
        <s v="Janessa Rivera PD 8-9-19"/>
        <s v="Bridgett Pollard PD 8-9-19"/>
        <s v="Judith Byrne PD 8-9-19"/>
        <s v="Chalesha Jefferson PD 8-9-19"/>
        <s v="Ariel Howard PD 8-9-19"/>
        <s v="Essence Thompson PD 8-9-19"/>
        <s v="Lois Bond PD 8-9-19"/>
        <s v="Quamillah Nelson PD 8-9-19"/>
        <s v="Marissa Stellwag PD 8-9-19"/>
        <s v="Michelle Horan PD 8-9-19"/>
        <s v="Toxi Miller PD 8-9-19"/>
        <s v="Victoria Reger PD 8-9-19"/>
        <s v="Kristin Mayes PD 8-9-19"/>
        <s v="Vincent Padilla PD 8-9-19"/>
        <s v="Donna Conley PD 8-9-19"/>
        <s v="Carrie Dougherty PD 8-9-19"/>
        <s v="Nasirah Aminuddin PD 8-9-19"/>
        <s v="Shellinda Hardie PD 8-9-19"/>
        <s v="Jacquelyn Righter  PD 8-9-19"/>
        <s v="Andrew Stellwag PD 8-9-19"/>
        <s v="Patricia Brown PD 8-9-19"/>
        <s v="Kyle Edwards PD 8-9-19"/>
        <s v="Bonnie Logan PD 8-9-19"/>
        <s v="Michelle Hewitt PD 8-9-19"/>
        <s v="Manvir Gill PD 8-9-19"/>
        <s v="Susan Ford PD 8-9-19"/>
        <s v="Samir Reiz PD 8-9-19"/>
        <s v="Patricia Goldwire PDPD 8-9-19"/>
        <s v="Gerlini Garrido PD 8-9-19"/>
        <s v="Kathleen Moreland PD 8-9-19"/>
        <s v="Jacquelyn Gardner PD 8-9-19"/>
        <s v="Kayla Black PD 8-9-19"/>
        <s v="Melonie Vazquez PD 8-9-19"/>
        <s v="Michelle Weaver PD 8-9-19"/>
        <s v="Pantida Wescott PD 8-9-19"/>
        <s v="Bobby Johnson PD 8-9-19"/>
        <s v="Natalie Mitchem PD 8-9-19"/>
        <s v="Yvette Carpenter PD 8-9-19"/>
        <s v="Stacy D Cooper-Gindraw PD 8-9-19"/>
        <s v="Tina Berry PD 8-9-19"/>
        <s v="Constance Pritchett PD 8-9-19"/>
        <s v="Christine Himm PD 8-9-19"/>
        <s v="Antoine Nelson PD 8-9-19"/>
        <s v="Kathryn Magauran PD 8-9-19"/>
        <s v="Deborah Carson PD 8-9-19"/>
        <s v="Andrea Ferrare PD 8-9-19"/>
        <s v="Ann Drennon PD 8-9-19"/>
        <s v="Tammy Joyce PD 8-9-19"/>
        <s v="Seham Azabawi PD 8-9-19"/>
        <s v="Natasha Joseph PD 8-9-19"/>
        <s v="Kristen Furniss PD 8-9-19"/>
        <s v="Ayanna Martin PD 8-9-19"/>
        <s v="William Carson PD 8-9-19"/>
        <s v="Bonita Jackson PD 8-9-19"/>
        <s v="Sharon Forman PD 8-9-19"/>
        <s v="Rayna Gadsden PD 8-9-19"/>
        <s v="Robert Mayfield PD 8-9-19"/>
        <s v="Vivyan Saloka PD 8-9-19"/>
        <s v="Heather Coleman PD 8-9-19"/>
        <s v="Denise Cacalori PD 8-9-19"/>
        <s v="Darshpreet Thind PD 8-9-19"/>
        <s v="Ashley Moore PD 8-9-19"/>
        <s v="Jennifer Elder PD 8-9-19"/>
        <s v="Anjail Abdul-Badee-Johnson PD 8-9-19"/>
        <s v="Jennifer Carley-Price PD 8-9-19"/>
        <s v="Carolyn Weston PD 8-9-19"/>
        <s v="Isata Bah PD 8-9-19"/>
        <s v="Keshia Flewellen PD 8-9-19"/>
        <s v="Janelle Yvette Sample PD 8-9-19"/>
        <s v="Devita Smith PD 8-9-19"/>
        <s v="Ruth Ragin PD 8-9-19"/>
        <s v="Kathryn Simone PD 8-9-19"/>
        <s v="Melissa Oliver-Terrell PD 8-9-19"/>
        <s v="Jill Rickards PD 8-9-19"/>
        <s v="Karla DeJesus-Centeno PD 8-9-19"/>
        <s v="Elizabeth Boehmke PD 8-9-19"/>
        <s v="Wanda Fisher PD 8-9-19"/>
        <s v="Mary Kennedy PD 8-9-19"/>
        <s v="Susan Margolis 8-9-19"/>
        <s v="Nina Holmes PD 8-9-19"/>
        <s v="Rita Jenkins PD 8-9-19"/>
        <s v="Maria Figueroa PD 8-9-19"/>
        <s v="Janessa Rivera PD 8-23-19"/>
        <s v="Melissa Oliver-Terrell PD 8-23-19"/>
        <s v="Constance Pritchett PD 8-23-19"/>
        <s v="Stephanie Dixon PD 8-23-19"/>
        <s v="Rovenna Overton PD 8-23-19"/>
        <s v="Kyle Edwards PD 8-23-19"/>
        <s v="Sheila Hughes PD 8-23-19"/>
        <s v="Amie Sharer PD 8-23-19"/>
        <s v="Gary Mease PD 8-23-19"/>
        <s v="Kathryn Simone PD 8-23-19"/>
        <s v="Andrew Stellwag PD 8-23-19"/>
        <s v="Sue Fenick PD 8-23-19"/>
        <s v="Kristin Mayes PD 8-23-19"/>
        <s v="Claire Garner PD 8-23-19"/>
        <s v="Christiana Buffett PD 8-23-19"/>
        <s v="Kameron Wood PD 8-23-19"/>
        <s v="Manvir Gill PD 8-23-19"/>
        <s v="Carrie Dougherty PD 8-23-19"/>
        <s v="Chalesha Jefferson PD 8-23-19"/>
        <s v="Denise Cacalori PD 8-23-19"/>
        <s v="Ruben Johnson PD 8-23-19"/>
        <s v="Andrea Ferrare PD 8-23-19"/>
        <s v="Jill Rickards PD 8-23-19"/>
        <s v="Elayne Schermerhorn PD 8-23-19"/>
        <s v="Christine Morrison PD 8-23-19"/>
        <s v="Tammy Joyce PD 8-23-19"/>
        <s v="Greta Peterson PD 8-23-19"/>
        <s v="Patricia Joyce PD 8-23-19"/>
        <s v="Jennifer Carley-Price PD 8-23-19"/>
        <s v="Denise Klein PD 8-23-19"/>
        <s v="Ariel Howard PD 8-23-19"/>
        <s v="Toxi Miller PD 8-23-19"/>
        <s v="Donna Wilbur PD 8-23-19"/>
        <s v="Devita Smith PD 8-23-19"/>
        <s v="Janelle Yvette Sample PD 8-23-19"/>
        <s v="William Carson PD 8-23-19"/>
        <s v="Michelle Horan PD 8-23-19"/>
        <s v="Susan Ford PD 8-23-19"/>
        <s v="Mary Kennedy PD 8-23-19"/>
        <s v="Bonita Jackson PD 8-23-19"/>
        <s v="Francine Taylor PD 8-23-19"/>
        <s v="Kendra Plummer PD 8-23-19"/>
        <s v="Nina Holmes PD 8-23-19"/>
        <s v="Ayanna Martin PD 8-23-19"/>
        <s v="Anjail Abdul-Badee-Johnson PD 8-23-19"/>
        <s v="Bobby Johnson PD 8-23-19"/>
        <s v="Darshpreet Thind PD 8-23-19"/>
        <s v="Gabrielle Morton PD 8-23-19"/>
        <s v="Michelle Hewitt PD 8-23-19"/>
        <s v="Elizabeth Boehmke PD 8-23-19"/>
        <s v="Elizabeth Jensen PD 8-23-19"/>
        <s v="Seham Azabawi PD 8-23-19"/>
        <s v="Isata Bah PD 8-23-19"/>
        <s v="Shirley Matthews PD 8-23-19"/>
        <s v="Quamillah Nelson PD 8-23-19"/>
        <s v="Robert Mayfield PD 8-23-19"/>
        <s v="Victoria Reger PD 8-23-19"/>
        <s v="Shellinda Hardie PD 8-23-19"/>
        <s v="Ruth Ragin PD 8-23-19"/>
        <s v="Christina Adriani PD 8-23-19"/>
        <s v="Heather Coleman PD 8-23-19"/>
        <s v="Melonie Vazquez PD 8-23-19"/>
        <s v="Bridgett Pollard PD 8-23-19"/>
        <s v="Kathryn Magauran PD 8-23-19"/>
        <s v="Lois Bond PD 8-23-19"/>
        <s v="Judith Byrne PD 8-23-19"/>
        <s v="Tina Berry PD 8-23-19"/>
        <s v="Wanda Fisher PD 8-23-19"/>
        <s v="Donna Hajzer PD 8-23-19"/>
        <s v="Christine Himm PD 8-23-19"/>
        <s v="Keshia Flewellen PD 8-23-19"/>
        <s v="Natalie Mitchem PD 8-23-19"/>
        <s v="Ann Drennon PD 8-23-19"/>
        <s v="Yvette Carpenter PD 8-23-19"/>
        <s v="Jennifer Elder PD 8-23-19"/>
        <s v="Michelle Hewitt  PD 8-23-19"/>
        <s v="Michelle Weaver PD 8-23-19"/>
        <s v="Sharon Forman PD 8-23-19"/>
        <s v="Bonnie Logan PD 8-23-19"/>
        <s v="Natasha Joseph PD 8-23-19"/>
        <s v="DaShaun Davis PD 8-23-19"/>
        <s v="Jacquelyn Righter  PD 8-23-19"/>
        <s v="Maria Figueroa PD 8-23-19"/>
        <s v="Kathleen Moreland PD 8-23-19"/>
        <s v="Tawona Hill PD 8-23-19"/>
        <s v="Kayla Black PD 8-23-19"/>
        <s v="Patricia Goldwire PDPD 8-23-19"/>
        <s v="Rayna Gadsden PD 8-23-19"/>
        <s v="125 Deductions PD 8-23-19"/>
        <s v="Karla DeJesus-Centeno PD 8-23-19"/>
        <s v="Jennifer Jones PD 8-23-19"/>
        <s v="Donna Conley PD 8-23-19"/>
        <s v="Pantida Wescott PD 8-23-19"/>
        <s v="Antoine Nelson PD 8-23-19"/>
        <s v="Megan Rodrigues PD 8-23-19"/>
        <s v="Vincent Padilla PD 8-23-19"/>
        <s v="Susan Margolis 8-23-19"/>
        <s v="Marissa Stellwag PD 8-23-19"/>
        <s v="Vivyan Saloka PD 8-23-19"/>
        <s v="Essence Thompson PD 8-23-19"/>
        <s v="Ashley Moore PD 8-23-19"/>
        <s v="Sharon Forman  PD 8-23-19"/>
        <s v="Kristen Furniss PD 8-23-19"/>
        <s v="Gerlini Garrido PD 8-23-19"/>
        <s v="Carolyn Weston PD 8-23-19"/>
        <s v="Stacy D Cooper-Gindraw PD 8-23-19"/>
        <s v="Nasirah Aminuddin PD 8-23-19"/>
        <s v="Katilynn Ditzel PD 8-23-19"/>
        <s v="ADJ CCR&amp;R Salaries AUG BJ"/>
        <s v="ADJ CCR&amp;R Salaries AUG KM"/>
        <s v="Month End Payroll Accrual August 10-day 2019"/>
        <s v="ADJ CCR&amp;R Salaries AUG SF"/>
        <s v="Amie Sharer PD 9-6-19"/>
        <s v="Elayne Schermerhorn PD 9-6-19"/>
        <s v="Kristin Mayes PD 9-6-19"/>
        <s v="Sue Fenick PD 9-6-19"/>
        <s v="Wanda Fisher PD 9-6-19"/>
        <s v="Christina Adriani PD 9-6-19"/>
        <s v="Rovenna Overton PD 9-6-19"/>
        <s v="Francine Taylor PD 9-6-19"/>
        <s v="Andrea Ferrare PD 9-6-19"/>
        <s v="Andrew Stellwag PD 9-6-19"/>
        <s v="Bonnie Logan PD 9-6-19"/>
        <s v="Claire Garner PD 9-6-19"/>
        <s v="Kyle Edwards PD 9-6-19"/>
        <s v="Stacy D Cooper-Gindraw PD 9-6-19"/>
        <s v="Donna Wilbur PD 9-6-19"/>
        <s v="Isata Bah PD 9-6-19"/>
        <s v="Denise Cacalori PD 9-6-19"/>
        <s v="Tawona Hill PD 9-6-19"/>
        <s v="Marissa Stellwag PD 9-6-19"/>
        <s v="Greta Peterson PD 9-6-19"/>
        <s v="Christine Morrison PD 9-6-19"/>
        <s v="Natasha Joseph PD 9-6-19"/>
        <s v="Gary Mease PD 9-6-19"/>
        <s v="Jennifer Jones PD 9-6-19"/>
        <s v="Kathryn Simone PD 9-6-19"/>
        <s v="Gabrielle Morton PD 9-6-19"/>
        <s v="Kayla Black PD 9-6-19"/>
        <s v="Robert Mayfield PD 9-6-19"/>
        <s v="Nina Holmes PD 9-6-19"/>
        <s v="Carolyn Weston PD 9-6-19"/>
        <s v="Michelle Hewitt  PD 9-6-19"/>
        <s v="Susan Ford PD 9-6-19"/>
        <s v="Michelle Hewitt PD 9-6-19"/>
        <s v="Sharon Forman  PD 9-6-19"/>
        <s v="Stephanie Dixon PD 9-6-19"/>
        <s v="Kristen Furniss PD 9-6-19"/>
        <s v="Jennifer Elder PD 9-6-19"/>
        <s v="Janessa Rivera PD 9-6-19"/>
        <s v="Sharon Forman PD 9-6-19"/>
        <s v="Ruth Ragin PD 9-6-19"/>
        <s v="Megan Rodrigues PD 9-6-19"/>
        <s v="Constance Pritchett PD 9-6-19"/>
        <s v="Bonita Jackson PD 9-6-19"/>
        <s v="Manvir Gill PD 9-6-19"/>
        <s v="Ann Drennon PD 9-6-19"/>
        <s v="Jennifer Carley-Price PD 9-6-19"/>
        <s v="Darshpreet Thind PD 9-6-19"/>
        <s v="Melonie Vazquez PD 9-6-19"/>
        <s v="Anjail Abdul-Badee-Johnson PD 9-6-19"/>
        <s v="Patricia Joyce PD 9-6-19"/>
        <s v="Judith Byrne PD 9-6-19"/>
        <s v="Donna Hajzer PD 9-6-19"/>
        <s v="Ruben Johnson PD 9-6-19"/>
        <s v="Michelle Horan PD 9-6-19"/>
        <s v="Ashley Moore PD 9-6-19"/>
        <s v="DaShaun Davis PD 9-6-19"/>
        <s v="Christine Himm PD 9-6-19"/>
        <s v="Christiana Buffett PD 9-6-19"/>
        <s v="Nasirah Aminuddin PD 9-6-19"/>
        <s v="Quamillah Nelson PD 9-6-19"/>
        <s v="Mary Kennedy PD 9-6-19"/>
        <s v="Bridgett Pollard PD 9-6-19"/>
        <s v="Victoria Reger PD 9-6-19"/>
        <s v="Janelle Yvette Sample PD 9-6-19"/>
        <s v="Jacquelyn Righter  PD 9-6-19"/>
        <s v="Pantida Wescott PD 9-6-19"/>
        <s v="Katilynn Ditzel PD 9-6-19"/>
        <s v="Yvette Carpenter PD 9-6-19"/>
        <s v="Carrie Dougherty PD 9-6-19"/>
        <s v="Chalesha Jefferson PD 9-6-19"/>
        <s v="Elizabeth Boehmke PD 9-6-19"/>
        <s v="Sheila Hughes PD 9-6-19"/>
        <s v="Michelle Weaver PD 9-6-19"/>
        <s v="Bobby Johnson PD 9-6-19"/>
        <s v="Natalie Mitchem PD 9-6-19"/>
        <s v="Lois Bond PD 9-6-19"/>
        <s v="Heather Coleman PD 9-6-19"/>
        <s v="Susan Margolis 9-6-19"/>
        <s v="Vivyan Saloka PD 9-6-19"/>
        <s v="Karla DeJesus-Centeno PD 9-6-19"/>
        <s v="Jill Rickards PD 9-6-19"/>
        <s v="Devita Smith PD 9-6-19"/>
        <s v="Kathleen Moreland PD 9-6-19"/>
        <s v="Toxi Miller PD 9-6-19"/>
        <s v="William Carson PD 9-6-19"/>
        <s v="Vincent Padilla PD 9-6-19"/>
        <s v="Essence Thompson PD 9-6-19"/>
        <s v="Shirley Matthews PD 9-6-19"/>
        <s v="Seham Azabawi PD 9-6-19"/>
        <s v="Ariel Howard PD 9-6-19"/>
        <s v="Gerlini Garrido PD 9-6-19"/>
        <s v="Tammy Joyce PD 9-6-19"/>
        <s v="Kameron Wood PD 9-6-19"/>
        <s v="Patricia Goldwire PDPD 9-6-19"/>
        <s v="Donna Conley PD 9-6-19"/>
        <s v="Ayanna Martin PD 9-6-19"/>
        <s v="Rayna Gadsden PD 9-6-19"/>
        <s v="Denise Klein PD 9-6-19"/>
        <s v="Keshia Flewellen PD 9-6-19"/>
        <s v="Kathryn Magauran PD 9-6-19"/>
        <s v="Antoine Nelson PD 9-6-19"/>
        <s v="Tina Berry PD 9-6-19"/>
        <s v="Maria Figueroa PD 9-6-19"/>
        <s v="Melissa Oliver-Terrell PD 9-6-19"/>
        <s v="Shellinda Hardie PD 9-6-19"/>
        <s v="Elizabeth Jensen PD 9-6-19"/>
        <s v="Janessa Rivera PD 9-20-19"/>
        <s v="Carol Brown PD 9-20-19"/>
        <s v="Patricia Goldwire PDPD 9-20-19"/>
        <s v="Syrena Moss PD 9-20-19"/>
        <s v="Destiny Franklin PD 9-20-19"/>
        <s v="Shirley Matthews PD 9-20-19"/>
        <s v="DaShaun Davis PD 9-20-19"/>
        <s v="Sharon Forman PD 9-20-19"/>
        <s v="Gary Mease PD 9-20-19"/>
        <s v="Robert Mayfield PD 9-20-19"/>
        <s v="Sue Fenick PD 9-20-19"/>
        <s v="Sheila Hughes PD 9-20-19"/>
        <s v="Elayne Schermerhorn PD 9-20-19"/>
        <s v="Ruth Ragin PD 9-20-19"/>
        <s v="Bonita Jackson PD 9-20-19"/>
        <s v="Francine Taylor PD 9-20-19"/>
        <s v="DeAnna Reid-Harden PD 9-20-19"/>
        <s v="Chalesha Jefferson PD 9-20-19"/>
        <s v="Michelle Horan PD 9-20-19"/>
        <s v="Stephanie Johnson PD 9-20-19"/>
        <s v="Megan Rodrigues PD 9-20-19"/>
        <s v="Kayla Black PD 9-20-19"/>
        <s v="Vincent Padilla PD 9-20-19"/>
        <s v="Elizabeth Jensen PD 9-20-19"/>
        <s v="Ayanna Martin PD 9-20-19"/>
        <s v="Mary Kennedy PD 9-20-19"/>
        <s v="Kathryn Simone PD 9-20-19"/>
        <s v="Farhanaz Habib PD 9-20-19"/>
        <s v="Doreen Knaupp PD 9-20-19"/>
        <s v="Maiada Ramadan PD 9-20-19"/>
        <s v="Anjail Abdul-Badee-Johnson PD 9-20-19"/>
        <s v="Bonnie Logan PD 9-20-19"/>
        <s v="Kyle Edwards PD 9-20-19"/>
        <s v="Maria Figueroa PD 9-20-19"/>
        <s v="Rita Jenkins PD 9-20-19"/>
        <s v="Jill Rickards PD 9-20-19"/>
        <s v="Claire Garner PD 9-20-19"/>
        <s v="Patricia Joyce PD 9-20-19"/>
        <s v="Darshpreet Thind PD 9-20-19"/>
        <s v="Bibiana Arreguin PD 9-20-19"/>
        <s v="Lillian Germaine PD 9-20-19"/>
        <s v="Adj Elayne Schermerhorn PD 9-20-19"/>
        <s v="Ranada Dumas PD 9-20-19"/>
        <s v="Quamillah Nelson PD 9-20-19"/>
        <s v="Catherine Foster 9-20-19"/>
        <s v="Marie Toussaint -Fontus PD 9-20-19"/>
        <s v="John Baker PD 9-20-19"/>
        <s v="Jennifer Robertiello PD 9-20-19"/>
        <s v="Amie Sharer PD 9-20-19"/>
        <s v="Michelle Hewitt  PD 9-20-19"/>
        <s v="Donna Conley PD 9-20-19"/>
        <s v="Devita Smith PD 9-20-19"/>
        <s v="Cigdem Ozdemir PD 9-20-19"/>
        <s v="Tomona Green PD 9-20-19"/>
        <s v="Tina Berry PD 9-20-19"/>
        <s v="Michelle Hewitt PD 9-20-19"/>
        <s v="Sumeyra Ceylan PD 9-20-19"/>
        <s v="Andrew Stellwag PD 9-20-19"/>
        <s v="Moraima Gonzalez PD 9-20-19"/>
        <s v="Yvette Carpenter PD 9-20-19"/>
        <s v="Victoria Reger PD 9-20-19"/>
        <s v="Denise Cacalori PD 9-20-19"/>
        <s v="Heather Coleman PD 9-20-19"/>
        <s v="Christine Morrison PD 9-20-19"/>
        <s v="Ruben Johnson PD 9-20-19"/>
        <s v="Danielle Jakubowski PD 9-20-19"/>
        <s v="May Elkady PD 9-20-19"/>
        <s v="Tugce Ozel PD 9-20-19"/>
        <s v="Courtney Farina PD 9-20-19"/>
        <s v="Natalie Mitchem PD 9-20-19"/>
        <s v="Verdina Pryor PD 9-20-19"/>
        <s v="Karlie Gore PD 9-20-19"/>
        <s v="Kristin Mayes PD 9-20-19"/>
        <s v="Manvir Gill PD 9-20-19"/>
        <s v="125 Deductions PD 9-20-19"/>
        <s v="Corinna Harris PD 9-20-19"/>
        <s v="Lisa Whitfield PD 9-20-19"/>
        <s v="Gerlini Garrido PD 9-20-19"/>
        <s v="Sharon Forman  PD 9-20-19"/>
        <s v="Seham Azabawi PD 9-20-19"/>
        <s v="Greta Peterson PD 9-20-19"/>
        <s v="Carrie Dougherty PD 9-20-19"/>
        <s v="Stacy D Cooper-Gindraw PD 9-20-19"/>
        <s v="Janelle Yvette Sample PD 9-20-19"/>
        <s v="Amylir Torres PD 9-20-19"/>
        <s v="Reyhan Canturk PD 9-20-19"/>
        <s v="Jennifer Carley-Price PD 9-20-19"/>
        <s v="Stephanie Dixon PD 9-20-19"/>
        <s v="Jennifer Jones PD 9-20-19"/>
        <s v="Isata Bah PD 9-20-19"/>
        <s v="Bouchra Benachir PD 9-20-19"/>
        <s v="Tawanna Best PD 9-20-19"/>
        <s v="Tanya Glenn-Butler PD 9-20-19"/>
        <s v="Donna Wilbur PD 9-20-19"/>
        <s v="Rovenna Overton PD 9-20-19"/>
        <s v="Carolyn Weston PD 9-20-19"/>
        <s v="Constance Pritchett PD 9-20-19"/>
        <s v="Saliha Yanik PD 9-20-19"/>
        <s v="Jacquelyn Righter  PD 9-20-19"/>
        <s v="Nasirah Aminuddin PD 9-20-19"/>
        <s v="Susan Ford PD 9-20-19"/>
        <s v="Heather Toppin PD 9-20-19"/>
        <s v="Melonie Vazquez PD 9-20-19"/>
        <s v="Miriam Claudio PD 9-20-19"/>
        <s v="Tawona Hill PD 9-20-19"/>
        <s v="Michelle Weaver PD 9-20-19"/>
        <s v="Mark Wolf PD 9-20-19"/>
        <s v="Samarjit Sharma PD 9-20-19"/>
        <s v="Regina McCall PD 9-20-19"/>
        <s v="Bobby Johnson PD 9-20-19"/>
        <s v="Ta'Jah Conyers 9-20-19"/>
        <s v="Marissa Stellwag PD 9-20-19"/>
        <s v="Bridgett Pollard PD 9-20-19"/>
        <s v="Anna Barry PD 9-20-19"/>
        <s v="Donna Hajzer PD 9-20-19"/>
        <s v="Erica Rice PD 9-20-19"/>
        <s v="Ann Drennon PD 9-20-19"/>
        <s v="Judith Byrne PD 9-20-19"/>
        <s v="Danyel Saxton PD 9-20-19"/>
        <s v="Kishawn Barnes PD 9-20-19"/>
        <s v="Ariel Howard PD 9-20-19"/>
        <s v="Melinda Bowman-Williams PD 9-20-19"/>
        <s v="Kathleen Moreland PD 9-20-19"/>
        <s v="Nina Holmes PD 9-20-19"/>
        <s v="Tammy Joyce PD 9-20-19"/>
        <s v="Wanda Fisher PD 9-20-19"/>
        <s v="Christina Palmer PD 9-20-19"/>
        <s v="Lois Bond PD 9-20-19"/>
        <s v="Courtney Saxton PD 9-20-19"/>
        <s v="Rayna Gadsden PD 9-20-19"/>
        <s v="Hafize Firat PD 9-20-19"/>
        <s v="Keshia Flewellen PD 9-20-19"/>
        <s v="Gabrielle Morton PD 9-20-19"/>
        <s v="Ashley Moore PD 9-20-19"/>
        <s v="Shellinda Hardie PD 9-20-19"/>
        <s v="Pantida Wescott PD 9-20-19"/>
        <s v="Doris Santana PD 9-20-19"/>
        <s v="Mellasiah Dixon PD 9-20-19"/>
        <s v="Kristen Furniss PD 9-20-19"/>
        <s v="Toxi Miller PD 9-20-19"/>
        <s v="Susan Margolis 9-20-19"/>
        <s v="Denise Klein PD 9-20-19"/>
        <s v="Andrea Ferrare PD 9-20-19"/>
        <s v="Deniz Genc PD 9-20-19"/>
        <s v="Natasha Joseph PD 9-20-19"/>
        <s v="Janet Leonard PD 9-20-19"/>
        <s v="Christina Adriani PD 9-20-19"/>
        <s v="Ethel Jackson PD 9-20-19"/>
        <s v="Sherrita Dunn"/>
        <s v="Ruth Amankona PD 9-20-19"/>
        <s v="Michelle Berry-Davis PD 9-20-19"/>
        <s v="Karla DeJesus-Centeno PD 9-20-19"/>
        <s v="Jennifer Nagy PD 9-20-19"/>
        <s v="Ivanette Peterson PD 9-20-19"/>
        <s v="Matthew Ditmar PD 9-20-19"/>
        <s v="Lynn Orangers PD 9-20-19"/>
        <s v="Sabrina Manir PD 9-20-19"/>
        <s v="William Carson PD 9-20-19"/>
        <s v="Kimberly Farrell PD 9-20-19"/>
        <s v="Katilynn Ditzel PD 9-20-19"/>
        <s v="Christiana Buffett PD 9-20-19"/>
        <s v="Vivyan Saloka PD 9-20-19"/>
        <s v="Samaka Empson PD 9-20-19"/>
        <s v="Elizabeth Boehmke PD 9-20-19"/>
        <s v="Louthel Tucker 9-20-19"/>
        <s v="Ozlem Yigit  PD 9-20-19"/>
        <s v="Jennifer Elder PD 9-20-19"/>
        <s v="Antoine Nelson PD 9-20-19"/>
        <s v="Melissa Oliver-Terrell PD 9-20-19"/>
        <s v="Laura McRae PD 9-20-19"/>
        <s v="Kameron Wood PD 9-20-19"/>
        <s v="Stephanie Greene PD 9-20-19"/>
        <s v="Kathryn Magauran PD 9-20-19"/>
        <s v="Month End Payroll Accrual September 11-day 2019"/>
        <s v="Month end Payroll Accrual Adj CCR&amp;R 9/30/19"/>
        <s v="Adj ES Accrual 9-30-19"/>
        <s v="Francine Taylor PD 10-4-19"/>
        <s v="Moraima Gonzalez PD 10-4-19"/>
        <s v="Samaka Empson PD 10-4-19"/>
        <s v="Heather Coleman PD 10-4-19"/>
        <s v="Janessa Rivera PD 10-4-19"/>
        <s v="Stephanie Dixon PD 10-4-19"/>
        <s v="Gary Mease PD 10-4-19"/>
        <s v="Ruben Johnson PD 10-4-19"/>
        <s v="Amie Sharer PD 10-4-19"/>
        <s v="Megan Rodrigues PD 10-4-19"/>
        <s v="Destiny Franklin PD 10-4-19"/>
        <s v="Stephanie Johnson PD 10-4-19"/>
        <s v="Mellasiah Dixon PD 10-4-19"/>
        <s v="Danielle Jakubowski PD 10-4-19"/>
        <s v="Christina Adriani PD 10-4-19"/>
        <s v="Carrie Dougherty PD 10-4-19"/>
        <s v="Andrew Stellwag PD 10-4-19"/>
        <s v="Samarjit Sharma PD 10-4-19"/>
        <s v="Chalesha Jefferson PD 10-4-19"/>
        <s v="Bonnie Sheipe  PD 10-4-19"/>
        <s v="Sheila Hughes PD 10-4-19"/>
        <s v="Sue Fenick PD 10-4-19"/>
        <s v="Courtney Saxton PD 10-4-19"/>
        <s v="Tawanna Best PD 10-4-19"/>
        <s v="Greta Peterson PD 10-4-19"/>
        <s v="125 Deductions PD 10-4-19"/>
        <s v="Ariel Howard PD 10-4-19"/>
        <s v="Tanya Glenn-Butler PD 10-4-19"/>
        <s v="Michelle Horan PD 10-4-19"/>
        <s v="Kyle Edwards PD 10-4-19"/>
        <s v="Lucy Couvertier 10-4-19"/>
        <s v="Melinda Bowman-Williams PD 10-4-19"/>
        <s v="Denise Klein PD 10-4-19"/>
        <s v="Jennifer Nagy PD 10-4-19"/>
        <s v="Denise Cacalori PD 10-4-19"/>
        <s v="Ethel Jackson PD 10-4-19"/>
        <s v="Marie Toussaint -Fontus PD 10-4-19"/>
        <s v="Melonie Vazquez PD 10-4-19"/>
        <s v="Nina Holmes PD 10-4-19"/>
        <s v="Lois Bond PD 10-4-19"/>
        <s v="Ranada Dumas PD 10-4-19"/>
        <s v="Elayne Schermerhorn PD 10-4-19"/>
        <s v="Ta'Jah Conyers 10-4-19"/>
        <s v="Sharon Forman PD 10-4-19"/>
        <s v="Michelle Hewitt  PD 10-4-19"/>
        <s v="Kristin Mayes PD 10-4-19"/>
        <s v="Lisa Whitfield PD 10-4-19"/>
        <s v="Kayla Black PD 10-4-19"/>
        <s v="Susan Margolis 10-4-19"/>
        <s v="William Carson PD 10-4-19"/>
        <s v="Rovenna Overton PD 10-4-19"/>
        <s v="Robert Mayfield PD 10-4-19"/>
        <s v="Patricia Joyce PD 10-4-19"/>
        <s v="Manvir Gill PD 10-4-19"/>
        <s v="Wanda Fisher PD 10-4-19"/>
        <s v="Bouchra Benachir PD 10-4-19"/>
        <s v="Jennifer Jones PD 10-4-19"/>
        <s v="Anjail Abdul-Badee-Johnson PD 10-4-19"/>
        <s v="Rayna Gadsden PD 10-4-19"/>
        <s v="Erica Rice PD 10-4-19"/>
        <s v="Matthew Ditmar PD 10-4-19"/>
        <s v="Kameron Wood PD 10-4-19"/>
        <s v="Anna Barry PD 10-4-19"/>
        <s v="Catherine Foster 10-4-19"/>
        <s v="Lillian Germaine PD 10-4-19"/>
        <s v="Mary Kennedy PD 10-4-19"/>
        <s v="Amylir Torres PD 10-4-19"/>
        <s v="Bonita Jackson PD 10-4-19"/>
        <s v="Kathleen Moreland PD 10-4-19"/>
        <s v="Courtney Farina PD 10-4-19"/>
        <s v="Ashley Moore PD 10-4-19"/>
        <s v="Deniz Genc PD 10-4-19"/>
        <s v="Jennifer Carley-Price PD 10-4-19"/>
        <s v="Shirley Matthews PD 10-4-19"/>
        <s v="Ruth Ragin PD 10-4-19"/>
        <s v="Bonnie Logan PD 10-4-19"/>
        <s v="Karla DeJesus-Centeno PD 10-4-19"/>
        <s v="Keshia Flewellen PD 10-4-19"/>
        <s v="Darshpreet Thind PD 10-4-19"/>
        <s v="Brittany Barnes PD 10-4-19"/>
        <s v="Seham Azabawi PD 10-4-19"/>
        <s v="John Baker PD 10-4-19"/>
        <s v="Tammy Joyce PD 10-4-19"/>
        <s v="Michelle Weaver PD 10-4-19"/>
        <s v="Stephanie Greene PD 10-4-19"/>
        <s v="Ruth Amankona PD 10-4-19"/>
        <s v="Laura McRae PD 10-4-19"/>
        <s v="Corinna Harris PD 10-4-19"/>
        <s v="DeAnna Reid-Harden PD 10-4-19"/>
        <s v="Bridgett Pollard PD 10-4-19"/>
        <s v="Antoine Nelson PD 10-4-19"/>
        <s v="Stacy D Cooper-Gindraw PD 10-4-19"/>
        <s v="Ozlem Yigit  PD 10-4-19"/>
        <s v="Miriam Claudio PD 10-4-19"/>
        <s v="Michelle Hewitt PD 10-4-19"/>
        <s v="Michelle Berry-Davis PD 10-4-19"/>
        <s v="Kristen Furniss PD 10-4-19"/>
        <s v="Verdina Pryor PD 10-4-19"/>
        <s v="May Elkady PD 10-4-19"/>
        <s v="Claire Garner PD 10-4-19"/>
        <s v="Devita Smith PD 10-4-19"/>
        <s v="Christine Morrison PD 10-4-19"/>
        <s v="Bibiana Arreguin PD 10-4-19"/>
        <s v="Tawona Hill PD 10-4-19"/>
        <s v="Marwah Rabeeah  PD 10-4-19"/>
        <s v="Lynn Orangers PD 10-4-19"/>
        <s v="Kishawn Barnes PD 10-4-19"/>
        <s v="Donna Hajzer PD 10-4-19"/>
        <s v="Toxi Miller PD 10-4-19"/>
        <s v="Shellinda Hardie PD 10-4-19"/>
        <s v="Sumeyra Ceylan PD 10-4-19"/>
        <s v="Jasmine Reed PD 10-4-19"/>
        <s v="Constance Pritchett PD 10-4-19"/>
        <s v="Vincent Padilla PD 10-4-19"/>
        <s v="Marissa Stellwag PD 10-4-19"/>
        <s v="Danyel Saxton PD 10-4-19"/>
        <s v="Doris Santana PD 10-4-19"/>
        <s v="Bobby Johnson PD 10-4-19"/>
        <s v="Maiada Ramadan PD 10-4-19"/>
        <s v="Isata Bah PD 10-4-19"/>
        <s v="Gabrielle Morton PD 10-4-19"/>
        <s v="Natasha Joseph PD 10-4-19"/>
        <s v="Vivyan Saloka PD 10-4-19"/>
        <s v="Carolyn Weston PD 10-4-19"/>
        <s v="Andrea Ferrare PD 10-4-19"/>
        <s v="Natalie Mitchem PD 10-4-19"/>
        <s v="Mark Wolf PD 10-4-19"/>
        <s v="Maria Figueroa PD 10-4-19"/>
        <s v="Sharon Forman  PD 10-4-19"/>
        <s v="Farhanaz Habib PD 10-4-19"/>
        <s v="Cigdem Ozdemir PD 10-4-19"/>
        <s v="Kimberly Farrell PD 10-4-19"/>
        <s v="Janet Leonard PD 10-4-19"/>
        <s v="Janelle Yvette Sample PD 10-4-19"/>
        <s v="Quamillah Nelson PD 10-4-19"/>
        <s v="Kathryn Simone PD 10-4-19"/>
        <s v="Judith Byrne PD 10-4-19"/>
        <s v="Dylan Hall  PD 10-4-19"/>
        <s v="Saliha Yanik PD 10-4-19"/>
        <s v="Nasirah Aminuddin PD 10-4-19"/>
        <s v="Doreen Knaupp PD 10-4-19"/>
        <s v="Syrena Moss PD 10-4-19"/>
        <s v="Pantida Wescott PD 10-4-19"/>
        <s v="Hafize Firat PD 10-4-19"/>
        <s v="Ayanna Martin PD 10-4-19"/>
        <s v="Elizabeth Jensen PD 10-4-19"/>
        <s v="Victoria Reger PD 10-4-19"/>
        <s v="Donna Wilbur PD 10-4-19"/>
        <s v="Yvette Carpenter PD 10-4-19"/>
        <s v="Sabrina Manir PD 10-4-19"/>
        <s v="Susan Ford PD 10-4-19"/>
        <s v="Reyhan Canturk PD 10-4-19"/>
        <s v="Heather Toppin PD 10-4-19"/>
        <s v="Eva Townes PD 10-4-19"/>
        <s v="Patricia Goldwire PDPD 10-4-19"/>
        <s v="Jennifer Elder PD 10-4-19"/>
        <s v="Regina McCall PD 10-4-19"/>
        <s v="Louthel Tucker 10-4-19"/>
        <s v="Elizabeth Boehmke PD 10-4-19"/>
        <s v="Jill Rickards PD 10-4-19"/>
        <s v="Ann Drennon PD 10-4-19"/>
        <s v="Tomona Green PD 10-4-19"/>
        <s v="Gerlini Garrido PD 10-4-19"/>
        <s v="DaShaun Davis PD 10-4-19"/>
        <s v="Rita Jenkins PD 10-4-19"/>
        <s v="Melissa Oliver-Terrell PD 10-4-19"/>
        <s v="Katilynn Ditzel PD 10-4-19"/>
        <s v="Donna Conley PD 10-4-19"/>
        <s v="Kathryn Magauran PD 10-4-19"/>
        <s v="Christiana Buffett PD 10-4-19"/>
        <s v="Carol Brown PD 10-4-19"/>
        <s v="Tugce Ozel PD 10-4-19"/>
        <s v="Karlie Gore PD 10-4-19"/>
        <s v="Ivanette Peterson PD 10-4-19"/>
        <s v="Tina Berry PD 10-4-19"/>
        <s v="Ta'Jah Conyers 10-18-19"/>
        <s v="Donna Conley PD 10-18-19"/>
        <s v="Taliyaah Smith PD 10-18-19"/>
        <s v="Constance Pritchett PD 10-18-19"/>
        <s v="Mary Kennedy PD 10-18-19"/>
        <s v="Robert Mayfield PD 10-18-19"/>
        <s v="Elizabeth Jensen PD 10-18-19"/>
        <s v="Maiada Ramadan PD 10-18-19"/>
        <s v="Michelle Hewitt  PD 10-18-19"/>
        <s v="Sharon Forman PD 10-18-19"/>
        <s v="Lucy Couvertier 10-18-19"/>
        <s v="Judith Byrne PD 10-18-19"/>
        <s v="Tugce Ozel PD 10-18-19"/>
        <s v="Hafize Firat PD 10-18-19"/>
        <s v="Andrew Stellwag PD 10-18-19"/>
        <s v="Devita Smith PD 10-18-19"/>
        <s v="Janet Leonard PD 10-18-19"/>
        <s v="Isata Bah PD 10-18-19"/>
        <s v="Elayne Schermerhorn PD 10-18-19"/>
        <s v="Kyle Edwards PD 10-18-19"/>
        <s v="Amie Sharer PD 10-18-19"/>
        <s v="Kayla Black PD 10-18-19"/>
        <s v="Gerlini Garrido PD 10-18-19"/>
        <s v="Pantida Wescott PD 10-18-19"/>
        <s v="Marie Toussaint -Fontus PD 10-18-19"/>
        <s v="Stephanie Dixon PD 10-18-19"/>
        <s v="Erica Rice PD 10-18-19"/>
        <s v="Dylan Hall  PD 10-18-19"/>
        <s v="Janessa Rivera PD 10-18-19"/>
        <s v="DaShaun Davis PD 10-18-19"/>
        <s v="Rabiah Mohamed-Azam PD 10-18-19"/>
        <s v="Rovenna Overton PD 10-18-19"/>
        <s v="Ruben Johnson PD 10-18-19"/>
        <s v="Kristin Mayes PD 10-18-19"/>
        <s v="Reyhan Canturk PD 10-18-19"/>
        <s v="Doreen Knaupp PD 10-18-19"/>
        <s v="Nasirah Aminuddin PD 10-18-19"/>
        <s v="Corinna Harris PD 10-18-19"/>
        <s v="Melonie Vazquez PD 10-18-19"/>
        <s v="Gary Mease PD 10-18-19"/>
        <s v="Ariel Howard PD 10-18-19"/>
        <s v="Ranada Dumas PD 10-18-19"/>
        <s v="Bridgett Pollard PD 10-18-19"/>
        <s v="Nina Holmes PD 10-18-19"/>
        <s v="Donna Wilbur PD 10-18-19"/>
        <s v="Sharon Forman  PD 10-18-19"/>
        <s v="Sabrina Manir PD 10-18-19"/>
        <s v="Regina McCall PD 10-18-19"/>
        <s v="Ethel Jackson PD 10-18-19"/>
        <s v="Lillian Germaine PD 10-18-19"/>
        <s v="Tawanna Best PD 10-18-19"/>
        <s v="Seham Azabawi PD 10-18-19"/>
        <s v="Bonnie Sheipe  PD 10-18-19"/>
        <s v="Denise Klein PD 10-18-19"/>
        <s v="Farhanaz Habib PD 10-18-19"/>
        <s v="Donna Hajzer PD 10-18-19"/>
        <s v="Kathryn Magauran PD 10-18-19"/>
        <s v="Michelle Berry-Davis PD 10-18-19"/>
        <s v="Courtney Saxton PD 10-18-19"/>
        <s v="Stephanie Johnson PD 10-18-19"/>
        <s v="Destiny Franklin PD 10-18-19"/>
        <s v="Wanda Fisher PD 10-18-19"/>
        <s v="Ozlem Yigit  PD 10-18-19"/>
        <s v="Ann Drennon PD 10-18-19"/>
        <s v="Francine Taylor PD 10-18-19"/>
        <s v="May Elkady PD 10-18-19"/>
        <s v="Darshpreet Thind PD 10-18-19"/>
        <s v="Rita Jenkins PD 10-18-19"/>
        <s v="Heather Toppin PD 10-18-19"/>
        <s v="Rayna Gadsden PD 10-18-19"/>
        <s v="Denise Cacalori PD 10-18-19"/>
        <s v="Karla DeJesus-Centeno PD 10-18-19"/>
        <s v="Amylir Torres PD 10-18-19"/>
        <s v="Matthew Ditmar PD 10-18-19"/>
        <s v="Sheila Hughes PD 10-18-19"/>
        <s v="Courtney Farina PD 10-18-19"/>
        <s v="Stephanie Greene PD 10-18-19"/>
        <s v="Bonnie Logan PD 10-18-19"/>
        <s v="Claire Garner PD 10-18-19"/>
        <s v="Shellinda Hardie PD 10-18-19"/>
        <s v="Tina Berry PD 10-18-19"/>
        <s v="Tammy Joyce PD 10-18-19"/>
        <s v="Sue Fenick PD 10-18-19"/>
        <s v="Syrena Moss PD 10-18-19"/>
        <s v="Carol Brown PD 10-18-19"/>
        <s v="Greta Peterson PD 10-18-19"/>
        <s v="Carrie Dougherty PD 10-18-19"/>
        <s v="Antoine Nelson PD 10-18-19"/>
        <s v="Marwah Rabeeah  PD 10-18-19"/>
        <s v="Kishawn Barnes PD 10-18-19"/>
        <s v="Natasha Joseph PD 10-18-19"/>
        <s v="Louthel Tucker 10-18-19"/>
        <s v="DeAnna Reid-Harden PD 10-18-19"/>
        <s v="Yvette Carpenter PD 10-18-19"/>
        <s v="Shirley Matthews PD 10-18-19"/>
        <s v="Patricia Goldwire PDPD 10-18-19"/>
        <s v="125 Deductions PD 10-18-19"/>
        <s v="Laura McRae PD 10-18-19"/>
        <s v="Christina Adriani PD 10-18-19"/>
        <s v="Manvir Gill PD 10-18-19"/>
        <s v="Catherine Foster 10-18-19"/>
        <s v="Marissa Stellwag PD 10-18-19"/>
        <s v="Anjail Abdul-Badee-Johnson PD 10-18-19"/>
        <s v="Anna Barry PD 10-18-19"/>
        <s v="Jennifer Jones PD 10-18-19"/>
        <s v="Bonita Jackson PD 10-18-19"/>
        <s v="Marva Currington PD 10-18-19"/>
        <s v="Lisa Whitfield PD 10-18-19"/>
        <s v="Samaka Empson PD 10-18-19"/>
        <s v="Toxi Miller PD 10-18-19"/>
        <s v="Victoria Reger PD 10-18-19"/>
        <s v="Cigdem Ozdemir PD 10-18-19"/>
        <s v="Evidelia Tyler PD 10-18-19"/>
        <s v="William Carson PD 10-18-19"/>
        <s v="Michelle Weaver PD 10-18-19"/>
        <s v="Ashley Moore PD 10-18-19"/>
        <s v="Melinda Bowman-Williams PD 10-18-19"/>
        <s v="Bouchra Benachir PD 10-18-19"/>
        <s v="Mellasiah Dixon PD 10-18-19"/>
        <s v="Heather Coleman PD 10-18-19"/>
        <s v="Michelle Horan PD 10-18-19"/>
        <s v="Ruth Amankona PD 10-18-19"/>
        <s v="Miriam Claudio PD 10-18-19"/>
        <s v="Saliha Yanik PD 10-18-19"/>
        <s v="Megan Rodrigues PD 10-18-19"/>
        <s v="Vivyan Saloka PD 10-18-19"/>
        <s v="Jacquelyn Gardner PD 10-18-19"/>
        <s v="Garry Mitnaul PD 10-18-19"/>
        <s v="Katilynn Ditzel PD 10-18-19"/>
        <s v="Andrea Ferrare PD 10-18-19"/>
        <s v="Maria Figueroa PD 10-18-19"/>
        <s v="Jasmine Reed PD 10-18-19"/>
        <s v="Quamillah Nelson PD 10-18-19"/>
        <s v="Susan Margolis 10-18-19"/>
        <s v="Jill Rickards PD 10-18-19"/>
        <s v="Deniz Genc PD 10-18-19"/>
        <s v="John Baker PD 10-18-19"/>
        <s v="Danielle Jakubowski PD 10-18-19"/>
        <s v="Tawona Hill PD 10-18-19"/>
        <s v="Bobby Johnson PD 10-18-19"/>
        <s v="Janelle Yvette Sample PD 10-18-19"/>
        <s v="Susan Ford PD 10-18-19"/>
        <s v="Natalie Mitchem PD 10-18-19"/>
        <s v="Ayanna Martin PD 10-18-19"/>
        <s v="Doris Santana PD 10-18-19"/>
        <s v="Christiana Buffett PD 10-18-19"/>
        <s v="Chalesha Jefferson PD 10-18-19"/>
        <s v="Sherrita Dunn PD 10-18-19"/>
        <s v="Ashley Cummings PD 10-18-19"/>
        <s v="Kimberly Farrell PD 10-18-19"/>
        <s v="Lynn Orangers PD 10-18-19"/>
        <s v="Patricia Joyce PD 10-18-19"/>
        <s v="Samarjit Sharma PD 10-18-19"/>
        <s v="Elizabeth Boehmke PD 10-18-19"/>
        <s v="Christine Morrison PD 10-18-19"/>
        <s v="Verdina Pryor PD 10-18-19"/>
        <s v="Brittany Barnes PD 10-18-19"/>
        <s v="Vincent Padilla PD 10-18-19"/>
        <s v="Stacy D Cooper-Gindraw PD 10-18-19"/>
        <s v="Kathleen Moreland PD 10-18-19"/>
        <s v="Kristen Furniss PD 10-18-19"/>
        <s v="Ruth Ragin PD 10-18-19"/>
        <s v="Mark Wolf PD 10-18-19"/>
        <s v="Jennifer Carley-Price PD 10-18-19"/>
        <s v="Danyel Saxton PD 10-18-19"/>
        <s v="Melissa Oliver-Terrell PD 10-18-19"/>
        <s v="Kameron Wood PD 10-18-19"/>
        <s v="Carolyn Weston PD 10-18-19"/>
        <s v="Gabrielle Morton PD 10-18-19"/>
        <s v="Kathryn Simone PD 10-18-19"/>
        <s v="Jennifer Elder PD 10-18-19"/>
        <s v="Moraima Gonzalez PD 10-18-19"/>
        <s v="Bibiana Arreguin PD 10-18-19"/>
        <s v="Lois Bond PD 10-18-19"/>
        <s v="Karlie Gore PD 10-18-19"/>
        <s v="Tomona Green PD 10-18-19"/>
        <s v="Sumeyra Ceylan PD 10-18-19"/>
        <s v="Keshia Flewellen PD 10-18-19"/>
        <s v="Jennifer Nagy PD 10-18-19"/>
        <s v="Ivanette Peterson PD 10-18-19"/>
        <s v="Kayla Brito PD 10-18-19"/>
        <s v="Michelle Hewitt PD 10-18-19"/>
        <s v="Tara Cavanagh 10-18-19"/>
        <s v="Month End Payroll Accrual October 14-day 2019"/>
        <s v="Regina McCall PD 11-1-19"/>
        <s v="Marie Toussaint -Fontus PD 11-1-19"/>
        <s v="Ruben Johnson PD 11-1-19"/>
        <s v="Michelle Horan PD 11-1-19"/>
        <s v="Kameron Wood PD 11-1-19"/>
        <s v="Shirley Matthews PD 11-1-19"/>
        <s v="Susan Margolis 11-1-19"/>
        <s v="Kyle Edwards PD 11-1-19"/>
        <s v="Garry Mitnaul PD 11-1-19"/>
        <s v="Melissa Oliver-Terrell PD 11-1-19"/>
        <s v="Jennifer Elder PD 11-1-19"/>
        <s v="Samarjit Sharma PD 11-1-19"/>
        <s v="Rovenna Overton PD 11-1-19"/>
        <s v="Elizabeth Boehmke PD 11-1-19"/>
        <s v="Janessa Rivera PD 11-1-19"/>
        <s v="Sheila Hughes PD 11-1-19"/>
        <s v="Brittney Walton PD 11-1-19"/>
        <s v="Taliyaah Smith PD 11-1-19"/>
        <s v="Manvir Gill PD 11-1-19"/>
        <s v="Claire Garner PD 11-1-19"/>
        <s v="Maiada Ramadan PD 11-1-19"/>
        <s v="Quamillah Nelson PD 11-1-19"/>
        <s v="Amie Sharer PD 11-1-19"/>
        <s v="Robert Mayfield PD 11-1-19"/>
        <s v="Toxi Miller PD 11-1-19"/>
        <s v="Michelle Weaver PD 11-1-19"/>
        <s v="William Carson PD 11-1-19"/>
        <s v="Anna Barry PD 11-1-19"/>
        <s v="Michelle Berry-Davis PD 11-1-19"/>
        <s v="Reyhan Canturk PD 11-1-19"/>
        <s v="Stacy D Cooper-Gindraw PD 11-1-19"/>
        <s v="Ariel Howard PD 11-1-19"/>
        <s v="Farhanaz Habib PD 11-1-19"/>
        <s v="Greta Peterson PD 11-1-19"/>
        <s v="Mary Kennedy PD 11-1-19"/>
        <s v="Melonie Vazquez PD 11-1-19"/>
        <s v="Ashley Moore PD 11-1-19"/>
        <s v="Shellinda Hardie PD 11-1-19"/>
        <s v="Ruth Amankona PD 11-1-19"/>
        <s v="Megan Rodrigues PD 11-1-19"/>
        <s v="Elayne Schermerhorn PD 11-1-19"/>
        <s v="Denise Cacalori PD 11-1-19"/>
        <s v="Syrena Moss PD 11-1-19"/>
        <s v="Patricia Joyce PD 11-1-19"/>
        <s v="Pantida Wescott PD 11-1-19"/>
        <s v="Christine Morrison PD 11-1-19"/>
        <s v="Kathryn Magauran PD 11-1-19"/>
        <s v="Kristen Furniss PD 11-1-19"/>
        <s v="Sharon Forman PD 11-1-19"/>
        <s v="DaShaun Davis PD 11-1-19"/>
        <s v="Antoine Nelson PD 11-1-19"/>
        <s v="Carol Brown PD 11-1-19"/>
        <s v="Marwah Rabeeah  PD 11-1-19"/>
        <s v="Kristy Rudzenski PD 11-1-19"/>
        <s v="Jane Murphy PD 11-1-19"/>
        <s v="Dylan Hall  PD 11-1-19"/>
        <s v="Andrew Stellwag PD 11-1-19"/>
        <s v="Mark Wolf PD 11-1-19"/>
        <s v="Rayna Gadsden PD 11-1-19"/>
        <s v="Ashley Cummings PD 11-1-19"/>
        <s v="Ozlem Yigit  PD 11-1-19"/>
        <s v="Miriam Claudio PD 11-1-19"/>
        <s v="Hafize Firat PD 11-1-19"/>
        <s v="Gary Mease PD 11-1-19"/>
        <s v="Sue Fenick PD 11-1-19"/>
        <s v="Darshpreet Thind PD 11-1-19"/>
        <s v="Sumeyra Ceylan PD 11-1-19"/>
        <s v="John Baker PD 11-1-19"/>
        <s v="Ranada Dumas PD 11-1-19"/>
        <s v="Marissa Stellwag PD 11-1-19"/>
        <s v="Nasirah Aminuddin PD 11-1-19"/>
        <s v="Francine Taylor PD 11-1-19"/>
        <s v="Amylir Torres PD 11-1-19"/>
        <s v="Lynn Orangers PD 11-1-19"/>
        <s v="Ta'Jah Conyers 11-1-19"/>
        <s v="Stephanie Dixon PD 11-1-19"/>
        <s v="Bonita Jackson PD 11-1-19"/>
        <s v="Jasmine Reed PD 11-1-19"/>
        <s v="Nina Holmes PD 11-1-19"/>
        <s v="Jacquelyn Gardner PD 11-1-19"/>
        <s v="Samaka Empson PD 11-1-19"/>
        <s v="Patricia Goldwire PDPD 11-1-19"/>
        <s v="Kishawn Barnes PD 11-1-19"/>
        <s v="Kayla Brito PD 11-1-19"/>
        <s v="Gabrielle Morton PD 11-1-19"/>
        <s v="Vivyan Saloka PD 11-1-19"/>
        <s v="Tawanna Best PD 11-1-19"/>
        <s v="Donna Conley PD 11-1-19"/>
        <s v="Cigdem Ozdemir PD 11-1-19"/>
        <s v="Stephanie Johnson PD 11-1-19"/>
        <s v="Saliha Yanik PD 11-1-19"/>
        <s v="Maria Figueroa PD 11-1-19"/>
        <s v="Keshia Flewellen PD 11-1-19"/>
        <s v="Vincent Padilla PD 11-1-19"/>
        <s v="Shirin Halim PD 11-1-19"/>
        <s v="Jennifer Nagy PD 11-1-19"/>
        <s v="Donna Wilbur PD 11-1-19"/>
        <s v="Brittany Barnes PD 11-1-19"/>
        <s v="Kayla Black PD 11-1-19"/>
        <s v="Susan Ford PD 11-1-19"/>
        <s v="Ethel Jackson PD 11-1-19"/>
        <s v="Christiana Buffett PD 11-1-19"/>
        <s v="Bonnie Logan PD 11-1-19"/>
        <s v="Jennifer Jones PD 11-1-19"/>
        <s v="Kristin Mayes PD 11-1-19"/>
        <s v="Marva Currington PD 11-1-19"/>
        <s v="Lucy Couvertier 11-1-19"/>
        <s v="Janelle Yvette Sample PD 11-1-19"/>
        <s v="Wanda Fisher PD 11-1-19"/>
        <s v="Andrea Ferrare PD 11-1-19"/>
        <s v="Michelle Hewitt PD 11-1-19"/>
        <s v="Bridgett Pollard PD 11-1-19"/>
        <s v="Anjail Abdul-Badee-Johnson PD 11-1-19"/>
        <s v="Tammy Joyce PD 11-1-19"/>
        <s v="Sabrina Manir PD 11-1-19"/>
        <s v="Rita Jenkins PD 11-1-19"/>
        <s v="Kelly Marquis PD 11-1-19"/>
        <s v="DeAnna Reid-Harden PD 11-1-19"/>
        <s v="Courtney Saxton PD 11-1-19"/>
        <s v="Judith Byrne PD 11-1-19"/>
        <s v="Heather Coleman PD 11-1-19"/>
        <s v="Matthew Ditmar PD 11-1-19"/>
        <s v="Ayanna Martin PD 11-1-19"/>
        <s v="Sharon Forman  PD 11-1-19"/>
        <s v="Mellasiah Dixon PD 11-1-19"/>
        <s v="Karlie Gore PD 11-1-19"/>
        <s v="Deniz Genc PD 11-1-19"/>
        <s v="Constance Pritchett PD 11-1-19"/>
        <s v="Gerlini Garrido PD 11-1-19"/>
        <s v="Tugce Ozel PD 11-1-19"/>
        <s v="Ann Drennon PD 11-1-19"/>
        <s v="Tawona Hill PD 11-1-19"/>
        <s v="Bibiana Arreguin PD 11-1-19"/>
        <s v="Laura McRae PD 11-1-19"/>
        <s v="Destiny Franklin PD 11-1-19"/>
        <s v="Yvette Carpenter PD 11-1-19"/>
        <s v="Corinna Harris PD 11-1-19"/>
        <s v="Christina Adriani PD 11-1-19"/>
        <s v="Erica Rice PD 11-1-19"/>
        <s v="Danielle Jakubowski PD 11-1-19"/>
        <s v="Karla DeJesus-Centeno PD 11-1-19"/>
        <s v="Doreen Knaupp PD 11-1-19"/>
        <s v="Bobby Johnson PD 11-1-19"/>
        <s v="Stephanie Greene PD 11-1-19"/>
        <s v="Courtney Farina PD 11-1-19"/>
        <s v="Lois Bond PD 11-1-19"/>
        <s v="Lillian Germaine PD 11-1-19"/>
        <s v="Jennifer Carley-Price PD 11-1-19"/>
        <s v="Denise Klein PD 11-1-19"/>
        <s v="Natalie Mitchem PD 11-1-19"/>
        <s v="Michelle Hewitt  PD 11-1-19"/>
        <s v="Donna Hajzer PD 11-1-19"/>
        <s v="Natasha Joseph PD 11-1-19"/>
        <s v="Victoria Reger PD 11-1-19"/>
        <s v="Evidelia Tyler PD 11-1-19"/>
        <s v="Chalesha Jefferson PD 11-1-19"/>
        <s v="Melinda Bowman-Williams PD 11-1-19"/>
        <s v="Ruth Ragin PD 11-1-19"/>
        <s v="Janet Leonard PD 11-1-19"/>
        <s v="Katilynn Ditzel PD 11-1-19"/>
        <s v="Devita Smith PD 11-1-19"/>
        <s v="Kathleen Moreland PD 11-1-19"/>
        <s v="May Elkady PD 11-1-19"/>
        <s v="Carrie Dougherty PD 11-1-19"/>
        <s v="Bouchra Benachir PD 11-1-19"/>
        <s v="Jill Rickards PD 11-1-19"/>
        <s v="Jenna Orfe PD 11-1-19"/>
        <s v="Carolyn Weston PD 11-1-19"/>
        <s v="Kimberly Farrell PD 11-1-19"/>
        <s v="Lisa Whitfield PD 11-1-19"/>
        <s v="Erika Wyckoff  PD 11-1-19"/>
        <s v="Bonnie Sheipe  PD 11-1-19"/>
        <s v="Tara Cavanagh 11-1-19"/>
        <s v="Ivanette Peterson PD 11-1-19"/>
        <s v="Isata Bah PD 11-1-19"/>
        <s v="Elizabeth Jensen PD 11-1-19"/>
        <s v="Sherrita Dunn PD 11-1-19"/>
        <s v="Doris Santana PD 11-1-19"/>
        <s v="Verdina Pryor PD 11-1-19"/>
        <s v="Tomona Green PD 11-1-19"/>
        <s v="Moraima Gonzalez PD 11-1-19"/>
        <s v="Louthel Tucker 11-1-19"/>
        <s v="Danyel Saxton PD 11-1-19"/>
        <s v="Seham Azabawi PD 11-1-19"/>
        <s v="Rabiah Mohamed-Azam PD 11-1-19"/>
        <s v="Heather Toppin PD 11-1-19"/>
        <s v="Kathryn Simone PD 11-1-19"/>
        <s v="Tina Berry PD 11-1-19"/>
        <s v="Sharon Forman  PD 11-15-19"/>
        <s v="Gary Mease PD 11-15-19"/>
        <s v="Sue Fenick PD 11-15-19"/>
        <s v="Farhanaz Habib PD 11-15-19"/>
        <s v="Marwah Rabeeah  PD 11-15-19"/>
        <s v="Kyle Edwards PD 11-15-19"/>
        <s v="Kayla Black PD 11-15-19"/>
        <s v="Wanda Fisher PD 11-15-19"/>
        <s v="Bonnie Sheipe  PD 11-15-19"/>
        <s v="Yvette Carpenter PD 11-15-19"/>
        <s v="Evidelia Tyler PD 11-15-19"/>
        <s v="Michelle Hewitt  PD 11-15-19"/>
        <s v="Syrena Moss PD 11-15-19"/>
        <s v="Cigdem Ozdemir PD 11-15-19"/>
        <s v="Shirley Matthews PD 11-15-19"/>
        <s v="Claire Garner PD 11-15-19"/>
        <s v="Ariel Howard PD 11-15-19"/>
        <s v="Donna Wilbur PD 11-15-19"/>
        <s v="Amie Sharer PD 11-15-19"/>
        <s v="Jennifer Carley-Price PD 11-15-19"/>
        <s v="Destiny Franklin PD 11-15-19"/>
        <s v="Antoine Nelson PD 11-15-19"/>
        <s v="Nasirah Aminuddin PD 11-15-19"/>
        <s v="Mark Wolf PD 11-15-19"/>
        <s v="Janessa Rivera PD 11-15-19"/>
        <s v="Sheila Hughes PD 11-15-19"/>
        <s v="Denise Klein PD 11-15-19"/>
        <s v="Robert Mayfield PD 11-15-19"/>
        <s v="Kathleen Moreland PD 11-15-19"/>
        <s v="Christiana Buffett PD 11-15-19"/>
        <s v="Maiada Ramadan PD 11-15-19"/>
        <s v="Kimberly Farrell PD 11-15-19"/>
        <s v="Erica Rice PD 11-15-19"/>
        <s v="Tina Berry PD 11-15-19"/>
        <s v="Courtney Saxton PD 11-15-19"/>
        <s v="Greta Peterson PD 11-15-19"/>
        <s v="Christine Morrison PD 11-15-19"/>
        <s v="Andrea Ferrare PD 11-15-19"/>
        <s v="Rita Jenkins PD 11-15-19"/>
        <s v="Marie Toussaint -Fontus PD 11-15-19"/>
        <s v="Manvir Gill PD 11-15-19"/>
        <s v="Ranada Dumas PD 11-15-19"/>
        <s v="Patricia Joyce PD 11-15-19"/>
        <s v="Ruben Johnson PD 11-15-19"/>
        <s v="Elayne Schermerhorn PD 11-15-19"/>
        <s v="Anjail Abdul-Badee-Johnson PD 11-15-19"/>
        <s v="Melissa Oliver-Terrell PD 11-15-19"/>
        <s v="Jasmine Reed PD 11-15-19"/>
        <s v="Tammy Joyce PD 11-15-19"/>
        <s v="Stacy D Cooper-Gindraw PD 11-15-19"/>
        <s v="Bonita Jackson PD 11-15-19"/>
        <s v="Reyhan Canturk PD 11-15-19"/>
        <s v="Shirin Halim PD 11-15-19"/>
        <s v="Ivanette Peterson PD 11-15-19"/>
        <s v="Jane Murphy PD 11-15-19"/>
        <s v="125 Deductions PD 11-15-19"/>
        <s v="Kathryn Simone PD 11-15-19"/>
        <s v="Heather Coleman PD 11-15-19"/>
        <s v="Patricia Goldwire PDPD 11-15-19"/>
        <s v="Carol Brown PD 11-15-19"/>
        <s v="Ozlem Yigit  PD 11-15-19"/>
        <s v="Karlie Gore PD 11-15-19"/>
        <s v="Tawanna Best PD 11-15-19"/>
        <s v="Denise Cacalori PD 11-15-19"/>
        <s v="Courtney Farina PD 11-15-19"/>
        <s v="Marissa Stellwag PD 11-15-19"/>
        <s v="Kristin Mayes PD 11-15-19"/>
        <s v="Judith Byrne PD 11-15-19"/>
        <s v="Natalie Mitchem PD 11-15-19"/>
        <s v="Michelle Horan PD 11-15-19"/>
        <s v="Kathryn Magauran PD 11-15-19"/>
        <s v="Lynn Orangers PD 11-15-19"/>
        <s v="Louthel Tucker 11-15-19"/>
        <s v="Danyel Saxton PD 11-15-19"/>
        <s v="Ethel Jackson PD 11-15-19"/>
        <s v="Sumeyra Ceylan PD 11-15-19"/>
        <s v="Michelle Weaver PD 11-15-19"/>
        <s v="Saliha Yanik PD 11-15-19"/>
        <s v="Shellinda Hardie PD 11-15-19"/>
        <s v="Pantida Wescott PD 11-15-19"/>
        <s v="Tugce Ozel PD 11-15-19"/>
        <s v="Christina Adriani PD 11-15-19"/>
        <s v="Francine Taylor PD 11-15-19"/>
        <s v="Kristen Furniss PD 11-15-19"/>
        <s v="John Baker PD 11-15-19"/>
        <s v="Tawona Hill PD 11-15-19"/>
        <s v="Doris Santana PD 11-15-19"/>
        <s v="Sherrita Dunn PD 11-15-19"/>
        <s v="DeAnna Reid-Harden PD 11-15-19"/>
        <s v="Susan Ford PD 11-15-19"/>
        <s v="Verdina Pryor PD 11-15-19"/>
        <s v="Donna Hajzer PD 11-15-19"/>
        <s v="Karla DeJesus-Centeno PD 11-15-19"/>
        <s v="Hafize Firat PD 11-15-19"/>
        <s v="Lois Bond PD 11-15-19"/>
        <s v="Keshia Flewellen PD 11-15-19"/>
        <s v="Jill Rickards PD 11-15-19"/>
        <s v="Quamillah Nelson PD 11-15-19"/>
        <s v="Andrew Stellwag PD 11-15-19"/>
        <s v="Rayna Gadsden PD 11-15-19"/>
        <s v="Brittany Walton PD 11-15-19"/>
        <s v="Maria Figueroa PD 11-15-19"/>
        <s v="Vincent Padilla PD 11-15-19"/>
        <s v="Chalesha Jefferson PD 11-15-19"/>
        <s v="Michelle Hewitt PD 11-15-19"/>
        <s v="Marva Currington PD 11-15-19"/>
        <s v="Jennifer Jones PD 11-15-19"/>
        <s v="Gabrielle Morton PD 11-15-19"/>
        <s v="Heather Toppin PD 11-15-19"/>
        <s v="Tomona Green PD 11-15-19"/>
        <s v="DaShaun Davis PD 11-15-19"/>
        <s v="Lillian Germaine PD 11-15-19"/>
        <s v="Stephanie Greene PD 11-15-19"/>
        <s v="Darshpreet Thind PD 11-15-19"/>
        <s v="Sharon Forman PD 11-15-19"/>
        <s v="Ashley Moore PD 11-15-19"/>
        <s v="Rabiah Mohamed-Azam PD 11-15-19"/>
        <s v="Elizabeth Jensen PD 11-15-19"/>
        <s v="Kishawn Barnes PD 11-15-19"/>
        <s v="Devita Smith PD 11-15-19"/>
        <s v="Regina McCall PD 11-15-19"/>
        <s v="Jacquelyn Gardner PD 11-15-19"/>
        <s v="Sabrina Manir PD 11-15-19"/>
        <s v="Anna Barry PD 11-15-19"/>
        <s v="Kameron Wood PD 11-15-19"/>
        <s v="Constance Pritchett PD 11-15-19"/>
        <s v="Gerlini Garrido PD 11-15-19"/>
        <s v="Brittany Barnes PD 11-15-19"/>
        <s v="Ruth Ragin PD 11-15-19"/>
        <s v="Erica Wyckoff PD 11-15-19"/>
        <s v="Lisa Whitfield PD 11-15-19"/>
        <s v="Janet Leonard PD 11-15-19"/>
        <s v="Isata Bah PD 11-15-19"/>
        <s v="Matthew Ditmar PD 11-15-19"/>
        <s v="Natasha Joseph PD 11-15-19"/>
        <s v="Jennifer Nagy PD 11-15-19"/>
        <s v="Stephanie Dixon PD 11-15-19"/>
        <s v="Bouchra Benachir PD 11-15-19"/>
        <s v="Michelle Berry-Davis PD 11-15-19"/>
        <s v="Garry Mitnaul PD 11-15-19"/>
        <s v="Doreen Knaupp PD 11-15-19"/>
        <s v="Corinna Harris PD 11-15-19"/>
        <s v="Samarjit Sharma PD 11-15-19"/>
        <s v="Carolyn Weston PD 11-15-19"/>
        <s v="Laura McRae PD 11-15-19"/>
        <s v="Kelly Marquis PD 11-15-19"/>
        <s v="Stephanie Johnson PD 11-15-19"/>
        <s v="Ruth Amankona PD 11-15-19"/>
        <s v="Taliyaah Smith PD 11-15-19"/>
        <s v="Seham Azabawi PD 11-15-19"/>
        <s v="Victoria Reger PD 11-15-19"/>
        <s v="Danielle Jakubowski PD 11-15-19"/>
        <s v="Melonie Vazquez PD 11-15-19"/>
        <s v="Samaka Empson PD 11-15-19"/>
        <s v="Dylan Hall  PD 11-15-19"/>
        <s v="Tara Cavanagh 11-15-19"/>
        <s v="Janelle Yvette Sample PD 11-15-19"/>
        <s v="Bibiana Arreguin PD 11-15-19"/>
        <s v="Jennifer Elder PD 11-15-19"/>
        <s v="Bonnie Logan PD 11-15-19"/>
        <s v="Mary Kennedy PD 11-15-19"/>
        <s v="Amylir Torres PD 11-15-19"/>
        <s v="Vivyan Saloka PD 11-15-19"/>
        <s v="Deniz Genc PD 11-15-19"/>
        <s v="Melinda Bowman-Williams PD 11-15-19"/>
        <s v="Rovenna Overton PD 11-15-19"/>
        <s v="Moraima Gonzalez PD 11-15-19"/>
        <s v="Jenna Orfe PD 11-15-19"/>
        <s v="Ta'Jah Conyers 11-15-19"/>
        <s v="Ayanna Martin PD 11-15-19"/>
        <s v="Kristy Rudzenski PD 11-15-19"/>
        <s v="Ann Drennon PD 11-15-19"/>
        <s v="Katilynn Ditzel PD 11-15-19"/>
        <s v="May Elkady PD 11-15-19"/>
        <s v="Toxi Miller PD 11-15-19"/>
        <s v="Elizabeth Boehmke PD 11-15-19"/>
        <s v="Bobby Johnson PD 11-15-19"/>
        <s v="Donna Conley PD 11-15-19"/>
        <s v="Kayla Brito PD 11-15-19"/>
        <s v="Ashley Cummings PD 11-15-19"/>
        <s v="Susan Margolis 11-15-19"/>
        <s v="Carrie Dougherty PD 11-15-19"/>
        <s v="Miriam Claudio PD 11-15-19"/>
        <s v="Nina Holmes PD 11-15-19"/>
        <s v="Lucy Couvertier 11-15-19"/>
        <s v="Mellasiah Dixon PD 11-15-19"/>
        <s v="Megan Rodrigues PD 11-15-19"/>
        <s v="Bridgett Pollard PD 11-15-19"/>
        <s v="William Carson PD 11-15-19"/>
        <s v="Amylir Torres PD 11-27-19"/>
        <s v="Wanda Fisher PD 11-27-19"/>
        <s v="Nasirah Aminuddin PD 11-27-19"/>
        <s v="Kelly Marquis PD 11-27-19"/>
        <s v="Elayne Schermerhorn PD 11-27-19"/>
        <s v="Doreen Knaupp PD 11-27-19"/>
        <s v="Kyle Edwards PD 11-27-19"/>
        <s v="Manvir Gill PD 11-27-19"/>
        <s v="Hafize Firat PD 11-27-19"/>
        <s v="Sabrina Manir PD 11-27-19"/>
        <s v="Rita Jenkins PD 11-27-19"/>
        <s v="Claire Garner PD 11-27-19"/>
        <s v="Andrea Ferrare PD 11-27-19"/>
        <s v="Reyhan Canturk PD 11-27-19"/>
        <s v="Michelle Berry-Davis PD 11-27-19"/>
        <s v="Yvette Carpenter PD 11-27-19"/>
        <s v="Courtney Saxton PD 11-27-19"/>
        <s v="Christiana Buffett PD 11-27-19"/>
        <s v="John Baker PD 11-27-19"/>
        <s v="Gabrielle Morton PD 11-27-19"/>
        <s v="Deniz Genc PD 11-27-19"/>
        <s v="Stephanie Johnson PD 11-27-19"/>
        <s v="Francine Taylor PD 11-27-19"/>
        <s v="Jenna Orfe PD 11-27-19"/>
        <s v="Doris Santana PD 11-27-19"/>
        <s v="Robert Mayfield PD 11-27-19"/>
        <s v="Denise Klein PD 11-27-19"/>
        <s v="William Carson PD 11-27-19"/>
        <s v="Kimberly Farrell PD 11-27-19"/>
        <s v="Sheila Hughes PD 11-27-19"/>
        <s v="Michelle Weaver PD 11-27-19"/>
        <s v="Vivyan Saloka PD 11-27-19"/>
        <s v="Stephanie Greene PD 11-27-19"/>
        <s v="Denise Cacalori PD 11-27-19"/>
        <s v="Christina Adriani PD 11-27-19"/>
        <s v="Janessa Rivera PD 11-27-19"/>
        <s v="Melonie Vazquez PD 11-27-19"/>
        <s v="DaShaun Davis PD 11-27-19"/>
        <s v="Sumeyra Ceylan PD 11-27-19"/>
        <s v="Gary Mease PD 11-27-19"/>
        <s v="Patricia Joyce PD 11-27-19"/>
        <s v="Rovenna Overton PD 11-27-19"/>
        <s v="Quamillah Nelson PD 11-27-19"/>
        <s v="Tawanna Best PD 11-27-19"/>
        <s v="Marie Toussaint -Fontus PD 11-27-19"/>
        <s v="Kristy Rudzenski PD 11-27-19"/>
        <s v="Keshia Flewellen PD 11-27-19"/>
        <s v="Isata Bah PD 11-27-19"/>
        <s v="Jennifer Jones PD 11-27-19"/>
        <s v="Mark Wolf PD 11-27-19"/>
        <s v="Amie Sharer PD 11-27-19"/>
        <s v="Farhanaz Habib PD 11-27-19"/>
        <s v="Darshpreet Thind PD 11-27-19"/>
        <s v="Judith Byrne PD 11-27-19"/>
        <s v="Bonita Jackson PD 11-27-19"/>
        <s v="Laura McRae PD 11-27-19"/>
        <s v="Greta Peterson PD 11-27-19"/>
        <s v="Michelle DeAngelis PD 11-27-19"/>
        <s v="Megan Rodrigues PD 11-27-19"/>
        <s v="Marwah Rabeeah PD 11-27-19"/>
        <s v="Ariel Howard PD 11-27-19"/>
        <s v="Tina Berry PD 11-27-19"/>
        <s v="Sharon Forman PD 11-27-19"/>
        <s v="Samaka Empson PD 11-27-19"/>
        <s v="Bonnie Sheipe  PD 11-27-19"/>
        <s v="Katilynn Ditzel PD 11-27-19"/>
        <s v="Cigdem Ozdemir PD 11-27-19"/>
        <s v="Lynn Orangers PD 11-27-19"/>
        <s v="Tomona Green PD 11-27-19"/>
        <s v="Carolyn Weston PD 11-27-19"/>
        <s v="Rabiah Mohamed-Azam PD 11-27-19"/>
        <s v="Victoria Reger PD 11-27-19"/>
        <s v="Tawona Hill PD 11-27-19"/>
        <s v="Antoine Nelson PD 11-27-19"/>
        <s v="Nina Holmes PD 11-27-19"/>
        <s v="Jane Murphy PD 11-27-19"/>
        <s v="Brittany Barnes PD 11-27-19"/>
        <s v="Ashley Cummings PD 11-27-19"/>
        <s v="Heather Toppin PD 11-27-19"/>
        <s v="Brittany Walton"/>
        <s v="Lillian Germaine PD 11-27-19"/>
        <s v="Garry Mitnaul PD 11-27-19"/>
        <s v="125 Deductions PD 11-27-19"/>
        <s v="Moraima Gonzalez PD 11-27-19"/>
        <s v="Toxi Miller PD 11-27-19"/>
        <s v="Pantida Wescott PD 11-27-19"/>
        <s v="Erica Wyckoff PD 11-27-19"/>
        <s v="Bobby Johnson PD 11-27-19"/>
        <s v="Donna Hajzer PD 11-27-19"/>
        <s v="Elizabeth Jensen PD 11-27-19"/>
        <s v="Ruth Ragin PD 11-27-19"/>
        <s v="Marva Currington PD 11-27-19"/>
        <s v="Michelle Hewitt  PD 11-27-19"/>
        <s v="Susan Ford PD 11-27-19"/>
        <s v="DeAnna Reid-Harden PD 11-27-19"/>
        <s v="Susan Margolis 11-27-19"/>
        <s v="Syrena Moss PD 11-27-19"/>
        <s v="Jill Rickards PD 11-27-19"/>
        <s v="Vincent Padilla PD 11-27-19"/>
        <s v="Patricia Goldwire PDPD 11-27-19"/>
        <s v="Shellinda Hardie PD 11-27-19"/>
        <s v="Melissa Oliver-Terrell PD 11-27-19"/>
        <s v="Anna Barry PD 11-27-19"/>
        <s v="Andrew Stellwag PD 11-27-19"/>
        <s v="Tammy Joyce PD 11-27-19"/>
        <s v="Kishawn Barnes PD 11-27-19"/>
        <s v="Karlie Gore PD 11-27-19"/>
        <s v="Kayla Black PD 11-27-19"/>
        <s v="Ozlem Yigit  PD 11-27-19"/>
        <s v="Michelle Hewitt PD 11-27-19"/>
        <s v="Ruben Johnson PD 11-27-19"/>
        <s v="Daliana Rodriguez PD 11-27-19"/>
        <s v="Corinna Harris PD 11-27-19"/>
        <s v="Kristen Furniss PD 11-27-19"/>
        <s v="Matthew Ditmar PD 11-27-19"/>
        <s v="Lisa Whitfield PD 11-27-19"/>
        <s v="Erica Rice PD 11-27-19"/>
        <s v="Stacy D Cooper-Gindraw PD 11-27-19"/>
        <s v="Lois Bond PD 11-27-19"/>
        <s v="Margo Johnson PD 11-27-19"/>
        <s v="Kameron Wood PD 11-27-19"/>
        <s v="Mellasiah Dixon PD 11-27-19"/>
        <s v="Natalie Mitchem PD 11-27-19"/>
        <s v="Jacquelyn Gardner PD 11-27-19"/>
        <s v="Lucy Couvertier 11-27-19"/>
        <s v="Carrie Dougherty PD 11-27-19"/>
        <s v="Donna Wilbur PD 11-27-19"/>
        <s v="Janelle Yvette Sample PD 11-27-19"/>
        <s v="Danyel Saxton PD 11-27-19"/>
        <s v="Christine Morrison PD 11-27-19"/>
        <s v="Dayon Messam PD 11-27-19"/>
        <s v="Marissa Stellwag PD 11-27-19"/>
        <s v="Rayna Gadsden PD 11-27-19"/>
        <s v="Devita Smith PD 11-27-19"/>
        <s v="Louthel Tucker 11-27-19"/>
        <s v="Jennifer Elder PD 11-27-19"/>
        <s v="Kathryn Simone PD 11-27-19"/>
        <s v="Shirin Halim PD 11-27-19"/>
        <s v="Natasha Joseph PD 11-27-19"/>
        <s v="Jennifer Carley-Price PD 11-27-19"/>
        <s v="Dylan Hall  PD 11-27-19"/>
        <s v="Ranada Dumas PD 11-27-19"/>
        <s v="Ivanette Peterson PD 11-27-19"/>
        <s v="Tugce Ozel PD 11-27-19"/>
        <s v="Ruth Amankona PD 11-27-19"/>
        <s v="Maria Figueroa PD 11-27-19"/>
        <s v="Danielle Jakubowski PD 11-27-19"/>
        <s v="Ethel Jackson PD 11-27-19"/>
        <s v="Mary Kennedy PD 11-27-19"/>
        <s v="Sharon Forman  PD 11-27-19"/>
        <s v="Anjail Abdul-Badee-Johnson PD 11-27-19"/>
        <s v="Saliha Yanik PD 11-27-19"/>
        <s v="Donna Morgan PD 11-27-19"/>
        <s v="Samarjit Sharma PD 11-27-19"/>
        <s v="Shirley Matthews PD 11-27-19"/>
        <s v="Bonnie Logan PD 11-27-19"/>
        <s v="Sue Fenick PD 11-27-19"/>
        <s v="Melinda Bowman-Williams PD 11-27-19"/>
        <s v="Janet Leonard PD 11-27-19"/>
        <s v="Karla DeJesus-Centeno PD 11-27-19"/>
        <s v="Heather Coleman PD 11-27-19"/>
        <s v="Ayanna Martin PD 11-27-19"/>
        <s v="Kristin Mayes PD 11-27-19"/>
        <s v="Sherrita Dunn PD 11-27-19"/>
        <s v="Courtney Farina PD 11-27-19"/>
        <s v="Ann Drennon PD 11-27-19"/>
        <s v="Tara Cavanagh 11-27-19"/>
        <s v="Michelle Horan PD 11-27-19"/>
        <s v="Maiada Ramadan PD 11-27-19"/>
        <s v="Verdina Pryor PD 11-27-19"/>
        <s v="Ashley Moore PD 11-27-19"/>
        <s v="Elizabeth Boehmke PD 11-27-19"/>
        <s v="May Elkady PD 11-27-19"/>
        <s v="Constance Pritchett PD 11-27-19"/>
        <s v="Regina McCall PD 11-27-19"/>
        <s v="Jennifer Nagy PD 11-27-19"/>
        <s v="Carol Brown PD 11-27-19"/>
        <s v="Bouchra Benachir PD 11-27-19"/>
        <s v="Seham Azabawi PD 11-27-19"/>
        <s v="Miriam Claudio PD 11-27-19"/>
        <s v="Bibiana Arreguin PD 11-27-19"/>
        <s v="Kathleen Moreland PD 11-27-19"/>
        <s v="Kayla Brito PD 11-27-19"/>
        <s v="Bridgett Pollard PD 11-27-19"/>
        <s v="Gerlini Garrido PD 11-27-19"/>
        <s v="Month End Payroll Accrual November 5-day 2019"/>
        <s v="Manvir Gill PD 12-13-19"/>
        <s v="Wanda Fisher PD 12-13-19"/>
        <s v="Natalie Mitchem PD 12-13-19"/>
        <s v="Ann Drennon PD 12-13-19"/>
        <s v="Kristin Mayes PD 12-13-19"/>
        <s v="Kathleen Moreland PD 12-13-19"/>
        <s v="Stephanie Greene PD 12-13-19"/>
        <s v="Jennifer Elder PD 12-13-19"/>
        <s v="Yvette Carpenter PD 12-13-19"/>
        <s v="Lynn Orangers PD 12-13-19"/>
        <s v="Kayla Black PD 12-13-19"/>
        <s v="Sheila Hughes PD 12-13-19"/>
        <s v="Amie Sharer PD 12-13-19"/>
        <s v="Darshpreet Thind PD 12-13-19"/>
        <s v="Kymberlee Brower PD 12-13-19"/>
        <s v="Kyle Edwards PD 12-13-19"/>
        <s v="Bonita Jackson PD 12-13-19"/>
        <s v="Anna Barry PD 12-13-19"/>
        <s v="Jennifer Carley-Price PD 12-13-19"/>
        <s v="Jenna Orfe PD 12-13-19"/>
        <s v="Melonie Vazquez PD 12-13-19"/>
        <s v="Rabiah Mohamed-Azam PD 12-13-19"/>
        <s v="Janessa Rivera PD 12-13-19"/>
        <s v="Ruben Johnson PD 12-13-19"/>
        <s v="Patricia Goldwire PD 12-13-19"/>
        <s v="Tomona Green PD 12-13-19"/>
        <s v="DeAnna Reid-Harden PD 12-13-19"/>
        <s v="Lois Bond PD 12-13-19"/>
        <s v="Greta Peterson PD 12-13-19"/>
        <s v="Francine Taylor PD 12-13-19"/>
        <s v="Ruth Amankona PD 12-13-19"/>
        <s v="Farhanaz Habib PD 12-13-19"/>
        <s v="Christine Morrison PD 12-13-19"/>
        <s v="Tina Berry PD 12-13-19"/>
        <s v="Michelle DeAngelis PD 12-13-19"/>
        <s v="Denise Cacalori PD 12-13-19"/>
        <s v="Kristen Furniss PD 12-13-19"/>
        <s v="Marva Currington PD 12-13-19"/>
        <s v="Quamillah Nelson PD 12-13-19"/>
        <s v="Elizabeth Boehmke PD 12-13-19"/>
        <s v="Andrea Ferrare PD 12-13-19"/>
        <s v="Daliana Rodriguez"/>
        <s v="Cigdem Ozdemir PD 12-13-19"/>
        <s v="Ashley Cummings PD 12-13-19"/>
        <s v="Christina Adriani PD 12-13-19"/>
        <s v="Heather Coleman PD 12-13-19"/>
        <s v="Elizabeth Jensen PD 12-13-19"/>
        <s v="Erica Wyckoff PD 12-13-19"/>
        <s v="Megan Rodrigues PD 12-13-19"/>
        <s v="Jane Murphy PD 12-13-19"/>
        <s v="Brittany Walton PD 12-13-19"/>
        <s v="Kelly Marquis PD 12-13-19"/>
        <s v="Deniz Genc PD 12-13-19"/>
        <s v="Andrew Stellwag PD 12-13-19"/>
        <s v="Laura McRae PD 12-13-19"/>
        <s v="Lisa Whitfield PD 12-13-19"/>
        <s v="Gary Mease PD 12-13-19"/>
        <s v="Rovenna Overton PD 12-13-19"/>
        <s v="125 Deductions PD 12-13-19"/>
        <s v="Claire Garner PD 12-13-19"/>
        <s v="Susan Margolis 12-13-19"/>
        <s v="Bonnie Sheipe  PD 12-13-19"/>
        <s v="William Carson PD 12-13-19"/>
        <s v="Sharon Forman  PD 12-13-19"/>
        <s v="Sharon Forman PD 12-13-19"/>
        <s v="Natasha Joseph PD 12-13-19"/>
        <s v="Melissa Oliver-Terrell PD 12-13-19"/>
        <s v="Tammy Joyce PD 12-13-19"/>
        <s v="Ashley Moore PD 12-13-19"/>
        <s v="Robert Mayfield PD 12-13-19"/>
        <s v="Elayne Schermerhorn PD 12-13-19"/>
        <s v="Sherrita Dunn PD 12-13-19"/>
        <s v="Pantida Wescott PD 12-13-19"/>
        <s v="Tawanna Best PD 12-13-19"/>
        <s v="Nasirah Aminuddin PD 12-13-19"/>
        <s v="Constance Pritchett PD 12-13-19"/>
        <s v="Michelle Hewitt  PD 12-13-19"/>
        <s v="Antoine Nelson PD 12-13-19"/>
        <s v="Sasha Miranda PD 12-13-19"/>
        <s v="Isata Bah PD 12-13-19"/>
        <s v="Hafize Firat PD 12-13-19"/>
        <s v="Mellasiah Dixon PD 12-13-19"/>
        <s v="Doreen Knaupp PD 12-13-19"/>
        <s v="Brittany Barnes PD 12-13-19"/>
        <s v="Jill Rickards PD 12-13-19"/>
        <s v="May Elkady PD 12-13-19"/>
        <s v="Carol Brown PD 12-13-19"/>
        <s v="Ayanna Martin PD 12-13-19"/>
        <s v="Tara Cavanagh 12-13-19"/>
        <s v="Seham Azabawi PD 12-13-19"/>
        <s v="Jennifer Nagy PD 12-13-19"/>
        <s v="Doris Santana PD 12-13-19"/>
        <s v="Shirley Matthews PD 12-13-19"/>
        <s v="Verdina Pryor PD 12-13-19"/>
        <s v="Dylan Hall  PD 12-13-19"/>
        <s v="Ethel Jackson PD 12-13-19"/>
        <s v="Elexis Shaffer PD 12-13-19"/>
        <s v="Patricia Joyce PD 12-13-19"/>
        <s v="Kathryn Simone PD 12-13-19"/>
        <s v="Mark Wolf PD 12-13-19"/>
        <s v="Janet Leonard PD 12-13-19"/>
        <s v="Heather Toppin PD 12-13-19"/>
        <s v="Saliha Yanik PD 12-13-19"/>
        <s v="Moraima Gonzalez PD 12-13-19"/>
        <s v="Jennifer Jones PD 12-13-19"/>
        <s v="Ozlem Yigit  PD 12-13-19"/>
        <s v="Jacquelyn Gardner PD 12-13-19"/>
        <s v="Lillian Germaine PD 12-13-19"/>
        <s v="Louthel Tucker 12-13-19"/>
        <s v="Donna Wilbur PD 12-13-19"/>
        <s v="DaShaun Davis PD 12-13-19"/>
        <s v="Rosita Pruden PD 12-13-19"/>
        <s v="Maria Figueroa PD 12-13-19"/>
        <s v="Gerlini Garrido PD 12-13-19"/>
        <s v="Tawona Hill PD 12-13-19"/>
        <s v="Danyel Saxton PD 12-13-19"/>
        <s v="Bobby Johnson PD 12-13-19"/>
        <s v="Samarjit Sharma PD 12-13-19"/>
        <s v="Kimberly Farrell PD 12-13-19"/>
        <s v="Donna Hajzer PD 12-13-19"/>
        <s v="Janelle Yvette Sample PD 12-13-19"/>
        <s v="Rayna Gadsden PD 12-13-19"/>
        <s v="Devita Smith PD 12-13-19"/>
        <s v="Bouchra Benachir PD 12-13-19"/>
        <s v="Karla DeJesus-Centeno PD 12-13-19"/>
        <s v="Denise Klein PD 12-13-19"/>
        <s v="Karlie Gore PD 12-13-19"/>
        <s v="Mary Kennedy PD 12-13-19"/>
        <s v="Sabrina Manir PD 12-13-19"/>
        <s v="Bibiana Arreguin PD 12-13-19"/>
        <s v="Kishawn Barnes PD 12-13-19"/>
        <s v="Margo Johnson PD 12-13-19"/>
        <s v="Bonnie Logan PD 12-13-19"/>
        <s v="John Baker PD 12-13-19"/>
        <s v="Michelle Horan PD 12-13-19"/>
        <s v="Carolyn Weston PD 12-13-19"/>
        <s v="Kristy Rudzenski PD 12-13-19"/>
        <s v="Michelle Berry-Davis PD 12-13-19"/>
        <s v="Rita Jenkins PD 12-13-19"/>
        <s v="Regina McCall PD 12-13-19"/>
        <s v="Matthew Ditmar PD 12-13-19"/>
        <s v="Marie Toussaint -Fontus PD 12-13-19"/>
        <s v="Victoria Reger PD 12-13-19"/>
        <s v="Melinda Bowman-Williams PD 12-13-19"/>
        <s v="Katilynn Ditzel PD 12-13-19"/>
        <s v="Ruth Ragin PD 12-13-19"/>
        <s v="Samaka Empson PD 12-13-19"/>
        <s v="Corinna Harris PD 12-13-19"/>
        <s v="Kameron Wood PD 12-13-19"/>
        <s v="Christiana Buffett PD 12-13-19"/>
        <s v="Sumeyra Ceylan PD 12-13-19"/>
        <s v="Ivanette Peterson PD 12-13-19"/>
        <s v="Gabrielle Morton PD 12-13-19"/>
        <s v="Nina Holmes PD 12-13-19"/>
        <s v="Dayon Messam PD 12-13-19"/>
        <s v="Carrie Dougherty PD 12-13-19"/>
        <s v="Shellinda Hardie PD 12-13-19"/>
        <s v="Stephanie Johnson PD 12-13-19"/>
        <s v="Courtney Farina PD 12-13-19"/>
        <s v="Marissa Stellwag PD 12-13-19"/>
        <s v="Stacy D Cooper-Gindraw PD 12-13-19"/>
        <s v="Ariel Howard PD 12-13-19"/>
        <s v="Shirin Halim PD 12-13-19"/>
        <s v="Ranada Dumas PD 12-13-19"/>
        <s v="Susan Ford PD 12-13-19"/>
        <s v="Vivyan Saloka PD 12-13-19"/>
        <s v="Syrena Moss PD 12-13-19"/>
        <s v="Danielle Jakubowski PD 12-13-19"/>
        <s v="Larissa Prower PD 12-13-19"/>
        <s v="Keshia Flewellen PD 12-13-19"/>
        <s v="Michelle Weaver PD 12-13-19"/>
        <s v="Garry Mitnaul PD 12-13-19"/>
        <s v="Bridgett Pollard PD 12-13-19"/>
        <s v="Toxi Miller PD 12-13-19"/>
        <s v="Miriam Claudio PD 12-13-19"/>
        <s v="Michelle Hewitt PD 12-13-19"/>
        <s v="Donna Morgan PD 12-13-19"/>
        <s v="Lucy Couvertier 12-13-19"/>
        <s v="Sue Fenick PD 12-13-19"/>
        <s v="Maiada Ramadan PD 12-13-19"/>
        <s v="Tugce Ozel PD 12-13-19"/>
        <s v="Reyhan Canturk PD 12-13-19"/>
        <s v="Caryn Hilton PD 12-13-19"/>
        <s v="Erica Rice PD 12-13-19"/>
        <s v="Judith Byrne PD 12-13-19"/>
        <s v="Amylir Torres PD 12-13-19"/>
        <s v="Kayla Brito PD 12-13-19"/>
        <s v="Vincent Padilla PD 12-13-19"/>
        <s v="Quamillah Nelson PD 12-24-19"/>
        <s v="Amie Sharer PD 12-24-19"/>
        <s v="Elayne Schermerhorn PD 12-24-19"/>
        <s v="Devita Smith PD 12-24-19"/>
        <s v="Rovenna Overton PD 12-24-19"/>
        <s v="Donna Morgan PD 12-24-19"/>
        <s v="Caryn Hilton PD 12-24-19"/>
        <s v="Ruben Johnson PD 12-24-19"/>
        <s v="Kyle Edwards PD 12-24-19"/>
        <s v="Denise Cacalori PD 12-24-19"/>
        <s v="Sheila Hughes PD 12-24-19"/>
        <s v="Jennifer Carley-Price PD 12-24-19"/>
        <s v="Judith Byrne PD 12-24-19"/>
        <s v="Stephanie Johnson PD 12-24-19"/>
        <s v="Lois Bond PD 12-24-19"/>
        <s v="Kimberly Farrell PD 12-24-19"/>
        <s v="Susan Margolis 12-24-19"/>
        <s v="Heather Coleman PD 12-24-19"/>
        <s v="Michelle Horan PD 12-24-19"/>
        <s v="Donna Wilbur PD 12-24-19"/>
        <s v="Andrew Stellwag PD 12-24-19"/>
        <s v="Amylir Torres PD 12-24-19"/>
        <s v="DeAnna Reid-Harden PD 12-24-19"/>
        <s v="Syrena Moss PD 12-24-19"/>
        <s v="Andrea Ferrare PD 12-24-19"/>
        <s v="Michelle DeAngelis PD 12-24-19"/>
        <s v="Michelle Berry-Davis PD 12-24-19"/>
        <s v="William Carson PD 12-24-19"/>
        <s v="Vincent Padilla PD 12-24-19"/>
        <s v="Gary Mease PD 12-24-19"/>
        <s v="Christiana Buffett PD 12-24-19"/>
        <s v="Tina Berry PD 12-24-19"/>
        <s v="Bridgett Pollard PD 12-24-19"/>
        <s v="Nina Holmes PD 12-24-19"/>
        <s v="Victoria Reger PD 12-24-19"/>
        <s v="Reyhan Canturk PD 12-24-19"/>
        <s v="Patricia Goldwire PDPD 12-24-19"/>
        <s v="Christina Adriani PD 12-24-19"/>
        <s v="Doris Santana PD 12-24-19"/>
        <s v="Jane Murphy PD 12-24-19"/>
        <s v="Erica Wyckoff PD 12-24-19"/>
        <s v="Verdina Pryor PD 12-24-19"/>
        <s v="Ruth Amankona PD 12-24-19"/>
        <s v="Courtney Farina PD 12-24-19"/>
        <s v="Cigdem Ozdemir PD 12-24-19"/>
        <s v="Rabiah Mohamed-Azam PD 12-24-19"/>
        <s v="Michelle Hewitt PD 12-24-19"/>
        <s v="Greta Peterson PD 12-24-19"/>
        <s v="Robert Mayfield PD 12-24-19"/>
        <s v="Ayanna Martin PD 12-24-19"/>
        <s v="Isata Bah PD 12-24-19"/>
        <s v="Tammy Joyce PD 12-24-19"/>
        <s v="Rita Jenkins PD 12-24-19"/>
        <s v="Manvir Gill PD 12-24-19"/>
        <s v="Samaka Empson PD 12-24-19"/>
        <s v="Janessa Rivera PD 12-24-19"/>
        <s v="Francine Taylor PD 12-24-19"/>
        <s v="Ann Drennon PD 12-24-19"/>
        <s v="Ariel Howard PD 12-24-19"/>
        <s v="Darshpreet Thind PD 12-24-19"/>
        <s v="Mellasiah Dixon PD 12-24-19"/>
        <s v="Gerlini Garrido PD 12-24-19"/>
        <s v="Bibiana Arreguin PD 12-24-19"/>
        <s v="Tugce Ozel PD 12-24-19"/>
        <s v="Mark Wolf PD 12-24-19"/>
        <s v="Ivanette Peterson PD 12-24-19"/>
        <s v="Elizabeth Boehmke PD 12-24-19"/>
        <s v="Katilynn Ditzel PD 12-24-19"/>
        <s v="Danyel Saxton PD 12-24-19"/>
        <s v="Natalie Mitchem PD 12-24-19"/>
        <s v="Lillian Germaine PD 12-24-19"/>
        <s v="Claire Garner PD 12-24-19"/>
        <s v="Yvette Carpenter PD 12-24-19"/>
        <s v="Jacquelyn Gardner PD 12-24-19"/>
        <s v="Jennifer Jones PD 12-24-19"/>
        <s v="Stacy D Cooper-Gindraw PD 12-24-19"/>
        <s v="Michelle Weaver PD 12-24-19"/>
        <s v="Doreen Knaupp PD 12-24-19"/>
        <s v="Robert Pallante PD 12-24-19"/>
        <s v="Hafize Firat PD 12-24-19"/>
        <s v="Deniz Genc PD 12-24-19"/>
        <s v="Carrie Dougherty PD 12-24-19"/>
        <s v="Bonnie Logan PD 12-24-19"/>
        <s v="Bouchra Benachir PD 12-24-19"/>
        <s v="Jennifer Elder PD 12-24-19"/>
        <s v="Shirley Matthews PD 12-24-19"/>
        <s v="Denise Klein PD 12-24-19"/>
        <s v="Wanda Fisher PD 12-24-19"/>
        <s v="Christine Morrison PD 12-24-19"/>
        <s v="Sherrita Dunn PD 12-24-19"/>
        <s v="Marva Currington PD 12-24-19"/>
        <s v="Kathryn Simone PD 12-24-19"/>
        <s v="Vivyan Saloka PD 12-24-19"/>
        <s v="Elizabeth Jensen PD 12-24-19"/>
        <s v="Saliha Yanik PD 12-24-19"/>
        <s v="Melinda Bowman-Williams PD 12-24-19"/>
        <s v="Melonie Vazquez PD 12-24-19"/>
        <s v="Bonnie Sheipe  PD 12-24-19"/>
        <s v="Kristin Mayes PD 12-24-19"/>
        <s v="Tomona Green PD 12-24-19"/>
        <s v="Lynn Orangers PD 12-24-19"/>
        <s v="Tawanna Best PD 12-24-19"/>
        <s v="Patricia Joyce PD 12-24-19"/>
        <s v="Constance Pritchett PD 12-24-19"/>
        <s v="Bonita Jackson PD 12-24-19"/>
        <s v="Dylan Hall  PD 12-24-19"/>
        <s v="Sharon Forman PD 12-24-19"/>
        <s v="Ozlem Yigit  PD 12-24-19"/>
        <s v="Karlie Gore PD 12-24-19"/>
        <s v="Pantida Wescott PD 12-24-19"/>
        <s v="Janelle Yvette Sample PD 12-24-19"/>
        <s v="Erica Rice PD 12-24-19"/>
        <s v="Shirin Halim PD 12-24-19"/>
        <s v="Kayla Black PD 12-24-19"/>
        <s v="Dayon Messam PD 12-24-19"/>
        <s v="Moraima Gonzalez PD 12-24-19"/>
        <s v="Louthel Tucker 12-24-19"/>
        <s v="Kelly Marquis PD 12-24-19"/>
        <s v="Kayla Brito PD 12-24-19"/>
        <s v="Jill Rickards PD 12-24-19"/>
        <s v="Rayna Gadsden PD 12-24-19"/>
        <s v="Margo Johnson PD 12-24-19"/>
        <s v="Sumeyra Ceylan PD 12-24-19"/>
        <s v="Kristen Furniss PD 12-24-19"/>
        <s v="Antoine Nelson PD 12-24-19"/>
        <s v="Garry Mitnaul PD 12-24-19"/>
        <s v="Tara Cavanagh 12-24-19"/>
        <s v="Anna Barry PD 12-24-19"/>
        <s v="Carol Brown PD 12-24-19"/>
        <s v="Ranada Dumas PD 12-24-19"/>
        <s v="Sharon Forman  PD 12-24-19"/>
        <s v="Melissa Duarte PD 12-24-19"/>
        <s v="Megan Rodrigues PD 12-24-19"/>
        <s v="Kymberlee Brower PD 12-24-19"/>
        <s v="Lisa Whitfield PD 12-24-19"/>
        <s v="Sabrina Manir PD 12-24-19"/>
        <s v="Kishawn Barnes PD 12-24-19"/>
        <s v="Samarjit Sharma PD 12-24-19"/>
        <s v="Shellinda Hardie PD 12-24-19"/>
        <s v="Corinna Harris PD 12-24-19"/>
        <s v="Ashley Cummings PD 12-24-19"/>
        <s v="Seham Azabawi PD 12-24-19"/>
        <s v="Gabrielle Morton PD 12-24-19"/>
        <s v="Sue Fenick PD 12-24-19"/>
        <s v="Elexis Shaffer PD 12-24-19"/>
        <s v="Tawona Hill PD 12-24-19"/>
        <s v="Sasha Miranda PD 12-24-19"/>
        <s v="Keshia Flewellen PD 12-24-19"/>
        <s v="Brittany Barnes PD 12-24-19"/>
        <s v="May Elkady PD 12-24-19"/>
        <s v="Kameron Wood PD 12-24-19"/>
        <s v="Nasirah Aminuddin PD 12-24-19"/>
        <s v="Stephanie Greene PD 12-24-19"/>
        <s v="Donna Hajzer PD 12-24-19"/>
        <s v="Ashley Moore PD 12-24-19"/>
        <s v="Susan Ford PD 12-24-19"/>
        <s v="Farhanaz Habib PD 12-24-19"/>
        <s v="Danielle Jakubowski PD 12-24-19"/>
        <s v="Lucy Couvertier 12-24-19"/>
        <s v="Natasha Joseph PD 12-24-19"/>
        <s v="Bobby Johnson PD 12-24-19"/>
        <s v="Miriam Claudio PD 12-24-19"/>
        <s v="Maiada Ramadan PD 12-24-19"/>
        <s v="Toxi Miller PD 12-24-19"/>
        <s v="Regina McCall PD 12-24-19"/>
        <s v="Jenna Orfe PD 12-24-19"/>
        <s v="Madelyn Guzman PD 12-24-19"/>
        <s v="Kathleen Moreland PD 12-24-19"/>
        <s v="Ethel Jackson PD 12-24-19"/>
        <s v="Carolyn Weston PD 12-24-19"/>
        <s v="Marie Toussaint -Fontus PD 12-24-19"/>
        <s v="Jennifer Nagy PD 12-24-19"/>
        <s v="Michelle Hewitt  PD 12-24-19"/>
        <s v="Marissa Stellwag PD 12-24-19"/>
        <s v="Karla DeJesus-Centeno PD 12-24-19"/>
        <s v="DaShaun Davis PD 12-24-19"/>
        <s v="Heather Toppin PD 12-24-19"/>
        <s v="Matthew Ditmar PD 12-24-19"/>
        <s v="Maria Figueroa PD 12-24-19"/>
        <s v="Laura McRae PD 12-24-19"/>
        <s v="Kristy Rudzenski PD 12-24-19"/>
        <s v="Ruth Ragin PD 12-24-19"/>
        <s v="John Baker PD 12-24-19"/>
        <s v="Janet Leonard PD 12-24-19"/>
        <s v="Melissa Oliver-Terrell PD 12-24-19"/>
        <s v="Reclass Time &amp; Effort HPRP2 &amp; CSBG Admin to CSBG Program"/>
        <s v="Month End Payroll Accrual December 7-day 2019"/>
        <s v="Samir Reiz 2019 Wage Transfer from SH to CSBG"/>
        <s v="Jill Rickards PD 1-10-20"/>
        <s v="Melonie Vazquez PD 1-10-20"/>
        <s v="Gabrielle Morton PD 1-10-20"/>
        <s v="Kimberly Farrell PD 1-10-20"/>
        <s v="Jane Murphy PD 1-10-20"/>
        <s v="Shellinda Hardie PD 1-10-20"/>
        <s v="Erica Wyckoff PD 1-10-20"/>
        <s v="Anna Barry PD 1-10-20"/>
        <s v="Anayansi Aviles PD 1-10-20"/>
        <s v="Donna Wilbur PD 1-10-20"/>
        <s v="Janessa Rivera PD 1-10-20"/>
        <s v="Elizabeth Jensen PD 1-10-20"/>
        <s v="Miriam Claudio PD 1-10-20"/>
        <s v="Melissa Oliver-Terrell PD 1-10-20"/>
        <s v="Karla DeJesus-Centeno PD 1-10-20"/>
        <s v="Shirin Halim PD 1-10-20"/>
        <s v="Francine Taylor PD 1-10-20"/>
        <s v="Sharon Forman PD 1-10-20"/>
        <s v="Christina Adriani PD 1-10-20"/>
        <s v="DaShaun Davis PD 1-10-20"/>
        <s v="Tawona Hill PD 1-10-20"/>
        <s v="Constance Pritchett PD 1-10-20"/>
        <s v="Michelle Hewitt  PD 1-10-20"/>
        <s v="Amylir Torres PD 1-10-20"/>
        <s v="William Carson PD 1-10-20"/>
        <s v="Amie Sharer PD 1-10-20"/>
        <s v="Kayla Black PD 1-10-20"/>
        <s v="Gary Mease PD 1-10-20"/>
        <s v="Ariel Howard PD 1-10-20"/>
        <s v="Madelyn Guzman PD 1-10-20"/>
        <s v="Seham Azabawi PD 1-10-20"/>
        <s v="Maiada Ramadan PD 1-10-20"/>
        <s v="DeAnna Reid-Harden PD 1-10-20"/>
        <s v="Michelle Horan PD 1-10-20"/>
        <s v="Vincent Padilla PD 1-10-20"/>
        <s v="Antoine Nelson PD 1-10-20"/>
        <s v="Susan Ford PD 1-10-20"/>
        <s v="Kathryn Simone PD 1-10-20"/>
        <s v="Stephanie Greene PD 1-10-20"/>
        <s v="Ruben Johnson PD 1-10-20"/>
        <s v="Kyle Edwards PD 1-10-20"/>
        <s v="Andrea Ferrare PD 1-10-20"/>
        <s v="Robert Mayfield PD 1-10-20"/>
        <s v="Sue Fenick PD 1-10-20"/>
        <s v="Natasha Joseph PD 1-10-20"/>
        <s v="Marva Currington PD 1-10-20"/>
        <s v="Donna Hajzer PD 1-10-20"/>
        <s v="Ethel Jackson PD 1-10-20"/>
        <s v="Jenna Orfe PD 1-10-20"/>
        <s v="Jacquelyn Gardner PD 1-10-20"/>
        <s v="Carol Brown PD 1-10-20"/>
        <s v="Darshpreet Thind PD 1-10-20"/>
        <s v="Denise Klein PD 1-10-20"/>
        <s v="Denise Cacalori PD 1-10-20"/>
        <s v="Toxi Miller PD 1-10-20"/>
        <s v="Tomona Green PD 1-10-20"/>
        <s v="Farhanaz Habib PD 1-10-20"/>
        <s v="Danyel Saxton PD 1-10-20"/>
        <s v="Sheila Hughes PD 1-10-20"/>
        <s v="Susan Margolis 1-10-20"/>
        <s v="Wanda Fisher PD 1-10-20"/>
        <s v="Bonnie Logan PD 1-10-20"/>
        <s v="Robert Pallante PD 1-10-20"/>
        <s v="Melissa Duarte PD 1-10-20"/>
        <s v="Melinda Bowman-Williams PD 1-10-20"/>
        <s v="Manvir Gill PD 1-10-20"/>
        <s v="Quamillah Nelson PD 1-10-20"/>
        <s v="Ashley Moore PD 1-10-20"/>
        <s v="Michelle Berry-Davis PD 1-10-20"/>
        <s v="Carrie Dougherty PD 1-10-20"/>
        <s v="Kathleen Moreland PD 1-10-20"/>
        <s v="Mellasiah Dixon PD 1-10-20"/>
        <s v="Kishawn Barnes PD 1-10-20"/>
        <s v="Christiana Buffett PD 1-10-20"/>
        <s v="Michelle Weaver PD 1-10-20"/>
        <s v="Ruth Ragin PD 1-10-20"/>
        <s v="Michelle Hewitt PD 1-10-20"/>
        <s v="Lois Bond PD 1-10-20"/>
        <s v="Lisa Whitfield PD 1-10-20"/>
        <s v="Dylan Hall  PD 1-10-20"/>
        <s v="Cigdem Ozdemir PD 1-10-20"/>
        <s v="Bonnie Sheipe  PD 1-10-20"/>
        <s v="Claire Garner PD 1-10-20"/>
        <s v="Ashley Cummings PD 1-10-20"/>
        <s v="Nasirah Aminuddin PD 1-10-20"/>
        <s v="Hafize Firat PD 1-10-20"/>
        <s v="Greta Peterson PD 1-10-20"/>
        <s v="Ruth Amankona PD 1-10-20"/>
        <s v="Regina McCall PD 1-10-20"/>
        <s v="Bouchra Benachir PD 1-10-20"/>
        <s v="Megan Rodrigues PD 1-10-20"/>
        <s v="Dayon Messam PD 1-10-20"/>
        <s v="Courtney Farina PD 1-10-20"/>
        <s v="Bobby Johnson PD 1-10-20"/>
        <s v="Rabiah Mohamed-Azam PD 1-10-20"/>
        <s v="Shirley Matthews PD 1-10-20"/>
        <s v="Lucy Couvertier 1-10-20"/>
        <s v="Mark Wolf PD 1-10-20"/>
        <s v="Patricia Joyce PD 1-10-20"/>
        <s v="Andrew Stellwag PD 1-10-20"/>
        <s v="Jennifer Jones PD 1-10-20"/>
        <s v="Deniz Genc PD 1-10-20"/>
        <s v="Bridgett Pollard PD 1-10-20"/>
        <s v="Erica Rice PD 1-10-20"/>
        <s v="Samarjit Sharma PD 1-10-20"/>
        <s v="Gerlini Garrido PD 1-10-20"/>
        <s v="Tawanna Best PD 1-10-20"/>
        <s v="Kristin Mayes PD 1-10-20"/>
        <s v="Tara Cavanagh 1-10-20"/>
        <s v="Kelly Marquis PD 1-10-20"/>
        <s v="Sharon Forman  PD 1-10-20"/>
        <s v="Victoria Reger PD 1-10-20"/>
        <s v="Devita Smith PD 1-10-20"/>
        <s v="Christine Morrison PD 1-10-20"/>
        <s v="Tammy Joyce PD 1-10-20"/>
        <s v="125 Cafeteria"/>
        <s v="Heather Coleman PD 1-10-20"/>
        <s v="Louthel Tucker 1-10-20"/>
        <s v="Kayla Brito PD 1-10-20"/>
        <s v="Keshia Flewellen PD 1-10-20"/>
        <s v="Jennifer Nagy PD 1-10-20"/>
        <s v="Bibiana Arreguin PD 1-10-20"/>
        <s v="Syrena Moss PD 1-10-20"/>
        <s v="Carolyn Weston PD 1-10-20"/>
        <s v="Nina Holmes PD 1-10-20"/>
        <s v="Bonita Jackson PD 1-10-20"/>
        <s v="Kymberlee Brower PD 1-10-20"/>
        <s v="Elexis Shaffer PD 1-10-20"/>
        <s v="May Elkady PD 1-10-20"/>
        <s v="Matthew Ditmar PD 1-10-20"/>
        <s v="Elizabeth Boehmke PD 1-10-20"/>
        <s v="Isata Bah PD 1-10-20"/>
        <s v="Maria Figueroa PD 1-10-20"/>
        <s v="Ann Drennon PD 1-10-20"/>
        <s v="Tugce Ozel PD 1-10-20"/>
        <s v="Michelle DeAngelis PD 1-10-20"/>
        <s v="Stephanie Johnson PD 1-10-20"/>
        <s v="Ozlem Yigit  PD 1-10-20"/>
        <s v="Vivyan Saloka PD 1-10-20"/>
        <s v="Rovenna Overton PD 1-10-20"/>
        <s v="Sherrita Dunn PD 1-10-20"/>
        <s v="Natalie Mitchem PD 1-10-20"/>
        <s v="Karlie Gore PD 1-10-20"/>
        <s v="John Baker PD 1-10-20"/>
        <s v="Corinna Harris PD 1-10-20"/>
        <s v="Katilynn Ditzel PD 1-10-20"/>
        <s v="Sabrina Manir PD 1-10-20"/>
        <s v="Ranada Dumas PD 1-10-20"/>
        <s v="Judith Byrne PD 1-10-20"/>
        <s v="Ayanna Martin PD 1-10-20"/>
        <s v="Marie Toussaint -Fontus PD 1-10-20"/>
        <s v="Jennifer Carley-Price PD 1-10-20"/>
        <s v="Garry Mitnaul PD 1-10-20"/>
        <s v="Margo Johnson PD 1-10-20"/>
        <s v="Laura McRae PD 1-10-20"/>
        <s v="Stacy D Cooper-Gindraw PD 1-10-20"/>
        <s v="Samaka Empson PD 1-10-20"/>
        <s v="Donna Morgan PD 1-10-20"/>
        <s v="Danielle Jakubowski PD 1-10-20"/>
        <s v="Ivanette Peterson PD 1-10-20"/>
        <s v="Verdina Pryor PD 1-10-20"/>
        <s v="Sasha Miranda PD 1-10-20"/>
        <s v="Pantida Wescott PD 1-10-20"/>
        <s v="Heather Toppin PD 1-10-20"/>
        <s v="Doris Santana PD 1-10-20"/>
        <s v="Yvette Carpenter PD 1-10-20"/>
        <s v="Patricia Goldwire PDPD 1-10-20"/>
        <s v="Doreen Knaupp PD 1-10-20"/>
        <s v="Kameron Wood PD 1-10-20"/>
        <s v="Janet Leonard PD 1-10-20"/>
        <s v="Moraima Gonzalez PD 1-10-20"/>
        <s v="Janelle Yvette Sample PD 1-10-20"/>
        <s v="Kristy Rudzenski PD 1-10-20"/>
        <s v="Jennifer Elder PD 1-10-20"/>
        <s v="Marissa Stellwag PD 1-10-20"/>
        <s v="Rayna Gadsden PD 1-10-20"/>
        <s v="Tina Berry PD 1-10-20"/>
        <s v="Sumeyra Ceylan PD 1-10-20"/>
        <s v="Kristen Furniss PD 1-10-20"/>
        <s v="Brittany Barnes PD 1-10-20"/>
        <s v="Saliha Yanik PD 1-10-20"/>
        <s v="Lynn Orangers PD 1-10-20"/>
        <s v="Rita Jenkins PD 1-10-20"/>
        <s v="Nina Holmes PD 1-24-20"/>
        <s v="Ruth Ragin PD 1-24-20"/>
        <s v="Tara Cavanagh 1-24-20"/>
        <s v="Janet Kelly PD 1-24-20"/>
        <s v="Amylir Torres PD 1-24-20"/>
        <s v="Janelle Yvette Sample PD 1-24-20"/>
        <s v="Mellasiah Dixon PD 1-24-20"/>
        <s v="Elayne Schermerhorn PD 1-24-20"/>
        <s v="Vivyan Saloka PD 1-24-20"/>
        <s v="Sumeyra Ceylan PD 1-24-20"/>
        <s v="Gabrielle Morton PD 1-24-20"/>
        <s v="Samaka Empson PD 1-24-20"/>
        <s v="Quamillah Nelson PD 1-24-20"/>
        <s v="Elizabeth Jensen PD 1-24-20"/>
        <s v="Natalie Mitchem PD 1-24-20"/>
        <s v="Greta Peterson PD 1-24-20"/>
        <s v="Brittany Barnes PD 1-24-20"/>
        <s v="Ashley Cummings PD 1-24-20"/>
        <s v="Patricia Joyce PD 1-24-20"/>
        <s v="Constance Pritchett PD 1-24-20"/>
        <s v="Elizabeth Boehmke PD 1-24-20"/>
        <s v="Gary Mease PD 1-24-20"/>
        <s v="Carolyn Weston PD 1-24-20"/>
        <s v="Lois Bond PD 1-24-20"/>
        <s v="Rayna Gadsden PD 1-24-20"/>
        <s v="Sue Fenick PD 1-24-20"/>
        <s v="Sherrita Dunn PD 1-24-20"/>
        <s v="Kayla Brito PD 1-24-20"/>
        <s v="Donna Hajzer PD 1-24-20"/>
        <s v="Amie Sharer PD 1-24-20"/>
        <s v="Tawona Hill PD 1-24-20"/>
        <s v="Ozlem Yigit  PD 1-24-20"/>
        <s v="Danielle Jakubowski PD 1-24-20"/>
        <s v="Robert Mayfield PD 1-24-20"/>
        <s v="Stephanie Johnson PD 1-24-20"/>
        <s v="Dayon Messam PD 1-24-20"/>
        <s v="Sheila Hughes PD 1-24-20"/>
        <s v="Rovenna Overton PD 1-24-20"/>
        <s v="William Carson PD 1-24-20"/>
        <s v="Kyle Edwards PD 1-24-20"/>
        <s v="Gerlini Garrido PD 1-24-20"/>
        <s v="Lucy Couvertier 1-24-20"/>
        <s v="Andrew Stellwag PD 1-24-20"/>
        <s v="Marie Toussaint -Fontus PD 1-24-20"/>
        <s v="Anayansi Aviles PD 1-24-20"/>
        <s v="Syrena Moss PD 1-24-20"/>
        <s v="Michelle DeAngelis PD 1-24-20"/>
        <s v="Kristy Rudzenski PD 1-24-20"/>
        <s v="DeAnna Reid-Harden PD 1-24-20"/>
        <s v="Michelle Hewitt  PD 1-24-20"/>
        <s v="Judith Byrne PD 1-24-20"/>
        <s v="Sabrina Manir PD 1-24-20"/>
        <s v="Robert Pallante PD 1-24-20"/>
        <s v="Taliyaah Smith PD 1-24-20"/>
        <s v="Manvir Gill PD 1-24-20"/>
        <s v="Maiada Ramadan PD 1-24-20"/>
        <s v="Essence Thompson 1-24-20"/>
        <s v="DaShaun Davis PD 1-24-20"/>
        <s v="Kristen Furniss PD 1-24-20"/>
        <s v="Erica Rice PD 1-24-20"/>
        <s v="Elexis Shaffer PD 1-24-20"/>
        <s v="Melonie Vazquez PD 1-24-20"/>
        <s v="Doris Santana PD 1-24-20"/>
        <s v="Donna Wilbur PD 1-24-20"/>
        <s v="Sasha Miranda PD 1-24-20"/>
        <s v="Melissa Duarte PD 1-24-20"/>
        <s v="Mark Wolf PD 1-24-20"/>
        <s v="Antoine Nelson PD 1-24-20"/>
        <s v="Ruben Johnson PD 1-24-20"/>
        <s v="Carrie Dougherty PD 1-24-20"/>
        <s v="Kathryn Simone PD 1-24-20"/>
        <s v="Rita Jenkins PD 1-24-20"/>
        <s v="Toxi Miller PD 1-24-20"/>
        <s v="Tammy Joyce PD 1-24-20"/>
        <s v="Sharon Forman  PD 1-24-20"/>
        <s v="Jill Rickards PD 1-24-20"/>
        <s v="Hafize Firat PD 1-24-20"/>
        <s v="Bonnie Sheipe  PD 1-24-20"/>
        <s v="Janessa Rivera PD 1-24-20"/>
        <s v="Francine Taylor PD 1-24-20"/>
        <s v="Heather Toppin PD 1-24-20"/>
        <s v="Erica Wyckoff PD 1-24-20"/>
        <s v="Tomona Green PD 1-24-20"/>
        <s v="Miriam Claudio PD 1-24-20"/>
        <s v="Megan Rodrigues PD 1-24-20"/>
        <s v="John Baker PD 1-24-20"/>
        <s v="Ruth Amankona PD 1-24-20"/>
        <s v="Rabiah Mohamed-Azam PD 1-24-20"/>
        <s v="Janet Leonard PD 1-24-20"/>
        <s v="Patricia Goldwire PDPD 1-24-20"/>
        <s v="Ranada Dumas PD 1-24-20"/>
        <s v="Kathleen Moreland PD 1-24-20"/>
        <s v="Michelle Horan PD 1-24-20"/>
        <s v="May Elkady PD 1-24-20"/>
        <s v="Stacy D Cooper-Gindraw PD 1-24-20"/>
        <s v="Kishawn Barnes PD 1-24-20"/>
        <s v="Katilynn Ditzel PD 1-24-20"/>
        <s v="Tina Berry PD 1-24-20"/>
        <s v="Denise Klein PD 1-24-20"/>
        <s v="Shirley Matthews PD 1-24-20"/>
        <s v="Ayanna Martin PD 1-24-20"/>
        <s v="Ashley Moore PD 1-24-20"/>
        <s v="Victoria Reger PD 1-24-20"/>
        <s v="Sharon Forman PD 1-24-20"/>
        <s v="Christiana Buffett PD 1-24-20"/>
        <s v="Bobby Johnson PD 1-24-20"/>
        <s v="Karla DeJesus-Centeno PD 1-24-20"/>
        <s v="Kelly Marquis PD 1-24-20"/>
        <s v="Doreen Knaupp PD 1-24-20"/>
        <s v="Corinna Harris PD 1-24-20"/>
        <s v="Bibiana Arreguin PD 1-24-20"/>
        <s v="Heather Forgetta PD 1-24-20"/>
        <s v="Laura McRae PD 1-24-20"/>
        <s v="Carol Brown PD 1-24-20"/>
        <s v="Madelyn Guzman PD 1-24-20"/>
        <s v="Saliha Yanik PD 1-24-20"/>
        <s v="Jennifer Carley-Price PD 1-24-20"/>
        <s v="Deniz Genc PD 1-24-20"/>
        <s v="Isata Bah PD 1-24-20"/>
        <s v="Bonita Jackson PD 1-24-20"/>
        <s v="Marissa Stellwag PD 1-24-20"/>
        <s v="Michelle Weaver PD 1-24-20"/>
        <s v="Melinda Bowman-Williams PD 1-24-20"/>
        <s v="Kevin Gayles PD 1-24-20"/>
        <s v="Samarjit Sharma PD 1-24-20"/>
        <s v="Brittany Walton PD 1-24-20"/>
        <s v="Michelle Berry-Davis PD 1-24-20"/>
        <s v="Dylan Hall  PD 1-24-20"/>
        <s v="Kameron Wood PD 1-24-20"/>
        <s v="Jennifer Elder PD 1-24-20"/>
        <s v="Marva Currington PD 1-24-20"/>
        <s v="Denise Cacalori PD 1-24-20"/>
        <s v="Andrea Ferrare PD 1-24-20"/>
        <s v="Shellinda Hardie PD 1-24-20"/>
        <s v="Nasirah Aminuddin PD 1-24-20"/>
        <s v="Claire Garner PD 1-24-20"/>
        <s v="Bridgett Pollard PD 1-24-20"/>
        <s v="Susan Ford PD 1-24-20"/>
        <s v="Margo Johnson PD 1-24-20"/>
        <s v="Vincent Padilla PD 1-24-20"/>
        <s v="Verdina Pryor PD 1-24-20"/>
        <s v="Pantida Wescott PD 1-24-20"/>
        <s v="Seham Azabawi PD 1-24-20"/>
        <s v="Moraima Gonzalez PD 1-24-20"/>
        <s v="Ann Drennon PD 1-24-20"/>
        <s v="Natasha Joseph PD 1-24-20"/>
        <s v="Jane Murphy PD 1-24-20"/>
        <s v="Christine Morrison PD 1-24-20"/>
        <s v="Farhanaz Habib PD 1-24-20"/>
        <s v="Regina McCall PD 1-24-20"/>
        <s v="Melissa Oliver-Terrell PD 1-24-20"/>
        <s v="Ethel Jackson PD 1-24-20"/>
        <s v="Bouchra Benachir PD 1-24-20"/>
        <s v="Louthel Tucker 1-24-20"/>
        <s v="Cigdem Ozdemir PD 1-24-20"/>
        <s v="Bonnie Logan PD 1-24-20"/>
        <s v="Kymberlee Brower PD 1-24-20"/>
        <s v="Tugce Ozel PD 1-24-20"/>
        <s v="Michelle Hewitt PD 1-24-20"/>
        <s v="Wanda Fisher PD 1-24-20"/>
        <s v="Stephanie Greene PD 1-24-20"/>
        <s v="Jacquelyn Gardner PD 1-24-20"/>
        <s v="Ariel Howard PD 1-24-20"/>
        <s v="Shirin Halim PD 1-24-20"/>
        <s v="Maria Figueroa PD 1-24-20"/>
        <s v="Jennifer Nagy PD 1-24-20"/>
        <s v="Jennifer Jones PD 1-24-20"/>
        <s v="Kayla Black PD 1-24-20"/>
        <s v="Matthew Ditmar PD 1-24-20"/>
        <s v="Lynn Orangers PD 1-24-20"/>
        <s v="Keshia Flewellen PD 1-24-20"/>
        <s v="Yvette Carpenter PD 1-24-20"/>
        <s v="Kristin Mayes PD 1-24-20"/>
        <s v="Tawanna Best PD 1-24-20"/>
        <s v="Devita Smith PD 1-24-20"/>
        <s v="Karlie Gore PD 1-24-20"/>
        <s v="Anna Barry PD 1-24-20"/>
        <s v="Lisa Whitfield PD 1-24-20"/>
        <s v="Danyel Saxton PD 1-24-20"/>
        <s v="Ivanette Peterson PD 1-24-20"/>
        <s v="Garry Mitnaul PD 1-24-20"/>
        <s v="Courtney Farina PD 1-24-20"/>
        <s v="Kimberly Farrell PD 1-24-20"/>
        <s v="Jenna Orfe PD 1-24-20"/>
        <s v="Donna Morgan PD 1-24-20"/>
        <s v="Deanna Gelovich PD 1-24-20"/>
        <s v="Alicia Shaw PD 1-24-20"/>
        <s v="Heather Coleman PD 1-24-20"/>
        <s v="Amber Perinho PD 1-24-20"/>
        <s v="Susan Margolis 1-24-20"/>
        <s v="Month End Payroll Accrual January 10-day 2020"/>
        <s v="Adj Payroll for Manual checks"/>
        <s v="Megan Rodrigues"/>
        <s v="Moraima Gonzalez"/>
        <s v="Darshpreet Thind"/>
        <s v="Doris Santana"/>
        <s v="John Baker"/>
        <s v="Janet Leonard"/>
        <s v="Gary Mease"/>
        <s v="Ayanna Martin PD"/>
        <s v="Ivanette Peterson"/>
        <s v="Patricia Joyce"/>
        <s v="Lois Bond"/>
        <s v="Kristen Furniss"/>
        <s v="Regina McCall"/>
        <s v="Gerlini Garrido"/>
        <s v="Kyle Edwards"/>
        <s v="Ruben Johnson"/>
        <s v="Greta Peterson"/>
        <s v="Denise Klein"/>
        <s v="Shellinda Hardie"/>
        <s v="Janelle Yvette Sample"/>
        <s v="Sumeyra Ceylan"/>
        <s v="Bouchra Benachir PD"/>
        <s v="Francine Taylor"/>
        <s v="Dylan Hall"/>
        <s v="Carolyn Weston PD"/>
        <s v="Patricia Goldwire"/>
        <s v="Ashley Cummings PD"/>
        <s v="Jacquelyn Gardner"/>
        <s v="Marissa Stellwag"/>
        <s v="Ranada Dumas"/>
        <s v="Michelle Hewitt"/>
        <s v="Madelyn Guzman"/>
        <s v="Sharon Forman"/>
        <s v="Tawanna Best PD"/>
        <s v="Shirin Halim"/>
        <s v="Louthel Tucker"/>
        <s v="Nasirah Aminuddin"/>
        <s v="Heather Coleman"/>
        <s v="Keshia Flewellen"/>
        <s v="Denise Cacalori"/>
        <s v="Sasha Miranda"/>
        <s v="Ethel Jackson"/>
        <s v="Constance Pritchett"/>
        <s v="Jill Rickards"/>
        <s v="Wanda Fisher"/>
        <s v="Kevin Gayles"/>
        <s v="Anna Barry PD"/>
        <s v="Jennifer Jones"/>
        <s v="Garry Mitnaul"/>
        <s v="Claire Garner"/>
        <s v="Manvir Gill"/>
        <s v="Heather Toppin"/>
        <s v="Sue Fenick"/>
        <s v="Bonita Jackson PD"/>
        <s v="Syrena Moss"/>
        <s v="Donna Wilbur"/>
        <s v="Judith Byrne"/>
        <s v="Andrea Ferrare PD"/>
        <s v="Tina Berry"/>
        <s v="Natalie Mitchem"/>
        <s v="Christiana Buffett PD"/>
        <s v="Carol Brown PD"/>
        <s v="Manvir Gill PD"/>
        <s v="Ashley Moore PD"/>
        <s v="Denise Cacalori PD"/>
        <s v="Amie Sharer PD PD"/>
        <s v="Natasha Joseph"/>
        <s v="Kimberly Farrell"/>
        <s v="Donna Hajzer"/>
        <s v="Quamillah Nelson"/>
        <s v="Bridgett Pollard PD"/>
        <s v="Brittany Barnes PD"/>
        <s v="Taliyaah Smith"/>
        <s v="Shirley Matthews"/>
        <s v="Antoine Nelson PD"/>
        <s v="Seham Azabawi"/>
        <s v="Jennifer Carley-Price"/>
        <s v="Michelle Horan"/>
        <s v="Maria Figueroa"/>
        <s v="Janessa Rivera"/>
        <s v="Bonnie Sheipe  PD"/>
        <s v="Rita Jenkins"/>
        <s v="Toxi Miller"/>
        <s v="Margo Johnson PD"/>
        <s v="Kaitlyn Ditzel"/>
        <s v="Rabiah Mohamed-Azam"/>
        <s v="Michelle DeAngelis"/>
        <s v="Sheila Hughes"/>
        <s v="Isata Bah"/>
        <s v="Mark Wolf"/>
        <s v="Karla DeJesus-Centeno"/>
        <s v="Rovenna Overton"/>
        <s v="Amie Sharer PD"/>
        <s v="Lucy Couvertier"/>
        <s v="Samaka Empson"/>
        <s v="Jennifer Elder"/>
        <s v="Gabrielle Morton"/>
        <s v="Kristin Mayes"/>
        <s v="Kameron Wood"/>
        <s v="Kayla Black"/>
        <s v="Kristy Rudzenski"/>
        <s v="Jenna Orfe"/>
        <s v="Deanna Gelovich"/>
        <s v="Vincent Padilla"/>
        <s v="Robert Mayfield"/>
        <s v="Deniz Genc"/>
        <s v="Pantida Wescott"/>
        <s v="Melinda Bowman-Williams"/>
        <s v="Tara Cavanagh"/>
        <s v="Stephanie Johnson"/>
        <s v="Kayla Brito"/>
        <s v="Essence Thompson"/>
        <s v="Tammy Joyce"/>
        <s v="Courtney Wolfe"/>
        <s v="Kishawn Barnes"/>
        <s v="Ann Drennon PD"/>
        <s v="Heather Forgetta"/>
        <s v="Kathleen Moreland"/>
        <s v="Lisa Whitfield"/>
        <s v="Farhanaz Habib"/>
        <s v="Michelle Weaver"/>
        <s v="Ruth Ragin"/>
        <s v="Tugce Ozel"/>
        <s v="Bibiana Arreguin PD"/>
        <s v="Danielle Jakubowski"/>
        <s v="Robert Pallante"/>
        <s v="Samarjit Sharma"/>
        <s v="Vivyan Saloka"/>
        <s v="Bobby Johnson PD"/>
        <s v="Doreen Knaupp"/>
        <s v="Dayon Messam"/>
        <s v="Ozlem Yigit"/>
        <s v="Devita Smith"/>
        <s v="Melissa Duarte PD"/>
        <s v="Janet Kelly"/>
        <s v="Kathryn Simone"/>
        <s v="Tawona Hill PD"/>
        <s v="Anayansi Aviles PD"/>
        <s v="Kelly Marquis"/>
        <s v="Melonie Vazquez"/>
        <s v="Elizabeth Jensen"/>
        <s v="Marie Toussaint -Fontus"/>
        <s v="Amylir Torres PD"/>
        <s v="Hafize Firat"/>
        <s v="Carrie Dougherty PD"/>
        <s v="Stacy D Cooper-Gindraw"/>
        <s v="Erica Wyckoff"/>
        <s v="Christine Morrison"/>
        <s v="Saliha Yanik"/>
        <s v="DeAnna Reid-Harden"/>
        <s v="Courtney Farina"/>
        <s v="Cigdem Ozdemir"/>
        <s v="Danyel Saxton"/>
        <s v="Melissa Oliver-Terrell"/>
        <s v="Corinna Harris"/>
        <s v="Bonnie Logan PD"/>
        <s v="Lynn Orangers"/>
        <s v="Brittany Walton PD"/>
        <s v="Ariel Howard PD"/>
        <s v="Yvette Carpenter"/>
        <s v="Jennifer Nagy"/>
        <s v="Donna Morgan"/>
        <s v="Maiada Ramadan"/>
        <s v="Kymberlee Brower"/>
        <s v="Alicia Shaw PD PD"/>
        <s v="Laura McRae"/>
        <s v="Erica Rice PD"/>
        <s v="Karlie Gore"/>
        <s v="Nina Holmes"/>
        <s v="Andrew Stellwag PD"/>
        <s v="DaShaun Davis"/>
        <s v="Kenneth Moss"/>
        <s v="Verdina Pryor"/>
        <s v="Michelle Berry-Davis"/>
        <s v="Sabrina Manir"/>
        <s v="May Elkady"/>
        <s v="Susan Ford"/>
        <s v="Rayna Gadsden"/>
        <s v="Ruth Amankona"/>
        <s v="Tomona Green"/>
        <s v="Stephanie Greene"/>
        <s v="Jane Murphy"/>
        <s v="Victoria Reger"/>
        <s v="Marva Currington"/>
        <s v="Elizabeth Boehmke"/>
        <s v="Mellasiah Dixon"/>
        <s v="Matthew Ditmar"/>
        <s v="Susan Margolis"/>
        <s v="Elexis Shaffer"/>
        <s v="Miriam Claudio"/>
        <s v="William Carson"/>
        <s v="Jane Murphy PD 2-21-20"/>
        <s v="Moraima Gonzalez PD 2-21-20"/>
        <s v="Bonnie Sheipe  PD 2-21-20"/>
        <s v="Sharon Forman PD 2-21-20"/>
        <s v="Manvir Gill PD 2-21-20"/>
        <s v="Rovenna Overton PD 2-21-20"/>
        <s v="Lois Bond PD 2-21-20"/>
        <s v="Toxi Miller PD 2-21-20"/>
        <s v="Carmeecia Bryant PD 2-21-20"/>
        <s v="Kristen Furniss PD 2-21-20"/>
        <s v="Yvette Carpenter PD 2-21-20"/>
        <s v="Natasha Joseph PD 2-21-20"/>
        <s v="Ruben Johnson PD 2-21-20"/>
        <s v="Greta Peterson PD 2-21-20"/>
        <s v="Janessa Rivera PD 2-21-20"/>
        <s v="Nina Holmes PD 2-21-20"/>
        <s v="Gary Mease PD 2-21-20"/>
        <s v="Corinna Harris PD 2-21-20"/>
        <s v="Pantida Wescott PD 2-21-20"/>
        <s v="Denise Klein PD 2-21-20"/>
        <s v="Stacy D Cooper-Gindraw PD 2-21-20"/>
        <s v="Bonnie Logan PD 2-21-20"/>
        <s v="Miriam Claudio PD 2-21-20"/>
        <s v="Jacquelyn Gardner PD 2-21-20"/>
        <s v="Mellasiah Dixon PD 2-21-20"/>
        <s v="Janet Leonard PD 2-21-20"/>
        <s v="Melonie Vazquez PD 2-21-20"/>
        <s v="Carrie Dougherty PD 2-21-20"/>
        <s v="Maiada Ramadan PD 2-21-20"/>
        <s v="Ann Drennon PD 2-21-20"/>
        <s v="Bibiana Arreguin PD 2-21-20"/>
        <s v="Marva Currington PD 2-21-20"/>
        <s v="Sheila Hughes PD 2-21-20"/>
        <s v="Jennifer Carley-Price PD 2-21-20"/>
        <s v="Ruth Ragin PD 2-21-20"/>
        <s v="Francine Taylor PD 2-21-20"/>
        <s v="Kimberly Farrell PD 2-21-20"/>
        <s v="Laura McRae PD 2-21-20"/>
        <s v="Keshia Flewellen PD 2-21-20"/>
        <s v="Denise Cacalori PD 2-21-20"/>
        <s v="Shellinda Hardie PD 2-21-20"/>
        <s v="Michelle DeAngelis PD 2-21-20"/>
        <s v="Kenneth Moss PD 2-21-20"/>
        <s v="Verdina Pryor PD 2-21-20"/>
        <s v="Tomona Green PD 2-21-20"/>
        <s v="Darshpreet Thind PD 2-21-20"/>
        <s v="Tawanna Best PD 2-21-20"/>
        <s v="Ethel Jackson PD 2-21-20"/>
        <s v="Sharon Forman  PD 2-21-20"/>
        <s v="Michelle Horan PD 2-21-20"/>
        <s v="Kyle Edwards PD 2-21-20"/>
        <s v="Anayansi Aviles PD 2-21-20"/>
        <s v="Tawona Hill PD 2-21-20"/>
        <s v="Tammy Joyce PD 2-21-20"/>
        <s v="Ruth Amankona PD 2-21-20"/>
        <s v="Quamillah Nelson PD 2-21-20"/>
        <s v="Claire Garner PD 2-21-20"/>
        <s v="Andrew Stellwag PD 2-21-20"/>
        <s v="Bonita Jackson PD 2-21-20"/>
        <s v="Janelle Yvette Sample PD 2-21-20"/>
        <s v="Karlie Gore PD 2-21-20"/>
        <s v="Antoine Nelson PD 2-21-20"/>
        <s v="Vivyan Saloka PD 2-21-20"/>
        <s v="Daliana Rodriguez PD 2-21-20"/>
        <s v="Brittany Barnes PD 2-21-20"/>
        <s v="Kishawn Barnes PD 2-21-20"/>
        <s v="Sumeyra Ceylan PD 2-21-20"/>
        <s v="Stephanie Greene PD 2-21-20"/>
        <s v="Andrea Ferrare PD 2-21-20"/>
        <s v="Anna Barry PD 2-21-20"/>
        <s v="Anali Alvarado PD 2-21-20"/>
        <s v="Saliha Yanik PD 2-21-20"/>
        <s v="Shirley Matthews PD 2-21-20"/>
        <s v="Brittany Walton PD 2-21-20"/>
        <s v="Tugce Ozel PD 2-21-20"/>
        <s v="Christiana Buffett PD 2-21-20"/>
        <s v="Carol Brown PD 2-21-20"/>
        <s v="Jill Rickards PD 2-21-20"/>
        <s v="Dylan Hall  PD 2-21-20"/>
        <s v="Constance Pritchett PD 2-21-20"/>
        <s v="Kayla Black PD 2-21-20"/>
        <s v="Michelle Hewitt  PD 2-21-20"/>
        <s v="Isata Bah PD 2-21-20"/>
        <s v="Rabiah Mohamed-Azam PD 2-21-20"/>
        <s v="Donna Wilbur PD 2-21-20"/>
        <s v="Dayon Messam PD 2-21-20"/>
        <s v="Amie Sharer PD 2-21-20"/>
        <s v="Heather Coleman PD 2-21-20"/>
        <s v="Devita Smith PD 2-21-20"/>
        <s v="Jennifer Jones PD 2-21-20"/>
        <s v="Vincent Padilla PD 2-21-20"/>
        <s v="Matthew Ditmar PD 2-21-20"/>
        <s v="Farhanaz Habib PD 2-21-20"/>
        <s v="Taliyaah Smith PD 2-21-20"/>
        <s v="Heather Toppin PD 2-21-20"/>
        <s v="Tina Berry PD 2-21-20"/>
        <s v="Karla DeJesus-Centeno PD 2-21-20"/>
        <s v="Deanna Gelovich PD 2-21-20"/>
        <s v="Victoria Reger PD 2-21-20"/>
        <s v="Elexis Shaffer PD 2-21-20"/>
        <s v="Sasha Miranda PD 2-21-20"/>
        <s v="Donna Hajzer PD 2-21-20"/>
        <s v="Sue Fenick PD 2-21-20"/>
        <s v="Carolyn Weston PD 2-21-20"/>
        <s v="Patricia Goldwire PDPD 2-21-20"/>
        <s v="Madelyn Guzman PD 2-21-20"/>
        <s v="Jennifer Nagy PD 2-21-20"/>
        <s v="Ivanette Peterson PD 2-21-20"/>
        <s v="Samarjit Sharma PD 2-21-20"/>
        <s v="Susan Ford PD 2-21-20"/>
        <s v="Jenna Orfe PD 2-21-20"/>
        <s v="Bobby Johnson PD 2-21-20"/>
        <s v="Sherrita Dunn PD 2-21-20"/>
        <s v="Wanda Fisher PD 2-21-20"/>
        <s v="Rita Jenkins PD 2-21-20"/>
        <s v="Michelle Berry-Davis PD 2-21-20"/>
        <s v="Lisa Whitfield PD 2-21-20"/>
        <s v="Kymberlee Brower PD 2-21-20"/>
        <s v="Ranada Dumas PD 2-21-20"/>
        <s v="Janet Kelly PD 2-21-20"/>
        <s v="Seham Azabawi PD 2-21-20"/>
        <s v="Michelle Weaver PD 2-21-20"/>
        <s v="Hafize Firat PD 2-21-20"/>
        <s v="Patricia Joyce PD 2-21-20"/>
        <s v="Melissa Oliver-Terrell PD 2-21-20"/>
        <s v="Shirin Halim PD 2-21-20"/>
        <s v="Gabrielle Morton PD 2-21-20"/>
        <s v="John Baker PD 2-21-20"/>
        <s v="Nasirah Aminuddin PD 2-21-20"/>
        <s v="Heather Forgetta PD 2-21-20"/>
        <s v="Danyel Saxton PD 2-21-20"/>
        <s v="Deniz Genc PD 2-21-20"/>
        <s v="Gerlini Garrido PD 2-21-20"/>
        <s v="Erica Wyckoff PD 2-21-20"/>
        <s v="Melissa Duarte PD 2-21-20"/>
        <s v="Elizabeth Jensen PD 2-21-20"/>
        <s v="Ashley Moore PD 2-21-20"/>
        <s v="Courtney Farina PD 2-21-20"/>
        <s v="Kathleen Moreland PD 2-21-20"/>
        <s v="Kayla Brito PD 2-21-20"/>
        <s v="Danielle Jakubowski PD 2-21-20"/>
        <s v="Rayna Gadsden PD 2-21-20"/>
        <s v="Bouchra Benachir PD 2-21-20"/>
        <s v="Kevin Gayles PD 2-21-20"/>
        <s v="Sabrina Manir PD 2-21-20"/>
        <s v="Robert Mayfield PD 2-21-20"/>
        <s v="Judith Byrne PD 2-21-20"/>
        <s v="Natalie Mitchem PD 2-21-20"/>
        <s v="Mark Wolf PD 2-21-20"/>
        <s v="Kelly Marquis PD 2-21-20"/>
        <s v="Kameron Wood PD 2-21-20"/>
        <s v="Stephanie Johnson PD 2-21-20"/>
        <s v="Erica Rice PD 2-21-20"/>
        <s v="Marissa Stellwag PD 2-21-20"/>
        <s v="Courtney Wolfe PD 2-21-20"/>
        <s v="Ozlem Yigit  PD 2-21-20"/>
        <s v="Kristy Rudzenski PD 2-21-20"/>
        <s v="Garry Mitnaul PD 2-21-20"/>
        <s v="Doris Santana PD 2-21-20"/>
        <s v="Elizabeth Boehmke PD 2-21-20"/>
        <s v="Doreen Knaupp PD 2-21-20"/>
        <s v="Ashley Cummings PD 2-21-20"/>
        <s v="Alicia Shaw PD 2-21-20"/>
        <s v="Samaka Empson PD 2-21-20"/>
        <s v="Kristin Mayes PD 2-21-20"/>
        <s v="Kathryn Simone PD 2-21-20"/>
        <s v="Margo Johnson PD 2-21-20"/>
        <s v="Michelle Hewitt PD 2-21-20"/>
        <s v="Cigdem Ozdemir PD 2-21-20"/>
        <s v="DaShaun Davis PD 2-21-20"/>
        <s v="Christine Morrison PD 2-21-20"/>
        <s v="Robert Pallante PD 2-21-20"/>
        <s v="Megan Rodrigues PD 2-21-20"/>
        <s v="Syrena Moss PD 2-21-20"/>
        <s v="Marie Toussaint -Fontus PD 2-21-20"/>
        <s v="Lynn Orangers PD 2-21-20"/>
        <s v="Bridgett Pollard PD 2-21-20"/>
        <s v="DeAnna Reid-Harden PD 2-21-20"/>
        <s v="William Carson PD 2-21-20"/>
        <s v="Regina McCall PD 2-21-20"/>
        <s v="May Elkady PD 2-21-20"/>
        <s v="Ayanna Martin PD 2-21-20"/>
        <s v="Jennifer Elder PD 2-21-20"/>
        <s v="Amylir Torres PD 2-21-20"/>
        <s v="Month End Payroll Accrual February 10-day 2020"/>
        <s v="Gary Mease PD 12-13-19 Reversal"/>
        <s v="Kristin Mayes PD 11-15-19 Reversal"/>
        <s v="Shellinda Hardie PD 10-18-19 Adjustment"/>
        <s v="Kathryn Magauran PD 11-15-19 Reversal"/>
        <s v="Kathleen Moreland PD 11-15-19 Adjustment"/>
        <s v="Christine Morrison PD 10-18-19 Reversal"/>
        <s v="Vivyan Saloka PD 11-1-19 Adjustment"/>
        <s v="Jennifer Carley-Price PD 10-18-19 Adjustment"/>
        <s v="Kristen Furniss PD 11-15-19 Reversal"/>
        <s v="Francine Taylor PD 11-15-19 Reversal"/>
        <s v="Destiny Franklin PD 11-15-19 Reversal"/>
        <s v="Marwah Rabeeah  PD 10-18-19 Reversal"/>
        <s v="Louthel Tucker 10-18-19 Reversal"/>
        <s v="Doris Santana PD 10-18-19 Reversal"/>
        <s v="Saliha Yanik PD 10-4-19 Adjustment"/>
        <s v="Robert Mayfield PD 10-4-19 Adjustment"/>
        <s v="Sharon Forman PD 12-13-19 Adjustment"/>
        <s v="Tugce Ozel PD 11-15-19 Adjustment"/>
        <s v="Ruth Amankona PD 11-15-19 Adjustment"/>
        <s v="Jenna Orfe PD 11-15-19 Adjustment"/>
        <s v="Rita Jenkins PD 1-24-20 Adjustment"/>
        <s v="Carol Brown PD 12-13-19 Reversal"/>
        <s v="Jennifer Elder PD 11-1-19 Adjustment"/>
        <s v="Elayne Schermerhorn PD 12-24-19 Adjustment"/>
        <s v="Melonie Vazquez PD 10-18-19 Adjustment"/>
        <s v="Rovenna Overton PD 11-1-19 Adjustment"/>
        <s v="Rovenna Overton PD 12-24-19 Adjustment"/>
        <s v="Gary Mease PD 01-10-20 Adjustment"/>
        <s v="Francine Taylor PD 12-13-19 Reversal"/>
        <s v="Jennifer Jones PD 12-13-19 Adjustment"/>
        <s v="Rabiah Mohamed-Azam PD 12-13-19 Reversal"/>
        <s v="Lois Bond PD 12-24-19 Adjustment"/>
        <s v="Denise Cacalori PD 11-27-19 Adjustment"/>
        <s v="Quamillah Nelson PD 12-13-19 Reversal"/>
        <s v="Kyle Edwards PD 10-18-19 Adjustment"/>
        <s v="Donna Hajzer PD 10-4-19 Adjustment"/>
        <s v="Janessa Rivera PD 01-10-20 Adjustment"/>
        <s v="Greta Peterson PD 12-13-19 Reversal"/>
        <s v="Sheila Hughes PD 12-13-19 Adjustment"/>
        <s v="Janessa Rivera PD 10-4-19 Adjustment"/>
        <s v="Susan Margolis 11-15-19 Adjustment"/>
        <s v="Susan Margolis 12-24-19 Adjustment"/>
        <s v="Rovenna Overton PD 12-13-19 Adjustment"/>
        <s v="Francine Taylor PD 01-10-20 Adjustment"/>
        <s v="Rovenna Overton PD 12-13-19 Reversal"/>
        <s v="Lucy Couvertier 10-18-19 Adjustment"/>
        <s v="Denise Klein PD 11-27-19 Adjustment"/>
        <s v="Amylir Torres PD 12-13-19 Reversal"/>
        <s v="Amylir Torres PD 11-1-19 Adjustment"/>
        <s v="Kathryn Simone PD 11-27-19 Adjustment"/>
        <s v="Rayna Gadsden PD 11-15-19 Reversal"/>
        <s v="Victoria Reger PD 12-13-19 Adjustment"/>
        <s v="Rayna Gadsden PD 11-15-19 Adjustment"/>
        <s v="Judith Byrne PD 11-15-19 Adjustment"/>
        <s v="Ruth Ragin PD 01-10-20 Adjustment"/>
        <s v="Heather Coleman PD 01-10-20 Adjustment"/>
        <s v="Wanda Fisher PD 11-27-19 Adjustment"/>
        <s v="Tomona Green PD 11-15-19 Reversal"/>
        <s v="Bouchra Benachir PD 10-18-19 Reversal"/>
        <s v="Janet Leonard PD 10-18-19 Reversal"/>
        <s v="Greta Peterson PD 10-4-19 Adjustment"/>
        <s v="Melissa Oliver-Terrell PD 10-4-19 Adjustment"/>
        <s v="Courtney Farina PD 11-15-19 Adjustment"/>
        <s v="Cigdem Ozdemir PD 11-15-19 Adjustment"/>
        <s v="Brittany Barnes PD 11-15-19 Adjustment"/>
        <s v="Karlie Gore PD 11-15-19 Adjustment"/>
        <s v="Miriam Claudio PD 1-24-20 Adjustment"/>
        <s v="Tawona Hill PD 12-13-19 Reversal"/>
        <s v="Jennifer Carley-Price PD 12-13-19 Reversal"/>
        <s v="Francine Taylor PD 10-18-19 Adjustment"/>
        <s v="Kyle Edwards PD 12-13-19 Adjustment"/>
        <s v="Elayne Schermerhorn PD 1-24-20 Adjustment"/>
        <s v="Christina Adriani PD 10-4-19 Reversal"/>
        <s v="Hafize Firat PD 10-4-19 Reversal"/>
        <s v="Donna Hajzer PD 12-13-19 Adjustment"/>
        <s v="Janessa Rivera PD 12-24-19 Adjustment"/>
        <s v="Claire Garner PD 10-4-19 Adjustment"/>
        <s v="Stephanie Dixon PD 10-4-19 Reversal"/>
        <s v="Robert Mayfield PD 10-4-19 Reversal"/>
        <s v="Sheila Hughes PD 11-15-19 Reversal"/>
        <s v="Michelle Hewitt  PD 11-15-19 Reversal"/>
        <s v="Karla DeJesus-Centeno PD 10-18-19 Reversal"/>
        <s v="Kyle Edwards PD 11-15-19 Adjustment"/>
        <s v="Amie Sharer PD 01-10-20 Adjustment"/>
        <s v="Antoine Nelson PD 11-15-19 Reversal"/>
        <s v="Greta Peterson PD 11-15-19 Reversal"/>
        <s v="Ruben Johnson PD 10-4-19 Adjustment"/>
        <s v="Heather Toppin PD 10-18-19 Reversal"/>
        <s v="Gary Mease PD 10-4-19 Adjustment"/>
        <s v="Toxi Miller PD 12-13-19 Adjustment"/>
        <s v="Katilynn Ditzel PD 11-15-19 Adjustment"/>
        <s v="Carrie Dougherty PD 10-18-19 Adjustment"/>
        <s v="Bonnie Sheipe  PD 1-24-20 Adjustment"/>
        <s v="Kristin Mayes PD 11-15-19 Adjustment"/>
        <s v="Kristin Mayes PD 1-24-20 Adjustment"/>
        <s v="Heather Coleman PD 11-15-19 Reversal"/>
        <s v="Ariel Howard PD 10-18-19 Reversal"/>
        <s v="Donna Conley PD 11-15-19 Adjustment"/>
        <s v="Susan Ford PD 11-27-19 Adjustment"/>
        <s v="Rayna Gadsden PD 12-13-19 Reversal"/>
        <s v="Vivyan Saloka PD 10-18-19 Reversal"/>
        <s v="Vivyan Saloka PD 10-4-19 Reversal"/>
        <s v="Donna Wilbur PD 10-18-19 Adjustment"/>
        <s v="Laura McRae PD 10-18-19 Adjustment"/>
        <s v="Greta Peterson PD 10-18-19 Adjustment"/>
        <s v="Jennifer Jones PD 11-15-19 Reversal"/>
        <s v="Deniz Genc PD 10-18-19 Reversal"/>
        <s v="Elexis Shaffer PD 12-13-19 Adjustment"/>
        <s v="Kristy Rudzenski PD 12-13-19 Adjustment"/>
        <s v="Garry Mitnaul PD 11-15-19 Adjustment"/>
        <s v="Andrew Stellwag PD 11-15-19 Adjustment"/>
        <s v="Stephanie Johnson PD 11-15-19 Adjustment"/>
        <s v="Amie Sharer PD 12-13-19 Reversal"/>
        <s v="Manvir Gill PD 12-13-19 Reversal"/>
        <s v="Robert Mayfield PD 12-13-19 Reversal"/>
        <s v="Elayne Schermerhorn PD 10-4-19 Adjustment"/>
        <s v="Gary Mease PD 12-24-19 Adjustment"/>
        <s v="Gabrielle Morton PD 10-4-19 Adjustment"/>
        <s v="Doris Santana PD 11-15-19 Adjustment"/>
        <s v="Jill Rickards PD 10-4-19 Adjustment"/>
        <s v="Shirley Matthews PD 10-18-19 Adjustment"/>
        <s v="Ruben Johnson PD 12-13-19 Adjustment"/>
        <s v="Elayne Schermerhorn PD 11-15-19 Adjustment"/>
        <s v="Elayne Schermerhorn PD 11-1-19 Adjustment"/>
        <s v="Vincent Padilla PD 11-15-19 Reversal"/>
        <s v="Shirley Matthews PD 11-15-19 Adjustment"/>
        <s v="Rovenna Overton PD 1-24-20 Adjustment"/>
        <s v="Claire Garner PD 10-18-19 Adjustment"/>
        <s v="Marissa Stellwag PD 11-27-19 Adjustment"/>
        <s v="Ruben Johnson PD 11-15-19 Reversal"/>
        <s v="Francine Taylor PD 10-18-19 Reversal"/>
        <s v="Greta Peterson PD 10-4-19 Reversal"/>
        <s v="Rovenna Overton PD 11-15-19 Adjustment"/>
        <s v="Kyle Edwards PD 12-24-19 Adjustment"/>
        <s v="Manvir Gill PD 11-15-19 Reversal"/>
        <s v="Sharon Forman  PD 10-4-19 Reversal"/>
        <s v="Amie Sharer PD 12-13-19 Adjustment"/>
        <s v="Toxi Miller PD 11-27-19 Adjustment"/>
        <s v="Manvir Gill PD 11-1-19 Adjustment"/>
        <s v="Kathryn Simone PD 10-18-19 Reversal"/>
        <s v="Stacy D Cooper-Gindraw PD 12-13-19 Adjustment"/>
        <s v="Susan Ford PD 10-18-19 Adjustment"/>
        <s v="Shellinda Hardie PD 10-4-19 Reversal"/>
        <s v="Erica Wyckoff PD 12-13-19 Adjustment"/>
        <s v="Michelle Berry-Davis PD 10-18-19 Adjustment"/>
        <s v="Kameron Wood PD 10-18-19 Adjustment"/>
        <s v="Natasha Joseph PD 11-15-19 Reversal"/>
        <s v="Miriam Claudio PD 11-15-19 Reversal"/>
        <s v="Marie Toussaint -Fontus PD 11-15-19 Reversal"/>
        <s v="Marva Currington PD 10-18-19 Reversal"/>
        <s v="Courtney Farina PD 10-4-19 Adjustment"/>
        <s v="Moraima Gonzalez PD 10-4-19 Adjustment"/>
        <s v="Doreen Knaupp PD 11-15-19 Adjustment"/>
        <s v="DeAnna Reid-Harden PD 11-15-19 Adjustment"/>
        <s v="Kristen Furniss PD 1-24-20 Adjustment"/>
        <s v="Louthel Tucker 12-13-19 Reversal"/>
        <s v="Michelle Hewitt PD 12-13-19 Reversal"/>
        <s v="Gary Mease PD 10-18-19 Reversal"/>
        <s v="Amie Sharer PD 10-4-19 Reversal"/>
        <s v="Francine Taylor PD 10-4-19 Reversal"/>
        <s v="Gary Mease PD 11-15-19 Adjustment"/>
        <s v="Manvir Gill PD 1-24-20 Adjustment"/>
        <s v="Gary Mease PD 10-4-19 Reversal"/>
        <s v="Doris Santana PD 12-13-19 Adjustment"/>
        <s v="Tanya Glenn-Butler PD 10-4-19 Reversal"/>
        <s v="Christiana Buffett PD 1-24-20 Adjustment"/>
        <s v="Bonnie Sheipe  PD 12-13-19 Reversal"/>
        <s v="Ruben Johnson PD 10-18-19 Adjustment"/>
        <s v="Donna Hajzer PD 11-15-19 Reversal"/>
        <s v="Vincent Padilla PD 10-4-19 Adjustment"/>
        <s v="Kayla Black PD 10-18-19 Reversal"/>
        <s v="Shirley Matthews PD 10-18-19 Reversal"/>
        <s v="Claire Garner PD 12-13-19 Reversal"/>
        <s v="Janessa Rivera PD 11-1-19 Adjustment"/>
        <s v="Stephanie Dixon PD 10-18-19 Reversal"/>
        <s v="Claire Garner PD 11-27-19 Adjustment"/>
        <s v="Susan Margolis 11-27-19 Adjustment"/>
        <s v="Antoine Nelson PD 10-4-19 Reversal"/>
        <s v="Melonie Vazquez PD 11-15-19 Reversal"/>
        <s v="Toxi Miller PD 10-18-19 Adjustment"/>
        <s v="Michelle Weaver PD 10-4-19 Reversal"/>
        <s v="Ayanna Martin PD 12-13-19 Adjustment"/>
        <s v="Amylir Torres PD 12-13-19 Adjustment"/>
        <s v="Denise Klein PD 1-24-20 Adjustment"/>
        <s v="Lois Bond PD 10-4-19 Adjustment"/>
        <s v="Brittany Walton PD 11-15-19 Adjustment"/>
        <s v="Ashley Moore PD 12-13-19 Reversal"/>
        <s v="DaShaun Davis PD 11-15-19 Reversal"/>
        <s v="Vivyan Saloka PD 1-24-20 Adjustment"/>
        <s v="Darshpreet Thind PD 10-18-19 Adjustment"/>
        <s v="Anna Barry PD 10-18-19 Adjustment"/>
        <s v="Ta'Jah Conyers 10-18-19 Adjustment"/>
        <s v="Michelle Horan PD 10-18-19 Adjustment"/>
        <s v="Jennifer Nagy PD 10-18-19 Adjustment"/>
        <s v="Rita Jenkins PD 11-15-19 Reversal"/>
        <s v="Denise Klein PD 10-4-19 Adjustment"/>
        <s v="Courtney Saxton PD 10-4-19 Adjustment"/>
        <s v="Dylan Hall  PD 10-4-19 Reversal"/>
        <s v="Bouchra Benachir PD 12-13-19 Adjustment"/>
        <s v="Miriam Claudio PD 11-15-19 Adjustment"/>
        <s v="Kristen Furniss PD 01-10-20 Adjustment"/>
        <s v="Michelle Horan PD 11-1-19 Adjustment"/>
        <s v="Jill Rickards PD 11-1-19 Adjustment"/>
        <s v="Verdina Pryor PD 12-24-19 Adjustment"/>
        <s v="Christina Adriani PD 10-18-19 Adjustment"/>
        <s v="Amie Sharer PD 1-24-20 Adjustment"/>
        <s v="Jennifer Jones PD 10-18-19 Adjustment"/>
        <s v="Kimberly Farrell PD 12-13-19 Reversal"/>
        <s v="Greta Peterson PD 12-13-19 Adjustment"/>
        <s v="Denise Cacalori PD 11-15-19 Adjustment"/>
        <s v="Donna Hajzer PD 11-1-19 Adjustment"/>
        <s v="Vincent Padilla PD 12-13-19 Adjustment"/>
        <s v="Kyle Edwards PD 1-24-20 Adjustment"/>
        <s v="Ruben Johnson PD 12-13-19 Reversal"/>
        <s v="Gary Mease PD 1-24-20 Adjustment"/>
        <s v="Ann Drennon PD 10-18-19 Adjustment"/>
        <s v="Janessa Rivera PD 10-18-19 Adjustment"/>
        <s v="Sheila Hughes PD 10-18-19 Reversal"/>
        <s v="Janessa Rivera PD 10-18-19 Reversal"/>
        <s v="Rovenna Overton PD 10-18-19 Reversal"/>
        <s v="Janessa Rivera PD 11-15-19 Adjustment"/>
        <s v="Greta Peterson PD 11-15-19 Adjustment"/>
        <s v="Tammy Joyce PD 11-15-19 Adjustment"/>
        <s v="Tammy Joyce PD 11-27-19 Adjustment"/>
        <s v="125 Deductions PD 11-15-19 Reversal"/>
        <s v="Stacy D Cooper-Gindraw PD 12-24-19 Adjustment"/>
        <s v="Anjail Abdul-Badee-Johnson PD 10-18-19 Adjustment"/>
        <s v="Susan Ford PD 10-4-19 Adjustment"/>
        <s v="Bonita Jackson PD 10-4-19 Reversal"/>
        <s v="Brittany Walton PD 12-13-19 Reversal"/>
        <s v="Tugce Ozel PD 10-18-19 Adjustment"/>
        <s v="Stephanie Greene PD 10-18-19 Adjustment"/>
        <s v="Matthew Ditmar PD 10-18-19 Adjustment"/>
        <s v="Jasmine Reed PD 10-18-19 Adjustment"/>
        <s v="Melinda Bowman-Williams PD 11-15-19 Reversal"/>
        <s v="Marie Toussaint -Fontus PD 10-18-19 Reversal"/>
        <s v="Andrew Stellwag PD 10-4-19 Reversal"/>
        <s v="Maria Figueroa PD 10-4-19 Reversal"/>
        <s v="Ozlem Yigit  PD 12-13-19 Adjustment"/>
        <s v="Shirin Halim PD 12-13-19 Adjustment"/>
        <s v="Francine Taylor PD 11-15-19 Adjustment"/>
        <s v="Courtney Saxton PD 11-15-19 Adjustment"/>
        <s v="Jennifer Elder PD 11-27-19 Adjustment"/>
        <s v="Donna Wilbur PD 11-1-19 Adjustment"/>
        <s v="Farhanaz Habib PD 12-24-19 Adjustment"/>
        <s v="Darshpreet Thind PD 11-1-19 Adjustment"/>
        <s v="Christina Adriani PD 11-15-19 Reversal"/>
        <s v="Janessa Rivera PD 10-4-19 Reversal"/>
        <s v="Quamillah Nelson PD 11-15-19 Adjustment"/>
        <s v="Stephanie Dixon PD 11-15-19 Reversal"/>
        <s v="Ann Drennon PD 10-18-19 Reversal"/>
        <s v="Janessa Rivera PD 1-24-20 Adjustment"/>
        <s v="Sheila Hughes PD 11-15-19 Adjustment"/>
        <s v="Francine Taylor PD 1-24-20 Adjustment"/>
        <s v="Manvir Gill PD 12-13-19 Adjustment"/>
        <s v="Manvir Gill PD 10-18-19 Adjustment"/>
        <s v="Amylir Torres PD 10-4-19 Adjustment"/>
        <s v="Toxi Miller PD 11-15-19 Adjustment"/>
        <s v="Stacy D Cooper-Gindraw PD 10-18-19 Reversal"/>
        <s v="Shellinda Hardie PD 11-15-19 Reversal"/>
        <s v="Ruth Ragin PD 12-13-19 Adjustment"/>
        <s v="Bonnie Logan PD 11-15-19 Adjustment"/>
        <s v="Christine Morrison PD 10-4-19 Reversal"/>
        <s v="Courtney Farina PD 10-18-19 Adjustment"/>
        <s v="Patricia Goldwire PDPD 11-15-19 Reversal"/>
        <s v="Andrew Stellwag PD 10-18-19 Reversal"/>
        <s v="Dylan Hall  PD 10-18-19 Reversal"/>
        <s v="Destiny Franklin PD 10-4-19 Reversal"/>
        <s v="Christiana Buffett PD 10-4-19 Reversal"/>
        <s v="Chalesha Jefferson PD 10-4-19 Reversal"/>
        <s v="Kishawn Barnes PD 10-4-19 Reversal"/>
        <s v="Carol Brown PD 12-13-19 Adjustment"/>
        <s v="Tawanna Best PD 11-15-19 Adjustment"/>
        <s v="Samaka Empson PD 11-15-19 Adjustment"/>
        <s v="Christiana Buffett PD 01-10-20 Adjustment"/>
        <s v="Patricia Goldwire PDPD 01-10-20 Adjustment"/>
        <s v="Jennifer Jones PD 1-24-20 Adjustment"/>
        <s v="Courtney Farina PD 11-27-19 Adjustment"/>
        <s v="Christiana Buffett PD 11-27-19 Adjustment"/>
        <s v="Sasha Miranda PD 12-13-19 Reversal"/>
        <s v="Gary Mease PD 10-18-19 Adjustment"/>
        <s v="Christina Adriani PD 10-4-19 Adjustment"/>
        <s v="Doris Santana PD 11-15-19 Reversal"/>
        <s v="Gabrielle Morton PD 10-18-19 Reversal"/>
        <s v="Ivanette Peterson PD 12-13-19 Reversal"/>
        <s v="Lois Bond PD 1-24-20 Adjustment"/>
        <s v="Shirley Matthews PD 10-4-19 Adjustment"/>
        <s v="Kyle Edwards PD 11-27-19 Adjustment"/>
        <s v="Kyle Edwards PD 11-1-19 Adjustment"/>
        <s v="Manvir Gill PD 10-18-19 Reversal"/>
        <s v="Melonie Vazquez PD 01-10-20 Adjustment"/>
        <s v="Toxi Miller PD 10-4-19 Adjustment"/>
        <s v="Denise Klein PD 01-10-20 Adjustment"/>
        <s v="Amie Sharer PD 11-27-19 Adjustment"/>
        <s v="Patricia Goldwire PDPD 10-4-19 Adjustment"/>
        <s v="Jennifer Jones PD 11-1-19 Adjustment"/>
        <s v="Kathleen Moreland PD 10-18-19 Adjustment"/>
        <s v="Bonita Jackson PD 10-4-19 Adjustment"/>
        <s v="Wanda Fisher PD 10-4-19 Reversal"/>
        <s v="Ruth Ragin PD 1-24-20 Adjustment"/>
        <s v="Rayna Gadsden PD 1-24-20 Adjustment"/>
        <s v="Andrea Ferrare PD 12-13-19 Reversal"/>
        <s v="Regina McCall PD 10-18-19 Adjustment"/>
        <s v="Melinda Bowman-Williams PD 10-18-19 Adjustment"/>
        <s v="Marva Currington PD 10-18-19 Adjustment"/>
        <s v="Sharon Forman PD 10-18-19 Reversal"/>
        <s v="Donna Wilbur PD 10-4-19 Adjustment"/>
        <s v="Destiny Franklin PD 10-4-19 Adjustment"/>
        <s v="Amie Sharer PD 10-4-19 Adjustment"/>
        <s v="Tugce Ozel PD 10-4-19 Adjustment"/>
        <s v="Denise Klein PD 10-4-19 Reversal"/>
        <s v="Anna Barry PD 10-4-19 Reversal"/>
        <s v="Syrena Moss PD 10-4-19 Reversal"/>
        <s v="Ruth Amankona PD 10-4-19 Reversal"/>
        <s v="Mellasiah Dixon PD 12-13-19 Adjustment"/>
        <s v="Kelly Marquis PD 12-13-19 Adjustment"/>
        <s v="Kayla Brito PD 11-15-19 Adjustment"/>
        <s v="Tammy Joyce PD 01-10-20 Adjustment"/>
        <s v="Janet Leonard PD 1-24-20 Adjustment"/>
        <s v="Bobby Johnson PD 12-13-19 Reversal"/>
        <s v="Anna Barry PD 12-13-19 Reversal"/>
        <s v="Ruben Johnson PD 11-15-19 Adjustment"/>
        <s v="Melonie Vazquez PD 10-4-19 Adjustment"/>
        <s v="Kimberly Farrell PD 10-4-19 Adjustment"/>
        <s v="Elayne Schermerhorn PD 10-4-19 Reversal"/>
        <s v="Francine Taylor PD 12-13-19 Adjustment"/>
        <s v="Constance Pritchett PD 12-13-19 Adjustment"/>
        <s v="Constance Pritchett PD 11-1-19 Adjustment"/>
        <s v="Michelle Hewitt  PD 12-13-19 Adjustment"/>
        <s v="Susan Margolis 12-13-19 Adjustment"/>
        <s v="Susan Margolis 1-24-20 Adjustment"/>
        <s v="Robert Mayfield PD 10-18-19 Adjustment"/>
        <s v="Heather Toppin PD 10-4-19 Adjustment"/>
        <s v="Katilynn Ditzel PD 10-4-19 Reversal"/>
        <s v="Tammy Joyce PD 12-24-19 Adjustment"/>
        <s v="Kathryn Simone PD 10-18-19 Adjustment"/>
        <s v="Sue Fenick PD 12-13-19 Adjustment"/>
        <s v="Kathryn Simone PD 1-24-20 Adjustment"/>
        <s v="Susan Ford PD 10-18-19 Reversal"/>
        <s v="Brittany Walton PD 12-13-19 Adjustment"/>
        <s v="Janelle Yvette Sample PD 12-24-19 Adjustment"/>
        <s v="DaShaun Davis PD 10-18-19 Reversal"/>
        <s v="Miriam Claudio PD 10-18-19 Adjustment"/>
        <s v="Tawanna Best PD 11-15-19 Reversal"/>
        <s v="Louthel Tucker 11-15-19 Reversal"/>
        <s v="Maria Figueroa PD 10-18-19 Reversal"/>
        <s v="Lisa Whitfield PD 10-4-19 Reversal"/>
        <s v="Donna Wilbur PD 12-13-19 Adjustment"/>
        <s v="Brittany Barnes PD 12-13-19 Adjustment"/>
        <s v="Kayla Brito PD 12-13-19 Adjustment"/>
        <s v="Bibiana Arreguin PD 11-15-19 Adjustment"/>
        <s v="Jennifer Jones PD 01-10-20 Adjustment"/>
        <s v="Miriam Claudio PD 11-27-19 Adjustment"/>
        <s v="Isata Bah PD 11-27-19 Adjustment"/>
        <s v="Patricia Goldwire PD 12-13-19 Reversal"/>
        <s v="Nasirah Aminuddin PD 12-13-19 Reversal"/>
        <s v="Amie Sharer PD 11-1-19 Adjustment"/>
        <s v="Elayne Schermerhorn PD 12-13-19 Reversal"/>
        <s v="Gary Mease PD 11-1-19 Adjustment"/>
        <s v="Francine Taylor PD 10-4-19 Adjustment"/>
        <s v="Denise Cacalori PD 11-15-19 Reversal"/>
        <s v="Elayne Schermerhorn PD 10-18-19 Reversal"/>
        <s v="Denise Cacalori PD 11-1-19 Adjustment"/>
        <s v="Susan Margolis 10-18-19 Reversal"/>
        <s v="Michelle Hewitt  PD 10-4-19 Adjustment"/>
        <s v="Ruben Johnson PD 10-4-19 Reversal"/>
        <s v="Manvir Gill PD 12-24-19 Adjustment"/>
        <s v="Melonie Vazquez PD 1-24-20 Adjustment"/>
        <s v="Isata Bah PD 10-18-19 Adjustment"/>
        <s v="Pantida Wescott PD 10-4-19 Adjustment"/>
        <s v="Judith Byrne PD 11-15-19 Reversal"/>
        <s v="Shellinda Hardie PD 10-18-19 Reversal"/>
        <s v="Janelle Yvette Sample PD 10-4-19 Adjustment"/>
        <s v="Heather Coleman PD 11-27-19 Adjustment"/>
        <s v="Tawona Hill PD 10-18-19 Adjustment"/>
        <s v="Lois Bond PD 10-18-19 Adjustment"/>
        <s v="Courtney Farina PD 11-15-19 Reversal"/>
        <s v="Tawona Hill PD 10-18-19 Reversal"/>
        <s v="Courtney Farina PD 10-18-19 Reversal"/>
        <s v="Tawanna Best PD 10-4-19 Adjustment"/>
        <s v="Courtney Farina PD 10-4-19 Reversal"/>
        <s v="Donna Morgan PD 12-13-19 Adjustment"/>
        <s v="Louthel Tucker 12-13-19 Adjustment"/>
        <s v="Jill Rickards PD 12-13-19 Adjustment"/>
        <s v="Bobby Johnson PD 11-15-19 Adjustment"/>
        <s v="John Baker PD 11-15-19 Adjustment"/>
        <s v="Jacquelyn Gardner PD 01-10-20 Adjustment"/>
        <s v="Patricia Goldwire PDPD 1-24-20 Adjustment"/>
        <s v="Rita Jenkins PD 11-27-19 Adjustment"/>
        <s v="Lois Bond PD 11-1-19 Adjustment"/>
        <s v="Elayne Schermerhorn PD 12-13-19 Adjustment"/>
        <s v="William Carson PD 11-15-19 Adjustment"/>
        <s v="Patricia Joyce PD 11-1-19 Adjustment"/>
        <s v="Rabiah Mohamed-Azam PD 12-13-19 Adjustment"/>
        <s v="Gary Mease PD 11-27-19 Adjustment"/>
        <s v="Christiana Buffett PD 12-13-19 Reversal"/>
        <s v="Vincent Padilla PD 10-18-19 Reversal"/>
        <s v="Rovenna Overton PD 10-4-19 Reversal"/>
        <s v="Greta Peterson PD 12-24-19 Adjustment"/>
        <s v="Greta Peterson PD 11-27-19 Adjustment"/>
        <s v="Elizabeth Boehmke PD 11-15-19 Adjustment"/>
        <s v="Karla DeJesus-Centeno PD 10-4-19 Adjustment"/>
        <s v="Ann Drennon PD 10-4-19 Reversal"/>
        <s v="Sharon Forman PD 11-27-19 Adjustment"/>
        <s v="Ayanna Martin PD 11-15-19 Reversal"/>
        <s v="Sharon Forman  PD 11-15-19 Reversal"/>
        <s v="Pantida Wescott PD 12-13-19 Adjustment"/>
        <s v="Pantida Wescott PD 1-24-20 Adjustment"/>
        <s v="Michelle Weaver PD 1-24-20 Adjustment"/>
        <s v="Stacy D Cooper-Gindraw PD 11-1-19 Adjustment"/>
        <s v="Kristin Mayes PD 11-1-19 Adjustment"/>
        <s v="Donna Conley PD 11-15-19 Reversal"/>
        <s v="Victoria Reger PD 11-15-19 Adjustment"/>
        <s v="Victoria Reger PD 01-10-20 Adjustment"/>
        <s v="Shellinda Hardie PD 11-1-19 Adjustment"/>
        <s v="Wanda Fisher PD 12-24-19 Adjustment"/>
        <s v="Tawanna Best PD 10-18-19 Adjustment"/>
        <s v="Carrie Dougherty PD 11-15-19 Reversal"/>
        <s v="Michelle Hewitt PD 11-15-19 Reversal"/>
        <s v="Jennifer Elder PD 11-15-19 Reversal"/>
        <s v="Lillian Germaine PD 10-18-19 Reversal"/>
        <s v="Ethel Jackson PD 10-4-19 Adjustment"/>
        <s v="Stephanie Johnson PD 10-4-19 Reversal"/>
        <s v="Patricia Goldwire PDPD 10-4-19 Reversal"/>
        <s v="Isata Bah PD 12-13-19 Adjustment"/>
        <s v="Michelle Hewitt PD 12-13-19 Adjustment"/>
        <s v="Carrie Dougherty PD 11-15-19 Adjustment"/>
        <s v="Verdina Pryor PD 11-15-19 Adjustment"/>
        <s v="Tawona Hill PD 11-15-19 Adjustment"/>
        <s v="Lois Bond PD 12-13-19 Reversal"/>
        <s v="Reyhan Canturk PD 12-13-19 Reversal"/>
        <s v="Regina McCall PD 12-13-19 Reversal"/>
        <s v="Francine Taylor PD 12-24-19 Adjustment"/>
        <s v="Constance Pritchett PD 10-4-19 Adjustment"/>
        <s v="Greta Peterson PD 01-10-20 Adjustment"/>
        <s v="Rovenna Overton PD 11-27-19 Adjustment"/>
        <s v="Greta Peterson PD 11-1-19 Adjustment"/>
        <s v="Marissa Stellwag PD 11-15-19 Adjustment"/>
        <s v="Stephanie Dixon PD 10-18-19 Adjustment"/>
        <s v="Claire Garner PD 01-10-20 Adjustment"/>
        <s v="Janessa Rivera PD 12-13-19 Adjustment"/>
        <s v="Karla DeJesus-Centeno PD 12-13-19 Reversal"/>
        <s v="Kyle Edwards PD 12-13-19 Reversal"/>
        <s v="Sheila Hughes PD 10-18-19 Adjustment"/>
        <s v="Isata Bah PD 1-24-20 Adjustment"/>
        <s v="Isata Bah PD 12-13-19 Reversal"/>
        <s v="Megan Rodrigues PD 10-18-19 Adjustment"/>
        <s v="Megan Rodrigues PD 12-13-19 Adjustment"/>
        <s v="Carrie Dougherty PD 12-13-19 Reversal"/>
        <s v="125 Deductions PD 01-10-20 Ajustment"/>
        <s v="Stacy D Cooper-Gindraw PD 11-15-19 Reversal"/>
        <s v="Sue Fenick PD 10-4-19 Reversal"/>
        <s v="Stacy D Cooper-Gindraw PD 10-4-19 Reversal"/>
        <s v="Susan Ford PD 10-4-19 Reversal"/>
        <s v="Janelle Yvette Sample PD 10-4-19 Reversal"/>
        <s v="Evidelia Tyler PD 10-18-19 Adjustment"/>
        <s v="Doreen Knaupp PD 10-18-19 Adjustment"/>
        <s v="Denise Klein PD 10-18-19 Adjustment"/>
        <s v="Carol Brown PD 10-18-19 Adjustment"/>
        <s v="Bibiana Arreguin PD 10-18-19 Adjustment"/>
        <s v="Maiada Ramadan PD 10-18-19 Adjustment"/>
        <s v="Lois Bond PD 10-18-19 Reversal"/>
        <s v="Karlie Gore PD 10-18-19 Reversal"/>
        <s v="Ta'Jah Conyers 10-18-19 Reversal"/>
        <s v="Samarjit Sharma PD 10-18-19 Reversal"/>
        <s v="Anna Barry PD 10-4-19 Adjustment"/>
        <s v="Jennifer Carley-Price PD 10-4-19 Adjustment"/>
        <s v="Deniz Genc PD 10-4-19 Reversal"/>
        <s v="Danielle Jakubowski PD 10-4-19 Reversal"/>
        <s v="Bonnie Logan PD 10-4-19 Reversal"/>
        <s v="Samaka Empson PD 10-4-19 Reversal"/>
        <s v="Moraima Gonzalez PD 10-4-19 Reversal"/>
        <s v="Jill Rickards PD 10-4-19 Reversal"/>
        <s v="Hafize Firat PD 12-13-19 Adjustment"/>
        <s v="Corinna Harris PD 12-13-19 Adjustment"/>
        <s v="Saliha Yanik PD 12-13-19 Adjustment"/>
        <s v="Kristen Furniss PD 11-15-19 Adjustment"/>
        <s v="Keshia Flewellen PD 11-15-19 Adjustment"/>
        <s v="Miriam Claudio PD 01-10-20 Adjustment"/>
        <s v="Tawona Hill PD 1-24-20 Adjustment"/>
        <s v="Jennifer Elder PD 1-24-20 Adjustment"/>
        <s v="Elayne Schermerhorn PD 11-27-19 Adjustment"/>
        <s v="Natalie Mitchem PD 11-27-19 Adjustment"/>
        <s v="Michelle DeAngelis PD 12-13-19 Reversal"/>
        <s v="Seham Azabawi PD 12-24-19 Adjustment"/>
        <s v="Miriam Claudio PD 12-24-19 Adjustment"/>
        <s v="Sharon Forman PD 11-15-19 Reversal"/>
        <s v="Christina Adriani PD 10-18-19 Reversal"/>
        <s v="Manvir Gill PD 01-10-20 Adjustment"/>
        <s v="Doris Santana PD 12-13-19 Reversal"/>
        <s v="Jennifer Jones PD 10-18-19 Reversal"/>
        <s v="Quamillah Nelson PD 10-18-19 Reversal"/>
        <s v="Elizabeth Boehmke PD 10-4-19 Reversal"/>
        <s v="Susan Margolis 01-10-20 Adjustment"/>
        <s v="Antoine Nelson PD 12-13-19 Adjustment"/>
        <s v="Francine Taylor PD 11-27-19 Adjustment"/>
        <s v="Antoine Nelson PD 11-1-19 Adjustment"/>
        <s v="Toxi Miller PD 10-4-19 Reversal"/>
        <s v="Pantida Wescott PD 01-10-20 Adjustment"/>
        <s v="Michelle Weaver PD 11-27-19 Adjustment"/>
        <s v="Donna Wilbur PD 12-13-19 Reversal"/>
        <s v="Heather Toppin PD 11-1-19 Adjustment"/>
        <s v="Stacy D Cooper-Gindraw PD 11-15-19 Adjustment"/>
        <s v="Andrea Ferrare PD 11-27-19 Adjustment"/>
        <s v="Sue Fenick PD 12-13-19 Reversal"/>
        <s v="Bonnie Sheipe  PD 10-18-19 Adjustment"/>
        <s v="Brittany Barnes PD 11-15-19 Reversal"/>
        <s v="Kishawn Barnes PD 10-18-19 Reversal"/>
        <s v="Jennifer Nagy PD 10-18-19 Reversal"/>
        <s v="Evidelia Tyler PD 10-18-19 Reversal"/>
        <s v="Yvette Carpenter PD 10-18-19 Reversal"/>
        <s v="Nasirah Aminuddin PD 10-4-19 Adjustment"/>
        <s v="Maiada Ramadan PD 10-4-19 Adjustment"/>
        <s v="Isata Bah PD 10-4-19 Adjustment"/>
        <s v="Tugce Ozel PD 12-13-19 Adjustment"/>
        <s v="Tomona Green PD 12-13-19 Adjustment"/>
        <s v="Danielle Jakubowski PD 11-15-19 Adjustment"/>
        <s v="Maiada Ramadan PD 11-15-19 Adjustment"/>
        <s v="Keshia Flewellen PD 01-10-20 Adjustment"/>
        <s v="Bonnie Sheipe  PD 11-27-19 Adjustment"/>
        <s v="Patricia Goldwire PDPD 11-27-19 Adjustment"/>
        <s v="Farhanaz Habib PD 12-13-19 Reversal"/>
        <s v="Tomona Green PD 12-13-19 Reversal"/>
        <s v="Gary Mease PD 11-15-19 Reversal"/>
        <s v="Amie Sharer PD 10-18-19 Reversal"/>
        <s v="Sharon Forman PD 10-4-19 Reversal"/>
        <s v="William Carson PD 10-4-19 Adjustment"/>
        <s v="Shirley Matthews PD 12-13-19 Reversal"/>
        <s v="Quamillah Nelson PD 12-13-19 Adjustment"/>
        <s v="Elizabeth Boehmke PD 11-27-19 Adjustment"/>
        <s v="Janessa Rivera PD 11-15-19 Reversal"/>
        <s v="Ann Drennon PD 10-4-19 Adjustment"/>
        <s v="Bridgett Pollard PD 11-15-19 Adjustment"/>
        <s v="Michelle Hewitt  PD 1-24-20 Adjustment"/>
        <s v="Janessa Rivera PD 11-27-19 Adjustment"/>
        <s v="Manvir Gill PD 11-27-19 Adjustment"/>
        <s v="Donna Wilbur PD 12-24-19 Adjustment"/>
        <s v="Judith Byrne PD 10-18-19 Adjustment"/>
        <s v="Victoria Reger PD 11-15-19 Reversal"/>
        <s v="Victoria Reger PD 10-4-19 Reversal"/>
        <s v="Heather Coleman PD 12-13-19 Adjustment"/>
        <s v="Shellinda Hardie PD 12-24-19 Adjustment"/>
        <s v="DaShaun Davis PD 12-13-19 Adjustment"/>
        <s v="Cigdem Ozdemir PD 10-18-19 Adjustment"/>
        <s v="Tammy Joyce PD 10-18-19 Adjustment"/>
        <s v="Sharon Forman PD 10-18-19 Adjustment"/>
        <s v="Rabiah Mohamed-Azam PD 10-18-19 Adjustment"/>
        <s v="Moraima Gonzalez PD 10-18-19 Adjustment"/>
        <s v="Laura McRae PD 11-15-19 Reversal"/>
        <s v="Erica Rice PD 10-18-19 Reversal"/>
        <s v="Cigdem Ozdemir PD 10-4-19 Adjustment"/>
        <s v="Samarjit Sharma PD 10-4-19 Reversal"/>
        <s v="Laura McRae PD 10-4-19 Reversal"/>
        <s v="Eva Townes PD 10-4-19 Reversal"/>
        <s v="Bobby Johnson PD 12-13-19 Adjustment"/>
        <s v="Farhanaz Habib PD 11-15-19 Adjustment"/>
        <s v="Natasha Joseph PD 11-15-19 Adjustment"/>
        <s v="Jill Rickards PD 11-15-19 Adjustment"/>
        <s v="Darshpreet Thind PD 01-10-20 Adjustment"/>
        <s v="Sharon Forman PD 1-24-20 Adjustment"/>
        <s v="Janet Leonard PD 12-13-19 Reversal"/>
        <s v="Tawona Hill PD 11-1-19 Adjustment"/>
        <s v="William Carson PD 11-1-19 Adjustment"/>
        <s v="Vincent Padilla PD 10-18-19 Adjustment"/>
        <s v="Claire Garner PD 11-1-19 Adjustment"/>
        <s v="Gerlini Garrido PD 10-4-19 Adjustment"/>
        <s v="Donna Wilbur PD 11-15-19 Reversal"/>
        <s v="125 Deductions PD 10-4-19 Reversal"/>
        <s v="125 Deductions PD 11-27-19 Adjustment"/>
        <s v="Judith Byrne PD 10-4-19 Adjustment"/>
        <s v="Bonita Jackson PD 11-15-19 Reversal"/>
        <s v="Kathryn Magauran PD 10-4-19 Reversal"/>
        <s v="Janelle Yvette Sample PD 12-13-19 Adjustment"/>
        <s v="Ruth Ragin PD 12-24-19 Adjustment"/>
        <s v="Christiana Buffett PD 10-18-19 Adjustment"/>
        <s v="Carolyn Weston PD 10-18-19 Adjustment"/>
        <s v="Tugce Ozel PD 11-15-19 Reversal"/>
        <s v="Syrena Moss PD 11-15-19 Reversal"/>
        <s v="May Elkady PD 11-15-19 Reversal"/>
        <s v="Maiada Ramadan PD 11-15-19 Reversal"/>
        <s v="Doreen Knaupp PD 11-15-19 Reversal"/>
        <s v="Ashley Cummings PD 10-18-19 Reversal"/>
        <s v="Stephanie Johnson PD 10-18-19 Reversal"/>
        <s v="Corinna Harris PD 10-4-19 Reversal"/>
        <s v="Brittany Barnes PD 10-4-19 Reversal"/>
        <s v="Heather Coleman PD 10-4-19 Reversal"/>
        <s v="Marwah Rabeeah  PD 11-15-19 Adjustment"/>
        <s v="Lisa Whitfield PD 11-15-19 Adjustment"/>
        <s v="Kishawn Barnes PD 11-15-19 Adjustment"/>
        <s v="Courtney Farina PD 1-24-20 Adjustment"/>
        <s v="Bibiana Arreguin PD 11-27-19 Adjustment"/>
        <s v="Andrew Stellwag PD 11-27-19 Adjustment"/>
        <s v="Melonie Vazquez PD 12-24-19 Adjustment"/>
        <s v="Constance Pritchett PD 10-18-19 Reversal"/>
        <s v="Donna Hajzer PD 01-10-20 Adjustment"/>
        <s v="Claire Garner PD 11-15-19 Adjustment"/>
        <s v="Melonie Vazquez PD 12-13-19 Reversal"/>
        <s v="Heather Toppin PD 11-15-19 Reversal"/>
        <s v="Michelle DeAngelis PD 11-15-19 Adjustment"/>
        <s v="Jill Rickards PD 1-24-20 Adjustment"/>
        <s v="Devita Smith PD 10-4-19 Adjustment"/>
        <s v="Heather Coleman PD 12-24-19 Adjustment"/>
        <s v="Michelle Hewitt PD 10-4-19 Reversal"/>
        <s v="Mellasiah Dixon PD 10-4-19 Reversal"/>
        <s v="Kristen Furniss PD 10-4-19 Reversal"/>
        <s v="May Elkady PD 12-13-19 Adjustment"/>
        <s v="Courtney Farina PD 12-13-19 Adjustment"/>
        <s v="Lois Bond PD 01-10-20 Adjustment"/>
        <s v="Michelle Horan PD 1-24-20 Adjustment"/>
        <s v="Tawona Hill PD 11-27-19 Adjustment"/>
        <s v="Matthew Ditmar PD 12-13-19 Reversal"/>
        <s v="Jacquelyn Gardner PD 12-24-19 Adjustment"/>
        <s v="Darshpreet Thind PD 11-15-19 Reversal"/>
        <s v="William Carson PD 01-10-20 Adjustment"/>
        <s v="William Carson PD 12-13-19 Reversal"/>
        <s v="Denise Cacalori PD 10-4-19 Reversal"/>
        <s v="Vincent Padilla PD 12-13-19 Reversal"/>
        <s v="Sheila Hughes PD 10-4-19 Adjustment"/>
        <s v="Mary Kennedy PD 12-13-19 Reversal"/>
        <s v="Elizabeth Boehmke PD 12-24-19 Adjustment"/>
        <s v="Kyle Edwards PD 10-18-19 Reversal"/>
        <s v="Claire Garner PD 11-15-19 Reversal"/>
        <s v="Claire Garner PD 12-24-19 Adjustment"/>
        <s v="Ruben Johnson PD 10-18-19 Reversal"/>
        <s v="Tammy Joyce PD 10-4-19 Adjustment"/>
        <s v="Sharon Forman  PD 12-13-19 Adjustment"/>
        <s v="Donna Wilbur PD 01-10-20 Adjustment"/>
        <s v="Toxi Miller PD 12-13-19 Reversal"/>
        <s v="Kathryn Simone PD 10-4-19 Adjustment"/>
        <s v="Shellinda Hardie PD 10-4-19 Adjustment"/>
        <s v="Janelle Yvette Sample PD 1-24-20 Adjustment"/>
        <s v="Michelle Hewitt PD 10-18-19 Adjustment"/>
        <s v="Garry Mitnaul PD 10-18-19 Adjustment"/>
        <s v="Sabrina Manir PD 11-15-19 Reversal"/>
        <s v="Rabiah Mohamed-Azam PD 11-15-19 Reversal"/>
        <s v="Michelle Horan PD 11-15-19 Reversal"/>
        <s v="Christiana Buffett PD 10-4-19 Adjustment"/>
        <s v="Sharon Forman PD 10-4-19 Adjustment"/>
        <s v="Kimberly Farrell PD 11-15-19 Adjustment"/>
        <s v="Janet Leonard PD 01-10-20 Adjustment"/>
        <s v="Maria Figueroa PD 1-24-20 Adjustment"/>
        <s v="Keshia Flewellen PD 11-1-19 Adjustment"/>
        <s v="Kristen Furniss PD 12-24-19 Adjustment"/>
        <s v="Janessa Rivera PD 12-13-19 Reversal"/>
        <s v="Patricia Joyce PD 10-18-19 Adjustment"/>
        <s v="Gabrielle Morton PD 10-18-19 Adjustment"/>
        <s v="Mary Kennedy PD 10-4-19 Adjustment"/>
        <s v="Kyle Edwards PD 11-15-19 Reversal"/>
        <s v="Antoine Nelson PD 12-24-19 Adjustment"/>
        <s v="Ayanna Martin PD 10-4-19 Reversal"/>
        <s v="Jane Murphy PD 11-15-19 Adjustment"/>
        <s v="Bonnie Logan PD 12-13-19 Adjustment"/>
        <s v="Ashley Moore PD 12-13-19 Adjustment"/>
        <s v="Yvette Carpenter PD 10-18-19 Adjustment"/>
        <s v="Dylan Hall  PD 11-15-19 Reversal"/>
        <s v="Nasirah Aminuddin PD 10-18-19 Reversal"/>
        <s v="Maiada Ramadan PD 10-18-19 Reversal"/>
        <s v="Ethel Jackson PD 10-18-19 Reversal"/>
        <s v="Verdina Pryor PD 10-18-19 Reversal"/>
        <s v="Ruth Amankona PD 10-18-19 Reversal"/>
        <s v="Chalesha Jefferson PD 10-4-19 Adjustment"/>
        <s v="Jennifer Nagy PD 10-4-19 Adjustment"/>
        <s v="Danyel Saxton PD 10-4-19 Reversal"/>
        <s v="Ivanette Peterson PD 10-4-19 Reversal"/>
        <s v="Carolyn Weston PD 11-15-19 Adjustment"/>
        <s v="Marva Currington PD 11-15-19 Adjustment"/>
        <s v="Danielle Jakubowski PD 01-10-20 Adjustment"/>
        <s v="Jennifer Nagy PD 1-24-20 Adjustment"/>
        <s v="Tina Berry PD 12-13-19 Reversal"/>
        <s v="Amie Sharer PD 10-18-19 Adjustment"/>
        <s v="Melonie Vazquez PD 12-13-19 Adjustment"/>
        <s v="Lillian Germaine PD 10-4-19 Adjustment"/>
        <s v="Megan Rodrigues PD 10-4-19 Reversal"/>
        <s v="Jill Rickards PD 12-24-19 Adjustment"/>
        <s v="Christiana Buffett PD 12-24-19 Adjustment"/>
        <s v="Claire Garner PD 12-13-19 Adjustment"/>
        <s v="Antoine Nelson PD 10-18-19 Adjustment"/>
        <s v="Bridgett Pollard PD 01-10-20 Adjustment"/>
        <s v="Michelle Hewitt  PD 11-1-19 Adjustment"/>
        <s v="Antoine Nelson PD 12-13-19 Reversal"/>
        <s v="Elayne Schermerhorn PD 11-15-19 Reversal"/>
        <s v="Lucy Couvertier 10-4-19 Adjustment"/>
        <s v="Lucy Couvertier 11-15-19 Adjustment"/>
        <s v="Sharon Forman  PD 11-1-19 Adjustment"/>
        <s v="Michelle DeAngelis PD 12-13-19 Adjustment"/>
        <s v="Sue Fenick PD 11-15-19 Reversal"/>
        <s v="Ashley Moore PD 10-18-19 Reversal"/>
        <s v="Kathleen Moreland PD 10-4-19 Reversal"/>
        <s v="Farhanaz Habib PD 10-18-19 Adjustment"/>
        <s v="Elayne Schermerhorn PD 10-18-19 Adjustment"/>
        <s v="Gerlini Garrido PD 10-18-19 Adjustment"/>
        <s v="Jasmine Reed PD 11-15-19 Reversal"/>
        <s v="Jill Rickards PD 10-18-19 Reversal"/>
        <s v="Rabiah Mohamed-Azam PD 10-18-19 Reversal"/>
        <s v="Erica Rice PD 10-4-19 Adjustment"/>
        <s v="Corinna Harris PD 10-4-19 Adjustment"/>
        <s v="Andrew Stellwag PD 10-4-19 Adjustment"/>
        <s v="Regina McCall PD 10-4-19 Reversal"/>
        <s v="Sabrina Manir PD 12-13-19 Adjustment"/>
        <s v="Garry Mitnaul PD 12-13-19 Adjustment"/>
        <s v="Tawanna Best PD 12-13-19 Adjustment"/>
        <s v="Melinda Bowman-Williams PD 11-15-19 Adjustment"/>
        <s v="May Elkady PD 12-13-19 Reversal"/>
        <s v="Francine Taylor PD 11-1-19 Adjustment"/>
        <s v="Andrew Stellwag PD 11-1-19 Adjustment"/>
        <s v="Sharon Forman PD 12-24-19 Adjustment"/>
        <s v="Gabrielle Morton PD 12-13-19 Reversal"/>
        <s v="Quamillah Nelson PD 11-15-19 Reversal"/>
        <s v="Kyle Edwards PD 10-4-19 Adjustment"/>
        <s v="Stephanie Dixon PD 10-4-19 Adjustment"/>
        <s v="Claire Garner PD 10-4-19 Reversal"/>
        <s v="Michelle Hewitt  PD 10-18-19 Reversal"/>
        <s v="Andrew Stellwag PD 10-18-19 Adjustment"/>
        <s v="Pantida Wescott PD 10-18-19 Adjustment"/>
        <s v="Donna Wilbur PD 11-27-19 Adjustment"/>
        <s v="Amylir Torres PD 12-24-19 Adjustment"/>
        <s v="Patricia Goldwire PDPD 10-18-19 Adjustment"/>
        <s v="Sue Fenick PD 10-18-19 Reversal"/>
        <s v="Kathryn Simone PD 12-24-19 Adjustment"/>
        <s v="Ruth Ragin PD 10-18-19 Reversal"/>
        <s v="Kathryn Magauran PD 10-4-19 Adjustment"/>
        <s v="Heather Coleman PD 12-13-19 Reversal"/>
        <s v="Christine Morrison PD 12-13-19 Adjustment"/>
        <s v="Danyel Saxton PD 10-18-19 Adjustment"/>
        <s v="Seham Azabawi PD 11-15-19 Reversal"/>
        <s v="Lois Bond PD 11-15-19 Reversal"/>
        <s v="Farhanaz Habib PD 11-15-19 Reversal"/>
        <s v="Ozlem Yigit  PD 10-18-19 Reversal"/>
        <s v="Karlie Gore PD 10-4-19 Adjustment"/>
        <s v="Janet Leonard PD 10-4-19 Reversal"/>
        <s v="Doreen Knaupp PD 12-13-19 Adjustment"/>
        <s v="Lillian Germaine PD 12-13-19 Adjustment"/>
        <s v="Michelle Hewitt PD 11-15-19 Adjustment"/>
        <s v="Michelle Hewitt PD 11-27-19 Adjustment"/>
        <s v="Melissa Oliver-Terrell PD 12-13-19 Reversal"/>
        <s v="Reyhan Canturk PD 11-1-19 Adjustment"/>
        <s v="Denise Klein PD 12-24-19 Adjustment"/>
        <s v="Darshpreet Thind PD 12-24-19 Adjustment"/>
        <s v="Deniz Genc PD 10-4-19 Adjustment"/>
        <s v="Vincent Padilla PD 11-15-19 Adjustment"/>
        <s v="Rovenna Overton PD 11-15-19 Reversal"/>
        <s v="Rovenna Overton PD 01-10-20 Adjustment"/>
        <s v="Sheila Hughes PD 12-13-19 Reversal"/>
        <s v="Susan Margolis 10-4-19 Reversal"/>
        <s v="Kyle Edwards PD 01-10-20 Adjustment"/>
        <s v="Antoine Nelson PD 10-4-19 Adjustment"/>
        <s v="Melonie Vazquez PD 11-1-19 Adjustment"/>
        <s v="Jane Murphy PD 12-13-19 Adjustment"/>
        <s v="Katilynn Ditzel PD 12-13-19 Adjustment"/>
        <s v="Amie Sharer PD 12-24-19 Adjustment"/>
        <s v="Heather Coleman PD 10-4-19 Adjustment"/>
        <s v="Anjail Abdul-Badee-Johnson PD 10-4-19 Adjustment"/>
        <s v="Devita Smith PD 11-15-19 Adjustment"/>
        <s v="Shellinda Hardie PD 01-10-20 Adjustment"/>
        <s v="Janelle Yvette Sample PD 01-10-20 Adjustment"/>
        <s v="Kayla Brito PD 10-18-19 Adjustment"/>
        <s v="Michelle Horan PD 10-18-19 Reversal"/>
        <s v="Michelle Hewitt PD 10-18-19 Reversal"/>
        <s v="Melissa Oliver-Terrell PD 10-18-19 Reversal"/>
        <s v="Brittany Barnes PD 10-18-19 Reversal"/>
        <s v="Mark Wolf PD 10-18-19 Reversal"/>
        <s v="Tawanna Best PD 10-18-19 Reversal"/>
        <s v="Sabrina Manir PD 10-18-19 Reversal"/>
        <s v="Ruth Amankona PD 10-4-19 Adjustment"/>
        <s v="Cigdem Ozdemir PD 10-4-19 Reversal"/>
        <s v="Sherrita Dunn PD 10-4-19 Reversal"/>
        <s v="John Baker PD 10-4-19 Reversal"/>
        <s v="Janet Leonard PD 12-13-19 Adjustment"/>
        <s v="Nasirah Aminuddin PD 1-24-20 Adjustment"/>
        <s v="Dylan Hall  PD 12-13-19 Reversal"/>
        <s v="Karlie Gore PD 12-13-19 Reversal"/>
        <s v="John Baker PD 12-13-19 Reversal"/>
        <s v="Saliha Yanik PD 12-13-19 Reversal"/>
        <s v="Kristen Furniss PD 12-13-19 Reversal"/>
        <s v="Rovenna Overton PD 10-18-19 Adjustment"/>
        <s v="Denise Cacalori PD 1-24-20 Adjustment"/>
        <s v="Robert Mayfield PD 11-15-19 Reversal"/>
        <s v="Antoine Nelson PD 1-24-20 Adjustment"/>
        <s v="Gerlini Garrido PD 12-13-19 Adjustment"/>
        <s v="Andrew Stellwag PD 01-10-20 Adjustment"/>
        <s v="Michelle Weaver PD 12-24-19 Adjustment"/>
        <s v="Bonnie Sheipe  PD 12-13-19 Adjustment"/>
        <s v="Christine Morrison PD 11-15-19 Reversal"/>
        <s v="Bonita Jackson PD 10-18-19 Adjustment"/>
        <s v="Heather Coleman PD 10-18-19 Adjustment"/>
        <s v="Wanda Fisher PD 11-15-19 Reversal"/>
        <s v="Bonita Jackson PD 11-27-19 Adjustment"/>
        <s v="Taliyaah Smith PD 10-18-19 Adjustment"/>
        <s v="Kameron Wood PD 11-15-19 Reversal"/>
        <s v="Mellasiah Dixon PD 10-18-19 Reversal"/>
        <s v="Donna Wilbur PD 10-18-19 Reversal"/>
        <s v="Bibiana Arreguin PD 10-4-19 Reversal"/>
        <s v="Yvette Carpenter PD 10-4-19 Reversal"/>
        <s v="Rita Jenkins PD 10-4-19 Reversal"/>
        <s v="Doris Santana PD 10-4-19 Reversal"/>
        <s v="Doreen Knaupp PD 10-4-19 Reversal"/>
        <s v="Cigdem Ozdemir PD 12-13-19 Adjustment"/>
        <s v="Michelle Hewitt PD 01-10-20 Adjustment"/>
        <s v="Hafize Firat PD 12-13-19 Reversal"/>
        <s v="Denise Klein PD 11-1-19 Adjustment"/>
        <s v="Courtney Farina PD 12-24-19 Adjustment"/>
        <s v="Matthew Ditmar PD 11-15-19 Adjustment"/>
        <s v="Lillian Germaine PD 10-18-19 Adjustment"/>
        <s v="Elizabeth Boehmke PD 1-24-20 Adjustment"/>
        <s v="Elizabeth Jensen PD 11-15-19 Adjustment"/>
        <s v="Ayanna Martin PD 11-15-19 Adjustment"/>
        <s v="Jill Rickards PD 01-10-20 Adjustment"/>
        <s v="Patricia Goldwire PDPD 12-24-19 Adjustment"/>
        <s v="Wanda Fisher PD 10-18-19 Adjustment"/>
        <s v="Ruth Ragin PD 11-15-19 Reversal"/>
        <s v="Ariel Howard PD 10-4-19 Adjustment"/>
        <s v="Wanda Fisher PD 10-4-19 Adjustment"/>
        <s v="Ariel Howard PD 11-15-19 Adjustment"/>
        <s v="Donna Conley PD 11-1-19 Adjustment"/>
        <s v="Wanda Fisher PD 11-1-19 Adjustment"/>
        <s v="Tara Cavanagh 10-18-19 Adjustment"/>
        <s v="Marwah Rabeeah  PD 10-18-19 Adjustment"/>
        <s v="Anna Barry PD 11-15-19 Reversal"/>
        <s v="Regina McCall PD 11-15-19 Reversal"/>
        <s v="Kameron Wood PD 10-18-19 Reversal"/>
        <s v="Saliha Yanik PD 10-18-19 Reversal"/>
        <s v="Patricia Goldwire PDPD 10-18-19 Reversal"/>
        <s v="Kameron Wood PD 10-4-19 Adjustment"/>
        <s v="Kameron Wood PD 10-4-19 Reversal"/>
        <s v="Michelle Horan PD 12-13-19 Adjustment"/>
        <s v="Danyel Saxton PD 11-15-19 Adjustment"/>
        <s v="Corinna Harris PD 12-13-19 Reversal"/>
        <s v="Miriam Claudio PD 11-1-19 Adjustment"/>
        <s v="Greta Peterson PD 10-18-19 Reversal"/>
        <s v="Rovenna Overton PD 10-4-19 Adjustment"/>
        <s v="Melonie Vazquez PD 10-4-19 Reversal"/>
        <s v="Manvir Gill PD 10-4-19 Reversal"/>
        <s v="Elizabeth Boehmke PD 01-10-20 Adjustment"/>
        <s v="Melonie Vazquez PD 10-18-19 Reversal"/>
        <s v="Jane Murphy PD 11-15-19 Reversal"/>
        <s v="Megan Rodrigues PD 12-13-19 Reversal"/>
        <s v="Victoria Reger PD 12-24-19 Adjustment"/>
        <s v="Erica Rice PD 10-18-19 Adjustment"/>
        <s v="Rita Jenkins PD 10-18-19 Adjustment"/>
        <s v="Danielle Jakubowski PD 11-15-19 Reversal"/>
        <s v="Yvette Carpenter PD 11-15-19 Reversal"/>
        <s v="Kayla Brito PD 11-15-19 Reversal"/>
        <s v="Eva Townes PD 10-4-19 Adjustment"/>
        <s v="Rita Jenkins PD 10-4-19 Adjustment"/>
        <s v="Bonnie Sheipe  PD 10-4-19 Reversal"/>
        <s v="Tina Berry PD 10-4-19 Reversal"/>
        <s v="Sumeyra Ceylan PD 10-4-19 Reversal"/>
        <s v="Lois Bond PD 10-4-19 Reversal"/>
        <s v="Rosita Pruden PD 12-13-19 Adjustment"/>
        <s v="Gary Mease PD 12-13-19 Adjustment"/>
        <s v="Bouchra Benachir PD 11-15-19 Adjustment"/>
        <s v="Keshia Flewellen PD 1-24-20 Adjustment"/>
        <s v="Jennifer Nagy PD 11-27-19 Adjustment"/>
        <s v="Maria Figueroa PD 12-13-19 Reversal"/>
        <s v="Lynn Orangers PD 11-1-19 Adjustment"/>
        <s v="Jennifer Nagy PD 11-1-19 Adjustment"/>
        <s v="Ivanette Peterson PD 12-13-19 Adjustment"/>
        <s v="Ranada Dumas PD 12-13-19 Adjustment"/>
        <s v="Kayla Black PD 10-4-19 Reversal"/>
        <s v="Donna Hajzer PD 12-13-19 Reversal"/>
        <s v="Elizabeth Boehmke PD 12-13-19 Adjustment"/>
        <s v="Marissa Stellwag PD 12-13-19 Adjustment"/>
        <s v="Elizabeth Boehmke PD 12-13-19 Reversal"/>
        <s v="Sheila Hughes PD 10-4-19 Reversal"/>
        <s v="Amylir Torres PD 10-18-19 Adjustment"/>
        <s v="Nina Holmes PD 11-15-19 Reversal"/>
        <s v="Toxi Miller PD 10-18-19 Reversal"/>
        <s v="Heather Toppin PD 12-13-19 Adjustment"/>
        <s v="Stacy D Cooper-Gindraw PD 1-24-20 Adjustment"/>
        <s v="Victoria Reger PD 10-4-19 Adjustment"/>
        <s v="Donna Conley PD 10-4-19 Reversal"/>
        <s v="Margo Johnson PD 11-15-19 Adjustment"/>
        <s v="Bonita Jackson PD 1-24-20 Adjustment"/>
        <s v="Janelle Yvette Sample PD 12-13-19 Reversal"/>
        <s v="Samaka Empson PD 10-18-19 Adjustment"/>
        <s v="Verdina Pryor PD 11-15-19 Reversal"/>
        <s v="Tara Cavanagh 11-15-19 Reversal"/>
        <s v="Melinda Bowman-Williams PD 10-18-19 Reversal"/>
        <s v="Cigdem Ozdemir PD 10-18-19 Reversal"/>
        <s v="Jacquelyn Gardner PD 10-18-19 Reversal"/>
        <s v="William Carson PD 10-18-19 Reversal"/>
        <s v="Syrena Moss PD 10-4-19 Adjustment"/>
        <s v="Matthew Ditmar PD 10-4-19 Adjustment"/>
        <s v="Ta'Jah Conyers 10-4-19 Reversal"/>
        <s v="Jennifer Carley-Price PD 10-4-19 Reversal"/>
        <s v="Larissa Prower PD 12-13-19 Adjustment"/>
        <s v="Carol Brown PD 11-15-19 Adjustment"/>
        <s v="Tina Berry PD 11-15-19 Adjustment"/>
        <s v="Kelly Marquis PD 11-15-19 Adjustment"/>
        <s v="Miriam Claudio PD 12-13-19 Reversal"/>
        <s v="Amie Sharer PD 11-15-19 Adjustment"/>
        <s v="Patricia Joyce PD 12-13-19 Reversal"/>
        <s v="Denise Cacalori PD 01-10-20 Adjustment"/>
        <s v="Denise Cacalori PD 12-24-19 Adjustment"/>
        <s v="Claire Garner PD 1-24-20 Adjustment"/>
        <s v="Isata Bah PD 12-24-19 Adjustment"/>
        <s v="Andrea Ferrare PD 10-18-19 Adjustment"/>
        <s v="Rayna Gadsden PD 10-18-19 Reversal"/>
        <s v="Heather Coleman PD 11-15-19 Adjustment"/>
        <s v="Margo Johnson PD 12-13-19 Reversal"/>
        <s v="Susan Ford PD 12-24-19 Adjustment"/>
        <s v="Lisa Whitfield PD 10-18-19 Adjustment"/>
        <s v="Tina Berry PD 11-15-19 Reversal"/>
        <s v="Ozlem Yigit  PD 11-15-19 Reversal"/>
        <s v="Marwah Rabeeah  PD 11-15-19 Reversal"/>
        <s v="John Baker PD 11-15-19 Reversal"/>
        <s v="Jill Rickards PD 11-15-19 Reversal"/>
        <s v="Evidelia Tyler PD 11-15-19 Reversal"/>
        <s v="Yvette Carpenter PD 10-4-19 Adjustment"/>
        <s v="Melissa Oliver-Terrell PD 12-13-19 Adjustment"/>
        <s v="Dayon Messam PD 12-13-19 Adjustment"/>
        <s v="Andrew Stellwag PD 12-13-19 Adjustment"/>
        <s v="Samaka Empson PD 12-13-19 Adjustment"/>
        <s v="Gerlini Garrido PD 11-15-19 Adjustment"/>
        <s v="Bonnie Sheipe  PD 11-15-19 Adjustment"/>
        <s v="Yvette Carpenter PD 12-13-19 Reversal"/>
        <s v="Darshpreet Thind PD 12-13-19 Reversal"/>
        <s v="Darshpreet Thind PD 10-18-19 Reversal"/>
        <s v="Darshpreet Thind PD 10-4-19 Reversal"/>
        <s v="Ranada Dumas PD 11-15-19 Reversal"/>
        <s v="Ranada Dumas PD 10-4-19 Reversal"/>
        <s v="Shirley Matthews PD 12-13-19 Adjustment"/>
        <s v="Donna Hajzer PD 12-24-19 Adjustment"/>
        <s v="Denise Cacalori PD 10-18-19 Adjustment"/>
        <s v="Denise Cacalori PD 10-4-19 Adjustment"/>
        <s v="Mary Kennedy PD 10-18-19 Reversal"/>
        <s v="Manvir Gill PD 11-15-19 Adjustment"/>
        <s v="Andrea Ferrare PD 10-4-19 Reversal"/>
        <s v="Bonita Jackson PD 11-15-19 Adjustment"/>
        <s v="Ashley Moore PD 11-15-19 Adjustment"/>
        <s v="Shellinda Hardie PD 12-13-19 Reversal"/>
        <s v="May Elkady PD 10-18-19 Adjustment"/>
        <s v="Bonnie Sheipe  PD 10-18-19 Reversal"/>
        <s v="Laura McRae PD 10-18-19 Reversal"/>
        <s v="Kayla Brito PD 10-18-19 Reversal"/>
        <s v="Heather Coleman PD 10-18-19 Reversal"/>
        <s v="Garry Mitnaul PD 10-18-19 Reversal"/>
        <s v="Courtney Saxton PD 10-4-19 Reversal"/>
        <s v="Gerlini Garrido PD 10-4-19 Reversal"/>
        <s v="Ruth Amankona PD 12-13-19 Adjustment"/>
        <s v="Michelle Berry-Davis PD 12-13-19 Adjustment"/>
        <s v="Lillian Germaine PD 11-15-19 Adjustment"/>
        <s v="Janet Leonard PD 11-27-19 Adjustment"/>
        <s v="Rita Jenkins PD 12-24-19 Adjustment"/>
        <s v="Sharon Forman PD 01-10-20 Adjustment"/>
        <s v="Ivanette Peterson PD 10-18-19 Adjustment"/>
        <s v="Gabrielle Morton PD 12-13-19 Adjustment"/>
        <s v="Gabrielle Morton PD 1-24-20 Adjustment"/>
        <s v="Constance Pritchett PD 10-18-19 Adjustment"/>
        <s v="Michelle Hewitt  PD 12-13-19 Reversal"/>
        <s v="Karla DeJesus-Centeno PD 10-18-19 Adjustment"/>
        <s v="Kyle Edwards PD 10-4-19 Reversal"/>
        <s v="Sharon Forman  PD 10-18-19 Reversal"/>
        <s v="Ashley Cummings PD 10-18-19 Adjustment"/>
        <s v="Natasha Joseph PD 10-18-19 Adjustment"/>
        <s v="Jennifer Elder PD 10-18-19 Adjustment"/>
        <s v="Danielle Jakubowski PD 10-4-19 Adjustment"/>
        <s v="Tanya Glenn-Butler PD 10-4-19 Adjustment"/>
        <s v="Ozlem Yigit  PD 10-4-19 Adjustment"/>
        <s v="Sabrina Manir PD 10-4-19 Reversal"/>
        <s v="Lois Bond PD 12-13-19 Adjustment"/>
        <s v="Stephanie Johnson PD 12-13-19 Adjustment"/>
        <s v="Yvette Carpenter PD 11-15-19 Adjustment"/>
        <s v="Kameron Wood PD 12-13-19 Reversal"/>
        <s v="Michelle Hewitt PD 11-1-19 Adjustment"/>
        <s v="Lynn Orangers PD 12-24-19 Adjustment"/>
        <s v="Sharon Forman PD 12-13-19 Reversal"/>
        <s v="Doris Santana PD 10-18-19 Adjustment"/>
        <s v="Kayla Black PD 12-13-19 Adjustment"/>
        <s v="Nina Holmes PD 10-18-19 Adjustment"/>
        <s v="Robert Mayfield PD 10-18-19 Reversal"/>
        <s v="Carrie Dougherty PD 10-4-19 Adjustment"/>
        <s v="125 Deduction Adjustment"/>
        <s v="Stacy D Cooper-Gindraw PD 01-10-20 Adjustment"/>
        <s v="Susan Ford PD 12-13-19 Adjustment"/>
        <s v="Syrena Moss PD 10-18-19 Adjustment"/>
        <s v="Louthel Tucker 10-18-19 Adjustment"/>
        <s v="Sherrita Dunn PD 11-15-19 Reversal"/>
        <s v="Karlie Gore PD 11-15-19 Reversal"/>
        <s v="Michelle Berry-Davis PD 10-18-19 Reversal"/>
        <s v="May Elkady PD 10-18-19 Reversal"/>
        <s v="Taliyaah Smith PD 10-18-19 Reversal"/>
        <s v="Verdina Pryor PD 10-4-19 Adjustment"/>
        <s v="Jennifer Elder PD 10-4-19 Adjustment"/>
        <s v="Kimberly Farrell PD 10-4-19 Reversal"/>
        <s v="Nasirah Aminuddin PD 12-13-19 Adjustment"/>
        <s v="DeAnna Reid-Harden PD 12-13-19 Adjustment"/>
        <s v="Anna Barry PD 12-13-19 Adjustment"/>
        <s v="Tara Cavanagh 11-15-19 Adjustment"/>
        <s v="Mark Wolf PD 11-15-19 Adjustment"/>
        <s v="Danielle Jakubowski PD 11-27-19 Adjustment"/>
        <s v="Patricia Joyce PD 10-4-19 Adjustment"/>
        <s v="Kayla Black PD 12-13-19 Reversal"/>
        <s v="Constance Pritchett PD 1-24-20 Adjustment"/>
        <s v="Greta Peterson PD 1-24-20 Adjustment"/>
        <s v="Ann Drennon PD 11-15-19 Reversal"/>
        <s v="Amie Sharer PD 11-15-19 Reversal"/>
        <s v="Tammy Joyce PD 12-13-19 Adjustment"/>
        <s v="Nina Holmes PD 11-15-19 Adjustment"/>
        <s v="Pantida Wescott PD 12-13-19 Reversal"/>
        <s v="Sharon Forman  PD 12-24-19 Adjustment"/>
        <s v="DaShaun Davis PD 10-18-19 Adjustment"/>
        <s v="Ariel Howard PD 10-18-19 Adjustment"/>
        <s v="Janelle Yvette Sample PD 10-18-19 Adjustment"/>
        <s v="Rayna Gadsden PD 10-4-19 Reversal"/>
        <s v="Bonita Jackson PD 01-10-20 Adjustment"/>
        <s v="Kathleen Moreland PD 12-13-19 Reversal"/>
        <s v="Bonita Jackson PD 11-1-19 Adjustment"/>
        <s v="Rayna Gadsden PD 12-24-19 Adjustment"/>
        <s v="Vivyan Saloka PD 11-15-19 Reversal"/>
        <s v="Dylan Hall  PD 10-18-19 Adjustment"/>
        <s v="Chalesha Jefferson PD 11-15-19 Reversal"/>
        <s v="Danyel Saxton PD 10-18-19 Reversal"/>
        <s v="Michelle Horan PD 10-4-19 Adjustment"/>
        <s v="Kishawn Barnes PD 10-4-19 Adjustment"/>
        <s v="Bouchra Benachir PD 10-4-19 Reversal"/>
        <s v="Natalie Mitchem PD 10-4-19 Reversal"/>
        <s v="Matthew Ditmar PD 10-4-19 Reversal"/>
        <s v="Natasha Joseph PD 12-13-19 Adjustment"/>
        <s v="Sasha Miranda PD 12-13-19 Adjustment"/>
        <s v="Robert Mayfield PD 11-15-19 Adjustment"/>
        <s v="Michelle Horan PD 01-10-20 Adjustment"/>
        <s v="Isata Bah PD 01-10-20 Adjustment"/>
        <s v="Lois Bond PD 11-27-19 Adjustment"/>
        <s v="Kristy Rudzenski PD 12-13-19 Reversal"/>
        <s v="DeAnna Reid-Harden PD 12-13-19 Reversal"/>
        <s v="Tammy Joyce PD 11-1-19 Adjustment"/>
        <s v="Maria Figueroa PD 12-24-19 Adjustment"/>
        <s v="Gabrielle Morton PD 11-15-19 Reversal"/>
        <s v="Claire Garner PD 10-18-19 Reversal"/>
        <s v="Marissa Stellwag PD 10-4-19 Adjustment"/>
        <s v="Karla DeJesus-Centeno PD 11-15-19 Adjustment"/>
        <s v="Pantida Wescott PD 10-18-19 Reversal"/>
        <s v="Robert Mayfield PD 12-13-19 Adjustment"/>
        <s v="Stacy D Cooper-Gindraw PD 10-4-19 Adjustment"/>
        <s v="Kristin Mayes PD 12-13-19 Reversal"/>
        <s v="Erica Wyckoff PD 11-15-19 Adjustment"/>
        <s v="Andrea Ferrare PD 11-15-19 Adjustment"/>
        <s v="Verdina Pryor PD 10-18-19 Adjustment"/>
        <s v="Nasirah Aminuddin PD 11-15-19 Reversal"/>
        <s v="Natasha Joseph PD 10-4-19 Reversal"/>
        <s v="Marva Currington PD 12-13-19 Adjustment"/>
        <s v="Keshia Flewellen PD 12-13-19 Adjustment"/>
        <s v="Sabrina Manir PD 11-15-19 Adjustment"/>
        <s v="Louthel Tucker 11-15-19 Adjustment"/>
        <s v="Jennifer Nagy PD 01-10-20 Adjustment"/>
        <s v="Maiada Ramadan PD 12-13-19 Reversal"/>
        <s v="Kymberlee Brower PD 12-13-19 Reversal"/>
        <s v="Andrew Stellwag PD 12-24-19 Adjustment"/>
        <s v="Darshpreet Thind PD 11-15-19 Adjustment"/>
        <s v="Darshpreet Thind PD 10-4-19 Adjustment"/>
        <s v="Deniz Genc PD 11-15-19 Adjustment"/>
        <s v="Samarjit Sharma PD 11-15-19 Adjustment"/>
        <s v="Donna Hajzer PD 1-24-20 Adjustment"/>
        <s v="Donna Hajzer PD 11-27-19 Adjustment"/>
        <s v="Mary Kennedy PD 10-18-19 Adjustment"/>
        <s v="Elizabeth Boehmke PD 10-18-19 Reversal"/>
        <s v="Gerlini Garrido PD 10-18-19 Reversal"/>
        <s v="Toxi Miller PD 11-15-19 Reversal"/>
        <s v="Katilynn Ditzel PD 11-15-19 Reversal"/>
        <s v="Susan Ford PD 11-15-19 Reversal"/>
        <s v="Kathleen Moreland PD 11-15-19 Reversal"/>
        <s v="Wanda Fisher PD 01-10-20 Adjustment"/>
        <s v="Christine Morrison PD 10-18-19 Adjustment"/>
        <s v="Jill Rickards PD 10-18-19 Adjustment"/>
        <s v="Jennifer Nagy PD 11-15-19 Reversal"/>
        <s v="Samaka Empson PD 10-18-19 Reversal"/>
        <s v="Tawona Hill PD 10-4-19 Adjustment"/>
        <s v="Sumeyra Ceylan PD 10-4-19 Adjustment"/>
        <s v="Stephanie Johnson PD 10-4-19 Adjustment"/>
        <s v="Tomona Green PD 10-4-19 Reversal"/>
        <s v="Tammy Joyce PD 10-4-19 Reversal"/>
        <s v="Miriam Claudio PD 10-4-19 Reversal"/>
        <s v="Lillian Germaine PD 10-4-19 Reversal"/>
        <s v="Tomona Green PD 11-15-19 Adjustment"/>
        <s v="Sharon Forman PD 11-1-19 Adjustment"/>
        <s v="Kimberly Farrell PD 12-13-19 Adjustment"/>
        <s v="Denise Cacalori PD 12-13-19 Reversal"/>
        <s v="Nina Holmes PD 10-4-19 Reversal"/>
        <s v="Donna Wilbur PD 11-15-19 Adjustment"/>
        <s v="Sharon Forman  PD 1-24-20 Adjustment"/>
        <s v="Kathryn Simone PD 11-15-19 Adjustment"/>
        <s v="Devita Smith PD 10-4-19 Reversal"/>
        <s v="Destiny Franklin PD 10-18-19 Adjustment"/>
        <s v="Karlie Gore PD 10-18-19 Adjustment"/>
        <s v="Stephanie Greene PD 11-15-19 Reversal"/>
        <s v="Bonnie Logan PD 10-18-19 Reversal"/>
        <s v="Carolyn Weston PD 10-4-19 Adjustment"/>
        <s v="Ta'Jah Conyers 10-4-19 Adjustment"/>
        <s v="Jasmine Reed PD 10-4-19 Adjustment"/>
        <s v="Saliha Yanik PD 10-4-19 Reversal"/>
        <s v="Miriam Claudio PD 12-13-19 Adjustment"/>
        <s v="Denise Klein PD 12-13-19 Adjustment"/>
        <s v="Sherrita Dunn PD 11-15-19 Adjustment"/>
        <s v="Reyhan Canturk PD 11-15-19 Adjustment"/>
        <s v="Melinda Bowman-Williams PD 12-13-19 Reversal"/>
        <s v="Tara Cavanagh 12-13-19 Reversal"/>
        <s v="Ozlem Yigit  PD 12-13-19 Reversal"/>
        <s v="Gabrielle Morton PD 11-1-19 Adjustment"/>
        <s v="Jennifer Jones PD 10-4-19 Reversal"/>
        <s v="Jennifer Jones PD 12-13-19 Reversal"/>
        <s v="Michelle Hewitt  PD 10-18-19 Adjustment"/>
        <s v="Sharon Forman  PD 10-18-19 Adjustment"/>
        <s v="Nina Holmes PD 12-13-19 Adjustment"/>
        <s v="Amylir Torres PD 11-15-19 Adjustment"/>
        <s v="Christine Morrison PD 11-15-19 Adjustment"/>
        <s v="Andrea Ferrare PD 1-24-20 Adjustment"/>
        <s v="Kishawn Barnes PD 10-18-19 Adjustment"/>
        <s v="Courtney Saxton PD 11-15-19 Reversal"/>
        <s v="Bobby Johnson PD 11-15-19 Reversal"/>
        <s v="Keshia Flewellen PD 11-15-19 Reversal"/>
        <s v="Reyhan Canturk PD 10-4-19 Adjustment"/>
        <s v="Mellasiah Dixon PD 10-4-19 Adjustment"/>
        <s v="Maria Figueroa PD 10-4-19 Adjustment"/>
        <s v="Laura McRae PD 12-13-19 Adjustment"/>
        <s v="Stephanie Greene PD 12-13-19 Adjustment"/>
        <s v="Natalie Mitchem PD 1-24-20 Adjustment"/>
        <s v="Maria Figueroa PD 11-27-19 Adjustment"/>
        <s v="Bibiana Arreguin PD 12-13-19 Reversal"/>
        <s v="Garry Mitnaul PD 12-13-19 Reversal"/>
        <s v="William Carson PD 11-15-19 Reversal"/>
        <s v="Gabrielle Morton PD 11-27-19 Adjustment"/>
        <s v="Carrie Dougherty PD 10-18-19 Reversal"/>
        <s v="Quamillah Nelson PD 10-18-19 Adjustment"/>
        <s v="Kayla Black PD 11-15-19 Adjustment"/>
        <s v="Bridgett Pollard PD 11-15-19 Reversal"/>
        <s v="Antoine Nelson PD 11-27-19 Adjustment"/>
        <s v="Kristin Mayes PD 10-4-19 Adjustment"/>
        <s v="Kristin Mayes PD 01-10-20 Adjustment"/>
        <s v="Shellinda Hardie PD 11-27-19 Adjustment"/>
        <s v="Kathryn Magauran PD 11-1-19 Adjustment"/>
        <s v="Cigdem Ozdemir PD 11-15-19 Reversal"/>
        <s v="Natalie Mitchem PD 11-15-19 Reversal"/>
        <s v="Lynn Orangers PD 11-15-19 Reversal"/>
        <s v="Jacquelyn Gardner PD 12-13-19 Adjustment"/>
        <s v="Karlie Gore PD 12-13-19 Adjustment"/>
        <s v="Jennifer Elder PD 11-15-19 Adjustment"/>
        <s v="Deniz Genc PD 12-13-19 Adjustment"/>
        <s v="Donna Hajzer PD 10-18-19 Reversal"/>
        <s v="Constance Pritchett PD 12-13-19 Reversal"/>
        <s v="Donna Hajzer PD 10-18-19 Adjustment"/>
        <s v="Michelle Hewitt  PD 11-27-19 Adjustment"/>
        <s v="Nina Holmes PD 10-4-19 Adjustment"/>
        <s v="Amylir Torres PD 10-4-19 Reversal"/>
        <s v="Toxi Miller PD 01-10-20 Adjustment"/>
        <s v="Denise Klein PD 12-13-19 Reversal"/>
        <s v="Kathryn Simone PD 12-13-19 Adjustment"/>
        <s v="Kathryn Simone PD 12-13-19 Reversal"/>
        <s v="Catherine Foster 10-18-19 Adjustment"/>
        <s v="Reyhan Canturk PD 10-18-19 Adjustment"/>
        <s v="Lynn Orangers PD 10-18-19 Adjustment"/>
        <s v="Bibiana Arreguin PD 10-18-19 Reversal"/>
        <s v="DeAnna Reid-Harden PD 10-4-19 Adjustment"/>
        <s v="Catherine Foster 10-4-19 Reversal"/>
        <s v="Karlie Gore PD 10-4-19 Reversal"/>
        <s v="Dylan Hall  PD 11-15-19 Adjustment"/>
        <s v="Daliana Rodriguez PD 11-15-19 Adjustment"/>
        <s v="Tammy Joyce PD 1-24-20 Adjustment"/>
        <s v="Seham Azabawi PD 12-13-19 Reversal"/>
        <s v="Bonnie Sheipe  PD 12-24-19 Adjustment"/>
        <s v="William Carson PD 12-24-19 Adjustment"/>
        <s v="Constance Pritchett PD 10-4-19 Reversal"/>
        <s v="Shirley Matthews PD 11-15-19 Reversal"/>
        <s v="Michelle Hewitt  PD 12-24-19 Adjustment"/>
        <s v="Melonie Vazquez PD 11-15-19 Adjustment"/>
        <s v="Denise Klein PD 11-15-19 Adjustment"/>
        <s v="Kristin Mayes PD 10-18-19 Reversal"/>
        <s v="Kathryn Simone PD 01-10-20 Adjustment"/>
        <s v="Kristin Mayes PD 12-24-19 Adjustment"/>
        <s v="Ariel Howard PD 11-15-19 Reversal"/>
        <s v="Donna Conley PD 10-18-19 Reversal"/>
        <s v="Ashley Moore PD 10-4-19 Reversal"/>
        <s v="Margo Johnson PD 12-13-19 Adjustment"/>
        <s v="Kathleen Moreland PD 12-13-19 Adjustment"/>
        <s v="Susan Ford PD 01-10-20 Adjustment"/>
        <s v="Janelle Yvette Sample PD 11-1-19 Adjustment"/>
        <s v="Vivyan Saloka PD 12-13-19 Adjustment"/>
        <s v="Kristy Rudzenski PD 11-15-19 Reversal"/>
        <s v="Bobby Johnson PD 10-4-19 Adjustment"/>
        <s v="DeAnna Reid-Harden PD 10-4-19 Reversal"/>
        <s v="Maiada Ramadan PD 10-4-19 Reversal"/>
        <s v="Danyel Saxton PD 12-13-19 Adjustment"/>
        <s v="Kishawn Barnes PD 12-13-19 Adjustment"/>
        <s v="May Elkady PD 11-15-19 Adjustment"/>
        <s v="Seham Azabawi PD 01-10-20 Adjustment"/>
        <s v="Lynn Orangers PD 11-27-19 Adjustment"/>
        <s v="Erica Rice PD 12-13-19 Reversal"/>
        <s v="Doreen Knaupp PD 12-13-19 Reversal"/>
        <s v="Samaka Empson PD 12-13-19 Reversal"/>
        <s v="Michelle Berry-Davis PD 12-13-19 Reversal"/>
        <s v="Jenna Orfe PD 12-13-19 Reversal"/>
        <s v="Bibiana Arreguin PD 11-1-19 Adjustment"/>
        <s v="Natalie Mitchem PD 12-24-19 Adjustment"/>
        <s v="Janet Leonard PD 12-24-19 Adjustment"/>
        <s v="Patricia Joyce PD 12-13-19 Adjustment"/>
        <s v="Constance Pritchett PD 11-15-19 Reversal"/>
        <s v="Kayla Black PD 10-18-19 Adjustment"/>
        <s v="Michelle Hewitt  PD 11-15-19 Adjustment"/>
        <s v="Elizabeth Jensen PD 10-18-19 Adjustment"/>
        <s v="Heather Toppin PD 11-15-19 Adjustment"/>
        <s v="Heather Toppin PD 12-13-19 Reversal"/>
        <s v="Sharon Forman  PD 12-13-19 Reversal"/>
        <s v="Pantida Wescott PD 12-24-19 Adjustment"/>
        <s v="Stacy D Cooper-Gindraw PD 11-27-19 Adjustment"/>
        <s v="Bonita Jackson PD 12-13-19 Adjustment"/>
        <s v="Andrea Ferrare PD 01-10-20 Adjustment"/>
        <s v="DaShaun Davis PD 12-13-19 Reversal"/>
        <s v="Bobby Johnson PD 10-18-19 Adjustment"/>
        <s v="Danyel Saxton PD 11-15-19 Reversal"/>
        <s v="Bouchra Benachir PD 11-15-19 Reversal"/>
        <s v="Tawona Hill PD 11-15-19 Reversal"/>
        <s v="Jennifer Carley-Price PD 10-18-19 Reversal"/>
        <s v="Tara Cavanagh 10-18-19 Reversal"/>
        <s v="Michelle Hewitt PD 10-4-19 Adjustment"/>
        <s v="Melinda Bowman-Williams PD 10-4-19 Reversal"/>
        <s v="Rita Jenkins PD 12-13-19 Adjustment"/>
        <s v="Reyhan Canturk PD 12-13-19 Adjustment"/>
        <s v="Kristen Furniss PD 12-13-19 Adjustment"/>
        <s v="Sumeyra Ceylan PD 11-15-19 Adjustment"/>
        <s v="Janet Leonard PD 11-15-19 Adjustment"/>
        <s v="Andrew Stellwag PD 1-24-20 Adjustment"/>
        <s v="Marva Currington PD 12-13-19 Reversal"/>
        <s v="Michelle Hewitt PD 12-24-19 Adjustment"/>
        <s v="Jennifer Jones PD 12-24-19 Adjustment"/>
        <s v="Christina Adriani PD 12-13-19 Adjustment"/>
        <s v="Constance Pritchett PD 01-10-20 Adjustment"/>
        <s v="Pantida Wescott PD 11-15-19 Reversal"/>
        <s v="Amylir Torres PD 11-27-19 Adjustment"/>
        <s v="Katilynn Ditzel PD 12-13-19 Reversal"/>
        <s v="Anjail Abdul-Badee-Johnson PD 10-4-19 Reversal"/>
        <s v="Rayna Gadsden PD 11-27-19 Adjustment"/>
        <s v="Victoria Reger PD 11-1-19 Adjustment"/>
        <s v="Bonita Jackson PD 12-24-19 Adjustment"/>
        <s v="Andrea Ferrare PD 12-24-19 Adjustment"/>
        <s v="Corinna Harris PD 10-18-19 Adjustment"/>
        <s v="Shirin Halim PD 11-15-19 Reversal"/>
        <s v="Jennifer Elder PD 10-18-19 Reversal"/>
        <s v="Reyhan Canturk PD 10-18-19 Reversal"/>
        <s v="Danyel Saxton PD 10-4-19 Adjustment"/>
        <s v="Carolyn Weston PD 10-4-19 Reversal"/>
        <s v="Reyhan Canturk PD 10-4-19 Reversal"/>
        <s v="Jasmine Reed PD 10-4-19 Reversal"/>
        <s v="Isata Bah PD 11-15-19 Adjustment"/>
        <s v="Regina McCall PD 11-15-19 Adjustment"/>
        <s v="Michelle Horan PD 11-15-19 Adjustment"/>
        <s v="Jennifer Nagy PD 11-15-19 Adjustment"/>
        <s v="Farhanaz Habib PD 1-24-20 Adjustment"/>
        <s v="Michelle Horan PD 11-27-19 Adjustment"/>
        <s v="Larissa Prower PD 12-13-19 Reversal"/>
        <s v="Michelle Horan PD 12-24-19 Adjustment"/>
        <s v="Jennifer Nagy PD 12-24-19 Adjustment"/>
        <s v="Bibiana Arreguin PD 12-24-19 Adjustment"/>
        <s v="Melonie Vazquez PD 11-27-19 Adjustment"/>
        <s v="Ranada Dumas PD 10-18-19 Adjustment"/>
        <s v="Essence Thompson 1-24-20 Adjustment"/>
        <s v="Kimberly Farrell PD 10-18-19 Adjustment"/>
        <s v="Constance Pritchett PD 11-27-19 Adjustment"/>
        <s v="Bridgett Pollard PD 10-18-19 Adjustment"/>
        <s v="Bridgett Pollard PD 10-18-19 Reversal"/>
        <s v="Ann Drennon PD 12-13-19 Adjustment"/>
        <s v="Bridgett Pollard PD 12-13-19 Reversal"/>
        <s v="Elizabeth Jensen PD 11-15-19 Reversal"/>
        <s v="Manvir Gill PD 10-4-19 Adjustment"/>
        <s v="Toxi Miller PD 1-24-20 Adjustment"/>
        <s v="Hafize Firat PD 11-15-19 Adjustment"/>
        <s v="Sue Fenick PD 10-4-19 Adjustment"/>
        <s v="Sue Fenick PD 11-15-19 Adjustment"/>
        <s v="Bonnie Logan PD 11-15-19 Reversal"/>
        <s v="Devita Smith PD 10-18-19 Reversal"/>
        <s v="Ruth Ragin PD 10-4-19 Adjustment"/>
        <s v="Andrea Ferrare PD 12-13-19 Adjustment"/>
        <s v="Wanda Fisher PD 12-13-19 Adjustment"/>
        <s v="Ruth Ragin PD 11-15-19 Adjustment"/>
        <s v="Christiana Buffett PD 10-18-19 Reversal"/>
        <s v="Dylan Hall  PD 10-4-19 Adjustment"/>
        <s v="May Elkady PD 10-4-19 Adjustment"/>
        <s v="Nasirah Aminuddin PD 10-4-19 Reversal"/>
        <s v="John Baker PD 12-13-19 Adjustment"/>
        <s v="Jennifer Elder PD 12-13-19 Adjustment"/>
        <s v="Melissa Oliver-Terrell PD 11-15-19 Adjustment"/>
        <s v="Nasirah Aminuddin PD 01-10-20 Adjustment"/>
        <s v="Lynn Orangers PD 12-13-19 Reversal"/>
        <s v="Denise Cacalori PD 10-18-19 Reversal"/>
        <s v="Patricia Joyce PD 01-10-20 Adjustment"/>
        <s v="William Carson PD 1-24-20 Adjustment"/>
        <s v="Patricia Joyce PD 11-27-19 Adjustment"/>
        <s v="Michelle Horan PD 12-13-19 Reversal"/>
        <s v="Marissa Stellwag PD 01-10-20 Adjustment"/>
        <s v="Michelle Hewitt  PD 10-4-19 Reversal"/>
        <s v="Katilynn Ditzel PD 10-18-19 Adjustment"/>
        <s v="Amylir Torres PD 11-15-19 Reversal"/>
        <s v="Pantida Wescott PD 11-15-19 Adjustment"/>
        <s v="Carrie Dougherty PD 12-13-19 Adjustment"/>
        <s v="Kristin Mayes PD 10-4-19 Reversal"/>
        <s v="Susan Ford PD 11-15-19 Adjustment"/>
        <s v="Heather Coleman PD 1-24-20 Adjustment"/>
        <s v="Heather Coleman PD 11-1-19 Adjustment"/>
        <s v="Melissa Oliver-Terrell PD 10-18-19 Adjustment"/>
        <s v="Maria Figueroa PD 10-18-19 Adjustment"/>
        <s v="Reyhan Canturk PD 11-15-19 Reversal"/>
        <s v="Keshia Flewellen PD 10-18-19 Reversal"/>
        <s v="Marie Toussaint -Fontus PD 10-4-19 Adjustment"/>
        <s v="Jennifer Jones PD 10-4-19 Adjustment"/>
        <s v="Erica Rice PD 10-4-19 Reversal"/>
        <s v="Farhanaz Habib PD 12-13-19 Adjustment"/>
        <s v="Erica Rice PD 12-13-19 Adjustment"/>
        <s v="Yvette Carpenter PD 12-13-19 Adjustment"/>
        <s v="Kameron Wood PD 12-13-19 Adjustment"/>
        <s v="Marie Toussaint -Fontus PD 11-15-19 Adjustment"/>
        <s v="Bibiana Arreguin PD 01-10-20 Adjustment"/>
        <s v="Verdina Pryor PD 11-27-19 Adjustment"/>
        <s v="Jill Rickards PD 12-13-19 Reversal"/>
        <s v="Tawona Hill PD 12-24-19 Adjustment"/>
        <s v="Ivanette Peterson PD 10-4-19 Adjustment"/>
        <s v="Gabrielle Morton PD 01-10-20 Adjustment"/>
        <s v="Quamillah Nelson PD 10-4-19 Reversal"/>
        <s v="Susan Margolis 10-18-19 Adjustment"/>
        <s v="Bridgett Pollard PD 10-4-19 Reversal"/>
        <s v="Lucy Couvertier 10-18-19 Reversal"/>
        <s v="Pantida Wescott PD 10-4-19 Reversal"/>
        <s v="Kathryn Simone PD 11-15-19 Reversal"/>
        <s v="Kathryn Magauran PD 10-18-19 Adjustment"/>
        <s v="Kathleen Moreland PD 10-18-19 Reversal"/>
        <s v="Janelle Yvette Sample PD 10-18-19 Reversal"/>
        <s v="Ruth Ragin PD 11-27-19 Adjustment"/>
        <s v="Vivyan Saloka PD 10-4-19 Adjustment"/>
        <s v="Vivyan Saloka PD 11-15-19 Adjustment"/>
        <s v="Hafize Firat PD 10-18-19 Adjustment"/>
        <s v="Kishawn Barnes PD 11-15-19 Reversal"/>
        <s v="Gerlini Garrido PD 11-15-19 Reversal"/>
        <s v="Ozlem Yigit  PD 10-4-19 Reversal"/>
        <s v="Michelle Horan PD 10-4-19 Reversal"/>
        <s v="Anna Barry PD 11-15-19 Adjustment"/>
        <s v="Michelle Hewitt PD 1-24-20 Adjustment"/>
        <s v="Jennifer Elder PD 12-13-19 Reversal"/>
        <s v="Maria Figueroa PD 11-1-19 Adjustment"/>
        <s v="Danielle Jakubowski PD 11-1-19 Adjustment"/>
        <s v="Bonnie Sheipe  PD 11-1-19 Adjustment"/>
        <s v="Ranada Dumas PD 10-4-19 Adjustment"/>
        <s v="Darshpreet Thind PD 12-13-19 Adjustment"/>
        <s v="Constance Pritchett PD 11-15-19 Adjustment"/>
        <s v="Marissa Stellwag PD 12-13-19 Reversal"/>
        <s v="Bridgett Pollard PD 10-4-19 Adjustment"/>
        <s v="Amylir Torres PD 10-18-19 Reversal"/>
        <s v="Ayanna Martin PD 12-13-19 Reversal"/>
        <s v="Kathryn Simone PD 10-4-19 Reversal"/>
        <s v="Victoria Reger PD 10-18-19 Reversal"/>
        <s v="Wanda Fisher PD 1-24-20 Adjustment"/>
        <s v="Bonita Jackson PD 12-13-19 Reversal"/>
        <s v="Denise Klein PD 11-15-19 Reversal"/>
        <s v="Erica Rice PD 11-15-19 Reversal"/>
        <s v="Denise Klein PD 10-18-19 Reversal"/>
        <s v="Rita Jenkins PD 10-18-19 Reversal"/>
        <s v="Hafize Firat PD 10-4-19 Adjustment"/>
        <s v="Tina Berry PD 10-4-19 Adjustment"/>
        <s v="Marwah Rabeeah  PD 10-4-19 Adjustment"/>
        <s v="Michelle Berry-Davis PD 10-4-19 Reversal"/>
        <s v="Louthel Tucker 10-4-19 Reversal"/>
        <s v="Matthew Ditmar PD 12-13-19 Adjustment"/>
        <s v="Verdina Pryor PD 12-13-19 Adjustment"/>
        <s v="Shirin Halim PD 11-15-19 Adjustment"/>
        <s v="Nasirah Aminuddin PD 11-15-19 Adjustment"/>
        <s v="Kristy Rudzenski PD 11-15-19 Adjustment"/>
        <s v="Jennifer Carley-Price PD 11-15-19 Adjustment"/>
        <s v="Rita Jenkins PD 12-13-19 Reversal"/>
        <s v="Jacquelyn Gardner PD 12-13-19 Reversal"/>
        <s v="Nasirah Aminuddin PD 12-24-19 Adjustment"/>
        <s v="Jill Rickards PD 11-27-19 Adjustment"/>
        <s v="Vincent Padilla PD 10-4-19 Reversal"/>
        <s v="Denise Cacalori PD 12-13-19 Adjustment"/>
        <s v="Antoine Nelson PD 11-15-19 Adjustment"/>
        <s v="Gerlini Garrido PD 12-13-19 Reversal"/>
        <s v="Ayanna Martin PD 10-18-19 Adjustment"/>
        <s v="Sharon Forman  PD 10-4-19 Adjustment"/>
        <s v="Elizabeth Jensen PD 10-4-19 Reversal"/>
        <s v="Sharon Forman  PD 11-27-19 Adjustment"/>
        <s v="Bonnie Sheipe  PD 01-10-20 Adjustment"/>
        <s v="Stacy D Cooper-Gindraw PD 10-18-19 Adjustment"/>
        <s v="Devita Smith PD 11-15-19 Reversal"/>
        <s v="Ashley Moore PD 10-4-19 Adjustment"/>
        <s v="Bonnie Logan PD 12-13-19 Reversal"/>
        <s v="Andrea Ferrare PD 11-1-19 Adjustment"/>
        <s v="Christine Morrison PD 10-4-19 Adjustment"/>
        <s v="Vivyan Saloka PD 01-10-20 Adjustment"/>
        <s v="Jenna Orfe PD 11-15-19 Reversal"/>
        <s v="Natasha Joseph PD 10-18-19 Reversal"/>
        <s v="Kristen Furniss PD 10-18-19 Reversal"/>
        <s v="Regina McCall PD 10-18-19 Reversal"/>
        <s v="Bibiana Arreguin PD 10-4-19 Adjustment"/>
        <s v="Megan Rodrigues PD 10-4-19 Adjustment"/>
        <s v="Caryn Hilton PD 12-13-19 Adjustment"/>
        <s v="Ozlem Yigit  PD 11-15-19 Adjustment"/>
        <s v="Kristen Furniss PD 11-27-19 Adjustment"/>
        <s v="Kayla Brito PD 12-13-19 Reversal"/>
        <s v="Lisa Whitfield PD 12-13-19 Reversal"/>
        <s v="Danyel Saxton PD 12-13-19 Reversal"/>
        <s v="Andrew Stellwag PD 11-15-19 Reversal"/>
        <s v="Sharon Forman  PD 01-10-20 Adjustment"/>
        <s v="Michelle Weaver PD 12-13-19 Reversal"/>
        <s v="Heather Toppin PD 12-24-19 Adjustment"/>
        <s v="Donna Conley PD 10-18-19 Adjustment"/>
        <s v="Ruth Ragin PD 12-13-19 Reversal"/>
        <s v="Susan Ford PD 11-1-19 Adjustment"/>
        <s v="DaShaun Davis PD 11-15-19 Adjustment"/>
        <s v="Sumeyra Ceylan PD 10-18-19 Adjustment"/>
        <s v="Mellasiah Dixon PD 10-18-19 Adjustment"/>
        <s v="Carol Brown PD 10-18-19 Reversal"/>
        <s v="Ivanette Peterson PD 10-18-19 Reversal"/>
        <s v="Tomona Green PD 10-18-19 Reversal"/>
        <s v="Courtney Saxton PD 10-18-19 Reversal"/>
        <s v="Farhanaz Habib PD 10-4-19 Adjustment"/>
        <s v="Natalie Mitchem PD 10-4-19 Adjustment"/>
        <s v="Melissa Oliver-Terrell PD 10-4-19 Reversal"/>
        <s v="Maria Figueroa PD 12-13-19 Adjustment"/>
        <s v="Bibiana Arreguin PD 12-13-19 Adjustment"/>
        <s v="Christiana Buffett PD 11-15-19 Adjustment"/>
        <s v="Syrena Moss PD 11-15-19 Adjustment"/>
        <s v="Rita Jenkins PD 11-15-19 Adjustment"/>
        <s v="Maria Figueroa PD 11-15-19 Adjustment"/>
        <s v="Jennifer Elder PD 01-10-20 Adjustment"/>
        <s v="Jacquelyn Gardner PD 11-1-19 Adjustment"/>
        <s v="Deniz Genc PD 10-18-19 Adjustment"/>
        <s v="Quamillah Nelson PD 10-4-19 Adjustment"/>
        <s v="Marissa Stellwag PD 10-18-19 Adjustment"/>
        <s v="Marissa Stellwag PD 10-4-19 Reversal"/>
        <s v="Susan Margolis 11-1-19 Adjustment"/>
        <s v="Pantida Wescott PD 11-27-19 Adjustment"/>
        <s v="Toxi Miller PD 11-1-19 Adjustment"/>
        <s v="Ashley Moore PD 10-18-19 Adjustment"/>
        <s v="Rayna Gadsden PD 01-10-20 Adjustment"/>
        <s v="Rayna Gadsden PD 11-1-19 Adjustment"/>
        <s v="Sue Fenick PD 10-18-19 Adjustment"/>
        <s v="Ethel Jackson PD 10-18-19 Adjustment"/>
        <s v="Ruth Amankona PD 11-15-19 Reversal"/>
        <s v="Jasmine Reed PD 10-18-19 Reversal"/>
        <s v="Isata Bah PD 10-4-19 Reversal"/>
        <s v="Farhanaz Habib PD 10-4-19 Reversal"/>
        <s v="Dylan Hall  PD 12-13-19 Adjustment"/>
        <s v="Saliha Yanik PD 11-15-19 Adjustment"/>
        <s v="Rabiah Mohamed-Azam PD 11-15-19 Adjustment"/>
        <s v="Seham Azabawi PD 1-24-20 Adjustment"/>
        <s v="Donna Morgan PD 12-13-19 Reversal"/>
        <s v="Sabrina Manir PD 12-13-19 Reversal"/>
        <s v="Kristen Furniss PD 11-1-19 Adjustment"/>
        <s v="Farhanaz Habib PD 11-1-19 Adjustment"/>
        <s v="Jennifer Elder PD 12-24-19 Adjustment"/>
        <s v="Lucy Couvertier 12-13-19 Adjustment"/>
        <s v="Hafize Firat PD 11-15-19 Reversal"/>
        <s v="Susan Ford PD 1-24-20 Adjustment"/>
        <s v="Devita Smith PD 12-13-19 Reversal"/>
        <s v="Susan Ford PD 12-13-19 Reversal"/>
        <s v="Bonnie Sheipe  PD 11-15-19 Reversal"/>
        <s v="Mark Wolf PD 11-15-19 Reversal"/>
        <s v="Miriam Claudio PD 10-18-19 Reversal"/>
        <s v="Lynn Orangers PD 10-18-19 Reversal"/>
        <s v="Kimberly Farrell PD 10-18-19 Reversal"/>
        <s v="Keshia Flewellen PD 10-4-19 Adjustment"/>
        <s v="Jenna Orfe PD 12-13-19 Adjustment"/>
        <s v="Ethel Jackson PD 11-15-19 Adjustment"/>
        <s v="Ashley Cummings PD 11-15-19 Adjustment"/>
        <s v="Natalie Mitchem PD 01-10-20 Adjustment"/>
        <s v="Marie Toussaint -Fontus PD 12-13-19 Reversal"/>
        <s v="Danielle Jakubowski PD 12-13-19 Reversal"/>
        <s v="Patricia Joyce PD 11-15-19 Reversal"/>
        <s v="Mary Kennedy PD 11-15-19 Adjustment"/>
        <s v="Karla DeJesus-Centeno PD 10-4-19 Reversal"/>
        <s v="Susan Margolis 12-13-19 Reversal"/>
        <s v="Ayanna Martin PD 10-4-19 Adjustment"/>
        <s v="Donna Wilbur PD 10-4-19 Reversal"/>
        <s v="Michelle Weaver PD 11-15-19 Adjustment"/>
        <s v="Heather Toppin PD 11-27-19 Adjustment"/>
        <s v="Stacy D Cooper-Gindraw PD 12-13-19 Reversal"/>
        <s v="Victoria Reger PD 10-18-19 Adjustment"/>
        <s v="Rayna Gadsden PD 10-4-19 Adjustment"/>
        <s v="Syrena Moss PD 10-18-19 Reversal"/>
        <s v="Miriam Claudio PD 10-4-19 Adjustment"/>
        <s v="Tawona Hill PD 10-4-19 Reversal"/>
        <s v="Stephanie Greene PD 10-4-19 Reversal"/>
        <s v="Stephanie Greene PD 11-15-19 Adjustment"/>
        <s v="Sharon Forman PD 11-15-19 Adjustment"/>
        <s v="Rosita Pruden PD 12-13-19 Reversal"/>
        <s v="William Carson PD 10-18-19 Adjustment"/>
        <s v="Ranada Dumas PD 10-18-19 Reversal"/>
        <s v="William Carson PD 11-27-19 Adjustment"/>
        <s v="Claire Garner PD 12-13-19 Adjustment Void $100 less than Salary"/>
        <s v="Karla DeJesus-Centeno PD 11-15-19 Reversal"/>
        <s v="Michelle Weaver PD 10-4-19 Adjustment"/>
        <s v="125 Deduction PD 10-18-19 Reversal"/>
        <s v="Kathryn Magauran PD 10-18-19 Reversal"/>
        <s v="Anjail Abdul-Badee-Johnson PD 10-18-19 Reversal"/>
        <s v="Vivyan Saloka PD 10-18-19 Adjustment"/>
        <s v="Nasirah Aminuddin PD 10-18-19 Adjustment"/>
        <s v="Tugce Ozel PD 10-18-19 Reversal"/>
        <s v="Tawanna Best PD 10-4-19 Reversal"/>
        <s v="Patricia Goldwire PD 12-13-19 Adjustment"/>
        <s v="Moraima Gonzalez PD 12-13-19 Adjustment"/>
        <s v="Daliana Rodriguez PD 12-13-19 Adjustment"/>
        <s v="Megan Rodrigues PD 11-15-19 Adjustment"/>
        <s v="Ashley Cummings PD 12-13-19 Reversal"/>
        <s v="Syrena Moss PD 12-13-19 Reversal"/>
        <s v="Samarjit Sharma PD 10-18-19 Adjustment"/>
        <s v="Samarjit Sharma PD 12-13-19 Reversal"/>
        <s v="Amylir Torres PD 01-10-20 Adjustment"/>
        <s v="Bonnie Logan PD 10-18-19 Adjustment"/>
        <s v="Janelle Yvette Sample PD 11-15-19 Reversal"/>
        <s v="Ruth Ragin PD 10-4-19 Reversal"/>
        <s v="Vivyan Saloka PD 12-13-19 Reversal"/>
        <s v="DeAnna Reid-Harden PD 10-18-19 Adjustment"/>
        <s v="Danielle Jakubowski PD 10-18-19 Adjustment"/>
        <s v="Bouchra Benachir PD 10-18-19 Adjustment"/>
        <s v="Tina Berry PD 10-18-19 Adjustment"/>
        <s v="Marie Toussaint -Fontus PD 10-18-19 Adjustment"/>
        <s v="Kristen Furniss PD 10-18-19 Adjustment"/>
        <s v="Keshia Flewellen PD 10-18-19 Adjustment"/>
        <s v="Michelle Berry-Davis PD 11-15-19 Reversal"/>
        <s v="Stephanie Greene PD 10-4-19 Adjustment"/>
        <s v="Sherrita Dunn PD 10-4-19 Adjustment"/>
        <s v="Seham Azabawi PD 10-4-19 Reversal"/>
        <s v="Ethel Jackson PD 12-13-19 Adjustment"/>
        <s v="Tara Cavanagh 12-13-19 Adjustment"/>
        <s v="Jennifer Carley-Price PD 12-13-19 Adjustment"/>
        <s v="Brittany Barnes PD 12-13-19 Reversal"/>
        <s v="Mark Wolf PD 12-13-19 Reversal"/>
        <s v="Dayon Messam PD 12-13-19 Reversal"/>
        <s v="Verdina Pryor PD 11-1-19 Adjustment"/>
        <s v="Natalie Mitchem PD 11-1-19 Adjustment"/>
        <s v="Isata Bah PD 11-1-19 Adjustment"/>
        <s v="Ivanette Peterson PD 11-15-19 Reversal"/>
        <s v="Patricia Joyce PD 12-24-19 Adjustment"/>
        <s v="Hafize Firat PD 10-18-19 Reversal"/>
        <s v="Shirley Matthews PD 10-4-19 Reversal"/>
        <s v="Marissa Stellwag PD 1-24-20 Adjustment"/>
        <s v="Katilynn Ditzel PD 10-18-19 Reversal"/>
        <s v="Sharon Forman  PD 11-15-19 Adjustment"/>
        <s v="125 Deductions PD 1-24-20 Adjustment"/>
        <s v="Andrea Ferrare PD 10-4-19 Adjustment"/>
        <s v="DaShaun Davis PD 10-4-19 Reversal"/>
        <s v="Vivyan Saloka PD 11-27-19 Adjustment"/>
        <s v="Sabrina Manir PD 10-18-19 Adjustment"/>
        <s v="Taliyaah Smith PD 11-15-19 Reversal"/>
        <s v="Mellasiah Dixon PD 11-15-19 Reversal"/>
        <s v="Chalesha Jefferson PD 10-18-19 Reversal"/>
        <s v="Samaka Empson PD 10-4-19 Adjustment"/>
        <s v="Michelle Berry-Davis PD 10-4-19 Adjustment"/>
        <s v="Bobby Johnson PD 10-4-19 Reversal"/>
        <s v="Tugce Ozel PD 10-4-19 Reversal"/>
        <s v="Marwah Rabeeah  PD 10-4-19 Reversal"/>
        <s v="Marie Toussaint -Fontus PD 12-13-19 Adjustment"/>
        <s v="Patricia Goldwire PDPD 11-15-19 Adjustment"/>
        <s v="Moraima Gonzalez PD 11-15-19 Adjustment"/>
        <s v="Maria Figueroa PD 01-10-20 Adjustment"/>
        <s v="Lynn Orangers PD 01-10-20 Adjustment"/>
        <s v="Bouchra Benachir PD 12-13-19 Reversal"/>
        <s v="Shirin Halim PD 12-13-19 Reversal"/>
        <s v="Darshpreet Thind PD 11-27-19 Adjustment"/>
        <s v="Gabrielle Morton PD 10-4-19 Reversal"/>
        <s v="Patricia Joyce PD 1-24-20 Adjustment"/>
        <s v="Elizabeth Boehmke PD 11-15-19 Reversal"/>
        <s v="Mary Kennedy PD 11-1-19 Adjustment"/>
        <s v="Heather Toppin PD 01-10-20 Adjustment"/>
        <s v="Lucy Couvertier 12-13-19 Reversal"/>
        <s v="Jane Murphy PD 12-13-19 Reversal"/>
        <s v="Kathleen Moreland PD 10-4-19 Adjustment"/>
        <s v="Devita Smith PD 12-13-19 Adjustment"/>
        <s v="Anjail Abdul-Badee-Johnson PD 11-15-19 Adjustment"/>
        <s v="Stephanie Johnson PD 10-18-19 Adjustment"/>
        <s v="Carol Brown PD 11-15-19 Reversal"/>
        <s v="Saliha Yanik PD 11-15-19 Reversal"/>
        <s v="Kelly Marquis PD 11-15-19 Reversal"/>
        <s v="Jacquelyn Gardner PD 11-15-19 Reversal"/>
        <s v="Catherine Foster 10-4-19 Adjustment"/>
        <s v="Bonnie Sheipe  PD 10-4-19 Adjustment"/>
        <s v="Regina McCall PD 10-4-19 Adjustment"/>
        <s v="John Baker PD 10-4-19 Adjustment"/>
        <s v="Natalie Mitchem PD 12-13-19 Adjustment"/>
        <s v="Lisa Whitfield PD 12-13-19 Adjustment"/>
        <s v="Kymberlee Brower PD 12-13-19 Adjustment"/>
        <s v="Verdina Pryor PD 01-10-20 Adjustment"/>
        <s v="Danielle Jakubowski PD 1-24-20 Adjustment"/>
        <s v="Keshia Flewellen PD 11-27-19 Adjustment"/>
        <s v="Kishawn Barnes PD 12-13-19 Reversal"/>
        <s v="Natalie Mitchem PD 12-13-19 Reversal"/>
        <s v="Jennifer Nagy PD 12-13-19 Reversal"/>
        <s v="Cigdem Ozdemir PD 12-13-19 Reversal"/>
        <s v="Keshia Flewellen PD 12-24-19 Adjustment"/>
        <s v="Samarjit Sharma PD 12-13-19 Adjustment"/>
        <s v="Kayla Black PD 11-15-19 Reversal"/>
        <s v="Donna Hajzer PD 11-15-19 Adjustment"/>
        <s v="Bridgett Pollard PD 12-24-19 Adjustment"/>
        <s v="Tammy Joyce PD 11-15-19 Reversal"/>
        <s v="Tammy Joyce PD 10-18-19 Reversal"/>
        <s v="Tammy Joyce PD 12-13-19 Reversal"/>
        <s v="Kristin Mayes PD 10-18-19 Adjustment"/>
        <s v="Kristin Mayes PD 11-27-19 Adjustment"/>
        <s v="Judith Byrne PD 12-13-19 Reversal"/>
        <s v="Bonita Jackson PD 10-18-19 Reversal"/>
        <s v="Rayna Gadsden PD 12-13-19 Adjustment"/>
        <s v="Shellinda Hardie PD 11-15-19 Adjustment"/>
        <s v="Victoria Reger PD 11-27-19 Adjustment"/>
        <s v="Ariel Howard PD 12-13-19 Reversal"/>
        <s v="Saliha Yanik PD 10-18-19 Adjustment"/>
        <s v="Isata Bah PD 10-18-19 Reversal"/>
        <s v="Seham Azabawi PD 10-18-19 Reversal"/>
        <s v="Brittany Barnes PD 10-4-19 Adjustment"/>
        <s v="Laura McRae PD 10-4-19 Adjustment"/>
        <s v="Verdina Pryor PD 10-4-19 Reversal"/>
        <s v="Jennifer Elder PD 10-4-19 Reversal"/>
        <s v="Jacquelyn Gardner PD 11-15-19 Adjustment"/>
        <s v="Lynn Orangers PD 1-24-20 Adjustment"/>
        <s v="Danielle Jakubowski PD 12-24-19 Adjustment"/>
        <s v="Deniz Genc PD 11-15-19 Reversal"/>
        <s v="Samarjit Sharma PD 10-4-19 Adjustment"/>
        <s v="Ranada Dumas PD 12-13-19 Reversal"/>
        <s v="Donna Hajzer PD 10-4-19 Reversal"/>
        <s v="Mary Kennedy PD 11-27-19 Adjustment"/>
        <s v="Michelle Weaver PD 11-15-19 Reversal"/>
        <s v="Elizabeth Jensen PD 12-13-19 Adjustment"/>
        <s v="Shellinda Hardie PD 12-13-19 Adjustment"/>
        <s v="Jacquelyn Gardner PD 10-18-19 Adjustment"/>
        <s v="Doreen Knaupp PD 10-4-19 Adjustment"/>
        <s v="Carol Brown PD 10-4-19 Adjustment"/>
        <s v="William Carson PD 10-4-19 Reversal"/>
        <s v="Syrena Moss PD 12-13-19 Adjustment"/>
        <s v="Courtney Farina PD 01-10-20 Adjustment"/>
        <s v="Sumeyra Ceylan PD 12-13-19 Reversal"/>
        <s v="Nasirah Aminuddin PD 11-1-19 Adjustment"/>
        <s v="Matthew Ditmar PD 11-15-19 Reversal"/>
        <s v="Patricia Joyce PD 10-18-19 Reversal"/>
        <s v="Doris Santana PD 10-4-19 Adjustment"/>
        <s v="Ivanette Peterson PD 11-15-19 Adjustment"/>
        <s v="Patricia Joyce PD 11-15-19 Adjustment"/>
        <s v="Constance Pritchett PD 12-24-19 Adjustment"/>
        <s v="Elizabeth Boehmke PD 11-1-19 Adjustment"/>
        <s v="Michelle Hewitt  PD 01-10-20 Adjustment"/>
        <s v="Bridgett Pollard PD 1-24-20 Adjustment"/>
        <s v="Antoine Nelson PD 01-10-20 Adjustment"/>
        <s v="Heather Toppin PD 10-18-19 Adjustment"/>
        <s v="Lucy Couvertier 11-15-19 Reversal"/>
        <s v="Ayanna Martin PD 10-18-19 Reversal"/>
        <s v="Elizabeth Jensen PD 10-18-19 Reversal"/>
        <s v="Lucy Couvertier 10-4-19 Reversal"/>
        <s v="Andrea Ferrare PD 11-15-19 Reversal"/>
        <s v="DaShaun Davis PD 10-4-19 Adjustment"/>
        <s v="Courtney Saxton PD 10-18-19 Adjustment"/>
        <s v="Chalesha Jefferson PD 10-18-19 Adjustment"/>
        <s v="Christiana Buffett PD 11-15-19 Reversal"/>
        <s v="Stephanie Johnson PD 11-15-19 Reversal"/>
        <s v="Maria Figueroa PD 11-15-19 Reversal"/>
        <s v="Ethel Jackson PD 11-15-19 Reversal"/>
        <s v="Destiny Franklin PD 10-18-19 Reversal"/>
        <s v="Sumeyra Ceylan PD 10-18-19 Reversal"/>
        <s v="Stephanie Greene PD 10-18-19 Reversal"/>
        <s v="Sherrita Dunn PD 10-18-19 Reversal"/>
        <s v="Sabrina Manir PD 10-4-19 Adjustment"/>
        <s v="Jennifer Nagy PD 10-4-19 Reversal"/>
        <s v="Carolyn Weston PD 12-13-19 Adjustment"/>
        <s v="Seham Azabawi PD 12-13-19 Adjustment"/>
        <s v="Erica Rice PD 11-15-19 Adjustment"/>
        <s v="Kameron Wood PD 11-15-19 Adjustment"/>
        <s v="Rita Jenkins PD 01-10-20 Adjustment"/>
        <s v="Donna Wilbur PD 1-24-20 Adjustment"/>
        <s v="Tugce Ozel PD 12-13-19 Reversal"/>
        <s v="Sherrita Dunn PD 12-13-19 Reversal"/>
        <s v="Patricia Joyce PD 10-4-19 Reversal"/>
        <s v="Deniz Genc PD 12-13-19 Reversal"/>
        <s v="Megan Rodrigues PD 10-18-19 Reversal"/>
        <s v="Marissa Stellwag PD 11-15-19 Reversal"/>
        <s v="125 Deductions PD 12-13-19 Reversal"/>
        <s v="Judith Byrne PD 10-18-19 Reversal"/>
        <s v="Kristin Mayes PD 12-13-19 Adjustment"/>
        <s v="Brittany Walton PD 11-15-19 Reversal"/>
        <s v="Ruth Ragin PD 11-1-19 Adjustment"/>
        <s v="Vivyan Saloka PD 12-24-19 Adjustment"/>
        <s v="Sherrita Dunn PD 10-18-19 Adjustment"/>
        <s v="Ta'Jah Conyers 11-15-19 Reversal"/>
        <s v="Jennifer Carley-Price PD 11-15-19 Reversal"/>
        <s v="Moraima Gonzalez PD 10-18-19 Reversal"/>
        <s v="DeAnna Reid-Harden PD 10-18-19 Reversal"/>
        <s v="Seham Azabawi PD 10-4-19 Adjustment"/>
        <s v="Melinda Bowman-Williams PD 10-4-19 Adjustment"/>
        <s v="Kristen Furniss PD 10-4-19 Adjustment"/>
        <s v="Mark Wolf PD 10-4-19 Reversal"/>
        <s v="Regina McCall PD 12-13-19 Adjustment"/>
        <s v="Tawona Hill PD 12-13-19 Adjustment"/>
        <s v="Jacquelyn Gardner PD 11-27-19 Adjustment"/>
        <s v="Elexis Shaffer PD 12-13-19 Reversal"/>
        <s v="Gabrielle Morton PD 11-15-19 Adjustment"/>
        <s v="Jennifer Jones PD 11-27-19 Adjustment"/>
        <s v="Kayla Black PD 10-4-19 Adjustment"/>
        <s v="Susan Margolis 10-4-19 Adjustment"/>
        <s v="Michelle Weaver PD 11-1-19 Adjustment"/>
        <s v="Toxi Miller PD 12-24-19 Adjustment"/>
        <s v="Pantida Wescott PD 11-1-19 Adjustment"/>
        <s v="Andrew Stellwag PD 12-13-19 Reversal"/>
        <s v="Heather Toppin PD 1-24-20 Adjustment"/>
        <s v="Marissa Stellwag PD 12-24-19 Adjustment"/>
        <s v="William Carson PD 12-13-19 Adjustment"/>
        <s v="Courtney Farina PD 11-1-19 Adjustment"/>
        <s v="Courtney Farina PD 12-13-19 Reversal"/>
        <s v="Carolyn Weston PD 12-13-19 Reversal"/>
        <s v="Verdina Pryor PD 12-13-19 Reversal"/>
        <s v="Lynn Orangers PD 11-15-19 Adjustment"/>
        <s v="Chalesha Jefferson PD 11-15-19 Adjustment"/>
        <s v="Mark Wolf PD 12-13-19 Adjustment"/>
        <s v="Danielle Jakubowski PD 12-13-19 Adjustment"/>
        <s v="Carol Brown PD 10-4-19 Reversal"/>
        <s v="Lynn Orangers PD 10-4-19 Adjustment"/>
        <s v="Natasha Joseph PD 10-4-19 Adjustment"/>
        <s v="Corinna Harris PD 10-18-19 Reversal"/>
        <s v="Isata Bah PD 11-15-19 Reversal"/>
        <s v="Lisa Whitfield PD 11-15-19 Reversal"/>
        <s v="DeAnna Reid-Harden PD 11-15-19 Reversal"/>
        <s v="John Baker PD 10-18-19 Adjustment"/>
        <s v="Mark Wolf PD 10-18-19 Adjustment"/>
        <s v="Ozlem Yigit  PD 10-18-19 Adjustment"/>
        <s v="Wanda Fisher PD 12-13-19 Reversal"/>
        <s v="Ariel Howard PD 12-13-19 Adjustment"/>
        <s v="Ruth Ragin PD 10-18-19 Adjustment"/>
        <s v="Reclass"/>
        <s v="Antoine Nelson PD 10-18-19 Reversal"/>
        <s v="Ann Drennon PD 12-13-19 Reversal"/>
        <s v="Susan Margolis 11-15-19 Reversal"/>
        <s v="Ranada Dumas PD 11-15-19 Adjustment"/>
        <s v="Seham Azabawi PD 11-1-19 Adjustment"/>
        <s v="Stephanie Johnson PD 12-13-19 Reversal"/>
        <s v="Verdina Pryor PD 1-24-20 Adjustment"/>
        <s v="Jennifer Jones PD 11-15-19 Adjustment"/>
        <s v="Mark Wolf PD 10-4-19 Adjustment"/>
        <s v="Farhanaz Habib PD 10-18-19 Reversal"/>
        <s v="John Baker PD 10-18-19 Reversal"/>
        <s v="Matthew Ditmar PD 10-18-19 Reversal"/>
        <s v="Natalie Mitchem PD 10-18-19 Reversal"/>
        <s v="Megan Rodrigues PD 11-15-19 Reversal"/>
        <s v="Erica Wyckoff PD 12-13-19 Reversal"/>
        <s v="Erica Wyckoff PD 11-15-19 Reversal"/>
        <s v="Rayna Gadsden PD 10-18-19 Adjustment"/>
        <s v="Elizabeth Jensen PD 12-13-19 Reversal"/>
        <s v="Michelle Weaver PD 01-10-20 Adjustment"/>
        <s v="Mary Kennedy PD 11-15-19 Reversal"/>
        <s v="Patricia Goldwire PDPD 11-1-19 Adjustment"/>
        <s v="Stephanie Greene PD 12-13-19 Reversal"/>
        <s v="Ruth Amankona PD 12-13-19 Reversal"/>
        <s v="Bibiana Arreguin PD 1-24-20 Adjustment"/>
        <s v="Christiana Buffett PD 12-13-19 Adjustment"/>
        <s v="Melinda Bowman-Williams PD 12-13-19 Adjustment"/>
        <s v="Danielle Jakubowski PD 10-18-19 Reversal"/>
        <s v="Anna Barry PD 10-18-19 Reversal"/>
        <s v="Moraima Gonzalez PD 11-15-19 Reversal"/>
        <s v="Carolyn Weston PD 11-15-19 Reversal"/>
        <s v="Janelle Yvette Sample PD 11-27-19 Adjustment"/>
        <s v="Victoria Reger PD 1-24-20 Adjustment"/>
        <s v="Anjail Abdul-Badee-Johnson PD 11-15-19 Reversal"/>
        <s v="Devita Smith PD 10-18-19 Adjustment"/>
        <s v="Bridgett Pollard PD 11-1-19 Adjustment"/>
        <s v="Karla DeJesus-Centeno PD 12-13-19 Adjustment"/>
        <s v="Marissa Stellwag PD 11-1-19 Adjustment"/>
        <s v="Mary Kennedy PD 12-13-19 Adjustment"/>
        <s v="Elizabeth Boehmke PD 10-4-19 Adjustment"/>
        <s v="Lillian Germaine PD 12-13-19 Reversal"/>
        <s v="Christina Adriani PD 11-15-19 Adjustment"/>
        <s v="Christiana Buffett PD 11-1-19 Adjustment"/>
        <s v="Tawanna Best PD 12-13-19 Reversal"/>
        <s v="Laura McRae PD 12-13-19 Reversal"/>
        <s v="Mellasiah Dixon PD 12-13-19 Reversal"/>
        <s v="Caryn Hilton PD 12-13-19 Reversal"/>
        <s v="Tawona Hill PD 01-10-20 Adjustment"/>
        <s v="Michelle Berry-Davis PD 11-15-19 Adjustment"/>
        <s v="Evidelia Tyler PD 11-15-19 Adjustment"/>
        <s v="Jennifer Nagy PD 12-13-19 Adjustment"/>
        <s v="Bobby Johnson PD 10-18-19 Reversal"/>
        <s v="Catherine Foster 10-18-19 Reversal"/>
        <s v="Garry Mitnaul PD 11-15-19 Reversal"/>
        <s v="Kimberly Farrell PD 11-15-19 Reversal"/>
        <s v="Melissa Oliver-Terrell PD 11-15-19 Reversal"/>
        <s v="Samaka Empson PD 11-15-19 Reversal"/>
        <s v="Bibiana Arreguin PD 11-15-19 Reversal"/>
        <s v="Seham Azabawi PD 10-18-19 Adjustment"/>
        <s v="Victoria Reger PD 12-13-19 Reversal"/>
        <s v="Ariel Howard PD 10-4-19 Reversal"/>
        <s v="Donna Conley PD 10-4-19 Adjustment"/>
        <s v="Judith Byrne PD 12-13-19 Adjustment"/>
        <s v="Nina Holmes PD 12-13-19 Reversal"/>
        <s v="Heather Toppin PD 10-4-19 Reversal"/>
        <s v="Katilynn Ditzel PD 10-4-19 Adjustment"/>
        <s v="Michelle Weaver PD 10-18-19 Reversal"/>
        <s v="Nina Holmes PD 10-18-19 Reversal"/>
        <s v="Ann Drennon PD 11-15-19 Adjustment"/>
        <s v="Mary Kennedy PD 10-4-19 Reversal"/>
        <s v="Carrie Dougherty PD 10-4-19 Reversal"/>
        <s v="Ethel Jackson PD 12-13-19 Reversal"/>
        <s v="Nasirah Aminuddin PD 11-27-19 Adjustment"/>
        <s v="Seham Azabawi PD 11-27-19 Adjustment"/>
        <s v="Farhanaz Habib PD 11-27-19 Adjustment"/>
        <s v="Jacquelyn Gardner PD 1-24-20 Adjustment"/>
        <s v="Laura McRae PD 11-15-19 Adjustment"/>
        <s v="Tina Berry PD 12-13-19 Adjustment"/>
        <s v="Maiada Ramadan PD 12-13-19 Adjustment"/>
        <s v="Ethel Jackson PD 10-4-19 Reversal"/>
        <s v="Marie Toussaint -Fontus PD 10-4-19 Reversal"/>
        <s v="Lisa Whitfield PD 10-4-19 Adjustment"/>
        <s v="Bouchra Benachir PD 10-4-19 Adjustment"/>
        <s v="Tina Berry PD 10-18-19 Reversal"/>
        <s v="Doreen Knaupp PD 10-18-19 Reversal"/>
        <s v="Lisa Whitfield PD 10-18-19 Reversal"/>
        <s v="Corinna Harris PD 11-15-19 Reversal"/>
        <s v="Janet Leonard PD 10-18-19 Adjustment"/>
        <s v="Brittany Barnes PD 10-18-19 Adjustment"/>
        <s v="Ashley Moore PD 11-15-19 Reversal"/>
        <s v="Judith Byrne PD 10-4-19 Reversal"/>
        <s v="Bridgett Pollard PD 11-27-19 Adjustment"/>
        <s v="Bridgett Pollard PD 12-13-19 Adjustment"/>
        <s v="Marissa Stellwag PD 10-18-19 Reversal"/>
        <s v="Christina Adriani PD 12-13-19 Reversal"/>
        <s v="Reyhan Canturk PD 12-24-19 Adjustment"/>
        <s v="Janet Leonard PD 11-1-19 Adjustment"/>
        <s v="Moraima Gonzalez PD 12-13-19 Reversal"/>
        <s v="Reyhan Canturk PD 11-27-19 Adjustment"/>
        <s v="Lois Bond PD 11-15-19 Adjustment"/>
        <s v="Seham Azabawi PD 11-15-19 Adjustment"/>
        <s v="Sherrita Dunn PD 12-13-19 Adjustment"/>
        <s v="Louthel Tucker 10-4-19 Adjustment"/>
        <s v="Carolyn Weston PD 10-18-19 Reversal"/>
        <s v="Janet Leonard PD 11-15-19 Reversal"/>
        <s v="Lillian Germaine PD 11-15-19 Reversal"/>
        <s v="Marva Currington PD 11-15-19 Reversal"/>
        <s v="Christine Morrison PD 12-13-19 Reversal"/>
        <s v="Bonnie Logan PD 10-4-19 Adjustment"/>
        <s v="Andrea Ferrare PD 10-18-19 Reversal"/>
        <s v="Kathryn Simone PD 11-1-19 Adjustment"/>
        <s v="Amylir Torres PD 1-24-20 Adjustment"/>
        <s v="Michelle Weaver PD 10-18-19 Adjustment"/>
        <s v="Elizabeth Boehmke PD 10-18-19 Adjustment"/>
        <s v="Gabrielle Morton PD 12-24-19 Adjustment"/>
        <s v="Samarjit Sharma PD 11-15-19 Reversal"/>
        <s v="Kelly Marquis PD 12-13-19 Reversal"/>
        <s v="Farhanaz Habib PD 01-10-20 Adjustment"/>
        <s v="Natalie Mitchem PD 11-15-19 Adjustment"/>
        <s v="Sumeyra Ceylan PD 12-13-19 Adjustment"/>
        <s v="Lynn Orangers PD 10-4-19 Reversal"/>
        <s v="Janet Leonard PD 10-4-19 Adjustment"/>
        <s v="Tomona Green PD 10-4-19 Adjustment"/>
        <s v="Ashley Cummings PD 11-15-19 Reversal"/>
        <s v="Natalie Mitchem PD 10-18-19 Adjustment"/>
        <s v="Ruth Amankona PD 10-18-19 Adjustment"/>
        <s v="Tomona Green PD 10-18-19 Adjustment"/>
        <s v="Shellinda Hardie PD 1-24-20 Adjustment"/>
        <s v="Wanda Fisher PD 10-18-19 Reversal"/>
        <s v="Michelle Weaver PD 12-13-19 Adjustment"/>
        <s v="Elizabeth Jensen PD 10-4-19 Adjustment"/>
        <s v="Rita Jenkins PD 11-1-19 Adjustment"/>
        <s v="Natasha Joseph PD 12-13-19 Reversal"/>
        <s v="Keshia Flewellen PD 12-13-19 Reversal"/>
        <s v="Mellasiah Dixon PD 11-15-19 Adjustment"/>
        <s v="Corinna Harris PD 11-15-19 Adjustment"/>
        <s v="Ashley Cummings PD 12-13-19 Adjustment"/>
        <s v="Lynn Orangers PD 12-13-19 Adjustment"/>
        <s v="Keshia Flewellen PD 10-4-19 Reversal"/>
        <s v="May Elkady PD 10-4-19 Reversal"/>
        <s v="Sumeyra Ceylan PD 11-15-19 Reversal"/>
        <s v="Wanda Fisher PD 11-15-19 Adjustment"/>
        <s v="Janelle Yvette Sample PD 11-15-19 Adjustment"/>
      </sharedItems>
    </cacheField>
    <cacheField name="Debit" numFmtId="7">
      <sharedItems containsString="0" containsBlank="1" containsNumber="1" minValue="0.86" maxValue="149376.92000000001"/>
    </cacheField>
    <cacheField name="Credit" numFmtId="7">
      <sharedItems containsString="0" containsBlank="1" containsNumber="1" minValue="0.02" maxValue="149376.92000000001"/>
    </cacheField>
    <cacheField name="Program: Name" numFmtId="0">
      <sharedItems containsBlank="1"/>
    </cacheField>
    <cacheField name="Grant: Name" numFmtId="0">
      <sharedItems containsBlank="1" count="32">
        <s v="10-18 - CSBG Community Programs"/>
        <s v="47N18 - QIS"/>
        <s v="5U-17 - LiHeap"/>
        <s v="22L18 - HS Lumberton"/>
        <s v="64E18 - Parents as Teachers"/>
        <s v="64-18 - TANF Initiative for Parents (TIP)"/>
        <s v="22M18 - Early Head Start"/>
        <s v="22B18 - HS Browns Mills"/>
        <s v="58D - Homeless Prevention &amp; Rapid Rehousing"/>
        <s v="5T-17 - Universal Service Fund"/>
        <m/>
        <s v="60-18 - Family Day Care"/>
        <s v="22-18 General"/>
        <s v="96-18 - Voucher Support"/>
        <s v="22E18 - HS Delanco"/>
        <s v="200 - Mt Holly"/>
        <s v="47L18 - Approved &amp; In-Home Inspection"/>
        <s v="9-18 - CSBG Administration"/>
        <s v="92-18 - General &amp; Admin"/>
        <s v="59-18 - Strengthening Families Initiative"/>
        <s v="90B18 - Parent Education"/>
        <s v="64D18 - United Way"/>
        <s v="64F18 - County Council for Young Children"/>
        <s v="47K18 - Health &amp; Safety Training"/>
        <s v="300 - Child Care Food Program"/>
        <s v="47J18 - Professional Development Training"/>
        <s v="46E18 - Child Care Resource &amp; Referral"/>
        <s v="47B20 - QMS"/>
        <s v="47A20 - Operations"/>
        <s v="210 - Edgewater Park"/>
        <s v="47D20 - PM"/>
        <s v="47C20 - RRCE"/>
      </sharedItems>
    </cacheField>
    <cacheField name="Location: Name" numFmtId="0">
      <sharedItems/>
    </cacheField>
    <cacheField name="Employee" numFmtId="0">
      <sharedItems containsBlank="1"/>
    </cacheField>
    <cacheField name="Quarters" numFmtId="0" databaseField="0">
      <fieldGroup base="2">
        <rangePr groupBy="quarters" startDate="2019-03-01T00:00:00" endDate="2020-03-01T00:00:00"/>
        <groupItems count="6">
          <s v="&lt;3/1/2019"/>
          <s v="Qtr1"/>
          <s v="Qtr2"/>
          <s v="Qtr3"/>
          <s v="Qtr4"/>
          <s v="&gt;3/1/2020"/>
        </groupItems>
      </fieldGroup>
    </cacheField>
    <cacheField name="Years" numFmtId="0" databaseField="0">
      <fieldGroup base="2">
        <rangePr groupBy="years" startDate="2019-03-01T00:00:00" endDate="2020-03-01T00:00:00"/>
        <groupItems count="4">
          <s v="&lt;3/1/2019"/>
          <s v="2019"/>
          <s v="2020"/>
          <s v="&gt;3/1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 Marie Kelemen" refreshedDate="44111.369507523152" createdVersion="1" refreshedVersion="4" recordCount="4541" upgradeOnRefresh="1" xr:uid="{64E4F23F-A4B1-4246-99F5-05D54D80BA28}">
  <cacheSource type="worksheet">
    <worksheetSource ref="A1:K4542" sheet=" GL DATA 17-19" r:id="rId2"/>
  </cacheSource>
  <cacheFields count="13">
    <cacheField name="Grant Code" numFmtId="0">
      <sharedItems count="75">
        <s v="47J18"/>
        <s v="46E18"/>
        <s v="90B18"/>
        <s v="96-18"/>
        <s v="60-18"/>
        <s v="47K18"/>
        <s v="47L18"/>
        <s v="59-18"/>
        <s v="46E"/>
        <s v="47J"/>
        <s v="60"/>
        <s v="96"/>
        <s v="90B"/>
        <s v="59"/>
        <s v="47L"/>
        <s v="47K"/>
        <s v="64-18"/>
        <s v="64E18"/>
        <s v="9-17"/>
        <s v="64E"/>
        <s v="64-17"/>
        <s v="92-18"/>
        <s v="10-17"/>
        <s v="22-17"/>
        <s v="5"/>
        <s v="5T"/>
        <s v="5U"/>
        <s v="46K"/>
        <s v="22M17"/>
        <s v="64D"/>
        <s v="5T-17"/>
        <s v="5U-17"/>
        <s v="23"/>
        <s v="200"/>
        <s v="10-18"/>
        <s v="22L18"/>
        <s v="22E18"/>
        <s v="22B18"/>
        <s v="22-18"/>
        <s v="47N18"/>
        <s v="58D"/>
        <s v="58E"/>
        <s v="22M18"/>
        <s v="64F18"/>
        <s v="13-17"/>
        <s v="9-18"/>
        <s v="64D18"/>
        <s v="300"/>
        <s v="64E17"/>
        <s v="65-17"/>
        <s v="64D17"/>
        <s v="64F17"/>
        <s v="47P"/>
        <s v="31A"/>
        <s v="22E17"/>
        <s v="22L17"/>
        <s v="22F"/>
        <s v="22B17"/>
        <s v="18B"/>
        <s v="64"/>
        <s v="92"/>
        <s v="64F"/>
        <s v="22D"/>
        <s v="65"/>
        <s v="47N"/>
        <s v="19"/>
        <s v="22"/>
        <s v="22X"/>
        <s v="500"/>
        <s v="500HS"/>
        <s v="500NJ"/>
        <s v="500HU"/>
        <s v="9"/>
        <s v="46K17"/>
        <s v="22L"/>
      </sharedItems>
    </cacheField>
    <cacheField name="Name" numFmtId="0">
      <sharedItems containsBlank="1"/>
    </cacheField>
    <cacheField name="Doc Number" numFmtId="0">
      <sharedItems/>
    </cacheField>
    <cacheField name="General Ledger Code" numFmtId="0">
      <sharedItems/>
    </cacheField>
    <cacheField name="General Ledger Title" numFmtId="0">
      <sharedItems/>
    </cacheField>
    <cacheField name="Effective Date" numFmtId="0">
      <sharedItems containsDate="1" containsMixedTypes="1" minDate="2017-03-31T00:00:00" maxDate="2019-09-01T00:00:00" count="131">
        <s v="11/30/2017"/>
        <s v="12/31/2017"/>
        <s v="8/31/2017"/>
        <s v="8/31/2018"/>
        <d v="2017-12-31T00:00:00"/>
        <s v="1/1/2019"/>
        <d v="2019-01-01T00:00:00"/>
        <s v="10/31/2018"/>
        <s v="12/31/2018"/>
        <d v="2018-12-31T00:00:00"/>
        <d v="2019-02-28T00:00:00"/>
        <s v="2/28/2019"/>
        <d v="2017-11-30T00:00:00"/>
        <d v="2018-10-31T00:00:00"/>
        <s v="11/30/2018"/>
        <d v="2018-11-30T00:00:00"/>
        <s v="7/31/2017"/>
        <s v="1/31/2018"/>
        <d v="2018-01-31T00:00:00"/>
        <s v="2/1/2018"/>
        <d v="2018-02-01T00:00:00"/>
        <s v="12/1/2017"/>
        <d v="2017-12-01T00:00:00"/>
        <s v="9/30/2017"/>
        <d v="2017-09-30T00:00:00"/>
        <d v="2017-10-31T00:00:00"/>
        <s v="10/31/2017"/>
        <s v="11/1/2017"/>
        <d v="2017-11-01T00:00:00"/>
        <s v="10/1/2018"/>
        <d v="2018-10-01T00:00:00"/>
        <s v="9/30/2018"/>
        <d v="2018-09-30T00:00:00"/>
        <d v="2017-10-24T00:00:00"/>
        <s v="8/1/2017"/>
        <d v="2017-11-17T00:00:00"/>
        <s v="1/1/2018"/>
        <d v="2018-01-01T00:00:00"/>
        <d v="2018-12-01T00:00:00"/>
        <s v="12/1/2018"/>
        <s v="1/31/2019"/>
        <d v="2019-01-31T00:00:00"/>
        <s v="2/1/2019"/>
        <d v="2019-02-01T00:00:00"/>
        <s v="3/31/2017"/>
        <d v="2017-03-31T00:00:00"/>
        <s v="3/1/2017"/>
        <s v="6/30/2017"/>
        <s v="2/28/2018"/>
        <d v="2018-02-28T00:00:00"/>
        <s v="3/1/2018"/>
        <s v="3/28/2018"/>
        <s v="3/1/2019"/>
        <d v="2019-03-01T00:00:00"/>
        <s v="4/1/2017"/>
        <d v="2017-04-01T00:00:00"/>
        <s v="3/31/2018"/>
        <d v="2018-03-31T00:00:00"/>
        <s v="3/31/2019"/>
        <d v="2019-03-31T00:00:00"/>
        <s v="4/1/2019"/>
        <d v="2019-04-01T00:00:00"/>
        <d v="2018-04-01T00:00:00"/>
        <s v="4/1/2018"/>
        <d v="2018-03-01T00:00:00"/>
        <s v="4/30/2018"/>
        <d v="2018-04-30T00:00:00"/>
        <s v="4/30/2017"/>
        <d v="2017-04-30T00:00:00"/>
        <s v="5/1/2017"/>
        <d v="2017-05-01T00:00:00"/>
        <s v="5/1/2018"/>
        <d v="2018-05-01T00:00:00"/>
        <s v="4/30/2019"/>
        <d v="2019-04-30T00:00:00"/>
        <s v="5/1/2019"/>
        <d v="2019-05-01T00:00:00"/>
        <s v="5/31/2018"/>
        <d v="2018-05-31T00:00:00"/>
        <d v="2018-06-01T00:00:00"/>
        <s v="6/1/2018"/>
        <s v="5/31/2017"/>
        <d v="2017-05-31T00:00:00"/>
        <s v="6/1/2017"/>
        <d v="2017-06-01T00:00:00"/>
        <s v="5/31/2019"/>
        <d v="2019-05-31T00:00:00"/>
        <s v="6/1/2019"/>
        <d v="2019-06-01T00:00:00"/>
        <s v="6/30/2018"/>
        <d v="2018-06-30T00:00:00"/>
        <s v="4/10/2019"/>
        <d v="2017-06-30T00:00:00"/>
        <s v="7/1/2017"/>
        <d v="2017-07-01T00:00:00"/>
        <s v="7/31/2018"/>
        <d v="2017-06-12T00:00:00"/>
        <s v="6/30/2019"/>
        <d v="2019-06-30T00:00:00"/>
        <s v="7/1/2019"/>
        <d v="2017-07-31T00:00:00"/>
        <d v="2017-08-01T00:00:00"/>
        <s v="7/17/2019"/>
        <d v="2019-07-17T00:00:00"/>
        <d v="2017-07-07T00:00:00"/>
        <d v="2019-07-01T00:00:00"/>
        <d v="2017-08-31T00:00:00"/>
        <s v="9/1/2017"/>
        <d v="2017-09-01T00:00:00"/>
        <d v="2018-07-31T00:00:00"/>
        <s v="8/1/2018"/>
        <d v="2018-08-01T00:00:00"/>
        <s v="7/31/2019"/>
        <d v="2018-08-31T00:00:00"/>
        <d v="2019-08-31T00:00:00"/>
        <s v="8/31/2019"/>
        <d v="2019-07-31T00:00:00"/>
        <s v="8/1/2019"/>
        <d v="2019-08-01T00:00:00"/>
        <s v="8/9/2019"/>
        <d v="2019-08-09T00:00:00"/>
        <s v="9/1/2018"/>
        <d v="2018-09-01T00:00:00"/>
        <s v="7/1/2018"/>
        <d v="2018-07-01T00:00:00"/>
        <s v="10/1/2017"/>
        <d v="2017-10-01T00:00:00"/>
        <s v="10/24/2017" u="1"/>
        <s v="11/17/2017" u="1"/>
        <s v="6/12/2017" u="1"/>
        <s v="7/7/2017" u="1"/>
      </sharedItems>
    </cacheField>
    <cacheField name="Debit" numFmtId="0">
      <sharedItems containsString="0" containsBlank="1" containsNumber="1" minValue="0.01" maxValue="539133.73"/>
    </cacheField>
    <cacheField name="Credit" numFmtId="0">
      <sharedItems containsString="0" containsBlank="1" containsNumber="1" minValue="0.01" maxValue="110504"/>
    </cacheField>
    <cacheField name="Trans Desc" numFmtId="0">
      <sharedItems count="882">
        <s v="Time Allocation -  Susan Bresch,CCR&amp;R - November 2017"/>
        <s v="Time Allocation - Bonnie Jackson,CCR&amp;R - November 2017"/>
        <s v="Time Allocation - Christine Morrison,CCR&amp;R - November 2017"/>
        <s v="Time Allocation - Kristin (Mayes) Good,CCR&amp;R - November 2017"/>
        <s v="Time Allocation - Sue Fenick,CCR&amp;R - November 2017"/>
        <s v="Time Allocations - Megan Harper,CCR&amp;R - November 2017"/>
        <s v="Time Allocation -  Susan Bresch,CCR&amp;R - December 2017"/>
        <s v="Time Allocation - Christine Morrison,CCR&amp;R - December 2017"/>
        <s v="Time Allocation - Kristin (Mayes) Good,CCR&amp;R - December 2017"/>
        <s v="Time Allocation - Sue Fenick,CCR&amp;R - December 2017"/>
        <s v="Time Allocations - Bonnie Jackson,CCR&amp;R - December 2017"/>
        <s v="Time Allocation - Bonnie Jackson,CCR&amp;R - Aug 2017 - Revised"/>
        <s v="Time Allocation - C. Morrison, CCR&amp;R - Aug 2017 - Revised"/>
        <s v="Time Allocation - Joanne Kirk,CCR&amp;R - Aug 2017 - Revised"/>
        <s v="Time Allocation - Kristin Mayes,CCR&amp;R Aug 2017 - Revised"/>
        <s v="Time Allocation - Megan Harper,CCR&amp;R - Aug 2017 - Revised"/>
        <s v="Time Allocation - Sue Fenick,CCR&amp;R - Aug 2017 Revised"/>
        <s v="Time Allocation - Susan Bresh,CCR&amp;R - Aug 2017 Revised"/>
        <s v="Reverse Matish Allocation for June 2018"/>
        <s v="Time Allocations Dr. Johnson - December 2017"/>
        <s v="Time Allocations M. Scanlon - Dec. 2017"/>
        <s v="Reversal of December 2018 PR Accrual"/>
        <s v="HF Reclasses - For the period of 09/01/18-11/30/18"/>
        <s v="December 2018 Payroll Accrual"/>
        <s v="December 2018 Payroll Journal Entry"/>
        <s v="Time Allocation - Christine Morrison - December 2018"/>
        <s v="Time Allocation - G. Peterson - December 2018"/>
        <s v="Time Allocation - Judith Byrne - December 2018"/>
        <s v="Time Allocation - Kristin Good - December 2018"/>
        <s v="Time Allocation - Linda Barnes - December 2018"/>
        <s v="Time Allocation - Robert Mayfield - December 2018"/>
        <s v="Time Allocation - Sue Fenick - December 2018"/>
        <s v="Time Allocations - A. Sharer - December 2018"/>
        <s v="Time Allocations - Admin - Dec 2018 - MG"/>
        <s v="Time Allocations - Admin - December 2018 - SF"/>
        <s v="Time Allocations - Bonnie Jackson,CCR&amp;R - Dec 2018"/>
        <s v="Time Allocations - Darshpreet Thind - December 2018"/>
        <s v="Time Allocations - Janessa Rivera- December 2018"/>
        <s v="Time Allocations - K. Edwards - December 2018"/>
        <s v="Time Allocations - Victoria Curtis - December 2018"/>
        <s v="Time Allocations Claire Gardner - December 2018"/>
        <s v="Time Allocations Dr. Johnson - Dec 2018"/>
        <s v="Time Allocations Michelle Hewitt - December 2018"/>
        <s v="Time Allocations Michelle Hewitt - July &amp; Aug 2018"/>
        <s v="Reclass food service workers' to CCFP"/>
        <s v="To reclass expense from 10-17 to 22-17 @ 11/30/17"/>
        <s v="Time Allocations - Admin - Oct 2018 - MG"/>
        <s v="Time Allocations - Admin - October 2018 - SF"/>
        <s v="Time Allocations - Darshpreet Thind October 2018"/>
        <s v="Time Allocations - Janessa Rivera October 2018"/>
        <s v="Time Allocations - Victoria Curtis - October 2018"/>
        <s v="Time Allocations Dr. Johnson - Oct 2018"/>
        <s v="Reverse je-01-10414, Doc # 002"/>
        <s v="Time Allocation - Victoria Curtis October 2018"/>
        <s v="Time Allocations - Admin - Nov 2018 - MG"/>
        <s v="Time Allocations - Admin - November 2018 - SF"/>
        <s v="Time Allocations - Janessa Rivera November 2018"/>
        <s v="Time Allocations -D.Thind November 2018"/>
        <s v="Time Allocations Dr. Johnson - Nov 2018"/>
        <s v="December 2018 Payroll Accrual - Correction Entry"/>
        <s v="Time Allocation - Claire Garner - December 2017"/>
        <s v="Time Allocation - Danielle Matish - December 2017"/>
        <s v="Time Allocation - Jaleesa Davis - December 2017"/>
        <s v="Time Allocation - Michelle Hewitt - December 2017"/>
        <s v="Rev Time Allocations M Scanlon - July 2017"/>
        <s v="Rev Time Allocations Michelle Hewitt 07/2017"/>
        <s v="Time Allocations M Scanlon - July 2017"/>
        <s v="Time Allocations Michelle Hewitt 07/2017"/>
        <s v="Rev Time Allocations M Scanlon - August 2017"/>
        <s v="Time Allocations M Scanlon - August 2017"/>
        <s v="January 2018 Payroll Journal Entry"/>
        <s v="January 2018 Payroll Accrual"/>
        <s v="Reverse January 2018 Payroll Accrual"/>
        <s v="Time Allocation - Manvir Gill - November 2017"/>
        <s v="Time Allocation - R Mayfield - November 2017"/>
        <s v="Time Allocation Linda Barnes - November 2017"/>
        <s v="Time Allocations - Denise Cacalori - November 2017"/>
        <s v="Time Allocations - Judy May - November 2017"/>
        <s v="Time Allocations - R. Gaschnig - November 2017"/>
        <s v="Addl.  Allocation  Manvir Gill -  November 2017"/>
        <s v="Time Allocation - Alvin Parache - November 2017"/>
        <s v="Time Allocations - G. Peterson - November 2017"/>
        <s v="Time Allocations - K. Edwards - November 2017"/>
        <s v="Time Allocations - Tim Kehoe - November 2017"/>
        <s v="Time Allocation - Alvin Parache - December 2017"/>
        <s v="Time Allocation - G. Peterson - December 2017"/>
        <s v="Time Allocation - Linda Barnes - December 2017"/>
        <s v="Time Allocation - Robert Mayfield - December 2017"/>
        <s v="Time Allocations - Denise Cacalori - December 2017"/>
        <s v="Time Allocations - Judy May - December 2017"/>
        <s v="Time Allocations - K. Edwards - December 2017"/>
        <s v="Time Allocations - R. Gaschnig - December 2017"/>
        <s v="Time Allocations - Tim Kehoe - December 2017"/>
        <s v="Time Allocations Dr. Johnson - September 2017"/>
        <s v="Time Allocations-Admin. - Sept. 2017 - M. Scanlon"/>
        <s v="October 2017 Payroll Accrual"/>
        <s v="Reverse October 2017 Payroll Accrual"/>
        <s v="October 2017 Payroll Journal Entry"/>
        <s v="Reverse September 2018 accrual"/>
        <s v="Time Allocation Danielle Matish - September 2017"/>
        <s v="Time Allocation Jaleesa Davis - September 2017"/>
        <s v="Time Allocations Claire Gardner -September 2017"/>
        <s v="Time Allocations Michelle Hewitt - September 2017"/>
        <s v="Time Allocation -  Susan Bresch - September 2018"/>
        <s v="Time Allocation - Christine Morrison - Sept 2018"/>
        <s v="Time Allocation - G. Peterson - September 2018"/>
        <s v="Time Allocation - Judith Byrne - September 2018"/>
        <s v="Time Allocation - Kristin Good - September 2018"/>
        <s v="Time Allocation - Linda Barnes - September 2018"/>
        <s v="Time Allocation - Robert Mayfield - September 2018"/>
        <s v="Time Allocation - Sue Fenick - September 2018"/>
        <s v="Time Allocation Danielle Matish - September 2018"/>
        <s v="Time Allocations - A. Sharer - September 2018"/>
        <s v="Time Allocations - Admin - Sept 2018 - MG"/>
        <s v="Time Allocations - Admin - September 2018 - SF"/>
        <s v="Time Allocations - Bonnie Jackson,CCR&amp;R - Sept 2018"/>
        <s v="Time Allocations - K. Edwards - September 2018"/>
        <s v="Time Allocations Claire Gardner - September 2018"/>
        <s v="Time Allocations Dr. Johnson - September 2018"/>
        <s v="Time Allocations Michelle Hewitt - September 2018"/>
        <s v="Jury Duty - Gladys Ortiz (Dept. 117)"/>
        <s v="To allocate exp.'s from 5 to LIHEAP as auth. by budgets."/>
        <s v="To transfer expenses from closed Grant 65 to new Grant 65-17"/>
        <s v="To reclass expense items to new Dept. #64F17 (G. Peterson)"/>
        <s v="Time Allocation Danielle Matish - October 2017"/>
        <s v="Time Allocations Claire Gardner - October 2017"/>
        <s v="Time Allocations Dr. Johnson - OCTOBER 20117"/>
        <s v="Time Allocations M. Scanlon - OCTOBER 2017"/>
        <s v="Time Allocations Michelle Hewitt - Jaleesa Davis"/>
        <s v="Time Allocations Michelle Hewitt - October 2017"/>
        <s v="November 2017 Payroll Journal Entry"/>
        <s v="October 2018 Payroll Accrual"/>
        <s v="October 2018 Payroll Journal Entry"/>
        <s v="Time Allocation -  Susan Bresch - OCTOBER 2018"/>
        <s v="Time Allocation - Christine Morrison - OCTOBER2018"/>
        <s v="Time Allocation - G. Peterson - OCTOBER 2018"/>
        <s v="Time Allocation - Judith Byrne - OCTOBER 2018"/>
        <s v="Time Allocation - Kristin Good - OCTOBER 2018"/>
        <s v="Time Allocation - Linda Barnes - OCTOBER 2018"/>
        <s v="Time Allocation - Robert Mayfield - OCTOBER 2018"/>
        <s v="Time Allocation - Sue Fenick - OCTOBER2018"/>
        <s v="Time Allocation Danielle Matish - OCTOBER2018"/>
        <s v="Time Allocations - A. Sharer - OCTOBER 2018"/>
        <s v="Time Allocations - Admin - OCTOBER 2018 - MG"/>
        <s v="Time Allocations - Bonnie Jackson,CCR&amp;R - OCTOBER 2018"/>
        <s v="Time Allocations - K. Edwards - OCTOBER 2018"/>
        <s v="Time Allocations Claire Gardner - OCTOBER 2018"/>
        <s v="Time Allocations Dr. Johnson - OCTOBER2018"/>
        <s v="Time Allocations Michelle Hewitt - october 2018"/>
        <s v="Robert Mayfield Time Allocation - October 2017"/>
        <s v="Time Allocation -  Susan Bresch - October 2017"/>
        <s v="Time Allocation - Christine Morrison - October 2017"/>
        <s v="Time Allocation  Manvir Gill - October 2017"/>
        <s v="Time Allocation - Sue Fenick - October 2017"/>
        <s v="Time Allocation Alvin Parache - October 2017"/>
        <s v="Time Allocation Kristin (Mayes) Good - October 2017"/>
        <s v="Time Allocation Linda Barnes -October 2017"/>
        <s v="Time Allocations - Bonnie Jackson - October 2017"/>
        <s v="Time Allocations - Joanne Kirk - October 2017"/>
        <s v="Time Allocations - Judy May - October 2017"/>
        <s v="Time Allocations - Megan Harper - October 2017"/>
        <s v="Time Allocations Denise Cacalori - October 2017"/>
        <s v="Time Allocations G. Peterson -October 2017"/>
        <s v="Time Allocations K. Edwards - October 2017"/>
        <s v="Time Allocations R. Gaschnig - October 2017"/>
        <s v="Time Allocations Tim Kehoe - October 2017"/>
        <s v="November 2017 Payroll Accrual"/>
        <s v="Reverse November 2017 Payroll Accrual"/>
        <s v="To reclass expenses from 5 to 10-18 as authorized"/>
        <s v="Trasnfer as authorized by budget"/>
        <s v="Jury Duty Pmt.- S. Tarquini - Dept. 123"/>
        <s v="Time Allocation - Danielle Matish - Nov. 2017"/>
        <s v="Time Allocation - Jaleesa Davis - Nov. 2017"/>
        <s v="Time Allocations - Michelle Hewitt - Nov. 2017"/>
        <s v="Time Allocations Claire Gardner - Nov. 2017"/>
        <s v="REV Time Allocation August 2017 - Christine Morrison"/>
        <s v="REV Time Allocation CCR&amp;R Kristin Mayes - August 2017"/>
        <s v="REV Time Allocation Sue Fenick Aug 2017"/>
        <s v="REV Time Allocations Bonnie Jackson - Aug 2017"/>
        <s v="REV Time Allocations Joanne Kirk - August 2017"/>
        <s v="REV Time Allocations Megan Harper - Aug 2017"/>
        <s v="REV Time Allocations Susan Bresch Aug 2017"/>
        <s v="Reallocate Dr. Johnson &amp; Kenila to HS for duties performed"/>
        <s v="Time Allocations Dr. Johnson - Nov. 2017"/>
        <s v="Time Allocations M. Scanlon - Nov. 2017"/>
        <s v="Reall. payroll for K Xavier HS duties performed"/>
        <s v="Reallocate payroll M. Gill for prog. oper., telcomm., and IT"/>
        <s v="To reallocate payroll for Dr. Johnson due to retro pay - HS"/>
        <s v="Reverse December 2017 Payroll Accrual"/>
        <s v="December 2017 Payroll Accrual"/>
        <s v="December 2017 Payroll Journal Entry"/>
        <s v="Intercompany Allocation from dept 5 to CSBG"/>
        <s v="November 2018 Payroll Accrual"/>
        <s v="November 2018 Payroll Journal Entry"/>
        <s v="November 2018 Payroll Accrual Reversal"/>
        <s v="Time Allocations M. Mayhand - 2017 (April)"/>
        <s v="Time Allocations M. Mayhand - 2017 (August)"/>
        <s v="Time Allocations M. Mayhand - 2017 (July)"/>
        <s v="Time Allocations M. Mayhand - 2017 (June 2017)"/>
        <s v="Time Allocations M. Mayhand - 2017 (March)"/>
        <s v="Time Allocations M. Mayhand - 2017 (May 2017)"/>
        <s v="Transfer exp. from 5 to USF &amp; LIHEAP for 10/1-11/30/17"/>
        <s v="To transfer exp. from 5 to USF for 7/1/17 - 9/30/17"/>
        <s v="Switch 58D &amp; 58E PR &amp; fringe entries"/>
        <s v="October 2018 Payroll Accrual Reversal"/>
        <s v="Time Allocation - Christine Morrison - Nov 2018"/>
        <s v="Time Allocation - G. Peterson - Nov 2018"/>
        <s v="Time Allocation - Judith Byrne - November 2018"/>
        <s v="Time Allocation - Kristin Good - November 2018"/>
        <s v="Time Allocation - Kyle Edwards - Nov 2018"/>
        <s v="Time Allocation - Linda Barnes - November 2018"/>
        <s v="Time Allocation - Robert Mayfield - November 2018"/>
        <s v="Time Allocation - Sue Fenick - November 2018"/>
        <s v="Time Allocations - A. Sharer - November 2018"/>
        <s v="Time Allocations - Admin - Nov 2018 - SF"/>
        <s v="Time Allocations - Bonnie Jackson,CCR&amp;R - November 2018"/>
        <s v="Time Allocations Claire Gardner - November 2018"/>
        <s v="January 2019 Payroll Accrual"/>
        <s v="January 2019 Payroll Journal Entry"/>
        <s v="Reversal of January 2019 PR Accrual Entry"/>
        <s v="To reallocate R. Gaschnig &amp; D. Cacalori to CCR&amp;R"/>
        <s v="Reverse February 2017 Payroll Accrual"/>
        <s v="To correct Time Allocations for M. Gill at 6/30/2017"/>
        <s v="To correct Time Allocations for M. Gill at 8/1/2017"/>
        <s v="Reclass exp. items USF as auth. by budgets at 12/17 &amp; 1/18"/>
        <s v="To reclass expense items to LIHEAP as authorized by budgets"/>
        <s v="To reclassify expenses to new USF and LIHEAP grant awards."/>
        <s v="February 2018 Payroll Journal Entry"/>
        <s v="In-kind contributions FY2018"/>
        <s v="Vacation Accural FYE 2018"/>
        <s v="Transfer PBC Audit to 5U"/>
        <s v="Headstart Allocation for Admin"/>
        <s v="Reclass Head Start Activity posted to prior year"/>
        <s v="Reverse JE-01-01662"/>
        <s v="Revised March 2017 Time Allocation - M. Scanlon"/>
        <s v="Revised Time Allocation - R. Johnson - March 2017"/>
        <s v="Revised Time Allocations - M. Scanlon - April 2017"/>
        <s v="Revised Time Allocations - M. Scanlon - June 2017"/>
        <s v="Revised Time Allocations - M. Scanlon - May 2017"/>
        <s v="Revised Time Allocations - R. Johnson - April 2017"/>
        <s v="Revised Time Allocations - R. Johnson - August 2017"/>
        <s v="Revised Time Allocations - R. Johnson - June 2017"/>
        <s v="Revised Time Allocations - R. Johnson - May 2017"/>
        <s v="C/R of Jury Duty pmt. to employee - Sue Fenick (Dept. 60-18)"/>
        <s v="To reallocate expenses to from 5 to 5T USF as authorized by"/>
        <s v="To reallocate expenses to from 5 to 5U LIHEAP as authorized"/>
        <s v="Time Allocation -  Susan Bresch,CCR&amp;R - January 2018"/>
        <s v="Time Allocation - Christine Morrison,CCR&amp;R - January 2018"/>
        <s v="Time Allocation - G. Peterson - January 2018"/>
        <s v="Time Allocation - Kristin (Mayes) Good,CCR&amp;R - January 2018"/>
        <s v="Time Allocation - Linda Barnes - January 2018"/>
        <s v="Time Allocation - Parache - January 2018"/>
        <s v="Time Allocation - Robert Mayfield - January 2018"/>
        <s v="Time Allocation - Sue Fenick,CCR&amp;R - January 2018"/>
        <s v="Time Allocation Danielle Matish 01/2018"/>
        <s v="Time Allocation Jaleesa Davis 01/18"/>
        <s v="Time Allocations - Bonnie Jackson,CCR&amp;R - January 2018"/>
        <s v="Time Allocations - Denise Cacalori - January 2018"/>
        <s v="Time Allocations - K. Edwards - January 2018"/>
        <s v="Time Allocations - R. Gaschnig - January 2018"/>
        <s v="Time Allocations - Tim Kehoe - January 2018"/>
        <s v="Time Allocations Claire Gardner 01/2018"/>
        <s v="Time Allocations Michelle Hewitt 01/18"/>
        <s v="Time Allocation Danielle Matish 02/2018"/>
        <s v="Time Allocation Jaleesa Davis 02/18"/>
        <s v="Time Allocations Claire Gardner 02/2018"/>
        <s v="Time Allocations Michelle Hewitt 02/18"/>
        <s v="Time Allocation -  Susan Bresch,CCR&amp;R - February 2018"/>
        <s v="Time Allocation - Christine Morrison,CCR&amp;R - February 2018"/>
        <s v="Time Allocation - G. Peterson - February 2018"/>
        <s v="Time Allocation - Kristin (Mayes) Good,CCR&amp;R - February 2018"/>
        <s v="Time Allocation - Linda Barnes - February 2018"/>
        <s v="Time Allocation - Parache - February 2018"/>
        <s v="Time Allocation - Robert Mayfield - February 2018"/>
        <s v="Time Allocation - Sue Fenick,CCR&amp;R - February 2018"/>
        <s v="Time Allocations - Bonnie Jackson,CCR&amp;R - February 2018"/>
        <s v="Time Allocations - Denise Cacalori - February 2018"/>
        <s v="Time Allocations - K. Edwards - February 2018"/>
        <s v="Time Allocations - R. Gaschnig - February 2018"/>
        <s v="Time Allocations - Tim Kehoe - February 2018"/>
        <s v="Time Alloc - Christine Morrison - July - Sept Adjustments"/>
        <s v="Time Allocation -  Susan Bresch - July - September reclasses"/>
        <s v="Time Allocations - Bonnie Jackson - July - Sept Adjustments"/>
        <s v="Time Allocations - Kristin Good - July - Sept Adjustments"/>
        <s v="Time Allocations - Sue Fenick - July - Sept Adjustments"/>
        <s v="February 2019 Payroll Accrual"/>
        <s v="February 2019 Payroll Journal Entry"/>
        <s v="Reversal of February 2019 PR Accrual"/>
        <s v="CCR&amp;R reclasses for UC18003"/>
        <s v="March 2017 Payroll Accrual"/>
        <s v="Reverse March 2017 Payroll Accrual"/>
        <s v="March 2018 Payroll Journal Entry"/>
        <s v="Time Allocation -  Susan Bresch - March 2018"/>
        <s v="Time Allocation - Christine Morrison - March 2018"/>
        <s v="Time Allocation - G. Peterson - March 2018"/>
        <s v="Time Allocation - Kristin Good - March 2018"/>
        <s v="Time Allocation - Linda Barnes - March 2018"/>
        <s v="Time Allocation - Parache - March 2018"/>
        <s v="Time Allocation - Robert Mayfield - March 2018"/>
        <s v="Time Allocation - Sue Fenick - March 2018"/>
        <s v="Time Allocation Danielle Matish - March 2018"/>
        <s v="Time Allocation Jaleesa Davis - March 2018"/>
        <s v="Time Allocations - Bonnie Jackson - March 2018"/>
        <s v="Time Allocations - Denise Cacalori - March 2018"/>
        <s v="Time Allocations - K. Edwards - March 2018"/>
        <s v="Time Allocations - R. Gaschnig - March 2018"/>
        <s v="Time Allocations - Tim Kehoe - March 2018"/>
        <s v="Time Allocations Claire Gardner - March 2018"/>
        <s v="Time Allocations Michelle Hewitt - March 2018"/>
        <s v="March 2019 Payroll Accrual"/>
        <s v="March 2019 Payroll Journal Entry"/>
        <s v="Reversal of March 2019 PR Accrual"/>
        <s v="Robert Mayfield Time Allocation 03/17"/>
        <s v="Time Allocation Alvin Parache 03/17"/>
        <s v="Time Allocation Jaleesa Davis 03/17"/>
        <s v="Time Allocation Kristin Mayes 03/17"/>
        <s v="Time Allocation Linda Barnes 12/16"/>
        <s v="Time Allocation Sue Fenick 03/17"/>
        <s v="Time Allocations Bonnie Jackson 03/17"/>
        <s v="Time Allocations Claire Gardner 03/17"/>
        <s v="Time Allocations Denise Cacalori 03/17"/>
        <s v="Time Allocations Greta Peterson 03/17"/>
        <s v="Time Allocations Joanne Kirk 03/17"/>
        <s v="Time Allocations Judy May 03/17"/>
        <s v="Time Allocations K. Edwards 03/17"/>
        <s v="Time Allocations K. Kearns 03/17"/>
        <s v="Time Allocations Leslie Haddock 03/17"/>
        <s v="Time Allocations Megan Harper 03/17"/>
        <s v="Time Allocations Michelle Hewitt 03/17"/>
        <s v="Time Allocations R. Gaschnig 03/17"/>
        <s v="Time Allocations Susan Bresch 03/17"/>
        <s v="Time Allocations Tim Kehoe 03/17"/>
        <s v="Time Allocations - Judy May - January 2018"/>
        <s v="Time Allocations - A. Sharer - February 2018"/>
        <s v="Time Allocations - Judy May - February 2018"/>
        <s v="Time Allocations - A. Sharer - March 2018"/>
        <s v="Time Allocations - Judy May - March 2018"/>
        <s v="Time Allocations Dr. Johnson 03/17"/>
        <s v="Time Allocations M. Scanlon 03/17"/>
        <s v="March 2018 Payroll Accrual"/>
        <s v="Reverse March 2018 Payroll Accrual"/>
        <s v="Time Allocation -  Susan Bresch - March 2019"/>
        <s v="Time Allocation - Christine Morrison - March 2019"/>
        <s v="Time Allocation - G. Peterson - March 2019"/>
        <s v="Time Allocation - Judith Byrne - March 2019"/>
        <s v="Time Allocation - Kristin Good - March 2019"/>
        <s v="Time Allocation - Robert Mayfield - March 2019"/>
        <s v="Time Allocation - Sue Fenick - March 2019"/>
        <s v="Time Allocation - Victoria Curtis - March 2019"/>
        <s v="Time Allocations - A. Sharer - March 2019"/>
        <s v="Time Allocations - Admin - March 2019 - SF"/>
        <s v="Time Allocations - Admin - March 2019- MG"/>
        <s v="Time Allocations - Bonnie Jackson,CCR&amp;R - March 2019"/>
        <s v="Time Allocations - K. Edwards - March 2019"/>
        <s v="Time Allocations - Rivera - March 2019"/>
        <s v="Time Allocations - Thind - March 2019"/>
        <s v="Time Allocations Claire Gardner - March 2019"/>
        <s v="Time Allocations Dr. Johnson - March 2018"/>
        <s v="Time Allocations Michelle Hewitt - March 2019"/>
        <s v="February 2018 Payroll Accrual"/>
        <s v="Reverse February 2018 Payroll Accrual"/>
        <s v="Reallocate exp. for M. Vasquez to Housing Couns. - Dept. 31A"/>
        <s v="Time Allocation -  Susan Bresch - January 2019"/>
        <s v="Time Allocation - Christine Morrison - January 2019"/>
        <s v="Time Allocation - G. Peterson - January 2019"/>
        <s v="Time Allocation - Judith Byrne - January 2019"/>
        <s v="Time Allocation - Kristin Good - January 2019"/>
        <s v="Time Allocation - Linda Barnes - January 2019"/>
        <s v="Time Allocation - Robert Mayfield - January 2019"/>
        <s v="Time Allocation - Sue Fenick - January 2019"/>
        <s v="Time Allocation - Victoria Curtis - January 2019"/>
        <s v="Time Allocations - A. Sharer - January 2019"/>
        <s v="Time Allocations - Admin - Jan 2019 - MG"/>
        <s v="Time Allocations - Admin - January 2019 - SF"/>
        <s v="Time Allocations - Bonnie Jackson,CCR&amp;R - Jan 2019"/>
        <s v="Time Allocations - K. Edwards - January 2019"/>
        <s v="Time Allocations - Rivera - January 2019"/>
        <s v="Time Allocations - Thind - January 2019"/>
        <s v="Time Allocations Claire Gardner - January 2019"/>
        <s v="Time Allocations Dr. Johnson - Jan 2019"/>
        <s v="Time Allocations Michelle Hewitt - January 2019"/>
        <s v="Time Allocation -  Susan Bresch - February 2019"/>
        <s v="Time Allocation - Christine Morrison - February 2019"/>
        <s v="Time Allocation - G. Peterson - February 2019"/>
        <s v="Time Allocation - Judith Byrne - February 2019"/>
        <s v="Time Allocation - Kristin Good - February 2019"/>
        <s v="Time Allocation - Linda Barnes - February 2019"/>
        <s v="Time Allocation - Robert Mayfield - February 2019"/>
        <s v="Time Allocation - Sue Fenick - February 2019"/>
        <s v="Time Allocation - Victoria Curtis - February 2019"/>
        <s v="Time Allocations - A. Sharer - February 2019"/>
        <s v="Time Allocations - Admin - February 2019 - MG"/>
        <s v="Time Allocations - Admin - February 2019 - SF"/>
        <s v="Time Allocations - Bonnie Jackson,CCR&amp;R - Feb 2019"/>
        <s v="Time Allocations - K. Edwards - February 2019"/>
        <s v="Time Allocations - Rivera - February 2019"/>
        <s v="Time Allocations - Thind - Feb 2019"/>
        <s v="Time Allocations Claire Gardner - February 2019"/>
        <s v="Time Allocations Dr. Johnson - Feb 2019"/>
        <s v="Time Allocations Michelle Hewitt - February 2019"/>
        <s v="April 2018 Payroll Journal Entry"/>
        <s v="APRIL 2017 Payroll Journal Entry"/>
        <s v="Reverse Dec Accrual (correction)"/>
        <s v="Time Allocation - Frank Notte - February 2019"/>
        <s v="Time Allocation - Frank Notte - March 2019"/>
        <s v="April 2017 Payroll Accrual"/>
        <s v="Reverse April 2017 Payroll Acrual"/>
        <s v="April 2018 Payroll Accrual"/>
        <s v="Reverse April 2018 Payroll Accrual"/>
        <s v="To reallocate expenses from 5 to 5T Mar &amp; Apr 18"/>
        <s v="To Relocate expenses from 5 to 5U Mar &amp; Apr 18"/>
        <s v="April 2019 Payroll Accrual"/>
        <s v="April 2019 Payroll Journal Entry"/>
        <s v="Reversal of April 2019 PR Accrual"/>
        <s v="Time allocation Darsh Thind Mar 2017"/>
        <s v="Time Allocations Dr. Johnson - January 2018"/>
        <s v="Time Allocations M. Scanlon January 2018"/>
        <s v="Time Allocations Dr. Johnson - February 2018"/>
        <s v="Time Allocations M. Scanlon - February 2018"/>
        <s v="Time Allocations M. Scanlon - March 2018"/>
        <s v="Time Allocation - Judith Byrne - February 2018"/>
        <s v="Time Allocation - Judith Byrne - March 2018"/>
        <s v="Reallocate expenses to from 5 to 5T USF as authorized."/>
        <s v="Reallocate expenses to from 5 to 5U LIHEAP as authorized."/>
        <s v="Time Allocation Kenila Xavier March 2017"/>
        <s v="Reclass expenses from Program 5 to 5T-USF &amp; 5U-LIHEAP @ 4/30"/>
        <s v="Time Allocation - April 2017 - K. Xavier"/>
        <s v="Time Allocation -  Susan Bresch - April 2018"/>
        <s v="Time Allocation - Christine Morrison - April 2018"/>
        <s v="Time Allocation - Judith Byrne - April 2018"/>
        <s v="Time Allocation - Kristin Good - April 2018"/>
        <s v="Time Allocation - Sue Fenick - April 2018"/>
        <s v="Time Allocations - Bonnie Jackson - April 2018"/>
        <s v="Time Allocation - G. Peterson - April 2018"/>
        <s v="Time Allocation - Linda Barnes - April 2018"/>
        <s v="Time Allocation - Parache - April 2018"/>
        <s v="Time Allocation - Robert Mayfield - April 2018"/>
        <s v="Time Allocations - A. Sharer - April 2018"/>
        <s v="Time Allocations - Denise Cacalori - April 2018"/>
        <s v="Time Allocations - Judy May - April 2018"/>
        <s v="Time Allocations - K. Edwards - April 2018"/>
        <s v="Time Allocations - R. Gaschnig - April 2018"/>
        <s v="Time Allocations - Tim Kehoe - April 2018"/>
        <s v="To reclass exp. amts. to Dept. 10-18 for 4 mos. of FY 2018"/>
        <s v="To reclass expense amts. to Dept. 9-18 for 4 mos. of FY 2018"/>
        <s v="May 2018 Payroll Journal Entry"/>
        <s v="Time Allocations Dr. Johnson - April 2018"/>
        <s v="May 2018 Payroll Accrual"/>
        <s v="Reverse May 2018 Payroll Accrual"/>
        <s v="May 2017 Payroll Accrual"/>
        <s v="MAY 2017 Payroll Journal Entry"/>
        <s v="Reverse May 2017 Payroll Accrual"/>
        <s v="Christine Morrison - Time allocation april 2017"/>
        <s v="Time Allocation Kristin Mayes"/>
        <s v="Time Allocation Sue Fenick 4/17"/>
        <s v="Time Allocations Bonnie Jackson 4/17"/>
        <s v="Time Allocations Joanne Kirk 12/16"/>
        <s v="Time Allocations Megan Harper 4/17"/>
        <s v="Time Allocations Susan Bresch 4/17"/>
        <s v="To reallocate expenses from 5 to 5T May 18"/>
        <s v="To Relocate expenses from 5 to 5U May 2018"/>
        <s v="MARCH 2017 Payroll Journal Entry"/>
        <s v="Time Allocation Danielle Matish - April 2018"/>
        <s v="Time Allocation Jaleesa Davis - April 2018"/>
        <s v="Time Allocations Claire Gardner - April 2018"/>
        <s v="Time Allocations Michelle Hewitt - April 2018"/>
        <s v="Time Allocation - APRIL 2017 - Mary Scanlon"/>
        <s v="Time Allocations Dr. Johnson - APRIL 2017"/>
        <s v="May 2019 Payroll Accrual"/>
        <s v="May 2019 Payroll Journal Entry"/>
        <s v="Reversal of May 2019 Payroll Accrual"/>
        <s v="Time Allocation -  Susan Bresch - May 2019"/>
        <s v="Time Allocation - Christine Morrison - May 2019"/>
        <s v="Time Allocation - Frank Notte - May 2019"/>
        <s v="Time Allocation - G. Peterson - May 2019"/>
        <s v="Time Allocation - Judith Byrne - May 2019"/>
        <s v="Time Allocation - Kristin Good - May 2019"/>
        <s v="Time Allocation - Robert Mayfield - May 2019"/>
        <s v="Time Allocation - Sue Fenick - May 2019"/>
        <s v="Time Allocation - Victoria Curtis - May 2019"/>
        <s v="Time Allocations - A. Sharer - May 2019"/>
        <s v="Time Allocations - Admin - May 2019 - MG"/>
        <s v="Time Allocations - Admin - May 2019 - SF"/>
        <s v="Time Allocations - Bonnie Jackson,CCR&amp;R - May 2019"/>
        <s v="Time Allocations - Colin Harty - May 2019"/>
        <s v="Time Allocations - Gerlini Garrido - May 2019"/>
        <s v="Time Allocations - K. Edwards - May 2019"/>
        <s v="Time Allocations - Plummer - May 2019"/>
        <s v="Time Allocations - Rivera - May 2019"/>
        <s v="Time Allocations - Sheila Hughes - May 2019"/>
        <s v="Time Allocations - Stephanie Dixon - May 2019"/>
        <s v="Time Allocations - Thind - May 2019"/>
        <s v="Time Allocations Claire Gardner - May 2019"/>
        <s v="Time Allocations Dr. Johnson - May 2019"/>
        <s v="Time Allocations Elayne Schermerhorn - May 2019"/>
        <s v="Time Allocations Michelle Hewitt - May 2019"/>
        <s v="Time Allocation -  Susan Bresch - May 2018"/>
        <s v="Time Allocation - Christine Morrison - May 2018"/>
        <s v="Time Allocation - G. Peterson - May 2018"/>
        <s v="Time Allocation - Judith Byrne - May 2018"/>
        <s v="Time Allocation - Kristin Good - May 2018"/>
        <s v="Time Allocation - Linda Barnes - May 2018"/>
        <s v="Time Allocation - Robert Mayfield - May 2018"/>
        <s v="Time Allocation - Sue Fenick - May 2018"/>
        <s v="Time Allocation Danielle Matish - May 2018"/>
        <s v="Time Allocation Jaleesa Davis - May 2018"/>
        <s v="Time Allocations - A. Sharer - May 2018"/>
        <s v="Time Allocations - Bonnie Jackson,CCR&amp;R - May 2018"/>
        <s v="Time Allocations - Denise Cacalori - May 2018"/>
        <s v="Time Allocations - Judy May - May 2018"/>
        <s v="Time Allocations - K. Edwards - May 2018"/>
        <s v="Time Allocations - R. Gaschnig - May 2018"/>
        <s v="Time Allocations - Tim Kehoe - May 2018"/>
        <s v="Time Allocations Claire Gardner - May 2018"/>
        <s v="Time Allocations Michelle Hewitt - May 2018"/>
        <s v="Time Allocations Dr. Johnson May 2017"/>
        <s v="Time Allocations M. Scanlon May 2017"/>
        <s v="Robert Mayfield Time Allocation 05/17"/>
        <s v="Time Allocation Alvin Parache 05/17"/>
        <s v="Time Allocation Linda Barnes 05/17"/>
        <s v="Time Allocation May 2017 - Manvir Gill"/>
        <s v="Time Allocations Denise Cacalori 05/17"/>
        <s v="Time Allocations G. Peterson 05/17"/>
        <s v="Time Allocations Judy May 05/17"/>
        <s v="Time Allocations K. Edwards 05/17"/>
        <s v="Time Allocations R. Gaschnig 05/17"/>
        <s v="Time Allocations Tim Kehoe 05/17"/>
        <s v="Time Allocation - MG Jan 2018"/>
        <s v="Reallocate salaries from UW to HS as authorized by budgets"/>
        <s v="Time Allocation - MG Feb 2018"/>
        <s v="Time Allocation -  Susan Bresch - June 2018"/>
        <s v="Time Allocation - Christine Morrison - June 2018"/>
        <s v="Time Allocation - G. Peterson - June 2018"/>
        <s v="Time Allocation - Judith Byrne - June 2018"/>
        <s v="Time Allocation - Kristin Good - June 2018"/>
        <s v="Time Allocation - Linda Barnes - June 2018"/>
        <s v="Time Allocation - Robert Mayfield - June 2018"/>
        <s v="Time Allocation - Sue Fenick - June 2018"/>
        <s v="Time Allocation Danielle Matish - June 2018"/>
        <s v="Time Allocation Jaleesa Davis - June 2018"/>
        <s v="Time Allocations - A. Sharer - June 2018"/>
        <s v="Time Allocations - Bonnie Jackson,CCR&amp;R - June 2018"/>
        <s v="Time Allocations - Denise Cacalori - June 2018"/>
        <s v="Time Allocations - Judy May - June 2018"/>
        <s v="Time Allocations - K. Edwards - June 2018"/>
        <s v="Time Allocations - R. Gaschnig - June 2018"/>
        <s v="Time Allocations - Tim Kehoe - June 2018"/>
        <s v="Time Allocations Claire Gardner - June 2018"/>
        <s v="Time Allocations Michelle Hewitt - June 2018"/>
        <s v="Time Allocation - Oct 18-Nov 18 - Dixon"/>
        <s v="To Allocate USF expenses out of Program 05 to USF"/>
        <s v="Time Allocation - Colin Harty - January 2019"/>
        <s v="Time Allocation - Jan 2019 Corrections - Dr. Johnson"/>
        <s v="Time Allocation - Jan 2019 Corrections - Garner"/>
        <s v="Time Allocation - Jan 2019 Corrections - Gill"/>
        <s v="Time Allocation - Jan 2019 Corrections - Rivera"/>
        <s v="Time Allocation - Jan 2019 Corrections - Sharer"/>
        <s v="Time Allocation - Jan 2019 Corrections - Thind"/>
        <s v="Time Allocation - Dec 2018 Corrections - Garner"/>
        <s v="Time Allocation - Colin Harty - February 2019"/>
        <s v="Time Allocation - Dec 18-Feb 19 - Dixon"/>
        <s v="Time Allocation - Feb 2019 Corrections - Dr. Johnson"/>
        <s v="Time Allocation - Feb 2019 Corrections - Garner"/>
        <s v="Time Allocation - Feb 2019 Corrections - Gill"/>
        <s v="Time Allocation - Feb 2019 Corrections - Rivera"/>
        <s v="Time Allocation - Feb 2019 Corrections - Sharer"/>
        <s v="Time Allocation - Feb 2019 Corrections - Thind"/>
        <s v="To allocate LIHEAP expenses to LIHEAP as authorized by budge"/>
        <s v="Time Allocations - Admin - March 2018 - MG"/>
        <s v="Time Allocations - Admin - March 2018 - SF"/>
        <s v="Time Allocations - Admin - April 2018 - MG"/>
        <s v="Time Allocations - Admin - April 2018 - SF"/>
        <s v="Time Allocations - Admin - May 2018 - MG"/>
        <s v="Time Allocations - Admin - May 2018 - SF"/>
        <s v="Time Allocations Dr. Johnson - May 2018"/>
        <s v="SUPPLIES FOR CLAIRE G HEAD START WK ENDING 062819"/>
        <s v="June 2017 Payroll Accrual"/>
        <s v="JUNE 2017 Payroll Journal Entry"/>
        <s v="Reverse June 2017 Payroll Accrual"/>
        <s v="Reallocate HF expenses #17AOCP to United Way as auth by budg"/>
        <s v="Time Allocation CCR&amp;R - June 2017 - Christine Morrison"/>
        <s v="Time Allocation CCR&amp;R Kristin Mayes 6-17"/>
        <s v="Time Allocation Sue Fenick 06-17"/>
        <s v="Time Allocations Bonnie Jackson 06/2017"/>
        <s v="Time Allocations Joanne Kirk 06/2017"/>
        <s v="Time Allocations Megan Harper 06/17"/>
        <s v="Time Allocations S. Bresh 6-17"/>
        <s v="To reclass Feb. 2018 Reversal to proper dept.'s"/>
        <s v="To reclass exp. items in Dept. 10-18 for fin. rep. purposes"/>
        <s v="Robert Mayfield Time Allocation 04/17"/>
        <s v="Time allocation Darsh Thind 04/17"/>
        <s v="Time Allocation Linda Barnes 04/17"/>
        <s v="Time Allocations Denise Cacalori 04/17"/>
        <s v="Time Allocations Judy May 04/17"/>
        <s v="Time Allocations R. Gaschnig 04/17"/>
        <s v="Time Allocation Alvin Parache 04/17"/>
        <s v="Time Allocations G. Peterson 04/17"/>
        <s v="Time Allocations K. Edwards 04/17"/>
        <s v="Time Allocations Tim Kehoe 04/17"/>
        <s v="Time Allocation - Dr. Johnson - June 2017"/>
        <s v="Time Allocation - Mary Scanlon - June 2017"/>
        <s v="To reallocate expenses to from 5 to 5T USF as authorized"/>
        <s v="To transfer SF from 10-18 to 13-17"/>
        <s v="Reverse D. Matish Time Allocation - Sept &amp; Oct 2018"/>
        <s v="Time Allocation -  Susan Bresch - April 2019"/>
        <s v="Time Allocation - Christine Morrison - April 2019"/>
        <s v="Time Allocation - Frank Notte - April 2019"/>
        <s v="Time Allocation - G. Peterson - April 2019"/>
        <s v="Time Allocation - Judith Byrne - April 2019"/>
        <s v="Time Allocation - Kristin Good - April 2019"/>
        <s v="Time Allocation - Robert Mayfield - April 2019"/>
        <s v="Time Allocation - Sue Fenick - April 2019"/>
        <s v="Time Allocation - Victoria Curtis - April 2019"/>
        <s v="Time Allocations - A. Sharer - April 2019"/>
        <s v="Time Allocations - Admin - Apr 2019 - MG"/>
        <s v="Time Allocations - Admin - April 2019 - SF"/>
        <s v="Time Allocations - Bonnie Jackson,CCR&amp;R - Apr 2019"/>
        <s v="Time Allocations - K. Edwards - April 2019"/>
        <s v="Time Allocations - Rivera - April 2019"/>
        <s v="Time Allocations - Thind - April 2019"/>
        <s v="Time Allocations Claire Gardner - April 2019"/>
        <s v="Time Allocations Dr. Johnson - April 2019"/>
        <s v="Time Allocations Michelle Hewitt - April 2019"/>
        <s v="Time Allocation Jaleesa Davis 04/17"/>
        <s v="Time Allocations Claire Gardner 04/17"/>
        <s v="Time Allocations Leslie Haddock 04/17"/>
        <s v="Time Allocations Michelle Hewitt 04/17"/>
        <s v="Time Allocation Jaleesa Davis 05/17"/>
        <s v="Time Allocations Claire Gardner 05/17"/>
        <s v="Time Allocations Michelle Hewitt 05/17"/>
        <s v="Adjusting entry for CSBG Grant - Reclass to Dept. 46K"/>
        <s v="Adjusting entry for CSBG Grant - Reclass to 22-17"/>
        <s v="Time Allocation CCR&amp;R Kristin Mayes 05/2017"/>
        <s v="Time Allocation May 2017 - Christine Morrison"/>
        <s v="Time Allocation Sue Fenick 05/2017"/>
        <s v="Time Allocations Bonnie Jackson 05/17"/>
        <s v="Time Allocations Joanne Kirk 05/2017"/>
        <s v="Time Allocations Megan Harper 05/17"/>
        <s v="Time Allocations Susan Bresch 05/17"/>
        <s v="Jury Duty payment to employee - Susan Dietz"/>
        <s v="Time Allocations - Colin Harty - April 2019"/>
        <s v="Time Allocations - Colin Harty - March 2019"/>
        <s v="Time Allocations - Gerlini Garrido - April 2019"/>
        <s v="Time Allocations - Sheila Hughes - April 2019"/>
        <s v="Time Allocations - Stephanie Dixon - April 2019"/>
        <s v="Time Allocations - Stephanie Dixon - March 2019"/>
        <s v="To reclass misposting @ 3/31/17 from Dept. 22 to Dept. 22-17"/>
        <s v="To reclass misposting @ 3/31/17 from Dept. 64F to Dept 64F17"/>
        <s v="June 2018 Payroll Journal Entry"/>
        <s v="Q2 Adjustments"/>
        <s v="Correct misclassing of Plummer &amp; Schermerhorn for May alloc."/>
        <s v="Frank Notte salary reclass between 96-18 &amp; 92-18"/>
        <s v="June 2018 Payroll Accrual"/>
        <s v="Jan19 act adj"/>
        <s v="Oct 18 actual adjs salary"/>
        <s v="Nov18 act adjs"/>
        <s v="Dec18 Act adjs"/>
        <s v="Feb19 Act Adj"/>
        <s v="Mar19 Act adj"/>
        <s v="Apr19 Acy Adj"/>
        <s v="May19 Act Adj"/>
        <s v="June19 Act Adj Mt Holly"/>
        <s v="June19 mth end accr"/>
        <s v="To adjust Year end payroll accrual"/>
        <s v="June 19 Adj Payroll and Taxes"/>
        <s v="June19 mth end accr reversal"/>
        <s v="To reall. C. Garner to Central Intake from Healthy Families"/>
        <s v="Revised time Allocation May 2017 - Manvir Gill"/>
        <s v="Time Allocation May 2017 (Revised) - Manvir Gill"/>
        <s v="To allocate expenses from 05 to USF to complete USF Grant"/>
        <s v="To allocate expenses from 05 to LIHEAP for June 2017"/>
        <s v="Salary Adj CSBG admin Jan 2019"/>
        <s v="Salary Adj CSBG admin Feb 2019"/>
        <s v="Salary Adj CSBG admin March 2019"/>
        <s v="Payroll Tax Adj CSBG Admin Apr 2019"/>
        <s v="Salary Adj CSBG admin April 2019"/>
        <s v="Salary Adj CSBG admin May 2019"/>
        <s v="Salary Adj CSBG admin June 2019"/>
        <s v="July 2017 Payroll Accrual"/>
        <s v="JULY 2017 Payroll Journal Entry"/>
        <s v="Reverse July 2017 Payroll Accrual"/>
        <s v="Reverse Accrued Vacation @ 2/28/2017 (Eff. 3/1/17)"/>
        <s v="TO PURCHASE A MONEY ORDER FOR COMMONWEALTH OF PENNSYLVANIA"/>
        <s v="Robert Mayfield Time Allocation 06/17"/>
        <s v="Time Allocation Alvin Parache 06/17"/>
        <s v="Time Allocation Linda Barnes 06/17"/>
        <s v="Time Allocation Manvir Gill 06/17"/>
        <s v="Time Allocations Denise Cacalori 06/17"/>
        <s v="Time Allocations Greta Peterson 06/17"/>
        <s v="Time Allocations Judy May 06/17"/>
        <s v="Time Allocations K. Edwards 06/17"/>
        <s v="Time Allocations R. Gaschnig 06/17"/>
        <s v="Time Allocations Tim Kehoe 06/17"/>
        <s v="To Transfer from 5 to LIHEAP &amp; USF"/>
        <s v="Time Allocation Danielle Matish 06/2017"/>
        <s v="Time Allocation Jaleesa Davis 06/17"/>
        <s v="Time Allocations Claire Gardner 06/17"/>
        <s v="Time Allocations Michelle Hewitt 06/17"/>
        <s v="Jury Duty Pmt. to employee - Maria Figueroa"/>
        <s v="Time Allocations - Admin - June 2018 - MG"/>
        <s v="Time Allocations - Admin - June 2018 - SF"/>
        <s v="Time Allocations Dr. Johnson - June2018"/>
        <s v="June 2019 Payroll Accrual"/>
        <s v="June 2019 Payroll Journal Entry"/>
        <s v="Time Allocation -  Susan Bresch - June 2019"/>
        <s v="Time Allocation - Christine Morrison - June 2019"/>
        <s v="Time Allocation - E. Schermerhorn - June 2019"/>
        <s v="Time Allocation - Frank Notte - June 2019"/>
        <s v="Time Allocation - G. Peterson - June 2019"/>
        <s v="Time Allocation - Judith Byrne - June 2019"/>
        <s v="Time Allocation - Kristin Good - June 2019"/>
        <s v="Time Allocation - Robert Mayfield - June 2019"/>
        <s v="Time Allocation - Sue Fenick - June 2019"/>
        <s v="Time Allocation - Victoria Curtis - June 2019"/>
        <s v="Time Allocations - A. Sharer - June 2019"/>
        <s v="Time Allocations - Admin - June 2019 - MG"/>
        <s v="Time Allocations - Admin - June 2019 - SF"/>
        <s v="Time Allocations - Bonnie Jackson,CCR&amp;R - June 2019"/>
        <s v="Time Allocations - Colin Harty - June 2019"/>
        <s v="Time Allocations - Gerlini Garrido - June 2019"/>
        <s v="Time Allocations - K. Edwards - June 2019"/>
        <s v="Time Allocations - Plummer - June 2019"/>
        <s v="Time Allocations - Rivera - June 2019"/>
        <s v="Time Allocations - Sheila Hughes - June 2019"/>
        <s v="Time Allocations - Stephanie Dixon - June 2019"/>
        <s v="Time Allocations - Thind - June 2019"/>
        <s v="Time Allocations Claire Gardner - June 2019"/>
        <s v="Time Allocations Dr. Johnson - June 2019"/>
        <s v="Time Allocations Michelle Hewitt - June 2019"/>
        <s v="Reversal of June 2019 PR Accrual"/>
        <s v="Time Allocation July 2017 - Christine Morrison"/>
        <s v="Time Allocation July 2017 - Kristin Mayes"/>
        <s v="Time Allocation Sue Fenick 07/2017"/>
        <s v="Time Allocations Bonnie Jackson 07/2017"/>
        <s v="Time Allocations July 2017 - Joanne Kirk"/>
        <s v="Time Allocations Megan Harper 07/2017"/>
        <s v="Time Allocations Susan Bresch 07/2017"/>
        <s v="Robert Mayfield Time Allocation 07/2017"/>
        <s v="Time Allocation  Manvir Gill 07/2017"/>
        <s v="Time Allocation Alvin Parache 07/2017"/>
        <s v="Time Allocation Linda Barnes 07/2017"/>
        <s v="Time Allocations Denise Cacalori 07/2017"/>
        <s v="Time Allocations G. Peterson 07/2017"/>
        <s v="Time Allocations Judy May 07/2017"/>
        <s v="Time Allocations K. Edwards 07/2017"/>
        <s v="Time Allocations R. Gaschnig 09/2017"/>
        <s v="Time Allocations Tim Kehoe 07/2017"/>
        <s v="Time Allocation Danielle Matish 07/2017"/>
        <s v="Time Allocations Claire Gardner 07/2017"/>
        <s v="August 2017 Payroll Accrual"/>
        <s v="AUGUST 2017 Payroll Journal Entry"/>
        <s v="Reverse August 2017 Payroll Accrual"/>
        <s v="July 2018 Payroll Accrual"/>
        <s v="July 2018 Payroll Journal Entry"/>
        <s v="Reverse July 2018 PR Accrual"/>
        <s v="Reclass cost to Head Start"/>
        <s v="Adjustments for Expense October 2018 to July 2019"/>
        <s v="To Transfer from 5 to LIHEAP Jun &amp; Jul"/>
        <s v="To Transfer from 5 to LIHEAP Jun &amp; Jul Admin Salaries"/>
        <s v="To Transfer from 5 to LIHEAP Jun &amp; Jul Program Salaries"/>
        <s v="To Transfer from 5 to USF"/>
        <s v="August 2018 Payroll Accrual"/>
        <s v="August 2018 Payroll Journal Entry"/>
        <s v="August 2019 Payroll Journal Entry"/>
        <s v="To allocate expenses from 05 to LIHEAP"/>
        <s v="To allocate expenses from 05 to USF for July 2017"/>
        <s v="Audit Entries PBC"/>
        <s v="July 2019 Payroll Accrual"/>
        <s v="July 2019 Payroll Journal Entry"/>
        <s v="Time Allocation -  Susan Bresch - July 2019"/>
        <s v="Time Allocation - Christine Morrison - July 2019"/>
        <s v="Time Allocation - E. Schermerhorn - July 2019"/>
        <s v="Time Allocation - G. Peterson - July 2019"/>
        <s v="Time Allocation - Judith Byrne - July 2019"/>
        <s v="Time Allocation - Kristin Good - July 2019"/>
        <s v="Time Allocation - Robert Mayfield - July 2019"/>
        <s v="Time Allocation - Sue Fenick - July 2019"/>
        <s v="Time Allocation - Victoria Reger - July 2019"/>
        <s v="Time Allocations - A. Sharer - July 2019"/>
        <s v="Time Allocations - Admin - July 2019 - MG"/>
        <s v="Time Allocations - Admin - July 2019 - SF"/>
        <s v="Time Allocations - Bonnie Jackson,CCR&amp;R - July 2019"/>
        <s v="Time Allocations - Colin Harty - July 2019"/>
        <s v="Time Allocations - Gerlini Garrido - July 2019"/>
        <s v="Time Allocations - K. Edwards - July 2019"/>
        <s v="Time Allocations - Mease - July 2019"/>
        <s v="Time Allocations - Plummer - July 2019"/>
        <s v="Time Allocations - Rivera - July 2019"/>
        <s v="Time Allocations - Sheila Hughes - July 2019"/>
        <s v="Time Allocations - Stephanie Dixon - July 2019"/>
        <s v="Time Allocations - Taylor - July 2019"/>
        <s v="Time Allocations - Thind - July 2019"/>
        <s v="Time Allocations Claire Gardner - July 2019"/>
        <s v="Time Allocations Dr. Johnson - July 2019"/>
        <s v="Time Allocations Michelle Hewitt - July 2019"/>
        <s v="Reverse July PR Accrual"/>
        <s v="Christine Morrison Time Allocation July 2018"/>
        <s v="Time Allocation -  Susan Bresch - July 2018"/>
        <s v="Time Allocation - G. Peterson - July 2018"/>
        <s v="Time Allocation - Judith Byrne - July 2018"/>
        <s v="Time Allocation - Kristin Good - July 2018"/>
        <s v="Time Allocation - Robert Mayfield - July 2018"/>
        <s v="Time Allocation - Sue Fenick - July 2018"/>
        <s v="Time Allocations - A. Sharer - July 2018"/>
        <s v="Time Allocations - Admin - July 2018 - MG"/>
        <s v="Time Allocations - Admin - July 2018 - SF"/>
        <s v="Time Allocations - Bonnie Jackson,CCR&amp;R - July 2018"/>
        <s v="Time Allocations - Denise Cacalori - July 2018"/>
        <s v="Time Allocations - Judy May - July 2018"/>
        <s v="Time Allocations - K. Edwards - July 2018"/>
        <s v="Time Allocations - R. Gaschnig - July2018"/>
        <s v="Time Allocations Dr. Johnson - July 2018"/>
        <s v="Time Allocation -  Susan Bresch - August 2018"/>
        <s v="Time Allocation - Christine Morrison - August 2018"/>
        <s v="Time Allocation - G. Peterson - August 2018"/>
        <s v="Time Allocation - Judith Byrne - August 2018"/>
        <s v="Time Allocation - Kristin Good - August 2018"/>
        <s v="Time Allocation - Robert Mayfield - August 2018"/>
        <s v="Time Allocation - Sue Fenick - August 2018"/>
        <s v="Time Allocations - A. Sharer - August 2018"/>
        <s v="Time Allocations - Admin - August 2018 - MG"/>
        <s v="Time Allocations - Admin - August 2018 - SF"/>
        <s v="Time Allocations - Bonnie Jackson,CCR&amp;R - August 2018"/>
        <s v="Time Allocations - Denise Cacalori - August 2018"/>
        <s v="Time Allocations - Judy May - August 2018"/>
        <s v="Time Allocations - K. Edwards - August 2018"/>
        <s v="Time Allocations Dr. Johnson - August 2018"/>
        <s v="Reverse August 2018 PR Accrual"/>
        <s v="Robert Mayfield Time Allocation - August 2017"/>
        <s v="Time Allocation  Manvir Gill - August 2017"/>
        <s v="Time Allocation Alvin Parache - August 2017"/>
        <s v="Time Allocation August 2017 - Christine Morrison"/>
        <s v="Time Allocation CCR&amp;R Kristin Mayes - August 2017"/>
        <s v="Time Allocation Kenila Xavier - August 2017"/>
        <s v="Time Allocation Linda Barnes - August 2017"/>
        <s v="Time Allocation Sue Fenick Aug 2017"/>
        <s v="Time Allocations - R. Gaschnig - August 2017"/>
        <s v="Time Allocations Bonnie Jackson - Aug 2017"/>
        <s v="Time Allocations Denise Cacalori - August 2017"/>
        <s v="Time Allocations Dr. Johnson - August 2017"/>
        <s v="Time Allocations Greta Peterson - August 2017"/>
        <s v="Time Allocations Joanne Kirk - August 2017"/>
        <s v="Time Allocations Judy May - August 2017"/>
        <s v="Time Allocations K. Edwards - August 2017"/>
        <s v="Time Allocations M. Scanlon - August 2017"/>
        <s v="Time Allocations Megan Harper - Aug 2017"/>
        <s v="Time Allocations Susan Bresch Aug 2017"/>
        <s v="Time Allocations Tim Kehoe - August 2017"/>
        <s v="Reverse June Payroll Accrual Entry"/>
        <s v="Time Allocation Kenila Xavier - May 2017"/>
        <s v="Time Allocation Kenila Xavier - June 2017"/>
        <s v="Time Allocation Kenila Xavier - July 2017"/>
        <s v="Time Allocations Dr. Johnson - July 2017"/>
        <s v="Time Allocations M. Scanlon - July 2017"/>
        <s v="Reverse September 2017 Payroll Accrual"/>
        <s v="September 2017 Payroll Accrual"/>
        <s v="September 2017 Payroll Journal Entry"/>
        <s v="To transfer A.Sharer from 92-18 to 13-17 as authorized."/>
        <s v="To transfer DR.J Salary from 10-18 to 13-17 as authorized"/>
        <s v="Robert Mayfield Time Allocation September 2017"/>
        <s v="Time Allocation  Manvir Gill - September 2017"/>
        <s v="Time Allocation Alvin Parache September 2017"/>
        <s v="Time Allocation Christine Morrison - September 2017"/>
        <s v="Time Allocation Kristin Mayes - September 2017"/>
        <s v="Time Allocation Linda Barnes September 2017"/>
        <s v="Time Allocation Sue Fenick - September 2017"/>
        <s v="Time Allocations Bonnie Jackson - September 2017"/>
        <s v="Time Allocations Denise Cacalori September 2017"/>
        <s v="Time Allocations G. Peterson September 2017"/>
        <s v="Time Allocations Joanne Kirk - September 2017"/>
        <s v="Time Allocations Judy May September 2017"/>
        <s v="Time Allocations K. Edwards Sept. 2017"/>
        <s v="Time Allocations Megan Harper - September 2017"/>
        <s v="Time Allocations R. Gaschnig September 2017"/>
        <s v="Time Allocations Susan Bresch - September 2017"/>
        <s v="Time Allocations Tim Kehoe September 2017"/>
        <s v="September 2018 Payroll Accrual"/>
        <s v="September 2018 Payroll Journal Entry"/>
        <s v="To transfer funds from 5 to LIHEAP as authorized."/>
        <s v="Time Allocation Danielle Matish - August 2017"/>
        <s v="Time Allocations Claire Gardner - August 2017"/>
        <s v="Time Allocations Michelle Hewitt - August 2017"/>
      </sharedItems>
    </cacheField>
    <cacheField name="Session ID" numFmtId="0">
      <sharedItems/>
    </cacheField>
    <cacheField name="Session Date" numFmtId="0">
      <sharedItems/>
    </cacheField>
    <cacheField name="Grand Total" numFmtId="0" formula="Debit-Credit" databaseField="0"/>
    <cacheField name="Total" numFmtId="0" formula="Debit-Credi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15">
  <r>
    <s v="5000 - Salaries &amp; Wages"/>
    <s v="Journal"/>
    <x v="0"/>
    <s v="JE813"/>
    <m/>
    <x v="0"/>
    <m/>
    <n v="15530.31"/>
    <s v="CSBG - Community Service Block Grant"/>
    <x v="0"/>
    <s v="- No Location -"/>
    <m/>
  </r>
  <r>
    <s v="5000 - Salaries &amp; Wages"/>
    <s v="Journal"/>
    <x v="0"/>
    <s v="JE813"/>
    <m/>
    <x v="1"/>
    <m/>
    <n v="2794.3"/>
    <s v="CCR&amp;R - Child Care Resource &amp; Referral"/>
    <x v="1"/>
    <s v="- No Location -"/>
    <m/>
  </r>
  <r>
    <s v="5000 - Salaries &amp; Wages"/>
    <s v="Journal"/>
    <x v="0"/>
    <s v="JE813"/>
    <m/>
    <x v="0"/>
    <m/>
    <n v="4284.01"/>
    <s v="LiHeap - Low Income Home Energy Assistance Program"/>
    <x v="2"/>
    <s v="- No Location -"/>
    <m/>
  </r>
  <r>
    <s v="5000 - Salaries &amp; Wages"/>
    <s v="Journal"/>
    <x v="0"/>
    <s v="JE813"/>
    <m/>
    <x v="0"/>
    <m/>
    <n v="32929.42"/>
    <s v="HS - Head Start"/>
    <x v="3"/>
    <s v="- No Location -"/>
    <m/>
  </r>
  <r>
    <s v="5000 - Salaries &amp; Wages"/>
    <s v="Journal"/>
    <x v="0"/>
    <s v="JE813"/>
    <m/>
    <x v="0"/>
    <m/>
    <n v="3771.22"/>
    <s v="HF - Healthy Families"/>
    <x v="4"/>
    <s v="- No Location -"/>
    <m/>
  </r>
  <r>
    <s v="5000 - Salaries &amp; Wages"/>
    <s v="Journal"/>
    <x v="0"/>
    <s v="JE813"/>
    <m/>
    <x v="0"/>
    <m/>
    <n v="9263.23"/>
    <s v="HF - Healthy Families"/>
    <x v="5"/>
    <s v="- No Location -"/>
    <m/>
  </r>
  <r>
    <s v="5000 - Salaries &amp; Wages"/>
    <s v="Journal"/>
    <x v="0"/>
    <s v="JE813"/>
    <m/>
    <x v="0"/>
    <m/>
    <n v="14354.21"/>
    <s v="EHS - Early Head Start"/>
    <x v="6"/>
    <s v="- No Location -"/>
    <m/>
  </r>
  <r>
    <s v="5000 - Salaries &amp; Wages"/>
    <s v="Journal"/>
    <x v="0"/>
    <s v="JE813"/>
    <m/>
    <x v="0"/>
    <m/>
    <n v="3624.47"/>
    <s v="HS - Head Start"/>
    <x v="7"/>
    <s v="- No Location -"/>
    <m/>
  </r>
  <r>
    <s v="5000 - Salaries &amp; Wages"/>
    <s v="Journal"/>
    <x v="0"/>
    <s v="JE813"/>
    <m/>
    <x v="0"/>
    <m/>
    <n v="1236.3800000000001"/>
    <s v="HPRP2 - Homeless Prevention Rapid Rehousing"/>
    <x v="8"/>
    <s v="- No Location -"/>
    <m/>
  </r>
  <r>
    <s v="5000 - Salaries &amp; Wages"/>
    <s v="Journal"/>
    <x v="0"/>
    <s v="JE813"/>
    <m/>
    <x v="0"/>
    <m/>
    <n v="2516.02"/>
    <s v="USF - Universal Service Fund"/>
    <x v="9"/>
    <s v="- No Location -"/>
    <m/>
  </r>
  <r>
    <s v="5000 - Salaries &amp; Wages"/>
    <s v="Journal"/>
    <x v="0"/>
    <s v="JE912"/>
    <m/>
    <x v="2"/>
    <m/>
    <n v="5439.08"/>
    <s v="Administeration"/>
    <x v="10"/>
    <s v="- No Location -"/>
    <m/>
  </r>
  <r>
    <s v="5000 - Salaries &amp; Wages"/>
    <s v="Journal"/>
    <x v="0"/>
    <s v="JE813"/>
    <m/>
    <x v="0"/>
    <m/>
    <n v="2717.63"/>
    <s v="CCR&amp;R - Child Care Resource &amp; Referral"/>
    <x v="11"/>
    <s v="- No Location -"/>
    <m/>
  </r>
  <r>
    <s v="5000 - Salaries &amp; Wages"/>
    <s v="Journal"/>
    <x v="0"/>
    <s v="JE813"/>
    <m/>
    <x v="0"/>
    <m/>
    <n v="18956.560000000001"/>
    <s v="HS - Head Start"/>
    <x v="12"/>
    <s v="- No Location -"/>
    <m/>
  </r>
  <r>
    <s v="5000 - Salaries &amp; Wages"/>
    <s v="Journal"/>
    <x v="0"/>
    <s v="JE813"/>
    <m/>
    <x v="0"/>
    <m/>
    <n v="29420.86"/>
    <s v="CCFP - Child Care Food Program"/>
    <x v="13"/>
    <s v="- No Location -"/>
    <m/>
  </r>
  <r>
    <s v="5000 - Salaries &amp; Wages"/>
    <s v="Journal"/>
    <x v="0"/>
    <s v="JE813"/>
    <m/>
    <x v="0"/>
    <m/>
    <n v="29680.81"/>
    <s v="HS - Head Start"/>
    <x v="14"/>
    <s v="- No Location -"/>
    <m/>
  </r>
  <r>
    <s v="5000 - Salaries &amp; Wages"/>
    <s v="Journal"/>
    <x v="0"/>
    <s v="JE813"/>
    <m/>
    <x v="0"/>
    <m/>
    <n v="2224.69"/>
    <s v="Mt Holly Schools"/>
    <x v="15"/>
    <s v="- No Location -"/>
    <m/>
  </r>
  <r>
    <s v="5000 - Salaries &amp; Wages"/>
    <s v="Journal"/>
    <x v="1"/>
    <s v="JE98"/>
    <m/>
    <x v="3"/>
    <n v="864.8"/>
    <m/>
    <s v="HS - Head Start"/>
    <x v="12"/>
    <s v="- No Location -"/>
    <s v="Glayds Ortiz"/>
  </r>
  <r>
    <s v="5000 - Salaries &amp; Wages"/>
    <s v="Journal"/>
    <x v="1"/>
    <s v="JE98"/>
    <m/>
    <x v="4"/>
    <n v="669.2"/>
    <m/>
    <s v="HS - Head Start"/>
    <x v="12"/>
    <s v="- No Location -"/>
    <s v="Doris Santana"/>
  </r>
  <r>
    <s v="5000 - Salaries &amp; Wages"/>
    <s v="Journal"/>
    <x v="1"/>
    <s v="JE98"/>
    <m/>
    <x v="5"/>
    <n v="522.79999999999995"/>
    <m/>
    <s v="LiHeap - Low Income Home Energy Assistance Program"/>
    <x v="2"/>
    <s v="- No Location -"/>
    <s v="Denise Cacalori"/>
  </r>
  <r>
    <s v="5000 - Salaries &amp; Wages"/>
    <s v="Journal"/>
    <x v="1"/>
    <s v="JE98"/>
    <m/>
    <x v="6"/>
    <n v="400.5"/>
    <m/>
    <s v="HS - Head Start"/>
    <x v="12"/>
    <s v="- No Location -"/>
    <s v="Catherine Foster"/>
  </r>
  <r>
    <s v="5000 - Salaries &amp; Wages"/>
    <s v="Journal"/>
    <x v="1"/>
    <s v="JE98"/>
    <m/>
    <x v="7"/>
    <n v="2091.8000000000002"/>
    <m/>
    <s v="CSBG - Community Service Block Grant"/>
    <x v="0"/>
    <s v="Admin Office"/>
    <s v="Ruben Johnson"/>
  </r>
  <r>
    <s v="5000 - Salaries &amp; Wages"/>
    <s v="Journal"/>
    <x v="1"/>
    <s v="JE98"/>
    <m/>
    <x v="8"/>
    <n v="134.69999999999999"/>
    <m/>
    <s v="CCR&amp;R - Child Care Resource &amp; Referral"/>
    <x v="16"/>
    <s v="- No Location -"/>
    <s v="Christine Morrison"/>
  </r>
  <r>
    <s v="5000 - Salaries &amp; Wages"/>
    <s v="Journal"/>
    <x v="1"/>
    <s v="JE98"/>
    <m/>
    <x v="9"/>
    <n v="755.6"/>
    <m/>
    <s v="HS - Head Start"/>
    <x v="12"/>
    <s v="- No Location -"/>
    <s v="Susan Caffrey"/>
  </r>
  <r>
    <s v="5000 - Salaries &amp; Wages"/>
    <s v="Journal"/>
    <x v="1"/>
    <s v="JE98"/>
    <m/>
    <x v="10"/>
    <n v="1158.0999999999999"/>
    <m/>
    <s v="HS - Head Start"/>
    <x v="12"/>
    <s v="- No Location -"/>
    <s v="Stephanie Greene"/>
  </r>
  <r>
    <s v="5000 - Salaries &amp; Wages"/>
    <s v="Journal"/>
    <x v="1"/>
    <s v="JE98"/>
    <m/>
    <x v="11"/>
    <n v="763.6"/>
    <m/>
    <s v="HS - Head Start"/>
    <x v="12"/>
    <s v="- No Location -"/>
    <s v="Carol Brown"/>
  </r>
  <r>
    <s v="5000 - Salaries &amp; Wages"/>
    <s v="Journal"/>
    <x v="1"/>
    <s v="JE98"/>
    <m/>
    <x v="12"/>
    <n v="87.9"/>
    <m/>
    <s v="HS - Head Start"/>
    <x v="12"/>
    <s v="- No Location -"/>
    <s v="Shante Branscomb"/>
  </r>
  <r>
    <s v="5000 - Salaries &amp; Wages"/>
    <s v="Journal"/>
    <x v="1"/>
    <s v="JE98"/>
    <m/>
    <x v="13"/>
    <n v="877.2"/>
    <m/>
    <s v="HS - Head Start"/>
    <x v="12"/>
    <s v="- No Location -"/>
    <s v="Paulina Hidalgo"/>
  </r>
  <r>
    <s v="5000 - Salaries &amp; Wages"/>
    <s v="Journal"/>
    <x v="1"/>
    <s v="JE98"/>
    <m/>
    <x v="14"/>
    <n v="106.6"/>
    <m/>
    <s v="HF - Healthy Families"/>
    <x v="4"/>
    <s v="Admin Office"/>
    <s v="Janessa Rivera"/>
  </r>
  <r>
    <s v="5000 - Salaries &amp; Wages"/>
    <s v="Journal"/>
    <x v="1"/>
    <s v="JE98"/>
    <m/>
    <x v="7"/>
    <n v="276.7"/>
    <m/>
    <s v="CSBG - Community Service Block Grant"/>
    <x v="17"/>
    <s v="Admin Office"/>
    <s v="Ruben Johnson"/>
  </r>
  <r>
    <s v="5000 - Salaries &amp; Wages"/>
    <s v="Journal"/>
    <x v="1"/>
    <s v="JE98"/>
    <m/>
    <x v="15"/>
    <n v="75"/>
    <m/>
    <s v="USF - Universal Service Fund"/>
    <x v="9"/>
    <s v="Admin Office"/>
    <s v="Kyle Edwards"/>
  </r>
  <r>
    <s v="5000 - Salaries &amp; Wages"/>
    <s v="Journal"/>
    <x v="1"/>
    <s v="JE98"/>
    <m/>
    <x v="16"/>
    <n v="2008.2"/>
    <m/>
    <s v="EHS - Early Head Start"/>
    <x v="6"/>
    <s v="- No Location -"/>
    <s v="Michelle Weaver"/>
  </r>
  <r>
    <s v="5000 - Salaries &amp; Wages"/>
    <s v="Journal"/>
    <x v="1"/>
    <s v="JE98"/>
    <m/>
    <x v="17"/>
    <n v="932.9"/>
    <m/>
    <s v="HS - Head Start"/>
    <x v="12"/>
    <s v="- No Location -"/>
    <s v="Janet Leonard"/>
  </r>
  <r>
    <s v="5000 - Salaries &amp; Wages"/>
    <s v="Journal"/>
    <x v="1"/>
    <s v="JE98"/>
    <m/>
    <x v="15"/>
    <n v="71.3"/>
    <m/>
    <s v="HF - Healthy Families"/>
    <x v="5"/>
    <s v="Admin Office"/>
    <s v="Kyle Edwards"/>
  </r>
  <r>
    <s v="5000 - Salaries &amp; Wages"/>
    <s v="Journal"/>
    <x v="1"/>
    <s v="JE98"/>
    <m/>
    <x v="18"/>
    <n v="1034"/>
    <m/>
    <s v="CSBG - Community Service Block Grant"/>
    <x v="17"/>
    <s v="Admin Office"/>
    <s v="Manvir Gill"/>
  </r>
  <r>
    <s v="5000 - Salaries &amp; Wages"/>
    <s v="Journal"/>
    <x v="1"/>
    <s v="JE98"/>
    <m/>
    <x v="19"/>
    <n v="129.5"/>
    <m/>
    <s v="HS - Head Start"/>
    <x v="12"/>
    <s v="- No Location -"/>
    <s v="Samir Reiz"/>
  </r>
  <r>
    <s v="5000 - Salaries &amp; Wages"/>
    <s v="Journal"/>
    <x v="1"/>
    <s v="JE98"/>
    <m/>
    <x v="8"/>
    <n v="808"/>
    <m/>
    <s v="CCR&amp;R - Child Care Resource &amp; Referral"/>
    <x v="18"/>
    <s v="- No Location -"/>
    <s v="Christine Morrison"/>
  </r>
  <r>
    <s v="5000 - Salaries &amp; Wages"/>
    <s v="Journal"/>
    <x v="1"/>
    <s v="JE98"/>
    <m/>
    <x v="15"/>
    <n v="75"/>
    <m/>
    <s v="LiHeap - Low Income Home Energy Assistance Program"/>
    <x v="2"/>
    <s v="Admin Office"/>
    <s v="Kyle Edwards"/>
  </r>
  <r>
    <s v="5000 - Salaries &amp; Wages"/>
    <s v="Journal"/>
    <x v="1"/>
    <s v="JE98"/>
    <m/>
    <x v="20"/>
    <n v="644.5"/>
    <m/>
    <s v="LiHeap - Low Income Home Energy Assistance Program"/>
    <x v="2"/>
    <s v="- No Location -"/>
    <s v="Donna Hajzer"/>
  </r>
  <r>
    <s v="5000 - Salaries &amp; Wages"/>
    <s v="Journal"/>
    <x v="1"/>
    <s v="JE98"/>
    <m/>
    <x v="21"/>
    <n v="1292.0999999999999"/>
    <m/>
    <s v="HF - Healthy Families"/>
    <x v="5"/>
    <s v="- No Location -"/>
    <s v="Susan Margolis"/>
  </r>
  <r>
    <s v="5000 - Salaries &amp; Wages"/>
    <s v="Journal"/>
    <x v="1"/>
    <s v="JE98"/>
    <m/>
    <x v="22"/>
    <n v="1061.0999999999999"/>
    <m/>
    <s v="CCR&amp;R - Child Care Resource &amp; Referral"/>
    <x v="13"/>
    <s v="- No Location -"/>
    <s v="Andrea Ferrare"/>
  </r>
  <r>
    <s v="5000 - Salaries &amp; Wages"/>
    <s v="Journal"/>
    <x v="1"/>
    <s v="JE98"/>
    <m/>
    <x v="23"/>
    <n v="923.4"/>
    <m/>
    <s v="CCR&amp;R - Child Care Resource &amp; Referral"/>
    <x v="13"/>
    <s v="- No Location -"/>
    <s v="Kathleen Moreland"/>
  </r>
  <r>
    <s v="5000 - Salaries &amp; Wages"/>
    <s v="Journal"/>
    <x v="1"/>
    <s v="JE98"/>
    <m/>
    <x v="24"/>
    <n v="929.3"/>
    <m/>
    <s v="HS - Head Start"/>
    <x v="12"/>
    <s v="- No Location -"/>
    <s v="Bouchra Benachir"/>
  </r>
  <r>
    <s v="5000 - Salaries &amp; Wages"/>
    <s v="Journal"/>
    <x v="1"/>
    <s v="JE98"/>
    <m/>
    <x v="25"/>
    <n v="592.29999999999995"/>
    <m/>
    <s v="HS - Head Start"/>
    <x v="12"/>
    <s v="- No Location -"/>
    <s v="Louthel Tucker"/>
  </r>
  <r>
    <s v="5000 - Salaries &amp; Wages"/>
    <s v="Journal"/>
    <x v="1"/>
    <s v="JE98"/>
    <m/>
    <x v="26"/>
    <n v="710.7"/>
    <m/>
    <s v="HS - Head Start"/>
    <x v="12"/>
    <s v="- No Location -"/>
    <s v="Kishawn Barnes"/>
  </r>
  <r>
    <s v="5000 - Salaries &amp; Wages"/>
    <s v="Journal"/>
    <x v="1"/>
    <s v="JE98"/>
    <m/>
    <x v="15"/>
    <n v="500"/>
    <m/>
    <s v="CSBG - Community Service Block Grant"/>
    <x v="0"/>
    <s v="Admin Office"/>
    <s v="Kyle Edwards"/>
  </r>
  <r>
    <s v="5000 - Salaries &amp; Wages"/>
    <s v="Journal"/>
    <x v="1"/>
    <s v="JE98"/>
    <m/>
    <x v="27"/>
    <n v="910.7"/>
    <m/>
    <s v="HS - Head Start"/>
    <x v="12"/>
    <s v="- No Location -"/>
    <s v="Corinna Harris"/>
  </r>
  <r>
    <s v="5000 - Salaries &amp; Wages"/>
    <s v="Journal"/>
    <x v="1"/>
    <s v="JE98"/>
    <m/>
    <x v="28"/>
    <n v="461.7"/>
    <m/>
    <s v="HS - Head Start"/>
    <x v="12"/>
    <s v="- No Location -"/>
    <s v="Patricia Joyce"/>
  </r>
  <r>
    <s v="5000 - Salaries &amp; Wages"/>
    <s v="Journal"/>
    <x v="1"/>
    <s v="JE98"/>
    <m/>
    <x v="29"/>
    <n v="844.2"/>
    <m/>
    <s v="EHS - Early Head Start"/>
    <x v="6"/>
    <s v="- No Location -"/>
    <s v="Lucy Couvertier"/>
  </r>
  <r>
    <s v="5000 - Salaries &amp; Wages"/>
    <s v="Journal"/>
    <x v="1"/>
    <s v="JE98"/>
    <m/>
    <x v="30"/>
    <n v="669.3"/>
    <m/>
    <s v="HS - Head Start"/>
    <x v="12"/>
    <s v="- No Location -"/>
    <s v="Kameron Wood"/>
  </r>
  <r>
    <s v="5000 - Salaries &amp; Wages"/>
    <s v="Journal"/>
    <x v="1"/>
    <s v="JE98"/>
    <m/>
    <x v="31"/>
    <n v="705.7"/>
    <m/>
    <s v="HS - Head Start"/>
    <x v="12"/>
    <s v="- No Location -"/>
    <s v="Nasirah Aminuddin"/>
  </r>
  <r>
    <s v="5000 - Salaries &amp; Wages"/>
    <s v="Journal"/>
    <x v="1"/>
    <s v="JE98"/>
    <m/>
    <x v="32"/>
    <n v="88.9"/>
    <m/>
    <s v="CCR&amp;R - Child Care Resource &amp; Referral"/>
    <x v="19"/>
    <s v="- No Location -"/>
    <s v="Kristin Mayes"/>
  </r>
  <r>
    <s v="5000 - Salaries &amp; Wages"/>
    <s v="Journal"/>
    <x v="1"/>
    <s v="JE98"/>
    <m/>
    <x v="33"/>
    <n v="70.3"/>
    <m/>
    <s v="CCR&amp;R - Child Care Resource &amp; Referral"/>
    <x v="19"/>
    <s v="- No Location -"/>
    <s v="Judith Byrne"/>
  </r>
  <r>
    <s v="5000 - Salaries &amp; Wages"/>
    <s v="Journal"/>
    <x v="1"/>
    <s v="JE98"/>
    <m/>
    <x v="14"/>
    <n v="79.7"/>
    <m/>
    <s v="HF - Healthy Families"/>
    <x v="5"/>
    <s v="Admin Office"/>
    <s v="Janessa Rivera"/>
  </r>
  <r>
    <s v="5000 - Salaries &amp; Wages"/>
    <s v="Journal"/>
    <x v="1"/>
    <s v="JE98"/>
    <m/>
    <x v="34"/>
    <n v="865.4"/>
    <m/>
    <s v="EHS - Early Head Start"/>
    <x v="6"/>
    <s v="- No Location -"/>
    <s v="Heather Toppin"/>
  </r>
  <r>
    <s v="5000 - Salaries &amp; Wages"/>
    <s v="Journal"/>
    <x v="1"/>
    <s v="JE98"/>
    <m/>
    <x v="35"/>
    <n v="950"/>
    <m/>
    <s v="HS - Head Start"/>
    <x v="12"/>
    <s v="- No Location -"/>
    <s v="Mark Wolf"/>
  </r>
  <r>
    <s v="5000 - Salaries &amp; Wages"/>
    <s v="Journal"/>
    <x v="1"/>
    <s v="JE98"/>
    <m/>
    <x v="5"/>
    <n v="356.5"/>
    <m/>
    <s v="HPRP2 - Homeless Prevention Rapid Rehousing"/>
    <x v="8"/>
    <s v="- No Location -"/>
    <s v="Denise Cacalori"/>
  </r>
  <r>
    <s v="5000 - Salaries &amp; Wages"/>
    <s v="Journal"/>
    <x v="1"/>
    <s v="JE98"/>
    <m/>
    <x v="36"/>
    <n v="649.6"/>
    <m/>
    <s v="CSBG - Community Service Block Grant"/>
    <x v="17"/>
    <s v="- No Location -"/>
    <s v="Jennifer Craig"/>
  </r>
  <r>
    <s v="5000 - Salaries &amp; Wages"/>
    <s v="Journal"/>
    <x v="1"/>
    <s v="JE98"/>
    <m/>
    <x v="37"/>
    <n v="1488.7"/>
    <m/>
    <s v="CCR&amp;R - Child Care Resource &amp; Referral"/>
    <x v="13"/>
    <s v="- No Location -"/>
    <s v="Bonita Jackson"/>
  </r>
  <r>
    <s v="5000 - Salaries &amp; Wages"/>
    <s v="Journal"/>
    <x v="1"/>
    <s v="JE98"/>
    <m/>
    <x v="38"/>
    <n v="1031.4000000000001"/>
    <m/>
    <s v="HS - Head Start"/>
    <x v="12"/>
    <s v="- No Location -"/>
    <s v="Amber Monserrate"/>
  </r>
  <r>
    <s v="5000 - Salaries &amp; Wages"/>
    <s v="Journal"/>
    <x v="1"/>
    <s v="JE98"/>
    <m/>
    <x v="39"/>
    <n v="1874.8"/>
    <m/>
    <s v="HS - Head Start"/>
    <x v="12"/>
    <s v="- No Location -"/>
    <s v="ISATA BAH"/>
  </r>
  <r>
    <s v="5000 - Salaries &amp; Wages"/>
    <s v="Journal"/>
    <x v="1"/>
    <s v="JE98"/>
    <m/>
    <x v="40"/>
    <n v="928.9"/>
    <m/>
    <s v="HS - Head Start"/>
    <x v="12"/>
    <s v="- No Location -"/>
    <s v="Sumeyra Ceylan"/>
  </r>
  <r>
    <s v="5000 - Salaries &amp; Wages"/>
    <s v="Journal"/>
    <x v="1"/>
    <s v="JE98"/>
    <m/>
    <x v="41"/>
    <n v="1975.6"/>
    <m/>
    <s v="Mt Holly Schools"/>
    <x v="15"/>
    <s v="- No Location -"/>
    <s v="Jennifer Jones"/>
  </r>
  <r>
    <s v="5000 - Salaries &amp; Wages"/>
    <s v="Journal"/>
    <x v="1"/>
    <s v="JE98"/>
    <m/>
    <x v="42"/>
    <n v="506.2"/>
    <m/>
    <s v="HF - Healthy Families"/>
    <x v="4"/>
    <s v="- No Location -"/>
    <s v="Stephanie Dixon"/>
  </r>
  <r>
    <s v="5000 - Salaries &amp; Wages"/>
    <s v="Journal"/>
    <x v="1"/>
    <s v="JE98"/>
    <m/>
    <x v="43"/>
    <n v="843.8"/>
    <m/>
    <s v="HS - Head Start"/>
    <x v="12"/>
    <s v="- No Location -"/>
    <s v="Courtney Farina"/>
  </r>
  <r>
    <s v="5000 - Salaries &amp; Wages"/>
    <s v="Journal"/>
    <x v="1"/>
    <s v="JE98"/>
    <m/>
    <x v="44"/>
    <n v="531.79999999999995"/>
    <m/>
    <s v="HS - Head Start"/>
    <x v="12"/>
    <s v="- No Location -"/>
    <s v="Ranada Dumas"/>
  </r>
  <r>
    <s v="5000 - Salaries &amp; Wages"/>
    <s v="Journal"/>
    <x v="1"/>
    <s v="JE98"/>
    <m/>
    <x v="45"/>
    <n v="1521.1"/>
    <m/>
    <s v="HS - Head Start"/>
    <x v="12"/>
    <s v="- No Location -"/>
    <s v="Patricia Goldwire"/>
  </r>
  <r>
    <s v="5000 - Salaries &amp; Wages"/>
    <s v="Journal"/>
    <x v="1"/>
    <s v="JE98"/>
    <m/>
    <x v="46"/>
    <n v="1489.8"/>
    <m/>
    <s v="HS - Head Start"/>
    <x v="12"/>
    <s v="- No Location -"/>
    <s v="Michelle Horan"/>
  </r>
  <r>
    <s v="5000 - Salaries &amp; Wages"/>
    <s v="Journal"/>
    <x v="1"/>
    <s v="JE98"/>
    <m/>
    <x v="37"/>
    <n v="164.2"/>
    <m/>
    <s v="CCR&amp;R - Child Care Resource &amp; Referral"/>
    <x v="18"/>
    <s v="- No Location -"/>
    <s v="Bonita Jackson"/>
  </r>
  <r>
    <s v="5000 - Salaries &amp; Wages"/>
    <s v="Journal"/>
    <x v="1"/>
    <s v="JE98"/>
    <m/>
    <x v="47"/>
    <n v="250"/>
    <m/>
    <s v="CCR&amp;R - Child Care Resource &amp; Referral"/>
    <x v="18"/>
    <s v="Admin Office"/>
    <s v="Sharon Forman"/>
  </r>
  <r>
    <s v="5000 - Salaries &amp; Wages"/>
    <s v="Journal"/>
    <x v="1"/>
    <s v="JE98"/>
    <m/>
    <x v="32"/>
    <n v="88.9"/>
    <m/>
    <s v="CCR&amp;R - Child Care Resource &amp; Referral"/>
    <x v="20"/>
    <s v="- No Location -"/>
    <s v="Kristin Mayes"/>
  </r>
  <r>
    <s v="5000 - Salaries &amp; Wages"/>
    <s v="Journal"/>
    <x v="1"/>
    <s v="JE98"/>
    <m/>
    <x v="42"/>
    <n v="615.4"/>
    <m/>
    <s v="HF - Healthy Families"/>
    <x v="21"/>
    <s v="- No Location -"/>
    <s v="Stephanie Dixon"/>
  </r>
  <r>
    <s v="5000 - Salaries &amp; Wages"/>
    <s v="Journal"/>
    <x v="1"/>
    <s v="JE98"/>
    <m/>
    <x v="48"/>
    <n v="197.3"/>
    <m/>
    <s v="CCR&amp;R - Child Care Resource &amp; Referral"/>
    <x v="13"/>
    <s v="- No Location -"/>
    <s v="Sue Fenick"/>
  </r>
  <r>
    <s v="5000 - Salaries &amp; Wages"/>
    <s v="Journal"/>
    <x v="1"/>
    <s v="JE98"/>
    <m/>
    <x v="49"/>
    <n v="159"/>
    <m/>
    <s v="USF - Universal Service Fund"/>
    <x v="9"/>
    <s v="- No Location -"/>
    <s v="Vincent Padilla"/>
  </r>
  <r>
    <s v="5000 - Salaries &amp; Wages"/>
    <s v="Journal"/>
    <x v="1"/>
    <s v="JE98"/>
    <m/>
    <x v="50"/>
    <n v="367.4"/>
    <m/>
    <s v="HS - Head Start"/>
    <x v="12"/>
    <s v="Admin Office"/>
    <s v="Amie Sharer"/>
  </r>
  <r>
    <s v="5000 - Salaries &amp; Wages"/>
    <s v="Journal"/>
    <x v="1"/>
    <s v="JE98"/>
    <m/>
    <x v="18"/>
    <n v="1211.5"/>
    <m/>
    <s v="HS - Head Start"/>
    <x v="12"/>
    <s v="Admin Office"/>
    <s v="Manvir Gill"/>
  </r>
  <r>
    <s v="5000 - Salaries &amp; Wages"/>
    <s v="Journal"/>
    <x v="1"/>
    <s v="JE98"/>
    <m/>
    <x v="51"/>
    <n v="339.5"/>
    <m/>
    <s v="HS - Head Start"/>
    <x v="12"/>
    <s v="- No Location -"/>
    <s v="Lori Bovell"/>
  </r>
  <r>
    <s v="5000 - Salaries &amp; Wages"/>
    <s v="Journal"/>
    <x v="1"/>
    <s v="JE98"/>
    <m/>
    <x v="52"/>
    <n v="141.9"/>
    <m/>
    <s v="CCR&amp;R - Child Care Resource &amp; Referral"/>
    <x v="20"/>
    <s v="- No Location -"/>
    <s v="Victoria Reger"/>
  </r>
  <r>
    <s v="5000 - Salaries &amp; Wages"/>
    <s v="Journal"/>
    <x v="1"/>
    <s v="JE98"/>
    <m/>
    <x v="53"/>
    <n v="353.2"/>
    <m/>
    <s v="LiHeap - Low Income Home Energy Assistance Program"/>
    <x v="2"/>
    <s v="- No Location -"/>
    <s v="Quamillah Nelson"/>
  </r>
  <r>
    <s v="5000 - Salaries &amp; Wages"/>
    <s v="Journal"/>
    <x v="1"/>
    <s v="JE98"/>
    <m/>
    <x v="54"/>
    <n v="156.9"/>
    <m/>
    <s v="HF - Healthy Families"/>
    <x v="4"/>
    <s v="- No Location -"/>
    <s v="Claire Garner"/>
  </r>
  <r>
    <s v="5000 - Salaries &amp; Wages"/>
    <s v="Journal"/>
    <x v="1"/>
    <s v="JE98"/>
    <m/>
    <x v="33"/>
    <n v="1054.4000000000001"/>
    <m/>
    <s v="CCR&amp;R - Child Care Resource &amp; Referral"/>
    <x v="16"/>
    <s v="- No Location -"/>
    <s v="Judith Byrne"/>
  </r>
  <r>
    <s v="5000 - Salaries &amp; Wages"/>
    <s v="Journal"/>
    <x v="1"/>
    <s v="JE98"/>
    <m/>
    <x v="55"/>
    <n v="266.89999999999998"/>
    <m/>
    <s v="CCR&amp;R - Child Care Resource &amp; Referral"/>
    <x v="16"/>
    <s v="- No Location -"/>
    <s v="Susan Ford"/>
  </r>
  <r>
    <s v="5000 - Salaries &amp; Wages"/>
    <s v="Journal"/>
    <x v="1"/>
    <s v="JE98"/>
    <m/>
    <x v="56"/>
    <n v="1164.5"/>
    <m/>
    <s v="HPRP2 - Homeless Prevention Rapid Rehousing"/>
    <x v="8"/>
    <s v="- No Location -"/>
    <s v="Melonie Vazquez"/>
  </r>
  <r>
    <s v="5000 - Salaries &amp; Wages"/>
    <s v="Journal"/>
    <x v="1"/>
    <s v="JE98"/>
    <m/>
    <x v="57"/>
    <n v="1216"/>
    <m/>
    <s v="HF - Healthy Families"/>
    <x v="5"/>
    <s v="- No Location -"/>
    <s v="Karla DeJesus-Centeno"/>
  </r>
  <r>
    <s v="5000 - Salaries &amp; Wages"/>
    <s v="Journal"/>
    <x v="1"/>
    <s v="JE98"/>
    <m/>
    <x v="47"/>
    <n v="500"/>
    <m/>
    <s v="EHS - Early Head Start"/>
    <x v="6"/>
    <s v="Admin Office"/>
    <s v="Sharon Forman"/>
  </r>
  <r>
    <s v="5000 - Salaries &amp; Wages"/>
    <s v="Journal"/>
    <x v="1"/>
    <s v="JE98"/>
    <m/>
    <x v="58"/>
    <n v="72.400000000000006"/>
    <m/>
    <s v="HS - Head Start"/>
    <x v="12"/>
    <s v="- No Location -"/>
    <s v="Legna Figueroa"/>
  </r>
  <r>
    <s v="5000 - Salaries &amp; Wages"/>
    <s v="Journal"/>
    <x v="1"/>
    <s v="JE98"/>
    <m/>
    <x v="59"/>
    <n v="713.7"/>
    <m/>
    <s v="HS - Head Start"/>
    <x v="12"/>
    <s v="Admin Office"/>
    <s v="Greta Peterson"/>
  </r>
  <r>
    <s v="5000 - Salaries &amp; Wages"/>
    <s v="Journal"/>
    <x v="1"/>
    <s v="JE98"/>
    <m/>
    <x v="60"/>
    <n v="1846.2"/>
    <m/>
    <s v="HS - Head Start"/>
    <x v="12"/>
    <s v="- No Location -"/>
    <s v="Christiana Buffett"/>
  </r>
  <r>
    <s v="5000 - Salaries &amp; Wages"/>
    <s v="Journal"/>
    <x v="1"/>
    <s v="JE98"/>
    <m/>
    <x v="61"/>
    <n v="467.3"/>
    <m/>
    <s v="HS - Head Start"/>
    <x v="12"/>
    <s v="- No Location -"/>
    <s v="Sabrina Manir"/>
  </r>
  <r>
    <s v="5000 - Salaries &amp; Wages"/>
    <s v="Journal"/>
    <x v="1"/>
    <s v="JE98"/>
    <m/>
    <x v="59"/>
    <n v="74.3"/>
    <m/>
    <s v="USF - Universal Service Fund"/>
    <x v="9"/>
    <s v="Admin Office"/>
    <s v="Greta Peterson"/>
  </r>
  <r>
    <s v="5000 - Salaries &amp; Wages"/>
    <s v="Journal"/>
    <x v="1"/>
    <s v="JE98"/>
    <m/>
    <x v="62"/>
    <n v="673.8"/>
    <m/>
    <s v="HS - Head Start"/>
    <x v="12"/>
    <s v="- No Location -"/>
    <s v="Dejaa Garnes"/>
  </r>
  <r>
    <s v="5000 - Salaries &amp; Wages"/>
    <s v="Journal"/>
    <x v="1"/>
    <s v="JE98"/>
    <m/>
    <x v="55"/>
    <n v="667.3"/>
    <m/>
    <s v="CCR&amp;R - Child Care Resource &amp; Referral"/>
    <x v="20"/>
    <s v="- No Location -"/>
    <s v="Susan Ford"/>
  </r>
  <r>
    <s v="5000 - Salaries &amp; Wages"/>
    <s v="Journal"/>
    <x v="1"/>
    <s v="JE98"/>
    <m/>
    <x v="63"/>
    <n v="355"/>
    <m/>
    <s v="HPRP2 - Homeless Prevention Rapid Rehousing"/>
    <x v="8"/>
    <s v="- No Location -"/>
    <s v="Rovenna Overton"/>
  </r>
  <r>
    <s v="5000 - Salaries &amp; Wages"/>
    <s v="Journal"/>
    <x v="1"/>
    <s v="JE98"/>
    <m/>
    <x v="64"/>
    <n v="1045.5999999999999"/>
    <m/>
    <s v="HS - Head Start"/>
    <x v="12"/>
    <s v="- No Location -"/>
    <s v="Bonnie Logan"/>
  </r>
  <r>
    <s v="5000 - Salaries &amp; Wages"/>
    <s v="Journal"/>
    <x v="1"/>
    <s v="JE98"/>
    <m/>
    <x v="65"/>
    <n v="1441"/>
    <m/>
    <s v="HS - Head Start"/>
    <x v="12"/>
    <s v="- No Location -"/>
    <s v="Heather Coleman"/>
  </r>
  <r>
    <s v="5000 - Salaries &amp; Wages"/>
    <s v="Journal"/>
    <x v="1"/>
    <s v="JE98"/>
    <m/>
    <x v="66"/>
    <n v="3428.6"/>
    <m/>
    <s v="HS - Head Start"/>
    <x v="12"/>
    <s v="Admin Office"/>
    <s v="Darshpreet Thind"/>
  </r>
  <r>
    <s v="5000 - Salaries &amp; Wages"/>
    <s v="Journal"/>
    <x v="1"/>
    <s v="JE98"/>
    <m/>
    <x v="18"/>
    <n v="34.6"/>
    <m/>
    <s v="HPRP2 - Homeless Prevention Rapid Rehousing"/>
    <x v="8"/>
    <s v="Admin Office"/>
    <s v="Manvir Gill"/>
  </r>
  <r>
    <s v="5000 - Salaries &amp; Wages"/>
    <s v="Journal"/>
    <x v="1"/>
    <s v="JE98"/>
    <m/>
    <x v="59"/>
    <n v="178.4"/>
    <m/>
    <s v="CSBG - Community Service Block Grant"/>
    <x v="0"/>
    <s v="Admin Office"/>
    <s v="Greta Peterson"/>
  </r>
  <r>
    <s v="5000 - Salaries &amp; Wages"/>
    <s v="Journal"/>
    <x v="1"/>
    <s v="JE98"/>
    <m/>
    <x v="67"/>
    <n v="1552.4"/>
    <m/>
    <s v="CCR&amp;R - Child Care Resource &amp; Referral"/>
    <x v="1"/>
    <s v="- No Location -"/>
    <s v="Kathryn Simone"/>
  </r>
  <r>
    <s v="5000 - Salaries &amp; Wages"/>
    <s v="Journal"/>
    <x v="1"/>
    <s v="JE98"/>
    <m/>
    <x v="48"/>
    <n v="98.6"/>
    <m/>
    <s v="CCR&amp;R - Child Care Resource &amp; Referral"/>
    <x v="19"/>
    <s v="- No Location -"/>
    <s v="Sue Fenick"/>
  </r>
  <r>
    <s v="5000 - Salaries &amp; Wages"/>
    <s v="Journal"/>
    <x v="1"/>
    <s v="JE98"/>
    <m/>
    <x v="47"/>
    <n v="1125"/>
    <m/>
    <s v="HS - Head Start"/>
    <x v="12"/>
    <s v="Admin Office"/>
    <s v="Sharon Forman"/>
  </r>
  <r>
    <s v="5000 - Salaries &amp; Wages"/>
    <s v="Journal"/>
    <x v="1"/>
    <s v="JE98"/>
    <m/>
    <x v="68"/>
    <n v="988"/>
    <m/>
    <s v="HS - Head Start"/>
    <x v="12"/>
    <s v="- No Location -"/>
    <s v="Ozlem Yigit"/>
  </r>
  <r>
    <s v="5000 - Salaries &amp; Wages"/>
    <s v="Journal"/>
    <x v="1"/>
    <s v="JE98"/>
    <m/>
    <x v="8"/>
    <n v="134.69999999999999"/>
    <m/>
    <s v="CCR&amp;R - Child Care Resource &amp; Referral"/>
    <x v="20"/>
    <s v="- No Location -"/>
    <s v="Christine Morrison"/>
  </r>
  <r>
    <s v="5000 - Salaries &amp; Wages"/>
    <s v="Journal"/>
    <x v="1"/>
    <s v="JE98"/>
    <m/>
    <x v="69"/>
    <n v="634.70000000000005"/>
    <m/>
    <s v="HF - Healthy Families"/>
    <x v="5"/>
    <s v="Admin Office"/>
    <s v="Michelle Hewitt"/>
  </r>
  <r>
    <s v="5000 - Salaries &amp; Wages"/>
    <s v="Journal"/>
    <x v="1"/>
    <s v="JE98"/>
    <m/>
    <x v="70"/>
    <n v="842.4"/>
    <m/>
    <s v="EHS - Early Head Start"/>
    <x v="6"/>
    <s v="- No Location -"/>
    <s v="Essence Thompson"/>
  </r>
  <r>
    <s v="5000 - Salaries &amp; Wages"/>
    <s v="Journal"/>
    <x v="1"/>
    <s v="JE98"/>
    <m/>
    <x v="66"/>
    <n v="924.5"/>
    <m/>
    <s v="CCR&amp;R - Child Care Resource &amp; Referral"/>
    <x v="18"/>
    <s v="Admin Office"/>
    <s v="Darshpreet Thind"/>
  </r>
  <r>
    <s v="5000 - Salaries &amp; Wages"/>
    <s v="Journal"/>
    <x v="1"/>
    <s v="JE98"/>
    <m/>
    <x v="54"/>
    <n v="98.5"/>
    <m/>
    <s v="HF - Healthy Families"/>
    <x v="21"/>
    <s v="- No Location -"/>
    <s v="Claire Garner"/>
  </r>
  <r>
    <s v="5000 - Salaries &amp; Wages"/>
    <s v="Journal"/>
    <x v="1"/>
    <s v="JE98"/>
    <m/>
    <x v="71"/>
    <n v="925.1"/>
    <m/>
    <s v="EHS - Early Head Start"/>
    <x v="6"/>
    <s v="- No Location -"/>
    <s v="Denise Klein"/>
  </r>
  <r>
    <s v="5000 - Salaries &amp; Wages"/>
    <s v="Journal"/>
    <x v="1"/>
    <s v="JE98"/>
    <m/>
    <x v="72"/>
    <n v="1149.0999999999999"/>
    <m/>
    <s v="HS - Head Start"/>
    <x v="12"/>
    <s v="- No Location -"/>
    <s v="Bobby Johnson"/>
  </r>
  <r>
    <s v="5000 - Salaries &amp; Wages"/>
    <s v="Journal"/>
    <x v="1"/>
    <s v="JE98"/>
    <m/>
    <x v="73"/>
    <n v="2137.4"/>
    <m/>
    <s v="HS - Head Start"/>
    <x v="12"/>
    <s v="- No Location -"/>
    <s v="Jill Rickards"/>
  </r>
  <r>
    <s v="5000 - Salaries &amp; Wages"/>
    <s v="Journal"/>
    <x v="1"/>
    <s v="JE98"/>
    <m/>
    <x v="53"/>
    <n v="207.4"/>
    <m/>
    <s v="USF - Universal Service Fund"/>
    <x v="9"/>
    <s v="- No Location -"/>
    <s v="Quamillah Nelson"/>
  </r>
  <r>
    <s v="5000 - Salaries &amp; Wages"/>
    <s v="Journal"/>
    <x v="1"/>
    <s v="JE98"/>
    <m/>
    <x v="48"/>
    <n v="1187.3"/>
    <m/>
    <s v="CCR&amp;R - Child Care Resource &amp; Referral"/>
    <x v="11"/>
    <s v="- No Location -"/>
    <s v="Sue Fenick"/>
  </r>
  <r>
    <s v="5000 - Salaries &amp; Wages"/>
    <s v="Journal"/>
    <x v="1"/>
    <s v="JE98"/>
    <m/>
    <x v="74"/>
    <n v="867.7"/>
    <m/>
    <s v="HS - Head Start"/>
    <x v="12"/>
    <s v="- No Location -"/>
    <s v="Fatma Feriha Inan"/>
  </r>
  <r>
    <s v="5000 - Salaries &amp; Wages"/>
    <s v="Journal"/>
    <x v="1"/>
    <s v="JE98"/>
    <m/>
    <x v="75"/>
    <n v="657.6"/>
    <m/>
    <s v="HS - Head Start"/>
    <x v="12"/>
    <s v="- No Location -"/>
    <s v="Carolyn Weston"/>
  </r>
  <r>
    <s v="5000 - Salaries &amp; Wages"/>
    <s v="Journal"/>
    <x v="1"/>
    <s v="JE98"/>
    <m/>
    <x v="76"/>
    <n v="2181.4"/>
    <m/>
    <s v="HS - Head Start"/>
    <x v="12"/>
    <s v="- No Location -"/>
    <s v="Natalie Mitchem"/>
  </r>
  <r>
    <s v="5000 - Salaries &amp; Wages"/>
    <s v="Journal"/>
    <x v="1"/>
    <s v="JE98"/>
    <m/>
    <x v="59"/>
    <n v="148.69999999999999"/>
    <m/>
    <s v="CCR&amp;R - Child Care Resource &amp; Referral"/>
    <x v="18"/>
    <s v="Admin Office"/>
    <s v="Greta Peterson"/>
  </r>
  <r>
    <s v="5000 - Salaries &amp; Wages"/>
    <s v="Journal"/>
    <x v="1"/>
    <s v="JE98"/>
    <m/>
    <x v="7"/>
    <n v="151.80000000000001"/>
    <m/>
    <s v="LiHeap - Low Income Home Energy Assistance Program"/>
    <x v="2"/>
    <s v="Admin Office"/>
    <s v="Ruben Johnson"/>
  </r>
  <r>
    <s v="5000 - Salaries &amp; Wages"/>
    <s v="Journal"/>
    <x v="1"/>
    <s v="JE98"/>
    <m/>
    <x v="50"/>
    <n v="55.1"/>
    <m/>
    <s v="CCYC - Community Council of Young Children"/>
    <x v="22"/>
    <s v="Admin Office"/>
    <s v="Amie Sharer"/>
  </r>
  <r>
    <s v="5000 - Salaries &amp; Wages"/>
    <s v="Journal"/>
    <x v="1"/>
    <s v="JE98"/>
    <m/>
    <x v="77"/>
    <n v="1019.2"/>
    <m/>
    <s v="CCR&amp;R - Child Care Resource &amp; Referral"/>
    <x v="13"/>
    <s v="- No Location -"/>
    <s v="Anjail Abdul-Badee-Johnson"/>
  </r>
  <r>
    <s v="5000 - Salaries &amp; Wages"/>
    <s v="Journal"/>
    <x v="1"/>
    <s v="JE98"/>
    <m/>
    <x v="78"/>
    <n v="918"/>
    <m/>
    <s v="CCR&amp;R - Child Care Resource &amp; Referral"/>
    <x v="13"/>
    <s v="- No Location -"/>
    <s v="Devita Smith"/>
  </r>
  <r>
    <s v="5000 - Salaries &amp; Wages"/>
    <s v="Journal"/>
    <x v="1"/>
    <s v="JE98"/>
    <m/>
    <x v="79"/>
    <n v="597.6"/>
    <m/>
    <s v="Mt Holly Schools"/>
    <x v="15"/>
    <s v="- No Location -"/>
    <s v="Kimberly Farrell"/>
  </r>
  <r>
    <s v="5000 - Salaries &amp; Wages"/>
    <s v="Journal"/>
    <x v="1"/>
    <s v="JE98"/>
    <m/>
    <x v="80"/>
    <n v="1380.6"/>
    <m/>
    <s v="HF - Healthy Families"/>
    <x v="4"/>
    <s v="- No Location -"/>
    <s v="Elizabeth Boehmke"/>
  </r>
  <r>
    <s v="5000 - Salaries &amp; Wages"/>
    <s v="Journal"/>
    <x v="1"/>
    <s v="JE98"/>
    <m/>
    <x v="37"/>
    <n v="49.3"/>
    <m/>
    <s v="CCR&amp;R - Child Care Resource &amp; Referral"/>
    <x v="11"/>
    <s v="- No Location -"/>
    <s v="Bonita Jackson"/>
  </r>
  <r>
    <s v="5000 - Salaries &amp; Wages"/>
    <s v="Journal"/>
    <x v="1"/>
    <s v="JE98"/>
    <m/>
    <x v="81"/>
    <n v="960.9"/>
    <m/>
    <s v="EHS - Early Head Start"/>
    <x v="6"/>
    <s v="- No Location -"/>
    <s v="Brittnay Markes"/>
  </r>
  <r>
    <s v="5000 - Salaries &amp; Wages"/>
    <s v="Journal"/>
    <x v="1"/>
    <s v="JE98"/>
    <m/>
    <x v="7"/>
    <n v="337.4"/>
    <m/>
    <s v="EHS - Early Head Start"/>
    <x v="6"/>
    <s v="Admin Office"/>
    <s v="Ruben Johnson"/>
  </r>
  <r>
    <s v="5000 - Salaries &amp; Wages"/>
    <s v="Journal"/>
    <x v="1"/>
    <s v="JE98"/>
    <m/>
    <x v="82"/>
    <n v="531.70000000000005"/>
    <m/>
    <s v="HS - Head Start"/>
    <x v="12"/>
    <s v="- No Location -"/>
    <s v="Syrena Moss"/>
  </r>
  <r>
    <s v="5000 - Salaries &amp; Wages"/>
    <s v="Journal"/>
    <x v="1"/>
    <s v="JE98"/>
    <m/>
    <x v="83"/>
    <n v="583.79999999999995"/>
    <m/>
    <s v="HS - Head Start"/>
    <x v="12"/>
    <s v="- No Location -"/>
    <s v="Doreen Knaupp"/>
  </r>
  <r>
    <s v="5000 - Salaries &amp; Wages"/>
    <s v="Journal"/>
    <x v="1"/>
    <s v="JE98"/>
    <m/>
    <x v="84"/>
    <n v="648.4"/>
    <m/>
    <s v="HS - Head Start"/>
    <x v="12"/>
    <s v="- No Location -"/>
    <s v="Saliha Yanik"/>
  </r>
  <r>
    <s v="5000 - Salaries &amp; Wages"/>
    <s v="Journal"/>
    <x v="1"/>
    <s v="JE98"/>
    <m/>
    <x v="85"/>
    <n v="679.1"/>
    <m/>
    <s v="HS - Head Start"/>
    <x v="12"/>
    <s v="- No Location -"/>
    <s v="Miriam Claudio"/>
  </r>
  <r>
    <s v="5000 - Salaries &amp; Wages"/>
    <s v="Journal"/>
    <x v="1"/>
    <s v="JE98"/>
    <m/>
    <x v="86"/>
    <n v="52.6"/>
    <m/>
    <s v="LiHeap - Low Income Home Energy Assistance Program"/>
    <x v="2"/>
    <s v="- No Location -"/>
    <s v="Constance Pritchett"/>
  </r>
  <r>
    <s v="5000 - Salaries &amp; Wages"/>
    <s v="Journal"/>
    <x v="1"/>
    <s v="JE98"/>
    <m/>
    <x v="86"/>
    <n v="309.10000000000002"/>
    <m/>
    <s v="USF - Universal Service Fund"/>
    <x v="9"/>
    <s v="- No Location -"/>
    <s v="Constance Pritchett"/>
  </r>
  <r>
    <s v="5000 - Salaries &amp; Wages"/>
    <s v="Journal"/>
    <x v="1"/>
    <s v="JE98"/>
    <m/>
    <x v="87"/>
    <n v="1448.5"/>
    <m/>
    <s v="EHS - Early Head Start"/>
    <x v="6"/>
    <s v="- No Location -"/>
    <s v="Tammy Joyce"/>
  </r>
  <r>
    <s v="5000 - Salaries &amp; Wages"/>
    <s v="Journal"/>
    <x v="1"/>
    <s v="JE98"/>
    <m/>
    <x v="88"/>
    <n v="1012"/>
    <m/>
    <s v="HS - Head Start"/>
    <x v="12"/>
    <s v="- No Location -"/>
    <s v="Maiada Ramadan"/>
  </r>
  <r>
    <s v="5000 - Salaries &amp; Wages"/>
    <s v="Journal"/>
    <x v="1"/>
    <s v="JE98"/>
    <m/>
    <x v="89"/>
    <n v="644"/>
    <m/>
    <s v="HS - Head Start"/>
    <x v="12"/>
    <s v="- No Location -"/>
    <s v="Deniz Genc"/>
  </r>
  <r>
    <s v="5000 - Salaries &amp; Wages"/>
    <s v="Journal"/>
    <x v="1"/>
    <s v="JE98"/>
    <m/>
    <x v="90"/>
    <n v="646.4"/>
    <m/>
    <s v="HS - Head Start"/>
    <x v="12"/>
    <s v="- No Location -"/>
    <s v="Sheyleen Hosein"/>
  </r>
  <r>
    <s v="5000 - Salaries &amp; Wages"/>
    <s v="Journal"/>
    <x v="1"/>
    <s v="JE98"/>
    <m/>
    <x v="91"/>
    <n v="1358.7"/>
    <m/>
    <s v="HS - Head Start"/>
    <x v="12"/>
    <s v="- No Location -"/>
    <s v="Seham Azabawi"/>
  </r>
  <r>
    <s v="5000 - Salaries &amp; Wages"/>
    <s v="Journal"/>
    <x v="1"/>
    <s v="JE98"/>
    <m/>
    <x v="63"/>
    <n v="799.6"/>
    <m/>
    <s v="LiHeap - Low Income Home Energy Assistance Program"/>
    <x v="2"/>
    <s v="- No Location -"/>
    <s v="Rovenna Overton"/>
  </r>
  <r>
    <s v="5000 - Salaries &amp; Wages"/>
    <s v="Journal"/>
    <x v="1"/>
    <s v="JE98"/>
    <m/>
    <x v="49"/>
    <n v="270.8"/>
    <m/>
    <s v="LiHeap - Low Income Home Energy Assistance Program"/>
    <x v="2"/>
    <s v="- No Location -"/>
    <s v="Vincent Padilla"/>
  </r>
  <r>
    <s v="5000 - Salaries &amp; Wages"/>
    <s v="Journal"/>
    <x v="1"/>
    <s v="JE98"/>
    <m/>
    <x v="15"/>
    <n v="71.3"/>
    <m/>
    <s v="CCYC - Community Council of Young Children"/>
    <x v="22"/>
    <s v="Admin Office"/>
    <s v="Kyle Edwards"/>
  </r>
  <r>
    <s v="5000 - Salaries &amp; Wages"/>
    <s v="Journal"/>
    <x v="1"/>
    <s v="JE98"/>
    <m/>
    <x v="47"/>
    <n v="62.5"/>
    <m/>
    <s v="CSBG - Community Service Block Grant"/>
    <x v="0"/>
    <s v="Admin Office"/>
    <s v="Sharon Forman"/>
  </r>
  <r>
    <s v="5000 - Salaries &amp; Wages"/>
    <s v="Journal"/>
    <x v="1"/>
    <s v="JE98"/>
    <m/>
    <x v="92"/>
    <n v="706.3"/>
    <m/>
    <s v="CCR&amp;R - Child Care Resource &amp; Referral"/>
    <x v="13"/>
    <s v="- No Location -"/>
    <s v="Deborah Carson"/>
  </r>
  <r>
    <s v="5000 - Salaries &amp; Wages"/>
    <s v="Journal"/>
    <x v="1"/>
    <s v="JE98"/>
    <m/>
    <x v="55"/>
    <n v="667.3"/>
    <m/>
    <s v="CCR&amp;R - Child Care Resource &amp; Referral"/>
    <x v="13"/>
    <s v="- No Location -"/>
    <s v="Susan Ford"/>
  </r>
  <r>
    <s v="5000 - Salaries &amp; Wages"/>
    <s v="Journal"/>
    <x v="1"/>
    <s v="JE98"/>
    <m/>
    <x v="19"/>
    <n v="251.8"/>
    <m/>
    <s v="CCR&amp;R - Child Care Resource &amp; Referral"/>
    <x v="13"/>
    <s v="- No Location -"/>
    <s v="Samir Reiz"/>
  </r>
  <r>
    <s v="5000 - Salaries &amp; Wages"/>
    <s v="Journal"/>
    <x v="1"/>
    <s v="JE98"/>
    <m/>
    <x v="93"/>
    <n v="779.5"/>
    <m/>
    <s v="EHS - Early Head Start"/>
    <x v="6"/>
    <s v="- No Location -"/>
    <s v="Katilynn Ditzel"/>
  </r>
  <r>
    <s v="5000 - Salaries &amp; Wages"/>
    <s v="Journal"/>
    <x v="1"/>
    <s v="JE98"/>
    <m/>
    <x v="94"/>
    <n v="669.5"/>
    <m/>
    <s v="HS - Head Start"/>
    <x v="12"/>
    <s v="- No Location -"/>
    <s v="May Elkady"/>
  </r>
  <r>
    <s v="5000 - Salaries &amp; Wages"/>
    <s v="Journal"/>
    <x v="1"/>
    <s v="JE98"/>
    <m/>
    <x v="48"/>
    <n v="295.89999999999998"/>
    <m/>
    <s v="CCR&amp;R - Child Care Resource &amp; Referral"/>
    <x v="20"/>
    <s v="- No Location -"/>
    <s v="Sue Fenick"/>
  </r>
  <r>
    <s v="5000 - Salaries &amp; Wages"/>
    <s v="Journal"/>
    <x v="1"/>
    <s v="JE98"/>
    <m/>
    <x v="95"/>
    <n v="810.7"/>
    <m/>
    <s v="LiHeap - Low Income Home Energy Assistance Program"/>
    <x v="2"/>
    <s v="- No Location -"/>
    <s v="Patricia Brown"/>
  </r>
  <r>
    <s v="5000 - Salaries &amp; Wages"/>
    <s v="Journal"/>
    <x v="1"/>
    <s v="JE98"/>
    <m/>
    <x v="18"/>
    <n v="574.6"/>
    <m/>
    <s v="CSBG - Community Service Block Grant"/>
    <x v="0"/>
    <s v="Admin Office"/>
    <s v="Manvir Gill"/>
  </r>
  <r>
    <s v="5000 - Salaries &amp; Wages"/>
    <s v="Journal"/>
    <x v="1"/>
    <s v="JE98"/>
    <m/>
    <x v="48"/>
    <n v="197.3"/>
    <m/>
    <s v="CCR&amp;R - Child Care Resource &amp; Referral"/>
    <x v="16"/>
    <s v="- No Location -"/>
    <s v="Sue Fenick"/>
  </r>
  <r>
    <s v="5000 - Salaries &amp; Wages"/>
    <s v="Journal"/>
    <x v="1"/>
    <s v="JE98"/>
    <m/>
    <x v="96"/>
    <n v="1074.2"/>
    <m/>
    <s v="HS - Head Start"/>
    <x v="12"/>
    <s v="- No Location -"/>
    <s v="Jacquelyn Gardner"/>
  </r>
  <r>
    <s v="5000 - Salaries &amp; Wages"/>
    <s v="Journal"/>
    <x v="1"/>
    <s v="JE98"/>
    <m/>
    <x v="97"/>
    <n v="652.79999999999995"/>
    <m/>
    <s v="HS - Head Start"/>
    <x v="12"/>
    <s v="- No Location -"/>
    <s v="Samarjit Sharma"/>
  </r>
  <r>
    <s v="5000 - Salaries &amp; Wages"/>
    <s v="Journal"/>
    <x v="1"/>
    <s v="JE98"/>
    <m/>
    <x v="42"/>
    <n v="565.79999999999995"/>
    <m/>
    <s v="HF - Healthy Families"/>
    <x v="5"/>
    <s v="- No Location -"/>
    <s v="Stephanie Dixon"/>
  </r>
  <r>
    <s v="5000 - Salaries &amp; Wages"/>
    <s v="Journal"/>
    <x v="1"/>
    <s v="JE98"/>
    <m/>
    <x v="98"/>
    <n v="669.8"/>
    <m/>
    <s v="EHS - Early Head Start"/>
    <x v="6"/>
    <s v="- No Location -"/>
    <s v="Amylir Torres"/>
  </r>
  <r>
    <s v="5000 - Salaries &amp; Wages"/>
    <s v="Journal"/>
    <x v="1"/>
    <s v="JE98"/>
    <m/>
    <x v="99"/>
    <n v="797.7"/>
    <m/>
    <s v="HS - Head Start"/>
    <x v="12"/>
    <s v="- No Location -"/>
    <s v="Kathryn Hartlaub"/>
  </r>
  <r>
    <s v="5000 - Salaries &amp; Wages"/>
    <s v="Journal"/>
    <x v="1"/>
    <s v="JE98"/>
    <m/>
    <x v="100"/>
    <n v="1206.0999999999999"/>
    <m/>
    <s v="HS - Head Start"/>
    <x v="12"/>
    <s v="- No Location -"/>
    <s v="Maria Figueroa"/>
  </r>
  <r>
    <s v="5000 - Salaries &amp; Wages"/>
    <s v="Journal"/>
    <x v="1"/>
    <s v="JE98"/>
    <m/>
    <x v="15"/>
    <n v="250"/>
    <m/>
    <s v="CCR&amp;R - Child Care Resource &amp; Referral"/>
    <x v="18"/>
    <s v="Admin Office"/>
    <s v="Kyle Edwards"/>
  </r>
  <r>
    <s v="5000 - Salaries &amp; Wages"/>
    <s v="Journal"/>
    <x v="1"/>
    <s v="JE98"/>
    <m/>
    <x v="101"/>
    <n v="681.1"/>
    <m/>
    <s v="Mt Holly Schools"/>
    <x v="15"/>
    <s v="- No Location -"/>
    <s v="Hafize Firat"/>
  </r>
  <r>
    <s v="5000 - Salaries &amp; Wages"/>
    <s v="Journal"/>
    <x v="1"/>
    <s v="JE98"/>
    <m/>
    <x v="54"/>
    <n v="1755.6"/>
    <m/>
    <s v="HF - Healthy Families"/>
    <x v="5"/>
    <s v="- No Location -"/>
    <s v="Claire Garner"/>
  </r>
  <r>
    <s v="5000 - Salaries &amp; Wages"/>
    <s v="Journal"/>
    <x v="1"/>
    <s v="JE98"/>
    <m/>
    <x v="102"/>
    <n v="1307.9000000000001"/>
    <m/>
    <s v="HS - Head Start"/>
    <x v="12"/>
    <s v="- No Location -"/>
    <s v="Kristen Furniss"/>
  </r>
  <r>
    <s v="5000 - Salaries &amp; Wages"/>
    <s v="Journal"/>
    <x v="1"/>
    <s v="JE98"/>
    <m/>
    <x v="103"/>
    <n v="717.9"/>
    <m/>
    <s v="HS - Head Start"/>
    <x v="12"/>
    <s v="- No Location -"/>
    <s v="Jennifer Nagy"/>
  </r>
  <r>
    <s v="5000 - Salaries &amp; Wages"/>
    <s v="Journal"/>
    <x v="1"/>
    <s v="JE98"/>
    <m/>
    <x v="104"/>
    <n v="531.70000000000005"/>
    <m/>
    <s v="HS - Head Start"/>
    <x v="12"/>
    <s v="- No Location -"/>
    <s v="Ethel Jackson"/>
  </r>
  <r>
    <s v="5000 - Salaries &amp; Wages"/>
    <s v="Journal"/>
    <x v="1"/>
    <s v="JE98"/>
    <m/>
    <x v="105"/>
    <n v="1384.6"/>
    <m/>
    <s v="HF - Healthy Families"/>
    <x v="5"/>
    <s v="- No Location -"/>
    <s v="Ann Drennon"/>
  </r>
  <r>
    <s v="5000 - Salaries &amp; Wages"/>
    <s v="Journal"/>
    <x v="1"/>
    <s v="JE98"/>
    <m/>
    <x v="19"/>
    <n v="587.5"/>
    <m/>
    <s v="CSBG - Community Service Block Grant"/>
    <x v="0"/>
    <s v="- No Location -"/>
    <s v="Samir Reiz"/>
  </r>
  <r>
    <s v="5000 - Salaries &amp; Wages"/>
    <s v="Journal"/>
    <x v="1"/>
    <s v="JE98"/>
    <m/>
    <x v="33"/>
    <n v="281.2"/>
    <m/>
    <s v="CCR&amp;R - Child Care Resource &amp; Referral"/>
    <x v="23"/>
    <s v="- No Location -"/>
    <s v="Judith Byrne"/>
  </r>
  <r>
    <s v="5000 - Salaries &amp; Wages"/>
    <s v="Journal"/>
    <x v="1"/>
    <s v="JE98"/>
    <m/>
    <x v="106"/>
    <n v="1377.5"/>
    <m/>
    <s v="HS - Head Start"/>
    <x v="12"/>
    <s v="- No Location -"/>
    <s v="Jennifer Carley-Price"/>
  </r>
  <r>
    <s v="5000 - Salaries &amp; Wages"/>
    <s v="Journal"/>
    <x v="1"/>
    <s v="JE98"/>
    <m/>
    <x v="107"/>
    <n v="1073.5999999999999"/>
    <m/>
    <s v="HS - Head Start"/>
    <x v="12"/>
    <s v="- No Location -"/>
    <s v="Tawanna Best"/>
  </r>
  <r>
    <s v="5000 - Salaries &amp; Wages"/>
    <s v="Journal"/>
    <x v="1"/>
    <s v="JE98"/>
    <m/>
    <x v="108"/>
    <n v="1885.2"/>
    <m/>
    <s v="HS - Head Start"/>
    <x v="12"/>
    <s v="- No Location -"/>
    <s v="Christine Himm"/>
  </r>
  <r>
    <s v="5000 - Salaries &amp; Wages"/>
    <s v="Journal"/>
    <x v="1"/>
    <s v="JE98"/>
    <m/>
    <x v="109"/>
    <n v="733.6"/>
    <m/>
    <s v="HS - Head Start"/>
    <x v="12"/>
    <s v="- No Location -"/>
    <s v="Yvonne Dogbe"/>
  </r>
  <r>
    <s v="5000 - Salaries &amp; Wages"/>
    <s v="Journal"/>
    <x v="1"/>
    <s v="JE98"/>
    <m/>
    <x v="14"/>
    <n v="408.5"/>
    <m/>
    <s v="LiHeap - Low Income Home Energy Assistance Program"/>
    <x v="2"/>
    <s v="Admin Office"/>
    <s v="Janessa Rivera"/>
  </r>
  <r>
    <s v="5000 - Salaries &amp; Wages"/>
    <s v="Journal"/>
    <x v="1"/>
    <s v="JE98"/>
    <m/>
    <x v="7"/>
    <n v="26"/>
    <m/>
    <s v="USF - Universal Service Fund"/>
    <x v="9"/>
    <s v="Admin Office"/>
    <s v="Ruben Johnson"/>
  </r>
  <r>
    <s v="5000 - Salaries &amp; Wages"/>
    <s v="Journal"/>
    <x v="1"/>
    <s v="JE98"/>
    <m/>
    <x v="110"/>
    <n v="1078.5"/>
    <m/>
    <s v="EHS - Early Head Start"/>
    <x v="6"/>
    <s v="- No Location -"/>
    <s v="Ayanna Martin"/>
  </r>
  <r>
    <s v="5000 - Salaries &amp; Wages"/>
    <s v="Journal"/>
    <x v="1"/>
    <s v="JE98"/>
    <m/>
    <x v="111"/>
    <n v="823.5"/>
    <m/>
    <s v="HS - Head Start"/>
    <x v="12"/>
    <s v="- No Location -"/>
    <s v="Betty Spiller"/>
  </r>
  <r>
    <s v="5000 - Salaries &amp; Wages"/>
    <s v="Journal"/>
    <x v="1"/>
    <s v="JE98"/>
    <m/>
    <x v="14"/>
    <n v="379.1"/>
    <m/>
    <s v="CCR&amp;R - Child Care Resource &amp; Referral"/>
    <x v="18"/>
    <s v="Admin Office"/>
    <s v="Janessa Rivera"/>
  </r>
  <r>
    <s v="5000 - Salaries &amp; Wages"/>
    <s v="Journal"/>
    <x v="1"/>
    <s v="JE98"/>
    <m/>
    <x v="112"/>
    <n v="1357.6"/>
    <m/>
    <s v="HF - Healthy Families"/>
    <x v="5"/>
    <s v="- No Location -"/>
    <s v="Bridgett Pollard"/>
  </r>
  <r>
    <s v="5000 - Salaries &amp; Wages"/>
    <s v="Journal"/>
    <x v="1"/>
    <s v="JE98"/>
    <m/>
    <x v="113"/>
    <n v="1350.2"/>
    <m/>
    <s v="CCR&amp;R - Child Care Resource &amp; Referral"/>
    <x v="13"/>
    <s v="- No Location -"/>
    <s v="Janelle Yvette Sample"/>
  </r>
  <r>
    <s v="5000 - Salaries &amp; Wages"/>
    <s v="Journal"/>
    <x v="1"/>
    <s v="JE98"/>
    <m/>
    <x v="114"/>
    <n v="1208.5999999999999"/>
    <m/>
    <s v="HS - Head Start"/>
    <x v="12"/>
    <s v="- No Location -"/>
    <s v="Tomona Green"/>
  </r>
  <r>
    <s v="5000 - Salaries &amp; Wages"/>
    <s v="Journal"/>
    <x v="1"/>
    <s v="JE98"/>
    <m/>
    <x v="55"/>
    <n v="533.79999999999995"/>
    <m/>
    <s v="CCR&amp;R - Child Care Resource &amp; Referral"/>
    <x v="18"/>
    <s v="- No Location -"/>
    <s v="Susan Ford"/>
  </r>
  <r>
    <s v="5000 - Salaries &amp; Wages"/>
    <s v="Journal"/>
    <x v="1"/>
    <s v="JE98"/>
    <m/>
    <x v="115"/>
    <n v="67.900000000000006"/>
    <m/>
    <s v="CCFP - Child Care Food Program"/>
    <x v="24"/>
    <s v="Admin Office"/>
    <s v="Robert Mayfield"/>
  </r>
  <r>
    <s v="5000 - Salaries &amp; Wages"/>
    <s v="Journal"/>
    <x v="1"/>
    <s v="JE98"/>
    <m/>
    <x v="5"/>
    <n v="308.89999999999998"/>
    <m/>
    <s v="USF - Universal Service Fund"/>
    <x v="9"/>
    <s v="- No Location -"/>
    <s v="Denise Cacalori"/>
  </r>
  <r>
    <s v="5000 - Salaries &amp; Wages"/>
    <s v="Journal"/>
    <x v="1"/>
    <s v="JE98"/>
    <m/>
    <x v="63"/>
    <n v="469.6"/>
    <m/>
    <s v="USF - Universal Service Fund"/>
    <x v="9"/>
    <s v="- No Location -"/>
    <s v="Rovenna Overton"/>
  </r>
  <r>
    <s v="5000 - Salaries &amp; Wages"/>
    <s v="Journal"/>
    <x v="1"/>
    <s v="JE98"/>
    <m/>
    <x v="116"/>
    <n v="905.6"/>
    <m/>
    <s v="CCR&amp;R - Child Care Resource &amp; Referral"/>
    <x v="13"/>
    <s v="- No Location -"/>
    <s v="Ashley Moore"/>
  </r>
  <r>
    <s v="5000 - Salaries &amp; Wages"/>
    <s v="Journal"/>
    <x v="1"/>
    <s v="JE98"/>
    <m/>
    <x v="117"/>
    <n v="861.4"/>
    <m/>
    <s v="EHS - Early Head Start"/>
    <x v="6"/>
    <s v="- No Location -"/>
    <s v="Nina Holmes"/>
  </r>
  <r>
    <s v="5000 - Salaries &amp; Wages"/>
    <s v="Journal"/>
    <x v="1"/>
    <s v="JE98"/>
    <m/>
    <x v="118"/>
    <n v="313.10000000000002"/>
    <m/>
    <s v="HS - Head Start"/>
    <x v="12"/>
    <s v="- No Location -"/>
    <s v="Andrew Stellwag"/>
  </r>
  <r>
    <s v="5000 - Salaries &amp; Wages"/>
    <s v="Journal"/>
    <x v="1"/>
    <s v="JE98"/>
    <m/>
    <x v="119"/>
    <n v="451.3"/>
    <m/>
    <s v="HS - Head Start"/>
    <x v="12"/>
    <s v="- No Location -"/>
    <s v="Moraima Gonzalez"/>
  </r>
  <r>
    <s v="5000 - Salaries &amp; Wages"/>
    <s v="Journal"/>
    <x v="1"/>
    <s v="JE98"/>
    <m/>
    <x v="120"/>
    <n v="552.6"/>
    <m/>
    <s v="HS - Head Start"/>
    <x v="12"/>
    <s v="- No Location -"/>
    <s v="Matthew Ditmar"/>
  </r>
  <r>
    <s v="5000 - Salaries &amp; Wages"/>
    <s v="Journal"/>
    <x v="1"/>
    <s v="JE98"/>
    <m/>
    <x v="14"/>
    <n v="242.3"/>
    <m/>
    <s v="USF - Universal Service Fund"/>
    <x v="9"/>
    <s v="Admin Office"/>
    <s v="Janessa Rivera"/>
  </r>
  <r>
    <s v="5000 - Salaries &amp; Wages"/>
    <s v="Journal"/>
    <x v="1"/>
    <s v="JE98"/>
    <m/>
    <x v="15"/>
    <n v="250"/>
    <m/>
    <s v="CCR&amp;R - Child Care Resource &amp; Referral"/>
    <x v="13"/>
    <s v="Admin Office"/>
    <s v="Kyle Edwards"/>
  </r>
  <r>
    <s v="5000 - Salaries &amp; Wages"/>
    <s v="Journal"/>
    <x v="1"/>
    <s v="JE98"/>
    <m/>
    <x v="121"/>
    <n v="2184.8000000000002"/>
    <m/>
    <s v="CCR&amp;R - Child Care Resource &amp; Referral"/>
    <x v="13"/>
    <s v="- No Location -"/>
    <s v="Ruth Ragin"/>
  </r>
  <r>
    <s v="5000 - Salaries &amp; Wages"/>
    <s v="Journal"/>
    <x v="1"/>
    <s v="JE98"/>
    <m/>
    <x v="122"/>
    <n v="925.9"/>
    <m/>
    <s v="EHS - Early Head Start"/>
    <x v="6"/>
    <s v="- No Location -"/>
    <s v="Elizabeth Jensen"/>
  </r>
  <r>
    <s v="5000 - Salaries &amp; Wages"/>
    <s v="Journal"/>
    <x v="1"/>
    <s v="JE98"/>
    <m/>
    <x v="15"/>
    <n v="1207.5"/>
    <m/>
    <s v="HS - Head Start"/>
    <x v="12"/>
    <s v="Admin Office"/>
    <s v="Kyle Edwards"/>
  </r>
  <r>
    <s v="5000 - Salaries &amp; Wages"/>
    <s v="Journal"/>
    <x v="1"/>
    <s v="JE98"/>
    <m/>
    <x v="20"/>
    <n v="378.5"/>
    <m/>
    <s v="USF - Universal Service Fund"/>
    <x v="9"/>
    <s v="- No Location -"/>
    <s v="Donna Hajzer"/>
  </r>
  <r>
    <s v="5000 - Salaries &amp; Wages"/>
    <s v="Journal"/>
    <x v="1"/>
    <s v="JE98"/>
    <m/>
    <x v="123"/>
    <n v="1046"/>
    <m/>
    <s v="CCR&amp;R - Child Care Resource &amp; Referral"/>
    <x v="13"/>
    <s v="- No Location -"/>
    <s v="Donna Conley"/>
  </r>
  <r>
    <s v="5000 - Salaries &amp; Wages"/>
    <s v="Journal"/>
    <x v="1"/>
    <s v="JE98"/>
    <m/>
    <x v="124"/>
    <n v="1134.4000000000001"/>
    <m/>
    <s v="CCR&amp;R - Child Care Resource &amp; Referral"/>
    <x v="13"/>
    <s v="- No Location -"/>
    <s v="Wanda Fisher"/>
  </r>
  <r>
    <s v="5000 - Salaries &amp; Wages"/>
    <s v="Journal"/>
    <x v="1"/>
    <s v="JE98"/>
    <m/>
    <x v="125"/>
    <n v="1047.4000000000001"/>
    <m/>
    <s v="EHS - Early Head Start"/>
    <x v="6"/>
    <s v="- No Location -"/>
    <s v="Donna Wilbur"/>
  </r>
  <r>
    <s v="5000 - Salaries &amp; Wages"/>
    <s v="Journal"/>
    <x v="1"/>
    <s v="JE98"/>
    <m/>
    <x v="126"/>
    <n v="5164.5600000000004"/>
    <m/>
    <m/>
    <x v="10"/>
    <s v="- No Location -"/>
    <m/>
  </r>
  <r>
    <s v="5000 - Salaries &amp; Wages"/>
    <s v="Journal"/>
    <x v="1"/>
    <s v="JE98"/>
    <m/>
    <x v="127"/>
    <n v="1968.7"/>
    <m/>
    <s v="HS - Head Start"/>
    <x v="12"/>
    <s v="- No Location -"/>
    <s v="Bonnie Sheipe-Warthen"/>
  </r>
  <r>
    <s v="5000 - Salaries &amp; Wages"/>
    <s v="Journal"/>
    <x v="1"/>
    <s v="JE98"/>
    <m/>
    <x v="128"/>
    <n v="1046.7"/>
    <m/>
    <s v="CCR&amp;R - Child Care Resource &amp; Referral"/>
    <x v="11"/>
    <s v="- No Location -"/>
    <s v="Vivyan Saloka"/>
  </r>
  <r>
    <s v="5000 - Salaries &amp; Wages"/>
    <s v="Journal"/>
    <x v="1"/>
    <s v="JE98"/>
    <m/>
    <x v="129"/>
    <n v="1111.9000000000001"/>
    <m/>
    <s v="HS - Head Start"/>
    <x v="12"/>
    <s v="- No Location -"/>
    <s v="Verdina Pryor"/>
  </r>
  <r>
    <s v="5000 - Salaries &amp; Wages"/>
    <s v="Journal"/>
    <x v="1"/>
    <s v="JE98"/>
    <m/>
    <x v="8"/>
    <n v="134.69999999999999"/>
    <m/>
    <s v="CCR&amp;R - Child Care Resource &amp; Referral"/>
    <x v="13"/>
    <s v="- No Location -"/>
    <s v="Christine Morrison"/>
  </r>
  <r>
    <s v="5000 - Salaries &amp; Wages"/>
    <s v="Journal"/>
    <x v="1"/>
    <s v="JE98"/>
    <m/>
    <x v="14"/>
    <n v="1480.8"/>
    <m/>
    <s v="CCYC - Community Council of Young Children"/>
    <x v="22"/>
    <s v="Admin Office"/>
    <s v="Janessa Rivera"/>
  </r>
  <r>
    <s v="5000 - Salaries &amp; Wages"/>
    <s v="Journal"/>
    <x v="1"/>
    <s v="JE98"/>
    <m/>
    <x v="130"/>
    <n v="1552.4"/>
    <m/>
    <s v="CCR&amp;R - Child Care Resource &amp; Referral"/>
    <x v="1"/>
    <s v="- No Location -"/>
    <s v="Stacy D Cooper-Gindraw"/>
  </r>
  <r>
    <s v="5000 - Salaries &amp; Wages"/>
    <s v="Journal"/>
    <x v="1"/>
    <s v="JE98"/>
    <m/>
    <x v="131"/>
    <n v="516"/>
    <m/>
    <s v="CCR&amp;R - Child Care Resource &amp; Referral"/>
    <x v="13"/>
    <s v="- No Location -"/>
    <s v="Frank Notte"/>
  </r>
  <r>
    <s v="5000 - Salaries &amp; Wages"/>
    <s v="Journal"/>
    <x v="1"/>
    <s v="JE98"/>
    <m/>
    <x v="132"/>
    <n v="2294.9"/>
    <m/>
    <s v="HS - Head Start"/>
    <x v="12"/>
    <s v="- No Location -"/>
    <s v="LOIS BOND"/>
  </r>
  <r>
    <s v="5000 - Salaries &amp; Wages"/>
    <s v="Journal"/>
    <x v="1"/>
    <s v="JE98"/>
    <m/>
    <x v="18"/>
    <n v="416.4"/>
    <m/>
    <s v="CCR&amp;R - Child Care Resource &amp; Referral"/>
    <x v="18"/>
    <s v="Admin Office"/>
    <s v="Manvir Gill"/>
  </r>
  <r>
    <s v="5000 - Salaries &amp; Wages"/>
    <s v="Journal"/>
    <x v="1"/>
    <s v="JE98"/>
    <m/>
    <x v="133"/>
    <n v="822.2"/>
    <m/>
    <s v="CSBG - Community Service Block Grant"/>
    <x v="0"/>
    <s v="Admin Office"/>
    <s v="Colin Harty"/>
  </r>
  <r>
    <s v="5000 - Salaries &amp; Wages"/>
    <s v="Journal"/>
    <x v="1"/>
    <s v="JE98"/>
    <m/>
    <x v="134"/>
    <n v="693.4"/>
    <m/>
    <s v="EHS - Early Head Start"/>
    <x v="6"/>
    <s v="- No Location -"/>
    <s v="Ingrid Rivera"/>
  </r>
  <r>
    <s v="5000 - Salaries &amp; Wages"/>
    <s v="Journal"/>
    <x v="1"/>
    <s v="JE98"/>
    <m/>
    <x v="135"/>
    <n v="834.9"/>
    <m/>
    <s v="HS - Head Start"/>
    <x v="12"/>
    <s v="- No Location -"/>
    <s v="Yvette Carpenter"/>
  </r>
  <r>
    <s v="5000 - Salaries &amp; Wages"/>
    <s v="Journal"/>
    <x v="1"/>
    <s v="JE98"/>
    <m/>
    <x v="59"/>
    <n v="74.3"/>
    <m/>
    <s v="LiHeap - Low Income Home Energy Assistance Program"/>
    <x v="2"/>
    <s v="Admin Office"/>
    <s v="Greta Peterson"/>
  </r>
  <r>
    <s v="5000 - Salaries &amp; Wages"/>
    <s v="Journal"/>
    <x v="1"/>
    <s v="JE98"/>
    <m/>
    <x v="50"/>
    <n v="55.3"/>
    <m/>
    <s v="HF - Healthy Families"/>
    <x v="5"/>
    <s v="Admin Office"/>
    <s v="Amie Sharer"/>
  </r>
  <r>
    <s v="5000 - Salaries &amp; Wages"/>
    <s v="Journal"/>
    <x v="1"/>
    <s v="JE98"/>
    <m/>
    <x v="136"/>
    <n v="1158.8"/>
    <m/>
    <s v="CCR&amp;R - Child Care Resource &amp; Referral"/>
    <x v="13"/>
    <s v="- No Location -"/>
    <s v="Rayna Gadsden"/>
  </r>
  <r>
    <s v="5000 - Salaries &amp; Wages"/>
    <s v="Journal"/>
    <x v="1"/>
    <s v="JE98"/>
    <m/>
    <x v="137"/>
    <n v="836.8"/>
    <m/>
    <s v="HS - Head Start"/>
    <x v="12"/>
    <s v="- No Location -"/>
    <s v="Danielle Jakubowski"/>
  </r>
  <r>
    <s v="5000 - Salaries &amp; Wages"/>
    <s v="Journal"/>
    <x v="1"/>
    <s v="JE98"/>
    <m/>
    <x v="69"/>
    <n v="146.4"/>
    <m/>
    <s v="HF - Healthy Families"/>
    <x v="21"/>
    <s v="Admin Office"/>
    <s v="Michelle Hewitt"/>
  </r>
  <r>
    <s v="5000 - Salaries &amp; Wages"/>
    <s v="Journal"/>
    <x v="1"/>
    <s v="JE98"/>
    <m/>
    <x v="56"/>
    <n v="273.2"/>
    <m/>
    <s v="CSBG - Community Service Block Grant"/>
    <x v="17"/>
    <s v="- No Location -"/>
    <s v="Melonie Vazquez"/>
  </r>
  <r>
    <s v="5000 - Salaries &amp; Wages"/>
    <s v="Journal"/>
    <x v="1"/>
    <s v="JE98"/>
    <m/>
    <x v="8"/>
    <n v="134.69999999999999"/>
    <m/>
    <s v="CCR&amp;R - Child Care Resource &amp; Referral"/>
    <x v="11"/>
    <s v="- No Location -"/>
    <s v="Christine Morrison"/>
  </r>
  <r>
    <s v="5000 - Salaries &amp; Wages"/>
    <s v="Journal"/>
    <x v="1"/>
    <s v="JE98"/>
    <m/>
    <x v="138"/>
    <n v="578.5"/>
    <m/>
    <s v="HS - Head Start"/>
    <x v="12"/>
    <s v="- No Location -"/>
    <s v="Jenna Williams"/>
  </r>
  <r>
    <s v="5000 - Salaries &amp; Wages"/>
    <s v="Journal"/>
    <x v="1"/>
    <s v="JE98"/>
    <m/>
    <x v="139"/>
    <n v="477.7"/>
    <m/>
    <s v="HS - Head Start"/>
    <x v="12"/>
    <s v="- No Location -"/>
    <s v="Sandy Dumesle"/>
  </r>
  <r>
    <s v="5000 - Salaries &amp; Wages"/>
    <s v="Journal"/>
    <x v="1"/>
    <s v="JE98"/>
    <m/>
    <x v="140"/>
    <n v="903.7"/>
    <m/>
    <s v="HS - Head Start"/>
    <x v="12"/>
    <s v="- No Location -"/>
    <s v="Reyhan Canturk"/>
  </r>
  <r>
    <s v="5000 - Salaries &amp; Wages"/>
    <s v="Journal"/>
    <x v="1"/>
    <s v="JE98"/>
    <m/>
    <x v="7"/>
    <n v="917.7"/>
    <m/>
    <s v="CCR&amp;R - Child Care Resource &amp; Referral"/>
    <x v="18"/>
    <s v="Admin Office"/>
    <s v="Ruben Johnson"/>
  </r>
  <r>
    <s v="5000 - Salaries &amp; Wages"/>
    <s v="Journal"/>
    <x v="1"/>
    <s v="JE98"/>
    <m/>
    <x v="141"/>
    <n v="1320"/>
    <m/>
    <s v="Mt Holly Schools"/>
    <x v="15"/>
    <s v="- No Location -"/>
    <s v="Megan Rodrigues"/>
  </r>
  <r>
    <s v="5000 - Salaries &amp; Wages"/>
    <s v="Journal"/>
    <x v="1"/>
    <s v="JE98"/>
    <m/>
    <x v="142"/>
    <n v="666.9"/>
    <m/>
    <s v="HS - Head Start"/>
    <x v="12"/>
    <s v="- No Location -"/>
    <s v="Chalesha Jefferson"/>
  </r>
  <r>
    <s v="5000 - Salaries &amp; Wages"/>
    <s v="Journal"/>
    <x v="1"/>
    <s v="JE98"/>
    <m/>
    <x v="52"/>
    <n v="804.1"/>
    <m/>
    <s v="CCR&amp;R - Child Care Resource &amp; Referral"/>
    <x v="13"/>
    <s v="- No Location -"/>
    <s v="Victoria Reger"/>
  </r>
  <r>
    <s v="5000 - Salaries &amp; Wages"/>
    <s v="Journal"/>
    <x v="1"/>
    <s v="JE98"/>
    <m/>
    <x v="28"/>
    <n v="227.4"/>
    <m/>
    <s v="EHS - Early Head Start"/>
    <x v="6"/>
    <s v="- No Location -"/>
    <s v="Patricia Joyce"/>
  </r>
  <r>
    <s v="5000 - Salaries &amp; Wages"/>
    <s v="Journal"/>
    <x v="1"/>
    <s v="JE98"/>
    <m/>
    <x v="143"/>
    <n v="1224.7"/>
    <m/>
    <s v="HS - Head Start"/>
    <x v="12"/>
    <s v="- No Location -"/>
    <s v="Keshia Flewellen"/>
  </r>
  <r>
    <s v="5000 - Salaries &amp; Wages"/>
    <s v="Journal"/>
    <x v="1"/>
    <s v="JE98"/>
    <m/>
    <x v="71"/>
    <n v="455.7"/>
    <m/>
    <s v="HS - Head Start"/>
    <x v="12"/>
    <s v="- No Location -"/>
    <s v="Denise Klein"/>
  </r>
  <r>
    <s v="5000 - Salaries &amp; Wages"/>
    <s v="Journal"/>
    <x v="1"/>
    <s v="JE98"/>
    <m/>
    <x v="19"/>
    <n v="230.2"/>
    <m/>
    <s v="EHS - Early Head Start"/>
    <x v="6"/>
    <s v="- No Location -"/>
    <s v="Samir Reiz"/>
  </r>
  <r>
    <s v="5000 - Salaries &amp; Wages"/>
    <s v="Journal"/>
    <x v="1"/>
    <s v="JE98"/>
    <m/>
    <x v="144"/>
    <n v="817.4"/>
    <m/>
    <s v="HS - Head Start"/>
    <x v="12"/>
    <s v="- No Location -"/>
    <s v="Rita Jenkins"/>
  </r>
  <r>
    <s v="5000 - Salaries &amp; Wages"/>
    <s v="Journal"/>
    <x v="1"/>
    <s v="JE98"/>
    <m/>
    <x v="145"/>
    <n v="1167.2"/>
    <m/>
    <s v="HS - Head Start"/>
    <x v="12"/>
    <s v="- No Location -"/>
    <s v="Nidhi Sharma"/>
  </r>
  <r>
    <s v="5000 - Salaries &amp; Wages"/>
    <s v="Journal"/>
    <x v="1"/>
    <s v="JE98"/>
    <m/>
    <x v="146"/>
    <n v="892"/>
    <m/>
    <s v="HS - Head Start"/>
    <x v="12"/>
    <s v="- No Location -"/>
    <s v="William Carson"/>
  </r>
  <r>
    <s v="5000 - Salaries &amp; Wages"/>
    <s v="Journal"/>
    <x v="1"/>
    <s v="JE98"/>
    <m/>
    <x v="37"/>
    <n v="99.3"/>
    <m/>
    <s v="CCR&amp;R - Child Care Resource &amp; Referral"/>
    <x v="20"/>
    <s v="- No Location -"/>
    <s v="Bonita Jackson"/>
  </r>
  <r>
    <s v="5000 - Salaries &amp; Wages"/>
    <s v="Journal"/>
    <x v="1"/>
    <s v="JE98"/>
    <m/>
    <x v="147"/>
    <n v="1380"/>
    <m/>
    <s v="HF - Healthy Families"/>
    <x v="4"/>
    <s v="- No Location -"/>
    <s v="Marissa Stellwag"/>
  </r>
  <r>
    <s v="5000 - Salaries &amp; Wages"/>
    <s v="Journal"/>
    <x v="1"/>
    <s v="JE98"/>
    <m/>
    <x v="148"/>
    <n v="939.9"/>
    <m/>
    <s v="CCR&amp;R - Child Care Resource &amp; Referral"/>
    <x v="13"/>
    <s v="- No Location -"/>
    <s v="DaShaun Davis"/>
  </r>
  <r>
    <s v="5000 - Salaries &amp; Wages"/>
    <s v="Journal"/>
    <x v="1"/>
    <s v="JE98"/>
    <m/>
    <x v="149"/>
    <n v="934.9"/>
    <m/>
    <s v="HS - Head Start"/>
    <x v="12"/>
    <s v="- No Location -"/>
    <s v="Tawona Hill"/>
  </r>
  <r>
    <s v="5000 - Salaries &amp; Wages"/>
    <s v="Journal"/>
    <x v="1"/>
    <s v="JE98"/>
    <m/>
    <x v="150"/>
    <n v="910.3"/>
    <m/>
    <s v="CCR&amp;R - Child Care Resource &amp; Referral"/>
    <x v="13"/>
    <s v="- No Location -"/>
    <s v="Kathryn Magauran"/>
  </r>
  <r>
    <s v="5000 - Salaries &amp; Wages"/>
    <s v="Journal"/>
    <x v="1"/>
    <s v="JE98"/>
    <m/>
    <x v="151"/>
    <n v="272.39999999999998"/>
    <m/>
    <s v="HS - Head Start"/>
    <x v="12"/>
    <s v="- No Location -"/>
    <s v="Maria Lamutt-Rivera"/>
  </r>
  <r>
    <s v="5000 - Salaries &amp; Wages"/>
    <s v="Journal"/>
    <x v="1"/>
    <s v="JE98"/>
    <m/>
    <x v="152"/>
    <n v="1593.3"/>
    <m/>
    <s v="HS - Head Start"/>
    <x v="12"/>
    <s v="- No Location -"/>
    <s v="Linda Williams-Barnes"/>
  </r>
  <r>
    <s v="5000 - Salaries &amp; Wages"/>
    <s v="Journal"/>
    <x v="1"/>
    <s v="JE98"/>
    <m/>
    <x v="153"/>
    <n v="1185.9000000000001"/>
    <m/>
    <s v="HS - Head Start"/>
    <x v="12"/>
    <s v="- No Location -"/>
    <s v="Orlando Martinez"/>
  </r>
  <r>
    <s v="5000 - Salaries &amp; Wages"/>
    <s v="Journal"/>
    <x v="1"/>
    <s v="JE98"/>
    <m/>
    <x v="63"/>
    <n v="491.2"/>
    <m/>
    <s v="CSBG - Community Service Block Grant"/>
    <x v="0"/>
    <s v="- No Location -"/>
    <s v="Rovenna Overton"/>
  </r>
  <r>
    <s v="5000 - Salaries &amp; Wages"/>
    <s v="Journal"/>
    <x v="1"/>
    <s v="JE98"/>
    <m/>
    <x v="154"/>
    <n v="608.79999999999995"/>
    <m/>
    <s v="HS - Head Start"/>
    <x v="12"/>
    <s v="- No Location -"/>
    <s v="Bibiana Arreguin"/>
  </r>
  <r>
    <s v="5000 - Salaries &amp; Wages"/>
    <s v="Journal"/>
    <x v="1"/>
    <s v="JE98"/>
    <m/>
    <x v="7"/>
    <n v="2770"/>
    <m/>
    <s v="HS - Head Start"/>
    <x v="12"/>
    <s v="Admin Office"/>
    <s v="Ruben Johnson"/>
  </r>
  <r>
    <s v="5000 - Salaries &amp; Wages"/>
    <s v="Journal"/>
    <x v="1"/>
    <s v="JE98"/>
    <m/>
    <x v="155"/>
    <n v="516.20000000000005"/>
    <m/>
    <s v="HS - Head Start"/>
    <x v="12"/>
    <s v="- No Location -"/>
    <s v="Marie Toussaint -Fontus"/>
  </r>
  <r>
    <s v="5000 - Salaries &amp; Wages"/>
    <s v="Journal"/>
    <x v="1"/>
    <s v="JE98"/>
    <m/>
    <x v="50"/>
    <n v="710.6"/>
    <m/>
    <s v="HPRP2 - Homeless Prevention Rapid Rehousing"/>
    <x v="8"/>
    <s v="Admin Office"/>
    <s v="Amie Sharer"/>
  </r>
  <r>
    <s v="5000 - Salaries &amp; Wages"/>
    <s v="Journal"/>
    <x v="1"/>
    <s v="JE98"/>
    <m/>
    <x v="156"/>
    <n v="1254.7"/>
    <m/>
    <s v="EHS - Early Head Start"/>
    <x v="6"/>
    <s v="- No Location -"/>
    <s v="Toxi Miller"/>
  </r>
  <r>
    <s v="5000 - Salaries &amp; Wages"/>
    <s v="Journal"/>
    <x v="1"/>
    <s v="JE98"/>
    <m/>
    <x v="157"/>
    <n v="1087.5"/>
    <m/>
    <s v="EHS - Early Head Start"/>
    <x v="6"/>
    <s v="- No Location -"/>
    <s v="Pantida Wescott"/>
  </r>
  <r>
    <s v="5000 - Salaries &amp; Wages"/>
    <s v="Journal"/>
    <x v="1"/>
    <s v="JE98"/>
    <m/>
    <x v="158"/>
    <n v="1521.9"/>
    <m/>
    <s v="HS - Head Start"/>
    <x v="12"/>
    <s v="- No Location -"/>
    <s v="Lynn Orangers"/>
  </r>
  <r>
    <s v="5000 - Salaries &amp; Wages"/>
    <s v="Journal"/>
    <x v="1"/>
    <s v="JE98"/>
    <m/>
    <x v="159"/>
    <n v="106.2"/>
    <m/>
    <s v="HS - Head Start"/>
    <x v="12"/>
    <s v="- No Location -"/>
    <s v="Gulcin Kilic"/>
  </r>
  <r>
    <s v="5000 - Salaries &amp; Wages"/>
    <s v="Journal"/>
    <x v="1"/>
    <s v="JE98"/>
    <m/>
    <x v="87"/>
    <n v="160.9"/>
    <m/>
    <s v="HS - Head Start"/>
    <x v="12"/>
    <s v="- No Location -"/>
    <s v="Tammy Joyce"/>
  </r>
  <r>
    <s v="5000 - Salaries &amp; Wages"/>
    <s v="Journal"/>
    <x v="1"/>
    <s v="JE98"/>
    <m/>
    <x v="160"/>
    <n v="731.8"/>
    <m/>
    <s v="HS - Head Start"/>
    <x v="12"/>
    <s v="- No Location -"/>
    <s v="Farhanaz Habib"/>
  </r>
  <r>
    <s v="5000 - Salaries &amp; Wages"/>
    <s v="Journal"/>
    <x v="1"/>
    <s v="JE98"/>
    <m/>
    <x v="161"/>
    <n v="498.5"/>
    <m/>
    <s v="HS - Head Start"/>
    <x v="12"/>
    <s v="- No Location -"/>
    <s v="Ta'Jah Conyers"/>
  </r>
  <r>
    <s v="5000 - Salaries &amp; Wages"/>
    <s v="Journal"/>
    <x v="1"/>
    <s v="JE98"/>
    <m/>
    <x v="69"/>
    <n v="439.4"/>
    <m/>
    <s v="HS - Head Start"/>
    <x v="12"/>
    <s v="Admin Office"/>
    <s v="Michelle Hewitt"/>
  </r>
  <r>
    <s v="5000 - Salaries &amp; Wages"/>
    <s v="Journal"/>
    <x v="1"/>
    <s v="JE98"/>
    <m/>
    <x v="162"/>
    <n v="662.4"/>
    <m/>
    <s v="HS - Head Start"/>
    <x v="12"/>
    <s v="- No Location -"/>
    <s v="Melissa Oliver-Terrell"/>
  </r>
  <r>
    <s v="5000 - Salaries &amp; Wages"/>
    <s v="Journal"/>
    <x v="1"/>
    <s v="JE98"/>
    <m/>
    <x v="163"/>
    <n v="722.1"/>
    <m/>
    <s v="HPRP2 - Homeless Prevention Rapid Rehousing"/>
    <x v="8"/>
    <s v="- No Location -"/>
    <s v="Christina Adriani"/>
  </r>
  <r>
    <s v="5000 - Salaries &amp; Wages"/>
    <s v="Journal"/>
    <x v="1"/>
    <s v="JE98"/>
    <m/>
    <x v="50"/>
    <n v="120"/>
    <m/>
    <s v="EHS - Early Head Start"/>
    <x v="6"/>
    <s v="Admin Office"/>
    <s v="Amie Sharer"/>
  </r>
  <r>
    <s v="5000 - Salaries &amp; Wages"/>
    <s v="Journal"/>
    <x v="1"/>
    <s v="JE98"/>
    <m/>
    <x v="125"/>
    <n v="515.9"/>
    <m/>
    <s v="HS - Head Start"/>
    <x v="12"/>
    <s v="- No Location -"/>
    <s v="Donna Wilbur"/>
  </r>
  <r>
    <s v="5000 - Salaries &amp; Wages"/>
    <s v="Journal"/>
    <x v="1"/>
    <s v="JE98"/>
    <m/>
    <x v="133"/>
    <n v="245.6"/>
    <m/>
    <s v="HS - Head Start"/>
    <x v="12"/>
    <s v="Admin Office"/>
    <s v="Colin Harty"/>
  </r>
  <r>
    <s v="5000 - Salaries &amp; Wages"/>
    <s v="Journal"/>
    <x v="1"/>
    <s v="JE98"/>
    <m/>
    <x v="115"/>
    <n v="184.9"/>
    <m/>
    <s v="HS - Head Start"/>
    <x v="12"/>
    <s v="Admin Office"/>
    <s v="Robert Mayfield"/>
  </r>
  <r>
    <s v="5000 - Salaries &amp; Wages"/>
    <s v="Journal"/>
    <x v="1"/>
    <s v="JE98"/>
    <m/>
    <x v="32"/>
    <n v="1599.8"/>
    <m/>
    <s v="CCR&amp;R - Child Care Resource &amp; Referral"/>
    <x v="16"/>
    <s v="- No Location -"/>
    <s v="Kristin Mayes"/>
  </r>
  <r>
    <s v="5000 - Salaries &amp; Wages"/>
    <s v="Journal"/>
    <x v="1"/>
    <s v="JE98"/>
    <m/>
    <x v="50"/>
    <n v="626.4"/>
    <m/>
    <s v="CCR&amp;R - Child Care Resource &amp; Referral"/>
    <x v="13"/>
    <s v="Admin Office"/>
    <s v="Amie Sharer"/>
  </r>
  <r>
    <s v="5000 - Salaries &amp; Wages"/>
    <s v="Journal"/>
    <x v="1"/>
    <s v="JE98"/>
    <m/>
    <x v="164"/>
    <n v="516.9"/>
    <m/>
    <s v="HS - Head Start"/>
    <x v="12"/>
    <s v="- No Location -"/>
    <s v="Danyel Saxton"/>
  </r>
  <r>
    <s v="5000 - Salaries &amp; Wages"/>
    <s v="Journal"/>
    <x v="1"/>
    <s v="JE98"/>
    <m/>
    <x v="165"/>
    <n v="709.2"/>
    <m/>
    <s v="HS - Head Start"/>
    <x v="12"/>
    <s v="- No Location -"/>
    <s v="Busra Efil"/>
  </r>
  <r>
    <s v="5000 - Salaries &amp; Wages"/>
    <s v="Journal"/>
    <x v="1"/>
    <s v="JE98"/>
    <m/>
    <x v="95"/>
    <n v="479.3"/>
    <m/>
    <s v="USF - Universal Service Fund"/>
    <x v="9"/>
    <s v="- No Location -"/>
    <s v="Patricia Brown"/>
  </r>
  <r>
    <s v="5000 - Salaries &amp; Wages"/>
    <s v="Journal"/>
    <x v="1"/>
    <s v="JE98"/>
    <m/>
    <x v="166"/>
    <n v="1615.3"/>
    <m/>
    <s v="CCR&amp;R - Child Care Resource &amp; Referral"/>
    <x v="13"/>
    <s v="- No Location -"/>
    <s v="Shellinda Hardie"/>
  </r>
  <r>
    <s v="5000 - Salaries &amp; Wages"/>
    <s v="Journal"/>
    <x v="1"/>
    <s v="JE98"/>
    <m/>
    <x v="18"/>
    <n v="190.4"/>
    <m/>
    <s v="EHS - Early Head Start"/>
    <x v="6"/>
    <s v="Admin Office"/>
    <s v="Manvir Gill"/>
  </r>
  <r>
    <s v="5000 - Salaries &amp; Wages"/>
    <s v="Journal"/>
    <x v="1"/>
    <s v="JE98"/>
    <m/>
    <x v="167"/>
    <n v="1077.3"/>
    <m/>
    <s v="HS - Head Start"/>
    <x v="12"/>
    <s v="- No Location -"/>
    <s v="Tugce Ozel"/>
  </r>
  <r>
    <s v="5000 - Salaries &amp; Wages"/>
    <s v="Journal"/>
    <x v="1"/>
    <s v="JE98"/>
    <m/>
    <x v="37"/>
    <n v="183.5"/>
    <m/>
    <s v="CCR&amp;R - Child Care Resource &amp; Referral"/>
    <x v="16"/>
    <s v="- No Location -"/>
    <s v="Bonita Jackson"/>
  </r>
  <r>
    <s v="5000 - Salaries &amp; Wages"/>
    <s v="Journal"/>
    <x v="1"/>
    <s v="JE98"/>
    <m/>
    <x v="115"/>
    <n v="124.6"/>
    <m/>
    <s v="CCR&amp;R - Child Care Resource &amp; Referral"/>
    <x v="13"/>
    <s v="Admin Office"/>
    <s v="Robert Mayfield"/>
  </r>
  <r>
    <s v="5000 - Salaries &amp; Wages"/>
    <s v="Journal"/>
    <x v="1"/>
    <s v="JE98"/>
    <m/>
    <x v="118"/>
    <n v="635.70000000000005"/>
    <m/>
    <s v="EHS - Early Head Start"/>
    <x v="6"/>
    <s v="- No Location -"/>
    <s v="Andrew Stellwag"/>
  </r>
  <r>
    <s v="5000 - Salaries &amp; Wages"/>
    <s v="Journal"/>
    <x v="1"/>
    <s v="JE98"/>
    <m/>
    <x v="168"/>
    <n v="911"/>
    <m/>
    <s v="CCR&amp;R - Child Care Resource &amp; Referral"/>
    <x v="13"/>
    <s v="- No Location -"/>
    <s v="Ariel Howard"/>
  </r>
  <r>
    <s v="5000 - Salaries &amp; Wages"/>
    <s v="Journal"/>
    <x v="1"/>
    <s v="JE98"/>
    <m/>
    <x v="55"/>
    <n v="533.79999999999995"/>
    <m/>
    <s v="CCR&amp;R - Child Care Resource &amp; Referral"/>
    <x v="11"/>
    <s v="- No Location -"/>
    <s v="Susan Ford"/>
  </r>
  <r>
    <s v="5000 - Salaries &amp; Wages"/>
    <s v="Journal"/>
    <x v="1"/>
    <s v="JE98"/>
    <m/>
    <x v="169"/>
    <n v="531.70000000000005"/>
    <m/>
    <s v="HS - Head Start"/>
    <x v="12"/>
    <s v="- No Location -"/>
    <s v="Lisa Whitfield"/>
  </r>
  <r>
    <s v="5000 - Salaries &amp; Wages"/>
    <s v="Journal"/>
    <x v="1"/>
    <s v="JE98"/>
    <m/>
    <x v="170"/>
    <n v="666.8"/>
    <m/>
    <s v="HS - Head Start"/>
    <x v="12"/>
    <s v="- No Location -"/>
    <s v="Jennifer Elder"/>
  </r>
  <r>
    <s v="5000 - Salaries &amp; Wages"/>
    <s v="Journal"/>
    <x v="1"/>
    <s v="JE98"/>
    <m/>
    <x v="171"/>
    <n v="669.2"/>
    <m/>
    <s v="HS - Head Start"/>
    <x v="12"/>
    <s v="- No Location -"/>
    <s v="Erica Rice"/>
  </r>
  <r>
    <s v="5000 - Salaries &amp; Wages"/>
    <s v="Journal"/>
    <x v="1"/>
    <s v="JE98"/>
    <m/>
    <x v="172"/>
    <n v="445.4"/>
    <m/>
    <s v="HS - Head Start"/>
    <x v="12"/>
    <s v="- No Location -"/>
    <s v="Courtney Saxton"/>
  </r>
  <r>
    <s v="5000 - Salaries &amp; Wages"/>
    <s v="Journal"/>
    <x v="1"/>
    <s v="JE98"/>
    <m/>
    <x v="59"/>
    <n v="297.39999999999998"/>
    <m/>
    <s v="CCFP - Child Care Food Program"/>
    <x v="24"/>
    <s v="Admin Office"/>
    <s v="Greta Peterson"/>
  </r>
  <r>
    <s v="5000 - Salaries &amp; Wages"/>
    <s v="Journal"/>
    <x v="1"/>
    <s v="JE98"/>
    <m/>
    <x v="173"/>
    <n v="1432.1"/>
    <m/>
    <s v="HF - Healthy Families"/>
    <x v="4"/>
    <s v="- No Location -"/>
    <s v="Mary Kennedy"/>
  </r>
  <r>
    <s v="5000 - Salaries &amp; Wages"/>
    <s v="Journal"/>
    <x v="2"/>
    <s v="JE99"/>
    <m/>
    <x v="174"/>
    <n v="1490.56"/>
    <m/>
    <s v="HS - Head Start"/>
    <x v="12"/>
    <s v="- No Location -"/>
    <s v="Lynn Orangers"/>
  </r>
  <r>
    <s v="5000 - Salaries &amp; Wages"/>
    <s v="Journal"/>
    <x v="2"/>
    <s v="JE99"/>
    <m/>
    <x v="175"/>
    <n v="1029.4000000000001"/>
    <m/>
    <s v="HS - Head Start"/>
    <x v="12"/>
    <s v="- No Location -"/>
    <s v="Betty Spiller"/>
  </r>
  <r>
    <s v="5000 - Salaries &amp; Wages"/>
    <s v="Journal"/>
    <x v="2"/>
    <s v="JE99"/>
    <m/>
    <x v="176"/>
    <n v="817.65"/>
    <m/>
    <s v="CCR&amp;R - Child Care Resource &amp; Referral"/>
    <x v="13"/>
    <s v="- No Location -"/>
    <s v="Victoria Reger"/>
  </r>
  <r>
    <s v="5000 - Salaries &amp; Wages"/>
    <s v="Journal"/>
    <x v="2"/>
    <s v="JE99"/>
    <m/>
    <x v="177"/>
    <n v="868.63"/>
    <m/>
    <s v="CCR&amp;R - Child Care Resource &amp; Referral"/>
    <x v="13"/>
    <s v="- No Location -"/>
    <s v="Ashley Moore"/>
  </r>
  <r>
    <s v="5000 - Salaries &amp; Wages"/>
    <s v="Journal"/>
    <x v="2"/>
    <s v="JE99"/>
    <m/>
    <x v="178"/>
    <n v="158.43"/>
    <m/>
    <s v="EHS - Early Head Start"/>
    <x v="6"/>
    <s v="- No Location -"/>
    <s v="Tammy Joyce"/>
  </r>
  <r>
    <s v="5000 - Salaries &amp; Wages"/>
    <s v="Journal"/>
    <x v="2"/>
    <s v="JE99"/>
    <m/>
    <x v="179"/>
    <n v="276.66000000000003"/>
    <m/>
    <s v="CSBG - Community Service Block Grant"/>
    <x v="17"/>
    <s v="Admin Office"/>
    <s v="Ruben Johnson"/>
  </r>
  <r>
    <s v="5000 - Salaries &amp; Wages"/>
    <s v="Journal"/>
    <x v="2"/>
    <s v="JE99"/>
    <m/>
    <x v="180"/>
    <n v="73.69"/>
    <m/>
    <s v="LiHeap - Low Income Home Energy Assistance Program"/>
    <x v="2"/>
    <s v="Admin Office"/>
    <s v="Greta Peterson"/>
  </r>
  <r>
    <s v="5000 - Salaries &amp; Wages"/>
    <s v="Journal"/>
    <x v="2"/>
    <s v="JE99"/>
    <m/>
    <x v="181"/>
    <n v="310.33"/>
    <m/>
    <s v="USF - Universal Service Fund"/>
    <x v="9"/>
    <s v="- No Location -"/>
    <s v="Constance Pritchett"/>
  </r>
  <r>
    <s v="5000 - Salaries &amp; Wages"/>
    <s v="Journal"/>
    <x v="2"/>
    <s v="JE99"/>
    <m/>
    <x v="182"/>
    <n v="780.74"/>
    <m/>
    <s v="HS - Head Start"/>
    <x v="12"/>
    <s v="- No Location -"/>
    <s v="Glayds Ortiz"/>
  </r>
  <r>
    <s v="5000 - Salaries &amp; Wages"/>
    <s v="Journal"/>
    <x v="2"/>
    <s v="JE99"/>
    <m/>
    <x v="183"/>
    <n v="1171.5"/>
    <m/>
    <s v="Mt Holly Schools"/>
    <x v="15"/>
    <s v="- No Location -"/>
    <s v="Megan Rodrigues"/>
  </r>
  <r>
    <s v="5000 - Salaries &amp; Wages"/>
    <s v="Journal"/>
    <x v="2"/>
    <s v="JE99"/>
    <m/>
    <x v="184"/>
    <n v="242.31"/>
    <m/>
    <s v="USF - Universal Service Fund"/>
    <x v="9"/>
    <s v="Admin Office"/>
    <s v="Janessa Rivera"/>
  </r>
  <r>
    <s v="5000 - Salaries &amp; Wages"/>
    <s v="Journal"/>
    <x v="2"/>
    <s v="JE99"/>
    <m/>
    <x v="185"/>
    <n v="1325.75"/>
    <m/>
    <s v="HF - Healthy Families"/>
    <x v="5"/>
    <s v="- No Location -"/>
    <s v="Ann Drennon"/>
  </r>
  <r>
    <s v="5000 - Salaries &amp; Wages"/>
    <s v="Journal"/>
    <x v="2"/>
    <s v="JE99"/>
    <m/>
    <x v="186"/>
    <n v="197.29"/>
    <m/>
    <s v="CCR&amp;R - Child Care Resource &amp; Referral"/>
    <x v="13"/>
    <s v="- No Location -"/>
    <s v="Sue Fenick"/>
  </r>
  <r>
    <s v="5000 - Salaries &amp; Wages"/>
    <s v="Journal"/>
    <x v="2"/>
    <s v="JE99"/>
    <m/>
    <x v="187"/>
    <n v="923.65"/>
    <m/>
    <s v="CCR&amp;R - Child Care Resource &amp; Referral"/>
    <x v="13"/>
    <s v="- No Location -"/>
    <s v="Ariel Howard"/>
  </r>
  <r>
    <s v="5000 - Salaries &amp; Wages"/>
    <s v="Journal"/>
    <x v="2"/>
    <s v="JE99"/>
    <m/>
    <x v="188"/>
    <n v="1037.96"/>
    <m/>
    <s v="CCR&amp;R - Child Care Resource &amp; Referral"/>
    <x v="13"/>
    <s v="- No Location -"/>
    <s v="Anjail Abdul-Badee-Johnson"/>
  </r>
  <r>
    <s v="5000 - Salaries &amp; Wages"/>
    <s v="Journal"/>
    <x v="2"/>
    <s v="JE99"/>
    <m/>
    <x v="179"/>
    <n v="367.39"/>
    <m/>
    <s v="EHS - Early Head Start"/>
    <x v="6"/>
    <s v="Admin Office"/>
    <s v="Ruben Johnson"/>
  </r>
  <r>
    <s v="5000 - Salaries &amp; Wages"/>
    <s v="Journal"/>
    <x v="2"/>
    <s v="JE99"/>
    <m/>
    <x v="189"/>
    <n v="316.11"/>
    <m/>
    <s v="USF - Universal Service Fund"/>
    <x v="9"/>
    <s v="- No Location -"/>
    <s v="Denise Cacalori"/>
  </r>
  <r>
    <s v="5000 - Salaries &amp; Wages"/>
    <s v="Journal"/>
    <x v="2"/>
    <s v="JE99"/>
    <m/>
    <x v="190"/>
    <n v="621.79999999999995"/>
    <m/>
    <s v="HF - Healthy Families"/>
    <x v="21"/>
    <s v="- No Location -"/>
    <s v="Stephanie Dixon"/>
  </r>
  <r>
    <s v="5000 - Salaries &amp; Wages"/>
    <s v="Journal"/>
    <x v="2"/>
    <s v="JE99"/>
    <m/>
    <x v="191"/>
    <n v="42.06"/>
    <m/>
    <s v="HPRP2 - Homeless Prevention Rapid Rehousing"/>
    <x v="8"/>
    <s v="Admin Office"/>
    <s v="Amie Sharer"/>
  </r>
  <r>
    <s v="5000 - Salaries &amp; Wages"/>
    <s v="Journal"/>
    <x v="2"/>
    <s v="JE99"/>
    <m/>
    <x v="179"/>
    <n v="151.83000000000001"/>
    <m/>
    <s v="USF - Universal Service Fund"/>
    <x v="9"/>
    <s v="Admin Office"/>
    <s v="Ruben Johnson"/>
  </r>
  <r>
    <s v="5000 - Salaries &amp; Wages"/>
    <s v="Journal"/>
    <x v="2"/>
    <s v="JE99"/>
    <m/>
    <x v="192"/>
    <n v="1755.57"/>
    <m/>
    <s v="HF - Healthy Families"/>
    <x v="5"/>
    <s v="- No Location -"/>
    <s v="Claire Garner"/>
  </r>
  <r>
    <s v="5000 - Salaries &amp; Wages"/>
    <s v="Journal"/>
    <x v="2"/>
    <s v="JE99"/>
    <m/>
    <x v="193"/>
    <n v="280.7"/>
    <m/>
    <s v="CCR&amp;R - Child Care Resource &amp; Referral"/>
    <x v="23"/>
    <s v="- No Location -"/>
    <s v="Judith Byrne"/>
  </r>
  <r>
    <s v="5000 - Salaries &amp; Wages"/>
    <s v="Journal"/>
    <x v="2"/>
    <s v="JE99"/>
    <m/>
    <x v="194"/>
    <n v="641.75"/>
    <m/>
    <s v="HS - Head Start"/>
    <x v="12"/>
    <s v="- No Location -"/>
    <s v="Deniz Genc"/>
  </r>
  <r>
    <s v="5000 - Salaries &amp; Wages"/>
    <s v="Journal"/>
    <x v="2"/>
    <s v="JE99"/>
    <m/>
    <x v="195"/>
    <n v="834.09"/>
    <m/>
    <s v="HS - Head Start"/>
    <x v="12"/>
    <s v="- No Location -"/>
    <s v="Yvette Carpenter"/>
  </r>
  <r>
    <s v="5000 - Salaries &amp; Wages"/>
    <s v="Journal"/>
    <x v="2"/>
    <s v="JE99"/>
    <m/>
    <x v="196"/>
    <n v="529.49"/>
    <m/>
    <s v="HS - Head Start"/>
    <x v="12"/>
    <s v="- No Location -"/>
    <s v="Ranada Dumas"/>
  </r>
  <r>
    <s v="5000 - Salaries &amp; Wages"/>
    <s v="Journal"/>
    <x v="2"/>
    <s v="JE99"/>
    <m/>
    <x v="197"/>
    <n v="734.7"/>
    <m/>
    <s v="HS - Head Start"/>
    <x v="12"/>
    <s v="- No Location -"/>
    <s v="May Elkady"/>
  </r>
  <r>
    <s v="5000 - Salaries &amp; Wages"/>
    <s v="Journal"/>
    <x v="2"/>
    <s v="JE99"/>
    <m/>
    <x v="179"/>
    <n v="917.71"/>
    <m/>
    <s v="CCR&amp;R - Child Care Resource &amp; Referral"/>
    <x v="18"/>
    <s v="Admin Office"/>
    <s v="Ruben Johnson"/>
  </r>
  <r>
    <s v="5000 - Salaries &amp; Wages"/>
    <s v="Journal"/>
    <x v="2"/>
    <s v="JE99"/>
    <m/>
    <x v="198"/>
    <n v="649.36"/>
    <m/>
    <s v="LiHeap - Low Income Home Energy Assistance Program"/>
    <x v="2"/>
    <s v="- No Location -"/>
    <s v="Donna Hajzer"/>
  </r>
  <r>
    <s v="5000 - Salaries &amp; Wages"/>
    <s v="Journal"/>
    <x v="2"/>
    <s v="JE99"/>
    <m/>
    <x v="199"/>
    <n v="498.9"/>
    <m/>
    <s v="HS - Head Start"/>
    <x v="12"/>
    <s v="- No Location -"/>
    <s v="Donna Wilbur"/>
  </r>
  <r>
    <s v="5000 - Salaries &amp; Wages"/>
    <s v="Journal"/>
    <x v="2"/>
    <s v="JE99"/>
    <m/>
    <x v="200"/>
    <n v="2137.37"/>
    <m/>
    <s v="HS - Head Start"/>
    <x v="12"/>
    <s v="- No Location -"/>
    <s v="Jill Rickards"/>
  </r>
  <r>
    <s v="5000 - Salaries &amp; Wages"/>
    <s v="Journal"/>
    <x v="2"/>
    <s v="JE99"/>
    <m/>
    <x v="201"/>
    <n v="533.84"/>
    <m/>
    <s v="CCR&amp;R - Child Care Resource &amp; Referral"/>
    <x v="11"/>
    <s v="- No Location -"/>
    <s v="Susan Ford"/>
  </r>
  <r>
    <s v="5000 - Salaries &amp; Wages"/>
    <s v="Journal"/>
    <x v="2"/>
    <s v="JE99"/>
    <m/>
    <x v="202"/>
    <n v="934.47"/>
    <m/>
    <s v="HS - Head Start"/>
    <x v="12"/>
    <s v="- No Location -"/>
    <s v="Denise Klein"/>
  </r>
  <r>
    <s v="5000 - Salaries &amp; Wages"/>
    <s v="Journal"/>
    <x v="2"/>
    <s v="JE99"/>
    <m/>
    <x v="203"/>
    <n v="489.56"/>
    <m/>
    <s v="HS - Head Start"/>
    <x v="12"/>
    <s v="- No Location -"/>
    <s v="Ta'Jah Conyers"/>
  </r>
  <r>
    <s v="5000 - Salaries &amp; Wages"/>
    <s v="Journal"/>
    <x v="2"/>
    <s v="JE99"/>
    <m/>
    <x v="204"/>
    <n v="416.42"/>
    <m/>
    <s v="CCR&amp;R - Child Care Resource &amp; Referral"/>
    <x v="18"/>
    <s v="Admin Office"/>
    <s v="Manvir Gill"/>
  </r>
  <r>
    <s v="5000 - Salaries &amp; Wages"/>
    <s v="Journal"/>
    <x v="2"/>
    <s v="JE99"/>
    <m/>
    <x v="205"/>
    <n v="88.88"/>
    <m/>
    <s v="CCR&amp;R - Child Care Resource &amp; Referral"/>
    <x v="20"/>
    <s v="- No Location -"/>
    <s v="Kristin Mayes"/>
  </r>
  <r>
    <s v="5000 - Salaries &amp; Wages"/>
    <s v="Journal"/>
    <x v="2"/>
    <s v="JE99"/>
    <m/>
    <x v="206"/>
    <n v="469.62"/>
    <m/>
    <s v="USF - Universal Service Fund"/>
    <x v="9"/>
    <s v="- No Location -"/>
    <s v="Rovenna Overton"/>
  </r>
  <r>
    <s v="5000 - Salaries &amp; Wages"/>
    <s v="Journal"/>
    <x v="2"/>
    <s v="JE99"/>
    <m/>
    <x v="207"/>
    <n v="1027.96"/>
    <m/>
    <s v="CCR&amp;R - Child Care Resource &amp; Referral"/>
    <x v="13"/>
    <s v="- No Location -"/>
    <s v="Donna Conley"/>
  </r>
  <r>
    <s v="5000 - Salaries &amp; Wages"/>
    <s v="Journal"/>
    <x v="2"/>
    <s v="JE99"/>
    <m/>
    <x v="208"/>
    <n v="847.26"/>
    <m/>
    <s v="HS - Head Start"/>
    <x v="12"/>
    <s v="- No Location -"/>
    <s v="Danielle Jakubowski"/>
  </r>
  <r>
    <s v="5000 - Salaries &amp; Wages"/>
    <s v="Journal"/>
    <x v="2"/>
    <s v="JE99"/>
    <m/>
    <x v="209"/>
    <n v="1263.21"/>
    <m/>
    <s v="HS - Head Start"/>
    <x v="12"/>
    <s v="- No Location -"/>
    <s v="Nidhi Sharma"/>
  </r>
  <r>
    <s v="5000 - Salaries &amp; Wages"/>
    <s v="Journal"/>
    <x v="2"/>
    <s v="JE99"/>
    <m/>
    <x v="210"/>
    <n v="1235.53"/>
    <m/>
    <s v="HS - Head Start"/>
    <x v="12"/>
    <s v="- No Location -"/>
    <s v="Kristen Furniss"/>
  </r>
  <r>
    <s v="5000 - Salaries &amp; Wages"/>
    <s v="Journal"/>
    <x v="2"/>
    <s v="JE99"/>
    <m/>
    <x v="211"/>
    <n v="709.23"/>
    <m/>
    <s v="HS - Head Start"/>
    <x v="12"/>
    <s v="- No Location -"/>
    <s v="Busra Efil"/>
  </r>
  <r>
    <s v="5000 - Salaries &amp; Wages"/>
    <s v="Journal"/>
    <x v="2"/>
    <s v="JE99"/>
    <m/>
    <x v="212"/>
    <n v="206.53"/>
    <m/>
    <s v="USF - Universal Service Fund"/>
    <x v="9"/>
    <s v="- No Location -"/>
    <s v="Quamillah Nelson"/>
  </r>
  <r>
    <s v="5000 - Salaries &amp; Wages"/>
    <s v="Journal"/>
    <x v="2"/>
    <s v="JE99"/>
    <m/>
    <x v="213"/>
    <n v="500"/>
    <m/>
    <s v="CSBG - Community Service Block Grant"/>
    <x v="0"/>
    <s v="Admin Office"/>
    <s v="Kyle Edwards"/>
  </r>
  <r>
    <s v="5000 - Salaries &amp; Wages"/>
    <s v="Journal"/>
    <x v="2"/>
    <s v="JE99"/>
    <m/>
    <x v="205"/>
    <n v="1599.79"/>
    <m/>
    <s v="CCR&amp;R - Child Care Resource &amp; Referral"/>
    <x v="16"/>
    <s v="- No Location -"/>
    <s v="Kristin Mayes"/>
  </r>
  <r>
    <s v="5000 - Salaries &amp; Wages"/>
    <s v="Journal"/>
    <x v="2"/>
    <s v="JE99"/>
    <m/>
    <x v="193"/>
    <n v="70.17"/>
    <m/>
    <s v="CCR&amp;R - Child Care Resource &amp; Referral"/>
    <x v="19"/>
    <s v="- No Location -"/>
    <s v="Judith Byrne"/>
  </r>
  <r>
    <s v="5000 - Salaries &amp; Wages"/>
    <s v="Journal"/>
    <x v="2"/>
    <s v="JE99"/>
    <m/>
    <x v="214"/>
    <n v="923.47"/>
    <m/>
    <s v="HS - Head Start"/>
    <x v="12"/>
    <s v="- No Location -"/>
    <s v="Corinna Harris"/>
  </r>
  <r>
    <s v="5000 - Salaries &amp; Wages"/>
    <s v="Journal"/>
    <x v="2"/>
    <s v="JE99"/>
    <m/>
    <x v="215"/>
    <n v="2181.44"/>
    <m/>
    <s v="HS - Head Start"/>
    <x v="12"/>
    <s v="- No Location -"/>
    <s v="Natalie Mitchem"/>
  </r>
  <r>
    <s v="5000 - Salaries &amp; Wages"/>
    <s v="Journal"/>
    <x v="2"/>
    <s v="JE99"/>
    <m/>
    <x v="216"/>
    <n v="1039.22"/>
    <m/>
    <s v="HS - Head Start"/>
    <x v="12"/>
    <s v="- No Location -"/>
    <s v="Bonnie Logan"/>
  </r>
  <r>
    <s v="5000 - Salaries &amp; Wages"/>
    <s v="Journal"/>
    <x v="2"/>
    <s v="JE99"/>
    <m/>
    <x v="217"/>
    <n v="1379.98"/>
    <m/>
    <s v="HF - Healthy Families"/>
    <x v="4"/>
    <s v="- No Location -"/>
    <s v="Marissa Stellwag"/>
  </r>
  <r>
    <s v="5000 - Salaries &amp; Wages"/>
    <s v="Journal"/>
    <x v="2"/>
    <s v="JE99"/>
    <m/>
    <x v="201"/>
    <n v="667.3"/>
    <m/>
    <s v="CCR&amp;R - Child Care Resource &amp; Referral"/>
    <x v="13"/>
    <s v="- No Location -"/>
    <s v="Susan Ford"/>
  </r>
  <r>
    <s v="5000 - Salaries &amp; Wages"/>
    <s v="Journal"/>
    <x v="2"/>
    <s v="JE99"/>
    <m/>
    <x v="204"/>
    <n v="1211.54"/>
    <m/>
    <s v="HS - Head Start"/>
    <x v="12"/>
    <s v="Admin Office"/>
    <s v="Manvir Gill"/>
  </r>
  <r>
    <s v="5000 - Salaries &amp; Wages"/>
    <s v="Journal"/>
    <x v="2"/>
    <s v="JE99"/>
    <m/>
    <x v="218"/>
    <n v="726.67"/>
    <m/>
    <s v="HS - Head Start"/>
    <x v="12"/>
    <s v="- No Location -"/>
    <s v="Legna Figueroa"/>
  </r>
  <r>
    <s v="5000 - Salaries &amp; Wages"/>
    <s v="Journal"/>
    <x v="2"/>
    <s v="JE99"/>
    <m/>
    <x v="192"/>
    <n v="156.85"/>
    <m/>
    <s v="HF - Healthy Families"/>
    <x v="4"/>
    <s v="- No Location -"/>
    <s v="Claire Garner"/>
  </r>
  <r>
    <s v="5000 - Salaries &amp; Wages"/>
    <s v="Journal"/>
    <x v="2"/>
    <s v="JE99"/>
    <m/>
    <x v="219"/>
    <n v="1408.42"/>
    <m/>
    <s v="HS - Head Start"/>
    <x v="12"/>
    <s v="- No Location -"/>
    <s v="Heather Coleman"/>
  </r>
  <r>
    <s v="5000 - Salaries &amp; Wages"/>
    <s v="Journal"/>
    <x v="2"/>
    <s v="JE99"/>
    <m/>
    <x v="220"/>
    <n v="461.71"/>
    <m/>
    <s v="HS - Head Start"/>
    <x v="12"/>
    <s v="- No Location -"/>
    <s v="Patricia Joyce"/>
  </r>
  <r>
    <s v="5000 - Salaries &amp; Wages"/>
    <s v="Journal"/>
    <x v="2"/>
    <s v="JE99"/>
    <m/>
    <x v="198"/>
    <n v="381.37"/>
    <m/>
    <s v="USF - Universal Service Fund"/>
    <x v="9"/>
    <s v="- No Location -"/>
    <s v="Donna Hajzer"/>
  </r>
  <r>
    <s v="5000 - Salaries &amp; Wages"/>
    <s v="Journal"/>
    <x v="2"/>
    <s v="JE99"/>
    <m/>
    <x v="221"/>
    <n v="601.97"/>
    <m/>
    <s v="HS - Head Start"/>
    <x v="12"/>
    <s v="- No Location -"/>
    <s v="Louthel Tucker"/>
  </r>
  <r>
    <s v="5000 - Salaries &amp; Wages"/>
    <s v="Journal"/>
    <x v="2"/>
    <s v="JE99"/>
    <m/>
    <x v="184"/>
    <n v="1480.77"/>
    <m/>
    <s v="CCYC - Community Council of Young Children"/>
    <x v="22"/>
    <s v="Admin Office"/>
    <s v="Janessa Rivera"/>
  </r>
  <r>
    <s v="5000 - Salaries &amp; Wages"/>
    <s v="Journal"/>
    <x v="2"/>
    <s v="JE99"/>
    <m/>
    <x v="222"/>
    <n v="1122.5"/>
    <m/>
    <s v="CCR&amp;R - Child Care Resource &amp; Referral"/>
    <x v="13"/>
    <s v="- No Location -"/>
    <s v="Janelle Yvette Sample"/>
  </r>
  <r>
    <s v="5000 - Salaries &amp; Wages"/>
    <s v="Journal"/>
    <x v="2"/>
    <s v="JE99"/>
    <m/>
    <x v="223"/>
    <n v="1087.5"/>
    <m/>
    <s v="EHS - Early Head Start"/>
    <x v="6"/>
    <s v="- No Location -"/>
    <s v="Pantida Wescott"/>
  </r>
  <r>
    <s v="5000 - Salaries &amp; Wages"/>
    <s v="Journal"/>
    <x v="2"/>
    <s v="JE99"/>
    <m/>
    <x v="224"/>
    <n v="784.55"/>
    <m/>
    <s v="EHS - Early Head Start"/>
    <x v="6"/>
    <s v="- No Location -"/>
    <s v="Katilynn Ditzel"/>
  </r>
  <r>
    <s v="5000 - Salaries &amp; Wages"/>
    <s v="Journal"/>
    <x v="2"/>
    <s v="JE99"/>
    <m/>
    <x v="225"/>
    <n v="646.1"/>
    <m/>
    <s v="HS - Head Start"/>
    <x v="12"/>
    <s v="- No Location -"/>
    <s v="Doreen Knaupp"/>
  </r>
  <r>
    <s v="5000 - Salaries &amp; Wages"/>
    <s v="Journal"/>
    <x v="2"/>
    <s v="JE99"/>
    <m/>
    <x v="226"/>
    <n v="190"/>
    <m/>
    <s v="HS - Head Start"/>
    <x v="12"/>
    <s v="- No Location -"/>
    <s v="Dezzaray Young"/>
  </r>
  <r>
    <s v="5000 - Salaries &amp; Wages"/>
    <s v="Journal"/>
    <x v="2"/>
    <s v="JE99"/>
    <m/>
    <x v="227"/>
    <n v="858.39"/>
    <m/>
    <s v="EHS - Early Head Start"/>
    <x v="6"/>
    <s v="- No Location -"/>
    <s v="Nina Holmes"/>
  </r>
  <r>
    <s v="5000 - Salaries &amp; Wages"/>
    <s v="Journal"/>
    <x v="2"/>
    <s v="JE99"/>
    <m/>
    <x v="228"/>
    <n v="1200.73"/>
    <m/>
    <s v="HS - Head Start"/>
    <x v="12"/>
    <s v="- No Location -"/>
    <s v="Keshia Flewellen"/>
  </r>
  <r>
    <s v="5000 - Salaries &amp; Wages"/>
    <s v="Journal"/>
    <x v="2"/>
    <s v="JE99"/>
    <m/>
    <x v="229"/>
    <n v="64.61"/>
    <m/>
    <s v="HS - Head Start"/>
    <x v="12"/>
    <s v="- No Location -"/>
    <s v="Junova Gordon"/>
  </r>
  <r>
    <s v="5000 - Salaries &amp; Wages"/>
    <s v="Journal"/>
    <x v="2"/>
    <s v="JE99"/>
    <m/>
    <x v="230"/>
    <n v="657.64"/>
    <m/>
    <s v="Mt Holly Schools"/>
    <x v="15"/>
    <s v="- No Location -"/>
    <s v="Kimberly Farrell"/>
  </r>
  <r>
    <s v="5000 - Salaries &amp; Wages"/>
    <s v="Journal"/>
    <x v="2"/>
    <s v="JE99"/>
    <m/>
    <x v="212"/>
    <n v="351.65"/>
    <m/>
    <s v="LiHeap - Low Income Home Energy Assistance Program"/>
    <x v="2"/>
    <s v="- No Location -"/>
    <s v="Quamillah Nelson"/>
  </r>
  <r>
    <s v="5000 - Salaries &amp; Wages"/>
    <s v="Journal"/>
    <x v="2"/>
    <s v="JE99"/>
    <m/>
    <x v="206"/>
    <n v="354.96"/>
    <m/>
    <s v="HPRP2 - Homeless Prevention Rapid Rehousing"/>
    <x v="8"/>
    <s v="- No Location -"/>
    <s v="Rovenna Overton"/>
  </r>
  <r>
    <s v="5000 - Salaries &amp; Wages"/>
    <s v="Journal"/>
    <x v="2"/>
    <s v="JE99"/>
    <m/>
    <x v="180"/>
    <n v="147.38999999999999"/>
    <m/>
    <s v="CCFP - Child Care Food Program"/>
    <x v="24"/>
    <s v="Admin Office"/>
    <s v="Greta Peterson"/>
  </r>
  <r>
    <s v="5000 - Salaries &amp; Wages"/>
    <s v="Journal"/>
    <x v="2"/>
    <s v="JE99"/>
    <m/>
    <x v="231"/>
    <n v="1357.64"/>
    <m/>
    <s v="HF - Healthy Families"/>
    <x v="5"/>
    <s v="- No Location -"/>
    <s v="Bridgett Pollard"/>
  </r>
  <r>
    <s v="5000 - Salaries &amp; Wages"/>
    <s v="Journal"/>
    <x v="2"/>
    <s v="JE99"/>
    <m/>
    <x v="232"/>
    <n v="687.64"/>
    <m/>
    <s v="HS - Head Start"/>
    <x v="12"/>
    <s v="- No Location -"/>
    <s v="Erica Rice"/>
  </r>
  <r>
    <s v="5000 - Salaries &amp; Wages"/>
    <s v="Journal"/>
    <x v="2"/>
    <s v="JE99"/>
    <m/>
    <x v="233"/>
    <n v="1085"/>
    <m/>
    <s v="HS - Head Start"/>
    <x v="12"/>
    <s v="- No Location -"/>
    <s v="Verdina Pryor"/>
  </r>
  <r>
    <s v="5000 - Salaries &amp; Wages"/>
    <s v="Journal"/>
    <x v="2"/>
    <s v="JE99"/>
    <m/>
    <x v="234"/>
    <n v="1378.02"/>
    <m/>
    <s v="HS - Head Start"/>
    <x v="12"/>
    <s v="- No Location -"/>
    <s v="Michelle Horan"/>
  </r>
  <r>
    <s v="5000 - Salaries &amp; Wages"/>
    <s v="Journal"/>
    <x v="2"/>
    <s v="JE99"/>
    <m/>
    <x v="186"/>
    <n v="98.64"/>
    <m/>
    <s v="CCR&amp;R - Child Care Resource &amp; Referral"/>
    <x v="19"/>
    <s v="- No Location -"/>
    <s v="Sue Fenick"/>
  </r>
  <r>
    <s v="5000 - Salaries &amp; Wages"/>
    <s v="Journal"/>
    <x v="2"/>
    <s v="JE99"/>
    <m/>
    <x v="235"/>
    <n v="1898.08"/>
    <m/>
    <s v="Mt Holly Schools"/>
    <x v="15"/>
    <s v="- No Location -"/>
    <s v="Jennifer Jones"/>
  </r>
  <r>
    <s v="5000 - Salaries &amp; Wages"/>
    <s v="Journal"/>
    <x v="2"/>
    <s v="JE99"/>
    <m/>
    <x v="189"/>
    <n v="534.96"/>
    <m/>
    <s v="LiHeap - Low Income Home Energy Assistance Program"/>
    <x v="2"/>
    <s v="- No Location -"/>
    <s v="Denise Cacalori"/>
  </r>
  <r>
    <s v="5000 - Salaries &amp; Wages"/>
    <s v="Journal"/>
    <x v="2"/>
    <s v="JE99"/>
    <m/>
    <x v="236"/>
    <n v="499.83"/>
    <m/>
    <s v="USF - Universal Service Fund"/>
    <x v="9"/>
    <s v="- No Location -"/>
    <s v="Patricia Brown"/>
  </r>
  <r>
    <s v="5000 - Salaries &amp; Wages"/>
    <s v="Journal"/>
    <x v="2"/>
    <s v="JE99"/>
    <m/>
    <x v="237"/>
    <n v="1292.07"/>
    <m/>
    <s v="HF - Healthy Families"/>
    <x v="5"/>
    <s v="- No Location -"/>
    <s v="Susan Margolis"/>
  </r>
  <r>
    <s v="5000 - Salaries &amp; Wages"/>
    <s v="Journal"/>
    <x v="2"/>
    <s v="JE99"/>
    <m/>
    <x v="191"/>
    <n v="57.28"/>
    <m/>
    <s v="HF - Healthy Families"/>
    <x v="5"/>
    <s v="Admin Office"/>
    <s v="Amie Sharer"/>
  </r>
  <r>
    <s v="5000 - Salaries &amp; Wages"/>
    <s v="Journal"/>
    <x v="2"/>
    <s v="JE99"/>
    <m/>
    <x v="238"/>
    <n v="849.79"/>
    <m/>
    <s v="HS - Head Start"/>
    <x v="12"/>
    <s v="- No Location -"/>
    <s v="Fatma Feriha Inan"/>
  </r>
  <r>
    <s v="5000 - Salaries &amp; Wages"/>
    <s v="Journal"/>
    <x v="2"/>
    <s v="JE99"/>
    <m/>
    <x v="239"/>
    <n v="419.96"/>
    <m/>
    <s v="HS - Head Start"/>
    <x v="12"/>
    <s v="- No Location -"/>
    <s v="Regina McCall"/>
  </r>
  <r>
    <s v="5000 - Salaries &amp; Wages"/>
    <s v="Journal"/>
    <x v="2"/>
    <s v="JE99"/>
    <m/>
    <x v="184"/>
    <n v="379.07"/>
    <m/>
    <s v="CCR&amp;R - Child Care Resource &amp; Referral"/>
    <x v="18"/>
    <s v="Admin Office"/>
    <s v="Janessa Rivera"/>
  </r>
  <r>
    <s v="5000 - Salaries &amp; Wages"/>
    <s v="Journal"/>
    <x v="2"/>
    <s v="JE99"/>
    <m/>
    <x v="201"/>
    <n v="533.84"/>
    <m/>
    <s v="CCR&amp;R - Child Care Resource &amp; Referral"/>
    <x v="18"/>
    <s v="- No Location -"/>
    <s v="Susan Ford"/>
  </r>
  <r>
    <s v="5000 - Salaries &amp; Wages"/>
    <s v="Journal"/>
    <x v="2"/>
    <s v="JE99"/>
    <m/>
    <x v="240"/>
    <n v="776.52"/>
    <m/>
    <s v="HPRP2 - Homeless Prevention Rapid Rehousing"/>
    <x v="8"/>
    <s v="- No Location -"/>
    <s v="Christina Adriani"/>
  </r>
  <r>
    <s v="5000 - Salaries &amp; Wages"/>
    <s v="Journal"/>
    <x v="2"/>
    <s v="JE99"/>
    <m/>
    <x v="241"/>
    <n v="1122.53"/>
    <m/>
    <s v="HS - Head Start"/>
    <x v="12"/>
    <s v="- No Location -"/>
    <s v="Moraima Gonzalez"/>
  </r>
  <r>
    <s v="5000 - Salaries &amp; Wages"/>
    <s v="Journal"/>
    <x v="2"/>
    <s v="JE99"/>
    <m/>
    <x v="242"/>
    <n v="674.35"/>
    <m/>
    <s v="HS - Head Start"/>
    <x v="12"/>
    <s v="- No Location -"/>
    <s v="Miriam Claudio"/>
  </r>
  <r>
    <s v="5000 - Salaries &amp; Wages"/>
    <s v="Journal"/>
    <x v="2"/>
    <s v="JE99"/>
    <m/>
    <x v="243"/>
    <n v="500"/>
    <m/>
    <s v="EHS - Early Head Start"/>
    <x v="6"/>
    <s v="Admin Office"/>
    <s v="Sharon Forman"/>
  </r>
  <r>
    <s v="5000 - Salaries &amp; Wages"/>
    <s v="Journal"/>
    <x v="2"/>
    <s v="JE99"/>
    <m/>
    <x v="244"/>
    <n v="417.84"/>
    <m/>
    <s v="HS - Head Start"/>
    <x v="12"/>
    <s v="- No Location -"/>
    <s v="Maria Lamutt-Rivera"/>
  </r>
  <r>
    <s v="5000 - Salaries &amp; Wages"/>
    <s v="Journal"/>
    <x v="2"/>
    <s v="JE99"/>
    <m/>
    <x v="213"/>
    <n v="75"/>
    <m/>
    <s v="LiHeap - Low Income Home Energy Assistance Program"/>
    <x v="2"/>
    <s v="Admin Office"/>
    <s v="Kyle Edwards"/>
  </r>
  <r>
    <s v="5000 - Salaries &amp; Wages"/>
    <s v="Journal"/>
    <x v="2"/>
    <s v="JE99"/>
    <m/>
    <x v="245"/>
    <n v="302.27999999999997"/>
    <m/>
    <s v="HS - Head Start"/>
    <x v="12"/>
    <s v="- No Location -"/>
    <s v="Dejaa Garnes"/>
  </r>
  <r>
    <s v="5000 - Salaries &amp; Wages"/>
    <s v="Journal"/>
    <x v="2"/>
    <s v="JE99"/>
    <m/>
    <x v="246"/>
    <n v="849.77"/>
    <m/>
    <s v="HS - Head Start"/>
    <x v="12"/>
    <s v="- No Location -"/>
    <s v="Courtney Farina"/>
  </r>
  <r>
    <s v="5000 - Salaries &amp; Wages"/>
    <s v="Journal"/>
    <x v="2"/>
    <s v="JE99"/>
    <m/>
    <x v="247"/>
    <n v="674.18"/>
    <m/>
    <s v="HS - Head Start"/>
    <x v="12"/>
    <s v="- No Location -"/>
    <s v="Lori Bovell"/>
  </r>
  <r>
    <s v="5000 - Salaries &amp; Wages"/>
    <s v="Journal"/>
    <x v="2"/>
    <s v="JE99"/>
    <m/>
    <x v="248"/>
    <n v="678.7"/>
    <m/>
    <s v="Mt Holly Schools"/>
    <x v="15"/>
    <s v="- No Location -"/>
    <s v="Hafize Firat"/>
  </r>
  <r>
    <s v="5000 - Salaries &amp; Wages"/>
    <s v="Journal"/>
    <x v="2"/>
    <s v="JE99"/>
    <m/>
    <x v="249"/>
    <n v="919.95"/>
    <m/>
    <s v="CCR&amp;R - Child Care Resource &amp; Referral"/>
    <x v="13"/>
    <s v="- No Location -"/>
    <s v="Devita Smith"/>
  </r>
  <r>
    <s v="5000 - Salaries &amp; Wages"/>
    <s v="Journal"/>
    <x v="2"/>
    <s v="JE99"/>
    <m/>
    <x v="250"/>
    <n v="652.84"/>
    <m/>
    <s v="HS - Head Start"/>
    <x v="12"/>
    <s v="- No Location -"/>
    <s v="Jennifer Elder"/>
  </r>
  <r>
    <s v="5000 - Salaries &amp; Wages"/>
    <s v="Journal"/>
    <x v="2"/>
    <s v="JE99"/>
    <m/>
    <x v="251"/>
    <n v="949.2"/>
    <m/>
    <s v="HS - Head Start"/>
    <x v="12"/>
    <s v="- No Location -"/>
    <s v="Jenna Williams"/>
  </r>
  <r>
    <s v="5000 - Salaries &amp; Wages"/>
    <s v="Journal"/>
    <x v="2"/>
    <s v="JE99"/>
    <m/>
    <x v="252"/>
    <n v="930.88"/>
    <m/>
    <s v="CCR&amp;R - Child Care Resource &amp; Referral"/>
    <x v="13"/>
    <s v="- No Location -"/>
    <s v="DaShaun Davis"/>
  </r>
  <r>
    <s v="5000 - Salaries &amp; Wages"/>
    <s v="Journal"/>
    <x v="2"/>
    <s v="JE99"/>
    <m/>
    <x v="253"/>
    <n v="1046.68"/>
    <m/>
    <s v="CCR&amp;R - Child Care Resource &amp; Referral"/>
    <x v="11"/>
    <s v="- No Location -"/>
    <s v="Vivyan Saloka"/>
  </r>
  <r>
    <s v="5000 - Salaries &amp; Wages"/>
    <s v="Journal"/>
    <x v="2"/>
    <s v="JE99"/>
    <m/>
    <x v="254"/>
    <n v="137.99"/>
    <m/>
    <s v="HF - Healthy Families"/>
    <x v="21"/>
    <s v="Admin Office"/>
    <s v="Michelle Hewitt"/>
  </r>
  <r>
    <s v="5000 - Salaries &amp; Wages"/>
    <s v="Journal"/>
    <x v="2"/>
    <s v="JE99"/>
    <m/>
    <x v="255"/>
    <n v="721.56"/>
    <m/>
    <s v="CCR&amp;R - Child Care Resource &amp; Referral"/>
    <x v="13"/>
    <s v="- No Location -"/>
    <s v="Frank Notte"/>
  </r>
  <r>
    <s v="5000 - Salaries &amp; Wages"/>
    <s v="Journal"/>
    <x v="2"/>
    <s v="JE99"/>
    <m/>
    <x v="256"/>
    <n v="666.84"/>
    <m/>
    <s v="EHS - Early Head Start"/>
    <x v="6"/>
    <s v="- No Location -"/>
    <s v="Ingrid Rivera"/>
  </r>
  <r>
    <s v="5000 - Salaries &amp; Wages"/>
    <s v="Journal"/>
    <x v="2"/>
    <s v="JE99"/>
    <m/>
    <x v="257"/>
    <n v="760.99"/>
    <m/>
    <s v="HS - Head Start"/>
    <x v="12"/>
    <s v="- No Location -"/>
    <s v="Susan Caffrey"/>
  </r>
  <r>
    <s v="5000 - Salaries &amp; Wages"/>
    <s v="Journal"/>
    <x v="2"/>
    <s v="JE99"/>
    <m/>
    <x v="258"/>
    <n v="1589.82"/>
    <m/>
    <s v="HS - Head Start"/>
    <x v="12"/>
    <s v="- No Location -"/>
    <s v="Patricia Goldwire"/>
  </r>
  <r>
    <s v="5000 - Salaries &amp; Wages"/>
    <s v="Journal"/>
    <x v="2"/>
    <s v="JE99"/>
    <m/>
    <x v="259"/>
    <n v="713.92"/>
    <m/>
    <s v="HS - Head Start"/>
    <x v="12"/>
    <s v="- No Location -"/>
    <s v="Farhanaz Habib"/>
  </r>
  <r>
    <s v="5000 - Salaries &amp; Wages"/>
    <s v="Journal"/>
    <x v="2"/>
    <s v="JE99"/>
    <m/>
    <x v="260"/>
    <n v="710.72"/>
    <m/>
    <s v="HS - Head Start"/>
    <x v="12"/>
    <s v="- No Location -"/>
    <s v="Nasirah Aminuddin"/>
  </r>
  <r>
    <s v="5000 - Salaries &amp; Wages"/>
    <s v="Journal"/>
    <x v="2"/>
    <s v="JE99"/>
    <m/>
    <x v="261"/>
    <n v="654.01"/>
    <m/>
    <s v="HS - Head Start"/>
    <x v="12"/>
    <s v="- No Location -"/>
    <s v="Jennifer Nagy"/>
  </r>
  <r>
    <s v="5000 - Salaries &amp; Wages"/>
    <s v="Journal"/>
    <x v="2"/>
    <s v="JE99"/>
    <m/>
    <x v="262"/>
    <n v="908.4"/>
    <m/>
    <s v="CCR&amp;R - Child Care Resource &amp; Referral"/>
    <x v="13"/>
    <s v="- No Location -"/>
    <s v="Deborah Carson"/>
  </r>
  <r>
    <s v="5000 - Salaries &amp; Wages"/>
    <s v="Journal"/>
    <x v="2"/>
    <s v="JE99"/>
    <m/>
    <x v="191"/>
    <n v="1341.84"/>
    <m/>
    <s v="CCR&amp;R - Child Care Resource &amp; Referral"/>
    <x v="13"/>
    <s v="Admin Office"/>
    <s v="Amie Sharer"/>
  </r>
  <r>
    <s v="5000 - Salaries &amp; Wages"/>
    <s v="Journal"/>
    <x v="2"/>
    <s v="JE99"/>
    <m/>
    <x v="263"/>
    <n v="313.08999999999997"/>
    <m/>
    <s v="HS - Head Start"/>
    <x v="12"/>
    <s v="- No Location -"/>
    <s v="Andrew Stellwag"/>
  </r>
  <r>
    <s v="5000 - Salaries &amp; Wages"/>
    <s v="Journal"/>
    <x v="2"/>
    <s v="JE99"/>
    <m/>
    <x v="264"/>
    <n v="910.39"/>
    <m/>
    <s v="CCR&amp;R - Child Care Resource &amp; Referral"/>
    <x v="13"/>
    <s v="- No Location -"/>
    <s v="Kathryn Magauran"/>
  </r>
  <r>
    <s v="5000 - Salaries &amp; Wages"/>
    <s v="Journal"/>
    <x v="2"/>
    <s v="JE99"/>
    <m/>
    <x v="265"/>
    <n v="833.36"/>
    <m/>
    <s v="EHS - Early Head Start"/>
    <x v="6"/>
    <s v="- No Location -"/>
    <s v="Essence Thompson"/>
  </r>
  <r>
    <s v="5000 - Salaries &amp; Wages"/>
    <s v="Journal"/>
    <x v="2"/>
    <s v="JE99"/>
    <m/>
    <x v="266"/>
    <n v="1286.5999999999999"/>
    <m/>
    <s v="HS - Head Start"/>
    <x v="12"/>
    <s v="- No Location -"/>
    <s v="Tomona Green"/>
  </r>
  <r>
    <s v="5000 - Salaries &amp; Wages"/>
    <s v="Journal"/>
    <x v="2"/>
    <s v="JE99"/>
    <m/>
    <x v="179"/>
    <n v="2769.98"/>
    <m/>
    <s v="HS - Head Start"/>
    <x v="12"/>
    <s v="Admin Office"/>
    <s v="Ruben Johnson"/>
  </r>
  <r>
    <s v="5000 - Salaries &amp; Wages"/>
    <s v="Journal"/>
    <x v="2"/>
    <s v="JE99"/>
    <m/>
    <x v="267"/>
    <n v="846.26"/>
    <m/>
    <s v="HS - Head Start"/>
    <x v="12"/>
    <s v="- No Location -"/>
    <s v="Amber Monserrate"/>
  </r>
  <r>
    <s v="5000 - Salaries &amp; Wages"/>
    <s v="Journal"/>
    <x v="2"/>
    <s v="JE99"/>
    <m/>
    <x v="268"/>
    <n v="131.33000000000001"/>
    <m/>
    <s v="CCR&amp;R - Child Care Resource &amp; Referral"/>
    <x v="13"/>
    <s v="Admin Office"/>
    <s v="Robert Mayfield"/>
  </r>
  <r>
    <s v="5000 - Salaries &amp; Wages"/>
    <s v="Journal"/>
    <x v="2"/>
    <s v="JE99"/>
    <m/>
    <x v="126"/>
    <n v="153.77000000000001"/>
    <m/>
    <m/>
    <x v="10"/>
    <s v="- No Location -"/>
    <m/>
  </r>
  <r>
    <s v="5000 - Salaries &amp; Wages"/>
    <s v="Journal"/>
    <x v="2"/>
    <s v="JE99"/>
    <m/>
    <x v="269"/>
    <n v="2071.77"/>
    <m/>
    <s v="HS - Head Start"/>
    <x v="12"/>
    <s v="- No Location -"/>
    <s v="ISATA BAH"/>
  </r>
  <r>
    <s v="5000 - Salaries &amp; Wages"/>
    <s v="Journal"/>
    <x v="2"/>
    <s v="JE99"/>
    <m/>
    <x v="270"/>
    <n v="933.03"/>
    <m/>
    <s v="CCR&amp;R - Child Care Resource &amp; Referral"/>
    <x v="18"/>
    <s v="Admin Office"/>
    <s v="Darshpreet Thind"/>
  </r>
  <r>
    <s v="5000 - Salaries &amp; Wages"/>
    <s v="Journal"/>
    <x v="2"/>
    <s v="JE99"/>
    <m/>
    <x v="206"/>
    <n v="491.19"/>
    <m/>
    <s v="CSBG - Community Service Block Grant"/>
    <x v="0"/>
    <s v="- No Location -"/>
    <s v="Rovenna Overton"/>
  </r>
  <r>
    <s v="5000 - Salaries &amp; Wages"/>
    <s v="Journal"/>
    <x v="2"/>
    <s v="JE99"/>
    <m/>
    <x v="186"/>
    <n v="1183.74"/>
    <m/>
    <s v="CCR&amp;R - Child Care Resource &amp; Referral"/>
    <x v="11"/>
    <s v="- No Location -"/>
    <s v="Sue Fenick"/>
  </r>
  <r>
    <s v="5000 - Salaries &amp; Wages"/>
    <s v="Journal"/>
    <x v="2"/>
    <s v="JE99"/>
    <m/>
    <x v="271"/>
    <n v="237.02"/>
    <m/>
    <s v="HS - Head Start"/>
    <x v="12"/>
    <s v="Admin Office"/>
    <s v="Colin Harty"/>
  </r>
  <r>
    <s v="5000 - Salaries &amp; Wages"/>
    <s v="Journal"/>
    <x v="2"/>
    <s v="JE99"/>
    <m/>
    <x v="272"/>
    <n v="632.26"/>
    <m/>
    <s v="HS - Head Start"/>
    <x v="12"/>
    <s v="- No Location -"/>
    <s v="Carolyn Weston"/>
  </r>
  <r>
    <s v="5000 - Salaries &amp; Wages"/>
    <s v="Journal"/>
    <x v="2"/>
    <s v="JE99"/>
    <m/>
    <x v="273"/>
    <n v="1118.42"/>
    <m/>
    <s v="HPRP2 - Homeless Prevention Rapid Rehousing"/>
    <x v="8"/>
    <s v="- No Location -"/>
    <s v="Melonie Vazquez"/>
  </r>
  <r>
    <s v="5000 - Salaries &amp; Wages"/>
    <s v="Journal"/>
    <x v="2"/>
    <s v="JE99"/>
    <m/>
    <x v="184"/>
    <n v="79.69"/>
    <m/>
    <s v="HF - Healthy Families"/>
    <x v="5"/>
    <s v="Admin Office"/>
    <s v="Janessa Rivera"/>
  </r>
  <r>
    <s v="5000 - Salaries &amp; Wages"/>
    <s v="Journal"/>
    <x v="2"/>
    <s v="JE99"/>
    <m/>
    <x v="274"/>
    <n v="2184.14"/>
    <m/>
    <s v="CCR&amp;R - Child Care Resource &amp; Referral"/>
    <x v="13"/>
    <s v="- No Location -"/>
    <s v="Ruth Ragin"/>
  </r>
  <r>
    <s v="5000 - Salaries &amp; Wages"/>
    <s v="Journal"/>
    <x v="2"/>
    <s v="JE99"/>
    <m/>
    <x v="275"/>
    <n v="550.08000000000004"/>
    <m/>
    <s v="HS - Head Start"/>
    <x v="12"/>
    <s v="- No Location -"/>
    <s v="Syrena Moss"/>
  </r>
  <r>
    <s v="5000 - Salaries &amp; Wages"/>
    <s v="Journal"/>
    <x v="2"/>
    <s v="JE99"/>
    <m/>
    <x v="276"/>
    <n v="164.23"/>
    <m/>
    <s v="CCR&amp;R - Child Care Resource &amp; Referral"/>
    <x v="18"/>
    <s v="- No Location -"/>
    <s v="Bonita Jackson"/>
  </r>
  <r>
    <s v="5000 - Salaries &amp; Wages"/>
    <s v="Journal"/>
    <x v="2"/>
    <s v="JE99"/>
    <m/>
    <x v="190"/>
    <n v="511.49"/>
    <m/>
    <s v="HF - Healthy Families"/>
    <x v="4"/>
    <s v="- No Location -"/>
    <s v="Stephanie Dixon"/>
  </r>
  <r>
    <s v="5000 - Salaries &amp; Wages"/>
    <s v="Journal"/>
    <x v="2"/>
    <s v="JE99"/>
    <m/>
    <x v="202"/>
    <n v="460.26"/>
    <m/>
    <s v="EHS - Early Head Start"/>
    <x v="6"/>
    <s v="- No Location -"/>
    <s v="Denise Klein"/>
  </r>
  <r>
    <s v="5000 - Salaries &amp; Wages"/>
    <s v="Journal"/>
    <x v="2"/>
    <s v="JE99"/>
    <m/>
    <x v="277"/>
    <n v="495.07"/>
    <m/>
    <s v="HS - Head Start"/>
    <x v="12"/>
    <s v="- No Location -"/>
    <s v="Ethel Jackson"/>
  </r>
  <r>
    <s v="5000 - Salaries &amp; Wages"/>
    <s v="Journal"/>
    <x v="2"/>
    <s v="JE99"/>
    <m/>
    <x v="278"/>
    <n v="817.36"/>
    <m/>
    <s v="HS - Head Start"/>
    <x v="12"/>
    <s v="- No Location -"/>
    <s v="Rita Jenkins"/>
  </r>
  <r>
    <s v="5000 - Salaries &amp; Wages"/>
    <s v="Journal"/>
    <x v="2"/>
    <s v="JE99"/>
    <m/>
    <x v="279"/>
    <n v="948.22"/>
    <m/>
    <s v="HS - Head Start"/>
    <x v="12"/>
    <s v="- No Location -"/>
    <s v="Janet Leonard"/>
  </r>
  <r>
    <s v="5000 - Salaries &amp; Wages"/>
    <s v="Journal"/>
    <x v="2"/>
    <s v="JE99"/>
    <m/>
    <x v="280"/>
    <n v="1865.92"/>
    <m/>
    <s v="HS - Head Start"/>
    <x v="12"/>
    <s v="- No Location -"/>
    <s v="Christiana Buffett"/>
  </r>
  <r>
    <s v="5000 - Salaries &amp; Wages"/>
    <s v="Journal"/>
    <x v="2"/>
    <s v="JE99"/>
    <m/>
    <x v="181"/>
    <n v="528.39"/>
    <m/>
    <s v="LiHeap - Low Income Home Energy Assistance Program"/>
    <x v="2"/>
    <s v="- No Location -"/>
    <s v="Constance Pritchett"/>
  </r>
  <r>
    <s v="5000 - Salaries &amp; Wages"/>
    <s v="Journal"/>
    <x v="2"/>
    <s v="JE99"/>
    <m/>
    <x v="213"/>
    <n v="71.25"/>
    <m/>
    <s v="CCYC - Community Council of Young Children"/>
    <x v="22"/>
    <s v="Admin Office"/>
    <s v="Kyle Edwards"/>
  </r>
  <r>
    <s v="5000 - Salaries &amp; Wages"/>
    <s v="Journal"/>
    <x v="2"/>
    <s v="JE99"/>
    <m/>
    <x v="263"/>
    <n v="635.66999999999996"/>
    <m/>
    <s v="EHS - Early Head Start"/>
    <x v="6"/>
    <s v="- No Location -"/>
    <s v="Andrew Stellwag"/>
  </r>
  <r>
    <s v="5000 - Salaries &amp; Wages"/>
    <s v="Journal"/>
    <x v="2"/>
    <s v="JE99"/>
    <m/>
    <x v="281"/>
    <n v="581.49"/>
    <m/>
    <s v="HS - Head Start"/>
    <x v="12"/>
    <s v="- No Location -"/>
    <s v="Danyel Saxton"/>
  </r>
  <r>
    <s v="5000 - Salaries &amp; Wages"/>
    <s v="Journal"/>
    <x v="2"/>
    <s v="JE99"/>
    <m/>
    <x v="282"/>
    <n v="1125"/>
    <m/>
    <s v="HS - Head Start"/>
    <x v="12"/>
    <s v="Admin Office"/>
    <s v="Sharon Forman"/>
  </r>
  <r>
    <s v="5000 - Salaries &amp; Wages"/>
    <s v="Journal"/>
    <x v="2"/>
    <s v="JE99"/>
    <m/>
    <x v="283"/>
    <n v="1299.3"/>
    <m/>
    <s v="HS - Head Start"/>
    <x v="12"/>
    <s v="- No Location -"/>
    <s v="Seham Azabawi"/>
  </r>
  <r>
    <s v="5000 - Salaries &amp; Wages"/>
    <s v="Journal"/>
    <x v="2"/>
    <s v="JE99"/>
    <m/>
    <x v="284"/>
    <n v="1391.75"/>
    <m/>
    <s v="HS - Head Start"/>
    <x v="12"/>
    <s v="- No Location -"/>
    <s v="Jennifer Carley-Price"/>
  </r>
  <r>
    <s v="5000 - Salaries &amp; Wages"/>
    <s v="Journal"/>
    <x v="2"/>
    <s v="JE99"/>
    <m/>
    <x v="285"/>
    <n v="1380.17"/>
    <m/>
    <s v="HF - Healthy Families"/>
    <x v="4"/>
    <s v="- No Location -"/>
    <s v="Elizabeth Boehmke"/>
  </r>
  <r>
    <s v="5000 - Salaries &amp; Wages"/>
    <s v="Journal"/>
    <x v="2"/>
    <s v="JE99"/>
    <m/>
    <x v="286"/>
    <n v="1166.52"/>
    <m/>
    <s v="CCR&amp;R - Child Care Resource &amp; Referral"/>
    <x v="1"/>
    <s v="- No Location -"/>
    <s v="Stacy D Cooper-Gindraw"/>
  </r>
  <r>
    <s v="5000 - Salaries &amp; Wages"/>
    <s v="Journal"/>
    <x v="2"/>
    <s v="JE99"/>
    <m/>
    <x v="199"/>
    <n v="1012.91"/>
    <m/>
    <s v="EHS - Early Head Start"/>
    <x v="6"/>
    <s v="- No Location -"/>
    <s v="Donna Wilbur"/>
  </r>
  <r>
    <s v="5000 - Salaries &amp; Wages"/>
    <s v="Journal"/>
    <x v="2"/>
    <s v="JE99"/>
    <m/>
    <x v="287"/>
    <n v="413.96"/>
    <m/>
    <s v="HS - Head Start"/>
    <x v="12"/>
    <s v="Admin Office"/>
    <s v="Michelle Hewitt"/>
  </r>
  <r>
    <s v="5000 - Salaries &amp; Wages"/>
    <s v="Journal"/>
    <x v="2"/>
    <s v="JE99"/>
    <m/>
    <x v="276"/>
    <n v="1488.68"/>
    <m/>
    <s v="CCR&amp;R - Child Care Resource &amp; Referral"/>
    <x v="13"/>
    <s v="- No Location -"/>
    <s v="Bonita Jackson"/>
  </r>
  <r>
    <s v="5000 - Salaries &amp; Wages"/>
    <s v="Journal"/>
    <x v="2"/>
    <s v="JE99"/>
    <m/>
    <x v="276"/>
    <n v="49.25"/>
    <m/>
    <s v="CCR&amp;R - Child Care Resource &amp; Referral"/>
    <x v="11"/>
    <s v="- No Location -"/>
    <s v="Bonita Jackson"/>
  </r>
  <r>
    <s v="5000 - Salaries &amp; Wages"/>
    <s v="Journal"/>
    <x v="2"/>
    <s v="JE99"/>
    <m/>
    <x v="204"/>
    <n v="190.38"/>
    <m/>
    <s v="EHS - Early Head Start"/>
    <x v="6"/>
    <s v="Admin Office"/>
    <s v="Manvir Gill"/>
  </r>
  <r>
    <s v="5000 - Salaries &amp; Wages"/>
    <s v="Journal"/>
    <x v="2"/>
    <s v="JE99"/>
    <m/>
    <x v="179"/>
    <n v="2091.83"/>
    <m/>
    <s v="CSBG - Community Service Block Grant"/>
    <x v="0"/>
    <s v="Admin Office"/>
    <s v="Ruben Johnson"/>
  </r>
  <r>
    <s v="5000 - Salaries &amp; Wages"/>
    <s v="Journal"/>
    <x v="2"/>
    <s v="JE99"/>
    <m/>
    <x v="220"/>
    <n v="227.4"/>
    <m/>
    <s v="EHS - Early Head Start"/>
    <x v="6"/>
    <s v="- No Location -"/>
    <s v="Patricia Joyce"/>
  </r>
  <r>
    <s v="5000 - Salaries &amp; Wages"/>
    <s v="Journal"/>
    <x v="2"/>
    <s v="JE99"/>
    <m/>
    <x v="288"/>
    <n v="655.16999999999996"/>
    <m/>
    <s v="HS - Head Start"/>
    <x v="12"/>
    <s v="- No Location -"/>
    <s v="Samarjit Sharma"/>
  </r>
  <r>
    <s v="5000 - Salaries &amp; Wages"/>
    <s v="Journal"/>
    <x v="2"/>
    <s v="JE99"/>
    <m/>
    <x v="289"/>
    <n v="468.65"/>
    <m/>
    <s v="HS - Head Start"/>
    <x v="12"/>
    <s v="- No Location -"/>
    <s v="Sabrina Manir"/>
  </r>
  <r>
    <s v="5000 - Salaries &amp; Wages"/>
    <s v="Journal"/>
    <x v="2"/>
    <s v="JE99"/>
    <m/>
    <x v="290"/>
    <n v="919.45"/>
    <m/>
    <s v="EHS - Early Head Start"/>
    <x v="6"/>
    <s v="- No Location -"/>
    <s v="Elizabeth Jensen"/>
  </r>
  <r>
    <s v="5000 - Salaries &amp; Wages"/>
    <s v="Journal"/>
    <x v="2"/>
    <s v="JE99"/>
    <m/>
    <x v="291"/>
    <n v="1088.53"/>
    <m/>
    <s v="EHS - Early Head Start"/>
    <x v="6"/>
    <s v="- No Location -"/>
    <s v="Ayanna Martin"/>
  </r>
  <r>
    <s v="5000 - Salaries &amp; Wages"/>
    <s v="Journal"/>
    <x v="2"/>
    <s v="JE99"/>
    <m/>
    <x v="292"/>
    <n v="641.17999999999995"/>
    <m/>
    <s v="HS - Head Start"/>
    <x v="12"/>
    <s v="- No Location -"/>
    <s v="Doris Santana"/>
  </r>
  <r>
    <s v="5000 - Salaries &amp; Wages"/>
    <s v="Journal"/>
    <x v="2"/>
    <s v="JE99"/>
    <m/>
    <x v="293"/>
    <n v="869.77"/>
    <m/>
    <s v="HS - Head Start"/>
    <x v="12"/>
    <s v="- No Location -"/>
    <s v="Shante Branscomb"/>
  </r>
  <r>
    <s v="5000 - Salaries &amp; Wages"/>
    <s v="Journal"/>
    <x v="2"/>
    <s v="JE99"/>
    <m/>
    <x v="294"/>
    <n v="235.29"/>
    <m/>
    <s v="HS - Head Start"/>
    <x v="12"/>
    <s v="- No Location -"/>
    <s v="Samir Reiz"/>
  </r>
  <r>
    <s v="5000 - Salaries &amp; Wages"/>
    <s v="Journal"/>
    <x v="2"/>
    <s v="JE99"/>
    <m/>
    <x v="295"/>
    <n v="403.81"/>
    <m/>
    <s v="HS - Head Start"/>
    <x v="12"/>
    <s v="- No Location -"/>
    <s v="Chalesha Jefferson"/>
  </r>
  <r>
    <s v="5000 - Salaries &amp; Wages"/>
    <s v="Journal"/>
    <x v="2"/>
    <s v="JE99"/>
    <m/>
    <x v="282"/>
    <n v="250"/>
    <m/>
    <s v="CCR&amp;R - Child Care Resource &amp; Referral"/>
    <x v="18"/>
    <s v="Admin Office"/>
    <s v="Sharon Forman"/>
  </r>
  <r>
    <s v="5000 - Salaries &amp; Wages"/>
    <s v="Journal"/>
    <x v="2"/>
    <s v="JE99"/>
    <m/>
    <x v="186"/>
    <n v="295.93"/>
    <m/>
    <s v="CCR&amp;R - Child Care Resource &amp; Referral"/>
    <x v="20"/>
    <s v="- No Location -"/>
    <s v="Sue Fenick"/>
  </r>
  <r>
    <s v="5000 - Salaries &amp; Wages"/>
    <s v="Journal"/>
    <x v="2"/>
    <s v="JE99"/>
    <m/>
    <x v="296"/>
    <n v="134.59"/>
    <m/>
    <s v="CCR&amp;R - Child Care Resource &amp; Referral"/>
    <x v="20"/>
    <s v="- No Location -"/>
    <s v="Christine Morrison"/>
  </r>
  <r>
    <s v="5000 - Salaries &amp; Wages"/>
    <s v="Journal"/>
    <x v="2"/>
    <s v="JE99"/>
    <m/>
    <x v="184"/>
    <n v="403.85"/>
    <m/>
    <s v="LiHeap - Low Income Home Energy Assistance Program"/>
    <x v="2"/>
    <s v="Admin Office"/>
    <s v="Janessa Rivera"/>
  </r>
  <r>
    <s v="5000 - Salaries &amp; Wages"/>
    <s v="Journal"/>
    <x v="2"/>
    <s v="JE99"/>
    <m/>
    <x v="296"/>
    <n v="134.59"/>
    <m/>
    <s v="CCR&amp;R - Child Care Resource &amp; Referral"/>
    <x v="11"/>
    <s v="- No Location -"/>
    <s v="Christine Morrison"/>
  </r>
  <r>
    <s v="5000 - Salaries &amp; Wages"/>
    <s v="Journal"/>
    <x v="2"/>
    <s v="JE99"/>
    <m/>
    <x v="297"/>
    <n v="1185.93"/>
    <m/>
    <s v="HS - Head Start"/>
    <x v="12"/>
    <s v="- No Location -"/>
    <s v="Orlando Martinez"/>
  </r>
  <r>
    <s v="5000 - Salaries &amp; Wages"/>
    <s v="Journal"/>
    <x v="2"/>
    <s v="JE99"/>
    <m/>
    <x v="298"/>
    <n v="646.33000000000004"/>
    <m/>
    <s v="HS - Head Start"/>
    <x v="12"/>
    <s v="- No Location -"/>
    <s v="Melissa Oliver-Terrell"/>
  </r>
  <r>
    <s v="5000 - Salaries &amp; Wages"/>
    <s v="Journal"/>
    <x v="2"/>
    <s v="JE99"/>
    <m/>
    <x v="276"/>
    <n v="99.25"/>
    <m/>
    <s v="CCR&amp;R - Child Care Resource &amp; Referral"/>
    <x v="20"/>
    <s v="- No Location -"/>
    <s v="Bonita Jackson"/>
  </r>
  <r>
    <s v="5000 - Salaries &amp; Wages"/>
    <s v="Journal"/>
    <x v="2"/>
    <s v="JE99"/>
    <m/>
    <x v="213"/>
    <n v="71.25"/>
    <m/>
    <s v="HF - Healthy Families"/>
    <x v="5"/>
    <s v="Admin Office"/>
    <s v="Kyle Edwards"/>
  </r>
  <r>
    <s v="5000 - Salaries &amp; Wages"/>
    <s v="Journal"/>
    <x v="2"/>
    <s v="JE99"/>
    <m/>
    <x v="270"/>
    <n v="861.26"/>
    <m/>
    <s v="HS - Head Start"/>
    <x v="12"/>
    <s v="Admin Office"/>
    <s v="Darshpreet Thind"/>
  </r>
  <r>
    <s v="5000 - Salaries &amp; Wages"/>
    <s v="Journal"/>
    <x v="2"/>
    <s v="JE99"/>
    <m/>
    <x v="299"/>
    <n v="732.1"/>
    <m/>
    <s v="HS - Head Start"/>
    <x v="12"/>
    <s v="- No Location -"/>
    <s v="Yvonne Dogbe"/>
  </r>
  <r>
    <s v="5000 - Salaries &amp; Wages"/>
    <s v="Journal"/>
    <x v="2"/>
    <s v="JE99"/>
    <m/>
    <x v="300"/>
    <n v="1216"/>
    <m/>
    <s v="HF - Healthy Families"/>
    <x v="5"/>
    <s v="- No Location -"/>
    <s v="Karla DeJesus-Centeno"/>
  </r>
  <r>
    <s v="5000 - Salaries &amp; Wages"/>
    <s v="Journal"/>
    <x v="2"/>
    <s v="JE99"/>
    <m/>
    <x v="294"/>
    <n v="257.35000000000002"/>
    <m/>
    <s v="CCR&amp;R - Child Care Resource &amp; Referral"/>
    <x v="13"/>
    <s v="- No Location -"/>
    <s v="Samir Reiz"/>
  </r>
  <r>
    <s v="5000 - Salaries &amp; Wages"/>
    <s v="Journal"/>
    <x v="2"/>
    <s v="JE99"/>
    <m/>
    <x v="301"/>
    <n v="864.19"/>
    <m/>
    <s v="HS - Head Start"/>
    <x v="12"/>
    <s v="- No Location -"/>
    <s v="William Carson"/>
  </r>
  <r>
    <s v="5000 - Salaries &amp; Wages"/>
    <s v="Journal"/>
    <x v="2"/>
    <s v="JE99"/>
    <m/>
    <x v="302"/>
    <n v="1165.79"/>
    <m/>
    <s v="HS - Head Start"/>
    <x v="12"/>
    <s v="- No Location -"/>
    <s v="Stephanie Greene"/>
  </r>
  <r>
    <s v="5000 - Salaries &amp; Wages"/>
    <s v="Journal"/>
    <x v="2"/>
    <s v="JE99"/>
    <m/>
    <x v="303"/>
    <n v="674.09"/>
    <m/>
    <s v="HS - Head Start"/>
    <x v="12"/>
    <s v="- No Location -"/>
    <s v="Sheyleen Hosein"/>
  </r>
  <r>
    <s v="5000 - Salaries &amp; Wages"/>
    <s v="Journal"/>
    <x v="2"/>
    <s v="JE99"/>
    <m/>
    <x v="304"/>
    <n v="909.68"/>
    <m/>
    <s v="HS - Head Start"/>
    <x v="12"/>
    <s v="- No Location -"/>
    <s v="Reyhan Canturk"/>
  </r>
  <r>
    <s v="5000 - Salaries &amp; Wages"/>
    <s v="Journal"/>
    <x v="2"/>
    <s v="JE99"/>
    <m/>
    <x v="296"/>
    <n v="807.92"/>
    <m/>
    <s v="CCR&amp;R - Child Care Resource &amp; Referral"/>
    <x v="18"/>
    <s v="- No Location -"/>
    <s v="Christine Morrison"/>
  </r>
  <r>
    <s v="5000 - Salaries &amp; Wages"/>
    <s v="Journal"/>
    <x v="2"/>
    <s v="JE99"/>
    <m/>
    <x v="193"/>
    <n v="1052.6199999999999"/>
    <m/>
    <s v="CCR&amp;R - Child Care Resource &amp; Referral"/>
    <x v="16"/>
    <s v="- No Location -"/>
    <s v="Judith Byrne"/>
  </r>
  <r>
    <s v="5000 - Salaries &amp; Wages"/>
    <s v="Journal"/>
    <x v="2"/>
    <s v="JE99"/>
    <m/>
    <x v="213"/>
    <n v="250"/>
    <m/>
    <s v="CCR&amp;R - Child Care Resource &amp; Referral"/>
    <x v="13"/>
    <s v="Admin Office"/>
    <s v="Kyle Edwards"/>
  </r>
  <r>
    <s v="5000 - Salaries &amp; Wages"/>
    <s v="Journal"/>
    <x v="2"/>
    <s v="JE99"/>
    <m/>
    <x v="305"/>
    <n v="739.46"/>
    <m/>
    <s v="EHS - Early Head Start"/>
    <x v="6"/>
    <s v="- No Location -"/>
    <s v="Amylir Torres"/>
  </r>
  <r>
    <s v="5000 - Salaries &amp; Wages"/>
    <s v="Journal"/>
    <x v="2"/>
    <s v="JE99"/>
    <m/>
    <x v="306"/>
    <n v="3186.65"/>
    <m/>
    <s v="HS - Head Start"/>
    <x v="12"/>
    <s v="- No Location -"/>
    <s v="Linda Williams-Barnes"/>
  </r>
  <r>
    <s v="5000 - Salaries &amp; Wages"/>
    <s v="Journal"/>
    <x v="2"/>
    <s v="JE99"/>
    <m/>
    <x v="307"/>
    <n v="1833.52"/>
    <m/>
    <s v="HS - Head Start"/>
    <x v="12"/>
    <s v="- No Location -"/>
    <s v="Christine Himm"/>
  </r>
  <r>
    <s v="5000 - Salaries &amp; Wages"/>
    <s v="Journal"/>
    <x v="2"/>
    <s v="JE99"/>
    <m/>
    <x v="176"/>
    <n v="144.29"/>
    <m/>
    <s v="CCR&amp;R - Child Care Resource &amp; Referral"/>
    <x v="20"/>
    <s v="- No Location -"/>
    <s v="Victoria Reger"/>
  </r>
  <r>
    <s v="5000 - Salaries &amp; Wages"/>
    <s v="Journal"/>
    <x v="2"/>
    <s v="JE99"/>
    <m/>
    <x v="205"/>
    <n v="88.88"/>
    <m/>
    <s v="CCR&amp;R - Child Care Resource &amp; Referral"/>
    <x v="19"/>
    <s v="- No Location -"/>
    <s v="Kristin Mayes"/>
  </r>
  <r>
    <s v="5000 - Salaries &amp; Wages"/>
    <s v="Journal"/>
    <x v="2"/>
    <s v="JE99"/>
    <m/>
    <x v="213"/>
    <n v="75"/>
    <m/>
    <s v="USF - Universal Service Fund"/>
    <x v="9"/>
    <s v="Admin Office"/>
    <s v="Kyle Edwards"/>
  </r>
  <r>
    <s v="5000 - Salaries &amp; Wages"/>
    <s v="Journal"/>
    <x v="2"/>
    <s v="JE99"/>
    <m/>
    <x v="308"/>
    <n v="1435.82"/>
    <m/>
    <s v="HF - Healthy Families"/>
    <x v="4"/>
    <s v="- No Location -"/>
    <s v="Mary Kennedy"/>
  </r>
  <r>
    <s v="5000 - Salaries &amp; Wages"/>
    <s v="Journal"/>
    <x v="2"/>
    <s v="JE99"/>
    <m/>
    <x v="309"/>
    <n v="1552.39"/>
    <m/>
    <s v="CCR&amp;R - Child Care Resource &amp; Referral"/>
    <x v="1"/>
    <s v="- No Location -"/>
    <s v="Kathryn Simone"/>
  </r>
  <r>
    <s v="5000 - Salaries &amp; Wages"/>
    <s v="Journal"/>
    <x v="2"/>
    <s v="JE99"/>
    <m/>
    <x v="310"/>
    <n v="350.74"/>
    <m/>
    <s v="HS - Head Start"/>
    <x v="12"/>
    <s v="- No Location -"/>
    <s v="Kishawn Barnes"/>
  </r>
  <r>
    <s v="5000 - Salaries &amp; Wages"/>
    <s v="Journal"/>
    <x v="2"/>
    <s v="JE99"/>
    <m/>
    <x v="311"/>
    <n v="783.4"/>
    <m/>
    <s v="HS - Head Start"/>
    <x v="12"/>
    <s v="- No Location -"/>
    <s v="Tawanna Best"/>
  </r>
  <r>
    <s v="5000 - Salaries &amp; Wages"/>
    <s v="Journal"/>
    <x v="2"/>
    <s v="JE99"/>
    <m/>
    <x v="312"/>
    <n v="531.74"/>
    <m/>
    <s v="HS - Head Start"/>
    <x v="12"/>
    <s v="- No Location -"/>
    <s v="Lisa Whitfield"/>
  </r>
  <r>
    <s v="5000 - Salaries &amp; Wages"/>
    <s v="Journal"/>
    <x v="2"/>
    <s v="JE99"/>
    <m/>
    <x v="313"/>
    <n v="608.82000000000005"/>
    <m/>
    <s v="HS - Head Start"/>
    <x v="12"/>
    <s v="- No Location -"/>
    <s v="Bibiana Arreguin"/>
  </r>
  <r>
    <s v="5000 - Salaries &amp; Wages"/>
    <s v="Journal"/>
    <x v="2"/>
    <s v="JE99"/>
    <m/>
    <x v="314"/>
    <n v="1059.6199999999999"/>
    <m/>
    <s v="CCR&amp;R - Child Care Resource &amp; Referral"/>
    <x v="13"/>
    <s v="- No Location -"/>
    <s v="Andrea Ferrare"/>
  </r>
  <r>
    <s v="5000 - Salaries &amp; Wages"/>
    <s v="Journal"/>
    <x v="2"/>
    <s v="JE99"/>
    <m/>
    <x v="315"/>
    <n v="564.24"/>
    <m/>
    <s v="HS - Head Start"/>
    <x v="12"/>
    <s v="- No Location -"/>
    <s v="Matthew Ditmar"/>
  </r>
  <r>
    <s v="5000 - Salaries &amp; Wages"/>
    <s v="Journal"/>
    <x v="2"/>
    <s v="JE99"/>
    <m/>
    <x v="316"/>
    <n v="133.5"/>
    <m/>
    <s v="HS - Head Start"/>
    <x v="12"/>
    <s v="- No Location -"/>
    <s v="Catherine Foster"/>
  </r>
  <r>
    <s v="5000 - Salaries &amp; Wages"/>
    <s v="Journal"/>
    <x v="2"/>
    <s v="JE99"/>
    <m/>
    <x v="213"/>
    <n v="250"/>
    <m/>
    <s v="CCR&amp;R - Child Care Resource &amp; Referral"/>
    <x v="18"/>
    <s v="Admin Office"/>
    <s v="Kyle Edwards"/>
  </r>
  <r>
    <s v="5000 - Salaries &amp; Wages"/>
    <s v="Journal"/>
    <x v="2"/>
    <s v="JE99"/>
    <m/>
    <x v="201"/>
    <n v="667.3"/>
    <m/>
    <s v="CCR&amp;R - Child Care Resource &amp; Referral"/>
    <x v="20"/>
    <s v="- No Location -"/>
    <s v="Susan Ford"/>
  </r>
  <r>
    <s v="5000 - Salaries &amp; Wages"/>
    <s v="Journal"/>
    <x v="2"/>
    <s v="JE99"/>
    <m/>
    <x v="204"/>
    <n v="34.619999999999997"/>
    <m/>
    <s v="HPRP2 - Homeless Prevention Rapid Rehousing"/>
    <x v="8"/>
    <s v="Admin Office"/>
    <s v="Manvir Gill"/>
  </r>
  <r>
    <s v="5000 - Salaries &amp; Wages"/>
    <s v="Journal"/>
    <x v="2"/>
    <s v="JE99"/>
    <m/>
    <x v="268"/>
    <n v="71.63"/>
    <m/>
    <s v="CCFP - Child Care Food Program"/>
    <x v="24"/>
    <s v="Admin Office"/>
    <s v="Robert Mayfield"/>
  </r>
  <r>
    <s v="5000 - Salaries &amp; Wages"/>
    <s v="Journal"/>
    <x v="2"/>
    <s v="JE99"/>
    <m/>
    <x v="179"/>
    <n v="202.43"/>
    <m/>
    <s v="LiHeap - Low Income Home Energy Assistance Program"/>
    <x v="2"/>
    <s v="Admin Office"/>
    <s v="Ruben Johnson"/>
  </r>
  <r>
    <s v="5000 - Salaries &amp; Wages"/>
    <s v="Journal"/>
    <x v="2"/>
    <s v="JE99"/>
    <m/>
    <x v="254"/>
    <n v="597.95000000000005"/>
    <m/>
    <s v="HF - Healthy Families"/>
    <x v="5"/>
    <s v="Admin Office"/>
    <s v="Michelle Hewitt"/>
  </r>
  <r>
    <s v="5000 - Salaries &amp; Wages"/>
    <s v="Journal"/>
    <x v="2"/>
    <s v="JE99"/>
    <m/>
    <x v="276"/>
    <n v="183.5"/>
    <m/>
    <s v="CCR&amp;R - Child Care Resource &amp; Referral"/>
    <x v="16"/>
    <s v="- No Location -"/>
    <s v="Bonita Jackson"/>
  </r>
  <r>
    <s v="5000 - Salaries &amp; Wages"/>
    <s v="Journal"/>
    <x v="2"/>
    <s v="JE99"/>
    <m/>
    <x v="317"/>
    <n v="1133.1400000000001"/>
    <m/>
    <s v="CCR&amp;R - Child Care Resource &amp; Referral"/>
    <x v="13"/>
    <s v="- No Location -"/>
    <s v="Wanda Fisher"/>
  </r>
  <r>
    <s v="5000 - Salaries &amp; Wages"/>
    <s v="Journal"/>
    <x v="2"/>
    <s v="JE99"/>
    <m/>
    <x v="318"/>
    <n v="2000.82"/>
    <m/>
    <s v="EHS - Early Head Start"/>
    <x v="6"/>
    <s v="- No Location -"/>
    <s v="Michelle Weaver"/>
  </r>
  <r>
    <s v="5000 - Salaries &amp; Wages"/>
    <s v="Journal"/>
    <x v="2"/>
    <s v="JE99"/>
    <m/>
    <x v="319"/>
    <n v="627.64"/>
    <m/>
    <s v="HS - Head Start"/>
    <x v="12"/>
    <s v="- No Location -"/>
    <s v="Gulcin Kilic"/>
  </r>
  <r>
    <s v="5000 - Salaries &amp; Wages"/>
    <s v="Journal"/>
    <x v="2"/>
    <s v="JE99"/>
    <m/>
    <x v="320"/>
    <n v="1968.73"/>
    <m/>
    <s v="HS - Head Start"/>
    <x v="12"/>
    <s v="- No Location -"/>
    <s v="Bonnie Sheipe-Warthen"/>
  </r>
  <r>
    <s v="5000 - Salaries &amp; Wages"/>
    <s v="Journal"/>
    <x v="2"/>
    <s v="JE99"/>
    <m/>
    <x v="271"/>
    <n v="793.48"/>
    <m/>
    <s v="CSBG - Community Service Block Grant"/>
    <x v="0"/>
    <s v="Admin Office"/>
    <s v="Colin Harty"/>
  </r>
  <r>
    <s v="5000 - Salaries &amp; Wages"/>
    <s v="Journal"/>
    <x v="2"/>
    <s v="JE99"/>
    <m/>
    <x v="321"/>
    <n v="1572.71"/>
    <m/>
    <s v="CCR&amp;R - Child Care Resource &amp; Referral"/>
    <x v="13"/>
    <s v="- No Location -"/>
    <s v="Shellinda Hardie"/>
  </r>
  <r>
    <s v="5000 - Salaries &amp; Wages"/>
    <s v="Journal"/>
    <x v="2"/>
    <s v="JE99"/>
    <m/>
    <x v="191"/>
    <n v="124.17"/>
    <m/>
    <s v="EHS - Early Head Start"/>
    <x v="6"/>
    <s v="Admin Office"/>
    <s v="Amie Sharer"/>
  </r>
  <r>
    <s v="5000 - Salaries &amp; Wages"/>
    <s v="Journal"/>
    <x v="2"/>
    <s v="JE99"/>
    <m/>
    <x v="322"/>
    <n v="543.91"/>
    <m/>
    <s v="HS - Head Start"/>
    <x v="12"/>
    <s v="- No Location -"/>
    <s v="Lydia Edwards"/>
  </r>
  <r>
    <s v="5000 - Salaries &amp; Wages"/>
    <s v="Journal"/>
    <x v="2"/>
    <s v="JE99"/>
    <m/>
    <x v="236"/>
    <n v="851.05"/>
    <m/>
    <s v="LiHeap - Low Income Home Energy Assistance Program"/>
    <x v="2"/>
    <s v="- No Location -"/>
    <s v="Patricia Brown"/>
  </r>
  <r>
    <s v="5000 - Salaries &amp; Wages"/>
    <s v="Journal"/>
    <x v="2"/>
    <s v="JE99"/>
    <m/>
    <x v="180"/>
    <n v="176.85"/>
    <m/>
    <s v="CSBG - Community Service Block Grant"/>
    <x v="0"/>
    <s v="Admin Office"/>
    <s v="Greta Peterson"/>
  </r>
  <r>
    <s v="5000 - Salaries &amp; Wages"/>
    <s v="Journal"/>
    <x v="2"/>
    <s v="JE99"/>
    <m/>
    <x v="323"/>
    <n v="878.99"/>
    <m/>
    <s v="HS - Head Start"/>
    <x v="12"/>
    <s v="- No Location -"/>
    <s v="Tawona Hill"/>
  </r>
  <r>
    <s v="5000 - Salaries &amp; Wages"/>
    <s v="Journal"/>
    <x v="2"/>
    <s v="JE99"/>
    <m/>
    <x v="180"/>
    <n v="73.69"/>
    <m/>
    <s v="USF - Universal Service Fund"/>
    <x v="9"/>
    <s v="Admin Office"/>
    <s v="Greta Peterson"/>
  </r>
  <r>
    <s v="5000 - Salaries &amp; Wages"/>
    <s v="Journal"/>
    <x v="2"/>
    <s v="JE99"/>
    <m/>
    <x v="191"/>
    <n v="57.08"/>
    <m/>
    <s v="CCYC - Community Council of Young Children"/>
    <x v="22"/>
    <s v="Admin Office"/>
    <s v="Amie Sharer"/>
  </r>
  <r>
    <s v="5000 - Salaries &amp; Wages"/>
    <s v="Journal"/>
    <x v="2"/>
    <s v="JE99"/>
    <m/>
    <x v="324"/>
    <n v="844.82"/>
    <m/>
    <s v="EHS - Early Head Start"/>
    <x v="6"/>
    <s v="- No Location -"/>
    <s v="Heather Toppin"/>
  </r>
  <r>
    <s v="5000 - Salaries &amp; Wages"/>
    <s v="Journal"/>
    <x v="2"/>
    <s v="JE99"/>
    <m/>
    <x v="294"/>
    <n v="132.35"/>
    <m/>
    <s v="EHS - Early Head Start"/>
    <x v="6"/>
    <s v="- No Location -"/>
    <s v="Samir Reiz"/>
  </r>
  <r>
    <s v="5000 - Salaries &amp; Wages"/>
    <s v="Journal"/>
    <x v="2"/>
    <s v="JE99"/>
    <m/>
    <x v="206"/>
    <n v="799.62"/>
    <m/>
    <s v="LiHeap - Low Income Home Energy Assistance Program"/>
    <x v="2"/>
    <s v="- No Location -"/>
    <s v="Rovenna Overton"/>
  </r>
  <r>
    <s v="5000 - Salaries &amp; Wages"/>
    <s v="Journal"/>
    <x v="2"/>
    <s v="JE99"/>
    <m/>
    <x v="294"/>
    <n v="600.48"/>
    <m/>
    <s v="CSBG - Community Service Block Grant"/>
    <x v="0"/>
    <s v="- No Location -"/>
    <s v="Samir Reiz"/>
  </r>
  <r>
    <s v="5000 - Salaries &amp; Wages"/>
    <s v="Journal"/>
    <x v="2"/>
    <s v="JE99"/>
    <m/>
    <x v="201"/>
    <n v="266.92"/>
    <m/>
    <s v="CCR&amp;R - Child Care Resource &amp; Referral"/>
    <x v="16"/>
    <s v="- No Location -"/>
    <s v="Susan Ford"/>
  </r>
  <r>
    <s v="5000 - Salaries &amp; Wages"/>
    <s v="Journal"/>
    <x v="2"/>
    <s v="JE99"/>
    <m/>
    <x v="296"/>
    <n v="134.59"/>
    <m/>
    <s v="CCR&amp;R - Child Care Resource &amp; Referral"/>
    <x v="25"/>
    <s v="- No Location -"/>
    <s v="Christine Morrison"/>
  </r>
  <r>
    <s v="5000 - Salaries &amp; Wages"/>
    <s v="Journal"/>
    <x v="2"/>
    <s v="JE99"/>
    <m/>
    <x v="325"/>
    <n v="976.95"/>
    <m/>
    <s v="EHS - Early Head Start"/>
    <x v="6"/>
    <s v="- No Location -"/>
    <s v="Brittnay Markes"/>
  </r>
  <r>
    <s v="5000 - Salaries &amp; Wages"/>
    <s v="Journal"/>
    <x v="2"/>
    <s v="JE99"/>
    <m/>
    <x v="326"/>
    <n v="898.72"/>
    <m/>
    <s v="HS - Head Start"/>
    <x v="12"/>
    <s v="- No Location -"/>
    <s v="Paulina Hidalgo"/>
  </r>
  <r>
    <s v="5000 - Salaries &amp; Wages"/>
    <s v="Journal"/>
    <x v="2"/>
    <s v="JE99"/>
    <m/>
    <x v="327"/>
    <n v="939.22"/>
    <m/>
    <s v="HS - Head Start"/>
    <x v="12"/>
    <s v="- No Location -"/>
    <s v="Bouchra Benachir"/>
  </r>
  <r>
    <s v="5000 - Salaries &amp; Wages"/>
    <s v="Journal"/>
    <x v="2"/>
    <s v="JE99"/>
    <m/>
    <x v="180"/>
    <n v="294.76"/>
    <m/>
    <s v="CCR&amp;R - Child Care Resource &amp; Referral"/>
    <x v="18"/>
    <s v="Admin Office"/>
    <s v="Greta Peterson"/>
  </r>
  <r>
    <s v="5000 - Salaries &amp; Wages"/>
    <s v="Journal"/>
    <x v="2"/>
    <s v="JE99"/>
    <m/>
    <x v="328"/>
    <n v="1077.3"/>
    <m/>
    <s v="HS - Head Start"/>
    <x v="12"/>
    <s v="- No Location -"/>
    <s v="Tugce Ozel"/>
  </r>
  <r>
    <s v="5000 - Salaries &amp; Wages"/>
    <s v="Journal"/>
    <x v="2"/>
    <s v="JE99"/>
    <m/>
    <x v="178"/>
    <n v="1425.9"/>
    <m/>
    <s v="HS - Head Start"/>
    <x v="12"/>
    <s v="- No Location -"/>
    <s v="Tammy Joyce"/>
  </r>
  <r>
    <s v="5000 - Salaries &amp; Wages"/>
    <s v="Journal"/>
    <x v="2"/>
    <s v="JE99"/>
    <m/>
    <x v="329"/>
    <n v="489.5"/>
    <m/>
    <s v="HS - Head Start"/>
    <x v="12"/>
    <s v="- No Location -"/>
    <s v="Marie Toussaint -Fontus"/>
  </r>
  <r>
    <s v="5000 - Salaries &amp; Wages"/>
    <s v="Journal"/>
    <x v="2"/>
    <s v="JE99"/>
    <m/>
    <x v="330"/>
    <n v="624.03"/>
    <m/>
    <s v="CSBG - Community Service Block Grant"/>
    <x v="17"/>
    <s v="- No Location -"/>
    <s v="Jennifer Craig"/>
  </r>
  <r>
    <s v="5000 - Salaries &amp; Wages"/>
    <s v="Journal"/>
    <x v="2"/>
    <s v="JE99"/>
    <m/>
    <x v="331"/>
    <n v="1042.67"/>
    <m/>
    <s v="HS - Head Start"/>
    <x v="12"/>
    <s v="- No Location -"/>
    <s v="Jacquelyn Gardner"/>
  </r>
  <r>
    <s v="5000 - Salaries &amp; Wages"/>
    <s v="Journal"/>
    <x v="2"/>
    <s v="JE99"/>
    <m/>
    <x v="332"/>
    <n v="942.21"/>
    <m/>
    <s v="HS - Head Start"/>
    <x v="12"/>
    <s v="- No Location -"/>
    <s v="Sumeyra Ceylan"/>
  </r>
  <r>
    <s v="5000 - Salaries &amp; Wages"/>
    <s v="Journal"/>
    <x v="2"/>
    <s v="JE99"/>
    <m/>
    <x v="333"/>
    <n v="1498.75"/>
    <m/>
    <s v="HS - Head Start"/>
    <x v="12"/>
    <s v="- No Location -"/>
    <s v="Bobby Johnson"/>
  </r>
  <r>
    <s v="5000 - Salaries &amp; Wages"/>
    <s v="Journal"/>
    <x v="2"/>
    <s v="JE99"/>
    <m/>
    <x v="273"/>
    <n v="262.33999999999997"/>
    <m/>
    <s v="CSBG - Community Service Block Grant"/>
    <x v="17"/>
    <s v="- No Location -"/>
    <s v="Melonie Vazquez"/>
  </r>
  <r>
    <s v="5000 - Salaries &amp; Wages"/>
    <s v="Journal"/>
    <x v="2"/>
    <s v="JE99"/>
    <m/>
    <x v="186"/>
    <n v="197.29"/>
    <m/>
    <s v="CCR&amp;R - Child Care Resource &amp; Referral"/>
    <x v="16"/>
    <s v="- No Location -"/>
    <s v="Sue Fenick"/>
  </r>
  <r>
    <s v="5000 - Salaries &amp; Wages"/>
    <s v="Journal"/>
    <x v="2"/>
    <s v="JE99"/>
    <m/>
    <x v="334"/>
    <n v="748.53"/>
    <m/>
    <s v="HS - Head Start"/>
    <x v="12"/>
    <s v="- No Location -"/>
    <s v="Carol Brown"/>
  </r>
  <r>
    <s v="5000 - Salaries &amp; Wages"/>
    <s v="Journal"/>
    <x v="2"/>
    <s v="JE99"/>
    <m/>
    <x v="192"/>
    <n v="98.54"/>
    <m/>
    <s v="HF - Healthy Families"/>
    <x v="21"/>
    <s v="- No Location -"/>
    <s v="Claire Garner"/>
  </r>
  <r>
    <s v="5000 - Salaries &amp; Wages"/>
    <s v="Journal"/>
    <x v="2"/>
    <s v="JE99"/>
    <m/>
    <x v="335"/>
    <n v="1215.5899999999999"/>
    <m/>
    <s v="EHS - Early Head Start"/>
    <x v="6"/>
    <s v="- No Location -"/>
    <s v="Toxi Miller"/>
  </r>
  <r>
    <s v="5000 - Salaries &amp; Wages"/>
    <s v="Journal"/>
    <x v="2"/>
    <s v="JE99"/>
    <m/>
    <x v="336"/>
    <n v="838.73"/>
    <m/>
    <s v="EHS - Early Head Start"/>
    <x v="6"/>
    <s v="- No Location -"/>
    <s v="Lucy Couvertier"/>
  </r>
  <r>
    <s v="5000 - Salaries &amp; Wages"/>
    <s v="Journal"/>
    <x v="2"/>
    <s v="JE99"/>
    <m/>
    <x v="337"/>
    <n v="641.49"/>
    <m/>
    <s v="HS - Head Start"/>
    <x v="12"/>
    <s v="- No Location -"/>
    <s v="Saliha Yanik"/>
  </r>
  <r>
    <s v="5000 - Salaries &amp; Wages"/>
    <s v="Journal"/>
    <x v="2"/>
    <s v="JE99"/>
    <m/>
    <x v="338"/>
    <n v="671.54"/>
    <m/>
    <s v="HS - Head Start"/>
    <x v="12"/>
    <s v="- No Location -"/>
    <s v="Kameron Wood"/>
  </r>
  <r>
    <s v="5000 - Salaries &amp; Wages"/>
    <s v="Journal"/>
    <x v="2"/>
    <s v="JE99"/>
    <m/>
    <x v="339"/>
    <n v="298.83999999999997"/>
    <m/>
    <s v="LiHeap - Low Income Home Energy Assistance Program"/>
    <x v="2"/>
    <s v="- No Location -"/>
    <s v="Vincent Padilla"/>
  </r>
  <r>
    <s v="5000 - Salaries &amp; Wages"/>
    <s v="Journal"/>
    <x v="2"/>
    <s v="JE99"/>
    <m/>
    <x v="204"/>
    <n v="574.62"/>
    <m/>
    <s v="CSBG - Community Service Block Grant"/>
    <x v="0"/>
    <s v="Admin Office"/>
    <s v="Manvir Gill"/>
  </r>
  <r>
    <s v="5000 - Salaries &amp; Wages"/>
    <s v="Journal"/>
    <x v="2"/>
    <s v="JE99"/>
    <m/>
    <x v="340"/>
    <n v="950"/>
    <m/>
    <s v="HS - Head Start"/>
    <x v="12"/>
    <s v="- No Location -"/>
    <s v="Ozlem Yigit"/>
  </r>
  <r>
    <s v="5000 - Salaries &amp; Wages"/>
    <s v="Journal"/>
    <x v="2"/>
    <s v="JE99"/>
    <m/>
    <x v="341"/>
    <n v="1117.49"/>
    <m/>
    <s v="HS - Head Start"/>
    <x v="12"/>
    <s v="- No Location -"/>
    <s v="Maria Figueroa"/>
  </r>
  <r>
    <s v="5000 - Salaries &amp; Wages"/>
    <s v="Journal"/>
    <x v="2"/>
    <s v="JE99"/>
    <m/>
    <x v="296"/>
    <n v="134.59"/>
    <m/>
    <s v="CCR&amp;R - Child Care Resource &amp; Referral"/>
    <x v="13"/>
    <s v="- No Location -"/>
    <s v="Christine Morrison"/>
  </r>
  <r>
    <s v="5000 - Salaries &amp; Wages"/>
    <s v="Journal"/>
    <x v="2"/>
    <s v="JE99"/>
    <m/>
    <x v="342"/>
    <n v="1149.99"/>
    <m/>
    <s v="CCR&amp;R - Child Care Resource &amp; Referral"/>
    <x v="13"/>
    <s v="- No Location -"/>
    <s v="Rayna Gadsden"/>
  </r>
  <r>
    <s v="5000 - Salaries &amp; Wages"/>
    <s v="Journal"/>
    <x v="2"/>
    <s v="JE99"/>
    <m/>
    <x v="343"/>
    <n v="1056.3800000000001"/>
    <m/>
    <s v="HS - Head Start"/>
    <x v="12"/>
    <s v="- No Location -"/>
    <s v="Maiada Ramadan"/>
  </r>
  <r>
    <s v="5000 - Salaries &amp; Wages"/>
    <s v="Journal"/>
    <x v="2"/>
    <s v="JE99"/>
    <m/>
    <x v="189"/>
    <n v="364.74"/>
    <m/>
    <s v="HPRP2 - Homeless Prevention Rapid Rehousing"/>
    <x v="8"/>
    <s v="- No Location -"/>
    <s v="Denise Cacalori"/>
  </r>
  <r>
    <s v="5000 - Salaries &amp; Wages"/>
    <s v="Journal"/>
    <x v="2"/>
    <s v="JE99"/>
    <m/>
    <x v="190"/>
    <n v="571.66999999999996"/>
    <m/>
    <s v="HF - Healthy Families"/>
    <x v="5"/>
    <s v="- No Location -"/>
    <s v="Stephanie Dixon"/>
  </r>
  <r>
    <s v="5000 - Salaries &amp; Wages"/>
    <s v="Journal"/>
    <x v="2"/>
    <s v="JE99"/>
    <m/>
    <x v="180"/>
    <n v="707.41"/>
    <m/>
    <s v="HS - Head Start"/>
    <x v="12"/>
    <s v="Admin Office"/>
    <s v="Greta Peterson"/>
  </r>
  <r>
    <s v="5000 - Salaries &amp; Wages"/>
    <s v="Journal"/>
    <x v="2"/>
    <s v="JE99"/>
    <m/>
    <x v="339"/>
    <n v="175.51"/>
    <m/>
    <s v="USF - Universal Service Fund"/>
    <x v="9"/>
    <s v="- No Location -"/>
    <s v="Vincent Padilla"/>
  </r>
  <r>
    <s v="5000 - Salaries &amp; Wages"/>
    <s v="Journal"/>
    <x v="2"/>
    <s v="JE99"/>
    <m/>
    <x v="282"/>
    <n v="625"/>
    <m/>
    <s v="CSBG - Community Service Block Grant"/>
    <x v="0"/>
    <s v="Admin Office"/>
    <s v="Sharon Forman"/>
  </r>
  <r>
    <s v="5000 - Salaries &amp; Wages"/>
    <s v="Journal"/>
    <x v="2"/>
    <s v="JE99"/>
    <m/>
    <x v="344"/>
    <n v="2294.86"/>
    <m/>
    <s v="HS - Head Start"/>
    <x v="12"/>
    <s v="- No Location -"/>
    <s v="LOIS BOND"/>
  </r>
  <r>
    <s v="5000 - Salaries &amp; Wages"/>
    <s v="Journal"/>
    <x v="2"/>
    <s v="JE99"/>
    <m/>
    <x v="213"/>
    <n v="1207.5"/>
    <m/>
    <s v="HS - Head Start"/>
    <x v="12"/>
    <s v="Admin Office"/>
    <s v="Kyle Edwards"/>
  </r>
  <r>
    <s v="5000 - Salaries &amp; Wages"/>
    <s v="Journal"/>
    <x v="2"/>
    <s v="JE99"/>
    <m/>
    <x v="345"/>
    <n v="796.34"/>
    <m/>
    <s v="HS - Head Start"/>
    <x v="12"/>
    <s v="- No Location -"/>
    <s v="Kathryn Hartlaub"/>
  </r>
  <r>
    <s v="5000 - Salaries &amp; Wages"/>
    <s v="Journal"/>
    <x v="2"/>
    <s v="JE99"/>
    <m/>
    <x v="184"/>
    <n v="106.62"/>
    <m/>
    <s v="HF - Healthy Families"/>
    <x v="4"/>
    <s v="Admin Office"/>
    <s v="Janessa Rivera"/>
  </r>
  <r>
    <s v="5000 - Salaries &amp; Wages"/>
    <s v="Journal"/>
    <x v="2"/>
    <s v="JE99"/>
    <m/>
    <x v="204"/>
    <n v="1033.96"/>
    <m/>
    <s v="CSBG - Community Service Block Grant"/>
    <x v="17"/>
    <s v="Admin Office"/>
    <s v="Manvir Gill"/>
  </r>
  <r>
    <s v="5000 - Salaries &amp; Wages"/>
    <s v="Journal"/>
    <x v="2"/>
    <s v="JE99"/>
    <m/>
    <x v="268"/>
    <n v="195"/>
    <m/>
    <s v="HS - Head Start"/>
    <x v="12"/>
    <s v="Admin Office"/>
    <s v="Robert Mayfield"/>
  </r>
  <r>
    <s v="5000 - Salaries &amp; Wages"/>
    <s v="Journal"/>
    <x v="2"/>
    <s v="JE99"/>
    <m/>
    <x v="346"/>
    <n v="1026"/>
    <m/>
    <s v="HS - Head Start"/>
    <x v="12"/>
    <s v="- No Location -"/>
    <s v="Mark Wolf"/>
  </r>
  <r>
    <s v="5000 - Salaries &amp; Wages"/>
    <s v="Journal"/>
    <x v="2"/>
    <s v="JE99"/>
    <m/>
    <x v="191"/>
    <n v="380.32"/>
    <m/>
    <s v="HS - Head Start"/>
    <x v="12"/>
    <s v="Admin Office"/>
    <s v="Amie Sharer"/>
  </r>
  <r>
    <s v="5000 - Salaries &amp; Wages"/>
    <s v="Journal"/>
    <x v="2"/>
    <s v="JE99"/>
    <m/>
    <x v="347"/>
    <n v="931.22"/>
    <m/>
    <s v="CCR&amp;R - Child Care Resource &amp; Referral"/>
    <x v="13"/>
    <s v="- No Location -"/>
    <s v="Kathleen Moreland"/>
  </r>
  <r>
    <s v="5000 - Salaries &amp; Wages"/>
    <s v="Journal"/>
    <x v="3"/>
    <s v="JE103"/>
    <m/>
    <x v="348"/>
    <n v="18284.21"/>
    <m/>
    <s v="EHS - Early Head Start"/>
    <x v="6"/>
    <s v="- No Location -"/>
    <m/>
  </r>
  <r>
    <s v="5000 - Salaries &amp; Wages"/>
    <s v="Journal"/>
    <x v="3"/>
    <s v="JE103"/>
    <m/>
    <x v="348"/>
    <n v="4800.08"/>
    <m/>
    <s v="LiHeap - Low Income Home Energy Assistance Program"/>
    <x v="2"/>
    <s v="- No Location -"/>
    <m/>
  </r>
  <r>
    <s v="5000 - Salaries &amp; Wages"/>
    <s v="Journal"/>
    <x v="3"/>
    <s v="JE103"/>
    <m/>
    <x v="348"/>
    <n v="1808.69"/>
    <m/>
    <s v="CCR&amp;R - Child Care Resource &amp; Referral"/>
    <x v="16"/>
    <s v="- No Location -"/>
    <m/>
  </r>
  <r>
    <s v="5000 - Salaries &amp; Wages"/>
    <s v="Journal"/>
    <x v="3"/>
    <s v="JE103"/>
    <m/>
    <x v="348"/>
    <n v="2930.89"/>
    <m/>
    <s v="USF - Universal Service Fund"/>
    <x v="9"/>
    <s v="- No Location -"/>
    <m/>
  </r>
  <r>
    <s v="5000 - Salaries &amp; Wages"/>
    <s v="Journal"/>
    <x v="3"/>
    <s v="JE103"/>
    <m/>
    <x v="348"/>
    <n v="279.25"/>
    <m/>
    <s v="CCR&amp;R - Child Care Resource &amp; Referral"/>
    <x v="19"/>
    <s v="- No Location -"/>
    <m/>
  </r>
  <r>
    <s v="5000 - Salaries &amp; Wages"/>
    <s v="Journal"/>
    <x v="3"/>
    <s v="JE103"/>
    <m/>
    <x v="348"/>
    <n v="3788.58"/>
    <m/>
    <s v="CCR&amp;R - Child Care Resource &amp; Referral"/>
    <x v="18"/>
    <s v="- No Location -"/>
    <m/>
  </r>
  <r>
    <s v="5000 - Salaries &amp; Wages"/>
    <s v="Journal"/>
    <x v="3"/>
    <s v="JE103"/>
    <m/>
    <x v="348"/>
    <n v="9058.1299999999992"/>
    <m/>
    <s v="HF - Healthy Families"/>
    <x v="5"/>
    <s v="- No Location -"/>
    <m/>
  </r>
  <r>
    <s v="5000 - Salaries &amp; Wages"/>
    <s v="Journal"/>
    <x v="3"/>
    <s v="JE103"/>
    <m/>
    <x v="348"/>
    <n v="5302.87"/>
    <m/>
    <s v="HF - Healthy Families"/>
    <x v="4"/>
    <s v="- No Location -"/>
    <m/>
  </r>
  <r>
    <s v="5000 - Salaries &amp; Wages"/>
    <s v="Journal"/>
    <x v="3"/>
    <s v="JE103"/>
    <m/>
    <x v="348"/>
    <n v="108884.43"/>
    <m/>
    <s v="HS - Head Start"/>
    <x v="12"/>
    <s v="- No Location -"/>
    <m/>
  </r>
  <r>
    <s v="5000 - Salaries &amp; Wages"/>
    <s v="Journal"/>
    <x v="3"/>
    <s v="JE103"/>
    <m/>
    <x v="348"/>
    <n v="1495.61"/>
    <m/>
    <s v="CCR&amp;R - Child Care Resource &amp; Referral"/>
    <x v="20"/>
    <s v="- No Location -"/>
    <m/>
  </r>
  <r>
    <s v="5000 - Salaries &amp; Wages"/>
    <s v="Journal"/>
    <x v="3"/>
    <s v="JE103"/>
    <m/>
    <x v="348"/>
    <n v="2869.35"/>
    <m/>
    <s v="HPRP2 - Homeless Prevention Rapid Rehousing"/>
    <x v="8"/>
    <s v="- No Location -"/>
    <m/>
  </r>
  <r>
    <s v="5000 - Salaries &amp; Wages"/>
    <s v="Journal"/>
    <x v="3"/>
    <s v="JE103"/>
    <m/>
    <x v="348"/>
    <n v="317.47000000000003"/>
    <m/>
    <s v="CCR&amp;R - Child Care Resource &amp; Referral"/>
    <x v="23"/>
    <s v="- No Location -"/>
    <m/>
  </r>
  <r>
    <s v="5000 - Salaries &amp; Wages"/>
    <s v="Journal"/>
    <x v="3"/>
    <s v="JE103"/>
    <m/>
    <x v="348"/>
    <n v="960.31"/>
    <m/>
    <s v="HF - Healthy Families"/>
    <x v="21"/>
    <s v="- No Location -"/>
    <m/>
  </r>
  <r>
    <s v="5000 - Salaries &amp; Wages"/>
    <s v="Journal"/>
    <x v="3"/>
    <s v="JE103"/>
    <m/>
    <x v="348"/>
    <n v="1699.64"/>
    <m/>
    <s v="CCR&amp;R - Child Care Resource &amp; Referral"/>
    <x v="25"/>
    <s v="- No Location -"/>
    <m/>
  </r>
  <r>
    <s v="5000 - Salaries &amp; Wages"/>
    <s v="Journal"/>
    <x v="3"/>
    <s v="JE103"/>
    <m/>
    <x v="348"/>
    <n v="2434.4499999999998"/>
    <m/>
    <s v="CSBG - Community Service Block Grant"/>
    <x v="17"/>
    <s v="- No Location -"/>
    <m/>
  </r>
  <r>
    <s v="5000 - Salaries &amp; Wages"/>
    <s v="Journal"/>
    <x v="3"/>
    <s v="JE103"/>
    <m/>
    <x v="348"/>
    <n v="2721.16"/>
    <m/>
    <s v="CCR&amp;R - Child Care Resource &amp; Referral"/>
    <x v="1"/>
    <s v="- No Location -"/>
    <m/>
  </r>
  <r>
    <s v="5000 - Salaries &amp; Wages"/>
    <s v="Journal"/>
    <x v="3"/>
    <s v="JE103"/>
    <m/>
    <x v="348"/>
    <n v="3134.02"/>
    <m/>
    <s v="CCR&amp;R - Child Care Resource &amp; Referral"/>
    <x v="11"/>
    <s v="- No Location -"/>
    <m/>
  </r>
  <r>
    <s v="5000 - Salaries &amp; Wages"/>
    <s v="Journal"/>
    <x v="3"/>
    <s v="JE103"/>
    <m/>
    <x v="348"/>
    <n v="236.64"/>
    <m/>
    <s v="CCFP - Child Care Food Program"/>
    <x v="24"/>
    <s v="- No Location -"/>
    <m/>
  </r>
  <r>
    <s v="5000 - Salaries &amp; Wages"/>
    <s v="Journal"/>
    <x v="3"/>
    <s v="JE103"/>
    <m/>
    <x v="348"/>
    <n v="1763.71"/>
    <m/>
    <s v="CCYC - Community Council of Young Children"/>
    <x v="22"/>
    <s v="- No Location -"/>
    <m/>
  </r>
  <r>
    <s v="5000 - Salaries &amp; Wages"/>
    <s v="Journal"/>
    <x v="3"/>
    <s v="JE103"/>
    <m/>
    <x v="348"/>
    <n v="26610.09"/>
    <m/>
    <s v="CCR&amp;R - Child Care Resource &amp; Referral"/>
    <x v="13"/>
    <s v="- No Location -"/>
    <m/>
  </r>
  <r>
    <s v="5000 - Salaries &amp; Wages"/>
    <s v="Journal"/>
    <x v="3"/>
    <s v="JE103"/>
    <m/>
    <x v="348"/>
    <n v="6533.66"/>
    <m/>
    <s v="CSBG - Community Service Block Grant"/>
    <x v="0"/>
    <s v="- No Location -"/>
    <m/>
  </r>
  <r>
    <s v="5000 - Salaries &amp; Wages"/>
    <s v="Journal"/>
    <x v="3"/>
    <s v="JE103"/>
    <m/>
    <x v="348"/>
    <n v="1619.24"/>
    <m/>
    <s v="CCR&amp;R - Child Care Resource &amp; Referral"/>
    <x v="26"/>
    <s v="- No Location -"/>
    <m/>
  </r>
  <r>
    <s v="5000 - Salaries &amp; Wages"/>
    <s v="Journal"/>
    <x v="4"/>
    <s v="JE104"/>
    <m/>
    <x v="348"/>
    <m/>
    <n v="236.64"/>
    <s v="CCFP - Child Care Food Program"/>
    <x v="24"/>
    <s v="- No Location -"/>
    <m/>
  </r>
  <r>
    <s v="5000 - Salaries &amp; Wages"/>
    <s v="Journal"/>
    <x v="4"/>
    <s v="JE104"/>
    <m/>
    <x v="348"/>
    <m/>
    <n v="2434.4499999999998"/>
    <s v="CSBG - Community Service Block Grant"/>
    <x v="17"/>
    <s v="- No Location -"/>
    <m/>
  </r>
  <r>
    <s v="5000 - Salaries &amp; Wages"/>
    <s v="Journal"/>
    <x v="4"/>
    <s v="JE104"/>
    <m/>
    <x v="348"/>
    <m/>
    <n v="4800.08"/>
    <s v="LiHeap - Low Income Home Energy Assistance Program"/>
    <x v="2"/>
    <s v="- No Location -"/>
    <m/>
  </r>
  <r>
    <s v="5000 - Salaries &amp; Wages"/>
    <s v="Journal"/>
    <x v="4"/>
    <s v="JE104"/>
    <m/>
    <x v="348"/>
    <m/>
    <n v="1699.64"/>
    <s v="CCR&amp;R - Child Care Resource &amp; Referral"/>
    <x v="25"/>
    <s v="- No Location -"/>
    <m/>
  </r>
  <r>
    <s v="5000 - Salaries &amp; Wages"/>
    <s v="Journal"/>
    <x v="4"/>
    <s v="JE104"/>
    <m/>
    <x v="348"/>
    <m/>
    <n v="26610.09"/>
    <s v="CCR&amp;R - Child Care Resource &amp; Referral"/>
    <x v="13"/>
    <s v="- No Location -"/>
    <m/>
  </r>
  <r>
    <s v="5000 - Salaries &amp; Wages"/>
    <s v="Journal"/>
    <x v="4"/>
    <s v="JE104"/>
    <m/>
    <x v="348"/>
    <m/>
    <n v="3788.58"/>
    <s v="CCR&amp;R - Child Care Resource &amp; Referral"/>
    <x v="18"/>
    <s v="- No Location -"/>
    <m/>
  </r>
  <r>
    <s v="5000 - Salaries &amp; Wages"/>
    <s v="Journal"/>
    <x v="4"/>
    <s v="JE104"/>
    <m/>
    <x v="348"/>
    <m/>
    <n v="279.25"/>
    <s v="CCR&amp;R - Child Care Resource &amp; Referral"/>
    <x v="19"/>
    <s v="- No Location -"/>
    <m/>
  </r>
  <r>
    <s v="5000 - Salaries &amp; Wages"/>
    <s v="Journal"/>
    <x v="4"/>
    <s v="JE104"/>
    <m/>
    <x v="348"/>
    <m/>
    <n v="108884.43"/>
    <s v="HS - Head Start"/>
    <x v="12"/>
    <s v="- No Location -"/>
    <m/>
  </r>
  <r>
    <s v="5000 - Salaries &amp; Wages"/>
    <s v="Journal"/>
    <x v="4"/>
    <s v="JE104"/>
    <m/>
    <x v="348"/>
    <m/>
    <n v="1495.61"/>
    <s v="CCR&amp;R - Child Care Resource &amp; Referral"/>
    <x v="20"/>
    <s v="- No Location -"/>
    <m/>
  </r>
  <r>
    <s v="5000 - Salaries &amp; Wages"/>
    <s v="Journal"/>
    <x v="4"/>
    <s v="JE104"/>
    <m/>
    <x v="348"/>
    <m/>
    <n v="1619.24"/>
    <s v="CCR&amp;R - Child Care Resource &amp; Referral"/>
    <x v="26"/>
    <s v="- No Location -"/>
    <m/>
  </r>
  <r>
    <s v="5000 - Salaries &amp; Wages"/>
    <s v="Journal"/>
    <x v="4"/>
    <s v="JE104"/>
    <m/>
    <x v="348"/>
    <m/>
    <n v="1763.71"/>
    <s v="CCYC - Community Council of Young Children"/>
    <x v="22"/>
    <s v="- No Location -"/>
    <m/>
  </r>
  <r>
    <s v="5000 - Salaries &amp; Wages"/>
    <s v="Journal"/>
    <x v="4"/>
    <s v="JE104"/>
    <m/>
    <x v="348"/>
    <m/>
    <n v="2869.35"/>
    <s v="HPRP2 - Homeless Prevention Rapid Rehousing"/>
    <x v="8"/>
    <s v="- No Location -"/>
    <m/>
  </r>
  <r>
    <s v="5000 - Salaries &amp; Wages"/>
    <s v="Journal"/>
    <x v="4"/>
    <s v="JE104"/>
    <m/>
    <x v="348"/>
    <m/>
    <n v="960.31"/>
    <s v="HF - Healthy Families"/>
    <x v="21"/>
    <s v="- No Location -"/>
    <m/>
  </r>
  <r>
    <s v="5000 - Salaries &amp; Wages"/>
    <s v="Journal"/>
    <x v="4"/>
    <s v="JE104"/>
    <m/>
    <x v="348"/>
    <m/>
    <n v="2721.16"/>
    <s v="CCR&amp;R - Child Care Resource &amp; Referral"/>
    <x v="1"/>
    <s v="- No Location -"/>
    <m/>
  </r>
  <r>
    <s v="5000 - Salaries &amp; Wages"/>
    <s v="Journal"/>
    <x v="4"/>
    <s v="JE104"/>
    <m/>
    <x v="348"/>
    <m/>
    <n v="2930.89"/>
    <s v="USF - Universal Service Fund"/>
    <x v="9"/>
    <s v="- No Location -"/>
    <m/>
  </r>
  <r>
    <s v="5000 - Salaries &amp; Wages"/>
    <s v="Journal"/>
    <x v="4"/>
    <s v="JE104"/>
    <m/>
    <x v="348"/>
    <m/>
    <n v="6533.66"/>
    <s v="CSBG - Community Service Block Grant"/>
    <x v="0"/>
    <s v="- No Location -"/>
    <m/>
  </r>
  <r>
    <s v="5000 - Salaries &amp; Wages"/>
    <s v="Journal"/>
    <x v="4"/>
    <s v="JE104"/>
    <m/>
    <x v="348"/>
    <m/>
    <n v="18284.21"/>
    <s v="EHS - Early Head Start"/>
    <x v="6"/>
    <s v="- No Location -"/>
    <m/>
  </r>
  <r>
    <s v="5000 - Salaries &amp; Wages"/>
    <s v="Journal"/>
    <x v="4"/>
    <s v="JE104"/>
    <m/>
    <x v="348"/>
    <m/>
    <n v="9058.1299999999992"/>
    <s v="HF - Healthy Families"/>
    <x v="5"/>
    <s v="- No Location -"/>
    <m/>
  </r>
  <r>
    <s v="5000 - Salaries &amp; Wages"/>
    <s v="Journal"/>
    <x v="4"/>
    <s v="JE104"/>
    <m/>
    <x v="348"/>
    <m/>
    <n v="1808.69"/>
    <s v="CCR&amp;R - Child Care Resource &amp; Referral"/>
    <x v="16"/>
    <s v="- No Location -"/>
    <m/>
  </r>
  <r>
    <s v="5000 - Salaries &amp; Wages"/>
    <s v="Journal"/>
    <x v="4"/>
    <s v="JE104"/>
    <m/>
    <x v="348"/>
    <m/>
    <n v="317.47000000000003"/>
    <s v="CCR&amp;R - Child Care Resource &amp; Referral"/>
    <x v="23"/>
    <s v="- No Location -"/>
    <m/>
  </r>
  <r>
    <s v="5000 - Salaries &amp; Wages"/>
    <s v="Journal"/>
    <x v="4"/>
    <s v="JE104"/>
    <m/>
    <x v="348"/>
    <m/>
    <n v="5302.87"/>
    <s v="HF - Healthy Families"/>
    <x v="4"/>
    <s v="- No Location -"/>
    <m/>
  </r>
  <r>
    <s v="5000 - Salaries &amp; Wages"/>
    <s v="Journal"/>
    <x v="4"/>
    <s v="JE104"/>
    <m/>
    <x v="348"/>
    <m/>
    <n v="3134.02"/>
    <s v="CCR&amp;R - Child Care Resource &amp; Referral"/>
    <x v="11"/>
    <s v="- No Location -"/>
    <m/>
  </r>
  <r>
    <s v="5000 - Salaries &amp; Wages"/>
    <s v="Journal"/>
    <x v="5"/>
    <s v="JE100"/>
    <m/>
    <x v="349"/>
    <n v="129.5"/>
    <m/>
    <s v="EHS - Early Head Start"/>
    <x v="6"/>
    <s v="- No Location -"/>
    <s v="Samir Reiz"/>
  </r>
  <r>
    <s v="5000 - Salaries &amp; Wages"/>
    <s v="Journal"/>
    <x v="5"/>
    <s v="JE100"/>
    <m/>
    <x v="350"/>
    <n v="864.81"/>
    <m/>
    <s v="HS - Head Start"/>
    <x v="12"/>
    <s v="- No Location -"/>
    <s v="Glayds Ortiz"/>
  </r>
  <r>
    <s v="5000 - Salaries &amp; Wages"/>
    <s v="Journal"/>
    <x v="5"/>
    <s v="JE100"/>
    <m/>
    <x v="351"/>
    <n v="925.12"/>
    <m/>
    <s v="HS - Head Start"/>
    <x v="12"/>
    <s v="- No Location -"/>
    <s v="Denise Klein"/>
  </r>
  <r>
    <s v="5000 - Salaries &amp; Wages"/>
    <s v="Journal"/>
    <x v="5"/>
    <s v="JE100"/>
    <m/>
    <x v="352"/>
    <n v="1149.07"/>
    <m/>
    <s v="HS - Head Start"/>
    <x v="12"/>
    <s v="- No Location -"/>
    <s v="Bobby Johnson"/>
  </r>
  <r>
    <s v="5000 - Salaries &amp; Wages"/>
    <s v="Journal"/>
    <x v="5"/>
    <s v="JE100"/>
    <m/>
    <x v="353"/>
    <n v="877.18"/>
    <m/>
    <s v="HS - Head Start"/>
    <x v="12"/>
    <s v="- No Location -"/>
    <s v="Paulina Hidalgo"/>
  </r>
  <r>
    <s v="5000 - Salaries &amp; Wages"/>
    <s v="Journal"/>
    <x v="5"/>
    <s v="JE100"/>
    <m/>
    <x v="354"/>
    <n v="1480.77"/>
    <m/>
    <s v="CCYC - Community Council of Young Children"/>
    <x v="22"/>
    <s v="Admin Office"/>
    <s v="Janessa Rivera"/>
  </r>
  <r>
    <s v="5000 - Salaries &amp; Wages"/>
    <s v="Journal"/>
    <x v="5"/>
    <s v="JE100"/>
    <m/>
    <x v="355"/>
    <n v="834.9"/>
    <m/>
    <s v="HS - Head Start"/>
    <x v="12"/>
    <s v="- No Location -"/>
    <s v="Yvette Carpenter"/>
  </r>
  <r>
    <s v="5000 - Salaries &amp; Wages"/>
    <s v="Journal"/>
    <x v="5"/>
    <s v="JE100"/>
    <m/>
    <x v="356"/>
    <n v="878.89"/>
    <m/>
    <s v="HS - Head Start"/>
    <x v="12"/>
    <s v="- No Location -"/>
    <s v="Shante Branscomb"/>
  </r>
  <r>
    <s v="5000 - Salaries &amp; Wages"/>
    <s v="Journal"/>
    <x v="5"/>
    <s v="JE100"/>
    <m/>
    <x v="357"/>
    <n v="2181.44"/>
    <m/>
    <s v="HS - Head Start"/>
    <x v="12"/>
    <s v="- No Location -"/>
    <s v="Natalie Mitchem"/>
  </r>
  <r>
    <s v="5000 - Salaries &amp; Wages"/>
    <s v="Journal"/>
    <x v="5"/>
    <s v="JE100"/>
    <m/>
    <x v="358"/>
    <n v="615.38"/>
    <m/>
    <s v="HF - Healthy Families"/>
    <x v="21"/>
    <s v="- No Location -"/>
    <s v="Stephanie Dixon"/>
  </r>
  <r>
    <s v="5000 - Salaries &amp; Wages"/>
    <s v="Journal"/>
    <x v="5"/>
    <s v="JE100"/>
    <m/>
    <x v="359"/>
    <n v="625"/>
    <m/>
    <s v="CSBG - Community Service Block Grant"/>
    <x v="0"/>
    <s v="Admin Office"/>
    <s v="Sharon Forman"/>
  </r>
  <r>
    <s v="5000 - Salaries &amp; Wages"/>
    <s v="Journal"/>
    <x v="5"/>
    <s v="JE100"/>
    <m/>
    <x v="360"/>
    <n v="1031.3699999999999"/>
    <m/>
    <s v="HS - Head Start"/>
    <x v="12"/>
    <s v="- No Location -"/>
    <s v="Amber Monserrate"/>
  </r>
  <r>
    <s v="5000 - Salaries &amp; Wages"/>
    <s v="Journal"/>
    <x v="5"/>
    <s v="JE100"/>
    <m/>
    <x v="361"/>
    <n v="1158.0999999999999"/>
    <m/>
    <s v="HS - Head Start"/>
    <x v="12"/>
    <s v="- No Location -"/>
    <s v="Stephanie Greene"/>
  </r>
  <r>
    <s v="5000 - Salaries &amp; Wages"/>
    <s v="Journal"/>
    <x v="5"/>
    <s v="JE100"/>
    <m/>
    <x v="362"/>
    <n v="272.39999999999998"/>
    <m/>
    <s v="HS - Head Start"/>
    <x v="12"/>
    <s v="- No Location -"/>
    <s v="Maria Lamutt-Rivera"/>
  </r>
  <r>
    <s v="5000 - Salaries &amp; Wages"/>
    <s v="Journal"/>
    <x v="5"/>
    <s v="JE100"/>
    <m/>
    <x v="363"/>
    <n v="861.39"/>
    <m/>
    <s v="EHS - Early Head Start"/>
    <x v="6"/>
    <s v="- No Location -"/>
    <s v="Nina Holmes"/>
  </r>
  <r>
    <s v="5000 - Salaries &amp; Wages"/>
    <s v="Journal"/>
    <x v="5"/>
    <s v="JE100"/>
    <m/>
    <x v="364"/>
    <n v="531.74"/>
    <m/>
    <s v="HS - Head Start"/>
    <x v="12"/>
    <s v="- No Location -"/>
    <s v="Lisa Whitfield"/>
  </r>
  <r>
    <s v="5000 - Salaries &amp; Wages"/>
    <s v="Journal"/>
    <x v="5"/>
    <s v="JE100"/>
    <m/>
    <x v="365"/>
    <n v="1307.8499999999999"/>
    <m/>
    <s v="HS - Head Start"/>
    <x v="12"/>
    <s v="- No Location -"/>
    <s v="Kristen Furniss"/>
  </r>
  <r>
    <s v="5000 - Salaries &amp; Wages"/>
    <s v="Journal"/>
    <x v="5"/>
    <s v="JE100"/>
    <m/>
    <x v="366"/>
    <n v="531.74"/>
    <m/>
    <s v="HS - Head Start"/>
    <x v="12"/>
    <s v="- No Location -"/>
    <s v="Syrena Moss"/>
  </r>
  <r>
    <s v="5000 - Salaries &amp; Wages"/>
    <s v="Journal"/>
    <x v="5"/>
    <s v="JE100"/>
    <m/>
    <x v="367"/>
    <n v="74.34"/>
    <m/>
    <s v="USF - Universal Service Fund"/>
    <x v="9"/>
    <s v="Admin Office"/>
    <s v="Greta Peterson"/>
  </r>
  <r>
    <s v="5000 - Salaries &amp; Wages"/>
    <s v="Journal"/>
    <x v="5"/>
    <s v="JE100"/>
    <m/>
    <x v="367"/>
    <n v="148.68"/>
    <m/>
    <s v="CCFP - Child Care Food Program"/>
    <x v="24"/>
    <s v="Admin Office"/>
    <s v="Greta Peterson"/>
  </r>
  <r>
    <s v="5000 - Salaries &amp; Wages"/>
    <s v="Journal"/>
    <x v="5"/>
    <s v="JE100"/>
    <m/>
    <x v="368"/>
    <n v="693.37"/>
    <m/>
    <s v="EHS - Early Head Start"/>
    <x v="6"/>
    <s v="- No Location -"/>
    <s v="Ingrid Rivera"/>
  </r>
  <r>
    <s v="5000 - Salaries &amp; Wages"/>
    <s v="Journal"/>
    <x v="5"/>
    <s v="JE100"/>
    <m/>
    <x v="369"/>
    <n v="1074.22"/>
    <m/>
    <s v="HS - Head Start"/>
    <x v="12"/>
    <s v="- No Location -"/>
    <s v="Jacquelyn Gardner"/>
  </r>
  <r>
    <s v="5000 - Salaries &amp; Wages"/>
    <s v="Journal"/>
    <x v="5"/>
    <s v="JE100"/>
    <m/>
    <x v="370"/>
    <n v="70.290000000000006"/>
    <m/>
    <s v="CCR&amp;R - Child Care Resource &amp; Referral"/>
    <x v="19"/>
    <s v="- No Location -"/>
    <s v="Judith Byrne"/>
  </r>
  <r>
    <s v="5000 - Salaries &amp; Wages"/>
    <s v="Journal"/>
    <x v="5"/>
    <s v="JE100"/>
    <m/>
    <x v="371"/>
    <n v="98.64"/>
    <m/>
    <s v="CCR&amp;R - Child Care Resource &amp; Referral"/>
    <x v="19"/>
    <s v="- No Location -"/>
    <s v="Sue Fenick"/>
  </r>
  <r>
    <s v="5000 - Salaries &amp; Wages"/>
    <s v="Journal"/>
    <x v="5"/>
    <s v="JE100"/>
    <m/>
    <x v="372"/>
    <n v="75"/>
    <m/>
    <s v="USF - Universal Service Fund"/>
    <x v="9"/>
    <s v="Admin Office"/>
    <s v="Kyle Edwards"/>
  </r>
  <r>
    <s v="5000 - Salaries &amp; Wages"/>
    <s v="Journal"/>
    <x v="5"/>
    <s v="JE100"/>
    <m/>
    <x v="373"/>
    <n v="804.05"/>
    <m/>
    <s v="CCR&amp;R - Child Care Resource &amp; Referral"/>
    <x v="13"/>
    <s v="- No Location -"/>
    <s v="Victoria Reger"/>
  </r>
  <r>
    <s v="5000 - Salaries &amp; Wages"/>
    <s v="Journal"/>
    <x v="5"/>
    <s v="JE100"/>
    <m/>
    <x v="374"/>
    <n v="925.86"/>
    <m/>
    <s v="EHS - Early Head Start"/>
    <x v="6"/>
    <s v="- No Location -"/>
    <s v="Elizabeth Jensen"/>
  </r>
  <r>
    <s v="5000 - Salaries &amp; Wages"/>
    <s v="Journal"/>
    <x v="5"/>
    <s v="JE100"/>
    <m/>
    <x v="375"/>
    <n v="608.83000000000004"/>
    <m/>
    <s v="HS - Head Start"/>
    <x v="12"/>
    <s v="- No Location -"/>
    <s v="Bibiana Arreguin"/>
  </r>
  <r>
    <s v="5000 - Salaries &amp; Wages"/>
    <s v="Journal"/>
    <x v="5"/>
    <s v="JE100"/>
    <m/>
    <x v="372"/>
    <n v="250"/>
    <m/>
    <s v="CCR&amp;R - Child Care Resource &amp; Referral"/>
    <x v="18"/>
    <s v="Admin Office"/>
    <s v="Kyle Edwards"/>
  </r>
  <r>
    <s v="5000 - Salaries &amp; Wages"/>
    <s v="Journal"/>
    <x v="5"/>
    <s v="JE100"/>
    <m/>
    <x v="354"/>
    <n v="79.69"/>
    <m/>
    <s v="HF - Healthy Families"/>
    <x v="5"/>
    <s v="Admin Office"/>
    <s v="Janessa Rivera"/>
  </r>
  <r>
    <s v="5000 - Salaries &amp; Wages"/>
    <s v="Journal"/>
    <x v="5"/>
    <s v="JE100"/>
    <m/>
    <x v="376"/>
    <n v="1292.06"/>
    <m/>
    <s v="HF - Healthy Families"/>
    <x v="5"/>
    <s v="- No Location -"/>
    <s v="Susan Margolis"/>
  </r>
  <r>
    <s v="5000 - Salaries &amp; Wages"/>
    <s v="Journal"/>
    <x v="5"/>
    <s v="JE100"/>
    <m/>
    <x v="377"/>
    <n v="266.92"/>
    <m/>
    <s v="CCR&amp;R - Child Care Resource &amp; Referral"/>
    <x v="16"/>
    <s v="- No Location -"/>
    <s v="Susan Ford"/>
  </r>
  <r>
    <s v="5000 - Salaries &amp; Wages"/>
    <s v="Journal"/>
    <x v="5"/>
    <s v="JE100"/>
    <m/>
    <x v="378"/>
    <n v="1019.15"/>
    <m/>
    <s v="CCR&amp;R - Child Care Resource &amp; Referral"/>
    <x v="13"/>
    <s v="- No Location -"/>
    <s v="Anjail Abdul-Badee-Johnson"/>
  </r>
  <r>
    <s v="5000 - Salaries &amp; Wages"/>
    <s v="Journal"/>
    <x v="5"/>
    <s v="JE100"/>
    <m/>
    <x v="379"/>
    <n v="929.26"/>
    <m/>
    <s v="HS - Head Start"/>
    <x v="12"/>
    <s v="- No Location -"/>
    <s v="Bouchra Benachir"/>
  </r>
  <r>
    <s v="5000 - Salaries &amp; Wages"/>
    <s v="Journal"/>
    <x v="5"/>
    <s v="JE100"/>
    <m/>
    <x v="349"/>
    <n v="230.22"/>
    <m/>
    <s v="HS - Head Start"/>
    <x v="12"/>
    <s v="- No Location -"/>
    <s v="Samir Reiz"/>
  </r>
  <r>
    <s v="5000 - Salaries &amp; Wages"/>
    <s v="Journal"/>
    <x v="5"/>
    <s v="JE100"/>
    <m/>
    <x v="377"/>
    <n v="533.84"/>
    <m/>
    <s v="CCR&amp;R - Child Care Resource &amp; Referral"/>
    <x v="18"/>
    <s v="- No Location -"/>
    <s v="Susan Ford"/>
  </r>
  <r>
    <s v="5000 - Salaries &amp; Wages"/>
    <s v="Journal"/>
    <x v="5"/>
    <s v="JE100"/>
    <m/>
    <x v="380"/>
    <n v="88.88"/>
    <m/>
    <s v="CCR&amp;R - Child Care Resource &amp; Referral"/>
    <x v="19"/>
    <s v="- No Location -"/>
    <s v="Kristin Mayes"/>
  </r>
  <r>
    <s v="5000 - Salaries &amp; Wages"/>
    <s v="Journal"/>
    <x v="5"/>
    <s v="JE100"/>
    <m/>
    <x v="381"/>
    <n v="2137.38"/>
    <m/>
    <s v="HS - Head Start"/>
    <x v="12"/>
    <s v="- No Location -"/>
    <s v="Jill Rickards"/>
  </r>
  <r>
    <s v="5000 - Salaries &amp; Wages"/>
    <s v="Journal"/>
    <x v="5"/>
    <s v="JE100"/>
    <m/>
    <x v="382"/>
    <n v="763.64"/>
    <m/>
    <s v="HS - Head Start"/>
    <x v="12"/>
    <s v="- No Location -"/>
    <s v="Carol Brown"/>
  </r>
  <r>
    <s v="5000 - Salaries &amp; Wages"/>
    <s v="Journal"/>
    <x v="5"/>
    <s v="JE100"/>
    <m/>
    <x v="383"/>
    <n v="1077.3"/>
    <m/>
    <s v="HS - Head Start"/>
    <x v="12"/>
    <s v="- No Location -"/>
    <s v="Tugce Ozel"/>
  </r>
  <r>
    <s v="5000 - Salaries &amp; Wages"/>
    <s v="Journal"/>
    <x v="5"/>
    <s v="JE100"/>
    <m/>
    <x v="384"/>
    <n v="891.97"/>
    <m/>
    <s v="HS - Head Start"/>
    <x v="12"/>
    <s v="- No Location -"/>
    <s v="William Carson"/>
  </r>
  <r>
    <s v="5000 - Salaries &amp; Wages"/>
    <s v="Journal"/>
    <x v="5"/>
    <s v="JE100"/>
    <m/>
    <x v="370"/>
    <n v="281.18"/>
    <m/>
    <s v="CCR&amp;R - Child Care Resource &amp; Referral"/>
    <x v="23"/>
    <s v="- No Location -"/>
    <s v="Judith Byrne"/>
  </r>
  <r>
    <s v="5000 - Salaries &amp; Wages"/>
    <s v="Journal"/>
    <x v="5"/>
    <s v="JE100"/>
    <m/>
    <x v="385"/>
    <n v="817.36"/>
    <m/>
    <s v="HS - Head Start"/>
    <x v="12"/>
    <s v="- No Location -"/>
    <s v="Rita Jenkins"/>
  </r>
  <r>
    <s v="5000 - Salaries &amp; Wages"/>
    <s v="Journal"/>
    <x v="5"/>
    <s v="JE100"/>
    <m/>
    <x v="386"/>
    <n v="164.23"/>
    <m/>
    <s v="CCR&amp;R - Child Care Resource &amp; Referral"/>
    <x v="18"/>
    <s v="- No Location -"/>
    <s v="Bonita Jackson"/>
  </r>
  <r>
    <s v="5000 - Salaries &amp; Wages"/>
    <s v="Journal"/>
    <x v="5"/>
    <s v="JE100"/>
    <m/>
    <x v="387"/>
    <n v="159.04"/>
    <m/>
    <s v="USF - Universal Service Fund"/>
    <x v="9"/>
    <s v="- No Location -"/>
    <s v="Vincent Padilla"/>
  </r>
  <r>
    <s v="5000 - Salaries &amp; Wages"/>
    <s v="Journal"/>
    <x v="5"/>
    <s v="JE100"/>
    <m/>
    <x v="388"/>
    <n v="279.42"/>
    <m/>
    <s v="HS - Head Start"/>
    <x v="12"/>
    <s v="- No Location -"/>
    <s v="Davina Hess"/>
  </r>
  <r>
    <s v="5000 - Salaries &amp; Wages"/>
    <s v="Journal"/>
    <x v="5"/>
    <s v="JE100"/>
    <m/>
    <x v="389"/>
    <n v="669.5"/>
    <m/>
    <s v="HS - Head Start"/>
    <x v="12"/>
    <s v="- No Location -"/>
    <s v="May Elkady"/>
  </r>
  <r>
    <s v="5000 - Salaries &amp; Wages"/>
    <s v="Journal"/>
    <x v="5"/>
    <s v="JE100"/>
    <m/>
    <x v="390"/>
    <n v="353.2"/>
    <m/>
    <s v="LiHeap - Low Income Home Energy Assistance Program"/>
    <x v="2"/>
    <s v="- No Location -"/>
    <s v="Quamillah Nelson"/>
  </r>
  <r>
    <s v="5000 - Salaries &amp; Wages"/>
    <s v="Journal"/>
    <x v="5"/>
    <s v="JE100"/>
    <m/>
    <x v="391"/>
    <n v="816.09"/>
    <m/>
    <s v="LiHeap - Low Income Home Energy Assistance Program"/>
    <x v="2"/>
    <s v="- No Location -"/>
    <s v="Patricia Brown"/>
  </r>
  <r>
    <s v="5000 - Salaries &amp; Wages"/>
    <s v="Journal"/>
    <x v="5"/>
    <s v="JE100"/>
    <m/>
    <x v="392"/>
    <n v="121.83"/>
    <m/>
    <s v="USF - Universal Service Fund"/>
    <x v="9"/>
    <s v="Admin Office"/>
    <s v="Ruben Johnson"/>
  </r>
  <r>
    <s v="5000 - Salaries &amp; Wages"/>
    <s v="Journal"/>
    <x v="5"/>
    <s v="JE100"/>
    <m/>
    <x v="393"/>
    <n v="1061.1199999999999"/>
    <m/>
    <s v="CCR&amp;R - Child Care Resource &amp; Referral"/>
    <x v="13"/>
    <s v="- No Location -"/>
    <s v="Andrea Ferrare"/>
  </r>
  <r>
    <s v="5000 - Salaries &amp; Wages"/>
    <s v="Journal"/>
    <x v="5"/>
    <s v="JE100"/>
    <m/>
    <x v="394"/>
    <n v="779.45"/>
    <m/>
    <s v="EHS - Early Head Start"/>
    <x v="6"/>
    <s v="- No Location -"/>
    <s v="Katilynn Ditzel"/>
  </r>
  <r>
    <s v="5000 - Salaries &amp; Wages"/>
    <s v="Journal"/>
    <x v="5"/>
    <s v="JE100"/>
    <m/>
    <x v="395"/>
    <n v="960.86"/>
    <m/>
    <s v="EHS - Early Head Start"/>
    <x v="6"/>
    <s v="- No Location -"/>
    <s v="Brittnay Markes"/>
  </r>
  <r>
    <s v="5000 - Salaries &amp; Wages"/>
    <s v="Journal"/>
    <x v="5"/>
    <s v="JE100"/>
    <m/>
    <x v="396"/>
    <n v="160.94"/>
    <m/>
    <s v="EHS - Early Head Start"/>
    <x v="6"/>
    <s v="- No Location -"/>
    <s v="Tammy Joyce"/>
  </r>
  <r>
    <s v="5000 - Salaries &amp; Wages"/>
    <s v="Journal"/>
    <x v="5"/>
    <s v="JE100"/>
    <m/>
    <x v="397"/>
    <n v="1521.94"/>
    <m/>
    <s v="HS - Head Start"/>
    <x v="12"/>
    <s v="- No Location -"/>
    <s v="Lynn Orangers"/>
  </r>
  <r>
    <s v="5000 - Salaries &amp; Wages"/>
    <s v="Journal"/>
    <x v="5"/>
    <s v="JE100"/>
    <m/>
    <x v="398"/>
    <n v="400.5"/>
    <m/>
    <s v="HS - Head Start"/>
    <x v="12"/>
    <s v="- No Location -"/>
    <s v="Catherine Foster"/>
  </r>
  <r>
    <s v="5000 - Salaries &amp; Wages"/>
    <s v="Journal"/>
    <x v="5"/>
    <s v="JE100"/>
    <m/>
    <x v="399"/>
    <n v="354.96"/>
    <m/>
    <s v="HPRP2 - Homeless Prevention Rapid Rehousing"/>
    <x v="8"/>
    <s v="- No Location -"/>
    <s v="Rovenna Overton"/>
  </r>
  <r>
    <s v="5000 - Salaries &amp; Wages"/>
    <s v="Journal"/>
    <x v="5"/>
    <s v="JE100"/>
    <m/>
    <x v="400"/>
    <n v="273.16000000000003"/>
    <m/>
    <s v="CSBG - Community Service Block Grant"/>
    <x v="17"/>
    <s v="- No Location -"/>
    <s v="Melonie Vazquez"/>
  </r>
  <r>
    <s v="5000 - Salaries &amp; Wages"/>
    <s v="Journal"/>
    <x v="5"/>
    <s v="JE100"/>
    <m/>
    <x v="386"/>
    <n v="1488.68"/>
    <m/>
    <s v="CCR&amp;R - Child Care Resource &amp; Referral"/>
    <x v="13"/>
    <s v="- No Location -"/>
    <s v="Bonita Jackson"/>
  </r>
  <r>
    <s v="5000 - Salaries &amp; Wages"/>
    <s v="Journal"/>
    <x v="5"/>
    <s v="JE100"/>
    <m/>
    <x v="401"/>
    <n v="657.64"/>
    <m/>
    <s v="HS - Head Start"/>
    <x v="12"/>
    <s v="- No Location -"/>
    <s v="Carolyn Weston"/>
  </r>
  <r>
    <s v="5000 - Salaries &amp; Wages"/>
    <s v="Journal"/>
    <x v="5"/>
    <s v="JE100"/>
    <m/>
    <x v="392"/>
    <n v="2769.98"/>
    <m/>
    <s v="HS - Head Start"/>
    <x v="12"/>
    <s v="Admin Office"/>
    <s v="Ruben Johnson"/>
  </r>
  <r>
    <s v="5000 - Salaries &amp; Wages"/>
    <s v="Journal"/>
    <x v="5"/>
    <s v="JE100"/>
    <m/>
    <x v="386"/>
    <n v="183.5"/>
    <m/>
    <s v="CCR&amp;R - Child Care Resource &amp; Referral"/>
    <x v="16"/>
    <s v="- No Location -"/>
    <s v="Bonita Jackson"/>
  </r>
  <r>
    <s v="5000 - Salaries &amp; Wages"/>
    <s v="Journal"/>
    <x v="5"/>
    <s v="JE100"/>
    <m/>
    <x v="402"/>
    <n v="669.25"/>
    <m/>
    <s v="HS - Head Start"/>
    <x v="12"/>
    <s v="- No Location -"/>
    <s v="Kameron Wood"/>
  </r>
  <r>
    <s v="5000 - Salaries &amp; Wages"/>
    <s v="Journal"/>
    <x v="5"/>
    <s v="JE100"/>
    <m/>
    <x v="403"/>
    <n v="451.33"/>
    <m/>
    <s v="HS - Head Start"/>
    <x v="12"/>
    <s v="- No Location -"/>
    <s v="Moraima Gonzalez"/>
  </r>
  <r>
    <s v="5000 - Salaries &amp; Wages"/>
    <s v="Journal"/>
    <x v="5"/>
    <s v="JE100"/>
    <m/>
    <x v="404"/>
    <n v="808"/>
    <m/>
    <s v="CCR&amp;R - Child Care Resource &amp; Referral"/>
    <x v="18"/>
    <s v="- No Location -"/>
    <s v="Christine Morrison"/>
  </r>
  <r>
    <s v="5000 - Salaries &amp; Wages"/>
    <s v="Journal"/>
    <x v="5"/>
    <s v="JE100"/>
    <m/>
    <x v="399"/>
    <n v="799.62"/>
    <m/>
    <s v="LiHeap - Low Income Home Energy Assistance Program"/>
    <x v="2"/>
    <s v="- No Location -"/>
    <s v="Rovenna Overton"/>
  </r>
  <r>
    <s v="5000 - Salaries &amp; Wages"/>
    <s v="Journal"/>
    <x v="5"/>
    <s v="JE100"/>
    <m/>
    <x v="367"/>
    <n v="713.66"/>
    <m/>
    <s v="HS - Head Start"/>
    <x v="12"/>
    <s v="Admin Office"/>
    <s v="Greta Peterson"/>
  </r>
  <r>
    <s v="5000 - Salaries &amp; Wages"/>
    <s v="Journal"/>
    <x v="5"/>
    <s v="JE100"/>
    <m/>
    <x v="405"/>
    <n v="644.04"/>
    <m/>
    <s v="HS - Head Start"/>
    <x v="12"/>
    <s v="- No Location -"/>
    <s v="Deniz Genc"/>
  </r>
  <r>
    <s v="5000 - Salaries &amp; Wages"/>
    <s v="Journal"/>
    <x v="5"/>
    <s v="JE100"/>
    <m/>
    <x v="406"/>
    <n v="1489.75"/>
    <m/>
    <s v="HS - Head Start"/>
    <x v="12"/>
    <s v="- No Location -"/>
    <s v="Michelle Horan"/>
  </r>
  <r>
    <s v="5000 - Salaries &amp; Wages"/>
    <s v="Journal"/>
    <x v="5"/>
    <s v="JE100"/>
    <m/>
    <x v="407"/>
    <n v="644.54"/>
    <m/>
    <s v="LiHeap - Low Income Home Energy Assistance Program"/>
    <x v="2"/>
    <s v="- No Location -"/>
    <s v="Donna Hajzer"/>
  </r>
  <r>
    <s v="5000 - Salaries &amp; Wages"/>
    <s v="Journal"/>
    <x v="5"/>
    <s v="JE100"/>
    <m/>
    <x v="408"/>
    <n v="1615.3"/>
    <m/>
    <s v="CCR&amp;R - Child Care Resource &amp; Referral"/>
    <x v="13"/>
    <s v="- No Location -"/>
    <s v="Shellinda Hardie"/>
  </r>
  <r>
    <s v="5000 - Salaries &amp; Wages"/>
    <s v="Journal"/>
    <x v="5"/>
    <s v="JE100"/>
    <m/>
    <x v="409"/>
    <n v="1377.5"/>
    <m/>
    <s v="HS - Head Start"/>
    <x v="12"/>
    <s v="- No Location -"/>
    <s v="Jennifer Carley-Price"/>
  </r>
  <r>
    <s v="5000 - Salaries &amp; Wages"/>
    <s v="Journal"/>
    <x v="5"/>
    <s v="JE100"/>
    <m/>
    <x v="410"/>
    <n v="1296.3800000000001"/>
    <m/>
    <s v="CCR&amp;R - Child Care Resource &amp; Referral"/>
    <x v="13"/>
    <s v="Admin Office"/>
    <s v="Amie Sharer"/>
  </r>
  <r>
    <s v="5000 - Salaries &amp; Wages"/>
    <s v="Journal"/>
    <x v="5"/>
    <s v="JE100"/>
    <m/>
    <x v="371"/>
    <n v="295.93"/>
    <m/>
    <s v="CCR&amp;R - Child Care Resource &amp; Referral"/>
    <x v="20"/>
    <s v="- No Location -"/>
    <s v="Sue Fenick"/>
  </r>
  <r>
    <s v="5000 - Salaries &amp; Wages"/>
    <s v="Journal"/>
    <x v="5"/>
    <s v="JE100"/>
    <m/>
    <x v="410"/>
    <n v="55.14"/>
    <m/>
    <s v="CCYC - Community Council of Young Children"/>
    <x v="22"/>
    <s v="Admin Office"/>
    <s v="Amie Sharer"/>
  </r>
  <r>
    <s v="5000 - Salaries &amp; Wages"/>
    <s v="Journal"/>
    <x v="5"/>
    <s v="JE100"/>
    <m/>
    <x v="367"/>
    <n v="178.42"/>
    <m/>
    <s v="CSBG - Community Service Block Grant"/>
    <x v="0"/>
    <s v="Admin Office"/>
    <s v="Greta Peterson"/>
  </r>
  <r>
    <s v="5000 - Salaries &amp; Wages"/>
    <s v="Journal"/>
    <x v="5"/>
    <s v="JE100"/>
    <m/>
    <x v="411"/>
    <n v="1033.96"/>
    <m/>
    <s v="CSBG - Community Service Block Grant"/>
    <x v="17"/>
    <s v="Admin Office"/>
    <s v="Manvir Gill"/>
  </r>
  <r>
    <s v="5000 - Salaries &amp; Wages"/>
    <s v="Journal"/>
    <x v="5"/>
    <s v="JE100"/>
    <m/>
    <x v="412"/>
    <n v="842.39"/>
    <m/>
    <s v="EHS - Early Head Start"/>
    <x v="6"/>
    <s v="- No Location -"/>
    <s v="Essence Thompson"/>
  </r>
  <r>
    <s v="5000 - Salaries &amp; Wages"/>
    <s v="Journal"/>
    <x v="5"/>
    <s v="JE100"/>
    <m/>
    <x v="413"/>
    <n v="1521.12"/>
    <m/>
    <s v="HS - Head Start"/>
    <x v="12"/>
    <s v="- No Location -"/>
    <s v="Patricia Goldwire"/>
  </r>
  <r>
    <s v="5000 - Salaries &amp; Wages"/>
    <s v="Journal"/>
    <x v="5"/>
    <s v="JE100"/>
    <m/>
    <x v="392"/>
    <n v="917.71"/>
    <m/>
    <s v="CCR&amp;R - Child Care Resource &amp; Referral"/>
    <x v="18"/>
    <s v="Admin Office"/>
    <s v="Ruben Johnson"/>
  </r>
  <r>
    <s v="5000 - Salaries &amp; Wages"/>
    <s v="Journal"/>
    <x v="5"/>
    <s v="JE100"/>
    <m/>
    <x v="404"/>
    <n v="134.66999999999999"/>
    <m/>
    <s v="CCR&amp;R - Child Care Resource &amp; Referral"/>
    <x v="13"/>
    <s v="- No Location -"/>
    <s v="Christine Morrison"/>
  </r>
  <r>
    <s v="5000 - Salaries &amp; Wages"/>
    <s v="Journal"/>
    <x v="5"/>
    <s v="JE100"/>
    <m/>
    <x v="414"/>
    <n v="648.41"/>
    <m/>
    <s v="HS - Head Start"/>
    <x v="12"/>
    <s v="- No Location -"/>
    <s v="Saliha Yanik"/>
  </r>
  <r>
    <s v="5000 - Salaries &amp; Wages"/>
    <s v="Journal"/>
    <x v="5"/>
    <s v="JE100"/>
    <m/>
    <x v="387"/>
    <n v="270.8"/>
    <m/>
    <s v="LiHeap - Low Income Home Energy Assistance Program"/>
    <x v="2"/>
    <s v="- No Location -"/>
    <s v="Vincent Padilla"/>
  </r>
  <r>
    <s v="5000 - Salaries &amp; Wages"/>
    <s v="Journal"/>
    <x v="5"/>
    <s v="JE100"/>
    <m/>
    <x v="415"/>
    <n v="634.66999999999996"/>
    <m/>
    <s v="HF - Healthy Families"/>
    <x v="5"/>
    <s v="Admin Office"/>
    <s v="Michelle Hewitt"/>
  </r>
  <r>
    <s v="5000 - Salaries &amp; Wages"/>
    <s v="Journal"/>
    <x v="5"/>
    <s v="JE100"/>
    <m/>
    <x v="416"/>
    <n v="910.26"/>
    <m/>
    <s v="CCR&amp;R - Child Care Resource &amp; Referral"/>
    <x v="13"/>
    <s v="- No Location -"/>
    <s v="Kathryn Magauran"/>
  </r>
  <r>
    <s v="5000 - Salaries &amp; Wages"/>
    <s v="Journal"/>
    <x v="5"/>
    <s v="JE100"/>
    <m/>
    <x v="417"/>
    <n v="666.83"/>
    <m/>
    <s v="HS - Head Start"/>
    <x v="12"/>
    <s v="- No Location -"/>
    <s v="Jennifer Elder"/>
  </r>
  <r>
    <s v="5000 - Salaries &amp; Wages"/>
    <s v="Journal"/>
    <x v="5"/>
    <s v="JE100"/>
    <m/>
    <x v="418"/>
    <n v="1073.56"/>
    <m/>
    <s v="HS - Head Start"/>
    <x v="12"/>
    <s v="- No Location -"/>
    <s v="Tawanna Best"/>
  </r>
  <r>
    <s v="5000 - Salaries &amp; Wages"/>
    <s v="Journal"/>
    <x v="5"/>
    <s v="JE100"/>
    <m/>
    <x v="367"/>
    <n v="74.34"/>
    <m/>
    <s v="LiHeap - Low Income Home Energy Assistance Program"/>
    <x v="2"/>
    <s v="Admin Office"/>
    <s v="Greta Peterson"/>
  </r>
  <r>
    <s v="5000 - Salaries &amp; Wages"/>
    <s v="Journal"/>
    <x v="5"/>
    <s v="JE100"/>
    <m/>
    <x v="410"/>
    <n v="367.44"/>
    <m/>
    <s v="HS - Head Start"/>
    <x v="12"/>
    <s v="Admin Office"/>
    <s v="Amie Sharer"/>
  </r>
  <r>
    <s v="5000 - Salaries &amp; Wages"/>
    <s v="Journal"/>
    <x v="5"/>
    <s v="JE100"/>
    <m/>
    <x v="390"/>
    <n v="207.43"/>
    <m/>
    <s v="USF - Universal Service Fund"/>
    <x v="9"/>
    <s v="- No Location -"/>
    <s v="Quamillah Nelson"/>
  </r>
  <r>
    <s v="5000 - Salaries &amp; Wages"/>
    <s v="Journal"/>
    <x v="5"/>
    <s v="JE100"/>
    <m/>
    <x v="419"/>
    <n v="500"/>
    <m/>
    <s v="EHS - Early Head Start"/>
    <x v="6"/>
    <s v="Admin Office"/>
    <s v="Sharon Forman"/>
  </r>
  <r>
    <s v="5000 - Salaries &amp; Wages"/>
    <s v="Journal"/>
    <x v="5"/>
    <s v="JE100"/>
    <m/>
    <x v="420"/>
    <n v="928.94"/>
    <m/>
    <s v="HS - Head Start"/>
    <x v="12"/>
    <s v="- No Location -"/>
    <s v="Sumeyra Ceylan"/>
  </r>
  <r>
    <s v="5000 - Salaries &amp; Wages"/>
    <s v="Journal"/>
    <x v="5"/>
    <s v="JE100"/>
    <m/>
    <x v="421"/>
    <n v="1320"/>
    <m/>
    <s v="Mt Holly Schools"/>
    <x v="15"/>
    <s v="- No Location -"/>
    <s v="Megan Rodrigues"/>
  </r>
  <r>
    <s v="5000 - Salaries &amp; Wages"/>
    <s v="Journal"/>
    <x v="5"/>
    <s v="JE100"/>
    <m/>
    <x v="422"/>
    <n v="124.55"/>
    <m/>
    <s v="CCR&amp;R - Child Care Resource &amp; Referral"/>
    <x v="13"/>
    <s v="Admin Office"/>
    <s v="Robert Mayfield"/>
  </r>
  <r>
    <s v="5000 - Salaries &amp; Wages"/>
    <s v="Journal"/>
    <x v="5"/>
    <s v="JE100"/>
    <m/>
    <x v="392"/>
    <n v="367.39"/>
    <m/>
    <s v="EHS - Early Head Start"/>
    <x v="6"/>
    <s v="Admin Office"/>
    <s v="Ruben Johnson"/>
  </r>
  <r>
    <s v="5000 - Salaries &amp; Wages"/>
    <s v="Journal"/>
    <x v="5"/>
    <s v="JE100"/>
    <m/>
    <x v="423"/>
    <n v="797.7"/>
    <m/>
    <s v="HS - Head Start"/>
    <x v="12"/>
    <s v="- No Location -"/>
    <s v="Kathryn Hartlaub"/>
  </r>
  <r>
    <s v="5000 - Salaries &amp; Wages"/>
    <s v="Journal"/>
    <x v="5"/>
    <s v="JE100"/>
    <m/>
    <x v="424"/>
    <n v="734.62"/>
    <m/>
    <s v="HS - Head Start"/>
    <x v="12"/>
    <s v="- No Location -"/>
    <s v="Yvonne Dogbe"/>
  </r>
  <r>
    <s v="5000 - Salaries &amp; Wages"/>
    <s v="Journal"/>
    <x v="5"/>
    <s v="JE100"/>
    <m/>
    <x v="425"/>
    <n v="1975.55"/>
    <m/>
    <s v="Mt Holly Schools"/>
    <x v="15"/>
    <s v="- No Location -"/>
    <s v="Jennifer Jones"/>
  </r>
  <r>
    <s v="5000 - Salaries &amp; Wages"/>
    <s v="Journal"/>
    <x v="5"/>
    <s v="JE100"/>
    <m/>
    <x v="426"/>
    <n v="649.54999999999995"/>
    <m/>
    <s v="CSBG - Community Service Block Grant"/>
    <x v="17"/>
    <s v="- No Location -"/>
    <s v="Jennifer Craig"/>
  </r>
  <r>
    <s v="5000 - Salaries &amp; Wages"/>
    <s v="Journal"/>
    <x v="5"/>
    <s v="JE100"/>
    <m/>
    <x v="371"/>
    <n v="197.29"/>
    <m/>
    <s v="CCR&amp;R - Child Care Resource &amp; Referral"/>
    <x v="16"/>
    <s v="- No Location -"/>
    <s v="Sue Fenick"/>
  </r>
  <r>
    <s v="5000 - Salaries &amp; Wages"/>
    <s v="Journal"/>
    <x v="5"/>
    <s v="JE100"/>
    <m/>
    <x v="427"/>
    <n v="2000.82"/>
    <m/>
    <s v="EHS - Early Head Start"/>
    <x v="6"/>
    <s v="- No Location -"/>
    <s v="Michelle Weaver"/>
  </r>
  <r>
    <s v="5000 - Salaries &amp; Wages"/>
    <s v="Journal"/>
    <x v="5"/>
    <s v="JE100"/>
    <m/>
    <x v="428"/>
    <n v="1968.73"/>
    <m/>
    <s v="HS - Head Start"/>
    <x v="12"/>
    <s v="- No Location -"/>
    <s v="Bonnie Sheipe-Warthen"/>
  </r>
  <r>
    <s v="5000 - Salaries &amp; Wages"/>
    <s v="Journal"/>
    <x v="5"/>
    <s v="JE100"/>
    <m/>
    <x v="429"/>
    <n v="313.08999999999997"/>
    <m/>
    <s v="HS - Head Start"/>
    <x v="12"/>
    <s v="- No Location -"/>
    <s v="Andrew Stellwag"/>
  </r>
  <r>
    <s v="5000 - Salaries &amp; Wages"/>
    <s v="Journal"/>
    <x v="5"/>
    <s v="JE100"/>
    <m/>
    <x v="430"/>
    <n v="461.71"/>
    <m/>
    <s v="HS - Head Start"/>
    <x v="12"/>
    <s v="- No Location -"/>
    <s v="Patricia Joyce"/>
  </r>
  <r>
    <s v="5000 - Salaries &amp; Wages"/>
    <s v="Journal"/>
    <x v="5"/>
    <s v="JE100"/>
    <m/>
    <x v="431"/>
    <n v="1380.57"/>
    <m/>
    <s v="HF - Healthy Families"/>
    <x v="4"/>
    <s v="- No Location -"/>
    <s v="Elizabeth Boehmke"/>
  </r>
  <r>
    <s v="5000 - Salaries &amp; Wages"/>
    <s v="Journal"/>
    <x v="5"/>
    <s v="JE100"/>
    <m/>
    <x v="372"/>
    <n v="500"/>
    <m/>
    <s v="CSBG - Community Service Block Grant"/>
    <x v="0"/>
    <s v="Admin Office"/>
    <s v="Kyle Edwards"/>
  </r>
  <r>
    <s v="5000 - Salaries &amp; Wages"/>
    <s v="Journal"/>
    <x v="5"/>
    <s v="JE100"/>
    <m/>
    <x v="432"/>
    <n v="1047.3699999999999"/>
    <m/>
    <s v="EHS - Early Head Start"/>
    <x v="6"/>
    <s v="- No Location -"/>
    <s v="Donna Wilbur"/>
  </r>
  <r>
    <s v="5000 - Salaries &amp; Wages"/>
    <s v="Journal"/>
    <x v="5"/>
    <s v="JE100"/>
    <m/>
    <x v="433"/>
    <n v="724.12"/>
    <m/>
    <s v="HS - Head Start"/>
    <x v="12"/>
    <s v="- No Location -"/>
    <s v="Legna Figueroa"/>
  </r>
  <r>
    <s v="5000 - Salaries &amp; Wages"/>
    <s v="Journal"/>
    <x v="5"/>
    <s v="JE100"/>
    <m/>
    <x v="434"/>
    <n v="1874.77"/>
    <m/>
    <s v="HS - Head Start"/>
    <x v="12"/>
    <s v="- No Location -"/>
    <s v="ISATA BAH"/>
  </r>
  <r>
    <s v="5000 - Salaries &amp; Wages"/>
    <s v="Journal"/>
    <x v="5"/>
    <s v="JE100"/>
    <m/>
    <x v="435"/>
    <n v="356.46"/>
    <m/>
    <s v="HPRP2 - Homeless Prevention Rapid Rehousing"/>
    <x v="8"/>
    <s v="- No Location -"/>
    <s v="Denise Cacalori"/>
  </r>
  <r>
    <s v="5000 - Salaries &amp; Wages"/>
    <s v="Journal"/>
    <x v="5"/>
    <s v="JE100"/>
    <m/>
    <x v="436"/>
    <n v="1593.33"/>
    <m/>
    <s v="HS - Head Start"/>
    <x v="12"/>
    <s v="- No Location -"/>
    <s v="Linda Williams-Barnes"/>
  </r>
  <r>
    <s v="5000 - Salaries &amp; Wages"/>
    <s v="Journal"/>
    <x v="5"/>
    <s v="JE100"/>
    <m/>
    <x v="437"/>
    <n v="1208.6300000000001"/>
    <m/>
    <s v="HS - Head Start"/>
    <x v="12"/>
    <s v="- No Location -"/>
    <s v="Tomona Green"/>
  </r>
  <r>
    <s v="5000 - Salaries &amp; Wages"/>
    <s v="Journal"/>
    <x v="5"/>
    <s v="JE100"/>
    <m/>
    <x v="404"/>
    <n v="134.66999999999999"/>
    <m/>
    <s v="CCR&amp;R - Child Care Resource &amp; Referral"/>
    <x v="25"/>
    <s v="- No Location -"/>
    <s v="Christine Morrison"/>
  </r>
  <r>
    <s v="5000 - Salaries &amp; Wages"/>
    <s v="Journal"/>
    <x v="5"/>
    <s v="JE100"/>
    <m/>
    <x v="438"/>
    <n v="467.25"/>
    <m/>
    <s v="HS - Head Start"/>
    <x v="12"/>
    <s v="- No Location -"/>
    <s v="Sabrina Manir"/>
  </r>
  <r>
    <s v="5000 - Salaries &amp; Wages"/>
    <s v="Journal"/>
    <x v="5"/>
    <s v="JE100"/>
    <m/>
    <x v="377"/>
    <n v="667.3"/>
    <m/>
    <s v="CCR&amp;R - Child Care Resource &amp; Referral"/>
    <x v="13"/>
    <s v="- No Location -"/>
    <s v="Susan Ford"/>
  </r>
  <r>
    <s v="5000 - Salaries &amp; Wages"/>
    <s v="Journal"/>
    <x v="5"/>
    <s v="JE100"/>
    <m/>
    <x v="349"/>
    <n v="251.8"/>
    <m/>
    <s v="CCR&amp;R - Child Care Resource &amp; Referral"/>
    <x v="13"/>
    <s v="- No Location -"/>
    <s v="Samir Reiz"/>
  </r>
  <r>
    <s v="5000 - Salaries &amp; Wages"/>
    <s v="Journal"/>
    <x v="5"/>
    <s v="JE100"/>
    <m/>
    <x v="439"/>
    <n v="669.18"/>
    <m/>
    <s v="HS - Head Start"/>
    <x v="12"/>
    <s v="- No Location -"/>
    <s v="Erica Rice"/>
  </r>
  <r>
    <s v="5000 - Salaries &amp; Wages"/>
    <s v="Journal"/>
    <x v="5"/>
    <s v="JE100"/>
    <m/>
    <x v="440"/>
    <n v="934.91"/>
    <m/>
    <s v="HS - Head Start"/>
    <x v="12"/>
    <s v="- No Location -"/>
    <s v="Tawona Hill"/>
  </r>
  <r>
    <s v="5000 - Salaries &amp; Wages"/>
    <s v="Journal"/>
    <x v="5"/>
    <s v="JE100"/>
    <m/>
    <x v="441"/>
    <n v="1384.59"/>
    <m/>
    <s v="HF - Healthy Families"/>
    <x v="5"/>
    <s v="- No Location -"/>
    <s v="Ann Drennon"/>
  </r>
  <r>
    <s v="5000 - Salaries &amp; Wages"/>
    <s v="Journal"/>
    <x v="5"/>
    <s v="JE100"/>
    <m/>
    <x v="442"/>
    <n v="1552.4"/>
    <m/>
    <s v="CCR&amp;R - Child Care Resource &amp; Referral"/>
    <x v="1"/>
    <s v="- No Location -"/>
    <s v="Stacy D Cooper-Gindraw"/>
  </r>
  <r>
    <s v="5000 - Salaries &amp; Wages"/>
    <s v="Journal"/>
    <x v="5"/>
    <s v="JE100"/>
    <m/>
    <x v="377"/>
    <n v="533.84"/>
    <m/>
    <s v="CCR&amp;R - Child Care Resource &amp; Referral"/>
    <x v="11"/>
    <s v="- No Location -"/>
    <s v="Susan Ford"/>
  </r>
  <r>
    <s v="5000 - Salaries &amp; Wages"/>
    <s v="Journal"/>
    <x v="5"/>
    <s v="JE100"/>
    <m/>
    <x v="443"/>
    <n v="673.79"/>
    <m/>
    <s v="HS - Head Start"/>
    <x v="12"/>
    <s v="- No Location -"/>
    <s v="Dejaa Garnes"/>
  </r>
  <r>
    <s v="5000 - Salaries &amp; Wages"/>
    <s v="Journal"/>
    <x v="5"/>
    <s v="JE100"/>
    <m/>
    <x v="444"/>
    <n v="516.88"/>
    <m/>
    <s v="HS - Head Start"/>
    <x v="12"/>
    <s v="- No Location -"/>
    <s v="Danyel Saxton"/>
  </r>
  <r>
    <s v="5000 - Salaries &amp; Wages"/>
    <s v="Journal"/>
    <x v="5"/>
    <s v="JE100"/>
    <m/>
    <x v="411"/>
    <n v="34.619999999999997"/>
    <m/>
    <s v="HPRP2 - Homeless Prevention Rapid Rehousing"/>
    <x v="8"/>
    <s v="Admin Office"/>
    <s v="Manvir Gill"/>
  </r>
  <r>
    <s v="5000 - Salaries &amp; Wages"/>
    <s v="Journal"/>
    <x v="5"/>
    <s v="JE100"/>
    <m/>
    <x v="445"/>
    <n v="1846.16"/>
    <m/>
    <s v="HS - Head Start"/>
    <x v="12"/>
    <s v="- No Location -"/>
    <s v="Christiana Buffett"/>
  </r>
  <r>
    <s v="5000 - Salaries &amp; Wages"/>
    <s v="Journal"/>
    <x v="5"/>
    <s v="JE100"/>
    <m/>
    <x v="446"/>
    <n v="755.6"/>
    <m/>
    <s v="HS - Head Start"/>
    <x v="12"/>
    <s v="- No Location -"/>
    <s v="Susan Caffrey"/>
  </r>
  <r>
    <s v="5000 - Salaries &amp; Wages"/>
    <s v="Journal"/>
    <x v="5"/>
    <s v="JE100"/>
    <m/>
    <x v="447"/>
    <n v="924.46"/>
    <m/>
    <s v="CCR&amp;R - Child Care Resource &amp; Referral"/>
    <x v="18"/>
    <s v="Admin Office"/>
    <s v="Darshpreet Thind"/>
  </r>
  <r>
    <s v="5000 - Salaries &amp; Wages"/>
    <s v="Journal"/>
    <x v="5"/>
    <s v="JE100"/>
    <m/>
    <x v="372"/>
    <n v="250"/>
    <m/>
    <s v="CCR&amp;R - Child Care Resource &amp; Referral"/>
    <x v="13"/>
    <s v="Admin Office"/>
    <s v="Kyle Edwards"/>
  </r>
  <r>
    <s v="5000 - Salaries &amp; Wages"/>
    <s v="Journal"/>
    <x v="5"/>
    <s v="JE100"/>
    <m/>
    <x v="448"/>
    <n v="836.79"/>
    <m/>
    <s v="HS - Head Start"/>
    <x v="12"/>
    <s v="- No Location -"/>
    <s v="Danielle Jakubowski"/>
  </r>
  <r>
    <s v="5000 - Salaries &amp; Wages"/>
    <s v="Journal"/>
    <x v="5"/>
    <s v="JE100"/>
    <m/>
    <x v="449"/>
    <n v="666.87"/>
    <m/>
    <s v="HS - Head Start"/>
    <x v="12"/>
    <s v="- No Location -"/>
    <s v="Chalesha Jefferson"/>
  </r>
  <r>
    <s v="5000 - Salaries &amp; Wages"/>
    <s v="Journal"/>
    <x v="5"/>
    <s v="JE100"/>
    <m/>
    <x v="422"/>
    <n v="67.930000000000007"/>
    <m/>
    <s v="CCFP - Child Care Food Program"/>
    <x v="24"/>
    <s v="Admin Office"/>
    <s v="Robert Mayfield"/>
  </r>
  <r>
    <s v="5000 - Salaries &amp; Wages"/>
    <s v="Journal"/>
    <x v="5"/>
    <s v="JE100"/>
    <m/>
    <x v="372"/>
    <n v="71.25"/>
    <m/>
    <s v="HF - Healthy Families"/>
    <x v="5"/>
    <s v="Admin Office"/>
    <s v="Kyle Edwards"/>
  </r>
  <r>
    <s v="5000 - Salaries &amp; Wages"/>
    <s v="Journal"/>
    <x v="5"/>
    <s v="JE100"/>
    <m/>
    <x v="392"/>
    <n v="2091.83"/>
    <m/>
    <s v="CSBG - Community Service Block Grant"/>
    <x v="0"/>
    <s v="Admin Office"/>
    <s v="Ruben Johnson"/>
  </r>
  <r>
    <s v="5000 - Salaries &amp; Wages"/>
    <s v="Journal"/>
    <x v="5"/>
    <s v="JE100"/>
    <m/>
    <x v="450"/>
    <n v="842.29"/>
    <m/>
    <s v="EHS - Early Head Start"/>
    <x v="6"/>
    <s v="- No Location -"/>
    <s v="Lucy Couvertier"/>
  </r>
  <r>
    <s v="5000 - Salaries &amp; Wages"/>
    <s v="Journal"/>
    <x v="5"/>
    <s v="JE100"/>
    <m/>
    <x v="451"/>
    <n v="583.79999999999995"/>
    <m/>
    <s v="HS - Head Start"/>
    <x v="12"/>
    <s v="- No Location -"/>
    <s v="Doreen Knaupp"/>
  </r>
  <r>
    <s v="5000 - Salaries &amp; Wages"/>
    <s v="Journal"/>
    <x v="5"/>
    <s v="JE100"/>
    <m/>
    <x v="452"/>
    <n v="903.74"/>
    <m/>
    <s v="HS - Head Start"/>
    <x v="12"/>
    <s v="- No Location -"/>
    <s v="Reyhan Canturk"/>
  </r>
  <r>
    <s v="5000 - Salaries &amp; Wages"/>
    <s v="Journal"/>
    <x v="5"/>
    <s v="JE100"/>
    <m/>
    <x v="411"/>
    <n v="1211.54"/>
    <m/>
    <s v="HS - Head Start"/>
    <x v="12"/>
    <s v="Admin Office"/>
    <s v="Manvir Gill"/>
  </r>
  <r>
    <s v="5000 - Salaries &amp; Wages"/>
    <s v="Journal"/>
    <x v="5"/>
    <s v="JE100"/>
    <m/>
    <x v="453"/>
    <n v="722.11"/>
    <m/>
    <s v="HPRP2 - Homeless Prevention Rapid Rehousing"/>
    <x v="8"/>
    <s v="- No Location -"/>
    <s v="Christina Adriani"/>
  </r>
  <r>
    <s v="5000 - Salaries &amp; Wages"/>
    <s v="Journal"/>
    <x v="5"/>
    <s v="JE100"/>
    <m/>
    <x v="399"/>
    <n v="469.62"/>
    <m/>
    <s v="USF - Universal Service Fund"/>
    <x v="9"/>
    <s v="- No Location -"/>
    <s v="Rovenna Overton"/>
  </r>
  <r>
    <s v="5000 - Salaries &amp; Wages"/>
    <s v="Journal"/>
    <x v="5"/>
    <s v="JE100"/>
    <m/>
    <x v="454"/>
    <n v="592.34"/>
    <m/>
    <s v="HS - Head Start"/>
    <x v="12"/>
    <s v="- No Location -"/>
    <s v="Louthel Tucker"/>
  </r>
  <r>
    <s v="5000 - Salaries &amp; Wages"/>
    <s v="Journal"/>
    <x v="5"/>
    <s v="JE100"/>
    <m/>
    <x v="455"/>
    <n v="1358.74"/>
    <m/>
    <s v="HS - Head Start"/>
    <x v="12"/>
    <s v="- No Location -"/>
    <s v="Seham Azabawi"/>
  </r>
  <r>
    <s v="5000 - Salaries &amp; Wages"/>
    <s v="Journal"/>
    <x v="5"/>
    <s v="JE100"/>
    <m/>
    <x v="435"/>
    <n v="308.93"/>
    <m/>
    <s v="USF - Universal Service Fund"/>
    <x v="9"/>
    <s v="- No Location -"/>
    <s v="Denise Cacalori"/>
  </r>
  <r>
    <s v="5000 - Salaries &amp; Wages"/>
    <s v="Journal"/>
    <x v="5"/>
    <s v="JE100"/>
    <m/>
    <x v="456"/>
    <n v="309.14"/>
    <m/>
    <s v="USF - Universal Service Fund"/>
    <x v="9"/>
    <s v="- No Location -"/>
    <s v="Constance Pritchett"/>
  </r>
  <r>
    <s v="5000 - Salaries &amp; Wages"/>
    <s v="Journal"/>
    <x v="5"/>
    <s v="JE100"/>
    <m/>
    <x v="447"/>
    <n v="853.34"/>
    <m/>
    <s v="HS - Head Start"/>
    <x v="12"/>
    <s v="Admin Office"/>
    <s v="Darshpreet Thind"/>
  </r>
  <r>
    <s v="5000 - Salaries &amp; Wages"/>
    <s v="Journal"/>
    <x v="5"/>
    <s v="JE100"/>
    <m/>
    <x v="359"/>
    <n v="1125"/>
    <m/>
    <s v="HS - Head Start"/>
    <x v="12"/>
    <s v="Admin Office"/>
    <s v="Sharon Forman"/>
  </r>
  <r>
    <s v="5000 - Salaries &amp; Wages"/>
    <s v="Journal"/>
    <x v="5"/>
    <s v="JE100"/>
    <m/>
    <x v="457"/>
    <n v="681.13"/>
    <m/>
    <s v="Mt Holly Schools"/>
    <x v="15"/>
    <s v="- No Location -"/>
    <s v="Hafize Firat"/>
  </r>
  <r>
    <s v="5000 - Salaries &amp; Wages"/>
    <s v="Journal"/>
    <x v="5"/>
    <s v="JE100"/>
    <m/>
    <x v="358"/>
    <n v="565.77"/>
    <m/>
    <s v="HF - Healthy Families"/>
    <x v="5"/>
    <s v="- No Location -"/>
    <s v="Stephanie Dixon"/>
  </r>
  <r>
    <s v="5000 - Salaries &amp; Wages"/>
    <s v="Journal"/>
    <x v="5"/>
    <s v="JE100"/>
    <m/>
    <x v="458"/>
    <n v="516"/>
    <m/>
    <s v="CCR&amp;R - Child Care Resource &amp; Referral"/>
    <x v="13"/>
    <s v="- No Location -"/>
    <s v="Frank Notte"/>
  </r>
  <r>
    <s v="5000 - Salaries &amp; Wages"/>
    <s v="Journal"/>
    <x v="5"/>
    <s v="JE100"/>
    <m/>
    <x v="459"/>
    <n v="669.16"/>
    <m/>
    <s v="HS - Head Start"/>
    <x v="12"/>
    <s v="- No Location -"/>
    <s v="Doris Santana"/>
  </r>
  <r>
    <s v="5000 - Salaries &amp; Wages"/>
    <s v="Journal"/>
    <x v="5"/>
    <s v="JE100"/>
    <m/>
    <x v="460"/>
    <n v="843.77"/>
    <m/>
    <s v="HS - Head Start"/>
    <x v="12"/>
    <s v="- No Location -"/>
    <s v="Courtney Farina"/>
  </r>
  <r>
    <s v="5000 - Salaries &amp; Wages"/>
    <s v="Journal"/>
    <x v="5"/>
    <s v="JE100"/>
    <m/>
    <x v="370"/>
    <n v="1054.42"/>
    <m/>
    <s v="CCR&amp;R - Child Care Resource &amp; Referral"/>
    <x v="16"/>
    <s v="- No Location -"/>
    <s v="Judith Byrne"/>
  </r>
  <r>
    <s v="5000 - Salaries &amp; Wages"/>
    <s v="Journal"/>
    <x v="5"/>
    <s v="JE100"/>
    <m/>
    <x v="461"/>
    <n v="706.28"/>
    <m/>
    <s v="CCR&amp;R - Child Care Resource &amp; Referral"/>
    <x v="13"/>
    <s v="- No Location -"/>
    <s v="Deborah Carson"/>
  </r>
  <r>
    <s v="5000 - Salaries &amp; Wages"/>
    <s v="Journal"/>
    <x v="5"/>
    <s v="JE100"/>
    <m/>
    <x v="462"/>
    <n v="1158.82"/>
    <m/>
    <s v="CCR&amp;R - Child Care Resource &amp; Referral"/>
    <x v="13"/>
    <s v="- No Location -"/>
    <s v="Rayna Gadsden"/>
  </r>
  <r>
    <s v="5000 - Salaries &amp; Wages"/>
    <s v="Journal"/>
    <x v="5"/>
    <s v="JE100"/>
    <m/>
    <x v="463"/>
    <n v="669.84"/>
    <m/>
    <s v="EHS - Early Head Start"/>
    <x v="6"/>
    <s v="- No Location -"/>
    <s v="Amylir Torres"/>
  </r>
  <r>
    <s v="5000 - Salaries &amp; Wages"/>
    <s v="Journal"/>
    <x v="5"/>
    <s v="JE100"/>
    <m/>
    <x v="464"/>
    <n v="1012.02"/>
    <m/>
    <s v="HS - Head Start"/>
    <x v="12"/>
    <s v="- No Location -"/>
    <s v="Maiada Ramadan"/>
  </r>
  <r>
    <s v="5000 - Salaries &amp; Wages"/>
    <s v="Journal"/>
    <x v="5"/>
    <s v="JE100"/>
    <m/>
    <x v="465"/>
    <n v="552.58000000000004"/>
    <m/>
    <s v="HS - Head Start"/>
    <x v="12"/>
    <s v="- No Location -"/>
    <s v="Matthew Ditmar"/>
  </r>
  <r>
    <s v="5000 - Salaries &amp; Wages"/>
    <s v="Journal"/>
    <x v="5"/>
    <s v="JE100"/>
    <m/>
    <x v="372"/>
    <n v="75"/>
    <m/>
    <s v="LiHeap - Low Income Home Energy Assistance Program"/>
    <x v="2"/>
    <s v="Admin Office"/>
    <s v="Kyle Edwards"/>
  </r>
  <r>
    <s v="5000 - Salaries &amp; Wages"/>
    <s v="Journal"/>
    <x v="5"/>
    <s v="JE100"/>
    <m/>
    <x v="372"/>
    <n v="71.25"/>
    <m/>
    <s v="CCYC - Community Council of Young Children"/>
    <x v="22"/>
    <s v="Admin Office"/>
    <s v="Kyle Edwards"/>
  </r>
  <r>
    <s v="5000 - Salaries &amp; Wages"/>
    <s v="Journal"/>
    <x v="5"/>
    <s v="JE100"/>
    <m/>
    <x v="466"/>
    <n v="918"/>
    <m/>
    <s v="CCR&amp;R - Child Care Resource &amp; Referral"/>
    <x v="13"/>
    <s v="- No Location -"/>
    <s v="Devita Smith"/>
  </r>
  <r>
    <s v="5000 - Salaries &amp; Wages"/>
    <s v="Journal"/>
    <x v="5"/>
    <s v="JE100"/>
    <m/>
    <x v="467"/>
    <n v="911.04"/>
    <m/>
    <s v="CCR&amp;R - Child Care Resource &amp; Referral"/>
    <x v="13"/>
    <s v="- No Location -"/>
    <s v="Ariel Howard"/>
  </r>
  <r>
    <s v="5000 - Salaries &amp; Wages"/>
    <s v="Journal"/>
    <x v="5"/>
    <s v="JE100"/>
    <m/>
    <x v="468"/>
    <n v="570.85"/>
    <m/>
    <s v="HS - Head Start"/>
    <x v="12"/>
    <s v="- No Location -"/>
    <s v="Jenna Williams"/>
  </r>
  <r>
    <s v="5000 - Salaries &amp; Wages"/>
    <s v="Journal"/>
    <x v="5"/>
    <s v="JE100"/>
    <m/>
    <x v="469"/>
    <n v="646.38"/>
    <m/>
    <s v="HS - Head Start"/>
    <x v="12"/>
    <s v="- No Location -"/>
    <s v="Sheyleen Hosein"/>
  </r>
  <r>
    <s v="5000 - Salaries &amp; Wages"/>
    <s v="Journal"/>
    <x v="5"/>
    <s v="JE100"/>
    <m/>
    <x v="380"/>
    <n v="88.87"/>
    <m/>
    <s v="CCR&amp;R - Child Care Resource &amp; Referral"/>
    <x v="20"/>
    <s v="- No Location -"/>
    <s v="Kristin Mayes"/>
  </r>
  <r>
    <s v="5000 - Salaries &amp; Wages"/>
    <s v="Journal"/>
    <x v="5"/>
    <s v="JE100"/>
    <m/>
    <x v="391"/>
    <n v="479.29"/>
    <m/>
    <s v="USF - Universal Service Fund"/>
    <x v="9"/>
    <s v="- No Location -"/>
    <s v="Patricia Brown"/>
  </r>
  <r>
    <s v="5000 - Salaries &amp; Wages"/>
    <s v="Journal"/>
    <x v="5"/>
    <s v="JE100"/>
    <m/>
    <x v="470"/>
    <n v="1432.14"/>
    <m/>
    <s v="HF - Healthy Families"/>
    <x v="4"/>
    <s v="- No Location -"/>
    <s v="Mary Kennedy"/>
  </r>
  <r>
    <s v="5000 - Salaries &amp; Wages"/>
    <s v="Journal"/>
    <x v="5"/>
    <s v="JE100"/>
    <m/>
    <x v="471"/>
    <n v="1078.53"/>
    <m/>
    <s v="EHS - Early Head Start"/>
    <x v="6"/>
    <s v="- No Location -"/>
    <s v="Ayanna Martin"/>
  </r>
  <r>
    <s v="5000 - Salaries &amp; Wages"/>
    <s v="Journal"/>
    <x v="5"/>
    <s v="JE100"/>
    <m/>
    <x v="472"/>
    <n v="106.15"/>
    <m/>
    <s v="HS - Head Start"/>
    <x v="12"/>
    <s v="- No Location -"/>
    <s v="Gulcin Kilic"/>
  </r>
  <r>
    <s v="5000 - Salaries &amp; Wages"/>
    <s v="Journal"/>
    <x v="5"/>
    <s v="JE100"/>
    <m/>
    <x v="473"/>
    <n v="867.73"/>
    <m/>
    <s v="HS - Head Start"/>
    <x v="12"/>
    <s v="- No Location -"/>
    <s v="Fatma Feriha Inan"/>
  </r>
  <r>
    <s v="5000 - Salaries &amp; Wages"/>
    <s v="Journal"/>
    <x v="5"/>
    <s v="JE100"/>
    <m/>
    <x v="422"/>
    <n v="184.93"/>
    <m/>
    <s v="HS - Head Start"/>
    <x v="12"/>
    <s v="Admin Office"/>
    <s v="Robert Mayfield"/>
  </r>
  <r>
    <s v="5000 - Salaries &amp; Wages"/>
    <s v="Journal"/>
    <x v="5"/>
    <s v="JE100"/>
    <m/>
    <x v="358"/>
    <n v="506.21"/>
    <m/>
    <s v="HF - Healthy Families"/>
    <x v="4"/>
    <s v="- No Location -"/>
    <s v="Stephanie Dixon"/>
  </r>
  <r>
    <s v="5000 - Salaries &amp; Wages"/>
    <s v="Journal"/>
    <x v="5"/>
    <s v="JE100"/>
    <m/>
    <x v="126"/>
    <m/>
    <n v="118.29"/>
    <m/>
    <x v="10"/>
    <s v="- No Location -"/>
    <m/>
  </r>
  <r>
    <s v="5000 - Salaries &amp; Wages"/>
    <s v="Journal"/>
    <x v="5"/>
    <s v="JE100"/>
    <m/>
    <x v="474"/>
    <n v="498.46"/>
    <m/>
    <s v="HS - Head Start"/>
    <x v="12"/>
    <s v="- No Location -"/>
    <s v="Ta'Jah Conyers"/>
  </r>
  <r>
    <s v="5000 - Salaries &amp; Wages"/>
    <s v="Journal"/>
    <x v="5"/>
    <s v="JE100"/>
    <m/>
    <x v="475"/>
    <n v="1185.93"/>
    <m/>
    <s v="HS - Head Start"/>
    <x v="12"/>
    <s v="- No Location -"/>
    <s v="Orlando Martinez"/>
  </r>
  <r>
    <s v="5000 - Salaries &amp; Wages"/>
    <s v="Journal"/>
    <x v="5"/>
    <s v="JE100"/>
    <m/>
    <x v="476"/>
    <n v="597.64"/>
    <m/>
    <s v="Mt Holly Schools"/>
    <x v="15"/>
    <s v="- No Location -"/>
    <s v="Kimberly Farrell"/>
  </r>
  <r>
    <s v="5000 - Salaries &amp; Wages"/>
    <s v="Journal"/>
    <x v="5"/>
    <s v="JE100"/>
    <m/>
    <x v="477"/>
    <n v="1379.98"/>
    <m/>
    <s v="HF - Healthy Families"/>
    <x v="4"/>
    <s v="- No Location -"/>
    <s v="Marissa Stellwag"/>
  </r>
  <r>
    <s v="5000 - Salaries &amp; Wages"/>
    <s v="Journal"/>
    <x v="5"/>
    <s v="JE100"/>
    <m/>
    <x v="410"/>
    <n v="55.34"/>
    <m/>
    <s v="HF - Healthy Families"/>
    <x v="5"/>
    <s v="Admin Office"/>
    <s v="Amie Sharer"/>
  </r>
  <r>
    <s v="5000 - Salaries &amp; Wages"/>
    <s v="Journal"/>
    <x v="5"/>
    <s v="JE100"/>
    <m/>
    <x v="371"/>
    <n v="1183.74"/>
    <m/>
    <s v="CCR&amp;R - Child Care Resource &amp; Referral"/>
    <x v="11"/>
    <s v="- No Location -"/>
    <s v="Sue Fenick"/>
  </r>
  <r>
    <s v="5000 - Salaries &amp; Wages"/>
    <s v="Journal"/>
    <x v="5"/>
    <s v="JE100"/>
    <m/>
    <x v="478"/>
    <n v="1885.16"/>
    <m/>
    <s v="HS - Head Start"/>
    <x v="12"/>
    <s v="- No Location -"/>
    <s v="Christine Himm"/>
  </r>
  <r>
    <s v="5000 - Salaries &amp; Wages"/>
    <s v="Journal"/>
    <x v="5"/>
    <s v="JE100"/>
    <m/>
    <x v="411"/>
    <n v="574.62"/>
    <m/>
    <s v="CSBG - Community Service Block Grant"/>
    <x v="0"/>
    <s v="Admin Office"/>
    <s v="Manvir Gill"/>
  </r>
  <r>
    <s v="5000 - Salaries &amp; Wages"/>
    <s v="Journal"/>
    <x v="5"/>
    <s v="JE100"/>
    <m/>
    <x v="380"/>
    <n v="1599.79"/>
    <m/>
    <s v="CCR&amp;R - Child Care Resource &amp; Referral"/>
    <x v="16"/>
    <s v="- No Location -"/>
    <s v="Kristin Mayes"/>
  </r>
  <r>
    <s v="5000 - Salaries &amp; Wages"/>
    <s v="Journal"/>
    <x v="5"/>
    <s v="JE100"/>
    <m/>
    <x v="479"/>
    <n v="652.84"/>
    <m/>
    <s v="HS - Head Start"/>
    <x v="12"/>
    <s v="- No Location -"/>
    <s v="Samarjit Sharma"/>
  </r>
  <r>
    <s v="5000 - Salaries &amp; Wages"/>
    <s v="Journal"/>
    <x v="5"/>
    <s v="JE100"/>
    <m/>
    <x v="480"/>
    <n v="1167.2"/>
    <m/>
    <s v="HS - Head Start"/>
    <x v="12"/>
    <s v="- No Location -"/>
    <s v="Nidhi Sharma"/>
  </r>
  <r>
    <s v="5000 - Salaries &amp; Wages"/>
    <s v="Journal"/>
    <x v="5"/>
    <s v="JE100"/>
    <m/>
    <x v="481"/>
    <n v="445.35"/>
    <m/>
    <s v="HS - Head Start"/>
    <x v="12"/>
    <s v="- No Location -"/>
    <s v="Courtney Saxon"/>
  </r>
  <r>
    <s v="5000 - Salaries &amp; Wages"/>
    <s v="Journal"/>
    <x v="5"/>
    <s v="JE100"/>
    <m/>
    <x v="482"/>
    <n v="1111.93"/>
    <m/>
    <s v="HS - Head Start"/>
    <x v="12"/>
    <s v="- No Location -"/>
    <s v="Verdina Pryor"/>
  </r>
  <r>
    <s v="5000 - Salaries &amp; Wages"/>
    <s v="Journal"/>
    <x v="5"/>
    <s v="JE100"/>
    <m/>
    <x v="483"/>
    <n v="662.37"/>
    <m/>
    <s v="HS - Head Start"/>
    <x v="12"/>
    <s v="- No Location -"/>
    <s v="Melissa Oliver-Terrell"/>
  </r>
  <r>
    <s v="5000 - Salaries &amp; Wages"/>
    <s v="Journal"/>
    <x v="5"/>
    <s v="JE100"/>
    <m/>
    <x v="349"/>
    <n v="587.54"/>
    <m/>
    <s v="CSBG - Community Service Block Grant"/>
    <x v="0"/>
    <s v="- No Location -"/>
    <s v="Samir Reiz"/>
  </r>
  <r>
    <s v="5000 - Salaries &amp; Wages"/>
    <s v="Journal"/>
    <x v="5"/>
    <s v="JE100"/>
    <m/>
    <x v="484"/>
    <n v="823.52"/>
    <m/>
    <s v="HS - Head Start"/>
    <x v="12"/>
    <s v="- No Location -"/>
    <s v="Betty Spiller"/>
  </r>
  <r>
    <s v="5000 - Salaries &amp; Wages"/>
    <s v="Journal"/>
    <x v="5"/>
    <s v="JE100"/>
    <m/>
    <x v="485"/>
    <n v="1350.24"/>
    <m/>
    <s v="CCR&amp;R - Child Care Resource &amp; Referral"/>
    <x v="13"/>
    <s v="- No Location -"/>
    <s v="Janelle Yvette Sample"/>
  </r>
  <r>
    <s v="5000 - Salaries &amp; Wages"/>
    <s v="Journal"/>
    <x v="5"/>
    <s v="JE100"/>
    <m/>
    <x v="486"/>
    <n v="705.68"/>
    <m/>
    <s v="HS - Head Start"/>
    <x v="12"/>
    <s v="- No Location -"/>
    <s v="Nasirah Aminuddin"/>
  </r>
  <r>
    <s v="5000 - Salaries &amp; Wages"/>
    <s v="Journal"/>
    <x v="5"/>
    <s v="JE100"/>
    <m/>
    <x v="487"/>
    <n v="950"/>
    <m/>
    <s v="HS - Head Start"/>
    <x v="12"/>
    <s v="- No Location -"/>
    <s v="Mark Wolf"/>
  </r>
  <r>
    <s v="5000 - Salaries &amp; Wages"/>
    <s v="Journal"/>
    <x v="5"/>
    <s v="JE100"/>
    <m/>
    <x v="386"/>
    <n v="99.25"/>
    <m/>
    <s v="CCR&amp;R - Child Care Resource &amp; Referral"/>
    <x v="20"/>
    <s v="- No Location -"/>
    <s v="Bonita Jackson"/>
  </r>
  <r>
    <s v="5000 - Salaries &amp; Wages"/>
    <s v="Journal"/>
    <x v="5"/>
    <s v="JE100"/>
    <m/>
    <x v="488"/>
    <n v="865.43"/>
    <m/>
    <s v="EHS - Early Head Start"/>
    <x v="6"/>
    <s v="- No Location -"/>
    <s v="Heather Toppin"/>
  </r>
  <r>
    <s v="5000 - Salaries &amp; Wages"/>
    <s v="Journal"/>
    <x v="5"/>
    <s v="JE100"/>
    <m/>
    <x v="489"/>
    <n v="731.77"/>
    <m/>
    <s v="HS - Head Start"/>
    <x v="12"/>
    <s v="- No Location -"/>
    <s v="Farhanaz Habib"/>
  </r>
  <r>
    <s v="5000 - Salaries &amp; Wages"/>
    <s v="Journal"/>
    <x v="5"/>
    <s v="JE100"/>
    <m/>
    <x v="490"/>
    <n v="439.38"/>
    <m/>
    <s v="HS - Head Start"/>
    <x v="12"/>
    <s v="Admin Office"/>
    <s v="Michelle Hewitt"/>
  </r>
  <r>
    <s v="5000 - Salaries &amp; Wages"/>
    <s v="Journal"/>
    <x v="5"/>
    <s v="JE100"/>
    <m/>
    <x v="415"/>
    <n v="146.46"/>
    <m/>
    <s v="HF - Healthy Families"/>
    <x v="21"/>
    <s v="Admin Office"/>
    <s v="Michelle Hewitt"/>
  </r>
  <r>
    <s v="5000 - Salaries &amp; Wages"/>
    <s v="Journal"/>
    <x v="5"/>
    <s v="JE100"/>
    <m/>
    <x v="491"/>
    <n v="1015.98"/>
    <m/>
    <s v="CCR&amp;R - Child Care Resource &amp; Referral"/>
    <x v="13"/>
    <s v="- No Location -"/>
    <s v="Donna Conley"/>
  </r>
  <r>
    <s v="5000 - Salaries &amp; Wages"/>
    <s v="Journal"/>
    <x v="5"/>
    <s v="JE100"/>
    <m/>
    <x v="492"/>
    <n v="939.88"/>
    <m/>
    <s v="CCR&amp;R - Child Care Resource &amp; Referral"/>
    <x v="13"/>
    <s v="- No Location -"/>
    <s v="DaShaun Davis"/>
  </r>
  <r>
    <s v="5000 - Salaries &amp; Wages"/>
    <s v="Journal"/>
    <x v="5"/>
    <s v="JE100"/>
    <m/>
    <x v="493"/>
    <n v="2184.14"/>
    <m/>
    <s v="CCR&amp;R - Child Care Resource &amp; Referral"/>
    <x v="13"/>
    <s v="- No Location -"/>
    <s v="Ruth Ragin"/>
  </r>
  <r>
    <s v="5000 - Salaries &amp; Wages"/>
    <s v="Journal"/>
    <x v="5"/>
    <s v="JE100"/>
    <m/>
    <x v="494"/>
    <n v="1357.64"/>
    <m/>
    <s v="HF - Healthy Families"/>
    <x v="5"/>
    <s v="- No Location -"/>
    <s v="Bridgett Pollard"/>
  </r>
  <r>
    <s v="5000 - Salaries &amp; Wages"/>
    <s v="Journal"/>
    <x v="5"/>
    <s v="JE100"/>
    <m/>
    <x v="367"/>
    <n v="297.36"/>
    <m/>
    <s v="CCR&amp;R - Child Care Resource &amp; Referral"/>
    <x v="18"/>
    <s v="Admin Office"/>
    <s v="Greta Peterson"/>
  </r>
  <r>
    <s v="5000 - Salaries &amp; Wages"/>
    <s v="Journal"/>
    <x v="5"/>
    <s v="JE100"/>
    <m/>
    <x v="400"/>
    <n v="1164.53"/>
    <m/>
    <s v="HPRP2 - Homeless Prevention Rapid Rehousing"/>
    <x v="8"/>
    <s v="- No Location -"/>
    <s v="Melonie Vazquez"/>
  </r>
  <r>
    <s v="5000 - Salaries &amp; Wages"/>
    <s v="Journal"/>
    <x v="5"/>
    <s v="JE100"/>
    <m/>
    <x v="456"/>
    <n v="526.37"/>
    <m/>
    <s v="LiHeap - Low Income Home Energy Assistance Program"/>
    <x v="2"/>
    <s v="- No Location -"/>
    <s v="Constance Pritchett"/>
  </r>
  <r>
    <s v="5000 - Salaries &amp; Wages"/>
    <s v="Journal"/>
    <x v="5"/>
    <s v="JE100"/>
    <m/>
    <x v="399"/>
    <n v="491.19"/>
    <m/>
    <s v="CSBG - Community Service Block Grant"/>
    <x v="0"/>
    <s v="- No Location -"/>
    <s v="Rovenna Overton"/>
  </r>
  <r>
    <s v="5000 - Salaries &amp; Wages"/>
    <s v="Journal"/>
    <x v="5"/>
    <s v="JE100"/>
    <m/>
    <x v="495"/>
    <n v="1134.42"/>
    <m/>
    <s v="CCR&amp;R - Child Care Resource &amp; Referral"/>
    <x v="13"/>
    <s v="- No Location -"/>
    <s v="Wanda Fisher"/>
  </r>
  <r>
    <s v="5000 - Salaries &amp; Wages"/>
    <s v="Journal"/>
    <x v="5"/>
    <s v="JE100"/>
    <m/>
    <x v="496"/>
    <n v="339.49"/>
    <m/>
    <s v="HS - Head Start"/>
    <x v="12"/>
    <s v="- No Location -"/>
    <s v="Lori Bovell"/>
  </r>
  <r>
    <s v="5000 - Salaries &amp; Wages"/>
    <s v="Journal"/>
    <x v="5"/>
    <s v="JE100"/>
    <m/>
    <x v="497"/>
    <n v="910.65"/>
    <m/>
    <s v="HS - Head Start"/>
    <x v="12"/>
    <s v="- No Location -"/>
    <s v="Corinna Harris"/>
  </r>
  <r>
    <s v="5000 - Salaries &amp; Wages"/>
    <s v="Journal"/>
    <x v="5"/>
    <s v="JE100"/>
    <m/>
    <x v="396"/>
    <n v="1448.47"/>
    <m/>
    <s v="HS - Head Start"/>
    <x v="12"/>
    <s v="- No Location -"/>
    <s v="Tammy Joyce"/>
  </r>
  <r>
    <s v="5000 - Salaries &amp; Wages"/>
    <s v="Journal"/>
    <x v="5"/>
    <s v="JE100"/>
    <m/>
    <x v="392"/>
    <n v="202.43"/>
    <m/>
    <s v="LiHeap - Low Income Home Energy Assistance Program"/>
    <x v="2"/>
    <s v="Admin Office"/>
    <s v="Ruben Johnson"/>
  </r>
  <r>
    <s v="5000 - Salaries &amp; Wages"/>
    <s v="Journal"/>
    <x v="5"/>
    <s v="JE100"/>
    <m/>
    <x v="498"/>
    <n v="1254.6600000000001"/>
    <m/>
    <s v="EHS - Early Head Start"/>
    <x v="6"/>
    <s v="- No Location -"/>
    <s v="Toxi Miller"/>
  </r>
  <r>
    <s v="5000 - Salaries &amp; Wages"/>
    <s v="Journal"/>
    <x v="5"/>
    <s v="JE100"/>
    <m/>
    <x v="499"/>
    <n v="709.23"/>
    <m/>
    <s v="HS - Head Start"/>
    <x v="12"/>
    <s v="- No Location -"/>
    <s v="Busra Efil"/>
  </r>
  <r>
    <s v="5000 - Salaries &amp; Wages"/>
    <s v="Journal"/>
    <x v="5"/>
    <s v="JE100"/>
    <m/>
    <x v="500"/>
    <n v="1755.57"/>
    <m/>
    <s v="HF - Healthy Families"/>
    <x v="5"/>
    <s v="- No Location -"/>
    <s v="Claire Garner"/>
  </r>
  <r>
    <s v="5000 - Salaries &amp; Wages"/>
    <s v="Journal"/>
    <x v="5"/>
    <s v="JE100"/>
    <m/>
    <x v="371"/>
    <n v="197.29"/>
    <m/>
    <s v="CCR&amp;R - Child Care Resource &amp; Referral"/>
    <x v="13"/>
    <s v="- No Location -"/>
    <s v="Sue Fenick"/>
  </r>
  <r>
    <s v="5000 - Salaries &amp; Wages"/>
    <s v="Journal"/>
    <x v="5"/>
    <s v="JE100"/>
    <m/>
    <x v="386"/>
    <n v="49.25"/>
    <m/>
    <s v="CCR&amp;R - Child Care Resource &amp; Referral"/>
    <x v="11"/>
    <s v="- No Location -"/>
    <s v="Bonita Jackson"/>
  </r>
  <r>
    <s v="5000 - Salaries &amp; Wages"/>
    <s v="Journal"/>
    <x v="5"/>
    <s v="JE100"/>
    <m/>
    <x v="501"/>
    <n v="679.16"/>
    <m/>
    <s v="HS - Head Start"/>
    <x v="12"/>
    <s v="- No Location -"/>
    <s v="Miriam Claudio"/>
  </r>
  <r>
    <s v="5000 - Salaries &amp; Wages"/>
    <s v="Journal"/>
    <x v="5"/>
    <s v="JE100"/>
    <m/>
    <x v="502"/>
    <n v="516.20000000000005"/>
    <m/>
    <s v="HS - Head Start"/>
    <x v="12"/>
    <s v="- No Location -"/>
    <s v="Marie Toussaint -Fontus"/>
  </r>
  <r>
    <s v="5000 - Salaries &amp; Wages"/>
    <s v="Journal"/>
    <x v="5"/>
    <s v="JE100"/>
    <m/>
    <x v="503"/>
    <n v="1206.1300000000001"/>
    <m/>
    <s v="HS - Head Start"/>
    <x v="12"/>
    <s v="- No Location -"/>
    <s v="Maria Figueroa"/>
  </r>
  <r>
    <s v="5000 - Salaries &amp; Wages"/>
    <s v="Journal"/>
    <x v="5"/>
    <s v="JE100"/>
    <m/>
    <x v="354"/>
    <n v="403.85"/>
    <m/>
    <s v="LiHeap - Low Income Home Energy Assistance Program"/>
    <x v="2"/>
    <s v="Admin Office"/>
    <s v="Janessa Rivera"/>
  </r>
  <r>
    <s v="5000 - Salaries &amp; Wages"/>
    <s v="Journal"/>
    <x v="5"/>
    <s v="JE100"/>
    <m/>
    <x v="392"/>
    <n v="276.66000000000003"/>
    <m/>
    <s v="CSBG - Community Service Block Grant"/>
    <x v="17"/>
    <s v="Admin Office"/>
    <s v="Ruben Johnson"/>
  </r>
  <r>
    <s v="5000 - Salaries &amp; Wages"/>
    <s v="Journal"/>
    <x v="5"/>
    <s v="JE100"/>
    <m/>
    <x v="504"/>
    <n v="932.58"/>
    <m/>
    <s v="HS - Head Start"/>
    <x v="12"/>
    <s v="- No Location -"/>
    <s v="Janet Leonard"/>
  </r>
  <r>
    <s v="5000 - Salaries &amp; Wages"/>
    <s v="Journal"/>
    <x v="5"/>
    <s v="JE100"/>
    <m/>
    <x v="359"/>
    <n v="250"/>
    <m/>
    <s v="CCR&amp;R - Child Care Resource &amp; Referral"/>
    <x v="18"/>
    <s v="Admin Office"/>
    <s v="Sharon Forman"/>
  </r>
  <r>
    <s v="5000 - Salaries &amp; Wages"/>
    <s v="Journal"/>
    <x v="5"/>
    <s v="JE100"/>
    <m/>
    <x v="505"/>
    <n v="710.71"/>
    <m/>
    <s v="HS - Head Start"/>
    <x v="12"/>
    <s v="- No Location -"/>
    <s v="Kishawn Barnes"/>
  </r>
  <r>
    <s v="5000 - Salaries &amp; Wages"/>
    <s v="Journal"/>
    <x v="5"/>
    <s v="JE100"/>
    <m/>
    <x v="373"/>
    <n v="141.88999999999999"/>
    <m/>
    <s v="CCR&amp;R - Child Care Resource &amp; Referral"/>
    <x v="20"/>
    <s v="- No Location -"/>
    <s v="Victoria Reger"/>
  </r>
  <r>
    <s v="5000 - Salaries &amp; Wages"/>
    <s v="Journal"/>
    <x v="5"/>
    <s v="JE100"/>
    <m/>
    <x v="506"/>
    <n v="1216"/>
    <m/>
    <s v="HF - Healthy Families"/>
    <x v="5"/>
    <s v="- No Location -"/>
    <s v="Karla DeJesus-Centeno"/>
  </r>
  <r>
    <s v="5000 - Salaries &amp; Wages"/>
    <s v="Journal"/>
    <x v="5"/>
    <s v="JE100"/>
    <m/>
    <x v="429"/>
    <n v="635.66"/>
    <m/>
    <s v="EHS - Early Head Start"/>
    <x v="6"/>
    <s v="- No Location -"/>
    <s v="Andrew Stellwag"/>
  </r>
  <r>
    <s v="5000 - Salaries &amp; Wages"/>
    <s v="Journal"/>
    <x v="5"/>
    <s v="JE100"/>
    <m/>
    <x v="507"/>
    <n v="717.87"/>
    <m/>
    <s v="HS - Head Start"/>
    <x v="12"/>
    <s v="- No Location -"/>
    <s v="Jennifer Nagy"/>
  </r>
  <r>
    <s v="5000 - Salaries &amp; Wages"/>
    <s v="Journal"/>
    <x v="5"/>
    <s v="JE100"/>
    <m/>
    <x v="508"/>
    <n v="245.6"/>
    <m/>
    <s v="HS - Head Start"/>
    <x v="12"/>
    <s v="Admin Office"/>
    <s v="Colin Harty"/>
  </r>
  <r>
    <s v="5000 - Salaries &amp; Wages"/>
    <s v="Journal"/>
    <x v="5"/>
    <s v="JE100"/>
    <m/>
    <x v="500"/>
    <n v="156.85"/>
    <m/>
    <s v="HF - Healthy Families"/>
    <x v="4"/>
    <s v="- No Location -"/>
    <s v="Claire Garner"/>
  </r>
  <r>
    <s v="5000 - Salaries &amp; Wages"/>
    <s v="Journal"/>
    <x v="5"/>
    <s v="JE100"/>
    <m/>
    <x v="432"/>
    <n v="515.87"/>
    <m/>
    <s v="HS - Head Start"/>
    <x v="12"/>
    <s v="- No Location -"/>
    <s v="Donna Wilbur"/>
  </r>
  <r>
    <s v="5000 - Salaries &amp; Wages"/>
    <s v="Journal"/>
    <x v="5"/>
    <s v="JE100"/>
    <m/>
    <x v="500"/>
    <n v="98.54"/>
    <m/>
    <s v="HF - Healthy Families"/>
    <x v="21"/>
    <s v="- No Location -"/>
    <s v="Claire Garner"/>
  </r>
  <r>
    <s v="5000 - Salaries &amp; Wages"/>
    <s v="Journal"/>
    <x v="5"/>
    <s v="JE100"/>
    <m/>
    <x v="509"/>
    <n v="1087.5"/>
    <m/>
    <s v="EHS - Early Head Start"/>
    <x v="6"/>
    <s v="- No Location -"/>
    <s v="Pantida Wescott"/>
  </r>
  <r>
    <s v="5000 - Salaries &amp; Wages"/>
    <s v="Journal"/>
    <x v="5"/>
    <s v="JE100"/>
    <m/>
    <x v="510"/>
    <n v="531.74"/>
    <m/>
    <s v="HS - Head Start"/>
    <x v="12"/>
    <s v="- No Location -"/>
    <s v="Ethel Jackson"/>
  </r>
  <r>
    <s v="5000 - Salaries &amp; Wages"/>
    <s v="Journal"/>
    <x v="5"/>
    <s v="JE100"/>
    <m/>
    <x v="354"/>
    <n v="242.31"/>
    <m/>
    <s v="USF - Universal Service Fund"/>
    <x v="9"/>
    <s v="Admin Office"/>
    <s v="Janessa Rivera"/>
  </r>
  <r>
    <s v="5000 - Salaries &amp; Wages"/>
    <s v="Journal"/>
    <x v="5"/>
    <s v="JE100"/>
    <m/>
    <x v="511"/>
    <n v="1224.74"/>
    <m/>
    <s v="HS - Head Start"/>
    <x v="15"/>
    <s v="- No Location -"/>
    <s v="Keshia Flewellen"/>
  </r>
  <r>
    <s v="5000 - Salaries &amp; Wages"/>
    <s v="Journal"/>
    <x v="5"/>
    <s v="JE100"/>
    <m/>
    <x v="512"/>
    <n v="1441"/>
    <m/>
    <s v="HS - Head Start"/>
    <x v="12"/>
    <s v="- No Location -"/>
    <s v="Heather Coleman"/>
  </r>
  <r>
    <s v="5000 - Salaries &amp; Wages"/>
    <s v="Journal"/>
    <x v="5"/>
    <s v="JE100"/>
    <m/>
    <x v="411"/>
    <n v="416.42"/>
    <m/>
    <s v="CCR&amp;R - Child Care Resource &amp; Referral"/>
    <x v="18"/>
    <s v="Admin Office"/>
    <s v="Manvir Gill"/>
  </r>
  <r>
    <s v="5000 - Salaries &amp; Wages"/>
    <s v="Journal"/>
    <x v="5"/>
    <s v="JE100"/>
    <m/>
    <x v="513"/>
    <n v="923.41"/>
    <m/>
    <s v="CCR&amp;R - Child Care Resource &amp; Referral"/>
    <x v="13"/>
    <s v="- No Location -"/>
    <s v="Kathleen Moreland"/>
  </r>
  <r>
    <s v="5000 - Salaries &amp; Wages"/>
    <s v="Journal"/>
    <x v="5"/>
    <s v="JE100"/>
    <m/>
    <x v="404"/>
    <n v="134.66999999999999"/>
    <m/>
    <s v="CCR&amp;R - Child Care Resource &amp; Referral"/>
    <x v="11"/>
    <s v="- No Location -"/>
    <s v="Christine Morrison"/>
  </r>
  <r>
    <s v="5000 - Salaries &amp; Wages"/>
    <s v="Journal"/>
    <x v="5"/>
    <s v="JE100"/>
    <m/>
    <x v="410"/>
    <n v="119.96"/>
    <m/>
    <s v="EHS - Early Head Start"/>
    <x v="6"/>
    <s v="Admin Office"/>
    <s v="Amie Sharer"/>
  </r>
  <r>
    <s v="5000 - Salaries &amp; Wages"/>
    <s v="Journal"/>
    <x v="5"/>
    <s v="JE100"/>
    <m/>
    <x v="514"/>
    <n v="1045.5899999999999"/>
    <m/>
    <s v="HS - Head Start"/>
    <x v="12"/>
    <s v="- No Location -"/>
    <s v="Bonnie Logan"/>
  </r>
  <r>
    <s v="5000 - Salaries &amp; Wages"/>
    <s v="Journal"/>
    <x v="5"/>
    <s v="JE100"/>
    <m/>
    <x v="515"/>
    <n v="447.66"/>
    <m/>
    <s v="HS - Head Start"/>
    <x v="12"/>
    <s v="- No Location -"/>
    <s v="Sandy Dumesle"/>
  </r>
  <r>
    <s v="5000 - Salaries &amp; Wages"/>
    <s v="Journal"/>
    <x v="5"/>
    <s v="JE100"/>
    <m/>
    <x v="516"/>
    <n v="531.77"/>
    <m/>
    <s v="HS - Head Start"/>
    <x v="12"/>
    <s v="- No Location -"/>
    <s v="Ranada Dumas"/>
  </r>
  <r>
    <s v="5000 - Salaries &amp; Wages"/>
    <s v="Journal"/>
    <x v="5"/>
    <s v="JE100"/>
    <m/>
    <x v="517"/>
    <n v="988"/>
    <m/>
    <s v="HS - Head Start"/>
    <x v="12"/>
    <s v="- No Location -"/>
    <s v="Ozlem Yigit"/>
  </r>
  <r>
    <s v="5000 - Salaries &amp; Wages"/>
    <s v="Journal"/>
    <x v="5"/>
    <s v="JE100"/>
    <m/>
    <x v="407"/>
    <n v="378.54"/>
    <m/>
    <s v="USF - Universal Service Fund"/>
    <x v="9"/>
    <s v="- No Location -"/>
    <s v="Donna Hajzer"/>
  </r>
  <r>
    <s v="5000 - Salaries &amp; Wages"/>
    <s v="Journal"/>
    <x v="5"/>
    <s v="JE100"/>
    <m/>
    <x v="518"/>
    <n v="1552.4"/>
    <m/>
    <s v="CCR&amp;R - Child Care Resource &amp; Referral"/>
    <x v="1"/>
    <s v="- No Location -"/>
    <s v="Kathryn Simone"/>
  </r>
  <r>
    <s v="5000 - Salaries &amp; Wages"/>
    <s v="Journal"/>
    <x v="5"/>
    <s v="JE100"/>
    <m/>
    <x v="430"/>
    <n v="227.41"/>
    <m/>
    <s v="EHS - Early Head Start"/>
    <x v="6"/>
    <s v="- No Location -"/>
    <s v="Patricia Joyce"/>
  </r>
  <r>
    <s v="5000 - Salaries &amp; Wages"/>
    <s v="Journal"/>
    <x v="5"/>
    <s v="JE100"/>
    <m/>
    <x v="404"/>
    <n v="134.66999999999999"/>
    <m/>
    <s v="CCR&amp;R - Child Care Resource &amp; Referral"/>
    <x v="20"/>
    <s v="- No Location -"/>
    <s v="Christine Morrison"/>
  </r>
  <r>
    <s v="5000 - Salaries &amp; Wages"/>
    <s v="Journal"/>
    <x v="5"/>
    <s v="JE100"/>
    <m/>
    <x v="435"/>
    <n v="522.80999999999995"/>
    <m/>
    <s v="LiHeap - Low Income Home Energy Assistance Program"/>
    <x v="2"/>
    <s v="- No Location -"/>
    <s v="Denise Cacalori"/>
  </r>
  <r>
    <s v="5000 - Salaries &amp; Wages"/>
    <s v="Journal"/>
    <x v="5"/>
    <s v="JE100"/>
    <m/>
    <x v="508"/>
    <n v="822.22"/>
    <m/>
    <s v="CSBG - Community Service Block Grant"/>
    <x v="0"/>
    <s v="Admin Office"/>
    <s v="Colin Harty"/>
  </r>
  <r>
    <s v="5000 - Salaries &amp; Wages"/>
    <s v="Journal"/>
    <x v="5"/>
    <s v="JE100"/>
    <m/>
    <x v="351"/>
    <n v="455.66"/>
    <m/>
    <s v="EHS - Early Head Start"/>
    <x v="6"/>
    <s v="- No Location -"/>
    <s v="Denise Klein"/>
  </r>
  <r>
    <s v="5000 - Salaries &amp; Wages"/>
    <s v="Journal"/>
    <x v="5"/>
    <s v="JE100"/>
    <m/>
    <x v="519"/>
    <n v="2294.86"/>
    <m/>
    <s v="HS - Head Start"/>
    <x v="12"/>
    <s v="- No Location -"/>
    <s v="LOIS BOND"/>
  </r>
  <r>
    <s v="5000 - Salaries &amp; Wages"/>
    <s v="Journal"/>
    <x v="5"/>
    <s v="JE100"/>
    <m/>
    <x v="372"/>
    <n v="1207.5"/>
    <m/>
    <s v="HS - Head Start"/>
    <x v="12"/>
    <s v="Admin Office"/>
    <s v="Kyle Edwards"/>
  </r>
  <r>
    <s v="5000 - Salaries &amp; Wages"/>
    <s v="Journal"/>
    <x v="5"/>
    <s v="JE100"/>
    <m/>
    <x v="354"/>
    <n v="379.07"/>
    <m/>
    <s v="CCR&amp;R - Child Care Resource &amp; Referral"/>
    <x v="18"/>
    <s v="Admin Office"/>
    <s v="Janessa Rivera"/>
  </r>
  <r>
    <s v="5000 - Salaries &amp; Wages"/>
    <s v="Journal"/>
    <x v="5"/>
    <s v="JE100"/>
    <m/>
    <x v="377"/>
    <n v="667.3"/>
    <m/>
    <s v="CCR&amp;R - Child Care Resource &amp; Referral"/>
    <x v="20"/>
    <s v="- No Location -"/>
    <s v="Susan Ford"/>
  </r>
  <r>
    <s v="5000 - Salaries &amp; Wages"/>
    <s v="Journal"/>
    <x v="5"/>
    <s v="JE100"/>
    <m/>
    <x v="410"/>
    <n v="40.630000000000003"/>
    <m/>
    <s v="HPRP2 - Homeless Prevention Rapid Rehousing"/>
    <x v="8"/>
    <s v="Admin Office"/>
    <s v="Amie Sharer"/>
  </r>
  <r>
    <s v="5000 - Salaries &amp; Wages"/>
    <s v="Journal"/>
    <x v="5"/>
    <s v="JE100"/>
    <m/>
    <x v="354"/>
    <n v="106.62"/>
    <m/>
    <s v="HF - Healthy Families"/>
    <x v="4"/>
    <s v="Admin Office"/>
    <s v="Janessa Rivera"/>
  </r>
  <r>
    <s v="5000 - Salaries &amp; Wages"/>
    <s v="Journal"/>
    <x v="5"/>
    <s v="JE100"/>
    <m/>
    <x v="520"/>
    <n v="905.63"/>
    <m/>
    <s v="CCR&amp;R - Child Care Resource &amp; Referral"/>
    <x v="13"/>
    <s v="- No Location -"/>
    <s v="Ashley Moore"/>
  </r>
  <r>
    <s v="5000 - Salaries &amp; Wages"/>
    <s v="Journal"/>
    <x v="5"/>
    <s v="JE100"/>
    <m/>
    <x v="521"/>
    <n v="1046.68"/>
    <m/>
    <s v="CCR&amp;R - Child Care Resource &amp; Referral"/>
    <x v="11"/>
    <s v="- No Location -"/>
    <s v="Vivyan Saloka"/>
  </r>
  <r>
    <s v="5000 - Salaries &amp; Wages"/>
    <s v="Journal"/>
    <x v="5"/>
    <s v="JE100"/>
    <m/>
    <x v="411"/>
    <n v="190.38"/>
    <m/>
    <s v="EHS - Early Head Start"/>
    <x v="6"/>
    <s v="Admin Office"/>
    <s v="Manvir Gill"/>
  </r>
  <r>
    <s v="5000 - Salaries &amp; Wages"/>
    <s v="Journal"/>
    <x v="6"/>
    <s v="JE101"/>
    <m/>
    <x v="522"/>
    <n v="98.64"/>
    <m/>
    <s v="CCR&amp;R - Child Care Resource &amp; Referral"/>
    <x v="19"/>
    <s v="- No Location -"/>
    <s v="Sue Fenick"/>
  </r>
  <r>
    <s v="5000 - Salaries &amp; Wages"/>
    <s v="Journal"/>
    <x v="6"/>
    <s v="JE101"/>
    <m/>
    <x v="523"/>
    <n v="907.44"/>
    <m/>
    <s v="HS - Head Start"/>
    <x v="12"/>
    <s v="- No Location -"/>
    <s v="Corinna Harris"/>
  </r>
  <r>
    <s v="5000 - Salaries &amp; Wages"/>
    <s v="Journal"/>
    <x v="6"/>
    <s v="JE101"/>
    <m/>
    <x v="524"/>
    <n v="58.77"/>
    <m/>
    <s v="CCYC - Community Council of Young Children"/>
    <x v="22"/>
    <s v="Admin Office"/>
    <s v="Amie Sharer"/>
  </r>
  <r>
    <s v="5000 - Salaries &amp; Wages"/>
    <s v="Journal"/>
    <x v="6"/>
    <s v="JE101"/>
    <m/>
    <x v="525"/>
    <n v="1357.65"/>
    <m/>
    <s v="HF - Healthy Families"/>
    <x v="5"/>
    <s v="- No Location -"/>
    <s v="Bridgett Pollard"/>
  </r>
  <r>
    <s v="5000 - Salaries &amp; Wages"/>
    <s v="Journal"/>
    <x v="6"/>
    <s v="JE101"/>
    <m/>
    <x v="526"/>
    <n v="2091.83"/>
    <m/>
    <s v="CSBG - Community Service Block Grant"/>
    <x v="0"/>
    <s v="Admin Office"/>
    <s v="Ruben Johnson"/>
  </r>
  <r>
    <s v="5000 - Salaries &amp; Wages"/>
    <s v="Journal"/>
    <x v="6"/>
    <s v="JE101"/>
    <m/>
    <x v="527"/>
    <n v="134.30000000000001"/>
    <m/>
    <s v="CCR&amp;R - Child Care Resource &amp; Referral"/>
    <x v="11"/>
    <s v="- No Location -"/>
    <s v="Christine Morrison"/>
  </r>
  <r>
    <s v="5000 - Salaries &amp; Wages"/>
    <s v="Journal"/>
    <x v="6"/>
    <s v="JE101"/>
    <m/>
    <x v="528"/>
    <n v="606.79"/>
    <m/>
    <s v="HS - Head Start"/>
    <x v="12"/>
    <s v="- No Location -"/>
    <s v="Louthel Tucker"/>
  </r>
  <r>
    <s v="5000 - Salaries &amp; Wages"/>
    <s v="Journal"/>
    <x v="6"/>
    <s v="JE101"/>
    <m/>
    <x v="529"/>
    <n v="998.88"/>
    <m/>
    <s v="HS - Head Start"/>
    <x v="12"/>
    <s v="- No Location -"/>
    <s v="Bonnie Logan"/>
  </r>
  <r>
    <s v="5000 - Salaries &amp; Wages"/>
    <s v="Journal"/>
    <x v="6"/>
    <s v="JE101"/>
    <m/>
    <x v="530"/>
    <n v="1461.82"/>
    <m/>
    <s v="HS - Head Start"/>
    <x v="12"/>
    <s v="- No Location -"/>
    <s v="Michelle Horan"/>
  </r>
  <r>
    <s v="5000 - Salaries &amp; Wages"/>
    <s v="Journal"/>
    <x v="6"/>
    <s v="JE101"/>
    <m/>
    <x v="531"/>
    <n v="687.64"/>
    <m/>
    <s v="HS - Head Start"/>
    <x v="12"/>
    <s v="- No Location -"/>
    <s v="Chalesha Jefferson"/>
  </r>
  <r>
    <s v="5000 - Salaries &amp; Wages"/>
    <s v="Journal"/>
    <x v="6"/>
    <s v="JE101"/>
    <m/>
    <x v="532"/>
    <n v="928.94"/>
    <m/>
    <s v="HS - Head Start"/>
    <x v="12"/>
    <s v="- No Location -"/>
    <s v="Sumeyra Ceylan"/>
  </r>
  <r>
    <s v="5000 - Salaries &amp; Wages"/>
    <s v="Journal"/>
    <x v="6"/>
    <s v="JE101"/>
    <m/>
    <x v="533"/>
    <n v="1185.93"/>
    <m/>
    <s v="HS - Head Start"/>
    <x v="12"/>
    <s v="- No Location -"/>
    <s v="Orlando Martinez"/>
  </r>
  <r>
    <s v="5000 - Salaries &amp; Wages"/>
    <s v="Journal"/>
    <x v="6"/>
    <s v="JE101"/>
    <m/>
    <x v="534"/>
    <n v="2181.44"/>
    <m/>
    <s v="HS - Head Start"/>
    <x v="12"/>
    <s v="- No Location -"/>
    <s v="Natalie Mitchem"/>
  </r>
  <r>
    <s v="5000 - Salaries &amp; Wages"/>
    <s v="Journal"/>
    <x v="6"/>
    <s v="JE101"/>
    <m/>
    <x v="535"/>
    <n v="1207.5"/>
    <m/>
    <s v="HS - Head Start"/>
    <x v="12"/>
    <s v="Admin Office"/>
    <s v="Kyle Edwards"/>
  </r>
  <r>
    <s v="5000 - Salaries &amp; Wages"/>
    <s v="Journal"/>
    <x v="6"/>
    <s v="JE101"/>
    <m/>
    <x v="536"/>
    <n v="655.33000000000004"/>
    <m/>
    <s v="HS - Head Start"/>
    <x v="12"/>
    <s v="- No Location -"/>
    <s v="Carolyn Weston"/>
  </r>
  <r>
    <s v="5000 - Salaries &amp; Wages"/>
    <s v="Journal"/>
    <x v="6"/>
    <s v="JE101"/>
    <m/>
    <x v="537"/>
    <n v="1507.25"/>
    <m/>
    <s v="HS - Head Start"/>
    <x v="12"/>
    <s v="- No Location -"/>
    <s v="Tammy Joyce"/>
  </r>
  <r>
    <s v="5000 - Salaries &amp; Wages"/>
    <s v="Journal"/>
    <x v="6"/>
    <s v="JE101"/>
    <m/>
    <x v="538"/>
    <n v="416.41"/>
    <m/>
    <s v="CCR&amp;R - Child Care Resource &amp; Referral"/>
    <x v="18"/>
    <s v="Admin Office"/>
    <s v="Manvir Gill"/>
  </r>
  <r>
    <s v="5000 - Salaries &amp; Wages"/>
    <s v="Journal"/>
    <x v="6"/>
    <s v="JE101"/>
    <m/>
    <x v="539"/>
    <n v="88.87"/>
    <m/>
    <s v="CCR&amp;R - Child Care Resource &amp; Referral"/>
    <x v="20"/>
    <s v="- No Location -"/>
    <s v="Kristin Mayes"/>
  </r>
  <r>
    <s v="5000 - Salaries &amp; Wages"/>
    <s v="Journal"/>
    <x v="6"/>
    <s v="JE101"/>
    <m/>
    <x v="540"/>
    <n v="306.87"/>
    <m/>
    <s v="USF - Universal Service Fund"/>
    <x v="9"/>
    <s v="- No Location -"/>
    <s v="Constance Pritchett"/>
  </r>
  <r>
    <s v="5000 - Salaries &amp; Wages"/>
    <s v="Journal"/>
    <x v="6"/>
    <s v="JE101"/>
    <m/>
    <x v="541"/>
    <n v="2137.37"/>
    <m/>
    <s v="HS - Head Start"/>
    <x v="12"/>
    <s v="- No Location -"/>
    <s v="Jill Rickards"/>
  </r>
  <r>
    <s v="5000 - Salaries &amp; Wages"/>
    <s v="Journal"/>
    <x v="6"/>
    <s v="JE101"/>
    <m/>
    <x v="542"/>
    <n v="354.96"/>
    <m/>
    <s v="HPRP2 - Homeless Prevention Rapid Rehousing"/>
    <x v="8"/>
    <s v="- No Location -"/>
    <s v="Rovenna Overton"/>
  </r>
  <r>
    <s v="5000 - Salaries &amp; Wages"/>
    <s v="Journal"/>
    <x v="6"/>
    <s v="JE101"/>
    <m/>
    <x v="543"/>
    <n v="642.99"/>
    <m/>
    <s v="LiHeap - Low Income Home Energy Assistance Program"/>
    <x v="2"/>
    <s v="- No Location -"/>
    <s v="Donna Hajzer"/>
  </r>
  <r>
    <s v="5000 - Salaries &amp; Wages"/>
    <s v="Journal"/>
    <x v="6"/>
    <s v="JE101"/>
    <m/>
    <x v="544"/>
    <n v="1250.32"/>
    <m/>
    <s v="EHS - Early Head Start"/>
    <x v="6"/>
    <s v="- No Location -"/>
    <s v="Toxi Miller"/>
  </r>
  <r>
    <s v="5000 - Salaries &amp; Wages"/>
    <s v="Journal"/>
    <x v="6"/>
    <s v="JE101"/>
    <m/>
    <x v="545"/>
    <n v="782.01"/>
    <m/>
    <s v="HS - Head Start"/>
    <x v="12"/>
    <s v="Admin Office"/>
    <s v="Greta Peterson"/>
  </r>
  <r>
    <s v="5000 - Salaries &amp; Wages"/>
    <s v="Journal"/>
    <x v="6"/>
    <s v="JE101"/>
    <m/>
    <x v="546"/>
    <n v="932.58"/>
    <m/>
    <s v="HS - Head Start"/>
    <x v="12"/>
    <s v="- No Location -"/>
    <s v="Bouchra Benachir"/>
  </r>
  <r>
    <s v="5000 - Salaries &amp; Wages"/>
    <s v="Journal"/>
    <x v="6"/>
    <s v="JE101"/>
    <m/>
    <x v="535"/>
    <n v="71.25"/>
    <m/>
    <s v="HF - Healthy Families"/>
    <x v="5"/>
    <s v="Admin Office"/>
    <s v="Kyle Edwards"/>
  </r>
  <r>
    <s v="5000 - Salaries &amp; Wages"/>
    <s v="Journal"/>
    <x v="6"/>
    <s v="JE101"/>
    <m/>
    <x v="547"/>
    <n v="718.28"/>
    <m/>
    <s v="HS - Head Start"/>
    <x v="12"/>
    <s v="- No Location -"/>
    <s v="Nasirah Aminuddin"/>
  </r>
  <r>
    <s v="5000 - Salaries &amp; Wages"/>
    <s v="Journal"/>
    <x v="6"/>
    <s v="JE101"/>
    <m/>
    <x v="548"/>
    <n v="1852.75"/>
    <m/>
    <s v="HS - Head Start"/>
    <x v="12"/>
    <s v="- No Location -"/>
    <s v="Christiana Buffett"/>
  </r>
  <r>
    <s v="5000 - Salaries &amp; Wages"/>
    <s v="Journal"/>
    <x v="6"/>
    <s v="JE101"/>
    <m/>
    <x v="549"/>
    <n v="99.25"/>
    <m/>
    <s v="CCR&amp;R - Child Care Resource &amp; Referral"/>
    <x v="20"/>
    <s v="- No Location -"/>
    <s v="Bonita Jackson"/>
  </r>
  <r>
    <s v="5000 - Salaries &amp; Wages"/>
    <s v="Journal"/>
    <x v="6"/>
    <s v="JE101"/>
    <m/>
    <x v="545"/>
    <n v="162.91999999999999"/>
    <m/>
    <s v="CCFP - Child Care Food Program"/>
    <x v="24"/>
    <s v="Admin Office"/>
    <s v="Greta Peterson"/>
  </r>
  <r>
    <s v="5000 - Salaries &amp; Wages"/>
    <s v="Journal"/>
    <x v="6"/>
    <s v="JE101"/>
    <m/>
    <x v="550"/>
    <n v="1552.4"/>
    <m/>
    <s v="CCR&amp;R - Child Care Resource &amp; Referral"/>
    <x v="1"/>
    <s v="- No Location -"/>
    <s v="Kathryn Simone"/>
  </r>
  <r>
    <s v="5000 - Salaries &amp; Wages"/>
    <s v="Journal"/>
    <x v="6"/>
    <s v="JE101"/>
    <m/>
    <x v="551"/>
    <n v="933.38"/>
    <m/>
    <s v="CCR&amp;R - Child Care Resource &amp; Referral"/>
    <x v="13"/>
    <s v="- No Location -"/>
    <s v="Ashley Moore"/>
  </r>
  <r>
    <s v="5000 - Salaries &amp; Wages"/>
    <s v="Journal"/>
    <x v="6"/>
    <s v="JE101"/>
    <m/>
    <x v="522"/>
    <n v="1183.74"/>
    <m/>
    <s v="CCR&amp;R - Child Care Resource &amp; Referral"/>
    <x v="11"/>
    <s v="- No Location -"/>
    <s v="Sue Fenick"/>
  </r>
  <r>
    <s v="5000 - Salaries &amp; Wages"/>
    <s v="Journal"/>
    <x v="6"/>
    <s v="JE101"/>
    <m/>
    <x v="552"/>
    <n v="444.92"/>
    <m/>
    <s v="EHS - Early Head Start"/>
    <x v="6"/>
    <s v="- No Location -"/>
    <s v="Denise Klein"/>
  </r>
  <r>
    <s v="5000 - Salaries &amp; Wages"/>
    <s v="Journal"/>
    <x v="6"/>
    <s v="JE101"/>
    <m/>
    <x v="526"/>
    <n v="367.39"/>
    <m/>
    <s v="EHS - Early Head Start"/>
    <x v="6"/>
    <s v="Admin Office"/>
    <s v="Ruben Johnson"/>
  </r>
  <r>
    <s v="5000 - Salaries &amp; Wages"/>
    <s v="Journal"/>
    <x v="6"/>
    <s v="JE101"/>
    <m/>
    <x v="553"/>
    <n v="911.27"/>
    <m/>
    <s v="CCR&amp;R - Child Care Resource &amp; Referral"/>
    <x v="18"/>
    <s v="Admin Office"/>
    <s v="Darshpreet Thind"/>
  </r>
  <r>
    <s v="5000 - Salaries &amp; Wages"/>
    <s v="Journal"/>
    <x v="6"/>
    <s v="JE101"/>
    <m/>
    <x v="554"/>
    <n v="510.78"/>
    <m/>
    <s v="HS - Head Start"/>
    <x v="12"/>
    <s v="- No Location -"/>
    <s v="Donna Wilbur"/>
  </r>
  <r>
    <s v="5000 - Salaries &amp; Wages"/>
    <s v="Journal"/>
    <x v="6"/>
    <s v="JE101"/>
    <m/>
    <x v="555"/>
    <n v="1018.15"/>
    <m/>
    <s v="HS - Head Start"/>
    <x v="12"/>
    <s v="- No Location -"/>
    <s v="Amber Monserrate"/>
  </r>
  <r>
    <s v="5000 - Salaries &amp; Wages"/>
    <s v="Journal"/>
    <x v="6"/>
    <s v="JE101"/>
    <m/>
    <x v="556"/>
    <n v="1317.08"/>
    <m/>
    <s v="HF - Healthy Families"/>
    <x v="5"/>
    <s v="- No Location -"/>
    <s v="Ann Drennon"/>
  </r>
  <r>
    <s v="5000 - Salaries &amp; Wages"/>
    <s v="Journal"/>
    <x v="6"/>
    <s v="JE101"/>
    <m/>
    <x v="522"/>
    <n v="197.29"/>
    <m/>
    <s v="CCR&amp;R - Child Care Resource &amp; Referral"/>
    <x v="16"/>
    <s v="- No Location -"/>
    <s v="Sue Fenick"/>
  </r>
  <r>
    <s v="5000 - Salaries &amp; Wages"/>
    <s v="Journal"/>
    <x v="6"/>
    <s v="JE101"/>
    <m/>
    <x v="557"/>
    <n v="905.44"/>
    <m/>
    <s v="CCR&amp;R - Child Care Resource &amp; Referral"/>
    <x v="13"/>
    <s v="- No Location -"/>
    <s v="Deborah Carson"/>
  </r>
  <r>
    <s v="5000 - Salaries &amp; Wages"/>
    <s v="Journal"/>
    <x v="6"/>
    <s v="JE101"/>
    <m/>
    <x v="558"/>
    <n v="1146.07"/>
    <m/>
    <s v="CCR&amp;R - Child Care Resource &amp; Referral"/>
    <x v="13"/>
    <s v="- No Location -"/>
    <s v="Rayna Gadsden"/>
  </r>
  <r>
    <s v="5000 - Salaries &amp; Wages"/>
    <s v="Journal"/>
    <x v="6"/>
    <s v="JE101"/>
    <m/>
    <x v="559"/>
    <n v="682.78"/>
    <m/>
    <s v="HS - Head Start"/>
    <x v="12"/>
    <s v="- No Location -"/>
    <s v="Moraima Gonzalez"/>
  </r>
  <r>
    <s v="5000 - Salaries &amp; Wages"/>
    <s v="Journal"/>
    <x v="6"/>
    <s v="JE101"/>
    <m/>
    <x v="560"/>
    <n v="673.82"/>
    <m/>
    <s v="HS - Head Start"/>
    <x v="12"/>
    <s v="- No Location -"/>
    <s v="Doris Santana"/>
  </r>
  <r>
    <s v="5000 - Salaries &amp; Wages"/>
    <s v="Journal"/>
    <x v="6"/>
    <s v="JE101"/>
    <m/>
    <x v="561"/>
    <n v="1325.59"/>
    <m/>
    <s v="HS - Head Start"/>
    <x v="12"/>
    <s v="- No Location -"/>
    <s v="Tomona Green"/>
  </r>
  <r>
    <s v="5000 - Salaries &amp; Wages"/>
    <s v="Journal"/>
    <x v="6"/>
    <s v="JE101"/>
    <m/>
    <x v="562"/>
    <n v="1044.55"/>
    <m/>
    <s v="HS - Head Start"/>
    <x v="12"/>
    <s v="- No Location -"/>
    <s v="Tawanna Best"/>
  </r>
  <r>
    <s v="5000 - Salaries &amp; Wages"/>
    <s v="Journal"/>
    <x v="6"/>
    <s v="JE101"/>
    <m/>
    <x v="563"/>
    <n v="648.41"/>
    <m/>
    <s v="HS - Head Start"/>
    <x v="12"/>
    <s v="- No Location -"/>
    <s v="Saliha Yanik"/>
  </r>
  <r>
    <s v="5000 - Salaries &amp; Wages"/>
    <s v="Journal"/>
    <x v="6"/>
    <s v="JE101"/>
    <m/>
    <x v="564"/>
    <n v="1293.42"/>
    <m/>
    <s v="HF - Healthy Families"/>
    <x v="5"/>
    <s v="- No Location -"/>
    <s v="Susan Margolis"/>
  </r>
  <r>
    <s v="5000 - Salaries &amp; Wages"/>
    <s v="Journal"/>
    <x v="6"/>
    <s v="JE101"/>
    <m/>
    <x v="565"/>
    <n v="279.02"/>
    <m/>
    <s v="CCR&amp;R - Child Care Resource &amp; Referral"/>
    <x v="13"/>
    <s v="- No Location -"/>
    <s v="Samir Reiz"/>
  </r>
  <r>
    <s v="5000 - Salaries &amp; Wages"/>
    <s v="Journal"/>
    <x v="6"/>
    <s v="JE101"/>
    <m/>
    <x v="566"/>
    <n v="1104.23"/>
    <m/>
    <s v="HS - Head Start"/>
    <x v="12"/>
    <s v="- No Location -"/>
    <s v="Verdina Pryor"/>
  </r>
  <r>
    <s v="5000 - Salaries &amp; Wages"/>
    <s v="Journal"/>
    <x v="6"/>
    <s v="JE101"/>
    <m/>
    <x v="567"/>
    <n v="141.49"/>
    <m/>
    <s v="CCR&amp;R - Child Care Resource &amp; Referral"/>
    <x v="20"/>
    <s v="- No Location -"/>
    <s v="Victoria Reger"/>
  </r>
  <r>
    <s v="5000 - Salaries &amp; Wages"/>
    <s v="Journal"/>
    <x v="6"/>
    <s v="JE101"/>
    <m/>
    <x v="568"/>
    <n v="678.7"/>
    <m/>
    <s v="Mt Holly Schools"/>
    <x v="15"/>
    <s v="- No Location -"/>
    <s v="Hafize Firat"/>
  </r>
  <r>
    <s v="5000 - Salaries &amp; Wages"/>
    <s v="Journal"/>
    <x v="6"/>
    <s v="JE101"/>
    <m/>
    <x v="549"/>
    <n v="183.5"/>
    <m/>
    <s v="CCR&amp;R - Child Care Resource &amp; Referral"/>
    <x v="16"/>
    <s v="- No Location -"/>
    <s v="Bonita Jackson"/>
  </r>
  <r>
    <s v="5000 - Salaries &amp; Wages"/>
    <s v="Journal"/>
    <x v="6"/>
    <s v="JE101"/>
    <m/>
    <x v="569"/>
    <n v="922.51"/>
    <m/>
    <s v="CCR&amp;R - Child Care Resource &amp; Referral"/>
    <x v="13"/>
    <s v="- No Location -"/>
    <s v="Kathleen Moreland"/>
  </r>
  <r>
    <s v="5000 - Salaries &amp; Wages"/>
    <s v="Journal"/>
    <x v="6"/>
    <s v="JE101"/>
    <m/>
    <x v="570"/>
    <n v="561.91"/>
    <m/>
    <s v="HS - Head Start"/>
    <x v="12"/>
    <s v="- No Location -"/>
    <s v="Matthew Ditmar"/>
  </r>
  <r>
    <s v="5000 - Salaries &amp; Wages"/>
    <s v="Journal"/>
    <x v="6"/>
    <s v="JE101"/>
    <m/>
    <x v="571"/>
    <n v="2294.86"/>
    <m/>
    <s v="HS - Head Start"/>
    <x v="12"/>
    <s v="- No Location -"/>
    <s v="LOIS BOND"/>
  </r>
  <r>
    <s v="5000 - Salaries &amp; Wages"/>
    <s v="Journal"/>
    <x v="6"/>
    <s v="JE101"/>
    <m/>
    <x v="572"/>
    <n v="648.69000000000005"/>
    <m/>
    <s v="HS - Head Start"/>
    <x v="12"/>
    <s v="- No Location -"/>
    <s v="Sheyleen Hosein"/>
  </r>
  <r>
    <s v="5000 - Salaries &amp; Wages"/>
    <s v="Journal"/>
    <x v="6"/>
    <s v="JE101"/>
    <m/>
    <x v="542"/>
    <n v="491.19"/>
    <m/>
    <s v="CSBG - Community Service Block Grant"/>
    <x v="0"/>
    <s v="- No Location -"/>
    <s v="Rovenna Overton"/>
  </r>
  <r>
    <s v="5000 - Salaries &amp; Wages"/>
    <s v="Journal"/>
    <x v="6"/>
    <s v="JE101"/>
    <m/>
    <x v="573"/>
    <n v="1962.74"/>
    <m/>
    <s v="HS - Head Start"/>
    <x v="12"/>
    <s v="- No Location -"/>
    <s v="ISATA BAH"/>
  </r>
  <r>
    <s v="5000 - Salaries &amp; Wages"/>
    <s v="Journal"/>
    <x v="6"/>
    <s v="JE101"/>
    <m/>
    <x v="535"/>
    <n v="250"/>
    <m/>
    <s v="CCR&amp;R - Child Care Resource &amp; Referral"/>
    <x v="18"/>
    <s v="Admin Office"/>
    <s v="Kyle Edwards"/>
  </r>
  <r>
    <s v="5000 - Salaries &amp; Wages"/>
    <s v="Journal"/>
    <x v="6"/>
    <s v="JE101"/>
    <m/>
    <x v="574"/>
    <n v="242.31"/>
    <m/>
    <s v="USF - Universal Service Fund"/>
    <x v="9"/>
    <s v="Admin Office"/>
    <s v="Janessa Rivera"/>
  </r>
  <r>
    <s v="5000 - Salaries &amp; Wages"/>
    <s v="Journal"/>
    <x v="6"/>
    <s v="JE101"/>
    <m/>
    <x v="575"/>
    <n v="1552.4"/>
    <m/>
    <s v="CCR&amp;R - Child Care Resource &amp; Referral"/>
    <x v="1"/>
    <s v="- No Location -"/>
    <s v="Stacy D Cooper-Gindraw"/>
  </r>
  <r>
    <s v="5000 - Salaries &amp; Wages"/>
    <s v="Journal"/>
    <x v="6"/>
    <s v="JE101"/>
    <m/>
    <x v="576"/>
    <n v="910.26"/>
    <m/>
    <s v="CCR&amp;R - Child Care Resource &amp; Referral"/>
    <x v="13"/>
    <s v="- No Location -"/>
    <s v="Kathryn Magauran"/>
  </r>
  <r>
    <s v="5000 - Salaries &amp; Wages"/>
    <s v="Journal"/>
    <x v="6"/>
    <s v="JE101"/>
    <m/>
    <x v="577"/>
    <n v="801.24"/>
    <m/>
    <s v="CCR&amp;R - Child Care Resource &amp; Referral"/>
    <x v="13"/>
    <s v="- No Location -"/>
    <s v="Frank Notte"/>
  </r>
  <r>
    <s v="5000 - Salaries &amp; Wages"/>
    <s v="Journal"/>
    <x v="6"/>
    <s v="JE738"/>
    <m/>
    <x v="578"/>
    <m/>
    <n v="725.4"/>
    <m/>
    <x v="10"/>
    <s v="- No Location -"/>
    <m/>
  </r>
  <r>
    <s v="5000 - Salaries &amp; Wages"/>
    <s v="Journal"/>
    <x v="6"/>
    <s v="JE101"/>
    <m/>
    <x v="579"/>
    <n v="1083"/>
    <m/>
    <s v="HS - Head Start"/>
    <x v="12"/>
    <s v="- No Location -"/>
    <s v="Mark Wolf"/>
  </r>
  <r>
    <s v="5000 - Salaries &amp; Wages"/>
    <s v="Journal"/>
    <x v="6"/>
    <s v="JE101"/>
    <m/>
    <x v="580"/>
    <n v="809.91"/>
    <m/>
    <s v="HS - Head Start"/>
    <x v="12"/>
    <s v="- No Location -"/>
    <s v="Kristen Furniss"/>
  </r>
  <r>
    <s v="5000 - Salaries &amp; Wages"/>
    <s v="Journal"/>
    <x v="6"/>
    <s v="JE101"/>
    <m/>
    <x v="581"/>
    <n v="951.35"/>
    <m/>
    <s v="HS - Head Start"/>
    <x v="12"/>
    <s v="- No Location -"/>
    <s v="Janet Leonard"/>
  </r>
  <r>
    <s v="5000 - Salaries &amp; Wages"/>
    <s v="Journal"/>
    <x v="6"/>
    <s v="JE101"/>
    <m/>
    <x v="539"/>
    <n v="88.88"/>
    <m/>
    <s v="CCR&amp;R - Child Care Resource &amp; Referral"/>
    <x v="19"/>
    <s v="- No Location -"/>
    <s v="Kristin Mayes"/>
  </r>
  <r>
    <s v="5000 - Salaries &amp; Wages"/>
    <s v="Journal"/>
    <x v="6"/>
    <s v="JE101"/>
    <m/>
    <x v="582"/>
    <n v="1203.73"/>
    <m/>
    <s v="HPRP2 - Homeless Prevention Rapid Rehousing"/>
    <x v="8"/>
    <s v="- No Location -"/>
    <s v="Christina Adriani"/>
  </r>
  <r>
    <s v="5000 - Salaries &amp; Wages"/>
    <s v="Journal"/>
    <x v="6"/>
    <s v="JE101"/>
    <m/>
    <x v="583"/>
    <n v="498.96"/>
    <m/>
    <s v="LiHeap - Low Income Home Energy Assistance Program"/>
    <x v="2"/>
    <s v="- No Location -"/>
    <s v="Ramsey Nutter"/>
  </r>
  <r>
    <s v="5000 - Salaries &amp; Wages"/>
    <s v="Journal"/>
    <x v="6"/>
    <s v="JE101"/>
    <m/>
    <x v="584"/>
    <n v="156.85"/>
    <m/>
    <s v="HF - Healthy Families"/>
    <x v="4"/>
    <s v="- No Location -"/>
    <s v="Claire Garner"/>
  </r>
  <r>
    <s v="5000 - Salaries &amp; Wages"/>
    <s v="Journal"/>
    <x v="6"/>
    <s v="JE101"/>
    <m/>
    <x v="585"/>
    <n v="265.83"/>
    <m/>
    <s v="CSBG - Community Service Block Grant"/>
    <x v="17"/>
    <s v="- No Location -"/>
    <s v="Melonie Vazquez"/>
  </r>
  <r>
    <s v="5000 - Salaries &amp; Wages"/>
    <s v="Journal"/>
    <x v="6"/>
    <s v="JE101"/>
    <m/>
    <x v="586"/>
    <n v="988"/>
    <m/>
    <s v="HS - Head Start"/>
    <x v="12"/>
    <s v="- No Location -"/>
    <s v="Ozlem Yigit"/>
  </r>
  <r>
    <s v="5000 - Salaries &amp; Wages"/>
    <s v="Journal"/>
    <x v="6"/>
    <s v="JE101"/>
    <m/>
    <x v="587"/>
    <n v="493.51"/>
    <m/>
    <s v="LiHeap - Low Income Home Energy Assistance Program"/>
    <x v="2"/>
    <s v="- No Location -"/>
    <s v="Denise Cacalori"/>
  </r>
  <r>
    <s v="5000 - Salaries &amp; Wages"/>
    <s v="Journal"/>
    <x v="6"/>
    <s v="JE101"/>
    <m/>
    <x v="588"/>
    <n v="686.11"/>
    <m/>
    <s v="HF - Healthy Families"/>
    <x v="5"/>
    <s v="Admin Office"/>
    <s v="Michelle Hewitt"/>
  </r>
  <r>
    <s v="5000 - Salaries &amp; Wages"/>
    <s v="Journal"/>
    <x v="6"/>
    <s v="JE101"/>
    <m/>
    <x v="589"/>
    <n v="1374.61"/>
    <m/>
    <s v="CCR&amp;R - Child Care Resource &amp; Referral"/>
    <x v="13"/>
    <s v="- No Location -"/>
    <s v="Janelle Yvette Sample"/>
  </r>
  <r>
    <s v="5000 - Salaries &amp; Wages"/>
    <s v="Journal"/>
    <x v="6"/>
    <s v="JE101"/>
    <m/>
    <x v="590"/>
    <n v="550.08000000000004"/>
    <m/>
    <s v="HS - Head Start"/>
    <x v="12"/>
    <s v="- No Location -"/>
    <s v="Lisa Whitfield"/>
  </r>
  <r>
    <s v="5000 - Salaries &amp; Wages"/>
    <s v="Journal"/>
    <x v="6"/>
    <s v="JE101"/>
    <m/>
    <x v="591"/>
    <n v="644.04"/>
    <m/>
    <s v="HS - Head Start"/>
    <x v="12"/>
    <s v="- No Location -"/>
    <s v="Deniz Genc"/>
  </r>
  <r>
    <s v="5000 - Salaries &amp; Wages"/>
    <s v="Journal"/>
    <x v="6"/>
    <s v="JE101"/>
    <m/>
    <x v="592"/>
    <n v="867.97"/>
    <m/>
    <s v="HS - Head Start"/>
    <x v="12"/>
    <s v="- No Location -"/>
    <s v="Davina Hess"/>
  </r>
  <r>
    <s v="5000 - Salaries &amp; Wages"/>
    <s v="Journal"/>
    <x v="6"/>
    <s v="JE101"/>
    <m/>
    <x v="593"/>
    <n v="313.08999999999997"/>
    <m/>
    <s v="HS - Head Start"/>
    <x v="12"/>
    <s v="- No Location -"/>
    <s v="Andrew Stellwag"/>
  </r>
  <r>
    <s v="5000 - Salaries &amp; Wages"/>
    <s v="Journal"/>
    <x v="6"/>
    <s v="JE101"/>
    <m/>
    <x v="594"/>
    <n v="68.83"/>
    <m/>
    <s v="CCFP - Child Care Food Program"/>
    <x v="24"/>
    <s v="Admin Office"/>
    <s v="Robert Mayfield"/>
  </r>
  <r>
    <s v="5000 - Salaries &amp; Wages"/>
    <s v="Journal"/>
    <x v="6"/>
    <s v="JE101"/>
    <m/>
    <x v="595"/>
    <n v="565.77"/>
    <m/>
    <s v="HF - Healthy Families"/>
    <x v="5"/>
    <s v="- No Location -"/>
    <s v="Stephanie Dixon"/>
  </r>
  <r>
    <s v="5000 - Salaries &amp; Wages"/>
    <s v="Journal"/>
    <x v="6"/>
    <s v="JE101"/>
    <m/>
    <x v="596"/>
    <n v="1014.42"/>
    <m/>
    <s v="CCR&amp;R - Child Care Resource &amp; Referral"/>
    <x v="13"/>
    <s v="- No Location -"/>
    <s v="Donna Conley"/>
  </r>
  <r>
    <s v="5000 - Salaries &amp; Wages"/>
    <s v="Journal"/>
    <x v="6"/>
    <s v="JE101"/>
    <m/>
    <x v="537"/>
    <n v="167.47"/>
    <m/>
    <s v="EHS - Early Head Start"/>
    <x v="6"/>
    <s v="- No Location -"/>
    <s v="Tammy Joyce"/>
  </r>
  <r>
    <s v="5000 - Salaries &amp; Wages"/>
    <s v="Journal"/>
    <x v="6"/>
    <s v="JE101"/>
    <m/>
    <x v="597"/>
    <n v="534"/>
    <m/>
    <s v="HS - Head Start"/>
    <x v="12"/>
    <s v="- No Location -"/>
    <s v="Marie Toussaint -Fontus"/>
  </r>
  <r>
    <s v="5000 - Salaries &amp; Wages"/>
    <s v="Journal"/>
    <x v="6"/>
    <s v="JE101"/>
    <m/>
    <x v="594"/>
    <n v="187.37"/>
    <m/>
    <s v="HS - Head Start"/>
    <x v="12"/>
    <s v="Admin Office"/>
    <s v="Robert Mayfield"/>
  </r>
  <r>
    <s v="5000 - Salaries &amp; Wages"/>
    <s v="Journal"/>
    <x v="6"/>
    <s v="JE101"/>
    <m/>
    <x v="535"/>
    <n v="75"/>
    <m/>
    <s v="LiHeap - Low Income Home Energy Assistance Program"/>
    <x v="2"/>
    <s v="Admin Office"/>
    <s v="Kyle Edwards"/>
  </r>
  <r>
    <s v="5000 - Salaries &amp; Wages"/>
    <s v="Journal"/>
    <x v="6"/>
    <s v="JE101"/>
    <m/>
    <x v="598"/>
    <n v="291.12"/>
    <m/>
    <s v="LiHeap - Low Income Home Energy Assistance Program"/>
    <x v="2"/>
    <s v="- No Location -"/>
    <s v="Vincent Padilla"/>
  </r>
  <r>
    <s v="5000 - Salaries &amp; Wages"/>
    <s v="Journal"/>
    <x v="6"/>
    <s v="JE101"/>
    <m/>
    <x v="574"/>
    <n v="1480.77"/>
    <m/>
    <s v="CCYC - Community Council of Young Children"/>
    <x v="22"/>
    <s v="Admin Office"/>
    <s v="Janessa Rivera"/>
  </r>
  <r>
    <s v="5000 - Salaries &amp; Wages"/>
    <s v="Journal"/>
    <x v="6"/>
    <s v="JE101"/>
    <m/>
    <x v="599"/>
    <n v="655.16999999999996"/>
    <m/>
    <s v="HS - Head Start"/>
    <x v="12"/>
    <s v="- No Location -"/>
    <s v="Samarjit Sharma"/>
  </r>
  <r>
    <s v="5000 - Salaries &amp; Wages"/>
    <s v="Journal"/>
    <x v="6"/>
    <s v="JE101"/>
    <m/>
    <x v="542"/>
    <n v="469.62"/>
    <m/>
    <s v="USF - Universal Service Fund"/>
    <x v="9"/>
    <s v="- No Location -"/>
    <s v="Rovenna Overton"/>
  </r>
  <r>
    <s v="5000 - Salaries &amp; Wages"/>
    <s v="Journal"/>
    <x v="6"/>
    <s v="JE101"/>
    <m/>
    <x v="600"/>
    <n v="790.41"/>
    <m/>
    <s v="HS - Head Start"/>
    <x v="12"/>
    <s v="- No Location -"/>
    <s v="Farhanaz Habib"/>
  </r>
  <r>
    <s v="5000 - Salaries &amp; Wages"/>
    <s v="Journal"/>
    <x v="6"/>
    <s v="JE101"/>
    <m/>
    <x v="553"/>
    <n v="841.17"/>
    <m/>
    <s v="HS - Head Start"/>
    <x v="12"/>
    <s v="Admin Office"/>
    <s v="Darshpreet Thind"/>
  </r>
  <r>
    <s v="5000 - Salaries &amp; Wages"/>
    <s v="Journal"/>
    <x v="6"/>
    <s v="JE101"/>
    <m/>
    <x v="601"/>
    <n v="1489.73"/>
    <m/>
    <s v="HS - Head Start"/>
    <x v="12"/>
    <s v="- No Location -"/>
    <s v="Sherrita Dunn"/>
  </r>
  <r>
    <s v="5000 - Salaries &amp; Wages"/>
    <s v="Journal"/>
    <x v="6"/>
    <s v="JE101"/>
    <m/>
    <x v="602"/>
    <n v="1968.73"/>
    <m/>
    <s v="HS - Head Start"/>
    <x v="12"/>
    <s v="- No Location -"/>
    <s v="Bonnie Sheipe-Warthen"/>
  </r>
  <r>
    <s v="5000 - Salaries &amp; Wages"/>
    <s v="Journal"/>
    <x v="6"/>
    <s v="JE101"/>
    <m/>
    <x v="603"/>
    <n v="1201.96"/>
    <m/>
    <s v="HS - Head Start"/>
    <x v="12"/>
    <s v="- No Location -"/>
    <s v="Keshia Flewellen"/>
  </r>
  <r>
    <s v="5000 - Salaries &amp; Wages"/>
    <s v="Journal"/>
    <x v="6"/>
    <s v="JE101"/>
    <m/>
    <x v="565"/>
    <n v="255.11"/>
    <m/>
    <s v="HS - Head Start"/>
    <x v="12"/>
    <s v="- No Location -"/>
    <s v="Samir Reiz"/>
  </r>
  <r>
    <s v="5000 - Salaries &amp; Wages"/>
    <s v="Journal"/>
    <x v="6"/>
    <s v="JE101"/>
    <m/>
    <x v="604"/>
    <n v="250"/>
    <m/>
    <s v="CCR&amp;R - Child Care Resource &amp; Referral"/>
    <x v="18"/>
    <s v="Admin Office"/>
    <s v="Sharon Forman"/>
  </r>
  <r>
    <s v="5000 - Salaries &amp; Wages"/>
    <s v="Journal"/>
    <x v="6"/>
    <s v="JE101"/>
    <m/>
    <x v="524"/>
    <n v="43.31"/>
    <m/>
    <s v="HPRP2 - Homeless Prevention Rapid Rehousing"/>
    <x v="8"/>
    <s v="Admin Office"/>
    <s v="Amie Sharer"/>
  </r>
  <r>
    <s v="5000 - Salaries &amp; Wages"/>
    <s v="Journal"/>
    <x v="6"/>
    <s v="JE101"/>
    <m/>
    <x v="538"/>
    <n v="34.619999999999997"/>
    <m/>
    <s v="HPRP2 - Homeless Prevention Rapid Rehousing"/>
    <x v="8"/>
    <s v="Admin Office"/>
    <s v="Manvir Gill"/>
  </r>
  <r>
    <s v="5000 - Salaries &amp; Wages"/>
    <s v="Journal"/>
    <x v="6"/>
    <s v="JE101"/>
    <m/>
    <x v="605"/>
    <n v="1090.52"/>
    <m/>
    <s v="HS - Head Start"/>
    <x v="12"/>
    <s v="- No Location -"/>
    <s v="Maria Figueroa"/>
  </r>
  <r>
    <s v="5000 - Salaries &amp; Wages"/>
    <s v="Journal"/>
    <x v="6"/>
    <s v="JE101"/>
    <m/>
    <x v="606"/>
    <n v="739.42"/>
    <m/>
    <s v="HS - Head Start"/>
    <x v="12"/>
    <s v="- No Location -"/>
    <s v="Legna Figueroa"/>
  </r>
  <r>
    <s v="5000 - Salaries &amp; Wages"/>
    <s v="Journal"/>
    <x v="6"/>
    <s v="JE101"/>
    <m/>
    <x v="607"/>
    <n v="222.5"/>
    <m/>
    <s v="HS - Head Start"/>
    <x v="12"/>
    <s v="- No Location -"/>
    <s v="Catherine Foster"/>
  </r>
  <r>
    <s v="5000 - Salaries &amp; Wages"/>
    <s v="Journal"/>
    <x v="6"/>
    <s v="JE101"/>
    <m/>
    <x v="608"/>
    <n v="1077.6099999999999"/>
    <m/>
    <s v="HS - Head Start"/>
    <x v="12"/>
    <s v="- No Location -"/>
    <s v="Tugce Ozel"/>
  </r>
  <r>
    <s v="5000 - Salaries &amp; Wages"/>
    <s v="Journal"/>
    <x v="6"/>
    <s v="JE101"/>
    <m/>
    <x v="538"/>
    <n v="1033.96"/>
    <m/>
    <s v="CSBG - Community Service Block Grant"/>
    <x v="17"/>
    <s v="Admin Office"/>
    <s v="Manvir Gill"/>
  </r>
  <r>
    <s v="5000 - Salaries &amp; Wages"/>
    <s v="Journal"/>
    <x v="6"/>
    <s v="JE101"/>
    <m/>
    <x v="567"/>
    <n v="801.77"/>
    <m/>
    <s v="CCR&amp;R - Child Care Resource &amp; Referral"/>
    <x v="13"/>
    <s v="- No Location -"/>
    <s v="Victoria Reger"/>
  </r>
  <r>
    <s v="5000 - Salaries &amp; Wages"/>
    <s v="Journal"/>
    <x v="6"/>
    <s v="JE101"/>
    <m/>
    <x v="522"/>
    <n v="197.29"/>
    <m/>
    <s v="CCR&amp;R - Child Care Resource &amp; Referral"/>
    <x v="13"/>
    <s v="- No Location -"/>
    <s v="Sue Fenick"/>
  </r>
  <r>
    <s v="5000 - Salaries &amp; Wages"/>
    <s v="Journal"/>
    <x v="6"/>
    <s v="JE101"/>
    <m/>
    <x v="609"/>
    <n v="540.91"/>
    <m/>
    <s v="HS - Head Start"/>
    <x v="12"/>
    <s v="- No Location -"/>
    <s v="Ethel Jackson"/>
  </r>
  <r>
    <s v="5000 - Salaries &amp; Wages"/>
    <s v="Journal"/>
    <x v="6"/>
    <s v="JE101"/>
    <m/>
    <x v="610"/>
    <n v="826.12"/>
    <m/>
    <s v="HS - Head Start"/>
    <x v="12"/>
    <s v="- No Location -"/>
    <s v="Rita Jenkins"/>
  </r>
  <r>
    <s v="5000 - Salaries &amp; Wages"/>
    <s v="Journal"/>
    <x v="6"/>
    <s v="JE101"/>
    <m/>
    <x v="611"/>
    <n v="716.8"/>
    <m/>
    <s v="HS - Head Start"/>
    <x v="12"/>
    <s v="- No Location -"/>
    <s v="Busra Efil"/>
  </r>
  <r>
    <s v="5000 - Salaries &amp; Wages"/>
    <s v="Journal"/>
    <x v="6"/>
    <s v="JE101"/>
    <m/>
    <x v="612"/>
    <n v="89.26"/>
    <m/>
    <s v="HS - Head Start"/>
    <x v="12"/>
    <s v="- No Location -"/>
    <s v="Paulina Hidalgo"/>
  </r>
  <r>
    <s v="5000 - Salaries &amp; Wages"/>
    <s v="Journal"/>
    <x v="6"/>
    <s v="JE101"/>
    <m/>
    <x v="538"/>
    <n v="574.62"/>
    <m/>
    <s v="CSBG - Community Service Block Grant"/>
    <x v="0"/>
    <s v="Admin Office"/>
    <s v="Manvir Gill"/>
  </r>
  <r>
    <s v="5000 - Salaries &amp; Wages"/>
    <s v="Journal"/>
    <x v="6"/>
    <s v="JE101"/>
    <m/>
    <x v="535"/>
    <n v="500"/>
    <m/>
    <s v="CSBG - Community Service Block Grant"/>
    <x v="0"/>
    <s v="Admin Office"/>
    <s v="Kyle Edwards"/>
  </r>
  <r>
    <s v="5000 - Salaries &amp; Wages"/>
    <s v="Journal"/>
    <x v="6"/>
    <s v="JE101"/>
    <m/>
    <x v="613"/>
    <n v="1051.06"/>
    <m/>
    <s v="CCR&amp;R - Child Care Resource &amp; Referral"/>
    <x v="13"/>
    <s v="- No Location -"/>
    <s v="Andrea Ferrare"/>
  </r>
  <r>
    <s v="5000 - Salaries &amp; Wages"/>
    <s v="Journal"/>
    <x v="6"/>
    <s v="JE101"/>
    <m/>
    <x v="614"/>
    <n v="873.82"/>
    <m/>
    <s v="HS - Head Start"/>
    <x v="12"/>
    <s v="- No Location -"/>
    <s v="Glayds Ortiz"/>
  </r>
  <r>
    <s v="5000 - Salaries &amp; Wages"/>
    <s v="Journal"/>
    <x v="6"/>
    <s v="JE101"/>
    <m/>
    <x v="615"/>
    <n v="568.41999999999996"/>
    <m/>
    <s v="HS - Head Start"/>
    <x v="12"/>
    <s v="- No Location -"/>
    <s v="Syrena Moss"/>
  </r>
  <r>
    <s v="5000 - Salaries &amp; Wages"/>
    <s v="Journal"/>
    <x v="6"/>
    <s v="JE101"/>
    <m/>
    <x v="526"/>
    <n v="276.66000000000003"/>
    <m/>
    <s v="CSBG - Community Service Block Grant"/>
    <x v="17"/>
    <s v="Admin Office"/>
    <s v="Ruben Johnson"/>
  </r>
  <r>
    <s v="5000 - Salaries &amp; Wages"/>
    <s v="Journal"/>
    <x v="6"/>
    <s v="JE101"/>
    <m/>
    <x v="535"/>
    <n v="250"/>
    <m/>
    <s v="CCR&amp;R - Child Care Resource &amp; Referral"/>
    <x v="13"/>
    <s v="Admin Office"/>
    <s v="Kyle Edwards"/>
  </r>
  <r>
    <s v="5000 - Salaries &amp; Wages"/>
    <s v="Journal"/>
    <x v="6"/>
    <s v="JE101"/>
    <m/>
    <x v="554"/>
    <n v="1037.03"/>
    <m/>
    <s v="EHS - Early Head Start"/>
    <x v="6"/>
    <s v="- No Location -"/>
    <s v="Donna Wilbur"/>
  </r>
  <r>
    <s v="5000 - Salaries &amp; Wages"/>
    <s v="Journal"/>
    <x v="6"/>
    <s v="JE101"/>
    <m/>
    <x v="616"/>
    <n v="796.91"/>
    <m/>
    <s v="HS - Head Start"/>
    <x v="12"/>
    <s v="- No Location -"/>
    <s v="Kathryn Hartlaub"/>
  </r>
  <r>
    <s v="5000 - Salaries &amp; Wages"/>
    <s v="Journal"/>
    <x v="6"/>
    <s v="JE101"/>
    <m/>
    <x v="617"/>
    <n v="685.48"/>
    <m/>
    <s v="HS - Head Start"/>
    <x v="12"/>
    <s v="- No Location -"/>
    <s v="Jennifer Elder"/>
  </r>
  <r>
    <s v="5000 - Salaries &amp; Wages"/>
    <s v="Journal"/>
    <x v="6"/>
    <s v="JE101"/>
    <m/>
    <x v="545"/>
    <n v="195.5"/>
    <m/>
    <s v="CCR&amp;R - Child Care Resource &amp; Referral"/>
    <x v="18"/>
    <s v="Admin Office"/>
    <s v="Greta Peterson"/>
  </r>
  <r>
    <s v="5000 - Salaries &amp; Wages"/>
    <s v="Journal"/>
    <x v="6"/>
    <s v="JE101"/>
    <m/>
    <x v="539"/>
    <n v="1599.79"/>
    <m/>
    <s v="CCR&amp;R - Child Care Resource &amp; Referral"/>
    <x v="16"/>
    <s v="- No Location -"/>
    <s v="Kristin Mayes"/>
  </r>
  <r>
    <s v="5000 - Salaries &amp; Wages"/>
    <s v="Journal"/>
    <x v="6"/>
    <s v="JE101"/>
    <m/>
    <x v="565"/>
    <n v="143.5"/>
    <m/>
    <s v="EHS - Early Head Start"/>
    <x v="6"/>
    <s v="- No Location -"/>
    <s v="Samir Reiz"/>
  </r>
  <r>
    <s v="5000 - Salaries &amp; Wages"/>
    <s v="Journal"/>
    <x v="6"/>
    <s v="JE101"/>
    <m/>
    <x v="618"/>
    <n v="676.75"/>
    <m/>
    <s v="HS - Head Start"/>
    <x v="12"/>
    <s v="- No Location -"/>
    <s v="Miriam Claudio"/>
  </r>
  <r>
    <s v="5000 - Salaries &amp; Wages"/>
    <s v="Journal"/>
    <x v="6"/>
    <s v="JE101"/>
    <m/>
    <x v="619"/>
    <n v="1904.54"/>
    <m/>
    <s v="HS - Head Start"/>
    <x v="12"/>
    <s v="- No Location -"/>
    <s v="Christine Himm"/>
  </r>
  <r>
    <s v="5000 - Salaries &amp; Wages"/>
    <s v="Journal"/>
    <x v="6"/>
    <s v="JE101"/>
    <m/>
    <x v="535"/>
    <n v="75"/>
    <m/>
    <s v="USF - Universal Service Fund"/>
    <x v="9"/>
    <s v="Admin Office"/>
    <s v="Kyle Edwards"/>
  </r>
  <r>
    <s v="5000 - Salaries &amp; Wages"/>
    <s v="Journal"/>
    <x v="6"/>
    <s v="JE101"/>
    <m/>
    <x v="595"/>
    <n v="615.38"/>
    <m/>
    <s v="HF - Healthy Families"/>
    <x v="21"/>
    <s v="- No Location -"/>
    <s v="Stephanie Dixon"/>
  </r>
  <r>
    <s v="5000 - Salaries &amp; Wages"/>
    <s v="Journal"/>
    <x v="6"/>
    <s v="JE101"/>
    <m/>
    <x v="565"/>
    <n v="651.04999999999995"/>
    <m/>
    <s v="CSBG - Community Service Block Grant"/>
    <x v="0"/>
    <s v="- No Location -"/>
    <s v="Samir Reiz"/>
  </r>
  <r>
    <s v="5000 - Salaries &amp; Wages"/>
    <s v="Journal"/>
    <x v="6"/>
    <s v="JE101"/>
    <m/>
    <x v="620"/>
    <n v="667.3"/>
    <m/>
    <s v="CCR&amp;R - Child Care Resource &amp; Referral"/>
    <x v="20"/>
    <s v="- No Location -"/>
    <s v="Susan Ford"/>
  </r>
  <r>
    <s v="5000 - Salaries &amp; Wages"/>
    <s v="Journal"/>
    <x v="6"/>
    <s v="JE101"/>
    <m/>
    <x v="543"/>
    <n v="377.63"/>
    <m/>
    <s v="USF - Universal Service Fund"/>
    <x v="9"/>
    <s v="- No Location -"/>
    <s v="Donna Hajzer"/>
  </r>
  <r>
    <s v="5000 - Salaries &amp; Wages"/>
    <s v="Journal"/>
    <x v="6"/>
    <s v="JE101"/>
    <m/>
    <x v="535"/>
    <n v="71.25"/>
    <m/>
    <s v="CCYC - Community Council of Young Children"/>
    <x v="22"/>
    <s v="Admin Office"/>
    <s v="Kyle Edwards"/>
  </r>
  <r>
    <s v="5000 - Salaries &amp; Wages"/>
    <s v="Journal"/>
    <x v="6"/>
    <s v="JE101"/>
    <m/>
    <x v="621"/>
    <n v="912.82"/>
    <m/>
    <s v="CCR&amp;R - Child Care Resource &amp; Referral"/>
    <x v="13"/>
    <s v="- No Location -"/>
    <s v="Devita Smith"/>
  </r>
  <r>
    <s v="5000 - Salaries &amp; Wages"/>
    <s v="Journal"/>
    <x v="6"/>
    <s v="JE101"/>
    <m/>
    <x v="527"/>
    <n v="134.30000000000001"/>
    <m/>
    <s v="CCR&amp;R - Child Care Resource &amp; Referral"/>
    <x v="13"/>
    <s v="- No Location -"/>
    <s v="Christine Morrison"/>
  </r>
  <r>
    <s v="5000 - Salaries &amp; Wages"/>
    <s v="Journal"/>
    <x v="6"/>
    <s v="JE101"/>
    <m/>
    <x v="620"/>
    <n v="533.85"/>
    <m/>
    <s v="CCR&amp;R - Child Care Resource &amp; Referral"/>
    <x v="11"/>
    <s v="- No Location -"/>
    <s v="Susan Ford"/>
  </r>
  <r>
    <s v="5000 - Salaries &amp; Wages"/>
    <s v="Journal"/>
    <x v="6"/>
    <s v="JE101"/>
    <m/>
    <x v="585"/>
    <n v="1133.25"/>
    <m/>
    <s v="HPRP2 - Homeless Prevention Rapid Rehousing"/>
    <x v="8"/>
    <s v="- No Location -"/>
    <s v="Melonie Vazquez"/>
  </r>
  <r>
    <s v="5000 - Salaries &amp; Wages"/>
    <s v="Journal"/>
    <x v="6"/>
    <s v="JE101"/>
    <m/>
    <x v="622"/>
    <n v="1320"/>
    <m/>
    <s v="Mt Holly Schools"/>
    <x v="15"/>
    <s v="- No Location -"/>
    <s v="Megan Rodrigues"/>
  </r>
  <r>
    <s v="5000 - Salaries &amp; Wages"/>
    <s v="Journal"/>
    <x v="6"/>
    <s v="JE101"/>
    <m/>
    <x v="540"/>
    <n v="522.5"/>
    <m/>
    <s v="LiHeap - Low Income Home Energy Assistance Program"/>
    <x v="2"/>
    <s v="- No Location -"/>
    <s v="Constance Pritchett"/>
  </r>
  <r>
    <s v="5000 - Salaries &amp; Wages"/>
    <s v="Journal"/>
    <x v="6"/>
    <s v="JE101"/>
    <m/>
    <x v="623"/>
    <n v="1080.3800000000001"/>
    <m/>
    <s v="EHS - Early Head Start"/>
    <x v="6"/>
    <s v="- No Location -"/>
    <s v="Ayanna Martin"/>
  </r>
  <r>
    <s v="5000 - Salaries &amp; Wages"/>
    <s v="Journal"/>
    <x v="6"/>
    <s v="JE101"/>
    <m/>
    <x v="624"/>
    <n v="907.05"/>
    <m/>
    <s v="HS - Head Start"/>
    <x v="12"/>
    <s v="- No Location -"/>
    <s v="Ivanette Peterson"/>
  </r>
  <r>
    <s v="5000 - Salaries &amp; Wages"/>
    <s v="Journal"/>
    <x v="6"/>
    <s v="JE101"/>
    <m/>
    <x v="625"/>
    <n v="650.72"/>
    <m/>
    <s v="HS - Head Start"/>
    <x v="12"/>
    <s v="- No Location -"/>
    <s v="Doreen Knaupp"/>
  </r>
  <r>
    <s v="5000 - Salaries &amp; Wages"/>
    <s v="Journal"/>
    <x v="6"/>
    <s v="JE101"/>
    <m/>
    <x v="552"/>
    <n v="903.32"/>
    <m/>
    <s v="HS - Head Start"/>
    <x v="12"/>
    <s v="- No Location -"/>
    <s v="Denise Klein"/>
  </r>
  <r>
    <s v="5000 - Salaries &amp; Wages"/>
    <s v="Journal"/>
    <x v="6"/>
    <s v="JE101"/>
    <m/>
    <x v="626"/>
    <n v="841.07"/>
    <m/>
    <s v="HS - Head Start"/>
    <x v="12"/>
    <s v="- No Location -"/>
    <s v="Danielle Jakubowski"/>
  </r>
  <r>
    <s v="5000 - Salaries &amp; Wages"/>
    <s v="Journal"/>
    <x v="6"/>
    <s v="JE101"/>
    <m/>
    <x v="526"/>
    <n v="2769.98"/>
    <m/>
    <s v="HS - Head Start"/>
    <x v="12"/>
    <s v="Admin Office"/>
    <s v="Ruben Johnson"/>
  </r>
  <r>
    <s v="5000 - Salaries &amp; Wages"/>
    <s v="Journal"/>
    <x v="6"/>
    <s v="JE101"/>
    <m/>
    <x v="627"/>
    <n v="396.89"/>
    <m/>
    <s v="HS - Head Start"/>
    <x v="15"/>
    <s v="- No Location -"/>
    <s v="Kimberly Farrell"/>
  </r>
  <r>
    <s v="5000 - Salaries &amp; Wages"/>
    <s v="Journal"/>
    <x v="6"/>
    <s v="JE101"/>
    <m/>
    <x v="628"/>
    <n v="1216"/>
    <m/>
    <s v="HF - Healthy Families"/>
    <x v="5"/>
    <s v="- No Location -"/>
    <s v="Karla DeJesus-Centeno"/>
  </r>
  <r>
    <s v="5000 - Salaries &amp; Wages"/>
    <s v="Journal"/>
    <x v="6"/>
    <s v="JE101"/>
    <m/>
    <x v="574"/>
    <n v="79.69"/>
    <m/>
    <s v="HF - Healthy Families"/>
    <x v="5"/>
    <s v="Admin Office"/>
    <s v="Janessa Rivera"/>
  </r>
  <r>
    <s v="5000 - Salaries &amp; Wages"/>
    <s v="Journal"/>
    <x v="6"/>
    <s v="JE101"/>
    <m/>
    <x v="595"/>
    <n v="506.21"/>
    <m/>
    <s v="HF - Healthy Families"/>
    <x v="4"/>
    <s v="- No Location -"/>
    <s v="Stephanie Dixon"/>
  </r>
  <r>
    <s v="5000 - Salaries &amp; Wages"/>
    <s v="Journal"/>
    <x v="6"/>
    <s v="JE101"/>
    <m/>
    <x v="629"/>
    <n v="1517.52"/>
    <m/>
    <s v="CCR&amp;R - Child Care Resource &amp; Referral"/>
    <x v="13"/>
    <s v="- No Location -"/>
    <s v="Shellinda Hardie"/>
  </r>
  <r>
    <s v="5000 - Salaries &amp; Wages"/>
    <s v="Journal"/>
    <x v="6"/>
    <s v="JE101"/>
    <m/>
    <x v="481"/>
    <n v="659.95"/>
    <m/>
    <s v="HS - Head Start"/>
    <x v="12"/>
    <s v="- No Location -"/>
    <s v="Courtney Saxon"/>
  </r>
  <r>
    <s v="5000 - Salaries &amp; Wages"/>
    <s v="Journal"/>
    <x v="6"/>
    <s v="JE101"/>
    <m/>
    <x v="584"/>
    <n v="1755.57"/>
    <m/>
    <s v="HF - Healthy Families"/>
    <x v="5"/>
    <s v="- No Location -"/>
    <s v="Claire Garner"/>
  </r>
  <r>
    <s v="5000 - Salaries &amp; Wages"/>
    <s v="Journal"/>
    <x v="6"/>
    <s v="JE101"/>
    <m/>
    <x v="620"/>
    <n v="266.92"/>
    <m/>
    <s v="CCR&amp;R - Child Care Resource &amp; Referral"/>
    <x v="16"/>
    <s v="- No Location -"/>
    <s v="Susan Ford"/>
  </r>
  <r>
    <s v="5000 - Salaries &amp; Wages"/>
    <s v="Journal"/>
    <x v="6"/>
    <s v="JE101"/>
    <m/>
    <x v="630"/>
    <n v="686.64"/>
    <m/>
    <s v="EHS - Early Head Start"/>
    <x v="6"/>
    <s v="- No Location -"/>
    <s v="Amylir Torres"/>
  </r>
  <r>
    <s v="5000 - Salaries &amp; Wages"/>
    <s v="Journal"/>
    <x v="6"/>
    <s v="JE101"/>
    <m/>
    <x v="538"/>
    <n v="1211.54"/>
    <m/>
    <s v="HS - Head Start"/>
    <x v="12"/>
    <s v="Admin Office"/>
    <s v="Manvir Gill"/>
  </r>
  <r>
    <s v="5000 - Salaries &amp; Wages"/>
    <s v="Journal"/>
    <x v="6"/>
    <s v="JE101"/>
    <m/>
    <x v="631"/>
    <n v="469.75"/>
    <m/>
    <s v="HS - Head Start"/>
    <x v="12"/>
    <s v="- No Location -"/>
    <s v="Nidhi Sharma"/>
  </r>
  <r>
    <s v="5000 - Salaries &amp; Wages"/>
    <s v="Journal"/>
    <x v="6"/>
    <s v="JE101"/>
    <m/>
    <x v="632"/>
    <n v="664.56"/>
    <m/>
    <s v="HS - Head Start"/>
    <x v="12"/>
    <s v="- No Location -"/>
    <s v="Erica Rice"/>
  </r>
  <r>
    <s v="5000 - Salaries &amp; Wages"/>
    <s v="Journal"/>
    <x v="6"/>
    <s v="JE101"/>
    <m/>
    <x v="633"/>
    <n v="1859.35"/>
    <m/>
    <s v="Mt Holly Schools"/>
    <x v="15"/>
    <s v="- No Location -"/>
    <s v="Jennifer Jones"/>
  </r>
  <r>
    <s v="5000 - Salaries &amp; Wages"/>
    <s v="Journal"/>
    <x v="6"/>
    <s v="JE101"/>
    <m/>
    <x v="634"/>
    <n v="208.67"/>
    <m/>
    <s v="USF - Universal Service Fund"/>
    <x v="9"/>
    <s v="- No Location -"/>
    <s v="Quamillah Nelson"/>
  </r>
  <r>
    <s v="5000 - Salaries &amp; Wages"/>
    <s v="Journal"/>
    <x v="6"/>
    <s v="JE101"/>
    <m/>
    <x v="635"/>
    <n v="1496.25"/>
    <m/>
    <s v="HS - Head Start"/>
    <x v="12"/>
    <s v="- No Location -"/>
    <s v="Jennifer Carley-Price"/>
  </r>
  <r>
    <s v="5000 - Salaries &amp; Wages"/>
    <s v="Journal"/>
    <x v="6"/>
    <s v="JE101"/>
    <m/>
    <x v="574"/>
    <n v="403.85"/>
    <m/>
    <s v="LiHeap - Low Income Home Energy Assistance Program"/>
    <x v="2"/>
    <s v="Admin Office"/>
    <s v="Janessa Rivera"/>
  </r>
  <r>
    <s v="5000 - Salaries &amp; Wages"/>
    <s v="Journal"/>
    <x v="6"/>
    <s v="JE101"/>
    <m/>
    <x v="549"/>
    <n v="1488.68"/>
    <m/>
    <s v="CCR&amp;R - Child Care Resource &amp; Referral"/>
    <x v="13"/>
    <s v="- No Location -"/>
    <s v="Bonita Jackson"/>
  </r>
  <r>
    <s v="5000 - Salaries &amp; Wages"/>
    <s v="Journal"/>
    <x v="6"/>
    <s v="JE101"/>
    <m/>
    <x v="636"/>
    <n v="685.33"/>
    <m/>
    <s v="HS - Head Start"/>
    <x v="12"/>
    <s v="- No Location -"/>
    <s v="Kishawn Barnes"/>
  </r>
  <r>
    <s v="5000 - Salaries &amp; Wages"/>
    <s v="Journal"/>
    <x v="6"/>
    <s v="JE101"/>
    <m/>
    <x v="637"/>
    <n v="1386.45"/>
    <m/>
    <s v="HS - Head Start"/>
    <x v="12"/>
    <s v="- No Location -"/>
    <s v="Heather Coleman"/>
  </r>
  <r>
    <s v="5000 - Salaries &amp; Wages"/>
    <s v="Journal"/>
    <x v="6"/>
    <s v="JE101"/>
    <m/>
    <x v="638"/>
    <n v="461.71"/>
    <m/>
    <s v="HS - Head Start"/>
    <x v="12"/>
    <s v="- No Location -"/>
    <s v="Patricia Joyce"/>
  </r>
  <r>
    <s v="5000 - Salaries &amp; Wages"/>
    <s v="Journal"/>
    <x v="6"/>
    <s v="JE101"/>
    <m/>
    <x v="413"/>
    <n v="1496.59"/>
    <m/>
    <s v="HS - Head Start"/>
    <x v="12"/>
    <s v="- No Location -"/>
    <s v="Patricia Goldwire"/>
  </r>
  <r>
    <s v="5000 - Salaries &amp; Wages"/>
    <s v="Journal"/>
    <x v="6"/>
    <s v="JE101"/>
    <m/>
    <x v="382"/>
    <n v="718.28"/>
    <m/>
    <s v="HS - Head Start"/>
    <x v="12"/>
    <s v="- No Location -"/>
    <s v="Carol Brown"/>
  </r>
  <r>
    <s v="5000 - Salaries &amp; Wages"/>
    <s v="Journal"/>
    <x v="6"/>
    <s v="JE101"/>
    <m/>
    <x v="545"/>
    <n v="325.83999999999997"/>
    <m/>
    <s v="CSBG - Community Service Block Grant"/>
    <x v="0"/>
    <s v="Admin Office"/>
    <s v="Greta Peterson"/>
  </r>
  <r>
    <s v="5000 - Salaries &amp; Wages"/>
    <s v="Journal"/>
    <x v="6"/>
    <s v="JE101"/>
    <m/>
    <x v="639"/>
    <n v="702.1"/>
    <m/>
    <s v="HS - Head Start"/>
    <x v="12"/>
    <s v="- No Location -"/>
    <s v="May Elkady"/>
  </r>
  <r>
    <s v="5000 - Salaries &amp; Wages"/>
    <s v="Journal"/>
    <x v="6"/>
    <s v="JE101"/>
    <m/>
    <x v="640"/>
    <n v="807.73"/>
    <m/>
    <s v="HS - Head Start"/>
    <x v="12"/>
    <s v="- No Location -"/>
    <s v="Courtney Farina"/>
  </r>
  <r>
    <s v="5000 - Salaries &amp; Wages"/>
    <s v="Journal"/>
    <x v="6"/>
    <s v="JE101"/>
    <m/>
    <x v="526"/>
    <n v="917.71"/>
    <m/>
    <s v="CCR&amp;R - Child Care Resource &amp; Referral"/>
    <x v="18"/>
    <s v="Admin Office"/>
    <s v="Ruben Johnson"/>
  </r>
  <r>
    <s v="5000 - Salaries &amp; Wages"/>
    <s v="Journal"/>
    <x v="6"/>
    <s v="JE101"/>
    <m/>
    <x v="549"/>
    <n v="164.23"/>
    <m/>
    <s v="CCR&amp;R - Child Care Resource &amp; Referral"/>
    <x v="18"/>
    <s v="- No Location -"/>
    <s v="Bonita Jackson"/>
  </r>
  <r>
    <s v="5000 - Salaries &amp; Wages"/>
    <s v="Journal"/>
    <x v="6"/>
    <s v="JE101"/>
    <m/>
    <x v="641"/>
    <n v="1431.53"/>
    <m/>
    <s v="HF - Healthy Families"/>
    <x v="4"/>
    <s v="- No Location -"/>
    <s v="Mary Kennedy"/>
  </r>
  <r>
    <s v="5000 - Salaries &amp; Wages"/>
    <s v="Journal"/>
    <x v="6"/>
    <s v="JE101"/>
    <m/>
    <x v="642"/>
    <n v="812.9"/>
    <m/>
    <s v="CSBG - Community Service Block Grant"/>
    <x v="17"/>
    <s v="- No Location -"/>
    <s v="Jennifer Craig"/>
  </r>
  <r>
    <s v="5000 - Salaries &amp; Wages"/>
    <s v="Journal"/>
    <x v="6"/>
    <s v="JE101"/>
    <m/>
    <x v="527"/>
    <n v="134.30000000000001"/>
    <m/>
    <s v="CCR&amp;R - Child Care Resource &amp; Referral"/>
    <x v="25"/>
    <s v="- No Location -"/>
    <s v="Christine Morrison"/>
  </r>
  <r>
    <s v="5000 - Salaries &amp; Wages"/>
    <s v="Journal"/>
    <x v="6"/>
    <s v="JE101"/>
    <m/>
    <x v="643"/>
    <n v="1061.25"/>
    <m/>
    <s v="EHS - Early Head Start"/>
    <x v="6"/>
    <s v="- No Location -"/>
    <s v="Pantida Wescott"/>
  </r>
  <r>
    <s v="5000 - Salaries &amp; Wages"/>
    <s v="Journal"/>
    <x v="6"/>
    <s v="JE101"/>
    <m/>
    <x v="542"/>
    <n v="799.62"/>
    <m/>
    <s v="LiHeap - Low Income Home Energy Assistance Program"/>
    <x v="2"/>
    <s v="- No Location -"/>
    <s v="Rovenna Overton"/>
  </r>
  <r>
    <s v="5000 - Salaries &amp; Wages"/>
    <s v="Journal"/>
    <x v="6"/>
    <s v="JE101"/>
    <m/>
    <x v="634"/>
    <n v="355.29"/>
    <m/>
    <s v="LiHeap - Low Income Home Energy Assistance Program"/>
    <x v="2"/>
    <s v="- No Location -"/>
    <s v="Quamillah Nelson"/>
  </r>
  <r>
    <s v="5000 - Salaries &amp; Wages"/>
    <s v="Journal"/>
    <x v="6"/>
    <s v="JE101"/>
    <m/>
    <x v="644"/>
    <n v="1018.59"/>
    <m/>
    <s v="HS - Head Start"/>
    <x v="12"/>
    <s v="- No Location -"/>
    <s v="Maiada Ramadan"/>
  </r>
  <r>
    <s v="5000 - Salaries &amp; Wages"/>
    <s v="Journal"/>
    <x v="6"/>
    <s v="JE101"/>
    <m/>
    <x v="594"/>
    <n v="126.19"/>
    <m/>
    <s v="CCR&amp;R - Child Care Resource &amp; Referral"/>
    <x v="13"/>
    <s v="Admin Office"/>
    <s v="Robert Mayfield"/>
  </r>
  <r>
    <s v="5000 - Salaries &amp; Wages"/>
    <s v="Journal"/>
    <x v="6"/>
    <s v="JE101"/>
    <m/>
    <x v="645"/>
    <n v="1006.95"/>
    <m/>
    <s v="CCR&amp;R - Child Care Resource &amp; Referral"/>
    <x v="13"/>
    <s v="- No Location -"/>
    <s v="Anjail Abdul-Badee-Johnson"/>
  </r>
  <r>
    <s v="5000 - Salaries &amp; Wages"/>
    <s v="Journal"/>
    <x v="6"/>
    <s v="JE101"/>
    <m/>
    <x v="646"/>
    <n v="870.73"/>
    <m/>
    <s v="HS - Head Start"/>
    <x v="12"/>
    <s v="- No Location -"/>
    <s v="Fatma Feriha Inan"/>
  </r>
  <r>
    <s v="5000 - Salaries &amp; Wages"/>
    <s v="Journal"/>
    <x v="6"/>
    <s v="JE101"/>
    <m/>
    <x v="647"/>
    <n v="549.95000000000005"/>
    <m/>
    <s v="HS - Head Start"/>
    <x v="12"/>
    <s v="- No Location -"/>
    <s v="Ranada Dumas"/>
  </r>
  <r>
    <s v="5000 - Salaries &amp; Wages"/>
    <s v="Journal"/>
    <x v="6"/>
    <s v="JE101"/>
    <m/>
    <x v="526"/>
    <n v="202.43"/>
    <m/>
    <s v="LiHeap - Low Income Home Energy Assistance Program"/>
    <x v="2"/>
    <s v="Admin Office"/>
    <s v="Ruben Johnson"/>
  </r>
  <r>
    <s v="5000 - Salaries &amp; Wages"/>
    <s v="Journal"/>
    <x v="6"/>
    <s v="JE101"/>
    <m/>
    <x v="598"/>
    <n v="171.04"/>
    <m/>
    <s v="USF - Universal Service Fund"/>
    <x v="9"/>
    <s v="- No Location -"/>
    <s v="Vincent Padilla"/>
  </r>
  <r>
    <s v="5000 - Salaries &amp; Wages"/>
    <s v="Journal"/>
    <x v="6"/>
    <s v="JE101"/>
    <m/>
    <x v="648"/>
    <n v="2184.13"/>
    <m/>
    <s v="CCR&amp;R - Child Care Resource &amp; Referral"/>
    <x v="13"/>
    <s v="- No Location -"/>
    <s v="Ruth Ragin"/>
  </r>
  <r>
    <s v="5000 - Salaries &amp; Wages"/>
    <s v="Journal"/>
    <x v="6"/>
    <s v="JE101"/>
    <m/>
    <x v="649"/>
    <n v="1046.68"/>
    <m/>
    <s v="CCR&amp;R - Child Care Resource &amp; Referral"/>
    <x v="11"/>
    <s v="- No Location -"/>
    <s v="Vivyan Saloka"/>
  </r>
  <r>
    <s v="5000 - Salaries &amp; Wages"/>
    <s v="Journal"/>
    <x v="6"/>
    <s v="JE101"/>
    <m/>
    <x v="549"/>
    <n v="49.25"/>
    <m/>
    <s v="CCR&amp;R - Child Care Resource &amp; Referral"/>
    <x v="11"/>
    <s v="- No Location -"/>
    <s v="Bonita Jackson"/>
  </r>
  <r>
    <s v="5000 - Salaries &amp; Wages"/>
    <s v="Journal"/>
    <x v="6"/>
    <s v="JE101"/>
    <m/>
    <x v="650"/>
    <n v="773.63"/>
    <m/>
    <s v="EHS - Early Head Start"/>
    <x v="6"/>
    <s v="- No Location -"/>
    <s v="Lucy Couvertier"/>
  </r>
  <r>
    <s v="5000 - Salaries &amp; Wages"/>
    <s v="Journal"/>
    <x v="6"/>
    <s v="JE101"/>
    <m/>
    <x v="651"/>
    <n v="1358.74"/>
    <m/>
    <s v="HS - Head Start"/>
    <x v="12"/>
    <s v="- No Location -"/>
    <s v="Seham Azabawi"/>
  </r>
  <r>
    <s v="5000 - Salaries &amp; Wages"/>
    <s v="Journal"/>
    <x v="6"/>
    <s v="JE101"/>
    <m/>
    <x v="574"/>
    <n v="106.62"/>
    <m/>
    <s v="HF - Healthy Families"/>
    <x v="4"/>
    <s v="Admin Office"/>
    <s v="Janessa Rivera"/>
  </r>
  <r>
    <s v="5000 - Salaries &amp; Wages"/>
    <s v="Journal"/>
    <x v="6"/>
    <s v="JE101"/>
    <m/>
    <x v="588"/>
    <n v="158.33000000000001"/>
    <m/>
    <s v="HF - Healthy Families"/>
    <x v="21"/>
    <s v="Admin Office"/>
    <s v="Michelle Hewitt"/>
  </r>
  <r>
    <s v="5000 - Salaries &amp; Wages"/>
    <s v="Journal"/>
    <x v="6"/>
    <s v="JE101"/>
    <m/>
    <x v="652"/>
    <n v="1117.27"/>
    <m/>
    <s v="HS - Head Start"/>
    <x v="12"/>
    <s v="- No Location -"/>
    <s v="Bobby Johnson"/>
  </r>
  <r>
    <s v="5000 - Salaries &amp; Wages"/>
    <s v="Journal"/>
    <x v="6"/>
    <s v="JE101"/>
    <m/>
    <x v="587"/>
    <n v="336.48"/>
    <m/>
    <s v="HPRP2 - Homeless Prevention Rapid Rehousing"/>
    <x v="8"/>
    <s v="- No Location -"/>
    <s v="Denise Cacalori"/>
  </r>
  <r>
    <s v="5000 - Salaries &amp; Wages"/>
    <s v="Journal"/>
    <x v="6"/>
    <s v="JE101"/>
    <m/>
    <x v="604"/>
    <n v="625"/>
    <m/>
    <s v="CSBG - Community Service Block Grant"/>
    <x v="0"/>
    <s v="Admin Office"/>
    <s v="Sharon Forman"/>
  </r>
  <r>
    <s v="5000 - Salaries &amp; Wages"/>
    <s v="Journal"/>
    <x v="6"/>
    <s v="JE101"/>
    <m/>
    <x v="653"/>
    <n v="776.1"/>
    <m/>
    <s v="EHS - Early Head Start"/>
    <x v="6"/>
    <s v="- No Location -"/>
    <s v="Katilynn Ditzel"/>
  </r>
  <r>
    <s v="5000 - Salaries &amp; Wages"/>
    <s v="Journal"/>
    <x v="6"/>
    <s v="JE101"/>
    <m/>
    <x v="654"/>
    <n v="828.03"/>
    <m/>
    <s v="CSBG - Community Service Block Grant"/>
    <x v="0"/>
    <s v="Admin Office"/>
    <s v="Colin Harty"/>
  </r>
  <r>
    <s v="5000 - Salaries &amp; Wages"/>
    <s v="Journal"/>
    <x v="6"/>
    <s v="JE101"/>
    <m/>
    <x v="655"/>
    <n v="280.18"/>
    <m/>
    <s v="CCR&amp;R - Child Care Resource &amp; Referral"/>
    <x v="23"/>
    <s v="- No Location -"/>
    <s v="Judith Byrne"/>
  </r>
  <r>
    <s v="5000 - Salaries &amp; Wages"/>
    <s v="Journal"/>
    <x v="6"/>
    <s v="JE101"/>
    <m/>
    <x v="656"/>
    <n v="475"/>
    <m/>
    <s v="HS - Head Start"/>
    <x v="12"/>
    <s v="Admin Office"/>
    <s v="Michelle Hewitt"/>
  </r>
  <r>
    <s v="5000 - Salaries &amp; Wages"/>
    <s v="Journal"/>
    <x v="6"/>
    <s v="JE101"/>
    <m/>
    <x v="657"/>
    <n v="1092.69"/>
    <m/>
    <s v="HS - Head Start"/>
    <x v="12"/>
    <s v="- No Location -"/>
    <s v="Jacquelyn Gardner"/>
  </r>
  <r>
    <s v="5000 - Salaries &amp; Wages"/>
    <s v="Journal"/>
    <x v="6"/>
    <s v="JE101"/>
    <m/>
    <x v="658"/>
    <n v="606.87"/>
    <m/>
    <s v="HS - Head Start"/>
    <x v="12"/>
    <s v="- No Location -"/>
    <s v="Dejaa Garnes"/>
  </r>
  <r>
    <s v="5000 - Salaries &amp; Wages"/>
    <s v="Journal"/>
    <x v="6"/>
    <s v="JE101"/>
    <m/>
    <x v="659"/>
    <n v="646.1"/>
    <m/>
    <s v="HS - Head Start"/>
    <x v="12"/>
    <s v="- No Location -"/>
    <s v="Cigdem Ozdemir"/>
  </r>
  <r>
    <s v="5000 - Salaries &amp; Wages"/>
    <s v="Journal"/>
    <x v="6"/>
    <s v="JE101"/>
    <m/>
    <x v="660"/>
    <n v="258.44"/>
    <m/>
    <s v="HS - Head Start"/>
    <x v="12"/>
    <s v="- No Location -"/>
    <s v="Rada Ali"/>
  </r>
  <r>
    <s v="5000 - Salaries &amp; Wages"/>
    <s v="Journal"/>
    <x v="6"/>
    <s v="JE101"/>
    <m/>
    <x v="587"/>
    <n v="291.62"/>
    <m/>
    <s v="USF - Universal Service Fund"/>
    <x v="9"/>
    <s v="- No Location -"/>
    <s v="Denise Cacalori"/>
  </r>
  <r>
    <s v="5000 - Salaries &amp; Wages"/>
    <s v="Journal"/>
    <x v="6"/>
    <s v="JE101"/>
    <m/>
    <x v="661"/>
    <n v="1379.97"/>
    <m/>
    <s v="HF - Healthy Families"/>
    <x v="4"/>
    <s v="- No Location -"/>
    <s v="Marissa Stellwag"/>
  </r>
  <r>
    <s v="5000 - Salaries &amp; Wages"/>
    <s v="Journal"/>
    <x v="6"/>
    <s v="JE101"/>
    <m/>
    <x v="524"/>
    <n v="127.86"/>
    <m/>
    <s v="EHS - Early Head Start"/>
    <x v="6"/>
    <s v="Admin Office"/>
    <s v="Amie Sharer"/>
  </r>
  <r>
    <s v="5000 - Salaries &amp; Wages"/>
    <s v="Journal"/>
    <x v="6"/>
    <s v="JE101"/>
    <m/>
    <x v="662"/>
    <n v="471.75"/>
    <m/>
    <s v="HS - Head Start"/>
    <x v="12"/>
    <s v="- No Location -"/>
    <s v="Ta'Jah Conyers"/>
  </r>
  <r>
    <s v="5000 - Salaries &amp; Wages"/>
    <s v="Journal"/>
    <x v="6"/>
    <s v="JE101"/>
    <m/>
    <x v="593"/>
    <n v="635.66"/>
    <m/>
    <s v="EHS - Early Head Start"/>
    <x v="6"/>
    <s v="- No Location -"/>
    <s v="Andrew Stellwag"/>
  </r>
  <r>
    <s v="5000 - Salaries &amp; Wages"/>
    <s v="Journal"/>
    <x v="6"/>
    <s v="JE101"/>
    <m/>
    <x v="654"/>
    <n v="247.34"/>
    <m/>
    <s v="HS - Head Start"/>
    <x v="12"/>
    <s v="Admin Office"/>
    <s v="Colin Harty"/>
  </r>
  <r>
    <s v="5000 - Salaries &amp; Wages"/>
    <s v="Journal"/>
    <x v="6"/>
    <s v="JE101"/>
    <m/>
    <x v="604"/>
    <n v="1125"/>
    <m/>
    <s v="HS - Head Start"/>
    <x v="12"/>
    <s v="Admin Office"/>
    <s v="Sharon Forman"/>
  </r>
  <r>
    <s v="5000 - Salaries &amp; Wages"/>
    <s v="Journal"/>
    <x v="6"/>
    <s v="JE101"/>
    <m/>
    <x v="526"/>
    <n v="121.83"/>
    <m/>
    <s v="USF - Universal Service Fund"/>
    <x v="9"/>
    <s v="Admin Office"/>
    <s v="Ruben Johnson"/>
  </r>
  <r>
    <s v="5000 - Salaries &amp; Wages"/>
    <s v="Journal"/>
    <x v="6"/>
    <s v="JE101"/>
    <m/>
    <x v="663"/>
    <n v="961.54"/>
    <m/>
    <s v="CSBG - Community Service Block Grant"/>
    <x v="0"/>
    <s v="- No Location -"/>
    <s v="Antoine Nelson"/>
  </r>
  <r>
    <s v="5000 - Salaries &amp; Wages"/>
    <s v="Journal"/>
    <x v="6"/>
    <s v="JE101"/>
    <m/>
    <x v="664"/>
    <n v="870.4"/>
    <m/>
    <s v="EHS - Early Head Start"/>
    <x v="6"/>
    <s v="- No Location -"/>
    <s v="Nina Holmes"/>
  </r>
  <r>
    <s v="5000 - Salaries &amp; Wages"/>
    <s v="Journal"/>
    <x v="6"/>
    <s v="JE101"/>
    <m/>
    <x v="665"/>
    <n v="1527.17"/>
    <m/>
    <s v="HS - Head Start"/>
    <x v="12"/>
    <s v="- No Location -"/>
    <s v="Lynn Orangers"/>
  </r>
  <r>
    <s v="5000 - Salaries &amp; Wages"/>
    <s v="Journal"/>
    <x v="6"/>
    <s v="JE101"/>
    <m/>
    <x v="666"/>
    <n v="722"/>
    <m/>
    <s v="HS - Head Start"/>
    <x v="12"/>
    <s v="- No Location -"/>
    <s v="Yvonne Dogbe"/>
  </r>
  <r>
    <s v="5000 - Salaries &amp; Wages"/>
    <s v="Journal"/>
    <x v="6"/>
    <s v="JE101"/>
    <m/>
    <x v="667"/>
    <n v="618.97"/>
    <m/>
    <s v="HS - Head Start"/>
    <x v="12"/>
    <s v="- No Location -"/>
    <s v="Bibiana Arreguin"/>
  </r>
  <r>
    <s v="5000 - Salaries &amp; Wages"/>
    <s v="Journal"/>
    <x v="6"/>
    <s v="JE101"/>
    <m/>
    <x v="545"/>
    <n v="81.459999999999994"/>
    <m/>
    <s v="USF - Universal Service Fund"/>
    <x v="9"/>
    <s v="Admin Office"/>
    <s v="Greta Peterson"/>
  </r>
  <r>
    <s v="5000 - Salaries &amp; Wages"/>
    <s v="Journal"/>
    <x v="6"/>
    <s v="JE101"/>
    <m/>
    <x v="668"/>
    <n v="484.97"/>
    <m/>
    <s v="HS - Head Start"/>
    <x v="12"/>
    <s v="- No Location -"/>
    <s v="Sabrina Manir"/>
  </r>
  <r>
    <s v="5000 - Salaries &amp; Wages"/>
    <s v="Journal"/>
    <x v="6"/>
    <s v="JE101"/>
    <m/>
    <x v="524"/>
    <n v="391.62"/>
    <m/>
    <s v="HS - Head Start"/>
    <x v="12"/>
    <s v="Admin Office"/>
    <s v="Amie Sharer"/>
  </r>
  <r>
    <s v="5000 - Salaries &amp; Wages"/>
    <s v="Journal"/>
    <x v="6"/>
    <s v="JE101"/>
    <m/>
    <x v="669"/>
    <n v="825.45"/>
    <m/>
    <s v="LiHeap - Low Income Home Energy Assistance Program"/>
    <x v="2"/>
    <s v="- No Location -"/>
    <s v="Patricia Brown"/>
  </r>
  <r>
    <s v="5000 - Salaries &amp; Wages"/>
    <s v="Journal"/>
    <x v="6"/>
    <s v="JE101"/>
    <m/>
    <x v="670"/>
    <n v="1380.17"/>
    <m/>
    <s v="HF - Healthy Families"/>
    <x v="4"/>
    <s v="- No Location -"/>
    <s v="Elizabeth Boehmke"/>
  </r>
  <r>
    <s v="5000 - Salaries &amp; Wages"/>
    <s v="Journal"/>
    <x v="6"/>
    <s v="JE101"/>
    <m/>
    <x v="538"/>
    <n v="190.38"/>
    <m/>
    <s v="EHS - Early Head Start"/>
    <x v="6"/>
    <s v="Admin Office"/>
    <s v="Manvir Gill"/>
  </r>
  <r>
    <s v="5000 - Salaries &amp; Wages"/>
    <s v="Journal"/>
    <x v="6"/>
    <s v="JE101"/>
    <m/>
    <x v="671"/>
    <n v="865.43"/>
    <m/>
    <s v="EHS - Early Head Start"/>
    <x v="6"/>
    <s v="- No Location -"/>
    <s v="Heather Toppin"/>
  </r>
  <r>
    <s v="5000 - Salaries &amp; Wages"/>
    <s v="Journal"/>
    <x v="6"/>
    <s v="JE101"/>
    <m/>
    <x v="672"/>
    <n v="565.58000000000004"/>
    <m/>
    <s v="HS - Head Start"/>
    <x v="12"/>
    <s v="- No Location -"/>
    <s v="Stephanie Greene"/>
  </r>
  <r>
    <s v="5000 - Salaries &amp; Wages"/>
    <s v="Journal"/>
    <x v="6"/>
    <s v="JE101"/>
    <m/>
    <x v="669"/>
    <n v="484.79"/>
    <m/>
    <s v="USF - Universal Service Fund"/>
    <x v="9"/>
    <s v="- No Location -"/>
    <s v="Patricia Brown"/>
  </r>
  <r>
    <s v="5000 - Salaries &amp; Wages"/>
    <s v="Journal"/>
    <x v="6"/>
    <s v="JE101"/>
    <m/>
    <x v="583"/>
    <n v="293.04000000000002"/>
    <m/>
    <s v="USF - Universal Service Fund"/>
    <x v="9"/>
    <s v="- No Location -"/>
    <s v="Ramsey Nutter"/>
  </r>
  <r>
    <s v="5000 - Salaries &amp; Wages"/>
    <s v="Journal"/>
    <x v="6"/>
    <s v="JE101"/>
    <m/>
    <x v="655"/>
    <n v="1050.6600000000001"/>
    <m/>
    <s v="CCR&amp;R - Child Care Resource &amp; Referral"/>
    <x v="16"/>
    <s v="- No Location -"/>
    <s v="Judith Byrne"/>
  </r>
  <r>
    <s v="5000 - Salaries &amp; Wages"/>
    <s v="Journal"/>
    <x v="6"/>
    <s v="JE101"/>
    <m/>
    <x v="620"/>
    <n v="667.3"/>
    <m/>
    <s v="CCR&amp;R - Child Care Resource &amp; Referral"/>
    <x v="13"/>
    <s v="- No Location -"/>
    <s v="Susan Ford"/>
  </r>
  <r>
    <s v="5000 - Salaries &amp; Wages"/>
    <s v="Journal"/>
    <x v="6"/>
    <s v="JE101"/>
    <m/>
    <x v="673"/>
    <n v="875.89"/>
    <m/>
    <s v="HS - Head Start"/>
    <x v="12"/>
    <s v="- No Location -"/>
    <s v="Tawona Hill"/>
  </r>
  <r>
    <s v="5000 - Salaries &amp; Wages"/>
    <s v="Journal"/>
    <x v="6"/>
    <s v="JE101"/>
    <m/>
    <x v="674"/>
    <n v="523.79999999999995"/>
    <m/>
    <s v="HS - Head Start"/>
    <x v="12"/>
    <s v="- No Location -"/>
    <s v="Sandy Dumesle"/>
  </r>
  <r>
    <s v="5000 - Salaries &amp; Wages"/>
    <s v="Journal"/>
    <x v="6"/>
    <s v="JE101"/>
    <m/>
    <x v="675"/>
    <n v="917.5"/>
    <m/>
    <s v="CCR&amp;R - Child Care Resource &amp; Referral"/>
    <x v="13"/>
    <s v="- No Location -"/>
    <s v="DaShaun Davis"/>
  </r>
  <r>
    <s v="5000 - Salaries &amp; Wages"/>
    <s v="Journal"/>
    <x v="6"/>
    <s v="JE101"/>
    <m/>
    <x v="524"/>
    <n v="1381.69"/>
    <m/>
    <s v="CCR&amp;R - Child Care Resource &amp; Referral"/>
    <x v="13"/>
    <s v="Admin Office"/>
    <s v="Amie Sharer"/>
  </r>
  <r>
    <s v="5000 - Salaries &amp; Wages"/>
    <s v="Journal"/>
    <x v="6"/>
    <s v="JE101"/>
    <m/>
    <x v="676"/>
    <n v="2000.82"/>
    <m/>
    <s v="EHS - Early Head Start"/>
    <x v="6"/>
    <s v="- No Location -"/>
    <s v="Michelle Weaver"/>
  </r>
  <r>
    <s v="5000 - Salaries &amp; Wages"/>
    <s v="Journal"/>
    <x v="6"/>
    <s v="JE101"/>
    <m/>
    <x v="677"/>
    <n v="204.7"/>
    <m/>
    <s v="HS - Head Start"/>
    <x v="12"/>
    <s v="- No Location -"/>
    <s v="Velma Burks"/>
  </r>
  <r>
    <s v="5000 - Salaries &amp; Wages"/>
    <s v="Journal"/>
    <x v="6"/>
    <s v="JE101"/>
    <m/>
    <x v="678"/>
    <n v="752.92"/>
    <m/>
    <s v="HS - Head Start"/>
    <x v="12"/>
    <s v="- No Location -"/>
    <s v="Susan Caffrey"/>
  </r>
  <r>
    <s v="5000 - Salaries &amp; Wages"/>
    <s v="Journal"/>
    <x v="6"/>
    <s v="JE101"/>
    <m/>
    <x v="679"/>
    <n v="921.58"/>
    <m/>
    <s v="HS - Head Start"/>
    <x v="12"/>
    <s v="- No Location -"/>
    <s v="Reyhan Canturk"/>
  </r>
  <r>
    <s v="5000 - Salaries &amp; Wages"/>
    <s v="Journal"/>
    <x v="6"/>
    <s v="JE101"/>
    <m/>
    <x v="680"/>
    <n v="198.53"/>
    <m/>
    <s v="HS - Head Start"/>
    <x v="12"/>
    <s v="- No Location -"/>
    <s v="Maria Lamutt-Rivera"/>
  </r>
  <r>
    <s v="5000 - Salaries &amp; Wages"/>
    <s v="Journal"/>
    <x v="6"/>
    <s v="JE101"/>
    <m/>
    <x v="681"/>
    <n v="860.64"/>
    <m/>
    <s v="HS - Head Start"/>
    <x v="12"/>
    <s v="- No Location -"/>
    <s v="Shante Branscomb"/>
  </r>
  <r>
    <s v="5000 - Salaries &amp; Wages"/>
    <s v="Journal"/>
    <x v="6"/>
    <s v="JE101"/>
    <m/>
    <x v="584"/>
    <n v="98.54"/>
    <m/>
    <s v="HF - Healthy Families"/>
    <x v="21"/>
    <s v="- No Location -"/>
    <s v="Claire Garner"/>
  </r>
  <r>
    <s v="5000 - Salaries &amp; Wages"/>
    <s v="Journal"/>
    <x v="6"/>
    <s v="JE101"/>
    <m/>
    <x v="682"/>
    <n v="500"/>
    <m/>
    <s v="EHS - Early Head Start"/>
    <x v="6"/>
    <s v="Admin Office"/>
    <s v="Sharon Forman"/>
  </r>
  <r>
    <s v="5000 - Salaries &amp; Wages"/>
    <s v="Journal"/>
    <x v="6"/>
    <s v="JE101"/>
    <m/>
    <x v="683"/>
    <n v="666.95"/>
    <m/>
    <s v="HS - Head Start"/>
    <x v="12"/>
    <s v="- No Location -"/>
    <s v="Kameron Wood"/>
  </r>
  <r>
    <s v="5000 - Salaries &amp; Wages"/>
    <s v="Journal"/>
    <x v="6"/>
    <s v="JE101"/>
    <m/>
    <x v="684"/>
    <n v="373.82"/>
    <m/>
    <s v="HS - Head Start"/>
    <x v="12"/>
    <s v="- No Location -"/>
    <s v="Danyel Saxton"/>
  </r>
  <r>
    <s v="5000 - Salaries &amp; Wages"/>
    <s v="Journal"/>
    <x v="6"/>
    <s v="JE101"/>
    <m/>
    <x v="685"/>
    <n v="885.8"/>
    <m/>
    <s v="HS - Head Start"/>
    <x v="12"/>
    <s v="- No Location -"/>
    <s v="William Carson"/>
  </r>
  <r>
    <s v="5000 - Salaries &amp; Wages"/>
    <s v="Journal"/>
    <x v="6"/>
    <s v="JE101"/>
    <m/>
    <x v="545"/>
    <n v="81.459999999999994"/>
    <m/>
    <s v="LiHeap - Low Income Home Energy Assistance Program"/>
    <x v="2"/>
    <s v="Admin Office"/>
    <s v="Greta Peterson"/>
  </r>
  <r>
    <s v="5000 - Salaries &amp; Wages"/>
    <s v="Journal"/>
    <x v="6"/>
    <s v="JE101"/>
    <m/>
    <x v="686"/>
    <n v="1134.76"/>
    <m/>
    <s v="CCR&amp;R - Child Care Resource &amp; Referral"/>
    <x v="13"/>
    <s v="- No Location -"/>
    <s v="Wanda Fisher"/>
  </r>
  <r>
    <s v="5000 - Salaries &amp; Wages"/>
    <s v="Journal"/>
    <x v="6"/>
    <s v="JE101"/>
    <m/>
    <x v="687"/>
    <n v="910.39"/>
    <m/>
    <s v="CCR&amp;R - Child Care Resource &amp; Referral"/>
    <x v="13"/>
    <s v="- No Location -"/>
    <s v="Ariel Howard"/>
  </r>
  <r>
    <s v="5000 - Salaries &amp; Wages"/>
    <s v="Journal"/>
    <x v="6"/>
    <s v="JE101"/>
    <m/>
    <x v="638"/>
    <n v="227.4"/>
    <m/>
    <s v="EHS - Early Head Start"/>
    <x v="6"/>
    <s v="- No Location -"/>
    <s v="Patricia Joyce"/>
  </r>
  <r>
    <s v="5000 - Salaries &amp; Wages"/>
    <s v="Journal"/>
    <x v="6"/>
    <s v="JE101"/>
    <m/>
    <x v="527"/>
    <n v="134.30000000000001"/>
    <m/>
    <s v="CCR&amp;R - Child Care Resource &amp; Referral"/>
    <x v="20"/>
    <s v="- No Location -"/>
    <s v="Christine Morrison"/>
  </r>
  <r>
    <s v="5000 - Salaries &amp; Wages"/>
    <s v="Journal"/>
    <x v="6"/>
    <s v="JE101"/>
    <m/>
    <x v="522"/>
    <n v="295.93"/>
    <m/>
    <s v="CCR&amp;R - Child Care Resource &amp; Referral"/>
    <x v="20"/>
    <s v="- No Location -"/>
    <s v="Sue Fenick"/>
  </r>
  <r>
    <s v="5000 - Salaries &amp; Wages"/>
    <s v="Journal"/>
    <x v="6"/>
    <s v="JE101"/>
    <m/>
    <x v="688"/>
    <n v="913.04"/>
    <m/>
    <s v="EHS - Early Head Start"/>
    <x v="6"/>
    <s v="- No Location -"/>
    <s v="Elizabeth Jensen"/>
  </r>
  <r>
    <s v="5000 - Salaries &amp; Wages"/>
    <s v="Journal"/>
    <x v="6"/>
    <s v="JE101"/>
    <m/>
    <x v="524"/>
    <n v="58.98"/>
    <m/>
    <s v="HF - Healthy Families"/>
    <x v="5"/>
    <s v="Admin Office"/>
    <s v="Amie Sharer"/>
  </r>
  <r>
    <s v="5000 - Salaries &amp; Wages"/>
    <s v="Journal"/>
    <x v="6"/>
    <s v="JE101"/>
    <m/>
    <x v="527"/>
    <n v="805.82"/>
    <m/>
    <s v="CCR&amp;R - Child Care Resource &amp; Referral"/>
    <x v="26"/>
    <s v="- No Location -"/>
    <s v="Christine Morrison"/>
  </r>
  <r>
    <s v="5000 - Salaries &amp; Wages"/>
    <s v="Journal"/>
    <x v="6"/>
    <s v="JE101"/>
    <m/>
    <x v="689"/>
    <n v="827.35"/>
    <m/>
    <s v="EHS - Early Head Start"/>
    <x v="6"/>
    <s v="- No Location -"/>
    <s v="Essence Thompson"/>
  </r>
  <r>
    <s v="5000 - Salaries &amp; Wages"/>
    <s v="Journal"/>
    <x v="6"/>
    <s v="JE101"/>
    <m/>
    <x v="690"/>
    <n v="720.43"/>
    <m/>
    <s v="HS - Head Start"/>
    <x v="12"/>
    <s v="- No Location -"/>
    <s v="Jennifer Nagy"/>
  </r>
  <r>
    <s v="5000 - Salaries &amp; Wages"/>
    <s v="Journal"/>
    <x v="6"/>
    <s v="JE101"/>
    <m/>
    <x v="574"/>
    <n v="379.07"/>
    <m/>
    <s v="CCR&amp;R - Child Care Resource &amp; Referral"/>
    <x v="18"/>
    <s v="Admin Office"/>
    <s v="Janessa Rivera"/>
  </r>
  <r>
    <s v="5000 - Salaries &amp; Wages"/>
    <s v="Journal"/>
    <x v="6"/>
    <s v="JE101"/>
    <m/>
    <x v="691"/>
    <n v="881.61"/>
    <m/>
    <s v="HS - Head Start"/>
    <x v="12"/>
    <s v="- No Location -"/>
    <s v="Yvette Carpenter"/>
  </r>
  <r>
    <s v="5000 - Salaries &amp; Wages"/>
    <s v="Journal"/>
    <x v="6"/>
    <s v="JE101"/>
    <m/>
    <x v="620"/>
    <n v="533.84"/>
    <m/>
    <s v="CCR&amp;R - Child Care Resource &amp; Referral"/>
    <x v="18"/>
    <s v="- No Location -"/>
    <s v="Susan Ford"/>
  </r>
  <r>
    <s v="5000 - Salaries &amp; Wages"/>
    <s v="Journal"/>
    <x v="6"/>
    <s v="JE101"/>
    <m/>
    <x v="692"/>
    <n v="938.87"/>
    <m/>
    <s v="EHS - Early Head Start"/>
    <x v="6"/>
    <s v="- No Location -"/>
    <s v="Brittnay Markes"/>
  </r>
  <r>
    <s v="5000 - Salaries &amp; Wages"/>
    <s v="Journal"/>
    <x v="6"/>
    <s v="JE101"/>
    <m/>
    <x v="693"/>
    <n v="669.25"/>
    <m/>
    <s v="HS - Head Start"/>
    <x v="12"/>
    <s v="- No Location -"/>
    <s v="Melissa Oliver-Terrell"/>
  </r>
  <r>
    <s v="5000 - Salaries &amp; Wages"/>
    <s v="Journal"/>
    <x v="6"/>
    <s v="JE101"/>
    <m/>
    <x v="655"/>
    <n v="70.040000000000006"/>
    <m/>
    <s v="CCR&amp;R - Child Care Resource &amp; Referral"/>
    <x v="19"/>
    <s v="- No Location -"/>
    <s v="Judith Byrne"/>
  </r>
  <r>
    <s v="5000 - Salaries &amp; Wages"/>
    <s v="Journal"/>
    <x v="7"/>
    <s v="JE105"/>
    <m/>
    <x v="694"/>
    <n v="1785.32"/>
    <m/>
    <s v="CCR&amp;R - Child Care Resource &amp; Referral"/>
    <x v="20"/>
    <s v="- No Location -"/>
    <m/>
  </r>
  <r>
    <s v="5000 - Salaries &amp; Wages"/>
    <s v="Journal"/>
    <x v="7"/>
    <s v="JE105"/>
    <m/>
    <x v="694"/>
    <n v="6300.81"/>
    <m/>
    <s v="LiHeap - Low Income Home Energy Assistance Program"/>
    <x v="2"/>
    <s v="- No Location -"/>
    <m/>
  </r>
  <r>
    <s v="5000 - Salaries &amp; Wages"/>
    <s v="Journal"/>
    <x v="7"/>
    <s v="JE105"/>
    <m/>
    <x v="694"/>
    <n v="2118.37"/>
    <m/>
    <s v="CCYC - Community Council of Young Children"/>
    <x v="22"/>
    <s v="- No Location -"/>
    <m/>
  </r>
  <r>
    <s v="5000 - Salaries &amp; Wages"/>
    <s v="Journal"/>
    <x v="7"/>
    <s v="JE105"/>
    <m/>
    <x v="694"/>
    <n v="3760.37"/>
    <m/>
    <s v="CCR&amp;R - Child Care Resource &amp; Referral"/>
    <x v="11"/>
    <s v="- No Location -"/>
    <m/>
  </r>
  <r>
    <s v="5000 - Salaries &amp; Wages"/>
    <s v="Journal"/>
    <x v="7"/>
    <s v="JE105"/>
    <m/>
    <x v="694"/>
    <n v="10969.03"/>
    <m/>
    <s v="HF - Healthy Families"/>
    <x v="5"/>
    <s v="- No Location -"/>
    <m/>
  </r>
  <r>
    <s v="5000 - Salaries &amp; Wages"/>
    <s v="Journal"/>
    <x v="7"/>
    <s v="JE105"/>
    <m/>
    <x v="694"/>
    <n v="9252.74"/>
    <m/>
    <s v="CSBG - Community Service Block Grant"/>
    <x v="0"/>
    <s v="- No Location -"/>
    <m/>
  </r>
  <r>
    <s v="5000 - Salaries &amp; Wages"/>
    <s v="Journal"/>
    <x v="7"/>
    <s v="JE105"/>
    <m/>
    <x v="694"/>
    <n v="301.25"/>
    <m/>
    <s v="CCFP - Child Care Food Program"/>
    <x v="24"/>
    <s v="- No Location -"/>
    <m/>
  </r>
  <r>
    <s v="5000 - Salaries &amp; Wages"/>
    <s v="Journal"/>
    <x v="7"/>
    <s v="JE105"/>
    <m/>
    <x v="694"/>
    <n v="1171.27"/>
    <m/>
    <s v="HF - Healthy Families"/>
    <x v="21"/>
    <s v="- No Location -"/>
    <m/>
  </r>
  <r>
    <s v="5000 - Salaries &amp; Wages"/>
    <s v="Journal"/>
    <x v="7"/>
    <s v="JE105"/>
    <m/>
    <x v="348"/>
    <n v="3838.44"/>
    <m/>
    <s v="USF - Universal Service Fund"/>
    <x v="9"/>
    <s v="- No Location -"/>
    <m/>
  </r>
  <r>
    <s v="5000 - Salaries &amp; Wages"/>
    <s v="Journal"/>
    <x v="7"/>
    <s v="JE105"/>
    <m/>
    <x v="694"/>
    <n v="3992.09"/>
    <m/>
    <s v="HPRP2 - Homeless Prevention Rapid Rehousing"/>
    <x v="8"/>
    <s v="- No Location -"/>
    <m/>
  </r>
  <r>
    <s v="5000 - Salaries &amp; Wages"/>
    <s v="Journal"/>
    <x v="7"/>
    <s v="JE105"/>
    <m/>
    <x v="694"/>
    <n v="20887.95"/>
    <m/>
    <s v="EHS - Early Head Start"/>
    <x v="6"/>
    <s v="- No Location -"/>
    <m/>
  </r>
  <r>
    <s v="5000 - Salaries &amp; Wages"/>
    <s v="Journal"/>
    <x v="7"/>
    <s v="JE105"/>
    <m/>
    <x v="694"/>
    <n v="4544.5600000000004"/>
    <m/>
    <s v="CCR&amp;R - Child Care Resource &amp; Referral"/>
    <x v="18"/>
    <s v="- No Location -"/>
    <m/>
  </r>
  <r>
    <s v="5000 - Salaries &amp; Wages"/>
    <s v="Journal"/>
    <x v="7"/>
    <s v="JE105"/>
    <m/>
    <x v="694"/>
    <n v="3789.13"/>
    <m/>
    <s v="CCR&amp;R - Child Care Resource &amp; Referral"/>
    <x v="1"/>
    <s v="- No Location -"/>
    <m/>
  </r>
  <r>
    <s v="5000 - Salaries &amp; Wages"/>
    <s v="Journal"/>
    <x v="7"/>
    <s v="JE105"/>
    <m/>
    <x v="694"/>
    <n v="32183.11"/>
    <m/>
    <s v="CCR&amp;R - Child Care Resource &amp; Referral"/>
    <x v="13"/>
    <s v="- No Location -"/>
    <m/>
  </r>
  <r>
    <s v="5000 - Salaries &amp; Wages"/>
    <s v="Journal"/>
    <x v="7"/>
    <s v="JE105"/>
    <m/>
    <x v="694"/>
    <n v="1940.45"/>
    <m/>
    <s v="CCR&amp;R - Child Care Resource &amp; Referral"/>
    <x v="26"/>
    <s v="- No Location -"/>
    <m/>
  </r>
  <r>
    <s v="5000 - Salaries &amp; Wages"/>
    <s v="Journal"/>
    <x v="7"/>
    <s v="JE105"/>
    <m/>
    <x v="694"/>
    <n v="334.92"/>
    <m/>
    <s v="CCR&amp;R - Child Care Resource &amp; Referral"/>
    <x v="19"/>
    <s v="- No Location -"/>
    <m/>
  </r>
  <r>
    <s v="5000 - Salaries &amp; Wages"/>
    <s v="Journal"/>
    <x v="7"/>
    <s v="JE105"/>
    <m/>
    <x v="694"/>
    <n v="380.25"/>
    <m/>
    <s v="CCR&amp;R - Child Care Resource &amp; Referral"/>
    <x v="23"/>
    <s v="- No Location -"/>
    <m/>
  </r>
  <r>
    <s v="5000 - Salaries &amp; Wages"/>
    <s v="Journal"/>
    <x v="7"/>
    <s v="JE105"/>
    <m/>
    <x v="694"/>
    <n v="2039.13"/>
    <m/>
    <s v="CCR&amp;R - Child Care Resource &amp; Referral"/>
    <x v="25"/>
    <s v="- No Location -"/>
    <m/>
  </r>
  <r>
    <s v="5000 - Salaries &amp; Wages"/>
    <s v="Journal"/>
    <x v="7"/>
    <s v="JE105"/>
    <m/>
    <x v="694"/>
    <n v="2167.7600000000002"/>
    <m/>
    <s v="CCR&amp;R - Child Care Resource &amp; Referral"/>
    <x v="16"/>
    <s v="- No Location -"/>
    <m/>
  </r>
  <r>
    <s v="5000 - Salaries &amp; Wages"/>
    <s v="Journal"/>
    <x v="7"/>
    <s v="JE105"/>
    <m/>
    <x v="694"/>
    <n v="3181"/>
    <m/>
    <s v="CSBG - Community Service Block Grant"/>
    <x v="17"/>
    <s v="- No Location -"/>
    <m/>
  </r>
  <r>
    <s v="5000 - Salaries &amp; Wages"/>
    <s v="Journal"/>
    <x v="7"/>
    <s v="JE105"/>
    <m/>
    <x v="694"/>
    <n v="125431.41"/>
    <m/>
    <s v="HS - Head Start"/>
    <x v="12"/>
    <s v="- No Location -"/>
    <m/>
  </r>
  <r>
    <s v="5000 - Salaries &amp; Wages"/>
    <s v="Journal"/>
    <x v="7"/>
    <s v="JE105"/>
    <m/>
    <x v="694"/>
    <n v="6350.44"/>
    <m/>
    <s v="HF - Healthy Families"/>
    <x v="4"/>
    <s v="- No Location -"/>
    <m/>
  </r>
  <r>
    <s v="5000 - Salaries &amp; Wages"/>
    <s v="Journal"/>
    <x v="8"/>
    <s v="JE106"/>
    <m/>
    <x v="694"/>
    <m/>
    <n v="2167.7600000000002"/>
    <s v="CCR&amp;R - Child Care Resource &amp; Referral"/>
    <x v="16"/>
    <s v="- No Location -"/>
    <m/>
  </r>
  <r>
    <s v="5000 - Salaries &amp; Wages"/>
    <s v="Journal"/>
    <x v="8"/>
    <s v="JE106"/>
    <m/>
    <x v="694"/>
    <m/>
    <n v="10969.03"/>
    <s v="HF - Healthy Families"/>
    <x v="5"/>
    <s v="- No Location -"/>
    <m/>
  </r>
  <r>
    <s v="5000 - Salaries &amp; Wages"/>
    <s v="Journal"/>
    <x v="8"/>
    <s v="JE106"/>
    <m/>
    <x v="694"/>
    <m/>
    <n v="3992.09"/>
    <s v="HPRP2 - Homeless Prevention Rapid Rehousing"/>
    <x v="8"/>
    <s v="- No Location -"/>
    <m/>
  </r>
  <r>
    <s v="5000 - Salaries &amp; Wages"/>
    <s v="Journal"/>
    <x v="8"/>
    <s v="JE106"/>
    <m/>
    <x v="694"/>
    <m/>
    <n v="6350.44"/>
    <s v="HF - Healthy Families"/>
    <x v="4"/>
    <s v="- No Location -"/>
    <m/>
  </r>
  <r>
    <s v="5000 - Salaries &amp; Wages"/>
    <s v="Journal"/>
    <x v="8"/>
    <s v="JE106"/>
    <m/>
    <x v="694"/>
    <m/>
    <n v="3760.37"/>
    <s v="CCR&amp;R - Child Care Resource &amp; Referral"/>
    <x v="11"/>
    <s v="- No Location -"/>
    <m/>
  </r>
  <r>
    <s v="5000 - Salaries &amp; Wages"/>
    <s v="Journal"/>
    <x v="8"/>
    <s v="JE106"/>
    <m/>
    <x v="694"/>
    <m/>
    <n v="3789.13"/>
    <s v="CCR&amp;R - Child Care Resource &amp; Referral"/>
    <x v="1"/>
    <s v="- No Location -"/>
    <m/>
  </r>
  <r>
    <s v="5000 - Salaries &amp; Wages"/>
    <s v="Journal"/>
    <x v="8"/>
    <s v="JE106"/>
    <m/>
    <x v="694"/>
    <m/>
    <n v="334.92"/>
    <s v="CCR&amp;R - Child Care Resource &amp; Referral"/>
    <x v="19"/>
    <s v="- No Location -"/>
    <m/>
  </r>
  <r>
    <s v="5000 - Salaries &amp; Wages"/>
    <s v="Journal"/>
    <x v="8"/>
    <s v="JE106"/>
    <m/>
    <x v="694"/>
    <m/>
    <n v="20887.95"/>
    <s v="EHS - Early Head Start"/>
    <x v="6"/>
    <s v="- No Location -"/>
    <m/>
  </r>
  <r>
    <s v="5000 - Salaries &amp; Wages"/>
    <s v="Journal"/>
    <x v="8"/>
    <s v="JE106"/>
    <m/>
    <x v="694"/>
    <m/>
    <n v="6300.81"/>
    <s v="LiHeap - Low Income Home Energy Assistance Program"/>
    <x v="2"/>
    <s v="- No Location -"/>
    <m/>
  </r>
  <r>
    <s v="5000 - Salaries &amp; Wages"/>
    <s v="Journal"/>
    <x v="8"/>
    <s v="JE106"/>
    <m/>
    <x v="694"/>
    <m/>
    <n v="3181"/>
    <s v="CSBG - Community Service Block Grant"/>
    <x v="17"/>
    <s v="- No Location -"/>
    <m/>
  </r>
  <r>
    <s v="5000 - Salaries &amp; Wages"/>
    <s v="Journal"/>
    <x v="8"/>
    <s v="JE106"/>
    <m/>
    <x v="694"/>
    <m/>
    <n v="1940.45"/>
    <s v="CCR&amp;R - Child Care Resource &amp; Referral"/>
    <x v="26"/>
    <s v="- No Location -"/>
    <m/>
  </r>
  <r>
    <s v="5000 - Salaries &amp; Wages"/>
    <s v="Journal"/>
    <x v="8"/>
    <s v="JE106"/>
    <m/>
    <x v="694"/>
    <m/>
    <n v="32183.11"/>
    <s v="CCR&amp;R - Child Care Resource &amp; Referral"/>
    <x v="13"/>
    <s v="- No Location -"/>
    <m/>
  </r>
  <r>
    <s v="5000 - Salaries &amp; Wages"/>
    <s v="Journal"/>
    <x v="8"/>
    <s v="JE106"/>
    <m/>
    <x v="694"/>
    <m/>
    <n v="301.25"/>
    <s v="CCFP - Child Care Food Program"/>
    <x v="24"/>
    <s v="- No Location -"/>
    <m/>
  </r>
  <r>
    <s v="5000 - Salaries &amp; Wages"/>
    <s v="Journal"/>
    <x v="8"/>
    <s v="JE106"/>
    <m/>
    <x v="694"/>
    <m/>
    <n v="380.25"/>
    <s v="CCR&amp;R - Child Care Resource &amp; Referral"/>
    <x v="23"/>
    <s v="- No Location -"/>
    <m/>
  </r>
  <r>
    <s v="5000 - Salaries &amp; Wages"/>
    <s v="Journal"/>
    <x v="8"/>
    <s v="JE106"/>
    <m/>
    <x v="694"/>
    <m/>
    <n v="1171.27"/>
    <s v="HF - Healthy Families"/>
    <x v="21"/>
    <s v="- No Location -"/>
    <m/>
  </r>
  <r>
    <s v="5000 - Salaries &amp; Wages"/>
    <s v="Journal"/>
    <x v="8"/>
    <s v="JE106"/>
    <m/>
    <x v="694"/>
    <m/>
    <n v="125431.41"/>
    <s v="HS - Head Start"/>
    <x v="12"/>
    <s v="- No Location -"/>
    <m/>
  </r>
  <r>
    <s v="5000 - Salaries &amp; Wages"/>
    <s v="Journal"/>
    <x v="8"/>
    <s v="JE106"/>
    <m/>
    <x v="694"/>
    <m/>
    <n v="4544.5600000000004"/>
    <s v="CCR&amp;R - Child Care Resource &amp; Referral"/>
    <x v="18"/>
    <s v="- No Location -"/>
    <m/>
  </r>
  <r>
    <s v="5000 - Salaries &amp; Wages"/>
    <s v="Journal"/>
    <x v="8"/>
    <s v="JE106"/>
    <m/>
    <x v="348"/>
    <m/>
    <n v="3838.44"/>
    <s v="USF - Universal Service Fund"/>
    <x v="9"/>
    <s v="- No Location -"/>
    <m/>
  </r>
  <r>
    <s v="5000 - Salaries &amp; Wages"/>
    <s v="Journal"/>
    <x v="8"/>
    <s v="JE106"/>
    <m/>
    <x v="694"/>
    <m/>
    <n v="1785.32"/>
    <s v="CCR&amp;R - Child Care Resource &amp; Referral"/>
    <x v="20"/>
    <s v="- No Location -"/>
    <m/>
  </r>
  <r>
    <s v="5000 - Salaries &amp; Wages"/>
    <s v="Journal"/>
    <x v="8"/>
    <s v="JE106"/>
    <m/>
    <x v="694"/>
    <m/>
    <n v="2039.13"/>
    <s v="CCR&amp;R - Child Care Resource &amp; Referral"/>
    <x v="25"/>
    <s v="- No Location -"/>
    <m/>
  </r>
  <r>
    <s v="5000 - Salaries &amp; Wages"/>
    <s v="Journal"/>
    <x v="8"/>
    <s v="JE106"/>
    <m/>
    <x v="694"/>
    <m/>
    <n v="2118.37"/>
    <s v="CCYC - Community Council of Young Children"/>
    <x v="22"/>
    <s v="- No Location -"/>
    <m/>
  </r>
  <r>
    <s v="5000 - Salaries &amp; Wages"/>
    <s v="Journal"/>
    <x v="8"/>
    <s v="JE106"/>
    <m/>
    <x v="694"/>
    <m/>
    <n v="9252.74"/>
    <s v="CSBG - Community Service Block Grant"/>
    <x v="0"/>
    <s v="- No Location -"/>
    <m/>
  </r>
  <r>
    <s v="5000 - Salaries &amp; Wages"/>
    <s v="Journal"/>
    <x v="9"/>
    <s v="JE102"/>
    <m/>
    <x v="695"/>
    <n v="484.61"/>
    <m/>
    <s v="USF - Universal Service Fund"/>
    <x v="9"/>
    <s v="Admin Office"/>
    <s v="Janessa Rivera"/>
  </r>
  <r>
    <s v="5000 - Salaries &amp; Wages"/>
    <s v="Journal"/>
    <x v="9"/>
    <s v="JE102"/>
    <m/>
    <x v="696"/>
    <n v="498.9"/>
    <m/>
    <s v="HS - Head Start"/>
    <x v="12"/>
    <s v="- No Location -"/>
    <s v="Donna Wilbur"/>
  </r>
  <r>
    <s v="5000 - Salaries &amp; Wages"/>
    <s v="Journal"/>
    <x v="9"/>
    <s v="JE102"/>
    <m/>
    <x v="697"/>
    <n v="1003.8"/>
    <m/>
    <s v="HPRP2 - Homeless Prevention Rapid Rehousing"/>
    <x v="8"/>
    <s v="- No Location -"/>
    <s v="Christina Adriani"/>
  </r>
  <r>
    <s v="5000 - Salaries &amp; Wages"/>
    <s v="Journal"/>
    <x v="9"/>
    <s v="JE102"/>
    <m/>
    <x v="698"/>
    <n v="121.83"/>
    <m/>
    <s v="USF - Universal Service Fund"/>
    <x v="9"/>
    <s v="Admin Office"/>
    <s v="Ruben Johnson"/>
  </r>
  <r>
    <s v="5000 - Salaries &amp; Wages"/>
    <s v="Journal"/>
    <x v="9"/>
    <s v="JE102"/>
    <m/>
    <x v="699"/>
    <n v="1379.97"/>
    <m/>
    <s v="HF - Healthy Families"/>
    <x v="4"/>
    <s v="- No Location -"/>
    <s v="Marissa Stellwag"/>
  </r>
  <r>
    <s v="5000 - Salaries &amp; Wages"/>
    <s v="Journal"/>
    <x v="9"/>
    <s v="JE102"/>
    <m/>
    <x v="700"/>
    <n v="709.23"/>
    <m/>
    <s v="HS - Head Start"/>
    <x v="12"/>
    <s v="- No Location -"/>
    <s v="Busra Efil"/>
  </r>
  <r>
    <s v="5000 - Salaries &amp; Wages"/>
    <s v="Journal"/>
    <x v="9"/>
    <s v="JE102"/>
    <m/>
    <x v="701"/>
    <n v="713.24"/>
    <m/>
    <s v="HS - Head Start"/>
    <x v="12"/>
    <s v="- No Location -"/>
    <s v="Nasirah Aminuddin"/>
  </r>
  <r>
    <s v="5000 - Salaries &amp; Wages"/>
    <s v="Journal"/>
    <x v="9"/>
    <s v="JE102"/>
    <m/>
    <x v="702"/>
    <n v="1216"/>
    <m/>
    <s v="HF - Healthy Families"/>
    <x v="5"/>
    <s v="- No Location -"/>
    <s v="Karla DeJesus-Centeno"/>
  </r>
  <r>
    <s v="5000 - Salaries &amp; Wages"/>
    <s v="Journal"/>
    <x v="9"/>
    <s v="JE102"/>
    <m/>
    <x v="703"/>
    <n v="565.77"/>
    <m/>
    <s v="HF - Healthy Families"/>
    <x v="5"/>
    <s v="- No Location -"/>
    <s v="Stephanie Dixon"/>
  </r>
  <r>
    <s v="5000 - Salaries &amp; Wages"/>
    <s v="Journal"/>
    <x v="9"/>
    <s v="JE102"/>
    <m/>
    <x v="382"/>
    <n v="708.21"/>
    <m/>
    <s v="HS - Head Start"/>
    <x v="12"/>
    <s v="- No Location -"/>
    <s v="Carol Brown"/>
  </r>
  <r>
    <s v="5000 - Salaries &amp; Wages"/>
    <s v="Journal"/>
    <x v="9"/>
    <s v="JE102"/>
    <m/>
    <x v="704"/>
    <n v="1125"/>
    <m/>
    <s v="HS - Head Start"/>
    <x v="12"/>
    <s v="Admin Office"/>
    <s v="Sharon Forman"/>
  </r>
  <r>
    <s v="5000 - Salaries &amp; Wages"/>
    <s v="Journal"/>
    <x v="9"/>
    <s v="JE102"/>
    <m/>
    <x v="705"/>
    <n v="73.900000000000006"/>
    <m/>
    <s v="LiHeap - Low Income Home Energy Assistance Program"/>
    <x v="2"/>
    <s v="Admin Office"/>
    <s v="Greta Peterson"/>
  </r>
  <r>
    <s v="5000 - Salaries &amp; Wages"/>
    <s v="Journal"/>
    <x v="9"/>
    <s v="JE102"/>
    <m/>
    <x v="706"/>
    <n v="397.28"/>
    <m/>
    <s v="HS - Head Start"/>
    <x v="12"/>
    <s v="Admin Office"/>
    <s v="Amie Sharer"/>
  </r>
  <r>
    <s v="5000 - Salaries &amp; Wages"/>
    <s v="Journal"/>
    <x v="9"/>
    <s v="JE102"/>
    <m/>
    <x v="707"/>
    <n v="864.19"/>
    <m/>
    <s v="HS - Head Start"/>
    <x v="12"/>
    <s v="- No Location -"/>
    <s v="William Carson"/>
  </r>
  <r>
    <s v="5000 - Salaries &amp; Wages"/>
    <s v="Journal"/>
    <x v="9"/>
    <s v="JE102"/>
    <m/>
    <x v="708"/>
    <n v="923.03"/>
    <m/>
    <s v="CCR&amp;R - Child Care Resource &amp; Referral"/>
    <x v="13"/>
    <s v="- No Location -"/>
    <s v="Kathleen Moreland"/>
  </r>
  <r>
    <s v="5000 - Salaries &amp; Wages"/>
    <s v="Journal"/>
    <x v="9"/>
    <s v="JE102"/>
    <m/>
    <x v="709"/>
    <n v="533.84"/>
    <m/>
    <s v="CCR&amp;R - Child Care Resource &amp; Referral"/>
    <x v="11"/>
    <s v="- No Location -"/>
    <s v="Susan Ford"/>
  </r>
  <r>
    <s v="5000 - Salaries &amp; Wages"/>
    <s v="Journal"/>
    <x v="9"/>
    <s v="JE102"/>
    <m/>
    <x v="710"/>
    <n v="485.9"/>
    <m/>
    <s v="HS - Head Start"/>
    <x v="12"/>
    <s v="- No Location -"/>
    <s v="Lisa Whitfield"/>
  </r>
  <r>
    <s v="5000 - Salaries &amp; Wages"/>
    <s v="Journal"/>
    <x v="9"/>
    <s v="JE102"/>
    <m/>
    <x v="711"/>
    <n v="1078.51"/>
    <m/>
    <s v="CSBG - Community Service Block Grant"/>
    <x v="17"/>
    <s v="- No Location -"/>
    <s v="Jennifer Craig"/>
  </r>
  <r>
    <s v="5000 - Salaries &amp; Wages"/>
    <s v="Journal"/>
    <x v="9"/>
    <s v="JE102"/>
    <m/>
    <x v="712"/>
    <n v="250"/>
    <m/>
    <s v="CCR&amp;R - Child Care Resource &amp; Referral"/>
    <x v="18"/>
    <s v="Admin Office"/>
    <s v="Kyle Edwards"/>
  </r>
  <r>
    <s v="5000 - Salaries &amp; Wages"/>
    <s v="Journal"/>
    <x v="9"/>
    <s v="JE102"/>
    <m/>
    <x v="713"/>
    <n v="209.19"/>
    <m/>
    <s v="CCYC - Community Council of Young Children"/>
    <x v="22"/>
    <s v="- No Location -"/>
    <s v="Sheila Hughes"/>
  </r>
  <r>
    <s v="5000 - Salaries &amp; Wages"/>
    <s v="Journal"/>
    <x v="9"/>
    <s v="JE102"/>
    <m/>
    <x v="714"/>
    <n v="491.19"/>
    <m/>
    <s v="CSBG - Community Service Block Grant"/>
    <x v="0"/>
    <s v="- No Location -"/>
    <s v="Rovenna Overton"/>
  </r>
  <r>
    <s v="5000 - Salaries &amp; Wages"/>
    <s v="Journal"/>
    <x v="9"/>
    <s v="JE102"/>
    <m/>
    <x v="715"/>
    <n v="498.64"/>
    <m/>
    <s v="LiHeap - Low Income Home Energy Assistance Program"/>
    <x v="2"/>
    <s v="- No Location -"/>
    <s v="Denise Cacalori"/>
  </r>
  <r>
    <s v="5000 - Salaries &amp; Wages"/>
    <s v="Journal"/>
    <x v="9"/>
    <s v="JE102"/>
    <m/>
    <x v="716"/>
    <n v="772.13"/>
    <m/>
    <s v="CCR&amp;R - Child Care Resource &amp; Referral"/>
    <x v="13"/>
    <s v="- No Location -"/>
    <s v="Ashley Moore"/>
  </r>
  <r>
    <s v="5000 - Salaries &amp; Wages"/>
    <s v="Journal"/>
    <x v="9"/>
    <s v="JE102"/>
    <m/>
    <x v="717"/>
    <n v="964.03"/>
    <m/>
    <s v="CCR&amp;R - Child Care Resource &amp; Referral"/>
    <x v="18"/>
    <s v="Admin Office"/>
    <s v="Darshpreet Thind"/>
  </r>
  <r>
    <s v="5000 - Salaries &amp; Wages"/>
    <s v="Journal"/>
    <x v="9"/>
    <s v="JE102"/>
    <m/>
    <x v="718"/>
    <n v="99.25"/>
    <m/>
    <s v="CCR&amp;R - Child Care Resource &amp; Referral"/>
    <x v="20"/>
    <s v="- No Location -"/>
    <s v="Bonita Jackson"/>
  </r>
  <r>
    <s v="5000 - Salaries &amp; Wages"/>
    <s v="Journal"/>
    <x v="9"/>
    <s v="JE102"/>
    <m/>
    <x v="719"/>
    <n v="640.08000000000004"/>
    <m/>
    <s v="LiHeap - Low Income Home Energy Assistance Program"/>
    <x v="2"/>
    <s v="- No Location -"/>
    <s v="Donna Hajzer"/>
  </r>
  <r>
    <s v="5000 - Salaries &amp; Wages"/>
    <s v="Journal"/>
    <x v="9"/>
    <s v="JE102"/>
    <m/>
    <x v="720"/>
    <n v="900.84"/>
    <m/>
    <s v="CCR&amp;R - Child Care Resource &amp; Referral"/>
    <x v="13"/>
    <s v="- No Location -"/>
    <s v="Deborah Carson"/>
  </r>
  <r>
    <s v="5000 - Salaries &amp; Wages"/>
    <s v="Journal"/>
    <x v="9"/>
    <s v="JE102"/>
    <m/>
    <x v="721"/>
    <n v="572.26"/>
    <m/>
    <s v="HS - Head Start"/>
    <x v="12"/>
    <s v="- No Location -"/>
    <s v="Danyel Saxton"/>
  </r>
  <r>
    <s v="5000 - Salaries &amp; Wages"/>
    <s v="Journal"/>
    <x v="9"/>
    <s v="JE102"/>
    <m/>
    <x v="722"/>
    <n v="583.79999999999995"/>
    <m/>
    <s v="HS - Head Start"/>
    <x v="12"/>
    <s v="- No Location -"/>
    <s v="Sandy Dumesle"/>
  </r>
  <r>
    <s v="5000 - Salaries &amp; Wages"/>
    <s v="Journal"/>
    <x v="9"/>
    <s v="JE102"/>
    <m/>
    <x v="723"/>
    <n v="1135.23"/>
    <m/>
    <s v="CCR&amp;R - Child Care Resource &amp; Referral"/>
    <x v="13"/>
    <s v="- No Location -"/>
    <s v="Wanda Fisher"/>
  </r>
  <r>
    <s v="5000 - Salaries &amp; Wages"/>
    <s v="Journal"/>
    <x v="9"/>
    <s v="JE102"/>
    <m/>
    <x v="126"/>
    <n v="401.14"/>
    <m/>
    <m/>
    <x v="10"/>
    <s v="- No Location -"/>
    <m/>
  </r>
  <r>
    <s v="5000 - Salaries &amp; Wages"/>
    <s v="Journal"/>
    <x v="9"/>
    <s v="JE102"/>
    <m/>
    <x v="724"/>
    <n v="1185.93"/>
    <m/>
    <s v="HS - Head Start"/>
    <x v="12"/>
    <s v="- No Location -"/>
    <s v="Orlando Martinez"/>
  </r>
  <r>
    <s v="5000 - Salaries &amp; Wages"/>
    <s v="Journal"/>
    <x v="9"/>
    <s v="JE102"/>
    <m/>
    <x v="725"/>
    <n v="646.1"/>
    <m/>
    <s v="HS - Head Start"/>
    <x v="12"/>
    <s v="- No Location -"/>
    <s v="Doreen Knaupp"/>
  </r>
  <r>
    <s v="5000 - Salaries &amp; Wages"/>
    <s v="Journal"/>
    <x v="9"/>
    <s v="JE102"/>
    <m/>
    <x v="726"/>
    <n v="418.3"/>
    <m/>
    <s v="HS - Head Start"/>
    <x v="12"/>
    <s v="- No Location -"/>
    <s v="Velma Burks"/>
  </r>
  <r>
    <s v="5000 - Salaries &amp; Wages"/>
    <s v="Journal"/>
    <x v="9"/>
    <s v="JE102"/>
    <m/>
    <x v="698"/>
    <n v="202.43"/>
    <m/>
    <s v="LiHeap - Low Income Home Energy Assistance Program"/>
    <x v="2"/>
    <s v="Admin Office"/>
    <s v="Ruben Johnson"/>
  </r>
  <r>
    <s v="5000 - Salaries &amp; Wages"/>
    <s v="Journal"/>
    <x v="9"/>
    <s v="JE102"/>
    <m/>
    <x v="706"/>
    <n v="59.83"/>
    <m/>
    <s v="HF - Healthy Families"/>
    <x v="5"/>
    <s v="Admin Office"/>
    <s v="Amie Sharer"/>
  </r>
  <r>
    <s v="5000 - Salaries &amp; Wages"/>
    <s v="Journal"/>
    <x v="9"/>
    <s v="JE102"/>
    <m/>
    <x v="727"/>
    <n v="648.41"/>
    <m/>
    <s v="HS - Head Start"/>
    <x v="12"/>
    <s v="- No Location -"/>
    <s v="Carolyn Weston"/>
  </r>
  <r>
    <s v="5000 - Salaries &amp; Wages"/>
    <s v="Journal"/>
    <x v="9"/>
    <s v="JE102"/>
    <m/>
    <x v="728"/>
    <n v="830.23"/>
    <m/>
    <s v="HS - Head Start"/>
    <x v="12"/>
    <s v="- No Location -"/>
    <s v="Shante Branscomb"/>
  </r>
  <r>
    <s v="5000 - Salaries &amp; Wages"/>
    <s v="Journal"/>
    <x v="9"/>
    <s v="JE102"/>
    <m/>
    <x v="712"/>
    <n v="71.25"/>
    <m/>
    <s v="HF - Healthy Families"/>
    <x v="5"/>
    <s v="Admin Office"/>
    <s v="Kyle Edwards"/>
  </r>
  <r>
    <s v="5000 - Salaries &amp; Wages"/>
    <s v="Journal"/>
    <x v="9"/>
    <s v="JE102"/>
    <m/>
    <x v="729"/>
    <n v="2000.82"/>
    <m/>
    <s v="EHS - Early Head Start"/>
    <x v="6"/>
    <s v="- No Location -"/>
    <s v="Michelle Weaver"/>
  </r>
  <r>
    <s v="5000 - Salaries &amp; Wages"/>
    <s v="Journal"/>
    <x v="9"/>
    <s v="JE102"/>
    <m/>
    <x v="730"/>
    <n v="900.24"/>
    <m/>
    <s v="EHS - Early Head Start"/>
    <x v="6"/>
    <s v="- No Location -"/>
    <s v="Elizabeth Jensen"/>
  </r>
  <r>
    <s v="5000 - Salaries &amp; Wages"/>
    <s v="Journal"/>
    <x v="9"/>
    <s v="JE102"/>
    <m/>
    <x v="731"/>
    <n v="928.94"/>
    <m/>
    <s v="HS - Head Start"/>
    <x v="12"/>
    <s v="- No Location -"/>
    <s v="Sumeyra Ceylan"/>
  </r>
  <r>
    <s v="5000 - Salaries &amp; Wages"/>
    <s v="Journal"/>
    <x v="9"/>
    <s v="JE102"/>
    <m/>
    <x v="732"/>
    <n v="909.09"/>
    <m/>
    <s v="CCR&amp;R - Child Care Resource &amp; Referral"/>
    <x v="13"/>
    <s v="- No Location -"/>
    <s v="Kathryn Magauran"/>
  </r>
  <r>
    <s v="5000 - Salaries &amp; Wages"/>
    <s v="Journal"/>
    <x v="9"/>
    <s v="JE102"/>
    <m/>
    <x v="733"/>
    <n v="1299.23"/>
    <m/>
    <s v="CCR&amp;R - Child Care Resource &amp; Referral"/>
    <x v="13"/>
    <s v="- No Location -"/>
    <s v="Janelle Yvette Sample"/>
  </r>
  <r>
    <s v="5000 - Salaries &amp; Wages"/>
    <s v="Journal"/>
    <x v="9"/>
    <s v="JE102"/>
    <m/>
    <x v="734"/>
    <n v="1429.23"/>
    <m/>
    <s v="HS - Head Start"/>
    <x v="12"/>
    <s v="- No Location -"/>
    <s v="Michelle Horan"/>
  </r>
  <r>
    <s v="5000 - Salaries &amp; Wages"/>
    <s v="Journal"/>
    <x v="9"/>
    <s v="JE102"/>
    <m/>
    <x v="735"/>
    <n v="166.14"/>
    <m/>
    <s v="HS - Head Start"/>
    <x v="12"/>
    <s v="- No Location -"/>
    <s v="Whitley Spears"/>
  </r>
  <r>
    <s v="5000 - Salaries &amp; Wages"/>
    <s v="Journal"/>
    <x v="9"/>
    <s v="JE102"/>
    <m/>
    <x v="736"/>
    <n v="136.68"/>
    <m/>
    <s v="CCR&amp;R - Child Care Resource &amp; Referral"/>
    <x v="20"/>
    <s v="- No Location -"/>
    <s v="Christine Morrison"/>
  </r>
  <r>
    <s v="5000 - Salaries &amp; Wages"/>
    <s v="Journal"/>
    <x v="9"/>
    <s v="JE102"/>
    <m/>
    <x v="737"/>
    <n v="843.39"/>
    <m/>
    <s v="EHS - Early Head Start"/>
    <x v="6"/>
    <s v="- No Location -"/>
    <s v="Nina Holmes"/>
  </r>
  <r>
    <s v="5000 - Salaries &amp; Wages"/>
    <s v="Journal"/>
    <x v="9"/>
    <s v="JE102"/>
    <m/>
    <x v="738"/>
    <n v="238.86"/>
    <m/>
    <s v="HS - Head Start"/>
    <x v="12"/>
    <s v="Admin Office"/>
    <s v="Colin Harty"/>
  </r>
  <r>
    <s v="5000 - Salaries &amp; Wages"/>
    <s v="Journal"/>
    <x v="9"/>
    <s v="JE102"/>
    <m/>
    <x v="739"/>
    <n v="128.01"/>
    <m/>
    <s v="HS - Head Start"/>
    <x v="12"/>
    <s v="- No Location -"/>
    <s v="Samir Reiz"/>
  </r>
  <r>
    <s v="5000 - Salaries &amp; Wages"/>
    <s v="Journal"/>
    <x v="9"/>
    <s v="JE102"/>
    <m/>
    <x v="740"/>
    <n v="2294.86"/>
    <m/>
    <s v="HS - Head Start"/>
    <x v="12"/>
    <s v="- No Location -"/>
    <s v="LOIS BOND"/>
  </r>
  <r>
    <s v="5000 - Salaries &amp; Wages"/>
    <s v="Journal"/>
    <x v="9"/>
    <s v="JE102"/>
    <m/>
    <x v="741"/>
    <n v="88.88"/>
    <m/>
    <s v="CCR&amp;R - Child Care Resource &amp; Referral"/>
    <x v="19"/>
    <s v="- No Location -"/>
    <s v="Kristin Mayes"/>
  </r>
  <r>
    <s v="5000 - Salaries &amp; Wages"/>
    <s v="Journal"/>
    <x v="9"/>
    <s v="JE102"/>
    <m/>
    <x v="718"/>
    <n v="49.25"/>
    <m/>
    <s v="CCR&amp;R - Child Care Resource &amp; Referral"/>
    <x v="11"/>
    <s v="- No Location -"/>
    <s v="Bonita Jackson"/>
  </r>
  <r>
    <s v="5000 - Salaries &amp; Wages"/>
    <s v="Journal"/>
    <x v="9"/>
    <s v="JE102"/>
    <m/>
    <x v="742"/>
    <n v="846.8"/>
    <m/>
    <s v="HS - Head Start"/>
    <x v="12"/>
    <s v="- No Location -"/>
    <s v="Glayds Ortiz"/>
  </r>
  <r>
    <s v="5000 - Salaries &amp; Wages"/>
    <s v="Journal"/>
    <x v="9"/>
    <s v="JE102"/>
    <m/>
    <x v="743"/>
    <n v="635.67999999999995"/>
    <m/>
    <s v="EHS - Early Head Start"/>
    <x v="6"/>
    <s v="- No Location -"/>
    <s v="Andrew Stellwag"/>
  </r>
  <r>
    <s v="5000 - Salaries &amp; Wages"/>
    <s v="Journal"/>
    <x v="9"/>
    <s v="JE102"/>
    <m/>
    <x v="744"/>
    <n v="795.96"/>
    <m/>
    <s v="EHS - Early Head Start"/>
    <x v="6"/>
    <s v="- No Location -"/>
    <s v="Lucy Couvertier"/>
  </r>
  <r>
    <s v="5000 - Salaries &amp; Wages"/>
    <s v="Journal"/>
    <x v="9"/>
    <s v="JE102"/>
    <m/>
    <x v="745"/>
    <n v="443.39"/>
    <m/>
    <s v="EHS - Early Head Start"/>
    <x v="6"/>
    <s v="- No Location -"/>
    <s v="Denise Klein"/>
  </r>
  <r>
    <s v="5000 - Salaries &amp; Wages"/>
    <s v="Journal"/>
    <x v="9"/>
    <s v="JE102"/>
    <m/>
    <x v="746"/>
    <n v="41.54"/>
    <m/>
    <s v="HS - Head Start"/>
    <x v="12"/>
    <s v="- No Location -"/>
    <s v="Rada Ali"/>
  </r>
  <r>
    <s v="5000 - Salaries &amp; Wages"/>
    <s v="Journal"/>
    <x v="9"/>
    <s v="JE102"/>
    <m/>
    <x v="747"/>
    <n v="972.02"/>
    <m/>
    <s v="HS - Head Start"/>
    <x v="12"/>
    <s v="- No Location -"/>
    <s v="Tawanna Best"/>
  </r>
  <r>
    <s v="5000 - Salaries &amp; Wages"/>
    <s v="Journal"/>
    <x v="9"/>
    <s v="JE102"/>
    <m/>
    <x v="695"/>
    <n v="758.15"/>
    <m/>
    <s v="CCR&amp;R - Child Care Resource &amp; Referral"/>
    <x v="18"/>
    <s v="Admin Office"/>
    <s v="Janessa Rivera"/>
  </r>
  <r>
    <s v="5000 - Salaries &amp; Wages"/>
    <s v="Journal"/>
    <x v="9"/>
    <s v="JE102"/>
    <m/>
    <x v="709"/>
    <n v="533.84"/>
    <m/>
    <s v="CCR&amp;R - Child Care Resource &amp; Referral"/>
    <x v="18"/>
    <s v="- No Location -"/>
    <s v="Susan Ford"/>
  </r>
  <r>
    <s v="5000 - Salaries &amp; Wages"/>
    <s v="Journal"/>
    <x v="9"/>
    <s v="JE102"/>
    <m/>
    <x v="748"/>
    <n v="141.53"/>
    <m/>
    <s v="CCR&amp;R - Child Care Resource &amp; Referral"/>
    <x v="20"/>
    <s v="- No Location -"/>
    <s v="Victoria Reger"/>
  </r>
  <r>
    <s v="5000 - Salaries &amp; Wages"/>
    <s v="Journal"/>
    <x v="9"/>
    <s v="JE102"/>
    <m/>
    <x v="709"/>
    <n v="667.3"/>
    <m/>
    <s v="CCR&amp;R - Child Care Resource &amp; Referral"/>
    <x v="20"/>
    <s v="- No Location -"/>
    <s v="Susan Ford"/>
  </r>
  <r>
    <s v="5000 - Salaries &amp; Wages"/>
    <s v="Journal"/>
    <x v="9"/>
    <s v="JE102"/>
    <m/>
    <x v="749"/>
    <n v="475.65"/>
    <m/>
    <s v="USF - Universal Service Fund"/>
    <x v="9"/>
    <s v="- No Location -"/>
    <s v="Patricia Brown"/>
  </r>
  <r>
    <s v="5000 - Salaries &amp; Wages"/>
    <s v="Journal"/>
    <x v="9"/>
    <s v="JE102"/>
    <m/>
    <x v="750"/>
    <n v="1430.1"/>
    <m/>
    <s v="HF - Healthy Families"/>
    <x v="4"/>
    <s v="- No Location -"/>
    <s v="Mary Kennedy"/>
  </r>
  <r>
    <s v="5000 - Salaries &amp; Wages"/>
    <s v="Journal"/>
    <x v="9"/>
    <s v="JE102"/>
    <m/>
    <x v="695"/>
    <n v="2961.52"/>
    <m/>
    <s v="CCYC - Community Council of Young Children"/>
    <x v="22"/>
    <s v="Admin Office"/>
    <s v="Janessa Rivera"/>
  </r>
  <r>
    <s v="5000 - Salaries &amp; Wages"/>
    <s v="Journal"/>
    <x v="9"/>
    <s v="JE102"/>
    <m/>
    <x v="751"/>
    <n v="1755.57"/>
    <m/>
    <s v="HF - Healthy Families"/>
    <x v="5"/>
    <s v="- No Location -"/>
    <s v="Claire Garner"/>
  </r>
  <r>
    <s v="5000 - Salaries &amp; Wages"/>
    <s v="Journal"/>
    <x v="9"/>
    <s v="JE102"/>
    <m/>
    <x v="752"/>
    <n v="910"/>
    <m/>
    <s v="CCR&amp;R - Child Care Resource &amp; Referral"/>
    <x v="13"/>
    <s v="- No Location -"/>
    <s v="Ariel Howard"/>
  </r>
  <r>
    <s v="5000 - Salaries &amp; Wages"/>
    <s v="Journal"/>
    <x v="9"/>
    <s v="JE102"/>
    <m/>
    <x v="753"/>
    <n v="1084.54"/>
    <m/>
    <s v="EHS - Early Head Start"/>
    <x v="6"/>
    <s v="- No Location -"/>
    <s v="Ayanna Martin"/>
  </r>
  <r>
    <s v="5000 - Salaries &amp; Wages"/>
    <s v="Journal"/>
    <x v="9"/>
    <s v="JE102"/>
    <m/>
    <x v="754"/>
    <n v="988"/>
    <m/>
    <s v="HS - Head Start"/>
    <x v="12"/>
    <s v="- No Location -"/>
    <s v="Mark Wolf"/>
  </r>
  <r>
    <s v="5000 - Salaries &amp; Wages"/>
    <s v="Journal"/>
    <x v="9"/>
    <s v="JE102"/>
    <m/>
    <x v="755"/>
    <n v="1076.99"/>
    <m/>
    <s v="HS - Head Start"/>
    <x v="12"/>
    <s v="- No Location -"/>
    <s v="Jacquelyn Gardner"/>
  </r>
  <r>
    <s v="5000 - Salaries &amp; Wages"/>
    <s v="Journal"/>
    <x v="9"/>
    <s v="JE102"/>
    <m/>
    <x v="738"/>
    <n v="799.65"/>
    <m/>
    <s v="CSBG - Community Service Block Grant"/>
    <x v="0"/>
    <s v="Admin Office"/>
    <s v="Colin Harty"/>
  </r>
  <r>
    <s v="5000 - Salaries &amp; Wages"/>
    <s v="Journal"/>
    <x v="9"/>
    <s v="JE102"/>
    <m/>
    <x v="756"/>
    <n v="900.62"/>
    <m/>
    <s v="HS - Head Start"/>
    <x v="12"/>
    <s v="- No Location -"/>
    <s v="Ivanette Peterson"/>
  </r>
  <r>
    <s v="5000 - Salaries &amp; Wages"/>
    <s v="Journal"/>
    <x v="9"/>
    <s v="JE102"/>
    <m/>
    <x v="757"/>
    <n v="840.76"/>
    <m/>
    <s v="HS - Head Start"/>
    <x v="12"/>
    <s v="- No Location -"/>
    <s v="Courtney Farina"/>
  </r>
  <r>
    <s v="5000 - Salaries &amp; Wages"/>
    <s v="Journal"/>
    <x v="9"/>
    <s v="JE102"/>
    <m/>
    <x v="741"/>
    <n v="88.87"/>
    <m/>
    <s v="CCR&amp;R - Child Care Resource &amp; Referral"/>
    <x v="20"/>
    <s v="- No Location -"/>
    <s v="Kristin Mayes"/>
  </r>
  <r>
    <s v="5000 - Salaries &amp; Wages"/>
    <s v="Journal"/>
    <x v="9"/>
    <s v="JE102"/>
    <m/>
    <x v="758"/>
    <n v="1827.05"/>
    <m/>
    <s v="Mt Holly Schools"/>
    <x v="15"/>
    <s v="- No Location -"/>
    <s v="Jennifer Jones"/>
  </r>
  <r>
    <s v="5000 - Salaries &amp; Wages"/>
    <s v="Journal"/>
    <x v="9"/>
    <s v="JE102"/>
    <m/>
    <x v="759"/>
    <n v="230.88"/>
    <m/>
    <s v="USF - Universal Service Fund"/>
    <x v="9"/>
    <s v="- No Location -"/>
    <s v="Ramsey Nutter"/>
  </r>
  <r>
    <s v="5000 - Salaries &amp; Wages"/>
    <s v="Journal"/>
    <x v="9"/>
    <s v="JE102"/>
    <m/>
    <x v="705"/>
    <n v="177.36"/>
    <m/>
    <s v="CSBG - Community Service Block Grant"/>
    <x v="0"/>
    <s v="Admin Office"/>
    <s v="Greta Peterson"/>
  </r>
  <r>
    <s v="5000 - Salaries &amp; Wages"/>
    <s v="Journal"/>
    <x v="9"/>
    <s v="JE102"/>
    <m/>
    <x v="760"/>
    <n v="280.3"/>
    <m/>
    <s v="CCR&amp;R - Child Care Resource &amp; Referral"/>
    <x v="23"/>
    <s v="- No Location -"/>
    <s v="Judith Byrne"/>
  </r>
  <r>
    <s v="5000 - Salaries &amp; Wages"/>
    <s v="Journal"/>
    <x v="9"/>
    <s v="JE102"/>
    <m/>
    <x v="761"/>
    <n v="950"/>
    <m/>
    <s v="HS - Head Start"/>
    <x v="12"/>
    <s v="- No Location -"/>
    <s v="Ozlem Yigit"/>
  </r>
  <r>
    <s v="5000 - Salaries &amp; Wages"/>
    <s v="Journal"/>
    <x v="9"/>
    <s v="JE102"/>
    <m/>
    <x v="762"/>
    <n v="358.68"/>
    <m/>
    <s v="HS - Head Start"/>
    <x v="12"/>
    <s v="- No Location -"/>
    <s v="Natasha Joseph"/>
  </r>
  <r>
    <s v="5000 - Salaries &amp; Wages"/>
    <s v="Journal"/>
    <x v="9"/>
    <s v="JE102"/>
    <m/>
    <x v="763"/>
    <n v="1902.32"/>
    <m/>
    <s v="HS - Head Start"/>
    <x v="12"/>
    <s v="- No Location -"/>
    <s v="ISATA BAH"/>
  </r>
  <r>
    <s v="5000 - Salaries &amp; Wages"/>
    <s v="Journal"/>
    <x v="9"/>
    <s v="JE102"/>
    <m/>
    <x v="764"/>
    <n v="1271.58"/>
    <m/>
    <s v="HS - Head Start"/>
    <x v="12"/>
    <s v="- No Location -"/>
    <s v="Heather Coleman"/>
  </r>
  <r>
    <s v="5000 - Salaries &amp; Wages"/>
    <s v="Journal"/>
    <x v="9"/>
    <s v="JE102"/>
    <m/>
    <x v="717"/>
    <n v="889.88"/>
    <m/>
    <s v="HS - Head Start"/>
    <x v="12"/>
    <s v="Admin Office"/>
    <s v="Darshpreet Thind"/>
  </r>
  <r>
    <s v="5000 - Salaries &amp; Wages"/>
    <s v="Journal"/>
    <x v="9"/>
    <s v="JE102"/>
    <m/>
    <x v="760"/>
    <n v="70.069999999999993"/>
    <m/>
    <s v="CCR&amp;R - Child Care Resource &amp; Referral"/>
    <x v="19"/>
    <s v="- No Location -"/>
    <s v="Judith Byrne"/>
  </r>
  <r>
    <s v="5000 - Salaries &amp; Wages"/>
    <s v="Journal"/>
    <x v="9"/>
    <s v="JE102"/>
    <m/>
    <x v="765"/>
    <n v="1147.2"/>
    <m/>
    <s v="CCR&amp;R - Child Care Resource &amp; Referral"/>
    <x v="13"/>
    <s v="- No Location -"/>
    <s v="Rayna Gadsden"/>
  </r>
  <r>
    <s v="5000 - Salaries &amp; Wages"/>
    <s v="Journal"/>
    <x v="9"/>
    <s v="JE102"/>
    <m/>
    <x v="698"/>
    <n v="2769.98"/>
    <m/>
    <s v="HS - Head Start"/>
    <x v="12"/>
    <s v="Admin Office"/>
    <s v="Ruben Johnson"/>
  </r>
  <r>
    <s v="5000 - Salaries &amp; Wages"/>
    <s v="Journal"/>
    <x v="9"/>
    <s v="JE102"/>
    <m/>
    <x v="766"/>
    <n v="760.99"/>
    <m/>
    <s v="HS - Head Start"/>
    <x v="12"/>
    <s v="- No Location -"/>
    <s v="Susan Caffrey"/>
  </r>
  <r>
    <s v="5000 - Salaries &amp; Wages"/>
    <s v="Journal"/>
    <x v="9"/>
    <s v="JE102"/>
    <m/>
    <x v="767"/>
    <n v="908.02"/>
    <m/>
    <s v="CCR&amp;R - Child Care Resource &amp; Referral"/>
    <x v="13"/>
    <s v="- No Location -"/>
    <s v="Devita Smith"/>
  </r>
  <r>
    <s v="5000 - Salaries &amp; Wages"/>
    <s v="Journal"/>
    <x v="9"/>
    <s v="JE102"/>
    <m/>
    <x v="768"/>
    <n v="190.38"/>
    <m/>
    <s v="EHS - Early Head Start"/>
    <x v="6"/>
    <s v="Admin Office"/>
    <s v="Manvir Gill"/>
  </r>
  <r>
    <s v="5000 - Salaries &amp; Wages"/>
    <s v="Journal"/>
    <x v="9"/>
    <s v="JE102"/>
    <m/>
    <x v="769"/>
    <n v="1103.25"/>
    <m/>
    <s v="HS - Head Start"/>
    <x v="12"/>
    <s v="- No Location -"/>
    <s v="Moraima Gonzalez"/>
  </r>
  <r>
    <s v="5000 - Salaries &amp; Wages"/>
    <s v="Journal"/>
    <x v="9"/>
    <s v="JE102"/>
    <m/>
    <x v="770"/>
    <n v="495.07"/>
    <m/>
    <s v="HS - Head Start"/>
    <x v="12"/>
    <s v="- No Location -"/>
    <s v="Ethel Jackson"/>
  </r>
  <r>
    <s v="5000 - Salaries &amp; Wages"/>
    <s v="Journal"/>
    <x v="9"/>
    <s v="JE102"/>
    <m/>
    <x v="771"/>
    <n v="288.44"/>
    <m/>
    <s v="HS - Head Start"/>
    <x v="12"/>
    <s v="- No Location -"/>
    <s v="Dejaa Garnes"/>
  </r>
  <r>
    <s v="5000 - Salaries &amp; Wages"/>
    <s v="Journal"/>
    <x v="9"/>
    <s v="JE102"/>
    <m/>
    <x v="715"/>
    <n v="294.64999999999998"/>
    <m/>
    <s v="USF - Universal Service Fund"/>
    <x v="9"/>
    <s v="- No Location -"/>
    <s v="Denise Cacalori"/>
  </r>
  <r>
    <s v="5000 - Salaries &amp; Wages"/>
    <s v="Journal"/>
    <x v="9"/>
    <s v="JE102"/>
    <m/>
    <x v="713"/>
    <n v="270.39"/>
    <m/>
    <s v="HF - Healthy Families"/>
    <x v="5"/>
    <s v="- No Location -"/>
    <s v="Sheila Hughes"/>
  </r>
  <r>
    <s v="5000 - Salaries &amp; Wages"/>
    <s v="Journal"/>
    <x v="9"/>
    <s v="JE102"/>
    <m/>
    <x v="768"/>
    <n v="1033.96"/>
    <m/>
    <s v="CSBG - Community Service Block Grant"/>
    <x v="17"/>
    <s v="Admin Office"/>
    <s v="Manvir Gill"/>
  </r>
  <r>
    <s v="5000 - Salaries &amp; Wages"/>
    <s v="Journal"/>
    <x v="9"/>
    <s v="JE102"/>
    <m/>
    <x v="772"/>
    <n v="768.53"/>
    <m/>
    <s v="EHS - Early Head Start"/>
    <x v="6"/>
    <s v="- No Location -"/>
    <s v="Katilynn Ditzel"/>
  </r>
  <r>
    <s v="5000 - Salaries &amp; Wages"/>
    <s v="Journal"/>
    <x v="9"/>
    <s v="JE102"/>
    <m/>
    <x v="773"/>
    <n v="838.93"/>
    <m/>
    <s v="EHS - Early Head Start"/>
    <x v="6"/>
    <s v="- No Location -"/>
    <s v="Heather Toppin"/>
  </r>
  <r>
    <s v="5000 - Salaries &amp; Wages"/>
    <s v="Journal"/>
    <x v="9"/>
    <s v="JE102"/>
    <m/>
    <x v="774"/>
    <n v="601.97"/>
    <m/>
    <s v="HS - Head Start"/>
    <x v="12"/>
    <s v="- No Location -"/>
    <s v="Louthel Tucker"/>
  </r>
  <r>
    <s v="5000 - Salaries &amp; Wages"/>
    <s v="Journal"/>
    <x v="9"/>
    <s v="JE102"/>
    <m/>
    <x v="718"/>
    <n v="164.23"/>
    <m/>
    <s v="CCR&amp;R - Child Care Resource &amp; Referral"/>
    <x v="18"/>
    <s v="- No Location -"/>
    <s v="Bonita Jackson"/>
  </r>
  <r>
    <s v="5000 - Salaries &amp; Wages"/>
    <s v="Journal"/>
    <x v="9"/>
    <s v="JE102"/>
    <m/>
    <x v="775"/>
    <n v="98.64"/>
    <m/>
    <s v="CCR&amp;R - Child Care Resource &amp; Referral"/>
    <x v="19"/>
    <s v="- No Location -"/>
    <s v="Sue Fenick"/>
  </r>
  <r>
    <s v="5000 - Salaries &amp; Wages"/>
    <s v="Journal"/>
    <x v="9"/>
    <s v="JE102"/>
    <m/>
    <x v="714"/>
    <n v="799.62"/>
    <m/>
    <s v="LiHeap - Low Income Home Energy Assistance Program"/>
    <x v="2"/>
    <s v="- No Location -"/>
    <s v="Rovenna Overton"/>
  </r>
  <r>
    <s v="5000 - Salaries &amp; Wages"/>
    <s v="Journal"/>
    <x v="9"/>
    <s v="JE102"/>
    <m/>
    <x v="741"/>
    <n v="1599.79"/>
    <m/>
    <s v="CCR&amp;R - Child Care Resource &amp; Referral"/>
    <x v="16"/>
    <s v="- No Location -"/>
    <s v="Kristin Mayes"/>
  </r>
  <r>
    <s v="5000 - Salaries &amp; Wages"/>
    <s v="Journal"/>
    <x v="9"/>
    <s v="JE102"/>
    <m/>
    <x v="776"/>
    <n v="1138.8599999999999"/>
    <m/>
    <s v="HS - Head Start"/>
    <x v="12"/>
    <s v="- No Location -"/>
    <s v="Keshia Flewellen"/>
  </r>
  <r>
    <s v="5000 - Salaries &amp; Wages"/>
    <s v="Journal"/>
    <x v="9"/>
    <s v="JE102"/>
    <m/>
    <x v="714"/>
    <n v="354.96"/>
    <m/>
    <s v="HPRP2 - Homeless Prevention Rapid Rehousing"/>
    <x v="8"/>
    <s v="- No Location -"/>
    <s v="Rovenna Overton"/>
  </r>
  <r>
    <s v="5000 - Salaries &amp; Wages"/>
    <s v="Journal"/>
    <x v="9"/>
    <s v="JE102"/>
    <m/>
    <x v="777"/>
    <n v="1012.54"/>
    <m/>
    <s v="CCR&amp;R - Child Care Resource &amp; Referral"/>
    <x v="13"/>
    <s v="- No Location -"/>
    <s v="Anjail Abdul-Badee-Johnson"/>
  </r>
  <r>
    <s v="5000 - Salaries &amp; Wages"/>
    <s v="Journal"/>
    <x v="9"/>
    <s v="JE102"/>
    <m/>
    <x v="778"/>
    <n v="891.43"/>
    <m/>
    <s v="HS - Head Start"/>
    <x v="12"/>
    <s v="- No Location -"/>
    <s v="Tawona Hill"/>
  </r>
  <r>
    <s v="5000 - Salaries &amp; Wages"/>
    <s v="Journal"/>
    <x v="9"/>
    <s v="JE102"/>
    <m/>
    <x v="779"/>
    <n v="475.64"/>
    <m/>
    <s v="HS - Head Start"/>
    <x v="12"/>
    <s v="- No Location -"/>
    <s v="Sabrina Manir"/>
  </r>
  <r>
    <s v="5000 - Salaries &amp; Wages"/>
    <s v="Journal"/>
    <x v="9"/>
    <s v="JE102"/>
    <m/>
    <x v="780"/>
    <n v="1006.66"/>
    <m/>
    <s v="HS - Head Start"/>
    <x v="12"/>
    <s v="- No Location -"/>
    <s v="Bobby Johnson"/>
  </r>
  <r>
    <s v="5000 - Salaries &amp; Wages"/>
    <s v="Journal"/>
    <x v="9"/>
    <s v="JE102"/>
    <m/>
    <x v="781"/>
    <n v="910.64"/>
    <m/>
    <s v="HS - Head Start"/>
    <x v="12"/>
    <s v="- No Location -"/>
    <s v="Corinna Harris"/>
  </r>
  <r>
    <s v="5000 - Salaries &amp; Wages"/>
    <s v="Journal"/>
    <x v="9"/>
    <s v="JE102"/>
    <m/>
    <x v="782"/>
    <n v="67.849999999999994"/>
    <m/>
    <s v="CCFP - Child Care Food Program"/>
    <x v="24"/>
    <s v="Admin Office"/>
    <s v="Robert Mayfield"/>
  </r>
  <r>
    <s v="5000 - Salaries &amp; Wages"/>
    <s v="Journal"/>
    <x v="9"/>
    <s v="JE102"/>
    <m/>
    <x v="783"/>
    <n v="766.92"/>
    <m/>
    <s v="HS - Head Start"/>
    <x v="12"/>
    <s v="- No Location -"/>
    <s v="Amber Monserrate"/>
  </r>
  <r>
    <s v="5000 - Salaries &amp; Wages"/>
    <s v="Journal"/>
    <x v="9"/>
    <s v="JE102"/>
    <m/>
    <x v="745"/>
    <n v="900.21"/>
    <m/>
    <s v="HS - Head Start"/>
    <x v="12"/>
    <s v="- No Location -"/>
    <s v="Denise Klein"/>
  </r>
  <r>
    <s v="5000 - Salaries &amp; Wages"/>
    <s v="Journal"/>
    <x v="9"/>
    <s v="JE102"/>
    <m/>
    <x v="712"/>
    <n v="75"/>
    <m/>
    <s v="LiHeap - Low Income Home Energy Assistance Program"/>
    <x v="2"/>
    <s v="Admin Office"/>
    <s v="Kyle Edwards"/>
  </r>
  <r>
    <s v="5000 - Salaries &amp; Wages"/>
    <s v="Journal"/>
    <x v="9"/>
    <s v="JE102"/>
    <m/>
    <x v="712"/>
    <n v="75"/>
    <m/>
    <s v="USF - Universal Service Fund"/>
    <x v="9"/>
    <s v="Admin Office"/>
    <s v="Kyle Edwards"/>
  </r>
  <r>
    <s v="5000 - Salaries &amp; Wages"/>
    <s v="Journal"/>
    <x v="9"/>
    <s v="JE102"/>
    <m/>
    <x v="712"/>
    <n v="71.25"/>
    <m/>
    <s v="CCYC - Community Council of Young Children"/>
    <x v="22"/>
    <s v="Admin Office"/>
    <s v="Kyle Edwards"/>
  </r>
  <r>
    <s v="5000 - Salaries &amp; Wages"/>
    <s v="Journal"/>
    <x v="9"/>
    <s v="JE102"/>
    <m/>
    <x v="784"/>
    <n v="1357.64"/>
    <m/>
    <s v="HF - Healthy Families"/>
    <x v="5"/>
    <s v="- No Location -"/>
    <s v="Bridgett Pollard"/>
  </r>
  <r>
    <s v="5000 - Salaries &amp; Wages"/>
    <s v="Journal"/>
    <x v="9"/>
    <s v="JE102"/>
    <m/>
    <x v="785"/>
    <n v="1667.84"/>
    <m/>
    <s v="CSBG - Community Service Block Grant"/>
    <x v="0"/>
    <s v="- No Location -"/>
    <s v="Kim Sinclair"/>
  </r>
  <r>
    <s v="5000 - Salaries &amp; Wages"/>
    <s v="Journal"/>
    <x v="9"/>
    <s v="JE102"/>
    <m/>
    <x v="782"/>
    <n v="184.7"/>
    <m/>
    <s v="HS - Head Start"/>
    <x v="12"/>
    <s v="Admin Office"/>
    <s v="Robert Mayfield"/>
  </r>
  <r>
    <s v="5000 - Salaries &amp; Wages"/>
    <s v="Journal"/>
    <x v="9"/>
    <s v="JE102"/>
    <m/>
    <x v="786"/>
    <n v="485.9"/>
    <m/>
    <s v="HS - Head Start"/>
    <x v="12"/>
    <s v="- No Location -"/>
    <s v="Syrena Moss"/>
  </r>
  <r>
    <s v="5000 - Salaries &amp; Wages"/>
    <s v="Journal"/>
    <x v="9"/>
    <s v="JE102"/>
    <m/>
    <x v="787"/>
    <n v="524"/>
    <m/>
    <s v="LiHeap - Low Income Home Energy Assistance Program"/>
    <x v="2"/>
    <s v="- No Location -"/>
    <s v="Constance Pritchett"/>
  </r>
  <r>
    <s v="5000 - Salaries &amp; Wages"/>
    <s v="Journal"/>
    <x v="9"/>
    <s v="JE102"/>
    <m/>
    <x v="788"/>
    <n v="217.01"/>
    <m/>
    <s v="USF - Universal Service Fund"/>
    <x v="9"/>
    <s v="- No Location -"/>
    <s v="Quamillah Nelson"/>
  </r>
  <r>
    <s v="5000 - Salaries &amp; Wages"/>
    <s v="Journal"/>
    <x v="9"/>
    <s v="JE102"/>
    <m/>
    <x v="789"/>
    <n v="910"/>
    <m/>
    <s v="CSBG - Community Service Block Grant"/>
    <x v="0"/>
    <s v="- No Location -"/>
    <s v="Gerlini Garrido"/>
  </r>
  <r>
    <s v="5000 - Salaries &amp; Wages"/>
    <s v="Journal"/>
    <x v="9"/>
    <s v="JE102"/>
    <m/>
    <x v="775"/>
    <n v="197.29"/>
    <m/>
    <s v="CCR&amp;R - Child Care Resource &amp; Referral"/>
    <x v="16"/>
    <s v="- No Location -"/>
    <s v="Sue Fenick"/>
  </r>
  <r>
    <s v="5000 - Salaries &amp; Wages"/>
    <s v="Journal"/>
    <x v="9"/>
    <s v="JE102"/>
    <m/>
    <x v="790"/>
    <n v="1057.76"/>
    <m/>
    <s v="HS - Head Start"/>
    <x v="12"/>
    <s v="- No Location -"/>
    <s v="Bonnie Logan"/>
  </r>
  <r>
    <s v="5000 - Salaries &amp; Wages"/>
    <s v="Journal"/>
    <x v="9"/>
    <s v="JE102"/>
    <m/>
    <x v="413"/>
    <n v="1437.7"/>
    <m/>
    <s v="HS - Head Start"/>
    <x v="12"/>
    <s v="- No Location -"/>
    <s v="Patricia Goldwire"/>
  </r>
  <r>
    <s v="5000 - Salaries &amp; Wages"/>
    <s v="Journal"/>
    <x v="9"/>
    <s v="JE102"/>
    <m/>
    <x v="791"/>
    <n v="676.75"/>
    <m/>
    <s v="HS - Head Start"/>
    <x v="12"/>
    <s v="- No Location -"/>
    <s v="Miriam Claudio"/>
  </r>
  <r>
    <s v="5000 - Salaries &amp; Wages"/>
    <s v="Journal"/>
    <x v="9"/>
    <s v="JE102"/>
    <m/>
    <x v="792"/>
    <n v="669.18"/>
    <m/>
    <s v="HS - Head Start"/>
    <x v="12"/>
    <s v="- No Location -"/>
    <s v="Erica Rice"/>
  </r>
  <r>
    <s v="5000 - Salaries &amp; Wages"/>
    <s v="Journal"/>
    <x v="9"/>
    <s v="JE102"/>
    <m/>
    <x v="705"/>
    <n v="73.900000000000006"/>
    <m/>
    <s v="USF - Universal Service Fund"/>
    <x v="9"/>
    <s v="Admin Office"/>
    <s v="Greta Peterson"/>
  </r>
  <r>
    <s v="5000 - Salaries &amp; Wages"/>
    <s v="Journal"/>
    <x v="9"/>
    <s v="JE102"/>
    <m/>
    <x v="793"/>
    <n v="842.39"/>
    <m/>
    <s v="EHS - Early Head Start"/>
    <x v="6"/>
    <s v="- No Location -"/>
    <s v="Essence Thompson"/>
  </r>
  <r>
    <s v="5000 - Salaries &amp; Wages"/>
    <s v="Journal"/>
    <x v="9"/>
    <s v="JE102"/>
    <m/>
    <x v="794"/>
    <n v="724.12"/>
    <m/>
    <s v="HS - Head Start"/>
    <x v="12"/>
    <s v="- No Location -"/>
    <s v="Legna Figueroa"/>
  </r>
  <r>
    <s v="5000 - Salaries &amp; Wages"/>
    <s v="Journal"/>
    <x v="9"/>
    <s v="JE102"/>
    <m/>
    <x v="795"/>
    <n v="2137.39"/>
    <m/>
    <s v="HS - Head Start"/>
    <x v="12"/>
    <s v="- No Location -"/>
    <s v="Jill Rickards"/>
  </r>
  <r>
    <s v="5000 - Salaries &amp; Wages"/>
    <s v="Journal"/>
    <x v="9"/>
    <s v="JE102"/>
    <m/>
    <x v="796"/>
    <n v="671.78"/>
    <m/>
    <s v="HS - Head Start"/>
    <x v="12"/>
    <s v="- No Location -"/>
    <s v="Sheyleen Hosein"/>
  </r>
  <r>
    <s v="5000 - Salaries &amp; Wages"/>
    <s v="Journal"/>
    <x v="9"/>
    <s v="JE102"/>
    <m/>
    <x v="797"/>
    <n v="1827.06"/>
    <m/>
    <s v="HS - Head Start"/>
    <x v="12"/>
    <s v="- No Location -"/>
    <s v="Christine Himm"/>
  </r>
  <r>
    <s v="5000 - Salaries &amp; Wages"/>
    <s v="Journal"/>
    <x v="9"/>
    <s v="JE102"/>
    <m/>
    <x v="798"/>
    <n v="1380.17"/>
    <m/>
    <s v="HF - Healthy Families"/>
    <x v="4"/>
    <s v="- No Location -"/>
    <s v="Elizabeth Boehmke"/>
  </r>
  <r>
    <s v="5000 - Salaries &amp; Wages"/>
    <s v="Journal"/>
    <x v="9"/>
    <s v="JE102"/>
    <m/>
    <x v="799"/>
    <n v="1317.08"/>
    <m/>
    <s v="HF - Healthy Families"/>
    <x v="5"/>
    <s v="- No Location -"/>
    <s v="Ann Drennon"/>
  </r>
  <r>
    <s v="5000 - Salaries &amp; Wages"/>
    <s v="Journal"/>
    <x v="9"/>
    <s v="JE102"/>
    <m/>
    <x v="706"/>
    <n v="1401.67"/>
    <m/>
    <s v="CCR&amp;R - Child Care Resource &amp; Referral"/>
    <x v="13"/>
    <s v="Admin Office"/>
    <s v="Amie Sharer"/>
  </r>
  <r>
    <s v="5000 - Salaries &amp; Wages"/>
    <s v="Journal"/>
    <x v="9"/>
    <s v="JE102"/>
    <m/>
    <x v="736"/>
    <n v="136.68"/>
    <m/>
    <s v="CCR&amp;R - Child Care Resource &amp; Referral"/>
    <x v="13"/>
    <s v="- No Location -"/>
    <s v="Christine Morrison"/>
  </r>
  <r>
    <s v="5000 - Salaries &amp; Wages"/>
    <s v="Journal"/>
    <x v="9"/>
    <s v="JE102"/>
    <m/>
    <x v="739"/>
    <n v="221.11"/>
    <m/>
    <s v="EHS - Early Head Start"/>
    <x v="6"/>
    <s v="- No Location -"/>
    <s v="Samir Reiz"/>
  </r>
  <r>
    <s v="5000 - Salaries &amp; Wages"/>
    <s v="Journal"/>
    <x v="9"/>
    <s v="JE102"/>
    <m/>
    <x v="800"/>
    <n v="608.83000000000004"/>
    <m/>
    <s v="HS - Head Start"/>
    <x v="12"/>
    <s v="- No Location -"/>
    <s v="Bibiana Arreguin"/>
  </r>
  <r>
    <s v="5000 - Salaries &amp; Wages"/>
    <s v="Journal"/>
    <x v="9"/>
    <s v="JE102"/>
    <m/>
    <x v="801"/>
    <n v="835.6"/>
    <m/>
    <s v="HS - Head Start"/>
    <x v="12"/>
    <s v="- No Location -"/>
    <s v="Danielle Jakubowski"/>
  </r>
  <r>
    <s v="5000 - Salaries &amp; Wages"/>
    <s v="Journal"/>
    <x v="9"/>
    <s v="JE102"/>
    <m/>
    <x v="802"/>
    <n v="1303.54"/>
    <m/>
    <s v="HS - Head Start"/>
    <x v="12"/>
    <s v="- No Location -"/>
    <s v="Seham Azabawi"/>
  </r>
  <r>
    <s v="5000 - Salaries &amp; Wages"/>
    <s v="Journal"/>
    <x v="9"/>
    <s v="JE102"/>
    <m/>
    <x v="768"/>
    <n v="574.62"/>
    <m/>
    <s v="CSBG - Community Service Block Grant"/>
    <x v="0"/>
    <s v="Admin Office"/>
    <s v="Manvir Gill"/>
  </r>
  <r>
    <s v="5000 - Salaries &amp; Wages"/>
    <s v="Journal"/>
    <x v="9"/>
    <s v="JE102"/>
    <m/>
    <x v="803"/>
    <n v="1515.87"/>
    <m/>
    <s v="CCR&amp;R - Child Care Resource &amp; Referral"/>
    <x v="13"/>
    <s v="- No Location -"/>
    <s v="Shellinda Hardie"/>
  </r>
  <r>
    <s v="5000 - Salaries &amp; Wages"/>
    <s v="Journal"/>
    <x v="9"/>
    <s v="JE102"/>
    <m/>
    <x v="804"/>
    <n v="1968.73"/>
    <m/>
    <s v="HS - Head Start"/>
    <x v="12"/>
    <s v="- No Location -"/>
    <s v="Bonnie Sheipe-Warthen"/>
  </r>
  <r>
    <s v="5000 - Salaries &amp; Wages"/>
    <s v="Journal"/>
    <x v="9"/>
    <s v="JE102"/>
    <m/>
    <x v="805"/>
    <n v="855.34"/>
    <m/>
    <s v="HS - Head Start"/>
    <x v="12"/>
    <s v="- No Location -"/>
    <s v="Yvette Carpenter"/>
  </r>
  <r>
    <s v="5000 - Salaries &amp; Wages"/>
    <s v="Journal"/>
    <x v="9"/>
    <s v="JE102"/>
    <m/>
    <x v="718"/>
    <n v="1488.68"/>
    <m/>
    <s v="CCR&amp;R - Child Care Resource &amp; Referral"/>
    <x v="13"/>
    <s v="- No Location -"/>
    <s v="Bonita Jackson"/>
  </r>
  <r>
    <s v="5000 - Salaries &amp; Wages"/>
    <s v="Journal"/>
    <x v="9"/>
    <s v="JE102"/>
    <m/>
    <x v="806"/>
    <n v="304.73"/>
    <m/>
    <s v="HS - Head Start"/>
    <x v="12"/>
    <s v="- No Location -"/>
    <s v="Maria Lamutt-Rivera"/>
  </r>
  <r>
    <s v="5000 - Salaries &amp; Wages"/>
    <s v="Journal"/>
    <x v="9"/>
    <s v="JE102"/>
    <m/>
    <x v="712"/>
    <n v="500"/>
    <m/>
    <s v="CSBG - Community Service Block Grant"/>
    <x v="0"/>
    <s v="Admin Office"/>
    <s v="Kyle Edwards"/>
  </r>
  <r>
    <s v="5000 - Salaries &amp; Wages"/>
    <s v="Journal"/>
    <x v="9"/>
    <s v="JE102"/>
    <m/>
    <x v="807"/>
    <n v="932.58"/>
    <m/>
    <s v="HS - Head Start"/>
    <x v="12"/>
    <s v="- No Location -"/>
    <s v="Bouchra Benachir"/>
  </r>
  <r>
    <s v="5000 - Salaries &amp; Wages"/>
    <s v="Journal"/>
    <x v="9"/>
    <s v="JE102"/>
    <m/>
    <x v="808"/>
    <n v="650.91"/>
    <m/>
    <s v="HS - Head Start"/>
    <x v="12"/>
    <s v="- No Location -"/>
    <s v="Melissa Oliver-Terrell"/>
  </r>
  <r>
    <s v="5000 - Salaries &amp; Wages"/>
    <s v="Journal"/>
    <x v="9"/>
    <s v="JE102"/>
    <m/>
    <x v="809"/>
    <n v="1085.76"/>
    <m/>
    <s v="HS - Head Start"/>
    <x v="12"/>
    <s v="- No Location -"/>
    <s v="Verdina Pryor"/>
  </r>
  <r>
    <s v="5000 - Salaries &amp; Wages"/>
    <s v="Journal"/>
    <x v="9"/>
    <s v="JE102"/>
    <m/>
    <x v="810"/>
    <n v="1443.76"/>
    <m/>
    <s v="HS - Head Start"/>
    <x v="12"/>
    <s v="- No Location -"/>
    <s v="Tammy Joyce"/>
  </r>
  <r>
    <s v="5000 - Salaries &amp; Wages"/>
    <s v="Journal"/>
    <x v="9"/>
    <s v="JE102"/>
    <m/>
    <x v="704"/>
    <n v="250"/>
    <m/>
    <s v="CCR&amp;R - Child Care Resource &amp; Referral"/>
    <x v="18"/>
    <s v="Admin Office"/>
    <s v="Sharon Forman"/>
  </r>
  <r>
    <s v="5000 - Salaries &amp; Wages"/>
    <s v="Journal"/>
    <x v="9"/>
    <s v="JE102"/>
    <m/>
    <x v="703"/>
    <n v="506.21"/>
    <m/>
    <s v="HF - Healthy Families"/>
    <x v="4"/>
    <s v="- No Location -"/>
    <s v="Stephanie Dixon"/>
  </r>
  <r>
    <s v="5000 - Salaries &amp; Wages"/>
    <s v="Journal"/>
    <x v="9"/>
    <s v="JE102"/>
    <m/>
    <x v="811"/>
    <n v="273.27"/>
    <m/>
    <s v="CSBG - Community Service Block Grant"/>
    <x v="17"/>
    <s v="- No Location -"/>
    <s v="Melonie Vazquez"/>
  </r>
  <r>
    <s v="5000 - Salaries &amp; Wages"/>
    <s v="Journal"/>
    <x v="9"/>
    <s v="JE102"/>
    <m/>
    <x v="812"/>
    <n v="1107.3"/>
    <m/>
    <s v="CCR&amp;R - Child Care Resource &amp; Referral"/>
    <x v="1"/>
    <s v="- No Location -"/>
    <s v="Stacy D Cooper-Gindraw"/>
  </r>
  <r>
    <s v="5000 - Salaries &amp; Wages"/>
    <s v="Journal"/>
    <x v="9"/>
    <s v="JE102"/>
    <m/>
    <x v="739"/>
    <n v="244.39"/>
    <m/>
    <s v="CCR&amp;R - Child Care Resource &amp; Referral"/>
    <x v="13"/>
    <s v="- No Location -"/>
    <s v="Samir Reiz"/>
  </r>
  <r>
    <s v="5000 - Salaries &amp; Wages"/>
    <s v="Journal"/>
    <x v="9"/>
    <s v="JE102"/>
    <m/>
    <x v="813"/>
    <n v="1527.17"/>
    <m/>
    <s v="HS - Head Start"/>
    <x v="12"/>
    <s v="- No Location -"/>
    <s v="Lynn Orangers"/>
  </r>
  <r>
    <s v="5000 - Salaries &amp; Wages"/>
    <s v="Journal"/>
    <x v="9"/>
    <s v="JE102"/>
    <m/>
    <x v="814"/>
    <n v="595.44000000000005"/>
    <m/>
    <s v="HS - Head Start"/>
    <x v="12"/>
    <s v="- No Location -"/>
    <s v="Fatma Feriha Inan"/>
  </r>
  <r>
    <s v="5000 - Salaries &amp; Wages"/>
    <s v="Journal"/>
    <x v="9"/>
    <s v="JE102"/>
    <m/>
    <x v="768"/>
    <n v="34.619999999999997"/>
    <m/>
    <s v="HPRP2 - Homeless Prevention Rapid Rehousing"/>
    <x v="8"/>
    <s v="Admin Office"/>
    <s v="Manvir Gill"/>
  </r>
  <r>
    <s v="5000 - Salaries &amp; Wages"/>
    <s v="Journal"/>
    <x v="9"/>
    <s v="JE102"/>
    <m/>
    <x v="749"/>
    <n v="809.88"/>
    <m/>
    <s v="LiHeap - Low Income Home Energy Assistance Program"/>
    <x v="2"/>
    <s v="- No Location -"/>
    <s v="Patricia Brown"/>
  </r>
  <r>
    <s v="5000 - Salaries &amp; Wages"/>
    <s v="Journal"/>
    <x v="9"/>
    <s v="JE102"/>
    <m/>
    <x v="815"/>
    <n v="1410.75"/>
    <m/>
    <s v="HS - Head Start"/>
    <x v="12"/>
    <s v="- No Location -"/>
    <s v="Jennifer Carley-Price"/>
  </r>
  <r>
    <s v="5000 - Salaries &amp; Wages"/>
    <s v="Journal"/>
    <x v="9"/>
    <s v="JE102"/>
    <m/>
    <x v="816"/>
    <n v="276.89999999999998"/>
    <m/>
    <s v="Mt Holly Schools"/>
    <x v="15"/>
    <s v="- No Location -"/>
    <s v="Carrie Dougherty"/>
  </r>
  <r>
    <s v="5000 - Salaries &amp; Wages"/>
    <s v="Journal"/>
    <x v="9"/>
    <s v="JE102"/>
    <m/>
    <x v="695"/>
    <n v="807.69"/>
    <m/>
    <s v="LiHeap - Low Income Home Energy Assistance Program"/>
    <x v="2"/>
    <s v="Admin Office"/>
    <s v="Janessa Rivera"/>
  </r>
  <r>
    <s v="5000 - Salaries &amp; Wages"/>
    <s v="Journal"/>
    <x v="9"/>
    <s v="JE102"/>
    <m/>
    <x v="706"/>
    <n v="129.71"/>
    <m/>
    <s v="EHS - Early Head Start"/>
    <x v="6"/>
    <s v="Admin Office"/>
    <s v="Amie Sharer"/>
  </r>
  <r>
    <s v="5000 - Salaries &amp; Wages"/>
    <s v="Journal"/>
    <x v="9"/>
    <s v="JE102"/>
    <m/>
    <x v="817"/>
    <n v="547.91999999999996"/>
    <m/>
    <s v="HS - Head Start"/>
    <x v="12"/>
    <s v="- No Location -"/>
    <s v="Matthew Ditmar"/>
  </r>
  <r>
    <s v="5000 - Salaries &amp; Wages"/>
    <s v="Journal"/>
    <x v="9"/>
    <s v="JE102"/>
    <m/>
    <x v="811"/>
    <n v="1165"/>
    <m/>
    <s v="HPRP2 - Homeless Prevention Rapid Rehousing"/>
    <x v="8"/>
    <s v="- No Location -"/>
    <s v="Melonie Vazquez"/>
  </r>
  <r>
    <s v="5000 - Salaries &amp; Wages"/>
    <s v="Journal"/>
    <x v="9"/>
    <s v="JE102"/>
    <m/>
    <x v="736"/>
    <n v="136.68"/>
    <m/>
    <s v="CCR&amp;R - Child Care Resource &amp; Referral"/>
    <x v="25"/>
    <s v="- No Location -"/>
    <s v="Christine Morrison"/>
  </r>
  <r>
    <s v="5000 - Salaries &amp; Wages"/>
    <s v="Journal"/>
    <x v="9"/>
    <s v="JE102"/>
    <m/>
    <x v="775"/>
    <n v="197.29"/>
    <m/>
    <s v="CCR&amp;R - Child Care Resource &amp; Referral"/>
    <x v="13"/>
    <s v="- No Location -"/>
    <s v="Sue Fenick"/>
  </r>
  <r>
    <s v="5000 - Salaries &amp; Wages"/>
    <s v="Journal"/>
    <x v="9"/>
    <s v="JE102"/>
    <m/>
    <x v="818"/>
    <n v="681.84"/>
    <m/>
    <s v="EHS - Early Head Start"/>
    <x v="6"/>
    <s v="- No Location -"/>
    <s v="Amylir Torres"/>
  </r>
  <r>
    <s v="5000 - Salaries &amp; Wages"/>
    <s v="Journal"/>
    <x v="9"/>
    <s v="JE102"/>
    <m/>
    <x v="698"/>
    <n v="367.39"/>
    <m/>
    <s v="EHS - Early Head Start"/>
    <x v="6"/>
    <s v="Admin Office"/>
    <s v="Ruben Johnson"/>
  </r>
  <r>
    <s v="5000 - Salaries &amp; Wages"/>
    <s v="Journal"/>
    <x v="9"/>
    <s v="JE102"/>
    <m/>
    <x v="819"/>
    <n v="662.37"/>
    <m/>
    <s v="HS - Head Start"/>
    <x v="12"/>
    <s v="- No Location -"/>
    <s v="Kameron Wood"/>
  </r>
  <r>
    <s v="5000 - Salaries &amp; Wages"/>
    <s v="Journal"/>
    <x v="9"/>
    <s v="JE102"/>
    <m/>
    <x v="820"/>
    <n v="847.16"/>
    <m/>
    <s v="HS - Head Start"/>
    <x v="12"/>
    <s v="- No Location -"/>
    <s v="Davina Hess"/>
  </r>
  <r>
    <s v="5000 - Salaries &amp; Wages"/>
    <s v="Journal"/>
    <x v="9"/>
    <s v="JE102"/>
    <m/>
    <x v="698"/>
    <n v="276.66000000000003"/>
    <m/>
    <s v="CSBG - Community Service Block Grant"/>
    <x v="17"/>
    <s v="Admin Office"/>
    <s v="Ruben Johnson"/>
  </r>
  <r>
    <s v="5000 - Salaries &amp; Wages"/>
    <s v="Journal"/>
    <x v="9"/>
    <s v="JE102"/>
    <m/>
    <x v="821"/>
    <n v="1552.4"/>
    <m/>
    <s v="CCR&amp;R - Child Care Resource &amp; Referral"/>
    <x v="1"/>
    <s v="- No Location -"/>
    <s v="Kathryn Simone"/>
  </r>
  <r>
    <s v="5000 - Salaries &amp; Wages"/>
    <s v="Journal"/>
    <x v="9"/>
    <s v="JE102"/>
    <m/>
    <x v="822"/>
    <n v="1276.3699999999999"/>
    <m/>
    <s v="EHS - Early Head Start"/>
    <x v="6"/>
    <s v="- No Location -"/>
    <s v="Toxi Miller"/>
  </r>
  <r>
    <s v="5000 - Salaries &amp; Wages"/>
    <s v="Journal"/>
    <x v="9"/>
    <s v="JE102"/>
    <m/>
    <x v="823"/>
    <n v="2758.37"/>
    <m/>
    <s v="HS - Head Start"/>
    <x v="12"/>
    <s v="- No Location -"/>
    <s v="Natalie Mitchem"/>
  </r>
  <r>
    <s v="5000 - Salaries &amp; Wages"/>
    <s v="Journal"/>
    <x v="9"/>
    <s v="JE102"/>
    <m/>
    <x v="824"/>
    <n v="715.32"/>
    <m/>
    <s v="HS - Head Start"/>
    <x v="12"/>
    <s v="- No Location -"/>
    <s v="Jennifer Nagy"/>
  </r>
  <r>
    <s v="5000 - Salaries &amp; Wages"/>
    <s v="Journal"/>
    <x v="9"/>
    <s v="JE102"/>
    <m/>
    <x v="705"/>
    <n v="295.60000000000002"/>
    <m/>
    <s v="CCR&amp;R - Child Care Resource &amp; Referral"/>
    <x v="18"/>
    <s v="Admin Office"/>
    <s v="Greta Peterson"/>
  </r>
  <r>
    <s v="5000 - Salaries &amp; Wages"/>
    <s v="Journal"/>
    <x v="9"/>
    <s v="JE102"/>
    <m/>
    <x v="825"/>
    <n v="421.59"/>
    <m/>
    <s v="HS - Head Start"/>
    <x v="12"/>
    <s v="Admin Office"/>
    <s v="Michelle Hewitt"/>
  </r>
  <r>
    <s v="5000 - Salaries &amp; Wages"/>
    <s v="Journal"/>
    <x v="9"/>
    <s v="JE102"/>
    <m/>
    <x v="826"/>
    <n v="521.5"/>
    <m/>
    <s v="HS - Head Start"/>
    <x v="12"/>
    <s v="- No Location -"/>
    <s v="Saliha Yanik"/>
  </r>
  <r>
    <s v="5000 - Salaries &amp; Wages"/>
    <s v="Journal"/>
    <x v="9"/>
    <s v="JE102"/>
    <m/>
    <x v="695"/>
    <n v="159.38"/>
    <m/>
    <s v="HF - Healthy Families"/>
    <x v="5"/>
    <s v="Admin Office"/>
    <s v="Janessa Rivera"/>
  </r>
  <r>
    <s v="5000 - Salaries &amp; Wages"/>
    <s v="Journal"/>
    <x v="9"/>
    <s v="JE102"/>
    <m/>
    <x v="827"/>
    <n v="1923.08"/>
    <m/>
    <s v="CSBG - Community Service Block Grant"/>
    <x v="0"/>
    <s v="- No Location -"/>
    <s v="Antoine Nelson"/>
  </r>
  <r>
    <s v="5000 - Salaries &amp; Wages"/>
    <s v="Journal"/>
    <x v="9"/>
    <s v="JE102"/>
    <m/>
    <x v="782"/>
    <n v="124.39"/>
    <m/>
    <s v="CCR&amp;R - Child Care Resource &amp; Referral"/>
    <x v="13"/>
    <s v="Admin Office"/>
    <s v="Robert Mayfield"/>
  </r>
  <r>
    <s v="5000 - Salaries &amp; Wages"/>
    <s v="Journal"/>
    <x v="9"/>
    <s v="JE102"/>
    <m/>
    <x v="828"/>
    <n v="664.56"/>
    <m/>
    <s v="HS - Head Start"/>
    <x v="12"/>
    <s v="- No Location -"/>
    <s v="Chalesha Jefferson"/>
  </r>
  <r>
    <s v="5000 - Salaries &amp; Wages"/>
    <s v="Journal"/>
    <x v="9"/>
    <s v="JE102"/>
    <m/>
    <x v="713"/>
    <n v="120.96"/>
    <m/>
    <s v="CSBG - Community Service Block Grant"/>
    <x v="0"/>
    <s v="- No Location -"/>
    <s v="Sheila Hughes"/>
  </r>
  <r>
    <s v="5000 - Salaries &amp; Wages"/>
    <s v="Journal"/>
    <x v="9"/>
    <s v="JE102"/>
    <m/>
    <x v="829"/>
    <n v="688.42"/>
    <m/>
    <s v="HS - Head Start"/>
    <x v="12"/>
    <s v="- No Location -"/>
    <s v="Farhanaz Habib"/>
  </r>
  <r>
    <s v="5000 - Salaries &amp; Wages"/>
    <s v="Journal"/>
    <x v="9"/>
    <s v="JE102"/>
    <m/>
    <x v="481"/>
    <n v="653.02"/>
    <m/>
    <s v="HS - Head Start"/>
    <x v="12"/>
    <s v="- No Location -"/>
    <s v="Courtney Saxon"/>
  </r>
  <r>
    <s v="5000 - Salaries &amp; Wages"/>
    <s v="Journal"/>
    <x v="9"/>
    <s v="JE102"/>
    <m/>
    <x v="751"/>
    <n v="98.54"/>
    <m/>
    <s v="HF - Healthy Families"/>
    <x v="21"/>
    <s v="- No Location -"/>
    <s v="Claire Garner"/>
  </r>
  <r>
    <s v="5000 - Salaries &amp; Wages"/>
    <s v="Journal"/>
    <x v="9"/>
    <s v="JE102"/>
    <m/>
    <x v="830"/>
    <n v="1292.06"/>
    <m/>
    <s v="HF - Healthy Families"/>
    <x v="5"/>
    <s v="- No Location -"/>
    <s v="Susan Margolis"/>
  </r>
  <r>
    <s v="5000 - Salaries &amp; Wages"/>
    <s v="Journal"/>
    <x v="9"/>
    <s v="JE102"/>
    <m/>
    <x v="831"/>
    <n v="227.4"/>
    <m/>
    <s v="EHS - Early Head Start"/>
    <x v="6"/>
    <s v="- No Location -"/>
    <s v="Patricia Joyce"/>
  </r>
  <r>
    <s v="5000 - Salaries &amp; Wages"/>
    <s v="Journal"/>
    <x v="9"/>
    <s v="JE102"/>
    <m/>
    <x v="832"/>
    <n v="969.3"/>
    <m/>
    <s v="HS - Head Start"/>
    <x v="12"/>
    <s v="- No Location -"/>
    <s v="Maiada Ramadan"/>
  </r>
  <r>
    <s v="5000 - Salaries &amp; Wages"/>
    <s v="Journal"/>
    <x v="9"/>
    <s v="JE102"/>
    <m/>
    <x v="833"/>
    <n v="178"/>
    <m/>
    <s v="HS - Head Start"/>
    <x v="12"/>
    <s v="- No Location -"/>
    <s v="Catherine Foster"/>
  </r>
  <r>
    <s v="5000 - Salaries &amp; Wages"/>
    <s v="Journal"/>
    <x v="9"/>
    <s v="JE102"/>
    <m/>
    <x v="834"/>
    <n v="876.98"/>
    <m/>
    <s v="HS - Head Start"/>
    <x v="12"/>
    <s v="- No Location -"/>
    <s v="Reyhan Canturk"/>
  </r>
  <r>
    <s v="5000 - Salaries &amp; Wages"/>
    <s v="Journal"/>
    <x v="9"/>
    <s v="JE102"/>
    <m/>
    <x v="835"/>
    <n v="664.56"/>
    <m/>
    <s v="HS - Head Start"/>
    <x v="12"/>
    <s v="- No Location -"/>
    <s v="Kishawn Barnes"/>
  </r>
  <r>
    <s v="5000 - Salaries &amp; Wages"/>
    <s v="Journal"/>
    <x v="9"/>
    <s v="JE102"/>
    <m/>
    <x v="836"/>
    <n v="641.74"/>
    <m/>
    <s v="HS - Head Start"/>
    <x v="12"/>
    <s v="- No Location -"/>
    <s v="Deniz Genc"/>
  </r>
  <r>
    <s v="5000 - Salaries &amp; Wages"/>
    <s v="Journal"/>
    <x v="9"/>
    <s v="JE102"/>
    <m/>
    <x v="837"/>
    <n v="711.9"/>
    <m/>
    <s v="HS - Head Start"/>
    <x v="12"/>
    <s v="- No Location -"/>
    <s v="Yvonne Dogbe"/>
  </r>
  <r>
    <s v="5000 - Salaries &amp; Wages"/>
    <s v="Journal"/>
    <x v="9"/>
    <s v="JE102"/>
    <m/>
    <x v="759"/>
    <n v="393.12"/>
    <m/>
    <s v="LiHeap - Low Income Home Energy Assistance Program"/>
    <x v="2"/>
    <s v="- No Location -"/>
    <s v="Ramsey Nutter"/>
  </r>
  <r>
    <s v="5000 - Salaries &amp; Wages"/>
    <s v="Journal"/>
    <x v="9"/>
    <s v="JE102"/>
    <m/>
    <x v="698"/>
    <n v="2091.83"/>
    <m/>
    <s v="CSBG - Community Service Block Grant"/>
    <x v="0"/>
    <s v="Admin Office"/>
    <s v="Ruben Johnson"/>
  </r>
  <r>
    <s v="5000 - Salaries &amp; Wages"/>
    <s v="Journal"/>
    <x v="9"/>
    <s v="JE102"/>
    <m/>
    <x v="838"/>
    <n v="699.59"/>
    <m/>
    <s v="HS - Head Start"/>
    <x v="12"/>
    <s v="- No Location -"/>
    <s v="May Elkady"/>
  </r>
  <r>
    <s v="5000 - Salaries &amp; Wages"/>
    <s v="Journal"/>
    <x v="9"/>
    <s v="JE102"/>
    <m/>
    <x v="839"/>
    <n v="712.32"/>
    <m/>
    <s v="HS - Head Start"/>
    <x v="12"/>
    <s v="- No Location -"/>
    <s v="Sherrita Dunn"/>
  </r>
  <r>
    <s v="5000 - Salaries &amp; Wages"/>
    <s v="Journal"/>
    <x v="9"/>
    <s v="JE102"/>
    <m/>
    <x v="840"/>
    <n v="1245.75"/>
    <m/>
    <s v="Mt Holly Schools"/>
    <x v="15"/>
    <s v="- No Location -"/>
    <s v="Megan Rodrigues"/>
  </r>
  <r>
    <s v="5000 - Salaries &amp; Wages"/>
    <s v="Journal"/>
    <x v="9"/>
    <s v="JE102"/>
    <m/>
    <x v="719"/>
    <n v="375.92"/>
    <m/>
    <s v="USF - Universal Service Fund"/>
    <x v="9"/>
    <s v="- No Location -"/>
    <s v="Donna Hajzer"/>
  </r>
  <r>
    <s v="5000 - Salaries &amp; Wages"/>
    <s v="Journal"/>
    <x v="9"/>
    <s v="JE102"/>
    <m/>
    <x v="713"/>
    <n v="822.54"/>
    <m/>
    <s v="CSBG - Community Service Block Grant"/>
    <x v="17"/>
    <s v="- No Location -"/>
    <s v="Sheila Hughes"/>
  </r>
  <r>
    <s v="5000 - Salaries &amp; Wages"/>
    <s v="Journal"/>
    <x v="9"/>
    <s v="JE102"/>
    <m/>
    <x v="760"/>
    <n v="1051.1199999999999"/>
    <m/>
    <s v="CCR&amp;R - Child Care Resource &amp; Referral"/>
    <x v="16"/>
    <s v="- No Location -"/>
    <s v="Judith Byrne"/>
  </r>
  <r>
    <s v="5000 - Salaries &amp; Wages"/>
    <s v="Journal"/>
    <x v="9"/>
    <s v="JE102"/>
    <m/>
    <x v="709"/>
    <n v="667.3"/>
    <m/>
    <s v="CCR&amp;R - Child Care Resource &amp; Referral"/>
    <x v="13"/>
    <s v="- No Location -"/>
    <s v="Susan Ford"/>
  </r>
  <r>
    <s v="5000 - Salaries &amp; Wages"/>
    <s v="Journal"/>
    <x v="9"/>
    <s v="JE102"/>
    <m/>
    <x v="810"/>
    <n v="160.41999999999999"/>
    <m/>
    <s v="EHS - Early Head Start"/>
    <x v="6"/>
    <s v="- No Location -"/>
    <s v="Tammy Joyce"/>
  </r>
  <r>
    <s v="5000 - Salaries &amp; Wages"/>
    <s v="Journal"/>
    <x v="9"/>
    <s v="JE102"/>
    <m/>
    <x v="841"/>
    <n v="462.85"/>
    <m/>
    <s v="HS - Head Start"/>
    <x v="12"/>
    <s v="- No Location -"/>
    <s v="Ta'Jah Conyers"/>
  </r>
  <r>
    <s v="5000 - Salaries &amp; Wages"/>
    <s v="Journal"/>
    <x v="9"/>
    <s v="JE102"/>
    <m/>
    <x v="706"/>
    <n v="59.62"/>
    <m/>
    <s v="CCYC - Community Council of Young Children"/>
    <x v="22"/>
    <s v="Admin Office"/>
    <s v="Amie Sharer"/>
  </r>
  <r>
    <s v="5000 - Salaries &amp; Wages"/>
    <s v="Journal"/>
    <x v="9"/>
    <s v="JE102"/>
    <m/>
    <x v="842"/>
    <n v="1065"/>
    <m/>
    <s v="EHS - Early Head Start"/>
    <x v="6"/>
    <s v="- No Location -"/>
    <s v="Pantida Wescott"/>
  </r>
  <r>
    <s v="5000 - Salaries &amp; Wages"/>
    <s v="Journal"/>
    <x v="9"/>
    <s v="JE102"/>
    <m/>
    <x v="696"/>
    <n v="1012.92"/>
    <m/>
    <s v="EHS - Early Head Start"/>
    <x v="6"/>
    <s v="- No Location -"/>
    <s v="Donna Wilbur"/>
  </r>
  <r>
    <s v="5000 - Salaries &amp; Wages"/>
    <s v="Journal"/>
    <x v="9"/>
    <s v="JE102"/>
    <m/>
    <x v="768"/>
    <n v="1211.54"/>
    <m/>
    <s v="HS - Head Start"/>
    <x v="12"/>
    <s v="Admin Office"/>
    <s v="Manvir Gill"/>
  </r>
  <r>
    <s v="5000 - Salaries &amp; Wages"/>
    <s v="Journal"/>
    <x v="9"/>
    <s v="JE102"/>
    <m/>
    <x v="787"/>
    <n v="307.74"/>
    <m/>
    <s v="USF - Universal Service Fund"/>
    <x v="9"/>
    <s v="- No Location -"/>
    <s v="Constance Pritchett"/>
  </r>
  <r>
    <s v="5000 - Salaries &amp; Wages"/>
    <s v="Journal"/>
    <x v="9"/>
    <s v="JE102"/>
    <m/>
    <x v="843"/>
    <n v="950.63"/>
    <m/>
    <s v="CCR&amp;R - Child Care Resource &amp; Referral"/>
    <x v="13"/>
    <s v="- No Location -"/>
    <s v="DaShaun Davis"/>
  </r>
  <r>
    <s v="5000 - Salaries &amp; Wages"/>
    <s v="Journal"/>
    <x v="9"/>
    <s v="JE102"/>
    <m/>
    <x v="705"/>
    <n v="709.43"/>
    <m/>
    <s v="HS - Head Start"/>
    <x v="12"/>
    <s v="Admin Office"/>
    <s v="Greta Peterson"/>
  </r>
  <r>
    <s v="5000 - Salaries &amp; Wages"/>
    <s v="Journal"/>
    <x v="9"/>
    <s v="JE102"/>
    <m/>
    <x v="714"/>
    <n v="469.62"/>
    <m/>
    <s v="USF - Universal Service Fund"/>
    <x v="9"/>
    <s v="- No Location -"/>
    <s v="Rovenna Overton"/>
  </r>
  <r>
    <s v="5000 - Salaries &amp; Wages"/>
    <s v="Journal"/>
    <x v="9"/>
    <s v="JE102"/>
    <m/>
    <x v="844"/>
    <n v="1048.6600000000001"/>
    <m/>
    <s v="CCR&amp;R - Child Care Resource &amp; Referral"/>
    <x v="13"/>
    <s v="- No Location -"/>
    <s v="Andrea Ferrare"/>
  </r>
  <r>
    <s v="5000 - Salaries &amp; Wages"/>
    <s v="Journal"/>
    <x v="9"/>
    <s v="JE102"/>
    <m/>
    <x v="743"/>
    <n v="313.08999999999997"/>
    <m/>
    <s v="HS - Head Start"/>
    <x v="12"/>
    <s v="- No Location -"/>
    <s v="Andrew Stellwag"/>
  </r>
  <r>
    <s v="5000 - Salaries &amp; Wages"/>
    <s v="Journal"/>
    <x v="9"/>
    <s v="JE102"/>
    <m/>
    <x v="845"/>
    <n v="527.22"/>
    <m/>
    <s v="HS - Head Start"/>
    <x v="12"/>
    <s v="- No Location -"/>
    <s v="Ranada Dumas"/>
  </r>
  <r>
    <s v="5000 - Salaries &amp; Wages"/>
    <s v="Journal"/>
    <x v="9"/>
    <s v="JE102"/>
    <m/>
    <x v="846"/>
    <n v="471.7"/>
    <m/>
    <s v="HS - Head Start"/>
    <x v="12"/>
    <s v="- No Location -"/>
    <s v="Marie Toussaint -Fontus"/>
  </r>
  <r>
    <s v="5000 - Salaries &amp; Wages"/>
    <s v="Journal"/>
    <x v="9"/>
    <s v="JE102"/>
    <m/>
    <x v="847"/>
    <n v="643.52"/>
    <m/>
    <s v="HS - Head Start"/>
    <x v="12"/>
    <s v="- No Location -"/>
    <s v="Doris Santana"/>
  </r>
  <r>
    <s v="5000 - Salaries &amp; Wages"/>
    <s v="Journal"/>
    <x v="9"/>
    <s v="JE102"/>
    <m/>
    <x v="848"/>
    <n v="1325.59"/>
    <m/>
    <s v="HS - Head Start"/>
    <x v="12"/>
    <s v="- No Location -"/>
    <s v="Tomona Green"/>
  </r>
  <r>
    <s v="5000 - Salaries &amp; Wages"/>
    <s v="Journal"/>
    <x v="9"/>
    <s v="JE102"/>
    <m/>
    <x v="849"/>
    <n v="657.5"/>
    <m/>
    <s v="HS - Head Start"/>
    <x v="12"/>
    <s v="- No Location -"/>
    <s v="Samarjit Sharma"/>
  </r>
  <r>
    <s v="5000 - Salaries &amp; Wages"/>
    <s v="Journal"/>
    <x v="9"/>
    <s v="JE102"/>
    <m/>
    <x v="706"/>
    <n v="43.93"/>
    <m/>
    <s v="HPRP2 - Homeless Prevention Rapid Rehousing"/>
    <x v="8"/>
    <s v="Admin Office"/>
    <s v="Amie Sharer"/>
  </r>
  <r>
    <s v="5000 - Salaries &amp; Wages"/>
    <s v="Journal"/>
    <x v="9"/>
    <s v="JE102"/>
    <m/>
    <x v="850"/>
    <n v="290.87"/>
    <m/>
    <s v="LiHeap - Low Income Home Energy Assistance Program"/>
    <x v="2"/>
    <s v="- No Location -"/>
    <s v="Vincent Padilla"/>
  </r>
  <r>
    <s v="5000 - Salaries &amp; Wages"/>
    <s v="Journal"/>
    <x v="9"/>
    <s v="JE102"/>
    <m/>
    <x v="851"/>
    <n v="646.1"/>
    <m/>
    <s v="HS - Head Start"/>
    <x v="12"/>
    <s v="- No Location -"/>
    <s v="Cigdem Ozdemir"/>
  </r>
  <r>
    <s v="5000 - Salaries &amp; Wages"/>
    <s v="Journal"/>
    <x v="9"/>
    <s v="JE102"/>
    <m/>
    <x v="736"/>
    <n v="820.09"/>
    <m/>
    <s v="CCR&amp;R - Child Care Resource &amp; Referral"/>
    <x v="26"/>
    <s v="- No Location -"/>
    <s v="Christine Morrison"/>
  </r>
  <r>
    <s v="5000 - Salaries &amp; Wages"/>
    <s v="Journal"/>
    <x v="9"/>
    <s v="JE102"/>
    <m/>
    <x v="852"/>
    <n v="1048.6300000000001"/>
    <m/>
    <s v="CCR&amp;R - Child Care Resource &amp; Referral"/>
    <x v="11"/>
    <s v="- No Location -"/>
    <s v="Vivyan Saloka"/>
  </r>
  <r>
    <s v="5000 - Salaries &amp; Wages"/>
    <s v="Journal"/>
    <x v="9"/>
    <s v="JE102"/>
    <m/>
    <x v="853"/>
    <n v="817.36"/>
    <m/>
    <s v="HS - Head Start"/>
    <x v="12"/>
    <s v="- No Location -"/>
    <s v="Rita Jenkins"/>
  </r>
  <r>
    <s v="5000 - Salaries &amp; Wages"/>
    <s v="Journal"/>
    <x v="9"/>
    <s v="JE102"/>
    <m/>
    <x v="854"/>
    <n v="1117.5"/>
    <m/>
    <s v="HS - Head Start"/>
    <x v="12"/>
    <s v="- No Location -"/>
    <s v="Maria Figueroa"/>
  </r>
  <r>
    <s v="5000 - Salaries &amp; Wages"/>
    <s v="Journal"/>
    <x v="9"/>
    <s v="JE102"/>
    <m/>
    <x v="698"/>
    <n v="917.7"/>
    <m/>
    <s v="CCR&amp;R - Child Care Resource &amp; Referral"/>
    <x v="18"/>
    <s v="Admin Office"/>
    <s v="Ruben Johnson"/>
  </r>
  <r>
    <s v="5000 - Salaries &amp; Wages"/>
    <s v="Journal"/>
    <x v="9"/>
    <s v="JE102"/>
    <m/>
    <x v="715"/>
    <n v="339.98"/>
    <m/>
    <s v="HPRP2 - Homeless Prevention Rapid Rehousing"/>
    <x v="8"/>
    <s v="- No Location -"/>
    <s v="Denise Cacalori"/>
  </r>
  <r>
    <s v="5000 - Salaries &amp; Wages"/>
    <s v="Journal"/>
    <x v="9"/>
    <s v="JE102"/>
    <m/>
    <x v="718"/>
    <n v="183.5"/>
    <m/>
    <s v="CCR&amp;R - Child Care Resource &amp; Referral"/>
    <x v="16"/>
    <s v="- No Location -"/>
    <s v="Bonita Jackson"/>
  </r>
  <r>
    <s v="5000 - Salaries &amp; Wages"/>
    <s v="Journal"/>
    <x v="9"/>
    <s v="JE102"/>
    <m/>
    <x v="709"/>
    <n v="266.92"/>
    <m/>
    <s v="CCR&amp;R - Child Care Resource &amp; Referral"/>
    <x v="16"/>
    <s v="- No Location -"/>
    <s v="Susan Ford"/>
  </r>
  <r>
    <s v="5000 - Salaries &amp; Wages"/>
    <s v="Journal"/>
    <x v="9"/>
    <s v="JE102"/>
    <m/>
    <x v="855"/>
    <n v="730.2"/>
    <m/>
    <s v="CCR&amp;R - Child Care Resource &amp; Referral"/>
    <x v="13"/>
    <s v="- No Location -"/>
    <s v="Frank Notte"/>
  </r>
  <r>
    <s v="5000 - Salaries &amp; Wages"/>
    <s v="Journal"/>
    <x v="9"/>
    <s v="JE102"/>
    <m/>
    <x v="856"/>
    <n v="1012.71"/>
    <m/>
    <s v="CCR&amp;R - Child Care Resource &amp; Referral"/>
    <x v="13"/>
    <s v="- No Location -"/>
    <s v="Donna Conley"/>
  </r>
  <r>
    <s v="5000 - Salaries &amp; Wages"/>
    <s v="Journal"/>
    <x v="9"/>
    <s v="JE102"/>
    <m/>
    <x v="736"/>
    <n v="136.68"/>
    <m/>
    <s v="CCR&amp;R - Child Care Resource &amp; Referral"/>
    <x v="11"/>
    <s v="- No Location -"/>
    <s v="Christine Morrison"/>
  </r>
  <r>
    <s v="5000 - Salaries &amp; Wages"/>
    <s v="Journal"/>
    <x v="9"/>
    <s v="JE102"/>
    <m/>
    <x v="775"/>
    <n v="295.93"/>
    <m/>
    <s v="CCR&amp;R - Child Care Resource &amp; Referral"/>
    <x v="20"/>
    <s v="- No Location -"/>
    <s v="Sue Fenick"/>
  </r>
  <r>
    <s v="5000 - Salaries &amp; Wages"/>
    <s v="Journal"/>
    <x v="9"/>
    <s v="JE102"/>
    <m/>
    <x v="850"/>
    <n v="170.83"/>
    <m/>
    <s v="USF - Universal Service Fund"/>
    <x v="9"/>
    <s v="- No Location -"/>
    <s v="Vincent Padilla"/>
  </r>
  <r>
    <s v="5000 - Salaries &amp; Wages"/>
    <s v="Journal"/>
    <x v="9"/>
    <s v="JE102"/>
    <m/>
    <x v="748"/>
    <n v="801.99"/>
    <m/>
    <s v="CCR&amp;R - Child Care Resource &amp; Referral"/>
    <x v="13"/>
    <s v="- No Location -"/>
    <s v="Victoria Reger"/>
  </r>
  <r>
    <s v="5000 - Salaries &amp; Wages"/>
    <s v="Journal"/>
    <x v="9"/>
    <s v="JE102"/>
    <m/>
    <x v="857"/>
    <n v="500"/>
    <m/>
    <s v="EHS - Early Head Start"/>
    <x v="6"/>
    <s v="Admin Office"/>
    <s v="Sharon Forman"/>
  </r>
  <r>
    <s v="5000 - Salaries &amp; Wages"/>
    <s v="Journal"/>
    <x v="9"/>
    <s v="JE102"/>
    <m/>
    <x v="858"/>
    <n v="1846.16"/>
    <m/>
    <s v="HS - Head Start"/>
    <x v="12"/>
    <s v="- No Location -"/>
    <s v="Christiana Buffett"/>
  </r>
  <r>
    <s v="5000 - Salaries &amp; Wages"/>
    <s v="Journal"/>
    <x v="9"/>
    <s v="JE102"/>
    <m/>
    <x v="831"/>
    <n v="461.71"/>
    <m/>
    <s v="HS - Head Start"/>
    <x v="12"/>
    <s v="- No Location -"/>
    <s v="Patricia Joyce"/>
  </r>
  <r>
    <s v="5000 - Salaries &amp; Wages"/>
    <s v="Journal"/>
    <x v="9"/>
    <s v="JE102"/>
    <m/>
    <x v="859"/>
    <n v="140.53"/>
    <m/>
    <s v="HF - Healthy Families"/>
    <x v="21"/>
    <s v="Admin Office"/>
    <s v="Michelle Hewitt"/>
  </r>
  <r>
    <s v="5000 - Salaries &amp; Wages"/>
    <s v="Journal"/>
    <x v="9"/>
    <s v="JE102"/>
    <m/>
    <x v="739"/>
    <n v="570.24"/>
    <m/>
    <s v="CSBG - Community Service Block Grant"/>
    <x v="0"/>
    <s v="- No Location -"/>
    <s v="Samir Reiz"/>
  </r>
  <r>
    <s v="5000 - Salaries &amp; Wages"/>
    <s v="Journal"/>
    <x v="9"/>
    <s v="JE102"/>
    <m/>
    <x v="712"/>
    <n v="1207.5"/>
    <m/>
    <s v="HS - Head Start"/>
    <x v="12"/>
    <s v="Admin Office"/>
    <s v="Kyle Edwards"/>
  </r>
  <r>
    <s v="5000 - Salaries &amp; Wages"/>
    <s v="Journal"/>
    <x v="9"/>
    <s v="JE102"/>
    <m/>
    <x v="705"/>
    <n v="147.80000000000001"/>
    <m/>
    <s v="CCFP - Child Care Food Program"/>
    <x v="24"/>
    <s v="Admin Office"/>
    <s v="Greta Peterson"/>
  </r>
  <r>
    <s v="5000 - Salaries &amp; Wages"/>
    <s v="Journal"/>
    <x v="9"/>
    <s v="JE102"/>
    <m/>
    <x v="860"/>
    <n v="678.7"/>
    <m/>
    <s v="Mt Holly Schools"/>
    <x v="15"/>
    <s v="- No Location -"/>
    <s v="Hafize Firat"/>
  </r>
  <r>
    <s v="5000 - Salaries &amp; Wages"/>
    <s v="Journal"/>
    <x v="9"/>
    <s v="JE102"/>
    <m/>
    <x v="788"/>
    <n v="369.5"/>
    <m/>
    <s v="LiHeap - Low Income Home Energy Assistance Program"/>
    <x v="2"/>
    <s v="- No Location -"/>
    <s v="Quamillah Nelson"/>
  </r>
  <r>
    <s v="5000 - Salaries &amp; Wages"/>
    <s v="Journal"/>
    <x v="9"/>
    <s v="JE102"/>
    <m/>
    <x v="703"/>
    <n v="615.38"/>
    <m/>
    <s v="HF - Healthy Families"/>
    <x v="21"/>
    <s v="- No Location -"/>
    <s v="Stephanie Dixon"/>
  </r>
  <r>
    <s v="5000 - Salaries &amp; Wages"/>
    <s v="Journal"/>
    <x v="9"/>
    <s v="JE102"/>
    <m/>
    <x v="859"/>
    <n v="608.97"/>
    <m/>
    <s v="HF - Healthy Families"/>
    <x v="5"/>
    <s v="Admin Office"/>
    <s v="Michelle Hewitt"/>
  </r>
  <r>
    <s v="5000 - Salaries &amp; Wages"/>
    <s v="Journal"/>
    <x v="9"/>
    <s v="JE102"/>
    <m/>
    <x v="704"/>
    <n v="625"/>
    <m/>
    <s v="CSBG - Community Service Block Grant"/>
    <x v="0"/>
    <s v="Admin Office"/>
    <s v="Sharon Forman"/>
  </r>
  <r>
    <s v="5000 - Salaries &amp; Wages"/>
    <s v="Journal"/>
    <x v="9"/>
    <s v="JE102"/>
    <m/>
    <x v="712"/>
    <n v="250"/>
    <m/>
    <s v="CCR&amp;R - Child Care Resource &amp; Referral"/>
    <x v="13"/>
    <s v="Admin Office"/>
    <s v="Kyle Edwards"/>
  </r>
  <r>
    <s v="5000 - Salaries &amp; Wages"/>
    <s v="Journal"/>
    <x v="9"/>
    <s v="JE102"/>
    <m/>
    <x v="775"/>
    <n v="1183.75"/>
    <m/>
    <s v="CCR&amp;R - Child Care Resource &amp; Referral"/>
    <x v="11"/>
    <s v="- No Location -"/>
    <s v="Sue Fenick"/>
  </r>
  <r>
    <s v="5000 - Salaries &amp; Wages"/>
    <s v="Journal"/>
    <x v="9"/>
    <s v="JE102"/>
    <m/>
    <x v="768"/>
    <n v="416.42"/>
    <m/>
    <s v="CCR&amp;R - Child Care Resource &amp; Referral"/>
    <x v="18"/>
    <s v="Admin Office"/>
    <s v="Manvir Gill"/>
  </r>
  <r>
    <s v="5000 - Salaries &amp; Wages"/>
    <s v="Journal"/>
    <x v="9"/>
    <s v="JE102"/>
    <m/>
    <x v="861"/>
    <n v="646.1"/>
    <m/>
    <s v="Mt Holly Schools"/>
    <x v="15"/>
    <s v="- No Location -"/>
    <s v="Kimberly Farrell"/>
  </r>
  <r>
    <s v="5000 - Salaries &amp; Wages"/>
    <s v="Journal"/>
    <x v="9"/>
    <s v="JE102"/>
    <m/>
    <x v="695"/>
    <n v="213.23"/>
    <m/>
    <s v="HF - Healthy Families"/>
    <x v="4"/>
    <s v="Admin Office"/>
    <s v="Janessa Rivera"/>
  </r>
  <r>
    <s v="5000 - Salaries &amp; Wages"/>
    <s v="Journal"/>
    <x v="9"/>
    <s v="JE102"/>
    <m/>
    <x v="862"/>
    <n v="903.3"/>
    <m/>
    <s v="EHS - Early Head Start"/>
    <x v="6"/>
    <s v="- No Location -"/>
    <s v="Brittnay Markes"/>
  </r>
  <r>
    <s v="5000 - Salaries &amp; Wages"/>
    <s v="Journal"/>
    <x v="9"/>
    <s v="JE102"/>
    <m/>
    <x v="863"/>
    <n v="664.5"/>
    <m/>
    <s v="HS - Head Start"/>
    <x v="12"/>
    <s v="- No Location -"/>
    <s v="Jennifer Elder"/>
  </r>
  <r>
    <s v="5000 - Salaries &amp; Wages"/>
    <s v="Journal"/>
    <x v="9"/>
    <s v="JE102"/>
    <m/>
    <x v="864"/>
    <n v="876.25"/>
    <m/>
    <s v="HS - Head Start"/>
    <x v="12"/>
    <s v="- No Location -"/>
    <s v="Janet Leonard"/>
  </r>
  <r>
    <s v="5000 - Salaries &amp; Wages"/>
    <s v="Journal"/>
    <x v="9"/>
    <s v="JE102"/>
    <m/>
    <x v="865"/>
    <n v="2184.13"/>
    <m/>
    <s v="CCR&amp;R - Child Care Resource &amp; Referral"/>
    <x v="13"/>
    <s v="- No Location -"/>
    <s v="Ruth Ragin"/>
  </r>
  <r>
    <s v="5000 - Salaries &amp; Wages"/>
    <s v="Journal"/>
    <x v="9"/>
    <s v="JE102"/>
    <m/>
    <x v="866"/>
    <n v="804.51"/>
    <m/>
    <s v="HS - Head Start"/>
    <x v="12"/>
    <s v="- No Location -"/>
    <s v="Kathryn Hartlaub"/>
  </r>
  <r>
    <s v="5000 - Salaries &amp; Wages"/>
    <s v="Journal"/>
    <x v="9"/>
    <s v="JE102"/>
    <m/>
    <x v="867"/>
    <n v="1073.45"/>
    <m/>
    <s v="HS - Head Start"/>
    <x v="12"/>
    <s v="- No Location -"/>
    <s v="Tugce Ozel"/>
  </r>
  <r>
    <s v="5000 - Salaries &amp; Wages"/>
    <s v="Journal"/>
    <x v="9"/>
    <s v="JE102"/>
    <m/>
    <x v="751"/>
    <n v="156.86000000000001"/>
    <m/>
    <s v="HF - Healthy Families"/>
    <x v="4"/>
    <s v="- No Location -"/>
    <s v="Claire Garner"/>
  </r>
  <r>
    <s v="5000 - Salaries &amp; Wages"/>
    <s v="Journal"/>
    <x v="10"/>
    <s v="JE108"/>
    <m/>
    <x v="868"/>
    <n v="720.04"/>
    <m/>
    <s v="HS - Head Start"/>
    <x v="12"/>
    <s v="- No Location -"/>
    <s v="Legna Figueroa"/>
  </r>
  <r>
    <s v="5000 - Salaries &amp; Wages"/>
    <s v="Journal"/>
    <x v="10"/>
    <s v="JE108"/>
    <m/>
    <x v="869"/>
    <n v="1045"/>
    <m/>
    <s v="HS - Head Start"/>
    <x v="12"/>
    <s v="- No Location -"/>
    <s v="Mark Wolf"/>
  </r>
  <r>
    <s v="5000 - Salaries &amp; Wages"/>
    <s v="Journal"/>
    <x v="10"/>
    <s v="JE108"/>
    <m/>
    <x v="870"/>
    <n v="882.71"/>
    <m/>
    <s v="HS - Head Start"/>
    <x v="12"/>
    <s v="- No Location -"/>
    <s v="William Carson"/>
  </r>
  <r>
    <s v="5000 - Salaries &amp; Wages"/>
    <s v="Journal"/>
    <x v="10"/>
    <s v="JE108"/>
    <m/>
    <x v="871"/>
    <n v="327.76"/>
    <m/>
    <s v="HS - Head Start"/>
    <x v="12"/>
    <s v="- No Location -"/>
    <s v="Andrew Stellwag"/>
  </r>
  <r>
    <s v="5000 - Salaries &amp; Wages"/>
    <s v="Journal"/>
    <x v="10"/>
    <s v="JE108"/>
    <m/>
    <x v="872"/>
    <n v="88.87"/>
    <m/>
    <s v="CCR&amp;R - Child Care Resource &amp; Referral"/>
    <x v="20"/>
    <s v="- No Location -"/>
    <s v="Kristin Mayes"/>
  </r>
  <r>
    <s v="5000 - Salaries &amp; Wages"/>
    <s v="Journal"/>
    <x v="10"/>
    <s v="JE108"/>
    <m/>
    <x v="873"/>
    <n v="98.54"/>
    <m/>
    <s v="HF - Healthy Families"/>
    <x v="21"/>
    <s v="- No Location -"/>
    <s v="Claire Garner"/>
  </r>
  <r>
    <s v="5000 - Salaries &amp; Wages"/>
    <s v="Journal"/>
    <x v="10"/>
    <s v="JE108"/>
    <m/>
    <x v="874"/>
    <n v="1667.84"/>
    <m/>
    <s v="CSBG - Community Service Block Grant"/>
    <x v="0"/>
    <s v="- No Location -"/>
    <s v="Kim Sinclair"/>
  </r>
  <r>
    <s v="5000 - Salaries &amp; Wages"/>
    <s v="Journal"/>
    <x v="10"/>
    <s v="JE108"/>
    <m/>
    <x v="875"/>
    <n v="134.57"/>
    <m/>
    <s v="CCR&amp;R - Child Care Resource &amp; Referral"/>
    <x v="25"/>
    <s v="- No Location -"/>
    <s v="Christine Morrison"/>
  </r>
  <r>
    <s v="5000 - Salaries &amp; Wages"/>
    <s v="Journal"/>
    <x v="10"/>
    <s v="JE108"/>
    <m/>
    <x v="876"/>
    <n v="1014.13"/>
    <m/>
    <s v="CCR&amp;R - Child Care Resource &amp; Referral"/>
    <x v="13"/>
    <s v="- No Location -"/>
    <s v="Donna Conley"/>
  </r>
  <r>
    <s v="5000 - Salaries &amp; Wages"/>
    <s v="Journal"/>
    <x v="10"/>
    <s v="JE108"/>
    <m/>
    <x v="877"/>
    <n v="851.41"/>
    <m/>
    <s v="EHS - Early Head Start"/>
    <x v="6"/>
    <s v="- No Location -"/>
    <s v="Essence Thompson"/>
  </r>
  <r>
    <s v="5000 - Salaries &amp; Wages"/>
    <s v="Journal"/>
    <x v="10"/>
    <s v="JE108"/>
    <m/>
    <x v="878"/>
    <n v="1216"/>
    <m/>
    <s v="HF - Healthy Families"/>
    <x v="5"/>
    <s v="- No Location -"/>
    <s v="Karla DeJesus-Centeno"/>
  </r>
  <r>
    <s v="5000 - Salaries &amp; Wages"/>
    <s v="Journal"/>
    <x v="10"/>
    <s v="JE108"/>
    <m/>
    <x v="879"/>
    <n v="1055.9100000000001"/>
    <m/>
    <s v="CCR&amp;R - Child Care Resource &amp; Referral"/>
    <x v="16"/>
    <s v="- No Location -"/>
    <s v="Judith Byrne"/>
  </r>
  <r>
    <s v="5000 - Salaries &amp; Wages"/>
    <s v="Journal"/>
    <x v="10"/>
    <s v="JE108"/>
    <m/>
    <x v="880"/>
    <n v="1638.44"/>
    <m/>
    <s v="CCR&amp;R - Child Care Resource &amp; Referral"/>
    <x v="13"/>
    <s v="- No Location -"/>
    <s v="Shellinda Hardie"/>
  </r>
  <r>
    <s v="5000 - Salaries &amp; Wages"/>
    <s v="Journal"/>
    <x v="10"/>
    <s v="JE108"/>
    <m/>
    <x v="875"/>
    <n v="134.57"/>
    <m/>
    <s v="CCR&amp;R - Child Care Resource &amp; Referral"/>
    <x v="11"/>
    <s v="- No Location -"/>
    <s v="Christine Morrison"/>
  </r>
  <r>
    <s v="5000 - Salaries &amp; Wages"/>
    <s v="Journal"/>
    <x v="10"/>
    <s v="JE108"/>
    <m/>
    <x v="881"/>
    <n v="250"/>
    <m/>
    <s v="CCR&amp;R - Child Care Resource &amp; Referral"/>
    <x v="18"/>
    <s v="Admin Office"/>
    <s v="Kyle Edwards"/>
  </r>
  <r>
    <s v="5000 - Salaries &amp; Wages"/>
    <s v="Journal"/>
    <x v="10"/>
    <s v="JE108"/>
    <m/>
    <x v="882"/>
    <n v="492.54"/>
    <m/>
    <s v="USF - Universal Service Fund"/>
    <x v="9"/>
    <s v="- No Location -"/>
    <s v="Patricia Brown"/>
  </r>
  <r>
    <s v="5000 - Salaries &amp; Wages"/>
    <s v="Journal"/>
    <x v="10"/>
    <s v="JE108"/>
    <m/>
    <x v="872"/>
    <n v="1599.79"/>
    <m/>
    <s v="CCR&amp;R - Child Care Resource &amp; Referral"/>
    <x v="16"/>
    <s v="- No Location -"/>
    <s v="Kristin Mayes"/>
  </r>
  <r>
    <s v="5000 - Salaries &amp; Wages"/>
    <s v="Journal"/>
    <x v="10"/>
    <s v="JE108"/>
    <m/>
    <x v="883"/>
    <n v="843.79"/>
    <m/>
    <s v="HS - Head Start"/>
    <x v="12"/>
    <s v="- No Location -"/>
    <s v="Glayds Ortiz"/>
  </r>
  <r>
    <s v="5000 - Salaries &amp; Wages"/>
    <s v="Journal"/>
    <x v="10"/>
    <s v="JE108"/>
    <m/>
    <x v="884"/>
    <n v="1256.2"/>
    <m/>
    <s v="HS - Head Start"/>
    <x v="12"/>
    <s v="- No Location -"/>
    <s v="Kristen Furniss"/>
  </r>
  <r>
    <s v="5000 - Salaries &amp; Wages"/>
    <s v="Journal"/>
    <x v="10"/>
    <s v="JE108"/>
    <m/>
    <x v="885"/>
    <n v="506.71"/>
    <m/>
    <s v="HF - Healthy Families"/>
    <x v="4"/>
    <s v="- No Location -"/>
    <s v="Stephanie Dixon"/>
  </r>
  <r>
    <s v="5000 - Salaries &amp; Wages"/>
    <s v="Journal"/>
    <x v="10"/>
    <s v="JE108"/>
    <m/>
    <x v="886"/>
    <n v="673.83"/>
    <m/>
    <s v="HS - Head Start"/>
    <x v="12"/>
    <s v="- No Location -"/>
    <s v="Melissa Oliver-Terrell"/>
  </r>
  <r>
    <s v="5000 - Salaries &amp; Wages"/>
    <s v="Journal"/>
    <x v="10"/>
    <s v="JE108"/>
    <m/>
    <x v="887"/>
    <n v="799.18"/>
    <m/>
    <s v="HS - Head Start"/>
    <x v="12"/>
    <s v="- No Location -"/>
    <s v="Kathryn Hartlaub"/>
  </r>
  <r>
    <s v="5000 - Salaries &amp; Wages"/>
    <s v="Journal"/>
    <x v="10"/>
    <s v="JE108"/>
    <m/>
    <x v="888"/>
    <n v="462.8"/>
    <m/>
    <s v="HS - Head Start"/>
    <x v="12"/>
    <s v="- No Location -"/>
    <s v="Catherine Foster"/>
  </r>
  <r>
    <s v="5000 - Salaries &amp; Wages"/>
    <s v="Journal"/>
    <x v="10"/>
    <s v="JE108"/>
    <m/>
    <x v="889"/>
    <n v="805.77"/>
    <m/>
    <s v="CCR&amp;R - Child Care Resource &amp; Referral"/>
    <x v="20"/>
    <s v="- No Location -"/>
    <s v="Victoria Reger"/>
  </r>
  <r>
    <s v="5000 - Salaries &amp; Wages"/>
    <s v="Journal"/>
    <x v="10"/>
    <s v="JE108"/>
    <m/>
    <x v="890"/>
    <n v="698.9"/>
    <m/>
    <s v="HS - Head Start"/>
    <x v="12"/>
    <s v="- No Location -"/>
    <s v="Sherrita Dunn"/>
  </r>
  <r>
    <s v="5000 - Salaries &amp; Wages"/>
    <s v="Journal"/>
    <x v="10"/>
    <s v="JE108"/>
    <m/>
    <x v="891"/>
    <n v="592.34"/>
    <m/>
    <s v="HS - Head Start"/>
    <x v="12"/>
    <s v="- No Location -"/>
    <s v="Louthel Tucker"/>
  </r>
  <r>
    <s v="5000 - Salaries &amp; Wages"/>
    <s v="Journal"/>
    <x v="10"/>
    <s v="JE108"/>
    <m/>
    <x v="892"/>
    <n v="1585.19"/>
    <m/>
    <s v="HS - Head Start"/>
    <x v="12"/>
    <s v="- No Location -"/>
    <s v="Michelle Horan"/>
  </r>
  <r>
    <s v="5000 - Salaries &amp; Wages"/>
    <s v="Journal"/>
    <x v="10"/>
    <s v="JE108"/>
    <m/>
    <x v="893"/>
    <n v="613.79999999999995"/>
    <m/>
    <s v="HS - Head Start"/>
    <x v="12"/>
    <s v="- No Location -"/>
    <s v="Cigdem Ozdemir"/>
  </r>
  <r>
    <s v="5000 - Salaries &amp; Wages"/>
    <s v="Journal"/>
    <x v="10"/>
    <s v="JE108"/>
    <m/>
    <x v="894"/>
    <n v="917.71"/>
    <m/>
    <s v="CCR&amp;R - Child Care Resource &amp; Referral"/>
    <x v="18"/>
    <s v="Admin Office"/>
    <s v="Ruben Johnson"/>
  </r>
  <r>
    <s v="5000 - Salaries &amp; Wages"/>
    <s v="Journal"/>
    <x v="10"/>
    <s v="JE108"/>
    <m/>
    <x v="881"/>
    <n v="71.25"/>
    <m/>
    <s v="HF - Healthy Families"/>
    <x v="5"/>
    <s v="Admin Office"/>
    <s v="Kyle Edwards"/>
  </r>
  <r>
    <s v="5000 - Salaries &amp; Wages"/>
    <s v="Journal"/>
    <x v="10"/>
    <s v="JE108"/>
    <m/>
    <x v="895"/>
    <n v="126.34"/>
    <m/>
    <s v="CCR&amp;R - Child Care Resource &amp; Referral"/>
    <x v="13"/>
    <s v="Admin Office"/>
    <s v="Robert Mayfield"/>
  </r>
  <r>
    <s v="5000 - Salaries &amp; Wages"/>
    <s v="Journal"/>
    <x v="10"/>
    <s v="JE108"/>
    <m/>
    <x v="896"/>
    <n v="652.84"/>
    <m/>
    <s v="HS - Head Start"/>
    <x v="12"/>
    <s v="- No Location -"/>
    <s v="Samarjit Sharma"/>
  </r>
  <r>
    <s v="5000 - Salaries &amp; Wages"/>
    <s v="Journal"/>
    <x v="10"/>
    <s v="JE108"/>
    <m/>
    <x v="872"/>
    <n v="88.88"/>
    <m/>
    <s v="CCR&amp;R - Child Care Resource &amp; Referral"/>
    <x v="19"/>
    <s v="- No Location -"/>
    <s v="Kristin Mayes"/>
  </r>
  <r>
    <s v="5000 - Salaries &amp; Wages"/>
    <s v="Journal"/>
    <x v="10"/>
    <s v="JE108"/>
    <m/>
    <x v="897"/>
    <n v="172.78"/>
    <m/>
    <s v="USF - Universal Service Fund"/>
    <x v="9"/>
    <s v="- No Location -"/>
    <s v="Vincent Padilla"/>
  </r>
  <r>
    <s v="5000 - Salaries &amp; Wages"/>
    <s v="Journal"/>
    <x v="10"/>
    <s v="JE108"/>
    <m/>
    <x v="898"/>
    <n v="906.73"/>
    <m/>
    <s v="CCR&amp;R - Child Care Resource &amp; Referral"/>
    <x v="13"/>
    <s v="- No Location -"/>
    <s v="Devita Smith"/>
  </r>
  <r>
    <s v="5000 - Salaries &amp; Wages"/>
    <s v="Journal"/>
    <x v="10"/>
    <s v="JE108"/>
    <m/>
    <x v="899"/>
    <n v="533.84"/>
    <m/>
    <s v="CCR&amp;R - Child Care Resource &amp; Referral"/>
    <x v="18"/>
    <s v="- No Location -"/>
    <s v="Susan Ford"/>
  </r>
  <r>
    <s v="5000 - Salaries &amp; Wages"/>
    <s v="Journal"/>
    <x v="10"/>
    <s v="JE108"/>
    <m/>
    <x v="900"/>
    <n v="210.54"/>
    <m/>
    <s v="CCYC - Community Council of Young Children"/>
    <x v="22"/>
    <s v="- No Location -"/>
    <s v="Sheila Hughes"/>
  </r>
  <r>
    <s v="5000 - Salaries &amp; Wages"/>
    <s v="Journal"/>
    <x v="10"/>
    <s v="JE108"/>
    <m/>
    <x v="901"/>
    <n v="1246.94"/>
    <m/>
    <s v="CCR&amp;R - Child Care Resource &amp; Referral"/>
    <x v="13"/>
    <s v="- No Location -"/>
    <s v="Janelle Yvette Sample"/>
  </r>
  <r>
    <s v="5000 - Salaries &amp; Wages"/>
    <s v="Journal"/>
    <x v="10"/>
    <s v="JE108"/>
    <m/>
    <x v="902"/>
    <n v="778.14"/>
    <m/>
    <s v="EHS - Early Head Start"/>
    <x v="6"/>
    <s v="- No Location -"/>
    <s v="Lucy Couvertier"/>
  </r>
  <r>
    <s v="5000 - Salaries &amp; Wages"/>
    <s v="Journal"/>
    <x v="10"/>
    <s v="JE108"/>
    <m/>
    <x v="903"/>
    <n v="1095.53"/>
    <m/>
    <s v="HS - Head Start"/>
    <x v="12"/>
    <s v="- No Location -"/>
    <s v="Moraima Gonzalez"/>
  </r>
  <r>
    <s v="5000 - Salaries &amp; Wages"/>
    <s v="Journal"/>
    <x v="10"/>
    <s v="JE108"/>
    <m/>
    <x v="881"/>
    <n v="1207.5"/>
    <m/>
    <s v="HS - Head Start"/>
    <x v="12"/>
    <s v="Admin Office"/>
    <s v="Kyle Edwards"/>
  </r>
  <r>
    <s v="5000 - Salaries &amp; Wages"/>
    <s v="Journal"/>
    <x v="10"/>
    <s v="JE108"/>
    <m/>
    <x v="904"/>
    <n v="1061.9100000000001"/>
    <m/>
    <s v="HS - Head Start"/>
    <x v="12"/>
    <s v="- No Location -"/>
    <s v="Verdina Pryor"/>
  </r>
  <r>
    <s v="5000 - Salaries &amp; Wages"/>
    <s v="Journal"/>
    <x v="10"/>
    <s v="JE108"/>
    <m/>
    <x v="905"/>
    <n v="648.01"/>
    <m/>
    <s v="HS - Head Start"/>
    <x v="12"/>
    <s v="- No Location -"/>
    <s v="Davina Hess"/>
  </r>
  <r>
    <s v="5000 - Salaries &amp; Wages"/>
    <s v="Journal"/>
    <x v="10"/>
    <s v="JE108"/>
    <m/>
    <x v="906"/>
    <n v="692.25"/>
    <m/>
    <s v="HS - Head Start"/>
    <x v="12"/>
    <s v="- No Location -"/>
    <s v="Kishawn Barnes"/>
  </r>
  <r>
    <s v="5000 - Salaries &amp; Wages"/>
    <s v="Journal"/>
    <x v="10"/>
    <s v="JE108"/>
    <m/>
    <x v="873"/>
    <n v="1755.57"/>
    <m/>
    <s v="HF - Healthy Families"/>
    <x v="5"/>
    <s v="- No Location -"/>
    <s v="Claire Garner"/>
  </r>
  <r>
    <s v="5000 - Salaries &amp; Wages"/>
    <s v="Journal"/>
    <x v="10"/>
    <s v="JE108"/>
    <m/>
    <x v="907"/>
    <n v="263.35000000000002"/>
    <m/>
    <s v="CSBG - Community Service Block Grant"/>
    <x v="17"/>
    <s v="- No Location -"/>
    <s v="Melonie Vazquez"/>
  </r>
  <r>
    <s v="5000 - Salaries &amp; Wages"/>
    <s v="Journal"/>
    <x v="10"/>
    <s v="JE108"/>
    <m/>
    <x v="908"/>
    <n v="190.38"/>
    <m/>
    <s v="EHS - Early Head Start"/>
    <x v="6"/>
    <s v="Admin Office"/>
    <s v="Manvir Gill"/>
  </r>
  <r>
    <s v="5000 - Salaries &amp; Wages"/>
    <s v="Journal"/>
    <x v="10"/>
    <s v="JE108"/>
    <m/>
    <x v="909"/>
    <n v="346.28"/>
    <m/>
    <s v="HS - Head Start"/>
    <x v="12"/>
    <s v="- No Location -"/>
    <s v="Maria Lamutt-Rivera"/>
  </r>
  <r>
    <s v="5000 - Salaries &amp; Wages"/>
    <s v="Journal"/>
    <x v="10"/>
    <s v="JE108"/>
    <m/>
    <x v="910"/>
    <n v="790.41"/>
    <m/>
    <s v="HS - Head Start"/>
    <x v="12"/>
    <s v="- No Location -"/>
    <s v="Farhanaz Habib"/>
  </r>
  <r>
    <s v="5000 - Salaries &amp; Wages"/>
    <s v="Journal"/>
    <x v="10"/>
    <s v="JE108"/>
    <m/>
    <x v="911"/>
    <n v="294.29000000000002"/>
    <m/>
    <s v="CCR&amp;R - Child Care Resource &amp; Referral"/>
    <x v="18"/>
    <s v="Admin Office"/>
    <s v="Greta Peterson"/>
  </r>
  <r>
    <s v="5000 - Salaries &amp; Wages"/>
    <s v="Journal"/>
    <x v="10"/>
    <s v="JE108"/>
    <m/>
    <x v="912"/>
    <n v="1346.01"/>
    <m/>
    <s v="HS - Head Start"/>
    <x v="12"/>
    <s v="- No Location -"/>
    <s v="Seham Azabawi"/>
  </r>
  <r>
    <s v="5000 - Salaries &amp; Wages"/>
    <s v="Journal"/>
    <x v="10"/>
    <s v="JE108"/>
    <m/>
    <x v="913"/>
    <n v="577.58000000000004"/>
    <m/>
    <s v="HS - Head Start"/>
    <x v="12"/>
    <s v="- No Location -"/>
    <s v="Ethel Jackson"/>
  </r>
  <r>
    <s v="5000 - Salaries &amp; Wages"/>
    <s v="Journal"/>
    <x v="10"/>
    <s v="JE108"/>
    <m/>
    <x v="899"/>
    <n v="667.3"/>
    <m/>
    <s v="CCR&amp;R - Child Care Resource &amp; Referral"/>
    <x v="20"/>
    <s v="- No Location -"/>
    <s v="Susan Ford"/>
  </r>
  <r>
    <s v="5000 - Salaries &amp; Wages"/>
    <s v="Journal"/>
    <x v="10"/>
    <s v="JE108"/>
    <m/>
    <x v="914"/>
    <n v="1379.98"/>
    <m/>
    <s v="HF - Healthy Families"/>
    <x v="4"/>
    <s v="- No Location -"/>
    <s v="Marissa Stellwag"/>
  </r>
  <r>
    <s v="5000 - Salaries &amp; Wages"/>
    <s v="Journal"/>
    <x v="10"/>
    <s v="JE108"/>
    <m/>
    <x v="915"/>
    <n v="197.29"/>
    <m/>
    <s v="CCR&amp;R - Child Care Resource &amp; Referral"/>
    <x v="13"/>
    <s v="- No Location -"/>
    <s v="Sue Fenick"/>
  </r>
  <r>
    <s v="5000 - Salaries &amp; Wages"/>
    <s v="Journal"/>
    <x v="10"/>
    <s v="JE108"/>
    <m/>
    <x v="916"/>
    <n v="1224.27"/>
    <m/>
    <s v="EHS - Early Head Start"/>
    <x v="6"/>
    <s v="- No Location -"/>
    <s v="Toxi Miller"/>
  </r>
  <r>
    <s v="5000 - Salaries &amp; Wages"/>
    <s v="Journal"/>
    <x v="10"/>
    <s v="JE108"/>
    <m/>
    <x v="917"/>
    <n v="259.92"/>
    <m/>
    <s v="HS - Head Start"/>
    <x v="12"/>
    <s v="- No Location -"/>
    <s v="Samir Reiz"/>
  </r>
  <r>
    <s v="5000 - Salaries &amp; Wages"/>
    <s v="Journal"/>
    <x v="10"/>
    <s v="JE108"/>
    <m/>
    <x v="918"/>
    <n v="1535.84"/>
    <m/>
    <s v="HS - Head Start"/>
    <x v="12"/>
    <s v="- No Location -"/>
    <s v="Patricia Goldwire"/>
  </r>
  <r>
    <s v="5000 - Salaries &amp; Wages"/>
    <s v="Journal"/>
    <x v="10"/>
    <s v="JE108"/>
    <m/>
    <x v="908"/>
    <n v="1211.54"/>
    <m/>
    <s v="HS - Head Start"/>
    <x v="12"/>
    <s v="Admin Office"/>
    <s v="Manvir Gill"/>
  </r>
  <r>
    <s v="5000 - Salaries &amp; Wages"/>
    <s v="Journal"/>
    <x v="10"/>
    <s v="JE108"/>
    <m/>
    <x v="919"/>
    <n v="769.05"/>
    <m/>
    <s v="HS - Head Start"/>
    <x v="12"/>
    <s v="- No Location -"/>
    <s v="Susan Caffrey"/>
  </r>
  <r>
    <s v="5000 - Salaries &amp; Wages"/>
    <s v="Journal"/>
    <x v="10"/>
    <s v="JE108"/>
    <m/>
    <x v="920"/>
    <n v="916.25"/>
    <m/>
    <s v="EHS - Early Head Start"/>
    <x v="6"/>
    <s v="- No Location -"/>
    <s v="Elizabeth Jensen"/>
  </r>
  <r>
    <s v="5000 - Salaries &amp; Wages"/>
    <s v="Journal"/>
    <x v="10"/>
    <s v="JE108"/>
    <m/>
    <x v="921"/>
    <n v="338.02"/>
    <m/>
    <s v="HPRP2 - Homeless Prevention Rapid Rehousing"/>
    <x v="8"/>
    <s v="- No Location -"/>
    <s v="Denise Cacalori"/>
  </r>
  <r>
    <s v="5000 - Salaries &amp; Wages"/>
    <s v="Journal"/>
    <x v="10"/>
    <s v="JE108"/>
    <m/>
    <x v="885"/>
    <n v="615.99"/>
    <m/>
    <s v="HF - Healthy Families"/>
    <x v="21"/>
    <s v="- No Location -"/>
    <s v="Stephanie Dixon"/>
  </r>
  <r>
    <s v="5000 - Salaries &amp; Wages"/>
    <s v="Journal"/>
    <x v="10"/>
    <s v="JE108"/>
    <m/>
    <x v="900"/>
    <n v="121.74"/>
    <m/>
    <s v="CSBG - Community Service Block Grant"/>
    <x v="0"/>
    <s v="- No Location -"/>
    <s v="Sheila Hughes"/>
  </r>
  <r>
    <s v="5000 - Salaries &amp; Wages"/>
    <s v="Journal"/>
    <x v="10"/>
    <s v="JE108"/>
    <m/>
    <x v="922"/>
    <n v="837.5"/>
    <m/>
    <s v="CCR&amp;R - Child Care Resource &amp; Referral"/>
    <x v="13"/>
    <s v="- No Location -"/>
    <s v="Ashley Moore"/>
  </r>
  <r>
    <s v="5000 - Salaries &amp; Wages"/>
    <s v="Journal"/>
    <x v="10"/>
    <s v="JE108"/>
    <m/>
    <x v="923"/>
    <n v="2137.37"/>
    <m/>
    <s v="HS - Head Start"/>
    <x v="12"/>
    <s v="- No Location -"/>
    <s v="Jill Rickards"/>
  </r>
  <r>
    <s v="5000 - Salaries &amp; Wages"/>
    <s v="Journal"/>
    <x v="10"/>
    <s v="JE108"/>
    <m/>
    <x v="924"/>
    <n v="243.72"/>
    <m/>
    <s v="HS - Head Start"/>
    <x v="12"/>
    <s v="Admin Office"/>
    <s v="Colin Harty"/>
  </r>
  <r>
    <s v="5000 - Salaries &amp; Wages"/>
    <s v="Journal"/>
    <x v="10"/>
    <s v="JE108"/>
    <m/>
    <x v="925"/>
    <n v="1852.75"/>
    <m/>
    <s v="HS - Head Start"/>
    <x v="12"/>
    <s v="- No Location -"/>
    <s v="Christiana Buffett"/>
  </r>
  <r>
    <s v="5000 - Salaries &amp; Wages"/>
    <s v="Journal"/>
    <x v="10"/>
    <s v="JE108"/>
    <m/>
    <x v="926"/>
    <n v="99.25"/>
    <m/>
    <s v="CCR&amp;R - Child Care Resource &amp; Referral"/>
    <x v="20"/>
    <s v="- No Location -"/>
    <s v="Bonita Jackson"/>
  </r>
  <r>
    <s v="5000 - Salaries &amp; Wages"/>
    <s v="Journal"/>
    <x v="10"/>
    <s v="JE108"/>
    <m/>
    <x v="911"/>
    <n v="147.15"/>
    <m/>
    <s v="CCFP - Child Care Food Program"/>
    <x v="24"/>
    <s v="Admin Office"/>
    <s v="Greta Peterson"/>
  </r>
  <r>
    <s v="5000 - Salaries &amp; Wages"/>
    <s v="Journal"/>
    <x v="10"/>
    <s v="JE108"/>
    <m/>
    <x v="873"/>
    <n v="156.85"/>
    <m/>
    <s v="HF - Healthy Families"/>
    <x v="4"/>
    <s v="- No Location -"/>
    <s v="Claire Garner"/>
  </r>
  <r>
    <s v="5000 - Salaries &amp; Wages"/>
    <s v="Journal"/>
    <x v="10"/>
    <s v="JE108"/>
    <m/>
    <x v="927"/>
    <n v="171.13"/>
    <m/>
    <s v="EHS - Early Head Start"/>
    <x v="6"/>
    <s v="- No Location -"/>
    <s v="Tammy Joyce"/>
  </r>
  <r>
    <s v="5000 - Salaries &amp; Wages"/>
    <s v="Journal"/>
    <x v="10"/>
    <s v="JE108"/>
    <m/>
    <x v="928"/>
    <n v="583.79999999999995"/>
    <m/>
    <s v="HS - Head Start"/>
    <x v="12"/>
    <s v="- No Location -"/>
    <s v="Danyel Saxton"/>
  </r>
  <r>
    <s v="5000 - Salaries &amp; Wages"/>
    <s v="Journal"/>
    <x v="10"/>
    <s v="JE108"/>
    <m/>
    <x v="929"/>
    <n v="1553.07"/>
    <m/>
    <s v="CCR&amp;R - Child Care Resource &amp; Referral"/>
    <x v="1"/>
    <s v="- No Location -"/>
    <s v="Kathryn Simone"/>
  </r>
  <r>
    <s v="5000 - Salaries &amp; Wages"/>
    <s v="Journal"/>
    <x v="10"/>
    <s v="JE108"/>
    <m/>
    <x v="926"/>
    <n v="164.23"/>
    <m/>
    <s v="CCR&amp;R - Child Care Resource &amp; Referral"/>
    <x v="18"/>
    <s v="- No Location -"/>
    <s v="Bonita Jackson"/>
  </r>
  <r>
    <s v="5000 - Salaries &amp; Wages"/>
    <s v="Journal"/>
    <x v="10"/>
    <s v="JE108"/>
    <m/>
    <x v="895"/>
    <n v="68.91"/>
    <m/>
    <s v="CCFP - Child Care Food Program"/>
    <x v="24"/>
    <s v="Admin Office"/>
    <s v="Robert Mayfield"/>
  </r>
  <r>
    <s v="5000 - Salaries &amp; Wages"/>
    <s v="Journal"/>
    <x v="10"/>
    <s v="JE108"/>
    <m/>
    <x v="930"/>
    <n v="229.07"/>
    <m/>
    <s v="LiHeap - Low Income Home Energy Assistance Program"/>
    <x v="2"/>
    <s v="- No Location -"/>
    <s v="Ramsey Nutter"/>
  </r>
  <r>
    <s v="5000 - Salaries &amp; Wages"/>
    <s v="Journal"/>
    <x v="10"/>
    <s v="JE108"/>
    <m/>
    <x v="931"/>
    <n v="355.51"/>
    <m/>
    <s v="LiHeap - Low Income Home Energy Assistance Program"/>
    <x v="2"/>
    <s v="- No Location -"/>
    <s v="Quamillah Nelson"/>
  </r>
  <r>
    <s v="5000 - Salaries &amp; Wages"/>
    <s v="Journal"/>
    <x v="10"/>
    <s v="JE108"/>
    <m/>
    <x v="921"/>
    <n v="292.95"/>
    <m/>
    <s v="USF - Universal Service Fund"/>
    <x v="9"/>
    <s v="- No Location -"/>
    <s v="Denise Cacalori"/>
  </r>
  <r>
    <s v="5000 - Salaries &amp; Wages"/>
    <s v="Journal"/>
    <x v="10"/>
    <s v="JE108"/>
    <m/>
    <x v="926"/>
    <n v="49.25"/>
    <m/>
    <s v="CCR&amp;R - Child Care Resource &amp; Referral"/>
    <x v="11"/>
    <s v="- No Location -"/>
    <s v="Bonita Jackson"/>
  </r>
  <r>
    <s v="5000 - Salaries &amp; Wages"/>
    <s v="Journal"/>
    <x v="10"/>
    <s v="JE108"/>
    <m/>
    <x v="875"/>
    <n v="807.43"/>
    <m/>
    <s v="CCR&amp;R - Child Care Resource &amp; Referral"/>
    <x v="26"/>
    <s v="- No Location -"/>
    <s v="Christine Morrison"/>
  </r>
  <r>
    <s v="5000 - Salaries &amp; Wages"/>
    <s v="Journal"/>
    <x v="10"/>
    <s v="JE108"/>
    <m/>
    <x v="932"/>
    <n v="674.64"/>
    <m/>
    <s v="EHS - Early Head Start"/>
    <x v="6"/>
    <s v="- No Location -"/>
    <s v="Amylir Torres"/>
  </r>
  <r>
    <s v="5000 - Salaries &amp; Wages"/>
    <s v="Journal"/>
    <x v="10"/>
    <s v="JE108"/>
    <m/>
    <x v="933"/>
    <n v="114.23"/>
    <m/>
    <s v="HF - Healthy Families"/>
    <x v="4"/>
    <s v="Admin Office"/>
    <s v="Janessa Rivera"/>
  </r>
  <r>
    <s v="5000 - Salaries &amp; Wages"/>
    <s v="Journal"/>
    <x v="10"/>
    <s v="JE108"/>
    <m/>
    <x v="934"/>
    <n v="1167.99"/>
    <m/>
    <s v="CCR&amp;R - Child Care Resource &amp; Referral"/>
    <x v="13"/>
    <s v="- No Location -"/>
    <s v="Rayna Gadsden"/>
  </r>
  <r>
    <s v="5000 - Salaries &amp; Wages"/>
    <s v="Journal"/>
    <x v="10"/>
    <s v="JE108"/>
    <m/>
    <x v="935"/>
    <n v="929.27"/>
    <m/>
    <s v="HS - Head Start"/>
    <x v="12"/>
    <s v="- No Location -"/>
    <s v="Bouchra Benachir"/>
  </r>
  <r>
    <s v="5000 - Salaries &amp; Wages"/>
    <s v="Journal"/>
    <x v="10"/>
    <s v="JE108"/>
    <m/>
    <x v="936"/>
    <n v="44.24"/>
    <m/>
    <s v="HPRP2 - Homeless Prevention Rapid Rehousing"/>
    <x v="8"/>
    <s v="Admin Office"/>
    <s v="Amie Sharer"/>
  </r>
  <r>
    <s v="5000 - Salaries &amp; Wages"/>
    <s v="Journal"/>
    <x v="10"/>
    <s v="JE108"/>
    <m/>
    <x v="937"/>
    <n v="1087.77"/>
    <m/>
    <s v="EHS - Early Head Start"/>
    <x v="6"/>
    <s v="- No Location -"/>
    <s v="Ayanna Martin"/>
  </r>
  <r>
    <s v="5000 - Salaries &amp; Wages"/>
    <s v="Journal"/>
    <x v="10"/>
    <s v="JE108"/>
    <m/>
    <x v="126"/>
    <n v="80.06"/>
    <m/>
    <m/>
    <x v="10"/>
    <s v="- No Location -"/>
    <m/>
  </r>
  <r>
    <s v="5000 - Salaries &amp; Wages"/>
    <s v="Journal"/>
    <x v="10"/>
    <s v="JE108"/>
    <m/>
    <x v="938"/>
    <n v="586.11"/>
    <m/>
    <s v="HS - Head Start"/>
    <x v="12"/>
    <s v="- No Location -"/>
    <s v="Saliha Yanik"/>
  </r>
  <r>
    <s v="5000 - Salaries &amp; Wages"/>
    <s v="Journal"/>
    <x v="10"/>
    <s v="JE108"/>
    <m/>
    <x v="939"/>
    <n v="507.3"/>
    <m/>
    <s v="HS - Head Start"/>
    <x v="12"/>
    <s v="- No Location -"/>
    <s v="Marie Toussaint -Fontus"/>
  </r>
  <r>
    <s v="5000 - Salaries &amp; Wages"/>
    <s v="Journal"/>
    <x v="10"/>
    <s v="JE108"/>
    <m/>
    <x v="940"/>
    <n v="1003.52"/>
    <m/>
    <s v="HPRP2 - Homeless Prevention Rapid Rehousing"/>
    <x v="8"/>
    <s v="- No Location -"/>
    <s v="Christina Adriani"/>
  </r>
  <r>
    <s v="5000 - Salaries &amp; Wages"/>
    <s v="Journal"/>
    <x v="10"/>
    <s v="JE108"/>
    <m/>
    <x v="900"/>
    <n v="943.84"/>
    <m/>
    <s v="CSBG - Community Service Block Grant"/>
    <x v="17"/>
    <s v="- No Location -"/>
    <s v="Sheila Hughes"/>
  </r>
  <r>
    <s v="5000 - Salaries &amp; Wages"/>
    <s v="Journal"/>
    <x v="10"/>
    <s v="JE108"/>
    <m/>
    <x v="941"/>
    <n v="306.43"/>
    <m/>
    <s v="USF - Universal Service Fund"/>
    <x v="9"/>
    <s v="- No Location -"/>
    <s v="Constance Pritchett"/>
  </r>
  <r>
    <s v="5000 - Salaries &amp; Wages"/>
    <s v="Journal"/>
    <x v="10"/>
    <s v="JE108"/>
    <m/>
    <x v="933"/>
    <n v="85.38"/>
    <m/>
    <s v="HF - Healthy Families"/>
    <x v="5"/>
    <s v="Admin Office"/>
    <s v="Janessa Rivera"/>
  </r>
  <r>
    <s v="5000 - Salaries &amp; Wages"/>
    <s v="Journal"/>
    <x v="10"/>
    <s v="JE108"/>
    <m/>
    <x v="942"/>
    <n v="817.95"/>
    <m/>
    <s v="HS - Head Start"/>
    <x v="12"/>
    <s v="- No Location -"/>
    <s v="Rita Jenkins"/>
  </r>
  <r>
    <s v="5000 - Salaries &amp; Wages"/>
    <s v="Journal"/>
    <x v="10"/>
    <s v="JE108"/>
    <m/>
    <x v="885"/>
    <n v="566.34"/>
    <m/>
    <s v="HF - Healthy Families"/>
    <x v="5"/>
    <s v="- No Location -"/>
    <s v="Stephanie Dixon"/>
  </r>
  <r>
    <s v="5000 - Salaries &amp; Wages"/>
    <s v="Journal"/>
    <x v="10"/>
    <s v="JE108"/>
    <m/>
    <x v="911"/>
    <n v="176.58"/>
    <m/>
    <s v="CSBG - Community Service Block Grant"/>
    <x v="0"/>
    <s v="Admin Office"/>
    <s v="Greta Peterson"/>
  </r>
  <r>
    <s v="5000 - Salaries &amp; Wages"/>
    <s v="Journal"/>
    <x v="10"/>
    <s v="JE108"/>
    <m/>
    <x v="943"/>
    <n v="888.97"/>
    <m/>
    <s v="EHS - Early Head Start"/>
    <x v="6"/>
    <s v="- No Location -"/>
    <s v="Heather Toppin"/>
  </r>
  <r>
    <s v="5000 - Salaries &amp; Wages"/>
    <s v="Journal"/>
    <x v="10"/>
    <s v="JE108"/>
    <m/>
    <x v="936"/>
    <n v="130.61000000000001"/>
    <m/>
    <s v="EHS - Early Head Start"/>
    <x v="6"/>
    <s v="Admin Office"/>
    <s v="Amie Sharer"/>
  </r>
  <r>
    <s v="5000 - Salaries &amp; Wages"/>
    <s v="Journal"/>
    <x v="10"/>
    <s v="JE108"/>
    <m/>
    <x v="944"/>
    <n v="147.68"/>
    <m/>
    <s v="HS - Head Start"/>
    <x v="12"/>
    <s v="- No Location -"/>
    <s v="Sandy Dumesle"/>
  </r>
  <r>
    <s v="5000 - Salaries &amp; Wages"/>
    <s v="Journal"/>
    <x v="10"/>
    <s v="JE108"/>
    <m/>
    <x v="945"/>
    <n v="241.21"/>
    <m/>
    <s v="HS - Head Start"/>
    <x v="12"/>
    <s v="- No Location -"/>
    <s v="Patricia Joyce"/>
  </r>
  <r>
    <s v="5000 - Salaries &amp; Wages"/>
    <s v="Journal"/>
    <x v="10"/>
    <s v="JE108"/>
    <m/>
    <x v="946"/>
    <n v="469.62"/>
    <m/>
    <s v="USF - Universal Service Fund"/>
    <x v="9"/>
    <s v="- No Location -"/>
    <s v="Rovenna Overton"/>
  </r>
  <r>
    <s v="5000 - Salaries &amp; Wages"/>
    <s v="Journal"/>
    <x v="10"/>
    <s v="JE108"/>
    <m/>
    <x v="931"/>
    <n v="208.79"/>
    <m/>
    <s v="USF - Universal Service Fund"/>
    <x v="9"/>
    <s v="- No Location -"/>
    <s v="Quamillah Nelson"/>
  </r>
  <r>
    <s v="5000 - Salaries &amp; Wages"/>
    <s v="Journal"/>
    <x v="10"/>
    <s v="JE108"/>
    <m/>
    <x v="947"/>
    <n v="1292.06"/>
    <m/>
    <s v="HF - Healthy Families"/>
    <x v="5"/>
    <s v="- No Location -"/>
    <s v="Susan Margolis"/>
  </r>
  <r>
    <s v="5000 - Salaries &amp; Wages"/>
    <s v="Journal"/>
    <x v="10"/>
    <s v="JE108"/>
    <m/>
    <x v="948"/>
    <n v="1317.08"/>
    <m/>
    <s v="HF - Healthy Families"/>
    <x v="5"/>
    <s v="- No Location -"/>
    <s v="Ann Drennon"/>
  </r>
  <r>
    <s v="5000 - Salaries &amp; Wages"/>
    <s v="Journal"/>
    <x v="10"/>
    <s v="JE108"/>
    <m/>
    <x v="895"/>
    <n v="187.6"/>
    <m/>
    <s v="HS - Head Start"/>
    <x v="12"/>
    <s v="Admin Office"/>
    <s v="Robert Mayfield"/>
  </r>
  <r>
    <s v="5000 - Salaries &amp; Wages"/>
    <s v="Journal"/>
    <x v="10"/>
    <s v="JE108"/>
    <m/>
    <x v="949"/>
    <n v="943.82"/>
    <m/>
    <s v="HS - Head Start"/>
    <x v="12"/>
    <s v="- No Location -"/>
    <s v="Denise Klein"/>
  </r>
  <r>
    <s v="5000 - Salaries &amp; Wages"/>
    <s v="Journal"/>
    <x v="10"/>
    <s v="JE108"/>
    <m/>
    <x v="941"/>
    <n v="521.76"/>
    <m/>
    <s v="LiHeap - Low Income Home Energy Assistance Program"/>
    <x v="2"/>
    <s v="- No Location -"/>
    <s v="Constance Pritchett"/>
  </r>
  <r>
    <s v="5000 - Salaries &amp; Wages"/>
    <s v="Journal"/>
    <x v="10"/>
    <s v="JE108"/>
    <m/>
    <x v="894"/>
    <n v="121.83"/>
    <m/>
    <s v="USF - Universal Service Fund"/>
    <x v="9"/>
    <s v="Admin Office"/>
    <s v="Ruben Johnson"/>
  </r>
  <r>
    <s v="5000 - Salaries &amp; Wages"/>
    <s v="Journal"/>
    <x v="10"/>
    <s v="JE108"/>
    <m/>
    <x v="930"/>
    <n v="134.53"/>
    <m/>
    <s v="USF - Universal Service Fund"/>
    <x v="9"/>
    <s v="- No Location -"/>
    <s v="Ramsey Nutter"/>
  </r>
  <r>
    <s v="5000 - Salaries &amp; Wages"/>
    <s v="Journal"/>
    <x v="10"/>
    <s v="JE108"/>
    <m/>
    <x v="881"/>
    <n v="500"/>
    <m/>
    <s v="CSBG - Community Service Block Grant"/>
    <x v="0"/>
    <s v="Admin Office"/>
    <s v="Kyle Edwards"/>
  </r>
  <r>
    <s v="5000 - Salaries &amp; Wages"/>
    <s v="Journal"/>
    <x v="10"/>
    <s v="JE108"/>
    <m/>
    <x v="924"/>
    <n v="815.94"/>
    <m/>
    <s v="CSBG - Community Service Block Grant"/>
    <x v="0"/>
    <s v="Admin Office"/>
    <s v="Colin Harty"/>
  </r>
  <r>
    <s v="5000 - Salaries &amp; Wages"/>
    <s v="Journal"/>
    <x v="10"/>
    <s v="JE108"/>
    <m/>
    <x v="950"/>
    <n v="984.38"/>
    <m/>
    <s v="CCR&amp;R - Child Care Resource &amp; Referral"/>
    <x v="13"/>
    <s v="- No Location -"/>
    <s v="DaShaun Davis"/>
  </r>
  <r>
    <s v="5000 - Salaries &amp; Wages"/>
    <s v="Journal"/>
    <x v="10"/>
    <s v="JE108"/>
    <m/>
    <x v="951"/>
    <n v="907.44"/>
    <m/>
    <s v="HS - Head Start"/>
    <x v="12"/>
    <s v="- No Location -"/>
    <s v="Corinna Harris"/>
  </r>
  <r>
    <s v="5000 - Salaries &amp; Wages"/>
    <s v="Journal"/>
    <x v="10"/>
    <s v="JE108"/>
    <m/>
    <x v="952"/>
    <n v="1077.31"/>
    <m/>
    <s v="HS - Head Start"/>
    <x v="12"/>
    <s v="- No Location -"/>
    <s v="Tugce Ozel"/>
  </r>
  <r>
    <s v="5000 - Salaries &amp; Wages"/>
    <s v="Journal"/>
    <x v="10"/>
    <s v="JE108"/>
    <m/>
    <x v="953"/>
    <n v="1077.3"/>
    <m/>
    <s v="HS - Head Start"/>
    <x v="12"/>
    <s v="- No Location -"/>
    <s v="Jacquelyn Gardner"/>
  </r>
  <r>
    <s v="5000 - Salaries &amp; Wages"/>
    <s v="Journal"/>
    <x v="10"/>
    <s v="JE108"/>
    <m/>
    <x v="954"/>
    <n v="588.41"/>
    <m/>
    <s v="HS - Head Start"/>
    <x v="12"/>
    <s v="- No Location -"/>
    <s v="Courtney Saxon"/>
  </r>
  <r>
    <s v="5000 - Salaries &amp; Wages"/>
    <s v="Journal"/>
    <x v="10"/>
    <s v="JE108"/>
    <m/>
    <x v="955"/>
    <n v="1357.64"/>
    <m/>
    <s v="HF - Healthy Families"/>
    <x v="5"/>
    <s v="- No Location -"/>
    <s v="Bridgett Pollard"/>
  </r>
  <r>
    <s v="5000 - Salaries &amp; Wages"/>
    <s v="Journal"/>
    <x v="10"/>
    <s v="JE108"/>
    <m/>
    <x v="894"/>
    <n v="276.66000000000003"/>
    <m/>
    <s v="CSBG - Community Service Block Grant"/>
    <x v="17"/>
    <s v="Admin Office"/>
    <s v="Ruben Johnson"/>
  </r>
  <r>
    <s v="5000 - Salaries &amp; Wages"/>
    <s v="Journal"/>
    <x v="10"/>
    <s v="JE108"/>
    <m/>
    <x v="908"/>
    <n v="1033.96"/>
    <m/>
    <s v="CSBG - Community Service Block Grant"/>
    <x v="17"/>
    <s v="Admin Office"/>
    <s v="Manvir Gill"/>
  </r>
  <r>
    <s v="5000 - Salaries &amp; Wages"/>
    <s v="Journal"/>
    <x v="10"/>
    <s v="JE108"/>
    <m/>
    <x v="956"/>
    <n v="907.79"/>
    <m/>
    <s v="CCR&amp;R - Child Care Resource &amp; Referral"/>
    <x v="13"/>
    <s v="- No Location -"/>
    <s v="Kathryn Magauran"/>
  </r>
  <r>
    <s v="5000 - Salaries &amp; Wages"/>
    <s v="Journal"/>
    <x v="10"/>
    <s v="JE108"/>
    <m/>
    <x v="957"/>
    <n v="939.72"/>
    <m/>
    <s v="HS - Head Start"/>
    <x v="12"/>
    <s v="- No Location -"/>
    <s v="Shante Branscomb"/>
  </r>
  <r>
    <s v="5000 - Salaries &amp; Wages"/>
    <s v="Journal"/>
    <x v="10"/>
    <s v="JE108"/>
    <m/>
    <x v="958"/>
    <n v="1430.1"/>
    <m/>
    <s v="HF - Healthy Families"/>
    <x v="4"/>
    <s v="- No Location -"/>
    <s v="Mary Kennedy"/>
  </r>
  <r>
    <s v="5000 - Salaries &amp; Wages"/>
    <s v="Journal"/>
    <x v="10"/>
    <s v="JE108"/>
    <m/>
    <x v="959"/>
    <n v="879.4"/>
    <m/>
    <s v="EHS - Early Head Start"/>
    <x v="6"/>
    <s v="- No Location -"/>
    <s v="Nina Holmes"/>
  </r>
  <r>
    <s v="5000 - Salaries &amp; Wages"/>
    <s v="Journal"/>
    <x v="10"/>
    <s v="JE108"/>
    <m/>
    <x v="960"/>
    <n v="676.16"/>
    <m/>
    <s v="HS - Head Start"/>
    <x v="12"/>
    <s v="- No Location -"/>
    <s v="Jennifer Elder"/>
  </r>
  <r>
    <s v="5000 - Salaries &amp; Wages"/>
    <s v="Journal"/>
    <x v="10"/>
    <s v="JE108"/>
    <m/>
    <x v="882"/>
    <n v="838.64"/>
    <m/>
    <s v="LiHeap - Low Income Home Energy Assistance Program"/>
    <x v="2"/>
    <s v="- No Location -"/>
    <s v="Patricia Brown"/>
  </r>
  <r>
    <s v="5000 - Salaries &amp; Wages"/>
    <s v="Journal"/>
    <x v="10"/>
    <s v="JE108"/>
    <m/>
    <x v="961"/>
    <n v="2184.14"/>
    <m/>
    <s v="CCR&amp;R - Child Care Resource &amp; Referral"/>
    <x v="13"/>
    <s v="- No Location -"/>
    <s v="Ruth Ragin"/>
  </r>
  <r>
    <s v="5000 - Salaries &amp; Wages"/>
    <s v="Journal"/>
    <x v="10"/>
    <s v="JE108"/>
    <m/>
    <x v="949"/>
    <n v="464.86"/>
    <m/>
    <s v="EHS - Early Head Start"/>
    <x v="6"/>
    <s v="- No Location -"/>
    <s v="Denise Klein"/>
  </r>
  <r>
    <s v="5000 - Salaries &amp; Wages"/>
    <s v="Journal"/>
    <x v="10"/>
    <s v="JE108"/>
    <m/>
    <x v="962"/>
    <n v="928.94"/>
    <m/>
    <s v="HS - Head Start"/>
    <x v="12"/>
    <s v="- No Location -"/>
    <s v="Sumeyra Ceylan"/>
  </r>
  <r>
    <s v="5000 - Salaries &amp; Wages"/>
    <s v="Journal"/>
    <x v="10"/>
    <s v="JE108"/>
    <m/>
    <x v="915"/>
    <n v="98.64"/>
    <m/>
    <s v="CCR&amp;R - Child Care Resource &amp; Referral"/>
    <x v="19"/>
    <s v="- No Location -"/>
    <s v="Sue Fenick"/>
  </r>
  <r>
    <s v="5000 - Salaries &amp; Wages"/>
    <s v="Journal"/>
    <x v="10"/>
    <s v="JE108"/>
    <m/>
    <x v="881"/>
    <n v="75"/>
    <m/>
    <s v="LiHeap - Low Income Home Energy Assistance Program"/>
    <x v="2"/>
    <s v="Admin Office"/>
    <s v="Kyle Edwards"/>
  </r>
  <r>
    <s v="5000 - Salaries &amp; Wages"/>
    <s v="Journal"/>
    <x v="10"/>
    <s v="JE108"/>
    <m/>
    <x v="933"/>
    <n v="432.69"/>
    <m/>
    <s v="LiHeap - Low Income Home Energy Assistance Program"/>
    <x v="2"/>
    <s v="Admin Office"/>
    <s v="Janessa Rivera"/>
  </r>
  <r>
    <s v="5000 - Salaries &amp; Wages"/>
    <s v="Journal"/>
    <x v="10"/>
    <s v="JE108"/>
    <m/>
    <x v="881"/>
    <n v="75"/>
    <m/>
    <s v="USF - Universal Service Fund"/>
    <x v="9"/>
    <s v="Admin Office"/>
    <s v="Kyle Edwards"/>
  </r>
  <r>
    <s v="5000 - Salaries &amp; Wages"/>
    <s v="Journal"/>
    <x v="10"/>
    <s v="JE108"/>
    <m/>
    <x v="963"/>
    <n v="958.93"/>
    <m/>
    <s v="CCR&amp;R - Child Care Resource &amp; Referral"/>
    <x v="13"/>
    <s v="- No Location -"/>
    <s v="Kathleen Moreland"/>
  </r>
  <r>
    <s v="5000 - Salaries &amp; Wages"/>
    <s v="Journal"/>
    <x v="10"/>
    <s v="JE108"/>
    <m/>
    <x v="964"/>
    <n v="702.1"/>
    <m/>
    <s v="HS - Head Start"/>
    <x v="12"/>
    <s v="- No Location -"/>
    <s v="May Elkady"/>
  </r>
  <r>
    <s v="5000 - Salaries &amp; Wages"/>
    <s v="Journal"/>
    <x v="10"/>
    <s v="JE108"/>
    <m/>
    <x v="965"/>
    <n v="846.77"/>
    <m/>
    <s v="HS - Head Start"/>
    <x v="12"/>
    <s v="- No Location -"/>
    <s v="Courtney Farina"/>
  </r>
  <r>
    <s v="5000 - Salaries &amp; Wages"/>
    <s v="Journal"/>
    <x v="10"/>
    <s v="JE108"/>
    <m/>
    <x v="966"/>
    <n v="650.72"/>
    <m/>
    <s v="HS - Head Start"/>
    <x v="12"/>
    <s v="- No Location -"/>
    <s v="Doreen Knaupp"/>
  </r>
  <r>
    <s v="5000 - Salaries &amp; Wages"/>
    <s v="Journal"/>
    <x v="10"/>
    <s v="JE108"/>
    <m/>
    <x v="967"/>
    <n v="925.59"/>
    <m/>
    <s v="HS - Head Start"/>
    <x v="12"/>
    <s v="- No Location -"/>
    <s v="Amber Monserrate"/>
  </r>
  <r>
    <s v="5000 - Salaries &amp; Wages"/>
    <s v="Journal"/>
    <x v="10"/>
    <s v="JE108"/>
    <m/>
    <x v="946"/>
    <n v="799.62"/>
    <m/>
    <s v="LiHeap - Low Income Home Energy Assistance Program"/>
    <x v="2"/>
    <s v="- No Location -"/>
    <s v="Rovenna Overton"/>
  </r>
  <r>
    <s v="5000 - Salaries &amp; Wages"/>
    <s v="Journal"/>
    <x v="10"/>
    <s v="JE108"/>
    <m/>
    <x v="921"/>
    <n v="495.76"/>
    <m/>
    <s v="LiHeap - Low Income Home Energy Assistance Program"/>
    <x v="2"/>
    <s v="- No Location -"/>
    <s v="Denise Cacalori"/>
  </r>
  <r>
    <s v="5000 - Salaries &amp; Wages"/>
    <s v="Journal"/>
    <x v="10"/>
    <s v="JE108"/>
    <m/>
    <x v="968"/>
    <n v="377.9"/>
    <m/>
    <s v="LiHeap - Low Income Home Energy Assistance Program"/>
    <x v="2"/>
    <s v="- No Location -"/>
    <s v="Donna Hajzer"/>
  </r>
  <r>
    <s v="5000 - Salaries &amp; Wages"/>
    <s v="Journal"/>
    <x v="10"/>
    <s v="JE108"/>
    <m/>
    <x v="968"/>
    <n v="643.45000000000005"/>
    <m/>
    <s v="USF - Universal Service Fund"/>
    <x v="9"/>
    <s v="- No Location -"/>
    <s v="Donna Hajzer"/>
  </r>
  <r>
    <s v="5000 - Salaries &amp; Wages"/>
    <s v="Journal"/>
    <x v="10"/>
    <s v="JE108"/>
    <m/>
    <x v="871"/>
    <n v="665.45"/>
    <m/>
    <s v="EHS - Early Head Start"/>
    <x v="6"/>
    <s v="- No Location -"/>
    <s v="Andrew Stellwag"/>
  </r>
  <r>
    <s v="5000 - Salaries &amp; Wages"/>
    <s v="Journal"/>
    <x v="10"/>
    <s v="JE108"/>
    <m/>
    <x v="969"/>
    <n v="604.57000000000005"/>
    <m/>
    <s v="HS - Head Start"/>
    <x v="12"/>
    <s v="- No Location -"/>
    <s v="Dejaa Garnes"/>
  </r>
  <r>
    <s v="5000 - Salaries &amp; Wages"/>
    <s v="Journal"/>
    <x v="10"/>
    <s v="JE108"/>
    <m/>
    <x v="970"/>
    <n v="851.66"/>
    <m/>
    <s v="HS - Head Start"/>
    <x v="12"/>
    <s v="- No Location -"/>
    <s v="Danielle Jakubowski"/>
  </r>
  <r>
    <s v="5000 - Salaries &amp; Wages"/>
    <s v="Journal"/>
    <x v="10"/>
    <s v="JE108"/>
    <m/>
    <x v="971"/>
    <n v="2820.31"/>
    <m/>
    <s v="HS - Head Start"/>
    <x v="12"/>
    <s v="- No Location -"/>
    <s v="Bonnie Sheipe-Warthen"/>
  </r>
  <r>
    <s v="5000 - Salaries &amp; Wages"/>
    <s v="Journal"/>
    <x v="10"/>
    <s v="JE108"/>
    <m/>
    <x v="972"/>
    <n v="646.1"/>
    <m/>
    <s v="Mt Holly Schools"/>
    <x v="15"/>
    <s v="- No Location -"/>
    <s v="Kimberly Farrell"/>
  </r>
  <r>
    <s v="5000 - Salaries &amp; Wages"/>
    <s v="Journal"/>
    <x v="10"/>
    <s v="JE108"/>
    <m/>
    <x v="917"/>
    <n v="284.29000000000002"/>
    <m/>
    <s v="CCR&amp;R - Child Care Resource &amp; Referral"/>
    <x v="13"/>
    <s v="- No Location -"/>
    <s v="Samir Reiz"/>
  </r>
  <r>
    <s v="5000 - Salaries &amp; Wages"/>
    <s v="Journal"/>
    <x v="10"/>
    <s v="JE108"/>
    <m/>
    <x v="973"/>
    <n v="550.08000000000004"/>
    <m/>
    <s v="HS - Head Start"/>
    <x v="12"/>
    <s v="- No Location -"/>
    <s v="Lisa Whitfield"/>
  </r>
  <r>
    <s v="5000 - Salaries &amp; Wages"/>
    <s v="Journal"/>
    <x v="10"/>
    <s v="JE108"/>
    <m/>
    <x v="974"/>
    <n v="653.21"/>
    <m/>
    <s v="HS - Head Start"/>
    <x v="12"/>
    <s v="- No Location -"/>
    <s v="Deniz Genc"/>
  </r>
  <r>
    <s v="5000 - Salaries &amp; Wages"/>
    <s v="Journal"/>
    <x v="10"/>
    <s v="JE108"/>
    <m/>
    <x v="975"/>
    <n v="1839.98"/>
    <m/>
    <s v="HS - Head Start"/>
    <x v="12"/>
    <s v="- No Location -"/>
    <s v="Christine Himm"/>
  </r>
  <r>
    <s v="5000 - Salaries &amp; Wages"/>
    <s v="Journal"/>
    <x v="10"/>
    <s v="JE108"/>
    <m/>
    <x v="976"/>
    <n v="911.69"/>
    <m/>
    <s v="CCR&amp;R - Child Care Resource &amp; Referral"/>
    <x v="13"/>
    <s v="- No Location -"/>
    <s v="Ariel Howard"/>
  </r>
  <r>
    <s v="5000 - Salaries &amp; Wages"/>
    <s v="Journal"/>
    <x v="10"/>
    <s v="JE108"/>
    <m/>
    <x v="977"/>
    <n v="678.7"/>
    <m/>
    <s v="Mt Holly Schools"/>
    <x v="15"/>
    <s v="- No Location -"/>
    <s v="Hafize Firat"/>
  </r>
  <r>
    <s v="5000 - Salaries &amp; Wages"/>
    <s v="Journal"/>
    <x v="10"/>
    <s v="JE108"/>
    <m/>
    <x v="978"/>
    <n v="1053.1600000000001"/>
    <m/>
    <s v="CCR&amp;R - Child Care Resource &amp; Referral"/>
    <x v="13"/>
    <s v="- No Location -"/>
    <s v="Andrea Ferrare"/>
  </r>
  <r>
    <s v="5000 - Salaries &amp; Wages"/>
    <s v="Journal"/>
    <x v="10"/>
    <s v="JE108"/>
    <m/>
    <x v="979"/>
    <n v="1053.75"/>
    <m/>
    <s v="EHS - Early Head Start"/>
    <x v="6"/>
    <s v="- No Location -"/>
    <s v="Pantida Wescott"/>
  </r>
  <r>
    <s v="5000 - Salaries &amp; Wages"/>
    <s v="Journal"/>
    <x v="10"/>
    <s v="JE108"/>
    <m/>
    <x v="980"/>
    <n v="1542.86"/>
    <m/>
    <s v="HS - Head Start"/>
    <x v="12"/>
    <s v="- No Location -"/>
    <s v="Lynn Orangers"/>
  </r>
  <r>
    <s v="5000 - Salaries &amp; Wages"/>
    <s v="Journal"/>
    <x v="10"/>
    <s v="JE108"/>
    <m/>
    <x v="981"/>
    <n v="1345.09"/>
    <m/>
    <s v="HS - Head Start"/>
    <x v="12"/>
    <s v="- No Location -"/>
    <s v="Tomona Green"/>
  </r>
  <r>
    <s v="5000 - Salaries &amp; Wages"/>
    <s v="Journal"/>
    <x v="10"/>
    <s v="JE108"/>
    <m/>
    <x v="982"/>
    <n v="673.83"/>
    <m/>
    <s v="HS - Head Start"/>
    <x v="12"/>
    <s v="- No Location -"/>
    <s v="Doris Santana"/>
  </r>
  <r>
    <s v="5000 - Salaries &amp; Wages"/>
    <s v="Journal"/>
    <x v="10"/>
    <s v="JE108"/>
    <m/>
    <x v="983"/>
    <n v="553.79999999999995"/>
    <m/>
    <s v="HS - Head Start"/>
    <x v="12"/>
    <s v="- No Location -"/>
    <s v="Carolyn Weston"/>
  </r>
  <r>
    <s v="5000 - Salaries &amp; Wages"/>
    <s v="Journal"/>
    <x v="10"/>
    <s v="JE108"/>
    <m/>
    <x v="875"/>
    <n v="134.57"/>
    <m/>
    <s v="CCR&amp;R - Child Care Resource &amp; Referral"/>
    <x v="13"/>
    <s v="- No Location -"/>
    <s v="Christine Morrison"/>
  </r>
  <r>
    <s v="5000 - Salaries &amp; Wages"/>
    <s v="Journal"/>
    <x v="10"/>
    <s v="JE108"/>
    <m/>
    <x v="984"/>
    <n v="936.98"/>
    <m/>
    <s v="EHS - Early Head Start"/>
    <x v="6"/>
    <s v="- No Location -"/>
    <s v="Brittnay Markes"/>
  </r>
  <r>
    <s v="5000 - Salaries &amp; Wages"/>
    <s v="Journal"/>
    <x v="10"/>
    <s v="JE108"/>
    <m/>
    <x v="985"/>
    <n v="473.31"/>
    <m/>
    <s v="HS - Head Start"/>
    <x v="12"/>
    <s v="- No Location -"/>
    <s v="Sabrina Manir"/>
  </r>
  <r>
    <s v="5000 - Salaries &amp; Wages"/>
    <s v="Journal"/>
    <x v="10"/>
    <s v="JE108"/>
    <m/>
    <x v="986"/>
    <n v="584.03"/>
    <m/>
    <s v="HS - Head Start"/>
    <x v="12"/>
    <s v="- No Location -"/>
    <s v="Ranada Dumas"/>
  </r>
  <r>
    <s v="5000 - Salaries &amp; Wages"/>
    <s v="Journal"/>
    <x v="10"/>
    <s v="JE108"/>
    <m/>
    <x v="936"/>
    <n v="1411.42"/>
    <m/>
    <s v="CCR&amp;R - Child Care Resource &amp; Referral"/>
    <x v="13"/>
    <s v="Admin Office"/>
    <s v="Amie Sharer"/>
  </r>
  <r>
    <s v="5000 - Salaries &amp; Wages"/>
    <s v="Journal"/>
    <x v="10"/>
    <s v="JE108"/>
    <m/>
    <x v="894"/>
    <n v="2091.83"/>
    <m/>
    <s v="CSBG - Community Service Block Grant"/>
    <x v="0"/>
    <s v="Admin Office"/>
    <s v="Ruben Johnson"/>
  </r>
  <r>
    <s v="5000 - Salaries &amp; Wages"/>
    <s v="Journal"/>
    <x v="10"/>
    <s v="JE108"/>
    <m/>
    <x v="987"/>
    <n v="1551.95"/>
    <m/>
    <s v="CCR&amp;R - Child Care Resource &amp; Referral"/>
    <x v="1"/>
    <s v="- No Location -"/>
    <s v="Stacy D Cooper-Gindraw"/>
  </r>
  <r>
    <s v="5000 - Salaries &amp; Wages"/>
    <s v="Journal"/>
    <x v="10"/>
    <s v="JE108"/>
    <m/>
    <x v="988"/>
    <n v="1105.94"/>
    <m/>
    <s v="HS - Head Start"/>
    <x v="12"/>
    <s v="- No Location -"/>
    <s v="Maria Figueroa"/>
  </r>
  <r>
    <s v="5000 - Salaries &amp; Wages"/>
    <s v="Journal"/>
    <x v="10"/>
    <s v="JE108"/>
    <m/>
    <x v="879"/>
    <n v="70.39"/>
    <m/>
    <s v="CCR&amp;R - Child Care Resource &amp; Referral"/>
    <x v="19"/>
    <s v="- No Location -"/>
    <s v="Judith Byrne"/>
  </r>
  <r>
    <s v="5000 - Salaries &amp; Wages"/>
    <s v="Journal"/>
    <x v="10"/>
    <s v="JE108"/>
    <m/>
    <x v="989"/>
    <n v="1923.08"/>
    <m/>
    <s v="CSBG - Community Service Block Grant"/>
    <x v="0"/>
    <s v="- No Location -"/>
    <s v="Antoine Nelson"/>
  </r>
  <r>
    <s v="5000 - Salaries &amp; Wages"/>
    <s v="Journal"/>
    <x v="10"/>
    <s v="JE108"/>
    <m/>
    <x v="990"/>
    <n v="564.24"/>
    <m/>
    <s v="HS - Head Start"/>
    <x v="12"/>
    <s v="- No Location -"/>
    <s v="Matthew Ditmar"/>
  </r>
  <r>
    <s v="5000 - Salaries &amp; Wages"/>
    <s v="Journal"/>
    <x v="10"/>
    <s v="JE108"/>
    <m/>
    <x v="991"/>
    <n v="502.29"/>
    <m/>
    <s v="HS - Head Start"/>
    <x v="12"/>
    <s v="- No Location -"/>
    <s v="Donna Wilbur"/>
  </r>
  <r>
    <s v="5000 - Salaries &amp; Wages"/>
    <s v="Journal"/>
    <x v="10"/>
    <s v="JE108"/>
    <m/>
    <x v="992"/>
    <n v="636.13"/>
    <m/>
    <s v="HS - Head Start"/>
    <x v="12"/>
    <s v="- No Location -"/>
    <s v="Jennifer Nagy"/>
  </r>
  <r>
    <s v="5000 - Salaries &amp; Wages"/>
    <s v="Journal"/>
    <x v="10"/>
    <s v="JE108"/>
    <m/>
    <x v="936"/>
    <n v="400.04"/>
    <m/>
    <s v="HS - Head Start"/>
    <x v="12"/>
    <s v="Admin Office"/>
    <s v="Amie Sharer"/>
  </r>
  <r>
    <s v="5000 - Salaries &amp; Wages"/>
    <s v="Journal"/>
    <x v="10"/>
    <s v="JE108"/>
    <m/>
    <x v="993"/>
    <n v="676.1"/>
    <m/>
    <s v="Mt Holly Schools"/>
    <x v="15"/>
    <s v="- No Location -"/>
    <s v="Carrie Dougherty"/>
  </r>
  <r>
    <s v="5000 - Salaries &amp; Wages"/>
    <s v="Journal"/>
    <x v="10"/>
    <s v="JE108"/>
    <m/>
    <x v="933"/>
    <n v="259.61"/>
    <m/>
    <s v="USF - Universal Service Fund"/>
    <x v="9"/>
    <s v="Admin Office"/>
    <s v="Janessa Rivera"/>
  </r>
  <r>
    <s v="5000 - Salaries &amp; Wages"/>
    <s v="Journal"/>
    <x v="10"/>
    <s v="JE108"/>
    <m/>
    <x v="994"/>
    <n v="1380.17"/>
    <m/>
    <s v="HF - Healthy Families"/>
    <x v="4"/>
    <s v="- No Location -"/>
    <s v="Elizabeth Boehmke"/>
  </r>
  <r>
    <s v="5000 - Salaries &amp; Wages"/>
    <s v="Journal"/>
    <x v="10"/>
    <s v="JE108"/>
    <m/>
    <x v="936"/>
    <n v="60.25"/>
    <m/>
    <s v="HF - Healthy Families"/>
    <x v="5"/>
    <s v="Admin Office"/>
    <s v="Amie Sharer"/>
  </r>
  <r>
    <s v="5000 - Salaries &amp; Wages"/>
    <s v="Journal"/>
    <x v="10"/>
    <s v="JE108"/>
    <m/>
    <x v="995"/>
    <n v="649.79999999999995"/>
    <m/>
    <s v="CCR&amp;R - Child Care Resource &amp; Referral"/>
    <x v="13"/>
    <s v="- No Location -"/>
    <s v="Frank Notte"/>
  </r>
  <r>
    <s v="5000 - Salaries &amp; Wages"/>
    <s v="Journal"/>
    <x v="10"/>
    <s v="JE108"/>
    <m/>
    <x v="879"/>
    <n v="281.58"/>
    <m/>
    <s v="CCR&amp;R - Child Care Resource &amp; Referral"/>
    <x v="23"/>
    <s v="- No Location -"/>
    <s v="Judith Byrne"/>
  </r>
  <r>
    <s v="5000 - Salaries &amp; Wages"/>
    <s v="Journal"/>
    <x v="10"/>
    <s v="JE108"/>
    <m/>
    <x v="996"/>
    <n v="1047.1300000000001"/>
    <m/>
    <s v="CCR&amp;R - Child Care Resource &amp; Referral"/>
    <x v="11"/>
    <s v="- No Location -"/>
    <s v="Vivyan Saloka"/>
  </r>
  <r>
    <s v="5000 - Salaries &amp; Wages"/>
    <s v="Journal"/>
    <x v="10"/>
    <s v="JE108"/>
    <m/>
    <x v="997"/>
    <n v="657.93"/>
    <m/>
    <s v="HS - Head Start"/>
    <x v="12"/>
    <s v="- No Location -"/>
    <s v="Sheyleen Hosein"/>
  </r>
  <r>
    <s v="5000 - Salaries &amp; Wages"/>
    <s v="Journal"/>
    <x v="10"/>
    <s v="JE108"/>
    <m/>
    <x v="933"/>
    <n v="1586.54"/>
    <m/>
    <s v="CCYC - Community Council of Young Children"/>
    <x v="22"/>
    <s v="Admin Office"/>
    <s v="Janessa Rivera"/>
  </r>
  <r>
    <s v="5000 - Salaries &amp; Wages"/>
    <s v="Journal"/>
    <x v="10"/>
    <s v="JE108"/>
    <m/>
    <x v="998"/>
    <n v="1121.2"/>
    <m/>
    <s v="CSBG - Community Service Block Grant"/>
    <x v="17"/>
    <s v="- No Location -"/>
    <s v="Jennifer Craig"/>
  </r>
  <r>
    <s v="5000 - Salaries &amp; Wages"/>
    <s v="Journal"/>
    <x v="10"/>
    <s v="JE108"/>
    <m/>
    <x v="999"/>
    <n v="1100.79"/>
    <m/>
    <s v="HS - Head Start"/>
    <x v="12"/>
    <s v="- No Location -"/>
    <s v="Bonnie Logan"/>
  </r>
  <r>
    <s v="5000 - Salaries &amp; Wages"/>
    <s v="Journal"/>
    <x v="10"/>
    <s v="JE108"/>
    <m/>
    <x v="1000"/>
    <n v="436.1"/>
    <m/>
    <s v="HS - Head Start"/>
    <x v="12"/>
    <s v="- No Location -"/>
    <s v="Velma Burks"/>
  </r>
  <r>
    <s v="5000 - Salaries &amp; Wages"/>
    <s v="Journal"/>
    <x v="10"/>
    <s v="JE108"/>
    <m/>
    <x v="897"/>
    <n v="294.18"/>
    <m/>
    <s v="LiHeap - Low Income Home Energy Assistance Program"/>
    <x v="2"/>
    <s v="- No Location -"/>
    <s v="Vincent Padilla"/>
  </r>
  <r>
    <s v="5000 - Salaries &amp; Wages"/>
    <s v="Journal"/>
    <x v="10"/>
    <s v="JE108"/>
    <m/>
    <x v="1001"/>
    <n v="1030.04"/>
    <m/>
    <s v="HS - Head Start"/>
    <x v="12"/>
    <s v="- No Location -"/>
    <s v="Tawanna Best"/>
  </r>
  <r>
    <s v="5000 - Salaries &amp; Wages"/>
    <s v="Journal"/>
    <x v="10"/>
    <s v="JE108"/>
    <m/>
    <x v="1002"/>
    <n v="1489.07"/>
    <m/>
    <s v="HS - Head Start"/>
    <x v="12"/>
    <s v="- No Location -"/>
    <s v="Heather Coleman"/>
  </r>
  <r>
    <s v="5000 - Salaries &amp; Wages"/>
    <s v="Journal"/>
    <x v="10"/>
    <s v="JE108"/>
    <m/>
    <x v="946"/>
    <n v="354.96"/>
    <m/>
    <s v="HPRP2 - Homeless Prevention Rapid Rehousing"/>
    <x v="8"/>
    <s v="- No Location -"/>
    <s v="Rovenna Overton"/>
  </r>
  <r>
    <s v="5000 - Salaries &amp; Wages"/>
    <s v="Journal"/>
    <x v="10"/>
    <s v="JE108"/>
    <m/>
    <x v="1003"/>
    <n v="125.47"/>
    <m/>
    <s v="HF - Healthy Families"/>
    <x v="5"/>
    <s v="Admin Office"/>
    <s v="Michelle Hewitt"/>
  </r>
  <r>
    <s v="5000 - Salaries &amp; Wages"/>
    <s v="Journal"/>
    <x v="10"/>
    <s v="JE108"/>
    <m/>
    <x v="881"/>
    <n v="250"/>
    <m/>
    <s v="CCR&amp;R - Child Care Resource &amp; Referral"/>
    <x v="13"/>
    <s v="Admin Office"/>
    <s v="Kyle Edwards"/>
  </r>
  <r>
    <s v="5000 - Salaries &amp; Wages"/>
    <s v="Journal"/>
    <x v="10"/>
    <s v="JE108"/>
    <m/>
    <x v="1004"/>
    <n v="1133.46"/>
    <m/>
    <s v="CCR&amp;R - Child Care Resource &amp; Referral"/>
    <x v="13"/>
    <s v="- No Location -"/>
    <s v="Wanda Fisher"/>
  </r>
  <r>
    <s v="5000 - Salaries &amp; Wages"/>
    <s v="Journal"/>
    <x v="10"/>
    <s v="JE108"/>
    <m/>
    <x v="915"/>
    <n v="1183.75"/>
    <m/>
    <s v="CCR&amp;R - Child Care Resource &amp; Referral"/>
    <x v="11"/>
    <s v="- No Location -"/>
    <s v="Sue Fenick"/>
  </r>
  <r>
    <s v="5000 - Salaries &amp; Wages"/>
    <s v="Journal"/>
    <x v="10"/>
    <s v="JE739"/>
    <m/>
    <x v="578"/>
    <m/>
    <n v="794.27"/>
    <m/>
    <x v="10"/>
    <s v="- No Location -"/>
    <m/>
  </r>
  <r>
    <s v="5000 - Salaries &amp; Wages"/>
    <s v="Journal"/>
    <x v="10"/>
    <s v="JE108"/>
    <m/>
    <x v="1005"/>
    <n v="676.75"/>
    <m/>
    <s v="HS - Head Start"/>
    <x v="12"/>
    <s v="- No Location -"/>
    <s v="Miriam Claudio"/>
  </r>
  <r>
    <s v="5000 - Salaries &amp; Wages"/>
    <s v="Journal"/>
    <x v="10"/>
    <s v="JE108"/>
    <m/>
    <x v="1006"/>
    <n v="969.88"/>
    <m/>
    <s v="HS - Head Start"/>
    <x v="12"/>
    <s v="- No Location -"/>
    <s v="Janet Leonard"/>
  </r>
  <r>
    <s v="5000 - Salaries &amp; Wages"/>
    <s v="Journal"/>
    <x v="10"/>
    <s v="JE108"/>
    <m/>
    <x v="915"/>
    <n v="295.93"/>
    <m/>
    <s v="CCR&amp;R - Child Care Resource &amp; Referral"/>
    <x v="20"/>
    <s v="- No Location -"/>
    <s v="Sue Fenick"/>
  </r>
  <r>
    <s v="5000 - Salaries &amp; Wages"/>
    <s v="Journal"/>
    <x v="10"/>
    <s v="JE108"/>
    <m/>
    <x v="908"/>
    <n v="574.62"/>
    <m/>
    <s v="CSBG - Community Service Block Grant"/>
    <x v="0"/>
    <s v="Admin Office"/>
    <s v="Manvir Gill"/>
  </r>
  <r>
    <s v="5000 - Salaries &amp; Wages"/>
    <s v="Journal"/>
    <x v="10"/>
    <s v="JE108"/>
    <m/>
    <x v="1007"/>
    <n v="500"/>
    <m/>
    <s v="EHS - Early Head Start"/>
    <x v="6"/>
    <s v="Admin Office"/>
    <s v="Sharon Forman"/>
  </r>
  <r>
    <s v="5000 - Salaries &amp; Wages"/>
    <s v="Journal"/>
    <x v="10"/>
    <s v="JE108"/>
    <m/>
    <x v="1008"/>
    <n v="608.83000000000004"/>
    <m/>
    <s v="HS - Head Start"/>
    <x v="12"/>
    <s v="- No Location -"/>
    <s v="Bibiana Arreguin"/>
  </r>
  <r>
    <s v="5000 - Salaries &amp; Wages"/>
    <s v="Journal"/>
    <x v="10"/>
    <s v="JE108"/>
    <m/>
    <x v="946"/>
    <n v="491.19"/>
    <m/>
    <s v="CSBG - Community Service Block Grant"/>
    <x v="0"/>
    <s v="- No Location -"/>
    <s v="Rovenna Overton"/>
  </r>
  <r>
    <s v="5000 - Salaries &amp; Wages"/>
    <s v="Journal"/>
    <x v="10"/>
    <s v="JE108"/>
    <m/>
    <x v="1009"/>
    <n v="910"/>
    <m/>
    <s v="CSBG - Community Service Block Grant"/>
    <x v="0"/>
    <s v="- No Location -"/>
    <s v="Gerlini Garrido"/>
  </r>
  <r>
    <s v="5000 - Salaries &amp; Wages"/>
    <s v="Journal"/>
    <x v="10"/>
    <s v="JE108"/>
    <m/>
    <x v="1010"/>
    <n v="722"/>
    <m/>
    <s v="HS - Head Start"/>
    <x v="12"/>
    <s v="- No Location -"/>
    <s v="Yvonne Dogbe"/>
  </r>
  <r>
    <s v="5000 - Salaries &amp; Wages"/>
    <s v="Journal"/>
    <x v="10"/>
    <s v="JE108"/>
    <m/>
    <x v="1011"/>
    <n v="250"/>
    <m/>
    <s v="CCR&amp;R - Child Care Resource &amp; Referral"/>
    <x v="18"/>
    <s v="Admin Office"/>
    <s v="Sharon Forman"/>
  </r>
  <r>
    <s v="5000 - Salaries &amp; Wages"/>
    <s v="Journal"/>
    <x v="10"/>
    <s v="JE108"/>
    <m/>
    <x v="936"/>
    <n v="60.04"/>
    <m/>
    <s v="CCYC - Community Council of Young Children"/>
    <x v="22"/>
    <s v="Admin Office"/>
    <s v="Amie Sharer"/>
  </r>
  <r>
    <s v="5000 - Salaries &amp; Wages"/>
    <s v="Journal"/>
    <x v="10"/>
    <s v="JE108"/>
    <m/>
    <x v="926"/>
    <n v="183.5"/>
    <m/>
    <s v="CCR&amp;R - Child Care Resource &amp; Referral"/>
    <x v="16"/>
    <s v="- No Location -"/>
    <s v="Bonita Jackson"/>
  </r>
  <r>
    <s v="5000 - Salaries &amp; Wages"/>
    <s v="Journal"/>
    <x v="10"/>
    <s v="JE108"/>
    <m/>
    <x v="889"/>
    <n v="142.19"/>
    <m/>
    <s v="CCR&amp;R - Child Care Resource &amp; Referral"/>
    <x v="13"/>
    <s v="- No Location -"/>
    <s v="Victoria Reger"/>
  </r>
  <r>
    <s v="5000 - Salaries &amp; Wages"/>
    <s v="Journal"/>
    <x v="10"/>
    <s v="JE108"/>
    <m/>
    <x v="894"/>
    <n v="2769.98"/>
    <m/>
    <s v="HS - Head Start"/>
    <x v="12"/>
    <s v="Admin Office"/>
    <s v="Ruben Johnson"/>
  </r>
  <r>
    <s v="5000 - Salaries &amp; Wages"/>
    <s v="Journal"/>
    <x v="10"/>
    <s v="JE108"/>
    <m/>
    <x v="1012"/>
    <n v="662.37"/>
    <m/>
    <s v="HS - Head Start"/>
    <x v="12"/>
    <s v="- No Location -"/>
    <s v="Kameron Wood"/>
  </r>
  <r>
    <s v="5000 - Salaries &amp; Wages"/>
    <s v="Journal"/>
    <x v="10"/>
    <s v="JE108"/>
    <m/>
    <x v="917"/>
    <n v="660.64"/>
    <m/>
    <s v="CSBG - Community Service Block Grant"/>
    <x v="0"/>
    <s v="- No Location -"/>
    <s v="Samir Reiz"/>
  </r>
  <r>
    <s v="5000 - Salaries &amp; Wages"/>
    <s v="Journal"/>
    <x v="10"/>
    <s v="JE108"/>
    <m/>
    <x v="915"/>
    <n v="197.29"/>
    <m/>
    <s v="CCR&amp;R - Child Care Resource &amp; Referral"/>
    <x v="16"/>
    <s v="- No Location -"/>
    <s v="Sue Fenick"/>
  </r>
  <r>
    <s v="5000 - Salaries &amp; Wages"/>
    <s v="Journal"/>
    <x v="10"/>
    <s v="JE108"/>
    <m/>
    <x v="1013"/>
    <n v="891.85"/>
    <m/>
    <s v="HS - Head Start"/>
    <x v="12"/>
    <s v="- No Location -"/>
    <s v="Reyhan Canturk"/>
  </r>
  <r>
    <s v="5000 - Salaries &amp; Wages"/>
    <s v="Journal"/>
    <x v="10"/>
    <s v="JE108"/>
    <m/>
    <x v="991"/>
    <n v="1019.8"/>
    <m/>
    <s v="EHS - Early Head Start"/>
    <x v="6"/>
    <s v="- No Location -"/>
    <s v="Donna Wilbur"/>
  </r>
  <r>
    <s v="5000 - Salaries &amp; Wages"/>
    <s v="Journal"/>
    <x v="10"/>
    <s v="JE108"/>
    <m/>
    <x v="881"/>
    <n v="71.25"/>
    <m/>
    <s v="CCYC - Community Council of Young Children"/>
    <x v="22"/>
    <s v="Admin Office"/>
    <s v="Kyle Edwards"/>
  </r>
  <r>
    <s v="5000 - Salaries &amp; Wages"/>
    <s v="Journal"/>
    <x v="10"/>
    <s v="JE108"/>
    <m/>
    <x v="894"/>
    <n v="367.39"/>
    <m/>
    <s v="EHS - Early Head Start"/>
    <x v="6"/>
    <s v="Admin Office"/>
    <s v="Ruben Johnson"/>
  </r>
  <r>
    <s v="5000 - Salaries &amp; Wages"/>
    <s v="Journal"/>
    <x v="10"/>
    <s v="JE108"/>
    <m/>
    <x v="1014"/>
    <n v="1878.71"/>
    <m/>
    <s v="Mt Holly Schools"/>
    <x v="15"/>
    <s v="- No Location -"/>
    <s v="Jennifer Jones"/>
  </r>
  <r>
    <s v="5000 - Salaries &amp; Wages"/>
    <s v="Journal"/>
    <x v="10"/>
    <s v="JE108"/>
    <m/>
    <x v="1015"/>
    <n v="979.16"/>
    <m/>
    <s v="HS - Head Start"/>
    <x v="12"/>
    <s v="- No Location -"/>
    <s v="Maiada Ramadan"/>
  </r>
  <r>
    <s v="5000 - Salaries &amp; Wages"/>
    <s v="Journal"/>
    <x v="10"/>
    <s v="JE108"/>
    <m/>
    <x v="1016"/>
    <n v="559.25"/>
    <m/>
    <s v="HS - Head Start"/>
    <x v="12"/>
    <s v="- No Location -"/>
    <s v="Syrena Moss"/>
  </r>
  <r>
    <s v="5000 - Salaries &amp; Wages"/>
    <s v="Journal"/>
    <x v="10"/>
    <s v="JE108"/>
    <m/>
    <x v="1017"/>
    <n v="1895.94"/>
    <m/>
    <s v="HS - Head Start"/>
    <x v="12"/>
    <s v="- No Location -"/>
    <s v="ISATA BAH"/>
  </r>
  <r>
    <s v="5000 - Salaries &amp; Wages"/>
    <s v="Journal"/>
    <x v="10"/>
    <s v="JE108"/>
    <m/>
    <x v="1018"/>
    <n v="671.48"/>
    <m/>
    <s v="HS - Head Start"/>
    <x v="12"/>
    <s v="- No Location -"/>
    <s v="Erica Rice"/>
  </r>
  <r>
    <s v="5000 - Salaries &amp; Wages"/>
    <s v="Journal"/>
    <x v="10"/>
    <s v="JE108"/>
    <m/>
    <x v="1019"/>
    <n v="1014.13"/>
    <m/>
    <s v="CCR&amp;R - Child Care Resource &amp; Referral"/>
    <x v="13"/>
    <s v="- No Location -"/>
    <s v="Anjail Abdul-Badee-Johnson"/>
  </r>
  <r>
    <s v="5000 - Salaries &amp; Wages"/>
    <s v="Journal"/>
    <x v="10"/>
    <s v="JE108"/>
    <m/>
    <x v="926"/>
    <n v="1488.68"/>
    <m/>
    <s v="CCR&amp;R - Child Care Resource &amp; Referral"/>
    <x v="13"/>
    <s v="- No Location -"/>
    <s v="Bonita Jackson"/>
  </r>
  <r>
    <s v="5000 - Salaries &amp; Wages"/>
    <s v="Journal"/>
    <x v="10"/>
    <s v="JE108"/>
    <m/>
    <x v="1020"/>
    <n v="974.7"/>
    <m/>
    <s v="HS - Head Start"/>
    <x v="12"/>
    <s v="- No Location -"/>
    <s v="Ozlem Yigit"/>
  </r>
  <r>
    <s v="5000 - Salaries &amp; Wages"/>
    <s v="Journal"/>
    <x v="10"/>
    <s v="JE108"/>
    <m/>
    <x v="1021"/>
    <n v="1185.93"/>
    <m/>
    <s v="HS - Head Start"/>
    <x v="12"/>
    <s v="- No Location -"/>
    <s v="Orlando Martinez"/>
  </r>
  <r>
    <s v="5000 - Salaries &amp; Wages"/>
    <s v="Journal"/>
    <x v="10"/>
    <s v="JE108"/>
    <m/>
    <x v="1022"/>
    <n v="2294.86"/>
    <m/>
    <s v="HS - Head Start"/>
    <x v="12"/>
    <s v="- No Location -"/>
    <s v="LOIS BOND"/>
  </r>
  <r>
    <s v="5000 - Salaries &amp; Wages"/>
    <s v="Journal"/>
    <x v="10"/>
    <s v="JE108"/>
    <m/>
    <x v="1023"/>
    <n v="274.35000000000002"/>
    <m/>
    <s v="CCFP - Child Care Food Program"/>
    <x v="24"/>
    <s v="- No Location -"/>
    <s v="Gabrielle Morton"/>
  </r>
  <r>
    <s v="5000 - Salaries &amp; Wages"/>
    <s v="Journal"/>
    <x v="10"/>
    <s v="JE108"/>
    <m/>
    <x v="899"/>
    <n v="667.3"/>
    <m/>
    <s v="CCR&amp;R - Child Care Resource &amp; Referral"/>
    <x v="13"/>
    <s v="- No Location -"/>
    <s v="Susan Ford"/>
  </r>
  <r>
    <s v="5000 - Salaries &amp; Wages"/>
    <s v="Journal"/>
    <x v="10"/>
    <s v="JE108"/>
    <m/>
    <x v="917"/>
    <n v="148.91"/>
    <m/>
    <s v="EHS - Early Head Start"/>
    <x v="6"/>
    <s v="- No Location -"/>
    <s v="Samir Reiz"/>
  </r>
  <r>
    <s v="5000 - Salaries &amp; Wages"/>
    <s v="Journal"/>
    <x v="10"/>
    <s v="JE108"/>
    <m/>
    <x v="1024"/>
    <n v="723.32"/>
    <m/>
    <s v="HS - Head Start"/>
    <x v="12"/>
    <s v="- No Location -"/>
    <s v="Nasirah Aminuddin"/>
  </r>
  <r>
    <s v="5000 - Salaries &amp; Wages"/>
    <s v="Journal"/>
    <x v="10"/>
    <s v="JE108"/>
    <m/>
    <x v="927"/>
    <n v="1540.18"/>
    <m/>
    <s v="HS - Head Start"/>
    <x v="12"/>
    <s v="- No Location -"/>
    <s v="Tammy Joyce"/>
  </r>
  <r>
    <s v="5000 - Salaries &amp; Wages"/>
    <s v="Journal"/>
    <x v="10"/>
    <s v="JE108"/>
    <m/>
    <x v="1025"/>
    <n v="709.23"/>
    <m/>
    <s v="HS - Head Start"/>
    <x v="12"/>
    <s v="- No Location -"/>
    <s v="Busra Efil"/>
  </r>
  <r>
    <s v="5000 - Salaries &amp; Wages"/>
    <s v="Journal"/>
    <x v="10"/>
    <s v="JE108"/>
    <m/>
    <x v="894"/>
    <n v="202.43"/>
    <m/>
    <s v="LiHeap - Low Income Home Energy Assistance Program"/>
    <x v="2"/>
    <s v="Admin Office"/>
    <s v="Ruben Johnson"/>
  </r>
  <r>
    <s v="5000 - Salaries &amp; Wages"/>
    <s v="Journal"/>
    <x v="10"/>
    <s v="JE108"/>
    <m/>
    <x v="1003"/>
    <n v="611.21"/>
    <m/>
    <s v="HF - Healthy Families"/>
    <x v="21"/>
    <s v="Admin Office"/>
    <s v="Michelle Hewitt"/>
  </r>
  <r>
    <s v="5000 - Salaries &amp; Wages"/>
    <s v="Journal"/>
    <x v="10"/>
    <s v="JE108"/>
    <m/>
    <x v="1026"/>
    <n v="2000.82"/>
    <m/>
    <s v="EHS - Early Head Start"/>
    <x v="6"/>
    <s v="- No Location -"/>
    <s v="Michelle Weaver"/>
  </r>
  <r>
    <s v="5000 - Salaries &amp; Wages"/>
    <s v="Journal"/>
    <x v="10"/>
    <s v="JE108"/>
    <m/>
    <x v="1027"/>
    <n v="710.72"/>
    <m/>
    <s v="HS - Head Start"/>
    <x v="12"/>
    <s v="- No Location -"/>
    <s v="Carol Brown"/>
  </r>
  <r>
    <s v="5000 - Salaries &amp; Wages"/>
    <s v="Journal"/>
    <x v="10"/>
    <s v="JE108"/>
    <m/>
    <x v="1028"/>
    <n v="968.52"/>
    <m/>
    <s v="CCR&amp;R - Child Care Resource &amp; Referral"/>
    <x v="18"/>
    <s v="Admin Office"/>
    <s v="Darshpreet Thind"/>
  </r>
  <r>
    <s v="5000 - Salaries &amp; Wages"/>
    <s v="Journal"/>
    <x v="10"/>
    <s v="JE108"/>
    <m/>
    <x v="875"/>
    <n v="134.57"/>
    <m/>
    <s v="CCR&amp;R - Child Care Resource &amp; Referral"/>
    <x v="20"/>
    <s v="- No Location -"/>
    <s v="Christine Morrison"/>
  </r>
  <r>
    <s v="5000 - Salaries &amp; Wages"/>
    <s v="Journal"/>
    <x v="10"/>
    <s v="JE108"/>
    <m/>
    <x v="1029"/>
    <n v="913.53"/>
    <m/>
    <s v="CCR&amp;R - Child Care Resource &amp; Referral"/>
    <x v="13"/>
    <s v="- No Location -"/>
    <s v="Deborah Carson"/>
  </r>
  <r>
    <s v="5000 - Salaries &amp; Wages"/>
    <s v="Journal"/>
    <x v="10"/>
    <s v="JE108"/>
    <m/>
    <x v="1030"/>
    <n v="634.55999999999995"/>
    <m/>
    <s v="HS - Head Start"/>
    <x v="12"/>
    <s v="- No Location -"/>
    <s v="Chalesha Jefferson"/>
  </r>
  <r>
    <s v="5000 - Salaries &amp; Wages"/>
    <s v="Journal"/>
    <x v="10"/>
    <s v="JE108"/>
    <m/>
    <x v="1031"/>
    <n v="1315.88"/>
    <m/>
    <s v="Mt Holly Schools"/>
    <x v="15"/>
    <s v="- No Location -"/>
    <s v="Megan Rodrigues"/>
  </r>
  <r>
    <s v="5000 - Salaries &amp; Wages"/>
    <s v="Journal"/>
    <x v="10"/>
    <s v="JE108"/>
    <m/>
    <x v="911"/>
    <n v="73.569999999999993"/>
    <m/>
    <s v="USF - Universal Service Fund"/>
    <x v="9"/>
    <s v="Admin Office"/>
    <s v="Greta Peterson"/>
  </r>
  <r>
    <s v="5000 - Salaries &amp; Wages"/>
    <s v="Journal"/>
    <x v="10"/>
    <s v="JE108"/>
    <m/>
    <x v="1032"/>
    <n v="893.28"/>
    <m/>
    <s v="HS - Head Start"/>
    <x v="12"/>
    <s v="- No Location -"/>
    <s v="Yvette Carpenter"/>
  </r>
  <r>
    <s v="5000 - Salaries &amp; Wages"/>
    <s v="Journal"/>
    <x v="10"/>
    <s v="JE108"/>
    <m/>
    <x v="911"/>
    <n v="706.31"/>
    <m/>
    <s v="HS - Head Start"/>
    <x v="12"/>
    <s v="Admin Office"/>
    <s v="Greta Peterson"/>
  </r>
  <r>
    <s v="5000 - Salaries &amp; Wages"/>
    <s v="Journal"/>
    <x v="10"/>
    <s v="JE108"/>
    <m/>
    <x v="1033"/>
    <n v="1453.5"/>
    <m/>
    <s v="HS - Head Start"/>
    <x v="12"/>
    <s v="- No Location -"/>
    <s v="Jennifer Carley-Price"/>
  </r>
  <r>
    <s v="5000 - Salaries &amp; Wages"/>
    <s v="Journal"/>
    <x v="10"/>
    <s v="JE108"/>
    <m/>
    <x v="900"/>
    <n v="156.11000000000001"/>
    <m/>
    <s v="HF - Healthy Families"/>
    <x v="5"/>
    <s v="- No Location -"/>
    <s v="Sheila Hughes"/>
  </r>
  <r>
    <s v="5000 - Salaries &amp; Wages"/>
    <s v="Journal"/>
    <x v="10"/>
    <s v="JE108"/>
    <m/>
    <x v="899"/>
    <n v="266.92"/>
    <m/>
    <s v="CCR&amp;R - Child Care Resource &amp; Referral"/>
    <x v="16"/>
    <s v="- No Location -"/>
    <s v="Susan Ford"/>
  </r>
  <r>
    <s v="5000 - Salaries &amp; Wages"/>
    <s v="Journal"/>
    <x v="10"/>
    <s v="JE108"/>
    <m/>
    <x v="1034"/>
    <n v="776.32"/>
    <m/>
    <s v="EHS - Early Head Start"/>
    <x v="6"/>
    <s v="- No Location -"/>
    <s v="Katilynn Ditzel"/>
  </r>
  <r>
    <s v="5000 - Salaries &amp; Wages"/>
    <s v="Journal"/>
    <x v="10"/>
    <s v="JE108"/>
    <m/>
    <x v="1035"/>
    <n v="967.16"/>
    <m/>
    <s v="HS - Head Start"/>
    <x v="12"/>
    <s v="- No Location -"/>
    <s v="Natasha Joseph"/>
  </r>
  <r>
    <s v="5000 - Salaries &amp; Wages"/>
    <s v="Journal"/>
    <x v="10"/>
    <s v="JE108"/>
    <m/>
    <x v="1036"/>
    <n v="414.38"/>
    <m/>
    <s v="HS - Head Start"/>
    <x v="12"/>
    <s v="Admin Office"/>
    <s v="Michelle Hewitt"/>
  </r>
  <r>
    <s v="5000 - Salaries &amp; Wages"/>
    <s v="Journal"/>
    <x v="10"/>
    <s v="JE108"/>
    <m/>
    <x v="1037"/>
    <n v="515.37"/>
    <m/>
    <s v="HS - Head Start"/>
    <x v="12"/>
    <s v="- No Location -"/>
    <s v="Ta'Jah Conyers"/>
  </r>
  <r>
    <s v="5000 - Salaries &amp; Wages"/>
    <s v="Journal"/>
    <x v="10"/>
    <s v="JE108"/>
    <m/>
    <x v="933"/>
    <n v="406.15"/>
    <m/>
    <s v="CCR&amp;R - Child Care Resource &amp; Referral"/>
    <x v="18"/>
    <s v="Admin Office"/>
    <s v="Janessa Rivera"/>
  </r>
  <r>
    <s v="5000 - Salaries &amp; Wages"/>
    <s v="Journal"/>
    <x v="10"/>
    <s v="JE108"/>
    <m/>
    <x v="899"/>
    <n v="533.84"/>
    <m/>
    <s v="CCR&amp;R - Child Care Resource &amp; Referral"/>
    <x v="11"/>
    <s v="- No Location -"/>
    <s v="Susan Ford"/>
  </r>
  <r>
    <s v="5000 - Salaries &amp; Wages"/>
    <s v="Journal"/>
    <x v="10"/>
    <s v="JE108"/>
    <m/>
    <x v="1038"/>
    <n v="891.42"/>
    <m/>
    <s v="HS - Head Start"/>
    <x v="12"/>
    <s v="- No Location -"/>
    <s v="Tawona Hill"/>
  </r>
  <r>
    <s v="5000 - Salaries &amp; Wages"/>
    <s v="Journal"/>
    <x v="10"/>
    <s v="JE108"/>
    <m/>
    <x v="1039"/>
    <n v="913.49"/>
    <m/>
    <s v="HS - Head Start"/>
    <x v="12"/>
    <s v="- No Location -"/>
    <s v="Ivanette Peterson"/>
  </r>
  <r>
    <s v="5000 - Salaries &amp; Wages"/>
    <s v="Journal"/>
    <x v="10"/>
    <s v="JE108"/>
    <m/>
    <x v="1040"/>
    <n v="1206.58"/>
    <m/>
    <s v="HS - Head Start"/>
    <x v="12"/>
    <s v="- No Location -"/>
    <s v="Keshia Flewellen"/>
  </r>
  <r>
    <s v="5000 - Salaries &amp; Wages"/>
    <s v="Journal"/>
    <x v="10"/>
    <s v="JE108"/>
    <m/>
    <x v="945"/>
    <n v="489.74"/>
    <m/>
    <s v="EHS - Early Head Start"/>
    <x v="6"/>
    <s v="- No Location -"/>
    <s v="Patricia Joyce"/>
  </r>
  <r>
    <s v="5000 - Salaries &amp; Wages"/>
    <s v="Journal"/>
    <x v="10"/>
    <s v="JE108"/>
    <m/>
    <x v="1028"/>
    <n v="894.01"/>
    <m/>
    <s v="HS - Head Start"/>
    <x v="12"/>
    <s v="Admin Office"/>
    <s v="Darshpreet Thind"/>
  </r>
  <r>
    <s v="5000 - Salaries &amp; Wages"/>
    <s v="Journal"/>
    <x v="10"/>
    <s v="JE108"/>
    <m/>
    <x v="908"/>
    <n v="34.619999999999997"/>
    <m/>
    <s v="HPRP2 - Homeless Prevention Rapid Rehousing"/>
    <x v="8"/>
    <s v="- No Location -"/>
    <s v="Manvir Gill"/>
  </r>
  <r>
    <s v="5000 - Salaries &amp; Wages"/>
    <s v="Journal"/>
    <x v="10"/>
    <s v="JE108"/>
    <m/>
    <x v="911"/>
    <n v="73.569999999999993"/>
    <m/>
    <s v="LiHeap - Low Income Home Energy Assistance Program"/>
    <x v="2"/>
    <s v="Admin Office"/>
    <s v="Greta Peterson"/>
  </r>
  <r>
    <s v="5000 - Salaries &amp; Wages"/>
    <s v="Journal"/>
    <x v="10"/>
    <s v="JE108"/>
    <m/>
    <x v="1011"/>
    <n v="625"/>
    <m/>
    <s v="CSBG - Community Service Block Grant"/>
    <x v="0"/>
    <s v="Admin Office"/>
    <s v="Sharon Forman"/>
  </r>
  <r>
    <s v="5000 - Salaries &amp; Wages"/>
    <s v="Journal"/>
    <x v="10"/>
    <s v="JE108"/>
    <m/>
    <x v="1041"/>
    <n v="961.97"/>
    <m/>
    <s v="HS - Head Start"/>
    <x v="12"/>
    <s v="- No Location -"/>
    <s v="Bobby Johnson"/>
  </r>
  <r>
    <s v="5000 - Salaries &amp; Wages"/>
    <s v="Journal"/>
    <x v="10"/>
    <s v="JE108"/>
    <m/>
    <x v="908"/>
    <n v="416.42"/>
    <m/>
    <s v="CCR&amp;R - Child Care Resource &amp; Referral"/>
    <x v="18"/>
    <s v="Admin Office"/>
    <s v="Manvir Gill"/>
  </r>
  <r>
    <s v="5000 - Salaries &amp; Wages"/>
    <s v="Journal"/>
    <x v="10"/>
    <s v="JE108"/>
    <m/>
    <x v="907"/>
    <n v="1122.68"/>
    <m/>
    <s v="HPRP2 - Homeless Prevention Rapid Rehousing"/>
    <x v="8"/>
    <s v="- No Location -"/>
    <s v="Melonie Vazquez"/>
  </r>
  <r>
    <s v="5000 - Salaries &amp; Wages"/>
    <s v="Journal"/>
    <x v="10"/>
    <s v="JE108"/>
    <m/>
    <x v="1011"/>
    <n v="1125"/>
    <m/>
    <s v="HS - Head Start"/>
    <x v="12"/>
    <s v="Admin Office"/>
    <s v="Sharon Forman"/>
  </r>
  <r>
    <s v="5000 - Salaries &amp; Wages"/>
    <s v="Journal"/>
    <x v="10"/>
    <s v="JE108"/>
    <m/>
    <x v="1042"/>
    <n v="2566.0500000000002"/>
    <m/>
    <s v="HS - Head Start"/>
    <x v="12"/>
    <s v="- No Location -"/>
    <s v="Natalie Mitchem"/>
  </r>
  <r>
    <s v="5000 - Salaries &amp; Wages"/>
    <s v="Journal"/>
    <x v="11"/>
    <s v="JE115"/>
    <m/>
    <x v="1043"/>
    <n v="1025.19"/>
    <m/>
    <s v="CCR&amp;R - Child Care Resource &amp; Referral"/>
    <x v="13"/>
    <s v="- No Location -"/>
    <s v="Andrea Ferrare"/>
  </r>
  <r>
    <s v="5000 - Salaries &amp; Wages"/>
    <s v="Journal"/>
    <x v="11"/>
    <s v="JE115"/>
    <m/>
    <x v="1044"/>
    <n v="790.41"/>
    <m/>
    <s v="HS - Head Start"/>
    <x v="12"/>
    <s v="- No Location -"/>
    <s v="Farhanaz Habib"/>
  </r>
  <r>
    <s v="5000 - Salaries &amp; Wages"/>
    <s v="Journal"/>
    <x v="11"/>
    <s v="JE115"/>
    <m/>
    <x v="1045"/>
    <n v="703.16"/>
    <m/>
    <s v="HS - Head Start"/>
    <x v="12"/>
    <s v="- No Location -"/>
    <s v="Carol Brown"/>
  </r>
  <r>
    <s v="5000 - Salaries &amp; Wages"/>
    <s v="Journal"/>
    <x v="11"/>
    <s v="JE116"/>
    <m/>
    <x v="1046"/>
    <n v="522.21"/>
    <m/>
    <s v="CCR&amp;R - Child Care Resource &amp; Referral"/>
    <x v="20"/>
    <s v="- No Location -"/>
    <m/>
  </r>
  <r>
    <s v="5000 - Salaries &amp; Wages"/>
    <s v="Journal"/>
    <x v="11"/>
    <s v="JE115"/>
    <m/>
    <x v="1047"/>
    <n v="70.040000000000006"/>
    <m/>
    <s v="CCR&amp;R - Child Care Resource &amp; Referral"/>
    <x v="19"/>
    <s v="- No Location -"/>
    <s v="Judith Byrne"/>
  </r>
  <r>
    <s v="5000 - Salaries &amp; Wages"/>
    <s v="Journal"/>
    <x v="11"/>
    <s v="JE115"/>
    <m/>
    <x v="1048"/>
    <n v="1755.57"/>
    <m/>
    <s v="HF - Healthy Families"/>
    <x v="5"/>
    <s v="- No Location -"/>
    <s v="Claire Garner"/>
  </r>
  <r>
    <s v="5000 - Salaries &amp; Wages"/>
    <s v="Journal"/>
    <x v="11"/>
    <s v="JE115"/>
    <m/>
    <x v="1049"/>
    <n v="1200.5999999999999"/>
    <m/>
    <s v="CCR&amp;R - Child Care Resource &amp; Referral"/>
    <x v="13"/>
    <s v="- No Location -"/>
    <s v="Janelle Yvette Sample"/>
  </r>
  <r>
    <s v="5000 - Salaries &amp; Wages"/>
    <s v="Journal"/>
    <x v="11"/>
    <s v="JE115"/>
    <m/>
    <x v="1050"/>
    <n v="906.64"/>
    <m/>
    <s v="EHS - Early Head Start"/>
    <x v="6"/>
    <s v="- No Location -"/>
    <s v="Elizabeth Jensen"/>
  </r>
  <r>
    <s v="5000 - Salaries &amp; Wages"/>
    <s v="Journal"/>
    <x v="11"/>
    <s v="JE115"/>
    <m/>
    <x v="1051"/>
    <m/>
    <n v="2418.4"/>
    <m/>
    <x v="10"/>
    <s v="- No Location -"/>
    <m/>
  </r>
  <r>
    <s v="5000 - Salaries &amp; Wages"/>
    <s v="Journal"/>
    <x v="11"/>
    <s v="JE115"/>
    <m/>
    <x v="1052"/>
    <n v="413.97"/>
    <m/>
    <s v="HS - Head Start"/>
    <x v="12"/>
    <s v="Admin Office"/>
    <s v="Michelle Hewitt"/>
  </r>
  <r>
    <s v="5000 - Salaries &amp; Wages"/>
    <s v="Journal"/>
    <x v="11"/>
    <s v="JE115"/>
    <m/>
    <x v="1053"/>
    <n v="929.26"/>
    <m/>
    <s v="HS - Head Start"/>
    <x v="12"/>
    <s v="- No Location -"/>
    <s v="Bouchra Benachir"/>
  </r>
  <r>
    <s v="5000 - Salaries &amp; Wages"/>
    <s v="Journal"/>
    <x v="11"/>
    <s v="JE115"/>
    <m/>
    <x v="1054"/>
    <n v="120.96"/>
    <m/>
    <s v="CSBG - Community Service Block Grant"/>
    <x v="0"/>
    <s v="- No Location -"/>
    <s v="Sheila Hughes"/>
  </r>
  <r>
    <s v="5000 - Salaries &amp; Wages"/>
    <s v="Journal"/>
    <x v="11"/>
    <s v="JE115"/>
    <m/>
    <x v="1055"/>
    <n v="1488.68"/>
    <m/>
    <s v="CCR&amp;R - Child Care Resource &amp; Referral"/>
    <x v="13"/>
    <s v="- No Location -"/>
    <s v="Bonita Jackson"/>
  </r>
  <r>
    <s v="5000 - Salaries &amp; Wages"/>
    <s v="Journal"/>
    <x v="11"/>
    <s v="JE115"/>
    <m/>
    <x v="1056"/>
    <n v="844.82"/>
    <m/>
    <s v="EHS - Early Head Start"/>
    <x v="6"/>
    <s v="- No Location -"/>
    <s v="Heather Toppin"/>
  </r>
  <r>
    <s v="5000 - Salaries &amp; Wages"/>
    <s v="Journal"/>
    <x v="11"/>
    <s v="JE115"/>
    <m/>
    <x v="1057"/>
    <n v="1357.64"/>
    <m/>
    <s v="HF - Healthy Families"/>
    <x v="5"/>
    <s v="- No Location -"/>
    <s v="Bridgett Pollard"/>
  </r>
  <r>
    <s v="5000 - Salaries &amp; Wages"/>
    <s v="Journal"/>
    <x v="11"/>
    <s v="JE115"/>
    <m/>
    <x v="1058"/>
    <n v="1154.01"/>
    <m/>
    <s v="CSBG - Community Service Block Grant"/>
    <x v="17"/>
    <s v="- No Location -"/>
    <s v="Jennifer Craig"/>
  </r>
  <r>
    <s v="5000 - Salaries &amp; Wages"/>
    <s v="Journal"/>
    <x v="11"/>
    <s v="JE115"/>
    <m/>
    <x v="1059"/>
    <n v="134.76"/>
    <m/>
    <s v="CCR&amp;R - Child Care Resource &amp; Referral"/>
    <x v="11"/>
    <s v="- No Location -"/>
    <s v="Christine Morrison"/>
  </r>
  <r>
    <s v="5000 - Salaries &amp; Wages"/>
    <s v="Journal"/>
    <x v="11"/>
    <s v="JE115"/>
    <m/>
    <x v="1060"/>
    <n v="190.38"/>
    <m/>
    <s v="EHS - Early Head Start"/>
    <x v="6"/>
    <s v="Admin Office"/>
    <s v="Manvir Gill"/>
  </r>
  <r>
    <s v="5000 - Salaries &amp; Wages"/>
    <s v="Journal"/>
    <x v="11"/>
    <s v="JE115"/>
    <m/>
    <x v="1061"/>
    <n v="773.4"/>
    <m/>
    <s v="EHS - Early Head Start"/>
    <x v="6"/>
    <s v="- No Location -"/>
    <s v="Katilynn Ditzel"/>
  </r>
  <r>
    <s v="5000 - Salaries &amp; Wages"/>
    <s v="Journal"/>
    <x v="11"/>
    <s v="JE115"/>
    <m/>
    <x v="1062"/>
    <n v="1628.29"/>
    <m/>
    <s v="HS - Head Start"/>
    <x v="12"/>
    <s v="- No Location -"/>
    <s v="Patricia Goldwire"/>
  </r>
  <r>
    <s v="5000 - Salaries &amp; Wages"/>
    <s v="Journal"/>
    <x v="11"/>
    <s v="JE115"/>
    <m/>
    <x v="1063"/>
    <n v="738.44"/>
    <m/>
    <s v="HS - Head Start"/>
    <x v="12"/>
    <s v="- No Location -"/>
    <s v="Nasirah Aminuddin"/>
  </r>
  <r>
    <s v="5000 - Salaries &amp; Wages"/>
    <s v="Journal"/>
    <x v="11"/>
    <s v="JE115"/>
    <m/>
    <x v="1064"/>
    <n v="98.64"/>
    <m/>
    <s v="CCR&amp;R - Child Care Resource &amp; Referral"/>
    <x v="19"/>
    <s v="- No Location -"/>
    <s v="Sue Fenick"/>
  </r>
  <r>
    <s v="5000 - Salaries &amp; Wages"/>
    <s v="Journal"/>
    <x v="11"/>
    <s v="JE115"/>
    <m/>
    <x v="1065"/>
    <n v="2184.13"/>
    <m/>
    <s v="CCR&amp;R - Child Care Resource &amp; Referral"/>
    <x v="13"/>
    <s v="- No Location -"/>
    <s v="Ruth Ragin"/>
  </r>
  <r>
    <s v="5000 - Salaries &amp; Wages"/>
    <s v="Journal"/>
    <x v="11"/>
    <s v="JE115"/>
    <m/>
    <x v="1066"/>
    <n v="988.79"/>
    <m/>
    <s v="EHS - Early Head Start"/>
    <x v="6"/>
    <s v="- No Location -"/>
    <s v="Donna Wilbur"/>
  </r>
  <r>
    <s v="5000 - Salaries &amp; Wages"/>
    <s v="Journal"/>
    <x v="11"/>
    <s v="JE115"/>
    <m/>
    <x v="1067"/>
    <n v="498.4"/>
    <m/>
    <s v="HS - Head Start"/>
    <x v="12"/>
    <s v="- No Location -"/>
    <s v="Marie Toussaint -Fontus"/>
  </r>
  <r>
    <s v="5000 - Salaries &amp; Wages"/>
    <s v="Journal"/>
    <x v="11"/>
    <s v="JE115"/>
    <m/>
    <x v="1068"/>
    <n v="2091.83"/>
    <m/>
    <s v="CSBG - Community Service Block Grant"/>
    <x v="0"/>
    <s v="Admin Office"/>
    <s v="Ruben Johnson"/>
  </r>
  <r>
    <s v="5000 - Salaries &amp; Wages"/>
    <s v="Journal"/>
    <x v="11"/>
    <s v="JE115"/>
    <m/>
    <x v="1069"/>
    <n v="911.63"/>
    <m/>
    <s v="CCR&amp;R - Child Care Resource &amp; Referral"/>
    <x v="13"/>
    <s v="- No Location -"/>
    <s v="DaShaun Davis"/>
  </r>
  <r>
    <s v="5000 - Salaries &amp; Wages"/>
    <s v="Journal"/>
    <x v="11"/>
    <s v="JE115"/>
    <m/>
    <x v="1064"/>
    <n v="1183.75"/>
    <m/>
    <s v="CCR&amp;R - Child Care Resource &amp; Referral"/>
    <x v="11"/>
    <s v="- No Location -"/>
    <s v="Sue Fenick"/>
  </r>
  <r>
    <s v="5000 - Salaries &amp; Wages"/>
    <s v="Journal"/>
    <x v="11"/>
    <s v="JE115"/>
    <m/>
    <x v="1070"/>
    <n v="1207.5"/>
    <m/>
    <s v="HS - Head Start"/>
    <x v="12"/>
    <s v="Admin Office"/>
    <s v="Kyle Edwards"/>
  </r>
  <r>
    <s v="5000 - Salaries &amp; Wages"/>
    <s v="Journal"/>
    <x v="11"/>
    <s v="JE115"/>
    <m/>
    <x v="1060"/>
    <n v="416.41"/>
    <m/>
    <s v="CCR&amp;R - Child Care Resource &amp; Referral"/>
    <x v="18"/>
    <s v="Admin Office"/>
    <s v="Manvir Gill"/>
  </r>
  <r>
    <s v="5000 - Salaries &amp; Wages"/>
    <s v="Journal"/>
    <x v="11"/>
    <s v="JE115"/>
    <m/>
    <x v="1071"/>
    <n v="208.34"/>
    <m/>
    <s v="USF - Universal Service Fund"/>
    <x v="9"/>
    <s v="- No Location -"/>
    <s v="Quamillah Nelson"/>
  </r>
  <r>
    <s v="5000 - Salaries &amp; Wages"/>
    <s v="Journal"/>
    <x v="11"/>
    <s v="JE115"/>
    <m/>
    <x v="1072"/>
    <n v="848.41"/>
    <m/>
    <s v="EHS - Early Head Start"/>
    <x v="6"/>
    <s v="- No Location -"/>
    <s v="Essence Thompson"/>
  </r>
  <r>
    <s v="5000 - Salaries &amp; Wages"/>
    <s v="Journal"/>
    <x v="11"/>
    <s v="JE115"/>
    <m/>
    <x v="1073"/>
    <n v="820.29"/>
    <m/>
    <s v="HS - Head Start"/>
    <x v="12"/>
    <s v="- No Location -"/>
    <s v="Rita Jenkins"/>
  </r>
  <r>
    <s v="5000 - Salaries &amp; Wages"/>
    <s v="Journal"/>
    <x v="11"/>
    <s v="JE115"/>
    <m/>
    <x v="1074"/>
    <n v="259.61"/>
    <m/>
    <s v="USF - Universal Service Fund"/>
    <x v="9"/>
    <s v="Admin Office"/>
    <s v="Janessa Rivera"/>
  </r>
  <r>
    <s v="5000 - Salaries &amp; Wages"/>
    <s v="Journal"/>
    <x v="11"/>
    <s v="JE115"/>
    <m/>
    <x v="1075"/>
    <n v="1599.79"/>
    <m/>
    <s v="CCR&amp;R - Child Care Resource &amp; Referral"/>
    <x v="16"/>
    <s v="- No Location -"/>
    <s v="Kristin Mayes"/>
  </r>
  <r>
    <s v="5000 - Salaries &amp; Wages"/>
    <s v="Journal"/>
    <x v="11"/>
    <s v="JE115"/>
    <m/>
    <x v="1076"/>
    <n v="1046.68"/>
    <m/>
    <s v="CCR&amp;R - Child Care Resource &amp; Referral"/>
    <x v="11"/>
    <s v="- No Location -"/>
    <s v="Vivyan Saloka"/>
  </r>
  <r>
    <s v="5000 - Salaries &amp; Wages"/>
    <s v="Journal"/>
    <x v="11"/>
    <s v="JE115"/>
    <m/>
    <x v="1077"/>
    <n v="774.22"/>
    <m/>
    <s v="EHS - Early Head Start"/>
    <x v="6"/>
    <s v="- No Location -"/>
    <s v="Lucy Couvertier"/>
  </r>
  <r>
    <s v="5000 - Salaries &amp; Wages"/>
    <s v="Journal"/>
    <x v="11"/>
    <s v="JE115"/>
    <m/>
    <x v="1078"/>
    <n v="1144.47"/>
    <m/>
    <s v="HS - Head Start"/>
    <x v="12"/>
    <s v="- No Location -"/>
    <s v="Maria Figueroa"/>
  </r>
  <r>
    <s v="5000 - Salaries &amp; Wages"/>
    <s v="Journal"/>
    <x v="11"/>
    <s v="JE115"/>
    <m/>
    <x v="1055"/>
    <n v="99.25"/>
    <m/>
    <s v="CCR&amp;R - Child Care Resource &amp; Referral"/>
    <x v="20"/>
    <s v="- No Location -"/>
    <s v="Bonita Jackson"/>
  </r>
  <r>
    <s v="5000 - Salaries &amp; Wages"/>
    <s v="Journal"/>
    <x v="11"/>
    <s v="JE115"/>
    <m/>
    <x v="1079"/>
    <n v="993.58"/>
    <m/>
    <s v="HPRP2 - Homeless Prevention Rapid Rehousing"/>
    <x v="8"/>
    <s v="- No Location -"/>
    <s v="Christina Adriani"/>
  </r>
  <r>
    <s v="5000 - Salaries &amp; Wages"/>
    <s v="Journal"/>
    <x v="11"/>
    <s v="JE115"/>
    <m/>
    <x v="1080"/>
    <n v="496.65"/>
    <m/>
    <s v="USF - Universal Service Fund"/>
    <x v="9"/>
    <s v="- No Location -"/>
    <s v="Patricia Brown"/>
  </r>
  <r>
    <s v="5000 - Salaries &amp; Wages"/>
    <s v="Journal"/>
    <x v="11"/>
    <s v="JE115"/>
    <m/>
    <x v="1074"/>
    <n v="1586.54"/>
    <m/>
    <s v="CCYC - Community Council of Young Children"/>
    <x v="22"/>
    <s v="Admin Office"/>
    <s v="Janessa Rivera"/>
  </r>
  <r>
    <s v="5000 - Salaries &amp; Wages"/>
    <s v="Journal"/>
    <x v="11"/>
    <s v="JE115"/>
    <m/>
    <x v="1047"/>
    <n v="280.18"/>
    <m/>
    <s v="CCR&amp;R - Child Care Resource &amp; Referral"/>
    <x v="23"/>
    <s v="- No Location -"/>
    <s v="Judith Byrne"/>
  </r>
  <r>
    <s v="5000 - Salaries &amp; Wages"/>
    <s v="Journal"/>
    <x v="11"/>
    <s v="JE115"/>
    <m/>
    <x v="1081"/>
    <n v="1057.5"/>
    <m/>
    <s v="EHS - Early Head Start"/>
    <x v="6"/>
    <s v="- No Location -"/>
    <s v="Pantida Wescott"/>
  </r>
  <r>
    <s v="5000 - Salaries &amp; Wages"/>
    <s v="Journal"/>
    <x v="11"/>
    <s v="JE115"/>
    <m/>
    <x v="1082"/>
    <n v="879.8"/>
    <m/>
    <s v="EHS - Early Head Start"/>
    <x v="6"/>
    <s v="- No Location -"/>
    <s v="Brittnay Markes"/>
  </r>
  <r>
    <s v="5000 - Salaries &amp; Wages"/>
    <s v="Journal"/>
    <x v="11"/>
    <s v="JE115"/>
    <m/>
    <x v="1083"/>
    <n v="1438.53"/>
    <m/>
    <s v="HS - Head Start"/>
    <x v="12"/>
    <s v="- No Location -"/>
    <s v="Michelle Horan"/>
  </r>
  <r>
    <s v="5000 - Salaries &amp; Wages"/>
    <s v="Journal"/>
    <x v="11"/>
    <s v="JE115"/>
    <m/>
    <x v="1084"/>
    <n v="354.96"/>
    <m/>
    <s v="HPRP2 - Homeless Prevention Rapid Rehousing"/>
    <x v="8"/>
    <s v="- No Location -"/>
    <s v="Rovenna Overton"/>
  </r>
  <r>
    <s v="5000 - Salaries &amp; Wages"/>
    <s v="Journal"/>
    <x v="11"/>
    <s v="JE115"/>
    <m/>
    <x v="1070"/>
    <n v="71.25"/>
    <m/>
    <s v="CCYC - Community Council of Young Children"/>
    <x v="22"/>
    <s v="Admin Office"/>
    <s v="Kyle Edwards"/>
  </r>
  <r>
    <s v="5000 - Salaries &amp; Wages"/>
    <s v="Journal"/>
    <x v="11"/>
    <s v="JE115"/>
    <m/>
    <x v="1085"/>
    <n v="625"/>
    <m/>
    <s v="CSBG - Community Service Block Grant"/>
    <x v="0"/>
    <s v="Admin Office"/>
    <s v="Sharon Forman"/>
  </r>
  <r>
    <s v="5000 - Salaries &amp; Wages"/>
    <s v="Journal"/>
    <x v="11"/>
    <s v="JE115"/>
    <m/>
    <x v="1086"/>
    <n v="741.59"/>
    <m/>
    <s v="HS - Head Start"/>
    <x v="12"/>
    <s v="Admin Office"/>
    <s v="Greta Peterson"/>
  </r>
  <r>
    <s v="5000 - Salaries &amp; Wages"/>
    <s v="Journal"/>
    <x v="11"/>
    <s v="JE115"/>
    <m/>
    <x v="1087"/>
    <n v="714.28"/>
    <m/>
    <s v="HS - Head Start"/>
    <x v="12"/>
    <s v="- No Location -"/>
    <s v="Busra Efil"/>
  </r>
  <r>
    <s v="5000 - Salaries &amp; Wages"/>
    <s v="Journal"/>
    <x v="11"/>
    <s v="JE115"/>
    <m/>
    <x v="1088"/>
    <n v="1132.47"/>
    <m/>
    <s v="HPRP2 - Homeless Prevention Rapid Rehousing"/>
    <x v="8"/>
    <s v="- No Location -"/>
    <s v="Melonie Vazquez"/>
  </r>
  <r>
    <s v="5000 - Salaries &amp; Wages"/>
    <s v="Journal"/>
    <x v="11"/>
    <s v="JE115"/>
    <m/>
    <x v="1089"/>
    <n v="82.54"/>
    <m/>
    <s v="CCFP - Child Care Food Program"/>
    <x v="24"/>
    <s v="Admin Office"/>
    <s v="Robert Mayfield"/>
  </r>
  <r>
    <s v="5000 - Salaries &amp; Wages"/>
    <s v="Journal"/>
    <x v="11"/>
    <s v="JE115"/>
    <m/>
    <x v="1090"/>
    <n v="667.3"/>
    <m/>
    <s v="CCR&amp;R - Child Care Resource &amp; Referral"/>
    <x v="13"/>
    <s v="- No Location -"/>
    <s v="Susan Ford"/>
  </r>
  <r>
    <s v="5000 - Salaries &amp; Wages"/>
    <s v="Journal"/>
    <x v="11"/>
    <s v="JE115"/>
    <m/>
    <x v="1091"/>
    <n v="902.25"/>
    <m/>
    <s v="CCR&amp;R - Child Care Resource &amp; Referral"/>
    <x v="13"/>
    <s v="- No Location -"/>
    <s v="Deborah Carson"/>
  </r>
  <r>
    <s v="5000 - Salaries &amp; Wages"/>
    <s v="Journal"/>
    <x v="11"/>
    <s v="JE115"/>
    <m/>
    <x v="1092"/>
    <n v="62.3"/>
    <m/>
    <s v="HS - Head Start"/>
    <x v="12"/>
    <s v="- No Location -"/>
    <s v="Velma Burks"/>
  </r>
  <r>
    <s v="5000 - Salaries &amp; Wages"/>
    <s v="Journal"/>
    <x v="11"/>
    <s v="JE115"/>
    <m/>
    <x v="1093"/>
    <n v="1080.0999999999999"/>
    <m/>
    <s v="HS - Head Start"/>
    <x v="12"/>
    <s v="- No Location -"/>
    <s v="Moraima Gonzalez"/>
  </r>
  <r>
    <s v="5000 - Salaries &amp; Wages"/>
    <s v="Journal"/>
    <x v="11"/>
    <s v="JE115"/>
    <m/>
    <x v="1094"/>
    <n v="689.94"/>
    <m/>
    <s v="HS - Head Start"/>
    <x v="12"/>
    <s v="- No Location -"/>
    <s v="Kishawn Barnes"/>
  </r>
  <r>
    <s v="5000 - Salaries &amp; Wages"/>
    <s v="Journal"/>
    <x v="11"/>
    <s v="JE115"/>
    <m/>
    <x v="1095"/>
    <n v="653.02"/>
    <m/>
    <s v="HS - Head Start"/>
    <x v="12"/>
    <s v="- No Location -"/>
    <s v="Erica Rice"/>
  </r>
  <r>
    <s v="5000 - Salaries &amp; Wages"/>
    <s v="Journal"/>
    <x v="11"/>
    <s v="JE115"/>
    <m/>
    <x v="1066"/>
    <n v="487.01"/>
    <m/>
    <s v="HS - Head Start"/>
    <x v="12"/>
    <s v="- No Location -"/>
    <s v="Donna Wilbur"/>
  </r>
  <r>
    <s v="5000 - Salaries &amp; Wages"/>
    <s v="Journal"/>
    <x v="11"/>
    <s v="JE116"/>
    <m/>
    <x v="1046"/>
    <n v="337.07"/>
    <m/>
    <s v="HF - Healthy Families"/>
    <x v="21"/>
    <s v="- No Location -"/>
    <m/>
  </r>
  <r>
    <s v="5000 - Salaries &amp; Wages"/>
    <s v="Journal"/>
    <x v="11"/>
    <s v="JE115"/>
    <m/>
    <x v="1096"/>
    <n v="368.74"/>
    <m/>
    <s v="HS - Head Start"/>
    <x v="12"/>
    <s v="Admin Office"/>
    <s v="Amie Sharer"/>
  </r>
  <r>
    <s v="5000 - Salaries &amp; Wages"/>
    <s v="Journal"/>
    <x v="11"/>
    <s v="JE115"/>
    <m/>
    <x v="1097"/>
    <n v="928.93"/>
    <m/>
    <s v="HS - Head Start"/>
    <x v="12"/>
    <s v="- No Location -"/>
    <s v="Sumeyra Ceylan"/>
  </r>
  <r>
    <s v="5000 - Salaries &amp; Wages"/>
    <s v="Journal"/>
    <x v="11"/>
    <s v="JE115"/>
    <m/>
    <x v="1098"/>
    <n v="540.91"/>
    <m/>
    <s v="HS - Head Start"/>
    <x v="12"/>
    <s v="- No Location -"/>
    <s v="Lisa Whitfield"/>
  </r>
  <r>
    <s v="5000 - Salaries &amp; Wages"/>
    <s v="Journal"/>
    <x v="11"/>
    <s v="JE115"/>
    <m/>
    <x v="1096"/>
    <n v="40.78"/>
    <m/>
    <s v="HPRP2 - Homeless Prevention Rapid Rehousing"/>
    <x v="8"/>
    <s v="Admin Office"/>
    <s v="Amie Sharer"/>
  </r>
  <r>
    <s v="5000 - Salaries &amp; Wages"/>
    <s v="Journal"/>
    <x v="11"/>
    <s v="JE115"/>
    <m/>
    <x v="1054"/>
    <n v="937.81"/>
    <m/>
    <s v="CSBG - Community Service Block Grant"/>
    <x v="17"/>
    <s v="- No Location -"/>
    <s v="Sheila Hughes"/>
  </r>
  <r>
    <s v="5000 - Salaries &amp; Wages"/>
    <s v="Journal"/>
    <x v="11"/>
    <s v="JE115"/>
    <m/>
    <x v="1089"/>
    <n v="151.33000000000001"/>
    <m/>
    <s v="CCR&amp;R - Child Care Resource &amp; Referral"/>
    <x v="13"/>
    <s v="Admin Office"/>
    <s v="Robert Mayfield"/>
  </r>
  <r>
    <s v="5000 - Salaries &amp; Wages"/>
    <s v="Journal"/>
    <x v="11"/>
    <s v="JE115"/>
    <m/>
    <x v="1099"/>
    <n v="734.63"/>
    <m/>
    <s v="HS - Head Start"/>
    <x v="12"/>
    <s v="- No Location -"/>
    <s v="Yvonne Dogbe"/>
  </r>
  <r>
    <s v="5000 - Salaries &amp; Wages"/>
    <s v="Journal"/>
    <x v="11"/>
    <s v="JE115"/>
    <m/>
    <x v="1100"/>
    <n v="515.86"/>
    <m/>
    <s v="HS - Head Start"/>
    <x v="12"/>
    <s v="- No Location -"/>
    <s v="Ranada Dumas"/>
  </r>
  <r>
    <s v="5000 - Salaries &amp; Wages"/>
    <s v="Journal"/>
    <x v="11"/>
    <s v="JE115"/>
    <m/>
    <x v="1101"/>
    <n v="422.27"/>
    <m/>
    <s v="HS - Head Start"/>
    <x v="12"/>
    <s v="- No Location -"/>
    <s v="Dejaa Garnes"/>
  </r>
  <r>
    <s v="5000 - Salaries &amp; Wages"/>
    <s v="Journal"/>
    <x v="11"/>
    <s v="JE115"/>
    <m/>
    <x v="1102"/>
    <n v="917.06"/>
    <m/>
    <s v="HS - Head Start"/>
    <x v="12"/>
    <s v="- No Location -"/>
    <s v="Corinna Harris"/>
  </r>
  <r>
    <s v="5000 - Salaries &amp; Wages"/>
    <s v="Journal"/>
    <x v="11"/>
    <s v="JE115"/>
    <m/>
    <x v="1103"/>
    <n v="220.58"/>
    <m/>
    <s v="USF - Universal Service Fund"/>
    <x v="9"/>
    <s v="- No Location -"/>
    <s v="Ramsey Nutter"/>
  </r>
  <r>
    <s v="5000 - Salaries &amp; Wages"/>
    <s v="Journal"/>
    <x v="11"/>
    <s v="JE115"/>
    <m/>
    <x v="1104"/>
    <n v="987.99"/>
    <m/>
    <s v="HS - Head Start"/>
    <x v="12"/>
    <s v="- No Location -"/>
    <s v="Ozlem Yigit"/>
  </r>
  <r>
    <s v="5000 - Salaries &amp; Wages"/>
    <s v="Journal"/>
    <x v="11"/>
    <s v="JE115"/>
    <m/>
    <x v="1105"/>
    <n v="921.17"/>
    <m/>
    <s v="HS - Head Start"/>
    <x v="12"/>
    <s v="Admin Office"/>
    <s v="Darshpreet Thind"/>
  </r>
  <r>
    <s v="5000 - Salaries &amp; Wages"/>
    <s v="Journal"/>
    <x v="11"/>
    <s v="JE115"/>
    <m/>
    <x v="1103"/>
    <n v="375.58"/>
    <m/>
    <s v="LiHeap - Low Income Home Energy Assistance Program"/>
    <x v="2"/>
    <s v="- No Location -"/>
    <s v="Ramsey Nutter"/>
  </r>
  <r>
    <s v="5000 - Salaries &amp; Wages"/>
    <s v="Journal"/>
    <x v="11"/>
    <s v="JE115"/>
    <m/>
    <x v="1054"/>
    <n v="209.19"/>
    <m/>
    <s v="CCYC - Community Council of Young Children"/>
    <x v="22"/>
    <s v="- No Location -"/>
    <s v="Sheila Hughes"/>
  </r>
  <r>
    <s v="5000 - Salaries &amp; Wages"/>
    <s v="Journal"/>
    <x v="11"/>
    <s v="JE115"/>
    <m/>
    <x v="1106"/>
    <n v="137.99"/>
    <m/>
    <s v="HF - Healthy Families"/>
    <x v="21"/>
    <s v="Admin Office"/>
    <s v="Michelle Hewitt"/>
  </r>
  <r>
    <s v="5000 - Salaries &amp; Wages"/>
    <s v="Journal"/>
    <x v="11"/>
    <s v="JE115"/>
    <m/>
    <x v="1107"/>
    <n v="2000.81"/>
    <m/>
    <s v="EHS - Early Head Start"/>
    <x v="6"/>
    <s v="- No Location -"/>
    <s v="Michelle Weaver"/>
  </r>
  <r>
    <s v="5000 - Salaries &amp; Wages"/>
    <s v="Journal"/>
    <x v="11"/>
    <s v="JE115"/>
    <m/>
    <x v="1108"/>
    <n v="907.05"/>
    <m/>
    <s v="HS - Head Start"/>
    <x v="12"/>
    <s v="- No Location -"/>
    <s v="Ivanette Peterson"/>
  </r>
  <r>
    <s v="5000 - Salaries &amp; Wages"/>
    <s v="Journal"/>
    <x v="11"/>
    <s v="JE116"/>
    <m/>
    <x v="1046"/>
    <n v="36531.230000000003"/>
    <m/>
    <s v="HS - Head Start"/>
    <x v="12"/>
    <s v="- No Location -"/>
    <m/>
  </r>
  <r>
    <s v="5000 - Salaries &amp; Wages"/>
    <s v="Journal"/>
    <x v="11"/>
    <s v="JE115"/>
    <m/>
    <x v="1074"/>
    <n v="406.16"/>
    <m/>
    <s v="CCR&amp;R - Child Care Resource &amp; Referral"/>
    <x v="18"/>
    <s v="Admin Office"/>
    <s v="Janessa Rivera"/>
  </r>
  <r>
    <s v="5000 - Salaries &amp; Wages"/>
    <s v="Journal"/>
    <x v="11"/>
    <s v="JE115"/>
    <m/>
    <x v="1090"/>
    <n v="667.3"/>
    <m/>
    <s v="CCR&amp;R - Child Care Resource &amp; Referral"/>
    <x v="20"/>
    <s v="- No Location -"/>
    <s v="Susan Ford"/>
  </r>
  <r>
    <s v="5000 - Salaries &amp; Wages"/>
    <s v="Journal"/>
    <x v="11"/>
    <s v="JE115"/>
    <m/>
    <x v="1109"/>
    <n v="639.41"/>
    <m/>
    <s v="HS - Head Start"/>
    <x v="12"/>
    <s v="- No Location -"/>
    <s v="May Elkady"/>
  </r>
  <r>
    <s v="5000 - Salaries &amp; Wages"/>
    <s v="Journal"/>
    <x v="11"/>
    <s v="JE115"/>
    <m/>
    <x v="1110"/>
    <n v="1219"/>
    <m/>
    <s v="HS - Head Start"/>
    <x v="12"/>
    <s v="- No Location -"/>
    <s v="Kristen Furniss"/>
  </r>
  <r>
    <s v="5000 - Salaries &amp; Wages"/>
    <s v="Journal"/>
    <x v="11"/>
    <s v="JE115"/>
    <m/>
    <x v="1106"/>
    <n v="597.95000000000005"/>
    <m/>
    <s v="HF - Healthy Families"/>
    <x v="5"/>
    <s v="Admin Office"/>
    <s v="Michelle Hewitt"/>
  </r>
  <r>
    <s v="5000 - Salaries &amp; Wages"/>
    <s v="Journal"/>
    <x v="11"/>
    <s v="JE116"/>
    <m/>
    <x v="1046"/>
    <n v="112.07"/>
    <m/>
    <s v="CCR&amp;R - Child Care Resource &amp; Referral"/>
    <x v="23"/>
    <s v="- No Location -"/>
    <m/>
  </r>
  <r>
    <s v="5000 - Salaries &amp; Wages"/>
    <s v="Journal"/>
    <x v="11"/>
    <s v="JE115"/>
    <m/>
    <x v="1111"/>
    <n v="867.28"/>
    <m/>
    <s v="HS - Head Start"/>
    <x v="12"/>
    <s v="- No Location -"/>
    <s v="William Carson"/>
  </r>
  <r>
    <s v="5000 - Salaries &amp; Wages"/>
    <s v="Journal"/>
    <x v="11"/>
    <s v="JE115"/>
    <m/>
    <x v="1112"/>
    <n v="1354.41"/>
    <m/>
    <s v="HS - Head Start"/>
    <x v="12"/>
    <s v="- No Location -"/>
    <s v="Tammy Joyce"/>
  </r>
  <r>
    <s v="5000 - Salaries &amp; Wages"/>
    <s v="Journal"/>
    <x v="11"/>
    <s v="JE115"/>
    <m/>
    <x v="1113"/>
    <n v="652.83000000000004"/>
    <m/>
    <s v="HS - Head Start"/>
    <x v="12"/>
    <s v="- No Location -"/>
    <s v="Samarjit Sharma"/>
  </r>
  <r>
    <s v="5000 - Salaries &amp; Wages"/>
    <s v="Journal"/>
    <x v="11"/>
    <s v="JE115"/>
    <m/>
    <x v="1060"/>
    <n v="1211.54"/>
    <m/>
    <s v="HS - Head Start"/>
    <x v="12"/>
    <s v="Admin Office"/>
    <s v="Manvir Gill"/>
  </r>
  <r>
    <s v="5000 - Salaries &amp; Wages"/>
    <s v="Journal"/>
    <x v="11"/>
    <s v="JE115"/>
    <m/>
    <x v="1114"/>
    <n v="1916.34"/>
    <m/>
    <s v="HS - Head Start"/>
    <x v="12"/>
    <s v="- No Location -"/>
    <s v="ISATA BAH"/>
  </r>
  <r>
    <s v="5000 - Salaries &amp; Wages"/>
    <s v="Journal"/>
    <x v="11"/>
    <s v="JE115"/>
    <m/>
    <x v="1085"/>
    <n v="250"/>
    <m/>
    <s v="CCR&amp;R - Child Care Resource &amp; Referral"/>
    <x v="18"/>
    <s v="Admin Office"/>
    <s v="Sharon Forman"/>
  </r>
  <r>
    <s v="5000 - Salaries &amp; Wages"/>
    <s v="Journal"/>
    <x v="11"/>
    <s v="JE115"/>
    <m/>
    <x v="1115"/>
    <n v="662.25"/>
    <m/>
    <s v="Mt Holly Schools"/>
    <x v="15"/>
    <s v="- No Location -"/>
    <s v="Kimberly Farrell"/>
  </r>
  <r>
    <s v="5000 - Salaries &amp; Wages"/>
    <s v="Journal"/>
    <x v="11"/>
    <s v="JE115"/>
    <m/>
    <x v="1060"/>
    <n v="574.62"/>
    <m/>
    <s v="CSBG - Community Service Block Grant"/>
    <x v="0"/>
    <s v="Admin Office"/>
    <s v="Manvir Gill"/>
  </r>
  <r>
    <s v="5000 - Salaries &amp; Wages"/>
    <s v="Journal"/>
    <x v="11"/>
    <s v="JE115"/>
    <m/>
    <x v="1116"/>
    <n v="241.47"/>
    <m/>
    <s v="HS - Head Start"/>
    <x v="12"/>
    <s v="- No Location -"/>
    <s v="Samir Reiz"/>
  </r>
  <r>
    <s v="5000 - Salaries &amp; Wages"/>
    <s v="Journal"/>
    <x v="11"/>
    <s v="JE115"/>
    <m/>
    <x v="1117"/>
    <n v="899.9"/>
    <m/>
    <s v="HS - Head Start"/>
    <x v="12"/>
    <s v="- No Location -"/>
    <s v="Natasha Joseph"/>
  </r>
  <r>
    <s v="5000 - Salaries &amp; Wages"/>
    <s v="Journal"/>
    <x v="11"/>
    <s v="JE115"/>
    <m/>
    <x v="1118"/>
    <n v="550.26"/>
    <m/>
    <s v="HS - Head Start"/>
    <x v="12"/>
    <s v="- No Location -"/>
    <s v="Matthew Ditmar"/>
  </r>
  <r>
    <s v="5000 - Salaries &amp; Wages"/>
    <s v="Journal"/>
    <x v="11"/>
    <s v="JE115"/>
    <m/>
    <x v="1119"/>
    <n v="969.3"/>
    <m/>
    <s v="HS - Head Start"/>
    <x v="12"/>
    <s v="- No Location -"/>
    <s v="Maiada Ramadan"/>
  </r>
  <r>
    <s v="5000 - Salaries &amp; Wages"/>
    <s v="Journal"/>
    <x v="11"/>
    <s v="JE115"/>
    <m/>
    <x v="1080"/>
    <n v="845.64"/>
    <m/>
    <s v="LiHeap - Low Income Home Energy Assistance Program"/>
    <x v="2"/>
    <s v="- No Location -"/>
    <s v="Patricia Brown"/>
  </r>
  <r>
    <s v="5000 - Salaries &amp; Wages"/>
    <s v="Journal"/>
    <x v="11"/>
    <s v="JE115"/>
    <m/>
    <x v="1120"/>
    <n v="1135.07"/>
    <m/>
    <s v="CCR&amp;R - Child Care Resource &amp; Referral"/>
    <x v="13"/>
    <s v="- No Location -"/>
    <s v="Wanda Fisher"/>
  </r>
  <r>
    <s v="5000 - Salaries &amp; Wages"/>
    <s v="Journal"/>
    <x v="11"/>
    <s v="JE115"/>
    <m/>
    <x v="1059"/>
    <n v="808.57"/>
    <m/>
    <s v="CCR&amp;R - Child Care Resource &amp; Referral"/>
    <x v="26"/>
    <s v="- No Location -"/>
    <s v="Christine Morrison"/>
  </r>
  <r>
    <s v="5000 - Salaries &amp; Wages"/>
    <s v="Journal"/>
    <x v="11"/>
    <s v="JE115"/>
    <m/>
    <x v="1121"/>
    <n v="650.72"/>
    <m/>
    <s v="HS - Head Start"/>
    <x v="12"/>
    <s v="- No Location -"/>
    <s v="Saliha Yanik"/>
  </r>
  <r>
    <s v="5000 - Salaries &amp; Wages"/>
    <s v="Journal"/>
    <x v="11"/>
    <s v="JE115"/>
    <m/>
    <x v="1122"/>
    <n v="979.51"/>
    <m/>
    <s v="HS - Head Start"/>
    <x v="12"/>
    <s v="- No Location -"/>
    <s v="Janet Leonard"/>
  </r>
  <r>
    <s v="5000 - Salaries &amp; Wages"/>
    <s v="Journal"/>
    <x v="11"/>
    <s v="JE115"/>
    <m/>
    <x v="1123"/>
    <n v="1345.09"/>
    <m/>
    <s v="HS - Head Start"/>
    <x v="12"/>
    <s v="- No Location -"/>
    <s v="Tomona Green"/>
  </r>
  <r>
    <s v="5000 - Salaries &amp; Wages"/>
    <s v="Journal"/>
    <x v="11"/>
    <s v="JE115"/>
    <m/>
    <x v="1124"/>
    <n v="290.79000000000002"/>
    <m/>
    <s v="USF - Universal Service Fund"/>
    <x v="9"/>
    <s v="- No Location -"/>
    <s v="Denise Cacalori"/>
  </r>
  <r>
    <s v="5000 - Salaries &amp; Wages"/>
    <s v="Journal"/>
    <x v="11"/>
    <s v="JE115"/>
    <m/>
    <x v="1125"/>
    <n v="1380.17"/>
    <m/>
    <s v="HF - Healthy Families"/>
    <x v="4"/>
    <s v="- No Location -"/>
    <s v="Elizabeth Boehmke"/>
  </r>
  <r>
    <s v="5000 - Salaries &amp; Wages"/>
    <s v="Journal"/>
    <x v="11"/>
    <s v="JE115"/>
    <m/>
    <x v="1126"/>
    <n v="710.95"/>
    <m/>
    <s v="HS - Head Start"/>
    <x v="12"/>
    <s v="- No Location -"/>
    <s v="Sherrita Dunn"/>
  </r>
  <r>
    <s v="5000 - Salaries &amp; Wages"/>
    <s v="Journal"/>
    <x v="11"/>
    <s v="JE115"/>
    <m/>
    <x v="1127"/>
    <n v="1036.53"/>
    <m/>
    <s v="HS - Head Start"/>
    <x v="12"/>
    <s v="- No Location -"/>
    <s v="Bonnie Logan"/>
  </r>
  <r>
    <s v="5000 - Salaries &amp; Wages"/>
    <s v="Journal"/>
    <x v="11"/>
    <s v="JE115"/>
    <m/>
    <x v="1059"/>
    <n v="134.76"/>
    <m/>
    <s v="CCR&amp;R - Child Care Resource &amp; Referral"/>
    <x v="20"/>
    <s v="- No Location -"/>
    <s v="Christine Morrison"/>
  </r>
  <r>
    <s v="5000 - Salaries &amp; Wages"/>
    <s v="Journal"/>
    <x v="11"/>
    <s v="JE115"/>
    <m/>
    <x v="1086"/>
    <n v="77.25"/>
    <m/>
    <s v="USF - Universal Service Fund"/>
    <x v="9"/>
    <s v="Admin Office"/>
    <s v="Greta Peterson"/>
  </r>
  <r>
    <s v="5000 - Salaries &amp; Wages"/>
    <s v="Journal"/>
    <x v="11"/>
    <s v="JE116"/>
    <m/>
    <x v="1046"/>
    <n v="748.95"/>
    <m/>
    <s v="CCYC - Community Council of Young Children"/>
    <x v="22"/>
    <s v="- No Location -"/>
    <m/>
  </r>
  <r>
    <s v="5000 - Salaries &amp; Wages"/>
    <s v="Journal"/>
    <x v="11"/>
    <s v="JE115"/>
    <m/>
    <x v="1068"/>
    <n v="2769.98"/>
    <m/>
    <s v="HS - Head Start"/>
    <x v="12"/>
    <s v="Admin Office"/>
    <s v="Ruben Johnson"/>
  </r>
  <r>
    <s v="5000 - Salaries &amp; Wages"/>
    <s v="Journal"/>
    <x v="11"/>
    <s v="JE115"/>
    <m/>
    <x v="1128"/>
    <n v="1185.93"/>
    <m/>
    <s v="HS - Head Start"/>
    <x v="12"/>
    <s v="- No Location -"/>
    <s v="Orlando Martinez"/>
  </r>
  <r>
    <s v="5000 - Salaries &amp; Wages"/>
    <s v="Journal"/>
    <x v="11"/>
    <s v="JE115"/>
    <m/>
    <x v="1074"/>
    <n v="114.23"/>
    <m/>
    <s v="HF - Healthy Families"/>
    <x v="4"/>
    <s v="Admin Office"/>
    <s v="Janessa Rivera"/>
  </r>
  <r>
    <s v="5000 - Salaries &amp; Wages"/>
    <s v="Journal"/>
    <x v="11"/>
    <s v="JE115"/>
    <m/>
    <x v="1129"/>
    <n v="1317.08"/>
    <m/>
    <s v="HF - Healthy Families"/>
    <x v="5"/>
    <s v="- No Location -"/>
    <s v="Ann Drennon"/>
  </r>
  <r>
    <s v="5000 - Salaries &amp; Wages"/>
    <s v="Journal"/>
    <x v="11"/>
    <s v="JE115"/>
    <m/>
    <x v="1130"/>
    <n v="798.39"/>
    <m/>
    <s v="EHS - Early Head Start"/>
    <x v="6"/>
    <s v="- No Location -"/>
    <s v="Andrew Stellwag"/>
  </r>
  <r>
    <s v="5000 - Salaries &amp; Wages"/>
    <s v="Journal"/>
    <x v="11"/>
    <s v="JE115"/>
    <m/>
    <x v="1131"/>
    <n v="1215.5899999999999"/>
    <m/>
    <s v="EHS - Early Head Start"/>
    <x v="6"/>
    <s v="- No Location -"/>
    <s v="Toxi Miller"/>
  </r>
  <r>
    <s v="5000 - Salaries &amp; Wages"/>
    <s v="Journal"/>
    <x v="11"/>
    <s v="JE115"/>
    <m/>
    <x v="1132"/>
    <n v="678.41"/>
    <m/>
    <s v="HS - Head Start"/>
    <x v="12"/>
    <s v="- No Location -"/>
    <s v="Doreen Knaupp"/>
  </r>
  <r>
    <s v="5000 - Salaries &amp; Wages"/>
    <s v="Journal"/>
    <x v="11"/>
    <s v="JE115"/>
    <m/>
    <x v="1074"/>
    <n v="85.38"/>
    <m/>
    <s v="HF - Healthy Families"/>
    <x v="5"/>
    <s v="Admin Office"/>
    <s v="Janessa Rivera"/>
  </r>
  <r>
    <s v="5000 - Salaries &amp; Wages"/>
    <s v="Journal"/>
    <x v="11"/>
    <s v="JE116"/>
    <m/>
    <x v="1046"/>
    <n v="3259.98"/>
    <m/>
    <s v="HF - Healthy Families"/>
    <x v="5"/>
    <s v="- No Location -"/>
    <m/>
  </r>
  <r>
    <s v="5000 - Salaries &amp; Wages"/>
    <s v="Journal"/>
    <x v="11"/>
    <s v="JE115"/>
    <m/>
    <x v="1060"/>
    <n v="1033.96"/>
    <m/>
    <s v="CSBG - Community Service Block Grant"/>
    <x v="17"/>
    <s v="Admin Office"/>
    <s v="Manvir Gill"/>
  </r>
  <r>
    <s v="5000 - Salaries &amp; Wages"/>
    <s v="Journal"/>
    <x v="11"/>
    <s v="JE115"/>
    <m/>
    <x v="1064"/>
    <n v="197.29"/>
    <m/>
    <s v="CCR&amp;R - Child Care Resource &amp; Referral"/>
    <x v="16"/>
    <s v="- No Location -"/>
    <s v="Sue Fenick"/>
  </r>
  <r>
    <s v="5000 - Salaries &amp; Wages"/>
    <s v="Journal"/>
    <x v="11"/>
    <s v="JE115"/>
    <m/>
    <x v="1133"/>
    <n v="897.13"/>
    <m/>
    <s v="CCR&amp;R - Child Care Resource &amp; Referral"/>
    <x v="13"/>
    <s v="- No Location -"/>
    <s v="Ashley Moore"/>
  </r>
  <r>
    <s v="5000 - Salaries &amp; Wages"/>
    <s v="Journal"/>
    <x v="11"/>
    <s v="JE115"/>
    <m/>
    <x v="1134"/>
    <n v="1076.54"/>
    <m/>
    <s v="HS - Head Start"/>
    <x v="12"/>
    <s v="- No Location -"/>
    <s v="Verdina Pryor"/>
  </r>
  <r>
    <s v="5000 - Salaries &amp; Wages"/>
    <s v="Journal"/>
    <x v="11"/>
    <s v="JE115"/>
    <m/>
    <x v="1135"/>
    <n v="2294.86"/>
    <m/>
    <s v="HS - Head Start"/>
    <x v="12"/>
    <s v="- No Location -"/>
    <s v="LOIS BOND"/>
  </r>
  <r>
    <s v="5000 - Salaries &amp; Wages"/>
    <s v="Journal"/>
    <x v="11"/>
    <s v="JE115"/>
    <m/>
    <x v="1136"/>
    <n v="681.13"/>
    <m/>
    <s v="Mt Holly Schools"/>
    <x v="12"/>
    <s v="- No Location -"/>
    <s v="Hafize Firat"/>
  </r>
  <r>
    <s v="5000 - Salaries &amp; Wages"/>
    <s v="Journal"/>
    <x v="11"/>
    <s v="JE115"/>
    <m/>
    <x v="1137"/>
    <n v="921.62"/>
    <m/>
    <s v="CCR&amp;R - Child Care Resource &amp; Referral"/>
    <x v="13"/>
    <s v="- No Location -"/>
    <s v="Kathleen Moreland"/>
  </r>
  <r>
    <s v="5000 - Salaries &amp; Wages"/>
    <s v="Journal"/>
    <x v="11"/>
    <s v="JE115"/>
    <m/>
    <x v="1138"/>
    <n v="329.3"/>
    <m/>
    <s v="HS - Head Start"/>
    <x v="12"/>
    <s v="- No Location -"/>
    <s v="Catherine Foster"/>
  </r>
  <r>
    <s v="5000 - Salaries &amp; Wages"/>
    <s v="Journal"/>
    <x v="11"/>
    <s v="JE115"/>
    <m/>
    <x v="1074"/>
    <n v="432.69"/>
    <m/>
    <s v="LiHeap - Low Income Home Energy Assistance Program"/>
    <x v="2"/>
    <s v="Admin Office"/>
    <s v="Janessa Rivera"/>
  </r>
  <r>
    <s v="5000 - Salaries &amp; Wages"/>
    <s v="Journal"/>
    <x v="11"/>
    <s v="JE115"/>
    <m/>
    <x v="1070"/>
    <n v="500"/>
    <m/>
    <s v="CSBG - Community Service Block Grant"/>
    <x v="0"/>
    <s v="Admin Office"/>
    <s v="Kyle Edwards"/>
  </r>
  <r>
    <s v="5000 - Salaries &amp; Wages"/>
    <s v="Journal"/>
    <x v="11"/>
    <s v="JE115"/>
    <m/>
    <x v="1139"/>
    <n v="606.79"/>
    <m/>
    <s v="HS - Head Start"/>
    <x v="12"/>
    <s v="- No Location -"/>
    <s v="Louthel Tucker"/>
  </r>
  <r>
    <s v="5000 - Salaries &amp; Wages"/>
    <s v="Journal"/>
    <x v="11"/>
    <s v="JE115"/>
    <m/>
    <x v="1047"/>
    <n v="1050.6600000000001"/>
    <m/>
    <s v="CCR&amp;R - Child Care Resource &amp; Referral"/>
    <x v="16"/>
    <s v="- No Location -"/>
    <s v="Judith Byrne"/>
  </r>
  <r>
    <s v="5000 - Salaries &amp; Wages"/>
    <s v="Journal"/>
    <x v="11"/>
    <s v="JE115"/>
    <m/>
    <x v="1055"/>
    <n v="49.25"/>
    <m/>
    <s v="CCR&amp;R - Child Care Resource &amp; Referral"/>
    <x v="11"/>
    <s v="- No Location -"/>
    <s v="Bonita Jackson"/>
  </r>
  <r>
    <s v="5000 - Salaries &amp; Wages"/>
    <s v="Journal"/>
    <x v="11"/>
    <s v="JE115"/>
    <m/>
    <x v="1140"/>
    <n v="849.39"/>
    <m/>
    <s v="EHS - Early Head Start"/>
    <x v="6"/>
    <s v="- No Location -"/>
    <s v="Nina Holmes"/>
  </r>
  <r>
    <s v="5000 - Salaries &amp; Wages"/>
    <s v="Journal"/>
    <x v="11"/>
    <s v="JE115"/>
    <m/>
    <x v="1141"/>
    <n v="674.34"/>
    <m/>
    <s v="HS - Head Start"/>
    <x v="12"/>
    <s v="- No Location -"/>
    <s v="Miriam Claudio"/>
  </r>
  <r>
    <s v="5000 - Salaries &amp; Wages"/>
    <s v="Journal"/>
    <x v="11"/>
    <s v="JE116"/>
    <m/>
    <x v="1046"/>
    <n v="1090.8"/>
    <m/>
    <s v="HPRP2 - Homeless Prevention Rapid Rehousing"/>
    <x v="8"/>
    <s v="- No Location -"/>
    <m/>
  </r>
  <r>
    <s v="5000 - Salaries &amp; Wages"/>
    <s v="Journal"/>
    <x v="11"/>
    <s v="JE115"/>
    <m/>
    <x v="1142"/>
    <n v="1039.3599999999999"/>
    <m/>
    <s v="CSBG - Community Service Block Grant"/>
    <x v="0"/>
    <s v="- No Location -"/>
    <s v="Gerlini Garrido"/>
  </r>
  <r>
    <s v="5000 - Salaries &amp; Wages"/>
    <s v="Journal"/>
    <x v="11"/>
    <s v="JE115"/>
    <m/>
    <x v="1143"/>
    <n v="804.85"/>
    <m/>
    <s v="CCR&amp;R - Child Care Resource &amp; Referral"/>
    <x v="13"/>
    <s v="- No Location -"/>
    <s v="Victoria Reger"/>
  </r>
  <r>
    <s v="5000 - Salaries &amp; Wages"/>
    <s v="Journal"/>
    <x v="11"/>
    <s v="JE115"/>
    <m/>
    <x v="1144"/>
    <n v="451.06"/>
    <m/>
    <s v="EHS - Early Head Start"/>
    <x v="6"/>
    <s v="- No Location -"/>
    <s v="Denise Klein"/>
  </r>
  <r>
    <s v="5000 - Salaries &amp; Wages"/>
    <s v="Journal"/>
    <x v="11"/>
    <s v="JE115"/>
    <m/>
    <x v="1145"/>
    <n v="648.41"/>
    <m/>
    <s v="HS - Head Start"/>
    <x v="12"/>
    <s v="- No Location -"/>
    <s v="Cigdem Ozdemir"/>
  </r>
  <r>
    <s v="5000 - Salaries &amp; Wages"/>
    <s v="Journal"/>
    <x v="11"/>
    <s v="JE115"/>
    <m/>
    <x v="1070"/>
    <n v="71.25"/>
    <m/>
    <s v="HF - Healthy Families"/>
    <x v="5"/>
    <s v="Admin Office"/>
    <s v="Kyle Edwards"/>
  </r>
  <r>
    <s v="5000 - Salaries &amp; Wages"/>
    <s v="Journal"/>
    <x v="11"/>
    <s v="JE116"/>
    <m/>
    <x v="1046"/>
    <n v="916.53"/>
    <m/>
    <s v="CCR&amp;R - Child Care Resource &amp; Referral"/>
    <x v="1"/>
    <s v="- No Location -"/>
    <m/>
  </r>
  <r>
    <s v="5000 - Salaries &amp; Wages"/>
    <s v="Journal"/>
    <x v="11"/>
    <s v="JE115"/>
    <m/>
    <x v="1146"/>
    <n v="1277.28"/>
    <m/>
    <s v="HS - Head Start"/>
    <x v="12"/>
    <s v="- No Location -"/>
    <s v="Heather Coleman"/>
  </r>
  <r>
    <s v="5000 - Salaries &amp; Wages"/>
    <s v="Journal"/>
    <x v="11"/>
    <s v="JE116"/>
    <m/>
    <x v="1046"/>
    <n v="3722.7"/>
    <m/>
    <s v="CSBG - Community Service Block Grant"/>
    <x v="0"/>
    <s v="- No Location -"/>
    <m/>
  </r>
  <r>
    <s v="5000 - Salaries &amp; Wages"/>
    <s v="Journal"/>
    <x v="11"/>
    <s v="JE115"/>
    <m/>
    <x v="1088"/>
    <n v="265.64"/>
    <m/>
    <s v="CSBG - Community Service Block Grant"/>
    <x v="17"/>
    <s v="- No Location -"/>
    <s v="Melonie Vazquez"/>
  </r>
  <r>
    <s v="5000 - Salaries &amp; Wages"/>
    <s v="Journal"/>
    <x v="11"/>
    <s v="JE115"/>
    <m/>
    <x v="1090"/>
    <n v="533.84"/>
    <m/>
    <s v="CCR&amp;R - Child Care Resource &amp; Referral"/>
    <x v="11"/>
    <s v="- No Location -"/>
    <s v="Susan Ford"/>
  </r>
  <r>
    <s v="5000 - Salaries &amp; Wages"/>
    <s v="Journal"/>
    <x v="11"/>
    <s v="JE115"/>
    <m/>
    <x v="1147"/>
    <n v="550.08000000000004"/>
    <m/>
    <s v="HS - Head Start"/>
    <x v="12"/>
    <s v="- No Location -"/>
    <s v="Syrena Moss"/>
  </r>
  <r>
    <s v="5000 - Salaries &amp; Wages"/>
    <s v="Journal"/>
    <x v="11"/>
    <s v="JE115"/>
    <m/>
    <x v="1144"/>
    <n v="915.78"/>
    <m/>
    <s v="HS - Head Start"/>
    <x v="12"/>
    <s v="- No Location -"/>
    <s v="Denise Klein"/>
  </r>
  <r>
    <s v="5000 - Salaries &amp; Wages"/>
    <s v="Journal"/>
    <x v="11"/>
    <s v="JE115"/>
    <m/>
    <x v="1148"/>
    <n v="1923.08"/>
    <m/>
    <s v="CSBG - Community Service Block Grant"/>
    <x v="0"/>
    <s v="- No Location -"/>
    <s v="Antoine Nelson"/>
  </r>
  <r>
    <s v="5000 - Salaries &amp; Wages"/>
    <s v="Journal"/>
    <x v="11"/>
    <s v="JE115"/>
    <m/>
    <x v="1084"/>
    <n v="491.19"/>
    <m/>
    <s v="CSBG - Community Service Block Grant"/>
    <x v="0"/>
    <s v="- No Location -"/>
    <s v="Rovenna Overton"/>
  </r>
  <r>
    <s v="5000 - Salaries &amp; Wages"/>
    <s v="Journal"/>
    <x v="11"/>
    <s v="JE115"/>
    <m/>
    <x v="1070"/>
    <n v="250"/>
    <m/>
    <s v="CCR&amp;R - Child Care Resource &amp; Referral"/>
    <x v="13"/>
    <s v="Admin Office"/>
    <s v="Kyle Edwards"/>
  </r>
  <r>
    <s v="5000 - Salaries &amp; Wages"/>
    <s v="Journal"/>
    <x v="11"/>
    <s v="JE115"/>
    <m/>
    <x v="1096"/>
    <n v="120.39"/>
    <m/>
    <s v="EHS - Early Head Start"/>
    <x v="6"/>
    <s v="Admin Office"/>
    <s v="Amie Sharer"/>
  </r>
  <r>
    <s v="5000 - Salaries &amp; Wages"/>
    <s v="Journal"/>
    <x v="11"/>
    <s v="JE115"/>
    <m/>
    <x v="1149"/>
    <n v="884.53"/>
    <m/>
    <s v="HS - Head Start"/>
    <x v="12"/>
    <s v="- No Location -"/>
    <s v="Yvette Carpenter"/>
  </r>
  <r>
    <s v="5000 - Salaries &amp; Wages"/>
    <s v="Journal"/>
    <x v="11"/>
    <s v="JE115"/>
    <m/>
    <x v="1150"/>
    <n v="1081.1500000000001"/>
    <m/>
    <s v="HS - Head Start"/>
    <x v="12"/>
    <s v="- No Location -"/>
    <s v="Jacquelyn Gardner"/>
  </r>
  <r>
    <s v="5000 - Salaries &amp; Wages"/>
    <s v="Journal"/>
    <x v="11"/>
    <s v="JE115"/>
    <m/>
    <x v="1151"/>
    <n v="1292.06"/>
    <m/>
    <s v="HF - Healthy Families"/>
    <x v="5"/>
    <s v="- No Location -"/>
    <s v="Susan Margolis"/>
  </r>
  <r>
    <s v="5000 - Salaries &amp; Wages"/>
    <s v="Journal"/>
    <x v="11"/>
    <s v="JE115"/>
    <m/>
    <x v="1152"/>
    <n v="1051.8599999999999"/>
    <m/>
    <s v="CCR&amp;R - Child Care Resource &amp; Referral"/>
    <x v="1"/>
    <s v="- No Location -"/>
    <s v="Stacy D Cooper-Gindraw"/>
  </r>
  <r>
    <s v="5000 - Salaries &amp; Wages"/>
    <s v="Journal"/>
    <x v="11"/>
    <s v="JE115"/>
    <m/>
    <x v="1059"/>
    <n v="134.76"/>
    <m/>
    <s v="CCR&amp;R - Child Care Resource &amp; Referral"/>
    <x v="25"/>
    <s v="- No Location -"/>
    <s v="Christine Morrison"/>
  </r>
  <r>
    <s v="5000 - Salaries &amp; Wages"/>
    <s v="Journal"/>
    <x v="11"/>
    <s v="JE115"/>
    <m/>
    <x v="1153"/>
    <n v="1044.55"/>
    <m/>
    <s v="HS - Head Start"/>
    <x v="12"/>
    <s v="- No Location -"/>
    <s v="Tawanna Best"/>
  </r>
  <r>
    <s v="5000 - Salaries &amp; Wages"/>
    <s v="Journal"/>
    <x v="11"/>
    <s v="JE115"/>
    <m/>
    <x v="1154"/>
    <n v="2137.38"/>
    <m/>
    <s v="HS - Head Start"/>
    <x v="12"/>
    <s v="- No Location -"/>
    <s v="Jill Rickards"/>
  </r>
  <r>
    <s v="5000 - Salaries &amp; Wages"/>
    <s v="Journal"/>
    <x v="11"/>
    <s v="JE115"/>
    <m/>
    <x v="1155"/>
    <n v="856.17"/>
    <m/>
    <s v="HS - Head Start"/>
    <x v="12"/>
    <s v="- No Location -"/>
    <s v="Danielle Jakubowski"/>
  </r>
  <r>
    <s v="5000 - Salaries &amp; Wages"/>
    <s v="Journal"/>
    <x v="11"/>
    <s v="JE115"/>
    <m/>
    <x v="1156"/>
    <n v="841.13"/>
    <m/>
    <s v="HS - Head Start"/>
    <x v="12"/>
    <s v="- No Location -"/>
    <s v="Courtney Farina"/>
  </r>
  <r>
    <s v="5000 - Salaries &amp; Wages"/>
    <s v="Journal"/>
    <x v="11"/>
    <s v="JE115"/>
    <m/>
    <x v="1124"/>
    <n v="335.53"/>
    <m/>
    <s v="HPRP2 - Homeless Prevention Rapid Rehousing"/>
    <x v="8"/>
    <s v="- No Location -"/>
    <s v="Denise Cacalori"/>
  </r>
  <r>
    <s v="5000 - Salaries &amp; Wages"/>
    <s v="Journal"/>
    <x v="11"/>
    <s v="JE115"/>
    <m/>
    <x v="1071"/>
    <n v="354.74"/>
    <m/>
    <s v="LiHeap - Low Income Home Energy Assistance Program"/>
    <x v="2"/>
    <s v="- No Location -"/>
    <s v="Quamillah Nelson"/>
  </r>
  <r>
    <s v="5000 - Salaries &amp; Wages"/>
    <s v="Journal"/>
    <x v="11"/>
    <s v="JE115"/>
    <m/>
    <x v="1157"/>
    <n v="527.41999999999996"/>
    <m/>
    <s v="LiHeap - Low Income Home Energy Assistance Program"/>
    <x v="2"/>
    <s v="- No Location -"/>
    <s v="Constance Pritchett"/>
  </r>
  <r>
    <s v="5000 - Salaries &amp; Wages"/>
    <s v="Journal"/>
    <x v="11"/>
    <s v="JE115"/>
    <m/>
    <x v="1158"/>
    <n v="1521.87"/>
    <m/>
    <s v="CCR&amp;R - Child Care Resource &amp; Referral"/>
    <x v="13"/>
    <s v="- No Location -"/>
    <s v="Shellinda Hardie"/>
  </r>
  <r>
    <s v="5000 - Salaries &amp; Wages"/>
    <s v="Journal"/>
    <x v="11"/>
    <s v="JE115"/>
    <m/>
    <x v="1159"/>
    <n v="905.71"/>
    <m/>
    <s v="CCR&amp;R - Child Care Resource &amp; Referral"/>
    <x v="13"/>
    <s v="- No Location -"/>
    <s v="Kathryn Magauran"/>
  </r>
  <r>
    <s v="5000 - Salaries &amp; Wages"/>
    <s v="Journal"/>
    <x v="11"/>
    <s v="JE115"/>
    <m/>
    <x v="1160"/>
    <n v="1379.98"/>
    <m/>
    <s v="HF - Healthy Families"/>
    <x v="4"/>
    <s v="- No Location -"/>
    <s v="Marissa Stellwag"/>
  </r>
  <r>
    <s v="5000 - Salaries &amp; Wages"/>
    <s v="Journal"/>
    <x v="11"/>
    <s v="JE116"/>
    <m/>
    <x v="1046"/>
    <n v="1104.97"/>
    <m/>
    <s v="CCR&amp;R - Child Care Resource &amp; Referral"/>
    <x v="11"/>
    <s v="- No Location -"/>
    <m/>
  </r>
  <r>
    <s v="5000 - Salaries &amp; Wages"/>
    <s v="Journal"/>
    <x v="11"/>
    <s v="JE115"/>
    <m/>
    <x v="1161"/>
    <n v="646.33000000000004"/>
    <m/>
    <s v="HS - Head Start"/>
    <x v="12"/>
    <s v="- No Location -"/>
    <s v="Deniz Genc"/>
  </r>
  <r>
    <s v="5000 - Salaries &amp; Wages"/>
    <s v="Journal"/>
    <x v="11"/>
    <s v="JE115"/>
    <m/>
    <x v="1162"/>
    <n v="1846.16"/>
    <m/>
    <s v="HS - Head Start"/>
    <x v="12"/>
    <s v="- No Location -"/>
    <s v="Christiana Buffett"/>
  </r>
  <r>
    <s v="5000 - Salaries &amp; Wages"/>
    <s v="Journal"/>
    <x v="11"/>
    <s v="JE115"/>
    <m/>
    <x v="1105"/>
    <n v="997.94"/>
    <m/>
    <s v="CCR&amp;R - Child Care Resource &amp; Referral"/>
    <x v="18"/>
    <s v="Admin Office"/>
    <s v="Darshpreet Thind"/>
  </r>
  <r>
    <s v="5000 - Salaries &amp; Wages"/>
    <s v="Journal"/>
    <x v="11"/>
    <s v="JE116"/>
    <m/>
    <x v="1046"/>
    <n v="1371.06"/>
    <m/>
    <s v="CCR&amp;R - Child Care Resource &amp; Referral"/>
    <x v="18"/>
    <s v="- No Location -"/>
    <m/>
  </r>
  <r>
    <s v="5000 - Salaries &amp; Wages"/>
    <s v="Journal"/>
    <x v="11"/>
    <s v="JE116"/>
    <m/>
    <x v="1046"/>
    <n v="1819.88"/>
    <m/>
    <s v="LiHeap - Low Income Home Energy Assistance Program"/>
    <x v="2"/>
    <s v="- No Location -"/>
    <m/>
  </r>
  <r>
    <s v="5000 - Salaries &amp; Wages"/>
    <s v="Journal"/>
    <x v="11"/>
    <s v="JE115"/>
    <m/>
    <x v="1163"/>
    <n v="1035.51"/>
    <m/>
    <s v="CCR&amp;R - Child Care Resource &amp; Referral"/>
    <x v="13"/>
    <s v="- No Location -"/>
    <s v="Anjail Abdul-Badee-Johnson"/>
  </r>
  <r>
    <s v="5000 - Salaries &amp; Wages"/>
    <s v="Journal"/>
    <x v="11"/>
    <s v="JE115"/>
    <m/>
    <x v="1164"/>
    <n v="583.79999999999995"/>
    <m/>
    <s v="HS - Head Start"/>
    <x v="12"/>
    <s v="- No Location -"/>
    <s v="Carolyn Weston"/>
  </r>
  <r>
    <s v="5000 - Salaries &amp; Wages"/>
    <s v="Journal"/>
    <x v="11"/>
    <s v="JE115"/>
    <m/>
    <x v="1165"/>
    <n v="1982"/>
    <m/>
    <s v="Mt Holly Schools"/>
    <x v="15"/>
    <s v="- No Location -"/>
    <s v="Jennifer Jones"/>
  </r>
  <r>
    <s v="5000 - Salaries &amp; Wages"/>
    <s v="Journal"/>
    <x v="11"/>
    <s v="JE116"/>
    <m/>
    <x v="1046"/>
    <n v="569.51"/>
    <m/>
    <s v="CCR&amp;R - Child Care Resource &amp; Referral"/>
    <x v="26"/>
    <s v="- No Location -"/>
    <m/>
  </r>
  <r>
    <s v="5000 - Salaries &amp; Wages"/>
    <s v="Journal"/>
    <x v="11"/>
    <s v="JE115"/>
    <m/>
    <x v="1166"/>
    <n v="616.37"/>
    <m/>
    <s v="HS - Head Start"/>
    <x v="12"/>
    <s v="- No Location -"/>
    <s v="Sheyleen Hosein"/>
  </r>
  <r>
    <s v="5000 - Salaries &amp; Wages"/>
    <s v="Journal"/>
    <x v="11"/>
    <s v="JE115"/>
    <m/>
    <x v="1167"/>
    <n v="918.64"/>
    <m/>
    <s v="CCR&amp;R - Child Care Resource &amp; Referral"/>
    <x v="13"/>
    <s v="- No Location -"/>
    <s v="Devita Smith"/>
  </r>
  <r>
    <s v="5000 - Salaries &amp; Wages"/>
    <s v="Journal"/>
    <x v="11"/>
    <s v="JE115"/>
    <m/>
    <x v="1090"/>
    <n v="533.84"/>
    <m/>
    <s v="CCR&amp;R - Child Care Resource &amp; Referral"/>
    <x v="18"/>
    <s v="- No Location -"/>
    <s v="Susan Ford"/>
  </r>
  <r>
    <s v="5000 - Salaries &amp; Wages"/>
    <s v="Journal"/>
    <x v="11"/>
    <s v="JE115"/>
    <m/>
    <x v="1086"/>
    <n v="77.25"/>
    <m/>
    <s v="LiHeap - Low Income Home Energy Assistance Program"/>
    <x v="2"/>
    <s v="Admin Office"/>
    <s v="Greta Peterson"/>
  </r>
  <r>
    <s v="5000 - Salaries &amp; Wages"/>
    <s v="Journal"/>
    <x v="11"/>
    <s v="JE115"/>
    <m/>
    <x v="1168"/>
    <n v="603.75"/>
    <m/>
    <s v="HS - Head Start"/>
    <x v="12"/>
    <s v="- No Location -"/>
    <s v="Bibiana Arreguin"/>
  </r>
  <r>
    <s v="5000 - Salaries &amp; Wages"/>
    <s v="Journal"/>
    <x v="11"/>
    <s v="JE115"/>
    <m/>
    <x v="1169"/>
    <n v="1472.5"/>
    <m/>
    <s v="HS - Head Start"/>
    <x v="12"/>
    <s v="- No Location -"/>
    <s v="Jennifer Carley-Price"/>
  </r>
  <r>
    <s v="5000 - Salaries &amp; Wages"/>
    <s v="Journal"/>
    <x v="11"/>
    <s v="JE115"/>
    <m/>
    <x v="1070"/>
    <n v="250"/>
    <m/>
    <s v="CCR&amp;R - Child Care Resource &amp; Referral"/>
    <x v="18"/>
    <s v="Admin Office"/>
    <s v="Kyle Edwards"/>
  </r>
  <r>
    <s v="5000 - Salaries &amp; Wages"/>
    <s v="Journal"/>
    <x v="11"/>
    <s v="JE115"/>
    <m/>
    <x v="1084"/>
    <n v="799.62"/>
    <m/>
    <s v="LiHeap - Low Income Home Energy Assistance Program"/>
    <x v="2"/>
    <s v="- No Location -"/>
    <s v="Rovenna Overton"/>
  </r>
  <r>
    <s v="5000 - Salaries &amp; Wages"/>
    <s v="Journal"/>
    <x v="11"/>
    <s v="JE116"/>
    <m/>
    <x v="1046"/>
    <n v="1108.5899999999999"/>
    <m/>
    <s v="USF - Universal Service Fund"/>
    <x v="9"/>
    <s v="- No Location -"/>
    <m/>
  </r>
  <r>
    <s v="5000 - Salaries &amp; Wages"/>
    <s v="Journal"/>
    <x v="11"/>
    <s v="JE116"/>
    <m/>
    <x v="1046"/>
    <n v="6147.09"/>
    <m/>
    <s v="EHS - Early Head Start"/>
    <x v="6"/>
    <s v="- No Location -"/>
    <m/>
  </r>
  <r>
    <s v="5000 - Salaries &amp; Wages"/>
    <s v="Journal"/>
    <x v="11"/>
    <s v="JE115"/>
    <m/>
    <x v="1170"/>
    <n v="1140"/>
    <m/>
    <s v="HS - Head Start"/>
    <x v="12"/>
    <s v="- No Location -"/>
    <s v="Mark Wolf"/>
  </r>
  <r>
    <s v="5000 - Salaries &amp; Wages"/>
    <s v="Journal"/>
    <x v="11"/>
    <s v="JE115"/>
    <m/>
    <x v="1060"/>
    <n v="34.619999999999997"/>
    <m/>
    <s v="HPRP2 - Homeless Prevention Rapid Rehousing"/>
    <x v="8"/>
    <s v="Admin Office"/>
    <s v="Manvir Gill"/>
  </r>
  <r>
    <s v="5000 - Salaries &amp; Wages"/>
    <s v="Journal"/>
    <x v="11"/>
    <s v="JE115"/>
    <m/>
    <x v="1171"/>
    <n v="816.99"/>
    <m/>
    <s v="CSBG - Community Service Block Grant"/>
    <x v="0"/>
    <s v="Admin Office"/>
    <s v="Colin Harty"/>
  </r>
  <r>
    <s v="5000 - Salaries &amp; Wages"/>
    <s v="Journal"/>
    <x v="11"/>
    <s v="JE115"/>
    <m/>
    <x v="1172"/>
    <n v="466.31"/>
    <m/>
    <s v="HS - Head Start"/>
    <x v="12"/>
    <s v="- No Location -"/>
    <s v="Sabrina Manir"/>
  </r>
  <r>
    <s v="5000 - Salaries &amp; Wages"/>
    <s v="Journal"/>
    <x v="11"/>
    <s v="JE115"/>
    <m/>
    <x v="1173"/>
    <n v="1968.74"/>
    <m/>
    <s v="HS - Head Start"/>
    <x v="12"/>
    <s v="- No Location -"/>
    <s v="Bonnie Sheipe-Warthen"/>
  </r>
  <r>
    <s v="5000 - Salaries &amp; Wages"/>
    <s v="Journal"/>
    <x v="11"/>
    <s v="JE115"/>
    <m/>
    <x v="1174"/>
    <n v="680.91"/>
    <m/>
    <s v="LiHeap - Low Income Home Energy Assistance Program"/>
    <x v="2"/>
    <s v="- No Location -"/>
    <s v="Donna Hajzer"/>
  </r>
  <r>
    <s v="5000 - Salaries &amp; Wages"/>
    <s v="Journal"/>
    <x v="11"/>
    <s v="JE115"/>
    <m/>
    <x v="1064"/>
    <n v="197.29"/>
    <m/>
    <s v="CCR&amp;R - Child Care Resource &amp; Referral"/>
    <x v="13"/>
    <s v="- No Location -"/>
    <s v="Sue Fenick"/>
  </r>
  <r>
    <s v="5000 - Salaries &amp; Wages"/>
    <s v="Journal"/>
    <x v="11"/>
    <s v="JE115"/>
    <m/>
    <x v="1068"/>
    <n v="367.39"/>
    <m/>
    <s v="EHS - Early Head Start"/>
    <x v="6"/>
    <s v="Admin Office"/>
    <s v="Ruben Johnson"/>
  </r>
  <r>
    <s v="5000 - Salaries &amp; Wages"/>
    <s v="Journal"/>
    <x v="11"/>
    <s v="JE115"/>
    <m/>
    <x v="1175"/>
    <n v="242.03"/>
    <m/>
    <s v="HS - Head Start"/>
    <x v="12"/>
    <s v="- No Location -"/>
    <s v="Patricia Joyce"/>
  </r>
  <r>
    <s v="5000 - Salaries &amp; Wages"/>
    <s v="Journal"/>
    <x v="11"/>
    <s v="JE115"/>
    <m/>
    <x v="1064"/>
    <n v="295.93"/>
    <m/>
    <s v="CCR&amp;R - Child Care Resource &amp; Referral"/>
    <x v="20"/>
    <s v="- No Location -"/>
    <s v="Sue Fenick"/>
  </r>
  <r>
    <s v="5000 - Salaries &amp; Wages"/>
    <s v="Journal"/>
    <x v="11"/>
    <s v="JE116"/>
    <m/>
    <x v="1046"/>
    <n v="1591.95"/>
    <m/>
    <s v="CSBG - Community Service Block Grant"/>
    <x v="17"/>
    <s v="- No Location -"/>
    <m/>
  </r>
  <r>
    <s v="5000 - Salaries &amp; Wages"/>
    <s v="Journal"/>
    <x v="11"/>
    <s v="JE116"/>
    <m/>
    <x v="1046"/>
    <n v="9363.99"/>
    <m/>
    <s v="CCR&amp;R - Child Care Resource &amp; Referral"/>
    <x v="13"/>
    <s v="- No Location -"/>
    <m/>
  </r>
  <r>
    <s v="5000 - Salaries &amp; Wages"/>
    <s v="Journal"/>
    <x v="11"/>
    <s v="JE115"/>
    <m/>
    <x v="1176"/>
    <n v="648.61"/>
    <m/>
    <s v="HS - Head Start"/>
    <x v="12"/>
    <s v="- No Location -"/>
    <s v="Melissa Oliver-Terrell"/>
  </r>
  <r>
    <s v="5000 - Salaries &amp; Wages"/>
    <s v="Journal"/>
    <x v="11"/>
    <s v="JE115"/>
    <m/>
    <x v="1143"/>
    <n v="142.03"/>
    <m/>
    <s v="CCR&amp;R - Child Care Resource &amp; Referral"/>
    <x v="20"/>
    <s v="- No Location -"/>
    <s v="Victoria Reger"/>
  </r>
  <r>
    <s v="5000 - Salaries &amp; Wages"/>
    <s v="Journal"/>
    <x v="11"/>
    <s v="JE115"/>
    <m/>
    <x v="1177"/>
    <n v="531"/>
    <m/>
    <s v="CCFP - Child Care Food Program"/>
    <x v="24"/>
    <s v="- No Location -"/>
    <s v="Gabrielle Morton"/>
  </r>
  <r>
    <s v="5000 - Salaries &amp; Wages"/>
    <s v="Journal"/>
    <x v="11"/>
    <s v="JE115"/>
    <m/>
    <x v="1178"/>
    <n v="165.6"/>
    <m/>
    <s v="USF - Universal Service Fund"/>
    <x v="9"/>
    <s v="- No Location -"/>
    <s v="Vincent Padilla"/>
  </r>
  <r>
    <s v="5000 - Salaries &amp; Wages"/>
    <s v="Journal"/>
    <x v="11"/>
    <s v="JE115"/>
    <m/>
    <x v="1179"/>
    <n v="1667.84"/>
    <m/>
    <s v="CSBG - Community Service Block Grant"/>
    <x v="0"/>
    <s v="- No Location -"/>
    <s v="Kim Sinclair"/>
  </r>
  <r>
    <s v="5000 - Salaries &amp; Wages"/>
    <s v="Journal"/>
    <x v="11"/>
    <s v="JE115"/>
    <m/>
    <x v="1068"/>
    <n v="276.66000000000003"/>
    <m/>
    <s v="CSBG - Community Service Block Grant"/>
    <x v="17"/>
    <s v="Admin Office"/>
    <s v="Ruben Johnson"/>
  </r>
  <r>
    <s v="5000 - Salaries &amp; Wages"/>
    <s v="Journal"/>
    <x v="11"/>
    <s v="JE115"/>
    <m/>
    <x v="1180"/>
    <n v="498.45"/>
    <m/>
    <s v="HS - Head Start"/>
    <x v="12"/>
    <s v="- No Location -"/>
    <s v="Ta'Jah Conyers"/>
  </r>
  <r>
    <s v="5000 - Salaries &amp; Wages"/>
    <s v="Journal"/>
    <x v="11"/>
    <s v="JE115"/>
    <m/>
    <x v="1181"/>
    <n v="1346.01"/>
    <m/>
    <s v="HS - Head Start"/>
    <x v="12"/>
    <s v="- No Location -"/>
    <s v="Seham Azabawi"/>
  </r>
  <r>
    <s v="5000 - Salaries &amp; Wages"/>
    <s v="Journal"/>
    <x v="11"/>
    <s v="JE115"/>
    <m/>
    <x v="1182"/>
    <n v="846.8"/>
    <m/>
    <s v="HS - Head Start"/>
    <x v="12"/>
    <s v="- No Location -"/>
    <s v="Glayds Ortiz"/>
  </r>
  <r>
    <s v="5000 - Salaries &amp; Wages"/>
    <s v="Journal"/>
    <x v="11"/>
    <s v="JE116"/>
    <m/>
    <x v="1046"/>
    <n v="303.3"/>
    <m/>
    <s v="CCFP - Child Care Food Program"/>
    <x v="24"/>
    <s v="- No Location -"/>
    <m/>
  </r>
  <r>
    <s v="5000 - Salaries &amp; Wages"/>
    <s v="Journal"/>
    <x v="11"/>
    <s v="JE116"/>
    <m/>
    <x v="1046"/>
    <n v="599.41999999999996"/>
    <m/>
    <s v="CCR&amp;R - Child Care Resource &amp; Referral"/>
    <x v="25"/>
    <s v="- No Location -"/>
    <m/>
  </r>
  <r>
    <s v="5000 - Salaries &amp; Wages"/>
    <s v="Journal"/>
    <x v="11"/>
    <s v="JE115"/>
    <m/>
    <x v="1183"/>
    <n v="1027.52"/>
    <m/>
    <s v="CCR&amp;R - Child Care Resource &amp; Referral"/>
    <x v="13"/>
    <s v="- No Location -"/>
    <s v="Donna Conley"/>
  </r>
  <r>
    <s v="5000 - Salaries &amp; Wages"/>
    <s v="Journal"/>
    <x v="11"/>
    <s v="JE115"/>
    <m/>
    <x v="1184"/>
    <n v="2566.06"/>
    <m/>
    <s v="HS - Head Start"/>
    <x v="12"/>
    <s v="- No Location -"/>
    <s v="Natalie Mitchem"/>
  </r>
  <r>
    <s v="5000 - Salaries &amp; Wages"/>
    <s v="Journal"/>
    <x v="11"/>
    <s v="JE115"/>
    <m/>
    <x v="1185"/>
    <n v="666.83"/>
    <m/>
    <s v="HS - Head Start"/>
    <x v="12"/>
    <s v="- No Location -"/>
    <s v="Jennifer Elder"/>
  </r>
  <r>
    <s v="5000 - Salaries &amp; Wages"/>
    <s v="Journal"/>
    <x v="11"/>
    <s v="JE115"/>
    <m/>
    <x v="1186"/>
    <n v="909.35"/>
    <m/>
    <s v="CCR&amp;R - Child Care Resource &amp; Referral"/>
    <x v="13"/>
    <s v="- No Location -"/>
    <s v="Ariel Howard"/>
  </r>
  <r>
    <s v="5000 - Salaries &amp; Wages"/>
    <s v="Journal"/>
    <x v="11"/>
    <s v="JE115"/>
    <m/>
    <x v="1187"/>
    <n v="1516.71"/>
    <m/>
    <s v="HS - Head Start"/>
    <x v="12"/>
    <s v="- No Location -"/>
    <s v="Lynn Orangers"/>
  </r>
  <r>
    <s v="5000 - Salaries &amp; Wages"/>
    <s v="Journal"/>
    <x v="11"/>
    <s v="JE115"/>
    <m/>
    <x v="1075"/>
    <n v="88.88"/>
    <m/>
    <s v="CCR&amp;R - Child Care Resource &amp; Referral"/>
    <x v="19"/>
    <s v="- No Location -"/>
    <s v="Kristin Mayes"/>
  </r>
  <r>
    <s v="5000 - Salaries &amp; Wages"/>
    <s v="Journal"/>
    <x v="11"/>
    <s v="JE115"/>
    <m/>
    <x v="1178"/>
    <n v="281.97000000000003"/>
    <m/>
    <s v="LiHeap - Low Income Home Energy Assistance Program"/>
    <x v="2"/>
    <s v="- No Location -"/>
    <s v="Vincent Padilla"/>
  </r>
  <r>
    <s v="5000 - Salaries &amp; Wages"/>
    <s v="Journal"/>
    <x v="11"/>
    <s v="JE115"/>
    <m/>
    <x v="1188"/>
    <n v="615.38"/>
    <m/>
    <s v="HF - Healthy Families"/>
    <x v="21"/>
    <s v="- No Location -"/>
    <s v="Stephanie Dixon"/>
  </r>
  <r>
    <s v="5000 - Salaries &amp; Wages"/>
    <s v="Journal"/>
    <x v="11"/>
    <s v="JE115"/>
    <m/>
    <x v="1189"/>
    <n v="810.96"/>
    <m/>
    <s v="CCR&amp;R - Child Care Resource &amp; Referral"/>
    <x v="13"/>
    <s v="- No Location -"/>
    <s v="Frank Notte"/>
  </r>
  <r>
    <s v="5000 - Salaries &amp; Wages"/>
    <s v="Journal"/>
    <x v="11"/>
    <s v="JE115"/>
    <m/>
    <x v="1190"/>
    <n v="894.82"/>
    <m/>
    <s v="HS - Head Start"/>
    <x v="12"/>
    <s v="- No Location -"/>
    <s v="Reyhan Canturk"/>
  </r>
  <r>
    <s v="5000 - Salaries &amp; Wages"/>
    <s v="Journal"/>
    <x v="11"/>
    <s v="JE115"/>
    <m/>
    <x v="1188"/>
    <n v="565.77"/>
    <m/>
    <s v="HF - Healthy Families"/>
    <x v="5"/>
    <s v="- No Location -"/>
    <s v="Stephanie Dixon"/>
  </r>
  <r>
    <s v="5000 - Salaries &amp; Wages"/>
    <s v="Journal"/>
    <x v="11"/>
    <s v="JE115"/>
    <m/>
    <x v="1191"/>
    <n v="679.44"/>
    <m/>
    <s v="EHS - Early Head Start"/>
    <x v="6"/>
    <s v="- No Location -"/>
    <s v="Amylir Torres"/>
  </r>
  <r>
    <s v="5000 - Salaries &amp; Wages"/>
    <s v="Journal"/>
    <x v="11"/>
    <s v="JE115"/>
    <m/>
    <x v="1192"/>
    <n v="910.06"/>
    <m/>
    <s v="HS - Head Start"/>
    <x v="12"/>
    <s v="- No Location -"/>
    <s v="Tawona Hill"/>
  </r>
  <r>
    <s v="5000 - Salaries &amp; Wages"/>
    <s v="Journal"/>
    <x v="11"/>
    <s v="JE115"/>
    <m/>
    <x v="1055"/>
    <n v="164.23"/>
    <m/>
    <s v="CCR&amp;R - Child Care Resource &amp; Referral"/>
    <x v="18"/>
    <s v="- No Location -"/>
    <s v="Bonita Jackson"/>
  </r>
  <r>
    <s v="5000 - Salaries &amp; Wages"/>
    <s v="Journal"/>
    <x v="11"/>
    <s v="JE115"/>
    <m/>
    <x v="1048"/>
    <n v="156.85"/>
    <m/>
    <s v="HF - Healthy Families"/>
    <x v="4"/>
    <s v="- No Location -"/>
    <s v="Claire Garner"/>
  </r>
  <r>
    <s v="5000 - Salaries &amp; Wages"/>
    <s v="Journal"/>
    <x v="11"/>
    <s v="JE115"/>
    <m/>
    <x v="1193"/>
    <n v="1182.3699999999999"/>
    <m/>
    <s v="CCR&amp;R - Child Care Resource &amp; Referral"/>
    <x v="13"/>
    <s v="- No Location -"/>
    <s v="Rayna Gadsden"/>
  </r>
  <r>
    <s v="5000 - Salaries &amp; Wages"/>
    <s v="Journal"/>
    <x v="11"/>
    <s v="JE115"/>
    <m/>
    <x v="1194"/>
    <n v="1004.93"/>
    <m/>
    <s v="HS - Head Start"/>
    <x v="12"/>
    <s v="- No Location -"/>
    <s v="Amber Monserrate"/>
  </r>
  <r>
    <s v="5000 - Salaries &amp; Wages"/>
    <s v="Journal"/>
    <x v="11"/>
    <s v="JE115"/>
    <m/>
    <x v="1195"/>
    <n v="1243.51"/>
    <m/>
    <s v="HS - Head Start"/>
    <x v="12"/>
    <s v="- No Location -"/>
    <s v="Keshia Flewellen"/>
  </r>
  <r>
    <s v="5000 - Salaries &amp; Wages"/>
    <s v="Journal"/>
    <x v="11"/>
    <s v="JE115"/>
    <m/>
    <x v="1196"/>
    <n v="798.95"/>
    <m/>
    <s v="HS - Head Start"/>
    <x v="12"/>
    <s v="- No Location -"/>
    <s v="Kathryn Hartlaub"/>
  </r>
  <r>
    <s v="5000 - Salaries &amp; Wages"/>
    <s v="Journal"/>
    <x v="11"/>
    <s v="JE115"/>
    <m/>
    <x v="1054"/>
    <n v="155.12"/>
    <m/>
    <s v="HF - Healthy Families"/>
    <x v="5"/>
    <s v="- No Location -"/>
    <s v="Sheila Hughes"/>
  </r>
  <r>
    <s v="5000 - Salaries &amp; Wages"/>
    <s v="Journal"/>
    <x v="11"/>
    <s v="JE115"/>
    <m/>
    <x v="1197"/>
    <n v="641.49"/>
    <m/>
    <s v="Mt Holly Schools"/>
    <x v="12"/>
    <s v="- No Location -"/>
    <s v="Carrie Dougherty"/>
  </r>
  <r>
    <s v="5000 - Salaries &amp; Wages"/>
    <s v="Journal"/>
    <x v="11"/>
    <s v="JE115"/>
    <m/>
    <x v="1075"/>
    <n v="88.87"/>
    <m/>
    <s v="CCR&amp;R - Child Care Resource &amp; Referral"/>
    <x v="20"/>
    <s v="- No Location -"/>
    <s v="Kristin Mayes"/>
  </r>
  <r>
    <s v="5000 - Salaries &amp; Wages"/>
    <s v="Journal"/>
    <x v="11"/>
    <s v="JE115"/>
    <m/>
    <x v="1130"/>
    <n v="393.24"/>
    <m/>
    <s v="HS - Head Start"/>
    <x v="12"/>
    <s v="- No Location -"/>
    <s v="Andrew Stellwag"/>
  </r>
  <r>
    <s v="5000 - Salaries &amp; Wages"/>
    <s v="Journal"/>
    <x v="11"/>
    <s v="JE115"/>
    <m/>
    <x v="1198"/>
    <n v="749.62"/>
    <m/>
    <s v="HS - Head Start"/>
    <x v="12"/>
    <s v="- No Location -"/>
    <s v="Legna Figueroa"/>
  </r>
  <r>
    <s v="5000 - Salaries &amp; Wages"/>
    <s v="Journal"/>
    <x v="11"/>
    <s v="JE115"/>
    <m/>
    <x v="1048"/>
    <n v="98.54"/>
    <m/>
    <s v="HF - Healthy Families"/>
    <x v="21"/>
    <s v="- No Location -"/>
    <s v="Claire Garner"/>
  </r>
  <r>
    <s v="5000 - Salaries &amp; Wages"/>
    <s v="Journal"/>
    <x v="11"/>
    <s v="JE115"/>
    <m/>
    <x v="1116"/>
    <n v="616.24"/>
    <m/>
    <s v="CSBG - Community Service Block Grant"/>
    <x v="0"/>
    <s v="- No Location -"/>
    <s v="Samir Reiz"/>
  </r>
  <r>
    <s v="5000 - Salaries &amp; Wages"/>
    <s v="Journal"/>
    <x v="11"/>
    <s v="JE115"/>
    <m/>
    <x v="1199"/>
    <n v="664.66"/>
    <m/>
    <s v="HS - Head Start"/>
    <x v="12"/>
    <s v="- No Location -"/>
    <s v="Kameron Wood"/>
  </r>
  <r>
    <s v="5000 - Salaries &amp; Wages"/>
    <s v="Journal"/>
    <x v="11"/>
    <s v="JE115"/>
    <m/>
    <x v="1200"/>
    <n v="717.87"/>
    <m/>
    <s v="HS - Head Start"/>
    <x v="12"/>
    <s v="- No Location -"/>
    <s v="Jennifer Nagy"/>
  </r>
  <r>
    <s v="5000 - Salaries &amp; Wages"/>
    <s v="Journal"/>
    <x v="11"/>
    <s v="JE115"/>
    <m/>
    <x v="1201"/>
    <n v="655.16999999999996"/>
    <m/>
    <s v="HS - Head Start"/>
    <x v="12"/>
    <s v="- No Location -"/>
    <s v="Doris Santana"/>
  </r>
  <r>
    <s v="5000 - Salaries &amp; Wages"/>
    <s v="Journal"/>
    <x v="11"/>
    <s v="JE115"/>
    <m/>
    <x v="1202"/>
    <n v="1091.29"/>
    <m/>
    <s v="HS - Head Start"/>
    <x v="12"/>
    <s v="- No Location -"/>
    <s v="Bobby Johnson"/>
  </r>
  <r>
    <s v="5000 - Salaries &amp; Wages"/>
    <s v="Journal"/>
    <x v="11"/>
    <s v="JE115"/>
    <m/>
    <x v="1070"/>
    <n v="75"/>
    <m/>
    <s v="LiHeap - Low Income Home Energy Assistance Program"/>
    <x v="2"/>
    <s v="Admin Office"/>
    <s v="Kyle Edwards"/>
  </r>
  <r>
    <s v="5000 - Salaries &amp; Wages"/>
    <s v="Journal"/>
    <x v="11"/>
    <s v="JE115"/>
    <m/>
    <x v="1090"/>
    <n v="266.92"/>
    <m/>
    <s v="CCR&amp;R - Child Care Resource &amp; Referral"/>
    <x v="16"/>
    <s v="- No Location -"/>
    <s v="Susan Ford"/>
  </r>
  <r>
    <s v="5000 - Salaries &amp; Wages"/>
    <s v="Journal"/>
    <x v="11"/>
    <s v="JE115"/>
    <m/>
    <x v="1203"/>
    <n v="752.92"/>
    <m/>
    <s v="HS - Head Start"/>
    <x v="12"/>
    <s v="- No Location -"/>
    <s v="Susan Caffrey"/>
  </r>
  <r>
    <s v="5000 - Salaries &amp; Wages"/>
    <s v="Journal"/>
    <x v="11"/>
    <s v="JE115"/>
    <m/>
    <x v="1096"/>
    <n v="55.53"/>
    <m/>
    <s v="HF - Healthy Families"/>
    <x v="5"/>
    <s v="Admin Office"/>
    <s v="Amie Sharer"/>
  </r>
  <r>
    <s v="5000 - Salaries &amp; Wages"/>
    <s v="Journal"/>
    <x v="11"/>
    <s v="JE115"/>
    <m/>
    <x v="1055"/>
    <n v="183.49"/>
    <m/>
    <s v="CCR&amp;R - Child Care Resource &amp; Referral"/>
    <x v="16"/>
    <s v="- No Location -"/>
    <s v="Bonita Jackson"/>
  </r>
  <r>
    <s v="5000 - Salaries &amp; Wages"/>
    <s v="Journal"/>
    <x v="11"/>
    <s v="JE115"/>
    <m/>
    <x v="1116"/>
    <n v="264.10000000000002"/>
    <m/>
    <s v="CCR&amp;R - Child Care Resource &amp; Referral"/>
    <x v="13"/>
    <s v="- No Location -"/>
    <s v="Samir Reiz"/>
  </r>
  <r>
    <s v="5000 - Salaries &amp; Wages"/>
    <s v="Journal"/>
    <x v="11"/>
    <s v="JE115"/>
    <m/>
    <x v="1204"/>
    <n v="500"/>
    <m/>
    <s v="EHS - Early Head Start"/>
    <x v="6"/>
    <s v="Admin Office"/>
    <s v="Sharon Forman"/>
  </r>
  <r>
    <s v="5000 - Salaries &amp; Wages"/>
    <s v="Journal"/>
    <x v="11"/>
    <s v="JE115"/>
    <m/>
    <x v="1116"/>
    <n v="135.83000000000001"/>
    <m/>
    <s v="EHS - Early Head Start"/>
    <x v="6"/>
    <s v="- No Location -"/>
    <s v="Samir Reiz"/>
  </r>
  <r>
    <s v="5000 - Salaries &amp; Wages"/>
    <s v="Journal"/>
    <x v="11"/>
    <s v="JE115"/>
    <m/>
    <x v="1086"/>
    <n v="308.99"/>
    <m/>
    <s v="CCR&amp;R - Child Care Resource &amp; Referral"/>
    <x v="18"/>
    <s v="Admin Office"/>
    <s v="Greta Peterson"/>
  </r>
  <r>
    <s v="5000 - Salaries &amp; Wages"/>
    <s v="Journal"/>
    <x v="11"/>
    <s v="JE115"/>
    <m/>
    <x v="1068"/>
    <n v="121.83"/>
    <m/>
    <s v="USF - Universal Service Fund"/>
    <x v="9"/>
    <s v="Admin Office"/>
    <s v="Ruben Johnson"/>
  </r>
  <r>
    <s v="5000 - Salaries &amp; Wages"/>
    <s v="Journal"/>
    <x v="11"/>
    <s v="JE115"/>
    <m/>
    <x v="1205"/>
    <n v="1552.4"/>
    <m/>
    <s v="CCR&amp;R - Child Care Resource &amp; Referral"/>
    <x v="1"/>
    <s v="- No Location -"/>
    <s v="Kathryn Simone"/>
  </r>
  <r>
    <s v="5000 - Salaries &amp; Wages"/>
    <s v="Journal"/>
    <x v="11"/>
    <s v="JE115"/>
    <m/>
    <x v="1175"/>
    <n v="491.38"/>
    <m/>
    <s v="EHS - Early Head Start"/>
    <x v="6"/>
    <s v="- No Location -"/>
    <s v="Patricia Joyce"/>
  </r>
  <r>
    <s v="5000 - Salaries &amp; Wages"/>
    <s v="Journal"/>
    <x v="11"/>
    <s v="JE115"/>
    <m/>
    <x v="1206"/>
    <n v="362.43"/>
    <m/>
    <s v="HS - Head Start"/>
    <x v="12"/>
    <s v="- No Location -"/>
    <s v="Maria Lamutt-Rivera"/>
  </r>
  <r>
    <s v="5000 - Salaries &amp; Wages"/>
    <s v="Journal"/>
    <x v="11"/>
    <s v="JE115"/>
    <m/>
    <x v="1207"/>
    <n v="671.48"/>
    <m/>
    <s v="HS - Head Start"/>
    <x v="12"/>
    <s v="- No Location -"/>
    <s v="Chalesha Jefferson"/>
  </r>
  <r>
    <s v="5000 - Salaries &amp; Wages"/>
    <s v="Journal"/>
    <x v="11"/>
    <s v="JE116"/>
    <m/>
    <x v="1046"/>
    <n v="98.71"/>
    <m/>
    <s v="CCR&amp;R - Child Care Resource &amp; Referral"/>
    <x v="19"/>
    <s v="- No Location -"/>
    <m/>
  </r>
  <r>
    <s v="5000 - Salaries &amp; Wages"/>
    <s v="Journal"/>
    <x v="11"/>
    <s v="JE115"/>
    <m/>
    <x v="1059"/>
    <n v="134.76"/>
    <m/>
    <s v="CCR&amp;R - Child Care Resource &amp; Referral"/>
    <x v="13"/>
    <s v="- No Location -"/>
    <s v="Christine Morrison"/>
  </r>
  <r>
    <s v="5000 - Salaries &amp; Wages"/>
    <s v="Journal"/>
    <x v="11"/>
    <s v="JE115"/>
    <m/>
    <x v="1208"/>
    <n v="891.06"/>
    <m/>
    <s v="HS - Head Start"/>
    <x v="12"/>
    <s v="- No Location -"/>
    <s v="Shante Branscomb"/>
  </r>
  <r>
    <s v="5000 - Salaries &amp; Wages"/>
    <s v="Journal"/>
    <x v="11"/>
    <s v="JE115"/>
    <m/>
    <x v="1209"/>
    <n v="1911"/>
    <m/>
    <s v="HS - Head Start"/>
    <x v="12"/>
    <s v="- No Location -"/>
    <s v="Christine Himm"/>
  </r>
  <r>
    <s v="5000 - Salaries &amp; Wages"/>
    <s v="Journal"/>
    <x v="11"/>
    <s v="JE115"/>
    <m/>
    <x v="1171"/>
    <n v="244.03"/>
    <m/>
    <s v="HS - Head Start"/>
    <x v="12"/>
    <s v="Admin Office"/>
    <s v="Colin Harty"/>
  </r>
  <r>
    <s v="5000 - Salaries &amp; Wages"/>
    <s v="Journal"/>
    <x v="11"/>
    <s v="JE115"/>
    <m/>
    <x v="1210"/>
    <n v="1291.1300000000001"/>
    <m/>
    <s v="Mt Holly Schools"/>
    <x v="15"/>
    <s v="- No Location -"/>
    <s v="Megan Rodrigues"/>
  </r>
  <r>
    <s v="5000 - Salaries &amp; Wages"/>
    <s v="Journal"/>
    <x v="11"/>
    <s v="JE115"/>
    <m/>
    <x v="1188"/>
    <n v="506.21"/>
    <m/>
    <s v="HF - Healthy Families"/>
    <x v="4"/>
    <s v="- No Location -"/>
    <s v="Stephanie Dixon"/>
  </r>
  <r>
    <s v="5000 - Salaries &amp; Wages"/>
    <s v="Journal"/>
    <x v="11"/>
    <s v="JE115"/>
    <m/>
    <x v="1211"/>
    <n v="1430.1"/>
    <m/>
    <s v="HF - Healthy Families"/>
    <x v="4"/>
    <s v="- No Location -"/>
    <s v="Mary Kennedy"/>
  </r>
  <r>
    <s v="5000 - Salaries &amp; Wages"/>
    <s v="Journal"/>
    <x v="11"/>
    <s v="JE116"/>
    <m/>
    <x v="1046"/>
    <n v="638.89"/>
    <m/>
    <s v="CCR&amp;R - Child Care Resource &amp; Referral"/>
    <x v="16"/>
    <s v="- No Location -"/>
    <m/>
  </r>
  <r>
    <s v="5000 - Salaries &amp; Wages"/>
    <s v="Journal"/>
    <x v="11"/>
    <s v="JE115"/>
    <m/>
    <x v="1096"/>
    <n v="1300.98"/>
    <m/>
    <s v="CCR&amp;R - Child Care Resource &amp; Referral"/>
    <x v="13"/>
    <s v="Admin Office"/>
    <s v="Amie Sharer"/>
  </r>
  <r>
    <s v="5000 - Salaries &amp; Wages"/>
    <s v="Journal"/>
    <x v="11"/>
    <s v="JE115"/>
    <m/>
    <x v="1068"/>
    <n v="917.7"/>
    <m/>
    <s v="CCR&amp;R - Child Care Resource &amp; Referral"/>
    <x v="18"/>
    <s v="Admin Office"/>
    <s v="Ruben Johnson"/>
  </r>
  <r>
    <s v="5000 - Salaries &amp; Wages"/>
    <s v="Journal"/>
    <x v="11"/>
    <s v="JE115"/>
    <m/>
    <x v="1068"/>
    <n v="202.43"/>
    <m/>
    <s v="LiHeap - Low Income Home Energy Assistance Program"/>
    <x v="2"/>
    <s v="Admin Office"/>
    <s v="Ruben Johnson"/>
  </r>
  <r>
    <s v="5000 - Salaries &amp; Wages"/>
    <s v="Journal"/>
    <x v="11"/>
    <s v="JE115"/>
    <m/>
    <x v="1174"/>
    <n v="335.37"/>
    <m/>
    <s v="USF - Universal Service Fund"/>
    <x v="9"/>
    <s v="- No Location -"/>
    <s v="Donna Hajzer"/>
  </r>
  <r>
    <s v="5000 - Salaries &amp; Wages"/>
    <s v="Journal"/>
    <x v="11"/>
    <s v="JE115"/>
    <m/>
    <x v="1212"/>
    <n v="1082.22"/>
    <m/>
    <s v="EHS - Early Head Start"/>
    <x v="6"/>
    <s v="- No Location -"/>
    <s v="Ayanna Martin"/>
  </r>
  <r>
    <s v="5000 - Salaries &amp; Wages"/>
    <s v="Journal"/>
    <x v="11"/>
    <s v="JE115"/>
    <m/>
    <x v="1124"/>
    <n v="492.1"/>
    <m/>
    <s v="LiHeap - Low Income Home Energy Assistance Program"/>
    <x v="2"/>
    <s v="- No Location -"/>
    <s v="Denise Cacalori"/>
  </r>
  <r>
    <s v="5000 - Salaries &amp; Wages"/>
    <s v="Journal"/>
    <x v="11"/>
    <s v="JE115"/>
    <m/>
    <x v="1112"/>
    <n v="150.49"/>
    <m/>
    <s v="EHS - Early Head Start"/>
    <x v="6"/>
    <s v="- No Location -"/>
    <s v="Tammy Joyce"/>
  </r>
  <r>
    <s v="5000 - Salaries &amp; Wages"/>
    <s v="Journal"/>
    <x v="11"/>
    <s v="JE115"/>
    <m/>
    <x v="1084"/>
    <n v="469.62"/>
    <m/>
    <s v="USF - Universal Service Fund"/>
    <x v="9"/>
    <s v="- No Location -"/>
    <s v="Rovenna Overton"/>
  </r>
  <r>
    <s v="5000 - Salaries &amp; Wages"/>
    <s v="Journal"/>
    <x v="11"/>
    <s v="JE116"/>
    <m/>
    <x v="1046"/>
    <n v="1936.15"/>
    <m/>
    <s v="HF - Healthy Families"/>
    <x v="4"/>
    <s v="- No Location -"/>
    <m/>
  </r>
  <r>
    <s v="5000 - Salaries &amp; Wages"/>
    <s v="Journal"/>
    <x v="11"/>
    <s v="JE115"/>
    <m/>
    <x v="1085"/>
    <n v="1125"/>
    <m/>
    <s v="HS - Head Start"/>
    <x v="12"/>
    <s v="Admin Office"/>
    <s v="Sharon Forman"/>
  </r>
  <r>
    <s v="5000 - Salaries &amp; Wages"/>
    <s v="Journal"/>
    <x v="11"/>
    <s v="JE115"/>
    <m/>
    <x v="1086"/>
    <n v="154.5"/>
    <m/>
    <s v="CCFP - Child Care Food Program"/>
    <x v="24"/>
    <s v="Admin Office"/>
    <s v="Greta Peterson"/>
  </r>
  <r>
    <s v="5000 - Salaries &amp; Wages"/>
    <s v="Journal"/>
    <x v="11"/>
    <s v="JE115"/>
    <m/>
    <x v="1070"/>
    <n v="75"/>
    <m/>
    <s v="USF - Universal Service Fund"/>
    <x v="9"/>
    <s v="Admin Office"/>
    <s v="Kyle Edwards"/>
  </r>
  <r>
    <s v="5000 - Salaries &amp; Wages"/>
    <s v="Journal"/>
    <x v="11"/>
    <s v="JE115"/>
    <m/>
    <x v="1086"/>
    <n v="185.4"/>
    <m/>
    <s v="CSBG - Community Service Block Grant"/>
    <x v="0"/>
    <s v="Admin Office"/>
    <s v="Greta Peterson"/>
  </r>
  <r>
    <s v="5000 - Salaries &amp; Wages"/>
    <s v="Journal"/>
    <x v="11"/>
    <s v="JE115"/>
    <m/>
    <x v="1089"/>
    <n v="224.7"/>
    <m/>
    <s v="HS - Head Start"/>
    <x v="12"/>
    <s v="Admin Office"/>
    <s v="Robert Mayfield"/>
  </r>
  <r>
    <s v="5000 - Salaries &amp; Wages"/>
    <s v="Journal"/>
    <x v="11"/>
    <s v="JE115"/>
    <m/>
    <x v="1213"/>
    <n v="579.17999999999995"/>
    <m/>
    <s v="HS - Head Start"/>
    <x v="12"/>
    <s v="- No Location -"/>
    <s v="Courtney Saxon"/>
  </r>
  <r>
    <s v="5000 - Salaries &amp; Wages"/>
    <s v="Journal"/>
    <x v="11"/>
    <s v="JE115"/>
    <m/>
    <x v="1096"/>
    <n v="55.34"/>
    <m/>
    <s v="CCYC - Community Council of Young Children"/>
    <x v="22"/>
    <s v="Admin Office"/>
    <s v="Amie Sharer"/>
  </r>
  <r>
    <s v="5000 - Salaries &amp; Wages"/>
    <s v="Journal"/>
    <x v="11"/>
    <s v="JE115"/>
    <m/>
    <x v="1214"/>
    <n v="1216"/>
    <m/>
    <s v="HF - Healthy Families"/>
    <x v="5"/>
    <s v="- No Location -"/>
    <s v="Karla DeJesus-Centeno"/>
  </r>
  <r>
    <s v="5000 - Salaries &amp; Wages"/>
    <s v="Journal"/>
    <x v="11"/>
    <s v="JE115"/>
    <m/>
    <x v="1215"/>
    <n v="1077.3"/>
    <m/>
    <s v="HS - Head Start"/>
    <x v="12"/>
    <s v="- No Location -"/>
    <s v="Tugce Ozel"/>
  </r>
  <r>
    <s v="5000 - Salaries &amp; Wages"/>
    <s v="Journal"/>
    <x v="11"/>
    <s v="JE115"/>
    <m/>
    <x v="1216"/>
    <n v="568.41999999999996"/>
    <m/>
    <s v="HS - Head Start"/>
    <x v="12"/>
    <s v="- No Location -"/>
    <s v="Ethel Jackson"/>
  </r>
  <r>
    <s v="5000 - Salaries &amp; Wages"/>
    <s v="Journal"/>
    <x v="11"/>
    <s v="JE115"/>
    <m/>
    <x v="1217"/>
    <n v="507.65"/>
    <m/>
    <s v="HS - Head Start"/>
    <x v="12"/>
    <s v="- No Location -"/>
    <s v="Danyel Saxton"/>
  </r>
  <r>
    <s v="5000 - Salaries &amp; Wages"/>
    <s v="Journal"/>
    <x v="11"/>
    <s v="JE115"/>
    <m/>
    <x v="1157"/>
    <n v="309.75"/>
    <m/>
    <s v="USF - Universal Service Fund"/>
    <x v="9"/>
    <s v="- No Location -"/>
    <s v="Constance Pritchett"/>
  </r>
  <r>
    <s v="5000 - Salaries &amp; Wages"/>
    <s v="Journal"/>
    <x v="12"/>
    <s v="JE117"/>
    <m/>
    <x v="1046"/>
    <m/>
    <n v="98.71"/>
    <s v="CCR&amp;R - Child Care Resource &amp; Referral"/>
    <x v="19"/>
    <s v="- No Location -"/>
    <m/>
  </r>
  <r>
    <s v="5000 - Salaries &amp; Wages"/>
    <s v="Journal"/>
    <x v="12"/>
    <s v="JE117"/>
    <m/>
    <x v="1046"/>
    <m/>
    <n v="303.3"/>
    <s v="CCFP - Child Care Food Program"/>
    <x v="24"/>
    <s v="- No Location -"/>
    <m/>
  </r>
  <r>
    <s v="5000 - Salaries &amp; Wages"/>
    <s v="Journal"/>
    <x v="12"/>
    <s v="JE117"/>
    <m/>
    <x v="1046"/>
    <m/>
    <n v="748.95"/>
    <s v="CCYC - Community Council of Young Children"/>
    <x v="22"/>
    <s v="- No Location -"/>
    <m/>
  </r>
  <r>
    <s v="5000 - Salaries &amp; Wages"/>
    <s v="Journal"/>
    <x v="12"/>
    <s v="JE117"/>
    <m/>
    <x v="1046"/>
    <m/>
    <n v="599.41999999999996"/>
    <s v="CCR&amp;R - Child Care Resource &amp; Referral"/>
    <x v="25"/>
    <s v="- No Location -"/>
    <m/>
  </r>
  <r>
    <s v="5000 - Salaries &amp; Wages"/>
    <s v="Journal"/>
    <x v="12"/>
    <s v="JE117"/>
    <m/>
    <x v="1046"/>
    <m/>
    <n v="6147.09"/>
    <s v="EHS - Early Head Start"/>
    <x v="6"/>
    <s v="- No Location -"/>
    <m/>
  </r>
  <r>
    <s v="5000 - Salaries &amp; Wages"/>
    <s v="Journal"/>
    <x v="12"/>
    <s v="JE117"/>
    <m/>
    <x v="1046"/>
    <m/>
    <n v="36531.230000000003"/>
    <s v="HS - Head Start"/>
    <x v="12"/>
    <s v="- No Location -"/>
    <m/>
  </r>
  <r>
    <s v="5000 - Salaries &amp; Wages"/>
    <s v="Journal"/>
    <x v="12"/>
    <s v="JE117"/>
    <m/>
    <x v="1046"/>
    <m/>
    <n v="112.07"/>
    <s v="CCR&amp;R - Child Care Resource &amp; Referral"/>
    <x v="23"/>
    <s v="- No Location -"/>
    <m/>
  </r>
  <r>
    <s v="5000 - Salaries &amp; Wages"/>
    <s v="Journal"/>
    <x v="12"/>
    <s v="JE117"/>
    <m/>
    <x v="1046"/>
    <m/>
    <n v="337.07"/>
    <s v="HF - Healthy Families"/>
    <x v="21"/>
    <s v="- No Location -"/>
    <m/>
  </r>
  <r>
    <s v="5000 - Salaries &amp; Wages"/>
    <s v="Journal"/>
    <x v="12"/>
    <s v="JE117"/>
    <m/>
    <x v="1046"/>
    <m/>
    <n v="1108.5899999999999"/>
    <s v="USF - Universal Service Fund"/>
    <x v="9"/>
    <s v="- No Location -"/>
    <m/>
  </r>
  <r>
    <s v="5000 - Salaries &amp; Wages"/>
    <s v="Journal"/>
    <x v="12"/>
    <s v="JE117"/>
    <m/>
    <x v="1046"/>
    <m/>
    <n v="522.21"/>
    <s v="CCR&amp;R - Child Care Resource &amp; Referral"/>
    <x v="20"/>
    <s v="- No Location -"/>
    <m/>
  </r>
  <r>
    <s v="5000 - Salaries &amp; Wages"/>
    <s v="Journal"/>
    <x v="12"/>
    <s v="JE117"/>
    <m/>
    <x v="1046"/>
    <m/>
    <n v="569.51"/>
    <s v="CCR&amp;R - Child Care Resource &amp; Referral"/>
    <x v="26"/>
    <s v="- No Location -"/>
    <m/>
  </r>
  <r>
    <s v="5000 - Salaries &amp; Wages"/>
    <s v="Journal"/>
    <x v="12"/>
    <s v="JE117"/>
    <m/>
    <x v="1046"/>
    <m/>
    <n v="9363.99"/>
    <s v="CCR&amp;R - Child Care Resource &amp; Referral"/>
    <x v="13"/>
    <s v="- No Location -"/>
    <m/>
  </r>
  <r>
    <s v="5000 - Salaries &amp; Wages"/>
    <s v="Journal"/>
    <x v="12"/>
    <s v="JE117"/>
    <m/>
    <x v="1046"/>
    <m/>
    <n v="638.89"/>
    <s v="CCR&amp;R - Child Care Resource &amp; Referral"/>
    <x v="16"/>
    <s v="- No Location -"/>
    <m/>
  </r>
  <r>
    <s v="5000 - Salaries &amp; Wages"/>
    <s v="Journal"/>
    <x v="12"/>
    <s v="JE117"/>
    <m/>
    <x v="1046"/>
    <m/>
    <n v="1104.97"/>
    <s v="CCR&amp;R - Child Care Resource &amp; Referral"/>
    <x v="11"/>
    <s v="- No Location -"/>
    <m/>
  </r>
  <r>
    <s v="5000 - Salaries &amp; Wages"/>
    <s v="Journal"/>
    <x v="12"/>
    <s v="JE117"/>
    <m/>
    <x v="1046"/>
    <m/>
    <n v="1090.8"/>
    <s v="HPRP2 - Homeless Prevention Rapid Rehousing"/>
    <x v="8"/>
    <s v="- No Location -"/>
    <m/>
  </r>
  <r>
    <s v="5000 - Salaries &amp; Wages"/>
    <s v="Journal"/>
    <x v="12"/>
    <s v="JE117"/>
    <m/>
    <x v="1046"/>
    <m/>
    <n v="1819.88"/>
    <s v="LiHeap - Low Income Home Energy Assistance Program"/>
    <x v="2"/>
    <s v="- No Location -"/>
    <m/>
  </r>
  <r>
    <s v="5000 - Salaries &amp; Wages"/>
    <s v="Journal"/>
    <x v="12"/>
    <s v="JE117"/>
    <m/>
    <x v="1046"/>
    <m/>
    <n v="3259.98"/>
    <s v="HF - Healthy Families"/>
    <x v="5"/>
    <s v="- No Location -"/>
    <m/>
  </r>
  <r>
    <s v="5000 - Salaries &amp; Wages"/>
    <s v="Journal"/>
    <x v="12"/>
    <s v="JE117"/>
    <m/>
    <x v="1046"/>
    <m/>
    <n v="916.53"/>
    <s v="CCR&amp;R - Child Care Resource &amp; Referral"/>
    <x v="1"/>
    <s v="- No Location -"/>
    <m/>
  </r>
  <r>
    <s v="5000 - Salaries &amp; Wages"/>
    <s v="Journal"/>
    <x v="12"/>
    <s v="JE117"/>
    <m/>
    <x v="1046"/>
    <m/>
    <n v="1371.06"/>
    <s v="CCR&amp;R - Child Care Resource &amp; Referral"/>
    <x v="18"/>
    <s v="- No Location -"/>
    <m/>
  </r>
  <r>
    <s v="5000 - Salaries &amp; Wages"/>
    <s v="Journal"/>
    <x v="12"/>
    <s v="JE117"/>
    <m/>
    <x v="1046"/>
    <m/>
    <n v="1591.95"/>
    <s v="CSBG - Community Service Block Grant"/>
    <x v="17"/>
    <s v="- No Location -"/>
    <m/>
  </r>
  <r>
    <s v="5000 - Salaries &amp; Wages"/>
    <s v="Journal"/>
    <x v="12"/>
    <s v="JE117"/>
    <m/>
    <x v="1046"/>
    <m/>
    <n v="1936.15"/>
    <s v="HF - Healthy Families"/>
    <x v="4"/>
    <s v="- No Location -"/>
    <m/>
  </r>
  <r>
    <s v="5000 - Salaries &amp; Wages"/>
    <s v="Journal"/>
    <x v="12"/>
    <s v="JE117"/>
    <m/>
    <x v="1046"/>
    <m/>
    <n v="3722.7"/>
    <s v="CSBG - Community Service Block Grant"/>
    <x v="0"/>
    <s v="- No Location -"/>
    <m/>
  </r>
  <r>
    <s v="5000 - Salaries &amp; Wages"/>
    <s v="Journal"/>
    <x v="13"/>
    <s v="JE127"/>
    <m/>
    <x v="1218"/>
    <n v="134.63"/>
    <m/>
    <s v="CCR&amp;R - Child Care Resource &amp; Referral"/>
    <x v="13"/>
    <s v="- No Location -"/>
    <s v="Christine Morrison"/>
  </r>
  <r>
    <s v="5000 - Salaries &amp; Wages"/>
    <s v="Journal"/>
    <x v="13"/>
    <s v="JE127"/>
    <m/>
    <x v="1219"/>
    <n v="662.25"/>
    <m/>
    <s v="HS - Head Start"/>
    <x v="12"/>
    <s v="- No Location -"/>
    <s v="Erica Rice"/>
  </r>
  <r>
    <s v="5000 - Salaries &amp; Wages"/>
    <s v="Journal"/>
    <x v="13"/>
    <s v="JE127"/>
    <m/>
    <x v="1220"/>
    <n v="760.99"/>
    <m/>
    <s v="HS - Head Start"/>
    <x v="12"/>
    <s v="- No Location -"/>
    <s v="Susan Caffrey"/>
  </r>
  <r>
    <s v="5000 - Salaries &amp; Wages"/>
    <s v="Journal"/>
    <x v="13"/>
    <s v="JE127"/>
    <m/>
    <x v="1221"/>
    <n v="958.74"/>
    <m/>
    <s v="HS - Head Start"/>
    <x v="12"/>
    <s v="- No Location -"/>
    <s v="Corinna Harris"/>
  </r>
  <r>
    <s v="5000 - Salaries &amp; Wages"/>
    <s v="Journal"/>
    <x v="13"/>
    <s v="JE127"/>
    <m/>
    <x v="1222"/>
    <n v="715.32"/>
    <m/>
    <s v="HS - Head Start"/>
    <x v="12"/>
    <s v="- No Location -"/>
    <s v="Jennifer Nagy"/>
  </r>
  <r>
    <s v="5000 - Salaries &amp; Wages"/>
    <s v="Journal"/>
    <x v="13"/>
    <s v="JE127"/>
    <m/>
    <x v="1223"/>
    <n v="1325.59"/>
    <m/>
    <s v="HS - Head Start"/>
    <x v="12"/>
    <s v="- No Location -"/>
    <s v="Tomona Green"/>
  </r>
  <r>
    <s v="5000 - Salaries &amp; Wages"/>
    <s v="Journal"/>
    <x v="13"/>
    <s v="JE127"/>
    <m/>
    <x v="1218"/>
    <n v="134.63"/>
    <m/>
    <s v="CCR&amp;R - Child Care Resource &amp; Referral"/>
    <x v="20"/>
    <s v="- No Location -"/>
    <s v="Christine Morrison"/>
  </r>
  <r>
    <s v="5000 - Salaries &amp; Wages"/>
    <s v="Journal"/>
    <x v="13"/>
    <s v="JE127"/>
    <m/>
    <x v="1224"/>
    <n v="415.8"/>
    <m/>
    <s v="CCYC - Community Council of Young Children"/>
    <x v="22"/>
    <s v="- No Location -"/>
    <s v="Kendra Plummer"/>
  </r>
  <r>
    <s v="5000 - Salaries &amp; Wages"/>
    <s v="Journal"/>
    <x v="13"/>
    <s v="JE127"/>
    <m/>
    <x v="1225"/>
    <n v="671.49"/>
    <m/>
    <s v="HS - Head Start"/>
    <x v="12"/>
    <s v="- No Location -"/>
    <s v="Jennifer Elder"/>
  </r>
  <r>
    <s v="5000 - Salaries &amp; Wages"/>
    <s v="Journal"/>
    <x v="13"/>
    <s v="JE127"/>
    <m/>
    <x v="1226"/>
    <n v="179.38"/>
    <m/>
    <s v="USF - Universal Service Fund"/>
    <x v="9"/>
    <s v="- No Location -"/>
    <s v="Ramsey Nutter"/>
  </r>
  <r>
    <s v="5000 - Salaries &amp; Wages"/>
    <s v="Journal"/>
    <x v="13"/>
    <s v="JE127"/>
    <m/>
    <x v="1227"/>
    <n v="71.25"/>
    <m/>
    <s v="HF - Healthy Families"/>
    <x v="5"/>
    <s v="Admin Office"/>
    <s v="Kyle Edwards"/>
  </r>
  <r>
    <s v="5000 - Salaries &amp; Wages"/>
    <s v="Journal"/>
    <x v="13"/>
    <s v="JE127"/>
    <m/>
    <x v="1228"/>
    <n v="851.06"/>
    <m/>
    <s v="HS - Head Start"/>
    <x v="12"/>
    <s v="- No Location -"/>
    <s v="Danielle Jakubowski"/>
  </r>
  <r>
    <s v="5000 - Salaries &amp; Wages"/>
    <s v="Journal"/>
    <x v="13"/>
    <s v="JE127"/>
    <m/>
    <x v="1229"/>
    <n v="40.799999999999997"/>
    <m/>
    <s v="HPRP2 - Homeless Prevention Rapid Rehousing"/>
    <x v="8"/>
    <s v="Admin Office"/>
    <s v="Amie Sharer"/>
  </r>
  <r>
    <s v="5000 - Salaries &amp; Wages"/>
    <s v="Journal"/>
    <x v="13"/>
    <s v="JE127"/>
    <m/>
    <x v="1230"/>
    <n v="769.83"/>
    <m/>
    <s v="EHS - Early Head Start"/>
    <x v="6"/>
    <s v="- No Location -"/>
    <s v="Katilynn Ditzel"/>
  </r>
  <r>
    <s v="5000 - Salaries &amp; Wages"/>
    <s v="Journal"/>
    <x v="13"/>
    <s v="JE127"/>
    <m/>
    <x v="1231"/>
    <n v="522.58000000000004"/>
    <m/>
    <s v="HS - Head Start"/>
    <x v="12"/>
    <s v="- No Location -"/>
    <s v="Ethel Jackson"/>
  </r>
  <r>
    <s v="5000 - Salaries &amp; Wages"/>
    <s v="Journal"/>
    <x v="13"/>
    <s v="JE127"/>
    <m/>
    <x v="1232"/>
    <n v="934.32"/>
    <m/>
    <s v="CCR&amp;R - Child Care Resource &amp; Referral"/>
    <x v="1"/>
    <s v="- No Location -"/>
    <s v="Stacy D Cooper-Gindraw"/>
  </r>
  <r>
    <s v="5000 - Salaries &amp; Wages"/>
    <s v="Journal"/>
    <x v="13"/>
    <s v="JE127"/>
    <m/>
    <x v="1233"/>
    <n v="1599.79"/>
    <m/>
    <s v="CCR&amp;R - Child Care Resource &amp; Referral"/>
    <x v="16"/>
    <s v="- No Location -"/>
    <s v="Kristin Mayes"/>
  </r>
  <r>
    <s v="5000 - Salaries &amp; Wages"/>
    <s v="Journal"/>
    <x v="13"/>
    <s v="JE127"/>
    <m/>
    <x v="1234"/>
    <n v="1312.04"/>
    <m/>
    <s v="HS - Head Start"/>
    <x v="12"/>
    <s v="- No Location -"/>
    <s v="Seham Azabawi"/>
  </r>
  <r>
    <s v="5000 - Salaries &amp; Wages"/>
    <s v="Journal"/>
    <x v="13"/>
    <s v="JE127"/>
    <m/>
    <x v="1235"/>
    <n v="1055.73"/>
    <m/>
    <s v="HS - Head Start"/>
    <x v="12"/>
    <s v="- No Location -"/>
    <s v="Maiada Ramadan"/>
  </r>
  <r>
    <s v="5000 - Salaries &amp; Wages"/>
    <s v="Journal"/>
    <x v="13"/>
    <s v="JE127"/>
    <m/>
    <x v="1236"/>
    <n v="266.92"/>
    <m/>
    <s v="CCR&amp;R - Child Care Resource &amp; Referral"/>
    <x v="16"/>
    <s v="- No Location -"/>
    <s v="Susan Ford"/>
  </r>
  <r>
    <s v="5000 - Salaries &amp; Wages"/>
    <s v="Journal"/>
    <x v="13"/>
    <s v="JE127"/>
    <m/>
    <x v="1237"/>
    <n v="594.75"/>
    <m/>
    <s v="HS - Head Start"/>
    <x v="12"/>
    <s v="- No Location -"/>
    <s v="Louthel Tucker"/>
  </r>
  <r>
    <s v="5000 - Salaries &amp; Wages"/>
    <s v="Journal"/>
    <x v="13"/>
    <s v="JE127"/>
    <m/>
    <x v="1238"/>
    <n v="892.38"/>
    <m/>
    <s v="CCR&amp;R - Child Care Resource &amp; Referral"/>
    <x v="13"/>
    <s v="- No Location -"/>
    <s v="Deborah Carson"/>
  </r>
  <r>
    <s v="5000 - Salaries &amp; Wages"/>
    <s v="Journal"/>
    <x v="13"/>
    <s v="JE127"/>
    <m/>
    <x v="1239"/>
    <n v="720.8"/>
    <m/>
    <s v="HS - Head Start"/>
    <x v="12"/>
    <s v="- No Location -"/>
    <s v="Nasirah Aminuddin"/>
  </r>
  <r>
    <s v="5000 - Salaries &amp; Wages"/>
    <s v="Journal"/>
    <x v="13"/>
    <s v="JE127"/>
    <m/>
    <x v="1240"/>
    <n v="99.25"/>
    <m/>
    <s v="CCR&amp;R - Child Care Resource &amp; Referral"/>
    <x v="20"/>
    <s v="- No Location -"/>
    <s v="Bonita Jackson"/>
  </r>
  <r>
    <s v="5000 - Salaries &amp; Wages"/>
    <s v="Journal"/>
    <x v="13"/>
    <s v="JE127"/>
    <m/>
    <x v="1241"/>
    <n v="43.27"/>
    <m/>
    <s v="HF - Healthy Families"/>
    <x v="4"/>
    <s v="Admin Office"/>
    <s v="Elayne Schermerhorn"/>
  </r>
  <r>
    <s v="5000 - Salaries &amp; Wages"/>
    <s v="Journal"/>
    <x v="13"/>
    <s v="JE127"/>
    <m/>
    <x v="1242"/>
    <n v="586.11"/>
    <m/>
    <s v="HS - Head Start"/>
    <x v="12"/>
    <s v="- No Location -"/>
    <s v="Cigdem Ozdemir"/>
  </r>
  <r>
    <s v="5000 - Salaries &amp; Wages"/>
    <s v="Journal"/>
    <x v="13"/>
    <s v="JE127"/>
    <m/>
    <x v="1243"/>
    <n v="1001"/>
    <m/>
    <s v="HS - Head Start"/>
    <x v="12"/>
    <s v="- No Location -"/>
    <s v="Bonnie Logan"/>
  </r>
  <r>
    <s v="5000 - Salaries &amp; Wages"/>
    <s v="Journal"/>
    <x v="13"/>
    <s v="JE127"/>
    <m/>
    <x v="1244"/>
    <n v="707.12"/>
    <m/>
    <s v="HS - Head Start"/>
    <x v="12"/>
    <s v="- No Location -"/>
    <s v="May Elkady"/>
  </r>
  <r>
    <s v="5000 - Salaries &amp; Wages"/>
    <s v="Journal"/>
    <x v="13"/>
    <s v="JE127"/>
    <m/>
    <x v="1245"/>
    <n v="1077.31"/>
    <m/>
    <s v="HS - Head Start"/>
    <x v="12"/>
    <s v="- No Location -"/>
    <s v="Tugce Ozel"/>
  </r>
  <r>
    <s v="5000 - Salaries &amp; Wages"/>
    <s v="Journal"/>
    <x v="13"/>
    <s v="JE127"/>
    <m/>
    <x v="1246"/>
    <n v="1299.3800000000001"/>
    <m/>
    <s v="HS - Head Start"/>
    <x v="15"/>
    <s v="- No Location -"/>
    <s v="Megan Rodrigues"/>
  </r>
  <r>
    <s v="5000 - Salaries &amp; Wages"/>
    <s v="Journal"/>
    <x v="13"/>
    <s v="JE127"/>
    <m/>
    <x v="1247"/>
    <n v="574.62"/>
    <m/>
    <s v="CSBG - Community Service Block Grant"/>
    <x v="0"/>
    <s v="Admin Office"/>
    <s v="Manvir Gill"/>
  </r>
  <r>
    <s v="5000 - Salaries &amp; Wages"/>
    <s v="Journal"/>
    <x v="13"/>
    <s v="JE127"/>
    <m/>
    <x v="1247"/>
    <n v="190.38"/>
    <m/>
    <s v="EHS - Early Head Start"/>
    <x v="6"/>
    <s v="Admin Office"/>
    <s v="Manvir Gill"/>
  </r>
  <r>
    <s v="5000 - Salaries &amp; Wages"/>
    <s v="Journal"/>
    <x v="13"/>
    <s v="JE127"/>
    <m/>
    <x v="1248"/>
    <n v="1050.81"/>
    <m/>
    <s v="HS - Head Start"/>
    <x v="12"/>
    <s v="- No Location -"/>
    <s v="Donna Wilbur"/>
  </r>
  <r>
    <s v="5000 - Salaries &amp; Wages"/>
    <s v="Journal"/>
    <x v="13"/>
    <s v="JE127"/>
    <m/>
    <x v="1249"/>
    <n v="715.76"/>
    <m/>
    <s v="HS - Head Start"/>
    <x v="12"/>
    <s v="- No Location -"/>
    <s v="Carol Brown"/>
  </r>
  <r>
    <s v="5000 - Salaries &amp; Wages"/>
    <s v="Journal"/>
    <x v="13"/>
    <s v="JE127"/>
    <m/>
    <x v="1250"/>
    <n v="965.26"/>
    <m/>
    <s v="HS - Head Start"/>
    <x v="12"/>
    <s v="- No Location -"/>
    <s v="Amber Monserrate"/>
  </r>
  <r>
    <s v="5000 - Salaries &amp; Wages"/>
    <s v="Journal"/>
    <x v="13"/>
    <s v="JE127"/>
    <m/>
    <x v="1251"/>
    <n v="250"/>
    <m/>
    <s v="CCR&amp;R - Child Care Resource &amp; Referral"/>
    <x v="18"/>
    <s v="Admin Office"/>
    <s v="Sharon Forman"/>
  </r>
  <r>
    <s v="5000 - Salaries &amp; Wages"/>
    <s v="Journal"/>
    <x v="13"/>
    <s v="JE127"/>
    <m/>
    <x v="1252"/>
    <n v="76.37"/>
    <m/>
    <s v="LiHeap - Low Income Home Energy Assistance Program"/>
    <x v="2"/>
    <s v="Admin Office"/>
    <s v="Greta Peterson"/>
  </r>
  <r>
    <s v="5000 - Salaries &amp; Wages"/>
    <s v="Journal"/>
    <x v="13"/>
    <s v="JE127"/>
    <m/>
    <x v="1253"/>
    <n v="203"/>
    <m/>
    <s v="USF - Universal Service Fund"/>
    <x v="9"/>
    <s v="- No Location -"/>
    <s v="Shirley Matthews"/>
  </r>
  <r>
    <s v="5000 - Salaries &amp; Wages"/>
    <s v="Journal"/>
    <x v="13"/>
    <s v="JE127"/>
    <m/>
    <x v="1247"/>
    <n v="1211.54"/>
    <m/>
    <s v="HS - Head Start"/>
    <x v="12"/>
    <s v="Admin Office"/>
    <s v="Manvir Gill"/>
  </r>
  <r>
    <s v="5000 - Salaries &amp; Wages"/>
    <s v="Journal"/>
    <x v="13"/>
    <s v="JE127"/>
    <m/>
    <x v="1254"/>
    <n v="137.93"/>
    <m/>
    <s v="HF - Healthy Families"/>
    <x v="21"/>
    <s v="Admin Office"/>
    <s v="Michelle Hewitt"/>
  </r>
  <r>
    <s v="5000 - Salaries &amp; Wages"/>
    <s v="Journal"/>
    <x v="13"/>
    <s v="JE127"/>
    <m/>
    <x v="1255"/>
    <n v="711.76"/>
    <m/>
    <s v="HS - Head Start"/>
    <x v="12"/>
    <s v="- No Location -"/>
    <s v="Busra Efil"/>
  </r>
  <r>
    <s v="5000 - Salaries &amp; Wages"/>
    <s v="Journal"/>
    <x v="13"/>
    <s v="JE127"/>
    <m/>
    <x v="1256"/>
    <n v="1260.33"/>
    <m/>
    <s v="HS - Head Start"/>
    <x v="12"/>
    <s v="- No Location -"/>
    <s v="Kristen Furniss"/>
  </r>
  <r>
    <s v="5000 - Salaries &amp; Wages"/>
    <s v="Journal"/>
    <x v="13"/>
    <s v="JE127"/>
    <m/>
    <x v="1257"/>
    <n v="1326.55"/>
    <m/>
    <s v="HS - Head Start"/>
    <x v="12"/>
    <s v="- No Location -"/>
    <s v="Heather Coleman"/>
  </r>
  <r>
    <s v="5000 - Salaries &amp; Wages"/>
    <s v="Journal"/>
    <x v="13"/>
    <s v="JE127"/>
    <m/>
    <x v="1258"/>
    <n v="685.33"/>
    <m/>
    <s v="Mt Holly Schools"/>
    <x v="15"/>
    <s v="- No Location -"/>
    <s v="Carrie Dougherty"/>
  </r>
  <r>
    <s v="5000 - Salaries &amp; Wages"/>
    <s v="Journal"/>
    <x v="13"/>
    <s v="JE127"/>
    <m/>
    <x v="1252"/>
    <n v="183.28"/>
    <m/>
    <s v="CSBG - Community Service Block Grant"/>
    <x v="0"/>
    <s v="Admin Office"/>
    <s v="Greta Peterson"/>
  </r>
  <r>
    <s v="5000 - Salaries &amp; Wages"/>
    <s v="Journal"/>
    <x v="13"/>
    <s v="JE127"/>
    <m/>
    <x v="1259"/>
    <n v="929.44"/>
    <m/>
    <s v="HS - Head Start"/>
    <x v="12"/>
    <s v="- No Location -"/>
    <s v="Janet Leonard"/>
  </r>
  <r>
    <s v="5000 - Salaries &amp; Wages"/>
    <s v="Journal"/>
    <x v="13"/>
    <s v="JE127"/>
    <m/>
    <x v="1260"/>
    <n v="337.69"/>
    <m/>
    <s v="HS - Head Start"/>
    <x v="12"/>
    <s v="- No Location -"/>
    <s v="Andrew Stellwag"/>
  </r>
  <r>
    <s v="5000 - Salaries &amp; Wages"/>
    <s v="Journal"/>
    <x v="13"/>
    <s v="JE127"/>
    <m/>
    <x v="1261"/>
    <n v="413.79"/>
    <m/>
    <s v="HS - Head Start"/>
    <x v="12"/>
    <s v="Admin Office"/>
    <s v="Michelle Hewitt"/>
  </r>
  <r>
    <s v="5000 - Salaries &amp; Wages"/>
    <s v="Journal"/>
    <x v="13"/>
    <s v="JE127"/>
    <m/>
    <x v="1262"/>
    <n v="1163.18"/>
    <m/>
    <s v="HS - Head Start"/>
    <x v="12"/>
    <s v="- No Location -"/>
    <s v="Keshia Flewellen"/>
  </r>
  <r>
    <s v="5000 - Salaries &amp; Wages"/>
    <s v="Journal"/>
    <x v="13"/>
    <s v="JE127"/>
    <m/>
    <x v="1263"/>
    <n v="875.77"/>
    <m/>
    <s v="HS - Head Start"/>
    <x v="12"/>
    <s v="- No Location -"/>
    <s v="Yvette Carpenter"/>
  </r>
  <r>
    <s v="5000 - Salaries &amp; Wages"/>
    <s v="Journal"/>
    <x v="13"/>
    <s v="JE127"/>
    <m/>
    <x v="1264"/>
    <n v="615.38"/>
    <m/>
    <s v="HF - Healthy Families"/>
    <x v="21"/>
    <s v="- No Location -"/>
    <s v="Stephanie Dixon"/>
  </r>
  <r>
    <s v="5000 - Salaries &amp; Wages"/>
    <s v="Journal"/>
    <x v="13"/>
    <s v="JE127"/>
    <m/>
    <x v="1265"/>
    <n v="484.79"/>
    <m/>
    <s v="EHS - Early Head Start"/>
    <x v="6"/>
    <s v="- No Location -"/>
    <s v="Patricia Joyce"/>
  </r>
  <r>
    <s v="5000 - Salaries &amp; Wages"/>
    <s v="Journal"/>
    <x v="13"/>
    <s v="JE127"/>
    <m/>
    <x v="1266"/>
    <n v="676.28"/>
    <m/>
    <s v="Mt Holly Schools"/>
    <x v="15"/>
    <s v="- No Location -"/>
    <s v="Hafize Firat"/>
  </r>
  <r>
    <s v="5000 - Salaries &amp; Wages"/>
    <s v="Journal"/>
    <x v="13"/>
    <s v="JE127"/>
    <m/>
    <x v="1267"/>
    <n v="293.95"/>
    <m/>
    <s v="LiHeap - Low Income Home Energy Assistance Program"/>
    <x v="2"/>
    <s v="- No Location -"/>
    <s v="Vincent Padilla"/>
  </r>
  <r>
    <s v="5000 - Salaries &amp; Wages"/>
    <s v="Journal"/>
    <x v="13"/>
    <s v="JE127"/>
    <m/>
    <x v="1268"/>
    <n v="439.9"/>
    <m/>
    <s v="EHS - Early Head Start"/>
    <x v="6"/>
    <s v="- No Location -"/>
    <s v="Brittnay Markes"/>
  </r>
  <r>
    <s v="5000 - Salaries &amp; Wages"/>
    <s v="Journal"/>
    <x v="13"/>
    <s v="JE127"/>
    <m/>
    <x v="1269"/>
    <n v="674.8"/>
    <m/>
    <s v="HS - Head Start"/>
    <x v="12"/>
    <s v="- No Location -"/>
    <s v="Sherrita Dunn"/>
  </r>
  <r>
    <s v="5000 - Salaries &amp; Wages"/>
    <s v="Journal"/>
    <x v="13"/>
    <s v="JE127"/>
    <m/>
    <x v="1270"/>
    <n v="1884.98"/>
    <m/>
    <s v="HS - Head Start"/>
    <x v="12"/>
    <s v="- No Location -"/>
    <s v="ISATA BAH"/>
  </r>
  <r>
    <s v="5000 - Salaries &amp; Wages"/>
    <s v="Journal"/>
    <x v="13"/>
    <s v="JE127"/>
    <m/>
    <x v="1271"/>
    <n v="885.81"/>
    <m/>
    <s v="CCR&amp;R - Child Care Resource &amp; Referral"/>
    <x v="18"/>
    <s v="Admin Office"/>
    <s v="Darshpreet Thind"/>
  </r>
  <r>
    <s v="5000 - Salaries &amp; Wages"/>
    <s v="Journal"/>
    <x v="13"/>
    <s v="JE127"/>
    <m/>
    <x v="1272"/>
    <n v="646.1"/>
    <m/>
    <s v="HS - Head Start"/>
    <x v="12"/>
    <s v="- No Location -"/>
    <s v="Saliha Yanik"/>
  </r>
  <r>
    <s v="5000 - Salaries &amp; Wages"/>
    <s v="Journal"/>
    <x v="13"/>
    <s v="JE127"/>
    <m/>
    <x v="1273"/>
    <n v="1586.54"/>
    <m/>
    <s v="CCYC - Community Council of Young Children"/>
    <x v="22"/>
    <s v="Admin Office"/>
    <s v="Janessa Rivera"/>
  </r>
  <r>
    <s v="5000 - Salaries &amp; Wages"/>
    <s v="Journal"/>
    <x v="13"/>
    <s v="JE127"/>
    <m/>
    <x v="1274"/>
    <n v="276.66000000000003"/>
    <m/>
    <s v="CSBG - Community Service Block Grant"/>
    <x v="17"/>
    <s v="Admin Office"/>
    <s v="Ruben Johnson"/>
  </r>
  <r>
    <s v="5000 - Salaries &amp; Wages"/>
    <s v="Journal"/>
    <x v="13"/>
    <s v="JE127"/>
    <m/>
    <x v="1275"/>
    <n v="127.2"/>
    <m/>
    <s v="EHS - Early Head Start"/>
    <x v="6"/>
    <s v="- No Location -"/>
    <s v="Samir Reiz"/>
  </r>
  <r>
    <s v="5000 - Salaries &amp; Wages"/>
    <s v="Journal"/>
    <x v="13"/>
    <s v="JE127"/>
    <m/>
    <x v="1247"/>
    <n v="34.619999999999997"/>
    <m/>
    <s v="HPRP2 - Homeless Prevention Rapid Rehousing"/>
    <x v="8"/>
    <s v="Admin Office"/>
    <s v="Manvir Gill"/>
  </r>
  <r>
    <s v="5000 - Salaries &amp; Wages"/>
    <s v="Journal"/>
    <x v="13"/>
    <s v="JE127"/>
    <m/>
    <x v="1276"/>
    <n v="1292.06"/>
    <m/>
    <s v="HF - Healthy Families"/>
    <x v="5"/>
    <s v="- No Location -"/>
    <s v="Susan Margolis"/>
  </r>
  <r>
    <s v="5000 - Salaries &amp; Wages"/>
    <s v="Journal"/>
    <x v="13"/>
    <s v="JE127"/>
    <m/>
    <x v="1277"/>
    <n v="1073.1400000000001"/>
    <m/>
    <s v="EHS - Early Head Start"/>
    <x v="6"/>
    <s v="- No Location -"/>
    <s v="Ayanna Martin"/>
  </r>
  <r>
    <s v="5000 - Salaries &amp; Wages"/>
    <s v="Journal"/>
    <x v="13"/>
    <s v="JE127"/>
    <m/>
    <x v="1278"/>
    <n v="650.72"/>
    <m/>
    <s v="HS - Head Start"/>
    <x v="12"/>
    <s v="- No Location -"/>
    <s v="Doreen Knaupp"/>
  </r>
  <r>
    <s v="5000 - Salaries &amp; Wages"/>
    <s v="Journal"/>
    <x v="13"/>
    <s v="JE127"/>
    <m/>
    <x v="1279"/>
    <n v="1209.98"/>
    <m/>
    <s v="HS - Head Start"/>
    <x v="12"/>
    <s v="- No Location -"/>
    <s v="Maria Figueroa"/>
  </r>
  <r>
    <s v="5000 - Salaries &amp; Wages"/>
    <s v="Journal"/>
    <x v="13"/>
    <s v="JE127"/>
    <m/>
    <x v="1275"/>
    <n v="577.11"/>
    <m/>
    <s v="CSBG - Community Service Block Grant"/>
    <x v="0"/>
    <s v="- No Location -"/>
    <s v="Samir Reiz"/>
  </r>
  <r>
    <s v="5000 - Salaries &amp; Wages"/>
    <s v="Journal"/>
    <x v="13"/>
    <s v="JE127"/>
    <m/>
    <x v="1280"/>
    <n v="1846.16"/>
    <m/>
    <s v="HS - Head Start"/>
    <x v="12"/>
    <s v="- No Location -"/>
    <s v="Christiana Buffett"/>
  </r>
  <r>
    <s v="5000 - Salaries &amp; Wages"/>
    <s v="Journal"/>
    <x v="13"/>
    <s v="JE127"/>
    <m/>
    <x v="1227"/>
    <n v="75"/>
    <m/>
    <s v="LiHeap - Low Income Home Energy Assistance Program"/>
    <x v="2"/>
    <s v="Admin Office"/>
    <s v="Kyle Edwards"/>
  </r>
  <r>
    <s v="5000 - Salaries &amp; Wages"/>
    <s v="Journal"/>
    <x v="13"/>
    <s v="JE127"/>
    <m/>
    <x v="1281"/>
    <n v="98.54"/>
    <m/>
    <s v="HF - Healthy Families"/>
    <x v="21"/>
    <s v="- No Location -"/>
    <s v="Claire Garner"/>
  </r>
  <r>
    <s v="5000 - Salaries &amp; Wages"/>
    <s v="Journal"/>
    <x v="13"/>
    <s v="JE127"/>
    <m/>
    <x v="1241"/>
    <n v="675"/>
    <m/>
    <s v="CSBG - Community Service Block Grant"/>
    <x v="0"/>
    <s v="Admin Office"/>
    <s v="Elayne Schermerhorn"/>
  </r>
  <r>
    <s v="5000 - Salaries &amp; Wages"/>
    <s v="Journal"/>
    <x v="13"/>
    <s v="JE127"/>
    <m/>
    <x v="1282"/>
    <n v="857.02"/>
    <m/>
    <s v="CSBG - Community Service Block Grant"/>
    <x v="17"/>
    <s v="- No Location -"/>
    <s v="Sheila Hughes"/>
  </r>
  <r>
    <s v="5000 - Salaries &amp; Wages"/>
    <s v="Journal"/>
    <x v="13"/>
    <s v="JE127"/>
    <m/>
    <x v="1283"/>
    <n v="917.99"/>
    <m/>
    <s v="CCR&amp;R - Child Care Resource &amp; Referral"/>
    <x v="13"/>
    <s v="- No Location -"/>
    <s v="Devita Smith"/>
  </r>
  <r>
    <s v="5000 - Salaries &amp; Wages"/>
    <s v="Journal"/>
    <x v="13"/>
    <s v="JE127"/>
    <m/>
    <x v="1284"/>
    <n v="791.12"/>
    <m/>
    <s v="CCR&amp;R - Child Care Resource &amp; Referral"/>
    <x v="13"/>
    <s v="- No Location -"/>
    <s v="Janelle Yvette Sample"/>
  </r>
  <r>
    <s v="5000 - Salaries &amp; Wages"/>
    <s v="Journal"/>
    <x v="13"/>
    <s v="JE127"/>
    <m/>
    <x v="1285"/>
    <n v="1076.22"/>
    <m/>
    <s v="HS - Head Start"/>
    <x v="12"/>
    <s v="- No Location -"/>
    <s v="Jacquelyn Gardner"/>
  </r>
  <r>
    <s v="5000 - Salaries &amp; Wages"/>
    <s v="Journal"/>
    <x v="13"/>
    <s v="JE127"/>
    <m/>
    <x v="1224"/>
    <n v="29.94"/>
    <m/>
    <s v="HF - Healthy Families"/>
    <x v="4"/>
    <s v="- No Location -"/>
    <s v="Kendra Plummer"/>
  </r>
  <r>
    <s v="5000 - Salaries &amp; Wages"/>
    <s v="Journal"/>
    <x v="13"/>
    <s v="JE127"/>
    <m/>
    <x v="1286"/>
    <n v="646.1"/>
    <m/>
    <s v="HS - Head Start"/>
    <x v="12"/>
    <s v="- No Location -"/>
    <s v="Danyel Saxton"/>
  </r>
  <r>
    <s v="5000 - Salaries &amp; Wages"/>
    <s v="Journal"/>
    <x v="13"/>
    <s v="JE127"/>
    <m/>
    <x v="1229"/>
    <n v="368.95"/>
    <m/>
    <s v="HS - Head Start"/>
    <x v="12"/>
    <s v="Admin Office"/>
    <s v="Amie Sharer"/>
  </r>
  <r>
    <s v="5000 - Salaries &amp; Wages"/>
    <s v="Journal"/>
    <x v="13"/>
    <s v="JE127"/>
    <m/>
    <x v="1227"/>
    <n v="250"/>
    <m/>
    <s v="CCR&amp;R - Child Care Resource &amp; Referral"/>
    <x v="13"/>
    <s v="Admin Office"/>
    <s v="Kyle Edwards"/>
  </r>
  <r>
    <s v="5000 - Salaries &amp; Wages"/>
    <s v="Journal"/>
    <x v="13"/>
    <s v="JE127"/>
    <m/>
    <x v="1218"/>
    <n v="134.63"/>
    <m/>
    <s v="CCR&amp;R - Child Care Resource &amp; Referral"/>
    <x v="11"/>
    <s v="- No Location -"/>
    <s v="Christine Morrison"/>
  </r>
  <r>
    <s v="5000 - Salaries &amp; Wages"/>
    <s v="Journal"/>
    <x v="13"/>
    <s v="JE127"/>
    <m/>
    <x v="1241"/>
    <n v="2094.23"/>
    <m/>
    <s v="HS - Head Start"/>
    <x v="12"/>
    <s v="Admin Office"/>
    <s v="Elayne Schermerhorn"/>
  </r>
  <r>
    <s v="5000 - Salaries &amp; Wages"/>
    <s v="Journal"/>
    <x v="13"/>
    <s v="JE127"/>
    <m/>
    <x v="1265"/>
    <n v="238.78"/>
    <m/>
    <s v="HS - Head Start"/>
    <x v="12"/>
    <s v="- No Location -"/>
    <s v="Patricia Joyce"/>
  </r>
  <r>
    <s v="5000 - Salaries &amp; Wages"/>
    <s v="Journal"/>
    <x v="13"/>
    <s v="JE127"/>
    <m/>
    <x v="1287"/>
    <n v="237.18"/>
    <m/>
    <s v="HS - Head Start"/>
    <x v="12"/>
    <s v="- No Location -"/>
    <s v="Orlando Martinez"/>
  </r>
  <r>
    <s v="5000 - Salaries &amp; Wages"/>
    <s v="Journal"/>
    <x v="13"/>
    <s v="JE127"/>
    <m/>
    <x v="1252"/>
    <n v="733.12"/>
    <m/>
    <s v="HS - Head Start"/>
    <x v="12"/>
    <s v="Admin Office"/>
    <s v="Greta Peterson"/>
  </r>
  <r>
    <s v="5000 - Salaries &amp; Wages"/>
    <s v="Journal"/>
    <x v="13"/>
    <s v="JE127"/>
    <m/>
    <x v="1233"/>
    <n v="88.87"/>
    <m/>
    <s v="CCR&amp;R - Child Care Resource &amp; Referral"/>
    <x v="20"/>
    <s v="- No Location -"/>
    <s v="Kristin Mayes"/>
  </r>
  <r>
    <s v="5000 - Salaries &amp; Wages"/>
    <s v="Journal"/>
    <x v="13"/>
    <s v="JE127"/>
    <m/>
    <x v="1264"/>
    <n v="565.77"/>
    <m/>
    <s v="HF - Healthy Families"/>
    <x v="5"/>
    <s v="- No Location -"/>
    <s v="Stephanie Dixon"/>
  </r>
  <r>
    <s v="5000 - Salaries &amp; Wages"/>
    <s v="Journal"/>
    <x v="13"/>
    <s v="JE127"/>
    <m/>
    <x v="1288"/>
    <n v="1134.27"/>
    <m/>
    <s v="CCR&amp;R - Child Care Resource &amp; Referral"/>
    <x v="13"/>
    <s v="- No Location -"/>
    <s v="Wanda Fisher"/>
  </r>
  <r>
    <s v="5000 - Salaries &amp; Wages"/>
    <s v="Journal"/>
    <x v="13"/>
    <s v="JE127"/>
    <m/>
    <x v="1289"/>
    <n v="1183.74"/>
    <m/>
    <s v="CCR&amp;R - Child Care Resource &amp; Referral"/>
    <x v="11"/>
    <s v="- No Location -"/>
    <s v="Sue Fenick"/>
  </r>
  <r>
    <s v="5000 - Salaries &amp; Wages"/>
    <s v="Journal"/>
    <x v="13"/>
    <s v="JE127"/>
    <m/>
    <x v="1290"/>
    <n v="1046.68"/>
    <m/>
    <s v="CCR&amp;R - Child Care Resource &amp; Referral"/>
    <x v="11"/>
    <s v="- No Location -"/>
    <s v="Vivyan Saloka"/>
  </r>
  <r>
    <s v="5000 - Salaries &amp; Wages"/>
    <s v="Journal"/>
    <x v="13"/>
    <s v="JE127"/>
    <m/>
    <x v="1291"/>
    <n v="1030.04"/>
    <m/>
    <s v="HS - Head Start"/>
    <x v="12"/>
    <s v="- No Location -"/>
    <s v="Tawanna Best"/>
  </r>
  <r>
    <s v="5000 - Salaries &amp; Wages"/>
    <s v="Journal"/>
    <x v="13"/>
    <s v="JE127"/>
    <m/>
    <x v="1292"/>
    <n v="489.69"/>
    <m/>
    <s v="USF - Universal Service Fund"/>
    <x v="9"/>
    <s v="- No Location -"/>
    <s v="Patricia Brown"/>
  </r>
  <r>
    <s v="5000 - Salaries &amp; Wages"/>
    <s v="Journal"/>
    <x v="13"/>
    <s v="JE127"/>
    <m/>
    <x v="1273"/>
    <n v="85.38"/>
    <m/>
    <s v="HF - Healthy Families"/>
    <x v="5"/>
    <s v="Admin Office"/>
    <s v="Janessa Rivera"/>
  </r>
  <r>
    <s v="5000 - Salaries &amp; Wages"/>
    <s v="Journal"/>
    <x v="13"/>
    <s v="JE127"/>
    <m/>
    <x v="1227"/>
    <n v="500"/>
    <m/>
    <s v="CSBG - Community Service Block Grant"/>
    <x v="0"/>
    <s v="Admin Office"/>
    <s v="Kyle Edwards"/>
  </r>
  <r>
    <s v="5000 - Salaries &amp; Wages"/>
    <s v="Journal"/>
    <x v="13"/>
    <s v="JE127"/>
    <m/>
    <x v="1293"/>
    <n v="703.79"/>
    <m/>
    <s v="HS - Head Start"/>
    <x v="12"/>
    <s v="- No Location -"/>
    <s v="Chalesha Jefferson"/>
  </r>
  <r>
    <s v="5000 - Salaries &amp; Wages"/>
    <s v="Journal"/>
    <x v="13"/>
    <s v="JE127"/>
    <m/>
    <x v="1294"/>
    <n v="2566.06"/>
    <m/>
    <s v="HS - Head Start"/>
    <x v="12"/>
    <s v="- No Location -"/>
    <s v="Natalie Mitchem"/>
  </r>
  <r>
    <s v="5000 - Salaries &amp; Wages"/>
    <s v="Journal"/>
    <x v="13"/>
    <s v="JE127"/>
    <m/>
    <x v="1295"/>
    <n v="70.040000000000006"/>
    <m/>
    <s v="CCR&amp;R - Child Care Resource &amp; Referral"/>
    <x v="19"/>
    <s v="- No Location -"/>
    <s v="Judith Byrne"/>
  </r>
  <r>
    <s v="5000 - Salaries &amp; Wages"/>
    <s v="Journal"/>
    <x v="13"/>
    <s v="JE127"/>
    <m/>
    <x v="1296"/>
    <n v="307.13"/>
    <m/>
    <s v="USF - Universal Service Fund"/>
    <x v="9"/>
    <s v="- No Location -"/>
    <s v="Constance Pritchett"/>
  </r>
  <r>
    <s v="5000 - Salaries &amp; Wages"/>
    <s v="Journal"/>
    <x v="13"/>
    <s v="JE127"/>
    <m/>
    <x v="1297"/>
    <n v="214.21"/>
    <m/>
    <s v="USF - Universal Service Fund"/>
    <x v="9"/>
    <s v="- No Location -"/>
    <s v="Quamillah Nelson"/>
  </r>
  <r>
    <s v="5000 - Salaries &amp; Wages"/>
    <s v="Journal"/>
    <x v="13"/>
    <s v="JE127"/>
    <m/>
    <x v="1298"/>
    <n v="1216"/>
    <m/>
    <s v="HF - Healthy Families"/>
    <x v="5"/>
    <s v="- No Location -"/>
    <s v="Karla DeJesus-Centeno"/>
  </r>
  <r>
    <s v="5000 - Salaries &amp; Wages"/>
    <s v="Journal"/>
    <x v="13"/>
    <s v="JE127"/>
    <m/>
    <x v="1299"/>
    <n v="491.19"/>
    <m/>
    <s v="CSBG - Community Service Block Grant"/>
    <x v="0"/>
    <s v="- No Location -"/>
    <s v="Rovenna Overton"/>
  </r>
  <r>
    <s v="5000 - Salaries &amp; Wages"/>
    <s v="Journal"/>
    <x v="13"/>
    <s v="JE127"/>
    <m/>
    <x v="1300"/>
    <n v="1552.84"/>
    <m/>
    <s v="CCR&amp;R - Child Care Resource &amp; Referral"/>
    <x v="1"/>
    <s v="- No Location -"/>
    <s v="Kathryn Simone"/>
  </r>
  <r>
    <s v="5000 - Salaries &amp; Wages"/>
    <s v="Journal"/>
    <x v="13"/>
    <s v="JE127"/>
    <m/>
    <x v="1289"/>
    <n v="197.29"/>
    <m/>
    <s v="CCR&amp;R - Child Care Resource &amp; Referral"/>
    <x v="13"/>
    <s v="- No Location -"/>
    <s v="Sue Fenick"/>
  </r>
  <r>
    <s v="5000 - Salaries &amp; Wages"/>
    <s v="Journal"/>
    <x v="13"/>
    <s v="JE127"/>
    <m/>
    <x v="1301"/>
    <n v="2184.14"/>
    <m/>
    <s v="CCR&amp;R - Child Care Resource &amp; Referral"/>
    <x v="13"/>
    <s v="- No Location -"/>
    <s v="Ruth Ragin"/>
  </r>
  <r>
    <s v="5000 - Salaries &amp; Wages"/>
    <s v="Journal"/>
    <x v="13"/>
    <s v="JE127"/>
    <m/>
    <x v="1302"/>
    <n v="655.16"/>
    <m/>
    <s v="HS - Head Start"/>
    <x v="12"/>
    <s v="- No Location -"/>
    <s v="Doris Santana"/>
  </r>
  <r>
    <s v="5000 - Salaries &amp; Wages"/>
    <s v="Journal"/>
    <x v="13"/>
    <s v="JE127"/>
    <m/>
    <x v="1303"/>
    <n v="1545.66"/>
    <m/>
    <s v="HS - Head Start"/>
    <x v="12"/>
    <s v="- No Location -"/>
    <s v="Patricia Goldwire"/>
  </r>
  <r>
    <s v="5000 - Salaries &amp; Wages"/>
    <s v="Journal"/>
    <x v="13"/>
    <s v="JE127"/>
    <m/>
    <x v="1252"/>
    <n v="152.72999999999999"/>
    <m/>
    <s v="CCFP - Child Care Food Program"/>
    <x v="24"/>
    <s v="Admin Office"/>
    <s v="Greta Peterson"/>
  </r>
  <r>
    <s v="5000 - Salaries &amp; Wages"/>
    <s v="Journal"/>
    <x v="13"/>
    <s v="JE127"/>
    <m/>
    <x v="1274"/>
    <n v="202.43"/>
    <m/>
    <s v="LiHeap - Low Income Home Energy Assistance Program"/>
    <x v="2"/>
    <s v="Admin Office"/>
    <s v="Ruben Johnson"/>
  </r>
  <r>
    <s v="5000 - Salaries &amp; Wages"/>
    <s v="Journal"/>
    <x v="13"/>
    <s v="JE127"/>
    <m/>
    <x v="1224"/>
    <n v="113.4"/>
    <m/>
    <s v="LiHeap - Low Income Home Energy Assistance Program"/>
    <x v="2"/>
    <s v="- No Location -"/>
    <s v="Kendra Plummer"/>
  </r>
  <r>
    <s v="5000 - Salaries &amp; Wages"/>
    <s v="Journal"/>
    <x v="13"/>
    <s v="JE127"/>
    <m/>
    <x v="1264"/>
    <n v="506.21"/>
    <m/>
    <s v="HF - Healthy Families"/>
    <x v="4"/>
    <s v="- No Location -"/>
    <s v="Stephanie Dixon"/>
  </r>
  <r>
    <s v="5000 - Salaries &amp; Wages"/>
    <s v="Journal"/>
    <x v="13"/>
    <s v="JE127"/>
    <m/>
    <x v="1304"/>
    <n v="736.87"/>
    <m/>
    <s v="HS - Head Start"/>
    <x v="12"/>
    <s v="- No Location -"/>
    <s v="Farhanaz Habib"/>
  </r>
  <r>
    <s v="5000 - Salaries &amp; Wages"/>
    <s v="Journal"/>
    <x v="13"/>
    <s v="JE127"/>
    <m/>
    <x v="1305"/>
    <n v="480.66"/>
    <m/>
    <s v="HS - Head Start"/>
    <x v="12"/>
    <s v="- No Location -"/>
    <s v="Ta'Jah Conyers"/>
  </r>
  <r>
    <s v="5000 - Salaries &amp; Wages"/>
    <s v="Journal"/>
    <x v="13"/>
    <s v="JE127"/>
    <m/>
    <x v="1306"/>
    <n v="918.42"/>
    <m/>
    <s v="HS - Head Start"/>
    <x v="12"/>
    <s v="- No Location -"/>
    <s v="Shante Branscomb"/>
  </r>
  <r>
    <s v="5000 - Salaries &amp; Wages"/>
    <s v="Journal"/>
    <x v="13"/>
    <s v="JE127"/>
    <m/>
    <x v="1307"/>
    <n v="1212.32"/>
    <m/>
    <s v="HS - Head Start"/>
    <x v="12"/>
    <s v="- No Location -"/>
    <s v="Bouchra Benachir"/>
  </r>
  <r>
    <s v="5000 - Salaries &amp; Wages"/>
    <s v="Journal"/>
    <x v="13"/>
    <s v="JE127"/>
    <m/>
    <x v="1308"/>
    <n v="1516.71"/>
    <m/>
    <s v="HS - Head Start"/>
    <x v="12"/>
    <s v="- No Location -"/>
    <s v="Lynn Orangers"/>
  </r>
  <r>
    <s v="5000 - Salaries &amp; Wages"/>
    <s v="Journal"/>
    <x v="13"/>
    <s v="JE127"/>
    <m/>
    <x v="1309"/>
    <n v="68.95"/>
    <m/>
    <s v="CCFP - Child Care Food Program"/>
    <x v="24"/>
    <s v="Admin Office"/>
    <s v="Robert Mayfield"/>
  </r>
  <r>
    <s v="5000 - Salaries &amp; Wages"/>
    <s v="Journal"/>
    <x v="13"/>
    <s v="JE127"/>
    <m/>
    <x v="1253"/>
    <n v="345.64"/>
    <m/>
    <s v="LiHeap - Low Income Home Energy Assistance Program"/>
    <x v="2"/>
    <s v="- No Location -"/>
    <s v="Shirley Matthews"/>
  </r>
  <r>
    <s v="5000 - Salaries &amp; Wages"/>
    <s v="Journal"/>
    <x v="13"/>
    <s v="JE127"/>
    <m/>
    <x v="1310"/>
    <n v="264.60000000000002"/>
    <m/>
    <s v="LiHeap - Low Income Home Energy Assistance Program"/>
    <x v="2"/>
    <s v="- No Location -"/>
    <s v="Kayla Black"/>
  </r>
  <r>
    <s v="5000 - Salaries &amp; Wages"/>
    <s v="Journal"/>
    <x v="13"/>
    <s v="JE127"/>
    <m/>
    <x v="1311"/>
    <n v="1241.6400000000001"/>
    <m/>
    <s v="EHS - Early Head Start"/>
    <x v="6"/>
    <s v="- No Location -"/>
    <s v="Toxi Miller"/>
  </r>
  <r>
    <s v="5000 - Salaries &amp; Wages"/>
    <s v="Journal"/>
    <x v="13"/>
    <s v="JE127"/>
    <m/>
    <x v="1312"/>
    <n v="336"/>
    <m/>
    <s v="CCR&amp;R - Child Care Resource &amp; Referral"/>
    <x v="13"/>
    <s v="- No Location -"/>
    <s v="Francis Vargas-Crawford"/>
  </r>
  <r>
    <s v="5000 - Salaries &amp; Wages"/>
    <s v="Journal"/>
    <x v="13"/>
    <s v="JE127"/>
    <m/>
    <x v="1274"/>
    <n v="2769.98"/>
    <m/>
    <s v="HS - Head Start"/>
    <x v="12"/>
    <s v="Admin Office"/>
    <s v="Ruben Johnson"/>
  </r>
  <r>
    <s v="5000 - Salaries &amp; Wages"/>
    <s v="Journal"/>
    <x v="13"/>
    <s v="JE127"/>
    <m/>
    <x v="1313"/>
    <n v="894.82"/>
    <m/>
    <s v="HS - Head Start"/>
    <x v="12"/>
    <s v="- No Location -"/>
    <s v="Reyhan Canturk"/>
  </r>
  <r>
    <s v="5000 - Salaries &amp; Wages"/>
    <s v="Journal"/>
    <x v="13"/>
    <s v="JE127"/>
    <m/>
    <x v="1314"/>
    <n v="657.79"/>
    <m/>
    <s v="HS - Head Start"/>
    <x v="12"/>
    <s v="- No Location -"/>
    <s v="Kameron Wood"/>
  </r>
  <r>
    <s v="5000 - Salaries &amp; Wages"/>
    <s v="Journal"/>
    <x v="13"/>
    <s v="JE127"/>
    <m/>
    <x v="1315"/>
    <n v="2137.37"/>
    <m/>
    <s v="HS - Head Start"/>
    <x v="12"/>
    <s v="- No Location -"/>
    <s v="Jill Rickards"/>
  </r>
  <r>
    <s v="5000 - Salaries &amp; Wages"/>
    <s v="Journal"/>
    <x v="13"/>
    <s v="JE127"/>
    <m/>
    <x v="1316"/>
    <n v="864.19"/>
    <m/>
    <s v="HS - Head Start"/>
    <x v="12"/>
    <s v="- No Location -"/>
    <s v="William Carson"/>
  </r>
  <r>
    <s v="5000 - Salaries &amp; Wages"/>
    <s v="Journal"/>
    <x v="13"/>
    <s v="JE127"/>
    <m/>
    <x v="1229"/>
    <n v="55.37"/>
    <m/>
    <s v="CCYC - Community Council of Young Children"/>
    <x v="22"/>
    <s v="Admin Office"/>
    <s v="Amie Sharer"/>
  </r>
  <r>
    <s v="5000 - Salaries &amp; Wages"/>
    <s v="Journal"/>
    <x v="13"/>
    <s v="JE127"/>
    <m/>
    <x v="1227"/>
    <n v="71.25"/>
    <m/>
    <s v="CCYC - Community Council of Young Children"/>
    <x v="22"/>
    <s v="Admin Office"/>
    <s v="Kyle Edwards"/>
  </r>
  <r>
    <s v="5000 - Salaries &amp; Wages"/>
    <s v="Journal"/>
    <x v="13"/>
    <s v="JE127"/>
    <m/>
    <x v="1317"/>
    <n v="641.74"/>
    <m/>
    <s v="HS - Head Start"/>
    <x v="12"/>
    <s v="- No Location -"/>
    <s v="Deniz Genc"/>
  </r>
  <r>
    <s v="5000 - Salaries &amp; Wages"/>
    <s v="Journal"/>
    <x v="13"/>
    <s v="JE127"/>
    <m/>
    <x v="1309"/>
    <n v="187.69"/>
    <m/>
    <s v="HS - Head Start"/>
    <x v="12"/>
    <s v="Admin Office"/>
    <s v="Robert Mayfield"/>
  </r>
  <r>
    <s v="5000 - Salaries &amp; Wages"/>
    <s v="Journal"/>
    <x v="13"/>
    <s v="JE127"/>
    <m/>
    <x v="1318"/>
    <n v="2294.86"/>
    <m/>
    <s v="HS - Head Start"/>
    <x v="12"/>
    <s v="- No Location -"/>
    <s v="LOIS BOND"/>
  </r>
  <r>
    <s v="5000 - Salaries &amp; Wages"/>
    <s v="Journal"/>
    <x v="13"/>
    <s v="JE127"/>
    <m/>
    <x v="1224"/>
    <n v="68.040000000000006"/>
    <m/>
    <s v="USF - Universal Service Fund"/>
    <x v="9"/>
    <s v="- No Location -"/>
    <s v="Kendra Plummer"/>
  </r>
  <r>
    <s v="5000 - Salaries &amp; Wages"/>
    <s v="Journal"/>
    <x v="13"/>
    <s v="JE127"/>
    <m/>
    <x v="1275"/>
    <n v="226.13"/>
    <m/>
    <s v="HS - Head Start"/>
    <x v="12"/>
    <s v="- No Location -"/>
    <s v="Samir Reiz"/>
  </r>
  <r>
    <s v="5000 - Salaries &amp; Wages"/>
    <s v="Journal"/>
    <x v="13"/>
    <s v="JE127"/>
    <m/>
    <x v="1319"/>
    <n v="652.84"/>
    <m/>
    <s v="HS - Head Start"/>
    <x v="12"/>
    <s v="- No Location -"/>
    <s v="Samarjit Sharma"/>
  </r>
  <r>
    <s v="5000 - Salaries &amp; Wages"/>
    <s v="Journal"/>
    <x v="13"/>
    <s v="JE127"/>
    <m/>
    <x v="1320"/>
    <n v="1968.74"/>
    <m/>
    <s v="HS - Head Start"/>
    <x v="12"/>
    <s v="- No Location -"/>
    <s v="Bonnie Sheipe-Warthen"/>
  </r>
  <r>
    <s v="5000 - Salaries &amp; Wages"/>
    <s v="Journal"/>
    <x v="13"/>
    <s v="JE127"/>
    <m/>
    <x v="1321"/>
    <n v="950"/>
    <m/>
    <s v="HS - Head Start"/>
    <x v="12"/>
    <s v="- No Location -"/>
    <s v="Ozlem Yigit"/>
  </r>
  <r>
    <s v="5000 - Salaries &amp; Wages"/>
    <s v="Journal"/>
    <x v="13"/>
    <s v="JE127"/>
    <m/>
    <x v="1227"/>
    <n v="250"/>
    <m/>
    <s v="CCR&amp;R - Child Care Resource &amp; Referral"/>
    <x v="18"/>
    <s v="Admin Office"/>
    <s v="Kyle Edwards"/>
  </r>
  <r>
    <s v="5000 - Salaries &amp; Wages"/>
    <s v="Journal"/>
    <x v="13"/>
    <s v="JE127"/>
    <m/>
    <x v="1322"/>
    <n v="641.16999999999996"/>
    <m/>
    <s v="LiHeap - Low Income Home Energy Assistance Program"/>
    <x v="2"/>
    <s v="- No Location -"/>
    <s v="Donna Hajzer"/>
  </r>
  <r>
    <s v="5000 - Salaries &amp; Wages"/>
    <s v="Journal"/>
    <x v="13"/>
    <s v="JE127"/>
    <m/>
    <x v="1323"/>
    <n v="492.25"/>
    <m/>
    <s v="LiHeap - Low Income Home Energy Assistance Program"/>
    <x v="2"/>
    <s v="- No Location -"/>
    <s v="Denise Cacalori"/>
  </r>
  <r>
    <s v="5000 - Salaries &amp; Wages"/>
    <s v="Journal"/>
    <x v="13"/>
    <s v="JE127"/>
    <m/>
    <x v="1236"/>
    <n v="667.3"/>
    <m/>
    <s v="CCR&amp;R - Child Care Resource &amp; Referral"/>
    <x v="13"/>
    <s v="- No Location -"/>
    <s v="Susan Ford"/>
  </r>
  <r>
    <s v="5000 - Salaries &amp; Wages"/>
    <s v="Journal"/>
    <x v="13"/>
    <s v="JE127"/>
    <m/>
    <x v="1260"/>
    <n v="685.62"/>
    <m/>
    <s v="EHS - Early Head Start"/>
    <x v="6"/>
    <s v="- No Location -"/>
    <s v="Andrew Stellwag"/>
  </r>
  <r>
    <s v="5000 - Salaries &amp; Wages"/>
    <s v="Journal"/>
    <x v="13"/>
    <s v="JE127"/>
    <m/>
    <x v="1324"/>
    <n v="681.84"/>
    <m/>
    <s v="EHS - Early Head Start"/>
    <x v="6"/>
    <s v="- No Location -"/>
    <s v="Amylir Torres"/>
  </r>
  <r>
    <s v="5000 - Salaries &amp; Wages"/>
    <s v="Journal"/>
    <x v="13"/>
    <s v="JE127"/>
    <m/>
    <x v="1325"/>
    <n v="445"/>
    <m/>
    <s v="HS - Head Start"/>
    <x v="12"/>
    <s v="- No Location -"/>
    <s v="Catherine Foster"/>
  </r>
  <r>
    <s v="5000 - Salaries &amp; Wages"/>
    <s v="Journal"/>
    <x v="13"/>
    <s v="JE127"/>
    <m/>
    <x v="1326"/>
    <n v="982.2"/>
    <m/>
    <s v="HS - Head Start"/>
    <x v="12"/>
    <s v="- No Location -"/>
    <s v="Bobby Johnson"/>
  </r>
  <r>
    <s v="5000 - Salaries &amp; Wages"/>
    <s v="Journal"/>
    <x v="13"/>
    <s v="JE127"/>
    <m/>
    <x v="1282"/>
    <n v="110.54"/>
    <m/>
    <s v="CSBG - Community Service Block Grant"/>
    <x v="0"/>
    <s v="- No Location -"/>
    <s v="Sheila Hughes"/>
  </r>
  <r>
    <s v="5000 - Salaries &amp; Wages"/>
    <s v="Journal"/>
    <x v="13"/>
    <s v="JE127"/>
    <m/>
    <x v="1327"/>
    <n v="863.52"/>
    <m/>
    <s v="CSBG - Community Service Block Grant"/>
    <x v="0"/>
    <s v="Admin Office"/>
    <s v="Colin Harty"/>
  </r>
  <r>
    <s v="5000 - Salaries &amp; Wages"/>
    <s v="Journal"/>
    <x v="13"/>
    <s v="JE127"/>
    <m/>
    <x v="1328"/>
    <n v="963.7"/>
    <m/>
    <s v="CSBG - Community Service Block Grant"/>
    <x v="0"/>
    <s v="- No Location -"/>
    <s v="Gerlini Garrido"/>
  </r>
  <r>
    <s v="5000 - Salaries &amp; Wages"/>
    <s v="Journal"/>
    <x v="13"/>
    <s v="JE127"/>
    <m/>
    <x v="1329"/>
    <m/>
    <n v="201.97"/>
    <m/>
    <x v="10"/>
    <s v="- No Location -"/>
    <m/>
  </r>
  <r>
    <s v="5000 - Salaries &amp; Wages"/>
    <s v="Journal"/>
    <x v="13"/>
    <s v="JE127"/>
    <m/>
    <x v="1330"/>
    <n v="804.86"/>
    <m/>
    <s v="HS - Head Start"/>
    <x v="12"/>
    <s v="- No Location -"/>
    <s v="Kathryn Hartlaub"/>
  </r>
  <r>
    <s v="5000 - Salaries &amp; Wages"/>
    <s v="Journal"/>
    <x v="13"/>
    <s v="JE127"/>
    <m/>
    <x v="1331"/>
    <n v="724.53"/>
    <m/>
    <s v="HS - Head Start"/>
    <x v="12"/>
    <s v="- No Location -"/>
    <s v="Yvonne Dogbe"/>
  </r>
  <r>
    <s v="5000 - Salaries &amp; Wages"/>
    <s v="Journal"/>
    <x v="13"/>
    <s v="JE127"/>
    <m/>
    <x v="1332"/>
    <n v="910"/>
    <m/>
    <s v="CCR&amp;R - Child Care Resource &amp; Referral"/>
    <x v="13"/>
    <s v="- No Location -"/>
    <s v="Kathryn Magauran"/>
  </r>
  <r>
    <s v="5000 - Salaries &amp; Wages"/>
    <s v="Journal"/>
    <x v="13"/>
    <s v="JE127"/>
    <m/>
    <x v="1333"/>
    <n v="1095.71"/>
    <m/>
    <s v="HS - Head Start"/>
    <x v="12"/>
    <s v="- No Location -"/>
    <s v="Bibiana Arreguin"/>
  </r>
  <r>
    <s v="5000 - Salaries &amp; Wages"/>
    <s v="Journal"/>
    <x v="13"/>
    <s v="JE127"/>
    <m/>
    <x v="1334"/>
    <n v="1081.1500000000001"/>
    <m/>
    <s v="HS - Head Start"/>
    <x v="12"/>
    <s v="- No Location -"/>
    <s v="Verdina Pryor"/>
  </r>
  <r>
    <s v="5000 - Salaries &amp; Wages"/>
    <s v="Journal"/>
    <x v="13"/>
    <s v="JE127"/>
    <m/>
    <x v="1274"/>
    <n v="917.7"/>
    <m/>
    <s v="CCR&amp;R - Child Care Resource &amp; Referral"/>
    <x v="18"/>
    <s v="Admin Office"/>
    <s v="Ruben Johnson"/>
  </r>
  <r>
    <s v="5000 - Salaries &amp; Wages"/>
    <s v="Journal"/>
    <x v="13"/>
    <s v="JE127"/>
    <m/>
    <x v="1335"/>
    <n v="619.5"/>
    <m/>
    <s v="CCFP - Child Care Food Program"/>
    <x v="24"/>
    <s v="- No Location -"/>
    <s v="Gabrielle Morton"/>
  </r>
  <r>
    <s v="5000 - Salaries &amp; Wages"/>
    <s v="Journal"/>
    <x v="13"/>
    <s v="JE127"/>
    <m/>
    <x v="1336"/>
    <n v="1911"/>
    <m/>
    <s v="Mt Holly Schools"/>
    <x v="15"/>
    <s v="- No Location -"/>
    <s v="Jennifer Jones"/>
  </r>
  <r>
    <s v="5000 - Salaries &amp; Wages"/>
    <s v="Journal"/>
    <x v="13"/>
    <s v="JE127"/>
    <m/>
    <x v="1229"/>
    <n v="55.57"/>
    <m/>
    <s v="HF - Healthy Families"/>
    <x v="5"/>
    <s v="Admin Office"/>
    <s v="Amie Sharer"/>
  </r>
  <r>
    <s v="5000 - Salaries &amp; Wages"/>
    <s v="Journal"/>
    <x v="13"/>
    <s v="JE127"/>
    <m/>
    <x v="1337"/>
    <n v="590.04"/>
    <m/>
    <s v="CCR&amp;R - Child Care Resource &amp; Referral"/>
    <x v="13"/>
    <s v="- No Location -"/>
    <s v="Frank Notte"/>
  </r>
  <r>
    <s v="5000 - Salaries &amp; Wages"/>
    <s v="Journal"/>
    <x v="13"/>
    <s v="JE127"/>
    <m/>
    <x v="1275"/>
    <n v="247.33"/>
    <m/>
    <s v="CCR&amp;R - Child Care Resource &amp; Referral"/>
    <x v="13"/>
    <s v="- No Location -"/>
    <s v="Samir Reiz"/>
  </r>
  <r>
    <s v="5000 - Salaries &amp; Wages"/>
    <s v="Journal"/>
    <x v="13"/>
    <s v="JE127"/>
    <m/>
    <x v="1338"/>
    <n v="1230.48"/>
    <m/>
    <s v="CCR&amp;R - Child Care Resource &amp; Referral"/>
    <x v="13"/>
    <s v="- No Location -"/>
    <s v="Rayna Gadsden"/>
  </r>
  <r>
    <s v="5000 - Salaries &amp; Wages"/>
    <s v="Journal"/>
    <x v="13"/>
    <s v="JE127"/>
    <m/>
    <x v="1274"/>
    <n v="367.39"/>
    <m/>
    <s v="EHS - Early Head Start"/>
    <x v="6"/>
    <s v="Admin Office"/>
    <s v="Ruben Johnson"/>
  </r>
  <r>
    <s v="5000 - Salaries &amp; Wages"/>
    <s v="Journal"/>
    <x v="13"/>
    <s v="JE127"/>
    <m/>
    <x v="1252"/>
    <n v="76.37"/>
    <m/>
    <s v="USF - Universal Service Fund"/>
    <x v="9"/>
    <s v="Admin Office"/>
    <s v="Greta Peterson"/>
  </r>
  <r>
    <s v="5000 - Salaries &amp; Wages"/>
    <s v="Journal"/>
    <x v="13"/>
    <s v="JE127"/>
    <m/>
    <x v="1240"/>
    <n v="1488.68"/>
    <m/>
    <s v="CCR&amp;R - Child Care Resource &amp; Referral"/>
    <x v="13"/>
    <s v="- No Location -"/>
    <s v="Bonita Jackson"/>
  </r>
  <r>
    <s v="5000 - Salaries &amp; Wages"/>
    <s v="Journal"/>
    <x v="13"/>
    <s v="JE127"/>
    <m/>
    <x v="1339"/>
    <n v="1466.47"/>
    <m/>
    <s v="HS - Head Start"/>
    <x v="12"/>
    <s v="- No Location -"/>
    <s v="Michelle Horan"/>
  </r>
  <r>
    <s v="5000 - Salaries &amp; Wages"/>
    <s v="Journal"/>
    <x v="13"/>
    <s v="JE127"/>
    <m/>
    <x v="1289"/>
    <n v="295.93"/>
    <m/>
    <s v="CCR&amp;R - Child Care Resource &amp; Referral"/>
    <x v="20"/>
    <s v="- No Location -"/>
    <s v="Sue Fenick"/>
  </r>
  <r>
    <s v="5000 - Salaries &amp; Wages"/>
    <s v="Journal"/>
    <x v="13"/>
    <s v="JE127"/>
    <m/>
    <x v="1248"/>
    <n v="517.57000000000005"/>
    <m/>
    <s v="EHS - Early Head Start"/>
    <x v="6"/>
    <s v="- No Location -"/>
    <s v="Donna Wilbur"/>
  </r>
  <r>
    <s v="5000 - Salaries &amp; Wages"/>
    <s v="Journal"/>
    <x v="13"/>
    <s v="JE127"/>
    <m/>
    <x v="1340"/>
    <n v="883.09"/>
    <m/>
    <s v="EHS - Early Head Start"/>
    <x v="6"/>
    <s v="- No Location -"/>
    <s v="Heather Toppin"/>
  </r>
  <r>
    <s v="5000 - Salaries &amp; Wages"/>
    <s v="Journal"/>
    <x v="13"/>
    <s v="JE127"/>
    <m/>
    <x v="1341"/>
    <n v="674.34"/>
    <m/>
    <s v="HS - Head Start"/>
    <x v="12"/>
    <s v="- No Location -"/>
    <s v="Miriam Claudio"/>
  </r>
  <r>
    <s v="5000 - Salaries &amp; Wages"/>
    <s v="Journal"/>
    <x v="13"/>
    <s v="JE127"/>
    <m/>
    <x v="1342"/>
    <n v="1340.31"/>
    <m/>
    <s v="HS - Head Start"/>
    <x v="12"/>
    <s v="- No Location -"/>
    <s v="Tammy Joyce"/>
  </r>
  <r>
    <s v="5000 - Salaries &amp; Wages"/>
    <s v="Journal"/>
    <x v="13"/>
    <s v="JE127"/>
    <m/>
    <x v="1343"/>
    <n v="907.05"/>
    <m/>
    <s v="HS - Head Start"/>
    <x v="12"/>
    <s v="- No Location -"/>
    <s v="Ivanette Peterson"/>
  </r>
  <r>
    <s v="5000 - Salaries &amp; Wages"/>
    <s v="Journal"/>
    <x v="13"/>
    <s v="JE127"/>
    <m/>
    <x v="1322"/>
    <n v="376.56"/>
    <m/>
    <s v="USF - Universal Service Fund"/>
    <x v="9"/>
    <s v="- No Location -"/>
    <s v="Donna Hajzer"/>
  </r>
  <r>
    <s v="5000 - Salaries &amp; Wages"/>
    <s v="Journal"/>
    <x v="13"/>
    <s v="JE127"/>
    <m/>
    <x v="1282"/>
    <n v="191.17"/>
    <m/>
    <s v="CCYC - Community Council of Young Children"/>
    <x v="22"/>
    <s v="- No Location -"/>
    <s v="Sheila Hughes"/>
  </r>
  <r>
    <s v="5000 - Salaries &amp; Wages"/>
    <s v="Journal"/>
    <x v="13"/>
    <s v="JE127"/>
    <m/>
    <x v="1227"/>
    <n v="75"/>
    <m/>
    <s v="USF - Universal Service Fund"/>
    <x v="9"/>
    <s v="Admin Office"/>
    <s v="Kyle Edwards"/>
  </r>
  <r>
    <s v="5000 - Salaries &amp; Wages"/>
    <s v="Journal"/>
    <x v="13"/>
    <s v="JE127"/>
    <m/>
    <x v="1251"/>
    <n v="625"/>
    <m/>
    <s v="CSBG - Community Service Block Grant"/>
    <x v="0"/>
    <s v="Admin Office"/>
    <s v="Sharon Forman"/>
  </r>
  <r>
    <s v="5000 - Salaries &amp; Wages"/>
    <s v="Journal"/>
    <x v="13"/>
    <s v="JE127"/>
    <m/>
    <x v="1344"/>
    <n v="801.19"/>
    <m/>
    <s v="CCR&amp;R - Child Care Resource &amp; Referral"/>
    <x v="13"/>
    <s v="- No Location -"/>
    <s v="Victoria Reger"/>
  </r>
  <r>
    <s v="5000 - Salaries &amp; Wages"/>
    <s v="Journal"/>
    <x v="13"/>
    <s v="JE127"/>
    <m/>
    <x v="1345"/>
    <n v="458.72"/>
    <m/>
    <s v="EHS - Early Head Start"/>
    <x v="6"/>
    <s v="- No Location -"/>
    <s v="Denise Klein"/>
  </r>
  <r>
    <s v="5000 - Salaries &amp; Wages"/>
    <s v="Journal"/>
    <x v="13"/>
    <s v="JE127"/>
    <m/>
    <x v="1346"/>
    <n v="522.58000000000004"/>
    <m/>
    <s v="HS - Head Start"/>
    <x v="12"/>
    <s v="- No Location -"/>
    <s v="Lisa Whitfield"/>
  </r>
  <r>
    <s v="5000 - Salaries &amp; Wages"/>
    <s v="Journal"/>
    <x v="13"/>
    <s v="JE127"/>
    <m/>
    <x v="1252"/>
    <n v="305.47000000000003"/>
    <m/>
    <s v="CCR&amp;R - Child Care Resource &amp; Referral"/>
    <x v="18"/>
    <s v="Admin Office"/>
    <s v="Greta Peterson"/>
  </r>
  <r>
    <s v="5000 - Salaries &amp; Wages"/>
    <s v="Journal"/>
    <x v="13"/>
    <s v="JE127"/>
    <m/>
    <x v="1347"/>
    <n v="984.9"/>
    <m/>
    <s v="HPRP2 - Homeless Prevention Rapid Rehousing"/>
    <x v="8"/>
    <s v="- No Location -"/>
    <s v="Christina Adriani"/>
  </r>
  <r>
    <s v="5000 - Salaries &amp; Wages"/>
    <s v="Journal"/>
    <x v="13"/>
    <s v="JE127"/>
    <m/>
    <x v="1342"/>
    <n v="148.91999999999999"/>
    <m/>
    <s v="EHS - Early Head Start"/>
    <x v="6"/>
    <s v="- No Location -"/>
    <s v="Tammy Joyce"/>
  </r>
  <r>
    <s v="5000 - Salaries &amp; Wages"/>
    <s v="Journal"/>
    <x v="13"/>
    <s v="JE127"/>
    <m/>
    <x v="1323"/>
    <n v="335.63"/>
    <m/>
    <s v="HPRP2 - Homeless Prevention Rapid Rehousing"/>
    <x v="8"/>
    <s v="- No Location -"/>
    <s v="Denise Cacalori"/>
  </r>
  <r>
    <s v="5000 - Salaries &amp; Wages"/>
    <s v="Journal"/>
    <x v="13"/>
    <s v="JE127"/>
    <m/>
    <x v="1323"/>
    <n v="290.88"/>
    <m/>
    <s v="USF - Universal Service Fund"/>
    <x v="9"/>
    <s v="- No Location -"/>
    <s v="Denise Cacalori"/>
  </r>
  <r>
    <s v="5000 - Salaries &amp; Wages"/>
    <s v="Journal"/>
    <x v="13"/>
    <s v="JE127"/>
    <m/>
    <x v="1267"/>
    <n v="172.64"/>
    <m/>
    <s v="USF - Universal Service Fund"/>
    <x v="9"/>
    <s v="- No Location -"/>
    <s v="Vincent Padilla"/>
  </r>
  <r>
    <s v="5000 - Salaries &amp; Wages"/>
    <s v="Journal"/>
    <x v="13"/>
    <s v="JE127"/>
    <m/>
    <x v="1348"/>
    <n v="550.26"/>
    <m/>
    <s v="HS - Head Start"/>
    <x v="12"/>
    <s v="- No Location -"/>
    <s v="Matthew Ditmar"/>
  </r>
  <r>
    <s v="5000 - Salaries &amp; Wages"/>
    <s v="Journal"/>
    <x v="13"/>
    <s v="JE127"/>
    <m/>
    <x v="1233"/>
    <n v="88.88"/>
    <m/>
    <s v="CCR&amp;R - Child Care Resource &amp; Referral"/>
    <x v="19"/>
    <s v="- No Location -"/>
    <s v="Kristin Mayes"/>
  </r>
  <r>
    <s v="5000 - Salaries &amp; Wages"/>
    <s v="Journal"/>
    <x v="13"/>
    <s v="JE127"/>
    <m/>
    <x v="1349"/>
    <n v="1156.31"/>
    <m/>
    <s v="HPRP2 - Homeless Prevention Rapid Rehousing"/>
    <x v="8"/>
    <s v="- No Location -"/>
    <s v="Melonie Vazquez"/>
  </r>
  <r>
    <s v="5000 - Salaries &amp; Wages"/>
    <s v="Journal"/>
    <x v="13"/>
    <s v="JE127"/>
    <m/>
    <x v="1274"/>
    <n v="2091.83"/>
    <m/>
    <s v="CSBG - Community Service Block Grant"/>
    <x v="0"/>
    <s v="Admin Office"/>
    <s v="Ruben Johnson"/>
  </r>
  <r>
    <s v="5000 - Salaries &amp; Wages"/>
    <s v="Journal"/>
    <x v="13"/>
    <s v="JE127"/>
    <m/>
    <x v="1295"/>
    <n v="280.19"/>
    <m/>
    <s v="CCR&amp;R - Child Care Resource &amp; Referral"/>
    <x v="23"/>
    <s v="- No Location -"/>
    <s v="Judith Byrne"/>
  </r>
  <r>
    <s v="5000 - Salaries &amp; Wages"/>
    <s v="Journal"/>
    <x v="13"/>
    <s v="JE127"/>
    <m/>
    <x v="1289"/>
    <n v="98.64"/>
    <m/>
    <s v="CCR&amp;R - Child Care Resource &amp; Referral"/>
    <x v="19"/>
    <s v="- No Location -"/>
    <s v="Sue Fenick"/>
  </r>
  <r>
    <s v="5000 - Salaries &amp; Wages"/>
    <s v="Journal"/>
    <x v="13"/>
    <s v="JE127"/>
    <m/>
    <x v="1350"/>
    <n v="1885.17"/>
    <m/>
    <s v="HS - Head Start"/>
    <x v="12"/>
    <s v="- No Location -"/>
    <s v="Christine Himm"/>
  </r>
  <r>
    <s v="5000 - Salaries &amp; Wages"/>
    <s v="Journal"/>
    <x v="13"/>
    <s v="JE127"/>
    <m/>
    <x v="1351"/>
    <n v="526.11"/>
    <m/>
    <s v="HS - Head Start"/>
    <x v="12"/>
    <s v="- No Location -"/>
    <s v="Carolyn Weston"/>
  </r>
  <r>
    <s v="5000 - Salaries &amp; Wages"/>
    <s v="Journal"/>
    <x v="13"/>
    <s v="JE127"/>
    <m/>
    <x v="1352"/>
    <n v="527.22"/>
    <m/>
    <s v="HS - Head Start"/>
    <x v="12"/>
    <s v="- No Location -"/>
    <s v="Ranada Dumas"/>
  </r>
  <r>
    <s v="5000 - Salaries &amp; Wages"/>
    <s v="Journal"/>
    <x v="13"/>
    <s v="JE127"/>
    <m/>
    <x v="1353"/>
    <n v="1379.98"/>
    <m/>
    <s v="HF - Healthy Families"/>
    <x v="4"/>
    <s v="- No Location -"/>
    <s v="Marissa Stellwag"/>
  </r>
  <r>
    <s v="5000 - Salaries &amp; Wages"/>
    <s v="Journal"/>
    <x v="13"/>
    <s v="JE127"/>
    <m/>
    <x v="1241"/>
    <n v="562.5"/>
    <m/>
    <s v="EHS - Early Head Start"/>
    <x v="6"/>
    <s v="Admin Office"/>
    <s v="Elayne Schermerhorn"/>
  </r>
  <r>
    <s v="5000 - Salaries &amp; Wages"/>
    <s v="Journal"/>
    <x v="13"/>
    <s v="JE127"/>
    <m/>
    <x v="1281"/>
    <n v="1755.57"/>
    <m/>
    <s v="HF - Healthy Families"/>
    <x v="5"/>
    <s v="- No Location -"/>
    <s v="Claire Garner"/>
  </r>
  <r>
    <s v="5000 - Salaries &amp; Wages"/>
    <s v="Journal"/>
    <x v="13"/>
    <s v="JE127"/>
    <m/>
    <x v="1354"/>
    <n v="867.4"/>
    <m/>
    <s v="EHS - Early Head Start"/>
    <x v="6"/>
    <s v="- No Location -"/>
    <s v="Nina Holmes"/>
  </r>
  <r>
    <s v="5000 - Salaries &amp; Wages"/>
    <s v="Journal"/>
    <x v="13"/>
    <s v="JE127"/>
    <m/>
    <x v="1292"/>
    <n v="833.8"/>
    <m/>
    <s v="LiHeap - Low Income Home Energy Assistance Program"/>
    <x v="2"/>
    <s v="- No Location -"/>
    <s v="Patricia Brown"/>
  </r>
  <r>
    <s v="5000 - Salaries &amp; Wages"/>
    <s v="Journal"/>
    <x v="13"/>
    <s v="JE127"/>
    <m/>
    <x v="1281"/>
    <n v="156.85"/>
    <m/>
    <s v="HF - Healthy Families"/>
    <x v="4"/>
    <s v="- No Location -"/>
    <s v="Claire Garner"/>
  </r>
  <r>
    <s v="5000 - Salaries &amp; Wages"/>
    <s v="Journal"/>
    <x v="13"/>
    <s v="JE127"/>
    <m/>
    <x v="1229"/>
    <n v="1301.72"/>
    <m/>
    <s v="CCR&amp;R - Child Care Resource &amp; Referral"/>
    <x v="13"/>
    <s v="Admin Office"/>
    <s v="Amie Sharer"/>
  </r>
  <r>
    <s v="5000 - Salaries &amp; Wages"/>
    <s v="Journal"/>
    <x v="13"/>
    <s v="JE127"/>
    <m/>
    <x v="1355"/>
    <n v="910.97"/>
    <m/>
    <s v="CCR&amp;R - Child Care Resource &amp; Referral"/>
    <x v="13"/>
    <s v="- No Location -"/>
    <s v="Kathleen Moreland"/>
  </r>
  <r>
    <s v="5000 - Salaries &amp; Wages"/>
    <s v="Journal"/>
    <x v="13"/>
    <s v="JE127"/>
    <m/>
    <x v="1236"/>
    <n v="533.84"/>
    <m/>
    <s v="CCR&amp;R - Child Care Resource &amp; Referral"/>
    <x v="11"/>
    <s v="- No Location -"/>
    <s v="Susan Ford"/>
  </r>
  <r>
    <s v="5000 - Salaries &amp; Wages"/>
    <s v="Journal"/>
    <x v="13"/>
    <s v="JE127"/>
    <m/>
    <x v="1356"/>
    <n v="655.33000000000004"/>
    <m/>
    <s v="Mt Holly Schools"/>
    <x v="15"/>
    <s v="- No Location -"/>
    <s v="Kimberly Farrell"/>
  </r>
  <r>
    <s v="5000 - Salaries &amp; Wages"/>
    <s v="Journal"/>
    <x v="13"/>
    <s v="JE127"/>
    <m/>
    <x v="1218"/>
    <n v="807.77"/>
    <m/>
    <s v="CCR&amp;R - Child Care Resource &amp; Referral"/>
    <x v="26"/>
    <s v="- No Location -"/>
    <s v="Christine Morrison"/>
  </r>
  <r>
    <s v="5000 - Salaries &amp; Wages"/>
    <s v="Journal"/>
    <x v="13"/>
    <s v="JE127"/>
    <m/>
    <x v="1297"/>
    <n v="364.74"/>
    <m/>
    <s v="LiHeap - Low Income Home Energy Assistance Program"/>
    <x v="2"/>
    <s v="- No Location -"/>
    <s v="Quamillah Nelson"/>
  </r>
  <r>
    <s v="5000 - Salaries &amp; Wages"/>
    <s v="Journal"/>
    <x v="13"/>
    <s v="JE127"/>
    <m/>
    <x v="1357"/>
    <n v="2000.82"/>
    <m/>
    <s v="EHS - Early Head Start"/>
    <x v="6"/>
    <s v="- No Location -"/>
    <s v="Michelle Weaver"/>
  </r>
  <r>
    <s v="5000 - Salaries &amp; Wages"/>
    <s v="Journal"/>
    <x v="13"/>
    <s v="JE127"/>
    <m/>
    <x v="1345"/>
    <n v="931.35"/>
    <m/>
    <s v="HS - Head Start"/>
    <x v="12"/>
    <s v="- No Location -"/>
    <s v="Denise Klein"/>
  </r>
  <r>
    <s v="5000 - Salaries &amp; Wages"/>
    <s v="Journal"/>
    <x v="13"/>
    <s v="JE127"/>
    <m/>
    <x v="1358"/>
    <n v="664.66"/>
    <m/>
    <s v="HS - Head Start"/>
    <x v="12"/>
    <s v="- No Location -"/>
    <s v="Melissa Oliver-Terrell"/>
  </r>
  <r>
    <s v="5000 - Salaries &amp; Wages"/>
    <s v="Journal"/>
    <x v="13"/>
    <s v="JE127"/>
    <m/>
    <x v="1359"/>
    <n v="734.32"/>
    <m/>
    <s v="HS - Head Start"/>
    <x v="12"/>
    <s v="- No Location -"/>
    <s v="Legna Figueroa"/>
  </r>
  <r>
    <s v="5000 - Salaries &amp; Wages"/>
    <s v="Journal"/>
    <x v="13"/>
    <s v="JE127"/>
    <m/>
    <x v="1273"/>
    <n v="114.23"/>
    <m/>
    <s v="HF - Healthy Families"/>
    <x v="4"/>
    <s v="Admin Office"/>
    <s v="Janessa Rivera"/>
  </r>
  <r>
    <s v="5000 - Salaries &amp; Wages"/>
    <s v="Journal"/>
    <x v="13"/>
    <s v="JE127"/>
    <m/>
    <x v="1282"/>
    <n v="141.75"/>
    <m/>
    <s v="HF - Healthy Families"/>
    <x v="5"/>
    <s v="- No Location -"/>
    <s v="Sheila Hughes"/>
  </r>
  <r>
    <s v="5000 - Salaries &amp; Wages"/>
    <s v="Journal"/>
    <x v="13"/>
    <s v="JE127"/>
    <m/>
    <x v="1360"/>
    <n v="1357.64"/>
    <m/>
    <s v="HF - Healthy Families"/>
    <x v="5"/>
    <s v="- No Location -"/>
    <s v="Bridgett Pollard"/>
  </r>
  <r>
    <s v="5000 - Salaries &amp; Wages"/>
    <s v="Journal"/>
    <x v="13"/>
    <s v="JE127"/>
    <m/>
    <x v="1289"/>
    <n v="197.29"/>
    <m/>
    <s v="CCR&amp;R - Child Care Resource &amp; Referral"/>
    <x v="16"/>
    <s v="- No Location -"/>
    <s v="Sue Fenick"/>
  </r>
  <r>
    <s v="5000 - Salaries &amp; Wages"/>
    <s v="Journal"/>
    <x v="13"/>
    <s v="JE127"/>
    <m/>
    <x v="1361"/>
    <n v="1054.6099999999999"/>
    <m/>
    <s v="CCR&amp;R - Child Care Resource &amp; Referral"/>
    <x v="13"/>
    <s v="- No Location -"/>
    <s v="Anjail Abdul-Badee-Johnson"/>
  </r>
  <r>
    <s v="5000 - Salaries &amp; Wages"/>
    <s v="Journal"/>
    <x v="13"/>
    <s v="JE127"/>
    <m/>
    <x v="1362"/>
    <n v="833.38"/>
    <m/>
    <s v="EHS - Early Head Start"/>
    <x v="6"/>
    <s v="- No Location -"/>
    <s v="Lucy Couvertier"/>
  </r>
  <r>
    <s v="5000 - Salaries &amp; Wages"/>
    <s v="Journal"/>
    <x v="13"/>
    <s v="JE127"/>
    <m/>
    <x v="1363"/>
    <n v="1140"/>
    <m/>
    <s v="HS - Head Start"/>
    <x v="12"/>
    <s v="- No Location -"/>
    <s v="Mark Wolf"/>
  </r>
  <r>
    <s v="5000 - Salaries &amp; Wages"/>
    <s v="Journal"/>
    <x v="13"/>
    <s v="JE127"/>
    <m/>
    <x v="1364"/>
    <n v="855.81"/>
    <m/>
    <s v="HS - Head Start"/>
    <x v="12"/>
    <s v="- No Location -"/>
    <s v="Glayds Ortiz"/>
  </r>
  <r>
    <s v="5000 - Salaries &amp; Wages"/>
    <s v="Journal"/>
    <x v="13"/>
    <s v="JE127"/>
    <m/>
    <x v="1344"/>
    <n v="141.38999999999999"/>
    <m/>
    <s v="CCR&amp;R - Child Care Resource &amp; Referral"/>
    <x v="20"/>
    <s v="- No Location -"/>
    <s v="Victoria Reger"/>
  </r>
  <r>
    <s v="5000 - Salaries &amp; Wages"/>
    <s v="Journal"/>
    <x v="13"/>
    <s v="JE127"/>
    <m/>
    <x v="1365"/>
    <n v="1667.84"/>
    <m/>
    <s v="CSBG - Community Service Block Grant"/>
    <x v="0"/>
    <s v="- No Location -"/>
    <s v="Kim Sinclair"/>
  </r>
  <r>
    <s v="5000 - Salaries &amp; Wages"/>
    <s v="Journal"/>
    <x v="13"/>
    <s v="JE127"/>
    <m/>
    <x v="1295"/>
    <n v="1050.6600000000001"/>
    <m/>
    <s v="CCR&amp;R - Child Care Resource &amp; Referral"/>
    <x v="16"/>
    <s v="- No Location -"/>
    <s v="Judith Byrne"/>
  </r>
  <r>
    <s v="5000 - Salaries &amp; Wages"/>
    <s v="Journal"/>
    <x v="13"/>
    <s v="JE127"/>
    <m/>
    <x v="1366"/>
    <n v="897.64"/>
    <m/>
    <s v="HS - Head Start"/>
    <x v="12"/>
    <s v="- No Location -"/>
    <s v="Tawona Hill"/>
  </r>
  <r>
    <s v="5000 - Salaries &amp; Wages"/>
    <s v="Journal"/>
    <x v="13"/>
    <s v="JE127"/>
    <m/>
    <x v="1236"/>
    <n v="667.3"/>
    <m/>
    <s v="CCR&amp;R - Child Care Resource &amp; Referral"/>
    <x v="20"/>
    <s v="- No Location -"/>
    <s v="Susan Ford"/>
  </r>
  <r>
    <s v="5000 - Salaries &amp; Wages"/>
    <s v="Journal"/>
    <x v="13"/>
    <s v="JE127"/>
    <m/>
    <x v="1241"/>
    <n v="367.79"/>
    <m/>
    <s v="CCR&amp;R - Child Care Resource &amp; Referral"/>
    <x v="13"/>
    <s v="Admin Office"/>
    <s v="Elayne Schermerhorn"/>
  </r>
  <r>
    <s v="5000 - Salaries &amp; Wages"/>
    <s v="Journal"/>
    <x v="13"/>
    <s v="JE127"/>
    <m/>
    <x v="1273"/>
    <n v="259.61"/>
    <m/>
    <s v="USF - Universal Service Fund"/>
    <x v="9"/>
    <s v="Admin Office"/>
    <s v="Janessa Rivera"/>
  </r>
  <r>
    <s v="5000 - Salaries &amp; Wages"/>
    <s v="Journal"/>
    <x v="13"/>
    <s v="JE127"/>
    <m/>
    <x v="1367"/>
    <n v="1106.25"/>
    <m/>
    <s v="EHS - Early Head Start"/>
    <x v="6"/>
    <s v="- No Location -"/>
    <s v="Pantida Wescott"/>
  </r>
  <r>
    <s v="5000 - Salaries &amp; Wages"/>
    <s v="Journal"/>
    <x v="13"/>
    <s v="JE127"/>
    <m/>
    <x v="1368"/>
    <n v="1130.67"/>
    <m/>
    <s v="HS - Head Start"/>
    <x v="12"/>
    <s v="- No Location -"/>
    <s v="Sumeyra Ceylan"/>
  </r>
  <r>
    <s v="5000 - Salaries &amp; Wages"/>
    <s v="Journal"/>
    <x v="13"/>
    <s v="JE127"/>
    <m/>
    <x v="1369"/>
    <n v="681.01"/>
    <m/>
    <s v="HS - Head Start"/>
    <x v="12"/>
    <s v="- No Location -"/>
    <s v="Sheyleen Hosein"/>
  </r>
  <r>
    <s v="5000 - Salaries &amp; Wages"/>
    <s v="Journal"/>
    <x v="13"/>
    <s v="JE127"/>
    <m/>
    <x v="1241"/>
    <n v="129.81"/>
    <m/>
    <s v="LiHeap - Low Income Home Energy Assistance Program"/>
    <x v="2"/>
    <s v="Admin Office"/>
    <s v="Elayne Schermerhorn"/>
  </r>
  <r>
    <s v="5000 - Salaries &amp; Wages"/>
    <s v="Journal"/>
    <x v="13"/>
    <s v="JE127"/>
    <m/>
    <x v="1296"/>
    <n v="522.96"/>
    <m/>
    <s v="LiHeap - Low Income Home Energy Assistance Program"/>
    <x v="2"/>
    <s v="- No Location -"/>
    <s v="Constance Pritchett"/>
  </r>
  <r>
    <s v="5000 - Salaries &amp; Wages"/>
    <s v="Journal"/>
    <x v="13"/>
    <s v="JE127"/>
    <m/>
    <x v="1370"/>
    <n v="885.88"/>
    <m/>
    <s v="CCR&amp;R - Child Care Resource &amp; Referral"/>
    <x v="13"/>
    <s v="- No Location -"/>
    <s v="Ashley Moore"/>
  </r>
  <r>
    <s v="5000 - Salaries &amp; Wages"/>
    <s v="Journal"/>
    <x v="13"/>
    <s v="JE127"/>
    <m/>
    <x v="1273"/>
    <n v="406.16"/>
    <m/>
    <s v="CCR&amp;R - Child Care Resource &amp; Referral"/>
    <x v="18"/>
    <s v="Admin Office"/>
    <s v="Janessa Rivera"/>
  </r>
  <r>
    <s v="5000 - Salaries &amp; Wages"/>
    <s v="Journal"/>
    <x v="13"/>
    <s v="JE127"/>
    <m/>
    <x v="1254"/>
    <n v="597.69000000000005"/>
    <m/>
    <s v="HF - Healthy Families"/>
    <x v="5"/>
    <s v="Admin Office"/>
    <s v="Michelle Hewitt"/>
  </r>
  <r>
    <s v="5000 - Salaries &amp; Wages"/>
    <s v="Journal"/>
    <x v="13"/>
    <s v="JE127"/>
    <m/>
    <x v="1240"/>
    <n v="183.49"/>
    <m/>
    <s v="CCR&amp;R - Child Care Resource &amp; Referral"/>
    <x v="16"/>
    <s v="- No Location -"/>
    <s v="Bonita Jackson"/>
  </r>
  <r>
    <s v="5000 - Salaries &amp; Wages"/>
    <s v="Journal"/>
    <x v="13"/>
    <s v="JE127"/>
    <m/>
    <x v="1240"/>
    <n v="49.25"/>
    <m/>
    <s v="CCR&amp;R - Child Care Resource &amp; Referral"/>
    <x v="11"/>
    <s v="- No Location -"/>
    <s v="Bonita Jackson"/>
  </r>
  <r>
    <s v="5000 - Salaries &amp; Wages"/>
    <s v="Journal"/>
    <x v="13"/>
    <s v="JE127"/>
    <m/>
    <x v="1229"/>
    <n v="120.46"/>
    <m/>
    <s v="EHS - Early Head Start"/>
    <x v="6"/>
    <s v="Admin Office"/>
    <s v="Amie Sharer"/>
  </r>
  <r>
    <s v="5000 - Salaries &amp; Wages"/>
    <s v="Journal"/>
    <x v="13"/>
    <s v="JE127"/>
    <m/>
    <x v="1371"/>
    <n v="657.64"/>
    <m/>
    <s v="HS - Head Start"/>
    <x v="12"/>
    <s v="- No Location -"/>
    <s v="Courtney Saxon"/>
  </r>
  <r>
    <s v="5000 - Salaries &amp; Wages"/>
    <s v="Journal"/>
    <x v="13"/>
    <s v="JE127"/>
    <m/>
    <x v="1372"/>
    <n v="270.08999999999997"/>
    <m/>
    <s v="HS - Head Start"/>
    <x v="12"/>
    <s v="- No Location -"/>
    <s v="Maria Lamutt-Rivera"/>
  </r>
  <r>
    <s v="5000 - Salaries &amp; Wages"/>
    <s v="Journal"/>
    <x v="13"/>
    <s v="JE127"/>
    <m/>
    <x v="1241"/>
    <n v="454.33"/>
    <m/>
    <s v="CCR&amp;R - Child Care Resource &amp; Referral"/>
    <x v="18"/>
    <s v="Admin Office"/>
    <s v="Elayne Schermerhorn"/>
  </r>
  <r>
    <s v="5000 - Salaries &amp; Wages"/>
    <s v="Journal"/>
    <x v="13"/>
    <s v="JE127"/>
    <m/>
    <x v="1373"/>
    <n v="1380.17"/>
    <m/>
    <s v="HF - Healthy Families"/>
    <x v="4"/>
    <s v="- No Location -"/>
    <s v="Elizabeth Boehmke"/>
  </r>
  <r>
    <s v="5000 - Salaries &amp; Wages"/>
    <s v="Journal"/>
    <x v="13"/>
    <s v="JE127"/>
    <m/>
    <x v="1374"/>
    <n v="1456.35"/>
    <m/>
    <s v="CCR&amp;R - Child Care Resource &amp; Referral"/>
    <x v="13"/>
    <s v="- No Location -"/>
    <s v="Shellinda Hardie"/>
  </r>
  <r>
    <s v="5000 - Salaries &amp; Wages"/>
    <s v="Journal"/>
    <x v="13"/>
    <s v="JE127"/>
    <m/>
    <x v="1251"/>
    <n v="1125"/>
    <m/>
    <s v="HS - Head Start"/>
    <x v="12"/>
    <s v="Admin Office"/>
    <s v="Sharon Forman"/>
  </r>
  <r>
    <s v="5000 - Salaries &amp; Wages"/>
    <s v="Journal"/>
    <x v="13"/>
    <s v="JE127"/>
    <m/>
    <x v="1375"/>
    <n v="1432.56"/>
    <m/>
    <s v="HF - Healthy Families"/>
    <x v="4"/>
    <s v="- No Location -"/>
    <s v="Mary Kennedy"/>
  </r>
  <r>
    <s v="5000 - Salaries &amp; Wages"/>
    <s v="Journal"/>
    <x v="13"/>
    <s v="JE127"/>
    <m/>
    <x v="1376"/>
    <n v="1923.08"/>
    <m/>
    <s v="CSBG - Community Service Block Grant"/>
    <x v="0"/>
    <s v="- No Location -"/>
    <s v="Antoine Nelson"/>
  </r>
  <r>
    <s v="5000 - Salaries &amp; Wages"/>
    <s v="Journal"/>
    <x v="13"/>
    <s v="JE127"/>
    <m/>
    <x v="1349"/>
    <n v="271.23"/>
    <m/>
    <s v="CSBG - Community Service Block Grant"/>
    <x v="17"/>
    <s v="- No Location -"/>
    <s v="Melonie Vazquez"/>
  </r>
  <r>
    <s v="5000 - Salaries &amp; Wages"/>
    <s v="Journal"/>
    <x v="13"/>
    <s v="JE127"/>
    <m/>
    <x v="1218"/>
    <n v="134.63"/>
    <m/>
    <s v="CCR&amp;R - Child Care Resource &amp; Referral"/>
    <x v="25"/>
    <s v="- No Location -"/>
    <s v="Christine Morrison"/>
  </r>
  <r>
    <s v="5000 - Salaries &amp; Wages"/>
    <s v="Journal"/>
    <x v="13"/>
    <s v="JE127"/>
    <m/>
    <x v="1377"/>
    <n v="500"/>
    <m/>
    <s v="EHS - Early Head Start"/>
    <x v="6"/>
    <s v="Admin Office"/>
    <s v="Sharon Forman"/>
  </r>
  <r>
    <s v="5000 - Salaries &amp; Wages"/>
    <s v="Journal"/>
    <x v="13"/>
    <s v="JE127"/>
    <m/>
    <x v="1378"/>
    <n v="896.7"/>
    <m/>
    <s v="HS - Head Start"/>
    <x v="12"/>
    <s v="- No Location -"/>
    <s v="Natasha Joseph"/>
  </r>
  <r>
    <s v="5000 - Salaries &amp; Wages"/>
    <s v="Journal"/>
    <x v="13"/>
    <s v="JE127"/>
    <m/>
    <x v="1240"/>
    <n v="164.23"/>
    <m/>
    <s v="CCR&amp;R - Child Care Resource &amp; Referral"/>
    <x v="18"/>
    <s v="- No Location -"/>
    <s v="Bonita Jackson"/>
  </r>
  <r>
    <s v="5000 - Salaries &amp; Wages"/>
    <s v="Journal"/>
    <x v="13"/>
    <s v="JE127"/>
    <m/>
    <x v="1379"/>
    <n v="1317.08"/>
    <m/>
    <s v="HF - Healthy Families"/>
    <x v="5"/>
    <s v="- No Location -"/>
    <s v="Ann Drennon"/>
  </r>
  <r>
    <s v="5000 - Salaries &amp; Wages"/>
    <s v="Journal"/>
    <x v="13"/>
    <s v="JE127"/>
    <m/>
    <x v="1380"/>
    <n v="513.41"/>
    <m/>
    <s v="HS - Head Start"/>
    <x v="12"/>
    <s v="- No Location -"/>
    <s v="Syrena Moss"/>
  </r>
  <r>
    <s v="5000 - Salaries &amp; Wages"/>
    <s v="Journal"/>
    <x v="13"/>
    <s v="JE127"/>
    <m/>
    <x v="1327"/>
    <n v="257.94"/>
    <m/>
    <s v="HS - Head Start"/>
    <x v="12"/>
    <s v="Admin Office"/>
    <s v="Colin Harty"/>
  </r>
  <r>
    <s v="5000 - Salaries &amp; Wages"/>
    <s v="Journal"/>
    <x v="13"/>
    <s v="JE127"/>
    <m/>
    <x v="1381"/>
    <n v="466.31"/>
    <m/>
    <s v="HS - Head Start"/>
    <x v="12"/>
    <s v="- No Location -"/>
    <s v="Sabrina Manir"/>
  </r>
  <r>
    <s v="5000 - Salaries &amp; Wages"/>
    <s v="Journal"/>
    <x v="13"/>
    <s v="JE127"/>
    <m/>
    <x v="1382"/>
    <n v="453.9"/>
    <m/>
    <s v="HS - Head Start"/>
    <x v="12"/>
    <s v="- No Location -"/>
    <s v="Marie Toussaint -Fontus"/>
  </r>
  <r>
    <s v="5000 - Salaries &amp; Wages"/>
    <s v="Journal"/>
    <x v="13"/>
    <s v="JE127"/>
    <m/>
    <x v="1227"/>
    <n v="1207.5"/>
    <m/>
    <s v="HS - Head Start"/>
    <x v="12"/>
    <s v="Admin Office"/>
    <s v="Kyle Edwards"/>
  </r>
  <r>
    <s v="5000 - Salaries &amp; Wages"/>
    <s v="Journal"/>
    <x v="13"/>
    <s v="JE127"/>
    <m/>
    <x v="1383"/>
    <n v="907.13"/>
    <m/>
    <s v="CCR&amp;R - Child Care Resource &amp; Referral"/>
    <x v="13"/>
    <s v="- No Location -"/>
    <s v="DaShaun Davis"/>
  </r>
  <r>
    <s v="5000 - Salaries &amp; Wages"/>
    <s v="Journal"/>
    <x v="13"/>
    <s v="JE127"/>
    <m/>
    <x v="1384"/>
    <n v="817.37"/>
    <m/>
    <s v="HS - Head Start"/>
    <x v="12"/>
    <s v="- No Location -"/>
    <s v="Rita Jenkins"/>
  </r>
  <r>
    <s v="5000 - Salaries &amp; Wages"/>
    <s v="Journal"/>
    <x v="13"/>
    <s v="JE127"/>
    <m/>
    <x v="1247"/>
    <n v="416.41"/>
    <m/>
    <s v="CCR&amp;R - Child Care Resource &amp; Referral"/>
    <x v="18"/>
    <s v="Admin Office"/>
    <s v="Manvir Gill"/>
  </r>
  <r>
    <s v="5000 - Salaries &amp; Wages"/>
    <s v="Journal"/>
    <x v="13"/>
    <s v="JE127"/>
    <m/>
    <x v="1224"/>
    <n v="106.44"/>
    <m/>
    <s v="CCR&amp;R - Child Care Resource &amp; Referral"/>
    <x v="18"/>
    <s v="- No Location -"/>
    <s v="Kendra Plummer"/>
  </r>
  <r>
    <s v="5000 - Salaries &amp; Wages"/>
    <s v="Journal"/>
    <x v="13"/>
    <s v="JE127"/>
    <m/>
    <x v="1224"/>
    <n v="22.38"/>
    <m/>
    <s v="HF - Healthy Families"/>
    <x v="5"/>
    <s v="- No Location -"/>
    <s v="Kendra Plummer"/>
  </r>
  <r>
    <s v="5000 - Salaries &amp; Wages"/>
    <s v="Journal"/>
    <x v="13"/>
    <s v="JE127"/>
    <m/>
    <x v="1385"/>
    <n v="685.33"/>
    <m/>
    <s v="HS - Head Start"/>
    <x v="12"/>
    <s v="- No Location -"/>
    <s v="Kishawn Barnes"/>
  </r>
  <r>
    <s v="5000 - Salaries &amp; Wages"/>
    <s v="Journal"/>
    <x v="13"/>
    <s v="JE127"/>
    <m/>
    <x v="1226"/>
    <n v="305.42"/>
    <m/>
    <s v="LiHeap - Low Income Home Energy Assistance Program"/>
    <x v="2"/>
    <s v="- No Location -"/>
    <s v="Ramsey Nutter"/>
  </r>
  <r>
    <s v="5000 - Salaries &amp; Wages"/>
    <s v="Journal"/>
    <x v="13"/>
    <s v="JE127"/>
    <m/>
    <x v="1299"/>
    <n v="469.62"/>
    <m/>
    <s v="USF - Universal Service Fund"/>
    <x v="9"/>
    <s v="- No Location -"/>
    <s v="Rovenna Overton"/>
  </r>
  <r>
    <s v="5000 - Salaries &amp; Wages"/>
    <s v="Journal"/>
    <x v="13"/>
    <s v="JE127"/>
    <m/>
    <x v="1386"/>
    <n v="1162.08"/>
    <m/>
    <s v="CSBG - Community Service Block Grant"/>
    <x v="17"/>
    <s v="- No Location -"/>
    <s v="Jennifer Craig"/>
  </r>
  <r>
    <s v="5000 - Salaries &amp; Wages"/>
    <s v="Journal"/>
    <x v="13"/>
    <s v="JE127"/>
    <m/>
    <x v="1387"/>
    <n v="842.39"/>
    <m/>
    <s v="EHS - Early Head Start"/>
    <x v="6"/>
    <s v="- No Location -"/>
    <s v="Essence Thompson"/>
  </r>
  <r>
    <s v="5000 - Salaries &amp; Wages"/>
    <s v="Journal"/>
    <x v="13"/>
    <s v="JE127"/>
    <m/>
    <x v="1271"/>
    <n v="817.67"/>
    <m/>
    <s v="HS - Head Start"/>
    <x v="12"/>
    <s v="Admin Office"/>
    <s v="Darshpreet Thind"/>
  </r>
  <r>
    <s v="5000 - Salaries &amp; Wages"/>
    <s v="Journal"/>
    <x v="13"/>
    <s v="JE127"/>
    <m/>
    <x v="1273"/>
    <n v="432.69"/>
    <m/>
    <s v="LiHeap - Low Income Home Energy Assistance Program"/>
    <x v="2"/>
    <s v="Admin Office"/>
    <s v="Janessa Rivera"/>
  </r>
  <r>
    <s v="5000 - Salaries &amp; Wages"/>
    <s v="Journal"/>
    <x v="13"/>
    <s v="JE127"/>
    <m/>
    <x v="1388"/>
    <n v="1013.99"/>
    <m/>
    <s v="CCR&amp;R - Child Care Resource &amp; Referral"/>
    <x v="13"/>
    <s v="- No Location -"/>
    <s v="Donna Conley"/>
  </r>
  <r>
    <s v="5000 - Salaries &amp; Wages"/>
    <s v="Journal"/>
    <x v="13"/>
    <s v="JE127"/>
    <m/>
    <x v="1389"/>
    <n v="913.04"/>
    <m/>
    <s v="EHS - Early Head Start"/>
    <x v="6"/>
    <s v="- No Location -"/>
    <s v="Elizabeth Jensen"/>
  </r>
  <r>
    <s v="5000 - Salaries &amp; Wages"/>
    <s v="Journal"/>
    <x v="13"/>
    <s v="JE127"/>
    <m/>
    <x v="1390"/>
    <n v="1103.25"/>
    <m/>
    <s v="HS - Head Start"/>
    <x v="12"/>
    <s v="- No Location -"/>
    <s v="Moraima Gonzalez"/>
  </r>
  <r>
    <s v="5000 - Salaries &amp; Wages"/>
    <s v="Journal"/>
    <x v="13"/>
    <s v="JE127"/>
    <m/>
    <x v="1310"/>
    <n v="155.4"/>
    <m/>
    <s v="USF - Universal Service Fund"/>
    <x v="9"/>
    <s v="- No Location -"/>
    <s v="Kayla Black"/>
  </r>
  <r>
    <s v="5000 - Salaries &amp; Wages"/>
    <s v="Journal"/>
    <x v="13"/>
    <s v="JE127"/>
    <m/>
    <x v="1247"/>
    <n v="1033.96"/>
    <m/>
    <s v="CSBG - Community Service Block Grant"/>
    <x v="17"/>
    <s v="Admin Office"/>
    <s v="Manvir Gill"/>
  </r>
  <r>
    <s v="5000 - Salaries &amp; Wages"/>
    <s v="Journal"/>
    <x v="13"/>
    <s v="JE127"/>
    <m/>
    <x v="1309"/>
    <n v="126.41"/>
    <m/>
    <s v="CCR&amp;R - Child Care Resource &amp; Referral"/>
    <x v="13"/>
    <s v="Admin Office"/>
    <s v="Robert Mayfield"/>
  </r>
  <r>
    <s v="5000 - Salaries &amp; Wages"/>
    <s v="Journal"/>
    <x v="13"/>
    <s v="JE127"/>
    <m/>
    <x v="1391"/>
    <n v="1491.5"/>
    <m/>
    <s v="HS - Head Start"/>
    <x v="12"/>
    <s v="- No Location -"/>
    <s v="Jennifer Carley-Price"/>
  </r>
  <r>
    <s v="5000 - Salaries &amp; Wages"/>
    <s v="Journal"/>
    <x v="13"/>
    <s v="JE127"/>
    <m/>
    <x v="1299"/>
    <n v="799.62"/>
    <m/>
    <s v="LiHeap - Low Income Home Energy Assistance Program"/>
    <x v="2"/>
    <s v="- No Location -"/>
    <s v="Rovenna Overton"/>
  </r>
  <r>
    <s v="5000 - Salaries &amp; Wages"/>
    <s v="Journal"/>
    <x v="13"/>
    <s v="JE127"/>
    <m/>
    <x v="1392"/>
    <n v="910.26"/>
    <m/>
    <s v="CCR&amp;R - Child Care Resource &amp; Referral"/>
    <x v="13"/>
    <s v="- No Location -"/>
    <s v="Ariel Howard"/>
  </r>
  <r>
    <s v="5000 - Salaries &amp; Wages"/>
    <s v="Journal"/>
    <x v="13"/>
    <s v="JE127"/>
    <m/>
    <x v="1393"/>
    <n v="1054.22"/>
    <m/>
    <s v="CCR&amp;R - Child Care Resource &amp; Referral"/>
    <x v="13"/>
    <s v="- No Location -"/>
    <s v="Andrea Ferrare"/>
  </r>
  <r>
    <s v="5000 - Salaries &amp; Wages"/>
    <s v="Journal"/>
    <x v="13"/>
    <s v="JE127"/>
    <m/>
    <x v="1236"/>
    <n v="533.84"/>
    <m/>
    <s v="CCR&amp;R - Child Care Resource &amp; Referral"/>
    <x v="18"/>
    <s v="- No Location -"/>
    <s v="Susan Ford"/>
  </r>
  <r>
    <s v="5000 - Salaries &amp; Wages"/>
    <s v="Journal"/>
    <x v="13"/>
    <s v="JE127"/>
    <m/>
    <x v="1299"/>
    <n v="354.96"/>
    <m/>
    <s v="HPRP2 - Homeless Prevention Rapid Rehousing"/>
    <x v="8"/>
    <s v="- No Location -"/>
    <s v="Rovenna Overton"/>
  </r>
  <r>
    <s v="5000 - Salaries &amp; Wages"/>
    <s v="Journal"/>
    <x v="13"/>
    <s v="JE127"/>
    <m/>
    <x v="1394"/>
    <n v="837.77"/>
    <m/>
    <s v="HS - Head Start"/>
    <x v="12"/>
    <s v="- No Location -"/>
    <s v="Courtney Farina"/>
  </r>
  <r>
    <s v="5000 - Salaries &amp; Wages"/>
    <s v="Journal"/>
    <x v="13"/>
    <s v="JE127"/>
    <m/>
    <x v="1274"/>
    <n v="121.83"/>
    <m/>
    <s v="USF - Universal Service Fund"/>
    <x v="9"/>
    <s v="Admin Office"/>
    <s v="Ruben Johnson"/>
  </r>
  <r>
    <s v="5000 - Salaries &amp; Wages"/>
    <s v="Journal"/>
    <x v="14"/>
    <s v="JE114"/>
    <m/>
    <x v="1395"/>
    <n v="480.61"/>
    <m/>
    <s v="USF - Universal Service Fund"/>
    <x v="9"/>
    <s v="- No Location -"/>
    <s v="Patricia Brown"/>
  </r>
  <r>
    <s v="5000 - Salaries &amp; Wages"/>
    <s v="Journal"/>
    <x v="14"/>
    <s v="JE114"/>
    <m/>
    <x v="1396"/>
    <m/>
    <n v="502.97"/>
    <m/>
    <x v="10"/>
    <s v="- No Location -"/>
    <m/>
  </r>
  <r>
    <s v="5000 - Salaries &amp; Wages"/>
    <s v="Journal"/>
    <x v="14"/>
    <s v="JE114"/>
    <m/>
    <x v="1397"/>
    <n v="200.03"/>
    <m/>
    <s v="HS - Head Start"/>
    <x v="12"/>
    <s v="- No Location -"/>
    <s v="Sherrita Dunn"/>
  </r>
  <r>
    <s v="5000 - Salaries &amp; Wages"/>
    <s v="Journal"/>
    <x v="14"/>
    <s v="JE114"/>
    <m/>
    <x v="1398"/>
    <n v="199.86"/>
    <m/>
    <s v="HS - Head Start"/>
    <x v="12"/>
    <s v="- No Location -"/>
    <s v="Louthel Tucker"/>
  </r>
  <r>
    <s v="5000 - Salaries &amp; Wages"/>
    <s v="Journal"/>
    <x v="14"/>
    <s v="JE114"/>
    <m/>
    <x v="1399"/>
    <n v="490.41"/>
    <m/>
    <s v="HS - Head Start"/>
    <x v="12"/>
    <s v="- No Location -"/>
    <s v="Donna Wilbur"/>
  </r>
  <r>
    <s v="5000 - Salaries &amp; Wages"/>
    <s v="Journal"/>
    <x v="14"/>
    <s v="JE114"/>
    <m/>
    <x v="1400"/>
    <n v="190.25"/>
    <m/>
    <s v="USF - Universal Service Fund"/>
    <x v="9"/>
    <s v="- No Location -"/>
    <s v="Ramsey Nutter"/>
  </r>
  <r>
    <s v="5000 - Salaries &amp; Wages"/>
    <s v="Journal"/>
    <x v="14"/>
    <s v="JE114"/>
    <m/>
    <x v="1401"/>
    <n v="1586.54"/>
    <m/>
    <s v="CCYC - Community Council of Young Children"/>
    <x v="22"/>
    <s v="Admin Office"/>
    <s v="Janessa Rivera"/>
  </r>
  <r>
    <s v="5000 - Salaries &amp; Wages"/>
    <s v="Journal"/>
    <x v="14"/>
    <s v="JE114"/>
    <m/>
    <x v="1402"/>
    <n v="570.62"/>
    <m/>
    <s v="HF - Healthy Families"/>
    <x v="5"/>
    <s v="- No Location -"/>
    <s v="Stephanie Dixon"/>
  </r>
  <r>
    <s v="5000 - Salaries &amp; Wages"/>
    <s v="Journal"/>
    <x v="14"/>
    <s v="JE114"/>
    <m/>
    <x v="1403"/>
    <n v="178.43"/>
    <m/>
    <s v="EHS - Early Head Start"/>
    <x v="6"/>
    <s v="- No Location -"/>
    <s v="Samir Reiz"/>
  </r>
  <r>
    <s v="5000 - Salaries &amp; Wages"/>
    <s v="Journal"/>
    <x v="14"/>
    <s v="JE114"/>
    <m/>
    <x v="1404"/>
    <n v="752.69"/>
    <m/>
    <s v="HS - Head Start"/>
    <x v="12"/>
    <s v="- No Location -"/>
    <s v="Maiada Ramadan"/>
  </r>
  <r>
    <s v="5000 - Salaries &amp; Wages"/>
    <s v="Journal"/>
    <x v="14"/>
    <s v="JE114"/>
    <m/>
    <x v="1405"/>
    <n v="155.12"/>
    <m/>
    <s v="HF - Healthy Families"/>
    <x v="5"/>
    <s v="- No Location -"/>
    <s v="Sheila Hughes"/>
  </r>
  <r>
    <s v="5000 - Salaries &amp; Wages"/>
    <s v="Journal"/>
    <x v="14"/>
    <s v="JE114"/>
    <m/>
    <x v="1405"/>
    <n v="155.12"/>
    <m/>
    <s v="HF - Healthy Families"/>
    <x v="4"/>
    <s v="- No Location -"/>
    <s v="Sheila Hughes"/>
  </r>
  <r>
    <s v="5000 - Salaries &amp; Wages"/>
    <s v="Journal"/>
    <x v="14"/>
    <s v="JE114"/>
    <m/>
    <x v="1406"/>
    <n v="483.14"/>
    <m/>
    <s v="EHS - Early Head Start"/>
    <x v="6"/>
    <s v="- No Location -"/>
    <s v="Patricia Joyce"/>
  </r>
  <r>
    <s v="5000 - Salaries &amp; Wages"/>
    <s v="Journal"/>
    <x v="14"/>
    <s v="JE114"/>
    <m/>
    <x v="1407"/>
    <n v="869.68"/>
    <m/>
    <s v="HS - Head Start"/>
    <x v="12"/>
    <s v="- No Location -"/>
    <s v="Tawona Hill"/>
  </r>
  <r>
    <s v="5000 - Salaries &amp; Wages"/>
    <s v="Journal"/>
    <x v="14"/>
    <s v="JE114"/>
    <m/>
    <x v="1408"/>
    <n v="143.81"/>
    <m/>
    <s v="CCR&amp;R - Child Care Resource &amp; Referral"/>
    <x v="20"/>
    <s v="- No Location -"/>
    <s v="Victoria Reger"/>
  </r>
  <r>
    <s v="5000 - Salaries &amp; Wages"/>
    <s v="Journal"/>
    <x v="14"/>
    <s v="JE114"/>
    <m/>
    <x v="1409"/>
    <n v="203.13"/>
    <m/>
    <s v="Mt Holly Schools"/>
    <x v="15"/>
    <s v="- No Location -"/>
    <s v="Hafize Firat"/>
  </r>
  <r>
    <s v="5000 - Salaries &amp; Wages"/>
    <s v="Journal"/>
    <x v="14"/>
    <s v="JE114"/>
    <m/>
    <x v="1410"/>
    <n v="750"/>
    <m/>
    <s v="CSBG - Community Service Block Grant"/>
    <x v="0"/>
    <s v="Admin Office"/>
    <s v="Elayne Schermerhorn"/>
  </r>
  <r>
    <s v="5000 - Salaries &amp; Wages"/>
    <s v="Journal"/>
    <x v="14"/>
    <s v="JE114"/>
    <m/>
    <x v="1411"/>
    <n v="118.49"/>
    <m/>
    <s v="CCR&amp;R - Child Care Resource &amp; Referral"/>
    <x v="18"/>
    <s v="- No Location -"/>
    <s v="Kendra Plummer"/>
  </r>
  <r>
    <s v="5000 - Salaries &amp; Wages"/>
    <s v="Journal"/>
    <x v="14"/>
    <s v="JE114"/>
    <m/>
    <x v="1410"/>
    <n v="504.81"/>
    <m/>
    <s v="CCR&amp;R - Child Care Resource &amp; Referral"/>
    <x v="18"/>
    <s v="Admin Office"/>
    <s v="Elayne Schermerhorn"/>
  </r>
  <r>
    <s v="5000 - Salaries &amp; Wages"/>
    <s v="Journal"/>
    <x v="14"/>
    <s v="JE114"/>
    <m/>
    <x v="1412"/>
    <n v="799.62"/>
    <m/>
    <s v="LiHeap - Low Income Home Energy Assistance Program"/>
    <x v="2"/>
    <s v="- No Location -"/>
    <s v="Rovenna Overton"/>
  </r>
  <r>
    <s v="5000 - Salaries &amp; Wages"/>
    <s v="Journal"/>
    <x v="14"/>
    <s v="JE114"/>
    <m/>
    <x v="1413"/>
    <n v="216.13"/>
    <m/>
    <s v="HS - Head Start"/>
    <x v="12"/>
    <s v="- No Location -"/>
    <s v="Bibiana Arreguin"/>
  </r>
  <r>
    <s v="5000 - Salaries &amp; Wages"/>
    <s v="Journal"/>
    <x v="14"/>
    <s v="JE114"/>
    <m/>
    <x v="1414"/>
    <n v="142.22"/>
    <m/>
    <s v="HS - Head Start"/>
    <x v="12"/>
    <s v="- No Location -"/>
    <s v="Sabrina Manir"/>
  </r>
  <r>
    <s v="5000 - Salaries &amp; Wages"/>
    <s v="Journal"/>
    <x v="14"/>
    <s v="JE114"/>
    <m/>
    <x v="1415"/>
    <n v="156.85"/>
    <m/>
    <s v="HF - Healthy Families"/>
    <x v="4"/>
    <s v="- No Location -"/>
    <s v="Claire Garner"/>
  </r>
  <r>
    <s v="5000 - Salaries &amp; Wages"/>
    <s v="Journal"/>
    <x v="14"/>
    <s v="JE114"/>
    <m/>
    <x v="1416"/>
    <n v="1216"/>
    <m/>
    <s v="HF - Healthy Families"/>
    <x v="5"/>
    <s v="- No Location -"/>
    <s v="Karla DeJesus-Centeno"/>
  </r>
  <r>
    <s v="5000 - Salaries &amp; Wages"/>
    <s v="Journal"/>
    <x v="14"/>
    <s v="JE114"/>
    <m/>
    <x v="1417"/>
    <n v="1125"/>
    <m/>
    <s v="HS - Head Start"/>
    <x v="12"/>
    <s v="Admin Office"/>
    <s v="Sharon Forman"/>
  </r>
  <r>
    <s v="5000 - Salaries &amp; Wages"/>
    <s v="Journal"/>
    <x v="14"/>
    <s v="JE114"/>
    <m/>
    <x v="1418"/>
    <n v="657.79"/>
    <m/>
    <s v="HS - Head Start"/>
    <x v="12"/>
    <s v="- No Location -"/>
    <s v="Melissa Oliver-Terrell"/>
  </r>
  <r>
    <s v="5000 - Salaries &amp; Wages"/>
    <s v="Journal"/>
    <x v="14"/>
    <s v="JE114"/>
    <m/>
    <x v="1419"/>
    <n v="1856.94"/>
    <m/>
    <s v="HS - Head Start"/>
    <x v="12"/>
    <s v="- No Location -"/>
    <s v="ISATA BAH"/>
  </r>
  <r>
    <s v="5000 - Salaries &amp; Wages"/>
    <s v="Journal"/>
    <x v="14"/>
    <s v="JE114"/>
    <m/>
    <x v="1420"/>
    <n v="1167.3800000000001"/>
    <m/>
    <s v="Mt Holly Schools"/>
    <x v="15"/>
    <s v="- No Location -"/>
    <s v="Megan Rodrigues"/>
  </r>
  <r>
    <s v="5000 - Salaries &amp; Wages"/>
    <s v="Journal"/>
    <x v="14"/>
    <s v="JE114"/>
    <m/>
    <x v="1421"/>
    <n v="71.25"/>
    <m/>
    <s v="HF - Healthy Families"/>
    <x v="5"/>
    <s v="Admin Office"/>
    <s v="Kyle Edwards"/>
  </r>
  <r>
    <s v="5000 - Salaries &amp; Wages"/>
    <s v="Journal"/>
    <x v="14"/>
    <s v="JE114"/>
    <m/>
    <x v="1422"/>
    <n v="1846.15"/>
    <m/>
    <s v="HS - Head Start"/>
    <x v="12"/>
    <s v="- No Location -"/>
    <s v="Christiana Buffett"/>
  </r>
  <r>
    <s v="5000 - Salaries &amp; Wages"/>
    <s v="Journal"/>
    <x v="14"/>
    <s v="JE114"/>
    <m/>
    <x v="1423"/>
    <n v="354.89"/>
    <m/>
    <s v="HS - Head Start"/>
    <x v="12"/>
    <s v="- No Location -"/>
    <s v="Moraima Gonzalez"/>
  </r>
  <r>
    <s v="5000 - Salaries &amp; Wages"/>
    <s v="Journal"/>
    <x v="14"/>
    <s v="JE114"/>
    <m/>
    <x v="1411"/>
    <n v="75.739999999999995"/>
    <m/>
    <s v="USF - Universal Service Fund"/>
    <x v="9"/>
    <s v="- No Location -"/>
    <s v="Kendra Plummer"/>
  </r>
  <r>
    <s v="5000 - Salaries &amp; Wages"/>
    <s v="Journal"/>
    <x v="14"/>
    <s v="JE114"/>
    <m/>
    <x v="1424"/>
    <n v="1317.08"/>
    <m/>
    <s v="HF - Healthy Families"/>
    <x v="5"/>
    <s v="- No Location -"/>
    <s v="Ann Drennon"/>
  </r>
  <r>
    <s v="5000 - Salaries &amp; Wages"/>
    <s v="Journal"/>
    <x v="14"/>
    <s v="JE114"/>
    <m/>
    <x v="1405"/>
    <n v="782.69"/>
    <m/>
    <s v="CSBG - Community Service Block Grant"/>
    <x v="17"/>
    <s v="- No Location -"/>
    <s v="Sheila Hughes"/>
  </r>
  <r>
    <s v="5000 - Salaries &amp; Wages"/>
    <s v="Journal"/>
    <x v="14"/>
    <s v="JE114"/>
    <m/>
    <x v="1425"/>
    <n v="257.89999999999998"/>
    <m/>
    <s v="CSBG - Community Service Block Grant"/>
    <x v="17"/>
    <s v="- No Location -"/>
    <s v="Melonie Vazquez"/>
  </r>
  <r>
    <s v="5000 - Salaries &amp; Wages"/>
    <s v="Journal"/>
    <x v="14"/>
    <s v="JE114"/>
    <m/>
    <x v="1426"/>
    <n v="211.7"/>
    <m/>
    <s v="HS - Head Start"/>
    <x v="12"/>
    <s v="- No Location -"/>
    <s v="Carol Brown"/>
  </r>
  <r>
    <s v="5000 - Salaries &amp; Wages"/>
    <s v="Journal"/>
    <x v="14"/>
    <s v="JE114"/>
    <m/>
    <x v="1427"/>
    <n v="266.97000000000003"/>
    <m/>
    <s v="HS - Head Start"/>
    <x v="12"/>
    <s v="- No Location -"/>
    <s v="Ivanette Peterson"/>
  </r>
  <r>
    <s v="5000 - Salaries &amp; Wages"/>
    <s v="Journal"/>
    <x v="14"/>
    <s v="JE114"/>
    <m/>
    <x v="1428"/>
    <n v="1068.68"/>
    <m/>
    <s v="CCR&amp;R - Child Care Resource &amp; Referral"/>
    <x v="13"/>
    <s v="- No Location -"/>
    <s v="Anjail Abdul-Badee-Johnson"/>
  </r>
  <r>
    <s v="5000 - Salaries &amp; Wages"/>
    <s v="Journal"/>
    <x v="14"/>
    <s v="JE114"/>
    <m/>
    <x v="1403"/>
    <n v="346.95"/>
    <m/>
    <s v="CCR&amp;R - Child Care Resource &amp; Referral"/>
    <x v="13"/>
    <s v="- No Location -"/>
    <s v="Samir Reiz"/>
  </r>
  <r>
    <s v="5000 - Salaries &amp; Wages"/>
    <s v="Journal"/>
    <x v="14"/>
    <s v="JE114"/>
    <m/>
    <x v="1429"/>
    <n v="211.27"/>
    <m/>
    <s v="EHS - Early Head Start"/>
    <x v="6"/>
    <s v="- No Location -"/>
    <s v="Amylir Torres"/>
  </r>
  <r>
    <s v="5000 - Salaries &amp; Wages"/>
    <s v="Journal"/>
    <x v="14"/>
    <s v="JE114"/>
    <m/>
    <x v="1430"/>
    <n v="46.75"/>
    <m/>
    <s v="HPRP2 - Homeless Prevention Rapid Rehousing"/>
    <x v="8"/>
    <s v="Admin Office"/>
    <s v="Amie Sharer"/>
  </r>
  <r>
    <s v="5000 - Salaries &amp; Wages"/>
    <s v="Journal"/>
    <x v="14"/>
    <s v="JE114"/>
    <m/>
    <x v="1431"/>
    <n v="550.22"/>
    <m/>
    <s v="LiHeap - Low Income Home Energy Assistance Program"/>
    <x v="2"/>
    <s v="- No Location -"/>
    <s v="Kayla Black"/>
  </r>
  <r>
    <s v="5000 - Salaries &amp; Wages"/>
    <s v="Journal"/>
    <x v="14"/>
    <s v="JE114"/>
    <m/>
    <x v="1432"/>
    <n v="293.49"/>
    <m/>
    <s v="USF - Universal Service Fund"/>
    <x v="9"/>
    <s v="- No Location -"/>
    <s v="Denise Cacalori"/>
  </r>
  <r>
    <s v="5000 - Salaries &amp; Wages"/>
    <s v="Journal"/>
    <x v="14"/>
    <s v="JE114"/>
    <m/>
    <x v="1433"/>
    <n v="1552.4"/>
    <m/>
    <s v="CCR&amp;R - Child Care Resource &amp; Referral"/>
    <x v="1"/>
    <s v="- No Location -"/>
    <s v="Kathryn Simone"/>
  </r>
  <r>
    <s v="5000 - Salaries &amp; Wages"/>
    <s v="Journal"/>
    <x v="14"/>
    <s v="JE114"/>
    <m/>
    <x v="1434"/>
    <n v="1050.6099999999999"/>
    <m/>
    <s v="CCR&amp;R - Child Care Resource &amp; Referral"/>
    <x v="13"/>
    <s v="- No Location -"/>
    <s v="Andrea Ferrare"/>
  </r>
  <r>
    <s v="5000 - Salaries &amp; Wages"/>
    <s v="Journal"/>
    <x v="14"/>
    <s v="JE114"/>
    <m/>
    <x v="1435"/>
    <n v="337.77"/>
    <m/>
    <s v="HS - Head Start"/>
    <x v="12"/>
    <s v="- No Location -"/>
    <s v="Bouchra Benachir"/>
  </r>
  <r>
    <s v="5000 - Salaries &amp; Wages"/>
    <s v="Journal"/>
    <x v="14"/>
    <s v="JE114"/>
    <m/>
    <x v="1436"/>
    <n v="810.23"/>
    <m/>
    <s v="HS - Head Start"/>
    <x v="12"/>
    <s v="- No Location -"/>
    <s v="Natasha Joseph"/>
  </r>
  <r>
    <s v="5000 - Salaries &amp; Wages"/>
    <s v="Journal"/>
    <x v="14"/>
    <s v="JE114"/>
    <m/>
    <x v="1437"/>
    <n v="205.62"/>
    <m/>
    <s v="HS - Head Start"/>
    <x v="12"/>
    <s v="- No Location -"/>
    <s v="May Elkady"/>
  </r>
  <r>
    <s v="5000 - Salaries &amp; Wages"/>
    <s v="Journal"/>
    <x v="14"/>
    <s v="JE114"/>
    <m/>
    <x v="1417"/>
    <n v="250"/>
    <m/>
    <s v="CCR&amp;R - Child Care Resource &amp; Referral"/>
    <x v="18"/>
    <s v="Admin Office"/>
    <s v="Sharon Forman"/>
  </r>
  <r>
    <s v="5000 - Salaries &amp; Wages"/>
    <s v="Journal"/>
    <x v="14"/>
    <s v="JE114"/>
    <m/>
    <x v="1438"/>
    <n v="1025.3900000000001"/>
    <m/>
    <s v="CCR&amp;R - Child Care Resource &amp; Referral"/>
    <x v="13"/>
    <s v="- No Location -"/>
    <s v="Donna Conley"/>
  </r>
  <r>
    <s v="5000 - Salaries &amp; Wages"/>
    <s v="Journal"/>
    <x v="14"/>
    <s v="JE114"/>
    <m/>
    <x v="1439"/>
    <n v="500"/>
    <m/>
    <s v="EHS - Early Head Start"/>
    <x v="6"/>
    <s v="Admin Office"/>
    <s v="Sharon Forman"/>
  </r>
  <r>
    <s v="5000 - Salaries &amp; Wages"/>
    <s v="Journal"/>
    <x v="14"/>
    <s v="JE114"/>
    <m/>
    <x v="1440"/>
    <n v="888.41"/>
    <m/>
    <s v="EHS - Early Head Start"/>
    <x v="6"/>
    <s v="- No Location -"/>
    <s v="Nina Holmes"/>
  </r>
  <r>
    <s v="5000 - Salaries &amp; Wages"/>
    <s v="Journal"/>
    <x v="14"/>
    <s v="JE114"/>
    <m/>
    <x v="1441"/>
    <n v="190.38"/>
    <m/>
    <s v="EHS - Early Head Start"/>
    <x v="6"/>
    <s v="Admin Office"/>
    <s v="Manvir Gill"/>
  </r>
  <r>
    <s v="5000 - Salaries &amp; Wages"/>
    <s v="Journal"/>
    <x v="14"/>
    <s v="JE114"/>
    <m/>
    <x v="1442"/>
    <n v="2566.06"/>
    <m/>
    <s v="HS - Head Start"/>
    <x v="12"/>
    <s v="- No Location -"/>
    <s v="Natalie Mitchem"/>
  </r>
  <r>
    <s v="5000 - Salaries &amp; Wages"/>
    <s v="Journal"/>
    <x v="14"/>
    <s v="JE114"/>
    <m/>
    <x v="1443"/>
    <n v="1080.3800000000001"/>
    <m/>
    <s v="HS - Head Start"/>
    <x v="12"/>
    <s v="- No Location -"/>
    <s v="Keshia Flewellen"/>
  </r>
  <r>
    <s v="5000 - Salaries &amp; Wages"/>
    <s v="Journal"/>
    <x v="14"/>
    <s v="JE114"/>
    <m/>
    <x v="1430"/>
    <n v="1491.39"/>
    <m/>
    <s v="CCR&amp;R - Child Care Resource &amp; Referral"/>
    <x v="13"/>
    <s v="Admin Office"/>
    <s v="Amie Sharer"/>
  </r>
  <r>
    <s v="5000 - Salaries &amp; Wages"/>
    <s v="Journal"/>
    <x v="14"/>
    <s v="JE114"/>
    <m/>
    <x v="1401"/>
    <n v="85.38"/>
    <m/>
    <s v="HF - Healthy Families"/>
    <x v="5"/>
    <s v="Admin Office"/>
    <s v="Janessa Rivera"/>
  </r>
  <r>
    <s v="5000 - Salaries &amp; Wages"/>
    <s v="Journal"/>
    <x v="14"/>
    <s v="JE114"/>
    <m/>
    <x v="1444"/>
    <n v="134.76"/>
    <m/>
    <s v="CCR&amp;R - Child Care Resource &amp; Referral"/>
    <x v="25"/>
    <s v="- No Location -"/>
    <s v="Christine Morrison"/>
  </r>
  <r>
    <s v="5000 - Salaries &amp; Wages"/>
    <s v="Journal"/>
    <x v="14"/>
    <s v="JE114"/>
    <m/>
    <x v="1445"/>
    <n v="193.91"/>
    <m/>
    <s v="HS - Head Start"/>
    <x v="12"/>
    <s v="- No Location -"/>
    <s v="Sheyleen Hosein"/>
  </r>
  <r>
    <s v="5000 - Salaries &amp; Wages"/>
    <s v="Journal"/>
    <x v="14"/>
    <s v="JE114"/>
    <m/>
    <x v="1446"/>
    <n v="67.930000000000007"/>
    <m/>
    <s v="CCFP - Child Care Food Program"/>
    <x v="24"/>
    <s v="Admin Office"/>
    <s v="Robert Mayfield"/>
  </r>
  <r>
    <s v="5000 - Salaries &amp; Wages"/>
    <s v="Journal"/>
    <x v="14"/>
    <s v="JE114"/>
    <m/>
    <x v="1430"/>
    <n v="63.44"/>
    <m/>
    <s v="CCYC - Community Council of Young Children"/>
    <x v="22"/>
    <s v="Admin Office"/>
    <s v="Amie Sharer"/>
  </r>
  <r>
    <s v="5000 - Salaries &amp; Wages"/>
    <s v="Journal"/>
    <x v="14"/>
    <s v="JE114"/>
    <m/>
    <x v="1447"/>
    <n v="950"/>
    <m/>
    <s v="HS - Head Start"/>
    <x v="12"/>
    <s v="- No Location -"/>
    <s v="Ozlem Yigit"/>
  </r>
  <r>
    <s v="5000 - Salaries &amp; Wages"/>
    <s v="Journal"/>
    <x v="14"/>
    <s v="JE114"/>
    <m/>
    <x v="1448"/>
    <n v="88.88"/>
    <m/>
    <s v="CCR&amp;R - Child Care Resource &amp; Referral"/>
    <x v="19"/>
    <s v="- No Location -"/>
    <s v="Kristin Mayes"/>
  </r>
  <r>
    <s v="5000 - Salaries &amp; Wages"/>
    <s v="Journal"/>
    <x v="14"/>
    <s v="JE114"/>
    <m/>
    <x v="1449"/>
    <n v="151.37"/>
    <m/>
    <s v="CCFP - Child Care Food Program"/>
    <x v="24"/>
    <s v="Admin Office"/>
    <s v="Greta Peterson"/>
  </r>
  <r>
    <s v="5000 - Salaries &amp; Wages"/>
    <s v="Journal"/>
    <x v="14"/>
    <s v="JE114"/>
    <m/>
    <x v="1411"/>
    <n v="462.86"/>
    <m/>
    <s v="CCYC - Community Council of Young Children"/>
    <x v="22"/>
    <s v="- No Location -"/>
    <s v="Kendra Plummer"/>
  </r>
  <r>
    <s v="5000 - Salaries &amp; Wages"/>
    <s v="Journal"/>
    <x v="14"/>
    <s v="JE114"/>
    <m/>
    <x v="1450"/>
    <n v="1552.4"/>
    <m/>
    <s v="CCR&amp;R - Child Care Resource &amp; Referral"/>
    <x v="1"/>
    <s v="- No Location -"/>
    <s v="Stacy D Cooper-Gindraw"/>
  </r>
  <r>
    <s v="5000 - Salaries &amp; Wages"/>
    <s v="Journal"/>
    <x v="14"/>
    <s v="JE114"/>
    <m/>
    <x v="1451"/>
    <n v="69.67"/>
    <m/>
    <s v="CCR&amp;R - Child Care Resource &amp; Referral"/>
    <x v="19"/>
    <s v="- No Location -"/>
    <s v="Judith Byrne"/>
  </r>
  <r>
    <s v="5000 - Salaries &amp; Wages"/>
    <s v="Journal"/>
    <x v="14"/>
    <s v="JE114"/>
    <m/>
    <x v="1415"/>
    <n v="98.54"/>
    <m/>
    <s v="HF - Healthy Families"/>
    <x v="21"/>
    <s v="- No Location -"/>
    <s v="Claire Garner"/>
  </r>
  <r>
    <s v="5000 - Salaries &amp; Wages"/>
    <s v="Journal"/>
    <x v="14"/>
    <s v="JE114"/>
    <m/>
    <x v="1452"/>
    <n v="533.84"/>
    <m/>
    <s v="CCR&amp;R - Child Care Resource &amp; Referral"/>
    <x v="11"/>
    <s v="- No Location -"/>
    <s v="Susan Ford"/>
  </r>
  <r>
    <s v="5000 - Salaries &amp; Wages"/>
    <s v="Journal"/>
    <x v="14"/>
    <s v="JE114"/>
    <m/>
    <x v="1453"/>
    <n v="1380.17"/>
    <m/>
    <s v="HF - Healthy Families"/>
    <x v="4"/>
    <s v="- No Location -"/>
    <s v="Elizabeth Boehmke"/>
  </r>
  <r>
    <s v="5000 - Salaries &amp; Wages"/>
    <s v="Journal"/>
    <x v="14"/>
    <s v="JE114"/>
    <m/>
    <x v="1444"/>
    <n v="134.76"/>
    <m/>
    <s v="CCR&amp;R - Child Care Resource &amp; Referral"/>
    <x v="20"/>
    <s v="- No Location -"/>
    <s v="Christine Morrison"/>
  </r>
  <r>
    <s v="5000 - Salaries &amp; Wages"/>
    <s v="Journal"/>
    <x v="14"/>
    <s v="JE114"/>
    <m/>
    <x v="1454"/>
    <n v="183.5"/>
    <m/>
    <s v="CCR&amp;R - Child Care Resource &amp; Referral"/>
    <x v="16"/>
    <s v="- No Location -"/>
    <s v="Bonita Jackson"/>
  </r>
  <r>
    <s v="5000 - Salaries &amp; Wages"/>
    <s v="Journal"/>
    <x v="14"/>
    <s v="JE114"/>
    <m/>
    <x v="1455"/>
    <n v="1183.74"/>
    <m/>
    <s v="CCR&amp;R - Child Care Resource &amp; Referral"/>
    <x v="11"/>
    <s v="- No Location -"/>
    <s v="Sue Fenick"/>
  </r>
  <r>
    <s v="5000 - Salaries &amp; Wages"/>
    <s v="Journal"/>
    <x v="14"/>
    <s v="JE114"/>
    <m/>
    <x v="1410"/>
    <n v="48.08"/>
    <m/>
    <s v="HF - Healthy Families"/>
    <x v="4"/>
    <s v="Admin Office"/>
    <s v="Elayne Schermerhorn"/>
  </r>
  <r>
    <s v="5000 - Salaries &amp; Wages"/>
    <s v="Journal"/>
    <x v="14"/>
    <s v="JE114"/>
    <m/>
    <x v="1456"/>
    <n v="201.43"/>
    <m/>
    <s v="HS - Head Start"/>
    <x v="12"/>
    <s v="- No Location -"/>
    <s v="Legna Figueroa"/>
  </r>
  <r>
    <s v="5000 - Salaries &amp; Wages"/>
    <s v="Journal"/>
    <x v="14"/>
    <s v="JE114"/>
    <m/>
    <x v="1449"/>
    <n v="726.57"/>
    <m/>
    <s v="HS - Head Start"/>
    <x v="12"/>
    <s v="Admin Office"/>
    <s v="Greta Peterson"/>
  </r>
  <r>
    <s v="5000 - Salaries &amp; Wages"/>
    <s v="Journal"/>
    <x v="14"/>
    <s v="JE114"/>
    <m/>
    <x v="1441"/>
    <n v="34.619999999999997"/>
    <m/>
    <s v="HPRP2 - Homeless Prevention Rapid Rehousing"/>
    <x v="8"/>
    <s v="Admin Office"/>
    <s v="Manvir Gill"/>
  </r>
  <r>
    <s v="5000 - Salaries &amp; Wages"/>
    <s v="Journal"/>
    <x v="14"/>
    <s v="JE114"/>
    <m/>
    <x v="1449"/>
    <n v="181.64"/>
    <m/>
    <s v="CSBG - Community Service Block Grant"/>
    <x v="0"/>
    <s v="Admin Office"/>
    <s v="Greta Peterson"/>
  </r>
  <r>
    <s v="5000 - Salaries &amp; Wages"/>
    <s v="Journal"/>
    <x v="14"/>
    <s v="JE114"/>
    <m/>
    <x v="1457"/>
    <n v="768.15"/>
    <m/>
    <s v="EHS - Early Head Start"/>
    <x v="6"/>
    <s v="- No Location -"/>
    <s v="Andrew Stellwag"/>
  </r>
  <r>
    <s v="5000 - Salaries &amp; Wages"/>
    <s v="Journal"/>
    <x v="14"/>
    <s v="JE114"/>
    <m/>
    <x v="1458"/>
    <n v="418.93"/>
    <m/>
    <s v="HS - Head Start"/>
    <x v="12"/>
    <s v="- No Location -"/>
    <s v="Danielle Jakubowski"/>
  </r>
  <r>
    <s v="5000 - Salaries &amp; Wages"/>
    <s v="Journal"/>
    <x v="14"/>
    <s v="JE114"/>
    <m/>
    <x v="1452"/>
    <n v="533.84"/>
    <m/>
    <s v="CCR&amp;R - Child Care Resource &amp; Referral"/>
    <x v="18"/>
    <s v="- No Location -"/>
    <s v="Susan Ford"/>
  </r>
  <r>
    <s v="5000 - Salaries &amp; Wages"/>
    <s v="Journal"/>
    <x v="14"/>
    <s v="JE114"/>
    <m/>
    <x v="1455"/>
    <n v="98.64"/>
    <m/>
    <s v="CCR&amp;R - Child Care Resource &amp; Referral"/>
    <x v="19"/>
    <s v="- No Location -"/>
    <s v="Sue Fenick"/>
  </r>
  <r>
    <s v="5000 - Salaries &amp; Wages"/>
    <s v="Journal"/>
    <x v="14"/>
    <s v="JE114"/>
    <m/>
    <x v="1401"/>
    <n v="259.61"/>
    <m/>
    <s v="USF - Universal Service Fund"/>
    <x v="9"/>
    <s v="Admin Office"/>
    <s v="Janessa Rivera"/>
  </r>
  <r>
    <s v="5000 - Salaries &amp; Wages"/>
    <s v="Journal"/>
    <x v="14"/>
    <s v="JE114"/>
    <m/>
    <x v="1459"/>
    <n v="1136.3800000000001"/>
    <m/>
    <s v="CCR&amp;R - Child Care Resource &amp; Referral"/>
    <x v="13"/>
    <s v="- No Location -"/>
    <s v="Wanda Fisher"/>
  </r>
  <r>
    <s v="5000 - Salaries &amp; Wages"/>
    <s v="Journal"/>
    <x v="14"/>
    <s v="JE114"/>
    <m/>
    <x v="1460"/>
    <n v="1680.19"/>
    <m/>
    <s v="CCR&amp;R - Child Care Resource &amp; Referral"/>
    <x v="13"/>
    <s v="- No Location -"/>
    <s v="Shellinda Hardie"/>
  </r>
  <r>
    <s v="5000 - Salaries &amp; Wages"/>
    <s v="Journal"/>
    <x v="14"/>
    <s v="JE114"/>
    <m/>
    <x v="1461"/>
    <n v="212.01"/>
    <m/>
    <s v="HS - Head Start"/>
    <x v="12"/>
    <s v="- No Location -"/>
    <s v="Busra Efil"/>
  </r>
  <r>
    <s v="5000 - Salaries &amp; Wages"/>
    <s v="Journal"/>
    <x v="14"/>
    <s v="JE114"/>
    <m/>
    <x v="1462"/>
    <n v="2137.37"/>
    <m/>
    <s v="HS - Head Start"/>
    <x v="12"/>
    <s v="- No Location -"/>
    <s v="Jill Rickards"/>
  </r>
  <r>
    <s v="5000 - Salaries &amp; Wages"/>
    <s v="Journal"/>
    <x v="14"/>
    <s v="JE114"/>
    <m/>
    <x v="1448"/>
    <n v="88.87"/>
    <m/>
    <s v="CCR&amp;R - Child Care Resource &amp; Referral"/>
    <x v="20"/>
    <s v="- No Location -"/>
    <s v="Kristin Mayes"/>
  </r>
  <r>
    <s v="5000 - Salaries &amp; Wages"/>
    <s v="Journal"/>
    <x v="14"/>
    <s v="JE114"/>
    <m/>
    <x v="1463"/>
    <n v="310.06"/>
    <m/>
    <s v="USF - Universal Service Fund"/>
    <x v="9"/>
    <s v="- No Location -"/>
    <s v="Constance Pritchett"/>
  </r>
  <r>
    <s v="5000 - Salaries &amp; Wages"/>
    <s v="Journal"/>
    <x v="14"/>
    <s v="JE114"/>
    <m/>
    <x v="1464"/>
    <n v="191.52"/>
    <m/>
    <s v="HS - Head Start"/>
    <x v="12"/>
    <s v="- No Location -"/>
    <s v="Cigdem Ozdemir"/>
  </r>
  <r>
    <s v="5000 - Salaries &amp; Wages"/>
    <s v="Journal"/>
    <x v="14"/>
    <s v="JE114"/>
    <m/>
    <x v="1465"/>
    <n v="2184.14"/>
    <m/>
    <s v="CCR&amp;R - Child Care Resource &amp; Referral"/>
    <x v="13"/>
    <s v="- No Location -"/>
    <s v="Ruth Ragin"/>
  </r>
  <r>
    <s v="5000 - Salaries &amp; Wages"/>
    <s v="Journal"/>
    <x v="14"/>
    <s v="JE114"/>
    <m/>
    <x v="1466"/>
    <n v="1040.56"/>
    <m/>
    <s v="HS - Head Start"/>
    <x v="12"/>
    <s v="Admin Office"/>
    <s v="Darshpreet Thind"/>
  </r>
  <r>
    <s v="5000 - Salaries &amp; Wages"/>
    <s v="Journal"/>
    <x v="14"/>
    <s v="JE114"/>
    <m/>
    <x v="1467"/>
    <n v="205.37"/>
    <m/>
    <s v="HS - Head Start"/>
    <x v="12"/>
    <s v="- No Location -"/>
    <s v="Courtney Saxon"/>
  </r>
  <r>
    <s v="5000 - Salaries &amp; Wages"/>
    <s v="Journal"/>
    <x v="14"/>
    <s v="JE114"/>
    <m/>
    <x v="1457"/>
    <n v="378.34"/>
    <m/>
    <s v="HS - Head Start"/>
    <x v="12"/>
    <s v="- No Location -"/>
    <s v="Andrew Stellwag"/>
  </r>
  <r>
    <s v="5000 - Salaries &amp; Wages"/>
    <s v="Journal"/>
    <x v="14"/>
    <s v="JE114"/>
    <m/>
    <x v="1468"/>
    <n v="178.77"/>
    <m/>
    <s v="HS - Head Start"/>
    <x v="12"/>
    <s v="- No Location -"/>
    <s v="Deniz Genc"/>
  </r>
  <r>
    <s v="5000 - Salaries &amp; Wages"/>
    <s v="Journal"/>
    <x v="14"/>
    <s v="JE114"/>
    <m/>
    <x v="1400"/>
    <n v="323.95"/>
    <m/>
    <s v="LiHeap - Low Income Home Energy Assistance Program"/>
    <x v="2"/>
    <s v="- No Location -"/>
    <s v="Ramsey Nutter"/>
  </r>
  <r>
    <s v="5000 - Salaries &amp; Wages"/>
    <s v="Journal"/>
    <x v="14"/>
    <s v="JE114"/>
    <m/>
    <x v="1401"/>
    <n v="432.69"/>
    <m/>
    <s v="LiHeap - Low Income Home Energy Assistance Program"/>
    <x v="2"/>
    <s v="Admin Office"/>
    <s v="Janessa Rivera"/>
  </r>
  <r>
    <s v="5000 - Salaries &amp; Wages"/>
    <s v="Journal"/>
    <x v="14"/>
    <s v="JE114"/>
    <m/>
    <x v="1469"/>
    <n v="193.83"/>
    <m/>
    <s v="HS - Head Start"/>
    <x v="12"/>
    <s v="- No Location -"/>
    <s v="Kishawn Barnes"/>
  </r>
  <r>
    <s v="5000 - Salaries &amp; Wages"/>
    <s v="Journal"/>
    <x v="14"/>
    <s v="JE114"/>
    <m/>
    <x v="1455"/>
    <n v="295.93"/>
    <m/>
    <s v="CCR&amp;R - Child Care Resource &amp; Referral"/>
    <x v="20"/>
    <s v="- No Location -"/>
    <s v="Sue Fenick"/>
  </r>
  <r>
    <s v="5000 - Salaries &amp; Wages"/>
    <s v="Journal"/>
    <x v="14"/>
    <s v="JE114"/>
    <m/>
    <x v="1455"/>
    <n v="197.29"/>
    <m/>
    <s v="CCR&amp;R - Child Care Resource &amp; Referral"/>
    <x v="16"/>
    <s v="- No Location -"/>
    <s v="Sue Fenick"/>
  </r>
  <r>
    <s v="5000 - Salaries &amp; Wages"/>
    <s v="Journal"/>
    <x v="14"/>
    <s v="JE114"/>
    <m/>
    <x v="1403"/>
    <n v="317.20999999999998"/>
    <m/>
    <s v="HS - Head Start"/>
    <x v="12"/>
    <s v="- No Location -"/>
    <s v="Samir Reiz"/>
  </r>
  <r>
    <s v="5000 - Salaries &amp; Wages"/>
    <s v="Journal"/>
    <x v="14"/>
    <s v="JE114"/>
    <m/>
    <x v="1470"/>
    <n v="320.74"/>
    <m/>
    <s v="HS - Head Start"/>
    <x v="12"/>
    <s v="- No Location -"/>
    <s v="Doreen Knaupp"/>
  </r>
  <r>
    <s v="5000 - Salaries &amp; Wages"/>
    <s v="Journal"/>
    <x v="14"/>
    <s v="JE114"/>
    <m/>
    <x v="1471"/>
    <n v="594.45000000000005"/>
    <m/>
    <s v="HF - Healthy Families"/>
    <x v="5"/>
    <s v="Admin Office"/>
    <s v="Michelle Hewitt"/>
  </r>
  <r>
    <s v="5000 - Salaries &amp; Wages"/>
    <s v="Journal"/>
    <x v="14"/>
    <s v="JE114"/>
    <m/>
    <x v="1449"/>
    <n v="302.74"/>
    <m/>
    <s v="CCR&amp;R - Child Care Resource &amp; Referral"/>
    <x v="18"/>
    <s v="Admin Office"/>
    <s v="Greta Peterson"/>
  </r>
  <r>
    <s v="5000 - Salaries &amp; Wages"/>
    <s v="Journal"/>
    <x v="14"/>
    <s v="JE114"/>
    <m/>
    <x v="1472"/>
    <n v="248.07"/>
    <m/>
    <s v="CSBG - Community Service Block Grant"/>
    <x v="0"/>
    <s v="Admin Office"/>
    <s v="Colin Harty"/>
  </r>
  <r>
    <s v="5000 - Salaries &amp; Wages"/>
    <s v="Journal"/>
    <x v="14"/>
    <s v="JE114"/>
    <m/>
    <x v="1441"/>
    <n v="574.62"/>
    <m/>
    <s v="CSBG - Community Service Block Grant"/>
    <x v="0"/>
    <s v="Admin Office"/>
    <s v="Manvir Gill"/>
  </r>
  <r>
    <s v="5000 - Salaries &amp; Wages"/>
    <s v="Journal"/>
    <x v="14"/>
    <s v="JE114"/>
    <m/>
    <x v="1473"/>
    <n v="411.54"/>
    <m/>
    <s v="HS - Head Start"/>
    <x v="12"/>
    <s v="Admin Office"/>
    <s v="Michelle Hewitt"/>
  </r>
  <r>
    <s v="5000 - Salaries &amp; Wages"/>
    <s v="Journal"/>
    <x v="14"/>
    <s v="JE114"/>
    <m/>
    <x v="1441"/>
    <n v="1211.54"/>
    <m/>
    <s v="HS - Head Start"/>
    <x v="12"/>
    <s v="Admin Office"/>
    <s v="Manvir Gill"/>
  </r>
  <r>
    <s v="5000 - Salaries &amp; Wages"/>
    <s v="Journal"/>
    <x v="14"/>
    <s v="JE114"/>
    <m/>
    <x v="1474"/>
    <n v="917.71"/>
    <m/>
    <s v="CCR&amp;R - Child Care Resource &amp; Referral"/>
    <x v="18"/>
    <s v="Admin Office"/>
    <s v="Ruben Johnson"/>
  </r>
  <r>
    <s v="5000 - Salaries &amp; Wages"/>
    <s v="Journal"/>
    <x v="14"/>
    <s v="JE114"/>
    <m/>
    <x v="1402"/>
    <n v="510.54"/>
    <m/>
    <s v="HF - Healthy Families"/>
    <x v="4"/>
    <s v="- No Location -"/>
    <s v="Stephanie Dixon"/>
  </r>
  <r>
    <s v="5000 - Salaries &amp; Wages"/>
    <s v="Journal"/>
    <x v="14"/>
    <s v="JE114"/>
    <m/>
    <x v="1474"/>
    <n v="202.43"/>
    <m/>
    <s v="LiHeap - Low Income Home Energy Assistance Program"/>
    <x v="2"/>
    <s v="Admin Office"/>
    <s v="Ruben Johnson"/>
  </r>
  <r>
    <s v="5000 - Salaries &amp; Wages"/>
    <s v="Journal"/>
    <x v="14"/>
    <s v="JE114"/>
    <m/>
    <x v="1475"/>
    <n v="470.7"/>
    <m/>
    <s v="HS - Head Start"/>
    <x v="12"/>
    <s v="- No Location -"/>
    <s v="Lynn Orangers"/>
  </r>
  <r>
    <s v="5000 - Salaries &amp; Wages"/>
    <s v="Journal"/>
    <x v="14"/>
    <s v="JE114"/>
    <m/>
    <x v="1476"/>
    <n v="2294.86"/>
    <m/>
    <s v="HS - Head Start"/>
    <x v="12"/>
    <s v="- No Location -"/>
    <s v="LOIS BOND"/>
  </r>
  <r>
    <s v="5000 - Salaries &amp; Wages"/>
    <s v="Journal"/>
    <x v="14"/>
    <s v="JE114"/>
    <m/>
    <x v="1477"/>
    <n v="842.6"/>
    <m/>
    <s v="HS - Head Start"/>
    <x v="12"/>
    <s v="- No Location -"/>
    <s v="Jacquelyn Gardner"/>
  </r>
  <r>
    <s v="5000 - Salaries &amp; Wages"/>
    <s v="Journal"/>
    <x v="14"/>
    <s v="JE114"/>
    <m/>
    <x v="1478"/>
    <n v="169.53"/>
    <m/>
    <s v="USF - Universal Service Fund"/>
    <x v="9"/>
    <s v="- No Location -"/>
    <s v="Vincent Padilla"/>
  </r>
  <r>
    <s v="5000 - Salaries &amp; Wages"/>
    <s v="Journal"/>
    <x v="14"/>
    <s v="JE114"/>
    <m/>
    <x v="1479"/>
    <n v="1046.68"/>
    <m/>
    <s v="CCR&amp;R - Child Care Resource &amp; Referral"/>
    <x v="11"/>
    <s v="- No Location -"/>
    <s v="Vivyan Saloka"/>
  </r>
  <r>
    <s v="5000 - Salaries &amp; Wages"/>
    <s v="Journal"/>
    <x v="14"/>
    <s v="JE114"/>
    <m/>
    <x v="1410"/>
    <n v="625"/>
    <m/>
    <s v="EHS - Early Head Start"/>
    <x v="6"/>
    <s v="Admin Office"/>
    <s v="Elayne Schermerhorn"/>
  </r>
  <r>
    <s v="5000 - Salaries &amp; Wages"/>
    <s v="Journal"/>
    <x v="14"/>
    <s v="JE114"/>
    <m/>
    <x v="1480"/>
    <n v="229.86"/>
    <m/>
    <s v="USF - Universal Service Fund"/>
    <x v="9"/>
    <s v="- No Location -"/>
    <s v="Shirley Matthews"/>
  </r>
  <r>
    <s v="5000 - Salaries &amp; Wages"/>
    <s v="Journal"/>
    <x v="14"/>
    <s v="JE114"/>
    <m/>
    <x v="1449"/>
    <n v="75.680000000000007"/>
    <m/>
    <s v="USF - Universal Service Fund"/>
    <x v="9"/>
    <s v="Admin Office"/>
    <s v="Greta Peterson"/>
  </r>
  <r>
    <s v="5000 - Salaries &amp; Wages"/>
    <s v="Journal"/>
    <x v="14"/>
    <s v="JE114"/>
    <m/>
    <x v="1401"/>
    <n v="114.23"/>
    <m/>
    <s v="HF - Healthy Families"/>
    <x v="4"/>
    <s v="Admin Office"/>
    <s v="Janessa Rivera"/>
  </r>
  <r>
    <s v="5000 - Salaries &amp; Wages"/>
    <s v="Journal"/>
    <x v="14"/>
    <s v="JE114"/>
    <m/>
    <x v="1410"/>
    <n v="408.65"/>
    <m/>
    <s v="CCR&amp;R - Child Care Resource &amp; Referral"/>
    <x v="13"/>
    <s v="Admin Office"/>
    <s v="Elayne Schermerhorn"/>
  </r>
  <r>
    <s v="5000 - Salaries &amp; Wages"/>
    <s v="Journal"/>
    <x v="14"/>
    <s v="JE114"/>
    <m/>
    <x v="1454"/>
    <n v="99.25"/>
    <m/>
    <s v="CCR&amp;R - Child Care Resource &amp; Referral"/>
    <x v="20"/>
    <s v="- No Location -"/>
    <s v="Bonita Jackson"/>
  </r>
  <r>
    <s v="5000 - Salaries &amp; Wages"/>
    <s v="Journal"/>
    <x v="14"/>
    <s v="JE114"/>
    <m/>
    <x v="1432"/>
    <n v="496.68"/>
    <m/>
    <s v="LiHeap - Low Income Home Energy Assistance Program"/>
    <x v="2"/>
    <s v="- No Location -"/>
    <s v="Denise Cacalori"/>
  </r>
  <r>
    <s v="5000 - Salaries &amp; Wages"/>
    <s v="Journal"/>
    <x v="14"/>
    <s v="JE114"/>
    <m/>
    <x v="1478"/>
    <n v="288.66000000000003"/>
    <m/>
    <s v="LiHeap - Low Income Home Energy Assistance Program"/>
    <x v="2"/>
    <s v="- No Location -"/>
    <s v="Vincent Padilla"/>
  </r>
  <r>
    <s v="5000 - Salaries &amp; Wages"/>
    <s v="Journal"/>
    <x v="14"/>
    <s v="JE114"/>
    <m/>
    <x v="1421"/>
    <n v="75"/>
    <m/>
    <s v="LiHeap - Low Income Home Energy Assistance Program"/>
    <x v="2"/>
    <s v="Admin Office"/>
    <s v="Kyle Edwards"/>
  </r>
  <r>
    <s v="5000 - Salaries &amp; Wages"/>
    <s v="Journal"/>
    <x v="14"/>
    <s v="JE114"/>
    <m/>
    <x v="1481"/>
    <n v="1923.08"/>
    <m/>
    <s v="CSBG - Community Service Block Grant"/>
    <x v="0"/>
    <s v="- No Location -"/>
    <s v="Antoine Nelson"/>
  </r>
  <r>
    <s v="5000 - Salaries &amp; Wages"/>
    <s v="Journal"/>
    <x v="14"/>
    <s v="JE114"/>
    <m/>
    <x v="1482"/>
    <n v="146.31"/>
    <m/>
    <s v="EHS - Early Head Start"/>
    <x v="6"/>
    <s v="- No Location -"/>
    <s v="Tammy Joyce"/>
  </r>
  <r>
    <s v="5000 - Salaries &amp; Wages"/>
    <s v="Journal"/>
    <x v="14"/>
    <s v="JE114"/>
    <m/>
    <x v="1483"/>
    <n v="1065"/>
    <m/>
    <s v="EHS - Early Head Start"/>
    <x v="6"/>
    <s v="- No Location -"/>
    <s v="Pantida Wescott"/>
  </r>
  <r>
    <s v="5000 - Salaries &amp; Wages"/>
    <s v="Journal"/>
    <x v="14"/>
    <s v="JE114"/>
    <m/>
    <x v="1484"/>
    <n v="774.8"/>
    <m/>
    <s v="EHS - Early Head Start"/>
    <x v="6"/>
    <s v="- No Location -"/>
    <s v="Katilynn Ditzel"/>
  </r>
  <r>
    <s v="5000 - Salaries &amp; Wages"/>
    <s v="Journal"/>
    <x v="14"/>
    <s v="JE114"/>
    <m/>
    <x v="1485"/>
    <n v="615.08000000000004"/>
    <m/>
    <s v="CCFP - Child Care Food Program"/>
    <x v="24"/>
    <s v="- No Location -"/>
    <s v="Gabrielle Morton"/>
  </r>
  <r>
    <s v="5000 - Salaries &amp; Wages"/>
    <s v="Journal"/>
    <x v="14"/>
    <s v="JE114"/>
    <m/>
    <x v="1486"/>
    <n v="646"/>
    <m/>
    <s v="LiHeap - Low Income Home Energy Assistance Program"/>
    <x v="2"/>
    <s v="- No Location -"/>
    <s v="Donna Hajzer"/>
  </r>
  <r>
    <s v="5000 - Salaries &amp; Wages"/>
    <s v="Journal"/>
    <x v="14"/>
    <s v="JE114"/>
    <m/>
    <x v="1455"/>
    <n v="197.29"/>
    <m/>
    <s v="CCR&amp;R - Child Care Resource &amp; Referral"/>
    <x v="13"/>
    <s v="- No Location -"/>
    <s v="Sue Fenick"/>
  </r>
  <r>
    <s v="5000 - Salaries &amp; Wages"/>
    <s v="Journal"/>
    <x v="14"/>
    <s v="JE114"/>
    <m/>
    <x v="1487"/>
    <n v="678.41"/>
    <m/>
    <s v="HS - Head Start"/>
    <x v="12"/>
    <s v="- No Location -"/>
    <s v="Chalesha Jefferson"/>
  </r>
  <r>
    <s v="5000 - Salaries &amp; Wages"/>
    <s v="Journal"/>
    <x v="14"/>
    <s v="JE114"/>
    <m/>
    <x v="1488"/>
    <n v="1917.45"/>
    <m/>
    <s v="Mt Holly Schools"/>
    <x v="15"/>
    <s v="- No Location -"/>
    <s v="Jennifer Jones"/>
  </r>
  <r>
    <s v="5000 - Salaries &amp; Wages"/>
    <s v="Journal"/>
    <x v="14"/>
    <s v="JE114"/>
    <m/>
    <x v="1395"/>
    <n v="818.34"/>
    <m/>
    <s v="LiHeap - Low Income Home Energy Assistance Program"/>
    <x v="2"/>
    <s v="- No Location -"/>
    <s v="Patricia Brown"/>
  </r>
  <r>
    <s v="5000 - Salaries &amp; Wages"/>
    <s v="Journal"/>
    <x v="14"/>
    <s v="JE114"/>
    <m/>
    <x v="1412"/>
    <n v="469.62"/>
    <m/>
    <s v="USF - Universal Service Fund"/>
    <x v="9"/>
    <s v="- No Location -"/>
    <s v="Rovenna Overton"/>
  </r>
  <r>
    <s v="5000 - Salaries &amp; Wages"/>
    <s v="Journal"/>
    <x v="14"/>
    <s v="JE114"/>
    <m/>
    <x v="1410"/>
    <n v="144.22999999999999"/>
    <m/>
    <s v="LiHeap - Low Income Home Energy Assistance Program"/>
    <x v="2"/>
    <s v="Admin Office"/>
    <s v="Elayne Schermerhorn"/>
  </r>
  <r>
    <s v="5000 - Salaries &amp; Wages"/>
    <s v="Journal"/>
    <x v="14"/>
    <s v="JE114"/>
    <m/>
    <x v="1489"/>
    <n v="2000.82"/>
    <m/>
    <s v="EHS - Early Head Start"/>
    <x v="6"/>
    <s v="- No Location -"/>
    <s v="Michelle Weaver"/>
  </r>
  <r>
    <s v="5000 - Salaries &amp; Wages"/>
    <s v="Journal"/>
    <x v="14"/>
    <s v="JE114"/>
    <m/>
    <x v="1490"/>
    <n v="846.58"/>
    <m/>
    <s v="HS - Head Start"/>
    <x v="12"/>
    <s v="- No Location -"/>
    <s v="Yvette Carpenter"/>
  </r>
  <r>
    <s v="5000 - Salaries &amp; Wages"/>
    <s v="Journal"/>
    <x v="14"/>
    <s v="JE114"/>
    <m/>
    <x v="1474"/>
    <n v="2769.98"/>
    <m/>
    <s v="HS - Head Start"/>
    <x v="12"/>
    <s v="Admin Office"/>
    <s v="Ruben Johnson"/>
  </r>
  <r>
    <s v="5000 - Salaries &amp; Wages"/>
    <s v="Journal"/>
    <x v="14"/>
    <s v="JE114"/>
    <m/>
    <x v="1491"/>
    <n v="1314.27"/>
    <m/>
    <s v="HS - Head Start"/>
    <x v="12"/>
    <s v="- No Location -"/>
    <s v="Heather Coleman"/>
  </r>
  <r>
    <s v="5000 - Salaries &amp; Wages"/>
    <s v="Journal"/>
    <x v="14"/>
    <s v="JE114"/>
    <m/>
    <x v="1430"/>
    <n v="63.66"/>
    <m/>
    <s v="HF - Healthy Families"/>
    <x v="5"/>
    <s v="Admin Office"/>
    <s v="Amie Sharer"/>
  </r>
  <r>
    <s v="5000 - Salaries &amp; Wages"/>
    <s v="Journal"/>
    <x v="14"/>
    <s v="JE114"/>
    <m/>
    <x v="1399"/>
    <n v="995.69"/>
    <m/>
    <s v="EHS - Early Head Start"/>
    <x v="6"/>
    <s v="- No Location -"/>
    <s v="Donna Wilbur"/>
  </r>
  <r>
    <s v="5000 - Salaries &amp; Wages"/>
    <s v="Journal"/>
    <x v="14"/>
    <s v="JE114"/>
    <m/>
    <x v="1466"/>
    <n v="1127.27"/>
    <m/>
    <s v="CCR&amp;R - Child Care Resource &amp; Referral"/>
    <x v="18"/>
    <s v="Admin Office"/>
    <s v="Darshpreet Thind"/>
  </r>
  <r>
    <s v="5000 - Salaries &amp; Wages"/>
    <s v="Journal"/>
    <x v="14"/>
    <s v="JE114"/>
    <m/>
    <x v="1401"/>
    <n v="406.16"/>
    <m/>
    <s v="CCR&amp;R - Child Care Resource &amp; Referral"/>
    <x v="18"/>
    <s v="Admin Office"/>
    <s v="Janessa Rivera"/>
  </r>
  <r>
    <s v="5000 - Salaries &amp; Wages"/>
    <s v="Journal"/>
    <x v="14"/>
    <s v="JE114"/>
    <m/>
    <x v="1425"/>
    <n v="1099.48"/>
    <m/>
    <s v="HPRP2 - Homeless Prevention Rapid Rehousing"/>
    <x v="8"/>
    <s v="- No Location -"/>
    <s v="Melonie Vazquez"/>
  </r>
  <r>
    <s v="5000 - Salaries &amp; Wages"/>
    <s v="Journal"/>
    <x v="14"/>
    <s v="JE114"/>
    <m/>
    <x v="1492"/>
    <n v="992.66"/>
    <m/>
    <s v="CCR&amp;R - Child Care Resource &amp; Referral"/>
    <x v="13"/>
    <s v="- No Location -"/>
    <s v="Kathleen Moreland"/>
  </r>
  <r>
    <s v="5000 - Salaries &amp; Wages"/>
    <s v="Journal"/>
    <x v="14"/>
    <s v="JE114"/>
    <m/>
    <x v="1493"/>
    <n v="1094.69"/>
    <m/>
    <s v="EHS - Early Head Start"/>
    <x v="6"/>
    <s v="- No Location -"/>
    <s v="Ayanna Martin"/>
  </r>
  <r>
    <s v="5000 - Salaries &amp; Wages"/>
    <s v="Journal"/>
    <x v="14"/>
    <s v="JE114"/>
    <m/>
    <x v="1494"/>
    <n v="311.64999999999998"/>
    <m/>
    <s v="HS - Head Start"/>
    <x v="12"/>
    <s v="- No Location -"/>
    <s v="Verdina Pryor"/>
  </r>
  <r>
    <s v="5000 - Salaries &amp; Wages"/>
    <s v="Journal"/>
    <x v="14"/>
    <s v="JE114"/>
    <m/>
    <x v="1495"/>
    <n v="705.68"/>
    <m/>
    <s v="HS - Head Start"/>
    <x v="12"/>
    <s v="- No Location -"/>
    <s v="Nasirah Aminuddin"/>
  </r>
  <r>
    <s v="5000 - Salaries &amp; Wages"/>
    <s v="Journal"/>
    <x v="14"/>
    <s v="JE114"/>
    <m/>
    <x v="1421"/>
    <n v="250"/>
    <m/>
    <s v="CCR&amp;R - Child Care Resource &amp; Referral"/>
    <x v="18"/>
    <s v="Admin Office"/>
    <s v="Kyle Edwards"/>
  </r>
  <r>
    <s v="5000 - Salaries &amp; Wages"/>
    <s v="Journal"/>
    <x v="14"/>
    <s v="JE114"/>
    <m/>
    <x v="1496"/>
    <n v="216.91"/>
    <m/>
    <s v="HS - Head Start"/>
    <x v="12"/>
    <s v="- No Location -"/>
    <s v="Danyel Saxton"/>
  </r>
  <r>
    <s v="5000 - Salaries &amp; Wages"/>
    <s v="Journal"/>
    <x v="14"/>
    <s v="JE114"/>
    <m/>
    <x v="1412"/>
    <n v="354.96"/>
    <m/>
    <s v="HPRP2 - Homeless Prevention Rapid Rehousing"/>
    <x v="8"/>
    <s v="- No Location -"/>
    <s v="Rovenna Overton"/>
  </r>
  <r>
    <s v="5000 - Salaries &amp; Wages"/>
    <s v="Journal"/>
    <x v="14"/>
    <s v="JE114"/>
    <m/>
    <x v="1411"/>
    <n v="33.33"/>
    <m/>
    <s v="HF - Healthy Families"/>
    <x v="4"/>
    <s v="- No Location -"/>
    <s v="Kendra Plummer"/>
  </r>
  <r>
    <s v="5000 - Salaries &amp; Wages"/>
    <s v="Journal"/>
    <x v="14"/>
    <s v="JE114"/>
    <m/>
    <x v="1497"/>
    <n v="886.51"/>
    <m/>
    <s v="CCR&amp;R - Child Care Resource &amp; Referral"/>
    <x v="13"/>
    <s v="- No Location -"/>
    <s v="Ashley Moore"/>
  </r>
  <r>
    <s v="5000 - Salaries &amp; Wages"/>
    <s v="Journal"/>
    <x v="14"/>
    <s v="JE114"/>
    <m/>
    <x v="1498"/>
    <n v="577.01"/>
    <m/>
    <s v="EHS - Early Head Start"/>
    <x v="6"/>
    <s v="- No Location -"/>
    <s v="Lucy Couvertier"/>
  </r>
  <r>
    <s v="5000 - Salaries &amp; Wages"/>
    <s v="Journal"/>
    <x v="14"/>
    <s v="JE114"/>
    <m/>
    <x v="1499"/>
    <n v="903.43"/>
    <m/>
    <s v="EHS - Early Head Start"/>
    <x v="6"/>
    <s v="- No Location -"/>
    <s v="Elizabeth Jensen"/>
  </r>
  <r>
    <s v="5000 - Salaries &amp; Wages"/>
    <s v="Journal"/>
    <x v="14"/>
    <s v="JE114"/>
    <m/>
    <x v="1500"/>
    <n v="480.97"/>
    <m/>
    <s v="HS - Head Start"/>
    <x v="12"/>
    <s v="- No Location -"/>
    <s v="Corinna Harris"/>
  </r>
  <r>
    <s v="5000 - Salaries &amp; Wages"/>
    <s v="Journal"/>
    <x v="14"/>
    <s v="JE114"/>
    <m/>
    <x v="1501"/>
    <n v="191.19"/>
    <m/>
    <s v="HS - Head Start"/>
    <x v="12"/>
    <s v="- No Location -"/>
    <s v="Samarjit Sharma"/>
  </r>
  <r>
    <s v="5000 - Salaries &amp; Wages"/>
    <s v="Journal"/>
    <x v="14"/>
    <s v="JE114"/>
    <m/>
    <x v="1502"/>
    <n v="817.95"/>
    <m/>
    <s v="HS - Head Start"/>
    <x v="12"/>
    <s v="- No Location -"/>
    <s v="Rita Jenkins"/>
  </r>
  <r>
    <s v="5000 - Salaries &amp; Wages"/>
    <s v="Journal"/>
    <x v="14"/>
    <s v="JE114"/>
    <m/>
    <x v="1503"/>
    <n v="641.74"/>
    <m/>
    <s v="HS - Head Start"/>
    <x v="12"/>
    <s v="- No Location -"/>
    <s v="Kameron Wood"/>
  </r>
  <r>
    <s v="5000 - Salaries &amp; Wages"/>
    <s v="Journal"/>
    <x v="14"/>
    <s v="JE114"/>
    <m/>
    <x v="1452"/>
    <n v="667.3"/>
    <m/>
    <s v="CCR&amp;R - Child Care Resource &amp; Referral"/>
    <x v="20"/>
    <s v="- No Location -"/>
    <s v="Susan Ford"/>
  </r>
  <r>
    <s v="5000 - Salaries &amp; Wages"/>
    <s v="Journal"/>
    <x v="14"/>
    <s v="JE114"/>
    <m/>
    <x v="1504"/>
    <n v="188.54"/>
    <m/>
    <s v="USF - Universal Service Fund"/>
    <x v="9"/>
    <s v="- No Location -"/>
    <s v="Quamillah Nelson"/>
  </r>
  <r>
    <s v="5000 - Salaries &amp; Wages"/>
    <s v="Journal"/>
    <x v="14"/>
    <s v="JE114"/>
    <m/>
    <x v="1505"/>
    <n v="959.31"/>
    <m/>
    <s v="CCR&amp;R - Child Care Resource &amp; Referral"/>
    <x v="13"/>
    <s v="- No Location -"/>
    <s v="Deborah Carson"/>
  </r>
  <r>
    <s v="5000 - Salaries &amp; Wages"/>
    <s v="Journal"/>
    <x v="14"/>
    <s v="JE114"/>
    <m/>
    <x v="1506"/>
    <n v="1191.78"/>
    <m/>
    <s v="HS - Head Start"/>
    <x v="12"/>
    <s v="- No Location -"/>
    <s v="Bobby Johnson"/>
  </r>
  <r>
    <s v="5000 - Salaries &amp; Wages"/>
    <s v="Journal"/>
    <x v="14"/>
    <s v="JE114"/>
    <m/>
    <x v="1507"/>
    <n v="160.88"/>
    <m/>
    <s v="HS - Head Start"/>
    <x v="12"/>
    <s v="- No Location -"/>
    <s v="Matthew Ditmar"/>
  </r>
  <r>
    <s v="5000 - Salaries &amp; Wages"/>
    <s v="Journal"/>
    <x v="14"/>
    <s v="JE114"/>
    <m/>
    <x v="1508"/>
    <n v="848.88"/>
    <m/>
    <s v="HS - Head Start"/>
    <x v="12"/>
    <s v="- No Location -"/>
    <s v="Kathryn Hartlaub"/>
  </r>
  <r>
    <s v="5000 - Salaries &amp; Wages"/>
    <s v="Journal"/>
    <x v="14"/>
    <s v="JE114"/>
    <m/>
    <x v="1509"/>
    <n v="258.24"/>
    <m/>
    <s v="HS - Head Start"/>
    <x v="12"/>
    <s v="- No Location -"/>
    <s v="Glayds Ortiz"/>
  </r>
  <r>
    <s v="5000 - Salaries &amp; Wages"/>
    <s v="Journal"/>
    <x v="14"/>
    <s v="JE114"/>
    <m/>
    <x v="1482"/>
    <n v="1316.79"/>
    <m/>
    <s v="HS - Head Start"/>
    <x v="12"/>
    <s v="- No Location -"/>
    <s v="Tammy Joyce"/>
  </r>
  <r>
    <s v="5000 - Salaries &amp; Wages"/>
    <s v="Journal"/>
    <x v="14"/>
    <s v="JE114"/>
    <m/>
    <x v="1504"/>
    <n v="321.02"/>
    <m/>
    <s v="LiHeap - Low Income Home Energy Assistance Program"/>
    <x v="2"/>
    <s v="- No Location -"/>
    <s v="Quamillah Nelson"/>
  </r>
  <r>
    <s v="5000 - Salaries &amp; Wages"/>
    <s v="Journal"/>
    <x v="14"/>
    <s v="JE114"/>
    <m/>
    <x v="1471"/>
    <n v="137.18"/>
    <m/>
    <s v="HF - Healthy Families"/>
    <x v="21"/>
    <s v="Admin Office"/>
    <s v="Michelle Hewitt"/>
  </r>
  <r>
    <s v="5000 - Salaries &amp; Wages"/>
    <s v="Journal"/>
    <x v="14"/>
    <s v="JE114"/>
    <m/>
    <x v="1417"/>
    <n v="625"/>
    <m/>
    <s v="CSBG - Community Service Block Grant"/>
    <x v="0"/>
    <s v="Admin Office"/>
    <s v="Sharon Forman"/>
  </r>
  <r>
    <s v="5000 - Salaries &amp; Wages"/>
    <s v="Journal"/>
    <x v="14"/>
    <s v="JE114"/>
    <m/>
    <x v="1451"/>
    <n v="1045.1099999999999"/>
    <m/>
    <s v="CCR&amp;R - Child Care Resource &amp; Referral"/>
    <x v="16"/>
    <s v="- No Location -"/>
    <s v="Judith Byrne"/>
  </r>
  <r>
    <s v="5000 - Salaries &amp; Wages"/>
    <s v="Journal"/>
    <x v="14"/>
    <s v="JE114"/>
    <m/>
    <x v="1510"/>
    <n v="911.04"/>
    <m/>
    <s v="CCR&amp;R - Child Care Resource &amp; Referral"/>
    <x v="13"/>
    <s v="- No Location -"/>
    <s v="Kathryn Magauran"/>
  </r>
  <r>
    <s v="5000 - Salaries &amp; Wages"/>
    <s v="Journal"/>
    <x v="14"/>
    <s v="JE114"/>
    <m/>
    <x v="1511"/>
    <n v="163.62"/>
    <m/>
    <s v="HS - Head Start"/>
    <x v="12"/>
    <s v="- No Location -"/>
    <s v="Ranada Dumas"/>
  </r>
  <r>
    <s v="5000 - Salaries &amp; Wages"/>
    <s v="Journal"/>
    <x v="14"/>
    <s v="JE114"/>
    <m/>
    <x v="1474"/>
    <n v="121.83"/>
    <m/>
    <s v="USF - Universal Service Fund"/>
    <x v="9"/>
    <s v="Admin Office"/>
    <s v="Ruben Johnson"/>
  </r>
  <r>
    <s v="5000 - Salaries &amp; Wages"/>
    <s v="Journal"/>
    <x v="14"/>
    <s v="JE114"/>
    <m/>
    <x v="1421"/>
    <n v="75"/>
    <m/>
    <s v="USF - Universal Service Fund"/>
    <x v="9"/>
    <s v="Admin Office"/>
    <s v="Kyle Edwards"/>
  </r>
  <r>
    <s v="5000 - Salaries &amp; Wages"/>
    <s v="Journal"/>
    <x v="14"/>
    <s v="JE114"/>
    <m/>
    <x v="1452"/>
    <n v="667.3"/>
    <m/>
    <s v="CCR&amp;R - Child Care Resource &amp; Referral"/>
    <x v="13"/>
    <s v="- No Location -"/>
    <s v="Susan Ford"/>
  </r>
  <r>
    <s v="5000 - Salaries &amp; Wages"/>
    <s v="Journal"/>
    <x v="14"/>
    <s v="JE114"/>
    <m/>
    <x v="1444"/>
    <n v="808.58"/>
    <m/>
    <s v="CCR&amp;R - Child Care Resource &amp; Referral"/>
    <x v="26"/>
    <s v="- No Location -"/>
    <s v="Christine Morrison"/>
  </r>
  <r>
    <s v="5000 - Salaries &amp; Wages"/>
    <s v="Journal"/>
    <x v="14"/>
    <s v="JE114"/>
    <m/>
    <x v="1512"/>
    <n v="323.19"/>
    <m/>
    <s v="HS - Head Start"/>
    <x v="12"/>
    <s v="- No Location -"/>
    <s v="Tugce Ozel"/>
  </r>
  <r>
    <s v="5000 - Salaries &amp; Wages"/>
    <s v="Journal"/>
    <x v="14"/>
    <s v="JE114"/>
    <m/>
    <x v="1513"/>
    <n v="1098.23"/>
    <m/>
    <s v="HS - Head Start"/>
    <x v="12"/>
    <s v="- No Location -"/>
    <s v="Maria Figueroa"/>
  </r>
  <r>
    <s v="5000 - Salaries &amp; Wages"/>
    <s v="Journal"/>
    <x v="14"/>
    <s v="JE114"/>
    <m/>
    <x v="1514"/>
    <n v="1339.5"/>
    <m/>
    <s v="HS - Head Start"/>
    <x v="12"/>
    <s v="- No Location -"/>
    <s v="Jennifer Carley-Price"/>
  </r>
  <r>
    <s v="5000 - Salaries &amp; Wages"/>
    <s v="Journal"/>
    <x v="14"/>
    <s v="JE114"/>
    <m/>
    <x v="1431"/>
    <n v="323.14"/>
    <m/>
    <s v="USF - Universal Service Fund"/>
    <x v="9"/>
    <s v="- No Location -"/>
    <s v="Kayla Black"/>
  </r>
  <r>
    <s v="5000 - Salaries &amp; Wages"/>
    <s v="Journal"/>
    <x v="14"/>
    <s v="JE114"/>
    <m/>
    <x v="1421"/>
    <n v="71.25"/>
    <m/>
    <s v="CCYC - Community Council of Young Children"/>
    <x v="22"/>
    <s v="Admin Office"/>
    <s v="Kyle Edwards"/>
  </r>
  <r>
    <s v="5000 - Salaries &amp; Wages"/>
    <s v="Journal"/>
    <x v="14"/>
    <s v="JE114"/>
    <m/>
    <x v="1515"/>
    <n v="1292.06"/>
    <m/>
    <s v="HF - Healthy Families"/>
    <x v="5"/>
    <s v="- No Location -"/>
    <s v="Susan Margolis"/>
  </r>
  <r>
    <s v="5000 - Salaries &amp; Wages"/>
    <s v="Journal"/>
    <x v="14"/>
    <s v="JE114"/>
    <m/>
    <x v="1444"/>
    <n v="134.76"/>
    <m/>
    <s v="CCR&amp;R - Child Care Resource &amp; Referral"/>
    <x v="13"/>
    <s v="- No Location -"/>
    <s v="Christine Morrison"/>
  </r>
  <r>
    <s v="5000 - Salaries &amp; Wages"/>
    <s v="Journal"/>
    <x v="14"/>
    <s v="JE114"/>
    <m/>
    <x v="1516"/>
    <n v="1968.73"/>
    <m/>
    <s v="HS - Head Start"/>
    <x v="12"/>
    <s v="- No Location -"/>
    <s v="Bonnie Sheipe-Warthen"/>
  </r>
  <r>
    <s v="5000 - Salaries &amp; Wages"/>
    <s v="Journal"/>
    <x v="14"/>
    <s v="JE114"/>
    <m/>
    <x v="1517"/>
    <n v="458.4"/>
    <m/>
    <s v="HS - Head Start"/>
    <x v="12"/>
    <s v="- No Location -"/>
    <s v="Syrena Moss"/>
  </r>
  <r>
    <s v="5000 - Salaries &amp; Wages"/>
    <s v="Journal"/>
    <x v="14"/>
    <s v="JE114"/>
    <m/>
    <x v="1430"/>
    <n v="138.01"/>
    <m/>
    <s v="EHS - Early Head Start"/>
    <x v="6"/>
    <s v="Admin Office"/>
    <s v="Amie Sharer"/>
  </r>
  <r>
    <s v="5000 - Salaries &amp; Wages"/>
    <s v="Journal"/>
    <x v="14"/>
    <s v="JE114"/>
    <m/>
    <x v="1518"/>
    <n v="1026.6199999999999"/>
    <m/>
    <s v="HS - Head Start"/>
    <x v="12"/>
    <s v="- No Location -"/>
    <s v="Bonnie Logan"/>
  </r>
  <r>
    <s v="5000 - Salaries &amp; Wages"/>
    <s v="Journal"/>
    <x v="14"/>
    <s v="JE114"/>
    <m/>
    <x v="1519"/>
    <n v="207.12"/>
    <m/>
    <s v="HS - Head Start"/>
    <x v="12"/>
    <s v="- No Location -"/>
    <s v="Miriam Claudio"/>
  </r>
  <r>
    <s v="5000 - Salaries &amp; Wages"/>
    <s v="Journal"/>
    <x v="14"/>
    <s v="JE114"/>
    <m/>
    <x v="1410"/>
    <n v="2326.92"/>
    <m/>
    <s v="HS - Head Start"/>
    <x v="12"/>
    <s v="Admin Office"/>
    <s v="Elayne Schermerhorn"/>
  </r>
  <r>
    <s v="5000 - Salaries &amp; Wages"/>
    <s v="Journal"/>
    <x v="14"/>
    <s v="JE114"/>
    <m/>
    <x v="1421"/>
    <n v="250"/>
    <m/>
    <s v="CCR&amp;R - Child Care Resource &amp; Referral"/>
    <x v="13"/>
    <s v="Admin Office"/>
    <s v="Kyle Edwards"/>
  </r>
  <r>
    <s v="5000 - Salaries &amp; Wages"/>
    <s v="Journal"/>
    <x v="14"/>
    <s v="JE114"/>
    <m/>
    <x v="1405"/>
    <n v="209.19"/>
    <m/>
    <s v="CCYC - Community Council of Young Children"/>
    <x v="22"/>
    <s v="- No Location -"/>
    <s v="Sheila Hughes"/>
  </r>
  <r>
    <s v="5000 - Salaries &amp; Wages"/>
    <s v="Journal"/>
    <x v="14"/>
    <s v="JE114"/>
    <m/>
    <x v="1444"/>
    <n v="134.76"/>
    <m/>
    <s v="CCR&amp;R - Child Care Resource &amp; Referral"/>
    <x v="11"/>
    <s v="- No Location -"/>
    <s v="Christine Morrison"/>
  </r>
  <r>
    <s v="5000 - Salaries &amp; Wages"/>
    <s v="Journal"/>
    <x v="14"/>
    <s v="JE114"/>
    <m/>
    <x v="1520"/>
    <n v="845.39"/>
    <m/>
    <s v="EHS - Early Head Start"/>
    <x v="6"/>
    <s v="- No Location -"/>
    <s v="Essence Thompson"/>
  </r>
  <r>
    <s v="5000 - Salaries &amp; Wages"/>
    <s v="Journal"/>
    <x v="14"/>
    <s v="JE114"/>
    <m/>
    <x v="1454"/>
    <n v="164.23"/>
    <m/>
    <s v="CCR&amp;R - Child Care Resource &amp; Referral"/>
    <x v="18"/>
    <s v="- No Location -"/>
    <s v="Bonita Jackson"/>
  </r>
  <r>
    <s v="5000 - Salaries &amp; Wages"/>
    <s v="Journal"/>
    <x v="14"/>
    <s v="JE114"/>
    <m/>
    <x v="1474"/>
    <n v="276.66000000000003"/>
    <m/>
    <s v="CSBG - Community Service Block Grant"/>
    <x v="17"/>
    <s v="Admin Office"/>
    <s v="Ruben Johnson"/>
  </r>
  <r>
    <s v="5000 - Salaries &amp; Wages"/>
    <s v="Journal"/>
    <x v="14"/>
    <s v="JE114"/>
    <m/>
    <x v="1521"/>
    <n v="325.76"/>
    <m/>
    <s v="HS - Head Start"/>
    <x v="12"/>
    <s v="- No Location -"/>
    <s v="Sumeyra Ceylan"/>
  </r>
  <r>
    <s v="5000 - Salaries &amp; Wages"/>
    <s v="Journal"/>
    <x v="14"/>
    <s v="JE114"/>
    <m/>
    <x v="1522"/>
    <n v="249.37"/>
    <m/>
    <s v="HS - Head Start"/>
    <x v="12"/>
    <s v="- No Location -"/>
    <s v="Shante Branscomb"/>
  </r>
  <r>
    <s v="5000 - Salaries &amp; Wages"/>
    <s v="Journal"/>
    <x v="14"/>
    <s v="JE114"/>
    <m/>
    <x v="1523"/>
    <n v="912.66"/>
    <m/>
    <s v="HS - Head Start"/>
    <x v="12"/>
    <s v="- No Location -"/>
    <s v="Denise Klein"/>
  </r>
  <r>
    <s v="5000 - Salaries &amp; Wages"/>
    <s v="Journal"/>
    <x v="14"/>
    <s v="JE114"/>
    <m/>
    <x v="1524"/>
    <n v="530.73"/>
    <m/>
    <s v="Mt Holly Schools"/>
    <x v="15"/>
    <s v="- No Location -"/>
    <s v="Kimberly Farrell"/>
  </r>
  <r>
    <s v="5000 - Salaries &amp; Wages"/>
    <s v="Journal"/>
    <x v="14"/>
    <s v="JE114"/>
    <m/>
    <x v="1446"/>
    <n v="124.55"/>
    <m/>
    <s v="CCR&amp;R - Child Care Resource &amp; Referral"/>
    <x v="13"/>
    <s v="Admin Office"/>
    <s v="Robert Mayfield"/>
  </r>
  <r>
    <s v="5000 - Salaries &amp; Wages"/>
    <s v="Journal"/>
    <x v="14"/>
    <s v="JE114"/>
    <m/>
    <x v="1446"/>
    <n v="184.93"/>
    <m/>
    <s v="HS - Head Start"/>
    <x v="12"/>
    <s v="Admin Office"/>
    <s v="Robert Mayfield"/>
  </r>
  <r>
    <s v="5000 - Salaries &amp; Wages"/>
    <s v="Journal"/>
    <x v="14"/>
    <s v="JE114"/>
    <m/>
    <x v="1525"/>
    <n v="1430.11"/>
    <m/>
    <s v="HF - Healthy Families"/>
    <x v="4"/>
    <s v="- No Location -"/>
    <s v="Mary Kennedy"/>
  </r>
  <r>
    <s v="5000 - Salaries &amp; Wages"/>
    <s v="Journal"/>
    <x v="14"/>
    <s v="JE114"/>
    <m/>
    <x v="1411"/>
    <n v="24.91"/>
    <m/>
    <s v="HF - Healthy Families"/>
    <x v="5"/>
    <s v="- No Location -"/>
    <s v="Kendra Plummer"/>
  </r>
  <r>
    <s v="5000 - Salaries &amp; Wages"/>
    <s v="Journal"/>
    <x v="14"/>
    <s v="JE114"/>
    <m/>
    <x v="1421"/>
    <n v="500"/>
    <m/>
    <s v="CSBG - Community Service Block Grant"/>
    <x v="0"/>
    <s v="Admin Office"/>
    <s v="Kyle Edwards"/>
  </r>
  <r>
    <s v="5000 - Salaries &amp; Wages"/>
    <s v="Journal"/>
    <x v="14"/>
    <s v="JE114"/>
    <m/>
    <x v="1526"/>
    <n v="399.72"/>
    <m/>
    <s v="CSBG - Community Service Block Grant"/>
    <x v="17"/>
    <s v="- No Location -"/>
    <s v="Jennifer Craig"/>
  </r>
  <r>
    <s v="5000 - Salaries &amp; Wages"/>
    <s v="Journal"/>
    <x v="14"/>
    <s v="JE114"/>
    <m/>
    <x v="1527"/>
    <n v="867.28"/>
    <m/>
    <s v="HS - Head Start"/>
    <x v="12"/>
    <s v="- No Location -"/>
    <s v="William Carson"/>
  </r>
  <r>
    <s v="5000 - Salaries &amp; Wages"/>
    <s v="Journal"/>
    <x v="14"/>
    <s v="JE114"/>
    <m/>
    <x v="1528"/>
    <n v="1216.9100000000001"/>
    <m/>
    <s v="CCR&amp;R - Child Care Resource &amp; Referral"/>
    <x v="13"/>
    <s v="- No Location -"/>
    <s v="Rayna Gadsden"/>
  </r>
  <r>
    <s v="5000 - Salaries &amp; Wages"/>
    <s v="Journal"/>
    <x v="14"/>
    <s v="JE114"/>
    <m/>
    <x v="1454"/>
    <n v="49.25"/>
    <m/>
    <s v="CCR&amp;R - Child Care Resource &amp; Referral"/>
    <x v="11"/>
    <s v="- No Location -"/>
    <s v="Bonita Jackson"/>
  </r>
  <r>
    <s v="5000 - Salaries &amp; Wages"/>
    <s v="Journal"/>
    <x v="14"/>
    <s v="JE114"/>
    <m/>
    <x v="1529"/>
    <n v="251.99"/>
    <m/>
    <s v="HS - Head Start"/>
    <x v="12"/>
    <s v="- No Location -"/>
    <s v="Courtney Farina"/>
  </r>
  <r>
    <s v="5000 - Salaries &amp; Wages"/>
    <s v="Journal"/>
    <x v="14"/>
    <s v="JE114"/>
    <m/>
    <x v="1530"/>
    <n v="1161.1600000000001"/>
    <m/>
    <s v="HS - Head Start"/>
    <x v="12"/>
    <s v="- No Location -"/>
    <s v="Kristen Furniss"/>
  </r>
  <r>
    <s v="5000 - Salaries &amp; Wages"/>
    <s v="Journal"/>
    <x v="14"/>
    <s v="JE114"/>
    <m/>
    <x v="1451"/>
    <n v="278.7"/>
    <m/>
    <s v="CCR&amp;R - Child Care Resource &amp; Referral"/>
    <x v="23"/>
    <s v="- No Location -"/>
    <s v="Judith Byrne"/>
  </r>
  <r>
    <s v="5000 - Salaries &amp; Wages"/>
    <s v="Journal"/>
    <x v="14"/>
    <s v="JE114"/>
    <m/>
    <x v="1531"/>
    <n v="632.26"/>
    <m/>
    <s v="HS - Head Start"/>
    <x v="12"/>
    <s v="- No Location -"/>
    <s v="Carolyn Weston"/>
  </r>
  <r>
    <s v="5000 - Salaries &amp; Wages"/>
    <s v="Journal"/>
    <x v="14"/>
    <s v="JE114"/>
    <m/>
    <x v="1432"/>
    <n v="338.64"/>
    <m/>
    <s v="HPRP2 - Homeless Prevention Rapid Rehousing"/>
    <x v="8"/>
    <s v="- No Location -"/>
    <s v="Denise Cacalori"/>
  </r>
  <r>
    <s v="5000 - Salaries &amp; Wages"/>
    <s v="Journal"/>
    <x v="14"/>
    <s v="JE114"/>
    <m/>
    <x v="1449"/>
    <n v="75.680000000000007"/>
    <m/>
    <s v="LiHeap - Low Income Home Energy Assistance Program"/>
    <x v="2"/>
    <s v="Admin Office"/>
    <s v="Greta Peterson"/>
  </r>
  <r>
    <s v="5000 - Salaries &amp; Wages"/>
    <s v="Journal"/>
    <x v="14"/>
    <s v="JE114"/>
    <m/>
    <x v="1532"/>
    <n v="1904.54"/>
    <m/>
    <s v="HS - Head Start"/>
    <x v="12"/>
    <s v="- No Location -"/>
    <s v="Christine Himm"/>
  </r>
  <r>
    <s v="5000 - Salaries &amp; Wages"/>
    <s v="Journal"/>
    <x v="14"/>
    <s v="JE114"/>
    <m/>
    <x v="1406"/>
    <n v="237.97"/>
    <m/>
    <s v="HS - Head Start"/>
    <x v="12"/>
    <s v="- No Location -"/>
    <s v="Patricia Joyce"/>
  </r>
  <r>
    <s v="5000 - Salaries &amp; Wages"/>
    <s v="Journal"/>
    <x v="14"/>
    <s v="JE114"/>
    <m/>
    <x v="1533"/>
    <n v="806.12"/>
    <m/>
    <s v="HPRP2 - Homeless Prevention Rapid Rehousing"/>
    <x v="8"/>
    <s v="- No Location -"/>
    <s v="Christina Adriani"/>
  </r>
  <r>
    <s v="5000 - Salaries &amp; Wages"/>
    <s v="Journal"/>
    <x v="14"/>
    <s v="JE114"/>
    <m/>
    <x v="1480"/>
    <n v="391.38"/>
    <m/>
    <s v="LiHeap - Low Income Home Energy Assistance Program"/>
    <x v="2"/>
    <s v="- No Location -"/>
    <s v="Shirley Matthews"/>
  </r>
  <r>
    <s v="5000 - Salaries &amp; Wages"/>
    <s v="Journal"/>
    <x v="14"/>
    <s v="JE114"/>
    <m/>
    <x v="1534"/>
    <n v="1357.65"/>
    <m/>
    <s v="HF - Healthy Families"/>
    <x v="5"/>
    <s v="- No Location -"/>
    <s v="Bridgett Pollard"/>
  </r>
  <r>
    <s v="5000 - Salaries &amp; Wages"/>
    <s v="Journal"/>
    <x v="14"/>
    <s v="JE114"/>
    <m/>
    <x v="1448"/>
    <n v="1599.79"/>
    <m/>
    <s v="CCR&amp;R - Child Care Resource &amp; Referral"/>
    <x v="16"/>
    <s v="- No Location -"/>
    <s v="Kristin Mayes"/>
  </r>
  <r>
    <s v="5000 - Salaries &amp; Wages"/>
    <s v="Journal"/>
    <x v="14"/>
    <s v="JE114"/>
    <m/>
    <x v="1535"/>
    <n v="1286.56"/>
    <m/>
    <s v="HS - Head Start"/>
    <x v="12"/>
    <s v="- No Location -"/>
    <s v="Seham Azabawi"/>
  </r>
  <r>
    <s v="5000 - Salaries &amp; Wages"/>
    <s v="Journal"/>
    <x v="14"/>
    <s v="JE114"/>
    <m/>
    <x v="1536"/>
    <n v="196.14"/>
    <m/>
    <s v="HS - Head Start"/>
    <x v="12"/>
    <s v="- No Location -"/>
    <s v="Erica Rice"/>
  </r>
  <r>
    <s v="5000 - Salaries &amp; Wages"/>
    <s v="Journal"/>
    <x v="14"/>
    <s v="JE114"/>
    <m/>
    <x v="1486"/>
    <n v="379.39"/>
    <m/>
    <s v="USF - Universal Service Fund"/>
    <x v="9"/>
    <s v="- No Location -"/>
    <s v="Donna Hajzer"/>
  </r>
  <r>
    <s v="5000 - Salaries &amp; Wages"/>
    <s v="Journal"/>
    <x v="14"/>
    <s v="JE114"/>
    <m/>
    <x v="1537"/>
    <n v="909.09"/>
    <m/>
    <s v="CCR&amp;R - Child Care Resource &amp; Referral"/>
    <x v="13"/>
    <s v="- No Location -"/>
    <s v="Ariel Howard"/>
  </r>
  <r>
    <s v="5000 - Salaries &amp; Wages"/>
    <s v="Journal"/>
    <x v="14"/>
    <s v="JE114"/>
    <m/>
    <x v="1538"/>
    <n v="909.97"/>
    <m/>
    <s v="CCR&amp;R - Child Care Resource &amp; Referral"/>
    <x v="13"/>
    <s v="- No Location -"/>
    <s v="Devita Smith"/>
  </r>
  <r>
    <s v="5000 - Salaries &amp; Wages"/>
    <s v="Journal"/>
    <x v="14"/>
    <s v="JE114"/>
    <m/>
    <x v="1403"/>
    <n v="809.55"/>
    <m/>
    <s v="CSBG - Community Service Block Grant"/>
    <x v="0"/>
    <s v="- No Location -"/>
    <s v="Samir Reiz"/>
  </r>
  <r>
    <s v="5000 - Salaries &amp; Wages"/>
    <s v="Journal"/>
    <x v="14"/>
    <s v="JE114"/>
    <m/>
    <x v="1441"/>
    <n v="1033.96"/>
    <m/>
    <s v="CSBG - Community Service Block Grant"/>
    <x v="17"/>
    <s v="Admin Office"/>
    <s v="Manvir Gill"/>
  </r>
  <r>
    <s v="5000 - Salaries &amp; Wages"/>
    <s v="Journal"/>
    <x v="14"/>
    <s v="JE114"/>
    <m/>
    <x v="1539"/>
    <n v="1261.8800000000001"/>
    <m/>
    <s v="CCR&amp;R - Child Care Resource &amp; Referral"/>
    <x v="13"/>
    <s v="- No Location -"/>
    <s v="Janelle Yvette Sample"/>
  </r>
  <r>
    <s v="5000 - Salaries &amp; Wages"/>
    <s v="Journal"/>
    <x v="14"/>
    <s v="JE114"/>
    <m/>
    <x v="1540"/>
    <n v="225.87"/>
    <m/>
    <s v="HS - Head Start"/>
    <x v="12"/>
    <s v="- No Location -"/>
    <s v="Susan Caffrey"/>
  </r>
  <r>
    <s v="5000 - Salaries &amp; Wages"/>
    <s v="Journal"/>
    <x v="14"/>
    <s v="JE114"/>
    <m/>
    <x v="1541"/>
    <n v="1379.97"/>
    <m/>
    <s v="HF - Healthy Families"/>
    <x v="4"/>
    <s v="- No Location -"/>
    <s v="Marissa Stellwag"/>
  </r>
  <r>
    <s v="5000 - Salaries &amp; Wages"/>
    <s v="Journal"/>
    <x v="14"/>
    <s v="JE114"/>
    <m/>
    <x v="1542"/>
    <n v="1219.92"/>
    <m/>
    <s v="EHS - Early Head Start"/>
    <x v="6"/>
    <s v="- No Location -"/>
    <s v="Toxi Miller"/>
  </r>
  <r>
    <s v="5000 - Salaries &amp; Wages"/>
    <s v="Journal"/>
    <x v="14"/>
    <s v="JE114"/>
    <m/>
    <x v="1543"/>
    <n v="249.72"/>
    <m/>
    <s v="HS - Head Start"/>
    <x v="12"/>
    <s v="- No Location -"/>
    <s v="Reyhan Canturk"/>
  </r>
  <r>
    <s v="5000 - Salaries &amp; Wages"/>
    <s v="Journal"/>
    <x v="14"/>
    <s v="JE114"/>
    <m/>
    <x v="1544"/>
    <n v="1433.88"/>
    <m/>
    <s v="HS - Head Start"/>
    <x v="12"/>
    <s v="- No Location -"/>
    <s v="Michelle Horan"/>
  </r>
  <r>
    <s v="5000 - Salaries &amp; Wages"/>
    <s v="Journal"/>
    <x v="14"/>
    <s v="JE114"/>
    <m/>
    <x v="1402"/>
    <n v="620.65"/>
    <m/>
    <s v="HF - Healthy Families"/>
    <x v="21"/>
    <s v="- No Location -"/>
    <s v="Stephanie Dixon"/>
  </r>
  <r>
    <s v="5000 - Salaries &amp; Wages"/>
    <s v="Journal"/>
    <x v="14"/>
    <s v="JE114"/>
    <m/>
    <x v="1415"/>
    <n v="1755.57"/>
    <m/>
    <s v="HF - Healthy Families"/>
    <x v="5"/>
    <s v="- No Location -"/>
    <s v="Claire Garner"/>
  </r>
  <r>
    <s v="5000 - Salaries &amp; Wages"/>
    <s v="Journal"/>
    <x v="14"/>
    <s v="JE114"/>
    <m/>
    <x v="1545"/>
    <n v="1667.84"/>
    <m/>
    <s v="CSBG - Community Service Block Grant"/>
    <x v="0"/>
    <s v="- No Location -"/>
    <s v="Kim Sinclair"/>
  </r>
  <r>
    <s v="5000 - Salaries &amp; Wages"/>
    <s v="Journal"/>
    <x v="14"/>
    <s v="JE114"/>
    <m/>
    <x v="1452"/>
    <n v="266.92"/>
    <m/>
    <s v="CCR&amp;R - Child Care Resource &amp; Referral"/>
    <x v="16"/>
    <s v="- No Location -"/>
    <s v="Susan Ford"/>
  </r>
  <r>
    <s v="5000 - Salaries &amp; Wages"/>
    <s v="Journal"/>
    <x v="14"/>
    <s v="JE114"/>
    <m/>
    <x v="1454"/>
    <n v="1488.68"/>
    <m/>
    <s v="CCR&amp;R - Child Care Resource &amp; Referral"/>
    <x v="13"/>
    <s v="- No Location -"/>
    <s v="Bonita Jackson"/>
  </r>
  <r>
    <s v="5000 - Salaries &amp; Wages"/>
    <s v="Journal"/>
    <x v="14"/>
    <s v="JE114"/>
    <m/>
    <x v="1523"/>
    <n v="449.52"/>
    <m/>
    <s v="EHS - Early Head Start"/>
    <x v="6"/>
    <s v="- No Location -"/>
    <s v="Denise Klein"/>
  </r>
  <r>
    <s v="5000 - Salaries &amp; Wages"/>
    <s v="Journal"/>
    <x v="14"/>
    <s v="JE114"/>
    <m/>
    <x v="1546"/>
    <n v="470.98"/>
    <m/>
    <s v="EHS - Early Head Start"/>
    <x v="6"/>
    <s v="- No Location -"/>
    <s v="Heather Toppin"/>
  </r>
  <r>
    <s v="5000 - Salaries &amp; Wages"/>
    <s v="Journal"/>
    <x v="14"/>
    <s v="JE114"/>
    <m/>
    <x v="1547"/>
    <n v="652.84"/>
    <m/>
    <s v="HS - Head Start"/>
    <x v="12"/>
    <s v="- No Location -"/>
    <s v="Jennifer Elder"/>
  </r>
  <r>
    <s v="5000 - Salaries &amp; Wages"/>
    <s v="Journal"/>
    <x v="14"/>
    <s v="JE114"/>
    <m/>
    <x v="1463"/>
    <n v="527.94000000000005"/>
    <m/>
    <s v="LiHeap - Low Income Home Energy Assistance Program"/>
    <x v="2"/>
    <s v="- No Location -"/>
    <s v="Constance Pritchett"/>
  </r>
  <r>
    <s v="5000 - Salaries &amp; Wages"/>
    <s v="Journal"/>
    <x v="14"/>
    <s v="JE114"/>
    <m/>
    <x v="1408"/>
    <n v="814.91"/>
    <m/>
    <s v="CCR&amp;R - Child Care Resource &amp; Referral"/>
    <x v="13"/>
    <s v="- No Location -"/>
    <s v="Victoria Reger"/>
  </r>
  <r>
    <s v="5000 - Salaries &amp; Wages"/>
    <s v="Journal"/>
    <x v="14"/>
    <s v="JE114"/>
    <m/>
    <x v="1472"/>
    <n v="830.48"/>
    <m/>
    <s v="HS - Head Start"/>
    <x v="12"/>
    <s v="Admin Office"/>
    <s v="Colin Harty"/>
  </r>
  <r>
    <s v="5000 - Salaries &amp; Wages"/>
    <s v="Journal"/>
    <x v="14"/>
    <s v="JE114"/>
    <m/>
    <x v="1430"/>
    <n v="422.71"/>
    <m/>
    <s v="HS - Head Start"/>
    <x v="12"/>
    <s v="Admin Office"/>
    <s v="Amie Sharer"/>
  </r>
  <r>
    <s v="5000 - Salaries &amp; Wages"/>
    <s v="Journal"/>
    <x v="14"/>
    <s v="JE114"/>
    <m/>
    <x v="1421"/>
    <n v="1207.5"/>
    <m/>
    <s v="HS - Head Start"/>
    <x v="12"/>
    <s v="Admin Office"/>
    <s v="Kyle Edwards"/>
  </r>
  <r>
    <s v="5000 - Salaries &amp; Wages"/>
    <s v="Journal"/>
    <x v="14"/>
    <s v="JE114"/>
    <m/>
    <x v="1548"/>
    <n v="216.73"/>
    <m/>
    <s v="HS - Head Start"/>
    <x v="12"/>
    <s v="- No Location -"/>
    <s v="Farhanaz Habib"/>
  </r>
  <r>
    <s v="5000 - Salaries &amp; Wages"/>
    <s v="Journal"/>
    <x v="14"/>
    <s v="JE114"/>
    <m/>
    <x v="1549"/>
    <n v="193.52"/>
    <m/>
    <s v="HS - Head Start"/>
    <x v="12"/>
    <s v="- No Location -"/>
    <s v="Doris Santana"/>
  </r>
  <r>
    <s v="5000 - Salaries &amp; Wages"/>
    <s v="Journal"/>
    <x v="14"/>
    <s v="JE114"/>
    <m/>
    <x v="1441"/>
    <n v="416.42"/>
    <m/>
    <s v="CCR&amp;R - Child Care Resource &amp; Referral"/>
    <x v="18"/>
    <s v="Admin Office"/>
    <s v="Manvir Gill"/>
  </r>
  <r>
    <s v="5000 - Salaries &amp; Wages"/>
    <s v="Journal"/>
    <x v="14"/>
    <s v="JE114"/>
    <m/>
    <x v="1412"/>
    <n v="491.19"/>
    <m/>
    <s v="CSBG - Community Service Block Grant"/>
    <x v="0"/>
    <s v="- No Location -"/>
    <s v="Rovenna Overton"/>
  </r>
  <r>
    <s v="5000 - Salaries &amp; Wages"/>
    <s v="Journal"/>
    <x v="14"/>
    <s v="JE114"/>
    <m/>
    <x v="1474"/>
    <n v="367.39"/>
    <m/>
    <s v="EHS - Early Head Start"/>
    <x v="6"/>
    <s v="Admin Office"/>
    <s v="Ruben Johnson"/>
  </r>
  <r>
    <s v="5000 - Salaries &amp; Wages"/>
    <s v="Journal"/>
    <x v="14"/>
    <s v="JE114"/>
    <m/>
    <x v="1550"/>
    <n v="212.07"/>
    <m/>
    <s v="HS - Head Start"/>
    <x v="12"/>
    <s v="- No Location -"/>
    <s v="Yvonne Dogbe"/>
  </r>
  <r>
    <s v="5000 - Salaries &amp; Wages"/>
    <s v="Journal"/>
    <x v="14"/>
    <s v="JE114"/>
    <m/>
    <x v="1551"/>
    <n v="209.49"/>
    <m/>
    <s v="HS - Head Start"/>
    <x v="12"/>
    <s v="- No Location -"/>
    <s v="Jennifer Nagy"/>
  </r>
  <r>
    <s v="5000 - Salaries &amp; Wages"/>
    <s v="Journal"/>
    <x v="14"/>
    <s v="JE114"/>
    <m/>
    <x v="1552"/>
    <n v="184.6"/>
    <m/>
    <s v="Mt Holly Schools"/>
    <x v="15"/>
    <s v="- No Location -"/>
    <s v="Carrie Dougherty"/>
  </r>
  <r>
    <s v="5000 - Salaries &amp; Wages"/>
    <s v="Journal"/>
    <x v="14"/>
    <s v="JE114"/>
    <m/>
    <x v="1411"/>
    <n v="126.23"/>
    <m/>
    <s v="LiHeap - Low Income Home Energy Assistance Program"/>
    <x v="2"/>
    <s v="- No Location -"/>
    <s v="Kendra Plummer"/>
  </r>
  <r>
    <s v="5000 - Salaries &amp; Wages"/>
    <s v="Journal"/>
    <x v="14"/>
    <s v="JE114"/>
    <m/>
    <x v="1405"/>
    <n v="120.96"/>
    <m/>
    <s v="CSBG - Community Service Block Grant"/>
    <x v="0"/>
    <s v="- No Location -"/>
    <s v="Sheila Hughes"/>
  </r>
  <r>
    <s v="5000 - Salaries &amp; Wages"/>
    <s v="Journal"/>
    <x v="14"/>
    <s v="JE114"/>
    <m/>
    <x v="1553"/>
    <n v="960.44"/>
    <m/>
    <s v="CSBG - Community Service Block Grant"/>
    <x v="0"/>
    <s v="- No Location -"/>
    <s v="Gerlini Garrido"/>
  </r>
  <r>
    <s v="5000 - Salaries &amp; Wages"/>
    <s v="Journal"/>
    <x v="14"/>
    <s v="JE114"/>
    <m/>
    <x v="1554"/>
    <n v="1004.26"/>
    <m/>
    <s v="CCR&amp;R - Child Care Resource &amp; Referral"/>
    <x v="13"/>
    <s v="- No Location -"/>
    <s v="DaShaun Davis"/>
  </r>
  <r>
    <s v="5000 - Salaries &amp; Wages"/>
    <s v="Journal"/>
    <x v="14"/>
    <s v="JE114"/>
    <m/>
    <x v="1555"/>
    <n v="184.6"/>
    <m/>
    <s v="HS - Head Start"/>
    <x v="12"/>
    <s v="- No Location -"/>
    <s v="Saliha Yanik"/>
  </r>
  <r>
    <s v="5000 - Salaries &amp; Wages"/>
    <s v="Journal"/>
    <x v="14"/>
    <s v="JE114"/>
    <m/>
    <x v="1556"/>
    <n v="1452.43"/>
    <m/>
    <s v="HS - Head Start"/>
    <x v="12"/>
    <s v="- No Location -"/>
    <s v="Patricia Goldwire"/>
  </r>
  <r>
    <s v="5000 - Salaries &amp; Wages"/>
    <s v="Journal"/>
    <x v="14"/>
    <s v="JE114"/>
    <m/>
    <x v="1474"/>
    <n v="2091.83"/>
    <m/>
    <s v="CSBG - Community Service Block Grant"/>
    <x v="0"/>
    <s v="Admin Office"/>
    <s v="Ruben Johnson"/>
  </r>
  <r>
    <s v="5000 - Salaries &amp; Wages"/>
    <s v="Journal"/>
    <x v="14"/>
    <s v="JE114"/>
    <m/>
    <x v="1557"/>
    <n v="269.13"/>
    <m/>
    <s v="HS - Head Start"/>
    <x v="12"/>
    <s v="- No Location -"/>
    <s v="Janet Leonard"/>
  </r>
  <r>
    <s v="5000 - Salaries &amp; Wages"/>
    <s v="Journal"/>
    <x v="15"/>
    <s v="JE136"/>
    <m/>
    <x v="1558"/>
    <n v="1257.81"/>
    <m/>
    <s v="HPRP2 - Homeless Prevention Rapid Rehousing"/>
    <x v="8"/>
    <s v="- No Location -"/>
    <m/>
  </r>
  <r>
    <s v="5000 - Salaries &amp; Wages"/>
    <s v="Journal"/>
    <x v="15"/>
    <s v="JE136"/>
    <m/>
    <x v="1558"/>
    <n v="749.27"/>
    <m/>
    <s v="CCR&amp;R - Child Care Resource &amp; Referral"/>
    <x v="25"/>
    <s v="- No Location -"/>
    <m/>
  </r>
  <r>
    <s v="5000 - Salaries &amp; Wages"/>
    <s v="Journal"/>
    <x v="15"/>
    <s v="JE136"/>
    <m/>
    <x v="1558"/>
    <n v="423.56"/>
    <m/>
    <s v="HF - Healthy Families"/>
    <x v="21"/>
    <s v="- No Location -"/>
    <m/>
  </r>
  <r>
    <s v="5000 - Salaries &amp; Wages"/>
    <s v="Journal"/>
    <x v="15"/>
    <s v="JE136"/>
    <m/>
    <x v="1558"/>
    <n v="653.66"/>
    <m/>
    <s v="CCR&amp;R - Child Care Resource &amp; Referral"/>
    <x v="20"/>
    <s v="- No Location -"/>
    <m/>
  </r>
  <r>
    <s v="5000 - Salaries &amp; Wages"/>
    <s v="Journal"/>
    <x v="15"/>
    <s v="JE136"/>
    <m/>
    <x v="1558"/>
    <n v="123.2"/>
    <m/>
    <s v="CCR&amp;R - Child Care Resource &amp; Referral"/>
    <x v="19"/>
    <s v="- No Location -"/>
    <m/>
  </r>
  <r>
    <s v="5000 - Salaries &amp; Wages"/>
    <s v="Journal"/>
    <x v="15"/>
    <s v="JE136"/>
    <m/>
    <x v="1558"/>
    <n v="31545.07"/>
    <m/>
    <s v="HS - Head Start"/>
    <x v="12"/>
    <s v="- No Location -"/>
    <m/>
  </r>
  <r>
    <s v="5000 - Salaries &amp; Wages"/>
    <s v="Journal"/>
    <x v="15"/>
    <s v="JE136"/>
    <m/>
    <x v="1558"/>
    <n v="412.29"/>
    <m/>
    <s v="CCFP - Child Care Food Program"/>
    <x v="24"/>
    <s v="- No Location -"/>
    <m/>
  </r>
  <r>
    <s v="5000 - Salaries &amp; Wages"/>
    <s v="Journal"/>
    <x v="15"/>
    <s v="JE136"/>
    <m/>
    <x v="1558"/>
    <n v="1589.2"/>
    <m/>
    <s v="CSBG - Community Service Block Grant"/>
    <x v="17"/>
    <s v="- No Location -"/>
    <m/>
  </r>
  <r>
    <s v="5000 - Salaries &amp; Wages"/>
    <s v="Journal"/>
    <x v="15"/>
    <s v="JE136"/>
    <m/>
    <x v="1558"/>
    <n v="5129.51"/>
    <m/>
    <s v="CSBG - Community Service Block Grant"/>
    <x v="0"/>
    <s v="- No Location -"/>
    <m/>
  </r>
  <r>
    <s v="5000 - Salaries &amp; Wages"/>
    <s v="Journal"/>
    <x v="15"/>
    <s v="JE136"/>
    <m/>
    <x v="1558"/>
    <n v="4092.16"/>
    <m/>
    <s v="HF - Healthy Families"/>
    <x v="5"/>
    <s v="- No Location -"/>
    <m/>
  </r>
  <r>
    <s v="5000 - Salaries &amp; Wages"/>
    <s v="Journal"/>
    <x v="15"/>
    <s v="JE136"/>
    <m/>
    <x v="1558"/>
    <n v="2087.0100000000002"/>
    <m/>
    <s v="CCR&amp;R - Child Care Resource &amp; Referral"/>
    <x v="18"/>
    <s v="- No Location -"/>
    <m/>
  </r>
  <r>
    <s v="5000 - Salaries &amp; Wages"/>
    <s v="Journal"/>
    <x v="15"/>
    <s v="JE136"/>
    <m/>
    <x v="1558"/>
    <n v="139.35"/>
    <m/>
    <s v="CCR&amp;R - Child Care Resource &amp; Referral"/>
    <x v="23"/>
    <s v="- No Location -"/>
    <m/>
  </r>
  <r>
    <s v="5000 - Salaries &amp; Wages"/>
    <s v="Journal"/>
    <x v="15"/>
    <s v="JE136"/>
    <m/>
    <x v="1558"/>
    <n v="711.89"/>
    <m/>
    <s v="CCR&amp;R - Child Care Resource &amp; Referral"/>
    <x v="26"/>
    <s v="- No Location -"/>
    <m/>
  </r>
  <r>
    <s v="5000 - Salaries &amp; Wages"/>
    <s v="Journal"/>
    <x v="15"/>
    <s v="JE136"/>
    <m/>
    <x v="1558"/>
    <n v="2439.02"/>
    <m/>
    <s v="HF - Healthy Families"/>
    <x v="4"/>
    <s v="- No Location -"/>
    <m/>
  </r>
  <r>
    <s v="5000 - Salaries &amp; Wages"/>
    <s v="Journal"/>
    <x v="15"/>
    <s v="JE136"/>
    <m/>
    <x v="1558"/>
    <n v="795.84"/>
    <m/>
    <s v="CCR&amp;R - Child Care Resource &amp; Referral"/>
    <x v="16"/>
    <s v="- No Location -"/>
    <m/>
  </r>
  <r>
    <s v="5000 - Salaries &amp; Wages"/>
    <s v="Journal"/>
    <x v="15"/>
    <s v="JE136"/>
    <m/>
    <x v="1558"/>
    <n v="1381.21"/>
    <m/>
    <s v="CCR&amp;R - Child Care Resource &amp; Referral"/>
    <x v="11"/>
    <s v="- No Location -"/>
    <m/>
  </r>
  <r>
    <s v="5000 - Salaries &amp; Wages"/>
    <s v="Journal"/>
    <x v="15"/>
    <s v="JE136"/>
    <m/>
    <x v="1558"/>
    <n v="1171.6600000000001"/>
    <m/>
    <s v="CCYC - Community Council of Young Children"/>
    <x v="22"/>
    <s v="- No Location -"/>
    <m/>
  </r>
  <r>
    <s v="5000 - Salaries &amp; Wages"/>
    <s v="Journal"/>
    <x v="15"/>
    <s v="JE136"/>
    <m/>
    <x v="1558"/>
    <n v="11904.87"/>
    <m/>
    <s v="CCR&amp;R - Child Care Resource &amp; Referral"/>
    <x v="13"/>
    <s v="- No Location -"/>
    <m/>
  </r>
  <r>
    <s v="5000 - Salaries &amp; Wages"/>
    <s v="Journal"/>
    <x v="15"/>
    <s v="JE136"/>
    <m/>
    <x v="1558"/>
    <n v="1695.43"/>
    <m/>
    <s v="USF - Universal Service Fund"/>
    <x v="9"/>
    <s v="- No Location -"/>
    <m/>
  </r>
  <r>
    <s v="5000 - Salaries &amp; Wages"/>
    <s v="Journal"/>
    <x v="15"/>
    <s v="JE136"/>
    <m/>
    <x v="1558"/>
    <n v="7097.89"/>
    <m/>
    <s v="EHS - Early Head Start"/>
    <x v="6"/>
    <s v="- No Location -"/>
    <m/>
  </r>
  <r>
    <s v="5000 - Salaries &amp; Wages"/>
    <s v="Journal"/>
    <x v="15"/>
    <s v="JE136"/>
    <m/>
    <x v="1558"/>
    <n v="2832.54"/>
    <m/>
    <s v="LiHeap - Low Income Home Energy Assistance Program"/>
    <x v="2"/>
    <s v="- No Location -"/>
    <m/>
  </r>
  <r>
    <s v="5000 - Salaries &amp; Wages"/>
    <s v="Journal"/>
    <x v="15"/>
    <s v="JE136"/>
    <m/>
    <x v="1558"/>
    <n v="1395.94"/>
    <m/>
    <s v="CCR&amp;R - Child Care Resource &amp; Referral"/>
    <x v="1"/>
    <s v="- No Location -"/>
    <m/>
  </r>
  <r>
    <s v="5000 - Salaries &amp; Wages"/>
    <s v="Journal"/>
    <x v="16"/>
    <s v="JE137"/>
    <m/>
    <x v="1558"/>
    <m/>
    <n v="423.56"/>
    <s v="HF - Healthy Families"/>
    <x v="21"/>
    <s v="- No Location -"/>
    <m/>
  </r>
  <r>
    <s v="5000 - Salaries &amp; Wages"/>
    <s v="Journal"/>
    <x v="16"/>
    <s v="JE137"/>
    <m/>
    <x v="1558"/>
    <m/>
    <n v="749.27"/>
    <s v="CCR&amp;R - Child Care Resource &amp; Referral"/>
    <x v="25"/>
    <s v="- No Location -"/>
    <m/>
  </r>
  <r>
    <s v="5000 - Salaries &amp; Wages"/>
    <s v="Journal"/>
    <x v="16"/>
    <s v="JE137"/>
    <m/>
    <x v="1558"/>
    <m/>
    <n v="1395.94"/>
    <s v="CCR&amp;R - Child Care Resource &amp; Referral"/>
    <x v="1"/>
    <s v="- No Location -"/>
    <m/>
  </r>
  <r>
    <s v="5000 - Salaries &amp; Wages"/>
    <s v="Journal"/>
    <x v="16"/>
    <s v="JE137"/>
    <m/>
    <x v="1558"/>
    <m/>
    <n v="711.89"/>
    <s v="CCR&amp;R - Child Care Resource &amp; Referral"/>
    <x v="26"/>
    <s v="- No Location -"/>
    <m/>
  </r>
  <r>
    <s v="5000 - Salaries &amp; Wages"/>
    <s v="Journal"/>
    <x v="16"/>
    <s v="JE137"/>
    <m/>
    <x v="1558"/>
    <m/>
    <n v="4092.16"/>
    <s v="HF - Healthy Families"/>
    <x v="5"/>
    <s v="- No Location -"/>
    <m/>
  </r>
  <r>
    <s v="5000 - Salaries &amp; Wages"/>
    <s v="Journal"/>
    <x v="16"/>
    <s v="JE137"/>
    <m/>
    <x v="1558"/>
    <m/>
    <n v="5129.51"/>
    <s v="CSBG - Community Service Block Grant"/>
    <x v="0"/>
    <s v="- No Location -"/>
    <m/>
  </r>
  <r>
    <s v="5000 - Salaries &amp; Wages"/>
    <s v="Journal"/>
    <x v="16"/>
    <s v="JE137"/>
    <m/>
    <x v="1558"/>
    <m/>
    <n v="412.29"/>
    <s v="CCFP - Child Care Food Program"/>
    <x v="24"/>
    <s v="- No Location -"/>
    <m/>
  </r>
  <r>
    <s v="5000 - Salaries &amp; Wages"/>
    <s v="Journal"/>
    <x v="16"/>
    <s v="JE137"/>
    <m/>
    <x v="1558"/>
    <m/>
    <n v="139.35"/>
    <s v="CCR&amp;R - Child Care Resource &amp; Referral"/>
    <x v="23"/>
    <s v="- No Location -"/>
    <m/>
  </r>
  <r>
    <s v="5000 - Salaries &amp; Wages"/>
    <s v="Journal"/>
    <x v="16"/>
    <s v="JE137"/>
    <m/>
    <x v="1558"/>
    <m/>
    <n v="2087.0100000000002"/>
    <s v="CCR&amp;R - Child Care Resource &amp; Referral"/>
    <x v="18"/>
    <s v="- No Location -"/>
    <m/>
  </r>
  <r>
    <s v="5000 - Salaries &amp; Wages"/>
    <s v="Journal"/>
    <x v="16"/>
    <s v="JE137"/>
    <m/>
    <x v="1558"/>
    <m/>
    <n v="1257.81"/>
    <s v="HPRP2 - Homeless Prevention Rapid Rehousing"/>
    <x v="8"/>
    <s v="- No Location -"/>
    <m/>
  </r>
  <r>
    <s v="5000 - Salaries &amp; Wages"/>
    <s v="Journal"/>
    <x v="16"/>
    <s v="JE137"/>
    <m/>
    <x v="1558"/>
    <m/>
    <n v="1695.43"/>
    <s v="USF - Universal Service Fund"/>
    <x v="9"/>
    <s v="- No Location -"/>
    <m/>
  </r>
  <r>
    <s v="5000 - Salaries &amp; Wages"/>
    <s v="Journal"/>
    <x v="16"/>
    <s v="JE137"/>
    <m/>
    <x v="1558"/>
    <m/>
    <n v="653.66"/>
    <s v="CCR&amp;R - Child Care Resource &amp; Referral"/>
    <x v="20"/>
    <s v="- No Location -"/>
    <m/>
  </r>
  <r>
    <s v="5000 - Salaries &amp; Wages"/>
    <s v="Journal"/>
    <x v="16"/>
    <s v="JE137"/>
    <m/>
    <x v="1558"/>
    <m/>
    <n v="795.84"/>
    <s v="CCR&amp;R - Child Care Resource &amp; Referral"/>
    <x v="16"/>
    <s v="- No Location -"/>
    <m/>
  </r>
  <r>
    <s v="5000 - Salaries &amp; Wages"/>
    <s v="Journal"/>
    <x v="16"/>
    <s v="JE137"/>
    <m/>
    <x v="1558"/>
    <m/>
    <n v="1171.6600000000001"/>
    <s v="CCYC - Community Council of Young Children"/>
    <x v="22"/>
    <s v="- No Location -"/>
    <m/>
  </r>
  <r>
    <s v="5000 - Salaries &amp; Wages"/>
    <s v="Journal"/>
    <x v="16"/>
    <s v="JE137"/>
    <m/>
    <x v="1558"/>
    <m/>
    <n v="31545.07"/>
    <s v="HS - Head Start"/>
    <x v="12"/>
    <s v="- No Location -"/>
    <m/>
  </r>
  <r>
    <s v="5000 - Salaries &amp; Wages"/>
    <s v="Journal"/>
    <x v="16"/>
    <s v="JE137"/>
    <m/>
    <x v="1558"/>
    <m/>
    <n v="2832.54"/>
    <s v="LiHeap - Low Income Home Energy Assistance Program"/>
    <x v="2"/>
    <s v="- No Location -"/>
    <m/>
  </r>
  <r>
    <s v="5000 - Salaries &amp; Wages"/>
    <s v="Journal"/>
    <x v="16"/>
    <s v="JE137"/>
    <m/>
    <x v="1558"/>
    <m/>
    <n v="1381.21"/>
    <s v="CCR&amp;R - Child Care Resource &amp; Referral"/>
    <x v="11"/>
    <s v="- No Location -"/>
    <m/>
  </r>
  <r>
    <s v="5000 - Salaries &amp; Wages"/>
    <s v="Journal"/>
    <x v="16"/>
    <s v="JE137"/>
    <m/>
    <x v="1558"/>
    <m/>
    <n v="123.2"/>
    <s v="CCR&amp;R - Child Care Resource &amp; Referral"/>
    <x v="19"/>
    <s v="- No Location -"/>
    <m/>
  </r>
  <r>
    <s v="5000 - Salaries &amp; Wages"/>
    <s v="Journal"/>
    <x v="16"/>
    <s v="JE137"/>
    <m/>
    <x v="1558"/>
    <m/>
    <n v="2439.02"/>
    <s v="HF - Healthy Families"/>
    <x v="4"/>
    <s v="- No Location -"/>
    <m/>
  </r>
  <r>
    <s v="5000 - Salaries &amp; Wages"/>
    <s v="Journal"/>
    <x v="16"/>
    <s v="JE137"/>
    <m/>
    <x v="1558"/>
    <m/>
    <n v="11904.87"/>
    <s v="CCR&amp;R - Child Care Resource &amp; Referral"/>
    <x v="13"/>
    <s v="- No Location -"/>
    <m/>
  </r>
  <r>
    <s v="5000 - Salaries &amp; Wages"/>
    <s v="Journal"/>
    <x v="16"/>
    <s v="JE137"/>
    <m/>
    <x v="1558"/>
    <m/>
    <n v="1589.2"/>
    <s v="CSBG - Community Service Block Grant"/>
    <x v="17"/>
    <s v="- No Location -"/>
    <m/>
  </r>
  <r>
    <s v="5000 - Salaries &amp; Wages"/>
    <s v="Journal"/>
    <x v="16"/>
    <s v="JE137"/>
    <m/>
    <x v="1558"/>
    <m/>
    <n v="7097.89"/>
    <s v="EHS - Early Head Start"/>
    <x v="6"/>
    <s v="- No Location -"/>
    <m/>
  </r>
  <r>
    <s v="5000 - Salaries &amp; Wages"/>
    <s v="Journal"/>
    <x v="17"/>
    <s v="JE152"/>
    <m/>
    <x v="1559"/>
    <n v="197.29"/>
    <m/>
    <s v="CCR&amp;R - Child Care Resource &amp; Referral"/>
    <x v="16"/>
    <s v="- No Location -"/>
    <s v="Sue Fenick"/>
  </r>
  <r>
    <s v="5000 - Salaries &amp; Wages"/>
    <s v="Journal"/>
    <x v="17"/>
    <s v="JE152"/>
    <m/>
    <x v="1560"/>
    <n v="2294.86"/>
    <m/>
    <s v="HS - Head Start"/>
    <x v="12"/>
    <s v="- No Location -"/>
    <s v="LOIS BOND"/>
  </r>
  <r>
    <s v="5000 - Salaries &amp; Wages"/>
    <s v="Journal"/>
    <x v="17"/>
    <s v="JE152"/>
    <m/>
    <x v="1561"/>
    <n v="3016.75"/>
    <m/>
    <s v="CCR&amp;R - Child Care Resource &amp; Referral"/>
    <x v="18"/>
    <s v="Admin Office"/>
    <s v="Darshpreet Thind"/>
  </r>
  <r>
    <s v="5000 - Salaries &amp; Wages"/>
    <s v="Journal"/>
    <x v="17"/>
    <s v="JE152"/>
    <m/>
    <x v="1562"/>
    <n v="67.040000000000006"/>
    <m/>
    <s v="USF - Universal Service Fund"/>
    <x v="9"/>
    <s v="- No Location -"/>
    <s v="Ramsey Nutter"/>
  </r>
  <r>
    <s v="5000 - Salaries &amp; Wages"/>
    <s v="Journal"/>
    <x v="17"/>
    <s v="JE152"/>
    <m/>
    <x v="1563"/>
    <n v="209.19"/>
    <m/>
    <s v="CCYC - Community Council of Young Children"/>
    <x v="22"/>
    <s v="- No Location -"/>
    <s v="Sheila Hughes"/>
  </r>
  <r>
    <s v="5000 - Salaries &amp; Wages"/>
    <s v="Journal"/>
    <x v="17"/>
    <s v="JE152"/>
    <m/>
    <x v="1564"/>
    <n v="2091.83"/>
    <m/>
    <s v="CSBG - Community Service Block Grant"/>
    <x v="0"/>
    <s v="Admin Office"/>
    <s v="Ruben Johnson"/>
  </r>
  <r>
    <s v="5000 - Salaries &amp; Wages"/>
    <s v="Journal"/>
    <x v="17"/>
    <s v="JE152"/>
    <m/>
    <x v="1565"/>
    <n v="75"/>
    <m/>
    <s v="USF - Universal Service Fund"/>
    <x v="9"/>
    <s v="Admin Office"/>
    <s v="Kyle Edwards"/>
  </r>
  <r>
    <s v="5000 - Salaries &amp; Wages"/>
    <s v="Journal"/>
    <x v="17"/>
    <s v="JE152"/>
    <m/>
    <x v="1566"/>
    <n v="906.64"/>
    <m/>
    <s v="EHS - Early Head Start"/>
    <x v="6"/>
    <s v="- No Location -"/>
    <s v="Elizabeth Jensen"/>
  </r>
  <r>
    <s v="5000 - Salaries &amp; Wages"/>
    <s v="Journal"/>
    <x v="17"/>
    <s v="JE152"/>
    <m/>
    <x v="1567"/>
    <n v="1846.16"/>
    <m/>
    <s v="HS - Head Start"/>
    <x v="12"/>
    <s v="- No Location -"/>
    <s v="Christiana Buffett"/>
  </r>
  <r>
    <s v="5000 - Salaries &amp; Wages"/>
    <s v="Journal"/>
    <x v="17"/>
    <s v="JE152"/>
    <m/>
    <x v="1568"/>
    <n v="1077.3"/>
    <m/>
    <s v="HS - Head Start"/>
    <x v="12"/>
    <s v="- No Location -"/>
    <s v="Tina Berry"/>
  </r>
  <r>
    <s v="5000 - Salaries &amp; Wages"/>
    <s v="Journal"/>
    <x v="17"/>
    <s v="JE152"/>
    <m/>
    <x v="1569"/>
    <n v="416.41"/>
    <m/>
    <s v="CCR&amp;R - Child Care Resource &amp; Referral"/>
    <x v="18"/>
    <s v="Admin Office"/>
    <s v="Manvir Gill"/>
  </r>
  <r>
    <s v="5000 - Salaries &amp; Wages"/>
    <s v="Journal"/>
    <x v="17"/>
    <s v="JE152"/>
    <m/>
    <x v="1570"/>
    <n v="370.06"/>
    <m/>
    <s v="LiHeap - Low Income Home Energy Assistance Program"/>
    <x v="2"/>
    <s v="- No Location -"/>
    <s v="Shirley Matthews"/>
  </r>
  <r>
    <s v="5000 - Salaries &amp; Wages"/>
    <s v="Journal"/>
    <x v="17"/>
    <s v="JE152"/>
    <m/>
    <x v="1571"/>
    <n v="134.66999999999999"/>
    <m/>
    <s v="CCR&amp;R - Child Care Resource &amp; Referral"/>
    <x v="13"/>
    <s v="- No Location -"/>
    <s v="Christine Morrison"/>
  </r>
  <r>
    <s v="5000 - Salaries &amp; Wages"/>
    <s v="Journal"/>
    <x v="17"/>
    <s v="JE152"/>
    <m/>
    <x v="1572"/>
    <n v="98.54"/>
    <m/>
    <s v="HF - Healthy Families"/>
    <x v="21"/>
    <s v="- No Location -"/>
    <s v="Claire Garner"/>
  </r>
  <r>
    <s v="5000 - Salaries &amp; Wages"/>
    <s v="Journal"/>
    <x v="17"/>
    <s v="JE152"/>
    <m/>
    <x v="1573"/>
    <n v="266.92"/>
    <m/>
    <s v="CCR&amp;R - Child Care Resource &amp; Referral"/>
    <x v="16"/>
    <s v="- No Location -"/>
    <s v="Susan Ford"/>
  </r>
  <r>
    <s v="5000 - Salaries &amp; Wages"/>
    <s v="Journal"/>
    <x v="17"/>
    <s v="JE152"/>
    <m/>
    <x v="1574"/>
    <n v="126.47"/>
    <m/>
    <s v="CCR&amp;R - Child Care Resource &amp; Referral"/>
    <x v="13"/>
    <s v="Admin Office"/>
    <s v="Robert Mayfield"/>
  </r>
  <r>
    <s v="5000 - Salaries &amp; Wages"/>
    <s v="Journal"/>
    <x v="17"/>
    <s v="JE152"/>
    <m/>
    <x v="1575"/>
    <n v="49.25"/>
    <m/>
    <s v="CCR&amp;R - Child Care Resource &amp; Referral"/>
    <x v="11"/>
    <s v="- No Location -"/>
    <s v="Bonita Jackson"/>
  </r>
  <r>
    <s v="5000 - Salaries &amp; Wages"/>
    <s v="Journal"/>
    <x v="17"/>
    <s v="JE152"/>
    <m/>
    <x v="1576"/>
    <n v="41.67"/>
    <m/>
    <s v="HPRP2 - Homeless Prevention Rapid Rehousing"/>
    <x v="8"/>
    <s v="Admin Office"/>
    <s v="Amie Sharer"/>
  </r>
  <r>
    <s v="5000 - Salaries &amp; Wages"/>
    <s v="Journal"/>
    <x v="17"/>
    <s v="JE152"/>
    <m/>
    <x v="1577"/>
    <n v="583.71"/>
    <m/>
    <s v="LiHeap - Low Income Home Energy Assistance Program"/>
    <x v="2"/>
    <s v="- No Location -"/>
    <s v="Constance Pritchett"/>
  </r>
  <r>
    <s v="5000 - Salaries &amp; Wages"/>
    <s v="Journal"/>
    <x v="17"/>
    <s v="JE152"/>
    <m/>
    <x v="1563"/>
    <n v="155.12"/>
    <m/>
    <s v="HF - Healthy Families"/>
    <x v="4"/>
    <s v="- No Location -"/>
    <s v="Sheila Hughes"/>
  </r>
  <r>
    <s v="5000 - Salaries &amp; Wages"/>
    <s v="Journal"/>
    <x v="17"/>
    <s v="JE152"/>
    <m/>
    <x v="1578"/>
    <n v="1381.16"/>
    <m/>
    <s v="HF - Healthy Families"/>
    <x v="4"/>
    <s v="- No Location -"/>
    <s v="Elizabeth Boehmke"/>
  </r>
  <r>
    <s v="5000 - Salaries &amp; Wages"/>
    <s v="Journal"/>
    <x v="17"/>
    <s v="JE152"/>
    <m/>
    <x v="1579"/>
    <n v="814.33"/>
    <m/>
    <s v="CCR&amp;R - Child Care Resource &amp; Referral"/>
    <x v="13"/>
    <s v="- No Location -"/>
    <s v="Victoria Reger"/>
  </r>
  <r>
    <s v="5000 - Salaries &amp; Wages"/>
    <s v="Journal"/>
    <x v="17"/>
    <s v="JE152"/>
    <m/>
    <x v="1580"/>
    <n v="1188.9000000000001"/>
    <m/>
    <s v="HS - Head Start"/>
    <x v="12"/>
    <s v="- No Location -"/>
    <s v="Seham Azabawi"/>
  </r>
  <r>
    <s v="5000 - Salaries &amp; Wages"/>
    <s v="Journal"/>
    <x v="17"/>
    <s v="JE152"/>
    <m/>
    <x v="1581"/>
    <n v="663.24"/>
    <m/>
    <s v="HS - Head Start"/>
    <x v="15"/>
    <s v="- No Location -"/>
    <s v="Carrie Dougherty"/>
  </r>
  <r>
    <s v="5000 - Salaries &amp; Wages"/>
    <s v="Journal"/>
    <x v="17"/>
    <s v="JE152"/>
    <m/>
    <x v="1582"/>
    <n v="75.88"/>
    <m/>
    <s v="USF - Universal Service Fund"/>
    <x v="9"/>
    <s v="Admin Office"/>
    <s v="Greta Peterson"/>
  </r>
  <r>
    <s v="5000 - Salaries &amp; Wages"/>
    <s v="Journal"/>
    <x v="17"/>
    <s v="JE152"/>
    <m/>
    <x v="1583"/>
    <n v="138.03"/>
    <m/>
    <s v="HF - Healthy Families"/>
    <x v="21"/>
    <s v="Admin Office"/>
    <s v="Michelle Hewitt"/>
  </r>
  <r>
    <s v="5000 - Salaries &amp; Wages"/>
    <s v="Journal"/>
    <x v="17"/>
    <s v="JE152"/>
    <m/>
    <x v="1584"/>
    <n v="1292.06"/>
    <m/>
    <s v="HF - Healthy Families"/>
    <x v="5"/>
    <s v="- No Location -"/>
    <s v="Susan Margolis"/>
  </r>
  <r>
    <s v="5000 - Salaries &amp; Wages"/>
    <s v="Journal"/>
    <x v="17"/>
    <s v="JE152"/>
    <m/>
    <x v="1585"/>
    <n v="1050.67"/>
    <m/>
    <s v="CCR&amp;R - Child Care Resource &amp; Referral"/>
    <x v="16"/>
    <s v="- No Location -"/>
    <s v="Judith Byrne"/>
  </r>
  <r>
    <s v="5000 - Salaries &amp; Wages"/>
    <s v="Journal"/>
    <x v="17"/>
    <s v="JE152"/>
    <m/>
    <x v="1586"/>
    <n v="433.15"/>
    <m/>
    <s v="CCR&amp;R - Child Care Resource &amp; Referral"/>
    <x v="13"/>
    <s v="Admin Office"/>
    <s v="Gary Mease"/>
  </r>
  <r>
    <s v="5000 - Salaries &amp; Wages"/>
    <s v="Journal"/>
    <x v="17"/>
    <s v="JE152"/>
    <m/>
    <x v="1573"/>
    <n v="667.3"/>
    <m/>
    <s v="CCR&amp;R - Child Care Resource &amp; Referral"/>
    <x v="13"/>
    <s v="- No Location -"/>
    <s v="Susan Ford"/>
  </r>
  <r>
    <s v="5000 - Salaries &amp; Wages"/>
    <s v="Journal"/>
    <x v="17"/>
    <s v="JE152"/>
    <m/>
    <x v="1587"/>
    <n v="1523.31"/>
    <m/>
    <s v="CCR&amp;R - Child Care Resource &amp; Referral"/>
    <x v="13"/>
    <s v="- No Location -"/>
    <s v="Shellinda Hardie"/>
  </r>
  <r>
    <s v="5000 - Salaries &amp; Wages"/>
    <s v="Journal"/>
    <x v="17"/>
    <s v="JE152"/>
    <m/>
    <x v="1561"/>
    <n v="2784.69"/>
    <m/>
    <s v="HS - Head Start"/>
    <x v="12"/>
    <s v="Admin Office"/>
    <s v="Darshpreet Thind"/>
  </r>
  <r>
    <s v="5000 - Salaries &amp; Wages"/>
    <s v="Journal"/>
    <x v="17"/>
    <s v="JE152"/>
    <m/>
    <x v="1588"/>
    <n v="584.21"/>
    <m/>
    <s v="HS - Head Start"/>
    <x v="12"/>
    <s v="- No Location -"/>
    <s v="Chalesha Jefferson"/>
  </r>
  <r>
    <s v="5000 - Salaries &amp; Wages"/>
    <s v="Journal"/>
    <x v="17"/>
    <s v="JE152"/>
    <m/>
    <x v="1589"/>
    <n v="842.26"/>
    <m/>
    <s v="HS - Head Start"/>
    <x v="12"/>
    <s v="- No Location -"/>
    <s v="Natasha Joseph"/>
  </r>
  <r>
    <s v="5000 - Salaries &amp; Wages"/>
    <s v="Journal"/>
    <x v="17"/>
    <s v="JE152"/>
    <m/>
    <x v="1590"/>
    <n v="1058.07"/>
    <m/>
    <s v="HS - Head Start"/>
    <x v="12"/>
    <s v="- No Location -"/>
    <s v="Jacquelyn Gardner"/>
  </r>
  <r>
    <s v="5000 - Salaries &amp; Wages"/>
    <s v="Journal"/>
    <x v="17"/>
    <s v="JE152"/>
    <m/>
    <x v="1591"/>
    <n v="88.88"/>
    <m/>
    <s v="CCR&amp;R - Child Care Resource &amp; Referral"/>
    <x v="19"/>
    <s v="- No Location -"/>
    <s v="Kristin Mayes"/>
  </r>
  <r>
    <s v="5000 - Salaries &amp; Wages"/>
    <s v="Journal"/>
    <x v="17"/>
    <s v="JE152"/>
    <m/>
    <x v="1592"/>
    <n v="1029.3699999999999"/>
    <m/>
    <s v="CCR&amp;R - Child Care Resource &amp; Referral"/>
    <x v="13"/>
    <s v="- No Location -"/>
    <s v="Donna Conley"/>
  </r>
  <r>
    <s v="5000 - Salaries &amp; Wages"/>
    <s v="Journal"/>
    <x v="17"/>
    <s v="JE152"/>
    <m/>
    <x v="1565"/>
    <n v="250"/>
    <m/>
    <s v="CCR&amp;R - Child Care Resource &amp; Referral"/>
    <x v="13"/>
    <s v="Admin Office"/>
    <s v="Kyle Edwards"/>
  </r>
  <r>
    <s v="5000 - Salaries &amp; Wages"/>
    <s v="Journal"/>
    <x v="17"/>
    <s v="JE152"/>
    <m/>
    <x v="1593"/>
    <n v="259.61"/>
    <m/>
    <s v="USF - Universal Service Fund"/>
    <x v="9"/>
    <s v="Admin Office"/>
    <s v="Janessa Rivera"/>
  </r>
  <r>
    <s v="5000 - Salaries &amp; Wages"/>
    <s v="Journal"/>
    <x v="17"/>
    <s v="JE152"/>
    <m/>
    <x v="1582"/>
    <n v="303.52999999999997"/>
    <m/>
    <s v="CCR&amp;R - Child Care Resource &amp; Referral"/>
    <x v="18"/>
    <s v="Admin Office"/>
    <s v="Greta Peterson"/>
  </r>
  <r>
    <s v="5000 - Salaries &amp; Wages"/>
    <s v="Journal"/>
    <x v="17"/>
    <s v="JE152"/>
    <m/>
    <x v="1594"/>
    <n v="506.21"/>
    <m/>
    <s v="HF - Healthy Families"/>
    <x v="4"/>
    <s v="- No Location -"/>
    <s v="Stephanie Dixon"/>
  </r>
  <r>
    <s v="5000 - Salaries &amp; Wages"/>
    <s v="Journal"/>
    <x v="17"/>
    <s v="JE152"/>
    <m/>
    <x v="1595"/>
    <n v="1923.08"/>
    <m/>
    <s v="CSBG - Community Service Block Grant"/>
    <x v="0"/>
    <s v="- No Location -"/>
    <s v="Antoine Nelson"/>
  </r>
  <r>
    <s v="5000 - Salaries &amp; Wages"/>
    <s v="Journal"/>
    <x v="17"/>
    <s v="JE152"/>
    <m/>
    <x v="1596"/>
    <n v="408.65"/>
    <m/>
    <s v="CCR&amp;R - Child Care Resource &amp; Referral"/>
    <x v="13"/>
    <s v="Admin Office"/>
    <s v="Elayne Schermerhorn"/>
  </r>
  <r>
    <s v="5000 - Salaries &amp; Wages"/>
    <s v="Journal"/>
    <x v="17"/>
    <s v="JE152"/>
    <m/>
    <x v="1582"/>
    <n v="728.48"/>
    <m/>
    <s v="HS - Head Start"/>
    <x v="12"/>
    <s v="Admin Office"/>
    <s v="Greta Peterson"/>
  </r>
  <r>
    <s v="5000 - Salaries &amp; Wages"/>
    <s v="Journal"/>
    <x v="17"/>
    <s v="JE152"/>
    <m/>
    <x v="1597"/>
    <n v="217.1"/>
    <m/>
    <s v="HS - Head Start"/>
    <x v="12"/>
    <s v="Admin Office"/>
    <s v="Colin Harty"/>
  </r>
  <r>
    <s v="5000 - Salaries &amp; Wages"/>
    <s v="Journal"/>
    <x v="17"/>
    <s v="JE152"/>
    <m/>
    <x v="1598"/>
    <n v="414.08"/>
    <m/>
    <s v="HS - Head Start"/>
    <x v="12"/>
    <s v="Admin Office"/>
    <s v="Michelle Hewitt"/>
  </r>
  <r>
    <s v="5000 - Salaries &amp; Wages"/>
    <s v="Journal"/>
    <x v="17"/>
    <s v="JE152"/>
    <m/>
    <x v="1571"/>
    <n v="134.66999999999999"/>
    <m/>
    <s v="CCR&amp;R - Child Care Resource &amp; Referral"/>
    <x v="20"/>
    <s v="- No Location -"/>
    <s v="Christine Morrison"/>
  </r>
  <r>
    <s v="5000 - Salaries &amp; Wages"/>
    <s v="Journal"/>
    <x v="17"/>
    <s v="JE152"/>
    <m/>
    <x v="1574"/>
    <n v="68.98"/>
    <m/>
    <s v="CCFP - Child Care Food Program"/>
    <x v="24"/>
    <s v="Admin Office"/>
    <s v="Robert Mayfield"/>
  </r>
  <r>
    <s v="5000 - Salaries &amp; Wages"/>
    <s v="Journal"/>
    <x v="17"/>
    <s v="JE152"/>
    <m/>
    <x v="1593"/>
    <n v="1586.54"/>
    <m/>
    <s v="CCYC - Community Council of Young Children"/>
    <x v="22"/>
    <s v="Admin Office"/>
    <s v="Janessa Rivera"/>
  </r>
  <r>
    <s v="5000 - Salaries &amp; Wages"/>
    <s v="Journal"/>
    <x v="17"/>
    <s v="JE152"/>
    <m/>
    <x v="1575"/>
    <n v="1488.68"/>
    <m/>
    <s v="CCR&amp;R - Child Care Resource &amp; Referral"/>
    <x v="13"/>
    <s v="- No Location -"/>
    <s v="Bonita Jackson"/>
  </r>
  <r>
    <s v="5000 - Salaries &amp; Wages"/>
    <s v="Journal"/>
    <x v="17"/>
    <s v="JE152"/>
    <m/>
    <x v="1599"/>
    <n v="949.4"/>
    <m/>
    <s v="HS - Head Start"/>
    <x v="12"/>
    <s v="- No Location -"/>
    <s v="Bobby Johnson"/>
  </r>
  <r>
    <s v="5000 - Salaries &amp; Wages"/>
    <s v="Journal"/>
    <x v="17"/>
    <s v="JE152"/>
    <m/>
    <x v="1600"/>
    <n v="1083.92"/>
    <m/>
    <s v="HS - Head Start"/>
    <x v="12"/>
    <s v="- No Location -"/>
    <s v="Keshia Flewellen"/>
  </r>
  <r>
    <s v="5000 - Salaries &amp; Wages"/>
    <s v="Journal"/>
    <x v="17"/>
    <s v="JE152"/>
    <m/>
    <x v="1601"/>
    <n v="1379.98"/>
    <m/>
    <s v="HF - Healthy Families"/>
    <x v="4"/>
    <s v="- No Location -"/>
    <s v="Marissa Stellwag"/>
  </r>
  <r>
    <s v="5000 - Salaries &amp; Wages"/>
    <s v="Journal"/>
    <x v="17"/>
    <s v="JE152"/>
    <m/>
    <x v="1563"/>
    <n v="120.96"/>
    <m/>
    <s v="CSBG - Community Service Block Grant"/>
    <x v="0"/>
    <s v="- No Location -"/>
    <s v="Sheila Hughes"/>
  </r>
  <r>
    <s v="5000 - Salaries &amp; Wages"/>
    <s v="Journal"/>
    <x v="17"/>
    <s v="JE152"/>
    <m/>
    <x v="1602"/>
    <n v="1190.72"/>
    <m/>
    <s v="CCR&amp;R - Child Care Resource &amp; Referral"/>
    <x v="13"/>
    <s v="- No Location -"/>
    <s v="Rayna Gadsden"/>
  </r>
  <r>
    <s v="5000 - Salaries &amp; Wages"/>
    <s v="Journal"/>
    <x v="17"/>
    <s v="JE152"/>
    <m/>
    <x v="1573"/>
    <n v="533.84"/>
    <m/>
    <s v="CCR&amp;R - Child Care Resource &amp; Referral"/>
    <x v="18"/>
    <s v="- No Location -"/>
    <s v="Susan Ford"/>
  </r>
  <r>
    <s v="5000 - Salaries &amp; Wages"/>
    <s v="Journal"/>
    <x v="17"/>
    <s v="JE152"/>
    <m/>
    <x v="1603"/>
    <n v="1807.7"/>
    <m/>
    <s v="Mt Holly Schools"/>
    <x v="15"/>
    <s v="- No Location -"/>
    <s v="Jennifer Jones"/>
  </r>
  <r>
    <s v="5000 - Salaries &amp; Wages"/>
    <s v="Journal"/>
    <x v="17"/>
    <s v="JE152"/>
    <m/>
    <x v="1582"/>
    <n v="75.88"/>
    <m/>
    <s v="LiHeap - Low Income Home Energy Assistance Program"/>
    <x v="2"/>
    <s v="Admin Office"/>
    <s v="Greta Peterson"/>
  </r>
  <r>
    <s v="5000 - Salaries &amp; Wages"/>
    <s v="Journal"/>
    <x v="17"/>
    <s v="JE152"/>
    <m/>
    <x v="1604"/>
    <n v="910.39"/>
    <m/>
    <s v="CCR&amp;R - Child Care Resource &amp; Referral"/>
    <x v="13"/>
    <s v="- No Location -"/>
    <s v="Ariel Howard"/>
  </r>
  <r>
    <s v="5000 - Salaries &amp; Wages"/>
    <s v="Journal"/>
    <x v="17"/>
    <s v="JE152"/>
    <m/>
    <x v="1605"/>
    <n v="990.81"/>
    <m/>
    <s v="HS - Head Start"/>
    <x v="12"/>
    <s v="- No Location -"/>
    <s v="Bonnie Logan"/>
  </r>
  <r>
    <s v="5000 - Salaries &amp; Wages"/>
    <s v="Journal"/>
    <x v="17"/>
    <s v="JE152"/>
    <m/>
    <x v="1593"/>
    <n v="114.23"/>
    <m/>
    <s v="HF - Healthy Families"/>
    <x v="4"/>
    <s v="Admin Office"/>
    <s v="Janessa Rivera"/>
  </r>
  <r>
    <s v="5000 - Salaries &amp; Wages"/>
    <s v="Journal"/>
    <x v="17"/>
    <s v="JE152"/>
    <m/>
    <x v="1594"/>
    <n v="615.38"/>
    <m/>
    <s v="HF - Healthy Families"/>
    <x v="21"/>
    <s v="- No Location -"/>
    <s v="Stephanie Dixon"/>
  </r>
  <r>
    <s v="5000 - Salaries &amp; Wages"/>
    <s v="Journal"/>
    <x v="17"/>
    <s v="JE152"/>
    <m/>
    <x v="1565"/>
    <n v="500"/>
    <m/>
    <s v="CSBG - Community Service Block Grant"/>
    <x v="0"/>
    <s v="Admin Office"/>
    <s v="Kyle Edwards"/>
  </r>
  <r>
    <s v="5000 - Salaries &amp; Wages"/>
    <s v="Journal"/>
    <x v="17"/>
    <s v="JE152"/>
    <m/>
    <x v="1606"/>
    <n v="1016.36"/>
    <m/>
    <s v="EHS - Early Head Start"/>
    <x v="6"/>
    <s v="- No Location -"/>
    <s v="Donna Wilbur"/>
  </r>
  <r>
    <s v="5000 - Salaries &amp; Wages"/>
    <s v="Journal"/>
    <x v="17"/>
    <s v="JE152"/>
    <m/>
    <x v="1574"/>
    <n v="187.79"/>
    <m/>
    <s v="HS - Head Start"/>
    <x v="12"/>
    <s v="Admin Office"/>
    <s v="Robert Mayfield"/>
  </r>
  <r>
    <s v="5000 - Salaries &amp; Wages"/>
    <s v="Journal"/>
    <x v="17"/>
    <s v="JE152"/>
    <m/>
    <x v="1586"/>
    <n v="433.85"/>
    <m/>
    <s v="CCR&amp;R - Child Care Resource &amp; Referral"/>
    <x v="18"/>
    <s v="Admin Office"/>
    <s v="Gary Mease"/>
  </r>
  <r>
    <s v="5000 - Salaries &amp; Wages"/>
    <s v="Journal"/>
    <x v="17"/>
    <s v="JE152"/>
    <m/>
    <x v="1607"/>
    <n v="21.96"/>
    <m/>
    <s v="HF - Healthy Families"/>
    <x v="4"/>
    <s v="- No Location -"/>
    <s v="Kendra Plummer"/>
  </r>
  <r>
    <s v="5000 - Salaries &amp; Wages"/>
    <s v="Journal"/>
    <x v="17"/>
    <s v="JE152"/>
    <m/>
    <x v="1608"/>
    <n v="1552.4"/>
    <m/>
    <s v="CCR&amp;R - Child Care Resource &amp; Referral"/>
    <x v="1"/>
    <s v="- No Location -"/>
    <s v="Kathryn Simone"/>
  </r>
  <r>
    <s v="5000 - Salaries &amp; Wages"/>
    <s v="Journal"/>
    <x v="17"/>
    <s v="JE152"/>
    <m/>
    <x v="1565"/>
    <n v="250"/>
    <m/>
    <s v="CCR&amp;R - Child Care Resource &amp; Referral"/>
    <x v="18"/>
    <s v="Admin Office"/>
    <s v="Kyle Edwards"/>
  </r>
  <r>
    <s v="5000 - Salaries &amp; Wages"/>
    <s v="Journal"/>
    <x v="17"/>
    <s v="JE152"/>
    <m/>
    <x v="1582"/>
    <n v="151.77000000000001"/>
    <m/>
    <s v="CCFP - Child Care Food Program"/>
    <x v="24"/>
    <s v="Admin Office"/>
    <s v="Greta Peterson"/>
  </r>
  <r>
    <s v="5000 - Salaries &amp; Wages"/>
    <s v="Journal"/>
    <x v="17"/>
    <s v="JE152"/>
    <m/>
    <x v="1593"/>
    <n v="85.38"/>
    <m/>
    <s v="HF - Healthy Families"/>
    <x v="5"/>
    <s v="Admin Office"/>
    <s v="Janessa Rivera"/>
  </r>
  <r>
    <s v="5000 - Salaries &amp; Wages"/>
    <s v="Journal"/>
    <x v="17"/>
    <s v="JE152"/>
    <m/>
    <x v="1609"/>
    <n v="490.3"/>
    <m/>
    <s v="EHS - Early Head Start"/>
    <x v="6"/>
    <s v="- No Location -"/>
    <s v="Patricia Joyce"/>
  </r>
  <r>
    <s v="5000 - Salaries &amp; Wages"/>
    <s v="Journal"/>
    <x v="17"/>
    <s v="JE152"/>
    <m/>
    <x v="1586"/>
    <n v="1038.46"/>
    <m/>
    <s v="HS - Head Start"/>
    <x v="12"/>
    <s v="Admin Office"/>
    <s v="Gary Mease"/>
  </r>
  <r>
    <s v="5000 - Salaries &amp; Wages"/>
    <s v="Journal"/>
    <x v="17"/>
    <s v="JE152"/>
    <m/>
    <x v="1610"/>
    <n v="817.37"/>
    <m/>
    <s v="HS - Head Start"/>
    <x v="12"/>
    <s v="- No Location -"/>
    <s v="Rita Jenkins"/>
  </r>
  <r>
    <s v="5000 - Salaries &amp; Wages"/>
    <s v="Journal"/>
    <x v="17"/>
    <s v="JE152"/>
    <m/>
    <x v="1596"/>
    <n v="48.08"/>
    <m/>
    <s v="HF - Healthy Families"/>
    <x v="4"/>
    <s v="Admin Office"/>
    <s v="Elayne Schermerhorn"/>
  </r>
  <r>
    <s v="5000 - Salaries &amp; Wages"/>
    <s v="Journal"/>
    <x v="17"/>
    <s v="JE152"/>
    <m/>
    <x v="1611"/>
    <n v="263.72000000000003"/>
    <m/>
    <s v="CSBG - Community Service Block Grant"/>
    <x v="17"/>
    <s v="- No Location -"/>
    <s v="Melonie Vazquez"/>
  </r>
  <r>
    <s v="5000 - Salaries &amp; Wages"/>
    <s v="Journal"/>
    <x v="17"/>
    <s v="JE152"/>
    <m/>
    <x v="1586"/>
    <n v="115.38"/>
    <m/>
    <s v="EHS - Early Head Start"/>
    <x v="6"/>
    <s v="Admin Office"/>
    <s v="Gary Mease"/>
  </r>
  <r>
    <s v="5000 - Salaries &amp; Wages"/>
    <s v="Journal"/>
    <x v="17"/>
    <s v="JE152"/>
    <m/>
    <x v="1612"/>
    <n v="1552.4"/>
    <m/>
    <s v="CCR&amp;R - Child Care Resource &amp; Referral"/>
    <x v="1"/>
    <s v="- No Location -"/>
    <s v="Stacy D Cooper-Gindraw"/>
  </r>
  <r>
    <s v="5000 - Salaries &amp; Wages"/>
    <s v="Journal"/>
    <x v="17"/>
    <s v="JE152"/>
    <m/>
    <x v="1606"/>
    <n v="500.59"/>
    <m/>
    <s v="HS - Head Start"/>
    <x v="12"/>
    <s v="- No Location -"/>
    <s v="Donna Wilbur"/>
  </r>
  <r>
    <s v="5000 - Salaries &amp; Wages"/>
    <s v="Journal"/>
    <x v="17"/>
    <s v="JE152"/>
    <m/>
    <x v="1613"/>
    <n v="858.01"/>
    <m/>
    <s v="HS - Head Start"/>
    <x v="12"/>
    <s v="- No Location -"/>
    <s v="William Carson"/>
  </r>
  <r>
    <s v="5000 - Salaries &amp; Wages"/>
    <s v="Journal"/>
    <x v="17"/>
    <s v="JE152"/>
    <m/>
    <x v="1562"/>
    <n v="114.16"/>
    <m/>
    <s v="LiHeap - Low Income Home Energy Assistance Program"/>
    <x v="2"/>
    <s v="- No Location -"/>
    <s v="Ramsey Nutter"/>
  </r>
  <r>
    <s v="5000 - Salaries &amp; Wages"/>
    <s v="Journal"/>
    <x v="17"/>
    <s v="JE152"/>
    <m/>
    <x v="1585"/>
    <n v="280.18"/>
    <m/>
    <s v="CCR&amp;R - Child Care Resource &amp; Referral"/>
    <x v="23"/>
    <s v="- No Location -"/>
    <s v="Judith Byrne"/>
  </r>
  <r>
    <s v="5000 - Salaries &amp; Wages"/>
    <s v="Journal"/>
    <x v="17"/>
    <s v="JE152"/>
    <m/>
    <x v="1614"/>
    <n v="324.36"/>
    <m/>
    <s v="HS - Head Start"/>
    <x v="12"/>
    <s v="- No Location -"/>
    <s v="Andrew Stellwag"/>
  </r>
  <r>
    <s v="5000 - Salaries &amp; Wages"/>
    <s v="Journal"/>
    <x v="17"/>
    <s v="JE152"/>
    <m/>
    <x v="1615"/>
    <n v="1312.83"/>
    <m/>
    <s v="HS - Head Start"/>
    <x v="12"/>
    <s v="- No Location -"/>
    <s v="Michelle Horan"/>
  </r>
  <r>
    <s v="5000 - Salaries &amp; Wages"/>
    <s v="Journal"/>
    <x v="17"/>
    <s v="JE152"/>
    <m/>
    <x v="1564"/>
    <n v="121.83"/>
    <m/>
    <s v="USF - Universal Service Fund"/>
    <x v="9"/>
    <s v="Admin Office"/>
    <s v="Ruben Johnson"/>
  </r>
  <r>
    <s v="5000 - Salaries &amp; Wages"/>
    <s v="Journal"/>
    <x v="17"/>
    <s v="JE152"/>
    <m/>
    <x v="1559"/>
    <n v="1183.75"/>
    <m/>
    <s v="CCR&amp;R - Child Care Resource &amp; Referral"/>
    <x v="11"/>
    <s v="- No Location -"/>
    <s v="Sue Fenick"/>
  </r>
  <r>
    <s v="5000 - Salaries &amp; Wages"/>
    <s v="Journal"/>
    <x v="17"/>
    <s v="JE152"/>
    <m/>
    <x v="1616"/>
    <n v="543.55999999999995"/>
    <m/>
    <s v="LiHeap - Low Income Home Energy Assistance Program"/>
    <x v="2"/>
    <s v="- No Location -"/>
    <s v="Kayla Black"/>
  </r>
  <r>
    <s v="5000 - Salaries &amp; Wages"/>
    <s v="Journal"/>
    <x v="17"/>
    <s v="JE152"/>
    <m/>
    <x v="1617"/>
    <n v="1320.55"/>
    <m/>
    <s v="HF - Healthy Families"/>
    <x v="5"/>
    <s v="- No Location -"/>
    <s v="Ann Drennon"/>
  </r>
  <r>
    <s v="5000 - Salaries &amp; Wages"/>
    <s v="Journal"/>
    <x v="17"/>
    <s v="JE152"/>
    <m/>
    <x v="1618"/>
    <n v="926.25"/>
    <m/>
    <s v="CCR&amp;R - Child Care Resource &amp; Referral"/>
    <x v="13"/>
    <s v="- No Location -"/>
    <s v="DaShaun Davis"/>
  </r>
  <r>
    <s v="5000 - Salaries &amp; Wages"/>
    <s v="Journal"/>
    <x v="17"/>
    <s v="JE152"/>
    <m/>
    <x v="1569"/>
    <n v="1211.54"/>
    <m/>
    <s v="HS - Head Start"/>
    <x v="12"/>
    <s v="Admin Office"/>
    <s v="Manvir Gill"/>
  </r>
  <r>
    <s v="5000 - Salaries &amp; Wages"/>
    <s v="Journal"/>
    <x v="17"/>
    <s v="JE152"/>
    <m/>
    <x v="1564"/>
    <n v="917.7"/>
    <m/>
    <s v="CCR&amp;R - Child Care Resource &amp; Referral"/>
    <x v="18"/>
    <s v="Admin Office"/>
    <s v="Ruben Johnson"/>
  </r>
  <r>
    <s v="5000 - Salaries &amp; Wages"/>
    <s v="Journal"/>
    <x v="17"/>
    <s v="JE152"/>
    <m/>
    <x v="1619"/>
    <n v="1167.3800000000001"/>
    <m/>
    <s v="HS - Head Start"/>
    <x v="15"/>
    <s v="- No Location -"/>
    <s v="Megan Rodrigues"/>
  </r>
  <r>
    <s v="5000 - Salaries &amp; Wages"/>
    <s v="Journal"/>
    <x v="17"/>
    <s v="JE152"/>
    <m/>
    <x v="1593"/>
    <n v="432.69"/>
    <m/>
    <s v="LiHeap - Low Income Home Energy Assistance Program"/>
    <x v="2"/>
    <s v="Admin Office"/>
    <s v="Janessa Rivera"/>
  </r>
  <r>
    <s v="5000 - Salaries &amp; Wages"/>
    <s v="Journal"/>
    <x v="17"/>
    <s v="JE152"/>
    <m/>
    <x v="1620"/>
    <n v="625"/>
    <m/>
    <s v="CSBG - Community Service Block Grant"/>
    <x v="0"/>
    <s v="Admin Office"/>
    <s v="Sharon Forman"/>
  </r>
  <r>
    <s v="5000 - Salaries &amp; Wages"/>
    <s v="Journal"/>
    <x v="17"/>
    <s v="JE152"/>
    <m/>
    <x v="1621"/>
    <n v="146.31"/>
    <m/>
    <s v="EHS - Early Head Start"/>
    <x v="6"/>
    <s v="- No Location -"/>
    <s v="Tammy Joyce"/>
  </r>
  <r>
    <s v="5000 - Salaries &amp; Wages"/>
    <s v="Journal"/>
    <x v="17"/>
    <s v="JE152"/>
    <m/>
    <x v="1622"/>
    <n v="247.3"/>
    <m/>
    <s v="CCR&amp;R - Child Care Resource &amp; Referral"/>
    <x v="13"/>
    <s v="- No Location -"/>
    <s v="Samir Reiz"/>
  </r>
  <r>
    <s v="5000 - Salaries &amp; Wages"/>
    <s v="Journal"/>
    <x v="17"/>
    <s v="JE152"/>
    <m/>
    <x v="1623"/>
    <n v="906.36"/>
    <m/>
    <s v="CCR&amp;R - Child Care Resource &amp; Referral"/>
    <x v="13"/>
    <s v="- No Location -"/>
    <s v="Kathryn Magauran"/>
  </r>
  <r>
    <s v="5000 - Salaries &amp; Wages"/>
    <s v="Journal"/>
    <x v="17"/>
    <s v="JE152"/>
    <m/>
    <x v="1564"/>
    <n v="367.39"/>
    <m/>
    <s v="EHS - Early Head Start"/>
    <x v="6"/>
    <s v="Admin Office"/>
    <s v="Ruben Johnson"/>
  </r>
  <r>
    <s v="5000 - Salaries &amp; Wages"/>
    <s v="Journal"/>
    <x v="17"/>
    <s v="JE152"/>
    <m/>
    <x v="1576"/>
    <n v="56.75"/>
    <m/>
    <s v="HF - Healthy Families"/>
    <x v="5"/>
    <s v="Admin Office"/>
    <s v="Amie Sharer"/>
  </r>
  <r>
    <s v="5000 - Salaries &amp; Wages"/>
    <s v="Journal"/>
    <x v="17"/>
    <s v="JE152"/>
    <m/>
    <x v="1624"/>
    <n v="904.81"/>
    <m/>
    <s v="CCR&amp;R - Child Care Resource &amp; Referral"/>
    <x v="13"/>
    <s v="- No Location -"/>
    <s v="Deborah Carson"/>
  </r>
  <r>
    <s v="5000 - Salaries &amp; Wages"/>
    <s v="Journal"/>
    <x v="17"/>
    <s v="JE152"/>
    <m/>
    <x v="1622"/>
    <n v="226.1"/>
    <m/>
    <s v="HS - Head Start"/>
    <x v="12"/>
    <s v="- No Location -"/>
    <s v="Samir Reiz"/>
  </r>
  <r>
    <s v="5000 - Salaries &amp; Wages"/>
    <s v="Journal"/>
    <x v="17"/>
    <s v="JE152"/>
    <m/>
    <x v="1593"/>
    <n v="406.16"/>
    <m/>
    <s v="CCR&amp;R - Child Care Resource &amp; Referral"/>
    <x v="18"/>
    <s v="Admin Office"/>
    <s v="Janessa Rivera"/>
  </r>
  <r>
    <s v="5000 - Salaries &amp; Wages"/>
    <s v="Journal"/>
    <x v="17"/>
    <s v="JE152"/>
    <m/>
    <x v="1565"/>
    <n v="71.25"/>
    <m/>
    <s v="HF - Healthy Families"/>
    <x v="5"/>
    <s v="Admin Office"/>
    <s v="Kyle Edwards"/>
  </r>
  <r>
    <s v="5000 - Salaries &amp; Wages"/>
    <s v="Journal"/>
    <x v="17"/>
    <s v="JE152"/>
    <m/>
    <x v="1625"/>
    <n v="1134.42"/>
    <m/>
    <s v="CCR&amp;R - Child Care Resource &amp; Referral"/>
    <x v="13"/>
    <s v="- No Location -"/>
    <s v="Wanda Fisher"/>
  </r>
  <r>
    <s v="5000 - Salaries &amp; Wages"/>
    <s v="Journal"/>
    <x v="17"/>
    <s v="JE152"/>
    <m/>
    <x v="1576"/>
    <n v="376.83"/>
    <m/>
    <s v="HS - Head Start"/>
    <x v="12"/>
    <s v="Admin Office"/>
    <s v="Amie Sharer"/>
  </r>
  <r>
    <s v="5000 - Salaries &amp; Wages"/>
    <s v="Journal"/>
    <x v="17"/>
    <s v="JE152"/>
    <m/>
    <x v="1620"/>
    <n v="250"/>
    <m/>
    <s v="CCR&amp;R - Child Care Resource &amp; Referral"/>
    <x v="18"/>
    <s v="Admin Office"/>
    <s v="Sharon Forman"/>
  </r>
  <r>
    <s v="5000 - Salaries &amp; Wages"/>
    <s v="Journal"/>
    <x v="17"/>
    <s v="JE152"/>
    <m/>
    <x v="1626"/>
    <n v="506.15"/>
    <m/>
    <s v="LiHeap - Low Income Home Energy Assistance Program"/>
    <x v="2"/>
    <s v="- No Location -"/>
    <s v="Denise Cacalori"/>
  </r>
  <r>
    <s v="5000 - Salaries &amp; Wages"/>
    <s v="Journal"/>
    <x v="17"/>
    <s v="JE152"/>
    <m/>
    <x v="1627"/>
    <n v="378.43"/>
    <m/>
    <s v="USF - Universal Service Fund"/>
    <x v="9"/>
    <s v="- No Location -"/>
    <s v="Donna Hajzer"/>
  </r>
  <r>
    <s v="5000 - Salaries &amp; Wages"/>
    <s v="Journal"/>
    <x v="17"/>
    <s v="JE152"/>
    <m/>
    <x v="1628"/>
    <n v="500"/>
    <m/>
    <s v="EHS - Early Head Start"/>
    <x v="6"/>
    <s v="Admin Office"/>
    <s v="Sharon Forman"/>
  </r>
  <r>
    <s v="5000 - Salaries &amp; Wages"/>
    <s v="Journal"/>
    <x v="17"/>
    <s v="JE152"/>
    <m/>
    <x v="1620"/>
    <n v="1125"/>
    <m/>
    <s v="HS - Head Start"/>
    <x v="12"/>
    <s v="Admin Office"/>
    <s v="Sharon Forman"/>
  </r>
  <r>
    <s v="5000 - Salaries &amp; Wages"/>
    <s v="Journal"/>
    <x v="17"/>
    <s v="JE152"/>
    <m/>
    <x v="1622"/>
    <n v="577.03"/>
    <m/>
    <s v="CSBG - Community Service Block Grant"/>
    <x v="0"/>
    <s v="- No Location -"/>
    <s v="Samir Reiz"/>
  </r>
  <r>
    <s v="5000 - Salaries &amp; Wages"/>
    <s v="Journal"/>
    <x v="17"/>
    <s v="JE152"/>
    <m/>
    <x v="1629"/>
    <n v="752.51"/>
    <m/>
    <s v="EHS - Early Head Start"/>
    <x v="6"/>
    <s v="- No Location -"/>
    <s v="Katilynn Ditzel"/>
  </r>
  <r>
    <s v="5000 - Salaries &amp; Wages"/>
    <s v="Journal"/>
    <x v="17"/>
    <s v="JE152"/>
    <m/>
    <x v="1559"/>
    <n v="295.93"/>
    <m/>
    <s v="CCR&amp;R - Child Care Resource &amp; Referral"/>
    <x v="20"/>
    <s v="- No Location -"/>
    <s v="Sue Fenick"/>
  </r>
  <r>
    <s v="5000 - Salaries &amp; Wages"/>
    <s v="Journal"/>
    <x v="17"/>
    <s v="JE152"/>
    <m/>
    <x v="1563"/>
    <n v="155.12"/>
    <m/>
    <s v="HF - Healthy Families"/>
    <x v="5"/>
    <s v="- No Location -"/>
    <s v="Sheila Hughes"/>
  </r>
  <r>
    <s v="5000 - Salaries &amp; Wages"/>
    <s v="Journal"/>
    <x v="17"/>
    <s v="JE152"/>
    <m/>
    <x v="1575"/>
    <n v="183.49"/>
    <m/>
    <s v="CCR&amp;R - Child Care Resource &amp; Referral"/>
    <x v="16"/>
    <s v="- No Location -"/>
    <s v="Bonita Jackson"/>
  </r>
  <r>
    <s v="5000 - Salaries &amp; Wages"/>
    <s v="Journal"/>
    <x v="17"/>
    <s v="JE152"/>
    <m/>
    <x v="1596"/>
    <n v="2326.92"/>
    <m/>
    <s v="HS - Head Start"/>
    <x v="12"/>
    <s v="Admin Office"/>
    <s v="Elayne Schermerhorn"/>
  </r>
  <r>
    <s v="5000 - Salaries &amp; Wages"/>
    <s v="Journal"/>
    <x v="17"/>
    <s v="JE152"/>
    <m/>
    <x v="1630"/>
    <n v="906.42"/>
    <m/>
    <s v="HS - Head Start"/>
    <x v="12"/>
    <s v="- No Location -"/>
    <s v="Denise Klein"/>
  </r>
  <r>
    <s v="5000 - Salaries &amp; Wages"/>
    <s v="Journal"/>
    <x v="17"/>
    <s v="JE152"/>
    <m/>
    <x v="1564"/>
    <n v="2769.98"/>
    <m/>
    <s v="HS - Head Start"/>
    <x v="12"/>
    <s v="Admin Office"/>
    <s v="Ruben Johnson"/>
  </r>
  <r>
    <s v="5000 - Salaries &amp; Wages"/>
    <s v="Journal"/>
    <x v="17"/>
    <s v="JE152"/>
    <m/>
    <x v="1631"/>
    <n v="1157.01"/>
    <m/>
    <s v="HS - Head Start"/>
    <x v="12"/>
    <s v="- No Location -"/>
    <s v="Kristen Furniss"/>
  </r>
  <r>
    <s v="5000 - Salaries &amp; Wages"/>
    <s v="Journal"/>
    <x v="17"/>
    <s v="JE152"/>
    <m/>
    <x v="1632"/>
    <n v="816.31"/>
    <m/>
    <s v="LiHeap - Low Income Home Energy Assistance Program"/>
    <x v="2"/>
    <s v="- No Location -"/>
    <s v="Patricia Brown"/>
  </r>
  <r>
    <s v="5000 - Salaries &amp; Wages"/>
    <s v="Journal"/>
    <x v="17"/>
    <s v="JE152"/>
    <m/>
    <x v="1570"/>
    <n v="217.34"/>
    <m/>
    <s v="USF - Universal Service Fund"/>
    <x v="9"/>
    <s v="- No Location -"/>
    <s v="Shirley Matthews"/>
  </r>
  <r>
    <s v="5000 - Salaries &amp; Wages"/>
    <s v="Journal"/>
    <x v="17"/>
    <s v="JE152"/>
    <m/>
    <x v="1586"/>
    <n v="184.62"/>
    <m/>
    <s v="CSBG - Community Service Block Grant"/>
    <x v="0"/>
    <s v="Admin Office"/>
    <s v="Gary Mease"/>
  </r>
  <r>
    <s v="5000 - Salaries &amp; Wages"/>
    <s v="Journal"/>
    <x v="17"/>
    <s v="JE152"/>
    <m/>
    <x v="1564"/>
    <n v="276.66000000000003"/>
    <m/>
    <s v="CSBG - Community Service Block Grant"/>
    <x v="17"/>
    <s v="Admin Office"/>
    <s v="Ruben Johnson"/>
  </r>
  <r>
    <s v="5000 - Salaries &amp; Wages"/>
    <s v="Journal"/>
    <x v="17"/>
    <s v="JE152"/>
    <m/>
    <x v="1633"/>
    <n v="932.75"/>
    <m/>
    <s v="CCR&amp;R - Child Care Resource &amp; Referral"/>
    <x v="13"/>
    <s v="- No Location -"/>
    <s v="Ashley Moore"/>
  </r>
  <r>
    <s v="5000 - Salaries &amp; Wages"/>
    <s v="Journal"/>
    <x v="17"/>
    <s v="JE152"/>
    <m/>
    <x v="1634"/>
    <n v="1876.81"/>
    <m/>
    <s v="HS - Head Start"/>
    <x v="12"/>
    <s v="- No Location -"/>
    <s v="ISATA BAH"/>
  </r>
  <r>
    <s v="5000 - Salaries &amp; Wages"/>
    <s v="Journal"/>
    <x v="17"/>
    <s v="JE152"/>
    <m/>
    <x v="1635"/>
    <n v="325.85000000000002"/>
    <m/>
    <s v="CCFP - Child Care Food Program"/>
    <x v="24"/>
    <s v="- No Location -"/>
    <s v="Gabrielle Morton"/>
  </r>
  <r>
    <s v="5000 - Salaries &amp; Wages"/>
    <s v="Journal"/>
    <x v="17"/>
    <s v="JE152"/>
    <m/>
    <x v="1569"/>
    <n v="1033.96"/>
    <m/>
    <s v="CSBG - Community Service Block Grant"/>
    <x v="17"/>
    <s v="Admin Office"/>
    <s v="Manvir Gill"/>
  </r>
  <r>
    <s v="5000 - Salaries &amp; Wages"/>
    <s v="Journal"/>
    <x v="17"/>
    <s v="JE152"/>
    <m/>
    <x v="1636"/>
    <n v="308.45"/>
    <m/>
    <s v="LiHeap - Low Income Home Energy Assistance Program"/>
    <x v="2"/>
    <s v="- No Location -"/>
    <s v="Vincent Padilla"/>
  </r>
  <r>
    <s v="5000 - Salaries &amp; Wages"/>
    <s v="Journal"/>
    <x v="17"/>
    <s v="JE152"/>
    <m/>
    <x v="1637"/>
    <n v="994.84"/>
    <m/>
    <s v="CCR&amp;R - Child Care Resource &amp; Referral"/>
    <x v="13"/>
    <s v="- No Location -"/>
    <s v="Kathleen Moreland"/>
  </r>
  <r>
    <s v="5000 - Salaries &amp; Wages"/>
    <s v="Journal"/>
    <x v="17"/>
    <s v="JE152"/>
    <m/>
    <x v="1638"/>
    <n v="1024.51"/>
    <m/>
    <s v="EHS - Early Head Start"/>
    <x v="6"/>
    <s v="- No Location -"/>
    <s v="Ayanna Martin"/>
  </r>
  <r>
    <s v="5000 - Salaries &amp; Wages"/>
    <s v="Journal"/>
    <x v="17"/>
    <s v="JE152"/>
    <m/>
    <x v="1614"/>
    <n v="658.56"/>
    <m/>
    <s v="EHS - Early Head Start"/>
    <x v="6"/>
    <s v="- No Location -"/>
    <s v="Andrew Stellwag"/>
  </r>
  <r>
    <s v="5000 - Salaries &amp; Wages"/>
    <s v="Journal"/>
    <x v="17"/>
    <s v="JE152"/>
    <m/>
    <x v="1597"/>
    <n v="726.82"/>
    <m/>
    <s v="CSBG - Community Service Block Grant"/>
    <x v="0"/>
    <s v="Admin Office"/>
    <s v="Colin Harty"/>
  </r>
  <r>
    <s v="5000 - Salaries &amp; Wages"/>
    <s v="Journal"/>
    <x v="17"/>
    <s v="JE152"/>
    <m/>
    <x v="1639"/>
    <n v="843.39"/>
    <m/>
    <s v="EHS - Early Head Start"/>
    <x v="6"/>
    <s v="- No Location -"/>
    <s v="Nina Holmes"/>
  </r>
  <r>
    <s v="5000 - Salaries &amp; Wages"/>
    <s v="Journal"/>
    <x v="17"/>
    <s v="JE152"/>
    <m/>
    <x v="1627"/>
    <n v="644.35"/>
    <m/>
    <s v="LiHeap - Low Income Home Energy Assistance Program"/>
    <x v="2"/>
    <s v="- No Location -"/>
    <s v="Donna Hajzer"/>
  </r>
  <r>
    <s v="5000 - Salaries &amp; Wages"/>
    <s v="Journal"/>
    <x v="17"/>
    <s v="JE152"/>
    <m/>
    <x v="1579"/>
    <n v="143.69999999999999"/>
    <m/>
    <s v="CCR&amp;R - Child Care Resource &amp; Referral"/>
    <x v="20"/>
    <s v="- No Location -"/>
    <s v="Victoria Reger"/>
  </r>
  <r>
    <s v="5000 - Salaries &amp; Wages"/>
    <s v="Journal"/>
    <x v="17"/>
    <s v="JE152"/>
    <m/>
    <x v="1596"/>
    <n v="144.22999999999999"/>
    <m/>
    <s v="LiHeap - Low Income Home Energy Assistance Program"/>
    <x v="2"/>
    <s v="Admin Office"/>
    <s v="Elayne Schermerhorn"/>
  </r>
  <r>
    <s v="5000 - Salaries &amp; Wages"/>
    <s v="Journal"/>
    <x v="17"/>
    <s v="JE152"/>
    <m/>
    <x v="1640"/>
    <n v="469.62"/>
    <m/>
    <s v="USF - Universal Service Fund"/>
    <x v="9"/>
    <s v="- No Location -"/>
    <s v="Rovenna Overton"/>
  </r>
  <r>
    <s v="5000 - Salaries &amp; Wages"/>
    <s v="Journal"/>
    <x v="17"/>
    <s v="JE152"/>
    <m/>
    <x v="1576"/>
    <n v="56.55"/>
    <m/>
    <s v="CCYC - Community Council of Young Children"/>
    <x v="22"/>
    <s v="Admin Office"/>
    <s v="Amie Sharer"/>
  </r>
  <r>
    <s v="5000 - Salaries &amp; Wages"/>
    <s v="Journal"/>
    <x v="17"/>
    <s v="JE152"/>
    <m/>
    <x v="1641"/>
    <n v="1054.82"/>
    <m/>
    <s v="CCR&amp;R - Child Care Resource &amp; Referral"/>
    <x v="13"/>
    <s v="- No Location -"/>
    <s v="Andrea Ferrare"/>
  </r>
  <r>
    <s v="5000 - Salaries &amp; Wages"/>
    <s v="Journal"/>
    <x v="17"/>
    <s v="JE152"/>
    <m/>
    <x v="1585"/>
    <n v="70.040000000000006"/>
    <m/>
    <s v="CCR&amp;R - Child Care Resource &amp; Referral"/>
    <x v="19"/>
    <s v="- No Location -"/>
    <s v="Judith Byrne"/>
  </r>
  <r>
    <s v="5000 - Salaries &amp; Wages"/>
    <s v="Journal"/>
    <x v="17"/>
    <s v="JE152"/>
    <m/>
    <x v="1642"/>
    <n v="670.87"/>
    <m/>
    <s v="HS - Head Start"/>
    <x v="12"/>
    <s v="- No Location -"/>
    <s v="Melissa Oliver-Terrell"/>
  </r>
  <r>
    <s v="5000 - Salaries &amp; Wages"/>
    <s v="Journal"/>
    <x v="17"/>
    <s v="JE152"/>
    <m/>
    <x v="1565"/>
    <n v="75"/>
    <m/>
    <s v="LiHeap - Low Income Home Energy Assistance Program"/>
    <x v="2"/>
    <s v="Admin Office"/>
    <s v="Kyle Edwards"/>
  </r>
  <r>
    <s v="5000 - Salaries &amp; Wages"/>
    <s v="Journal"/>
    <x v="17"/>
    <s v="JE152"/>
    <m/>
    <x v="1596"/>
    <n v="504.81"/>
    <m/>
    <s v="CCR&amp;R - Child Care Resource &amp; Referral"/>
    <x v="18"/>
    <s v="Admin Office"/>
    <s v="Elayne Schermerhorn"/>
  </r>
  <r>
    <s v="5000 - Salaries &amp; Wages"/>
    <s v="Journal"/>
    <x v="17"/>
    <s v="JE152"/>
    <m/>
    <x v="1643"/>
    <n v="2184.13"/>
    <m/>
    <s v="CCR&amp;R - Child Care Resource &amp; Referral"/>
    <x v="13"/>
    <s v="- No Location -"/>
    <s v="Ruth Ragin"/>
  </r>
  <r>
    <s v="5000 - Salaries &amp; Wages"/>
    <s v="Journal"/>
    <x v="17"/>
    <s v="JE152"/>
    <m/>
    <x v="1576"/>
    <n v="1329.52"/>
    <m/>
    <s v="CCR&amp;R - Child Care Resource &amp; Referral"/>
    <x v="13"/>
    <s v="Admin Office"/>
    <s v="Amie Sharer"/>
  </r>
  <r>
    <s v="5000 - Salaries &amp; Wages"/>
    <s v="Journal"/>
    <x v="17"/>
    <s v="JE152"/>
    <m/>
    <x v="1644"/>
    <n v="1250.32"/>
    <m/>
    <s v="EHS - Early Head Start"/>
    <x v="6"/>
    <s v="- No Location -"/>
    <s v="Toxi Miller"/>
  </r>
  <r>
    <s v="5000 - Salaries &amp; Wages"/>
    <s v="Journal"/>
    <x v="17"/>
    <s v="JE152"/>
    <m/>
    <x v="1577"/>
    <n v="342.82"/>
    <m/>
    <s v="USF - Universal Service Fund"/>
    <x v="9"/>
    <s v="- No Location -"/>
    <s v="Constance Pritchett"/>
  </r>
  <r>
    <s v="5000 - Salaries &amp; Wages"/>
    <s v="Journal"/>
    <x v="17"/>
    <s v="JE152"/>
    <m/>
    <x v="1573"/>
    <n v="533.84"/>
    <m/>
    <s v="CCR&amp;R - Child Care Resource &amp; Referral"/>
    <x v="11"/>
    <s v="- No Location -"/>
    <s v="Susan Ford"/>
  </r>
  <r>
    <s v="5000 - Salaries &amp; Wages"/>
    <s v="Journal"/>
    <x v="17"/>
    <s v="JE152"/>
    <m/>
    <x v="1611"/>
    <n v="1124.26"/>
    <m/>
    <s v="HPRP2 - Homeless Prevention Rapid Rehousing"/>
    <x v="8"/>
    <s v="- No Location -"/>
    <s v="Melonie Vazquez"/>
  </r>
  <r>
    <s v="5000 - Salaries &amp; Wages"/>
    <s v="Journal"/>
    <x v="17"/>
    <s v="JE152"/>
    <m/>
    <x v="1626"/>
    <n v="299.08999999999997"/>
    <m/>
    <s v="USF - Universal Service Fund"/>
    <x v="9"/>
    <s v="- No Location -"/>
    <s v="Denise Cacalori"/>
  </r>
  <r>
    <s v="5000 - Salaries &amp; Wages"/>
    <s v="Journal"/>
    <x v="17"/>
    <s v="JE152"/>
    <m/>
    <x v="1607"/>
    <n v="83.2"/>
    <m/>
    <s v="USF - Universal Service Fund"/>
    <x v="9"/>
    <s v="- No Location -"/>
    <s v="Kendra Plummer"/>
  </r>
  <r>
    <s v="5000 - Salaries &amp; Wages"/>
    <s v="Journal"/>
    <x v="17"/>
    <s v="JE152"/>
    <m/>
    <x v="1607"/>
    <n v="305.05"/>
    <m/>
    <s v="CCYC - Community Council of Young Children"/>
    <x v="22"/>
    <s v="- No Location -"/>
    <s v="Kendra Plummer"/>
  </r>
  <r>
    <s v="5000 - Salaries &amp; Wages"/>
    <s v="Journal"/>
    <x v="17"/>
    <s v="JE152"/>
    <m/>
    <x v="1607"/>
    <n v="16.420000000000002"/>
    <m/>
    <s v="HF - Healthy Families"/>
    <x v="5"/>
    <s v="- No Location -"/>
    <s v="Kendra Plummer"/>
  </r>
  <r>
    <s v="5000 - Salaries &amp; Wages"/>
    <s v="Journal"/>
    <x v="17"/>
    <s v="JE152"/>
    <m/>
    <x v="1645"/>
    <n v="593.83000000000004"/>
    <m/>
    <s v="HS - Head Start"/>
    <x v="12"/>
    <s v="- No Location -"/>
    <s v="Carolyn Weston"/>
  </r>
  <r>
    <s v="5000 - Salaries &amp; Wages"/>
    <s v="Journal"/>
    <x v="17"/>
    <s v="JE152"/>
    <m/>
    <x v="1559"/>
    <n v="98.64"/>
    <m/>
    <s v="CCR&amp;R - Child Care Resource &amp; Referral"/>
    <x v="19"/>
    <s v="- No Location -"/>
    <s v="Sue Fenick"/>
  </r>
  <r>
    <s v="5000 - Salaries &amp; Wages"/>
    <s v="Journal"/>
    <x v="17"/>
    <s v="JE152"/>
    <m/>
    <x v="1640"/>
    <n v="354.96"/>
    <m/>
    <s v="HPRP2 - Homeless Prevention Rapid Rehousing"/>
    <x v="8"/>
    <s v="- No Location -"/>
    <s v="Rovenna Overton"/>
  </r>
  <r>
    <s v="5000 - Salaries &amp; Wages"/>
    <s v="Journal"/>
    <x v="17"/>
    <s v="JE152"/>
    <m/>
    <x v="1646"/>
    <n v="1230.4000000000001"/>
    <m/>
    <s v="HF - Healthy Families"/>
    <x v="5"/>
    <s v="- No Location -"/>
    <s v="Karla DeJesus-Centeno"/>
  </r>
  <r>
    <s v="5000 - Salaries &amp; Wages"/>
    <s v="Journal"/>
    <x v="17"/>
    <s v="JE152"/>
    <m/>
    <x v="1596"/>
    <n v="750"/>
    <m/>
    <s v="CSBG - Community Service Block Grant"/>
    <x v="0"/>
    <s v="Admin Office"/>
    <s v="Elayne Schermerhorn"/>
  </r>
  <r>
    <s v="5000 - Salaries &amp; Wages"/>
    <s v="Journal"/>
    <x v="17"/>
    <s v="JE152"/>
    <m/>
    <x v="1630"/>
    <n v="446.45"/>
    <m/>
    <s v="EHS - Early Head Start"/>
    <x v="6"/>
    <s v="- No Location -"/>
    <s v="Denise Klein"/>
  </r>
  <r>
    <s v="5000 - Salaries &amp; Wages"/>
    <s v="Journal"/>
    <x v="17"/>
    <s v="JE152"/>
    <m/>
    <x v="1647"/>
    <n v="1968.74"/>
    <m/>
    <s v="HS - Head Start"/>
    <x v="12"/>
    <s v="- No Location -"/>
    <s v="Bonnie Sheipe-Warthen"/>
  </r>
  <r>
    <s v="5000 - Salaries &amp; Wages"/>
    <s v="Journal"/>
    <x v="17"/>
    <s v="JE152"/>
    <m/>
    <x v="1648"/>
    <n v="820.29"/>
    <m/>
    <s v="HS - Head Start"/>
    <x v="12"/>
    <s v="- No Location -"/>
    <s v="Yvette Carpenter"/>
  </r>
  <r>
    <s v="5000 - Salaries &amp; Wages"/>
    <s v="Journal"/>
    <x v="17"/>
    <s v="JE152"/>
    <m/>
    <x v="1649"/>
    <n v="668.37"/>
    <m/>
    <s v="HS - Head Start"/>
    <x v="12"/>
    <s v="- No Location -"/>
    <s v="Kameron Wood"/>
  </r>
  <r>
    <s v="5000 - Salaries &amp; Wages"/>
    <s v="Journal"/>
    <x v="17"/>
    <s v="JE152"/>
    <m/>
    <x v="1569"/>
    <n v="34.619999999999997"/>
    <m/>
    <s v="HPRP2 - Homeless Prevention Rapid Rehousing"/>
    <x v="8"/>
    <s v="Admin Office"/>
    <s v="Manvir Gill"/>
  </r>
  <r>
    <s v="5000 - Salaries &amp; Wages"/>
    <s v="Journal"/>
    <x v="17"/>
    <s v="JE152"/>
    <m/>
    <x v="1636"/>
    <n v="181.15"/>
    <m/>
    <s v="USF - Universal Service Fund"/>
    <x v="9"/>
    <s v="- No Location -"/>
    <s v="Vincent Padilla"/>
  </r>
  <r>
    <s v="5000 - Salaries &amp; Wages"/>
    <s v="Journal"/>
    <x v="17"/>
    <s v="JE152"/>
    <m/>
    <x v="1565"/>
    <n v="71.25"/>
    <m/>
    <s v="CCYC - Community Council of Young Children"/>
    <x v="22"/>
    <s v="Admin Office"/>
    <s v="Kyle Edwards"/>
  </r>
  <r>
    <s v="5000 - Salaries &amp; Wages"/>
    <s v="Journal"/>
    <x v="17"/>
    <s v="JE152"/>
    <m/>
    <x v="1563"/>
    <n v="782.69"/>
    <m/>
    <s v="CSBG - Community Service Block Grant"/>
    <x v="17"/>
    <s v="- No Location -"/>
    <s v="Sheila Hughes"/>
  </r>
  <r>
    <s v="5000 - Salaries &amp; Wages"/>
    <s v="Journal"/>
    <x v="17"/>
    <s v="JE152"/>
    <m/>
    <x v="1591"/>
    <n v="1599.79"/>
    <m/>
    <s v="CCR&amp;R - Child Care Resource &amp; Referral"/>
    <x v="16"/>
    <s v="- No Location -"/>
    <s v="Kristin Mayes"/>
  </r>
  <r>
    <s v="5000 - Salaries &amp; Wages"/>
    <s v="Journal"/>
    <x v="17"/>
    <s v="JE152"/>
    <m/>
    <x v="1650"/>
    <n v="1056.6300000000001"/>
    <m/>
    <s v="CCR&amp;R - Child Care Resource &amp; Referral"/>
    <x v="13"/>
    <s v="- No Location -"/>
    <s v="Anjail Abdul-Badee-Johnson"/>
  </r>
  <r>
    <s v="5000 - Salaries &amp; Wages"/>
    <s v="Journal"/>
    <x v="17"/>
    <s v="JE152"/>
    <m/>
    <x v="1651"/>
    <n v="1477.92"/>
    <m/>
    <s v="HS - Head Start"/>
    <x v="12"/>
    <s v="- No Location -"/>
    <s v="Heather Coleman"/>
  </r>
  <r>
    <s v="5000 - Salaries &amp; Wages"/>
    <s v="Journal"/>
    <x v="17"/>
    <s v="JE152"/>
    <m/>
    <x v="1607"/>
    <n v="78.09"/>
    <m/>
    <s v="CCR&amp;R - Child Care Resource &amp; Referral"/>
    <x v="18"/>
    <s v="- No Location -"/>
    <s v="Kendra Plummer"/>
  </r>
  <r>
    <s v="5000 - Salaries &amp; Wages"/>
    <s v="Journal"/>
    <x v="17"/>
    <s v="JE152"/>
    <m/>
    <x v="1626"/>
    <n v="345.11"/>
    <m/>
    <s v="HPRP2 - Homeless Prevention Rapid Rehousing"/>
    <x v="8"/>
    <s v="- No Location -"/>
    <s v="Denise Cacalori"/>
  </r>
  <r>
    <s v="5000 - Salaries &amp; Wages"/>
    <s v="Journal"/>
    <x v="17"/>
    <s v="JE152"/>
    <m/>
    <x v="1586"/>
    <n v="33"/>
    <m/>
    <s v="CCYC - Community Council of Young Children"/>
    <x v="22"/>
    <s v="Admin Office"/>
    <s v="Gary Mease"/>
  </r>
  <r>
    <s v="5000 - Salaries &amp; Wages"/>
    <s v="Journal"/>
    <x v="17"/>
    <s v="JE152"/>
    <m/>
    <x v="1582"/>
    <n v="182.12"/>
    <m/>
    <s v="CSBG - Community Service Block Grant"/>
    <x v="0"/>
    <s v="Admin Office"/>
    <s v="Greta Peterson"/>
  </r>
  <r>
    <s v="5000 - Salaries &amp; Wages"/>
    <s v="Journal"/>
    <x v="17"/>
    <s v="JE152"/>
    <m/>
    <x v="1652"/>
    <n v="842.39"/>
    <m/>
    <s v="EHS - Early Head Start"/>
    <x v="6"/>
    <s v="- No Location -"/>
    <s v="Essence Thompson"/>
  </r>
  <r>
    <s v="5000 - Salaries &amp; Wages"/>
    <s v="Journal"/>
    <x v="17"/>
    <s v="JE152"/>
    <m/>
    <x v="1653"/>
    <n v="1046.68"/>
    <m/>
    <s v="CCR&amp;R - Child Care Resource &amp; Referral"/>
    <x v="11"/>
    <s v="- No Location -"/>
    <s v="Vivyan Saloka"/>
  </r>
  <r>
    <s v="5000 - Salaries &amp; Wages"/>
    <s v="Journal"/>
    <x v="17"/>
    <s v="JE152"/>
    <m/>
    <x v="1596"/>
    <n v="625"/>
    <m/>
    <s v="EHS - Early Head Start"/>
    <x v="6"/>
    <s v="Admin Office"/>
    <s v="Elayne Schermerhorn"/>
  </r>
  <r>
    <s v="5000 - Salaries &amp; Wages"/>
    <s v="Journal"/>
    <x v="17"/>
    <s v="JE152"/>
    <m/>
    <x v="1609"/>
    <n v="241.49"/>
    <m/>
    <s v="HS - Head Start"/>
    <x v="12"/>
    <s v="- No Location -"/>
    <s v="Patricia Joyce"/>
  </r>
  <r>
    <s v="5000 - Salaries &amp; Wages"/>
    <s v="Journal"/>
    <x v="17"/>
    <s v="JE152"/>
    <m/>
    <x v="1654"/>
    <n v="2137.37"/>
    <m/>
    <s v="HS - Head Start"/>
    <x v="12"/>
    <s v="- No Location -"/>
    <s v="Jill Rickards"/>
  </r>
  <r>
    <s v="5000 - Salaries &amp; Wages"/>
    <s v="Journal"/>
    <x v="17"/>
    <s v="JE152"/>
    <m/>
    <x v="1572"/>
    <n v="1755.57"/>
    <m/>
    <s v="HF - Healthy Families"/>
    <x v="5"/>
    <s v="- No Location -"/>
    <s v="Claire Garner"/>
  </r>
  <r>
    <s v="5000 - Salaries &amp; Wages"/>
    <s v="Journal"/>
    <x v="17"/>
    <s v="JE152"/>
    <m/>
    <x v="1655"/>
    <n v="1125.22"/>
    <m/>
    <s v="CCR&amp;R - Child Care Resource &amp; Referral"/>
    <x v="13"/>
    <s v="- No Location -"/>
    <s v="Janelle Yvette Sample"/>
  </r>
  <r>
    <s v="5000 - Salaries &amp; Wages"/>
    <s v="Journal"/>
    <x v="17"/>
    <s v="JE152"/>
    <m/>
    <x v="1569"/>
    <n v="190.38"/>
    <m/>
    <s v="EHS - Early Head Start"/>
    <x v="6"/>
    <s v="Admin Office"/>
    <s v="Manvir Gill"/>
  </r>
  <r>
    <s v="5000 - Salaries &amp; Wages"/>
    <s v="Journal"/>
    <x v="17"/>
    <s v="JE152"/>
    <m/>
    <x v="1575"/>
    <n v="99.25"/>
    <m/>
    <s v="CCR&amp;R - Child Care Resource &amp; Referral"/>
    <x v="20"/>
    <s v="- No Location -"/>
    <s v="Bonita Jackson"/>
  </r>
  <r>
    <s v="5000 - Salaries &amp; Wages"/>
    <s v="Journal"/>
    <x v="17"/>
    <s v="JE152"/>
    <m/>
    <x v="1569"/>
    <n v="574.62"/>
    <m/>
    <s v="CSBG - Community Service Block Grant"/>
    <x v="0"/>
    <s v="Admin Office"/>
    <s v="Manvir Gill"/>
  </r>
  <r>
    <s v="5000 - Salaries &amp; Wages"/>
    <s v="Journal"/>
    <x v="17"/>
    <s v="JE152"/>
    <m/>
    <x v="1656"/>
    <n v="1078.96"/>
    <m/>
    <s v="HS - Head Start"/>
    <x v="12"/>
    <s v="- No Location -"/>
    <s v="Maria Figueroa"/>
  </r>
  <r>
    <s v="5000 - Salaries &amp; Wages"/>
    <s v="Journal"/>
    <x v="17"/>
    <s v="JE152"/>
    <m/>
    <x v="1657"/>
    <n v="1330"/>
    <m/>
    <s v="HS - Head Start"/>
    <x v="12"/>
    <s v="- No Location -"/>
    <s v="Jennifer Carley-Price"/>
  </r>
  <r>
    <s v="5000 - Salaries &amp; Wages"/>
    <s v="Journal"/>
    <x v="17"/>
    <s v="JE152"/>
    <m/>
    <x v="1658"/>
    <n v="994.28"/>
    <m/>
    <s v="HPRP2 - Homeless Prevention Rapid Rehousing"/>
    <x v="8"/>
    <s v="- No Location -"/>
    <s v="Christina Adriani"/>
  </r>
  <r>
    <s v="5000 - Salaries &amp; Wages"/>
    <s v="Journal"/>
    <x v="17"/>
    <s v="JE152"/>
    <m/>
    <x v="1640"/>
    <n v="491.19"/>
    <m/>
    <s v="CSBG - Community Service Block Grant"/>
    <x v="0"/>
    <s v="- No Location -"/>
    <s v="Rovenna Overton"/>
  </r>
  <r>
    <s v="5000 - Salaries &amp; Wages"/>
    <s v="Journal"/>
    <x v="17"/>
    <s v="JE152"/>
    <m/>
    <x v="1571"/>
    <n v="808"/>
    <m/>
    <s v="CCR&amp;R - Child Care Resource &amp; Referral"/>
    <x v="26"/>
    <s v="- No Location -"/>
    <s v="Christine Morrison"/>
  </r>
  <r>
    <s v="5000 - Salaries &amp; Wages"/>
    <s v="Journal"/>
    <x v="17"/>
    <s v="JE152"/>
    <m/>
    <x v="1659"/>
    <n v="1807.68"/>
    <m/>
    <s v="HS - Head Start"/>
    <x v="12"/>
    <s v="- No Location -"/>
    <s v="Christine Himm"/>
  </r>
  <r>
    <s v="5000 - Salaries &amp; Wages"/>
    <s v="Journal"/>
    <x v="17"/>
    <s v="JE152"/>
    <m/>
    <x v="1660"/>
    <n v="879"/>
    <m/>
    <s v="HS - Head Start"/>
    <x v="12"/>
    <s v="- No Location -"/>
    <s v="Tawona Hill"/>
  </r>
  <r>
    <s v="5000 - Salaries &amp; Wages"/>
    <s v="Journal"/>
    <x v="17"/>
    <s v="JE152"/>
    <m/>
    <x v="1565"/>
    <n v="1207.5"/>
    <m/>
    <s v="HS - Head Start"/>
    <x v="12"/>
    <s v="Admin Office"/>
    <s v="Kyle Edwards"/>
  </r>
  <r>
    <s v="5000 - Salaries &amp; Wages"/>
    <s v="Journal"/>
    <x v="17"/>
    <s v="JE152"/>
    <m/>
    <x v="1661"/>
    <n v="1430.1"/>
    <m/>
    <s v="HF - Healthy Families"/>
    <x v="4"/>
    <s v="- No Location -"/>
    <s v="Mary Kennedy"/>
  </r>
  <r>
    <s v="5000 - Salaries &amp; Wages"/>
    <s v="Journal"/>
    <x v="17"/>
    <s v="JE152"/>
    <m/>
    <x v="1662"/>
    <n v="1373.73"/>
    <m/>
    <s v="HF - Healthy Families"/>
    <x v="5"/>
    <s v="- No Location -"/>
    <s v="Bridgett Pollard"/>
  </r>
  <r>
    <s v="5000 - Salaries &amp; Wages"/>
    <s v="Journal"/>
    <x v="17"/>
    <s v="JE152"/>
    <m/>
    <x v="1571"/>
    <n v="134.66999999999999"/>
    <m/>
    <s v="CCR&amp;R - Child Care Resource &amp; Referral"/>
    <x v="25"/>
    <s v="- No Location -"/>
    <s v="Christine Morrison"/>
  </r>
  <r>
    <s v="5000 - Salaries &amp; Wages"/>
    <s v="Journal"/>
    <x v="17"/>
    <s v="JE152"/>
    <m/>
    <x v="1663"/>
    <n v="980.2"/>
    <m/>
    <s v="CSBG - Community Service Block Grant"/>
    <x v="0"/>
    <s v="- No Location -"/>
    <s v="Gerlini Garrido"/>
  </r>
  <r>
    <s v="5000 - Salaries &amp; Wages"/>
    <s v="Journal"/>
    <x v="17"/>
    <s v="JE152"/>
    <m/>
    <x v="1664"/>
    <n v="919.55"/>
    <m/>
    <s v="CCR&amp;R - Child Care Resource &amp; Referral"/>
    <x v="13"/>
    <s v="- No Location -"/>
    <s v="Devita Smith"/>
  </r>
  <r>
    <s v="5000 - Salaries &amp; Wages"/>
    <s v="Journal"/>
    <x v="17"/>
    <s v="JE152"/>
    <m/>
    <x v="1622"/>
    <n v="127.18"/>
    <m/>
    <s v="EHS - Early Head Start"/>
    <x v="6"/>
    <s v="- No Location -"/>
    <s v="Samir Reiz"/>
  </r>
  <r>
    <s v="5000 - Salaries &amp; Wages"/>
    <s v="Journal"/>
    <x v="17"/>
    <s v="JE152"/>
    <m/>
    <x v="1665"/>
    <n v="206.7"/>
    <m/>
    <s v="USF - Universal Service Fund"/>
    <x v="9"/>
    <s v="- No Location -"/>
    <s v="Quamillah Nelson"/>
  </r>
  <r>
    <s v="5000 - Salaries &amp; Wages"/>
    <s v="Journal"/>
    <x v="17"/>
    <s v="JE152"/>
    <m/>
    <x v="1594"/>
    <n v="565.77"/>
    <m/>
    <s v="HF - Healthy Families"/>
    <x v="5"/>
    <s v="- No Location -"/>
    <s v="Stephanie Dixon"/>
  </r>
  <r>
    <s v="5000 - Salaries &amp; Wages"/>
    <s v="Journal"/>
    <x v="17"/>
    <s v="JE152"/>
    <m/>
    <x v="1666"/>
    <n v="678.75"/>
    <m/>
    <s v="HS - Head Start"/>
    <x v="12"/>
    <s v="- No Location -"/>
    <s v="Jennifer Elder"/>
  </r>
  <r>
    <s v="5000 - Salaries &amp; Wages"/>
    <s v="Journal"/>
    <x v="17"/>
    <s v="JE152"/>
    <m/>
    <x v="1573"/>
    <n v="667.3"/>
    <m/>
    <s v="CCR&amp;R - Child Care Resource &amp; Referral"/>
    <x v="20"/>
    <s v="- No Location -"/>
    <s v="Susan Ford"/>
  </r>
  <r>
    <s v="5000 - Salaries &amp; Wages"/>
    <s v="Journal"/>
    <x v="17"/>
    <s v="JE152"/>
    <m/>
    <x v="1586"/>
    <n v="69.23"/>
    <m/>
    <s v="HS - Head Start"/>
    <x v="15"/>
    <s v="Admin Office"/>
    <s v="Gary Mease"/>
  </r>
  <r>
    <s v="5000 - Salaries &amp; Wages"/>
    <s v="Journal"/>
    <x v="17"/>
    <s v="JE152"/>
    <m/>
    <x v="1576"/>
    <n v="123.03"/>
    <m/>
    <s v="EHS - Early Head Start"/>
    <x v="6"/>
    <s v="Admin Office"/>
    <s v="Amie Sharer"/>
  </r>
  <r>
    <s v="5000 - Salaries &amp; Wages"/>
    <s v="Journal"/>
    <x v="17"/>
    <s v="JE152"/>
    <m/>
    <x v="1575"/>
    <n v="164.23"/>
    <m/>
    <s v="CCR&amp;R - Child Care Resource &amp; Referral"/>
    <x v="18"/>
    <s v="- No Location -"/>
    <s v="Bonita Jackson"/>
  </r>
  <r>
    <s v="5000 - Salaries &amp; Wages"/>
    <s v="Journal"/>
    <x v="17"/>
    <s v="JE152"/>
    <m/>
    <x v="1564"/>
    <n v="202.43"/>
    <m/>
    <s v="LiHeap - Low Income Home Energy Assistance Program"/>
    <x v="2"/>
    <s v="Admin Office"/>
    <s v="Ruben Johnson"/>
  </r>
  <r>
    <s v="5000 - Salaries &amp; Wages"/>
    <s v="Journal"/>
    <x v="17"/>
    <s v="JE152"/>
    <m/>
    <x v="1640"/>
    <n v="799.62"/>
    <m/>
    <s v="LiHeap - Low Income Home Energy Assistance Program"/>
    <x v="2"/>
    <s v="- No Location -"/>
    <s v="Rovenna Overton"/>
  </r>
  <r>
    <s v="5000 - Salaries &amp; Wages"/>
    <s v="Journal"/>
    <x v="17"/>
    <s v="JE152"/>
    <m/>
    <x v="1559"/>
    <n v="197.29"/>
    <m/>
    <s v="CCR&amp;R - Child Care Resource &amp; Referral"/>
    <x v="13"/>
    <s v="- No Location -"/>
    <s v="Sue Fenick"/>
  </r>
  <r>
    <s v="5000 - Salaries &amp; Wages"/>
    <s v="Journal"/>
    <x v="17"/>
    <s v="JE152"/>
    <m/>
    <x v="1667"/>
    <n v="705.68"/>
    <m/>
    <s v="HS - Head Start"/>
    <x v="12"/>
    <s v="- No Location -"/>
    <s v="Nasirah Aminuddin"/>
  </r>
  <r>
    <s v="5000 - Salaries &amp; Wages"/>
    <s v="Journal"/>
    <x v="17"/>
    <s v="JE152"/>
    <m/>
    <x v="1571"/>
    <n v="134.66999999999999"/>
    <m/>
    <s v="CCR&amp;R - Child Care Resource &amp; Referral"/>
    <x v="11"/>
    <s v="- No Location -"/>
    <s v="Christine Morrison"/>
  </r>
  <r>
    <s v="5000 - Salaries &amp; Wages"/>
    <s v="Journal"/>
    <x v="17"/>
    <s v="JE152"/>
    <m/>
    <x v="1668"/>
    <n v="2000.82"/>
    <m/>
    <s v="EHS - Early Head Start"/>
    <x v="6"/>
    <s v="- No Location -"/>
    <s v="Michelle Weaver"/>
  </r>
  <r>
    <s v="5000 - Salaries &amp; Wages"/>
    <s v="Journal"/>
    <x v="17"/>
    <s v="JE152"/>
    <m/>
    <x v="1669"/>
    <n v="816.65"/>
    <m/>
    <s v="HS - Head Start"/>
    <x v="12"/>
    <s v="- No Location -"/>
    <s v="Kathryn Hartlaub"/>
  </r>
  <r>
    <s v="5000 - Salaries &amp; Wages"/>
    <s v="Journal"/>
    <x v="17"/>
    <s v="JE152"/>
    <m/>
    <x v="1665"/>
    <n v="351.94"/>
    <m/>
    <s v="LiHeap - Low Income Home Energy Assistance Program"/>
    <x v="2"/>
    <s v="- No Location -"/>
    <s v="Quamillah Nelson"/>
  </r>
  <r>
    <s v="5000 - Salaries &amp; Wages"/>
    <s v="Journal"/>
    <x v="17"/>
    <s v="JE152"/>
    <m/>
    <x v="1607"/>
    <n v="49.92"/>
    <m/>
    <s v="LiHeap - Low Income Home Energy Assistance Program"/>
    <x v="2"/>
    <s v="- No Location -"/>
    <s v="Kendra Plummer"/>
  </r>
  <r>
    <s v="5000 - Salaries &amp; Wages"/>
    <s v="Journal"/>
    <x v="17"/>
    <s v="JE152"/>
    <m/>
    <x v="1670"/>
    <n v="2566.06"/>
    <m/>
    <s v="HS - Head Start"/>
    <x v="12"/>
    <s v="- No Location -"/>
    <s v="Natalie Mitchem"/>
  </r>
  <r>
    <s v="5000 - Salaries &amp; Wages"/>
    <s v="Journal"/>
    <x v="17"/>
    <s v="JE152"/>
    <m/>
    <x v="1616"/>
    <n v="319.24"/>
    <m/>
    <s v="USF - Universal Service Fund"/>
    <x v="9"/>
    <s v="- No Location -"/>
    <s v="Kayla Black"/>
  </r>
  <r>
    <s v="5000 - Salaries &amp; Wages"/>
    <s v="Journal"/>
    <x v="17"/>
    <s v="JE152"/>
    <m/>
    <x v="1591"/>
    <n v="88.87"/>
    <m/>
    <s v="CCR&amp;R - Child Care Resource &amp; Referral"/>
    <x v="20"/>
    <s v="- No Location -"/>
    <s v="Kristin Mayes"/>
  </r>
  <r>
    <s v="5000 - Salaries &amp; Wages"/>
    <s v="Journal"/>
    <x v="17"/>
    <s v="JE152"/>
    <m/>
    <x v="1632"/>
    <n v="479.42"/>
    <m/>
    <s v="USF - Universal Service Fund"/>
    <x v="9"/>
    <s v="- No Location -"/>
    <s v="Patricia Brown"/>
  </r>
  <r>
    <s v="5000 - Salaries &amp; Wages"/>
    <s v="Journal"/>
    <x v="17"/>
    <s v="JE152"/>
    <m/>
    <x v="1583"/>
    <n v="598.12"/>
    <m/>
    <s v="HF - Healthy Families"/>
    <x v="5"/>
    <s v="Admin Office"/>
    <s v="Michelle Hewitt"/>
  </r>
  <r>
    <s v="5000 - Salaries &amp; Wages"/>
    <s v="Journal"/>
    <x v="17"/>
    <s v="JE152"/>
    <m/>
    <x v="1671"/>
    <n v="1076.25"/>
    <m/>
    <s v="EHS - Early Head Start"/>
    <x v="6"/>
    <s v="- No Location -"/>
    <s v="Pantida Wescott"/>
  </r>
  <r>
    <s v="5000 - Salaries &amp; Wages"/>
    <s v="Journal"/>
    <x v="17"/>
    <s v="JE152"/>
    <m/>
    <x v="1621"/>
    <n v="1316.79"/>
    <m/>
    <s v="HS - Head Start"/>
    <x v="12"/>
    <s v="- No Location -"/>
    <s v="Tammy Joyce"/>
  </r>
  <r>
    <s v="5000 - Salaries &amp; Wages"/>
    <s v="Journal"/>
    <x v="17"/>
    <s v="JE152"/>
    <m/>
    <x v="1672"/>
    <n v="1393.55"/>
    <m/>
    <s v="HS - Head Start"/>
    <x v="12"/>
    <s v="- No Location -"/>
    <s v="Patricia Goldwire"/>
  </r>
  <r>
    <s v="5000 - Salaries &amp; Wages"/>
    <s v="Journal"/>
    <x v="17"/>
    <s v="JE152"/>
    <m/>
    <x v="1572"/>
    <n v="156.86000000000001"/>
    <m/>
    <s v="HF - Healthy Families"/>
    <x v="4"/>
    <s v="- No Location -"/>
    <s v="Claire Garner"/>
  </r>
  <r>
    <s v="5000 - Salaries &amp; Wages"/>
    <s v="Journal"/>
    <x v="18"/>
    <s v="JE156"/>
    <m/>
    <x v="1673"/>
    <n v="999.12"/>
    <m/>
    <s v="EHS - Early Head Start"/>
    <x v="6"/>
    <s v="- No Location -"/>
    <s v="Donna Wilbur"/>
  </r>
  <r>
    <s v="5000 - Salaries &amp; Wages"/>
    <s v="Journal"/>
    <x v="18"/>
    <s v="JE156"/>
    <m/>
    <x v="1674"/>
    <n v="1038.46"/>
    <m/>
    <s v="HS - Head Start"/>
    <x v="12"/>
    <s v="Admin Office"/>
    <s v="Gary Mease"/>
  </r>
  <r>
    <s v="5000 - Salaries &amp; Wages"/>
    <s v="Journal"/>
    <x v="18"/>
    <s v="JE156"/>
    <m/>
    <x v="1675"/>
    <n v="784.61"/>
    <m/>
    <s v="HS - Head Start"/>
    <x v="12"/>
    <s v="- No Location -"/>
    <s v="Natasha Joseph"/>
  </r>
  <r>
    <s v="5000 - Salaries &amp; Wages"/>
    <s v="Journal"/>
    <x v="18"/>
    <s v="JE156"/>
    <m/>
    <x v="1676"/>
    <n v="506.21"/>
    <m/>
    <s v="HF - Healthy Families"/>
    <x v="4"/>
    <s v="- No Location -"/>
    <s v="Stephanie Dixon"/>
  </r>
  <r>
    <s v="5000 - Salaries &amp; Wages"/>
    <s v="Journal"/>
    <x v="18"/>
    <s v="JE156"/>
    <m/>
    <x v="1677"/>
    <n v="1207.5"/>
    <m/>
    <s v="HS - Head Start"/>
    <x v="12"/>
    <s v="Admin Office"/>
    <s v="Kyle Edwards"/>
  </r>
  <r>
    <s v="5000 - Salaries &amp; Wages"/>
    <s v="Journal"/>
    <x v="18"/>
    <s v="JE156"/>
    <m/>
    <x v="1678"/>
    <n v="769.61"/>
    <m/>
    <s v="LiHeap - Low Income Home Energy Assistance Program"/>
    <x v="2"/>
    <s v="- No Location -"/>
    <s v="Patricia Brown"/>
  </r>
  <r>
    <s v="5000 - Salaries &amp; Wages"/>
    <s v="Journal"/>
    <x v="18"/>
    <s v="JE156"/>
    <m/>
    <x v="1679"/>
    <n v="126"/>
    <m/>
    <s v="LiHeap - Low Income Home Energy Assistance Program"/>
    <x v="2"/>
    <s v="- No Location -"/>
    <s v="Kendra Plummer"/>
  </r>
  <r>
    <s v="5000 - Salaries &amp; Wages"/>
    <s v="Journal"/>
    <x v="18"/>
    <s v="JE156"/>
    <m/>
    <x v="1680"/>
    <n v="559.29"/>
    <m/>
    <s v="LiHeap - Low Income Home Energy Assistance Program"/>
    <x v="2"/>
    <s v="- No Location -"/>
    <s v="Kayla Black"/>
  </r>
  <r>
    <s v="5000 - Salaries &amp; Wages"/>
    <s v="Journal"/>
    <x v="18"/>
    <s v="JE156"/>
    <m/>
    <x v="1681"/>
    <n v="367.39"/>
    <m/>
    <s v="EHS - Early Head Start"/>
    <x v="6"/>
    <s v="Admin Office"/>
    <s v="Ruben Johnson"/>
  </r>
  <r>
    <s v="5000 - Salaries &amp; Wages"/>
    <s v="Journal"/>
    <x v="18"/>
    <s v="JE156"/>
    <m/>
    <x v="1677"/>
    <n v="75"/>
    <m/>
    <s v="LiHeap - Low Income Home Energy Assistance Program"/>
    <x v="2"/>
    <s v="Admin Office"/>
    <s v="Kyle Edwards"/>
  </r>
  <r>
    <s v="5000 - Salaries &amp; Wages"/>
    <s v="Journal"/>
    <x v="18"/>
    <s v="JE156"/>
    <m/>
    <x v="1682"/>
    <n v="799.62"/>
    <m/>
    <s v="LiHeap - Low Income Home Energy Assistance Program"/>
    <x v="2"/>
    <s v="- No Location -"/>
    <s v="Rovenna Overton"/>
  </r>
  <r>
    <s v="5000 - Salaries &amp; Wages"/>
    <s v="Journal"/>
    <x v="18"/>
    <s v="JE156"/>
    <m/>
    <x v="1679"/>
    <n v="33.26"/>
    <m/>
    <s v="HF - Healthy Families"/>
    <x v="4"/>
    <s v="- No Location -"/>
    <s v="Kendra Plummer"/>
  </r>
  <r>
    <s v="5000 - Salaries &amp; Wages"/>
    <s v="Journal"/>
    <x v="18"/>
    <s v="JE156"/>
    <m/>
    <x v="1683"/>
    <n v="782.69"/>
    <m/>
    <s v="CSBG - Community Service Block Grant"/>
    <x v="17"/>
    <s v="- No Location -"/>
    <s v="Sheila Hughes"/>
  </r>
  <r>
    <s v="5000 - Salaries &amp; Wages"/>
    <s v="Journal"/>
    <x v="18"/>
    <s v="JE156"/>
    <m/>
    <x v="1684"/>
    <n v="190.38"/>
    <m/>
    <s v="EHS - Early Head Start"/>
    <x v="6"/>
    <s v="Admin Office"/>
    <s v="Manvir Gill"/>
  </r>
  <r>
    <s v="5000 - Salaries &amp; Wages"/>
    <s v="Journal"/>
    <x v="18"/>
    <s v="JE156"/>
    <m/>
    <x v="1685"/>
    <n v="160"/>
    <m/>
    <m/>
    <x v="10"/>
    <s v="- No Location -"/>
    <m/>
  </r>
  <r>
    <s v="5000 - Salaries &amp; Wages"/>
    <s v="Journal"/>
    <x v="18"/>
    <s v="JE156"/>
    <m/>
    <x v="1686"/>
    <n v="321.11"/>
    <m/>
    <s v="CCR&amp;R - Child Care Resource &amp; Referral"/>
    <x v="18"/>
    <s v="Admin Office"/>
    <s v="Francine Taylor"/>
  </r>
  <r>
    <s v="5000 - Salaries &amp; Wages"/>
    <s v="Journal"/>
    <x v="18"/>
    <s v="JE156"/>
    <m/>
    <x v="1687"/>
    <n v="1138.47"/>
    <m/>
    <s v="HPRP2 - Homeless Prevention Rapid Rehousing"/>
    <x v="8"/>
    <s v="- No Location -"/>
    <s v="Melonie Vazquez"/>
  </r>
  <r>
    <s v="5000 - Salaries &amp; Wages"/>
    <s v="Journal"/>
    <x v="18"/>
    <s v="JE156"/>
    <m/>
    <x v="1677"/>
    <n v="71.25"/>
    <m/>
    <s v="CCYC - Community Council of Young Children"/>
    <x v="22"/>
    <s v="Admin Office"/>
    <s v="Kyle Edwards"/>
  </r>
  <r>
    <s v="5000 - Salaries &amp; Wages"/>
    <s v="Journal"/>
    <x v="18"/>
    <s v="JE156"/>
    <m/>
    <x v="1688"/>
    <n v="1552.4"/>
    <m/>
    <s v="CCR&amp;R - Child Care Resource &amp; Referral"/>
    <x v="1"/>
    <s v="- No Location -"/>
    <s v="Kathryn Simone"/>
  </r>
  <r>
    <s v="5000 - Salaries &amp; Wages"/>
    <s v="Journal"/>
    <x v="18"/>
    <s v="JE156"/>
    <m/>
    <x v="1689"/>
    <n v="1364.85"/>
    <m/>
    <s v="CCR&amp;R - Child Care Resource &amp; Referral"/>
    <x v="13"/>
    <s v="Admin Office"/>
    <s v="Amie Sharer"/>
  </r>
  <r>
    <s v="5000 - Salaries &amp; Wages"/>
    <s v="Journal"/>
    <x v="18"/>
    <s v="JE156"/>
    <m/>
    <x v="1690"/>
    <n v="773.39"/>
    <m/>
    <s v="EHS - Early Head Start"/>
    <x v="6"/>
    <s v="- No Location -"/>
    <s v="Katilynn Ditzel"/>
  </r>
  <r>
    <s v="5000 - Salaries &amp; Wages"/>
    <s v="Journal"/>
    <x v="18"/>
    <s v="JE156"/>
    <m/>
    <x v="1691"/>
    <n v="1149.45"/>
    <m/>
    <s v="CCR&amp;R - Child Care Resource &amp; Referral"/>
    <x v="18"/>
    <s v="Admin Office"/>
    <s v="Darshpreet Thind"/>
  </r>
  <r>
    <s v="5000 - Salaries &amp; Wages"/>
    <s v="Journal"/>
    <x v="18"/>
    <s v="JE156"/>
    <m/>
    <x v="1692"/>
    <n v="134.69"/>
    <m/>
    <s v="CCR&amp;R - Child Care Resource &amp; Referral"/>
    <x v="20"/>
    <s v="- No Location -"/>
    <s v="Christine Morrison"/>
  </r>
  <r>
    <s v="5000 - Salaries &amp; Wages"/>
    <s v="Journal"/>
    <x v="18"/>
    <s v="JE156"/>
    <m/>
    <x v="1681"/>
    <n v="202.43"/>
    <m/>
    <s v="LiHeap - Low Income Home Energy Assistance Program"/>
    <x v="2"/>
    <s v="Admin Office"/>
    <s v="Ruben Johnson"/>
  </r>
  <r>
    <s v="5000 - Salaries &amp; Wages"/>
    <s v="Journal"/>
    <x v="18"/>
    <s v="JE156"/>
    <m/>
    <x v="1693"/>
    <n v="75.459999999999994"/>
    <m/>
    <s v="LiHeap - Low Income Home Energy Assistance Program"/>
    <x v="2"/>
    <s v="Admin Office"/>
    <s v="Greta Peterson"/>
  </r>
  <r>
    <s v="5000 - Salaries &amp; Wages"/>
    <s v="Journal"/>
    <x v="18"/>
    <s v="JE156"/>
    <m/>
    <x v="1694"/>
    <n v="750"/>
    <m/>
    <s v="CSBG - Community Service Block Grant"/>
    <x v="0"/>
    <s v="Admin Office"/>
    <s v="Elayne Schermerhorn"/>
  </r>
  <r>
    <s v="5000 - Salaries &amp; Wages"/>
    <s v="Journal"/>
    <x v="18"/>
    <s v="JE156"/>
    <m/>
    <x v="1695"/>
    <n v="1052.94"/>
    <m/>
    <s v="HS - Head Start"/>
    <x v="12"/>
    <s v="- No Location -"/>
    <s v="Bonnie Logan"/>
  </r>
  <r>
    <s v="5000 - Salaries &amp; Wages"/>
    <s v="Journal"/>
    <x v="18"/>
    <s v="JE156"/>
    <m/>
    <x v="1696"/>
    <n v="342.01"/>
    <m/>
    <s v="LiHeap - Low Income Home Energy Assistance Program"/>
    <x v="2"/>
    <s v="- No Location -"/>
    <s v="Quamillah Nelson"/>
  </r>
  <r>
    <s v="5000 - Salaries &amp; Wages"/>
    <s v="Journal"/>
    <x v="18"/>
    <s v="JE156"/>
    <m/>
    <x v="1678"/>
    <n v="452"/>
    <m/>
    <s v="USF - Universal Service Fund"/>
    <x v="9"/>
    <s v="- No Location -"/>
    <s v="Patricia Brown"/>
  </r>
  <r>
    <s v="5000 - Salaries &amp; Wages"/>
    <s v="Journal"/>
    <x v="18"/>
    <s v="JE156"/>
    <m/>
    <x v="1697"/>
    <n v="599.58000000000004"/>
    <m/>
    <s v="HF - Healthy Families"/>
    <x v="5"/>
    <s v="Admin Office"/>
    <s v="Michelle Hewitt"/>
  </r>
  <r>
    <s v="5000 - Salaries &amp; Wages"/>
    <s v="Journal"/>
    <x v="18"/>
    <s v="JE156"/>
    <m/>
    <x v="1684"/>
    <n v="574.62"/>
    <m/>
    <s v="CSBG - Community Service Block Grant"/>
    <x v="0"/>
    <s v="Admin Office"/>
    <s v="Manvir Gill"/>
  </r>
  <r>
    <s v="5000 - Salaries &amp; Wages"/>
    <s v="Journal"/>
    <x v="18"/>
    <s v="JE156"/>
    <m/>
    <x v="1698"/>
    <n v="1488.68"/>
    <m/>
    <s v="CCR&amp;R - Child Care Resource &amp; Referral"/>
    <x v="13"/>
    <s v="- No Location -"/>
    <s v="Bonita Jackson"/>
  </r>
  <r>
    <s v="5000 - Salaries &amp; Wages"/>
    <s v="Journal"/>
    <x v="18"/>
    <s v="JE156"/>
    <m/>
    <x v="1699"/>
    <n v="1183.74"/>
    <m/>
    <s v="CCR&amp;R - Child Care Resource &amp; Referral"/>
    <x v="11"/>
    <s v="- No Location -"/>
    <s v="Sue Fenick"/>
  </r>
  <r>
    <s v="5000 - Salaries &amp; Wages"/>
    <s v="Journal"/>
    <x v="18"/>
    <s v="JE156"/>
    <m/>
    <x v="1700"/>
    <n v="1046.68"/>
    <m/>
    <s v="CCR&amp;R - Child Care Resource &amp; Referral"/>
    <x v="11"/>
    <s v="- No Location -"/>
    <s v="Vivyan Saloka"/>
  </r>
  <r>
    <s v="5000 - Salaries &amp; Wages"/>
    <s v="Journal"/>
    <x v="18"/>
    <s v="JE156"/>
    <m/>
    <x v="1701"/>
    <n v="940.88"/>
    <m/>
    <s v="CCR&amp;R - Child Care Resource &amp; Referral"/>
    <x v="13"/>
    <s v="- No Location -"/>
    <s v="DaShaun Davis"/>
  </r>
  <r>
    <s v="5000 - Salaries &amp; Wages"/>
    <s v="Journal"/>
    <x v="18"/>
    <s v="JE156"/>
    <m/>
    <x v="1692"/>
    <n v="134.69"/>
    <m/>
    <s v="CCR&amp;R - Child Care Resource &amp; Referral"/>
    <x v="11"/>
    <s v="- No Location -"/>
    <s v="Christine Morrison"/>
  </r>
  <r>
    <s v="5000 - Salaries &amp; Wages"/>
    <s v="Journal"/>
    <x v="18"/>
    <s v="JE156"/>
    <m/>
    <x v="1702"/>
    <n v="415.09"/>
    <m/>
    <s v="HS - Head Start"/>
    <x v="12"/>
    <s v="Admin Office"/>
    <s v="Michelle Hewitt"/>
  </r>
  <r>
    <s v="5000 - Salaries &amp; Wages"/>
    <s v="Journal"/>
    <x v="18"/>
    <s v="JE156"/>
    <m/>
    <x v="1681"/>
    <n v="2769.98"/>
    <m/>
    <s v="HS - Head Start"/>
    <x v="12"/>
    <s v="Admin Office"/>
    <s v="Ruben Johnson"/>
  </r>
  <r>
    <s v="5000 - Salaries &amp; Wages"/>
    <s v="Journal"/>
    <x v="18"/>
    <s v="JE156"/>
    <m/>
    <x v="1697"/>
    <n v="138.36000000000001"/>
    <m/>
    <s v="HF - Healthy Families"/>
    <x v="21"/>
    <s v="Admin Office"/>
    <s v="Michelle Hewitt"/>
  </r>
  <r>
    <s v="5000 - Salaries &amp; Wages"/>
    <s v="Journal"/>
    <x v="18"/>
    <s v="JE156"/>
    <m/>
    <x v="1703"/>
    <n v="1357.64"/>
    <m/>
    <s v="HF - Healthy Families"/>
    <x v="5"/>
    <s v="- No Location -"/>
    <s v="Bridgett Pollard"/>
  </r>
  <r>
    <s v="5000 - Salaries &amp; Wages"/>
    <s v="Journal"/>
    <x v="18"/>
    <s v="JE156"/>
    <m/>
    <x v="1686"/>
    <n v="66.63"/>
    <m/>
    <s v="CCR&amp;R - Child Care Resource &amp; Referral"/>
    <x v="13"/>
    <s v="Admin Office"/>
    <s v="Francine Taylor"/>
  </r>
  <r>
    <s v="5000 - Salaries &amp; Wages"/>
    <s v="Journal"/>
    <x v="18"/>
    <s v="JE156"/>
    <m/>
    <x v="1704"/>
    <n v="1820.61"/>
    <m/>
    <s v="HS - Head Start"/>
    <x v="12"/>
    <s v="- No Location -"/>
    <s v="Christine Himm"/>
  </r>
  <r>
    <s v="5000 - Salaries &amp; Wages"/>
    <s v="Journal"/>
    <x v="18"/>
    <s v="JE156"/>
    <m/>
    <x v="1705"/>
    <n v="932.36"/>
    <m/>
    <s v="CSBG - Community Service Block Grant"/>
    <x v="0"/>
    <s v="- No Location -"/>
    <s v="Gerlini Garrido"/>
  </r>
  <r>
    <s v="5000 - Salaries &amp; Wages"/>
    <s v="Journal"/>
    <x v="18"/>
    <s v="JE156"/>
    <m/>
    <x v="1706"/>
    <n v="145.16"/>
    <m/>
    <s v="CCR&amp;R - Child Care Resource &amp; Referral"/>
    <x v="20"/>
    <s v="- No Location -"/>
    <s v="Victoria Reger"/>
  </r>
  <r>
    <s v="5000 - Salaries &amp; Wages"/>
    <s v="Journal"/>
    <x v="18"/>
    <s v="JE156"/>
    <m/>
    <x v="1681"/>
    <n v="2091.83"/>
    <m/>
    <s v="CSBG - Community Service Block Grant"/>
    <x v="0"/>
    <s v="Admin Office"/>
    <s v="Ruben Johnson"/>
  </r>
  <r>
    <s v="5000 - Salaries &amp; Wages"/>
    <s v="Journal"/>
    <x v="18"/>
    <s v="JE156"/>
    <m/>
    <x v="1707"/>
    <n v="500"/>
    <m/>
    <s v="EHS - Early Head Start"/>
    <x v="6"/>
    <s v="Admin Office"/>
    <s v="Sharon Forman"/>
  </r>
  <r>
    <s v="5000 - Salaries &amp; Wages"/>
    <s v="Journal"/>
    <x v="18"/>
    <s v="JE156"/>
    <m/>
    <x v="1708"/>
    <n v="1012.41"/>
    <m/>
    <s v="HS - Head Start"/>
    <x v="12"/>
    <s v="- No Location -"/>
    <s v="Bobby Johnson"/>
  </r>
  <r>
    <s v="5000 - Salaries &amp; Wages"/>
    <s v="Journal"/>
    <x v="18"/>
    <s v="JE156"/>
    <m/>
    <x v="1709"/>
    <n v="1403.56"/>
    <m/>
    <s v="HS - Head Start"/>
    <x v="12"/>
    <s v="- No Location -"/>
    <s v="Patricia Goldwire"/>
  </r>
  <r>
    <s v="5000 - Salaries &amp; Wages"/>
    <s v="Journal"/>
    <x v="18"/>
    <s v="JE156"/>
    <m/>
    <x v="1710"/>
    <n v="250"/>
    <m/>
    <s v="CCR&amp;R - Child Care Resource &amp; Referral"/>
    <x v="18"/>
    <s v="Admin Office"/>
    <s v="Sharon Forman"/>
  </r>
  <r>
    <s v="5000 - Salaries &amp; Wages"/>
    <s v="Journal"/>
    <x v="18"/>
    <s v="JE156"/>
    <m/>
    <x v="1711"/>
    <n v="817.36"/>
    <m/>
    <s v="HS - Head Start"/>
    <x v="12"/>
    <s v="- No Location -"/>
    <s v="Rita Jenkins"/>
  </r>
  <r>
    <s v="5000 - Salaries &amp; Wages"/>
    <s v="Journal"/>
    <x v="18"/>
    <s v="JE156"/>
    <m/>
    <x v="1712"/>
    <n v="1094.23"/>
    <m/>
    <s v="HS - Head Start"/>
    <x v="12"/>
    <s v="- No Location -"/>
    <s v="Tina Berry"/>
  </r>
  <r>
    <s v="5000 - Salaries &amp; Wages"/>
    <s v="Journal"/>
    <x v="18"/>
    <s v="JE156"/>
    <m/>
    <x v="1713"/>
    <n v="1353.75"/>
    <m/>
    <s v="HS - Head Start"/>
    <x v="12"/>
    <s v="- No Location -"/>
    <s v="Jennifer Carley-Price"/>
  </r>
  <r>
    <s v="5000 - Salaries &amp; Wages"/>
    <s v="Journal"/>
    <x v="18"/>
    <s v="JE156"/>
    <m/>
    <x v="1714"/>
    <n v="1968.74"/>
    <m/>
    <s v="HS - Head Start"/>
    <x v="12"/>
    <s v="- No Location -"/>
    <s v="Bonnie Sheipe-Warthen"/>
  </r>
  <r>
    <s v="5000 - Salaries &amp; Wages"/>
    <s v="Journal"/>
    <x v="18"/>
    <s v="JE156"/>
    <m/>
    <x v="1674"/>
    <n v="69.23"/>
    <m/>
    <s v="HS - Head Start"/>
    <x v="15"/>
    <s v="Admin Office"/>
    <s v="Gary Mease"/>
  </r>
  <r>
    <s v="5000 - Salaries &amp; Wages"/>
    <s v="Journal"/>
    <x v="18"/>
    <s v="JE156"/>
    <m/>
    <x v="1715"/>
    <n v="186.59"/>
    <m/>
    <s v="USF - Universal Service Fund"/>
    <x v="9"/>
    <s v="- No Location -"/>
    <s v="Vincent Padilla"/>
  </r>
  <r>
    <s v="5000 - Salaries &amp; Wages"/>
    <s v="Journal"/>
    <x v="18"/>
    <s v="JE156"/>
    <m/>
    <x v="1716"/>
    <n v="1051.42"/>
    <m/>
    <s v="CCR&amp;R - Child Care Resource &amp; Referral"/>
    <x v="16"/>
    <s v="- No Location -"/>
    <s v="Judith Byrne"/>
  </r>
  <r>
    <s v="5000 - Salaries &amp; Wages"/>
    <s v="Journal"/>
    <x v="18"/>
    <s v="JE156"/>
    <m/>
    <x v="1717"/>
    <n v="1192.7"/>
    <m/>
    <s v="CCR&amp;R - Child Care Resource &amp; Referral"/>
    <x v="13"/>
    <s v="- No Location -"/>
    <s v="Rayna Gadsden"/>
  </r>
  <r>
    <s v="5000 - Salaries &amp; Wages"/>
    <s v="Journal"/>
    <x v="18"/>
    <s v="JE156"/>
    <m/>
    <x v="1686"/>
    <n v="423.08"/>
    <m/>
    <s v="HS - Head Start"/>
    <x v="12"/>
    <s v="Admin Office"/>
    <s v="Francine Taylor"/>
  </r>
  <r>
    <s v="5000 - Salaries &amp; Wages"/>
    <s v="Journal"/>
    <x v="18"/>
    <s v="JE156"/>
    <m/>
    <x v="1718"/>
    <n v="695"/>
    <m/>
    <s v="HS - Head Start"/>
    <x v="15"/>
    <s v="- No Location -"/>
    <s v="Carrie Dougherty"/>
  </r>
  <r>
    <s v="5000 - Salaries &amp; Wages"/>
    <s v="Journal"/>
    <x v="18"/>
    <s v="JE156"/>
    <m/>
    <x v="1682"/>
    <n v="469.62"/>
    <m/>
    <s v="USF - Universal Service Fund"/>
    <x v="9"/>
    <s v="- No Location -"/>
    <s v="Rovenna Overton"/>
  </r>
  <r>
    <s v="5000 - Salaries &amp; Wages"/>
    <s v="Journal"/>
    <x v="18"/>
    <s v="JE156"/>
    <m/>
    <x v="1674"/>
    <n v="33"/>
    <m/>
    <s v="CCYC - Community Council of Young Children"/>
    <x v="22"/>
    <s v="Admin Office"/>
    <s v="Gary Mease"/>
  </r>
  <r>
    <s v="5000 - Salaries &amp; Wages"/>
    <s v="Journal"/>
    <x v="18"/>
    <s v="JE156"/>
    <m/>
    <x v="1683"/>
    <n v="120.96"/>
    <m/>
    <s v="CSBG - Community Service Block Grant"/>
    <x v="0"/>
    <s v="- No Location -"/>
    <s v="Sheila Hughes"/>
  </r>
  <r>
    <s v="5000 - Salaries &amp; Wages"/>
    <s v="Journal"/>
    <x v="18"/>
    <s v="JE156"/>
    <m/>
    <x v="1719"/>
    <n v="1865.94"/>
    <m/>
    <s v="HS - Head Start"/>
    <x v="12"/>
    <s v="- No Location -"/>
    <s v="Christiana Buffett"/>
  </r>
  <r>
    <s v="5000 - Salaries &amp; Wages"/>
    <s v="Journal"/>
    <x v="18"/>
    <s v="JE156"/>
    <m/>
    <x v="1698"/>
    <n v="164.23"/>
    <m/>
    <s v="CCR&amp;R - Child Care Resource &amp; Referral"/>
    <x v="18"/>
    <s v="- No Location -"/>
    <s v="Bonita Jackson"/>
  </r>
  <r>
    <s v="5000 - Salaries &amp; Wages"/>
    <s v="Journal"/>
    <x v="18"/>
    <s v="JE156"/>
    <m/>
    <x v="1720"/>
    <n v="1807.69"/>
    <m/>
    <s v="HS - Head Start"/>
    <x v="15"/>
    <s v="- No Location -"/>
    <s v="Jennifer Jones"/>
  </r>
  <r>
    <s v="5000 - Salaries &amp; Wages"/>
    <s v="Journal"/>
    <x v="18"/>
    <s v="JE156"/>
    <m/>
    <x v="1698"/>
    <n v="49.25"/>
    <m/>
    <s v="CCR&amp;R - Child Care Resource &amp; Referral"/>
    <x v="11"/>
    <s v="- No Location -"/>
    <s v="Bonita Jackson"/>
  </r>
  <r>
    <s v="5000 - Salaries &amp; Wages"/>
    <s v="Journal"/>
    <x v="18"/>
    <s v="JE156"/>
    <m/>
    <x v="1689"/>
    <n v="126.3"/>
    <m/>
    <s v="EHS - Early Head Start"/>
    <x v="6"/>
    <s v="Admin Office"/>
    <s v="Amie Sharer"/>
  </r>
  <r>
    <s v="5000 - Salaries &amp; Wages"/>
    <s v="Journal"/>
    <x v="18"/>
    <s v="JE156"/>
    <m/>
    <x v="1721"/>
    <n v="440.31"/>
    <m/>
    <s v="EHS - Early Head Start"/>
    <x v="6"/>
    <s v="- No Location -"/>
    <s v="Denise Klein"/>
  </r>
  <r>
    <s v="5000 - Salaries &amp; Wages"/>
    <s v="Journal"/>
    <x v="18"/>
    <s v="JE156"/>
    <m/>
    <x v="1722"/>
    <n v="2566.0500000000002"/>
    <m/>
    <s v="HS - Head Start"/>
    <x v="12"/>
    <s v="- No Location -"/>
    <s v="Natalie Mitchem"/>
  </r>
  <r>
    <s v="5000 - Salaries &amp; Wages"/>
    <s v="Journal"/>
    <x v="18"/>
    <s v="JE156"/>
    <m/>
    <x v="1723"/>
    <n v="1430.1"/>
    <m/>
    <s v="HF - Healthy Families"/>
    <x v="4"/>
    <s v="- No Location -"/>
    <s v="Mary Kennedy"/>
  </r>
  <r>
    <s v="5000 - Salaries &amp; Wages"/>
    <s v="Journal"/>
    <x v="18"/>
    <s v="JE156"/>
    <m/>
    <x v="1724"/>
    <n v="98.54"/>
    <m/>
    <s v="HF - Healthy Families"/>
    <x v="21"/>
    <s v="- No Location -"/>
    <s v="Claire Garner"/>
  </r>
  <r>
    <s v="5000 - Salaries &amp; Wages"/>
    <s v="Journal"/>
    <x v="18"/>
    <s v="JE156"/>
    <m/>
    <x v="1693"/>
    <n v="181.11"/>
    <m/>
    <s v="CSBG - Community Service Block Grant"/>
    <x v="0"/>
    <s v="Admin Office"/>
    <s v="Greta Peterson"/>
  </r>
  <r>
    <s v="5000 - Salaries &amp; Wages"/>
    <s v="Journal"/>
    <x v="18"/>
    <s v="JE156"/>
    <m/>
    <x v="1725"/>
    <n v="708.2"/>
    <m/>
    <s v="HS - Head Start"/>
    <x v="12"/>
    <s v="- No Location -"/>
    <s v="Nasirah Aminuddin"/>
  </r>
  <r>
    <s v="5000 - Salaries &amp; Wages"/>
    <s v="Journal"/>
    <x v="18"/>
    <s v="JE156"/>
    <m/>
    <x v="1726"/>
    <n v="1785"/>
    <m/>
    <s v="HS - Head Start"/>
    <x v="12"/>
    <s v="- No Location -"/>
    <s v="ISATA BAH"/>
  </r>
  <r>
    <s v="5000 - Salaries &amp; Wages"/>
    <s v="Journal"/>
    <x v="18"/>
    <s v="JE156"/>
    <m/>
    <x v="1681"/>
    <n v="917.71"/>
    <m/>
    <s v="CCR&amp;R - Child Care Resource &amp; Referral"/>
    <x v="18"/>
    <s v="Admin Office"/>
    <s v="Ruben Johnson"/>
  </r>
  <r>
    <s v="5000 - Salaries &amp; Wages"/>
    <s v="Journal"/>
    <x v="18"/>
    <s v="JE156"/>
    <m/>
    <x v="1727"/>
    <n v="259.61"/>
    <m/>
    <s v="USF - Universal Service Fund"/>
    <x v="9"/>
    <s v="Admin Office"/>
    <s v="Janessa Rivera"/>
  </r>
  <r>
    <s v="5000 - Salaries &amp; Wages"/>
    <s v="Journal"/>
    <x v="18"/>
    <s v="JE156"/>
    <m/>
    <x v="1710"/>
    <n v="625"/>
    <m/>
    <s v="CSBG - Community Service Block Grant"/>
    <x v="0"/>
    <s v="Admin Office"/>
    <s v="Sharon Forman"/>
  </r>
  <r>
    <s v="5000 - Salaries &amp; Wages"/>
    <s v="Journal"/>
    <x v="18"/>
    <s v="JE156"/>
    <m/>
    <x v="1728"/>
    <n v="926.17"/>
    <m/>
    <s v="CCR&amp;R - Child Care Resource &amp; Referral"/>
    <x v="13"/>
    <s v="- No Location -"/>
    <s v="Devita Smith"/>
  </r>
  <r>
    <s v="5000 - Salaries &amp; Wages"/>
    <s v="Journal"/>
    <x v="18"/>
    <s v="JE156"/>
    <m/>
    <x v="1729"/>
    <n v="1078.96"/>
    <m/>
    <s v="HS - Head Start"/>
    <x v="12"/>
    <s v="- No Location -"/>
    <s v="Maria Figueroa"/>
  </r>
  <r>
    <s v="5000 - Salaries &amp; Wages"/>
    <s v="Journal"/>
    <x v="18"/>
    <s v="JE156"/>
    <m/>
    <x v="1689"/>
    <n v="58.06"/>
    <m/>
    <s v="CCYC - Community Council of Young Children"/>
    <x v="22"/>
    <s v="Admin Office"/>
    <s v="Amie Sharer"/>
  </r>
  <r>
    <s v="5000 - Salaries &amp; Wages"/>
    <s v="Journal"/>
    <x v="18"/>
    <s v="JE156"/>
    <m/>
    <x v="1730"/>
    <n v="1599.79"/>
    <m/>
    <s v="CCR&amp;R - Child Care Resource &amp; Referral"/>
    <x v="16"/>
    <s v="- No Location -"/>
    <s v="Kristin Mayes"/>
  </r>
  <r>
    <s v="5000 - Salaries &amp; Wages"/>
    <s v="Journal"/>
    <x v="18"/>
    <s v="JE156"/>
    <m/>
    <x v="1731"/>
    <n v="71.33"/>
    <m/>
    <s v="CCFP - Child Care Food Program"/>
    <x v="24"/>
    <s v="Admin Office"/>
    <s v="Robert Mayfield"/>
  </r>
  <r>
    <s v="5000 - Salaries &amp; Wages"/>
    <s v="Journal"/>
    <x v="18"/>
    <s v="JE156"/>
    <m/>
    <x v="1727"/>
    <n v="85.38"/>
    <m/>
    <s v="HF - Healthy Families"/>
    <x v="5"/>
    <s v="Admin Office"/>
    <s v="Janessa Rivera"/>
  </r>
  <r>
    <s v="5000 - Salaries &amp; Wages"/>
    <s v="Journal"/>
    <x v="18"/>
    <s v="JE156"/>
    <m/>
    <x v="1732"/>
    <n v="1274.0999999999999"/>
    <m/>
    <s v="CCR&amp;R - Child Care Resource &amp; Referral"/>
    <x v="13"/>
    <s v="- No Location -"/>
    <s v="Janelle Yvette Sample"/>
  </r>
  <r>
    <s v="5000 - Salaries &amp; Wages"/>
    <s v="Journal"/>
    <x v="18"/>
    <s v="JE156"/>
    <m/>
    <x v="1733"/>
    <n v="1060.3699999999999"/>
    <m/>
    <s v="EHS - Early Head Start"/>
    <x v="6"/>
    <s v="- No Location -"/>
    <s v="Ayanna Martin"/>
  </r>
  <r>
    <s v="5000 - Salaries &amp; Wages"/>
    <s v="Journal"/>
    <x v="18"/>
    <s v="JE156"/>
    <m/>
    <x v="1734"/>
    <n v="906.63"/>
    <m/>
    <s v="EHS - Early Head Start"/>
    <x v="6"/>
    <s v="- No Location -"/>
    <s v="Elizabeth Jensen"/>
  </r>
  <r>
    <s v="5000 - Salaries &amp; Wages"/>
    <s v="Journal"/>
    <x v="18"/>
    <s v="JE156"/>
    <m/>
    <x v="1735"/>
    <n v="157.72"/>
    <m/>
    <s v="EHS - Early Head Start"/>
    <x v="6"/>
    <s v="- No Location -"/>
    <s v="Samir Reiz"/>
  </r>
  <r>
    <s v="5000 - Salaries &amp; Wages"/>
    <s v="Journal"/>
    <x v="18"/>
    <s v="JE156"/>
    <m/>
    <x v="1730"/>
    <n v="88.87"/>
    <m/>
    <s v="CCR&amp;R - Child Care Resource &amp; Referral"/>
    <x v="20"/>
    <s v="- No Location -"/>
    <s v="Kristin Mayes"/>
  </r>
  <r>
    <s v="5000 - Salaries &amp; Wages"/>
    <s v="Journal"/>
    <x v="18"/>
    <s v="JE156"/>
    <m/>
    <x v="1692"/>
    <n v="808.12"/>
    <m/>
    <s v="CCR&amp;R - Child Care Resource &amp; Referral"/>
    <x v="26"/>
    <s v="- No Location -"/>
    <s v="Christine Morrison"/>
  </r>
  <r>
    <s v="5000 - Salaries &amp; Wages"/>
    <s v="Journal"/>
    <x v="18"/>
    <s v="JE156"/>
    <m/>
    <x v="1689"/>
    <n v="386.84"/>
    <m/>
    <s v="HS - Head Start"/>
    <x v="12"/>
    <s v="Admin Office"/>
    <s v="Amie Sharer"/>
  </r>
  <r>
    <s v="5000 - Salaries &amp; Wages"/>
    <s v="Journal"/>
    <x v="18"/>
    <s v="JE156"/>
    <m/>
    <x v="1736"/>
    <n v="1077.3"/>
    <m/>
    <s v="HS - Head Start"/>
    <x v="12"/>
    <s v="- No Location -"/>
    <s v="Keshia Flewellen"/>
  </r>
  <r>
    <s v="5000 - Salaries &amp; Wages"/>
    <s v="Journal"/>
    <x v="18"/>
    <s v="JE156"/>
    <m/>
    <x v="1679"/>
    <n v="24.86"/>
    <m/>
    <s v="HF - Healthy Families"/>
    <x v="5"/>
    <s v="- No Location -"/>
    <s v="Kendra Plummer"/>
  </r>
  <r>
    <s v="5000 - Salaries &amp; Wages"/>
    <s v="Journal"/>
    <x v="18"/>
    <s v="JE156"/>
    <m/>
    <x v="1716"/>
    <n v="280.38"/>
    <m/>
    <s v="CCR&amp;R - Child Care Resource &amp; Referral"/>
    <x v="23"/>
    <s v="- No Location -"/>
    <s v="Judith Byrne"/>
  </r>
  <r>
    <s v="5000 - Salaries &amp; Wages"/>
    <s v="Journal"/>
    <x v="18"/>
    <s v="JE156"/>
    <m/>
    <x v="1737"/>
    <n v="490"/>
    <m/>
    <s v="HS - Head Start"/>
    <x v="12"/>
    <s v="- No Location -"/>
    <s v="Jennifer Elder"/>
  </r>
  <r>
    <s v="5000 - Salaries &amp; Wages"/>
    <s v="Journal"/>
    <x v="18"/>
    <s v="JE156"/>
    <m/>
    <x v="1738"/>
    <n v="705"/>
    <m/>
    <s v="HS - Head Start"/>
    <x v="12"/>
    <s v="- No Location -"/>
    <s v="Chalesha Jefferson"/>
  </r>
  <r>
    <s v="5000 - Salaries &amp; Wages"/>
    <s v="Journal"/>
    <x v="18"/>
    <s v="JE156"/>
    <m/>
    <x v="1696"/>
    <n v="200.86"/>
    <m/>
    <s v="USF - Universal Service Fund"/>
    <x v="9"/>
    <s v="- No Location -"/>
    <s v="Quamillah Nelson"/>
  </r>
  <r>
    <s v="5000 - Salaries &amp; Wages"/>
    <s v="Journal"/>
    <x v="18"/>
    <s v="JE156"/>
    <m/>
    <x v="1739"/>
    <n v="1104.29"/>
    <m/>
    <s v="CCR&amp;R - Child Care Resource &amp; Referral"/>
    <x v="13"/>
    <s v="- No Location -"/>
    <s v="Anjail Abdul-Badee-Johnson"/>
  </r>
  <r>
    <s v="5000 - Salaries &amp; Wages"/>
    <s v="Journal"/>
    <x v="18"/>
    <s v="JE156"/>
    <m/>
    <x v="1740"/>
    <n v="477.5"/>
    <m/>
    <s v="CCFP - Child Care Food Program"/>
    <x v="24"/>
    <s v="- No Location -"/>
    <s v="Gabrielle Morton"/>
  </r>
  <r>
    <s v="5000 - Salaries &amp; Wages"/>
    <s v="Journal"/>
    <x v="18"/>
    <s v="JE156"/>
    <m/>
    <x v="1686"/>
    <n v="52.88"/>
    <m/>
    <s v="CSBG - Community Service Block Grant"/>
    <x v="0"/>
    <s v="Admin Office"/>
    <s v="Francine Taylor"/>
  </r>
  <r>
    <s v="5000 - Salaries &amp; Wages"/>
    <s v="Journal"/>
    <x v="18"/>
    <s v="JE156"/>
    <m/>
    <x v="1741"/>
    <n v="700"/>
    <m/>
    <s v="HS - Head Start"/>
    <x v="12"/>
    <s v="- No Location -"/>
    <s v="Melissa Oliver-Terrell"/>
  </r>
  <r>
    <s v="5000 - Salaries &amp; Wages"/>
    <s v="Journal"/>
    <x v="18"/>
    <s v="JE156"/>
    <m/>
    <x v="1727"/>
    <n v="432.69"/>
    <m/>
    <s v="LiHeap - Low Income Home Energy Assistance Program"/>
    <x v="2"/>
    <s v="Admin Office"/>
    <s v="Janessa Rivera"/>
  </r>
  <r>
    <s v="5000 - Salaries &amp; Wages"/>
    <s v="Journal"/>
    <x v="18"/>
    <s v="JE156"/>
    <m/>
    <x v="1742"/>
    <n v="2184.14"/>
    <m/>
    <s v="CCR&amp;R - Child Care Resource &amp; Referral"/>
    <x v="13"/>
    <s v="- No Location -"/>
    <s v="Ruth Ragin"/>
  </r>
  <r>
    <s v="5000 - Salaries &amp; Wages"/>
    <s v="Journal"/>
    <x v="18"/>
    <s v="JE156"/>
    <m/>
    <x v="1731"/>
    <n v="194.19"/>
    <m/>
    <s v="HS - Head Start"/>
    <x v="12"/>
    <s v="Admin Office"/>
    <s v="Robert Mayfield"/>
  </r>
  <r>
    <s v="5000 - Salaries &amp; Wages"/>
    <s v="Journal"/>
    <x v="18"/>
    <s v="JE156"/>
    <m/>
    <x v="1676"/>
    <n v="615.38"/>
    <m/>
    <s v="HF - Healthy Families"/>
    <x v="21"/>
    <s v="- No Location -"/>
    <s v="Stephanie Dixon"/>
  </r>
  <r>
    <s v="5000 - Salaries &amp; Wages"/>
    <s v="Journal"/>
    <x v="18"/>
    <s v="JE156"/>
    <m/>
    <x v="1743"/>
    <n v="852.74"/>
    <m/>
    <s v="EHS - Early Head Start"/>
    <x v="6"/>
    <s v="- No Location -"/>
    <s v="Andrew Stellwag"/>
  </r>
  <r>
    <s v="5000 - Salaries &amp; Wages"/>
    <s v="Journal"/>
    <x v="18"/>
    <s v="JE156"/>
    <m/>
    <x v="1744"/>
    <n v="820.25"/>
    <m/>
    <s v="HS - Head Start"/>
    <x v="12"/>
    <s v="- No Location -"/>
    <s v="Kathryn Hartlaub"/>
  </r>
  <r>
    <s v="5000 - Salaries &amp; Wages"/>
    <s v="Journal"/>
    <x v="18"/>
    <s v="JE156"/>
    <m/>
    <x v="1689"/>
    <n v="58.26"/>
    <m/>
    <s v="HF - Healthy Families"/>
    <x v="5"/>
    <s v="Admin Office"/>
    <s v="Amie Sharer"/>
  </r>
  <r>
    <s v="5000 - Salaries &amp; Wages"/>
    <s v="Journal"/>
    <x v="18"/>
    <s v="JE156"/>
    <m/>
    <x v="1745"/>
    <n v="1316.79"/>
    <m/>
    <s v="HS - Head Start"/>
    <x v="12"/>
    <s v="- No Location -"/>
    <s v="Tammy Joyce"/>
  </r>
  <r>
    <s v="5000 - Salaries &amp; Wages"/>
    <s v="Journal"/>
    <x v="18"/>
    <s v="JE156"/>
    <m/>
    <x v="1746"/>
    <n v="1317.08"/>
    <m/>
    <s v="HF - Healthy Families"/>
    <x v="5"/>
    <s v="- No Location -"/>
    <s v="Ann Drennon"/>
  </r>
  <r>
    <s v="5000 - Salaries &amp; Wages"/>
    <s v="Journal"/>
    <x v="18"/>
    <s v="JE156"/>
    <m/>
    <x v="1747"/>
    <n v="1132"/>
    <m/>
    <s v="CCR&amp;R - Child Care Resource &amp; Referral"/>
    <x v="13"/>
    <s v="- No Location -"/>
    <s v="Wanda Fisher"/>
  </r>
  <r>
    <s v="5000 - Salaries &amp; Wages"/>
    <s v="Journal"/>
    <x v="18"/>
    <s v="JE156"/>
    <m/>
    <x v="1748"/>
    <n v="2000.82"/>
    <m/>
    <s v="EHS - Early Head Start"/>
    <x v="6"/>
    <s v="- No Location -"/>
    <s v="Michelle Weaver"/>
  </r>
  <r>
    <s v="5000 - Salaries &amp; Wages"/>
    <s v="Journal"/>
    <x v="18"/>
    <s v="JE156"/>
    <m/>
    <x v="1694"/>
    <n v="144.22999999999999"/>
    <m/>
    <s v="LiHeap - Low Income Home Energy Assistance Program"/>
    <x v="2"/>
    <s v="Admin Office"/>
    <s v="Elayne Schermerhorn"/>
  </r>
  <r>
    <s v="5000 - Salaries &amp; Wages"/>
    <s v="Journal"/>
    <x v="18"/>
    <s v="JE156"/>
    <m/>
    <x v="1749"/>
    <n v="1197.4000000000001"/>
    <m/>
    <s v="HS - Head Start"/>
    <x v="12"/>
    <s v="- No Location -"/>
    <s v="Seham Azabawi"/>
  </r>
  <r>
    <s v="5000 - Salaries &amp; Wages"/>
    <s v="Journal"/>
    <x v="18"/>
    <s v="JE156"/>
    <m/>
    <x v="1735"/>
    <n v="280.39"/>
    <m/>
    <s v="HS - Head Start"/>
    <x v="12"/>
    <s v="- No Location -"/>
    <s v="Samir Reiz"/>
  </r>
  <r>
    <s v="5000 - Salaries &amp; Wages"/>
    <s v="Journal"/>
    <x v="18"/>
    <s v="JE156"/>
    <m/>
    <x v="1750"/>
    <n v="1379.97"/>
    <m/>
    <s v="HF - Healthy Families"/>
    <x v="4"/>
    <s v="- No Location -"/>
    <s v="Marissa Stellwag"/>
  </r>
  <r>
    <s v="5000 - Salaries &amp; Wages"/>
    <s v="Journal"/>
    <x v="18"/>
    <s v="JE156"/>
    <m/>
    <x v="1682"/>
    <n v="491.19"/>
    <m/>
    <s v="CSBG - Community Service Block Grant"/>
    <x v="0"/>
    <s v="- No Location -"/>
    <s v="Rovenna Overton"/>
  </r>
  <r>
    <s v="5000 - Salaries &amp; Wages"/>
    <s v="Journal"/>
    <x v="18"/>
    <s v="JE156"/>
    <m/>
    <x v="1681"/>
    <n v="276.66000000000003"/>
    <m/>
    <s v="CSBG - Community Service Block Grant"/>
    <x v="17"/>
    <s v="Admin Office"/>
    <s v="Ruben Johnson"/>
  </r>
  <r>
    <s v="5000 - Salaries &amp; Wages"/>
    <s v="Journal"/>
    <x v="18"/>
    <s v="JE156"/>
    <m/>
    <x v="1706"/>
    <n v="822.56"/>
    <m/>
    <s v="CCR&amp;R - Child Care Resource &amp; Referral"/>
    <x v="13"/>
    <s v="- No Location -"/>
    <s v="Victoria Reger"/>
  </r>
  <r>
    <s v="5000 - Salaries &amp; Wages"/>
    <s v="Journal"/>
    <x v="18"/>
    <s v="JE156"/>
    <m/>
    <x v="1686"/>
    <n v="57.12"/>
    <m/>
    <s v="EHS - Early Head Start"/>
    <x v="6"/>
    <s v="Admin Office"/>
    <s v="Francine Taylor"/>
  </r>
  <r>
    <s v="5000 - Salaries &amp; Wages"/>
    <s v="Journal"/>
    <x v="18"/>
    <s v="JE156"/>
    <m/>
    <x v="1751"/>
    <n v="851.85"/>
    <m/>
    <s v="HS - Head Start"/>
    <x v="12"/>
    <s v="- No Location -"/>
    <s v="William Carson"/>
  </r>
  <r>
    <s v="5000 - Salaries &amp; Wages"/>
    <s v="Journal"/>
    <x v="18"/>
    <s v="JE156"/>
    <m/>
    <x v="1694"/>
    <n v="504.81"/>
    <m/>
    <s v="CCR&amp;R - Child Care Resource &amp; Referral"/>
    <x v="18"/>
    <s v="Admin Office"/>
    <s v="Elayne Schermerhorn"/>
  </r>
  <r>
    <s v="5000 - Salaries &amp; Wages"/>
    <s v="Journal"/>
    <x v="18"/>
    <s v="JE156"/>
    <m/>
    <x v="1677"/>
    <n v="500"/>
    <m/>
    <s v="CSBG - Community Service Block Grant"/>
    <x v="0"/>
    <s v="Admin Office"/>
    <s v="Kyle Edwards"/>
  </r>
  <r>
    <s v="5000 - Salaries &amp; Wages"/>
    <s v="Journal"/>
    <x v="18"/>
    <s v="JE156"/>
    <m/>
    <x v="1752"/>
    <n v="1364.05"/>
    <m/>
    <s v="HS - Head Start"/>
    <x v="12"/>
    <s v="- No Location -"/>
    <s v="Michelle Horan"/>
  </r>
  <r>
    <s v="5000 - Salaries &amp; Wages"/>
    <s v="Journal"/>
    <x v="18"/>
    <s v="JE156"/>
    <m/>
    <x v="1684"/>
    <n v="1211.54"/>
    <m/>
    <s v="HS - Head Start"/>
    <x v="12"/>
    <s v="Admin Office"/>
    <s v="Manvir Gill"/>
  </r>
  <r>
    <s v="5000 - Salaries &amp; Wages"/>
    <s v="Journal"/>
    <x v="18"/>
    <s v="JE156"/>
    <m/>
    <x v="1753"/>
    <n v="931.48"/>
    <m/>
    <s v="CCR&amp;R - Child Care Resource &amp; Referral"/>
    <x v="13"/>
    <s v="- No Location -"/>
    <s v="Deborah Carson"/>
  </r>
  <r>
    <s v="5000 - Salaries &amp; Wages"/>
    <s v="Journal"/>
    <x v="18"/>
    <s v="JE156"/>
    <m/>
    <x v="1693"/>
    <n v="301.85000000000002"/>
    <m/>
    <s v="CCR&amp;R - Child Care Resource &amp; Referral"/>
    <x v="18"/>
    <s v="Admin Office"/>
    <s v="Greta Peterson"/>
  </r>
  <r>
    <s v="5000 - Salaries &amp; Wages"/>
    <s v="Journal"/>
    <x v="18"/>
    <s v="JE156"/>
    <m/>
    <x v="1683"/>
    <n v="155.12"/>
    <m/>
    <s v="HF - Healthy Families"/>
    <x v="4"/>
    <s v="- No Location -"/>
    <s v="Sheila Hughes"/>
  </r>
  <r>
    <s v="5000 - Salaries &amp; Wages"/>
    <s v="Journal"/>
    <x v="18"/>
    <s v="JE156"/>
    <m/>
    <x v="1699"/>
    <n v="197.29"/>
    <m/>
    <s v="CCR&amp;R - Child Care Resource &amp; Referral"/>
    <x v="16"/>
    <s v="- No Location -"/>
    <s v="Sue Fenick"/>
  </r>
  <r>
    <s v="5000 - Salaries &amp; Wages"/>
    <s v="Journal"/>
    <x v="18"/>
    <s v="JE156"/>
    <m/>
    <x v="1693"/>
    <n v="150.93"/>
    <m/>
    <s v="CCFP - Child Care Food Program"/>
    <x v="24"/>
    <s v="Admin Office"/>
    <s v="Greta Peterson"/>
  </r>
  <r>
    <s v="5000 - Salaries &amp; Wages"/>
    <s v="Journal"/>
    <x v="18"/>
    <s v="JE156"/>
    <m/>
    <x v="1686"/>
    <n v="51.83"/>
    <m/>
    <s v="CCFP - Child Care Food Program"/>
    <x v="24"/>
    <s v="Admin Office"/>
    <s v="Francine Taylor"/>
  </r>
  <r>
    <s v="5000 - Salaries &amp; Wages"/>
    <s v="Journal"/>
    <x v="18"/>
    <s v="JE156"/>
    <m/>
    <x v="1680"/>
    <n v="328.47"/>
    <m/>
    <s v="USF - Universal Service Fund"/>
    <x v="9"/>
    <s v="- No Location -"/>
    <s v="Kayla Black"/>
  </r>
  <r>
    <s v="5000 - Salaries &amp; Wages"/>
    <s v="Journal"/>
    <x v="18"/>
    <s v="JE156"/>
    <m/>
    <x v="1693"/>
    <n v="75.459999999999994"/>
    <m/>
    <s v="USF - Universal Service Fund"/>
    <x v="9"/>
    <s v="Admin Office"/>
    <s v="Greta Peterson"/>
  </r>
  <r>
    <s v="5000 - Salaries &amp; Wages"/>
    <s v="Journal"/>
    <x v="18"/>
    <s v="JE156"/>
    <m/>
    <x v="1686"/>
    <n v="48.02"/>
    <m/>
    <s v="CSBG - Community Service Block Grant"/>
    <x v="17"/>
    <s v="Admin Office"/>
    <s v="Francine Taylor"/>
  </r>
  <r>
    <s v="5000 - Salaries &amp; Wages"/>
    <s v="Journal"/>
    <x v="18"/>
    <s v="JE156"/>
    <m/>
    <x v="1677"/>
    <n v="250"/>
    <m/>
    <s v="CCR&amp;R - Child Care Resource &amp; Referral"/>
    <x v="18"/>
    <s v="Admin Office"/>
    <s v="Kyle Edwards"/>
  </r>
  <r>
    <s v="5000 - Salaries &amp; Wages"/>
    <s v="Journal"/>
    <x v="18"/>
    <s v="JE156"/>
    <m/>
    <x v="1674"/>
    <n v="115.38"/>
    <m/>
    <s v="EHS - Early Head Start"/>
    <x v="6"/>
    <s v="Admin Office"/>
    <s v="Gary Mease"/>
  </r>
  <r>
    <s v="5000 - Salaries &amp; Wages"/>
    <s v="Journal"/>
    <x v="18"/>
    <s v="JE156"/>
    <m/>
    <x v="1754"/>
    <n v="533.84"/>
    <m/>
    <s v="CCR&amp;R - Child Care Resource &amp; Referral"/>
    <x v="18"/>
    <s v="- No Location -"/>
    <s v="Susan Ford"/>
  </r>
  <r>
    <s v="5000 - Salaries &amp; Wages"/>
    <s v="Journal"/>
    <x v="18"/>
    <s v="JE156"/>
    <m/>
    <x v="1755"/>
    <n v="950.34"/>
    <m/>
    <s v="CCR&amp;R - Child Care Resource &amp; Referral"/>
    <x v="13"/>
    <s v="- No Location -"/>
    <s v="Kathleen Moreland"/>
  </r>
  <r>
    <s v="5000 - Salaries &amp; Wages"/>
    <s v="Journal"/>
    <x v="18"/>
    <s v="JE156"/>
    <m/>
    <x v="1754"/>
    <n v="533.84"/>
    <m/>
    <s v="CCR&amp;R - Child Care Resource &amp; Referral"/>
    <x v="11"/>
    <s v="- No Location -"/>
    <s v="Susan Ford"/>
  </r>
  <r>
    <s v="5000 - Salaries &amp; Wages"/>
    <s v="Journal"/>
    <x v="18"/>
    <s v="JE156"/>
    <m/>
    <x v="1756"/>
    <n v="524.44000000000005"/>
    <m/>
    <s v="LiHeap - Low Income Home Energy Assistance Program"/>
    <x v="2"/>
    <s v="- No Location -"/>
    <s v="Constance Pritchett"/>
  </r>
  <r>
    <s v="5000 - Salaries &amp; Wages"/>
    <s v="Journal"/>
    <x v="18"/>
    <s v="JE156"/>
    <m/>
    <x v="1683"/>
    <n v="155.12"/>
    <m/>
    <s v="HF - Healthy Families"/>
    <x v="5"/>
    <s v="- No Location -"/>
    <s v="Sheila Hughes"/>
  </r>
  <r>
    <s v="5000 - Salaries &amp; Wages"/>
    <s v="Journal"/>
    <x v="18"/>
    <s v="JE156"/>
    <m/>
    <x v="1687"/>
    <n v="267.05"/>
    <m/>
    <s v="CSBG - Community Service Block Grant"/>
    <x v="17"/>
    <s v="- No Location -"/>
    <s v="Melonie Vazquez"/>
  </r>
  <r>
    <s v="5000 - Salaries &amp; Wages"/>
    <s v="Journal"/>
    <x v="18"/>
    <s v="JE156"/>
    <m/>
    <x v="1757"/>
    <n v="710"/>
    <m/>
    <s v="HS - Head Start"/>
    <x v="12"/>
    <s v="- No Location -"/>
    <s v="Carolyn Weston"/>
  </r>
  <r>
    <s v="5000 - Salaries &amp; Wages"/>
    <s v="Journal"/>
    <x v="18"/>
    <s v="JE156"/>
    <m/>
    <x v="1758"/>
    <n v="347.16"/>
    <m/>
    <s v="LiHeap - Low Income Home Energy Assistance Program"/>
    <x v="2"/>
    <s v="- No Location -"/>
    <s v="Shirley Matthews"/>
  </r>
  <r>
    <s v="5000 - Salaries &amp; Wages"/>
    <s v="Journal"/>
    <x v="18"/>
    <s v="JE156"/>
    <m/>
    <x v="1759"/>
    <n v="377.26"/>
    <m/>
    <s v="USF - Universal Service Fund"/>
    <x v="9"/>
    <s v="- No Location -"/>
    <s v="Donna Hajzer"/>
  </r>
  <r>
    <s v="5000 - Salaries &amp; Wages"/>
    <s v="Journal"/>
    <x v="18"/>
    <s v="JE156"/>
    <m/>
    <x v="1684"/>
    <n v="1033.96"/>
    <m/>
    <s v="CSBG - Community Service Block Grant"/>
    <x v="17"/>
    <s v="Admin Office"/>
    <s v="Manvir Gill"/>
  </r>
  <r>
    <s v="5000 - Salaries &amp; Wages"/>
    <s v="Journal"/>
    <x v="18"/>
    <s v="JE156"/>
    <m/>
    <x v="1760"/>
    <n v="994.31"/>
    <m/>
    <s v="CCR&amp;R - Child Care Resource &amp; Referral"/>
    <x v="13"/>
    <s v="- No Location -"/>
    <s v="Ashley Moore"/>
  </r>
  <r>
    <s v="5000 - Salaries &amp; Wages"/>
    <s v="Journal"/>
    <x v="18"/>
    <s v="JE156"/>
    <m/>
    <x v="1694"/>
    <n v="625"/>
    <m/>
    <s v="EHS - Early Head Start"/>
    <x v="6"/>
    <s v="Admin Office"/>
    <s v="Elayne Schermerhorn"/>
  </r>
  <r>
    <s v="5000 - Salaries &amp; Wages"/>
    <s v="Journal"/>
    <x v="18"/>
    <s v="JE156"/>
    <m/>
    <x v="1761"/>
    <n v="1047.9000000000001"/>
    <m/>
    <s v="HS - Head Start"/>
    <x v="12"/>
    <s v="- No Location -"/>
    <s v="Jacquelyn Gardner"/>
  </r>
  <r>
    <s v="5000 - Salaries &amp; Wages"/>
    <s v="Journal"/>
    <x v="18"/>
    <s v="JE156"/>
    <m/>
    <x v="1730"/>
    <n v="88.88"/>
    <m/>
    <s v="CCR&amp;R - Child Care Resource &amp; Referral"/>
    <x v="19"/>
    <s v="- No Location -"/>
    <s v="Kristin Mayes"/>
  </r>
  <r>
    <s v="5000 - Salaries &amp; Wages"/>
    <s v="Journal"/>
    <x v="18"/>
    <s v="JE156"/>
    <m/>
    <x v="1674"/>
    <n v="184.62"/>
    <m/>
    <s v="CSBG - Community Service Block Grant"/>
    <x v="0"/>
    <s v="Admin Office"/>
    <s v="Gary Mease"/>
  </r>
  <r>
    <s v="5000 - Salaries &amp; Wages"/>
    <s v="Journal"/>
    <x v="18"/>
    <s v="JE156"/>
    <m/>
    <x v="1762"/>
    <n v="1564.04"/>
    <m/>
    <s v="CCR&amp;R - Child Care Resource &amp; Referral"/>
    <x v="13"/>
    <s v="- No Location -"/>
    <s v="Shellinda Hardie"/>
  </r>
  <r>
    <s v="5000 - Salaries &amp; Wages"/>
    <s v="Journal"/>
    <x v="18"/>
    <s v="JE156"/>
    <m/>
    <x v="1763"/>
    <n v="2137.37"/>
    <m/>
    <s v="HS - Head Start"/>
    <x v="12"/>
    <s v="- No Location -"/>
    <s v="Jill Rickards"/>
  </r>
  <r>
    <s v="5000 - Salaries &amp; Wages"/>
    <s v="Journal"/>
    <x v="18"/>
    <s v="JE156"/>
    <m/>
    <x v="1699"/>
    <n v="295.93"/>
    <m/>
    <s v="CCR&amp;R - Child Care Resource &amp; Referral"/>
    <x v="20"/>
    <s v="- No Location -"/>
    <s v="Sue Fenick"/>
  </r>
  <r>
    <s v="5000 - Salaries &amp; Wages"/>
    <s v="Journal"/>
    <x v="18"/>
    <s v="JE156"/>
    <m/>
    <x v="1727"/>
    <n v="114.23"/>
    <m/>
    <s v="HF - Healthy Families"/>
    <x v="4"/>
    <s v="Admin Office"/>
    <s v="Janessa Rivera"/>
  </r>
  <r>
    <s v="5000 - Salaries &amp; Wages"/>
    <s v="Journal"/>
    <x v="18"/>
    <s v="JE156"/>
    <m/>
    <x v="1731"/>
    <n v="130.78"/>
    <m/>
    <s v="CCR&amp;R - Child Care Resource &amp; Referral"/>
    <x v="13"/>
    <s v="Admin Office"/>
    <s v="Robert Mayfield"/>
  </r>
  <r>
    <s v="5000 - Salaries &amp; Wages"/>
    <s v="Journal"/>
    <x v="18"/>
    <s v="JE156"/>
    <m/>
    <x v="1735"/>
    <n v="306.67"/>
    <m/>
    <s v="CCR&amp;R - Child Care Resource &amp; Referral"/>
    <x v="13"/>
    <s v="- No Location -"/>
    <s v="Samir Reiz"/>
  </r>
  <r>
    <s v="5000 - Salaries &amp; Wages"/>
    <s v="Journal"/>
    <x v="18"/>
    <s v="JE156"/>
    <m/>
    <x v="1764"/>
    <n v="1192.1300000000001"/>
    <m/>
    <s v="HS - Head Start"/>
    <x v="15"/>
    <s v="- No Location -"/>
    <s v="Megan Rodrigues"/>
  </r>
  <r>
    <s v="5000 - Salaries &amp; Wages"/>
    <s v="Journal"/>
    <x v="18"/>
    <s v="JE156"/>
    <m/>
    <x v="1765"/>
    <n v="843.39"/>
    <m/>
    <s v="EHS - Early Head Start"/>
    <x v="6"/>
    <s v="- No Location -"/>
    <s v="Nina Holmes"/>
  </r>
  <r>
    <s v="5000 - Salaries &amp; Wages"/>
    <s v="Journal"/>
    <x v="18"/>
    <s v="JE156"/>
    <m/>
    <x v="1745"/>
    <n v="146.31"/>
    <m/>
    <s v="EHS - Early Head Start"/>
    <x v="6"/>
    <s v="- No Location -"/>
    <s v="Tammy Joyce"/>
  </r>
  <r>
    <s v="5000 - Salaries &amp; Wages"/>
    <s v="Journal"/>
    <x v="18"/>
    <s v="JE156"/>
    <m/>
    <x v="1721"/>
    <n v="893.97"/>
    <m/>
    <s v="HS - Head Start"/>
    <x v="12"/>
    <s v="- No Location -"/>
    <s v="Denise Klein"/>
  </r>
  <r>
    <s v="5000 - Salaries &amp; Wages"/>
    <s v="Journal"/>
    <x v="18"/>
    <s v="JE156"/>
    <m/>
    <x v="1715"/>
    <n v="317.70999999999998"/>
    <m/>
    <s v="LiHeap - Low Income Home Energy Assistance Program"/>
    <x v="2"/>
    <s v="- No Location -"/>
    <s v="Vincent Padilla"/>
  </r>
  <r>
    <s v="5000 - Salaries &amp; Wages"/>
    <s v="Journal"/>
    <x v="18"/>
    <s v="JE156"/>
    <m/>
    <x v="1693"/>
    <n v="724.45"/>
    <m/>
    <s v="HS - Head Start"/>
    <x v="12"/>
    <s v="Admin Office"/>
    <s v="Greta Peterson"/>
  </r>
  <r>
    <s v="5000 - Salaries &amp; Wages"/>
    <s v="Journal"/>
    <x v="18"/>
    <s v="JE156"/>
    <m/>
    <x v="1694"/>
    <n v="2326.92"/>
    <m/>
    <s v="HS - Head Start"/>
    <x v="12"/>
    <s v="Admin Office"/>
    <s v="Elayne Schermerhorn"/>
  </r>
  <r>
    <s v="5000 - Salaries &amp; Wages"/>
    <s v="Journal"/>
    <x v="18"/>
    <s v="JE156"/>
    <m/>
    <x v="1766"/>
    <n v="867.13"/>
    <m/>
    <s v="CSBG - Community Service Block Grant"/>
    <x v="0"/>
    <s v="Admin Office"/>
    <s v="Colin Harty"/>
  </r>
  <r>
    <s v="5000 - Salaries &amp; Wages"/>
    <s v="Journal"/>
    <x v="18"/>
    <s v="JE156"/>
    <m/>
    <x v="1766"/>
    <n v="259.01"/>
    <m/>
    <s v="HS - Head Start"/>
    <x v="12"/>
    <s v="Admin Office"/>
    <s v="Colin Harty"/>
  </r>
  <r>
    <s v="5000 - Salaries &amp; Wages"/>
    <s v="Journal"/>
    <x v="18"/>
    <s v="JE156"/>
    <m/>
    <x v="1684"/>
    <n v="416.42"/>
    <m/>
    <s v="CCR&amp;R - Child Care Resource &amp; Referral"/>
    <x v="18"/>
    <s v="Admin Office"/>
    <s v="Manvir Gill"/>
  </r>
  <r>
    <s v="5000 - Salaries &amp; Wages"/>
    <s v="Journal"/>
    <x v="18"/>
    <s v="JE156"/>
    <m/>
    <x v="1677"/>
    <n v="75"/>
    <m/>
    <s v="USF - Universal Service Fund"/>
    <x v="9"/>
    <s v="Admin Office"/>
    <s v="Kyle Edwards"/>
  </r>
  <r>
    <s v="5000 - Salaries &amp; Wages"/>
    <s v="Journal"/>
    <x v="18"/>
    <s v="JE156"/>
    <m/>
    <x v="1676"/>
    <n v="565.76"/>
    <m/>
    <s v="HF - Healthy Families"/>
    <x v="5"/>
    <s v="- No Location -"/>
    <s v="Stephanie Dixon"/>
  </r>
  <r>
    <s v="5000 - Salaries &amp; Wages"/>
    <s v="Journal"/>
    <x v="18"/>
    <s v="JE156"/>
    <m/>
    <x v="1674"/>
    <n v="433.15"/>
    <m/>
    <s v="CCR&amp;R - Child Care Resource &amp; Referral"/>
    <x v="13"/>
    <s v="Admin Office"/>
    <s v="Gary Mease"/>
  </r>
  <r>
    <s v="5000 - Salaries &amp; Wages"/>
    <s v="Journal"/>
    <x v="18"/>
    <s v="JE156"/>
    <m/>
    <x v="1767"/>
    <n v="1072.5"/>
    <m/>
    <s v="EHS - Early Head Start"/>
    <x v="6"/>
    <s v="- No Location -"/>
    <s v="Pantida Wescott"/>
  </r>
  <r>
    <s v="5000 - Salaries &amp; Wages"/>
    <s v="Journal"/>
    <x v="18"/>
    <s v="JE156"/>
    <m/>
    <x v="1768"/>
    <n v="240.9"/>
    <m/>
    <s v="HS - Head Start"/>
    <x v="12"/>
    <s v="- No Location -"/>
    <s v="Patricia Joyce"/>
  </r>
  <r>
    <s v="5000 - Salaries &amp; Wages"/>
    <s v="Journal"/>
    <x v="18"/>
    <s v="JE156"/>
    <m/>
    <x v="1681"/>
    <n v="121.83"/>
    <m/>
    <s v="USF - Universal Service Fund"/>
    <x v="9"/>
    <s v="Admin Office"/>
    <s v="Ruben Johnson"/>
  </r>
  <r>
    <s v="5000 - Salaries &amp; Wages"/>
    <s v="Journal"/>
    <x v="18"/>
    <s v="JE156"/>
    <m/>
    <x v="1743"/>
    <n v="420.01"/>
    <m/>
    <s v="HS - Head Start"/>
    <x v="12"/>
    <s v="- No Location -"/>
    <s v="Andrew Stellwag"/>
  </r>
  <r>
    <s v="5000 - Salaries &amp; Wages"/>
    <s v="Journal"/>
    <x v="18"/>
    <s v="JE156"/>
    <m/>
    <x v="1769"/>
    <n v="1161.1600000000001"/>
    <m/>
    <s v="HS - Head Start"/>
    <x v="12"/>
    <s v="- No Location -"/>
    <s v="Kristen Furniss"/>
  </r>
  <r>
    <s v="5000 - Salaries &amp; Wages"/>
    <s v="Journal"/>
    <x v="18"/>
    <s v="JE156"/>
    <m/>
    <x v="1694"/>
    <n v="48.08"/>
    <m/>
    <s v="HF - Healthy Families"/>
    <x v="4"/>
    <s v="Admin Office"/>
    <s v="Elayne Schermerhorn"/>
  </r>
  <r>
    <s v="5000 - Salaries &amp; Wages"/>
    <s v="Journal"/>
    <x v="18"/>
    <s v="JE156"/>
    <m/>
    <x v="1677"/>
    <n v="71.25"/>
    <m/>
    <s v="HF - Healthy Families"/>
    <x v="5"/>
    <s v="Admin Office"/>
    <s v="Kyle Edwards"/>
  </r>
  <r>
    <s v="5000 - Salaries &amp; Wages"/>
    <s v="Journal"/>
    <x v="18"/>
    <s v="JE156"/>
    <m/>
    <x v="1724"/>
    <n v="156.85"/>
    <m/>
    <s v="HF - Healthy Families"/>
    <x v="4"/>
    <s v="- No Location -"/>
    <s v="Claire Garner"/>
  </r>
  <r>
    <s v="5000 - Salaries &amp; Wages"/>
    <s v="Journal"/>
    <x v="18"/>
    <s v="JE156"/>
    <m/>
    <x v="1770"/>
    <n v="1923.08"/>
    <m/>
    <s v="CSBG - Community Service Block Grant"/>
    <x v="0"/>
    <s v="- No Location -"/>
    <s v="Antoine Nelson"/>
  </r>
  <r>
    <s v="5000 - Salaries &amp; Wages"/>
    <s v="Journal"/>
    <x v="18"/>
    <s v="JE156"/>
    <m/>
    <x v="1677"/>
    <n v="250"/>
    <m/>
    <s v="CCR&amp;R - Child Care Resource &amp; Referral"/>
    <x v="13"/>
    <s v="Admin Office"/>
    <s v="Kyle Edwards"/>
  </r>
  <r>
    <s v="5000 - Salaries &amp; Wages"/>
    <s v="Journal"/>
    <x v="18"/>
    <s v="JE156"/>
    <m/>
    <x v="1673"/>
    <n v="492.11"/>
    <m/>
    <s v="HS - Head Start"/>
    <x v="12"/>
    <s v="- No Location -"/>
    <s v="Donna Wilbur"/>
  </r>
  <r>
    <s v="5000 - Salaries &amp; Wages"/>
    <s v="Journal"/>
    <x v="18"/>
    <s v="JE156"/>
    <m/>
    <x v="1679"/>
    <n v="76.27"/>
    <m/>
    <s v="USF - Universal Service Fund"/>
    <x v="9"/>
    <s v="- No Location -"/>
    <s v="Kendra Plummer"/>
  </r>
  <r>
    <s v="5000 - Salaries &amp; Wages"/>
    <s v="Journal"/>
    <x v="18"/>
    <s v="JE156"/>
    <m/>
    <x v="1771"/>
    <n v="1104.5999999999999"/>
    <m/>
    <s v="CCR&amp;R - Child Care Resource &amp; Referral"/>
    <x v="13"/>
    <s v="- No Location -"/>
    <s v="Donna Conley"/>
  </r>
  <r>
    <s v="5000 - Salaries &amp; Wages"/>
    <s v="Journal"/>
    <x v="18"/>
    <s v="JE156"/>
    <m/>
    <x v="1772"/>
    <n v="1254.6600000000001"/>
    <m/>
    <s v="EHS - Early Head Start"/>
    <x v="6"/>
    <s v="- No Location -"/>
    <s v="Toxi Miller"/>
  </r>
  <r>
    <s v="5000 - Salaries &amp; Wages"/>
    <s v="Journal"/>
    <x v="18"/>
    <s v="JE156"/>
    <m/>
    <x v="1773"/>
    <n v="891.43"/>
    <m/>
    <s v="HS - Head Start"/>
    <x v="12"/>
    <s v="- No Location -"/>
    <s v="Tawona Hill"/>
  </r>
  <r>
    <s v="5000 - Salaries &amp; Wages"/>
    <s v="Journal"/>
    <x v="18"/>
    <s v="JE156"/>
    <m/>
    <x v="1679"/>
    <n v="117.6"/>
    <m/>
    <s v="CCR&amp;R - Child Care Resource &amp; Referral"/>
    <x v="18"/>
    <s v="- No Location -"/>
    <s v="Kendra Plummer"/>
  </r>
  <r>
    <s v="5000 - Salaries &amp; Wages"/>
    <s v="Journal"/>
    <x v="18"/>
    <s v="JE156"/>
    <m/>
    <x v="1689"/>
    <n v="42.78"/>
    <m/>
    <s v="HPRP2 - Homeless Prevention Rapid Rehousing"/>
    <x v="8"/>
    <s v="Admin Office"/>
    <s v="Amie Sharer"/>
  </r>
  <r>
    <s v="5000 - Salaries &amp; Wages"/>
    <s v="Journal"/>
    <x v="18"/>
    <s v="JE156"/>
    <m/>
    <x v="1756"/>
    <n v="308.01"/>
    <m/>
    <s v="USF - Universal Service Fund"/>
    <x v="9"/>
    <s v="- No Location -"/>
    <s v="Constance Pritchett"/>
  </r>
  <r>
    <s v="5000 - Salaries &amp; Wages"/>
    <s v="Journal"/>
    <x v="18"/>
    <s v="JE156"/>
    <m/>
    <x v="1774"/>
    <n v="1051.95"/>
    <m/>
    <s v="CCR&amp;R - Child Care Resource &amp; Referral"/>
    <x v="13"/>
    <s v="- No Location -"/>
    <s v="Andrea Ferrare"/>
  </r>
  <r>
    <s v="5000 - Salaries &amp; Wages"/>
    <s v="Journal"/>
    <x v="18"/>
    <s v="JE156"/>
    <m/>
    <x v="1775"/>
    <n v="920.79"/>
    <m/>
    <s v="CCR&amp;R - Child Care Resource &amp; Referral"/>
    <x v="13"/>
    <s v="- No Location -"/>
    <s v="Kathryn Magauran"/>
  </r>
  <r>
    <s v="5000 - Salaries &amp; Wages"/>
    <s v="Journal"/>
    <x v="18"/>
    <s v="JE156"/>
    <m/>
    <x v="1776"/>
    <n v="1292.06"/>
    <m/>
    <s v="HF - Healthy Families"/>
    <x v="5"/>
    <s v="- No Location -"/>
    <s v="Susan Margolis"/>
  </r>
  <r>
    <s v="5000 - Salaries &amp; Wages"/>
    <s v="Journal"/>
    <x v="18"/>
    <s v="JE156"/>
    <m/>
    <x v="1692"/>
    <n v="134.69"/>
    <m/>
    <s v="CCR&amp;R - Child Care Resource &amp; Referral"/>
    <x v="13"/>
    <s v="- No Location -"/>
    <s v="Christine Morrison"/>
  </r>
  <r>
    <s v="5000 - Salaries &amp; Wages"/>
    <s v="Journal"/>
    <x v="18"/>
    <s v="JE156"/>
    <m/>
    <x v="1754"/>
    <n v="667.3"/>
    <m/>
    <s v="CCR&amp;R - Child Care Resource &amp; Referral"/>
    <x v="13"/>
    <s v="- No Location -"/>
    <s v="Susan Ford"/>
  </r>
  <r>
    <s v="5000 - Salaries &amp; Wages"/>
    <s v="Journal"/>
    <x v="18"/>
    <s v="JE156"/>
    <m/>
    <x v="1768"/>
    <n v="489.1"/>
    <m/>
    <s v="EHS - Early Head Start"/>
    <x v="6"/>
    <s v="- No Location -"/>
    <s v="Patricia Joyce"/>
  </r>
  <r>
    <s v="5000 - Salaries &amp; Wages"/>
    <s v="Journal"/>
    <x v="18"/>
    <s v="JE156"/>
    <m/>
    <x v="1777"/>
    <n v="1380.18"/>
    <m/>
    <s v="HF - Healthy Families"/>
    <x v="4"/>
    <s v="- No Location -"/>
    <s v="Elizabeth Boehmke"/>
  </r>
  <r>
    <s v="5000 - Salaries &amp; Wages"/>
    <s v="Journal"/>
    <x v="18"/>
    <s v="JE156"/>
    <m/>
    <x v="1754"/>
    <n v="266.92"/>
    <m/>
    <s v="CCR&amp;R - Child Care Resource &amp; Referral"/>
    <x v="16"/>
    <s v="- No Location -"/>
    <s v="Susan Ford"/>
  </r>
  <r>
    <s v="5000 - Salaries &amp; Wages"/>
    <s v="Journal"/>
    <x v="18"/>
    <s v="JE156"/>
    <m/>
    <x v="1699"/>
    <n v="197.29"/>
    <m/>
    <s v="CCR&amp;R - Child Care Resource &amp; Referral"/>
    <x v="13"/>
    <s v="- No Location -"/>
    <s v="Sue Fenick"/>
  </r>
  <r>
    <s v="5000 - Salaries &amp; Wages"/>
    <s v="Journal"/>
    <x v="18"/>
    <s v="JE156"/>
    <m/>
    <x v="1698"/>
    <n v="99.25"/>
    <m/>
    <s v="CCR&amp;R - Child Care Resource &amp; Referral"/>
    <x v="20"/>
    <s v="- No Location -"/>
    <s v="Bonita Jackson"/>
  </r>
  <r>
    <s v="5000 - Salaries &amp; Wages"/>
    <s v="Journal"/>
    <x v="18"/>
    <s v="JE156"/>
    <m/>
    <x v="1716"/>
    <n v="70.09"/>
    <m/>
    <s v="CCR&amp;R - Child Care Resource &amp; Referral"/>
    <x v="19"/>
    <s v="- No Location -"/>
    <s v="Judith Byrne"/>
  </r>
  <r>
    <s v="5000 - Salaries &amp; Wages"/>
    <s v="Journal"/>
    <x v="18"/>
    <s v="JE156"/>
    <m/>
    <x v="1778"/>
    <n v="363.17"/>
    <m/>
    <s v="HPRP2 - Homeless Prevention Rapid Rehousing"/>
    <x v="8"/>
    <s v="- No Location -"/>
    <s v="Denise Cacalori"/>
  </r>
  <r>
    <s v="5000 - Salaries &amp; Wages"/>
    <s v="Journal"/>
    <x v="18"/>
    <s v="JE156"/>
    <m/>
    <x v="1724"/>
    <n v="1755.57"/>
    <m/>
    <s v="HF - Healthy Families"/>
    <x v="5"/>
    <s v="- No Location -"/>
    <s v="Claire Garner"/>
  </r>
  <r>
    <s v="5000 - Salaries &amp; Wages"/>
    <s v="Journal"/>
    <x v="18"/>
    <s v="JE156"/>
    <m/>
    <x v="1710"/>
    <n v="1125"/>
    <m/>
    <s v="HS - Head Start"/>
    <x v="12"/>
    <s v="Admin Office"/>
    <s v="Sharon Forman"/>
  </r>
  <r>
    <s v="5000 - Salaries &amp; Wages"/>
    <s v="Journal"/>
    <x v="18"/>
    <s v="JE156"/>
    <m/>
    <x v="1779"/>
    <n v="829.05"/>
    <m/>
    <s v="HS - Head Start"/>
    <x v="12"/>
    <s v="- No Location -"/>
    <s v="Yvette Carpenter"/>
  </r>
  <r>
    <s v="5000 - Salaries &amp; Wages"/>
    <s v="Journal"/>
    <x v="18"/>
    <s v="JE156"/>
    <m/>
    <x v="1778"/>
    <n v="532.64"/>
    <m/>
    <s v="LiHeap - Low Income Home Energy Assistance Program"/>
    <x v="2"/>
    <s v="- No Location -"/>
    <s v="Denise Cacalori"/>
  </r>
  <r>
    <s v="5000 - Salaries &amp; Wages"/>
    <s v="Journal"/>
    <x v="18"/>
    <s v="JE156"/>
    <m/>
    <x v="1778"/>
    <n v="314.74"/>
    <m/>
    <s v="USF - Universal Service Fund"/>
    <x v="9"/>
    <s v="- No Location -"/>
    <s v="Denise Cacalori"/>
  </r>
  <r>
    <s v="5000 - Salaries &amp; Wages"/>
    <s v="Journal"/>
    <x v="18"/>
    <s v="JE156"/>
    <m/>
    <x v="1674"/>
    <n v="433.85"/>
    <m/>
    <s v="CCR&amp;R - Child Care Resource &amp; Referral"/>
    <x v="18"/>
    <s v="Admin Office"/>
    <s v="Gary Mease"/>
  </r>
  <r>
    <s v="5000 - Salaries &amp; Wages"/>
    <s v="Journal"/>
    <x v="18"/>
    <s v="JE156"/>
    <m/>
    <x v="1754"/>
    <n v="667.3"/>
    <m/>
    <s v="CCR&amp;R - Child Care Resource &amp; Referral"/>
    <x v="20"/>
    <s v="- No Location -"/>
    <s v="Susan Ford"/>
  </r>
  <r>
    <s v="5000 - Salaries &amp; Wages"/>
    <s v="Journal"/>
    <x v="18"/>
    <s v="JE156"/>
    <m/>
    <x v="1684"/>
    <n v="34.619999999999997"/>
    <m/>
    <s v="HPRP2 - Homeless Prevention Rapid Rehousing"/>
    <x v="8"/>
    <s v="Admin Office"/>
    <s v="Manvir Gill"/>
  </r>
  <r>
    <s v="5000 - Salaries &amp; Wages"/>
    <s v="Journal"/>
    <x v="18"/>
    <s v="JE156"/>
    <m/>
    <x v="1780"/>
    <n v="1216"/>
    <m/>
    <s v="HF - Healthy Families"/>
    <x v="5"/>
    <s v="- No Location -"/>
    <s v="Karla DeJesus-Centeno"/>
  </r>
  <r>
    <s v="5000 - Salaries &amp; Wages"/>
    <s v="Journal"/>
    <x v="18"/>
    <s v="JE156"/>
    <m/>
    <x v="1735"/>
    <n v="715.57"/>
    <m/>
    <s v="CSBG - Community Service Block Grant"/>
    <x v="0"/>
    <s v="- No Location -"/>
    <s v="Samir Reiz"/>
  </r>
  <r>
    <s v="5000 - Salaries &amp; Wages"/>
    <s v="Journal"/>
    <x v="18"/>
    <s v="JE156"/>
    <m/>
    <x v="1781"/>
    <n v="1360.1"/>
    <m/>
    <s v="HS - Head Start"/>
    <x v="12"/>
    <s v="- No Location -"/>
    <s v="Heather Coleman"/>
  </r>
  <r>
    <s v="5000 - Salaries &amp; Wages"/>
    <s v="Journal"/>
    <x v="18"/>
    <s v="JE156"/>
    <m/>
    <x v="1727"/>
    <n v="406.16"/>
    <m/>
    <s v="CCR&amp;R - Child Care Resource &amp; Referral"/>
    <x v="18"/>
    <s v="Admin Office"/>
    <s v="Janessa Rivera"/>
  </r>
  <r>
    <s v="5000 - Salaries &amp; Wages"/>
    <s v="Journal"/>
    <x v="18"/>
    <s v="JE156"/>
    <m/>
    <x v="1758"/>
    <n v="203.88"/>
    <m/>
    <s v="USF - Universal Service Fund"/>
    <x v="9"/>
    <s v="- No Location -"/>
    <s v="Shirley Matthews"/>
  </r>
  <r>
    <s v="5000 - Salaries &amp; Wages"/>
    <s v="Journal"/>
    <x v="18"/>
    <s v="JE156"/>
    <m/>
    <x v="1686"/>
    <n v="37.020000000000003"/>
    <m/>
    <s v="LiHeap - Low Income Home Energy Assistance Program"/>
    <x v="2"/>
    <s v="Admin Office"/>
    <s v="Francine Taylor"/>
  </r>
  <r>
    <s v="5000 - Salaries &amp; Wages"/>
    <s v="Journal"/>
    <x v="18"/>
    <s v="JE156"/>
    <m/>
    <x v="1679"/>
    <n v="462"/>
    <m/>
    <s v="CCYC - Community Council of Young Children"/>
    <x v="22"/>
    <s v="- No Location -"/>
    <s v="Kendra Plummer"/>
  </r>
  <r>
    <s v="5000 - Salaries &amp; Wages"/>
    <s v="Journal"/>
    <x v="18"/>
    <s v="JE156"/>
    <m/>
    <x v="1691"/>
    <n v="1061.03"/>
    <m/>
    <s v="HS - Head Start"/>
    <x v="12"/>
    <s v="Admin Office"/>
    <s v="Darshpreet Thind"/>
  </r>
  <r>
    <s v="5000 - Salaries &amp; Wages"/>
    <s v="Journal"/>
    <x v="18"/>
    <s v="JE156"/>
    <m/>
    <x v="1683"/>
    <n v="209.19"/>
    <m/>
    <s v="CCYC - Community Council of Young Children"/>
    <x v="22"/>
    <s v="- No Location -"/>
    <s v="Sheila Hughes"/>
  </r>
  <r>
    <s v="5000 - Salaries &amp; Wages"/>
    <s v="Journal"/>
    <x v="18"/>
    <s v="JE156"/>
    <m/>
    <x v="1782"/>
    <n v="1552.4"/>
    <m/>
    <s v="CCR&amp;R - Child Care Resource &amp; Referral"/>
    <x v="1"/>
    <s v="- No Location -"/>
    <s v="Stacy D Cooper-Gindraw"/>
  </r>
  <r>
    <s v="5000 - Salaries &amp; Wages"/>
    <s v="Journal"/>
    <x v="18"/>
    <s v="JE156"/>
    <m/>
    <x v="1698"/>
    <n v="183.5"/>
    <m/>
    <s v="CCR&amp;R - Child Care Resource &amp; Referral"/>
    <x v="16"/>
    <s v="- No Location -"/>
    <s v="Bonita Jackson"/>
  </r>
  <r>
    <s v="5000 - Salaries &amp; Wages"/>
    <s v="Journal"/>
    <x v="18"/>
    <s v="JE156"/>
    <m/>
    <x v="1783"/>
    <n v="923.26"/>
    <m/>
    <s v="CCR&amp;R - Child Care Resource &amp; Referral"/>
    <x v="13"/>
    <s v="- No Location -"/>
    <s v="Ariel Howard"/>
  </r>
  <r>
    <s v="5000 - Salaries &amp; Wages"/>
    <s v="Journal"/>
    <x v="18"/>
    <s v="JE156"/>
    <m/>
    <x v="1784"/>
    <n v="700"/>
    <m/>
    <s v="HS - Head Start"/>
    <x v="12"/>
    <s v="- No Location -"/>
    <s v="Kameron Wood"/>
  </r>
  <r>
    <s v="5000 - Salaries &amp; Wages"/>
    <s v="Journal"/>
    <x v="18"/>
    <s v="JE156"/>
    <m/>
    <x v="1785"/>
    <n v="990.92"/>
    <m/>
    <s v="HPRP2 - Homeless Prevention Rapid Rehousing"/>
    <x v="8"/>
    <s v="- No Location -"/>
    <s v="Christina Adriani"/>
  </r>
  <r>
    <s v="5000 - Salaries &amp; Wages"/>
    <s v="Journal"/>
    <x v="18"/>
    <s v="JE156"/>
    <m/>
    <x v="1682"/>
    <n v="354.96"/>
    <m/>
    <s v="HPRP2 - Homeless Prevention Rapid Rehousing"/>
    <x v="8"/>
    <s v="- No Location -"/>
    <s v="Rovenna Overton"/>
  </r>
  <r>
    <s v="5000 - Salaries &amp; Wages"/>
    <s v="Journal"/>
    <x v="18"/>
    <s v="JE156"/>
    <m/>
    <x v="1786"/>
    <n v="2294.86"/>
    <m/>
    <s v="HS - Head Start"/>
    <x v="12"/>
    <s v="- No Location -"/>
    <s v="LOIS BOND"/>
  </r>
  <r>
    <s v="5000 - Salaries &amp; Wages"/>
    <s v="Journal"/>
    <x v="18"/>
    <s v="JE156"/>
    <m/>
    <x v="1699"/>
    <n v="98.64"/>
    <m/>
    <s v="CCR&amp;R - Child Care Resource &amp; Referral"/>
    <x v="19"/>
    <s v="- No Location -"/>
    <s v="Sue Fenick"/>
  </r>
  <r>
    <s v="5000 - Salaries &amp; Wages"/>
    <s v="Journal"/>
    <x v="18"/>
    <s v="JE156"/>
    <m/>
    <x v="1759"/>
    <n v="642.35"/>
    <m/>
    <s v="LiHeap - Low Income Home Energy Assistance Program"/>
    <x v="2"/>
    <s v="- No Location -"/>
    <s v="Donna Hajzer"/>
  </r>
  <r>
    <s v="5000 - Salaries &amp; Wages"/>
    <s v="Journal"/>
    <x v="18"/>
    <s v="JE156"/>
    <m/>
    <x v="1787"/>
    <n v="845.39"/>
    <m/>
    <s v="EHS - Early Head Start"/>
    <x v="6"/>
    <s v="- No Location -"/>
    <s v="Essence Thompson"/>
  </r>
  <r>
    <s v="5000 - Salaries &amp; Wages"/>
    <s v="Journal"/>
    <x v="18"/>
    <s v="JE156"/>
    <m/>
    <x v="1727"/>
    <n v="1586.54"/>
    <m/>
    <s v="CCYC - Community Council of Young Children"/>
    <x v="22"/>
    <s v="Admin Office"/>
    <s v="Janessa Rivera"/>
  </r>
  <r>
    <s v="5000 - Salaries &amp; Wages"/>
    <s v="Journal"/>
    <x v="18"/>
    <s v="JE156"/>
    <m/>
    <x v="1692"/>
    <n v="134.69"/>
    <m/>
    <s v="CCR&amp;R - Child Care Resource &amp; Referral"/>
    <x v="25"/>
    <s v="- No Location -"/>
    <s v="Christine Morrison"/>
  </r>
  <r>
    <s v="5000 - Salaries &amp; Wages"/>
    <s v="Journal"/>
    <x v="18"/>
    <s v="JE156"/>
    <m/>
    <x v="1694"/>
    <n v="408.65"/>
    <m/>
    <s v="CCR&amp;R - Child Care Resource &amp; Referral"/>
    <x v="13"/>
    <s v="Admin Office"/>
    <s v="Elayne Schermerhorn"/>
  </r>
  <r>
    <s v="5000 - Salaries &amp; Wages"/>
    <s v="Journal"/>
    <x v="19"/>
    <s v="JE979"/>
    <m/>
    <x v="1788"/>
    <n v="99.98"/>
    <m/>
    <s v="CCR&amp;R - Child Care Resource &amp; Referral"/>
    <x v="11"/>
    <s v="- No Location -"/>
    <s v="Bonita Jackson"/>
  </r>
  <r>
    <s v="5000 - Salaries &amp; Wages"/>
    <s v="Journal"/>
    <x v="19"/>
    <s v="JE979"/>
    <m/>
    <x v="1789"/>
    <n v="533.84"/>
    <m/>
    <s v="CCR&amp;R - Child Care Resource &amp; Referral"/>
    <x v="25"/>
    <s v="- No Location -"/>
    <s v="Susan Ford"/>
  </r>
  <r>
    <s v="5000 - Salaries &amp; Wages"/>
    <s v="Journal"/>
    <x v="19"/>
    <s v="JE158"/>
    <m/>
    <x v="1790"/>
    <n v="3960.05"/>
    <m/>
    <s v="CCR&amp;R - Child Care Resource &amp; Referral"/>
    <x v="18"/>
    <s v="- No Location -"/>
    <m/>
  </r>
  <r>
    <s v="5000 - Salaries &amp; Wages"/>
    <s v="Journal"/>
    <x v="19"/>
    <s v="JE158"/>
    <m/>
    <x v="1790"/>
    <n v="1046.8699999999999"/>
    <m/>
    <s v="CCR&amp;R - Child Care Resource &amp; Referral"/>
    <x v="20"/>
    <s v="- No Location -"/>
    <m/>
  </r>
  <r>
    <s v="5000 - Salaries &amp; Wages"/>
    <s v="Journal"/>
    <x v="19"/>
    <s v="JE158"/>
    <m/>
    <x v="1790"/>
    <n v="1896.07"/>
    <m/>
    <s v="CCYC - Community Council of Young Children"/>
    <x v="22"/>
    <s v="- No Location -"/>
    <m/>
  </r>
  <r>
    <s v="5000 - Salaries &amp; Wages"/>
    <s v="Journal"/>
    <x v="19"/>
    <s v="JE158"/>
    <m/>
    <x v="1790"/>
    <n v="2233.5"/>
    <m/>
    <s v="CCR&amp;R - Child Care Resource &amp; Referral"/>
    <x v="1"/>
    <s v="- No Location -"/>
    <m/>
  </r>
  <r>
    <s v="5000 - Salaries &amp; Wages"/>
    <s v="Journal"/>
    <x v="19"/>
    <s v="JE158"/>
    <m/>
    <x v="1790"/>
    <n v="1198.78"/>
    <m/>
    <s v="CCR&amp;R - Child Care Resource &amp; Referral"/>
    <x v="25"/>
    <s v="- No Location -"/>
    <m/>
  </r>
  <r>
    <s v="5000 - Salaries &amp; Wages"/>
    <s v="Journal"/>
    <x v="19"/>
    <s v="JE158"/>
    <m/>
    <x v="1790"/>
    <n v="2209.87"/>
    <m/>
    <s v="CCR&amp;R - Child Care Resource &amp; Referral"/>
    <x v="11"/>
    <s v="- No Location -"/>
    <m/>
  </r>
  <r>
    <s v="5000 - Salaries &amp; Wages"/>
    <s v="Journal"/>
    <x v="19"/>
    <s v="JE158"/>
    <m/>
    <x v="1790"/>
    <n v="594.27"/>
    <m/>
    <s v="CCFP - Child Care Food Program"/>
    <x v="24"/>
    <s v="- No Location -"/>
    <m/>
  </r>
  <r>
    <s v="5000 - Salaries &amp; Wages"/>
    <s v="Journal"/>
    <x v="19"/>
    <s v="JE158"/>
    <m/>
    <x v="1790"/>
    <n v="1138.6500000000001"/>
    <m/>
    <s v="CCR&amp;R - Child Care Resource &amp; Referral"/>
    <x v="26"/>
    <s v="- No Location -"/>
    <m/>
  </r>
  <r>
    <s v="5000 - Salaries &amp; Wages"/>
    <s v="Journal"/>
    <x v="19"/>
    <s v="JE158"/>
    <m/>
    <x v="1790"/>
    <n v="4298.1400000000003"/>
    <m/>
    <s v="LiHeap - Low Income Home Energy Assistance Program"/>
    <x v="2"/>
    <s v="- No Location -"/>
    <m/>
  </r>
  <r>
    <s v="5000 - Salaries &amp; Wages"/>
    <s v="Journal"/>
    <x v="19"/>
    <s v="JE158"/>
    <m/>
    <x v="1558"/>
    <n v="2557.9499999999998"/>
    <m/>
    <s v="USF - Universal Service Fund"/>
    <x v="9"/>
    <s v="- No Location -"/>
    <m/>
  </r>
  <r>
    <s v="5000 - Salaries &amp; Wages"/>
    <s v="Journal"/>
    <x v="19"/>
    <s v="JE158"/>
    <m/>
    <x v="1790"/>
    <n v="224.3"/>
    <m/>
    <s v="CCR&amp;R - Child Care Resource &amp; Referral"/>
    <x v="23"/>
    <s v="- No Location -"/>
    <m/>
  </r>
  <r>
    <s v="5000 - Salaries &amp; Wages"/>
    <s v="Journal"/>
    <x v="19"/>
    <s v="JE979"/>
    <m/>
    <x v="1791"/>
    <n v="1955.3"/>
    <m/>
    <s v="CCR&amp;R - Child Care Resource &amp; Referral"/>
    <x v="25"/>
    <s v="- No Location -"/>
    <s v="Kristin Mayes"/>
  </r>
  <r>
    <s v="5000 - Salaries &amp; Wages"/>
    <s v="Journal"/>
    <x v="19"/>
    <s v="JE158"/>
    <m/>
    <x v="1790"/>
    <n v="42540.74"/>
    <m/>
    <s v="HS - Head Start"/>
    <x v="12"/>
    <s v="- No Location -"/>
    <m/>
  </r>
  <r>
    <s v="5000 - Salaries &amp; Wages"/>
    <s v="Journal"/>
    <x v="19"/>
    <s v="JE158"/>
    <m/>
    <x v="1790"/>
    <n v="19381.349999999999"/>
    <m/>
    <s v="CCR&amp;R - Child Care Resource &amp; Referral"/>
    <x v="13"/>
    <s v="- No Location -"/>
    <m/>
  </r>
  <r>
    <s v="5000 - Salaries &amp; Wages"/>
    <s v="Journal"/>
    <x v="19"/>
    <s v="JE158"/>
    <m/>
    <x v="1790"/>
    <n v="7136.71"/>
    <m/>
    <s v="CSBG - Community Service Block Grant"/>
    <x v="0"/>
    <s v="- No Location -"/>
    <m/>
  </r>
  <r>
    <s v="5000 - Salaries &amp; Wages"/>
    <s v="Journal"/>
    <x v="19"/>
    <s v="JE158"/>
    <m/>
    <x v="1790"/>
    <n v="1278.3900000000001"/>
    <m/>
    <s v="CCR&amp;R - Child Care Resource &amp; Referral"/>
    <x v="16"/>
    <s v="- No Location -"/>
    <m/>
  </r>
  <r>
    <s v="5000 - Salaries &amp; Wages"/>
    <s v="Journal"/>
    <x v="19"/>
    <s v="JE158"/>
    <m/>
    <x v="1790"/>
    <n v="6543.32"/>
    <m/>
    <s v="HF - Healthy Families"/>
    <x v="5"/>
    <s v="- No Location -"/>
    <m/>
  </r>
  <r>
    <s v="5000 - Salaries &amp; Wages"/>
    <s v="Journal"/>
    <x v="19"/>
    <s v="JE979"/>
    <m/>
    <x v="1788"/>
    <m/>
    <n v="366.99"/>
    <s v="CCR&amp;R - Child Care Resource &amp; Referral"/>
    <x v="16"/>
    <s v="- No Location -"/>
    <s v="Bonita Jackson"/>
  </r>
  <r>
    <s v="5000 - Salaries &amp; Wages"/>
    <s v="Journal"/>
    <x v="19"/>
    <s v="JE979"/>
    <m/>
    <x v="1789"/>
    <m/>
    <n v="1067.68"/>
    <s v="CCR&amp;R - Child Care Resource &amp; Referral"/>
    <x v="18"/>
    <s v="- No Location -"/>
    <s v="Susan Ford"/>
  </r>
  <r>
    <s v="5000 - Salaries &amp; Wages"/>
    <s v="Journal"/>
    <x v="19"/>
    <s v="JE158"/>
    <m/>
    <x v="1790"/>
    <n v="2207.98"/>
    <m/>
    <s v="HPRP2 - Homeless Prevention Rapid Rehousing"/>
    <x v="8"/>
    <s v="- No Location -"/>
    <m/>
  </r>
  <r>
    <s v="5000 - Salaries &amp; Wages"/>
    <s v="Journal"/>
    <x v="19"/>
    <s v="JE979"/>
    <m/>
    <x v="1788"/>
    <n v="198.5"/>
    <m/>
    <s v="CCR&amp;R - Child Care Resource &amp; Referral"/>
    <x v="25"/>
    <s v="- No Location -"/>
    <s v="Bonita Jackson"/>
  </r>
  <r>
    <s v="5000 - Salaries &amp; Wages"/>
    <s v="Journal"/>
    <x v="19"/>
    <s v="JE979"/>
    <m/>
    <x v="1789"/>
    <n v="1067.68"/>
    <m/>
    <s v="CCR&amp;R - Child Care Resource &amp; Referral"/>
    <x v="26"/>
    <s v="- No Location -"/>
    <s v="Susan Ford"/>
  </r>
  <r>
    <s v="5000 - Salaries &amp; Wages"/>
    <s v="Journal"/>
    <x v="19"/>
    <s v="JE979"/>
    <m/>
    <x v="1788"/>
    <m/>
    <n v="328.46"/>
    <s v="CCR&amp;R - Child Care Resource &amp; Referral"/>
    <x v="18"/>
    <s v="- No Location -"/>
    <s v="Bonita Jackson"/>
  </r>
  <r>
    <s v="5000 - Salaries &amp; Wages"/>
    <s v="Journal"/>
    <x v="19"/>
    <s v="JE158"/>
    <m/>
    <x v="1790"/>
    <n v="10507.43"/>
    <m/>
    <s v="EHS - Early Head Start"/>
    <x v="6"/>
    <s v="- No Location -"/>
    <m/>
  </r>
  <r>
    <s v="5000 - Salaries &amp; Wages"/>
    <s v="Journal"/>
    <x v="19"/>
    <s v="JE158"/>
    <m/>
    <x v="1790"/>
    <n v="3898.92"/>
    <m/>
    <s v="HF - Healthy Families"/>
    <x v="4"/>
    <s v="- No Location -"/>
    <m/>
  </r>
  <r>
    <s v="5000 - Salaries &amp; Wages"/>
    <s v="Journal"/>
    <x v="19"/>
    <s v="JE979"/>
    <m/>
    <x v="1791"/>
    <m/>
    <n v="1955.3"/>
    <s v="CCR&amp;R - Child Care Resource &amp; Referral"/>
    <x v="16"/>
    <s v="- No Location -"/>
    <s v="Kristin Mayes"/>
  </r>
  <r>
    <s v="5000 - Salaries &amp; Wages"/>
    <s v="Journal"/>
    <x v="19"/>
    <s v="JE158"/>
    <m/>
    <x v="1790"/>
    <n v="197.46"/>
    <m/>
    <s v="CCR&amp;R - Child Care Resource &amp; Referral"/>
    <x v="19"/>
    <s v="- No Location -"/>
    <m/>
  </r>
  <r>
    <s v="5000 - Salaries &amp; Wages"/>
    <s v="Journal"/>
    <x v="19"/>
    <s v="JE158"/>
    <m/>
    <x v="1790"/>
    <n v="55.38"/>
    <m/>
    <s v="HS - Head Start"/>
    <x v="15"/>
    <s v="- No Location -"/>
    <m/>
  </r>
  <r>
    <s v="5000 - Salaries &amp; Wages"/>
    <s v="Journal"/>
    <x v="19"/>
    <s v="JE979"/>
    <m/>
    <x v="1788"/>
    <n v="396.97"/>
    <m/>
    <s v="CCR&amp;R - Child Care Resource &amp; Referral"/>
    <x v="26"/>
    <s v="- No Location -"/>
    <s v="Bonita Jackson"/>
  </r>
  <r>
    <s v="5000 - Salaries &amp; Wages"/>
    <s v="Journal"/>
    <x v="19"/>
    <s v="JE158"/>
    <m/>
    <x v="1558"/>
    <n v="674.43"/>
    <m/>
    <s v="HF - Healthy Families"/>
    <x v="21"/>
    <s v="- No Location -"/>
    <m/>
  </r>
  <r>
    <s v="5000 - Salaries &amp; Wages"/>
    <s v="Journal"/>
    <x v="19"/>
    <s v="JE158"/>
    <m/>
    <x v="1790"/>
    <n v="2257.44"/>
    <m/>
    <s v="CSBG - Community Service Block Grant"/>
    <x v="17"/>
    <s v="- No Location -"/>
    <m/>
  </r>
  <r>
    <s v="5000 - Salaries &amp; Wages"/>
    <s v="Journal"/>
    <x v="19"/>
    <s v="JE979"/>
    <m/>
    <x v="1789"/>
    <m/>
    <n v="533.84"/>
    <s v="CCR&amp;R - Child Care Resource &amp; Referral"/>
    <x v="16"/>
    <s v="- No Location -"/>
    <s v="Susan Ford"/>
  </r>
  <r>
    <s v="5000 - Salaries &amp; Wages"/>
    <s v="Journal"/>
    <x v="20"/>
    <s v="JE159"/>
    <m/>
    <x v="1790"/>
    <m/>
    <n v="10507.43"/>
    <s v="EHS - Early Head Start"/>
    <x v="6"/>
    <s v="- No Location -"/>
    <m/>
  </r>
  <r>
    <s v="5000 - Salaries &amp; Wages"/>
    <s v="Journal"/>
    <x v="20"/>
    <s v="JE159"/>
    <m/>
    <x v="1790"/>
    <m/>
    <n v="224.3"/>
    <s v="CCR&amp;R - Child Care Resource &amp; Referral"/>
    <x v="23"/>
    <s v="- No Location -"/>
    <m/>
  </r>
  <r>
    <s v="5000 - Salaries &amp; Wages"/>
    <s v="Journal"/>
    <x v="20"/>
    <s v="JE159"/>
    <m/>
    <x v="1790"/>
    <m/>
    <n v="7136.71"/>
    <s v="CSBG - Community Service Block Grant"/>
    <x v="0"/>
    <s v="- No Location -"/>
    <m/>
  </r>
  <r>
    <s v="5000 - Salaries &amp; Wages"/>
    <s v="Journal"/>
    <x v="20"/>
    <s v="JE159"/>
    <m/>
    <x v="1790"/>
    <m/>
    <n v="2209.87"/>
    <s v="CCR&amp;R - Child Care Resource &amp; Referral"/>
    <x v="11"/>
    <s v="- No Location -"/>
    <m/>
  </r>
  <r>
    <s v="5000 - Salaries &amp; Wages"/>
    <s v="Journal"/>
    <x v="20"/>
    <s v="JE159"/>
    <m/>
    <x v="1790"/>
    <m/>
    <n v="3898.92"/>
    <s v="HF - Healthy Families"/>
    <x v="4"/>
    <s v="- No Location -"/>
    <m/>
  </r>
  <r>
    <s v="5000 - Salaries &amp; Wages"/>
    <s v="Journal"/>
    <x v="20"/>
    <s v="JE159"/>
    <m/>
    <x v="1790"/>
    <m/>
    <n v="1198.78"/>
    <s v="CCR&amp;R - Child Care Resource &amp; Referral"/>
    <x v="25"/>
    <s v="- No Location -"/>
    <m/>
  </r>
  <r>
    <s v="5000 - Salaries &amp; Wages"/>
    <s v="Journal"/>
    <x v="20"/>
    <s v="JE159"/>
    <m/>
    <x v="1790"/>
    <m/>
    <n v="6543.32"/>
    <s v="HF - Healthy Families"/>
    <x v="5"/>
    <s v="- No Location -"/>
    <m/>
  </r>
  <r>
    <s v="5000 - Salaries &amp; Wages"/>
    <s v="Journal"/>
    <x v="20"/>
    <s v="JE159"/>
    <m/>
    <x v="1790"/>
    <m/>
    <n v="594.27"/>
    <s v="CCFP - Child Care Food Program"/>
    <x v="24"/>
    <s v="- No Location -"/>
    <m/>
  </r>
  <r>
    <s v="5000 - Salaries &amp; Wages"/>
    <s v="Journal"/>
    <x v="20"/>
    <s v="JE159"/>
    <m/>
    <x v="1790"/>
    <m/>
    <n v="1278.3900000000001"/>
    <s v="CCR&amp;R - Child Care Resource &amp; Referral"/>
    <x v="16"/>
    <s v="- No Location -"/>
    <m/>
  </r>
  <r>
    <s v="5000 - Salaries &amp; Wages"/>
    <s v="Journal"/>
    <x v="20"/>
    <s v="JE159"/>
    <m/>
    <x v="1790"/>
    <m/>
    <n v="1138.6500000000001"/>
    <s v="CCR&amp;R - Child Care Resource &amp; Referral"/>
    <x v="26"/>
    <s v="- No Location -"/>
    <m/>
  </r>
  <r>
    <s v="5000 - Salaries &amp; Wages"/>
    <s v="Journal"/>
    <x v="20"/>
    <s v="JE159"/>
    <m/>
    <x v="1790"/>
    <m/>
    <n v="1896.07"/>
    <s v="CCYC - Community Council of Young Children"/>
    <x v="22"/>
    <s v="- No Location -"/>
    <m/>
  </r>
  <r>
    <s v="5000 - Salaries &amp; Wages"/>
    <s v="Journal"/>
    <x v="20"/>
    <s v="JE159"/>
    <m/>
    <x v="1558"/>
    <m/>
    <n v="674.43"/>
    <s v="HF - Healthy Families"/>
    <x v="21"/>
    <s v="- No Location -"/>
    <m/>
  </r>
  <r>
    <s v="5000 - Salaries &amp; Wages"/>
    <s v="Journal"/>
    <x v="20"/>
    <s v="JE159"/>
    <m/>
    <x v="1790"/>
    <m/>
    <n v="3960.05"/>
    <s v="CCR&amp;R - Child Care Resource &amp; Referral"/>
    <x v="18"/>
    <s v="- No Location -"/>
    <m/>
  </r>
  <r>
    <s v="5000 - Salaries &amp; Wages"/>
    <s v="Journal"/>
    <x v="20"/>
    <s v="JE159"/>
    <m/>
    <x v="1790"/>
    <m/>
    <n v="55.38"/>
    <s v="HS - Head Start"/>
    <x v="15"/>
    <s v="- No Location -"/>
    <m/>
  </r>
  <r>
    <s v="5000 - Salaries &amp; Wages"/>
    <s v="Journal"/>
    <x v="20"/>
    <s v="JE159"/>
    <m/>
    <x v="1790"/>
    <m/>
    <n v="19381.349999999999"/>
    <s v="CCR&amp;R - Child Care Resource &amp; Referral"/>
    <x v="13"/>
    <s v="- No Location -"/>
    <m/>
  </r>
  <r>
    <s v="5000 - Salaries &amp; Wages"/>
    <s v="Journal"/>
    <x v="20"/>
    <s v="JE159"/>
    <m/>
    <x v="1790"/>
    <m/>
    <n v="42540.74"/>
    <s v="HS - Head Start"/>
    <x v="12"/>
    <s v="- No Location -"/>
    <m/>
  </r>
  <r>
    <s v="5000 - Salaries &amp; Wages"/>
    <s v="Journal"/>
    <x v="20"/>
    <s v="JE159"/>
    <m/>
    <x v="1790"/>
    <m/>
    <n v="2257.44"/>
    <s v="CSBG - Community Service Block Grant"/>
    <x v="17"/>
    <s v="- No Location -"/>
    <m/>
  </r>
  <r>
    <s v="5000 - Salaries &amp; Wages"/>
    <s v="Journal"/>
    <x v="20"/>
    <s v="JE159"/>
    <m/>
    <x v="1790"/>
    <m/>
    <n v="4298.1400000000003"/>
    <s v="LiHeap - Low Income Home Energy Assistance Program"/>
    <x v="2"/>
    <s v="- No Location -"/>
    <m/>
  </r>
  <r>
    <s v="5000 - Salaries &amp; Wages"/>
    <s v="Journal"/>
    <x v="20"/>
    <s v="JE159"/>
    <m/>
    <x v="1790"/>
    <m/>
    <n v="197.46"/>
    <s v="CCR&amp;R - Child Care Resource &amp; Referral"/>
    <x v="19"/>
    <s v="- No Location -"/>
    <m/>
  </r>
  <r>
    <s v="5000 - Salaries &amp; Wages"/>
    <s v="Journal"/>
    <x v="20"/>
    <s v="JE159"/>
    <m/>
    <x v="1790"/>
    <m/>
    <n v="2207.98"/>
    <s v="HPRP2 - Homeless Prevention Rapid Rehousing"/>
    <x v="8"/>
    <s v="- No Location -"/>
    <m/>
  </r>
  <r>
    <s v="5000 - Salaries &amp; Wages"/>
    <s v="Journal"/>
    <x v="20"/>
    <s v="JE159"/>
    <m/>
    <x v="1790"/>
    <m/>
    <n v="2233.5"/>
    <s v="CCR&amp;R - Child Care Resource &amp; Referral"/>
    <x v="1"/>
    <s v="- No Location -"/>
    <m/>
  </r>
  <r>
    <s v="5000 - Salaries &amp; Wages"/>
    <s v="Journal"/>
    <x v="20"/>
    <s v="JE159"/>
    <m/>
    <x v="1558"/>
    <m/>
    <n v="2557.9499999999998"/>
    <s v="USF - Universal Service Fund"/>
    <x v="9"/>
    <s v="- No Location -"/>
    <m/>
  </r>
  <r>
    <s v="5000 - Salaries &amp; Wages"/>
    <s v="Journal"/>
    <x v="20"/>
    <s v="JE159"/>
    <m/>
    <x v="1790"/>
    <m/>
    <n v="1046.8699999999999"/>
    <s v="CCR&amp;R - Child Care Resource &amp; Referral"/>
    <x v="20"/>
    <s v="- No Location -"/>
    <m/>
  </r>
  <r>
    <s v="5000 - Salaries &amp; Wages"/>
    <s v="Journal"/>
    <x v="21"/>
    <s v="JE157"/>
    <m/>
    <x v="1792"/>
    <n v="767.44"/>
    <m/>
    <s v="EHS - Early Head Start"/>
    <x v="6"/>
    <s v="- No Location -"/>
    <s v="Katilynn Ditzel"/>
  </r>
  <r>
    <s v="5000 - Salaries &amp; Wages"/>
    <s v="Journal"/>
    <x v="21"/>
    <s v="JE157"/>
    <m/>
    <x v="1793"/>
    <n v="897.08"/>
    <m/>
    <s v="HS - Head Start"/>
    <x v="12"/>
    <s v="- No Location -"/>
    <s v="Denise Klein"/>
  </r>
  <r>
    <s v="5000 - Salaries &amp; Wages"/>
    <s v="Journal"/>
    <x v="21"/>
    <s v="JE157"/>
    <m/>
    <x v="1794"/>
    <n v="869.68"/>
    <m/>
    <s v="HS - Head Start"/>
    <x v="12"/>
    <s v="- No Location -"/>
    <s v="Tawona Hill"/>
  </r>
  <r>
    <s v="5000 - Salaries &amp; Wages"/>
    <s v="Journal"/>
    <x v="21"/>
    <s v="JE157"/>
    <m/>
    <x v="1795"/>
    <n v="302.52999999999997"/>
    <m/>
    <s v="CCR&amp;R - Child Care Resource &amp; Referral"/>
    <x v="18"/>
    <s v="Admin Office"/>
    <s v="Greta Peterson"/>
  </r>
  <r>
    <s v="5000 - Salaries &amp; Wages"/>
    <s v="Journal"/>
    <x v="21"/>
    <s v="JE157"/>
    <m/>
    <x v="1796"/>
    <n v="940.52"/>
    <m/>
    <s v="HPRP2 - Homeless Prevention Rapid Rehousing"/>
    <x v="8"/>
    <s v="- No Location -"/>
    <s v="Christina Adriani"/>
  </r>
  <r>
    <s v="5000 - Salaries &amp; Wages"/>
    <s v="Journal"/>
    <x v="21"/>
    <s v="JE157"/>
    <m/>
    <x v="1797"/>
    <n v="114.29"/>
    <m/>
    <s v="EHS - Early Head Start"/>
    <x v="6"/>
    <s v="Admin Office"/>
    <s v="Amie Sharer"/>
  </r>
  <r>
    <s v="5000 - Salaries &amp; Wages"/>
    <s v="Journal"/>
    <x v="21"/>
    <s v="JE157"/>
    <m/>
    <x v="1798"/>
    <n v="238.43"/>
    <m/>
    <s v="HS - Head Start"/>
    <x v="12"/>
    <s v="- No Location -"/>
    <s v="Patricia Joyce"/>
  </r>
  <r>
    <s v="5000 - Salaries &amp; Wages"/>
    <s v="Journal"/>
    <x v="21"/>
    <s v="JE157"/>
    <m/>
    <x v="1799"/>
    <n v="99.4"/>
    <m/>
    <s v="CCR&amp;R - Child Care Resource &amp; Referral"/>
    <x v="18"/>
    <s v="- No Location -"/>
    <s v="Kendra Plummer"/>
  </r>
  <r>
    <s v="5000 - Salaries &amp; Wages"/>
    <s v="Journal"/>
    <x v="21"/>
    <s v="JE157"/>
    <m/>
    <x v="1800"/>
    <n v="48.08"/>
    <m/>
    <s v="HF - Healthy Families"/>
    <x v="4"/>
    <s v="Admin Office"/>
    <s v="Elayne Schermerhorn"/>
  </r>
  <r>
    <s v="5000 - Salaries &amp; Wages"/>
    <s v="Journal"/>
    <x v="21"/>
    <s v="JE157"/>
    <m/>
    <x v="1799"/>
    <n v="20.9"/>
    <m/>
    <s v="HF - Healthy Families"/>
    <x v="5"/>
    <s v="- No Location -"/>
    <s v="Kendra Plummer"/>
  </r>
  <r>
    <s v="5000 - Salaries &amp; Wages"/>
    <s v="Journal"/>
    <x v="21"/>
    <s v="JE157"/>
    <m/>
    <x v="1801"/>
    <n v="782.69"/>
    <m/>
    <s v="CSBG - Community Service Block Grant"/>
    <x v="17"/>
    <s v="- No Location -"/>
    <s v="Sheila Hughes"/>
  </r>
  <r>
    <s v="5000 - Salaries &amp; Wages"/>
    <s v="Journal"/>
    <x v="21"/>
    <s v="JE157"/>
    <m/>
    <x v="1802"/>
    <n v="809.73"/>
    <m/>
    <s v="CCR&amp;R - Child Care Resource &amp; Referral"/>
    <x v="26"/>
    <s v="- No Location -"/>
    <s v="Christine Morrison"/>
  </r>
  <r>
    <s v="5000 - Salaries &amp; Wages"/>
    <s v="Journal"/>
    <x v="21"/>
    <s v="JE157"/>
    <m/>
    <x v="1800"/>
    <n v="625"/>
    <m/>
    <s v="EHS - Early Head Start"/>
    <x v="6"/>
    <s v="Admin Office"/>
    <s v="Elayne Schermerhorn"/>
  </r>
  <r>
    <s v="5000 - Salaries &amp; Wages"/>
    <s v="Journal"/>
    <x v="21"/>
    <s v="JE157"/>
    <m/>
    <x v="1799"/>
    <n v="105.89"/>
    <m/>
    <s v="LiHeap - Low Income Home Energy Assistance Program"/>
    <x v="2"/>
    <s v="- No Location -"/>
    <s v="Kendra Plummer"/>
  </r>
  <r>
    <s v="5000 - Salaries &amp; Wages"/>
    <s v="Journal"/>
    <x v="21"/>
    <s v="JE157"/>
    <m/>
    <x v="1803"/>
    <n v="401.94"/>
    <m/>
    <m/>
    <x v="10"/>
    <s v="- No Location -"/>
    <m/>
  </r>
  <r>
    <s v="5000 - Salaries &amp; Wages"/>
    <s v="Journal"/>
    <x v="21"/>
    <s v="JE157"/>
    <m/>
    <x v="1804"/>
    <n v="490"/>
    <m/>
    <s v="CCFP - Child Care Food Program"/>
    <x v="24"/>
    <s v="- No Location -"/>
    <s v="Gabrielle Morton"/>
  </r>
  <r>
    <s v="5000 - Salaries &amp; Wages"/>
    <s v="Journal"/>
    <x v="21"/>
    <s v="JE157"/>
    <m/>
    <x v="1805"/>
    <n v="646"/>
    <m/>
    <s v="LiHeap - Low Income Home Energy Assistance Program"/>
    <x v="2"/>
    <s v="- No Location -"/>
    <s v="Donna Hajzer"/>
  </r>
  <r>
    <s v="5000 - Salaries &amp; Wages"/>
    <s v="Journal"/>
    <x v="21"/>
    <s v="JE157"/>
    <m/>
    <x v="1806"/>
    <n v="899.13"/>
    <m/>
    <s v="CCR&amp;R - Child Care Resource &amp; Referral"/>
    <x v="13"/>
    <s v="- No Location -"/>
    <s v="DaShaun Davis"/>
  </r>
  <r>
    <s v="5000 - Salaries &amp; Wages"/>
    <s v="Journal"/>
    <x v="21"/>
    <s v="JE157"/>
    <m/>
    <x v="1807"/>
    <n v="846.15"/>
    <m/>
    <s v="HS - Head Start"/>
    <x v="12"/>
    <s v="Admin Office"/>
    <s v="Francine Taylor"/>
  </r>
  <r>
    <s v="5000 - Salaries &amp; Wages"/>
    <s v="Journal"/>
    <x v="21"/>
    <s v="JE157"/>
    <m/>
    <x v="1808"/>
    <n v="201.57"/>
    <m/>
    <s v="HS - Head Start"/>
    <x v="12"/>
    <s v="Admin Office"/>
    <s v="Colin Harty"/>
  </r>
  <r>
    <s v="5000 - Salaries &amp; Wages"/>
    <s v="Journal"/>
    <x v="21"/>
    <s v="JE157"/>
    <m/>
    <x v="1809"/>
    <n v="354.96"/>
    <m/>
    <s v="HPRP2 - Homeless Prevention Rapid Rehousing"/>
    <x v="8"/>
    <s v="- No Location -"/>
    <s v="Rovenna Overton"/>
  </r>
  <r>
    <s v="5000 - Salaries &amp; Wages"/>
    <s v="Journal"/>
    <x v="21"/>
    <s v="JE157"/>
    <m/>
    <x v="1810"/>
    <n v="367.39"/>
    <m/>
    <s v="EHS - Early Head Start"/>
    <x v="6"/>
    <s v="Admin Office"/>
    <s v="Ruben Johnson"/>
  </r>
  <r>
    <s v="5000 - Salaries &amp; Wages"/>
    <s v="Journal"/>
    <x v="21"/>
    <s v="JE157"/>
    <m/>
    <x v="1811"/>
    <n v="1814.15"/>
    <m/>
    <s v="HS - Head Start"/>
    <x v="15"/>
    <s v="- No Location -"/>
    <s v="Jennifer Jones"/>
  </r>
  <r>
    <s v="5000 - Salaries &amp; Wages"/>
    <s v="Journal"/>
    <x v="21"/>
    <s v="JE157"/>
    <m/>
    <x v="1812"/>
    <n v="615.38"/>
    <m/>
    <s v="HF - Healthy Families"/>
    <x v="21"/>
    <s v="- No Location -"/>
    <s v="Stephanie Dixon"/>
  </r>
  <r>
    <s v="5000 - Salaries &amp; Wages"/>
    <s v="Journal"/>
    <x v="21"/>
    <s v="JE157"/>
    <m/>
    <x v="1813"/>
    <n v="512.47"/>
    <m/>
    <s v="HS - Head Start"/>
    <x v="12"/>
    <s v="- No Location -"/>
    <s v="Donna Wilbur"/>
  </r>
  <r>
    <s v="5000 - Salaries &amp; Wages"/>
    <s v="Journal"/>
    <x v="21"/>
    <s v="JE157"/>
    <m/>
    <x v="1814"/>
    <n v="2050.5500000000002"/>
    <m/>
    <s v="HS - Head Start"/>
    <x v="12"/>
    <s v="- No Location -"/>
    <s v="Christiana Buffett"/>
  </r>
  <r>
    <s v="5000 - Salaries &amp; Wages"/>
    <s v="Journal"/>
    <x v="21"/>
    <s v="JE157"/>
    <m/>
    <x v="1807"/>
    <n v="642.23"/>
    <m/>
    <s v="CCR&amp;R - Child Care Resource &amp; Referral"/>
    <x v="18"/>
    <s v="Admin Office"/>
    <s v="Francine Taylor"/>
  </r>
  <r>
    <s v="5000 - Salaries &amp; Wages"/>
    <s v="Journal"/>
    <x v="21"/>
    <s v="JE157"/>
    <m/>
    <x v="1815"/>
    <n v="138.58000000000001"/>
    <m/>
    <s v="HF - Healthy Families"/>
    <x v="21"/>
    <s v="Admin Office"/>
    <s v="Michelle Hewitt"/>
  </r>
  <r>
    <s v="5000 - Salaries &amp; Wages"/>
    <s v="Journal"/>
    <x v="21"/>
    <s v="JE157"/>
    <m/>
    <x v="1816"/>
    <n v="197.29"/>
    <m/>
    <s v="CCR&amp;R - Child Care Resource &amp; Referral"/>
    <x v="16"/>
    <s v="- No Location -"/>
    <s v="Sue Fenick"/>
  </r>
  <r>
    <s v="5000 - Salaries &amp; Wages"/>
    <s v="Journal"/>
    <x v="21"/>
    <s v="JE157"/>
    <m/>
    <x v="1817"/>
    <n v="500"/>
    <m/>
    <s v="EHS - Early Head Start"/>
    <x v="6"/>
    <s v="Admin Office"/>
    <s v="Sharon Forman"/>
  </r>
  <r>
    <s v="5000 - Salaries &amp; Wages"/>
    <s v="Journal"/>
    <x v="21"/>
    <s v="JE157"/>
    <m/>
    <x v="1818"/>
    <n v="1038.46"/>
    <m/>
    <s v="HS - Head Start"/>
    <x v="12"/>
    <s v="Admin Office"/>
    <s v="Gary Mease"/>
  </r>
  <r>
    <s v="5000 - Salaries &amp; Wages"/>
    <s v="Journal"/>
    <x v="21"/>
    <s v="JE157"/>
    <m/>
    <x v="1800"/>
    <n v="504.81"/>
    <m/>
    <s v="CCR&amp;R - Child Care Resource &amp; Referral"/>
    <x v="18"/>
    <s v="Admin Office"/>
    <s v="Elayne Schermerhorn"/>
  </r>
  <r>
    <s v="5000 - Salaries &amp; Wages"/>
    <s v="Journal"/>
    <x v="21"/>
    <s v="JE157"/>
    <m/>
    <x v="1801"/>
    <n v="155.12"/>
    <m/>
    <s v="HF - Healthy Families"/>
    <x v="5"/>
    <s v="- No Location -"/>
    <s v="Sheila Hughes"/>
  </r>
  <r>
    <s v="5000 - Salaries &amp; Wages"/>
    <s v="Journal"/>
    <x v="21"/>
    <s v="JE157"/>
    <m/>
    <x v="1819"/>
    <n v="700"/>
    <m/>
    <s v="HS - Head Start"/>
    <x v="12"/>
    <s v="- No Location -"/>
    <s v="Kameron Wood"/>
  </r>
  <r>
    <s v="5000 - Salaries &amp; Wages"/>
    <s v="Journal"/>
    <x v="21"/>
    <s v="JE157"/>
    <m/>
    <x v="1820"/>
    <n v="1968.74"/>
    <m/>
    <s v="HS - Head Start"/>
    <x v="12"/>
    <s v="- No Location -"/>
    <s v="Bonnie Sheipe-Warthen"/>
  </r>
  <r>
    <s v="5000 - Salaries &amp; Wages"/>
    <s v="Journal"/>
    <x v="21"/>
    <s v="JE157"/>
    <m/>
    <x v="1821"/>
    <n v="156.85"/>
    <m/>
    <s v="HF - Healthy Families"/>
    <x v="4"/>
    <s v="- No Location -"/>
    <s v="Claire Garner"/>
  </r>
  <r>
    <s v="5000 - Salaries &amp; Wages"/>
    <s v="Journal"/>
    <x v="21"/>
    <s v="JE157"/>
    <m/>
    <x v="1812"/>
    <n v="565.77"/>
    <m/>
    <s v="HF - Healthy Families"/>
    <x v="5"/>
    <s v="- No Location -"/>
    <s v="Stephanie Dixon"/>
  </r>
  <r>
    <s v="5000 - Salaries &amp; Wages"/>
    <s v="Journal"/>
    <x v="21"/>
    <s v="JE157"/>
    <m/>
    <x v="1822"/>
    <n v="903.43"/>
    <m/>
    <s v="EHS - Early Head Start"/>
    <x v="6"/>
    <s v="- No Location -"/>
    <s v="Elizabeth Jensen"/>
  </r>
  <r>
    <s v="5000 - Salaries &amp; Wages"/>
    <s v="Journal"/>
    <x v="21"/>
    <s v="JE157"/>
    <m/>
    <x v="1797"/>
    <n v="350.06"/>
    <m/>
    <s v="HS - Head Start"/>
    <x v="12"/>
    <s v="Admin Office"/>
    <s v="Amie Sharer"/>
  </r>
  <r>
    <s v="5000 - Salaries &amp; Wages"/>
    <s v="Journal"/>
    <x v="21"/>
    <s v="JE157"/>
    <m/>
    <x v="1823"/>
    <n v="1183.8800000000001"/>
    <m/>
    <s v="HS - Head Start"/>
    <x v="15"/>
    <s v="- No Location -"/>
    <s v="Megan Rodrigues"/>
  </r>
  <r>
    <s v="5000 - Salaries &amp; Wages"/>
    <s v="Journal"/>
    <x v="21"/>
    <s v="JE157"/>
    <m/>
    <x v="1824"/>
    <n v="388.58"/>
    <m/>
    <s v="LiHeap - Low Income Home Energy Assistance Program"/>
    <x v="2"/>
    <s v="- No Location -"/>
    <s v="Shirley Matthews"/>
  </r>
  <r>
    <s v="5000 - Salaries &amp; Wages"/>
    <s v="Journal"/>
    <x v="21"/>
    <s v="JE157"/>
    <m/>
    <x v="1825"/>
    <n v="114.23"/>
    <m/>
    <s v="HF - Healthy Families"/>
    <x v="4"/>
    <s v="Admin Office"/>
    <s v="Janessa Rivera"/>
  </r>
  <r>
    <s v="5000 - Salaries &amp; Wages"/>
    <s v="Journal"/>
    <x v="21"/>
    <s v="JE157"/>
    <m/>
    <x v="1826"/>
    <n v="1393.36"/>
    <m/>
    <s v="HF - Healthy Families"/>
    <x v="5"/>
    <s v="- No Location -"/>
    <s v="Bridgett Pollard"/>
  </r>
  <r>
    <s v="5000 - Salaries &amp; Wages"/>
    <s v="Journal"/>
    <x v="21"/>
    <s v="JE157"/>
    <m/>
    <x v="1827"/>
    <n v="280.18"/>
    <m/>
    <s v="CCR&amp;R - Child Care Resource &amp; Referral"/>
    <x v="23"/>
    <s v="- No Location -"/>
    <s v="Judith Byrne"/>
  </r>
  <r>
    <s v="5000 - Salaries &amp; Wages"/>
    <s v="Journal"/>
    <x v="21"/>
    <s v="JE157"/>
    <m/>
    <x v="1802"/>
    <n v="134.96"/>
    <m/>
    <s v="CCR&amp;R - Child Care Resource &amp; Referral"/>
    <x v="25"/>
    <s v="- No Location -"/>
    <s v="Christine Morrison"/>
  </r>
  <r>
    <s v="5000 - Salaries &amp; Wages"/>
    <s v="Journal"/>
    <x v="21"/>
    <s v="JE157"/>
    <m/>
    <x v="1828"/>
    <n v="705"/>
    <m/>
    <s v="HS - Head Start"/>
    <x v="12"/>
    <s v="- No Location -"/>
    <s v="Chalesha Jefferson"/>
  </r>
  <r>
    <s v="5000 - Salaries &amp; Wages"/>
    <s v="Journal"/>
    <x v="21"/>
    <s v="JE157"/>
    <m/>
    <x v="1809"/>
    <n v="469.62"/>
    <m/>
    <s v="USF - Universal Service Fund"/>
    <x v="9"/>
    <s v="- No Location -"/>
    <s v="Rovenna Overton"/>
  </r>
  <r>
    <s v="5000 - Salaries &amp; Wages"/>
    <s v="Journal"/>
    <x v="21"/>
    <s v="JE157"/>
    <m/>
    <x v="1829"/>
    <n v="910"/>
    <m/>
    <s v="CCR&amp;R - Child Care Resource &amp; Referral"/>
    <x v="13"/>
    <s v="- No Location -"/>
    <s v="Ariel Howard"/>
  </r>
  <r>
    <s v="5000 - Salaries &amp; Wages"/>
    <s v="Journal"/>
    <x v="21"/>
    <s v="JE157"/>
    <m/>
    <x v="1802"/>
    <n v="134.96"/>
    <m/>
    <s v="CCR&amp;R - Child Care Resource &amp; Referral"/>
    <x v="11"/>
    <s v="- No Location -"/>
    <s v="Christine Morrison"/>
  </r>
  <r>
    <s v="5000 - Salaries &amp; Wages"/>
    <s v="Journal"/>
    <x v="21"/>
    <s v="JE157"/>
    <m/>
    <x v="1830"/>
    <n v="839.38"/>
    <m/>
    <s v="EHS - Early Head Start"/>
    <x v="6"/>
    <s v="- No Location -"/>
    <s v="Essence Thompson"/>
  </r>
  <r>
    <s v="5000 - Salaries &amp; Wages"/>
    <s v="Journal"/>
    <x v="21"/>
    <s v="JE157"/>
    <m/>
    <x v="1831"/>
    <n v="2294.87"/>
    <m/>
    <s v="HS - Head Start"/>
    <x v="12"/>
    <s v="- No Location -"/>
    <s v="LOIS BOND"/>
  </r>
  <r>
    <s v="5000 - Salaries &amp; Wages"/>
    <s v="Journal"/>
    <x v="21"/>
    <s v="JE157"/>
    <m/>
    <x v="1832"/>
    <n v="210.39"/>
    <m/>
    <s v="USF - Universal Service Fund"/>
    <x v="9"/>
    <s v="- No Location -"/>
    <s v="Quamillah Nelson"/>
  </r>
  <r>
    <s v="5000 - Salaries &amp; Wages"/>
    <s v="Journal"/>
    <x v="21"/>
    <s v="JE157"/>
    <m/>
    <x v="1833"/>
    <n v="1419.4"/>
    <m/>
    <s v="HF - Healthy Families"/>
    <x v="4"/>
    <s v="- No Location -"/>
    <s v="Marissa Stellwag"/>
  </r>
  <r>
    <s v="5000 - Salaries &amp; Wages"/>
    <s v="Journal"/>
    <x v="21"/>
    <s v="JE157"/>
    <m/>
    <x v="1834"/>
    <n v="1350.08"/>
    <m/>
    <s v="HS - Head Start"/>
    <x v="12"/>
    <s v="- No Location -"/>
    <s v="Michelle Horan"/>
  </r>
  <r>
    <s v="5000 - Salaries &amp; Wages"/>
    <s v="Journal"/>
    <x v="21"/>
    <s v="JE157"/>
    <m/>
    <x v="1795"/>
    <n v="151.26"/>
    <m/>
    <s v="CCFP - Child Care Food Program"/>
    <x v="24"/>
    <s v="Admin Office"/>
    <s v="Greta Peterson"/>
  </r>
  <r>
    <s v="5000 - Salaries &amp; Wages"/>
    <s v="Journal"/>
    <x v="21"/>
    <s v="JE157"/>
    <m/>
    <x v="1807"/>
    <n v="74.040000000000006"/>
    <m/>
    <s v="LiHeap - Low Income Home Energy Assistance Program"/>
    <x v="2"/>
    <s v="Admin Office"/>
    <s v="Francine Taylor"/>
  </r>
  <r>
    <s v="5000 - Salaries &amp; Wages"/>
    <s v="Journal"/>
    <x v="21"/>
    <s v="JE157"/>
    <m/>
    <x v="1801"/>
    <n v="120.96"/>
    <m/>
    <s v="CSBG - Community Service Block Grant"/>
    <x v="0"/>
    <s v="- No Location -"/>
    <s v="Sheila Hughes"/>
  </r>
  <r>
    <s v="5000 - Salaries &amp; Wages"/>
    <s v="Journal"/>
    <x v="21"/>
    <s v="JE157"/>
    <m/>
    <x v="1835"/>
    <n v="1289.3900000000001"/>
    <m/>
    <s v="EHS - Early Head Start"/>
    <x v="6"/>
    <s v="- No Location -"/>
    <s v="Toxi Miller"/>
  </r>
  <r>
    <s v="5000 - Salaries &amp; Wages"/>
    <s v="Journal"/>
    <x v="21"/>
    <s v="JE157"/>
    <m/>
    <x v="1836"/>
    <n v="142.97999999999999"/>
    <m/>
    <s v="CCR&amp;R - Child Care Resource &amp; Referral"/>
    <x v="20"/>
    <s v="- No Location -"/>
    <s v="Victoria Reger"/>
  </r>
  <r>
    <s v="5000 - Salaries &amp; Wages"/>
    <s v="Journal"/>
    <x v="21"/>
    <s v="JE157"/>
    <m/>
    <x v="1837"/>
    <n v="88.86"/>
    <m/>
    <s v="CCR&amp;R - Child Care Resource &amp; Referral"/>
    <x v="20"/>
    <s v="- No Location -"/>
    <s v="Kristin Mayes"/>
  </r>
  <r>
    <s v="5000 - Salaries &amp; Wages"/>
    <s v="Journal"/>
    <x v="21"/>
    <s v="JE157"/>
    <m/>
    <x v="1795"/>
    <n v="75.63"/>
    <m/>
    <s v="LiHeap - Low Income Home Energy Assistance Program"/>
    <x v="2"/>
    <s v="Admin Office"/>
    <s v="Greta Peterson"/>
  </r>
  <r>
    <s v="5000 - Salaries &amp; Wages"/>
    <s v="Journal"/>
    <x v="21"/>
    <s v="JE157"/>
    <m/>
    <x v="1838"/>
    <n v="321.3"/>
    <m/>
    <s v="LiHeap - Low Income Home Energy Assistance Program"/>
    <x v="2"/>
    <s v="- No Location -"/>
    <s v="Vincent Padilla"/>
  </r>
  <r>
    <s v="5000 - Salaries &amp; Wages"/>
    <s v="Journal"/>
    <x v="21"/>
    <s v="JE157"/>
    <m/>
    <x v="1801"/>
    <n v="155.12"/>
    <m/>
    <s v="HF - Healthy Families"/>
    <x v="4"/>
    <s v="- No Location -"/>
    <s v="Sheila Hughes"/>
  </r>
  <r>
    <s v="5000 - Salaries &amp; Wages"/>
    <s v="Journal"/>
    <x v="21"/>
    <s v="JE157"/>
    <m/>
    <x v="1807"/>
    <n v="96.04"/>
    <m/>
    <s v="CSBG - Community Service Block Grant"/>
    <x v="17"/>
    <s v="Admin Office"/>
    <s v="Francine Taylor"/>
  </r>
  <r>
    <s v="5000 - Salaries &amp; Wages"/>
    <s v="Journal"/>
    <x v="21"/>
    <s v="JE157"/>
    <m/>
    <x v="1810"/>
    <n v="2769.98"/>
    <m/>
    <s v="HS - Head Start"/>
    <x v="12"/>
    <s v="Admin Office"/>
    <s v="Ruben Johnson"/>
  </r>
  <r>
    <s v="5000 - Salaries &amp; Wages"/>
    <s v="Journal"/>
    <x v="21"/>
    <s v="JE157"/>
    <m/>
    <x v="1839"/>
    <n v="1029.81"/>
    <m/>
    <s v="CCR&amp;R - Child Care Resource &amp; Referral"/>
    <x v="13"/>
    <s v="- No Location -"/>
    <s v="Donna Conley"/>
  </r>
  <r>
    <s v="5000 - Salaries &amp; Wages"/>
    <s v="Journal"/>
    <x v="21"/>
    <s v="JE157"/>
    <m/>
    <x v="1840"/>
    <n v="700"/>
    <m/>
    <s v="HS - Head Start"/>
    <x v="15"/>
    <s v="- No Location -"/>
    <s v="Carrie Dougherty"/>
  </r>
  <r>
    <s v="5000 - Salaries &amp; Wages"/>
    <s v="Journal"/>
    <x v="21"/>
    <s v="JE157"/>
    <m/>
    <x v="1841"/>
    <n v="705.68"/>
    <m/>
    <s v="HS - Head Start"/>
    <x v="12"/>
    <s v="- No Location -"/>
    <s v="Nasirah Aminuddin"/>
  </r>
  <r>
    <s v="5000 - Salaries &amp; Wages"/>
    <s v="Journal"/>
    <x v="21"/>
    <s v="JE157"/>
    <m/>
    <x v="1842"/>
    <n v="1554.53"/>
    <m/>
    <s v="CCR&amp;R - Child Care Resource &amp; Referral"/>
    <x v="13"/>
    <s v="- No Location -"/>
    <s v="Shellinda Hardie"/>
  </r>
  <r>
    <s v="5000 - Salaries &amp; Wages"/>
    <s v="Journal"/>
    <x v="21"/>
    <s v="JE157"/>
    <m/>
    <x v="1843"/>
    <n v="425.67"/>
    <m/>
    <s v="CCR&amp;R - Child Care Resource &amp; Referral"/>
    <x v="26"/>
    <s v="- No Location -"/>
    <s v="Jacquelyn Righter"/>
  </r>
  <r>
    <s v="5000 - Salaries &amp; Wages"/>
    <s v="Journal"/>
    <x v="21"/>
    <s v="JE157"/>
    <m/>
    <x v="1844"/>
    <n v="413.99"/>
    <m/>
    <s v="HS - Head Start"/>
    <x v="12"/>
    <s v="- No Location -"/>
    <s v="Andrew Stellwag"/>
  </r>
  <r>
    <s v="5000 - Salaries &amp; Wages"/>
    <s v="Journal"/>
    <x v="21"/>
    <s v="JE157"/>
    <m/>
    <x v="1845"/>
    <n v="473.75"/>
    <m/>
    <s v="LiHeap - Low Income Home Energy Assistance Program"/>
    <x v="2"/>
    <s v="- No Location -"/>
    <s v="Patricia Brown"/>
  </r>
  <r>
    <s v="5000 - Salaries &amp; Wages"/>
    <s v="Journal"/>
    <x v="21"/>
    <s v="JE157"/>
    <m/>
    <x v="1799"/>
    <n v="63.54"/>
    <m/>
    <s v="USF - Universal Service Fund"/>
    <x v="9"/>
    <s v="- No Location -"/>
    <s v="Kendra Plummer"/>
  </r>
  <r>
    <s v="5000 - Salaries &amp; Wages"/>
    <s v="Journal"/>
    <x v="21"/>
    <s v="JE157"/>
    <m/>
    <x v="1846"/>
    <n v="250"/>
    <m/>
    <s v="CCR&amp;R - Child Care Resource &amp; Referral"/>
    <x v="13"/>
    <s v="Admin Office"/>
    <s v="Kyle Edwards"/>
  </r>
  <r>
    <s v="5000 - Salaries &amp; Wages"/>
    <s v="Journal"/>
    <x v="21"/>
    <s v="JE157"/>
    <m/>
    <x v="1847"/>
    <n v="1060.31"/>
    <m/>
    <s v="HS - Head Start"/>
    <x v="12"/>
    <s v="- No Location -"/>
    <s v="Bonnie Logan"/>
  </r>
  <r>
    <s v="5000 - Salaries &amp; Wages"/>
    <s v="Journal"/>
    <x v="21"/>
    <s v="JE157"/>
    <m/>
    <x v="1848"/>
    <n v="415.74"/>
    <m/>
    <s v="HS - Head Start"/>
    <x v="12"/>
    <s v="Admin Office"/>
    <s v="Michelle Hewitt"/>
  </r>
  <r>
    <s v="5000 - Salaries &amp; Wages"/>
    <s v="Journal"/>
    <x v="21"/>
    <s v="JE157"/>
    <m/>
    <x v="1849"/>
    <n v="416.42"/>
    <m/>
    <s v="CCR&amp;R - Child Care Resource &amp; Referral"/>
    <x v="18"/>
    <s v="Admin Office"/>
    <s v="Manvir Gill"/>
  </r>
  <r>
    <s v="5000 - Salaries &amp; Wages"/>
    <s v="Journal"/>
    <x v="21"/>
    <s v="JE157"/>
    <m/>
    <x v="1850"/>
    <n v="667.3"/>
    <m/>
    <s v="CCR&amp;R - Child Care Resource &amp; Referral"/>
    <x v="20"/>
    <s v="- No Location -"/>
    <s v="Susan Ford"/>
  </r>
  <r>
    <s v="5000 - Salaries &amp; Wages"/>
    <s v="Journal"/>
    <x v="21"/>
    <s v="JE157"/>
    <m/>
    <x v="1851"/>
    <n v="242.55"/>
    <m/>
    <s v="CCR&amp;R - Child Care Resource &amp; Referral"/>
    <x v="13"/>
    <s v="- No Location -"/>
    <s v="Samir Reiz"/>
  </r>
  <r>
    <s v="5000 - Salaries &amp; Wages"/>
    <s v="Journal"/>
    <x v="21"/>
    <s v="JE157"/>
    <m/>
    <x v="1852"/>
    <n v="1388.64"/>
    <m/>
    <s v="HS - Head Start"/>
    <x v="12"/>
    <s v="- No Location -"/>
    <s v="Patricia Goldwire"/>
  </r>
  <r>
    <s v="5000 - Salaries &amp; Wages"/>
    <s v="Journal"/>
    <x v="21"/>
    <s v="JE157"/>
    <m/>
    <x v="1800"/>
    <n v="144.22999999999999"/>
    <m/>
    <s v="LiHeap - Low Income Home Energy Assistance Program"/>
    <x v="2"/>
    <s v="Admin Office"/>
    <s v="Elayne Schermerhorn"/>
  </r>
  <r>
    <s v="5000 - Salaries &amp; Wages"/>
    <s v="Journal"/>
    <x v="21"/>
    <s v="JE157"/>
    <m/>
    <x v="1853"/>
    <n v="988"/>
    <m/>
    <s v="CSBG - Community Service Block Grant"/>
    <x v="0"/>
    <s v="- No Location -"/>
    <s v="Gerlini Garrido"/>
  </r>
  <r>
    <s v="5000 - Salaries &amp; Wages"/>
    <s v="Journal"/>
    <x v="21"/>
    <s v="JE157"/>
    <m/>
    <x v="1810"/>
    <n v="2091.83"/>
    <m/>
    <s v="CSBG - Community Service Block Grant"/>
    <x v="0"/>
    <s v="Admin Office"/>
    <s v="Ruben Johnson"/>
  </r>
  <r>
    <s v="5000 - Salaries &amp; Wages"/>
    <s v="Journal"/>
    <x v="21"/>
    <s v="JE157"/>
    <m/>
    <x v="1854"/>
    <n v="915.59"/>
    <m/>
    <s v="CCR&amp;R - Child Care Resource &amp; Referral"/>
    <x v="13"/>
    <s v="- No Location -"/>
    <s v="Kathleen Moreland"/>
  </r>
  <r>
    <s v="5000 - Salaries &amp; Wages"/>
    <s v="Journal"/>
    <x v="21"/>
    <s v="JE157"/>
    <m/>
    <x v="1855"/>
    <n v="261.63"/>
    <m/>
    <s v="HS - Head Start"/>
    <x v="12"/>
    <s v="- No Location -"/>
    <s v="Jacquelyn Gardner"/>
  </r>
  <r>
    <s v="5000 - Salaries &amp; Wages"/>
    <s v="Journal"/>
    <x v="21"/>
    <s v="JE157"/>
    <m/>
    <x v="1856"/>
    <n v="324.87"/>
    <m/>
    <s v="USF - Universal Service Fund"/>
    <x v="9"/>
    <s v="- No Location -"/>
    <s v="Kayla Black"/>
  </r>
  <r>
    <s v="5000 - Salaries &amp; Wages"/>
    <s v="Journal"/>
    <x v="21"/>
    <s v="JE157"/>
    <m/>
    <x v="1798"/>
    <n v="484.08"/>
    <m/>
    <s v="EHS - Early Head Start"/>
    <x v="6"/>
    <s v="- No Location -"/>
    <s v="Patricia Joyce"/>
  </r>
  <r>
    <s v="5000 - Salaries &amp; Wages"/>
    <s v="Journal"/>
    <x v="21"/>
    <s v="JE157"/>
    <m/>
    <x v="1857"/>
    <n v="1189.79"/>
    <m/>
    <s v="HPRP2 - Homeless Prevention Rapid Rehousing"/>
    <x v="8"/>
    <s v="- No Location -"/>
    <s v="Melonie Vazquez"/>
  </r>
  <r>
    <s v="5000 - Salaries &amp; Wages"/>
    <s v="Journal"/>
    <x v="21"/>
    <s v="JE157"/>
    <m/>
    <x v="1818"/>
    <n v="433.85"/>
    <m/>
    <s v="CCR&amp;R - Child Care Resource &amp; Referral"/>
    <x v="18"/>
    <s v="Admin Office"/>
    <s v="Gary Mease"/>
  </r>
  <r>
    <s v="5000 - Salaries &amp; Wages"/>
    <s v="Journal"/>
    <x v="21"/>
    <s v="JE157"/>
    <m/>
    <x v="1799"/>
    <n v="27.96"/>
    <m/>
    <s v="HF - Healthy Families"/>
    <x v="4"/>
    <s v="- No Location -"/>
    <s v="Kendra Plummer"/>
  </r>
  <r>
    <s v="5000 - Salaries &amp; Wages"/>
    <s v="Journal"/>
    <x v="21"/>
    <s v="JE157"/>
    <m/>
    <x v="1858"/>
    <n v="2000.81"/>
    <m/>
    <s v="EHS - Early Head Start"/>
    <x v="6"/>
    <s v="- No Location -"/>
    <s v="Michelle Weaver"/>
  </r>
  <r>
    <s v="5000 - Salaries &amp; Wages"/>
    <s v="Journal"/>
    <x v="21"/>
    <s v="JE157"/>
    <m/>
    <x v="1859"/>
    <n v="1065"/>
    <m/>
    <s v="EHS - Early Head Start"/>
    <x v="6"/>
    <s v="- No Location -"/>
    <s v="Pantida Wescott"/>
  </r>
  <r>
    <s v="5000 - Salaries &amp; Wages"/>
    <s v="Journal"/>
    <x v="21"/>
    <s v="JE157"/>
    <m/>
    <x v="1818"/>
    <n v="33"/>
    <m/>
    <s v="CCYC - Community Council of Young Children"/>
    <x v="22"/>
    <s v="Admin Office"/>
    <s v="Gary Mease"/>
  </r>
  <r>
    <s v="5000 - Salaries &amp; Wages"/>
    <s v="Journal"/>
    <x v="21"/>
    <s v="JE157"/>
    <m/>
    <x v="1797"/>
    <n v="54.56"/>
    <m/>
    <s v="HF - Healthy Families"/>
    <x v="5"/>
    <s v="Admin Office"/>
    <s v="Amie Sharer"/>
  </r>
  <r>
    <s v="5000 - Salaries &amp; Wages"/>
    <s v="Journal"/>
    <x v="21"/>
    <s v="JE157"/>
    <m/>
    <x v="1795"/>
    <n v="181.52"/>
    <m/>
    <s v="CSBG - Community Service Block Grant"/>
    <x v="0"/>
    <s v="Admin Office"/>
    <s v="Greta Peterson"/>
  </r>
  <r>
    <s v="5000 - Salaries &amp; Wages"/>
    <s v="Journal"/>
    <x v="21"/>
    <s v="JE157"/>
    <m/>
    <x v="1816"/>
    <n v="197.29"/>
    <m/>
    <s v="CCR&amp;R - Child Care Resource &amp; Referral"/>
    <x v="13"/>
    <s v="- No Location -"/>
    <s v="Sue Fenick"/>
  </r>
  <r>
    <s v="5000 - Salaries &amp; Wages"/>
    <s v="Journal"/>
    <x v="21"/>
    <s v="JE157"/>
    <m/>
    <x v="1860"/>
    <n v="1172.08"/>
    <m/>
    <s v="HS - Head Start"/>
    <x v="12"/>
    <s v="- No Location -"/>
    <s v="Bobby Johnson"/>
  </r>
  <r>
    <s v="5000 - Salaries &amp; Wages"/>
    <s v="Journal"/>
    <x v="21"/>
    <s v="JE157"/>
    <m/>
    <x v="1861"/>
    <n v="2566.0500000000002"/>
    <m/>
    <s v="HS - Head Start"/>
    <x v="12"/>
    <s v="- No Location -"/>
    <s v="Natalie Mitchem"/>
  </r>
  <r>
    <s v="5000 - Salaries &amp; Wages"/>
    <s v="Journal"/>
    <x v="21"/>
    <s v="JE157"/>
    <m/>
    <x v="1825"/>
    <n v="432.69"/>
    <m/>
    <s v="LiHeap - Low Income Home Energy Assistance Program"/>
    <x v="2"/>
    <s v="Admin Office"/>
    <s v="Janessa Rivera"/>
  </r>
  <r>
    <s v="5000 - Salaries &amp; Wages"/>
    <s v="Journal"/>
    <x v="21"/>
    <s v="JE157"/>
    <m/>
    <x v="1800"/>
    <n v="750"/>
    <m/>
    <s v="CSBG - Community Service Block Grant"/>
    <x v="0"/>
    <s v="Admin Office"/>
    <s v="Elayne Schermerhorn"/>
  </r>
  <r>
    <s v="5000 - Salaries &amp; Wages"/>
    <s v="Journal"/>
    <x v="21"/>
    <s v="JE157"/>
    <m/>
    <x v="1818"/>
    <n v="433.15"/>
    <m/>
    <s v="CCR&amp;R - Child Care Resource &amp; Referral"/>
    <x v="13"/>
    <s v="Admin Office"/>
    <s v="Gary Mease"/>
  </r>
  <r>
    <s v="5000 - Salaries &amp; Wages"/>
    <s v="Journal"/>
    <x v="21"/>
    <s v="JE157"/>
    <m/>
    <x v="1862"/>
    <n v="829.04"/>
    <m/>
    <s v="HS - Head Start"/>
    <x v="12"/>
    <s v="- No Location -"/>
    <s v="Yvette Carpenter"/>
  </r>
  <r>
    <s v="5000 - Salaries &amp; Wages"/>
    <s v="Journal"/>
    <x v="21"/>
    <s v="JE157"/>
    <m/>
    <x v="1827"/>
    <n v="70.040000000000006"/>
    <m/>
    <s v="CCR&amp;R - Child Care Resource &amp; Referral"/>
    <x v="19"/>
    <s v="- No Location -"/>
    <s v="Judith Byrne"/>
  </r>
  <r>
    <s v="5000 - Salaries &amp; Wages"/>
    <s v="Journal"/>
    <x v="21"/>
    <s v="JE157"/>
    <m/>
    <x v="1799"/>
    <n v="388.28"/>
    <m/>
    <s v="CCYC - Community Council of Young Children"/>
    <x v="22"/>
    <s v="- No Location -"/>
    <s v="Kendra Plummer"/>
  </r>
  <r>
    <s v="5000 - Salaries &amp; Wages"/>
    <s v="Journal"/>
    <x v="21"/>
    <s v="JE157"/>
    <m/>
    <x v="1863"/>
    <n v="1552.4"/>
    <m/>
    <s v="CCR&amp;R - Child Care Resource &amp; Referral"/>
    <x v="1"/>
    <s v="- No Location -"/>
    <s v="Stacy D Cooper-Gindraw"/>
  </r>
  <r>
    <s v="5000 - Salaries &amp; Wages"/>
    <s v="Journal"/>
    <x v="21"/>
    <s v="JE157"/>
    <m/>
    <x v="1849"/>
    <n v="34.619999999999997"/>
    <m/>
    <s v="HPRP2 - Homeless Prevention Rapid Rehousing"/>
    <x v="8"/>
    <s v="Admin Office"/>
    <s v="Manvir Gill"/>
  </r>
  <r>
    <s v="5000 - Salaries &amp; Wages"/>
    <s v="Journal"/>
    <x v="21"/>
    <s v="JE157"/>
    <m/>
    <x v="1846"/>
    <n v="75"/>
    <m/>
    <s v="USF - Universal Service Fund"/>
    <x v="9"/>
    <s v="Admin Office"/>
    <s v="Kyle Edwards"/>
  </r>
  <r>
    <s v="5000 - Salaries &amp; Wages"/>
    <s v="Journal"/>
    <x v="21"/>
    <s v="JE157"/>
    <m/>
    <x v="1864"/>
    <n v="1088.3800000000001"/>
    <m/>
    <s v="HS - Head Start"/>
    <x v="12"/>
    <s v="- No Location -"/>
    <s v="Tina Berry"/>
  </r>
  <r>
    <s v="5000 - Salaries &amp; Wages"/>
    <s v="Journal"/>
    <x v="21"/>
    <s v="JE157"/>
    <m/>
    <x v="1846"/>
    <n v="250"/>
    <m/>
    <s v="CCR&amp;R - Child Care Resource &amp; Referral"/>
    <x v="18"/>
    <s v="Admin Office"/>
    <s v="Kyle Edwards"/>
  </r>
  <r>
    <s v="5000 - Salaries &amp; Wages"/>
    <s v="Journal"/>
    <x v="21"/>
    <s v="JE157"/>
    <m/>
    <x v="1865"/>
    <n v="311.14999999999998"/>
    <m/>
    <s v="USF - Universal Service Fund"/>
    <x v="9"/>
    <s v="- No Location -"/>
    <s v="Constance Pritchett"/>
  </r>
  <r>
    <s v="5000 - Salaries &amp; Wages"/>
    <s v="Journal"/>
    <x v="21"/>
    <s v="JE157"/>
    <m/>
    <x v="1845"/>
    <n v="278.23"/>
    <m/>
    <s v="USF - Universal Service Fund"/>
    <x v="9"/>
    <s v="- No Location -"/>
    <s v="Patricia Brown"/>
  </r>
  <r>
    <s v="5000 - Salaries &amp; Wages"/>
    <s v="Journal"/>
    <x v="21"/>
    <s v="JE157"/>
    <m/>
    <x v="1866"/>
    <n v="1807.69"/>
    <m/>
    <s v="HS - Head Start"/>
    <x v="12"/>
    <s v="- No Location -"/>
    <s v="Christine Himm"/>
  </r>
  <r>
    <s v="5000 - Salaries &amp; Wages"/>
    <s v="Journal"/>
    <x v="21"/>
    <s v="JE157"/>
    <m/>
    <x v="1867"/>
    <n v="1923.08"/>
    <m/>
    <s v="CSBG - Community Service Block Grant"/>
    <x v="0"/>
    <s v="- No Location -"/>
    <s v="Antoine Nelson"/>
  </r>
  <r>
    <s v="5000 - Salaries &amp; Wages"/>
    <s v="Journal"/>
    <x v="21"/>
    <s v="JE157"/>
    <m/>
    <x v="1851"/>
    <n v="565.95000000000005"/>
    <m/>
    <s v="CSBG - Community Service Block Grant"/>
    <x v="0"/>
    <s v="- No Location -"/>
    <s v="Samir Reiz"/>
  </r>
  <r>
    <s v="5000 - Salaries &amp; Wages"/>
    <s v="Journal"/>
    <x v="21"/>
    <s v="JE157"/>
    <m/>
    <x v="1868"/>
    <n v="894.4"/>
    <m/>
    <s v="CCR&amp;R - Child Care Resource &amp; Referral"/>
    <x v="13"/>
    <s v="- No Location -"/>
    <s v="Kathryn Magauran"/>
  </r>
  <r>
    <s v="5000 - Salaries &amp; Wages"/>
    <s v="Journal"/>
    <x v="21"/>
    <s v="JE157"/>
    <m/>
    <x v="1869"/>
    <n v="878.78"/>
    <m/>
    <s v="CCR&amp;R - Child Care Resource &amp; Referral"/>
    <x v="13"/>
    <s v="- No Location -"/>
    <s v="Deborah Carson"/>
  </r>
  <r>
    <s v="5000 - Salaries &amp; Wages"/>
    <s v="Journal"/>
    <x v="21"/>
    <s v="JE157"/>
    <m/>
    <x v="1813"/>
    <n v="1040.48"/>
    <m/>
    <s v="EHS - Early Head Start"/>
    <x v="6"/>
    <s v="- No Location -"/>
    <s v="Donna Wilbur"/>
  </r>
  <r>
    <s v="5000 - Salaries &amp; Wages"/>
    <s v="Journal"/>
    <x v="21"/>
    <s v="JE157"/>
    <m/>
    <x v="1837"/>
    <n v="88.88"/>
    <m/>
    <s v="CCR&amp;R - Child Care Resource &amp; Referral"/>
    <x v="19"/>
    <s v="- No Location -"/>
    <s v="Kristin Mayes"/>
  </r>
  <r>
    <s v="5000 - Salaries &amp; Wages"/>
    <s v="Journal"/>
    <x v="21"/>
    <s v="JE157"/>
    <m/>
    <x v="1805"/>
    <n v="379.39"/>
    <m/>
    <s v="USF - Universal Service Fund"/>
    <x v="9"/>
    <s v="- No Location -"/>
    <s v="Donna Hajzer"/>
  </r>
  <r>
    <s v="5000 - Salaries &amp; Wages"/>
    <s v="Journal"/>
    <x v="21"/>
    <s v="JE157"/>
    <m/>
    <x v="1797"/>
    <n v="52.54"/>
    <m/>
    <s v="CCYC - Community Council of Young Children"/>
    <x v="22"/>
    <s v="Admin Office"/>
    <s v="Amie Sharer"/>
  </r>
  <r>
    <s v="5000 - Salaries &amp; Wages"/>
    <s v="Journal"/>
    <x v="21"/>
    <s v="JE157"/>
    <m/>
    <x v="1846"/>
    <n v="75"/>
    <m/>
    <s v="LiHeap - Low Income Home Energy Assistance Program"/>
    <x v="2"/>
    <s v="Admin Office"/>
    <s v="Kyle Edwards"/>
  </r>
  <r>
    <s v="5000 - Salaries &amp; Wages"/>
    <s v="Journal"/>
    <x v="21"/>
    <s v="JE157"/>
    <m/>
    <x v="1795"/>
    <n v="726.06"/>
    <m/>
    <s v="HS - Head Start"/>
    <x v="12"/>
    <s v="Admin Office"/>
    <s v="Greta Peterson"/>
  </r>
  <r>
    <s v="5000 - Salaries &amp; Wages"/>
    <s v="Journal"/>
    <x v="21"/>
    <s v="JE157"/>
    <m/>
    <x v="1810"/>
    <n v="121.83"/>
    <m/>
    <s v="USF - Universal Service Fund"/>
    <x v="9"/>
    <s v="Admin Office"/>
    <s v="Ruben Johnson"/>
  </r>
  <r>
    <s v="5000 - Salaries &amp; Wages"/>
    <s v="Journal"/>
    <x v="21"/>
    <s v="JE157"/>
    <m/>
    <x v="1827"/>
    <n v="1050.6600000000001"/>
    <m/>
    <s v="CCR&amp;R - Child Care Resource &amp; Referral"/>
    <x v="16"/>
    <s v="- No Location -"/>
    <s v="Judith Byrne"/>
  </r>
  <r>
    <s v="5000 - Salaries &amp; Wages"/>
    <s v="Journal"/>
    <x v="21"/>
    <s v="JE157"/>
    <m/>
    <x v="1870"/>
    <n v="1053"/>
    <m/>
    <s v="CCR&amp;R - Child Care Resource &amp; Referral"/>
    <x v="13"/>
    <s v="- No Location -"/>
    <s v="Andrea Ferrare"/>
  </r>
  <r>
    <s v="5000 - Salaries &amp; Wages"/>
    <s v="Journal"/>
    <x v="21"/>
    <s v="JE157"/>
    <m/>
    <x v="1821"/>
    <n v="1755.57"/>
    <m/>
    <s v="HF - Healthy Families"/>
    <x v="5"/>
    <s v="- No Location -"/>
    <s v="Claire Garner"/>
  </r>
  <r>
    <s v="5000 - Salaries &amp; Wages"/>
    <s v="Journal"/>
    <x v="21"/>
    <s v="JE157"/>
    <m/>
    <x v="1871"/>
    <n v="1351.74"/>
    <m/>
    <s v="HF - Healthy Families"/>
    <x v="5"/>
    <s v="- No Location -"/>
    <s v="Ann Drennon"/>
  </r>
  <r>
    <s v="5000 - Salaries &amp; Wages"/>
    <s v="Journal"/>
    <x v="21"/>
    <s v="JE157"/>
    <m/>
    <x v="1872"/>
    <n v="146.31"/>
    <m/>
    <s v="EHS - Early Head Start"/>
    <x v="6"/>
    <s v="- No Location -"/>
    <s v="Tammy Joyce"/>
  </r>
  <r>
    <s v="5000 - Salaries &amp; Wages"/>
    <s v="Journal"/>
    <x v="21"/>
    <s v="JE157"/>
    <m/>
    <x v="1873"/>
    <n v="1210.1300000000001"/>
    <m/>
    <s v="HS - Head Start"/>
    <x v="12"/>
    <s v="- No Location -"/>
    <s v="Seham Azabawi"/>
  </r>
  <r>
    <s v="5000 - Salaries &amp; Wages"/>
    <s v="Journal"/>
    <x v="21"/>
    <s v="JE157"/>
    <m/>
    <x v="1874"/>
    <n v="781.41"/>
    <m/>
    <s v="HS - Head Start"/>
    <x v="12"/>
    <s v="- No Location -"/>
    <s v="Natasha Joseph"/>
  </r>
  <r>
    <s v="5000 - Salaries &amp; Wages"/>
    <s v="Journal"/>
    <x v="21"/>
    <s v="JE157"/>
    <m/>
    <x v="1875"/>
    <n v="1169.4100000000001"/>
    <m/>
    <s v="HS - Head Start"/>
    <x v="12"/>
    <s v="- No Location -"/>
    <s v="Kristen Furniss"/>
  </r>
  <r>
    <s v="5000 - Salaries &amp; Wages"/>
    <s v="Journal"/>
    <x v="21"/>
    <s v="JE157"/>
    <m/>
    <x v="1824"/>
    <n v="228.22"/>
    <m/>
    <s v="USF - Universal Service Fund"/>
    <x v="9"/>
    <s v="- No Location -"/>
    <s v="Shirley Matthews"/>
  </r>
  <r>
    <s v="5000 - Salaries &amp; Wages"/>
    <s v="Journal"/>
    <x v="21"/>
    <s v="JE157"/>
    <m/>
    <x v="1807"/>
    <n v="103.65"/>
    <m/>
    <s v="CSBG - Community Service Block Grant"/>
    <x v="0"/>
    <s v="Admin Office"/>
    <s v="Francine Taylor"/>
  </r>
  <r>
    <s v="5000 - Salaries &amp; Wages"/>
    <s v="Journal"/>
    <x v="21"/>
    <s v="JE157"/>
    <m/>
    <x v="1876"/>
    <n v="1079.92"/>
    <m/>
    <s v="EHS - Early Head Start"/>
    <x v="6"/>
    <s v="- No Location -"/>
    <s v="Ayanna Martin"/>
  </r>
  <r>
    <s v="5000 - Salaries &amp; Wages"/>
    <s v="Journal"/>
    <x v="21"/>
    <s v="JE157"/>
    <m/>
    <x v="1838"/>
    <n v="188.7"/>
    <m/>
    <s v="USF - Universal Service Fund"/>
    <x v="9"/>
    <s v="- No Location -"/>
    <s v="Vincent Padilla"/>
  </r>
  <r>
    <s v="5000 - Salaries &amp; Wages"/>
    <s v="Journal"/>
    <x v="21"/>
    <s v="JE157"/>
    <m/>
    <x v="1821"/>
    <n v="98.54"/>
    <m/>
    <s v="HF - Healthy Families"/>
    <x v="21"/>
    <s v="- No Location -"/>
    <s v="Claire Garner"/>
  </r>
  <r>
    <s v="5000 - Salaries &amp; Wages"/>
    <s v="Journal"/>
    <x v="21"/>
    <s v="JE157"/>
    <m/>
    <x v="1807"/>
    <n v="133.27000000000001"/>
    <m/>
    <s v="CCR&amp;R - Child Care Resource &amp; Referral"/>
    <x v="13"/>
    <s v="Admin Office"/>
    <s v="Francine Taylor"/>
  </r>
  <r>
    <s v="5000 - Salaries &amp; Wages"/>
    <s v="Journal"/>
    <x v="21"/>
    <s v="JE157"/>
    <m/>
    <x v="1877"/>
    <n v="864.19"/>
    <m/>
    <s v="HS - Head Start"/>
    <x v="12"/>
    <s v="- No Location -"/>
    <s v="William Carson"/>
  </r>
  <r>
    <s v="5000 - Salaries &amp; Wages"/>
    <s v="Journal"/>
    <x v="21"/>
    <s v="JE157"/>
    <m/>
    <x v="1797"/>
    <n v="36.869999999999997"/>
    <m/>
    <s v="HPRP2 - Homeless Prevention Rapid Rehousing"/>
    <x v="8"/>
    <s v="Admin Office"/>
    <s v="Amie Sharer"/>
  </r>
  <r>
    <s v="5000 - Salaries &amp; Wages"/>
    <s v="Journal"/>
    <x v="21"/>
    <s v="JE157"/>
    <m/>
    <x v="1818"/>
    <n v="184.62"/>
    <m/>
    <s v="CSBG - Community Service Block Grant"/>
    <x v="0"/>
    <s v="Admin Office"/>
    <s v="Gary Mease"/>
  </r>
  <r>
    <s v="5000 - Salaries &amp; Wages"/>
    <s v="Journal"/>
    <x v="21"/>
    <s v="JE157"/>
    <m/>
    <x v="1850"/>
    <n v="533.84"/>
    <m/>
    <s v="CCR&amp;R - Child Care Resource &amp; Referral"/>
    <x v="18"/>
    <s v="- No Location -"/>
    <s v="Susan Ford"/>
  </r>
  <r>
    <s v="5000 - Salaries &amp; Wages"/>
    <s v="Journal"/>
    <x v="21"/>
    <s v="JE157"/>
    <m/>
    <x v="1878"/>
    <n v="183.49"/>
    <m/>
    <s v="CCR&amp;R - Child Care Resource &amp; Referral"/>
    <x v="16"/>
    <s v="- No Location -"/>
    <s v="Bonita Jackson"/>
  </r>
  <r>
    <s v="5000 - Salaries &amp; Wages"/>
    <s v="Journal"/>
    <x v="21"/>
    <s v="JE157"/>
    <m/>
    <x v="1879"/>
    <n v="250"/>
    <m/>
    <s v="CCR&amp;R - Child Care Resource &amp; Referral"/>
    <x v="18"/>
    <s v="Admin Office"/>
    <s v="Sharon Forman"/>
  </r>
  <r>
    <s v="5000 - Salaries &amp; Wages"/>
    <s v="Journal"/>
    <x v="21"/>
    <s v="JE157"/>
    <m/>
    <x v="1832"/>
    <n v="358.24"/>
    <m/>
    <s v="LiHeap - Low Income Home Energy Assistance Program"/>
    <x v="2"/>
    <s v="- No Location -"/>
    <s v="Quamillah Nelson"/>
  </r>
  <r>
    <s v="5000 - Salaries &amp; Wages"/>
    <s v="Journal"/>
    <x v="21"/>
    <s v="JE157"/>
    <m/>
    <x v="1878"/>
    <n v="1488.68"/>
    <m/>
    <s v="CCR&amp;R - Child Care Resource &amp; Referral"/>
    <x v="13"/>
    <s v="- No Location -"/>
    <s v="Bonita Jackson"/>
  </r>
  <r>
    <s v="5000 - Salaries &amp; Wages"/>
    <s v="Journal"/>
    <x v="21"/>
    <s v="JE157"/>
    <m/>
    <x v="1880"/>
    <n v="1162.0899999999999"/>
    <m/>
    <s v="CCR&amp;R - Child Care Resource &amp; Referral"/>
    <x v="13"/>
    <s v="- No Location -"/>
    <s v="Rayna Gadsden"/>
  </r>
  <r>
    <s v="5000 - Salaries &amp; Wages"/>
    <s v="Journal"/>
    <x v="21"/>
    <s v="JE157"/>
    <m/>
    <x v="1881"/>
    <n v="211.04"/>
    <m/>
    <s v="HS - Head Start"/>
    <x v="12"/>
    <s v="Admin Office"/>
    <s v="Robert Mayfield"/>
  </r>
  <r>
    <s v="5000 - Salaries &amp; Wages"/>
    <s v="Journal"/>
    <x v="21"/>
    <s v="JE157"/>
    <m/>
    <x v="1807"/>
    <n v="105.77"/>
    <m/>
    <s v="CCFP - Child Care Food Program"/>
    <x v="24"/>
    <s v="Admin Office"/>
    <s v="Francine Taylor"/>
  </r>
  <r>
    <s v="5000 - Salaries &amp; Wages"/>
    <s v="Journal"/>
    <x v="21"/>
    <s v="JE157"/>
    <m/>
    <x v="1846"/>
    <n v="71.25"/>
    <m/>
    <s v="HF - Healthy Families"/>
    <x v="5"/>
    <s v="Admin Office"/>
    <s v="Kyle Edwards"/>
  </r>
  <r>
    <s v="5000 - Salaries &amp; Wages"/>
    <s v="Journal"/>
    <x v="21"/>
    <s v="JE157"/>
    <m/>
    <x v="1882"/>
    <n v="1046.69"/>
    <m/>
    <s v="CCR&amp;R - Child Care Resource &amp; Referral"/>
    <x v="11"/>
    <s v="- No Location -"/>
    <s v="Vivyan Saloka"/>
  </r>
  <r>
    <s v="5000 - Salaries &amp; Wages"/>
    <s v="Journal"/>
    <x v="21"/>
    <s v="JE157"/>
    <m/>
    <x v="1793"/>
    <n v="441.85"/>
    <m/>
    <s v="EHS - Early Head Start"/>
    <x v="6"/>
    <s v="- No Location -"/>
    <s v="Denise Klein"/>
  </r>
  <r>
    <s v="5000 - Salaries &amp; Wages"/>
    <s v="Journal"/>
    <x v="21"/>
    <s v="JE157"/>
    <m/>
    <x v="1883"/>
    <n v="1253.42"/>
    <m/>
    <s v="HS - Head Start"/>
    <x v="12"/>
    <s v="- No Location -"/>
    <s v="Heather Coleman"/>
  </r>
  <r>
    <s v="5000 - Salaries &amp; Wages"/>
    <s v="Journal"/>
    <x v="21"/>
    <s v="JE157"/>
    <m/>
    <x v="1865"/>
    <n v="529.79999999999995"/>
    <m/>
    <s v="LiHeap - Low Income Home Energy Assistance Program"/>
    <x v="2"/>
    <s v="- No Location -"/>
    <s v="Constance Pritchett"/>
  </r>
  <r>
    <s v="5000 - Salaries &amp; Wages"/>
    <s v="Journal"/>
    <x v="21"/>
    <s v="JE157"/>
    <m/>
    <x v="1825"/>
    <n v="85.38"/>
    <m/>
    <s v="HF - Healthy Families"/>
    <x v="5"/>
    <s v="Admin Office"/>
    <s v="Janessa Rivera"/>
  </r>
  <r>
    <s v="5000 - Salaries &amp; Wages"/>
    <s v="Journal"/>
    <x v="21"/>
    <s v="JE157"/>
    <m/>
    <x v="1809"/>
    <n v="491.19"/>
    <m/>
    <s v="CSBG - Community Service Block Grant"/>
    <x v="0"/>
    <s v="- No Location -"/>
    <s v="Rovenna Overton"/>
  </r>
  <r>
    <s v="5000 - Salaries &amp; Wages"/>
    <s v="Journal"/>
    <x v="21"/>
    <s v="JE157"/>
    <m/>
    <x v="1849"/>
    <n v="574.62"/>
    <m/>
    <s v="CSBG - Community Service Block Grant"/>
    <x v="0"/>
    <s v="Admin Office"/>
    <s v="Manvir Gill"/>
  </r>
  <r>
    <s v="5000 - Salaries &amp; Wages"/>
    <s v="Journal"/>
    <x v="21"/>
    <s v="JE157"/>
    <m/>
    <x v="1872"/>
    <n v="1316.79"/>
    <m/>
    <s v="HS - Head Start"/>
    <x v="12"/>
    <s v="- No Location -"/>
    <s v="Tammy Joyce"/>
  </r>
  <r>
    <s v="5000 - Salaries &amp; Wages"/>
    <s v="Journal"/>
    <x v="21"/>
    <s v="JE157"/>
    <m/>
    <x v="1879"/>
    <n v="1125"/>
    <m/>
    <s v="HS - Head Start"/>
    <x v="12"/>
    <s v="Admin Office"/>
    <s v="Sharon Forman"/>
  </r>
  <r>
    <s v="5000 - Salaries &amp; Wages"/>
    <s v="Journal"/>
    <x v="21"/>
    <s v="JE157"/>
    <m/>
    <x v="1878"/>
    <n v="164.23"/>
    <m/>
    <s v="CCR&amp;R - Child Care Resource &amp; Referral"/>
    <x v="18"/>
    <s v="- No Location -"/>
    <s v="Bonita Jackson"/>
  </r>
  <r>
    <s v="5000 - Salaries &amp; Wages"/>
    <s v="Journal"/>
    <x v="21"/>
    <s v="JE157"/>
    <m/>
    <x v="1816"/>
    <n v="98.64"/>
    <m/>
    <s v="CCR&amp;R - Child Care Resource &amp; Referral"/>
    <x v="19"/>
    <s v="- No Location -"/>
    <s v="Sue Fenick"/>
  </r>
  <r>
    <s v="5000 - Salaries &amp; Wages"/>
    <s v="Journal"/>
    <x v="21"/>
    <s v="JE157"/>
    <m/>
    <x v="1884"/>
    <n v="309.76"/>
    <m/>
    <s v="USF - Universal Service Fund"/>
    <x v="9"/>
    <s v="- No Location -"/>
    <s v="Denise Cacalori"/>
  </r>
  <r>
    <s v="5000 - Salaries &amp; Wages"/>
    <s v="Journal"/>
    <x v="21"/>
    <s v="JE157"/>
    <m/>
    <x v="1851"/>
    <n v="124.74"/>
    <m/>
    <s v="EHS - Early Head Start"/>
    <x v="6"/>
    <s v="- No Location -"/>
    <s v="Samir Reiz"/>
  </r>
  <r>
    <s v="5000 - Salaries &amp; Wages"/>
    <s v="Journal"/>
    <x v="21"/>
    <s v="JE157"/>
    <m/>
    <x v="1885"/>
    <n v="1136.71"/>
    <m/>
    <s v="CCR&amp;R - Child Care Resource &amp; Referral"/>
    <x v="18"/>
    <s v="Admin Office"/>
    <s v="Darshpreet Thind"/>
  </r>
  <r>
    <s v="5000 - Salaries &amp; Wages"/>
    <s v="Journal"/>
    <x v="21"/>
    <s v="JE157"/>
    <m/>
    <x v="1816"/>
    <n v="295.93"/>
    <m/>
    <s v="CCR&amp;R - Child Care Resource &amp; Referral"/>
    <x v="20"/>
    <s v="- No Location -"/>
    <s v="Sue Fenick"/>
  </r>
  <r>
    <s v="5000 - Salaries &amp; Wages"/>
    <s v="Journal"/>
    <x v="21"/>
    <s v="JE157"/>
    <m/>
    <x v="1815"/>
    <n v="600.51"/>
    <m/>
    <s v="HF - Healthy Families"/>
    <x v="5"/>
    <s v="Admin Office"/>
    <s v="Michelle Hewitt"/>
  </r>
  <r>
    <s v="5000 - Salaries &amp; Wages"/>
    <s v="Journal"/>
    <x v="21"/>
    <s v="JE157"/>
    <m/>
    <x v="1857"/>
    <n v="279.08999999999997"/>
    <m/>
    <s v="CSBG - Community Service Block Grant"/>
    <x v="17"/>
    <s v="- No Location -"/>
    <s v="Melonie Vazquez"/>
  </r>
  <r>
    <s v="5000 - Salaries &amp; Wages"/>
    <s v="Journal"/>
    <x v="21"/>
    <s v="JE157"/>
    <m/>
    <x v="1850"/>
    <n v="266.92"/>
    <m/>
    <s v="CCR&amp;R - Child Care Resource &amp; Referral"/>
    <x v="16"/>
    <s v="- No Location -"/>
    <s v="Susan Ford"/>
  </r>
  <r>
    <s v="5000 - Salaries &amp; Wages"/>
    <s v="Journal"/>
    <x v="21"/>
    <s v="JE157"/>
    <m/>
    <x v="1886"/>
    <n v="954.76"/>
    <m/>
    <s v="CCR&amp;R - Child Care Resource &amp; Referral"/>
    <x v="13"/>
    <s v="- No Location -"/>
    <s v="Ashley Moore"/>
  </r>
  <r>
    <s v="5000 - Salaries &amp; Wages"/>
    <s v="Journal"/>
    <x v="21"/>
    <s v="JE157"/>
    <m/>
    <x v="1887"/>
    <n v="697.5"/>
    <m/>
    <s v="HS - Head Start"/>
    <x v="12"/>
    <s v="- No Location -"/>
    <s v="Jennifer Elder"/>
  </r>
  <r>
    <s v="5000 - Salaries &amp; Wages"/>
    <s v="Journal"/>
    <x v="21"/>
    <s v="JE157"/>
    <m/>
    <x v="1888"/>
    <n v="1055.33"/>
    <m/>
    <s v="CCR&amp;R - Child Care Resource &amp; Referral"/>
    <x v="13"/>
    <s v="- No Location -"/>
    <s v="Anjail Abdul-Badee-Johnson"/>
  </r>
  <r>
    <s v="5000 - Salaries &amp; Wages"/>
    <s v="Journal"/>
    <x v="21"/>
    <s v="JE157"/>
    <m/>
    <x v="1816"/>
    <n v="1183.74"/>
    <m/>
    <s v="CCR&amp;R - Child Care Resource &amp; Referral"/>
    <x v="11"/>
    <s v="- No Location -"/>
    <s v="Sue Fenick"/>
  </r>
  <r>
    <s v="5000 - Salaries &amp; Wages"/>
    <s v="Journal"/>
    <x v="21"/>
    <s v="JE157"/>
    <m/>
    <x v="1818"/>
    <n v="69.23"/>
    <m/>
    <s v="HS - Head Start"/>
    <x v="15"/>
    <s v="Admin Office"/>
    <s v="Gary Mease"/>
  </r>
  <r>
    <s v="5000 - Salaries &amp; Wages"/>
    <s v="Journal"/>
    <x v="21"/>
    <s v="JE157"/>
    <m/>
    <x v="1809"/>
    <n v="799.62"/>
    <m/>
    <s v="LiHeap - Low Income Home Energy Assistance Program"/>
    <x v="2"/>
    <s v="- No Location -"/>
    <s v="Rovenna Overton"/>
  </r>
  <r>
    <s v="5000 - Salaries &amp; Wages"/>
    <s v="Journal"/>
    <x v="21"/>
    <s v="JE157"/>
    <m/>
    <x v="1795"/>
    <n v="75.63"/>
    <m/>
    <s v="USF - Universal Service Fund"/>
    <x v="9"/>
    <s v="Admin Office"/>
    <s v="Greta Peterson"/>
  </r>
  <r>
    <s v="5000 - Salaries &amp; Wages"/>
    <s v="Journal"/>
    <x v="21"/>
    <s v="JE157"/>
    <m/>
    <x v="1812"/>
    <n v="506.21"/>
    <m/>
    <s v="HF - Healthy Families"/>
    <x v="4"/>
    <s v="- No Location -"/>
    <s v="Stephanie Dixon"/>
  </r>
  <r>
    <s v="5000 - Salaries &amp; Wages"/>
    <s v="Journal"/>
    <x v="21"/>
    <s v="JE157"/>
    <m/>
    <x v="1846"/>
    <n v="500"/>
    <m/>
    <s v="CSBG - Community Service Block Grant"/>
    <x v="0"/>
    <s v="Admin Office"/>
    <s v="Kyle Edwards"/>
  </r>
  <r>
    <s v="5000 - Salaries &amp; Wages"/>
    <s v="Journal"/>
    <x v="21"/>
    <s v="JE157"/>
    <m/>
    <x v="1810"/>
    <n v="276.66000000000003"/>
    <m/>
    <s v="CSBG - Community Service Block Grant"/>
    <x v="17"/>
    <s v="Admin Office"/>
    <s v="Ruben Johnson"/>
  </r>
  <r>
    <s v="5000 - Salaries &amp; Wages"/>
    <s v="Journal"/>
    <x v="21"/>
    <s v="JE157"/>
    <m/>
    <x v="1889"/>
    <n v="1387"/>
    <m/>
    <s v="HS - Head Start"/>
    <x v="12"/>
    <s v="- No Location -"/>
    <s v="Jennifer Carley-Price"/>
  </r>
  <r>
    <s v="5000 - Salaries &amp; Wages"/>
    <s v="Journal"/>
    <x v="21"/>
    <s v="JE157"/>
    <m/>
    <x v="1885"/>
    <n v="1049.28"/>
    <m/>
    <s v="HS - Head Start"/>
    <x v="12"/>
    <s v="Admin Office"/>
    <s v="Darshpreet Thind"/>
  </r>
  <r>
    <s v="5000 - Salaries &amp; Wages"/>
    <s v="Journal"/>
    <x v="21"/>
    <s v="JE157"/>
    <m/>
    <x v="1890"/>
    <n v="705"/>
    <m/>
    <s v="HS - Head Start"/>
    <x v="12"/>
    <s v="- No Location -"/>
    <s v="Carolyn Weston"/>
  </r>
  <r>
    <s v="5000 - Salaries &amp; Wages"/>
    <s v="Journal"/>
    <x v="21"/>
    <s v="JE157"/>
    <m/>
    <x v="1836"/>
    <n v="810.22"/>
    <m/>
    <s v="CCR&amp;R - Child Care Resource &amp; Referral"/>
    <x v="13"/>
    <s v="- No Location -"/>
    <s v="Victoria Reger"/>
  </r>
  <r>
    <s v="5000 - Salaries &amp; Wages"/>
    <s v="Journal"/>
    <x v="21"/>
    <s v="JE157"/>
    <m/>
    <x v="1891"/>
    <n v="1822.49"/>
    <m/>
    <s v="HS - Head Start"/>
    <x v="12"/>
    <s v="- No Location -"/>
    <s v="ISATA BAH"/>
  </r>
  <r>
    <s v="5000 - Salaries &amp; Wages"/>
    <s v="Journal"/>
    <x v="21"/>
    <s v="JE157"/>
    <m/>
    <x v="1892"/>
    <n v="1081.1500000000001"/>
    <m/>
    <s v="HS - Head Start"/>
    <x v="12"/>
    <s v="- No Location -"/>
    <s v="Keshia Flewellen"/>
  </r>
  <r>
    <s v="5000 - Salaries &amp; Wages"/>
    <s v="Journal"/>
    <x v="21"/>
    <s v="JE157"/>
    <m/>
    <x v="1801"/>
    <n v="209.19"/>
    <m/>
    <s v="CCYC - Community Council of Young Children"/>
    <x v="22"/>
    <s v="- No Location -"/>
    <s v="Sheila Hughes"/>
  </r>
  <r>
    <s v="5000 - Salaries &amp; Wages"/>
    <s v="Journal"/>
    <x v="21"/>
    <s v="JE157"/>
    <m/>
    <x v="1879"/>
    <n v="625"/>
    <m/>
    <s v="CSBG - Community Service Block Grant"/>
    <x v="0"/>
    <s v="Admin Office"/>
    <s v="Sharon Forman"/>
  </r>
  <r>
    <s v="5000 - Salaries &amp; Wages"/>
    <s v="Journal"/>
    <x v="21"/>
    <s v="JE157"/>
    <m/>
    <x v="1893"/>
    <n v="964.28"/>
    <m/>
    <s v="CCR&amp;R - Child Care Resource &amp; Referral"/>
    <x v="13"/>
    <s v="- No Location -"/>
    <s v="Janelle Yvette Sample"/>
  </r>
  <r>
    <s v="5000 - Salaries &amp; Wages"/>
    <s v="Journal"/>
    <x v="21"/>
    <s v="JE157"/>
    <m/>
    <x v="1800"/>
    <n v="408.65"/>
    <m/>
    <s v="CCR&amp;R - Child Care Resource &amp; Referral"/>
    <x v="13"/>
    <s v="Admin Office"/>
    <s v="Elayne Schermerhorn"/>
  </r>
  <r>
    <s v="5000 - Salaries &amp; Wages"/>
    <s v="Journal"/>
    <x v="21"/>
    <s v="JE157"/>
    <m/>
    <x v="1894"/>
    <n v="921.62"/>
    <m/>
    <s v="CCR&amp;R - Child Care Resource &amp; Referral"/>
    <x v="13"/>
    <s v="- No Location -"/>
    <s v="Devita Smith"/>
  </r>
  <r>
    <s v="5000 - Salaries &amp; Wages"/>
    <s v="Journal"/>
    <x v="21"/>
    <s v="JE157"/>
    <m/>
    <x v="1895"/>
    <n v="2184.14"/>
    <m/>
    <s v="CCR&amp;R - Child Care Resource &amp; Referral"/>
    <x v="13"/>
    <s v="- No Location -"/>
    <s v="Ruth Ragin"/>
  </r>
  <r>
    <s v="5000 - Salaries &amp; Wages"/>
    <s v="Journal"/>
    <x v="21"/>
    <s v="JE157"/>
    <m/>
    <x v="1896"/>
    <n v="1552.4"/>
    <m/>
    <s v="CCR&amp;R - Child Care Resource &amp; Referral"/>
    <x v="1"/>
    <s v="- No Location -"/>
    <s v="Kathryn Simone"/>
  </r>
  <r>
    <s v="5000 - Salaries &amp; Wages"/>
    <s v="Journal"/>
    <x v="21"/>
    <s v="JE157"/>
    <m/>
    <x v="1897"/>
    <n v="707.5"/>
    <m/>
    <s v="HS - Head Start"/>
    <x v="12"/>
    <s v="- No Location -"/>
    <s v="Melissa Oliver-Terrell"/>
  </r>
  <r>
    <s v="5000 - Salaries &amp; Wages"/>
    <s v="Journal"/>
    <x v="21"/>
    <s v="JE157"/>
    <m/>
    <x v="1810"/>
    <n v="202.43"/>
    <m/>
    <s v="LiHeap - Low Income Home Energy Assistance Program"/>
    <x v="2"/>
    <s v="Admin Office"/>
    <s v="Ruben Johnson"/>
  </r>
  <r>
    <s v="5000 - Salaries &amp; Wages"/>
    <s v="Journal"/>
    <x v="21"/>
    <s v="JE157"/>
    <m/>
    <x v="1898"/>
    <n v="2137.37"/>
    <m/>
    <s v="HS - Head Start"/>
    <x v="12"/>
    <s v="- No Location -"/>
    <s v="Jill Rickards"/>
  </r>
  <r>
    <s v="5000 - Salaries &amp; Wages"/>
    <s v="Journal"/>
    <x v="21"/>
    <s v="JE157"/>
    <m/>
    <x v="1849"/>
    <n v="1211.54"/>
    <m/>
    <s v="HS - Head Start"/>
    <x v="12"/>
    <s v="Admin Office"/>
    <s v="Manvir Gill"/>
  </r>
  <r>
    <s v="5000 - Salaries &amp; Wages"/>
    <s v="Journal"/>
    <x v="21"/>
    <s v="JE157"/>
    <m/>
    <x v="1825"/>
    <n v="406.16"/>
    <m/>
    <s v="CCR&amp;R - Child Care Resource &amp; Referral"/>
    <x v="18"/>
    <s v="Admin Office"/>
    <s v="Janessa Rivera"/>
  </r>
  <r>
    <s v="5000 - Salaries &amp; Wages"/>
    <s v="Journal"/>
    <x v="21"/>
    <s v="JE157"/>
    <m/>
    <x v="1884"/>
    <n v="524.21"/>
    <m/>
    <s v="LiHeap - Low Income Home Energy Assistance Program"/>
    <x v="2"/>
    <s v="- No Location -"/>
    <s v="Denise Cacalori"/>
  </r>
  <r>
    <s v="5000 - Salaries &amp; Wages"/>
    <s v="Journal"/>
    <x v="21"/>
    <s v="JE157"/>
    <m/>
    <x v="1899"/>
    <n v="1232.48"/>
    <m/>
    <s v="HF - Healthy Families"/>
    <x v="5"/>
    <s v="- No Location -"/>
    <s v="Karla DeJesus-Centeno"/>
  </r>
  <r>
    <s v="5000 - Salaries &amp; Wages"/>
    <s v="Journal"/>
    <x v="21"/>
    <s v="JE157"/>
    <m/>
    <x v="1800"/>
    <n v="2326.92"/>
    <m/>
    <s v="HS - Head Start"/>
    <x v="12"/>
    <s v="Admin Office"/>
    <s v="Elayne Schermerhorn"/>
  </r>
  <r>
    <s v="5000 - Salaries &amp; Wages"/>
    <s v="Journal"/>
    <x v="21"/>
    <s v="JE157"/>
    <m/>
    <x v="1851"/>
    <n v="221.76"/>
    <m/>
    <s v="HS - Head Start"/>
    <x v="12"/>
    <s v="- No Location -"/>
    <s v="Samir Reiz"/>
  </r>
  <r>
    <s v="5000 - Salaries &amp; Wages"/>
    <s v="Journal"/>
    <x v="21"/>
    <s v="JE157"/>
    <m/>
    <x v="1846"/>
    <n v="1207.5"/>
    <m/>
    <s v="HS - Head Start"/>
    <x v="12"/>
    <s v="Admin Office"/>
    <s v="Kyle Edwards"/>
  </r>
  <r>
    <s v="5000 - Salaries &amp; Wages"/>
    <s v="Journal"/>
    <x v="21"/>
    <s v="JE157"/>
    <m/>
    <x v="1878"/>
    <n v="99.25"/>
    <m/>
    <s v="CCR&amp;R - Child Care Resource &amp; Referral"/>
    <x v="20"/>
    <s v="- No Location -"/>
    <s v="Bonita Jackson"/>
  </r>
  <r>
    <s v="5000 - Salaries &amp; Wages"/>
    <s v="Journal"/>
    <x v="21"/>
    <s v="JE157"/>
    <m/>
    <x v="1825"/>
    <n v="1586.54"/>
    <m/>
    <s v="CCYC - Community Council of Young Children"/>
    <x v="22"/>
    <s v="Admin Office"/>
    <s v="Janessa Rivera"/>
  </r>
  <r>
    <s v="5000 - Salaries &amp; Wages"/>
    <s v="Journal"/>
    <x v="21"/>
    <s v="JE157"/>
    <m/>
    <x v="1881"/>
    <n v="142.13"/>
    <m/>
    <s v="CCR&amp;R - Child Care Resource &amp; Referral"/>
    <x v="13"/>
    <s v="Admin Office"/>
    <s v="Robert Mayfield"/>
  </r>
  <r>
    <s v="5000 - Salaries &amp; Wages"/>
    <s v="Journal"/>
    <x v="21"/>
    <s v="JE157"/>
    <m/>
    <x v="1802"/>
    <n v="134.96"/>
    <m/>
    <s v="CCR&amp;R - Child Care Resource &amp; Referral"/>
    <x v="13"/>
    <s v="- No Location -"/>
    <s v="Christine Morrison"/>
  </r>
  <r>
    <s v="5000 - Salaries &amp; Wages"/>
    <s v="Journal"/>
    <x v="21"/>
    <s v="JE157"/>
    <m/>
    <x v="1807"/>
    <n v="114.23"/>
    <m/>
    <s v="EHS - Early Head Start"/>
    <x v="6"/>
    <s v="Admin Office"/>
    <s v="Francine Taylor"/>
  </r>
  <r>
    <s v="5000 - Salaries &amp; Wages"/>
    <s v="Journal"/>
    <x v="21"/>
    <s v="JE157"/>
    <m/>
    <x v="1802"/>
    <n v="134.96"/>
    <m/>
    <s v="CCR&amp;R - Child Care Resource &amp; Referral"/>
    <x v="20"/>
    <s v="- No Location -"/>
    <s v="Christine Morrison"/>
  </r>
  <r>
    <s v="5000 - Salaries &amp; Wages"/>
    <s v="Journal"/>
    <x v="21"/>
    <s v="JE157"/>
    <m/>
    <x v="1900"/>
    <n v="1380.17"/>
    <m/>
    <s v="HF - Healthy Families"/>
    <x v="4"/>
    <s v="- No Location -"/>
    <s v="Elizabeth Boehmke"/>
  </r>
  <r>
    <s v="5000 - Salaries &amp; Wages"/>
    <s v="Journal"/>
    <x v="21"/>
    <s v="JE157"/>
    <m/>
    <x v="1850"/>
    <n v="667.3"/>
    <m/>
    <s v="CCR&amp;R - Child Care Resource &amp; Referral"/>
    <x v="13"/>
    <s v="- No Location -"/>
    <s v="Susan Ford"/>
  </r>
  <r>
    <s v="5000 - Salaries &amp; Wages"/>
    <s v="Journal"/>
    <x v="21"/>
    <s v="JE157"/>
    <m/>
    <x v="1818"/>
    <n v="115.38"/>
    <m/>
    <s v="EHS - Early Head Start"/>
    <x v="6"/>
    <s v="Admin Office"/>
    <s v="Gary Mease"/>
  </r>
  <r>
    <s v="5000 - Salaries &amp; Wages"/>
    <s v="Journal"/>
    <x v="21"/>
    <s v="JE157"/>
    <m/>
    <x v="1856"/>
    <n v="553.16999999999996"/>
    <m/>
    <s v="LiHeap - Low Income Home Energy Assistance Program"/>
    <x v="2"/>
    <s v="- No Location -"/>
    <s v="Kayla Black"/>
  </r>
  <r>
    <s v="5000 - Salaries &amp; Wages"/>
    <s v="Journal"/>
    <x v="21"/>
    <s v="JE157"/>
    <m/>
    <x v="1825"/>
    <n v="259.61"/>
    <m/>
    <s v="USF - Universal Service Fund"/>
    <x v="9"/>
    <s v="Admin Office"/>
    <s v="Janessa Rivera"/>
  </r>
  <r>
    <s v="5000 - Salaries &amp; Wages"/>
    <s v="Journal"/>
    <x v="21"/>
    <s v="JE157"/>
    <m/>
    <x v="1901"/>
    <n v="1133.94"/>
    <m/>
    <s v="CCR&amp;R - Child Care Resource &amp; Referral"/>
    <x v="13"/>
    <s v="- No Location -"/>
    <s v="Wanda Fisher"/>
  </r>
  <r>
    <s v="5000 - Salaries &amp; Wages"/>
    <s v="Journal"/>
    <x v="21"/>
    <s v="JE157"/>
    <m/>
    <x v="1902"/>
    <n v="1470.96"/>
    <m/>
    <s v="HF - Healthy Families"/>
    <x v="4"/>
    <s v="- No Location -"/>
    <s v="Mary Kennedy"/>
  </r>
  <r>
    <s v="5000 - Salaries &amp; Wages"/>
    <s v="Journal"/>
    <x v="21"/>
    <s v="JE157"/>
    <m/>
    <x v="1846"/>
    <n v="71.25"/>
    <m/>
    <s v="CCYC - Community Council of Young Children"/>
    <x v="22"/>
    <s v="Admin Office"/>
    <s v="Kyle Edwards"/>
  </r>
  <r>
    <s v="5000 - Salaries &amp; Wages"/>
    <s v="Journal"/>
    <x v="21"/>
    <s v="JE157"/>
    <m/>
    <x v="1903"/>
    <n v="1326.06"/>
    <m/>
    <s v="HF - Healthy Families"/>
    <x v="5"/>
    <s v="- No Location -"/>
    <s v="Susan Margolis"/>
  </r>
  <r>
    <s v="5000 - Salaries &amp; Wages"/>
    <s v="Journal"/>
    <x v="21"/>
    <s v="JE157"/>
    <m/>
    <x v="1878"/>
    <n v="49.25"/>
    <m/>
    <s v="CCR&amp;R - Child Care Resource &amp; Referral"/>
    <x v="11"/>
    <s v="- No Location -"/>
    <s v="Bonita Jackson"/>
  </r>
  <r>
    <s v="5000 - Salaries &amp; Wages"/>
    <s v="Journal"/>
    <x v="21"/>
    <s v="JE157"/>
    <m/>
    <x v="1844"/>
    <n v="840.54"/>
    <m/>
    <s v="EHS - Early Head Start"/>
    <x v="6"/>
    <s v="- No Location -"/>
    <s v="Andrew Stellwag"/>
  </r>
  <r>
    <s v="5000 - Salaries &amp; Wages"/>
    <s v="Journal"/>
    <x v="21"/>
    <s v="JE157"/>
    <m/>
    <x v="1904"/>
    <n v="852.39"/>
    <m/>
    <s v="EHS - Early Head Start"/>
    <x v="6"/>
    <s v="- No Location -"/>
    <s v="Nina Holmes"/>
  </r>
  <r>
    <s v="5000 - Salaries &amp; Wages"/>
    <s v="Journal"/>
    <x v="21"/>
    <s v="JE157"/>
    <m/>
    <x v="1849"/>
    <n v="1033.96"/>
    <m/>
    <s v="CSBG - Community Service Block Grant"/>
    <x v="17"/>
    <s v="Admin Office"/>
    <s v="Manvir Gill"/>
  </r>
  <r>
    <s v="5000 - Salaries &amp; Wages"/>
    <s v="Journal"/>
    <x v="21"/>
    <s v="JE157"/>
    <m/>
    <x v="1797"/>
    <n v="1235.08"/>
    <m/>
    <s v="CCR&amp;R - Child Care Resource &amp; Referral"/>
    <x v="13"/>
    <s v="Admin Office"/>
    <s v="Amie Sharer"/>
  </r>
  <r>
    <s v="5000 - Salaries &amp; Wages"/>
    <s v="Journal"/>
    <x v="21"/>
    <s v="JE157"/>
    <m/>
    <x v="1810"/>
    <n v="917.71"/>
    <m/>
    <s v="CCR&amp;R - Child Care Resource &amp; Referral"/>
    <x v="18"/>
    <s v="Admin Office"/>
    <s v="Ruben Johnson"/>
  </r>
  <r>
    <s v="5000 - Salaries &amp; Wages"/>
    <s v="Journal"/>
    <x v="21"/>
    <s v="JE157"/>
    <m/>
    <x v="1881"/>
    <n v="77.53"/>
    <m/>
    <s v="CCFP - Child Care Food Program"/>
    <x v="24"/>
    <s v="Admin Office"/>
    <s v="Robert Mayfield"/>
  </r>
  <r>
    <s v="5000 - Salaries &amp; Wages"/>
    <s v="Journal"/>
    <x v="21"/>
    <s v="JE157"/>
    <m/>
    <x v="1849"/>
    <n v="190.38"/>
    <m/>
    <s v="EHS - Early Head Start"/>
    <x v="6"/>
    <s v="Admin Office"/>
    <s v="Manvir Gill"/>
  </r>
  <r>
    <s v="5000 - Salaries &amp; Wages"/>
    <s v="Journal"/>
    <x v="21"/>
    <s v="JE157"/>
    <m/>
    <x v="1905"/>
    <n v="408.69"/>
    <m/>
    <s v="HS - Head Start"/>
    <x v="12"/>
    <s v="- No Location -"/>
    <s v="Rita Jenkins"/>
  </r>
  <r>
    <s v="5000 - Salaries &amp; Wages"/>
    <s v="Journal"/>
    <x v="21"/>
    <s v="JE157"/>
    <m/>
    <x v="1906"/>
    <n v="1094.3800000000001"/>
    <m/>
    <s v="HS - Head Start"/>
    <x v="12"/>
    <s v="- No Location -"/>
    <s v="Maria Figueroa"/>
  </r>
  <r>
    <s v="5000 - Salaries &amp; Wages"/>
    <s v="Journal"/>
    <x v="21"/>
    <s v="JE157"/>
    <m/>
    <x v="1884"/>
    <n v="357.42"/>
    <m/>
    <s v="HPRP2 - Homeless Prevention Rapid Rehousing"/>
    <x v="8"/>
    <s v="- No Location -"/>
    <s v="Denise Cacalori"/>
  </r>
  <r>
    <s v="5000 - Salaries &amp; Wages"/>
    <s v="Journal"/>
    <x v="21"/>
    <s v="JE157"/>
    <m/>
    <x v="1808"/>
    <n v="674.81"/>
    <m/>
    <s v="CSBG - Community Service Block Grant"/>
    <x v="0"/>
    <s v="Admin Office"/>
    <s v="Colin Harty"/>
  </r>
  <r>
    <s v="5000 - Salaries &amp; Wages"/>
    <s v="Journal"/>
    <x v="21"/>
    <s v="JE157"/>
    <m/>
    <x v="1837"/>
    <n v="1599.81"/>
    <m/>
    <s v="CCR&amp;R - Child Care Resource &amp; Referral"/>
    <x v="16"/>
    <s v="- No Location -"/>
    <s v="Kristin Mayes"/>
  </r>
  <r>
    <s v="5000 - Salaries &amp; Wages"/>
    <s v="Journal"/>
    <x v="21"/>
    <s v="JE157"/>
    <m/>
    <x v="1850"/>
    <n v="533.84"/>
    <m/>
    <s v="CCR&amp;R - Child Care Resource &amp; Referral"/>
    <x v="11"/>
    <s v="- No Location -"/>
    <s v="Susan Ford"/>
  </r>
  <r>
    <s v="5000 - Salaries &amp; Wages"/>
    <s v="Journal"/>
    <x v="22"/>
    <s v="JE164"/>
    <m/>
    <x v="1907"/>
    <n v="1586.54"/>
    <m/>
    <s v="CCYC - Community Council of Young Children"/>
    <x v="22"/>
    <s v="Admin Office"/>
    <s v="Janessa Rivera"/>
  </r>
  <r>
    <s v="5000 - Salaries &amp; Wages"/>
    <s v="Journal"/>
    <x v="22"/>
    <s v="JE164"/>
    <m/>
    <x v="1908"/>
    <n v="707.5"/>
    <m/>
    <s v="HS - Head Start"/>
    <x v="12"/>
    <s v="- No Location -"/>
    <s v="Melissa Oliver-Terrell"/>
  </r>
  <r>
    <s v="5000 - Salaries &amp; Wages"/>
    <s v="Journal"/>
    <x v="22"/>
    <s v="JE164"/>
    <m/>
    <x v="1909"/>
    <n v="563.30999999999995"/>
    <m/>
    <s v="LiHeap - Low Income Home Energy Assistance Program"/>
    <x v="2"/>
    <s v="- No Location -"/>
    <s v="Constance Pritchett"/>
  </r>
  <r>
    <s v="5000 - Salaries &amp; Wages"/>
    <s v="Journal"/>
    <x v="22"/>
    <s v="JE164"/>
    <m/>
    <x v="1910"/>
    <n v="509.68"/>
    <m/>
    <s v="HF - Healthy Families"/>
    <x v="4"/>
    <s v="- No Location -"/>
    <s v="Stephanie Dixon"/>
  </r>
  <r>
    <s v="5000 - Salaries &amp; Wages"/>
    <s v="Journal"/>
    <x v="22"/>
    <s v="JE164"/>
    <m/>
    <x v="1911"/>
    <n v="491.19"/>
    <m/>
    <s v="CSBG - Community Service Block Grant"/>
    <x v="0"/>
    <s v="- No Location -"/>
    <s v="Rovenna Overton"/>
  </r>
  <r>
    <s v="5000 - Salaries &amp; Wages"/>
    <s v="Journal"/>
    <x v="22"/>
    <s v="JE164"/>
    <m/>
    <x v="1912"/>
    <n v="75"/>
    <m/>
    <s v="USF - Universal Service Fund"/>
    <x v="9"/>
    <s v="Admin Office"/>
    <s v="Kyle Edwards"/>
  </r>
  <r>
    <s v="5000 - Salaries &amp; Wages"/>
    <s v="Journal"/>
    <x v="22"/>
    <s v="JE164"/>
    <m/>
    <x v="1913"/>
    <n v="155.94"/>
    <m/>
    <s v="HF - Healthy Families"/>
    <x v="5"/>
    <s v="- No Location -"/>
    <s v="Sheila Hughes"/>
  </r>
  <r>
    <s v="5000 - Salaries &amp; Wages"/>
    <s v="Journal"/>
    <x v="22"/>
    <s v="JE164"/>
    <m/>
    <x v="1914"/>
    <n v="55.24"/>
    <m/>
    <s v="HF - Healthy Families"/>
    <x v="5"/>
    <s v="Admin Office"/>
    <s v="Amie Sharer"/>
  </r>
  <r>
    <s v="5000 - Salaries &amp; Wages"/>
    <s v="Journal"/>
    <x v="22"/>
    <s v="JE164"/>
    <m/>
    <x v="1915"/>
    <n v="184.62"/>
    <m/>
    <s v="CSBG - Community Service Block Grant"/>
    <x v="0"/>
    <s v="Admin Office"/>
    <s v="Gary Mease"/>
  </r>
  <r>
    <s v="5000 - Salaries &amp; Wages"/>
    <s v="Journal"/>
    <x v="22"/>
    <s v="JE164"/>
    <m/>
    <x v="1916"/>
    <n v="1552.84"/>
    <m/>
    <s v="CCR&amp;R - Child Care Resource &amp; Referral"/>
    <x v="1"/>
    <s v="- No Location -"/>
    <s v="Kathryn Simone"/>
  </r>
  <r>
    <s v="5000 - Salaries &amp; Wages"/>
    <s v="Journal"/>
    <x v="22"/>
    <s v="JE164"/>
    <m/>
    <x v="1917"/>
    <n v="390.74"/>
    <m/>
    <s v="HS - Head Start"/>
    <x v="12"/>
    <s v="- No Location -"/>
    <s v="Andrew Stellwag"/>
  </r>
  <r>
    <s v="5000 - Salaries &amp; Wages"/>
    <s v="Journal"/>
    <x v="22"/>
    <s v="JE164"/>
    <m/>
    <x v="1918"/>
    <n v="295.93"/>
    <m/>
    <s v="CCR&amp;R - Child Care Resource &amp; Referral"/>
    <x v="20"/>
    <s v="- No Location -"/>
    <s v="Sue Fenick"/>
  </r>
  <r>
    <s v="5000 - Salaries &amp; Wages"/>
    <s v="Journal"/>
    <x v="22"/>
    <s v="JE164"/>
    <m/>
    <x v="1919"/>
    <n v="88.86"/>
    <m/>
    <s v="CCR&amp;R - Child Care Resource &amp; Referral"/>
    <x v="20"/>
    <s v="- No Location -"/>
    <s v="Kristin Mayes"/>
  </r>
  <r>
    <s v="5000 - Salaries &amp; Wages"/>
    <s v="Journal"/>
    <x v="22"/>
    <s v="JE164"/>
    <m/>
    <x v="1920"/>
    <n v="1755.57"/>
    <m/>
    <s v="HF - Healthy Families"/>
    <x v="5"/>
    <s v="- No Location -"/>
    <s v="Claire Garner"/>
  </r>
  <r>
    <s v="5000 - Salaries &amp; Wages"/>
    <s v="Journal"/>
    <x v="22"/>
    <s v="JE164"/>
    <m/>
    <x v="1921"/>
    <n v="2024.17"/>
    <m/>
    <s v="HS - Head Start"/>
    <x v="12"/>
    <s v="- No Location -"/>
    <s v="Christiana Buffett"/>
  </r>
  <r>
    <s v="5000 - Salaries &amp; Wages"/>
    <s v="Journal"/>
    <x v="22"/>
    <s v="JE164"/>
    <m/>
    <x v="1922"/>
    <n v="707.5"/>
    <m/>
    <s v="HS - Head Start"/>
    <x v="12"/>
    <s v="- No Location -"/>
    <s v="Kameron Wood"/>
  </r>
  <r>
    <s v="5000 - Salaries &amp; Wages"/>
    <s v="Journal"/>
    <x v="22"/>
    <s v="JE164"/>
    <m/>
    <x v="1923"/>
    <n v="132.16"/>
    <m/>
    <s v="CCFP - Child Care Food Program"/>
    <x v="24"/>
    <s v="Admin Office"/>
    <s v="Manvir Gill"/>
  </r>
  <r>
    <s v="5000 - Salaries &amp; Wages"/>
    <s v="Journal"/>
    <x v="22"/>
    <s v="JE164"/>
    <m/>
    <x v="1907"/>
    <n v="114.23"/>
    <m/>
    <s v="HF - Healthy Families"/>
    <x v="4"/>
    <s v="Admin Office"/>
    <s v="Janessa Rivera"/>
  </r>
  <r>
    <s v="5000 - Salaries &amp; Wages"/>
    <s v="Journal"/>
    <x v="22"/>
    <s v="JE164"/>
    <m/>
    <x v="1923"/>
    <n v="190.38"/>
    <m/>
    <s v="EHS - Early Head Start"/>
    <x v="6"/>
    <s v="Admin Office"/>
    <s v="Manvir Gill"/>
  </r>
  <r>
    <s v="5000 - Salaries &amp; Wages"/>
    <s v="Journal"/>
    <x v="22"/>
    <s v="JE164"/>
    <m/>
    <x v="1924"/>
    <n v="702.5"/>
    <m/>
    <s v="HS - Head Start"/>
    <x v="15"/>
    <s v="- No Location -"/>
    <s v="Carrie Dougherty"/>
  </r>
  <r>
    <s v="5000 - Salaries &amp; Wages"/>
    <s v="Journal"/>
    <x v="22"/>
    <s v="JE164"/>
    <m/>
    <x v="1920"/>
    <n v="156.85"/>
    <m/>
    <s v="HF - Healthy Families"/>
    <x v="4"/>
    <s v="- No Location -"/>
    <s v="Claire Garner"/>
  </r>
  <r>
    <s v="5000 - Salaries &amp; Wages"/>
    <s v="Journal"/>
    <x v="22"/>
    <s v="JE164"/>
    <m/>
    <x v="1925"/>
    <n v="710"/>
    <m/>
    <s v="HS - Head Start"/>
    <x v="12"/>
    <s v="- No Location -"/>
    <s v="Chalesha Jefferson"/>
  </r>
  <r>
    <s v="5000 - Salaries &amp; Wages"/>
    <s v="Journal"/>
    <x v="22"/>
    <s v="JE164"/>
    <m/>
    <x v="1926"/>
    <n v="500.89"/>
    <m/>
    <s v="LiHeap - Low Income Home Energy Assistance Program"/>
    <x v="2"/>
    <s v="- No Location -"/>
    <s v="Denise Cacalori"/>
  </r>
  <r>
    <s v="5000 - Salaries &amp; Wages"/>
    <s v="Journal"/>
    <x v="22"/>
    <s v="JE164"/>
    <m/>
    <x v="1912"/>
    <n v="500"/>
    <m/>
    <s v="CSBG - Community Service Block Grant"/>
    <x v="0"/>
    <s v="Admin Office"/>
    <s v="Kyle Edwards"/>
  </r>
  <r>
    <s v="5000 - Salaries &amp; Wages"/>
    <s v="Journal"/>
    <x v="22"/>
    <s v="JE164"/>
    <m/>
    <x v="1927"/>
    <n v="276.66000000000003"/>
    <m/>
    <s v="CSBG - Community Service Block Grant"/>
    <x v="17"/>
    <s v="Admin Office"/>
    <s v="Ruben Johnson"/>
  </r>
  <r>
    <s v="5000 - Salaries &amp; Wages"/>
    <s v="Journal"/>
    <x v="22"/>
    <s v="JE164"/>
    <m/>
    <x v="1919"/>
    <n v="1599.81"/>
    <m/>
    <s v="CCR&amp;R - Child Care Resource &amp; Referral"/>
    <x v="16"/>
    <s v="- No Location -"/>
    <s v="Kristin Mayes"/>
  </r>
  <r>
    <s v="5000 - Salaries &amp; Wages"/>
    <s v="Journal"/>
    <x v="22"/>
    <s v="JE164"/>
    <m/>
    <x v="1928"/>
    <n v="1053.1500000000001"/>
    <m/>
    <s v="CCR&amp;R - Child Care Resource &amp; Referral"/>
    <x v="13"/>
    <s v="- No Location -"/>
    <s v="Andrea Ferrare"/>
  </r>
  <r>
    <s v="5000 - Salaries &amp; Wages"/>
    <s v="Journal"/>
    <x v="22"/>
    <s v="JE164"/>
    <m/>
    <x v="1929"/>
    <n v="2137.37"/>
    <m/>
    <s v="HS - Head Start"/>
    <x v="12"/>
    <s v="- No Location -"/>
    <s v="Jill Rickards"/>
  </r>
  <r>
    <s v="5000 - Salaries &amp; Wages"/>
    <s v="Journal"/>
    <x v="22"/>
    <s v="JE164"/>
    <m/>
    <x v="1930"/>
    <n v="144.22999999999999"/>
    <m/>
    <s v="LiHeap - Low Income Home Energy Assistance Program"/>
    <x v="2"/>
    <s v="Admin Office"/>
    <s v="Elayne Schermerhorn"/>
  </r>
  <r>
    <s v="5000 - Salaries &amp; Wages"/>
    <s v="Journal"/>
    <x v="22"/>
    <s v="JE164"/>
    <m/>
    <x v="1912"/>
    <n v="71.25"/>
    <m/>
    <s v="CCYC - Community Council of Young Children"/>
    <x v="22"/>
    <s v="Admin Office"/>
    <s v="Kyle Edwards"/>
  </r>
  <r>
    <s v="5000 - Salaries &amp; Wages"/>
    <s v="Journal"/>
    <x v="22"/>
    <s v="JE164"/>
    <m/>
    <x v="1931"/>
    <n v="809.03"/>
    <m/>
    <s v="CCR&amp;R - Child Care Resource &amp; Referral"/>
    <x v="26"/>
    <s v="- No Location -"/>
    <s v="Christine Morrison"/>
  </r>
  <r>
    <s v="5000 - Salaries &amp; Wages"/>
    <s v="Journal"/>
    <x v="22"/>
    <s v="JE164"/>
    <m/>
    <x v="1932"/>
    <n v="146.83000000000001"/>
    <m/>
    <s v="EHS - Early Head Start"/>
    <x v="6"/>
    <s v="- No Location -"/>
    <s v="Tammy Joyce"/>
  </r>
  <r>
    <s v="5000 - Salaries &amp; Wages"/>
    <s v="Journal"/>
    <x v="22"/>
    <s v="JE164"/>
    <m/>
    <x v="1933"/>
    <n v="811.24"/>
    <m/>
    <s v="HS - Head Start"/>
    <x v="12"/>
    <s v="Admin Office"/>
    <s v="Greta Peterson"/>
  </r>
  <r>
    <s v="5000 - Salaries &amp; Wages"/>
    <s v="Journal"/>
    <x v="22"/>
    <s v="JE164"/>
    <m/>
    <x v="1934"/>
    <n v="482.4"/>
    <m/>
    <s v="EHS - Early Head Start"/>
    <x v="6"/>
    <s v="- No Location -"/>
    <s v="Patricia Joyce"/>
  </r>
  <r>
    <s v="5000 - Salaries &amp; Wages"/>
    <s v="Journal"/>
    <x v="22"/>
    <s v="JE164"/>
    <m/>
    <x v="1935"/>
    <n v="1382.25"/>
    <m/>
    <s v="HS - Head Start"/>
    <x v="12"/>
    <s v="- No Location -"/>
    <s v="Jennifer Carley-Price"/>
  </r>
  <r>
    <s v="5000 - Salaries &amp; Wages"/>
    <s v="Journal"/>
    <x v="22"/>
    <s v="JE164"/>
    <m/>
    <x v="1936"/>
    <n v="890.86"/>
    <m/>
    <s v="HS - Head Start"/>
    <x v="12"/>
    <s v="- No Location -"/>
    <s v="Denise Klein"/>
  </r>
  <r>
    <s v="5000 - Salaries &amp; Wages"/>
    <s v="Journal"/>
    <x v="22"/>
    <s v="JE164"/>
    <m/>
    <x v="1918"/>
    <n v="197.29"/>
    <m/>
    <s v="CCR&amp;R - Child Care Resource &amp; Referral"/>
    <x v="13"/>
    <s v="- No Location -"/>
    <s v="Sue Fenick"/>
  </r>
  <r>
    <s v="5000 - Salaries &amp; Wages"/>
    <s v="Journal"/>
    <x v="22"/>
    <s v="JE164"/>
    <m/>
    <x v="1937"/>
    <n v="910.91"/>
    <m/>
    <s v="CCR&amp;R - Child Care Resource &amp; Referral"/>
    <x v="13"/>
    <s v="- No Location -"/>
    <s v="Ariel Howard"/>
  </r>
  <r>
    <s v="5000 - Salaries &amp; Wages"/>
    <s v="Journal"/>
    <x v="22"/>
    <s v="JE164"/>
    <m/>
    <x v="1938"/>
    <n v="1254.6600000000001"/>
    <m/>
    <s v="EHS - Early Head Start"/>
    <x v="6"/>
    <s v="- No Location -"/>
    <s v="Toxi Miller"/>
  </r>
  <r>
    <s v="5000 - Salaries &amp; Wages"/>
    <s v="Journal"/>
    <x v="22"/>
    <s v="JE164"/>
    <m/>
    <x v="1939"/>
    <n v="505.69"/>
    <m/>
    <s v="HS - Head Start"/>
    <x v="12"/>
    <s v="- No Location -"/>
    <s v="Donna Wilbur"/>
  </r>
  <r>
    <s v="5000 - Salaries &amp; Wages"/>
    <s v="Journal"/>
    <x v="22"/>
    <s v="JE164"/>
    <m/>
    <x v="1940"/>
    <n v="919.94"/>
    <m/>
    <s v="CCR&amp;R - Child Care Resource &amp; Referral"/>
    <x v="13"/>
    <s v="- No Location -"/>
    <s v="Devita Smith"/>
  </r>
  <r>
    <s v="5000 - Salaries &amp; Wages"/>
    <s v="Journal"/>
    <x v="22"/>
    <s v="JE164"/>
    <m/>
    <x v="1927"/>
    <n v="367.39"/>
    <m/>
    <s v="EHS - Early Head Start"/>
    <x v="6"/>
    <s v="Admin Office"/>
    <s v="Ruben Johnson"/>
  </r>
  <r>
    <s v="5000 - Salaries &amp; Wages"/>
    <s v="Journal"/>
    <x v="22"/>
    <s v="JE164"/>
    <m/>
    <x v="1918"/>
    <n v="98.64"/>
    <m/>
    <s v="CCR&amp;R - Child Care Resource &amp; Referral"/>
    <x v="19"/>
    <s v="- No Location -"/>
    <s v="Sue Fenick"/>
  </r>
  <r>
    <s v="5000 - Salaries &amp; Wages"/>
    <s v="Journal"/>
    <x v="22"/>
    <s v="JE164"/>
    <m/>
    <x v="1941"/>
    <n v="1333.01"/>
    <m/>
    <s v="CCR&amp;R - Child Care Resource &amp; Referral"/>
    <x v="13"/>
    <s v="- No Location -"/>
    <s v="Janelle Yvette Sample"/>
  </r>
  <r>
    <s v="5000 - Salaries &amp; Wages"/>
    <s v="Journal"/>
    <x v="22"/>
    <s v="JE164"/>
    <m/>
    <x v="1942"/>
    <n v="864.19"/>
    <m/>
    <s v="HS - Head Start"/>
    <x v="12"/>
    <s v="- No Location -"/>
    <s v="William Carson"/>
  </r>
  <r>
    <s v="5000 - Salaries &amp; Wages"/>
    <s v="Journal"/>
    <x v="22"/>
    <s v="JE164"/>
    <m/>
    <x v="1936"/>
    <n v="438.78"/>
    <m/>
    <s v="EHS - Early Head Start"/>
    <x v="6"/>
    <s v="- No Location -"/>
    <s v="Denise Klein"/>
  </r>
  <r>
    <s v="5000 - Salaries &amp; Wages"/>
    <s v="Journal"/>
    <x v="22"/>
    <s v="JE164"/>
    <m/>
    <x v="1943"/>
    <n v="1331.46"/>
    <m/>
    <s v="HS - Head Start"/>
    <x v="12"/>
    <s v="- No Location -"/>
    <s v="Michelle Horan"/>
  </r>
  <r>
    <s v="5000 - Salaries &amp; Wages"/>
    <s v="Journal"/>
    <x v="22"/>
    <s v="JE164"/>
    <m/>
    <x v="1944"/>
    <n v="533.84"/>
    <m/>
    <s v="CCR&amp;R - Child Care Resource &amp; Referral"/>
    <x v="18"/>
    <s v="- No Location -"/>
    <s v="Susan Ford"/>
  </r>
  <r>
    <s v="5000 - Salaries &amp; Wages"/>
    <s v="Journal"/>
    <x v="22"/>
    <s v="JE164"/>
    <m/>
    <x v="1944"/>
    <n v="266.92"/>
    <m/>
    <s v="CCR&amp;R - Child Care Resource &amp; Referral"/>
    <x v="16"/>
    <s v="- No Location -"/>
    <s v="Susan Ford"/>
  </r>
  <r>
    <s v="5000 - Salaries &amp; Wages"/>
    <s v="Journal"/>
    <x v="22"/>
    <s v="JE164"/>
    <m/>
    <x v="1944"/>
    <n v="667.3"/>
    <m/>
    <s v="CCR&amp;R - Child Care Resource &amp; Referral"/>
    <x v="13"/>
    <s v="- No Location -"/>
    <s v="Susan Ford"/>
  </r>
  <r>
    <s v="5000 - Salaries &amp; Wages"/>
    <s v="Journal"/>
    <x v="22"/>
    <s v="JE164"/>
    <m/>
    <x v="1945"/>
    <n v="1511.82"/>
    <m/>
    <s v="HF - Healthy Families"/>
    <x v="4"/>
    <s v="- No Location -"/>
    <s v="Mary Kennedy"/>
  </r>
  <r>
    <s v="5000 - Salaries &amp; Wages"/>
    <s v="Journal"/>
    <x v="22"/>
    <s v="JE164"/>
    <m/>
    <x v="1915"/>
    <n v="33"/>
    <m/>
    <s v="CCYC - Community Council of Young Children"/>
    <x v="22"/>
    <s v="Admin Office"/>
    <s v="Gary Mease"/>
  </r>
  <r>
    <s v="5000 - Salaries &amp; Wages"/>
    <s v="Journal"/>
    <x v="22"/>
    <s v="JE164"/>
    <m/>
    <x v="1946"/>
    <n v="1488.68"/>
    <m/>
    <s v="CCR&amp;R - Child Care Resource &amp; Referral"/>
    <x v="13"/>
    <s v="- No Location -"/>
    <s v="Bonita Jackson"/>
  </r>
  <r>
    <s v="5000 - Salaries &amp; Wages"/>
    <s v="Journal"/>
    <x v="22"/>
    <s v="JE164"/>
    <m/>
    <x v="1944"/>
    <n v="533.85"/>
    <m/>
    <s v="CCR&amp;R - Child Care Resource &amp; Referral"/>
    <x v="11"/>
    <s v="- No Location -"/>
    <s v="Susan Ford"/>
  </r>
  <r>
    <s v="5000 - Salaries &amp; Wages"/>
    <s v="Journal"/>
    <x v="22"/>
    <s v="JE164"/>
    <m/>
    <x v="1923"/>
    <n v="416.42"/>
    <m/>
    <s v="CCR&amp;R - Child Care Resource &amp; Referral"/>
    <x v="18"/>
    <s v="Admin Office"/>
    <s v="Manvir Gill"/>
  </r>
  <r>
    <s v="5000 - Salaries &amp; Wages"/>
    <s v="Journal"/>
    <x v="22"/>
    <s v="JE164"/>
    <m/>
    <x v="1947"/>
    <n v="105.77"/>
    <m/>
    <s v="CCFP - Child Care Food Program"/>
    <x v="24"/>
    <s v="Admin Office"/>
    <s v="Francine Taylor"/>
  </r>
  <r>
    <s v="5000 - Salaries &amp; Wages"/>
    <s v="Journal"/>
    <x v="22"/>
    <s v="JE164"/>
    <m/>
    <x v="1948"/>
    <n v="47.68"/>
    <m/>
    <s v="CCR&amp;R - Child Care Resource &amp; Referral"/>
    <x v="18"/>
    <s v="- No Location -"/>
    <s v="Kendra Plummer"/>
  </r>
  <r>
    <s v="5000 - Salaries &amp; Wages"/>
    <s v="Journal"/>
    <x v="22"/>
    <s v="JE164"/>
    <m/>
    <x v="1919"/>
    <n v="88.88"/>
    <m/>
    <s v="CCR&amp;R - Child Care Resource &amp; Referral"/>
    <x v="19"/>
    <s v="- No Location -"/>
    <s v="Kristin Mayes"/>
  </r>
  <r>
    <s v="5000 - Salaries &amp; Wages"/>
    <s v="Journal"/>
    <x v="22"/>
    <s v="JE164"/>
    <m/>
    <x v="1949"/>
    <n v="876.4"/>
    <m/>
    <s v="EHS - Early Head Start"/>
    <x v="6"/>
    <s v="- No Location -"/>
    <s v="Nina Holmes"/>
  </r>
  <r>
    <s v="5000 - Salaries &amp; Wages"/>
    <s v="Journal"/>
    <x v="22"/>
    <s v="JE164"/>
    <m/>
    <x v="1923"/>
    <n v="1211.54"/>
    <m/>
    <s v="HS - Head Start"/>
    <x v="12"/>
    <s v="Admin Office"/>
    <s v="Manvir Gill"/>
  </r>
  <r>
    <s v="5000 - Salaries &amp; Wages"/>
    <s v="Journal"/>
    <x v="22"/>
    <s v="JE164"/>
    <m/>
    <x v="1950"/>
    <n v="1047.5999999999999"/>
    <m/>
    <s v="EHS - Early Head Start"/>
    <x v="6"/>
    <s v="- No Location -"/>
    <s v="Ayanna Martin"/>
  </r>
  <r>
    <s v="5000 - Salaries &amp; Wages"/>
    <s v="Journal"/>
    <x v="22"/>
    <s v="JE164"/>
    <m/>
    <x v="1933"/>
    <n v="169.01"/>
    <m/>
    <s v="CCFP - Child Care Food Program"/>
    <x v="24"/>
    <s v="Admin Office"/>
    <s v="Greta Peterson"/>
  </r>
  <r>
    <s v="5000 - Salaries &amp; Wages"/>
    <s v="Journal"/>
    <x v="22"/>
    <s v="JE164"/>
    <m/>
    <x v="1951"/>
    <n v="1057.78"/>
    <m/>
    <s v="CCR&amp;R - Child Care Resource &amp; Referral"/>
    <x v="13"/>
    <s v="- No Location -"/>
    <s v="Anjail Abdul-Badee-Johnson"/>
  </r>
  <r>
    <s v="5000 - Salaries &amp; Wages"/>
    <s v="Journal"/>
    <x v="22"/>
    <s v="JE164"/>
    <m/>
    <x v="1952"/>
    <n v="1210.0899999999999"/>
    <m/>
    <s v="HS - Head Start"/>
    <x v="12"/>
    <s v="- No Location -"/>
    <s v="Bobby Johnson"/>
  </r>
  <r>
    <s v="5000 - Salaries &amp; Wages"/>
    <s v="Journal"/>
    <x v="22"/>
    <s v="JE164"/>
    <m/>
    <x v="1948"/>
    <n v="13.41"/>
    <m/>
    <s v="HF - Healthy Families"/>
    <x v="4"/>
    <s v="- No Location -"/>
    <s v="Kendra Plummer"/>
  </r>
  <r>
    <s v="5000 - Salaries &amp; Wages"/>
    <s v="Journal"/>
    <x v="22"/>
    <s v="JE164"/>
    <m/>
    <x v="1930"/>
    <n v="48.08"/>
    <m/>
    <s v="HF - Healthy Families"/>
    <x v="4"/>
    <s v="Admin Office"/>
    <s v="Elayne Schermerhorn"/>
  </r>
  <r>
    <s v="5000 - Salaries &amp; Wages"/>
    <s v="Journal"/>
    <x v="22"/>
    <s v="JE164"/>
    <m/>
    <x v="1953"/>
    <n v="980.44"/>
    <m/>
    <s v="HS - Head Start"/>
    <x v="12"/>
    <s v="Admin Office"/>
    <s v="Darshpreet Thind"/>
  </r>
  <r>
    <s v="5000 - Salaries &amp; Wages"/>
    <s v="Journal"/>
    <x v="22"/>
    <s v="JE164"/>
    <m/>
    <x v="1954"/>
    <n v="497.5"/>
    <m/>
    <s v="CCFP - Child Care Food Program"/>
    <x v="24"/>
    <s v="- No Location -"/>
    <s v="Gabrielle Morton"/>
  </r>
  <r>
    <s v="5000 - Salaries &amp; Wages"/>
    <s v="Journal"/>
    <x v="22"/>
    <s v="JE164"/>
    <m/>
    <x v="1918"/>
    <n v="197.29"/>
    <m/>
    <s v="CCR&amp;R - Child Care Resource &amp; Referral"/>
    <x v="16"/>
    <s v="- No Location -"/>
    <s v="Sue Fenick"/>
  </r>
  <r>
    <s v="5000 - Salaries &amp; Wages"/>
    <s v="Journal"/>
    <x v="22"/>
    <s v="JE164"/>
    <m/>
    <x v="1947"/>
    <n v="133.27000000000001"/>
    <m/>
    <s v="CCR&amp;R - Child Care Resource &amp; Referral"/>
    <x v="13"/>
    <s v="Admin Office"/>
    <s v="Francine Taylor"/>
  </r>
  <r>
    <s v="5000 - Salaries &amp; Wages"/>
    <s v="Journal"/>
    <x v="22"/>
    <s v="JE164"/>
    <m/>
    <x v="1955"/>
    <n v="415.68"/>
    <m/>
    <s v="HS - Head Start"/>
    <x v="12"/>
    <s v="Admin Office"/>
    <s v="Michelle Hewitt"/>
  </r>
  <r>
    <s v="5000 - Salaries &amp; Wages"/>
    <s v="Journal"/>
    <x v="22"/>
    <s v="JE164"/>
    <m/>
    <x v="1956"/>
    <n v="1460.61"/>
    <m/>
    <s v="HF - Healthy Families"/>
    <x v="4"/>
    <s v="- No Location -"/>
    <s v="Elizabeth Boehmke"/>
  </r>
  <r>
    <s v="5000 - Salaries &amp; Wages"/>
    <s v="Journal"/>
    <x v="22"/>
    <s v="JE164"/>
    <m/>
    <x v="1918"/>
    <n v="1183.75"/>
    <m/>
    <s v="CCR&amp;R - Child Care Resource &amp; Referral"/>
    <x v="11"/>
    <s v="- No Location -"/>
    <s v="Sue Fenick"/>
  </r>
  <r>
    <s v="5000 - Salaries &amp; Wages"/>
    <s v="Journal"/>
    <x v="22"/>
    <s v="JE164"/>
    <m/>
    <x v="1957"/>
    <n v="900.23"/>
    <m/>
    <s v="EHS - Early Head Start"/>
    <x v="6"/>
    <s v="- No Location -"/>
    <s v="Elizabeth Jensen"/>
  </r>
  <r>
    <s v="5000 - Salaries &amp; Wages"/>
    <s v="Journal"/>
    <x v="22"/>
    <s v="JE164"/>
    <m/>
    <x v="1958"/>
    <n v="1201.6400000000001"/>
    <m/>
    <s v="HS - Head Start"/>
    <x v="12"/>
    <s v="- No Location -"/>
    <s v="Seham Azabawi"/>
  </r>
  <r>
    <s v="5000 - Salaries &amp; Wages"/>
    <s v="Journal"/>
    <x v="22"/>
    <s v="JE164"/>
    <m/>
    <x v="1959"/>
    <n v="1830.91"/>
    <m/>
    <s v="HS - Head Start"/>
    <x v="12"/>
    <s v="- No Location -"/>
    <s v="ISATA BAH"/>
  </r>
  <r>
    <s v="5000 - Salaries &amp; Wages"/>
    <s v="Journal"/>
    <x v="22"/>
    <s v="JE164"/>
    <m/>
    <x v="1911"/>
    <n v="354.96"/>
    <m/>
    <s v="HPRP2 - Homeless Prevention Rapid Rehousing"/>
    <x v="8"/>
    <s v="- No Location -"/>
    <s v="Rovenna Overton"/>
  </r>
  <r>
    <s v="5000 - Salaries &amp; Wages"/>
    <s v="Journal"/>
    <x v="22"/>
    <s v="JE164"/>
    <m/>
    <x v="1923"/>
    <n v="34.619999999999997"/>
    <m/>
    <s v="HPRP2 - Homeless Prevention Rapid Rehousing"/>
    <x v="8"/>
    <s v="Admin Office"/>
    <s v="Manvir Gill"/>
  </r>
  <r>
    <s v="5000 - Salaries &amp; Wages"/>
    <s v="Journal"/>
    <x v="22"/>
    <s v="JE164"/>
    <m/>
    <x v="1907"/>
    <n v="432.69"/>
    <m/>
    <s v="LiHeap - Low Income Home Energy Assistance Program"/>
    <x v="2"/>
    <s v="Admin Office"/>
    <s v="Janessa Rivera"/>
  </r>
  <r>
    <s v="5000 - Salaries &amp; Wages"/>
    <s v="Journal"/>
    <x v="22"/>
    <s v="JE164"/>
    <m/>
    <x v="1960"/>
    <n v="229.46"/>
    <m/>
    <s v="USF - Universal Service Fund"/>
    <x v="9"/>
    <s v="- No Location -"/>
    <s v="Shirley Matthews"/>
  </r>
  <r>
    <s v="5000 - Salaries &amp; Wages"/>
    <s v="Journal"/>
    <x v="22"/>
    <s v="JE164"/>
    <m/>
    <x v="1961"/>
    <n v="208.58"/>
    <m/>
    <s v="USF - Universal Service Fund"/>
    <x v="9"/>
    <s v="- No Location -"/>
    <s v="Quamillah Nelson"/>
  </r>
  <r>
    <s v="5000 - Salaries &amp; Wages"/>
    <s v="Journal"/>
    <x v="22"/>
    <s v="JE164"/>
    <m/>
    <x v="1962"/>
    <n v="138.69999999999999"/>
    <m/>
    <s v="CCR&amp;R - Child Care Resource &amp; Referral"/>
    <x v="13"/>
    <s v="Admin Office"/>
    <s v="Robert Mayfield"/>
  </r>
  <r>
    <s v="5000 - Salaries &amp; Wages"/>
    <s v="Journal"/>
    <x v="22"/>
    <s v="JE164"/>
    <m/>
    <x v="1963"/>
    <n v="144.44999999999999"/>
    <m/>
    <s v="CCR&amp;R - Child Care Resource &amp; Referral"/>
    <x v="20"/>
    <s v="- No Location -"/>
    <s v="Victoria Reger"/>
  </r>
  <r>
    <s v="5000 - Salaries &amp; Wages"/>
    <s v="Journal"/>
    <x v="22"/>
    <s v="JE164"/>
    <m/>
    <x v="1964"/>
    <n v="1508.85"/>
    <m/>
    <s v="CCR&amp;R - Child Care Resource &amp; Referral"/>
    <x v="13"/>
    <s v="- No Location -"/>
    <s v="Shellinda Hardie"/>
  </r>
  <r>
    <s v="5000 - Salaries &amp; Wages"/>
    <s v="Journal"/>
    <x v="22"/>
    <s v="JE164"/>
    <m/>
    <x v="1965"/>
    <n v="2184.14"/>
    <m/>
    <s v="CCR&amp;R - Child Care Resource &amp; Referral"/>
    <x v="13"/>
    <s v="- No Location -"/>
    <s v="Ruth Ragin"/>
  </r>
  <r>
    <s v="5000 - Salaries &amp; Wages"/>
    <s v="Journal"/>
    <x v="22"/>
    <s v="JE164"/>
    <m/>
    <x v="1914"/>
    <n v="1293.98"/>
    <m/>
    <s v="CCR&amp;R - Child Care Resource &amp; Referral"/>
    <x v="13"/>
    <s v="Admin Office"/>
    <s v="Amie Sharer"/>
  </r>
  <r>
    <s v="5000 - Salaries &amp; Wages"/>
    <s v="Journal"/>
    <x v="22"/>
    <s v="JE164"/>
    <m/>
    <x v="1966"/>
    <n v="1018.5"/>
    <m/>
    <s v="HPRP2 - Homeless Prevention Rapid Rehousing"/>
    <x v="8"/>
    <s v="- No Location -"/>
    <s v="Christina Adriani"/>
  </r>
  <r>
    <s v="5000 - Salaries &amp; Wages"/>
    <s v="Journal"/>
    <x v="22"/>
    <s v="JE164"/>
    <m/>
    <x v="1927"/>
    <n v="202.43"/>
    <m/>
    <s v="LiHeap - Low Income Home Energy Assistance Program"/>
    <x v="2"/>
    <s v="Admin Office"/>
    <s v="Ruben Johnson"/>
  </r>
  <r>
    <s v="5000 - Salaries &amp; Wages"/>
    <s v="Journal"/>
    <x v="22"/>
    <s v="JE164"/>
    <m/>
    <x v="1963"/>
    <n v="818.57"/>
    <m/>
    <s v="CCR&amp;R - Child Care Resource &amp; Referral"/>
    <x v="13"/>
    <s v="- No Location -"/>
    <s v="Victoria Reger"/>
  </r>
  <r>
    <s v="5000 - Salaries &amp; Wages"/>
    <s v="Journal"/>
    <x v="22"/>
    <s v="JE164"/>
    <m/>
    <x v="1967"/>
    <n v="1338.66"/>
    <m/>
    <s v="HS - Head Start"/>
    <x v="12"/>
    <s v="- No Location -"/>
    <s v="Heather Coleman"/>
  </r>
  <r>
    <s v="5000 - Salaries &amp; Wages"/>
    <s v="Journal"/>
    <x v="22"/>
    <s v="JE164"/>
    <m/>
    <x v="1948"/>
    <n v="30.48"/>
    <m/>
    <s v="USF - Universal Service Fund"/>
    <x v="9"/>
    <s v="- No Location -"/>
    <s v="Kendra Plummer"/>
  </r>
  <r>
    <s v="5000 - Salaries &amp; Wages"/>
    <s v="Journal"/>
    <x v="22"/>
    <s v="JE164"/>
    <m/>
    <x v="1909"/>
    <n v="330.83"/>
    <m/>
    <s v="USF - Universal Service Fund"/>
    <x v="9"/>
    <s v="- No Location -"/>
    <s v="Constance Pritchett"/>
  </r>
  <r>
    <s v="5000 - Salaries &amp; Wages"/>
    <s v="Journal"/>
    <x v="22"/>
    <s v="JE164"/>
    <m/>
    <x v="1968"/>
    <n v="1107.3699999999999"/>
    <m/>
    <s v="HPRP2 - Homeless Prevention Rapid Rehousing"/>
    <x v="8"/>
    <s v="- No Location -"/>
    <s v="Melonie Vazquez"/>
  </r>
  <r>
    <s v="5000 - Salaries &amp; Wages"/>
    <s v="Journal"/>
    <x v="22"/>
    <s v="JE164"/>
    <m/>
    <x v="1912"/>
    <n v="75"/>
    <m/>
    <s v="LiHeap - Low Income Home Energy Assistance Program"/>
    <x v="2"/>
    <s v="Admin Office"/>
    <s v="Kyle Edwards"/>
  </r>
  <r>
    <s v="5000 - Salaries &amp; Wages"/>
    <s v="Journal"/>
    <x v="22"/>
    <s v="JE164"/>
    <m/>
    <x v="1927"/>
    <n v="121.83"/>
    <m/>
    <s v="USF - Universal Service Fund"/>
    <x v="9"/>
    <s v="Admin Office"/>
    <s v="Ruben Johnson"/>
  </r>
  <r>
    <s v="5000 - Salaries &amp; Wages"/>
    <s v="Journal"/>
    <x v="22"/>
    <s v="JE164"/>
    <m/>
    <x v="1969"/>
    <n v="1429.1"/>
    <m/>
    <s v="HF - Healthy Families"/>
    <x v="5"/>
    <s v="- No Location -"/>
    <s v="Bridgett Pollard"/>
  </r>
  <r>
    <s v="5000 - Salaries &amp; Wages"/>
    <s v="Journal"/>
    <x v="22"/>
    <s v="JE164"/>
    <m/>
    <x v="1927"/>
    <n v="2091.83"/>
    <m/>
    <s v="CSBG - Community Service Block Grant"/>
    <x v="0"/>
    <s v="Admin Office"/>
    <s v="Ruben Johnson"/>
  </r>
  <r>
    <s v="5000 - Salaries &amp; Wages"/>
    <s v="Journal"/>
    <x v="22"/>
    <s v="JE164"/>
    <m/>
    <x v="1953"/>
    <n v="1062.1400000000001"/>
    <m/>
    <s v="CCR&amp;R - Child Care Resource &amp; Referral"/>
    <x v="18"/>
    <s v="Admin Office"/>
    <s v="Darshpreet Thind"/>
  </r>
  <r>
    <s v="5000 - Salaries &amp; Wages"/>
    <s v="Journal"/>
    <x v="22"/>
    <s v="JE164"/>
    <m/>
    <x v="1923"/>
    <n v="442.46"/>
    <m/>
    <s v="CSBG - Community Service Block Grant"/>
    <x v="0"/>
    <s v="Admin Office"/>
    <s v="Manvir Gill"/>
  </r>
  <r>
    <s v="5000 - Salaries &amp; Wages"/>
    <s v="Journal"/>
    <x v="22"/>
    <s v="JE164"/>
    <m/>
    <x v="1970"/>
    <n v="903.63"/>
    <m/>
    <s v="CCR&amp;R - Child Care Resource &amp; Referral"/>
    <x v="13"/>
    <s v="- No Location -"/>
    <s v="Kathryn Magauran"/>
  </r>
  <r>
    <s v="5000 - Salaries &amp; Wages"/>
    <s v="Journal"/>
    <x v="22"/>
    <s v="JE164"/>
    <m/>
    <x v="1933"/>
    <n v="84.5"/>
    <m/>
    <s v="LiHeap - Low Income Home Energy Assistance Program"/>
    <x v="2"/>
    <s v="Admin Office"/>
    <s v="Greta Peterson"/>
  </r>
  <r>
    <s v="5000 - Salaries &amp; Wages"/>
    <s v="Journal"/>
    <x v="22"/>
    <s v="JE164"/>
    <m/>
    <x v="1913"/>
    <n v="121.6"/>
    <m/>
    <s v="CSBG - Community Service Block Grant"/>
    <x v="0"/>
    <s v="- No Location -"/>
    <s v="Sheila Hughes"/>
  </r>
  <r>
    <s v="5000 - Salaries &amp; Wages"/>
    <s v="Journal"/>
    <x v="22"/>
    <s v="JE164"/>
    <m/>
    <x v="1971"/>
    <n v="2294.87"/>
    <m/>
    <s v="HS - Head Start"/>
    <x v="12"/>
    <s v="- No Location -"/>
    <s v="LOIS BOND"/>
  </r>
  <r>
    <s v="5000 - Salaries &amp; Wages"/>
    <s v="Journal"/>
    <x v="22"/>
    <s v="JE164"/>
    <m/>
    <x v="1972"/>
    <n v="280.19"/>
    <m/>
    <s v="CCR&amp;R - Child Care Resource &amp; Referral"/>
    <x v="23"/>
    <s v="- No Location -"/>
    <s v="Judith Byrne"/>
  </r>
  <r>
    <s v="5000 - Salaries &amp; Wages"/>
    <s v="Journal"/>
    <x v="22"/>
    <s v="JE164"/>
    <m/>
    <x v="1917"/>
    <n v="793.31"/>
    <m/>
    <s v="EHS - Early Head Start"/>
    <x v="6"/>
    <s v="- No Location -"/>
    <s v="Andrew Stellwag"/>
  </r>
  <r>
    <s v="5000 - Salaries &amp; Wages"/>
    <s v="Journal"/>
    <x v="22"/>
    <s v="JE164"/>
    <m/>
    <x v="1973"/>
    <n v="1102.3900000000001"/>
    <m/>
    <s v="HS - Head Start"/>
    <x v="12"/>
    <s v="- No Location -"/>
    <s v="Tina Berry"/>
  </r>
  <r>
    <s v="5000 - Salaries &amp; Wages"/>
    <s v="Journal"/>
    <x v="22"/>
    <s v="JE164"/>
    <m/>
    <x v="1944"/>
    <n v="667.3"/>
    <m/>
    <s v="CCR&amp;R - Child Care Resource &amp; Referral"/>
    <x v="20"/>
    <s v="- No Location -"/>
    <s v="Susan Ford"/>
  </r>
  <r>
    <s v="5000 - Salaries &amp; Wages"/>
    <s v="Journal"/>
    <x v="22"/>
    <s v="JE164"/>
    <m/>
    <x v="1974"/>
    <n v="1133.94"/>
    <m/>
    <s v="CCR&amp;R - Child Care Resource &amp; Referral"/>
    <x v="13"/>
    <s v="- No Location -"/>
    <s v="Wanda Fisher"/>
  </r>
  <r>
    <s v="5000 - Salaries &amp; Wages"/>
    <s v="Journal"/>
    <x v="22"/>
    <s v="JE164"/>
    <m/>
    <x v="1975"/>
    <n v="422.26"/>
    <m/>
    <s v="USF - Universal Service Fund"/>
    <x v="9"/>
    <s v="- No Location -"/>
    <s v="Donna Hajzer"/>
  </r>
  <r>
    <s v="5000 - Salaries &amp; Wages"/>
    <s v="Journal"/>
    <x v="22"/>
    <s v="JE164"/>
    <m/>
    <x v="1915"/>
    <n v="1038.46"/>
    <m/>
    <s v="HS - Head Start"/>
    <x v="12"/>
    <s v="Admin Office"/>
    <s v="Gary Mease"/>
  </r>
  <r>
    <s v="5000 - Salaries &amp; Wages"/>
    <s v="Journal"/>
    <x v="22"/>
    <s v="JE164"/>
    <m/>
    <x v="1914"/>
    <n v="40.56"/>
    <m/>
    <s v="HPRP2 - Homeless Prevention Rapid Rehousing"/>
    <x v="8"/>
    <s v="Admin Office"/>
    <s v="Amie Sharer"/>
  </r>
  <r>
    <s v="5000 - Salaries &amp; Wages"/>
    <s v="Journal"/>
    <x v="22"/>
    <s v="JE164"/>
    <m/>
    <x v="1968"/>
    <n v="259.75"/>
    <m/>
    <s v="CSBG - Community Service Block Grant"/>
    <x v="17"/>
    <s v="- No Location -"/>
    <s v="Melonie Vazquez"/>
  </r>
  <r>
    <s v="5000 - Salaries &amp; Wages"/>
    <s v="Journal"/>
    <x v="22"/>
    <s v="JE164"/>
    <m/>
    <x v="1976"/>
    <n v="1807.71"/>
    <m/>
    <s v="HS - Head Start"/>
    <x v="12"/>
    <s v="- No Location -"/>
    <s v="Christine Himm"/>
  </r>
  <r>
    <s v="5000 - Salaries &amp; Wages"/>
    <s v="Journal"/>
    <x v="22"/>
    <s v="JE164"/>
    <m/>
    <x v="1977"/>
    <n v="1078.54"/>
    <m/>
    <s v="HS - Head Start"/>
    <x v="12"/>
    <s v="- No Location -"/>
    <s v="Keshia Flewellen"/>
  </r>
  <r>
    <s v="5000 - Salaries &amp; Wages"/>
    <s v="Journal"/>
    <x v="22"/>
    <s v="JE164"/>
    <m/>
    <x v="1915"/>
    <n v="69.23"/>
    <m/>
    <s v="HS - Head Start"/>
    <x v="15"/>
    <s v="Admin Office"/>
    <s v="Gary Mease"/>
  </r>
  <r>
    <s v="5000 - Salaries &amp; Wages"/>
    <s v="Journal"/>
    <x v="22"/>
    <s v="JE164"/>
    <m/>
    <x v="1948"/>
    <n v="50.8"/>
    <m/>
    <s v="LiHeap - Low Income Home Energy Assistance Program"/>
    <x v="2"/>
    <s v="- No Location -"/>
    <s v="Kendra Plummer"/>
  </r>
  <r>
    <s v="5000 - Salaries &amp; Wages"/>
    <s v="Journal"/>
    <x v="22"/>
    <s v="JE164"/>
    <m/>
    <x v="1933"/>
    <n v="84.5"/>
    <m/>
    <s v="USF - Universal Service Fund"/>
    <x v="9"/>
    <s v="Admin Office"/>
    <s v="Greta Peterson"/>
  </r>
  <r>
    <s v="5000 - Salaries &amp; Wages"/>
    <s v="Journal"/>
    <x v="22"/>
    <s v="JE164"/>
    <m/>
    <x v="1926"/>
    <n v="295.98"/>
    <m/>
    <s v="USF - Universal Service Fund"/>
    <x v="9"/>
    <s v="- No Location -"/>
    <s v="Denise Cacalori"/>
  </r>
  <r>
    <s v="5000 - Salaries &amp; Wages"/>
    <s v="Journal"/>
    <x v="22"/>
    <s v="JE164"/>
    <m/>
    <x v="1946"/>
    <n v="49.25"/>
    <m/>
    <s v="CCR&amp;R - Child Care Resource &amp; Referral"/>
    <x v="11"/>
    <s v="- No Location -"/>
    <s v="Bonita Jackson"/>
  </r>
  <r>
    <s v="5000 - Salaries &amp; Wages"/>
    <s v="Journal"/>
    <x v="22"/>
    <s v="JE164"/>
    <m/>
    <x v="1946"/>
    <n v="164.23"/>
    <m/>
    <s v="CCR&amp;R - Child Care Resource &amp; Referral"/>
    <x v="18"/>
    <s v="- No Location -"/>
    <s v="Bonita Jackson"/>
  </r>
  <r>
    <s v="5000 - Salaries &amp; Wages"/>
    <s v="Journal"/>
    <x v="22"/>
    <s v="JE164"/>
    <m/>
    <x v="1914"/>
    <n v="55.04"/>
    <m/>
    <s v="CCYC - Community Council of Young Children"/>
    <x v="22"/>
    <s v="Admin Office"/>
    <s v="Amie Sharer"/>
  </r>
  <r>
    <s v="5000 - Salaries &amp; Wages"/>
    <s v="Journal"/>
    <x v="22"/>
    <s v="JE164"/>
    <m/>
    <x v="1947"/>
    <n v="199.69"/>
    <m/>
    <s v="CSBG - Community Service Block Grant"/>
    <x v="0"/>
    <s v="Admin Office"/>
    <s v="Francine Taylor"/>
  </r>
  <r>
    <s v="5000 - Salaries &amp; Wages"/>
    <s v="Journal"/>
    <x v="22"/>
    <s v="JE164"/>
    <m/>
    <x v="1915"/>
    <n v="433.15"/>
    <m/>
    <s v="CCR&amp;R - Child Care Resource &amp; Referral"/>
    <x v="13"/>
    <s v="Admin Office"/>
    <s v="Gary Mease"/>
  </r>
  <r>
    <s v="5000 - Salaries &amp; Wages"/>
    <s v="Journal"/>
    <x v="22"/>
    <s v="JE164"/>
    <m/>
    <x v="1978"/>
    <n v="2566.0500000000002"/>
    <m/>
    <s v="HS - Head Start"/>
    <x v="12"/>
    <s v="- No Location -"/>
    <s v="Natalie Mitchem"/>
  </r>
  <r>
    <s v="5000 - Salaries &amp; Wages"/>
    <s v="Journal"/>
    <x v="22"/>
    <s v="JE164"/>
    <m/>
    <x v="1910"/>
    <n v="569.65"/>
    <m/>
    <s v="HF - Healthy Families"/>
    <x v="5"/>
    <s v="- No Location -"/>
    <s v="Stephanie Dixon"/>
  </r>
  <r>
    <s v="5000 - Salaries &amp; Wages"/>
    <s v="Journal"/>
    <x v="22"/>
    <s v="JE164"/>
    <m/>
    <x v="1979"/>
    <n v="1386.4"/>
    <m/>
    <s v="HF - Healthy Families"/>
    <x v="5"/>
    <s v="- No Location -"/>
    <s v="Ann Drennon"/>
  </r>
  <r>
    <s v="5000 - Salaries &amp; Wages"/>
    <s v="Journal"/>
    <x v="22"/>
    <s v="JE164"/>
    <m/>
    <x v="1939"/>
    <n v="1026.7"/>
    <m/>
    <s v="EHS - Early Head Start"/>
    <x v="6"/>
    <s v="- No Location -"/>
    <s v="Donna Wilbur"/>
  </r>
  <r>
    <s v="5000 - Salaries &amp; Wages"/>
    <s v="Journal"/>
    <x v="22"/>
    <s v="JE164"/>
    <m/>
    <x v="1980"/>
    <n v="814.46"/>
    <m/>
    <s v="HS - Head Start"/>
    <x v="12"/>
    <s v="- No Location -"/>
    <s v="Yvette Carpenter"/>
  </r>
  <r>
    <s v="5000 - Salaries &amp; Wages"/>
    <s v="Journal"/>
    <x v="22"/>
    <s v="JE164"/>
    <m/>
    <x v="1947"/>
    <n v="114.23"/>
    <m/>
    <s v="EHS - Early Head Start"/>
    <x v="6"/>
    <s v="Admin Office"/>
    <s v="Francine Taylor"/>
  </r>
  <r>
    <s v="5000 - Salaries &amp; Wages"/>
    <s v="Journal"/>
    <x v="22"/>
    <s v="JE164"/>
    <m/>
    <x v="1947"/>
    <n v="846.15"/>
    <m/>
    <s v="HS - Head Start"/>
    <x v="12"/>
    <s v="Admin Office"/>
    <s v="Francine Taylor"/>
  </r>
  <r>
    <s v="5000 - Salaries &amp; Wages"/>
    <s v="Journal"/>
    <x v="22"/>
    <s v="JE164"/>
    <m/>
    <x v="1912"/>
    <n v="1207.5"/>
    <m/>
    <s v="HS - Head Start"/>
    <x v="12"/>
    <s v="Admin Office"/>
    <s v="Kyle Edwards"/>
  </r>
  <r>
    <s v="5000 - Salaries &amp; Wages"/>
    <s v="Journal"/>
    <x v="22"/>
    <s v="JE164"/>
    <m/>
    <x v="1913"/>
    <n v="786.83"/>
    <m/>
    <s v="CSBG - Community Service Block Grant"/>
    <x v="17"/>
    <s v="- No Location -"/>
    <s v="Sheila Hughes"/>
  </r>
  <r>
    <s v="5000 - Salaries &amp; Wages"/>
    <s v="Journal"/>
    <x v="22"/>
    <s v="JE164"/>
    <m/>
    <x v="1914"/>
    <n v="366.76"/>
    <m/>
    <s v="HS - Head Start"/>
    <x v="12"/>
    <s v="Admin Office"/>
    <s v="Amie Sharer"/>
  </r>
  <r>
    <s v="5000 - Salaries &amp; Wages"/>
    <s v="Journal"/>
    <x v="22"/>
    <s v="JE164"/>
    <m/>
    <x v="1931"/>
    <n v="134.84"/>
    <m/>
    <s v="CCR&amp;R - Child Care Resource &amp; Referral"/>
    <x v="20"/>
    <s v="- No Location -"/>
    <s v="Christine Morrison"/>
  </r>
  <r>
    <s v="5000 - Salaries &amp; Wages"/>
    <s v="Journal"/>
    <x v="22"/>
    <s v="JE164"/>
    <m/>
    <x v="1927"/>
    <n v="2769.98"/>
    <m/>
    <s v="HS - Head Start"/>
    <x v="12"/>
    <s v="Admin Office"/>
    <s v="Ruben Johnson"/>
  </r>
  <r>
    <s v="5000 - Salaries &amp; Wages"/>
    <s v="Journal"/>
    <x v="22"/>
    <s v="JE164"/>
    <m/>
    <x v="1981"/>
    <n v="632.5"/>
    <m/>
    <s v="HS - Head Start"/>
    <x v="12"/>
    <s v="- No Location -"/>
    <s v="Jennifer Elder"/>
  </r>
  <r>
    <s v="5000 - Salaries &amp; Wages"/>
    <s v="Journal"/>
    <x v="22"/>
    <s v="JE164"/>
    <m/>
    <x v="1946"/>
    <n v="99.25"/>
    <m/>
    <s v="CCR&amp;R - Child Care Resource &amp; Referral"/>
    <x v="20"/>
    <s v="- No Location -"/>
    <s v="Bonita Jackson"/>
  </r>
  <r>
    <s v="5000 - Salaries &amp; Wages"/>
    <s v="Journal"/>
    <x v="22"/>
    <s v="JE164"/>
    <m/>
    <x v="1910"/>
    <n v="619.6"/>
    <m/>
    <s v="HF - Healthy Families"/>
    <x v="21"/>
    <s v="- No Location -"/>
    <s v="Stephanie Dixon"/>
  </r>
  <r>
    <s v="5000 - Salaries &amp; Wages"/>
    <s v="Journal"/>
    <x v="22"/>
    <s v="JE164"/>
    <m/>
    <x v="1982"/>
    <n v="600.42999999999995"/>
    <m/>
    <s v="HF - Healthy Families"/>
    <x v="5"/>
    <s v="Admin Office"/>
    <s v="Michelle Hewitt"/>
  </r>
  <r>
    <s v="5000 - Salaries &amp; Wages"/>
    <s v="Journal"/>
    <x v="22"/>
    <s v="JE164"/>
    <m/>
    <x v="1983"/>
    <n v="2000.82"/>
    <m/>
    <s v="EHS - Early Head Start"/>
    <x v="6"/>
    <s v="- No Location -"/>
    <s v="Michelle Weaver"/>
  </r>
  <r>
    <s v="5000 - Salaries &amp; Wages"/>
    <s v="Journal"/>
    <x v="22"/>
    <s v="JE164"/>
    <m/>
    <x v="1984"/>
    <n v="1125"/>
    <m/>
    <s v="HS - Head Start"/>
    <x v="12"/>
    <s v="Admin Office"/>
    <s v="Sharon Forman"/>
  </r>
  <r>
    <s v="5000 - Salaries &amp; Wages"/>
    <s v="Journal"/>
    <x v="22"/>
    <s v="JE164"/>
    <m/>
    <x v="1985"/>
    <n v="1019.82"/>
    <m/>
    <s v="HS - Head Start"/>
    <x v="12"/>
    <s v="- No Location -"/>
    <s v="Bonnie Logan"/>
  </r>
  <r>
    <s v="5000 - Salaries &amp; Wages"/>
    <s v="Journal"/>
    <x v="22"/>
    <s v="JE164"/>
    <m/>
    <x v="1986"/>
    <n v="720.56"/>
    <m/>
    <s v="HS - Head Start"/>
    <x v="12"/>
    <s v="- No Location -"/>
    <s v="Natasha Joseph"/>
  </r>
  <r>
    <s v="5000 - Salaries &amp; Wages"/>
    <s v="Journal"/>
    <x v="22"/>
    <s v="JE164"/>
    <m/>
    <x v="1987"/>
    <n v="942.75"/>
    <m/>
    <s v="CCR&amp;R - Child Care Resource &amp; Referral"/>
    <x v="13"/>
    <s v="- No Location -"/>
    <s v="DaShaun Davis"/>
  </r>
  <r>
    <s v="5000 - Salaries &amp; Wages"/>
    <s v="Journal"/>
    <x v="22"/>
    <s v="JE164"/>
    <m/>
    <x v="1988"/>
    <n v="801.32"/>
    <m/>
    <s v="CCR&amp;R - Child Care Resource &amp; Referral"/>
    <x v="26"/>
    <s v="- No Location -"/>
    <s v="Jacquelyn Righter"/>
  </r>
  <r>
    <s v="5000 - Salaries &amp; Wages"/>
    <s v="Journal"/>
    <x v="22"/>
    <s v="JE164"/>
    <m/>
    <x v="1989"/>
    <n v="1194.57"/>
    <m/>
    <s v="HS - Head Start"/>
    <x v="12"/>
    <s v="- No Location -"/>
    <s v="Maria Figueroa"/>
  </r>
  <r>
    <s v="5000 - Salaries &amp; Wages"/>
    <s v="Journal"/>
    <x v="22"/>
    <s v="JE164"/>
    <m/>
    <x v="1930"/>
    <n v="504.81"/>
    <m/>
    <s v="CCR&amp;R - Child Care Resource &amp; Referral"/>
    <x v="18"/>
    <s v="Admin Office"/>
    <s v="Elayne Schermerhorn"/>
  </r>
  <r>
    <s v="5000 - Salaries &amp; Wages"/>
    <s v="Journal"/>
    <x v="22"/>
    <s v="JE164"/>
    <m/>
    <x v="1961"/>
    <n v="355.16"/>
    <m/>
    <s v="LiHeap - Low Income Home Energy Assistance Program"/>
    <x v="2"/>
    <s v="- No Location -"/>
    <s v="Quamillah Nelson"/>
  </r>
  <r>
    <s v="5000 - Salaries &amp; Wages"/>
    <s v="Journal"/>
    <x v="22"/>
    <s v="JE164"/>
    <m/>
    <x v="1930"/>
    <n v="750"/>
    <m/>
    <s v="CSBG - Community Service Block Grant"/>
    <x v="0"/>
    <s v="Admin Office"/>
    <s v="Elayne Schermerhorn"/>
  </r>
  <r>
    <s v="5000 - Salaries &amp; Wages"/>
    <s v="Journal"/>
    <x v="22"/>
    <s v="JE164"/>
    <m/>
    <x v="1990"/>
    <n v="918.66"/>
    <m/>
    <s v="CCR&amp;R - Child Care Resource &amp; Referral"/>
    <x v="13"/>
    <s v="- No Location -"/>
    <s v="Kathleen Moreland"/>
  </r>
  <r>
    <s v="5000 - Salaries &amp; Wages"/>
    <s v="Journal"/>
    <x v="22"/>
    <s v="JE164"/>
    <m/>
    <x v="1991"/>
    <n v="931.8"/>
    <m/>
    <s v="HS - Head Start"/>
    <x v="12"/>
    <s v="- No Location -"/>
    <s v="Tawona Hill"/>
  </r>
  <r>
    <s v="5000 - Salaries &amp; Wages"/>
    <s v="Journal"/>
    <x v="22"/>
    <s v="JE164"/>
    <m/>
    <x v="1927"/>
    <n v="917.71"/>
    <m/>
    <s v="CCR&amp;R - Child Care Resource &amp; Referral"/>
    <x v="18"/>
    <s v="Admin Office"/>
    <s v="Ruben Johnson"/>
  </r>
  <r>
    <s v="5000 - Salaries &amp; Wages"/>
    <s v="Journal"/>
    <x v="22"/>
    <s v="JE164"/>
    <m/>
    <x v="1933"/>
    <n v="338.02"/>
    <m/>
    <s v="CCR&amp;R - Child Care Resource &amp; Referral"/>
    <x v="18"/>
    <s v="Admin Office"/>
    <s v="Greta Peterson"/>
  </r>
  <r>
    <s v="5000 - Salaries &amp; Wages"/>
    <s v="Journal"/>
    <x v="22"/>
    <s v="JE164"/>
    <m/>
    <x v="1915"/>
    <n v="433.85"/>
    <m/>
    <s v="CCR&amp;R - Child Care Resource &amp; Referral"/>
    <x v="18"/>
    <s v="Admin Office"/>
    <s v="Gary Mease"/>
  </r>
  <r>
    <s v="5000 - Salaries &amp; Wages"/>
    <s v="Journal"/>
    <x v="22"/>
    <s v="JE164"/>
    <m/>
    <x v="1907"/>
    <n v="259.61"/>
    <m/>
    <s v="USF - Universal Service Fund"/>
    <x v="9"/>
    <s v="Admin Office"/>
    <s v="Janessa Rivera"/>
  </r>
  <r>
    <s v="5000 - Salaries &amp; Wages"/>
    <s v="Journal"/>
    <x v="22"/>
    <s v="JE164"/>
    <m/>
    <x v="1930"/>
    <n v="408.65"/>
    <m/>
    <s v="CCR&amp;R - Child Care Resource &amp; Referral"/>
    <x v="13"/>
    <s v="Admin Office"/>
    <s v="Elayne Schermerhorn"/>
  </r>
  <r>
    <s v="5000 - Salaries &amp; Wages"/>
    <s v="Journal"/>
    <x v="22"/>
    <s v="JE164"/>
    <m/>
    <x v="1992"/>
    <n v="502.14"/>
    <m/>
    <s v="LiHeap - Low Income Home Energy Assistance Program"/>
    <x v="2"/>
    <s v="- No Location -"/>
    <s v="Kayla Black"/>
  </r>
  <r>
    <s v="5000 - Salaries &amp; Wages"/>
    <s v="Journal"/>
    <x v="22"/>
    <s v="JE164"/>
    <m/>
    <x v="1993"/>
    <n v="1403.36"/>
    <m/>
    <s v="HS - Head Start"/>
    <x v="12"/>
    <s v="- No Location -"/>
    <s v="Patricia Goldwire"/>
  </r>
  <r>
    <s v="5000 - Salaries &amp; Wages"/>
    <s v="Journal"/>
    <x v="22"/>
    <s v="JE164"/>
    <m/>
    <x v="1947"/>
    <n v="74.040000000000006"/>
    <m/>
    <s v="LiHeap - Low Income Home Energy Assistance Program"/>
    <x v="2"/>
    <s v="Admin Office"/>
    <s v="Francine Taylor"/>
  </r>
  <r>
    <s v="5000 - Salaries &amp; Wages"/>
    <s v="Journal"/>
    <x v="22"/>
    <s v="JE164"/>
    <m/>
    <x v="1948"/>
    <n v="10.02"/>
    <m/>
    <s v="HF - Healthy Families"/>
    <x v="5"/>
    <s v="- No Location -"/>
    <s v="Kendra Plummer"/>
  </r>
  <r>
    <s v="5000 - Salaries &amp; Wages"/>
    <s v="Journal"/>
    <x v="22"/>
    <s v="JE164"/>
    <m/>
    <x v="1994"/>
    <n v="1166.8399999999999"/>
    <m/>
    <s v="CCR&amp;R - Child Care Resource &amp; Referral"/>
    <x v="13"/>
    <s v="- No Location -"/>
    <s v="Rayna Gadsden"/>
  </r>
  <r>
    <s v="5000 - Salaries &amp; Wages"/>
    <s v="Journal"/>
    <x v="22"/>
    <s v="JE164"/>
    <m/>
    <x v="1984"/>
    <n v="625"/>
    <m/>
    <s v="CSBG - Community Service Block Grant"/>
    <x v="0"/>
    <s v="Admin Office"/>
    <s v="Sharon Forman"/>
  </r>
  <r>
    <s v="5000 - Salaries &amp; Wages"/>
    <s v="Journal"/>
    <x v="22"/>
    <s v="JE164"/>
    <m/>
    <x v="1995"/>
    <n v="99.96"/>
    <m/>
    <m/>
    <x v="10"/>
    <s v="- No Location -"/>
    <m/>
  </r>
  <r>
    <s v="5000 - Salaries &amp; Wages"/>
    <s v="Journal"/>
    <x v="22"/>
    <s v="JE164"/>
    <m/>
    <x v="1996"/>
    <n v="1280"/>
    <m/>
    <s v="HF - Healthy Families"/>
    <x v="5"/>
    <s v="- No Location -"/>
    <s v="Karla DeJesus-Centeno"/>
  </r>
  <r>
    <s v="5000 - Salaries &amp; Wages"/>
    <s v="Journal"/>
    <x v="22"/>
    <s v="JE164"/>
    <m/>
    <x v="1933"/>
    <n v="202.81"/>
    <m/>
    <s v="CSBG - Community Service Block Grant"/>
    <x v="0"/>
    <s v="Admin Office"/>
    <s v="Greta Peterson"/>
  </r>
  <r>
    <s v="5000 - Salaries &amp; Wages"/>
    <s v="Journal"/>
    <x v="22"/>
    <s v="JE164"/>
    <m/>
    <x v="1972"/>
    <n v="1050.6600000000001"/>
    <m/>
    <s v="CCR&amp;R - Child Care Resource &amp; Referral"/>
    <x v="16"/>
    <s v="- No Location -"/>
    <s v="Judith Byrne"/>
  </r>
  <r>
    <s v="5000 - Salaries &amp; Wages"/>
    <s v="Journal"/>
    <x v="22"/>
    <s v="JE164"/>
    <m/>
    <x v="1931"/>
    <n v="134.84"/>
    <m/>
    <s v="CCR&amp;R - Child Care Resource &amp; Referral"/>
    <x v="11"/>
    <s v="- No Location -"/>
    <s v="Christine Morrison"/>
  </r>
  <r>
    <s v="5000 - Salaries &amp; Wages"/>
    <s v="Journal"/>
    <x v="22"/>
    <s v="JE164"/>
    <m/>
    <x v="1962"/>
    <n v="205.95"/>
    <m/>
    <s v="HS - Head Start"/>
    <x v="12"/>
    <s v="Admin Office"/>
    <s v="Robert Mayfield"/>
  </r>
  <r>
    <s v="5000 - Salaries &amp; Wages"/>
    <s v="Journal"/>
    <x v="22"/>
    <s v="JE164"/>
    <m/>
    <x v="1907"/>
    <n v="406.17"/>
    <m/>
    <s v="CCR&amp;R - Child Care Resource &amp; Referral"/>
    <x v="18"/>
    <s v="Admin Office"/>
    <s v="Janessa Rivera"/>
  </r>
  <r>
    <s v="5000 - Salaries &amp; Wages"/>
    <s v="Journal"/>
    <x v="22"/>
    <s v="JE164"/>
    <m/>
    <x v="1997"/>
    <n v="1807.69"/>
    <m/>
    <s v="HS - Head Start"/>
    <x v="15"/>
    <s v="- No Location -"/>
    <s v="Jennifer Jones"/>
  </r>
  <r>
    <s v="5000 - Salaries &amp; Wages"/>
    <s v="Journal"/>
    <x v="22"/>
    <s v="JE164"/>
    <m/>
    <x v="1912"/>
    <n v="71.25"/>
    <m/>
    <s v="HF - Healthy Families"/>
    <x v="5"/>
    <s v="Admin Office"/>
    <s v="Kyle Edwards"/>
  </r>
  <r>
    <s v="5000 - Salaries &amp; Wages"/>
    <s v="Journal"/>
    <x v="22"/>
    <s v="JE164"/>
    <m/>
    <x v="1931"/>
    <n v="134.84"/>
    <m/>
    <s v="CCR&amp;R - Child Care Resource &amp; Referral"/>
    <x v="13"/>
    <s v="- No Location -"/>
    <s v="Christine Morrison"/>
  </r>
  <r>
    <s v="5000 - Salaries &amp; Wages"/>
    <s v="Journal"/>
    <x v="22"/>
    <s v="JE164"/>
    <m/>
    <x v="1911"/>
    <n v="469.62"/>
    <m/>
    <s v="USF - Universal Service Fund"/>
    <x v="9"/>
    <s v="- No Location -"/>
    <s v="Rovenna Overton"/>
  </r>
  <r>
    <s v="5000 - Salaries &amp; Wages"/>
    <s v="Journal"/>
    <x v="22"/>
    <s v="JE164"/>
    <m/>
    <x v="1912"/>
    <n v="250"/>
    <m/>
    <s v="CCR&amp;R - Child Care Resource &amp; Referral"/>
    <x v="13"/>
    <s v="Admin Office"/>
    <s v="Kyle Edwards"/>
  </r>
  <r>
    <s v="5000 - Salaries &amp; Wages"/>
    <s v="Journal"/>
    <x v="22"/>
    <s v="JE164"/>
    <m/>
    <x v="1998"/>
    <n v="1039.78"/>
    <m/>
    <s v="CCR&amp;R - Child Care Resource &amp; Referral"/>
    <x v="13"/>
    <s v="- No Location -"/>
    <s v="Donna Conley"/>
  </r>
  <r>
    <s v="5000 - Salaries &amp; Wages"/>
    <s v="Journal"/>
    <x v="22"/>
    <s v="JE164"/>
    <m/>
    <x v="1999"/>
    <n v="1057.5"/>
    <m/>
    <s v="EHS - Early Head Start"/>
    <x v="6"/>
    <s v="- No Location -"/>
    <s v="Pantida Wescott"/>
  </r>
  <r>
    <s v="5000 - Salaries &amp; Wages"/>
    <s v="Journal"/>
    <x v="22"/>
    <s v="JE164"/>
    <m/>
    <x v="1947"/>
    <n v="642.23"/>
    <m/>
    <s v="CCR&amp;R - Child Care Resource &amp; Referral"/>
    <x v="18"/>
    <s v="Admin Office"/>
    <s v="Francine Taylor"/>
  </r>
  <r>
    <s v="5000 - Salaries &amp; Wages"/>
    <s v="Journal"/>
    <x v="22"/>
    <s v="JE164"/>
    <m/>
    <x v="1972"/>
    <n v="70.040000000000006"/>
    <m/>
    <s v="CCR&amp;R - Child Care Resource &amp; Referral"/>
    <x v="19"/>
    <s v="- No Location -"/>
    <s v="Judith Byrne"/>
  </r>
  <r>
    <s v="5000 - Salaries &amp; Wages"/>
    <s v="Journal"/>
    <x v="22"/>
    <s v="JE164"/>
    <m/>
    <x v="1962"/>
    <n v="75.650000000000006"/>
    <m/>
    <s v="CCFP - Child Care Food Program"/>
    <x v="24"/>
    <s v="Admin Office"/>
    <s v="Robert Mayfield"/>
  </r>
  <r>
    <s v="5000 - Salaries &amp; Wages"/>
    <s v="Journal"/>
    <x v="22"/>
    <s v="JE164"/>
    <m/>
    <x v="2000"/>
    <n v="1923.08"/>
    <m/>
    <s v="CSBG - Community Service Block Grant"/>
    <x v="0"/>
    <s v="- No Location -"/>
    <s v="Antoine Nelson"/>
  </r>
  <r>
    <s v="5000 - Salaries &amp; Wages"/>
    <s v="Journal"/>
    <x v="22"/>
    <s v="JE164"/>
    <m/>
    <x v="1930"/>
    <n v="2326.92"/>
    <m/>
    <s v="HS - Head Start"/>
    <x v="12"/>
    <s v="Admin Office"/>
    <s v="Elayne Schermerhorn"/>
  </r>
  <r>
    <s v="5000 - Salaries &amp; Wages"/>
    <s v="Journal"/>
    <x v="22"/>
    <s v="JE164"/>
    <m/>
    <x v="2001"/>
    <n v="1146.75"/>
    <m/>
    <s v="HS - Head Start"/>
    <x v="15"/>
    <s v="- No Location -"/>
    <s v="Megan Rodrigues"/>
  </r>
  <r>
    <s v="5000 - Salaries &amp; Wages"/>
    <s v="Journal"/>
    <x v="22"/>
    <s v="JE164"/>
    <m/>
    <x v="2002"/>
    <n v="319.10000000000002"/>
    <m/>
    <s v="LiHeap - Low Income Home Energy Assistance Program"/>
    <x v="2"/>
    <s v="- No Location -"/>
    <s v="Vincent Padilla"/>
  </r>
  <r>
    <s v="5000 - Salaries &amp; Wages"/>
    <s v="Journal"/>
    <x v="22"/>
    <s v="JE164"/>
    <m/>
    <x v="2003"/>
    <n v="1360.06"/>
    <m/>
    <s v="HF - Healthy Families"/>
    <x v="5"/>
    <s v="- No Location -"/>
    <s v="Susan Margolis"/>
  </r>
  <r>
    <s v="5000 - Salaries &amp; Wages"/>
    <s v="Journal"/>
    <x v="22"/>
    <s v="JE164"/>
    <m/>
    <x v="1932"/>
    <n v="1321.49"/>
    <m/>
    <s v="HS - Head Start"/>
    <x v="12"/>
    <s v="- No Location -"/>
    <s v="Tammy Joyce"/>
  </r>
  <r>
    <s v="5000 - Salaries &amp; Wages"/>
    <s v="Journal"/>
    <x v="22"/>
    <s v="JE164"/>
    <m/>
    <x v="2004"/>
    <n v="1458.83"/>
    <m/>
    <s v="HF - Healthy Families"/>
    <x v="4"/>
    <s v="- No Location -"/>
    <s v="Marissa Stellwag"/>
  </r>
  <r>
    <s v="5000 - Salaries &amp; Wages"/>
    <s v="Journal"/>
    <x v="22"/>
    <s v="JE164"/>
    <m/>
    <x v="1948"/>
    <n v="186.25"/>
    <m/>
    <s v="CCYC - Community Council of Young Children"/>
    <x v="22"/>
    <s v="- No Location -"/>
    <s v="Kendra Plummer"/>
  </r>
  <r>
    <s v="5000 - Salaries &amp; Wages"/>
    <s v="Journal"/>
    <x v="22"/>
    <s v="JE164"/>
    <m/>
    <x v="1982"/>
    <n v="138.56"/>
    <m/>
    <s v="HF - Healthy Families"/>
    <x v="21"/>
    <s v="Admin Office"/>
    <s v="Michelle Hewitt"/>
  </r>
  <r>
    <s v="5000 - Salaries &amp; Wages"/>
    <s v="Journal"/>
    <x v="22"/>
    <s v="JE164"/>
    <m/>
    <x v="2005"/>
    <n v="1046.69"/>
    <m/>
    <s v="CCR&amp;R - Child Care Resource &amp; Referral"/>
    <x v="11"/>
    <s v="- No Location -"/>
    <s v="Vivyan Saloka"/>
  </r>
  <r>
    <s v="5000 - Salaries &amp; Wages"/>
    <s v="Journal"/>
    <x v="22"/>
    <s v="JE164"/>
    <m/>
    <x v="1934"/>
    <n v="237.6"/>
    <m/>
    <s v="HS - Head Start"/>
    <x v="12"/>
    <s v="- No Location -"/>
    <s v="Patricia Joyce"/>
  </r>
  <r>
    <s v="5000 - Salaries &amp; Wages"/>
    <s v="Journal"/>
    <x v="22"/>
    <s v="JE164"/>
    <m/>
    <x v="2006"/>
    <n v="845.39"/>
    <m/>
    <s v="EHS - Early Head Start"/>
    <x v="6"/>
    <s v="- No Location -"/>
    <s v="Essence Thompson"/>
  </r>
  <r>
    <s v="5000 - Salaries &amp; Wages"/>
    <s v="Journal"/>
    <x v="22"/>
    <s v="JE164"/>
    <m/>
    <x v="1984"/>
    <n v="250"/>
    <m/>
    <s v="CCR&amp;R - Child Care Resource &amp; Referral"/>
    <x v="18"/>
    <s v="Admin Office"/>
    <s v="Sharon Forman"/>
  </r>
  <r>
    <s v="5000 - Salaries &amp; Wages"/>
    <s v="Journal"/>
    <x v="22"/>
    <s v="JE164"/>
    <m/>
    <x v="2007"/>
    <n v="931.26"/>
    <m/>
    <s v="CCR&amp;R - Child Care Resource &amp; Referral"/>
    <x v="13"/>
    <s v="- No Location -"/>
    <s v="Ashley Moore"/>
  </r>
  <r>
    <s v="5000 - Salaries &amp; Wages"/>
    <s v="Journal"/>
    <x v="22"/>
    <s v="JE164"/>
    <m/>
    <x v="2008"/>
    <n v="500"/>
    <m/>
    <s v="EHS - Early Head Start"/>
    <x v="6"/>
    <s v="Admin Office"/>
    <s v="Sharon Forman"/>
  </r>
  <r>
    <s v="5000 - Salaries &amp; Wages"/>
    <s v="Journal"/>
    <x v="22"/>
    <s v="JE164"/>
    <m/>
    <x v="1960"/>
    <n v="390.7"/>
    <m/>
    <s v="LiHeap - Low Income Home Energy Assistance Program"/>
    <x v="2"/>
    <s v="- No Location -"/>
    <s v="Shirley Matthews"/>
  </r>
  <r>
    <s v="5000 - Salaries &amp; Wages"/>
    <s v="Journal"/>
    <x v="22"/>
    <s v="JE164"/>
    <m/>
    <x v="1992"/>
    <n v="294.89999999999998"/>
    <m/>
    <s v="USF - Universal Service Fund"/>
    <x v="9"/>
    <s v="- No Location -"/>
    <s v="Kayla Black"/>
  </r>
  <r>
    <s v="5000 - Salaries &amp; Wages"/>
    <s v="Journal"/>
    <x v="22"/>
    <s v="JE164"/>
    <m/>
    <x v="1913"/>
    <n v="210.3"/>
    <m/>
    <s v="CCYC - Community Council of Young Children"/>
    <x v="22"/>
    <s v="- No Location -"/>
    <s v="Sheila Hughes"/>
  </r>
  <r>
    <s v="5000 - Salaries &amp; Wages"/>
    <s v="Journal"/>
    <x v="22"/>
    <s v="JE164"/>
    <m/>
    <x v="1946"/>
    <n v="183.49"/>
    <m/>
    <s v="CCR&amp;R - Child Care Resource &amp; Referral"/>
    <x v="16"/>
    <s v="- No Location -"/>
    <s v="Bonita Jackson"/>
  </r>
  <r>
    <s v="5000 - Salaries &amp; Wages"/>
    <s v="Journal"/>
    <x v="22"/>
    <s v="JE164"/>
    <m/>
    <x v="2009"/>
    <n v="1169.42"/>
    <m/>
    <s v="HS - Head Start"/>
    <x v="12"/>
    <s v="- No Location -"/>
    <s v="Kristen Furniss"/>
  </r>
  <r>
    <s v="5000 - Salaries &amp; Wages"/>
    <s v="Journal"/>
    <x v="22"/>
    <s v="JE164"/>
    <m/>
    <x v="1911"/>
    <n v="799.62"/>
    <m/>
    <s v="LiHeap - Low Income Home Energy Assistance Program"/>
    <x v="2"/>
    <s v="- No Location -"/>
    <s v="Rovenna Overton"/>
  </r>
  <r>
    <s v="5000 - Salaries &amp; Wages"/>
    <s v="Journal"/>
    <x v="22"/>
    <s v="JE164"/>
    <m/>
    <x v="2010"/>
    <n v="856.7"/>
    <m/>
    <s v="CSBG - Community Service Block Grant"/>
    <x v="0"/>
    <s v="- No Location -"/>
    <s v="Gerlini Garrido"/>
  </r>
  <r>
    <s v="5000 - Salaries &amp; Wages"/>
    <s v="Journal"/>
    <x v="22"/>
    <s v="JE164"/>
    <m/>
    <x v="1914"/>
    <n v="119.74"/>
    <m/>
    <s v="EHS - Early Head Start"/>
    <x v="6"/>
    <s v="Admin Office"/>
    <s v="Amie Sharer"/>
  </r>
  <r>
    <s v="5000 - Salaries &amp; Wages"/>
    <s v="Journal"/>
    <x v="22"/>
    <s v="JE164"/>
    <m/>
    <x v="1915"/>
    <n v="115.38"/>
    <m/>
    <s v="EHS - Early Head Start"/>
    <x v="6"/>
    <s v="Admin Office"/>
    <s v="Gary Mease"/>
  </r>
  <r>
    <s v="5000 - Salaries &amp; Wages"/>
    <s v="Journal"/>
    <x v="22"/>
    <s v="JE164"/>
    <m/>
    <x v="1975"/>
    <n v="718.99"/>
    <m/>
    <s v="LiHeap - Low Income Home Energy Assistance Program"/>
    <x v="2"/>
    <s v="- No Location -"/>
    <s v="Donna Hajzer"/>
  </r>
  <r>
    <s v="5000 - Salaries &amp; Wages"/>
    <s v="Journal"/>
    <x v="22"/>
    <s v="JE164"/>
    <m/>
    <x v="1913"/>
    <n v="155.94"/>
    <m/>
    <s v="HF - Healthy Families"/>
    <x v="4"/>
    <s v="- No Location -"/>
    <s v="Sheila Hughes"/>
  </r>
  <r>
    <s v="5000 - Salaries &amp; Wages"/>
    <s v="Journal"/>
    <x v="22"/>
    <s v="JE164"/>
    <m/>
    <x v="1931"/>
    <n v="134.84"/>
    <m/>
    <s v="CCR&amp;R - Child Care Resource &amp; Referral"/>
    <x v="25"/>
    <s v="- No Location -"/>
    <s v="Christine Morrison"/>
  </r>
  <r>
    <s v="5000 - Salaries &amp; Wages"/>
    <s v="Journal"/>
    <x v="22"/>
    <s v="JE164"/>
    <m/>
    <x v="2011"/>
    <n v="710"/>
    <m/>
    <s v="HS - Head Start"/>
    <x v="12"/>
    <s v="- No Location -"/>
    <s v="Carolyn Weston"/>
  </r>
  <r>
    <s v="5000 - Salaries &amp; Wages"/>
    <s v="Journal"/>
    <x v="22"/>
    <s v="JE164"/>
    <m/>
    <x v="2002"/>
    <n v="187.41"/>
    <m/>
    <s v="USF - Universal Service Fund"/>
    <x v="9"/>
    <s v="- No Location -"/>
    <s v="Vincent Padilla"/>
  </r>
  <r>
    <s v="5000 - Salaries &amp; Wages"/>
    <s v="Journal"/>
    <x v="22"/>
    <s v="JE164"/>
    <m/>
    <x v="1923"/>
    <n v="1033.96"/>
    <m/>
    <s v="CSBG - Community Service Block Grant"/>
    <x v="17"/>
    <s v="Admin Office"/>
    <s v="Manvir Gill"/>
  </r>
  <r>
    <s v="5000 - Salaries &amp; Wages"/>
    <s v="Journal"/>
    <x v="22"/>
    <s v="JE164"/>
    <m/>
    <x v="2012"/>
    <n v="1555.28"/>
    <m/>
    <s v="CCR&amp;R - Child Care Resource &amp; Referral"/>
    <x v="1"/>
    <s v="- No Location -"/>
    <s v="Stacy D Cooper-Gindraw"/>
  </r>
  <r>
    <s v="5000 - Salaries &amp; Wages"/>
    <s v="Journal"/>
    <x v="22"/>
    <s v="JE164"/>
    <m/>
    <x v="2013"/>
    <n v="705.68"/>
    <m/>
    <s v="HS - Head Start"/>
    <x v="12"/>
    <s v="- No Location -"/>
    <s v="Nasirah Aminuddin"/>
  </r>
  <r>
    <s v="5000 - Salaries &amp; Wages"/>
    <s v="Journal"/>
    <x v="22"/>
    <s v="JE164"/>
    <m/>
    <x v="1912"/>
    <n v="250"/>
    <m/>
    <s v="CCR&amp;R - Child Care Resource &amp; Referral"/>
    <x v="18"/>
    <s v="Admin Office"/>
    <s v="Kyle Edwards"/>
  </r>
  <r>
    <s v="5000 - Salaries &amp; Wages"/>
    <s v="Journal"/>
    <x v="22"/>
    <s v="JE164"/>
    <m/>
    <x v="1920"/>
    <n v="98.54"/>
    <m/>
    <s v="HF - Healthy Families"/>
    <x v="21"/>
    <s v="- No Location -"/>
    <s v="Claire Garner"/>
  </r>
  <r>
    <s v="5000 - Salaries &amp; Wages"/>
    <s v="Journal"/>
    <x v="22"/>
    <s v="JE164"/>
    <m/>
    <x v="1907"/>
    <n v="85.38"/>
    <m/>
    <s v="HF - Healthy Families"/>
    <x v="5"/>
    <s v="Admin Office"/>
    <s v="Janessa Rivera"/>
  </r>
  <r>
    <s v="5000 - Salaries &amp; Wages"/>
    <s v="Journal"/>
    <x v="22"/>
    <s v="JE164"/>
    <m/>
    <x v="2014"/>
    <n v="760.73"/>
    <m/>
    <s v="EHS - Early Head Start"/>
    <x v="6"/>
    <s v="- No Location -"/>
    <s v="Katilynn Ditzel"/>
  </r>
  <r>
    <s v="5000 - Salaries &amp; Wages"/>
    <s v="Journal"/>
    <x v="22"/>
    <s v="JE164"/>
    <m/>
    <x v="1930"/>
    <n v="625"/>
    <m/>
    <s v="EHS - Early Head Start"/>
    <x v="6"/>
    <s v="Admin Office"/>
    <s v="Elayne Schermerhorn"/>
  </r>
  <r>
    <s v="5000 - Salaries &amp; Wages"/>
    <s v="Journal"/>
    <x v="22"/>
    <s v="JE164"/>
    <m/>
    <x v="1926"/>
    <n v="341.51"/>
    <m/>
    <s v="HPRP2 - Homeless Prevention Rapid Rehousing"/>
    <x v="8"/>
    <s v="- No Location -"/>
    <s v="Denise Cacalori"/>
  </r>
  <r>
    <s v="5000 - Salaries &amp; Wages"/>
    <s v="Journal"/>
    <x v="23"/>
    <s v="JE980"/>
    <m/>
    <x v="2015"/>
    <n v="595.44000000000005"/>
    <m/>
    <s v="CCR&amp;R - Child Care Resource &amp; Referral"/>
    <x v="26"/>
    <s v="- No Location -"/>
    <s v="Bonita Jackson"/>
  </r>
  <r>
    <s v="5000 - Salaries &amp; Wages"/>
    <s v="Journal"/>
    <x v="23"/>
    <s v="JE980"/>
    <m/>
    <x v="2015"/>
    <m/>
    <n v="550.47"/>
    <s v="CCR&amp;R - Child Care Resource &amp; Referral"/>
    <x v="16"/>
    <s v="- No Location -"/>
    <s v="Bonita Jackson"/>
  </r>
  <r>
    <s v="5000 - Salaries &amp; Wages"/>
    <s v="Journal"/>
    <x v="23"/>
    <s v="JE980"/>
    <m/>
    <x v="2016"/>
    <m/>
    <n v="2933"/>
    <s v="CCR&amp;R - Child Care Resource &amp; Referral"/>
    <x v="16"/>
    <s v="- No Location -"/>
    <s v="Kristin Mayes"/>
  </r>
  <r>
    <s v="5000 - Salaries &amp; Wages"/>
    <s v="Journal"/>
    <x v="23"/>
    <s v="JE173"/>
    <m/>
    <x v="2017"/>
    <n v="8439.6200000000008"/>
    <m/>
    <s v="HF - Healthy Families"/>
    <x v="5"/>
    <s v="- No Location -"/>
    <m/>
  </r>
  <r>
    <s v="5000 - Salaries &amp; Wages"/>
    <s v="Journal"/>
    <x v="23"/>
    <s v="JE980"/>
    <m/>
    <x v="2015"/>
    <n v="297.75"/>
    <m/>
    <s v="CCR&amp;R - Child Care Resource &amp; Referral"/>
    <x v="25"/>
    <s v="- No Location -"/>
    <s v="Bonita Jackson"/>
  </r>
  <r>
    <s v="5000 - Salaries &amp; Wages"/>
    <s v="Journal"/>
    <x v="23"/>
    <s v="JE980"/>
    <m/>
    <x v="2018"/>
    <n v="800.76"/>
    <m/>
    <s v="CCR&amp;R - Child Care Resource &amp; Referral"/>
    <x v="25"/>
    <s v="- No Location -"/>
    <s v="Susan Ford"/>
  </r>
  <r>
    <s v="5000 - Salaries &amp; Wages"/>
    <s v="Journal"/>
    <x v="23"/>
    <s v="JE173"/>
    <m/>
    <x v="2017"/>
    <n v="2795.19"/>
    <m/>
    <s v="CCR&amp;R - Child Care Resource &amp; Referral"/>
    <x v="1"/>
    <s v="- No Location -"/>
    <m/>
  </r>
  <r>
    <s v="5000 - Salaries &amp; Wages"/>
    <s v="Journal"/>
    <x v="23"/>
    <s v="JE173"/>
    <m/>
    <x v="2017"/>
    <n v="246.77"/>
    <m/>
    <s v="CCR&amp;R - Child Care Resource &amp; Referral"/>
    <x v="19"/>
    <s v="- No Location -"/>
    <m/>
  </r>
  <r>
    <s v="5000 - Salaries &amp; Wages"/>
    <s v="Journal"/>
    <x v="23"/>
    <s v="JE173"/>
    <m/>
    <x v="2017"/>
    <n v="2762.51"/>
    <m/>
    <s v="CCR&amp;R - Child Care Resource &amp; Referral"/>
    <x v="11"/>
    <s v="- No Location -"/>
    <m/>
  </r>
  <r>
    <s v="5000 - Salaries &amp; Wages"/>
    <s v="Journal"/>
    <x v="23"/>
    <s v="JE980"/>
    <m/>
    <x v="2018"/>
    <m/>
    <n v="1601.52"/>
    <s v="CCR&amp;R - Child Care Resource &amp; Referral"/>
    <x v="18"/>
    <s v="- No Location -"/>
    <s v="Susan Ford"/>
  </r>
  <r>
    <s v="5000 - Salaries &amp; Wages"/>
    <s v="Journal"/>
    <x v="23"/>
    <s v="JE173"/>
    <m/>
    <x v="2017"/>
    <n v="1597.24"/>
    <m/>
    <s v="CCR&amp;R - Child Care Resource &amp; Referral"/>
    <x v="16"/>
    <s v="- No Location -"/>
    <m/>
  </r>
  <r>
    <s v="5000 - Salaries &amp; Wages"/>
    <s v="Journal"/>
    <x v="23"/>
    <s v="JE980"/>
    <m/>
    <x v="2015"/>
    <n v="149.97"/>
    <m/>
    <s v="CCR&amp;R - Child Care Resource &amp; Referral"/>
    <x v="11"/>
    <s v="- No Location -"/>
    <s v="Bonita Jackson"/>
  </r>
  <r>
    <s v="5000 - Salaries &amp; Wages"/>
    <s v="Journal"/>
    <x v="23"/>
    <s v="JE173"/>
    <m/>
    <x v="2017"/>
    <n v="847.45"/>
    <m/>
    <s v="HF - Healthy Families"/>
    <x v="21"/>
    <s v="- No Location -"/>
    <m/>
  </r>
  <r>
    <s v="5000 - Salaries &amp; Wages"/>
    <s v="Journal"/>
    <x v="23"/>
    <s v="JE173"/>
    <m/>
    <x v="2017"/>
    <n v="1308.04"/>
    <m/>
    <s v="CCR&amp;R - Child Care Resource &amp; Referral"/>
    <x v="20"/>
    <s v="- No Location -"/>
    <m/>
  </r>
  <r>
    <s v="5000 - Salaries &amp; Wages"/>
    <s v="Journal"/>
    <x v="23"/>
    <s v="JE173"/>
    <m/>
    <x v="2017"/>
    <n v="7452.88"/>
    <m/>
    <s v="CSBG - Community Service Block Grant"/>
    <x v="0"/>
    <s v="- No Location -"/>
    <m/>
  </r>
  <r>
    <s v="5000 - Salaries &amp; Wages"/>
    <s v="Journal"/>
    <x v="23"/>
    <s v="JE173"/>
    <m/>
    <x v="2017"/>
    <n v="280.18"/>
    <m/>
    <s v="CCR&amp;R - Child Care Resource &amp; Referral"/>
    <x v="23"/>
    <s v="- No Location -"/>
    <m/>
  </r>
  <r>
    <s v="5000 - Salaries &amp; Wages"/>
    <s v="Journal"/>
    <x v="23"/>
    <s v="JE173"/>
    <m/>
    <x v="2017"/>
    <n v="5149.4399999999996"/>
    <m/>
    <s v="CCR&amp;R - Child Care Resource &amp; Referral"/>
    <x v="18"/>
    <s v="- No Location -"/>
    <m/>
  </r>
  <r>
    <s v="5000 - Salaries &amp; Wages"/>
    <s v="Journal"/>
    <x v="23"/>
    <s v="JE173"/>
    <m/>
    <x v="2017"/>
    <n v="2225.5500000000002"/>
    <m/>
    <s v="CCR&amp;R - Child Care Resource &amp; Referral"/>
    <x v="26"/>
    <s v="- No Location -"/>
    <m/>
  </r>
  <r>
    <s v="5000 - Salaries &amp; Wages"/>
    <s v="Journal"/>
    <x v="23"/>
    <s v="JE173"/>
    <m/>
    <x v="2017"/>
    <n v="2827.11"/>
    <m/>
    <s v="USF - Universal Service Fund"/>
    <x v="9"/>
    <s v="- No Location -"/>
    <m/>
  </r>
  <r>
    <s v="5000 - Salaries &amp; Wages"/>
    <s v="Journal"/>
    <x v="23"/>
    <s v="JE980"/>
    <m/>
    <x v="2016"/>
    <n v="2933"/>
    <m/>
    <s v="CCR&amp;R - Child Care Resource &amp; Referral"/>
    <x v="25"/>
    <s v="- No Location -"/>
    <s v="Kristin Mayes"/>
  </r>
  <r>
    <s v="5000 - Salaries &amp; Wages"/>
    <s v="Journal"/>
    <x v="23"/>
    <s v="JE173"/>
    <m/>
    <x v="2017"/>
    <n v="5099.1000000000004"/>
    <m/>
    <s v="HF - Healthy Families"/>
    <x v="4"/>
    <s v="- No Location -"/>
    <m/>
  </r>
  <r>
    <s v="5000 - Salaries &amp; Wages"/>
    <s v="Journal"/>
    <x v="23"/>
    <s v="JE173"/>
    <m/>
    <x v="2017"/>
    <n v="2828.83"/>
    <m/>
    <s v="CSBG - Community Service Block Grant"/>
    <x v="17"/>
    <s v="- No Location -"/>
    <m/>
  </r>
  <r>
    <s v="5000 - Salaries &amp; Wages"/>
    <s v="Journal"/>
    <x v="23"/>
    <s v="JE173"/>
    <m/>
    <x v="2017"/>
    <n v="2092.4299999999998"/>
    <m/>
    <s v="CCYC - Community Council of Young Children"/>
    <x v="22"/>
    <s v="- No Location -"/>
    <m/>
  </r>
  <r>
    <s v="5000 - Salaries &amp; Wages"/>
    <s v="Journal"/>
    <x v="23"/>
    <s v="JE173"/>
    <m/>
    <x v="2017"/>
    <n v="4774.6000000000004"/>
    <m/>
    <s v="LiHeap - Low Income Home Energy Assistance Program"/>
    <x v="2"/>
    <s v="- No Location -"/>
    <m/>
  </r>
  <r>
    <s v="5000 - Salaries &amp; Wages"/>
    <s v="Journal"/>
    <x v="23"/>
    <s v="JE173"/>
    <m/>
    <x v="2017"/>
    <n v="12979.31"/>
    <m/>
    <s v="EHS - Early Head Start"/>
    <x v="6"/>
    <s v="- No Location -"/>
    <m/>
  </r>
  <r>
    <s v="5000 - Salaries &amp; Wages"/>
    <s v="Journal"/>
    <x v="23"/>
    <s v="JE173"/>
    <m/>
    <x v="2017"/>
    <n v="22691.07"/>
    <m/>
    <s v="CCR&amp;R - Child Care Resource &amp; Referral"/>
    <x v="13"/>
    <s v="- No Location -"/>
    <m/>
  </r>
  <r>
    <s v="5000 - Salaries &amp; Wages"/>
    <s v="Journal"/>
    <x v="23"/>
    <s v="JE980"/>
    <m/>
    <x v="2015"/>
    <m/>
    <n v="492.69"/>
    <s v="CCR&amp;R - Child Care Resource &amp; Referral"/>
    <x v="18"/>
    <s v="- No Location -"/>
    <s v="Bonita Jackson"/>
  </r>
  <r>
    <s v="5000 - Salaries &amp; Wages"/>
    <s v="Journal"/>
    <x v="23"/>
    <s v="JE173"/>
    <m/>
    <x v="2017"/>
    <n v="49207.98"/>
    <m/>
    <s v="HS - Head Start"/>
    <x v="12"/>
    <s v="- No Location -"/>
    <m/>
  </r>
  <r>
    <s v="5000 - Salaries &amp; Wages"/>
    <s v="Journal"/>
    <x v="23"/>
    <s v="JE173"/>
    <m/>
    <x v="2017"/>
    <n v="1498.63"/>
    <m/>
    <s v="CCR&amp;R - Child Care Resource &amp; Referral"/>
    <x v="25"/>
    <s v="- No Location -"/>
    <m/>
  </r>
  <r>
    <s v="5000 - Salaries &amp; Wages"/>
    <s v="Journal"/>
    <x v="23"/>
    <s v="JE980"/>
    <m/>
    <x v="2018"/>
    <m/>
    <n v="800.76"/>
    <s v="CCR&amp;R - Child Care Resource &amp; Referral"/>
    <x v="16"/>
    <s v="- No Location -"/>
    <s v="Susan Ford"/>
  </r>
  <r>
    <s v="5000 - Salaries &amp; Wages"/>
    <s v="Journal"/>
    <x v="23"/>
    <s v="JE173"/>
    <m/>
    <x v="2017"/>
    <n v="2732.58"/>
    <m/>
    <s v="HPRP2 - Homeless Prevention Rapid Rehousing"/>
    <x v="8"/>
    <s v="- No Location -"/>
    <m/>
  </r>
  <r>
    <s v="5000 - Salaries &amp; Wages"/>
    <s v="Journal"/>
    <x v="23"/>
    <s v="JE980"/>
    <m/>
    <x v="2018"/>
    <n v="1601.52"/>
    <m/>
    <s v="CCR&amp;R - Child Care Resource &amp; Referral"/>
    <x v="26"/>
    <s v="- No Location -"/>
    <s v="Susan Ford"/>
  </r>
  <r>
    <s v="5000 - Salaries &amp; Wages"/>
    <s v="Journal"/>
    <x v="23"/>
    <s v="JE173"/>
    <m/>
    <x v="2017"/>
    <n v="838.19"/>
    <m/>
    <s v="CCFP - Child Care Food Program"/>
    <x v="24"/>
    <s v="- No Location -"/>
    <m/>
  </r>
  <r>
    <s v="5000 - Salaries &amp; Wages"/>
    <s v="Journal"/>
    <x v="23"/>
    <s v="JE173"/>
    <m/>
    <x v="2017"/>
    <n v="69.23"/>
    <m/>
    <s v="HS - Head Start"/>
    <x v="15"/>
    <s v="- No Location -"/>
    <m/>
  </r>
  <r>
    <s v="5000 - Salaries &amp; Wages"/>
    <s v="Journal"/>
    <x v="24"/>
    <s v="JE174"/>
    <m/>
    <x v="2017"/>
    <m/>
    <n v="1597.24"/>
    <s v="CCR&amp;R - Child Care Resource &amp; Referral"/>
    <x v="16"/>
    <s v="- No Location -"/>
    <m/>
  </r>
  <r>
    <s v="5000 - Salaries &amp; Wages"/>
    <s v="Journal"/>
    <x v="24"/>
    <s v="JE174"/>
    <m/>
    <x v="2017"/>
    <m/>
    <n v="7452.88"/>
    <s v="CSBG - Community Service Block Grant"/>
    <x v="0"/>
    <s v="- No Location -"/>
    <m/>
  </r>
  <r>
    <s v="5000 - Salaries &amp; Wages"/>
    <s v="Journal"/>
    <x v="24"/>
    <s v="JE174"/>
    <m/>
    <x v="2017"/>
    <m/>
    <n v="2762.51"/>
    <s v="CCR&amp;R - Child Care Resource &amp; Referral"/>
    <x v="11"/>
    <s v="- No Location -"/>
    <m/>
  </r>
  <r>
    <s v="5000 - Salaries &amp; Wages"/>
    <s v="Journal"/>
    <x v="24"/>
    <s v="JE174"/>
    <m/>
    <x v="2017"/>
    <m/>
    <n v="5099.1000000000004"/>
    <s v="HF - Healthy Families"/>
    <x v="4"/>
    <s v="- No Location -"/>
    <m/>
  </r>
  <r>
    <s v="5000 - Salaries &amp; Wages"/>
    <s v="Journal"/>
    <x v="24"/>
    <s v="JE174"/>
    <m/>
    <x v="2017"/>
    <m/>
    <n v="847.45"/>
    <s v="HF - Healthy Families"/>
    <x v="21"/>
    <s v="- No Location -"/>
    <m/>
  </r>
  <r>
    <s v="5000 - Salaries &amp; Wages"/>
    <s v="Journal"/>
    <x v="24"/>
    <s v="JE174"/>
    <m/>
    <x v="2017"/>
    <m/>
    <n v="1308.04"/>
    <s v="CCR&amp;R - Child Care Resource &amp; Referral"/>
    <x v="20"/>
    <s v="- No Location -"/>
    <m/>
  </r>
  <r>
    <s v="5000 - Salaries &amp; Wages"/>
    <s v="Journal"/>
    <x v="24"/>
    <s v="JE174"/>
    <m/>
    <x v="2017"/>
    <m/>
    <n v="2795.19"/>
    <s v="CCR&amp;R - Child Care Resource &amp; Referral"/>
    <x v="1"/>
    <s v="- No Location -"/>
    <m/>
  </r>
  <r>
    <s v="5000 - Salaries &amp; Wages"/>
    <s v="Journal"/>
    <x v="24"/>
    <s v="JE174"/>
    <m/>
    <x v="2017"/>
    <m/>
    <n v="4774.6000000000004"/>
    <s v="LiHeap - Low Income Home Energy Assistance Program"/>
    <x v="2"/>
    <s v="- No Location -"/>
    <m/>
  </r>
  <r>
    <s v="5000 - Salaries &amp; Wages"/>
    <s v="Journal"/>
    <x v="24"/>
    <s v="JE174"/>
    <m/>
    <x v="2017"/>
    <m/>
    <n v="246.77"/>
    <s v="CCR&amp;R - Child Care Resource &amp; Referral"/>
    <x v="19"/>
    <s v="- No Location -"/>
    <m/>
  </r>
  <r>
    <s v="5000 - Salaries &amp; Wages"/>
    <s v="Journal"/>
    <x v="24"/>
    <s v="JE174"/>
    <m/>
    <x v="2017"/>
    <m/>
    <n v="69.23"/>
    <s v="HS - Head Start"/>
    <x v="15"/>
    <s v="- No Location -"/>
    <m/>
  </r>
  <r>
    <s v="5000 - Salaries &amp; Wages"/>
    <s v="Journal"/>
    <x v="24"/>
    <s v="JE174"/>
    <m/>
    <x v="2017"/>
    <m/>
    <n v="2732.58"/>
    <s v="HPRP2 - Homeless Prevention Rapid Rehousing"/>
    <x v="8"/>
    <s v="- No Location -"/>
    <m/>
  </r>
  <r>
    <s v="5000 - Salaries &amp; Wages"/>
    <s v="Journal"/>
    <x v="24"/>
    <s v="JE174"/>
    <m/>
    <x v="2017"/>
    <m/>
    <n v="49207.98"/>
    <s v="HS - Head Start"/>
    <x v="12"/>
    <s v="- No Location -"/>
    <m/>
  </r>
  <r>
    <s v="5000 - Salaries &amp; Wages"/>
    <s v="Journal"/>
    <x v="24"/>
    <s v="JE174"/>
    <m/>
    <x v="2017"/>
    <m/>
    <n v="1498.63"/>
    <s v="CCR&amp;R - Child Care Resource &amp; Referral"/>
    <x v="25"/>
    <s v="- No Location -"/>
    <m/>
  </r>
  <r>
    <s v="5000 - Salaries &amp; Wages"/>
    <s v="Journal"/>
    <x v="24"/>
    <s v="JE174"/>
    <m/>
    <x v="2017"/>
    <m/>
    <n v="2827.11"/>
    <s v="USF - Universal Service Fund"/>
    <x v="9"/>
    <s v="- No Location -"/>
    <m/>
  </r>
  <r>
    <s v="5000 - Salaries &amp; Wages"/>
    <s v="Journal"/>
    <x v="24"/>
    <s v="JE174"/>
    <m/>
    <x v="2017"/>
    <m/>
    <n v="2092.4299999999998"/>
    <s v="CCYC - Community Council of Young Children"/>
    <x v="22"/>
    <s v="- No Location -"/>
    <m/>
  </r>
  <r>
    <s v="5000 - Salaries &amp; Wages"/>
    <s v="Journal"/>
    <x v="24"/>
    <s v="JE174"/>
    <m/>
    <x v="2017"/>
    <m/>
    <n v="280.18"/>
    <s v="CCR&amp;R - Child Care Resource &amp; Referral"/>
    <x v="23"/>
    <s v="- No Location -"/>
    <m/>
  </r>
  <r>
    <s v="5000 - Salaries &amp; Wages"/>
    <s v="Journal"/>
    <x v="24"/>
    <s v="JE174"/>
    <m/>
    <x v="2017"/>
    <m/>
    <n v="8439.6200000000008"/>
    <s v="HF - Healthy Families"/>
    <x v="5"/>
    <s v="- No Location -"/>
    <m/>
  </r>
  <r>
    <s v="5000 - Salaries &amp; Wages"/>
    <s v="Journal"/>
    <x v="24"/>
    <s v="JE174"/>
    <m/>
    <x v="2017"/>
    <m/>
    <n v="5149.4399999999996"/>
    <s v="CCR&amp;R - Child Care Resource &amp; Referral"/>
    <x v="18"/>
    <s v="- No Location -"/>
    <m/>
  </r>
  <r>
    <s v="5000 - Salaries &amp; Wages"/>
    <s v="Journal"/>
    <x v="24"/>
    <s v="JE174"/>
    <m/>
    <x v="2017"/>
    <m/>
    <n v="838.19"/>
    <s v="CCFP - Child Care Food Program"/>
    <x v="24"/>
    <s v="- No Location -"/>
    <m/>
  </r>
  <r>
    <s v="5000 - Salaries &amp; Wages"/>
    <s v="Journal"/>
    <x v="24"/>
    <s v="JE174"/>
    <m/>
    <x v="2017"/>
    <m/>
    <n v="22691.07"/>
    <s v="CCR&amp;R - Child Care Resource &amp; Referral"/>
    <x v="13"/>
    <s v="- No Location -"/>
    <m/>
  </r>
  <r>
    <s v="5000 - Salaries &amp; Wages"/>
    <s v="Journal"/>
    <x v="24"/>
    <s v="JE174"/>
    <m/>
    <x v="2017"/>
    <m/>
    <n v="2828.83"/>
    <s v="CSBG - Community Service Block Grant"/>
    <x v="17"/>
    <s v="- No Location -"/>
    <m/>
  </r>
  <r>
    <s v="5000 - Salaries &amp; Wages"/>
    <s v="Journal"/>
    <x v="24"/>
    <s v="JE174"/>
    <m/>
    <x v="2017"/>
    <m/>
    <n v="2225.5500000000002"/>
    <s v="CCR&amp;R - Child Care Resource &amp; Referral"/>
    <x v="26"/>
    <s v="- No Location -"/>
    <m/>
  </r>
  <r>
    <s v="5000 - Salaries &amp; Wages"/>
    <s v="Journal"/>
    <x v="24"/>
    <s v="JE174"/>
    <m/>
    <x v="2017"/>
    <m/>
    <n v="12979.31"/>
    <s v="EHS - Early Head Start"/>
    <x v="6"/>
    <s v="- No Location -"/>
    <m/>
  </r>
  <r>
    <s v="5000 - Salaries &amp; Wages"/>
    <s v="Journal"/>
    <x v="25"/>
    <s v="JE175"/>
    <m/>
    <x v="2019"/>
    <n v="1404.83"/>
    <m/>
    <s v="CCR&amp;R - Child Care Resource &amp; Referral"/>
    <x v="13"/>
    <s v="Admin Office"/>
    <s v="Amie Sharer"/>
  </r>
  <r>
    <s v="5000 - Salaries &amp; Wages"/>
    <s v="Journal"/>
    <x v="25"/>
    <s v="JE175"/>
    <m/>
    <x v="2020"/>
    <n v="2326.92"/>
    <m/>
    <s v="HS - Head Start"/>
    <x v="12"/>
    <s v="Admin Office"/>
    <s v="Elayne Schermerhorn"/>
  </r>
  <r>
    <s v="5000 - Salaries &amp; Wages"/>
    <s v="Journal"/>
    <x v="25"/>
    <s v="JE175"/>
    <m/>
    <x v="2021"/>
    <n v="88.86"/>
    <m/>
    <s v="CCR&amp;R - Child Care Resource &amp; Referral"/>
    <x v="20"/>
    <s v="- No Location -"/>
    <s v="Kristin Mayes"/>
  </r>
  <r>
    <s v="5000 - Salaries &amp; Wages"/>
    <s v="Journal"/>
    <x v="25"/>
    <s v="JE175"/>
    <m/>
    <x v="2022"/>
    <n v="98.65"/>
    <m/>
    <s v="CCR&amp;R - Child Care Resource &amp; Referral"/>
    <x v="19"/>
    <s v="- No Location -"/>
    <s v="Sue Fenick"/>
  </r>
  <r>
    <s v="5000 - Salaries &amp; Wages"/>
    <s v="Journal"/>
    <x v="25"/>
    <s v="JE175"/>
    <m/>
    <x v="2023"/>
    <n v="1135.23"/>
    <m/>
    <s v="CCR&amp;R - Child Care Resource &amp; Referral"/>
    <x v="13"/>
    <s v="- No Location -"/>
    <s v="Wanda Fisher"/>
  </r>
  <r>
    <s v="5000 - Salaries &amp; Wages"/>
    <s v="Journal"/>
    <x v="25"/>
    <s v="JE175"/>
    <m/>
    <x v="2024"/>
    <n v="1038.3800000000001"/>
    <m/>
    <s v="HPRP2 - Homeless Prevention Rapid Rehousing"/>
    <x v="8"/>
    <s v="- No Location -"/>
    <s v="Christina Adriani"/>
  </r>
  <r>
    <s v="5000 - Salaries &amp; Wages"/>
    <s v="Journal"/>
    <x v="25"/>
    <s v="JE175"/>
    <m/>
    <x v="2025"/>
    <n v="354.96"/>
    <m/>
    <s v="HPRP2 - Homeless Prevention Rapid Rehousing"/>
    <x v="8"/>
    <s v="- No Location -"/>
    <s v="Rovenna Overton"/>
  </r>
  <r>
    <s v="5000 - Salaries &amp; Wages"/>
    <s v="Journal"/>
    <x v="25"/>
    <s v="JE175"/>
    <m/>
    <x v="2026"/>
    <n v="103.65"/>
    <m/>
    <s v="CSBG - Community Service Block Grant"/>
    <x v="0"/>
    <s v="Admin Office"/>
    <s v="Francine Taylor"/>
  </r>
  <r>
    <s v="5000 - Salaries &amp; Wages"/>
    <s v="Journal"/>
    <x v="25"/>
    <s v="JE175"/>
    <m/>
    <x v="2027"/>
    <n v="1051.8"/>
    <m/>
    <s v="CCR&amp;R - Child Care Resource &amp; Referral"/>
    <x v="13"/>
    <s v="- No Location -"/>
    <s v="Andrea Ferrare"/>
  </r>
  <r>
    <s v="5000 - Salaries &amp; Wages"/>
    <s v="Journal"/>
    <x v="25"/>
    <s v="JE175"/>
    <m/>
    <x v="2028"/>
    <n v="400.57"/>
    <m/>
    <s v="HS - Head Start"/>
    <x v="12"/>
    <s v="- No Location -"/>
    <s v="Andrew Stellwag"/>
  </r>
  <r>
    <s v="5000 - Salaries &amp; Wages"/>
    <s v="Journal"/>
    <x v="25"/>
    <s v="JE175"/>
    <m/>
    <x v="2029"/>
    <n v="1108.99"/>
    <m/>
    <s v="HS - Head Start"/>
    <x v="12"/>
    <s v="- No Location -"/>
    <s v="Bonnie Logan"/>
  </r>
  <r>
    <s v="5000 - Salaries &amp; Wages"/>
    <s v="Journal"/>
    <x v="25"/>
    <s v="JE175"/>
    <m/>
    <x v="2030"/>
    <n v="1755.57"/>
    <m/>
    <s v="HF - Healthy Families"/>
    <x v="5"/>
    <s v="- No Location -"/>
    <s v="Claire Garner"/>
  </r>
  <r>
    <s v="5000 - Salaries &amp; Wages"/>
    <s v="Journal"/>
    <x v="25"/>
    <s v="JE175"/>
    <m/>
    <x v="2031"/>
    <n v="71.25"/>
    <m/>
    <s v="HF - Healthy Families"/>
    <x v="5"/>
    <s v="Admin Office"/>
    <s v="Kyle Edwards"/>
  </r>
  <r>
    <s v="5000 - Salaries &amp; Wages"/>
    <s v="Journal"/>
    <x v="25"/>
    <s v="JE175"/>
    <m/>
    <x v="2032"/>
    <n v="1424.22"/>
    <m/>
    <s v="CCR&amp;R - Child Care Resource &amp; Referral"/>
    <x v="1"/>
    <s v="- No Location -"/>
    <s v="Stacy D Cooper-Gindraw"/>
  </r>
  <r>
    <s v="5000 - Salaries &amp; Wages"/>
    <s v="Journal"/>
    <x v="25"/>
    <s v="JE175"/>
    <m/>
    <x v="2033"/>
    <n v="988.79"/>
    <m/>
    <s v="EHS - Early Head Start"/>
    <x v="6"/>
    <s v="- No Location -"/>
    <s v="Donna Wilbur"/>
  </r>
  <r>
    <s v="5000 - Salaries &amp; Wages"/>
    <s v="Journal"/>
    <x v="25"/>
    <s v="JE175"/>
    <m/>
    <x v="2034"/>
    <n v="1811.02"/>
    <m/>
    <s v="HS - Head Start"/>
    <x v="12"/>
    <s v="- No Location -"/>
    <s v="ISATA BAH"/>
  </r>
  <r>
    <s v="5000 - Salaries &amp; Wages"/>
    <s v="Journal"/>
    <x v="25"/>
    <s v="JE175"/>
    <m/>
    <x v="2031"/>
    <n v="71.25"/>
    <m/>
    <s v="CCYC - Community Council of Young Children"/>
    <x v="22"/>
    <s v="Admin Office"/>
    <s v="Kyle Edwards"/>
  </r>
  <r>
    <s v="5000 - Salaries &amp; Wages"/>
    <s v="Journal"/>
    <x v="25"/>
    <s v="JE175"/>
    <m/>
    <x v="2035"/>
    <n v="292.99"/>
    <m/>
    <s v="USF - Universal Service Fund"/>
    <x v="9"/>
    <s v="- No Location -"/>
    <s v="Denise Cacalori"/>
  </r>
  <r>
    <s v="5000 - Salaries &amp; Wages"/>
    <s v="Journal"/>
    <x v="25"/>
    <s v="JE175"/>
    <m/>
    <x v="2036"/>
    <n v="947.33"/>
    <m/>
    <s v="HS - Head Start"/>
    <x v="12"/>
    <s v="- No Location -"/>
    <s v="Tawona Hill"/>
  </r>
  <r>
    <s v="5000 - Salaries &amp; Wages"/>
    <s v="Journal"/>
    <x v="25"/>
    <s v="JE175"/>
    <m/>
    <x v="2031"/>
    <n v="250"/>
    <m/>
    <s v="CCR&amp;R - Child Care Resource &amp; Referral"/>
    <x v="18"/>
    <s v="Admin Office"/>
    <s v="Kyle Edwards"/>
  </r>
  <r>
    <s v="5000 - Salaries &amp; Wages"/>
    <s v="Journal"/>
    <x v="25"/>
    <s v="JE175"/>
    <m/>
    <x v="2037"/>
    <n v="1458.83"/>
    <m/>
    <s v="HF - Healthy Families"/>
    <x v="4"/>
    <s v="- No Location -"/>
    <s v="Marissa Stellwag"/>
  </r>
  <r>
    <s v="5000 - Salaries &amp; Wages"/>
    <s v="Journal"/>
    <x v="25"/>
    <s v="JE175"/>
    <m/>
    <x v="2038"/>
    <n v="176.95"/>
    <m/>
    <s v="CSBG - Community Service Block Grant"/>
    <x v="0"/>
    <s v="Admin Office"/>
    <s v="Greta Peterson"/>
  </r>
  <r>
    <s v="5000 - Salaries &amp; Wages"/>
    <s v="Journal"/>
    <x v="25"/>
    <s v="JE175"/>
    <m/>
    <x v="2039"/>
    <n v="807.54"/>
    <m/>
    <s v="CCR&amp;R - Child Care Resource &amp; Referral"/>
    <x v="26"/>
    <s v="- No Location -"/>
    <s v="Christine Morrison"/>
  </r>
  <r>
    <s v="5000 - Salaries &amp; Wages"/>
    <s v="Journal"/>
    <x v="25"/>
    <s v="JE175"/>
    <m/>
    <x v="2040"/>
    <n v="903.11"/>
    <m/>
    <s v="HS - Head Start"/>
    <x v="12"/>
    <s v="- No Location -"/>
    <s v="Natasha Joseph"/>
  </r>
  <r>
    <s v="5000 - Salaries &amp; Wages"/>
    <s v="Journal"/>
    <x v="25"/>
    <s v="JE175"/>
    <m/>
    <x v="2041"/>
    <n v="433.15"/>
    <m/>
    <s v="CCR&amp;R - Child Care Resource &amp; Referral"/>
    <x v="13"/>
    <s v="Admin Office"/>
    <s v="Gary Mease"/>
  </r>
  <r>
    <s v="5000 - Salaries &amp; Wages"/>
    <s v="Journal"/>
    <x v="25"/>
    <s v="JE175"/>
    <m/>
    <x v="2033"/>
    <n v="487.02"/>
    <m/>
    <s v="HS - Head Start"/>
    <x v="12"/>
    <s v="- No Location -"/>
    <s v="Donna Wilbur"/>
  </r>
  <r>
    <s v="5000 - Salaries &amp; Wages"/>
    <s v="Journal"/>
    <x v="25"/>
    <s v="JE175"/>
    <m/>
    <x v="2042"/>
    <n v="1911"/>
    <m/>
    <s v="Mt Holly Schools"/>
    <x v="15"/>
    <s v="- No Location -"/>
    <s v="Jennifer Jones"/>
  </r>
  <r>
    <s v="5000 - Salaries &amp; Wages"/>
    <s v="Journal"/>
    <x v="25"/>
    <s v="JE175"/>
    <m/>
    <x v="2043"/>
    <n v="1552.4"/>
    <m/>
    <s v="CCR&amp;R - Child Care Resource &amp; Referral"/>
    <x v="1"/>
    <s v="- No Location -"/>
    <s v="Kathryn Simone"/>
  </r>
  <r>
    <s v="5000 - Salaries &amp; Wages"/>
    <s v="Journal"/>
    <x v="25"/>
    <s v="JE175"/>
    <m/>
    <x v="2038"/>
    <n v="294.92"/>
    <m/>
    <s v="CCR&amp;R - Child Care Resource &amp; Referral"/>
    <x v="18"/>
    <s v="Admin Office"/>
    <s v="Greta Peterson"/>
  </r>
  <r>
    <s v="5000 - Salaries &amp; Wages"/>
    <s v="Journal"/>
    <x v="25"/>
    <s v="JE175"/>
    <m/>
    <x v="2044"/>
    <n v="505"/>
    <m/>
    <s v="CCFP - Child Care Food Program"/>
    <x v="24"/>
    <s v="- No Location -"/>
    <s v="Gabrielle Morton"/>
  </r>
  <r>
    <s v="5000 - Salaries &amp; Wages"/>
    <s v="Journal"/>
    <x v="25"/>
    <s v="JE175"/>
    <m/>
    <x v="2045"/>
    <n v="294.73"/>
    <m/>
    <s v="USF - Universal Service Fund"/>
    <x v="9"/>
    <s v="- No Location -"/>
    <s v="Kayla Black"/>
  </r>
  <r>
    <s v="5000 - Salaries &amp; Wages"/>
    <s v="Journal"/>
    <x v="25"/>
    <s v="JE175"/>
    <m/>
    <x v="2046"/>
    <n v="200.87"/>
    <m/>
    <s v="CCR&amp;R - Child Care Resource &amp; Referral"/>
    <x v="13"/>
    <s v="Admin Office"/>
    <s v="Robert Mayfield"/>
  </r>
  <r>
    <s v="5000 - Salaries &amp; Wages"/>
    <s v="Journal"/>
    <x v="25"/>
    <s v="JE175"/>
    <m/>
    <x v="2047"/>
    <n v="864.4"/>
    <m/>
    <s v="EHS - Early Head Start"/>
    <x v="6"/>
    <s v="- No Location -"/>
    <s v="Nina Holmes"/>
  </r>
  <r>
    <s v="5000 - Salaries &amp; Wages"/>
    <s v="Journal"/>
    <x v="25"/>
    <s v="JE175"/>
    <m/>
    <x v="2028"/>
    <n v="813.29"/>
    <m/>
    <s v="EHS - Early Head Start"/>
    <x v="6"/>
    <s v="- No Location -"/>
    <s v="Andrew Stellwag"/>
  </r>
  <r>
    <s v="5000 - Salaries &amp; Wages"/>
    <s v="Journal"/>
    <x v="25"/>
    <s v="JE175"/>
    <m/>
    <x v="2048"/>
    <n v="682.5"/>
    <m/>
    <s v="HS - Head Start"/>
    <x v="12"/>
    <s v="- No Location -"/>
    <s v="Carolyn Weston"/>
  </r>
  <r>
    <s v="5000 - Salaries &amp; Wages"/>
    <s v="Journal"/>
    <x v="25"/>
    <s v="JE175"/>
    <m/>
    <x v="2049"/>
    <n v="621.35"/>
    <m/>
    <s v="HF - Healthy Families"/>
    <x v="5"/>
    <s v="Admin Office"/>
    <s v="Michelle Hewitt"/>
  </r>
  <r>
    <s v="5000 - Salaries &amp; Wages"/>
    <s v="Journal"/>
    <x v="25"/>
    <s v="JE175"/>
    <m/>
    <x v="2039"/>
    <n v="134.59"/>
    <m/>
    <s v="CCR&amp;R - Child Care Resource &amp; Referral"/>
    <x v="25"/>
    <s v="- No Location -"/>
    <s v="Christine Morrison"/>
  </r>
  <r>
    <s v="5000 - Salaries &amp; Wages"/>
    <s v="Journal"/>
    <x v="25"/>
    <s v="JE175"/>
    <m/>
    <x v="2050"/>
    <n v="533.84"/>
    <m/>
    <s v="CCR&amp;R - Child Care Resource &amp; Referral"/>
    <x v="11"/>
    <s v="- No Location -"/>
    <s v="Susan Ford"/>
  </r>
  <r>
    <s v="5000 - Salaries &amp; Wages"/>
    <s v="Journal"/>
    <x v="25"/>
    <s v="JE175"/>
    <m/>
    <x v="2051"/>
    <n v="430.16"/>
    <m/>
    <s v="HS - Head Start"/>
    <x v="12"/>
    <s v="Admin Office"/>
    <s v="Michelle Hewitt"/>
  </r>
  <r>
    <s v="5000 - Salaries &amp; Wages"/>
    <s v="Journal"/>
    <x v="25"/>
    <s v="JE175"/>
    <m/>
    <x v="2038"/>
    <n v="147.46"/>
    <m/>
    <s v="CCFP - Child Care Food Program"/>
    <x v="24"/>
    <s v="Admin Office"/>
    <s v="Greta Peterson"/>
  </r>
  <r>
    <s v="5000 - Salaries &amp; Wages"/>
    <s v="Journal"/>
    <x v="25"/>
    <s v="JE175"/>
    <m/>
    <x v="2021"/>
    <n v="88.88"/>
    <m/>
    <s v="CCR&amp;R - Child Care Resource &amp; Referral"/>
    <x v="19"/>
    <s v="- No Location -"/>
    <s v="Kristin Mayes"/>
  </r>
  <r>
    <s v="5000 - Salaries &amp; Wages"/>
    <s v="Journal"/>
    <x v="25"/>
    <s v="JE175"/>
    <m/>
    <x v="2019"/>
    <n v="54.44"/>
    <m/>
    <s v="HF - Healthy Families"/>
    <x v="5"/>
    <s v="Admin Office"/>
    <s v="Amie Sharer"/>
  </r>
  <r>
    <s v="5000 - Salaries &amp; Wages"/>
    <s v="Journal"/>
    <x v="25"/>
    <s v="JE175"/>
    <m/>
    <x v="2052"/>
    <n v="500"/>
    <m/>
    <s v="EHS - Early Head Start"/>
    <x v="6"/>
    <s v="Admin Office"/>
    <s v="Sharon Forman"/>
  </r>
  <r>
    <s v="5000 - Salaries &amp; Wages"/>
    <s v="Journal"/>
    <x v="25"/>
    <s v="JE175"/>
    <m/>
    <x v="2053"/>
    <n v="506.21"/>
    <m/>
    <s v="HF - Healthy Families"/>
    <x v="4"/>
    <s v="- No Location -"/>
    <s v="Stephanie Dixon"/>
  </r>
  <r>
    <s v="5000 - Salaries &amp; Wages"/>
    <s v="Journal"/>
    <x v="25"/>
    <s v="JE175"/>
    <m/>
    <x v="2054"/>
    <n v="1165.28"/>
    <m/>
    <s v="HS - Head Start"/>
    <x v="12"/>
    <s v="- No Location -"/>
    <s v="Kristen Furniss"/>
  </r>
  <r>
    <s v="5000 - Salaries &amp; Wages"/>
    <s v="Journal"/>
    <x v="25"/>
    <s v="JE175"/>
    <m/>
    <x v="2055"/>
    <n v="700"/>
    <m/>
    <s v="HS - Head Start"/>
    <x v="12"/>
    <s v="- No Location -"/>
    <s v="Jennifer Elder"/>
  </r>
  <r>
    <s v="5000 - Salaries &amp; Wages"/>
    <s v="Journal"/>
    <x v="25"/>
    <s v="JE175"/>
    <m/>
    <x v="2056"/>
    <n v="432.69"/>
    <m/>
    <s v="LiHeap - Low Income Home Energy Assistance Program"/>
    <x v="2"/>
    <s v="Admin Office"/>
    <s v="Janessa Rivera"/>
  </r>
  <r>
    <s v="5000 - Salaries &amp; Wages"/>
    <s v="Journal"/>
    <x v="25"/>
    <s v="JE175"/>
    <m/>
    <x v="2057"/>
    <n v="625"/>
    <m/>
    <s v="CSBG - Community Service Block Grant"/>
    <x v="0"/>
    <s v="Admin Office"/>
    <s v="Sharon Forman"/>
  </r>
  <r>
    <s v="5000 - Salaries &amp; Wages"/>
    <s v="Journal"/>
    <x v="25"/>
    <s v="JE175"/>
    <m/>
    <x v="2058"/>
    <n v="2184.14"/>
    <m/>
    <s v="CCR&amp;R - Child Care Resource &amp; Referral"/>
    <x v="13"/>
    <s v="- No Location -"/>
    <s v="Ruth Ragin"/>
  </r>
  <r>
    <s v="5000 - Salaries &amp; Wages"/>
    <s v="Journal"/>
    <x v="25"/>
    <s v="JE175"/>
    <m/>
    <x v="2026"/>
    <n v="114.23"/>
    <m/>
    <s v="EHS - Early Head Start"/>
    <x v="6"/>
    <s v="Admin Office"/>
    <s v="Francine Taylor"/>
  </r>
  <r>
    <s v="5000 - Salaries &amp; Wages"/>
    <s v="Journal"/>
    <x v="25"/>
    <s v="JE175"/>
    <m/>
    <x v="2059"/>
    <n v="1200.3800000000001"/>
    <m/>
    <s v="Mt Holly Schools"/>
    <x v="15"/>
    <s v="- No Location -"/>
    <s v="Megan Rodrigues"/>
  </r>
  <r>
    <s v="5000 - Salaries &amp; Wages"/>
    <s v="Journal"/>
    <x v="25"/>
    <s v="JE175"/>
    <m/>
    <x v="2060"/>
    <n v="380.36"/>
    <m/>
    <s v="USF - Universal Service Fund"/>
    <x v="9"/>
    <s v="- No Location -"/>
    <s v="Constance Pritchett"/>
  </r>
  <r>
    <s v="5000 - Salaries &amp; Wages"/>
    <s v="Journal"/>
    <x v="25"/>
    <s v="JE175"/>
    <m/>
    <x v="2061"/>
    <n v="49.25"/>
    <m/>
    <s v="CCR&amp;R - Child Care Resource &amp; Referral"/>
    <x v="11"/>
    <s v="- No Location -"/>
    <s v="Bonita Jackson"/>
  </r>
  <r>
    <s v="5000 - Salaries &amp; Wages"/>
    <s v="Journal"/>
    <x v="25"/>
    <s v="JE175"/>
    <m/>
    <x v="2062"/>
    <n v="416.42"/>
    <m/>
    <s v="CCR&amp;R - Child Care Resource &amp; Referral"/>
    <x v="18"/>
    <s v="Admin Office"/>
    <s v="Manvir Gill"/>
  </r>
  <r>
    <s v="5000 - Salaries &amp; Wages"/>
    <s v="Journal"/>
    <x v="25"/>
    <s v="JE175"/>
    <m/>
    <x v="2063"/>
    <n v="1386.4"/>
    <m/>
    <s v="HF - Healthy Families"/>
    <x v="5"/>
    <s v="- No Location -"/>
    <s v="Ann Drennon"/>
  </r>
  <r>
    <s v="5000 - Salaries &amp; Wages"/>
    <s v="Journal"/>
    <x v="25"/>
    <s v="JE175"/>
    <m/>
    <x v="2064"/>
    <n v="1330"/>
    <m/>
    <s v="HS - Head Start"/>
    <x v="12"/>
    <s v="- No Location -"/>
    <s v="Jennifer Carley-Price"/>
  </r>
  <r>
    <s v="5000 - Salaries &amp; Wages"/>
    <s v="Journal"/>
    <x v="25"/>
    <s v="JE175"/>
    <m/>
    <x v="2065"/>
    <n v="1008.72"/>
    <m/>
    <s v="CCR&amp;R - Child Care Resource &amp; Referral"/>
    <x v="18"/>
    <s v="Admin Office"/>
    <s v="Darshpreet Thind"/>
  </r>
  <r>
    <s v="5000 - Salaries &amp; Wages"/>
    <s v="Journal"/>
    <x v="25"/>
    <s v="JE175"/>
    <m/>
    <x v="2066"/>
    <n v="1118.73"/>
    <m/>
    <s v="HPRP2 - Homeless Prevention Rapid Rehousing"/>
    <x v="8"/>
    <s v="- No Location -"/>
    <s v="Melonie Vazquez"/>
  </r>
  <r>
    <s v="5000 - Salaries &amp; Wages"/>
    <s v="Journal"/>
    <x v="25"/>
    <s v="JE175"/>
    <m/>
    <x v="2025"/>
    <n v="469.62"/>
    <m/>
    <s v="USF - Universal Service Fund"/>
    <x v="9"/>
    <s v="- No Location -"/>
    <s v="Rovenna Overton"/>
  </r>
  <r>
    <s v="5000 - Salaries &amp; Wages"/>
    <s v="Journal"/>
    <x v="25"/>
    <s v="JE175"/>
    <m/>
    <x v="2067"/>
    <n v="1069.4000000000001"/>
    <m/>
    <s v="CCR&amp;R - Child Care Resource &amp; Referral"/>
    <x v="13"/>
    <s v="- No Location -"/>
    <s v="Anjail Abdul-Badee-Johnson"/>
  </r>
  <r>
    <s v="5000 - Salaries &amp; Wages"/>
    <s v="Journal"/>
    <x v="25"/>
    <s v="JE175"/>
    <m/>
    <x v="2068"/>
    <n v="482.4"/>
    <m/>
    <s v="EHS - Early Head Start"/>
    <x v="6"/>
    <s v="- No Location -"/>
    <s v="Patricia Joyce"/>
  </r>
  <r>
    <s v="5000 - Salaries &amp; Wages"/>
    <s v="Journal"/>
    <x v="25"/>
    <s v="JE175"/>
    <m/>
    <x v="2053"/>
    <n v="565.77"/>
    <m/>
    <s v="HF - Healthy Families"/>
    <x v="5"/>
    <s v="- No Location -"/>
    <s v="Stephanie Dixon"/>
  </r>
  <r>
    <s v="5000 - Salaries &amp; Wages"/>
    <s v="Journal"/>
    <x v="25"/>
    <s v="JE175"/>
    <m/>
    <x v="2069"/>
    <n v="1051.1199999999999"/>
    <m/>
    <s v="CCR&amp;R - Child Care Resource &amp; Referral"/>
    <x v="16"/>
    <s v="- No Location -"/>
    <s v="Judith Byrne"/>
  </r>
  <r>
    <s v="5000 - Salaries &amp; Wages"/>
    <s v="Journal"/>
    <x v="25"/>
    <s v="JE175"/>
    <m/>
    <x v="2070"/>
    <n v="853.41"/>
    <m/>
    <s v="LiHeap - Low Income Home Energy Assistance Program"/>
    <x v="2"/>
    <s v="- No Location -"/>
    <s v="Donna Hajzer"/>
  </r>
  <r>
    <s v="5000 - Salaries &amp; Wages"/>
    <s v="Journal"/>
    <x v="25"/>
    <s v="JE175"/>
    <m/>
    <x v="2071"/>
    <n v="202.43"/>
    <m/>
    <s v="LiHeap - Low Income Home Energy Assistance Program"/>
    <x v="2"/>
    <s v="Admin Office"/>
    <s v="Ruben Johnson"/>
  </r>
  <r>
    <s v="5000 - Salaries &amp; Wages"/>
    <s v="Journal"/>
    <x v="25"/>
    <s v="JE175"/>
    <m/>
    <x v="2072"/>
    <n v="1506.04"/>
    <m/>
    <s v="HS - Head Start"/>
    <x v="12"/>
    <s v="- No Location -"/>
    <s v="Michelle Horan"/>
  </r>
  <r>
    <s v="5000 - Salaries &amp; Wages"/>
    <s v="Journal"/>
    <x v="25"/>
    <s v="JE175"/>
    <m/>
    <x v="2073"/>
    <n v="951.25"/>
    <m/>
    <s v="CCR&amp;R - Child Care Resource &amp; Referral"/>
    <x v="13"/>
    <s v="- No Location -"/>
    <s v="Ashley Moore"/>
  </r>
  <r>
    <s v="5000 - Salaries &amp; Wages"/>
    <s v="Journal"/>
    <x v="25"/>
    <s v="JE175"/>
    <m/>
    <x v="2074"/>
    <n v="1051.25"/>
    <m/>
    <s v="CCR&amp;R - Child Care Resource &amp; Referral"/>
    <x v="13"/>
    <s v="- No Location -"/>
    <s v="DaShaun Davis"/>
  </r>
  <r>
    <s v="5000 - Salaries &amp; Wages"/>
    <s v="Journal"/>
    <x v="25"/>
    <s v="JE175"/>
    <m/>
    <x v="2022"/>
    <n v="197.29"/>
    <m/>
    <s v="CCR&amp;R - Child Care Resource &amp; Referral"/>
    <x v="13"/>
    <s v="- No Location -"/>
    <s v="Sue Fenick"/>
  </r>
  <r>
    <s v="5000 - Salaries &amp; Wages"/>
    <s v="Journal"/>
    <x v="25"/>
    <s v="JE175"/>
    <m/>
    <x v="2075"/>
    <n v="1807.69"/>
    <m/>
    <s v="HS - Head Start"/>
    <x v="12"/>
    <s v="- No Location -"/>
    <s v="Christine Himm"/>
  </r>
  <r>
    <s v="5000 - Salaries &amp; Wages"/>
    <s v="Journal"/>
    <x v="25"/>
    <s v="JE175"/>
    <m/>
    <x v="2076"/>
    <n v="1984.62"/>
    <m/>
    <s v="HS - Head Start"/>
    <x v="12"/>
    <s v="- No Location -"/>
    <s v="Christiana Buffett"/>
  </r>
  <r>
    <s v="5000 - Salaries &amp; Wages"/>
    <s v="Journal"/>
    <x v="25"/>
    <s v="JE175"/>
    <m/>
    <x v="2077"/>
    <n v="705.68"/>
    <m/>
    <s v="HS - Head Start"/>
    <x v="12"/>
    <s v="- No Location -"/>
    <s v="Nasirah Aminuddin"/>
  </r>
  <r>
    <s v="5000 - Salaries &amp; Wages"/>
    <s v="Journal"/>
    <x v="25"/>
    <s v="JE175"/>
    <m/>
    <x v="2031"/>
    <n v="75"/>
    <m/>
    <s v="USF - Universal Service Fund"/>
    <x v="9"/>
    <s v="Admin Office"/>
    <s v="Kyle Edwards"/>
  </r>
  <r>
    <s v="5000 - Salaries &amp; Wages"/>
    <s v="Journal"/>
    <x v="25"/>
    <s v="JE175"/>
    <m/>
    <x v="2020"/>
    <n v="625"/>
    <m/>
    <s v="EHS - Early Head Start"/>
    <x v="6"/>
    <s v="Admin Office"/>
    <s v="Elayne Schermerhorn"/>
  </r>
  <r>
    <s v="5000 - Salaries &amp; Wages"/>
    <s v="Journal"/>
    <x v="25"/>
    <s v="JE175"/>
    <m/>
    <x v="2078"/>
    <n v="209.61"/>
    <m/>
    <s v="USF - Universal Service Fund"/>
    <x v="9"/>
    <s v="- No Location -"/>
    <s v="Quamillah Nelson"/>
  </r>
  <r>
    <s v="5000 - Salaries &amp; Wages"/>
    <s v="Journal"/>
    <x v="25"/>
    <s v="JE175"/>
    <m/>
    <x v="2079"/>
    <n v="1511.82"/>
    <m/>
    <s v="HF - Healthy Families"/>
    <x v="4"/>
    <s v="- No Location -"/>
    <s v="Mary Kennedy"/>
  </r>
  <r>
    <s v="5000 - Salaries &amp; Wages"/>
    <s v="Journal"/>
    <x v="25"/>
    <s v="JE175"/>
    <m/>
    <x v="2080"/>
    <n v="1429.11"/>
    <m/>
    <s v="HF - Healthy Families"/>
    <x v="5"/>
    <s v="- No Location -"/>
    <s v="Bridgett Pollard"/>
  </r>
  <r>
    <s v="5000 - Salaries &amp; Wages"/>
    <s v="Journal"/>
    <x v="25"/>
    <s v="JE175"/>
    <m/>
    <x v="2081"/>
    <n v="823.71"/>
    <m/>
    <s v="CCR&amp;R - Child Care Resource &amp; Referral"/>
    <x v="13"/>
    <s v="- No Location -"/>
    <s v="Victoria Reger"/>
  </r>
  <r>
    <s v="5000 - Salaries &amp; Wages"/>
    <s v="Journal"/>
    <x v="25"/>
    <s v="JE175"/>
    <m/>
    <x v="2038"/>
    <n v="707.82"/>
    <m/>
    <s v="HS - Head Start"/>
    <x v="12"/>
    <s v="Admin Office"/>
    <s v="Greta Peterson"/>
  </r>
  <r>
    <s v="5000 - Salaries &amp; Wages"/>
    <s v="Journal"/>
    <x v="25"/>
    <s v="JE175"/>
    <m/>
    <x v="2061"/>
    <n v="164.23"/>
    <m/>
    <s v="CCR&amp;R - Child Care Resource &amp; Referral"/>
    <x v="18"/>
    <s v="- No Location -"/>
    <s v="Bonita Jackson"/>
  </r>
  <r>
    <s v="5000 - Salaries &amp; Wages"/>
    <s v="Journal"/>
    <x v="25"/>
    <s v="JE175"/>
    <m/>
    <x v="2020"/>
    <n v="750"/>
    <m/>
    <s v="CSBG - Community Service Block Grant"/>
    <x v="0"/>
    <s v="Admin Office"/>
    <s v="Elayne Schermerhorn"/>
  </r>
  <r>
    <s v="5000 - Salaries &amp; Wages"/>
    <s v="Journal"/>
    <x v="25"/>
    <s v="JE175"/>
    <m/>
    <x v="2082"/>
    <n v="1592.75"/>
    <m/>
    <s v="CCR&amp;R - Child Care Resource &amp; Referral"/>
    <x v="13"/>
    <s v="- No Location -"/>
    <s v="Janelle Yvette Sample"/>
  </r>
  <r>
    <s v="5000 - Salaries &amp; Wages"/>
    <s v="Journal"/>
    <x v="25"/>
    <s v="JE175"/>
    <m/>
    <x v="2083"/>
    <n v="834.62"/>
    <m/>
    <s v="CCR&amp;R - Child Care Resource &amp; Referral"/>
    <x v="26"/>
    <s v="- No Location -"/>
    <s v="Jacquelyn Righter"/>
  </r>
  <r>
    <s v="5000 - Salaries &amp; Wages"/>
    <s v="Journal"/>
    <x v="25"/>
    <s v="JE175"/>
    <m/>
    <x v="2071"/>
    <n v="367.39"/>
    <m/>
    <s v="EHS - Early Head Start"/>
    <x v="6"/>
    <s v="Admin Office"/>
    <s v="Ruben Johnson"/>
  </r>
  <r>
    <s v="5000 - Salaries &amp; Wages"/>
    <s v="Journal"/>
    <x v="25"/>
    <s v="JE175"/>
    <m/>
    <x v="2084"/>
    <n v="1072.5"/>
    <m/>
    <s v="EHS - Early Head Start"/>
    <x v="6"/>
    <s v="- No Location -"/>
    <s v="Pantida Wescott"/>
  </r>
  <r>
    <s v="5000 - Salaries &amp; Wages"/>
    <s v="Journal"/>
    <x v="25"/>
    <s v="JE175"/>
    <m/>
    <x v="2062"/>
    <n v="190.38"/>
    <m/>
    <s v="EHS - Early Head Start"/>
    <x v="6"/>
    <s v="Admin Office"/>
    <s v="Manvir Gill"/>
  </r>
  <r>
    <s v="5000 - Salaries &amp; Wages"/>
    <s v="Journal"/>
    <x v="25"/>
    <s v="JE175"/>
    <m/>
    <x v="2085"/>
    <n v="769.6"/>
    <m/>
    <s v="EHS - Early Head Start"/>
    <x v="6"/>
    <s v="- No Location -"/>
    <s v="Katilynn Ditzel"/>
  </r>
  <r>
    <s v="5000 - Salaries &amp; Wages"/>
    <s v="Journal"/>
    <x v="25"/>
    <s v="JE175"/>
    <m/>
    <x v="2041"/>
    <n v="69.23"/>
    <m/>
    <s v="Mt Holly Schools"/>
    <x v="15"/>
    <s v="Admin Office"/>
    <s v="Gary Mease"/>
  </r>
  <r>
    <s v="5000 - Salaries &amp; Wages"/>
    <s v="Journal"/>
    <x v="25"/>
    <s v="JE175"/>
    <m/>
    <x v="2056"/>
    <n v="1586.54"/>
    <m/>
    <s v="CCYC - Community Council of Young Children"/>
    <x v="22"/>
    <s v="Admin Office"/>
    <s v="Janessa Rivera"/>
  </r>
  <r>
    <s v="5000 - Salaries &amp; Wages"/>
    <s v="Journal"/>
    <x v="25"/>
    <s v="JE175"/>
    <m/>
    <x v="2069"/>
    <n v="280.3"/>
    <m/>
    <s v="CCR&amp;R - Child Care Resource &amp; Referral"/>
    <x v="23"/>
    <s v="- No Location -"/>
    <s v="Judith Byrne"/>
  </r>
  <r>
    <s v="5000 - Salaries &amp; Wages"/>
    <s v="Journal"/>
    <x v="25"/>
    <s v="JE175"/>
    <m/>
    <x v="2086"/>
    <n v="814.47"/>
    <m/>
    <s v="HS - Head Start"/>
    <x v="12"/>
    <s v="- No Location -"/>
    <s v="Yvette Carpenter"/>
  </r>
  <r>
    <s v="5000 - Salaries &amp; Wages"/>
    <s v="Journal"/>
    <x v="25"/>
    <s v="JE175"/>
    <m/>
    <x v="2057"/>
    <n v="1125"/>
    <m/>
    <s v="HS - Head Start"/>
    <x v="12"/>
    <s v="Admin Office"/>
    <s v="Sharon Forman"/>
  </r>
  <r>
    <s v="5000 - Salaries &amp; Wages"/>
    <s v="Journal"/>
    <x v="25"/>
    <s v="JE175"/>
    <m/>
    <x v="2046"/>
    <n v="298.26"/>
    <m/>
    <s v="HS - Head Start"/>
    <x v="12"/>
    <s v="Admin Office"/>
    <s v="Robert Mayfield"/>
  </r>
  <r>
    <s v="5000 - Salaries &amp; Wages"/>
    <s v="Journal"/>
    <x v="25"/>
    <s v="JE175"/>
    <m/>
    <x v="2020"/>
    <n v="144.22999999999999"/>
    <m/>
    <s v="LiHeap - Low Income Home Energy Assistance Program"/>
    <x v="2"/>
    <s v="Admin Office"/>
    <s v="Elayne Schermerhorn"/>
  </r>
  <r>
    <s v="5000 - Salaries &amp; Wages"/>
    <s v="Journal"/>
    <x v="25"/>
    <s v="JE175"/>
    <m/>
    <x v="2070"/>
    <n v="501.21"/>
    <m/>
    <s v="USF - Universal Service Fund"/>
    <x v="9"/>
    <s v="- No Location -"/>
    <s v="Donna Hajzer"/>
  </r>
  <r>
    <s v="5000 - Salaries &amp; Wages"/>
    <s v="Journal"/>
    <x v="25"/>
    <s v="JE175"/>
    <m/>
    <x v="2081"/>
    <n v="145.36000000000001"/>
    <m/>
    <s v="CCR&amp;R - Child Care Resource &amp; Referral"/>
    <x v="20"/>
    <s v="- No Location -"/>
    <s v="Victoria Reger"/>
  </r>
  <r>
    <s v="5000 - Salaries &amp; Wages"/>
    <s v="Journal"/>
    <x v="25"/>
    <s v="JE175"/>
    <m/>
    <x v="2019"/>
    <n v="49.42"/>
    <m/>
    <s v="HPRP2 - Homeless Prevention Rapid Rehousing"/>
    <x v="8"/>
    <s v="Admin Office"/>
    <s v="Amie Sharer"/>
  </r>
  <r>
    <s v="5000 - Salaries &amp; Wages"/>
    <s v="Journal"/>
    <x v="25"/>
    <s v="JE175"/>
    <m/>
    <x v="2087"/>
    <n v="702.5"/>
    <m/>
    <s v="Mt Holly Schools"/>
    <x v="15"/>
    <s v="- No Location -"/>
    <s v="Carrie Dougherty"/>
  </r>
  <r>
    <s v="5000 - Salaries &amp; Wages"/>
    <s v="Journal"/>
    <x v="25"/>
    <s v="JE175"/>
    <m/>
    <x v="2050"/>
    <n v="667.3"/>
    <m/>
    <s v="CCR&amp;R - Child Care Resource &amp; Referral"/>
    <x v="13"/>
    <s v="- No Location -"/>
    <s v="Susan Ford"/>
  </r>
  <r>
    <s v="5000 - Salaries &amp; Wages"/>
    <s v="Journal"/>
    <x v="25"/>
    <s v="JE175"/>
    <m/>
    <x v="2031"/>
    <n v="250"/>
    <m/>
    <s v="CCR&amp;R - Child Care Resource &amp; Referral"/>
    <x v="13"/>
    <s v="Admin Office"/>
    <s v="Kyle Edwards"/>
  </r>
  <r>
    <s v="5000 - Salaries &amp; Wages"/>
    <s v="Journal"/>
    <x v="25"/>
    <s v="JE175"/>
    <m/>
    <x v="2088"/>
    <n v="712.5"/>
    <m/>
    <s v="HS - Head Start"/>
    <x v="12"/>
    <s v="- No Location -"/>
    <s v="Chalesha Jefferson"/>
  </r>
  <r>
    <s v="5000 - Salaries &amp; Wages"/>
    <s v="Journal"/>
    <x v="25"/>
    <s v="JE175"/>
    <m/>
    <x v="2089"/>
    <n v="1459.04"/>
    <m/>
    <s v="HF - Healthy Families"/>
    <x v="4"/>
    <s v="- No Location -"/>
    <s v="Elizabeth Boehmke"/>
  </r>
  <r>
    <s v="5000 - Salaries &amp; Wages"/>
    <s v="Journal"/>
    <x v="25"/>
    <s v="JE175"/>
    <m/>
    <x v="2056"/>
    <n v="85.38"/>
    <m/>
    <s v="HF - Healthy Families"/>
    <x v="5"/>
    <s v="Admin Office"/>
    <s v="Janessa Rivera"/>
  </r>
  <r>
    <s v="5000 - Salaries &amp; Wages"/>
    <s v="Journal"/>
    <x v="25"/>
    <s v="JE175"/>
    <m/>
    <x v="2019"/>
    <n v="59.68"/>
    <m/>
    <s v="CCYC - Community Council of Young Children"/>
    <x v="22"/>
    <s v="Admin Office"/>
    <s v="Amie Sharer"/>
  </r>
  <r>
    <s v="5000 - Salaries &amp; Wages"/>
    <s v="Journal"/>
    <x v="25"/>
    <s v="JE175"/>
    <m/>
    <x v="2090"/>
    <n v="176.08"/>
    <m/>
    <s v="HF - Healthy Families"/>
    <x v="5"/>
    <s v="- No Location -"/>
    <s v="Sheila Hughes"/>
  </r>
  <r>
    <s v="5000 - Salaries &amp; Wages"/>
    <s v="Journal"/>
    <x v="25"/>
    <s v="JE175"/>
    <m/>
    <x v="2060"/>
    <n v="647.63"/>
    <m/>
    <s v="LiHeap - Low Income Home Energy Assistance Program"/>
    <x v="2"/>
    <s v="- No Location -"/>
    <s v="Constance Pritchett"/>
  </r>
  <r>
    <s v="5000 - Salaries &amp; Wages"/>
    <s v="Journal"/>
    <x v="25"/>
    <s v="JE175"/>
    <m/>
    <x v="2035"/>
    <n v="495.83"/>
    <m/>
    <s v="LiHeap - Low Income Home Energy Assistance Program"/>
    <x v="2"/>
    <s v="- No Location -"/>
    <s v="Denise Cacalori"/>
  </r>
  <r>
    <s v="5000 - Salaries &amp; Wages"/>
    <s v="Journal"/>
    <x v="25"/>
    <s v="JE175"/>
    <m/>
    <x v="2091"/>
    <n v="2000.81"/>
    <m/>
    <s v="EHS - Early Head Start"/>
    <x v="6"/>
    <s v="- No Location -"/>
    <s v="Michelle Weaver"/>
  </r>
  <r>
    <s v="5000 - Salaries &amp; Wages"/>
    <s v="Journal"/>
    <x v="25"/>
    <s v="JE175"/>
    <m/>
    <x v="2046"/>
    <n v="109.57"/>
    <m/>
    <s v="CCFP - Child Care Food Program"/>
    <x v="24"/>
    <s v="Admin Office"/>
    <s v="Robert Mayfield"/>
  </r>
  <r>
    <s v="5000 - Salaries &amp; Wages"/>
    <s v="Journal"/>
    <x v="25"/>
    <s v="JE175"/>
    <m/>
    <x v="2092"/>
    <n v="1050.29"/>
    <m/>
    <s v="HS - Head Start"/>
    <x v="12"/>
    <s v="- No Location -"/>
    <s v="Bobby Johnson"/>
  </r>
  <r>
    <s v="5000 - Salaries &amp; Wages"/>
    <s v="Journal"/>
    <x v="25"/>
    <s v="JE175"/>
    <m/>
    <x v="2020"/>
    <n v="504.81"/>
    <m/>
    <s v="CCR&amp;R - Child Care Resource &amp; Referral"/>
    <x v="18"/>
    <s v="Admin Office"/>
    <s v="Elayne Schermerhorn"/>
  </r>
  <r>
    <s v="5000 - Salaries &amp; Wages"/>
    <s v="Journal"/>
    <x v="25"/>
    <s v="JE175"/>
    <m/>
    <x v="2071"/>
    <n v="121.83"/>
    <m/>
    <s v="USF - Universal Service Fund"/>
    <x v="9"/>
    <s v="Admin Office"/>
    <s v="Ruben Johnson"/>
  </r>
  <r>
    <s v="5000 - Salaries &amp; Wages"/>
    <s v="Journal"/>
    <x v="25"/>
    <s v="JE175"/>
    <m/>
    <x v="2093"/>
    <n v="2566.06"/>
    <m/>
    <s v="HS - Head Start"/>
    <x v="12"/>
    <s v="- No Location -"/>
    <s v="Natalie Mitchem"/>
  </r>
  <r>
    <s v="5000 - Salaries &amp; Wages"/>
    <s v="Journal"/>
    <x v="25"/>
    <s v="JE175"/>
    <m/>
    <x v="2094"/>
    <n v="2294.86"/>
    <m/>
    <s v="HS - Head Start"/>
    <x v="12"/>
    <s v="- No Location -"/>
    <s v="LOIS BOND"/>
  </r>
  <r>
    <s v="5000 - Salaries &amp; Wages"/>
    <s v="Journal"/>
    <x v="25"/>
    <s v="JE175"/>
    <m/>
    <x v="2071"/>
    <n v="276.66000000000003"/>
    <m/>
    <s v="CSBG - Community Service Block Grant"/>
    <x v="17"/>
    <s v="Admin Office"/>
    <s v="Ruben Johnson"/>
  </r>
  <r>
    <s v="5000 - Salaries &amp; Wages"/>
    <s v="Journal"/>
    <x v="25"/>
    <s v="JE175"/>
    <m/>
    <x v="2066"/>
    <n v="262.42"/>
    <m/>
    <s v="CSBG - Community Service Block Grant"/>
    <x v="17"/>
    <s v="- No Location -"/>
    <s v="Melonie Vazquez"/>
  </r>
  <r>
    <s v="5000 - Salaries &amp; Wages"/>
    <s v="Journal"/>
    <x v="25"/>
    <s v="JE175"/>
    <m/>
    <x v="2061"/>
    <n v="183.49"/>
    <m/>
    <s v="CCR&amp;R - Child Care Resource &amp; Referral"/>
    <x v="16"/>
    <s v="- No Location -"/>
    <s v="Bonita Jackson"/>
  </r>
  <r>
    <s v="5000 - Salaries &amp; Wages"/>
    <s v="Journal"/>
    <x v="25"/>
    <s v="JE175"/>
    <m/>
    <x v="126"/>
    <m/>
    <n v="0.02"/>
    <m/>
    <x v="10"/>
    <s v="- No Location -"/>
    <m/>
  </r>
  <r>
    <s v="5000 - Salaries &amp; Wages"/>
    <s v="Journal"/>
    <x v="25"/>
    <s v="JE175"/>
    <m/>
    <x v="2041"/>
    <n v="433.85"/>
    <m/>
    <s v="CCR&amp;R - Child Care Resource &amp; Referral"/>
    <x v="18"/>
    <s v="Admin Office"/>
    <s v="Gary Mease"/>
  </r>
  <r>
    <s v="5000 - Salaries &amp; Wages"/>
    <s v="Journal"/>
    <x v="25"/>
    <s v="JE175"/>
    <m/>
    <x v="2026"/>
    <n v="105.77"/>
    <m/>
    <s v="CCFP - Child Care Food Program"/>
    <x v="24"/>
    <s v="Admin Office"/>
    <s v="Francine Taylor"/>
  </r>
  <r>
    <s v="5000 - Salaries &amp; Wages"/>
    <s v="Journal"/>
    <x v="25"/>
    <s v="JE175"/>
    <m/>
    <x v="2022"/>
    <n v="1183.74"/>
    <m/>
    <s v="CCR&amp;R - Child Care Resource &amp; Referral"/>
    <x v="11"/>
    <s v="- No Location -"/>
    <s v="Sue Fenick"/>
  </r>
  <r>
    <s v="5000 - Salaries &amp; Wages"/>
    <s v="Journal"/>
    <x v="25"/>
    <s v="JE175"/>
    <m/>
    <x v="2056"/>
    <n v="114.23"/>
    <m/>
    <s v="HF - Healthy Families"/>
    <x v="4"/>
    <s v="Admin Office"/>
    <s v="Janessa Rivera"/>
  </r>
  <r>
    <s v="5000 - Salaries &amp; Wages"/>
    <s v="Journal"/>
    <x v="25"/>
    <s v="JE175"/>
    <m/>
    <x v="2038"/>
    <n v="73.73"/>
    <m/>
    <s v="LiHeap - Low Income Home Energy Assistance Program"/>
    <x v="2"/>
    <s v="Admin Office"/>
    <s v="Greta Peterson"/>
  </r>
  <r>
    <s v="5000 - Salaries &amp; Wages"/>
    <s v="Journal"/>
    <x v="25"/>
    <s v="JE175"/>
    <m/>
    <x v="2062"/>
    <n v="1033.96"/>
    <m/>
    <s v="CSBG - Community Service Block Grant"/>
    <x v="17"/>
    <s v="Admin Office"/>
    <s v="Manvir Gill"/>
  </r>
  <r>
    <s v="5000 - Salaries &amp; Wages"/>
    <s v="Journal"/>
    <x v="25"/>
    <s v="JE175"/>
    <m/>
    <x v="2039"/>
    <n v="134.59"/>
    <m/>
    <s v="CCR&amp;R - Child Care Resource &amp; Referral"/>
    <x v="11"/>
    <s v="- No Location -"/>
    <s v="Christine Morrison"/>
  </r>
  <r>
    <s v="5000 - Salaries &amp; Wages"/>
    <s v="Journal"/>
    <x v="25"/>
    <s v="JE175"/>
    <m/>
    <x v="2095"/>
    <n v="1572.92"/>
    <m/>
    <s v="HS - Head Start"/>
    <x v="12"/>
    <s v="- No Location -"/>
    <s v="Heather Coleman"/>
  </r>
  <r>
    <s v="5000 - Salaries &amp; Wages"/>
    <s v="Journal"/>
    <x v="25"/>
    <s v="JE175"/>
    <m/>
    <x v="2022"/>
    <n v="295.94"/>
    <m/>
    <s v="CCR&amp;R - Child Care Resource &amp; Referral"/>
    <x v="20"/>
    <s v="- No Location -"/>
    <s v="Sue Fenick"/>
  </r>
  <r>
    <s v="5000 - Salaries &amp; Wages"/>
    <s v="Journal"/>
    <x v="25"/>
    <s v="JE175"/>
    <m/>
    <x v="2035"/>
    <n v="338.06"/>
    <m/>
    <s v="HPRP2 - Homeless Prevention Rapid Rehousing"/>
    <x v="8"/>
    <s v="- No Location -"/>
    <s v="Denise Cacalori"/>
  </r>
  <r>
    <s v="5000 - Salaries &amp; Wages"/>
    <s v="Journal"/>
    <x v="25"/>
    <s v="JE175"/>
    <m/>
    <x v="2096"/>
    <n v="1360.06"/>
    <m/>
    <s v="HF - Healthy Families"/>
    <x v="5"/>
    <s v="- No Location -"/>
    <s v="Susan Margolis"/>
  </r>
  <r>
    <s v="5000 - Salaries &amp; Wages"/>
    <s v="Journal"/>
    <x v="25"/>
    <s v="JE175"/>
    <m/>
    <x v="2031"/>
    <n v="500"/>
    <m/>
    <s v="CSBG - Community Service Block Grant"/>
    <x v="0"/>
    <s v="Admin Office"/>
    <s v="Kyle Edwards"/>
  </r>
  <r>
    <s v="5000 - Salaries &amp; Wages"/>
    <s v="Journal"/>
    <x v="25"/>
    <s v="JE175"/>
    <m/>
    <x v="2097"/>
    <n v="1046.69"/>
    <m/>
    <s v="CCR&amp;R - Child Care Resource &amp; Referral"/>
    <x v="11"/>
    <s v="- No Location -"/>
    <s v="Vivyan Saloka"/>
  </r>
  <r>
    <s v="5000 - Salaries &amp; Wages"/>
    <s v="Journal"/>
    <x v="25"/>
    <s v="JE175"/>
    <m/>
    <x v="2098"/>
    <n v="1280"/>
    <m/>
    <s v="HF - Healthy Families"/>
    <x v="5"/>
    <s v="- No Location -"/>
    <s v="Karla DeJesus-Centeno"/>
  </r>
  <r>
    <s v="5000 - Salaries &amp; Wages"/>
    <s v="Journal"/>
    <x v="25"/>
    <s v="JE175"/>
    <m/>
    <x v="2071"/>
    <n v="2091.83"/>
    <m/>
    <s v="CSBG - Community Service Block Grant"/>
    <x v="0"/>
    <s v="Admin Office"/>
    <s v="Ruben Johnson"/>
  </r>
  <r>
    <s v="5000 - Salaries &amp; Wages"/>
    <s v="Journal"/>
    <x v="25"/>
    <s v="JE175"/>
    <m/>
    <x v="2022"/>
    <n v="197.29"/>
    <m/>
    <s v="CCR&amp;R - Child Care Resource &amp; Referral"/>
    <x v="16"/>
    <s v="- No Location -"/>
    <s v="Sue Fenick"/>
  </r>
  <r>
    <s v="5000 - Salaries &amp; Wages"/>
    <s v="Journal"/>
    <x v="25"/>
    <s v="JE175"/>
    <m/>
    <x v="2061"/>
    <n v="1488.68"/>
    <m/>
    <s v="CCR&amp;R - Child Care Resource &amp; Referral"/>
    <x v="13"/>
    <s v="- No Location -"/>
    <s v="Bonita Jackson"/>
  </r>
  <r>
    <s v="5000 - Salaries &amp; Wages"/>
    <s v="Journal"/>
    <x v="25"/>
    <s v="JE175"/>
    <m/>
    <x v="2065"/>
    <n v="1092.79"/>
    <m/>
    <s v="HS - Head Start"/>
    <x v="12"/>
    <s v="Admin Office"/>
    <s v="Darshpreet Thind"/>
  </r>
  <r>
    <s v="5000 - Salaries &amp; Wages"/>
    <s v="Journal"/>
    <x v="25"/>
    <s v="JE175"/>
    <m/>
    <x v="2099"/>
    <n v="2137.38"/>
    <m/>
    <s v="HS - Head Start"/>
    <x v="12"/>
    <s v="- No Location -"/>
    <s v="Jill Rickards"/>
  </r>
  <r>
    <s v="5000 - Salaries &amp; Wages"/>
    <s v="Journal"/>
    <x v="25"/>
    <s v="JE175"/>
    <m/>
    <x v="2020"/>
    <n v="48.08"/>
    <m/>
    <s v="HF - Healthy Families"/>
    <x v="4"/>
    <s v="Admin Office"/>
    <s v="Elayne Schermerhorn"/>
  </r>
  <r>
    <s v="5000 - Salaries &amp; Wages"/>
    <s v="Journal"/>
    <x v="25"/>
    <s v="JE175"/>
    <m/>
    <x v="2100"/>
    <n v="913.47"/>
    <m/>
    <s v="CCR&amp;R - Child Care Resource &amp; Referral"/>
    <x v="13"/>
    <s v="- No Location -"/>
    <s v="Devita Smith"/>
  </r>
  <r>
    <s v="5000 - Salaries &amp; Wages"/>
    <s v="Journal"/>
    <x v="25"/>
    <s v="JE175"/>
    <m/>
    <x v="2101"/>
    <n v="997.14"/>
    <m/>
    <s v="CCR&amp;R - Child Care Resource &amp; Referral"/>
    <x v="13"/>
    <s v="- No Location -"/>
    <s v="Kathleen Moreland"/>
  </r>
  <r>
    <s v="5000 - Salaries &amp; Wages"/>
    <s v="Journal"/>
    <x v="25"/>
    <s v="JE175"/>
    <m/>
    <x v="2102"/>
    <n v="1215.5899999999999"/>
    <m/>
    <s v="EHS - Early Head Start"/>
    <x v="6"/>
    <s v="- No Location -"/>
    <s v="Toxi Miller"/>
  </r>
  <r>
    <s v="5000 - Salaries &amp; Wages"/>
    <s v="Journal"/>
    <x v="25"/>
    <s v="JE175"/>
    <m/>
    <x v="2103"/>
    <n v="861.11"/>
    <m/>
    <s v="HS - Head Start"/>
    <x v="12"/>
    <s v="- No Location -"/>
    <s v="William Carson"/>
  </r>
  <r>
    <s v="5000 - Salaries &amp; Wages"/>
    <s v="Journal"/>
    <x v="25"/>
    <s v="JE175"/>
    <m/>
    <x v="2104"/>
    <n v="188.22"/>
    <m/>
    <s v="USF - Universal Service Fund"/>
    <x v="9"/>
    <s v="- No Location -"/>
    <s v="Vincent Padilla"/>
  </r>
  <r>
    <s v="5000 - Salaries &amp; Wages"/>
    <s v="Journal"/>
    <x v="25"/>
    <s v="JE175"/>
    <m/>
    <x v="2020"/>
    <n v="408.65"/>
    <m/>
    <s v="CCR&amp;R - Child Care Resource &amp; Referral"/>
    <x v="13"/>
    <s v="Admin Office"/>
    <s v="Elayne Schermerhorn"/>
  </r>
  <r>
    <s v="5000 - Salaries &amp; Wages"/>
    <s v="Journal"/>
    <x v="25"/>
    <s v="JE175"/>
    <m/>
    <x v="2105"/>
    <n v="854.41"/>
    <m/>
    <s v="EHS - Early Head Start"/>
    <x v="6"/>
    <s v="- No Location -"/>
    <s v="Essence Thompson"/>
  </r>
  <r>
    <s v="5000 - Salaries &amp; Wages"/>
    <s v="Journal"/>
    <x v="25"/>
    <s v="JE175"/>
    <m/>
    <x v="2031"/>
    <n v="1207.5"/>
    <m/>
    <s v="HS - Head Start"/>
    <x v="12"/>
    <s v="Admin Office"/>
    <s v="Kyle Edwards"/>
  </r>
  <r>
    <s v="5000 - Salaries &amp; Wages"/>
    <s v="Journal"/>
    <x v="25"/>
    <s v="JE175"/>
    <m/>
    <x v="2057"/>
    <n v="250"/>
    <m/>
    <s v="CCR&amp;R - Child Care Resource &amp; Referral"/>
    <x v="18"/>
    <s v="Admin Office"/>
    <s v="Sharon Forman"/>
  </r>
  <r>
    <s v="5000 - Salaries &amp; Wages"/>
    <s v="Journal"/>
    <x v="25"/>
    <s v="JE175"/>
    <m/>
    <x v="2106"/>
    <n v="389.72"/>
    <m/>
    <s v="LiHeap - Low Income Home Energy Assistance Program"/>
    <x v="2"/>
    <s v="- No Location -"/>
    <s v="Shirley Matthews"/>
  </r>
  <r>
    <s v="5000 - Salaries &amp; Wages"/>
    <s v="Journal"/>
    <x v="25"/>
    <s v="JE175"/>
    <m/>
    <x v="2031"/>
    <n v="75"/>
    <m/>
    <s v="LiHeap - Low Income Home Energy Assistance Program"/>
    <x v="2"/>
    <s v="Admin Office"/>
    <s v="Kyle Edwards"/>
  </r>
  <r>
    <s v="5000 - Salaries &amp; Wages"/>
    <s v="Journal"/>
    <x v="25"/>
    <s v="JE175"/>
    <m/>
    <x v="2053"/>
    <n v="615.38"/>
    <m/>
    <s v="HF - Healthy Families"/>
    <x v="21"/>
    <s v="- No Location -"/>
    <s v="Stephanie Dixon"/>
  </r>
  <r>
    <s v="5000 - Salaries &amp; Wages"/>
    <s v="Journal"/>
    <x v="25"/>
    <s v="JE175"/>
    <m/>
    <x v="2041"/>
    <n v="115.38"/>
    <m/>
    <s v="EHS - Early Head Start"/>
    <x v="6"/>
    <s v="Admin Office"/>
    <s v="Gary Mease"/>
  </r>
  <r>
    <s v="5000 - Salaries &amp; Wages"/>
    <s v="Journal"/>
    <x v="25"/>
    <s v="JE175"/>
    <m/>
    <x v="2107"/>
    <n v="1316.28"/>
    <m/>
    <s v="HS - Head Start"/>
    <x v="12"/>
    <s v="- No Location -"/>
    <s v="Seham Azabawi"/>
  </r>
  <r>
    <s v="5000 - Salaries &amp; Wages"/>
    <s v="Journal"/>
    <x v="25"/>
    <s v="JE175"/>
    <m/>
    <x v="2062"/>
    <n v="1211.54"/>
    <m/>
    <s v="HS - Head Start"/>
    <x v="12"/>
    <s v="Admin Office"/>
    <s v="Manvir Gill"/>
  </r>
  <r>
    <s v="5000 - Salaries &amp; Wages"/>
    <s v="Journal"/>
    <x v="25"/>
    <s v="JE175"/>
    <m/>
    <x v="2050"/>
    <n v="667.3"/>
    <m/>
    <s v="CCR&amp;R - Child Care Resource &amp; Referral"/>
    <x v="20"/>
    <s v="- No Location -"/>
    <s v="Susan Ford"/>
  </r>
  <r>
    <s v="5000 - Salaries &amp; Wages"/>
    <s v="Journal"/>
    <x v="25"/>
    <s v="JE175"/>
    <m/>
    <x v="2049"/>
    <n v="143.38999999999999"/>
    <m/>
    <s v="HF - Healthy Families"/>
    <x v="21"/>
    <s v="Admin Office"/>
    <s v="Michelle Hewitt"/>
  </r>
  <r>
    <s v="5000 - Salaries &amp; Wages"/>
    <s v="Journal"/>
    <x v="25"/>
    <s v="JE175"/>
    <m/>
    <x v="2108"/>
    <n v="911.43"/>
    <m/>
    <s v="CCR&amp;R - Child Care Resource &amp; Referral"/>
    <x v="13"/>
    <s v="- No Location -"/>
    <s v="Ariel Howard"/>
  </r>
  <r>
    <s v="5000 - Salaries &amp; Wages"/>
    <s v="Journal"/>
    <x v="25"/>
    <s v="JE175"/>
    <m/>
    <x v="2041"/>
    <n v="1038.46"/>
    <m/>
    <s v="HS - Head Start"/>
    <x v="12"/>
    <s v="Admin Office"/>
    <s v="Gary Mease"/>
  </r>
  <r>
    <s v="5000 - Salaries &amp; Wages"/>
    <s v="Journal"/>
    <x v="25"/>
    <s v="JE175"/>
    <m/>
    <x v="2109"/>
    <n v="990.34"/>
    <m/>
    <s v="CSBG - Community Service Block Grant"/>
    <x v="0"/>
    <s v="- No Location -"/>
    <s v="Gerlini Garrido"/>
  </r>
  <r>
    <s v="5000 - Salaries &amp; Wages"/>
    <s v="Journal"/>
    <x v="25"/>
    <s v="JE175"/>
    <m/>
    <x v="2110"/>
    <n v="1316.78"/>
    <m/>
    <s v="HS - Head Start"/>
    <x v="12"/>
    <s v="- No Location -"/>
    <s v="Tammy Joyce"/>
  </r>
  <r>
    <s v="5000 - Salaries &amp; Wages"/>
    <s v="Journal"/>
    <x v="25"/>
    <s v="JE175"/>
    <m/>
    <x v="2111"/>
    <n v="697.5"/>
    <m/>
    <s v="HS - Head Start"/>
    <x v="12"/>
    <s v="- No Location -"/>
    <s v="Kameron Wood"/>
  </r>
  <r>
    <s v="5000 - Salaries &amp; Wages"/>
    <s v="Journal"/>
    <x v="25"/>
    <s v="JE175"/>
    <m/>
    <x v="2039"/>
    <n v="134.59"/>
    <m/>
    <s v="CCR&amp;R - Child Care Resource &amp; Referral"/>
    <x v="20"/>
    <s v="- No Location -"/>
    <s v="Christine Morrison"/>
  </r>
  <r>
    <s v="5000 - Salaries &amp; Wages"/>
    <s v="Journal"/>
    <x v="25"/>
    <s v="JE175"/>
    <m/>
    <x v="2026"/>
    <n v="74.040000000000006"/>
    <m/>
    <s v="LiHeap - Low Income Home Energy Assistance Program"/>
    <x v="2"/>
    <s v="Admin Office"/>
    <s v="Francine Taylor"/>
  </r>
  <r>
    <s v="5000 - Salaries &amp; Wages"/>
    <s v="Journal"/>
    <x v="25"/>
    <s v="JE175"/>
    <m/>
    <x v="2041"/>
    <n v="33"/>
    <m/>
    <s v="CCYC - Community Council of Young Children"/>
    <x v="22"/>
    <s v="Admin Office"/>
    <s v="Gary Mease"/>
  </r>
  <r>
    <s v="5000 - Salaries &amp; Wages"/>
    <s v="Journal"/>
    <x v="25"/>
    <s v="JE175"/>
    <m/>
    <x v="2050"/>
    <n v="266.92"/>
    <m/>
    <s v="CCR&amp;R - Child Care Resource &amp; Referral"/>
    <x v="16"/>
    <s v="- No Location -"/>
    <s v="Susan Ford"/>
  </r>
  <r>
    <s v="5000 - Salaries &amp; Wages"/>
    <s v="Journal"/>
    <x v="25"/>
    <s v="JE175"/>
    <m/>
    <x v="2021"/>
    <n v="1599.8"/>
    <m/>
    <s v="CCR&amp;R - Child Care Resource &amp; Referral"/>
    <x v="16"/>
    <s v="- No Location -"/>
    <s v="Kristin Mayes"/>
  </r>
  <r>
    <s v="5000 - Salaries &amp; Wages"/>
    <s v="Journal"/>
    <x v="25"/>
    <s v="JE175"/>
    <m/>
    <x v="2112"/>
    <n v="1418.66"/>
    <m/>
    <s v="HS - Head Start"/>
    <x v="12"/>
    <s v="- No Location -"/>
    <s v="Patricia Goldwire"/>
  </r>
  <r>
    <s v="5000 - Salaries &amp; Wages"/>
    <s v="Journal"/>
    <x v="25"/>
    <s v="JE175"/>
    <m/>
    <x v="2039"/>
    <n v="134.59"/>
    <m/>
    <s v="CCR&amp;R - Child Care Resource &amp; Referral"/>
    <x v="13"/>
    <s v="- No Location -"/>
    <s v="Christine Morrison"/>
  </r>
  <r>
    <s v="5000 - Salaries &amp; Wages"/>
    <s v="Journal"/>
    <x v="25"/>
    <s v="JE175"/>
    <m/>
    <x v="2071"/>
    <n v="917.71"/>
    <m/>
    <s v="CCR&amp;R - Child Care Resource &amp; Referral"/>
    <x v="18"/>
    <s v="Admin Office"/>
    <s v="Ruben Johnson"/>
  </r>
  <r>
    <s v="5000 - Salaries &amp; Wages"/>
    <s v="Journal"/>
    <x v="25"/>
    <s v="JE175"/>
    <m/>
    <x v="2062"/>
    <n v="574.62"/>
    <m/>
    <s v="CSBG - Community Service Block Grant"/>
    <x v="0"/>
    <s v="Admin Office"/>
    <s v="Manvir Gill"/>
  </r>
  <r>
    <s v="5000 - Salaries &amp; Wages"/>
    <s v="Journal"/>
    <x v="25"/>
    <s v="JE175"/>
    <m/>
    <x v="2113"/>
    <n v="1019.69"/>
    <m/>
    <s v="CCR&amp;R - Child Care Resource &amp; Referral"/>
    <x v="13"/>
    <s v="- No Location -"/>
    <s v="Donna Conley"/>
  </r>
  <r>
    <s v="5000 - Salaries &amp; Wages"/>
    <s v="Journal"/>
    <x v="25"/>
    <s v="JE175"/>
    <m/>
    <x v="2114"/>
    <n v="1077.3"/>
    <m/>
    <s v="EHS - Early Head Start"/>
    <x v="6"/>
    <s v="- No Location -"/>
    <s v="Ayanna Martin"/>
  </r>
  <r>
    <s v="5000 - Salaries &amp; Wages"/>
    <s v="Journal"/>
    <x v="25"/>
    <s v="JE175"/>
    <m/>
    <x v="2068"/>
    <n v="237.6"/>
    <m/>
    <s v="HS - Head Start"/>
    <x v="12"/>
    <s v="- No Location -"/>
    <s v="Patricia Joyce"/>
  </r>
  <r>
    <s v="5000 - Salaries &amp; Wages"/>
    <s v="Journal"/>
    <x v="25"/>
    <s v="JE175"/>
    <m/>
    <x v="2106"/>
    <n v="228.88"/>
    <m/>
    <s v="USF - Universal Service Fund"/>
    <x v="9"/>
    <s v="- No Location -"/>
    <s v="Shirley Matthews"/>
  </r>
  <r>
    <s v="5000 - Salaries &amp; Wages"/>
    <s v="Journal"/>
    <x v="25"/>
    <s v="JE175"/>
    <m/>
    <x v="2115"/>
    <n v="1174.3599999999999"/>
    <m/>
    <s v="CCR&amp;R - Child Care Resource &amp; Referral"/>
    <x v="13"/>
    <s v="- No Location -"/>
    <s v="Rayna Gadsden"/>
  </r>
  <r>
    <s v="5000 - Salaries &amp; Wages"/>
    <s v="Journal"/>
    <x v="25"/>
    <s v="JE175"/>
    <m/>
    <x v="2110"/>
    <n v="146.31"/>
    <m/>
    <s v="EHS - Early Head Start"/>
    <x v="6"/>
    <s v="- No Location -"/>
    <s v="Tammy Joyce"/>
  </r>
  <r>
    <s v="5000 - Salaries &amp; Wages"/>
    <s v="Journal"/>
    <x v="25"/>
    <s v="JE175"/>
    <m/>
    <x v="2050"/>
    <n v="533.84"/>
    <m/>
    <s v="CCR&amp;R - Child Care Resource &amp; Referral"/>
    <x v="18"/>
    <s v="- No Location -"/>
    <s v="Susan Ford"/>
  </r>
  <r>
    <s v="5000 - Salaries &amp; Wages"/>
    <s v="Journal"/>
    <x v="25"/>
    <s v="JE175"/>
    <m/>
    <x v="2116"/>
    <n v="449.52"/>
    <m/>
    <s v="EHS - Early Head Start"/>
    <x v="6"/>
    <s v="- No Location -"/>
    <s v="Denise Klein"/>
  </r>
  <r>
    <s v="5000 - Salaries &amp; Wages"/>
    <s v="Journal"/>
    <x v="25"/>
    <s v="JE175"/>
    <m/>
    <x v="2117"/>
    <n v="1079.1500000000001"/>
    <m/>
    <s v="HS - Head Start"/>
    <x v="12"/>
    <s v="- No Location -"/>
    <s v="Keshia Flewellen"/>
  </r>
  <r>
    <s v="5000 - Salaries &amp; Wages"/>
    <s v="Journal"/>
    <x v="25"/>
    <s v="JE175"/>
    <m/>
    <x v="2056"/>
    <n v="406.16"/>
    <m/>
    <s v="CCR&amp;R - Child Care Resource &amp; Referral"/>
    <x v="18"/>
    <s v="Admin Office"/>
    <s v="Janessa Rivera"/>
  </r>
  <r>
    <s v="5000 - Salaries &amp; Wages"/>
    <s v="Journal"/>
    <x v="25"/>
    <s v="JE175"/>
    <m/>
    <x v="2090"/>
    <n v="237.46"/>
    <m/>
    <s v="CCYC - Community Council of Young Children"/>
    <x v="22"/>
    <s v="- No Location -"/>
    <s v="Sheila Hughes"/>
  </r>
  <r>
    <s v="5000 - Salaries &amp; Wages"/>
    <s v="Journal"/>
    <x v="25"/>
    <s v="JE175"/>
    <m/>
    <x v="2118"/>
    <n v="883.35"/>
    <m/>
    <s v="CCR&amp;R - Child Care Resource &amp; Referral"/>
    <x v="13"/>
    <s v="- No Location -"/>
    <s v="Kathryn Magauran"/>
  </r>
  <r>
    <s v="5000 - Salaries &amp; Wages"/>
    <s v="Journal"/>
    <x v="25"/>
    <s v="JE175"/>
    <m/>
    <x v="2078"/>
    <n v="356.9"/>
    <m/>
    <s v="LiHeap - Low Income Home Energy Assistance Program"/>
    <x v="2"/>
    <s v="- No Location -"/>
    <s v="Quamillah Nelson"/>
  </r>
  <r>
    <s v="5000 - Salaries &amp; Wages"/>
    <s v="Journal"/>
    <x v="25"/>
    <s v="JE175"/>
    <m/>
    <x v="2041"/>
    <n v="184.62"/>
    <m/>
    <s v="CSBG - Community Service Block Grant"/>
    <x v="0"/>
    <s v="Admin Office"/>
    <s v="Gary Mease"/>
  </r>
  <r>
    <s v="5000 - Salaries &amp; Wages"/>
    <s v="Journal"/>
    <x v="25"/>
    <s v="JE175"/>
    <m/>
    <x v="2119"/>
    <n v="1923.08"/>
    <m/>
    <s v="CSBG - Community Service Block Grant"/>
    <x v="0"/>
    <s v="- No Location -"/>
    <s v="Antoine Nelson"/>
  </r>
  <r>
    <s v="5000 - Salaries &amp; Wages"/>
    <s v="Journal"/>
    <x v="25"/>
    <s v="JE175"/>
    <m/>
    <x v="2069"/>
    <n v="70.069999999999993"/>
    <m/>
    <s v="CCR&amp;R - Child Care Resource &amp; Referral"/>
    <x v="19"/>
    <s v="- No Location -"/>
    <s v="Judith Byrne"/>
  </r>
  <r>
    <s v="5000 - Salaries &amp; Wages"/>
    <s v="Journal"/>
    <x v="25"/>
    <s v="JE175"/>
    <m/>
    <x v="2019"/>
    <n v="395.76"/>
    <m/>
    <s v="HS - Head Start"/>
    <x v="12"/>
    <s v="Admin Office"/>
    <s v="Amie Sharer"/>
  </r>
  <r>
    <s v="5000 - Salaries &amp; Wages"/>
    <s v="Journal"/>
    <x v="25"/>
    <s v="JE175"/>
    <m/>
    <x v="2120"/>
    <n v="1093.92"/>
    <m/>
    <s v="HS - Head Start"/>
    <x v="12"/>
    <s v="- No Location -"/>
    <s v="Tina Berry"/>
  </r>
  <r>
    <s v="5000 - Salaries &amp; Wages"/>
    <s v="Journal"/>
    <x v="25"/>
    <s v="JE175"/>
    <m/>
    <x v="2121"/>
    <n v="1129.06"/>
    <m/>
    <s v="HS - Head Start"/>
    <x v="12"/>
    <s v="- No Location -"/>
    <s v="Maria Figueroa"/>
  </r>
  <r>
    <s v="5000 - Salaries &amp; Wages"/>
    <s v="Journal"/>
    <x v="25"/>
    <s v="JE175"/>
    <m/>
    <x v="2038"/>
    <n v="73.73"/>
    <m/>
    <s v="USF - Universal Service Fund"/>
    <x v="9"/>
    <s v="Admin Office"/>
    <s v="Greta Peterson"/>
  </r>
  <r>
    <s v="5000 - Salaries &amp; Wages"/>
    <s v="Journal"/>
    <x v="25"/>
    <s v="JE175"/>
    <m/>
    <x v="2056"/>
    <n v="259.61"/>
    <m/>
    <s v="USF - Universal Service Fund"/>
    <x v="9"/>
    <s v="Admin Office"/>
    <s v="Janessa Rivera"/>
  </r>
  <r>
    <s v="5000 - Salaries &amp; Wages"/>
    <s v="Journal"/>
    <x v="25"/>
    <s v="JE175"/>
    <m/>
    <x v="2122"/>
    <n v="640"/>
    <m/>
    <s v="HS - Head Start"/>
    <x v="12"/>
    <s v="- No Location -"/>
    <s v="Melissa Oliver-Terrell"/>
  </r>
  <r>
    <s v="5000 - Salaries &amp; Wages"/>
    <s v="Journal"/>
    <x v="25"/>
    <s v="JE175"/>
    <m/>
    <x v="2062"/>
    <n v="34.619999999999997"/>
    <m/>
    <s v="HPRP2 - Homeless Prevention Rapid Rehousing"/>
    <x v="8"/>
    <s v="Admin Office"/>
    <s v="Manvir Gill"/>
  </r>
  <r>
    <s v="5000 - Salaries &amp; Wages"/>
    <s v="Journal"/>
    <x v="25"/>
    <s v="JE175"/>
    <m/>
    <x v="2090"/>
    <n v="176.08"/>
    <m/>
    <s v="HF - Healthy Families"/>
    <x v="4"/>
    <s v="- No Location -"/>
    <s v="Sheila Hughes"/>
  </r>
  <r>
    <s v="5000 - Salaries &amp; Wages"/>
    <s v="Journal"/>
    <x v="25"/>
    <s v="JE175"/>
    <m/>
    <x v="2019"/>
    <n v="129.82"/>
    <m/>
    <s v="EHS - Early Head Start"/>
    <x v="6"/>
    <s v="Admin Office"/>
    <s v="Amie Sharer"/>
  </r>
  <r>
    <s v="5000 - Salaries &amp; Wages"/>
    <s v="Journal"/>
    <x v="25"/>
    <s v="JE175"/>
    <m/>
    <x v="2026"/>
    <n v="846.15"/>
    <m/>
    <s v="HS - Head Start"/>
    <x v="12"/>
    <s v="Admin Office"/>
    <s v="Francine Taylor"/>
  </r>
  <r>
    <s v="5000 - Salaries &amp; Wages"/>
    <s v="Journal"/>
    <x v="25"/>
    <s v="JE175"/>
    <m/>
    <x v="2116"/>
    <n v="912.67"/>
    <m/>
    <s v="HS - Head Start"/>
    <x v="12"/>
    <s v="- No Location -"/>
    <s v="Denise Klein"/>
  </r>
  <r>
    <s v="5000 - Salaries &amp; Wages"/>
    <s v="Journal"/>
    <x v="25"/>
    <s v="JE175"/>
    <m/>
    <x v="2061"/>
    <n v="99.25"/>
    <m/>
    <s v="CCR&amp;R - Child Care Resource &amp; Referral"/>
    <x v="20"/>
    <s v="- No Location -"/>
    <s v="Bonita Jackson"/>
  </r>
  <r>
    <s v="5000 - Salaries &amp; Wages"/>
    <s v="Journal"/>
    <x v="25"/>
    <s v="JE175"/>
    <m/>
    <x v="2090"/>
    <n v="1025.77"/>
    <m/>
    <s v="CSBG - Community Service Block Grant"/>
    <x v="0"/>
    <s v="- No Location -"/>
    <s v="Sheila Hughes"/>
  </r>
  <r>
    <s v="5000 - Salaries &amp; Wages"/>
    <s v="Journal"/>
    <x v="25"/>
    <s v="JE175"/>
    <m/>
    <x v="2026"/>
    <n v="96.04"/>
    <m/>
    <s v="CSBG - Community Service Block Grant"/>
    <x v="17"/>
    <s v="Admin Office"/>
    <s v="Francine Taylor"/>
  </r>
  <r>
    <s v="5000 - Salaries &amp; Wages"/>
    <s v="Journal"/>
    <x v="25"/>
    <s v="JE175"/>
    <m/>
    <x v="2026"/>
    <n v="133.27000000000001"/>
    <m/>
    <s v="CCR&amp;R - Child Care Resource &amp; Referral"/>
    <x v="13"/>
    <s v="Admin Office"/>
    <s v="Francine Taylor"/>
  </r>
  <r>
    <s v="5000 - Salaries &amp; Wages"/>
    <s v="Journal"/>
    <x v="25"/>
    <s v="JE175"/>
    <m/>
    <x v="2104"/>
    <n v="320.48"/>
    <m/>
    <s v="LiHeap - Low Income Home Energy Assistance Program"/>
    <x v="2"/>
    <s v="- No Location -"/>
    <s v="Vincent Padilla"/>
  </r>
  <r>
    <s v="5000 - Salaries &amp; Wages"/>
    <s v="Journal"/>
    <x v="25"/>
    <s v="JE175"/>
    <m/>
    <x v="2025"/>
    <n v="491.19"/>
    <m/>
    <s v="CSBG - Community Service Block Grant"/>
    <x v="0"/>
    <s v="- No Location -"/>
    <s v="Rovenna Overton"/>
  </r>
  <r>
    <s v="5000 - Salaries &amp; Wages"/>
    <s v="Journal"/>
    <x v="25"/>
    <s v="JE175"/>
    <m/>
    <x v="2071"/>
    <n v="2769.98"/>
    <m/>
    <s v="HS - Head Start"/>
    <x v="12"/>
    <s v="Admin Office"/>
    <s v="Ruben Johnson"/>
  </r>
  <r>
    <s v="5000 - Salaries &amp; Wages"/>
    <s v="Journal"/>
    <x v="25"/>
    <s v="JE175"/>
    <m/>
    <x v="2026"/>
    <n v="642.23"/>
    <m/>
    <s v="CCR&amp;R - Child Care Resource &amp; Referral"/>
    <x v="18"/>
    <s v="Admin Office"/>
    <s v="Francine Taylor"/>
  </r>
  <r>
    <s v="5000 - Salaries &amp; Wages"/>
    <s v="Journal"/>
    <x v="25"/>
    <s v="JE175"/>
    <m/>
    <x v="2025"/>
    <n v="799.62"/>
    <m/>
    <s v="LiHeap - Low Income Home Energy Assistance Program"/>
    <x v="2"/>
    <s v="- No Location -"/>
    <s v="Rovenna Overton"/>
  </r>
  <r>
    <s v="5000 - Salaries &amp; Wages"/>
    <s v="Journal"/>
    <x v="25"/>
    <s v="JE175"/>
    <m/>
    <x v="2045"/>
    <n v="501.83"/>
    <m/>
    <s v="LiHeap - Low Income Home Energy Assistance Program"/>
    <x v="2"/>
    <s v="- No Location -"/>
    <s v="Kayla Black"/>
  </r>
  <r>
    <s v="5000 - Salaries &amp; Wages"/>
    <s v="Journal"/>
    <x v="25"/>
    <s v="JE175"/>
    <m/>
    <x v="2030"/>
    <n v="156.85"/>
    <m/>
    <s v="HF - Healthy Families"/>
    <x v="4"/>
    <s v="- No Location -"/>
    <s v="Claire Garner"/>
  </r>
  <r>
    <s v="5000 - Salaries &amp; Wages"/>
    <s v="Journal"/>
    <x v="25"/>
    <s v="JE175"/>
    <m/>
    <x v="2030"/>
    <n v="98.54"/>
    <m/>
    <s v="HF - Healthy Families"/>
    <x v="21"/>
    <s v="- No Location -"/>
    <s v="Claire Garner"/>
  </r>
  <r>
    <s v="5000 - Salaries &amp; Wages"/>
    <s v="Journal"/>
    <x v="25"/>
    <s v="JE175"/>
    <m/>
    <x v="2123"/>
    <n v="1991.37"/>
    <m/>
    <s v="CCR&amp;R - Child Care Resource &amp; Referral"/>
    <x v="13"/>
    <s v="- No Location -"/>
    <s v="Shellinda Hardie"/>
  </r>
  <r>
    <s v="5000 - Salaries &amp; Wages"/>
    <s v="Journal"/>
    <x v="25"/>
    <s v="JE175"/>
    <m/>
    <x v="2124"/>
    <n v="903.43"/>
    <m/>
    <s v="EHS - Early Head Start"/>
    <x v="6"/>
    <s v="- No Location -"/>
    <s v="Elizabeth Jensen"/>
  </r>
  <r>
    <s v="5000 - Salaries &amp; Wages"/>
    <s v="Journal"/>
    <x v="26"/>
    <s v="JE182"/>
    <m/>
    <x v="2125"/>
    <n v="432.69"/>
    <m/>
    <s v="LiHeap - Low Income Home Energy Assistance Program"/>
    <x v="2"/>
    <s v="Admin Office"/>
    <s v="Janessa Rivera"/>
  </r>
  <r>
    <s v="5000 - Salaries &amp; Wages"/>
    <s v="Journal"/>
    <x v="26"/>
    <s v="JE182"/>
    <m/>
    <x v="2126"/>
    <n v="816"/>
    <m/>
    <s v="HS - Head Start"/>
    <x v="12"/>
    <s v="- No Location -"/>
    <s v="Carol Brown"/>
  </r>
  <r>
    <s v="5000 - Salaries &amp; Wages"/>
    <s v="Journal"/>
    <x v="26"/>
    <s v="JE182"/>
    <m/>
    <x v="2127"/>
    <n v="1580"/>
    <m/>
    <s v="HS - Head Start"/>
    <x v="12"/>
    <s v="- No Location -"/>
    <s v="Patricia Goldwire"/>
  </r>
  <r>
    <s v="5000 - Salaries &amp; Wages"/>
    <s v="Journal"/>
    <x v="26"/>
    <s v="JE182"/>
    <m/>
    <x v="2128"/>
    <n v="588"/>
    <m/>
    <s v="HS - Head Start"/>
    <x v="12"/>
    <s v="- No Location -"/>
    <s v="Syrena Moss"/>
  </r>
  <r>
    <s v="5000 - Salaries &amp; Wages"/>
    <s v="Journal"/>
    <x v="26"/>
    <s v="JE182"/>
    <m/>
    <x v="2129"/>
    <n v="330"/>
    <m/>
    <s v="HS - Head Start"/>
    <x v="12"/>
    <s v="- No Location -"/>
    <s v="Destiny Franklin"/>
  </r>
  <r>
    <s v="5000 - Salaries &amp; Wages"/>
    <s v="Journal"/>
    <x v="26"/>
    <s v="JE182"/>
    <m/>
    <x v="2130"/>
    <n v="221.47"/>
    <m/>
    <s v="USF - Universal Service Fund"/>
    <x v="9"/>
    <s v="- No Location -"/>
    <s v="Shirley Matthews"/>
  </r>
  <r>
    <s v="5000 - Salaries &amp; Wages"/>
    <s v="Journal"/>
    <x v="26"/>
    <s v="JE182"/>
    <m/>
    <x v="2131"/>
    <n v="1066.8800000000001"/>
    <m/>
    <s v="CCR&amp;R - Child Care Resource &amp; Referral"/>
    <x v="13"/>
    <s v="- No Location -"/>
    <s v="DaShaun Davis"/>
  </r>
  <r>
    <s v="5000 - Salaries &amp; Wages"/>
    <s v="Journal"/>
    <x v="26"/>
    <s v="JE182"/>
    <m/>
    <x v="2132"/>
    <n v="250"/>
    <m/>
    <s v="CCR&amp;R - Child Care Resource &amp; Referral"/>
    <x v="18"/>
    <s v="Admin Office"/>
    <s v="Sharon Forman"/>
  </r>
  <r>
    <s v="5000 - Salaries &amp; Wages"/>
    <s v="Journal"/>
    <x v="26"/>
    <s v="JE182"/>
    <m/>
    <x v="2133"/>
    <n v="69.23"/>
    <m/>
    <s v="Mt Holly Schools"/>
    <x v="15"/>
    <s v="Admin Office"/>
    <s v="Gary Mease"/>
  </r>
  <r>
    <s v="5000 - Salaries &amp; Wages"/>
    <s v="Journal"/>
    <x v="26"/>
    <s v="JE182"/>
    <m/>
    <x v="2133"/>
    <n v="33"/>
    <m/>
    <s v="CCYC - Community Council of Young Children"/>
    <x v="22"/>
    <s v="Admin Office"/>
    <s v="Gary Mease"/>
  </r>
  <r>
    <s v="5000 - Salaries &amp; Wages"/>
    <s v="Journal"/>
    <x v="26"/>
    <s v="JE182"/>
    <m/>
    <x v="2134"/>
    <n v="136.85"/>
    <m/>
    <s v="CCR&amp;R - Child Care Resource &amp; Referral"/>
    <x v="13"/>
    <s v="Admin Office"/>
    <s v="Robert Mayfield"/>
  </r>
  <r>
    <s v="5000 - Salaries &amp; Wages"/>
    <s v="Journal"/>
    <x v="26"/>
    <s v="JE182"/>
    <m/>
    <x v="2135"/>
    <n v="295.94"/>
    <m/>
    <s v="CCR&amp;R - Child Care Resource &amp; Referral"/>
    <x v="20"/>
    <s v="- No Location -"/>
    <s v="Sue Fenick"/>
  </r>
  <r>
    <s v="5000 - Salaries &amp; Wages"/>
    <s v="Journal"/>
    <x v="26"/>
    <s v="JE182"/>
    <m/>
    <x v="2136"/>
    <n v="176.08"/>
    <m/>
    <s v="HF - Healthy Families"/>
    <x v="5"/>
    <s v="- No Location -"/>
    <s v="Sheila Hughes"/>
  </r>
  <r>
    <s v="5000 - Salaries &amp; Wages"/>
    <s v="Journal"/>
    <x v="26"/>
    <s v="JE182"/>
    <m/>
    <x v="2137"/>
    <n v="408.65"/>
    <m/>
    <s v="CCR&amp;R - Child Care Resource &amp; Referral"/>
    <x v="13"/>
    <s v="Admin Office"/>
    <s v="Elayne Schermerhorn"/>
  </r>
  <r>
    <s v="5000 - Salaries &amp; Wages"/>
    <s v="Journal"/>
    <x v="26"/>
    <s v="JE182"/>
    <m/>
    <x v="2138"/>
    <n v="2184.13"/>
    <m/>
    <s v="CCR&amp;R - Child Care Resource &amp; Referral"/>
    <x v="13"/>
    <s v="- No Location -"/>
    <s v="Ruth Ragin"/>
  </r>
  <r>
    <s v="5000 - Salaries &amp; Wages"/>
    <s v="Journal"/>
    <x v="26"/>
    <s v="JE182"/>
    <m/>
    <x v="2139"/>
    <n v="198.49"/>
    <m/>
    <s v="CCR&amp;R - Child Care Resource &amp; Referral"/>
    <x v="26"/>
    <s v="- No Location -"/>
    <s v="Bonita Jackson"/>
  </r>
  <r>
    <s v="5000 - Salaries &amp; Wages"/>
    <s v="Journal"/>
    <x v="26"/>
    <s v="JE182"/>
    <m/>
    <x v="2140"/>
    <n v="846.15"/>
    <m/>
    <s v="HS - Head Start"/>
    <x v="12"/>
    <s v="Admin Office"/>
    <s v="Francine Taylor"/>
  </r>
  <r>
    <s v="5000 - Salaries &amp; Wages"/>
    <s v="Journal"/>
    <x v="26"/>
    <s v="JE182"/>
    <m/>
    <x v="2141"/>
    <n v="1211.25"/>
    <m/>
    <s v="HS - Head Start"/>
    <x v="12"/>
    <s v="- No Location -"/>
    <s v="DeAnna Reid-Harden"/>
  </r>
  <r>
    <s v="5000 - Salaries &amp; Wages"/>
    <s v="Journal"/>
    <x v="26"/>
    <s v="JE182"/>
    <m/>
    <x v="2142"/>
    <n v="840"/>
    <m/>
    <s v="HS - Head Start"/>
    <x v="12"/>
    <s v="- No Location -"/>
    <s v="Chalesha Jefferson"/>
  </r>
  <r>
    <s v="5000 - Salaries &amp; Wages"/>
    <s v="Journal"/>
    <x v="26"/>
    <s v="JE182"/>
    <m/>
    <x v="2143"/>
    <n v="1463"/>
    <m/>
    <s v="HS - Head Start"/>
    <x v="12"/>
    <s v="- No Location -"/>
    <s v="Michelle Horan"/>
  </r>
  <r>
    <s v="5000 - Salaries &amp; Wages"/>
    <s v="Journal"/>
    <x v="26"/>
    <s v="JE182"/>
    <m/>
    <x v="2144"/>
    <n v="931"/>
    <m/>
    <s v="HS - Head Start"/>
    <x v="12"/>
    <s v="- No Location -"/>
    <s v="Stephanie Johnson"/>
  </r>
  <r>
    <s v="5000 - Salaries &amp; Wages"/>
    <s v="Journal"/>
    <x v="26"/>
    <s v="JE182"/>
    <m/>
    <x v="2137"/>
    <n v="804.16"/>
    <m/>
    <s v="CCR&amp;R - Child Care Resource &amp; Referral"/>
    <x v="18"/>
    <s v="Admin Office"/>
    <s v="Elayne Schermerhorn"/>
  </r>
  <r>
    <s v="5000 - Salaries &amp; Wages"/>
    <s v="Journal"/>
    <x v="26"/>
    <s v="JE182"/>
    <m/>
    <x v="2145"/>
    <n v="1575"/>
    <m/>
    <s v="Mt Holly Schools"/>
    <x v="15"/>
    <s v="- No Location -"/>
    <s v="Megan Rodrigues"/>
  </r>
  <r>
    <s v="5000 - Salaries &amp; Wages"/>
    <s v="Journal"/>
    <x v="26"/>
    <s v="JE182"/>
    <m/>
    <x v="2146"/>
    <n v="370.59"/>
    <m/>
    <s v="LiHeap - Low Income Home Energy Assistance Program"/>
    <x v="2"/>
    <s v="- No Location -"/>
    <s v="Kayla Black"/>
  </r>
  <r>
    <s v="5000 - Salaries &amp; Wages"/>
    <s v="Journal"/>
    <x v="26"/>
    <s v="JE182"/>
    <m/>
    <x v="2147"/>
    <n v="176.75"/>
    <m/>
    <s v="USF - Universal Service Fund"/>
    <x v="9"/>
    <s v="- No Location -"/>
    <s v="Vincent Padilla"/>
  </r>
  <r>
    <s v="5000 - Salaries &amp; Wages"/>
    <s v="Journal"/>
    <x v="26"/>
    <s v="JE182"/>
    <m/>
    <x v="2148"/>
    <n v="997.5"/>
    <m/>
    <s v="EHS - Early Head Start"/>
    <x v="6"/>
    <s v="- No Location -"/>
    <s v="Elizabeth Jensen"/>
  </r>
  <r>
    <s v="5000 - Salaries &amp; Wages"/>
    <s v="Journal"/>
    <x v="26"/>
    <s v="JE182"/>
    <m/>
    <x v="2149"/>
    <n v="1330.57"/>
    <m/>
    <s v="EHS - Early Head Start"/>
    <x v="6"/>
    <s v="- No Location -"/>
    <s v="Ayanna Martin"/>
  </r>
  <r>
    <s v="5000 - Salaries &amp; Wages"/>
    <s v="Journal"/>
    <x v="26"/>
    <s v="JE182"/>
    <m/>
    <x v="2150"/>
    <n v="1511.82"/>
    <m/>
    <s v="HF - Healthy Families"/>
    <x v="4"/>
    <s v="- No Location -"/>
    <s v="Mary Kennedy"/>
  </r>
  <r>
    <s v="5000 - Salaries &amp; Wages"/>
    <s v="Journal"/>
    <x v="26"/>
    <s v="JE182"/>
    <m/>
    <x v="2151"/>
    <n v="1552.39"/>
    <m/>
    <s v="CCR&amp;R - Child Care Resource &amp; Referral"/>
    <x v="1"/>
    <s v="- No Location -"/>
    <s v="Kathryn Simone"/>
  </r>
  <r>
    <s v="5000 - Salaries &amp; Wages"/>
    <s v="Journal"/>
    <x v="26"/>
    <s v="JE182"/>
    <m/>
    <x v="2152"/>
    <n v="762"/>
    <m/>
    <s v="HS - Head Start"/>
    <x v="12"/>
    <s v="- No Location -"/>
    <s v="Farhanaz Habib"/>
  </r>
  <r>
    <s v="5000 - Salaries &amp; Wages"/>
    <s v="Journal"/>
    <x v="26"/>
    <s v="JE182"/>
    <m/>
    <x v="2153"/>
    <n v="759"/>
    <m/>
    <s v="HS - Head Start"/>
    <x v="12"/>
    <s v="- No Location -"/>
    <s v="Doreen Knaupp"/>
  </r>
  <r>
    <s v="5000 - Salaries &amp; Wages"/>
    <s v="Journal"/>
    <x v="26"/>
    <s v="JE182"/>
    <m/>
    <x v="2154"/>
    <n v="1239.75"/>
    <m/>
    <s v="HS - Head Start"/>
    <x v="12"/>
    <s v="- No Location -"/>
    <s v="Maiada Ramadan"/>
  </r>
  <r>
    <s v="5000 - Salaries &amp; Wages"/>
    <s v="Journal"/>
    <x v="26"/>
    <s v="JE182"/>
    <m/>
    <x v="2155"/>
    <n v="1062.81"/>
    <m/>
    <s v="CCR&amp;R - Child Care Resource &amp; Referral"/>
    <x v="13"/>
    <s v="- No Location -"/>
    <s v="Anjail Abdul-Badee-Johnson"/>
  </r>
  <r>
    <s v="5000 - Salaries &amp; Wages"/>
    <s v="Journal"/>
    <x v="26"/>
    <s v="JE182"/>
    <m/>
    <x v="2156"/>
    <n v="1120.03"/>
    <m/>
    <s v="HS - Head Start"/>
    <x v="12"/>
    <s v="- No Location -"/>
    <s v="Bonnie Logan"/>
  </r>
  <r>
    <s v="5000 - Salaries &amp; Wages"/>
    <s v="Journal"/>
    <x v="26"/>
    <s v="JE182"/>
    <m/>
    <x v="2157"/>
    <n v="250"/>
    <m/>
    <s v="CCR&amp;R - Child Care Resource &amp; Referral"/>
    <x v="18"/>
    <s v="Admin Office"/>
    <s v="Kyle Edwards"/>
  </r>
  <r>
    <s v="5000 - Salaries &amp; Wages"/>
    <s v="Journal"/>
    <x v="26"/>
    <s v="JE182"/>
    <m/>
    <x v="2158"/>
    <n v="1209.98"/>
    <m/>
    <s v="HS - Head Start"/>
    <x v="12"/>
    <s v="- No Location -"/>
    <s v="Maria Figueroa"/>
  </r>
  <r>
    <s v="5000 - Salaries &amp; Wages"/>
    <s v="Journal"/>
    <x v="26"/>
    <s v="JE182"/>
    <m/>
    <x v="2134"/>
    <n v="74.650000000000006"/>
    <m/>
    <s v="CCFP - Child Care Food Program"/>
    <x v="24"/>
    <s v="Admin Office"/>
    <s v="Robert Mayfield"/>
  </r>
  <r>
    <s v="5000 - Salaries &amp; Wages"/>
    <s v="Journal"/>
    <x v="26"/>
    <s v="JE182"/>
    <m/>
    <x v="2140"/>
    <n v="74.040000000000006"/>
    <m/>
    <s v="LiHeap - Low Income Home Energy Assistance Program"/>
    <x v="2"/>
    <s v="Admin Office"/>
    <s v="Francine Taylor"/>
  </r>
  <r>
    <s v="5000 - Salaries &amp; Wages"/>
    <s v="Journal"/>
    <x v="26"/>
    <s v="JE182"/>
    <m/>
    <x v="2137"/>
    <n v="2326.92"/>
    <m/>
    <s v="HS - Head Start"/>
    <x v="12"/>
    <s v="Admin Office"/>
    <s v="Elayne Schermerhorn"/>
  </r>
  <r>
    <s v="5000 - Salaries &amp; Wages"/>
    <s v="Journal"/>
    <x v="26"/>
    <s v="JE182"/>
    <m/>
    <x v="2159"/>
    <n v="420"/>
    <m/>
    <s v="HS - Head Start"/>
    <x v="12"/>
    <s v="- No Location -"/>
    <s v="Rita Jenkins"/>
  </r>
  <r>
    <s v="5000 - Salaries &amp; Wages"/>
    <s v="Journal"/>
    <x v="26"/>
    <s v="JE182"/>
    <m/>
    <x v="2160"/>
    <n v="2499.6999999999998"/>
    <m/>
    <s v="HS - Head Start"/>
    <x v="12"/>
    <s v="- No Location -"/>
    <s v="Jill Rickards"/>
  </r>
  <r>
    <s v="5000 - Salaries &amp; Wages"/>
    <s v="Journal"/>
    <x v="26"/>
    <s v="JE182"/>
    <m/>
    <x v="2161"/>
    <n v="98.54"/>
    <m/>
    <s v="HF - Healthy Families"/>
    <x v="21"/>
    <s v="- No Location -"/>
    <s v="Claire Garner"/>
  </r>
  <r>
    <s v="5000 - Salaries &amp; Wages"/>
    <s v="Journal"/>
    <x v="26"/>
    <s v="JE182"/>
    <m/>
    <x v="2140"/>
    <n v="96.04"/>
    <m/>
    <s v="CSBG - Community Service Block Grant"/>
    <x v="17"/>
    <s v="Admin Office"/>
    <s v="Francine Taylor"/>
  </r>
  <r>
    <s v="5000 - Salaries &amp; Wages"/>
    <s v="Journal"/>
    <x v="26"/>
    <s v="JE182"/>
    <m/>
    <x v="2162"/>
    <n v="627.12"/>
    <m/>
    <s v="EHS - Early Head Start"/>
    <x v="6"/>
    <s v="- No Location -"/>
    <s v="Patricia Joyce"/>
  </r>
  <r>
    <s v="5000 - Salaries &amp; Wages"/>
    <s v="Journal"/>
    <x v="26"/>
    <s v="JE182"/>
    <m/>
    <x v="2163"/>
    <n v="1053.8900000000001"/>
    <m/>
    <s v="HS - Head Start"/>
    <x v="12"/>
    <s v="Admin Office"/>
    <s v="Darshpreet Thind"/>
  </r>
  <r>
    <s v="5000 - Salaries &amp; Wages"/>
    <s v="Journal"/>
    <x v="26"/>
    <s v="JE182"/>
    <m/>
    <x v="2164"/>
    <n v="756.45"/>
    <m/>
    <s v="HS - Head Start"/>
    <x v="12"/>
    <s v="- No Location -"/>
    <s v="Bibiana Arreguin"/>
  </r>
  <r>
    <s v="5000 - Salaries &amp; Wages"/>
    <s v="Journal"/>
    <x v="26"/>
    <s v="JE182"/>
    <m/>
    <x v="2165"/>
    <n v="2512.27"/>
    <m/>
    <s v="HS - Head Start"/>
    <x v="12"/>
    <s v="- No Location -"/>
    <s v="Lillian Germaine"/>
  </r>
  <r>
    <s v="5000 - Salaries &amp; Wages"/>
    <s v="Journal"/>
    <x v="26"/>
    <s v="JE976"/>
    <m/>
    <x v="2166"/>
    <m/>
    <n v="299.35000000000002"/>
    <s v="CCR&amp;R - Child Care Resource &amp; Referral"/>
    <x v="18"/>
    <s v="Admin Office"/>
    <s v="Elayne Schermerhorn"/>
  </r>
  <r>
    <s v="5000 - Salaries &amp; Wages"/>
    <s v="Journal"/>
    <x v="26"/>
    <s v="JE182"/>
    <m/>
    <x v="2167"/>
    <n v="648"/>
    <m/>
    <s v="CCFP - Child Care Food Program"/>
    <x v="24"/>
    <s v="- No Location -"/>
    <s v="Ranada Dumas"/>
  </r>
  <r>
    <s v="5000 - Salaries &amp; Wages"/>
    <s v="Journal"/>
    <x v="26"/>
    <s v="JE182"/>
    <m/>
    <x v="2168"/>
    <n v="356.21"/>
    <m/>
    <s v="LiHeap - Low Income Home Energy Assistance Program"/>
    <x v="2"/>
    <s v="- No Location -"/>
    <s v="Quamillah Nelson"/>
  </r>
  <r>
    <s v="5000 - Salaries &amp; Wages"/>
    <s v="Journal"/>
    <x v="26"/>
    <s v="JE182"/>
    <m/>
    <x v="2169"/>
    <n v="588"/>
    <m/>
    <s v="HS - Head Start"/>
    <x v="12"/>
    <s v="- No Location -"/>
    <s v="Catherine Foster"/>
  </r>
  <r>
    <s v="5000 - Salaries &amp; Wages"/>
    <s v="Journal"/>
    <x v="26"/>
    <s v="JE182"/>
    <m/>
    <x v="2170"/>
    <n v="588"/>
    <m/>
    <s v="HS - Head Start"/>
    <x v="12"/>
    <s v="- No Location -"/>
    <s v="Marie Toussaint -Fontus"/>
  </r>
  <r>
    <s v="5000 - Salaries &amp; Wages"/>
    <s v="Journal"/>
    <x v="26"/>
    <s v="JE182"/>
    <m/>
    <x v="2171"/>
    <n v="931"/>
    <m/>
    <s v="HS - Head Start"/>
    <x v="12"/>
    <s v="- No Location -"/>
    <s v="John Baker"/>
  </r>
  <r>
    <s v="5000 - Salaries &amp; Wages"/>
    <s v="Journal"/>
    <x v="26"/>
    <s v="JE182"/>
    <m/>
    <x v="2172"/>
    <n v="665"/>
    <m/>
    <s v="HS - Head Start"/>
    <x v="12"/>
    <s v="- No Location -"/>
    <s v="Jennifer Robertiello"/>
  </r>
  <r>
    <s v="5000 - Salaries &amp; Wages"/>
    <s v="Journal"/>
    <x v="26"/>
    <s v="JE182"/>
    <m/>
    <x v="2173"/>
    <n v="55.59"/>
    <m/>
    <s v="CCYC - Community Council of Young Children"/>
    <x v="22"/>
    <s v="Admin Office"/>
    <s v="Amie Sharer"/>
  </r>
  <r>
    <s v="5000 - Salaries &amp; Wages"/>
    <s v="Journal"/>
    <x v="26"/>
    <s v="JE182"/>
    <m/>
    <x v="2125"/>
    <n v="1600.38"/>
    <m/>
    <s v="CCYC - Community Council of Young Children"/>
    <x v="22"/>
    <s v="Admin Office"/>
    <s v="Janessa Rivera"/>
  </r>
  <r>
    <s v="5000 - Salaries &amp; Wages"/>
    <s v="Journal"/>
    <x v="26"/>
    <s v="JE182"/>
    <m/>
    <x v="2174"/>
    <n v="137.99"/>
    <m/>
    <s v="HF - Healthy Families"/>
    <x v="21"/>
    <s v="Admin Office"/>
    <s v="Michelle Hewitt"/>
  </r>
  <r>
    <s v="5000 - Salaries &amp; Wages"/>
    <s v="Journal"/>
    <x v="26"/>
    <s v="JE182"/>
    <m/>
    <x v="2140"/>
    <n v="23.84"/>
    <m/>
    <s v="CSBG - Community Service Block Grant"/>
    <x v="0"/>
    <s v="- No Location -"/>
    <s v="Francine Taylor"/>
  </r>
  <r>
    <s v="5000 - Salaries &amp; Wages"/>
    <s v="Journal"/>
    <x v="26"/>
    <s v="JE182"/>
    <m/>
    <x v="2137"/>
    <n v="450.65"/>
    <m/>
    <s v="CSBG - Community Service Block Grant"/>
    <x v="0"/>
    <s v="Admin Office"/>
    <s v="Elayne Schermerhorn"/>
  </r>
  <r>
    <s v="5000 - Salaries &amp; Wages"/>
    <s v="Journal"/>
    <x v="26"/>
    <s v="JE182"/>
    <m/>
    <x v="2175"/>
    <n v="1016.55"/>
    <m/>
    <s v="CCR&amp;R - Child Care Resource &amp; Referral"/>
    <x v="13"/>
    <s v="- No Location -"/>
    <s v="Donna Conley"/>
  </r>
  <r>
    <s v="5000 - Salaries &amp; Wages"/>
    <s v="Journal"/>
    <x v="26"/>
    <s v="JE182"/>
    <m/>
    <x v="2176"/>
    <n v="915.41"/>
    <m/>
    <s v="CCR&amp;R - Child Care Resource &amp; Referral"/>
    <x v="13"/>
    <s v="- No Location -"/>
    <s v="Devita Smith"/>
  </r>
  <r>
    <s v="5000 - Salaries &amp; Wages"/>
    <s v="Journal"/>
    <x v="26"/>
    <s v="JE182"/>
    <m/>
    <x v="2177"/>
    <n v="840"/>
    <m/>
    <s v="HS - Head Start"/>
    <x v="12"/>
    <s v="- No Location -"/>
    <s v="Cigdem Ozdemir"/>
  </r>
  <r>
    <s v="5000 - Salaries &amp; Wages"/>
    <s v="Journal"/>
    <x v="26"/>
    <s v="JE182"/>
    <m/>
    <x v="2178"/>
    <n v="916.22"/>
    <m/>
    <s v="HS - Head Start"/>
    <x v="12"/>
    <s v="- No Location -"/>
    <s v="Tomona Green"/>
  </r>
  <r>
    <s v="5000 - Salaries &amp; Wages"/>
    <s v="Journal"/>
    <x v="26"/>
    <s v="JE182"/>
    <m/>
    <x v="2179"/>
    <n v="1348.43"/>
    <m/>
    <s v="HS - Head Start"/>
    <x v="12"/>
    <s v="- No Location -"/>
    <s v="Tina Berry"/>
  </r>
  <r>
    <s v="5000 - Salaries &amp; Wages"/>
    <s v="Journal"/>
    <x v="26"/>
    <s v="JE182"/>
    <m/>
    <x v="2133"/>
    <n v="433.85"/>
    <m/>
    <s v="CCR&amp;R - Child Care Resource &amp; Referral"/>
    <x v="18"/>
    <s v="Admin Office"/>
    <s v="Gary Mease"/>
  </r>
  <r>
    <s v="5000 - Salaries &amp; Wages"/>
    <s v="Journal"/>
    <x v="26"/>
    <s v="JE182"/>
    <m/>
    <x v="2157"/>
    <n v="75"/>
    <m/>
    <s v="USF - Universal Service Fund"/>
    <x v="9"/>
    <s v="Admin Office"/>
    <s v="Kyle Edwards"/>
  </r>
  <r>
    <s v="5000 - Salaries &amp; Wages"/>
    <s v="Journal"/>
    <x v="26"/>
    <s v="JE182"/>
    <m/>
    <x v="2180"/>
    <n v="413.96"/>
    <m/>
    <s v="HS - Head Start"/>
    <x v="12"/>
    <s v="Admin Office"/>
    <s v="Michelle Hewitt"/>
  </r>
  <r>
    <s v="5000 - Salaries &amp; Wages"/>
    <s v="Journal"/>
    <x v="26"/>
    <s v="JE182"/>
    <m/>
    <x v="2181"/>
    <n v="1197"/>
    <m/>
    <s v="HS - Head Start"/>
    <x v="12"/>
    <s v="- No Location -"/>
    <s v="Sumeyra Ceylan"/>
  </r>
  <r>
    <s v="5000 - Salaries &amp; Wages"/>
    <s v="Journal"/>
    <x v="26"/>
    <s v="JE182"/>
    <m/>
    <x v="2132"/>
    <n v="625"/>
    <m/>
    <s v="CSBG - Community Service Block Grant"/>
    <x v="0"/>
    <s v="Admin Office"/>
    <s v="Sharon Forman"/>
  </r>
  <r>
    <s v="5000 - Salaries &amp; Wages"/>
    <s v="Journal"/>
    <x v="26"/>
    <s v="JE182"/>
    <m/>
    <x v="2182"/>
    <n v="404.78"/>
    <m/>
    <s v="HS - Head Start"/>
    <x v="12"/>
    <s v="- No Location -"/>
    <s v="Andrew Stellwag"/>
  </r>
  <r>
    <s v="5000 - Salaries &amp; Wages"/>
    <s v="Journal"/>
    <x v="26"/>
    <s v="JE182"/>
    <m/>
    <x v="2183"/>
    <n v="1235"/>
    <m/>
    <s v="HS - Head Start"/>
    <x v="12"/>
    <s v="- No Location -"/>
    <s v="Moraima Gonzalez"/>
  </r>
  <r>
    <s v="5000 - Salaries &amp; Wages"/>
    <s v="Journal"/>
    <x v="26"/>
    <s v="JE182"/>
    <m/>
    <x v="2184"/>
    <n v="825"/>
    <m/>
    <s v="HS - Head Start"/>
    <x v="12"/>
    <s v="- No Location -"/>
    <s v="Yvette Carpenter"/>
  </r>
  <r>
    <s v="5000 - Salaries &amp; Wages"/>
    <s v="Journal"/>
    <x v="26"/>
    <s v="JE182"/>
    <m/>
    <x v="2185"/>
    <n v="144.71"/>
    <m/>
    <s v="CCR&amp;R - Child Care Resource &amp; Referral"/>
    <x v="20"/>
    <s v="- No Location -"/>
    <s v="Victoria Reger"/>
  </r>
  <r>
    <s v="5000 - Salaries &amp; Wages"/>
    <s v="Journal"/>
    <x v="26"/>
    <s v="JE182"/>
    <m/>
    <x v="2186"/>
    <n v="296.11"/>
    <m/>
    <s v="USF - Universal Service Fund"/>
    <x v="9"/>
    <s v="- No Location -"/>
    <s v="Denise Cacalori"/>
  </r>
  <r>
    <s v="5000 - Salaries &amp; Wages"/>
    <s v="Journal"/>
    <x v="26"/>
    <s v="JE182"/>
    <m/>
    <x v="2187"/>
    <n v="1626.08"/>
    <m/>
    <s v="HS - Head Start"/>
    <x v="12"/>
    <s v="- No Location -"/>
    <s v="Heather Coleman"/>
  </r>
  <r>
    <s v="5000 - Salaries &amp; Wages"/>
    <s v="Journal"/>
    <x v="26"/>
    <s v="JE182"/>
    <m/>
    <x v="2188"/>
    <n v="134.76"/>
    <m/>
    <s v="CCR&amp;R - Child Care Resource &amp; Referral"/>
    <x v="20"/>
    <s v="- No Location -"/>
    <s v="Christine Morrison"/>
  </r>
  <r>
    <s v="5000 - Salaries &amp; Wages"/>
    <s v="Journal"/>
    <x v="26"/>
    <s v="JE182"/>
    <m/>
    <x v="2189"/>
    <n v="202.43"/>
    <m/>
    <s v="LiHeap - Low Income Home Energy Assistance Program"/>
    <x v="2"/>
    <s v="Admin Office"/>
    <s v="Ruben Johnson"/>
  </r>
  <r>
    <s v="5000 - Salaries &amp; Wages"/>
    <s v="Journal"/>
    <x v="26"/>
    <s v="JE182"/>
    <m/>
    <x v="2157"/>
    <n v="71.25"/>
    <m/>
    <s v="HF - Healthy Families"/>
    <x v="5"/>
    <s v="Admin Office"/>
    <s v="Kyle Edwards"/>
  </r>
  <r>
    <s v="5000 - Salaries &amp; Wages"/>
    <s v="Journal"/>
    <x v="26"/>
    <s v="JE182"/>
    <m/>
    <x v="2190"/>
    <n v="883.12"/>
    <m/>
    <s v="HS - Head Start"/>
    <x v="12"/>
    <s v="- No Location -"/>
    <s v="Danielle Jakubowski"/>
  </r>
  <r>
    <s v="5000 - Salaries &amp; Wages"/>
    <s v="Journal"/>
    <x v="26"/>
    <s v="JE182"/>
    <m/>
    <x v="2191"/>
    <n v="720"/>
    <m/>
    <s v="HS - Head Start"/>
    <x v="12"/>
    <s v="- No Location -"/>
    <s v="May Elkady"/>
  </r>
  <r>
    <s v="5000 - Salaries &amp; Wages"/>
    <s v="Journal"/>
    <x v="26"/>
    <s v="JE182"/>
    <m/>
    <x v="2192"/>
    <n v="1216"/>
    <m/>
    <s v="HS - Head Start"/>
    <x v="12"/>
    <s v="- No Location -"/>
    <s v="Tugce Ozel"/>
  </r>
  <r>
    <s v="5000 - Salaries &amp; Wages"/>
    <s v="Journal"/>
    <x v="26"/>
    <s v="JE182"/>
    <m/>
    <x v="2193"/>
    <n v="885.5"/>
    <m/>
    <s v="HS - Head Start"/>
    <x v="12"/>
    <s v="- No Location -"/>
    <s v="Courtney Farina"/>
  </r>
  <r>
    <s v="5000 - Salaries &amp; Wages"/>
    <s v="Journal"/>
    <x v="26"/>
    <s v="JE182"/>
    <m/>
    <x v="2194"/>
    <n v="2566.06"/>
    <m/>
    <s v="HS - Head Start"/>
    <x v="12"/>
    <s v="- No Location -"/>
    <s v="Natalie Mitchem"/>
  </r>
  <r>
    <s v="5000 - Salaries &amp; Wages"/>
    <s v="Journal"/>
    <x v="26"/>
    <s v="JE182"/>
    <m/>
    <x v="2195"/>
    <n v="1244.5"/>
    <m/>
    <s v="HS - Head Start"/>
    <x v="12"/>
    <s v="- No Location -"/>
    <s v="Verdina Pryor"/>
  </r>
  <r>
    <s v="5000 - Salaries &amp; Wages"/>
    <s v="Journal"/>
    <x v="26"/>
    <s v="JE182"/>
    <m/>
    <x v="2196"/>
    <n v="1097.25"/>
    <m/>
    <s v="HS - Head Start"/>
    <x v="12"/>
    <s v="- No Location -"/>
    <s v="Karlie Gore"/>
  </r>
  <r>
    <s v="5000 - Salaries &amp; Wages"/>
    <s v="Journal"/>
    <x v="26"/>
    <s v="JE182"/>
    <m/>
    <x v="2197"/>
    <n v="88.88"/>
    <m/>
    <s v="CCR&amp;R - Child Care Resource &amp; Referral"/>
    <x v="20"/>
    <s v="- No Location -"/>
    <s v="Kristin Mayes"/>
  </r>
  <r>
    <s v="5000 - Salaries &amp; Wages"/>
    <s v="Journal"/>
    <x v="26"/>
    <s v="JE182"/>
    <m/>
    <x v="2197"/>
    <n v="88.88"/>
    <m/>
    <s v="CCR&amp;R - Child Care Resource &amp; Referral"/>
    <x v="19"/>
    <s v="- No Location -"/>
    <s v="Kristin Mayes"/>
  </r>
  <r>
    <s v="5000 - Salaries &amp; Wages"/>
    <s v="Journal"/>
    <x v="26"/>
    <s v="JE182"/>
    <m/>
    <x v="2137"/>
    <n v="144.22999999999999"/>
    <m/>
    <s v="LiHeap - Low Income Home Energy Assistance Program"/>
    <x v="2"/>
    <s v="Admin Office"/>
    <s v="Elayne Schermerhorn"/>
  </r>
  <r>
    <s v="5000 - Salaries &amp; Wages"/>
    <s v="Journal"/>
    <x v="26"/>
    <s v="JE182"/>
    <m/>
    <x v="2198"/>
    <n v="190.38"/>
    <m/>
    <s v="EHS - Early Head Start"/>
    <x v="6"/>
    <s v="Admin Office"/>
    <s v="Manvir Gill"/>
  </r>
  <r>
    <s v="5000 - Salaries &amp; Wages"/>
    <s v="Journal"/>
    <x v="26"/>
    <s v="JE182"/>
    <m/>
    <x v="2199"/>
    <n v="113.89"/>
    <m/>
    <m/>
    <x v="10"/>
    <s v="- No Location -"/>
    <m/>
  </r>
  <r>
    <s v="5000 - Salaries &amp; Wages"/>
    <s v="Journal"/>
    <x v="26"/>
    <s v="JE182"/>
    <m/>
    <x v="2200"/>
    <n v="885.5"/>
    <m/>
    <s v="HS - Head Start"/>
    <x v="12"/>
    <s v="- No Location -"/>
    <s v="Corinna Harris"/>
  </r>
  <r>
    <s v="5000 - Salaries &amp; Wages"/>
    <s v="Journal"/>
    <x v="26"/>
    <s v="JE182"/>
    <m/>
    <x v="2134"/>
    <n v="203.2"/>
    <m/>
    <s v="HS - Head Start"/>
    <x v="12"/>
    <s v="Admin Office"/>
    <s v="Robert Mayfield"/>
  </r>
  <r>
    <s v="5000 - Salaries &amp; Wages"/>
    <s v="Journal"/>
    <x v="26"/>
    <s v="JE182"/>
    <m/>
    <x v="2201"/>
    <n v="588"/>
    <m/>
    <s v="HS - Head Start"/>
    <x v="12"/>
    <s v="- No Location -"/>
    <s v="Lisa Whitfield"/>
  </r>
  <r>
    <s v="5000 - Salaries &amp; Wages"/>
    <s v="Journal"/>
    <x v="26"/>
    <s v="JE182"/>
    <m/>
    <x v="2125"/>
    <n v="406.15"/>
    <m/>
    <s v="CCR&amp;R - Child Care Resource &amp; Referral"/>
    <x v="18"/>
    <s v="Admin Office"/>
    <s v="Janessa Rivera"/>
  </r>
  <r>
    <s v="5000 - Salaries &amp; Wages"/>
    <s v="Journal"/>
    <x v="26"/>
    <s v="JE182"/>
    <m/>
    <x v="2202"/>
    <n v="925.34"/>
    <m/>
    <s v="CSBG - Community Service Block Grant"/>
    <x v="17"/>
    <s v="- No Location -"/>
    <s v="Gerlini Garrido"/>
  </r>
  <r>
    <s v="5000 - Salaries &amp; Wages"/>
    <s v="Journal"/>
    <x v="26"/>
    <s v="JE182"/>
    <m/>
    <x v="2203"/>
    <n v="500"/>
    <m/>
    <s v="EHS - Early Head Start"/>
    <x v="6"/>
    <s v="Admin Office"/>
    <s v="Sharon Forman"/>
  </r>
  <r>
    <s v="5000 - Salaries &amp; Wages"/>
    <s v="Journal"/>
    <x v="26"/>
    <s v="JE182"/>
    <m/>
    <x v="2204"/>
    <n v="1698.38"/>
    <m/>
    <s v="HS - Head Start"/>
    <x v="12"/>
    <s v="- No Location -"/>
    <s v="Seham Azabawi"/>
  </r>
  <r>
    <s v="5000 - Salaries &amp; Wages"/>
    <s v="Journal"/>
    <x v="26"/>
    <s v="JE182"/>
    <m/>
    <x v="2157"/>
    <n v="1207.5"/>
    <m/>
    <s v="HS - Head Start"/>
    <x v="12"/>
    <s v="Admin Office"/>
    <s v="Kyle Edwards"/>
  </r>
  <r>
    <s v="5000 - Salaries &amp; Wages"/>
    <s v="Journal"/>
    <x v="26"/>
    <s v="JE182"/>
    <m/>
    <x v="2205"/>
    <n v="156.83000000000001"/>
    <m/>
    <s v="CCFP - Child Care Food Program"/>
    <x v="24"/>
    <s v="Admin Office"/>
    <s v="Greta Peterson"/>
  </r>
  <r>
    <s v="5000 - Salaries &amp; Wages"/>
    <s v="Journal"/>
    <x v="26"/>
    <s v="JE182"/>
    <m/>
    <x v="2206"/>
    <n v="900"/>
    <m/>
    <s v="Mt Holly Schools"/>
    <x v="15"/>
    <s v="- No Location -"/>
    <s v="Carrie Dougherty"/>
  </r>
  <r>
    <s v="5000 - Salaries &amp; Wages"/>
    <s v="Journal"/>
    <x v="26"/>
    <s v="JE182"/>
    <m/>
    <x v="2207"/>
    <n v="1552.4"/>
    <m/>
    <s v="CCR&amp;R - Child Care Resource &amp; Referral"/>
    <x v="1"/>
    <s v="- No Location -"/>
    <s v="Stacy D Cooper-Gindraw"/>
  </r>
  <r>
    <s v="5000 - Salaries &amp; Wages"/>
    <s v="Journal"/>
    <x v="26"/>
    <s v="JE182"/>
    <m/>
    <x v="2139"/>
    <n v="1488.67"/>
    <m/>
    <s v="CCR&amp;R - Child Care Resource &amp; Referral"/>
    <x v="13"/>
    <s v="- No Location -"/>
    <s v="Bonita Jackson"/>
  </r>
  <r>
    <s v="5000 - Salaries &amp; Wages"/>
    <s v="Journal"/>
    <x v="26"/>
    <s v="JE182"/>
    <m/>
    <x v="2208"/>
    <n v="1286.5"/>
    <m/>
    <s v="CCR&amp;R - Child Care Resource &amp; Referral"/>
    <x v="13"/>
    <s v="- No Location -"/>
    <s v="Janelle Yvette Sample"/>
  </r>
  <r>
    <s v="5000 - Salaries &amp; Wages"/>
    <s v="Journal"/>
    <x v="26"/>
    <s v="JE182"/>
    <m/>
    <x v="2209"/>
    <n v="768"/>
    <m/>
    <s v="EHS - Early Head Start"/>
    <x v="6"/>
    <s v="- No Location -"/>
    <s v="Amylir Torres"/>
  </r>
  <r>
    <s v="5000 - Salaries &amp; Wages"/>
    <s v="Journal"/>
    <x v="26"/>
    <s v="JE182"/>
    <m/>
    <x v="2210"/>
    <n v="892.5"/>
    <m/>
    <s v="HS - Head Start"/>
    <x v="12"/>
    <s v="- No Location -"/>
    <s v="Reyhan Canturk"/>
  </r>
  <r>
    <s v="5000 - Salaries &amp; Wages"/>
    <s v="Journal"/>
    <x v="26"/>
    <s v="JE182"/>
    <m/>
    <x v="2211"/>
    <n v="1920"/>
    <m/>
    <s v="HS - Head Start"/>
    <x v="12"/>
    <s v="- No Location -"/>
    <s v="Jennifer Carley-Price"/>
  </r>
  <r>
    <s v="5000 - Salaries &amp; Wages"/>
    <s v="Journal"/>
    <x v="26"/>
    <s v="JE182"/>
    <m/>
    <x v="2212"/>
    <n v="506.21"/>
    <m/>
    <s v="HF - Healthy Families"/>
    <x v="4"/>
    <s v="- No Location -"/>
    <s v="Stephanie Dixon"/>
  </r>
  <r>
    <s v="5000 - Salaries &amp; Wages"/>
    <s v="Journal"/>
    <x v="26"/>
    <s v="JE182"/>
    <m/>
    <x v="2198"/>
    <n v="416.42"/>
    <m/>
    <s v="CCR&amp;R - Child Care Resource &amp; Referral"/>
    <x v="18"/>
    <s v="Admin Office"/>
    <s v="Manvir Gill"/>
  </r>
  <r>
    <s v="5000 - Salaries &amp; Wages"/>
    <s v="Journal"/>
    <x v="26"/>
    <s v="JE182"/>
    <m/>
    <x v="2213"/>
    <n v="1904.54"/>
    <m/>
    <s v="Mt Holly Schools"/>
    <x v="15"/>
    <s v="- No Location -"/>
    <s v="Jennifer Jones"/>
  </r>
  <r>
    <s v="5000 - Salaries &amp; Wages"/>
    <s v="Journal"/>
    <x v="26"/>
    <s v="JE182"/>
    <m/>
    <x v="2157"/>
    <n v="500"/>
    <m/>
    <s v="CSBG - Community Service Block Grant"/>
    <x v="0"/>
    <s v="Admin Office"/>
    <s v="Kyle Edwards"/>
  </r>
  <r>
    <s v="5000 - Salaries &amp; Wages"/>
    <s v="Journal"/>
    <x v="26"/>
    <s v="JE182"/>
    <m/>
    <x v="2133"/>
    <n v="433.16"/>
    <m/>
    <s v="CCR&amp;R - Child Care Resource &amp; Referral"/>
    <x v="13"/>
    <s v="Admin Office"/>
    <s v="Gary Mease"/>
  </r>
  <r>
    <s v="5000 - Salaries &amp; Wages"/>
    <s v="Journal"/>
    <x v="26"/>
    <s v="JE182"/>
    <m/>
    <x v="2214"/>
    <n v="1854.63"/>
    <m/>
    <s v="HS - Head Start"/>
    <x v="12"/>
    <s v="- No Location -"/>
    <s v="ISATA BAH"/>
  </r>
  <r>
    <s v="5000 - Salaries &amp; Wages"/>
    <s v="Journal"/>
    <x v="26"/>
    <s v="JE182"/>
    <m/>
    <x v="2215"/>
    <n v="1197"/>
    <m/>
    <s v="HS - Head Start"/>
    <x v="12"/>
    <s v="- No Location -"/>
    <s v="Bouchra Benachir"/>
  </r>
  <r>
    <s v="5000 - Salaries &amp; Wages"/>
    <s v="Journal"/>
    <x v="26"/>
    <s v="JE182"/>
    <m/>
    <x v="2216"/>
    <n v="1197"/>
    <m/>
    <s v="HS - Head Start"/>
    <x v="12"/>
    <s v="- No Location -"/>
    <s v="Tawanna Best"/>
  </r>
  <r>
    <s v="5000 - Salaries &amp; Wages"/>
    <s v="Journal"/>
    <x v="26"/>
    <s v="JE182"/>
    <m/>
    <x v="2217"/>
    <n v="2598.06"/>
    <m/>
    <s v="HS - Head Start"/>
    <x v="12"/>
    <s v="- No Location -"/>
    <s v="Tanya Glenn-Butler"/>
  </r>
  <r>
    <s v="5000 - Salaries &amp; Wages"/>
    <s v="Journal"/>
    <x v="26"/>
    <s v="JE182"/>
    <m/>
    <x v="2205"/>
    <n v="78.41"/>
    <m/>
    <s v="USF - Universal Service Fund"/>
    <x v="9"/>
    <s v="Admin Office"/>
    <s v="Greta Peterson"/>
  </r>
  <r>
    <s v="5000 - Salaries &amp; Wages"/>
    <s v="Journal"/>
    <x v="26"/>
    <s v="JE182"/>
    <m/>
    <x v="2140"/>
    <n v="79.8"/>
    <m/>
    <s v="CSBG - Community Service Block Grant"/>
    <x v="0"/>
    <s v="Admin Office"/>
    <s v="Francine Taylor"/>
  </r>
  <r>
    <s v="5000 - Salaries &amp; Wages"/>
    <s v="Journal"/>
    <x v="26"/>
    <s v="JE182"/>
    <m/>
    <x v="2218"/>
    <n v="1009.47"/>
    <m/>
    <s v="EHS - Early Head Start"/>
    <x v="6"/>
    <s v="- No Location -"/>
    <s v="Donna Wilbur"/>
  </r>
  <r>
    <s v="5000 - Salaries &amp; Wages"/>
    <s v="Journal"/>
    <x v="26"/>
    <s v="JE182"/>
    <m/>
    <x v="2140"/>
    <n v="105.77"/>
    <m/>
    <s v="CCFP - Child Care Food Program"/>
    <x v="24"/>
    <s v="Admin Office"/>
    <s v="Francine Taylor"/>
  </r>
  <r>
    <s v="5000 - Salaries &amp; Wages"/>
    <s v="Journal"/>
    <x v="26"/>
    <s v="JE182"/>
    <m/>
    <x v="2219"/>
    <n v="469.61"/>
    <m/>
    <s v="USF - Universal Service Fund"/>
    <x v="9"/>
    <s v="- No Location -"/>
    <s v="Rovenna Overton"/>
  </r>
  <r>
    <s v="5000 - Salaries &amp; Wages"/>
    <s v="Journal"/>
    <x v="26"/>
    <s v="JE182"/>
    <m/>
    <x v="2174"/>
    <n v="597.95000000000005"/>
    <m/>
    <s v="HF - Healthy Families"/>
    <x v="5"/>
    <s v="Admin Office"/>
    <s v="Michelle Hewitt"/>
  </r>
  <r>
    <s v="5000 - Salaries &amp; Wages"/>
    <s v="Journal"/>
    <x v="26"/>
    <s v="JE182"/>
    <m/>
    <x v="2205"/>
    <n v="752.77"/>
    <m/>
    <s v="HS - Head Start"/>
    <x v="12"/>
    <s v="Admin Office"/>
    <s v="Greta Peterson"/>
  </r>
  <r>
    <s v="5000 - Salaries &amp; Wages"/>
    <s v="Journal"/>
    <x v="26"/>
    <s v="JE182"/>
    <m/>
    <x v="2220"/>
    <n v="843"/>
    <m/>
    <s v="HS - Head Start"/>
    <x v="12"/>
    <s v="- No Location -"/>
    <s v="Carolyn Weston"/>
  </r>
  <r>
    <s v="5000 - Salaries &amp; Wages"/>
    <s v="Journal"/>
    <x v="26"/>
    <s v="JE182"/>
    <m/>
    <x v="2221"/>
    <n v="345.61"/>
    <m/>
    <s v="USF - Universal Service Fund"/>
    <x v="9"/>
    <s v="- No Location -"/>
    <s v="Constance Pritchett"/>
  </r>
  <r>
    <s v="5000 - Salaries &amp; Wages"/>
    <s v="Journal"/>
    <x v="26"/>
    <s v="JE182"/>
    <m/>
    <x v="2222"/>
    <n v="762"/>
    <m/>
    <s v="HS - Head Start"/>
    <x v="12"/>
    <s v="- No Location -"/>
    <s v="Saliha Yanik"/>
  </r>
  <r>
    <s v="5000 - Salaries &amp; Wages"/>
    <s v="Journal"/>
    <x v="26"/>
    <s v="JE182"/>
    <m/>
    <x v="2189"/>
    <n v="917.71"/>
    <m/>
    <s v="CCR&amp;R - Child Care Resource &amp; Referral"/>
    <x v="18"/>
    <s v="Admin Office"/>
    <s v="Ruben Johnson"/>
  </r>
  <r>
    <s v="5000 - Salaries &amp; Wages"/>
    <s v="Journal"/>
    <x v="26"/>
    <s v="JE182"/>
    <m/>
    <x v="2223"/>
    <n v="862.11"/>
    <m/>
    <s v="CCR&amp;R - Child Care Resource &amp; Referral"/>
    <x v="26"/>
    <s v="- No Location -"/>
    <s v="Jacquelyn Righter"/>
  </r>
  <r>
    <s v="5000 - Salaries &amp; Wages"/>
    <s v="Journal"/>
    <x v="26"/>
    <s v="JE182"/>
    <m/>
    <x v="2224"/>
    <n v="885"/>
    <m/>
    <s v="HS - Head Start"/>
    <x v="12"/>
    <s v="- No Location -"/>
    <s v="Nasirah Aminuddin"/>
  </r>
  <r>
    <s v="5000 - Salaries &amp; Wages"/>
    <s v="Journal"/>
    <x v="26"/>
    <s v="JE182"/>
    <m/>
    <x v="2225"/>
    <n v="667.3"/>
    <m/>
    <s v="CCR&amp;R - Child Care Resource &amp; Referral"/>
    <x v="20"/>
    <s v="- No Location -"/>
    <s v="Susan Ford"/>
  </r>
  <r>
    <s v="5000 - Salaries &amp; Wages"/>
    <s v="Journal"/>
    <x v="26"/>
    <s v="JE182"/>
    <m/>
    <x v="2173"/>
    <n v="40.96"/>
    <m/>
    <s v="HPRP2 - Homeless Prevention Rapid Rehousing"/>
    <x v="8"/>
    <s v="Admin Office"/>
    <s v="Amie Sharer"/>
  </r>
  <r>
    <s v="5000 - Salaries &amp; Wages"/>
    <s v="Journal"/>
    <x v="26"/>
    <s v="JE182"/>
    <m/>
    <x v="2226"/>
    <n v="774"/>
    <m/>
    <s v="EHS - Early Head Start"/>
    <x v="6"/>
    <s v="- No Location -"/>
    <s v="Heather Toppin"/>
  </r>
  <r>
    <s v="5000 - Salaries &amp; Wages"/>
    <s v="Journal"/>
    <x v="26"/>
    <s v="JE182"/>
    <m/>
    <x v="2140"/>
    <n v="114.23"/>
    <m/>
    <s v="EHS - Early Head Start"/>
    <x v="6"/>
    <s v="Admin Office"/>
    <s v="Francine Taylor"/>
  </r>
  <r>
    <s v="5000 - Salaries &amp; Wages"/>
    <s v="Journal"/>
    <x v="26"/>
    <s v="JE182"/>
    <m/>
    <x v="2227"/>
    <n v="1108"/>
    <m/>
    <s v="HPRP2 - Homeless Prevention Rapid Rehousing"/>
    <x v="8"/>
    <s v="- No Location -"/>
    <s v="Melonie Vazquez"/>
  </r>
  <r>
    <s v="5000 - Salaries &amp; Wages"/>
    <s v="Journal"/>
    <x v="26"/>
    <s v="JE182"/>
    <m/>
    <x v="2198"/>
    <n v="1033.96"/>
    <m/>
    <s v="CSBG - Community Service Block Grant"/>
    <x v="17"/>
    <s v="Admin Office"/>
    <s v="Manvir Gill"/>
  </r>
  <r>
    <s v="5000 - Salaries &amp; Wages"/>
    <s v="Journal"/>
    <x v="26"/>
    <s v="JE182"/>
    <m/>
    <x v="2197"/>
    <n v="622.14"/>
    <m/>
    <s v="CCR&amp;R - Child Care Resource &amp; Referral"/>
    <x v="16"/>
    <s v="- No Location -"/>
    <s v="Kristin Mayes"/>
  </r>
  <r>
    <s v="5000 - Salaries &amp; Wages"/>
    <s v="Journal"/>
    <x v="26"/>
    <s v="JE182"/>
    <m/>
    <x v="2228"/>
    <n v="762"/>
    <m/>
    <s v="HS - Head Start"/>
    <x v="12"/>
    <s v="- No Location -"/>
    <s v="Miriam Claudio"/>
  </r>
  <r>
    <s v="5000 - Salaries &amp; Wages"/>
    <s v="Journal"/>
    <x v="26"/>
    <s v="JE182"/>
    <m/>
    <x v="2229"/>
    <n v="944.23"/>
    <m/>
    <s v="HS - Head Start"/>
    <x v="12"/>
    <s v="- No Location -"/>
    <s v="Tawona Hill"/>
  </r>
  <r>
    <s v="5000 - Salaries &amp; Wages"/>
    <s v="Journal"/>
    <x v="26"/>
    <s v="JE182"/>
    <m/>
    <x v="2205"/>
    <n v="313.66000000000003"/>
    <m/>
    <s v="CCR&amp;R - Child Care Resource &amp; Referral"/>
    <x v="18"/>
    <s v="Admin Office"/>
    <s v="Greta Peterson"/>
  </r>
  <r>
    <s v="5000 - Salaries &amp; Wages"/>
    <s v="Journal"/>
    <x v="26"/>
    <s v="JE182"/>
    <m/>
    <x v="2219"/>
    <n v="799.61"/>
    <m/>
    <s v="LiHeap - Low Income Home Energy Assistance Program"/>
    <x v="2"/>
    <s v="- No Location -"/>
    <s v="Rovenna Overton"/>
  </r>
  <r>
    <s v="5000 - Salaries &amp; Wages"/>
    <s v="Journal"/>
    <x v="26"/>
    <s v="JE182"/>
    <m/>
    <x v="2225"/>
    <n v="266.92"/>
    <m/>
    <s v="CCR&amp;R - Child Care Resource &amp; Referral"/>
    <x v="25"/>
    <s v="- No Location -"/>
    <s v="Susan Ford"/>
  </r>
  <r>
    <s v="5000 - Salaries &amp; Wages"/>
    <s v="Journal"/>
    <x v="26"/>
    <s v="JE182"/>
    <m/>
    <x v="2230"/>
    <n v="2499.6999999999998"/>
    <m/>
    <s v="EHS - Early Head Start"/>
    <x v="6"/>
    <s v="- No Location -"/>
    <s v="Michelle Weaver"/>
  </r>
  <r>
    <s v="5000 - Salaries &amp; Wages"/>
    <s v="Journal"/>
    <x v="26"/>
    <s v="JE182"/>
    <m/>
    <x v="2231"/>
    <n v="931"/>
    <m/>
    <s v="HS - Head Start"/>
    <x v="12"/>
    <s v="- No Location -"/>
    <s v="Matthew Ditmar"/>
  </r>
  <r>
    <s v="5000 - Salaries &amp; Wages"/>
    <s v="Journal"/>
    <x v="26"/>
    <s v="JE182"/>
    <m/>
    <x v="2212"/>
    <n v="565.76"/>
    <m/>
    <s v="HF - Healthy Families"/>
    <x v="5"/>
    <s v="- No Location -"/>
    <s v="Stephanie Dixon"/>
  </r>
  <r>
    <s v="5000 - Salaries &amp; Wages"/>
    <s v="Journal"/>
    <x v="26"/>
    <s v="JE182"/>
    <m/>
    <x v="2232"/>
    <n v="756"/>
    <m/>
    <s v="HS - Head Start"/>
    <x v="12"/>
    <s v="- No Location -"/>
    <s v="Seham Azabawi"/>
  </r>
  <r>
    <s v="5000 - Salaries &amp; Wages"/>
    <s v="Journal"/>
    <x v="26"/>
    <s v="JE182"/>
    <m/>
    <x v="2233"/>
    <n v="252"/>
    <m/>
    <s v="HS - Head Start"/>
    <x v="12"/>
    <s v="- No Location -"/>
    <s v="Regina McCall"/>
  </r>
  <r>
    <s v="5000 - Salaries &amp; Wages"/>
    <s v="Journal"/>
    <x v="26"/>
    <s v="JE182"/>
    <m/>
    <x v="2139"/>
    <n v="99.24"/>
    <m/>
    <s v="CCR&amp;R - Child Care Resource &amp; Referral"/>
    <x v="25"/>
    <s v="- No Location -"/>
    <s v="Bonita Jackson"/>
  </r>
  <r>
    <s v="5000 - Salaries &amp; Wages"/>
    <s v="Journal"/>
    <x v="26"/>
    <s v="JE182"/>
    <m/>
    <x v="2173"/>
    <n v="1308.5999999999999"/>
    <m/>
    <s v="CCR&amp;R - Child Care Resource &amp; Referral"/>
    <x v="13"/>
    <s v="Admin Office"/>
    <s v="Amie Sharer"/>
  </r>
  <r>
    <s v="5000 - Salaries &amp; Wages"/>
    <s v="Journal"/>
    <x v="26"/>
    <s v="JE182"/>
    <m/>
    <x v="2157"/>
    <n v="250"/>
    <m/>
    <s v="CCR&amp;R - Child Care Resource &amp; Referral"/>
    <x v="13"/>
    <s v="Admin Office"/>
    <s v="Kyle Edwards"/>
  </r>
  <r>
    <s v="5000 - Salaries &amp; Wages"/>
    <s v="Journal"/>
    <x v="26"/>
    <s v="JE182"/>
    <m/>
    <x v="2234"/>
    <n v="1074.0999999999999"/>
    <m/>
    <s v="HS - Head Start"/>
    <x v="12"/>
    <s v="- No Location -"/>
    <s v="Bobby Johnson"/>
  </r>
  <r>
    <s v="5000 - Salaries &amp; Wages"/>
    <s v="Journal"/>
    <x v="26"/>
    <s v="JE182"/>
    <m/>
    <x v="2235"/>
    <n v="588"/>
    <m/>
    <s v="HS - Head Start"/>
    <x v="12"/>
    <s v="- No Location -"/>
    <s v="Ta'Jah Conyers"/>
  </r>
  <r>
    <s v="5000 - Salaries &amp; Wages"/>
    <s v="Journal"/>
    <x v="26"/>
    <s v="JE182"/>
    <m/>
    <x v="2236"/>
    <n v="1458.83"/>
    <m/>
    <s v="HF - Healthy Families"/>
    <x v="4"/>
    <s v="- No Location -"/>
    <s v="Marissa Stellwag"/>
  </r>
  <r>
    <s v="5000 - Salaries &amp; Wages"/>
    <s v="Journal"/>
    <x v="26"/>
    <s v="JE182"/>
    <m/>
    <x v="2237"/>
    <n v="1429.1"/>
    <m/>
    <s v="HF - Healthy Families"/>
    <x v="5"/>
    <s v="- No Location -"/>
    <s v="Bridgett Pollard"/>
  </r>
  <r>
    <s v="5000 - Salaries &amp; Wages"/>
    <s v="Journal"/>
    <x v="26"/>
    <s v="JE182"/>
    <m/>
    <x v="2188"/>
    <n v="134.76"/>
    <m/>
    <s v="CCR&amp;R - Child Care Resource &amp; Referral"/>
    <x v="13"/>
    <s v="- No Location -"/>
    <s v="Christine Morrison"/>
  </r>
  <r>
    <s v="5000 - Salaries &amp; Wages"/>
    <s v="Journal"/>
    <x v="26"/>
    <s v="JE182"/>
    <m/>
    <x v="2225"/>
    <n v="533.84"/>
    <m/>
    <s v="CCR&amp;R - Child Care Resource &amp; Referral"/>
    <x v="26"/>
    <s v="- No Location -"/>
    <s v="Susan Ford"/>
  </r>
  <r>
    <s v="5000 - Salaries &amp; Wages"/>
    <s v="Journal"/>
    <x v="26"/>
    <s v="JE182"/>
    <m/>
    <x v="2238"/>
    <n v="1363.25"/>
    <m/>
    <s v="HS - Head Start"/>
    <x v="12"/>
    <s v="- No Location -"/>
    <s v="Anna Barry"/>
  </r>
  <r>
    <s v="5000 - Salaries &amp; Wages"/>
    <s v="Journal"/>
    <x v="26"/>
    <s v="JE182"/>
    <m/>
    <x v="2239"/>
    <n v="638.27"/>
    <m/>
    <s v="LiHeap - Low Income Home Energy Assistance Program"/>
    <x v="2"/>
    <s v="- No Location -"/>
    <s v="Donna Hajzer"/>
  </r>
  <r>
    <s v="5000 - Salaries &amp; Wages"/>
    <s v="Journal"/>
    <x v="26"/>
    <s v="JE182"/>
    <m/>
    <x v="2146"/>
    <n v="217.65"/>
    <m/>
    <s v="USF - Universal Service Fund"/>
    <x v="9"/>
    <s v="- No Location -"/>
    <s v="Kayla Black"/>
  </r>
  <r>
    <s v="5000 - Salaries &amp; Wages"/>
    <s v="Journal"/>
    <x v="26"/>
    <s v="JE182"/>
    <m/>
    <x v="2240"/>
    <n v="756"/>
    <m/>
    <s v="HS - Head Start"/>
    <x v="12"/>
    <s v="- No Location -"/>
    <s v="Erica Rice"/>
  </r>
  <r>
    <s v="5000 - Salaries &amp; Wages"/>
    <s v="Journal"/>
    <x v="26"/>
    <s v="JE182"/>
    <m/>
    <x v="2136"/>
    <n v="176.08"/>
    <m/>
    <s v="HF - Healthy Families"/>
    <x v="4"/>
    <s v="- No Location -"/>
    <s v="Sheila Hughes"/>
  </r>
  <r>
    <s v="5000 - Salaries &amp; Wages"/>
    <s v="Journal"/>
    <x v="26"/>
    <s v="JE182"/>
    <m/>
    <x v="2161"/>
    <n v="156.85"/>
    <m/>
    <s v="HF - Healthy Families"/>
    <x v="4"/>
    <s v="- No Location -"/>
    <s v="Claire Garner"/>
  </r>
  <r>
    <s v="5000 - Salaries &amp; Wages"/>
    <s v="Journal"/>
    <x v="26"/>
    <s v="JE182"/>
    <m/>
    <x v="2241"/>
    <n v="1386.4"/>
    <m/>
    <s v="HF - Healthy Families"/>
    <x v="5"/>
    <s v="- No Location -"/>
    <s v="Ann Drennon"/>
  </r>
  <r>
    <s v="5000 - Salaries &amp; Wages"/>
    <s v="Journal"/>
    <x v="26"/>
    <s v="JE182"/>
    <m/>
    <x v="2140"/>
    <n v="133.27000000000001"/>
    <m/>
    <s v="CCR&amp;R - Child Care Resource &amp; Referral"/>
    <x v="13"/>
    <s v="Admin Office"/>
    <s v="Francine Taylor"/>
  </r>
  <r>
    <s v="5000 - Salaries &amp; Wages"/>
    <s v="Journal"/>
    <x v="26"/>
    <s v="JE182"/>
    <m/>
    <x v="2189"/>
    <n v="367.41"/>
    <m/>
    <s v="EHS - Early Head Start"/>
    <x v="6"/>
    <s v="Admin Office"/>
    <s v="Ruben Johnson"/>
  </r>
  <r>
    <s v="5000 - Salaries &amp; Wages"/>
    <s v="Journal"/>
    <x v="26"/>
    <s v="JE182"/>
    <m/>
    <x v="2205"/>
    <n v="188.19"/>
    <m/>
    <s v="CSBG - Community Service Block Grant"/>
    <x v="0"/>
    <s v="Admin Office"/>
    <s v="Greta Peterson"/>
  </r>
  <r>
    <s v="5000 - Salaries &amp; Wages"/>
    <s v="Journal"/>
    <x v="26"/>
    <s v="JE182"/>
    <m/>
    <x v="2242"/>
    <n v="280.18"/>
    <m/>
    <s v="CCR&amp;R - Child Care Resource &amp; Referral"/>
    <x v="23"/>
    <s v="- No Location -"/>
    <s v="Judith Byrne"/>
  </r>
  <r>
    <s v="5000 - Salaries &amp; Wages"/>
    <s v="Journal"/>
    <x v="26"/>
    <s v="JE182"/>
    <m/>
    <x v="2137"/>
    <n v="625"/>
    <m/>
    <s v="EHS - Early Head Start"/>
    <x v="6"/>
    <s v="Admin Office"/>
    <s v="Elayne Schermerhorn"/>
  </r>
  <r>
    <s v="5000 - Salaries &amp; Wages"/>
    <s v="Journal"/>
    <x v="26"/>
    <s v="JE182"/>
    <m/>
    <x v="2243"/>
    <n v="768"/>
    <m/>
    <s v="HS - Head Start"/>
    <x v="12"/>
    <s v="- No Location -"/>
    <s v="Danyel Saxton"/>
  </r>
  <r>
    <s v="5000 - Salaries &amp; Wages"/>
    <s v="Journal"/>
    <x v="26"/>
    <s v="JE182"/>
    <m/>
    <x v="2244"/>
    <n v="684"/>
    <m/>
    <s v="HS - Head Start"/>
    <x v="12"/>
    <s v="- No Location -"/>
    <s v="Kishawn Barnes"/>
  </r>
  <r>
    <s v="5000 - Salaries &amp; Wages"/>
    <s v="Journal"/>
    <x v="26"/>
    <s v="JE182"/>
    <m/>
    <x v="2168"/>
    <n v="209.2"/>
    <m/>
    <s v="USF - Universal Service Fund"/>
    <x v="9"/>
    <s v="- No Location -"/>
    <s v="Quamillah Nelson"/>
  </r>
  <r>
    <s v="5000 - Salaries &amp; Wages"/>
    <s v="Journal"/>
    <x v="26"/>
    <s v="JE182"/>
    <m/>
    <x v="2133"/>
    <n v="184.62"/>
    <m/>
    <s v="CSBG - Community Service Block Grant"/>
    <x v="0"/>
    <s v="Admin Office"/>
    <s v="Gary Mease"/>
  </r>
  <r>
    <s v="5000 - Salaries &amp; Wages"/>
    <s v="Journal"/>
    <x v="26"/>
    <s v="JE182"/>
    <m/>
    <x v="2189"/>
    <n v="276.66000000000003"/>
    <m/>
    <s v="CSBG - Community Service Block Grant"/>
    <x v="17"/>
    <s v="Admin Office"/>
    <s v="Ruben Johnson"/>
  </r>
  <r>
    <s v="5000 - Salaries &amp; Wages"/>
    <s v="Journal"/>
    <x v="26"/>
    <s v="JE182"/>
    <m/>
    <x v="2135"/>
    <n v="197.29"/>
    <m/>
    <s v="CCR&amp;R - Child Care Resource &amp; Referral"/>
    <x v="16"/>
    <s v="- No Location -"/>
    <s v="Sue Fenick"/>
  </r>
  <r>
    <s v="5000 - Salaries &amp; Wages"/>
    <s v="Journal"/>
    <x v="26"/>
    <s v="JE182"/>
    <m/>
    <x v="2245"/>
    <n v="914.29"/>
    <m/>
    <s v="CCR&amp;R - Child Care Resource &amp; Referral"/>
    <x v="13"/>
    <s v="- No Location -"/>
    <s v="Ariel Howard"/>
  </r>
  <r>
    <s v="5000 - Salaries &amp; Wages"/>
    <s v="Journal"/>
    <x v="26"/>
    <s v="JE182"/>
    <m/>
    <x v="2246"/>
    <n v="336"/>
    <m/>
    <s v="HS - Head Start"/>
    <x v="12"/>
    <s v="- No Location -"/>
    <s v="Melinda Bowman-Williams"/>
  </r>
  <r>
    <s v="5000 - Salaries &amp; Wages"/>
    <s v="Journal"/>
    <x v="26"/>
    <s v="JE182"/>
    <m/>
    <x v="2198"/>
    <n v="574.61"/>
    <m/>
    <s v="CSBG - Community Service Block Grant"/>
    <x v="0"/>
    <s v="Admin Office"/>
    <s v="Manvir Gill"/>
  </r>
  <r>
    <s v="5000 - Salaries &amp; Wages"/>
    <s v="Journal"/>
    <x v="26"/>
    <s v="JE182"/>
    <m/>
    <x v="2247"/>
    <n v="930.73"/>
    <m/>
    <s v="CCR&amp;R - Child Care Resource &amp; Referral"/>
    <x v="13"/>
    <s v="- No Location -"/>
    <s v="Kathleen Moreland"/>
  </r>
  <r>
    <s v="5000 - Salaries &amp; Wages"/>
    <s v="Journal"/>
    <x v="26"/>
    <s v="JE182"/>
    <m/>
    <x v="2248"/>
    <n v="843.39"/>
    <m/>
    <s v="EHS - Early Head Start"/>
    <x v="6"/>
    <s v="- No Location -"/>
    <s v="Nina Holmes"/>
  </r>
  <r>
    <s v="5000 - Salaries &amp; Wages"/>
    <s v="Journal"/>
    <x v="26"/>
    <s v="JE182"/>
    <m/>
    <x v="2249"/>
    <n v="1582.2"/>
    <m/>
    <s v="HS - Head Start"/>
    <x v="12"/>
    <s v="- No Location -"/>
    <s v="Tammy Joyce"/>
  </r>
  <r>
    <s v="5000 - Salaries &amp; Wages"/>
    <s v="Journal"/>
    <x v="26"/>
    <s v="JE182"/>
    <m/>
    <x v="2135"/>
    <n v="1183.72"/>
    <m/>
    <s v="CCR&amp;R - Child Care Resource &amp; Referral"/>
    <x v="11"/>
    <s v="- No Location -"/>
    <s v="Sue Fenick"/>
  </r>
  <r>
    <s v="5000 - Salaries &amp; Wages"/>
    <s v="Journal"/>
    <x v="26"/>
    <s v="JE182"/>
    <m/>
    <x v="2221"/>
    <n v="588.47"/>
    <m/>
    <s v="LiHeap - Low Income Home Energy Assistance Program"/>
    <x v="2"/>
    <s v="- No Location -"/>
    <s v="Constance Pritchett"/>
  </r>
  <r>
    <s v="5000 - Salaries &amp; Wages"/>
    <s v="Journal"/>
    <x v="26"/>
    <s v="JE182"/>
    <m/>
    <x v="2212"/>
    <n v="615.38"/>
    <m/>
    <s v="HF - Healthy Families"/>
    <x v="21"/>
    <s v="- No Location -"/>
    <s v="Stephanie Dixon"/>
  </r>
  <r>
    <s v="5000 - Salaries &amp; Wages"/>
    <s v="Journal"/>
    <x v="26"/>
    <s v="JE182"/>
    <m/>
    <x v="2136"/>
    <n v="130.85"/>
    <m/>
    <s v="CSBG - Community Service Block Grant"/>
    <x v="0"/>
    <s v="- No Location -"/>
    <s v="Sheila Hughes"/>
  </r>
  <r>
    <s v="5000 - Salaries &amp; Wages"/>
    <s v="Journal"/>
    <x v="26"/>
    <s v="JE182"/>
    <m/>
    <x v="2250"/>
    <n v="1134.75"/>
    <m/>
    <s v="CCR&amp;R - Child Care Resource &amp; Referral"/>
    <x v="13"/>
    <s v="- No Location -"/>
    <s v="Wanda Fisher"/>
  </r>
  <r>
    <s v="5000 - Salaries &amp; Wages"/>
    <s v="Journal"/>
    <x v="26"/>
    <s v="JE182"/>
    <m/>
    <x v="2225"/>
    <n v="533.84"/>
    <m/>
    <s v="CCR&amp;R - Child Care Resource &amp; Referral"/>
    <x v="11"/>
    <s v="- No Location -"/>
    <s v="Susan Ford"/>
  </r>
  <r>
    <s v="5000 - Salaries &amp; Wages"/>
    <s v="Journal"/>
    <x v="26"/>
    <s v="JE182"/>
    <m/>
    <x v="2251"/>
    <n v="72"/>
    <m/>
    <s v="HS - Head Start"/>
    <x v="12"/>
    <s v="- No Location -"/>
    <s v="Christina Palmer"/>
  </r>
  <r>
    <s v="5000 - Salaries &amp; Wages"/>
    <s v="Journal"/>
    <x v="26"/>
    <s v="JE182"/>
    <m/>
    <x v="2252"/>
    <n v="2294.86"/>
    <m/>
    <s v="HS - Head Start"/>
    <x v="12"/>
    <s v="- No Location -"/>
    <s v="LOIS BOND"/>
  </r>
  <r>
    <s v="5000 - Salaries &amp; Wages"/>
    <s v="Journal"/>
    <x v="26"/>
    <s v="JE182"/>
    <m/>
    <x v="2137"/>
    <n v="48.08"/>
    <m/>
    <s v="HF - Healthy Families"/>
    <x v="4"/>
    <s v="Admin Office"/>
    <s v="Elayne Schermerhorn"/>
  </r>
  <r>
    <s v="5000 - Salaries &amp; Wages"/>
    <s v="Journal"/>
    <x v="26"/>
    <s v="JE182"/>
    <m/>
    <x v="2189"/>
    <n v="2091.81"/>
    <m/>
    <s v="CSBG - Community Service Block Grant"/>
    <x v="0"/>
    <s v="Admin Office"/>
    <s v="Ruben Johnson"/>
  </r>
  <r>
    <s v="5000 - Salaries &amp; Wages"/>
    <s v="Journal"/>
    <x v="26"/>
    <s v="JE182"/>
    <m/>
    <x v="2253"/>
    <n v="786"/>
    <m/>
    <s v="HS - Head Start"/>
    <x v="12"/>
    <s v="- No Location -"/>
    <s v="Courtney Saxton"/>
  </r>
  <r>
    <s v="5000 - Salaries &amp; Wages"/>
    <s v="Journal"/>
    <x v="26"/>
    <s v="JE182"/>
    <m/>
    <x v="2139"/>
    <n v="99.24"/>
    <m/>
    <s v="CCR&amp;R - Child Care Resource &amp; Referral"/>
    <x v="20"/>
    <s v="- No Location -"/>
    <s v="Bonita Jackson"/>
  </r>
  <r>
    <s v="5000 - Salaries &amp; Wages"/>
    <s v="Journal"/>
    <x v="26"/>
    <s v="JE182"/>
    <m/>
    <x v="2135"/>
    <n v="98.65"/>
    <m/>
    <s v="CCR&amp;R - Child Care Resource &amp; Referral"/>
    <x v="19"/>
    <s v="- No Location -"/>
    <s v="Sue Fenick"/>
  </r>
  <r>
    <s v="5000 - Salaries &amp; Wages"/>
    <s v="Journal"/>
    <x v="26"/>
    <s v="JE182"/>
    <m/>
    <x v="2147"/>
    <n v="300.95"/>
    <m/>
    <s v="LiHeap - Low Income Home Energy Assistance Program"/>
    <x v="2"/>
    <s v="- No Location -"/>
    <s v="Vincent Padilla"/>
  </r>
  <r>
    <s v="5000 - Salaries &amp; Wages"/>
    <s v="Journal"/>
    <x v="26"/>
    <s v="JE182"/>
    <m/>
    <x v="2254"/>
    <n v="1213.1400000000001"/>
    <m/>
    <s v="CCR&amp;R - Child Care Resource &amp; Referral"/>
    <x v="13"/>
    <s v="- No Location -"/>
    <s v="Rayna Gadsden"/>
  </r>
  <r>
    <s v="5000 - Salaries &amp; Wages"/>
    <s v="Journal"/>
    <x v="26"/>
    <s v="JE182"/>
    <m/>
    <x v="2132"/>
    <n v="1125"/>
    <m/>
    <s v="HS - Head Start"/>
    <x v="12"/>
    <s v="Admin Office"/>
    <s v="Sharon Forman"/>
  </r>
  <r>
    <s v="5000 - Salaries &amp; Wages"/>
    <s v="Journal"/>
    <x v="26"/>
    <s v="JE182"/>
    <m/>
    <x v="2219"/>
    <n v="354.96"/>
    <m/>
    <s v="HPRP2 - Homeless Prevention Rapid Rehousing"/>
    <x v="8"/>
    <s v="- No Location -"/>
    <s v="Rovenna Overton"/>
  </r>
  <r>
    <s v="5000 - Salaries &amp; Wages"/>
    <s v="Journal"/>
    <x v="26"/>
    <s v="JE182"/>
    <m/>
    <x v="2173"/>
    <n v="120.93"/>
    <m/>
    <s v="EHS - Early Head Start"/>
    <x v="6"/>
    <s v="Admin Office"/>
    <s v="Amie Sharer"/>
  </r>
  <r>
    <s v="5000 - Salaries &amp; Wages"/>
    <s v="Journal"/>
    <x v="26"/>
    <s v="JE182"/>
    <m/>
    <x v="2242"/>
    <n v="70.040000000000006"/>
    <m/>
    <s v="CCR&amp;R - Child Care Resource &amp; Referral"/>
    <x v="19"/>
    <s v="- No Location -"/>
    <s v="Judith Byrne"/>
  </r>
  <r>
    <s v="5000 - Salaries &amp; Wages"/>
    <s v="Journal"/>
    <x v="26"/>
    <s v="JE182"/>
    <m/>
    <x v="2255"/>
    <n v="750"/>
    <m/>
    <s v="Mt Holly Schools"/>
    <x v="15"/>
    <s v="- No Location -"/>
    <s v="Hafize Firat"/>
  </r>
  <r>
    <s v="5000 - Salaries &amp; Wages"/>
    <s v="Journal"/>
    <x v="26"/>
    <s v="JE182"/>
    <m/>
    <x v="2157"/>
    <n v="75"/>
    <m/>
    <s v="LiHeap - Low Income Home Energy Assistance Program"/>
    <x v="2"/>
    <s v="Admin Office"/>
    <s v="Kyle Edwards"/>
  </r>
  <r>
    <s v="5000 - Salaries &amp; Wages"/>
    <s v="Journal"/>
    <x v="26"/>
    <s v="JE976"/>
    <m/>
    <x v="2166"/>
    <n v="299.35000000000002"/>
    <m/>
    <s v="CSBG - Community Service Block Grant"/>
    <x v="0"/>
    <s v="Admin Office"/>
    <s v="Elayne Schermerhorn"/>
  </r>
  <r>
    <s v="5000 - Salaries &amp; Wages"/>
    <s v="Journal"/>
    <x v="26"/>
    <s v="JE182"/>
    <m/>
    <x v="2256"/>
    <n v="1331.52"/>
    <m/>
    <s v="HS - Head Start"/>
    <x v="12"/>
    <s v="- No Location -"/>
    <s v="Keshia Flewellen"/>
  </r>
  <r>
    <s v="5000 - Salaries &amp; Wages"/>
    <s v="Journal"/>
    <x v="26"/>
    <s v="JE182"/>
    <m/>
    <x v="2257"/>
    <n v="588"/>
    <m/>
    <s v="CCFP - Child Care Food Program"/>
    <x v="24"/>
    <s v="- No Location -"/>
    <s v="Gabrielle Morton"/>
  </r>
  <r>
    <s v="5000 - Salaries &amp; Wages"/>
    <s v="Journal"/>
    <x v="26"/>
    <s v="JE182"/>
    <m/>
    <x v="2161"/>
    <n v="1755.57"/>
    <m/>
    <s v="HF - Healthy Families"/>
    <x v="5"/>
    <s v="- No Location -"/>
    <s v="Claire Garner"/>
  </r>
  <r>
    <s v="5000 - Salaries &amp; Wages"/>
    <s v="Journal"/>
    <x v="26"/>
    <s v="JE182"/>
    <m/>
    <x v="2258"/>
    <n v="940.88"/>
    <m/>
    <s v="CCR&amp;R - Child Care Resource &amp; Referral"/>
    <x v="13"/>
    <s v="- No Location -"/>
    <s v="Ashley Moore"/>
  </r>
  <r>
    <s v="5000 - Salaries &amp; Wages"/>
    <s v="Journal"/>
    <x v="26"/>
    <s v="JE182"/>
    <m/>
    <x v="2259"/>
    <n v="1776.51"/>
    <m/>
    <s v="CCR&amp;R - Child Care Resource &amp; Referral"/>
    <x v="13"/>
    <s v="- No Location -"/>
    <s v="Shellinda Hardie"/>
  </r>
  <r>
    <s v="5000 - Salaries &amp; Wages"/>
    <s v="Journal"/>
    <x v="26"/>
    <s v="JE182"/>
    <m/>
    <x v="2133"/>
    <n v="115.39"/>
    <m/>
    <s v="EHS - Early Head Start"/>
    <x v="6"/>
    <s v="Admin Office"/>
    <s v="Gary Mease"/>
  </r>
  <r>
    <s v="5000 - Salaries &amp; Wages"/>
    <s v="Journal"/>
    <x v="26"/>
    <s v="JE182"/>
    <m/>
    <x v="2260"/>
    <n v="1339.5"/>
    <m/>
    <s v="EHS - Early Head Start"/>
    <x v="6"/>
    <s v="- No Location -"/>
    <s v="Pantida Wescott"/>
  </r>
  <r>
    <s v="5000 - Salaries &amp; Wages"/>
    <s v="Journal"/>
    <x v="26"/>
    <s v="JE182"/>
    <m/>
    <x v="2261"/>
    <n v="753"/>
    <m/>
    <s v="HS - Head Start"/>
    <x v="12"/>
    <s v="- No Location -"/>
    <s v="Donna Wilbur"/>
  </r>
  <r>
    <s v="5000 - Salaries &amp; Wages"/>
    <s v="Journal"/>
    <x v="26"/>
    <s v="JE182"/>
    <m/>
    <x v="2162"/>
    <n v="308.88"/>
    <m/>
    <s v="HS - Head Start"/>
    <x v="12"/>
    <s v="- No Location -"/>
    <s v="Patricia Joyce"/>
  </r>
  <r>
    <s v="5000 - Salaries &amp; Wages"/>
    <s v="Journal"/>
    <x v="26"/>
    <s v="JE182"/>
    <m/>
    <x v="2262"/>
    <n v="180"/>
    <m/>
    <s v="HS - Head Start"/>
    <x v="12"/>
    <s v="- No Location -"/>
    <s v="Mellasiah Dixon"/>
  </r>
  <r>
    <s v="5000 - Salaries &amp; Wages"/>
    <s v="Journal"/>
    <x v="26"/>
    <s v="JE182"/>
    <m/>
    <x v="2263"/>
    <n v="1533"/>
    <m/>
    <s v="HS - Head Start"/>
    <x v="12"/>
    <s v="- No Location -"/>
    <s v="Kristen Furniss"/>
  </r>
  <r>
    <s v="5000 - Salaries &amp; Wages"/>
    <s v="Journal"/>
    <x v="26"/>
    <s v="JE182"/>
    <m/>
    <x v="2140"/>
    <n v="642.23"/>
    <m/>
    <s v="CCR&amp;R - Child Care Resource &amp; Referral"/>
    <x v="18"/>
    <s v="Admin Office"/>
    <s v="Francine Taylor"/>
  </r>
  <r>
    <s v="5000 - Salaries &amp; Wages"/>
    <s v="Journal"/>
    <x v="26"/>
    <s v="JE182"/>
    <m/>
    <x v="2157"/>
    <n v="71.25"/>
    <m/>
    <s v="CCYC - Community Council of Young Children"/>
    <x v="22"/>
    <s v="Admin Office"/>
    <s v="Kyle Edwards"/>
  </r>
  <r>
    <s v="5000 - Salaries &amp; Wages"/>
    <s v="Journal"/>
    <x v="26"/>
    <s v="JE182"/>
    <m/>
    <x v="2264"/>
    <n v="1415.5"/>
    <m/>
    <s v="EHS - Early Head Start"/>
    <x v="6"/>
    <s v="- No Location -"/>
    <s v="Toxi Miller"/>
  </r>
  <r>
    <s v="5000 - Salaries &amp; Wages"/>
    <s v="Journal"/>
    <x v="26"/>
    <s v="JE182"/>
    <m/>
    <x v="2265"/>
    <n v="1360.08"/>
    <m/>
    <s v="HF - Healthy Families"/>
    <x v="5"/>
    <s v="- No Location -"/>
    <s v="Susan Margolis"/>
  </r>
  <r>
    <s v="5000 - Salaries &amp; Wages"/>
    <s v="Journal"/>
    <x v="26"/>
    <s v="JE182"/>
    <m/>
    <x v="2266"/>
    <n v="594"/>
    <m/>
    <s v="EHS - Early Head Start"/>
    <x v="6"/>
    <s v="- No Location -"/>
    <s v="Denise Klein"/>
  </r>
  <r>
    <s v="5000 - Salaries &amp; Wages"/>
    <s v="Journal"/>
    <x v="26"/>
    <s v="JE182"/>
    <m/>
    <x v="2249"/>
    <n v="175.8"/>
    <m/>
    <s v="EHS - Early Head Start"/>
    <x v="6"/>
    <s v="- No Location -"/>
    <s v="Tammy Joyce"/>
  </r>
  <r>
    <s v="5000 - Salaries &amp; Wages"/>
    <s v="Journal"/>
    <x v="26"/>
    <s v="JE182"/>
    <m/>
    <x v="2267"/>
    <n v="930.23"/>
    <m/>
    <s v="CCR&amp;R - Child Care Resource &amp; Referral"/>
    <x v="13"/>
    <s v="- No Location -"/>
    <s v="Andrea Ferrare"/>
  </r>
  <r>
    <s v="5000 - Salaries &amp; Wages"/>
    <s v="Journal"/>
    <x v="26"/>
    <s v="JE182"/>
    <m/>
    <x v="2188"/>
    <n v="808.56"/>
    <m/>
    <s v="CCR&amp;R - Child Care Resource &amp; Referral"/>
    <x v="26"/>
    <s v="- No Location -"/>
    <s v="Christine Morrison"/>
  </r>
  <r>
    <s v="5000 - Salaries &amp; Wages"/>
    <s v="Journal"/>
    <x v="26"/>
    <s v="JE182"/>
    <m/>
    <x v="2217"/>
    <n v="285.39999999999998"/>
    <m/>
    <s v="EHS - Early Head Start"/>
    <x v="6"/>
    <s v="- No Location -"/>
    <s v="Tanya Glenn-Butler"/>
  </r>
  <r>
    <s v="5000 - Salaries &amp; Wages"/>
    <s v="Journal"/>
    <x v="26"/>
    <s v="JE182"/>
    <m/>
    <x v="2268"/>
    <n v="756"/>
    <m/>
    <s v="HS - Head Start"/>
    <x v="12"/>
    <s v="- No Location -"/>
    <s v="Deniz Genc"/>
  </r>
  <r>
    <s v="5000 - Salaries &amp; Wages"/>
    <s v="Journal"/>
    <x v="26"/>
    <s v="JE182"/>
    <m/>
    <x v="2269"/>
    <n v="1057.5"/>
    <m/>
    <s v="HS - Head Start"/>
    <x v="12"/>
    <s v="- No Location -"/>
    <s v="Natasha Joseph"/>
  </r>
  <r>
    <s v="5000 - Salaries &amp; Wages"/>
    <s v="Journal"/>
    <x v="26"/>
    <s v="JE182"/>
    <m/>
    <x v="2270"/>
    <n v="934.5"/>
    <m/>
    <s v="HS - Head Start"/>
    <x v="12"/>
    <s v="- No Location -"/>
    <s v="Janet Leonard"/>
  </r>
  <r>
    <s v="5000 - Salaries &amp; Wages"/>
    <s v="Journal"/>
    <x v="26"/>
    <s v="JE182"/>
    <m/>
    <x v="2186"/>
    <n v="341.66"/>
    <m/>
    <s v="HPRP2 - Homeless Prevention Rapid Rehousing"/>
    <x v="8"/>
    <s v="- No Location -"/>
    <s v="Denise Cacalori"/>
  </r>
  <r>
    <s v="5000 - Salaries &amp; Wages"/>
    <s v="Journal"/>
    <x v="26"/>
    <s v="JE182"/>
    <m/>
    <x v="2205"/>
    <n v="78.41"/>
    <m/>
    <s v="LiHeap - Low Income Home Energy Assistance Program"/>
    <x v="2"/>
    <s v="Admin Office"/>
    <s v="Greta Peterson"/>
  </r>
  <r>
    <s v="5000 - Salaries &amp; Wages"/>
    <s v="Journal"/>
    <x v="26"/>
    <s v="JE182"/>
    <m/>
    <x v="2189"/>
    <n v="2769.98"/>
    <m/>
    <s v="HS - Head Start"/>
    <x v="12"/>
    <s v="Admin Office"/>
    <s v="Ruben Johnson"/>
  </r>
  <r>
    <s v="5000 - Salaries &amp; Wages"/>
    <s v="Journal"/>
    <x v="26"/>
    <s v="JE182"/>
    <m/>
    <x v="2271"/>
    <n v="1055.18"/>
    <m/>
    <s v="HPRP2 - Homeless Prevention Rapid Rehousing"/>
    <x v="8"/>
    <s v="- No Location -"/>
    <s v="Christina Adriani"/>
  </r>
  <r>
    <s v="5000 - Salaries &amp; Wages"/>
    <s v="Journal"/>
    <x v="26"/>
    <s v="JE182"/>
    <m/>
    <x v="2136"/>
    <n v="237.46"/>
    <m/>
    <s v="CCYC - Community Council of Young Children"/>
    <x v="22"/>
    <s v="- No Location -"/>
    <s v="Sheila Hughes"/>
  </r>
  <r>
    <s v="5000 - Salaries &amp; Wages"/>
    <s v="Journal"/>
    <x v="26"/>
    <s v="JE182"/>
    <m/>
    <x v="2272"/>
    <n v="588"/>
    <m/>
    <s v="HS - Head Start"/>
    <x v="12"/>
    <s v="- No Location -"/>
    <s v="Ethel Jackson"/>
  </r>
  <r>
    <s v="5000 - Salaries &amp; Wages"/>
    <s v="Journal"/>
    <x v="26"/>
    <s v="JE182"/>
    <m/>
    <x v="2273"/>
    <n v="762"/>
    <m/>
    <s v="HS - Head Start"/>
    <x v="12"/>
    <s v="- No Location -"/>
    <s v="Sherrita Dunn"/>
  </r>
  <r>
    <s v="5000 - Salaries &amp; Wages"/>
    <s v="Journal"/>
    <x v="26"/>
    <s v="JE182"/>
    <m/>
    <x v="2274"/>
    <n v="835.25"/>
    <m/>
    <s v="HS - Head Start"/>
    <x v="12"/>
    <s v="- No Location -"/>
    <s v="Ruth Amankona"/>
  </r>
  <r>
    <s v="5000 - Salaries &amp; Wages"/>
    <s v="Journal"/>
    <x v="26"/>
    <s v="JE182"/>
    <m/>
    <x v="2275"/>
    <n v="180"/>
    <m/>
    <s v="HS - Head Start"/>
    <x v="12"/>
    <s v="- No Location -"/>
    <s v="Michelle Berry-Davis"/>
  </r>
  <r>
    <s v="5000 - Salaries &amp; Wages"/>
    <s v="Journal"/>
    <x v="26"/>
    <s v="JE182"/>
    <m/>
    <x v="2125"/>
    <n v="320.19"/>
    <m/>
    <s v="USF - Universal Service Fund"/>
    <x v="9"/>
    <s v="Admin Office"/>
    <s v="Janessa Rivera"/>
  </r>
  <r>
    <s v="5000 - Salaries &amp; Wages"/>
    <s v="Journal"/>
    <x v="26"/>
    <s v="JE182"/>
    <m/>
    <x v="2125"/>
    <n v="42.69"/>
    <m/>
    <s v="HF - Healthy Families"/>
    <x v="4"/>
    <s v="Admin Office"/>
    <s v="Janessa Rivera"/>
  </r>
  <r>
    <s v="5000 - Salaries &amp; Wages"/>
    <s v="Journal"/>
    <x v="26"/>
    <s v="JE182"/>
    <m/>
    <x v="2276"/>
    <n v="1280"/>
    <m/>
    <s v="HF - Healthy Families"/>
    <x v="5"/>
    <s v="- No Location -"/>
    <s v="Karla DeJesus-Centeno"/>
  </r>
  <r>
    <s v="5000 - Salaries &amp; Wages"/>
    <s v="Journal"/>
    <x v="26"/>
    <s v="JE182"/>
    <m/>
    <x v="2219"/>
    <n v="491.19"/>
    <m/>
    <s v="CSBG - Community Service Block Grant"/>
    <x v="0"/>
    <s v="- No Location -"/>
    <s v="Rovenna Overton"/>
  </r>
  <r>
    <s v="5000 - Salaries &amp; Wages"/>
    <s v="Journal"/>
    <x v="26"/>
    <s v="JE182"/>
    <m/>
    <x v="2242"/>
    <n v="1050.6600000000001"/>
    <m/>
    <s v="CCR&amp;R - Child Care Resource &amp; Referral"/>
    <x v="16"/>
    <s v="- No Location -"/>
    <s v="Judith Byrne"/>
  </r>
  <r>
    <s v="5000 - Salaries &amp; Wages"/>
    <s v="Journal"/>
    <x v="26"/>
    <s v="JE182"/>
    <m/>
    <x v="2225"/>
    <n v="667.3"/>
    <m/>
    <s v="CCR&amp;R - Child Care Resource &amp; Referral"/>
    <x v="13"/>
    <s v="- No Location -"/>
    <s v="Susan Ford"/>
  </r>
  <r>
    <s v="5000 - Salaries &amp; Wages"/>
    <s v="Journal"/>
    <x v="26"/>
    <s v="JE182"/>
    <m/>
    <x v="2277"/>
    <n v="753"/>
    <m/>
    <s v="HS - Head Start"/>
    <x v="12"/>
    <s v="- No Location -"/>
    <s v="Jennifer Nagy"/>
  </r>
  <r>
    <s v="5000 - Salaries &amp; Wages"/>
    <s v="Journal"/>
    <x v="26"/>
    <s v="JE182"/>
    <m/>
    <x v="2163"/>
    <n v="1141.72"/>
    <m/>
    <s v="CCR&amp;R - Child Care Resource &amp; Referral"/>
    <x v="18"/>
    <s v="Admin Office"/>
    <s v="Darshpreet Thind"/>
  </r>
  <r>
    <s v="5000 - Salaries &amp; Wages"/>
    <s v="Journal"/>
    <x v="26"/>
    <s v="JE182"/>
    <m/>
    <x v="2135"/>
    <n v="197.29"/>
    <m/>
    <s v="CCR&amp;R - Child Care Resource &amp; Referral"/>
    <x v="13"/>
    <s v="- No Location -"/>
    <s v="Sue Fenick"/>
  </r>
  <r>
    <s v="5000 - Salaries &amp; Wages"/>
    <s v="Journal"/>
    <x v="26"/>
    <s v="JE182"/>
    <m/>
    <x v="2217"/>
    <n v="58.85"/>
    <m/>
    <s v="Mt Holly Schools"/>
    <x v="15"/>
    <s v="- No Location -"/>
    <s v="Tanya Glenn-Butler"/>
  </r>
  <r>
    <s v="5000 - Salaries &amp; Wages"/>
    <s v="Journal"/>
    <x v="26"/>
    <s v="JE182"/>
    <m/>
    <x v="2185"/>
    <n v="820.05"/>
    <m/>
    <s v="CCR&amp;R - Child Care Resource &amp; Referral"/>
    <x v="13"/>
    <s v="- No Location -"/>
    <s v="Victoria Reger"/>
  </r>
  <r>
    <s v="5000 - Salaries &amp; Wages"/>
    <s v="Journal"/>
    <x v="26"/>
    <s v="JE182"/>
    <m/>
    <x v="2278"/>
    <n v="825.5"/>
    <m/>
    <s v="HS - Head Start"/>
    <x v="12"/>
    <s v="- No Location -"/>
    <s v="Ivanette Peterson"/>
  </r>
  <r>
    <s v="5000 - Salaries &amp; Wages"/>
    <s v="Journal"/>
    <x v="26"/>
    <s v="JE182"/>
    <m/>
    <x v="2279"/>
    <n v="492"/>
    <m/>
    <s v="HS - Head Start"/>
    <x v="12"/>
    <s v="- No Location -"/>
    <s v="Matthew Ditmar"/>
  </r>
  <r>
    <s v="5000 - Salaries &amp; Wages"/>
    <s v="Journal"/>
    <x v="26"/>
    <s v="JE182"/>
    <m/>
    <x v="2280"/>
    <n v="1401.65"/>
    <m/>
    <s v="HS - Head Start"/>
    <x v="12"/>
    <s v="- No Location -"/>
    <s v="Lynn Orangers"/>
  </r>
  <r>
    <s v="5000 - Salaries &amp; Wages"/>
    <s v="Journal"/>
    <x v="26"/>
    <s v="JE182"/>
    <m/>
    <x v="2281"/>
    <n v="591"/>
    <m/>
    <s v="HS - Head Start"/>
    <x v="12"/>
    <s v="- No Location -"/>
    <s v="Sabrina Manir"/>
  </r>
  <r>
    <s v="5000 - Salaries &amp; Wages"/>
    <s v="Journal"/>
    <x v="26"/>
    <s v="JE182"/>
    <m/>
    <x v="2282"/>
    <n v="910"/>
    <m/>
    <s v="HS - Head Start"/>
    <x v="12"/>
    <s v="- No Location -"/>
    <s v="William Carson"/>
  </r>
  <r>
    <s v="5000 - Salaries &amp; Wages"/>
    <s v="Journal"/>
    <x v="26"/>
    <s v="JE182"/>
    <m/>
    <x v="2283"/>
    <n v="759"/>
    <m/>
    <s v="HS - Head Start"/>
    <x v="12"/>
    <s v="- No Location -"/>
    <s v="Kimberly Farrell"/>
  </r>
  <r>
    <s v="5000 - Salaries &amp; Wages"/>
    <s v="Journal"/>
    <x v="26"/>
    <s v="JE182"/>
    <m/>
    <x v="2198"/>
    <n v="34.619999999999997"/>
    <m/>
    <s v="HPRP2 - Homeless Prevention Rapid Rehousing"/>
    <x v="8"/>
    <s v="Admin Office"/>
    <s v="Manvir Gill"/>
  </r>
  <r>
    <s v="5000 - Salaries &amp; Wages"/>
    <s v="Journal"/>
    <x v="26"/>
    <s v="JE182"/>
    <m/>
    <x v="2125"/>
    <n v="82.5"/>
    <m/>
    <s v="HF - Healthy Families"/>
    <x v="5"/>
    <s v="Admin Office"/>
    <s v="Janessa Rivera"/>
  </r>
  <r>
    <s v="5000 - Salaries &amp; Wages"/>
    <s v="Journal"/>
    <x v="26"/>
    <s v="JE182"/>
    <m/>
    <x v="2284"/>
    <n v="847.56"/>
    <m/>
    <s v="EHS - Early Head Start"/>
    <x v="6"/>
    <s v="- No Location -"/>
    <s v="Katilynn Ditzel"/>
  </r>
  <r>
    <s v="5000 - Salaries &amp; Wages"/>
    <s v="Journal"/>
    <x v="26"/>
    <s v="JE182"/>
    <m/>
    <x v="2285"/>
    <n v="2109.88"/>
    <m/>
    <s v="HS - Head Start"/>
    <x v="12"/>
    <s v="- No Location -"/>
    <s v="Christiana Buffett"/>
  </r>
  <r>
    <s v="5000 - Salaries &amp; Wages"/>
    <s v="Journal"/>
    <x v="26"/>
    <s v="JE182"/>
    <m/>
    <x v="2130"/>
    <n v="377.09"/>
    <m/>
    <s v="LiHeap - Low Income Home Energy Assistance Program"/>
    <x v="2"/>
    <s v="- No Location -"/>
    <s v="Shirley Matthews"/>
  </r>
  <r>
    <s v="5000 - Salaries &amp; Wages"/>
    <s v="Journal"/>
    <x v="26"/>
    <s v="JE182"/>
    <m/>
    <x v="2286"/>
    <n v="1046.68"/>
    <m/>
    <s v="CCR&amp;R - Child Care Resource &amp; Referral"/>
    <x v="11"/>
    <s v="- No Location -"/>
    <s v="Vivyan Saloka"/>
  </r>
  <r>
    <s v="5000 - Salaries &amp; Wages"/>
    <s v="Journal"/>
    <x v="26"/>
    <s v="JE182"/>
    <m/>
    <x v="2266"/>
    <n v="1206"/>
    <m/>
    <s v="HS - Head Start"/>
    <x v="12"/>
    <s v="- No Location -"/>
    <s v="Denise Klein"/>
  </r>
  <r>
    <s v="5000 - Salaries &amp; Wages"/>
    <s v="Journal"/>
    <x v="26"/>
    <s v="JE182"/>
    <m/>
    <x v="2188"/>
    <n v="134.76"/>
    <m/>
    <s v="CCR&amp;R - Child Care Resource &amp; Referral"/>
    <x v="25"/>
    <s v="- No Location -"/>
    <s v="Christine Morrison"/>
  </r>
  <r>
    <s v="5000 - Salaries &amp; Wages"/>
    <s v="Journal"/>
    <x v="26"/>
    <s v="JE182"/>
    <m/>
    <x v="2173"/>
    <n v="368.65"/>
    <m/>
    <s v="HS - Head Start"/>
    <x v="12"/>
    <s v="Admin Office"/>
    <s v="Amie Sharer"/>
  </r>
  <r>
    <s v="5000 - Salaries &amp; Wages"/>
    <s v="Journal"/>
    <x v="26"/>
    <s v="JE182"/>
    <m/>
    <x v="2287"/>
    <n v="180"/>
    <m/>
    <s v="HS - Head Start"/>
    <x v="12"/>
    <s v="- No Location -"/>
    <s v="Samaka Empson"/>
  </r>
  <r>
    <s v="5000 - Salaries &amp; Wages"/>
    <s v="Journal"/>
    <x v="26"/>
    <s v="JE182"/>
    <m/>
    <x v="2288"/>
    <n v="1460.42"/>
    <m/>
    <s v="HF - Healthy Families"/>
    <x v="4"/>
    <s v="- No Location -"/>
    <s v="Elizabeth Boehmke"/>
  </r>
  <r>
    <s v="5000 - Salaries &amp; Wages"/>
    <s v="Journal"/>
    <x v="26"/>
    <s v="JE182"/>
    <m/>
    <x v="2197"/>
    <n v="977.65"/>
    <m/>
    <s v="CCR&amp;R - Child Care Resource &amp; Referral"/>
    <x v="25"/>
    <s v="- No Location -"/>
    <s v="Kristin Mayes"/>
  </r>
  <r>
    <s v="5000 - Salaries &amp; Wages"/>
    <s v="Journal"/>
    <x v="26"/>
    <s v="JE182"/>
    <m/>
    <x v="2218"/>
    <n v="497.2"/>
    <m/>
    <s v="HS - Head Start"/>
    <x v="12"/>
    <s v="- No Location -"/>
    <s v="Donna Wilbur"/>
  </r>
  <r>
    <s v="5000 - Salaries &amp; Wages"/>
    <s v="Journal"/>
    <x v="26"/>
    <s v="JE182"/>
    <m/>
    <x v="2289"/>
    <n v="690"/>
    <m/>
    <s v="HS - Head Start"/>
    <x v="12"/>
    <s v="- No Location -"/>
    <s v="Louthel Tucker"/>
  </r>
  <r>
    <s v="5000 - Salaries &amp; Wages"/>
    <s v="Journal"/>
    <x v="26"/>
    <s v="JE182"/>
    <m/>
    <x v="2239"/>
    <n v="374.85"/>
    <m/>
    <s v="USF - Universal Service Fund"/>
    <x v="9"/>
    <s v="- No Location -"/>
    <s v="Donna Hajzer"/>
  </r>
  <r>
    <s v="5000 - Salaries &amp; Wages"/>
    <s v="Journal"/>
    <x v="26"/>
    <s v="JE182"/>
    <m/>
    <x v="2173"/>
    <n v="55.78"/>
    <m/>
    <s v="HF - Healthy Families"/>
    <x v="5"/>
    <s v="Admin Office"/>
    <s v="Amie Sharer"/>
  </r>
  <r>
    <s v="5000 - Salaries &amp; Wages"/>
    <s v="Journal"/>
    <x v="26"/>
    <s v="JE182"/>
    <m/>
    <x v="2188"/>
    <n v="134.76"/>
    <m/>
    <s v="CCR&amp;R - Child Care Resource &amp; Referral"/>
    <x v="11"/>
    <s v="- No Location -"/>
    <s v="Christine Morrison"/>
  </r>
  <r>
    <s v="5000 - Salaries &amp; Wages"/>
    <s v="Journal"/>
    <x v="26"/>
    <s v="JE182"/>
    <m/>
    <x v="2139"/>
    <n v="99.24"/>
    <m/>
    <s v="CCR&amp;R - Child Care Resource &amp; Referral"/>
    <x v="11"/>
    <s v="- No Location -"/>
    <s v="Bonita Jackson"/>
  </r>
  <r>
    <s v="5000 - Salaries &amp; Wages"/>
    <s v="Journal"/>
    <x v="26"/>
    <s v="JE182"/>
    <m/>
    <x v="2290"/>
    <n v="931"/>
    <m/>
    <s v="HS - Head Start"/>
    <x v="12"/>
    <s v="- No Location -"/>
    <s v="Ozlem Yigit"/>
  </r>
  <r>
    <s v="5000 - Salaries &amp; Wages"/>
    <s v="Journal"/>
    <x v="26"/>
    <s v="JE182"/>
    <m/>
    <x v="2136"/>
    <n v="894.92"/>
    <m/>
    <s v="CSBG - Community Service Block Grant"/>
    <x v="17"/>
    <s v="- No Location -"/>
    <s v="Sheila Hughes"/>
  </r>
  <r>
    <s v="5000 - Salaries &amp; Wages"/>
    <s v="Journal"/>
    <x v="26"/>
    <s v="JE182"/>
    <m/>
    <x v="2291"/>
    <n v="852"/>
    <m/>
    <s v="HS - Head Start"/>
    <x v="12"/>
    <s v="- No Location -"/>
    <s v="Jennifer Elder"/>
  </r>
  <r>
    <s v="5000 - Salaries &amp; Wages"/>
    <s v="Journal"/>
    <x v="26"/>
    <s v="JE182"/>
    <m/>
    <x v="2292"/>
    <n v="1923.08"/>
    <m/>
    <s v="CSBG - Community Service Block Grant"/>
    <x v="0"/>
    <s v="- No Location -"/>
    <s v="Antoine Nelson"/>
  </r>
  <r>
    <s v="5000 - Salaries &amp; Wages"/>
    <s v="Journal"/>
    <x v="26"/>
    <s v="JE182"/>
    <m/>
    <x v="2182"/>
    <n v="821.83"/>
    <m/>
    <s v="EHS - Early Head Start"/>
    <x v="6"/>
    <s v="- No Location -"/>
    <s v="Andrew Stellwag"/>
  </r>
  <r>
    <s v="5000 - Salaries &amp; Wages"/>
    <s v="Journal"/>
    <x v="26"/>
    <s v="JE182"/>
    <m/>
    <x v="2293"/>
    <n v="879"/>
    <m/>
    <s v="HS - Head Start"/>
    <x v="12"/>
    <s v="- No Location -"/>
    <s v="Melissa Oliver-Terrell"/>
  </r>
  <r>
    <s v="5000 - Salaries &amp; Wages"/>
    <s v="Journal"/>
    <x v="26"/>
    <s v="JE182"/>
    <m/>
    <x v="2294"/>
    <n v="672"/>
    <m/>
    <s v="HS - Head Start"/>
    <x v="12"/>
    <s v="- No Location -"/>
    <s v="Laura McRae"/>
  </r>
  <r>
    <s v="5000 - Salaries &amp; Wages"/>
    <s v="Journal"/>
    <x v="26"/>
    <s v="JE182"/>
    <m/>
    <x v="2295"/>
    <n v="843"/>
    <m/>
    <s v="HS - Head Start"/>
    <x v="12"/>
    <s v="- No Location -"/>
    <s v="Kameron Wood"/>
  </r>
  <r>
    <s v="5000 - Salaries &amp; Wages"/>
    <s v="Journal"/>
    <x v="26"/>
    <s v="JE182"/>
    <m/>
    <x v="2296"/>
    <n v="1333.5"/>
    <m/>
    <s v="HS - Head Start"/>
    <x v="12"/>
    <s v="- No Location -"/>
    <s v="Stephanie Greene"/>
  </r>
  <r>
    <s v="5000 - Salaries &amp; Wages"/>
    <s v="Journal"/>
    <x v="26"/>
    <s v="JE182"/>
    <m/>
    <x v="2186"/>
    <n v="501.1"/>
    <m/>
    <s v="LiHeap - Low Income Home Energy Assistance Program"/>
    <x v="2"/>
    <s v="- No Location -"/>
    <s v="Denise Cacalori"/>
  </r>
  <r>
    <s v="5000 - Salaries &amp; Wages"/>
    <s v="Journal"/>
    <x v="26"/>
    <s v="JE182"/>
    <m/>
    <x v="2189"/>
    <n v="121.83"/>
    <m/>
    <s v="USF - Universal Service Fund"/>
    <x v="9"/>
    <s v="Admin Office"/>
    <s v="Ruben Johnson"/>
  </r>
  <r>
    <s v="5000 - Salaries &amp; Wages"/>
    <s v="Journal"/>
    <x v="26"/>
    <s v="JE182"/>
    <m/>
    <x v="2227"/>
    <n v="259.89999999999998"/>
    <m/>
    <s v="CSBG - Community Service Block Grant"/>
    <x v="17"/>
    <s v="- No Location -"/>
    <s v="Melonie Vazquez"/>
  </r>
  <r>
    <s v="5000 - Salaries &amp; Wages"/>
    <s v="Journal"/>
    <x v="26"/>
    <s v="JE182"/>
    <m/>
    <x v="2297"/>
    <n v="894.79"/>
    <m/>
    <s v="CCR&amp;R - Child Care Resource &amp; Referral"/>
    <x v="13"/>
    <s v="- No Location -"/>
    <s v="Kathryn Magauran"/>
  </r>
  <r>
    <s v="5000 - Salaries &amp; Wages"/>
    <s v="Journal"/>
    <x v="26"/>
    <s v="JE182"/>
    <m/>
    <x v="2133"/>
    <n v="1038.47"/>
    <m/>
    <s v="HS - Head Start"/>
    <x v="12"/>
    <s v="Admin Office"/>
    <s v="Gary Mease"/>
  </r>
  <r>
    <s v="5000 - Salaries &amp; Wages"/>
    <s v="Journal"/>
    <x v="26"/>
    <s v="JE182"/>
    <m/>
    <x v="2198"/>
    <n v="1211.54"/>
    <m/>
    <s v="HS - Head Start"/>
    <x v="12"/>
    <s v="Admin Office"/>
    <s v="Manvir Gill"/>
  </r>
  <r>
    <s v="5000 - Salaries &amp; Wages"/>
    <s v="Journal"/>
    <x v="27"/>
    <s v="JE189"/>
    <m/>
    <x v="2298"/>
    <n v="30163.73"/>
    <m/>
    <s v="CCR&amp;R - Child Care Resource &amp; Referral"/>
    <x v="13"/>
    <s v="- No Location -"/>
    <m/>
  </r>
  <r>
    <s v="5000 - Salaries &amp; Wages"/>
    <s v="Journal"/>
    <x v="27"/>
    <s v="JE974"/>
    <m/>
    <x v="2299"/>
    <n v="24021.33"/>
    <m/>
    <s v="CCR&amp;R - Child Care Resource &amp; Referral"/>
    <x v="13"/>
    <s v="- No Location -"/>
    <m/>
  </r>
  <r>
    <s v="5000 - Salaries &amp; Wages"/>
    <s v="Journal"/>
    <x v="27"/>
    <s v="JE974"/>
    <m/>
    <x v="2299"/>
    <n v="100.67"/>
    <m/>
    <s v="CCR&amp;R - Child Care Resource &amp; Referral"/>
    <x v="11"/>
    <s v="- No Location -"/>
    <m/>
  </r>
  <r>
    <s v="5000 - Salaries &amp; Wages"/>
    <s v="Journal"/>
    <x v="27"/>
    <s v="JE189"/>
    <m/>
    <x v="2298"/>
    <n v="1758.22"/>
    <m/>
    <s v="CCFP - Child Care Food Program"/>
    <x v="24"/>
    <s v="- No Location -"/>
    <m/>
  </r>
  <r>
    <s v="5000 - Salaries &amp; Wages"/>
    <s v="Journal"/>
    <x v="27"/>
    <s v="JE189"/>
    <m/>
    <x v="2298"/>
    <n v="2352.44"/>
    <m/>
    <s v="CCR&amp;R - Child Care Resource &amp; Referral"/>
    <x v="26"/>
    <s v="- No Location -"/>
    <m/>
  </r>
  <r>
    <s v="5000 - Salaries &amp; Wages"/>
    <s v="Journal"/>
    <x v="27"/>
    <s v="JE189"/>
    <m/>
    <x v="2298"/>
    <n v="10098.44"/>
    <m/>
    <s v="CSBG - Community Service Block Grant"/>
    <x v="0"/>
    <s v="- No Location -"/>
    <m/>
  </r>
  <r>
    <s v="5000 - Salaries &amp; Wages"/>
    <s v="Journal"/>
    <x v="27"/>
    <s v="JE974"/>
    <m/>
    <x v="2299"/>
    <m/>
    <n v="24030.23"/>
    <s v="CCR&amp;R - Child Care Resource &amp; Referral"/>
    <x v="18"/>
    <s v="- No Location -"/>
    <m/>
  </r>
  <r>
    <s v="5000 - Salaries &amp; Wages"/>
    <s v="Journal"/>
    <x v="27"/>
    <s v="JE189"/>
    <m/>
    <x v="2298"/>
    <n v="3021.82"/>
    <m/>
    <s v="USF - Universal Service Fund"/>
    <x v="9"/>
    <s v="- No Location -"/>
    <m/>
  </r>
  <r>
    <s v="5000 - Salaries &amp; Wages"/>
    <s v="Journal"/>
    <x v="27"/>
    <s v="JE974"/>
    <m/>
    <x v="2299"/>
    <n v="290.86"/>
    <m/>
    <s v="CCR&amp;R - Child Care Resource &amp; Referral"/>
    <x v="26"/>
    <s v="- No Location -"/>
    <m/>
  </r>
  <r>
    <s v="5000 - Salaries &amp; Wages"/>
    <s v="Journal"/>
    <x v="27"/>
    <s v="JE974"/>
    <m/>
    <x v="2299"/>
    <n v="36.31"/>
    <m/>
    <s v="CCR&amp;R - Child Care Resource &amp; Referral"/>
    <x v="16"/>
    <s v="- No Location -"/>
    <m/>
  </r>
  <r>
    <s v="5000 - Salaries &amp; Wages"/>
    <s v="Journal"/>
    <x v="27"/>
    <s v="JE977"/>
    <m/>
    <x v="2300"/>
    <n v="329.29"/>
    <m/>
    <s v="CSBG - Community Service Block Grant"/>
    <x v="0"/>
    <s v="Admin Office"/>
    <m/>
  </r>
  <r>
    <s v="5000 - Salaries &amp; Wages"/>
    <s v="Journal"/>
    <x v="27"/>
    <s v="JE974"/>
    <m/>
    <x v="2299"/>
    <n v="5.19"/>
    <m/>
    <s v="CCR&amp;R - Child Care Resource &amp; Referral"/>
    <x v="19"/>
    <s v="- No Location -"/>
    <m/>
  </r>
  <r>
    <s v="5000 - Salaries &amp; Wages"/>
    <s v="Journal"/>
    <x v="27"/>
    <s v="JE974"/>
    <m/>
    <x v="2299"/>
    <n v="344.22"/>
    <m/>
    <s v="CCR&amp;R - Child Care Resource &amp; Referral"/>
    <x v="1"/>
    <s v="- No Location -"/>
    <m/>
  </r>
  <r>
    <s v="5000 - Salaries &amp; Wages"/>
    <s v="Journal"/>
    <x v="27"/>
    <s v="JE189"/>
    <m/>
    <x v="2298"/>
    <n v="3071.05"/>
    <m/>
    <s v="CCR&amp;R - Child Care Resource &amp; Referral"/>
    <x v="1"/>
    <s v="- No Location -"/>
    <m/>
  </r>
  <r>
    <s v="5000 - Salaries &amp; Wages"/>
    <s v="Journal"/>
    <x v="27"/>
    <s v="JE977"/>
    <m/>
    <x v="2300"/>
    <m/>
    <n v="329.29"/>
    <s v="CCFP - Child Care Food Program"/>
    <x v="18"/>
    <s v="Admin Office"/>
    <m/>
  </r>
  <r>
    <s v="5000 - Salaries &amp; Wages"/>
    <s v="Journal"/>
    <x v="27"/>
    <s v="JE189"/>
    <m/>
    <x v="2298"/>
    <n v="3329.34"/>
    <m/>
    <s v="CSBG - Community Service Block Grant"/>
    <x v="17"/>
    <s v="- No Location -"/>
    <m/>
  </r>
  <r>
    <s v="5000 - Salaries &amp; Wages"/>
    <s v="Journal"/>
    <x v="27"/>
    <s v="JE974"/>
    <m/>
    <x v="2299"/>
    <n v="121.48"/>
    <m/>
    <s v="CCR&amp;R - Child Care Resource &amp; Referral"/>
    <x v="25"/>
    <s v="- No Location -"/>
    <m/>
  </r>
  <r>
    <s v="5000 - Salaries &amp; Wages"/>
    <s v="Journal"/>
    <x v="27"/>
    <s v="JE189"/>
    <m/>
    <x v="2298"/>
    <n v="1450.63"/>
    <m/>
    <s v="CCR&amp;R - Child Care Resource &amp; Referral"/>
    <x v="20"/>
    <s v="- No Location -"/>
    <m/>
  </r>
  <r>
    <s v="5000 - Salaries &amp; Wages"/>
    <s v="Journal"/>
    <x v="27"/>
    <s v="JE189"/>
    <m/>
    <x v="2298"/>
    <n v="3197.39"/>
    <m/>
    <s v="CCR&amp;R - Child Care Resource &amp; Referral"/>
    <x v="11"/>
    <s v="- No Location -"/>
    <m/>
  </r>
  <r>
    <s v="5000 - Salaries &amp; Wages"/>
    <s v="Journal"/>
    <x v="27"/>
    <s v="JE189"/>
    <m/>
    <x v="2298"/>
    <n v="3085.37"/>
    <m/>
    <s v="HPRP2 - Homeless Prevention Rapid Rehousing"/>
    <x v="8"/>
    <s v="- No Location -"/>
    <m/>
  </r>
  <r>
    <s v="5000 - Salaries &amp; Wages"/>
    <s v="Journal"/>
    <x v="27"/>
    <s v="JE189"/>
    <m/>
    <x v="2298"/>
    <n v="72362.97"/>
    <m/>
    <s v="HS - Head Start"/>
    <x v="12"/>
    <s v="- No Location -"/>
    <m/>
  </r>
  <r>
    <s v="5000 - Salaries &amp; Wages"/>
    <s v="Journal"/>
    <x v="27"/>
    <s v="JE974"/>
    <m/>
    <x v="2299"/>
    <n v="123.28"/>
    <m/>
    <s v="CCR&amp;R - Child Care Resource &amp; Referral"/>
    <x v="20"/>
    <s v="- No Location -"/>
    <m/>
  </r>
  <r>
    <s v="5000 - Salaries &amp; Wages"/>
    <s v="Journal"/>
    <x v="27"/>
    <s v="JE189"/>
    <m/>
    <x v="2298"/>
    <n v="1497"/>
    <m/>
    <s v="HF - Healthy Families"/>
    <x v="21"/>
    <s v="- No Location -"/>
    <m/>
  </r>
  <r>
    <s v="5000 - Salaries &amp; Wages"/>
    <s v="Journal"/>
    <x v="27"/>
    <s v="JE189"/>
    <m/>
    <x v="2298"/>
    <n v="5009.76"/>
    <m/>
    <s v="LiHeap - Low Income Home Energy Assistance Program"/>
    <x v="2"/>
    <s v="- No Location -"/>
    <m/>
  </r>
  <r>
    <s v="5000 - Salaries &amp; Wages"/>
    <s v="Journal"/>
    <x v="27"/>
    <s v="JE189"/>
    <m/>
    <x v="2298"/>
    <n v="1504.95"/>
    <m/>
    <s v="CCR&amp;R - Child Care Resource &amp; Referral"/>
    <x v="25"/>
    <s v="- No Location -"/>
    <m/>
  </r>
  <r>
    <s v="5000 - Salaries &amp; Wages"/>
    <s v="Journal"/>
    <x v="27"/>
    <s v="JE189"/>
    <m/>
    <x v="2298"/>
    <n v="2138.67"/>
    <m/>
    <s v="CCYC - Community Council of Young Children"/>
    <x v="22"/>
    <s v="- No Location -"/>
    <m/>
  </r>
  <r>
    <s v="5000 - Salaries &amp; Wages"/>
    <s v="Journal"/>
    <x v="27"/>
    <s v="JE189"/>
    <m/>
    <x v="2298"/>
    <n v="9513.08"/>
    <m/>
    <s v="HF - Healthy Families"/>
    <x v="5"/>
    <s v="- No Location -"/>
    <m/>
  </r>
  <r>
    <s v="5000 - Salaries &amp; Wages"/>
    <s v="Journal"/>
    <x v="27"/>
    <s v="JE189"/>
    <m/>
    <x v="2298"/>
    <n v="308.2"/>
    <m/>
    <s v="CCR&amp;R - Child Care Resource &amp; Referral"/>
    <x v="23"/>
    <s v="- No Location -"/>
    <m/>
  </r>
  <r>
    <s v="5000 - Salaries &amp; Wages"/>
    <s v="Journal"/>
    <x v="27"/>
    <s v="JE189"/>
    <m/>
    <x v="2298"/>
    <n v="278.14"/>
    <m/>
    <s v="CCR&amp;R - Child Care Resource &amp; Referral"/>
    <x v="19"/>
    <s v="- No Location -"/>
    <m/>
  </r>
  <r>
    <s v="5000 - Salaries &amp; Wages"/>
    <s v="Journal"/>
    <x v="27"/>
    <s v="JE189"/>
    <m/>
    <x v="2298"/>
    <n v="5941.21"/>
    <m/>
    <s v="HF - Healthy Families"/>
    <x v="4"/>
    <s v="- No Location -"/>
    <m/>
  </r>
  <r>
    <s v="5000 - Salaries &amp; Wages"/>
    <s v="Journal"/>
    <x v="27"/>
    <s v="JE189"/>
    <m/>
    <x v="2298"/>
    <n v="16571.98"/>
    <m/>
    <s v="EHS - Early Head Start"/>
    <x v="6"/>
    <s v="- No Location -"/>
    <m/>
  </r>
  <r>
    <s v="5000 - Salaries &amp; Wages"/>
    <s v="Journal"/>
    <x v="27"/>
    <s v="JE189"/>
    <m/>
    <x v="2298"/>
    <n v="2020.79"/>
    <m/>
    <s v="CCR&amp;R - Child Care Resource &amp; Referral"/>
    <x v="16"/>
    <s v="- No Location -"/>
    <m/>
  </r>
  <r>
    <s v="5000 - Salaries &amp; Wages"/>
    <s v="Journal"/>
    <x v="27"/>
    <s v="JE189"/>
    <m/>
    <x v="2298"/>
    <n v="5068.8999999999996"/>
    <m/>
    <s v="Mt Holly Schools"/>
    <x v="15"/>
    <s v="- No Location -"/>
    <m/>
  </r>
  <r>
    <s v="5000 - Salaries &amp; Wages"/>
    <s v="Journal"/>
    <x v="28"/>
    <s v="JE190"/>
    <m/>
    <x v="2298"/>
    <m/>
    <n v="308.2"/>
    <s v="CCR&amp;R - Child Care Resource &amp; Referral"/>
    <x v="23"/>
    <s v="- No Location -"/>
    <m/>
  </r>
  <r>
    <s v="5000 - Salaries &amp; Wages"/>
    <s v="Journal"/>
    <x v="28"/>
    <s v="JE190"/>
    <m/>
    <x v="2298"/>
    <m/>
    <n v="5009.76"/>
    <s v="LiHeap - Low Income Home Energy Assistance Program"/>
    <x v="2"/>
    <s v="- No Location -"/>
    <m/>
  </r>
  <r>
    <s v="5000 - Salaries &amp; Wages"/>
    <s v="Journal"/>
    <x v="28"/>
    <s v="JE975"/>
    <m/>
    <x v="2299"/>
    <m/>
    <n v="344.22"/>
    <s v="CCR&amp;R - Child Care Resource &amp; Referral"/>
    <x v="1"/>
    <s v="- No Location -"/>
    <m/>
  </r>
  <r>
    <s v="5000 - Salaries &amp; Wages"/>
    <s v="Journal"/>
    <x v="28"/>
    <s v="JE190"/>
    <m/>
    <x v="2298"/>
    <m/>
    <n v="2020.79"/>
    <s v="CCR&amp;R - Child Care Resource &amp; Referral"/>
    <x v="16"/>
    <s v="- No Location -"/>
    <m/>
  </r>
  <r>
    <s v="5000 - Salaries &amp; Wages"/>
    <s v="Journal"/>
    <x v="28"/>
    <s v="JE978"/>
    <m/>
    <x v="2300"/>
    <m/>
    <n v="329.29"/>
    <s v="CSBG - Community Service Block Grant"/>
    <x v="0"/>
    <s v="Admin Office"/>
    <m/>
  </r>
  <r>
    <s v="5000 - Salaries &amp; Wages"/>
    <s v="Journal"/>
    <x v="28"/>
    <s v="JE975"/>
    <m/>
    <x v="2299"/>
    <m/>
    <n v="24021.33"/>
    <s v="CCR&amp;R - Child Care Resource &amp; Referral"/>
    <x v="13"/>
    <s v="- No Location -"/>
    <m/>
  </r>
  <r>
    <s v="5000 - Salaries &amp; Wages"/>
    <s v="Journal"/>
    <x v="28"/>
    <s v="JE978"/>
    <m/>
    <x v="2300"/>
    <n v="329.29"/>
    <m/>
    <s v="CCFP - Child Care Food Program"/>
    <x v="18"/>
    <s v="Admin Office"/>
    <m/>
  </r>
  <r>
    <s v="5000 - Salaries &amp; Wages"/>
    <s v="Journal"/>
    <x v="28"/>
    <s v="JE190"/>
    <m/>
    <x v="2298"/>
    <m/>
    <n v="1758.22"/>
    <s v="CCFP - Child Care Food Program"/>
    <x v="24"/>
    <s v="- No Location -"/>
    <m/>
  </r>
  <r>
    <s v="5000 - Salaries &amp; Wages"/>
    <s v="Journal"/>
    <x v="28"/>
    <s v="JE190"/>
    <m/>
    <x v="2298"/>
    <m/>
    <n v="3085.37"/>
    <s v="HPRP2 - Homeless Prevention Rapid Rehousing"/>
    <x v="8"/>
    <s v="- No Location -"/>
    <m/>
  </r>
  <r>
    <s v="5000 - Salaries &amp; Wages"/>
    <s v="Journal"/>
    <x v="28"/>
    <s v="JE975"/>
    <m/>
    <x v="2299"/>
    <m/>
    <n v="36.31"/>
    <s v="CCR&amp;R - Child Care Resource &amp; Referral"/>
    <x v="16"/>
    <s v="- No Location -"/>
    <m/>
  </r>
  <r>
    <s v="5000 - Salaries &amp; Wages"/>
    <s v="Journal"/>
    <x v="28"/>
    <s v="JE190"/>
    <m/>
    <x v="2298"/>
    <m/>
    <n v="30163.73"/>
    <s v="CCR&amp;R - Child Care Resource &amp; Referral"/>
    <x v="13"/>
    <s v="- No Location -"/>
    <m/>
  </r>
  <r>
    <s v="5000 - Salaries &amp; Wages"/>
    <s v="Journal"/>
    <x v="28"/>
    <s v="JE190"/>
    <m/>
    <x v="2298"/>
    <m/>
    <n v="10098.44"/>
    <s v="CSBG - Community Service Block Grant"/>
    <x v="0"/>
    <s v="- No Location -"/>
    <m/>
  </r>
  <r>
    <s v="5000 - Salaries &amp; Wages"/>
    <s v="Journal"/>
    <x v="28"/>
    <s v="JE975"/>
    <m/>
    <x v="2299"/>
    <m/>
    <n v="290.86"/>
    <s v="CCR&amp;R - Child Care Resource &amp; Referral"/>
    <x v="26"/>
    <s v="- No Location -"/>
    <m/>
  </r>
  <r>
    <s v="5000 - Salaries &amp; Wages"/>
    <s v="Journal"/>
    <x v="28"/>
    <s v="JE190"/>
    <m/>
    <x v="2298"/>
    <m/>
    <n v="5068.8999999999996"/>
    <s v="Mt Holly Schools"/>
    <x v="15"/>
    <s v="- No Location -"/>
    <m/>
  </r>
  <r>
    <s v="5000 - Salaries &amp; Wages"/>
    <s v="Journal"/>
    <x v="28"/>
    <s v="JE975"/>
    <m/>
    <x v="2299"/>
    <m/>
    <n v="121.48"/>
    <s v="CCR&amp;R - Child Care Resource &amp; Referral"/>
    <x v="25"/>
    <s v="- No Location -"/>
    <m/>
  </r>
  <r>
    <s v="5000 - Salaries &amp; Wages"/>
    <s v="Journal"/>
    <x v="28"/>
    <s v="JE190"/>
    <m/>
    <x v="2298"/>
    <m/>
    <n v="2352.44"/>
    <s v="CCR&amp;R - Child Care Resource &amp; Referral"/>
    <x v="26"/>
    <s v="- No Location -"/>
    <m/>
  </r>
  <r>
    <s v="5000 - Salaries &amp; Wages"/>
    <s v="Journal"/>
    <x v="28"/>
    <s v="JE190"/>
    <m/>
    <x v="2298"/>
    <m/>
    <n v="1497"/>
    <s v="HF - Healthy Families"/>
    <x v="21"/>
    <s v="- No Location -"/>
    <m/>
  </r>
  <r>
    <s v="5000 - Salaries &amp; Wages"/>
    <s v="Journal"/>
    <x v="28"/>
    <s v="JE190"/>
    <m/>
    <x v="2298"/>
    <m/>
    <n v="5941.21"/>
    <s v="HF - Healthy Families"/>
    <x v="4"/>
    <s v="- No Location -"/>
    <m/>
  </r>
  <r>
    <s v="5000 - Salaries &amp; Wages"/>
    <s v="Journal"/>
    <x v="28"/>
    <s v="JE190"/>
    <m/>
    <x v="2298"/>
    <m/>
    <n v="3071.05"/>
    <s v="CCR&amp;R - Child Care Resource &amp; Referral"/>
    <x v="1"/>
    <s v="- No Location -"/>
    <m/>
  </r>
  <r>
    <s v="5000 - Salaries &amp; Wages"/>
    <s v="Journal"/>
    <x v="28"/>
    <s v="JE190"/>
    <m/>
    <x v="2298"/>
    <m/>
    <n v="2138.67"/>
    <s v="CCYC - Community Council of Young Children"/>
    <x v="22"/>
    <s v="- No Location -"/>
    <m/>
  </r>
  <r>
    <s v="5000 - Salaries &amp; Wages"/>
    <s v="Journal"/>
    <x v="28"/>
    <s v="JE190"/>
    <m/>
    <x v="2298"/>
    <m/>
    <n v="3021.82"/>
    <s v="USF - Universal Service Fund"/>
    <x v="9"/>
    <s v="- No Location -"/>
    <m/>
  </r>
  <r>
    <s v="5000 - Salaries &amp; Wages"/>
    <s v="Journal"/>
    <x v="28"/>
    <s v="JE190"/>
    <m/>
    <x v="2298"/>
    <m/>
    <n v="9513.08"/>
    <s v="HF - Healthy Families"/>
    <x v="5"/>
    <s v="- No Location -"/>
    <m/>
  </r>
  <r>
    <s v="5000 - Salaries &amp; Wages"/>
    <s v="Journal"/>
    <x v="28"/>
    <s v="JE190"/>
    <m/>
    <x v="2298"/>
    <m/>
    <n v="72362.97"/>
    <s v="HS - Head Start"/>
    <x v="12"/>
    <s v="- No Location -"/>
    <m/>
  </r>
  <r>
    <s v="5000 - Salaries &amp; Wages"/>
    <s v="Journal"/>
    <x v="28"/>
    <s v="JE190"/>
    <m/>
    <x v="2298"/>
    <m/>
    <n v="16571.98"/>
    <s v="EHS - Early Head Start"/>
    <x v="6"/>
    <s v="- No Location -"/>
    <m/>
  </r>
  <r>
    <s v="5000 - Salaries &amp; Wages"/>
    <s v="Journal"/>
    <x v="28"/>
    <s v="JE975"/>
    <m/>
    <x v="2299"/>
    <m/>
    <n v="5.19"/>
    <s v="CCR&amp;R - Child Care Resource &amp; Referral"/>
    <x v="19"/>
    <s v="- No Location -"/>
    <m/>
  </r>
  <r>
    <s v="5000 - Salaries &amp; Wages"/>
    <s v="Journal"/>
    <x v="28"/>
    <s v="JE190"/>
    <m/>
    <x v="2298"/>
    <m/>
    <n v="1450.63"/>
    <s v="CCR&amp;R - Child Care Resource &amp; Referral"/>
    <x v="20"/>
    <s v="- No Location -"/>
    <m/>
  </r>
  <r>
    <s v="5000 - Salaries &amp; Wages"/>
    <s v="Journal"/>
    <x v="28"/>
    <s v="JE190"/>
    <m/>
    <x v="2298"/>
    <m/>
    <n v="1504.95"/>
    <s v="CCR&amp;R - Child Care Resource &amp; Referral"/>
    <x v="25"/>
    <s v="- No Location -"/>
    <m/>
  </r>
  <r>
    <s v="5000 - Salaries &amp; Wages"/>
    <s v="Journal"/>
    <x v="28"/>
    <s v="JE190"/>
    <m/>
    <x v="2298"/>
    <m/>
    <n v="3197.39"/>
    <s v="CCR&amp;R - Child Care Resource &amp; Referral"/>
    <x v="11"/>
    <s v="- No Location -"/>
    <m/>
  </r>
  <r>
    <s v="5000 - Salaries &amp; Wages"/>
    <s v="Journal"/>
    <x v="28"/>
    <s v="JE975"/>
    <m/>
    <x v="2299"/>
    <m/>
    <n v="123.28"/>
    <s v="CCR&amp;R - Child Care Resource &amp; Referral"/>
    <x v="20"/>
    <s v="- No Location -"/>
    <m/>
  </r>
  <r>
    <s v="5000 - Salaries &amp; Wages"/>
    <s v="Journal"/>
    <x v="28"/>
    <s v="JE975"/>
    <m/>
    <x v="2299"/>
    <n v="24030.23"/>
    <m/>
    <s v="CCR&amp;R - Child Care Resource &amp; Referral"/>
    <x v="18"/>
    <s v="- No Location -"/>
    <m/>
  </r>
  <r>
    <s v="5000 - Salaries &amp; Wages"/>
    <s v="Journal"/>
    <x v="28"/>
    <s v="JE975"/>
    <m/>
    <x v="2299"/>
    <m/>
    <n v="100.67"/>
    <s v="CCR&amp;R - Child Care Resource &amp; Referral"/>
    <x v="11"/>
    <s v="- No Location -"/>
    <m/>
  </r>
  <r>
    <s v="5000 - Salaries &amp; Wages"/>
    <s v="Journal"/>
    <x v="28"/>
    <s v="JE190"/>
    <m/>
    <x v="2298"/>
    <m/>
    <n v="278.14"/>
    <s v="CCR&amp;R - Child Care Resource &amp; Referral"/>
    <x v="19"/>
    <s v="- No Location -"/>
    <m/>
  </r>
  <r>
    <s v="5000 - Salaries &amp; Wages"/>
    <s v="Journal"/>
    <x v="28"/>
    <s v="JE190"/>
    <m/>
    <x v="2298"/>
    <m/>
    <n v="3329.34"/>
    <s v="CSBG - Community Service Block Grant"/>
    <x v="17"/>
    <s v="- No Location -"/>
    <m/>
  </r>
  <r>
    <s v="5000 - Salaries &amp; Wages"/>
    <s v="Journal"/>
    <x v="29"/>
    <s v="JE194"/>
    <m/>
    <x v="2301"/>
    <n v="74.040000000000006"/>
    <m/>
    <s v="USF - Universal Service Fund"/>
    <x v="9"/>
    <s v="Admin Office"/>
    <s v="Francine Taylor"/>
  </r>
  <r>
    <s v="5000 - Salaries &amp; Wages"/>
    <s v="Journal"/>
    <x v="29"/>
    <s v="JE194"/>
    <m/>
    <x v="2302"/>
    <n v="1387"/>
    <m/>
    <s v="HS - Head Start"/>
    <x v="12"/>
    <s v="- No Location -"/>
    <s v="Moraima Gonzalez"/>
  </r>
  <r>
    <s v="5000 - Salaries &amp; Wages"/>
    <s v="Journal"/>
    <x v="29"/>
    <s v="JE194"/>
    <m/>
    <x v="2303"/>
    <n v="600"/>
    <m/>
    <s v="HS - Head Start"/>
    <x v="12"/>
    <s v="- No Location -"/>
    <s v="Samaka Empson"/>
  </r>
  <r>
    <s v="5000 - Salaries &amp; Wages"/>
    <s v="Journal"/>
    <x v="29"/>
    <s v="JE194"/>
    <m/>
    <x v="2304"/>
    <n v="1254.82"/>
    <m/>
    <s v="HS - Head Start"/>
    <x v="12"/>
    <s v="- No Location -"/>
    <s v="Heather Coleman"/>
  </r>
  <r>
    <s v="5000 - Salaries &amp; Wages"/>
    <s v="Journal"/>
    <x v="29"/>
    <s v="JE194"/>
    <m/>
    <x v="2305"/>
    <n v="217.95"/>
    <m/>
    <s v="CCR&amp;R - Child Care Resource &amp; Referral"/>
    <x v="18"/>
    <s v="Admin Office"/>
    <s v="Janessa Rivera"/>
  </r>
  <r>
    <s v="5000 - Salaries &amp; Wages"/>
    <s v="Journal"/>
    <x v="29"/>
    <s v="JE194"/>
    <m/>
    <x v="2305"/>
    <n v="672.33"/>
    <m/>
    <s v="USF - Universal Service Fund"/>
    <x v="9"/>
    <s v="Admin Office"/>
    <s v="Janessa Rivera"/>
  </r>
  <r>
    <s v="5000 - Salaries &amp; Wages"/>
    <s v="Journal"/>
    <x v="29"/>
    <s v="JE194"/>
    <m/>
    <x v="2306"/>
    <n v="615.38"/>
    <m/>
    <s v="HF - Healthy Families"/>
    <x v="21"/>
    <s v="- No Location -"/>
    <s v="Stephanie Dixon"/>
  </r>
  <r>
    <s v="5000 - Salaries &amp; Wages"/>
    <s v="Journal"/>
    <x v="29"/>
    <s v="JE194"/>
    <m/>
    <x v="2307"/>
    <n v="167.34"/>
    <m/>
    <s v="CSBG - Community Service Block Grant"/>
    <x v="0"/>
    <s v="Admin Office"/>
    <s v="Gary Mease"/>
  </r>
  <r>
    <s v="5000 - Salaries &amp; Wages"/>
    <s v="Journal"/>
    <x v="29"/>
    <s v="JE194"/>
    <m/>
    <x v="2308"/>
    <n v="276.66000000000003"/>
    <m/>
    <s v="CSBG - Community Service Block Grant"/>
    <x v="17"/>
    <s v="Admin Office"/>
    <s v="Ruben Johnson"/>
  </r>
  <r>
    <s v="5000 - Salaries &amp; Wages"/>
    <s v="Journal"/>
    <x v="29"/>
    <s v="JE194"/>
    <m/>
    <x v="2309"/>
    <n v="129.56"/>
    <m/>
    <s v="EHS - Early Head Start"/>
    <x v="6"/>
    <s v="Admin Office"/>
    <s v="Amie Sharer"/>
  </r>
  <r>
    <s v="5000 - Salaries &amp; Wages"/>
    <s v="Journal"/>
    <x v="29"/>
    <s v="JE194"/>
    <m/>
    <x v="2310"/>
    <n v="1687.88"/>
    <m/>
    <s v="Mt Holly Schools"/>
    <x v="15"/>
    <s v="- No Location -"/>
    <s v="Megan Rodrigues"/>
  </r>
  <r>
    <s v="5000 - Salaries &amp; Wages"/>
    <s v="Journal"/>
    <x v="29"/>
    <s v="JE194"/>
    <m/>
    <x v="2305"/>
    <n v="97.49"/>
    <m/>
    <s v="HF - Healthy Families"/>
    <x v="4"/>
    <s v="Admin Office"/>
    <s v="Janessa Rivera"/>
  </r>
  <r>
    <s v="5000 - Salaries &amp; Wages"/>
    <s v="Journal"/>
    <x v="29"/>
    <s v="JE194"/>
    <m/>
    <x v="2311"/>
    <n v="840"/>
    <m/>
    <s v="HS - Head Start"/>
    <x v="12"/>
    <s v="- No Location -"/>
    <s v="Destiny Franklin"/>
  </r>
  <r>
    <s v="5000 - Salaries &amp; Wages"/>
    <s v="Journal"/>
    <x v="29"/>
    <s v="JE194"/>
    <m/>
    <x v="2312"/>
    <n v="950"/>
    <m/>
    <s v="HS - Head Start"/>
    <x v="12"/>
    <s v="- No Location -"/>
    <s v="Stephanie Johnson"/>
  </r>
  <r>
    <s v="5000 - Salaries &amp; Wages"/>
    <s v="Journal"/>
    <x v="29"/>
    <s v="JE194"/>
    <m/>
    <x v="2313"/>
    <n v="600"/>
    <m/>
    <s v="HS - Head Start"/>
    <x v="12"/>
    <s v="- No Location -"/>
    <s v="Mellasiah Dixon"/>
  </r>
  <r>
    <s v="5000 - Salaries &amp; Wages"/>
    <s v="Journal"/>
    <x v="29"/>
    <s v="JE194"/>
    <m/>
    <x v="2314"/>
    <n v="916.85"/>
    <m/>
    <s v="HS - Head Start"/>
    <x v="12"/>
    <s v="- No Location -"/>
    <s v="Danielle Jakubowski"/>
  </r>
  <r>
    <s v="5000 - Salaries &amp; Wages"/>
    <s v="Journal"/>
    <x v="29"/>
    <s v="JE194"/>
    <m/>
    <x v="2315"/>
    <n v="1000.58"/>
    <m/>
    <s v="HPRP2 - Homeless Prevention Rapid Rehousing"/>
    <x v="8"/>
    <s v="- No Location -"/>
    <s v="Christina Adriani"/>
  </r>
  <r>
    <s v="5000 - Salaries &amp; Wages"/>
    <s v="Journal"/>
    <x v="29"/>
    <s v="JE194"/>
    <m/>
    <x v="2316"/>
    <n v="903"/>
    <m/>
    <s v="Mt Holly Schools"/>
    <x v="15"/>
    <s v="- No Location -"/>
    <s v="Carrie Dougherty"/>
  </r>
  <r>
    <s v="5000 - Salaries &amp; Wages"/>
    <s v="Journal"/>
    <x v="29"/>
    <s v="JE194"/>
    <m/>
    <x v="2306"/>
    <n v="565.76"/>
    <m/>
    <s v="HF - Healthy Families"/>
    <x v="5"/>
    <s v="- No Location -"/>
    <s v="Stephanie Dixon"/>
  </r>
  <r>
    <s v="5000 - Salaries &amp; Wages"/>
    <s v="Journal"/>
    <x v="29"/>
    <s v="JE194"/>
    <m/>
    <x v="2317"/>
    <n v="389.41"/>
    <m/>
    <s v="HS - Head Start"/>
    <x v="12"/>
    <s v="- No Location -"/>
    <s v="Andrew Stellwag"/>
  </r>
  <r>
    <s v="5000 - Salaries &amp; Wages"/>
    <s v="Journal"/>
    <x v="29"/>
    <s v="JE194"/>
    <m/>
    <x v="2318"/>
    <n v="840"/>
    <m/>
    <s v="HS - Head Start"/>
    <x v="12"/>
    <s v="- No Location -"/>
    <s v="Seham Azabawi"/>
  </r>
  <r>
    <s v="5000 - Salaries &amp; Wages"/>
    <s v="Journal"/>
    <x v="29"/>
    <s v="JE194"/>
    <m/>
    <x v="2306"/>
    <n v="506.21"/>
    <m/>
    <s v="HF - Healthy Families"/>
    <x v="4"/>
    <s v="- No Location -"/>
    <s v="Stephanie Dixon"/>
  </r>
  <r>
    <s v="5000 - Salaries &amp; Wages"/>
    <s v="Journal"/>
    <x v="29"/>
    <s v="JE194"/>
    <m/>
    <x v="2319"/>
    <n v="867"/>
    <m/>
    <s v="HS - Head Start"/>
    <x v="12"/>
    <s v="- No Location -"/>
    <s v="Chalesha Jefferson"/>
  </r>
  <r>
    <s v="5000 - Salaries &amp; Wages"/>
    <s v="Journal"/>
    <x v="29"/>
    <s v="JE194"/>
    <m/>
    <x v="2320"/>
    <n v="298.45"/>
    <m/>
    <s v="HS - Head Start"/>
    <x v="12"/>
    <s v="- No Location -"/>
    <s v="Bonnie Sheipe-Warthen"/>
  </r>
  <r>
    <s v="5000 - Salaries &amp; Wages"/>
    <s v="Journal"/>
    <x v="29"/>
    <s v="JE194"/>
    <m/>
    <x v="2301"/>
    <n v="105.77"/>
    <m/>
    <s v="CCFP - Child Care Food Program"/>
    <x v="24"/>
    <s v="Admin Office"/>
    <s v="Francine Taylor"/>
  </r>
  <r>
    <s v="5000 - Salaries &amp; Wages"/>
    <s v="Journal"/>
    <x v="29"/>
    <s v="JE194"/>
    <m/>
    <x v="2321"/>
    <n v="237.45"/>
    <m/>
    <s v="CCYC - Community Council of Young Children"/>
    <x v="22"/>
    <s v="- No Location -"/>
    <s v="Sheila Hughes"/>
  </r>
  <r>
    <s v="5000 - Salaries &amp; Wages"/>
    <s v="Journal"/>
    <x v="29"/>
    <s v="JE194"/>
    <m/>
    <x v="2322"/>
    <n v="986.45"/>
    <m/>
    <s v="CCR&amp;R - Child Care Resource &amp; Referral"/>
    <x v="27"/>
    <s v="- No Location -"/>
    <s v="Sue Fenick"/>
  </r>
  <r>
    <s v="5000 - Salaries &amp; Wages"/>
    <s v="Journal"/>
    <x v="29"/>
    <s v="JE194"/>
    <m/>
    <x v="2323"/>
    <n v="964.5"/>
    <m/>
    <s v="HS - Head Start"/>
    <x v="12"/>
    <s v="- No Location -"/>
    <s v="Courtney Saxton"/>
  </r>
  <r>
    <s v="5000 - Salaries &amp; Wages"/>
    <s v="Journal"/>
    <x v="29"/>
    <s v="JE194"/>
    <m/>
    <x v="2324"/>
    <n v="1330"/>
    <m/>
    <s v="HS - Head Start"/>
    <x v="12"/>
    <s v="- No Location -"/>
    <s v="Tawanna Best"/>
  </r>
  <r>
    <s v="5000 - Salaries &amp; Wages"/>
    <s v="Journal"/>
    <x v="29"/>
    <s v="JE194"/>
    <m/>
    <x v="2325"/>
    <n v="175.37"/>
    <m/>
    <s v="CSBG - Community Service Block Grant"/>
    <x v="0"/>
    <s v="Admin Office"/>
    <s v="Greta Peterson"/>
  </r>
  <r>
    <s v="5000 - Salaries &amp; Wages"/>
    <s v="Journal"/>
    <x v="29"/>
    <s v="JE194"/>
    <m/>
    <x v="2326"/>
    <n v="9902.33"/>
    <m/>
    <m/>
    <x v="10"/>
    <s v="- No Location -"/>
    <m/>
  </r>
  <r>
    <s v="5000 - Salaries &amp; Wages"/>
    <s v="Journal"/>
    <x v="29"/>
    <s v="JE194"/>
    <m/>
    <x v="2327"/>
    <n v="925.86"/>
    <m/>
    <s v="CCR&amp;R - Child Care Resource &amp; Referral"/>
    <x v="28"/>
    <s v="- No Location -"/>
    <s v="Ariel Howard"/>
  </r>
  <r>
    <s v="5000 - Salaries &amp; Wages"/>
    <s v="Journal"/>
    <x v="29"/>
    <s v="JE194"/>
    <m/>
    <x v="2328"/>
    <n v="2886.73"/>
    <m/>
    <s v="HS - Head Start"/>
    <x v="12"/>
    <s v="- No Location -"/>
    <s v="Tanya Glenn-Butler"/>
  </r>
  <r>
    <s v="5000 - Salaries &amp; Wages"/>
    <s v="Journal"/>
    <x v="29"/>
    <s v="JE194"/>
    <m/>
    <x v="2329"/>
    <n v="1446.6"/>
    <m/>
    <s v="HS - Head Start"/>
    <x v="12"/>
    <s v="- No Location -"/>
    <s v="Michelle Horan"/>
  </r>
  <r>
    <s v="5000 - Salaries &amp; Wages"/>
    <s v="Journal"/>
    <x v="29"/>
    <s v="JE194"/>
    <m/>
    <x v="2330"/>
    <n v="487.16"/>
    <m/>
    <s v="CCR&amp;R - Child Care Resource &amp; Referral"/>
    <x v="18"/>
    <s v="Admin Office"/>
    <s v="Kyle Edwards"/>
  </r>
  <r>
    <s v="5000 - Salaries &amp; Wages"/>
    <s v="Journal"/>
    <x v="29"/>
    <s v="JE194"/>
    <m/>
    <x v="2331"/>
    <n v="301.98"/>
    <m/>
    <s v="EHS - Early Head Start"/>
    <x v="6"/>
    <s v="- No Location -"/>
    <s v="Lucy Couvertier"/>
  </r>
  <r>
    <s v="5000 - Salaries &amp; Wages"/>
    <s v="Journal"/>
    <x v="29"/>
    <s v="JE194"/>
    <m/>
    <x v="2332"/>
    <n v="1060.5"/>
    <m/>
    <s v="HS - Head Start"/>
    <x v="12"/>
    <s v="- No Location -"/>
    <s v="Melinda Bowman-Williams"/>
  </r>
  <r>
    <s v="5000 - Salaries &amp; Wages"/>
    <s v="Journal"/>
    <x v="29"/>
    <s v="JE194"/>
    <m/>
    <x v="2333"/>
    <n v="1201.98"/>
    <m/>
    <s v="HS - Head Start"/>
    <x v="12"/>
    <s v="- No Location -"/>
    <s v="Denise Klein"/>
  </r>
  <r>
    <s v="5000 - Salaries &amp; Wages"/>
    <s v="Journal"/>
    <x v="29"/>
    <s v="JE194"/>
    <m/>
    <x v="2334"/>
    <n v="764.83"/>
    <m/>
    <s v="HS - Head Start"/>
    <x v="12"/>
    <s v="- No Location -"/>
    <s v="Jennifer Nagy"/>
  </r>
  <r>
    <s v="5000 - Salaries &amp; Wages"/>
    <s v="Journal"/>
    <x v="29"/>
    <s v="JE194"/>
    <m/>
    <x v="2335"/>
    <n v="211.77"/>
    <m/>
    <s v="HPRP2 - Homeless Prevention Rapid Rehousing"/>
    <x v="8"/>
    <s v="- No Location -"/>
    <s v="Denise Cacalori"/>
  </r>
  <r>
    <s v="5000 - Salaries &amp; Wages"/>
    <s v="Journal"/>
    <x v="29"/>
    <s v="JE194"/>
    <m/>
    <x v="2317"/>
    <n v="790.61"/>
    <m/>
    <s v="EHS - Early Head Start"/>
    <x v="6"/>
    <s v="- No Location -"/>
    <s v="Andrew Stellwag"/>
  </r>
  <r>
    <s v="5000 - Salaries &amp; Wages"/>
    <s v="Journal"/>
    <x v="29"/>
    <s v="JE194"/>
    <m/>
    <x v="2336"/>
    <n v="684"/>
    <m/>
    <s v="HS - Head Start"/>
    <x v="12"/>
    <s v="- No Location -"/>
    <s v="Ethel Jackson"/>
  </r>
  <r>
    <s v="5000 - Salaries &amp; Wages"/>
    <s v="Journal"/>
    <x v="29"/>
    <s v="JE194"/>
    <m/>
    <x v="2337"/>
    <n v="792"/>
    <m/>
    <s v="HS - Head Start"/>
    <x v="12"/>
    <s v="- No Location -"/>
    <s v="Marie Toussaint -Fontus"/>
  </r>
  <r>
    <s v="5000 - Salaries &amp; Wages"/>
    <s v="Journal"/>
    <x v="29"/>
    <s v="JE194"/>
    <m/>
    <x v="2308"/>
    <n v="917.71"/>
    <m/>
    <s v="CCR&amp;R - Child Care Resource &amp; Referral"/>
    <x v="18"/>
    <s v="Admin Office"/>
    <s v="Ruben Johnson"/>
  </r>
  <r>
    <s v="5000 - Salaries &amp; Wages"/>
    <s v="Journal"/>
    <x v="29"/>
    <s v="JE194"/>
    <m/>
    <x v="2338"/>
    <n v="269.11"/>
    <m/>
    <s v="CSBG - Community Service Block Grant"/>
    <x v="17"/>
    <s v="- No Location -"/>
    <s v="Melonie Vazquez"/>
  </r>
  <r>
    <s v="5000 - Salaries &amp; Wages"/>
    <s v="Journal"/>
    <x v="29"/>
    <s v="JE194"/>
    <m/>
    <x v="2333"/>
    <n v="592.02"/>
    <m/>
    <s v="EHS - Early Head Start"/>
    <x v="6"/>
    <s v="- No Location -"/>
    <s v="Denise Klein"/>
  </r>
  <r>
    <s v="5000 - Salaries &amp; Wages"/>
    <s v="Journal"/>
    <x v="29"/>
    <s v="JE194"/>
    <m/>
    <x v="2339"/>
    <n v="876.4"/>
    <m/>
    <s v="EHS - Early Head Start"/>
    <x v="6"/>
    <s v="- No Location -"/>
    <s v="Nina Holmes"/>
  </r>
  <r>
    <s v="5000 - Salaries &amp; Wages"/>
    <s v="Journal"/>
    <x v="29"/>
    <s v="JE194"/>
    <m/>
    <x v="2340"/>
    <n v="2686.14"/>
    <m/>
    <s v="HS - Head Start"/>
    <x v="12"/>
    <s v="- No Location -"/>
    <s v="LOIS BOND"/>
  </r>
  <r>
    <s v="5000 - Salaries &amp; Wages"/>
    <s v="Journal"/>
    <x v="29"/>
    <s v="JE194"/>
    <m/>
    <x v="2330"/>
    <n v="148.80000000000001"/>
    <m/>
    <s v="USF - Universal Service Fund"/>
    <x v="9"/>
    <s v="Admin Office"/>
    <s v="Kyle Edwards"/>
  </r>
  <r>
    <s v="5000 - Salaries &amp; Wages"/>
    <s v="Journal"/>
    <x v="29"/>
    <s v="JE194"/>
    <m/>
    <x v="2341"/>
    <n v="699"/>
    <m/>
    <s v="CCFP - Child Care Food Program"/>
    <x v="24"/>
    <s v="- No Location -"/>
    <s v="Ranada Dumas"/>
  </r>
  <r>
    <s v="5000 - Salaries &amp; Wages"/>
    <s v="Journal"/>
    <x v="29"/>
    <s v="JE194"/>
    <m/>
    <x v="2342"/>
    <n v="736.55"/>
    <m/>
    <s v="CSBG - Community Service Block Grant"/>
    <x v="0"/>
    <s v="Admin Office"/>
    <s v="Elayne Schermerhorn"/>
  </r>
  <r>
    <s v="5000 - Salaries &amp; Wages"/>
    <s v="Journal"/>
    <x v="29"/>
    <s v="JE194"/>
    <m/>
    <x v="2343"/>
    <n v="507"/>
    <m/>
    <s v="HS - Head Start"/>
    <x v="12"/>
    <s v="- No Location -"/>
    <s v="Ta'Jah Conyers"/>
  </r>
  <r>
    <s v="5000 - Salaries &amp; Wages"/>
    <s v="Journal"/>
    <x v="29"/>
    <s v="JE194"/>
    <m/>
    <x v="2344"/>
    <n v="1102.8399999999999"/>
    <m/>
    <s v="HS - Head Start"/>
    <x v="12"/>
    <s v="Admin Office"/>
    <s v="Sharon Forman"/>
  </r>
  <r>
    <s v="5000 - Salaries &amp; Wages"/>
    <s v="Journal"/>
    <x v="29"/>
    <s v="JE194"/>
    <m/>
    <x v="2345"/>
    <n v="131.88"/>
    <m/>
    <s v="HF - Healthy Families"/>
    <x v="21"/>
    <s v="Admin Office"/>
    <s v="Michelle Hewitt"/>
  </r>
  <r>
    <s v="5000 - Salaries &amp; Wages"/>
    <s v="Journal"/>
    <x v="29"/>
    <s v="JE194"/>
    <m/>
    <x v="2346"/>
    <n v="1683.24"/>
    <m/>
    <s v="CCR&amp;R - Child Care Resource &amp; Referral"/>
    <x v="27"/>
    <s v="- No Location -"/>
    <s v="Kristin Mayes"/>
  </r>
  <r>
    <s v="5000 - Salaries &amp; Wages"/>
    <s v="Journal"/>
    <x v="29"/>
    <s v="JE194"/>
    <m/>
    <x v="2347"/>
    <n v="600"/>
    <m/>
    <s v="HS - Head Start"/>
    <x v="12"/>
    <s v="- No Location -"/>
    <s v="Lisa Whitfield"/>
  </r>
  <r>
    <s v="5000 - Salaries &amp; Wages"/>
    <s v="Journal"/>
    <x v="29"/>
    <s v="JE194"/>
    <m/>
    <x v="2348"/>
    <n v="796.2"/>
    <m/>
    <s v="USF - Universal Service Fund"/>
    <x v="9"/>
    <s v="- No Location -"/>
    <s v="Kayla Black"/>
  </r>
  <r>
    <s v="5000 - Salaries &amp; Wages"/>
    <s v="Journal"/>
    <x v="29"/>
    <s v="JE194"/>
    <m/>
    <x v="2328"/>
    <n v="317.12"/>
    <m/>
    <s v="EHS - Early Head Start"/>
    <x v="6"/>
    <s v="- No Location -"/>
    <s v="Tanya Glenn-Butler"/>
  </r>
  <r>
    <s v="5000 - Salaries &amp; Wages"/>
    <s v="Journal"/>
    <x v="29"/>
    <s v="JE194"/>
    <m/>
    <x v="2325"/>
    <n v="701.48"/>
    <m/>
    <s v="HS - Head Start"/>
    <x v="12"/>
    <s v="Admin Office"/>
    <s v="Greta Peterson"/>
  </r>
  <r>
    <s v="5000 - Salaries &amp; Wages"/>
    <s v="Journal"/>
    <x v="29"/>
    <s v="JE194"/>
    <m/>
    <x v="2349"/>
    <n v="1207.98"/>
    <m/>
    <s v="HF - Healthy Families"/>
    <x v="5"/>
    <s v="- No Location -"/>
    <s v="Susan Margolis"/>
  </r>
  <r>
    <s v="5000 - Salaries &amp; Wages"/>
    <s v="Journal"/>
    <x v="29"/>
    <s v="JE194"/>
    <m/>
    <x v="2350"/>
    <n v="809.84"/>
    <m/>
    <s v="HS - Head Start"/>
    <x v="12"/>
    <s v="- No Location -"/>
    <s v="William Carson"/>
  </r>
  <r>
    <s v="5000 - Salaries &amp; Wages"/>
    <s v="Journal"/>
    <x v="29"/>
    <s v="JE194"/>
    <m/>
    <x v="2351"/>
    <n v="775.69"/>
    <m/>
    <s v="LiHeap - Low Income Home Energy Assistance Program"/>
    <x v="9"/>
    <s v="- No Location -"/>
    <s v="Rovenna Overton"/>
  </r>
  <r>
    <s v="5000 - Salaries &amp; Wages"/>
    <s v="Journal"/>
    <x v="29"/>
    <s v="JE194"/>
    <m/>
    <x v="2352"/>
    <n v="8.02"/>
    <m/>
    <s v="HF - Healthy Families"/>
    <x v="21"/>
    <s v="Admin Office"/>
    <s v="Robert Mayfield"/>
  </r>
  <r>
    <s v="5000 - Salaries &amp; Wages"/>
    <s v="Journal"/>
    <x v="29"/>
    <s v="JE194"/>
    <m/>
    <x v="2353"/>
    <n v="887.23"/>
    <m/>
    <s v="CCFP - Child Care Food Program"/>
    <x v="24"/>
    <s v="- No Location -"/>
    <s v="Patricia Joyce"/>
  </r>
  <r>
    <s v="5000 - Salaries &amp; Wages"/>
    <s v="Journal"/>
    <x v="29"/>
    <s v="JE194"/>
    <m/>
    <x v="2354"/>
    <n v="181.89"/>
    <m/>
    <s v="EHS - Early Head Start"/>
    <x v="6"/>
    <s v="Admin Office"/>
    <s v="Manvir Gill"/>
  </r>
  <r>
    <s v="5000 - Salaries &amp; Wages"/>
    <s v="Journal"/>
    <x v="29"/>
    <s v="JE194"/>
    <m/>
    <x v="2355"/>
    <n v="1124.92"/>
    <m/>
    <s v="CCR&amp;R - Child Care Resource &amp; Referral"/>
    <x v="28"/>
    <s v="- No Location -"/>
    <s v="Wanda Fisher"/>
  </r>
  <r>
    <s v="5000 - Salaries &amp; Wages"/>
    <s v="Journal"/>
    <x v="29"/>
    <s v="JE194"/>
    <m/>
    <x v="2356"/>
    <n v="1387"/>
    <m/>
    <s v="HS - Head Start"/>
    <x v="12"/>
    <s v="- No Location -"/>
    <s v="Bouchra Benachir"/>
  </r>
  <r>
    <s v="5000 - Salaries &amp; Wages"/>
    <s v="Journal"/>
    <x v="29"/>
    <s v="JE194"/>
    <m/>
    <x v="2308"/>
    <n v="2769.98"/>
    <m/>
    <s v="HS - Head Start"/>
    <x v="12"/>
    <s v="Admin Office"/>
    <s v="Ruben Johnson"/>
  </r>
  <r>
    <s v="5000 - Salaries &amp; Wages"/>
    <s v="Journal"/>
    <x v="29"/>
    <s v="JE194"/>
    <m/>
    <x v="2357"/>
    <n v="1753.06"/>
    <m/>
    <s v="Mt Holly Schools"/>
    <x v="15"/>
    <s v="- No Location -"/>
    <s v="Jennifer Jones"/>
  </r>
  <r>
    <s v="5000 - Salaries &amp; Wages"/>
    <s v="Journal"/>
    <x v="29"/>
    <s v="JE194"/>
    <m/>
    <x v="2321"/>
    <n v="306.93"/>
    <m/>
    <s v="CSBG - Community Service Block Grant"/>
    <x v="0"/>
    <s v="- No Location -"/>
    <s v="Sheila Hughes"/>
  </r>
  <r>
    <s v="5000 - Salaries &amp; Wages"/>
    <s v="Journal"/>
    <x v="29"/>
    <s v="JE194"/>
    <m/>
    <x v="2358"/>
    <n v="1047.8699999999999"/>
    <m/>
    <s v="CCR&amp;R - Child Care Resource &amp; Referral"/>
    <x v="28"/>
    <s v="- No Location -"/>
    <s v="Anjail Abdul-Badee-Johnson"/>
  </r>
  <r>
    <s v="5000 - Salaries &amp; Wages"/>
    <s v="Journal"/>
    <x v="29"/>
    <s v="JE194"/>
    <m/>
    <x v="2359"/>
    <n v="1178.69"/>
    <m/>
    <s v="CCR&amp;R - Child Care Resource &amp; Referral"/>
    <x v="28"/>
    <s v="- No Location -"/>
    <s v="Rayna Gadsden"/>
  </r>
  <r>
    <s v="5000 - Salaries &amp; Wages"/>
    <s v="Journal"/>
    <x v="29"/>
    <s v="JE194"/>
    <m/>
    <x v="2360"/>
    <n v="852"/>
    <m/>
    <s v="HS - Head Start"/>
    <x v="12"/>
    <s v="- No Location -"/>
    <s v="Erica Rice"/>
  </r>
  <r>
    <s v="5000 - Salaries &amp; Wages"/>
    <s v="Journal"/>
    <x v="29"/>
    <s v="JE194"/>
    <m/>
    <x v="2361"/>
    <n v="465"/>
    <m/>
    <s v="HS - Head Start"/>
    <x v="12"/>
    <s v="- No Location -"/>
    <s v="Matthew Ditmar"/>
  </r>
  <r>
    <s v="5000 - Salaries &amp; Wages"/>
    <s v="Journal"/>
    <x v="29"/>
    <s v="JE194"/>
    <m/>
    <x v="2362"/>
    <n v="882"/>
    <m/>
    <s v="HS - Head Start"/>
    <x v="12"/>
    <s v="- No Location -"/>
    <s v="Kameron Wood"/>
  </r>
  <r>
    <s v="5000 - Salaries &amp; Wages"/>
    <s v="Journal"/>
    <x v="29"/>
    <s v="JE194"/>
    <m/>
    <x v="2363"/>
    <n v="859.75"/>
    <m/>
    <s v="HS - Head Start"/>
    <x v="12"/>
    <s v="- No Location -"/>
    <s v="Anna Barry"/>
  </r>
  <r>
    <s v="5000 - Salaries &amp; Wages"/>
    <s v="Journal"/>
    <x v="29"/>
    <s v="JE194"/>
    <m/>
    <x v="2364"/>
    <n v="444"/>
    <m/>
    <s v="HS - Head Start"/>
    <x v="12"/>
    <s v="- No Location -"/>
    <s v="Catherine Foster"/>
  </r>
  <r>
    <s v="5000 - Salaries &amp; Wages"/>
    <s v="Journal"/>
    <x v="29"/>
    <s v="JE194"/>
    <m/>
    <x v="2365"/>
    <n v="2675.52"/>
    <m/>
    <s v="HS - Head Start"/>
    <x v="12"/>
    <s v="- No Location -"/>
    <s v="Lillian Germaine"/>
  </r>
  <r>
    <s v="5000 - Salaries &amp; Wages"/>
    <s v="Journal"/>
    <x v="29"/>
    <s v="JE194"/>
    <m/>
    <x v="2366"/>
    <n v="1332.21"/>
    <m/>
    <s v="HF - Healthy Families"/>
    <x v="4"/>
    <s v="- No Location -"/>
    <s v="Mary Kennedy"/>
  </r>
  <r>
    <s v="5000 - Salaries &amp; Wages"/>
    <s v="Journal"/>
    <x v="29"/>
    <s v="JE194"/>
    <m/>
    <x v="2367"/>
    <n v="756.08"/>
    <m/>
    <s v="EHS - Early Head Start"/>
    <x v="6"/>
    <s v="- No Location -"/>
    <s v="Amylir Torres"/>
  </r>
  <r>
    <s v="5000 - Salaries &amp; Wages"/>
    <s v="Journal"/>
    <x v="29"/>
    <s v="JE194"/>
    <m/>
    <x v="2321"/>
    <n v="176.08"/>
    <m/>
    <s v="HF - Healthy Families"/>
    <x v="5"/>
    <s v="- No Location -"/>
    <s v="Sheila Hughes"/>
  </r>
  <r>
    <s v="5000 - Salaries &amp; Wages"/>
    <s v="Journal"/>
    <x v="29"/>
    <s v="JE194"/>
    <m/>
    <x v="2344"/>
    <n v="574.4"/>
    <m/>
    <s v="CSBG - Community Service Block Grant"/>
    <x v="0"/>
    <s v="Admin Office"/>
    <s v="Sharon Forman"/>
  </r>
  <r>
    <s v="5000 - Salaries &amp; Wages"/>
    <s v="Journal"/>
    <x v="29"/>
    <s v="JE194"/>
    <m/>
    <x v="2307"/>
    <n v="62.75"/>
    <m/>
    <s v="Edgewater Park"/>
    <x v="29"/>
    <s v="Admin Office"/>
    <s v="Gary Mease"/>
  </r>
  <r>
    <s v="5000 - Salaries &amp; Wages"/>
    <s v="Journal"/>
    <x v="29"/>
    <s v="JE194"/>
    <m/>
    <x v="2368"/>
    <n v="1472.81"/>
    <m/>
    <s v="CCR&amp;R - Child Care Resource &amp; Referral"/>
    <x v="28"/>
    <s v="- No Location -"/>
    <s v="Bonita Jackson"/>
  </r>
  <r>
    <s v="5000 - Salaries &amp; Wages"/>
    <s v="Journal"/>
    <x v="29"/>
    <s v="JE194"/>
    <m/>
    <x v="2369"/>
    <n v="896.09"/>
    <m/>
    <s v="CCR&amp;R - Child Care Resource &amp; Referral"/>
    <x v="28"/>
    <s v="- No Location -"/>
    <s v="Kathleen Moreland"/>
  </r>
  <r>
    <s v="5000 - Salaries &amp; Wages"/>
    <s v="Journal"/>
    <x v="29"/>
    <s v="JE194"/>
    <m/>
    <x v="2370"/>
    <n v="994.44"/>
    <m/>
    <s v="HS - Head Start"/>
    <x v="12"/>
    <s v="- No Location -"/>
    <s v="Courtney Farina"/>
  </r>
  <r>
    <s v="5000 - Salaries &amp; Wages"/>
    <s v="Journal"/>
    <x v="29"/>
    <s v="JE194"/>
    <m/>
    <x v="2342"/>
    <n v="188.88"/>
    <m/>
    <s v="USF - Universal Service Fund"/>
    <x v="9"/>
    <s v="Admin Office"/>
    <s v="Elayne Schermerhorn"/>
  </r>
  <r>
    <s v="5000 - Salaries &amp; Wages"/>
    <s v="Journal"/>
    <x v="29"/>
    <s v="JE194"/>
    <m/>
    <x v="2307"/>
    <n v="104.59"/>
    <m/>
    <s v="EHS - Early Head Start"/>
    <x v="6"/>
    <s v="Admin Office"/>
    <s v="Gary Mease"/>
  </r>
  <r>
    <s v="5000 - Salaries &amp; Wages"/>
    <s v="Journal"/>
    <x v="29"/>
    <s v="JE194"/>
    <m/>
    <x v="2371"/>
    <n v="1001.56"/>
    <m/>
    <s v="CCR&amp;R - Child Care Resource &amp; Referral"/>
    <x v="28"/>
    <s v="- No Location -"/>
    <s v="Ashley Moore"/>
  </r>
  <r>
    <s v="5000 - Salaries &amp; Wages"/>
    <s v="Journal"/>
    <x v="29"/>
    <s v="JE194"/>
    <m/>
    <x v="2372"/>
    <n v="840"/>
    <m/>
    <s v="HS - Head Start"/>
    <x v="12"/>
    <s v="- No Location -"/>
    <s v="Deniz Genc"/>
  </r>
  <r>
    <s v="5000 - Salaries &amp; Wages"/>
    <s v="Journal"/>
    <x v="29"/>
    <s v="JE194"/>
    <m/>
    <x v="2373"/>
    <n v="1920"/>
    <m/>
    <s v="HS - Head Start"/>
    <x v="12"/>
    <s v="- No Location -"/>
    <s v="Jennifer Carley-Price"/>
  </r>
  <r>
    <s v="5000 - Salaries &amp; Wages"/>
    <s v="Journal"/>
    <x v="29"/>
    <s v="JE194"/>
    <m/>
    <x v="2335"/>
    <n v="494.12"/>
    <m/>
    <s v="USF - Universal Service Fund"/>
    <x v="9"/>
    <s v="- No Location -"/>
    <s v="Denise Cacalori"/>
  </r>
  <r>
    <s v="5000 - Salaries &amp; Wages"/>
    <s v="Journal"/>
    <x v="29"/>
    <s v="JE194"/>
    <m/>
    <x v="2374"/>
    <n v="661.2"/>
    <m/>
    <s v="USF - Universal Service Fund"/>
    <x v="9"/>
    <s v="- No Location -"/>
    <s v="Shirley Matthews"/>
  </r>
  <r>
    <s v="5000 - Salaries &amp; Wages"/>
    <s v="Journal"/>
    <x v="29"/>
    <s v="JE194"/>
    <m/>
    <x v="2375"/>
    <n v="2112.09"/>
    <m/>
    <s v="CCR&amp;R - Child Care Resource &amp; Referral"/>
    <x v="28"/>
    <s v="- No Location -"/>
    <s v="Ruth Ragin"/>
  </r>
  <r>
    <s v="5000 - Salaries &amp; Wages"/>
    <s v="Journal"/>
    <x v="29"/>
    <s v="JE194"/>
    <m/>
    <x v="2376"/>
    <n v="1044.5899999999999"/>
    <m/>
    <s v="HS - Head Start"/>
    <x v="12"/>
    <s v="- No Location -"/>
    <s v="Bonnie Logan"/>
  </r>
  <r>
    <s v="5000 - Salaries &amp; Wages"/>
    <s v="Journal"/>
    <x v="29"/>
    <s v="JE194"/>
    <m/>
    <x v="2307"/>
    <n v="393.25"/>
    <m/>
    <s v="CCFP - Child Care Food Program"/>
    <x v="24"/>
    <s v="Admin Office"/>
    <s v="Gary Mease"/>
  </r>
  <r>
    <s v="5000 - Salaries &amp; Wages"/>
    <s v="Journal"/>
    <x v="29"/>
    <s v="JE194"/>
    <m/>
    <x v="2330"/>
    <n v="69.42"/>
    <m/>
    <s v="CCYC - Community Council of Young Children"/>
    <x v="22"/>
    <s v="Admin Office"/>
    <s v="Kyle Edwards"/>
  </r>
  <r>
    <s v="5000 - Salaries &amp; Wages"/>
    <s v="Journal"/>
    <x v="29"/>
    <s v="JE194"/>
    <m/>
    <x v="2301"/>
    <n v="88.85"/>
    <m/>
    <s v="CSBG - Community Service Block Grant"/>
    <x v="17"/>
    <s v="Admin Office"/>
    <s v="Francine Taylor"/>
  </r>
  <r>
    <s v="5000 - Salaries &amp; Wages"/>
    <s v="Journal"/>
    <x v="29"/>
    <s v="JE194"/>
    <m/>
    <x v="2377"/>
    <n v="1280"/>
    <m/>
    <s v="HF - Healthy Families"/>
    <x v="5"/>
    <s v="- No Location -"/>
    <s v="Karla DeJesus-Centeno"/>
  </r>
  <r>
    <s v="5000 - Salaries &amp; Wages"/>
    <s v="Journal"/>
    <x v="29"/>
    <s v="JE194"/>
    <m/>
    <x v="2273"/>
    <n v="861"/>
    <m/>
    <s v="HS - Head Start"/>
    <x v="12"/>
    <s v="- No Location -"/>
    <s v="Sherrita Dunn"/>
  </r>
  <r>
    <s v="5000 - Salaries &amp; Wages"/>
    <s v="Journal"/>
    <x v="29"/>
    <s v="JE194"/>
    <m/>
    <x v="2378"/>
    <n v="1265.1500000000001"/>
    <m/>
    <s v="HS - Head Start"/>
    <x v="12"/>
    <s v="- No Location -"/>
    <s v="Keshia Flewellen"/>
  </r>
  <r>
    <s v="5000 - Salaries &amp; Wages"/>
    <s v="Journal"/>
    <x v="29"/>
    <s v="JE194"/>
    <m/>
    <x v="2379"/>
    <n v="1037.24"/>
    <m/>
    <s v="CCR&amp;R - Child Care Resource &amp; Referral"/>
    <x v="18"/>
    <s v="Admin Office"/>
    <s v="Darshpreet Thind"/>
  </r>
  <r>
    <s v="5000 - Salaries &amp; Wages"/>
    <s v="Journal"/>
    <x v="29"/>
    <s v="JE194"/>
    <m/>
    <x v="2380"/>
    <n v="840"/>
    <m/>
    <s v="HS - Head Start"/>
    <x v="12"/>
    <s v="- No Location -"/>
    <s v="Brittany Barnes"/>
  </r>
  <r>
    <s v="5000 - Salaries &amp; Wages"/>
    <s v="Journal"/>
    <x v="29"/>
    <s v="JE194"/>
    <m/>
    <x v="2381"/>
    <n v="1670.31"/>
    <m/>
    <s v="HS - Head Start"/>
    <x v="12"/>
    <s v="- No Location -"/>
    <s v="Seham Azabawi"/>
  </r>
  <r>
    <s v="5000 - Salaries &amp; Wages"/>
    <s v="Journal"/>
    <x v="29"/>
    <s v="JE194"/>
    <m/>
    <x v="2330"/>
    <n v="1172.56"/>
    <m/>
    <s v="HS - Head Start"/>
    <x v="12"/>
    <s v="Admin Office"/>
    <s v="Kyle Edwards"/>
  </r>
  <r>
    <s v="5000 - Salaries &amp; Wages"/>
    <s v="Journal"/>
    <x v="29"/>
    <s v="JE194"/>
    <m/>
    <x v="2382"/>
    <n v="950"/>
    <m/>
    <s v="HS - Head Start"/>
    <x v="12"/>
    <s v="- No Location -"/>
    <s v="John Baker"/>
  </r>
  <r>
    <s v="5000 - Salaries &amp; Wages"/>
    <s v="Journal"/>
    <x v="29"/>
    <s v="JE194"/>
    <m/>
    <x v="2307"/>
    <n v="62.75"/>
    <m/>
    <s v="Mt Holly Schools"/>
    <x v="15"/>
    <s v="Admin Office"/>
    <s v="Gary Mease"/>
  </r>
  <r>
    <s v="5000 - Salaries &amp; Wages"/>
    <s v="Journal"/>
    <x v="29"/>
    <s v="JE194"/>
    <m/>
    <x v="2308"/>
    <n v="202.43"/>
    <m/>
    <s v="LiHeap - Low Income Home Energy Assistance Program"/>
    <x v="9"/>
    <s v="Admin Office"/>
    <s v="Ruben Johnson"/>
  </r>
  <r>
    <s v="5000 - Salaries &amp; Wages"/>
    <s v="Journal"/>
    <x v="29"/>
    <s v="JE194"/>
    <m/>
    <x v="2345"/>
    <n v="571.46"/>
    <m/>
    <s v="HF - Healthy Families"/>
    <x v="5"/>
    <s v="Admin Office"/>
    <s v="Michelle Hewitt"/>
  </r>
  <r>
    <s v="5000 - Salaries &amp; Wages"/>
    <s v="Journal"/>
    <x v="29"/>
    <s v="JE194"/>
    <m/>
    <x v="2383"/>
    <n v="149.38"/>
    <m/>
    <s v="EHS - Early Head Start"/>
    <x v="6"/>
    <s v="- No Location -"/>
    <s v="Tammy Joyce"/>
  </r>
  <r>
    <s v="5000 - Salaries &amp; Wages"/>
    <s v="Journal"/>
    <x v="29"/>
    <s v="JE194"/>
    <m/>
    <x v="2384"/>
    <n v="2393.02"/>
    <m/>
    <s v="EHS - Early Head Start"/>
    <x v="6"/>
    <s v="- No Location -"/>
    <s v="Michelle Weaver"/>
  </r>
  <r>
    <s v="5000 - Salaries &amp; Wages"/>
    <s v="Journal"/>
    <x v="29"/>
    <s v="JE194"/>
    <m/>
    <x v="2385"/>
    <n v="1632.75"/>
    <m/>
    <s v="HS - Head Start"/>
    <x v="12"/>
    <s v="- No Location -"/>
    <s v="Stephanie Greene"/>
  </r>
  <r>
    <s v="5000 - Salaries &amp; Wages"/>
    <s v="Journal"/>
    <x v="29"/>
    <s v="JE194"/>
    <m/>
    <x v="2386"/>
    <n v="949"/>
    <m/>
    <s v="HS - Head Start"/>
    <x v="12"/>
    <s v="- No Location -"/>
    <s v="Ruth Amankona"/>
  </r>
  <r>
    <s v="5000 - Salaries &amp; Wages"/>
    <s v="Journal"/>
    <x v="29"/>
    <s v="JE194"/>
    <m/>
    <x v="2387"/>
    <n v="858"/>
    <m/>
    <s v="HS - Head Start"/>
    <x v="12"/>
    <s v="- No Location -"/>
    <s v="Laura McRae"/>
  </r>
  <r>
    <s v="5000 - Salaries &amp; Wages"/>
    <s v="Journal"/>
    <x v="29"/>
    <s v="JE194"/>
    <m/>
    <x v="2388"/>
    <n v="1032.5"/>
    <m/>
    <s v="HS - Head Start"/>
    <x v="12"/>
    <s v="- No Location -"/>
    <s v="Corinna Harris"/>
  </r>
  <r>
    <s v="5000 - Salaries &amp; Wages"/>
    <s v="Journal"/>
    <x v="29"/>
    <s v="JE194"/>
    <m/>
    <x v="2389"/>
    <n v="1349"/>
    <m/>
    <s v="HS - Head Start"/>
    <x v="12"/>
    <s v="- No Location -"/>
    <s v="DeAnna Reid-Harden"/>
  </r>
  <r>
    <s v="5000 - Salaries &amp; Wages"/>
    <s v="Journal"/>
    <x v="29"/>
    <s v="JE194"/>
    <m/>
    <x v="2309"/>
    <n v="59.56"/>
    <m/>
    <s v="CCYC - Community Council of Young Children"/>
    <x v="22"/>
    <s v="Admin Office"/>
    <s v="Amie Sharer"/>
  </r>
  <r>
    <s v="5000 - Salaries &amp; Wages"/>
    <s v="Journal"/>
    <x v="29"/>
    <s v="JE194"/>
    <m/>
    <x v="2307"/>
    <n v="29.28"/>
    <m/>
    <s v="CCYC - Community Council of Young Children"/>
    <x v="22"/>
    <s v="Admin Office"/>
    <s v="Gary Mease"/>
  </r>
  <r>
    <s v="5000 - Salaries &amp; Wages"/>
    <s v="Journal"/>
    <x v="29"/>
    <s v="JE194"/>
    <m/>
    <x v="2390"/>
    <n v="1343.56"/>
    <m/>
    <s v="HF - Healthy Families"/>
    <x v="5"/>
    <s v="- No Location -"/>
    <s v="Bridgett Pollard"/>
  </r>
  <r>
    <s v="5000 - Salaries &amp; Wages"/>
    <s v="Journal"/>
    <x v="29"/>
    <s v="JE194"/>
    <m/>
    <x v="2322"/>
    <n v="986.45"/>
    <m/>
    <s v="CCR&amp;R - Child Care Resource &amp; Referral"/>
    <x v="30"/>
    <s v="- No Location -"/>
    <s v="Sue Fenick"/>
  </r>
  <r>
    <s v="5000 - Salaries &amp; Wages"/>
    <s v="Journal"/>
    <x v="29"/>
    <s v="JE194"/>
    <m/>
    <x v="2391"/>
    <n v="1923.08"/>
    <m/>
    <s v="CSBG - Community Service Block Grant"/>
    <x v="0"/>
    <s v="- No Location -"/>
    <s v="Antoine Nelson"/>
  </r>
  <r>
    <s v="5000 - Salaries &amp; Wages"/>
    <s v="Journal"/>
    <x v="29"/>
    <s v="JE194"/>
    <m/>
    <x v="2392"/>
    <n v="1398.01"/>
    <m/>
    <s v="CCR&amp;R - Child Care Resource &amp; Referral"/>
    <x v="27"/>
    <s v="- No Location -"/>
    <s v="Stacy D Cooper-Gindraw"/>
  </r>
  <r>
    <s v="5000 - Salaries &amp; Wages"/>
    <s v="Journal"/>
    <x v="29"/>
    <s v="JE194"/>
    <m/>
    <x v="2393"/>
    <n v="950"/>
    <m/>
    <s v="HS - Head Start"/>
    <x v="12"/>
    <s v="- No Location -"/>
    <s v="Ozlem Yigit"/>
  </r>
  <r>
    <s v="5000 - Salaries &amp; Wages"/>
    <s v="Journal"/>
    <x v="29"/>
    <s v="JE194"/>
    <m/>
    <x v="2394"/>
    <n v="526.33000000000004"/>
    <m/>
    <s v="HS - Head Start"/>
    <x v="12"/>
    <s v="- No Location -"/>
    <s v="Miriam Claudio"/>
  </r>
  <r>
    <s v="5000 - Salaries &amp; Wages"/>
    <s v="Journal"/>
    <x v="29"/>
    <s v="JE194"/>
    <m/>
    <x v="2395"/>
    <n v="395.63"/>
    <m/>
    <s v="HS - Head Start"/>
    <x v="12"/>
    <s v="Admin Office"/>
    <s v="Michelle Hewitt"/>
  </r>
  <r>
    <s v="5000 - Salaries &amp; Wages"/>
    <s v="Journal"/>
    <x v="29"/>
    <s v="JE194"/>
    <m/>
    <x v="2396"/>
    <n v="600"/>
    <m/>
    <s v="HS - Head Start"/>
    <x v="12"/>
    <s v="- No Location -"/>
    <s v="Michelle Berry-Davis"/>
  </r>
  <r>
    <s v="5000 - Salaries &amp; Wages"/>
    <s v="Journal"/>
    <x v="29"/>
    <s v="JE194"/>
    <m/>
    <x v="2397"/>
    <n v="1578.71"/>
    <m/>
    <s v="HS - Head Start"/>
    <x v="12"/>
    <s v="- No Location -"/>
    <s v="Kristen Furniss"/>
  </r>
  <r>
    <s v="5000 - Salaries &amp; Wages"/>
    <s v="Journal"/>
    <x v="29"/>
    <s v="JE194"/>
    <m/>
    <x v="2308"/>
    <n v="2091.83"/>
    <m/>
    <s v="CSBG - Community Service Block Grant"/>
    <x v="0"/>
    <s v="Admin Office"/>
    <s v="Ruben Johnson"/>
  </r>
  <r>
    <s v="5000 - Salaries &amp; Wages"/>
    <s v="Journal"/>
    <x v="29"/>
    <s v="JE194"/>
    <m/>
    <x v="2398"/>
    <n v="1275.21"/>
    <m/>
    <s v="HS - Head Start"/>
    <x v="12"/>
    <s v="- No Location -"/>
    <s v="Verdina Pryor"/>
  </r>
  <r>
    <s v="5000 - Salaries &amp; Wages"/>
    <s v="Journal"/>
    <x v="29"/>
    <s v="JE194"/>
    <m/>
    <x v="2399"/>
    <n v="855"/>
    <m/>
    <s v="HS - Head Start"/>
    <x v="12"/>
    <s v="- No Location -"/>
    <s v="May Elkady"/>
  </r>
  <r>
    <s v="5000 - Salaries &amp; Wages"/>
    <s v="Journal"/>
    <x v="29"/>
    <s v="JE194"/>
    <m/>
    <x v="2400"/>
    <n v="100.94"/>
    <m/>
    <s v="HF - Healthy Families"/>
    <x v="21"/>
    <s v="- No Location -"/>
    <s v="Claire Garner"/>
  </r>
  <r>
    <s v="5000 - Salaries &amp; Wages"/>
    <s v="Journal"/>
    <x v="29"/>
    <s v="JE194"/>
    <m/>
    <x v="2401"/>
    <n v="918.13"/>
    <m/>
    <s v="CCR&amp;R - Child Care Resource &amp; Referral"/>
    <x v="28"/>
    <s v="- No Location -"/>
    <s v="Devita Smith"/>
  </r>
  <r>
    <s v="5000 - Salaries &amp; Wages"/>
    <s v="Journal"/>
    <x v="29"/>
    <s v="JE194"/>
    <m/>
    <x v="2402"/>
    <n v="1348.78"/>
    <m/>
    <s v="CCR&amp;R - Child Care Resource &amp; Referral"/>
    <x v="30"/>
    <s v="- No Location -"/>
    <s v="Christine Morrison"/>
  </r>
  <r>
    <s v="5000 - Salaries &amp; Wages"/>
    <s v="Journal"/>
    <x v="29"/>
    <s v="JE194"/>
    <m/>
    <x v="2403"/>
    <n v="1079.98"/>
    <m/>
    <s v="HS - Head Start"/>
    <x v="12"/>
    <s v="- No Location -"/>
    <s v="Bibiana Arreguin"/>
  </r>
  <r>
    <s v="5000 - Salaries &amp; Wages"/>
    <s v="Journal"/>
    <x v="29"/>
    <s v="JE194"/>
    <m/>
    <x v="2404"/>
    <n v="764.92"/>
    <m/>
    <s v="HS - Head Start"/>
    <x v="12"/>
    <s v="- No Location -"/>
    <s v="Tawona Hill"/>
  </r>
  <r>
    <s v="5000 - Salaries &amp; Wages"/>
    <s v="Journal"/>
    <x v="29"/>
    <s v="JE194"/>
    <m/>
    <x v="2405"/>
    <n v="204"/>
    <m/>
    <s v="HS - Head Start"/>
    <x v="12"/>
    <s v="- No Location -"/>
    <s v="Marwah Rabeeah"/>
  </r>
  <r>
    <s v="5000 - Salaries &amp; Wages"/>
    <s v="Journal"/>
    <x v="29"/>
    <s v="JE194"/>
    <m/>
    <x v="2406"/>
    <n v="1551.18"/>
    <m/>
    <s v="HS - Head Start"/>
    <x v="12"/>
    <s v="- No Location -"/>
    <s v="Lynn Orangers"/>
  </r>
  <r>
    <s v="5000 - Salaries &amp; Wages"/>
    <s v="Journal"/>
    <x v="29"/>
    <s v="JE194"/>
    <m/>
    <x v="2342"/>
    <n v="613.88"/>
    <m/>
    <s v="EHS - Early Head Start"/>
    <x v="6"/>
    <s v="Admin Office"/>
    <s v="Elayne Schermerhorn"/>
  </r>
  <r>
    <s v="5000 - Salaries &amp; Wages"/>
    <s v="Journal"/>
    <x v="29"/>
    <s v="JE194"/>
    <m/>
    <x v="2407"/>
    <n v="894"/>
    <m/>
    <s v="HS - Head Start"/>
    <x v="12"/>
    <s v="- No Location -"/>
    <s v="Kishawn Barnes"/>
  </r>
  <r>
    <s v="5000 - Salaries &amp; Wages"/>
    <s v="Journal"/>
    <x v="29"/>
    <s v="JE194"/>
    <m/>
    <x v="2325"/>
    <n v="292.27999999999997"/>
    <m/>
    <s v="CCR&amp;R - Child Care Resource &amp; Referral"/>
    <x v="18"/>
    <s v="Admin Office"/>
    <s v="Greta Peterson"/>
  </r>
  <r>
    <s v="5000 - Salaries &amp; Wages"/>
    <s v="Journal"/>
    <x v="29"/>
    <s v="JE194"/>
    <m/>
    <x v="2309"/>
    <n v="24.87"/>
    <m/>
    <s v="HPRP2 - Homeless Prevention Rapid Rehousing"/>
    <x v="8"/>
    <s v="Admin Office"/>
    <s v="Amie Sharer"/>
  </r>
  <r>
    <s v="5000 - Salaries &amp; Wages"/>
    <s v="Journal"/>
    <x v="29"/>
    <s v="JE194"/>
    <m/>
    <x v="2408"/>
    <n v="820.26"/>
    <m/>
    <s v="USF - Universal Service Fund"/>
    <x v="9"/>
    <s v="- No Location -"/>
    <s v="Donna Hajzer"/>
  </r>
  <r>
    <s v="5000 - Salaries &amp; Wages"/>
    <s v="Journal"/>
    <x v="29"/>
    <s v="JE194"/>
    <m/>
    <x v="2305"/>
    <n v="997.29"/>
    <m/>
    <s v="CCYC - Community Council of Young Children"/>
    <x v="22"/>
    <s v="Admin Office"/>
    <s v="Janessa Rivera"/>
  </r>
  <r>
    <s v="5000 - Salaries &amp; Wages"/>
    <s v="Journal"/>
    <x v="29"/>
    <s v="JE194"/>
    <m/>
    <x v="2354"/>
    <n v="548.99"/>
    <m/>
    <s v="CSBG - Community Service Block Grant"/>
    <x v="0"/>
    <s v="Admin Office"/>
    <s v="Manvir Gill"/>
  </r>
  <r>
    <s v="5000 - Salaries &amp; Wages"/>
    <s v="Journal"/>
    <x v="29"/>
    <s v="JE194"/>
    <m/>
    <x v="2342"/>
    <n v="906.65"/>
    <m/>
    <s v="CCR&amp;R - Child Care Resource &amp; Referral"/>
    <x v="18"/>
    <s v="Admin Office"/>
    <s v="Elayne Schermerhorn"/>
  </r>
  <r>
    <s v="5000 - Salaries &amp; Wages"/>
    <s v="Journal"/>
    <x v="29"/>
    <s v="JE194"/>
    <m/>
    <x v="2351"/>
    <n v="455.56"/>
    <m/>
    <s v="USF - Universal Service Fund"/>
    <x v="9"/>
    <s v="- No Location -"/>
    <s v="Rovenna Overton"/>
  </r>
  <r>
    <s v="5000 - Salaries &amp; Wages"/>
    <s v="Journal"/>
    <x v="29"/>
    <s v="JE194"/>
    <m/>
    <x v="2409"/>
    <n v="1221.67"/>
    <m/>
    <s v="EHS - Early Head Start"/>
    <x v="6"/>
    <s v="- No Location -"/>
    <s v="Toxi Miller"/>
  </r>
  <r>
    <s v="5000 - Salaries &amp; Wages"/>
    <s v="Journal"/>
    <x v="29"/>
    <s v="JE194"/>
    <m/>
    <x v="2305"/>
    <n v="637.03"/>
    <m/>
    <s v="CSBG - Community Service Block Grant"/>
    <x v="0"/>
    <s v="Admin Office"/>
    <s v="Janessa Rivera"/>
  </r>
  <r>
    <s v="5000 - Salaries &amp; Wages"/>
    <s v="Journal"/>
    <x v="29"/>
    <s v="JE194"/>
    <m/>
    <x v="2410"/>
    <n v="1885.19"/>
    <m/>
    <s v="CCR&amp;R - Child Care Resource &amp; Referral"/>
    <x v="28"/>
    <s v="- No Location -"/>
    <s v="Shellinda Hardie"/>
  </r>
  <r>
    <s v="5000 - Salaries &amp; Wages"/>
    <s v="Journal"/>
    <x v="29"/>
    <s v="JE194"/>
    <m/>
    <x v="2411"/>
    <n v="1353.75"/>
    <m/>
    <s v="HS - Head Start"/>
    <x v="12"/>
    <s v="- No Location -"/>
    <s v="Sumeyra Ceylan"/>
  </r>
  <r>
    <s v="5000 - Salaries &amp; Wages"/>
    <s v="Journal"/>
    <x v="29"/>
    <s v="JE194"/>
    <m/>
    <x v="2412"/>
    <n v="204"/>
    <m/>
    <s v="HS - Head Start"/>
    <x v="12"/>
    <s v="- No Location -"/>
    <s v="Jasmine Reed"/>
  </r>
  <r>
    <s v="5000 - Salaries &amp; Wages"/>
    <s v="Journal"/>
    <x v="29"/>
    <s v="JE194"/>
    <m/>
    <x v="2413"/>
    <n v="692.13"/>
    <m/>
    <s v="USF - Universal Service Fund"/>
    <x v="9"/>
    <s v="- No Location -"/>
    <s v="Constance Pritchett"/>
  </r>
  <r>
    <s v="5000 - Salaries &amp; Wages"/>
    <s v="Journal"/>
    <x v="29"/>
    <s v="JE194"/>
    <m/>
    <x v="2414"/>
    <n v="524.1"/>
    <m/>
    <s v="USF - Universal Service Fund"/>
    <x v="9"/>
    <s v="- No Location -"/>
    <s v="Vincent Padilla"/>
  </r>
  <r>
    <s v="5000 - Salaries &amp; Wages"/>
    <s v="Journal"/>
    <x v="29"/>
    <s v="JE194"/>
    <m/>
    <x v="2415"/>
    <n v="1373.29"/>
    <m/>
    <s v="HF - Healthy Families"/>
    <x v="4"/>
    <s v="- No Location -"/>
    <s v="Marissa Stellwag"/>
  </r>
  <r>
    <s v="5000 - Salaries &amp; Wages"/>
    <s v="Journal"/>
    <x v="29"/>
    <s v="JE194"/>
    <m/>
    <x v="2416"/>
    <n v="690"/>
    <m/>
    <s v="HS - Head Start"/>
    <x v="12"/>
    <s v="- No Location -"/>
    <s v="Danyel Saxton"/>
  </r>
  <r>
    <s v="5000 - Salaries &amp; Wages"/>
    <s v="Journal"/>
    <x v="29"/>
    <s v="JE194"/>
    <m/>
    <x v="2417"/>
    <n v="849"/>
    <m/>
    <s v="HS - Head Start"/>
    <x v="12"/>
    <s v="- No Location -"/>
    <s v="Donna Wilbur"/>
  </r>
  <r>
    <s v="5000 - Salaries &amp; Wages"/>
    <s v="Journal"/>
    <x v="29"/>
    <s v="JE194"/>
    <m/>
    <x v="2418"/>
    <n v="941.87"/>
    <m/>
    <s v="HS - Head Start"/>
    <x v="12"/>
    <s v="- No Location -"/>
    <s v="Bobby Johnson"/>
  </r>
  <r>
    <s v="5000 - Salaries &amp; Wages"/>
    <s v="Journal"/>
    <x v="29"/>
    <s v="JE194"/>
    <m/>
    <x v="2419"/>
    <n v="1391.75"/>
    <m/>
    <s v="HS - Head Start"/>
    <x v="12"/>
    <s v="- No Location -"/>
    <s v="Maiada Ramadan"/>
  </r>
  <r>
    <s v="5000 - Salaries &amp; Wages"/>
    <s v="Journal"/>
    <x v="29"/>
    <s v="JE194"/>
    <m/>
    <x v="2420"/>
    <n v="1834.95"/>
    <m/>
    <s v="HS - Head Start"/>
    <x v="12"/>
    <s v="- No Location -"/>
    <s v="ISATA BAH"/>
  </r>
  <r>
    <s v="5000 - Salaries &amp; Wages"/>
    <s v="Journal"/>
    <x v="29"/>
    <s v="JE194"/>
    <m/>
    <x v="2344"/>
    <n v="160.83000000000001"/>
    <m/>
    <s v="CCR&amp;R - Child Care Resource &amp; Referral"/>
    <x v="18"/>
    <s v="Admin Office"/>
    <s v="Sharon Forman"/>
  </r>
  <r>
    <s v="5000 - Salaries &amp; Wages"/>
    <s v="Journal"/>
    <x v="29"/>
    <s v="JE194"/>
    <m/>
    <x v="2421"/>
    <n v="165"/>
    <m/>
    <s v="CCFP - Child Care Food Program"/>
    <x v="24"/>
    <s v="- No Location -"/>
    <s v="Gabrielle Morton"/>
  </r>
  <r>
    <s v="5000 - Salaries &amp; Wages"/>
    <s v="Journal"/>
    <x v="29"/>
    <s v="JE194"/>
    <m/>
    <x v="2308"/>
    <n v="367.39"/>
    <m/>
    <s v="EHS - Early Head Start"/>
    <x v="6"/>
    <s v="Admin Office"/>
    <s v="Ruben Johnson"/>
  </r>
  <r>
    <s v="5000 - Salaries &amp; Wages"/>
    <s v="Journal"/>
    <x v="29"/>
    <s v="JE194"/>
    <m/>
    <x v="2422"/>
    <n v="1143.75"/>
    <m/>
    <s v="HS - Head Start"/>
    <x v="12"/>
    <s v="- No Location -"/>
    <s v="Natasha Joseph"/>
  </r>
  <r>
    <s v="5000 - Salaries &amp; Wages"/>
    <s v="Journal"/>
    <x v="29"/>
    <s v="JE194"/>
    <m/>
    <x v="2328"/>
    <n v="65.38"/>
    <m/>
    <s v="Mt Holly Schools"/>
    <x v="15"/>
    <s v="- No Location -"/>
    <s v="Tanya Glenn-Butler"/>
  </r>
  <r>
    <s v="5000 - Salaries &amp; Wages"/>
    <s v="Journal"/>
    <x v="29"/>
    <s v="JE194"/>
    <m/>
    <x v="2423"/>
    <n v="902.36"/>
    <m/>
    <s v="CCR&amp;R - Child Care Resource &amp; Referral"/>
    <x v="30"/>
    <s v="- No Location -"/>
    <s v="Vivyan Saloka"/>
  </r>
  <r>
    <s v="5000 - Salaries &amp; Wages"/>
    <s v="Journal"/>
    <x v="29"/>
    <s v="JE194"/>
    <m/>
    <x v="2424"/>
    <n v="924"/>
    <m/>
    <s v="HS - Head Start"/>
    <x v="12"/>
    <s v="- No Location -"/>
    <s v="Carolyn Weston"/>
  </r>
  <r>
    <s v="5000 - Salaries &amp; Wages"/>
    <s v="Journal"/>
    <x v="29"/>
    <s v="JE194"/>
    <m/>
    <x v="2307"/>
    <n v="330.5"/>
    <m/>
    <s v="CCR&amp;R - Child Care Resource &amp; Referral"/>
    <x v="18"/>
    <s v="Admin Office"/>
    <s v="Gary Mease"/>
  </r>
  <r>
    <s v="5000 - Salaries &amp; Wages"/>
    <s v="Journal"/>
    <x v="29"/>
    <s v="JE194"/>
    <m/>
    <x v="2325"/>
    <n v="146.13999999999999"/>
    <m/>
    <s v="CCFP - Child Care Food Program"/>
    <x v="24"/>
    <s v="Admin Office"/>
    <s v="Greta Peterson"/>
  </r>
  <r>
    <s v="5000 - Salaries &amp; Wages"/>
    <s v="Journal"/>
    <x v="29"/>
    <s v="JE194"/>
    <m/>
    <x v="2425"/>
    <n v="935.67"/>
    <m/>
    <s v="CCR&amp;R - Child Care Resource &amp; Referral"/>
    <x v="28"/>
    <s v="- No Location -"/>
    <s v="Andrea Ferrare"/>
  </r>
  <r>
    <s v="5000 - Salaries &amp; Wages"/>
    <s v="Journal"/>
    <x v="29"/>
    <s v="JE194"/>
    <m/>
    <x v="2309"/>
    <n v="1003.1"/>
    <m/>
    <s v="HS - Head Start"/>
    <x v="12"/>
    <s v="Admin Office"/>
    <s v="Amie Sharer"/>
  </r>
  <r>
    <s v="5000 - Salaries &amp; Wages"/>
    <s v="Journal"/>
    <x v="29"/>
    <s v="JE194"/>
    <m/>
    <x v="2426"/>
    <n v="2387.89"/>
    <m/>
    <s v="HS - Head Start"/>
    <x v="12"/>
    <s v="- No Location -"/>
    <s v="Natalie Mitchem"/>
  </r>
  <r>
    <s v="5000 - Salaries &amp; Wages"/>
    <s v="Journal"/>
    <x v="29"/>
    <s v="JE194"/>
    <m/>
    <x v="2427"/>
    <n v="950"/>
    <m/>
    <s v="HS - Head Start"/>
    <x v="12"/>
    <s v="- No Location -"/>
    <s v="Matthew Ditmar"/>
  </r>
  <r>
    <s v="5000 - Salaries &amp; Wages"/>
    <s v="Journal"/>
    <x v="29"/>
    <s v="JE194"/>
    <m/>
    <x v="2428"/>
    <n v="1015.57"/>
    <m/>
    <s v="HS - Head Start"/>
    <x v="12"/>
    <s v="- No Location -"/>
    <s v="Maria Figueroa"/>
  </r>
  <r>
    <s v="5000 - Salaries &amp; Wages"/>
    <s v="Journal"/>
    <x v="29"/>
    <s v="JE194"/>
    <m/>
    <x v="2429"/>
    <n v="459.52"/>
    <m/>
    <s v="EHS - Early Head Start"/>
    <x v="6"/>
    <s v="Admin Office"/>
    <s v="Sharon Forman"/>
  </r>
  <r>
    <s v="5000 - Salaries &amp; Wages"/>
    <s v="Journal"/>
    <x v="29"/>
    <s v="JE194"/>
    <m/>
    <x v="2430"/>
    <n v="800.5"/>
    <m/>
    <s v="HS - Head Start"/>
    <x v="12"/>
    <s v="- No Location -"/>
    <s v="Farhanaz Habib"/>
  </r>
  <r>
    <s v="5000 - Salaries &amp; Wages"/>
    <s v="Journal"/>
    <x v="29"/>
    <s v="JE194"/>
    <m/>
    <x v="2351"/>
    <n v="344.34"/>
    <m/>
    <s v="HPRP2 - Homeless Prevention Rapid Rehousing"/>
    <x v="8"/>
    <s v="- No Location -"/>
    <s v="Rovenna Overton"/>
  </r>
  <r>
    <s v="5000 - Salaries &amp; Wages"/>
    <s v="Journal"/>
    <x v="29"/>
    <s v="JE194"/>
    <m/>
    <x v="2301"/>
    <n v="103.76"/>
    <m/>
    <s v="CSBG - Community Service Block Grant"/>
    <x v="0"/>
    <s v="Admin Office"/>
    <s v="Francine Taylor"/>
  </r>
  <r>
    <s v="5000 - Salaries &amp; Wages"/>
    <s v="Journal"/>
    <x v="29"/>
    <s v="JE194"/>
    <m/>
    <x v="2352"/>
    <n v="196.59"/>
    <m/>
    <s v="EHS - Early Head Start"/>
    <x v="6"/>
    <s v="Admin Office"/>
    <s v="Robert Mayfield"/>
  </r>
  <r>
    <s v="5000 - Salaries &amp; Wages"/>
    <s v="Journal"/>
    <x v="29"/>
    <s v="JE194"/>
    <m/>
    <x v="2431"/>
    <n v="831"/>
    <m/>
    <s v="HS - Head Start"/>
    <x v="12"/>
    <s v="- No Location -"/>
    <s v="Cigdem Ozdemir"/>
  </r>
  <r>
    <s v="5000 - Salaries &amp; Wages"/>
    <s v="Journal"/>
    <x v="29"/>
    <s v="JE194"/>
    <m/>
    <x v="2432"/>
    <n v="843"/>
    <m/>
    <s v="HS - Head Start"/>
    <x v="12"/>
    <s v="- No Location -"/>
    <s v="Kimberly Farrell"/>
  </r>
  <r>
    <s v="5000 - Salaries &amp; Wages"/>
    <s v="Journal"/>
    <x v="29"/>
    <s v="JE194"/>
    <m/>
    <x v="2433"/>
    <n v="1085.44"/>
    <m/>
    <s v="HS - Head Start"/>
    <x v="12"/>
    <s v="- No Location -"/>
    <s v="Janet Leonard"/>
  </r>
  <r>
    <s v="5000 - Salaries &amp; Wages"/>
    <s v="Journal"/>
    <x v="29"/>
    <s v="JE194"/>
    <m/>
    <x v="2434"/>
    <n v="1287.22"/>
    <m/>
    <s v="CCR&amp;R - Child Care Resource &amp; Referral"/>
    <x v="28"/>
    <s v="- No Location -"/>
    <s v="Janelle Yvette Sample"/>
  </r>
  <r>
    <s v="5000 - Salaries &amp; Wages"/>
    <s v="Journal"/>
    <x v="29"/>
    <s v="JE194"/>
    <m/>
    <x v="2435"/>
    <n v="578.62"/>
    <m/>
    <s v="USF - Universal Service Fund"/>
    <x v="9"/>
    <s v="- No Location -"/>
    <s v="Quamillah Nelson"/>
  </r>
  <r>
    <s v="5000 - Salaries &amp; Wages"/>
    <s v="Journal"/>
    <x v="29"/>
    <s v="JE194"/>
    <m/>
    <x v="2436"/>
    <n v="1393.86"/>
    <m/>
    <s v="CCR&amp;R - Child Care Resource &amp; Referral"/>
    <x v="27"/>
    <s v="- No Location -"/>
    <s v="Kathryn Simone"/>
  </r>
  <r>
    <s v="5000 - Salaries &amp; Wages"/>
    <s v="Journal"/>
    <x v="29"/>
    <s v="JE194"/>
    <m/>
    <x v="2437"/>
    <n v="1400.88"/>
    <m/>
    <s v="CCR&amp;R - Child Care Resource &amp; Referral"/>
    <x v="27"/>
    <s v="- No Location -"/>
    <s v="Judith Byrne"/>
  </r>
  <r>
    <s v="5000 - Salaries &amp; Wages"/>
    <s v="Journal"/>
    <x v="29"/>
    <s v="JE194"/>
    <m/>
    <x v="2438"/>
    <n v="600"/>
    <m/>
    <s v="HS - Head Start"/>
    <x v="12"/>
    <s v="- No Location -"/>
    <s v="Dylan Hall"/>
  </r>
  <r>
    <s v="5000 - Salaries &amp; Wages"/>
    <s v="Journal"/>
    <x v="29"/>
    <s v="JE194"/>
    <m/>
    <x v="2383"/>
    <n v="1344.43"/>
    <m/>
    <s v="HS - Head Start"/>
    <x v="12"/>
    <s v="- No Location -"/>
    <s v="Tammy Joyce"/>
  </r>
  <r>
    <s v="5000 - Salaries &amp; Wages"/>
    <s v="Journal"/>
    <x v="29"/>
    <s v="JE194"/>
    <m/>
    <x v="2439"/>
    <n v="843"/>
    <m/>
    <s v="HS - Head Start"/>
    <x v="12"/>
    <s v="- No Location -"/>
    <s v="Saliha Yanik"/>
  </r>
  <r>
    <s v="5000 - Salaries &amp; Wages"/>
    <s v="Journal"/>
    <x v="29"/>
    <s v="JE194"/>
    <m/>
    <x v="2440"/>
    <n v="709.03"/>
    <m/>
    <s v="HS - Head Start"/>
    <x v="12"/>
    <s v="- No Location -"/>
    <s v="Nasirah Aminuddin"/>
  </r>
  <r>
    <s v="5000 - Salaries &amp; Wages"/>
    <s v="Journal"/>
    <x v="29"/>
    <s v="JE194"/>
    <m/>
    <x v="2400"/>
    <n v="190.72"/>
    <m/>
    <s v="HF - Healthy Families"/>
    <x v="4"/>
    <s v="- No Location -"/>
    <s v="Claire Garner"/>
  </r>
  <r>
    <s v="5000 - Salaries &amp; Wages"/>
    <s v="Journal"/>
    <x v="29"/>
    <s v="JE194"/>
    <m/>
    <x v="2441"/>
    <n v="849"/>
    <m/>
    <s v="HS - Head Start"/>
    <x v="12"/>
    <s v="- No Location -"/>
    <s v="Doreen Knaupp"/>
  </r>
  <r>
    <s v="5000 - Salaries &amp; Wages"/>
    <s v="Journal"/>
    <x v="29"/>
    <s v="JE194"/>
    <m/>
    <x v="2442"/>
    <n v="648"/>
    <m/>
    <s v="HS - Head Start"/>
    <x v="12"/>
    <s v="- No Location -"/>
    <s v="Syrena Moss"/>
  </r>
  <r>
    <s v="5000 - Salaries &amp; Wages"/>
    <s v="Journal"/>
    <x v="29"/>
    <s v="JE194"/>
    <m/>
    <x v="2308"/>
    <n v="121.83"/>
    <m/>
    <s v="USF - Universal Service Fund"/>
    <x v="9"/>
    <s v="Admin Office"/>
    <s v="Ruben Johnson"/>
  </r>
  <r>
    <s v="5000 - Salaries &amp; Wages"/>
    <s v="Journal"/>
    <x v="29"/>
    <s v="JE194"/>
    <m/>
    <x v="2443"/>
    <n v="1301.28"/>
    <m/>
    <s v="EHS - Early Head Start"/>
    <x v="6"/>
    <s v="- No Location -"/>
    <s v="Pantida Wescott"/>
  </r>
  <r>
    <s v="5000 - Salaries &amp; Wages"/>
    <s v="Journal"/>
    <x v="29"/>
    <s v="JE194"/>
    <m/>
    <x v="2444"/>
    <n v="840"/>
    <m/>
    <s v="Mt Holly Schools"/>
    <x v="15"/>
    <s v="- No Location -"/>
    <s v="Hafize Firat"/>
  </r>
  <r>
    <s v="5000 - Salaries &amp; Wages"/>
    <s v="Journal"/>
    <x v="29"/>
    <s v="JE194"/>
    <m/>
    <x v="2325"/>
    <n v="146.13999999999999"/>
    <m/>
    <s v="USF - Universal Service Fund"/>
    <x v="9"/>
    <s v="Admin Office"/>
    <s v="Greta Peterson"/>
  </r>
  <r>
    <s v="5000 - Salaries &amp; Wages"/>
    <s v="Journal"/>
    <x v="29"/>
    <s v="JE194"/>
    <m/>
    <x v="2351"/>
    <n v="476.5"/>
    <m/>
    <s v="CSBG - Community Service Block Grant"/>
    <x v="0"/>
    <s v="- No Location -"/>
    <s v="Rovenna Overton"/>
  </r>
  <r>
    <s v="5000 - Salaries &amp; Wages"/>
    <s v="Journal"/>
    <x v="29"/>
    <s v="JE194"/>
    <m/>
    <x v="2330"/>
    <n v="487.16"/>
    <m/>
    <s v="CSBG - Community Service Block Grant"/>
    <x v="0"/>
    <s v="Admin Office"/>
    <s v="Kyle Edwards"/>
  </r>
  <r>
    <s v="5000 - Salaries &amp; Wages"/>
    <s v="Journal"/>
    <x v="29"/>
    <s v="JE194"/>
    <m/>
    <x v="2445"/>
    <n v="1330.38"/>
    <m/>
    <s v="EHS - Early Head Start"/>
    <x v="6"/>
    <s v="- No Location -"/>
    <s v="Ayanna Martin"/>
  </r>
  <r>
    <s v="5000 - Salaries &amp; Wages"/>
    <s v="Journal"/>
    <x v="29"/>
    <s v="JE194"/>
    <m/>
    <x v="2446"/>
    <n v="1004.5"/>
    <m/>
    <s v="EHS - Early Head Start"/>
    <x v="6"/>
    <s v="- No Location -"/>
    <s v="Elizabeth Jensen"/>
  </r>
  <r>
    <s v="5000 - Salaries &amp; Wages"/>
    <s v="Journal"/>
    <x v="29"/>
    <s v="JE194"/>
    <m/>
    <x v="2301"/>
    <n v="114.23"/>
    <m/>
    <s v="EHS - Early Head Start"/>
    <x v="6"/>
    <s v="Admin Office"/>
    <s v="Francine Taylor"/>
  </r>
  <r>
    <s v="5000 - Salaries &amp; Wages"/>
    <s v="Journal"/>
    <x v="29"/>
    <s v="JE194"/>
    <m/>
    <x v="2447"/>
    <n v="948.39"/>
    <m/>
    <s v="CCR&amp;R - Child Care Resource &amp; Referral"/>
    <x v="28"/>
    <s v="- No Location -"/>
    <s v="Victoria Reger"/>
  </r>
  <r>
    <s v="5000 - Salaries &amp; Wages"/>
    <s v="Journal"/>
    <x v="29"/>
    <s v="JE194"/>
    <m/>
    <x v="2448"/>
    <n v="468.73"/>
    <m/>
    <s v="HS - Head Start"/>
    <x v="12"/>
    <s v="- No Location -"/>
    <s v="Donna Wilbur"/>
  </r>
  <r>
    <s v="5000 - Salaries &amp; Wages"/>
    <s v="Journal"/>
    <x v="29"/>
    <s v="JE194"/>
    <m/>
    <x v="2449"/>
    <n v="906"/>
    <m/>
    <s v="HS - Head Start"/>
    <x v="12"/>
    <s v="- No Location -"/>
    <s v="Yvette Carpenter"/>
  </r>
  <r>
    <s v="5000 - Salaries &amp; Wages"/>
    <s v="Journal"/>
    <x v="29"/>
    <s v="JE194"/>
    <m/>
    <x v="2301"/>
    <n v="613.46"/>
    <m/>
    <s v="CCR&amp;R - Child Care Resource &amp; Referral"/>
    <x v="18"/>
    <s v="Admin Office"/>
    <s v="Francine Taylor"/>
  </r>
  <r>
    <s v="5000 - Salaries &amp; Wages"/>
    <s v="Journal"/>
    <x v="29"/>
    <s v="JE194"/>
    <m/>
    <x v="2450"/>
    <n v="624"/>
    <m/>
    <s v="HS - Head Start"/>
    <x v="12"/>
    <s v="- No Location -"/>
    <s v="Sabrina Manir"/>
  </r>
  <r>
    <s v="5000 - Salaries &amp; Wages"/>
    <s v="Journal"/>
    <x v="29"/>
    <s v="JE194"/>
    <m/>
    <x v="2330"/>
    <n v="70.680000000000007"/>
    <m/>
    <s v="HF - Healthy Families"/>
    <x v="5"/>
    <s v="Admin Office"/>
    <s v="Kyle Edwards"/>
  </r>
  <r>
    <s v="5000 - Salaries &amp; Wages"/>
    <s v="Journal"/>
    <x v="29"/>
    <s v="JE194"/>
    <m/>
    <x v="2451"/>
    <n v="2339.5700000000002"/>
    <m/>
    <s v="CCR&amp;R - Child Care Resource &amp; Referral"/>
    <x v="28"/>
    <s v="- No Location -"/>
    <s v="Susan Ford"/>
  </r>
  <r>
    <s v="5000 - Salaries &amp; Wages"/>
    <s v="Journal"/>
    <x v="29"/>
    <s v="JE194"/>
    <m/>
    <x v="2452"/>
    <n v="445.31"/>
    <m/>
    <s v="HS - Head Start"/>
    <x v="12"/>
    <s v="- No Location -"/>
    <s v="Reyhan Canturk"/>
  </r>
  <r>
    <s v="5000 - Salaries &amp; Wages"/>
    <s v="Journal"/>
    <x v="29"/>
    <s v="JE194"/>
    <m/>
    <x v="2354"/>
    <n v="1555.35"/>
    <m/>
    <s v="HS - Head Start"/>
    <x v="12"/>
    <s v="Admin Office"/>
    <s v="Manvir Gill"/>
  </r>
  <r>
    <s v="5000 - Salaries &amp; Wages"/>
    <s v="Journal"/>
    <x v="29"/>
    <s v="JE194"/>
    <m/>
    <x v="2301"/>
    <n v="1015.38"/>
    <m/>
    <s v="HS - Head Start"/>
    <x v="12"/>
    <s v="Admin Office"/>
    <s v="Francine Taylor"/>
  </r>
  <r>
    <s v="5000 - Salaries &amp; Wages"/>
    <s v="Journal"/>
    <x v="29"/>
    <s v="JE194"/>
    <m/>
    <x v="2309"/>
    <n v="812.88"/>
    <m/>
    <s v="CCR&amp;R - Child Care Resource &amp; Referral"/>
    <x v="18"/>
    <s v="Admin Office"/>
    <s v="Amie Sharer"/>
  </r>
  <r>
    <s v="5000 - Salaries &amp; Wages"/>
    <s v="Journal"/>
    <x v="29"/>
    <s v="JE194"/>
    <m/>
    <x v="2354"/>
    <n v="33.07"/>
    <m/>
    <s v="HPRP2 - Homeless Prevention Rapid Rehousing"/>
    <x v="8"/>
    <s v="Admin Office"/>
    <s v="Manvir Gill"/>
  </r>
  <r>
    <s v="5000 - Salaries &amp; Wages"/>
    <s v="Journal"/>
    <x v="29"/>
    <s v="JE194"/>
    <m/>
    <x v="2453"/>
    <n v="867.23"/>
    <m/>
    <s v="EHS - Early Head Start"/>
    <x v="6"/>
    <s v="- No Location -"/>
    <s v="Heather Toppin"/>
  </r>
  <r>
    <s v="5000 - Salaries &amp; Wages"/>
    <s v="Journal"/>
    <x v="29"/>
    <s v="JE194"/>
    <m/>
    <x v="2454"/>
    <n v="665"/>
    <m/>
    <s v="HS - Head Start"/>
    <x v="12"/>
    <s v="- No Location -"/>
    <s v="Eva Townes"/>
  </r>
  <r>
    <s v="5000 - Salaries &amp; Wages"/>
    <s v="Journal"/>
    <x v="29"/>
    <s v="JE194"/>
    <m/>
    <x v="2455"/>
    <n v="1482.05"/>
    <m/>
    <s v="HS - Head Start"/>
    <x v="12"/>
    <s v="- No Location -"/>
    <s v="Patricia Goldwire"/>
  </r>
  <r>
    <s v="5000 - Salaries &amp; Wages"/>
    <s v="Journal"/>
    <x v="29"/>
    <s v="JE194"/>
    <m/>
    <x v="2456"/>
    <n v="718.62"/>
    <m/>
    <s v="HS - Head Start"/>
    <x v="12"/>
    <s v="- No Location -"/>
    <s v="Jennifer Elder"/>
  </r>
  <r>
    <s v="5000 - Salaries &amp; Wages"/>
    <s v="Journal"/>
    <x v="29"/>
    <s v="JE194"/>
    <m/>
    <x v="2352"/>
    <n v="196.59"/>
    <m/>
    <s v="HS - Head Start"/>
    <x v="12"/>
    <s v="Admin Office"/>
    <s v="Robert Mayfield"/>
  </r>
  <r>
    <s v="5000 - Salaries &amp; Wages"/>
    <s v="Journal"/>
    <x v="29"/>
    <s v="JE194"/>
    <m/>
    <x v="2457"/>
    <n v="846"/>
    <m/>
    <s v="HS - Head Start"/>
    <x v="12"/>
    <s v="- No Location -"/>
    <s v="Regina McCall"/>
  </r>
  <r>
    <s v="5000 - Salaries &amp; Wages"/>
    <s v="Journal"/>
    <x v="29"/>
    <s v="JE194"/>
    <m/>
    <x v="2458"/>
    <n v="765"/>
    <m/>
    <s v="HS - Head Start"/>
    <x v="12"/>
    <s v="- No Location -"/>
    <s v="Louthel Tucker"/>
  </r>
  <r>
    <s v="5000 - Salaries &amp; Wages"/>
    <s v="Journal"/>
    <x v="29"/>
    <s v="JE194"/>
    <m/>
    <x v="2459"/>
    <n v="1449.35"/>
    <m/>
    <s v="HF - Healthy Families"/>
    <x v="4"/>
    <s v="- No Location -"/>
    <s v="Elizabeth Boehmke"/>
  </r>
  <r>
    <s v="5000 - Salaries &amp; Wages"/>
    <s v="Journal"/>
    <x v="29"/>
    <s v="JE194"/>
    <m/>
    <x v="2354"/>
    <n v="987.85"/>
    <m/>
    <s v="CSBG - Community Service Block Grant"/>
    <x v="17"/>
    <s v="Admin Office"/>
    <s v="Manvir Gill"/>
  </r>
  <r>
    <s v="5000 - Salaries &amp; Wages"/>
    <s v="Journal"/>
    <x v="29"/>
    <s v="JE194"/>
    <m/>
    <x v="2448"/>
    <n v="951.65"/>
    <m/>
    <s v="EHS - Early Head Start"/>
    <x v="6"/>
    <s v="- No Location -"/>
    <s v="Donna Wilbur"/>
  </r>
  <r>
    <s v="5000 - Salaries &amp; Wages"/>
    <s v="Journal"/>
    <x v="29"/>
    <s v="JE194"/>
    <m/>
    <x v="2379"/>
    <n v="957.46"/>
    <m/>
    <s v="HS - Head Start"/>
    <x v="12"/>
    <s v="Admin Office"/>
    <s v="Darshpreet Thind"/>
  </r>
  <r>
    <s v="5000 - Salaries &amp; Wages"/>
    <s v="Journal"/>
    <x v="29"/>
    <s v="JE194"/>
    <m/>
    <x v="2460"/>
    <n v="2174.83"/>
    <m/>
    <s v="HS - Head Start"/>
    <x v="12"/>
    <s v="- No Location -"/>
    <s v="Jill Rickards"/>
  </r>
  <r>
    <s v="5000 - Salaries &amp; Wages"/>
    <s v="Journal"/>
    <x v="29"/>
    <s v="JE194"/>
    <m/>
    <x v="2461"/>
    <n v="1386.4"/>
    <m/>
    <s v="HF - Healthy Families"/>
    <x v="5"/>
    <s v="- No Location -"/>
    <s v="Ann Drennon"/>
  </r>
  <r>
    <s v="5000 - Salaries &amp; Wages"/>
    <s v="Journal"/>
    <x v="29"/>
    <s v="JE194"/>
    <m/>
    <x v="2462"/>
    <n v="1286.5999999999999"/>
    <m/>
    <s v="HS - Head Start"/>
    <x v="12"/>
    <s v="- No Location -"/>
    <s v="Tomona Green"/>
  </r>
  <r>
    <s v="5000 - Salaries &amp; Wages"/>
    <s v="Journal"/>
    <x v="29"/>
    <s v="JE194"/>
    <m/>
    <x v="2463"/>
    <n v="949.26"/>
    <m/>
    <s v="CSBG - Community Service Block Grant"/>
    <x v="0"/>
    <s v="- No Location -"/>
    <s v="Gerlini Garrido"/>
  </r>
  <r>
    <s v="5000 - Salaries &amp; Wages"/>
    <s v="Journal"/>
    <x v="29"/>
    <s v="JE194"/>
    <m/>
    <x v="2342"/>
    <n v="2276.08"/>
    <m/>
    <s v="HS - Head Start"/>
    <x v="12"/>
    <s v="Admin Office"/>
    <s v="Elayne Schermerhorn"/>
  </r>
  <r>
    <s v="5000 - Salaries &amp; Wages"/>
    <s v="Journal"/>
    <x v="29"/>
    <s v="JE194"/>
    <m/>
    <x v="2338"/>
    <n v="1147.24"/>
    <m/>
    <s v="HPRP2 - Homeless Prevention Rapid Rehousing"/>
    <x v="8"/>
    <s v="- No Location -"/>
    <s v="Melonie Vazquez"/>
  </r>
  <r>
    <s v="5000 - Salaries &amp; Wages"/>
    <s v="Journal"/>
    <x v="29"/>
    <s v="JE194"/>
    <m/>
    <x v="2309"/>
    <n v="59.7"/>
    <m/>
    <s v="HF - Healthy Families"/>
    <x v="5"/>
    <s v="Admin Office"/>
    <s v="Amie Sharer"/>
  </r>
  <r>
    <s v="5000 - Salaries &amp; Wages"/>
    <s v="Journal"/>
    <x v="29"/>
    <s v="JE194"/>
    <m/>
    <x v="2321"/>
    <n v="894.92"/>
    <m/>
    <s v="CSBG - Community Service Block Grant"/>
    <x v="17"/>
    <s v="- No Location -"/>
    <s v="Sheila Hughes"/>
  </r>
  <r>
    <s v="5000 - Salaries &amp; Wages"/>
    <s v="Journal"/>
    <x v="29"/>
    <s v="JE194"/>
    <m/>
    <x v="2464"/>
    <n v="926.95"/>
    <m/>
    <s v="CCR&amp;R - Child Care Resource &amp; Referral"/>
    <x v="30"/>
    <s v="- No Location -"/>
    <s v="DaShaun Davis"/>
  </r>
  <r>
    <s v="5000 - Salaries &amp; Wages"/>
    <s v="Journal"/>
    <x v="29"/>
    <s v="JE194"/>
    <m/>
    <x v="2465"/>
    <n v="839.52"/>
    <m/>
    <s v="HS - Head Start"/>
    <x v="12"/>
    <s v="- No Location -"/>
    <s v="Rita Jenkins"/>
  </r>
  <r>
    <s v="5000 - Salaries &amp; Wages"/>
    <s v="Journal"/>
    <x v="29"/>
    <s v="JE194"/>
    <m/>
    <x v="2466"/>
    <n v="864"/>
    <m/>
    <s v="HS - Head Start"/>
    <x v="12"/>
    <s v="- No Location -"/>
    <s v="Melissa Oliver-Terrell"/>
  </r>
  <r>
    <s v="5000 - Salaries &amp; Wages"/>
    <s v="Journal"/>
    <x v="29"/>
    <s v="JE194"/>
    <m/>
    <x v="2467"/>
    <n v="851.76"/>
    <m/>
    <s v="EHS - Early Head Start"/>
    <x v="6"/>
    <s v="- No Location -"/>
    <s v="Katilynn Ditzel"/>
  </r>
  <r>
    <s v="5000 - Salaries &amp; Wages"/>
    <s v="Journal"/>
    <x v="29"/>
    <s v="JE194"/>
    <m/>
    <x v="2468"/>
    <n v="843.06"/>
    <m/>
    <s v="CCR&amp;R - Child Care Resource &amp; Referral"/>
    <x v="28"/>
    <s v="- No Location -"/>
    <s v="Donna Conley"/>
  </r>
  <r>
    <s v="5000 - Salaries &amp; Wages"/>
    <s v="Journal"/>
    <x v="29"/>
    <s v="JE194"/>
    <m/>
    <x v="2469"/>
    <n v="665.01"/>
    <m/>
    <s v="CCR&amp;R - Child Care Resource &amp; Referral"/>
    <x v="28"/>
    <s v="- No Location -"/>
    <s v="Kathryn Magauran"/>
  </r>
  <r>
    <s v="5000 - Salaries &amp; Wages"/>
    <s v="Journal"/>
    <x v="29"/>
    <s v="JE194"/>
    <m/>
    <x v="2470"/>
    <n v="1906.31"/>
    <m/>
    <s v="HS - Head Start"/>
    <x v="12"/>
    <s v="- No Location -"/>
    <s v="Christiana Buffett"/>
  </r>
  <r>
    <s v="5000 - Salaries &amp; Wages"/>
    <s v="Journal"/>
    <x v="29"/>
    <s v="JE194"/>
    <m/>
    <x v="2307"/>
    <n v="941.3"/>
    <m/>
    <s v="HS - Head Start"/>
    <x v="12"/>
    <s v="Admin Office"/>
    <s v="Gary Mease"/>
  </r>
  <r>
    <s v="5000 - Salaries &amp; Wages"/>
    <s v="Journal"/>
    <x v="29"/>
    <s v="JE194"/>
    <m/>
    <x v="2305"/>
    <n v="179.29"/>
    <m/>
    <s v="HF - Healthy Families"/>
    <x v="5"/>
    <s v="Admin Office"/>
    <s v="Janessa Rivera"/>
  </r>
  <r>
    <s v="5000 - Salaries &amp; Wages"/>
    <s v="Journal"/>
    <x v="29"/>
    <s v="JE194"/>
    <m/>
    <x v="2471"/>
    <n v="867"/>
    <m/>
    <s v="HS - Head Start"/>
    <x v="12"/>
    <s v="- No Location -"/>
    <s v="Carol Brown"/>
  </r>
  <r>
    <s v="5000 - Salaries &amp; Wages"/>
    <s v="Journal"/>
    <x v="29"/>
    <s v="JE194"/>
    <m/>
    <x v="2472"/>
    <n v="1363.25"/>
    <m/>
    <s v="HS - Head Start"/>
    <x v="12"/>
    <s v="- No Location -"/>
    <s v="Tugce Ozel"/>
  </r>
  <r>
    <s v="5000 - Salaries &amp; Wages"/>
    <s v="Journal"/>
    <x v="29"/>
    <s v="JE194"/>
    <m/>
    <x v="2473"/>
    <n v="1434.5"/>
    <m/>
    <s v="HS - Head Start"/>
    <x v="12"/>
    <s v="- No Location -"/>
    <s v="Karlie Gore"/>
  </r>
  <r>
    <s v="5000 - Salaries &amp; Wages"/>
    <s v="Journal"/>
    <x v="29"/>
    <s v="JE194"/>
    <m/>
    <x v="2474"/>
    <n v="916.5"/>
    <m/>
    <s v="HS - Head Start"/>
    <x v="12"/>
    <s v="- No Location -"/>
    <s v="Ivanette Peterson"/>
  </r>
  <r>
    <s v="5000 - Salaries &amp; Wages"/>
    <s v="Journal"/>
    <x v="29"/>
    <s v="JE194"/>
    <m/>
    <x v="2400"/>
    <n v="1766.26"/>
    <m/>
    <s v="HF - Healthy Families"/>
    <x v="5"/>
    <s v="- No Location -"/>
    <s v="Claire Garner"/>
  </r>
  <r>
    <s v="5000 - Salaries &amp; Wages"/>
    <s v="Journal"/>
    <x v="29"/>
    <s v="JE194"/>
    <m/>
    <x v="2475"/>
    <n v="1431.08"/>
    <m/>
    <s v="HS - Head Start"/>
    <x v="12"/>
    <s v="- No Location -"/>
    <s v="Tina Berry"/>
  </r>
  <r>
    <s v="5000 - Salaries &amp; Wages"/>
    <s v="Journal"/>
    <x v="30"/>
    <s v="JE201"/>
    <m/>
    <x v="2476"/>
    <n v="564"/>
    <m/>
    <s v="HS - Head Start"/>
    <x v="12"/>
    <s v="- No Location -"/>
    <s v="Ta'Jah Conyers"/>
  </r>
  <r>
    <s v="5000 - Salaries &amp; Wages"/>
    <s v="Journal"/>
    <x v="30"/>
    <s v="JE201"/>
    <m/>
    <x v="2477"/>
    <n v="832.52"/>
    <m/>
    <s v="CCR&amp;R - Child Care Resource &amp; Referral"/>
    <x v="28"/>
    <s v="- No Location -"/>
    <s v="Donna Conley"/>
  </r>
  <r>
    <s v="5000 - Salaries &amp; Wages"/>
    <s v="Journal"/>
    <x v="30"/>
    <s v="JE201"/>
    <m/>
    <x v="2478"/>
    <n v="907.37"/>
    <m/>
    <s v="HS - Head Start"/>
    <x v="12"/>
    <s v="- No Location -"/>
    <s v="Tammy Joyce"/>
  </r>
  <r>
    <s v="5000 - Salaries &amp; Wages"/>
    <s v="Journal"/>
    <x v="30"/>
    <s v="JE201"/>
    <m/>
    <x v="2479"/>
    <n v="713.53"/>
    <m/>
    <s v="USF - Universal Service Fund"/>
    <x v="9"/>
    <s v="- No Location -"/>
    <s v="Constance Pritchett"/>
  </r>
  <r>
    <s v="5000 - Salaries &amp; Wages"/>
    <s v="Journal"/>
    <x v="30"/>
    <s v="JE201"/>
    <m/>
    <x v="2480"/>
    <n v="1332.21"/>
    <m/>
    <s v="HF - Healthy Families"/>
    <x v="4"/>
    <s v="- No Location -"/>
    <s v="Mary Kennedy"/>
  </r>
  <r>
    <s v="5000 - Salaries &amp; Wages"/>
    <s v="Journal"/>
    <x v="30"/>
    <s v="JE201"/>
    <m/>
    <x v="2481"/>
    <n v="193.55"/>
    <m/>
    <s v="EHS - Early Head Start"/>
    <x v="6"/>
    <s v="Admin Office"/>
    <s v="Robert Mayfield"/>
  </r>
  <r>
    <s v="5000 - Salaries &amp; Wages"/>
    <s v="Journal"/>
    <x v="30"/>
    <s v="JE201"/>
    <m/>
    <x v="2482"/>
    <n v="1001"/>
    <m/>
    <s v="EHS - Early Head Start"/>
    <x v="6"/>
    <s v="- No Location -"/>
    <s v="Elizabeth Jensen"/>
  </r>
  <r>
    <s v="5000 - Salaries &amp; Wages"/>
    <s v="Journal"/>
    <x v="30"/>
    <s v="JE201"/>
    <m/>
    <x v="2483"/>
    <n v="1353.75"/>
    <m/>
    <s v="HS - Head Start"/>
    <x v="12"/>
    <s v="- No Location -"/>
    <s v="Maiada Ramadan"/>
  </r>
  <r>
    <s v="5000 - Salaries &amp; Wages"/>
    <s v="Journal"/>
    <x v="30"/>
    <s v="JE201"/>
    <m/>
    <x v="2484"/>
    <n v="572.32000000000005"/>
    <m/>
    <s v="HF - Healthy Families"/>
    <x v="5"/>
    <s v="Admin Office"/>
    <s v="Michelle Hewitt"/>
  </r>
  <r>
    <s v="5000 - Salaries &amp; Wages"/>
    <s v="Journal"/>
    <x v="30"/>
    <s v="JE201"/>
    <m/>
    <x v="2485"/>
    <n v="574.4"/>
    <m/>
    <s v="CSBG - Community Service Block Grant"/>
    <x v="0"/>
    <s v="Admin Office"/>
    <s v="Sharon Forman"/>
  </r>
  <r>
    <s v="5000 - Salaries &amp; Wages"/>
    <s v="Journal"/>
    <x v="30"/>
    <s v="JE201"/>
    <m/>
    <x v="2486"/>
    <n v="741.58"/>
    <m/>
    <s v="EHS - Early Head Start"/>
    <x v="6"/>
    <s v="- No Location -"/>
    <s v="Lucy Couvertier"/>
  </r>
  <r>
    <s v="5000 - Salaries &amp; Wages"/>
    <s v="Journal"/>
    <x v="30"/>
    <s v="JE201"/>
    <m/>
    <x v="2487"/>
    <n v="1400.88"/>
    <m/>
    <s v="CCR&amp;R - Child Care Resource &amp; Referral"/>
    <x v="27"/>
    <s v="- No Location -"/>
    <s v="Judith Byrne"/>
  </r>
  <r>
    <s v="5000 - Salaries &amp; Wages"/>
    <s v="Journal"/>
    <x v="30"/>
    <s v="JE201"/>
    <m/>
    <x v="2488"/>
    <n v="1344.25"/>
    <m/>
    <s v="HS - Head Start"/>
    <x v="12"/>
    <s v="- No Location -"/>
    <s v="Tugce Ozel"/>
  </r>
  <r>
    <s v="5000 - Salaries &amp; Wages"/>
    <s v="Journal"/>
    <x v="30"/>
    <s v="JE201"/>
    <m/>
    <x v="2489"/>
    <n v="840"/>
    <m/>
    <s v="Mt Holly Schools"/>
    <x v="15"/>
    <s v="- No Location -"/>
    <s v="Hafize Firat"/>
  </r>
  <r>
    <s v="5000 - Salaries &amp; Wages"/>
    <s v="Journal"/>
    <x v="30"/>
    <s v="JE201"/>
    <m/>
    <x v="2490"/>
    <n v="701.83"/>
    <m/>
    <s v="EHS - Early Head Start"/>
    <x v="6"/>
    <s v="- No Location -"/>
    <s v="Andrew Stellwag"/>
  </r>
  <r>
    <s v="5000 - Salaries &amp; Wages"/>
    <s v="Journal"/>
    <x v="30"/>
    <s v="JE201"/>
    <m/>
    <x v="2491"/>
    <n v="907.37"/>
    <m/>
    <s v="CCR&amp;R - Child Care Resource &amp; Referral"/>
    <x v="28"/>
    <s v="- No Location -"/>
    <s v="Devita Smith"/>
  </r>
  <r>
    <s v="5000 - Salaries &amp; Wages"/>
    <s v="Journal"/>
    <x v="30"/>
    <s v="JE201"/>
    <m/>
    <x v="2492"/>
    <n v="1078.44"/>
    <m/>
    <s v="HS - Head Start"/>
    <x v="12"/>
    <s v="- No Location -"/>
    <s v="Janet Leonard"/>
  </r>
  <r>
    <s v="5000 - Salaries &amp; Wages"/>
    <s v="Journal"/>
    <x v="30"/>
    <s v="JE201"/>
    <m/>
    <x v="2493"/>
    <n v="1806.39"/>
    <m/>
    <s v="HS - Head Start"/>
    <x v="12"/>
    <s v="- No Location -"/>
    <s v="ISATA BAH"/>
  </r>
  <r>
    <s v="5000 - Salaries &amp; Wages"/>
    <s v="Journal"/>
    <x v="30"/>
    <s v="JE201"/>
    <m/>
    <x v="2494"/>
    <n v="2276.08"/>
    <m/>
    <s v="HS - Head Start"/>
    <x v="12"/>
    <s v="Admin Office"/>
    <s v="Elayne Schermerhorn"/>
  </r>
  <r>
    <s v="5000 - Salaries &amp; Wages"/>
    <s v="Journal"/>
    <x v="30"/>
    <s v="JE201"/>
    <m/>
    <x v="2495"/>
    <n v="1172.56"/>
    <m/>
    <s v="HS - Head Start"/>
    <x v="12"/>
    <s v="Admin Office"/>
    <s v="Kyle Edwards"/>
  </r>
  <r>
    <s v="5000 - Salaries &amp; Wages"/>
    <s v="Journal"/>
    <x v="30"/>
    <s v="JE201"/>
    <m/>
    <x v="2496"/>
    <n v="54.87"/>
    <m/>
    <s v="HF - Healthy Families"/>
    <x v="5"/>
    <s v="Admin Office"/>
    <s v="Amie Sharer"/>
  </r>
  <r>
    <s v="5000 - Salaries &amp; Wages"/>
    <s v="Journal"/>
    <x v="30"/>
    <s v="JE201"/>
    <m/>
    <x v="2497"/>
    <n v="869.64"/>
    <m/>
    <s v="USF - Universal Service Fund"/>
    <x v="9"/>
    <s v="- No Location -"/>
    <s v="Kayla Black"/>
  </r>
  <r>
    <s v="5000 - Salaries &amp; Wages"/>
    <s v="Journal"/>
    <x v="30"/>
    <s v="JE201"/>
    <m/>
    <x v="2498"/>
    <n v="958.5"/>
    <m/>
    <s v="CSBG - Community Service Block Grant"/>
    <x v="0"/>
    <s v="- No Location -"/>
    <s v="Gerlini Garrido"/>
  </r>
  <r>
    <s v="5000 - Salaries &amp; Wages"/>
    <s v="Journal"/>
    <x v="30"/>
    <s v="JE201"/>
    <m/>
    <x v="2499"/>
    <n v="1301.28"/>
    <m/>
    <s v="EHS - Early Head Start"/>
    <x v="6"/>
    <s v="- No Location -"/>
    <s v="Pantida Wescott"/>
  </r>
  <r>
    <s v="5000 - Salaries &amp; Wages"/>
    <s v="Journal"/>
    <x v="30"/>
    <s v="JE201"/>
    <m/>
    <x v="2500"/>
    <n v="792"/>
    <m/>
    <s v="HS - Head Start"/>
    <x v="12"/>
    <s v="- No Location -"/>
    <s v="Marie Toussaint -Fontus"/>
  </r>
  <r>
    <s v="5000 - Salaries &amp; Wages"/>
    <s v="Journal"/>
    <x v="30"/>
    <s v="JE201"/>
    <m/>
    <x v="2501"/>
    <n v="615.38"/>
    <m/>
    <s v="HF - Healthy Families"/>
    <x v="21"/>
    <s v="- No Location -"/>
    <s v="Stephanie Dixon"/>
  </r>
  <r>
    <s v="5000 - Salaries &amp; Wages"/>
    <s v="Journal"/>
    <x v="30"/>
    <s v="JE201"/>
    <m/>
    <x v="2502"/>
    <n v="843"/>
    <m/>
    <s v="HS - Head Start"/>
    <x v="12"/>
    <s v="- No Location -"/>
    <s v="Erica Rice"/>
  </r>
  <r>
    <s v="5000 - Salaries &amp; Wages"/>
    <s v="Journal"/>
    <x v="30"/>
    <s v="JE201"/>
    <m/>
    <x v="2503"/>
    <n v="600"/>
    <m/>
    <s v="HS - Head Start"/>
    <x v="12"/>
    <s v="- No Location -"/>
    <s v="Dylan Hall"/>
  </r>
  <r>
    <s v="5000 - Salaries &amp; Wages"/>
    <s v="Journal"/>
    <x v="30"/>
    <s v="JE201"/>
    <m/>
    <x v="2504"/>
    <n v="997.29"/>
    <m/>
    <s v="CCYC - Community Council of Young Children"/>
    <x v="22"/>
    <s v="Admin Office"/>
    <s v="Janessa Rivera"/>
  </r>
  <r>
    <s v="5000 - Salaries &amp; Wages"/>
    <s v="Journal"/>
    <x v="30"/>
    <s v="JE201"/>
    <m/>
    <x v="2505"/>
    <n v="875.63"/>
    <m/>
    <s v="CCR&amp;R - Child Care Resource &amp; Referral"/>
    <x v="30"/>
    <s v="- No Location -"/>
    <s v="DaShaun Davis"/>
  </r>
  <r>
    <s v="5000 - Salaries &amp; Wages"/>
    <s v="Journal"/>
    <x v="30"/>
    <s v="JE201"/>
    <m/>
    <x v="2506"/>
    <n v="372"/>
    <m/>
    <s v="HS - Head Start"/>
    <x v="12"/>
    <s v="- No Location -"/>
    <s v="Rabiah Mohamed-Azam"/>
  </r>
  <r>
    <s v="5000 - Salaries &amp; Wages"/>
    <s v="Journal"/>
    <x v="30"/>
    <s v="JE201"/>
    <m/>
    <x v="2507"/>
    <n v="476.5"/>
    <m/>
    <s v="CSBG - Community Service Block Grant"/>
    <x v="0"/>
    <s v="- No Location -"/>
    <s v="Rovenna Overton"/>
  </r>
  <r>
    <s v="5000 - Salaries &amp; Wages"/>
    <s v="Journal"/>
    <x v="30"/>
    <s v="JE201"/>
    <m/>
    <x v="2508"/>
    <n v="276.66000000000003"/>
    <m/>
    <s v="CSBG - Community Service Block Grant"/>
    <x v="17"/>
    <s v="Admin Office"/>
    <s v="Ruben Johnson"/>
  </r>
  <r>
    <s v="5000 - Salaries &amp; Wages"/>
    <s v="Journal"/>
    <x v="30"/>
    <s v="JE201"/>
    <m/>
    <x v="2494"/>
    <n v="613.88"/>
    <m/>
    <s v="EHS - Early Head Start"/>
    <x v="6"/>
    <s v="Admin Office"/>
    <s v="Elayne Schermerhorn"/>
  </r>
  <r>
    <s v="5000 - Salaries &amp; Wages"/>
    <s v="Journal"/>
    <x v="30"/>
    <s v="JE201"/>
    <m/>
    <x v="2509"/>
    <n v="1689.7"/>
    <m/>
    <s v="CCR&amp;R - Child Care Resource &amp; Referral"/>
    <x v="27"/>
    <s v="- No Location -"/>
    <s v="Kristin Mayes"/>
  </r>
  <r>
    <s v="5000 - Salaries &amp; Wages"/>
    <s v="Journal"/>
    <x v="30"/>
    <s v="JE201"/>
    <m/>
    <x v="2510"/>
    <n v="410.31"/>
    <m/>
    <s v="HS - Head Start"/>
    <x v="12"/>
    <s v="- No Location -"/>
    <s v="Reyhan Canturk"/>
  </r>
  <r>
    <s v="5000 - Salaries &amp; Wages"/>
    <s v="Journal"/>
    <x v="30"/>
    <s v="JE201"/>
    <m/>
    <x v="2511"/>
    <n v="843"/>
    <m/>
    <s v="HS - Head Start"/>
    <x v="12"/>
    <s v="- No Location -"/>
    <s v="Doreen Knaupp"/>
  </r>
  <r>
    <s v="5000 - Salaries &amp; Wages"/>
    <s v="Journal"/>
    <x v="30"/>
    <s v="JE201"/>
    <m/>
    <x v="2512"/>
    <n v="715.03"/>
    <m/>
    <s v="HS - Head Start"/>
    <x v="12"/>
    <s v="- No Location -"/>
    <s v="Nasirah Aminuddin"/>
  </r>
  <r>
    <s v="5000 - Salaries &amp; Wages"/>
    <s v="Journal"/>
    <x v="30"/>
    <s v="JE201"/>
    <m/>
    <x v="2513"/>
    <n v="1011.5"/>
    <m/>
    <s v="HS - Head Start"/>
    <x v="12"/>
    <s v="- No Location -"/>
    <s v="Corinna Harris"/>
  </r>
  <r>
    <s v="5000 - Salaries &amp; Wages"/>
    <s v="Journal"/>
    <x v="30"/>
    <s v="JE201"/>
    <m/>
    <x v="2514"/>
    <n v="1097.51"/>
    <m/>
    <s v="HPRP2 - Homeless Prevention Rapid Rehousing"/>
    <x v="8"/>
    <s v="- No Location -"/>
    <s v="Melonie Vazquez"/>
  </r>
  <r>
    <s v="5000 - Salaries &amp; Wages"/>
    <s v="Journal"/>
    <x v="30"/>
    <s v="JE201"/>
    <m/>
    <x v="2515"/>
    <n v="62.79"/>
    <m/>
    <s v="Edgewater Park"/>
    <x v="29"/>
    <s v="Admin Office"/>
    <s v="Gary Mease"/>
  </r>
  <r>
    <s v="5000 - Salaries &amp; Wages"/>
    <s v="Journal"/>
    <x v="30"/>
    <s v="JE201"/>
    <m/>
    <x v="2516"/>
    <n v="924.95"/>
    <m/>
    <s v="CCR&amp;R - Child Care Resource &amp; Referral"/>
    <x v="28"/>
    <s v="- No Location -"/>
    <s v="Ariel Howard"/>
  </r>
  <r>
    <s v="5000 - Salaries &amp; Wages"/>
    <s v="Journal"/>
    <x v="30"/>
    <s v="JE201"/>
    <m/>
    <x v="2517"/>
    <n v="708"/>
    <m/>
    <s v="CCFP - Child Care Food Program"/>
    <x v="24"/>
    <s v="- No Location -"/>
    <s v="Ranada Dumas"/>
  </r>
  <r>
    <s v="5000 - Salaries &amp; Wages"/>
    <s v="Journal"/>
    <x v="30"/>
    <s v="JE201"/>
    <m/>
    <x v="2518"/>
    <n v="1343.56"/>
    <m/>
    <s v="HF - Healthy Families"/>
    <x v="5"/>
    <s v="- No Location -"/>
    <s v="Bridgett Pollard"/>
  </r>
  <r>
    <s v="5000 - Salaries &amp; Wages"/>
    <s v="Journal"/>
    <x v="30"/>
    <s v="JE201"/>
    <m/>
    <x v="2519"/>
    <n v="867.4"/>
    <m/>
    <s v="EHS - Early Head Start"/>
    <x v="6"/>
    <s v="- No Location -"/>
    <s v="Nina Holmes"/>
  </r>
  <r>
    <s v="5000 - Salaries &amp; Wages"/>
    <s v="Journal"/>
    <x v="30"/>
    <s v="JE201"/>
    <m/>
    <x v="2504"/>
    <n v="217.96"/>
    <m/>
    <s v="CCR&amp;R - Child Care Resource &amp; Referral"/>
    <x v="18"/>
    <s v="Admin Office"/>
    <s v="Janessa Rivera"/>
  </r>
  <r>
    <s v="5000 - Salaries &amp; Wages"/>
    <s v="Journal"/>
    <x v="30"/>
    <s v="JE201"/>
    <m/>
    <x v="2501"/>
    <n v="565.77"/>
    <m/>
    <s v="HF - Healthy Families"/>
    <x v="5"/>
    <s v="- No Location -"/>
    <s v="Stephanie Dixon"/>
  </r>
  <r>
    <s v="5000 - Salaries &amp; Wages"/>
    <s v="Journal"/>
    <x v="30"/>
    <s v="JE201"/>
    <m/>
    <x v="2520"/>
    <n v="951.65"/>
    <m/>
    <s v="EHS - Early Head Start"/>
    <x v="6"/>
    <s v="- No Location -"/>
    <s v="Donna Wilbur"/>
  </r>
  <r>
    <s v="5000 - Salaries &amp; Wages"/>
    <s v="Journal"/>
    <x v="30"/>
    <s v="JE201"/>
    <m/>
    <x v="2521"/>
    <n v="459.52"/>
    <m/>
    <s v="EHS - Early Head Start"/>
    <x v="6"/>
    <s v="Admin Office"/>
    <s v="Sharon Forman"/>
  </r>
  <r>
    <s v="5000 - Salaries &amp; Wages"/>
    <s v="Journal"/>
    <x v="30"/>
    <s v="JE201"/>
    <m/>
    <x v="2522"/>
    <n v="645"/>
    <m/>
    <s v="HS - Head Start"/>
    <x v="12"/>
    <s v="- No Location -"/>
    <s v="Sabrina Manir"/>
  </r>
  <r>
    <s v="5000 - Salaries &amp; Wages"/>
    <s v="Journal"/>
    <x v="30"/>
    <s v="JE201"/>
    <m/>
    <x v="2523"/>
    <n v="840"/>
    <m/>
    <s v="HS - Head Start"/>
    <x v="12"/>
    <s v="- No Location -"/>
    <s v="Regina McCall"/>
  </r>
  <r>
    <s v="5000 - Salaries &amp; Wages"/>
    <s v="Journal"/>
    <x v="30"/>
    <s v="JE201"/>
    <m/>
    <x v="2524"/>
    <n v="708"/>
    <m/>
    <s v="HS - Head Start"/>
    <x v="12"/>
    <s v="- No Location -"/>
    <s v="Ethel Jackson"/>
  </r>
  <r>
    <s v="5000 - Salaries &amp; Wages"/>
    <s v="Journal"/>
    <x v="30"/>
    <s v="JE201"/>
    <m/>
    <x v="2525"/>
    <n v="2630.17"/>
    <m/>
    <s v="HS - Head Start"/>
    <x v="12"/>
    <s v="- No Location -"/>
    <s v="Lillian Germaine"/>
  </r>
  <r>
    <s v="5000 - Salaries &amp; Wages"/>
    <s v="Journal"/>
    <x v="30"/>
    <s v="JE201"/>
    <m/>
    <x v="2526"/>
    <n v="1330"/>
    <m/>
    <s v="HS - Head Start"/>
    <x v="12"/>
    <s v="- No Location -"/>
    <s v="Tawanna Best"/>
  </r>
  <r>
    <s v="5000 - Salaries &amp; Wages"/>
    <s v="Journal"/>
    <x v="30"/>
    <s v="JE201"/>
    <m/>
    <x v="2527"/>
    <n v="1670.31"/>
    <m/>
    <s v="HS - Head Start"/>
    <x v="12"/>
    <s v="- No Location -"/>
    <s v="Seham Azabawi"/>
  </r>
  <r>
    <s v="5000 - Salaries &amp; Wages"/>
    <s v="Journal"/>
    <x v="30"/>
    <s v="JE201"/>
    <m/>
    <x v="2528"/>
    <n v="2298.21"/>
    <m/>
    <s v="HS - Head Start"/>
    <x v="12"/>
    <s v="- No Location -"/>
    <s v="Bonnie Sheipe-Warthen"/>
  </r>
  <r>
    <s v="5000 - Salaries &amp; Wages"/>
    <s v="Journal"/>
    <x v="30"/>
    <s v="JE201"/>
    <m/>
    <x v="2490"/>
    <n v="345.68"/>
    <m/>
    <s v="HS - Head Start"/>
    <x v="12"/>
    <s v="- No Location -"/>
    <s v="Andrew Stellwag"/>
  </r>
  <r>
    <s v="5000 - Salaries &amp; Wages"/>
    <s v="Journal"/>
    <x v="30"/>
    <s v="JE201"/>
    <m/>
    <x v="2485"/>
    <n v="160.83000000000001"/>
    <m/>
    <s v="CCR&amp;R - Child Care Resource &amp; Referral"/>
    <x v="18"/>
    <s v="Admin Office"/>
    <s v="Sharon Forman"/>
  </r>
  <r>
    <s v="5000 - Salaries &amp; Wages"/>
    <s v="Journal"/>
    <x v="30"/>
    <s v="JE201"/>
    <m/>
    <x v="2529"/>
    <n v="582.12"/>
    <m/>
    <s v="EHS - Early Head Start"/>
    <x v="6"/>
    <s v="- No Location -"/>
    <s v="Denise Klein"/>
  </r>
  <r>
    <s v="5000 - Salaries &amp; Wages"/>
    <s v="Journal"/>
    <x v="30"/>
    <s v="JE201"/>
    <m/>
    <x v="2530"/>
    <n v="800.5"/>
    <m/>
    <s v="HS - Head Start"/>
    <x v="12"/>
    <s v="- No Location -"/>
    <s v="Farhanaz Habib"/>
  </r>
  <r>
    <s v="5000 - Salaries &amp; Wages"/>
    <s v="Journal"/>
    <x v="30"/>
    <s v="JE201"/>
    <m/>
    <x v="2507"/>
    <n v="1231.25"/>
    <m/>
    <s v="USF - Universal Service Fund"/>
    <x v="9"/>
    <s v="- No Location -"/>
    <s v="Rovenna Overton"/>
  </r>
  <r>
    <s v="5000 - Salaries &amp; Wages"/>
    <s v="Journal"/>
    <x v="30"/>
    <s v="JE201"/>
    <m/>
    <x v="2531"/>
    <n v="873.28"/>
    <m/>
    <s v="USF - Universal Service Fund"/>
    <x v="9"/>
    <s v="- No Location -"/>
    <s v="Donna Hajzer"/>
  </r>
  <r>
    <s v="5000 - Salaries &amp; Wages"/>
    <s v="Journal"/>
    <x v="30"/>
    <s v="JE201"/>
    <m/>
    <x v="2532"/>
    <n v="711.03"/>
    <m/>
    <s v="CCR&amp;R - Child Care Resource &amp; Referral"/>
    <x v="28"/>
    <s v="- No Location -"/>
    <s v="Kathryn Magauran"/>
  </r>
  <r>
    <s v="5000 - Salaries &amp; Wages"/>
    <s v="Journal"/>
    <x v="30"/>
    <s v="JE201"/>
    <m/>
    <x v="2520"/>
    <n v="468.73"/>
    <m/>
    <s v="HS - Head Start"/>
    <x v="12"/>
    <s v="- No Location -"/>
    <s v="Donna Wilbur"/>
  </r>
  <r>
    <s v="5000 - Salaries &amp; Wages"/>
    <s v="Journal"/>
    <x v="30"/>
    <s v="JE201"/>
    <m/>
    <x v="2533"/>
    <n v="600"/>
    <m/>
    <s v="HS - Head Start"/>
    <x v="12"/>
    <s v="- No Location -"/>
    <s v="Michelle Berry-Davis"/>
  </r>
  <r>
    <s v="5000 - Salaries &amp; Wages"/>
    <s v="Journal"/>
    <x v="30"/>
    <s v="JE201"/>
    <m/>
    <x v="2534"/>
    <n v="822"/>
    <m/>
    <s v="HS - Head Start"/>
    <x v="12"/>
    <s v="- No Location -"/>
    <s v="Courtney Saxton"/>
  </r>
  <r>
    <s v="5000 - Salaries &amp; Wages"/>
    <s v="Journal"/>
    <x v="30"/>
    <s v="JE201"/>
    <m/>
    <x v="2535"/>
    <n v="902.5"/>
    <m/>
    <s v="HS - Head Start"/>
    <x v="12"/>
    <s v="- No Location -"/>
    <s v="Stephanie Johnson"/>
  </r>
  <r>
    <s v="5000 - Salaries &amp; Wages"/>
    <s v="Journal"/>
    <x v="30"/>
    <s v="JE201"/>
    <m/>
    <x v="2515"/>
    <n v="941.3"/>
    <m/>
    <s v="HS - Head Start"/>
    <x v="12"/>
    <s v="Admin Office"/>
    <s v="Gary Mease"/>
  </r>
  <r>
    <s v="5000 - Salaries &amp; Wages"/>
    <s v="Journal"/>
    <x v="30"/>
    <s v="JE201"/>
    <m/>
    <x v="2536"/>
    <n v="525"/>
    <m/>
    <s v="HS - Head Start"/>
    <x v="12"/>
    <s v="- No Location -"/>
    <s v="Destiny Franklin"/>
  </r>
  <r>
    <s v="5000 - Salaries &amp; Wages"/>
    <s v="Journal"/>
    <x v="30"/>
    <s v="JE201"/>
    <m/>
    <x v="2537"/>
    <n v="1122.98"/>
    <m/>
    <s v="CCR&amp;R - Child Care Resource &amp; Referral"/>
    <x v="28"/>
    <s v="- No Location -"/>
    <s v="Wanda Fisher"/>
  </r>
  <r>
    <s v="5000 - Salaries &amp; Wages"/>
    <s v="Journal"/>
    <x v="30"/>
    <s v="JE201"/>
    <m/>
    <x v="2481"/>
    <n v="193.55"/>
    <m/>
    <s v="HS - Head Start"/>
    <x v="12"/>
    <s v="Admin Office"/>
    <s v="Robert Mayfield"/>
  </r>
  <r>
    <s v="5000 - Salaries &amp; Wages"/>
    <s v="Journal"/>
    <x v="30"/>
    <s v="JE201"/>
    <m/>
    <x v="2538"/>
    <n v="950"/>
    <m/>
    <s v="HS - Head Start"/>
    <x v="12"/>
    <s v="- No Location -"/>
    <s v="Ozlem Yigit"/>
  </r>
  <r>
    <s v="5000 - Salaries &amp; Wages"/>
    <s v="Journal"/>
    <x v="30"/>
    <s v="JE201"/>
    <m/>
    <x v="2539"/>
    <n v="1386.4"/>
    <m/>
    <s v="HF - Healthy Families"/>
    <x v="5"/>
    <s v="- No Location -"/>
    <s v="Ann Drennon"/>
  </r>
  <r>
    <s v="5000 - Salaries &amp; Wages"/>
    <s v="Journal"/>
    <x v="30"/>
    <s v="JE201"/>
    <m/>
    <x v="2540"/>
    <n v="99.51"/>
    <m/>
    <s v="CSBG - Community Service Block Grant"/>
    <x v="0"/>
    <s v="Admin Office"/>
    <s v="Francine Taylor"/>
  </r>
  <r>
    <s v="5000 - Salaries &amp; Wages"/>
    <s v="Journal"/>
    <x v="30"/>
    <s v="JE201"/>
    <m/>
    <x v="2541"/>
    <n v="756"/>
    <m/>
    <s v="HS - Head Start"/>
    <x v="12"/>
    <s v="- No Location -"/>
    <s v="May Elkady"/>
  </r>
  <r>
    <s v="5000 - Salaries &amp; Wages"/>
    <s v="Journal"/>
    <x v="30"/>
    <s v="JE201"/>
    <m/>
    <x v="2542"/>
    <n v="989.53"/>
    <m/>
    <s v="CCR&amp;R - Child Care Resource &amp; Referral"/>
    <x v="18"/>
    <s v="Admin Office"/>
    <s v="Darshpreet Thind"/>
  </r>
  <r>
    <s v="5000 - Salaries &amp; Wages"/>
    <s v="Journal"/>
    <x v="30"/>
    <s v="JE201"/>
    <m/>
    <x v="2508"/>
    <n v="2091.83"/>
    <m/>
    <s v="CSBG - Community Service Block Grant"/>
    <x v="0"/>
    <s v="Admin Office"/>
    <s v="Ruben Johnson"/>
  </r>
  <r>
    <s v="5000 - Salaries &amp; Wages"/>
    <s v="Journal"/>
    <x v="30"/>
    <s v="JE201"/>
    <m/>
    <x v="2543"/>
    <n v="803.52"/>
    <m/>
    <s v="HS - Head Start"/>
    <x v="12"/>
    <s v="- No Location -"/>
    <s v="Rita Jenkins"/>
  </r>
  <r>
    <s v="5000 - Salaries &amp; Wages"/>
    <s v="Journal"/>
    <x v="30"/>
    <s v="JE201"/>
    <m/>
    <x v="2544"/>
    <n v="864.23"/>
    <m/>
    <s v="EHS - Early Head Start"/>
    <x v="6"/>
    <s v="- No Location -"/>
    <s v="Heather Toppin"/>
  </r>
  <r>
    <s v="5000 - Salaries &amp; Wages"/>
    <s v="Journal"/>
    <x v="30"/>
    <s v="JE201"/>
    <m/>
    <x v="2545"/>
    <n v="1138.44"/>
    <m/>
    <s v="CCR&amp;R - Child Care Resource &amp; Referral"/>
    <x v="28"/>
    <s v="- No Location -"/>
    <s v="Rayna Gadsden"/>
  </r>
  <r>
    <s v="5000 - Salaries &amp; Wages"/>
    <s v="Journal"/>
    <x v="30"/>
    <s v="JE201"/>
    <m/>
    <x v="2515"/>
    <n v="62.73"/>
    <m/>
    <s v="Mt Holly Schools"/>
    <x v="15"/>
    <s v="Admin Office"/>
    <s v="Gary Mease"/>
  </r>
  <r>
    <s v="5000 - Salaries &amp; Wages"/>
    <s v="Journal"/>
    <x v="30"/>
    <s v="JE201"/>
    <m/>
    <x v="2540"/>
    <n v="71.08"/>
    <m/>
    <s v="USF - Universal Service Fund"/>
    <x v="9"/>
    <s v="Admin Office"/>
    <s v="Francine Taylor"/>
  </r>
  <r>
    <s v="5000 - Salaries &amp; Wages"/>
    <s v="Journal"/>
    <x v="30"/>
    <s v="JE201"/>
    <m/>
    <x v="2546"/>
    <n v="502.73"/>
    <m/>
    <s v="USF - Universal Service Fund"/>
    <x v="9"/>
    <s v="- No Location -"/>
    <s v="Denise Cacalori"/>
  </r>
  <r>
    <s v="5000 - Salaries &amp; Wages"/>
    <s v="Journal"/>
    <x v="30"/>
    <s v="JE201"/>
    <m/>
    <x v="2547"/>
    <n v="1280"/>
    <m/>
    <s v="HF - Healthy Families"/>
    <x v="5"/>
    <s v="- No Location -"/>
    <s v="Karla DeJesus-Centeno"/>
  </r>
  <r>
    <s v="5000 - Salaries &amp; Wages"/>
    <s v="Journal"/>
    <x v="30"/>
    <s v="JE201"/>
    <m/>
    <x v="2548"/>
    <n v="756.08"/>
    <m/>
    <s v="EHS - Early Head Start"/>
    <x v="6"/>
    <s v="- No Location -"/>
    <s v="Amylir Torres"/>
  </r>
  <r>
    <s v="5000 - Salaries &amp; Wages"/>
    <s v="Journal"/>
    <x v="30"/>
    <s v="JE201"/>
    <m/>
    <x v="2549"/>
    <n v="882"/>
    <m/>
    <s v="HS - Head Start"/>
    <x v="12"/>
    <s v="- No Location -"/>
    <s v="Matthew Ditmar"/>
  </r>
  <r>
    <s v="5000 - Salaries &amp; Wages"/>
    <s v="Journal"/>
    <x v="30"/>
    <s v="JE201"/>
    <m/>
    <x v="2550"/>
    <n v="237.45"/>
    <m/>
    <s v="CCYC - Community Council of Young Children"/>
    <x v="22"/>
    <s v="- No Location -"/>
    <s v="Sheila Hughes"/>
  </r>
  <r>
    <s v="5000 - Salaries &amp; Wages"/>
    <s v="Journal"/>
    <x v="30"/>
    <s v="JE201"/>
    <m/>
    <x v="2551"/>
    <n v="973.44"/>
    <m/>
    <s v="HS - Head Start"/>
    <x v="12"/>
    <s v="- No Location -"/>
    <s v="Courtney Farina"/>
  </r>
  <r>
    <s v="5000 - Salaries &amp; Wages"/>
    <s v="Journal"/>
    <x v="30"/>
    <s v="JE201"/>
    <m/>
    <x v="2552"/>
    <n v="1638"/>
    <m/>
    <s v="HS - Head Start"/>
    <x v="12"/>
    <s v="- No Location -"/>
    <s v="Stephanie Greene"/>
  </r>
  <r>
    <s v="5000 - Salaries &amp; Wages"/>
    <s v="Journal"/>
    <x v="30"/>
    <s v="JE201"/>
    <m/>
    <x v="2553"/>
    <n v="994.35"/>
    <m/>
    <s v="HS - Head Start"/>
    <x v="12"/>
    <s v="- No Location -"/>
    <s v="Bonnie Logan"/>
  </r>
  <r>
    <s v="5000 - Salaries &amp; Wages"/>
    <s v="Journal"/>
    <x v="30"/>
    <s v="JE201"/>
    <m/>
    <x v="2495"/>
    <n v="487.16"/>
    <m/>
    <s v="CCR&amp;R - Child Care Resource &amp; Referral"/>
    <x v="18"/>
    <s v="Admin Office"/>
    <s v="Kyle Edwards"/>
  </r>
  <r>
    <s v="5000 - Salaries &amp; Wages"/>
    <s v="Journal"/>
    <x v="30"/>
    <s v="JE201"/>
    <m/>
    <x v="2554"/>
    <n v="152.72"/>
    <m/>
    <s v="HF - Healthy Families"/>
    <x v="4"/>
    <s v="- No Location -"/>
    <s v="Claire Garner"/>
  </r>
  <r>
    <s v="5000 - Salaries &amp; Wages"/>
    <s v="Journal"/>
    <x v="30"/>
    <s v="JE201"/>
    <m/>
    <x v="2504"/>
    <n v="179.29"/>
    <m/>
    <s v="HF - Healthy Families"/>
    <x v="5"/>
    <s v="Admin Office"/>
    <s v="Janessa Rivera"/>
  </r>
  <r>
    <s v="5000 - Salaries &amp; Wages"/>
    <s v="Journal"/>
    <x v="30"/>
    <s v="JE201"/>
    <m/>
    <x v="2555"/>
    <n v="1449.07"/>
    <m/>
    <s v="CCR&amp;R - Child Care Resource &amp; Referral"/>
    <x v="28"/>
    <s v="- No Location -"/>
    <s v="Shellinda Hardie"/>
  </r>
  <r>
    <s v="5000 - Salaries &amp; Wages"/>
    <s v="Journal"/>
    <x v="30"/>
    <s v="JE201"/>
    <m/>
    <x v="2556"/>
    <n v="1474.78"/>
    <m/>
    <s v="HS - Head Start"/>
    <x v="12"/>
    <s v="- No Location -"/>
    <s v="Tina Berry"/>
  </r>
  <r>
    <s v="5000 - Salaries &amp; Wages"/>
    <s v="Journal"/>
    <x v="30"/>
    <s v="JE201"/>
    <m/>
    <x v="2557"/>
    <n v="1355.23"/>
    <m/>
    <s v="HS - Head Start"/>
    <x v="12"/>
    <s v="- No Location -"/>
    <s v="Tammy Joyce"/>
  </r>
  <r>
    <s v="5000 - Salaries &amp; Wages"/>
    <s v="Journal"/>
    <x v="30"/>
    <s v="JE201"/>
    <m/>
    <x v="2558"/>
    <n v="986.44"/>
    <m/>
    <s v="CCR&amp;R - Child Care Resource &amp; Referral"/>
    <x v="27"/>
    <s v="- No Location -"/>
    <s v="Sue Fenick"/>
  </r>
  <r>
    <s v="5000 - Salaries &amp; Wages"/>
    <s v="Journal"/>
    <x v="30"/>
    <s v="JE201"/>
    <m/>
    <x v="2508"/>
    <n v="2769.98"/>
    <m/>
    <s v="HS - Head Start"/>
    <x v="12"/>
    <s v="Admin Office"/>
    <s v="Ruben Johnson"/>
  </r>
  <r>
    <s v="5000 - Salaries &amp; Wages"/>
    <s v="Journal"/>
    <x v="30"/>
    <s v="JE201"/>
    <m/>
    <x v="2559"/>
    <n v="600"/>
    <m/>
    <s v="HS - Head Start"/>
    <x v="12"/>
    <s v="- No Location -"/>
    <s v="Syrena Moss"/>
  </r>
  <r>
    <s v="5000 - Salaries &amp; Wages"/>
    <s v="Journal"/>
    <x v="30"/>
    <s v="JE201"/>
    <m/>
    <x v="2560"/>
    <n v="852"/>
    <m/>
    <s v="HS - Head Start"/>
    <x v="12"/>
    <s v="- No Location -"/>
    <s v="Carol Brown"/>
  </r>
  <r>
    <s v="5000 - Salaries &amp; Wages"/>
    <s v="Journal"/>
    <x v="30"/>
    <s v="JE201"/>
    <m/>
    <x v="2561"/>
    <n v="294.58999999999997"/>
    <m/>
    <s v="CCR&amp;R - Child Care Resource &amp; Referral"/>
    <x v="18"/>
    <s v="Admin Office"/>
    <s v="Greta Peterson"/>
  </r>
  <r>
    <s v="5000 - Salaries &amp; Wages"/>
    <s v="Journal"/>
    <x v="30"/>
    <s v="JE201"/>
    <m/>
    <x v="2562"/>
    <n v="912"/>
    <m/>
    <s v="Mt Holly Schools"/>
    <x v="15"/>
    <s v="- No Location -"/>
    <s v="Carrie Dougherty"/>
  </r>
  <r>
    <s v="5000 - Salaries &amp; Wages"/>
    <s v="Journal"/>
    <x v="30"/>
    <s v="JE201"/>
    <m/>
    <x v="2561"/>
    <n v="147.30000000000001"/>
    <m/>
    <s v="USF - Universal Service Fund"/>
    <x v="9"/>
    <s v="Admin Office"/>
    <s v="Greta Peterson"/>
  </r>
  <r>
    <s v="5000 - Salaries &amp; Wages"/>
    <s v="Journal"/>
    <x v="30"/>
    <s v="JE201"/>
    <m/>
    <x v="2563"/>
    <n v="1873.25"/>
    <m/>
    <s v="CSBG - Community Service Block Grant"/>
    <x v="0"/>
    <s v="- No Location -"/>
    <s v="Antoine Nelson"/>
  </r>
  <r>
    <s v="5000 - Salaries &amp; Wages"/>
    <s v="Journal"/>
    <x v="30"/>
    <s v="JE201"/>
    <m/>
    <x v="2508"/>
    <n v="367.39"/>
    <m/>
    <s v="EHS - Early Head Start"/>
    <x v="6"/>
    <s v="Admin Office"/>
    <s v="Ruben Johnson"/>
  </r>
  <r>
    <s v="5000 - Salaries &amp; Wages"/>
    <s v="Journal"/>
    <x v="30"/>
    <s v="JE201"/>
    <m/>
    <x v="2564"/>
    <n v="849"/>
    <m/>
    <s v="HS - Head Start"/>
    <x v="12"/>
    <s v="- No Location -"/>
    <s v="Marwah Rabeeah"/>
  </r>
  <r>
    <s v="5000 - Salaries &amp; Wages"/>
    <s v="Journal"/>
    <x v="30"/>
    <s v="JE201"/>
    <m/>
    <x v="2565"/>
    <n v="912"/>
    <m/>
    <s v="HS - Head Start"/>
    <x v="12"/>
    <s v="- No Location -"/>
    <s v="Kishawn Barnes"/>
  </r>
  <r>
    <s v="5000 - Salaries &amp; Wages"/>
    <s v="Journal"/>
    <x v="30"/>
    <s v="JE201"/>
    <m/>
    <x v="2566"/>
    <n v="1031.25"/>
    <m/>
    <s v="HS - Head Start"/>
    <x v="12"/>
    <s v="- No Location -"/>
    <s v="Natasha Joseph"/>
  </r>
  <r>
    <s v="5000 - Salaries &amp; Wages"/>
    <s v="Journal"/>
    <x v="30"/>
    <s v="JE201"/>
    <m/>
    <x v="2567"/>
    <n v="768"/>
    <m/>
    <s v="HS - Head Start"/>
    <x v="12"/>
    <s v="- No Location -"/>
    <s v="Louthel Tucker"/>
  </r>
  <r>
    <s v="5000 - Salaries &amp; Wages"/>
    <s v="Journal"/>
    <x v="30"/>
    <s v="JE201"/>
    <m/>
    <x v="2568"/>
    <n v="1330"/>
    <m/>
    <s v="HS - Head Start"/>
    <x v="12"/>
    <s v="- No Location -"/>
    <s v="DeAnna Reid-Harden"/>
  </r>
  <r>
    <s v="5000 - Salaries &amp; Wages"/>
    <s v="Journal"/>
    <x v="30"/>
    <s v="JE201"/>
    <m/>
    <x v="2569"/>
    <n v="906"/>
    <m/>
    <s v="HS - Head Start"/>
    <x v="12"/>
    <s v="- No Location -"/>
    <s v="Yvette Carpenter"/>
  </r>
  <r>
    <s v="5000 - Salaries &amp; Wages"/>
    <s v="Journal"/>
    <x v="30"/>
    <s v="JE201"/>
    <m/>
    <x v="2570"/>
    <n v="615.36"/>
    <m/>
    <s v="USF - Universal Service Fund"/>
    <x v="9"/>
    <s v="- No Location -"/>
    <s v="Shirley Matthews"/>
  </r>
  <r>
    <s v="5000 - Salaries &amp; Wages"/>
    <s v="Journal"/>
    <x v="30"/>
    <s v="JE201"/>
    <m/>
    <x v="2504"/>
    <n v="97.49"/>
    <m/>
    <s v="HF - Healthy Families"/>
    <x v="4"/>
    <s v="Admin Office"/>
    <s v="Janessa Rivera"/>
  </r>
  <r>
    <s v="5000 - Salaries &amp; Wages"/>
    <s v="Journal"/>
    <x v="30"/>
    <s v="JE201"/>
    <m/>
    <x v="2571"/>
    <n v="1715.13"/>
    <m/>
    <s v="HS - Head Start"/>
    <x v="12"/>
    <s v="- No Location -"/>
    <s v="Patricia Goldwire"/>
  </r>
  <r>
    <s v="5000 - Salaries &amp; Wages"/>
    <s v="Journal"/>
    <x v="30"/>
    <s v="JE201"/>
    <m/>
    <x v="2540"/>
    <n v="588.91999999999996"/>
    <m/>
    <s v="CCR&amp;R - Child Care Resource &amp; Referral"/>
    <x v="18"/>
    <s v="Admin Office"/>
    <s v="Francine Taylor"/>
  </r>
  <r>
    <s v="5000 - Salaries &amp; Wages"/>
    <s v="Journal"/>
    <x v="30"/>
    <s v="JE201"/>
    <m/>
    <x v="2540"/>
    <n v="85.29"/>
    <m/>
    <s v="CSBG - Community Service Block Grant"/>
    <x v="17"/>
    <s v="Admin Office"/>
    <s v="Francine Taylor"/>
  </r>
  <r>
    <s v="5000 - Salaries &amp; Wages"/>
    <s v="Journal"/>
    <x v="30"/>
    <s v="JE201"/>
    <m/>
    <x v="2572"/>
    <n v="8697.32"/>
    <m/>
    <m/>
    <x v="10"/>
    <s v="- No Location -"/>
    <m/>
  </r>
  <r>
    <s v="5000 - Salaries &amp; Wages"/>
    <s v="Journal"/>
    <x v="30"/>
    <s v="JE201"/>
    <m/>
    <x v="2573"/>
    <n v="852"/>
    <m/>
    <s v="HS - Head Start"/>
    <x v="12"/>
    <s v="- No Location -"/>
    <s v="Laura McRae"/>
  </r>
  <r>
    <s v="5000 - Salaries &amp; Wages"/>
    <s v="Journal"/>
    <x v="30"/>
    <s v="JE201"/>
    <m/>
    <x v="2508"/>
    <n v="917.71"/>
    <m/>
    <s v="CCR&amp;R - Child Care Resource &amp; Referral"/>
    <x v="18"/>
    <s v="Admin Office"/>
    <s v="Ruben Johnson"/>
  </r>
  <r>
    <s v="5000 - Salaries &amp; Wages"/>
    <s v="Journal"/>
    <x v="30"/>
    <s v="JE201"/>
    <m/>
    <x v="2515"/>
    <n v="29.28"/>
    <m/>
    <s v="CCYC - Community Council of Young Children"/>
    <x v="22"/>
    <s v="Admin Office"/>
    <s v="Gary Mease"/>
  </r>
  <r>
    <s v="5000 - Salaries &amp; Wages"/>
    <s v="Journal"/>
    <x v="30"/>
    <s v="JE201"/>
    <m/>
    <x v="2574"/>
    <n v="1017.38"/>
    <m/>
    <s v="HPRP2 - Homeless Prevention Rapid Rehousing"/>
    <x v="8"/>
    <s v="- No Location -"/>
    <s v="Christina Adriani"/>
  </r>
  <r>
    <s v="5000 - Salaries &amp; Wages"/>
    <s v="Journal"/>
    <x v="30"/>
    <s v="JE201"/>
    <m/>
    <x v="2575"/>
    <n v="548.99"/>
    <m/>
    <s v="CSBG - Community Service Block Grant"/>
    <x v="0"/>
    <s v="Admin Office"/>
    <s v="Manvir Gill"/>
  </r>
  <r>
    <s v="5000 - Salaries &amp; Wages"/>
    <s v="Journal"/>
    <x v="30"/>
    <s v="JE201"/>
    <m/>
    <x v="2575"/>
    <n v="987.85"/>
    <m/>
    <s v="CSBG - Community Service Block Grant"/>
    <x v="17"/>
    <s v="Admin Office"/>
    <s v="Manvir Gill"/>
  </r>
  <r>
    <s v="5000 - Salaries &amp; Wages"/>
    <s v="Journal"/>
    <x v="30"/>
    <s v="JE201"/>
    <m/>
    <x v="2576"/>
    <n v="600"/>
    <m/>
    <s v="HS - Head Start"/>
    <x v="12"/>
    <s v="- No Location -"/>
    <s v="Catherine Foster"/>
  </r>
  <r>
    <s v="5000 - Salaries &amp; Wages"/>
    <s v="Journal"/>
    <x v="30"/>
    <s v="JE201"/>
    <m/>
    <x v="2546"/>
    <n v="215.45"/>
    <m/>
    <s v="HPRP2 - Homeless Prevention Rapid Rehousing"/>
    <x v="8"/>
    <s v="- No Location -"/>
    <s v="Denise Cacalori"/>
  </r>
  <r>
    <s v="5000 - Salaries &amp; Wages"/>
    <s v="Journal"/>
    <x v="30"/>
    <s v="JE201"/>
    <m/>
    <x v="2504"/>
    <n v="672.33"/>
    <m/>
    <s v="USF - Universal Service Fund"/>
    <x v="9"/>
    <s v="Admin Office"/>
    <s v="Janessa Rivera"/>
  </r>
  <r>
    <s v="5000 - Salaries &amp; Wages"/>
    <s v="Journal"/>
    <x v="30"/>
    <s v="JE201"/>
    <m/>
    <x v="2577"/>
    <n v="1373.28"/>
    <m/>
    <s v="HF - Healthy Families"/>
    <x v="4"/>
    <s v="- No Location -"/>
    <s v="Marissa Stellwag"/>
  </r>
  <r>
    <s v="5000 - Salaries &amp; Wages"/>
    <s v="Journal"/>
    <x v="30"/>
    <s v="JE201"/>
    <m/>
    <x v="2578"/>
    <n v="1014.84"/>
    <m/>
    <s v="CCR&amp;R - Child Care Resource &amp; Referral"/>
    <x v="28"/>
    <s v="- No Location -"/>
    <s v="Anjail Abdul-Badee-Johnson"/>
  </r>
  <r>
    <s v="5000 - Salaries &amp; Wages"/>
    <s v="Journal"/>
    <x v="30"/>
    <s v="JE201"/>
    <m/>
    <x v="2579"/>
    <n v="1106.75"/>
    <m/>
    <s v="HS - Head Start"/>
    <x v="12"/>
    <s v="- No Location -"/>
    <s v="Anna Barry"/>
  </r>
  <r>
    <s v="5000 - Salaries &amp; Wages"/>
    <s v="Journal"/>
    <x v="30"/>
    <s v="JE201"/>
    <m/>
    <x v="2540"/>
    <n v="101.54"/>
    <m/>
    <s v="CCFP - Child Care Food Program"/>
    <x v="24"/>
    <s v="Admin Office"/>
    <s v="Francine Taylor"/>
  </r>
  <r>
    <s v="5000 - Salaries &amp; Wages"/>
    <s v="Journal"/>
    <x v="30"/>
    <s v="JE201"/>
    <m/>
    <x v="2580"/>
    <n v="1669.13"/>
    <m/>
    <s v="Mt Holly Schools"/>
    <x v="15"/>
    <s v="- No Location -"/>
    <s v="Jennifer Jones"/>
  </r>
  <r>
    <s v="5000 - Salaries &amp; Wages"/>
    <s v="Journal"/>
    <x v="30"/>
    <s v="JE201"/>
    <m/>
    <x v="2496"/>
    <n v="119.07"/>
    <m/>
    <s v="EHS - Early Head Start"/>
    <x v="6"/>
    <s v="Admin Office"/>
    <s v="Amie Sharer"/>
  </r>
  <r>
    <s v="5000 - Salaries &amp; Wages"/>
    <s v="Journal"/>
    <x v="30"/>
    <s v="JE201"/>
    <m/>
    <x v="2581"/>
    <n v="1472.81"/>
    <m/>
    <s v="CCR&amp;R - Child Care Resource &amp; Referral"/>
    <x v="28"/>
    <s v="- No Location -"/>
    <s v="Bonita Jackson"/>
  </r>
  <r>
    <s v="5000 - Salaries &amp; Wages"/>
    <s v="Journal"/>
    <x v="30"/>
    <s v="JE201"/>
    <m/>
    <x v="2582"/>
    <n v="180"/>
    <m/>
    <s v="HS - Head Start"/>
    <x v="12"/>
    <s v="- No Location -"/>
    <s v="Marva Currington"/>
  </r>
  <r>
    <s v="5000 - Salaries &amp; Wages"/>
    <s v="Journal"/>
    <x v="30"/>
    <s v="JE201"/>
    <m/>
    <x v="2583"/>
    <n v="600"/>
    <m/>
    <s v="HS - Head Start"/>
    <x v="12"/>
    <s v="- No Location -"/>
    <s v="Lisa Whitfield"/>
  </r>
  <r>
    <s v="5000 - Salaries &amp; Wages"/>
    <s v="Journal"/>
    <x v="30"/>
    <s v="JE201"/>
    <m/>
    <x v="2584"/>
    <n v="600"/>
    <m/>
    <s v="HS - Head Start"/>
    <x v="12"/>
    <s v="- No Location -"/>
    <s v="Samaka Empson"/>
  </r>
  <r>
    <s v="5000 - Salaries &amp; Wages"/>
    <s v="Journal"/>
    <x v="30"/>
    <s v="JE201"/>
    <m/>
    <x v="2585"/>
    <n v="1131.42"/>
    <m/>
    <s v="EHS - Early Head Start"/>
    <x v="6"/>
    <s v="- No Location -"/>
    <s v="Toxi Miller"/>
  </r>
  <r>
    <s v="5000 - Salaries &amp; Wages"/>
    <s v="Journal"/>
    <x v="30"/>
    <s v="JE201"/>
    <m/>
    <x v="2586"/>
    <n v="954.84"/>
    <m/>
    <s v="CCR&amp;R - Child Care Resource &amp; Referral"/>
    <x v="28"/>
    <s v="- No Location -"/>
    <s v="Victoria Reger"/>
  </r>
  <r>
    <s v="5000 - Salaries &amp; Wages"/>
    <s v="Journal"/>
    <x v="30"/>
    <s v="JE201"/>
    <m/>
    <x v="2587"/>
    <n v="756"/>
    <m/>
    <s v="HS - Head Start"/>
    <x v="12"/>
    <s v="- No Location -"/>
    <s v="Cigdem Ozdemir"/>
  </r>
  <r>
    <s v="5000 - Salaries &amp; Wages"/>
    <s v="Journal"/>
    <x v="30"/>
    <s v="JE201"/>
    <m/>
    <x v="2504"/>
    <n v="637.03"/>
    <m/>
    <s v="CSBG - Community Service Block Grant"/>
    <x v="0"/>
    <s v="Admin Office"/>
    <s v="Janessa Rivera"/>
  </r>
  <r>
    <s v="5000 - Salaries &amp; Wages"/>
    <s v="Journal"/>
    <x v="30"/>
    <s v="JE201"/>
    <m/>
    <x v="2515"/>
    <n v="167.34"/>
    <m/>
    <s v="CSBG - Community Service Block Grant"/>
    <x v="0"/>
    <s v="Admin Office"/>
    <s v="Gary Mease"/>
  </r>
  <r>
    <s v="5000 - Salaries &amp; Wages"/>
    <s v="Journal"/>
    <x v="30"/>
    <s v="JE201"/>
    <m/>
    <x v="2588"/>
    <n v="168"/>
    <m/>
    <s v="HS - Head Start"/>
    <x v="12"/>
    <s v="- No Location -"/>
    <s v="Farhanaz Habib"/>
  </r>
  <r>
    <s v="5000 - Salaries &amp; Wages"/>
    <s v="Journal"/>
    <x v="30"/>
    <s v="JE201"/>
    <m/>
    <x v="2589"/>
    <n v="813.09"/>
    <m/>
    <s v="HS - Head Start"/>
    <x v="12"/>
    <s v="- No Location -"/>
    <s v="William Carson"/>
  </r>
  <r>
    <s v="5000 - Salaries &amp; Wages"/>
    <s v="Journal"/>
    <x v="30"/>
    <s v="JE201"/>
    <m/>
    <x v="2575"/>
    <n v="33.07"/>
    <m/>
    <s v="HPRP2 - Homeless Prevention Rapid Rehousing"/>
    <x v="8"/>
    <s v="Admin Office"/>
    <s v="Manvir Gill"/>
  </r>
  <r>
    <s v="5000 - Salaries &amp; Wages"/>
    <s v="Journal"/>
    <x v="30"/>
    <s v="JE201"/>
    <m/>
    <x v="2550"/>
    <n v="894.92"/>
    <m/>
    <s v="CSBG - Community Service Block Grant"/>
    <x v="17"/>
    <s v="- No Location -"/>
    <s v="Sheila Hughes"/>
  </r>
  <r>
    <s v="5000 - Salaries &amp; Wages"/>
    <s v="Journal"/>
    <x v="30"/>
    <s v="JE201"/>
    <m/>
    <x v="2515"/>
    <n v="104.59"/>
    <m/>
    <s v="EHS - Early Head Start"/>
    <x v="6"/>
    <s v="Admin Office"/>
    <s v="Gary Mease"/>
  </r>
  <r>
    <s v="5000 - Salaries &amp; Wages"/>
    <s v="Journal"/>
    <x v="30"/>
    <s v="JE201"/>
    <m/>
    <x v="2590"/>
    <n v="2393.02"/>
    <m/>
    <s v="EHS - Early Head Start"/>
    <x v="6"/>
    <s v="- No Location -"/>
    <s v="Michelle Berry-Davis"/>
  </r>
  <r>
    <s v="5000 - Salaries &amp; Wages"/>
    <s v="Journal"/>
    <x v="30"/>
    <s v="JE201"/>
    <m/>
    <x v="2591"/>
    <n v="875.01"/>
    <m/>
    <s v="CCR&amp;R - Child Care Resource &amp; Referral"/>
    <x v="28"/>
    <s v="- No Location -"/>
    <s v="Ashley Moore"/>
  </r>
  <r>
    <s v="5000 - Salaries &amp; Wages"/>
    <s v="Journal"/>
    <x v="30"/>
    <s v="JE201"/>
    <m/>
    <x v="2592"/>
    <n v="990.5"/>
    <m/>
    <s v="HS - Head Start"/>
    <x v="12"/>
    <s v="- No Location -"/>
    <s v="Melinda Bowman-Williams"/>
  </r>
  <r>
    <s v="5000 - Salaries &amp; Wages"/>
    <s v="Journal"/>
    <x v="30"/>
    <s v="JE201"/>
    <m/>
    <x v="2593"/>
    <n v="1353.75"/>
    <m/>
    <s v="HS - Head Start"/>
    <x v="12"/>
    <s v="- No Location -"/>
    <s v="Bouchra Benachir"/>
  </r>
  <r>
    <s v="5000 - Salaries &amp; Wages"/>
    <s v="Journal"/>
    <x v="30"/>
    <s v="JE201"/>
    <m/>
    <x v="2494"/>
    <n v="736.66"/>
    <m/>
    <s v="CSBG - Community Service Block Grant"/>
    <x v="0"/>
    <s v="Admin Office"/>
    <s v="Elayne Schermerhorn"/>
  </r>
  <r>
    <s v="5000 - Salaries &amp; Wages"/>
    <s v="Journal"/>
    <x v="30"/>
    <s v="JE201"/>
    <m/>
    <x v="2561"/>
    <n v="40.65"/>
    <m/>
    <m/>
    <x v="10"/>
    <s v="Admin Office"/>
    <m/>
  </r>
  <r>
    <s v="5000 - Salaries &amp; Wages"/>
    <s v="Journal"/>
    <x v="30"/>
    <s v="JE201"/>
    <m/>
    <x v="2494"/>
    <n v="906.65"/>
    <m/>
    <s v="CCR&amp;R - Child Care Resource &amp; Referral"/>
    <x v="18"/>
    <s v="Admin Office"/>
    <s v="Elayne Schermerhorn"/>
  </r>
  <r>
    <s v="5000 - Salaries &amp; Wages"/>
    <s v="Journal"/>
    <x v="30"/>
    <s v="JE201"/>
    <m/>
    <x v="2561"/>
    <n v="147.30000000000001"/>
    <m/>
    <s v="CCFP - Child Care Food Program"/>
    <x v="24"/>
    <s v="Admin Office"/>
    <s v="Greta Peterson"/>
  </r>
  <r>
    <s v="5000 - Salaries &amp; Wages"/>
    <s v="Journal"/>
    <x v="30"/>
    <s v="JE201"/>
    <m/>
    <x v="2594"/>
    <n v="600"/>
    <m/>
    <s v="HS - Head Start"/>
    <x v="12"/>
    <s v="- No Location -"/>
    <s v="Mellasiah Dixon"/>
  </r>
  <r>
    <s v="5000 - Salaries &amp; Wages"/>
    <s v="Journal"/>
    <x v="30"/>
    <s v="JE201"/>
    <m/>
    <x v="2595"/>
    <n v="880.77"/>
    <m/>
    <s v="HS - Head Start"/>
    <x v="12"/>
    <s v="- No Location -"/>
    <s v="Heather Coleman"/>
  </r>
  <r>
    <s v="5000 - Salaries &amp; Wages"/>
    <s v="Journal"/>
    <x v="30"/>
    <s v="JE201"/>
    <m/>
    <x v="2596"/>
    <n v="1280.3499999999999"/>
    <m/>
    <s v="HS - Head Start"/>
    <x v="12"/>
    <s v="- No Location -"/>
    <s v="Michelle Horan"/>
  </r>
  <r>
    <s v="5000 - Salaries &amp; Wages"/>
    <s v="Journal"/>
    <x v="30"/>
    <s v="JE201"/>
    <m/>
    <x v="2495"/>
    <n v="69.42"/>
    <m/>
    <s v="CCYC - Community Council of Young Children"/>
    <x v="22"/>
    <s v="Admin Office"/>
    <s v="Kyle Edwards"/>
  </r>
  <r>
    <s v="5000 - Salaries &amp; Wages"/>
    <s v="Journal"/>
    <x v="30"/>
    <s v="JE201"/>
    <m/>
    <x v="2597"/>
    <n v="952.25"/>
    <m/>
    <s v="HS - Head Start"/>
    <x v="12"/>
    <s v="- No Location -"/>
    <s v="Ruth Amankona"/>
  </r>
  <r>
    <s v="5000 - Salaries &amp; Wages"/>
    <s v="Journal"/>
    <x v="30"/>
    <s v="JE201"/>
    <m/>
    <x v="2561"/>
    <n v="707.02"/>
    <m/>
    <s v="HS - Head Start"/>
    <x v="12"/>
    <s v="Admin Office"/>
    <s v="Greta Peterson"/>
  </r>
  <r>
    <s v="5000 - Salaries &amp; Wages"/>
    <s v="Journal"/>
    <x v="30"/>
    <s v="JE201"/>
    <m/>
    <x v="2598"/>
    <n v="523.33000000000004"/>
    <m/>
    <s v="HS - Head Start"/>
    <x v="12"/>
    <s v="- No Location -"/>
    <s v="Miriam Claudio"/>
  </r>
  <r>
    <s v="5000 - Salaries &amp; Wages"/>
    <s v="Journal"/>
    <x v="30"/>
    <s v="JE201"/>
    <m/>
    <x v="2485"/>
    <n v="1102.8399999999999"/>
    <m/>
    <s v="HS - Head Start"/>
    <x v="12"/>
    <s v="Admin Office"/>
    <s v="Sharon Forman"/>
  </r>
  <r>
    <s v="5000 - Salaries &amp; Wages"/>
    <s v="Journal"/>
    <x v="30"/>
    <s v="JE201"/>
    <m/>
    <x v="2599"/>
    <n v="840"/>
    <m/>
    <s v="HS - Head Start"/>
    <x v="12"/>
    <s v="- No Location -"/>
    <s v="Saliha Yanik"/>
  </r>
  <r>
    <s v="5000 - Salaries &amp; Wages"/>
    <s v="Journal"/>
    <x v="30"/>
    <s v="JE201"/>
    <m/>
    <x v="2600"/>
    <n v="1669.5"/>
    <m/>
    <s v="Mt Holly Schools"/>
    <x v="15"/>
    <s v="- No Location -"/>
    <s v="Megan Rodrigues"/>
  </r>
  <r>
    <s v="5000 - Salaries &amp; Wages"/>
    <s v="Journal"/>
    <x v="30"/>
    <s v="JE201"/>
    <m/>
    <x v="2601"/>
    <n v="902.36"/>
    <m/>
    <s v="CCR&amp;R - Child Care Resource &amp; Referral"/>
    <x v="30"/>
    <s v="- No Location -"/>
    <s v="Vivyan Saloka"/>
  </r>
  <r>
    <s v="5000 - Salaries &amp; Wages"/>
    <s v="Journal"/>
    <x v="30"/>
    <s v="JE201"/>
    <m/>
    <x v="2575"/>
    <n v="1555.35"/>
    <m/>
    <s v="HS - Head Start"/>
    <x v="12"/>
    <s v="Admin Office"/>
    <s v="Manvir Gill"/>
  </r>
  <r>
    <s v="5000 - Salaries &amp; Wages"/>
    <s v="Journal"/>
    <x v="30"/>
    <s v="JE201"/>
    <m/>
    <x v="2602"/>
    <n v="479.11"/>
    <m/>
    <s v="HS - Head Start"/>
    <x v="12"/>
    <s v="- No Location -"/>
    <s v="Jacquelyn Gardner"/>
  </r>
  <r>
    <s v="5000 - Salaries &amp; Wages"/>
    <s v="Journal"/>
    <x v="30"/>
    <s v="JE201"/>
    <m/>
    <x v="2603"/>
    <n v="665"/>
    <m/>
    <s v="HS - Head Start"/>
    <x v="12"/>
    <s v="- No Location -"/>
    <s v="Garry Mitnaul"/>
  </r>
  <r>
    <s v="5000 - Salaries &amp; Wages"/>
    <s v="Journal"/>
    <x v="30"/>
    <s v="JE201"/>
    <m/>
    <x v="2507"/>
    <n v="344.34"/>
    <m/>
    <s v="HPRP2 - Homeless Prevention Rapid Rehousing"/>
    <x v="8"/>
    <s v="- No Location -"/>
    <s v="Rovenna Overton"/>
  </r>
  <r>
    <s v="5000 - Salaries &amp; Wages"/>
    <s v="Journal"/>
    <x v="30"/>
    <s v="JE201"/>
    <m/>
    <x v="2604"/>
    <n v="851.76"/>
    <m/>
    <s v="EHS - Early Head Start"/>
    <x v="6"/>
    <s v="- No Location -"/>
    <s v="Katilynn Ditzel"/>
  </r>
  <r>
    <s v="5000 - Salaries &amp; Wages"/>
    <s v="Journal"/>
    <x v="30"/>
    <s v="JE201"/>
    <m/>
    <x v="2605"/>
    <n v="885.48"/>
    <m/>
    <s v="CCR&amp;R - Child Care Resource &amp; Referral"/>
    <x v="28"/>
    <s v="- No Location -"/>
    <s v="Andrea Ferrare"/>
  </r>
  <r>
    <s v="5000 - Salaries &amp; Wages"/>
    <s v="Journal"/>
    <x v="30"/>
    <s v="JE201"/>
    <m/>
    <x v="2606"/>
    <n v="1011.71"/>
    <m/>
    <s v="HS - Head Start"/>
    <x v="12"/>
    <s v="- No Location -"/>
    <s v="Maria Figueroa"/>
  </r>
  <r>
    <s v="5000 - Salaries &amp; Wages"/>
    <s v="Journal"/>
    <x v="30"/>
    <s v="JE201"/>
    <m/>
    <x v="2607"/>
    <n v="864"/>
    <m/>
    <s v="HS - Head Start"/>
    <x v="12"/>
    <s v="- No Location -"/>
    <s v="Jasmine Reed"/>
  </r>
  <r>
    <s v="5000 - Salaries &amp; Wages"/>
    <s v="Journal"/>
    <x v="30"/>
    <s v="JE201"/>
    <m/>
    <x v="2608"/>
    <n v="547.53"/>
    <m/>
    <s v="USF - Universal Service Fund"/>
    <x v="9"/>
    <s v="- No Location -"/>
    <s v="Quamillah Nelson"/>
  </r>
  <r>
    <s v="5000 - Salaries &amp; Wages"/>
    <s v="Journal"/>
    <x v="30"/>
    <s v="JE201"/>
    <m/>
    <x v="2609"/>
    <n v="1207.98"/>
    <m/>
    <s v="HF - Healthy Families"/>
    <x v="5"/>
    <s v="- No Location -"/>
    <s v="Susan Margolis"/>
  </r>
  <r>
    <s v="5000 - Salaries &amp; Wages"/>
    <s v="Journal"/>
    <x v="30"/>
    <s v="JE201"/>
    <m/>
    <x v="2484"/>
    <n v="132.07"/>
    <m/>
    <s v="HF - Healthy Families"/>
    <x v="21"/>
    <s v="Admin Office"/>
    <s v="Michelle Hewitt"/>
  </r>
  <r>
    <s v="5000 - Salaries &amp; Wages"/>
    <s v="Journal"/>
    <x v="30"/>
    <s v="JE201"/>
    <m/>
    <x v="2610"/>
    <n v="2174.83"/>
    <m/>
    <s v="HS - Head Start"/>
    <x v="12"/>
    <s v="- No Location -"/>
    <s v="Jill Rickards"/>
  </r>
  <r>
    <s v="5000 - Salaries &amp; Wages"/>
    <s v="Journal"/>
    <x v="30"/>
    <s v="JE201"/>
    <m/>
    <x v="2554"/>
    <n v="95.94"/>
    <m/>
    <s v="HF - Healthy Families"/>
    <x v="21"/>
    <s v="- No Location -"/>
    <s v="Claire Garner"/>
  </r>
  <r>
    <s v="5000 - Salaries &amp; Wages"/>
    <s v="Journal"/>
    <x v="30"/>
    <s v="JE201"/>
    <m/>
    <x v="2495"/>
    <n v="70.680000000000007"/>
    <m/>
    <s v="HF - Healthy Families"/>
    <x v="5"/>
    <s v="Admin Office"/>
    <s v="Kyle Edwards"/>
  </r>
  <r>
    <s v="5000 - Salaries &amp; Wages"/>
    <s v="Journal"/>
    <x v="30"/>
    <s v="JE201"/>
    <m/>
    <x v="2575"/>
    <n v="181.89"/>
    <m/>
    <s v="EHS - Early Head Start"/>
    <x v="6"/>
    <s v="Admin Office"/>
    <s v="Manvir Gill"/>
  </r>
  <r>
    <s v="5000 - Salaries &amp; Wages"/>
    <s v="Journal"/>
    <x v="30"/>
    <s v="JE201"/>
    <m/>
    <x v="2611"/>
    <n v="840"/>
    <m/>
    <s v="HS - Head Start"/>
    <x v="12"/>
    <s v="- No Location -"/>
    <s v="Deniz Genc"/>
  </r>
  <r>
    <s v="5000 - Salaries &amp; Wages"/>
    <s v="Journal"/>
    <x v="30"/>
    <s v="JE201"/>
    <m/>
    <x v="2550"/>
    <n v="176.08"/>
    <m/>
    <s v="HF - Healthy Families"/>
    <x v="4"/>
    <s v="- No Location -"/>
    <s v="Sheila Hughes"/>
  </r>
  <r>
    <s v="5000 - Salaries &amp; Wages"/>
    <s v="Journal"/>
    <x v="30"/>
    <s v="JE201"/>
    <m/>
    <x v="2612"/>
    <n v="950"/>
    <m/>
    <s v="HS - Head Start"/>
    <x v="12"/>
    <s v="- No Location -"/>
    <s v="John Baker"/>
  </r>
  <r>
    <s v="5000 - Salaries &amp; Wages"/>
    <s v="Journal"/>
    <x v="30"/>
    <s v="JE201"/>
    <m/>
    <x v="2613"/>
    <n v="914.33"/>
    <m/>
    <s v="HS - Head Start"/>
    <x v="12"/>
    <s v="- No Location -"/>
    <s v="Danielle Jakubowski"/>
  </r>
  <r>
    <s v="5000 - Salaries &amp; Wages"/>
    <s v="Journal"/>
    <x v="30"/>
    <s v="JE201"/>
    <m/>
    <x v="2561"/>
    <n v="136.11000000000001"/>
    <m/>
    <s v="CSBG - Community Service Block Grant"/>
    <x v="0"/>
    <s v="Admin Office"/>
    <s v="Greta Peterson"/>
  </r>
  <r>
    <s v="5000 - Salaries &amp; Wages"/>
    <s v="Journal"/>
    <x v="30"/>
    <s v="JE201"/>
    <m/>
    <x v="2550"/>
    <n v="130.85"/>
    <m/>
    <s v="CSBG - Community Service Block Grant"/>
    <x v="0"/>
    <s v="- No Location -"/>
    <s v="Sheila Hughes"/>
  </r>
  <r>
    <s v="5000 - Salaries &amp; Wages"/>
    <s v="Journal"/>
    <x v="30"/>
    <s v="JE201"/>
    <m/>
    <x v="2614"/>
    <n v="780.45"/>
    <m/>
    <s v="HS - Head Start"/>
    <x v="12"/>
    <s v="- No Location -"/>
    <s v="Tawona Hill"/>
  </r>
  <r>
    <s v="5000 - Salaries &amp; Wages"/>
    <s v="Journal"/>
    <x v="30"/>
    <s v="JE201"/>
    <m/>
    <x v="2615"/>
    <n v="1249.8399999999999"/>
    <m/>
    <s v="HS - Head Start"/>
    <x v="12"/>
    <s v="- No Location -"/>
    <s v="Bobby Johnson"/>
  </r>
  <r>
    <s v="5000 - Salaries &amp; Wages"/>
    <s v="Journal"/>
    <x v="30"/>
    <s v="JE201"/>
    <m/>
    <x v="2496"/>
    <n v="40.33"/>
    <m/>
    <s v="HPRP2 - Homeless Prevention Rapid Rehousing"/>
    <x v="8"/>
    <s v="Admin Office"/>
    <s v="Amie Sharer"/>
  </r>
  <r>
    <s v="5000 - Salaries &amp; Wages"/>
    <s v="Journal"/>
    <x v="30"/>
    <s v="JE201"/>
    <m/>
    <x v="2540"/>
    <n v="109.66"/>
    <m/>
    <s v="EHS - Early Head Start"/>
    <x v="6"/>
    <s v="Admin Office"/>
    <s v="Francine Taylor"/>
  </r>
  <r>
    <s v="5000 - Salaries &amp; Wages"/>
    <s v="Journal"/>
    <x v="30"/>
    <s v="JE201"/>
    <m/>
    <x v="2616"/>
    <n v="1185.53"/>
    <m/>
    <s v="CCR&amp;R - Child Care Resource &amp; Referral"/>
    <x v="28"/>
    <s v="- No Location -"/>
    <s v="Janelle Yvette Sample"/>
  </r>
  <r>
    <s v="5000 - Salaries &amp; Wages"/>
    <s v="Journal"/>
    <x v="30"/>
    <s v="JE201"/>
    <m/>
    <x v="2617"/>
    <n v="2339.5700000000002"/>
    <m/>
    <s v="CCR&amp;R - Child Care Resource &amp; Referral"/>
    <x v="28"/>
    <s v="- No Location -"/>
    <s v="Susan Ford"/>
  </r>
  <r>
    <s v="5000 - Salaries &amp; Wages"/>
    <s v="Journal"/>
    <x v="30"/>
    <s v="JE201"/>
    <m/>
    <x v="2618"/>
    <n v="2387.89"/>
    <m/>
    <s v="HS - Head Start"/>
    <x v="12"/>
    <s v="- No Location -"/>
    <s v="Natalie Mitchem"/>
  </r>
  <r>
    <s v="5000 - Salaries &amp; Wages"/>
    <s v="Journal"/>
    <x v="30"/>
    <s v="JE201"/>
    <m/>
    <x v="2619"/>
    <n v="1330.95"/>
    <m/>
    <s v="EHS - Early Head Start"/>
    <x v="6"/>
    <s v="- No Location -"/>
    <s v="Ayanna Martin"/>
  </r>
  <r>
    <s v="5000 - Salaries &amp; Wages"/>
    <s v="Journal"/>
    <x v="30"/>
    <s v="JE201"/>
    <m/>
    <x v="2620"/>
    <n v="843"/>
    <m/>
    <s v="HS - Head Start"/>
    <x v="12"/>
    <s v="- No Location -"/>
    <s v="Donna Wilbur"/>
  </r>
  <r>
    <s v="5000 - Salaries &amp; Wages"/>
    <s v="Journal"/>
    <x v="30"/>
    <s v="JE201"/>
    <m/>
    <x v="2621"/>
    <n v="1906.31"/>
    <m/>
    <s v="HS - Head Start"/>
    <x v="12"/>
    <s v="- No Location -"/>
    <s v="Christiana Buffett"/>
  </r>
  <r>
    <s v="5000 - Salaries &amp; Wages"/>
    <s v="Journal"/>
    <x v="30"/>
    <s v="JE201"/>
    <m/>
    <x v="2622"/>
    <n v="861"/>
    <m/>
    <s v="HS - Head Start"/>
    <x v="12"/>
    <s v="- No Location -"/>
    <s v="Chalesha Jefferson"/>
  </r>
  <r>
    <s v="5000 - Salaries &amp; Wages"/>
    <s v="Journal"/>
    <x v="30"/>
    <s v="JE201"/>
    <m/>
    <x v="2623"/>
    <n v="879"/>
    <m/>
    <s v="HS - Head Start"/>
    <x v="12"/>
    <s v="- No Location -"/>
    <s v="Sherrita Dunn"/>
  </r>
  <r>
    <s v="5000 - Salaries &amp; Wages"/>
    <s v="Journal"/>
    <x v="30"/>
    <s v="JE201"/>
    <m/>
    <x v="2624"/>
    <n v="855"/>
    <m/>
    <s v="HS - Head Start"/>
    <x v="12"/>
    <s v="- No Location -"/>
    <s v="Ashley Cummings"/>
  </r>
  <r>
    <s v="5000 - Salaries &amp; Wages"/>
    <s v="Journal"/>
    <x v="30"/>
    <s v="JE201"/>
    <m/>
    <x v="2515"/>
    <n v="330.5"/>
    <m/>
    <s v="CCR&amp;R - Child Care Resource &amp; Referral"/>
    <x v="18"/>
    <s v="Admin Office"/>
    <s v="Gary Mease"/>
  </r>
  <r>
    <s v="5000 - Salaries &amp; Wages"/>
    <s v="Journal"/>
    <x v="30"/>
    <s v="JE201"/>
    <m/>
    <x v="2554"/>
    <n v="1709.26"/>
    <m/>
    <s v="HF - Healthy Families"/>
    <x v="5"/>
    <s v="- No Location -"/>
    <s v="Claire Garner"/>
  </r>
  <r>
    <s v="5000 - Salaries &amp; Wages"/>
    <s v="Journal"/>
    <x v="30"/>
    <s v="JE201"/>
    <m/>
    <x v="2625"/>
    <n v="840"/>
    <m/>
    <s v="HS - Head Start"/>
    <x v="12"/>
    <s v="- No Location -"/>
    <s v="Kimberly Farrell"/>
  </r>
  <r>
    <s v="5000 - Salaries &amp; Wages"/>
    <s v="Journal"/>
    <x v="30"/>
    <s v="JE201"/>
    <m/>
    <x v="2626"/>
    <n v="1509.34"/>
    <m/>
    <s v="HS - Head Start"/>
    <x v="12"/>
    <s v="- No Location -"/>
    <s v="Lynn Orangers"/>
  </r>
  <r>
    <s v="5000 - Salaries &amp; Wages"/>
    <s v="Journal"/>
    <x v="30"/>
    <s v="JE201"/>
    <m/>
    <x v="2496"/>
    <n v="1288.46"/>
    <m/>
    <s v="CCR&amp;R - Child Care Resource &amp; Referral"/>
    <x v="18"/>
    <s v="Admin Office"/>
    <s v="Amie Sharer"/>
  </r>
  <r>
    <s v="5000 - Salaries &amp; Wages"/>
    <s v="Journal"/>
    <x v="30"/>
    <s v="JE201"/>
    <m/>
    <x v="2627"/>
    <n v="877.48"/>
    <m/>
    <s v="CCFP - Child Care Food Program"/>
    <x v="24"/>
    <s v="- No Location -"/>
    <s v="Patricia Joyce"/>
  </r>
  <r>
    <s v="5000 - Salaries &amp; Wages"/>
    <s v="Journal"/>
    <x v="30"/>
    <s v="JE201"/>
    <m/>
    <x v="2495"/>
    <n v="148.80000000000001"/>
    <m/>
    <s v="USF - Universal Service Fund"/>
    <x v="9"/>
    <s v="Admin Office"/>
    <s v="Kyle Edwards"/>
  </r>
  <r>
    <s v="5000 - Salaries &amp; Wages"/>
    <s v="Journal"/>
    <x v="30"/>
    <s v="JE201"/>
    <m/>
    <x v="2496"/>
    <n v="54.73"/>
    <m/>
    <s v="CCYC - Community Council of Young Children"/>
    <x v="22"/>
    <s v="Admin Office"/>
    <s v="Amie Sharer"/>
  </r>
  <r>
    <s v="5000 - Salaries &amp; Wages"/>
    <s v="Journal"/>
    <x v="30"/>
    <s v="JE201"/>
    <m/>
    <x v="2628"/>
    <n v="840"/>
    <m/>
    <s v="HS - Head Start"/>
    <x v="12"/>
    <s v="- No Location -"/>
    <s v="Seham Azabawi"/>
  </r>
  <r>
    <s v="5000 - Salaries &amp; Wages"/>
    <s v="Journal"/>
    <x v="30"/>
    <s v="JE201"/>
    <m/>
    <x v="2629"/>
    <n v="1449.35"/>
    <m/>
    <s v="HF - Healthy Families"/>
    <x v="4"/>
    <s v="- No Location -"/>
    <s v="Elizabeth Boehmke"/>
  </r>
  <r>
    <s v="5000 - Salaries &amp; Wages"/>
    <s v="Journal"/>
    <x v="30"/>
    <s v="JE201"/>
    <m/>
    <x v="2481"/>
    <n v="7.9"/>
    <m/>
    <s v="HF - Healthy Families"/>
    <x v="21"/>
    <s v="Admin Office"/>
    <s v="Robert Mayfield"/>
  </r>
  <r>
    <s v="5000 - Salaries &amp; Wages"/>
    <s v="Journal"/>
    <x v="30"/>
    <s v="JE201"/>
    <m/>
    <x v="2630"/>
    <n v="1347.63"/>
    <m/>
    <s v="CCR&amp;R - Child Care Resource &amp; Referral"/>
    <x v="30"/>
    <s v="- No Location -"/>
    <s v="Christine Morrison"/>
  </r>
  <r>
    <s v="5000 - Salaries &amp; Wages"/>
    <s v="Journal"/>
    <x v="30"/>
    <s v="JE201"/>
    <m/>
    <x v="2495"/>
    <n v="487.16"/>
    <m/>
    <s v="CSBG - Community Service Block Grant"/>
    <x v="0"/>
    <s v="Admin Office"/>
    <s v="Kyle Edwards"/>
  </r>
  <r>
    <s v="5000 - Salaries &amp; Wages"/>
    <s v="Journal"/>
    <x v="30"/>
    <s v="JE201"/>
    <m/>
    <x v="2631"/>
    <n v="1246.71"/>
    <m/>
    <s v="HS - Head Start"/>
    <x v="12"/>
    <s v="- No Location -"/>
    <s v="Verdina Pryor"/>
  </r>
  <r>
    <s v="5000 - Salaries &amp; Wages"/>
    <s v="Journal"/>
    <x v="30"/>
    <s v="JE201"/>
    <m/>
    <x v="2632"/>
    <n v="912"/>
    <m/>
    <s v="HS - Head Start"/>
    <x v="12"/>
    <s v="- No Location -"/>
    <s v="Brittany Barnes"/>
  </r>
  <r>
    <s v="5000 - Salaries &amp; Wages"/>
    <s v="Journal"/>
    <x v="30"/>
    <s v="JE201"/>
    <m/>
    <x v="2496"/>
    <n v="362.98"/>
    <m/>
    <s v="HS - Head Start"/>
    <x v="12"/>
    <s v="Admin Office"/>
    <s v="Amie Sharer"/>
  </r>
  <r>
    <s v="5000 - Salaries &amp; Wages"/>
    <s v="Journal"/>
    <x v="30"/>
    <s v="JE201"/>
    <m/>
    <x v="2633"/>
    <n v="490.7"/>
    <m/>
    <s v="USF - Universal Service Fund"/>
    <x v="9"/>
    <s v="- No Location -"/>
    <s v="Vincent Padilla"/>
  </r>
  <r>
    <s v="5000 - Salaries &amp; Wages"/>
    <s v="Journal"/>
    <x v="30"/>
    <s v="JE201"/>
    <m/>
    <x v="2634"/>
    <n v="1398"/>
    <m/>
    <s v="CCR&amp;R - Child Care Resource &amp; Referral"/>
    <x v="27"/>
    <s v="- No Location -"/>
    <s v="Stacy D Cooper-Gindraw"/>
  </r>
  <r>
    <s v="5000 - Salaries &amp; Wages"/>
    <s v="Journal"/>
    <x v="30"/>
    <s v="JE201"/>
    <m/>
    <x v="2635"/>
    <n v="906.74"/>
    <m/>
    <s v="CCR&amp;R - Child Care Resource &amp; Referral"/>
    <x v="28"/>
    <s v="- No Location -"/>
    <s v="Kathleen Moreland"/>
  </r>
  <r>
    <s v="5000 - Salaries &amp; Wages"/>
    <s v="Journal"/>
    <x v="30"/>
    <s v="JE201"/>
    <m/>
    <x v="2636"/>
    <n v="1489.46"/>
    <m/>
    <s v="HS - Head Start"/>
    <x v="12"/>
    <s v="- No Location -"/>
    <s v="Kristen Furniss"/>
  </r>
  <r>
    <s v="5000 - Salaries &amp; Wages"/>
    <s v="Journal"/>
    <x v="30"/>
    <s v="JE201"/>
    <m/>
    <x v="2637"/>
    <n v="2112.08"/>
    <m/>
    <s v="CCR&amp;R - Child Care Resource &amp; Referral"/>
    <x v="28"/>
    <s v="- No Location -"/>
    <s v="Ruth Ragin"/>
  </r>
  <r>
    <s v="5000 - Salaries &amp; Wages"/>
    <s v="Journal"/>
    <x v="30"/>
    <s v="JE201"/>
    <m/>
    <x v="2638"/>
    <n v="950"/>
    <m/>
    <s v="HS - Head Start"/>
    <x v="12"/>
    <s v="- No Location -"/>
    <s v="Matthew Ditmar"/>
  </r>
  <r>
    <s v="5000 - Salaries &amp; Wages"/>
    <s v="Journal"/>
    <x v="30"/>
    <s v="JE201"/>
    <m/>
    <x v="2639"/>
    <n v="1794"/>
    <m/>
    <s v="HS - Head Start"/>
    <x v="12"/>
    <s v="- No Location -"/>
    <s v="Jennifer Carley-Price"/>
  </r>
  <r>
    <s v="5000 - Salaries &amp; Wages"/>
    <s v="Journal"/>
    <x v="30"/>
    <s v="JE201"/>
    <m/>
    <x v="2540"/>
    <n v="974.76"/>
    <m/>
    <s v="HS - Head Start"/>
    <x v="12"/>
    <s v="Admin Office"/>
    <s v="Francine Taylor"/>
  </r>
  <r>
    <s v="5000 - Salaries &amp; Wages"/>
    <s v="Journal"/>
    <x v="30"/>
    <s v="JE201"/>
    <m/>
    <x v="2640"/>
    <n v="771"/>
    <m/>
    <s v="HS - Head Start"/>
    <x v="12"/>
    <s v="- No Location -"/>
    <s v="Danyel Saxton"/>
  </r>
  <r>
    <s v="5000 - Salaries &amp; Wages"/>
    <s v="Journal"/>
    <x v="30"/>
    <s v="JE201"/>
    <m/>
    <x v="2557"/>
    <n v="150.58000000000001"/>
    <m/>
    <s v="EHS - Early Head Start"/>
    <x v="6"/>
    <s v="- No Location -"/>
    <s v="Tammy Joyce"/>
  </r>
  <r>
    <s v="5000 - Salaries &amp; Wages"/>
    <s v="Journal"/>
    <x v="30"/>
    <s v="JE201"/>
    <m/>
    <x v="2641"/>
    <n v="855"/>
    <m/>
    <s v="HS - Head Start"/>
    <x v="12"/>
    <s v="- No Location -"/>
    <s v="Melissa Oliver-Terrell"/>
  </r>
  <r>
    <s v="5000 - Salaries &amp; Wages"/>
    <s v="Journal"/>
    <x v="30"/>
    <s v="JE201"/>
    <m/>
    <x v="2642"/>
    <n v="876"/>
    <m/>
    <s v="HS - Head Start"/>
    <x v="12"/>
    <s v="- No Location -"/>
    <s v="Kameron Wood"/>
  </r>
  <r>
    <s v="5000 - Salaries &amp; Wages"/>
    <s v="Journal"/>
    <x v="30"/>
    <s v="JE201"/>
    <m/>
    <x v="2643"/>
    <n v="897"/>
    <m/>
    <s v="HS - Head Start"/>
    <x v="12"/>
    <s v="- No Location -"/>
    <s v="Carolyn Weston"/>
  </r>
  <r>
    <s v="5000 - Salaries &amp; Wages"/>
    <s v="Journal"/>
    <x v="30"/>
    <s v="JE201"/>
    <m/>
    <x v="2644"/>
    <n v="837"/>
    <m/>
    <s v="CCFP - Child Care Food Program"/>
    <x v="24"/>
    <s v="- No Location -"/>
    <s v="Gabrielle Morton"/>
  </r>
  <r>
    <s v="5000 - Salaries &amp; Wages"/>
    <s v="Journal"/>
    <x v="30"/>
    <s v="JE201"/>
    <m/>
    <x v="2645"/>
    <n v="1393.86"/>
    <m/>
    <s v="CCR&amp;R - Child Care Resource &amp; Referral"/>
    <x v="27"/>
    <s v="- No Location -"/>
    <s v="Kathryn Simone"/>
  </r>
  <r>
    <s v="5000 - Salaries &amp; Wages"/>
    <s v="Journal"/>
    <x v="30"/>
    <s v="JE201"/>
    <m/>
    <x v="2646"/>
    <n v="703.62"/>
    <m/>
    <s v="HS - Head Start"/>
    <x v="12"/>
    <s v="- No Location -"/>
    <s v="Jennifer Elder"/>
  </r>
  <r>
    <s v="5000 - Salaries &amp; Wages"/>
    <s v="Journal"/>
    <x v="30"/>
    <s v="JE201"/>
    <m/>
    <x v="2647"/>
    <n v="1353.75"/>
    <m/>
    <s v="HS - Head Start"/>
    <x v="12"/>
    <s v="- No Location -"/>
    <s v="Moraima Gonzalez"/>
  </r>
  <r>
    <s v="5000 - Salaries &amp; Wages"/>
    <s v="Journal"/>
    <x v="30"/>
    <s v="JE201"/>
    <m/>
    <x v="2648"/>
    <n v="922.92"/>
    <m/>
    <s v="HS - Head Start"/>
    <x v="12"/>
    <s v="- No Location -"/>
    <s v="Bibiana Arreguin"/>
  </r>
  <r>
    <s v="5000 - Salaries &amp; Wages"/>
    <s v="Journal"/>
    <x v="30"/>
    <s v="JE201"/>
    <m/>
    <x v="2515"/>
    <n v="393.25"/>
    <m/>
    <s v="CCFP - Child Care Food Program"/>
    <x v="24"/>
    <s v="Admin Office"/>
    <s v="Gary Mease"/>
  </r>
  <r>
    <s v="5000 - Salaries &amp; Wages"/>
    <s v="Journal"/>
    <x v="30"/>
    <s v="JE201"/>
    <m/>
    <x v="2649"/>
    <n v="2481.29"/>
    <m/>
    <s v="HS - Head Start"/>
    <x v="12"/>
    <s v="- No Location -"/>
    <s v="LOIS BOND"/>
  </r>
  <r>
    <s v="5000 - Salaries &amp; Wages"/>
    <s v="Journal"/>
    <x v="30"/>
    <s v="JE201"/>
    <m/>
    <x v="2650"/>
    <n v="1434.5"/>
    <m/>
    <s v="HS - Head Start"/>
    <x v="12"/>
    <s v="- No Location -"/>
    <s v="Karlie Gore"/>
  </r>
  <r>
    <s v="5000 - Salaries &amp; Wages"/>
    <s v="Journal"/>
    <x v="30"/>
    <s v="JE201"/>
    <m/>
    <x v="2651"/>
    <n v="1247.6199999999999"/>
    <m/>
    <s v="HS - Head Start"/>
    <x v="12"/>
    <s v="- No Location -"/>
    <s v="Tomona Green"/>
  </r>
  <r>
    <s v="5000 - Salaries &amp; Wages"/>
    <s v="Journal"/>
    <x v="30"/>
    <s v="JE201"/>
    <m/>
    <x v="2550"/>
    <n v="176.08"/>
    <m/>
    <s v="HF - Healthy Families"/>
    <x v="5"/>
    <s v="- No Location -"/>
    <s v="Sheila Hughes"/>
  </r>
  <r>
    <s v="5000 - Salaries &amp; Wages"/>
    <s v="Journal"/>
    <x v="30"/>
    <s v="JE201"/>
    <m/>
    <x v="2652"/>
    <n v="1330"/>
    <m/>
    <s v="HS - Head Start"/>
    <x v="12"/>
    <s v="- No Location -"/>
    <s v="Sumeyra Ceylan"/>
  </r>
  <r>
    <s v="5000 - Salaries &amp; Wages"/>
    <s v="Journal"/>
    <x v="30"/>
    <s v="JE201"/>
    <m/>
    <x v="2501"/>
    <n v="506.21"/>
    <m/>
    <s v="HF - Healthy Families"/>
    <x v="4"/>
    <s v="- No Location -"/>
    <s v="Stephanie Dixon"/>
  </r>
  <r>
    <s v="5000 - Salaries &amp; Wages"/>
    <s v="Journal"/>
    <x v="30"/>
    <s v="JE201"/>
    <m/>
    <x v="2653"/>
    <n v="1248.43"/>
    <m/>
    <s v="HS - Head Start"/>
    <x v="12"/>
    <s v="- No Location -"/>
    <s v="Keshia Flewellen"/>
  </r>
  <r>
    <s v="5000 - Salaries &amp; Wages"/>
    <s v="Journal"/>
    <x v="30"/>
    <s v="JE201"/>
    <m/>
    <x v="2654"/>
    <n v="731.83"/>
    <m/>
    <s v="HS - Head Start"/>
    <x v="12"/>
    <s v="- No Location -"/>
    <s v="Jennifer Nagy"/>
  </r>
  <r>
    <s v="5000 - Salaries &amp; Wages"/>
    <s v="Journal"/>
    <x v="30"/>
    <s v="JE201"/>
    <m/>
    <x v="2655"/>
    <n v="936"/>
    <m/>
    <s v="HS - Head Start"/>
    <x v="12"/>
    <s v="- No Location -"/>
    <s v="Ivanette Peterson"/>
  </r>
  <r>
    <s v="5000 - Salaries &amp; Wages"/>
    <s v="Journal"/>
    <x v="30"/>
    <s v="JE201"/>
    <m/>
    <x v="2508"/>
    <n v="324.26"/>
    <m/>
    <s v="USF - Universal Service Fund"/>
    <x v="9"/>
    <s v="Admin Office"/>
    <s v="Ruben Johnson"/>
  </r>
  <r>
    <s v="5000 - Salaries &amp; Wages"/>
    <s v="Journal"/>
    <x v="30"/>
    <s v="JE201"/>
    <m/>
    <x v="2656"/>
    <n v="990.5"/>
    <m/>
    <s v="HS - Head Start"/>
    <x v="12"/>
    <s v="- No Location -"/>
    <s v="Kayla Brito"/>
  </r>
  <r>
    <s v="5000 - Salaries &amp; Wages"/>
    <s v="Journal"/>
    <x v="30"/>
    <s v="JE201"/>
    <m/>
    <x v="2494"/>
    <n v="188.88"/>
    <m/>
    <s v="USF - Universal Service Fund"/>
    <x v="9"/>
    <s v="Admin Office"/>
    <s v="Elayne Schermerhorn"/>
  </r>
  <r>
    <s v="5000 - Salaries &amp; Wages"/>
    <s v="Journal"/>
    <x v="30"/>
    <s v="JE201"/>
    <m/>
    <x v="2514"/>
    <n v="257.44"/>
    <m/>
    <s v="CSBG - Community Service Block Grant"/>
    <x v="17"/>
    <s v="- No Location -"/>
    <s v="Melonie Vazquez"/>
  </r>
  <r>
    <s v="5000 - Salaries &amp; Wages"/>
    <s v="Journal"/>
    <x v="30"/>
    <s v="JE201"/>
    <m/>
    <x v="2558"/>
    <n v="986.45"/>
    <m/>
    <s v="CCR&amp;R - Child Care Resource &amp; Referral"/>
    <x v="30"/>
    <s v="- No Location -"/>
    <s v="Sue Fenick"/>
  </r>
  <r>
    <s v="5000 - Salaries &amp; Wages"/>
    <s v="Journal"/>
    <x v="30"/>
    <s v="JE201"/>
    <m/>
    <x v="2657"/>
    <n v="396.22"/>
    <m/>
    <s v="HS - Head Start"/>
    <x v="12"/>
    <s v="Admin Office"/>
    <s v="Michelle Hewitt"/>
  </r>
  <r>
    <s v="5000 - Salaries &amp; Wages"/>
    <s v="Journal"/>
    <x v="30"/>
    <s v="JE201"/>
    <m/>
    <x v="2529"/>
    <n v="1181.8800000000001"/>
    <m/>
    <s v="HS - Head Start"/>
    <x v="12"/>
    <s v="- No Location -"/>
    <s v="Denise Klein"/>
  </r>
  <r>
    <s v="5000 - Salaries &amp; Wages"/>
    <s v="Journal"/>
    <x v="30"/>
    <s v="JE201"/>
    <m/>
    <x v="2542"/>
    <n v="913.41"/>
    <m/>
    <s v="HS - Head Start"/>
    <x v="12"/>
    <s v="Admin Office"/>
    <s v="Darshpreet Thind"/>
  </r>
  <r>
    <s v="5000 - Salaries &amp; Wages"/>
    <s v="Journal"/>
    <x v="30"/>
    <s v="JE201"/>
    <m/>
    <x v="2658"/>
    <n v="624"/>
    <m/>
    <s v="HS - Head Start"/>
    <x v="12"/>
    <s v="- No Location -"/>
    <s v="Tara Cavanagh"/>
  </r>
  <r>
    <s v="5000 - Salaries &amp; Wages"/>
    <s v="Journal"/>
    <x v="31"/>
    <s v="JE202"/>
    <m/>
    <x v="2659"/>
    <n v="2937.01"/>
    <m/>
    <s v="CCYC - Community Council of Young Children"/>
    <x v="22"/>
    <s v="- No Location -"/>
    <m/>
  </r>
  <r>
    <s v="5000 - Salaries &amp; Wages"/>
    <s v="Journal"/>
    <x v="31"/>
    <s v="JE202"/>
    <m/>
    <x v="2659"/>
    <n v="11137.94"/>
    <m/>
    <s v="HF - Healthy Families"/>
    <x v="5"/>
    <s v="- No Location -"/>
    <m/>
  </r>
  <r>
    <s v="5000 - Salaries &amp; Wages"/>
    <s v="Journal"/>
    <x v="31"/>
    <s v="JE202"/>
    <m/>
    <x v="2659"/>
    <n v="3373.7"/>
    <m/>
    <s v="HPRP2 - Homeless Prevention Rapid Rehousing"/>
    <x v="8"/>
    <s v="- No Location -"/>
    <m/>
  </r>
  <r>
    <s v="5000 - Salaries &amp; Wages"/>
    <s v="Journal"/>
    <x v="31"/>
    <s v="JE202"/>
    <m/>
    <x v="2659"/>
    <n v="4188.8100000000004"/>
    <m/>
    <s v="CSBG - Community Service Block Grant"/>
    <x v="17"/>
    <s v="- No Location -"/>
    <m/>
  </r>
  <r>
    <s v="5000 - Salaries &amp; Wages"/>
    <s v="Journal"/>
    <x v="31"/>
    <s v="JE202"/>
    <m/>
    <x v="2659"/>
    <n v="6414.26"/>
    <m/>
    <s v="CCR&amp;R - Child Care Resource &amp; Referral"/>
    <x v="18"/>
    <s v="- No Location -"/>
    <m/>
  </r>
  <r>
    <s v="5000 - Salaries &amp; Wages"/>
    <s v="Journal"/>
    <x v="31"/>
    <s v="JE202"/>
    <m/>
    <x v="2659"/>
    <n v="4532.62"/>
    <m/>
    <s v="CCR&amp;R - Child Care Resource &amp; Referral"/>
    <x v="30"/>
    <s v="- No Location -"/>
    <m/>
  </r>
  <r>
    <s v="5000 - Salaries &amp; Wages"/>
    <s v="Journal"/>
    <x v="31"/>
    <s v="JE202"/>
    <m/>
    <x v="2659"/>
    <n v="5708.83"/>
    <m/>
    <s v="Mt Holly Schools"/>
    <x v="15"/>
    <s v="- No Location -"/>
    <m/>
  </r>
  <r>
    <s v="5000 - Salaries &amp; Wages"/>
    <s v="Journal"/>
    <x v="31"/>
    <s v="JE202"/>
    <m/>
    <x v="2659"/>
    <n v="10374.69"/>
    <m/>
    <s v="CSBG - Community Service Block Grant"/>
    <x v="0"/>
    <s v="- No Location -"/>
    <m/>
  </r>
  <r>
    <s v="5000 - Salaries &amp; Wages"/>
    <s v="Journal"/>
    <x v="31"/>
    <s v="JE202"/>
    <m/>
    <x v="2659"/>
    <n v="31931.89"/>
    <m/>
    <s v="CCR&amp;R - Child Care Resource &amp; Referral"/>
    <x v="28"/>
    <s v="- No Location -"/>
    <m/>
  </r>
  <r>
    <s v="5000 - Salaries &amp; Wages"/>
    <s v="Journal"/>
    <x v="31"/>
    <s v="JE202"/>
    <m/>
    <x v="2659"/>
    <n v="10331.120000000001"/>
    <m/>
    <s v="USF - Universal Service Fund"/>
    <x v="9"/>
    <s v="- No Location -"/>
    <m/>
  </r>
  <r>
    <s v="5000 - Salaries &amp; Wages"/>
    <s v="Journal"/>
    <x v="31"/>
    <s v="JE202"/>
    <m/>
    <x v="2659"/>
    <n v="9607.41"/>
    <m/>
    <s v="CCR&amp;R - Child Care Resource &amp; Referral"/>
    <x v="27"/>
    <s v="- No Location -"/>
    <m/>
  </r>
  <r>
    <s v="5000 - Salaries &amp; Wages"/>
    <s v="Journal"/>
    <x v="31"/>
    <s v="JE202"/>
    <m/>
    <x v="2659"/>
    <n v="149376.92000000001"/>
    <m/>
    <s v="HS - Head Start"/>
    <x v="12"/>
    <s v="- No Location -"/>
    <m/>
  </r>
  <r>
    <s v="5000 - Salaries &amp; Wages"/>
    <s v="Journal"/>
    <x v="31"/>
    <s v="JE202"/>
    <m/>
    <x v="2659"/>
    <n v="7950.08"/>
    <m/>
    <s v="HF - Healthy Families"/>
    <x v="4"/>
    <s v="- No Location -"/>
    <m/>
  </r>
  <r>
    <s v="5000 - Salaries &amp; Wages"/>
    <s v="Journal"/>
    <x v="31"/>
    <s v="JE202"/>
    <m/>
    <x v="2659"/>
    <n v="10686.53"/>
    <m/>
    <s v="CCFP - Child Care Food Program"/>
    <x v="24"/>
    <s v="- No Location -"/>
    <m/>
  </r>
  <r>
    <s v="5000 - Salaries &amp; Wages"/>
    <s v="Journal"/>
    <x v="31"/>
    <s v="JE202"/>
    <m/>
    <x v="2659"/>
    <n v="5083.3100000000004"/>
    <m/>
    <s v="Edgewater Park"/>
    <x v="29"/>
    <s v="- No Location -"/>
    <m/>
  </r>
  <r>
    <s v="5000 - Salaries &amp; Wages"/>
    <s v="Journal"/>
    <x v="31"/>
    <s v="JE202"/>
    <m/>
    <x v="2659"/>
    <n v="22770.68"/>
    <m/>
    <s v="EHS - Early Head Start"/>
    <x v="6"/>
    <s v="- No Location -"/>
    <m/>
  </r>
  <r>
    <s v="5000 - Salaries &amp; Wages"/>
    <s v="Journal"/>
    <x v="31"/>
    <s v="JE202"/>
    <m/>
    <x v="2659"/>
    <n v="1194.44"/>
    <m/>
    <s v="HF - Healthy Families"/>
    <x v="21"/>
    <s v="- No Location -"/>
    <m/>
  </r>
  <r>
    <s v="5000 - Salaries &amp; Wages"/>
    <s v="Journal"/>
    <x v="32"/>
    <s v="JE444"/>
    <m/>
    <x v="2660"/>
    <n v="831"/>
    <m/>
    <s v="HS - Head Start"/>
    <x v="12"/>
    <s v="- No Location -"/>
    <s v="Regina McCall"/>
  </r>
  <r>
    <s v="5000 - Salaries &amp; Wages"/>
    <s v="Journal"/>
    <x v="32"/>
    <s v="JE444"/>
    <m/>
    <x v="2661"/>
    <n v="768"/>
    <m/>
    <s v="HS - Head Start"/>
    <x v="12"/>
    <s v="- No Location -"/>
    <s v="Marie Toussaint -Fontus"/>
  </r>
  <r>
    <s v="5000 - Salaries &amp; Wages"/>
    <s v="Journal"/>
    <x v="32"/>
    <s v="JE444"/>
    <m/>
    <x v="2662"/>
    <n v="354.26"/>
    <m/>
    <s v="USF - Universal Service Fund"/>
    <x v="9"/>
    <s v="Admin Office"/>
    <s v="Ruben Johnson"/>
  </r>
  <r>
    <s v="5000 - Salaries &amp; Wages"/>
    <s v="Journal"/>
    <x v="32"/>
    <s v="JE444"/>
    <m/>
    <x v="2662"/>
    <n v="337.39"/>
    <m/>
    <s v="EHS - Early Head Start"/>
    <x v="6"/>
    <s v="Admin Office"/>
    <s v="Ruben Johnson"/>
  </r>
  <r>
    <s v="5000 - Salaries &amp; Wages"/>
    <s v="Journal"/>
    <x v="32"/>
    <s v="JE203"/>
    <m/>
    <x v="2659"/>
    <m/>
    <n v="22770.68"/>
    <s v="EHS - Early Head Start"/>
    <x v="6"/>
    <s v="- No Location -"/>
    <m/>
  </r>
  <r>
    <s v="5000 - Salaries &amp; Wages"/>
    <s v="Journal"/>
    <x v="32"/>
    <s v="JE444"/>
    <m/>
    <x v="2663"/>
    <n v="1351.6"/>
    <m/>
    <s v="HS - Head Start"/>
    <x v="12"/>
    <s v="- No Location -"/>
    <s v="Michelle Horan"/>
  </r>
  <r>
    <s v="5000 - Salaries &amp; Wages"/>
    <s v="Journal"/>
    <x v="32"/>
    <s v="JE444"/>
    <m/>
    <x v="2664"/>
    <n v="858"/>
    <m/>
    <s v="HS - Head Start"/>
    <x v="12"/>
    <s v="- No Location -"/>
    <s v="Kameron Wood"/>
  </r>
  <r>
    <s v="5000 - Salaries &amp; Wages"/>
    <s v="Journal"/>
    <x v="32"/>
    <s v="JE444"/>
    <m/>
    <x v="2665"/>
    <n v="616.79999999999995"/>
    <m/>
    <s v="USF - Universal Service Fund"/>
    <x v="9"/>
    <s v="- No Location -"/>
    <s v="Shirley Matthews"/>
  </r>
  <r>
    <s v="5000 - Salaries &amp; Wages"/>
    <s v="Journal"/>
    <x v="32"/>
    <s v="JE444"/>
    <m/>
    <x v="2666"/>
    <n v="1207.98"/>
    <m/>
    <s v="HF - Healthy Families"/>
    <x v="5"/>
    <s v="- No Location -"/>
    <s v="Susan Margolis"/>
  </r>
  <r>
    <s v="5000 - Salaries &amp; Wages"/>
    <s v="Journal"/>
    <x v="32"/>
    <s v="JE444"/>
    <m/>
    <x v="2667"/>
    <n v="1176.48"/>
    <m/>
    <s v="HS - Head Start"/>
    <x v="12"/>
    <s v="Admin Office"/>
    <s v="Kyle Edwards"/>
  </r>
  <r>
    <s v="5000 - Salaries &amp; Wages"/>
    <s v="Journal"/>
    <x v="32"/>
    <s v="JE444"/>
    <m/>
    <x v="2668"/>
    <n v="950"/>
    <m/>
    <s v="HS - Head Start"/>
    <x v="12"/>
    <s v="- No Location -"/>
    <s v="Garry Mitnaul"/>
  </r>
  <r>
    <s v="5000 - Salaries &amp; Wages"/>
    <s v="Journal"/>
    <x v="32"/>
    <s v="JE444"/>
    <m/>
    <x v="2669"/>
    <n v="855"/>
    <m/>
    <s v="HS - Head Start"/>
    <x v="12"/>
    <s v="- No Location -"/>
    <s v="Melissa Oliver-Terrell"/>
  </r>
  <r>
    <s v="5000 - Salaries &amp; Wages"/>
    <s v="Journal"/>
    <x v="32"/>
    <s v="JE444"/>
    <m/>
    <x v="2670"/>
    <n v="721.62"/>
    <m/>
    <s v="HS - Head Start"/>
    <x v="12"/>
    <s v="- No Location -"/>
    <s v="Jennifer Elder"/>
  </r>
  <r>
    <s v="5000 - Salaries &amp; Wages"/>
    <s v="Journal"/>
    <x v="32"/>
    <s v="JE444"/>
    <m/>
    <x v="2671"/>
    <n v="840"/>
    <m/>
    <s v="CCFP - Child Care Food Program"/>
    <x v="24"/>
    <s v="- No Location -"/>
    <s v="Samarjit Sharma"/>
  </r>
  <r>
    <s v="5000 - Salaries &amp; Wages"/>
    <s v="Journal"/>
    <x v="32"/>
    <s v="JE444"/>
    <m/>
    <x v="2672"/>
    <n v="1231.25"/>
    <m/>
    <s v="USF - Universal Service Fund"/>
    <x v="9"/>
    <s v="- No Location -"/>
    <s v="Rovenna Overton"/>
  </r>
  <r>
    <s v="5000 - Salaries &amp; Wages"/>
    <s v="Journal"/>
    <x v="32"/>
    <s v="JE444"/>
    <m/>
    <x v="2673"/>
    <n v="1449.35"/>
    <m/>
    <s v="HF - Healthy Families"/>
    <x v="4"/>
    <s v="- No Location -"/>
    <s v="Elizabeth Boehmke"/>
  </r>
  <r>
    <s v="5000 - Salaries &amp; Wages"/>
    <s v="Journal"/>
    <x v="32"/>
    <s v="JE444"/>
    <m/>
    <x v="2674"/>
    <n v="179.29"/>
    <m/>
    <s v="HF - Healthy Families"/>
    <x v="5"/>
    <s v="Admin Office"/>
    <s v="Janessa Rivera"/>
  </r>
  <r>
    <s v="5000 - Salaries &amp; Wages"/>
    <s v="Journal"/>
    <x v="32"/>
    <s v="JE444"/>
    <m/>
    <x v="2675"/>
    <n v="176.96"/>
    <m/>
    <s v="HF - Healthy Families"/>
    <x v="5"/>
    <s v="- No Location -"/>
    <s v="Sheila Hughes"/>
  </r>
  <r>
    <s v="5000 - Salaries &amp; Wages"/>
    <s v="Journal"/>
    <x v="32"/>
    <s v="JE444"/>
    <m/>
    <x v="2676"/>
    <n v="431.6"/>
    <m/>
    <s v="CCR&amp;R - Child Care Resource &amp; Referral"/>
    <x v="28"/>
    <s v="- No Location -"/>
    <s v="Brittney Walton"/>
  </r>
  <r>
    <s v="5000 - Salaries &amp; Wages"/>
    <s v="Journal"/>
    <x v="32"/>
    <s v="JE444"/>
    <m/>
    <x v="2677"/>
    <n v="540"/>
    <m/>
    <s v="HS - Head Start"/>
    <x v="12"/>
    <s v="- No Location -"/>
    <s v="Tammy Joyce"/>
  </r>
  <r>
    <s v="5000 - Salaries &amp; Wages"/>
    <s v="Journal"/>
    <x v="32"/>
    <s v="JE444"/>
    <m/>
    <x v="2678"/>
    <n v="1555.35"/>
    <m/>
    <s v="HS - Head Start"/>
    <x v="12"/>
    <s v="Admin Office"/>
    <s v="Manvir Gill"/>
  </r>
  <r>
    <s v="5000 - Salaries &amp; Wages"/>
    <s v="Journal"/>
    <x v="32"/>
    <s v="JE203"/>
    <m/>
    <x v="2659"/>
    <m/>
    <n v="149376.92000000001"/>
    <s v="HS - Head Start"/>
    <x v="12"/>
    <s v="- No Location -"/>
    <m/>
  </r>
  <r>
    <s v="5000 - Salaries &amp; Wages"/>
    <s v="Journal"/>
    <x v="32"/>
    <s v="JE444"/>
    <m/>
    <x v="2679"/>
    <n v="1116.01"/>
    <m/>
    <s v="HF - Healthy Families"/>
    <x v="5"/>
    <s v="- No Location -"/>
    <s v="Claire Garner"/>
  </r>
  <r>
    <s v="5000 - Salaries &amp; Wages"/>
    <s v="Journal"/>
    <x v="32"/>
    <s v="JE444"/>
    <m/>
    <x v="2680"/>
    <n v="1377.5"/>
    <m/>
    <s v="HS - Head Start"/>
    <x v="12"/>
    <s v="- No Location -"/>
    <s v="Maiada Ramadan"/>
  </r>
  <r>
    <s v="5000 - Salaries &amp; Wages"/>
    <s v="Journal"/>
    <x v="32"/>
    <s v="JE444"/>
    <m/>
    <x v="2662"/>
    <n v="448.72"/>
    <m/>
    <s v="CCR&amp;R - Child Care Resource &amp; Referral"/>
    <x v="18"/>
    <s v="Admin Office"/>
    <s v="Ruben Johnson"/>
  </r>
  <r>
    <s v="5000 - Salaries &amp; Wages"/>
    <s v="Journal"/>
    <x v="32"/>
    <s v="JE444"/>
    <m/>
    <x v="2681"/>
    <n v="591.49"/>
    <m/>
    <s v="USF - Universal Service Fund"/>
    <x v="9"/>
    <s v="- No Location -"/>
    <s v="Quamillah Nelson"/>
  </r>
  <r>
    <s v="5000 - Salaries &amp; Wages"/>
    <s v="Journal"/>
    <x v="32"/>
    <s v="JE444"/>
    <m/>
    <x v="2682"/>
    <n v="55.07"/>
    <m/>
    <s v="CCYC - Community Council of Young Children"/>
    <x v="22"/>
    <s v="Admin Office"/>
    <s v="Amie Sharer"/>
  </r>
  <r>
    <s v="5000 - Salaries &amp; Wages"/>
    <s v="Journal"/>
    <x v="32"/>
    <s v="JE444"/>
    <m/>
    <x v="2683"/>
    <n v="7.95"/>
    <m/>
    <s v="HF - Healthy Families"/>
    <x v="21"/>
    <s v="Admin Office"/>
    <s v="Robert Mayfield"/>
  </r>
  <r>
    <s v="5000 - Salaries &amp; Wages"/>
    <s v="Journal"/>
    <x v="32"/>
    <s v="JE444"/>
    <m/>
    <x v="2684"/>
    <n v="1155.17"/>
    <m/>
    <s v="EHS - Early Head Start"/>
    <x v="6"/>
    <s v="- No Location -"/>
    <s v="Toxi Miller"/>
  </r>
  <r>
    <s v="5000 - Salaries &amp; Wages"/>
    <s v="Journal"/>
    <x v="32"/>
    <s v="JE444"/>
    <m/>
    <x v="2685"/>
    <n v="2393.02"/>
    <m/>
    <s v="EHS - Early Head Start"/>
    <x v="6"/>
    <s v="- No Location -"/>
    <s v="Michelle Weaver"/>
  </r>
  <r>
    <s v="5000 - Salaries &amp; Wages"/>
    <s v="Journal"/>
    <x v="32"/>
    <s v="JE444"/>
    <m/>
    <x v="2686"/>
    <n v="813.09"/>
    <m/>
    <s v="CCFP - Child Care Food Program"/>
    <x v="24"/>
    <s v="- No Location -"/>
    <s v="William Carson"/>
  </r>
  <r>
    <s v="5000 - Salaries &amp; Wages"/>
    <s v="Journal"/>
    <x v="32"/>
    <s v="JE444"/>
    <m/>
    <x v="2687"/>
    <n v="1358.5"/>
    <m/>
    <s v="HS - Head Start"/>
    <x v="12"/>
    <s v="- No Location -"/>
    <s v="Anna Barry"/>
  </r>
  <r>
    <s v="5000 - Salaries &amp; Wages"/>
    <s v="Journal"/>
    <x v="32"/>
    <s v="JE444"/>
    <m/>
    <x v="2688"/>
    <n v="600"/>
    <m/>
    <s v="HS - Head Start"/>
    <x v="12"/>
    <s v="- No Location -"/>
    <s v="Michelle Berry-Davis"/>
  </r>
  <r>
    <s v="5000 - Salaries &amp; Wages"/>
    <s v="Journal"/>
    <x v="32"/>
    <s v="JE444"/>
    <m/>
    <x v="2689"/>
    <n v="434.81"/>
    <m/>
    <s v="HS - Head Start"/>
    <x v="12"/>
    <s v="- No Location -"/>
    <s v="Reyhan Canturk"/>
  </r>
  <r>
    <s v="5000 - Salaries &amp; Wages"/>
    <s v="Journal"/>
    <x v="32"/>
    <s v="JE444"/>
    <m/>
    <x v="2682"/>
    <n v="23.05"/>
    <m/>
    <s v="HPRP2 - Homeless Prevention Rapid Rehousing"/>
    <x v="8"/>
    <s v="Admin Office"/>
    <s v="Amie Sharer"/>
  </r>
  <r>
    <s v="5000 - Salaries &amp; Wages"/>
    <s v="Journal"/>
    <x v="32"/>
    <s v="JE444"/>
    <m/>
    <x v="2675"/>
    <n v="176.96"/>
    <m/>
    <s v="HF - Healthy Families"/>
    <x v="4"/>
    <s v="- No Location -"/>
    <s v="Sheila Hughes"/>
  </r>
  <r>
    <s v="5000 - Salaries &amp; Wages"/>
    <s v="Journal"/>
    <x v="32"/>
    <s v="JE444"/>
    <m/>
    <x v="2690"/>
    <n v="1398.01"/>
    <m/>
    <s v="CCR&amp;R - Child Care Resource &amp; Referral"/>
    <x v="27"/>
    <s v="- No Location -"/>
    <s v="Stacy D Cooper-Gindraw"/>
  </r>
  <r>
    <s v="5000 - Salaries &amp; Wages"/>
    <s v="Journal"/>
    <x v="32"/>
    <s v="JE444"/>
    <m/>
    <x v="2691"/>
    <n v="913.25"/>
    <m/>
    <s v="CCR&amp;R - Child Care Resource &amp; Referral"/>
    <x v="28"/>
    <s v="- No Location -"/>
    <s v="Ariel Howard"/>
  </r>
  <r>
    <s v="5000 - Salaries &amp; Wages"/>
    <s v="Journal"/>
    <x v="32"/>
    <s v="JE444"/>
    <m/>
    <x v="2692"/>
    <n v="848.5"/>
    <m/>
    <s v="HS - Head Start"/>
    <x v="12"/>
    <s v="- No Location -"/>
    <s v="Farhanaz Habib"/>
  </r>
  <r>
    <s v="5000 - Salaries &amp; Wages"/>
    <s v="Journal"/>
    <x v="32"/>
    <s v="JE444"/>
    <m/>
    <x v="2693"/>
    <n v="146"/>
    <m/>
    <s v="USF - Universal Service Fund"/>
    <x v="9"/>
    <s v="Admin Office"/>
    <s v="Greta Peterson"/>
  </r>
  <r>
    <s v="5000 - Salaries &amp; Wages"/>
    <s v="Journal"/>
    <x v="32"/>
    <s v="JE444"/>
    <m/>
    <x v="2694"/>
    <n v="1332.21"/>
    <m/>
    <s v="HF - Healthy Families"/>
    <x v="4"/>
    <s v="- No Location -"/>
    <s v="Mary Kennedy"/>
  </r>
  <r>
    <s v="5000 - Salaries &amp; Wages"/>
    <s v="Journal"/>
    <x v="32"/>
    <s v="JE444"/>
    <m/>
    <x v="2662"/>
    <n v="2091.83"/>
    <m/>
    <s v="CSBG - Community Service Block Grant"/>
    <x v="0"/>
    <s v="Admin Office"/>
    <s v="Ruben Johnson"/>
  </r>
  <r>
    <s v="5000 - Salaries &amp; Wages"/>
    <s v="Journal"/>
    <x v="32"/>
    <s v="JE444"/>
    <m/>
    <x v="2695"/>
    <n v="256.63"/>
    <m/>
    <s v="CSBG - Community Service Block Grant"/>
    <x v="17"/>
    <s v="- No Location -"/>
    <s v="Melonie Vazquez"/>
  </r>
  <r>
    <s v="5000 - Salaries &amp; Wages"/>
    <s v="Journal"/>
    <x v="32"/>
    <s v="JE444"/>
    <m/>
    <x v="2674"/>
    <n v="672.33"/>
    <m/>
    <s v="USF - Universal Service Fund"/>
    <x v="9"/>
    <s v="Admin Office"/>
    <s v="Janessa Rivera"/>
  </r>
  <r>
    <s v="5000 - Salaries &amp; Wages"/>
    <s v="Journal"/>
    <x v="32"/>
    <s v="JE444"/>
    <m/>
    <x v="2674"/>
    <n v="97.49"/>
    <m/>
    <s v="HF - Healthy Families"/>
    <x v="4"/>
    <s v="Admin Office"/>
    <s v="Janessa Rivera"/>
  </r>
  <r>
    <s v="5000 - Salaries &amp; Wages"/>
    <s v="Journal"/>
    <x v="32"/>
    <s v="JE444"/>
    <m/>
    <x v="2696"/>
    <n v="841.5"/>
    <m/>
    <s v="CCR&amp;R - Child Care Resource &amp; Referral"/>
    <x v="28"/>
    <s v="- No Location -"/>
    <s v="Ashley Moore"/>
  </r>
  <r>
    <s v="5000 - Salaries &amp; Wages"/>
    <s v="Journal"/>
    <x v="32"/>
    <s v="JE444"/>
    <m/>
    <x v="2697"/>
    <n v="1469.12"/>
    <m/>
    <s v="CCR&amp;R - Child Care Resource &amp; Referral"/>
    <x v="28"/>
    <s v="- No Location -"/>
    <s v="Shellinda Hardie"/>
  </r>
  <r>
    <s v="5000 - Salaries &amp; Wages"/>
    <s v="Journal"/>
    <x v="32"/>
    <s v="JE444"/>
    <m/>
    <x v="2698"/>
    <n v="962"/>
    <m/>
    <s v="HS - Head Start"/>
    <x v="12"/>
    <s v="- No Location -"/>
    <s v="Ruth Amankona"/>
  </r>
  <r>
    <s v="5000 - Salaries &amp; Wages"/>
    <s v="Journal"/>
    <x v="32"/>
    <s v="JE444"/>
    <m/>
    <x v="2699"/>
    <n v="2126.2800000000002"/>
    <m/>
    <s v="Mt Holly Schools"/>
    <x v="15"/>
    <s v="- No Location -"/>
    <s v="Megan Rodrigues"/>
  </r>
  <r>
    <s v="5000 - Salaries &amp; Wages"/>
    <s v="Journal"/>
    <x v="32"/>
    <s v="JE444"/>
    <m/>
    <x v="2700"/>
    <n v="188.88"/>
    <m/>
    <s v="USF - Universal Service Fund"/>
    <x v="9"/>
    <s v="Admin Office"/>
    <s v="Elayne Schermerhorn"/>
  </r>
  <r>
    <s v="5000 - Salaries &amp; Wages"/>
    <s v="Journal"/>
    <x v="32"/>
    <s v="JE444"/>
    <m/>
    <x v="2701"/>
    <n v="503.96"/>
    <m/>
    <s v="USF - Universal Service Fund"/>
    <x v="9"/>
    <s v="- No Location -"/>
    <s v="Denise Cacalori"/>
  </r>
  <r>
    <s v="5000 - Salaries &amp; Wages"/>
    <s v="Journal"/>
    <x v="32"/>
    <s v="JE203"/>
    <m/>
    <x v="2659"/>
    <m/>
    <n v="4532.62"/>
    <s v="CCR&amp;R - Child Care Resource &amp; Referral"/>
    <x v="30"/>
    <s v="- No Location -"/>
    <m/>
  </r>
  <r>
    <s v="5000 - Salaries &amp; Wages"/>
    <s v="Journal"/>
    <x v="32"/>
    <s v="JE444"/>
    <m/>
    <x v="2702"/>
    <n v="600"/>
    <m/>
    <s v="HS - Head Start"/>
    <x v="12"/>
    <s v="- No Location -"/>
    <s v="Syrena Moss"/>
  </r>
  <r>
    <s v="5000 - Salaries &amp; Wages"/>
    <s v="Journal"/>
    <x v="32"/>
    <s v="JE444"/>
    <m/>
    <x v="2683"/>
    <n v="194.88"/>
    <m/>
    <s v="HS - Head Start"/>
    <x v="12"/>
    <s v="Admin Office"/>
    <s v="Robert Mayfield"/>
  </r>
  <r>
    <s v="5000 - Salaries &amp; Wages"/>
    <s v="Journal"/>
    <x v="32"/>
    <s v="JE444"/>
    <m/>
    <x v="2703"/>
    <n v="887.23"/>
    <m/>
    <s v="CCFP - Child Care Food Program"/>
    <x v="24"/>
    <s v="- No Location -"/>
    <s v="Patricia Joyce"/>
  </r>
  <r>
    <s v="5000 - Salaries &amp; Wages"/>
    <s v="Journal"/>
    <x v="32"/>
    <s v="JE444"/>
    <m/>
    <x v="2672"/>
    <n v="476.5"/>
    <m/>
    <s v="CSBG - Community Service Block Grant"/>
    <x v="0"/>
    <s v="- No Location -"/>
    <s v="Rovenna Overton"/>
  </r>
  <r>
    <s v="5000 - Salaries &amp; Wages"/>
    <s v="Journal"/>
    <x v="32"/>
    <s v="JE203"/>
    <m/>
    <x v="2659"/>
    <m/>
    <n v="10374.69"/>
    <s v="CSBG - Community Service Block Grant"/>
    <x v="0"/>
    <s v="- No Location -"/>
    <m/>
  </r>
  <r>
    <s v="5000 - Salaries &amp; Wages"/>
    <s v="Journal"/>
    <x v="32"/>
    <s v="JE444"/>
    <m/>
    <x v="2704"/>
    <n v="1296.53"/>
    <m/>
    <s v="EHS - Early Head Start"/>
    <x v="6"/>
    <s v="- No Location -"/>
    <s v="Pantida Wescott"/>
  </r>
  <r>
    <s v="5000 - Salaries &amp; Wages"/>
    <s v="Journal"/>
    <x v="32"/>
    <s v="JE444"/>
    <m/>
    <x v="2705"/>
    <n v="1347.25"/>
    <m/>
    <s v="CCR&amp;R - Child Care Resource &amp; Referral"/>
    <x v="31"/>
    <s v="- No Location -"/>
    <s v="Christine Morrison"/>
  </r>
  <r>
    <s v="5000 - Salaries &amp; Wages"/>
    <s v="Journal"/>
    <x v="32"/>
    <s v="JE444"/>
    <m/>
    <x v="2706"/>
    <n v="182.97"/>
    <m/>
    <s v="CCR&amp;R - Child Care Resource &amp; Referral"/>
    <x v="28"/>
    <s v="- No Location -"/>
    <s v="Kathryn Magauran"/>
  </r>
  <r>
    <s v="5000 - Salaries &amp; Wages"/>
    <s v="Journal"/>
    <x v="32"/>
    <s v="JE444"/>
    <m/>
    <x v="2707"/>
    <n v="1557.71"/>
    <m/>
    <s v="HS - Head Start"/>
    <x v="12"/>
    <s v="- No Location -"/>
    <s v="Kristen Furniss"/>
  </r>
  <r>
    <s v="5000 - Salaries &amp; Wages"/>
    <s v="Journal"/>
    <x v="32"/>
    <s v="JE444"/>
    <m/>
    <x v="2708"/>
    <n v="574.4"/>
    <m/>
    <s v="CSBG - Community Service Block Grant"/>
    <x v="0"/>
    <s v="Admin Office"/>
    <s v="Sharon Forman"/>
  </r>
  <r>
    <s v="5000 - Salaries &amp; Wages"/>
    <s v="Journal"/>
    <x v="32"/>
    <s v="JE444"/>
    <m/>
    <x v="2709"/>
    <n v="800.13"/>
    <m/>
    <s v="CCR&amp;R - Child Care Resource &amp; Referral"/>
    <x v="30"/>
    <s v="- No Location -"/>
    <s v="DaShaun Davis"/>
  </r>
  <r>
    <s v="5000 - Salaries &amp; Wages"/>
    <s v="Journal"/>
    <x v="32"/>
    <s v="JE444"/>
    <m/>
    <x v="2678"/>
    <n v="33.07"/>
    <m/>
    <s v="HPRP2 - Homeless Prevention Rapid Rehousing"/>
    <x v="8"/>
    <s v="Admin Office"/>
    <s v="Manvir Gill"/>
  </r>
  <r>
    <s v="5000 - Salaries &amp; Wages"/>
    <s v="Journal"/>
    <x v="32"/>
    <s v="JE444"/>
    <m/>
    <x v="2710"/>
    <n v="954.18"/>
    <m/>
    <s v="CSBG - Community Service Block Grant"/>
    <x v="0"/>
    <s v="- No Location -"/>
    <s v="Antoine Nelson"/>
  </r>
  <r>
    <s v="5000 - Salaries &amp; Wages"/>
    <s v="Journal"/>
    <x v="32"/>
    <s v="JE444"/>
    <m/>
    <x v="2711"/>
    <n v="873"/>
    <m/>
    <s v="HS - Head Start"/>
    <x v="12"/>
    <s v="- No Location -"/>
    <s v="Carol Brown"/>
  </r>
  <r>
    <s v="5000 - Salaries &amp; Wages"/>
    <s v="Journal"/>
    <x v="32"/>
    <s v="JE444"/>
    <m/>
    <x v="2712"/>
    <n v="744"/>
    <m/>
    <s v="HS - Head Start"/>
    <x v="12"/>
    <s v="- No Location -"/>
    <s v="Marwah Rabeeah"/>
  </r>
  <r>
    <s v="5000 - Salaries &amp; Wages"/>
    <s v="Journal"/>
    <x v="32"/>
    <s v="JE444"/>
    <m/>
    <x v="2713"/>
    <n v="1064"/>
    <m/>
    <s v="HS - Head Start"/>
    <x v="12"/>
    <s v="- No Location -"/>
    <s v="Kristy Rudzenski"/>
  </r>
  <r>
    <s v="5000 - Salaries &amp; Wages"/>
    <s v="Journal"/>
    <x v="32"/>
    <s v="JE444"/>
    <m/>
    <x v="2714"/>
    <n v="1083"/>
    <m/>
    <s v="EHS - Early Head Start"/>
    <x v="6"/>
    <s v="- No Location -"/>
    <s v="Jane Murphy"/>
  </r>
  <r>
    <s v="5000 - Salaries &amp; Wages"/>
    <s v="Journal"/>
    <x v="32"/>
    <s v="JE444"/>
    <m/>
    <x v="2715"/>
    <n v="612"/>
    <m/>
    <s v="HS - Head Start"/>
    <x v="12"/>
    <s v="- No Location -"/>
    <s v="Dylan Hall"/>
  </r>
  <r>
    <s v="5000 - Salaries &amp; Wages"/>
    <s v="Journal"/>
    <x v="32"/>
    <s v="JE444"/>
    <m/>
    <x v="2716"/>
    <n v="373.31"/>
    <m/>
    <s v="HS - Head Start"/>
    <x v="12"/>
    <s v="- No Location -"/>
    <s v="Andrew Stellwag"/>
  </r>
  <r>
    <s v="5000 - Salaries &amp; Wages"/>
    <s v="Journal"/>
    <x v="32"/>
    <s v="JE444"/>
    <m/>
    <x v="2717"/>
    <n v="950"/>
    <m/>
    <s v="HS - Head Start"/>
    <x v="12"/>
    <s v="- No Location -"/>
    <s v="Mark Wolf"/>
  </r>
  <r>
    <s v="5000 - Salaries &amp; Wages"/>
    <s v="Journal"/>
    <x v="32"/>
    <s v="JE203"/>
    <m/>
    <x v="2659"/>
    <m/>
    <n v="5708.83"/>
    <s v="Mt Holly Schools"/>
    <x v="15"/>
    <s v="- No Location -"/>
    <m/>
  </r>
  <r>
    <s v="5000 - Salaries &amp; Wages"/>
    <s v="Journal"/>
    <x v="32"/>
    <s v="JE444"/>
    <m/>
    <x v="2667"/>
    <n v="146.13999999999999"/>
    <m/>
    <s v="USF - Universal Service Fund"/>
    <x v="9"/>
    <s v="Admin Office"/>
    <s v="Kyle Edwards"/>
  </r>
  <r>
    <s v="5000 - Salaries &amp; Wages"/>
    <s v="Journal"/>
    <x v="32"/>
    <s v="JE444"/>
    <m/>
    <x v="2718"/>
    <n v="1143.8399999999999"/>
    <m/>
    <s v="CCR&amp;R - Child Care Resource &amp; Referral"/>
    <x v="28"/>
    <s v="- No Location -"/>
    <s v="Rayna Gadsden"/>
  </r>
  <r>
    <s v="5000 - Salaries &amp; Wages"/>
    <s v="Journal"/>
    <x v="32"/>
    <s v="JE444"/>
    <m/>
    <x v="2719"/>
    <n v="950"/>
    <m/>
    <s v="HS - Head Start"/>
    <x v="12"/>
    <s v="- No Location -"/>
    <s v="Ashley Cummings"/>
  </r>
  <r>
    <s v="5000 - Salaries &amp; Wages"/>
    <s v="Journal"/>
    <x v="32"/>
    <s v="JE444"/>
    <m/>
    <x v="2720"/>
    <n v="950"/>
    <m/>
    <s v="HS - Head Start"/>
    <x v="12"/>
    <s v="- No Location -"/>
    <s v="Ozlem Yigit"/>
  </r>
  <r>
    <s v="5000 - Salaries &amp; Wages"/>
    <s v="Journal"/>
    <x v="32"/>
    <s v="JE444"/>
    <m/>
    <x v="2721"/>
    <n v="520.33000000000004"/>
    <m/>
    <s v="HS - Head Start"/>
    <x v="12"/>
    <s v="- No Location -"/>
    <s v="Miriam Claudio"/>
  </r>
  <r>
    <s v="5000 - Salaries &amp; Wages"/>
    <s v="Journal"/>
    <x v="32"/>
    <s v="JE203"/>
    <m/>
    <x v="2659"/>
    <m/>
    <n v="6414.26"/>
    <s v="CCR&amp;R - Child Care Resource &amp; Referral"/>
    <x v="18"/>
    <s v="- No Location -"/>
    <m/>
  </r>
  <r>
    <s v="5000 - Salaries &amp; Wages"/>
    <s v="Journal"/>
    <x v="32"/>
    <s v="JE203"/>
    <m/>
    <x v="2659"/>
    <m/>
    <n v="10331.120000000001"/>
    <s v="USF - Universal Service Fund"/>
    <x v="9"/>
    <s v="- No Location -"/>
    <m/>
  </r>
  <r>
    <s v="5000 - Salaries &amp; Wages"/>
    <s v="Journal"/>
    <x v="32"/>
    <s v="JE444"/>
    <m/>
    <x v="2678"/>
    <n v="181.89"/>
    <m/>
    <s v="EHS - Early Head Start"/>
    <x v="6"/>
    <s v="Admin Office"/>
    <s v="Manvir Gill"/>
  </r>
  <r>
    <s v="5000 - Salaries &amp; Wages"/>
    <s v="Journal"/>
    <x v="32"/>
    <s v="JE444"/>
    <m/>
    <x v="2672"/>
    <n v="344.34"/>
    <m/>
    <s v="HPRP2 - Homeless Prevention Rapid Rehousing"/>
    <x v="8"/>
    <s v="- No Location -"/>
    <s v="Rovenna Overton"/>
  </r>
  <r>
    <s v="5000 - Salaries &amp; Wages"/>
    <s v="Journal"/>
    <x v="32"/>
    <s v="JE444"/>
    <m/>
    <x v="2722"/>
    <n v="840"/>
    <m/>
    <s v="Mt Holly Schools"/>
    <x v="15"/>
    <s v="- No Location -"/>
    <s v="Hafize Firat"/>
  </r>
  <r>
    <s v="5000 - Salaries &amp; Wages"/>
    <s v="Journal"/>
    <x v="32"/>
    <s v="JE444"/>
    <m/>
    <x v="2682"/>
    <n v="55.2"/>
    <m/>
    <s v="HF - Healthy Families"/>
    <x v="5"/>
    <s v="Admin Office"/>
    <s v="Amie Sharer"/>
  </r>
  <r>
    <s v="5000 - Salaries &amp; Wages"/>
    <s v="Journal"/>
    <x v="32"/>
    <s v="JE444"/>
    <m/>
    <x v="2723"/>
    <n v="167.34"/>
    <m/>
    <s v="CSBG - Community Service Block Grant"/>
    <x v="0"/>
    <s v="Admin Office"/>
    <s v="Gary Mease"/>
  </r>
  <r>
    <s v="5000 - Salaries &amp; Wages"/>
    <s v="Journal"/>
    <x v="32"/>
    <s v="JE444"/>
    <m/>
    <x v="2724"/>
    <n v="986.44"/>
    <m/>
    <s v="CCR&amp;R - Child Care Resource &amp; Referral"/>
    <x v="27"/>
    <s v="- No Location -"/>
    <s v="Sue Fenick"/>
  </r>
  <r>
    <s v="5000 - Salaries &amp; Wages"/>
    <s v="Journal"/>
    <x v="32"/>
    <s v="JE444"/>
    <m/>
    <x v="2725"/>
    <n v="947.3"/>
    <m/>
    <s v="HS - Head Start"/>
    <x v="12"/>
    <s v="Admin Office"/>
    <s v="Darshpreet Thind"/>
  </r>
  <r>
    <s v="5000 - Salaries &amp; Wages"/>
    <s v="Journal"/>
    <x v="32"/>
    <s v="JE444"/>
    <m/>
    <x v="2726"/>
    <n v="1344.25"/>
    <m/>
    <s v="HS - Head Start"/>
    <x v="12"/>
    <s v="- No Location -"/>
    <s v="Sumeyra Ceylan"/>
  </r>
  <r>
    <s v="5000 - Salaries &amp; Wages"/>
    <s v="Journal"/>
    <x v="32"/>
    <s v="JE444"/>
    <m/>
    <x v="2727"/>
    <n v="950"/>
    <m/>
    <s v="HS - Head Start"/>
    <x v="12"/>
    <s v="- No Location -"/>
    <s v="John Baker"/>
  </r>
  <r>
    <s v="5000 - Salaries &amp; Wages"/>
    <s v="Journal"/>
    <x v="32"/>
    <s v="JE444"/>
    <m/>
    <x v="2728"/>
    <n v="702"/>
    <m/>
    <s v="CCFP - Child Care Food Program"/>
    <x v="24"/>
    <s v="- No Location -"/>
    <s v="Ranada Dumas"/>
  </r>
  <r>
    <s v="5000 - Salaries &amp; Wages"/>
    <s v="Journal"/>
    <x v="32"/>
    <s v="JE444"/>
    <m/>
    <x v="2729"/>
    <n v="1373.29"/>
    <m/>
    <s v="HF - Healthy Families"/>
    <x v="4"/>
    <s v="- No Location -"/>
    <s v="Marissa Stellwag"/>
  </r>
  <r>
    <s v="5000 - Salaries &amp; Wages"/>
    <s v="Journal"/>
    <x v="32"/>
    <s v="JE444"/>
    <m/>
    <x v="2667"/>
    <n v="69.42"/>
    <m/>
    <s v="CCYC - Community Council of Young Children"/>
    <x v="22"/>
    <s v="Admin Office"/>
    <s v="Kyle Edwards"/>
  </r>
  <r>
    <s v="5000 - Salaries &amp; Wages"/>
    <s v="Journal"/>
    <x v="32"/>
    <s v="JE444"/>
    <m/>
    <x v="2730"/>
    <n v="688.03"/>
    <m/>
    <s v="HS - Head Start"/>
    <x v="12"/>
    <s v="- No Location -"/>
    <s v="Nasirah Aminuddin"/>
  </r>
  <r>
    <s v="5000 - Salaries &amp; Wages"/>
    <s v="Journal"/>
    <x v="32"/>
    <s v="JE444"/>
    <m/>
    <x v="2731"/>
    <n v="101.54"/>
    <m/>
    <s v="CCFP - Child Care Food Program"/>
    <x v="24"/>
    <s v="Admin Office"/>
    <s v="Francine Taylor"/>
  </r>
  <r>
    <s v="5000 - Salaries &amp; Wages"/>
    <s v="Journal"/>
    <x v="32"/>
    <s v="JE444"/>
    <m/>
    <x v="2732"/>
    <n v="759.08"/>
    <m/>
    <s v="EHS - Early Head Start"/>
    <x v="6"/>
    <s v="- No Location -"/>
    <s v="Amylir Torres"/>
  </r>
  <r>
    <s v="5000 - Salaries &amp; Wages"/>
    <s v="Journal"/>
    <x v="32"/>
    <s v="JE444"/>
    <m/>
    <x v="2723"/>
    <n v="104.59"/>
    <m/>
    <s v="Edgewater Park"/>
    <x v="29"/>
    <s v="Admin Office"/>
    <s v="Gary Mease"/>
  </r>
  <r>
    <s v="5000 - Salaries &amp; Wages"/>
    <s v="Journal"/>
    <x v="32"/>
    <s v="JE203"/>
    <m/>
    <x v="2659"/>
    <m/>
    <n v="31931.89"/>
    <s v="CCR&amp;R - Child Care Resource &amp; Referral"/>
    <x v="28"/>
    <s v="- No Location -"/>
    <m/>
  </r>
  <r>
    <s v="5000 - Salaries &amp; Wages"/>
    <s v="Journal"/>
    <x v="32"/>
    <s v="JE444"/>
    <m/>
    <x v="2733"/>
    <n v="1509.34"/>
    <m/>
    <s v="HS - Head Start"/>
    <x v="12"/>
    <s v="- No Location -"/>
    <s v="Lynn Orangers"/>
  </r>
  <r>
    <s v="5000 - Salaries &amp; Wages"/>
    <s v="Journal"/>
    <x v="32"/>
    <s v="JE444"/>
    <m/>
    <x v="126"/>
    <n v="10121.39"/>
    <m/>
    <m/>
    <x v="10"/>
    <s v="- No Location -"/>
    <m/>
  </r>
  <r>
    <s v="5000 - Salaries &amp; Wages"/>
    <s v="Journal"/>
    <x v="32"/>
    <s v="JE444"/>
    <m/>
    <x v="2734"/>
    <n v="294"/>
    <m/>
    <s v="HS - Head Start"/>
    <x v="12"/>
    <s v="- No Location -"/>
    <s v="Ta'Jah Conyers"/>
  </r>
  <r>
    <s v="5000 - Salaries &amp; Wages"/>
    <s v="Journal"/>
    <x v="32"/>
    <s v="JE444"/>
    <m/>
    <x v="2735"/>
    <n v="303.73"/>
    <m/>
    <s v="HF - Healthy Families"/>
    <x v="21"/>
    <s v="- No Location -"/>
    <s v="Stephanie Dixon"/>
  </r>
  <r>
    <s v="5000 - Salaries &amp; Wages"/>
    <s v="Journal"/>
    <x v="32"/>
    <s v="JE203"/>
    <m/>
    <x v="2659"/>
    <m/>
    <n v="11137.94"/>
    <s v="HF - Healthy Families"/>
    <x v="5"/>
    <s v="- No Location -"/>
    <m/>
  </r>
  <r>
    <s v="5000 - Salaries &amp; Wages"/>
    <s v="Journal"/>
    <x v="32"/>
    <s v="JE444"/>
    <m/>
    <x v="2736"/>
    <n v="1472.81"/>
    <m/>
    <s v="CCR&amp;R - Child Care Resource &amp; Referral"/>
    <x v="28"/>
    <s v="- No Location -"/>
    <s v="Bonita Jackson"/>
  </r>
  <r>
    <s v="5000 - Salaries &amp; Wages"/>
    <s v="Journal"/>
    <x v="32"/>
    <s v="JE444"/>
    <m/>
    <x v="2737"/>
    <n v="699"/>
    <m/>
    <s v="HS - Head Start"/>
    <x v="12"/>
    <s v="- No Location -"/>
    <s v="Jasmine Reed"/>
  </r>
  <r>
    <s v="5000 - Salaries &amp; Wages"/>
    <s v="Journal"/>
    <x v="32"/>
    <s v="JE444"/>
    <m/>
    <x v="2674"/>
    <n v="997.29"/>
    <m/>
    <s v="CCYC - Community Council of Young Children"/>
    <x v="22"/>
    <s v="Admin Office"/>
    <s v="Janessa Rivera"/>
  </r>
  <r>
    <s v="5000 - Salaries &amp; Wages"/>
    <s v="Journal"/>
    <x v="32"/>
    <s v="JE444"/>
    <m/>
    <x v="2738"/>
    <n v="873.41"/>
    <m/>
    <s v="EHS - Early Head Start"/>
    <x v="6"/>
    <s v="- No Location -"/>
    <s v="Nina Holmes"/>
  </r>
  <r>
    <s v="5000 - Salaries &amp; Wages"/>
    <s v="Journal"/>
    <x v="32"/>
    <s v="JE444"/>
    <m/>
    <x v="2739"/>
    <n v="1220.1099999999999"/>
    <m/>
    <s v="HS - Head Start"/>
    <x v="12"/>
    <s v="- No Location -"/>
    <s v="Jacquelyn Gardner"/>
  </r>
  <r>
    <s v="5000 - Salaries &amp; Wages"/>
    <s v="Journal"/>
    <x v="32"/>
    <s v="JE444"/>
    <m/>
    <x v="2740"/>
    <n v="600"/>
    <m/>
    <s v="HS - Head Start"/>
    <x v="12"/>
    <s v="- No Location -"/>
    <s v="Samaka Empson"/>
  </r>
  <r>
    <s v="5000 - Salaries &amp; Wages"/>
    <s v="Journal"/>
    <x v="32"/>
    <s v="JE444"/>
    <m/>
    <x v="2741"/>
    <n v="1523.76"/>
    <m/>
    <s v="HS - Head Start"/>
    <x v="12"/>
    <s v="- No Location -"/>
    <s v="Patricia Goldwire"/>
  </r>
  <r>
    <s v="5000 - Salaries &amp; Wages"/>
    <s v="Journal"/>
    <x v="32"/>
    <s v="JE444"/>
    <m/>
    <x v="2742"/>
    <n v="822"/>
    <m/>
    <s v="HS - Head Start"/>
    <x v="12"/>
    <s v="- No Location -"/>
    <s v="Kishawn Barnes"/>
  </r>
  <r>
    <s v="5000 - Salaries &amp; Wages"/>
    <s v="Journal"/>
    <x v="32"/>
    <s v="JE444"/>
    <m/>
    <x v="2743"/>
    <n v="786"/>
    <m/>
    <s v="HS - Head Start"/>
    <x v="12"/>
    <s v="- No Location -"/>
    <s v="Kayla Brito"/>
  </r>
  <r>
    <s v="5000 - Salaries &amp; Wages"/>
    <s v="Journal"/>
    <x v="32"/>
    <s v="JE444"/>
    <m/>
    <x v="2744"/>
    <n v="594.91999999999996"/>
    <m/>
    <s v="CCFP - Child Care Food Program"/>
    <x v="24"/>
    <s v="- No Location -"/>
    <s v="Gabrielle Morton"/>
  </r>
  <r>
    <s v="5000 - Salaries &amp; Wages"/>
    <s v="Journal"/>
    <x v="32"/>
    <s v="JE444"/>
    <m/>
    <x v="2678"/>
    <n v="411.33"/>
    <m/>
    <s v="CSBG - Community Service Block Grant"/>
    <x v="17"/>
    <s v="Admin Office"/>
    <s v="Manvir Gill"/>
  </r>
  <r>
    <s v="5000 - Salaries &amp; Wages"/>
    <s v="Journal"/>
    <x v="32"/>
    <s v="JE444"/>
    <m/>
    <x v="2745"/>
    <n v="902.36"/>
    <m/>
    <s v="CCR&amp;R - Child Care Resource &amp; Referral"/>
    <x v="30"/>
    <s v="- No Location -"/>
    <s v="Vivyan Saloka"/>
  </r>
  <r>
    <s v="5000 - Salaries &amp; Wages"/>
    <s v="Journal"/>
    <x v="32"/>
    <s v="JE444"/>
    <m/>
    <x v="2746"/>
    <n v="1330"/>
    <m/>
    <s v="HS - Head Start"/>
    <x v="12"/>
    <s v="- No Location -"/>
    <s v="Tawanna Best"/>
  </r>
  <r>
    <s v="5000 - Salaries &amp; Wages"/>
    <s v="Journal"/>
    <x v="32"/>
    <s v="JE203"/>
    <m/>
    <x v="2659"/>
    <m/>
    <n v="1194.44"/>
    <s v="HF - Healthy Families"/>
    <x v="21"/>
    <s v="- No Location -"/>
    <m/>
  </r>
  <r>
    <s v="5000 - Salaries &amp; Wages"/>
    <s v="Journal"/>
    <x v="32"/>
    <s v="JE444"/>
    <m/>
    <x v="2747"/>
    <n v="826.11"/>
    <m/>
    <s v="CCR&amp;R - Child Care Resource &amp; Referral"/>
    <x v="28"/>
    <s v="- No Location -"/>
    <s v="Donna Conley"/>
  </r>
  <r>
    <s v="5000 - Salaries &amp; Wages"/>
    <s v="Journal"/>
    <x v="32"/>
    <s v="JE444"/>
    <m/>
    <x v="2748"/>
    <n v="840"/>
    <m/>
    <s v="HS - Head Start"/>
    <x v="12"/>
    <s v="- No Location -"/>
    <s v="Cigdem Ozdemir"/>
  </r>
  <r>
    <s v="5000 - Salaries &amp; Wages"/>
    <s v="Journal"/>
    <x v="32"/>
    <s v="JE444"/>
    <m/>
    <x v="2749"/>
    <n v="902.5"/>
    <m/>
    <s v="HS - Head Start"/>
    <x v="12"/>
    <s v="- No Location -"/>
    <s v="Stephanie Johnson"/>
  </r>
  <r>
    <s v="5000 - Salaries &amp; Wages"/>
    <s v="Journal"/>
    <x v="32"/>
    <s v="JE444"/>
    <m/>
    <x v="2750"/>
    <n v="846"/>
    <m/>
    <s v="HS - Head Start"/>
    <x v="12"/>
    <s v="- No Location -"/>
    <s v="Saliha Yanik"/>
  </r>
  <r>
    <s v="5000 - Salaries &amp; Wages"/>
    <s v="Journal"/>
    <x v="32"/>
    <s v="JE444"/>
    <m/>
    <x v="2751"/>
    <n v="1057.95"/>
    <m/>
    <s v="HS - Head Start"/>
    <x v="12"/>
    <s v="- No Location -"/>
    <s v="Maria Figueroa"/>
  </r>
  <r>
    <s v="5000 - Salaries &amp; Wages"/>
    <s v="Journal"/>
    <x v="32"/>
    <s v="JE444"/>
    <m/>
    <x v="2752"/>
    <n v="1343.15"/>
    <m/>
    <s v="HS - Head Start"/>
    <x v="12"/>
    <s v="- No Location -"/>
    <s v="Keshia Flewellen"/>
  </r>
  <r>
    <s v="5000 - Salaries &amp; Wages"/>
    <s v="Journal"/>
    <x v="32"/>
    <s v="JE444"/>
    <m/>
    <x v="2723"/>
    <n v="393.25"/>
    <m/>
    <s v="CCFP - Child Care Food Program"/>
    <x v="24"/>
    <s v="Admin Office"/>
    <s v="Gary Mease"/>
  </r>
  <r>
    <s v="5000 - Salaries &amp; Wages"/>
    <s v="Journal"/>
    <x v="32"/>
    <s v="JE444"/>
    <m/>
    <x v="2753"/>
    <n v="511"/>
    <m/>
    <s v="USF - Universal Service Fund"/>
    <x v="9"/>
    <s v="- No Location -"/>
    <s v="Vincent Padilla"/>
  </r>
  <r>
    <s v="5000 - Salaries &amp; Wages"/>
    <s v="Journal"/>
    <x v="32"/>
    <s v="JE444"/>
    <m/>
    <x v="2754"/>
    <n v="525"/>
    <m/>
    <s v="HS - Head Start"/>
    <x v="12"/>
    <s v="- No Location -"/>
    <s v="Shirin Halim"/>
  </r>
  <r>
    <s v="5000 - Salaries &amp; Wages"/>
    <s v="Journal"/>
    <x v="32"/>
    <s v="JE444"/>
    <m/>
    <x v="2755"/>
    <n v="719.83"/>
    <m/>
    <s v="HS - Head Start"/>
    <x v="12"/>
    <s v="- No Location -"/>
    <s v="Jennifer Nagy"/>
  </r>
  <r>
    <s v="5000 - Salaries &amp; Wages"/>
    <s v="Journal"/>
    <x v="32"/>
    <s v="JE444"/>
    <m/>
    <x v="2725"/>
    <n v="718.38"/>
    <m/>
    <s v="CCFP - Child Care Food Program"/>
    <x v="24"/>
    <s v="Admin Office"/>
    <s v="Darshpreet Thind"/>
  </r>
  <r>
    <s v="5000 - Salaries &amp; Wages"/>
    <s v="Journal"/>
    <x v="32"/>
    <s v="JE444"/>
    <m/>
    <x v="2756"/>
    <n v="934.43"/>
    <m/>
    <s v="EHS - Early Head Start"/>
    <x v="6"/>
    <s v="- No Location -"/>
    <s v="Donna Wilbur"/>
  </r>
  <r>
    <s v="5000 - Salaries &amp; Wages"/>
    <s v="Journal"/>
    <x v="32"/>
    <s v="JE444"/>
    <m/>
    <x v="2757"/>
    <n v="891"/>
    <m/>
    <s v="HS - Head Start"/>
    <x v="12"/>
    <s v="- No Location -"/>
    <s v="Brittany Barnes"/>
  </r>
  <r>
    <s v="5000 - Salaries &amp; Wages"/>
    <s v="Journal"/>
    <x v="32"/>
    <s v="JE444"/>
    <m/>
    <x v="2758"/>
    <n v="830.16"/>
    <m/>
    <s v="USF - Universal Service Fund"/>
    <x v="9"/>
    <s v="- No Location -"/>
    <s v="Kayla Black"/>
  </r>
  <r>
    <s v="5000 - Salaries &amp; Wages"/>
    <s v="Journal"/>
    <x v="32"/>
    <s v="JE444"/>
    <m/>
    <x v="2731"/>
    <n v="109.66"/>
    <m/>
    <s v="EHS - Early Head Start"/>
    <x v="6"/>
    <s v="Admin Office"/>
    <s v="Francine Taylor"/>
  </r>
  <r>
    <s v="5000 - Salaries &amp; Wages"/>
    <s v="Journal"/>
    <x v="32"/>
    <s v="JE444"/>
    <m/>
    <x v="2759"/>
    <n v="2339.5700000000002"/>
    <m/>
    <s v="CCR&amp;R - Child Care Resource &amp; Referral"/>
    <x v="28"/>
    <s v="- No Location -"/>
    <s v="Susan Ford"/>
  </r>
  <r>
    <s v="5000 - Salaries &amp; Wages"/>
    <s v="Journal"/>
    <x v="32"/>
    <s v="JE444"/>
    <m/>
    <x v="2760"/>
    <n v="684"/>
    <m/>
    <s v="HS - Head Start"/>
    <x v="12"/>
    <s v="- No Location -"/>
    <s v="Ethel Jackson"/>
  </r>
  <r>
    <s v="5000 - Salaries &amp; Wages"/>
    <s v="Journal"/>
    <x v="32"/>
    <s v="JE444"/>
    <m/>
    <x v="2761"/>
    <n v="1906.31"/>
    <m/>
    <s v="HS - Head Start"/>
    <x v="12"/>
    <s v="- No Location -"/>
    <s v="Christiana Buffett"/>
  </r>
  <r>
    <s v="5000 - Salaries &amp; Wages"/>
    <s v="Journal"/>
    <x v="32"/>
    <s v="JE444"/>
    <m/>
    <x v="2762"/>
    <n v="1004.54"/>
    <m/>
    <s v="HS - Head Start"/>
    <x v="12"/>
    <s v="- No Location -"/>
    <s v="Bonnie Logan"/>
  </r>
  <r>
    <s v="5000 - Salaries &amp; Wages"/>
    <s v="Journal"/>
    <x v="32"/>
    <s v="JE444"/>
    <m/>
    <x v="2763"/>
    <n v="4654.67"/>
    <m/>
    <s v="Mt Holly Schools"/>
    <x v="15"/>
    <s v="- No Location -"/>
    <s v="Jennifer Jones"/>
  </r>
  <r>
    <s v="5000 - Salaries &amp; Wages"/>
    <s v="Journal"/>
    <x v="32"/>
    <s v="JE444"/>
    <m/>
    <x v="2667"/>
    <n v="69.42"/>
    <m/>
    <s v="HF - Healthy Families"/>
    <x v="5"/>
    <s v="Admin Office"/>
    <s v="Kyle Edwards"/>
  </r>
  <r>
    <s v="5000 - Salaries &amp; Wages"/>
    <s v="Journal"/>
    <x v="32"/>
    <s v="JE444"/>
    <m/>
    <x v="2674"/>
    <n v="637.03"/>
    <m/>
    <s v="CSBG - Community Service Block Grant"/>
    <x v="0"/>
    <s v="Admin Office"/>
    <s v="Janessa Rivera"/>
  </r>
  <r>
    <s v="5000 - Salaries &amp; Wages"/>
    <s v="Journal"/>
    <x v="32"/>
    <s v="JE444"/>
    <m/>
    <x v="2678"/>
    <n v="1125.51"/>
    <m/>
    <s v="CSBG - Community Service Block Grant"/>
    <x v="0"/>
    <s v="Admin Office"/>
    <s v="Manvir Gill"/>
  </r>
  <r>
    <s v="5000 - Salaries &amp; Wages"/>
    <s v="Journal"/>
    <x v="32"/>
    <s v="JE444"/>
    <m/>
    <x v="2731"/>
    <n v="85.29"/>
    <m/>
    <s v="CSBG - Community Service Block Grant"/>
    <x v="17"/>
    <s v="Admin Office"/>
    <s v="Francine Taylor"/>
  </r>
  <r>
    <s v="5000 - Salaries &amp; Wages"/>
    <s v="Journal"/>
    <x v="32"/>
    <s v="JE444"/>
    <m/>
    <x v="2764"/>
    <n v="1692"/>
    <m/>
    <s v="CCR&amp;R - Child Care Resource &amp; Referral"/>
    <x v="27"/>
    <s v="- No Location -"/>
    <s v="Kristin Mayes"/>
  </r>
  <r>
    <s v="5000 - Salaries &amp; Wages"/>
    <s v="Journal"/>
    <x v="32"/>
    <s v="JE444"/>
    <m/>
    <x v="2765"/>
    <n v="600"/>
    <m/>
    <s v="HS - Head Start"/>
    <x v="12"/>
    <s v="- No Location -"/>
    <s v="Marva Currington"/>
  </r>
  <r>
    <s v="5000 - Salaries &amp; Wages"/>
    <s v="Journal"/>
    <x v="32"/>
    <s v="JE444"/>
    <m/>
    <x v="2710"/>
    <n v="916.76"/>
    <m/>
    <s v="CCYC - Community Council of Young Children"/>
    <x v="22"/>
    <s v="- No Location -"/>
    <s v="Antoine Nelson"/>
  </r>
  <r>
    <s v="5000 - Salaries &amp; Wages"/>
    <s v="Journal"/>
    <x v="32"/>
    <s v="JE444"/>
    <m/>
    <x v="2766"/>
    <n v="771.68"/>
    <m/>
    <s v="EHS - Early Head Start"/>
    <x v="6"/>
    <s v="- No Location -"/>
    <s v="Lucy Couvertier"/>
  </r>
  <r>
    <s v="5000 - Salaries &amp; Wages"/>
    <s v="Journal"/>
    <x v="32"/>
    <s v="JE444"/>
    <m/>
    <x v="2767"/>
    <n v="812.89"/>
    <m/>
    <s v="CCR&amp;R - Child Care Resource &amp; Referral"/>
    <x v="28"/>
    <s v="- No Location -"/>
    <s v="Janelle Yvette Sample"/>
  </r>
  <r>
    <s v="5000 - Salaries &amp; Wages"/>
    <s v="Journal"/>
    <x v="32"/>
    <s v="JE444"/>
    <m/>
    <x v="2768"/>
    <n v="1121.3599999999999"/>
    <m/>
    <s v="CCR&amp;R - Child Care Resource &amp; Referral"/>
    <x v="28"/>
    <s v="- No Location -"/>
    <s v="Wanda Fisher"/>
  </r>
  <r>
    <s v="5000 - Salaries &amp; Wages"/>
    <s v="Journal"/>
    <x v="32"/>
    <s v="JE444"/>
    <m/>
    <x v="2769"/>
    <n v="887.29"/>
    <m/>
    <s v="CCR&amp;R - Child Care Resource &amp; Referral"/>
    <x v="28"/>
    <s v="- No Location -"/>
    <s v="Andrea Ferrare"/>
  </r>
  <r>
    <s v="5000 - Salaries &amp; Wages"/>
    <s v="Journal"/>
    <x v="32"/>
    <s v="JE444"/>
    <m/>
    <x v="2770"/>
    <n v="400.19"/>
    <m/>
    <s v="HS - Head Start"/>
    <x v="12"/>
    <s v="Admin Office"/>
    <s v="Michelle Hewitt"/>
  </r>
  <r>
    <s v="5000 - Salaries &amp; Wages"/>
    <s v="Journal"/>
    <x v="32"/>
    <s v="JE444"/>
    <m/>
    <x v="2679"/>
    <n v="97.9"/>
    <m/>
    <s v="HF - Healthy Families"/>
    <x v="21"/>
    <s v="- No Location -"/>
    <s v="Claire Garner"/>
  </r>
  <r>
    <s v="5000 - Salaries &amp; Wages"/>
    <s v="Journal"/>
    <x v="32"/>
    <s v="JE203"/>
    <m/>
    <x v="2659"/>
    <m/>
    <n v="7950.08"/>
    <s v="HF - Healthy Families"/>
    <x v="4"/>
    <s v="- No Location -"/>
    <m/>
  </r>
  <r>
    <s v="5000 - Salaries &amp; Wages"/>
    <s v="Journal"/>
    <x v="32"/>
    <s v="JE444"/>
    <m/>
    <x v="2771"/>
    <n v="1343.56"/>
    <m/>
    <s v="HF - Healthy Families"/>
    <x v="5"/>
    <s v="- No Location -"/>
    <s v="Bridgett Pollard"/>
  </r>
  <r>
    <s v="5000 - Salaries &amp; Wages"/>
    <s v="Journal"/>
    <x v="32"/>
    <s v="JE444"/>
    <m/>
    <x v="2772"/>
    <n v="1014.27"/>
    <m/>
    <s v="CCR&amp;R - Child Care Resource &amp; Referral"/>
    <x v="28"/>
    <s v="- No Location -"/>
    <s v="Anjail Abdul-Badee-Johnson"/>
  </r>
  <r>
    <s v="5000 - Salaries &amp; Wages"/>
    <s v="Journal"/>
    <x v="32"/>
    <s v="JE444"/>
    <m/>
    <x v="2773"/>
    <n v="1339.03"/>
    <m/>
    <s v="HS - Head Start"/>
    <x v="12"/>
    <s v="- No Location -"/>
    <s v="Tammy Joyce"/>
  </r>
  <r>
    <s v="5000 - Salaries &amp; Wages"/>
    <s v="Journal"/>
    <x v="32"/>
    <s v="JE444"/>
    <m/>
    <x v="2774"/>
    <n v="684"/>
    <m/>
    <s v="HS - Head Start"/>
    <x v="12"/>
    <s v="- No Location -"/>
    <s v="Sabrina Manir"/>
  </r>
  <r>
    <s v="5000 - Salaries &amp; Wages"/>
    <s v="Journal"/>
    <x v="32"/>
    <s v="JE444"/>
    <m/>
    <x v="2775"/>
    <n v="803.52"/>
    <m/>
    <s v="HS - Head Start"/>
    <x v="12"/>
    <s v="- No Location -"/>
    <s v="Rita Jenkins"/>
  </r>
  <r>
    <s v="5000 - Salaries &amp; Wages"/>
    <s v="Journal"/>
    <x v="32"/>
    <s v="JE444"/>
    <m/>
    <x v="2776"/>
    <n v="350"/>
    <m/>
    <s v="HS - Head Start"/>
    <x v="12"/>
    <s v="- No Location -"/>
    <s v="Kelly Marquis"/>
  </r>
  <r>
    <s v="5000 - Salaries &amp; Wages"/>
    <s v="Journal"/>
    <x v="32"/>
    <s v="JE444"/>
    <m/>
    <x v="2777"/>
    <n v="1330"/>
    <m/>
    <s v="HS - Head Start"/>
    <x v="12"/>
    <s v="- No Location -"/>
    <s v="DeAnna Reid-Harden"/>
  </r>
  <r>
    <s v="5000 - Salaries &amp; Wages"/>
    <s v="Journal"/>
    <x v="32"/>
    <s v="JE444"/>
    <m/>
    <x v="2778"/>
    <n v="777"/>
    <m/>
    <s v="HS - Head Start"/>
    <x v="12"/>
    <s v="- No Location -"/>
    <s v="Courtney Saxton"/>
  </r>
  <r>
    <s v="5000 - Salaries &amp; Wages"/>
    <s v="Journal"/>
    <x v="32"/>
    <s v="JE444"/>
    <m/>
    <x v="2731"/>
    <n v="71.08"/>
    <m/>
    <s v="USF - Universal Service Fund"/>
    <x v="9"/>
    <s v="Admin Office"/>
    <s v="Francine Taylor"/>
  </r>
  <r>
    <s v="5000 - Salaries &amp; Wages"/>
    <s v="Journal"/>
    <x v="32"/>
    <s v="JE444"/>
    <m/>
    <x v="2779"/>
    <n v="1400.88"/>
    <m/>
    <s v="CCR&amp;R - Child Care Resource &amp; Referral"/>
    <x v="27"/>
    <s v="- No Location -"/>
    <s v="Judith Byrne"/>
  </r>
  <r>
    <s v="5000 - Salaries &amp; Wages"/>
    <s v="Journal"/>
    <x v="32"/>
    <s v="JE444"/>
    <m/>
    <x v="2780"/>
    <n v="881.29"/>
    <m/>
    <s v="CCR&amp;R - Child Care Resource &amp; Referral"/>
    <x v="28"/>
    <s v="- No Location -"/>
    <s v="Heather Coleman"/>
  </r>
  <r>
    <s v="5000 - Salaries &amp; Wages"/>
    <s v="Journal"/>
    <x v="32"/>
    <s v="JE444"/>
    <m/>
    <x v="2700"/>
    <n v="2285.52"/>
    <m/>
    <s v="HS - Head Start"/>
    <x v="12"/>
    <s v="Admin Office"/>
    <s v="Elayne Schermerhorn"/>
  </r>
  <r>
    <s v="5000 - Salaries &amp; Wages"/>
    <s v="Journal"/>
    <x v="32"/>
    <s v="JE444"/>
    <m/>
    <x v="2756"/>
    <n v="460.24"/>
    <m/>
    <s v="HS - Head Start"/>
    <x v="12"/>
    <s v="- No Location -"/>
    <s v="Donna Wilbur"/>
  </r>
  <r>
    <s v="5000 - Salaries &amp; Wages"/>
    <s v="Journal"/>
    <x v="32"/>
    <s v="JE444"/>
    <m/>
    <x v="2781"/>
    <n v="699"/>
    <m/>
    <s v="CCFP - Child Care Food Program"/>
    <x v="24"/>
    <s v="- No Location -"/>
    <s v="Matthew Ditmar"/>
  </r>
  <r>
    <s v="5000 - Salaries &amp; Wages"/>
    <s v="Journal"/>
    <x v="32"/>
    <s v="JE444"/>
    <m/>
    <x v="2782"/>
    <n v="1330.38"/>
    <m/>
    <s v="EHS - Early Head Start"/>
    <x v="6"/>
    <s v="- No Location -"/>
    <s v="Ayanna Martin"/>
  </r>
  <r>
    <s v="5000 - Salaries &amp; Wages"/>
    <s v="Journal"/>
    <x v="32"/>
    <s v="JE444"/>
    <m/>
    <x v="2783"/>
    <n v="459.52"/>
    <m/>
    <s v="EHS - Early Head Start"/>
    <x v="6"/>
    <s v="Admin Office"/>
    <s v="Sharon Forman"/>
  </r>
  <r>
    <s v="5000 - Salaries &amp; Wages"/>
    <s v="Journal"/>
    <x v="32"/>
    <s v="JE444"/>
    <m/>
    <x v="2784"/>
    <n v="600"/>
    <m/>
    <s v="HS - Head Start"/>
    <x v="12"/>
    <s v="- No Location -"/>
    <s v="Mellasiah Dixon"/>
  </r>
  <r>
    <s v="5000 - Salaries &amp; Wages"/>
    <s v="Journal"/>
    <x v="32"/>
    <s v="JE444"/>
    <m/>
    <x v="2785"/>
    <n v="1434.5"/>
    <m/>
    <s v="HS - Head Start"/>
    <x v="12"/>
    <s v="- No Location -"/>
    <s v="Karlie Gore"/>
  </r>
  <r>
    <s v="5000 - Salaries &amp; Wages"/>
    <s v="Journal"/>
    <x v="32"/>
    <s v="JE444"/>
    <m/>
    <x v="2786"/>
    <n v="852"/>
    <m/>
    <s v="CCFP - Child Care Food Program"/>
    <x v="24"/>
    <s v="- No Location -"/>
    <s v="Deniz Genc"/>
  </r>
  <r>
    <s v="5000 - Salaries &amp; Wages"/>
    <s v="Journal"/>
    <x v="32"/>
    <s v="JE444"/>
    <m/>
    <x v="2787"/>
    <n v="687.78"/>
    <m/>
    <s v="USF - Universal Service Fund"/>
    <x v="9"/>
    <s v="- No Location -"/>
    <s v="Constance Pritchett"/>
  </r>
  <r>
    <s v="5000 - Salaries &amp; Wages"/>
    <s v="Journal"/>
    <x v="32"/>
    <s v="JE444"/>
    <m/>
    <x v="2788"/>
    <n v="929.89"/>
    <m/>
    <s v="CSBG - Community Service Block Grant"/>
    <x v="0"/>
    <s v="- No Location -"/>
    <s v="Gerlini Garrido"/>
  </r>
  <r>
    <s v="5000 - Salaries &amp; Wages"/>
    <s v="Journal"/>
    <x v="32"/>
    <s v="JE444"/>
    <m/>
    <x v="2789"/>
    <n v="1349"/>
    <m/>
    <s v="HS - Head Start"/>
    <x v="12"/>
    <s v="- No Location -"/>
    <s v="Tugce Ozel"/>
  </r>
  <r>
    <s v="5000 - Salaries &amp; Wages"/>
    <s v="Journal"/>
    <x v="32"/>
    <s v="JE444"/>
    <m/>
    <x v="2701"/>
    <n v="215.98"/>
    <m/>
    <s v="HPRP2 - Homeless Prevention Rapid Rehousing"/>
    <x v="8"/>
    <s v="- No Location -"/>
    <s v="Denise Cacalori"/>
  </r>
  <r>
    <s v="5000 - Salaries &amp; Wages"/>
    <s v="Journal"/>
    <x v="32"/>
    <s v="JE444"/>
    <m/>
    <x v="2790"/>
    <n v="1386.4"/>
    <m/>
    <s v="HF - Healthy Families"/>
    <x v="5"/>
    <s v="- No Location -"/>
    <s v="Ann Drennon"/>
  </r>
  <r>
    <s v="5000 - Salaries &amp; Wages"/>
    <s v="Journal"/>
    <x v="32"/>
    <s v="JE444"/>
    <m/>
    <x v="2716"/>
    <n v="757.92"/>
    <m/>
    <s v="EHS - Early Head Start"/>
    <x v="6"/>
    <s v="- No Location -"/>
    <s v="Andrew Stellwag"/>
  </r>
  <r>
    <s v="5000 - Salaries &amp; Wages"/>
    <s v="Journal"/>
    <x v="32"/>
    <s v="JE444"/>
    <m/>
    <x v="2791"/>
    <n v="863.68"/>
    <m/>
    <s v="HS - Head Start"/>
    <x v="12"/>
    <s v="- No Location -"/>
    <s v="Tawona Hill"/>
  </r>
  <r>
    <s v="5000 - Salaries &amp; Wages"/>
    <s v="Journal"/>
    <x v="32"/>
    <s v="JE444"/>
    <m/>
    <x v="2792"/>
    <n v="1339.42"/>
    <m/>
    <s v="HS - Head Start"/>
    <x v="12"/>
    <s v="- No Location -"/>
    <s v="Bibiana Arreguin"/>
  </r>
  <r>
    <s v="5000 - Salaries &amp; Wages"/>
    <s v="Journal"/>
    <x v="32"/>
    <s v="JE444"/>
    <m/>
    <x v="2793"/>
    <n v="852"/>
    <m/>
    <s v="HS - Head Start"/>
    <x v="12"/>
    <s v="- No Location -"/>
    <s v="Laura McRae"/>
  </r>
  <r>
    <s v="5000 - Salaries &amp; Wages"/>
    <s v="Journal"/>
    <x v="32"/>
    <s v="JE444"/>
    <m/>
    <x v="2693"/>
    <n v="700.77"/>
    <m/>
    <s v="HS - Head Start"/>
    <x v="12"/>
    <s v="Admin Office"/>
    <s v="Greta Peterson"/>
  </r>
  <r>
    <s v="5000 - Salaries &amp; Wages"/>
    <s v="Journal"/>
    <x v="32"/>
    <s v="JE444"/>
    <m/>
    <x v="2794"/>
    <n v="57"/>
    <m/>
    <s v="HS - Head Start"/>
    <x v="12"/>
    <s v="- No Location -"/>
    <s v="Destiny Franklin"/>
  </r>
  <r>
    <s v="5000 - Salaries &amp; Wages"/>
    <s v="Journal"/>
    <x v="32"/>
    <s v="JE444"/>
    <m/>
    <x v="2795"/>
    <n v="882"/>
    <m/>
    <s v="HS - Head Start"/>
    <x v="12"/>
    <s v="- No Location -"/>
    <s v="Yvette Carpenter"/>
  </r>
  <r>
    <s v="5000 - Salaries &amp; Wages"/>
    <s v="Journal"/>
    <x v="32"/>
    <s v="JE444"/>
    <m/>
    <x v="2796"/>
    <n v="1022"/>
    <m/>
    <s v="HS - Head Start"/>
    <x v="12"/>
    <s v="- No Location -"/>
    <s v="Corinna Harris"/>
  </r>
  <r>
    <s v="5000 - Salaries &amp; Wages"/>
    <s v="Journal"/>
    <x v="32"/>
    <s v="JE444"/>
    <m/>
    <x v="2725"/>
    <n v="307.87"/>
    <m/>
    <s v="CCR&amp;R - Child Care Resource &amp; Referral"/>
    <x v="18"/>
    <s v="Admin Office"/>
    <s v="Darshpreet Thind"/>
  </r>
  <r>
    <s v="5000 - Salaries &amp; Wages"/>
    <s v="Journal"/>
    <x v="32"/>
    <s v="JE444"/>
    <m/>
    <x v="2797"/>
    <n v="994.7"/>
    <m/>
    <s v="HPRP2 - Homeless Prevention Rapid Rehousing"/>
    <x v="8"/>
    <s v="- No Location -"/>
    <s v="Christina Adriani"/>
  </r>
  <r>
    <s v="5000 - Salaries &amp; Wages"/>
    <s v="Journal"/>
    <x v="32"/>
    <s v="JE444"/>
    <m/>
    <x v="2798"/>
    <n v="864"/>
    <m/>
    <s v="HS - Head Start"/>
    <x v="12"/>
    <s v="- No Location -"/>
    <s v="Erica Rice"/>
  </r>
  <r>
    <s v="5000 - Salaries &amp; Wages"/>
    <s v="Journal"/>
    <x v="32"/>
    <s v="JE444"/>
    <m/>
    <x v="2799"/>
    <n v="917.83"/>
    <m/>
    <s v="HS - Head Start"/>
    <x v="12"/>
    <s v="- No Location -"/>
    <s v="Danielle Jakubowski"/>
  </r>
  <r>
    <s v="5000 - Salaries &amp; Wages"/>
    <s v="Journal"/>
    <x v="32"/>
    <s v="JE444"/>
    <m/>
    <x v="2693"/>
    <n v="145.99"/>
    <m/>
    <s v="CCFP - Child Care Food Program"/>
    <x v="24"/>
    <s v="Admin Office"/>
    <s v="Greta Peterson"/>
  </r>
  <r>
    <s v="5000 - Salaries &amp; Wages"/>
    <s v="Journal"/>
    <x v="32"/>
    <s v="JE444"/>
    <m/>
    <x v="2800"/>
    <n v="1280"/>
    <m/>
    <s v="HF - Healthy Families"/>
    <x v="5"/>
    <s v="- No Location -"/>
    <s v="Karla DeJesus-Centeno"/>
  </r>
  <r>
    <s v="5000 - Salaries &amp; Wages"/>
    <s v="Journal"/>
    <x v="32"/>
    <s v="JE444"/>
    <m/>
    <x v="2667"/>
    <n v="487.16"/>
    <m/>
    <s v="CSBG - Community Service Block Grant"/>
    <x v="0"/>
    <s v="Admin Office"/>
    <s v="Kyle Edwards"/>
  </r>
  <r>
    <s v="5000 - Salaries &amp; Wages"/>
    <s v="Journal"/>
    <x v="32"/>
    <s v="JE444"/>
    <m/>
    <x v="2801"/>
    <n v="840"/>
    <m/>
    <s v="HS - Head Start"/>
    <x v="12"/>
    <s v="- No Location -"/>
    <s v="Doreen Knaupp"/>
  </r>
  <r>
    <s v="5000 - Salaries &amp; Wages"/>
    <s v="Journal"/>
    <x v="32"/>
    <s v="JE444"/>
    <m/>
    <x v="2802"/>
    <n v="1183.98"/>
    <m/>
    <s v="HS - Head Start"/>
    <x v="12"/>
    <s v="- No Location -"/>
    <s v="Bobby Johnson"/>
  </r>
  <r>
    <s v="5000 - Salaries &amp; Wages"/>
    <s v="Journal"/>
    <x v="32"/>
    <s v="JE444"/>
    <m/>
    <x v="2803"/>
    <n v="1596"/>
    <m/>
    <s v="HS - Head Start"/>
    <x v="12"/>
    <s v="- No Location -"/>
    <s v="Stephanie Greene"/>
  </r>
  <r>
    <s v="5000 - Salaries &amp; Wages"/>
    <s v="Journal"/>
    <x v="32"/>
    <s v="JE444"/>
    <m/>
    <x v="2804"/>
    <n v="976.94"/>
    <m/>
    <s v="HS - Head Start"/>
    <x v="12"/>
    <s v="- No Location -"/>
    <s v="Courtney Farina"/>
  </r>
  <r>
    <s v="5000 - Salaries &amp; Wages"/>
    <s v="Journal"/>
    <x v="32"/>
    <s v="JE444"/>
    <m/>
    <x v="2805"/>
    <n v="2481.29"/>
    <m/>
    <s v="HS - Head Start"/>
    <x v="12"/>
    <s v="- No Location -"/>
    <s v="LOIS BOND"/>
  </r>
  <r>
    <s v="5000 - Salaries &amp; Wages"/>
    <s v="Journal"/>
    <x v="32"/>
    <s v="JE444"/>
    <m/>
    <x v="2806"/>
    <n v="2639.24"/>
    <m/>
    <s v="HS - Head Start"/>
    <x v="12"/>
    <s v="- No Location -"/>
    <s v="Lillian Germaine"/>
  </r>
  <r>
    <s v="5000 - Salaries &amp; Wages"/>
    <s v="Journal"/>
    <x v="32"/>
    <s v="JE444"/>
    <m/>
    <x v="2807"/>
    <n v="1848"/>
    <m/>
    <s v="HS - Head Start"/>
    <x v="12"/>
    <s v="- No Location -"/>
    <s v="Jennifer Carley-Price"/>
  </r>
  <r>
    <s v="5000 - Salaries &amp; Wages"/>
    <s v="Journal"/>
    <x v="32"/>
    <s v="JE444"/>
    <m/>
    <x v="2731"/>
    <n v="588.91999999999996"/>
    <m/>
    <s v="CCR&amp;R - Child Care Resource &amp; Referral"/>
    <x v="18"/>
    <s v="Admin Office"/>
    <s v="Francine Taylor"/>
  </r>
  <r>
    <s v="5000 - Salaries &amp; Wages"/>
    <s v="Journal"/>
    <x v="32"/>
    <s v="JE444"/>
    <m/>
    <x v="2700"/>
    <n v="897.21"/>
    <m/>
    <s v="CCR&amp;R - Child Care Resource &amp; Referral"/>
    <x v="18"/>
    <s v="Admin Office"/>
    <s v="Elayne Schermerhorn"/>
  </r>
  <r>
    <s v="5000 - Salaries &amp; Wages"/>
    <s v="Journal"/>
    <x v="32"/>
    <s v="JE444"/>
    <m/>
    <x v="2682"/>
    <n v="751.65"/>
    <m/>
    <s v="CCR&amp;R - Child Care Resource &amp; Referral"/>
    <x v="18"/>
    <s v="Admin Office"/>
    <s v="Amie Sharer"/>
  </r>
  <r>
    <s v="5000 - Salaries &amp; Wages"/>
    <s v="Journal"/>
    <x v="32"/>
    <s v="JE444"/>
    <m/>
    <x v="2693"/>
    <n v="175.19"/>
    <m/>
    <s v="CSBG - Community Service Block Grant"/>
    <x v="0"/>
    <s v="Admin Office"/>
    <s v="Greta Peterson"/>
  </r>
  <r>
    <s v="5000 - Salaries &amp; Wages"/>
    <s v="Journal"/>
    <x v="32"/>
    <s v="JE444"/>
    <m/>
    <x v="2808"/>
    <n v="1176.6500000000001"/>
    <m/>
    <s v="HS - Head Start"/>
    <x v="12"/>
    <s v="- No Location -"/>
    <s v="Denise Klein"/>
  </r>
  <r>
    <s v="5000 - Salaries &amp; Wages"/>
    <s v="Journal"/>
    <x v="32"/>
    <s v="JE444"/>
    <m/>
    <x v="2809"/>
    <n v="3387.91"/>
    <m/>
    <s v="HS - Head Start"/>
    <x v="12"/>
    <s v="- No Location -"/>
    <s v="Natalie Mitchem"/>
  </r>
  <r>
    <s v="5000 - Salaries &amp; Wages"/>
    <s v="Journal"/>
    <x v="32"/>
    <s v="JE444"/>
    <m/>
    <x v="2708"/>
    <n v="1102.8399999999999"/>
    <m/>
    <s v="HS - Head Start"/>
    <x v="12"/>
    <s v="Admin Office"/>
    <s v="Sharon Forman"/>
  </r>
  <r>
    <s v="5000 - Salaries &amp; Wages"/>
    <s v="Journal"/>
    <x v="32"/>
    <s v="JE444"/>
    <m/>
    <x v="2810"/>
    <n v="133.38999999999999"/>
    <m/>
    <s v="HF - Healthy Families"/>
    <x v="21"/>
    <s v="Admin Office"/>
    <s v="Michelle Hewitt"/>
  </r>
  <r>
    <s v="5000 - Salaries &amp; Wages"/>
    <s v="Journal"/>
    <x v="32"/>
    <s v="JE203"/>
    <m/>
    <x v="2659"/>
    <m/>
    <n v="4188.8100000000004"/>
    <s v="CSBG - Community Service Block Grant"/>
    <x v="17"/>
    <s v="- No Location -"/>
    <m/>
  </r>
  <r>
    <s v="5000 - Salaries &amp; Wages"/>
    <s v="Journal"/>
    <x v="32"/>
    <s v="JE203"/>
    <m/>
    <x v="2659"/>
    <m/>
    <n v="3373.7"/>
    <s v="HPRP2 - Homeless Prevention Rapid Rehousing"/>
    <x v="8"/>
    <s v="- No Location -"/>
    <m/>
  </r>
  <r>
    <s v="5000 - Salaries &amp; Wages"/>
    <s v="Journal"/>
    <x v="32"/>
    <s v="JE444"/>
    <m/>
    <x v="2723"/>
    <n v="62.77"/>
    <m/>
    <s v="Mt Holly Schools"/>
    <x v="15"/>
    <s v="Admin Office"/>
    <s v="Gary Mease"/>
  </r>
  <r>
    <s v="5000 - Salaries &amp; Wages"/>
    <s v="Journal"/>
    <x v="32"/>
    <s v="JE444"/>
    <m/>
    <x v="2811"/>
    <n v="827.78"/>
    <m/>
    <s v="USF - Universal Service Fund"/>
    <x v="9"/>
    <s v="- No Location -"/>
    <s v="Donna Hajzer"/>
  </r>
  <r>
    <s v="5000 - Salaries &amp; Wages"/>
    <s v="Journal"/>
    <x v="32"/>
    <s v="JE444"/>
    <m/>
    <x v="2679"/>
    <n v="744.01"/>
    <m/>
    <s v="HF - Healthy Families"/>
    <x v="4"/>
    <s v="- No Location -"/>
    <s v="Claire Garner"/>
  </r>
  <r>
    <s v="5000 - Salaries &amp; Wages"/>
    <s v="Journal"/>
    <x v="32"/>
    <s v="JE444"/>
    <m/>
    <x v="2724"/>
    <n v="986.45"/>
    <m/>
    <s v="CCR&amp;R - Child Care Resource &amp; Referral"/>
    <x v="30"/>
    <s v="- No Location -"/>
    <s v="Sue Fenick"/>
  </r>
  <r>
    <s v="5000 - Salaries &amp; Wages"/>
    <s v="Journal"/>
    <x v="32"/>
    <s v="JE444"/>
    <m/>
    <x v="2812"/>
    <n v="1072.5"/>
    <m/>
    <s v="HS - Head Start"/>
    <x v="12"/>
    <s v="- No Location -"/>
    <s v="Natasha Joseph"/>
  </r>
  <r>
    <s v="5000 - Salaries &amp; Wages"/>
    <s v="Journal"/>
    <x v="32"/>
    <s v="JE444"/>
    <m/>
    <x v="2773"/>
    <n v="148.78"/>
    <m/>
    <s v="EHS - Early Head Start"/>
    <x v="6"/>
    <s v="- No Location -"/>
    <s v="Tammy Joyce"/>
  </r>
  <r>
    <s v="5000 - Salaries &amp; Wages"/>
    <s v="Journal"/>
    <x v="32"/>
    <s v="JE444"/>
    <m/>
    <x v="2813"/>
    <n v="958.2"/>
    <m/>
    <s v="CCR&amp;R - Child Care Resource &amp; Referral"/>
    <x v="28"/>
    <s v="- No Location -"/>
    <s v="Victoria Reger"/>
  </r>
  <r>
    <s v="5000 - Salaries &amp; Wages"/>
    <s v="Journal"/>
    <x v="32"/>
    <s v="JE444"/>
    <m/>
    <x v="2731"/>
    <n v="974.76"/>
    <m/>
    <s v="HS - Head Start"/>
    <x v="12"/>
    <s v="Admin Office"/>
    <s v="Francine Taylor"/>
  </r>
  <r>
    <s v="5000 - Salaries &amp; Wages"/>
    <s v="Journal"/>
    <x v="32"/>
    <s v="JE444"/>
    <m/>
    <x v="2814"/>
    <n v="912"/>
    <m/>
    <s v="HS - Head Start"/>
    <x v="12"/>
    <s v="- No Location -"/>
    <s v="Evidelia Tyler"/>
  </r>
  <r>
    <s v="5000 - Salaries &amp; Wages"/>
    <s v="Journal"/>
    <x v="32"/>
    <s v="JE444"/>
    <m/>
    <x v="2815"/>
    <n v="849"/>
    <m/>
    <s v="HS - Head Start"/>
    <x v="12"/>
    <s v="- No Location -"/>
    <s v="Chalesha Jefferson"/>
  </r>
  <r>
    <s v="5000 - Salaries &amp; Wages"/>
    <s v="Journal"/>
    <x v="32"/>
    <s v="JE444"/>
    <m/>
    <x v="2816"/>
    <n v="1046.5"/>
    <m/>
    <s v="HS - Head Start"/>
    <x v="12"/>
    <s v="- No Location -"/>
    <s v="Melinda Bowman-Williams"/>
  </r>
  <r>
    <s v="5000 - Salaries &amp; Wages"/>
    <s v="Journal"/>
    <x v="32"/>
    <s v="JE203"/>
    <m/>
    <x v="2659"/>
    <m/>
    <n v="10686.53"/>
    <s v="CCFP - Child Care Food Program"/>
    <x v="24"/>
    <s v="- No Location -"/>
    <m/>
  </r>
  <r>
    <s v="5000 - Salaries &amp; Wages"/>
    <s v="Journal"/>
    <x v="32"/>
    <s v="JE444"/>
    <m/>
    <x v="2817"/>
    <n v="2112.08"/>
    <m/>
    <s v="CCR&amp;R - Child Care Resource &amp; Referral"/>
    <x v="28"/>
    <s v="- No Location -"/>
    <s v="Ruth Ragin"/>
  </r>
  <r>
    <s v="5000 - Salaries &amp; Wages"/>
    <s v="Journal"/>
    <x v="32"/>
    <s v="JE444"/>
    <m/>
    <x v="2818"/>
    <n v="1067.94"/>
    <m/>
    <s v="HS - Head Start"/>
    <x v="12"/>
    <s v="- No Location -"/>
    <s v="Janet Leonard"/>
  </r>
  <r>
    <s v="5000 - Salaries &amp; Wages"/>
    <s v="Journal"/>
    <x v="32"/>
    <s v="JE444"/>
    <m/>
    <x v="2723"/>
    <n v="1004.05"/>
    <m/>
    <s v="HS - Head Start"/>
    <x v="12"/>
    <s v="Admin Office"/>
    <s v="Gary Mease"/>
  </r>
  <r>
    <s v="5000 - Salaries &amp; Wages"/>
    <s v="Journal"/>
    <x v="32"/>
    <s v="JE444"/>
    <m/>
    <x v="2662"/>
    <n v="3238.95"/>
    <m/>
    <s v="HS - Head Start"/>
    <x v="12"/>
    <s v="Admin Office"/>
    <s v="Ruben Johnson"/>
  </r>
  <r>
    <s v="5000 - Salaries &amp; Wages"/>
    <s v="Journal"/>
    <x v="32"/>
    <s v="JE444"/>
    <m/>
    <x v="2700"/>
    <n v="613.88"/>
    <m/>
    <s v="EHS - Early Head Start"/>
    <x v="6"/>
    <s v="Admin Office"/>
    <s v="Elayne Schermerhorn"/>
  </r>
  <r>
    <s v="5000 - Salaries &amp; Wages"/>
    <s v="Journal"/>
    <x v="32"/>
    <s v="JE444"/>
    <m/>
    <x v="2819"/>
    <n v="846.24"/>
    <m/>
    <s v="EHS - Early Head Start"/>
    <x v="6"/>
    <s v="- No Location -"/>
    <s v="Katilynn Ditzel"/>
  </r>
  <r>
    <s v="5000 - Salaries &amp; Wages"/>
    <s v="Journal"/>
    <x v="32"/>
    <s v="JE444"/>
    <m/>
    <x v="2820"/>
    <n v="920.07"/>
    <m/>
    <s v="CCR&amp;R - Child Care Resource &amp; Referral"/>
    <x v="28"/>
    <s v="- No Location -"/>
    <s v="Devita Smith"/>
  </r>
  <r>
    <s v="5000 - Salaries &amp; Wages"/>
    <s v="Journal"/>
    <x v="32"/>
    <s v="JE444"/>
    <m/>
    <x v="2731"/>
    <n v="99.51"/>
    <m/>
    <s v="CSBG - Community Service Block Grant"/>
    <x v="0"/>
    <s v="Admin Office"/>
    <s v="Francine Taylor"/>
  </r>
  <r>
    <s v="5000 - Salaries &amp; Wages"/>
    <s v="Journal"/>
    <x v="32"/>
    <s v="JE444"/>
    <m/>
    <x v="2682"/>
    <n v="119.8"/>
    <m/>
    <s v="EHS - Early Head Start"/>
    <x v="6"/>
    <s v="Admin Office"/>
    <s v="Amie Sharer"/>
  </r>
  <r>
    <s v="5000 - Salaries &amp; Wages"/>
    <s v="Journal"/>
    <x v="32"/>
    <s v="JE444"/>
    <m/>
    <x v="2683"/>
    <n v="194.87"/>
    <m/>
    <s v="EHS - Early Head Start"/>
    <x v="6"/>
    <s v="Admin Office"/>
    <s v="Robert Mayfield"/>
  </r>
  <r>
    <s v="5000 - Salaries &amp; Wages"/>
    <s v="Journal"/>
    <x v="32"/>
    <s v="JE444"/>
    <m/>
    <x v="2682"/>
    <n v="927.48"/>
    <m/>
    <s v="HS - Head Start"/>
    <x v="12"/>
    <s v="Admin Office"/>
    <s v="Amie Sharer"/>
  </r>
  <r>
    <s v="5000 - Salaries &amp; Wages"/>
    <s v="Journal"/>
    <x v="32"/>
    <s v="JE444"/>
    <m/>
    <x v="2693"/>
    <n v="291.99"/>
    <m/>
    <s v="CCR&amp;R - Child Care Resource &amp; Referral"/>
    <x v="18"/>
    <s v="Admin Office"/>
    <s v="Greta Peterson"/>
  </r>
  <r>
    <s v="5000 - Salaries &amp; Wages"/>
    <s v="Journal"/>
    <x v="32"/>
    <s v="JE444"/>
    <m/>
    <x v="2667"/>
    <n v="487.16"/>
    <m/>
    <s v="CCR&amp;R - Child Care Resource &amp; Referral"/>
    <x v="18"/>
    <s v="Admin Office"/>
    <s v="Kyle Edwards"/>
  </r>
  <r>
    <s v="5000 - Salaries &amp; Wages"/>
    <s v="Journal"/>
    <x v="32"/>
    <s v="JE444"/>
    <m/>
    <x v="2821"/>
    <n v="858.26"/>
    <m/>
    <s v="CCR&amp;R - Child Care Resource &amp; Referral"/>
    <x v="28"/>
    <s v="- No Location -"/>
    <s v="Kathleen Moreland"/>
  </r>
  <r>
    <s v="5000 - Salaries &amp; Wages"/>
    <s v="Journal"/>
    <x v="32"/>
    <s v="JE444"/>
    <m/>
    <x v="2822"/>
    <n v="840"/>
    <m/>
    <s v="HS - Head Start"/>
    <x v="12"/>
    <s v="- No Location -"/>
    <s v="May Elkady"/>
  </r>
  <r>
    <s v="5000 - Salaries &amp; Wages"/>
    <s v="Journal"/>
    <x v="32"/>
    <s v="JE444"/>
    <m/>
    <x v="2823"/>
    <n v="912"/>
    <m/>
    <s v="Mt Holly Schools"/>
    <x v="15"/>
    <s v="- No Location -"/>
    <s v="Carrie Dougherty"/>
  </r>
  <r>
    <s v="5000 - Salaries &amp; Wages"/>
    <s v="Journal"/>
    <x v="32"/>
    <s v="JE444"/>
    <m/>
    <x v="2735"/>
    <n v="539.96"/>
    <m/>
    <s v="HF - Healthy Families"/>
    <x v="5"/>
    <s v="- No Location -"/>
    <s v="Stephanie Dixon"/>
  </r>
  <r>
    <s v="5000 - Salaries &amp; Wages"/>
    <s v="Journal"/>
    <x v="32"/>
    <s v="JE444"/>
    <m/>
    <x v="2824"/>
    <n v="1349"/>
    <m/>
    <s v="HS - Head Start"/>
    <x v="12"/>
    <s v="- No Location -"/>
    <s v="Bouchra Benachir"/>
  </r>
  <r>
    <s v="5000 - Salaries &amp; Wages"/>
    <s v="Journal"/>
    <x v="32"/>
    <s v="JE444"/>
    <m/>
    <x v="2825"/>
    <n v="2174.83"/>
    <m/>
    <s v="HS - Head Start"/>
    <x v="12"/>
    <s v="- No Location -"/>
    <s v="Jill Rickards"/>
  </r>
  <r>
    <s v="5000 - Salaries &amp; Wages"/>
    <s v="Journal"/>
    <x v="32"/>
    <s v="JE203"/>
    <m/>
    <x v="2659"/>
    <m/>
    <n v="5083.3100000000004"/>
    <s v="Edgewater Park"/>
    <x v="29"/>
    <s v="- No Location -"/>
    <m/>
  </r>
  <r>
    <s v="5000 - Salaries &amp; Wages"/>
    <s v="Journal"/>
    <x v="32"/>
    <s v="JE444"/>
    <m/>
    <x v="2826"/>
    <n v="399"/>
    <m/>
    <s v="HS - Head Start"/>
    <x v="12"/>
    <s v="- No Location -"/>
    <s v="Jenna Orfe"/>
  </r>
  <r>
    <s v="5000 - Salaries &amp; Wages"/>
    <s v="Journal"/>
    <x v="32"/>
    <s v="JE444"/>
    <m/>
    <x v="2827"/>
    <n v="936"/>
    <m/>
    <s v="HS - Head Start"/>
    <x v="12"/>
    <s v="- No Location -"/>
    <s v="Carolyn Weston"/>
  </r>
  <r>
    <s v="5000 - Salaries &amp; Wages"/>
    <s v="Journal"/>
    <x v="32"/>
    <s v="JE444"/>
    <m/>
    <x v="2828"/>
    <n v="846"/>
    <m/>
    <s v="HS - Head Start"/>
    <x v="12"/>
    <s v="- No Location -"/>
    <s v="Kimberly Farrell"/>
  </r>
  <r>
    <s v="5000 - Salaries &amp; Wages"/>
    <s v="Journal"/>
    <x v="32"/>
    <s v="JE444"/>
    <m/>
    <x v="2829"/>
    <n v="600"/>
    <m/>
    <s v="HS - Head Start"/>
    <x v="12"/>
    <s v="- No Location -"/>
    <s v="Lisa Whitfield"/>
  </r>
  <r>
    <s v="5000 - Salaries &amp; Wages"/>
    <s v="Journal"/>
    <x v="32"/>
    <s v="JE444"/>
    <m/>
    <x v="2723"/>
    <n v="330.5"/>
    <m/>
    <s v="CCR&amp;R - Child Care Resource &amp; Referral"/>
    <x v="18"/>
    <s v="Admin Office"/>
    <s v="Gary Mease"/>
  </r>
  <r>
    <s v="5000 - Salaries &amp; Wages"/>
    <s v="Journal"/>
    <x v="32"/>
    <s v="JE444"/>
    <m/>
    <x v="2708"/>
    <n v="160.83000000000001"/>
    <m/>
    <s v="CCR&amp;R - Child Care Resource &amp; Referral"/>
    <x v="18"/>
    <s v="Admin Office"/>
    <s v="Sharon Forman"/>
  </r>
  <r>
    <s v="5000 - Salaries &amp; Wages"/>
    <s v="Journal"/>
    <x v="32"/>
    <s v="JE203"/>
    <m/>
    <x v="2659"/>
    <m/>
    <n v="2937.01"/>
    <s v="CCYC - Community Council of Young Children"/>
    <x v="22"/>
    <s v="- No Location -"/>
    <m/>
  </r>
  <r>
    <s v="5000 - Salaries &amp; Wages"/>
    <s v="Journal"/>
    <x v="32"/>
    <s v="JE444"/>
    <m/>
    <x v="2700"/>
    <n v="736.66"/>
    <m/>
    <s v="CSBG - Community Service Block Grant"/>
    <x v="0"/>
    <s v="Admin Office"/>
    <s v="Elayne Schermerhorn"/>
  </r>
  <r>
    <s v="5000 - Salaries &amp; Wages"/>
    <s v="Journal"/>
    <x v="32"/>
    <s v="JE444"/>
    <m/>
    <x v="2830"/>
    <n v="820.04"/>
    <m/>
    <s v="CCR&amp;R - Child Care Resource &amp; Referral"/>
    <x v="28"/>
    <s v="- No Location -"/>
    <s v="Erika Wyckoff"/>
  </r>
  <r>
    <s v="5000 - Salaries &amp; Wages"/>
    <s v="Journal"/>
    <x v="32"/>
    <s v="JE444"/>
    <m/>
    <x v="2831"/>
    <n v="2298.21"/>
    <m/>
    <s v="HS - Head Start"/>
    <x v="12"/>
    <s v="- No Location -"/>
    <s v="Bonnie Sheipe-Warthen"/>
  </r>
  <r>
    <s v="5000 - Salaries &amp; Wages"/>
    <s v="Journal"/>
    <x v="32"/>
    <s v="JE444"/>
    <m/>
    <x v="2832"/>
    <n v="870"/>
    <m/>
    <s v="HS - Head Start"/>
    <x v="12"/>
    <s v="- No Location -"/>
    <s v="Tara Cavanagh"/>
  </r>
  <r>
    <s v="5000 - Salaries &amp; Wages"/>
    <s v="Journal"/>
    <x v="32"/>
    <s v="JE444"/>
    <m/>
    <x v="2675"/>
    <n v="370.14"/>
    <m/>
    <s v="CSBG - Community Service Block Grant"/>
    <x v="0"/>
    <s v="- No Location -"/>
    <s v="Sheila Hughes"/>
  </r>
  <r>
    <s v="5000 - Salaries &amp; Wages"/>
    <s v="Journal"/>
    <x v="32"/>
    <s v="JE444"/>
    <m/>
    <x v="2833"/>
    <n v="919.75"/>
    <m/>
    <s v="CCFP - Child Care Food Program"/>
    <x v="24"/>
    <s v="- No Location -"/>
    <s v="Ivanette Peterson"/>
  </r>
  <r>
    <s v="5000 - Salaries &amp; Wages"/>
    <s v="Journal"/>
    <x v="32"/>
    <s v="JE444"/>
    <m/>
    <x v="2810"/>
    <n v="578.04"/>
    <m/>
    <s v="HF - Healthy Families"/>
    <x v="5"/>
    <s v="Admin Office"/>
    <s v="Michelle Hewitt"/>
  </r>
  <r>
    <s v="5000 - Salaries &amp; Wages"/>
    <s v="Journal"/>
    <x v="32"/>
    <s v="JE444"/>
    <m/>
    <x v="2834"/>
    <n v="1832.91"/>
    <m/>
    <s v="HS - Head Start"/>
    <x v="12"/>
    <s v="- No Location -"/>
    <s v="ISATA BAH"/>
  </r>
  <r>
    <s v="5000 - Salaries &amp; Wages"/>
    <s v="Journal"/>
    <x v="32"/>
    <s v="JE444"/>
    <m/>
    <x v="2674"/>
    <n v="217.95"/>
    <m/>
    <s v="CCR&amp;R - Child Care Resource &amp; Referral"/>
    <x v="18"/>
    <s v="Admin Office"/>
    <s v="Janessa Rivera"/>
  </r>
  <r>
    <s v="5000 - Salaries &amp; Wages"/>
    <s v="Journal"/>
    <x v="32"/>
    <s v="JE444"/>
    <m/>
    <x v="2675"/>
    <n v="899.4"/>
    <m/>
    <s v="CSBG - Community Service Block Grant"/>
    <x v="17"/>
    <s v="- No Location -"/>
    <s v="Sheila Hughes"/>
  </r>
  <r>
    <s v="5000 - Salaries &amp; Wages"/>
    <s v="Journal"/>
    <x v="32"/>
    <s v="JE444"/>
    <m/>
    <x v="2835"/>
    <n v="983.5"/>
    <m/>
    <s v="EHS - Early Head Start"/>
    <x v="6"/>
    <s v="- No Location -"/>
    <s v="Elizabeth Jensen"/>
  </r>
  <r>
    <s v="5000 - Salaries &amp; Wages"/>
    <s v="Journal"/>
    <x v="32"/>
    <s v="JE203"/>
    <m/>
    <x v="2659"/>
    <m/>
    <n v="9607.41"/>
    <s v="CCR&amp;R - Child Care Resource &amp; Referral"/>
    <x v="27"/>
    <s v="- No Location -"/>
    <m/>
  </r>
  <r>
    <s v="5000 - Salaries &amp; Wages"/>
    <s v="Journal"/>
    <x v="32"/>
    <s v="JE444"/>
    <m/>
    <x v="2836"/>
    <n v="894"/>
    <m/>
    <s v="HS - Head Start"/>
    <x v="12"/>
    <s v="- No Location -"/>
    <s v="Sherrita Dunn"/>
  </r>
  <r>
    <s v="5000 - Salaries &amp; Wages"/>
    <s v="Journal"/>
    <x v="32"/>
    <s v="JE444"/>
    <m/>
    <x v="2837"/>
    <n v="831"/>
    <m/>
    <s v="CCFP - Child Care Food Program"/>
    <x v="24"/>
    <s v="- No Location -"/>
    <s v="Doris Santana"/>
  </r>
  <r>
    <s v="5000 - Salaries &amp; Wages"/>
    <s v="Journal"/>
    <x v="32"/>
    <s v="JE444"/>
    <m/>
    <x v="2838"/>
    <n v="1246.71"/>
    <m/>
    <s v="HS - Head Start"/>
    <x v="12"/>
    <s v="- No Location -"/>
    <s v="Verdina Pryor"/>
  </r>
  <r>
    <s v="5000 - Salaries &amp; Wages"/>
    <s v="Journal"/>
    <x v="32"/>
    <s v="JE444"/>
    <m/>
    <x v="2839"/>
    <n v="1286.5999999999999"/>
    <m/>
    <s v="HS - Head Start"/>
    <x v="12"/>
    <s v="- No Location -"/>
    <s v="Tomona Green"/>
  </r>
  <r>
    <s v="5000 - Salaries &amp; Wages"/>
    <s v="Journal"/>
    <x v="32"/>
    <s v="JE444"/>
    <m/>
    <x v="2840"/>
    <n v="1363.25"/>
    <m/>
    <s v="HS - Head Start"/>
    <x v="12"/>
    <s v="- No Location -"/>
    <s v="Moraima Gonzalez"/>
  </r>
  <r>
    <s v="5000 - Salaries &amp; Wages"/>
    <s v="Journal"/>
    <x v="32"/>
    <s v="JE444"/>
    <m/>
    <x v="2841"/>
    <n v="720"/>
    <m/>
    <s v="HS - Head Start"/>
    <x v="12"/>
    <s v="- No Location -"/>
    <s v="Louthel Tucker"/>
  </r>
  <r>
    <s v="5000 - Salaries &amp; Wages"/>
    <s v="Journal"/>
    <x v="32"/>
    <s v="JE444"/>
    <m/>
    <x v="2842"/>
    <n v="771"/>
    <m/>
    <s v="HS - Head Start"/>
    <x v="12"/>
    <s v="- No Location -"/>
    <s v="Danyel Saxton"/>
  </r>
  <r>
    <s v="5000 - Salaries &amp; Wages"/>
    <s v="Journal"/>
    <x v="32"/>
    <s v="JE444"/>
    <m/>
    <x v="2843"/>
    <n v="1670.31"/>
    <m/>
    <s v="HS - Head Start"/>
    <x v="12"/>
    <s v="- No Location -"/>
    <s v="Seham Azabawi"/>
  </r>
  <r>
    <s v="5000 - Salaries &amp; Wages"/>
    <s v="Journal"/>
    <x v="32"/>
    <s v="JE444"/>
    <m/>
    <x v="2844"/>
    <n v="780"/>
    <m/>
    <s v="HS - Head Start"/>
    <x v="12"/>
    <s v="- No Location -"/>
    <s v="Rabiah Mohamed-Azam"/>
  </r>
  <r>
    <s v="5000 - Salaries &amp; Wages"/>
    <s v="Journal"/>
    <x v="32"/>
    <s v="JE444"/>
    <m/>
    <x v="2695"/>
    <n v="1094.03"/>
    <m/>
    <s v="HPRP2 - Homeless Prevention Rapid Rehousing"/>
    <x v="8"/>
    <s v="- No Location -"/>
    <s v="Melonie Vazquez"/>
  </r>
  <r>
    <s v="5000 - Salaries &amp; Wages"/>
    <s v="Journal"/>
    <x v="32"/>
    <s v="JE444"/>
    <m/>
    <x v="2723"/>
    <n v="29.28"/>
    <m/>
    <s v="CCYC - Community Council of Young Children"/>
    <x v="22"/>
    <s v="Admin Office"/>
    <s v="Gary Mease"/>
  </r>
  <r>
    <s v="5000 - Salaries &amp; Wages"/>
    <s v="Journal"/>
    <x v="32"/>
    <s v="JE444"/>
    <m/>
    <x v="2808"/>
    <n v="579.54999999999995"/>
    <m/>
    <s v="EHS - Early Head Start"/>
    <x v="6"/>
    <s v="- No Location -"/>
    <s v="Denise Klein"/>
  </r>
  <r>
    <s v="5000 - Salaries &amp; Wages"/>
    <s v="Journal"/>
    <x v="32"/>
    <s v="JE444"/>
    <m/>
    <x v="2662"/>
    <n v="276.66000000000003"/>
    <m/>
    <s v="CSBG - Community Service Block Grant"/>
    <x v="17"/>
    <s v="Admin Office"/>
    <s v="Ruben Johnson"/>
  </r>
  <r>
    <s v="5000 - Salaries &amp; Wages"/>
    <s v="Journal"/>
    <x v="32"/>
    <s v="JE444"/>
    <m/>
    <x v="2845"/>
    <n v="879.23"/>
    <m/>
    <s v="EHS - Early Head Start"/>
    <x v="6"/>
    <s v="- No Location -"/>
    <s v="Heather Toppin"/>
  </r>
  <r>
    <s v="5000 - Salaries &amp; Wages"/>
    <s v="Journal"/>
    <x v="32"/>
    <s v="JE444"/>
    <m/>
    <x v="2846"/>
    <n v="1393.86"/>
    <m/>
    <s v="CCR&amp;R - Child Care Resource &amp; Referral"/>
    <x v="27"/>
    <s v="- No Location -"/>
    <s v="Kathryn Simone"/>
  </r>
  <r>
    <s v="5000 - Salaries &amp; Wages"/>
    <s v="Journal"/>
    <x v="32"/>
    <s v="JE444"/>
    <m/>
    <x v="2847"/>
    <n v="1417.4"/>
    <m/>
    <s v="HS - Head Start"/>
    <x v="12"/>
    <s v="- No Location -"/>
    <s v="Tina Berry"/>
  </r>
  <r>
    <s v="5000 - Salaries &amp; Wages"/>
    <s v="Journal"/>
    <x v="33"/>
    <s v="JE572"/>
    <m/>
    <x v="2848"/>
    <n v="459.52"/>
    <m/>
    <s v="EHS - Early Head Start"/>
    <x v="6"/>
    <s v="Admin Office"/>
    <s v="Sharon Forman"/>
  </r>
  <r>
    <s v="5000 - Salaries &amp; Wages"/>
    <s v="Journal"/>
    <x v="33"/>
    <s v="JE572"/>
    <m/>
    <x v="2849"/>
    <n v="1004.05"/>
    <m/>
    <s v="HS - Head Start"/>
    <x v="12"/>
    <s v="Admin Office"/>
    <s v="Gary Mease"/>
  </r>
  <r>
    <s v="5000 - Salaries &amp; Wages"/>
    <s v="Journal"/>
    <x v="33"/>
    <s v="JE572"/>
    <m/>
    <x v="2850"/>
    <n v="986.45"/>
    <m/>
    <s v="CCR&amp;R - Child Care Resource &amp; Referral"/>
    <x v="27"/>
    <s v="- No Location -"/>
    <s v="Sue Fenick"/>
  </r>
  <r>
    <s v="5000 - Salaries &amp; Wages"/>
    <s v="Journal"/>
    <x v="33"/>
    <s v="JE572"/>
    <m/>
    <x v="2851"/>
    <n v="848.5"/>
    <m/>
    <s v="HS - Head Start"/>
    <x v="12"/>
    <s v="- No Location -"/>
    <s v="Farhanaz Habib"/>
  </r>
  <r>
    <s v="5000 - Salaries &amp; Wages"/>
    <s v="Journal"/>
    <x v="33"/>
    <s v="JE572"/>
    <m/>
    <x v="2852"/>
    <n v="744"/>
    <m/>
    <s v="HS - Head Start"/>
    <x v="12"/>
    <s v="- No Location -"/>
    <s v="Marwah Rabeeah"/>
  </r>
  <r>
    <s v="5000 - Salaries &amp; Wages"/>
    <s v="Journal"/>
    <x v="33"/>
    <s v="JE572"/>
    <m/>
    <x v="2853"/>
    <n v="146.13999999999999"/>
    <m/>
    <s v="USF - Universal Service Fund"/>
    <x v="9"/>
    <s v="Admin Office"/>
    <s v="Kyle Edwards"/>
  </r>
  <r>
    <s v="5000 - Salaries &amp; Wages"/>
    <s v="Journal"/>
    <x v="33"/>
    <s v="JE572"/>
    <m/>
    <x v="2854"/>
    <n v="830.16"/>
    <m/>
    <s v="USF - Universal Service Fund"/>
    <x v="9"/>
    <s v="- No Location -"/>
    <s v="Kayla Black"/>
  </r>
  <r>
    <s v="5000 - Salaries &amp; Wages"/>
    <s v="Journal"/>
    <x v="33"/>
    <s v="JE572"/>
    <m/>
    <x v="2855"/>
    <n v="936.56"/>
    <m/>
    <s v="CCR&amp;R - Child Care Resource &amp; Referral"/>
    <x v="28"/>
    <s v="- No Location -"/>
    <s v="Wanda Fisher"/>
  </r>
  <r>
    <s v="5000 - Salaries &amp; Wages"/>
    <s v="Journal"/>
    <x v="33"/>
    <s v="JE572"/>
    <m/>
    <x v="2856"/>
    <n v="2298.21"/>
    <m/>
    <s v="HS - Head Start"/>
    <x v="12"/>
    <s v="- No Location -"/>
    <s v="Bonnie Sheipe-Warthen"/>
  </r>
  <r>
    <s v="5000 - Salaries &amp; Wages"/>
    <s v="Journal"/>
    <x v="33"/>
    <s v="JE572"/>
    <m/>
    <x v="2857"/>
    <n v="882"/>
    <m/>
    <s v="HS - Head Start"/>
    <x v="12"/>
    <s v="- No Location -"/>
    <s v="Yvette Carpenter"/>
  </r>
  <r>
    <s v="5000 - Salaries &amp; Wages"/>
    <s v="Journal"/>
    <x v="33"/>
    <s v="JE572"/>
    <m/>
    <x v="2858"/>
    <n v="912"/>
    <m/>
    <s v="HS - Head Start"/>
    <x v="12"/>
    <s v="- No Location -"/>
    <s v="Evidelia Tyler"/>
  </r>
  <r>
    <s v="5000 - Salaries &amp; Wages"/>
    <s v="Journal"/>
    <x v="33"/>
    <s v="JE572"/>
    <m/>
    <x v="2859"/>
    <n v="133.38999999999999"/>
    <m/>
    <s v="HF - Healthy Families"/>
    <x v="21"/>
    <s v="Admin Office"/>
    <s v="Michelle Hewitt"/>
  </r>
  <r>
    <s v="5000 - Salaries &amp; Wages"/>
    <s v="Journal"/>
    <x v="33"/>
    <s v="JE572"/>
    <m/>
    <x v="2860"/>
    <n v="600"/>
    <m/>
    <s v="HS - Head Start"/>
    <x v="12"/>
    <s v="- No Location -"/>
    <s v="Syrena Moss"/>
  </r>
  <r>
    <s v="5000 - Salaries &amp; Wages"/>
    <s v="Journal"/>
    <x v="33"/>
    <s v="JE572"/>
    <m/>
    <x v="2861"/>
    <n v="840"/>
    <m/>
    <s v="HS - Head Start"/>
    <x v="12"/>
    <s v="- No Location -"/>
    <s v="Cigdem Ozdemir"/>
  </r>
  <r>
    <s v="5000 - Salaries &amp; Wages"/>
    <s v="Journal"/>
    <x v="33"/>
    <s v="JE572"/>
    <m/>
    <x v="2862"/>
    <n v="616.79999999999995"/>
    <m/>
    <s v="USF - Universal Service Fund"/>
    <x v="9"/>
    <s v="- No Location -"/>
    <s v="Shirley Matthews"/>
  </r>
  <r>
    <s v="5000 - Salaries &amp; Wages"/>
    <s v="Journal"/>
    <x v="33"/>
    <s v="JE572"/>
    <m/>
    <x v="2863"/>
    <n v="744.01"/>
    <m/>
    <s v="HF - Healthy Families"/>
    <x v="4"/>
    <s v="- No Location -"/>
    <s v="Claire Garner"/>
  </r>
  <r>
    <s v="5000 - Salaries &amp; Wages"/>
    <s v="Journal"/>
    <x v="33"/>
    <s v="JE572"/>
    <m/>
    <x v="2864"/>
    <n v="913.25"/>
    <m/>
    <s v="CCR&amp;R - Child Care Resource &amp; Referral"/>
    <x v="28"/>
    <s v="- No Location -"/>
    <s v="Ariel Howard"/>
  </r>
  <r>
    <s v="5000 - Salaries &amp; Wages"/>
    <s v="Journal"/>
    <x v="33"/>
    <s v="JE572"/>
    <m/>
    <x v="2865"/>
    <n v="460.24"/>
    <m/>
    <s v="HS - Head Start"/>
    <x v="12"/>
    <s v="- No Location -"/>
    <s v="Donna Wilbur"/>
  </r>
  <r>
    <s v="5000 - Salaries &amp; Wages"/>
    <s v="Journal"/>
    <x v="33"/>
    <s v="JE572"/>
    <m/>
    <x v="2866"/>
    <n v="751.65"/>
    <m/>
    <s v="CCR&amp;R - Child Care Resource &amp; Referral"/>
    <x v="18"/>
    <s v="Admin Office"/>
    <s v="Amie Sharer"/>
  </r>
  <r>
    <s v="5000 - Salaries &amp; Wages"/>
    <s v="Journal"/>
    <x v="33"/>
    <s v="JE572"/>
    <m/>
    <x v="2867"/>
    <n v="1848"/>
    <m/>
    <s v="HS - Head Start"/>
    <x v="12"/>
    <s v="- No Location -"/>
    <s v="Jennifer Carley-Price"/>
  </r>
  <r>
    <s v="5000 - Salaries &amp; Wages"/>
    <s v="Journal"/>
    <x v="33"/>
    <s v="JE572"/>
    <m/>
    <x v="2868"/>
    <n v="57"/>
    <m/>
    <s v="HS - Head Start"/>
    <x v="12"/>
    <s v="- No Location -"/>
    <s v="Destiny Franklin"/>
  </r>
  <r>
    <s v="5000 - Salaries &amp; Wages"/>
    <s v="Journal"/>
    <x v="33"/>
    <s v="JE572"/>
    <m/>
    <x v="2869"/>
    <n v="916.76"/>
    <m/>
    <s v="CCYC - Community Council of Young Children"/>
    <x v="22"/>
    <s v="- No Location -"/>
    <s v="Antoine Nelson"/>
  </r>
  <r>
    <s v="5000 - Salaries &amp; Wages"/>
    <s v="Journal"/>
    <x v="33"/>
    <s v="JE572"/>
    <m/>
    <x v="2849"/>
    <n v="29.28"/>
    <m/>
    <s v="CCYC - Community Council of Young Children"/>
    <x v="22"/>
    <s v="Admin Office"/>
    <s v="Gary Mease"/>
  </r>
  <r>
    <s v="5000 - Salaries &amp; Wages"/>
    <s v="Journal"/>
    <x v="33"/>
    <s v="JE572"/>
    <m/>
    <x v="2870"/>
    <n v="688.03"/>
    <m/>
    <s v="HS - Head Start"/>
    <x v="12"/>
    <s v="- No Location -"/>
    <s v="Nasirah Aminuddin"/>
  </r>
  <r>
    <s v="5000 - Salaries &amp; Wages"/>
    <s v="Journal"/>
    <x v="33"/>
    <s v="JE572"/>
    <m/>
    <x v="2871"/>
    <n v="950"/>
    <m/>
    <s v="HS - Head Start"/>
    <x v="12"/>
    <s v="- No Location -"/>
    <s v="Mark Wolf"/>
  </r>
  <r>
    <s v="5000 - Salaries &amp; Wages"/>
    <s v="Journal"/>
    <x v="33"/>
    <s v="JE572"/>
    <m/>
    <x v="2872"/>
    <n v="997.29"/>
    <m/>
    <s v="CCYC - Community Council of Young Children"/>
    <x v="22"/>
    <s v="Admin Office"/>
    <s v="Janessa Rivera"/>
  </r>
  <r>
    <s v="5000 - Salaries &amp; Wages"/>
    <s v="Journal"/>
    <x v="33"/>
    <s v="JE572"/>
    <m/>
    <x v="2873"/>
    <n v="370.15"/>
    <m/>
    <s v="CSBG - Community Service Block Grant"/>
    <x v="0"/>
    <s v="- No Location -"/>
    <s v="Sheila Hughes"/>
  </r>
  <r>
    <s v="5000 - Salaries &amp; Wages"/>
    <s v="Journal"/>
    <x v="33"/>
    <s v="JE572"/>
    <m/>
    <x v="2874"/>
    <n v="1176.6500000000001"/>
    <m/>
    <s v="HS - Head Start"/>
    <x v="12"/>
    <s v="- No Location -"/>
    <s v="Denise Klein"/>
  </r>
  <r>
    <s v="5000 - Salaries &amp; Wages"/>
    <s v="Journal"/>
    <x v="33"/>
    <s v="JE572"/>
    <m/>
    <x v="2875"/>
    <n v="7.95"/>
    <m/>
    <s v="HF - Healthy Families"/>
    <x v="21"/>
    <s v="Admin Office"/>
    <s v="Robert Mayfield"/>
  </r>
  <r>
    <s v="5000 - Salaries &amp; Wages"/>
    <s v="Journal"/>
    <x v="33"/>
    <s v="JE572"/>
    <m/>
    <x v="2876"/>
    <n v="858.26"/>
    <m/>
    <s v="CCR&amp;R - Child Care Resource &amp; Referral"/>
    <x v="28"/>
    <s v="- No Location -"/>
    <s v="Kathleen Moreland"/>
  </r>
  <r>
    <s v="5000 - Salaries &amp; Wages"/>
    <s v="Journal"/>
    <x v="33"/>
    <s v="JE572"/>
    <m/>
    <x v="2877"/>
    <n v="1906.31"/>
    <m/>
    <s v="HS - Head Start"/>
    <x v="12"/>
    <s v="- No Location -"/>
    <s v="Christiana Buffett"/>
  </r>
  <r>
    <s v="5000 - Salaries &amp; Wages"/>
    <s v="Journal"/>
    <x v="33"/>
    <s v="JE572"/>
    <m/>
    <x v="2878"/>
    <n v="1377.5"/>
    <m/>
    <s v="HS - Head Start"/>
    <x v="12"/>
    <s v="- No Location -"/>
    <s v="Maiada Ramadan"/>
  </r>
  <r>
    <s v="5000 - Salaries &amp; Wages"/>
    <s v="Journal"/>
    <x v="33"/>
    <s v="JE572"/>
    <m/>
    <x v="2879"/>
    <n v="846"/>
    <m/>
    <s v="HS - Head Start"/>
    <x v="12"/>
    <s v="- No Location -"/>
    <s v="Kimberly Farrell"/>
  </r>
  <r>
    <s v="5000 - Salaries &amp; Wages"/>
    <s v="Journal"/>
    <x v="33"/>
    <s v="JE572"/>
    <m/>
    <x v="2880"/>
    <n v="864"/>
    <m/>
    <s v="HS - Head Start"/>
    <x v="12"/>
    <s v="- No Location -"/>
    <s v="Erica Rice"/>
  </r>
  <r>
    <s v="5000 - Salaries &amp; Wages"/>
    <s v="Journal"/>
    <x v="33"/>
    <s v="JE572"/>
    <m/>
    <x v="2881"/>
    <n v="1417.4"/>
    <m/>
    <s v="HS - Head Start"/>
    <x v="12"/>
    <s v="- No Location -"/>
    <s v="Tina Berry"/>
  </r>
  <r>
    <s v="5000 - Salaries &amp; Wages"/>
    <s v="Journal"/>
    <x v="33"/>
    <s v="JE572"/>
    <m/>
    <x v="2882"/>
    <n v="777"/>
    <m/>
    <s v="HS - Head Start"/>
    <x v="12"/>
    <s v="- No Location -"/>
    <s v="Courtney Saxton"/>
  </r>
  <r>
    <s v="5000 - Salaries &amp; Wages"/>
    <s v="Journal"/>
    <x v="33"/>
    <s v="JE572"/>
    <m/>
    <x v="2872"/>
    <n v="672.33"/>
    <m/>
    <s v="USF - Universal Service Fund"/>
    <x v="9"/>
    <s v="Admin Office"/>
    <s v="Janessa Rivera"/>
  </r>
  <r>
    <s v="5000 - Salaries &amp; Wages"/>
    <s v="Journal"/>
    <x v="33"/>
    <s v="JE572"/>
    <m/>
    <x v="2883"/>
    <n v="175.19"/>
    <m/>
    <s v="CSBG - Community Service Block Grant"/>
    <x v="0"/>
    <s v="Admin Office"/>
    <s v="Greta Peterson"/>
  </r>
  <r>
    <s v="5000 - Salaries &amp; Wages"/>
    <s v="Journal"/>
    <x v="33"/>
    <s v="JE572"/>
    <m/>
    <x v="2884"/>
    <n v="1347.25"/>
    <m/>
    <s v="CCR&amp;R - Child Care Resource &amp; Referral"/>
    <x v="31"/>
    <s v="- No Location -"/>
    <s v="Christine Morrison"/>
  </r>
  <r>
    <s v="5000 - Salaries &amp; Wages"/>
    <s v="Journal"/>
    <x v="33"/>
    <s v="JE572"/>
    <m/>
    <x v="2885"/>
    <n v="980.89"/>
    <m/>
    <s v="CCR&amp;R - Child Care Resource &amp; Referral"/>
    <x v="28"/>
    <s v="- No Location -"/>
    <s v="Andrea Ferrare"/>
  </r>
  <r>
    <s v="5000 - Salaries &amp; Wages"/>
    <s v="Journal"/>
    <x v="33"/>
    <s v="JE572"/>
    <m/>
    <x v="2886"/>
    <n v="821.76"/>
    <m/>
    <s v="HS - Head Start"/>
    <x v="12"/>
    <s v="- No Location -"/>
    <s v="Rita Jenkins"/>
  </r>
  <r>
    <s v="5000 - Salaries &amp; Wages"/>
    <s v="Journal"/>
    <x v="33"/>
    <s v="JE572"/>
    <m/>
    <x v="2887"/>
    <n v="768"/>
    <m/>
    <s v="HS - Head Start"/>
    <x v="12"/>
    <s v="- No Location -"/>
    <s v="Marie Toussaint -Fontus"/>
  </r>
  <r>
    <s v="5000 - Salaries &amp; Wages"/>
    <s v="Journal"/>
    <x v="33"/>
    <s v="JE572"/>
    <m/>
    <x v="2888"/>
    <n v="1555.35"/>
    <m/>
    <s v="HS - Head Start"/>
    <x v="12"/>
    <s v="Admin Office"/>
    <s v="Manvir Gill"/>
  </r>
  <r>
    <s v="5000 - Salaries &amp; Wages"/>
    <s v="Journal"/>
    <x v="33"/>
    <s v="JE572"/>
    <m/>
    <x v="2872"/>
    <n v="217.95"/>
    <m/>
    <s v="CCR&amp;R - Child Care Resource &amp; Referral"/>
    <x v="18"/>
    <s v="Admin Office"/>
    <s v="Janessa Rivera"/>
  </r>
  <r>
    <s v="5000 - Salaries &amp; Wages"/>
    <s v="Journal"/>
    <x v="33"/>
    <s v="JE572"/>
    <m/>
    <x v="2889"/>
    <n v="702"/>
    <m/>
    <s v="CCFP - Child Care Food Program"/>
    <x v="24"/>
    <s v="- No Location -"/>
    <s v="Ranada Dumas"/>
  </r>
  <r>
    <s v="5000 - Salaries &amp; Wages"/>
    <s v="Journal"/>
    <x v="33"/>
    <s v="JE572"/>
    <m/>
    <x v="2890"/>
    <n v="887.23"/>
    <m/>
    <s v="CCFP - Child Care Food Program"/>
    <x v="24"/>
    <s v="- No Location -"/>
    <s v="Patricia Joyce"/>
  </r>
  <r>
    <s v="5000 - Salaries &amp; Wages"/>
    <s v="Journal"/>
    <x v="33"/>
    <s v="JE572"/>
    <m/>
    <x v="2891"/>
    <n v="354.26"/>
    <m/>
    <s v="USF - Universal Service Fund"/>
    <x v="9"/>
    <s v="Admin Office"/>
    <s v="Ruben Johnson"/>
  </r>
  <r>
    <s v="5000 - Salaries &amp; Wages"/>
    <s v="Journal"/>
    <x v="33"/>
    <s v="JE572"/>
    <m/>
    <x v="2892"/>
    <n v="613.88"/>
    <m/>
    <s v="EHS - Early Head Start"/>
    <x v="6"/>
    <s v="Admin Office"/>
    <s v="Elayne Schermerhorn"/>
  </r>
  <r>
    <s v="5000 - Salaries &amp; Wages"/>
    <s v="Journal"/>
    <x v="33"/>
    <s v="JE572"/>
    <m/>
    <x v="2893"/>
    <n v="1014.27"/>
    <m/>
    <s v="CCR&amp;R - Child Care Resource &amp; Referral"/>
    <x v="28"/>
    <s v="- No Location -"/>
    <s v="Anjail Abdul-Badee-Johnson"/>
  </r>
  <r>
    <s v="5000 - Salaries &amp; Wages"/>
    <s v="Journal"/>
    <x v="33"/>
    <s v="JE572"/>
    <m/>
    <x v="2894"/>
    <n v="855"/>
    <m/>
    <s v="HS - Head Start"/>
    <x v="12"/>
    <s v="- No Location -"/>
    <s v="Melissa Oliver-Terrell"/>
  </r>
  <r>
    <s v="5000 - Salaries &amp; Wages"/>
    <s v="Journal"/>
    <x v="33"/>
    <s v="JE572"/>
    <m/>
    <x v="2895"/>
    <n v="699"/>
    <m/>
    <s v="HS - Head Start"/>
    <x v="12"/>
    <s v="- No Location -"/>
    <s v="Jasmine Reed"/>
  </r>
  <r>
    <s v="5000 - Salaries &amp; Wages"/>
    <s v="Journal"/>
    <x v="33"/>
    <s v="JE572"/>
    <m/>
    <x v="2896"/>
    <n v="1339.03"/>
    <m/>
    <s v="HS - Head Start"/>
    <x v="12"/>
    <s v="- No Location -"/>
    <s v="Tammy Joyce"/>
  </r>
  <r>
    <s v="5000 - Salaries &amp; Wages"/>
    <s v="Journal"/>
    <x v="33"/>
    <s v="JE572"/>
    <m/>
    <x v="2883"/>
    <n v="145.99"/>
    <m/>
    <s v="CCFP - Child Care Food Program"/>
    <x v="24"/>
    <s v="Admin Office"/>
    <s v="Greta Peterson"/>
  </r>
  <r>
    <s v="5000 - Salaries &amp; Wages"/>
    <s v="Journal"/>
    <x v="33"/>
    <s v="JE572"/>
    <m/>
    <x v="2897"/>
    <n v="1398.01"/>
    <m/>
    <s v="CCR&amp;R - Child Care Resource &amp; Referral"/>
    <x v="27"/>
    <s v="- No Location -"/>
    <s v="Stacy D Cooper-Gindraw"/>
  </r>
  <r>
    <s v="5000 - Salaries &amp; Wages"/>
    <s v="Journal"/>
    <x v="33"/>
    <s v="JE572"/>
    <m/>
    <x v="2898"/>
    <n v="1472.81"/>
    <m/>
    <s v="CCR&amp;R - Child Care Resource &amp; Referral"/>
    <x v="28"/>
    <s v="- No Location -"/>
    <s v="Bonita Jackson"/>
  </r>
  <r>
    <s v="5000 - Salaries &amp; Wages"/>
    <s v="Journal"/>
    <x v="33"/>
    <s v="JE572"/>
    <m/>
    <x v="2899"/>
    <n v="434.81"/>
    <m/>
    <s v="HS - Head Start"/>
    <x v="12"/>
    <s v="- No Location -"/>
    <s v="Reyhan Canturk"/>
  </r>
  <r>
    <s v="5000 - Salaries &amp; Wages"/>
    <s v="Journal"/>
    <x v="33"/>
    <s v="JE572"/>
    <m/>
    <x v="2900"/>
    <n v="525"/>
    <m/>
    <s v="HS - Head Start"/>
    <x v="12"/>
    <s v="- No Location -"/>
    <s v="Shirin Halim"/>
  </r>
  <r>
    <s v="5000 - Salaries &amp; Wages"/>
    <s v="Journal"/>
    <x v="33"/>
    <s v="JE572"/>
    <m/>
    <x v="2892"/>
    <n v="897.21"/>
    <m/>
    <s v="CCR&amp;R - Child Care Resource &amp; Referral"/>
    <x v="18"/>
    <s v="Admin Office"/>
    <s v="Elayne Schermerhorn"/>
  </r>
  <r>
    <s v="5000 - Salaries &amp; Wages"/>
    <s v="Journal"/>
    <x v="33"/>
    <s v="JE572"/>
    <m/>
    <x v="2901"/>
    <n v="919.75"/>
    <m/>
    <s v="CCFP - Child Care Food Program"/>
    <x v="24"/>
    <s v="- No Location -"/>
    <s v="Ivanette Peterson"/>
  </r>
  <r>
    <s v="5000 - Salaries &amp; Wages"/>
    <s v="Journal"/>
    <x v="33"/>
    <s v="JE572"/>
    <m/>
    <x v="2888"/>
    <n v="181.89"/>
    <m/>
    <s v="EHS - Early Head Start"/>
    <x v="6"/>
    <s v="Admin Office"/>
    <s v="Manvir Gill"/>
  </r>
  <r>
    <s v="5000 - Salaries &amp; Wages"/>
    <s v="Journal"/>
    <x v="33"/>
    <s v="JE572"/>
    <m/>
    <x v="2902"/>
    <n v="1083"/>
    <m/>
    <s v="EHS - Early Head Start"/>
    <x v="6"/>
    <s v="- No Location -"/>
    <s v="Jane Murphy"/>
  </r>
  <r>
    <s v="5000 - Salaries &amp; Wages"/>
    <s v="Journal"/>
    <x v="33"/>
    <s v="JE572"/>
    <m/>
    <x v="2903"/>
    <n v="35167.79"/>
    <m/>
    <m/>
    <x v="10"/>
    <s v="- No Location -"/>
    <m/>
  </r>
  <r>
    <s v="5000 - Salaries &amp; Wages"/>
    <s v="Journal"/>
    <x v="33"/>
    <s v="JE572"/>
    <m/>
    <x v="2904"/>
    <n v="1393.86"/>
    <m/>
    <s v="CCR&amp;R - Child Care Resource &amp; Referral"/>
    <x v="27"/>
    <s v="- No Location -"/>
    <s v="Kathryn Simone"/>
  </r>
  <r>
    <s v="5000 - Salaries &amp; Wages"/>
    <s v="Journal"/>
    <x v="33"/>
    <s v="JE572"/>
    <m/>
    <x v="2905"/>
    <n v="881.29"/>
    <m/>
    <s v="CCR&amp;R - Child Care Resource &amp; Referral"/>
    <x v="28"/>
    <s v="- No Location -"/>
    <s v="Heather Coleman"/>
  </r>
  <r>
    <s v="5000 - Salaries &amp; Wages"/>
    <s v="Journal"/>
    <x v="33"/>
    <s v="JE572"/>
    <m/>
    <x v="2906"/>
    <n v="1523.76"/>
    <m/>
    <s v="HS - Head Start"/>
    <x v="12"/>
    <s v="- No Location -"/>
    <s v="Patricia Goldwire"/>
  </r>
  <r>
    <s v="5000 - Salaries &amp; Wages"/>
    <s v="Journal"/>
    <x v="33"/>
    <s v="JE572"/>
    <m/>
    <x v="2907"/>
    <n v="873"/>
    <m/>
    <s v="HS - Head Start"/>
    <x v="12"/>
    <s v="- No Location -"/>
    <s v="Carol Brown"/>
  </r>
  <r>
    <s v="5000 - Salaries &amp; Wages"/>
    <s v="Journal"/>
    <x v="33"/>
    <s v="JE572"/>
    <m/>
    <x v="2866"/>
    <n v="927.48"/>
    <m/>
    <s v="HS - Head Start"/>
    <x v="12"/>
    <s v="Admin Office"/>
    <s v="Amie Sharer"/>
  </r>
  <r>
    <s v="5000 - Salaries &amp; Wages"/>
    <s v="Journal"/>
    <x v="33"/>
    <s v="JE572"/>
    <m/>
    <x v="2908"/>
    <n v="950"/>
    <m/>
    <s v="HS - Head Start"/>
    <x v="12"/>
    <s v="- No Location -"/>
    <s v="Ozlem Yigit"/>
  </r>
  <r>
    <s v="5000 - Salaries &amp; Wages"/>
    <s v="Journal"/>
    <x v="33"/>
    <s v="JE572"/>
    <m/>
    <x v="2909"/>
    <n v="1434.5"/>
    <m/>
    <s v="HS - Head Start"/>
    <x v="12"/>
    <s v="- No Location -"/>
    <s v="Karlie Gore"/>
  </r>
  <r>
    <s v="5000 - Salaries &amp; Wages"/>
    <s v="Journal"/>
    <x v="33"/>
    <s v="JE572"/>
    <m/>
    <x v="2910"/>
    <n v="1330"/>
    <m/>
    <s v="HS - Head Start"/>
    <x v="12"/>
    <s v="- No Location -"/>
    <s v="Tawanna Best"/>
  </r>
  <r>
    <s v="5000 - Salaries &amp; Wages"/>
    <s v="Journal"/>
    <x v="33"/>
    <s v="JE572"/>
    <m/>
    <x v="2911"/>
    <n v="503.95"/>
    <m/>
    <s v="USF - Universal Service Fund"/>
    <x v="9"/>
    <s v="- No Location -"/>
    <s v="Denise Cacalori"/>
  </r>
  <r>
    <s v="5000 - Salaries &amp; Wages"/>
    <s v="Journal"/>
    <x v="33"/>
    <s v="JE572"/>
    <m/>
    <x v="2912"/>
    <n v="883.34"/>
    <m/>
    <s v="HS - Head Start"/>
    <x v="12"/>
    <s v="- No Location -"/>
    <s v="Courtney Farina"/>
  </r>
  <r>
    <s v="5000 - Salaries &amp; Wages"/>
    <s v="Journal"/>
    <x v="33"/>
    <s v="JE572"/>
    <m/>
    <x v="2913"/>
    <n v="1373.29"/>
    <m/>
    <s v="HF - Healthy Families"/>
    <x v="4"/>
    <s v="- No Location -"/>
    <s v="Marissa Stellwag"/>
  </r>
  <r>
    <s v="5000 - Salaries &amp; Wages"/>
    <s v="Journal"/>
    <x v="33"/>
    <s v="JE572"/>
    <m/>
    <x v="2849"/>
    <n v="104.59"/>
    <m/>
    <s v="EHS - Early Head Start"/>
    <x v="6"/>
    <s v="Admin Office"/>
    <s v="Gary Mease"/>
  </r>
  <r>
    <s v="5000 - Salaries &amp; Wages"/>
    <s v="Journal"/>
    <x v="33"/>
    <s v="JE572"/>
    <m/>
    <x v="2914"/>
    <n v="1692"/>
    <m/>
    <s v="CCR&amp;R - Child Care Resource &amp; Referral"/>
    <x v="27"/>
    <s v="- No Location -"/>
    <s v="Kristin Mayes"/>
  </r>
  <r>
    <s v="5000 - Salaries &amp; Wages"/>
    <s v="Journal"/>
    <x v="33"/>
    <s v="JE572"/>
    <m/>
    <x v="2915"/>
    <n v="1400.88"/>
    <m/>
    <s v="CCR&amp;R - Child Care Resource &amp; Referral"/>
    <x v="28"/>
    <s v="- No Location -"/>
    <s v="Judith Byrne"/>
  </r>
  <r>
    <s v="5000 - Salaries &amp; Wages"/>
    <s v="Journal"/>
    <x v="33"/>
    <s v="JE572"/>
    <m/>
    <x v="2891"/>
    <n v="3238.95"/>
    <m/>
    <s v="HS - Head Start"/>
    <x v="12"/>
    <s v="Admin Office"/>
    <s v="Ruben Johnson"/>
  </r>
  <r>
    <s v="5000 - Salaries &amp; Wages"/>
    <s v="Journal"/>
    <x v="33"/>
    <s v="JE572"/>
    <m/>
    <x v="2916"/>
    <n v="3387.91"/>
    <m/>
    <s v="HS - Head Start"/>
    <x v="12"/>
    <s v="- No Location -"/>
    <s v="Natalie Mitchem"/>
  </r>
  <r>
    <s v="5000 - Salaries &amp; Wages"/>
    <s v="Journal"/>
    <x v="33"/>
    <s v="JE572"/>
    <m/>
    <x v="2917"/>
    <n v="1351.6"/>
    <m/>
    <s v="HS - Head Start"/>
    <x v="12"/>
    <s v="- No Location -"/>
    <s v="Michelle Horan"/>
  </r>
  <r>
    <s v="5000 - Salaries &amp; Wages"/>
    <s v="Journal"/>
    <x v="33"/>
    <s v="JE572"/>
    <m/>
    <x v="2888"/>
    <n v="33.07"/>
    <m/>
    <s v="HPRP2 - Homeless Prevention Rapid Rehousing"/>
    <x v="8"/>
    <s v="Admin Office"/>
    <s v="Manvir Gill"/>
  </r>
  <r>
    <s v="5000 - Salaries &amp; Wages"/>
    <s v="Journal"/>
    <x v="33"/>
    <s v="JE572"/>
    <m/>
    <x v="2918"/>
    <n v="378.3"/>
    <m/>
    <s v="CCR&amp;R - Child Care Resource &amp; Referral"/>
    <x v="28"/>
    <s v="- No Location -"/>
    <s v="Kathryn Magauran"/>
  </r>
  <r>
    <s v="5000 - Salaries &amp; Wages"/>
    <s v="Journal"/>
    <x v="33"/>
    <s v="JE572"/>
    <m/>
    <x v="2919"/>
    <n v="1509.34"/>
    <m/>
    <s v="HS - Head Start"/>
    <x v="12"/>
    <s v="- No Location -"/>
    <s v="Lynn Orangers"/>
  </r>
  <r>
    <s v="5000 - Salaries &amp; Wages"/>
    <s v="Journal"/>
    <x v="33"/>
    <s v="JE572"/>
    <m/>
    <x v="2920"/>
    <n v="720"/>
    <m/>
    <s v="HS - Head Start"/>
    <x v="12"/>
    <s v="- No Location -"/>
    <s v="Louthel Tucker"/>
  </r>
  <r>
    <s v="5000 - Salaries &amp; Wages"/>
    <s v="Journal"/>
    <x v="33"/>
    <s v="JE572"/>
    <m/>
    <x v="2921"/>
    <n v="771"/>
    <m/>
    <s v="HS - Head Start"/>
    <x v="12"/>
    <s v="- No Location -"/>
    <s v="Danyel Saxton"/>
  </r>
  <r>
    <s v="5000 - Salaries &amp; Wages"/>
    <s v="Journal"/>
    <x v="33"/>
    <s v="JE572"/>
    <m/>
    <x v="2922"/>
    <n v="684"/>
    <m/>
    <s v="HS - Head Start"/>
    <x v="12"/>
    <s v="- No Location -"/>
    <s v="Ethel Jackson"/>
  </r>
  <r>
    <s v="5000 - Salaries &amp; Wages"/>
    <s v="Journal"/>
    <x v="33"/>
    <s v="JE572"/>
    <m/>
    <x v="2923"/>
    <n v="1344.25"/>
    <m/>
    <s v="HS - Head Start"/>
    <x v="12"/>
    <s v="- No Location -"/>
    <s v="Sumeyra Ceylan"/>
  </r>
  <r>
    <s v="5000 - Salaries &amp; Wages"/>
    <s v="Journal"/>
    <x v="33"/>
    <s v="JE572"/>
    <m/>
    <x v="2853"/>
    <n v="487.16"/>
    <m/>
    <s v="CCR&amp;R - Child Care Resource &amp; Referral"/>
    <x v="18"/>
    <s v="Admin Office"/>
    <s v="Kyle Edwards"/>
  </r>
  <r>
    <s v="5000 - Salaries &amp; Wages"/>
    <s v="Journal"/>
    <x v="33"/>
    <s v="JE572"/>
    <m/>
    <x v="2924"/>
    <n v="2393.02"/>
    <m/>
    <s v="EHS - Early Head Start"/>
    <x v="6"/>
    <s v="- No Location -"/>
    <s v="Michelle Weaver"/>
  </r>
  <r>
    <s v="5000 - Salaries &amp; Wages"/>
    <s v="Journal"/>
    <x v="33"/>
    <s v="JE572"/>
    <m/>
    <x v="2925"/>
    <n v="846"/>
    <m/>
    <s v="HS - Head Start"/>
    <x v="12"/>
    <s v="- No Location -"/>
    <s v="Saliha Yanik"/>
  </r>
  <r>
    <s v="5000 - Salaries &amp; Wages"/>
    <s v="Journal"/>
    <x v="33"/>
    <s v="JE572"/>
    <m/>
    <x v="2891"/>
    <n v="448.73"/>
    <m/>
    <s v="CCR&amp;R - Child Care Resource &amp; Referral"/>
    <x v="18"/>
    <s v="Admin Office"/>
    <s v="Ruben Johnson"/>
  </r>
  <r>
    <s v="5000 - Salaries &amp; Wages"/>
    <s v="Journal"/>
    <x v="33"/>
    <s v="JE572"/>
    <m/>
    <x v="2926"/>
    <n v="1469.12"/>
    <m/>
    <s v="CCR&amp;R - Child Care Resource &amp; Referral"/>
    <x v="28"/>
    <s v="- No Location -"/>
    <s v="Shellinda Hardie"/>
  </r>
  <r>
    <s v="5000 - Salaries &amp; Wages"/>
    <s v="Journal"/>
    <x v="33"/>
    <s v="JE572"/>
    <m/>
    <x v="2850"/>
    <n v="986.45"/>
    <m/>
    <s v="CCR&amp;R - Child Care Resource &amp; Referral"/>
    <x v="30"/>
    <s v="- No Location -"/>
    <s v="Sue Fenick"/>
  </r>
  <r>
    <s v="5000 - Salaries &amp; Wages"/>
    <s v="Journal"/>
    <x v="33"/>
    <s v="JE572"/>
    <m/>
    <x v="2859"/>
    <n v="578.04"/>
    <m/>
    <s v="HF - Healthy Families"/>
    <x v="5"/>
    <s v="Admin Office"/>
    <s v="Michelle Hewitt"/>
  </r>
  <r>
    <s v="5000 - Salaries &amp; Wages"/>
    <s v="Journal"/>
    <x v="33"/>
    <s v="JE572"/>
    <m/>
    <x v="2875"/>
    <n v="194.87"/>
    <m/>
    <s v="EHS - Early Head Start"/>
    <x v="6"/>
    <s v="Admin Office"/>
    <s v="Robert Mayfield"/>
  </r>
  <r>
    <s v="5000 - Salaries &amp; Wages"/>
    <s v="Journal"/>
    <x v="33"/>
    <s v="JE572"/>
    <m/>
    <x v="2927"/>
    <n v="1296.53"/>
    <m/>
    <s v="EHS - Early Head Start"/>
    <x v="6"/>
    <s v="- No Location -"/>
    <s v="Pantida Wescott"/>
  </r>
  <r>
    <s v="5000 - Salaries &amp; Wages"/>
    <s v="Journal"/>
    <x v="33"/>
    <s v="JE572"/>
    <m/>
    <x v="2928"/>
    <n v="1349"/>
    <m/>
    <s v="HS - Head Start"/>
    <x v="12"/>
    <s v="- No Location -"/>
    <s v="Tugce Ozel"/>
  </r>
  <r>
    <s v="5000 - Salaries &amp; Wages"/>
    <s v="Journal"/>
    <x v="33"/>
    <s v="JE572"/>
    <m/>
    <x v="2911"/>
    <n v="215.98"/>
    <m/>
    <s v="HPRP2 - Homeless Prevention Rapid Rehousing"/>
    <x v="8"/>
    <s v="- No Location -"/>
    <s v="Denise Cacalori"/>
  </r>
  <r>
    <s v="5000 - Salaries &amp; Wages"/>
    <s v="Journal"/>
    <x v="33"/>
    <s v="JE572"/>
    <m/>
    <x v="2929"/>
    <n v="994.7"/>
    <m/>
    <s v="HPRP2 - Homeless Prevention Rapid Rehousing"/>
    <x v="8"/>
    <s v="- No Location -"/>
    <s v="Christina Adriani"/>
  </r>
  <r>
    <s v="5000 - Salaries &amp; Wages"/>
    <s v="Journal"/>
    <x v="33"/>
    <s v="JE572"/>
    <m/>
    <x v="2873"/>
    <n v="176.96"/>
    <m/>
    <s v="HF - Healthy Families"/>
    <x v="4"/>
    <s v="- No Location -"/>
    <s v="Sheila Hughes"/>
  </r>
  <r>
    <s v="5000 - Salaries &amp; Wages"/>
    <s v="Journal"/>
    <x v="33"/>
    <s v="JE572"/>
    <m/>
    <x v="2930"/>
    <n v="99.51"/>
    <m/>
    <s v="CSBG - Community Service Block Grant"/>
    <x v="0"/>
    <s v="Admin Office"/>
    <s v="Francine Taylor"/>
  </r>
  <r>
    <s v="5000 - Salaries &amp; Wages"/>
    <s v="Journal"/>
    <x v="33"/>
    <s v="JE572"/>
    <m/>
    <x v="2931"/>
    <n v="1557.71"/>
    <m/>
    <s v="HS - Head Start"/>
    <x v="12"/>
    <s v="- No Location -"/>
    <s v="Kristen Furniss"/>
  </r>
  <r>
    <s v="5000 - Salaries &amp; Wages"/>
    <s v="Journal"/>
    <x v="33"/>
    <s v="JE572"/>
    <m/>
    <x v="2932"/>
    <n v="950"/>
    <m/>
    <s v="HS - Head Start"/>
    <x v="12"/>
    <s v="- No Location -"/>
    <s v="John Baker"/>
  </r>
  <r>
    <s v="5000 - Salaries &amp; Wages"/>
    <s v="Journal"/>
    <x v="33"/>
    <s v="JE572"/>
    <m/>
    <x v="2933"/>
    <n v="863.68"/>
    <m/>
    <s v="HS - Head Start"/>
    <x v="12"/>
    <s v="- No Location -"/>
    <s v="Tawona Hill"/>
  </r>
  <r>
    <s v="5000 - Salaries &amp; Wages"/>
    <s v="Journal"/>
    <x v="33"/>
    <s v="JE572"/>
    <m/>
    <x v="2934"/>
    <n v="831"/>
    <m/>
    <s v="CCFP - Child Care Food Program"/>
    <x v="24"/>
    <s v="- No Location -"/>
    <s v="Doris Santana"/>
  </r>
  <r>
    <s v="5000 - Salaries &amp; Wages"/>
    <s v="Journal"/>
    <x v="33"/>
    <s v="JE572"/>
    <m/>
    <x v="2863"/>
    <n v="97.9"/>
    <m/>
    <s v="HF - Healthy Families"/>
    <x v="21"/>
    <s v="- No Location -"/>
    <s v="Claire Garner"/>
  </r>
  <r>
    <s v="5000 - Salaries &amp; Wages"/>
    <s v="Journal"/>
    <x v="33"/>
    <s v="JE572"/>
    <m/>
    <x v="2935"/>
    <n v="894"/>
    <m/>
    <s v="HS - Head Start"/>
    <x v="12"/>
    <s v="- No Location -"/>
    <s v="Sherrita Dunn"/>
  </r>
  <r>
    <s v="5000 - Salaries &amp; Wages"/>
    <s v="Journal"/>
    <x v="33"/>
    <s v="JE572"/>
    <m/>
    <x v="2888"/>
    <n v="1536.84"/>
    <m/>
    <s v="CSBG - Community Service Block Grant"/>
    <x v="0"/>
    <s v="Admin Office"/>
    <s v="Manvir Gill"/>
  </r>
  <r>
    <s v="5000 - Salaries &amp; Wages"/>
    <s v="Journal"/>
    <x v="33"/>
    <s v="JE572"/>
    <m/>
    <x v="2891"/>
    <n v="2091.8200000000002"/>
    <m/>
    <s v="CSBG - Community Service Block Grant"/>
    <x v="17"/>
    <s v="Admin Office"/>
    <s v="Ruben Johnson"/>
  </r>
  <r>
    <s v="5000 - Salaries &amp; Wages"/>
    <s v="Journal"/>
    <x v="33"/>
    <s v="JE572"/>
    <m/>
    <x v="2874"/>
    <n v="579.54999999999995"/>
    <m/>
    <s v="EHS - Early Head Start"/>
    <x v="6"/>
    <s v="- No Location -"/>
    <s v="Denise Klein"/>
  </r>
  <r>
    <s v="5000 - Salaries &amp; Wages"/>
    <s v="Journal"/>
    <x v="33"/>
    <s v="JE572"/>
    <m/>
    <x v="2936"/>
    <n v="1330"/>
    <m/>
    <s v="HS - Head Start"/>
    <x v="12"/>
    <s v="- No Location -"/>
    <s v="DeAnna Reid-Harden"/>
  </r>
  <r>
    <s v="5000 - Salaries &amp; Wages"/>
    <s v="Journal"/>
    <x v="33"/>
    <s v="JE572"/>
    <m/>
    <x v="2872"/>
    <n v="179.29"/>
    <m/>
    <s v="HF - Healthy Families"/>
    <x v="5"/>
    <s v="Admin Office"/>
    <s v="Janessa Rivera"/>
  </r>
  <r>
    <s v="5000 - Salaries &amp; Wages"/>
    <s v="Journal"/>
    <x v="33"/>
    <s v="JE572"/>
    <m/>
    <x v="2937"/>
    <n v="2339.5700000000002"/>
    <m/>
    <s v="CCR&amp;R - Child Care Resource &amp; Referral"/>
    <x v="28"/>
    <s v="- No Location -"/>
    <s v="Susan Ford"/>
  </r>
  <r>
    <s v="5000 - Salaries &amp; Wages"/>
    <s v="Journal"/>
    <x v="33"/>
    <s v="JE572"/>
    <m/>
    <x v="2938"/>
    <n v="1246.71"/>
    <m/>
    <s v="HS - Head Start"/>
    <x v="12"/>
    <s v="- No Location -"/>
    <s v="Verdina Pryor"/>
  </r>
  <r>
    <s v="5000 - Salaries &amp; Wages"/>
    <s v="Journal"/>
    <x v="33"/>
    <s v="JE572"/>
    <m/>
    <x v="2939"/>
    <n v="827.78"/>
    <m/>
    <s v="USF - Universal Service Fund"/>
    <x v="9"/>
    <s v="- No Location -"/>
    <s v="Donna Hajzer"/>
  </r>
  <r>
    <s v="5000 - Salaries &amp; Wages"/>
    <s v="Journal"/>
    <x v="33"/>
    <s v="JE572"/>
    <m/>
    <x v="2940"/>
    <n v="1280"/>
    <m/>
    <s v="HF - Healthy Families"/>
    <x v="5"/>
    <s v="- No Location -"/>
    <s v="Karla DeJesus-Centeno"/>
  </r>
  <r>
    <s v="5000 - Salaries &amp; Wages"/>
    <s v="Journal"/>
    <x v="33"/>
    <s v="JE572"/>
    <m/>
    <x v="2941"/>
    <n v="840"/>
    <m/>
    <s v="Edgewater Park"/>
    <x v="29"/>
    <s v="- No Location -"/>
    <s v="Hafize Firat"/>
  </r>
  <r>
    <s v="5000 - Salaries &amp; Wages"/>
    <s v="Journal"/>
    <x v="33"/>
    <s v="JE572"/>
    <m/>
    <x v="2942"/>
    <n v="2481.29"/>
    <m/>
    <s v="HS - Head Start"/>
    <x v="12"/>
    <s v="- No Location -"/>
    <s v="LOIS BOND"/>
  </r>
  <r>
    <s v="5000 - Salaries &amp; Wages"/>
    <s v="Journal"/>
    <x v="33"/>
    <s v="JE572"/>
    <m/>
    <x v="2943"/>
    <n v="1527.95"/>
    <m/>
    <s v="HS - Head Start"/>
    <x v="12"/>
    <s v="- No Location -"/>
    <s v="Keshia Flewellen"/>
  </r>
  <r>
    <s v="5000 - Salaries &amp; Wages"/>
    <s v="Journal"/>
    <x v="33"/>
    <s v="JE572"/>
    <m/>
    <x v="2944"/>
    <n v="2174.83"/>
    <m/>
    <s v="HS - Head Start"/>
    <x v="12"/>
    <s v="- No Location -"/>
    <s v="Jill Rickards"/>
  </r>
  <r>
    <s v="5000 - Salaries &amp; Wages"/>
    <s v="Journal"/>
    <x v="33"/>
    <s v="JE572"/>
    <m/>
    <x v="2945"/>
    <n v="591.49"/>
    <m/>
    <s v="USF - Universal Service Fund"/>
    <x v="9"/>
    <s v="- No Location -"/>
    <s v="Quamillah Nelson"/>
  </r>
  <r>
    <s v="5000 - Salaries &amp; Wages"/>
    <s v="Journal"/>
    <x v="33"/>
    <s v="JE572"/>
    <m/>
    <x v="2946"/>
    <n v="757.92"/>
    <m/>
    <s v="EHS - Early Head Start"/>
    <x v="6"/>
    <s v="- No Location -"/>
    <s v="Andrew Stellwag"/>
  </r>
  <r>
    <s v="5000 - Salaries &amp; Wages"/>
    <s v="Journal"/>
    <x v="33"/>
    <s v="JE572"/>
    <m/>
    <x v="2947"/>
    <n v="1143.8399999999999"/>
    <m/>
    <s v="CCR&amp;R - Child Care Resource &amp; Referral"/>
    <x v="28"/>
    <s v="- No Location -"/>
    <s v="Rayna Gadsden"/>
  </r>
  <r>
    <s v="5000 - Salaries &amp; Wages"/>
    <s v="Journal"/>
    <x v="33"/>
    <s v="JE572"/>
    <m/>
    <x v="2869"/>
    <n v="954.18"/>
    <m/>
    <s v="CSBG - Community Service Block Grant"/>
    <x v="0"/>
    <s v="- No Location -"/>
    <s v="Antoine Nelson"/>
  </r>
  <r>
    <s v="5000 - Salaries &amp; Wages"/>
    <s v="Journal"/>
    <x v="33"/>
    <s v="JE572"/>
    <m/>
    <x v="2883"/>
    <n v="291.99"/>
    <m/>
    <s v="CCR&amp;R - Child Care Resource &amp; Referral"/>
    <x v="18"/>
    <s v="Admin Office"/>
    <s v="Greta Peterson"/>
  </r>
  <r>
    <s v="5000 - Salaries &amp; Wages"/>
    <s v="Journal"/>
    <x v="33"/>
    <s v="JE572"/>
    <m/>
    <x v="2948"/>
    <n v="431.6"/>
    <m/>
    <s v="CCR&amp;R - Child Care Resource &amp; Referral"/>
    <x v="28"/>
    <s v="- No Location -"/>
    <s v="Brittany Walton"/>
  </r>
  <r>
    <s v="5000 - Salaries &amp; Wages"/>
    <s v="Journal"/>
    <x v="33"/>
    <s v="JE572"/>
    <m/>
    <x v="2875"/>
    <n v="194.87"/>
    <m/>
    <s v="HS - Head Start"/>
    <x v="12"/>
    <s v="Admin Office"/>
    <s v="Robert Mayfield"/>
  </r>
  <r>
    <s v="5000 - Salaries &amp; Wages"/>
    <s v="Journal"/>
    <x v="33"/>
    <s v="JE572"/>
    <m/>
    <x v="2949"/>
    <n v="1057.95"/>
    <m/>
    <s v="HS - Head Start"/>
    <x v="12"/>
    <s v="- No Location -"/>
    <s v="Maria Figueroa"/>
  </r>
  <r>
    <s v="5000 - Salaries &amp; Wages"/>
    <s v="Journal"/>
    <x v="33"/>
    <s v="JE572"/>
    <m/>
    <x v="2950"/>
    <n v="511"/>
    <m/>
    <s v="USF - Universal Service Fund"/>
    <x v="9"/>
    <s v="- No Location -"/>
    <s v="Vincent Padilla"/>
  </r>
  <r>
    <s v="5000 - Salaries &amp; Wages"/>
    <s v="Journal"/>
    <x v="33"/>
    <s v="JE572"/>
    <m/>
    <x v="2853"/>
    <n v="69.42"/>
    <m/>
    <s v="HF - Healthy Families"/>
    <x v="5"/>
    <s v="Admin Office"/>
    <s v="Kyle Edwards"/>
  </r>
  <r>
    <s v="5000 - Salaries &amp; Wages"/>
    <s v="Journal"/>
    <x v="33"/>
    <s v="JE572"/>
    <m/>
    <x v="2951"/>
    <n v="849"/>
    <m/>
    <s v="HS - Head Start"/>
    <x v="12"/>
    <s v="- No Location -"/>
    <s v="Chalesha Jefferson"/>
  </r>
  <r>
    <s v="5000 - Salaries &amp; Wages"/>
    <s v="Journal"/>
    <x v="33"/>
    <s v="JE572"/>
    <m/>
    <x v="2952"/>
    <n v="400.18"/>
    <m/>
    <s v="HS - Head Start"/>
    <x v="12"/>
    <s v="Admin Office"/>
    <s v="Michelle Hewitt"/>
  </r>
  <r>
    <s v="5000 - Salaries &amp; Wages"/>
    <s v="Journal"/>
    <x v="33"/>
    <s v="JE572"/>
    <m/>
    <x v="2953"/>
    <n v="600"/>
    <m/>
    <s v="HS - Head Start"/>
    <x v="12"/>
    <s v="- No Location -"/>
    <s v="Marva Currington"/>
  </r>
  <r>
    <s v="5000 - Salaries &amp; Wages"/>
    <s v="Journal"/>
    <x v="33"/>
    <s v="JE572"/>
    <m/>
    <x v="2954"/>
    <n v="4654.67"/>
    <m/>
    <s v="HS - Head Start"/>
    <x v="12"/>
    <s v="- No Location -"/>
    <s v="Jennifer Jones"/>
  </r>
  <r>
    <s v="5000 - Salaries &amp; Wages"/>
    <s v="Journal"/>
    <x v="33"/>
    <s v="JE572"/>
    <m/>
    <x v="2955"/>
    <n v="594.91999999999996"/>
    <m/>
    <s v="CCFP - Child Care Food Program"/>
    <x v="24"/>
    <s v="- No Location -"/>
    <s v="Gabrielle Morton"/>
  </r>
  <r>
    <s v="5000 - Salaries &amp; Wages"/>
    <s v="Journal"/>
    <x v="33"/>
    <s v="JE572"/>
    <m/>
    <x v="2849"/>
    <n v="62.77"/>
    <m/>
    <s v="Mt Holly Schools"/>
    <x v="15"/>
    <s v="Admin Office"/>
    <s v="Gary Mease"/>
  </r>
  <r>
    <s v="5000 - Salaries &amp; Wages"/>
    <s v="Journal"/>
    <x v="33"/>
    <s v="JE572"/>
    <m/>
    <x v="2891"/>
    <n v="276.66000000000003"/>
    <m/>
    <s v="CSBG - Community Service Block Grant"/>
    <x v="0"/>
    <s v="Admin Office"/>
    <s v="Ruben Johnson"/>
  </r>
  <r>
    <s v="5000 - Salaries &amp; Wages"/>
    <s v="Journal"/>
    <x v="33"/>
    <s v="JE572"/>
    <m/>
    <x v="2849"/>
    <n v="167.34"/>
    <m/>
    <s v="CSBG - Community Service Block Grant"/>
    <x v="0"/>
    <s v="Admin Office"/>
    <s v="Gary Mease"/>
  </r>
  <r>
    <s v="5000 - Salaries &amp; Wages"/>
    <s v="Journal"/>
    <x v="33"/>
    <s v="JE572"/>
    <m/>
    <x v="2956"/>
    <n v="879.23"/>
    <m/>
    <s v="EHS - Early Head Start"/>
    <x v="6"/>
    <s v="- No Location -"/>
    <s v="Heather Toppin"/>
  </r>
  <r>
    <s v="5000 - Salaries &amp; Wages"/>
    <s v="Journal"/>
    <x v="33"/>
    <s v="JE572"/>
    <m/>
    <x v="2957"/>
    <n v="1286.5999999999999"/>
    <m/>
    <s v="HS - Head Start"/>
    <x v="12"/>
    <s v="- No Location -"/>
    <s v="Tomona Green"/>
  </r>
  <r>
    <s v="5000 - Salaries &amp; Wages"/>
    <s v="Journal"/>
    <x v="33"/>
    <s v="JE572"/>
    <m/>
    <x v="2892"/>
    <n v="736.66"/>
    <m/>
    <s v="CSBG - Community Service Block Grant"/>
    <x v="0"/>
    <s v="Admin Office"/>
    <s v="Elayne Schermerhorn"/>
  </r>
  <r>
    <s v="5000 - Salaries &amp; Wages"/>
    <s v="Journal"/>
    <x v="33"/>
    <s v="JE572"/>
    <m/>
    <x v="2958"/>
    <n v="800.13"/>
    <m/>
    <s v="CCR&amp;R - Child Care Resource &amp; Referral"/>
    <x v="30"/>
    <s v="- No Location -"/>
    <s v="DaShaun Davis"/>
  </r>
  <r>
    <s v="5000 - Salaries &amp; Wages"/>
    <s v="Journal"/>
    <x v="33"/>
    <s v="JE572"/>
    <m/>
    <x v="2959"/>
    <n v="2639.24"/>
    <m/>
    <s v="HS - Head Start"/>
    <x v="12"/>
    <s v="- No Location -"/>
    <s v="Lillian Germaine"/>
  </r>
  <r>
    <s v="5000 - Salaries &amp; Wages"/>
    <s v="Journal"/>
    <x v="33"/>
    <s v="JE572"/>
    <m/>
    <x v="2960"/>
    <n v="1596"/>
    <m/>
    <s v="HS - Head Start"/>
    <x v="12"/>
    <s v="- No Location -"/>
    <s v="Stephanie Greene"/>
  </r>
  <r>
    <s v="5000 - Salaries &amp; Wages"/>
    <s v="Journal"/>
    <x v="33"/>
    <s v="JE572"/>
    <m/>
    <x v="2961"/>
    <n v="947.3"/>
    <m/>
    <s v="HS - Head Start"/>
    <x v="12"/>
    <s v="Admin Office"/>
    <s v="Darshpreet Thind"/>
  </r>
  <r>
    <s v="5000 - Salaries &amp; Wages"/>
    <s v="Journal"/>
    <x v="33"/>
    <s v="JE572"/>
    <m/>
    <x v="2962"/>
    <n v="574.4"/>
    <m/>
    <s v="CSBG - Community Service Block Grant"/>
    <x v="0"/>
    <s v="Admin Office"/>
    <s v="Sharon Forman"/>
  </r>
  <r>
    <s v="5000 - Salaries &amp; Wages"/>
    <s v="Journal"/>
    <x v="33"/>
    <s v="JE572"/>
    <m/>
    <x v="2963"/>
    <n v="841.5"/>
    <m/>
    <s v="CCR&amp;R - Child Care Resource &amp; Referral"/>
    <x v="28"/>
    <s v="- No Location -"/>
    <s v="Ashley Moore"/>
  </r>
  <r>
    <s v="5000 - Salaries &amp; Wages"/>
    <s v="Journal"/>
    <x v="33"/>
    <s v="JE572"/>
    <m/>
    <x v="2964"/>
    <n v="780"/>
    <m/>
    <s v="HS - Head Start"/>
    <x v="12"/>
    <s v="- No Location -"/>
    <s v="Rabiah Mohamed-Azam"/>
  </r>
  <r>
    <s v="5000 - Salaries &amp; Wages"/>
    <s v="Journal"/>
    <x v="33"/>
    <s v="JE572"/>
    <m/>
    <x v="2853"/>
    <n v="1176.48"/>
    <m/>
    <s v="HS - Head Start"/>
    <x v="12"/>
    <s v="Admin Office"/>
    <s v="Kyle Edwards"/>
  </r>
  <r>
    <s v="5000 - Salaries &amp; Wages"/>
    <s v="Journal"/>
    <x v="33"/>
    <s v="JE572"/>
    <m/>
    <x v="2965"/>
    <n v="983.5"/>
    <m/>
    <s v="EHS - Early Head Start"/>
    <x v="6"/>
    <s v="- No Location -"/>
    <s v="Elizabeth Jensen"/>
  </r>
  <r>
    <s v="5000 - Salaries &amp; Wages"/>
    <s v="Journal"/>
    <x v="33"/>
    <s v="JE572"/>
    <m/>
    <x v="2930"/>
    <n v="71.08"/>
    <m/>
    <s v="USF - Universal Service Fund"/>
    <x v="9"/>
    <s v="Admin Office"/>
    <s v="Francine Taylor"/>
  </r>
  <r>
    <s v="5000 - Salaries &amp; Wages"/>
    <s v="Journal"/>
    <x v="33"/>
    <s v="JE572"/>
    <m/>
    <x v="2930"/>
    <n v="109.66"/>
    <m/>
    <s v="EHS - Early Head Start"/>
    <x v="6"/>
    <s v="Admin Office"/>
    <s v="Francine Taylor"/>
  </r>
  <r>
    <s v="5000 - Salaries &amp; Wages"/>
    <s v="Journal"/>
    <x v="33"/>
    <s v="JE572"/>
    <m/>
    <x v="2966"/>
    <n v="822"/>
    <m/>
    <s v="HS - Head Start"/>
    <x v="12"/>
    <s v="- No Location -"/>
    <s v="Kishawn Barnes"/>
  </r>
  <r>
    <s v="5000 - Salaries &amp; Wages"/>
    <s v="Journal"/>
    <x v="33"/>
    <s v="JE572"/>
    <m/>
    <x v="2873"/>
    <n v="176.96"/>
    <m/>
    <s v="HF - Healthy Families"/>
    <x v="5"/>
    <s v="- No Location -"/>
    <s v="Sheila Hughes"/>
  </r>
  <r>
    <s v="5000 - Salaries &amp; Wages"/>
    <s v="Journal"/>
    <x v="33"/>
    <s v="JE572"/>
    <m/>
    <x v="2930"/>
    <n v="85.29"/>
    <m/>
    <s v="CSBG - Community Service Block Grant"/>
    <x v="17"/>
    <s v="Admin Office"/>
    <s v="Francine Taylor"/>
  </r>
  <r>
    <s v="5000 - Salaries &amp; Wages"/>
    <s v="Journal"/>
    <x v="33"/>
    <s v="JE572"/>
    <m/>
    <x v="2967"/>
    <n v="920.07"/>
    <m/>
    <s v="CCR&amp;R - Child Care Resource &amp; Referral"/>
    <x v="28"/>
    <s v="- No Location -"/>
    <s v="Devita Smith"/>
  </r>
  <r>
    <s v="5000 - Salaries &amp; Wages"/>
    <s v="Journal"/>
    <x v="33"/>
    <s v="JE572"/>
    <m/>
    <x v="2968"/>
    <n v="831"/>
    <m/>
    <s v="HS - Head Start"/>
    <x v="12"/>
    <s v="- No Location -"/>
    <s v="Regina McCall"/>
  </r>
  <r>
    <s v="5000 - Salaries &amp; Wages"/>
    <s v="Journal"/>
    <x v="33"/>
    <s v="JE572"/>
    <m/>
    <x v="2969"/>
    <n v="1220.1099999999999"/>
    <m/>
    <s v="HS - Head Start"/>
    <x v="12"/>
    <s v="- No Location -"/>
    <s v="Jacquelyn Gardner"/>
  </r>
  <r>
    <s v="5000 - Salaries &amp; Wages"/>
    <s v="Journal"/>
    <x v="33"/>
    <s v="JE572"/>
    <m/>
    <x v="2962"/>
    <n v="1102.8399999999999"/>
    <m/>
    <s v="HS - Head Start"/>
    <x v="12"/>
    <s v="Admin Office"/>
    <s v="Sharon Forman"/>
  </r>
  <r>
    <s v="5000 - Salaries &amp; Wages"/>
    <s v="Journal"/>
    <x v="33"/>
    <s v="JE572"/>
    <m/>
    <x v="2961"/>
    <n v="718.37"/>
    <m/>
    <s v="CCFP - Child Care Food Program"/>
    <x v="24"/>
    <s v="Admin Office"/>
    <s v="Darshpreet Thind"/>
  </r>
  <r>
    <s v="5000 - Salaries &amp; Wages"/>
    <s v="Journal"/>
    <x v="33"/>
    <s v="JE572"/>
    <m/>
    <x v="2970"/>
    <n v="684"/>
    <m/>
    <s v="HS - Head Start"/>
    <x v="12"/>
    <s v="- No Location -"/>
    <s v="Sabrina Manir"/>
  </r>
  <r>
    <s v="5000 - Salaries &amp; Wages"/>
    <s v="Journal"/>
    <x v="33"/>
    <s v="JE572"/>
    <m/>
    <x v="2971"/>
    <n v="1358.5"/>
    <m/>
    <s v="HS - Head Start"/>
    <x v="12"/>
    <s v="- No Location -"/>
    <s v="Anna Barry"/>
  </r>
  <r>
    <s v="5000 - Salaries &amp; Wages"/>
    <s v="Journal"/>
    <x v="33"/>
    <s v="JE572"/>
    <m/>
    <x v="2962"/>
    <n v="160.83000000000001"/>
    <m/>
    <s v="CCR&amp;R - Child Care Resource &amp; Referral"/>
    <x v="18"/>
    <s v="- No Location -"/>
    <s v="Sharon Forman"/>
  </r>
  <r>
    <s v="5000 - Salaries &amp; Wages"/>
    <s v="Journal"/>
    <x v="33"/>
    <s v="JE572"/>
    <m/>
    <x v="2972"/>
    <n v="858"/>
    <m/>
    <s v="HS - Head Start"/>
    <x v="12"/>
    <s v="- No Location -"/>
    <s v="Kameron Wood"/>
  </r>
  <r>
    <s v="5000 - Salaries &amp; Wages"/>
    <s v="Journal"/>
    <x v="33"/>
    <s v="JE572"/>
    <m/>
    <x v="2973"/>
    <n v="687.78"/>
    <m/>
    <s v="USF - Universal Service Fund"/>
    <x v="9"/>
    <s v="- No Location -"/>
    <s v="Constance Pritchett"/>
  </r>
  <r>
    <s v="5000 - Salaries &amp; Wages"/>
    <s v="Journal"/>
    <x v="33"/>
    <s v="JE572"/>
    <m/>
    <x v="2974"/>
    <n v="929.9"/>
    <m/>
    <s v="CSBG - Community Service Block Grant"/>
    <x v="0"/>
    <s v="- No Location -"/>
    <s v="Gerlini Garrido"/>
  </r>
  <r>
    <s v="5000 - Salaries &amp; Wages"/>
    <s v="Journal"/>
    <x v="33"/>
    <s v="JE572"/>
    <m/>
    <x v="2891"/>
    <n v="337.39"/>
    <m/>
    <s v="EHS - Early Head Start"/>
    <x v="6"/>
    <s v="Admin Office"/>
    <s v="Ruben Johnson"/>
  </r>
  <r>
    <s v="5000 - Salaries &amp; Wages"/>
    <s v="Journal"/>
    <x v="33"/>
    <s v="JE572"/>
    <m/>
    <x v="2975"/>
    <n v="891"/>
    <m/>
    <s v="HS - Head Start"/>
    <x v="12"/>
    <s v="- No Location -"/>
    <s v="Brittany Barnes"/>
  </r>
  <r>
    <s v="5000 - Salaries &amp; Wages"/>
    <s v="Journal"/>
    <x v="33"/>
    <s v="JE572"/>
    <m/>
    <x v="2976"/>
    <n v="2112.08"/>
    <m/>
    <s v="CCR&amp;R - Child Care Resource &amp; Referral"/>
    <x v="28"/>
    <s v="- No Location -"/>
    <s v="Ruth Ragin"/>
  </r>
  <r>
    <s v="5000 - Salaries &amp; Wages"/>
    <s v="Journal"/>
    <x v="33"/>
    <s v="JE572"/>
    <m/>
    <x v="2977"/>
    <n v="820.04"/>
    <m/>
    <s v="CCR&amp;R - Child Care Resource &amp; Referral"/>
    <x v="28"/>
    <s v="- No Location -"/>
    <s v="Erica Wyckoff"/>
  </r>
  <r>
    <s v="5000 - Salaries &amp; Wages"/>
    <s v="Journal"/>
    <x v="33"/>
    <s v="JE572"/>
    <m/>
    <x v="2978"/>
    <n v="600"/>
    <m/>
    <s v="HS - Head Start"/>
    <x v="12"/>
    <s v="- No Location -"/>
    <s v="Lisa Whitfield"/>
  </r>
  <r>
    <s v="5000 - Salaries &amp; Wages"/>
    <s v="Journal"/>
    <x v="33"/>
    <s v="JE572"/>
    <m/>
    <x v="2979"/>
    <n v="1067.94"/>
    <m/>
    <s v="HS - Head Start"/>
    <x v="12"/>
    <s v="- No Location -"/>
    <s v="Janet Leonard"/>
  </r>
  <r>
    <s v="5000 - Salaries &amp; Wages"/>
    <s v="Journal"/>
    <x v="33"/>
    <s v="JE572"/>
    <m/>
    <x v="2980"/>
    <n v="1832.91"/>
    <m/>
    <s v="HS - Head Start"/>
    <x v="12"/>
    <s v="- No Location -"/>
    <s v="ISATA BAH"/>
  </r>
  <r>
    <s v="5000 - Salaries &amp; Wages"/>
    <s v="Journal"/>
    <x v="33"/>
    <s v="JE572"/>
    <m/>
    <x v="2981"/>
    <n v="699"/>
    <m/>
    <s v="CCFP - Child Care Food Program"/>
    <x v="24"/>
    <s v="- No Location -"/>
    <s v="Matthew Ditmar"/>
  </r>
  <r>
    <s v="5000 - Salaries &amp; Wages"/>
    <s v="Journal"/>
    <x v="33"/>
    <s v="JE572"/>
    <m/>
    <x v="2872"/>
    <n v="637.03"/>
    <m/>
    <s v="CSBG - Community Service Block Grant"/>
    <x v="0"/>
    <s v="Admin Office"/>
    <s v="Janessa Rivera"/>
  </r>
  <r>
    <s v="5000 - Salaries &amp; Wages"/>
    <s v="Journal"/>
    <x v="33"/>
    <s v="JE572"/>
    <m/>
    <x v="2982"/>
    <n v="1072.5"/>
    <m/>
    <s v="HS - Head Start"/>
    <x v="12"/>
    <s v="- No Location -"/>
    <s v="Natasha Joseph"/>
  </r>
  <r>
    <s v="5000 - Salaries &amp; Wages"/>
    <s v="Journal"/>
    <x v="33"/>
    <s v="JE572"/>
    <m/>
    <x v="2983"/>
    <n v="719.83"/>
    <m/>
    <s v="HS - Head Start"/>
    <x v="12"/>
    <s v="- No Location -"/>
    <s v="Jennifer Nagy"/>
  </r>
  <r>
    <s v="5000 - Salaries &amp; Wages"/>
    <s v="Journal"/>
    <x v="33"/>
    <s v="JE572"/>
    <m/>
    <x v="2984"/>
    <n v="539.96"/>
    <m/>
    <s v="HF - Healthy Families"/>
    <x v="5"/>
    <s v="- No Location -"/>
    <s v="Stephanie Dixon"/>
  </r>
  <r>
    <s v="5000 - Salaries &amp; Wages"/>
    <s v="Journal"/>
    <x v="33"/>
    <s v="JE572"/>
    <m/>
    <x v="2985"/>
    <n v="1349"/>
    <m/>
    <s v="HS - Head Start"/>
    <x v="12"/>
    <s v="- No Location -"/>
    <s v="Bouchra Benachir"/>
  </r>
  <r>
    <s v="5000 - Salaries &amp; Wages"/>
    <s v="Journal"/>
    <x v="33"/>
    <s v="JE572"/>
    <m/>
    <x v="2986"/>
    <n v="600"/>
    <m/>
    <s v="HS - Head Start"/>
    <x v="12"/>
    <s v="- No Location -"/>
    <s v="Michelle Berry-Davis"/>
  </r>
  <r>
    <s v="5000 - Salaries &amp; Wages"/>
    <s v="Journal"/>
    <x v="33"/>
    <s v="JE572"/>
    <m/>
    <x v="2987"/>
    <n v="950"/>
    <m/>
    <s v="HS - Head Start"/>
    <x v="12"/>
    <s v="- No Location -"/>
    <s v="Garry Mitnaul"/>
  </r>
  <r>
    <s v="5000 - Salaries &amp; Wages"/>
    <s v="Journal"/>
    <x v="33"/>
    <s v="JE572"/>
    <m/>
    <x v="2988"/>
    <n v="840"/>
    <m/>
    <s v="HS - Head Start"/>
    <x v="12"/>
    <s v="- No Location -"/>
    <s v="Doreen Knaupp"/>
  </r>
  <r>
    <s v="5000 - Salaries &amp; Wages"/>
    <s v="Journal"/>
    <x v="33"/>
    <s v="JE572"/>
    <m/>
    <x v="2989"/>
    <n v="1022"/>
    <m/>
    <s v="HS - Head Start"/>
    <x v="12"/>
    <s v="- No Location -"/>
    <s v="Corinna Harris"/>
  </r>
  <r>
    <s v="5000 - Salaries &amp; Wages"/>
    <s v="Journal"/>
    <x v="33"/>
    <s v="JE572"/>
    <m/>
    <x v="2849"/>
    <n v="393.25"/>
    <m/>
    <s v="CCFP - Child Care Food Program"/>
    <x v="24"/>
    <s v="Admin Office"/>
    <s v="Gary Mease"/>
  </r>
  <r>
    <s v="5000 - Salaries &amp; Wages"/>
    <s v="Journal"/>
    <x v="33"/>
    <s v="JE572"/>
    <m/>
    <x v="2990"/>
    <n v="840"/>
    <m/>
    <s v="CCFP - Child Care Food Program"/>
    <x v="24"/>
    <s v="- No Location -"/>
    <s v="Samarjit Sharma"/>
  </r>
  <r>
    <s v="5000 - Salaries &amp; Wages"/>
    <s v="Journal"/>
    <x v="33"/>
    <s v="JE572"/>
    <m/>
    <x v="2872"/>
    <n v="97.49"/>
    <m/>
    <s v="HF - Healthy Families"/>
    <x v="4"/>
    <s v="Admin Office"/>
    <s v="Janessa Rivera"/>
  </r>
  <r>
    <s v="5000 - Salaries &amp; Wages"/>
    <s v="Journal"/>
    <x v="33"/>
    <s v="JE572"/>
    <m/>
    <x v="2866"/>
    <n v="55.07"/>
    <m/>
    <s v="CCYC - Community Council of Young Children"/>
    <x v="22"/>
    <s v="Admin Office"/>
    <s v="Amie Sharer"/>
  </r>
  <r>
    <s v="5000 - Salaries &amp; Wages"/>
    <s v="Journal"/>
    <x v="33"/>
    <s v="JE572"/>
    <m/>
    <x v="2863"/>
    <n v="1116.01"/>
    <m/>
    <s v="HF - Healthy Families"/>
    <x v="5"/>
    <s v="- No Location -"/>
    <s v="Claire Garner"/>
  </r>
  <r>
    <s v="5000 - Salaries &amp; Wages"/>
    <s v="Journal"/>
    <x v="33"/>
    <s v="JE572"/>
    <m/>
    <x v="2991"/>
    <n v="936"/>
    <m/>
    <s v="HS - Head Start"/>
    <x v="12"/>
    <s v="- No Location -"/>
    <s v="Carolyn Weston"/>
  </r>
  <r>
    <s v="5000 - Salaries &amp; Wages"/>
    <s v="Journal"/>
    <x v="33"/>
    <s v="JE572"/>
    <m/>
    <x v="2992"/>
    <n v="852"/>
    <m/>
    <s v="HS - Head Start"/>
    <x v="12"/>
    <s v="- No Location -"/>
    <s v="Laura McRae"/>
  </r>
  <r>
    <s v="5000 - Salaries &amp; Wages"/>
    <s v="Journal"/>
    <x v="33"/>
    <s v="JE572"/>
    <m/>
    <x v="2993"/>
    <n v="350"/>
    <m/>
    <s v="HS - Head Start"/>
    <x v="12"/>
    <s v="- No Location -"/>
    <s v="Kelly Marquis"/>
  </r>
  <r>
    <s v="5000 - Salaries &amp; Wages"/>
    <s v="Journal"/>
    <x v="33"/>
    <s v="JE572"/>
    <m/>
    <x v="2994"/>
    <n v="902.5"/>
    <m/>
    <s v="HS - Head Start"/>
    <x v="12"/>
    <s v="- No Location -"/>
    <s v="Stephanie Johnson"/>
  </r>
  <r>
    <s v="5000 - Salaries &amp; Wages"/>
    <s v="Journal"/>
    <x v="33"/>
    <s v="JE572"/>
    <m/>
    <x v="2892"/>
    <n v="188.88"/>
    <m/>
    <s v="USF - Universal Service Fund"/>
    <x v="9"/>
    <s v="Admin Office"/>
    <s v="Elayne Schermerhorn"/>
  </r>
  <r>
    <s v="5000 - Salaries &amp; Wages"/>
    <s v="Journal"/>
    <x v="33"/>
    <s v="JE572"/>
    <m/>
    <x v="2995"/>
    <n v="962"/>
    <m/>
    <s v="HS - Head Start"/>
    <x v="12"/>
    <s v="- No Location -"/>
    <s v="Ruth Amankona"/>
  </r>
  <r>
    <s v="5000 - Salaries &amp; Wages"/>
    <s v="Journal"/>
    <x v="33"/>
    <s v="JE572"/>
    <m/>
    <x v="2996"/>
    <n v="540"/>
    <m/>
    <s v="HS - Head Start"/>
    <x v="12"/>
    <s v="- No Location -"/>
    <s v="Tammy Joyce"/>
  </r>
  <r>
    <s v="5000 - Salaries &amp; Wages"/>
    <s v="Journal"/>
    <x v="33"/>
    <s v="JE572"/>
    <m/>
    <x v="2997"/>
    <n v="1670.31"/>
    <m/>
    <s v="HS - Head Start"/>
    <x v="12"/>
    <s v="- No Location -"/>
    <s v="Seham Azabawi"/>
  </r>
  <r>
    <s v="5000 - Salaries &amp; Wages"/>
    <s v="Journal"/>
    <x v="33"/>
    <s v="JE572"/>
    <m/>
    <x v="2866"/>
    <n v="119.8"/>
    <m/>
    <s v="EHS - Early Head Start"/>
    <x v="6"/>
    <s v="Admin Office"/>
    <s v="Amie Sharer"/>
  </r>
  <r>
    <s v="5000 - Salaries &amp; Wages"/>
    <s v="Journal"/>
    <x v="33"/>
    <s v="JE572"/>
    <m/>
    <x v="2998"/>
    <n v="958.2"/>
    <m/>
    <s v="CCR&amp;R - Child Care Resource &amp; Referral"/>
    <x v="28"/>
    <s v="- No Location -"/>
    <s v="Victoria Reger"/>
  </r>
  <r>
    <s v="5000 - Salaries &amp; Wages"/>
    <s v="Journal"/>
    <x v="33"/>
    <s v="JE572"/>
    <m/>
    <x v="2999"/>
    <n v="917.83"/>
    <m/>
    <s v="HS - Head Start"/>
    <x v="12"/>
    <s v="- No Location -"/>
    <s v="Danielle Jakubowski"/>
  </r>
  <r>
    <s v="5000 - Salaries &amp; Wages"/>
    <s v="Journal"/>
    <x v="33"/>
    <s v="JE572"/>
    <m/>
    <x v="3000"/>
    <n v="256.63"/>
    <m/>
    <s v="CSBG - Community Service Block Grant"/>
    <x v="17"/>
    <s v="- No Location -"/>
    <s v="Melonie Vazquez"/>
  </r>
  <r>
    <s v="5000 - Salaries &amp; Wages"/>
    <s v="Journal"/>
    <x v="33"/>
    <s v="JE572"/>
    <m/>
    <x v="3001"/>
    <n v="600"/>
    <m/>
    <s v="HS - Head Start"/>
    <x v="12"/>
    <s v="- No Location -"/>
    <s v="Samaka Empson"/>
  </r>
  <r>
    <s v="5000 - Salaries &amp; Wages"/>
    <s v="Journal"/>
    <x v="33"/>
    <s v="JE572"/>
    <m/>
    <x v="3002"/>
    <n v="612"/>
    <m/>
    <s v="HS - Head Start"/>
    <x v="12"/>
    <s v="- No Location -"/>
    <s v="Dylan Hall"/>
  </r>
  <r>
    <s v="5000 - Salaries &amp; Wages"/>
    <s v="Journal"/>
    <x v="33"/>
    <s v="JE572"/>
    <m/>
    <x v="3003"/>
    <n v="870"/>
    <m/>
    <s v="HS - Head Start"/>
    <x v="12"/>
    <s v="- No Location -"/>
    <s v="Tara Cavanagh"/>
  </r>
  <r>
    <s v="5000 - Salaries &amp; Wages"/>
    <s v="Journal"/>
    <x v="33"/>
    <s v="JE572"/>
    <m/>
    <x v="2883"/>
    <n v="146"/>
    <m/>
    <s v="USF - Universal Service Fund"/>
    <x v="9"/>
    <s v="Admin Office"/>
    <s v="Greta Peterson"/>
  </r>
  <r>
    <s v="5000 - Salaries &amp; Wages"/>
    <s v="Journal"/>
    <x v="33"/>
    <s v="JE572"/>
    <m/>
    <x v="3004"/>
    <n v="812.89"/>
    <m/>
    <s v="CCR&amp;R - Child Care Resource &amp; Referral"/>
    <x v="28"/>
    <s v="- No Location -"/>
    <s v="Janelle Yvette Sample"/>
  </r>
  <r>
    <s v="5000 - Salaries &amp; Wages"/>
    <s v="Journal"/>
    <x v="33"/>
    <s v="JE572"/>
    <m/>
    <x v="3005"/>
    <n v="1339.42"/>
    <m/>
    <s v="HS - Head Start"/>
    <x v="12"/>
    <s v="- No Location -"/>
    <s v="Bibiana Arreguin"/>
  </r>
  <r>
    <s v="5000 - Salaries &amp; Wages"/>
    <s v="Journal"/>
    <x v="33"/>
    <s v="JE572"/>
    <m/>
    <x v="3006"/>
    <n v="721.62"/>
    <m/>
    <s v="HS - Head Start"/>
    <x v="12"/>
    <s v="- No Location -"/>
    <s v="Jennifer Elder"/>
  </r>
  <r>
    <s v="5000 - Salaries &amp; Wages"/>
    <s v="Journal"/>
    <x v="33"/>
    <s v="JE572"/>
    <m/>
    <x v="2930"/>
    <n v="101.54"/>
    <m/>
    <s v="CCFP - Child Care Food Program"/>
    <x v="24"/>
    <s v="Admin Office"/>
    <s v="Francine Taylor"/>
  </r>
  <r>
    <s v="5000 - Salaries &amp; Wages"/>
    <s v="Journal"/>
    <x v="33"/>
    <s v="JE572"/>
    <m/>
    <x v="2866"/>
    <n v="55.2"/>
    <m/>
    <s v="HF - Healthy Families"/>
    <x v="5"/>
    <s v="Admin Office"/>
    <s v="Amie Sharer"/>
  </r>
  <r>
    <s v="5000 - Salaries &amp; Wages"/>
    <s v="Journal"/>
    <x v="33"/>
    <s v="JE572"/>
    <m/>
    <x v="3007"/>
    <n v="1004.54"/>
    <m/>
    <s v="CCR&amp;R - Child Care Resource &amp; Referral"/>
    <x v="28"/>
    <s v="- No Location -"/>
    <s v="Bonnie Logan"/>
  </r>
  <r>
    <s v="5000 - Salaries &amp; Wages"/>
    <s v="Journal"/>
    <x v="33"/>
    <s v="JE572"/>
    <m/>
    <x v="3008"/>
    <n v="1332.21"/>
    <m/>
    <s v="HF - Healthy Families"/>
    <x v="4"/>
    <s v="- No Location -"/>
    <s v="Mary Kennedy"/>
  </r>
  <r>
    <s v="5000 - Salaries &amp; Wages"/>
    <s v="Journal"/>
    <x v="33"/>
    <s v="JE572"/>
    <m/>
    <x v="3009"/>
    <n v="759.08"/>
    <m/>
    <s v="EHS - Early Head Start"/>
    <x v="6"/>
    <s v="- No Location -"/>
    <s v="Amylir Torres"/>
  </r>
  <r>
    <s v="5000 - Salaries &amp; Wages"/>
    <s v="Journal"/>
    <x v="33"/>
    <s v="JE572"/>
    <m/>
    <x v="3010"/>
    <n v="902.36"/>
    <m/>
    <s v="CCR&amp;R - Child Care Resource &amp; Referral"/>
    <x v="30"/>
    <s v="- No Location -"/>
    <s v="Vivyan Saloka"/>
  </r>
  <r>
    <s v="5000 - Salaries &amp; Wages"/>
    <s v="Journal"/>
    <x v="33"/>
    <s v="JE572"/>
    <m/>
    <x v="2849"/>
    <n v="330.5"/>
    <m/>
    <s v="CCR&amp;R - Child Care Resource &amp; Referral"/>
    <x v="18"/>
    <s v="Admin Office"/>
    <s v="Gary Mease"/>
  </r>
  <r>
    <s v="5000 - Salaries &amp; Wages"/>
    <s v="Journal"/>
    <x v="33"/>
    <s v="JE572"/>
    <m/>
    <x v="3011"/>
    <n v="852"/>
    <m/>
    <s v="CCFP - Child Care Food Program"/>
    <x v="24"/>
    <s v="- No Location -"/>
    <s v="Deniz Genc"/>
  </r>
  <r>
    <s v="5000 - Salaries &amp; Wages"/>
    <s v="Journal"/>
    <x v="33"/>
    <s v="JE572"/>
    <m/>
    <x v="2946"/>
    <n v="373.31"/>
    <m/>
    <s v="HS - Head Start"/>
    <x v="12"/>
    <s v="- No Location -"/>
    <s v="Andrew Stellwag"/>
  </r>
  <r>
    <s v="5000 - Salaries &amp; Wages"/>
    <s v="Journal"/>
    <x v="33"/>
    <s v="JE572"/>
    <m/>
    <x v="3012"/>
    <n v="1046.5"/>
    <m/>
    <s v="HS - Head Start"/>
    <x v="12"/>
    <s v="- No Location -"/>
    <s v="Melinda Bowman-Williams"/>
  </r>
  <r>
    <s v="5000 - Salaries &amp; Wages"/>
    <s v="Journal"/>
    <x v="33"/>
    <s v="JE572"/>
    <m/>
    <x v="2892"/>
    <n v="2285.52"/>
    <m/>
    <s v="HS - Head Start"/>
    <x v="12"/>
    <s v="Admin Office"/>
    <s v="Elayne Schermerhorn"/>
  </r>
  <r>
    <s v="5000 - Salaries &amp; Wages"/>
    <s v="Journal"/>
    <x v="33"/>
    <s v="JE572"/>
    <m/>
    <x v="3013"/>
    <n v="476.5"/>
    <m/>
    <s v="CSBG - Community Service Block Grant"/>
    <x v="0"/>
    <s v="- No Location -"/>
    <s v="Rovenna Overton"/>
  </r>
  <r>
    <s v="5000 - Salaries &amp; Wages"/>
    <s v="Journal"/>
    <x v="33"/>
    <s v="JE572"/>
    <m/>
    <x v="2873"/>
    <n v="899.4"/>
    <m/>
    <s v="CSBG - Community Service Block Grant"/>
    <x v="17"/>
    <s v="- No Location -"/>
    <s v="Sheila Hughes"/>
  </r>
  <r>
    <s v="5000 - Salaries &amp; Wages"/>
    <s v="Journal"/>
    <x v="33"/>
    <s v="JE572"/>
    <m/>
    <x v="2896"/>
    <n v="148.78"/>
    <m/>
    <s v="EHS - Early Head Start"/>
    <x v="6"/>
    <s v="- No Location -"/>
    <s v="Tammy Joyce"/>
  </r>
  <r>
    <s v="5000 - Salaries &amp; Wages"/>
    <s v="Journal"/>
    <x v="33"/>
    <s v="JE572"/>
    <m/>
    <x v="3014"/>
    <n v="1363.25"/>
    <m/>
    <s v="HS - Head Start"/>
    <x v="12"/>
    <s v="- No Location -"/>
    <s v="Moraima Gonzalez"/>
  </r>
  <r>
    <s v="5000 - Salaries &amp; Wages"/>
    <s v="Journal"/>
    <x v="33"/>
    <s v="JE572"/>
    <m/>
    <x v="3015"/>
    <n v="399"/>
    <m/>
    <s v="HS - Head Start"/>
    <x v="12"/>
    <s v="- No Location -"/>
    <s v="Jenna Orfe"/>
  </r>
  <r>
    <s v="5000 - Salaries &amp; Wages"/>
    <s v="Journal"/>
    <x v="33"/>
    <s v="JE572"/>
    <m/>
    <x v="3016"/>
    <n v="294"/>
    <m/>
    <s v="HS - Head Start"/>
    <x v="12"/>
    <s v="- No Location -"/>
    <s v="Ta'Jah Conyers"/>
  </r>
  <r>
    <s v="5000 - Salaries &amp; Wages"/>
    <s v="Journal"/>
    <x v="33"/>
    <s v="JE572"/>
    <m/>
    <x v="3017"/>
    <n v="1330.38"/>
    <m/>
    <s v="EHS - Early Head Start"/>
    <x v="6"/>
    <s v="- No Location -"/>
    <s v="Ayanna Martin"/>
  </r>
  <r>
    <s v="5000 - Salaries &amp; Wages"/>
    <s v="Journal"/>
    <x v="33"/>
    <s v="JE572"/>
    <m/>
    <x v="2865"/>
    <n v="934.43"/>
    <m/>
    <s v="EHS - Early Head Start"/>
    <x v="6"/>
    <s v="- No Location -"/>
    <s v="Donna Wilbur"/>
  </r>
  <r>
    <s v="5000 - Salaries &amp; Wages"/>
    <s v="Journal"/>
    <x v="33"/>
    <s v="JE572"/>
    <m/>
    <x v="3018"/>
    <n v="1064"/>
    <m/>
    <s v="HS - Head Start"/>
    <x v="12"/>
    <s v="- No Location -"/>
    <s v="Kristy Rudzenski"/>
  </r>
  <r>
    <s v="5000 - Salaries &amp; Wages"/>
    <s v="Journal"/>
    <x v="33"/>
    <s v="JE572"/>
    <m/>
    <x v="2866"/>
    <n v="23.05"/>
    <m/>
    <s v="HPRP2 - Homeless Prevention Rapid Rehousing"/>
    <x v="8"/>
    <s v="Admin Office"/>
    <s v="Amie Sharer"/>
  </r>
  <r>
    <s v="5000 - Salaries &amp; Wages"/>
    <s v="Journal"/>
    <x v="33"/>
    <s v="JE572"/>
    <m/>
    <x v="3019"/>
    <n v="1386.4"/>
    <m/>
    <s v="HF - Healthy Families"/>
    <x v="5"/>
    <s v="- No Location -"/>
    <s v="Ann Drennon"/>
  </r>
  <r>
    <s v="5000 - Salaries &amp; Wages"/>
    <s v="Journal"/>
    <x v="33"/>
    <s v="JE572"/>
    <m/>
    <x v="3020"/>
    <n v="846.24"/>
    <m/>
    <s v="EHS - Early Head Start"/>
    <x v="6"/>
    <s v="- No Location -"/>
    <s v="Katilynn Ditzel"/>
  </r>
  <r>
    <s v="5000 - Salaries &amp; Wages"/>
    <s v="Journal"/>
    <x v="33"/>
    <s v="JE572"/>
    <m/>
    <x v="3021"/>
    <n v="840"/>
    <m/>
    <s v="HS - Head Start"/>
    <x v="12"/>
    <s v="- No Location -"/>
    <s v="May Elkady"/>
  </r>
  <r>
    <s v="5000 - Salaries &amp; Wages"/>
    <s v="Journal"/>
    <x v="33"/>
    <s v="JE572"/>
    <m/>
    <x v="3013"/>
    <n v="1231.25"/>
    <m/>
    <s v="USF - Universal Service Fund"/>
    <x v="9"/>
    <s v="- No Location -"/>
    <s v="Rovenna Overton"/>
  </r>
  <r>
    <s v="5000 - Salaries &amp; Wages"/>
    <s v="Journal"/>
    <x v="33"/>
    <s v="JE572"/>
    <m/>
    <x v="3022"/>
    <n v="1155.17"/>
    <m/>
    <s v="EHS - Early Head Start"/>
    <x v="6"/>
    <s v="- No Location -"/>
    <s v="Toxi Miller"/>
  </r>
  <r>
    <s v="5000 - Salaries &amp; Wages"/>
    <s v="Journal"/>
    <x v="33"/>
    <s v="JE572"/>
    <m/>
    <x v="2883"/>
    <n v="700.77"/>
    <m/>
    <s v="HS - Head Start"/>
    <x v="12"/>
    <s v="Admin Office"/>
    <s v="Greta Peterson"/>
  </r>
  <r>
    <s v="5000 - Salaries &amp; Wages"/>
    <s v="Journal"/>
    <x v="33"/>
    <s v="JE572"/>
    <m/>
    <x v="2930"/>
    <n v="974.76"/>
    <m/>
    <s v="HS - Head Start"/>
    <x v="12"/>
    <s v="Admin Office"/>
    <s v="Francine Taylor"/>
  </r>
  <r>
    <s v="5000 - Salaries &amp; Wages"/>
    <s v="Journal"/>
    <x v="33"/>
    <s v="JE572"/>
    <m/>
    <x v="3013"/>
    <n v="344.34"/>
    <m/>
    <s v="HPRP2 - Homeless Prevention Rapid Rehousing"/>
    <x v="8"/>
    <s v="- No Location -"/>
    <s v="Rovenna Overton"/>
  </r>
  <r>
    <s v="5000 - Salaries &amp; Wages"/>
    <s v="Journal"/>
    <x v="33"/>
    <s v="JE572"/>
    <m/>
    <x v="3000"/>
    <n v="1094.03"/>
    <m/>
    <s v="HPRP2 - Homeless Prevention Rapid Rehousing"/>
    <x v="8"/>
    <s v="- No Location -"/>
    <s v="Melonie Vazquez"/>
  </r>
  <r>
    <s v="5000 - Salaries &amp; Wages"/>
    <s v="Journal"/>
    <x v="33"/>
    <s v="JE572"/>
    <m/>
    <x v="3023"/>
    <n v="1449.35"/>
    <m/>
    <s v="HF - Healthy Families"/>
    <x v="4"/>
    <s v="- No Location -"/>
    <s v="Elizabeth Boehmke"/>
  </r>
  <r>
    <s v="5000 - Salaries &amp; Wages"/>
    <s v="Journal"/>
    <x v="33"/>
    <s v="JE572"/>
    <m/>
    <x v="3024"/>
    <n v="1183.98"/>
    <m/>
    <s v="HS - Head Start"/>
    <x v="12"/>
    <s v="- No Location -"/>
    <s v="Bobby Johnson"/>
  </r>
  <r>
    <s v="5000 - Salaries &amp; Wages"/>
    <s v="Journal"/>
    <x v="33"/>
    <s v="JE572"/>
    <m/>
    <x v="3025"/>
    <n v="826.11"/>
    <m/>
    <s v="CCR&amp;R - Child Care Resource &amp; Referral"/>
    <x v="28"/>
    <s v="- No Location -"/>
    <s v="Donna Conley"/>
  </r>
  <r>
    <s v="5000 - Salaries &amp; Wages"/>
    <s v="Journal"/>
    <x v="33"/>
    <s v="JE572"/>
    <m/>
    <x v="3026"/>
    <n v="786"/>
    <m/>
    <s v="HS - Head Start"/>
    <x v="12"/>
    <s v="- No Location -"/>
    <s v="Kayla Brito"/>
  </r>
  <r>
    <s v="5000 - Salaries &amp; Wages"/>
    <s v="Journal"/>
    <x v="33"/>
    <s v="JE572"/>
    <m/>
    <x v="2961"/>
    <n v="307.87"/>
    <m/>
    <s v="CCR&amp;R - Child Care Resource &amp; Referral"/>
    <x v="18"/>
    <s v="Admin Office"/>
    <s v="Darshpreet Thind"/>
  </r>
  <r>
    <s v="5000 - Salaries &amp; Wages"/>
    <s v="Journal"/>
    <x v="33"/>
    <s v="JE572"/>
    <m/>
    <x v="3027"/>
    <n v="950"/>
    <m/>
    <s v="HS - Head Start"/>
    <x v="12"/>
    <s v="- No Location -"/>
    <s v="Ashley Cummings"/>
  </r>
  <r>
    <s v="5000 - Salaries &amp; Wages"/>
    <s v="Journal"/>
    <x v="33"/>
    <s v="JE572"/>
    <m/>
    <x v="2930"/>
    <n v="588.91999999999996"/>
    <m/>
    <s v="CCR&amp;R - Child Care Resource &amp; Referral"/>
    <x v="18"/>
    <s v="Admin Office"/>
    <s v="Francine Taylor"/>
  </r>
  <r>
    <s v="5000 - Salaries &amp; Wages"/>
    <s v="Journal"/>
    <x v="33"/>
    <s v="JE572"/>
    <m/>
    <x v="2853"/>
    <n v="69.42"/>
    <m/>
    <s v="CCYC - Community Council of Young Children"/>
    <x v="22"/>
    <s v="Admin Office"/>
    <s v="Kyle Edwards"/>
  </r>
  <r>
    <s v="5000 - Salaries &amp; Wages"/>
    <s v="Journal"/>
    <x v="33"/>
    <s v="JE572"/>
    <m/>
    <x v="3028"/>
    <n v="1207.98"/>
    <m/>
    <s v="HF - Healthy Families"/>
    <x v="5"/>
    <s v="- No Location -"/>
    <s v="Susan Margolis"/>
  </r>
  <r>
    <s v="5000 - Salaries &amp; Wages"/>
    <s v="Journal"/>
    <x v="33"/>
    <s v="JE572"/>
    <m/>
    <x v="2853"/>
    <n v="487.16"/>
    <m/>
    <s v="CSBG - Community Service Block Grant"/>
    <x v="0"/>
    <s v="Admin Office"/>
    <s v="Kyle Edwards"/>
  </r>
  <r>
    <s v="5000 - Salaries &amp; Wages"/>
    <s v="Journal"/>
    <x v="33"/>
    <s v="JE572"/>
    <m/>
    <x v="3029"/>
    <n v="912"/>
    <m/>
    <s v="HS - Head Start"/>
    <x v="12"/>
    <s v="- No Location -"/>
    <s v="Carrie Dougherty"/>
  </r>
  <r>
    <s v="5000 - Salaries &amp; Wages"/>
    <s v="Journal"/>
    <x v="33"/>
    <s v="JE572"/>
    <m/>
    <x v="3030"/>
    <n v="520.33000000000004"/>
    <m/>
    <s v="HS - Head Start"/>
    <x v="12"/>
    <s v="- No Location -"/>
    <s v="Miriam Claudio"/>
  </r>
  <r>
    <s v="5000 - Salaries &amp; Wages"/>
    <s v="Journal"/>
    <x v="33"/>
    <s v="JE572"/>
    <m/>
    <x v="2984"/>
    <n v="303.73"/>
    <m/>
    <s v="HF - Healthy Families"/>
    <x v="21"/>
    <s v="- No Location -"/>
    <s v="Stephanie Dixon"/>
  </r>
  <r>
    <s v="5000 - Salaries &amp; Wages"/>
    <s v="Journal"/>
    <x v="33"/>
    <s v="JE572"/>
    <m/>
    <x v="3031"/>
    <n v="873.41"/>
    <m/>
    <s v="EHS - Early Head Start"/>
    <x v="6"/>
    <s v="- No Location -"/>
    <s v="Nina Holmes"/>
  </r>
  <r>
    <s v="5000 - Salaries &amp; Wages"/>
    <s v="Journal"/>
    <x v="33"/>
    <s v="JE572"/>
    <m/>
    <x v="3032"/>
    <n v="771.68"/>
    <m/>
    <s v="EHS - Early Head Start"/>
    <x v="6"/>
    <s v="- No Location -"/>
    <s v="Lucy Couvertier"/>
  </r>
  <r>
    <s v="5000 - Salaries &amp; Wages"/>
    <s v="Journal"/>
    <x v="33"/>
    <s v="JE572"/>
    <m/>
    <x v="3033"/>
    <n v="600"/>
    <m/>
    <s v="HS - Head Start"/>
    <x v="12"/>
    <s v="- No Location -"/>
    <s v="Mellasiah Dixon"/>
  </r>
  <r>
    <s v="5000 - Salaries &amp; Wages"/>
    <s v="Journal"/>
    <x v="33"/>
    <s v="JE572"/>
    <m/>
    <x v="3034"/>
    <n v="2126.2800000000002"/>
    <m/>
    <s v="HS - Head Start"/>
    <x v="12"/>
    <s v="- No Location -"/>
    <s v="Megan Rodrigues"/>
  </r>
  <r>
    <s v="5000 - Salaries &amp; Wages"/>
    <s v="Journal"/>
    <x v="33"/>
    <s v="JE572"/>
    <m/>
    <x v="3035"/>
    <n v="1343.56"/>
    <m/>
    <s v="HF - Healthy Families"/>
    <x v="5"/>
    <s v="- No Location -"/>
    <s v="Bridgett Pollard"/>
  </r>
  <r>
    <s v="5000 - Salaries &amp; Wages"/>
    <s v="Journal"/>
    <x v="33"/>
    <s v="JE572"/>
    <m/>
    <x v="3036"/>
    <n v="813.09"/>
    <m/>
    <s v="CCFP - Child Care Food Program"/>
    <x v="24"/>
    <s v="- No Location -"/>
    <s v="William Carson"/>
  </r>
  <r>
    <s v="5000 - Salaries &amp; Wages"/>
    <s v="Journal"/>
    <x v="34"/>
    <s v="JE595"/>
    <m/>
    <x v="3037"/>
    <n v="777.08"/>
    <m/>
    <s v="EHS - Early Head Start"/>
    <x v="6"/>
    <s v="- No Location -"/>
    <s v="Amylir Torres"/>
  </r>
  <r>
    <s v="5000 - Salaries &amp; Wages"/>
    <s v="Journal"/>
    <x v="34"/>
    <s v="JE595"/>
    <m/>
    <x v="3038"/>
    <n v="1145.8900000000001"/>
    <m/>
    <s v="CCR&amp;R - Child Care Resource &amp; Referral"/>
    <x v="28"/>
    <s v="- No Location -"/>
    <s v="Wanda Fisher"/>
  </r>
  <r>
    <s v="5000 - Salaries &amp; Wages"/>
    <s v="Journal"/>
    <x v="34"/>
    <s v="JE595"/>
    <m/>
    <x v="3039"/>
    <n v="679.03"/>
    <m/>
    <s v="HS - Head Start"/>
    <x v="12"/>
    <s v="- No Location -"/>
    <s v="Nasirah Aminuddin"/>
  </r>
  <r>
    <s v="5000 - Salaries &amp; Wages"/>
    <s v="Journal"/>
    <x v="34"/>
    <s v="JE595"/>
    <m/>
    <x v="3040"/>
    <n v="392"/>
    <m/>
    <s v="HS - Head Start"/>
    <x v="12"/>
    <s v="- No Location -"/>
    <s v="Kelly Marquis"/>
  </r>
  <r>
    <s v="5000 - Salaries &amp; Wages"/>
    <s v="Journal"/>
    <x v="34"/>
    <s v="JE595"/>
    <m/>
    <x v="3041"/>
    <n v="2276.08"/>
    <m/>
    <s v="HS - Head Start"/>
    <x v="12"/>
    <s v="Admin Office"/>
    <s v="Elayne Schermerhorn"/>
  </r>
  <r>
    <s v="5000 - Salaries &amp; Wages"/>
    <s v="Journal"/>
    <x v="34"/>
    <s v="JE595"/>
    <m/>
    <x v="3042"/>
    <n v="843"/>
    <m/>
    <s v="HS - Head Start"/>
    <x v="12"/>
    <s v="- No Location -"/>
    <s v="Doreen Knaupp"/>
  </r>
  <r>
    <s v="5000 - Salaries &amp; Wages"/>
    <s v="Journal"/>
    <x v="34"/>
    <s v="JE595"/>
    <m/>
    <x v="3043"/>
    <n v="70.680000000000007"/>
    <m/>
    <s v="CCYC - Community Council of Young Children"/>
    <x v="22"/>
    <s v="Admin Office"/>
    <s v="Kyle Edwards"/>
  </r>
  <r>
    <s v="5000 - Salaries &amp; Wages"/>
    <s v="Journal"/>
    <x v="34"/>
    <s v="JE595"/>
    <m/>
    <x v="3044"/>
    <n v="1565.31"/>
    <m/>
    <s v="CSBG - Community Service Block Grant"/>
    <x v="0"/>
    <s v="Admin Office"/>
    <s v="Manvir Gill"/>
  </r>
  <r>
    <s v="5000 - Salaries &amp; Wages"/>
    <s v="Journal"/>
    <x v="34"/>
    <s v="JE595"/>
    <m/>
    <x v="3045"/>
    <n v="386.4"/>
    <m/>
    <s v="Edgewater Park"/>
    <x v="29"/>
    <s v="- No Location -"/>
    <s v="Hafize Firat"/>
  </r>
  <r>
    <s v="5000 - Salaries &amp; Wages"/>
    <s v="Journal"/>
    <x v="34"/>
    <s v="JE595"/>
    <m/>
    <x v="3046"/>
    <n v="675"/>
    <m/>
    <s v="HS - Head Start"/>
    <x v="12"/>
    <s v="- No Location -"/>
    <s v="Sabrina Manir"/>
  </r>
  <r>
    <s v="5000 - Salaries &amp; Wages"/>
    <s v="Journal"/>
    <x v="34"/>
    <s v="JE595"/>
    <m/>
    <x v="3047"/>
    <n v="887.76"/>
    <m/>
    <s v="HS - Head Start"/>
    <x v="12"/>
    <s v="- No Location -"/>
    <s v="Rita Jenkins"/>
  </r>
  <r>
    <s v="5000 - Salaries &amp; Wages"/>
    <s v="Journal"/>
    <x v="34"/>
    <s v="JE595"/>
    <m/>
    <x v="3048"/>
    <n v="757.53"/>
    <m/>
    <s v="HF - Healthy Families"/>
    <x v="4"/>
    <s v="- No Location -"/>
    <s v="Claire Garner"/>
  </r>
  <r>
    <s v="5000 - Salaries &amp; Wages"/>
    <s v="Journal"/>
    <x v="34"/>
    <s v="JE595"/>
    <m/>
    <x v="3049"/>
    <n v="906.67"/>
    <m/>
    <s v="CCR&amp;R - Child Care Resource &amp; Referral"/>
    <x v="28"/>
    <s v="- No Location -"/>
    <s v="Andrea Ferrare"/>
  </r>
  <r>
    <s v="5000 - Salaries &amp; Wages"/>
    <s v="Journal"/>
    <x v="34"/>
    <s v="JE595"/>
    <m/>
    <x v="3050"/>
    <n v="418.01"/>
    <m/>
    <s v="HS - Head Start"/>
    <x v="12"/>
    <s v="- No Location -"/>
    <s v="Reyhan Canturk"/>
  </r>
  <r>
    <s v="5000 - Salaries &amp; Wages"/>
    <s v="Journal"/>
    <x v="34"/>
    <s v="JE595"/>
    <m/>
    <x v="3051"/>
    <n v="624"/>
    <m/>
    <s v="HS - Head Start"/>
    <x v="12"/>
    <s v="- No Location -"/>
    <s v="Michelle Berry-Davis"/>
  </r>
  <r>
    <s v="5000 - Salaries &amp; Wages"/>
    <s v="Journal"/>
    <x v="34"/>
    <s v="JE595"/>
    <m/>
    <x v="3052"/>
    <n v="876"/>
    <m/>
    <s v="HS - Head Start"/>
    <x v="12"/>
    <s v="- No Location -"/>
    <s v="Yvette Carpenter"/>
  </r>
  <r>
    <s v="5000 - Salaries &amp; Wages"/>
    <s v="Journal"/>
    <x v="34"/>
    <s v="JE595"/>
    <m/>
    <x v="3053"/>
    <n v="273"/>
    <m/>
    <s v="HS - Head Start"/>
    <x v="12"/>
    <s v="- No Location -"/>
    <s v="Courtney Saxton"/>
  </r>
  <r>
    <s v="5000 - Salaries &amp; Wages"/>
    <s v="Journal"/>
    <x v="34"/>
    <s v="JE595"/>
    <m/>
    <x v="3054"/>
    <n v="1409.95"/>
    <m/>
    <s v="HS - Head Start"/>
    <x v="12"/>
    <s v="- No Location -"/>
    <s v="Christiana Buffett"/>
  </r>
  <r>
    <s v="5000 - Salaries &amp; Wages"/>
    <s v="Journal"/>
    <x v="34"/>
    <s v="JE595"/>
    <m/>
    <x v="3055"/>
    <n v="988"/>
    <m/>
    <s v="HS - Head Start"/>
    <x v="12"/>
    <s v="- No Location -"/>
    <s v="John Baker"/>
  </r>
  <r>
    <s v="5000 - Salaries &amp; Wages"/>
    <s v="Journal"/>
    <x v="34"/>
    <s v="JE595"/>
    <m/>
    <x v="3056"/>
    <n v="762.92"/>
    <m/>
    <s v="CCFP - Child Care Food Program"/>
    <x v="24"/>
    <s v="- No Location -"/>
    <s v="Gabrielle Morton"/>
  </r>
  <r>
    <s v="5000 - Salaries &amp; Wages"/>
    <s v="Journal"/>
    <x v="34"/>
    <s v="JE595"/>
    <m/>
    <x v="3057"/>
    <n v="846"/>
    <m/>
    <s v="CCFP - Child Care Food Program"/>
    <x v="24"/>
    <s v="- No Location -"/>
    <s v="Deniz Genc"/>
  </r>
  <r>
    <s v="5000 - Salaries &amp; Wages"/>
    <s v="Journal"/>
    <x v="34"/>
    <s v="JE595"/>
    <m/>
    <x v="3058"/>
    <n v="807.5"/>
    <m/>
    <s v="HS - Head Start"/>
    <x v="12"/>
    <s v="- No Location -"/>
    <s v="Stephanie Johnson"/>
  </r>
  <r>
    <s v="5000 - Salaries &amp; Wages"/>
    <s v="Journal"/>
    <x v="34"/>
    <s v="JE595"/>
    <m/>
    <x v="3059"/>
    <n v="99.51"/>
    <m/>
    <s v="CSBG - Community Service Block Grant"/>
    <x v="0"/>
    <s v="Admin Office"/>
    <s v="Francine Taylor"/>
  </r>
  <r>
    <s v="5000 - Salaries &amp; Wages"/>
    <s v="Journal"/>
    <x v="34"/>
    <s v="JE595"/>
    <m/>
    <x v="3060"/>
    <n v="1358.5"/>
    <m/>
    <s v="HS - Head Start"/>
    <x v="12"/>
    <s v="- No Location -"/>
    <s v="Jenna Orfe"/>
  </r>
  <r>
    <s v="5000 - Salaries &amp; Wages"/>
    <s v="Journal"/>
    <x v="34"/>
    <s v="JE595"/>
    <m/>
    <x v="3061"/>
    <n v="849"/>
    <m/>
    <s v="CCFP - Child Care Food Program"/>
    <x v="24"/>
    <s v="- No Location -"/>
    <s v="Doris Santana"/>
  </r>
  <r>
    <s v="5000 - Salaries &amp; Wages"/>
    <s v="Journal"/>
    <x v="34"/>
    <s v="JE595"/>
    <m/>
    <x v="3062"/>
    <n v="8.34"/>
    <m/>
    <s v="HF - Healthy Families"/>
    <x v="21"/>
    <s v="Admin Office"/>
    <s v="Robert Mayfield"/>
  </r>
  <r>
    <s v="5000 - Salaries &amp; Wages"/>
    <s v="Journal"/>
    <x v="34"/>
    <s v="JE595"/>
    <m/>
    <x v="3063"/>
    <n v="1240.97"/>
    <m/>
    <s v="HS - Head Start"/>
    <x v="12"/>
    <s v="- No Location -"/>
    <s v="Denise Klein"/>
  </r>
  <r>
    <s v="5000 - Salaries &amp; Wages"/>
    <s v="Journal"/>
    <x v="34"/>
    <s v="JE595"/>
    <m/>
    <x v="3064"/>
    <n v="816.33"/>
    <m/>
    <s v="CCFP - Child Care Food Program"/>
    <x v="24"/>
    <s v="- No Location -"/>
    <s v="William Carson"/>
  </r>
  <r>
    <s v="5000 - Salaries &amp; Wages"/>
    <s v="Journal"/>
    <x v="34"/>
    <s v="JE595"/>
    <m/>
    <x v="3065"/>
    <n v="846"/>
    <m/>
    <s v="Mt Holly Schools"/>
    <x v="15"/>
    <s v="- No Location -"/>
    <s v="Kimberly Farrell"/>
  </r>
  <r>
    <s v="5000 - Salaries &amp; Wages"/>
    <s v="Journal"/>
    <x v="34"/>
    <s v="JE595"/>
    <m/>
    <x v="3066"/>
    <n v="176.08"/>
    <m/>
    <s v="HF - Healthy Families"/>
    <x v="5"/>
    <s v="- No Location -"/>
    <s v="Sheila Hughes"/>
  </r>
  <r>
    <s v="5000 - Salaries &amp; Wages"/>
    <s v="Journal"/>
    <x v="34"/>
    <s v="JE595"/>
    <m/>
    <x v="3067"/>
    <n v="2393.02"/>
    <m/>
    <s v="EHS - Early Head Start"/>
    <x v="6"/>
    <s v="- No Location -"/>
    <s v="Michelle Weaver"/>
  </r>
  <r>
    <s v="5000 - Salaries &amp; Wages"/>
    <s v="Journal"/>
    <x v="34"/>
    <s v="JE595"/>
    <m/>
    <x v="3068"/>
    <n v="920.89"/>
    <m/>
    <s v="CCR&amp;R - Child Care Resource &amp; Referral"/>
    <x v="30"/>
    <s v="- No Location -"/>
    <s v="Vivyan Saloka"/>
  </r>
  <r>
    <s v="5000 - Salaries &amp; Wages"/>
    <s v="Journal"/>
    <x v="34"/>
    <s v="JE595"/>
    <m/>
    <x v="3069"/>
    <n v="1632.75"/>
    <m/>
    <s v="HS - Head Start"/>
    <x v="12"/>
    <s v="- No Location -"/>
    <s v="Stephanie Greene"/>
  </r>
  <r>
    <s v="5000 - Salaries &amp; Wages"/>
    <s v="Journal"/>
    <x v="34"/>
    <s v="JE595"/>
    <m/>
    <x v="3070"/>
    <n v="219.98"/>
    <m/>
    <s v="HPRP2 - Homeless Prevention Rapid Rehousing"/>
    <x v="8"/>
    <s v="- No Location -"/>
    <s v="Denise Cacalori"/>
  </r>
  <r>
    <s v="5000 - Salaries &amp; Wages"/>
    <s v="Journal"/>
    <x v="34"/>
    <s v="JE595"/>
    <m/>
    <x v="3071"/>
    <n v="1044.6400000000001"/>
    <m/>
    <s v="HPRP2 - Homeless Prevention Rapid Rehousing"/>
    <x v="8"/>
    <s v="- No Location -"/>
    <s v="Christina Adriani"/>
  </r>
  <r>
    <s v="5000 - Salaries &amp; Wages"/>
    <s v="Journal"/>
    <x v="34"/>
    <s v="JE595"/>
    <m/>
    <x v="3072"/>
    <n v="99.27"/>
    <m/>
    <s v="HF - Healthy Families"/>
    <x v="4"/>
    <s v="Admin Office"/>
    <s v="Janessa Rivera"/>
  </r>
  <r>
    <s v="5000 - Salaries &amp; Wages"/>
    <s v="Journal"/>
    <x v="34"/>
    <s v="JE595"/>
    <m/>
    <x v="3048"/>
    <n v="1136.31"/>
    <m/>
    <s v="HF - Healthy Families"/>
    <x v="5"/>
    <s v="- No Location -"/>
    <s v="Claire Garner"/>
  </r>
  <r>
    <s v="5000 - Salaries &amp; Wages"/>
    <s v="Journal"/>
    <x v="34"/>
    <s v="JE595"/>
    <m/>
    <x v="3073"/>
    <n v="267.2"/>
    <m/>
    <s v="CSBG - Community Service Block Grant"/>
    <x v="17"/>
    <s v="- No Location -"/>
    <s v="Melonie Vazquez"/>
  </r>
  <r>
    <s v="5000 - Salaries &amp; Wages"/>
    <s v="Journal"/>
    <x v="34"/>
    <s v="JE595"/>
    <m/>
    <x v="3062"/>
    <n v="204.41"/>
    <m/>
    <s v="EHS - Early Head Start"/>
    <x v="6"/>
    <s v="Admin Office"/>
    <s v="Robert Mayfield"/>
  </r>
  <r>
    <s v="5000 - Salaries &amp; Wages"/>
    <s v="Journal"/>
    <x v="34"/>
    <s v="JE595"/>
    <m/>
    <x v="3074"/>
    <n v="928.28"/>
    <m/>
    <s v="CCR&amp;R - Child Care Resource &amp; Referral"/>
    <x v="30"/>
    <s v="- No Location -"/>
    <s v="DaShaun Davis"/>
  </r>
  <r>
    <s v="5000 - Salaries &amp; Wages"/>
    <s v="Journal"/>
    <x v="34"/>
    <s v="JE595"/>
    <m/>
    <x v="3075"/>
    <n v="1334.75"/>
    <m/>
    <s v="HS - Head Start"/>
    <x v="12"/>
    <s v="- No Location -"/>
    <s v="Sumeyra Ceylan"/>
  </r>
  <r>
    <s v="5000 - Salaries &amp; Wages"/>
    <s v="Journal"/>
    <x v="34"/>
    <s v="JE595"/>
    <m/>
    <x v="3076"/>
    <n v="330.5"/>
    <m/>
    <s v="CCR&amp;R - Child Care Resource &amp; Referral"/>
    <x v="18"/>
    <s v="Admin Office"/>
    <s v="Gary Mease"/>
  </r>
  <r>
    <s v="5000 - Salaries &amp; Wages"/>
    <s v="Journal"/>
    <x v="34"/>
    <s v="JE595"/>
    <m/>
    <x v="3077"/>
    <n v="893.73"/>
    <m/>
    <s v="CCFP - Child Care Food Program"/>
    <x v="24"/>
    <s v="- No Location -"/>
    <s v="Patricia Joyce"/>
  </r>
  <r>
    <s v="5000 - Salaries &amp; Wages"/>
    <s v="Journal"/>
    <x v="34"/>
    <s v="JE595"/>
    <m/>
    <x v="3078"/>
    <n v="1253.72"/>
    <m/>
    <s v="USF - Universal Service Fund"/>
    <x v="9"/>
    <s v="- No Location -"/>
    <s v="Rovenna Overton"/>
  </r>
  <r>
    <s v="5000 - Salaries &amp; Wages"/>
    <s v="Journal"/>
    <x v="34"/>
    <s v="JE595"/>
    <m/>
    <x v="3079"/>
    <n v="578.79999999999995"/>
    <m/>
    <s v="USF - Universal Service Fund"/>
    <x v="9"/>
    <s v="- No Location -"/>
    <s v="Quamillah Nelson"/>
  </r>
  <r>
    <s v="5000 - Salaries &amp; Wages"/>
    <s v="Journal"/>
    <x v="34"/>
    <s v="JE595"/>
    <m/>
    <x v="3066"/>
    <n v="368.3"/>
    <m/>
    <s v="CSBG - Community Service Block Grant"/>
    <x v="0"/>
    <s v="- No Location -"/>
    <s v="Sheila Hughes"/>
  </r>
  <r>
    <s v="5000 - Salaries &amp; Wages"/>
    <s v="Journal"/>
    <x v="34"/>
    <s v="JE595"/>
    <m/>
    <x v="3080"/>
    <n v="1330"/>
    <m/>
    <s v="HS - Head Start"/>
    <x v="12"/>
    <s v="- No Location -"/>
    <s v="Tawanna Best"/>
  </r>
  <r>
    <s v="5000 - Salaries &amp; Wages"/>
    <s v="Journal"/>
    <x v="34"/>
    <s v="JE595"/>
    <m/>
    <x v="3081"/>
    <n v="792"/>
    <m/>
    <s v="HS - Head Start"/>
    <x v="12"/>
    <s v="- No Location -"/>
    <s v="Marie Toussaint -Fontus"/>
  </r>
  <r>
    <s v="5000 - Salaries &amp; Wages"/>
    <s v="Journal"/>
    <x v="34"/>
    <s v="JE595"/>
    <m/>
    <x v="3082"/>
    <n v="983.25"/>
    <m/>
    <s v="HS - Head Start"/>
    <x v="12"/>
    <s v="- No Location -"/>
    <s v="Kristy Rudzenski"/>
  </r>
  <r>
    <s v="5000 - Salaries &amp; Wages"/>
    <s v="Journal"/>
    <x v="34"/>
    <s v="JE595"/>
    <m/>
    <x v="3083"/>
    <n v="1322.63"/>
    <m/>
    <s v="HS - Head Start"/>
    <x v="12"/>
    <s v="- No Location -"/>
    <s v="Keshia Flewellen"/>
  </r>
  <r>
    <s v="5000 - Salaries &amp; Wages"/>
    <s v="Journal"/>
    <x v="34"/>
    <s v="JE595"/>
    <m/>
    <x v="3084"/>
    <n v="880.71"/>
    <m/>
    <s v="HS - Head Start"/>
    <x v="12"/>
    <s v="- No Location -"/>
    <s v="ISATA BAH"/>
  </r>
  <r>
    <s v="5000 - Salaries &amp; Wages"/>
    <s v="Journal"/>
    <x v="34"/>
    <s v="JE595"/>
    <m/>
    <x v="3085"/>
    <n v="1084.27"/>
    <m/>
    <s v="Mt Holly Schools"/>
    <x v="15"/>
    <s v="- No Location -"/>
    <s v="Jennifer Jones"/>
  </r>
  <r>
    <s v="5000 - Salaries &amp; Wages"/>
    <s v="Journal"/>
    <x v="34"/>
    <s v="JE595"/>
    <m/>
    <x v="3066"/>
    <n v="176.08"/>
    <m/>
    <s v="HF - Healthy Families"/>
    <x v="4"/>
    <s v="- No Location -"/>
    <s v="Sheila Hughes"/>
  </r>
  <r>
    <s v="5000 - Salaries &amp; Wages"/>
    <s v="Journal"/>
    <x v="34"/>
    <s v="JE595"/>
    <m/>
    <x v="3086"/>
    <n v="1007"/>
    <m/>
    <s v="HS - Head Start"/>
    <x v="12"/>
    <s v="- No Location -"/>
    <s v="Mark Wolf"/>
  </r>
  <r>
    <s v="5000 - Salaries &amp; Wages"/>
    <s v="Journal"/>
    <x v="34"/>
    <s v="JE595"/>
    <m/>
    <x v="3087"/>
    <n v="950.23"/>
    <m/>
    <s v="HS - Head Start"/>
    <x v="12"/>
    <s v="Admin Office"/>
    <s v="Amie Sharer"/>
  </r>
  <r>
    <s v="5000 - Salaries &amp; Wages"/>
    <s v="Journal"/>
    <x v="34"/>
    <s v="JE595"/>
    <m/>
    <x v="3043"/>
    <n v="1197.8499999999999"/>
    <m/>
    <s v="HS - Head Start"/>
    <x v="12"/>
    <s v="Admin Office"/>
    <s v="Kyle Edwards"/>
  </r>
  <r>
    <s v="5000 - Salaries &amp; Wages"/>
    <s v="Journal"/>
    <x v="34"/>
    <s v="JE595"/>
    <m/>
    <x v="3088"/>
    <n v="871"/>
    <m/>
    <s v="HS - Head Start"/>
    <x v="12"/>
    <s v="- No Location -"/>
    <s v="Farhanaz Habib"/>
  </r>
  <r>
    <s v="5000 - Salaries &amp; Wages"/>
    <s v="Journal"/>
    <x v="34"/>
    <s v="JE595"/>
    <m/>
    <x v="3089"/>
    <n v="682.26"/>
    <m/>
    <s v="CCFP - Child Care Food Program"/>
    <x v="24"/>
    <s v="Admin Office"/>
    <s v="Darshpreet Thind"/>
  </r>
  <r>
    <s v="5000 - Salaries &amp; Wages"/>
    <s v="Journal"/>
    <x v="34"/>
    <s v="JE595"/>
    <m/>
    <x v="3090"/>
    <n v="1425.69"/>
    <m/>
    <s v="CCR&amp;R - Child Care Resource &amp; Referral"/>
    <x v="27"/>
    <s v="- No Location -"/>
    <s v="Judith Byrne"/>
  </r>
  <r>
    <s v="5000 - Salaries &amp; Wages"/>
    <s v="Journal"/>
    <x v="34"/>
    <s v="JE595"/>
    <m/>
    <x v="3072"/>
    <n v="221.92"/>
    <m/>
    <s v="CCR&amp;R - Child Care Resource &amp; Referral"/>
    <x v="18"/>
    <s v="Admin Office"/>
    <s v="Janessa Rivera"/>
  </r>
  <r>
    <s v="5000 - Salaries &amp; Wages"/>
    <s v="Journal"/>
    <x v="34"/>
    <s v="JE595"/>
    <m/>
    <x v="3091"/>
    <n v="1507.94"/>
    <m/>
    <s v="CCR&amp;R - Child Care Resource &amp; Referral"/>
    <x v="28"/>
    <s v="- No Location -"/>
    <s v="Bonita Jackson"/>
  </r>
  <r>
    <s v="5000 - Salaries &amp; Wages"/>
    <s v="Journal"/>
    <x v="34"/>
    <s v="JE595"/>
    <m/>
    <x v="3045"/>
    <n v="453.6"/>
    <m/>
    <s v="HS - Head Start"/>
    <x v="12"/>
    <s v="- No Location -"/>
    <s v="Hafize Firat"/>
  </r>
  <r>
    <s v="5000 - Salaries &amp; Wages"/>
    <s v="Journal"/>
    <x v="34"/>
    <s v="JE595"/>
    <m/>
    <x v="3092"/>
    <n v="840"/>
    <m/>
    <s v="HS - Head Start"/>
    <x v="12"/>
    <s v="- No Location -"/>
    <s v="Laura McRae"/>
  </r>
  <r>
    <s v="5000 - Salaries &amp; Wages"/>
    <s v="Journal"/>
    <x v="34"/>
    <s v="JE595"/>
    <m/>
    <x v="3093"/>
    <n v="305.58"/>
    <m/>
    <s v="CCR&amp;R - Child Care Resource &amp; Referral"/>
    <x v="18"/>
    <s v="Admin Office"/>
    <s v="Greta Peterson"/>
  </r>
  <r>
    <s v="5000 - Salaries &amp; Wages"/>
    <s v="Journal"/>
    <x v="34"/>
    <s v="JE595"/>
    <m/>
    <x v="3094"/>
    <n v="919.65"/>
    <m/>
    <s v="Edgewater Park"/>
    <x v="29"/>
    <s v="- No Location -"/>
    <s v="Michelle DeAngelis"/>
  </r>
  <r>
    <s v="5000 - Salaries &amp; Wages"/>
    <s v="Journal"/>
    <x v="34"/>
    <s v="JE595"/>
    <m/>
    <x v="3095"/>
    <n v="1373.58"/>
    <m/>
    <s v="HS - Head Start"/>
    <x v="12"/>
    <s v="- No Location -"/>
    <s v="Megan Rodrigues"/>
  </r>
  <r>
    <s v="5000 - Salaries &amp; Wages"/>
    <s v="Journal"/>
    <x v="34"/>
    <s v="JE595"/>
    <m/>
    <x v="3096"/>
    <n v="306"/>
    <m/>
    <s v="HS - Head Start"/>
    <x v="12"/>
    <s v="- No Location -"/>
    <s v="Marwah Rabeeah"/>
  </r>
  <r>
    <s v="5000 - Salaries &amp; Wages"/>
    <s v="Journal"/>
    <x v="34"/>
    <s v="JE595"/>
    <m/>
    <x v="3097"/>
    <n v="928.49"/>
    <m/>
    <s v="CCR&amp;R - Child Care Resource &amp; Referral"/>
    <x v="28"/>
    <s v="- No Location -"/>
    <s v="Ariel Howard"/>
  </r>
  <r>
    <s v="5000 - Salaries &amp; Wages"/>
    <s v="Journal"/>
    <x v="34"/>
    <s v="JE595"/>
    <m/>
    <x v="3098"/>
    <n v="1453.12"/>
    <m/>
    <s v="HS - Head Start"/>
    <x v="12"/>
    <s v="- No Location -"/>
    <s v="Tina Berry"/>
  </r>
  <r>
    <s v="5000 - Salaries &amp; Wages"/>
    <s v="Journal"/>
    <x v="34"/>
    <s v="JE595"/>
    <m/>
    <x v="3099"/>
    <n v="1124.08"/>
    <m/>
    <s v="HS - Head Start"/>
    <x v="12"/>
    <s v="Admin Office"/>
    <s v="Sharon Forman"/>
  </r>
  <r>
    <s v="5000 - Salaries &amp; Wages"/>
    <s v="Journal"/>
    <x v="34"/>
    <s v="JE595"/>
    <m/>
    <x v="3100"/>
    <n v="636"/>
    <m/>
    <s v="HS - Head Start"/>
    <x v="12"/>
    <s v="- No Location -"/>
    <s v="Samaka Empson"/>
  </r>
  <r>
    <s v="5000 - Salaries &amp; Wages"/>
    <s v="Journal"/>
    <x v="34"/>
    <s v="JE595"/>
    <m/>
    <x v="3085"/>
    <n v="1272.8399999999999"/>
    <m/>
    <s v="HS - Head Start"/>
    <x v="12"/>
    <s v="- No Location -"/>
    <s v="Jennifer Jones"/>
  </r>
  <r>
    <s v="5000 - Salaries &amp; Wages"/>
    <s v="Journal"/>
    <x v="34"/>
    <s v="JE595"/>
    <m/>
    <x v="3101"/>
    <n v="68.95"/>
    <m/>
    <s v="Mt Holly Schools"/>
    <x v="15"/>
    <s v="- No Location -"/>
    <s v="Bonnie Sheipe-Warthen"/>
  </r>
  <r>
    <s v="5000 - Salaries &amp; Wages"/>
    <s v="Journal"/>
    <x v="34"/>
    <s v="JE595"/>
    <m/>
    <x v="3102"/>
    <n v="842.64"/>
    <m/>
    <s v="EHS - Early Head Start"/>
    <x v="6"/>
    <s v="- No Location -"/>
    <s v="Katilynn Ditzel"/>
  </r>
  <r>
    <s v="5000 - Salaries &amp; Wages"/>
    <s v="Journal"/>
    <x v="34"/>
    <s v="JE595"/>
    <m/>
    <x v="3103"/>
    <n v="843"/>
    <m/>
    <s v="HS - Head Start"/>
    <x v="12"/>
    <s v="- No Location -"/>
    <s v="Cigdem Ozdemir"/>
  </r>
  <r>
    <s v="5000 - Salaries &amp; Wages"/>
    <s v="Journal"/>
    <x v="34"/>
    <s v="JE595"/>
    <m/>
    <x v="3087"/>
    <n v="56.42"/>
    <m/>
    <s v="CCYC - Community Council of Young Children"/>
    <x v="22"/>
    <s v="Admin Office"/>
    <s v="Amie Sharer"/>
  </r>
  <r>
    <s v="5000 - Salaries &amp; Wages"/>
    <s v="Journal"/>
    <x v="34"/>
    <s v="JE595"/>
    <m/>
    <x v="3087"/>
    <n v="122.74"/>
    <m/>
    <s v="EHS - Early Head Start"/>
    <x v="6"/>
    <s v="Admin Office"/>
    <s v="Amie Sharer"/>
  </r>
  <r>
    <s v="5000 - Salaries &amp; Wages"/>
    <s v="Journal"/>
    <x v="34"/>
    <s v="JE595"/>
    <m/>
    <x v="3104"/>
    <n v="1498.88"/>
    <m/>
    <s v="HS - Head Start"/>
    <x v="12"/>
    <s v="- No Location -"/>
    <s v="Lynn Orangers"/>
  </r>
  <r>
    <s v="5000 - Salaries &amp; Wages"/>
    <s v="Journal"/>
    <x v="34"/>
    <s v="JE595"/>
    <m/>
    <x v="3105"/>
    <n v="1364.58"/>
    <m/>
    <s v="HS - Head Start"/>
    <x v="12"/>
    <s v="- No Location -"/>
    <s v="Tomona Green"/>
  </r>
  <r>
    <s v="5000 - Salaries &amp; Wages"/>
    <s v="Journal"/>
    <x v="34"/>
    <s v="JE595"/>
    <m/>
    <x v="3089"/>
    <n v="899.68"/>
    <m/>
    <s v="HS - Head Start"/>
    <x v="12"/>
    <s v="Admin Office"/>
    <s v="Darshpreet Thind"/>
  </r>
  <r>
    <s v="5000 - Salaries &amp; Wages"/>
    <s v="Journal"/>
    <x v="34"/>
    <s v="JE595"/>
    <m/>
    <x v="3106"/>
    <n v="684"/>
    <m/>
    <s v="HS - Head Start"/>
    <x v="12"/>
    <s v="- No Location -"/>
    <s v="Carolyn Weston"/>
  </r>
  <r>
    <s v="5000 - Salaries &amp; Wages"/>
    <s v="Journal"/>
    <x v="34"/>
    <s v="JE595"/>
    <m/>
    <x v="3107"/>
    <n v="422.28"/>
    <m/>
    <s v="Mt Holly Schools"/>
    <x v="15"/>
    <s v="- No Location -"/>
    <s v="Rabiah Mohamed-Azam"/>
  </r>
  <r>
    <s v="5000 - Salaries &amp; Wages"/>
    <s v="Journal"/>
    <x v="34"/>
    <s v="JE595"/>
    <m/>
    <x v="3063"/>
    <n v="611.23"/>
    <m/>
    <s v="EHS - Early Head Start"/>
    <x v="6"/>
    <s v="- No Location -"/>
    <s v="Denise Klein"/>
  </r>
  <r>
    <s v="5000 - Salaries &amp; Wages"/>
    <s v="Journal"/>
    <x v="34"/>
    <s v="JE595"/>
    <m/>
    <x v="3108"/>
    <n v="1000.78"/>
    <m/>
    <s v="CCR&amp;R - Child Care Resource &amp; Referral"/>
    <x v="28"/>
    <s v="- No Location -"/>
    <s v="Victoria Reger"/>
  </r>
  <r>
    <s v="5000 - Salaries &amp; Wages"/>
    <s v="Journal"/>
    <x v="34"/>
    <s v="JE595"/>
    <m/>
    <x v="3109"/>
    <n v="869.89"/>
    <m/>
    <s v="HS - Head Start"/>
    <x v="12"/>
    <s v="- No Location -"/>
    <s v="Tawona Hill"/>
  </r>
  <r>
    <s v="5000 - Salaries &amp; Wages"/>
    <s v="Journal"/>
    <x v="34"/>
    <s v="JE595"/>
    <m/>
    <x v="3107"/>
    <n v="495.72"/>
    <m/>
    <s v="HS - Head Start"/>
    <x v="12"/>
    <s v="- No Location -"/>
    <s v="Rabiah Mohamed-Azam"/>
  </r>
  <r>
    <s v="5000 - Salaries &amp; Wages"/>
    <s v="Journal"/>
    <x v="34"/>
    <s v="JE595"/>
    <m/>
    <x v="3089"/>
    <n v="292.39999999999998"/>
    <m/>
    <s v="CCR&amp;R - Child Care Resource &amp; Referral"/>
    <x v="18"/>
    <s v="Admin Office"/>
    <s v="Darshpreet Thind"/>
  </r>
  <r>
    <s v="5000 - Salaries &amp; Wages"/>
    <s v="Journal"/>
    <x v="34"/>
    <s v="JE595"/>
    <m/>
    <x v="3078"/>
    <n v="350.62"/>
    <m/>
    <s v="HPRP2 - Homeless Prevention Rapid Rehousing"/>
    <x v="8"/>
    <s v="- No Location -"/>
    <s v="Rovenna Overton"/>
  </r>
  <r>
    <s v="5000 - Salaries &amp; Wages"/>
    <s v="Journal"/>
    <x v="34"/>
    <s v="JE595"/>
    <m/>
    <x v="3110"/>
    <n v="916.76"/>
    <m/>
    <s v="CCYC - Community Council of Young Children"/>
    <x v="22"/>
    <s v="- No Location -"/>
    <s v="Antoine Nelson"/>
  </r>
  <r>
    <s v="5000 - Salaries &amp; Wages"/>
    <s v="Journal"/>
    <x v="34"/>
    <s v="JE595"/>
    <m/>
    <x v="3111"/>
    <n v="843.39"/>
    <m/>
    <s v="EHS - Early Head Start"/>
    <x v="6"/>
    <s v="- No Location -"/>
    <s v="Nina Holmes"/>
  </r>
  <r>
    <s v="5000 - Salaries &amp; Wages"/>
    <s v="Journal"/>
    <x v="34"/>
    <s v="JE595"/>
    <m/>
    <x v="3112"/>
    <n v="964.25"/>
    <m/>
    <s v="EHS - Early Head Start"/>
    <x v="6"/>
    <s v="- No Location -"/>
    <s v="Jane Murphy"/>
  </r>
  <r>
    <s v="5000 - Salaries &amp; Wages"/>
    <s v="Journal"/>
    <x v="34"/>
    <s v="JE595"/>
    <m/>
    <x v="3113"/>
    <n v="876"/>
    <m/>
    <s v="HS - Head Start"/>
    <x v="12"/>
    <s v="- No Location -"/>
    <s v="Brittany Barnes"/>
  </r>
  <r>
    <s v="5000 - Salaries &amp; Wages"/>
    <s v="Journal"/>
    <x v="34"/>
    <s v="JE595"/>
    <m/>
    <x v="3114"/>
    <n v="950"/>
    <m/>
    <s v="HS - Head Start"/>
    <x v="12"/>
    <s v="- No Location -"/>
    <s v="Ashley Cummings"/>
  </r>
  <r>
    <s v="5000 - Salaries &amp; Wages"/>
    <s v="Journal"/>
    <x v="34"/>
    <s v="JE595"/>
    <m/>
    <x v="3115"/>
    <n v="837.23"/>
    <m/>
    <s v="EHS - Early Head Start"/>
    <x v="6"/>
    <s v="- No Location -"/>
    <s v="Heather Toppin"/>
  </r>
  <r>
    <s v="5000 - Salaries &amp; Wages"/>
    <s v="Journal"/>
    <x v="34"/>
    <s v="JE595"/>
    <m/>
    <x v="3116"/>
    <n v="839.54"/>
    <m/>
    <s v="CCR&amp;R - Child Care Resource &amp; Referral"/>
    <x v="28"/>
    <s v="- No Location -"/>
    <s v="Brittany Walton"/>
  </r>
  <r>
    <s v="5000 - Salaries &amp; Wages"/>
    <s v="Journal"/>
    <x v="34"/>
    <s v="JE595"/>
    <m/>
    <x v="3117"/>
    <n v="1337.03"/>
    <m/>
    <s v="HS - Head Start"/>
    <x v="12"/>
    <s v="- No Location -"/>
    <s v="Lillian Germaine"/>
  </r>
  <r>
    <s v="5000 - Salaries &amp; Wages"/>
    <s v="Journal"/>
    <x v="34"/>
    <s v="JE595"/>
    <m/>
    <x v="3118"/>
    <n v="988"/>
    <m/>
    <s v="HS - Head Start"/>
    <x v="12"/>
    <s v="- No Location -"/>
    <s v="Garry Mitnaul"/>
  </r>
  <r>
    <s v="5000 - Salaries &amp; Wages"/>
    <s v="Journal"/>
    <x v="34"/>
    <s v="JE595"/>
    <m/>
    <x v="3059"/>
    <n v="974.76"/>
    <m/>
    <s v="HS - Head Start"/>
    <x v="12"/>
    <s v="Admin Office"/>
    <s v="Francine Taylor"/>
  </r>
  <r>
    <s v="5000 - Salaries &amp; Wages"/>
    <s v="Journal"/>
    <x v="34"/>
    <s v="JE595"/>
    <m/>
    <x v="3119"/>
    <n v="9730.6"/>
    <m/>
    <m/>
    <x v="10"/>
    <s v="- No Location -"/>
    <m/>
  </r>
  <r>
    <s v="5000 - Salaries &amp; Wages"/>
    <s v="Journal"/>
    <x v="34"/>
    <s v="JE595"/>
    <m/>
    <x v="3120"/>
    <n v="1363.25"/>
    <m/>
    <s v="HS - Head Start"/>
    <x v="12"/>
    <s v="- No Location -"/>
    <s v="Moraima Gonzalez"/>
  </r>
  <r>
    <s v="5000 - Salaries &amp; Wages"/>
    <s v="Journal"/>
    <x v="34"/>
    <s v="JE595"/>
    <m/>
    <x v="3121"/>
    <n v="1164.67"/>
    <m/>
    <s v="EHS - Early Head Start"/>
    <x v="6"/>
    <s v="- No Location -"/>
    <s v="Toxi Miller"/>
  </r>
  <r>
    <s v="5000 - Salaries &amp; Wages"/>
    <s v="Journal"/>
    <x v="34"/>
    <s v="JE595"/>
    <m/>
    <x v="3122"/>
    <n v="1306.03"/>
    <m/>
    <s v="EHS - Early Head Start"/>
    <x v="6"/>
    <s v="- No Location -"/>
    <s v="Pantida Wescott"/>
  </r>
  <r>
    <s v="5000 - Salaries &amp; Wages"/>
    <s v="Journal"/>
    <x v="34"/>
    <s v="JE595"/>
    <m/>
    <x v="3101"/>
    <n v="68.95"/>
    <m/>
    <s v="Edgewater Park"/>
    <x v="29"/>
    <s v="- No Location -"/>
    <s v="Bonnie Sheipe-Warthen"/>
  </r>
  <r>
    <s v="5000 - Salaries &amp; Wages"/>
    <s v="Journal"/>
    <x v="34"/>
    <s v="JE595"/>
    <m/>
    <x v="3123"/>
    <n v="949"/>
    <m/>
    <s v="CCR&amp;R - Child Care Resource &amp; Referral"/>
    <x v="28"/>
    <s v="- No Location -"/>
    <s v="Erica Wyckoff"/>
  </r>
  <r>
    <s v="5000 - Salaries &amp; Wages"/>
    <s v="Journal"/>
    <x v="34"/>
    <s v="JE595"/>
    <m/>
    <x v="3124"/>
    <n v="1247.4000000000001"/>
    <m/>
    <s v="HS - Head Start"/>
    <x v="12"/>
    <s v="- No Location -"/>
    <s v="Bobby Johnson"/>
  </r>
  <r>
    <s v="5000 - Salaries &amp; Wages"/>
    <s v="Journal"/>
    <x v="34"/>
    <s v="JE595"/>
    <m/>
    <x v="3125"/>
    <n v="841.52"/>
    <m/>
    <s v="USF - Universal Service Fund"/>
    <x v="9"/>
    <s v="- No Location -"/>
    <s v="Donna Hajzer"/>
  </r>
  <r>
    <s v="5000 - Salaries &amp; Wages"/>
    <s v="Journal"/>
    <x v="34"/>
    <s v="JE595"/>
    <m/>
    <x v="3078"/>
    <n v="485.19"/>
    <m/>
    <s v="CSBG - Community Service Block Grant"/>
    <x v="0"/>
    <s v="- No Location -"/>
    <s v="Rovenna Overton"/>
  </r>
  <r>
    <s v="5000 - Salaries &amp; Wages"/>
    <s v="Journal"/>
    <x v="34"/>
    <s v="JE595"/>
    <m/>
    <x v="3126"/>
    <n v="987"/>
    <m/>
    <s v="EHS - Early Head Start"/>
    <x v="6"/>
    <s v="- No Location -"/>
    <s v="Elizabeth Jensen"/>
  </r>
  <r>
    <s v="5000 - Salaries &amp; Wages"/>
    <s v="Journal"/>
    <x v="34"/>
    <s v="JE595"/>
    <m/>
    <x v="3127"/>
    <n v="2150.75"/>
    <m/>
    <s v="CCR&amp;R - Child Care Resource &amp; Referral"/>
    <x v="28"/>
    <s v="- No Location -"/>
    <s v="Ruth Ragin"/>
  </r>
  <r>
    <s v="5000 - Salaries &amp; Wages"/>
    <s v="Journal"/>
    <x v="34"/>
    <s v="JE595"/>
    <m/>
    <x v="3128"/>
    <n v="420"/>
    <m/>
    <s v="HS - Head Start"/>
    <x v="12"/>
    <s v="- No Location -"/>
    <s v="Marva Currington"/>
  </r>
  <r>
    <s v="5000 - Salaries &amp; Wages"/>
    <s v="Journal"/>
    <x v="34"/>
    <s v="JE595"/>
    <m/>
    <x v="3129"/>
    <n v="580.35"/>
    <m/>
    <s v="HF - Healthy Families"/>
    <x v="5"/>
    <s v="Admin Office"/>
    <s v="Michelle Hewitt"/>
  </r>
  <r>
    <s v="5000 - Salaries &amp; Wages"/>
    <s v="Journal"/>
    <x v="34"/>
    <s v="JE595"/>
    <m/>
    <x v="3093"/>
    <n v="183.35"/>
    <m/>
    <s v="CSBG - Community Service Block Grant"/>
    <x v="0"/>
    <s v="Admin Office"/>
    <s v="Greta Peterson"/>
  </r>
  <r>
    <s v="5000 - Salaries &amp; Wages"/>
    <s v="Journal"/>
    <x v="34"/>
    <s v="JE595"/>
    <m/>
    <x v="3130"/>
    <n v="2386.81"/>
    <m/>
    <s v="CCR&amp;R - Child Care Resource &amp; Referral"/>
    <x v="28"/>
    <s v="- No Location -"/>
    <s v="Susan Ford"/>
  </r>
  <r>
    <s v="5000 - Salaries &amp; Wages"/>
    <s v="Journal"/>
    <x v="34"/>
    <s v="JE595"/>
    <m/>
    <x v="3131"/>
    <n v="1358.5"/>
    <m/>
    <s v="HS - Head Start"/>
    <x v="12"/>
    <s v="- No Location -"/>
    <s v="DeAnna Reid-Harden"/>
  </r>
  <r>
    <s v="5000 - Salaries &amp; Wages"/>
    <s v="Journal"/>
    <x v="34"/>
    <s v="JE595"/>
    <m/>
    <x v="3093"/>
    <n v="733.39"/>
    <m/>
    <s v="HS - Head Start"/>
    <x v="12"/>
    <s v="Admin Office"/>
    <s v="Greta Peterson"/>
  </r>
  <r>
    <s v="5000 - Salaries &amp; Wages"/>
    <s v="Journal"/>
    <x v="34"/>
    <s v="JE595"/>
    <m/>
    <x v="3043"/>
    <n v="148.80000000000001"/>
    <m/>
    <s v="USF - Universal Service Fund"/>
    <x v="9"/>
    <s v="Admin Office"/>
    <s v="Kyle Edwards"/>
  </r>
  <r>
    <s v="5000 - Salaries &amp; Wages"/>
    <s v="Journal"/>
    <x v="34"/>
    <s v="JE595"/>
    <m/>
    <x v="3132"/>
    <n v="1232.05"/>
    <m/>
    <s v="HF - Healthy Families"/>
    <x v="5"/>
    <s v="- No Location -"/>
    <s v="Susan Margolis"/>
  </r>
  <r>
    <s v="5000 - Salaries &amp; Wages"/>
    <s v="Journal"/>
    <x v="34"/>
    <s v="JE595"/>
    <m/>
    <x v="3062"/>
    <n v="204.41"/>
    <m/>
    <s v="HS - Head Start"/>
    <x v="12"/>
    <s v="Admin Office"/>
    <s v="Robert Mayfield"/>
  </r>
  <r>
    <s v="5000 - Salaries &amp; Wages"/>
    <s v="Journal"/>
    <x v="34"/>
    <s v="JE595"/>
    <m/>
    <x v="3133"/>
    <n v="624"/>
    <m/>
    <s v="HS - Head Start"/>
    <x v="12"/>
    <s v="- No Location -"/>
    <s v="Syrena Moss"/>
  </r>
  <r>
    <s v="5000 - Salaries &amp; Wages"/>
    <s v="Journal"/>
    <x v="34"/>
    <s v="JE595"/>
    <m/>
    <x v="3134"/>
    <n v="2044.35"/>
    <m/>
    <s v="HS - Head Start"/>
    <x v="12"/>
    <s v="- No Location -"/>
    <s v="Jill Rickards"/>
  </r>
  <r>
    <s v="5000 - Salaries &amp; Wages"/>
    <s v="Journal"/>
    <x v="34"/>
    <s v="JE595"/>
    <m/>
    <x v="3059"/>
    <n v="588.91999999999996"/>
    <m/>
    <s v="CCR&amp;R - Child Care Resource &amp; Referral"/>
    <x v="18"/>
    <s v="Admin Office"/>
    <s v="Francine Taylor"/>
  </r>
  <r>
    <s v="5000 - Salaries &amp; Wages"/>
    <s v="Journal"/>
    <x v="34"/>
    <s v="JE595"/>
    <m/>
    <x v="3135"/>
    <n v="517.51"/>
    <m/>
    <s v="USF - Universal Service Fund"/>
    <x v="9"/>
    <s v="- No Location -"/>
    <s v="Vincent Padilla"/>
  </r>
  <r>
    <s v="5000 - Salaries &amp; Wages"/>
    <s v="Journal"/>
    <x v="34"/>
    <s v="JE595"/>
    <m/>
    <x v="3066"/>
    <n v="894.92"/>
    <m/>
    <s v="CSBG - Community Service Block Grant"/>
    <x v="17"/>
    <s v="- No Location -"/>
    <s v="Sheila Hughes"/>
  </r>
  <r>
    <s v="5000 - Salaries &amp; Wages"/>
    <s v="Journal"/>
    <x v="34"/>
    <s v="JE595"/>
    <m/>
    <x v="3136"/>
    <n v="312.26"/>
    <m/>
    <s v="Edgewater Park"/>
    <x v="29"/>
    <s v="- No Location -"/>
    <s v="Patricia Goldwire"/>
  </r>
  <r>
    <s v="5000 - Salaries &amp; Wages"/>
    <s v="Journal"/>
    <x v="34"/>
    <s v="JE595"/>
    <m/>
    <x v="3137"/>
    <n v="1544.81"/>
    <m/>
    <s v="CCR&amp;R - Child Care Resource &amp; Referral"/>
    <x v="28"/>
    <s v="- No Location -"/>
    <s v="Shellinda Hardie"/>
  </r>
  <r>
    <s v="5000 - Salaries &amp; Wages"/>
    <s v="Journal"/>
    <x v="34"/>
    <s v="JE595"/>
    <m/>
    <x v="3138"/>
    <n v="825"/>
    <m/>
    <s v="HS - Head Start"/>
    <x v="12"/>
    <s v="- No Location -"/>
    <s v="Melissa Oliver-Terrell"/>
  </r>
  <r>
    <s v="5000 - Salaries &amp; Wages"/>
    <s v="Journal"/>
    <x v="34"/>
    <s v="JE595"/>
    <m/>
    <x v="3139"/>
    <n v="1391.75"/>
    <m/>
    <s v="HS - Head Start"/>
    <x v="12"/>
    <s v="- No Location -"/>
    <s v="Anna Barry"/>
  </r>
  <r>
    <s v="5000 - Salaries &amp; Wages"/>
    <s v="Journal"/>
    <x v="34"/>
    <s v="JE595"/>
    <m/>
    <x v="3140"/>
    <n v="424.13"/>
    <m/>
    <s v="HS - Head Start"/>
    <x v="12"/>
    <s v="- No Location -"/>
    <s v="Andrew Stellwag"/>
  </r>
  <r>
    <s v="5000 - Salaries &amp; Wages"/>
    <s v="Journal"/>
    <x v="34"/>
    <s v="JE595"/>
    <m/>
    <x v="3141"/>
    <n v="1339.03"/>
    <m/>
    <s v="HS - Head Start"/>
    <x v="12"/>
    <s v="- No Location -"/>
    <s v="Tammy Joyce"/>
  </r>
  <r>
    <s v="5000 - Salaries &amp; Wages"/>
    <s v="Journal"/>
    <x v="34"/>
    <s v="JE595"/>
    <m/>
    <x v="3142"/>
    <n v="861"/>
    <m/>
    <s v="HS - Head Start"/>
    <x v="12"/>
    <s v="- No Location -"/>
    <s v="Kishawn Barnes"/>
  </r>
  <r>
    <s v="5000 - Salaries &amp; Wages"/>
    <s v="Journal"/>
    <x v="34"/>
    <s v="JE595"/>
    <m/>
    <x v="3143"/>
    <n v="1444"/>
    <m/>
    <s v="HS - Head Start"/>
    <x v="12"/>
    <s v="- No Location -"/>
    <s v="Karlie Gore"/>
  </r>
  <r>
    <s v="5000 - Salaries &amp; Wages"/>
    <s v="Journal"/>
    <x v="34"/>
    <s v="JE595"/>
    <m/>
    <x v="3144"/>
    <n v="835.2"/>
    <m/>
    <s v="USF - Universal Service Fund"/>
    <x v="9"/>
    <s v="- No Location -"/>
    <s v="Kayla Black"/>
  </r>
  <r>
    <s v="5000 - Salaries &amp; Wages"/>
    <s v="Journal"/>
    <x v="34"/>
    <s v="JE595"/>
    <m/>
    <x v="3076"/>
    <n v="29.28"/>
    <m/>
    <s v="CCYC - Community Council of Young Children"/>
    <x v="22"/>
    <s v="Admin Office"/>
    <s v="Gary Mease"/>
  </r>
  <r>
    <s v="5000 - Salaries &amp; Wages"/>
    <s v="Journal"/>
    <x v="34"/>
    <s v="JE595"/>
    <m/>
    <x v="3043"/>
    <n v="496"/>
    <m/>
    <s v="CSBG - Community Service Block Grant"/>
    <x v="0"/>
    <s v="Admin Office"/>
    <s v="Kyle Edwards"/>
  </r>
  <r>
    <s v="5000 - Salaries &amp; Wages"/>
    <s v="Journal"/>
    <x v="34"/>
    <s v="JE595"/>
    <m/>
    <x v="3076"/>
    <n v="104.59"/>
    <m/>
    <s v="EHS - Early Head Start"/>
    <x v="6"/>
    <s v="Admin Office"/>
    <s v="Gary Mease"/>
  </r>
  <r>
    <s v="5000 - Salaries &amp; Wages"/>
    <s v="Journal"/>
    <x v="34"/>
    <s v="JE595"/>
    <m/>
    <x v="3145"/>
    <n v="988"/>
    <m/>
    <s v="HS - Head Start"/>
    <x v="12"/>
    <s v="- No Location -"/>
    <s v="Ozlem Yigit"/>
  </r>
  <r>
    <s v="5000 - Salaries &amp; Wages"/>
    <s v="Journal"/>
    <x v="34"/>
    <s v="JE595"/>
    <m/>
    <x v="3146"/>
    <n v="401.78"/>
    <m/>
    <s v="HS - Head Start"/>
    <x v="12"/>
    <s v="Admin Office"/>
    <s v="Michelle Hewitt"/>
  </r>
  <r>
    <s v="5000 - Salaries &amp; Wages"/>
    <s v="Journal"/>
    <x v="34"/>
    <s v="JE595"/>
    <m/>
    <x v="3147"/>
    <n v="2128.85"/>
    <m/>
    <s v="CSBG - Community Service Block Grant"/>
    <x v="0"/>
    <s v="Admin Office"/>
    <s v="Ruben Johnson"/>
  </r>
  <r>
    <s v="5000 - Salaries &amp; Wages"/>
    <s v="Journal"/>
    <x v="34"/>
    <s v="JE595"/>
    <m/>
    <x v="3059"/>
    <n v="109.66"/>
    <m/>
    <s v="EHS - Early Head Start"/>
    <x v="6"/>
    <s v="Admin Office"/>
    <s v="Francine Taylor"/>
  </r>
  <r>
    <s v="5000 - Salaries &amp; Wages"/>
    <s v="Journal"/>
    <x v="34"/>
    <s v="JE595"/>
    <m/>
    <x v="3148"/>
    <n v="840"/>
    <m/>
    <s v="HS - Head Start"/>
    <x v="12"/>
    <s v="- No Location -"/>
    <s v="Daliana Rodriguez"/>
  </r>
  <r>
    <s v="5000 - Salaries &amp; Wages"/>
    <s v="Journal"/>
    <x v="34"/>
    <s v="JE595"/>
    <m/>
    <x v="3149"/>
    <n v="1074.5"/>
    <m/>
    <s v="HS - Head Start"/>
    <x v="12"/>
    <s v="- No Location -"/>
    <s v="Corinna Harris"/>
  </r>
  <r>
    <s v="5000 - Salaries &amp; Wages"/>
    <s v="Journal"/>
    <x v="34"/>
    <s v="JE595"/>
    <m/>
    <x v="3150"/>
    <n v="1526.21"/>
    <m/>
    <s v="HS - Head Start"/>
    <x v="12"/>
    <s v="- No Location -"/>
    <s v="Kristen Furniss"/>
  </r>
  <r>
    <s v="5000 - Salaries &amp; Wages"/>
    <s v="Journal"/>
    <x v="34"/>
    <s v="JE595"/>
    <m/>
    <x v="3041"/>
    <n v="736.66"/>
    <m/>
    <s v="CSBG - Community Service Block Grant"/>
    <x v="0"/>
    <s v="Admin Office"/>
    <s v="Elayne Schermerhorn"/>
  </r>
  <r>
    <s v="5000 - Salaries &amp; Wages"/>
    <s v="Journal"/>
    <x v="34"/>
    <s v="JE595"/>
    <m/>
    <x v="3151"/>
    <n v="919.75"/>
    <m/>
    <s v="HS - Head Start"/>
    <x v="12"/>
    <s v="- No Location -"/>
    <s v="Matthew Ditmar"/>
  </r>
  <r>
    <s v="5000 - Salaries &amp; Wages"/>
    <s v="Journal"/>
    <x v="34"/>
    <s v="JE595"/>
    <m/>
    <x v="3152"/>
    <n v="624"/>
    <m/>
    <s v="HS - Head Start"/>
    <x v="12"/>
    <s v="- No Location -"/>
    <s v="Lisa Whitfield"/>
  </r>
  <r>
    <s v="5000 - Salaries &amp; Wages"/>
    <s v="Journal"/>
    <x v="34"/>
    <s v="JE595"/>
    <m/>
    <x v="3153"/>
    <n v="858"/>
    <m/>
    <s v="HS - Head Start"/>
    <x v="12"/>
    <s v="- No Location -"/>
    <s v="Erica Rice"/>
  </r>
  <r>
    <s v="5000 - Salaries &amp; Wages"/>
    <s v="Journal"/>
    <x v="34"/>
    <s v="JE595"/>
    <m/>
    <x v="3044"/>
    <n v="33.68"/>
    <m/>
    <s v="HPRP2 - Homeless Prevention Rapid Rehousing"/>
    <x v="8"/>
    <s v="Admin Office"/>
    <s v="Manvir Gill"/>
  </r>
  <r>
    <s v="5000 - Salaries &amp; Wages"/>
    <s v="Journal"/>
    <x v="34"/>
    <s v="JE595"/>
    <m/>
    <x v="3093"/>
    <n v="152.78"/>
    <m/>
    <s v="CCFP - Child Care Food Program"/>
    <x v="24"/>
    <s v="Admin Office"/>
    <s v="Greta Peterson"/>
  </r>
  <r>
    <s v="5000 - Salaries &amp; Wages"/>
    <s v="Journal"/>
    <x v="34"/>
    <s v="JE595"/>
    <m/>
    <x v="3048"/>
    <n v="99.68"/>
    <m/>
    <s v="HF - Healthy Families"/>
    <x v="21"/>
    <s v="- No Location -"/>
    <s v="Claire Garner"/>
  </r>
  <r>
    <s v="5000 - Salaries &amp; Wages"/>
    <s v="Journal"/>
    <x v="34"/>
    <s v="JE595"/>
    <m/>
    <x v="3154"/>
    <n v="1425.49"/>
    <m/>
    <s v="CCR&amp;R - Child Care Resource &amp; Referral"/>
    <x v="27"/>
    <s v="- No Location -"/>
    <s v="Stacy D Cooper-Gindraw"/>
  </r>
  <r>
    <s v="5000 - Salaries &amp; Wages"/>
    <s v="Journal"/>
    <x v="34"/>
    <s v="JE595"/>
    <m/>
    <x v="3076"/>
    <n v="941.3"/>
    <m/>
    <s v="HS - Head Start"/>
    <x v="12"/>
    <s v="Admin Office"/>
    <s v="Gary Mease"/>
  </r>
  <r>
    <s v="5000 - Salaries &amp; Wages"/>
    <s v="Journal"/>
    <x v="34"/>
    <s v="JE595"/>
    <m/>
    <x v="3155"/>
    <n v="198.5"/>
    <m/>
    <s v="Edgewater Park"/>
    <x v="29"/>
    <s v="- No Location -"/>
    <s v="LOIS BOND"/>
  </r>
  <r>
    <s v="5000 - Salaries &amp; Wages"/>
    <s v="Journal"/>
    <x v="34"/>
    <s v="JE595"/>
    <m/>
    <x v="3156"/>
    <n v="934.96"/>
    <m/>
    <s v="CCR&amp;R - Child Care Resource &amp; Referral"/>
    <x v="28"/>
    <s v="- No Location -"/>
    <s v="Margo Johnson"/>
  </r>
  <r>
    <s v="5000 - Salaries &amp; Wages"/>
    <s v="Journal"/>
    <x v="34"/>
    <s v="JE595"/>
    <m/>
    <x v="3157"/>
    <n v="840"/>
    <m/>
    <s v="HS - Head Start"/>
    <x v="12"/>
    <s v="- No Location -"/>
    <s v="Kameron Wood"/>
  </r>
  <r>
    <s v="5000 - Salaries &amp; Wages"/>
    <s v="Journal"/>
    <x v="34"/>
    <s v="JE595"/>
    <m/>
    <x v="3076"/>
    <n v="393.25"/>
    <m/>
    <s v="CCFP - Child Care Food Program"/>
    <x v="24"/>
    <s v="Admin Office"/>
    <s v="Gary Mease"/>
  </r>
  <r>
    <s v="5000 - Salaries &amp; Wages"/>
    <s v="Journal"/>
    <x v="34"/>
    <s v="JE595"/>
    <m/>
    <x v="3158"/>
    <n v="636"/>
    <m/>
    <s v="HS - Head Start"/>
    <x v="12"/>
    <s v="- No Location -"/>
    <s v="Mellasiah Dixon"/>
  </r>
  <r>
    <s v="5000 - Salaries &amp; Wages"/>
    <s v="Journal"/>
    <x v="34"/>
    <s v="JE595"/>
    <m/>
    <x v="3043"/>
    <n v="496.01"/>
    <m/>
    <s v="CCR&amp;R - Child Care Resource &amp; Referral"/>
    <x v="18"/>
    <s v="Admin Office"/>
    <s v="Kyle Edwards"/>
  </r>
  <r>
    <s v="5000 - Salaries &amp; Wages"/>
    <s v="Journal"/>
    <x v="34"/>
    <s v="JE595"/>
    <m/>
    <x v="3159"/>
    <n v="2887.9"/>
    <m/>
    <s v="HS - Head Start"/>
    <x v="12"/>
    <s v="- No Location -"/>
    <s v="Natalie Mitchem"/>
  </r>
  <r>
    <s v="5000 - Salaries &amp; Wages"/>
    <s v="Journal"/>
    <x v="34"/>
    <s v="JE595"/>
    <m/>
    <x v="3094"/>
    <n v="1079.5899999999999"/>
    <m/>
    <s v="HS - Head Start"/>
    <x v="12"/>
    <s v="- No Location -"/>
    <s v="Michelle DeAngelis"/>
  </r>
  <r>
    <s v="5000 - Salaries &amp; Wages"/>
    <s v="Journal"/>
    <x v="34"/>
    <s v="JE595"/>
    <m/>
    <x v="3160"/>
    <n v="1324.61"/>
    <m/>
    <s v="HS - Head Start"/>
    <x v="12"/>
    <s v="- No Location -"/>
    <s v="Jacquelyn Gardner"/>
  </r>
  <r>
    <s v="5000 - Salaries &amp; Wages"/>
    <s v="Journal"/>
    <x v="34"/>
    <s v="JE595"/>
    <m/>
    <x v="3084"/>
    <n v="375.12"/>
    <m/>
    <s v="EHS - Early Head Start"/>
    <x v="6"/>
    <s v="- No Location -"/>
    <s v="ISATA BAH"/>
  </r>
  <r>
    <s v="5000 - Salaries &amp; Wages"/>
    <s v="Journal"/>
    <x v="34"/>
    <s v="JE595"/>
    <m/>
    <x v="3161"/>
    <n v="805.28"/>
    <m/>
    <s v="EHS - Early Head Start"/>
    <x v="6"/>
    <s v="- No Location -"/>
    <s v="Lucy Couvertier"/>
  </r>
  <r>
    <s v="5000 - Salaries &amp; Wages"/>
    <s v="Journal"/>
    <x v="34"/>
    <s v="JE595"/>
    <m/>
    <x v="3162"/>
    <n v="879"/>
    <m/>
    <s v="Edgewater Park"/>
    <x v="29"/>
    <s v="- No Location -"/>
    <s v="Carrie Dougherty"/>
  </r>
  <r>
    <s v="5000 - Salaries &amp; Wages"/>
    <s v="Journal"/>
    <x v="34"/>
    <s v="JE595"/>
    <m/>
    <x v="3155"/>
    <n v="198.5"/>
    <m/>
    <s v="Mt Holly Schools"/>
    <x v="15"/>
    <s v="- No Location -"/>
    <s v="LOIS BOND"/>
  </r>
  <r>
    <s v="5000 - Salaries &amp; Wages"/>
    <s v="Journal"/>
    <x v="34"/>
    <s v="JE595"/>
    <m/>
    <x v="3117"/>
    <n v="1138.96"/>
    <m/>
    <s v="Mt Holly Schools"/>
    <x v="15"/>
    <s v="- No Location -"/>
    <s v="Lillian Germaine"/>
  </r>
  <r>
    <s v="5000 - Salaries &amp; Wages"/>
    <s v="Journal"/>
    <x v="34"/>
    <s v="JE595"/>
    <m/>
    <x v="3141"/>
    <n v="148.78"/>
    <m/>
    <s v="EHS - Early Head Start"/>
    <x v="6"/>
    <s v="- No Location -"/>
    <s v="Tammy Joyce"/>
  </r>
  <r>
    <s v="5000 - Salaries &amp; Wages"/>
    <s v="Journal"/>
    <x v="34"/>
    <s v="JE595"/>
    <m/>
    <x v="3163"/>
    <n v="458.54"/>
    <m/>
    <s v="HS - Head Start"/>
    <x v="12"/>
    <s v="- No Location -"/>
    <s v="Donna Wilbur"/>
  </r>
  <r>
    <s v="5000 - Salaries &amp; Wages"/>
    <s v="Journal"/>
    <x v="34"/>
    <s v="JE595"/>
    <m/>
    <x v="3073"/>
    <n v="1139.1199999999999"/>
    <m/>
    <s v="HPRP2 - Homeless Prevention Rapid Rehousing"/>
    <x v="8"/>
    <s v="- No Location -"/>
    <s v="Melonie Vazquez"/>
  </r>
  <r>
    <s v="5000 - Salaries &amp; Wages"/>
    <s v="Journal"/>
    <x v="34"/>
    <s v="JE595"/>
    <m/>
    <x v="3164"/>
    <n v="1292.8699999999999"/>
    <m/>
    <s v="CCR&amp;R - Child Care Resource &amp; Referral"/>
    <x v="28"/>
    <s v="- No Location -"/>
    <s v="Janelle Yvette Sample"/>
  </r>
  <r>
    <s v="5000 - Salaries &amp; Wages"/>
    <s v="Journal"/>
    <x v="34"/>
    <s v="JE595"/>
    <m/>
    <x v="3165"/>
    <n v="768"/>
    <m/>
    <s v="HS - Head Start"/>
    <x v="12"/>
    <s v="- No Location -"/>
    <s v="Danyel Saxton"/>
  </r>
  <r>
    <s v="5000 - Salaries &amp; Wages"/>
    <s v="Journal"/>
    <x v="34"/>
    <s v="JE595"/>
    <m/>
    <x v="3087"/>
    <n v="770.08"/>
    <m/>
    <s v="CCR&amp;R - Child Care Resource &amp; Referral"/>
    <x v="18"/>
    <s v="Admin Office"/>
    <s v="Amie Sharer"/>
  </r>
  <r>
    <s v="5000 - Salaries &amp; Wages"/>
    <s v="Journal"/>
    <x v="34"/>
    <s v="JE595"/>
    <m/>
    <x v="3059"/>
    <n v="71.08"/>
    <m/>
    <s v="USF - Universal Service Fund"/>
    <x v="9"/>
    <s v="Admin Office"/>
    <s v="Francine Taylor"/>
  </r>
  <r>
    <s v="5000 - Salaries &amp; Wages"/>
    <s v="Journal"/>
    <x v="34"/>
    <s v="JE595"/>
    <m/>
    <x v="3072"/>
    <n v="182.56"/>
    <m/>
    <s v="HF - Healthy Families"/>
    <x v="5"/>
    <s v="Admin Office"/>
    <s v="Janessa Rivera"/>
  </r>
  <r>
    <s v="5000 - Salaries &amp; Wages"/>
    <s v="Journal"/>
    <x v="34"/>
    <s v="JE595"/>
    <m/>
    <x v="3147"/>
    <n v="281.56"/>
    <m/>
    <s v="CSBG - Community Service Block Grant"/>
    <x v="17"/>
    <s v="Admin Office"/>
    <s v="Ruben Johnson"/>
  </r>
  <r>
    <s v="5000 - Salaries &amp; Wages"/>
    <s v="Journal"/>
    <x v="34"/>
    <s v="JE595"/>
    <m/>
    <x v="3140"/>
    <n v="861.1"/>
    <m/>
    <s v="EHS - Early Head Start"/>
    <x v="6"/>
    <s v="- No Location -"/>
    <s v="Andrew Stellwag"/>
  </r>
  <r>
    <s v="5000 - Salaries &amp; Wages"/>
    <s v="Journal"/>
    <x v="34"/>
    <s v="JE595"/>
    <m/>
    <x v="3166"/>
    <n v="1372.07"/>
    <m/>
    <s v="CCR&amp;R - Child Care Resource &amp; Referral"/>
    <x v="30"/>
    <s v="- No Location -"/>
    <s v="Christine Morrison"/>
  </r>
  <r>
    <s v="5000 - Salaries &amp; Wages"/>
    <s v="Journal"/>
    <x v="34"/>
    <s v="JE595"/>
    <m/>
    <x v="3044"/>
    <n v="1584.16"/>
    <m/>
    <s v="HS - Head Start"/>
    <x v="12"/>
    <s v="Admin Office"/>
    <s v="Manvir Gill"/>
  </r>
  <r>
    <s v="5000 - Salaries &amp; Wages"/>
    <s v="Journal"/>
    <x v="34"/>
    <s v="JE595"/>
    <m/>
    <x v="3167"/>
    <n v="420"/>
    <m/>
    <s v="HS - Head Start"/>
    <x v="12"/>
    <s v="- No Location -"/>
    <s v="Dayon Messam"/>
  </r>
  <r>
    <s v="5000 - Salaries &amp; Wages"/>
    <s v="Journal"/>
    <x v="34"/>
    <s v="JE595"/>
    <m/>
    <x v="3168"/>
    <n v="1399.11"/>
    <m/>
    <s v="HF - Healthy Families"/>
    <x v="4"/>
    <s v="- No Location -"/>
    <s v="Marissa Stellwag"/>
  </r>
  <r>
    <s v="5000 - Salaries &amp; Wages"/>
    <s v="Journal"/>
    <x v="34"/>
    <s v="JE595"/>
    <m/>
    <x v="3041"/>
    <n v="613.88"/>
    <m/>
    <s v="EHS - Early Head Start"/>
    <x v="6"/>
    <s v="Admin Office"/>
    <s v="Elayne Schermerhorn"/>
  </r>
  <r>
    <s v="5000 - Salaries &amp; Wages"/>
    <s v="Journal"/>
    <x v="34"/>
    <s v="JE595"/>
    <m/>
    <x v="3147"/>
    <n v="456.68"/>
    <m/>
    <s v="CCR&amp;R - Child Care Resource &amp; Referral"/>
    <x v="18"/>
    <s v="Admin Office"/>
    <s v="Ruben Johnson"/>
  </r>
  <r>
    <s v="5000 - Salaries &amp; Wages"/>
    <s v="Journal"/>
    <x v="34"/>
    <s v="JE595"/>
    <m/>
    <x v="3169"/>
    <n v="1178.3900000000001"/>
    <m/>
    <s v="CCR&amp;R - Child Care Resource &amp; Referral"/>
    <x v="28"/>
    <s v="- No Location -"/>
    <s v="Rayna Gadsden"/>
  </r>
  <r>
    <s v="5000 - Salaries &amp; Wages"/>
    <s v="Journal"/>
    <x v="34"/>
    <s v="JE595"/>
    <m/>
    <x v="3170"/>
    <n v="935.71"/>
    <m/>
    <s v="CCR&amp;R - Child Care Resource &amp; Referral"/>
    <x v="28"/>
    <s v="- No Location -"/>
    <s v="Devita Smith"/>
  </r>
  <r>
    <s v="5000 - Salaries &amp; Wages"/>
    <s v="Journal"/>
    <x v="34"/>
    <s v="JE595"/>
    <m/>
    <x v="3171"/>
    <n v="783"/>
    <m/>
    <s v="HS - Head Start"/>
    <x v="12"/>
    <s v="- No Location -"/>
    <s v="Louthel Tucker"/>
  </r>
  <r>
    <s v="5000 - Salaries &amp; Wages"/>
    <s v="Journal"/>
    <x v="34"/>
    <s v="JE595"/>
    <m/>
    <x v="3155"/>
    <n v="2084.29"/>
    <m/>
    <s v="HS - Head Start"/>
    <x v="12"/>
    <s v="- No Location -"/>
    <s v="LOIS BOND"/>
  </r>
  <r>
    <s v="5000 - Salaries &amp; Wages"/>
    <s v="Journal"/>
    <x v="34"/>
    <s v="JE595"/>
    <m/>
    <x v="3172"/>
    <n v="685.62"/>
    <m/>
    <s v="HS - Head Start"/>
    <x v="12"/>
    <s v="- No Location -"/>
    <s v="Jennifer Elder"/>
  </r>
  <r>
    <s v="5000 - Salaries &amp; Wages"/>
    <s v="Journal"/>
    <x v="34"/>
    <s v="JE595"/>
    <m/>
    <x v="3134"/>
    <n v="65.239999999999995"/>
    <m/>
    <s v="Mt Holly Schools"/>
    <x v="15"/>
    <s v="- No Location -"/>
    <s v="Jill Rickards"/>
  </r>
  <r>
    <s v="5000 - Salaries &amp; Wages"/>
    <s v="Journal"/>
    <x v="34"/>
    <s v="JE595"/>
    <m/>
    <x v="3076"/>
    <n v="62.75"/>
    <m/>
    <s v="Mt Holly Schools"/>
    <x v="15"/>
    <s v="Admin Office"/>
    <s v="Gary Mease"/>
  </r>
  <r>
    <s v="5000 - Salaries &amp; Wages"/>
    <s v="Journal"/>
    <x v="34"/>
    <s v="JE595"/>
    <m/>
    <x v="3099"/>
    <n v="585.46"/>
    <m/>
    <s v="CSBG - Community Service Block Grant"/>
    <x v="0"/>
    <s v="Admin Office"/>
    <s v="Sharon Forman"/>
  </r>
  <r>
    <s v="5000 - Salaries &amp; Wages"/>
    <s v="Journal"/>
    <x v="34"/>
    <s v="JE595"/>
    <m/>
    <x v="3059"/>
    <n v="85.29"/>
    <m/>
    <s v="CSBG - Community Service Block Grant"/>
    <x v="17"/>
    <s v="Admin Office"/>
    <s v="Francine Taylor"/>
  </r>
  <r>
    <s v="5000 - Salaries &amp; Wages"/>
    <s v="Journal"/>
    <x v="34"/>
    <s v="JE595"/>
    <m/>
    <x v="3043"/>
    <n v="70.680000000000007"/>
    <m/>
    <s v="HF - Healthy Families"/>
    <x v="5"/>
    <s v="Admin Office"/>
    <s v="Kyle Edwards"/>
  </r>
  <r>
    <s v="5000 - Salaries &amp; Wages"/>
    <s v="Journal"/>
    <x v="34"/>
    <s v="JE595"/>
    <m/>
    <x v="3173"/>
    <n v="1421.33"/>
    <m/>
    <s v="CCR&amp;R - Child Care Resource &amp; Referral"/>
    <x v="27"/>
    <s v="- No Location -"/>
    <s v="Kathryn Simone"/>
  </r>
  <r>
    <s v="5000 - Salaries &amp; Wages"/>
    <s v="Journal"/>
    <x v="34"/>
    <s v="JE595"/>
    <m/>
    <x v="3174"/>
    <n v="1117.5"/>
    <m/>
    <s v="HS - Head Start"/>
    <x v="12"/>
    <s v="- No Location -"/>
    <s v="Shirin Halim"/>
  </r>
  <r>
    <s v="5000 - Salaries &amp; Wages"/>
    <s v="Journal"/>
    <x v="34"/>
    <s v="JE595"/>
    <m/>
    <x v="3175"/>
    <n v="1068.75"/>
    <m/>
    <s v="HS - Head Start"/>
    <x v="12"/>
    <s v="- No Location -"/>
    <s v="Natasha Joseph"/>
  </r>
  <r>
    <s v="5000 - Salaries &amp; Wages"/>
    <s v="Journal"/>
    <x v="34"/>
    <s v="JE595"/>
    <m/>
    <x v="3176"/>
    <n v="1381.5"/>
    <m/>
    <s v="HS - Head Start"/>
    <x v="12"/>
    <s v="- No Location -"/>
    <s v="Jennifer Carley-Price"/>
  </r>
  <r>
    <s v="5000 - Salaries &amp; Wages"/>
    <s v="Journal"/>
    <x v="34"/>
    <s v="JE595"/>
    <m/>
    <x v="3177"/>
    <n v="636"/>
    <m/>
    <s v="HS - Head Start"/>
    <x v="12"/>
    <s v="- No Location -"/>
    <s v="Dylan Hall"/>
  </r>
  <r>
    <s v="5000 - Salaries &amp; Wages"/>
    <s v="Journal"/>
    <x v="34"/>
    <s v="JE595"/>
    <m/>
    <x v="3099"/>
    <n v="163.92"/>
    <m/>
    <s v="CCR&amp;R - Child Care Resource &amp; Referral"/>
    <x v="18"/>
    <s v="Admin Office"/>
    <s v="Sharon Forman"/>
  </r>
  <r>
    <s v="5000 - Salaries &amp; Wages"/>
    <s v="Journal"/>
    <x v="34"/>
    <s v="JE595"/>
    <m/>
    <x v="3041"/>
    <n v="906.65"/>
    <m/>
    <s v="CCR&amp;R - Child Care Resource &amp; Referral"/>
    <x v="18"/>
    <s v="Admin Office"/>
    <s v="Elayne Schermerhorn"/>
  </r>
  <r>
    <s v="5000 - Salaries &amp; Wages"/>
    <s v="Journal"/>
    <x v="34"/>
    <s v="JE595"/>
    <m/>
    <x v="3178"/>
    <n v="531"/>
    <m/>
    <s v="CCFP - Child Care Food Program"/>
    <x v="24"/>
    <s v="- No Location -"/>
    <s v="Ranada Dumas"/>
  </r>
  <r>
    <s v="5000 - Salaries &amp; Wages"/>
    <s v="Journal"/>
    <x v="34"/>
    <s v="JE595"/>
    <m/>
    <x v="3179"/>
    <n v="929.5"/>
    <m/>
    <s v="CCFP - Child Care Food Program"/>
    <x v="24"/>
    <s v="- No Location -"/>
    <s v="Ivanette Peterson"/>
  </r>
  <r>
    <s v="5000 - Salaries &amp; Wages"/>
    <s v="Journal"/>
    <x v="34"/>
    <s v="JE595"/>
    <m/>
    <x v="3087"/>
    <n v="56.56"/>
    <m/>
    <s v="HF - Healthy Families"/>
    <x v="5"/>
    <s v="Admin Office"/>
    <s v="Amie Sharer"/>
  </r>
  <r>
    <s v="5000 - Salaries &amp; Wages"/>
    <s v="Journal"/>
    <x v="34"/>
    <s v="JE595"/>
    <m/>
    <x v="3180"/>
    <n v="1463"/>
    <m/>
    <s v="HS - Head Start"/>
    <x v="12"/>
    <s v="- No Location -"/>
    <s v="Tugce Ozel"/>
  </r>
  <r>
    <s v="5000 - Salaries &amp; Wages"/>
    <s v="Journal"/>
    <x v="34"/>
    <s v="JE595"/>
    <m/>
    <x v="3181"/>
    <n v="949"/>
    <m/>
    <s v="HS - Head Start"/>
    <x v="12"/>
    <s v="- No Location -"/>
    <s v="Ruth Amankona"/>
  </r>
  <r>
    <s v="5000 - Salaries &amp; Wages"/>
    <s v="Journal"/>
    <x v="34"/>
    <s v="JE595"/>
    <m/>
    <x v="3182"/>
    <n v="1030.97"/>
    <m/>
    <s v="HS - Head Start"/>
    <x v="12"/>
    <s v="- No Location -"/>
    <s v="Maria Figueroa"/>
  </r>
  <r>
    <s v="5000 - Salaries &amp; Wages"/>
    <s v="Journal"/>
    <x v="34"/>
    <s v="JE595"/>
    <m/>
    <x v="3183"/>
    <n v="933.37"/>
    <m/>
    <s v="HS - Head Start"/>
    <x v="12"/>
    <s v="- No Location -"/>
    <s v="Danielle Jakubowski"/>
  </r>
  <r>
    <s v="5000 - Salaries &amp; Wages"/>
    <s v="Journal"/>
    <x v="34"/>
    <s v="JE595"/>
    <m/>
    <x v="3184"/>
    <n v="756"/>
    <m/>
    <s v="HS - Head Start"/>
    <x v="12"/>
    <s v="- No Location -"/>
    <s v="Ethel Jackson"/>
  </r>
  <r>
    <s v="5000 - Salaries &amp; Wages"/>
    <s v="Journal"/>
    <x v="34"/>
    <s v="JE595"/>
    <m/>
    <x v="3185"/>
    <n v="1360.42"/>
    <m/>
    <s v="HF - Healthy Families"/>
    <x v="4"/>
    <s v="- No Location -"/>
    <s v="Mary Kennedy"/>
  </r>
  <r>
    <s v="5000 - Salaries &amp; Wages"/>
    <s v="Journal"/>
    <x v="34"/>
    <s v="JE595"/>
    <m/>
    <x v="3186"/>
    <n v="468.37"/>
    <m/>
    <s v="EHS - Early Head Start"/>
    <x v="6"/>
    <s v="Admin Office"/>
    <s v="Sharon Forman"/>
  </r>
  <r>
    <s v="5000 - Salaries &amp; Wages"/>
    <s v="Journal"/>
    <x v="34"/>
    <s v="JE595"/>
    <m/>
    <x v="3187"/>
    <n v="512.46"/>
    <m/>
    <s v="CCR&amp;R - Child Care Resource &amp; Referral"/>
    <x v="28"/>
    <s v="- No Location -"/>
    <s v="Anjail Abdul-Badee-Johnson"/>
  </r>
  <r>
    <s v="5000 - Salaries &amp; Wages"/>
    <s v="Journal"/>
    <x v="34"/>
    <s v="JE595"/>
    <m/>
    <x v="3188"/>
    <n v="840"/>
    <m/>
    <s v="HS - Head Start"/>
    <x v="12"/>
    <s v="- No Location -"/>
    <s v="Saliha Yanik"/>
  </r>
  <r>
    <s v="5000 - Salaries &amp; Wages"/>
    <s v="Journal"/>
    <x v="34"/>
    <s v="JE595"/>
    <m/>
    <x v="3189"/>
    <n v="120"/>
    <m/>
    <s v="HS - Head Start"/>
    <x v="12"/>
    <s v="- No Location -"/>
    <s v="Donna Morgan"/>
  </r>
  <r>
    <s v="5000 - Salaries &amp; Wages"/>
    <s v="Journal"/>
    <x v="34"/>
    <s v="JE595"/>
    <m/>
    <x v="3190"/>
    <n v="930"/>
    <m/>
    <s v="CCFP - Child Care Food Program"/>
    <x v="24"/>
    <s v="- No Location -"/>
    <s v="Samarjit Sharma"/>
  </r>
  <r>
    <s v="5000 - Salaries &amp; Wages"/>
    <s v="Journal"/>
    <x v="34"/>
    <s v="JE595"/>
    <m/>
    <x v="3191"/>
    <n v="625.20000000000005"/>
    <m/>
    <s v="USF - Universal Service Fund"/>
    <x v="9"/>
    <s v="- No Location -"/>
    <s v="Shirley Matthews"/>
  </r>
  <r>
    <s v="5000 - Salaries &amp; Wages"/>
    <s v="Journal"/>
    <x v="34"/>
    <s v="JE595"/>
    <m/>
    <x v="3192"/>
    <n v="1042.19"/>
    <m/>
    <s v="CCR&amp;R - Child Care Resource &amp; Referral"/>
    <x v="28"/>
    <s v="- No Location -"/>
    <s v="Bonnie Logan"/>
  </r>
  <r>
    <s v="5000 - Salaries &amp; Wages"/>
    <s v="Journal"/>
    <x v="34"/>
    <s v="JE595"/>
    <m/>
    <x v="3193"/>
    <n v="1003.91"/>
    <m/>
    <s v="CCR&amp;R - Child Care Resource &amp; Referral"/>
    <x v="30"/>
    <s v="- No Location -"/>
    <s v="Sue Fenick"/>
  </r>
  <r>
    <s v="5000 - Salaries &amp; Wages"/>
    <s v="Journal"/>
    <x v="34"/>
    <s v="JE595"/>
    <m/>
    <x v="3194"/>
    <n v="1011.5"/>
    <m/>
    <s v="HS - Head Start"/>
    <x v="12"/>
    <s v="- No Location -"/>
    <s v="Melinda Bowman-Williams"/>
  </r>
  <r>
    <s v="5000 - Salaries &amp; Wages"/>
    <s v="Journal"/>
    <x v="34"/>
    <s v="JE595"/>
    <m/>
    <x v="3195"/>
    <n v="1043.44"/>
    <m/>
    <s v="HS - Head Start"/>
    <x v="12"/>
    <s v="- No Location -"/>
    <s v="Janet Leonard"/>
  </r>
  <r>
    <s v="5000 - Salaries &amp; Wages"/>
    <s v="Journal"/>
    <x v="34"/>
    <s v="JE595"/>
    <m/>
    <x v="3147"/>
    <n v="360.53"/>
    <m/>
    <s v="USF - Universal Service Fund"/>
    <x v="9"/>
    <s v="Admin Office"/>
    <s v="Ruben Johnson"/>
  </r>
  <r>
    <s v="5000 - Salaries &amp; Wages"/>
    <s v="Journal"/>
    <x v="34"/>
    <s v="JE595"/>
    <m/>
    <x v="3054"/>
    <n v="469.98"/>
    <m/>
    <s v="Mt Holly Schools"/>
    <x v="15"/>
    <s v="- No Location -"/>
    <s v="Christiana Buffett"/>
  </r>
  <r>
    <s v="5000 - Salaries &amp; Wages"/>
    <s v="Journal"/>
    <x v="34"/>
    <s v="JE595"/>
    <m/>
    <x v="3196"/>
    <n v="1302.6600000000001"/>
    <m/>
    <s v="HF - Healthy Families"/>
    <x v="5"/>
    <s v="- No Location -"/>
    <s v="Karla DeJesus-Centeno"/>
  </r>
  <r>
    <s v="5000 - Salaries &amp; Wages"/>
    <s v="Journal"/>
    <x v="34"/>
    <s v="JE595"/>
    <m/>
    <x v="3193"/>
    <n v="1003.91"/>
    <m/>
    <s v="CCR&amp;R - Child Care Resource &amp; Referral"/>
    <x v="27"/>
    <s v="- No Location -"/>
    <s v="Sue Fenick"/>
  </r>
  <r>
    <s v="5000 - Salaries &amp; Wages"/>
    <s v="Journal"/>
    <x v="34"/>
    <s v="JE595"/>
    <m/>
    <x v="3197"/>
    <n v="1006.23"/>
    <m/>
    <s v="CCR&amp;R - Child Care Resource &amp; Referral"/>
    <x v="28"/>
    <s v="- No Location -"/>
    <s v="Heather Coleman"/>
  </r>
  <r>
    <s v="5000 - Salaries &amp; Wages"/>
    <s v="Journal"/>
    <x v="34"/>
    <s v="JE595"/>
    <m/>
    <x v="3147"/>
    <n v="343.36"/>
    <m/>
    <s v="EHS - Early Head Start"/>
    <x v="6"/>
    <s v="Admin Office"/>
    <s v="Ruben Johnson"/>
  </r>
  <r>
    <s v="5000 - Salaries &amp; Wages"/>
    <s v="Journal"/>
    <x v="34"/>
    <s v="JE595"/>
    <m/>
    <x v="3198"/>
    <n v="1263.5"/>
    <m/>
    <s v="EHS - Early Head Start"/>
    <x v="6"/>
    <s v="- No Location -"/>
    <s v="Ayanna Martin"/>
  </r>
  <r>
    <s v="5000 - Salaries &amp; Wages"/>
    <s v="Journal"/>
    <x v="34"/>
    <s v="JE595"/>
    <m/>
    <x v="3084"/>
    <n v="375.12"/>
    <m/>
    <s v="Edgewater Park"/>
    <x v="29"/>
    <s v="- No Location -"/>
    <s v="ISATA BAH"/>
  </r>
  <r>
    <s v="5000 - Salaries &amp; Wages"/>
    <s v="Journal"/>
    <x v="34"/>
    <s v="JE595"/>
    <m/>
    <x v="3199"/>
    <n v="1723.47"/>
    <m/>
    <s v="CCR&amp;R - Child Care Resource &amp; Referral"/>
    <x v="27"/>
    <s v="- No Location -"/>
    <s v="Kristin Mayes"/>
  </r>
  <r>
    <s v="5000 - Salaries &amp; Wages"/>
    <s v="Journal"/>
    <x v="34"/>
    <s v="JE595"/>
    <m/>
    <x v="3200"/>
    <n v="870"/>
    <m/>
    <s v="HS - Head Start"/>
    <x v="12"/>
    <s v="- No Location -"/>
    <s v="Sherrita Dunn"/>
  </r>
  <r>
    <s v="5000 - Salaries &amp; Wages"/>
    <s v="Journal"/>
    <x v="34"/>
    <s v="JE595"/>
    <m/>
    <x v="3201"/>
    <n v="980.44"/>
    <m/>
    <s v="HS - Head Start"/>
    <x v="12"/>
    <s v="- No Location -"/>
    <s v="Courtney Farina"/>
  </r>
  <r>
    <s v="5000 - Salaries &amp; Wages"/>
    <s v="Journal"/>
    <x v="34"/>
    <s v="JE595"/>
    <m/>
    <x v="3072"/>
    <n v="683.99"/>
    <m/>
    <s v="USF - Universal Service Fund"/>
    <x v="9"/>
    <s v="Admin Office"/>
    <s v="Janessa Rivera"/>
  </r>
  <r>
    <s v="5000 - Salaries &amp; Wages"/>
    <s v="Journal"/>
    <x v="34"/>
    <s v="JE595"/>
    <m/>
    <x v="3202"/>
    <n v="1410.93"/>
    <m/>
    <s v="HF - Healthy Families"/>
    <x v="5"/>
    <s v="- No Location -"/>
    <s v="Ann Drennon"/>
  </r>
  <r>
    <s v="5000 - Salaries &amp; Wages"/>
    <s v="Journal"/>
    <x v="34"/>
    <s v="JE595"/>
    <m/>
    <x v="3163"/>
    <n v="930.99"/>
    <m/>
    <s v="EHS - Early Head Start"/>
    <x v="6"/>
    <s v="- No Location -"/>
    <s v="Donna Wilbur"/>
  </r>
  <r>
    <s v="5000 - Salaries &amp; Wages"/>
    <s v="Journal"/>
    <x v="34"/>
    <s v="JE595"/>
    <m/>
    <x v="3134"/>
    <n v="65.239999999999995"/>
    <m/>
    <s v="Edgewater Park"/>
    <x v="29"/>
    <s v="- No Location -"/>
    <s v="Jill Rickards"/>
  </r>
  <r>
    <s v="5000 - Salaries &amp; Wages"/>
    <s v="Journal"/>
    <x v="34"/>
    <s v="JE595"/>
    <m/>
    <x v="3176"/>
    <n v="460.5"/>
    <m/>
    <s v="Edgewater Park"/>
    <x v="29"/>
    <s v="- No Location -"/>
    <s v="Jennifer Carley-Price"/>
  </r>
  <r>
    <s v="5000 - Salaries &amp; Wages"/>
    <s v="Journal"/>
    <x v="34"/>
    <s v="JE595"/>
    <m/>
    <x v="3203"/>
    <n v="846"/>
    <m/>
    <s v="HS - Head Start"/>
    <x v="12"/>
    <s v="- No Location -"/>
    <s v="Tara Cavanagh"/>
  </r>
  <r>
    <s v="5000 - Salaries &amp; Wages"/>
    <s v="Journal"/>
    <x v="34"/>
    <s v="JE595"/>
    <m/>
    <x v="3147"/>
    <n v="3296.28"/>
    <m/>
    <s v="HS - Head Start"/>
    <x v="12"/>
    <s v="Admin Office"/>
    <s v="Ruben Johnson"/>
  </r>
  <r>
    <s v="5000 - Salaries &amp; Wages"/>
    <s v="Journal"/>
    <x v="34"/>
    <s v="JE595"/>
    <m/>
    <x v="3204"/>
    <n v="1050.8800000000001"/>
    <m/>
    <s v="HS - Head Start"/>
    <x v="12"/>
    <s v="- No Location -"/>
    <s v="Michelle Horan"/>
  </r>
  <r>
    <s v="5000 - Salaries &amp; Wages"/>
    <s v="Journal"/>
    <x v="34"/>
    <s v="JE595"/>
    <m/>
    <x v="3205"/>
    <n v="1391.75"/>
    <m/>
    <s v="HS - Head Start"/>
    <x v="12"/>
    <s v="- No Location -"/>
    <s v="Maiada Ramadan"/>
  </r>
  <r>
    <s v="5000 - Salaries &amp; Wages"/>
    <s v="Journal"/>
    <x v="34"/>
    <s v="JE595"/>
    <m/>
    <x v="3070"/>
    <n v="513.28"/>
    <m/>
    <s v="USF - Universal Service Fund"/>
    <x v="9"/>
    <s v="- No Location -"/>
    <s v="Denise Cacalori"/>
  </r>
  <r>
    <s v="5000 - Salaries &amp; Wages"/>
    <s v="Journal"/>
    <x v="34"/>
    <s v="JE595"/>
    <m/>
    <x v="3044"/>
    <n v="185.26"/>
    <m/>
    <s v="EHS - Early Head Start"/>
    <x v="6"/>
    <s v="Admin Office"/>
    <s v="Manvir Gill"/>
  </r>
  <r>
    <s v="5000 - Salaries &amp; Wages"/>
    <s v="Journal"/>
    <x v="34"/>
    <s v="JE595"/>
    <m/>
    <x v="3206"/>
    <n v="1298.96"/>
    <m/>
    <s v="HS - Head Start"/>
    <x v="12"/>
    <s v="- No Location -"/>
    <s v="Verdina Pryor"/>
  </r>
  <r>
    <s v="5000 - Salaries &amp; Wages"/>
    <s v="Journal"/>
    <x v="34"/>
    <s v="JE595"/>
    <m/>
    <x v="3204"/>
    <n v="279.35000000000002"/>
    <m/>
    <s v="Mt Holly Schools"/>
    <x v="15"/>
    <s v="- No Location -"/>
    <s v="Michelle Horan"/>
  </r>
  <r>
    <s v="5000 - Salaries &amp; Wages"/>
    <s v="Journal"/>
    <x v="34"/>
    <s v="JE595"/>
    <m/>
    <x v="3110"/>
    <n v="954.18"/>
    <m/>
    <s v="CSBG - Community Service Block Grant"/>
    <x v="0"/>
    <s v="- No Location -"/>
    <s v="Antoine Nelson"/>
  </r>
  <r>
    <s v="5000 - Salaries &amp; Wages"/>
    <s v="Journal"/>
    <x v="34"/>
    <s v="JE595"/>
    <m/>
    <x v="3076"/>
    <n v="62.77"/>
    <m/>
    <s v="Edgewater Park"/>
    <x v="29"/>
    <s v="Admin Office"/>
    <s v="Gary Mease"/>
  </r>
  <r>
    <s v="5000 - Salaries &amp; Wages"/>
    <s v="Journal"/>
    <x v="34"/>
    <s v="JE595"/>
    <m/>
    <x v="3207"/>
    <n v="943.92"/>
    <m/>
    <s v="CCR&amp;R - Child Care Resource &amp; Referral"/>
    <x v="28"/>
    <s v="- No Location -"/>
    <s v="Ashley Moore"/>
  </r>
  <r>
    <s v="5000 - Salaries &amp; Wages"/>
    <s v="Journal"/>
    <x v="34"/>
    <s v="JE595"/>
    <m/>
    <x v="3208"/>
    <n v="1477.78"/>
    <m/>
    <s v="HF - Healthy Families"/>
    <x v="4"/>
    <s v="- No Location -"/>
    <s v="Elizabeth Boehmke"/>
  </r>
  <r>
    <s v="5000 - Salaries &amp; Wages"/>
    <s v="Journal"/>
    <x v="34"/>
    <s v="JE595"/>
    <m/>
    <x v="3072"/>
    <n v="1016.06"/>
    <m/>
    <s v="CCYC - Community Council of Young Children"/>
    <x v="22"/>
    <s v="Admin Office"/>
    <s v="Janessa Rivera"/>
  </r>
  <r>
    <s v="5000 - Salaries &amp; Wages"/>
    <s v="Journal"/>
    <x v="34"/>
    <s v="JE595"/>
    <m/>
    <x v="3209"/>
    <n v="837"/>
    <m/>
    <s v="HS - Head Start"/>
    <x v="12"/>
    <s v="- No Location -"/>
    <s v="May Elkady"/>
  </r>
  <r>
    <s v="5000 - Salaries &amp; Wages"/>
    <s v="Journal"/>
    <x v="34"/>
    <s v="JE595"/>
    <m/>
    <x v="3095"/>
    <n v="1170.0899999999999"/>
    <m/>
    <s v="Edgewater Park"/>
    <x v="29"/>
    <s v="- No Location -"/>
    <s v="Megan Rodrigues"/>
  </r>
  <r>
    <s v="5000 - Salaries &amp; Wages"/>
    <s v="Journal"/>
    <x v="34"/>
    <s v="JE595"/>
    <m/>
    <x v="3087"/>
    <n v="23.62"/>
    <m/>
    <s v="HPRP2 - Homeless Prevention Rapid Rehousing"/>
    <x v="8"/>
    <s v="Admin Office"/>
    <s v="Amie Sharer"/>
  </r>
  <r>
    <s v="5000 - Salaries &amp; Wages"/>
    <s v="Journal"/>
    <x v="34"/>
    <s v="JE595"/>
    <m/>
    <x v="3210"/>
    <n v="722.94"/>
    <m/>
    <s v="USF - Universal Service Fund"/>
    <x v="9"/>
    <s v="- No Location -"/>
    <s v="Constance Pritchett"/>
  </r>
  <r>
    <s v="5000 - Salaries &amp; Wages"/>
    <s v="Journal"/>
    <x v="34"/>
    <s v="JE595"/>
    <m/>
    <x v="3211"/>
    <n v="750"/>
    <m/>
    <s v="HS - Head Start"/>
    <x v="12"/>
    <s v="- No Location -"/>
    <s v="Regina McCall"/>
  </r>
  <r>
    <s v="5000 - Salaries &amp; Wages"/>
    <s v="Journal"/>
    <x v="34"/>
    <s v="JE595"/>
    <m/>
    <x v="3212"/>
    <n v="767.83"/>
    <m/>
    <s v="HS - Head Start"/>
    <x v="12"/>
    <s v="- No Location -"/>
    <s v="Jennifer Nagy"/>
  </r>
  <r>
    <s v="5000 - Salaries &amp; Wages"/>
    <s v="Journal"/>
    <x v="34"/>
    <s v="JE595"/>
    <m/>
    <x v="3213"/>
    <n v="849"/>
    <m/>
    <s v="HS - Head Start"/>
    <x v="12"/>
    <s v="- No Location -"/>
    <s v="Carol Brown"/>
  </r>
  <r>
    <s v="5000 - Salaries &amp; Wages"/>
    <s v="Journal"/>
    <x v="34"/>
    <s v="JE595"/>
    <m/>
    <x v="3214"/>
    <n v="1353.75"/>
    <m/>
    <s v="HS - Head Start"/>
    <x v="12"/>
    <s v="- No Location -"/>
    <s v="Bouchra Benachir"/>
  </r>
  <r>
    <s v="5000 - Salaries &amp; Wages"/>
    <s v="Journal"/>
    <x v="34"/>
    <s v="JE595"/>
    <m/>
    <x v="3059"/>
    <n v="101.54"/>
    <m/>
    <s v="CCFP - Child Care Food Program"/>
    <x v="24"/>
    <s v="Admin Office"/>
    <s v="Francine Taylor"/>
  </r>
  <r>
    <s v="5000 - Salaries &amp; Wages"/>
    <s v="Journal"/>
    <x v="34"/>
    <s v="JE595"/>
    <m/>
    <x v="3093"/>
    <n v="152.80000000000001"/>
    <m/>
    <s v="USF - Universal Service Fund"/>
    <x v="9"/>
    <s v="Admin Office"/>
    <s v="Greta Peterson"/>
  </r>
  <r>
    <s v="5000 - Salaries &amp; Wages"/>
    <s v="Journal"/>
    <x v="34"/>
    <s v="JE595"/>
    <m/>
    <x v="3129"/>
    <n v="133.93"/>
    <m/>
    <s v="HF - Healthy Families"/>
    <x v="21"/>
    <s v="Admin Office"/>
    <s v="Michelle Hewitt"/>
  </r>
  <r>
    <s v="5000 - Salaries &amp; Wages"/>
    <s v="Journal"/>
    <x v="34"/>
    <s v="JE595"/>
    <m/>
    <x v="3072"/>
    <n v="648.65"/>
    <m/>
    <s v="CSBG - Community Service Block Grant"/>
    <x v="0"/>
    <s v="Admin Office"/>
    <s v="Janessa Rivera"/>
  </r>
  <r>
    <s v="5000 - Salaries &amp; Wages"/>
    <s v="Journal"/>
    <x v="34"/>
    <s v="JE595"/>
    <m/>
    <x v="3215"/>
    <n v="1565.31"/>
    <m/>
    <s v="HS - Head Start"/>
    <x v="12"/>
    <s v="- No Location -"/>
    <s v="Seham Azabawi"/>
  </r>
  <r>
    <s v="5000 - Salaries &amp; Wages"/>
    <s v="Journal"/>
    <x v="34"/>
    <s v="JE595"/>
    <m/>
    <x v="3136"/>
    <n v="1174.7"/>
    <m/>
    <s v="HS - Head Start"/>
    <x v="12"/>
    <s v="- No Location -"/>
    <s v="Patricia Goldwire"/>
  </r>
  <r>
    <s v="5000 - Salaries &amp; Wages"/>
    <s v="Journal"/>
    <x v="34"/>
    <s v="JE595"/>
    <m/>
    <x v="3216"/>
    <n v="529.33000000000004"/>
    <m/>
    <s v="HS - Head Start"/>
    <x v="12"/>
    <s v="- No Location -"/>
    <s v="Miriam Claudio"/>
  </r>
  <r>
    <s v="5000 - Salaries &amp; Wages"/>
    <s v="Journal"/>
    <x v="34"/>
    <s v="JE595"/>
    <m/>
    <x v="3217"/>
    <n v="1269.42"/>
    <m/>
    <s v="HS - Head Start"/>
    <x v="12"/>
    <s v="- No Location -"/>
    <s v="Bibiana Arreguin"/>
  </r>
  <r>
    <s v="5000 - Salaries &amp; Wages"/>
    <s v="Journal"/>
    <x v="34"/>
    <s v="JE595"/>
    <m/>
    <x v="3041"/>
    <n v="188.88"/>
    <m/>
    <s v="USF - Universal Service Fund"/>
    <x v="9"/>
    <s v="Admin Office"/>
    <s v="Elayne Schermerhorn"/>
  </r>
  <r>
    <s v="5000 - Salaries &amp; Wages"/>
    <s v="Journal"/>
    <x v="34"/>
    <s v="JE595"/>
    <m/>
    <x v="3218"/>
    <n v="929.3"/>
    <m/>
    <s v="CCR&amp;R - Child Care Resource &amp; Referral"/>
    <x v="28"/>
    <s v="- No Location -"/>
    <s v="Kathleen Moreland"/>
  </r>
  <r>
    <s v="5000 - Salaries &amp; Wages"/>
    <s v="Journal"/>
    <x v="34"/>
    <s v="JE595"/>
    <m/>
    <x v="3219"/>
    <n v="591"/>
    <m/>
    <s v="HS - Head Start"/>
    <x v="12"/>
    <s v="- No Location -"/>
    <s v="Kayla Brito"/>
  </r>
  <r>
    <s v="5000 - Salaries &amp; Wages"/>
    <s v="Journal"/>
    <x v="34"/>
    <s v="JE595"/>
    <m/>
    <x v="3101"/>
    <n v="2160.31"/>
    <m/>
    <s v="HS - Head Start"/>
    <x v="12"/>
    <s v="- No Location -"/>
    <s v="Bonnie Sheipe-Warthen"/>
  </r>
  <r>
    <s v="5000 - Salaries &amp; Wages"/>
    <s v="Journal"/>
    <x v="34"/>
    <s v="JE595"/>
    <m/>
    <x v="3220"/>
    <n v="1376.3"/>
    <m/>
    <s v="HF - Healthy Families"/>
    <x v="5"/>
    <s v="- No Location -"/>
    <s v="Bridgett Pollard"/>
  </r>
  <r>
    <s v="5000 - Salaries &amp; Wages"/>
    <s v="Journal"/>
    <x v="34"/>
    <s v="JE595"/>
    <m/>
    <x v="3076"/>
    <n v="167.34"/>
    <m/>
    <s v="CSBG - Community Service Block Grant"/>
    <x v="0"/>
    <s v="Admin Office"/>
    <s v="Gary Mease"/>
  </r>
  <r>
    <s v="5000 - Salaries &amp; Wages"/>
    <s v="Journal"/>
    <x v="34"/>
    <s v="JE595"/>
    <m/>
    <x v="3221"/>
    <n v="908.06"/>
    <m/>
    <s v="CSBG - Community Service Block Grant"/>
    <x v="0"/>
    <s v="- No Location -"/>
    <s v="Gerlini Garrido"/>
  </r>
  <r>
    <s v="5000 - Salaries &amp; Wages"/>
    <s v="Journal"/>
    <x v="35"/>
    <s v="JE599"/>
    <m/>
    <x v="3222"/>
    <n v="120.97"/>
    <m/>
    <s v="HF - Healthy Families"/>
    <x v="21"/>
    <s v="- No Location -"/>
    <m/>
  </r>
  <r>
    <s v="5000 - Salaries &amp; Wages"/>
    <s v="Journal"/>
    <x v="35"/>
    <s v="JE599"/>
    <m/>
    <x v="3222"/>
    <n v="2635.09"/>
    <m/>
    <s v="HF - Healthy Families"/>
    <x v="4"/>
    <s v="- No Location -"/>
    <m/>
  </r>
  <r>
    <s v="5000 - Salaries &amp; Wages"/>
    <s v="Journal"/>
    <x v="35"/>
    <s v="JE599"/>
    <m/>
    <x v="3222"/>
    <n v="57842.41"/>
    <m/>
    <s v="HS - Head Start"/>
    <x v="12"/>
    <s v="- No Location -"/>
    <m/>
  </r>
  <r>
    <s v="5000 - Salaries &amp; Wages"/>
    <s v="Journal"/>
    <x v="35"/>
    <s v="JE599"/>
    <m/>
    <x v="3222"/>
    <n v="2318.14"/>
    <m/>
    <s v="Mt Holly Schools"/>
    <x v="15"/>
    <s v="- No Location -"/>
    <m/>
  </r>
  <r>
    <s v="5000 - Salaries &amp; Wages"/>
    <s v="Journal"/>
    <x v="35"/>
    <s v="JE599"/>
    <m/>
    <x v="3222"/>
    <n v="2266.33"/>
    <m/>
    <s v="CCR&amp;R - Child Care Resource &amp; Referral"/>
    <x v="18"/>
    <s v="- No Location -"/>
    <m/>
  </r>
  <r>
    <s v="5000 - Salaries &amp; Wages"/>
    <s v="Journal"/>
    <x v="35"/>
    <s v="JE599"/>
    <m/>
    <x v="3222"/>
    <n v="3762.23"/>
    <m/>
    <s v="HF - Healthy Families"/>
    <x v="5"/>
    <s v="- No Location -"/>
    <m/>
  </r>
  <r>
    <s v="5000 - Salaries &amp; Wages"/>
    <s v="Journal"/>
    <x v="35"/>
    <s v="JE599"/>
    <m/>
    <x v="3222"/>
    <n v="1494.57"/>
    <m/>
    <s v="CSBG - Community Service Block Grant"/>
    <x v="17"/>
    <s v="- No Location -"/>
    <m/>
  </r>
  <r>
    <s v="5000 - Salaries &amp; Wages"/>
    <s v="Journal"/>
    <x v="35"/>
    <s v="JE599"/>
    <m/>
    <x v="3222"/>
    <n v="2853.87"/>
    <m/>
    <s v="CSBG - Community Service Block Grant"/>
    <x v="0"/>
    <s v="- No Location -"/>
    <m/>
  </r>
  <r>
    <s v="5000 - Salaries &amp; Wages"/>
    <s v="Journal"/>
    <x v="35"/>
    <s v="JE599"/>
    <m/>
    <x v="3222"/>
    <n v="8631.7900000000009"/>
    <m/>
    <s v="EHS - Early Head Start"/>
    <x v="6"/>
    <s v="- No Location -"/>
    <m/>
  </r>
  <r>
    <s v="5000 - Salaries &amp; Wages"/>
    <s v="Journal"/>
    <x v="35"/>
    <s v="JE599"/>
    <m/>
    <x v="3222"/>
    <n v="3944.17"/>
    <m/>
    <s v="CCFP - Child Care Food Program"/>
    <x v="24"/>
    <s v="- No Location -"/>
    <m/>
  </r>
  <r>
    <s v="5000 - Salaries &amp; Wages"/>
    <s v="Journal"/>
    <x v="35"/>
    <s v="JE599"/>
    <m/>
    <x v="2659"/>
    <n v="852.45"/>
    <m/>
    <s v="CSBG - Community Service Block Grant"/>
    <x v="0"/>
    <s v="- No Location -"/>
    <m/>
  </r>
  <r>
    <s v="5000 - Salaries &amp; Wages"/>
    <s v="Journal"/>
    <x v="35"/>
    <s v="JE599"/>
    <m/>
    <x v="3222"/>
    <n v="3499.95"/>
    <m/>
    <s v="CCR&amp;R - Child Care Resource &amp; Referral"/>
    <x v="27"/>
    <s v="- No Location -"/>
    <m/>
  </r>
  <r>
    <s v="5000 - Salaries &amp; Wages"/>
    <s v="Journal"/>
    <x v="35"/>
    <s v="JE599"/>
    <m/>
    <x v="3222"/>
    <n v="1648.44"/>
    <m/>
    <s v="CCR&amp;R - Child Care Resource &amp; Referral"/>
    <x v="30"/>
    <s v="- No Location -"/>
    <m/>
  </r>
  <r>
    <s v="5000 - Salaries &amp; Wages"/>
    <s v="Journal"/>
    <x v="35"/>
    <s v="JE599"/>
    <m/>
    <x v="3222"/>
    <n v="11532.5"/>
    <m/>
    <s v="CCR&amp;R - Child Care Resource &amp; Referral"/>
    <x v="28"/>
    <s v="- No Location -"/>
    <m/>
  </r>
  <r>
    <s v="5000 - Salaries &amp; Wages"/>
    <s v="Journal"/>
    <x v="35"/>
    <s v="JE599"/>
    <m/>
    <x v="3222"/>
    <n v="1044.31"/>
    <m/>
    <s v="CCYC - Community Council of Young Children"/>
    <x v="22"/>
    <s v="- No Location -"/>
    <m/>
  </r>
  <r>
    <s v="5000 - Salaries &amp; Wages"/>
    <s v="Journal"/>
    <x v="35"/>
    <s v="JE599"/>
    <m/>
    <x v="3222"/>
    <n v="1405.83"/>
    <m/>
    <s v="HPRP2 - Homeless Prevention Rapid Rehousing"/>
    <x v="8"/>
    <s v="- No Location -"/>
    <m/>
  </r>
  <r>
    <s v="5000 - Salaries &amp; Wages"/>
    <s v="Journal"/>
    <x v="35"/>
    <s v="JE599"/>
    <m/>
    <x v="3222"/>
    <n v="3747.12"/>
    <m/>
    <s v="USF - Universal Service Fund"/>
    <x v="9"/>
    <s v="- No Location -"/>
    <m/>
  </r>
  <r>
    <s v="5000 - Salaries &amp; Wages"/>
    <s v="Journal"/>
    <x v="35"/>
    <s v="JE599"/>
    <m/>
    <x v="3222"/>
    <n v="2449.23"/>
    <m/>
    <s v="Edgewater Park"/>
    <x v="29"/>
    <s v="- No Location -"/>
    <m/>
  </r>
  <r>
    <s v="5000 - Salaries &amp; Wages"/>
    <s v="Journal"/>
    <x v="36"/>
    <s v="JE600"/>
    <m/>
    <x v="3222"/>
    <m/>
    <n v="1044.31"/>
    <s v="CCYC - Community Council of Young Children"/>
    <x v="22"/>
    <s v="- No Location -"/>
    <m/>
  </r>
  <r>
    <s v="5000 - Salaries &amp; Wages"/>
    <s v="Journal"/>
    <x v="36"/>
    <s v="JE600"/>
    <m/>
    <x v="3222"/>
    <m/>
    <n v="120.97"/>
    <s v="HF - Healthy Families"/>
    <x v="21"/>
    <s v="- No Location -"/>
    <m/>
  </r>
  <r>
    <s v="5000 - Salaries &amp; Wages"/>
    <s v="Journal"/>
    <x v="36"/>
    <s v="JE600"/>
    <m/>
    <x v="3222"/>
    <m/>
    <n v="3762.23"/>
    <s v="HF - Healthy Families"/>
    <x v="5"/>
    <s v="- No Location -"/>
    <m/>
  </r>
  <r>
    <s v="5000 - Salaries &amp; Wages"/>
    <s v="Journal"/>
    <x v="36"/>
    <s v="JE600"/>
    <m/>
    <x v="3222"/>
    <m/>
    <n v="2266.33"/>
    <s v="CCR&amp;R - Child Care Resource &amp; Referral"/>
    <x v="18"/>
    <s v="- No Location -"/>
    <m/>
  </r>
  <r>
    <s v="5000 - Salaries &amp; Wages"/>
    <s v="Journal"/>
    <x v="36"/>
    <s v="JE600"/>
    <m/>
    <x v="3222"/>
    <m/>
    <n v="1494.57"/>
    <s v="CSBG - Community Service Block Grant"/>
    <x v="17"/>
    <s v="- No Location -"/>
    <m/>
  </r>
  <r>
    <s v="5000 - Salaries &amp; Wages"/>
    <s v="Journal"/>
    <x v="36"/>
    <s v="JE600"/>
    <m/>
    <x v="3222"/>
    <m/>
    <n v="1405.83"/>
    <s v="HPRP2 - Homeless Prevention Rapid Rehousing"/>
    <x v="8"/>
    <s v="- No Location -"/>
    <m/>
  </r>
  <r>
    <s v="5000 - Salaries &amp; Wages"/>
    <s v="Journal"/>
    <x v="36"/>
    <s v="JE600"/>
    <m/>
    <x v="3222"/>
    <m/>
    <n v="11532.5"/>
    <s v="CCR&amp;R - Child Care Resource &amp; Referral"/>
    <x v="28"/>
    <s v="- No Location -"/>
    <m/>
  </r>
  <r>
    <s v="5000 - Salaries &amp; Wages"/>
    <s v="Journal"/>
    <x v="36"/>
    <s v="JE600"/>
    <m/>
    <x v="3222"/>
    <m/>
    <n v="3747.12"/>
    <s v="USF - Universal Service Fund"/>
    <x v="9"/>
    <s v="- No Location -"/>
    <m/>
  </r>
  <r>
    <s v="5000 - Salaries &amp; Wages"/>
    <s v="Journal"/>
    <x v="36"/>
    <s v="JE600"/>
    <m/>
    <x v="3222"/>
    <m/>
    <n v="57842.41"/>
    <s v="HS - Head Start"/>
    <x v="12"/>
    <s v="- No Location -"/>
    <m/>
  </r>
  <r>
    <s v="5000 - Salaries &amp; Wages"/>
    <s v="Journal"/>
    <x v="36"/>
    <s v="JE600"/>
    <m/>
    <x v="3222"/>
    <m/>
    <n v="2318.14"/>
    <s v="Mt Holly Schools"/>
    <x v="15"/>
    <s v="- No Location -"/>
    <m/>
  </r>
  <r>
    <s v="5000 - Salaries &amp; Wages"/>
    <s v="Journal"/>
    <x v="36"/>
    <s v="JE600"/>
    <m/>
    <x v="3222"/>
    <m/>
    <n v="2635.09"/>
    <s v="HF - Healthy Families"/>
    <x v="4"/>
    <s v="- No Location -"/>
    <m/>
  </r>
  <r>
    <s v="5000 - Salaries &amp; Wages"/>
    <s v="Journal"/>
    <x v="36"/>
    <s v="JE600"/>
    <m/>
    <x v="2659"/>
    <m/>
    <n v="852.45"/>
    <s v="CSBG - Community Service Block Grant"/>
    <x v="0"/>
    <s v="- No Location -"/>
    <m/>
  </r>
  <r>
    <s v="5000 - Salaries &amp; Wages"/>
    <s v="Journal"/>
    <x v="36"/>
    <s v="JE600"/>
    <m/>
    <x v="3222"/>
    <m/>
    <n v="2449.23"/>
    <s v="Edgewater Park"/>
    <x v="29"/>
    <s v="- No Location -"/>
    <m/>
  </r>
  <r>
    <s v="5000 - Salaries &amp; Wages"/>
    <s v="Journal"/>
    <x v="36"/>
    <s v="JE600"/>
    <m/>
    <x v="3222"/>
    <m/>
    <n v="1648.44"/>
    <s v="CCR&amp;R - Child Care Resource &amp; Referral"/>
    <x v="30"/>
    <s v="- No Location -"/>
    <m/>
  </r>
  <r>
    <s v="5000 - Salaries &amp; Wages"/>
    <s v="Journal"/>
    <x v="36"/>
    <s v="JE600"/>
    <m/>
    <x v="3222"/>
    <m/>
    <n v="3944.17"/>
    <s v="CCFP - Child Care Food Program"/>
    <x v="24"/>
    <s v="- No Location -"/>
    <m/>
  </r>
  <r>
    <s v="5000 - Salaries &amp; Wages"/>
    <s v="Journal"/>
    <x v="36"/>
    <s v="JE600"/>
    <m/>
    <x v="3222"/>
    <m/>
    <n v="2853.87"/>
    <s v="CSBG - Community Service Block Grant"/>
    <x v="0"/>
    <s v="- No Location -"/>
    <m/>
  </r>
  <r>
    <s v="5000 - Salaries &amp; Wages"/>
    <s v="Journal"/>
    <x v="36"/>
    <s v="JE600"/>
    <m/>
    <x v="3222"/>
    <m/>
    <n v="3499.95"/>
    <s v="CCR&amp;R - Child Care Resource &amp; Referral"/>
    <x v="27"/>
    <s v="- No Location -"/>
    <m/>
  </r>
  <r>
    <s v="5000 - Salaries &amp; Wages"/>
    <s v="Journal"/>
    <x v="36"/>
    <s v="JE600"/>
    <m/>
    <x v="3222"/>
    <m/>
    <n v="8631.7900000000009"/>
    <s v="EHS - Early Head Start"/>
    <x v="6"/>
    <s v="- No Location -"/>
    <m/>
  </r>
  <r>
    <s v="5000 - Salaries &amp; Wages"/>
    <s v="Journal"/>
    <x v="37"/>
    <s v="JE609"/>
    <m/>
    <x v="3223"/>
    <n v="185.26"/>
    <m/>
    <s v="EHS - Early Head Start"/>
    <x v="6"/>
    <s v="Admin Office"/>
    <s v="Manvir Gill"/>
  </r>
  <r>
    <s v="5000 - Salaries &amp; Wages"/>
    <s v="Journal"/>
    <x v="37"/>
    <s v="JE609"/>
    <m/>
    <x v="3224"/>
    <n v="1141.44"/>
    <m/>
    <s v="CCR&amp;R - Child Care Resource &amp; Referral"/>
    <x v="28"/>
    <s v="- No Location -"/>
    <s v="Wanda Fisher"/>
  </r>
  <r>
    <s v="5000 - Salaries &amp; Wages"/>
    <s v="Journal"/>
    <x v="37"/>
    <s v="JE609"/>
    <m/>
    <x v="3225"/>
    <n v="2887.9"/>
    <m/>
    <s v="HS - Head Start"/>
    <x v="12"/>
    <s v="- No Location -"/>
    <s v="Natalie Mitchem"/>
  </r>
  <r>
    <s v="5000 - Salaries &amp; Wages"/>
    <s v="Journal"/>
    <x v="37"/>
    <s v="JE609"/>
    <m/>
    <x v="3226"/>
    <n v="1410.94"/>
    <m/>
    <s v="HF - Healthy Families"/>
    <x v="5"/>
    <s v="- No Location -"/>
    <s v="Ann Drennon"/>
  </r>
  <r>
    <s v="5000 - Salaries &amp; Wages"/>
    <s v="Journal"/>
    <x v="37"/>
    <s v="JE609"/>
    <m/>
    <x v="3227"/>
    <n v="1723.72"/>
    <m/>
    <s v="CCR&amp;R - Child Care Resource &amp; Referral"/>
    <x v="27"/>
    <s v="- No Location -"/>
    <s v="Kristin Mayes"/>
  </r>
  <r>
    <s v="5000 - Salaries &amp; Wages"/>
    <s v="Journal"/>
    <x v="37"/>
    <s v="JE609"/>
    <m/>
    <x v="3228"/>
    <n v="913.12"/>
    <m/>
    <s v="CCR&amp;R - Child Care Resource &amp; Referral"/>
    <x v="28"/>
    <s v="- No Location -"/>
    <s v="Kathleen Moreland"/>
  </r>
  <r>
    <s v="5000 - Salaries &amp; Wages"/>
    <s v="Journal"/>
    <x v="37"/>
    <s v="JE609"/>
    <m/>
    <x v="3229"/>
    <n v="1548.75"/>
    <m/>
    <s v="HS - Head Start"/>
    <x v="12"/>
    <s v="- No Location -"/>
    <s v="Stephanie Greene"/>
  </r>
  <r>
    <s v="5000 - Salaries &amp; Wages"/>
    <s v="Journal"/>
    <x v="37"/>
    <s v="JE609"/>
    <m/>
    <x v="3230"/>
    <n v="691.62"/>
    <m/>
    <s v="HS - Head Start"/>
    <x v="12"/>
    <s v="- No Location -"/>
    <s v="Jennifer Elder"/>
  </r>
  <r>
    <s v="5000 - Salaries &amp; Wages"/>
    <s v="Journal"/>
    <x v="37"/>
    <s v="JE609"/>
    <m/>
    <x v="3231"/>
    <n v="852"/>
    <m/>
    <s v="HS - Head Start"/>
    <x v="12"/>
    <s v="- No Location -"/>
    <s v="Yvette Carpenter"/>
  </r>
  <r>
    <s v="5000 - Salaries &amp; Wages"/>
    <s v="Journal"/>
    <x v="37"/>
    <s v="JE609"/>
    <m/>
    <x v="3232"/>
    <n v="1483.18"/>
    <m/>
    <s v="HS - Head Start"/>
    <x v="12"/>
    <s v="- No Location -"/>
    <s v="Lynn Orangers"/>
  </r>
  <r>
    <s v="5000 - Salaries &amp; Wages"/>
    <s v="Journal"/>
    <x v="37"/>
    <s v="JE609"/>
    <m/>
    <x v="3233"/>
    <n v="852.24"/>
    <m/>
    <s v="USF - Universal Service Fund"/>
    <x v="9"/>
    <s v="- No Location -"/>
    <s v="Kayla Black"/>
  </r>
  <r>
    <s v="5000 - Salaries &amp; Wages"/>
    <s v="Journal"/>
    <x v="37"/>
    <s v="JE609"/>
    <m/>
    <x v="3234"/>
    <n v="243.08"/>
    <m/>
    <s v="CSBG - Community Service Block Grant"/>
    <x v="0"/>
    <s v="Admin Office"/>
    <s v="Sharon Forman"/>
  </r>
  <r>
    <s v="5000 - Salaries &amp; Wages"/>
    <s v="Journal"/>
    <x v="37"/>
    <s v="JE609"/>
    <m/>
    <x v="3235"/>
    <n v="119.7"/>
    <m/>
    <s v="EHS - Early Head Start"/>
    <x v="6"/>
    <s v="Admin Office"/>
    <s v="Amie Sharer"/>
  </r>
  <r>
    <s v="5000 - Salaries &amp; Wages"/>
    <s v="Journal"/>
    <x v="37"/>
    <s v="JE609"/>
    <m/>
    <x v="3236"/>
    <n v="805.74"/>
    <m/>
    <s v="HS - Head Start"/>
    <x v="12"/>
    <s v="Admin Office"/>
    <s v="Darshpreet Thind"/>
  </r>
  <r>
    <s v="5000 - Salaries &amp; Wages"/>
    <s v="Journal"/>
    <x v="37"/>
    <s v="JE609"/>
    <m/>
    <x v="3237"/>
    <n v="910"/>
    <m/>
    <s v="HS - Head Start"/>
    <x v="12"/>
    <s v="- No Location -"/>
    <s v="Kymberlee Brower"/>
  </r>
  <r>
    <s v="5000 - Salaries &amp; Wages"/>
    <s v="Journal"/>
    <x v="37"/>
    <s v="JE609"/>
    <m/>
    <x v="3238"/>
    <n v="496"/>
    <m/>
    <s v="CSBG - Community Service Block Grant"/>
    <x v="0"/>
    <s v="Admin Office"/>
    <s v="Kyle Edwards"/>
  </r>
  <r>
    <s v="5000 - Salaries &amp; Wages"/>
    <s v="Journal"/>
    <x v="37"/>
    <s v="JE609"/>
    <m/>
    <x v="3239"/>
    <n v="1507.94"/>
    <m/>
    <s v="CCR&amp;R - Child Care Resource &amp; Referral"/>
    <x v="28"/>
    <s v="- No Location -"/>
    <s v="Bonita Jackson"/>
  </r>
  <r>
    <s v="5000 - Salaries &amp; Wages"/>
    <s v="Journal"/>
    <x v="37"/>
    <s v="JE609"/>
    <m/>
    <x v="3240"/>
    <n v="1368"/>
    <m/>
    <s v="HS - Head Start"/>
    <x v="12"/>
    <s v="- No Location -"/>
    <s v="Anna Barry"/>
  </r>
  <r>
    <s v="5000 - Salaries &amp; Wages"/>
    <s v="Journal"/>
    <x v="37"/>
    <s v="JE609"/>
    <m/>
    <x v="3241"/>
    <n v="1332"/>
    <m/>
    <s v="HS - Head Start"/>
    <x v="12"/>
    <s v="- No Location -"/>
    <s v="Jennifer Carley-Price"/>
  </r>
  <r>
    <s v="5000 - Salaries &amp; Wages"/>
    <s v="Journal"/>
    <x v="37"/>
    <s v="JE609"/>
    <m/>
    <x v="3242"/>
    <n v="1377.5"/>
    <m/>
    <s v="HS - Head Start"/>
    <x v="12"/>
    <s v="- No Location -"/>
    <s v="Jenna Orfe"/>
  </r>
  <r>
    <s v="5000 - Salaries &amp; Wages"/>
    <s v="Journal"/>
    <x v="37"/>
    <s v="JE609"/>
    <m/>
    <x v="3243"/>
    <n v="1105.71"/>
    <m/>
    <s v="HPRP2 - Homeless Prevention Rapid Rehousing"/>
    <x v="8"/>
    <s v="- No Location -"/>
    <s v="Melonie Vazquez"/>
  </r>
  <r>
    <s v="5000 - Salaries &amp; Wages"/>
    <s v="Journal"/>
    <x v="37"/>
    <s v="JE609"/>
    <m/>
    <x v="3244"/>
    <n v="342.24"/>
    <m/>
    <s v="Mt Holly Schools"/>
    <x v="15"/>
    <s v="- No Location -"/>
    <s v="Rabiah Mohamed-Azam"/>
  </r>
  <r>
    <s v="5000 - Salaries &amp; Wages"/>
    <s v="Journal"/>
    <x v="37"/>
    <s v="JE609"/>
    <m/>
    <x v="3238"/>
    <n v="70.680000000000007"/>
    <m/>
    <s v="HF - Healthy Families"/>
    <x v="5"/>
    <s v="Admin Office"/>
    <s v="Kyle Edwards"/>
  </r>
  <r>
    <s v="5000 - Salaries &amp; Wages"/>
    <s v="Journal"/>
    <x v="37"/>
    <s v="JE609"/>
    <m/>
    <x v="3245"/>
    <n v="182.56"/>
    <m/>
    <s v="HF - Healthy Families"/>
    <x v="5"/>
    <s v="Admin Office"/>
    <s v="Janessa Rivera"/>
  </r>
  <r>
    <s v="5000 - Salaries &amp; Wages"/>
    <s v="Journal"/>
    <x v="37"/>
    <s v="JE609"/>
    <m/>
    <x v="3246"/>
    <n v="2128.15"/>
    <m/>
    <s v="CSBG - Community Service Block Grant"/>
    <x v="0"/>
    <s v="Admin Office"/>
    <s v="Ruben Johnson"/>
  </r>
  <r>
    <s v="5000 - Salaries &amp; Wages"/>
    <s v="Journal"/>
    <x v="37"/>
    <s v="JE609"/>
    <m/>
    <x v="3247"/>
    <n v="275.58"/>
    <m/>
    <s v="Edgewater Park"/>
    <x v="29"/>
    <s v="- No Location -"/>
    <s v="Patricia Goldwire"/>
  </r>
  <r>
    <s v="5000 - Salaries &amp; Wages"/>
    <s v="Journal"/>
    <x v="37"/>
    <s v="JE609"/>
    <m/>
    <x v="3248"/>
    <n v="1208.6300000000001"/>
    <m/>
    <s v="HS - Head Start"/>
    <x v="12"/>
    <s v="- No Location -"/>
    <s v="Tomona Green"/>
  </r>
  <r>
    <s v="5000 - Salaries &amp; Wages"/>
    <s v="Journal"/>
    <x v="37"/>
    <s v="JE609"/>
    <m/>
    <x v="3249"/>
    <n v="1330"/>
    <m/>
    <s v="HS - Head Start"/>
    <x v="12"/>
    <s v="- No Location -"/>
    <s v="DeAnna Reid-Harden"/>
  </r>
  <r>
    <s v="5000 - Salaries &amp; Wages"/>
    <s v="Journal"/>
    <x v="37"/>
    <s v="JE609"/>
    <m/>
    <x v="3250"/>
    <n v="2084.29"/>
    <m/>
    <s v="HS - Head Start"/>
    <x v="12"/>
    <s v="- No Location -"/>
    <s v="LOIS BOND"/>
  </r>
  <r>
    <s v="5000 - Salaries &amp; Wages"/>
    <s v="Journal"/>
    <x v="37"/>
    <s v="JE609"/>
    <m/>
    <x v="3235"/>
    <n v="751.1"/>
    <m/>
    <s v="CCR&amp;R - Child Care Resource &amp; Referral"/>
    <x v="18"/>
    <s v="Admin Office"/>
    <s v="Amie Sharer"/>
  </r>
  <r>
    <s v="5000 - Salaries &amp; Wages"/>
    <s v="Journal"/>
    <x v="37"/>
    <s v="JE609"/>
    <m/>
    <x v="3235"/>
    <n v="55.16"/>
    <m/>
    <s v="HF - Healthy Families"/>
    <x v="5"/>
    <s v="Admin Office"/>
    <s v="Amie Sharer"/>
  </r>
  <r>
    <s v="5000 - Salaries &amp; Wages"/>
    <s v="Journal"/>
    <x v="37"/>
    <s v="JE609"/>
    <m/>
    <x v="3251"/>
    <n v="173.76"/>
    <m/>
    <s v="CSBG - Community Service Block Grant"/>
    <x v="0"/>
    <s v="Admin Office"/>
    <s v="Greta Peterson"/>
  </r>
  <r>
    <s v="5000 - Salaries &amp; Wages"/>
    <s v="Journal"/>
    <x v="37"/>
    <s v="JE609"/>
    <m/>
    <x v="3246"/>
    <n v="343.36"/>
    <m/>
    <s v="EHS - Early Head Start"/>
    <x v="6"/>
    <s v="Admin Office"/>
    <s v="Ruben Johnson"/>
  </r>
  <r>
    <s v="5000 - Salaries &amp; Wages"/>
    <s v="Journal"/>
    <x v="37"/>
    <s v="JE609"/>
    <m/>
    <x v="3252"/>
    <n v="109.66"/>
    <m/>
    <s v="EHS - Early Head Start"/>
    <x v="6"/>
    <s v="Admin Office"/>
    <s v="Francine Taylor"/>
  </r>
  <r>
    <s v="5000 - Salaries &amp; Wages"/>
    <s v="Journal"/>
    <x v="37"/>
    <s v="JE609"/>
    <m/>
    <x v="3253"/>
    <n v="936"/>
    <m/>
    <s v="HS - Head Start"/>
    <x v="12"/>
    <s v="- No Location -"/>
    <s v="Ruth Amankona"/>
  </r>
  <r>
    <s v="5000 - Salaries &amp; Wages"/>
    <s v="Journal"/>
    <x v="37"/>
    <s v="JE609"/>
    <m/>
    <x v="3254"/>
    <n v="857.5"/>
    <m/>
    <s v="HS - Head Start"/>
    <x v="12"/>
    <s v="- No Location -"/>
    <s v="Farhanaz Habib"/>
  </r>
  <r>
    <s v="5000 - Salaries &amp; Wages"/>
    <s v="Journal"/>
    <x v="37"/>
    <s v="JE609"/>
    <m/>
    <x v="3236"/>
    <n v="611.02"/>
    <m/>
    <s v="CCFP - Child Care Food Program"/>
    <x v="24"/>
    <s v="Admin Office"/>
    <s v="Darshpreet Thind"/>
  </r>
  <r>
    <s v="5000 - Salaries &amp; Wages"/>
    <s v="Journal"/>
    <x v="37"/>
    <s v="JE609"/>
    <m/>
    <x v="3255"/>
    <n v="1374.02"/>
    <m/>
    <s v="CCR&amp;R - Child Care Resource &amp; Referral"/>
    <x v="30"/>
    <s v="- No Location -"/>
    <s v="Christine Morrison"/>
  </r>
  <r>
    <s v="5000 - Salaries &amp; Wages"/>
    <s v="Journal"/>
    <x v="37"/>
    <s v="JE609"/>
    <m/>
    <x v="3256"/>
    <n v="1358.88"/>
    <m/>
    <s v="HS - Head Start"/>
    <x v="12"/>
    <s v="- No Location -"/>
    <s v="Tina Berry"/>
  </r>
  <r>
    <s v="5000 - Salaries &amp; Wages"/>
    <s v="Journal"/>
    <x v="37"/>
    <s v="JE609"/>
    <m/>
    <x v="3257"/>
    <n v="1359.13"/>
    <m/>
    <s v="HS - Head Start"/>
    <x v="12"/>
    <s v="- No Location -"/>
    <s v="Michelle DeAngelis"/>
  </r>
  <r>
    <s v="5000 - Salaries &amp; Wages"/>
    <s v="Journal"/>
    <x v="37"/>
    <s v="JE609"/>
    <m/>
    <x v="3258"/>
    <n v="218.76"/>
    <m/>
    <s v="HPRP2 - Homeless Prevention Rapid Rehousing"/>
    <x v="8"/>
    <s v="- No Location -"/>
    <s v="Denise Cacalori"/>
  </r>
  <r>
    <s v="5000 - Salaries &amp; Wages"/>
    <s v="Journal"/>
    <x v="37"/>
    <s v="JE609"/>
    <m/>
    <x v="3259"/>
    <n v="1541.96"/>
    <m/>
    <s v="HS - Head Start"/>
    <x v="12"/>
    <s v="- No Location -"/>
    <s v="Kristen Furniss"/>
  </r>
  <r>
    <s v="5000 - Salaries &amp; Wages"/>
    <s v="Journal"/>
    <x v="37"/>
    <s v="JE609"/>
    <m/>
    <x v="3252"/>
    <n v="974.76"/>
    <m/>
    <s v="HS - Head Start"/>
    <x v="12"/>
    <s v="Admin Office"/>
    <s v="Francine Taylor"/>
  </r>
  <r>
    <s v="5000 - Salaries &amp; Wages"/>
    <s v="Journal"/>
    <x v="37"/>
    <s v="JE609"/>
    <m/>
    <x v="3235"/>
    <n v="55.03"/>
    <m/>
    <s v="CCYC - Community Council of Young Children"/>
    <x v="22"/>
    <s v="Admin Office"/>
    <s v="Amie Sharer"/>
  </r>
  <r>
    <s v="5000 - Salaries &amp; Wages"/>
    <s v="Journal"/>
    <x v="37"/>
    <s v="JE609"/>
    <m/>
    <x v="3260"/>
    <n v="600"/>
    <m/>
    <s v="HS - Head Start"/>
    <x v="12"/>
    <s v="- No Location -"/>
    <s v="Marva Currington"/>
  </r>
  <r>
    <s v="5000 - Salaries &amp; Wages"/>
    <s v="Journal"/>
    <x v="37"/>
    <s v="JE609"/>
    <m/>
    <x v="3261"/>
    <n v="620.6"/>
    <m/>
    <s v="USF - Universal Service Fund"/>
    <x v="9"/>
    <s v="- No Location -"/>
    <s v="Quamillah Nelson"/>
  </r>
  <r>
    <s v="5000 - Salaries &amp; Wages"/>
    <s v="Journal"/>
    <x v="37"/>
    <s v="JE609"/>
    <m/>
    <x v="3262"/>
    <n v="1475.17"/>
    <m/>
    <s v="HF - Healthy Families"/>
    <x v="4"/>
    <s v="- No Location -"/>
    <s v="Elizabeth Boehmke"/>
  </r>
  <r>
    <s v="5000 - Salaries &amp; Wages"/>
    <s v="Journal"/>
    <x v="37"/>
    <s v="JE609"/>
    <m/>
    <x v="3263"/>
    <n v="906.81"/>
    <m/>
    <s v="CCR&amp;R - Child Care Resource &amp; Referral"/>
    <x v="28"/>
    <s v="- No Location -"/>
    <s v="Andrea Ferrare"/>
  </r>
  <r>
    <s v="5000 - Salaries &amp; Wages"/>
    <s v="Journal"/>
    <x v="37"/>
    <s v="JE609"/>
    <m/>
    <x v="3264"/>
    <n v="774"/>
    <m/>
    <s v="HS - Head Start"/>
    <x v="12"/>
    <s v="- No Location -"/>
    <s v="Daliana Rodriguez"/>
  </r>
  <r>
    <s v="5000 - Salaries &amp; Wages"/>
    <s v="Journal"/>
    <x v="37"/>
    <s v="JE609"/>
    <m/>
    <x v="3265"/>
    <n v="843"/>
    <m/>
    <s v="HS - Head Start"/>
    <x v="12"/>
    <s v="- No Location -"/>
    <s v="Cigdem Ozdemir"/>
  </r>
  <r>
    <s v="5000 - Salaries &amp; Wages"/>
    <s v="Journal"/>
    <x v="37"/>
    <s v="JE609"/>
    <m/>
    <x v="3266"/>
    <n v="950"/>
    <m/>
    <s v="HS - Head Start"/>
    <x v="12"/>
    <s v="- No Location -"/>
    <s v="Ashley Cummings"/>
  </r>
  <r>
    <s v="5000 - Salaries &amp; Wages"/>
    <s v="Journal"/>
    <x v="37"/>
    <s v="JE609"/>
    <m/>
    <x v="3267"/>
    <n v="1007.18"/>
    <m/>
    <s v="HPRP2 - Homeless Prevention Rapid Rehousing"/>
    <x v="8"/>
    <s v="- No Location -"/>
    <s v="Christina Adriani"/>
  </r>
  <r>
    <s v="5000 - Salaries &amp; Wages"/>
    <s v="Journal"/>
    <x v="37"/>
    <s v="JE609"/>
    <m/>
    <x v="3268"/>
    <n v="952.38"/>
    <m/>
    <s v="CCR&amp;R - Child Care Resource &amp; Referral"/>
    <x v="28"/>
    <s v="- No Location -"/>
    <s v="Heather Coleman"/>
  </r>
  <r>
    <s v="5000 - Salaries &amp; Wages"/>
    <s v="Journal"/>
    <x v="37"/>
    <s v="JE609"/>
    <m/>
    <x v="3269"/>
    <n v="983.5"/>
    <m/>
    <s v="EHS - Early Head Start"/>
    <x v="6"/>
    <s v="- No Location -"/>
    <s v="Elizabeth Jensen"/>
  </r>
  <r>
    <s v="5000 - Salaries &amp; Wages"/>
    <s v="Journal"/>
    <x v="37"/>
    <s v="JE609"/>
    <m/>
    <x v="3270"/>
    <n v="936.39"/>
    <m/>
    <s v="CCR&amp;R - Child Care Resource &amp; Referral"/>
    <x v="28"/>
    <s v="- No Location -"/>
    <s v="Erica Wyckoff"/>
  </r>
  <r>
    <s v="5000 - Salaries &amp; Wages"/>
    <s v="Journal"/>
    <x v="37"/>
    <s v="JE609"/>
    <m/>
    <x v="3271"/>
    <n v="1359.13"/>
    <m/>
    <s v="HS - Head Start"/>
    <x v="12"/>
    <s v="- No Location -"/>
    <s v="Megan Rodrigues"/>
  </r>
  <r>
    <s v="5000 - Salaries &amp; Wages"/>
    <s v="Journal"/>
    <x v="37"/>
    <s v="JE609"/>
    <m/>
    <x v="3272"/>
    <n v="1344.25"/>
    <m/>
    <s v="EHS - Early Head Start"/>
    <x v="6"/>
    <s v="- No Location -"/>
    <s v="Jane Murphy"/>
  </r>
  <r>
    <s v="5000 - Salaries &amp; Wages"/>
    <s v="Journal"/>
    <x v="37"/>
    <s v="JE609"/>
    <m/>
    <x v="3273"/>
    <n v="894.01"/>
    <m/>
    <s v="CCR&amp;R - Child Care Resource &amp; Referral"/>
    <x v="28"/>
    <s v="- No Location -"/>
    <s v="Brittany Walton"/>
  </r>
  <r>
    <s v="5000 - Salaries &amp; Wages"/>
    <s v="Journal"/>
    <x v="37"/>
    <s v="JE609"/>
    <m/>
    <x v="3274"/>
    <n v="392"/>
    <m/>
    <s v="HS - Head Start"/>
    <x v="12"/>
    <s v="- No Location -"/>
    <s v="Kelly Marquis"/>
  </r>
  <r>
    <s v="5000 - Salaries &amp; Wages"/>
    <s v="Journal"/>
    <x v="37"/>
    <s v="JE609"/>
    <m/>
    <x v="3275"/>
    <n v="843"/>
    <m/>
    <s v="CCFP - Child Care Food Program"/>
    <x v="24"/>
    <s v="- No Location -"/>
    <s v="Deniz Genc"/>
  </r>
  <r>
    <s v="5000 - Salaries &amp; Wages"/>
    <s v="Journal"/>
    <x v="37"/>
    <s v="JE609"/>
    <m/>
    <x v="3276"/>
    <n v="366.24"/>
    <m/>
    <s v="HS - Head Start"/>
    <x v="12"/>
    <s v="- No Location -"/>
    <s v="Andrew Stellwag"/>
  </r>
  <r>
    <s v="5000 - Salaries &amp; Wages"/>
    <s v="Journal"/>
    <x v="37"/>
    <s v="JE609"/>
    <m/>
    <x v="3277"/>
    <n v="819"/>
    <m/>
    <s v="HS - Head Start"/>
    <x v="12"/>
    <s v="- No Location -"/>
    <s v="Laura McRae"/>
  </r>
  <r>
    <s v="5000 - Salaries &amp; Wages"/>
    <s v="Journal"/>
    <x v="37"/>
    <s v="JE609"/>
    <m/>
    <x v="3278"/>
    <n v="600"/>
    <m/>
    <s v="HS - Head Start"/>
    <x v="12"/>
    <s v="- No Location -"/>
    <s v="Lisa Whitfield"/>
  </r>
  <r>
    <s v="5000 - Salaries &amp; Wages"/>
    <s v="Journal"/>
    <x v="37"/>
    <s v="JE609"/>
    <m/>
    <x v="3279"/>
    <n v="330.5"/>
    <m/>
    <s v="CCR&amp;R - Child Care Resource &amp; Referral"/>
    <x v="18"/>
    <s v="Admin Office"/>
    <s v="Gary Mease"/>
  </r>
  <r>
    <s v="5000 - Salaries &amp; Wages"/>
    <s v="Journal"/>
    <x v="37"/>
    <s v="JE609"/>
    <m/>
    <x v="3280"/>
    <n v="485.19"/>
    <m/>
    <s v="CSBG - Community Service Block Grant"/>
    <x v="0"/>
    <s v="- No Location -"/>
    <s v="Rovenna Overton"/>
  </r>
  <r>
    <s v="5000 - Salaries &amp; Wages"/>
    <s v="Journal"/>
    <x v="37"/>
    <s v="JE609"/>
    <m/>
    <x v="3223"/>
    <n v="1006.15"/>
    <m/>
    <s v="CSBG - Community Service Block Grant"/>
    <x v="17"/>
    <s v="Admin Office"/>
    <s v="Manvir Gill"/>
  </r>
  <r>
    <s v="5000 - Salaries &amp; Wages"/>
    <s v="Journal"/>
    <x v="37"/>
    <s v="JE609"/>
    <m/>
    <x v="3281"/>
    <n v="11178.32"/>
    <m/>
    <m/>
    <x v="10"/>
    <s v="- No Location -"/>
    <m/>
  </r>
  <r>
    <s v="5000 - Salaries &amp; Wages"/>
    <s v="Journal"/>
    <x v="37"/>
    <s v="JE609"/>
    <m/>
    <x v="3223"/>
    <n v="1584.16"/>
    <m/>
    <s v="HS - Head Start"/>
    <x v="12"/>
    <s v="Admin Office"/>
    <s v="Manvir Gill"/>
  </r>
  <r>
    <s v="5000 - Salaries &amp; Wages"/>
    <s v="Journal"/>
    <x v="37"/>
    <s v="JE609"/>
    <m/>
    <x v="3282"/>
    <n v="104.68"/>
    <m/>
    <s v="HF - Healthy Families"/>
    <x v="21"/>
    <s v="- No Location -"/>
    <s v="Claire Garner"/>
  </r>
  <r>
    <s v="5000 - Salaries &amp; Wages"/>
    <s v="Journal"/>
    <x v="37"/>
    <s v="JE609"/>
    <m/>
    <x v="3283"/>
    <n v="1232.06"/>
    <m/>
    <s v="HF - Healthy Families"/>
    <x v="5"/>
    <s v="- No Location -"/>
    <s v="Susan Margolis"/>
  </r>
  <r>
    <s v="5000 - Salaries &amp; Wages"/>
    <s v="Journal"/>
    <x v="37"/>
    <s v="JE609"/>
    <m/>
    <x v="3284"/>
    <n v="2160.33"/>
    <m/>
    <s v="HS - Head Start"/>
    <x v="12"/>
    <s v="- No Location -"/>
    <s v="Bonnie Sheipe-Warthen"/>
  </r>
  <r>
    <s v="5000 - Salaries &amp; Wages"/>
    <s v="Journal"/>
    <x v="37"/>
    <s v="JE609"/>
    <m/>
    <x v="3285"/>
    <n v="822.84"/>
    <m/>
    <s v="CCFP - Child Care Food Program"/>
    <x v="24"/>
    <s v="- No Location -"/>
    <s v="William Carson"/>
  </r>
  <r>
    <s v="5000 - Salaries &amp; Wages"/>
    <s v="Journal"/>
    <x v="37"/>
    <s v="JE609"/>
    <m/>
    <x v="3251"/>
    <n v="144.80000000000001"/>
    <m/>
    <s v="USF - Universal Service Fund"/>
    <x v="9"/>
    <s v="Admin Office"/>
    <s v="Greta Peterson"/>
  </r>
  <r>
    <s v="5000 - Salaries &amp; Wages"/>
    <s v="Journal"/>
    <x v="37"/>
    <s v="JE609"/>
    <m/>
    <x v="3286"/>
    <n v="468.37"/>
    <m/>
    <s v="EHS - Early Head Start"/>
    <x v="6"/>
    <s v="Admin Office"/>
    <s v="Sharon Forman"/>
  </r>
  <r>
    <s v="5000 - Salaries &amp; Wages"/>
    <s v="Journal"/>
    <x v="37"/>
    <s v="JE609"/>
    <m/>
    <x v="3287"/>
    <n v="1124.08"/>
    <m/>
    <s v="HS - Head Start"/>
    <x v="12"/>
    <s v="Admin Office"/>
    <s v="Sharon Forman"/>
  </r>
  <r>
    <s v="5000 - Salaries &amp; Wages"/>
    <s v="Journal"/>
    <x v="37"/>
    <s v="JE609"/>
    <m/>
    <x v="3288"/>
    <n v="1051.05"/>
    <m/>
    <s v="HS - Head Start"/>
    <x v="12"/>
    <s v="- No Location -"/>
    <s v="Natasha Joseph"/>
  </r>
  <r>
    <s v="5000 - Salaries &amp; Wages"/>
    <s v="Journal"/>
    <x v="37"/>
    <s v="JE609"/>
    <m/>
    <x v="3289"/>
    <n v="846"/>
    <m/>
    <s v="HS - Head Start"/>
    <x v="12"/>
    <s v="- No Location -"/>
    <s v="Melissa Oliver-Terrell"/>
  </r>
  <r>
    <s v="5000 - Salaries &amp; Wages"/>
    <s v="Journal"/>
    <x v="37"/>
    <s v="JE609"/>
    <m/>
    <x v="3290"/>
    <n v="148.78"/>
    <m/>
    <s v="EHS - Early Head Start"/>
    <x v="6"/>
    <s v="- No Location -"/>
    <s v="Tammy Joyce"/>
  </r>
  <r>
    <s v="5000 - Salaries &amp; Wages"/>
    <s v="Journal"/>
    <x v="37"/>
    <s v="JE609"/>
    <m/>
    <x v="3279"/>
    <n v="104.59"/>
    <m/>
    <s v="EHS - Early Head Start"/>
    <x v="6"/>
    <s v="Admin Office"/>
    <s v="Gary Mease"/>
  </r>
  <r>
    <s v="5000 - Salaries &amp; Wages"/>
    <s v="Journal"/>
    <x v="37"/>
    <s v="JE609"/>
    <m/>
    <x v="3291"/>
    <n v="766.08"/>
    <m/>
    <s v="CCR&amp;R - Child Care Resource &amp; Referral"/>
    <x v="28"/>
    <s v="- No Location -"/>
    <s v="Ashley Moore"/>
  </r>
  <r>
    <s v="5000 - Salaries &amp; Wages"/>
    <s v="Journal"/>
    <x v="37"/>
    <s v="JE609"/>
    <m/>
    <x v="3279"/>
    <n v="941.3"/>
    <m/>
    <s v="HS - Head Start"/>
    <x v="12"/>
    <s v="Admin Office"/>
    <s v="Gary Mease"/>
  </r>
  <r>
    <s v="5000 - Salaries &amp; Wages"/>
    <s v="Journal"/>
    <x v="37"/>
    <s v="JE609"/>
    <m/>
    <x v="3292"/>
    <n v="9.75"/>
    <m/>
    <s v="HF - Healthy Families"/>
    <x v="21"/>
    <s v="Admin Office"/>
    <s v="Robert Mayfield"/>
  </r>
  <r>
    <s v="5000 - Salaries &amp; Wages"/>
    <s v="Journal"/>
    <x v="37"/>
    <s v="JE609"/>
    <m/>
    <x v="3293"/>
    <n v="2276.08"/>
    <m/>
    <s v="HS - Head Start"/>
    <x v="12"/>
    <s v="Admin Office"/>
    <s v="Elayne Schermerhorn"/>
  </r>
  <r>
    <s v="5000 - Salaries &amp; Wages"/>
    <s v="Journal"/>
    <x v="37"/>
    <s v="JE609"/>
    <m/>
    <x v="3294"/>
    <n v="840"/>
    <m/>
    <s v="HS - Head Start"/>
    <x v="12"/>
    <s v="- No Location -"/>
    <s v="Sherrita Dunn"/>
  </r>
  <r>
    <s v="5000 - Salaries &amp; Wages"/>
    <s v="Journal"/>
    <x v="37"/>
    <s v="JE609"/>
    <m/>
    <x v="3245"/>
    <n v="1015.47"/>
    <m/>
    <s v="CCYC - Community Council of Young Children"/>
    <x v="22"/>
    <s v="Admin Office"/>
    <s v="Janessa Rivera"/>
  </r>
  <r>
    <s v="5000 - Salaries &amp; Wages"/>
    <s v="Journal"/>
    <x v="37"/>
    <s v="JE609"/>
    <m/>
    <x v="3295"/>
    <n v="1296.53"/>
    <m/>
    <s v="EHS - Early Head Start"/>
    <x v="6"/>
    <s v="- No Location -"/>
    <s v="Pantida Wescott"/>
  </r>
  <r>
    <s v="5000 - Salaries &amp; Wages"/>
    <s v="Journal"/>
    <x v="37"/>
    <s v="JE609"/>
    <m/>
    <x v="3296"/>
    <n v="1330"/>
    <m/>
    <s v="HS - Head Start"/>
    <x v="12"/>
    <s v="- No Location -"/>
    <s v="Tawanna Best"/>
  </r>
  <r>
    <s v="5000 - Salaries &amp; Wages"/>
    <s v="Journal"/>
    <x v="37"/>
    <s v="JE609"/>
    <m/>
    <x v="3292"/>
    <n v="238.76"/>
    <m/>
    <s v="HS - Head Start"/>
    <x v="12"/>
    <s v="Admin Office"/>
    <s v="Robert Mayfield"/>
  </r>
  <r>
    <s v="5000 - Salaries &amp; Wages"/>
    <s v="Journal"/>
    <x v="37"/>
    <s v="JE609"/>
    <m/>
    <x v="3297"/>
    <n v="631.03"/>
    <m/>
    <s v="HS - Head Start"/>
    <x v="12"/>
    <s v="- No Location -"/>
    <s v="Nasirah Aminuddin"/>
  </r>
  <r>
    <s v="5000 - Salaries &amp; Wages"/>
    <s v="Journal"/>
    <x v="37"/>
    <s v="JE609"/>
    <m/>
    <x v="3279"/>
    <n v="62.75"/>
    <m/>
    <s v="Mt Holly Schools"/>
    <x v="15"/>
    <s v="Admin Office"/>
    <s v="Gary Mease"/>
  </r>
  <r>
    <s v="5000 - Salaries &amp; Wages"/>
    <s v="Journal"/>
    <x v="37"/>
    <s v="JE609"/>
    <m/>
    <x v="3258"/>
    <n v="510.43"/>
    <m/>
    <s v="USF - Universal Service Fund"/>
    <x v="9"/>
    <s v="- No Location -"/>
    <s v="Denise Cacalori"/>
  </r>
  <r>
    <s v="5000 - Salaries &amp; Wages"/>
    <s v="Journal"/>
    <x v="37"/>
    <s v="JE609"/>
    <m/>
    <x v="3298"/>
    <n v="706.46"/>
    <m/>
    <s v="USF - Universal Service Fund"/>
    <x v="9"/>
    <s v="- No Location -"/>
    <s v="Constance Pritchett"/>
  </r>
  <r>
    <s v="5000 - Salaries &amp; Wages"/>
    <s v="Journal"/>
    <x v="37"/>
    <s v="JE609"/>
    <m/>
    <x v="3238"/>
    <n v="148.80000000000001"/>
    <m/>
    <s v="USF - Universal Service Fund"/>
    <x v="9"/>
    <s v="Admin Office"/>
    <s v="Kyle Edwards"/>
  </r>
  <r>
    <s v="5000 - Salaries &amp; Wages"/>
    <s v="Journal"/>
    <x v="37"/>
    <s v="JE609"/>
    <m/>
    <x v="3234"/>
    <n v="176.08"/>
    <m/>
    <s v="HF - Healthy Families"/>
    <x v="4"/>
    <s v="- No Location -"/>
    <s v="Sheila Hughes"/>
  </r>
  <r>
    <s v="5000 - Salaries &amp; Wages"/>
    <s v="Journal"/>
    <x v="37"/>
    <s v="JE609"/>
    <m/>
    <x v="3245"/>
    <n v="99.26"/>
    <m/>
    <s v="HF - Healthy Families"/>
    <x v="4"/>
    <s v="Admin Office"/>
    <s v="Janessa Rivera"/>
  </r>
  <r>
    <s v="5000 - Salaries &amp; Wages"/>
    <s v="Journal"/>
    <x v="37"/>
    <s v="JE609"/>
    <m/>
    <x v="3299"/>
    <n v="592.25"/>
    <m/>
    <s v="HF - Healthy Families"/>
    <x v="5"/>
    <s v="Admin Office"/>
    <s v="Michelle Hewitt"/>
  </r>
  <r>
    <s v="5000 - Salaries &amp; Wages"/>
    <s v="Journal"/>
    <x v="37"/>
    <s v="JE609"/>
    <m/>
    <x v="3300"/>
    <n v="954.18"/>
    <m/>
    <s v="CSBG - Community Service Block Grant"/>
    <x v="0"/>
    <s v="- No Location -"/>
    <s v="Antoine Nelson"/>
  </r>
  <r>
    <s v="5000 - Salaries &amp; Wages"/>
    <s v="Journal"/>
    <x v="37"/>
    <s v="JE609"/>
    <m/>
    <x v="3257"/>
    <n v="1157.77"/>
    <m/>
    <s v="Edgewater Park"/>
    <x v="29"/>
    <s v="- No Location -"/>
    <s v="Michelle DeAngelis"/>
  </r>
  <r>
    <s v="5000 - Salaries &amp; Wages"/>
    <s v="Journal"/>
    <x v="37"/>
    <s v="JE609"/>
    <m/>
    <x v="3301"/>
    <n v="840"/>
    <m/>
    <s v="HS - Head Start"/>
    <x v="12"/>
    <s v="- No Location -"/>
    <s v="Sasha Miranda"/>
  </r>
  <r>
    <s v="5000 - Salaries &amp; Wages"/>
    <s v="Journal"/>
    <x v="37"/>
    <s v="JE609"/>
    <m/>
    <x v="3302"/>
    <n v="920.37"/>
    <m/>
    <s v="HS - Head Start"/>
    <x v="12"/>
    <s v="- No Location -"/>
    <s v="ISATA BAH"/>
  </r>
  <r>
    <s v="5000 - Salaries &amp; Wages"/>
    <s v="Journal"/>
    <x v="37"/>
    <s v="JE609"/>
    <m/>
    <x v="3303"/>
    <n v="442.26"/>
    <m/>
    <s v="HS - Head Start"/>
    <x v="12"/>
    <s v="- No Location -"/>
    <s v="Hafize Firat"/>
  </r>
  <r>
    <s v="5000 - Salaries &amp; Wages"/>
    <s v="Journal"/>
    <x v="37"/>
    <s v="JE609"/>
    <m/>
    <x v="3293"/>
    <n v="906.65"/>
    <m/>
    <s v="CCR&amp;R - Child Care Resource &amp; Referral"/>
    <x v="18"/>
    <s v="Admin Office"/>
    <s v="Elayne Schermerhorn"/>
  </r>
  <r>
    <s v="5000 - Salaries &amp; Wages"/>
    <s v="Journal"/>
    <x v="37"/>
    <s v="JE609"/>
    <m/>
    <x v="3282"/>
    <n v="659.79"/>
    <m/>
    <s v="HF - Healthy Families"/>
    <x v="4"/>
    <s v="- No Location -"/>
    <s v="Claire Garner"/>
  </r>
  <r>
    <s v="5000 - Salaries &amp; Wages"/>
    <s v="Journal"/>
    <x v="37"/>
    <s v="JE609"/>
    <m/>
    <x v="3304"/>
    <n v="600"/>
    <m/>
    <s v="HS - Head Start"/>
    <x v="12"/>
    <s v="- No Location -"/>
    <s v="Mellasiah Dixon"/>
  </r>
  <r>
    <s v="5000 - Salaries &amp; Wages"/>
    <s v="Journal"/>
    <x v="37"/>
    <s v="JE609"/>
    <m/>
    <x v="3305"/>
    <n v="840"/>
    <m/>
    <s v="HS - Head Start"/>
    <x v="12"/>
    <s v="- No Location -"/>
    <s v="Doreen Knaupp"/>
  </r>
  <r>
    <s v="5000 - Salaries &amp; Wages"/>
    <s v="Journal"/>
    <x v="37"/>
    <s v="JE609"/>
    <m/>
    <x v="3306"/>
    <n v="852"/>
    <m/>
    <s v="HS - Head Start"/>
    <x v="12"/>
    <s v="- No Location -"/>
    <s v="Brittany Barnes"/>
  </r>
  <r>
    <s v="5000 - Salaries &amp; Wages"/>
    <s v="Journal"/>
    <x v="37"/>
    <s v="JE609"/>
    <m/>
    <x v="3307"/>
    <n v="2044.35"/>
    <m/>
    <s v="HS - Head Start"/>
    <x v="12"/>
    <s v="- No Location -"/>
    <s v="Jill Rickards"/>
  </r>
  <r>
    <s v="5000 - Salaries &amp; Wages"/>
    <s v="Journal"/>
    <x v="37"/>
    <s v="JE609"/>
    <m/>
    <x v="3251"/>
    <n v="144.79"/>
    <m/>
    <s v="CCFP - Child Care Food Program"/>
    <x v="24"/>
    <s v="Admin Office"/>
    <s v="Greta Peterson"/>
  </r>
  <r>
    <s v="5000 - Salaries &amp; Wages"/>
    <s v="Journal"/>
    <x v="37"/>
    <s v="JE609"/>
    <m/>
    <x v="3308"/>
    <n v="837"/>
    <m/>
    <s v="HS - Head Start"/>
    <x v="12"/>
    <s v="- No Location -"/>
    <s v="May Elkady"/>
  </r>
  <r>
    <s v="5000 - Salaries &amp; Wages"/>
    <s v="Journal"/>
    <x v="37"/>
    <s v="JE609"/>
    <m/>
    <x v="3309"/>
    <n v="855"/>
    <m/>
    <s v="HS - Head Start"/>
    <x v="12"/>
    <s v="- No Location -"/>
    <s v="Carol Brown"/>
  </r>
  <r>
    <s v="5000 - Salaries &amp; Wages"/>
    <s v="Journal"/>
    <x v="37"/>
    <s v="JE609"/>
    <m/>
    <x v="3235"/>
    <n v="926.75"/>
    <m/>
    <s v="HS - Head Start"/>
    <x v="12"/>
    <s v="Admin Office"/>
    <s v="Amie Sharer"/>
  </r>
  <r>
    <s v="5000 - Salaries &amp; Wages"/>
    <s v="Journal"/>
    <x v="37"/>
    <s v="JE609"/>
    <m/>
    <x v="3245"/>
    <n v="648.64"/>
    <m/>
    <s v="CSBG - Community Service Block Grant"/>
    <x v="0"/>
    <s v="Admin Office"/>
    <s v="Janessa Rivera"/>
  </r>
  <r>
    <s v="5000 - Salaries &amp; Wages"/>
    <s v="Journal"/>
    <x v="37"/>
    <s v="JE609"/>
    <m/>
    <x v="3310"/>
    <n v="1346.15"/>
    <m/>
    <s v="EHS - Early Head Start"/>
    <x v="6"/>
    <s v="- No Location -"/>
    <s v="Ayanna Martin"/>
  </r>
  <r>
    <s v="5000 - Salaries &amp; Wages"/>
    <s v="Journal"/>
    <x v="37"/>
    <s v="JE609"/>
    <m/>
    <x v="3311"/>
    <n v="876"/>
    <m/>
    <s v="HS - Head Start"/>
    <x v="12"/>
    <s v="- No Location -"/>
    <s v="Tara Cavanagh"/>
  </r>
  <r>
    <s v="5000 - Salaries &amp; Wages"/>
    <s v="Journal"/>
    <x v="37"/>
    <s v="JE609"/>
    <m/>
    <x v="3312"/>
    <n v="1628.31"/>
    <m/>
    <s v="HS - Head Start"/>
    <x v="12"/>
    <s v="- No Location -"/>
    <s v="Seham Azabawi"/>
  </r>
  <r>
    <s v="5000 - Salaries &amp; Wages"/>
    <s v="Journal"/>
    <x v="37"/>
    <s v="JE609"/>
    <m/>
    <x v="3313"/>
    <n v="722.83"/>
    <m/>
    <s v="HS - Head Start"/>
    <x v="12"/>
    <s v="- No Location -"/>
    <s v="Jennifer Nagy"/>
  </r>
  <r>
    <s v="5000 - Salaries &amp; Wages"/>
    <s v="Journal"/>
    <x v="37"/>
    <s v="JE609"/>
    <m/>
    <x v="3236"/>
    <n v="261.87"/>
    <m/>
    <s v="CCR&amp;R - Child Care Resource &amp; Referral"/>
    <x v="18"/>
    <s v="Admin Office"/>
    <s v="Darshpreet Thind"/>
  </r>
  <r>
    <s v="5000 - Salaries &amp; Wages"/>
    <s v="Journal"/>
    <x v="37"/>
    <s v="JE609"/>
    <m/>
    <x v="3223"/>
    <n v="33.68"/>
    <m/>
    <s v="HPRP2 - Homeless Prevention Rapid Rehousing"/>
    <x v="8"/>
    <s v="Admin Office"/>
    <s v="Manvir Gill"/>
  </r>
  <r>
    <s v="5000 - Salaries &amp; Wages"/>
    <s v="Journal"/>
    <x v="37"/>
    <s v="JE609"/>
    <m/>
    <x v="3314"/>
    <n v="846"/>
    <m/>
    <s v="CCFP - Child Care Food Program"/>
    <x v="24"/>
    <s v="- No Location -"/>
    <s v="Doris Santana"/>
  </r>
  <r>
    <s v="5000 - Salaries &amp; Wages"/>
    <s v="Journal"/>
    <x v="37"/>
    <s v="JE609"/>
    <m/>
    <x v="3315"/>
    <n v="587.4"/>
    <m/>
    <s v="USF - Universal Service Fund"/>
    <x v="9"/>
    <s v="- No Location -"/>
    <s v="Shirley Matthews"/>
  </r>
  <r>
    <s v="5000 - Salaries &amp; Wages"/>
    <s v="Journal"/>
    <x v="37"/>
    <s v="JE609"/>
    <m/>
    <x v="3234"/>
    <n v="894.93"/>
    <m/>
    <s v="CSBG - Community Service Block Grant"/>
    <x v="17"/>
    <s v="- No Location -"/>
    <s v="Sheila Hughes"/>
  </r>
  <r>
    <s v="5000 - Salaries &amp; Wages"/>
    <s v="Journal"/>
    <x v="37"/>
    <s v="JE609"/>
    <m/>
    <x v="3307"/>
    <n v="65.239999999999995"/>
    <m/>
    <s v="Edgewater Park"/>
    <x v="29"/>
    <s v="- No Location -"/>
    <s v="Jill Rickards"/>
  </r>
  <r>
    <s v="5000 - Salaries &amp; Wages"/>
    <s v="Journal"/>
    <x v="37"/>
    <s v="JE609"/>
    <m/>
    <x v="3316"/>
    <n v="1232.46"/>
    <m/>
    <s v="HS - Head Start"/>
    <x v="12"/>
    <s v="- No Location -"/>
    <s v="Verdina Pryor"/>
  </r>
  <r>
    <s v="5000 - Salaries &amp; Wages"/>
    <s v="Journal"/>
    <x v="37"/>
    <s v="JE609"/>
    <m/>
    <x v="3317"/>
    <n v="624"/>
    <m/>
    <s v="HS - Head Start"/>
    <x v="12"/>
    <s v="- No Location -"/>
    <s v="Dylan Hall"/>
  </r>
  <r>
    <s v="5000 - Salaries &amp; Wages"/>
    <s v="Journal"/>
    <x v="37"/>
    <s v="JE609"/>
    <m/>
    <x v="3318"/>
    <n v="720"/>
    <m/>
    <s v="HS - Head Start"/>
    <x v="12"/>
    <s v="- No Location -"/>
    <s v="Ethel Jackson"/>
  </r>
  <r>
    <s v="5000 - Salaries &amp; Wages"/>
    <s v="Journal"/>
    <x v="37"/>
    <s v="JE609"/>
    <m/>
    <x v="3319"/>
    <n v="756"/>
    <m/>
    <s v="HS - Head Start"/>
    <x v="12"/>
    <s v="- No Location -"/>
    <s v="Elexis Shaffer"/>
  </r>
  <r>
    <s v="5000 - Salaries &amp; Wages"/>
    <s v="Journal"/>
    <x v="37"/>
    <s v="JE609"/>
    <m/>
    <x v="3320"/>
    <n v="864.48"/>
    <m/>
    <s v="CCFP - Child Care Food Program"/>
    <x v="24"/>
    <s v="- No Location -"/>
    <s v="Patricia Joyce"/>
  </r>
  <r>
    <s v="5000 - Salaries &amp; Wages"/>
    <s v="Journal"/>
    <x v="37"/>
    <s v="JE609"/>
    <m/>
    <x v="3280"/>
    <n v="1253.72"/>
    <m/>
    <s v="USF - Universal Service Fund"/>
    <x v="9"/>
    <s v="- No Location -"/>
    <s v="Rovenna Overton"/>
  </r>
  <r>
    <s v="5000 - Salaries &amp; Wages"/>
    <s v="Journal"/>
    <x v="37"/>
    <s v="JE609"/>
    <m/>
    <x v="3321"/>
    <n v="3027.84"/>
    <m/>
    <s v="CCR&amp;R - Child Care Resource &amp; Referral"/>
    <x v="27"/>
    <s v="- No Location -"/>
    <s v="Kathryn Simone"/>
  </r>
  <r>
    <s v="5000 - Salaries &amp; Wages"/>
    <s v="Journal"/>
    <x v="37"/>
    <s v="JE609"/>
    <m/>
    <x v="3322"/>
    <n v="969"/>
    <m/>
    <s v="HS - Head Start"/>
    <x v="12"/>
    <s v="- No Location -"/>
    <s v="Mark Wolf"/>
  </r>
  <r>
    <s v="5000 - Salaries &amp; Wages"/>
    <s v="Journal"/>
    <x v="37"/>
    <s v="JE609"/>
    <m/>
    <x v="3323"/>
    <n v="1043.44"/>
    <m/>
    <s v="HS - Head Start"/>
    <x v="12"/>
    <s v="- No Location -"/>
    <s v="Janet Leonard"/>
  </r>
  <r>
    <s v="5000 - Salaries &amp; Wages"/>
    <s v="Journal"/>
    <x v="37"/>
    <s v="JE609"/>
    <m/>
    <x v="3299"/>
    <n v="136.66999999999999"/>
    <m/>
    <s v="HF - Healthy Families"/>
    <x v="21"/>
    <s v="Admin Office"/>
    <s v="Michelle Hewitt"/>
  </r>
  <r>
    <s v="5000 - Salaries &amp; Wages"/>
    <s v="Journal"/>
    <x v="37"/>
    <s v="JE609"/>
    <m/>
    <x v="3287"/>
    <n v="585.44000000000005"/>
    <m/>
    <s v="CSBG - Community Service Block Grant"/>
    <x v="0"/>
    <s v="Admin Office"/>
    <s v="Sharon Forman"/>
  </r>
  <r>
    <s v="5000 - Salaries &amp; Wages"/>
    <s v="Journal"/>
    <x v="37"/>
    <s v="JE609"/>
    <m/>
    <x v="3324"/>
    <n v="855.23"/>
    <m/>
    <s v="EHS - Early Head Start"/>
    <x v="6"/>
    <s v="- No Location -"/>
    <s v="Heather Toppin"/>
  </r>
  <r>
    <s v="5000 - Salaries &amp; Wages"/>
    <s v="Journal"/>
    <x v="37"/>
    <s v="JE609"/>
    <m/>
    <x v="3325"/>
    <n v="840"/>
    <m/>
    <s v="HS - Head Start"/>
    <x v="12"/>
    <s v="- No Location -"/>
    <s v="Saliha Yanik"/>
  </r>
  <r>
    <s v="5000 - Salaries &amp; Wages"/>
    <s v="Journal"/>
    <x v="37"/>
    <s v="JE609"/>
    <m/>
    <x v="3326"/>
    <n v="1353.75"/>
    <m/>
    <s v="HS - Head Start"/>
    <x v="12"/>
    <s v="- No Location -"/>
    <s v="Moraima Gonzalez"/>
  </r>
  <r>
    <s v="5000 - Salaries &amp; Wages"/>
    <s v="Journal"/>
    <x v="37"/>
    <s v="JE609"/>
    <m/>
    <x v="3287"/>
    <n v="163.94"/>
    <m/>
    <s v="CCR&amp;R - Child Care Resource &amp; Referral"/>
    <x v="18"/>
    <s v="Admin Office"/>
    <s v="Sharon Forman"/>
  </r>
  <r>
    <s v="5000 - Salaries &amp; Wages"/>
    <s v="Journal"/>
    <x v="37"/>
    <s v="JE609"/>
    <m/>
    <x v="3327"/>
    <n v="1100.95"/>
    <m/>
    <s v="Mt Holly Schools"/>
    <x v="15"/>
    <s v="- No Location -"/>
    <s v="Jennifer Jones"/>
  </r>
  <r>
    <s v="5000 - Salaries &amp; Wages"/>
    <s v="Journal"/>
    <x v="37"/>
    <s v="JE609"/>
    <m/>
    <x v="3292"/>
    <n v="238.77"/>
    <m/>
    <s v="EHS - Early Head Start"/>
    <x v="6"/>
    <s v="Admin Office"/>
    <s v="Robert Mayfield"/>
  </r>
  <r>
    <s v="5000 - Salaries &amp; Wages"/>
    <s v="Journal"/>
    <x v="37"/>
    <s v="JE609"/>
    <m/>
    <x v="3328"/>
    <n v="950"/>
    <m/>
    <s v="HS - Head Start"/>
    <x v="12"/>
    <s v="- No Location -"/>
    <s v="Ozlem Yigit"/>
  </r>
  <r>
    <s v="5000 - Salaries &amp; Wages"/>
    <s v="Journal"/>
    <x v="37"/>
    <s v="JE609"/>
    <m/>
    <x v="3329"/>
    <n v="1281.8599999999999"/>
    <m/>
    <s v="HS - Head Start"/>
    <x v="12"/>
    <s v="- No Location -"/>
    <s v="Jacquelyn Gardner"/>
  </r>
  <r>
    <s v="5000 - Salaries &amp; Wages"/>
    <s v="Journal"/>
    <x v="37"/>
    <s v="JE609"/>
    <m/>
    <x v="3330"/>
    <n v="1084.72"/>
    <m/>
    <s v="Mt Holly Schools"/>
    <x v="15"/>
    <s v="- No Location -"/>
    <s v="Lillian Germaine"/>
  </r>
  <r>
    <s v="5000 - Salaries &amp; Wages"/>
    <s v="Journal"/>
    <x v="37"/>
    <s v="JE609"/>
    <m/>
    <x v="3282"/>
    <n v="1193.31"/>
    <m/>
    <s v="HF - Healthy Families"/>
    <x v="5"/>
    <s v="- No Location -"/>
    <s v="Claire Garner"/>
  </r>
  <r>
    <s v="5000 - Salaries &amp; Wages"/>
    <s v="Journal"/>
    <x v="37"/>
    <s v="JE609"/>
    <m/>
    <x v="3293"/>
    <n v="736.66"/>
    <m/>
    <s v="CSBG - Community Service Block Grant"/>
    <x v="0"/>
    <s v="Admin Office"/>
    <s v="Elayne Schermerhorn"/>
  </r>
  <r>
    <s v="5000 - Salaries &amp; Wages"/>
    <s v="Journal"/>
    <x v="37"/>
    <s v="JE609"/>
    <m/>
    <x v="3246"/>
    <n v="281.56"/>
    <m/>
    <s v="CSBG - Community Service Block Grant"/>
    <x v="17"/>
    <s v="Admin Office"/>
    <s v="Ruben Johnson"/>
  </r>
  <r>
    <s v="5000 - Salaries &amp; Wages"/>
    <s v="Journal"/>
    <x v="37"/>
    <s v="JE609"/>
    <m/>
    <x v="3331"/>
    <n v="771"/>
    <m/>
    <s v="HS - Head Start"/>
    <x v="12"/>
    <s v="- No Location -"/>
    <s v="Louthel Tucker"/>
  </r>
  <r>
    <s v="5000 - Salaries &amp; Wages"/>
    <s v="Journal"/>
    <x v="37"/>
    <s v="JE609"/>
    <m/>
    <x v="3279"/>
    <n v="29.28"/>
    <m/>
    <s v="CCYC - Community Council of Young Children"/>
    <x v="22"/>
    <s v="Admin Office"/>
    <s v="Gary Mease"/>
  </r>
  <r>
    <s v="5000 - Salaries &amp; Wages"/>
    <s v="Journal"/>
    <x v="37"/>
    <s v="JE609"/>
    <m/>
    <x v="3332"/>
    <n v="930.98"/>
    <m/>
    <s v="EHS - Early Head Start"/>
    <x v="6"/>
    <s v="- No Location -"/>
    <s v="Donna Wilbur"/>
  </r>
  <r>
    <s v="5000 - Salaries &amp; Wages"/>
    <s v="Journal"/>
    <x v="37"/>
    <s v="JE609"/>
    <m/>
    <x v="3333"/>
    <n v="901.3"/>
    <m/>
    <s v="CCR&amp;R - Child Care Resource &amp; Referral"/>
    <x v="30"/>
    <s v="- No Location -"/>
    <s v="DaShaun Davis"/>
  </r>
  <r>
    <s v="5000 - Salaries &amp; Wages"/>
    <s v="Journal"/>
    <x v="37"/>
    <s v="JE609"/>
    <m/>
    <x v="3246"/>
    <n v="3296.28"/>
    <m/>
    <s v="HS - Head Start"/>
    <x v="12"/>
    <s v="Admin Office"/>
    <s v="Ruben Johnson"/>
  </r>
  <r>
    <s v="5000 - Salaries &amp; Wages"/>
    <s v="Journal"/>
    <x v="37"/>
    <s v="JE609"/>
    <m/>
    <x v="3334"/>
    <n v="882"/>
    <m/>
    <s v="HS - Head Start"/>
    <x v="12"/>
    <s v="- No Location -"/>
    <s v="Rosita Pruden"/>
  </r>
  <r>
    <s v="5000 - Salaries &amp; Wages"/>
    <s v="Journal"/>
    <x v="37"/>
    <s v="JE609"/>
    <m/>
    <x v="3335"/>
    <n v="1027.1199999999999"/>
    <m/>
    <s v="HS - Head Start"/>
    <x v="12"/>
    <s v="- No Location -"/>
    <s v="Maria Figueroa"/>
  </r>
  <r>
    <s v="5000 - Salaries &amp; Wages"/>
    <s v="Journal"/>
    <x v="37"/>
    <s v="JE609"/>
    <m/>
    <x v="3252"/>
    <n v="71.08"/>
    <m/>
    <s v="USF - Universal Service Fund"/>
    <x v="9"/>
    <s v="Admin Office"/>
    <s v="Francine Taylor"/>
  </r>
  <r>
    <s v="5000 - Salaries &amp; Wages"/>
    <s v="Journal"/>
    <x v="37"/>
    <s v="JE609"/>
    <m/>
    <x v="3234"/>
    <n v="125.22"/>
    <m/>
    <s v="CSBG - Community Service Block Grant"/>
    <x v="0"/>
    <s v="- No Location -"/>
    <s v="Sheila Hughes"/>
  </r>
  <r>
    <s v="5000 - Salaries &amp; Wages"/>
    <s v="Journal"/>
    <x v="37"/>
    <s v="JE609"/>
    <m/>
    <x v="3279"/>
    <n v="167.34"/>
    <m/>
    <s v="CSBG - Community Service Block Grant"/>
    <x v="0"/>
    <s v="Admin Office"/>
    <s v="Gary Mease"/>
  </r>
  <r>
    <s v="5000 - Salaries &amp; Wages"/>
    <s v="Journal"/>
    <x v="37"/>
    <s v="JE609"/>
    <m/>
    <x v="3247"/>
    <n v="1036.69"/>
    <m/>
    <s v="HS - Head Start"/>
    <x v="12"/>
    <s v="- No Location -"/>
    <s v="Patricia Goldwire"/>
  </r>
  <r>
    <s v="5000 - Salaries &amp; Wages"/>
    <s v="Journal"/>
    <x v="37"/>
    <s v="JE609"/>
    <m/>
    <x v="3336"/>
    <n v="1034.4100000000001"/>
    <m/>
    <s v="CSBG - Community Service Block Grant"/>
    <x v="0"/>
    <s v="- No Location -"/>
    <s v="Gerlini Garrido"/>
  </r>
  <r>
    <s v="5000 - Salaries &amp; Wages"/>
    <s v="Journal"/>
    <x v="37"/>
    <s v="JE609"/>
    <m/>
    <x v="3302"/>
    <n v="392.01"/>
    <m/>
    <s v="Edgewater Park"/>
    <x v="29"/>
    <s v="- No Location -"/>
    <s v="ISATA BAH"/>
  </r>
  <r>
    <s v="5000 - Salaries &amp; Wages"/>
    <s v="Journal"/>
    <x v="37"/>
    <s v="JE609"/>
    <m/>
    <x v="3337"/>
    <n v="835.73"/>
    <m/>
    <s v="HS - Head Start"/>
    <x v="12"/>
    <s v="- No Location -"/>
    <s v="Tawona Hill"/>
  </r>
  <r>
    <s v="5000 - Salaries &amp; Wages"/>
    <s v="Journal"/>
    <x v="37"/>
    <s v="JE609"/>
    <m/>
    <x v="3338"/>
    <n v="714"/>
    <m/>
    <s v="HS - Head Start"/>
    <x v="12"/>
    <s v="- No Location -"/>
    <s v="Danyel Saxton"/>
  </r>
  <r>
    <s v="5000 - Salaries &amp; Wages"/>
    <s v="Journal"/>
    <x v="37"/>
    <s v="JE609"/>
    <m/>
    <x v="3339"/>
    <n v="1034.32"/>
    <m/>
    <s v="HS - Head Start"/>
    <x v="12"/>
    <s v="- No Location -"/>
    <s v="Bobby Johnson"/>
  </r>
  <r>
    <s v="5000 - Salaries &amp; Wages"/>
    <s v="Journal"/>
    <x v="37"/>
    <s v="JE609"/>
    <m/>
    <x v="3340"/>
    <n v="840"/>
    <m/>
    <s v="CCFP - Child Care Food Program"/>
    <x v="24"/>
    <s v="- No Location -"/>
    <s v="Samarjit Sharma"/>
  </r>
  <r>
    <s v="5000 - Salaries &amp; Wages"/>
    <s v="Journal"/>
    <x v="37"/>
    <s v="JE609"/>
    <m/>
    <x v="3341"/>
    <n v="843"/>
    <m/>
    <s v="Mt Holly Schools"/>
    <x v="15"/>
    <s v="- No Location -"/>
    <s v="Kimberly Farrell"/>
  </r>
  <r>
    <s v="5000 - Salaries &amp; Wages"/>
    <s v="Journal"/>
    <x v="37"/>
    <s v="JE609"/>
    <m/>
    <x v="3342"/>
    <n v="847.41"/>
    <m/>
    <s v="USF - Universal Service Fund"/>
    <x v="9"/>
    <s v="- No Location -"/>
    <s v="Donna Hajzer"/>
  </r>
  <r>
    <s v="5000 - Salaries &amp; Wages"/>
    <s v="Journal"/>
    <x v="37"/>
    <s v="JE609"/>
    <m/>
    <x v="3250"/>
    <n v="198.5"/>
    <m/>
    <s v="Mt Holly Schools"/>
    <x v="15"/>
    <s v="- No Location -"/>
    <s v="LOIS BOND"/>
  </r>
  <r>
    <s v="5000 - Salaries &amp; Wages"/>
    <s v="Journal"/>
    <x v="37"/>
    <s v="JE609"/>
    <m/>
    <x v="3343"/>
    <n v="1251.92"/>
    <m/>
    <s v="CCR&amp;R - Child Care Resource &amp; Referral"/>
    <x v="28"/>
    <s v="- No Location -"/>
    <s v="Janelle Yvette Sample"/>
  </r>
  <r>
    <s v="5000 - Salaries &amp; Wages"/>
    <s v="Journal"/>
    <x v="37"/>
    <s v="JE609"/>
    <m/>
    <x v="3307"/>
    <n v="65.239999999999995"/>
    <m/>
    <s v="Mt Holly Schools"/>
    <x v="15"/>
    <s v="- No Location -"/>
    <s v="Jill Rickards"/>
  </r>
  <r>
    <s v="5000 - Salaries &amp; Wages"/>
    <s v="Journal"/>
    <x v="37"/>
    <s v="JE609"/>
    <m/>
    <x v="3344"/>
    <n v="1173.8900000000001"/>
    <m/>
    <s v="CCR&amp;R - Child Care Resource &amp; Referral"/>
    <x v="28"/>
    <s v="- No Location -"/>
    <s v="Rayna Gadsden"/>
  </r>
  <r>
    <s v="5000 - Salaries &amp; Wages"/>
    <s v="Journal"/>
    <x v="37"/>
    <s v="JE609"/>
    <m/>
    <x v="3345"/>
    <n v="925.82"/>
    <m/>
    <s v="CCR&amp;R - Child Care Resource &amp; Referral"/>
    <x v="28"/>
    <s v="- No Location -"/>
    <s v="Devita Smith"/>
  </r>
  <r>
    <s v="5000 - Salaries &amp; Wages"/>
    <s v="Journal"/>
    <x v="37"/>
    <s v="JE609"/>
    <m/>
    <x v="3346"/>
    <n v="1334.75"/>
    <m/>
    <s v="HS - Head Start"/>
    <x v="12"/>
    <s v="- No Location -"/>
    <s v="Bouchra Benachir"/>
  </r>
  <r>
    <s v="5000 - Salaries &amp; Wages"/>
    <s v="Journal"/>
    <x v="37"/>
    <s v="JE609"/>
    <m/>
    <x v="3252"/>
    <n v="588.91999999999996"/>
    <m/>
    <s v="CCR&amp;R - Child Care Resource &amp; Referral"/>
    <x v="18"/>
    <s v="Admin Office"/>
    <s v="Francine Taylor"/>
  </r>
  <r>
    <s v="5000 - Salaries &amp; Wages"/>
    <s v="Journal"/>
    <x v="37"/>
    <s v="JE609"/>
    <m/>
    <x v="3347"/>
    <n v="1310.79"/>
    <m/>
    <s v="HF - Healthy Families"/>
    <x v="5"/>
    <s v="- No Location -"/>
    <s v="Karla DeJesus-Centeno"/>
  </r>
  <r>
    <s v="5000 - Salaries &amp; Wages"/>
    <s v="Journal"/>
    <x v="37"/>
    <s v="JE609"/>
    <m/>
    <x v="3290"/>
    <n v="1339.03"/>
    <m/>
    <s v="HS - Head Start"/>
    <x v="12"/>
    <s v="- No Location -"/>
    <s v="Tammy Joyce"/>
  </r>
  <r>
    <s v="5000 - Salaries &amp; Wages"/>
    <s v="Journal"/>
    <x v="37"/>
    <s v="JE609"/>
    <m/>
    <x v="3332"/>
    <n v="458.54"/>
    <m/>
    <s v="HS - Head Start"/>
    <x v="12"/>
    <s v="- No Location -"/>
    <s v="Donna Wilbur"/>
  </r>
  <r>
    <s v="5000 - Salaries &amp; Wages"/>
    <s v="Journal"/>
    <x v="37"/>
    <s v="JE609"/>
    <m/>
    <x v="3348"/>
    <n v="1184.69"/>
    <m/>
    <s v="HS - Head Start"/>
    <x v="12"/>
    <s v="- No Location -"/>
    <s v="Denise Klein"/>
  </r>
  <r>
    <s v="5000 - Salaries &amp; Wages"/>
    <s v="Journal"/>
    <x v="37"/>
    <s v="JE609"/>
    <m/>
    <x v="3349"/>
    <n v="1372.75"/>
    <m/>
    <s v="HS - Head Start"/>
    <x v="12"/>
    <s v="- No Location -"/>
    <s v="Karlie Gore"/>
  </r>
  <r>
    <s v="5000 - Salaries &amp; Wages"/>
    <s v="Journal"/>
    <x v="37"/>
    <s v="JE609"/>
    <m/>
    <x v="3350"/>
    <n v="1358.96"/>
    <m/>
    <s v="HF - Healthy Families"/>
    <x v="4"/>
    <s v="- No Location -"/>
    <s v="Mary Kennedy"/>
  </r>
  <r>
    <s v="5000 - Salaries &amp; Wages"/>
    <s v="Journal"/>
    <x v="37"/>
    <s v="JE609"/>
    <m/>
    <x v="3302"/>
    <n v="392.01"/>
    <m/>
    <s v="EHS - Early Head Start"/>
    <x v="6"/>
    <s v="- No Location -"/>
    <s v="ISATA BAH"/>
  </r>
  <r>
    <s v="5000 - Salaries &amp; Wages"/>
    <s v="Journal"/>
    <x v="37"/>
    <s v="JE609"/>
    <m/>
    <x v="3351"/>
    <n v="648"/>
    <m/>
    <s v="HS - Head Start"/>
    <x v="12"/>
    <s v="- No Location -"/>
    <s v="Sabrina Manir"/>
  </r>
  <r>
    <s v="5000 - Salaries &amp; Wages"/>
    <s v="Journal"/>
    <x v="37"/>
    <s v="JE609"/>
    <m/>
    <x v="3352"/>
    <n v="1269.42"/>
    <m/>
    <s v="HS - Head Start"/>
    <x v="12"/>
    <s v="- No Location -"/>
    <s v="Bibiana Arreguin"/>
  </r>
  <r>
    <s v="5000 - Salaries &amp; Wages"/>
    <s v="Journal"/>
    <x v="37"/>
    <s v="JE609"/>
    <m/>
    <x v="3353"/>
    <n v="843"/>
    <m/>
    <s v="HS - Head Start"/>
    <x v="12"/>
    <s v="- No Location -"/>
    <s v="Kishawn Barnes"/>
  </r>
  <r>
    <s v="5000 - Salaries &amp; Wages"/>
    <s v="Journal"/>
    <x v="37"/>
    <s v="JE609"/>
    <m/>
    <x v="3354"/>
    <n v="933.01"/>
    <m/>
    <s v="CCR&amp;R - Child Care Resource &amp; Referral"/>
    <x v="28"/>
    <s v="- No Location -"/>
    <s v="Margo Johnson"/>
  </r>
  <r>
    <s v="5000 - Salaries &amp; Wages"/>
    <s v="Journal"/>
    <x v="37"/>
    <s v="JE609"/>
    <m/>
    <x v="3355"/>
    <n v="1040.32"/>
    <m/>
    <s v="CCR&amp;R - Child Care Resource &amp; Referral"/>
    <x v="28"/>
    <s v="- No Location -"/>
    <s v="Bonnie Logan"/>
  </r>
  <r>
    <s v="5000 - Salaries &amp; Wages"/>
    <s v="Journal"/>
    <x v="37"/>
    <s v="JE609"/>
    <m/>
    <x v="3356"/>
    <n v="988"/>
    <m/>
    <s v="HS - Head Start"/>
    <x v="12"/>
    <s v="- No Location -"/>
    <s v="John Baker"/>
  </r>
  <r>
    <s v="5000 - Salaries &amp; Wages"/>
    <s v="Journal"/>
    <x v="37"/>
    <s v="JE609"/>
    <m/>
    <x v="3357"/>
    <n v="265.88"/>
    <m/>
    <s v="Mt Holly Schools"/>
    <x v="15"/>
    <s v="- No Location -"/>
    <s v="Michelle Horan"/>
  </r>
  <r>
    <s v="5000 - Salaries &amp; Wages"/>
    <s v="Journal"/>
    <x v="37"/>
    <s v="JE609"/>
    <m/>
    <x v="3358"/>
    <n v="780"/>
    <m/>
    <s v="HS - Head Start"/>
    <x v="12"/>
    <s v="- No Location -"/>
    <s v="Carolyn Weston"/>
  </r>
  <r>
    <s v="5000 - Salaries &amp; Wages"/>
    <s v="Journal"/>
    <x v="37"/>
    <s v="JE609"/>
    <m/>
    <x v="3359"/>
    <n v="1311"/>
    <m/>
    <s v="HS - Head Start"/>
    <x v="12"/>
    <s v="- No Location -"/>
    <s v="Kristy Rudzenski"/>
  </r>
  <r>
    <s v="5000 - Salaries &amp; Wages"/>
    <s v="Journal"/>
    <x v="37"/>
    <s v="JE609"/>
    <m/>
    <x v="3284"/>
    <n v="68.95"/>
    <m/>
    <s v="Mt Holly Schools"/>
    <x v="15"/>
    <s v="- No Location -"/>
    <s v="Bonnie Sheipe-Warthen"/>
  </r>
  <r>
    <s v="5000 - Salaries &amp; Wages"/>
    <s v="Journal"/>
    <x v="37"/>
    <s v="JE609"/>
    <m/>
    <x v="3360"/>
    <n v="624"/>
    <m/>
    <s v="HS - Head Start"/>
    <x v="12"/>
    <s v="- No Location -"/>
    <s v="Michelle Berry-Davis"/>
  </r>
  <r>
    <s v="5000 - Salaries &amp; Wages"/>
    <s v="Journal"/>
    <x v="37"/>
    <s v="JE609"/>
    <m/>
    <x v="3280"/>
    <n v="350.62"/>
    <m/>
    <s v="HPRP2 - Homeless Prevention Rapid Rehousing"/>
    <x v="8"/>
    <s v="- No Location -"/>
    <s v="Rovenna Overton"/>
  </r>
  <r>
    <s v="5000 - Salaries &amp; Wages"/>
    <s v="Journal"/>
    <x v="37"/>
    <s v="JE609"/>
    <m/>
    <x v="3271"/>
    <n v="1157.77"/>
    <m/>
    <s v="Edgewater Park"/>
    <x v="29"/>
    <s v="- No Location -"/>
    <s v="Megan Rodrigues"/>
  </r>
  <r>
    <s v="5000 - Salaries &amp; Wages"/>
    <s v="Journal"/>
    <x v="37"/>
    <s v="JE609"/>
    <m/>
    <x v="3361"/>
    <n v="821.76"/>
    <m/>
    <s v="HS - Head Start"/>
    <x v="12"/>
    <s v="- No Location -"/>
    <s v="Rita Jenkins"/>
  </r>
  <r>
    <s v="5000 - Salaries &amp; Wages"/>
    <s v="Journal"/>
    <x v="37"/>
    <s v="JE609"/>
    <m/>
    <x v="3362"/>
    <n v="840"/>
    <m/>
    <s v="HS - Head Start"/>
    <x v="12"/>
    <s v="- No Location -"/>
    <s v="Regina McCall"/>
  </r>
  <r>
    <s v="5000 - Salaries &amp; Wages"/>
    <s v="Journal"/>
    <x v="37"/>
    <s v="JE609"/>
    <m/>
    <x v="3363"/>
    <n v="910"/>
    <m/>
    <s v="HS - Head Start"/>
    <x v="12"/>
    <s v="- No Location -"/>
    <s v="Matthew Ditmar"/>
  </r>
  <r>
    <s v="5000 - Salaries &amp; Wages"/>
    <s v="Journal"/>
    <x v="37"/>
    <s v="JE609"/>
    <m/>
    <x v="3364"/>
    <n v="744"/>
    <m/>
    <s v="HS - Head Start"/>
    <x v="12"/>
    <s v="- No Location -"/>
    <s v="Marie Toussaint -Fontus"/>
  </r>
  <r>
    <s v="5000 - Salaries &amp; Wages"/>
    <s v="Journal"/>
    <x v="37"/>
    <s v="JE609"/>
    <m/>
    <x v="3245"/>
    <n v="684.58"/>
    <m/>
    <s v="USF - Universal Service Fund"/>
    <x v="9"/>
    <s v="Admin Office"/>
    <s v="Janessa Rivera"/>
  </r>
  <r>
    <s v="5000 - Salaries &amp; Wages"/>
    <s v="Journal"/>
    <x v="37"/>
    <s v="JE609"/>
    <m/>
    <x v="3252"/>
    <n v="99.51"/>
    <m/>
    <s v="CSBG - Community Service Block Grant"/>
    <x v="0"/>
    <s v="Admin Office"/>
    <s v="Francine Taylor"/>
  </r>
  <r>
    <s v="5000 - Salaries &amp; Wages"/>
    <s v="Journal"/>
    <x v="37"/>
    <s v="JE609"/>
    <m/>
    <x v="3365"/>
    <n v="976.44"/>
    <m/>
    <s v="CCR&amp;R - Child Care Resource &amp; Referral"/>
    <x v="28"/>
    <s v="- No Location -"/>
    <s v="Victoria Reger"/>
  </r>
  <r>
    <s v="5000 - Salaries &amp; Wages"/>
    <s v="Journal"/>
    <x v="37"/>
    <s v="JE609"/>
    <m/>
    <x v="3366"/>
    <n v="1008"/>
    <m/>
    <s v="HS - Head Start"/>
    <x v="12"/>
    <s v="- No Location -"/>
    <s v="Melinda Bowman-Williams"/>
  </r>
  <r>
    <s v="5000 - Salaries &amp; Wages"/>
    <s v="Journal"/>
    <x v="37"/>
    <s v="JE609"/>
    <m/>
    <x v="3300"/>
    <n v="916.76"/>
    <m/>
    <s v="CCYC - Community Council of Young Children"/>
    <x v="22"/>
    <s v="- No Location -"/>
    <s v="Antoine Nelson"/>
  </r>
  <r>
    <s v="5000 - Salaries &amp; Wages"/>
    <s v="Journal"/>
    <x v="37"/>
    <s v="JE609"/>
    <m/>
    <x v="3367"/>
    <n v="839.76"/>
    <m/>
    <s v="EHS - Early Head Start"/>
    <x v="6"/>
    <s v="- No Location -"/>
    <s v="Katilynn Ditzel"/>
  </r>
  <r>
    <s v="5000 - Salaries &amp; Wages"/>
    <s v="Journal"/>
    <x v="37"/>
    <s v="JE609"/>
    <m/>
    <x v="3368"/>
    <n v="2150.75"/>
    <m/>
    <s v="CCR&amp;R - Child Care Resource &amp; Referral"/>
    <x v="28"/>
    <s v="- No Location -"/>
    <s v="Ruth Ragin"/>
  </r>
  <r>
    <s v="5000 - Salaries &amp; Wages"/>
    <s v="Journal"/>
    <x v="37"/>
    <s v="JE609"/>
    <m/>
    <x v="3369"/>
    <n v="600"/>
    <m/>
    <s v="HS - Head Start"/>
    <x v="12"/>
    <s v="- No Location -"/>
    <s v="Samaka Empson"/>
  </r>
  <r>
    <s v="5000 - Salaries &amp; Wages"/>
    <s v="Journal"/>
    <x v="37"/>
    <s v="JE609"/>
    <m/>
    <x v="3370"/>
    <n v="1050"/>
    <m/>
    <s v="HS - Head Start"/>
    <x v="12"/>
    <s v="- No Location -"/>
    <s v="Corinna Harris"/>
  </r>
  <r>
    <s v="5000 - Salaries &amp; Wages"/>
    <s v="Journal"/>
    <x v="37"/>
    <s v="JE609"/>
    <m/>
    <x v="3371"/>
    <n v="849"/>
    <m/>
    <s v="HS - Head Start"/>
    <x v="12"/>
    <s v="- No Location -"/>
    <s v="Kameron Wood"/>
  </r>
  <r>
    <s v="5000 - Salaries &amp; Wages"/>
    <s v="Journal"/>
    <x v="37"/>
    <s v="JE609"/>
    <m/>
    <x v="3235"/>
    <n v="22.98"/>
    <m/>
    <s v="HPRP2 - Homeless Prevention Rapid Rehousing"/>
    <x v="8"/>
    <s v="Admin Office"/>
    <s v="Amie Sharer"/>
  </r>
  <r>
    <s v="5000 - Salaries &amp; Wages"/>
    <s v="Journal"/>
    <x v="37"/>
    <s v="JE609"/>
    <m/>
    <x v="3252"/>
    <n v="101.54"/>
    <m/>
    <s v="CCFP - Child Care Food Program"/>
    <x v="24"/>
    <s v="Admin Office"/>
    <s v="Francine Taylor"/>
  </r>
  <r>
    <s v="5000 - Salaries &amp; Wages"/>
    <s v="Journal"/>
    <x v="37"/>
    <s v="JE609"/>
    <m/>
    <x v="3372"/>
    <n v="430.43"/>
    <m/>
    <s v="Mt Holly Schools"/>
    <x v="15"/>
    <s v="- No Location -"/>
    <s v="Christiana Buffett"/>
  </r>
  <r>
    <s v="5000 - Salaries &amp; Wages"/>
    <s v="Journal"/>
    <x v="37"/>
    <s v="JE609"/>
    <m/>
    <x v="3268"/>
    <n v="376.74"/>
    <m/>
    <s v="Edgewater Park"/>
    <x v="29"/>
    <s v="- No Location -"/>
    <s v="Hafize Firat"/>
  </r>
  <r>
    <s v="5000 - Salaries &amp; Wages"/>
    <s v="Journal"/>
    <x v="37"/>
    <s v="JE609"/>
    <m/>
    <x v="3373"/>
    <n v="1339.5"/>
    <m/>
    <s v="HS - Head Start"/>
    <x v="12"/>
    <s v="- No Location -"/>
    <s v="Sumeyra Ceylan"/>
  </r>
  <r>
    <s v="5000 - Salaries &amp; Wages"/>
    <s v="Journal"/>
    <x v="37"/>
    <s v="JE609"/>
    <m/>
    <x v="3374"/>
    <n v="926.25"/>
    <m/>
    <s v="CCFP - Child Care Food Program"/>
    <x v="24"/>
    <s v="- No Location -"/>
    <s v="Ivanette Peterson"/>
  </r>
  <r>
    <s v="5000 - Salaries &amp; Wages"/>
    <s v="Journal"/>
    <x v="37"/>
    <s v="JE609"/>
    <m/>
    <x v="3375"/>
    <n v="762.92"/>
    <m/>
    <s v="CCFP - Child Care Food Program"/>
    <x v="24"/>
    <s v="- No Location -"/>
    <s v="Gabrielle Morton"/>
  </r>
  <r>
    <s v="5000 - Salaries &amp; Wages"/>
    <s v="Journal"/>
    <x v="37"/>
    <s v="JE609"/>
    <m/>
    <x v="3376"/>
    <n v="849.39"/>
    <m/>
    <s v="EHS - Early Head Start"/>
    <x v="6"/>
    <s v="- No Location -"/>
    <s v="Nina Holmes"/>
  </r>
  <r>
    <s v="5000 - Salaries &amp; Wages"/>
    <s v="Journal"/>
    <x v="37"/>
    <s v="JE609"/>
    <m/>
    <x v="3244"/>
    <n v="401.76"/>
    <m/>
    <s v="HS - Head Start"/>
    <x v="12"/>
    <s v="- No Location -"/>
    <s v="Rabiah Mohamed-Azam"/>
  </r>
  <r>
    <s v="5000 - Salaries &amp; Wages"/>
    <s v="Journal"/>
    <x v="37"/>
    <s v="JE609"/>
    <m/>
    <x v="3377"/>
    <n v="846.24"/>
    <m/>
    <s v="HS - Head Start"/>
    <x v="12"/>
    <s v="- No Location -"/>
    <s v="Dayon Messam"/>
  </r>
  <r>
    <s v="5000 - Salaries &amp; Wages"/>
    <s v="Journal"/>
    <x v="37"/>
    <s v="JE609"/>
    <m/>
    <x v="3378"/>
    <n v="855"/>
    <m/>
    <s v="Edgewater Park"/>
    <x v="29"/>
    <s v="- No Location -"/>
    <s v="Carrie Dougherty"/>
  </r>
  <r>
    <s v="5000 - Salaries &amp; Wages"/>
    <s v="Journal"/>
    <x v="37"/>
    <s v="JE609"/>
    <m/>
    <x v="3379"/>
    <n v="1521.03"/>
    <m/>
    <s v="CCR&amp;R - Child Care Resource &amp; Referral"/>
    <x v="28"/>
    <s v="- No Location -"/>
    <s v="Shellinda Hardie"/>
  </r>
  <r>
    <s v="5000 - Salaries &amp; Wages"/>
    <s v="Journal"/>
    <x v="37"/>
    <s v="JE609"/>
    <m/>
    <x v="3380"/>
    <n v="902.5"/>
    <m/>
    <s v="HS - Head Start"/>
    <x v="12"/>
    <s v="- No Location -"/>
    <s v="Stephanie Johnson"/>
  </r>
  <r>
    <s v="5000 - Salaries &amp; Wages"/>
    <s v="Journal"/>
    <x v="37"/>
    <s v="JE609"/>
    <m/>
    <x v="3381"/>
    <n v="997.94"/>
    <m/>
    <s v="HS - Head Start"/>
    <x v="12"/>
    <s v="- No Location -"/>
    <s v="Courtney Farina"/>
  </r>
  <r>
    <s v="5000 - Salaries &amp; Wages"/>
    <s v="Journal"/>
    <x v="37"/>
    <s v="JE609"/>
    <m/>
    <x v="3238"/>
    <n v="496.01"/>
    <m/>
    <s v="CCR&amp;R - Child Care Resource &amp; Referral"/>
    <x v="18"/>
    <s v="Admin Office"/>
    <s v="Kyle Edwards"/>
  </r>
  <r>
    <s v="5000 - Salaries &amp; Wages"/>
    <s v="Journal"/>
    <x v="37"/>
    <s v="JE609"/>
    <m/>
    <x v="3382"/>
    <n v="1399.11"/>
    <m/>
    <s v="HF - Healthy Families"/>
    <x v="4"/>
    <s v="- No Location -"/>
    <s v="Marissa Stellwag"/>
  </r>
  <r>
    <s v="5000 - Salaries &amp; Wages"/>
    <s v="Journal"/>
    <x v="37"/>
    <s v="JE609"/>
    <m/>
    <x v="3230"/>
    <n v="444"/>
    <m/>
    <s v="Edgewater Park"/>
    <x v="29"/>
    <s v="- No Location -"/>
    <s v="Jennifer Carley-Price"/>
  </r>
  <r>
    <s v="5000 - Salaries &amp; Wages"/>
    <s v="Journal"/>
    <x v="37"/>
    <s v="JE609"/>
    <m/>
    <x v="3383"/>
    <n v="1426.16"/>
    <m/>
    <s v="CCR&amp;R - Child Care Resource &amp; Referral"/>
    <x v="27"/>
    <s v="- No Location -"/>
    <s v="Stacy D Cooper-Gindraw"/>
  </r>
  <r>
    <s v="5000 - Salaries &amp; Wages"/>
    <s v="Journal"/>
    <x v="37"/>
    <s v="JE609"/>
    <m/>
    <x v="3384"/>
    <n v="920.98"/>
    <m/>
    <s v="CCR&amp;R - Child Care Resource &amp; Referral"/>
    <x v="28"/>
    <s v="- No Location -"/>
    <s v="Ariel Howard"/>
  </r>
  <r>
    <s v="5000 - Salaries &amp; Wages"/>
    <s v="Journal"/>
    <x v="37"/>
    <s v="JE609"/>
    <m/>
    <x v="3385"/>
    <n v="1068.75"/>
    <m/>
    <s v="HS - Head Start"/>
    <x v="12"/>
    <s v="- No Location -"/>
    <s v="Shirin Halim"/>
  </r>
  <r>
    <s v="5000 - Salaries &amp; Wages"/>
    <s v="Journal"/>
    <x v="37"/>
    <s v="JE609"/>
    <m/>
    <x v="3386"/>
    <n v="573"/>
    <m/>
    <s v="CCFP - Child Care Food Program"/>
    <x v="24"/>
    <s v="- No Location -"/>
    <s v="Ranada Dumas"/>
  </r>
  <r>
    <s v="5000 - Salaries &amp; Wages"/>
    <s v="Journal"/>
    <x v="37"/>
    <s v="JE609"/>
    <m/>
    <x v="3252"/>
    <n v="85.29"/>
    <m/>
    <s v="CSBG - Community Service Block Grant"/>
    <x v="17"/>
    <s v="Admin Office"/>
    <s v="Francine Taylor"/>
  </r>
  <r>
    <s v="5000 - Salaries &amp; Wages"/>
    <s v="Journal"/>
    <x v="37"/>
    <s v="JE609"/>
    <m/>
    <x v="3293"/>
    <n v="613.88"/>
    <m/>
    <s v="EHS - Early Head Start"/>
    <x v="6"/>
    <s v="Admin Office"/>
    <s v="Elayne Schermerhorn"/>
  </r>
  <r>
    <s v="5000 - Salaries &amp; Wages"/>
    <s v="Journal"/>
    <x v="37"/>
    <s v="JE609"/>
    <m/>
    <x v="3387"/>
    <n v="2386.8200000000002"/>
    <m/>
    <s v="CCR&amp;R - Child Care Resource &amp; Referral"/>
    <x v="28"/>
    <s v="- No Location -"/>
    <s v="Susan Ford"/>
  </r>
  <r>
    <s v="5000 - Salaries &amp; Wages"/>
    <s v="Journal"/>
    <x v="37"/>
    <s v="JE609"/>
    <m/>
    <x v="3388"/>
    <n v="920.88"/>
    <m/>
    <s v="CCR&amp;R - Child Care Resource &amp; Referral"/>
    <x v="30"/>
    <s v="- No Location -"/>
    <s v="Vivyan Saloka"/>
  </r>
  <r>
    <s v="5000 - Salaries &amp; Wages"/>
    <s v="Journal"/>
    <x v="37"/>
    <s v="JE609"/>
    <m/>
    <x v="3389"/>
    <n v="600"/>
    <m/>
    <s v="HS - Head Start"/>
    <x v="12"/>
    <s v="- No Location -"/>
    <s v="Syrena Moss"/>
  </r>
  <r>
    <s v="5000 - Salaries &amp; Wages"/>
    <s v="Journal"/>
    <x v="37"/>
    <s v="JE609"/>
    <m/>
    <x v="3390"/>
    <n v="919.93"/>
    <m/>
    <s v="HS - Head Start"/>
    <x v="12"/>
    <s v="- No Location -"/>
    <s v="Danielle Jakubowski"/>
  </r>
  <r>
    <s v="5000 - Salaries &amp; Wages"/>
    <s v="Journal"/>
    <x v="37"/>
    <s v="JE609"/>
    <m/>
    <x v="3372"/>
    <n v="1291.27"/>
    <m/>
    <s v="HS - Head Start"/>
    <x v="12"/>
    <s v="- No Location -"/>
    <s v="Christiana Buffett"/>
  </r>
  <r>
    <s v="5000 - Salaries &amp; Wages"/>
    <s v="Journal"/>
    <x v="37"/>
    <s v="JE609"/>
    <m/>
    <x v="3391"/>
    <n v="1197"/>
    <m/>
    <s v="HS - Head Start"/>
    <x v="12"/>
    <s v="- No Location -"/>
    <s v="Larissa Prower"/>
  </r>
  <r>
    <s v="5000 - Salaries &amp; Wages"/>
    <s v="Journal"/>
    <x v="37"/>
    <s v="JE609"/>
    <m/>
    <x v="3392"/>
    <n v="1221.07"/>
    <m/>
    <s v="HS - Head Start"/>
    <x v="12"/>
    <s v="- No Location -"/>
    <s v="Keshia Flewellen"/>
  </r>
  <r>
    <s v="5000 - Salaries &amp; Wages"/>
    <s v="Journal"/>
    <x v="37"/>
    <s v="JE609"/>
    <m/>
    <x v="3279"/>
    <n v="393.25"/>
    <m/>
    <s v="CCFP - Child Care Food Program"/>
    <x v="24"/>
    <s v="Admin Office"/>
    <s v="Gary Mease"/>
  </r>
  <r>
    <s v="5000 - Salaries &amp; Wages"/>
    <s v="Journal"/>
    <x v="37"/>
    <s v="JE609"/>
    <m/>
    <x v="3223"/>
    <n v="559.16"/>
    <m/>
    <s v="CSBG - Community Service Block Grant"/>
    <x v="0"/>
    <s v="Admin Office"/>
    <s v="Manvir Gill"/>
  </r>
  <r>
    <s v="5000 - Salaries &amp; Wages"/>
    <s v="Journal"/>
    <x v="37"/>
    <s v="JE609"/>
    <m/>
    <x v="3393"/>
    <n v="2393.02"/>
    <m/>
    <s v="EHS - Early Head Start"/>
    <x v="6"/>
    <s v="- No Location -"/>
    <s v="Michelle Weaver"/>
  </r>
  <r>
    <s v="5000 - Salaries &amp; Wages"/>
    <s v="Journal"/>
    <x v="37"/>
    <s v="JE609"/>
    <m/>
    <x v="3327"/>
    <n v="1292.43"/>
    <m/>
    <s v="HS - Head Start"/>
    <x v="12"/>
    <s v="- No Location -"/>
    <s v="Jennifer Jones"/>
  </r>
  <r>
    <s v="5000 - Salaries &amp; Wages"/>
    <s v="Journal"/>
    <x v="37"/>
    <s v="JE609"/>
    <m/>
    <x v="3394"/>
    <n v="950"/>
    <m/>
    <s v="HS - Head Start"/>
    <x v="12"/>
    <s v="- No Location -"/>
    <s v="Garry Mitnaul"/>
  </r>
  <r>
    <s v="5000 - Salaries &amp; Wages"/>
    <s v="Journal"/>
    <x v="37"/>
    <s v="JE609"/>
    <m/>
    <x v="3395"/>
    <n v="1369.13"/>
    <m/>
    <s v="HF - Healthy Families"/>
    <x v="5"/>
    <s v="- No Location -"/>
    <s v="Bridgett Pollard"/>
  </r>
  <r>
    <s v="5000 - Salaries &amp; Wages"/>
    <s v="Journal"/>
    <x v="37"/>
    <s v="JE609"/>
    <m/>
    <x v="3396"/>
    <n v="1197.92"/>
    <m/>
    <s v="EHS - Early Head Start"/>
    <x v="6"/>
    <s v="- No Location -"/>
    <s v="Toxi Miller"/>
  </r>
  <r>
    <s v="5000 - Salaries &amp; Wages"/>
    <s v="Journal"/>
    <x v="37"/>
    <s v="JE609"/>
    <m/>
    <x v="3251"/>
    <n v="984.62"/>
    <m/>
    <s v="HS - Head Start"/>
    <x v="12"/>
    <s v="Admin Office"/>
    <s v="Greta Peterson"/>
  </r>
  <r>
    <s v="5000 - Salaries &amp; Wages"/>
    <s v="Journal"/>
    <x v="37"/>
    <s v="JE609"/>
    <m/>
    <x v="3397"/>
    <n v="526.33000000000004"/>
    <m/>
    <s v="HS - Head Start"/>
    <x v="12"/>
    <s v="- No Location -"/>
    <s v="Miriam Claudio"/>
  </r>
  <r>
    <s v="5000 - Salaries &amp; Wages"/>
    <s v="Journal"/>
    <x v="37"/>
    <s v="JE609"/>
    <m/>
    <x v="3398"/>
    <n v="410.03"/>
    <m/>
    <s v="HS - Head Start"/>
    <x v="12"/>
    <s v="Admin Office"/>
    <s v="Michelle Hewitt"/>
  </r>
  <r>
    <s v="5000 - Salaries &amp; Wages"/>
    <s v="Journal"/>
    <x v="37"/>
    <s v="JE609"/>
    <m/>
    <x v="3399"/>
    <n v="510"/>
    <m/>
    <s v="HS - Head Start"/>
    <x v="12"/>
    <s v="- No Location -"/>
    <s v="Donna Morgan"/>
  </r>
  <r>
    <s v="5000 - Salaries &amp; Wages"/>
    <s v="Journal"/>
    <x v="37"/>
    <s v="JE609"/>
    <m/>
    <x v="3243"/>
    <n v="259.36"/>
    <m/>
    <s v="CSBG - Community Service Block Grant"/>
    <x v="17"/>
    <s v="- No Location -"/>
    <s v="Melonie Vazquez"/>
  </r>
  <r>
    <s v="5000 - Salaries &amp; Wages"/>
    <s v="Journal"/>
    <x v="37"/>
    <s v="JE609"/>
    <m/>
    <x v="3238"/>
    <n v="1197.8499999999999"/>
    <m/>
    <s v="HS - Head Start"/>
    <x v="12"/>
    <s v="Admin Office"/>
    <s v="Kyle Edwards"/>
  </r>
  <r>
    <s v="5000 - Salaries &amp; Wages"/>
    <s v="Journal"/>
    <x v="37"/>
    <s v="JE609"/>
    <m/>
    <x v="3246"/>
    <n v="456.68"/>
    <m/>
    <s v="CCR&amp;R - Child Care Resource &amp; Referral"/>
    <x v="18"/>
    <s v="Admin Office"/>
    <s v="Ruben Johnson"/>
  </r>
  <r>
    <s v="5000 - Salaries &amp; Wages"/>
    <s v="Journal"/>
    <x v="37"/>
    <s v="JE609"/>
    <m/>
    <x v="3246"/>
    <n v="360.53"/>
    <m/>
    <s v="USF - Universal Service Fund"/>
    <x v="9"/>
    <s v="Admin Office"/>
    <s v="Ruben Johnson"/>
  </r>
  <r>
    <s v="5000 - Salaries &amp; Wages"/>
    <s v="Journal"/>
    <x v="37"/>
    <s v="JE609"/>
    <m/>
    <x v="3400"/>
    <n v="736.4"/>
    <m/>
    <s v="EHS - Early Head Start"/>
    <x v="6"/>
    <s v="- No Location -"/>
    <s v="Lucy Couvertier"/>
  </r>
  <r>
    <s v="5000 - Salaries &amp; Wages"/>
    <s v="Journal"/>
    <x v="37"/>
    <s v="JE609"/>
    <m/>
    <x v="3401"/>
    <n v="1003.91"/>
    <m/>
    <s v="CCR&amp;R - Child Care Resource &amp; Referral"/>
    <x v="30"/>
    <s v="- No Location -"/>
    <s v="Sue Fenick"/>
  </r>
  <r>
    <s v="5000 - Salaries &amp; Wages"/>
    <s v="Journal"/>
    <x v="37"/>
    <s v="JE609"/>
    <m/>
    <x v="3402"/>
    <n v="1368"/>
    <m/>
    <s v="HS - Head Start"/>
    <x v="12"/>
    <s v="- No Location -"/>
    <s v="Maiada Ramadan"/>
  </r>
  <r>
    <s v="5000 - Salaries &amp; Wages"/>
    <s v="Journal"/>
    <x v="37"/>
    <s v="JE609"/>
    <m/>
    <x v="3234"/>
    <n v="176.08"/>
    <m/>
    <s v="HF - Healthy Families"/>
    <x v="5"/>
    <s v="- No Location -"/>
    <s v="Sheila Hughes"/>
  </r>
  <r>
    <s v="5000 - Salaries &amp; Wages"/>
    <s v="Journal"/>
    <x v="37"/>
    <s v="JE609"/>
    <m/>
    <x v="3284"/>
    <n v="68.930000000000007"/>
    <m/>
    <s v="Edgewater Park"/>
    <x v="29"/>
    <s v="- No Location -"/>
    <s v="Bonnie Sheipe-Warthen"/>
  </r>
  <r>
    <s v="5000 - Salaries &amp; Wages"/>
    <s v="Journal"/>
    <x v="37"/>
    <s v="JE609"/>
    <m/>
    <x v="3357"/>
    <n v="1000.22"/>
    <m/>
    <s v="HS - Head Start"/>
    <x v="12"/>
    <s v="- No Location -"/>
    <s v="Michelle Horan"/>
  </r>
  <r>
    <s v="5000 - Salaries &amp; Wages"/>
    <s v="Journal"/>
    <x v="37"/>
    <s v="JE609"/>
    <m/>
    <x v="3348"/>
    <n v="583.51"/>
    <m/>
    <s v="EHS - Early Head Start"/>
    <x v="6"/>
    <s v="- No Location -"/>
    <s v="Denise Klein"/>
  </r>
  <r>
    <s v="5000 - Salaries &amp; Wages"/>
    <s v="Journal"/>
    <x v="37"/>
    <s v="JE609"/>
    <m/>
    <x v="3276"/>
    <n v="743.57"/>
    <m/>
    <s v="EHS - Early Head Start"/>
    <x v="6"/>
    <s v="- No Location -"/>
    <s v="Andrew Stellwag"/>
  </r>
  <r>
    <s v="5000 - Salaries &amp; Wages"/>
    <s v="Journal"/>
    <x v="37"/>
    <s v="JE609"/>
    <m/>
    <x v="3403"/>
    <n v="1334.75"/>
    <m/>
    <s v="HS - Head Start"/>
    <x v="12"/>
    <s v="- No Location -"/>
    <s v="Tugce Ozel"/>
  </r>
  <r>
    <s v="5000 - Salaries &amp; Wages"/>
    <s v="Journal"/>
    <x v="37"/>
    <s v="JE609"/>
    <m/>
    <x v="3404"/>
    <n v="413.81"/>
    <m/>
    <s v="HS - Head Start"/>
    <x v="12"/>
    <s v="- No Location -"/>
    <s v="Reyhan Canturk"/>
  </r>
  <r>
    <s v="5000 - Salaries &amp; Wages"/>
    <s v="Journal"/>
    <x v="37"/>
    <s v="JE609"/>
    <m/>
    <x v="3405"/>
    <n v="708"/>
    <m/>
    <s v="HS - Head Start"/>
    <x v="12"/>
    <s v="- No Location -"/>
    <s v="Caryn Hilton"/>
  </r>
  <r>
    <s v="5000 - Salaries &amp; Wages"/>
    <s v="Journal"/>
    <x v="37"/>
    <s v="JE609"/>
    <m/>
    <x v="3406"/>
    <n v="858"/>
    <m/>
    <s v="HS - Head Start"/>
    <x v="12"/>
    <s v="- No Location -"/>
    <s v="Erica Rice"/>
  </r>
  <r>
    <s v="5000 - Salaries &amp; Wages"/>
    <s v="Journal"/>
    <x v="37"/>
    <s v="JE609"/>
    <m/>
    <x v="3245"/>
    <n v="221.92"/>
    <m/>
    <s v="CCR&amp;R - Child Care Resource &amp; Referral"/>
    <x v="18"/>
    <s v="Admin Office"/>
    <s v="Janessa Rivera"/>
  </r>
  <r>
    <s v="5000 - Salaries &amp; Wages"/>
    <s v="Journal"/>
    <x v="37"/>
    <s v="JE609"/>
    <m/>
    <x v="3250"/>
    <n v="198.5"/>
    <m/>
    <s v="Edgewater Park"/>
    <x v="29"/>
    <s v="- No Location -"/>
    <s v="LOIS BOND"/>
  </r>
  <r>
    <s v="5000 - Salaries &amp; Wages"/>
    <s v="Journal"/>
    <x v="37"/>
    <s v="JE609"/>
    <m/>
    <x v="3407"/>
    <n v="1426.7"/>
    <m/>
    <s v="CCR&amp;R - Child Care Resource &amp; Referral"/>
    <x v="27"/>
    <s v="- No Location -"/>
    <s v="Judith Byrne"/>
  </r>
  <r>
    <s v="5000 - Salaries &amp; Wages"/>
    <s v="Journal"/>
    <x v="37"/>
    <s v="JE609"/>
    <m/>
    <x v="3293"/>
    <n v="188.88"/>
    <m/>
    <s v="USF - Universal Service Fund"/>
    <x v="9"/>
    <s v="Admin Office"/>
    <s v="Elayne Schermerhorn"/>
  </r>
  <r>
    <s v="5000 - Salaries &amp; Wages"/>
    <s v="Journal"/>
    <x v="37"/>
    <s v="JE609"/>
    <m/>
    <x v="3238"/>
    <n v="70.680000000000007"/>
    <m/>
    <s v="CCYC - Community Council of Young Children"/>
    <x v="22"/>
    <s v="Admin Office"/>
    <s v="Kyle Edwards"/>
  </r>
  <r>
    <s v="5000 - Salaries &amp; Wages"/>
    <s v="Journal"/>
    <x v="37"/>
    <s v="JE609"/>
    <m/>
    <x v="3401"/>
    <n v="1003.9"/>
    <m/>
    <s v="CCR&amp;R - Child Care Resource &amp; Referral"/>
    <x v="27"/>
    <s v="- No Location -"/>
    <s v="Sue Fenick"/>
  </r>
  <r>
    <s v="5000 - Salaries &amp; Wages"/>
    <s v="Journal"/>
    <x v="37"/>
    <s v="JE609"/>
    <m/>
    <x v="3408"/>
    <n v="759.08"/>
    <m/>
    <s v="EHS - Early Head Start"/>
    <x v="6"/>
    <s v="- No Location -"/>
    <s v="Amylir Torres"/>
  </r>
  <r>
    <s v="5000 - Salaries &amp; Wages"/>
    <s v="Journal"/>
    <x v="37"/>
    <s v="JE609"/>
    <m/>
    <x v="3279"/>
    <n v="62.77"/>
    <m/>
    <s v="Edgewater Park"/>
    <x v="29"/>
    <s v="Admin Office"/>
    <s v="Gary Mease"/>
  </r>
  <r>
    <s v="5000 - Salaries &amp; Wages"/>
    <s v="Journal"/>
    <x v="37"/>
    <s v="JE609"/>
    <m/>
    <x v="3409"/>
    <n v="840"/>
    <m/>
    <s v="HS - Head Start"/>
    <x v="12"/>
    <s v="- No Location -"/>
    <s v="Kayla Brito"/>
  </r>
  <r>
    <s v="5000 - Salaries &amp; Wages"/>
    <s v="Journal"/>
    <x v="37"/>
    <s v="JE609"/>
    <m/>
    <x v="3330"/>
    <n v="1273.3599999999999"/>
    <m/>
    <s v="HS - Head Start"/>
    <x v="12"/>
    <s v="- No Location -"/>
    <s v="Lillian Germaine"/>
  </r>
  <r>
    <s v="5000 - Salaries &amp; Wages"/>
    <s v="Journal"/>
    <x v="37"/>
    <s v="JE609"/>
    <m/>
    <x v="3410"/>
    <n v="519.03"/>
    <m/>
    <s v="USF - Universal Service Fund"/>
    <x v="9"/>
    <s v="- No Location -"/>
    <s v="Vincent Padilla"/>
  </r>
  <r>
    <s v="5000 - Salaries &amp; Wages"/>
    <s v="Journal"/>
    <x v="38"/>
    <s v="JE613"/>
    <m/>
    <x v="3411"/>
    <n v="214.79"/>
    <m/>
    <s v="USF - Universal Service Fund"/>
    <x v="9"/>
    <s v="- No Location -"/>
    <s v="Quamillah Nelson"/>
  </r>
  <r>
    <s v="5000 - Salaries &amp; Wages"/>
    <s v="Journal"/>
    <x v="38"/>
    <s v="JE613"/>
    <m/>
    <x v="3412"/>
    <n v="58.39"/>
    <m/>
    <s v="CCYC - Community Council of Young Children"/>
    <x v="22"/>
    <s v="Admin Office"/>
    <s v="Amie Sharer"/>
  </r>
  <r>
    <s v="5000 - Salaries &amp; Wages"/>
    <s v="Journal"/>
    <x v="38"/>
    <s v="JE613"/>
    <m/>
    <x v="3413"/>
    <n v="613.88"/>
    <m/>
    <s v="EHS - Early Head Start"/>
    <x v="6"/>
    <s v="Admin Office"/>
    <s v="Elayne Schermerhorn"/>
  </r>
  <r>
    <s v="5000 - Salaries &amp; Wages"/>
    <s v="Journal"/>
    <x v="38"/>
    <s v="JE613"/>
    <m/>
    <x v="126"/>
    <n v="9545"/>
    <m/>
    <m/>
    <x v="10"/>
    <s v="- No Location -"/>
    <m/>
  </r>
  <r>
    <s v="5000 - Salaries &amp; Wages"/>
    <s v="Journal"/>
    <x v="38"/>
    <s v="JE613"/>
    <m/>
    <x v="3414"/>
    <n v="930.69"/>
    <m/>
    <s v="CCR&amp;R - Child Care Resource &amp; Referral"/>
    <x v="28"/>
    <s v="- No Location -"/>
    <s v="Devita Smith"/>
  </r>
  <r>
    <s v="5000 - Salaries &amp; Wages"/>
    <s v="Journal"/>
    <x v="38"/>
    <s v="JE613"/>
    <m/>
    <x v="3415"/>
    <n v="463.88"/>
    <m/>
    <s v="USF - Universal Service Fund"/>
    <x v="9"/>
    <s v="- No Location -"/>
    <s v="Rovenna Overton"/>
  </r>
  <r>
    <s v="5000 - Salaries &amp; Wages"/>
    <s v="Journal"/>
    <x v="38"/>
    <s v="JE613"/>
    <m/>
    <x v="3416"/>
    <n v="600"/>
    <m/>
    <s v="HS - Head Start"/>
    <x v="12"/>
    <s v="- No Location -"/>
    <s v="Donna Morgan"/>
  </r>
  <r>
    <s v="5000 - Salaries &amp; Wages"/>
    <s v="Journal"/>
    <x v="38"/>
    <s v="JE613"/>
    <m/>
    <x v="3417"/>
    <n v="201"/>
    <m/>
    <s v="HS - Head Start"/>
    <x v="12"/>
    <s v="- No Location -"/>
    <s v="Caryn Hilton"/>
  </r>
  <r>
    <s v="5000 - Salaries &amp; Wages"/>
    <s v="Journal"/>
    <x v="38"/>
    <s v="JE613"/>
    <m/>
    <x v="3418"/>
    <n v="3296.28"/>
    <m/>
    <s v="HS - Head Start"/>
    <x v="12"/>
    <s v="Admin Office"/>
    <s v="Ruben Johnson"/>
  </r>
  <r>
    <s v="5000 - Salaries &amp; Wages"/>
    <s v="Journal"/>
    <x v="38"/>
    <s v="JE613"/>
    <m/>
    <x v="3419"/>
    <n v="1197.8499999999999"/>
    <m/>
    <s v="HS - Head Start"/>
    <x v="12"/>
    <s v="Admin Office"/>
    <s v="Kyle Edwards"/>
  </r>
  <r>
    <s v="5000 - Salaries &amp; Wages"/>
    <s v="Journal"/>
    <x v="38"/>
    <s v="JE613"/>
    <m/>
    <x v="3420"/>
    <n v="320.27999999999997"/>
    <m/>
    <s v="LiHeap - Low Income Home Energy Assistance Program"/>
    <x v="2"/>
    <s v="- No Location -"/>
    <s v="Denise Cacalori"/>
  </r>
  <r>
    <s v="5000 - Salaries &amp; Wages"/>
    <s v="Journal"/>
    <x v="38"/>
    <s v="JE613"/>
    <m/>
    <x v="3421"/>
    <n v="894.92"/>
    <m/>
    <s v="CSBG - Community Service Block Grant"/>
    <x v="17"/>
    <s v="- No Location -"/>
    <s v="Sheila Hughes"/>
  </r>
  <r>
    <s v="5000 - Salaries &amp; Wages"/>
    <s v="Journal"/>
    <x v="38"/>
    <s v="JE613"/>
    <m/>
    <x v="3412"/>
    <n v="127.03"/>
    <m/>
    <s v="EHS - Early Head Start"/>
    <x v="6"/>
    <s v="Admin Office"/>
    <s v="Amie Sharer"/>
  </r>
  <r>
    <s v="5000 - Salaries &amp; Wages"/>
    <s v="Journal"/>
    <x v="38"/>
    <s v="JE613"/>
    <m/>
    <x v="3422"/>
    <n v="456"/>
    <m/>
    <s v="Edgewater Park"/>
    <x v="29"/>
    <s v="- No Location -"/>
    <s v="Jennifer Carley-Price"/>
  </r>
  <r>
    <s v="5000 - Salaries &amp; Wages"/>
    <s v="Journal"/>
    <x v="38"/>
    <s v="JE613"/>
    <m/>
    <x v="3423"/>
    <n v="1425.68"/>
    <m/>
    <s v="CCR&amp;R - Child Care Resource &amp; Referral"/>
    <x v="27"/>
    <s v="- No Location -"/>
    <s v="Judith Byrne"/>
  </r>
  <r>
    <s v="5000 - Salaries &amp; Wages"/>
    <s v="Journal"/>
    <x v="38"/>
    <s v="JE613"/>
    <m/>
    <x v="3424"/>
    <n v="902.5"/>
    <m/>
    <s v="HS - Head Start"/>
    <x v="12"/>
    <s v="- No Location -"/>
    <s v="Stephanie Johnson"/>
  </r>
  <r>
    <s v="5000 - Salaries &amp; Wages"/>
    <s v="Journal"/>
    <x v="38"/>
    <s v="JE613"/>
    <m/>
    <x v="3425"/>
    <n v="198.5"/>
    <m/>
    <s v="Mt Holly Schools"/>
    <x v="15"/>
    <s v="- No Location -"/>
    <s v="LOIS BOND"/>
  </r>
  <r>
    <s v="5000 - Salaries &amp; Wages"/>
    <s v="Journal"/>
    <x v="38"/>
    <s v="JE613"/>
    <m/>
    <x v="3426"/>
    <n v="852"/>
    <m/>
    <s v="Mt Holly Schools"/>
    <x v="15"/>
    <s v="- No Location -"/>
    <s v="Kimberly Farrell"/>
  </r>
  <r>
    <s v="5000 - Salaries &amp; Wages"/>
    <s v="Journal"/>
    <x v="38"/>
    <s v="JE613"/>
    <m/>
    <x v="3427"/>
    <n v="1232.06"/>
    <m/>
    <s v="HF - Healthy Families"/>
    <x v="5"/>
    <s v="- No Location -"/>
    <s v="Susan Margolis"/>
  </r>
  <r>
    <s v="5000 - Salaries &amp; Wages"/>
    <s v="Journal"/>
    <x v="38"/>
    <s v="JE613"/>
    <m/>
    <x v="3428"/>
    <n v="1010.8"/>
    <m/>
    <s v="CCR&amp;R - Child Care Resource &amp; Referral"/>
    <x v="28"/>
    <s v="- No Location -"/>
    <s v="Heather Coleman"/>
  </r>
  <r>
    <s v="5000 - Salaries &amp; Wages"/>
    <s v="Journal"/>
    <x v="38"/>
    <s v="JE613"/>
    <m/>
    <x v="3429"/>
    <n v="928.92"/>
    <m/>
    <s v="HS - Head Start"/>
    <x v="12"/>
    <s v="- No Location -"/>
    <s v="Michelle Horan"/>
  </r>
  <r>
    <s v="5000 - Salaries &amp; Wages"/>
    <s v="Journal"/>
    <x v="38"/>
    <s v="JE613"/>
    <m/>
    <x v="3430"/>
    <n v="917.2"/>
    <m/>
    <s v="EHS - Early Head Start"/>
    <x v="6"/>
    <s v="- No Location -"/>
    <s v="Donna Wilbur"/>
  </r>
  <r>
    <s v="5000 - Salaries &amp; Wages"/>
    <s v="Journal"/>
    <x v="38"/>
    <s v="JE613"/>
    <m/>
    <x v="3431"/>
    <n v="737.01"/>
    <m/>
    <s v="EHS - Early Head Start"/>
    <x v="6"/>
    <s v="- No Location -"/>
    <s v="Andrew Stellwag"/>
  </r>
  <r>
    <s v="5000 - Salaries &amp; Wages"/>
    <s v="Journal"/>
    <x v="38"/>
    <s v="JE613"/>
    <m/>
    <x v="3432"/>
    <n v="756.08"/>
    <m/>
    <s v="EHS - Early Head Start"/>
    <x v="6"/>
    <s v="- No Location -"/>
    <s v="Amylir Torres"/>
  </r>
  <r>
    <s v="5000 - Salaries &amp; Wages"/>
    <s v="Journal"/>
    <x v="38"/>
    <s v="JE613"/>
    <m/>
    <x v="3433"/>
    <n v="1358.5"/>
    <m/>
    <s v="HS - Head Start"/>
    <x v="12"/>
    <s v="- No Location -"/>
    <s v="DeAnna Reid-Harden"/>
  </r>
  <r>
    <s v="5000 - Salaries &amp; Wages"/>
    <s v="Journal"/>
    <x v="38"/>
    <s v="JE613"/>
    <m/>
    <x v="3434"/>
    <n v="552"/>
    <m/>
    <s v="HS - Head Start"/>
    <x v="12"/>
    <s v="- No Location -"/>
    <s v="Syrena Moss"/>
  </r>
  <r>
    <s v="5000 - Salaries &amp; Wages"/>
    <s v="Journal"/>
    <x v="38"/>
    <s v="JE613"/>
    <m/>
    <x v="3418"/>
    <n v="343.36"/>
    <m/>
    <s v="EHS - Early Head Start"/>
    <x v="6"/>
    <s v="Admin Office"/>
    <s v="Ruben Johnson"/>
  </r>
  <r>
    <s v="5000 - Salaries &amp; Wages"/>
    <s v="Journal"/>
    <x v="38"/>
    <s v="JE613"/>
    <m/>
    <x v="3435"/>
    <n v="906.81"/>
    <m/>
    <s v="CCR&amp;R - Child Care Resource &amp; Referral"/>
    <x v="28"/>
    <s v="- No Location -"/>
    <s v="Andrea Ferrare"/>
  </r>
  <r>
    <s v="5000 - Salaries &amp; Wages"/>
    <s v="Journal"/>
    <x v="38"/>
    <s v="JE613"/>
    <m/>
    <x v="3436"/>
    <n v="1161.8800000000001"/>
    <m/>
    <s v="HS - Head Start"/>
    <x v="12"/>
    <s v="- No Location -"/>
    <s v="Michelle DeAngelis"/>
  </r>
  <r>
    <s v="5000 - Salaries &amp; Wages"/>
    <s v="Journal"/>
    <x v="38"/>
    <s v="JE613"/>
    <m/>
    <x v="3415"/>
    <n v="485.19"/>
    <m/>
    <s v="CSBG - Community Service Block Grant"/>
    <x v="0"/>
    <s v="- No Location -"/>
    <s v="Rovenna Overton"/>
  </r>
  <r>
    <s v="5000 - Salaries &amp; Wages"/>
    <s v="Journal"/>
    <x v="38"/>
    <s v="JE613"/>
    <m/>
    <x v="3437"/>
    <n v="624"/>
    <m/>
    <s v="HS - Head Start"/>
    <x v="12"/>
    <s v="- No Location -"/>
    <s v="Michelle Berry-Davis"/>
  </r>
  <r>
    <s v="5000 - Salaries &amp; Wages"/>
    <s v="Journal"/>
    <x v="38"/>
    <s v="JE613"/>
    <m/>
    <x v="3418"/>
    <n v="456.68"/>
    <m/>
    <s v="CCR&amp;R - Child Care Resource &amp; Referral"/>
    <x v="18"/>
    <s v="Admin Office"/>
    <s v="Ruben Johnson"/>
  </r>
  <r>
    <s v="5000 - Salaries &amp; Wages"/>
    <s v="Journal"/>
    <x v="38"/>
    <s v="JE613"/>
    <m/>
    <x v="3438"/>
    <n v="809.84"/>
    <m/>
    <s v="CCFP - Child Care Food Program"/>
    <x v="24"/>
    <s v="- No Location -"/>
    <s v="William Carson"/>
  </r>
  <r>
    <s v="5000 - Salaries &amp; Wages"/>
    <s v="Journal"/>
    <x v="38"/>
    <s v="JE613"/>
    <m/>
    <x v="3439"/>
    <n v="329.11"/>
    <m/>
    <s v="LiHeap - Low Income Home Energy Assistance Program"/>
    <x v="2"/>
    <s v="- No Location -"/>
    <s v="Vincent Padilla"/>
  </r>
  <r>
    <s v="5000 - Salaries &amp; Wages"/>
    <s v="Journal"/>
    <x v="38"/>
    <s v="JE613"/>
    <m/>
    <x v="3440"/>
    <n v="167.34"/>
    <m/>
    <s v="CSBG - Community Service Block Grant"/>
    <x v="0"/>
    <s v="Admin Office"/>
    <s v="Gary Mease"/>
  </r>
  <r>
    <s v="5000 - Salaries &amp; Wages"/>
    <s v="Journal"/>
    <x v="38"/>
    <s v="JE613"/>
    <m/>
    <x v="3441"/>
    <n v="1409.96"/>
    <m/>
    <s v="HS - Head Start"/>
    <x v="12"/>
    <s v="- No Location -"/>
    <s v="Christiana Buffett"/>
  </r>
  <r>
    <s v="5000 - Salaries &amp; Wages"/>
    <s v="Journal"/>
    <x v="38"/>
    <s v="JE613"/>
    <m/>
    <x v="3442"/>
    <n v="1379.02"/>
    <m/>
    <s v="HS - Head Start"/>
    <x v="12"/>
    <s v="- No Location -"/>
    <s v="Tina Berry"/>
  </r>
  <r>
    <s v="5000 - Salaries &amp; Wages"/>
    <s v="Journal"/>
    <x v="38"/>
    <s v="JE613"/>
    <m/>
    <x v="3443"/>
    <n v="1368.85"/>
    <m/>
    <s v="HF - Healthy Families"/>
    <x v="5"/>
    <s v="- No Location -"/>
    <s v="Bridgett Pollard"/>
  </r>
  <r>
    <s v="5000 - Salaries &amp; Wages"/>
    <s v="Journal"/>
    <x v="38"/>
    <s v="JE613"/>
    <m/>
    <x v="3444"/>
    <n v="840.39"/>
    <m/>
    <s v="EHS - Early Head Start"/>
    <x v="6"/>
    <s v="- No Location -"/>
    <s v="Nina Holmes"/>
  </r>
  <r>
    <s v="5000 - Salaries &amp; Wages"/>
    <s v="Journal"/>
    <x v="38"/>
    <s v="JE613"/>
    <m/>
    <x v="3436"/>
    <n v="1363.94"/>
    <m/>
    <s v="Edgewater Park"/>
    <x v="29"/>
    <s v="- No Location -"/>
    <s v="Michelle DeAngelis"/>
  </r>
  <r>
    <s v="5000 - Salaries &amp; Wages"/>
    <s v="Journal"/>
    <x v="38"/>
    <s v="JE613"/>
    <m/>
    <x v="3445"/>
    <n v="983.41"/>
    <m/>
    <s v="CCR&amp;R - Child Care Resource &amp; Referral"/>
    <x v="28"/>
    <s v="- No Location -"/>
    <s v="Victoria Reger"/>
  </r>
  <r>
    <s v="5000 - Salaries &amp; Wages"/>
    <s v="Journal"/>
    <x v="38"/>
    <s v="JE613"/>
    <m/>
    <x v="3446"/>
    <n v="403.31"/>
    <m/>
    <s v="HS - Head Start"/>
    <x v="12"/>
    <s v="- No Location -"/>
    <s v="Reyhan Canturk"/>
  </r>
  <r>
    <s v="5000 - Salaries &amp; Wages"/>
    <s v="Journal"/>
    <x v="38"/>
    <s v="JE613"/>
    <m/>
    <x v="3447"/>
    <n v="1081.67"/>
    <m/>
    <s v="HS - Head Start"/>
    <x v="12"/>
    <s v="- No Location -"/>
    <s v="Patricia Goldwire"/>
  </r>
  <r>
    <s v="5000 - Salaries &amp; Wages"/>
    <s v="Journal"/>
    <x v="38"/>
    <s v="JE613"/>
    <m/>
    <x v="3448"/>
    <n v="874.81"/>
    <m/>
    <s v="HPRP2 - Homeless Prevention Rapid Rehousing"/>
    <x v="8"/>
    <s v="- No Location -"/>
    <s v="Christina Adriani"/>
  </r>
  <r>
    <s v="5000 - Salaries &amp; Wages"/>
    <s v="Journal"/>
    <x v="38"/>
    <s v="JE613"/>
    <m/>
    <x v="3449"/>
    <n v="852"/>
    <m/>
    <s v="CCFP - Child Care Food Program"/>
    <x v="24"/>
    <s v="- No Location -"/>
    <s v="Doris Santana"/>
  </r>
  <r>
    <s v="5000 - Salaries &amp; Wages"/>
    <s v="Journal"/>
    <x v="38"/>
    <s v="JE613"/>
    <m/>
    <x v="3450"/>
    <n v="1330"/>
    <m/>
    <s v="EHS - Early Head Start"/>
    <x v="6"/>
    <s v="- No Location -"/>
    <s v="Jane Murphy"/>
  </r>
  <r>
    <s v="5000 - Salaries &amp; Wages"/>
    <s v="Journal"/>
    <x v="38"/>
    <s v="JE613"/>
    <m/>
    <x v="3451"/>
    <n v="878.15"/>
    <m/>
    <s v="CCR&amp;R - Child Care Resource &amp; Referral"/>
    <x v="28"/>
    <s v="- No Location -"/>
    <s v="Erica Wyckoff"/>
  </r>
  <r>
    <s v="5000 - Salaries &amp; Wages"/>
    <s v="Journal"/>
    <x v="38"/>
    <s v="JE613"/>
    <m/>
    <x v="3452"/>
    <n v="1284.71"/>
    <m/>
    <s v="HS - Head Start"/>
    <x v="12"/>
    <s v="- No Location -"/>
    <s v="Verdina Pryor"/>
  </r>
  <r>
    <s v="5000 - Salaries &amp; Wages"/>
    <s v="Journal"/>
    <x v="38"/>
    <s v="JE613"/>
    <m/>
    <x v="3453"/>
    <n v="926.25"/>
    <m/>
    <s v="HS - Head Start"/>
    <x v="12"/>
    <s v="- No Location -"/>
    <s v="Ruth Amankona"/>
  </r>
  <r>
    <s v="5000 - Salaries &amp; Wages"/>
    <s v="Journal"/>
    <x v="38"/>
    <s v="JE613"/>
    <m/>
    <x v="3454"/>
    <n v="990.94"/>
    <m/>
    <s v="HS - Head Start"/>
    <x v="12"/>
    <s v="- No Location -"/>
    <s v="Courtney Farina"/>
  </r>
  <r>
    <s v="5000 - Salaries &amp; Wages"/>
    <s v="Journal"/>
    <x v="38"/>
    <s v="JE613"/>
    <m/>
    <x v="3455"/>
    <n v="843"/>
    <m/>
    <s v="HS - Head Start"/>
    <x v="12"/>
    <s v="- No Location -"/>
    <s v="Cigdem Ozdemir"/>
  </r>
  <r>
    <s v="5000 - Salaries &amp; Wages"/>
    <s v="Journal"/>
    <x v="38"/>
    <s v="JE613"/>
    <m/>
    <x v="3456"/>
    <n v="466.56"/>
    <m/>
    <s v="HS - Head Start"/>
    <x v="12"/>
    <s v="- No Location -"/>
    <s v="Rabiah Mohamed-Azam"/>
  </r>
  <r>
    <s v="5000 - Salaries &amp; Wages"/>
    <s v="Journal"/>
    <x v="38"/>
    <s v="JE613"/>
    <m/>
    <x v="3457"/>
    <n v="401.9"/>
    <m/>
    <s v="HS - Head Start"/>
    <x v="12"/>
    <s v="Admin Office"/>
    <s v="Michelle Hewitt"/>
  </r>
  <r>
    <s v="5000 - Salaries &amp; Wages"/>
    <s v="Journal"/>
    <x v="38"/>
    <s v="JE613"/>
    <m/>
    <x v="3458"/>
    <n v="725.29"/>
    <m/>
    <s v="HS - Head Start"/>
    <x v="12"/>
    <s v="Admin Office"/>
    <s v="Greta Peterson"/>
  </r>
  <r>
    <s v="5000 - Salaries &amp; Wages"/>
    <s v="Journal"/>
    <x v="38"/>
    <s v="JE613"/>
    <m/>
    <x v="3458"/>
    <n v="302.2"/>
    <m/>
    <s v="CCR&amp;R - Child Care Resource &amp; Referral"/>
    <x v="18"/>
    <s v="Admin Office"/>
    <s v="Greta Peterson"/>
  </r>
  <r>
    <s v="5000 - Salaries &amp; Wages"/>
    <s v="Journal"/>
    <x v="38"/>
    <s v="JE613"/>
    <m/>
    <x v="3459"/>
    <n v="8.81"/>
    <m/>
    <s v="HF - Healthy Families"/>
    <x v="21"/>
    <s v="Admin Office"/>
    <s v="Robert Mayfield"/>
  </r>
  <r>
    <s v="5000 - Salaries &amp; Wages"/>
    <s v="Journal"/>
    <x v="38"/>
    <s v="JE613"/>
    <m/>
    <x v="3421"/>
    <n v="368.31"/>
    <m/>
    <s v="CSBG - Community Service Block Grant"/>
    <x v="0"/>
    <s v="- No Location -"/>
    <s v="Sheila Hughes"/>
  </r>
  <r>
    <s v="5000 - Salaries &amp; Wages"/>
    <s v="Journal"/>
    <x v="38"/>
    <s v="JE613"/>
    <m/>
    <x v="3418"/>
    <n v="2128.85"/>
    <m/>
    <s v="CSBG - Community Service Block Grant"/>
    <x v="0"/>
    <s v="Admin Office"/>
    <s v="Ruben Johnson"/>
  </r>
  <r>
    <s v="5000 - Salaries &amp; Wages"/>
    <s v="Journal"/>
    <x v="38"/>
    <s v="JE613"/>
    <m/>
    <x v="3460"/>
    <n v="1397.07"/>
    <m/>
    <s v="EHS - Early Head Start"/>
    <x v="6"/>
    <s v="- No Location -"/>
    <s v="Ayanna Martin"/>
  </r>
  <r>
    <s v="5000 - Salaries &amp; Wages"/>
    <s v="Journal"/>
    <x v="38"/>
    <s v="JE613"/>
    <m/>
    <x v="3461"/>
    <n v="406.61"/>
    <m/>
    <s v="EHS - Early Head Start"/>
    <x v="6"/>
    <s v="- No Location -"/>
    <s v="ISATA BAH"/>
  </r>
  <r>
    <s v="5000 - Salaries &amp; Wages"/>
    <s v="Journal"/>
    <x v="38"/>
    <s v="JE613"/>
    <m/>
    <x v="3116"/>
    <n v="794.05"/>
    <m/>
    <s v="CCR&amp;R - Child Care Resource &amp; Referral"/>
    <x v="28"/>
    <s v="- No Location -"/>
    <s v="Brittany Walton"/>
  </r>
  <r>
    <s v="5000 - Salaries &amp; Wages"/>
    <s v="Journal"/>
    <x v="38"/>
    <s v="JE613"/>
    <m/>
    <x v="3462"/>
    <n v="148.18"/>
    <m/>
    <s v="HS - Head Start"/>
    <x v="12"/>
    <s v="- No Location -"/>
    <s v="Tammy Joyce"/>
  </r>
  <r>
    <s v="5000 - Salaries &amp; Wages"/>
    <s v="Journal"/>
    <x v="38"/>
    <s v="JE613"/>
    <m/>
    <x v="3463"/>
    <n v="845.76"/>
    <m/>
    <s v="HS - Head Start"/>
    <x v="12"/>
    <s v="- No Location -"/>
    <s v="Rita Jenkins"/>
  </r>
  <r>
    <s v="5000 - Salaries &amp; Wages"/>
    <s v="Journal"/>
    <x v="38"/>
    <s v="JE613"/>
    <m/>
    <x v="3464"/>
    <n v="1565.3"/>
    <m/>
    <s v="CSBG - Community Service Block Grant"/>
    <x v="0"/>
    <s v="Admin Office"/>
    <s v="Manvir Gill"/>
  </r>
  <r>
    <s v="5000 - Salaries &amp; Wages"/>
    <s v="Journal"/>
    <x v="38"/>
    <s v="JE613"/>
    <m/>
    <x v="3464"/>
    <n v="185.26"/>
    <m/>
    <s v="EHS - Early Head Start"/>
    <x v="6"/>
    <s v="Admin Office"/>
    <s v="Manvir Gill"/>
  </r>
  <r>
    <s v="5000 - Salaries &amp; Wages"/>
    <s v="Journal"/>
    <x v="38"/>
    <s v="JE613"/>
    <m/>
    <x v="3465"/>
    <n v="594"/>
    <m/>
    <s v="HS - Head Start"/>
    <x v="12"/>
    <s v="- No Location -"/>
    <s v="Samaka Empson"/>
  </r>
  <r>
    <s v="5000 - Salaries &amp; Wages"/>
    <s v="Journal"/>
    <x v="38"/>
    <s v="JE613"/>
    <m/>
    <x v="3440"/>
    <n v="393.25"/>
    <m/>
    <s v="CCFP - Child Care Food Program"/>
    <x v="24"/>
    <s v="Admin Office"/>
    <s v="Gary Mease"/>
  </r>
  <r>
    <s v="5000 - Salaries &amp; Wages"/>
    <s v="Journal"/>
    <x v="38"/>
    <s v="JE613"/>
    <m/>
    <x v="3466"/>
    <n v="256.12"/>
    <m/>
    <s v="USF - Universal Service Fund"/>
    <x v="9"/>
    <s v="Admin Office"/>
    <s v="Janessa Rivera"/>
  </r>
  <r>
    <s v="5000 - Salaries &amp; Wages"/>
    <s v="Journal"/>
    <x v="38"/>
    <s v="JE613"/>
    <m/>
    <x v="3467"/>
    <n v="974.76"/>
    <m/>
    <s v="HS - Head Start"/>
    <x v="12"/>
    <s v="Admin Office"/>
    <s v="Francine Taylor"/>
  </r>
  <r>
    <s v="5000 - Salaries &amp; Wages"/>
    <s v="Journal"/>
    <x v="38"/>
    <s v="JE613"/>
    <m/>
    <x v="3468"/>
    <n v="1419.76"/>
    <m/>
    <s v="HF - Healthy Families"/>
    <x v="5"/>
    <s v="- No Location -"/>
    <s v="Ann Drennon"/>
  </r>
  <r>
    <s v="5000 - Salaries &amp; Wages"/>
    <s v="Journal"/>
    <x v="38"/>
    <s v="JE613"/>
    <m/>
    <x v="3419"/>
    <n v="70.680000000000007"/>
    <m/>
    <s v="HF - Healthy Families"/>
    <x v="5"/>
    <s v="Admin Office"/>
    <s v="Kyle Edwards"/>
  </r>
  <r>
    <s v="5000 - Salaries &amp; Wages"/>
    <s v="Journal"/>
    <x v="38"/>
    <s v="JE613"/>
    <m/>
    <x v="3469"/>
    <n v="934.97"/>
    <m/>
    <s v="CCR&amp;R - Child Care Resource &amp; Referral"/>
    <x v="28"/>
    <s v="- No Location -"/>
    <s v="Ariel Howard"/>
  </r>
  <r>
    <s v="5000 - Salaries &amp; Wages"/>
    <s v="Journal"/>
    <x v="38"/>
    <s v="JE613"/>
    <m/>
    <x v="3470"/>
    <n v="993.63"/>
    <m/>
    <s v="HS - Head Start"/>
    <x v="12"/>
    <s v="Admin Office"/>
    <s v="Darshpreet Thind"/>
  </r>
  <r>
    <s v="5000 - Salaries &amp; Wages"/>
    <s v="Journal"/>
    <x v="38"/>
    <s v="JE613"/>
    <m/>
    <x v="3471"/>
    <n v="564"/>
    <m/>
    <s v="HS - Head Start"/>
    <x v="12"/>
    <s v="- No Location -"/>
    <s v="Mellasiah Dixon"/>
  </r>
  <r>
    <s v="5000 - Salaries &amp; Wages"/>
    <s v="Journal"/>
    <x v="38"/>
    <s v="JE613"/>
    <m/>
    <x v="3472"/>
    <n v="924.3"/>
    <m/>
    <s v="CSBG - Community Service Block Grant"/>
    <x v="0"/>
    <s v="- No Location -"/>
    <s v="Gerlini Garrido"/>
  </r>
  <r>
    <s v="5000 - Salaries &amp; Wages"/>
    <s v="Journal"/>
    <x v="38"/>
    <s v="JE613"/>
    <m/>
    <x v="3473"/>
    <n v="1269.42"/>
    <m/>
    <s v="HS - Head Start"/>
    <x v="12"/>
    <s v="- No Location -"/>
    <s v="Bibiana Arreguin"/>
  </r>
  <r>
    <s v="5000 - Salaries &amp; Wages"/>
    <s v="Journal"/>
    <x v="38"/>
    <s v="JE613"/>
    <m/>
    <x v="3474"/>
    <n v="1330"/>
    <m/>
    <s v="HS - Head Start"/>
    <x v="12"/>
    <s v="- No Location -"/>
    <s v="Tugce Ozel"/>
  </r>
  <r>
    <s v="5000 - Salaries &amp; Wages"/>
    <s v="Journal"/>
    <x v="38"/>
    <s v="JE613"/>
    <m/>
    <x v="3475"/>
    <n v="893"/>
    <m/>
    <s v="HS - Head Start"/>
    <x v="12"/>
    <s v="- No Location -"/>
    <s v="Mark Wolf"/>
  </r>
  <r>
    <s v="5000 - Salaries &amp; Wages"/>
    <s v="Journal"/>
    <x v="38"/>
    <s v="JE613"/>
    <m/>
    <x v="3476"/>
    <n v="926.25"/>
    <m/>
    <s v="CCFP - Child Care Food Program"/>
    <x v="24"/>
    <s v="- No Location -"/>
    <s v="Ivanette Peterson"/>
  </r>
  <r>
    <s v="5000 - Salaries &amp; Wages"/>
    <s v="Journal"/>
    <x v="38"/>
    <s v="JE613"/>
    <m/>
    <x v="3477"/>
    <n v="1475.17"/>
    <m/>
    <s v="HF - Healthy Families"/>
    <x v="4"/>
    <s v="- No Location -"/>
    <s v="Elizabeth Boehmke"/>
  </r>
  <r>
    <s v="5000 - Salaries &amp; Wages"/>
    <s v="Journal"/>
    <x v="38"/>
    <s v="JE613"/>
    <m/>
    <x v="3466"/>
    <n v="1015.42"/>
    <m/>
    <s v="CCYC - Community Council of Young Children"/>
    <x v="22"/>
    <s v="Admin Office"/>
    <s v="Janessa Rivera"/>
  </r>
  <r>
    <s v="5000 - Salaries &amp; Wages"/>
    <s v="Journal"/>
    <x v="38"/>
    <s v="JE613"/>
    <m/>
    <x v="3478"/>
    <n v="845.04"/>
    <m/>
    <s v="EHS - Early Head Start"/>
    <x v="6"/>
    <s v="- No Location -"/>
    <s v="Katilynn Ditzel"/>
  </r>
  <r>
    <s v="5000 - Salaries &amp; Wages"/>
    <s v="Journal"/>
    <x v="38"/>
    <s v="JE613"/>
    <m/>
    <x v="3479"/>
    <n v="756"/>
    <m/>
    <s v="HS - Head Start"/>
    <x v="12"/>
    <s v="- No Location -"/>
    <s v="Danyel Saxton"/>
  </r>
  <r>
    <s v="5000 - Salaries &amp; Wages"/>
    <s v="Journal"/>
    <x v="38"/>
    <s v="JE613"/>
    <m/>
    <x v="3480"/>
    <n v="2887.89"/>
    <m/>
    <s v="HS - Head Start"/>
    <x v="12"/>
    <s v="- No Location -"/>
    <s v="Natalie Mitchem"/>
  </r>
  <r>
    <s v="5000 - Salaries &amp; Wages"/>
    <s v="Journal"/>
    <x v="38"/>
    <s v="JE613"/>
    <m/>
    <x v="3467"/>
    <n v="101.54"/>
    <m/>
    <s v="CCFP - Child Care Food Program"/>
    <x v="24"/>
    <s v="Admin Office"/>
    <s v="Francine Taylor"/>
  </r>
  <r>
    <s v="5000 - Salaries &amp; Wages"/>
    <s v="Journal"/>
    <x v="38"/>
    <s v="JE613"/>
    <m/>
    <x v="3481"/>
    <n v="371.31"/>
    <m/>
    <s v="Mt Holly Schools"/>
    <x v="15"/>
    <s v="- No Location -"/>
    <s v="Lillian Germaine"/>
  </r>
  <r>
    <s v="5000 - Salaries &amp; Wages"/>
    <s v="Journal"/>
    <x v="38"/>
    <s v="JE613"/>
    <m/>
    <x v="3482"/>
    <n v="757.54"/>
    <m/>
    <s v="HF - Healthy Families"/>
    <x v="4"/>
    <s v="- No Location -"/>
    <s v="Claire Garner"/>
  </r>
  <r>
    <s v="5000 - Salaries &amp; Wages"/>
    <s v="Journal"/>
    <x v="38"/>
    <s v="JE613"/>
    <m/>
    <x v="3483"/>
    <n v="747.01"/>
    <m/>
    <s v="HS - Head Start"/>
    <x v="12"/>
    <s v="- No Location -"/>
    <s v="Yvette Carpenter"/>
  </r>
  <r>
    <s v="5000 - Salaries &amp; Wages"/>
    <s v="Journal"/>
    <x v="38"/>
    <s v="JE613"/>
    <m/>
    <x v="3440"/>
    <n v="330.5"/>
    <m/>
    <s v="CCR&amp;R - Child Care Resource &amp; Referral"/>
    <x v="18"/>
    <s v="Admin Office"/>
    <s v="Gary Mease"/>
  </r>
  <r>
    <s v="5000 - Salaries &amp; Wages"/>
    <s v="Journal"/>
    <x v="38"/>
    <s v="JE613"/>
    <m/>
    <x v="3420"/>
    <n v="218.37"/>
    <m/>
    <s v="HPRP2 - Homeless Prevention Rapid Rehousing"/>
    <x v="8"/>
    <s v="- No Location -"/>
    <s v="Denise Cacalori"/>
  </r>
  <r>
    <s v="5000 - Salaries &amp; Wages"/>
    <s v="Journal"/>
    <x v="38"/>
    <s v="JE613"/>
    <m/>
    <x v="3466"/>
    <n v="99.27"/>
    <m/>
    <s v="HF - Healthy Families"/>
    <x v="4"/>
    <s v="Admin Office"/>
    <s v="Janessa Rivera"/>
  </r>
  <r>
    <s v="5000 - Salaries &amp; Wages"/>
    <s v="Journal"/>
    <x v="38"/>
    <s v="JE613"/>
    <m/>
    <x v="3412"/>
    <n v="983.45"/>
    <m/>
    <s v="HS - Head Start"/>
    <x v="12"/>
    <s v="Admin Office"/>
    <s v="Amie Sharer"/>
  </r>
  <r>
    <s v="5000 - Salaries &amp; Wages"/>
    <s v="Journal"/>
    <x v="38"/>
    <s v="JE613"/>
    <m/>
    <x v="3484"/>
    <n v="1272.3599999999999"/>
    <m/>
    <s v="HS - Head Start"/>
    <x v="12"/>
    <s v="- No Location -"/>
    <s v="Jacquelyn Gardner"/>
  </r>
  <r>
    <s v="5000 - Salaries &amp; Wages"/>
    <s v="Journal"/>
    <x v="38"/>
    <s v="JE613"/>
    <m/>
    <x v="3485"/>
    <n v="1117.6400000000001"/>
    <m/>
    <s v="Mt Holly Schools"/>
    <x v="15"/>
    <s v="- No Location -"/>
    <s v="Jennifer Jones"/>
  </r>
  <r>
    <s v="5000 - Salaries &amp; Wages"/>
    <s v="Journal"/>
    <x v="38"/>
    <s v="JE613"/>
    <m/>
    <x v="3459"/>
    <n v="215.78"/>
    <m/>
    <s v="EHS - Early Head Start"/>
    <x v="6"/>
    <s v="Admin Office"/>
    <s v="Robert Mayfield"/>
  </r>
  <r>
    <s v="5000 - Salaries &amp; Wages"/>
    <s v="Journal"/>
    <x v="38"/>
    <s v="JE613"/>
    <m/>
    <x v="3486"/>
    <n v="1425.48"/>
    <m/>
    <s v="CCR&amp;R - Child Care Resource &amp; Referral"/>
    <x v="27"/>
    <s v="- No Location -"/>
    <s v="Stacy D Cooper-Gindraw"/>
  </r>
  <r>
    <s v="5000 - Salaries &amp; Wages"/>
    <s v="Journal"/>
    <x v="38"/>
    <s v="JE613"/>
    <m/>
    <x v="3420"/>
    <n v="189.25"/>
    <m/>
    <s v="USF - Universal Service Fund"/>
    <x v="9"/>
    <s v="- No Location -"/>
    <s v="Denise Cacalori"/>
  </r>
  <r>
    <s v="5000 - Salaries &amp; Wages"/>
    <s v="Journal"/>
    <x v="38"/>
    <s v="JE613"/>
    <m/>
    <x v="3487"/>
    <n v="2393.02"/>
    <m/>
    <s v="EHS - Early Head Start"/>
    <x v="6"/>
    <s v="- No Location -"/>
    <s v="Michelle Weaver"/>
  </r>
  <r>
    <s v="5000 - Salaries &amp; Wages"/>
    <s v="Journal"/>
    <x v="38"/>
    <s v="JE613"/>
    <m/>
    <x v="3488"/>
    <n v="840"/>
    <m/>
    <s v="HS - Head Start"/>
    <x v="12"/>
    <s v="- No Location -"/>
    <s v="Doreen Knaupp"/>
  </r>
  <r>
    <s v="5000 - Salaries &amp; Wages"/>
    <s v="Journal"/>
    <x v="38"/>
    <s v="JE613"/>
    <m/>
    <x v="3489"/>
    <n v="665"/>
    <m/>
    <s v="HS - Head Start"/>
    <x v="12"/>
    <s v="- No Location -"/>
    <s v="Robert Pallante"/>
  </r>
  <r>
    <s v="5000 - Salaries &amp; Wages"/>
    <s v="Journal"/>
    <x v="38"/>
    <s v="JE613"/>
    <m/>
    <x v="3490"/>
    <n v="453.6"/>
    <m/>
    <s v="HS - Head Start"/>
    <x v="12"/>
    <s v="- No Location -"/>
    <s v="Hafize Firat"/>
  </r>
  <r>
    <s v="5000 - Salaries &amp; Wages"/>
    <s v="Journal"/>
    <x v="38"/>
    <s v="JE613"/>
    <m/>
    <x v="3491"/>
    <n v="840"/>
    <m/>
    <s v="CCFP - Child Care Food Program"/>
    <x v="24"/>
    <s v="- No Location -"/>
    <s v="Deniz Genc"/>
  </r>
  <r>
    <s v="5000 - Salaries &amp; Wages"/>
    <s v="Journal"/>
    <x v="38"/>
    <s v="JE613"/>
    <m/>
    <x v="3418"/>
    <n v="206.02"/>
    <m/>
    <s v="LiHeap - Low Income Home Energy Assistance Program"/>
    <x v="2"/>
    <s v="Admin Office"/>
    <s v="Ruben Johnson"/>
  </r>
  <r>
    <s v="5000 - Salaries &amp; Wages"/>
    <s v="Journal"/>
    <x v="38"/>
    <s v="JE613"/>
    <m/>
    <x v="3421"/>
    <n v="176.08"/>
    <m/>
    <s v="HF - Healthy Families"/>
    <x v="4"/>
    <s v="- No Location -"/>
    <s v="Sheila Hughes"/>
  </r>
  <r>
    <s v="5000 - Salaries &amp; Wages"/>
    <s v="Journal"/>
    <x v="38"/>
    <s v="JE613"/>
    <m/>
    <x v="3462"/>
    <n v="1333.63"/>
    <m/>
    <s v="EHS - Early Head Start"/>
    <x v="6"/>
    <s v="- No Location -"/>
    <s v="Tammy Joyce"/>
  </r>
  <r>
    <s v="5000 - Salaries &amp; Wages"/>
    <s v="Journal"/>
    <x v="38"/>
    <s v="JE613"/>
    <m/>
    <x v="3492"/>
    <n v="843"/>
    <m/>
    <s v="Edgewater Park"/>
    <x v="29"/>
    <s v="- No Location -"/>
    <s v="Carrie Dougherty"/>
  </r>
  <r>
    <s v="5000 - Salaries &amp; Wages"/>
    <s v="Journal"/>
    <x v="38"/>
    <s v="JE613"/>
    <m/>
    <x v="3459"/>
    <n v="215.78"/>
    <m/>
    <s v="HS - Head Start"/>
    <x v="12"/>
    <s v="Admin Office"/>
    <s v="Robert Mayfield"/>
  </r>
  <r>
    <s v="5000 - Salaries &amp; Wages"/>
    <s v="Journal"/>
    <x v="38"/>
    <s v="JE613"/>
    <m/>
    <x v="3467"/>
    <n v="85.29"/>
    <m/>
    <s v="CSBG - Community Service Block Grant"/>
    <x v="17"/>
    <s v="Admin Office"/>
    <s v="Francine Taylor"/>
  </r>
  <r>
    <s v="5000 - Salaries &amp; Wages"/>
    <s v="Journal"/>
    <x v="38"/>
    <s v="JE613"/>
    <m/>
    <x v="3481"/>
    <n v="435.88"/>
    <m/>
    <s v="HS - Head Start"/>
    <x v="12"/>
    <s v="- No Location -"/>
    <s v="Lillian Germaine"/>
  </r>
  <r>
    <s v="5000 - Salaries &amp; Wages"/>
    <s v="Journal"/>
    <x v="38"/>
    <s v="JE613"/>
    <m/>
    <x v="3415"/>
    <n v="789.84"/>
    <m/>
    <s v="LiHeap - Low Income Home Energy Assistance Program"/>
    <x v="2"/>
    <s v="- No Location -"/>
    <s v="Rovenna Overton"/>
  </r>
  <r>
    <s v="5000 - Salaries &amp; Wages"/>
    <s v="Journal"/>
    <x v="38"/>
    <s v="JE613"/>
    <m/>
    <x v="3493"/>
    <n v="1041.76"/>
    <m/>
    <s v="CCR&amp;R - Child Care Resource &amp; Referral"/>
    <x v="28"/>
    <s v="- No Location -"/>
    <s v="Bonnie Logan"/>
  </r>
  <r>
    <s v="5000 - Salaries &amp; Wages"/>
    <s v="Journal"/>
    <x v="38"/>
    <s v="JE613"/>
    <m/>
    <x v="3494"/>
    <n v="1344.25"/>
    <m/>
    <s v="HS - Head Start"/>
    <x v="12"/>
    <s v="- No Location -"/>
    <s v="Bouchra Benachir"/>
  </r>
  <r>
    <s v="5000 - Salaries &amp; Wages"/>
    <s v="Journal"/>
    <x v="38"/>
    <s v="JE613"/>
    <m/>
    <x v="3495"/>
    <n v="688.62"/>
    <m/>
    <s v="HS - Head Start"/>
    <x v="12"/>
    <s v="- No Location -"/>
    <s v="Jennifer Elder"/>
  </r>
  <r>
    <s v="5000 - Salaries &amp; Wages"/>
    <s v="Journal"/>
    <x v="38"/>
    <s v="JE613"/>
    <m/>
    <x v="3496"/>
    <n v="226.08"/>
    <m/>
    <s v="USF - Universal Service Fund"/>
    <x v="9"/>
    <s v="- No Location -"/>
    <s v="Shirley Matthews"/>
  </r>
  <r>
    <s v="5000 - Salaries &amp; Wages"/>
    <s v="Journal"/>
    <x v="38"/>
    <s v="JE613"/>
    <m/>
    <x v="3497"/>
    <n v="573.61"/>
    <m/>
    <s v="EHS - Early Head Start"/>
    <x v="6"/>
    <s v="- No Location -"/>
    <s v="Denise Klein"/>
  </r>
  <r>
    <s v="5000 - Salaries &amp; Wages"/>
    <s v="Journal"/>
    <x v="38"/>
    <s v="JE613"/>
    <m/>
    <x v="3498"/>
    <n v="1141.94"/>
    <m/>
    <s v="CCR&amp;R - Child Care Resource &amp; Referral"/>
    <x v="28"/>
    <s v="- No Location -"/>
    <s v="Wanda Fisher"/>
  </r>
  <r>
    <s v="5000 - Salaries &amp; Wages"/>
    <s v="Journal"/>
    <x v="38"/>
    <s v="JE613"/>
    <m/>
    <x v="3499"/>
    <n v="1370.11"/>
    <m/>
    <s v="CCR&amp;R - Child Care Resource &amp; Referral"/>
    <x v="30"/>
    <s v="- No Location -"/>
    <s v="Christine Morrison"/>
  </r>
  <r>
    <s v="5000 - Salaries &amp; Wages"/>
    <s v="Journal"/>
    <x v="38"/>
    <s v="JE613"/>
    <m/>
    <x v="3500"/>
    <n v="861"/>
    <m/>
    <s v="HS - Head Start"/>
    <x v="12"/>
    <s v="- No Location -"/>
    <s v="Sherrita Dunn"/>
  </r>
  <r>
    <s v="5000 - Salaries &amp; Wages"/>
    <s v="Journal"/>
    <x v="38"/>
    <s v="JE613"/>
    <m/>
    <x v="3501"/>
    <n v="600"/>
    <m/>
    <s v="HS - Head Start"/>
    <x v="12"/>
    <s v="- No Location -"/>
    <s v="Marva Currington"/>
  </r>
  <r>
    <s v="5000 - Salaries &amp; Wages"/>
    <s v="Journal"/>
    <x v="38"/>
    <s v="JE613"/>
    <m/>
    <x v="3419"/>
    <n v="496.01"/>
    <m/>
    <s v="CCR&amp;R - Child Care Resource &amp; Referral"/>
    <x v="18"/>
    <s v="Admin Office"/>
    <s v="Kyle Edwards"/>
  </r>
  <r>
    <s v="5000 - Salaries &amp; Wages"/>
    <s v="Journal"/>
    <x v="38"/>
    <s v="JE613"/>
    <m/>
    <x v="3502"/>
    <n v="1956.24"/>
    <m/>
    <s v="CCR&amp;R - Child Care Resource &amp; Referral"/>
    <x v="27"/>
    <s v="- No Location -"/>
    <s v="Kathryn Simone"/>
  </r>
  <r>
    <s v="5000 - Salaries &amp; Wages"/>
    <s v="Journal"/>
    <x v="38"/>
    <s v="JE613"/>
    <m/>
    <x v="3503"/>
    <n v="920.89"/>
    <m/>
    <s v="CCR&amp;R - Child Care Resource &amp; Referral"/>
    <x v="30"/>
    <s v="- No Location -"/>
    <s v="Vivyan Saloka"/>
  </r>
  <r>
    <s v="5000 - Salaries &amp; Wages"/>
    <s v="Journal"/>
    <x v="38"/>
    <s v="JE613"/>
    <m/>
    <x v="3440"/>
    <n v="941.3"/>
    <m/>
    <s v="HS - Head Start"/>
    <x v="12"/>
    <s v="Admin Office"/>
    <s v="Gary Mease"/>
  </r>
  <r>
    <s v="5000 - Salaries &amp; Wages"/>
    <s v="Journal"/>
    <x v="38"/>
    <s v="JE613"/>
    <m/>
    <x v="3412"/>
    <n v="58.54"/>
    <m/>
    <s v="HF - Healthy Families"/>
    <x v="5"/>
    <s v="Admin Office"/>
    <s v="Amie Sharer"/>
  </r>
  <r>
    <s v="5000 - Salaries &amp; Wages"/>
    <s v="Journal"/>
    <x v="38"/>
    <s v="JE613"/>
    <m/>
    <x v="3419"/>
    <n v="496"/>
    <m/>
    <s v="CSBG - Community Service Block Grant"/>
    <x v="0"/>
    <s v="Admin Office"/>
    <s v="Kyle Edwards"/>
  </r>
  <r>
    <s v="5000 - Salaries &amp; Wages"/>
    <s v="Journal"/>
    <x v="38"/>
    <s v="JE613"/>
    <m/>
    <x v="3504"/>
    <n v="997.5"/>
    <m/>
    <s v="EHS - Early Head Start"/>
    <x v="6"/>
    <s v="- No Location -"/>
    <s v="Elizabeth Jensen"/>
  </r>
  <r>
    <s v="5000 - Salaries &amp; Wages"/>
    <s v="Journal"/>
    <x v="38"/>
    <s v="JE613"/>
    <m/>
    <x v="3505"/>
    <n v="840"/>
    <m/>
    <s v="HS - Head Start"/>
    <x v="12"/>
    <s v="- No Location -"/>
    <s v="Saliha Yanik"/>
  </r>
  <r>
    <s v="5000 - Salaries &amp; Wages"/>
    <s v="Journal"/>
    <x v="38"/>
    <s v="JE613"/>
    <m/>
    <x v="3506"/>
    <n v="1032.5"/>
    <m/>
    <s v="HS - Head Start"/>
    <x v="12"/>
    <s v="- No Location -"/>
    <s v="Melinda Bowman-Williams"/>
  </r>
  <r>
    <s v="5000 - Salaries &amp; Wages"/>
    <s v="Journal"/>
    <x v="38"/>
    <s v="JE613"/>
    <m/>
    <x v="3458"/>
    <n v="151.1"/>
    <m/>
    <s v="CCFP - Child Care Food Program"/>
    <x v="24"/>
    <s v="Admin Office"/>
    <s v="Greta Peterson"/>
  </r>
  <r>
    <s v="5000 - Salaries &amp; Wages"/>
    <s v="Journal"/>
    <x v="38"/>
    <s v="JE613"/>
    <m/>
    <x v="3419"/>
    <n v="74.400000000000006"/>
    <m/>
    <s v="LiHeap - Low Income Home Energy Assistance Program"/>
    <x v="2"/>
    <s v="Admin Office"/>
    <s v="Kyle Edwards"/>
  </r>
  <r>
    <s v="5000 - Salaries &amp; Wages"/>
    <s v="Journal"/>
    <x v="38"/>
    <s v="JE613"/>
    <m/>
    <x v="3447"/>
    <n v="287.52999999999997"/>
    <m/>
    <s v="Edgewater Park"/>
    <x v="29"/>
    <s v="- No Location -"/>
    <s v="Patricia Goldwire"/>
  </r>
  <r>
    <s v="5000 - Salaries &amp; Wages"/>
    <s v="Journal"/>
    <x v="38"/>
    <s v="JE613"/>
    <m/>
    <x v="3507"/>
    <n v="1176.57"/>
    <m/>
    <s v="HPRP2 - Homeless Prevention Rapid Rehousing"/>
    <x v="8"/>
    <s v="- No Location -"/>
    <s v="Melonie Vazquez"/>
  </r>
  <r>
    <s v="5000 - Salaries &amp; Wages"/>
    <s v="Journal"/>
    <x v="38"/>
    <s v="JE613"/>
    <m/>
    <x v="3508"/>
    <n v="68.95"/>
    <m/>
    <s v="Mt Holly Schools"/>
    <x v="15"/>
    <s v="- No Location -"/>
    <s v="Bonnie Sheipe-Warthen"/>
  </r>
  <r>
    <s v="5000 - Salaries &amp; Wages"/>
    <s v="Journal"/>
    <x v="38"/>
    <s v="JE613"/>
    <m/>
    <x v="3509"/>
    <n v="1723.47"/>
    <m/>
    <s v="CCR&amp;R - Child Care Resource &amp; Referral"/>
    <x v="27"/>
    <s v="- No Location -"/>
    <s v="Kristin Mayes"/>
  </r>
  <r>
    <s v="5000 - Salaries &amp; Wages"/>
    <s v="Journal"/>
    <x v="38"/>
    <s v="JE613"/>
    <m/>
    <x v="3510"/>
    <n v="1325.59"/>
    <m/>
    <s v="HS - Head Start"/>
    <x v="12"/>
    <s v="- No Location -"/>
    <s v="Tomona Green"/>
  </r>
  <r>
    <s v="5000 - Salaries &amp; Wages"/>
    <s v="Journal"/>
    <x v="38"/>
    <s v="JE613"/>
    <m/>
    <x v="3511"/>
    <n v="1493.65"/>
    <m/>
    <s v="HS - Head Start"/>
    <x v="12"/>
    <s v="- No Location -"/>
    <s v="Lynn Orangers"/>
  </r>
  <r>
    <s v="5000 - Salaries &amp; Wages"/>
    <s v="Journal"/>
    <x v="38"/>
    <s v="JE613"/>
    <m/>
    <x v="3466"/>
    <n v="182.56"/>
    <m/>
    <s v="HF - Healthy Families"/>
    <x v="5"/>
    <s v="Admin Office"/>
    <s v="Janessa Rivera"/>
  </r>
  <r>
    <s v="5000 - Salaries &amp; Wages"/>
    <s v="Journal"/>
    <x v="38"/>
    <s v="JE613"/>
    <m/>
    <x v="3512"/>
    <n v="1254"/>
    <m/>
    <s v="HS - Head Start"/>
    <x v="12"/>
    <s v="- No Location -"/>
    <s v="Tawanna Best"/>
  </r>
  <r>
    <s v="5000 - Salaries &amp; Wages"/>
    <s v="Journal"/>
    <x v="38"/>
    <s v="JE613"/>
    <m/>
    <x v="3513"/>
    <n v="867.73"/>
    <m/>
    <s v="CCFP - Child Care Food Program"/>
    <x v="24"/>
    <s v="- No Location -"/>
    <s v="Patricia Joyce"/>
  </r>
  <r>
    <s v="5000 - Salaries &amp; Wages"/>
    <s v="Journal"/>
    <x v="38"/>
    <s v="JE613"/>
    <m/>
    <x v="3514"/>
    <n v="444.24"/>
    <m/>
    <s v="LiHeap - Low Income Home Energy Assistance Program"/>
    <x v="2"/>
    <s v="- No Location -"/>
    <s v="Constance Pritchett"/>
  </r>
  <r>
    <s v="5000 - Salaries &amp; Wages"/>
    <s v="Journal"/>
    <x v="38"/>
    <s v="JE613"/>
    <m/>
    <x v="3419"/>
    <n v="70.680000000000007"/>
    <m/>
    <s v="CCYC - Community Council of Young Children"/>
    <x v="22"/>
    <s v="Admin Office"/>
    <s v="Kyle Edwards"/>
  </r>
  <r>
    <s v="5000 - Salaries &amp; Wages"/>
    <s v="Journal"/>
    <x v="38"/>
    <s v="JE613"/>
    <m/>
    <x v="3413"/>
    <n v="736.66"/>
    <m/>
    <s v="CSBG - Community Service Block Grant"/>
    <x v="0"/>
    <s v="Admin Office"/>
    <s v="Elayne Schermerhorn"/>
  </r>
  <r>
    <s v="5000 - Salaries &amp; Wages"/>
    <s v="Journal"/>
    <x v="38"/>
    <s v="JE613"/>
    <m/>
    <x v="3515"/>
    <n v="1507.95"/>
    <m/>
    <s v="CCR&amp;R - Child Care Resource &amp; Referral"/>
    <x v="28"/>
    <s v="- No Location -"/>
    <s v="Bonita Jackson"/>
  </r>
  <r>
    <s v="5000 - Salaries &amp; Wages"/>
    <s v="Journal"/>
    <x v="38"/>
    <s v="JE613"/>
    <m/>
    <x v="3516"/>
    <n v="600"/>
    <m/>
    <s v="HS - Head Start"/>
    <x v="12"/>
    <s v="- No Location -"/>
    <s v="Dylan Hall"/>
  </r>
  <r>
    <s v="5000 - Salaries &amp; Wages"/>
    <s v="Journal"/>
    <x v="38"/>
    <s v="JE613"/>
    <m/>
    <x v="3517"/>
    <n v="163.94"/>
    <m/>
    <s v="CCR&amp;R - Child Care Resource &amp; Referral"/>
    <x v="18"/>
    <s v="Admin Office"/>
    <s v="Sharon Forman"/>
  </r>
  <r>
    <s v="5000 - Salaries &amp; Wages"/>
    <s v="Journal"/>
    <x v="38"/>
    <s v="JE613"/>
    <m/>
    <x v="3413"/>
    <n v="47.22"/>
    <m/>
    <s v="USF - Universal Service Fund"/>
    <x v="9"/>
    <s v="Admin Office"/>
    <s v="Elayne Schermerhorn"/>
  </r>
  <r>
    <s v="5000 - Salaries &amp; Wages"/>
    <s v="Journal"/>
    <x v="38"/>
    <s v="JE613"/>
    <m/>
    <x v="3418"/>
    <n v="281.56"/>
    <m/>
    <s v="CSBG - Community Service Block Grant"/>
    <x v="17"/>
    <s v="Admin Office"/>
    <s v="Ruben Johnson"/>
  </r>
  <r>
    <s v="5000 - Salaries &amp; Wages"/>
    <s v="Journal"/>
    <x v="38"/>
    <s v="JE613"/>
    <m/>
    <x v="3517"/>
    <n v="1124.08"/>
    <m/>
    <s v="HS - Head Start"/>
    <x v="12"/>
    <s v="Admin Office"/>
    <s v="Sharon Forman"/>
  </r>
  <r>
    <s v="5000 - Salaries &amp; Wages"/>
    <s v="Journal"/>
    <x v="38"/>
    <s v="JE613"/>
    <m/>
    <x v="3518"/>
    <n v="988"/>
    <m/>
    <s v="HS - Head Start"/>
    <x v="12"/>
    <s v="- No Location -"/>
    <s v="Ozlem Yigit"/>
  </r>
  <r>
    <s v="5000 - Salaries &amp; Wages"/>
    <s v="Journal"/>
    <x v="38"/>
    <s v="JE613"/>
    <m/>
    <x v="3519"/>
    <n v="1434.5"/>
    <m/>
    <s v="HS - Head Start"/>
    <x v="12"/>
    <s v="- No Location -"/>
    <s v="Karlie Gore"/>
  </r>
  <r>
    <s v="5000 - Salaries &amp; Wages"/>
    <s v="Journal"/>
    <x v="38"/>
    <s v="JE613"/>
    <m/>
    <x v="3470"/>
    <n v="753.5"/>
    <m/>
    <s v="CCFP - Child Care Food Program"/>
    <x v="24"/>
    <s v="Admin Office"/>
    <s v="Darshpreet Thind"/>
  </r>
  <r>
    <s v="5000 - Salaries &amp; Wages"/>
    <s v="Journal"/>
    <x v="38"/>
    <s v="JE613"/>
    <m/>
    <x v="3520"/>
    <n v="1291.78"/>
    <m/>
    <s v="EHS - Early Head Start"/>
    <x v="6"/>
    <s v="- No Location -"/>
    <s v="Pantida Wescott"/>
  </r>
  <r>
    <s v="5000 - Salaries &amp; Wages"/>
    <s v="Journal"/>
    <x v="38"/>
    <s v="JE613"/>
    <m/>
    <x v="3464"/>
    <n v="1584.16"/>
    <m/>
    <s v="HS - Head Start"/>
    <x v="12"/>
    <s v="Admin Office"/>
    <s v="Manvir Gill"/>
  </r>
  <r>
    <s v="5000 - Salaries &amp; Wages"/>
    <s v="Journal"/>
    <x v="38"/>
    <s v="JE613"/>
    <m/>
    <x v="3521"/>
    <n v="1278.7"/>
    <m/>
    <s v="CCR&amp;R - Child Care Resource &amp; Referral"/>
    <x v="28"/>
    <s v="- No Location -"/>
    <s v="Janelle Yvette Sample"/>
  </r>
  <r>
    <s v="5000 - Salaries &amp; Wages"/>
    <s v="Journal"/>
    <x v="38"/>
    <s v="JE613"/>
    <m/>
    <x v="3522"/>
    <n v="840"/>
    <m/>
    <s v="HS - Head Start"/>
    <x v="12"/>
    <s v="- No Location -"/>
    <s v="Erica Rice"/>
  </r>
  <r>
    <s v="5000 - Salaries &amp; Wages"/>
    <s v="Journal"/>
    <x v="38"/>
    <s v="JE613"/>
    <m/>
    <x v="3523"/>
    <n v="1072.5"/>
    <m/>
    <s v="HS - Head Start"/>
    <x v="12"/>
    <s v="- No Location -"/>
    <s v="Shirin Halim"/>
  </r>
  <r>
    <s v="5000 - Salaries &amp; Wages"/>
    <s v="Journal"/>
    <x v="38"/>
    <s v="JE613"/>
    <m/>
    <x v="3524"/>
    <n v="290.38"/>
    <m/>
    <s v="USF - Universal Service Fund"/>
    <x v="9"/>
    <s v="- No Location -"/>
    <s v="Kayla Black"/>
  </r>
  <r>
    <s v="5000 - Salaries &amp; Wages"/>
    <s v="Journal"/>
    <x v="38"/>
    <s v="JE613"/>
    <m/>
    <x v="3517"/>
    <n v="585.44000000000005"/>
    <m/>
    <s v="CSBG - Community Service Block Grant"/>
    <x v="0"/>
    <s v="Admin Office"/>
    <s v="Sharon Forman"/>
  </r>
  <r>
    <s v="5000 - Salaries &amp; Wages"/>
    <s v="Journal"/>
    <x v="38"/>
    <s v="JE613"/>
    <m/>
    <x v="3525"/>
    <n v="851.16"/>
    <m/>
    <s v="HS - Head Start"/>
    <x v="12"/>
    <s v="- No Location -"/>
    <s v="Dayon Messam"/>
  </r>
  <r>
    <s v="5000 - Salaries &amp; Wages"/>
    <s v="Journal"/>
    <x v="38"/>
    <s v="JE613"/>
    <m/>
    <x v="3526"/>
    <n v="1349"/>
    <m/>
    <s v="HS - Head Start"/>
    <x v="12"/>
    <s v="- No Location -"/>
    <s v="Moraima Gonzalez"/>
  </r>
  <r>
    <s v="5000 - Salaries &amp; Wages"/>
    <s v="Journal"/>
    <x v="38"/>
    <s v="JE613"/>
    <m/>
    <x v="3527"/>
    <n v="744"/>
    <m/>
    <s v="HS - Head Start"/>
    <x v="12"/>
    <s v="- No Location -"/>
    <s v="Louthel Tucker"/>
  </r>
  <r>
    <s v="5000 - Salaries &amp; Wages"/>
    <s v="Journal"/>
    <x v="38"/>
    <s v="JE613"/>
    <m/>
    <x v="3528"/>
    <n v="392"/>
    <m/>
    <s v="HS - Head Start"/>
    <x v="12"/>
    <s v="- No Location -"/>
    <s v="Kelly Marquis"/>
  </r>
  <r>
    <s v="5000 - Salaries &amp; Wages"/>
    <s v="Journal"/>
    <x v="38"/>
    <s v="JE613"/>
    <m/>
    <x v="3529"/>
    <n v="507"/>
    <m/>
    <s v="HS - Head Start"/>
    <x v="12"/>
    <s v="- No Location -"/>
    <s v="Kayla Brito"/>
  </r>
  <r>
    <s v="5000 - Salaries &amp; Wages"/>
    <s v="Journal"/>
    <x v="38"/>
    <s v="JE613"/>
    <m/>
    <x v="3530"/>
    <n v="2044.35"/>
    <m/>
    <s v="HS - Head Start"/>
    <x v="12"/>
    <s v="- No Location -"/>
    <s v="Jill Rickards"/>
  </r>
  <r>
    <s v="5000 - Salaries &amp; Wages"/>
    <s v="Journal"/>
    <x v="38"/>
    <s v="JE613"/>
    <m/>
    <x v="3485"/>
    <n v="1312.01"/>
    <m/>
    <s v="HS - Head Start"/>
    <x v="12"/>
    <s v="- No Location -"/>
    <s v="Jennifer Jones"/>
  </r>
  <r>
    <s v="5000 - Salaries &amp; Wages"/>
    <s v="Journal"/>
    <x v="38"/>
    <s v="JE613"/>
    <m/>
    <x v="3413"/>
    <n v="141.66"/>
    <m/>
    <s v="LiHeap - Low Income Home Energy Assistance Program"/>
    <x v="2"/>
    <s v="Admin Office"/>
    <s v="Elayne Schermerhorn"/>
  </r>
  <r>
    <s v="5000 - Salaries &amp; Wages"/>
    <s v="Journal"/>
    <x v="38"/>
    <s v="JE613"/>
    <m/>
    <x v="3440"/>
    <n v="104.59"/>
    <m/>
    <s v="EHS - Early Head Start"/>
    <x v="6"/>
    <s v="Admin Office"/>
    <s v="Gary Mease"/>
  </r>
  <r>
    <s v="5000 - Salaries &amp; Wages"/>
    <s v="Journal"/>
    <x v="38"/>
    <s v="JE613"/>
    <m/>
    <x v="3531"/>
    <n v="1187.71"/>
    <m/>
    <s v="CCR&amp;R - Child Care Resource &amp; Referral"/>
    <x v="28"/>
    <s v="- No Location -"/>
    <s v="Rayna Gadsden"/>
  </r>
  <r>
    <s v="5000 - Salaries &amp; Wages"/>
    <s v="Journal"/>
    <x v="38"/>
    <s v="JE613"/>
    <m/>
    <x v="3532"/>
    <n v="929.11"/>
    <m/>
    <s v="CCR&amp;R - Child Care Resource &amp; Referral"/>
    <x v="28"/>
    <s v="- No Location -"/>
    <s v="Margo Johnson"/>
  </r>
  <r>
    <s v="5000 - Salaries &amp; Wages"/>
    <s v="Journal"/>
    <x v="38"/>
    <s v="JE613"/>
    <m/>
    <x v="3533"/>
    <n v="1334.75"/>
    <m/>
    <s v="HS - Head Start"/>
    <x v="12"/>
    <s v="- No Location -"/>
    <s v="Sumeyra Ceylan"/>
  </r>
  <r>
    <s v="5000 - Salaries &amp; Wages"/>
    <s v="Journal"/>
    <x v="38"/>
    <s v="JE613"/>
    <m/>
    <x v="3534"/>
    <n v="1478.96"/>
    <m/>
    <s v="HS - Head Start"/>
    <x v="12"/>
    <s v="- No Location -"/>
    <s v="Kristen Furniss"/>
  </r>
  <r>
    <s v="5000 - Salaries &amp; Wages"/>
    <s v="Journal"/>
    <x v="38"/>
    <s v="JE613"/>
    <m/>
    <x v="3419"/>
    <n v="74.400000000000006"/>
    <m/>
    <s v="USF - Universal Service Fund"/>
    <x v="9"/>
    <s v="Admin Office"/>
    <s v="Kyle Edwards"/>
  </r>
  <r>
    <s v="5000 - Salaries &amp; Wages"/>
    <s v="Journal"/>
    <x v="38"/>
    <s v="JE613"/>
    <m/>
    <x v="3535"/>
    <n v="954.18"/>
    <m/>
    <s v="CSBG - Community Service Block Grant"/>
    <x v="0"/>
    <s v="- No Location -"/>
    <s v="Antoine Nelson"/>
  </r>
  <r>
    <s v="5000 - Salaries &amp; Wages"/>
    <s v="Journal"/>
    <x v="38"/>
    <s v="JE613"/>
    <m/>
    <x v="3440"/>
    <n v="62.77"/>
    <m/>
    <s v="Edgewater Park"/>
    <x v="29"/>
    <s v="Admin Office"/>
    <s v="Gary Mease"/>
  </r>
  <r>
    <s v="5000 - Salaries &amp; Wages"/>
    <s v="Journal"/>
    <x v="38"/>
    <s v="JE613"/>
    <m/>
    <x v="3536"/>
    <n v="950"/>
    <m/>
    <s v="HS - Head Start"/>
    <x v="12"/>
    <s v="- No Location -"/>
    <s v="Garry Mitnaul"/>
  </r>
  <r>
    <s v="5000 - Salaries &amp; Wages"/>
    <s v="Journal"/>
    <x v="38"/>
    <s v="JE613"/>
    <m/>
    <x v="3508"/>
    <n v="2160.31"/>
    <m/>
    <s v="HS - Head Start"/>
    <x v="12"/>
    <s v="- No Location -"/>
    <s v="Bonnie Sheipe-Warthen"/>
  </r>
  <r>
    <s v="5000 - Salaries &amp; Wages"/>
    <s v="Journal"/>
    <x v="38"/>
    <s v="JE613"/>
    <m/>
    <x v="3537"/>
    <n v="939"/>
    <m/>
    <s v="HS - Head Start"/>
    <x v="12"/>
    <s v="- No Location -"/>
    <s v="Tara Cavanagh"/>
  </r>
  <r>
    <s v="5000 - Salaries &amp; Wages"/>
    <s v="Journal"/>
    <x v="38"/>
    <s v="JE613"/>
    <m/>
    <x v="3458"/>
    <n v="181.32"/>
    <m/>
    <s v="CSBG - Community Service Block Grant"/>
    <x v="0"/>
    <s v="Admin Office"/>
    <s v="Greta Peterson"/>
  </r>
  <r>
    <s v="5000 - Salaries &amp; Wages"/>
    <s v="Journal"/>
    <x v="38"/>
    <s v="JE613"/>
    <m/>
    <x v="3538"/>
    <n v="1330"/>
    <m/>
    <s v="HS - Head Start"/>
    <x v="12"/>
    <s v="- No Location -"/>
    <s v="Anna Barry"/>
  </r>
  <r>
    <s v="5000 - Salaries &amp; Wages"/>
    <s v="Journal"/>
    <x v="38"/>
    <s v="JE613"/>
    <m/>
    <x v="3539"/>
    <n v="849"/>
    <m/>
    <s v="HS - Head Start"/>
    <x v="12"/>
    <s v="- No Location -"/>
    <s v="Carol Brown"/>
  </r>
  <r>
    <s v="5000 - Salaries &amp; Wages"/>
    <s v="Journal"/>
    <x v="38"/>
    <s v="JE613"/>
    <m/>
    <x v="3540"/>
    <n v="585"/>
    <m/>
    <s v="CCFP - Child Care Food Program"/>
    <x v="24"/>
    <s v="- No Location -"/>
    <s v="Ranada Dumas"/>
  </r>
  <r>
    <s v="5000 - Salaries &amp; Wages"/>
    <s v="Journal"/>
    <x v="38"/>
    <s v="JE613"/>
    <m/>
    <x v="3530"/>
    <n v="65.239999999999995"/>
    <m/>
    <s v="Mt Holly Schools"/>
    <x v="15"/>
    <s v="- No Location -"/>
    <s v="Jill Rickards"/>
  </r>
  <r>
    <s v="5000 - Salaries &amp; Wages"/>
    <s v="Journal"/>
    <x v="38"/>
    <s v="JE613"/>
    <m/>
    <x v="3418"/>
    <n v="154.51"/>
    <m/>
    <s v="USF - Universal Service Fund"/>
    <x v="9"/>
    <s v="Admin Office"/>
    <s v="Ruben Johnson"/>
  </r>
  <r>
    <s v="5000 - Salaries &amp; Wages"/>
    <s v="Journal"/>
    <x v="38"/>
    <s v="JE613"/>
    <m/>
    <x v="3541"/>
    <n v="468.37"/>
    <m/>
    <s v="EHS - Early Head Start"/>
    <x v="6"/>
    <s v="Admin Office"/>
    <s v="Sharon Forman"/>
  </r>
  <r>
    <s v="5000 - Salaries &amp; Wages"/>
    <s v="Journal"/>
    <x v="38"/>
    <s v="JE613"/>
    <m/>
    <x v="3431"/>
    <n v="363"/>
    <m/>
    <s v="HS - Head Start"/>
    <x v="12"/>
    <s v="- No Location -"/>
    <s v="Andrew Stellwag"/>
  </r>
  <r>
    <s v="5000 - Salaries &amp; Wages"/>
    <s v="Journal"/>
    <x v="38"/>
    <s v="JE613"/>
    <m/>
    <x v="3542"/>
    <n v="804"/>
    <m/>
    <s v="HS - Head Start"/>
    <x v="12"/>
    <s v="- No Location -"/>
    <s v="Melissa Duarte"/>
  </r>
  <r>
    <s v="5000 - Salaries &amp; Wages"/>
    <s v="Journal"/>
    <x v="38"/>
    <s v="JE613"/>
    <m/>
    <x v="3543"/>
    <n v="1363.94"/>
    <m/>
    <s v="HS - Head Start"/>
    <x v="12"/>
    <s v="- No Location -"/>
    <s v="Megan Rodrigues"/>
  </r>
  <r>
    <s v="5000 - Salaries &amp; Wages"/>
    <s v="Journal"/>
    <x v="38"/>
    <s v="JE613"/>
    <m/>
    <x v="3544"/>
    <n v="889"/>
    <m/>
    <s v="HS - Head Start"/>
    <x v="12"/>
    <s v="- No Location -"/>
    <s v="Kymberlee Brower"/>
  </r>
  <r>
    <s v="5000 - Salaries &amp; Wages"/>
    <s v="Journal"/>
    <x v="38"/>
    <s v="JE613"/>
    <m/>
    <x v="3545"/>
    <n v="600"/>
    <m/>
    <s v="HS - Head Start"/>
    <x v="12"/>
    <s v="- No Location -"/>
    <s v="Lisa Whitfield"/>
  </r>
  <r>
    <s v="5000 - Salaries &amp; Wages"/>
    <s v="Journal"/>
    <x v="38"/>
    <s v="JE613"/>
    <m/>
    <x v="3422"/>
    <n v="1368"/>
    <m/>
    <s v="HS - Head Start"/>
    <x v="12"/>
    <s v="- No Location -"/>
    <s v="Jennifer Carley-Price"/>
  </r>
  <r>
    <s v="5000 - Salaries &amp; Wages"/>
    <s v="Journal"/>
    <x v="38"/>
    <s v="JE613"/>
    <m/>
    <x v="3461"/>
    <n v="954.66"/>
    <m/>
    <s v="HS - Head Start"/>
    <x v="12"/>
    <s v="- No Location -"/>
    <s v="ISATA BAH"/>
  </r>
  <r>
    <s v="5000 - Salaries &amp; Wages"/>
    <s v="Journal"/>
    <x v="38"/>
    <s v="JE613"/>
    <m/>
    <x v="3467"/>
    <n v="588.91999999999996"/>
    <m/>
    <s v="CCR&amp;R - Child Care Resource &amp; Referral"/>
    <x v="18"/>
    <s v="Admin Office"/>
    <s v="Francine Taylor"/>
  </r>
  <r>
    <s v="5000 - Salaries &amp; Wages"/>
    <s v="Journal"/>
    <x v="38"/>
    <s v="JE613"/>
    <m/>
    <x v="3546"/>
    <n v="651"/>
    <m/>
    <s v="HS - Head Start"/>
    <x v="12"/>
    <s v="- No Location -"/>
    <s v="Sabrina Manir"/>
  </r>
  <r>
    <s v="5000 - Salaries &amp; Wages"/>
    <s v="Journal"/>
    <x v="38"/>
    <s v="JE613"/>
    <m/>
    <x v="3547"/>
    <n v="855"/>
    <m/>
    <s v="HS - Head Start"/>
    <x v="12"/>
    <s v="- No Location -"/>
    <s v="Kishawn Barnes"/>
  </r>
  <r>
    <s v="5000 - Salaries &amp; Wages"/>
    <s v="Journal"/>
    <x v="38"/>
    <s v="JE613"/>
    <m/>
    <x v="3548"/>
    <n v="849"/>
    <m/>
    <s v="CCFP - Child Care Food Program"/>
    <x v="24"/>
    <s v="- No Location -"/>
    <s v="Samarjit Sharma"/>
  </r>
  <r>
    <s v="5000 - Salaries &amp; Wages"/>
    <s v="Journal"/>
    <x v="38"/>
    <s v="JE613"/>
    <m/>
    <x v="3549"/>
    <n v="1502.94"/>
    <m/>
    <s v="CCR&amp;R - Child Care Resource &amp; Referral"/>
    <x v="28"/>
    <s v="- No Location -"/>
    <s v="Shellinda Hardie"/>
  </r>
  <r>
    <s v="5000 - Salaries &amp; Wages"/>
    <s v="Journal"/>
    <x v="38"/>
    <s v="JE613"/>
    <m/>
    <x v="3550"/>
    <n v="1011.5"/>
    <m/>
    <s v="HS - Head Start"/>
    <x v="12"/>
    <s v="- No Location -"/>
    <s v="Corinna Harris"/>
  </r>
  <r>
    <s v="5000 - Salaries &amp; Wages"/>
    <s v="Journal"/>
    <x v="38"/>
    <s v="JE613"/>
    <m/>
    <x v="3551"/>
    <n v="988"/>
    <m/>
    <s v="HS - Head Start"/>
    <x v="12"/>
    <s v="- No Location -"/>
    <s v="Ashley Cummings"/>
  </r>
  <r>
    <s v="5000 - Salaries &amp; Wages"/>
    <s v="Journal"/>
    <x v="38"/>
    <s v="JE613"/>
    <m/>
    <x v="3552"/>
    <n v="1649.31"/>
    <m/>
    <s v="HS - Head Start"/>
    <x v="12"/>
    <s v="- No Location -"/>
    <s v="Seham Azabawi"/>
  </r>
  <r>
    <s v="5000 - Salaries &amp; Wages"/>
    <s v="Journal"/>
    <x v="38"/>
    <s v="JE613"/>
    <m/>
    <x v="3425"/>
    <n v="2084.29"/>
    <m/>
    <s v="HS - Head Start"/>
    <x v="12"/>
    <s v="- No Location -"/>
    <s v="LOIS BOND"/>
  </r>
  <r>
    <s v="5000 - Salaries &amp; Wages"/>
    <s v="Journal"/>
    <x v="38"/>
    <s v="JE613"/>
    <m/>
    <x v="3413"/>
    <n v="906.65"/>
    <m/>
    <s v="CCR&amp;R - Child Care Resource &amp; Referral"/>
    <x v="18"/>
    <s v="Admin Office"/>
    <s v="Elayne Schermerhorn"/>
  </r>
  <r>
    <s v="5000 - Salaries &amp; Wages"/>
    <s v="Journal"/>
    <x v="38"/>
    <s v="JE613"/>
    <m/>
    <x v="3412"/>
    <n v="24.38"/>
    <m/>
    <s v="HPRP2 - Homeless Prevention Rapid Rehousing"/>
    <x v="8"/>
    <s v="Admin Office"/>
    <s v="Amie Sharer"/>
  </r>
  <r>
    <s v="5000 - Salaries &amp; Wages"/>
    <s v="Journal"/>
    <x v="38"/>
    <s v="JE613"/>
    <m/>
    <x v="3553"/>
    <n v="771.92"/>
    <m/>
    <s v="CCFP - Child Care Food Program"/>
    <x v="24"/>
    <s v="- No Location -"/>
    <s v="Gabrielle Morton"/>
  </r>
  <r>
    <s v="5000 - Salaries &amp; Wages"/>
    <s v="Journal"/>
    <x v="38"/>
    <s v="JE613"/>
    <m/>
    <x v="3554"/>
    <n v="1003.91"/>
    <m/>
    <s v="CCR&amp;R - Child Care Resource &amp; Referral"/>
    <x v="27"/>
    <s v="- No Location -"/>
    <s v="Sue Fenick"/>
  </r>
  <r>
    <s v="5000 - Salaries &amp; Wages"/>
    <s v="Journal"/>
    <x v="38"/>
    <s v="JE613"/>
    <m/>
    <x v="3554"/>
    <n v="1003.91"/>
    <m/>
    <s v="CCR&amp;R - Child Care Resource &amp; Referral"/>
    <x v="30"/>
    <s v="- No Location -"/>
    <s v="Sue Fenick"/>
  </r>
  <r>
    <s v="5000 - Salaries &amp; Wages"/>
    <s v="Journal"/>
    <x v="38"/>
    <s v="JE613"/>
    <m/>
    <x v="3555"/>
    <n v="843"/>
    <m/>
    <s v="HS - Head Start"/>
    <x v="12"/>
    <s v="- No Location -"/>
    <s v="Elexis Shaffer"/>
  </r>
  <r>
    <s v="5000 - Salaries &amp; Wages"/>
    <s v="Journal"/>
    <x v="38"/>
    <s v="JE613"/>
    <m/>
    <x v="3430"/>
    <n v="451.76"/>
    <m/>
    <s v="HS - Head Start"/>
    <x v="12"/>
    <s v="- No Location -"/>
    <s v="Donna Wilbur"/>
  </r>
  <r>
    <s v="5000 - Salaries &amp; Wages"/>
    <s v="Journal"/>
    <x v="38"/>
    <s v="JE613"/>
    <m/>
    <x v="3556"/>
    <n v="860.57"/>
    <m/>
    <s v="HS - Head Start"/>
    <x v="12"/>
    <s v="- No Location -"/>
    <s v="Tawona Hill"/>
  </r>
  <r>
    <s v="5000 - Salaries &amp; Wages"/>
    <s v="Journal"/>
    <x v="38"/>
    <s v="JE613"/>
    <m/>
    <x v="3557"/>
    <n v="669"/>
    <m/>
    <s v="HS - Head Start"/>
    <x v="12"/>
    <s v="- No Location -"/>
    <s v="Sasha Miranda"/>
  </r>
  <r>
    <s v="5000 - Salaries &amp; Wages"/>
    <s v="Journal"/>
    <x v="38"/>
    <s v="JE613"/>
    <m/>
    <x v="3558"/>
    <n v="1260.78"/>
    <m/>
    <s v="HS - Head Start"/>
    <x v="12"/>
    <s v="- No Location -"/>
    <s v="Keshia Flewellen"/>
  </r>
  <r>
    <s v="5000 - Salaries &amp; Wages"/>
    <s v="Journal"/>
    <x v="38"/>
    <s v="JE613"/>
    <m/>
    <x v="3496"/>
    <n v="384.96"/>
    <m/>
    <s v="LiHeap - Low Income Home Energy Assistance Program"/>
    <x v="2"/>
    <s v="- No Location -"/>
    <s v="Shirley Matthews"/>
  </r>
  <r>
    <s v="5000 - Salaries &amp; Wages"/>
    <s v="Journal"/>
    <x v="38"/>
    <s v="JE613"/>
    <m/>
    <x v="3482"/>
    <n v="1136.31"/>
    <m/>
    <s v="HF - Healthy Families"/>
    <x v="5"/>
    <s v="- No Location -"/>
    <s v="Claire Garner"/>
  </r>
  <r>
    <s v="5000 - Salaries &amp; Wages"/>
    <s v="Journal"/>
    <x v="38"/>
    <s v="JE613"/>
    <m/>
    <x v="3543"/>
    <n v="1161.8800000000001"/>
    <m/>
    <s v="Edgewater Park"/>
    <x v="29"/>
    <s v="- No Location -"/>
    <s v="Megan Rodrigues"/>
  </r>
  <r>
    <s v="5000 - Salaries &amp; Wages"/>
    <s v="Journal"/>
    <x v="38"/>
    <s v="JE613"/>
    <m/>
    <x v="3559"/>
    <n v="849"/>
    <m/>
    <s v="HS - Head Start"/>
    <x v="12"/>
    <s v="- No Location -"/>
    <s v="Brittany Barnes"/>
  </r>
  <r>
    <s v="5000 - Salaries &amp; Wages"/>
    <s v="Journal"/>
    <x v="38"/>
    <s v="JE613"/>
    <m/>
    <x v="3560"/>
    <n v="846"/>
    <m/>
    <s v="HS - Head Start"/>
    <x v="12"/>
    <s v="- No Location -"/>
    <s v="May Elkady"/>
  </r>
  <r>
    <s v="5000 - Salaries &amp; Wages"/>
    <s v="Journal"/>
    <x v="38"/>
    <s v="JE613"/>
    <m/>
    <x v="3561"/>
    <n v="840"/>
    <m/>
    <s v="HS - Head Start"/>
    <x v="12"/>
    <s v="- No Location -"/>
    <s v="Kameron Wood"/>
  </r>
  <r>
    <s v="5000 - Salaries &amp; Wages"/>
    <s v="Journal"/>
    <x v="38"/>
    <s v="JE613"/>
    <m/>
    <x v="3412"/>
    <n v="797.06"/>
    <m/>
    <s v="CCR&amp;R - Child Care Resource &amp; Referral"/>
    <x v="18"/>
    <s v="Admin Office"/>
    <s v="Amie Sharer"/>
  </r>
  <r>
    <s v="5000 - Salaries &amp; Wages"/>
    <s v="Journal"/>
    <x v="38"/>
    <s v="JE613"/>
    <m/>
    <x v="3456"/>
    <n v="397.44"/>
    <m/>
    <s v="Mt Holly Schools"/>
    <x v="15"/>
    <s v="- No Location -"/>
    <s v="Rabiah Mohamed-Azam"/>
  </r>
  <r>
    <s v="5000 - Salaries &amp; Wages"/>
    <s v="Journal"/>
    <x v="38"/>
    <s v="JE613"/>
    <m/>
    <x v="3429"/>
    <n v="246.93"/>
    <m/>
    <s v="Mt Holly Schools"/>
    <x v="15"/>
    <s v="- No Location -"/>
    <s v="Michelle Horan"/>
  </r>
  <r>
    <s v="5000 - Salaries &amp; Wages"/>
    <s v="Journal"/>
    <x v="38"/>
    <s v="JE613"/>
    <m/>
    <x v="3458"/>
    <n v="75.55"/>
    <m/>
    <s v="LiHeap - Low Income Home Energy Assistance Program"/>
    <x v="2"/>
    <s v="Admin Office"/>
    <s v="Greta Peterson"/>
  </r>
  <r>
    <s v="5000 - Salaries &amp; Wages"/>
    <s v="Journal"/>
    <x v="38"/>
    <s v="JE613"/>
    <m/>
    <x v="3458"/>
    <n v="75.55"/>
    <m/>
    <s v="USF - Universal Service Fund"/>
    <x v="9"/>
    <s v="Admin Office"/>
    <s v="Greta Peterson"/>
  </r>
  <r>
    <s v="5000 - Salaries &amp; Wages"/>
    <s v="Journal"/>
    <x v="38"/>
    <s v="JE613"/>
    <m/>
    <x v="3562"/>
    <n v="661.03"/>
    <m/>
    <s v="HS - Head Start"/>
    <x v="12"/>
    <s v="- No Location -"/>
    <s v="Nasirah Aminuddin"/>
  </r>
  <r>
    <s v="5000 - Salaries &amp; Wages"/>
    <s v="Journal"/>
    <x v="38"/>
    <s v="JE613"/>
    <m/>
    <x v="3415"/>
    <n v="350.62"/>
    <m/>
    <s v="HPRP2 - Homeless Prevention Rapid Rehousing"/>
    <x v="8"/>
    <s v="- No Location -"/>
    <s v="Rovenna Overton"/>
  </r>
  <r>
    <s v="5000 - Salaries &amp; Wages"/>
    <s v="Journal"/>
    <x v="38"/>
    <s v="JE613"/>
    <m/>
    <x v="3490"/>
    <n v="386.4"/>
    <m/>
    <s v="Edgewater Park"/>
    <x v="29"/>
    <s v="- No Location -"/>
    <s v="Hafize Firat"/>
  </r>
  <r>
    <s v="5000 - Salaries &amp; Wages"/>
    <s v="Journal"/>
    <x v="38"/>
    <s v="JE613"/>
    <m/>
    <x v="3563"/>
    <n v="1601.25"/>
    <m/>
    <s v="HS - Head Start"/>
    <x v="12"/>
    <s v="- No Location -"/>
    <s v="Stephanie Greene"/>
  </r>
  <r>
    <s v="5000 - Salaries &amp; Wages"/>
    <s v="Journal"/>
    <x v="38"/>
    <s v="JE613"/>
    <m/>
    <x v="3467"/>
    <n v="71.08"/>
    <m/>
    <s v="LiHeap - Low Income Home Energy Assistance Program"/>
    <x v="2"/>
    <s v="Admin Office"/>
    <s v="Francine Taylor"/>
  </r>
  <r>
    <s v="5000 - Salaries &amp; Wages"/>
    <s v="Journal"/>
    <x v="38"/>
    <s v="JE613"/>
    <m/>
    <x v="3564"/>
    <n v="311.42"/>
    <m/>
    <s v="USF - Universal Service Fund"/>
    <x v="9"/>
    <s v="- No Location -"/>
    <s v="Donna Hajzer"/>
  </r>
  <r>
    <s v="5000 - Salaries &amp; Wages"/>
    <s v="Journal"/>
    <x v="38"/>
    <s v="JE613"/>
    <m/>
    <x v="3565"/>
    <n v="933.74"/>
    <m/>
    <s v="CCR&amp;R - Child Care Resource &amp; Referral"/>
    <x v="28"/>
    <s v="- No Location -"/>
    <s v="Ashley Moore"/>
  </r>
  <r>
    <s v="5000 - Salaries &amp; Wages"/>
    <s v="Journal"/>
    <x v="38"/>
    <s v="JE613"/>
    <m/>
    <x v="3566"/>
    <n v="2386.81"/>
    <m/>
    <s v="CCR&amp;R - Child Care Resource &amp; Referral"/>
    <x v="28"/>
    <s v="- No Location -"/>
    <s v="Susan Ford"/>
  </r>
  <r>
    <s v="5000 - Salaries &amp; Wages"/>
    <s v="Journal"/>
    <x v="38"/>
    <s v="JE613"/>
    <m/>
    <x v="3514"/>
    <n v="260.89999999999998"/>
    <m/>
    <s v="USF - Universal Service Fund"/>
    <x v="9"/>
    <s v="- No Location -"/>
    <s v="Constance Pritchett"/>
  </r>
  <r>
    <s v="5000 - Salaries &amp; Wages"/>
    <s v="Journal"/>
    <x v="38"/>
    <s v="JE613"/>
    <m/>
    <x v="3507"/>
    <n v="275.98"/>
    <m/>
    <s v="CSBG - Community Service Block Grant"/>
    <x v="17"/>
    <s v="- No Location -"/>
    <s v="Melonie Vazquez"/>
  </r>
  <r>
    <s v="5000 - Salaries &amp; Wages"/>
    <s v="Journal"/>
    <x v="38"/>
    <s v="JE613"/>
    <m/>
    <x v="3467"/>
    <n v="109.66"/>
    <m/>
    <s v="EHS - Early Head Start"/>
    <x v="6"/>
    <s v="Admin Office"/>
    <s v="Francine Taylor"/>
  </r>
  <r>
    <s v="5000 - Salaries &amp; Wages"/>
    <s v="Journal"/>
    <x v="38"/>
    <s v="JE613"/>
    <m/>
    <x v="3567"/>
    <n v="824.5"/>
    <m/>
    <s v="HS - Head Start"/>
    <x v="12"/>
    <s v="- No Location -"/>
    <s v="Farhanaz Habib"/>
  </r>
  <r>
    <s v="5000 - Salaries &amp; Wages"/>
    <s v="Journal"/>
    <x v="38"/>
    <s v="JE613"/>
    <m/>
    <x v="3568"/>
    <n v="911.11"/>
    <m/>
    <s v="HS - Head Start"/>
    <x v="12"/>
    <s v="- No Location -"/>
    <s v="Danielle Jakubowski"/>
  </r>
  <r>
    <s v="5000 - Salaries &amp; Wages"/>
    <s v="Journal"/>
    <x v="38"/>
    <s v="JE613"/>
    <m/>
    <x v="3464"/>
    <n v="33.68"/>
    <m/>
    <s v="HPRP2 - Homeless Prevention Rapid Rehousing"/>
    <x v="8"/>
    <s v="Admin Office"/>
    <s v="Manvir Gill"/>
  </r>
  <r>
    <s v="5000 - Salaries &amp; Wages"/>
    <s v="Journal"/>
    <x v="38"/>
    <s v="JE613"/>
    <m/>
    <x v="3466"/>
    <n v="648.65"/>
    <m/>
    <s v="CSBG - Community Service Block Grant"/>
    <x v="0"/>
    <s v="Admin Office"/>
    <s v="Janessa Rivera"/>
  </r>
  <r>
    <s v="5000 - Salaries &amp; Wages"/>
    <s v="Journal"/>
    <x v="38"/>
    <s v="JE613"/>
    <m/>
    <x v="3569"/>
    <n v="796.88"/>
    <m/>
    <s v="EHS - Early Head Start"/>
    <x v="6"/>
    <s v="- No Location -"/>
    <s v="Lucy Couvertier"/>
  </r>
  <r>
    <s v="5000 - Salaries &amp; Wages"/>
    <s v="Journal"/>
    <x v="38"/>
    <s v="JE613"/>
    <m/>
    <x v="3413"/>
    <n v="2276.08"/>
    <m/>
    <s v="HS - Head Start"/>
    <x v="12"/>
    <s v="Admin Office"/>
    <s v="Elayne Schermerhorn"/>
  </r>
  <r>
    <s v="5000 - Salaries &amp; Wages"/>
    <s v="Journal"/>
    <x v="38"/>
    <s v="JE613"/>
    <m/>
    <x v="3570"/>
    <n v="1083.75"/>
    <m/>
    <s v="HS - Head Start"/>
    <x v="12"/>
    <s v="- No Location -"/>
    <s v="Natasha Joseph"/>
  </r>
  <r>
    <s v="5000 - Salaries &amp; Wages"/>
    <s v="Journal"/>
    <x v="38"/>
    <s v="JE613"/>
    <m/>
    <x v="3571"/>
    <n v="1126.02"/>
    <m/>
    <s v="HS - Head Start"/>
    <x v="12"/>
    <s v="- No Location -"/>
    <s v="Bobby Johnson"/>
  </r>
  <r>
    <s v="5000 - Salaries &amp; Wages"/>
    <s v="Journal"/>
    <x v="38"/>
    <s v="JE613"/>
    <m/>
    <x v="3482"/>
    <n v="99.68"/>
    <m/>
    <s v="HF - Healthy Families"/>
    <x v="21"/>
    <s v="- No Location -"/>
    <s v="Claire Garner"/>
  </r>
  <r>
    <s v="5000 - Salaries &amp; Wages"/>
    <s v="Journal"/>
    <x v="38"/>
    <s v="JE613"/>
    <m/>
    <x v="3572"/>
    <n v="526.33000000000004"/>
    <m/>
    <s v="HS - Head Start"/>
    <x v="12"/>
    <s v="- No Location -"/>
    <s v="Miriam Claudio"/>
  </r>
  <r>
    <s v="5000 - Salaries &amp; Wages"/>
    <s v="Journal"/>
    <x v="38"/>
    <s v="JE613"/>
    <m/>
    <x v="3573"/>
    <n v="1396.5"/>
    <m/>
    <s v="HS - Head Start"/>
    <x v="12"/>
    <s v="- No Location -"/>
    <s v="Maiada Ramadan"/>
  </r>
  <r>
    <s v="5000 - Salaries &amp; Wages"/>
    <s v="Journal"/>
    <x v="38"/>
    <s v="JE613"/>
    <m/>
    <x v="3524"/>
    <n v="494.42"/>
    <m/>
    <s v="LiHeap - Low Income Home Energy Assistance Program"/>
    <x v="2"/>
    <s v="- No Location -"/>
    <s v="Kayla Black"/>
  </r>
  <r>
    <s v="5000 - Salaries &amp; Wages"/>
    <s v="Journal"/>
    <x v="38"/>
    <s v="JE613"/>
    <m/>
    <x v="3574"/>
    <n v="1183.67"/>
    <m/>
    <s v="EHS - Early Head Start"/>
    <x v="6"/>
    <s v="- No Location -"/>
    <s v="Toxi Miller"/>
  </r>
  <r>
    <s v="5000 - Salaries &amp; Wages"/>
    <s v="Journal"/>
    <x v="38"/>
    <s v="JE613"/>
    <m/>
    <x v="3575"/>
    <n v="843"/>
    <m/>
    <s v="HS - Head Start"/>
    <x v="12"/>
    <s v="- No Location -"/>
    <s v="Regina McCall"/>
  </r>
  <r>
    <s v="5000 - Salaries &amp; Wages"/>
    <s v="Journal"/>
    <x v="38"/>
    <s v="JE613"/>
    <m/>
    <x v="3576"/>
    <n v="1353.75"/>
    <m/>
    <s v="HS - Head Start"/>
    <x v="12"/>
    <s v="- No Location -"/>
    <s v="Jenna Orfe"/>
  </r>
  <r>
    <s v="5000 - Salaries &amp; Wages"/>
    <s v="Journal"/>
    <x v="38"/>
    <s v="JE613"/>
    <m/>
    <x v="3466"/>
    <n v="427.87"/>
    <m/>
    <s v="LiHeap - Low Income Home Energy Assistance Program"/>
    <x v="2"/>
    <s v="Admin Office"/>
    <s v="Janessa Rivera"/>
  </r>
  <r>
    <s v="5000 - Salaries &amp; Wages"/>
    <s v="Journal"/>
    <x v="38"/>
    <s v="JE613"/>
    <m/>
    <x v="3577"/>
    <n v="456.3"/>
    <m/>
    <s v="CCR&amp;R - Child Care Resource &amp; Referral"/>
    <x v="28"/>
    <s v="- No Location -"/>
    <s v="Madelyn Guzman"/>
  </r>
  <r>
    <s v="5000 - Salaries &amp; Wages"/>
    <s v="Journal"/>
    <x v="38"/>
    <s v="JE613"/>
    <m/>
    <x v="3578"/>
    <n v="928.25"/>
    <m/>
    <s v="CCR&amp;R - Child Care Resource &amp; Referral"/>
    <x v="28"/>
    <s v="- No Location -"/>
    <s v="Kathleen Moreland"/>
  </r>
  <r>
    <s v="5000 - Salaries &amp; Wages"/>
    <s v="Journal"/>
    <x v="38"/>
    <s v="JE613"/>
    <m/>
    <x v="3579"/>
    <n v="792"/>
    <m/>
    <s v="HS - Head Start"/>
    <x v="12"/>
    <s v="- No Location -"/>
    <s v="Ethel Jackson"/>
  </r>
  <r>
    <s v="5000 - Salaries &amp; Wages"/>
    <s v="Journal"/>
    <x v="38"/>
    <s v="JE613"/>
    <m/>
    <x v="3580"/>
    <n v="885"/>
    <m/>
    <s v="HS - Head Start"/>
    <x v="12"/>
    <s v="- No Location -"/>
    <s v="Carolyn Weston"/>
  </r>
  <r>
    <s v="5000 - Salaries &amp; Wages"/>
    <s v="Journal"/>
    <x v="38"/>
    <s v="JE613"/>
    <m/>
    <x v="3581"/>
    <n v="792"/>
    <m/>
    <s v="HS - Head Start"/>
    <x v="12"/>
    <s v="- No Location -"/>
    <s v="Marie Toussaint -Fontus"/>
  </r>
  <r>
    <s v="5000 - Salaries &amp; Wages"/>
    <s v="Journal"/>
    <x v="38"/>
    <s v="JE613"/>
    <m/>
    <x v="3582"/>
    <n v="752.83"/>
    <m/>
    <s v="HS - Head Start"/>
    <x v="12"/>
    <s v="- No Location -"/>
    <s v="Jennifer Nagy"/>
  </r>
  <r>
    <s v="5000 - Salaries &amp; Wages"/>
    <s v="Journal"/>
    <x v="38"/>
    <s v="JE613"/>
    <m/>
    <x v="3583"/>
    <n v="133.97"/>
    <m/>
    <s v="HF - Healthy Families"/>
    <x v="21"/>
    <s v="Admin Office"/>
    <s v="Michelle Hewitt"/>
  </r>
  <r>
    <s v="5000 - Salaries &amp; Wages"/>
    <s v="Journal"/>
    <x v="38"/>
    <s v="JE613"/>
    <m/>
    <x v="3530"/>
    <n v="65.239999999999995"/>
    <m/>
    <s v="Edgewater Park"/>
    <x v="29"/>
    <s v="- No Location -"/>
    <s v="Jill Rickards"/>
  </r>
  <r>
    <s v="5000 - Salaries &amp; Wages"/>
    <s v="Journal"/>
    <x v="38"/>
    <s v="JE613"/>
    <m/>
    <x v="3584"/>
    <n v="1338.92"/>
    <m/>
    <s v="HF - Healthy Families"/>
    <x v="4"/>
    <s v="- No Location -"/>
    <s v="Marissa Stellwag"/>
  </r>
  <r>
    <s v="5000 - Salaries &amp; Wages"/>
    <s v="Journal"/>
    <x v="38"/>
    <s v="JE613"/>
    <m/>
    <x v="3585"/>
    <n v="1302.6600000000001"/>
    <m/>
    <s v="HF - Healthy Families"/>
    <x v="5"/>
    <s v="- No Location -"/>
    <s v="Karla DeJesus-Centeno"/>
  </r>
  <r>
    <s v="5000 - Salaries &amp; Wages"/>
    <s v="Journal"/>
    <x v="38"/>
    <s v="JE613"/>
    <m/>
    <x v="3425"/>
    <n v="198.5"/>
    <m/>
    <s v="Edgewater Park"/>
    <x v="29"/>
    <s v="- No Location -"/>
    <s v="LOIS BOND"/>
  </r>
  <r>
    <s v="5000 - Salaries &amp; Wages"/>
    <s v="Journal"/>
    <x v="38"/>
    <s v="JE613"/>
    <m/>
    <x v="3586"/>
    <n v="923.56"/>
    <m/>
    <s v="CCR&amp;R - Child Care Resource &amp; Referral"/>
    <x v="30"/>
    <s v="- No Location -"/>
    <s v="DaShaun Davis"/>
  </r>
  <r>
    <s v="5000 - Salaries &amp; Wages"/>
    <s v="Journal"/>
    <x v="38"/>
    <s v="JE613"/>
    <m/>
    <x v="3466"/>
    <n v="222.56"/>
    <m/>
    <s v="CCR&amp;R - Child Care Resource &amp; Referral"/>
    <x v="18"/>
    <s v="Admin Office"/>
    <s v="Janessa Rivera"/>
  </r>
  <r>
    <s v="5000 - Salaries &amp; Wages"/>
    <s v="Journal"/>
    <x v="38"/>
    <s v="JE613"/>
    <m/>
    <x v="3587"/>
    <n v="858.23"/>
    <m/>
    <s v="EHS - Early Head Start"/>
    <x v="6"/>
    <s v="- No Location -"/>
    <s v="Heather Toppin"/>
  </r>
  <r>
    <s v="5000 - Salaries &amp; Wages"/>
    <s v="Journal"/>
    <x v="38"/>
    <s v="JE613"/>
    <m/>
    <x v="3461"/>
    <n v="406.61"/>
    <m/>
    <s v="Edgewater Park"/>
    <x v="29"/>
    <s v="- No Location -"/>
    <s v="ISATA BAH"/>
  </r>
  <r>
    <s v="5000 - Salaries &amp; Wages"/>
    <s v="Journal"/>
    <x v="38"/>
    <s v="JE613"/>
    <m/>
    <x v="3588"/>
    <n v="913.25"/>
    <m/>
    <s v="HS - Head Start"/>
    <x v="12"/>
    <s v="- No Location -"/>
    <s v="Matthew Ditmar"/>
  </r>
  <r>
    <s v="5000 - Salaries &amp; Wages"/>
    <s v="Journal"/>
    <x v="38"/>
    <s v="JE613"/>
    <m/>
    <x v="3589"/>
    <n v="965.47"/>
    <m/>
    <s v="HS - Head Start"/>
    <x v="12"/>
    <s v="- No Location -"/>
    <s v="Maria Figueroa"/>
  </r>
  <r>
    <s v="5000 - Salaries &amp; Wages"/>
    <s v="Journal"/>
    <x v="38"/>
    <s v="JE613"/>
    <m/>
    <x v="3470"/>
    <n v="322.93"/>
    <m/>
    <s v="CCR&amp;R - Child Care Resource &amp; Referral"/>
    <x v="18"/>
    <s v="Admin Office"/>
    <s v="Darshpreet Thind"/>
  </r>
  <r>
    <s v="5000 - Salaries &amp; Wages"/>
    <s v="Journal"/>
    <x v="38"/>
    <s v="JE613"/>
    <m/>
    <x v="3564"/>
    <n v="530.25"/>
    <m/>
    <s v="LiHeap - Low Income Home Energy Assistance Program"/>
    <x v="2"/>
    <s v="- No Location -"/>
    <s v="Donna Hajzer"/>
  </r>
  <r>
    <s v="5000 - Salaries &amp; Wages"/>
    <s v="Journal"/>
    <x v="38"/>
    <s v="JE613"/>
    <m/>
    <x v="3467"/>
    <n v="99.51"/>
    <m/>
    <s v="CSBG - Community Service Block Grant"/>
    <x v="0"/>
    <s v="Admin Office"/>
    <s v="Francine Taylor"/>
  </r>
  <r>
    <s v="5000 - Salaries &amp; Wages"/>
    <s v="Journal"/>
    <x v="38"/>
    <s v="JE613"/>
    <m/>
    <x v="3590"/>
    <n v="714"/>
    <m/>
    <s v="HS - Head Start"/>
    <x v="12"/>
    <s v="- No Location -"/>
    <s v="Laura McRae"/>
  </r>
  <r>
    <s v="5000 - Salaries &amp; Wages"/>
    <s v="Journal"/>
    <x v="38"/>
    <s v="JE613"/>
    <m/>
    <x v="3591"/>
    <n v="1330"/>
    <m/>
    <s v="HS - Head Start"/>
    <x v="12"/>
    <s v="- No Location -"/>
    <s v="Kristy Rudzenski"/>
  </r>
  <r>
    <s v="5000 - Salaries &amp; Wages"/>
    <s v="Journal"/>
    <x v="38"/>
    <s v="JE613"/>
    <m/>
    <x v="3440"/>
    <n v="29.28"/>
    <m/>
    <s v="CCYC - Community Council of Young Children"/>
    <x v="22"/>
    <s v="Admin Office"/>
    <s v="Gary Mease"/>
  </r>
  <r>
    <s v="5000 - Salaries &amp; Wages"/>
    <s v="Journal"/>
    <x v="38"/>
    <s v="JE613"/>
    <m/>
    <x v="3583"/>
    <n v="580.52"/>
    <m/>
    <s v="HF - Healthy Families"/>
    <x v="5"/>
    <s v="Admin Office"/>
    <s v="Michelle Hewitt"/>
  </r>
  <r>
    <s v="5000 - Salaries &amp; Wages"/>
    <s v="Journal"/>
    <x v="38"/>
    <s v="JE613"/>
    <m/>
    <x v="3592"/>
    <n v="2150.75"/>
    <m/>
    <s v="CCR&amp;R - Child Care Resource &amp; Referral"/>
    <x v="28"/>
    <s v="- No Location -"/>
    <s v="Ruth Ragin"/>
  </r>
  <r>
    <s v="5000 - Salaries &amp; Wages"/>
    <s v="Journal"/>
    <x v="38"/>
    <s v="JE613"/>
    <m/>
    <x v="3441"/>
    <n v="469.98"/>
    <m/>
    <s v="Mt Holly Schools"/>
    <x v="15"/>
    <s v="- No Location -"/>
    <s v="Christiana Buffett"/>
  </r>
  <r>
    <s v="5000 - Salaries &amp; Wages"/>
    <s v="Journal"/>
    <x v="38"/>
    <s v="JE613"/>
    <m/>
    <x v="3439"/>
    <n v="193.28"/>
    <m/>
    <s v="USF - Universal Service Fund"/>
    <x v="9"/>
    <s v="- No Location -"/>
    <s v="Vincent Padilla"/>
  </r>
  <r>
    <s v="5000 - Salaries &amp; Wages"/>
    <s v="Journal"/>
    <x v="38"/>
    <s v="JE613"/>
    <m/>
    <x v="3264"/>
    <n v="843"/>
    <m/>
    <s v="HS - Head Start"/>
    <x v="12"/>
    <s v="- No Location -"/>
    <s v="Daliana Rodriguez"/>
  </r>
  <r>
    <s v="5000 - Salaries &amp; Wages"/>
    <s v="Journal"/>
    <x v="38"/>
    <s v="JE613"/>
    <m/>
    <x v="3593"/>
    <n v="988"/>
    <m/>
    <s v="HS - Head Start"/>
    <x v="12"/>
    <s v="- No Location -"/>
    <s v="John Baker"/>
  </r>
  <r>
    <s v="5000 - Salaries &amp; Wages"/>
    <s v="Journal"/>
    <x v="38"/>
    <s v="JE613"/>
    <m/>
    <x v="3594"/>
    <n v="1018.94"/>
    <m/>
    <s v="HS - Head Start"/>
    <x v="12"/>
    <s v="- No Location -"/>
    <s v="Janet Leonard"/>
  </r>
  <r>
    <s v="5000 - Salaries &amp; Wages"/>
    <s v="Journal"/>
    <x v="38"/>
    <s v="JE613"/>
    <m/>
    <x v="3440"/>
    <n v="62.75"/>
    <m/>
    <s v="Mt Holly Schools"/>
    <x v="15"/>
    <s v="Admin Office"/>
    <s v="Gary Mease"/>
  </r>
  <r>
    <s v="5000 - Salaries &amp; Wages"/>
    <s v="Journal"/>
    <x v="38"/>
    <s v="JE613"/>
    <m/>
    <x v="3411"/>
    <n v="365.72"/>
    <m/>
    <s v="LiHeap - Low Income Home Energy Assistance Program"/>
    <x v="2"/>
    <s v="- No Location -"/>
    <s v="Quamillah Nelson"/>
  </r>
  <r>
    <s v="5000 - Salaries &amp; Wages"/>
    <s v="Journal"/>
    <x v="38"/>
    <s v="JE613"/>
    <m/>
    <x v="3535"/>
    <n v="916.76"/>
    <m/>
    <s v="CCYC - Community Council of Young Children"/>
    <x v="22"/>
    <s v="- No Location -"/>
    <s v="Antoine Nelson"/>
  </r>
  <r>
    <s v="5000 - Salaries &amp; Wages"/>
    <s v="Journal"/>
    <x v="38"/>
    <s v="JE613"/>
    <m/>
    <x v="3421"/>
    <n v="176.08"/>
    <m/>
    <s v="HF - Healthy Families"/>
    <x v="5"/>
    <s v="- No Location -"/>
    <s v="Sheila Hughes"/>
  </r>
  <r>
    <s v="5000 - Salaries &amp; Wages"/>
    <s v="Journal"/>
    <x v="38"/>
    <s v="JE613"/>
    <m/>
    <x v="3497"/>
    <n v="1164.5899999999999"/>
    <m/>
    <s v="HS - Head Start"/>
    <x v="12"/>
    <s v="- No Location -"/>
    <s v="Denise Klein"/>
  </r>
  <r>
    <s v="5000 - Salaries &amp; Wages"/>
    <s v="Journal"/>
    <x v="38"/>
    <s v="JE613"/>
    <m/>
    <x v="3595"/>
    <n v="849"/>
    <m/>
    <s v="HS - Head Start"/>
    <x v="12"/>
    <s v="- No Location -"/>
    <s v="Melissa Oliver-Terrell"/>
  </r>
  <r>
    <s v="5000 - Salaries &amp; Wages"/>
    <s v="Journal"/>
    <x v="38"/>
    <s v="JE613"/>
    <m/>
    <x v="3508"/>
    <n v="68.95"/>
    <m/>
    <s v="Edgewater Park"/>
    <x v="29"/>
    <s v="- No Location -"/>
    <s v="Bonnie Sheipe-Warthen"/>
  </r>
  <r>
    <s v="5000 - Salaries &amp; Wages"/>
    <s v="Journal"/>
    <x v="39"/>
    <s v="JE686"/>
    <m/>
    <x v="3596"/>
    <n v="36498.85"/>
    <m/>
    <s v="CSBG - Community Service Block Grant"/>
    <x v="0"/>
    <s v="- No Location -"/>
    <m/>
  </r>
  <r>
    <s v="5000 - Salaries &amp; Wages"/>
    <s v="Journal"/>
    <x v="39"/>
    <s v="JE615"/>
    <m/>
    <x v="3597"/>
    <n v="2695.52"/>
    <m/>
    <s v="Mt Holly Schools"/>
    <x v="15"/>
    <s v="- No Location -"/>
    <m/>
  </r>
  <r>
    <s v="5000 - Salaries &amp; Wages"/>
    <s v="Journal"/>
    <x v="39"/>
    <s v="JE688"/>
    <m/>
    <x v="3598"/>
    <n v="12498.56"/>
    <m/>
    <s v="CSBG - Community Service Block Grant"/>
    <x v="0"/>
    <s v="- No Location -"/>
    <m/>
  </r>
  <r>
    <s v="5000 - Salaries &amp; Wages"/>
    <s v="Journal"/>
    <x v="39"/>
    <s v="JE615"/>
    <m/>
    <x v="3597"/>
    <n v="2306.44"/>
    <m/>
    <s v="CCR&amp;R - Child Care Resource &amp; Referral"/>
    <x v="30"/>
    <s v="- No Location -"/>
    <m/>
  </r>
  <r>
    <s v="5000 - Salaries &amp; Wages"/>
    <s v="Journal"/>
    <x v="39"/>
    <s v="JE615"/>
    <m/>
    <x v="3597"/>
    <n v="82973.67"/>
    <m/>
    <s v="HS - Head Start"/>
    <x v="12"/>
    <s v="- No Location -"/>
    <m/>
  </r>
  <r>
    <s v="5000 - Salaries &amp; Wages"/>
    <s v="Journal"/>
    <x v="39"/>
    <s v="JE615"/>
    <m/>
    <x v="3597"/>
    <n v="2692.88"/>
    <m/>
    <s v="HF - Healthy Families"/>
    <x v="4"/>
    <s v="- No Location -"/>
    <m/>
  </r>
  <r>
    <s v="5000 - Salaries &amp; Wages"/>
    <s v="Journal"/>
    <x v="39"/>
    <s v="JE686"/>
    <m/>
    <x v="3596"/>
    <m/>
    <n v="22214.13"/>
    <s v="CSBG - Community Service Block Grant"/>
    <x v="17"/>
    <s v="- No Location -"/>
    <m/>
  </r>
  <r>
    <s v="5000 - Salaries &amp; Wages"/>
    <s v="Journal"/>
    <x v="39"/>
    <s v="JE615"/>
    <m/>
    <x v="3597"/>
    <n v="3258.77"/>
    <m/>
    <s v="LiHeap - Low Income Home Energy Assistance Program"/>
    <x v="2"/>
    <s v="- No Location -"/>
    <m/>
  </r>
  <r>
    <s v="5000 - Salaries &amp; Wages"/>
    <s v="Journal"/>
    <x v="39"/>
    <s v="JE615"/>
    <m/>
    <x v="3597"/>
    <n v="1463.41"/>
    <m/>
    <s v="CCYC - Community Council of Young Children"/>
    <x v="22"/>
    <s v="- No Location -"/>
    <m/>
  </r>
  <r>
    <s v="5000 - Salaries &amp; Wages"/>
    <s v="Journal"/>
    <x v="39"/>
    <s v="JE615"/>
    <m/>
    <x v="3597"/>
    <n v="5187.4399999999996"/>
    <m/>
    <s v="CSBG - Community Service Block Grant"/>
    <x v="0"/>
    <s v="- No Location -"/>
    <m/>
  </r>
  <r>
    <s v="5000 - Salaries &amp; Wages"/>
    <s v="Journal"/>
    <x v="39"/>
    <s v="JE615"/>
    <m/>
    <x v="3597"/>
    <n v="5530.8"/>
    <m/>
    <s v="CCFP - Child Care Food Program"/>
    <x v="24"/>
    <s v="- No Location -"/>
    <m/>
  </r>
  <r>
    <s v="5000 - Salaries &amp; Wages"/>
    <s v="Journal"/>
    <x v="39"/>
    <s v="JE615"/>
    <m/>
    <x v="3597"/>
    <n v="3210.72"/>
    <m/>
    <s v="CCR&amp;R - Child Care Resource &amp; Referral"/>
    <x v="18"/>
    <s v="- No Location -"/>
    <m/>
  </r>
  <r>
    <s v="5000 - Salaries &amp; Wages"/>
    <s v="Journal"/>
    <x v="39"/>
    <s v="JE615"/>
    <m/>
    <x v="3597"/>
    <n v="12348.14"/>
    <m/>
    <s v="EHS - Early Head Start"/>
    <x v="6"/>
    <s v="- No Location -"/>
    <m/>
  </r>
  <r>
    <s v="5000 - Salaries &amp; Wages"/>
    <s v="Journal"/>
    <x v="39"/>
    <s v="JE686"/>
    <m/>
    <x v="3596"/>
    <m/>
    <n v="21636.84"/>
    <s v="HPRP2 - Homeless Prevention Rapid Rehousing"/>
    <x v="8"/>
    <s v="- No Location -"/>
    <m/>
  </r>
  <r>
    <s v="5000 - Salaries &amp; Wages"/>
    <s v="Journal"/>
    <x v="39"/>
    <s v="JE615"/>
    <m/>
    <x v="3597"/>
    <n v="169.72"/>
    <m/>
    <s v="HF - Healthy Families"/>
    <x v="21"/>
    <s v="- No Location -"/>
    <m/>
  </r>
  <r>
    <s v="5000 - Salaries &amp; Wages"/>
    <s v="Journal"/>
    <x v="39"/>
    <s v="JE686"/>
    <m/>
    <x v="3596"/>
    <n v="7352.12"/>
    <m/>
    <s v="CCFP - Child Care Food Program"/>
    <x v="0"/>
    <s v="- No Location -"/>
    <m/>
  </r>
  <r>
    <s v="5000 - Salaries &amp; Wages"/>
    <s v="Journal"/>
    <x v="39"/>
    <s v="JE615"/>
    <m/>
    <x v="3597"/>
    <n v="2104.2399999999998"/>
    <m/>
    <s v="CSBG - Community Service Block Grant"/>
    <x v="17"/>
    <s v="- No Location -"/>
    <m/>
  </r>
  <r>
    <s v="5000 - Salaries &amp; Wages"/>
    <s v="Journal"/>
    <x v="39"/>
    <s v="JE615"/>
    <m/>
    <x v="3597"/>
    <n v="5274.35"/>
    <m/>
    <s v="CCR&amp;R - Child Care Resource &amp; Referral"/>
    <x v="27"/>
    <s v="- No Location -"/>
    <m/>
  </r>
  <r>
    <s v="5000 - Salaries &amp; Wages"/>
    <s v="Journal"/>
    <x v="39"/>
    <s v="JE615"/>
    <m/>
    <x v="3597"/>
    <n v="3569.12"/>
    <m/>
    <s v="Edgewater Park"/>
    <x v="29"/>
    <s v="- No Location -"/>
    <m/>
  </r>
  <r>
    <s v="5000 - Salaries &amp; Wages"/>
    <s v="Journal"/>
    <x v="39"/>
    <s v="JE615"/>
    <m/>
    <x v="3597"/>
    <n v="15965.88"/>
    <m/>
    <s v="CCR&amp;R - Child Care Resource &amp; Referral"/>
    <x v="28"/>
    <s v="- No Location -"/>
    <m/>
  </r>
  <r>
    <s v="5000 - Salaries &amp; Wages"/>
    <s v="Journal"/>
    <x v="39"/>
    <s v="JE615"/>
    <m/>
    <x v="3597"/>
    <n v="5269.61"/>
    <m/>
    <s v="HF - Healthy Families"/>
    <x v="5"/>
    <s v="- No Location -"/>
    <m/>
  </r>
  <r>
    <s v="5000 - Salaries &amp; Wages"/>
    <s v="Journal"/>
    <x v="39"/>
    <s v="JE615"/>
    <m/>
    <x v="3597"/>
    <n v="1874.9"/>
    <m/>
    <s v="HPRP2 - Homeless Prevention Rapid Rehousing"/>
    <x v="8"/>
    <s v="- No Location -"/>
    <m/>
  </r>
  <r>
    <s v="5000 - Salaries &amp; Wages"/>
    <s v="Journal"/>
    <x v="39"/>
    <s v="JE615"/>
    <m/>
    <x v="3597"/>
    <n v="1930.87"/>
    <m/>
    <s v="USF - Universal Service Fund"/>
    <x v="9"/>
    <s v="- No Location -"/>
    <m/>
  </r>
  <r>
    <s v="5000 - Salaries &amp; Wages"/>
    <s v="Journal"/>
    <x v="40"/>
    <s v="JE616"/>
    <m/>
    <x v="3597"/>
    <m/>
    <n v="5187.4399999999996"/>
    <s v="CSBG - Community Service Block Grant"/>
    <x v="0"/>
    <s v="- No Location -"/>
    <m/>
  </r>
  <r>
    <s v="5000 - Salaries &amp; Wages"/>
    <s v="Journal"/>
    <x v="40"/>
    <s v="JE616"/>
    <m/>
    <x v="3597"/>
    <m/>
    <n v="3210.72"/>
    <s v="CCR&amp;R - Child Care Resource &amp; Referral"/>
    <x v="18"/>
    <s v="- No Location -"/>
    <m/>
  </r>
  <r>
    <s v="5000 - Salaries &amp; Wages"/>
    <s v="Journal"/>
    <x v="40"/>
    <s v="JE616"/>
    <m/>
    <x v="3597"/>
    <m/>
    <n v="5274.35"/>
    <s v="CCR&amp;R - Child Care Resource &amp; Referral"/>
    <x v="27"/>
    <s v="- No Location -"/>
    <m/>
  </r>
  <r>
    <s v="5000 - Salaries &amp; Wages"/>
    <s v="Journal"/>
    <x v="40"/>
    <s v="JE616"/>
    <m/>
    <x v="3597"/>
    <m/>
    <n v="1874.9"/>
    <s v="HPRP2 - Homeless Prevention Rapid Rehousing"/>
    <x v="8"/>
    <s v="- No Location -"/>
    <m/>
  </r>
  <r>
    <s v="5000 - Salaries &amp; Wages"/>
    <s v="Journal"/>
    <x v="40"/>
    <s v="JE616"/>
    <m/>
    <x v="3597"/>
    <m/>
    <n v="2695.52"/>
    <s v="Mt Holly Schools"/>
    <x v="15"/>
    <s v="- No Location -"/>
    <m/>
  </r>
  <r>
    <s v="5000 - Salaries &amp; Wages"/>
    <s v="Journal"/>
    <x v="40"/>
    <s v="JE616"/>
    <m/>
    <x v="3597"/>
    <m/>
    <n v="82973.67"/>
    <s v="HS - Head Start"/>
    <x v="12"/>
    <s v="- No Location -"/>
    <m/>
  </r>
  <r>
    <s v="5000 - Salaries &amp; Wages"/>
    <s v="Journal"/>
    <x v="40"/>
    <s v="JE616"/>
    <m/>
    <x v="3597"/>
    <m/>
    <n v="169.72"/>
    <s v="HF - Healthy Families"/>
    <x v="21"/>
    <s v="- No Location -"/>
    <m/>
  </r>
  <r>
    <s v="5000 - Salaries &amp; Wages"/>
    <s v="Journal"/>
    <x v="40"/>
    <s v="JE616"/>
    <m/>
    <x v="3597"/>
    <m/>
    <n v="5269.61"/>
    <s v="HF - Healthy Families"/>
    <x v="5"/>
    <s v="- No Location -"/>
    <m/>
  </r>
  <r>
    <s v="5000 - Salaries &amp; Wages"/>
    <s v="Journal"/>
    <x v="40"/>
    <s v="JE616"/>
    <m/>
    <x v="3597"/>
    <m/>
    <n v="2306.44"/>
    <s v="CCR&amp;R - Child Care Resource &amp; Referral"/>
    <x v="30"/>
    <s v="- No Location -"/>
    <m/>
  </r>
  <r>
    <s v="5000 - Salaries &amp; Wages"/>
    <s v="Journal"/>
    <x v="40"/>
    <s v="JE616"/>
    <m/>
    <x v="3597"/>
    <m/>
    <n v="3258.77"/>
    <s v="LiHeap - Low Income Home Energy Assistance Program"/>
    <x v="2"/>
    <s v="- No Location -"/>
    <m/>
  </r>
  <r>
    <s v="5000 - Salaries &amp; Wages"/>
    <s v="Journal"/>
    <x v="40"/>
    <s v="JE616"/>
    <m/>
    <x v="3597"/>
    <m/>
    <n v="5530.8"/>
    <s v="CCFP - Child Care Food Program"/>
    <x v="24"/>
    <s v="- No Location -"/>
    <m/>
  </r>
  <r>
    <s v="5000 - Salaries &amp; Wages"/>
    <s v="Journal"/>
    <x v="40"/>
    <s v="JE616"/>
    <m/>
    <x v="3597"/>
    <m/>
    <n v="1463.41"/>
    <s v="CCYC - Community Council of Young Children"/>
    <x v="22"/>
    <s v="- No Location -"/>
    <m/>
  </r>
  <r>
    <s v="5000 - Salaries &amp; Wages"/>
    <s v="Journal"/>
    <x v="40"/>
    <s v="JE616"/>
    <m/>
    <x v="3597"/>
    <m/>
    <n v="2692.88"/>
    <s v="HF - Healthy Families"/>
    <x v="4"/>
    <s v="- No Location -"/>
    <m/>
  </r>
  <r>
    <s v="5000 - Salaries &amp; Wages"/>
    <s v="Journal"/>
    <x v="40"/>
    <s v="JE616"/>
    <m/>
    <x v="3597"/>
    <m/>
    <n v="15965.88"/>
    <s v="CCR&amp;R - Child Care Resource &amp; Referral"/>
    <x v="28"/>
    <s v="- No Location -"/>
    <m/>
  </r>
  <r>
    <s v="5000 - Salaries &amp; Wages"/>
    <s v="Journal"/>
    <x v="40"/>
    <s v="JE616"/>
    <m/>
    <x v="3597"/>
    <m/>
    <n v="3569.12"/>
    <s v="Edgewater Park"/>
    <x v="29"/>
    <s v="- No Location -"/>
    <m/>
  </r>
  <r>
    <s v="5000 - Salaries &amp; Wages"/>
    <s v="Journal"/>
    <x v="40"/>
    <s v="JE616"/>
    <m/>
    <x v="3597"/>
    <m/>
    <n v="12348.14"/>
    <s v="EHS - Early Head Start"/>
    <x v="6"/>
    <s v="- No Location -"/>
    <m/>
  </r>
  <r>
    <s v="5000 - Salaries &amp; Wages"/>
    <s v="Journal"/>
    <x v="40"/>
    <s v="JE616"/>
    <m/>
    <x v="3597"/>
    <m/>
    <n v="2104.2399999999998"/>
    <s v="CSBG - Community Service Block Grant"/>
    <x v="17"/>
    <s v="- No Location -"/>
    <m/>
  </r>
  <r>
    <s v="5000 - Salaries &amp; Wages"/>
    <s v="Journal"/>
    <x v="40"/>
    <s v="JE616"/>
    <m/>
    <x v="3597"/>
    <m/>
    <n v="1930.87"/>
    <s v="USF - Universal Service Fund"/>
    <x v="9"/>
    <s v="- No Location -"/>
    <m/>
  </r>
  <r>
    <s v="5000 - Salaries &amp; Wages"/>
    <s v="Journal"/>
    <x v="41"/>
    <s v="JE648"/>
    <m/>
    <x v="3599"/>
    <n v="65.239999999999995"/>
    <m/>
    <s v="Edgewater Park"/>
    <x v="29"/>
    <s v="- No Location -"/>
    <s v="Jill Rickards"/>
  </r>
  <r>
    <s v="5000 - Salaries &amp; Wages"/>
    <s v="Journal"/>
    <x v="41"/>
    <s v="JE648"/>
    <m/>
    <x v="3600"/>
    <n v="1109.8800000000001"/>
    <m/>
    <s v="HPRP2 - Homeless Prevention Rapid Rehousing"/>
    <x v="8"/>
    <s v="- No Location -"/>
    <s v="Melonie Vazquez"/>
  </r>
  <r>
    <s v="5000 - Salaries &amp; Wages"/>
    <s v="Journal"/>
    <x v="41"/>
    <s v="JE648"/>
    <m/>
    <x v="3601"/>
    <n v="762.92"/>
    <m/>
    <s v="CCFP - Child Care Food Program"/>
    <x v="24"/>
    <s v="- No Location -"/>
    <s v="Gabrielle Morton"/>
  </r>
  <r>
    <s v="5000 - Salaries &amp; Wages"/>
    <s v="Journal"/>
    <x v="41"/>
    <s v="JE648"/>
    <m/>
    <x v="3602"/>
    <n v="840"/>
    <m/>
    <s v="Mt Holly Schools"/>
    <x v="15"/>
    <s v="- No Location -"/>
    <s v="Kimberly Farrell"/>
  </r>
  <r>
    <s v="5000 - Salaries &amp; Wages"/>
    <s v="Journal"/>
    <x v="41"/>
    <s v="JE648"/>
    <m/>
    <x v="3603"/>
    <n v="1330"/>
    <m/>
    <s v="EHS - Early Head Start"/>
    <x v="6"/>
    <s v="- No Location -"/>
    <s v="Jane Murphy"/>
  </r>
  <r>
    <s v="5000 - Salaries &amp; Wages"/>
    <s v="Journal"/>
    <x v="41"/>
    <s v="JE648"/>
    <m/>
    <x v="3604"/>
    <n v="1529.66"/>
    <m/>
    <s v="CCR&amp;R - Child Care Resource &amp; Referral"/>
    <x v="28"/>
    <s v="- No Location -"/>
    <s v="Shellinda Hardie"/>
  </r>
  <r>
    <s v="5000 - Salaries &amp; Wages"/>
    <s v="Journal"/>
    <x v="41"/>
    <s v="JE648"/>
    <m/>
    <x v="3605"/>
    <n v="937.95"/>
    <m/>
    <s v="CCR&amp;R - Child Care Resource &amp; Referral"/>
    <x v="28"/>
    <s v="- No Location -"/>
    <s v="Erica Wyckoff"/>
  </r>
  <r>
    <s v="5000 - Salaries &amp; Wages"/>
    <s v="Journal"/>
    <x v="41"/>
    <s v="JE648"/>
    <m/>
    <x v="3606"/>
    <n v="1482"/>
    <m/>
    <s v="HS - Head Start"/>
    <x v="12"/>
    <s v="- No Location -"/>
    <s v="Anna Barry"/>
  </r>
  <r>
    <s v="5000 - Salaries &amp; Wages"/>
    <s v="Journal"/>
    <x v="41"/>
    <s v="JE648"/>
    <m/>
    <x v="3607"/>
    <n v="294"/>
    <m/>
    <s v="HS - Head Start"/>
    <x v="12"/>
    <s v="- No Location -"/>
    <s v="Anayansi Aviles"/>
  </r>
  <r>
    <s v="5000 - Salaries &amp; Wages"/>
    <s v="Journal"/>
    <x v="41"/>
    <s v="JE648"/>
    <m/>
    <x v="3608"/>
    <n v="446.66"/>
    <m/>
    <s v="HS - Head Start"/>
    <x v="12"/>
    <s v="- No Location -"/>
    <s v="Donna Wilbur"/>
  </r>
  <r>
    <s v="5000 - Salaries &amp; Wages"/>
    <s v="Journal"/>
    <x v="41"/>
    <s v="JE648"/>
    <m/>
    <x v="3609"/>
    <n v="648.65"/>
    <m/>
    <s v="CSBG - Community Service Block Grant"/>
    <x v="0"/>
    <s v="Admin Office"/>
    <s v="Janessa Rivera"/>
  </r>
  <r>
    <s v="5000 - Salaries &amp; Wages"/>
    <s v="Journal"/>
    <x v="41"/>
    <s v="JE648"/>
    <m/>
    <x v="3610"/>
    <n v="983.5"/>
    <m/>
    <s v="EHS - Early Head Start"/>
    <x v="6"/>
    <s v="- No Location -"/>
    <s v="Elizabeth Jensen"/>
  </r>
  <r>
    <s v="5000 - Salaries &amp; Wages"/>
    <s v="Journal"/>
    <x v="41"/>
    <s v="JE648"/>
    <m/>
    <x v="3611"/>
    <n v="514.33000000000004"/>
    <m/>
    <s v="HS - Head Start"/>
    <x v="12"/>
    <s v="- No Location -"/>
    <s v="Miriam Claudio"/>
  </r>
  <r>
    <s v="5000 - Salaries &amp; Wages"/>
    <s v="Journal"/>
    <x v="41"/>
    <s v="JE648"/>
    <m/>
    <x v="3612"/>
    <n v="840"/>
    <m/>
    <s v="HS - Head Start"/>
    <x v="12"/>
    <s v="- No Location -"/>
    <s v="Melissa Oliver-Terrell"/>
  </r>
  <r>
    <s v="5000 - Salaries &amp; Wages"/>
    <s v="Journal"/>
    <x v="41"/>
    <s v="JE648"/>
    <m/>
    <x v="3264"/>
    <n v="828"/>
    <m/>
    <s v="HS - Head Start"/>
    <x v="12"/>
    <s v="- No Location -"/>
    <s v="Daliana Rodriguez"/>
  </r>
  <r>
    <s v="5000 - Salaries &amp; Wages"/>
    <s v="Journal"/>
    <x v="41"/>
    <s v="JE648"/>
    <m/>
    <x v="3613"/>
    <n v="1302.6600000000001"/>
    <m/>
    <s v="HF - Healthy Families"/>
    <x v="5"/>
    <s v="- No Location -"/>
    <s v="Karla DeJesus-Centeno"/>
  </r>
  <r>
    <s v="5000 - Salaries &amp; Wages"/>
    <s v="Journal"/>
    <x v="41"/>
    <s v="JE648"/>
    <m/>
    <x v="3614"/>
    <n v="1046.25"/>
    <m/>
    <s v="HS - Head Start"/>
    <x v="12"/>
    <s v="- No Location -"/>
    <s v="Shirin Halim"/>
  </r>
  <r>
    <s v="5000 - Salaries &amp; Wages"/>
    <s v="Journal"/>
    <x v="41"/>
    <s v="JE648"/>
    <m/>
    <x v="3615"/>
    <n v="974.76"/>
    <m/>
    <s v="HS - Head Start"/>
    <x v="12"/>
    <s v="Admin Office"/>
    <s v="Francine Taylor"/>
  </r>
  <r>
    <s v="5000 - Salaries &amp; Wages"/>
    <s v="Journal"/>
    <x v="41"/>
    <s v="JE648"/>
    <m/>
    <x v="3616"/>
    <n v="163.95"/>
    <m/>
    <s v="CCR&amp;R - Child Care Resource &amp; Referral"/>
    <x v="18"/>
    <s v="Admin Office"/>
    <s v="Sharon Forman"/>
  </r>
  <r>
    <s v="5000 - Salaries &amp; Wages"/>
    <s v="Journal"/>
    <x v="41"/>
    <s v="JE648"/>
    <m/>
    <x v="3617"/>
    <n v="498.67"/>
    <m/>
    <s v="HPRP2 - Homeless Prevention Rapid Rehousing"/>
    <x v="8"/>
    <s v="- No Location -"/>
    <s v="Christina Adriani"/>
  </r>
  <r>
    <s v="5000 - Salaries &amp; Wages"/>
    <s v="Journal"/>
    <x v="41"/>
    <s v="JE648"/>
    <m/>
    <x v="3618"/>
    <n v="914.67"/>
    <m/>
    <s v="CCR&amp;R - Child Care Resource &amp; Referral"/>
    <x v="30"/>
    <s v="- No Location -"/>
    <s v="DaShaun Davis"/>
  </r>
  <r>
    <s v="5000 - Salaries &amp; Wages"/>
    <s v="Journal"/>
    <x v="41"/>
    <s v="JE648"/>
    <m/>
    <x v="3619"/>
    <n v="835.72"/>
    <m/>
    <s v="HS - Head Start"/>
    <x v="12"/>
    <s v="- No Location -"/>
    <s v="Tawona Hill"/>
  </r>
  <r>
    <s v="5000 - Salaries &amp; Wages"/>
    <s v="Journal"/>
    <x v="41"/>
    <s v="JE648"/>
    <m/>
    <x v="3620"/>
    <n v="446.74"/>
    <m/>
    <s v="LiHeap - Low Income Home Energy Assistance Program"/>
    <x v="2"/>
    <s v="- No Location -"/>
    <s v="Constance Pritchett"/>
  </r>
  <r>
    <s v="5000 - Salaries &amp; Wages"/>
    <s v="Journal"/>
    <x v="41"/>
    <s v="JE648"/>
    <m/>
    <x v="3621"/>
    <n v="134.03"/>
    <m/>
    <s v="HF - Healthy Families"/>
    <x v="21"/>
    <s v="Admin Office"/>
    <s v="Michelle Hewitt"/>
  </r>
  <r>
    <s v="5000 - Salaries &amp; Wages"/>
    <s v="Journal"/>
    <x v="41"/>
    <s v="JE648"/>
    <m/>
    <x v="3622"/>
    <n v="762.08"/>
    <m/>
    <s v="EHS - Early Head Start"/>
    <x v="6"/>
    <s v="- No Location -"/>
    <s v="Amylir Torres"/>
  </r>
  <r>
    <s v="5000 - Salaries &amp; Wages"/>
    <s v="Journal"/>
    <x v="41"/>
    <s v="JE648"/>
    <m/>
    <x v="3623"/>
    <n v="809.84"/>
    <m/>
    <s v="CCFP - Child Care Food Program"/>
    <x v="24"/>
    <s v="- No Location -"/>
    <s v="William Carson"/>
  </r>
  <r>
    <s v="5000 - Salaries &amp; Wages"/>
    <s v="Journal"/>
    <x v="41"/>
    <s v="JE648"/>
    <m/>
    <x v="3116"/>
    <n v="921.96"/>
    <m/>
    <s v="CCR&amp;R - Child Care Resource &amp; Referral"/>
    <x v="28"/>
    <s v="- No Location -"/>
    <s v="Brittany Walton"/>
  </r>
  <r>
    <s v="5000 - Salaries &amp; Wages"/>
    <s v="Journal"/>
    <x v="41"/>
    <s v="JE648"/>
    <m/>
    <x v="3624"/>
    <n v="878.91"/>
    <m/>
    <s v="CCR&amp;R - Child Care Resource &amp; Referral"/>
    <x v="18"/>
    <s v="Admin Office"/>
    <s v="Amie Sharer"/>
  </r>
  <r>
    <s v="5000 - Salaries &amp; Wages"/>
    <s v="Journal"/>
    <x v="41"/>
    <s v="JE648"/>
    <m/>
    <x v="3625"/>
    <n v="527.69000000000005"/>
    <m/>
    <s v="LiHeap - Low Income Home Energy Assistance Program"/>
    <x v="2"/>
    <s v="- No Location -"/>
    <s v="Kayla Black"/>
  </r>
  <r>
    <s v="5000 - Salaries &amp; Wages"/>
    <s v="Journal"/>
    <x v="41"/>
    <s v="JE648"/>
    <m/>
    <x v="3626"/>
    <n v="167.34"/>
    <m/>
    <s v="CSBG - Community Service Block Grant"/>
    <x v="0"/>
    <s v="Admin Office"/>
    <s v="Gary Mease"/>
  </r>
  <r>
    <s v="5000 - Salaries &amp; Wages"/>
    <s v="Journal"/>
    <x v="41"/>
    <s v="JE648"/>
    <m/>
    <x v="3600"/>
    <n v="260.33999999999997"/>
    <m/>
    <s v="CSBG - Community Service Block Grant"/>
    <x v="17"/>
    <s v="- No Location -"/>
    <s v="Melonie Vazquez"/>
  </r>
  <r>
    <s v="5000 - Salaries &amp; Wages"/>
    <s v="Journal"/>
    <x v="41"/>
    <s v="JE648"/>
    <m/>
    <x v="3627"/>
    <n v="939.33"/>
    <m/>
    <s v="CCR&amp;R - Child Care Resource &amp; Referral"/>
    <x v="28"/>
    <s v="- No Location -"/>
    <s v="Ariel Howard"/>
  </r>
  <r>
    <s v="5000 - Salaries &amp; Wages"/>
    <s v="Journal"/>
    <x v="41"/>
    <s v="JE648"/>
    <m/>
    <x v="3628"/>
    <n v="928.46"/>
    <m/>
    <s v="CCR&amp;R - Child Care Resource &amp; Referral"/>
    <x v="28"/>
    <s v="- No Location -"/>
    <s v="Madelyn Guzman"/>
  </r>
  <r>
    <s v="5000 - Salaries &amp; Wages"/>
    <s v="Journal"/>
    <x v="41"/>
    <s v="JE648"/>
    <m/>
    <x v="3629"/>
    <n v="1502.31"/>
    <m/>
    <s v="HS - Head Start"/>
    <x v="12"/>
    <s v="- No Location -"/>
    <s v="Seham Azabawi"/>
  </r>
  <r>
    <s v="5000 - Salaries &amp; Wages"/>
    <s v="Journal"/>
    <x v="41"/>
    <s v="JE648"/>
    <m/>
    <x v="3630"/>
    <n v="1344.25"/>
    <m/>
    <s v="HS - Head Start"/>
    <x v="12"/>
    <s v="- No Location -"/>
    <s v="Maiada Ramadan"/>
  </r>
  <r>
    <s v="5000 - Salaries &amp; Wages"/>
    <s v="Journal"/>
    <x v="41"/>
    <s v="JE648"/>
    <m/>
    <x v="3631"/>
    <n v="1334.75"/>
    <m/>
    <s v="HS - Head Start"/>
    <x v="12"/>
    <s v="- No Location -"/>
    <s v="DeAnna Reid-Harden"/>
  </r>
  <r>
    <s v="5000 - Salaries &amp; Wages"/>
    <s v="Journal"/>
    <x v="41"/>
    <s v="JE648"/>
    <m/>
    <x v="3632"/>
    <n v="245.93"/>
    <m/>
    <s v="Mt Holly Schools"/>
    <x v="15"/>
    <s v="- No Location -"/>
    <s v="Michelle Horan"/>
  </r>
  <r>
    <s v="5000 - Salaries &amp; Wages"/>
    <s v="Journal"/>
    <x v="41"/>
    <s v="JE648"/>
    <m/>
    <x v="3633"/>
    <n v="193.36"/>
    <m/>
    <s v="USF - Universal Service Fund"/>
    <x v="9"/>
    <s v="- No Location -"/>
    <s v="Vincent Padilla"/>
  </r>
  <r>
    <s v="5000 - Salaries &amp; Wages"/>
    <s v="Journal"/>
    <x v="41"/>
    <s v="JE648"/>
    <m/>
    <x v="3634"/>
    <n v="954.18"/>
    <m/>
    <s v="CSBG - Community Service Block Grant"/>
    <x v="0"/>
    <s v="- No Location -"/>
    <s v="Antoine Nelson"/>
  </r>
  <r>
    <s v="5000 - Salaries &amp; Wages"/>
    <s v="Journal"/>
    <x v="41"/>
    <s v="JE648"/>
    <m/>
    <x v="3615"/>
    <n v="99.51"/>
    <m/>
    <s v="CSBG - Community Service Block Grant"/>
    <x v="0"/>
    <s v="Admin Office"/>
    <s v="Francine Taylor"/>
  </r>
  <r>
    <s v="5000 - Salaries &amp; Wages"/>
    <s v="Journal"/>
    <x v="41"/>
    <s v="JE648"/>
    <m/>
    <x v="3635"/>
    <n v="2386.8200000000002"/>
    <m/>
    <s v="CCR&amp;R - Child Care Resource &amp; Referral"/>
    <x v="28"/>
    <s v="- No Location -"/>
    <s v="Susan Ford"/>
  </r>
  <r>
    <s v="5000 - Salaries &amp; Wages"/>
    <s v="Journal"/>
    <x v="41"/>
    <s v="JE648"/>
    <m/>
    <x v="3616"/>
    <n v="1124.08"/>
    <m/>
    <s v="HS - Head Start"/>
    <x v="12"/>
    <s v="Admin Office"/>
    <s v="Sharon Forman"/>
  </r>
  <r>
    <s v="5000 - Salaries &amp; Wages"/>
    <s v="Journal"/>
    <x v="41"/>
    <s v="JE648"/>
    <m/>
    <x v="3636"/>
    <n v="1956.86"/>
    <m/>
    <s v="CCR&amp;R - Child Care Resource &amp; Referral"/>
    <x v="27"/>
    <s v="- No Location -"/>
    <s v="Kathryn Simone"/>
  </r>
  <r>
    <s v="5000 - Salaries &amp; Wages"/>
    <s v="Journal"/>
    <x v="41"/>
    <s v="JE648"/>
    <m/>
    <x v="3637"/>
    <n v="1517.25"/>
    <m/>
    <s v="HS - Head Start"/>
    <x v="12"/>
    <s v="- No Location -"/>
    <s v="Stephanie Greene"/>
  </r>
  <r>
    <s v="5000 - Salaries &amp; Wages"/>
    <s v="Journal"/>
    <x v="41"/>
    <s v="JE648"/>
    <m/>
    <x v="3615"/>
    <n v="588.91999999999996"/>
    <m/>
    <s v="CCR&amp;R - Child Care Resource &amp; Referral"/>
    <x v="18"/>
    <s v="Admin Office"/>
    <s v="Francine Taylor"/>
  </r>
  <r>
    <s v="5000 - Salaries &amp; Wages"/>
    <s v="Journal"/>
    <x v="41"/>
    <s v="JE648"/>
    <m/>
    <x v="3633"/>
    <n v="329.23"/>
    <m/>
    <s v="LiHeap - Low Income Home Energy Assistance Program"/>
    <x v="2"/>
    <s v="- No Location -"/>
    <s v="Vincent Padilla"/>
  </r>
  <r>
    <s v="5000 - Salaries &amp; Wages"/>
    <s v="Journal"/>
    <x v="41"/>
    <s v="JE648"/>
    <m/>
    <x v="3638"/>
    <n v="154.51"/>
    <m/>
    <s v="USF - Universal Service Fund"/>
    <x v="9"/>
    <s v="Admin Office"/>
    <s v="Ruben Johnson"/>
  </r>
  <r>
    <s v="5000 - Salaries &amp; Wages"/>
    <s v="Journal"/>
    <x v="41"/>
    <s v="JE648"/>
    <m/>
    <x v="3639"/>
    <n v="70.680000000000007"/>
    <m/>
    <s v="HF - Healthy Families"/>
    <x v="5"/>
    <s v="Admin Office"/>
    <s v="Kyle Edwards"/>
  </r>
  <r>
    <s v="5000 - Salaries &amp; Wages"/>
    <s v="Journal"/>
    <x v="41"/>
    <s v="JE648"/>
    <m/>
    <x v="3640"/>
    <n v="908.96"/>
    <m/>
    <s v="CCR&amp;R - Child Care Resource &amp; Referral"/>
    <x v="28"/>
    <s v="- No Location -"/>
    <s v="Andrea Ferrare"/>
  </r>
  <r>
    <s v="5000 - Salaries &amp; Wages"/>
    <s v="Journal"/>
    <x v="41"/>
    <s v="JE648"/>
    <m/>
    <x v="3626"/>
    <n v="393.25"/>
    <m/>
    <s v="CCFP - Child Care Food Program"/>
    <x v="24"/>
    <s v="Admin Office"/>
    <s v="Gary Mease"/>
  </r>
  <r>
    <s v="5000 - Salaries &amp; Wages"/>
    <s v="Journal"/>
    <x v="41"/>
    <s v="JE648"/>
    <m/>
    <x v="3641"/>
    <n v="196.38"/>
    <m/>
    <s v="EHS - Early Head Start"/>
    <x v="6"/>
    <s v="Admin Office"/>
    <s v="Robert Mayfield"/>
  </r>
  <r>
    <s v="5000 - Salaries &amp; Wages"/>
    <s v="Journal"/>
    <x v="41"/>
    <s v="JE648"/>
    <m/>
    <x v="3608"/>
    <n v="906.87"/>
    <m/>
    <s v="EHS - Early Head Start"/>
    <x v="6"/>
    <s v="- No Location -"/>
    <s v="Donna Wilbur"/>
  </r>
  <r>
    <s v="5000 - Salaries &amp; Wages"/>
    <s v="Journal"/>
    <x v="41"/>
    <s v="JE648"/>
    <m/>
    <x v="3642"/>
    <n v="1003.9"/>
    <m/>
    <s v="CCR&amp;R - Child Care Resource &amp; Referral"/>
    <x v="27"/>
    <s v="- No Location -"/>
    <s v="Sue Fenick"/>
  </r>
  <r>
    <s v="5000 - Salaries &amp; Wages"/>
    <s v="Journal"/>
    <x v="41"/>
    <s v="JE648"/>
    <m/>
    <x v="3643"/>
    <n v="1057.5"/>
    <m/>
    <s v="HS - Head Start"/>
    <x v="12"/>
    <s v="- No Location -"/>
    <s v="Natasha Joseph"/>
  </r>
  <r>
    <s v="5000 - Salaries &amp; Wages"/>
    <s v="Journal"/>
    <x v="41"/>
    <s v="JE648"/>
    <m/>
    <x v="3644"/>
    <n v="600"/>
    <m/>
    <s v="HS - Head Start"/>
    <x v="12"/>
    <s v="- No Location -"/>
    <s v="Marva Currington"/>
  </r>
  <r>
    <s v="5000 - Salaries &amp; Wages"/>
    <s v="Journal"/>
    <x v="41"/>
    <s v="JE648"/>
    <m/>
    <x v="3645"/>
    <n v="310.23"/>
    <m/>
    <s v="USF - Universal Service Fund"/>
    <x v="9"/>
    <s v="- No Location -"/>
    <s v="Donna Hajzer"/>
  </r>
  <r>
    <s v="5000 - Salaries &amp; Wages"/>
    <s v="Journal"/>
    <x v="41"/>
    <s v="JE648"/>
    <m/>
    <x v="3646"/>
    <n v="624"/>
    <m/>
    <s v="HS - Head Start"/>
    <x v="12"/>
    <s v="- No Location -"/>
    <s v="Ethel Jackson"/>
  </r>
  <r>
    <s v="5000 - Salaries &amp; Wages"/>
    <s v="Journal"/>
    <x v="41"/>
    <s v="JE648"/>
    <m/>
    <x v="3639"/>
    <n v="496"/>
    <m/>
    <s v="CCR&amp;R - Child Care Resource &amp; Referral"/>
    <x v="18"/>
    <s v="Admin Office"/>
    <s v="Kyle Edwards"/>
  </r>
  <r>
    <s v="5000 - Salaries &amp; Wages"/>
    <s v="Journal"/>
    <x v="41"/>
    <s v="JE648"/>
    <m/>
    <x v="3647"/>
    <n v="1330"/>
    <m/>
    <s v="HS - Head Start"/>
    <x v="12"/>
    <s v="- No Location -"/>
    <s v="Jenna Orfe"/>
  </r>
  <r>
    <s v="5000 - Salaries &amp; Wages"/>
    <s v="Journal"/>
    <x v="41"/>
    <s v="JE648"/>
    <m/>
    <x v="3648"/>
    <n v="1267.6099999999999"/>
    <m/>
    <s v="HS - Head Start"/>
    <x v="12"/>
    <s v="- No Location -"/>
    <s v="Jacquelyn Gardner"/>
  </r>
  <r>
    <s v="5000 - Salaries &amp; Wages"/>
    <s v="Journal"/>
    <x v="41"/>
    <s v="JE648"/>
    <m/>
    <x v="3649"/>
    <n v="840"/>
    <m/>
    <s v="HS - Head Start"/>
    <x v="12"/>
    <s v="- No Location -"/>
    <s v="Carol Brown"/>
  </r>
  <r>
    <s v="5000 - Salaries &amp; Wages"/>
    <s v="Journal"/>
    <x v="41"/>
    <s v="JE648"/>
    <m/>
    <x v="3650"/>
    <n v="682.26"/>
    <m/>
    <s v="CCFP - Child Care Food Program"/>
    <x v="24"/>
    <s v="Admin Office"/>
    <s v="Darshpreet Thind"/>
  </r>
  <r>
    <s v="5000 - Salaries &amp; Wages"/>
    <s v="Journal"/>
    <x v="41"/>
    <s v="JE648"/>
    <m/>
    <x v="3651"/>
    <n v="1116.3499999999999"/>
    <m/>
    <s v="EHS - Early Head Start"/>
    <x v="6"/>
    <s v="- No Location -"/>
    <s v="Denise Klein"/>
  </r>
  <r>
    <s v="5000 - Salaries &amp; Wages"/>
    <s v="Journal"/>
    <x v="41"/>
    <s v="JE648"/>
    <m/>
    <x v="3609"/>
    <n v="256.12"/>
    <m/>
    <s v="USF - Universal Service Fund"/>
    <x v="9"/>
    <s v="Admin Office"/>
    <s v="Janessa Rivera"/>
  </r>
  <r>
    <s v="5000 - Salaries &amp; Wages"/>
    <s v="Journal"/>
    <x v="41"/>
    <s v="JE648"/>
    <m/>
    <x v="3652"/>
    <n v="191.28"/>
    <m/>
    <s v="USF - Universal Service Fund"/>
    <x v="9"/>
    <s v="- No Location -"/>
    <s v="Denise Cacalori"/>
  </r>
  <r>
    <s v="5000 - Salaries &amp; Wages"/>
    <s v="Journal"/>
    <x v="41"/>
    <s v="JE648"/>
    <m/>
    <x v="3653"/>
    <n v="1140.92"/>
    <m/>
    <s v="EHS - Early Head Start"/>
    <x v="6"/>
    <s v="- No Location -"/>
    <s v="Toxi Miller"/>
  </r>
  <r>
    <s v="5000 - Salaries &amp; Wages"/>
    <s v="Journal"/>
    <x v="41"/>
    <s v="JE648"/>
    <m/>
    <x v="3624"/>
    <n v="1084.52"/>
    <m/>
    <s v="HS - Head Start"/>
    <x v="12"/>
    <s v="Admin Office"/>
    <s v="Amie Sharer"/>
  </r>
  <r>
    <s v="5000 - Salaries &amp; Wages"/>
    <s v="Journal"/>
    <x v="41"/>
    <s v="JE648"/>
    <m/>
    <x v="3654"/>
    <n v="1052.68"/>
    <m/>
    <s v="HS - Head Start"/>
    <x v="12"/>
    <s v="- No Location -"/>
    <s v="Tomona Green"/>
  </r>
  <r>
    <s v="5000 - Salaries &amp; Wages"/>
    <s v="Journal"/>
    <x v="41"/>
    <s v="JE648"/>
    <m/>
    <x v="3655"/>
    <n v="785.5"/>
    <m/>
    <s v="HS - Head Start"/>
    <x v="12"/>
    <s v="- No Location -"/>
    <s v="Farhanaz Habib"/>
  </r>
  <r>
    <s v="5000 - Salaries &amp; Wages"/>
    <s v="Journal"/>
    <x v="41"/>
    <s v="JE648"/>
    <m/>
    <x v="3656"/>
    <n v="861"/>
    <m/>
    <s v="HS - Head Start"/>
    <x v="12"/>
    <s v="- No Location -"/>
    <s v="Danyel Saxton"/>
  </r>
  <r>
    <s v="5000 - Salaries &amp; Wages"/>
    <s v="Journal"/>
    <x v="41"/>
    <s v="JE648"/>
    <m/>
    <x v="3620"/>
    <n v="262.37"/>
    <m/>
    <s v="USF - Universal Service Fund"/>
    <x v="9"/>
    <s v="- No Location -"/>
    <s v="Constance Pritchett"/>
  </r>
  <r>
    <s v="5000 - Salaries &amp; Wages"/>
    <s v="Journal"/>
    <x v="41"/>
    <s v="JE648"/>
    <m/>
    <x v="3657"/>
    <n v="176.08"/>
    <m/>
    <s v="HF - Healthy Families"/>
    <x v="4"/>
    <s v="- No Location -"/>
    <s v="Sheila Hughes"/>
  </r>
  <r>
    <s v="5000 - Salaries &amp; Wages"/>
    <s v="Journal"/>
    <x v="41"/>
    <s v="JE648"/>
    <m/>
    <x v="3658"/>
    <n v="1232.06"/>
    <m/>
    <s v="HF - Healthy Families"/>
    <x v="5"/>
    <s v="- No Location -"/>
    <s v="Susan Margolis"/>
  </r>
  <r>
    <s v="5000 - Salaries &amp; Wages"/>
    <s v="Journal"/>
    <x v="41"/>
    <s v="JE648"/>
    <m/>
    <x v="3657"/>
    <n v="368.3"/>
    <m/>
    <s v="CSBG - Community Service Block Grant"/>
    <x v="0"/>
    <s v="- No Location -"/>
    <s v="Sheila Hughes"/>
  </r>
  <r>
    <s v="5000 - Salaries &amp; Wages"/>
    <s v="Journal"/>
    <x v="41"/>
    <s v="JE648"/>
    <m/>
    <x v="3615"/>
    <n v="109.66"/>
    <m/>
    <s v="EHS - Early Head Start"/>
    <x v="6"/>
    <s v="Admin Office"/>
    <s v="Francine Taylor"/>
  </r>
  <r>
    <s v="5000 - Salaries &amp; Wages"/>
    <s v="Journal"/>
    <x v="41"/>
    <s v="JE648"/>
    <m/>
    <x v="3659"/>
    <n v="1140.3"/>
    <m/>
    <s v="CCR&amp;R - Child Care Resource &amp; Referral"/>
    <x v="28"/>
    <s v="- No Location -"/>
    <s v="Wanda Fisher"/>
  </r>
  <r>
    <s v="5000 - Salaries &amp; Wages"/>
    <s v="Journal"/>
    <x v="41"/>
    <s v="JE648"/>
    <m/>
    <x v="3660"/>
    <n v="1022.32"/>
    <m/>
    <s v="CCR&amp;R - Child Care Resource &amp; Referral"/>
    <x v="28"/>
    <s v="- No Location -"/>
    <s v="Bonnie Logan"/>
  </r>
  <r>
    <s v="5000 - Salaries &amp; Wages"/>
    <s v="Journal"/>
    <x v="41"/>
    <s v="JE648"/>
    <m/>
    <x v="3661"/>
    <n v="950"/>
    <m/>
    <s v="HS - Head Start"/>
    <x v="12"/>
    <s v="- No Location -"/>
    <s v="Robert Pallante"/>
  </r>
  <r>
    <s v="5000 - Salaries &amp; Wages"/>
    <s v="Journal"/>
    <x v="41"/>
    <s v="JE648"/>
    <m/>
    <x v="3662"/>
    <n v="600"/>
    <m/>
    <s v="HS - Head Start"/>
    <x v="12"/>
    <s v="- No Location -"/>
    <s v="Melissa Duarte"/>
  </r>
  <r>
    <s v="5000 - Salaries &amp; Wages"/>
    <s v="Journal"/>
    <x v="41"/>
    <s v="JE648"/>
    <m/>
    <x v="3663"/>
    <n v="983.5"/>
    <m/>
    <s v="HS - Head Start"/>
    <x v="12"/>
    <s v="- No Location -"/>
    <s v="Melinda Bowman-Williams"/>
  </r>
  <r>
    <s v="5000 - Salaries &amp; Wages"/>
    <s v="Journal"/>
    <x v="41"/>
    <s v="JE648"/>
    <m/>
    <x v="3664"/>
    <n v="33.68"/>
    <m/>
    <s v="HPRP2 - Homeless Prevention Rapid Rehousing"/>
    <x v="8"/>
    <s v="Admin Office"/>
    <s v="Manvir Gill"/>
  </r>
  <r>
    <s v="5000 - Salaries &amp; Wages"/>
    <s v="Journal"/>
    <x v="41"/>
    <s v="JE648"/>
    <m/>
    <x v="3665"/>
    <n v="360.66"/>
    <m/>
    <s v="LiHeap - Low Income Home Energy Assistance Program"/>
    <x v="2"/>
    <s v="- No Location -"/>
    <s v="Quamillah Nelson"/>
  </r>
  <r>
    <s v="5000 - Salaries &amp; Wages"/>
    <s v="Journal"/>
    <x v="41"/>
    <s v="JE648"/>
    <m/>
    <x v="3615"/>
    <n v="71.08"/>
    <m/>
    <s v="LiHeap - Low Income Home Energy Assistance Program"/>
    <x v="2"/>
    <s v="Admin Office"/>
    <s v="Francine Taylor"/>
  </r>
  <r>
    <s v="5000 - Salaries &amp; Wages"/>
    <s v="Journal"/>
    <x v="41"/>
    <s v="JE648"/>
    <m/>
    <x v="3652"/>
    <n v="323.70999999999998"/>
    <m/>
    <s v="LiHeap - Low Income Home Energy Assistance Program"/>
    <x v="2"/>
    <s v="- No Location -"/>
    <s v="Denise Cacalori"/>
  </r>
  <r>
    <s v="5000 - Salaries &amp; Wages"/>
    <s v="Journal"/>
    <x v="41"/>
    <s v="JE648"/>
    <m/>
    <x v="3666"/>
    <n v="765.57"/>
    <m/>
    <s v="CCR&amp;R - Child Care Resource &amp; Referral"/>
    <x v="28"/>
    <s v="- No Location -"/>
    <s v="Ashley Moore"/>
  </r>
  <r>
    <s v="5000 - Salaries &amp; Wages"/>
    <s v="Journal"/>
    <x v="41"/>
    <s v="JE648"/>
    <m/>
    <x v="3667"/>
    <n v="600"/>
    <m/>
    <s v="HS - Head Start"/>
    <x v="12"/>
    <s v="- No Location -"/>
    <s v="Michelle Berry-Davis"/>
  </r>
  <r>
    <s v="5000 - Salaries &amp; Wages"/>
    <s v="Journal"/>
    <x v="41"/>
    <s v="JE648"/>
    <m/>
    <x v="3668"/>
    <n v="846"/>
    <m/>
    <s v="Edgewater Park"/>
    <x v="29"/>
    <s v="- No Location -"/>
    <s v="Carrie Dougherty"/>
  </r>
  <r>
    <s v="5000 - Salaries &amp; Wages"/>
    <s v="Journal"/>
    <x v="41"/>
    <s v="JE648"/>
    <m/>
    <x v="3669"/>
    <n v="934.52"/>
    <m/>
    <s v="CCR&amp;R - Child Care Resource &amp; Referral"/>
    <x v="28"/>
    <s v="- No Location -"/>
    <s v="Kathleen Moreland"/>
  </r>
  <r>
    <s v="5000 - Salaries &amp; Wages"/>
    <s v="Journal"/>
    <x v="41"/>
    <s v="JE648"/>
    <m/>
    <x v="3670"/>
    <n v="600"/>
    <m/>
    <s v="HS - Head Start"/>
    <x v="12"/>
    <s v="- No Location -"/>
    <s v="Mellasiah Dixon"/>
  </r>
  <r>
    <s v="5000 - Salaries &amp; Wages"/>
    <s v="Journal"/>
    <x v="41"/>
    <s v="JE648"/>
    <m/>
    <x v="3639"/>
    <n v="1197.8499999999999"/>
    <m/>
    <s v="HS - Head Start"/>
    <x v="12"/>
    <s v="Admin Office"/>
    <s v="Kyle Edwards"/>
  </r>
  <r>
    <s v="5000 - Salaries &amp; Wages"/>
    <s v="Journal"/>
    <x v="41"/>
    <s v="JE648"/>
    <m/>
    <x v="3671"/>
    <n v="843"/>
    <m/>
    <s v="HS - Head Start"/>
    <x v="12"/>
    <s v="- No Location -"/>
    <s v="Kishawn Barnes"/>
  </r>
  <r>
    <s v="5000 - Salaries &amp; Wages"/>
    <s v="Journal"/>
    <x v="41"/>
    <s v="JE648"/>
    <m/>
    <x v="3672"/>
    <n v="1133.03"/>
    <m/>
    <s v="HS - Head Start"/>
    <x v="12"/>
    <s v="- No Location -"/>
    <s v="Christiana Buffett"/>
  </r>
  <r>
    <s v="5000 - Salaries &amp; Wages"/>
    <s v="Journal"/>
    <x v="41"/>
    <s v="JE648"/>
    <m/>
    <x v="3673"/>
    <n v="2393.02"/>
    <m/>
    <s v="EHS - Early Head Start"/>
    <x v="6"/>
    <s v="- No Location -"/>
    <s v="Michelle Weaver"/>
  </r>
  <r>
    <s v="5000 - Salaries &amp; Wages"/>
    <s v="Journal"/>
    <x v="41"/>
    <s v="JE648"/>
    <m/>
    <x v="3674"/>
    <n v="2150.75"/>
    <m/>
    <s v="CCR&amp;R - Child Care Resource &amp; Referral"/>
    <x v="28"/>
    <s v="- No Location -"/>
    <s v="Ruth Ragin"/>
  </r>
  <r>
    <s v="5000 - Salaries &amp; Wages"/>
    <s v="Journal"/>
    <x v="41"/>
    <s v="JE648"/>
    <m/>
    <x v="3675"/>
    <n v="402.08"/>
    <m/>
    <s v="HS - Head Start"/>
    <x v="12"/>
    <s v="Admin Office"/>
    <s v="Michelle Hewitt"/>
  </r>
  <r>
    <s v="5000 - Salaries &amp; Wages"/>
    <s v="Journal"/>
    <x v="41"/>
    <s v="JE648"/>
    <m/>
    <x v="3676"/>
    <n v="2084.29"/>
    <m/>
    <s v="HS - Head Start"/>
    <x v="12"/>
    <s v="- No Location -"/>
    <s v="LOIS BOND"/>
  </r>
  <r>
    <s v="5000 - Salaries &amp; Wages"/>
    <s v="Journal"/>
    <x v="41"/>
    <s v="JE648"/>
    <m/>
    <x v="3677"/>
    <n v="600"/>
    <m/>
    <s v="HS - Head Start"/>
    <x v="12"/>
    <s v="- No Location -"/>
    <s v="Lisa Whitfield"/>
  </r>
  <r>
    <s v="5000 - Salaries &amp; Wages"/>
    <s v="Journal"/>
    <x v="41"/>
    <s v="JE648"/>
    <m/>
    <x v="3650"/>
    <n v="899.69"/>
    <m/>
    <s v="HS - Head Start"/>
    <x v="12"/>
    <s v="Admin Office"/>
    <s v="Darshpreet Thind"/>
  </r>
  <r>
    <s v="5000 - Salaries &amp; Wages"/>
    <s v="Journal"/>
    <x v="41"/>
    <s v="JE648"/>
    <m/>
    <x v="3621"/>
    <n v="580.79"/>
    <m/>
    <s v="HF - Healthy Families"/>
    <x v="5"/>
    <s v="Admin Office"/>
    <s v="Michelle Hewitt"/>
  </r>
  <r>
    <s v="5000 - Salaries &amp; Wages"/>
    <s v="Journal"/>
    <x v="41"/>
    <s v="JE648"/>
    <m/>
    <x v="3678"/>
    <n v="600"/>
    <m/>
    <s v="HS - Head Start"/>
    <x v="12"/>
    <s v="- No Location -"/>
    <s v="Dylan Hall"/>
  </r>
  <r>
    <s v="5000 - Salaries &amp; Wages"/>
    <s v="Journal"/>
    <x v="41"/>
    <s v="JE648"/>
    <m/>
    <x v="3679"/>
    <n v="840"/>
    <m/>
    <s v="HS - Head Start"/>
    <x v="12"/>
    <s v="- No Location -"/>
    <s v="Cigdem Ozdemir"/>
  </r>
  <r>
    <s v="5000 - Salaries &amp; Wages"/>
    <s v="Journal"/>
    <x v="41"/>
    <s v="JE648"/>
    <m/>
    <x v="3680"/>
    <n v="2160.3200000000002"/>
    <m/>
    <s v="HS - Head Start"/>
    <x v="12"/>
    <s v="- No Location -"/>
    <s v="Bonnie Sheipe-Warthen"/>
  </r>
  <r>
    <s v="5000 - Salaries &amp; Wages"/>
    <s v="Journal"/>
    <x v="41"/>
    <s v="JE648"/>
    <m/>
    <x v="3645"/>
    <n v="528.22"/>
    <m/>
    <s v="LiHeap - Low Income Home Energy Assistance Program"/>
    <x v="2"/>
    <s v="- No Location -"/>
    <s v="Donna Hajzer"/>
  </r>
  <r>
    <s v="5000 - Salaries &amp; Wages"/>
    <s v="Journal"/>
    <x v="41"/>
    <s v="JE648"/>
    <m/>
    <x v="3681"/>
    <n v="1130.7"/>
    <m/>
    <s v="HF - Healthy Families"/>
    <x v="5"/>
    <s v="- No Location -"/>
    <s v="Claire Garner"/>
  </r>
  <r>
    <s v="5000 - Salaries &amp; Wages"/>
    <s v="Journal"/>
    <x v="41"/>
    <s v="JE648"/>
    <m/>
    <x v="3638"/>
    <n v="281.56"/>
    <m/>
    <s v="CSBG - Community Service Block Grant"/>
    <x v="17"/>
    <s v="Admin Office"/>
    <s v="Ruben Johnson"/>
  </r>
  <r>
    <s v="5000 - Salaries &amp; Wages"/>
    <s v="Journal"/>
    <x v="41"/>
    <s v="JE648"/>
    <m/>
    <x v="3682"/>
    <n v="950"/>
    <m/>
    <s v="HS - Head Start"/>
    <x v="12"/>
    <s v="- No Location -"/>
    <s v="Ashley Cummings"/>
  </r>
  <r>
    <s v="5000 - Salaries &amp; Wages"/>
    <s v="Journal"/>
    <x v="41"/>
    <s v="JE648"/>
    <m/>
    <x v="3683"/>
    <n v="634.03"/>
    <m/>
    <s v="HS - Head Start"/>
    <x v="12"/>
    <s v="- No Location -"/>
    <s v="Nasirah Aminuddin"/>
  </r>
  <r>
    <s v="5000 - Salaries &amp; Wages"/>
    <s v="Journal"/>
    <x v="41"/>
    <s v="JE648"/>
    <m/>
    <x v="3684"/>
    <n v="453.6"/>
    <m/>
    <s v="HS - Head Start"/>
    <x v="12"/>
    <s v="- No Location -"/>
    <s v="Hafize Firat"/>
  </r>
  <r>
    <s v="5000 - Salaries &amp; Wages"/>
    <s v="Journal"/>
    <x v="41"/>
    <s v="JE648"/>
    <m/>
    <x v="3638"/>
    <n v="456.68"/>
    <m/>
    <s v="CCR&amp;R - Child Care Resource &amp; Referral"/>
    <x v="18"/>
    <s v="Admin Office"/>
    <s v="Ruben Johnson"/>
  </r>
  <r>
    <s v="5000 - Salaries &amp; Wages"/>
    <s v="Journal"/>
    <x v="41"/>
    <s v="JE648"/>
    <m/>
    <x v="3685"/>
    <n v="142.87"/>
    <m/>
    <s v="CCFP - Child Care Food Program"/>
    <x v="24"/>
    <s v="Admin Office"/>
    <s v="Greta Peterson"/>
  </r>
  <r>
    <s v="5000 - Salaries &amp; Wages"/>
    <s v="Journal"/>
    <x v="41"/>
    <s v="JE648"/>
    <m/>
    <x v="3616"/>
    <n v="585.44000000000005"/>
    <m/>
    <s v="CSBG - Community Service Block Grant"/>
    <x v="0"/>
    <s v="Admin Office"/>
    <s v="Sharon Forman"/>
  </r>
  <r>
    <s v="5000 - Salaries &amp; Wages"/>
    <s v="Journal"/>
    <x v="41"/>
    <s v="JE648"/>
    <m/>
    <x v="3686"/>
    <n v="919.75"/>
    <m/>
    <s v="HS - Head Start"/>
    <x v="12"/>
    <s v="- No Location -"/>
    <s v="Ruth Amankona"/>
  </r>
  <r>
    <s v="5000 - Salaries &amp; Wages"/>
    <s v="Journal"/>
    <x v="41"/>
    <s v="JE648"/>
    <m/>
    <x v="3687"/>
    <n v="840"/>
    <m/>
    <s v="HS - Head Start"/>
    <x v="12"/>
    <s v="- No Location -"/>
    <s v="Regina McCall"/>
  </r>
  <r>
    <s v="5000 - Salaries &amp; Wages"/>
    <s v="Journal"/>
    <x v="41"/>
    <s v="JE648"/>
    <m/>
    <x v="3688"/>
    <n v="1330"/>
    <m/>
    <s v="HS - Head Start"/>
    <x v="12"/>
    <s v="- No Location -"/>
    <s v="Bouchra Benachir"/>
  </r>
  <r>
    <s v="5000 - Salaries &amp; Wages"/>
    <s v="Journal"/>
    <x v="41"/>
    <s v="JE648"/>
    <m/>
    <x v="3680"/>
    <n v="68.95"/>
    <m/>
    <s v="Mt Holly Schools"/>
    <x v="15"/>
    <s v="- No Location -"/>
    <s v="Bonnie Sheipe-Warthen"/>
  </r>
  <r>
    <s v="5000 - Salaries &amp; Wages"/>
    <s v="Journal"/>
    <x v="41"/>
    <s v="JE648"/>
    <m/>
    <x v="3626"/>
    <n v="29.28"/>
    <m/>
    <s v="CCYC - Community Council of Young Children"/>
    <x v="22"/>
    <s v="Admin Office"/>
    <s v="Gary Mease"/>
  </r>
  <r>
    <s v="5000 - Salaries &amp; Wages"/>
    <s v="Journal"/>
    <x v="41"/>
    <s v="JE648"/>
    <m/>
    <x v="3638"/>
    <n v="343.36"/>
    <m/>
    <s v="EHS - Early Head Start"/>
    <x v="6"/>
    <s v="Admin Office"/>
    <s v="Ruben Johnson"/>
  </r>
  <r>
    <s v="5000 - Salaries &amp; Wages"/>
    <s v="Journal"/>
    <x v="41"/>
    <s v="JE648"/>
    <m/>
    <x v="3689"/>
    <n v="1354.3"/>
    <m/>
    <s v="HS - Head Start"/>
    <x v="12"/>
    <s v="- No Location -"/>
    <s v="Megan Rodrigues"/>
  </r>
  <r>
    <s v="5000 - Salaries &amp; Wages"/>
    <s v="Journal"/>
    <x v="41"/>
    <s v="JE648"/>
    <m/>
    <x v="3690"/>
    <n v="643.79999999999995"/>
    <m/>
    <s v="HS - Head Start"/>
    <x v="12"/>
    <s v="- No Location -"/>
    <s v="Dayon Messam"/>
  </r>
  <r>
    <s v="5000 - Salaries &amp; Wages"/>
    <s v="Journal"/>
    <x v="41"/>
    <s v="JE648"/>
    <m/>
    <x v="3691"/>
    <n v="973.44"/>
    <m/>
    <s v="HS - Head Start"/>
    <x v="12"/>
    <s v="- No Location -"/>
    <s v="Courtney Farina"/>
  </r>
  <r>
    <s v="5000 - Salaries &amp; Wages"/>
    <s v="Journal"/>
    <x v="41"/>
    <s v="JE648"/>
    <m/>
    <x v="3692"/>
    <n v="1302.42"/>
    <m/>
    <s v="HS - Head Start"/>
    <x v="12"/>
    <s v="- No Location -"/>
    <s v="Bobby Johnson"/>
  </r>
  <r>
    <s v="5000 - Salaries &amp; Wages"/>
    <s v="Journal"/>
    <x v="41"/>
    <s v="JE648"/>
    <m/>
    <x v="3693"/>
    <n v="387.78"/>
    <m/>
    <s v="Mt Holly Schools"/>
    <x v="15"/>
    <s v="- No Location -"/>
    <s v="Rabiah Mohamed-Azam"/>
  </r>
  <r>
    <s v="5000 - Salaries &amp; Wages"/>
    <s v="Journal"/>
    <x v="41"/>
    <s v="JE648"/>
    <m/>
    <x v="3694"/>
    <n v="387.45"/>
    <m/>
    <s v="LiHeap - Low Income Home Energy Assistance Program"/>
    <x v="2"/>
    <s v="- No Location -"/>
    <s v="Shirley Matthews"/>
  </r>
  <r>
    <s v="5000 - Salaries &amp; Wages"/>
    <s v="Journal"/>
    <x v="41"/>
    <s v="JE648"/>
    <m/>
    <x v="3624"/>
    <n v="64.62"/>
    <m/>
    <s v="HF - Healthy Families"/>
    <x v="5"/>
    <s v="Admin Office"/>
    <s v="Amie Sharer"/>
  </r>
  <r>
    <s v="5000 - Salaries &amp; Wages"/>
    <s v="Journal"/>
    <x v="41"/>
    <s v="JE648"/>
    <m/>
    <x v="3695"/>
    <n v="858.2"/>
    <m/>
    <s v="EHS - Early Head Start"/>
    <x v="6"/>
    <s v="- No Location -"/>
    <s v="Lucy Couvertier"/>
  </r>
  <r>
    <s v="5000 - Salaries &amp; Wages"/>
    <s v="Journal"/>
    <x v="41"/>
    <s v="JE648"/>
    <m/>
    <x v="3696"/>
    <n v="950"/>
    <m/>
    <s v="HS - Head Start"/>
    <x v="12"/>
    <s v="- No Location -"/>
    <s v="Mark Wolf"/>
  </r>
  <r>
    <s v="5000 - Salaries &amp; Wages"/>
    <s v="Journal"/>
    <x v="41"/>
    <s v="JE648"/>
    <m/>
    <x v="3697"/>
    <n v="848.23"/>
    <m/>
    <s v="CCFP - Child Care Food Program"/>
    <x v="24"/>
    <s v="- No Location -"/>
    <s v="Patricia Joyce"/>
  </r>
  <r>
    <s v="5000 - Salaries &amp; Wages"/>
    <s v="Journal"/>
    <x v="41"/>
    <s v="JE648"/>
    <m/>
    <x v="3698"/>
    <n v="332.23"/>
    <m/>
    <s v="HS - Head Start"/>
    <x v="12"/>
    <s v="- No Location -"/>
    <s v="Andrew Stellwag"/>
  </r>
  <r>
    <s v="5000 - Salaries &amp; Wages"/>
    <s v="Journal"/>
    <x v="41"/>
    <s v="JE648"/>
    <m/>
    <x v="3699"/>
    <n v="1326.71"/>
    <m/>
    <s v="HS - Head Start"/>
    <x v="12"/>
    <s v="- No Location -"/>
    <s v="Jennifer Jones"/>
  </r>
  <r>
    <s v="5000 - Salaries &amp; Wages"/>
    <s v="Journal"/>
    <x v="41"/>
    <s v="JE648"/>
    <m/>
    <x v="3700"/>
    <n v="843"/>
    <m/>
    <s v="CCFP - Child Care Food Program"/>
    <x v="24"/>
    <s v="- No Location -"/>
    <s v="Deniz Genc"/>
  </r>
  <r>
    <s v="5000 - Salaries &amp; Wages"/>
    <s v="Journal"/>
    <x v="41"/>
    <s v="JE648"/>
    <m/>
    <x v="3626"/>
    <n v="104.59"/>
    <m/>
    <s v="EHS - Early Head Start"/>
    <x v="6"/>
    <s v="Admin Office"/>
    <s v="Gary Mease"/>
  </r>
  <r>
    <s v="5000 - Salaries &amp; Wages"/>
    <s v="Journal"/>
    <x v="41"/>
    <s v="JE648"/>
    <m/>
    <x v="3701"/>
    <n v="1368.86"/>
    <m/>
    <s v="HF - Healthy Families"/>
    <x v="5"/>
    <s v="- No Location -"/>
    <s v="Bridgett Pollard"/>
  </r>
  <r>
    <s v="5000 - Salaries &amp; Wages"/>
    <s v="Journal"/>
    <x v="41"/>
    <s v="JE648"/>
    <m/>
    <x v="3642"/>
    <n v="1003.91"/>
    <m/>
    <s v="CCR&amp;R - Child Care Resource &amp; Referral"/>
    <x v="30"/>
    <s v="- No Location -"/>
    <s v="Sue Fenick"/>
  </r>
  <r>
    <s v="5000 - Salaries &amp; Wages"/>
    <s v="Journal"/>
    <x v="41"/>
    <s v="JE648"/>
    <m/>
    <x v="3702"/>
    <n v="672"/>
    <m/>
    <s v="HS - Head Start"/>
    <x v="12"/>
    <s v="- No Location -"/>
    <s v="Erica Rice"/>
  </r>
  <r>
    <s v="5000 - Salaries &amp; Wages"/>
    <s v="Journal"/>
    <x v="41"/>
    <s v="JE648"/>
    <m/>
    <x v="3626"/>
    <n v="330.5"/>
    <m/>
    <s v="CCR&amp;R - Child Care Resource &amp; Referral"/>
    <x v="18"/>
    <s v="Admin Office"/>
    <s v="Gary Mease"/>
  </r>
  <r>
    <s v="5000 - Salaries &amp; Wages"/>
    <s v="Journal"/>
    <x v="41"/>
    <s v="JE648"/>
    <m/>
    <x v="3703"/>
    <n v="840"/>
    <m/>
    <s v="CCFP - Child Care Food Program"/>
    <x v="24"/>
    <s v="- No Location -"/>
    <s v="Samarjit Sharma"/>
  </r>
  <r>
    <s v="5000 - Salaries &amp; Wages"/>
    <s v="Journal"/>
    <x v="41"/>
    <s v="JE648"/>
    <m/>
    <x v="3626"/>
    <n v="62.75"/>
    <m/>
    <s v="Mt Holly Schools"/>
    <x v="15"/>
    <s v="Admin Office"/>
    <s v="Gary Mease"/>
  </r>
  <r>
    <s v="5000 - Salaries &amp; Wages"/>
    <s v="Journal"/>
    <x v="41"/>
    <s v="JE648"/>
    <m/>
    <x v="3609"/>
    <n v="99.27"/>
    <m/>
    <s v="HF - Healthy Families"/>
    <x v="4"/>
    <s v="Admin Office"/>
    <s v="Janessa Rivera"/>
  </r>
  <r>
    <s v="5000 - Salaries &amp; Wages"/>
    <s v="Journal"/>
    <x v="41"/>
    <s v="JE648"/>
    <m/>
    <x v="3634"/>
    <n v="916.76"/>
    <m/>
    <s v="CCYC - Community Council of Young Children"/>
    <x v="22"/>
    <s v="- No Location -"/>
    <s v="Antoine Nelson"/>
  </r>
  <r>
    <s v="5000 - Salaries &amp; Wages"/>
    <s v="Journal"/>
    <x v="41"/>
    <s v="JE648"/>
    <m/>
    <x v="3704"/>
    <n v="918.19"/>
    <m/>
    <s v="CSBG - Community Service Block Grant"/>
    <x v="0"/>
    <s v="- No Location -"/>
    <s v="Gerlini Garrido"/>
  </r>
  <r>
    <s v="5000 - Salaries &amp; Wages"/>
    <s v="Journal"/>
    <x v="41"/>
    <s v="JE648"/>
    <m/>
    <x v="3705"/>
    <n v="1330"/>
    <m/>
    <s v="HS - Head Start"/>
    <x v="12"/>
    <s v="- No Location -"/>
    <s v="Tawanna Best"/>
  </r>
  <r>
    <s v="5000 - Salaries &amp; Wages"/>
    <s v="Journal"/>
    <x v="41"/>
    <s v="JE648"/>
    <m/>
    <x v="3609"/>
    <n v="222.57"/>
    <m/>
    <s v="CCR&amp;R - Child Care Resource &amp; Referral"/>
    <x v="18"/>
    <s v="Admin Office"/>
    <s v="Janessa Rivera"/>
  </r>
  <r>
    <s v="5000 - Salaries &amp; Wages"/>
    <s v="Journal"/>
    <x v="41"/>
    <s v="JE648"/>
    <m/>
    <x v="3680"/>
    <n v="68.95"/>
    <m/>
    <s v="Edgewater Park"/>
    <x v="29"/>
    <s v="- No Location -"/>
    <s v="Bonnie Sheipe-Warthen"/>
  </r>
  <r>
    <s v="5000 - Salaries &amp; Wages"/>
    <s v="Journal"/>
    <x v="41"/>
    <s v="JE648"/>
    <m/>
    <x v="3706"/>
    <n v="1723.47"/>
    <m/>
    <s v="CCR&amp;R - Child Care Resource &amp; Referral"/>
    <x v="27"/>
    <s v="- No Location -"/>
    <s v="Kristin Mayes"/>
  </r>
  <r>
    <s v="5000 - Salaries &amp; Wages"/>
    <s v="Journal"/>
    <x v="41"/>
    <s v="JE648"/>
    <m/>
    <x v="3707"/>
    <n v="855"/>
    <m/>
    <s v="HS - Head Start"/>
    <x v="12"/>
    <s v="- No Location -"/>
    <s v="Tara Cavanagh"/>
  </r>
  <r>
    <s v="5000 - Salaries &amp; Wages"/>
    <s v="Journal"/>
    <x v="41"/>
    <s v="JE648"/>
    <m/>
    <x v="3708"/>
    <n v="392"/>
    <m/>
    <s v="HS - Head Start"/>
    <x v="12"/>
    <s v="- No Location -"/>
    <s v="Kelly Marquis"/>
  </r>
  <r>
    <s v="5000 - Salaries &amp; Wages"/>
    <s v="Journal"/>
    <x v="41"/>
    <s v="JE648"/>
    <m/>
    <x v="3676"/>
    <n v="198.5"/>
    <m/>
    <s v="Edgewater Park"/>
    <x v="29"/>
    <s v="- No Location -"/>
    <s v="LOIS BOND"/>
  </r>
  <r>
    <s v="5000 - Salaries &amp; Wages"/>
    <s v="Journal"/>
    <x v="41"/>
    <s v="JE648"/>
    <m/>
    <x v="3709"/>
    <n v="468.37"/>
    <m/>
    <s v="EHS - Early Head Start"/>
    <x v="6"/>
    <s v="Admin Office"/>
    <s v="Sharon Forman"/>
  </r>
  <r>
    <s v="5000 - Salaries &amp; Wages"/>
    <s v="Journal"/>
    <x v="41"/>
    <s v="JE648"/>
    <m/>
    <x v="3710"/>
    <n v="943.19"/>
    <m/>
    <s v="CCR&amp;R - Child Care Resource &amp; Referral"/>
    <x v="28"/>
    <s v="- No Location -"/>
    <s v="Victoria Reger"/>
  </r>
  <r>
    <s v="5000 - Salaries &amp; Wages"/>
    <s v="Journal"/>
    <x v="41"/>
    <s v="JE648"/>
    <m/>
    <x v="3711"/>
    <n v="928.32"/>
    <m/>
    <s v="CCR&amp;R - Child Care Resource &amp; Referral"/>
    <x v="28"/>
    <s v="- No Location -"/>
    <s v="Devita Smith"/>
  </r>
  <r>
    <s v="5000 - Salaries &amp; Wages"/>
    <s v="Journal"/>
    <x v="41"/>
    <s v="JE648"/>
    <m/>
    <x v="3712"/>
    <n v="1372.46"/>
    <m/>
    <s v="CCR&amp;R - Child Care Resource &amp; Referral"/>
    <x v="30"/>
    <s v="- No Location -"/>
    <s v="Christine Morrison"/>
  </r>
  <r>
    <s v="5000 - Salaries &amp; Wages"/>
    <s v="Journal"/>
    <x v="41"/>
    <s v="JE648"/>
    <m/>
    <x v="3641"/>
    <n v="8.02"/>
    <m/>
    <s v="HF - Healthy Families"/>
    <x v="21"/>
    <s v="Admin Office"/>
    <s v="Robert Mayfield"/>
  </r>
  <r>
    <s v="5000 - Salaries &amp; Wages"/>
    <s v="Journal"/>
    <x v="41"/>
    <s v="JE648"/>
    <m/>
    <x v="3698"/>
    <n v="674.54"/>
    <m/>
    <s v="EHS - Early Head Start"/>
    <x v="6"/>
    <s v="- No Location -"/>
    <s v="Andrew Stellwag"/>
  </r>
  <r>
    <s v="5000 - Salaries &amp; Wages"/>
    <s v="Journal"/>
    <x v="41"/>
    <s v="JE648"/>
    <m/>
    <x v="3713"/>
    <n v="148.78"/>
    <m/>
    <s v="EHS - Early Head Start"/>
    <x v="6"/>
    <s v="- No Location -"/>
    <s v="Tammy Joyce"/>
  </r>
  <r>
    <s v="5000 - Salaries &amp; Wages"/>
    <s v="Journal"/>
    <x v="41"/>
    <s v="JE648"/>
    <m/>
    <x v="3714"/>
    <n v="8914.69"/>
    <m/>
    <m/>
    <x v="10"/>
    <s v="- No Location -"/>
    <m/>
  </r>
  <r>
    <s v="5000 - Salaries &amp; Wages"/>
    <s v="Journal"/>
    <x v="41"/>
    <s v="JE648"/>
    <m/>
    <x v="3715"/>
    <n v="939.55"/>
    <m/>
    <s v="CCR&amp;R - Child Care Resource &amp; Referral"/>
    <x v="28"/>
    <s v="- No Location -"/>
    <s v="Heather Coleman"/>
  </r>
  <r>
    <s v="5000 - Salaries &amp; Wages"/>
    <s v="Journal"/>
    <x v="41"/>
    <s v="JE648"/>
    <m/>
    <x v="3716"/>
    <n v="822"/>
    <m/>
    <s v="HS - Head Start"/>
    <x v="12"/>
    <s v="- No Location -"/>
    <s v="Louthel Tucker"/>
  </r>
  <r>
    <s v="5000 - Salaries &amp; Wages"/>
    <s v="Journal"/>
    <x v="41"/>
    <s v="JE648"/>
    <m/>
    <x v="3717"/>
    <n v="840"/>
    <m/>
    <s v="HS - Head Start"/>
    <x v="12"/>
    <s v="- No Location -"/>
    <s v="Kayla Brito"/>
  </r>
  <r>
    <s v="5000 - Salaries &amp; Wages"/>
    <s v="Journal"/>
    <x v="41"/>
    <s v="JE648"/>
    <m/>
    <x v="3624"/>
    <n v="64.39"/>
    <m/>
    <s v="CCYC - Community Council of Young Children"/>
    <x v="22"/>
    <s v="Admin Office"/>
    <s v="Amie Sharer"/>
  </r>
  <r>
    <s v="5000 - Salaries &amp; Wages"/>
    <s v="Journal"/>
    <x v="41"/>
    <s v="JE648"/>
    <m/>
    <x v="3718"/>
    <n v="1144.1199999999999"/>
    <m/>
    <s v="HS - Head Start"/>
    <x v="12"/>
    <s v="- No Location -"/>
    <s v="Keshia Flewellen"/>
  </r>
  <r>
    <s v="5000 - Salaries &amp; Wages"/>
    <s v="Journal"/>
    <x v="41"/>
    <s v="JE648"/>
    <m/>
    <x v="3719"/>
    <n v="719.83"/>
    <m/>
    <s v="HS - Head Start"/>
    <x v="12"/>
    <s v="- No Location -"/>
    <s v="Jennifer Nagy"/>
  </r>
  <r>
    <s v="5000 - Salaries &amp; Wages"/>
    <s v="Journal"/>
    <x v="41"/>
    <s v="JE648"/>
    <m/>
    <x v="3685"/>
    <n v="685.8"/>
    <m/>
    <s v="HS - Head Start"/>
    <x v="12"/>
    <s v="Admin Office"/>
    <s v="Greta Peterson"/>
  </r>
  <r>
    <s v="5000 - Salaries &amp; Wages"/>
    <s v="Journal"/>
    <x v="41"/>
    <s v="JE648"/>
    <m/>
    <x v="3624"/>
    <n v="26.89"/>
    <m/>
    <s v="HPRP2 - Homeless Prevention Rapid Rehousing"/>
    <x v="8"/>
    <s v="Admin Office"/>
    <s v="Amie Sharer"/>
  </r>
  <r>
    <s v="5000 - Salaries &amp; Wages"/>
    <s v="Journal"/>
    <x v="41"/>
    <s v="JE648"/>
    <m/>
    <x v="3664"/>
    <n v="1006.15"/>
    <m/>
    <s v="CSBG - Community Service Block Grant"/>
    <x v="17"/>
    <s v="Admin Office"/>
    <s v="Manvir Gill"/>
  </r>
  <r>
    <s v="5000 - Salaries &amp; Wages"/>
    <s v="Journal"/>
    <x v="41"/>
    <s v="JE648"/>
    <m/>
    <x v="3720"/>
    <n v="1274.17"/>
    <m/>
    <s v="HS - Head Start"/>
    <x v="12"/>
    <s v="- No Location -"/>
    <s v="Bibiana Arreguin"/>
  </r>
  <r>
    <s v="5000 - Salaries &amp; Wages"/>
    <s v="Journal"/>
    <x v="41"/>
    <s v="JE648"/>
    <m/>
    <x v="3721"/>
    <n v="600"/>
    <m/>
    <s v="HS - Head Start"/>
    <x v="12"/>
    <s v="- No Location -"/>
    <s v="Syrena Moss"/>
  </r>
  <r>
    <s v="5000 - Salaries &amp; Wages"/>
    <s v="Journal"/>
    <x v="41"/>
    <s v="JE648"/>
    <m/>
    <x v="3685"/>
    <n v="71.44"/>
    <m/>
    <s v="USF - Universal Service Fund"/>
    <x v="9"/>
    <s v="Admin Office"/>
    <s v="Greta Peterson"/>
  </r>
  <r>
    <s v="5000 - Salaries &amp; Wages"/>
    <s v="Journal"/>
    <x v="41"/>
    <s v="JE648"/>
    <m/>
    <x v="3609"/>
    <n v="1015.4"/>
    <m/>
    <s v="CCYC - Community Council of Young Children"/>
    <x v="22"/>
    <s v="Admin Office"/>
    <s v="Janessa Rivera"/>
  </r>
  <r>
    <s v="5000 - Salaries &amp; Wages"/>
    <s v="Journal"/>
    <x v="41"/>
    <s v="JE648"/>
    <m/>
    <x v="3672"/>
    <n v="377.68"/>
    <m/>
    <s v="Mt Holly Schools"/>
    <x v="15"/>
    <s v="- No Location -"/>
    <s v="Christiana Buffett"/>
  </r>
  <r>
    <s v="5000 - Salaries &amp; Wages"/>
    <s v="Journal"/>
    <x v="41"/>
    <s v="JE648"/>
    <m/>
    <x v="3681"/>
    <n v="99.18"/>
    <m/>
    <s v="HF - Healthy Families"/>
    <x v="21"/>
    <s v="- No Location -"/>
    <s v="Claire Garner"/>
  </r>
  <r>
    <s v="5000 - Salaries &amp; Wages"/>
    <s v="Journal"/>
    <x v="41"/>
    <s v="JE648"/>
    <m/>
    <x v="3632"/>
    <n v="925.17"/>
    <m/>
    <s v="HS - Head Start"/>
    <x v="12"/>
    <s v="- No Location -"/>
    <s v="Michelle Horan"/>
  </r>
  <r>
    <s v="5000 - Salaries &amp; Wages"/>
    <s v="Journal"/>
    <x v="41"/>
    <s v="JE648"/>
    <m/>
    <x v="3722"/>
    <n v="846"/>
    <m/>
    <s v="HS - Head Start"/>
    <x v="12"/>
    <s v="- No Location -"/>
    <s v="Carolyn Weston"/>
  </r>
  <r>
    <s v="5000 - Salaries &amp; Wages"/>
    <s v="Journal"/>
    <x v="41"/>
    <s v="JE648"/>
    <m/>
    <x v="3652"/>
    <n v="220.71"/>
    <m/>
    <s v="HPRP2 - Homeless Prevention Rapid Rehousing"/>
    <x v="8"/>
    <s v="- No Location -"/>
    <s v="Denise Cacalori"/>
  </r>
  <r>
    <s v="5000 - Salaries &amp; Wages"/>
    <s v="Journal"/>
    <x v="41"/>
    <s v="JE648"/>
    <m/>
    <x v="3699"/>
    <n v="1130.1600000000001"/>
    <m/>
    <s v="Mt Holly Schools"/>
    <x v="15"/>
    <s v="- No Location -"/>
    <s v="Jennifer Jones"/>
  </r>
  <r>
    <s v="5000 - Salaries &amp; Wages"/>
    <s v="Journal"/>
    <x v="41"/>
    <s v="JE648"/>
    <m/>
    <x v="3723"/>
    <n v="840.39"/>
    <m/>
    <s v="EHS - Early Head Start"/>
    <x v="6"/>
    <s v="- No Location -"/>
    <s v="Nina Holmes"/>
  </r>
  <r>
    <s v="5000 - Salaries &amp; Wages"/>
    <s v="Journal"/>
    <x v="41"/>
    <s v="JE648"/>
    <m/>
    <x v="3664"/>
    <n v="185.26"/>
    <m/>
    <s v="EHS - Early Head Start"/>
    <x v="6"/>
    <s v="Admin Office"/>
    <s v="Manvir Gill"/>
  </r>
  <r>
    <s v="5000 - Salaries &amp; Wages"/>
    <s v="Journal"/>
    <x v="41"/>
    <s v="JE648"/>
    <m/>
    <x v="3724"/>
    <n v="1488.45"/>
    <m/>
    <s v="CCR&amp;R - Child Care Resource &amp; Referral"/>
    <x v="28"/>
    <s v="- No Location -"/>
    <s v="Bonita Jackson"/>
  </r>
  <r>
    <s v="5000 - Salaries &amp; Wages"/>
    <s v="Journal"/>
    <x v="41"/>
    <s v="JE648"/>
    <m/>
    <x v="3725"/>
    <n v="987"/>
    <m/>
    <s v="HS - Head Start"/>
    <x v="12"/>
    <s v="- No Location -"/>
    <s v="Kymberlee Brower"/>
  </r>
  <r>
    <s v="5000 - Salaries &amp; Wages"/>
    <s v="Journal"/>
    <x v="41"/>
    <s v="JE648"/>
    <m/>
    <x v="3726"/>
    <n v="843"/>
    <m/>
    <s v="HS - Head Start"/>
    <x v="12"/>
    <s v="- No Location -"/>
    <s v="Elexis Shaffer"/>
  </r>
  <r>
    <s v="5000 - Salaries &amp; Wages"/>
    <s v="Journal"/>
    <x v="41"/>
    <s v="JE648"/>
    <m/>
    <x v="3676"/>
    <n v="198.5"/>
    <m/>
    <s v="Mt Holly Schools"/>
    <x v="15"/>
    <s v="- No Location -"/>
    <s v="LOIS BOND"/>
  </r>
  <r>
    <s v="5000 - Salaries &amp; Wages"/>
    <s v="Journal"/>
    <x v="41"/>
    <s v="JE648"/>
    <m/>
    <x v="3727"/>
    <n v="840"/>
    <m/>
    <s v="HS - Head Start"/>
    <x v="12"/>
    <s v="- No Location -"/>
    <s v="May Elkady"/>
  </r>
  <r>
    <s v="5000 - Salaries &amp; Wages"/>
    <s v="Journal"/>
    <x v="41"/>
    <s v="JE648"/>
    <m/>
    <x v="3728"/>
    <n v="910"/>
    <m/>
    <s v="HS - Head Start"/>
    <x v="12"/>
    <s v="- No Location -"/>
    <s v="Matthew Ditmar"/>
  </r>
  <r>
    <s v="5000 - Salaries &amp; Wages"/>
    <s v="Journal"/>
    <x v="41"/>
    <s v="JE648"/>
    <m/>
    <x v="3650"/>
    <n v="292.39999999999998"/>
    <m/>
    <s v="CCR&amp;R - Child Care Resource &amp; Referral"/>
    <x v="18"/>
    <s v="Admin Office"/>
    <s v="Darshpreet Thind"/>
  </r>
  <r>
    <s v="5000 - Salaries &amp; Wages"/>
    <s v="Journal"/>
    <x v="41"/>
    <s v="JE648"/>
    <m/>
    <x v="3729"/>
    <n v="1475.17"/>
    <m/>
    <s v="HF - Healthy Families"/>
    <x v="4"/>
    <s v="- No Location -"/>
    <s v="Elizabeth Boehmke"/>
  </r>
  <r>
    <s v="5000 - Salaries &amp; Wages"/>
    <s v="Journal"/>
    <x v="41"/>
    <s v="JE648"/>
    <m/>
    <x v="3624"/>
    <n v="140.08000000000001"/>
    <m/>
    <s v="EHS - Early Head Start"/>
    <x v="6"/>
    <s v="Admin Office"/>
    <s v="Amie Sharer"/>
  </r>
  <r>
    <s v="5000 - Salaries &amp; Wages"/>
    <s v="Journal"/>
    <x v="41"/>
    <s v="JE648"/>
    <m/>
    <x v="3730"/>
    <n v="364.17"/>
    <m/>
    <s v="Edgewater Park"/>
    <x v="29"/>
    <s v="- No Location -"/>
    <s v="ISATA BAH"/>
  </r>
  <r>
    <s v="5000 - Salaries &amp; Wages"/>
    <s v="Journal"/>
    <x v="41"/>
    <s v="JE648"/>
    <m/>
    <x v="3731"/>
    <n v="950.06"/>
    <m/>
    <s v="HS - Head Start"/>
    <x v="12"/>
    <s v="- No Location -"/>
    <s v="Maria Figueroa"/>
  </r>
  <r>
    <s v="5000 - Salaries &amp; Wages"/>
    <s v="Journal"/>
    <x v="41"/>
    <s v="JE648"/>
    <m/>
    <x v="3732"/>
    <n v="1410.94"/>
    <m/>
    <s v="HF - Healthy Families"/>
    <x v="5"/>
    <s v="- No Location -"/>
    <s v="Ann Drennon"/>
  </r>
  <r>
    <s v="5000 - Salaries &amp; Wages"/>
    <s v="Journal"/>
    <x v="41"/>
    <s v="JE648"/>
    <m/>
    <x v="3733"/>
    <n v="1330"/>
    <m/>
    <s v="HS - Head Start"/>
    <x v="12"/>
    <s v="- No Location -"/>
    <s v="Tugce Ozel"/>
  </r>
  <r>
    <s v="5000 - Salaries &amp; Wages"/>
    <s v="Journal"/>
    <x v="41"/>
    <s v="JE648"/>
    <m/>
    <x v="3734"/>
    <n v="1141.3499999999999"/>
    <m/>
    <s v="Edgewater Park"/>
    <x v="29"/>
    <s v="- No Location -"/>
    <s v="Michelle DeAngelis"/>
  </r>
  <r>
    <s v="5000 - Salaries &amp; Wages"/>
    <s v="Journal"/>
    <x v="41"/>
    <s v="JE648"/>
    <m/>
    <x v="3684"/>
    <n v="386.4"/>
    <m/>
    <s v="Edgewater Park"/>
    <x v="29"/>
    <s v="- No Location -"/>
    <s v="Hafize Firat"/>
  </r>
  <r>
    <s v="5000 - Salaries &amp; Wages"/>
    <s v="Journal"/>
    <x v="41"/>
    <s v="JE648"/>
    <m/>
    <x v="3735"/>
    <n v="950"/>
    <m/>
    <s v="HS - Head Start"/>
    <x v="12"/>
    <s v="- No Location -"/>
    <s v="Stephanie Johnson"/>
  </r>
  <r>
    <s v="5000 - Salaries &amp; Wages"/>
    <s v="Journal"/>
    <x v="41"/>
    <s v="JE648"/>
    <m/>
    <x v="3736"/>
    <n v="950"/>
    <m/>
    <s v="HS - Head Start"/>
    <x v="12"/>
    <s v="- No Location -"/>
    <s v="Ozlem Yigit"/>
  </r>
  <r>
    <s v="5000 - Salaries &amp; Wages"/>
    <s v="Journal"/>
    <x v="41"/>
    <s v="JE648"/>
    <m/>
    <x v="3685"/>
    <n v="285.75"/>
    <m/>
    <s v="CCR&amp;R - Child Care Resource &amp; Referral"/>
    <x v="18"/>
    <s v="Admin Office"/>
    <s v="Greta Peterson"/>
  </r>
  <r>
    <s v="5000 - Salaries &amp; Wages"/>
    <s v="Journal"/>
    <x v="41"/>
    <s v="JE648"/>
    <m/>
    <x v="3639"/>
    <n v="74.400000000000006"/>
    <m/>
    <s v="USF - Universal Service Fund"/>
    <x v="9"/>
    <s v="Admin Office"/>
    <s v="Kyle Edwards"/>
  </r>
  <r>
    <s v="5000 - Salaries &amp; Wages"/>
    <s v="Journal"/>
    <x v="41"/>
    <s v="JE648"/>
    <m/>
    <x v="3737"/>
    <n v="920.89"/>
    <m/>
    <s v="CCR&amp;R - Child Care Resource &amp; Referral"/>
    <x v="30"/>
    <s v="- No Location -"/>
    <s v="Vivyan Saloka"/>
  </r>
  <r>
    <s v="5000 - Salaries &amp; Wages"/>
    <s v="Journal"/>
    <x v="41"/>
    <s v="JE648"/>
    <m/>
    <x v="3599"/>
    <n v="2044.34"/>
    <m/>
    <s v="HS - Head Start"/>
    <x v="12"/>
    <s v="- No Location -"/>
    <s v="Jill Rickards"/>
  </r>
  <r>
    <s v="5000 - Salaries &amp; Wages"/>
    <s v="Journal"/>
    <x v="41"/>
    <s v="JE648"/>
    <m/>
    <x v="3665"/>
    <n v="211.81"/>
    <m/>
    <s v="USF - Universal Service Fund"/>
    <x v="9"/>
    <s v="- No Location -"/>
    <s v="Quamillah Nelson"/>
  </r>
  <r>
    <s v="5000 - Salaries &amp; Wages"/>
    <s v="Journal"/>
    <x v="41"/>
    <s v="JE648"/>
    <m/>
    <x v="3657"/>
    <n v="176.08"/>
    <m/>
    <s v="HF - Healthy Families"/>
    <x v="5"/>
    <s v="- No Location -"/>
    <s v="Sheila Hughes"/>
  </r>
  <r>
    <s v="5000 - Salaries &amp; Wages"/>
    <s v="Journal"/>
    <x v="41"/>
    <s v="JE648"/>
    <m/>
    <x v="3738"/>
    <n v="485.19"/>
    <m/>
    <s v="CSBG - Community Service Block Grant"/>
    <x v="0"/>
    <s v="- No Location -"/>
    <s v="Rovenna Overton"/>
  </r>
  <r>
    <s v="5000 - Salaries &amp; Wages"/>
    <s v="Journal"/>
    <x v="41"/>
    <s v="JE648"/>
    <m/>
    <x v="3657"/>
    <n v="894.92"/>
    <m/>
    <s v="CSBG - Community Service Block Grant"/>
    <x v="17"/>
    <s v="- No Location -"/>
    <s v="Sheila Hughes"/>
  </r>
  <r>
    <s v="5000 - Salaries &amp; Wages"/>
    <s v="Journal"/>
    <x v="41"/>
    <s v="JE648"/>
    <m/>
    <x v="3739"/>
    <n v="849"/>
    <m/>
    <s v="HS - Head Start"/>
    <x v="12"/>
    <s v="- No Location -"/>
    <s v="Sherrita Dunn"/>
  </r>
  <r>
    <s v="5000 - Salaries &amp; Wages"/>
    <s v="Journal"/>
    <x v="41"/>
    <s v="JE648"/>
    <m/>
    <x v="3740"/>
    <n v="2887.9"/>
    <m/>
    <s v="HS - Head Start"/>
    <x v="12"/>
    <s v="- No Location -"/>
    <s v="Natalie Mitchem"/>
  </r>
  <r>
    <s v="5000 - Salaries &amp; Wages"/>
    <s v="Journal"/>
    <x v="41"/>
    <s v="JE648"/>
    <m/>
    <x v="3741"/>
    <n v="1349"/>
    <m/>
    <s v="HS - Head Start"/>
    <x v="12"/>
    <s v="- No Location -"/>
    <s v="Karlie Gore"/>
  </r>
  <r>
    <s v="5000 - Salaries &amp; Wages"/>
    <s v="Journal"/>
    <x v="41"/>
    <s v="JE648"/>
    <m/>
    <x v="3742"/>
    <n v="950"/>
    <m/>
    <s v="HS - Head Start"/>
    <x v="12"/>
    <s v="- No Location -"/>
    <s v="John Baker"/>
  </r>
  <r>
    <s v="5000 - Salaries &amp; Wages"/>
    <s v="Journal"/>
    <x v="41"/>
    <s v="JE648"/>
    <m/>
    <x v="3743"/>
    <n v="997.5"/>
    <m/>
    <s v="HS - Head Start"/>
    <x v="12"/>
    <s v="- No Location -"/>
    <s v="Corinna Harris"/>
  </r>
  <r>
    <s v="5000 - Salaries &amp; Wages"/>
    <s v="Journal"/>
    <x v="41"/>
    <s v="JE648"/>
    <m/>
    <x v="3744"/>
    <n v="840"/>
    <m/>
    <s v="EHS - Early Head Start"/>
    <x v="6"/>
    <s v="- No Location -"/>
    <s v="Katilynn Ditzel"/>
  </r>
  <r>
    <s v="5000 - Salaries &amp; Wages"/>
    <s v="Journal"/>
    <x v="41"/>
    <s v="JE648"/>
    <m/>
    <x v="3745"/>
    <n v="600"/>
    <m/>
    <s v="HS - Head Start"/>
    <x v="12"/>
    <s v="- No Location -"/>
    <s v="Sabrina Manir"/>
  </r>
  <r>
    <s v="5000 - Salaries &amp; Wages"/>
    <s v="Journal"/>
    <x v="41"/>
    <s v="JE648"/>
    <m/>
    <x v="3626"/>
    <n v="941.3"/>
    <m/>
    <s v="HS - Head Start"/>
    <x v="12"/>
    <s v="Admin Office"/>
    <s v="Gary Mease"/>
  </r>
  <r>
    <s v="5000 - Salaries &amp; Wages"/>
    <s v="Journal"/>
    <x v="41"/>
    <s v="JE648"/>
    <m/>
    <x v="3651"/>
    <n v="549.85"/>
    <m/>
    <s v="HS - Head Start"/>
    <x v="12"/>
    <s v="- No Location -"/>
    <s v="Denise Klein"/>
  </r>
  <r>
    <s v="5000 - Salaries &amp; Wages"/>
    <s v="Journal"/>
    <x v="41"/>
    <s v="JE648"/>
    <m/>
    <x v="3730"/>
    <n v="364.17"/>
    <m/>
    <s v="EHS - Early Head Start"/>
    <x v="6"/>
    <s v="- No Location -"/>
    <s v="ISATA BAH"/>
  </r>
  <r>
    <s v="5000 - Salaries &amp; Wages"/>
    <s v="Journal"/>
    <x v="41"/>
    <s v="JE648"/>
    <m/>
    <x v="3638"/>
    <n v="3296.28"/>
    <m/>
    <s v="HS - Head Start"/>
    <x v="12"/>
    <s v="Admin Office"/>
    <s v="Ruben Johnson"/>
  </r>
  <r>
    <s v="5000 - Salaries &amp; Wages"/>
    <s v="Journal"/>
    <x v="41"/>
    <s v="JE648"/>
    <m/>
    <x v="3609"/>
    <n v="182.56"/>
    <m/>
    <s v="HF - Healthy Families"/>
    <x v="5"/>
    <s v="Admin Office"/>
    <s v="Janessa Rivera"/>
  </r>
  <r>
    <s v="5000 - Salaries &amp; Wages"/>
    <s v="Journal"/>
    <x v="41"/>
    <s v="JE648"/>
    <m/>
    <x v="3615"/>
    <n v="85.29"/>
    <m/>
    <s v="CSBG - Community Service Block Grant"/>
    <x v="17"/>
    <s v="Admin Office"/>
    <s v="Francine Taylor"/>
  </r>
  <r>
    <s v="5000 - Salaries &amp; Wages"/>
    <s v="Journal"/>
    <x v="41"/>
    <s v="JE648"/>
    <m/>
    <x v="3641"/>
    <n v="196.38"/>
    <m/>
    <s v="HS - Head Start"/>
    <x v="12"/>
    <s v="Admin Office"/>
    <s v="Robert Mayfield"/>
  </r>
  <r>
    <s v="5000 - Salaries &amp; Wages"/>
    <s v="Journal"/>
    <x v="41"/>
    <s v="JE648"/>
    <m/>
    <x v="3746"/>
    <n v="786"/>
    <m/>
    <s v="CCFP - Child Care Food Program"/>
    <x v="24"/>
    <s v="- No Location -"/>
    <s v="Ranada Dumas"/>
  </r>
  <r>
    <s v="5000 - Salaries &amp; Wages"/>
    <s v="Journal"/>
    <x v="41"/>
    <s v="JE648"/>
    <m/>
    <x v="3747"/>
    <n v="1425.69"/>
    <m/>
    <s v="CCR&amp;R - Child Care Resource &amp; Referral"/>
    <x v="27"/>
    <s v="- No Location -"/>
    <s v="Judith Byrne"/>
  </r>
  <r>
    <s v="5000 - Salaries &amp; Wages"/>
    <s v="Journal"/>
    <x v="41"/>
    <s v="JE648"/>
    <m/>
    <x v="3738"/>
    <n v="350.62"/>
    <m/>
    <s v="HPRP2 - Homeless Prevention Rapid Rehousing"/>
    <x v="8"/>
    <s v="- No Location -"/>
    <s v="Rovenna Overton"/>
  </r>
  <r>
    <s v="5000 - Salaries &amp; Wages"/>
    <s v="Journal"/>
    <x v="41"/>
    <s v="JE648"/>
    <m/>
    <x v="3738"/>
    <n v="789.84"/>
    <m/>
    <s v="LiHeap - Low Income Home Energy Assistance Program"/>
    <x v="2"/>
    <s v="- No Location -"/>
    <s v="Rovenna Overton"/>
  </r>
  <r>
    <s v="5000 - Salaries &amp; Wages"/>
    <s v="Journal"/>
    <x v="41"/>
    <s v="JE648"/>
    <m/>
    <x v="3685"/>
    <n v="71.44"/>
    <m/>
    <s v="LiHeap - Low Income Home Energy Assistance Program"/>
    <x v="2"/>
    <s v="Admin Office"/>
    <s v="Greta Peterson"/>
  </r>
  <r>
    <s v="5000 - Salaries &amp; Wages"/>
    <s v="Journal"/>
    <x v="41"/>
    <s v="JE648"/>
    <m/>
    <x v="3748"/>
    <n v="1322.02"/>
    <m/>
    <s v="EHS - Early Head Start"/>
    <x v="6"/>
    <s v="- No Location -"/>
    <s v="Ayanna Martin"/>
  </r>
  <r>
    <s v="5000 - Salaries &amp; Wages"/>
    <s v="Journal"/>
    <x v="41"/>
    <s v="JE648"/>
    <m/>
    <x v="3693"/>
    <n v="455.22"/>
    <m/>
    <s v="HS - Head Start"/>
    <x v="12"/>
    <s v="- No Location -"/>
    <s v="Rabiah Mohamed-Azam"/>
  </r>
  <r>
    <s v="5000 - Salaries &amp; Wages"/>
    <s v="Journal"/>
    <x v="41"/>
    <s v="JE648"/>
    <m/>
    <x v="3749"/>
    <n v="624"/>
    <m/>
    <s v="HS - Head Start"/>
    <x v="12"/>
    <s v="- No Location -"/>
    <s v="Marie Toussaint -Fontus"/>
  </r>
  <r>
    <s v="5000 - Salaries &amp; Wages"/>
    <s v="Journal"/>
    <x v="41"/>
    <s v="JE648"/>
    <m/>
    <x v="3750"/>
    <n v="1174.5"/>
    <m/>
    <s v="HS - Head Start"/>
    <x v="12"/>
    <s v="- No Location -"/>
    <s v="Jennifer Carley-Price"/>
  </r>
  <r>
    <s v="5000 - Salaries &amp; Wages"/>
    <s v="Journal"/>
    <x v="41"/>
    <s v="JE648"/>
    <m/>
    <x v="3751"/>
    <n v="950"/>
    <m/>
    <s v="HS - Head Start"/>
    <x v="12"/>
    <s v="- No Location -"/>
    <s v="Garry Mitnaul"/>
  </r>
  <r>
    <s v="5000 - Salaries &amp; Wages"/>
    <s v="Journal"/>
    <x v="41"/>
    <s v="JE648"/>
    <m/>
    <x v="3638"/>
    <n v="206.02"/>
    <m/>
    <s v="LiHeap - Low Income Home Energy Assistance Program"/>
    <x v="2"/>
    <s v="Admin Office"/>
    <s v="Ruben Johnson"/>
  </r>
  <r>
    <s v="5000 - Salaries &amp; Wages"/>
    <s v="Journal"/>
    <x v="41"/>
    <s v="JE648"/>
    <m/>
    <x v="3752"/>
    <n v="931.71"/>
    <m/>
    <s v="CCR&amp;R - Child Care Resource &amp; Referral"/>
    <x v="28"/>
    <s v="- No Location -"/>
    <s v="Margo Johnson"/>
  </r>
  <r>
    <s v="5000 - Salaries &amp; Wages"/>
    <s v="Journal"/>
    <x v="41"/>
    <s v="JE648"/>
    <m/>
    <x v="3753"/>
    <n v="840"/>
    <m/>
    <s v="HS - Head Start"/>
    <x v="12"/>
    <s v="- No Location -"/>
    <s v="Laura McRae"/>
  </r>
  <r>
    <s v="5000 - Salaries &amp; Wages"/>
    <s v="Journal"/>
    <x v="41"/>
    <s v="JE648"/>
    <m/>
    <x v="3754"/>
    <n v="1428.41"/>
    <m/>
    <s v="CCR&amp;R - Child Care Resource &amp; Referral"/>
    <x v="27"/>
    <s v="- No Location -"/>
    <s v="Stacy D Cooper-Gindraw"/>
  </r>
  <r>
    <s v="5000 - Salaries &amp; Wages"/>
    <s v="Journal"/>
    <x v="41"/>
    <s v="JE648"/>
    <m/>
    <x v="3755"/>
    <n v="600"/>
    <m/>
    <s v="HS - Head Start"/>
    <x v="12"/>
    <s v="- No Location -"/>
    <s v="Samaka Empson"/>
  </r>
  <r>
    <s v="5000 - Salaries &amp; Wages"/>
    <s v="Journal"/>
    <x v="41"/>
    <s v="JE648"/>
    <m/>
    <x v="3756"/>
    <n v="600"/>
    <m/>
    <s v="HS - Head Start"/>
    <x v="12"/>
    <s v="- No Location -"/>
    <s v="Donna Morgan"/>
  </r>
  <r>
    <s v="5000 - Salaries &amp; Wages"/>
    <s v="Journal"/>
    <x v="41"/>
    <s v="JE648"/>
    <m/>
    <x v="3757"/>
    <n v="906.35"/>
    <m/>
    <s v="HS - Head Start"/>
    <x v="12"/>
    <s v="- No Location -"/>
    <s v="Danielle Jakubowski"/>
  </r>
  <r>
    <s v="5000 - Salaries &amp; Wages"/>
    <s v="Journal"/>
    <x v="41"/>
    <s v="JE648"/>
    <m/>
    <x v="3758"/>
    <n v="910"/>
    <m/>
    <s v="CCFP - Child Care Food Program"/>
    <x v="24"/>
    <s v="- No Location -"/>
    <s v="Ivanette Peterson"/>
  </r>
  <r>
    <s v="5000 - Salaries &amp; Wages"/>
    <s v="Journal"/>
    <x v="41"/>
    <s v="JE648"/>
    <m/>
    <x v="3685"/>
    <n v="171.45"/>
    <m/>
    <s v="CSBG - Community Service Block Grant"/>
    <x v="0"/>
    <s v="Admin Office"/>
    <s v="Greta Peterson"/>
  </r>
  <r>
    <s v="5000 - Salaries &amp; Wages"/>
    <s v="Journal"/>
    <x v="41"/>
    <s v="JE648"/>
    <m/>
    <x v="3759"/>
    <n v="1227.71"/>
    <m/>
    <s v="HS - Head Start"/>
    <x v="12"/>
    <s v="- No Location -"/>
    <s v="Verdina Pryor"/>
  </r>
  <r>
    <s v="5000 - Salaries &amp; Wages"/>
    <s v="Journal"/>
    <x v="41"/>
    <s v="JE648"/>
    <m/>
    <x v="3760"/>
    <n v="843"/>
    <m/>
    <s v="HS - Head Start"/>
    <x v="12"/>
    <s v="- No Location -"/>
    <s v="Sasha Miranda"/>
  </r>
  <r>
    <s v="5000 - Salaries &amp; Wages"/>
    <s v="Journal"/>
    <x v="41"/>
    <s v="JE648"/>
    <m/>
    <x v="3761"/>
    <n v="1291.78"/>
    <m/>
    <s v="EHS - Early Head Start"/>
    <x v="6"/>
    <s v="- No Location -"/>
    <s v="Pantida Wescott"/>
  </r>
  <r>
    <s v="5000 - Salaries &amp; Wages"/>
    <s v="Journal"/>
    <x v="41"/>
    <s v="JE648"/>
    <m/>
    <x v="3762"/>
    <n v="840.23"/>
    <m/>
    <s v="EHS - Early Head Start"/>
    <x v="6"/>
    <s v="- No Location -"/>
    <s v="Heather Toppin"/>
  </r>
  <r>
    <s v="5000 - Salaries &amp; Wages"/>
    <s v="Journal"/>
    <x v="41"/>
    <s v="JE648"/>
    <m/>
    <x v="3664"/>
    <n v="1584.16"/>
    <m/>
    <s v="HS - Head Start"/>
    <x v="12"/>
    <s v="Admin Office"/>
    <s v="Manvir Gill"/>
  </r>
  <r>
    <s v="5000 - Salaries &amp; Wages"/>
    <s v="Journal"/>
    <x v="41"/>
    <s v="JE648"/>
    <m/>
    <x v="3763"/>
    <n v="843"/>
    <m/>
    <s v="CCFP - Child Care Food Program"/>
    <x v="24"/>
    <s v="- No Location -"/>
    <s v="Doris Santana"/>
  </r>
  <r>
    <s v="5000 - Salaries &amp; Wages"/>
    <s v="Journal"/>
    <x v="41"/>
    <s v="JE648"/>
    <m/>
    <x v="3639"/>
    <n v="70.7"/>
    <m/>
    <s v="CCYC - Community Council of Young Children"/>
    <x v="22"/>
    <s v="Admin Office"/>
    <s v="Kyle Edwards"/>
  </r>
  <r>
    <s v="5000 - Salaries &amp; Wages"/>
    <s v="Journal"/>
    <x v="41"/>
    <s v="JE648"/>
    <m/>
    <x v="3626"/>
    <n v="62.77"/>
    <m/>
    <s v="Edgewater Park"/>
    <x v="29"/>
    <s v="Admin Office"/>
    <s v="Gary Mease"/>
  </r>
  <r>
    <s v="5000 - Salaries &amp; Wages"/>
    <s v="Journal"/>
    <x v="41"/>
    <s v="JE648"/>
    <m/>
    <x v="3764"/>
    <n v="840"/>
    <m/>
    <s v="HS - Head Start"/>
    <x v="12"/>
    <s v="- No Location -"/>
    <s v="Yvette Carpenter"/>
  </r>
  <r>
    <s v="5000 - Salaries &amp; Wages"/>
    <s v="Journal"/>
    <x v="41"/>
    <s v="JE648"/>
    <m/>
    <x v="3765"/>
    <n v="289.58999999999997"/>
    <m/>
    <s v="HS - Head Start"/>
    <x v="12"/>
    <s v="- No Location -"/>
    <s v="Patricia Goldwire"/>
  </r>
  <r>
    <s v="5000 - Salaries &amp; Wages"/>
    <s v="Journal"/>
    <x v="41"/>
    <s v="JE648"/>
    <m/>
    <x v="3730"/>
    <n v="855.01"/>
    <m/>
    <s v="HS - Head Start"/>
    <x v="12"/>
    <s v="- No Location -"/>
    <s v="ISATA BAH"/>
  </r>
  <r>
    <s v="5000 - Salaries &amp; Wages"/>
    <s v="Journal"/>
    <x v="41"/>
    <s v="JE648"/>
    <m/>
    <x v="3766"/>
    <n v="840"/>
    <m/>
    <s v="HS - Head Start"/>
    <x v="12"/>
    <s v="- No Location -"/>
    <s v="Doreen Knaupp"/>
  </r>
  <r>
    <s v="5000 - Salaries &amp; Wages"/>
    <s v="Journal"/>
    <x v="41"/>
    <s v="JE648"/>
    <m/>
    <x v="3767"/>
    <n v="840"/>
    <m/>
    <s v="HS - Head Start"/>
    <x v="12"/>
    <s v="- No Location -"/>
    <s v="Kameron Wood"/>
  </r>
  <r>
    <s v="5000 - Salaries &amp; Wages"/>
    <s v="Journal"/>
    <x v="41"/>
    <s v="JE648"/>
    <m/>
    <x v="3768"/>
    <n v="987.44"/>
    <m/>
    <s v="HS - Head Start"/>
    <x v="12"/>
    <s v="- No Location -"/>
    <s v="Janet Leonard"/>
  </r>
  <r>
    <s v="5000 - Salaries &amp; Wages"/>
    <s v="Journal"/>
    <x v="41"/>
    <s v="JE648"/>
    <m/>
    <x v="3765"/>
    <n v="1089.42"/>
    <m/>
    <s v="Edgewater Park"/>
    <x v="29"/>
    <s v="- No Location -"/>
    <s v="Patricia Goldwire"/>
  </r>
  <r>
    <s v="5000 - Salaries &amp; Wages"/>
    <s v="Journal"/>
    <x v="41"/>
    <s v="JE648"/>
    <m/>
    <x v="3769"/>
    <n v="1339.5"/>
    <m/>
    <s v="HS - Head Start"/>
    <x v="12"/>
    <s v="- No Location -"/>
    <s v="Moraima Gonzalez"/>
  </r>
  <r>
    <s v="5000 - Salaries &amp; Wages"/>
    <s v="Journal"/>
    <x v="41"/>
    <s v="JE648"/>
    <m/>
    <x v="3599"/>
    <n v="65.239999999999995"/>
    <m/>
    <s v="Mt Holly Schools"/>
    <x v="15"/>
    <s v="- No Location -"/>
    <s v="Jill Rickards"/>
  </r>
  <r>
    <s v="5000 - Salaries &amp; Wages"/>
    <s v="Journal"/>
    <x v="41"/>
    <s v="JE648"/>
    <m/>
    <x v="3639"/>
    <n v="496"/>
    <m/>
    <s v="CSBG - Community Service Block Grant"/>
    <x v="0"/>
    <s v="Admin Office"/>
    <s v="Kyle Edwards"/>
  </r>
  <r>
    <s v="5000 - Salaries &amp; Wages"/>
    <s v="Journal"/>
    <x v="41"/>
    <s v="JE648"/>
    <m/>
    <x v="3689"/>
    <n v="1153.67"/>
    <m/>
    <s v="Edgewater Park"/>
    <x v="29"/>
    <s v="- No Location -"/>
    <s v="Megan Rodrigues"/>
  </r>
  <r>
    <s v="5000 - Salaries &amp; Wages"/>
    <s v="Journal"/>
    <x v="41"/>
    <s v="JE648"/>
    <m/>
    <x v="3770"/>
    <n v="1015.22"/>
    <m/>
    <s v="CCR&amp;R - Child Care Resource &amp; Referral"/>
    <x v="28"/>
    <s v="- No Location -"/>
    <s v="Janelle Yvette Sample"/>
  </r>
  <r>
    <s v="5000 - Salaries &amp; Wages"/>
    <s v="Journal"/>
    <x v="41"/>
    <s v="JE648"/>
    <m/>
    <x v="3771"/>
    <n v="1197"/>
    <m/>
    <s v="HS - Head Start"/>
    <x v="12"/>
    <s v="- No Location -"/>
    <s v="Kristy Rudzenski"/>
  </r>
  <r>
    <s v="5000 - Salaries &amp; Wages"/>
    <s v="Journal"/>
    <x v="41"/>
    <s v="JE648"/>
    <m/>
    <x v="3772"/>
    <n v="679.62"/>
    <m/>
    <s v="HS - Head Start"/>
    <x v="12"/>
    <s v="- No Location -"/>
    <s v="Jennifer Elder"/>
  </r>
  <r>
    <s v="5000 - Salaries &amp; Wages"/>
    <s v="Journal"/>
    <x v="41"/>
    <s v="JE648"/>
    <m/>
    <x v="3773"/>
    <n v="1399.11"/>
    <m/>
    <s v="HF - Healthy Families"/>
    <x v="4"/>
    <s v="- No Location -"/>
    <s v="Marissa Stellwag"/>
  </r>
  <r>
    <s v="5000 - Salaries &amp; Wages"/>
    <s v="Journal"/>
    <x v="41"/>
    <s v="JE648"/>
    <m/>
    <x v="3774"/>
    <n v="1167.23"/>
    <m/>
    <s v="CCR&amp;R - Child Care Resource &amp; Referral"/>
    <x v="28"/>
    <s v="- No Location -"/>
    <s v="Rayna Gadsden"/>
  </r>
  <r>
    <s v="5000 - Salaries &amp; Wages"/>
    <s v="Journal"/>
    <x v="41"/>
    <s v="JE648"/>
    <m/>
    <x v="3775"/>
    <n v="1335.7"/>
    <m/>
    <s v="HS - Head Start"/>
    <x v="12"/>
    <s v="- No Location -"/>
    <s v="Tina Berry"/>
  </r>
  <r>
    <s v="5000 - Salaries &amp; Wages"/>
    <s v="Journal"/>
    <x v="41"/>
    <s v="JE648"/>
    <m/>
    <x v="3734"/>
    <n v="1339.85"/>
    <m/>
    <s v="HS - Head Start"/>
    <x v="12"/>
    <s v="- No Location -"/>
    <s v="Michelle DeAngelis"/>
  </r>
  <r>
    <s v="5000 - Salaries &amp; Wages"/>
    <s v="Journal"/>
    <x v="41"/>
    <s v="JE648"/>
    <m/>
    <x v="3681"/>
    <n v="753.8"/>
    <m/>
    <s v="HF - Healthy Families"/>
    <x v="4"/>
    <s v="- No Location -"/>
    <s v="Claire Garner"/>
  </r>
  <r>
    <s v="5000 - Salaries &amp; Wages"/>
    <s v="Journal"/>
    <x v="41"/>
    <s v="JE648"/>
    <m/>
    <x v="3638"/>
    <n v="2128.85"/>
    <m/>
    <s v="CSBG - Community Service Block Grant"/>
    <x v="0"/>
    <s v="Admin Office"/>
    <s v="Ruben Johnson"/>
  </r>
  <r>
    <s v="5000 - Salaries &amp; Wages"/>
    <s v="Journal"/>
    <x v="41"/>
    <s v="JE648"/>
    <m/>
    <x v="3776"/>
    <n v="1330"/>
    <m/>
    <s v="HS - Head Start"/>
    <x v="12"/>
    <s v="- No Location -"/>
    <s v="Sumeyra Ceylan"/>
  </r>
  <r>
    <s v="5000 - Salaries &amp; Wages"/>
    <s v="Journal"/>
    <x v="41"/>
    <s v="JE648"/>
    <m/>
    <x v="3777"/>
    <n v="1415.96"/>
    <m/>
    <s v="HS - Head Start"/>
    <x v="12"/>
    <s v="- No Location -"/>
    <s v="Kristen Furniss"/>
  </r>
  <r>
    <s v="5000 - Salaries &amp; Wages"/>
    <s v="Journal"/>
    <x v="41"/>
    <s v="JE648"/>
    <m/>
    <x v="3778"/>
    <n v="840"/>
    <m/>
    <s v="HS - Head Start"/>
    <x v="12"/>
    <s v="- No Location -"/>
    <s v="Brittany Barnes"/>
  </r>
  <r>
    <s v="5000 - Salaries &amp; Wages"/>
    <s v="Journal"/>
    <x v="41"/>
    <s v="JE648"/>
    <m/>
    <x v="3609"/>
    <n v="427.87"/>
    <m/>
    <s v="LiHeap - Low Income Home Energy Assistance Program"/>
    <x v="2"/>
    <s v="Admin Office"/>
    <s v="Janessa Rivera"/>
  </r>
  <r>
    <s v="5000 - Salaries &amp; Wages"/>
    <s v="Journal"/>
    <x v="41"/>
    <s v="JE648"/>
    <m/>
    <x v="3779"/>
    <n v="840"/>
    <m/>
    <s v="HS - Head Start"/>
    <x v="12"/>
    <s v="- No Location -"/>
    <s v="Saliha Yanik"/>
  </r>
  <r>
    <s v="5000 - Salaries &amp; Wages"/>
    <s v="Journal"/>
    <x v="41"/>
    <s v="JE648"/>
    <m/>
    <x v="3738"/>
    <n v="463.88"/>
    <m/>
    <s v="USF - Universal Service Fund"/>
    <x v="9"/>
    <s v="- No Location -"/>
    <s v="Rovenna Overton"/>
  </r>
  <r>
    <s v="5000 - Salaries &amp; Wages"/>
    <s v="Journal"/>
    <x v="41"/>
    <s v="JE648"/>
    <m/>
    <x v="3625"/>
    <n v="309.91000000000003"/>
    <m/>
    <s v="USF - Universal Service Fund"/>
    <x v="9"/>
    <s v="- No Location -"/>
    <s v="Kayla Black"/>
  </r>
  <r>
    <s v="5000 - Salaries &amp; Wages"/>
    <s v="Journal"/>
    <x v="41"/>
    <s v="JE648"/>
    <m/>
    <x v="3750"/>
    <n v="391.5"/>
    <m/>
    <s v="Edgewater Park"/>
    <x v="29"/>
    <s v="- No Location -"/>
    <s v="Jennifer Carley-Price"/>
  </r>
  <r>
    <s v="5000 - Salaries &amp; Wages"/>
    <s v="Journal"/>
    <x v="41"/>
    <s v="JE648"/>
    <m/>
    <x v="3780"/>
    <n v="1467.5"/>
    <m/>
    <s v="HS - Head Start"/>
    <x v="12"/>
    <s v="- No Location -"/>
    <s v="Lynn Orangers"/>
  </r>
  <r>
    <s v="5000 - Salaries &amp; Wages"/>
    <s v="Journal"/>
    <x v="41"/>
    <s v="JE648"/>
    <m/>
    <x v="3615"/>
    <n v="101.54"/>
    <m/>
    <s v="CCFP - Child Care Food Program"/>
    <x v="24"/>
    <s v="Admin Office"/>
    <s v="Francine Taylor"/>
  </r>
  <r>
    <s v="5000 - Salaries &amp; Wages"/>
    <s v="Journal"/>
    <x v="41"/>
    <s v="JE648"/>
    <m/>
    <x v="3713"/>
    <n v="1339.03"/>
    <m/>
    <s v="HS - Head Start"/>
    <x v="12"/>
    <s v="- No Location -"/>
    <s v="Tammy Joyce"/>
  </r>
  <r>
    <s v="5000 - Salaries &amp; Wages"/>
    <s v="Journal"/>
    <x v="41"/>
    <s v="JE648"/>
    <m/>
    <x v="3781"/>
    <n v="827.76"/>
    <m/>
    <s v="HS - Head Start"/>
    <x v="12"/>
    <s v="- No Location -"/>
    <s v="Rita Jenkins"/>
  </r>
  <r>
    <s v="5000 - Salaries &amp; Wages"/>
    <s v="Journal"/>
    <x v="41"/>
    <s v="JE648"/>
    <m/>
    <x v="3639"/>
    <n v="74.400000000000006"/>
    <m/>
    <s v="LiHeap - Low Income Home Energy Assistance Program"/>
    <x v="2"/>
    <s v="Admin Office"/>
    <s v="Kyle Edwards"/>
  </r>
  <r>
    <s v="5000 - Salaries &amp; Wages"/>
    <s v="Journal"/>
    <x v="41"/>
    <s v="JE648"/>
    <m/>
    <x v="3694"/>
    <n v="227.55"/>
    <m/>
    <s v="USF - Universal Service Fund"/>
    <x v="9"/>
    <s v="- No Location -"/>
    <s v="Shirley Matthews"/>
  </r>
  <r>
    <s v="5000 - Salaries &amp; Wages"/>
    <s v="Journal"/>
    <x v="41"/>
    <s v="JE648"/>
    <m/>
    <x v="3664"/>
    <n v="559.16"/>
    <m/>
    <s v="CSBG - Community Service Block Grant"/>
    <x v="0"/>
    <s v="Admin Office"/>
    <s v="Manvir Gill"/>
  </r>
  <r>
    <s v="5000 - Salaries &amp; Wages"/>
    <s v="Journal"/>
    <x v="42"/>
    <s v="JE657"/>
    <m/>
    <x v="3782"/>
    <n v="870.4"/>
    <m/>
    <s v="EHS - Early Head Start"/>
    <x v="6"/>
    <s v="- No Location -"/>
    <s v="Nina Holmes"/>
  </r>
  <r>
    <s v="5000 - Salaries &amp; Wages"/>
    <s v="Journal"/>
    <x v="42"/>
    <s v="JE657"/>
    <m/>
    <x v="3783"/>
    <n v="2150.75"/>
    <m/>
    <s v="CCR&amp;R - Child Care Resource &amp; Referral"/>
    <x v="28"/>
    <s v="- No Location -"/>
    <s v="Ruth Ragin"/>
  </r>
  <r>
    <s v="5000 - Salaries &amp; Wages"/>
    <s v="Journal"/>
    <x v="42"/>
    <s v="JE657"/>
    <m/>
    <x v="3784"/>
    <n v="888"/>
    <m/>
    <s v="HS - Head Start"/>
    <x v="12"/>
    <s v="- No Location -"/>
    <s v="Tara Cavanagh"/>
  </r>
  <r>
    <s v="5000 - Salaries &amp; Wages"/>
    <s v="Journal"/>
    <x v="42"/>
    <s v="JE657"/>
    <m/>
    <x v="3785"/>
    <n v="2285.5300000000002"/>
    <m/>
    <s v="HS - Head Start"/>
    <x v="12"/>
    <s v="- No Location -"/>
    <s v="Janet Kelly"/>
  </r>
  <r>
    <s v="5000 - Salaries &amp; Wages"/>
    <s v="Journal"/>
    <x v="42"/>
    <s v="JE657"/>
    <m/>
    <x v="3786"/>
    <n v="762.08"/>
    <m/>
    <s v="EHS - Early Head Start"/>
    <x v="6"/>
    <s v="- No Location -"/>
    <s v="Amylir Torres"/>
  </r>
  <r>
    <s v="5000 - Salaries &amp; Wages"/>
    <s v="Journal"/>
    <x v="42"/>
    <s v="JE657"/>
    <m/>
    <x v="3787"/>
    <n v="643.41"/>
    <m/>
    <s v="CCR&amp;R - Child Care Resource &amp; Referral"/>
    <x v="28"/>
    <s v="- No Location -"/>
    <s v="Janelle Yvette Sample"/>
  </r>
  <r>
    <s v="5000 - Salaries &amp; Wages"/>
    <s v="Journal"/>
    <x v="42"/>
    <s v="JE657"/>
    <m/>
    <x v="3788"/>
    <n v="660"/>
    <m/>
    <s v="HS - Head Start"/>
    <x v="12"/>
    <s v="- No Location -"/>
    <s v="Mellasiah Dixon"/>
  </r>
  <r>
    <s v="5000 - Salaries &amp; Wages"/>
    <s v="Journal"/>
    <x v="42"/>
    <s v="JE657"/>
    <m/>
    <x v="3789"/>
    <n v="906.65"/>
    <m/>
    <s v="CCR&amp;R - Child Care Resource &amp; Referral"/>
    <x v="18"/>
    <s v="Admin Office"/>
    <s v="Elayne Schermerhorn"/>
  </r>
  <r>
    <s v="5000 - Salaries &amp; Wages"/>
    <s v="Journal"/>
    <x v="42"/>
    <s v="JE657"/>
    <m/>
    <x v="3790"/>
    <n v="920.89"/>
    <m/>
    <s v="CCR&amp;R - Child Care Resource &amp; Referral"/>
    <x v="30"/>
    <s v="- No Location -"/>
    <s v="Vivyan Saloka"/>
  </r>
  <r>
    <s v="5000 - Salaries &amp; Wages"/>
    <s v="Journal"/>
    <x v="42"/>
    <s v="JE657"/>
    <m/>
    <x v="3791"/>
    <n v="1330"/>
    <m/>
    <s v="HS - Head Start"/>
    <x v="12"/>
    <s v="- No Location -"/>
    <s v="Sumeyra Ceylan"/>
  </r>
  <r>
    <s v="5000 - Salaries &amp; Wages"/>
    <s v="Journal"/>
    <x v="42"/>
    <s v="JE657"/>
    <m/>
    <x v="3792"/>
    <n v="744.92"/>
    <m/>
    <s v="CCFP - Child Care Food Program"/>
    <x v="24"/>
    <s v="- No Location -"/>
    <s v="Gabrielle Morton"/>
  </r>
  <r>
    <s v="5000 - Salaries &amp; Wages"/>
    <s v="Journal"/>
    <x v="42"/>
    <s v="JE657"/>
    <m/>
    <x v="3793"/>
    <n v="576"/>
    <m/>
    <s v="HS - Head Start"/>
    <x v="12"/>
    <s v="- No Location -"/>
    <s v="Samaka Empson"/>
  </r>
  <r>
    <s v="5000 - Salaries &amp; Wages"/>
    <s v="Journal"/>
    <x v="42"/>
    <s v="JE657"/>
    <m/>
    <x v="3794"/>
    <n v="363.22"/>
    <m/>
    <s v="LiHeap - Low Income Home Energy Assistance Program"/>
    <x v="2"/>
    <s v="- No Location -"/>
    <s v="Quamillah Nelson"/>
  </r>
  <r>
    <s v="5000 - Salaries &amp; Wages"/>
    <s v="Journal"/>
    <x v="42"/>
    <s v="JE657"/>
    <m/>
    <x v="3795"/>
    <n v="994"/>
    <m/>
    <s v="EHS - Early Head Start"/>
    <x v="6"/>
    <s v="- No Location -"/>
    <s v="Elizabeth Jensen"/>
  </r>
  <r>
    <s v="5000 - Salaries &amp; Wages"/>
    <s v="Journal"/>
    <x v="42"/>
    <s v="JE657"/>
    <m/>
    <x v="3796"/>
    <n v="2321.54"/>
    <m/>
    <s v="HS - Head Start"/>
    <x v="12"/>
    <s v="- No Location -"/>
    <s v="Natalie Mitchem"/>
  </r>
  <r>
    <s v="5000 - Salaries &amp; Wages"/>
    <s v="Journal"/>
    <x v="42"/>
    <s v="JE657"/>
    <m/>
    <x v="3797"/>
    <n v="699.64"/>
    <m/>
    <s v="HS - Head Start"/>
    <x v="12"/>
    <s v="Admin Office"/>
    <s v="Greta Peterson"/>
  </r>
  <r>
    <s v="5000 - Salaries &amp; Wages"/>
    <s v="Journal"/>
    <x v="42"/>
    <s v="JE657"/>
    <m/>
    <x v="3798"/>
    <n v="849"/>
    <m/>
    <s v="HS - Head Start"/>
    <x v="12"/>
    <s v="- No Location -"/>
    <s v="Brittany Barnes"/>
  </r>
  <r>
    <s v="5000 - Salaries &amp; Wages"/>
    <s v="Journal"/>
    <x v="42"/>
    <s v="JE657"/>
    <m/>
    <x v="3799"/>
    <n v="1064"/>
    <m/>
    <s v="HS - Head Start"/>
    <x v="12"/>
    <s v="- No Location -"/>
    <s v="Ashley Cummings"/>
  </r>
  <r>
    <s v="5000 - Salaries &amp; Wages"/>
    <s v="Journal"/>
    <x v="42"/>
    <s v="JE657"/>
    <m/>
    <x v="3800"/>
    <n v="867.73"/>
    <m/>
    <s v="CCFP - Child Care Food Program"/>
    <x v="24"/>
    <s v="- No Location -"/>
    <s v="Patricia Joyce"/>
  </r>
  <r>
    <s v="5000 - Salaries &amp; Wages"/>
    <s v="Journal"/>
    <x v="42"/>
    <s v="JE657"/>
    <m/>
    <x v="3789"/>
    <n v="141.66"/>
    <m/>
    <s v="LiHeap - Low Income Home Energy Assistance Program"/>
    <x v="2"/>
    <s v="Admin Office"/>
    <s v="Elayne Schermerhorn"/>
  </r>
  <r>
    <s v="5000 - Salaries &amp; Wages"/>
    <s v="Journal"/>
    <x v="42"/>
    <s v="JE657"/>
    <m/>
    <x v="3801"/>
    <n v="264.06"/>
    <m/>
    <s v="USF - Universal Service Fund"/>
    <x v="9"/>
    <s v="- No Location -"/>
    <s v="Constance Pritchett"/>
  </r>
  <r>
    <s v="5000 - Salaries &amp; Wages"/>
    <s v="Journal"/>
    <x v="42"/>
    <s v="JE657"/>
    <m/>
    <x v="3802"/>
    <n v="1475.17"/>
    <m/>
    <s v="HF - Healthy Families"/>
    <x v="4"/>
    <s v="- No Location -"/>
    <s v="Elizabeth Boehmke"/>
  </r>
  <r>
    <s v="5000 - Salaries &amp; Wages"/>
    <s v="Journal"/>
    <x v="42"/>
    <s v="JE657"/>
    <m/>
    <x v="3803"/>
    <n v="167.34"/>
    <m/>
    <s v="CSBG - Community Service Block Grant"/>
    <x v="0"/>
    <s v="Admin Office"/>
    <s v="Gary Mease"/>
  </r>
  <r>
    <s v="5000 - Salaries &amp; Wages"/>
    <s v="Journal"/>
    <x v="42"/>
    <s v="JE657"/>
    <m/>
    <x v="3804"/>
    <n v="840"/>
    <m/>
    <s v="HS - Head Start"/>
    <x v="12"/>
    <s v="- No Location -"/>
    <s v="Carolyn Weston"/>
  </r>
  <r>
    <s v="5000 - Salaries &amp; Wages"/>
    <s v="Journal"/>
    <x v="42"/>
    <s v="JE657"/>
    <m/>
    <x v="3805"/>
    <n v="229.3"/>
    <m/>
    <s v="Edgewater Park"/>
    <x v="29"/>
    <s v="- No Location -"/>
    <s v="LOIS BOND"/>
  </r>
  <r>
    <s v="5000 - Salaries &amp; Wages"/>
    <s v="Journal"/>
    <x v="42"/>
    <s v="JE657"/>
    <m/>
    <x v="3806"/>
    <n v="1175.4000000000001"/>
    <m/>
    <s v="CCR&amp;R - Child Care Resource &amp; Referral"/>
    <x v="28"/>
    <s v="- No Location -"/>
    <s v="Rayna Gadsden"/>
  </r>
  <r>
    <s v="5000 - Salaries &amp; Wages"/>
    <s v="Journal"/>
    <x v="42"/>
    <s v="JE657"/>
    <m/>
    <x v="3807"/>
    <n v="1003.91"/>
    <m/>
    <s v="CCR&amp;R - Child Care Resource &amp; Referral"/>
    <x v="30"/>
    <s v="- No Location -"/>
    <s v="Sue Fenick"/>
  </r>
  <r>
    <s v="5000 - Salaries &amp; Wages"/>
    <s v="Journal"/>
    <x v="42"/>
    <s v="JE657"/>
    <m/>
    <x v="3808"/>
    <n v="882"/>
    <m/>
    <s v="HS - Head Start"/>
    <x v="12"/>
    <s v="- No Location -"/>
    <s v="Sherrita Dunn"/>
  </r>
  <r>
    <s v="5000 - Salaries &amp; Wages"/>
    <s v="Journal"/>
    <x v="42"/>
    <s v="JE657"/>
    <m/>
    <x v="3809"/>
    <n v="843"/>
    <m/>
    <s v="HS - Head Start"/>
    <x v="12"/>
    <s v="- No Location -"/>
    <s v="Kayla Brito"/>
  </r>
  <r>
    <s v="5000 - Salaries &amp; Wages"/>
    <s v="Journal"/>
    <x v="42"/>
    <s v="JE657"/>
    <m/>
    <x v="3264"/>
    <n v="861"/>
    <m/>
    <s v="HS - Head Start"/>
    <x v="12"/>
    <s v="- No Location -"/>
    <s v="Daliana Rodriguez"/>
  </r>
  <r>
    <s v="5000 - Salaries &amp; Wages"/>
    <s v="Journal"/>
    <x v="42"/>
    <s v="JE657"/>
    <m/>
    <x v="3810"/>
    <n v="535.54"/>
    <m/>
    <s v="LiHeap - Low Income Home Energy Assistance Program"/>
    <x v="2"/>
    <s v="- No Location -"/>
    <s v="Donna Hajzer"/>
  </r>
  <r>
    <s v="5000 - Salaries &amp; Wages"/>
    <s v="Journal"/>
    <x v="42"/>
    <s v="JE657"/>
    <m/>
    <x v="3811"/>
    <n v="140.08000000000001"/>
    <m/>
    <s v="EHS - Early Head Start"/>
    <x v="6"/>
    <s v="Admin Office"/>
    <s v="Amie Sharer"/>
  </r>
  <r>
    <s v="5000 - Salaries &amp; Wages"/>
    <s v="Journal"/>
    <x v="42"/>
    <s v="JE657"/>
    <m/>
    <x v="3812"/>
    <n v="869.89"/>
    <m/>
    <s v="HS - Head Start"/>
    <x v="12"/>
    <s v="- No Location -"/>
    <s v="Tawona Hill"/>
  </r>
  <r>
    <s v="5000 - Salaries &amp; Wages"/>
    <s v="Journal"/>
    <x v="42"/>
    <s v="JE657"/>
    <m/>
    <x v="3813"/>
    <n v="950"/>
    <m/>
    <s v="HS - Head Start"/>
    <x v="12"/>
    <s v="- No Location -"/>
    <s v="Ozlem Yigit"/>
  </r>
  <r>
    <s v="5000 - Salaries &amp; Wages"/>
    <s v="Journal"/>
    <x v="42"/>
    <s v="JE657"/>
    <m/>
    <x v="3814"/>
    <n v="914.61"/>
    <m/>
    <s v="HS - Head Start"/>
    <x v="12"/>
    <s v="- No Location -"/>
    <s v="Danielle Jakubowski"/>
  </r>
  <r>
    <s v="5000 - Salaries &amp; Wages"/>
    <s v="Journal"/>
    <x v="42"/>
    <s v="JE657"/>
    <m/>
    <x v="3815"/>
    <n v="10.36"/>
    <m/>
    <s v="HF - Healthy Families"/>
    <x v="21"/>
    <s v="Admin Office"/>
    <s v="Robert Mayfield"/>
  </r>
  <r>
    <s v="5000 - Salaries &amp; Wages"/>
    <s v="Journal"/>
    <x v="42"/>
    <s v="JE657"/>
    <m/>
    <x v="3816"/>
    <n v="950"/>
    <m/>
    <s v="HS - Head Start"/>
    <x v="12"/>
    <s v="- No Location -"/>
    <s v="Stephanie Johnson"/>
  </r>
  <r>
    <s v="5000 - Salaries &amp; Wages"/>
    <s v="Journal"/>
    <x v="42"/>
    <s v="JE657"/>
    <m/>
    <x v="3817"/>
    <n v="853.56"/>
    <m/>
    <s v="HS - Head Start"/>
    <x v="12"/>
    <s v="- No Location -"/>
    <s v="Dayon Messam"/>
  </r>
  <r>
    <s v="5000 - Salaries &amp; Wages"/>
    <s v="Journal"/>
    <x v="42"/>
    <s v="JE657"/>
    <m/>
    <x v="3818"/>
    <n v="894.92"/>
    <m/>
    <s v="CSBG - Community Service Block Grant"/>
    <x v="17"/>
    <s v="- No Location -"/>
    <s v="Sheila Hughes"/>
  </r>
  <r>
    <s v="5000 - Salaries &amp; Wages"/>
    <s v="Journal"/>
    <x v="42"/>
    <s v="JE657"/>
    <m/>
    <x v="3819"/>
    <n v="350.62"/>
    <m/>
    <s v="HPRP2 - Homeless Prevention Rapid Rehousing"/>
    <x v="8"/>
    <s v="- No Location -"/>
    <s v="Rovenna Overton"/>
  </r>
  <r>
    <s v="5000 - Salaries &amp; Wages"/>
    <s v="Journal"/>
    <x v="42"/>
    <s v="JE657"/>
    <m/>
    <x v="3820"/>
    <n v="822.84"/>
    <m/>
    <s v="CCFP - Child Care Food Program"/>
    <x v="24"/>
    <s v="- No Location -"/>
    <s v="William Carson"/>
  </r>
  <r>
    <s v="5000 - Salaries &amp; Wages"/>
    <s v="Journal"/>
    <x v="42"/>
    <s v="JE657"/>
    <m/>
    <x v="3819"/>
    <n v="789.84"/>
    <m/>
    <s v="LiHeap - Low Income Home Energy Assistance Program"/>
    <x v="2"/>
    <s v="- No Location -"/>
    <s v="Rovenna Overton"/>
  </r>
  <r>
    <s v="5000 - Salaries &amp; Wages"/>
    <s v="Journal"/>
    <x v="42"/>
    <s v="JE657"/>
    <m/>
    <x v="3818"/>
    <n v="176.08"/>
    <m/>
    <s v="HF - Healthy Families"/>
    <x v="5"/>
    <s v="- No Location -"/>
    <s v="Sheila Hughes"/>
  </r>
  <r>
    <s v="5000 - Salaries &amp; Wages"/>
    <s v="Journal"/>
    <x v="42"/>
    <s v="JE657"/>
    <m/>
    <x v="3821"/>
    <n v="70.680000000000007"/>
    <m/>
    <s v="HF - Healthy Families"/>
    <x v="5"/>
    <s v="Admin Office"/>
    <s v="Kyle Edwards"/>
  </r>
  <r>
    <s v="5000 - Salaries &amp; Wages"/>
    <s v="Journal"/>
    <x v="42"/>
    <s v="JE657"/>
    <m/>
    <x v="3822"/>
    <n v="917.41"/>
    <m/>
    <s v="CSBG - Community Service Block Grant"/>
    <x v="0"/>
    <s v="- No Location -"/>
    <s v="Gerlini Garrido"/>
  </r>
  <r>
    <s v="5000 - Salaries &amp; Wages"/>
    <s v="Journal"/>
    <x v="42"/>
    <s v="JE657"/>
    <m/>
    <x v="3823"/>
    <n v="731.08"/>
    <m/>
    <s v="EHS - Early Head Start"/>
    <x v="6"/>
    <s v="- No Location -"/>
    <s v="Lucy Couvertier"/>
  </r>
  <r>
    <s v="5000 - Salaries &amp; Wages"/>
    <s v="Journal"/>
    <x v="42"/>
    <s v="JE657"/>
    <m/>
    <x v="3824"/>
    <n v="665.44"/>
    <m/>
    <s v="EHS - Early Head Start"/>
    <x v="6"/>
    <s v="- No Location -"/>
    <s v="Andrew Stellwag"/>
  </r>
  <r>
    <s v="5000 - Salaries &amp; Wages"/>
    <s v="Journal"/>
    <x v="42"/>
    <s v="JE657"/>
    <m/>
    <x v="3825"/>
    <n v="792"/>
    <m/>
    <s v="HS - Head Start"/>
    <x v="12"/>
    <s v="- No Location -"/>
    <s v="Marie Toussaint -Fontus"/>
  </r>
  <r>
    <s v="5000 - Salaries &amp; Wages"/>
    <s v="Journal"/>
    <x v="42"/>
    <s v="JE657"/>
    <m/>
    <x v="3826"/>
    <n v="972.58"/>
    <m/>
    <s v="HS - Head Start"/>
    <x v="12"/>
    <s v="- No Location -"/>
    <s v="Anayansi Aviles"/>
  </r>
  <r>
    <s v="5000 - Salaries &amp; Wages"/>
    <s v="Journal"/>
    <x v="42"/>
    <s v="JE657"/>
    <m/>
    <x v="3827"/>
    <n v="672"/>
    <m/>
    <s v="HS - Head Start"/>
    <x v="12"/>
    <s v="- No Location -"/>
    <s v="Syrena Moss"/>
  </r>
  <r>
    <s v="5000 - Salaries &amp; Wages"/>
    <s v="Journal"/>
    <x v="42"/>
    <s v="JE657"/>
    <m/>
    <x v="3828"/>
    <n v="1335.03"/>
    <m/>
    <s v="HS - Head Start"/>
    <x v="12"/>
    <s v="- No Location -"/>
    <s v="Michelle DeAngelis"/>
  </r>
  <r>
    <s v="5000 - Salaries &amp; Wages"/>
    <s v="Journal"/>
    <x v="42"/>
    <s v="JE657"/>
    <m/>
    <x v="3829"/>
    <n v="1368"/>
    <m/>
    <s v="HS - Head Start"/>
    <x v="12"/>
    <s v="- No Location -"/>
    <s v="Kristy Rudzenski"/>
  </r>
  <r>
    <s v="5000 - Salaries &amp; Wages"/>
    <s v="Journal"/>
    <x v="42"/>
    <s v="JE657"/>
    <m/>
    <x v="3830"/>
    <n v="1330"/>
    <m/>
    <s v="HS - Head Start"/>
    <x v="12"/>
    <s v="- No Location -"/>
    <s v="DeAnna Reid-Harden"/>
  </r>
  <r>
    <s v="5000 - Salaries &amp; Wages"/>
    <s v="Journal"/>
    <x v="42"/>
    <s v="JE657"/>
    <m/>
    <x v="3831"/>
    <n v="133.83000000000001"/>
    <m/>
    <s v="HF - Healthy Families"/>
    <x v="21"/>
    <s v="Admin Office"/>
    <s v="Michelle Hewitt"/>
  </r>
  <r>
    <s v="5000 - Salaries &amp; Wages"/>
    <s v="Journal"/>
    <x v="42"/>
    <s v="JE657"/>
    <m/>
    <x v="3832"/>
    <n v="1425.68"/>
    <m/>
    <s v="CCR&amp;R - Child Care Resource &amp; Referral"/>
    <x v="27"/>
    <s v="- No Location -"/>
    <s v="Judith Byrne"/>
  </r>
  <r>
    <s v="5000 - Salaries &amp; Wages"/>
    <s v="Journal"/>
    <x v="42"/>
    <s v="JE657"/>
    <m/>
    <x v="3833"/>
    <n v="396"/>
    <m/>
    <s v="HS - Head Start"/>
    <x v="12"/>
    <s v="- No Location -"/>
    <s v="Sabrina Manir"/>
  </r>
  <r>
    <s v="5000 - Salaries &amp; Wages"/>
    <s v="Journal"/>
    <x v="42"/>
    <s v="JE657"/>
    <m/>
    <x v="3834"/>
    <n v="1026"/>
    <m/>
    <s v="HS - Head Start"/>
    <x v="12"/>
    <s v="- No Location -"/>
    <s v="Robert Pallante"/>
  </r>
  <r>
    <s v="5000 - Salaries &amp; Wages"/>
    <s v="Journal"/>
    <x v="42"/>
    <s v="JE657"/>
    <m/>
    <x v="3835"/>
    <n v="600"/>
    <m/>
    <s v="Mt Holly Schools"/>
    <x v="15"/>
    <s v="- No Location -"/>
    <s v="Taliyaah Smith"/>
  </r>
  <r>
    <s v="5000 - Salaries &amp; Wages"/>
    <s v="Journal"/>
    <x v="42"/>
    <s v="JE657"/>
    <m/>
    <x v="3803"/>
    <n v="62.75"/>
    <m/>
    <s v="Mt Holly Schools"/>
    <x v="15"/>
    <s v="Admin Office"/>
    <s v="Gary Mease"/>
  </r>
  <r>
    <s v="5000 - Salaries &amp; Wages"/>
    <s v="Journal"/>
    <x v="42"/>
    <s v="JE657"/>
    <m/>
    <x v="3836"/>
    <n v="185.26"/>
    <m/>
    <s v="EHS - Early Head Start"/>
    <x v="6"/>
    <s v="Admin Office"/>
    <s v="Manvir Gill"/>
  </r>
  <r>
    <s v="5000 - Salaries &amp; Wages"/>
    <s v="Journal"/>
    <x v="42"/>
    <s v="JE657"/>
    <m/>
    <x v="3837"/>
    <n v="1363.25"/>
    <m/>
    <s v="HS - Head Start"/>
    <x v="12"/>
    <s v="- No Location -"/>
    <s v="Maiada Ramadan"/>
  </r>
  <r>
    <s v="5000 - Salaries &amp; Wages"/>
    <s v="Journal"/>
    <x v="42"/>
    <s v="JE657"/>
    <m/>
    <x v="3838"/>
    <n v="285.68"/>
    <m/>
    <s v="CCFP - Child Care Food Program"/>
    <x v="24"/>
    <s v="- No Location -"/>
    <s v="Essence Thompson"/>
  </r>
  <r>
    <s v="5000 - Salaries &amp; Wages"/>
    <s v="Journal"/>
    <x v="42"/>
    <s v="JE657"/>
    <m/>
    <x v="3839"/>
    <n v="509.87"/>
    <m/>
    <s v="CCR&amp;R - Child Care Resource &amp; Referral"/>
    <x v="28"/>
    <s v="- No Location -"/>
    <s v="DaShaun Davis"/>
  </r>
  <r>
    <s v="5000 - Salaries &amp; Wages"/>
    <s v="Journal"/>
    <x v="42"/>
    <s v="JE657"/>
    <m/>
    <x v="3840"/>
    <n v="1541.96"/>
    <m/>
    <s v="HS - Head Start"/>
    <x v="12"/>
    <s v="- No Location -"/>
    <s v="Kristen Furniss"/>
  </r>
  <r>
    <s v="5000 - Salaries &amp; Wages"/>
    <s v="Journal"/>
    <x v="42"/>
    <s v="JE657"/>
    <m/>
    <x v="3841"/>
    <n v="846"/>
    <m/>
    <s v="HS - Head Start"/>
    <x v="12"/>
    <s v="- No Location -"/>
    <s v="Erica Rice"/>
  </r>
  <r>
    <s v="5000 - Salaries &amp; Wages"/>
    <s v="Journal"/>
    <x v="42"/>
    <s v="JE657"/>
    <m/>
    <x v="3842"/>
    <n v="840"/>
    <m/>
    <s v="HS - Head Start"/>
    <x v="12"/>
    <s v="- No Location -"/>
    <s v="Elexis Shaffer"/>
  </r>
  <r>
    <s v="5000 - Salaries &amp; Wages"/>
    <s v="Journal"/>
    <x v="42"/>
    <s v="JE657"/>
    <m/>
    <x v="3843"/>
    <n v="1146.83"/>
    <m/>
    <s v="HPRP2 - Homeless Prevention Rapid Rehousing"/>
    <x v="8"/>
    <s v="- No Location -"/>
    <s v="Melonie Vazquez"/>
  </r>
  <r>
    <s v="5000 - Salaries &amp; Wages"/>
    <s v="Journal"/>
    <x v="42"/>
    <s v="JE657"/>
    <m/>
    <x v="3844"/>
    <n v="849"/>
    <m/>
    <s v="CCFP - Child Care Food Program"/>
    <x v="24"/>
    <s v="- No Location -"/>
    <s v="Doris Santana"/>
  </r>
  <r>
    <s v="5000 - Salaries &amp; Wages"/>
    <s v="Journal"/>
    <x v="42"/>
    <s v="JE657"/>
    <m/>
    <x v="3845"/>
    <n v="470.42"/>
    <m/>
    <s v="HS - Head Start"/>
    <x v="12"/>
    <s v="- No Location -"/>
    <s v="Donna Wilbur"/>
  </r>
  <r>
    <s v="5000 - Salaries &amp; Wages"/>
    <s v="Journal"/>
    <x v="42"/>
    <s v="JE657"/>
    <m/>
    <x v="3811"/>
    <n v="64.39"/>
    <m/>
    <s v="CCYC - Community Council of Young Children"/>
    <x v="22"/>
    <s v="Admin Office"/>
    <s v="Amie Sharer"/>
  </r>
  <r>
    <s v="5000 - Salaries &amp; Wages"/>
    <s v="Journal"/>
    <x v="42"/>
    <s v="JE657"/>
    <m/>
    <x v="3846"/>
    <n v="819"/>
    <m/>
    <s v="HS - Head Start"/>
    <x v="12"/>
    <s v="- No Location -"/>
    <s v="Sasha Miranda"/>
  </r>
  <r>
    <s v="5000 - Salaries &amp; Wages"/>
    <s v="Journal"/>
    <x v="42"/>
    <s v="JE657"/>
    <m/>
    <x v="3847"/>
    <n v="540"/>
    <m/>
    <s v="HS - Head Start"/>
    <x v="12"/>
    <s v="- No Location -"/>
    <s v="Melissa Duarte"/>
  </r>
  <r>
    <s v="5000 - Salaries &amp; Wages"/>
    <s v="Journal"/>
    <x v="42"/>
    <s v="JE657"/>
    <m/>
    <x v="3848"/>
    <n v="1292"/>
    <m/>
    <s v="HS - Head Start"/>
    <x v="12"/>
    <s v="- No Location -"/>
    <s v="Mark Wolf"/>
  </r>
  <r>
    <s v="5000 - Salaries &amp; Wages"/>
    <s v="Journal"/>
    <x v="42"/>
    <s v="JE657"/>
    <m/>
    <x v="3797"/>
    <n v="145.76"/>
    <m/>
    <s v="CCFP - Child Care Food Program"/>
    <x v="24"/>
    <s v="Admin Office"/>
    <s v="Greta Peterson"/>
  </r>
  <r>
    <s v="5000 - Salaries &amp; Wages"/>
    <s v="Journal"/>
    <x v="42"/>
    <s v="JE657"/>
    <m/>
    <x v="3789"/>
    <n v="47.22"/>
    <m/>
    <s v="USF - Universal Service Fund"/>
    <x v="9"/>
    <s v="Admin Office"/>
    <s v="Elayne Schermerhorn"/>
  </r>
  <r>
    <s v="5000 - Salaries &amp; Wages"/>
    <s v="Journal"/>
    <x v="42"/>
    <s v="JE657"/>
    <m/>
    <x v="3849"/>
    <n v="916.76"/>
    <m/>
    <s v="CCYC - Community Council of Young Children"/>
    <x v="22"/>
    <s v="- No Location -"/>
    <s v="Antoine Nelson"/>
  </r>
  <r>
    <s v="5000 - Salaries &amp; Wages"/>
    <s v="Journal"/>
    <x v="42"/>
    <s v="JE657"/>
    <m/>
    <x v="3850"/>
    <n v="2128.85"/>
    <m/>
    <s v="CSBG - Community Service Block Grant"/>
    <x v="0"/>
    <s v="Admin Office"/>
    <s v="Ruben Johnson"/>
  </r>
  <r>
    <s v="5000 - Salaries &amp; Wages"/>
    <s v="Journal"/>
    <x v="42"/>
    <s v="JE657"/>
    <m/>
    <x v="3851"/>
    <n v="858"/>
    <m/>
    <s v="Edgewater Park"/>
    <x v="29"/>
    <s v="- No Location -"/>
    <s v="Carrie Dougherty"/>
  </r>
  <r>
    <s v="5000 - Salaries &amp; Wages"/>
    <s v="Journal"/>
    <x v="42"/>
    <s v="JE657"/>
    <m/>
    <x v="3852"/>
    <n v="1956.85"/>
    <m/>
    <s v="CCR&amp;R - Child Care Resource &amp; Referral"/>
    <x v="27"/>
    <s v="- No Location -"/>
    <s v="Kathryn Simone"/>
  </r>
  <r>
    <s v="5000 - Salaries &amp; Wages"/>
    <s v="Journal"/>
    <x v="42"/>
    <s v="JE657"/>
    <m/>
    <x v="3853"/>
    <n v="932.76"/>
    <m/>
    <s v="HS - Head Start"/>
    <x v="12"/>
    <s v="- No Location -"/>
    <s v="Rita Jenkins"/>
  </r>
  <r>
    <s v="5000 - Salaries &amp; Wages"/>
    <s v="Journal"/>
    <x v="42"/>
    <s v="JE657"/>
    <m/>
    <x v="3850"/>
    <n v="456.68"/>
    <m/>
    <s v="CCR&amp;R - Child Care Resource &amp; Referral"/>
    <x v="18"/>
    <s v="Admin Office"/>
    <s v="Ruben Johnson"/>
  </r>
  <r>
    <s v="5000 - Salaries &amp; Wages"/>
    <s v="Journal"/>
    <x v="42"/>
    <s v="JE657"/>
    <m/>
    <x v="3818"/>
    <n v="368.3"/>
    <m/>
    <s v="CSBG - Community Service Block Grant"/>
    <x v="0"/>
    <s v="- No Location -"/>
    <s v="Sheila Hughes"/>
  </r>
  <r>
    <s v="5000 - Salaries &amp; Wages"/>
    <s v="Journal"/>
    <x v="42"/>
    <s v="JE657"/>
    <m/>
    <x v="3854"/>
    <n v="1183.67"/>
    <m/>
    <s v="EHS - Early Head Start"/>
    <x v="6"/>
    <s v="- No Location -"/>
    <s v="Toxi Miller"/>
  </r>
  <r>
    <s v="5000 - Salaries &amp; Wages"/>
    <s v="Journal"/>
    <x v="42"/>
    <s v="JE657"/>
    <m/>
    <x v="3855"/>
    <n v="148.78"/>
    <m/>
    <s v="EHS - Early Head Start"/>
    <x v="6"/>
    <s v="- No Location -"/>
    <s v="Tammy Joyce"/>
  </r>
  <r>
    <s v="5000 - Salaries &amp; Wages"/>
    <s v="Journal"/>
    <x v="42"/>
    <s v="JE657"/>
    <m/>
    <x v="3856"/>
    <n v="468.37"/>
    <m/>
    <s v="EHS - Early Head Start"/>
    <x v="6"/>
    <s v="Admin Office"/>
    <s v="Sharon Forman"/>
  </r>
  <r>
    <s v="5000 - Salaries &amp; Wages"/>
    <s v="Journal"/>
    <x v="42"/>
    <s v="JE657"/>
    <m/>
    <x v="3857"/>
    <n v="65.239999999999995"/>
    <m/>
    <s v="Edgewater Park"/>
    <x v="29"/>
    <s v="- No Location -"/>
    <s v="Jill Rickards"/>
  </r>
  <r>
    <s v="5000 - Salaries &amp; Wages"/>
    <s v="Journal"/>
    <x v="42"/>
    <s v="JE657"/>
    <m/>
    <x v="3858"/>
    <n v="386.4"/>
    <m/>
    <s v="Edgewater Park"/>
    <x v="29"/>
    <s v="- No Location -"/>
    <s v="Hafize Firat"/>
  </r>
  <r>
    <s v="5000 - Salaries &amp; Wages"/>
    <s v="Journal"/>
    <x v="42"/>
    <s v="JE657"/>
    <m/>
    <x v="3859"/>
    <n v="2160.31"/>
    <m/>
    <s v="HS - Head Start"/>
    <x v="12"/>
    <s v="- No Location -"/>
    <s v="Bonnie Sheipe-Warthen"/>
  </r>
  <r>
    <s v="5000 - Salaries &amp; Wages"/>
    <s v="Journal"/>
    <x v="42"/>
    <s v="JE657"/>
    <m/>
    <x v="3860"/>
    <n v="182.56"/>
    <m/>
    <s v="HF - Healthy Families"/>
    <x v="5"/>
    <s v="Admin Office"/>
    <s v="Janessa Rivera"/>
  </r>
  <r>
    <s v="5000 - Salaries &amp; Wages"/>
    <s v="Journal"/>
    <x v="42"/>
    <s v="JE657"/>
    <m/>
    <x v="3861"/>
    <n v="85.29"/>
    <m/>
    <s v="CSBG - Community Service Block Grant"/>
    <x v="17"/>
    <s v="Admin Office"/>
    <s v="Francine Taylor"/>
  </r>
  <r>
    <s v="5000 - Salaries &amp; Wages"/>
    <s v="Journal"/>
    <x v="42"/>
    <s v="JE657"/>
    <m/>
    <x v="3862"/>
    <n v="885.23"/>
    <m/>
    <s v="EHS - Early Head Start"/>
    <x v="6"/>
    <s v="- No Location -"/>
    <s v="Heather Toppin"/>
  </r>
  <r>
    <s v="5000 - Salaries &amp; Wages"/>
    <s v="Journal"/>
    <x v="42"/>
    <s v="JE657"/>
    <m/>
    <x v="3863"/>
    <n v="923.33"/>
    <m/>
    <s v="CCR&amp;R - Child Care Resource &amp; Referral"/>
    <x v="28"/>
    <s v="- No Location -"/>
    <s v="Erica Wyckoff"/>
  </r>
  <r>
    <s v="5000 - Salaries &amp; Wages"/>
    <s v="Journal"/>
    <x v="42"/>
    <s v="JE657"/>
    <m/>
    <x v="3864"/>
    <n v="1325.59"/>
    <m/>
    <s v="HS - Head Start"/>
    <x v="12"/>
    <s v="- No Location -"/>
    <s v="Tomona Green"/>
  </r>
  <r>
    <s v="5000 - Salaries &amp; Wages"/>
    <s v="Journal"/>
    <x v="42"/>
    <s v="JE657"/>
    <m/>
    <x v="3865"/>
    <n v="529.33000000000004"/>
    <m/>
    <s v="HS - Head Start"/>
    <x v="12"/>
    <s v="- No Location -"/>
    <s v="Miriam Claudio"/>
  </r>
  <r>
    <s v="5000 - Salaries &amp; Wages"/>
    <s v="Journal"/>
    <x v="42"/>
    <s v="JE657"/>
    <m/>
    <x v="3797"/>
    <n v="72.88"/>
    <m/>
    <s v="LiHeap - Low Income Home Energy Assistance Program"/>
    <x v="2"/>
    <s v="Admin Office"/>
    <s v="Greta Peterson"/>
  </r>
  <r>
    <s v="5000 - Salaries &amp; Wages"/>
    <s v="Journal"/>
    <x v="42"/>
    <s v="JE657"/>
    <m/>
    <x v="3866"/>
    <n v="1182.4100000000001"/>
    <m/>
    <s v="Edgewater Park"/>
    <x v="29"/>
    <s v="- No Location -"/>
    <s v="Megan Rodrigues"/>
  </r>
  <r>
    <s v="5000 - Salaries &amp; Wages"/>
    <s v="Journal"/>
    <x v="42"/>
    <s v="JE657"/>
    <m/>
    <x v="3867"/>
    <n v="950"/>
    <m/>
    <s v="HS - Head Start"/>
    <x v="12"/>
    <s v="- No Location -"/>
    <s v="John Baker"/>
  </r>
  <r>
    <s v="5000 - Salaries &amp; Wages"/>
    <s v="Journal"/>
    <x v="42"/>
    <s v="JE657"/>
    <m/>
    <x v="3860"/>
    <n v="221.92"/>
    <m/>
    <s v="CCR&amp;R - Child Care Resource &amp; Referral"/>
    <x v="18"/>
    <s v="Admin Office"/>
    <s v="Janessa Rivera"/>
  </r>
  <r>
    <s v="5000 - Salaries &amp; Wages"/>
    <s v="Journal"/>
    <x v="42"/>
    <s v="JE657"/>
    <m/>
    <x v="3868"/>
    <n v="945.75"/>
    <m/>
    <s v="HS - Head Start"/>
    <x v="12"/>
    <s v="- No Location -"/>
    <s v="Ruth Amankona"/>
  </r>
  <r>
    <s v="5000 - Salaries &amp; Wages"/>
    <s v="Journal"/>
    <x v="42"/>
    <s v="JE657"/>
    <m/>
    <x v="3869"/>
    <n v="320.76"/>
    <m/>
    <s v="HS - Head Start"/>
    <x v="12"/>
    <s v="- No Location -"/>
    <s v="Rabiah Mohamed-Azam"/>
  </r>
  <r>
    <s v="5000 - Salaries &amp; Wages"/>
    <s v="Journal"/>
    <x v="42"/>
    <s v="JE657"/>
    <m/>
    <x v="3870"/>
    <n v="1064.44"/>
    <m/>
    <s v="HS - Head Start"/>
    <x v="12"/>
    <s v="- No Location -"/>
    <s v="Janet Leonard"/>
  </r>
  <r>
    <s v="5000 - Salaries &amp; Wages"/>
    <s v="Journal"/>
    <x v="42"/>
    <s v="JE657"/>
    <m/>
    <x v="3858"/>
    <n v="453.6"/>
    <m/>
    <s v="HS - Head Start"/>
    <x v="12"/>
    <s v="- No Location -"/>
    <s v="Hafize Firat"/>
  </r>
  <r>
    <s v="5000 - Salaries &amp; Wages"/>
    <s v="Journal"/>
    <x v="42"/>
    <s v="JE657"/>
    <m/>
    <x v="3801"/>
    <n v="449.62"/>
    <m/>
    <s v="LiHeap - Low Income Home Energy Assistance Program"/>
    <x v="2"/>
    <s v="- No Location -"/>
    <s v="Constance Pritchett"/>
  </r>
  <r>
    <s v="5000 - Salaries &amp; Wages"/>
    <s v="Journal"/>
    <x v="42"/>
    <s v="JE657"/>
    <m/>
    <x v="3871"/>
    <n v="298.87"/>
    <m/>
    <s v="Edgewater Park"/>
    <x v="29"/>
    <s v="- No Location -"/>
    <s v="Patricia Goldwire"/>
  </r>
  <r>
    <s v="5000 - Salaries &amp; Wages"/>
    <s v="Journal"/>
    <x v="42"/>
    <s v="JE657"/>
    <m/>
    <x v="3872"/>
    <n v="732"/>
    <m/>
    <s v="CCFP - Child Care Food Program"/>
    <x v="24"/>
    <s v="- No Location -"/>
    <s v="Ranada Dumas"/>
  </r>
  <r>
    <s v="5000 - Salaries &amp; Wages"/>
    <s v="Journal"/>
    <x v="42"/>
    <s v="JE657"/>
    <m/>
    <x v="3873"/>
    <n v="929.31"/>
    <m/>
    <s v="CCR&amp;R - Child Care Resource &amp; Referral"/>
    <x v="28"/>
    <s v="- No Location -"/>
    <s v="Kathleen Moreland"/>
  </r>
  <r>
    <s v="5000 - Salaries &amp; Wages"/>
    <s v="Journal"/>
    <x v="42"/>
    <s v="JE657"/>
    <m/>
    <x v="3874"/>
    <n v="1041.5"/>
    <m/>
    <s v="HS - Head Start"/>
    <x v="12"/>
    <s v="- No Location -"/>
    <s v="Michelle Horan"/>
  </r>
  <r>
    <s v="5000 - Salaries &amp; Wages"/>
    <s v="Journal"/>
    <x v="42"/>
    <s v="JE657"/>
    <m/>
    <x v="3875"/>
    <n v="840"/>
    <m/>
    <s v="HS - Head Start"/>
    <x v="12"/>
    <s v="- No Location -"/>
    <s v="May Elkady"/>
  </r>
  <r>
    <s v="5000 - Salaries &amp; Wages"/>
    <s v="Journal"/>
    <x v="42"/>
    <s v="JE657"/>
    <m/>
    <x v="3821"/>
    <n v="1197.8499999999999"/>
    <m/>
    <s v="HS - Head Start"/>
    <x v="12"/>
    <s v="Admin Office"/>
    <s v="Kyle Edwards"/>
  </r>
  <r>
    <s v="5000 - Salaries &amp; Wages"/>
    <s v="Journal"/>
    <x v="42"/>
    <s v="JE657"/>
    <m/>
    <x v="3836"/>
    <n v="1006.15"/>
    <m/>
    <s v="CSBG - Community Service Block Grant"/>
    <x v="17"/>
    <s v="Admin Office"/>
    <s v="Manvir Gill"/>
  </r>
  <r>
    <s v="5000 - Salaries &amp; Wages"/>
    <s v="Journal"/>
    <x v="42"/>
    <s v="JE657"/>
    <m/>
    <x v="3876"/>
    <n v="1109.51"/>
    <m/>
    <s v="CCR&amp;R - Child Care Resource &amp; Referral"/>
    <x v="27"/>
    <s v="- No Location -"/>
    <s v="Stacy D Cooper-Gindraw"/>
  </r>
  <r>
    <s v="5000 - Salaries &amp; Wages"/>
    <s v="Journal"/>
    <x v="42"/>
    <s v="JE657"/>
    <m/>
    <x v="3866"/>
    <n v="1388.04"/>
    <m/>
    <s v="HS - Head Start"/>
    <x v="12"/>
    <s v="- No Location -"/>
    <s v="Megan Rodrigues"/>
  </r>
  <r>
    <s v="5000 - Salaries &amp; Wages"/>
    <s v="Journal"/>
    <x v="42"/>
    <s v="JE657"/>
    <m/>
    <x v="3877"/>
    <n v="840"/>
    <m/>
    <s v="HS - Head Start"/>
    <x v="12"/>
    <s v="- No Location -"/>
    <s v="Kishawn Barnes"/>
  </r>
  <r>
    <s v="5000 - Salaries &amp; Wages"/>
    <s v="Journal"/>
    <x v="42"/>
    <s v="JE657"/>
    <m/>
    <x v="3811"/>
    <n v="1084.52"/>
    <m/>
    <s v="HS - Head Start"/>
    <x v="12"/>
    <s v="Admin Office"/>
    <s v="Amie Sharer"/>
  </r>
  <r>
    <s v="5000 - Salaries &amp; Wages"/>
    <s v="Journal"/>
    <x v="42"/>
    <s v="JE657"/>
    <m/>
    <x v="3860"/>
    <n v="648.64"/>
    <m/>
    <s v="CSBG - Community Service Block Grant"/>
    <x v="0"/>
    <s v="Admin Office"/>
    <s v="Janessa Rivera"/>
  </r>
  <r>
    <s v="5000 - Salaries &amp; Wages"/>
    <s v="Journal"/>
    <x v="42"/>
    <s v="JE657"/>
    <m/>
    <x v="3878"/>
    <n v="420"/>
    <m/>
    <s v="EHS - Early Head Start"/>
    <x v="6"/>
    <s v="- No Location -"/>
    <s v="Katilynn Ditzel"/>
  </r>
  <r>
    <s v="5000 - Salaries &amp; Wages"/>
    <s v="Journal"/>
    <x v="42"/>
    <s v="JE657"/>
    <m/>
    <x v="3879"/>
    <n v="1359.07"/>
    <m/>
    <s v="HS - Head Start"/>
    <x v="12"/>
    <s v="- No Location -"/>
    <s v="Tina Berry"/>
  </r>
  <r>
    <s v="5000 - Salaries &amp; Wages"/>
    <s v="Journal"/>
    <x v="42"/>
    <s v="JE657"/>
    <m/>
    <x v="3871"/>
    <n v="1124.3"/>
    <m/>
    <s v="HS - Head Start"/>
    <x v="12"/>
    <s v="- No Location -"/>
    <s v="Patricia Goldwire"/>
  </r>
  <r>
    <s v="5000 - Salaries &amp; Wages"/>
    <s v="Journal"/>
    <x v="42"/>
    <s v="JE657"/>
    <m/>
    <x v="3880"/>
    <n v="1212.83"/>
    <m/>
    <s v="HS - Head Start"/>
    <x v="12"/>
    <s v="- No Location -"/>
    <s v="Denise Klein"/>
  </r>
  <r>
    <s v="5000 - Salaries &amp; Wages"/>
    <s v="Journal"/>
    <x v="42"/>
    <s v="JE657"/>
    <m/>
    <x v="3881"/>
    <n v="392.59"/>
    <m/>
    <s v="LiHeap - Low Income Home Energy Assistance Program"/>
    <x v="2"/>
    <s v="- No Location -"/>
    <s v="Shirley Matthews"/>
  </r>
  <r>
    <s v="5000 - Salaries &amp; Wages"/>
    <s v="Journal"/>
    <x v="42"/>
    <s v="JE657"/>
    <m/>
    <x v="3880"/>
    <n v="597.37"/>
    <m/>
    <s v="EHS - Early Head Start"/>
    <x v="6"/>
    <s v="- No Location -"/>
    <s v="Denise Klein"/>
  </r>
  <r>
    <s v="5000 - Salaries &amp; Wages"/>
    <s v="Journal"/>
    <x v="42"/>
    <s v="JE657"/>
    <m/>
    <x v="3882"/>
    <n v="1318.6"/>
    <m/>
    <s v="EHS - Early Head Start"/>
    <x v="6"/>
    <s v="- No Location -"/>
    <s v="Ayanna Martin"/>
  </r>
  <r>
    <s v="5000 - Salaries &amp; Wages"/>
    <s v="Journal"/>
    <x v="42"/>
    <s v="JE657"/>
    <m/>
    <x v="3883"/>
    <n v="838.33"/>
    <m/>
    <s v="CCR&amp;R - Child Care Resource &amp; Referral"/>
    <x v="28"/>
    <s v="- No Location -"/>
    <s v="Ashley Moore"/>
  </r>
  <r>
    <s v="5000 - Salaries &amp; Wages"/>
    <s v="Journal"/>
    <x v="42"/>
    <s v="JE657"/>
    <m/>
    <x v="3884"/>
    <n v="932.12"/>
    <m/>
    <s v="CCR&amp;R - Child Care Resource &amp; Referral"/>
    <x v="28"/>
    <s v="- No Location -"/>
    <s v="Victoria Reger"/>
  </r>
  <r>
    <s v="5000 - Salaries &amp; Wages"/>
    <s v="Journal"/>
    <x v="42"/>
    <s v="JE657"/>
    <m/>
    <x v="3885"/>
    <n v="1124.08"/>
    <m/>
    <s v="HS - Head Start"/>
    <x v="12"/>
    <s v="Admin Office"/>
    <s v="Sharon Forman"/>
  </r>
  <r>
    <s v="5000 - Salaries &amp; Wages"/>
    <s v="Journal"/>
    <x v="42"/>
    <s v="JE657"/>
    <m/>
    <x v="3886"/>
    <n v="1409.95"/>
    <m/>
    <s v="HS - Head Start"/>
    <x v="12"/>
    <s v="- No Location -"/>
    <s v="Christiana Buffett"/>
  </r>
  <r>
    <s v="5000 - Salaries &amp; Wages"/>
    <s v="Journal"/>
    <x v="42"/>
    <s v="JE657"/>
    <m/>
    <x v="3887"/>
    <n v="1233.68"/>
    <m/>
    <s v="HS - Head Start"/>
    <x v="12"/>
    <s v="- No Location -"/>
    <s v="Bobby Johnson"/>
  </r>
  <r>
    <s v="5000 - Salaries &amp; Wages"/>
    <s v="Journal"/>
    <x v="42"/>
    <s v="JE657"/>
    <m/>
    <x v="3811"/>
    <n v="26.89"/>
    <m/>
    <s v="HPRP2 - Homeless Prevention Rapid Rehousing"/>
    <x v="8"/>
    <s v="Admin Office"/>
    <s v="Amie Sharer"/>
  </r>
  <r>
    <s v="5000 - Salaries &amp; Wages"/>
    <s v="Journal"/>
    <x v="42"/>
    <s v="JE657"/>
    <m/>
    <x v="3888"/>
    <n v="1378.62"/>
    <m/>
    <s v="HF - Healthy Families"/>
    <x v="5"/>
    <s v="- No Location -"/>
    <s v="Karla DeJesus-Centeno"/>
  </r>
  <r>
    <s v="5000 - Salaries &amp; Wages"/>
    <s v="Journal"/>
    <x v="42"/>
    <s v="JE657"/>
    <m/>
    <x v="3836"/>
    <n v="1584.17"/>
    <m/>
    <s v="HS - Head Start"/>
    <x v="12"/>
    <s v="Admin Office"/>
    <s v="Manvir Gill"/>
  </r>
  <r>
    <s v="5000 - Salaries &amp; Wages"/>
    <s v="Journal"/>
    <x v="42"/>
    <s v="JE657"/>
    <m/>
    <x v="3889"/>
    <n v="686"/>
    <m/>
    <s v="HS - Head Start"/>
    <x v="12"/>
    <s v="- No Location -"/>
    <s v="Kelly Marquis"/>
  </r>
  <r>
    <s v="5000 - Salaries &amp; Wages"/>
    <s v="Journal"/>
    <x v="42"/>
    <s v="JE657"/>
    <m/>
    <x v="3890"/>
    <n v="840"/>
    <m/>
    <s v="HS - Head Start"/>
    <x v="12"/>
    <s v="- No Location -"/>
    <s v="Doreen Knaupp"/>
  </r>
  <r>
    <s v="5000 - Salaries &amp; Wages"/>
    <s v="Journal"/>
    <x v="42"/>
    <s v="JE657"/>
    <m/>
    <x v="3891"/>
    <n v="1039.5"/>
    <m/>
    <s v="HS - Head Start"/>
    <x v="12"/>
    <s v="- No Location -"/>
    <s v="Corinna Harris"/>
  </r>
  <r>
    <s v="5000 - Salaries &amp; Wages"/>
    <s v="Journal"/>
    <x v="42"/>
    <s v="JE657"/>
    <m/>
    <x v="3892"/>
    <n v="1278.92"/>
    <m/>
    <s v="HS - Head Start"/>
    <x v="12"/>
    <s v="- No Location -"/>
    <s v="Bibiana Arreguin"/>
  </r>
  <r>
    <s v="5000 - Salaries &amp; Wages"/>
    <s v="Journal"/>
    <x v="42"/>
    <s v="JE657"/>
    <m/>
    <x v="3803"/>
    <n v="29.28"/>
    <m/>
    <s v="CCYC - Community Council of Young Children"/>
    <x v="22"/>
    <s v="Admin Office"/>
    <s v="Gary Mease"/>
  </r>
  <r>
    <s v="5000 - Salaries &amp; Wages"/>
    <s v="Journal"/>
    <x v="42"/>
    <s v="JE657"/>
    <m/>
    <x v="3849"/>
    <n v="954.18"/>
    <m/>
    <s v="CSBG - Community Service Block Grant"/>
    <x v="0"/>
    <s v="- No Location -"/>
    <s v="Antoine Nelson"/>
  </r>
  <r>
    <s v="5000 - Salaries &amp; Wages"/>
    <s v="Journal"/>
    <x v="42"/>
    <s v="JE657"/>
    <m/>
    <x v="3805"/>
    <n v="2407.61"/>
    <m/>
    <s v="HS - Head Start"/>
    <x v="12"/>
    <s v="- No Location -"/>
    <s v="LOIS BOND"/>
  </r>
  <r>
    <s v="5000 - Salaries &amp; Wages"/>
    <s v="Journal"/>
    <x v="42"/>
    <s v="JE657"/>
    <m/>
    <x v="3893"/>
    <n v="756"/>
    <m/>
    <s v="HS - Head Start"/>
    <x v="12"/>
    <s v="- No Location -"/>
    <s v="Heather Forgetta"/>
  </r>
  <r>
    <s v="5000 - Salaries &amp; Wages"/>
    <s v="Journal"/>
    <x v="42"/>
    <s v="JE657"/>
    <m/>
    <x v="3881"/>
    <n v="230.57"/>
    <m/>
    <s v="USF - Universal Service Fund"/>
    <x v="9"/>
    <s v="- No Location -"/>
    <s v="Shirley Matthews"/>
  </r>
  <r>
    <s v="5000 - Salaries &amp; Wages"/>
    <s v="Journal"/>
    <x v="42"/>
    <s v="JE657"/>
    <m/>
    <x v="3860"/>
    <n v="1015.47"/>
    <m/>
    <s v="CCYC - Community Council of Young Children"/>
    <x v="22"/>
    <s v="Admin Office"/>
    <s v="Janessa Rivera"/>
  </r>
  <r>
    <s v="5000 - Salaries &amp; Wages"/>
    <s v="Journal"/>
    <x v="42"/>
    <s v="JE657"/>
    <m/>
    <x v="3894"/>
    <n v="837"/>
    <m/>
    <s v="HS - Head Start"/>
    <x v="12"/>
    <s v="- No Location -"/>
    <s v="Laura McRae"/>
  </r>
  <r>
    <s v="5000 - Salaries &amp; Wages"/>
    <s v="Journal"/>
    <x v="42"/>
    <s v="JE657"/>
    <m/>
    <x v="3895"/>
    <n v="885"/>
    <m/>
    <s v="HS - Head Start"/>
    <x v="12"/>
    <s v="- No Location -"/>
    <s v="Carol Brown"/>
  </r>
  <r>
    <s v="5000 - Salaries &amp; Wages"/>
    <s v="Journal"/>
    <x v="42"/>
    <s v="JE657"/>
    <m/>
    <x v="3797"/>
    <n v="291.52"/>
    <m/>
    <s v="CCR&amp;R - Child Care Resource &amp; Referral"/>
    <x v="18"/>
    <s v="Admin Office"/>
    <s v="Greta Peterson"/>
  </r>
  <r>
    <s v="5000 - Salaries &amp; Wages"/>
    <s v="Journal"/>
    <x v="42"/>
    <s v="JE657"/>
    <m/>
    <x v="3860"/>
    <n v="99.26"/>
    <m/>
    <s v="HF - Healthy Families"/>
    <x v="4"/>
    <s v="Admin Office"/>
    <s v="Janessa Rivera"/>
  </r>
  <r>
    <s v="5000 - Salaries &amp; Wages"/>
    <s v="Journal"/>
    <x v="42"/>
    <s v="JE657"/>
    <m/>
    <x v="3896"/>
    <n v="932.36"/>
    <m/>
    <s v="CCR&amp;R - Child Care Resource &amp; Referral"/>
    <x v="28"/>
    <s v="- No Location -"/>
    <s v="Madelyn Guzman"/>
  </r>
  <r>
    <s v="5000 - Salaries &amp; Wages"/>
    <s v="Journal"/>
    <x v="42"/>
    <s v="JE657"/>
    <m/>
    <x v="3897"/>
    <n v="837"/>
    <m/>
    <s v="HS - Head Start"/>
    <x v="12"/>
    <s v="- No Location -"/>
    <s v="Saliha Yanik"/>
  </r>
  <r>
    <s v="5000 - Salaries &amp; Wages"/>
    <s v="Journal"/>
    <x v="42"/>
    <s v="JE657"/>
    <m/>
    <x v="3898"/>
    <n v="1440"/>
    <m/>
    <s v="HS - Head Start"/>
    <x v="12"/>
    <s v="- No Location -"/>
    <s v="Jennifer Carley-Price"/>
  </r>
  <r>
    <s v="5000 - Salaries &amp; Wages"/>
    <s v="Journal"/>
    <x v="42"/>
    <s v="JE657"/>
    <m/>
    <x v="3838"/>
    <n v="376.71"/>
    <m/>
    <s v="HS - Head Start"/>
    <x v="12"/>
    <s v="- No Location -"/>
    <s v="Essence Thompson"/>
  </r>
  <r>
    <s v="5000 - Salaries &amp; Wages"/>
    <s v="Journal"/>
    <x v="42"/>
    <s v="JE657"/>
    <m/>
    <x v="3899"/>
    <n v="849"/>
    <m/>
    <s v="CCFP - Child Care Food Program"/>
    <x v="24"/>
    <s v="- No Location -"/>
    <s v="Deniz Genc"/>
  </r>
  <r>
    <s v="5000 - Salaries &amp; Wages"/>
    <s v="Journal"/>
    <x v="42"/>
    <s v="JE657"/>
    <m/>
    <x v="3797"/>
    <n v="72.88"/>
    <m/>
    <s v="USF - Universal Service Fund"/>
    <x v="9"/>
    <s v="Admin Office"/>
    <s v="Greta Peterson"/>
  </r>
  <r>
    <s v="5000 - Salaries &amp; Wages"/>
    <s v="Journal"/>
    <x v="42"/>
    <s v="JE657"/>
    <m/>
    <x v="3900"/>
    <n v="409.22"/>
    <m/>
    <s v="EHS - Early Head Start"/>
    <x v="6"/>
    <s v="- No Location -"/>
    <s v="ISATA BAH"/>
  </r>
  <r>
    <s v="5000 - Salaries &amp; Wages"/>
    <s v="Journal"/>
    <x v="42"/>
    <s v="JE657"/>
    <m/>
    <x v="3861"/>
    <n v="109.66"/>
    <m/>
    <s v="EHS - Early Head Start"/>
    <x v="6"/>
    <s v="Admin Office"/>
    <s v="Francine Taylor"/>
  </r>
  <r>
    <s v="5000 - Salaries &amp; Wages"/>
    <s v="Journal"/>
    <x v="42"/>
    <s v="JE657"/>
    <m/>
    <x v="3901"/>
    <n v="1488.45"/>
    <m/>
    <s v="CCR&amp;R - Child Care Resource &amp; Referral"/>
    <x v="28"/>
    <s v="- No Location -"/>
    <s v="Bonita Jackson"/>
  </r>
  <r>
    <s v="5000 - Salaries &amp; Wages"/>
    <s v="Journal"/>
    <x v="42"/>
    <s v="JE657"/>
    <m/>
    <x v="3860"/>
    <n v="256.72000000000003"/>
    <m/>
    <s v="USF - Universal Service Fund"/>
    <x v="9"/>
    <s v="Admin Office"/>
    <s v="Janessa Rivera"/>
  </r>
  <r>
    <s v="5000 - Salaries &amp; Wages"/>
    <s v="Journal"/>
    <x v="42"/>
    <s v="JE657"/>
    <m/>
    <x v="3818"/>
    <n v="176.08"/>
    <m/>
    <s v="HF - Healthy Families"/>
    <x v="4"/>
    <s v="- No Location -"/>
    <s v="Sheila Hughes"/>
  </r>
  <r>
    <s v="5000 - Salaries &amp; Wages"/>
    <s v="Journal"/>
    <x v="42"/>
    <s v="JE657"/>
    <m/>
    <x v="3902"/>
    <n v="1459.3"/>
    <m/>
    <s v="HF - Healthy Families"/>
    <x v="4"/>
    <s v="- No Location -"/>
    <s v="Marissa Stellwag"/>
  </r>
  <r>
    <s v="5000 - Salaries &amp; Wages"/>
    <s v="Journal"/>
    <x v="42"/>
    <s v="JE657"/>
    <m/>
    <x v="3903"/>
    <n v="2393.02"/>
    <m/>
    <s v="EHS - Early Head Start"/>
    <x v="6"/>
    <s v="- No Location -"/>
    <s v="Michelle Weaver"/>
  </r>
  <r>
    <s v="5000 - Salaries &amp; Wages"/>
    <s v="Journal"/>
    <x v="42"/>
    <s v="JE657"/>
    <m/>
    <x v="3797"/>
    <n v="174.91"/>
    <m/>
    <s v="CSBG - Community Service Block Grant"/>
    <x v="0"/>
    <s v="Admin Office"/>
    <s v="Greta Peterson"/>
  </r>
  <r>
    <s v="5000 - Salaries &amp; Wages"/>
    <s v="Journal"/>
    <x v="42"/>
    <s v="JE657"/>
    <m/>
    <x v="3904"/>
    <n v="980"/>
    <m/>
    <s v="HS - Head Start"/>
    <x v="12"/>
    <s v="- No Location -"/>
    <s v="Melinda Bowman-Williams"/>
  </r>
  <r>
    <s v="5000 - Salaries &amp; Wages"/>
    <s v="Journal"/>
    <x v="42"/>
    <s v="JE657"/>
    <m/>
    <x v="3905"/>
    <n v="756"/>
    <m/>
    <s v="HS - Head Start"/>
    <x v="12"/>
    <s v="- No Location -"/>
    <s v="Kevin Gayles"/>
  </r>
  <r>
    <s v="5000 - Salaries &amp; Wages"/>
    <s v="Journal"/>
    <x v="42"/>
    <s v="JE657"/>
    <m/>
    <x v="3861"/>
    <n v="588.91999999999996"/>
    <m/>
    <s v="CCR&amp;R - Child Care Resource &amp; Referral"/>
    <x v="18"/>
    <s v="Admin Office"/>
    <s v="Francine Taylor"/>
  </r>
  <r>
    <s v="5000 - Salaries &amp; Wages"/>
    <s v="Journal"/>
    <x v="42"/>
    <s v="JE657"/>
    <m/>
    <x v="3906"/>
    <n v="252"/>
    <m/>
    <s v="CCFP - Child Care Food Program"/>
    <x v="24"/>
    <s v="- No Location -"/>
    <s v="Samarjit Sharma"/>
  </r>
  <r>
    <s v="5000 - Salaries &amp; Wages"/>
    <s v="Journal"/>
    <x v="42"/>
    <s v="JE657"/>
    <m/>
    <x v="3907"/>
    <n v="736.71"/>
    <m/>
    <s v="CCR&amp;R - Child Care Resource &amp; Referral"/>
    <x v="28"/>
    <s v="- No Location -"/>
    <s v="Brittany Walton"/>
  </r>
  <r>
    <s v="5000 - Salaries &amp; Wages"/>
    <s v="Journal"/>
    <x v="42"/>
    <s v="JE657"/>
    <m/>
    <x v="3908"/>
    <n v="612"/>
    <m/>
    <s v="HS - Head Start"/>
    <x v="12"/>
    <s v="- No Location -"/>
    <s v="Michelle Berry-Davis"/>
  </r>
  <r>
    <s v="5000 - Salaries &amp; Wages"/>
    <s v="Journal"/>
    <x v="42"/>
    <s v="JE657"/>
    <m/>
    <x v="3909"/>
    <n v="600"/>
    <m/>
    <s v="HS - Head Start"/>
    <x v="12"/>
    <s v="- No Location -"/>
    <s v="Dylan Hall"/>
  </r>
  <r>
    <s v="5000 - Salaries &amp; Wages"/>
    <s v="Journal"/>
    <x v="42"/>
    <s v="JE657"/>
    <m/>
    <x v="3789"/>
    <n v="613.88"/>
    <m/>
    <s v="EHS - Early Head Start"/>
    <x v="6"/>
    <s v="Admin Office"/>
    <s v="Elayne Schermerhorn"/>
  </r>
  <r>
    <s v="5000 - Salaries &amp; Wages"/>
    <s v="Journal"/>
    <x v="42"/>
    <s v="JE657"/>
    <m/>
    <x v="3898"/>
    <n v="480"/>
    <m/>
    <s v="Edgewater Park"/>
    <x v="29"/>
    <s v="- No Location -"/>
    <s v="Jennifer Carley-Price"/>
  </r>
  <r>
    <s v="5000 - Salaries &amp; Wages"/>
    <s v="Journal"/>
    <x v="42"/>
    <s v="JE657"/>
    <m/>
    <x v="3910"/>
    <n v="855"/>
    <m/>
    <s v="HS - Head Start"/>
    <x v="12"/>
    <s v="- No Location -"/>
    <s v="Kameron Wood"/>
  </r>
  <r>
    <s v="5000 - Salaries &amp; Wages"/>
    <s v="Journal"/>
    <x v="42"/>
    <s v="JE657"/>
    <m/>
    <x v="3911"/>
    <n v="688.62"/>
    <m/>
    <s v="HS - Head Start"/>
    <x v="12"/>
    <s v="- No Location -"/>
    <s v="Jennifer Elder"/>
  </r>
  <r>
    <s v="5000 - Salaries &amp; Wages"/>
    <s v="Journal"/>
    <x v="42"/>
    <s v="JE657"/>
    <m/>
    <x v="3912"/>
    <n v="600"/>
    <m/>
    <s v="HS - Head Start"/>
    <x v="12"/>
    <s v="- No Location -"/>
    <s v="Marva Currington"/>
  </r>
  <r>
    <s v="5000 - Salaries &amp; Wages"/>
    <s v="Journal"/>
    <x v="42"/>
    <s v="JE657"/>
    <m/>
    <x v="3913"/>
    <n v="222.81"/>
    <m/>
    <s v="HPRP2 - Homeless Prevention Rapid Rehousing"/>
    <x v="8"/>
    <s v="- No Location -"/>
    <s v="Denise Cacalori"/>
  </r>
  <r>
    <s v="5000 - Salaries &amp; Wages"/>
    <s v="Journal"/>
    <x v="42"/>
    <s v="JE657"/>
    <m/>
    <x v="3914"/>
    <n v="905.91"/>
    <m/>
    <s v="CCR&amp;R - Child Care Resource &amp; Referral"/>
    <x v="28"/>
    <s v="- No Location -"/>
    <s v="Andrea Ferrare"/>
  </r>
  <r>
    <s v="5000 - Salaries &amp; Wages"/>
    <s v="Journal"/>
    <x v="42"/>
    <s v="JE657"/>
    <m/>
    <x v="3803"/>
    <n v="330.5"/>
    <m/>
    <s v="CCR&amp;R - Child Care Resource &amp; Referral"/>
    <x v="18"/>
    <s v="Admin Office"/>
    <s v="Gary Mease"/>
  </r>
  <r>
    <s v="5000 - Salaries &amp; Wages"/>
    <s v="Journal"/>
    <x v="42"/>
    <s v="JE657"/>
    <m/>
    <x v="3821"/>
    <n v="74.400000000000006"/>
    <m/>
    <s v="USF - Universal Service Fund"/>
    <x v="9"/>
    <s v="Admin Office"/>
    <s v="Kyle Edwards"/>
  </r>
  <r>
    <s v="5000 - Salaries &amp; Wages"/>
    <s v="Journal"/>
    <x v="42"/>
    <s v="JE657"/>
    <m/>
    <x v="3843"/>
    <n v="269.01"/>
    <m/>
    <s v="CSBG - Community Service Block Grant"/>
    <x v="17"/>
    <s v="- No Location -"/>
    <s v="Melonie Vazquez"/>
  </r>
  <r>
    <s v="5000 - Salaries &amp; Wages"/>
    <s v="Journal"/>
    <x v="42"/>
    <s v="JE657"/>
    <m/>
    <x v="3915"/>
    <n v="1633.57"/>
    <m/>
    <s v="CCR&amp;R - Child Care Resource &amp; Referral"/>
    <x v="28"/>
    <s v="- No Location -"/>
    <s v="Shellinda Hardie"/>
  </r>
  <r>
    <s v="5000 - Salaries &amp; Wages"/>
    <s v="Journal"/>
    <x v="42"/>
    <s v="JE657"/>
    <m/>
    <x v="3916"/>
    <n v="670.03"/>
    <m/>
    <s v="HS - Head Start"/>
    <x v="12"/>
    <s v="- No Location -"/>
    <s v="Nasirah Aminuddin"/>
  </r>
  <r>
    <s v="5000 - Salaries &amp; Wages"/>
    <s v="Journal"/>
    <x v="42"/>
    <s v="JE657"/>
    <m/>
    <x v="3917"/>
    <n v="1130.7"/>
    <m/>
    <s v="HF - Healthy Families"/>
    <x v="5"/>
    <s v="- No Location -"/>
    <s v="Claire Garner"/>
  </r>
  <r>
    <s v="5000 - Salaries &amp; Wages"/>
    <s v="Journal"/>
    <x v="42"/>
    <s v="JE657"/>
    <m/>
    <x v="3918"/>
    <n v="1368.85"/>
    <m/>
    <s v="HF - Healthy Families"/>
    <x v="5"/>
    <s v="- No Location -"/>
    <s v="Bridgett Pollard"/>
  </r>
  <r>
    <s v="5000 - Salaries &amp; Wages"/>
    <s v="Journal"/>
    <x v="42"/>
    <s v="JE657"/>
    <m/>
    <x v="3919"/>
    <n v="2386.8200000000002"/>
    <m/>
    <s v="CCR&amp;R - Child Care Resource &amp; Referral"/>
    <x v="28"/>
    <s v="- No Location -"/>
    <s v="Susan Ford"/>
  </r>
  <r>
    <s v="5000 - Salaries &amp; Wages"/>
    <s v="Journal"/>
    <x v="42"/>
    <s v="JE657"/>
    <m/>
    <x v="3920"/>
    <n v="934.96"/>
    <m/>
    <s v="CCR&amp;R - Child Care Resource &amp; Referral"/>
    <x v="28"/>
    <s v="- No Location -"/>
    <s v="Margo Johnson"/>
  </r>
  <r>
    <s v="5000 - Salaries &amp; Wages"/>
    <s v="Journal"/>
    <x v="42"/>
    <s v="JE657"/>
    <m/>
    <x v="3803"/>
    <n v="393.25"/>
    <m/>
    <s v="CCFP - Child Care Food Program"/>
    <x v="24"/>
    <s v="Admin Office"/>
    <s v="Gary Mease"/>
  </r>
  <r>
    <s v="5000 - Salaries &amp; Wages"/>
    <s v="Journal"/>
    <x v="42"/>
    <s v="JE657"/>
    <m/>
    <x v="3921"/>
    <n v="208.59"/>
    <m/>
    <s v="USF - Universal Service Fund"/>
    <x v="9"/>
    <s v="- No Location -"/>
    <s v="Vincent Padilla"/>
  </r>
  <r>
    <s v="5000 - Salaries &amp; Wages"/>
    <s v="Journal"/>
    <x v="42"/>
    <s v="JE657"/>
    <m/>
    <x v="3922"/>
    <n v="1237.21"/>
    <m/>
    <s v="HS - Head Start"/>
    <x v="12"/>
    <s v="- No Location -"/>
    <s v="Verdina Pryor"/>
  </r>
  <r>
    <s v="5000 - Salaries &amp; Wages"/>
    <s v="Journal"/>
    <x v="42"/>
    <s v="JE657"/>
    <m/>
    <x v="3861"/>
    <n v="101.54"/>
    <m/>
    <s v="CCFP - Child Care Food Program"/>
    <x v="24"/>
    <s v="Admin Office"/>
    <s v="Francine Taylor"/>
  </r>
  <r>
    <s v="5000 - Salaries &amp; Wages"/>
    <s v="Journal"/>
    <x v="42"/>
    <s v="JE657"/>
    <m/>
    <x v="3821"/>
    <n v="70.680000000000007"/>
    <m/>
    <s v="CCYC - Community Council of Young Children"/>
    <x v="22"/>
    <s v="Admin Office"/>
    <s v="Kyle Edwards"/>
  </r>
  <r>
    <s v="5000 - Salaries &amp; Wages"/>
    <s v="Journal"/>
    <x v="42"/>
    <s v="JE657"/>
    <m/>
    <x v="3923"/>
    <n v="1310.78"/>
    <m/>
    <s v="EHS - Early Head Start"/>
    <x v="6"/>
    <s v="- No Location -"/>
    <s v="Pantida Wescott"/>
  </r>
  <r>
    <s v="5000 - Salaries &amp; Wages"/>
    <s v="Journal"/>
    <x v="42"/>
    <s v="JE657"/>
    <m/>
    <x v="3924"/>
    <n v="1649.31"/>
    <m/>
    <s v="HS - Head Start"/>
    <x v="12"/>
    <s v="- No Location -"/>
    <s v="Seham Azabawi"/>
  </r>
  <r>
    <s v="5000 - Salaries &amp; Wages"/>
    <s v="Journal"/>
    <x v="42"/>
    <s v="JE657"/>
    <m/>
    <x v="3925"/>
    <n v="1349"/>
    <m/>
    <s v="HS - Head Start"/>
    <x v="12"/>
    <s v="- No Location -"/>
    <s v="Moraima Gonzalez"/>
  </r>
  <r>
    <s v="5000 - Salaries &amp; Wages"/>
    <s v="Journal"/>
    <x v="42"/>
    <s v="JE657"/>
    <m/>
    <x v="3811"/>
    <n v="878.99"/>
    <m/>
    <s v="CCR&amp;R - Child Care Resource &amp; Referral"/>
    <x v="18"/>
    <s v="Admin Office"/>
    <s v="Amie Sharer"/>
  </r>
  <r>
    <s v="5000 - Salaries &amp; Wages"/>
    <s v="Journal"/>
    <x v="42"/>
    <s v="JE657"/>
    <m/>
    <x v="3794"/>
    <n v="213.32"/>
    <m/>
    <s v="USF - Universal Service Fund"/>
    <x v="9"/>
    <s v="- No Location -"/>
    <s v="Quamillah Nelson"/>
  </r>
  <r>
    <s v="5000 - Salaries &amp; Wages"/>
    <s v="Journal"/>
    <x v="42"/>
    <s v="JE657"/>
    <m/>
    <x v="3926"/>
    <n v="1410.94"/>
    <m/>
    <s v="HF - Healthy Families"/>
    <x v="5"/>
    <s v="- No Location -"/>
    <s v="Ann Drennon"/>
  </r>
  <r>
    <s v="5000 - Salaries &amp; Wages"/>
    <s v="Journal"/>
    <x v="42"/>
    <s v="JE657"/>
    <m/>
    <x v="3815"/>
    <n v="253.87"/>
    <m/>
    <s v="EHS - Early Head Start"/>
    <x v="6"/>
    <s v="Admin Office"/>
    <s v="Robert Mayfield"/>
  </r>
  <r>
    <s v="5000 - Salaries &amp; Wages"/>
    <s v="Journal"/>
    <x v="42"/>
    <s v="JE657"/>
    <m/>
    <x v="3927"/>
    <n v="1068.75"/>
    <m/>
    <s v="HS - Head Start"/>
    <x v="12"/>
    <s v="- No Location -"/>
    <s v="Natasha Joseph"/>
  </r>
  <r>
    <s v="5000 - Salaries &amp; Wages"/>
    <s v="Journal"/>
    <x v="42"/>
    <s v="JE657"/>
    <m/>
    <x v="3831"/>
    <n v="579.91"/>
    <m/>
    <s v="HF - Healthy Families"/>
    <x v="5"/>
    <s v="Admin Office"/>
    <s v="Michelle Hewitt"/>
  </r>
  <r>
    <s v="5000 - Salaries &amp; Wages"/>
    <s v="Journal"/>
    <x v="42"/>
    <s v="JE657"/>
    <m/>
    <x v="3850"/>
    <n v="281.56"/>
    <m/>
    <s v="CSBG - Community Service Block Grant"/>
    <x v="17"/>
    <s v="Admin Office"/>
    <s v="Ruben Johnson"/>
  </r>
  <r>
    <s v="5000 - Salaries &amp; Wages"/>
    <s v="Journal"/>
    <x v="42"/>
    <s v="JE657"/>
    <m/>
    <x v="3928"/>
    <n v="1339.5"/>
    <m/>
    <s v="EHS - Early Head Start"/>
    <x v="6"/>
    <s v="- No Location -"/>
    <s v="Jane Murphy"/>
  </r>
  <r>
    <s v="5000 - Salaries &amp; Wages"/>
    <s v="Journal"/>
    <x v="42"/>
    <s v="JE657"/>
    <m/>
    <x v="3929"/>
    <n v="1378.51"/>
    <m/>
    <s v="CCR&amp;R - Child Care Resource &amp; Referral"/>
    <x v="30"/>
    <s v="- No Location -"/>
    <s v="Christine Morrison"/>
  </r>
  <r>
    <s v="5000 - Salaries &amp; Wages"/>
    <s v="Journal"/>
    <x v="42"/>
    <s v="JE657"/>
    <m/>
    <x v="3930"/>
    <n v="839.5"/>
    <m/>
    <s v="HS - Head Start"/>
    <x v="12"/>
    <s v="- No Location -"/>
    <s v="Farhanaz Habib"/>
  </r>
  <r>
    <s v="5000 - Salaries &amp; Wages"/>
    <s v="Journal"/>
    <x v="42"/>
    <s v="JE657"/>
    <m/>
    <x v="3859"/>
    <n v="68.95"/>
    <m/>
    <s v="Mt Holly Schools"/>
    <x v="15"/>
    <s v="- No Location -"/>
    <s v="Bonnie Sheipe-Warthen"/>
  </r>
  <r>
    <s v="5000 - Salaries &amp; Wages"/>
    <s v="Journal"/>
    <x v="42"/>
    <s v="JE657"/>
    <m/>
    <x v="3803"/>
    <n v="62.77"/>
    <m/>
    <s v="Edgewater Park"/>
    <x v="29"/>
    <s v="Admin Office"/>
    <s v="Gary Mease"/>
  </r>
  <r>
    <s v="5000 - Salaries &amp; Wages"/>
    <s v="Journal"/>
    <x v="42"/>
    <s v="JE657"/>
    <m/>
    <x v="3931"/>
    <n v="840"/>
    <m/>
    <s v="HS - Head Start"/>
    <x v="12"/>
    <s v="- No Location -"/>
    <s v="Regina McCall"/>
  </r>
  <r>
    <s v="5000 - Salaries &amp; Wages"/>
    <s v="Journal"/>
    <x v="42"/>
    <s v="JE657"/>
    <m/>
    <x v="3932"/>
    <n v="861"/>
    <m/>
    <s v="HS - Head Start"/>
    <x v="12"/>
    <s v="- No Location -"/>
    <s v="Melissa Oliver-Terrell"/>
  </r>
  <r>
    <s v="5000 - Salaries &amp; Wages"/>
    <s v="Journal"/>
    <x v="42"/>
    <s v="JE657"/>
    <m/>
    <x v="3933"/>
    <n v="792"/>
    <m/>
    <s v="HS - Head Start"/>
    <x v="12"/>
    <s v="- No Location -"/>
    <s v="Ethel Jackson"/>
  </r>
  <r>
    <s v="5000 - Salaries &amp; Wages"/>
    <s v="Journal"/>
    <x v="42"/>
    <s v="JE657"/>
    <m/>
    <x v="3934"/>
    <n v="1358.5"/>
    <m/>
    <s v="HS - Head Start"/>
    <x v="12"/>
    <s v="- No Location -"/>
    <s v="Bouchra Benachir"/>
  </r>
  <r>
    <s v="5000 - Salaries &amp; Wages"/>
    <s v="Journal"/>
    <x v="42"/>
    <s v="JE657"/>
    <m/>
    <x v="3886"/>
    <n v="469.98"/>
    <m/>
    <s v="Mt Holly Schools"/>
    <x v="15"/>
    <s v="- No Location -"/>
    <s v="Christiana Buffett"/>
  </r>
  <r>
    <s v="5000 - Salaries &amp; Wages"/>
    <s v="Journal"/>
    <x v="42"/>
    <s v="JE657"/>
    <m/>
    <x v="3935"/>
    <n v="789"/>
    <m/>
    <s v="HS - Head Start"/>
    <x v="12"/>
    <s v="- No Location -"/>
    <s v="Louthel Tucker"/>
  </r>
  <r>
    <s v="5000 - Salaries &amp; Wages"/>
    <s v="Journal"/>
    <x v="42"/>
    <s v="JE657"/>
    <m/>
    <x v="3936"/>
    <n v="843"/>
    <m/>
    <s v="HS - Head Start"/>
    <x v="12"/>
    <s v="- No Location -"/>
    <s v="Cigdem Ozdemir"/>
  </r>
  <r>
    <s v="5000 - Salaries &amp; Wages"/>
    <s v="Journal"/>
    <x v="42"/>
    <s v="JE657"/>
    <m/>
    <x v="3819"/>
    <n v="485.19"/>
    <m/>
    <s v="CSBG - Community Service Block Grant"/>
    <x v="0"/>
    <s v="- No Location -"/>
    <s v="Rovenna Overton"/>
  </r>
  <r>
    <s v="5000 - Salaries &amp; Wages"/>
    <s v="Journal"/>
    <x v="42"/>
    <s v="JE657"/>
    <m/>
    <x v="3937"/>
    <n v="1041.04"/>
    <m/>
    <s v="CCR&amp;R - Child Care Resource &amp; Referral"/>
    <x v="28"/>
    <s v="- No Location -"/>
    <s v="Bonnie Logan"/>
  </r>
  <r>
    <s v="5000 - Salaries &amp; Wages"/>
    <s v="Journal"/>
    <x v="42"/>
    <s v="JE657"/>
    <m/>
    <x v="3938"/>
    <n v="906.5"/>
    <m/>
    <s v="HS - Head Start"/>
    <x v="12"/>
    <s v="- No Location -"/>
    <s v="Kymberlee Brower"/>
  </r>
  <r>
    <s v="5000 - Salaries &amp; Wages"/>
    <s v="Journal"/>
    <x v="42"/>
    <s v="JE657"/>
    <m/>
    <x v="3850"/>
    <n v="154.51"/>
    <m/>
    <s v="USF - Universal Service Fund"/>
    <x v="9"/>
    <s v="Admin Office"/>
    <s v="Ruben Johnson"/>
  </r>
  <r>
    <s v="5000 - Salaries &amp; Wages"/>
    <s v="Journal"/>
    <x v="42"/>
    <s v="JE657"/>
    <m/>
    <x v="3917"/>
    <n v="99.18"/>
    <m/>
    <s v="HF - Healthy Families"/>
    <x v="21"/>
    <s v="- No Location -"/>
    <s v="Claire Garner"/>
  </r>
  <r>
    <s v="5000 - Salaries &amp; Wages"/>
    <s v="Journal"/>
    <x v="42"/>
    <s v="JE657"/>
    <m/>
    <x v="3939"/>
    <n v="1334.75"/>
    <m/>
    <s v="HS - Head Start"/>
    <x v="12"/>
    <s v="- No Location -"/>
    <s v="Tugce Ozel"/>
  </r>
  <r>
    <s v="5000 - Salaries &amp; Wages"/>
    <s v="Journal"/>
    <x v="42"/>
    <s v="JE657"/>
    <m/>
    <x v="3824"/>
    <n v="327.75"/>
    <m/>
    <s v="HS - Head Start"/>
    <x v="12"/>
    <s v="- No Location -"/>
    <s v="Andrew Stellwag"/>
  </r>
  <r>
    <s v="5000 - Salaries &amp; Wages"/>
    <s v="Journal"/>
    <x v="42"/>
    <s v="JE657"/>
    <m/>
    <x v="3921"/>
    <n v="355.16"/>
    <m/>
    <s v="LiHeap - Low Income Home Energy Assistance Program"/>
    <x v="2"/>
    <s v="- No Location -"/>
    <s v="Vincent Padilla"/>
  </r>
  <r>
    <s v="5000 - Salaries &amp; Wages"/>
    <s v="Journal"/>
    <x v="42"/>
    <s v="JE657"/>
    <m/>
    <x v="3940"/>
    <n v="401.48"/>
    <m/>
    <s v="HS - Head Start"/>
    <x v="12"/>
    <s v="Admin Office"/>
    <s v="Michelle Hewitt"/>
  </r>
  <r>
    <s v="5000 - Salaries &amp; Wages"/>
    <s v="Journal"/>
    <x v="42"/>
    <s v="JE657"/>
    <m/>
    <x v="3917"/>
    <n v="753.8"/>
    <m/>
    <s v="HF - Healthy Families"/>
    <x v="4"/>
    <s v="- No Location -"/>
    <s v="Claire Garner"/>
  </r>
  <r>
    <s v="5000 - Salaries &amp; Wages"/>
    <s v="Journal"/>
    <x v="42"/>
    <s v="JE657"/>
    <m/>
    <x v="3941"/>
    <n v="1143.0899999999999"/>
    <m/>
    <s v="CCR&amp;R - Child Care Resource &amp; Referral"/>
    <x v="28"/>
    <s v="- No Location -"/>
    <s v="Wanda Fisher"/>
  </r>
  <r>
    <s v="5000 - Salaries &amp; Wages"/>
    <s v="Journal"/>
    <x v="42"/>
    <s v="JE657"/>
    <m/>
    <x v="3942"/>
    <n v="1611.75"/>
    <m/>
    <s v="HS - Head Start"/>
    <x v="12"/>
    <s v="- No Location -"/>
    <s v="Stephanie Greene"/>
  </r>
  <r>
    <s v="5000 - Salaries &amp; Wages"/>
    <s v="Journal"/>
    <x v="42"/>
    <s v="JE657"/>
    <m/>
    <x v="3943"/>
    <n v="1286.6099999999999"/>
    <m/>
    <s v="HS - Head Start"/>
    <x v="12"/>
    <s v="- No Location -"/>
    <s v="Jacquelyn Gardner"/>
  </r>
  <r>
    <s v="5000 - Salaries &amp; Wages"/>
    <s v="Journal"/>
    <x v="42"/>
    <s v="JE657"/>
    <m/>
    <x v="3811"/>
    <n v="64.55"/>
    <m/>
    <s v="HF - Healthy Families"/>
    <x v="5"/>
    <s v="Admin Office"/>
    <s v="Amie Sharer"/>
  </r>
  <r>
    <s v="5000 - Salaries &amp; Wages"/>
    <s v="Journal"/>
    <x v="42"/>
    <s v="JE657"/>
    <m/>
    <x v="3944"/>
    <n v="649.47"/>
    <m/>
    <s v="CCR&amp;R - Child Care Resource &amp; Referral"/>
    <x v="28"/>
    <s v="- No Location -"/>
    <s v="Ariel Howard"/>
  </r>
  <r>
    <s v="5000 - Salaries &amp; Wages"/>
    <s v="Journal"/>
    <x v="42"/>
    <s v="JE657"/>
    <m/>
    <x v="3945"/>
    <n v="1065"/>
    <m/>
    <s v="HS - Head Start"/>
    <x v="12"/>
    <s v="- No Location -"/>
    <s v="Shirin Halim"/>
  </r>
  <r>
    <s v="5000 - Salaries &amp; Wages"/>
    <s v="Journal"/>
    <x v="42"/>
    <s v="JE657"/>
    <m/>
    <x v="3946"/>
    <n v="938.5"/>
    <m/>
    <s v="HS - Head Start"/>
    <x v="12"/>
    <s v="- No Location -"/>
    <s v="Maria Figueroa"/>
  </r>
  <r>
    <s v="5000 - Salaries &amp; Wages"/>
    <s v="Journal"/>
    <x v="42"/>
    <s v="JE657"/>
    <m/>
    <x v="3947"/>
    <n v="605.83000000000004"/>
    <m/>
    <s v="HS - Head Start"/>
    <x v="12"/>
    <s v="- No Location -"/>
    <s v="Jennifer Nagy"/>
  </r>
  <r>
    <s v="5000 - Salaries &amp; Wages"/>
    <s v="Journal"/>
    <x v="42"/>
    <s v="JE657"/>
    <m/>
    <x v="3948"/>
    <n v="1163.53"/>
    <m/>
    <s v="Mt Holly Schools"/>
    <x v="15"/>
    <s v="- No Location -"/>
    <s v="Jennifer Jones"/>
  </r>
  <r>
    <s v="5000 - Salaries &amp; Wages"/>
    <s v="Journal"/>
    <x v="42"/>
    <s v="JE657"/>
    <m/>
    <x v="3949"/>
    <n v="529.73"/>
    <m/>
    <s v="LiHeap - Low Income Home Energy Assistance Program"/>
    <x v="2"/>
    <s v="- No Location -"/>
    <s v="Kayla Black"/>
  </r>
  <r>
    <s v="5000 - Salaries &amp; Wages"/>
    <s v="Journal"/>
    <x v="42"/>
    <s v="JE657"/>
    <m/>
    <x v="3913"/>
    <n v="326.77999999999997"/>
    <m/>
    <s v="LiHeap - Low Income Home Energy Assistance Program"/>
    <x v="2"/>
    <s v="- No Location -"/>
    <s v="Denise Cacalori"/>
  </r>
  <r>
    <s v="5000 - Salaries &amp; Wages"/>
    <s v="Journal"/>
    <x v="42"/>
    <s v="JE657"/>
    <m/>
    <x v="3845"/>
    <n v="955.1"/>
    <m/>
    <s v="EHS - Early Head Start"/>
    <x v="6"/>
    <s v="- No Location -"/>
    <s v="Donna Wilbur"/>
  </r>
  <r>
    <s v="5000 - Salaries &amp; Wages"/>
    <s v="Journal"/>
    <x v="42"/>
    <s v="JE657"/>
    <m/>
    <x v="3950"/>
    <n v="916.5"/>
    <m/>
    <s v="HS - Head Start"/>
    <x v="12"/>
    <s v="- No Location -"/>
    <s v="Matthew Ditmar"/>
  </r>
  <r>
    <s v="5000 - Salaries &amp; Wages"/>
    <s v="Journal"/>
    <x v="42"/>
    <s v="JE657"/>
    <m/>
    <x v="3951"/>
    <n v="1535.49"/>
    <m/>
    <s v="HS - Head Start"/>
    <x v="12"/>
    <s v="- No Location -"/>
    <s v="Lynn Orangers"/>
  </r>
  <r>
    <s v="5000 - Salaries &amp; Wages"/>
    <s v="Journal"/>
    <x v="42"/>
    <s v="JE657"/>
    <m/>
    <x v="3952"/>
    <n v="1254.1300000000001"/>
    <m/>
    <s v="HS - Head Start"/>
    <x v="12"/>
    <s v="- No Location -"/>
    <s v="Keshia Flewellen"/>
  </r>
  <r>
    <s v="5000 - Salaries &amp; Wages"/>
    <s v="Journal"/>
    <x v="42"/>
    <s v="JE657"/>
    <m/>
    <x v="3953"/>
    <n v="945"/>
    <m/>
    <s v="HS - Head Start"/>
    <x v="12"/>
    <s v="- No Location -"/>
    <s v="Yvette Carpenter"/>
  </r>
  <r>
    <s v="5000 - Salaries &amp; Wages"/>
    <s v="Journal"/>
    <x v="42"/>
    <s v="JE657"/>
    <m/>
    <x v="3836"/>
    <n v="33.68"/>
    <m/>
    <s v="HPRP2 - Homeless Prevention Rapid Rehousing"/>
    <x v="8"/>
    <s v="Admin Office"/>
    <s v="Manvir Gill"/>
  </r>
  <r>
    <s v="5000 - Salaries &amp; Wages"/>
    <s v="Journal"/>
    <x v="42"/>
    <s v="JE657"/>
    <m/>
    <x v="3857"/>
    <n v="65.239999999999995"/>
    <m/>
    <s v="Mt Holly Schools"/>
    <x v="15"/>
    <s v="- No Location -"/>
    <s v="Jill Rickards"/>
  </r>
  <r>
    <s v="5000 - Salaries &amp; Wages"/>
    <s v="Journal"/>
    <x v="42"/>
    <s v="JE657"/>
    <m/>
    <x v="3861"/>
    <n v="71.08"/>
    <m/>
    <s v="LiHeap - Low Income Home Energy Assistance Program"/>
    <x v="2"/>
    <s v="Admin Office"/>
    <s v="Francine Taylor"/>
  </r>
  <r>
    <s v="5000 - Salaries &amp; Wages"/>
    <s v="Journal"/>
    <x v="42"/>
    <s v="JE657"/>
    <m/>
    <x v="3803"/>
    <n v="104.59"/>
    <m/>
    <s v="EHS - Early Head Start"/>
    <x v="6"/>
    <s v="Admin Office"/>
    <s v="Gary Mease"/>
  </r>
  <r>
    <s v="5000 - Salaries &amp; Wages"/>
    <s v="Journal"/>
    <x v="42"/>
    <s v="JE657"/>
    <m/>
    <x v="3859"/>
    <n v="68.95"/>
    <m/>
    <s v="Edgewater Park"/>
    <x v="29"/>
    <s v="- No Location -"/>
    <s v="Bonnie Sheipe-Warthen"/>
  </r>
  <r>
    <s v="5000 - Salaries &amp; Wages"/>
    <s v="Journal"/>
    <x v="42"/>
    <s v="JE657"/>
    <m/>
    <x v="3954"/>
    <n v="1723.47"/>
    <m/>
    <s v="CCR&amp;R - Child Care Resource &amp; Referral"/>
    <x v="27"/>
    <s v="- No Location -"/>
    <s v="Kristin Mayes"/>
  </r>
  <r>
    <s v="5000 - Salaries &amp; Wages"/>
    <s v="Journal"/>
    <x v="42"/>
    <s v="JE657"/>
    <m/>
    <x v="3838"/>
    <n v="122.43"/>
    <m/>
    <s v="CCR&amp;R - Child Care Resource &amp; Referral"/>
    <x v="18"/>
    <s v="- No Location -"/>
    <s v="Essence Thompson"/>
  </r>
  <r>
    <s v="5000 - Salaries &amp; Wages"/>
    <s v="Journal"/>
    <x v="42"/>
    <s v="JE657"/>
    <m/>
    <x v="3955"/>
    <n v="1463"/>
    <m/>
    <s v="HS - Head Start"/>
    <x v="12"/>
    <s v="- No Location -"/>
    <s v="Tawanna Best"/>
  </r>
  <r>
    <s v="5000 - Salaries &amp; Wages"/>
    <s v="Journal"/>
    <x v="42"/>
    <s v="JE657"/>
    <m/>
    <x v="3819"/>
    <n v="463.88"/>
    <m/>
    <s v="USF - Universal Service Fund"/>
    <x v="9"/>
    <s v="- No Location -"/>
    <s v="Rovenna Overton"/>
  </r>
  <r>
    <s v="5000 - Salaries &amp; Wages"/>
    <s v="Journal"/>
    <x v="42"/>
    <s v="JE657"/>
    <m/>
    <x v="3956"/>
    <n v="949.67"/>
    <m/>
    <s v="CCR&amp;R - Child Care Resource &amp; Referral"/>
    <x v="28"/>
    <s v="- No Location -"/>
    <s v="Devita Smith"/>
  </r>
  <r>
    <s v="5000 - Salaries &amp; Wages"/>
    <s v="Journal"/>
    <x v="42"/>
    <s v="JE657"/>
    <m/>
    <x v="3957"/>
    <n v="1472.5"/>
    <m/>
    <s v="HS - Head Start"/>
    <x v="12"/>
    <s v="- No Location -"/>
    <s v="Karlie Gore"/>
  </r>
  <r>
    <s v="5000 - Salaries &amp; Wages"/>
    <s v="Journal"/>
    <x v="42"/>
    <s v="JE657"/>
    <m/>
    <x v="3958"/>
    <n v="1235"/>
    <m/>
    <s v="HS - Head Start"/>
    <x v="12"/>
    <s v="- No Location -"/>
    <s v="Anna Barry"/>
  </r>
  <r>
    <s v="5000 - Salaries &amp; Wages"/>
    <s v="Journal"/>
    <x v="42"/>
    <s v="JE657"/>
    <m/>
    <x v="3869"/>
    <n v="273.24"/>
    <m/>
    <s v="Mt Holly Schools"/>
    <x v="15"/>
    <s v="- No Location -"/>
    <s v="Rabiah Mohamed-Azam"/>
  </r>
  <r>
    <s v="5000 - Salaries &amp; Wages"/>
    <s v="Journal"/>
    <x v="42"/>
    <s v="JE657"/>
    <m/>
    <x v="3874"/>
    <n v="276.85000000000002"/>
    <m/>
    <s v="Mt Holly Schools"/>
    <x v="15"/>
    <s v="- No Location -"/>
    <s v="Michelle Horan"/>
  </r>
  <r>
    <s v="5000 - Salaries &amp; Wages"/>
    <s v="Journal"/>
    <x v="42"/>
    <s v="JE657"/>
    <m/>
    <x v="3821"/>
    <n v="74.400000000000006"/>
    <m/>
    <s v="LiHeap - Low Income Home Energy Assistance Program"/>
    <x v="2"/>
    <s v="Admin Office"/>
    <s v="Kyle Edwards"/>
  </r>
  <r>
    <s v="5000 - Salaries &amp; Wages"/>
    <s v="Journal"/>
    <x v="42"/>
    <s v="JE657"/>
    <m/>
    <x v="3860"/>
    <n v="427.87"/>
    <m/>
    <s v="LiHeap - Low Income Home Energy Assistance Program"/>
    <x v="2"/>
    <s v="Admin Office"/>
    <s v="Janessa Rivera"/>
  </r>
  <r>
    <s v="5000 - Salaries &amp; Wages"/>
    <s v="Journal"/>
    <x v="42"/>
    <s v="JE657"/>
    <m/>
    <x v="3836"/>
    <n v="559.16"/>
    <m/>
    <s v="CSBG - Community Service Block Grant"/>
    <x v="0"/>
    <s v="Admin Office"/>
    <s v="Manvir Gill"/>
  </r>
  <r>
    <s v="5000 - Salaries &amp; Wages"/>
    <s v="Journal"/>
    <x v="42"/>
    <s v="JE657"/>
    <m/>
    <x v="3850"/>
    <n v="3296.28"/>
    <m/>
    <s v="HS - Head Start"/>
    <x v="12"/>
    <s v="Admin Office"/>
    <s v="Ruben Johnson"/>
  </r>
  <r>
    <s v="5000 - Salaries &amp; Wages"/>
    <s v="Journal"/>
    <x v="42"/>
    <s v="JE657"/>
    <m/>
    <x v="3959"/>
    <n v="600"/>
    <m/>
    <s v="HS - Head Start"/>
    <x v="12"/>
    <s v="- No Location -"/>
    <s v="Lisa Whitfield"/>
  </r>
  <r>
    <s v="5000 - Salaries &amp; Wages"/>
    <s v="Journal"/>
    <x v="42"/>
    <s v="JE657"/>
    <m/>
    <x v="3803"/>
    <n v="941.3"/>
    <m/>
    <s v="HS - Head Start"/>
    <x v="12"/>
    <s v="Admin Office"/>
    <s v="Gary Mease"/>
  </r>
  <r>
    <s v="5000 - Salaries &amp; Wages"/>
    <s v="Journal"/>
    <x v="42"/>
    <s v="JE657"/>
    <m/>
    <x v="3789"/>
    <n v="2276.08"/>
    <m/>
    <s v="HS - Head Start"/>
    <x v="12"/>
    <s v="Admin Office"/>
    <s v="Elayne Schermerhorn"/>
  </r>
  <r>
    <s v="5000 - Salaries &amp; Wages"/>
    <s v="Journal"/>
    <x v="42"/>
    <s v="JE657"/>
    <m/>
    <x v="3960"/>
    <n v="756"/>
    <m/>
    <s v="HS - Head Start"/>
    <x v="12"/>
    <s v="- No Location -"/>
    <s v="Danyel Saxton"/>
  </r>
  <r>
    <s v="5000 - Salaries &amp; Wages"/>
    <s v="Journal"/>
    <x v="42"/>
    <s v="JE657"/>
    <m/>
    <x v="3961"/>
    <n v="929.5"/>
    <m/>
    <s v="CCFP - Child Care Food Program"/>
    <x v="24"/>
    <s v="- No Location -"/>
    <s v="Ivanette Peterson"/>
  </r>
  <r>
    <s v="5000 - Salaries &amp; Wages"/>
    <s v="Journal"/>
    <x v="42"/>
    <s v="JE657"/>
    <m/>
    <x v="3900"/>
    <n v="409.22"/>
    <m/>
    <s v="Edgewater Park"/>
    <x v="29"/>
    <s v="- No Location -"/>
    <s v="ISATA BAH"/>
  </r>
  <r>
    <s v="5000 - Salaries &amp; Wages"/>
    <s v="Journal"/>
    <x v="42"/>
    <s v="JE657"/>
    <m/>
    <x v="3857"/>
    <n v="2044.35"/>
    <m/>
    <s v="HS - Head Start"/>
    <x v="12"/>
    <s v="- No Location -"/>
    <s v="Jill Rickards"/>
  </r>
  <r>
    <s v="5000 - Salaries &amp; Wages"/>
    <s v="Journal"/>
    <x v="42"/>
    <s v="JE657"/>
    <m/>
    <x v="3948"/>
    <n v="1365.89"/>
    <m/>
    <s v="HS - Head Start"/>
    <x v="12"/>
    <s v="- No Location -"/>
    <s v="Jennifer Jones"/>
  </r>
  <r>
    <s v="5000 - Salaries &amp; Wages"/>
    <s v="Journal"/>
    <x v="42"/>
    <s v="JE657"/>
    <m/>
    <x v="3962"/>
    <n v="950"/>
    <m/>
    <s v="HS - Head Start"/>
    <x v="12"/>
    <s v="- No Location -"/>
    <s v="Garry Mitnaul"/>
  </r>
  <r>
    <s v="5000 - Salaries &amp; Wages"/>
    <s v="Journal"/>
    <x v="42"/>
    <s v="JE657"/>
    <m/>
    <x v="3963"/>
    <n v="987.44"/>
    <m/>
    <s v="HS - Head Start"/>
    <x v="12"/>
    <s v="- No Location -"/>
    <s v="Courtney Farina"/>
  </r>
  <r>
    <s v="5000 - Salaries &amp; Wages"/>
    <s v="Journal"/>
    <x v="42"/>
    <s v="JE657"/>
    <m/>
    <x v="3821"/>
    <n v="496.01"/>
    <m/>
    <s v="CCR&amp;R - Child Care Resource &amp; Referral"/>
    <x v="18"/>
    <s v="Admin Office"/>
    <s v="Kyle Edwards"/>
  </r>
  <r>
    <s v="5000 - Salaries &amp; Wages"/>
    <s v="Journal"/>
    <x v="42"/>
    <s v="JE657"/>
    <m/>
    <x v="3964"/>
    <n v="915"/>
    <m/>
    <s v="Mt Holly Schools"/>
    <x v="15"/>
    <s v="- No Location -"/>
    <s v="Kimberly Farrell"/>
  </r>
  <r>
    <s v="5000 - Salaries &amp; Wages"/>
    <s v="Journal"/>
    <x v="42"/>
    <s v="JE657"/>
    <m/>
    <x v="3913"/>
    <n v="193.1"/>
    <m/>
    <s v="USF - Universal Service Fund"/>
    <x v="9"/>
    <s v="- No Location -"/>
    <s v="Denise Cacalori"/>
  </r>
  <r>
    <s v="5000 - Salaries &amp; Wages"/>
    <s v="Journal"/>
    <x v="42"/>
    <s v="JE657"/>
    <m/>
    <x v="3789"/>
    <n v="736.66"/>
    <m/>
    <s v="CSBG - Community Service Block Grant"/>
    <x v="0"/>
    <s v="Admin Office"/>
    <s v="Elayne Schermerhorn"/>
  </r>
  <r>
    <s v="5000 - Salaries &amp; Wages"/>
    <s v="Journal"/>
    <x v="42"/>
    <s v="JE657"/>
    <m/>
    <x v="3828"/>
    <n v="1137.24"/>
    <m/>
    <s v="Edgewater Park"/>
    <x v="29"/>
    <s v="- No Location -"/>
    <s v="Michelle DeAngelis"/>
  </r>
  <r>
    <s v="5000 - Salaries &amp; Wages"/>
    <s v="Journal"/>
    <x v="42"/>
    <s v="JE657"/>
    <m/>
    <x v="3965"/>
    <n v="1339.5"/>
    <m/>
    <s v="HS - Head Start"/>
    <x v="12"/>
    <s v="- No Location -"/>
    <s v="Jenna Orfe"/>
  </r>
  <r>
    <s v="5000 - Salaries &amp; Wages"/>
    <s v="Journal"/>
    <x v="42"/>
    <s v="JE657"/>
    <m/>
    <x v="3900"/>
    <n v="960.76"/>
    <m/>
    <s v="HS - Head Start"/>
    <x v="12"/>
    <s v="- No Location -"/>
    <s v="ISATA BAH"/>
  </r>
  <r>
    <s v="5000 - Salaries &amp; Wages"/>
    <s v="Journal"/>
    <x v="42"/>
    <s v="JE657"/>
    <m/>
    <x v="3966"/>
    <n v="210"/>
    <m/>
    <s v="HS - Head Start"/>
    <x v="12"/>
    <s v="- No Location -"/>
    <s v="Donna Morgan"/>
  </r>
  <r>
    <s v="5000 - Salaries &amp; Wages"/>
    <s v="Journal"/>
    <x v="42"/>
    <s v="JE657"/>
    <m/>
    <x v="3967"/>
    <n v="665"/>
    <m/>
    <s v="HS - Head Start"/>
    <x v="12"/>
    <s v="- No Location -"/>
    <s v="Deanna Gevolich"/>
  </r>
  <r>
    <s v="5000 - Salaries &amp; Wages"/>
    <s v="Journal"/>
    <x v="42"/>
    <s v="JE657"/>
    <m/>
    <x v="3807"/>
    <n v="1003.9"/>
    <m/>
    <s v="CCR&amp;R - Child Care Resource &amp; Referral"/>
    <x v="27"/>
    <s v="- No Location -"/>
    <s v="Sue Fenick"/>
  </r>
  <r>
    <s v="5000 - Salaries &amp; Wages"/>
    <s v="Journal"/>
    <x v="42"/>
    <s v="JE657"/>
    <m/>
    <x v="3968"/>
    <n v="1291.5"/>
    <m/>
    <s v="HS - Head Start"/>
    <x v="12"/>
    <s v="- No Location -"/>
    <s v="Alicia Shaw"/>
  </r>
  <r>
    <s v="5000 - Salaries &amp; Wages"/>
    <s v="Journal"/>
    <x v="42"/>
    <s v="JE657"/>
    <m/>
    <x v="3885"/>
    <n v="163.93"/>
    <m/>
    <s v="CCR&amp;R - Child Care Resource &amp; Referral"/>
    <x v="18"/>
    <s v="Admin Office"/>
    <s v="Sharon Forman"/>
  </r>
  <r>
    <s v="5000 - Salaries &amp; Wages"/>
    <s v="Journal"/>
    <x v="42"/>
    <s v="JE657"/>
    <m/>
    <x v="3850"/>
    <n v="206.02"/>
    <m/>
    <s v="LiHeap - Low Income Home Energy Assistance Program"/>
    <x v="2"/>
    <s v="Admin Office"/>
    <s v="Ruben Johnson"/>
  </r>
  <r>
    <s v="5000 - Salaries &amp; Wages"/>
    <s v="Journal"/>
    <x v="42"/>
    <s v="JE657"/>
    <m/>
    <x v="3949"/>
    <n v="311.11"/>
    <m/>
    <s v="USF - Universal Service Fund"/>
    <x v="9"/>
    <s v="- No Location -"/>
    <s v="Kayla Black"/>
  </r>
  <r>
    <s v="5000 - Salaries &amp; Wages"/>
    <s v="Journal"/>
    <x v="42"/>
    <s v="JE657"/>
    <m/>
    <x v="126"/>
    <n v="8978.0400000000009"/>
    <m/>
    <m/>
    <x v="10"/>
    <s v="- No Location -"/>
    <m/>
  </r>
  <r>
    <s v="5000 - Salaries &amp; Wages"/>
    <s v="Journal"/>
    <x v="42"/>
    <s v="JE657"/>
    <m/>
    <x v="3815"/>
    <n v="253.87"/>
    <m/>
    <s v="HS - Head Start"/>
    <x v="12"/>
    <s v="Admin Office"/>
    <s v="Robert Mayfield"/>
  </r>
  <r>
    <s v="5000 - Salaries &amp; Wages"/>
    <s v="Journal"/>
    <x v="42"/>
    <s v="JE657"/>
    <m/>
    <x v="3861"/>
    <n v="974.76"/>
    <m/>
    <s v="HS - Head Start"/>
    <x v="12"/>
    <s v="Admin Office"/>
    <s v="Francine Taylor"/>
  </r>
  <r>
    <s v="5000 - Salaries &amp; Wages"/>
    <s v="Journal"/>
    <x v="42"/>
    <s v="JE657"/>
    <m/>
    <x v="3810"/>
    <n v="314.52"/>
    <m/>
    <s v="USF - Universal Service Fund"/>
    <x v="9"/>
    <s v="- No Location -"/>
    <s v="Donna Hajzer"/>
  </r>
  <r>
    <s v="5000 - Salaries &amp; Wages"/>
    <s v="Journal"/>
    <x v="42"/>
    <s v="JE657"/>
    <m/>
    <x v="3885"/>
    <n v="585.46"/>
    <m/>
    <s v="CSBG - Community Service Block Grant"/>
    <x v="0"/>
    <s v="Admin Office"/>
    <s v="Sharon Forman"/>
  </r>
  <r>
    <s v="5000 - Salaries &amp; Wages"/>
    <s v="Journal"/>
    <x v="42"/>
    <s v="JE657"/>
    <m/>
    <x v="3821"/>
    <n v="496.01"/>
    <m/>
    <s v="CSBG - Community Service Block Grant"/>
    <x v="0"/>
    <s v="Admin Office"/>
    <s v="Kyle Edwards"/>
  </r>
  <r>
    <s v="5000 - Salaries &amp; Wages"/>
    <s v="Journal"/>
    <x v="42"/>
    <s v="JE657"/>
    <m/>
    <x v="3861"/>
    <n v="99.51"/>
    <m/>
    <s v="CSBG - Community Service Block Grant"/>
    <x v="0"/>
    <s v="Admin Office"/>
    <s v="Francine Taylor"/>
  </r>
  <r>
    <s v="5000 - Salaries &amp; Wages"/>
    <s v="Journal"/>
    <x v="42"/>
    <s v="JE657"/>
    <m/>
    <x v="3850"/>
    <n v="343.36"/>
    <m/>
    <s v="EHS - Early Head Start"/>
    <x v="6"/>
    <s v="Admin Office"/>
    <s v="Ruben Johnson"/>
  </r>
  <r>
    <s v="5000 - Salaries &amp; Wages"/>
    <s v="Journal"/>
    <x v="42"/>
    <s v="JE657"/>
    <m/>
    <x v="3969"/>
    <n v="1091.21"/>
    <m/>
    <s v="CCR&amp;R - Child Care Resource &amp; Referral"/>
    <x v="28"/>
    <s v="- No Location -"/>
    <s v="Heather Coleman"/>
  </r>
  <r>
    <s v="5000 - Salaries &amp; Wages"/>
    <s v="Journal"/>
    <x v="42"/>
    <s v="JE657"/>
    <m/>
    <x v="3855"/>
    <n v="1339.03"/>
    <m/>
    <s v="HS - Head Start"/>
    <x v="12"/>
    <s v="- No Location -"/>
    <s v="Tammy Joyce"/>
  </r>
  <r>
    <s v="5000 - Salaries &amp; Wages"/>
    <s v="Journal"/>
    <x v="42"/>
    <s v="JE657"/>
    <m/>
    <x v="3970"/>
    <n v="1064"/>
    <m/>
    <s v="HS - Head Start"/>
    <x v="12"/>
    <s v="- No Location -"/>
    <s v="Amber Perinho"/>
  </r>
  <r>
    <s v="5000 - Salaries &amp; Wages"/>
    <s v="Journal"/>
    <x v="42"/>
    <s v="JE657"/>
    <m/>
    <x v="3805"/>
    <n v="229.3"/>
    <m/>
    <s v="Mt Holly Schools"/>
    <x v="15"/>
    <s v="- No Location -"/>
    <s v="LOIS BOND"/>
  </r>
  <r>
    <s v="5000 - Salaries &amp; Wages"/>
    <s v="Journal"/>
    <x v="42"/>
    <s v="JE657"/>
    <m/>
    <x v="3971"/>
    <n v="1232.05"/>
    <m/>
    <s v="HF - Healthy Families"/>
    <x v="5"/>
    <s v="- No Location -"/>
    <s v="Susan Margolis"/>
  </r>
  <r>
    <s v="5000 - Salaries &amp; Wages"/>
    <s v="Journal"/>
    <x v="43"/>
    <s v="JE665"/>
    <m/>
    <x v="3972"/>
    <n v="7594.94"/>
    <m/>
    <s v="HF - Healthy Families"/>
    <x v="5"/>
    <s v="- No Location -"/>
    <m/>
  </r>
  <r>
    <s v="5000 - Salaries &amp; Wages"/>
    <s v="Journal"/>
    <x v="43"/>
    <s v="JE665"/>
    <m/>
    <x v="3972"/>
    <n v="6973.22"/>
    <m/>
    <s v="CCFP - Child Care Food Program"/>
    <x v="24"/>
    <s v="- No Location -"/>
    <m/>
  </r>
  <r>
    <s v="5000 - Salaries &amp; Wages"/>
    <s v="Journal"/>
    <x v="43"/>
    <s v="JE665"/>
    <m/>
    <x v="3972"/>
    <n v="3963.61"/>
    <m/>
    <s v="HF - Healthy Families"/>
    <x v="4"/>
    <s v="- No Location -"/>
    <m/>
  </r>
  <r>
    <s v="5000 - Salaries &amp; Wages"/>
    <s v="Journal"/>
    <x v="43"/>
    <s v="JE665"/>
    <m/>
    <x v="3972"/>
    <n v="4736.3900000000003"/>
    <m/>
    <s v="LiHeap - Low Income Home Energy Assistance Program"/>
    <x v="2"/>
    <s v="- No Location -"/>
    <m/>
  </r>
  <r>
    <s v="5000 - Salaries &amp; Wages"/>
    <s v="Journal"/>
    <x v="43"/>
    <s v="JE665"/>
    <m/>
    <x v="3972"/>
    <n v="2096.59"/>
    <m/>
    <s v="CCYC - Community Council of Young Children"/>
    <x v="22"/>
    <s v="- No Location -"/>
    <m/>
  </r>
  <r>
    <s v="5000 - Salaries &amp; Wages"/>
    <s v="Journal"/>
    <x v="43"/>
    <s v="JE665"/>
    <m/>
    <x v="3972"/>
    <n v="8321.6200000000008"/>
    <m/>
    <s v="CSBG - Community Service Block Grant"/>
    <x v="0"/>
    <s v="- No Location -"/>
    <m/>
  </r>
  <r>
    <s v="5000 - Salaries &amp; Wages"/>
    <s v="Journal"/>
    <x v="43"/>
    <s v="JE843"/>
    <m/>
    <x v="3973"/>
    <n v="2919.02"/>
    <m/>
    <s v="Administeration"/>
    <x v="10"/>
    <s v="- No Location -"/>
    <m/>
  </r>
  <r>
    <s v="5000 - Salaries &amp; Wages"/>
    <s v="Journal"/>
    <x v="43"/>
    <s v="JE665"/>
    <m/>
    <x v="3972"/>
    <n v="21995.78"/>
    <m/>
    <s v="CCR&amp;R - Child Care Resource &amp; Referral"/>
    <x v="28"/>
    <s v="- No Location -"/>
    <m/>
  </r>
  <r>
    <s v="5000 - Salaries &amp; Wages"/>
    <s v="Journal"/>
    <x v="43"/>
    <s v="JE665"/>
    <m/>
    <x v="3972"/>
    <n v="3303.31"/>
    <m/>
    <s v="CCR&amp;R - Child Care Resource &amp; Referral"/>
    <x v="30"/>
    <s v="- No Location -"/>
    <m/>
  </r>
  <r>
    <s v="5000 - Salaries &amp; Wages"/>
    <s v="Journal"/>
    <x v="43"/>
    <s v="JE665"/>
    <m/>
    <x v="3972"/>
    <n v="4124.8500000000004"/>
    <m/>
    <s v="Mt Holly Schools"/>
    <x v="15"/>
    <s v="- No Location -"/>
    <m/>
  </r>
  <r>
    <s v="5000 - Salaries &amp; Wages"/>
    <s v="Journal"/>
    <x v="43"/>
    <s v="JE665"/>
    <m/>
    <x v="3972"/>
    <n v="7219.42"/>
    <m/>
    <s v="CCR&amp;R - Child Care Resource &amp; Referral"/>
    <x v="27"/>
    <s v="- No Location -"/>
    <m/>
  </r>
  <r>
    <s v="5000 - Salaries &amp; Wages"/>
    <s v="Journal"/>
    <x v="43"/>
    <s v="JE665"/>
    <m/>
    <x v="3972"/>
    <n v="2804.88"/>
    <m/>
    <s v="USF - Universal Service Fund"/>
    <x v="9"/>
    <s v="- No Location -"/>
    <m/>
  </r>
  <r>
    <s v="5000 - Salaries &amp; Wages"/>
    <s v="Journal"/>
    <x v="43"/>
    <s v="JE665"/>
    <m/>
    <x v="3972"/>
    <n v="243.37"/>
    <m/>
    <s v="HF - Healthy Families"/>
    <x v="21"/>
    <s v="- No Location -"/>
    <m/>
  </r>
  <r>
    <s v="5000 - Salaries &amp; Wages"/>
    <s v="Journal"/>
    <x v="43"/>
    <s v="JE665"/>
    <m/>
    <x v="3972"/>
    <n v="2536.9299999999998"/>
    <m/>
    <s v="CSBG - Community Service Block Grant"/>
    <x v="17"/>
    <s v="- No Location -"/>
    <m/>
  </r>
  <r>
    <s v="5000 - Salaries &amp; Wages"/>
    <s v="Journal"/>
    <x v="43"/>
    <s v="JE665"/>
    <m/>
    <x v="3972"/>
    <n v="125752.83"/>
    <m/>
    <s v="HS - Head Start"/>
    <x v="12"/>
    <s v="- No Location -"/>
    <m/>
  </r>
  <r>
    <s v="5000 - Salaries &amp; Wages"/>
    <s v="Journal"/>
    <x v="43"/>
    <s v="JE665"/>
    <m/>
    <x v="3972"/>
    <n v="5178.37"/>
    <m/>
    <s v="Edgewater Park"/>
    <x v="29"/>
    <s v="- No Location -"/>
    <m/>
  </r>
  <r>
    <s v="5000 - Salaries &amp; Wages"/>
    <s v="Journal"/>
    <x v="43"/>
    <s v="JE665"/>
    <m/>
    <x v="3972"/>
    <n v="4457.47"/>
    <m/>
    <s v="CCR&amp;R - Child Care Resource &amp; Referral"/>
    <x v="18"/>
    <s v="- No Location -"/>
    <m/>
  </r>
  <r>
    <s v="5000 - Salaries &amp; Wages"/>
    <s v="Journal"/>
    <x v="43"/>
    <s v="JE665"/>
    <m/>
    <x v="3972"/>
    <n v="1780.83"/>
    <m/>
    <s v="HPRP2 - Homeless Prevention Rapid Rehousing"/>
    <x v="8"/>
    <s v="- No Location -"/>
    <m/>
  </r>
  <r>
    <s v="5000 - Salaries &amp; Wages"/>
    <s v="Journal"/>
    <x v="43"/>
    <s v="JE665"/>
    <m/>
    <x v="3972"/>
    <n v="17203.34"/>
    <m/>
    <s v="EHS - Early Head Start"/>
    <x v="6"/>
    <s v="- No Location -"/>
    <m/>
  </r>
  <r>
    <s v="5000 - Salaries &amp; Wages"/>
    <s v="Journal"/>
    <x v="44"/>
    <s v="JE666"/>
    <m/>
    <x v="3972"/>
    <m/>
    <n v="2804.88"/>
    <s v="USF - Universal Service Fund"/>
    <x v="9"/>
    <s v="- No Location -"/>
    <m/>
  </r>
  <r>
    <s v="5000 - Salaries &amp; Wages"/>
    <s v="Journal"/>
    <x v="44"/>
    <s v="JE666"/>
    <m/>
    <x v="3972"/>
    <m/>
    <n v="243.37"/>
    <s v="HF - Healthy Families"/>
    <x v="21"/>
    <s v="- No Location -"/>
    <m/>
  </r>
  <r>
    <s v="5000 - Salaries &amp; Wages"/>
    <s v="Journal"/>
    <x v="44"/>
    <s v="JE666"/>
    <m/>
    <x v="3972"/>
    <m/>
    <n v="3963.61"/>
    <s v="HF - Healthy Families"/>
    <x v="4"/>
    <s v="- No Location -"/>
    <m/>
  </r>
  <r>
    <s v="5000 - Salaries &amp; Wages"/>
    <s v="Journal"/>
    <x v="44"/>
    <s v="JE666"/>
    <m/>
    <x v="3972"/>
    <m/>
    <n v="21995.78"/>
    <s v="CCR&amp;R - Child Care Resource &amp; Referral"/>
    <x v="28"/>
    <s v="- No Location -"/>
    <m/>
  </r>
  <r>
    <s v="5000 - Salaries &amp; Wages"/>
    <s v="Journal"/>
    <x v="44"/>
    <s v="JE666"/>
    <m/>
    <x v="3972"/>
    <m/>
    <n v="2536.9299999999998"/>
    <s v="CSBG - Community Service Block Grant"/>
    <x v="17"/>
    <s v="- No Location -"/>
    <m/>
  </r>
  <r>
    <s v="5000 - Salaries &amp; Wages"/>
    <s v="Journal"/>
    <x v="44"/>
    <s v="JE666"/>
    <m/>
    <x v="3972"/>
    <m/>
    <n v="4736.3900000000003"/>
    <s v="LiHeap - Low Income Home Energy Assistance Program"/>
    <x v="2"/>
    <s v="- No Location -"/>
    <m/>
  </r>
  <r>
    <s v="5000 - Salaries &amp; Wages"/>
    <s v="Journal"/>
    <x v="44"/>
    <s v="JE666"/>
    <m/>
    <x v="3972"/>
    <m/>
    <n v="4457.47"/>
    <s v="CCR&amp;R - Child Care Resource &amp; Referral"/>
    <x v="18"/>
    <s v="- No Location -"/>
    <m/>
  </r>
  <r>
    <s v="5000 - Salaries &amp; Wages"/>
    <s v="Journal"/>
    <x v="44"/>
    <s v="JE666"/>
    <m/>
    <x v="3972"/>
    <m/>
    <n v="17203.34"/>
    <s v="EHS - Early Head Start"/>
    <x v="6"/>
    <s v="- No Location -"/>
    <m/>
  </r>
  <r>
    <s v="5000 - Salaries &amp; Wages"/>
    <s v="Journal"/>
    <x v="44"/>
    <s v="JE666"/>
    <m/>
    <x v="3972"/>
    <m/>
    <n v="7594.94"/>
    <s v="HF - Healthy Families"/>
    <x v="5"/>
    <s v="- No Location -"/>
    <m/>
  </r>
  <r>
    <s v="5000 - Salaries &amp; Wages"/>
    <s v="Journal"/>
    <x v="44"/>
    <s v="JE666"/>
    <m/>
    <x v="3972"/>
    <m/>
    <n v="5178.37"/>
    <s v="Edgewater Park"/>
    <x v="29"/>
    <s v="- No Location -"/>
    <m/>
  </r>
  <r>
    <s v="5000 - Salaries &amp; Wages"/>
    <s v="Journal"/>
    <x v="44"/>
    <s v="JE666"/>
    <m/>
    <x v="3972"/>
    <m/>
    <n v="3303.31"/>
    <s v="CCR&amp;R - Child Care Resource &amp; Referral"/>
    <x v="30"/>
    <s v="- No Location -"/>
    <m/>
  </r>
  <r>
    <s v="5000 - Salaries &amp; Wages"/>
    <s v="Journal"/>
    <x v="44"/>
    <s v="JE666"/>
    <m/>
    <x v="3972"/>
    <m/>
    <n v="1780.83"/>
    <s v="HPRP2 - Homeless Prevention Rapid Rehousing"/>
    <x v="8"/>
    <s v="- No Location -"/>
    <m/>
  </r>
  <r>
    <s v="5000 - Salaries &amp; Wages"/>
    <s v="Journal"/>
    <x v="44"/>
    <s v="JE666"/>
    <m/>
    <x v="3972"/>
    <m/>
    <n v="2096.59"/>
    <s v="CCYC - Community Council of Young Children"/>
    <x v="22"/>
    <s v="- No Location -"/>
    <m/>
  </r>
  <r>
    <s v="5000 - Salaries &amp; Wages"/>
    <s v="Journal"/>
    <x v="44"/>
    <s v="JE666"/>
    <m/>
    <x v="3972"/>
    <m/>
    <n v="7219.42"/>
    <s v="CCR&amp;R - Child Care Resource &amp; Referral"/>
    <x v="27"/>
    <s v="- No Location -"/>
    <m/>
  </r>
  <r>
    <s v="5000 - Salaries &amp; Wages"/>
    <s v="Journal"/>
    <x v="44"/>
    <s v="JE666"/>
    <m/>
    <x v="3972"/>
    <m/>
    <n v="4124.8500000000004"/>
    <s v="Mt Holly Schools"/>
    <x v="15"/>
    <s v="- No Location -"/>
    <m/>
  </r>
  <r>
    <s v="5000 - Salaries &amp; Wages"/>
    <s v="Journal"/>
    <x v="44"/>
    <s v="JE666"/>
    <m/>
    <x v="3972"/>
    <m/>
    <n v="125752.83"/>
    <s v="HS - Head Start"/>
    <x v="12"/>
    <s v="- No Location -"/>
    <m/>
  </r>
  <r>
    <s v="5000 - Salaries &amp; Wages"/>
    <s v="Journal"/>
    <x v="44"/>
    <s v="JE666"/>
    <m/>
    <x v="3972"/>
    <m/>
    <n v="6973.22"/>
    <s v="CCFP - Child Care Food Program"/>
    <x v="24"/>
    <s v="- No Location -"/>
    <m/>
  </r>
  <r>
    <s v="5000 - Salaries &amp; Wages"/>
    <s v="Journal"/>
    <x v="44"/>
    <s v="JE666"/>
    <m/>
    <x v="3972"/>
    <m/>
    <n v="8321.6200000000008"/>
    <s v="CSBG - Community Service Block Grant"/>
    <x v="0"/>
    <s v="- No Location -"/>
    <m/>
  </r>
  <r>
    <s v="5000 - Salaries &amp; Wages"/>
    <s v="Journal"/>
    <x v="45"/>
    <s v="JE914"/>
    <m/>
    <x v="3974"/>
    <n v="1186.6300000000001"/>
    <m/>
    <s v="Edgewater Park"/>
    <x v="29"/>
    <s v="- No Location -"/>
    <s v="Megan Rodrigues"/>
  </r>
  <r>
    <s v="5000 - Salaries &amp; Wages"/>
    <s v="Journal"/>
    <x v="45"/>
    <s v="JE914"/>
    <m/>
    <x v="3975"/>
    <n v="1744.28"/>
    <m/>
    <s v="HS - Head Start"/>
    <x v="12"/>
    <s v="- No Location -"/>
    <s v="Moraima Gonzalez"/>
  </r>
  <r>
    <s v="5000 - Salaries &amp; Wages"/>
    <s v="Journal"/>
    <x v="45"/>
    <s v="JE914"/>
    <m/>
    <x v="3976"/>
    <n v="305.3"/>
    <m/>
    <s v="CCR&amp;R - Child Care Resource &amp; Referral"/>
    <x v="18"/>
    <s v="Admin Office"/>
    <s v="Darshpreet Thind"/>
  </r>
  <r>
    <s v="5000 - Salaries &amp; Wages"/>
    <s v="Journal"/>
    <x v="45"/>
    <s v="JE914"/>
    <m/>
    <x v="3977"/>
    <n v="1112.03"/>
    <m/>
    <s v="CCFP - Child Care Food Program"/>
    <x v="24"/>
    <s v="- No Location -"/>
    <s v="Doris Santana"/>
  </r>
  <r>
    <s v="5000 - Salaries &amp; Wages"/>
    <s v="Journal"/>
    <x v="45"/>
    <s v="JE914"/>
    <m/>
    <x v="3976"/>
    <n v="712.38"/>
    <m/>
    <s v="CCFP - Child Care Food Program"/>
    <x v="24"/>
    <s v="Admin Office"/>
    <s v="Darshpreet Thind"/>
  </r>
  <r>
    <s v="5000 - Salaries &amp; Wages"/>
    <s v="Journal"/>
    <x v="45"/>
    <s v="JE914"/>
    <m/>
    <x v="3978"/>
    <n v="950"/>
    <m/>
    <s v="HS - Head Start"/>
    <x v="12"/>
    <s v="- No Location -"/>
    <s v="John Baker"/>
  </r>
  <r>
    <s v="5000 - Salaries &amp; Wages"/>
    <s v="Journal"/>
    <x v="45"/>
    <s v="JE914"/>
    <m/>
    <x v="3979"/>
    <n v="1338.8"/>
    <m/>
    <s v="HS - Head Start"/>
    <x v="12"/>
    <s v="- No Location -"/>
    <s v="Janet Leonard"/>
  </r>
  <r>
    <s v="5000 - Salaries &amp; Wages"/>
    <s v="Journal"/>
    <x v="45"/>
    <s v="JE914"/>
    <m/>
    <x v="3980"/>
    <n v="1038.46"/>
    <m/>
    <s v="HS - Head Start"/>
    <x v="12"/>
    <s v="Admin Office"/>
    <s v="Gary Mease"/>
  </r>
  <r>
    <s v="5000 - Salaries &amp; Wages"/>
    <s v="Journal"/>
    <x v="45"/>
    <s v="JE914"/>
    <m/>
    <x v="3981"/>
    <n v="1856.26"/>
    <m/>
    <s v="EHS - Early Head Start"/>
    <x v="6"/>
    <s v="- No Location -"/>
    <s v="Ayanna Martin"/>
  </r>
  <r>
    <s v="5000 - Salaries &amp; Wages"/>
    <s v="Journal"/>
    <x v="45"/>
    <s v="JE914"/>
    <m/>
    <x v="3982"/>
    <n v="1184.19"/>
    <m/>
    <s v="CCFP - Child Care Food Program"/>
    <x v="24"/>
    <s v="- No Location -"/>
    <s v="Ivanette Peterson"/>
  </r>
  <r>
    <s v="5000 - Salaries &amp; Wages"/>
    <s v="Journal"/>
    <x v="45"/>
    <s v="JE914"/>
    <m/>
    <x v="3983"/>
    <n v="1359.87"/>
    <m/>
    <s v="CCFP - Child Care Food Program"/>
    <x v="24"/>
    <s v="- No Location -"/>
    <s v="Patricia Joyce"/>
  </r>
  <r>
    <s v="5000 - Salaries &amp; Wages"/>
    <s v="Journal"/>
    <x v="45"/>
    <s v="JE914"/>
    <m/>
    <x v="3984"/>
    <n v="230.77"/>
    <m/>
    <s v="Mt Holly Schools"/>
    <x v="15"/>
    <s v="- No Location -"/>
    <s v="LOIS BOND"/>
  </r>
  <r>
    <s v="5000 - Salaries &amp; Wages"/>
    <s v="Journal"/>
    <x v="45"/>
    <s v="JE914"/>
    <m/>
    <x v="3985"/>
    <n v="2193.37"/>
    <m/>
    <s v="HS - Head Start"/>
    <x v="12"/>
    <s v="- No Location -"/>
    <s v="Kristen Furniss"/>
  </r>
  <r>
    <s v="5000 - Salaries &amp; Wages"/>
    <s v="Journal"/>
    <x v="45"/>
    <s v="JE914"/>
    <m/>
    <x v="3986"/>
    <n v="912.47"/>
    <m/>
    <s v="HS - Head Start"/>
    <x v="12"/>
    <s v="- No Location -"/>
    <s v="Regina McCall"/>
  </r>
  <r>
    <s v="5000 - Salaries &amp; Wages"/>
    <s v="Journal"/>
    <x v="45"/>
    <s v="JE914"/>
    <m/>
    <x v="3987"/>
    <n v="433.97"/>
    <m/>
    <s v="LiHeap - Low Income Home Energy Assistance Program"/>
    <x v="2"/>
    <s v="- No Location -"/>
    <m/>
  </r>
  <r>
    <s v="5000 - Salaries &amp; Wages"/>
    <s v="Journal"/>
    <x v="45"/>
    <s v="JE914"/>
    <m/>
    <x v="3988"/>
    <n v="72.5"/>
    <m/>
    <s v="CCYC - Community Council of Young Children"/>
    <x v="22"/>
    <s v="Admin Office"/>
    <s v="Kyle Edwards"/>
  </r>
  <r>
    <s v="5000 - Salaries &amp; Wages"/>
    <s v="Journal"/>
    <x v="45"/>
    <s v="JE914"/>
    <m/>
    <x v="3989"/>
    <n v="2128.85"/>
    <m/>
    <s v="CSBG - Community Service Block Grant"/>
    <x v="0"/>
    <s v="Admin Office"/>
    <s v="Ruben Johnson"/>
  </r>
  <r>
    <s v="5000 - Salaries &amp; Wages"/>
    <s v="Journal"/>
    <x v="45"/>
    <s v="JE914"/>
    <m/>
    <x v="3990"/>
    <n v="201.49"/>
    <m/>
    <s v="CSBG - Community Service Block Grant"/>
    <x v="0"/>
    <s v="Admin Office"/>
    <s v="Greta Peterson"/>
  </r>
  <r>
    <s v="5000 - Salaries &amp; Wages"/>
    <s v="Journal"/>
    <x v="45"/>
    <s v="JE914"/>
    <m/>
    <x v="3991"/>
    <n v="840.65"/>
    <m/>
    <s v="EHS - Early Head Start"/>
    <x v="6"/>
    <s v="- No Location -"/>
    <s v="Denise Klein"/>
  </r>
  <r>
    <s v="5000 - Salaries &amp; Wages"/>
    <s v="Journal"/>
    <x v="45"/>
    <s v="JE914"/>
    <m/>
    <x v="3992"/>
    <n v="1576.16"/>
    <m/>
    <s v="CCR&amp;R - Child Care Resource &amp; Referral"/>
    <x v="28"/>
    <s v="- No Location -"/>
    <s v="Shellinda Hardie"/>
  </r>
  <r>
    <s v="5000 - Salaries &amp; Wages"/>
    <s v="Journal"/>
    <x v="45"/>
    <s v="JE914"/>
    <m/>
    <x v="3993"/>
    <n v="1286.6300000000001"/>
    <m/>
    <s v="CCR&amp;R - Child Care Resource &amp; Referral"/>
    <x v="28"/>
    <s v="- No Location -"/>
    <s v="Janelle Yvette Sample"/>
  </r>
  <r>
    <s v="5000 - Salaries &amp; Wages"/>
    <s v="Journal"/>
    <x v="45"/>
    <s v="JE914"/>
    <m/>
    <x v="3994"/>
    <n v="1759.7"/>
    <m/>
    <s v="HS - Head Start"/>
    <x v="12"/>
    <s v="- No Location -"/>
    <s v="Sumeyra Ceylan"/>
  </r>
  <r>
    <s v="5000 - Salaries &amp; Wages"/>
    <s v="Journal"/>
    <x v="45"/>
    <s v="JE914"/>
    <m/>
    <x v="3995"/>
    <n v="1762.23"/>
    <m/>
    <s v="HS - Head Start"/>
    <x v="12"/>
    <s v="- No Location -"/>
    <s v="Bouchra Benachir"/>
  </r>
  <r>
    <s v="5000 - Salaries &amp; Wages"/>
    <s v="Journal"/>
    <x v="45"/>
    <s v="JE914"/>
    <m/>
    <x v="3996"/>
    <n v="1015.38"/>
    <m/>
    <s v="HS - Head Start"/>
    <x v="12"/>
    <s v="Admin Office"/>
    <s v="Francine Taylor"/>
  </r>
  <r>
    <s v="5000 - Salaries &amp; Wages"/>
    <s v="Journal"/>
    <x v="45"/>
    <s v="JE914"/>
    <m/>
    <x v="3997"/>
    <n v="624"/>
    <m/>
    <s v="HS - Head Start"/>
    <x v="12"/>
    <s v="- No Location -"/>
    <s v="Dylan Hall"/>
  </r>
  <r>
    <s v="5000 - Salaries &amp; Wages"/>
    <s v="Journal"/>
    <x v="45"/>
    <s v="JE914"/>
    <m/>
    <x v="3998"/>
    <n v="1043.54"/>
    <m/>
    <s v="HS - Head Start"/>
    <x v="12"/>
    <s v="- No Location -"/>
    <s v="Carolyn Weston"/>
  </r>
  <r>
    <s v="5000 - Salaries &amp; Wages"/>
    <s v="Journal"/>
    <x v="45"/>
    <s v="JE914"/>
    <m/>
    <x v="3999"/>
    <n v="314.60000000000002"/>
    <m/>
    <s v="Edgewater Park"/>
    <x v="29"/>
    <s v="- No Location -"/>
    <s v="Patricia Goldwire"/>
  </r>
  <r>
    <s v="5000 - Salaries &amp; Wages"/>
    <s v="Journal"/>
    <x v="45"/>
    <s v="JE914"/>
    <m/>
    <x v="4000"/>
    <n v="988"/>
    <m/>
    <s v="HS - Head Start"/>
    <x v="12"/>
    <s v="- No Location -"/>
    <s v="Ashley Cummings"/>
  </r>
  <r>
    <s v="5000 - Salaries &amp; Wages"/>
    <s v="Journal"/>
    <x v="45"/>
    <s v="JE914"/>
    <m/>
    <x v="4001"/>
    <n v="1781.8"/>
    <m/>
    <s v="HS - Head Start"/>
    <x v="12"/>
    <s v="- No Location -"/>
    <s v="Jacquelyn Gardner"/>
  </r>
  <r>
    <s v="5000 - Salaries &amp; Wages"/>
    <s v="Journal"/>
    <x v="45"/>
    <s v="JE914"/>
    <m/>
    <x v="3980"/>
    <n v="364.62"/>
    <m/>
    <s v="CCR&amp;R - Child Care Resource &amp; Referral"/>
    <x v="18"/>
    <s v="Admin Office"/>
    <s v="Gary Mease"/>
  </r>
  <r>
    <s v="5000 - Salaries &amp; Wages"/>
    <s v="Journal"/>
    <x v="45"/>
    <s v="JE914"/>
    <m/>
    <x v="3980"/>
    <n v="433.84"/>
    <m/>
    <s v="CCFP - Child Care Food Program"/>
    <x v="24"/>
    <s v="Admin Office"/>
    <s v="Gary Mease"/>
  </r>
  <r>
    <s v="5000 - Salaries &amp; Wages"/>
    <s v="Journal"/>
    <x v="45"/>
    <s v="JE914"/>
    <m/>
    <x v="3990"/>
    <n v="83.96"/>
    <m/>
    <s v="LiHeap - Low Income Home Energy Assistance Program"/>
    <x v="2"/>
    <s v="Admin Office"/>
    <s v="Greta Peterson"/>
  </r>
  <r>
    <s v="5000 - Salaries &amp; Wages"/>
    <s v="Journal"/>
    <x v="45"/>
    <s v="JE914"/>
    <m/>
    <x v="4002"/>
    <n v="1484.65"/>
    <m/>
    <s v="HF - Healthy Families"/>
    <x v="4"/>
    <s v="- No Location -"/>
    <s v="Marissa Stellwag"/>
  </r>
  <r>
    <s v="5000 - Salaries &amp; Wages"/>
    <s v="Journal"/>
    <x v="45"/>
    <s v="JE914"/>
    <m/>
    <x v="4003"/>
    <n v="847.31"/>
    <m/>
    <s v="CCFP - Child Care Food Program"/>
    <x v="24"/>
    <s v="- No Location -"/>
    <s v="Ranada Dumas"/>
  </r>
  <r>
    <s v="5000 - Salaries &amp; Wages"/>
    <s v="Journal"/>
    <x v="45"/>
    <s v="JE914"/>
    <m/>
    <x v="4004"/>
    <n v="617.83000000000004"/>
    <m/>
    <s v="HF - Healthy Families"/>
    <x v="5"/>
    <s v="Admin Office"/>
    <s v="Michelle Hewitt"/>
  </r>
  <r>
    <s v="5000 - Salaries &amp; Wages"/>
    <s v="Journal"/>
    <x v="45"/>
    <s v="JE914"/>
    <m/>
    <x v="4005"/>
    <n v="929.24"/>
    <m/>
    <s v="CCR&amp;R - Child Care Resource &amp; Referral"/>
    <x v="28"/>
    <s v="- No Location -"/>
    <s v="Madelyn Guzman"/>
  </r>
  <r>
    <s v="5000 - Salaries &amp; Wages"/>
    <s v="Journal"/>
    <x v="45"/>
    <s v="JE914"/>
    <m/>
    <x v="4006"/>
    <n v="1221.24"/>
    <m/>
    <s v="HS - Head Start"/>
    <x v="12"/>
    <s v="Admin Office"/>
    <s v="Sharon Forman"/>
  </r>
  <r>
    <s v="5000 - Salaries &amp; Wages"/>
    <s v="Journal"/>
    <x v="45"/>
    <s v="JE914"/>
    <m/>
    <x v="4007"/>
    <n v="1747.01"/>
    <m/>
    <s v="HS - Head Start"/>
    <x v="12"/>
    <s v="- No Location -"/>
    <s v="Tawanna Best"/>
  </r>
  <r>
    <s v="5000 - Salaries &amp; Wages"/>
    <s v="Journal"/>
    <x v="45"/>
    <s v="JE914"/>
    <m/>
    <x v="4008"/>
    <n v="1046.25"/>
    <m/>
    <s v="HS - Head Start"/>
    <x v="12"/>
    <s v="- No Location -"/>
    <s v="Shirin Halim"/>
  </r>
  <r>
    <s v="5000 - Salaries &amp; Wages"/>
    <s v="Journal"/>
    <x v="45"/>
    <s v="JE914"/>
    <m/>
    <x v="4009"/>
    <n v="975.79"/>
    <m/>
    <s v="HS - Head Start"/>
    <x v="12"/>
    <s v="- No Location -"/>
    <s v="Louthel Tucker"/>
  </r>
  <r>
    <s v="5000 - Salaries &amp; Wages"/>
    <s v="Journal"/>
    <x v="45"/>
    <s v="JE914"/>
    <m/>
    <x v="4010"/>
    <n v="1252.4000000000001"/>
    <m/>
    <s v="HS - Head Start"/>
    <x v="12"/>
    <s v="- No Location -"/>
    <s v="Nasirah Aminuddin"/>
  </r>
  <r>
    <s v="5000 - Salaries &amp; Wages"/>
    <s v="Journal"/>
    <x v="45"/>
    <s v="JE914"/>
    <m/>
    <x v="4011"/>
    <n v="1342.46"/>
    <m/>
    <s v="CCR&amp;R - Child Care Resource &amp; Referral"/>
    <x v="28"/>
    <s v="- No Location -"/>
    <s v="Heather Coleman"/>
  </r>
  <r>
    <s v="5000 - Salaries &amp; Wages"/>
    <s v="Journal"/>
    <x v="45"/>
    <s v="JE914"/>
    <m/>
    <x v="4012"/>
    <n v="2059.41"/>
    <m/>
    <s v="HS - Head Start"/>
    <x v="12"/>
    <s v="- No Location -"/>
    <s v="Keshia Flewellen"/>
  </r>
  <r>
    <s v="5000 - Salaries &amp; Wages"/>
    <s v="Journal"/>
    <x v="45"/>
    <s v="JE914"/>
    <m/>
    <x v="4013"/>
    <n v="513.80999999999995"/>
    <m/>
    <s v="LiHeap - Low Income Home Energy Assistance Program"/>
    <x v="2"/>
    <s v="- No Location -"/>
    <s v="Denise Cacalori"/>
  </r>
  <r>
    <s v="5000 - Salaries &amp; Wages"/>
    <s v="Journal"/>
    <x v="45"/>
    <s v="JE914"/>
    <m/>
    <x v="4014"/>
    <n v="900"/>
    <m/>
    <s v="HS - Head Start"/>
    <x v="12"/>
    <s v="- No Location -"/>
    <s v="Sasha Miranda"/>
  </r>
  <r>
    <s v="5000 - Salaries &amp; Wages"/>
    <s v="Journal"/>
    <x v="45"/>
    <s v="JE914"/>
    <m/>
    <x v="4015"/>
    <n v="964.89"/>
    <m/>
    <s v="HS - Head Start"/>
    <x v="12"/>
    <s v="- No Location -"/>
    <s v="Ethel Jackson"/>
  </r>
  <r>
    <s v="5000 - Salaries &amp; Wages"/>
    <s v="Journal"/>
    <x v="45"/>
    <s v="JE914"/>
    <m/>
    <x v="3990"/>
    <n v="335.83"/>
    <m/>
    <s v="CCR&amp;R - Child Care Resource &amp; Referral"/>
    <x v="18"/>
    <s v="Admin Office"/>
    <s v="Greta Peterson"/>
  </r>
  <r>
    <s v="5000 - Salaries &amp; Wages"/>
    <s v="Journal"/>
    <x v="45"/>
    <s v="JE914"/>
    <m/>
    <x v="3989"/>
    <n v="206.02"/>
    <m/>
    <s v="LiHeap - Low Income Home Energy Assistance Program"/>
    <x v="2"/>
    <s v="Admin Office"/>
    <s v="Ruben Johnson"/>
  </r>
  <r>
    <s v="5000 - Salaries &amp; Wages"/>
    <s v="Journal"/>
    <x v="45"/>
    <s v="JE914"/>
    <m/>
    <x v="4016"/>
    <n v="560.01"/>
    <m/>
    <s v="LiHeap - Low Income Home Energy Assistance Program"/>
    <x v="2"/>
    <s v="- No Location -"/>
    <s v="Constance Pritchett"/>
  </r>
  <r>
    <s v="5000 - Salaries &amp; Wages"/>
    <s v="Journal"/>
    <x v="45"/>
    <s v="JE914"/>
    <m/>
    <x v="3980"/>
    <n v="32.31"/>
    <m/>
    <s v="CCYC - Community Council of Young Children"/>
    <x v="22"/>
    <s v="Admin Office"/>
    <s v="Gary Mease"/>
  </r>
  <r>
    <s v="5000 - Salaries &amp; Wages"/>
    <s v="Journal"/>
    <x v="45"/>
    <s v="JE914"/>
    <m/>
    <x v="4017"/>
    <n v="147.82"/>
    <m/>
    <s v="Edgewater Park"/>
    <x v="29"/>
    <s v="- No Location -"/>
    <s v="Jill Rickards"/>
  </r>
  <r>
    <s v="5000 - Salaries &amp; Wages"/>
    <s v="Journal"/>
    <x v="45"/>
    <s v="JE914"/>
    <m/>
    <x v="4018"/>
    <n v="1160.27"/>
    <m/>
    <s v="CCR&amp;R - Child Care Resource &amp; Referral"/>
    <x v="28"/>
    <s v="- No Location -"/>
    <s v="Wanda Fisher"/>
  </r>
  <r>
    <s v="5000 - Salaries &amp; Wages"/>
    <s v="Journal"/>
    <x v="45"/>
    <s v="JE914"/>
    <m/>
    <x v="4019"/>
    <n v="852"/>
    <m/>
    <s v="HS - Head Start"/>
    <x v="12"/>
    <s v="- No Location -"/>
    <s v="Kevin Gayles"/>
  </r>
  <r>
    <s v="5000 - Salaries &amp; Wages"/>
    <s v="Journal"/>
    <x v="45"/>
    <s v="JE914"/>
    <m/>
    <x v="4020"/>
    <n v="1353.75"/>
    <m/>
    <s v="HS - Head Start"/>
    <x v="12"/>
    <s v="- No Location -"/>
    <s v="Anna Barry"/>
  </r>
  <r>
    <s v="5000 - Salaries &amp; Wages"/>
    <s v="Journal"/>
    <x v="45"/>
    <s v="JE914"/>
    <m/>
    <x v="3988"/>
    <n v="1228.8699999999999"/>
    <m/>
    <s v="HS - Head Start"/>
    <x v="12"/>
    <s v="Admin Office"/>
    <s v="Kyle Edwards"/>
  </r>
  <r>
    <s v="5000 - Salaries &amp; Wages"/>
    <s v="Journal"/>
    <x v="45"/>
    <s v="JE914"/>
    <m/>
    <x v="4021"/>
    <n v="2005.87"/>
    <m/>
    <s v="HS - Head Start"/>
    <x v="12"/>
    <s v="- No Location -"/>
    <s v="Jennifer Jones"/>
  </r>
  <r>
    <s v="5000 - Salaries &amp; Wages"/>
    <s v="Journal"/>
    <x v="45"/>
    <s v="JE914"/>
    <m/>
    <x v="4022"/>
    <n v="950"/>
    <m/>
    <s v="HS - Head Start"/>
    <x v="12"/>
    <s v="- No Location -"/>
    <s v="Garry Mitnaul"/>
  </r>
  <r>
    <s v="5000 - Salaries &amp; Wages"/>
    <s v="Journal"/>
    <x v="45"/>
    <s v="JE914"/>
    <m/>
    <x v="4023"/>
    <n v="1166.54"/>
    <m/>
    <s v="HF - Healthy Families"/>
    <x v="5"/>
    <s v="- No Location -"/>
    <s v="Claire Garner"/>
  </r>
  <r>
    <s v="5000 - Salaries &amp; Wages"/>
    <s v="Journal"/>
    <x v="45"/>
    <s v="JE914"/>
    <m/>
    <x v="4024"/>
    <n v="1052.27"/>
    <m/>
    <s v="CSBG - Community Service Block Grant"/>
    <x v="17"/>
    <s v="Admin Office"/>
    <s v="Manvir Gill"/>
  </r>
  <r>
    <s v="5000 - Salaries &amp; Wages"/>
    <s v="Journal"/>
    <x v="45"/>
    <s v="JE914"/>
    <m/>
    <x v="4025"/>
    <n v="1194.6400000000001"/>
    <m/>
    <s v="EHS - Early Head Start"/>
    <x v="6"/>
    <s v="- No Location -"/>
    <s v="Heather Toppin"/>
  </r>
  <r>
    <s v="5000 - Salaries &amp; Wages"/>
    <s v="Journal"/>
    <x v="45"/>
    <s v="JE914"/>
    <m/>
    <x v="4026"/>
    <n v="1003.9"/>
    <m/>
    <s v="CCR&amp;R - Child Care Resource &amp; Referral"/>
    <x v="27"/>
    <s v="- No Location -"/>
    <s v="Sue Fenick"/>
  </r>
  <r>
    <s v="5000 - Salaries &amp; Wages"/>
    <s v="Journal"/>
    <x v="45"/>
    <s v="JE914"/>
    <m/>
    <x v="4027"/>
    <n v="2020.04"/>
    <m/>
    <s v="CCR&amp;R - Child Care Resource &amp; Referral"/>
    <x v="28"/>
    <s v="- No Location -"/>
    <s v="Bonita Jackson"/>
  </r>
  <r>
    <s v="5000 - Salaries &amp; Wages"/>
    <s v="Journal"/>
    <x v="45"/>
    <s v="JE914"/>
    <m/>
    <x v="4028"/>
    <n v="828.22"/>
    <m/>
    <s v="HS - Head Start"/>
    <x v="12"/>
    <s v="- No Location -"/>
    <s v="Syrena Moss"/>
  </r>
  <r>
    <s v="5000 - Salaries &amp; Wages"/>
    <s v="Journal"/>
    <x v="45"/>
    <s v="JE914"/>
    <m/>
    <x v="3984"/>
    <n v="3277.88"/>
    <m/>
    <s v="HS - Head Start"/>
    <x v="12"/>
    <s v="- No Location -"/>
    <s v="LOIS BOND"/>
  </r>
  <r>
    <s v="5000 - Salaries &amp; Wages"/>
    <s v="Journal"/>
    <x v="45"/>
    <s v="JE914"/>
    <m/>
    <x v="3990"/>
    <n v="806.01"/>
    <m/>
    <s v="HS - Head Start"/>
    <x v="12"/>
    <s v="Admin Office"/>
    <s v="Greta Peterson"/>
  </r>
  <r>
    <s v="5000 - Salaries &amp; Wages"/>
    <s v="Journal"/>
    <x v="45"/>
    <s v="JE914"/>
    <m/>
    <x v="4029"/>
    <n v="731.64"/>
    <m/>
    <s v="HS - Head Start"/>
    <x v="12"/>
    <s v="- No Location -"/>
    <s v="Donna Wilbur"/>
  </r>
  <r>
    <s v="5000 - Salaries &amp; Wages"/>
    <s v="Journal"/>
    <x v="45"/>
    <s v="JE914"/>
    <m/>
    <x v="4023"/>
    <n v="777.69"/>
    <m/>
    <s v="HF - Healthy Families"/>
    <x v="4"/>
    <s v="- No Location -"/>
    <s v="Claire Garner"/>
  </r>
  <r>
    <s v="5000 - Salaries &amp; Wages"/>
    <s v="Journal"/>
    <x v="45"/>
    <s v="JE914"/>
    <m/>
    <x v="4030"/>
    <n v="1425.68"/>
    <m/>
    <s v="CCR&amp;R - Child Care Resource &amp; Referral"/>
    <x v="27"/>
    <s v="- No Location -"/>
    <s v="Judith Byrne"/>
  </r>
  <r>
    <s v="5000 - Salaries &amp; Wages"/>
    <s v="Journal"/>
    <x v="45"/>
    <s v="JE914"/>
    <m/>
    <x v="4031"/>
    <n v="1071.49"/>
    <m/>
    <s v="CCR&amp;R - Child Care Resource &amp; Referral"/>
    <x v="28"/>
    <s v="- No Location -"/>
    <s v="Andrea Ferrare"/>
  </r>
  <r>
    <s v="5000 - Salaries &amp; Wages"/>
    <s v="Journal"/>
    <x v="45"/>
    <s v="JE914"/>
    <m/>
    <x v="4032"/>
    <n v="1379.02"/>
    <m/>
    <s v="HS - Head Start"/>
    <x v="12"/>
    <s v="- No Location -"/>
    <s v="Tina Berry"/>
  </r>
  <r>
    <s v="5000 - Salaries &amp; Wages"/>
    <s v="Journal"/>
    <x v="45"/>
    <s v="JE914"/>
    <m/>
    <x v="4033"/>
    <n v="3792.13"/>
    <m/>
    <s v="HS - Head Start"/>
    <x v="12"/>
    <s v="- No Location -"/>
    <s v="Natalie Mitchem"/>
  </r>
  <r>
    <s v="5000 - Salaries &amp; Wages"/>
    <s v="Journal"/>
    <x v="45"/>
    <s v="JE914"/>
    <m/>
    <x v="4034"/>
    <n v="2325.2399999999998"/>
    <m/>
    <s v="HS - Head Start"/>
    <x v="12"/>
    <s v="- No Location -"/>
    <s v="Christiana Buffett"/>
  </r>
  <r>
    <s v="5000 - Salaries &amp; Wages"/>
    <s v="Journal"/>
    <x v="45"/>
    <s v="JE914"/>
    <m/>
    <x v="4035"/>
    <n v="1126.25"/>
    <m/>
    <s v="HS - Head Start"/>
    <x v="12"/>
    <s v="- No Location -"/>
    <s v="Carol Brown"/>
  </r>
  <r>
    <s v="5000 - Salaries &amp; Wages"/>
    <s v="Journal"/>
    <x v="45"/>
    <s v="JE914"/>
    <m/>
    <x v="4006"/>
    <n v="178.09"/>
    <m/>
    <s v="CCR&amp;R - Child Care Resource &amp; Referral"/>
    <x v="18"/>
    <s v="Admin Office"/>
    <s v="Sharon Forman"/>
  </r>
  <r>
    <s v="5000 - Salaries &amp; Wages"/>
    <s v="Journal"/>
    <x v="45"/>
    <s v="JE914"/>
    <m/>
    <x v="3987"/>
    <n v="253.86"/>
    <m/>
    <s v="USF - Universal Service Fund"/>
    <x v="9"/>
    <s v="- No Location -"/>
    <m/>
  </r>
  <r>
    <s v="5000 - Salaries &amp; Wages"/>
    <s v="Journal"/>
    <x v="45"/>
    <s v="JE914"/>
    <m/>
    <x v="3989"/>
    <n v="154.51"/>
    <m/>
    <s v="USF - Universal Service Fund"/>
    <x v="9"/>
    <s v="Admin Office"/>
    <s v="Ruben Johnson"/>
  </r>
  <r>
    <s v="5000 - Salaries &amp; Wages"/>
    <s v="Journal"/>
    <x v="45"/>
    <s v="JE914"/>
    <m/>
    <x v="4036"/>
    <n v="584.78"/>
    <m/>
    <s v="CSBG - Community Service Block Grant"/>
    <x v="0"/>
    <s v="Admin Office"/>
    <s v="Manvir Gill"/>
  </r>
  <r>
    <s v="5000 - Salaries &amp; Wages"/>
    <s v="Journal"/>
    <x v="45"/>
    <s v="JE914"/>
    <m/>
    <x v="4037"/>
    <n v="714.68"/>
    <m/>
    <s v="CCR&amp;R - Child Care Resource &amp; Referral"/>
    <x v="28"/>
    <s v="- No Location -"/>
    <s v="Ashley Moore"/>
  </r>
  <r>
    <s v="5000 - Salaries &amp; Wages"/>
    <s v="Journal"/>
    <x v="45"/>
    <s v="JE914"/>
    <m/>
    <x v="4038"/>
    <n v="350.33"/>
    <m/>
    <s v="HPRP2 - Homeless Prevention Rapid Rehousing"/>
    <x v="8"/>
    <s v="- No Location -"/>
    <s v="Denise Cacalori"/>
  </r>
  <r>
    <s v="5000 - Salaries &amp; Wages"/>
    <s v="Journal"/>
    <x v="45"/>
    <s v="JE914"/>
    <m/>
    <x v="4039"/>
    <n v="66.81"/>
    <m/>
    <s v="CCYC - Community Council of Young Children"/>
    <x v="22"/>
    <s v="Admin Office"/>
    <s v="Amie Sharer"/>
  </r>
  <r>
    <s v="5000 - Salaries &amp; Wages"/>
    <s v="Journal"/>
    <x v="45"/>
    <s v="JE914"/>
    <m/>
    <x v="4040"/>
    <n v="1050"/>
    <m/>
    <s v="HS - Head Start"/>
    <x v="12"/>
    <s v="- No Location -"/>
    <s v="Natasha Joseph"/>
  </r>
  <r>
    <s v="5000 - Salaries &amp; Wages"/>
    <s v="Journal"/>
    <x v="45"/>
    <s v="JE914"/>
    <m/>
    <x v="4041"/>
    <n v="1113.0999999999999"/>
    <m/>
    <s v="Mt Holly Schools"/>
    <x v="15"/>
    <s v="- No Location -"/>
    <s v="Kimberly Farrell"/>
  </r>
  <r>
    <s v="5000 - Salaries &amp; Wages"/>
    <s v="Journal"/>
    <x v="45"/>
    <s v="JE914"/>
    <m/>
    <x v="4042"/>
    <n v="652.24"/>
    <m/>
    <s v="LiHeap - Low Income Home Energy Assistance Program"/>
    <x v="2"/>
    <s v="- No Location -"/>
    <s v="Donna Hajzer"/>
  </r>
  <r>
    <s v="5000 - Salaries &amp; Wages"/>
    <s v="Journal"/>
    <x v="45"/>
    <s v="JE914"/>
    <m/>
    <x v="4043"/>
    <n v="368.49"/>
    <m/>
    <s v="LiHeap - Low Income Home Energy Assistance Program"/>
    <x v="2"/>
    <s v="- No Location -"/>
    <s v="Quamillah Nelson"/>
  </r>
  <r>
    <s v="5000 - Salaries &amp; Wages"/>
    <s v="Journal"/>
    <x v="45"/>
    <s v="JE914"/>
    <m/>
    <x v="4044"/>
    <n v="1472.57"/>
    <m/>
    <s v="HF - Healthy Families"/>
    <x v="5"/>
    <s v="- No Location -"/>
    <s v="Bridgett Pollard"/>
  </r>
  <r>
    <s v="5000 - Salaries &amp; Wages"/>
    <s v="Journal"/>
    <x v="45"/>
    <s v="JE914"/>
    <m/>
    <x v="2273"/>
    <n v="1101.52"/>
    <m/>
    <s v="HS - Head Start"/>
    <x v="12"/>
    <s v="- No Location -"/>
    <s v="Sherrita Dunn"/>
  </r>
  <r>
    <s v="5000 - Salaries &amp; Wages"/>
    <s v="Journal"/>
    <x v="45"/>
    <s v="JE914"/>
    <m/>
    <x v="4045"/>
    <n v="846"/>
    <m/>
    <s v="HS - Head Start"/>
    <x v="12"/>
    <s v="- No Location -"/>
    <s v="Brittany Barnes"/>
  </r>
  <r>
    <s v="5000 - Salaries &amp; Wages"/>
    <s v="Journal"/>
    <x v="45"/>
    <s v="JE914"/>
    <m/>
    <x v="4046"/>
    <n v="540"/>
    <m/>
    <s v="Mt Holly Schools"/>
    <x v="15"/>
    <s v="- No Location -"/>
    <s v="Taliyaah Smith"/>
  </r>
  <r>
    <s v="5000 - Salaries &amp; Wages"/>
    <s v="Journal"/>
    <x v="45"/>
    <s v="JE914"/>
    <m/>
    <x v="4047"/>
    <n v="383.44"/>
    <m/>
    <s v="LiHeap - Low Income Home Energy Assistance Program"/>
    <x v="2"/>
    <s v="- No Location -"/>
    <s v="Shirley Matthews"/>
  </r>
  <r>
    <s v="5000 - Salaries &amp; Wages"/>
    <s v="Journal"/>
    <x v="45"/>
    <s v="JE914"/>
    <m/>
    <x v="4048"/>
    <n v="980.77"/>
    <m/>
    <s v="CSBG - Community Service Block Grant"/>
    <x v="0"/>
    <s v="- No Location -"/>
    <s v="Antoine Nelson"/>
  </r>
  <r>
    <s v="5000 - Salaries &amp; Wages"/>
    <s v="Journal"/>
    <x v="45"/>
    <s v="JE914"/>
    <m/>
    <x v="4049"/>
    <n v="2324.4299999999998"/>
    <m/>
    <s v="HS - Head Start"/>
    <x v="12"/>
    <s v="- No Location -"/>
    <s v="Seham Azabawi"/>
  </r>
  <r>
    <s v="5000 - Salaries &amp; Wages"/>
    <s v="Journal"/>
    <x v="45"/>
    <s v="JE914"/>
    <m/>
    <x v="4050"/>
    <n v="1907.75"/>
    <m/>
    <s v="HS - Head Start"/>
    <x v="12"/>
    <s v="- No Location -"/>
    <s v="Jennifer Carley-Price"/>
  </r>
  <r>
    <s v="5000 - Salaries &amp; Wages"/>
    <s v="Journal"/>
    <x v="45"/>
    <s v="JE914"/>
    <m/>
    <x v="4051"/>
    <n v="1642.78"/>
    <m/>
    <s v="HS - Head Start"/>
    <x v="12"/>
    <s v="- No Location -"/>
    <s v="Michelle Horan"/>
  </r>
  <r>
    <s v="5000 - Salaries &amp; Wages"/>
    <s v="Journal"/>
    <x v="45"/>
    <s v="JE914"/>
    <m/>
    <x v="4052"/>
    <n v="1232.44"/>
    <m/>
    <s v="HS - Head Start"/>
    <x v="12"/>
    <s v="- No Location -"/>
    <m/>
  </r>
  <r>
    <s v="5000 - Salaries &amp; Wages"/>
    <s v="Journal"/>
    <x v="45"/>
    <s v="JE914"/>
    <m/>
    <x v="4053"/>
    <n v="187.88"/>
    <m/>
    <s v="HF - Healthy Families"/>
    <x v="5"/>
    <s v="Admin Office"/>
    <s v="Janessa Rivera"/>
  </r>
  <r>
    <s v="5000 - Salaries &amp; Wages"/>
    <s v="Journal"/>
    <x v="45"/>
    <s v="JE914"/>
    <m/>
    <x v="3987"/>
    <n v="295.89"/>
    <m/>
    <s v="HPRP2 - Homeless Prevention Rapid Rehousing"/>
    <x v="10"/>
    <s v="- No Location -"/>
    <m/>
  </r>
  <r>
    <s v="5000 - Salaries &amp; Wages"/>
    <s v="Journal"/>
    <x v="45"/>
    <s v="JE914"/>
    <m/>
    <x v="4054"/>
    <n v="3189.83"/>
    <m/>
    <s v="HS - Head Start"/>
    <x v="12"/>
    <s v="- No Location -"/>
    <s v="Bonnie Sheipe-Warthen"/>
  </r>
  <r>
    <s v="5000 - Salaries &amp; Wages"/>
    <s v="Journal"/>
    <x v="45"/>
    <s v="JE914"/>
    <m/>
    <x v="4017"/>
    <n v="3308.17"/>
    <m/>
    <s v="HS - Head Start"/>
    <x v="12"/>
    <s v="- No Location -"/>
    <s v="Jill Rickards"/>
  </r>
  <r>
    <s v="5000 - Salaries &amp; Wages"/>
    <s v="Journal"/>
    <x v="45"/>
    <s v="JE914"/>
    <m/>
    <x v="4055"/>
    <n v="1155.01"/>
    <m/>
    <s v="HS - Head Start"/>
    <x v="12"/>
    <s v="- No Location -"/>
    <s v="Rita Jenkins"/>
  </r>
  <r>
    <s v="5000 - Salaries &amp; Wages"/>
    <s v="Journal"/>
    <x v="45"/>
    <s v="JE914"/>
    <m/>
    <x v="4056"/>
    <n v="2026.63"/>
    <m/>
    <s v="EHS - Early Head Start"/>
    <x v="6"/>
    <s v="- No Location -"/>
    <s v="Toxi Miller"/>
  </r>
  <r>
    <s v="5000 - Salaries &amp; Wages"/>
    <s v="Journal"/>
    <x v="45"/>
    <s v="JE914"/>
    <m/>
    <x v="4054"/>
    <n v="101.81"/>
    <m/>
    <s v="Edgewater Park"/>
    <x v="29"/>
    <s v="- No Location -"/>
    <s v="Bonnie Sheipe-Warthen"/>
  </r>
  <r>
    <s v="5000 - Salaries &amp; Wages"/>
    <s v="Journal"/>
    <x v="45"/>
    <s v="JE914"/>
    <m/>
    <x v="4057"/>
    <n v="936.91"/>
    <m/>
    <s v="CCR&amp;R - Child Care Resource &amp; Referral"/>
    <x v="28"/>
    <s v="- No Location -"/>
    <s v="Margo Johnson"/>
  </r>
  <r>
    <s v="5000 - Salaries &amp; Wages"/>
    <s v="Journal"/>
    <x v="45"/>
    <s v="JE914"/>
    <m/>
    <x v="4026"/>
    <n v="1003.91"/>
    <m/>
    <s v="CCR&amp;R - Child Care Resource &amp; Referral"/>
    <x v="30"/>
    <s v="- No Location -"/>
    <s v="Sue Fenick"/>
  </r>
  <r>
    <s v="5000 - Salaries &amp; Wages"/>
    <s v="Journal"/>
    <x v="45"/>
    <s v="JE914"/>
    <m/>
    <x v="4058"/>
    <n v="346.81"/>
    <m/>
    <s v="HS - Head Start"/>
    <x v="12"/>
    <s v="- No Location -"/>
    <m/>
  </r>
  <r>
    <s v="5000 - Salaries &amp; Wages"/>
    <s v="Journal"/>
    <x v="45"/>
    <s v="JE914"/>
    <m/>
    <x v="4059"/>
    <n v="471.42"/>
    <m/>
    <s v="HS - Head Start"/>
    <x v="12"/>
    <s v="- No Location -"/>
    <s v="Rabiah Mohamed-Azam"/>
  </r>
  <r>
    <s v="5000 - Salaries &amp; Wages"/>
    <s v="Journal"/>
    <x v="45"/>
    <s v="JE914"/>
    <m/>
    <x v="4060"/>
    <n v="1359.12"/>
    <m/>
    <s v="HS - Head Start"/>
    <x v="12"/>
    <s v="- No Location -"/>
    <s v="Michelle DeAngelis"/>
  </r>
  <r>
    <s v="5000 - Salaries &amp; Wages"/>
    <s v="Journal"/>
    <x v="45"/>
    <s v="JE914"/>
    <m/>
    <x v="4061"/>
    <n v="176.66"/>
    <m/>
    <s v="HF - Healthy Families"/>
    <x v="4"/>
    <s v="- No Location -"/>
    <s v="Sheila Hughes"/>
  </r>
  <r>
    <s v="5000 - Salaries &amp; Wages"/>
    <s v="Journal"/>
    <x v="45"/>
    <s v="JE914"/>
    <m/>
    <x v="4024"/>
    <n v="193.75"/>
    <m/>
    <s v="EHS - Early Head Start"/>
    <x v="6"/>
    <s v="Admin Office"/>
    <s v="Manvir Gill"/>
  </r>
  <r>
    <s v="5000 - Salaries &amp; Wages"/>
    <s v="Journal"/>
    <x v="45"/>
    <s v="JE914"/>
    <m/>
    <x v="4062"/>
    <n v="465.69"/>
    <m/>
    <s v="Edgewater Park"/>
    <x v="29"/>
    <s v="- No Location -"/>
    <s v="ISATA BAH"/>
  </r>
  <r>
    <s v="5000 - Salaries &amp; Wages"/>
    <s v="Journal"/>
    <x v="45"/>
    <s v="JE914"/>
    <m/>
    <x v="4063"/>
    <n v="1536.15"/>
    <m/>
    <s v="HS - Head Start"/>
    <x v="12"/>
    <s v="- No Location -"/>
    <s v="Mark Wolf"/>
  </r>
  <r>
    <s v="5000 - Salaries &amp; Wages"/>
    <s v="Journal"/>
    <x v="45"/>
    <s v="JE914"/>
    <m/>
    <x v="4064"/>
    <n v="1378.62"/>
    <m/>
    <s v="HF - Healthy Families"/>
    <x v="5"/>
    <s v="- No Location -"/>
    <s v="Karla DeJesus-Centeno"/>
  </r>
  <r>
    <s v="5000 - Salaries &amp; Wages"/>
    <s v="Journal"/>
    <x v="45"/>
    <s v="JE914"/>
    <m/>
    <x v="4065"/>
    <n v="477.93"/>
    <m/>
    <s v="USF - Universal Service Fund"/>
    <x v="9"/>
    <s v="- No Location -"/>
    <s v="Rovenna Overton"/>
  </r>
  <r>
    <s v="5000 - Salaries &amp; Wages"/>
    <s v="Journal"/>
    <x v="45"/>
    <s v="JE914"/>
    <m/>
    <x v="3996"/>
    <n v="88.85"/>
    <m/>
    <s v="CSBG - Community Service Block Grant"/>
    <x v="17"/>
    <s v="Admin Office"/>
    <s v="Francine Taylor"/>
  </r>
  <r>
    <s v="5000 - Salaries &amp; Wages"/>
    <s v="Journal"/>
    <x v="45"/>
    <s v="JE914"/>
    <m/>
    <x v="4066"/>
    <n v="145.19"/>
    <m/>
    <s v="EHS - Early Head Start"/>
    <x v="6"/>
    <s v="Admin Office"/>
    <s v="Amie Sharer"/>
  </r>
  <r>
    <s v="5000 - Salaries &amp; Wages"/>
    <s v="Journal"/>
    <x v="45"/>
    <s v="JE914"/>
    <m/>
    <x v="4036"/>
    <n v="1656.78"/>
    <m/>
    <s v="HS - Head Start"/>
    <x v="12"/>
    <s v="Admin Office"/>
    <s v="Manvir Gill"/>
  </r>
  <r>
    <s v="5000 - Salaries &amp; Wages"/>
    <s v="Journal"/>
    <x v="45"/>
    <s v="JE914"/>
    <m/>
    <x v="4065"/>
    <n v="361.24"/>
    <m/>
    <s v="HPRP2 - Homeless Prevention Rapid Rehousing"/>
    <x v="8"/>
    <s v="- No Location -"/>
    <s v="Rovenna Overton"/>
  </r>
  <r>
    <s v="5000 - Salaries &amp; Wages"/>
    <s v="Journal"/>
    <x v="45"/>
    <s v="JE914"/>
    <m/>
    <x v="4016"/>
    <n v="328.9"/>
    <m/>
    <s v="USF - Universal Service Fund"/>
    <x v="9"/>
    <s v="- No Location -"/>
    <s v="Constance Pritchett"/>
  </r>
  <r>
    <s v="5000 - Salaries &amp; Wages"/>
    <s v="Journal"/>
    <x v="45"/>
    <s v="JE914"/>
    <m/>
    <x v="4053"/>
    <n v="1045.1099999999999"/>
    <m/>
    <s v="CCYC - Community Council of Young Children"/>
    <x v="22"/>
    <s v="Admin Office"/>
    <s v="Janessa Rivera"/>
  </r>
  <r>
    <s v="5000 - Salaries &amp; Wages"/>
    <s v="Journal"/>
    <x v="45"/>
    <s v="JE914"/>
    <m/>
    <x v="4060"/>
    <n v="1165.98"/>
    <m/>
    <s v="Edgewater Park"/>
    <x v="29"/>
    <s v="- No Location -"/>
    <s v="Michelle DeAngelis"/>
  </r>
  <r>
    <s v="5000 - Salaries &amp; Wages"/>
    <s v="Journal"/>
    <x v="45"/>
    <s v="JE914"/>
    <m/>
    <x v="4067"/>
    <n v="918.63"/>
    <m/>
    <s v="HS - Head Start"/>
    <x v="12"/>
    <s v="- No Location -"/>
    <s v="Lucy Couvertier"/>
  </r>
  <r>
    <s v="5000 - Salaries &amp; Wages"/>
    <s v="Journal"/>
    <x v="45"/>
    <s v="JE914"/>
    <m/>
    <x v="4068"/>
    <n v="600"/>
    <m/>
    <s v="HS - Head Start"/>
    <x v="12"/>
    <s v="- No Location -"/>
    <s v="Samaka Empson"/>
  </r>
  <r>
    <s v="5000 - Salaries &amp; Wages"/>
    <s v="Journal"/>
    <x v="45"/>
    <s v="JE914"/>
    <m/>
    <x v="4069"/>
    <n v="1205.6199999999999"/>
    <m/>
    <s v="HS - Head Start"/>
    <x v="12"/>
    <s v="- No Location -"/>
    <s v="Jennifer Elder"/>
  </r>
  <r>
    <s v="5000 - Salaries &amp; Wages"/>
    <s v="Journal"/>
    <x v="45"/>
    <s v="JE914"/>
    <m/>
    <x v="4066"/>
    <n v="910.94"/>
    <m/>
    <s v="CCR&amp;R - Child Care Resource &amp; Referral"/>
    <x v="18"/>
    <s v="Admin Office"/>
    <s v="Amie Sharer"/>
  </r>
  <r>
    <s v="5000 - Salaries &amp; Wages"/>
    <s v="Journal"/>
    <x v="45"/>
    <s v="JE914"/>
    <m/>
    <x v="4070"/>
    <n v="834"/>
    <m/>
    <s v="CCFP - Child Care Food Program"/>
    <x v="24"/>
    <s v="- No Location -"/>
    <s v="Gabrielle Morton"/>
  </r>
  <r>
    <s v="5000 - Salaries &amp; Wages"/>
    <s v="Journal"/>
    <x v="45"/>
    <s v="JE914"/>
    <m/>
    <x v="3996"/>
    <n v="105.77"/>
    <m/>
    <s v="CCFP - Child Care Food Program"/>
    <x v="24"/>
    <s v="Admin Office"/>
    <s v="Francine Taylor"/>
  </r>
  <r>
    <s v="5000 - Salaries &amp; Wages"/>
    <s v="Journal"/>
    <x v="45"/>
    <s v="JE914"/>
    <m/>
    <x v="4054"/>
    <n v="101.81"/>
    <m/>
    <s v="Mt Holly Schools"/>
    <x v="15"/>
    <s v="- No Location -"/>
    <s v="Bonnie Sheipe-Warthen"/>
  </r>
  <r>
    <s v="5000 - Salaries &amp; Wages"/>
    <s v="Journal"/>
    <x v="45"/>
    <s v="JE914"/>
    <m/>
    <x v="4006"/>
    <n v="508.85"/>
    <m/>
    <s v="EHS - Early Head Start"/>
    <x v="6"/>
    <s v="Admin Office"/>
    <s v="Sharon Forman"/>
  </r>
  <r>
    <s v="5000 - Salaries &amp; Wages"/>
    <s v="Journal"/>
    <x v="45"/>
    <s v="JE914"/>
    <m/>
    <x v="4071"/>
    <n v="1809.01"/>
    <m/>
    <s v="CCR&amp;R - Child Care Resource &amp; Referral"/>
    <x v="27"/>
    <s v="- No Location -"/>
    <s v="Kristin Mayes"/>
  </r>
  <r>
    <s v="5000 - Salaries &amp; Wages"/>
    <s v="Journal"/>
    <x v="45"/>
    <s v="JE914"/>
    <m/>
    <x v="4066"/>
    <n v="1124.03"/>
    <m/>
    <s v="HS - Head Start"/>
    <x v="12"/>
    <s v="Admin Office"/>
    <s v="Amie Sharer"/>
  </r>
  <r>
    <s v="5000 - Salaries &amp; Wages"/>
    <s v="Journal"/>
    <x v="45"/>
    <s v="JE914"/>
    <m/>
    <x v="4072"/>
    <n v="1212.26"/>
    <m/>
    <s v="HS - Head Start"/>
    <x v="12"/>
    <s v="- No Location -"/>
    <s v="Kameron Wood"/>
  </r>
  <r>
    <s v="5000 - Salaries &amp; Wages"/>
    <s v="Journal"/>
    <x v="45"/>
    <s v="JE914"/>
    <m/>
    <x v="4073"/>
    <n v="295.26"/>
    <m/>
    <s v="USF - Universal Service Fund"/>
    <x v="9"/>
    <s v="- No Location -"/>
    <s v="Kayla Black"/>
  </r>
  <r>
    <s v="5000 - Salaries &amp; Wages"/>
    <s v="Journal"/>
    <x v="45"/>
    <s v="JE914"/>
    <m/>
    <x v="4074"/>
    <n v="1296.75"/>
    <m/>
    <s v="HS - Head Start"/>
    <x v="12"/>
    <s v="- No Location -"/>
    <s v="Kristy Rudzenski"/>
  </r>
  <r>
    <s v="5000 - Salaries &amp; Wages"/>
    <s v="Journal"/>
    <x v="45"/>
    <s v="JE914"/>
    <m/>
    <x v="4075"/>
    <n v="1349"/>
    <m/>
    <s v="HS - Head Start"/>
    <x v="12"/>
    <s v="- No Location -"/>
    <s v="Jenna Orfe"/>
  </r>
  <r>
    <s v="5000 - Salaries &amp; Wages"/>
    <s v="Journal"/>
    <x v="45"/>
    <s v="JE914"/>
    <m/>
    <x v="4076"/>
    <n v="1349"/>
    <m/>
    <s v="HS - Head Start"/>
    <x v="12"/>
    <s v="- No Location -"/>
    <s v="Deanna Gevolich"/>
  </r>
  <r>
    <s v="5000 - Salaries &amp; Wages"/>
    <s v="Journal"/>
    <x v="45"/>
    <s v="JE914"/>
    <m/>
    <x v="4077"/>
    <n v="357.38"/>
    <m/>
    <s v="LiHeap - Low Income Home Energy Assistance Program"/>
    <x v="2"/>
    <s v="- No Location -"/>
    <s v="Vincent Padilla"/>
  </r>
  <r>
    <s v="5000 - Salaries &amp; Wages"/>
    <s v="Journal"/>
    <x v="45"/>
    <s v="JE914"/>
    <m/>
    <x v="3996"/>
    <n v="74.040000000000006"/>
    <m/>
    <s v="LiHeap - Low Income Home Energy Assistance Program"/>
    <x v="2"/>
    <s v="Admin Office"/>
    <s v="Francine Taylor"/>
  </r>
  <r>
    <s v="5000 - Salaries &amp; Wages"/>
    <s v="Journal"/>
    <x v="45"/>
    <s v="JE914"/>
    <m/>
    <x v="3990"/>
    <n v="83.96"/>
    <m/>
    <s v="USF - Universal Service Fund"/>
    <x v="9"/>
    <s v="Admin Office"/>
    <s v="Greta Peterson"/>
  </r>
  <r>
    <s v="5000 - Salaries &amp; Wages"/>
    <s v="Journal"/>
    <x v="45"/>
    <s v="JE914"/>
    <m/>
    <x v="4078"/>
    <n v="9.49"/>
    <m/>
    <s v="HF - Healthy Families"/>
    <x v="21"/>
    <s v="Admin Office"/>
    <s v="Robert Mayfield"/>
  </r>
  <r>
    <s v="5000 - Salaries &amp; Wages"/>
    <s v="Journal"/>
    <x v="45"/>
    <s v="JE914"/>
    <m/>
    <x v="3996"/>
    <n v="613.46"/>
    <m/>
    <s v="CCR&amp;R - Child Care Resource &amp; Referral"/>
    <x v="18"/>
    <s v="Admin Office"/>
    <s v="Francine Taylor"/>
  </r>
  <r>
    <s v="5000 - Salaries &amp; Wages"/>
    <s v="Journal"/>
    <x v="45"/>
    <s v="JE914"/>
    <m/>
    <x v="4079"/>
    <n v="1120.56"/>
    <m/>
    <s v="CCFP - Child Care Food Program"/>
    <x v="24"/>
    <s v="- No Location -"/>
    <s v="Deniz Genc"/>
  </r>
  <r>
    <s v="5000 - Salaries &amp; Wages"/>
    <s v="Journal"/>
    <x v="45"/>
    <s v="JE914"/>
    <m/>
    <x v="4029"/>
    <n v="1485.46"/>
    <m/>
    <s v="EHS - Early Head Start"/>
    <x v="6"/>
    <s v="- No Location -"/>
    <s v="Donna Wilbur"/>
  </r>
  <r>
    <s v="5000 - Salaries &amp; Wages"/>
    <s v="Journal"/>
    <x v="45"/>
    <s v="JE914"/>
    <m/>
    <x v="4080"/>
    <n v="1938.24"/>
    <m/>
    <s v="EHS - Early Head Start"/>
    <x v="6"/>
    <s v="- No Location -"/>
    <s v="Pantida Wescott"/>
  </r>
  <r>
    <s v="5000 - Salaries &amp; Wages"/>
    <s v="Journal"/>
    <x v="45"/>
    <s v="JE914"/>
    <m/>
    <x v="4081"/>
    <n v="493.5"/>
    <m/>
    <s v="HS - Head Start"/>
    <x v="10"/>
    <s v="- No Location -"/>
    <m/>
  </r>
  <r>
    <s v="5000 - Salaries &amp; Wages"/>
    <s v="Journal"/>
    <x v="45"/>
    <s v="JE914"/>
    <m/>
    <x v="4082"/>
    <n v="879"/>
    <m/>
    <s v="HS - Head Start"/>
    <x v="12"/>
    <s v="- No Location -"/>
    <s v="Tara Cavanagh"/>
  </r>
  <r>
    <s v="5000 - Salaries &amp; Wages"/>
    <s v="Journal"/>
    <x v="45"/>
    <s v="JE914"/>
    <m/>
    <x v="4083"/>
    <n v="855"/>
    <m/>
    <s v="HS - Head Start"/>
    <x v="12"/>
    <s v="- No Location -"/>
    <s v="Stephanie Johnson"/>
  </r>
  <r>
    <s v="5000 - Salaries &amp; Wages"/>
    <s v="Journal"/>
    <x v="45"/>
    <s v="JE914"/>
    <m/>
    <x v="4084"/>
    <n v="888"/>
    <m/>
    <s v="HS - Head Start"/>
    <x v="12"/>
    <s v="- No Location -"/>
    <s v="Kayla Brito"/>
  </r>
  <r>
    <s v="5000 - Salaries &amp; Wages"/>
    <s v="Journal"/>
    <x v="45"/>
    <s v="JE914"/>
    <m/>
    <x v="4085"/>
    <n v="1081.67"/>
    <m/>
    <s v="HS - Head Start"/>
    <x v="12"/>
    <s v="- No Location -"/>
    <s v="Essence Thompson"/>
  </r>
  <r>
    <s v="5000 - Salaries &amp; Wages"/>
    <s v="Journal"/>
    <x v="45"/>
    <s v="JE914"/>
    <m/>
    <x v="4004"/>
    <n v="142.57"/>
    <m/>
    <s v="HF - Healthy Families"/>
    <x v="21"/>
    <s v="Admin Office"/>
    <s v="Michelle Hewitt"/>
  </r>
  <r>
    <s v="5000 - Salaries &amp; Wages"/>
    <s v="Journal"/>
    <x v="45"/>
    <s v="JE914"/>
    <m/>
    <x v="4086"/>
    <n v="241.7"/>
    <m/>
    <s v="EHS - Early Head Start"/>
    <x v="6"/>
    <s v="- No Location -"/>
    <s v="Tammy Joyce"/>
  </r>
  <r>
    <s v="5000 - Salaries &amp; Wages"/>
    <s v="Journal"/>
    <x v="45"/>
    <s v="JE914"/>
    <m/>
    <x v="4087"/>
    <n v="756"/>
    <m/>
    <s v="EHS - Early Head Start"/>
    <x v="6"/>
    <s v="- No Location -"/>
    <s v="Courtney Wolfe"/>
  </r>
  <r>
    <s v="5000 - Salaries &amp; Wages"/>
    <s v="Journal"/>
    <x v="45"/>
    <s v="JE914"/>
    <m/>
    <x v="4088"/>
    <n v="1038.8699999999999"/>
    <m/>
    <s v="HS - Head Start"/>
    <x v="12"/>
    <s v="- No Location -"/>
    <s v="Kishawn Barnes"/>
  </r>
  <r>
    <s v="5000 - Salaries &amp; Wages"/>
    <s v="Journal"/>
    <x v="45"/>
    <s v="JE914"/>
    <m/>
    <x v="3988"/>
    <n v="76.33"/>
    <m/>
    <s v="USF - Universal Service Fund"/>
    <x v="9"/>
    <s v="Admin Office"/>
    <s v="Kyle Edwards"/>
  </r>
  <r>
    <s v="5000 - Salaries &amp; Wages"/>
    <s v="Journal"/>
    <x v="45"/>
    <s v="JE914"/>
    <m/>
    <x v="4006"/>
    <n v="636.05999999999995"/>
    <m/>
    <s v="CSBG - Community Service Block Grant"/>
    <x v="0"/>
    <s v="Admin Office"/>
    <s v="Sharon Forman"/>
  </r>
  <r>
    <s v="5000 - Salaries &amp; Wages"/>
    <s v="Journal"/>
    <x v="45"/>
    <s v="JE914"/>
    <m/>
    <x v="4089"/>
    <n v="1410.93"/>
    <m/>
    <s v="HF - Healthy Families"/>
    <x v="5"/>
    <s v="- No Location -"/>
    <s v="Ann Drennon"/>
  </r>
  <r>
    <s v="5000 - Salaries &amp; Wages"/>
    <s v="Journal"/>
    <x v="45"/>
    <s v="JE914"/>
    <m/>
    <x v="4053"/>
    <n v="667.57"/>
    <m/>
    <s v="CSBG - Community Service Block Grant"/>
    <x v="0"/>
    <s v="Admin Office"/>
    <s v="Janessa Rivera"/>
  </r>
  <r>
    <s v="5000 - Salaries &amp; Wages"/>
    <s v="Journal"/>
    <x v="45"/>
    <s v="JE914"/>
    <m/>
    <x v="3987"/>
    <n v="983.71"/>
    <m/>
    <s v="CSBG - Community Service Block Grant"/>
    <x v="0"/>
    <s v="- No Location -"/>
    <s v="Gerlini Garrido"/>
  </r>
  <r>
    <s v="5000 - Salaries &amp; Wages"/>
    <s v="Journal"/>
    <x v="45"/>
    <s v="JE914"/>
    <m/>
    <x v="4062"/>
    <n v="649.52"/>
    <m/>
    <s v="EHS - Early Head Start"/>
    <x v="6"/>
    <s v="- No Location -"/>
    <s v="ISATA BAH"/>
  </r>
  <r>
    <s v="5000 - Salaries &amp; Wages"/>
    <s v="Journal"/>
    <x v="45"/>
    <s v="JE914"/>
    <m/>
    <x v="4090"/>
    <n v="843"/>
    <m/>
    <s v="HS - Head Start"/>
    <x v="12"/>
    <s v="- No Location -"/>
    <s v="Heather Forgetta"/>
  </r>
  <r>
    <s v="5000 - Salaries &amp; Wages"/>
    <s v="Journal"/>
    <x v="45"/>
    <s v="JE914"/>
    <m/>
    <x v="3990"/>
    <n v="167.91"/>
    <m/>
    <s v="CCFP - Child Care Food Program"/>
    <x v="24"/>
    <s v="Admin Office"/>
    <s v="Greta Peterson"/>
  </r>
  <r>
    <s v="5000 - Salaries &amp; Wages"/>
    <s v="Journal"/>
    <x v="45"/>
    <s v="JE914"/>
    <m/>
    <x v="4047"/>
    <n v="225.2"/>
    <m/>
    <s v="USF - Universal Service Fund"/>
    <x v="9"/>
    <s v="- No Location -"/>
    <s v="Shirley Matthews"/>
  </r>
  <r>
    <s v="5000 - Salaries &amp; Wages"/>
    <s v="Journal"/>
    <x v="45"/>
    <s v="JE914"/>
    <m/>
    <x v="4091"/>
    <n v="927.73"/>
    <m/>
    <s v="CCR&amp;R - Child Care Resource &amp; Referral"/>
    <x v="28"/>
    <s v="- No Location -"/>
    <s v="Kathleen Moreland"/>
  </r>
  <r>
    <s v="5000 - Salaries &amp; Wages"/>
    <s v="Journal"/>
    <x v="45"/>
    <s v="JE914"/>
    <m/>
    <x v="4092"/>
    <n v="804.12"/>
    <m/>
    <s v="HS - Head Start"/>
    <x v="12"/>
    <s v="- No Location -"/>
    <s v="Lisa Whitfield"/>
  </r>
  <r>
    <s v="5000 - Salaries &amp; Wages"/>
    <s v="Journal"/>
    <x v="45"/>
    <s v="JE914"/>
    <m/>
    <x v="4093"/>
    <n v="1143.2"/>
    <m/>
    <s v="HS - Head Start"/>
    <x v="12"/>
    <s v="- No Location -"/>
    <s v="Farhanaz Habib"/>
  </r>
  <r>
    <s v="5000 - Salaries &amp; Wages"/>
    <s v="Journal"/>
    <x v="45"/>
    <s v="JE914"/>
    <m/>
    <x v="3988"/>
    <n v="76.33"/>
    <m/>
    <s v="LiHeap - Low Income Home Energy Assistance Program"/>
    <x v="2"/>
    <s v="Admin Office"/>
    <s v="Kyle Edwards"/>
  </r>
  <r>
    <s v="5000 - Salaries &amp; Wages"/>
    <s v="Journal"/>
    <x v="45"/>
    <s v="JE914"/>
    <m/>
    <x v="4013"/>
    <n v="297.83999999999997"/>
    <m/>
    <s v="USF - Universal Service Fund"/>
    <x v="9"/>
    <s v="- No Location -"/>
    <s v="Denise Cacalori"/>
  </r>
  <r>
    <s v="5000 - Salaries &amp; Wages"/>
    <s v="Journal"/>
    <x v="45"/>
    <s v="JE914"/>
    <m/>
    <x v="4061"/>
    <n v="369.51"/>
    <m/>
    <s v="CSBG - Community Service Block Grant"/>
    <x v="0"/>
    <s v="- No Location -"/>
    <s v="Sheila Hughes"/>
  </r>
  <r>
    <s v="5000 - Salaries &amp; Wages"/>
    <s v="Journal"/>
    <x v="45"/>
    <s v="JE914"/>
    <m/>
    <x v="4078"/>
    <n v="232.58"/>
    <m/>
    <s v="EHS - Early Head Start"/>
    <x v="6"/>
    <s v="Admin Office"/>
    <s v="Robert Mayfield"/>
  </r>
  <r>
    <s v="5000 - Salaries &amp; Wages"/>
    <s v="Journal"/>
    <x v="45"/>
    <s v="JE914"/>
    <m/>
    <x v="4094"/>
    <n v="3561.57"/>
    <m/>
    <s v="EHS - Early Head Start"/>
    <x v="6"/>
    <s v="- No Location -"/>
    <s v="Michelle Weaver"/>
  </r>
  <r>
    <s v="5000 - Salaries &amp; Wages"/>
    <s v="Journal"/>
    <x v="45"/>
    <s v="JE914"/>
    <m/>
    <x v="4095"/>
    <n v="2222.8000000000002"/>
    <m/>
    <s v="CCR&amp;R - Child Care Resource &amp; Referral"/>
    <x v="28"/>
    <s v="- No Location -"/>
    <s v="Ruth Ragin"/>
  </r>
  <r>
    <s v="5000 - Salaries &amp; Wages"/>
    <s v="Journal"/>
    <x v="45"/>
    <s v="JE914"/>
    <m/>
    <x v="4096"/>
    <n v="1772.18"/>
    <m/>
    <s v="HS - Head Start"/>
    <x v="12"/>
    <s v="- No Location -"/>
    <s v="Tugce Ozel"/>
  </r>
  <r>
    <s v="5000 - Salaries &amp; Wages"/>
    <s v="Journal"/>
    <x v="45"/>
    <s v="JE914"/>
    <m/>
    <x v="4097"/>
    <n v="1734.61"/>
    <m/>
    <s v="HS - Head Start"/>
    <x v="12"/>
    <s v="- No Location -"/>
    <s v="Bibiana Arreguin"/>
  </r>
  <r>
    <s v="5000 - Salaries &amp; Wages"/>
    <s v="Journal"/>
    <x v="45"/>
    <s v="JE914"/>
    <m/>
    <x v="4062"/>
    <n v="1524.95"/>
    <m/>
    <s v="HS - Head Start"/>
    <x v="12"/>
    <s v="- No Location -"/>
    <s v="ISATA BAH"/>
  </r>
  <r>
    <s v="5000 - Salaries &amp; Wages"/>
    <s v="Journal"/>
    <x v="45"/>
    <s v="JE914"/>
    <m/>
    <x v="4098"/>
    <n v="1317.12"/>
    <m/>
    <s v="HS - Head Start"/>
    <x v="12"/>
    <s v="- No Location -"/>
    <s v="Danielle Jakubowski"/>
  </r>
  <r>
    <s v="5000 - Salaries &amp; Wages"/>
    <s v="Journal"/>
    <x v="45"/>
    <s v="JE914"/>
    <m/>
    <x v="4061"/>
    <n v="897.87"/>
    <m/>
    <s v="CSBG - Community Service Block Grant"/>
    <x v="17"/>
    <s v="- No Location -"/>
    <s v="Sheila Hughes"/>
  </r>
  <r>
    <s v="5000 - Salaries &amp; Wages"/>
    <s v="Journal"/>
    <x v="45"/>
    <s v="JE914"/>
    <m/>
    <x v="4099"/>
    <n v="1026"/>
    <m/>
    <s v="HS - Head Start"/>
    <x v="12"/>
    <s v="- No Location -"/>
    <s v="Robert Pallante"/>
  </r>
  <r>
    <s v="5000 - Salaries &amp; Wages"/>
    <s v="Journal"/>
    <x v="45"/>
    <s v="JE914"/>
    <m/>
    <x v="4017"/>
    <n v="105.58"/>
    <m/>
    <s v="Mt Holly Schools"/>
    <x v="15"/>
    <s v="- No Location -"/>
    <s v="Jill Rickards"/>
  </r>
  <r>
    <s v="5000 - Salaries &amp; Wages"/>
    <s v="Journal"/>
    <x v="45"/>
    <s v="JE914"/>
    <m/>
    <x v="4053"/>
    <n v="264.20999999999998"/>
    <m/>
    <s v="USF - Universal Service Fund"/>
    <x v="9"/>
    <s v="Admin Office"/>
    <s v="Janessa Rivera"/>
  </r>
  <r>
    <s v="5000 - Salaries &amp; Wages"/>
    <s v="Journal"/>
    <x v="45"/>
    <s v="JE914"/>
    <m/>
    <x v="4061"/>
    <n v="176.66"/>
    <m/>
    <s v="HF - Healthy Families"/>
    <x v="5"/>
    <s v="- No Location -"/>
    <s v="Sheila Hughes"/>
  </r>
  <r>
    <s v="5000 - Salaries &amp; Wages"/>
    <s v="Journal"/>
    <x v="45"/>
    <s v="JE914"/>
    <m/>
    <x v="4100"/>
    <n v="1112.5999999999999"/>
    <m/>
    <s v="CCFP - Child Care Food Program"/>
    <x v="24"/>
    <s v="- No Location -"/>
    <s v="Samarjit Sharma"/>
  </r>
  <r>
    <s v="5000 - Salaries &amp; Wages"/>
    <s v="Journal"/>
    <x v="45"/>
    <s v="JE914"/>
    <m/>
    <x v="4101"/>
    <n v="1065.21"/>
    <m/>
    <s v="CCR&amp;R - Child Care Resource &amp; Referral"/>
    <x v="30"/>
    <s v="- No Location -"/>
    <s v="Vivyan Saloka"/>
  </r>
  <r>
    <s v="5000 - Salaries &amp; Wages"/>
    <s v="Journal"/>
    <x v="45"/>
    <s v="JE914"/>
    <m/>
    <x v="3989"/>
    <n v="3296.28"/>
    <m/>
    <s v="HS - Head Start"/>
    <x v="12"/>
    <s v="Admin Office"/>
    <s v="Ruben Johnson"/>
  </r>
  <r>
    <s v="5000 - Salaries &amp; Wages"/>
    <s v="Journal"/>
    <x v="45"/>
    <s v="JE914"/>
    <m/>
    <x v="4053"/>
    <n v="228.4"/>
    <m/>
    <s v="CCR&amp;R - Child Care Resource &amp; Referral"/>
    <x v="18"/>
    <s v="Admin Office"/>
    <s v="Janessa Rivera"/>
  </r>
  <r>
    <s v="5000 - Salaries &amp; Wages"/>
    <s v="Journal"/>
    <x v="45"/>
    <s v="JE914"/>
    <m/>
    <x v="4023"/>
    <n v="102.33"/>
    <m/>
    <s v="HF - Healthy Families"/>
    <x v="21"/>
    <s v="- No Location -"/>
    <s v="Claire Garner"/>
  </r>
  <r>
    <s v="5000 - Salaries &amp; Wages"/>
    <s v="Journal"/>
    <x v="45"/>
    <s v="JE914"/>
    <m/>
    <x v="4102"/>
    <n v="1564.52"/>
    <m/>
    <s v="HS - Head Start"/>
    <x v="12"/>
    <s v="- No Location -"/>
    <s v="Bobby Johnson"/>
  </r>
  <r>
    <s v="5000 - Salaries &amp; Wages"/>
    <s v="Journal"/>
    <x v="45"/>
    <s v="JE914"/>
    <m/>
    <x v="4103"/>
    <n v="1122.68"/>
    <m/>
    <s v="HS - Head Start"/>
    <x v="12"/>
    <s v="- No Location -"/>
    <s v="Doreen Knaupp"/>
  </r>
  <r>
    <s v="5000 - Salaries &amp; Wages"/>
    <s v="Journal"/>
    <x v="45"/>
    <s v="JE914"/>
    <m/>
    <x v="4104"/>
    <n v="328.2"/>
    <m/>
    <s v="HS - Head Start"/>
    <x v="12"/>
    <s v="- No Location -"/>
    <s v="Dayon Messam"/>
  </r>
  <r>
    <s v="5000 - Salaries &amp; Wages"/>
    <s v="Journal"/>
    <x v="45"/>
    <s v="JE914"/>
    <m/>
    <x v="4105"/>
    <n v="1273.6199999999999"/>
    <m/>
    <s v="HS - Head Start"/>
    <x v="12"/>
    <s v="- No Location -"/>
    <s v="Ozlem Yigit"/>
  </r>
  <r>
    <s v="5000 - Salaries &amp; Wages"/>
    <s v="Journal"/>
    <x v="45"/>
    <s v="JE914"/>
    <m/>
    <x v="4106"/>
    <n v="933.33"/>
    <m/>
    <s v="CCR&amp;R - Child Care Resource &amp; Referral"/>
    <x v="28"/>
    <s v="- No Location -"/>
    <s v="Devita Smith"/>
  </r>
  <r>
    <s v="5000 - Salaries &amp; Wages"/>
    <s v="Journal"/>
    <x v="45"/>
    <s v="JE914"/>
    <m/>
    <x v="4107"/>
    <n v="420"/>
    <m/>
    <s v="HS - Head Start"/>
    <x v="12"/>
    <s v="- No Location -"/>
    <s v="Melissa Duarte"/>
  </r>
  <r>
    <s v="5000 - Salaries &amp; Wages"/>
    <s v="Journal"/>
    <x v="45"/>
    <s v="JE914"/>
    <m/>
    <x v="4108"/>
    <n v="2494.13"/>
    <m/>
    <s v="HS - Head Start"/>
    <x v="12"/>
    <s v="- No Location -"/>
    <s v="Janet Kelly"/>
  </r>
  <r>
    <s v="5000 - Salaries &amp; Wages"/>
    <s v="Journal"/>
    <x v="45"/>
    <s v="JE914"/>
    <m/>
    <x v="4042"/>
    <n v="383.06"/>
    <m/>
    <s v="USF - Universal Service Fund"/>
    <x v="9"/>
    <s v="- No Location -"/>
    <s v="Donna Hajzer"/>
  </r>
  <r>
    <s v="5000 - Salaries &amp; Wages"/>
    <s v="Journal"/>
    <x v="45"/>
    <s v="JE914"/>
    <m/>
    <x v="4109"/>
    <n v="2115.39"/>
    <m/>
    <s v="CCR&amp;R - Child Care Resource &amp; Referral"/>
    <x v="27"/>
    <s v="- No Location -"/>
    <s v="Kathryn Simone"/>
  </r>
  <r>
    <s v="5000 - Salaries &amp; Wages"/>
    <s v="Journal"/>
    <x v="45"/>
    <s v="JE914"/>
    <m/>
    <x v="4110"/>
    <n v="1254.48"/>
    <m/>
    <s v="HS - Head Start"/>
    <x v="12"/>
    <s v="- No Location -"/>
    <s v="Tawona Hill"/>
  </r>
  <r>
    <s v="5000 - Salaries &amp; Wages"/>
    <s v="Journal"/>
    <x v="45"/>
    <s v="JE914"/>
    <m/>
    <x v="4111"/>
    <n v="976.22"/>
    <m/>
    <s v="HS - Head Start"/>
    <x v="12"/>
    <s v="- No Location -"/>
    <s v="Anayansi Aviles"/>
  </r>
  <r>
    <s v="5000 - Salaries &amp; Wages"/>
    <s v="Journal"/>
    <x v="45"/>
    <s v="JE914"/>
    <m/>
    <x v="4112"/>
    <n v="392"/>
    <m/>
    <s v="HS - Head Start"/>
    <x v="12"/>
    <s v="- No Location -"/>
    <s v="Kelly Marquis"/>
  </r>
  <r>
    <s v="5000 - Salaries &amp; Wages"/>
    <s v="Journal"/>
    <x v="45"/>
    <s v="JE914"/>
    <m/>
    <x v="4043"/>
    <n v="216.41"/>
    <m/>
    <s v="USF - Universal Service Fund"/>
    <x v="9"/>
    <s v="- No Location -"/>
    <s v="Quamillah Nelson"/>
  </r>
  <r>
    <s v="5000 - Salaries &amp; Wages"/>
    <s v="Journal"/>
    <x v="45"/>
    <s v="JE914"/>
    <m/>
    <x v="4113"/>
    <n v="273.58"/>
    <m/>
    <s v="CSBG - Community Service Block Grant"/>
    <x v="17"/>
    <s v="- No Location -"/>
    <s v="Melonie Vazquez"/>
  </r>
  <r>
    <s v="5000 - Salaries &amp; Wages"/>
    <s v="Journal"/>
    <x v="45"/>
    <s v="JE914"/>
    <m/>
    <x v="4114"/>
    <n v="1419.37"/>
    <m/>
    <s v="EHS - Early Head Start"/>
    <x v="6"/>
    <s v="- No Location -"/>
    <s v="Elizabeth Jensen"/>
  </r>
  <r>
    <s v="5000 - Salaries &amp; Wages"/>
    <s v="Journal"/>
    <x v="45"/>
    <s v="JE914"/>
    <m/>
    <x v="3980"/>
    <n v="69.23"/>
    <m/>
    <s v="Edgewater Park"/>
    <x v="29"/>
    <s v="Admin Office"/>
    <s v="Gary Mease"/>
  </r>
  <r>
    <s v="5000 - Salaries &amp; Wages"/>
    <s v="Journal"/>
    <x v="45"/>
    <s v="JE914"/>
    <m/>
    <x v="4078"/>
    <n v="232.58"/>
    <m/>
    <s v="HS - Head Start"/>
    <x v="12"/>
    <s v="Admin Office"/>
    <s v="Robert Mayfield"/>
  </r>
  <r>
    <s v="5000 - Salaries &amp; Wages"/>
    <s v="Journal"/>
    <x v="45"/>
    <s v="JE914"/>
    <m/>
    <x v="3974"/>
    <n v="1958.4"/>
    <m/>
    <s v="HS - Head Start"/>
    <x v="12"/>
    <s v="- No Location -"/>
    <s v="Megan Rodrigues"/>
  </r>
  <r>
    <s v="5000 - Salaries &amp; Wages"/>
    <s v="Journal"/>
    <x v="45"/>
    <s v="JE914"/>
    <m/>
    <x v="4115"/>
    <n v="968.07"/>
    <m/>
    <s v="HS - Head Start"/>
    <x v="12"/>
    <s v="- No Location -"/>
    <s v="Marie Toussaint -Fontus"/>
  </r>
  <r>
    <s v="5000 - Salaries &amp; Wages"/>
    <s v="Journal"/>
    <x v="45"/>
    <s v="JE914"/>
    <m/>
    <x v="4077"/>
    <n v="209.89"/>
    <m/>
    <s v="USF - Universal Service Fund"/>
    <x v="9"/>
    <s v="- No Location -"/>
    <s v="Vincent Padilla"/>
  </r>
  <r>
    <s v="5000 - Salaries &amp; Wages"/>
    <s v="Journal"/>
    <x v="45"/>
    <s v="JE914"/>
    <m/>
    <x v="3989"/>
    <n v="343.36"/>
    <m/>
    <s v="EHS - Early Head Start"/>
    <x v="6"/>
    <s v="Admin Office"/>
    <s v="Ruben Johnson"/>
  </r>
  <r>
    <s v="5000 - Salaries &amp; Wages"/>
    <s v="Journal"/>
    <x v="45"/>
    <s v="JE914"/>
    <m/>
    <x v="4116"/>
    <n v="1114.6400000000001"/>
    <m/>
    <s v="EHS - Early Head Start"/>
    <x v="6"/>
    <s v="- No Location -"/>
    <s v="Amylir Torres"/>
  </r>
  <r>
    <s v="5000 - Salaries &amp; Wages"/>
    <s v="Journal"/>
    <x v="45"/>
    <s v="JE914"/>
    <m/>
    <x v="4117"/>
    <n v="510.7"/>
    <m/>
    <s v="Edgewater Park"/>
    <x v="29"/>
    <s v="- No Location -"/>
    <s v="Hafize Firat"/>
  </r>
  <r>
    <s v="5000 - Salaries &amp; Wages"/>
    <s v="Journal"/>
    <x v="45"/>
    <s v="JE914"/>
    <m/>
    <x v="4118"/>
    <n v="861"/>
    <m/>
    <s v="Edgewater Park"/>
    <x v="29"/>
    <s v="- No Location -"/>
    <s v="Carrie Dougherty"/>
  </r>
  <r>
    <s v="5000 - Salaries &amp; Wages"/>
    <s v="Journal"/>
    <x v="45"/>
    <s v="JE914"/>
    <m/>
    <x v="4119"/>
    <n v="1105.9100000000001"/>
    <m/>
    <s v="CCR&amp;R - Child Care Resource &amp; Referral"/>
    <x v="27"/>
    <s v="- No Location -"/>
    <s v="Stacy D Cooper-Gindraw"/>
  </r>
  <r>
    <s v="5000 - Salaries &amp; Wages"/>
    <s v="Journal"/>
    <x v="45"/>
    <s v="JE914"/>
    <m/>
    <x v="4120"/>
    <n v="845.26"/>
    <m/>
    <s v="CCR&amp;R - Child Care Resource &amp; Referral"/>
    <x v="28"/>
    <s v="- No Location -"/>
    <s v="Erica Wyckoff"/>
  </r>
  <r>
    <s v="5000 - Salaries &amp; Wages"/>
    <s v="Journal"/>
    <x v="45"/>
    <s v="JE914"/>
    <m/>
    <x v="4121"/>
    <n v="1378.52"/>
    <m/>
    <s v="CCR&amp;R - Child Care Resource &amp; Referral"/>
    <x v="30"/>
    <s v="- No Location -"/>
    <s v="Christine Morrison"/>
  </r>
  <r>
    <s v="5000 - Salaries &amp; Wages"/>
    <s v="Journal"/>
    <x v="45"/>
    <s v="JE914"/>
    <m/>
    <x v="4122"/>
    <n v="1106.56"/>
    <m/>
    <s v="HS - Head Start"/>
    <x v="12"/>
    <s v="- No Location -"/>
    <s v="Saliha Yanik"/>
  </r>
  <r>
    <s v="5000 - Salaries &amp; Wages"/>
    <s v="Journal"/>
    <x v="45"/>
    <s v="JE914"/>
    <m/>
    <x v="4123"/>
    <n v="1339.5"/>
    <m/>
    <s v="HS - Head Start"/>
    <x v="12"/>
    <s v="- No Location -"/>
    <s v="DeAnna Reid-Harden"/>
  </r>
  <r>
    <s v="5000 - Salaries &amp; Wages"/>
    <s v="Journal"/>
    <x v="45"/>
    <s v="JE914"/>
    <m/>
    <x v="4124"/>
    <n v="1296.73"/>
    <m/>
    <s v="HS - Head Start"/>
    <x v="12"/>
    <s v="- No Location -"/>
    <s v="Courtney Farina"/>
  </r>
  <r>
    <s v="5000 - Salaries &amp; Wages"/>
    <s v="Journal"/>
    <x v="45"/>
    <s v="JE914"/>
    <m/>
    <x v="4125"/>
    <n v="846"/>
    <m/>
    <s v="HS - Head Start"/>
    <x v="12"/>
    <s v="- No Location -"/>
    <s v="Cigdem Ozdemir"/>
  </r>
  <r>
    <s v="5000 - Salaries &amp; Wages"/>
    <s v="Journal"/>
    <x v="45"/>
    <s v="JE914"/>
    <m/>
    <x v="3996"/>
    <n v="114.23"/>
    <m/>
    <s v="EHS - Early Head Start"/>
    <x v="6"/>
    <s v="Admin Office"/>
    <s v="Francine Taylor"/>
  </r>
  <r>
    <s v="5000 - Salaries &amp; Wages"/>
    <s v="Journal"/>
    <x v="45"/>
    <s v="JE914"/>
    <m/>
    <x v="4117"/>
    <n v="599.52"/>
    <m/>
    <s v="HS - Head Start"/>
    <x v="12"/>
    <s v="- No Location -"/>
    <s v="Hafize Firat"/>
  </r>
  <r>
    <s v="5000 - Salaries &amp; Wages"/>
    <s v="Journal"/>
    <x v="45"/>
    <s v="JE914"/>
    <m/>
    <x v="3991"/>
    <n v="1706.77"/>
    <m/>
    <s v="HS - Head Start"/>
    <x v="12"/>
    <s v="- No Location -"/>
    <s v="Denise Klein"/>
  </r>
  <r>
    <s v="5000 - Salaries &amp; Wages"/>
    <s v="Journal"/>
    <x v="45"/>
    <s v="JE914"/>
    <m/>
    <x v="4126"/>
    <n v="1005.35"/>
    <m/>
    <s v="HS - Head Start"/>
    <x v="12"/>
    <s v="- No Location -"/>
    <s v="Danyel Saxton"/>
  </r>
  <r>
    <s v="5000 - Salaries &amp; Wages"/>
    <s v="Journal"/>
    <x v="45"/>
    <s v="JE914"/>
    <m/>
    <x v="4127"/>
    <n v="1203.6500000000001"/>
    <m/>
    <s v="HS - Head Start"/>
    <x v="12"/>
    <s v="- No Location -"/>
    <s v="Melissa Oliver-Terrell"/>
  </r>
  <r>
    <s v="5000 - Salaries &amp; Wages"/>
    <s v="Journal"/>
    <x v="45"/>
    <s v="JE914"/>
    <m/>
    <x v="4128"/>
    <n v="1338.38"/>
    <m/>
    <s v="HS - Head Start"/>
    <x v="12"/>
    <s v="- No Location -"/>
    <s v="Corinna Harris"/>
  </r>
  <r>
    <s v="5000 - Salaries &amp; Wages"/>
    <s v="Journal"/>
    <x v="45"/>
    <s v="JE914"/>
    <m/>
    <x v="3996"/>
    <n v="103.65"/>
    <m/>
    <s v="CSBG - Community Service Block Grant"/>
    <x v="0"/>
    <s v="Admin Office"/>
    <s v="Francine Taylor"/>
  </r>
  <r>
    <s v="5000 - Salaries &amp; Wages"/>
    <s v="Journal"/>
    <x v="45"/>
    <s v="JE914"/>
    <m/>
    <x v="4129"/>
    <n v="1046.08"/>
    <m/>
    <s v="CCR&amp;R - Child Care Resource &amp; Referral"/>
    <x v="28"/>
    <s v="- No Location -"/>
    <s v="Bonnie Logan"/>
  </r>
  <r>
    <s v="5000 - Salaries &amp; Wages"/>
    <s v="Journal"/>
    <x v="45"/>
    <s v="JE914"/>
    <m/>
    <x v="4130"/>
    <n v="1989.19"/>
    <m/>
    <s v="HS - Head Start"/>
    <x v="12"/>
    <s v="- No Location -"/>
    <s v="Lynn Orangers"/>
  </r>
  <r>
    <s v="5000 - Salaries &amp; Wages"/>
    <s v="Journal"/>
    <x v="45"/>
    <s v="JE914"/>
    <m/>
    <x v="4066"/>
    <n v="24.15"/>
    <m/>
    <s v="HPRP2 - Homeless Prevention Rapid Rehousing"/>
    <x v="8"/>
    <s v="Admin Office"/>
    <s v="Amie Sharer"/>
  </r>
  <r>
    <s v="5000 - Salaries &amp; Wages"/>
    <s v="Journal"/>
    <x v="45"/>
    <s v="JE914"/>
    <m/>
    <x v="4131"/>
    <n v="911.3"/>
    <m/>
    <s v="CCR&amp;R - Child Care Resource &amp; Referral"/>
    <x v="28"/>
    <s v="- No Location -"/>
    <s v="Brittany Walton"/>
  </r>
  <r>
    <s v="5000 - Salaries &amp; Wages"/>
    <s v="Journal"/>
    <x v="45"/>
    <s v="JE914"/>
    <m/>
    <x v="4024"/>
    <n v="35.229999999999997"/>
    <m/>
    <s v="HPRP2 - Homeless Prevention Rapid Rehousing"/>
    <x v="8"/>
    <s v="Admin Office"/>
    <s v="Manvir Gill"/>
  </r>
  <r>
    <s v="5000 - Salaries &amp; Wages"/>
    <s v="Journal"/>
    <x v="45"/>
    <s v="JE914"/>
    <m/>
    <x v="4132"/>
    <n v="358.4"/>
    <m/>
    <s v="CCR&amp;R - Child Care Resource &amp; Referral"/>
    <x v="28"/>
    <s v="- No Location -"/>
    <m/>
  </r>
  <r>
    <s v="5000 - Salaries &amp; Wages"/>
    <s v="Journal"/>
    <x v="45"/>
    <s v="JE914"/>
    <m/>
    <x v="4133"/>
    <n v="1249.51"/>
    <m/>
    <s v="HS - Head Start"/>
    <x v="12"/>
    <s v="- No Location -"/>
    <s v="Yvette Carpenter"/>
  </r>
  <r>
    <s v="5000 - Salaries &amp; Wages"/>
    <s v="Journal"/>
    <x v="45"/>
    <s v="JE914"/>
    <m/>
    <x v="4134"/>
    <n v="1123.23"/>
    <m/>
    <s v="HS - Head Start"/>
    <x v="12"/>
    <s v="- No Location -"/>
    <s v="Jennifer Nagy"/>
  </r>
  <r>
    <s v="5000 - Salaries &amp; Wages"/>
    <s v="Journal"/>
    <x v="45"/>
    <s v="JE914"/>
    <m/>
    <x v="4135"/>
    <n v="90"/>
    <m/>
    <s v="HS - Head Start"/>
    <x v="12"/>
    <s v="- No Location -"/>
    <m/>
  </r>
  <r>
    <s v="5000 - Salaries &amp; Wages"/>
    <s v="Journal"/>
    <x v="45"/>
    <s v="JE914"/>
    <m/>
    <x v="3976"/>
    <n v="939.43"/>
    <m/>
    <s v="HS - Head Start"/>
    <x v="12"/>
    <s v="- No Location -"/>
    <s v="Darshpreet Thind"/>
  </r>
  <r>
    <s v="5000 - Salaries &amp; Wages"/>
    <s v="Journal"/>
    <x v="45"/>
    <s v="JE914"/>
    <m/>
    <x v="3980"/>
    <n v="115.38"/>
    <m/>
    <s v="EHS - Early Head Start"/>
    <x v="6"/>
    <s v="Admin Office"/>
    <s v="Gary Mease"/>
  </r>
  <r>
    <s v="5000 - Salaries &amp; Wages"/>
    <s v="Journal"/>
    <x v="45"/>
    <s v="JE914"/>
    <m/>
    <x v="4136"/>
    <n v="1833.56"/>
    <m/>
    <s v="HS - Head Start"/>
    <x v="12"/>
    <s v="- No Location -"/>
    <s v="Maiada Ramadan"/>
  </r>
  <r>
    <s v="5000 - Salaries &amp; Wages"/>
    <s v="Journal"/>
    <x v="45"/>
    <s v="JE914"/>
    <m/>
    <x v="4137"/>
    <n v="892.5"/>
    <m/>
    <s v="HS - Head Start"/>
    <x v="12"/>
    <s v="- No Location -"/>
    <s v="Kymberlee Brower"/>
  </r>
  <r>
    <s v="5000 - Salaries &amp; Wages"/>
    <s v="Journal"/>
    <x v="45"/>
    <s v="JE914"/>
    <m/>
    <x v="3999"/>
    <n v="1729.01"/>
    <m/>
    <s v="HS - Head Start"/>
    <x v="12"/>
    <s v="- No Location -"/>
    <s v="Patricia Goldwire"/>
  </r>
  <r>
    <s v="5000 - Salaries &amp; Wages"/>
    <s v="Journal"/>
    <x v="45"/>
    <s v="JE914"/>
    <m/>
    <x v="4021"/>
    <n v="1708.69"/>
    <m/>
    <s v="Mt Holly Schools"/>
    <x v="15"/>
    <s v="- No Location -"/>
    <s v="Jennifer Jones"/>
  </r>
  <r>
    <s v="5000 - Salaries &amp; Wages"/>
    <s v="Journal"/>
    <x v="45"/>
    <s v="JE914"/>
    <m/>
    <x v="4138"/>
    <n v="1435"/>
    <m/>
    <s v="HS - Head Start"/>
    <x v="12"/>
    <s v="- No Location -"/>
    <s v="Alicia Shaw"/>
  </r>
  <r>
    <s v="5000 - Salaries &amp; Wages"/>
    <s v="Journal"/>
    <x v="45"/>
    <s v="JE914"/>
    <m/>
    <x v="4139"/>
    <n v="837"/>
    <m/>
    <s v="HS - Head Start"/>
    <x v="12"/>
    <s v="- No Location -"/>
    <s v="Laura McRae"/>
  </r>
  <r>
    <s v="5000 - Salaries &amp; Wages"/>
    <s v="Journal"/>
    <x v="45"/>
    <s v="JE914"/>
    <m/>
    <x v="4140"/>
    <n v="1112.1400000000001"/>
    <m/>
    <s v="HS - Head Start"/>
    <x v="12"/>
    <s v="- No Location -"/>
    <s v="Erica Rice"/>
  </r>
  <r>
    <s v="5000 - Salaries &amp; Wages"/>
    <s v="Journal"/>
    <x v="45"/>
    <s v="JE914"/>
    <m/>
    <x v="4113"/>
    <n v="1166.33"/>
    <m/>
    <s v="HPRP2 - Homeless Prevention Rapid Rehousing"/>
    <x v="8"/>
    <s v="- No Location -"/>
    <s v="Melonie Vazquez"/>
  </r>
  <r>
    <s v="5000 - Salaries &amp; Wages"/>
    <s v="Journal"/>
    <x v="45"/>
    <s v="JE914"/>
    <m/>
    <x v="3988"/>
    <n v="72.510000000000005"/>
    <m/>
    <s v="HF - Healthy Families"/>
    <x v="5"/>
    <s v="Admin Office"/>
    <s v="Kyle Edwards"/>
  </r>
  <r>
    <s v="5000 - Salaries &amp; Wages"/>
    <s v="Journal"/>
    <x v="45"/>
    <s v="JE914"/>
    <m/>
    <x v="4065"/>
    <n v="499.89"/>
    <m/>
    <s v="CSBG - Community Service Block Grant"/>
    <x v="0"/>
    <s v="- No Location -"/>
    <s v="Rovenna Overton"/>
  </r>
  <r>
    <s v="5000 - Salaries &amp; Wages"/>
    <s v="Journal"/>
    <x v="45"/>
    <s v="JE914"/>
    <m/>
    <x v="4141"/>
    <n v="1349"/>
    <m/>
    <s v="HS - Head Start"/>
    <x v="12"/>
    <s v="- No Location -"/>
    <s v="Karlie Gore"/>
  </r>
  <r>
    <s v="5000 - Salaries &amp; Wages"/>
    <s v="Journal"/>
    <x v="45"/>
    <s v="JE914"/>
    <m/>
    <x v="3988"/>
    <n v="508.85"/>
    <m/>
    <s v="CCR&amp;R - Child Care Resource &amp; Referral"/>
    <x v="18"/>
    <s v="Admin Office"/>
    <s v="Kyle Edwards"/>
  </r>
  <r>
    <s v="5000 - Salaries &amp; Wages"/>
    <s v="Journal"/>
    <x v="45"/>
    <s v="JE914"/>
    <m/>
    <x v="4142"/>
    <n v="1214.73"/>
    <m/>
    <s v="EHS - Early Head Start"/>
    <x v="6"/>
    <s v="- No Location -"/>
    <s v="Nina Holmes"/>
  </r>
  <r>
    <s v="5000 - Salaries &amp; Wages"/>
    <s v="Journal"/>
    <x v="45"/>
    <s v="JE914"/>
    <m/>
    <x v="3984"/>
    <n v="312.18"/>
    <m/>
    <s v="Edgewater Park"/>
    <x v="29"/>
    <s v="- No Location -"/>
    <s v="LOIS BOND"/>
  </r>
  <r>
    <s v="5000 - Salaries &amp; Wages"/>
    <s v="Journal"/>
    <x v="45"/>
    <s v="JE914"/>
    <m/>
    <x v="4050"/>
    <n v="635.91"/>
    <m/>
    <s v="Edgewater Park"/>
    <x v="29"/>
    <s v="- No Location -"/>
    <s v="Jennifer Carley-Price"/>
  </r>
  <r>
    <s v="5000 - Salaries &amp; Wages"/>
    <s v="Journal"/>
    <x v="45"/>
    <s v="JE914"/>
    <m/>
    <x v="4004"/>
    <n v="427.73"/>
    <m/>
    <s v="HS - Head Start"/>
    <x v="12"/>
    <s v="Admin Office"/>
    <s v="Michelle Hewitt"/>
  </r>
  <r>
    <s v="5000 - Salaries &amp; Wages"/>
    <s v="Journal"/>
    <x v="45"/>
    <s v="JE914"/>
    <m/>
    <x v="4143"/>
    <n v="761.18"/>
    <m/>
    <s v="EHS - Early Head Start"/>
    <x v="6"/>
    <s v="- No Location -"/>
    <s v="Andrew Stellwag"/>
  </r>
  <r>
    <s v="5000 - Salaries &amp; Wages"/>
    <s v="Journal"/>
    <x v="45"/>
    <s v="JE914"/>
    <m/>
    <x v="4144"/>
    <n v="566.1"/>
    <m/>
    <s v="CCR&amp;R - Child Care Resource &amp; Referral"/>
    <x v="28"/>
    <s v="- No Location -"/>
    <s v="DaShaun Davis"/>
  </r>
  <r>
    <s v="5000 - Salaries &amp; Wages"/>
    <s v="Journal"/>
    <x v="45"/>
    <s v="JE914"/>
    <m/>
    <x v="4086"/>
    <n v="2175.2399999999998"/>
    <m/>
    <s v="HS - Head Start"/>
    <x v="12"/>
    <s v="- No Location -"/>
    <s v="Tammy Joyce"/>
  </r>
  <r>
    <s v="5000 - Salaries &amp; Wages"/>
    <s v="Journal"/>
    <x v="45"/>
    <s v="JE914"/>
    <m/>
    <x v="4065"/>
    <n v="813.77"/>
    <m/>
    <s v="LiHeap - Low Income Home Energy Assistance Program"/>
    <x v="2"/>
    <s v="- No Location -"/>
    <s v="Rovenna Overton"/>
  </r>
  <r>
    <s v="5000 - Salaries &amp; Wages"/>
    <s v="Journal"/>
    <x v="45"/>
    <s v="JE914"/>
    <m/>
    <x v="3980"/>
    <n v="184.62"/>
    <m/>
    <s v="CSBG - Community Service Block Grant"/>
    <x v="0"/>
    <s v="Admin Office"/>
    <s v="Gary Mease"/>
  </r>
  <r>
    <s v="5000 - Salaries &amp; Wages"/>
    <s v="Journal"/>
    <x v="45"/>
    <s v="JE914"/>
    <m/>
    <x v="4145"/>
    <n v="552"/>
    <m/>
    <s v="HS - Head Start"/>
    <x v="12"/>
    <s v="- No Location -"/>
    <s v="Kenneth Moss"/>
  </r>
  <r>
    <s v="5000 - Salaries &amp; Wages"/>
    <s v="Journal"/>
    <x v="45"/>
    <s v="JE914"/>
    <m/>
    <x v="4146"/>
    <n v="1905.19"/>
    <m/>
    <s v="HS - Head Start"/>
    <x v="12"/>
    <s v="- No Location -"/>
    <s v="Verdina Pryor"/>
  </r>
  <r>
    <s v="5000 - Salaries &amp; Wages"/>
    <s v="Journal"/>
    <x v="45"/>
    <s v="JE914"/>
    <m/>
    <x v="4147"/>
    <n v="600"/>
    <m/>
    <s v="HS - Head Start"/>
    <x v="12"/>
    <s v="- No Location -"/>
    <s v="Michelle Berry-Davis"/>
  </r>
  <r>
    <s v="5000 - Salaries &amp; Wages"/>
    <s v="Journal"/>
    <x v="45"/>
    <s v="JE914"/>
    <m/>
    <x v="4066"/>
    <n v="57.99"/>
    <m/>
    <s v="HF - Healthy Families"/>
    <x v="5"/>
    <s v="Admin Office"/>
    <s v="Amie Sharer"/>
  </r>
  <r>
    <s v="5000 - Salaries &amp; Wages"/>
    <s v="Journal"/>
    <x v="45"/>
    <s v="JE914"/>
    <m/>
    <x v="4148"/>
    <n v="793.7"/>
    <m/>
    <s v="HS - Head Start"/>
    <x v="12"/>
    <s v="- No Location -"/>
    <s v="Sabrina Manir"/>
  </r>
  <r>
    <s v="5000 - Salaries &amp; Wages"/>
    <s v="Journal"/>
    <x v="45"/>
    <s v="JE914"/>
    <m/>
    <x v="4149"/>
    <n v="1098.33"/>
    <m/>
    <s v="HS - Head Start"/>
    <x v="12"/>
    <s v="- No Location -"/>
    <s v="May Elkady"/>
  </r>
  <r>
    <s v="5000 - Salaries &amp; Wages"/>
    <s v="Journal"/>
    <x v="45"/>
    <s v="JE914"/>
    <m/>
    <x v="4053"/>
    <n v="440.35"/>
    <m/>
    <s v="LiHeap - Low Income Home Energy Assistance Program"/>
    <x v="2"/>
    <s v="Admin Office"/>
    <s v="Janessa Rivera"/>
  </r>
  <r>
    <s v="5000 - Salaries &amp; Wages"/>
    <s v="Journal"/>
    <x v="45"/>
    <s v="JE914"/>
    <m/>
    <x v="3988"/>
    <n v="508.85"/>
    <m/>
    <s v="CSBG - Community Service Block Grant"/>
    <x v="0"/>
    <s v="Admin Office"/>
    <s v="Kyle Edwards"/>
  </r>
  <r>
    <s v="5000 - Salaries &amp; Wages"/>
    <s v="Journal"/>
    <x v="45"/>
    <s v="JE914"/>
    <m/>
    <x v="4150"/>
    <n v="2716.44"/>
    <m/>
    <s v="CCR&amp;R - Child Care Resource &amp; Referral"/>
    <x v="28"/>
    <s v="- No Location -"/>
    <s v="Susan Ford"/>
  </r>
  <r>
    <s v="5000 - Salaries &amp; Wages"/>
    <s v="Journal"/>
    <x v="45"/>
    <s v="JE914"/>
    <m/>
    <x v="4151"/>
    <n v="1208.31"/>
    <m/>
    <s v="CCR&amp;R - Child Care Resource &amp; Referral"/>
    <x v="28"/>
    <s v="- No Location -"/>
    <s v="Rayna Gadsden"/>
  </r>
  <r>
    <s v="5000 - Salaries &amp; Wages"/>
    <s v="Journal"/>
    <x v="45"/>
    <s v="JE914"/>
    <m/>
    <x v="4152"/>
    <n v="975"/>
    <m/>
    <s v="HS - Head Start"/>
    <x v="12"/>
    <s v="- No Location -"/>
    <s v="Ruth Amankona"/>
  </r>
  <r>
    <s v="5000 - Salaries &amp; Wages"/>
    <s v="Journal"/>
    <x v="45"/>
    <s v="JE914"/>
    <m/>
    <x v="4153"/>
    <n v="1570.93"/>
    <m/>
    <s v="HS - Head Start"/>
    <x v="12"/>
    <s v="- No Location -"/>
    <s v="Tomona Green"/>
  </r>
  <r>
    <s v="5000 - Salaries &amp; Wages"/>
    <s v="Journal"/>
    <x v="45"/>
    <s v="JE914"/>
    <m/>
    <x v="4154"/>
    <n v="2013.64"/>
    <m/>
    <s v="HS - Head Start"/>
    <x v="12"/>
    <s v="- No Location -"/>
    <s v="Stephanie Greene"/>
  </r>
  <r>
    <s v="5000 - Salaries &amp; Wages"/>
    <s v="Journal"/>
    <x v="45"/>
    <s v="JE914"/>
    <m/>
    <x v="4059"/>
    <n v="314.64"/>
    <m/>
    <s v="Mt Holly Schools"/>
    <x v="15"/>
    <s v="- No Location -"/>
    <s v="Rabiah Mohamed-Azam"/>
  </r>
  <r>
    <s v="5000 - Salaries &amp; Wages"/>
    <s v="Journal"/>
    <x v="45"/>
    <s v="JE914"/>
    <m/>
    <x v="3989"/>
    <n v="281.56"/>
    <m/>
    <s v="CSBG - Community Service Block Grant"/>
    <x v="17"/>
    <s v="Admin Office"/>
    <s v="Ruben Johnson"/>
  </r>
  <r>
    <s v="5000 - Salaries &amp; Wages"/>
    <s v="Journal"/>
    <x v="45"/>
    <s v="JE914"/>
    <m/>
    <x v="4155"/>
    <n v="1406"/>
    <m/>
    <s v="EHS - Early Head Start"/>
    <x v="6"/>
    <s v="- No Location -"/>
    <s v="Jane Murphy"/>
  </r>
  <r>
    <s v="5000 - Salaries &amp; Wages"/>
    <s v="Journal"/>
    <x v="45"/>
    <s v="JE914"/>
    <m/>
    <x v="4156"/>
    <n v="488.6"/>
    <m/>
    <s v="CCR&amp;R - Child Care Resource &amp; Referral"/>
    <x v="28"/>
    <s v="- No Location -"/>
    <s v="Victoria Reger"/>
  </r>
  <r>
    <s v="5000 - Salaries &amp; Wages"/>
    <s v="Journal"/>
    <x v="45"/>
    <s v="JE914"/>
    <m/>
    <x v="4143"/>
    <n v="374.92"/>
    <m/>
    <s v="HS - Head Start"/>
    <x v="12"/>
    <s v="- No Location -"/>
    <s v="Andrew Stellwag"/>
  </r>
  <r>
    <s v="5000 - Salaries &amp; Wages"/>
    <s v="Journal"/>
    <x v="45"/>
    <s v="JE914"/>
    <m/>
    <x v="4073"/>
    <n v="502.74"/>
    <m/>
    <s v="LiHeap - Low Income Home Energy Assistance Program"/>
    <x v="2"/>
    <s v="- No Location -"/>
    <s v="Kayla Black"/>
  </r>
  <r>
    <s v="5000 - Salaries &amp; Wages"/>
    <s v="Journal"/>
    <x v="45"/>
    <s v="JE914"/>
    <m/>
    <x v="4157"/>
    <n v="600"/>
    <m/>
    <s v="HS - Head Start"/>
    <x v="12"/>
    <s v="- No Location -"/>
    <s v="Marva Currington"/>
  </r>
  <r>
    <s v="5000 - Salaries &amp; Wages"/>
    <s v="Journal"/>
    <x v="45"/>
    <s v="JE914"/>
    <m/>
    <x v="4158"/>
    <n v="1484.86"/>
    <m/>
    <s v="HF - Healthy Families"/>
    <x v="4"/>
    <s v="- No Location -"/>
    <s v="Elizabeth Boehmke"/>
  </r>
  <r>
    <s v="5000 - Salaries &amp; Wages"/>
    <s v="Journal"/>
    <x v="45"/>
    <s v="JE914"/>
    <m/>
    <x v="4159"/>
    <n v="672"/>
    <m/>
    <s v="HS - Head Start"/>
    <x v="12"/>
    <s v="- No Location -"/>
    <s v="Mellasiah Dixon"/>
  </r>
  <r>
    <s v="5000 - Salaries &amp; Wages"/>
    <s v="Journal"/>
    <x v="45"/>
    <s v="JE914"/>
    <m/>
    <x v="4160"/>
    <n v="1172.4000000000001"/>
    <m/>
    <s v="HS - Head Start"/>
    <x v="12"/>
    <s v="- No Location -"/>
    <s v="Matthew Ditmar"/>
  </r>
  <r>
    <s v="5000 - Salaries &amp; Wages"/>
    <s v="Journal"/>
    <x v="45"/>
    <s v="JE914"/>
    <m/>
    <x v="4034"/>
    <n v="775.09"/>
    <m/>
    <s v="Mt Holly Schools"/>
    <x v="15"/>
    <s v="- No Location -"/>
    <s v="Christiana Buffett"/>
  </r>
  <r>
    <s v="5000 - Salaries &amp; Wages"/>
    <s v="Journal"/>
    <x v="45"/>
    <s v="JE914"/>
    <m/>
    <x v="4161"/>
    <n v="1384.14"/>
    <m/>
    <s v="HF - Healthy Families"/>
    <x v="5"/>
    <s v="- No Location -"/>
    <s v="Susan Margolis"/>
  </r>
  <r>
    <s v="5000 - Salaries &amp; Wages"/>
    <s v="Journal"/>
    <x v="45"/>
    <s v="JE914"/>
    <m/>
    <x v="4162"/>
    <n v="828"/>
    <m/>
    <s v="HS - Head Start"/>
    <x v="12"/>
    <s v="- No Location -"/>
    <s v="Elexis Shaffer"/>
  </r>
  <r>
    <s v="5000 - Salaries &amp; Wages"/>
    <s v="Journal"/>
    <x v="45"/>
    <s v="JE914"/>
    <m/>
    <x v="4163"/>
    <n v="1113.04"/>
    <m/>
    <s v="HS - Head Start"/>
    <x v="12"/>
    <s v="- No Location -"/>
    <s v="Miriam Claudio"/>
  </r>
  <r>
    <s v="5000 - Salaries &amp; Wages"/>
    <s v="Journal"/>
    <x v="45"/>
    <s v="JE914"/>
    <m/>
    <x v="3989"/>
    <n v="456.68"/>
    <m/>
    <s v="CCR&amp;R - Child Care Resource &amp; Referral"/>
    <x v="18"/>
    <s v="Admin Office"/>
    <s v="Ruben Johnson"/>
  </r>
  <r>
    <s v="5000 - Salaries &amp; Wages"/>
    <s v="Journal"/>
    <x v="45"/>
    <s v="JE914"/>
    <m/>
    <x v="4051"/>
    <n v="436.69"/>
    <m/>
    <s v="Mt Holly Schools"/>
    <x v="15"/>
    <s v="- No Location -"/>
    <s v="Michelle Horan"/>
  </r>
  <r>
    <s v="5000 - Salaries &amp; Wages"/>
    <s v="Journal"/>
    <x v="45"/>
    <s v="JE914"/>
    <m/>
    <x v="4048"/>
    <n v="942.31"/>
    <m/>
    <s v="CCYC - Community Council of Young Children"/>
    <x v="22"/>
    <s v="- No Location -"/>
    <s v="Antoine Nelson"/>
  </r>
  <r>
    <s v="5000 - Salaries &amp; Wages"/>
    <s v="Journal"/>
    <x v="45"/>
    <s v="JE914"/>
    <m/>
    <x v="3264"/>
    <n v="858"/>
    <m/>
    <s v="HS - Head Start"/>
    <x v="12"/>
    <s v="- No Location -"/>
    <s v="Daliana Rodriguez"/>
  </r>
  <r>
    <s v="5000 - Salaries &amp; Wages"/>
    <s v="Journal"/>
    <x v="45"/>
    <s v="JE914"/>
    <m/>
    <x v="4164"/>
    <n v="1308.5"/>
    <m/>
    <s v="CCFP - Child Care Food Program"/>
    <x v="24"/>
    <s v="- No Location -"/>
    <s v="William Carson"/>
  </r>
  <r>
    <s v="5000 - Salaries &amp; Wages"/>
    <s v="Journal"/>
    <x v="45"/>
    <s v="JE914"/>
    <m/>
    <x v="4053"/>
    <n v="102.16"/>
    <m/>
    <s v="HF - Healthy Families"/>
    <x v="4"/>
    <s v="Admin Office"/>
    <s v="Janessa Rivera"/>
  </r>
  <r>
    <s v="5000 - Salaries &amp; Wages"/>
    <s v="Journal"/>
    <x v="46"/>
    <s v="JE892"/>
    <m/>
    <x v="4165"/>
    <n v="1325.25"/>
    <m/>
    <s v="EHS - Early Head Start"/>
    <x v="6"/>
    <s v="- No Location -"/>
    <s v="Jane Murphy"/>
  </r>
  <r>
    <s v="5000 - Salaries &amp; Wages"/>
    <s v="Journal"/>
    <x v="46"/>
    <s v="JE892"/>
    <m/>
    <x v="4166"/>
    <n v="1382.55"/>
    <m/>
    <s v="HS - Head Start"/>
    <x v="12"/>
    <s v="- No Location -"/>
    <s v="Moraima Gonzalez"/>
  </r>
  <r>
    <s v="5000 - Salaries &amp; Wages"/>
    <s v="Journal"/>
    <x v="46"/>
    <s v="JE892"/>
    <m/>
    <x v="4167"/>
    <n v="2391.3000000000002"/>
    <m/>
    <s v="HS - Head Start"/>
    <x v="12"/>
    <s v="- No Location -"/>
    <s v="Bonnie Sheipe-Warthen"/>
  </r>
  <r>
    <s v="5000 - Salaries &amp; Wages"/>
    <s v="Journal"/>
    <x v="46"/>
    <s v="JE892"/>
    <m/>
    <x v="4168"/>
    <n v="178.09"/>
    <m/>
    <s v="CCR&amp;R - Child Care Resource &amp; Referral"/>
    <x v="18"/>
    <s v="Admin Office"/>
    <s v="Sharon Forman"/>
  </r>
  <r>
    <s v="5000 - Salaries &amp; Wages"/>
    <s v="Journal"/>
    <x v="46"/>
    <s v="JE892"/>
    <m/>
    <x v="4169"/>
    <n v="35.229999999999997"/>
    <m/>
    <s v="HPRP2 - Homeless Prevention Rapid Rehousing"/>
    <x v="8"/>
    <s v="Admin Office"/>
    <s v="Manvir Gill"/>
  </r>
  <r>
    <s v="5000 - Salaries &amp; Wages"/>
    <s v="Journal"/>
    <x v="46"/>
    <s v="JE892"/>
    <m/>
    <x v="4170"/>
    <n v="361.24"/>
    <m/>
    <s v="HPRP2 - Homeless Prevention Rapid Rehousing"/>
    <x v="8"/>
    <s v="- No Location -"/>
    <s v="Rovenna Overton"/>
  </r>
  <r>
    <s v="5000 - Salaries &amp; Wages"/>
    <s v="Journal"/>
    <x v="46"/>
    <s v="JE892"/>
    <m/>
    <x v="4171"/>
    <n v="230.77"/>
    <m/>
    <s v="Mt Holly Schools"/>
    <x v="15"/>
    <s v="- No Location -"/>
    <s v="LOIS BOND"/>
  </r>
  <r>
    <s v="5000 - Salaries &amp; Wages"/>
    <s v="Journal"/>
    <x v="46"/>
    <s v="JE892"/>
    <m/>
    <x v="4172"/>
    <n v="1358.38"/>
    <m/>
    <s v="EHS - Early Head Start"/>
    <x v="6"/>
    <s v="- No Location -"/>
    <s v="Toxi Miller"/>
  </r>
  <r>
    <s v="5000 - Salaries &amp; Wages"/>
    <s v="Journal"/>
    <x v="46"/>
    <s v="JE892"/>
    <m/>
    <x v="4173"/>
    <n v="454.61"/>
    <m/>
    <s v="CCR&amp;R - Child Care Resource &amp; Referral"/>
    <x v="28"/>
    <s v="- No Location -"/>
    <s v="Carmeecia Bryant"/>
  </r>
  <r>
    <s v="5000 - Salaries &amp; Wages"/>
    <s v="Journal"/>
    <x v="46"/>
    <s v="JE892"/>
    <m/>
    <x v="4174"/>
    <n v="1645.62"/>
    <m/>
    <s v="HS - Head Start"/>
    <x v="12"/>
    <s v="- No Location -"/>
    <s v="Kristen Furniss"/>
  </r>
  <r>
    <s v="5000 - Salaries &amp; Wages"/>
    <s v="Journal"/>
    <x v="46"/>
    <s v="JE892"/>
    <m/>
    <x v="4175"/>
    <n v="882.34"/>
    <m/>
    <s v="HS - Head Start"/>
    <x v="12"/>
    <s v="- No Location -"/>
    <s v="Yvette Carpenter"/>
  </r>
  <r>
    <s v="5000 - Salaries &amp; Wages"/>
    <s v="Journal"/>
    <x v="46"/>
    <s v="JE892"/>
    <m/>
    <x v="4176"/>
    <n v="1050"/>
    <m/>
    <s v="HS - Head Start"/>
    <x v="12"/>
    <s v="- No Location -"/>
    <s v="Natasha Joseph"/>
  </r>
  <r>
    <s v="5000 - Salaries &amp; Wages"/>
    <s v="Journal"/>
    <x v="46"/>
    <s v="JE892"/>
    <m/>
    <x v="4177"/>
    <n v="456.68"/>
    <m/>
    <s v="CCR&amp;R - Child Care Resource &amp; Referral"/>
    <x v="18"/>
    <s v="Admin Office"/>
    <s v="Ruben Johnson"/>
  </r>
  <r>
    <s v="5000 - Salaries &amp; Wages"/>
    <s v="Journal"/>
    <x v="46"/>
    <s v="JE892"/>
    <m/>
    <x v="4178"/>
    <n v="75.98"/>
    <m/>
    <s v="USF - Universal Service Fund"/>
    <x v="9"/>
    <s v="Admin Office"/>
    <s v="Greta Peterson"/>
  </r>
  <r>
    <s v="5000 - Salaries &amp; Wages"/>
    <s v="Journal"/>
    <x v="46"/>
    <s v="JE892"/>
    <m/>
    <x v="4179"/>
    <n v="187.88"/>
    <m/>
    <s v="HF - Healthy Families"/>
    <x v="5"/>
    <s v="Admin Office"/>
    <s v="Janessa Rivera"/>
  </r>
  <r>
    <s v="5000 - Salaries &amp; Wages"/>
    <s v="Journal"/>
    <x v="46"/>
    <s v="JE892"/>
    <m/>
    <x v="4180"/>
    <n v="855.26"/>
    <m/>
    <s v="EHS - Early Head Start"/>
    <x v="6"/>
    <s v="- No Location -"/>
    <s v="Nina Holmes"/>
  </r>
  <r>
    <s v="5000 - Salaries &amp; Wages"/>
    <s v="Journal"/>
    <x v="46"/>
    <s v="JE892"/>
    <m/>
    <x v="4181"/>
    <n v="69.23"/>
    <m/>
    <s v="Edgewater Park"/>
    <x v="29"/>
    <s v="Admin Office"/>
    <s v="Gary Mease"/>
  </r>
  <r>
    <s v="5000 - Salaries &amp; Wages"/>
    <s v="Journal"/>
    <x v="46"/>
    <s v="JE892"/>
    <m/>
    <x v="4182"/>
    <n v="1040.08"/>
    <m/>
    <s v="HS - Head Start"/>
    <x v="12"/>
    <s v="- No Location -"/>
    <s v="Corinna Harris"/>
  </r>
  <r>
    <s v="5000 - Salaries &amp; Wages"/>
    <s v="Journal"/>
    <x v="46"/>
    <s v="JE892"/>
    <m/>
    <x v="4170"/>
    <n v="813.77"/>
    <m/>
    <s v="LiHeap - Low Income Home Energy Assistance Program"/>
    <x v="2"/>
    <s v="- No Location -"/>
    <s v="Rovenna Overton"/>
  </r>
  <r>
    <s v="5000 - Salaries &amp; Wages"/>
    <s v="Journal"/>
    <x v="46"/>
    <s v="JE892"/>
    <m/>
    <x v="4179"/>
    <n v="667.57"/>
    <m/>
    <s v="CSBG - Community Service Block Grant"/>
    <x v="0"/>
    <s v="Admin Office"/>
    <s v="Janessa Rivera"/>
  </r>
  <r>
    <s v="5000 - Salaries &amp; Wages"/>
    <s v="Journal"/>
    <x v="46"/>
    <s v="JE892"/>
    <m/>
    <x v="4183"/>
    <n v="1358.37"/>
    <m/>
    <s v="EHS - Early Head Start"/>
    <x v="6"/>
    <s v="- No Location -"/>
    <s v="Pantida Wescott"/>
  </r>
  <r>
    <s v="5000 - Salaries &amp; Wages"/>
    <s v="Journal"/>
    <x v="46"/>
    <s v="JE892"/>
    <m/>
    <x v="4184"/>
    <n v="586.38"/>
    <m/>
    <s v="EHS - Early Head Start"/>
    <x v="6"/>
    <s v="- No Location -"/>
    <s v="Denise Klein"/>
  </r>
  <r>
    <s v="5000 - Salaries &amp; Wages"/>
    <s v="Journal"/>
    <x v="46"/>
    <s v="JE892"/>
    <m/>
    <x v="4185"/>
    <n v="1579.88"/>
    <m/>
    <s v="CCR&amp;R - Child Care Resource &amp; Referral"/>
    <x v="27"/>
    <s v="- No Location -"/>
    <s v="Stacy D Cooper-Gindraw"/>
  </r>
  <r>
    <s v="5000 - Salaries &amp; Wages"/>
    <s v="Journal"/>
    <x v="46"/>
    <s v="JE892"/>
    <m/>
    <x v="4186"/>
    <n v="1039.8800000000001"/>
    <m/>
    <s v="CCR&amp;R - Child Care Resource &amp; Referral"/>
    <x v="28"/>
    <s v="- No Location -"/>
    <s v="Bonnie Logan"/>
  </r>
  <r>
    <s v="5000 - Salaries &amp; Wages"/>
    <s v="Journal"/>
    <x v="46"/>
    <s v="JE892"/>
    <m/>
    <x v="4187"/>
    <n v="857.92"/>
    <m/>
    <s v="HS - Head Start"/>
    <x v="12"/>
    <s v="- No Location -"/>
    <s v="Miriam Claudio"/>
  </r>
  <r>
    <s v="5000 - Salaries &amp; Wages"/>
    <s v="Journal"/>
    <x v="46"/>
    <s v="JE892"/>
    <m/>
    <x v="4188"/>
    <n v="1353.54"/>
    <m/>
    <s v="HS - Head Start"/>
    <x v="12"/>
    <s v="- No Location -"/>
    <s v="Jacquelyn Gardner"/>
  </r>
  <r>
    <s v="5000 - Salaries &amp; Wages"/>
    <s v="Journal"/>
    <x v="46"/>
    <s v="JE892"/>
    <m/>
    <x v="4189"/>
    <n v="720"/>
    <m/>
    <s v="HS - Head Start"/>
    <x v="12"/>
    <s v="- No Location -"/>
    <s v="Mellasiah Dixon"/>
  </r>
  <r>
    <s v="5000 - Salaries &amp; Wages"/>
    <s v="Journal"/>
    <x v="46"/>
    <s v="JE892"/>
    <m/>
    <x v="4190"/>
    <n v="1032.96"/>
    <m/>
    <s v="HS - Head Start"/>
    <x v="12"/>
    <s v="- No Location -"/>
    <s v="Janet Leonard"/>
  </r>
  <r>
    <s v="5000 - Salaries &amp; Wages"/>
    <s v="Journal"/>
    <x v="46"/>
    <s v="JE892"/>
    <m/>
    <x v="4191"/>
    <n v="255.15"/>
    <m/>
    <s v="CSBG - Community Service Block Grant"/>
    <x v="17"/>
    <s v="- No Location -"/>
    <s v="Melonie Vazquez"/>
  </r>
  <r>
    <s v="5000 - Salaries &amp; Wages"/>
    <s v="Journal"/>
    <x v="46"/>
    <s v="JE892"/>
    <m/>
    <x v="4192"/>
    <n v="840"/>
    <m/>
    <s v="Edgewater Park"/>
    <x v="29"/>
    <s v="- No Location -"/>
    <s v="Carrie Dougherty"/>
  </r>
  <r>
    <s v="5000 - Salaries &amp; Wages"/>
    <s v="Journal"/>
    <x v="46"/>
    <s v="JE892"/>
    <m/>
    <x v="4193"/>
    <n v="1387.38"/>
    <m/>
    <s v="HS - Head Start"/>
    <x v="12"/>
    <s v="- No Location -"/>
    <s v="Maiada Ramadan"/>
  </r>
  <r>
    <s v="5000 - Salaries &amp; Wages"/>
    <s v="Journal"/>
    <x v="46"/>
    <s v="JE892"/>
    <m/>
    <x v="4194"/>
    <n v="1653.84"/>
    <m/>
    <s v="HF - Healthy Families"/>
    <x v="5"/>
    <s v="- No Location -"/>
    <s v="Ann Drennon"/>
  </r>
  <r>
    <s v="5000 - Salaries &amp; Wages"/>
    <s v="Journal"/>
    <x v="46"/>
    <s v="JE892"/>
    <m/>
    <x v="4195"/>
    <n v="1353.53"/>
    <m/>
    <s v="HS - Head Start"/>
    <x v="12"/>
    <s v="- No Location -"/>
    <s v="Bibiana Arreguin"/>
  </r>
  <r>
    <s v="5000 - Salaries &amp; Wages"/>
    <s v="Journal"/>
    <x v="46"/>
    <s v="JE892"/>
    <m/>
    <x v="4196"/>
    <n v="624"/>
    <m/>
    <s v="HS - Head Start"/>
    <x v="12"/>
    <s v="- No Location -"/>
    <s v="Marva Currington"/>
  </r>
  <r>
    <s v="5000 - Salaries &amp; Wages"/>
    <s v="Journal"/>
    <x v="46"/>
    <s v="JE892"/>
    <m/>
    <x v="4197"/>
    <n v="895.18"/>
    <m/>
    <s v="CSBG - Community Service Block Grant"/>
    <x v="17"/>
    <s v="- No Location -"/>
    <s v="Sheila Hughes"/>
  </r>
  <r>
    <s v="5000 - Salaries &amp; Wages"/>
    <s v="Journal"/>
    <x v="46"/>
    <s v="JE892"/>
    <m/>
    <x v="4198"/>
    <n v="427.43"/>
    <m/>
    <s v="Edgewater Park"/>
    <x v="29"/>
    <s v="- No Location -"/>
    <s v="Jennifer Carley-Price"/>
  </r>
  <r>
    <s v="5000 - Salaries &amp; Wages"/>
    <s v="Journal"/>
    <x v="46"/>
    <s v="JE892"/>
    <m/>
    <x v="4199"/>
    <n v="2222.8000000000002"/>
    <m/>
    <s v="CCR&amp;R - Child Care Resource &amp; Referral"/>
    <x v="28"/>
    <s v="- No Location -"/>
    <s v="Ruth Ragin"/>
  </r>
  <r>
    <s v="5000 - Salaries &amp; Wages"/>
    <s v="Journal"/>
    <x v="46"/>
    <s v="JE892"/>
    <m/>
    <x v="4200"/>
    <n v="105.77"/>
    <m/>
    <s v="CCFP - Child Care Food Program"/>
    <x v="24"/>
    <s v="Admin Office"/>
    <s v="Francine Taylor"/>
  </r>
  <r>
    <s v="5000 - Salaries &amp; Wages"/>
    <s v="Journal"/>
    <x v="46"/>
    <s v="JE892"/>
    <m/>
    <x v="4201"/>
    <n v="867.08"/>
    <m/>
    <s v="Mt Holly Schools"/>
    <x v="15"/>
    <s v="- No Location -"/>
    <s v="Kimberly Farrell"/>
  </r>
  <r>
    <s v="5000 - Salaries &amp; Wages"/>
    <s v="Journal"/>
    <x v="46"/>
    <s v="JE892"/>
    <m/>
    <x v="4181"/>
    <n v="69.23"/>
    <m/>
    <s v="Mt Holly Schools"/>
    <x v="15"/>
    <s v="Admin Office"/>
    <s v="Gary Mease"/>
  </r>
  <r>
    <s v="5000 - Salaries &amp; Wages"/>
    <s v="Journal"/>
    <x v="46"/>
    <s v="JE892"/>
    <m/>
    <x v="4202"/>
    <n v="840"/>
    <m/>
    <s v="HS - Head Start"/>
    <x v="12"/>
    <s v="- No Location -"/>
    <s v="Laura McRae"/>
  </r>
  <r>
    <s v="5000 - Salaries &amp; Wages"/>
    <s v="Journal"/>
    <x v="46"/>
    <s v="JE892"/>
    <m/>
    <x v="4203"/>
    <n v="1484.64"/>
    <m/>
    <s v="HS - Head Start"/>
    <x v="12"/>
    <s v="- No Location -"/>
    <s v="Keshia Flewellen"/>
  </r>
  <r>
    <s v="5000 - Salaries &amp; Wages"/>
    <s v="Journal"/>
    <x v="46"/>
    <s v="JE892"/>
    <m/>
    <x v="4204"/>
    <n v="343.66"/>
    <m/>
    <s v="HPRP2 - Homeless Prevention Rapid Rehousing"/>
    <x v="8"/>
    <s v="- No Location -"/>
    <s v="Denise Cacalori"/>
  </r>
  <r>
    <s v="5000 - Salaries &amp; Wages"/>
    <s v="Journal"/>
    <x v="46"/>
    <s v="JE892"/>
    <m/>
    <x v="4205"/>
    <n v="1647.26"/>
    <m/>
    <s v="CCR&amp;R - Child Care Resource &amp; Referral"/>
    <x v="28"/>
    <s v="- No Location -"/>
    <s v="Shellinda Hardie"/>
  </r>
  <r>
    <s v="5000 - Salaries &amp; Wages"/>
    <s v="Journal"/>
    <x v="46"/>
    <s v="JE892"/>
    <m/>
    <x v="4206"/>
    <n v="1359.12"/>
    <m/>
    <s v="HS - Head Start"/>
    <x v="12"/>
    <s v="- No Location -"/>
    <s v="Michelle DeAngelis"/>
  </r>
  <r>
    <s v="5000 - Salaries &amp; Wages"/>
    <s v="Journal"/>
    <x v="46"/>
    <s v="JE892"/>
    <m/>
    <x v="4207"/>
    <n v="720"/>
    <m/>
    <s v="HS - Head Start"/>
    <x v="12"/>
    <s v="- No Location -"/>
    <s v="Kenneth Moss"/>
  </r>
  <r>
    <s v="5000 - Salaries &amp; Wages"/>
    <s v="Journal"/>
    <x v="46"/>
    <s v="JE892"/>
    <m/>
    <x v="4208"/>
    <n v="1372.88"/>
    <m/>
    <s v="HS - Head Start"/>
    <x v="12"/>
    <s v="- No Location -"/>
    <s v="Verdina Pryor"/>
  </r>
  <r>
    <s v="5000 - Salaries &amp; Wages"/>
    <s v="Journal"/>
    <x v="46"/>
    <s v="JE892"/>
    <m/>
    <x v="4209"/>
    <n v="1349.05"/>
    <m/>
    <s v="HS - Head Start"/>
    <x v="12"/>
    <s v="- No Location -"/>
    <s v="Tomona Green"/>
  </r>
  <r>
    <s v="5000 - Salaries &amp; Wages"/>
    <s v="Journal"/>
    <x v="46"/>
    <s v="JE892"/>
    <m/>
    <x v="4210"/>
    <n v="87.23"/>
    <m/>
    <s v="CCR&amp;R - Child Care Resource &amp; Referral"/>
    <x v="18"/>
    <s v="Admin Office"/>
    <s v="Darshpreet Thind"/>
  </r>
  <r>
    <s v="5000 - Salaries &amp; Wages"/>
    <s v="Journal"/>
    <x v="46"/>
    <s v="JE892"/>
    <m/>
    <x v="4181"/>
    <n v="115.38"/>
    <m/>
    <s v="EHS - Early Head Start"/>
    <x v="6"/>
    <s v="Admin Office"/>
    <s v="Gary Mease"/>
  </r>
  <r>
    <s v="5000 - Salaries &amp; Wages"/>
    <s v="Journal"/>
    <x v="46"/>
    <s v="JE892"/>
    <m/>
    <x v="4211"/>
    <n v="1353.54"/>
    <m/>
    <s v="HS - Head Start"/>
    <x v="12"/>
    <s v="- No Location -"/>
    <s v="Tawanna Best"/>
  </r>
  <r>
    <s v="5000 - Salaries &amp; Wages"/>
    <s v="Journal"/>
    <x v="46"/>
    <s v="JE892"/>
    <m/>
    <x v="4212"/>
    <n v="830.44"/>
    <m/>
    <s v="HS - Head Start"/>
    <x v="12"/>
    <s v="- No Location -"/>
    <s v="Ethel Jackson"/>
  </r>
  <r>
    <s v="5000 - Salaries &amp; Wages"/>
    <s v="Journal"/>
    <x v="46"/>
    <s v="JE892"/>
    <m/>
    <x v="4178"/>
    <n v="182.34"/>
    <m/>
    <s v="CSBG - Community Service Block Grant"/>
    <x v="0"/>
    <s v="Admin Office"/>
    <s v="Greta Peterson"/>
  </r>
  <r>
    <s v="5000 - Salaries &amp; Wages"/>
    <s v="Journal"/>
    <x v="46"/>
    <s v="JE892"/>
    <m/>
    <x v="4213"/>
    <n v="508.85"/>
    <m/>
    <s v="EHS - Early Head Start"/>
    <x v="6"/>
    <s v="Admin Office"/>
    <s v="Sharon Forman"/>
  </r>
  <r>
    <s v="5000 - Salaries &amp; Wages"/>
    <s v="Journal"/>
    <x v="46"/>
    <s v="JE892"/>
    <m/>
    <x v="4184"/>
    <n v="1190.52"/>
    <m/>
    <s v="HS - Head Start"/>
    <x v="12"/>
    <s v="- No Location -"/>
    <s v="Denise Klein"/>
  </r>
  <r>
    <s v="5000 - Salaries &amp; Wages"/>
    <s v="Journal"/>
    <x v="46"/>
    <s v="JE892"/>
    <m/>
    <x v="4214"/>
    <n v="295.41000000000003"/>
    <m/>
    <s v="Mt Holly Schools"/>
    <x v="15"/>
    <s v="- No Location -"/>
    <s v="Michelle Horan"/>
  </r>
  <r>
    <s v="5000 - Salaries &amp; Wages"/>
    <s v="Journal"/>
    <x v="46"/>
    <s v="JE892"/>
    <m/>
    <x v="4215"/>
    <n v="76.33"/>
    <m/>
    <s v="LiHeap - Low Income Home Energy Assistance Program"/>
    <x v="2"/>
    <s v="Admin Office"/>
    <s v="Kyle Edwards"/>
  </r>
  <r>
    <s v="5000 - Salaries &amp; Wages"/>
    <s v="Journal"/>
    <x v="46"/>
    <s v="JE892"/>
    <m/>
    <x v="4168"/>
    <n v="636.05999999999995"/>
    <m/>
    <s v="CSBG - Community Service Block Grant"/>
    <x v="0"/>
    <s v="Admin Office"/>
    <s v="Sharon Forman"/>
  </r>
  <r>
    <s v="5000 - Salaries &amp; Wages"/>
    <s v="Journal"/>
    <x v="46"/>
    <s v="JE892"/>
    <m/>
    <x v="4216"/>
    <n v="980.7"/>
    <m/>
    <s v="HS - Head Start"/>
    <x v="12"/>
    <s v="- No Location -"/>
    <s v="Anayansi Aviles"/>
  </r>
  <r>
    <s v="5000 - Salaries &amp; Wages"/>
    <s v="Journal"/>
    <x v="46"/>
    <s v="JE892"/>
    <m/>
    <x v="4181"/>
    <n v="1038.46"/>
    <m/>
    <s v="HS - Head Start"/>
    <x v="12"/>
    <s v="Admin Office"/>
    <s v="Gary Mease"/>
  </r>
  <r>
    <s v="5000 - Salaries &amp; Wages"/>
    <s v="Journal"/>
    <x v="46"/>
    <s v="JE892"/>
    <m/>
    <x v="4217"/>
    <n v="885.07"/>
    <m/>
    <s v="HS - Head Start"/>
    <x v="12"/>
    <s v="- No Location -"/>
    <s v="Tawona Hill"/>
  </r>
  <r>
    <s v="5000 - Salaries &amp; Wages"/>
    <s v="Journal"/>
    <x v="46"/>
    <s v="JE892"/>
    <m/>
    <x v="4218"/>
    <n v="1549.75"/>
    <m/>
    <s v="HS - Head Start"/>
    <x v="12"/>
    <s v="- No Location -"/>
    <s v="Tammy Joyce"/>
  </r>
  <r>
    <s v="5000 - Salaries &amp; Wages"/>
    <s v="Journal"/>
    <x v="46"/>
    <s v="JE892"/>
    <m/>
    <x v="4219"/>
    <n v="975"/>
    <m/>
    <s v="HS - Head Start"/>
    <x v="12"/>
    <s v="- No Location -"/>
    <s v="Ruth Amankona"/>
  </r>
  <r>
    <s v="5000 - Salaries &amp; Wages"/>
    <s v="Journal"/>
    <x v="46"/>
    <s v="JE892"/>
    <m/>
    <x v="4220"/>
    <n v="364.22"/>
    <m/>
    <s v="LiHeap - Low Income Home Energy Assistance Program"/>
    <x v="2"/>
    <s v="- No Location -"/>
    <s v="Quamillah Nelson"/>
  </r>
  <r>
    <s v="5000 - Salaries &amp; Wages"/>
    <s v="Journal"/>
    <x v="46"/>
    <s v="JE892"/>
    <m/>
    <x v="4221"/>
    <n v="1166.54"/>
    <m/>
    <s v="HF - Healthy Families"/>
    <x v="5"/>
    <s v="- No Location -"/>
    <s v="Claire Garner"/>
  </r>
  <r>
    <s v="5000 - Salaries &amp; Wages"/>
    <s v="Journal"/>
    <x v="46"/>
    <s v="JE892"/>
    <m/>
    <x v="4222"/>
    <n v="1100.1300000000001"/>
    <m/>
    <s v="EHS - Early Head Start"/>
    <x v="6"/>
    <s v="- No Location -"/>
    <s v="Andrew Stellwag"/>
  </r>
  <r>
    <s v="5000 - Salaries &amp; Wages"/>
    <s v="Journal"/>
    <x v="46"/>
    <s v="JE892"/>
    <m/>
    <x v="4223"/>
    <n v="2020.03"/>
    <m/>
    <s v="CCR&amp;R - Child Care Resource &amp; Referral"/>
    <x v="28"/>
    <s v="- No Location -"/>
    <s v="Bonita Jackson"/>
  </r>
  <r>
    <s v="5000 - Salaries &amp; Wages"/>
    <s v="Journal"/>
    <x v="46"/>
    <s v="JE892"/>
    <m/>
    <x v="4224"/>
    <n v="1121.1199999999999"/>
    <m/>
    <s v="CCR&amp;R - Child Care Resource &amp; Referral"/>
    <x v="28"/>
    <s v="- No Location -"/>
    <s v="Janelle Yvette Sample"/>
  </r>
  <r>
    <s v="5000 - Salaries &amp; Wages"/>
    <s v="Journal"/>
    <x v="46"/>
    <s v="JE892"/>
    <m/>
    <x v="4222"/>
    <n v="541.86"/>
    <m/>
    <s v="HS - Head Start"/>
    <x v="12"/>
    <s v="- No Location -"/>
    <s v="Andrew Stellwag"/>
  </r>
  <r>
    <s v="5000 - Salaries &amp; Wages"/>
    <s v="Journal"/>
    <x v="46"/>
    <s v="JE892"/>
    <m/>
    <x v="4221"/>
    <n v="777.69"/>
    <m/>
    <s v="HF - Healthy Families"/>
    <x v="4"/>
    <s v="- No Location -"/>
    <s v="Claire Garner"/>
  </r>
  <r>
    <s v="5000 - Salaries &amp; Wages"/>
    <s v="Journal"/>
    <x v="46"/>
    <s v="JE892"/>
    <m/>
    <x v="4171"/>
    <n v="230.77"/>
    <m/>
    <s v="Edgewater Park"/>
    <x v="29"/>
    <s v="- No Location -"/>
    <s v="LOIS BOND"/>
  </r>
  <r>
    <s v="5000 - Salaries &amp; Wages"/>
    <s v="Journal"/>
    <x v="46"/>
    <s v="JE892"/>
    <m/>
    <x v="4225"/>
    <n v="1363.25"/>
    <m/>
    <s v="HS - Head Start"/>
    <x v="12"/>
    <s v="- No Location -"/>
    <s v="Karlie Gore"/>
  </r>
  <r>
    <s v="5000 - Salaries &amp; Wages"/>
    <s v="Journal"/>
    <x v="46"/>
    <s v="JE892"/>
    <m/>
    <x v="4226"/>
    <n v="942.31"/>
    <m/>
    <s v="CCYC - Community Council of Young Children"/>
    <x v="22"/>
    <s v="- No Location -"/>
    <s v="Antoine Nelson"/>
  </r>
  <r>
    <s v="5000 - Salaries &amp; Wages"/>
    <s v="Journal"/>
    <x v="46"/>
    <s v="JE892"/>
    <m/>
    <x v="4227"/>
    <n v="1065.21"/>
    <m/>
    <s v="CCR&amp;R - Child Care Resource &amp; Referral"/>
    <x v="30"/>
    <s v="- No Location -"/>
    <s v="Vivyan Saloka"/>
  </r>
  <r>
    <s v="5000 - Salaries &amp; Wages"/>
    <s v="Journal"/>
    <x v="46"/>
    <s v="JE892"/>
    <m/>
    <x v="4228"/>
    <n v="429"/>
    <m/>
    <s v="HS - Head Start"/>
    <x v="12"/>
    <s v="- No Location -"/>
    <s v="Daliana Rodriguez"/>
  </r>
  <r>
    <s v="5000 - Salaries &amp; Wages"/>
    <s v="Journal"/>
    <x v="46"/>
    <s v="JE892"/>
    <m/>
    <x v="4229"/>
    <n v="849"/>
    <m/>
    <s v="HS - Head Start"/>
    <x v="12"/>
    <s v="- No Location -"/>
    <s v="Brittany Barnes"/>
  </r>
  <r>
    <s v="5000 - Salaries &amp; Wages"/>
    <s v="Journal"/>
    <x v="46"/>
    <s v="JE892"/>
    <m/>
    <x v="4230"/>
    <n v="867.08"/>
    <m/>
    <s v="HS - Head Start"/>
    <x v="12"/>
    <s v="- No Location -"/>
    <s v="Kishawn Barnes"/>
  </r>
  <r>
    <s v="5000 - Salaries &amp; Wages"/>
    <s v="Journal"/>
    <x v="46"/>
    <s v="JE892"/>
    <m/>
    <x v="4178"/>
    <n v="729.37"/>
    <m/>
    <s v="HS - Head Start"/>
    <x v="12"/>
    <s v="Admin Office"/>
    <s v="Greta Peterson"/>
  </r>
  <r>
    <s v="5000 - Salaries &amp; Wages"/>
    <s v="Journal"/>
    <x v="46"/>
    <s v="JE892"/>
    <m/>
    <x v="4231"/>
    <n v="1353.54"/>
    <m/>
    <s v="HS - Head Start"/>
    <x v="12"/>
    <s v="- No Location -"/>
    <s v="Sumeyra Ceylan"/>
  </r>
  <r>
    <s v="5000 - Salaries &amp; Wages"/>
    <s v="Journal"/>
    <x v="46"/>
    <s v="JE892"/>
    <m/>
    <x v="4232"/>
    <n v="1570.82"/>
    <m/>
    <s v="HS - Head Start"/>
    <x v="12"/>
    <s v="- No Location -"/>
    <s v="Stephanie Greene"/>
  </r>
  <r>
    <s v="5000 - Salaries &amp; Wages"/>
    <s v="Journal"/>
    <x v="46"/>
    <s v="JE892"/>
    <m/>
    <x v="4177"/>
    <n v="206.02"/>
    <m/>
    <s v="LiHeap - Low Income Home Energy Assistance Program"/>
    <x v="2"/>
    <s v="Admin Office"/>
    <s v="Ruben Johnson"/>
  </r>
  <r>
    <s v="5000 - Salaries &amp; Wages"/>
    <s v="Journal"/>
    <x v="46"/>
    <s v="JE892"/>
    <m/>
    <x v="4215"/>
    <n v="72.5"/>
    <m/>
    <s v="CCYC - Community Council of Young Children"/>
    <x v="22"/>
    <s v="Admin Office"/>
    <s v="Kyle Edwards"/>
  </r>
  <r>
    <s v="5000 - Salaries &amp; Wages"/>
    <s v="Journal"/>
    <x v="46"/>
    <s v="JE892"/>
    <m/>
    <x v="4233"/>
    <n v="1070.58"/>
    <m/>
    <s v="CCR&amp;R - Child Care Resource &amp; Referral"/>
    <x v="28"/>
    <s v="- No Location -"/>
    <s v="Andrea Ferrare"/>
  </r>
  <r>
    <s v="5000 - Salaries &amp; Wages"/>
    <s v="Journal"/>
    <x v="46"/>
    <s v="JE892"/>
    <m/>
    <x v="4234"/>
    <n v="1344.25"/>
    <m/>
    <s v="HS - Head Start"/>
    <x v="12"/>
    <s v="- No Location -"/>
    <s v="Anna Barry"/>
  </r>
  <r>
    <s v="5000 - Salaries &amp; Wages"/>
    <s v="Journal"/>
    <x v="46"/>
    <s v="JE892"/>
    <m/>
    <x v="4235"/>
    <n v="1884.23"/>
    <m/>
    <s v="HS - Head Start"/>
    <x v="12"/>
    <s v="Admin Office"/>
    <s v="Anali Alvarado"/>
  </r>
  <r>
    <s v="5000 - Salaries &amp; Wages"/>
    <s v="Journal"/>
    <x v="46"/>
    <s v="JE892"/>
    <m/>
    <x v="3838"/>
    <n v="412.73"/>
    <m/>
    <s v="HS - Head Start"/>
    <x v="12"/>
    <s v="- No Location -"/>
    <s v="Essence Thompson"/>
  </r>
  <r>
    <s v="5000 - Salaries &amp; Wages"/>
    <s v="Journal"/>
    <x v="46"/>
    <s v="JE892"/>
    <m/>
    <x v="4236"/>
    <n v="851.81"/>
    <m/>
    <s v="HS - Head Start"/>
    <x v="12"/>
    <s v="- No Location -"/>
    <s v="Saliha Yanik"/>
  </r>
  <r>
    <s v="5000 - Salaries &amp; Wages"/>
    <s v="Journal"/>
    <x v="46"/>
    <s v="JE892"/>
    <m/>
    <x v="4237"/>
    <n v="229.33"/>
    <m/>
    <s v="USF - Universal Service Fund"/>
    <x v="9"/>
    <s v="- No Location -"/>
    <s v="Shirley Matthews"/>
  </r>
  <r>
    <s v="5000 - Salaries &amp; Wages"/>
    <s v="Journal"/>
    <x v="46"/>
    <s v="JE892"/>
    <m/>
    <x v="3971"/>
    <n v="1384.47"/>
    <m/>
    <s v="HF - Healthy Families"/>
    <x v="5"/>
    <s v="- No Location -"/>
    <s v="Susan Margolis"/>
  </r>
  <r>
    <s v="5000 - Salaries &amp; Wages"/>
    <s v="Journal"/>
    <x v="46"/>
    <s v="JE892"/>
    <m/>
    <x v="4238"/>
    <n v="934.57"/>
    <m/>
    <s v="CCR&amp;R - Child Care Resource &amp; Referral"/>
    <x v="28"/>
    <s v="- No Location -"/>
    <s v="Brittany Walton"/>
  </r>
  <r>
    <s v="5000 - Salaries &amp; Wages"/>
    <s v="Journal"/>
    <x v="46"/>
    <s v="JE892"/>
    <m/>
    <x v="4239"/>
    <n v="1353.54"/>
    <m/>
    <s v="HS - Head Start"/>
    <x v="12"/>
    <s v="- No Location -"/>
    <s v="Tugce Ozel"/>
  </r>
  <r>
    <s v="5000 - Salaries &amp; Wages"/>
    <s v="Journal"/>
    <x v="46"/>
    <s v="JE892"/>
    <m/>
    <x v="4240"/>
    <n v="1590.29"/>
    <m/>
    <s v="HS - Head Start"/>
    <x v="12"/>
    <s v="- No Location -"/>
    <s v="Christiana Buffett"/>
  </r>
  <r>
    <s v="5000 - Salaries &amp; Wages"/>
    <s v="Journal"/>
    <x v="46"/>
    <s v="JE892"/>
    <m/>
    <x v="4241"/>
    <n v="882.35"/>
    <m/>
    <s v="HS - Head Start"/>
    <x v="12"/>
    <s v="- No Location -"/>
    <s v="Carol Brown"/>
  </r>
  <r>
    <s v="5000 - Salaries &amp; Wages"/>
    <s v="Journal"/>
    <x v="46"/>
    <s v="JE892"/>
    <m/>
    <x v="4181"/>
    <n v="32.31"/>
    <m/>
    <s v="CCYC - Community Council of Young Children"/>
    <x v="22"/>
    <s v="Admin Office"/>
    <s v="Gary Mease"/>
  </r>
  <r>
    <s v="5000 - Salaries &amp; Wages"/>
    <s v="Journal"/>
    <x v="46"/>
    <s v="JE892"/>
    <m/>
    <x v="4242"/>
    <n v="76.319999999999993"/>
    <m/>
    <s v="Edgewater Park"/>
    <x v="29"/>
    <s v="- No Location -"/>
    <s v="Jill Rickards"/>
  </r>
  <r>
    <s v="5000 - Salaries &amp; Wages"/>
    <s v="Journal"/>
    <x v="46"/>
    <s v="JE892"/>
    <m/>
    <x v="4243"/>
    <n v="540"/>
    <m/>
    <s v="HS - Head Start"/>
    <x v="12"/>
    <s v="- No Location -"/>
    <s v="Dylan Hall"/>
  </r>
  <r>
    <s v="5000 - Salaries &amp; Wages"/>
    <s v="Journal"/>
    <x v="46"/>
    <s v="JE892"/>
    <m/>
    <x v="4244"/>
    <n v="542.36"/>
    <m/>
    <s v="LiHeap - Low Income Home Energy Assistance Program"/>
    <x v="2"/>
    <s v="- No Location -"/>
    <s v="Constance Pritchett"/>
  </r>
  <r>
    <s v="5000 - Salaries &amp; Wages"/>
    <s v="Journal"/>
    <x v="46"/>
    <s v="JE892"/>
    <m/>
    <x v="4245"/>
    <n v="315.11"/>
    <m/>
    <s v="USF - Universal Service Fund"/>
    <x v="9"/>
    <s v="- No Location -"/>
    <s v="Kayla Black"/>
  </r>
  <r>
    <s v="5000 - Salaries &amp; Wages"/>
    <s v="Journal"/>
    <x v="46"/>
    <s v="JE892"/>
    <m/>
    <x v="4179"/>
    <n v="102.16"/>
    <m/>
    <s v="HF - Healthy Families"/>
    <x v="4"/>
    <s v="Admin Office"/>
    <s v="Janessa Rivera"/>
  </r>
  <r>
    <s v="5000 - Salaries &amp; Wages"/>
    <s v="Journal"/>
    <x v="46"/>
    <s v="JE892"/>
    <m/>
    <x v="4246"/>
    <n v="144.54"/>
    <m/>
    <s v="HF - Healthy Families"/>
    <x v="21"/>
    <s v="Admin Office"/>
    <s v="Michelle Hewitt"/>
  </r>
  <r>
    <s v="5000 - Salaries &amp; Wages"/>
    <s v="Journal"/>
    <x v="46"/>
    <s v="JE892"/>
    <m/>
    <x v="4215"/>
    <n v="72.510000000000005"/>
    <m/>
    <s v="HF - Healthy Families"/>
    <x v="5"/>
    <s v="Admin Office"/>
    <s v="Kyle Edwards"/>
  </r>
  <r>
    <s v="5000 - Salaries &amp; Wages"/>
    <s v="Journal"/>
    <x v="46"/>
    <s v="JE892"/>
    <m/>
    <x v="4247"/>
    <n v="465.69"/>
    <m/>
    <s v="Edgewater Park"/>
    <x v="29"/>
    <s v="- No Location -"/>
    <s v="ISATA BAH"/>
  </r>
  <r>
    <s v="5000 - Salaries &amp; Wages"/>
    <s v="Journal"/>
    <x v="46"/>
    <s v="JE892"/>
    <m/>
    <x v="4248"/>
    <n v="369.36"/>
    <m/>
    <s v="HS - Head Start"/>
    <x v="12"/>
    <s v="- No Location -"/>
    <s v="Rabiah Mohamed-Azam"/>
  </r>
  <r>
    <s v="5000 - Salaries &amp; Wages"/>
    <s v="Journal"/>
    <x v="46"/>
    <s v="JE892"/>
    <m/>
    <x v="4249"/>
    <n v="511.18"/>
    <m/>
    <s v="HS - Head Start"/>
    <x v="12"/>
    <s v="- No Location -"/>
    <s v="Donna Wilbur"/>
  </r>
  <r>
    <s v="5000 - Salaries &amp; Wages"/>
    <s v="Journal"/>
    <x v="46"/>
    <s v="JE892"/>
    <m/>
    <x v="4250"/>
    <n v="826.44"/>
    <m/>
    <s v="HS - Head Start"/>
    <x v="12"/>
    <s v="- No Location -"/>
    <s v="Dayon Messam"/>
  </r>
  <r>
    <s v="5000 - Salaries &amp; Wages"/>
    <s v="Journal"/>
    <x v="46"/>
    <s v="JE892"/>
    <m/>
    <x v="4251"/>
    <n v="24.15"/>
    <m/>
    <s v="HPRP2 - Homeless Prevention Rapid Rehousing"/>
    <x v="8"/>
    <s v="Admin Office"/>
    <s v="Amie Sharer"/>
  </r>
  <r>
    <s v="5000 - Salaries &amp; Wages"/>
    <s v="Journal"/>
    <x v="46"/>
    <s v="JE892"/>
    <m/>
    <x v="4252"/>
    <n v="1421.46"/>
    <m/>
    <s v="CCR&amp;R - Child Care Resource &amp; Referral"/>
    <x v="28"/>
    <s v="- No Location -"/>
    <s v="Heather Coleman"/>
  </r>
  <r>
    <s v="5000 - Salaries &amp; Wages"/>
    <s v="Journal"/>
    <x v="46"/>
    <s v="JE892"/>
    <m/>
    <x v="4253"/>
    <n v="945.86"/>
    <m/>
    <s v="CCR&amp;R - Child Care Resource &amp; Referral"/>
    <x v="28"/>
    <s v="- No Location -"/>
    <s v="Devita Smith"/>
  </r>
  <r>
    <s v="5000 - Salaries &amp; Wages"/>
    <s v="Journal"/>
    <x v="46"/>
    <s v="JE892"/>
    <m/>
    <x v="4254"/>
    <n v="1420.51"/>
    <m/>
    <s v="HS - Head Start"/>
    <x v="12"/>
    <s v="- No Location -"/>
    <s v="Jennifer Jones"/>
  </r>
  <r>
    <s v="5000 - Salaries &amp; Wages"/>
    <s v="Journal"/>
    <x v="46"/>
    <s v="JE892"/>
    <m/>
    <x v="4255"/>
    <n v="212.17"/>
    <m/>
    <s v="USF - Universal Service Fund"/>
    <x v="9"/>
    <s v="- No Location -"/>
    <s v="Vincent Padilla"/>
  </r>
  <r>
    <s v="5000 - Salaries &amp; Wages"/>
    <s v="Journal"/>
    <x v="46"/>
    <s v="JE892"/>
    <m/>
    <x v="4256"/>
    <n v="926.11"/>
    <m/>
    <s v="HS - Head Start"/>
    <x v="12"/>
    <s v="- No Location -"/>
    <s v="Matthew Ditmar"/>
  </r>
  <r>
    <s v="5000 - Salaries &amp; Wages"/>
    <s v="Journal"/>
    <x v="46"/>
    <s v="JE892"/>
    <m/>
    <x v="4257"/>
    <n v="888.45"/>
    <m/>
    <s v="HS - Head Start"/>
    <x v="12"/>
    <s v="- No Location -"/>
    <s v="Farhanaz Habib"/>
  </r>
  <r>
    <s v="5000 - Salaries &amp; Wages"/>
    <s v="Journal"/>
    <x v="46"/>
    <s v="JE892"/>
    <m/>
    <x v="4258"/>
    <n v="624"/>
    <m/>
    <s v="Mt Holly Schools"/>
    <x v="15"/>
    <s v="- No Location -"/>
    <s v="Taliyaah Smith"/>
  </r>
  <r>
    <s v="5000 - Salaries &amp; Wages"/>
    <s v="Journal"/>
    <x v="46"/>
    <s v="JE892"/>
    <m/>
    <x v="4197"/>
    <n v="176.13"/>
    <m/>
    <s v="HF - Healthy Families"/>
    <x v="5"/>
    <s v="- No Location -"/>
    <s v="Sheila Hughes"/>
  </r>
  <r>
    <s v="5000 - Salaries &amp; Wages"/>
    <s v="Journal"/>
    <x v="46"/>
    <s v="JE892"/>
    <m/>
    <x v="4169"/>
    <n v="584.78"/>
    <m/>
    <s v="CSBG - Community Service Block Grant"/>
    <x v="0"/>
    <s v="Admin Office"/>
    <s v="Manvir Gill"/>
  </r>
  <r>
    <s v="5000 - Salaries &amp; Wages"/>
    <s v="Journal"/>
    <x v="46"/>
    <s v="JE892"/>
    <m/>
    <x v="4259"/>
    <n v="918.98"/>
    <m/>
    <s v="EHS - Early Head Start"/>
    <x v="6"/>
    <s v="- No Location -"/>
    <s v="Heather Toppin"/>
  </r>
  <r>
    <s v="5000 - Salaries &amp; Wages"/>
    <s v="Journal"/>
    <x v="46"/>
    <s v="JE892"/>
    <m/>
    <x v="4260"/>
    <n v="1367.24"/>
    <m/>
    <s v="HS - Head Start"/>
    <x v="12"/>
    <s v="- No Location -"/>
    <s v="Tina Berry"/>
  </r>
  <r>
    <s v="5000 - Salaries &amp; Wages"/>
    <s v="Journal"/>
    <x v="46"/>
    <s v="JE892"/>
    <m/>
    <x v="4204"/>
    <n v="504.03"/>
    <m/>
    <s v="LiHeap - Low Income Home Energy Assistance Program"/>
    <x v="2"/>
    <s v="- No Location -"/>
    <s v="Denise Cacalori"/>
  </r>
  <r>
    <s v="5000 - Salaries &amp; Wages"/>
    <s v="Journal"/>
    <x v="46"/>
    <s v="JE892"/>
    <m/>
    <x v="4261"/>
    <n v="1378.62"/>
    <m/>
    <s v="HF - Healthy Families"/>
    <x v="5"/>
    <s v="- No Location -"/>
    <s v="Karla DeJesus-Centeno"/>
  </r>
  <r>
    <s v="5000 - Salaries &amp; Wages"/>
    <s v="Journal"/>
    <x v="46"/>
    <s v="JE892"/>
    <m/>
    <x v="4215"/>
    <n v="1228.8699999999999"/>
    <m/>
    <s v="HS - Head Start"/>
    <x v="12"/>
    <s v="Admin Office"/>
    <s v="Kyle Edwards"/>
  </r>
  <r>
    <s v="5000 - Salaries &amp; Wages"/>
    <s v="Journal"/>
    <x v="46"/>
    <s v="JE892"/>
    <m/>
    <x v="4198"/>
    <n v="1282.3"/>
    <m/>
    <s v="HS - Head Start"/>
    <x v="12"/>
    <s v="- No Location -"/>
    <s v="Jennifer Carley-Price"/>
  </r>
  <r>
    <s v="5000 - Salaries &amp; Wages"/>
    <s v="Journal"/>
    <x v="46"/>
    <s v="JE892"/>
    <m/>
    <x v="4262"/>
    <n v="1235"/>
    <m/>
    <s v="HS - Head Start"/>
    <x v="12"/>
    <s v="- No Location -"/>
    <s v="Deanna Gevolich"/>
  </r>
  <r>
    <s v="5000 - Salaries &amp; Wages"/>
    <s v="Journal"/>
    <x v="46"/>
    <s v="JE892"/>
    <m/>
    <x v="4254"/>
    <n v="1210.06"/>
    <m/>
    <s v="Mt Holly Schools"/>
    <x v="15"/>
    <s v="- No Location -"/>
    <s v="Jennifer Jones"/>
  </r>
  <r>
    <s v="5000 - Salaries &amp; Wages"/>
    <s v="Journal"/>
    <x v="46"/>
    <s v="JE892"/>
    <m/>
    <x v="4181"/>
    <n v="184.62"/>
    <m/>
    <s v="CSBG - Community Service Block Grant"/>
    <x v="0"/>
    <s v="Admin Office"/>
    <s v="Gary Mease"/>
  </r>
  <r>
    <s v="5000 - Salaries &amp; Wages"/>
    <s v="Journal"/>
    <x v="46"/>
    <s v="JE892"/>
    <m/>
    <x v="4249"/>
    <n v="1037.8599999999999"/>
    <m/>
    <s v="EHS - Early Head Start"/>
    <x v="6"/>
    <s v="- No Location -"/>
    <s v="Donna Wilbur"/>
  </r>
  <r>
    <s v="5000 - Salaries &amp; Wages"/>
    <s v="Journal"/>
    <x v="46"/>
    <s v="JE892"/>
    <m/>
    <x v="4263"/>
    <n v="1270.81"/>
    <m/>
    <s v="CCR&amp;R - Child Care Resource &amp; Referral"/>
    <x v="28"/>
    <s v="- No Location -"/>
    <s v="Victoria Reger"/>
  </r>
  <r>
    <s v="5000 - Salaries &amp; Wages"/>
    <s v="Journal"/>
    <x v="46"/>
    <s v="JE892"/>
    <m/>
    <x v="4264"/>
    <n v="597"/>
    <m/>
    <s v="HS - Head Start"/>
    <x v="12"/>
    <s v="- No Location -"/>
    <s v="Elexis Shaffer"/>
  </r>
  <r>
    <s v="5000 - Salaries &amp; Wages"/>
    <s v="Journal"/>
    <x v="46"/>
    <s v="JE892"/>
    <m/>
    <x v="4265"/>
    <n v="825"/>
    <m/>
    <s v="HS - Head Start"/>
    <x v="12"/>
    <s v="- No Location -"/>
    <s v="Sasha Miranda"/>
  </r>
  <r>
    <s v="5000 - Salaries &amp; Wages"/>
    <s v="Journal"/>
    <x v="46"/>
    <s v="JE892"/>
    <m/>
    <x v="4178"/>
    <n v="75.98"/>
    <m/>
    <s v="LiHeap - Low Income Home Energy Assistance Program"/>
    <x v="2"/>
    <s v="Admin Office"/>
    <s v="Greta Peterson"/>
  </r>
  <r>
    <s v="5000 - Salaries &amp; Wages"/>
    <s v="Journal"/>
    <x v="46"/>
    <s v="JE892"/>
    <m/>
    <x v="4266"/>
    <n v="655.58"/>
    <m/>
    <s v="LiHeap - Low Income Home Energy Assistance Program"/>
    <x v="2"/>
    <s v="- No Location -"/>
    <s v="Donna Hajzer"/>
  </r>
  <r>
    <s v="5000 - Salaries &amp; Wages"/>
    <s v="Journal"/>
    <x v="46"/>
    <s v="JE892"/>
    <m/>
    <x v="4246"/>
    <n v="626.35"/>
    <m/>
    <s v="HF - Healthy Families"/>
    <x v="5"/>
    <s v="Admin Office"/>
    <s v="Michelle Hewitt"/>
  </r>
  <r>
    <s v="5000 - Salaries &amp; Wages"/>
    <s v="Journal"/>
    <x v="46"/>
    <s v="JE892"/>
    <m/>
    <x v="4255"/>
    <n v="361.26"/>
    <m/>
    <s v="LiHeap - Low Income Home Energy Assistance Program"/>
    <x v="2"/>
    <s v="- No Location -"/>
    <s v="Vincent Padilla"/>
  </r>
  <r>
    <s v="5000 - Salaries &amp; Wages"/>
    <s v="Journal"/>
    <x v="46"/>
    <s v="JE892"/>
    <m/>
    <x v="4167"/>
    <n v="76.319999999999993"/>
    <m/>
    <s v="Edgewater Park"/>
    <x v="29"/>
    <s v="- No Location -"/>
    <s v="Bonnie Sheipe-Warthen"/>
  </r>
  <r>
    <s v="5000 - Salaries &amp; Wages"/>
    <s v="Journal"/>
    <x v="46"/>
    <s v="JE892"/>
    <m/>
    <x v="4267"/>
    <n v="1003.9"/>
    <m/>
    <s v="CCR&amp;R - Child Care Resource &amp; Referral"/>
    <x v="27"/>
    <s v="- No Location -"/>
    <s v="Sue Fenick"/>
  </r>
  <r>
    <s v="5000 - Salaries &amp; Wages"/>
    <s v="Journal"/>
    <x v="46"/>
    <s v="JE892"/>
    <m/>
    <x v="4268"/>
    <n v="793.81"/>
    <m/>
    <s v="HS - Head Start"/>
    <x v="12"/>
    <s v="- No Location -"/>
    <s v="Carolyn Weston"/>
  </r>
  <r>
    <s v="5000 - Salaries &amp; Wages"/>
    <s v="Journal"/>
    <x v="46"/>
    <s v="JE892"/>
    <m/>
    <x v="4269"/>
    <n v="314.60000000000002"/>
    <m/>
    <s v="Edgewater Park"/>
    <x v="29"/>
    <s v="- No Location -"/>
    <s v="Patricia Goldwire"/>
  </r>
  <r>
    <s v="5000 - Salaries &amp; Wages"/>
    <s v="Journal"/>
    <x v="46"/>
    <s v="JE892"/>
    <m/>
    <x v="4270"/>
    <n v="944.84"/>
    <m/>
    <s v="CCR&amp;R - Child Care Resource &amp; Referral"/>
    <x v="28"/>
    <s v="- No Location -"/>
    <s v="Madelyn Guzman"/>
  </r>
  <r>
    <s v="5000 - Salaries &amp; Wages"/>
    <s v="Journal"/>
    <x v="46"/>
    <s v="JE892"/>
    <m/>
    <x v="4271"/>
    <n v="873.19"/>
    <m/>
    <s v="HS - Head Start"/>
    <x v="12"/>
    <s v="- No Location -"/>
    <s v="Jennifer Nagy"/>
  </r>
  <r>
    <s v="5000 - Salaries &amp; Wages"/>
    <s v="Journal"/>
    <x v="46"/>
    <s v="JE892"/>
    <m/>
    <x v="4272"/>
    <n v="939.34"/>
    <m/>
    <s v="CCFP - Child Care Food Program"/>
    <x v="24"/>
    <s v="- No Location -"/>
    <s v="Ivanette Peterson"/>
  </r>
  <r>
    <s v="5000 - Salaries &amp; Wages"/>
    <s v="Journal"/>
    <x v="46"/>
    <s v="JE892"/>
    <m/>
    <x v="4273"/>
    <n v="857.92"/>
    <m/>
    <s v="CCFP - Child Care Food Program"/>
    <x v="24"/>
    <s v="- No Location -"/>
    <s v="Samarjit Sharma"/>
  </r>
  <r>
    <s v="5000 - Salaries &amp; Wages"/>
    <s v="Journal"/>
    <x v="46"/>
    <s v="JE892"/>
    <m/>
    <x v="4220"/>
    <n v="213.9"/>
    <m/>
    <s v="USF - Universal Service Fund"/>
    <x v="9"/>
    <s v="- No Location -"/>
    <s v="Quamillah Nelson"/>
  </r>
  <r>
    <s v="5000 - Salaries &amp; Wages"/>
    <s v="Journal"/>
    <x v="46"/>
    <s v="JE892"/>
    <m/>
    <x v="4204"/>
    <n v="297.83999999999997"/>
    <m/>
    <s v="USF - Universal Service Fund"/>
    <x v="9"/>
    <s v="- No Location -"/>
    <s v="Denise Cacalori"/>
  </r>
  <r>
    <s v="5000 - Salaries &amp; Wages"/>
    <s v="Journal"/>
    <x v="46"/>
    <s v="JE892"/>
    <m/>
    <x v="4206"/>
    <n v="1157.77"/>
    <m/>
    <s v="Edgewater Park"/>
    <x v="29"/>
    <s v="- No Location -"/>
    <s v="Michelle DeAngelis"/>
  </r>
  <r>
    <s v="5000 - Salaries &amp; Wages"/>
    <s v="Journal"/>
    <x v="46"/>
    <s v="JE892"/>
    <m/>
    <x v="4266"/>
    <n v="385.02"/>
    <m/>
    <s v="USF - Universal Service Fund"/>
    <x v="9"/>
    <s v="- No Location -"/>
    <s v="Donna Hajzer"/>
  </r>
  <r>
    <s v="5000 - Salaries &amp; Wages"/>
    <s v="Journal"/>
    <x v="46"/>
    <s v="JE892"/>
    <m/>
    <x v="4177"/>
    <n v="154.51"/>
    <m/>
    <s v="USF - Universal Service Fund"/>
    <x v="9"/>
    <s v="Admin Office"/>
    <s v="Ruben Johnson"/>
  </r>
  <r>
    <s v="5000 - Salaries &amp; Wages"/>
    <s v="Journal"/>
    <x v="46"/>
    <s v="JE892"/>
    <m/>
    <x v="4177"/>
    <n v="281.56"/>
    <m/>
    <s v="CSBG - Community Service Block Grant"/>
    <x v="17"/>
    <s v="Admin Office"/>
    <s v="Ruben Johnson"/>
  </r>
  <r>
    <s v="5000 - Salaries &amp; Wages"/>
    <s v="Journal"/>
    <x v="46"/>
    <s v="JE892"/>
    <m/>
    <x v="4274"/>
    <n v="2716.44"/>
    <m/>
    <s v="CCR&amp;R - Child Care Resource &amp; Referral"/>
    <x v="28"/>
    <s v="- No Location -"/>
    <s v="Susan Ford"/>
  </r>
  <r>
    <s v="5000 - Salaries &amp; Wages"/>
    <s v="Journal"/>
    <x v="46"/>
    <s v="JE892"/>
    <m/>
    <x v="3935"/>
    <n v="763.27"/>
    <m/>
    <s v="HS - Head Start"/>
    <x v="12"/>
    <s v="- No Location -"/>
    <s v="Louthel Tucker"/>
  </r>
  <r>
    <s v="5000 - Salaries &amp; Wages"/>
    <s v="Journal"/>
    <x v="46"/>
    <s v="JE892"/>
    <m/>
    <x v="4275"/>
    <n v="1349"/>
    <m/>
    <s v="HS - Head Start"/>
    <x v="12"/>
    <s v="- No Location -"/>
    <s v="Jenna Orfe"/>
  </r>
  <r>
    <s v="5000 - Salaries &amp; Wages"/>
    <s v="Journal"/>
    <x v="46"/>
    <s v="JE892"/>
    <m/>
    <x v="4178"/>
    <n v="151.94999999999999"/>
    <m/>
    <s v="CCFP - Child Care Food Program"/>
    <x v="24"/>
    <s v="Admin Office"/>
    <s v="Greta Peterson"/>
  </r>
  <r>
    <s v="5000 - Salaries &amp; Wages"/>
    <s v="Journal"/>
    <x v="46"/>
    <s v="JE892"/>
    <m/>
    <x v="4200"/>
    <n v="74.040000000000006"/>
    <m/>
    <s v="LiHeap - Low Income Home Energy Assistance Program"/>
    <x v="2"/>
    <s v="Admin Office"/>
    <s v="Francine Taylor"/>
  </r>
  <r>
    <s v="5000 - Salaries &amp; Wages"/>
    <s v="Journal"/>
    <x v="46"/>
    <s v="JE892"/>
    <m/>
    <x v="4276"/>
    <n v="1133.68"/>
    <m/>
    <s v="HS - Head Start"/>
    <x v="12"/>
    <s v="- No Location -"/>
    <s v="Bobby Johnson"/>
  </r>
  <r>
    <s v="5000 - Salaries &amp; Wages"/>
    <s v="Journal"/>
    <x v="46"/>
    <s v="JE892"/>
    <m/>
    <x v="4277"/>
    <n v="873.19"/>
    <m/>
    <s v="HS - Head Start"/>
    <x v="12"/>
    <s v="- No Location -"/>
    <s v="Sherrita Dunn"/>
  </r>
  <r>
    <s v="5000 - Salaries &amp; Wages"/>
    <s v="Journal"/>
    <x v="46"/>
    <s v="JE892"/>
    <m/>
    <x v="4247"/>
    <n v="465.69"/>
    <m/>
    <s v="EHS - Early Head Start"/>
    <x v="6"/>
    <s v="- No Location -"/>
    <s v="ISATA BAH"/>
  </r>
  <r>
    <s v="5000 - Salaries &amp; Wages"/>
    <s v="Journal"/>
    <x v="46"/>
    <s v="JE892"/>
    <m/>
    <x v="4278"/>
    <n v="1159.28"/>
    <m/>
    <s v="CCR&amp;R - Child Care Resource &amp; Referral"/>
    <x v="28"/>
    <s v="- No Location -"/>
    <s v="Wanda Fisher"/>
  </r>
  <r>
    <s v="5000 - Salaries &amp; Wages"/>
    <s v="Journal"/>
    <x v="46"/>
    <s v="JE892"/>
    <m/>
    <x v="4279"/>
    <n v="925.09"/>
    <m/>
    <s v="HS - Head Start"/>
    <x v="12"/>
    <s v="- No Location -"/>
    <s v="Rita Jenkins"/>
  </r>
  <r>
    <s v="5000 - Salaries &amp; Wages"/>
    <s v="Journal"/>
    <x v="46"/>
    <s v="JE892"/>
    <m/>
    <x v="4280"/>
    <n v="624"/>
    <m/>
    <s v="HS - Head Start"/>
    <x v="12"/>
    <s v="- No Location -"/>
    <s v="Michelle Berry-Davis"/>
  </r>
  <r>
    <s v="5000 - Salaries &amp; Wages"/>
    <s v="Journal"/>
    <x v="46"/>
    <s v="JE892"/>
    <m/>
    <x v="4281"/>
    <n v="635.04"/>
    <m/>
    <s v="HS - Head Start"/>
    <x v="12"/>
    <s v="- No Location -"/>
    <s v="Lisa Whitfield"/>
  </r>
  <r>
    <s v="5000 - Salaries &amp; Wages"/>
    <s v="Journal"/>
    <x v="46"/>
    <s v="JE892"/>
    <m/>
    <x v="4282"/>
    <n v="966"/>
    <m/>
    <s v="HS - Head Start"/>
    <x v="12"/>
    <s v="- No Location -"/>
    <s v="Kymberlee Brower"/>
  </r>
  <r>
    <s v="5000 - Salaries &amp; Wages"/>
    <s v="Journal"/>
    <x v="46"/>
    <s v="JE892"/>
    <m/>
    <x v="4200"/>
    <n v="613.46"/>
    <m/>
    <s v="CCR&amp;R - Child Care Resource &amp; Referral"/>
    <x v="18"/>
    <s v="Admin Office"/>
    <s v="Francine Taylor"/>
  </r>
  <r>
    <s v="5000 - Salaries &amp; Wages"/>
    <s v="Journal"/>
    <x v="46"/>
    <s v="JE892"/>
    <m/>
    <x v="4283"/>
    <n v="744.96"/>
    <m/>
    <s v="CCFP - Child Care Food Program"/>
    <x v="24"/>
    <s v="- No Location -"/>
    <s v="Ranada Dumas"/>
  </r>
  <r>
    <s v="5000 - Salaries &amp; Wages"/>
    <s v="Journal"/>
    <x v="46"/>
    <s v="JE892"/>
    <m/>
    <x v="4284"/>
    <n v="2566.6799999999998"/>
    <m/>
    <s v="HS - Head Start"/>
    <x v="12"/>
    <s v="- No Location -"/>
    <s v="Janet Kelly"/>
  </r>
  <r>
    <s v="5000 - Salaries &amp; Wages"/>
    <s v="Journal"/>
    <x v="46"/>
    <s v="JE892"/>
    <m/>
    <x v="4285"/>
    <n v="1666.99"/>
    <m/>
    <s v="HS - Head Start"/>
    <x v="12"/>
    <s v="- No Location -"/>
    <s v="Seham Azabawi"/>
  </r>
  <r>
    <s v="5000 - Salaries &amp; Wages"/>
    <s v="Journal"/>
    <x v="46"/>
    <s v="JE892"/>
    <m/>
    <x v="4237"/>
    <n v="390.47"/>
    <m/>
    <s v="LiHeap - Low Income Home Energy Assistance Program"/>
    <x v="2"/>
    <s v="- No Location -"/>
    <s v="Shirley Matthews"/>
  </r>
  <r>
    <s v="5000 - Salaries &amp; Wages"/>
    <s v="Journal"/>
    <x v="46"/>
    <s v="JE892"/>
    <m/>
    <x v="4197"/>
    <n v="176.13"/>
    <m/>
    <s v="HF - Healthy Families"/>
    <x v="4"/>
    <s v="- No Location -"/>
    <s v="Sheila Hughes"/>
  </r>
  <r>
    <s v="5000 - Salaries &amp; Wages"/>
    <s v="Journal"/>
    <x v="46"/>
    <s v="JE892"/>
    <m/>
    <x v="4177"/>
    <n v="2128.85"/>
    <m/>
    <s v="CSBG - Community Service Block Grant"/>
    <x v="0"/>
    <s v="Admin Office"/>
    <s v="Ruben Johnson"/>
  </r>
  <r>
    <s v="5000 - Salaries &amp; Wages"/>
    <s v="Journal"/>
    <x v="46"/>
    <s v="JE892"/>
    <m/>
    <x v="4286"/>
    <n v="2543.94"/>
    <m/>
    <s v="EHS - Early Head Start"/>
    <x v="6"/>
    <s v="- No Location -"/>
    <s v="Michelle Weaver"/>
  </r>
  <r>
    <s v="5000 - Salaries &amp; Wages"/>
    <s v="Journal"/>
    <x v="46"/>
    <s v="JE892"/>
    <m/>
    <x v="4287"/>
    <n v="392.11"/>
    <m/>
    <s v="Edgewater Park"/>
    <x v="29"/>
    <s v="- No Location -"/>
    <s v="Hafize Firat"/>
  </r>
  <r>
    <s v="5000 - Salaries &amp; Wages"/>
    <s v="Journal"/>
    <x v="46"/>
    <s v="JE892"/>
    <m/>
    <x v="4215"/>
    <n v="508.85"/>
    <m/>
    <s v="CCR&amp;R - Child Care Resource &amp; Referral"/>
    <x v="18"/>
    <s v="Admin Office"/>
    <s v="Kyle Edwards"/>
  </r>
  <r>
    <s v="5000 - Salaries &amp; Wages"/>
    <s v="Journal"/>
    <x v="46"/>
    <s v="JE892"/>
    <m/>
    <x v="4288"/>
    <n v="955.87"/>
    <m/>
    <s v="CCFP - Child Care Food Program"/>
    <x v="24"/>
    <s v="- No Location -"/>
    <s v="Patricia Joyce"/>
  </r>
  <r>
    <s v="5000 - Salaries &amp; Wages"/>
    <s v="Journal"/>
    <x v="46"/>
    <s v="JE892"/>
    <m/>
    <x v="4226"/>
    <n v="980.77"/>
    <m/>
    <s v="CSBG - Community Service Block Grant"/>
    <x v="0"/>
    <s v="- No Location -"/>
    <s v="Antoine Nelson"/>
  </r>
  <r>
    <s v="5000 - Salaries &amp; Wages"/>
    <s v="Journal"/>
    <x v="46"/>
    <s v="JE892"/>
    <m/>
    <x v="4169"/>
    <n v="193.75"/>
    <m/>
    <s v="EHS - Early Head Start"/>
    <x v="6"/>
    <s v="Admin Office"/>
    <s v="Manvir Gill"/>
  </r>
  <r>
    <s v="5000 - Salaries &amp; Wages"/>
    <s v="Journal"/>
    <x v="46"/>
    <s v="JE892"/>
    <m/>
    <x v="4200"/>
    <n v="1015.38"/>
    <m/>
    <s v="HS - Head Start"/>
    <x v="12"/>
    <s v="Admin Office"/>
    <s v="Francine Taylor"/>
  </r>
  <r>
    <s v="5000 - Salaries &amp; Wages"/>
    <s v="Journal"/>
    <x v="46"/>
    <s v="JE892"/>
    <m/>
    <x v="4169"/>
    <n v="1052.27"/>
    <m/>
    <s v="CSBG - Community Service Block Grant"/>
    <x v="17"/>
    <s v="Admin Office"/>
    <s v="Manvir Gill"/>
  </r>
  <r>
    <s v="5000 - Salaries &amp; Wages"/>
    <s v="Journal"/>
    <x v="46"/>
    <s v="JE892"/>
    <m/>
    <x v="4289"/>
    <n v="888.46"/>
    <m/>
    <s v="HS - Head Start"/>
    <x v="12"/>
    <s v="- No Location -"/>
    <s v="Melissa Oliver-Terrell"/>
  </r>
  <r>
    <s v="5000 - Salaries &amp; Wages"/>
    <s v="Journal"/>
    <x v="46"/>
    <s v="JE892"/>
    <m/>
    <x v="4290"/>
    <n v="840"/>
    <m/>
    <s v="HS - Head Start"/>
    <x v="12"/>
    <s v="- No Location -"/>
    <s v="Shirin Halim"/>
  </r>
  <r>
    <s v="5000 - Salaries &amp; Wages"/>
    <s v="Journal"/>
    <x v="46"/>
    <s v="JE892"/>
    <m/>
    <x v="4291"/>
    <n v="558"/>
    <m/>
    <s v="CCFP - Child Care Food Program"/>
    <x v="24"/>
    <s v="- No Location -"/>
    <s v="Gabrielle Morton"/>
  </r>
  <r>
    <s v="5000 - Salaries &amp; Wages"/>
    <s v="Journal"/>
    <x v="46"/>
    <s v="JE892"/>
    <m/>
    <x v="4242"/>
    <n v="76.319999999999993"/>
    <m/>
    <s v="Mt Holly Schools"/>
    <x v="15"/>
    <s v="- No Location -"/>
    <s v="Jill Rickards"/>
  </r>
  <r>
    <s v="5000 - Salaries &amp; Wages"/>
    <s v="Journal"/>
    <x v="46"/>
    <s v="JE892"/>
    <m/>
    <x v="4170"/>
    <n v="499.89"/>
    <m/>
    <s v="CSBG - Community Service Block Grant"/>
    <x v="0"/>
    <s v="- No Location -"/>
    <s v="Rovenna Overton"/>
  </r>
  <r>
    <s v="5000 - Salaries &amp; Wages"/>
    <s v="Journal"/>
    <x v="46"/>
    <s v="JE892"/>
    <m/>
    <x v="4251"/>
    <n v="125.85"/>
    <m/>
    <s v="EHS - Early Head Start"/>
    <x v="6"/>
    <s v="Admin Office"/>
    <s v="Amie Sharer"/>
  </r>
  <r>
    <s v="5000 - Salaries &amp; Wages"/>
    <s v="Journal"/>
    <x v="46"/>
    <s v="JE892"/>
    <m/>
    <x v="4292"/>
    <n v="988"/>
    <m/>
    <s v="HS - Head Start"/>
    <x v="12"/>
    <s v="- No Location -"/>
    <s v="John Baker"/>
  </r>
  <r>
    <s v="5000 - Salaries &amp; Wages"/>
    <s v="Journal"/>
    <x v="46"/>
    <s v="JE892"/>
    <m/>
    <x v="4242"/>
    <n v="2391.3000000000002"/>
    <m/>
    <s v="HS - Head Start"/>
    <x v="12"/>
    <s v="- No Location -"/>
    <s v="Jill Rickards"/>
  </r>
  <r>
    <s v="5000 - Salaries &amp; Wages"/>
    <s v="Journal"/>
    <x v="46"/>
    <s v="JE892"/>
    <m/>
    <x v="3784"/>
    <n v="888"/>
    <m/>
    <s v="HS - Head Start"/>
    <x v="12"/>
    <s v="- No Location -"/>
    <s v="Tara Cavanagh"/>
  </r>
  <r>
    <s v="5000 - Salaries &amp; Wages"/>
    <s v="Journal"/>
    <x v="46"/>
    <s v="JE892"/>
    <m/>
    <x v="4210"/>
    <n v="268.41000000000003"/>
    <m/>
    <s v="HS - Head Start"/>
    <x v="12"/>
    <s v="Admin Office"/>
    <s v="Darshpreet Thind"/>
  </r>
  <r>
    <s v="5000 - Salaries &amp; Wages"/>
    <s v="Journal"/>
    <x v="46"/>
    <s v="JE892"/>
    <m/>
    <x v="4177"/>
    <n v="343.36"/>
    <m/>
    <s v="EHS - Early Head Start"/>
    <x v="6"/>
    <s v="Admin Office"/>
    <s v="Ruben Johnson"/>
  </r>
  <r>
    <s v="5000 - Salaries &amp; Wages"/>
    <s v="Journal"/>
    <x v="46"/>
    <s v="JE892"/>
    <m/>
    <x v="4293"/>
    <n v="922.04"/>
    <m/>
    <s v="HS - Head Start"/>
    <x v="12"/>
    <s v="- No Location -"/>
    <s v="Nasirah Aminuddin"/>
  </r>
  <r>
    <s v="5000 - Salaries &amp; Wages"/>
    <s v="Journal"/>
    <x v="46"/>
    <s v="JE892"/>
    <m/>
    <x v="4294"/>
    <n v="861"/>
    <m/>
    <s v="HS - Head Start"/>
    <x v="12"/>
    <s v="- No Location -"/>
    <s v="Heather Forgetta"/>
  </r>
  <r>
    <s v="5000 - Salaries &amp; Wages"/>
    <s v="Journal"/>
    <x v="46"/>
    <s v="JE892"/>
    <m/>
    <x v="4295"/>
    <n v="769.38"/>
    <m/>
    <s v="HS - Head Start"/>
    <x v="12"/>
    <s v="- No Location -"/>
    <s v="Danyel Saxton"/>
  </r>
  <r>
    <s v="5000 - Salaries &amp; Wages"/>
    <s v="Journal"/>
    <x v="46"/>
    <s v="JE892"/>
    <m/>
    <x v="4296"/>
    <n v="854.87"/>
    <m/>
    <s v="CCFP - Child Care Food Program"/>
    <x v="24"/>
    <s v="- No Location -"/>
    <s v="Deniz Genc"/>
  </r>
  <r>
    <s v="5000 - Salaries &amp; Wages"/>
    <s v="Journal"/>
    <x v="46"/>
    <s v="JE892"/>
    <m/>
    <x v="4297"/>
    <n v="944.06"/>
    <m/>
    <s v="CSBG - Community Service Block Grant"/>
    <x v="0"/>
    <s v="- No Location -"/>
    <s v="Gerlini Garrido"/>
  </r>
  <r>
    <s v="5000 - Salaries &amp; Wages"/>
    <s v="Journal"/>
    <x v="46"/>
    <s v="JE892"/>
    <m/>
    <x v="4200"/>
    <n v="103.65"/>
    <m/>
    <s v="CSBG - Community Service Block Grant"/>
    <x v="0"/>
    <s v="Admin Office"/>
    <s v="Francine Taylor"/>
  </r>
  <r>
    <s v="5000 - Salaries &amp; Wages"/>
    <s v="Journal"/>
    <x v="46"/>
    <s v="JE892"/>
    <m/>
    <x v="4298"/>
    <n v="923.13"/>
    <m/>
    <s v="CCR&amp;R - Child Care Resource &amp; Referral"/>
    <x v="28"/>
    <s v="- No Location -"/>
    <s v="Erica Wyckoff"/>
  </r>
  <r>
    <s v="5000 - Salaries &amp; Wages"/>
    <s v="Journal"/>
    <x v="46"/>
    <s v="JE892"/>
    <m/>
    <x v="4299"/>
    <n v="510"/>
    <m/>
    <s v="HS - Head Start"/>
    <x v="12"/>
    <s v="- No Location -"/>
    <s v="Melissa Duarte"/>
  </r>
  <r>
    <s v="5000 - Salaries &amp; Wages"/>
    <s v="Journal"/>
    <x v="46"/>
    <s v="JE892"/>
    <m/>
    <x v="4177"/>
    <n v="3296.28"/>
    <m/>
    <s v="HS - Head Start"/>
    <x v="12"/>
    <s v="Admin Office"/>
    <s v="Ruben Johnson"/>
  </r>
  <r>
    <s v="5000 - Salaries &amp; Wages"/>
    <s v="Journal"/>
    <x v="46"/>
    <s v="JE892"/>
    <m/>
    <x v="4191"/>
    <n v="1087.75"/>
    <m/>
    <s v="HPRP2 - Homeless Prevention Rapid Rehousing"/>
    <x v="8"/>
    <s v="- No Location -"/>
    <s v="Melonie Vazquez"/>
  </r>
  <r>
    <s v="5000 - Salaries &amp; Wages"/>
    <s v="Journal"/>
    <x v="46"/>
    <s v="JE892"/>
    <m/>
    <x v="4179"/>
    <n v="440.35"/>
    <m/>
    <s v="LiHeap - Low Income Home Energy Assistance Program"/>
    <x v="2"/>
    <s v="Admin Office"/>
    <s v="Janessa Rivera"/>
  </r>
  <r>
    <s v="5000 - Salaries &amp; Wages"/>
    <s v="Journal"/>
    <x v="46"/>
    <s v="JE892"/>
    <m/>
    <x v="4300"/>
    <n v="1011.59"/>
    <m/>
    <s v="EHS - Early Head Start"/>
    <x v="6"/>
    <s v="- No Location -"/>
    <s v="Elizabeth Jensen"/>
  </r>
  <r>
    <s v="5000 - Salaries &amp; Wages"/>
    <s v="Journal"/>
    <x v="46"/>
    <s v="JE892"/>
    <m/>
    <x v="4301"/>
    <n v="861.87"/>
    <m/>
    <s v="CCR&amp;R - Child Care Resource &amp; Referral"/>
    <x v="28"/>
    <s v="- No Location -"/>
    <s v="Ashley Moore"/>
  </r>
  <r>
    <s v="5000 - Salaries &amp; Wages"/>
    <s v="Journal"/>
    <x v="46"/>
    <s v="JE892"/>
    <m/>
    <x v="4287"/>
    <n v="460.31"/>
    <m/>
    <s v="HS - Head Start"/>
    <x v="12"/>
    <s v="- No Location -"/>
    <s v="Hafize Firat"/>
  </r>
  <r>
    <s v="5000 - Salaries &amp; Wages"/>
    <s v="Journal"/>
    <x v="46"/>
    <s v="JE892"/>
    <m/>
    <x v="4302"/>
    <n v="1004.47"/>
    <m/>
    <s v="HS - Head Start"/>
    <x v="12"/>
    <s v="- No Location -"/>
    <s v="Courtney Farina"/>
  </r>
  <r>
    <s v="5000 - Salaries &amp; Wages"/>
    <s v="Journal"/>
    <x v="46"/>
    <s v="JE892"/>
    <m/>
    <x v="4248"/>
    <n v="314.64"/>
    <m/>
    <s v="Mt Holly Schools"/>
    <x v="15"/>
    <s v="- No Location -"/>
    <s v="Rabiah Mohamed-Azam"/>
  </r>
  <r>
    <s v="5000 - Salaries &amp; Wages"/>
    <s v="Journal"/>
    <x v="46"/>
    <s v="JE892"/>
    <m/>
    <x v="4303"/>
    <n v="920.81"/>
    <m/>
    <s v="CCR&amp;R - Child Care Resource &amp; Referral"/>
    <x v="28"/>
    <s v="- No Location -"/>
    <s v="Kathleen Moreland"/>
  </r>
  <r>
    <s v="5000 - Salaries &amp; Wages"/>
    <s v="Journal"/>
    <x v="46"/>
    <s v="JE892"/>
    <m/>
    <x v="4169"/>
    <n v="1656.77"/>
    <m/>
    <s v="HS - Head Start"/>
    <x v="12"/>
    <s v="Admin Office"/>
    <s v="Manvir Gill"/>
  </r>
  <r>
    <s v="5000 - Salaries &amp; Wages"/>
    <s v="Journal"/>
    <x v="46"/>
    <s v="JE892"/>
    <m/>
    <x v="4304"/>
    <n v="657"/>
    <m/>
    <s v="HS - Head Start"/>
    <x v="12"/>
    <s v="- No Location -"/>
    <s v="Kayla Brito"/>
  </r>
  <r>
    <s v="5000 - Salaries &amp; Wages"/>
    <s v="Journal"/>
    <x v="46"/>
    <s v="JE892"/>
    <m/>
    <x v="4305"/>
    <n v="1008.74"/>
    <m/>
    <s v="HS - Head Start"/>
    <x v="12"/>
    <s v="- No Location -"/>
    <s v="Danielle Jakubowski"/>
  </r>
  <r>
    <s v="5000 - Salaries &amp; Wages"/>
    <s v="Journal"/>
    <x v="46"/>
    <s v="JE892"/>
    <m/>
    <x v="4306"/>
    <n v="1232.78"/>
    <m/>
    <s v="CCR&amp;R - Child Care Resource &amp; Referral"/>
    <x v="28"/>
    <s v="- No Location -"/>
    <s v="Rayna Gadsden"/>
  </r>
  <r>
    <s v="5000 - Salaries &amp; Wages"/>
    <s v="Journal"/>
    <x v="46"/>
    <s v="JE892"/>
    <m/>
    <x v="4307"/>
    <n v="1354.51"/>
    <m/>
    <s v="HS - Head Start"/>
    <x v="12"/>
    <s v="- No Location -"/>
    <s v="Bouchra Benachir"/>
  </r>
  <r>
    <s v="5000 - Salaries &amp; Wages"/>
    <s v="Journal"/>
    <x v="46"/>
    <s v="JE892"/>
    <m/>
    <x v="4308"/>
    <n v="843"/>
    <m/>
    <s v="HS - Head Start"/>
    <x v="12"/>
    <s v="- No Location -"/>
    <s v="Kevin Gayles"/>
  </r>
  <r>
    <s v="5000 - Salaries &amp; Wages"/>
    <s v="Journal"/>
    <x v="46"/>
    <s v="JE892"/>
    <m/>
    <x v="4309"/>
    <n v="610.62"/>
    <m/>
    <s v="HS - Head Start"/>
    <x v="12"/>
    <s v="- No Location -"/>
    <s v="Sabrina Manir"/>
  </r>
  <r>
    <s v="5000 - Salaries &amp; Wages"/>
    <s v="Journal"/>
    <x v="46"/>
    <s v="JE892"/>
    <m/>
    <x v="4181"/>
    <n v="433.84"/>
    <m/>
    <s v="CCFP - Child Care Food Program"/>
    <x v="24"/>
    <s v="Admin Office"/>
    <s v="Gary Mease"/>
  </r>
  <r>
    <s v="5000 - Salaries &amp; Wages"/>
    <s v="Journal"/>
    <x v="46"/>
    <s v="JE892"/>
    <m/>
    <x v="4221"/>
    <n v="102.33"/>
    <m/>
    <s v="HF - Healthy Families"/>
    <x v="21"/>
    <s v="- No Location -"/>
    <s v="Claire Garner"/>
  </r>
  <r>
    <s v="5000 - Salaries &amp; Wages"/>
    <s v="Journal"/>
    <x v="46"/>
    <s v="JE892"/>
    <m/>
    <x v="4310"/>
    <n v="266.64"/>
    <m/>
    <s v="EHS - Early Head Start"/>
    <x v="6"/>
    <s v="Admin Office"/>
    <s v="Robert Mayfield"/>
  </r>
  <r>
    <s v="5000 - Salaries &amp; Wages"/>
    <s v="Journal"/>
    <x v="46"/>
    <s v="JE892"/>
    <m/>
    <x v="4311"/>
    <n v="1425.68"/>
    <m/>
    <s v="CCR&amp;R - Child Care Resource &amp; Referral"/>
    <x v="27"/>
    <s v="- No Location -"/>
    <s v="Judith Byrne"/>
  </r>
  <r>
    <s v="5000 - Salaries &amp; Wages"/>
    <s v="Journal"/>
    <x v="46"/>
    <s v="JE892"/>
    <m/>
    <x v="4312"/>
    <n v="2543.94"/>
    <m/>
    <s v="HS - Head Start"/>
    <x v="12"/>
    <s v="- No Location -"/>
    <s v="Natalie Mitchem"/>
  </r>
  <r>
    <s v="5000 - Salaries &amp; Wages"/>
    <s v="Journal"/>
    <x v="46"/>
    <s v="JE892"/>
    <m/>
    <x v="4310"/>
    <n v="266.64999999999998"/>
    <m/>
    <s v="HS - Head Start"/>
    <x v="12"/>
    <s v="Admin Office"/>
    <s v="Robert Mayfield"/>
  </r>
  <r>
    <s v="5000 - Salaries &amp; Wages"/>
    <s v="Journal"/>
    <x v="46"/>
    <s v="JE892"/>
    <m/>
    <x v="4313"/>
    <n v="1353.54"/>
    <m/>
    <s v="HS - Head Start"/>
    <x v="12"/>
    <s v="- No Location -"/>
    <s v="Mark Wolf"/>
  </r>
  <r>
    <s v="5000 - Salaries &amp; Wages"/>
    <s v="Journal"/>
    <x v="46"/>
    <s v="JE892"/>
    <m/>
    <x v="4314"/>
    <n v="392"/>
    <m/>
    <s v="HS - Head Start"/>
    <x v="12"/>
    <s v="- No Location -"/>
    <s v="Kelly Marquis"/>
  </r>
  <r>
    <s v="5000 - Salaries &amp; Wages"/>
    <s v="Journal"/>
    <x v="46"/>
    <s v="JE892"/>
    <m/>
    <x v="4315"/>
    <n v="857.92"/>
    <m/>
    <s v="HS - Head Start"/>
    <x v="12"/>
    <s v="- No Location -"/>
    <s v="Kameron Wood"/>
  </r>
  <r>
    <s v="5000 - Salaries &amp; Wages"/>
    <s v="Journal"/>
    <x v="46"/>
    <s v="JE892"/>
    <m/>
    <x v="4316"/>
    <n v="988"/>
    <m/>
    <s v="HS - Head Start"/>
    <x v="12"/>
    <s v="- No Location -"/>
    <s v="Stephanie Johnson"/>
  </r>
  <r>
    <s v="5000 - Salaries &amp; Wages"/>
    <s v="Journal"/>
    <x v="46"/>
    <s v="JE892"/>
    <m/>
    <x v="4317"/>
    <n v="854.87"/>
    <m/>
    <s v="HS - Head Start"/>
    <x v="12"/>
    <s v="- No Location -"/>
    <s v="Erica Rice"/>
  </r>
  <r>
    <s v="5000 - Salaries &amp; Wages"/>
    <s v="Journal"/>
    <x v="46"/>
    <s v="JE892"/>
    <m/>
    <x v="4210"/>
    <n v="203.54"/>
    <m/>
    <s v="CCFP - Child Care Food Program"/>
    <x v="24"/>
    <s v="Admin Office"/>
    <s v="Darshpreet Thind"/>
  </r>
  <r>
    <s v="5000 - Salaries &amp; Wages"/>
    <s v="Journal"/>
    <x v="46"/>
    <s v="JE892"/>
    <m/>
    <x v="4170"/>
    <n v="477.93"/>
    <m/>
    <s v="USF - Universal Service Fund"/>
    <x v="9"/>
    <s v="- No Location -"/>
    <s v="Rovenna Overton"/>
  </r>
  <r>
    <s v="5000 - Salaries &amp; Wages"/>
    <s v="Journal"/>
    <x v="46"/>
    <s v="JE892"/>
    <m/>
    <x v="4318"/>
    <n v="1484.65"/>
    <m/>
    <s v="HF - Healthy Families"/>
    <x v="4"/>
    <s v="- No Location -"/>
    <s v="Marissa Stellwag"/>
  </r>
  <r>
    <s v="5000 - Salaries &amp; Wages"/>
    <s v="Journal"/>
    <x v="46"/>
    <s v="JE892"/>
    <m/>
    <x v="4179"/>
    <n v="1045.0999999999999"/>
    <m/>
    <s v="CCYC - Community Council of Young Children"/>
    <x v="22"/>
    <s v="Admin Office"/>
    <s v="Janessa Rivera"/>
  </r>
  <r>
    <s v="5000 - Salaries &amp; Wages"/>
    <s v="Journal"/>
    <x v="46"/>
    <s v="JE892"/>
    <m/>
    <x v="4251"/>
    <n v="57.99"/>
    <m/>
    <s v="HF - Healthy Families"/>
    <x v="5"/>
    <s v="Admin Office"/>
    <s v="Amie Sharer"/>
  </r>
  <r>
    <s v="5000 - Salaries &amp; Wages"/>
    <s v="Journal"/>
    <x v="46"/>
    <s v="JE892"/>
    <m/>
    <x v="4319"/>
    <n v="756"/>
    <m/>
    <s v="EHS - Early Head Start"/>
    <x v="6"/>
    <s v="- No Location -"/>
    <s v="Courtney Wolfe"/>
  </r>
  <r>
    <s v="5000 - Salaries &amp; Wages"/>
    <s v="Journal"/>
    <x v="46"/>
    <s v="JE892"/>
    <m/>
    <x v="4320"/>
    <n v="483.41"/>
    <m/>
    <s v="HS - Head Start"/>
    <x v="12"/>
    <s v="- No Location -"/>
    <s v="Ozlem Yigit"/>
  </r>
  <r>
    <s v="5000 - Salaries &amp; Wages"/>
    <s v="Journal"/>
    <x v="46"/>
    <s v="JE892"/>
    <m/>
    <x v="4215"/>
    <n v="76.33"/>
    <m/>
    <s v="USF - Universal Service Fund"/>
    <x v="9"/>
    <s v="Admin Office"/>
    <s v="Kyle Edwards"/>
  </r>
  <r>
    <s v="5000 - Salaries &amp; Wages"/>
    <s v="Journal"/>
    <x v="46"/>
    <s v="JE892"/>
    <m/>
    <x v="4214"/>
    <n v="1111.3"/>
    <m/>
    <s v="HS - Head Start"/>
    <x v="12"/>
    <s v="- No Location -"/>
    <s v="Michelle Horan"/>
  </r>
  <r>
    <s v="5000 - Salaries &amp; Wages"/>
    <s v="Journal"/>
    <x v="46"/>
    <s v="JE892"/>
    <m/>
    <x v="4321"/>
    <n v="1330"/>
    <m/>
    <s v="HS - Head Start"/>
    <x v="12"/>
    <s v="- No Location -"/>
    <s v="Kristy Rudzenski"/>
  </r>
  <r>
    <s v="5000 - Salaries &amp; Wages"/>
    <s v="Journal"/>
    <x v="46"/>
    <s v="JE892"/>
    <m/>
    <x v="4322"/>
    <n v="988"/>
    <m/>
    <s v="HS - Head Start"/>
    <x v="12"/>
    <s v="- No Location -"/>
    <s v="Garry Mitnaul"/>
  </r>
  <r>
    <s v="5000 - Salaries &amp; Wages"/>
    <s v="Journal"/>
    <x v="46"/>
    <s v="JE892"/>
    <m/>
    <x v="4218"/>
    <n v="172.2"/>
    <m/>
    <s v="EHS - Early Head Start"/>
    <x v="6"/>
    <s v="- No Location -"/>
    <s v="Tammy Joyce"/>
  </r>
  <r>
    <s v="5000 - Salaries &amp; Wages"/>
    <s v="Journal"/>
    <x v="46"/>
    <s v="JE892"/>
    <m/>
    <x v="4323"/>
    <n v="857.92"/>
    <m/>
    <s v="CCFP - Child Care Food Program"/>
    <x v="24"/>
    <s v="- No Location -"/>
    <s v="Doris Santana"/>
  </r>
  <r>
    <s v="5000 - Salaries &amp; Wages"/>
    <s v="Journal"/>
    <x v="46"/>
    <s v="JE892"/>
    <m/>
    <x v="4324"/>
    <n v="1484.86"/>
    <m/>
    <s v="HF - Healthy Families"/>
    <x v="4"/>
    <s v="- No Location -"/>
    <s v="Elizabeth Boehmke"/>
  </r>
  <r>
    <s v="5000 - Salaries &amp; Wages"/>
    <s v="Journal"/>
    <x v="46"/>
    <s v="JE892"/>
    <m/>
    <x v="4215"/>
    <n v="508.85"/>
    <m/>
    <s v="CSBG - Community Service Block Grant"/>
    <x v="0"/>
    <s v="Admin Office"/>
    <s v="Kyle Edwards"/>
  </r>
  <r>
    <s v="5000 - Salaries &amp; Wages"/>
    <s v="Journal"/>
    <x v="46"/>
    <s v="JE892"/>
    <m/>
    <x v="4200"/>
    <n v="114.23"/>
    <m/>
    <s v="EHS - Early Head Start"/>
    <x v="6"/>
    <s v="Admin Office"/>
    <s v="Francine Taylor"/>
  </r>
  <r>
    <s v="5000 - Salaries &amp; Wages"/>
    <s v="Journal"/>
    <x v="46"/>
    <s v="JE892"/>
    <m/>
    <x v="4325"/>
    <n v="854.87"/>
    <m/>
    <s v="HS - Head Start"/>
    <x v="12"/>
    <s v="- No Location -"/>
    <s v="Doreen Knaupp"/>
  </r>
  <r>
    <s v="5000 - Salaries &amp; Wages"/>
    <s v="Journal"/>
    <x v="46"/>
    <s v="JE892"/>
    <m/>
    <x v="4167"/>
    <n v="76.319999999999993"/>
    <m/>
    <s v="Mt Holly Schools"/>
    <x v="15"/>
    <s v="- No Location -"/>
    <s v="Bonnie Sheipe-Warthen"/>
  </r>
  <r>
    <s v="5000 - Salaries &amp; Wages"/>
    <s v="Journal"/>
    <x v="46"/>
    <s v="JE892"/>
    <m/>
    <x v="4326"/>
    <n v="1007"/>
    <m/>
    <s v="HS - Head Start"/>
    <x v="12"/>
    <s v="- No Location -"/>
    <s v="Ashley Cummings"/>
  </r>
  <r>
    <s v="5000 - Salaries &amp; Wages"/>
    <s v="Journal"/>
    <x v="46"/>
    <s v="JE892"/>
    <m/>
    <x v="4327"/>
    <n v="1383.75"/>
    <m/>
    <s v="HS - Head Start"/>
    <x v="12"/>
    <s v="- No Location -"/>
    <s v="Alicia Shaw"/>
  </r>
  <r>
    <s v="5000 - Salaries &amp; Wages"/>
    <s v="Journal"/>
    <x v="46"/>
    <s v="JE892"/>
    <m/>
    <x v="4328"/>
    <n v="624"/>
    <m/>
    <s v="HS - Head Start"/>
    <x v="12"/>
    <s v="- No Location -"/>
    <s v="Samaka Empson"/>
  </r>
  <r>
    <s v="5000 - Salaries &amp; Wages"/>
    <s v="Journal"/>
    <x v="46"/>
    <s v="JE892"/>
    <m/>
    <x v="4179"/>
    <n v="228.4"/>
    <m/>
    <s v="CCR&amp;R - Child Care Resource &amp; Referral"/>
    <x v="18"/>
    <s v="Admin Office"/>
    <s v="Janessa Rivera"/>
  </r>
  <r>
    <s v="5000 - Salaries &amp; Wages"/>
    <s v="Journal"/>
    <x v="46"/>
    <s v="JE892"/>
    <m/>
    <x v="4244"/>
    <n v="318.52999999999997"/>
    <m/>
    <s v="USF - Universal Service Fund"/>
    <x v="9"/>
    <s v="- No Location -"/>
    <s v="Constance Pritchett"/>
  </r>
  <r>
    <s v="5000 - Salaries &amp; Wages"/>
    <s v="Journal"/>
    <x v="46"/>
    <s v="JE892"/>
    <m/>
    <x v="4329"/>
    <n v="1809.01"/>
    <m/>
    <s v="CCR&amp;R - Child Care Resource &amp; Referral"/>
    <x v="27"/>
    <s v="- No Location -"/>
    <s v="Kristin Mayes"/>
  </r>
  <r>
    <s v="5000 - Salaries &amp; Wages"/>
    <s v="Journal"/>
    <x v="46"/>
    <s v="JE892"/>
    <m/>
    <x v="4330"/>
    <n v="2115.39"/>
    <m/>
    <s v="CCR&amp;R - Child Care Resource &amp; Referral"/>
    <x v="27"/>
    <s v="- No Location -"/>
    <s v="Kathryn Simone"/>
  </r>
  <r>
    <s v="5000 - Salaries &amp; Wages"/>
    <s v="Journal"/>
    <x v="46"/>
    <s v="JE892"/>
    <m/>
    <x v="4331"/>
    <n v="927.55"/>
    <m/>
    <s v="CCR&amp;R - Child Care Resource &amp; Referral"/>
    <x v="28"/>
    <s v="- No Location -"/>
    <s v="Margo Johnson"/>
  </r>
  <r>
    <s v="5000 - Salaries &amp; Wages"/>
    <s v="Journal"/>
    <x v="46"/>
    <s v="JE892"/>
    <m/>
    <x v="4269"/>
    <n v="1183.51"/>
    <m/>
    <s v="HS - Head Start"/>
    <x v="12"/>
    <s v="- No Location -"/>
    <s v="Patricia Goldwire"/>
  </r>
  <r>
    <s v="5000 - Salaries &amp; Wages"/>
    <s v="Journal"/>
    <x v="46"/>
    <s v="JE892"/>
    <m/>
    <x v="4332"/>
    <n v="433.63"/>
    <m/>
    <s v="HS - Head Start"/>
    <x v="12"/>
    <s v="Admin Office"/>
    <s v="Michelle Hewitt"/>
  </r>
  <r>
    <s v="5000 - Salaries &amp; Wages"/>
    <s v="Journal"/>
    <x v="46"/>
    <s v="JE892"/>
    <m/>
    <x v="4247"/>
    <n v="1093.3499999999999"/>
    <m/>
    <s v="HS - Head Start"/>
    <x v="12"/>
    <s v="- No Location -"/>
    <s v="ISATA BAH"/>
  </r>
  <r>
    <s v="5000 - Salaries &amp; Wages"/>
    <s v="Journal"/>
    <x v="46"/>
    <s v="JE892"/>
    <m/>
    <x v="4333"/>
    <n v="843"/>
    <m/>
    <s v="HS - Head Start"/>
    <x v="12"/>
    <s v="- No Location -"/>
    <s v="Cigdem Ozdemir"/>
  </r>
  <r>
    <s v="5000 - Salaries &amp; Wages"/>
    <s v="Journal"/>
    <x v="46"/>
    <s v="JE892"/>
    <m/>
    <x v="4197"/>
    <n v="368.4"/>
    <m/>
    <s v="CSBG - Community Service Block Grant"/>
    <x v="0"/>
    <s v="- No Location -"/>
    <s v="Sheila Hughes"/>
  </r>
  <r>
    <s v="5000 - Salaries &amp; Wages"/>
    <s v="Journal"/>
    <x v="46"/>
    <s v="JE892"/>
    <m/>
    <x v="4334"/>
    <n v="928.28"/>
    <m/>
    <s v="CCR&amp;R - Child Care Resource &amp; Referral"/>
    <x v="28"/>
    <s v="- No Location -"/>
    <s v="DaShaun Davis"/>
  </r>
  <r>
    <s v="5000 - Salaries &amp; Wages"/>
    <s v="Journal"/>
    <x v="46"/>
    <s v="JE892"/>
    <m/>
    <x v="4335"/>
    <n v="1377.92"/>
    <m/>
    <s v="CCR&amp;R - Child Care Resource &amp; Referral"/>
    <x v="30"/>
    <s v="- No Location -"/>
    <s v="Christine Morrison"/>
  </r>
  <r>
    <s v="5000 - Salaries &amp; Wages"/>
    <s v="Journal"/>
    <x v="46"/>
    <s v="JE892"/>
    <m/>
    <x v="4336"/>
    <n v="988"/>
    <m/>
    <s v="HS - Head Start"/>
    <x v="12"/>
    <s v="- No Location -"/>
    <s v="Robert Pallante"/>
  </r>
  <r>
    <s v="5000 - Salaries &amp; Wages"/>
    <s v="Journal"/>
    <x v="46"/>
    <s v="JE892"/>
    <m/>
    <x v="4245"/>
    <n v="536.53"/>
    <m/>
    <s v="LiHeap - Low Income Home Energy Assistance Program"/>
    <x v="2"/>
    <s v="- No Location -"/>
    <s v="Kayla Black"/>
  </r>
  <r>
    <s v="5000 - Salaries &amp; Wages"/>
    <s v="Journal"/>
    <x v="46"/>
    <s v="JE892"/>
    <m/>
    <x v="4337"/>
    <n v="1392.99"/>
    <m/>
    <s v="HS - Head Start"/>
    <x v="12"/>
    <s v="- No Location -"/>
    <s v="Megan Rodrigues"/>
  </r>
  <r>
    <s v="5000 - Salaries &amp; Wages"/>
    <s v="Journal"/>
    <x v="46"/>
    <s v="JE892"/>
    <m/>
    <x v="4338"/>
    <n v="635.04"/>
    <m/>
    <s v="HS - Head Start"/>
    <x v="12"/>
    <s v="- No Location -"/>
    <s v="Syrena Moss"/>
  </r>
  <r>
    <s v="5000 - Salaries &amp; Wages"/>
    <s v="Journal"/>
    <x v="46"/>
    <s v="JE892"/>
    <m/>
    <x v="4251"/>
    <n v="789.6"/>
    <m/>
    <s v="CCR&amp;R - Child Care Resource &amp; Referral"/>
    <x v="18"/>
    <s v="Admin Office"/>
    <s v="Amie Sharer"/>
  </r>
  <r>
    <s v="5000 - Salaries &amp; Wages"/>
    <s v="Journal"/>
    <x v="46"/>
    <s v="JE892"/>
    <m/>
    <x v="4337"/>
    <n v="1186.6300000000001"/>
    <m/>
    <s v="Edgewater Park"/>
    <x v="29"/>
    <s v="- No Location -"/>
    <s v="Megan Rodrigues"/>
  </r>
  <r>
    <s v="5000 - Salaries &amp; Wages"/>
    <s v="Journal"/>
    <x v="46"/>
    <s v="JE892"/>
    <m/>
    <x v="4339"/>
    <n v="830.44"/>
    <m/>
    <s v="HS - Head Start"/>
    <x v="12"/>
    <s v="- No Location -"/>
    <s v="Marie Toussaint -Fontus"/>
  </r>
  <r>
    <s v="5000 - Salaries &amp; Wages"/>
    <s v="Journal"/>
    <x v="46"/>
    <s v="JE892"/>
    <m/>
    <x v="4340"/>
    <n v="1527.17"/>
    <m/>
    <s v="HS - Head Start"/>
    <x v="12"/>
    <s v="- No Location -"/>
    <s v="Lynn Orangers"/>
  </r>
  <r>
    <s v="5000 - Salaries &amp; Wages"/>
    <s v="Journal"/>
    <x v="46"/>
    <s v="JE892"/>
    <m/>
    <x v="4181"/>
    <n v="364.62"/>
    <m/>
    <s v="CCR&amp;R - Child Care Resource &amp; Referral"/>
    <x v="18"/>
    <s v="Admin Office"/>
    <s v="Gary Mease"/>
  </r>
  <r>
    <s v="5000 - Salaries &amp; Wages"/>
    <s v="Journal"/>
    <x v="46"/>
    <s v="JE892"/>
    <m/>
    <x v="4341"/>
    <n v="1454.39"/>
    <m/>
    <s v="HF - Healthy Families"/>
    <x v="5"/>
    <s v="- No Location -"/>
    <s v="Bridgett Pollard"/>
  </r>
  <r>
    <s v="5000 - Salaries &amp; Wages"/>
    <s v="Journal"/>
    <x v="46"/>
    <s v="JE892"/>
    <m/>
    <x v="4267"/>
    <n v="1003.91"/>
    <m/>
    <s v="CCR&amp;R - Child Care Resource &amp; Referral"/>
    <x v="30"/>
    <s v="- No Location -"/>
    <s v="Sue Fenick"/>
  </r>
  <r>
    <s v="5000 - Salaries &amp; Wages"/>
    <s v="Journal"/>
    <x v="46"/>
    <s v="JE892"/>
    <m/>
    <x v="4342"/>
    <n v="1349.95"/>
    <m/>
    <s v="HS - Head Start"/>
    <x v="12"/>
    <s v="- No Location -"/>
    <s v="DeAnna Reid-Harden"/>
  </r>
  <r>
    <s v="5000 - Salaries &amp; Wages"/>
    <s v="Journal"/>
    <x v="46"/>
    <s v="JE892"/>
    <m/>
    <x v="4343"/>
    <n v="936.03"/>
    <m/>
    <s v="CCFP - Child Care Food Program"/>
    <x v="24"/>
    <s v="- No Location -"/>
    <s v="William Carson"/>
  </r>
  <r>
    <s v="5000 - Salaries &amp; Wages"/>
    <s v="Journal"/>
    <x v="46"/>
    <s v="JE892"/>
    <m/>
    <x v="4240"/>
    <n v="530.1"/>
    <m/>
    <s v="Mt Holly Schools"/>
    <x v="15"/>
    <s v="- No Location -"/>
    <s v="Christiana Buffett"/>
  </r>
  <r>
    <s v="5000 - Salaries &amp; Wages"/>
    <s v="Journal"/>
    <x v="46"/>
    <s v="JE892"/>
    <m/>
    <x v="4344"/>
    <n v="856.7"/>
    <m/>
    <s v="HS - Head Start"/>
    <x v="12"/>
    <s v="- No Location -"/>
    <s v="Regina McCall"/>
  </r>
  <r>
    <s v="5000 - Salaries &amp; Wages"/>
    <s v="Journal"/>
    <x v="46"/>
    <s v="JE892"/>
    <m/>
    <x v="4251"/>
    <n v="974.31"/>
    <m/>
    <s v="HS - Head Start"/>
    <x v="12"/>
    <s v="Admin Office"/>
    <s v="Amie Sharer"/>
  </r>
  <r>
    <s v="5000 - Salaries &amp; Wages"/>
    <s v="Journal"/>
    <x v="46"/>
    <s v="JE892"/>
    <m/>
    <x v="4345"/>
    <n v="854.87"/>
    <m/>
    <s v="HS - Head Start"/>
    <x v="12"/>
    <s v="- No Location -"/>
    <s v="May Elkady"/>
  </r>
  <r>
    <s v="5000 - Salaries &amp; Wages"/>
    <s v="Journal"/>
    <x v="46"/>
    <s v="JE892"/>
    <m/>
    <x v="4171"/>
    <n v="2423.0700000000002"/>
    <m/>
    <s v="HS - Head Start"/>
    <x v="12"/>
    <s v="- No Location -"/>
    <s v="LOIS BOND"/>
  </r>
  <r>
    <s v="5000 - Salaries &amp; Wages"/>
    <s v="Journal"/>
    <x v="46"/>
    <s v="JE892"/>
    <m/>
    <x v="4178"/>
    <n v="303.91000000000003"/>
    <m/>
    <s v="CCR&amp;R - Child Care Resource &amp; Referral"/>
    <x v="18"/>
    <s v="Admin Office"/>
    <s v="Greta Peterson"/>
  </r>
  <r>
    <s v="5000 - Salaries &amp; Wages"/>
    <s v="Journal"/>
    <x v="46"/>
    <s v="JE892"/>
    <m/>
    <x v="4251"/>
    <n v="57.91"/>
    <m/>
    <s v="CCYC - Community Council of Young Children"/>
    <x v="22"/>
    <s v="Admin Office"/>
    <s v="Amie Sharer"/>
  </r>
  <r>
    <s v="5000 - Salaries &amp; Wages"/>
    <s v="Journal"/>
    <x v="46"/>
    <s v="JE892"/>
    <m/>
    <x v="4346"/>
    <n v="1257.24"/>
    <m/>
    <s v="EHS - Early Head Start"/>
    <x v="6"/>
    <s v="- No Location -"/>
    <s v="Ayanna Martin"/>
  </r>
  <r>
    <s v="5000 - Salaries &amp; Wages"/>
    <s v="Journal"/>
    <x v="46"/>
    <s v="JE892"/>
    <m/>
    <x v="4347"/>
    <n v="860.98"/>
    <m/>
    <s v="HS - Head Start"/>
    <x v="12"/>
    <s v="- No Location -"/>
    <s v="Jennifer Elder"/>
  </r>
  <r>
    <s v="5000 - Salaries &amp; Wages"/>
    <s v="Journal"/>
    <x v="46"/>
    <s v="JE892"/>
    <m/>
    <x v="4200"/>
    <n v="88.85"/>
    <m/>
    <s v="CSBG - Community Service Block Grant"/>
    <x v="17"/>
    <s v="Admin Office"/>
    <s v="Francine Taylor"/>
  </r>
  <r>
    <s v="5000 - Salaries &amp; Wages"/>
    <s v="Journal"/>
    <x v="46"/>
    <s v="JE892"/>
    <m/>
    <x v="4348"/>
    <n v="860.97"/>
    <m/>
    <s v="EHS - Early Head Start"/>
    <x v="6"/>
    <s v="- No Location -"/>
    <s v="Amylir Torres"/>
  </r>
  <r>
    <s v="5000 - Salaries &amp; Wages"/>
    <s v="Journal"/>
    <x v="46"/>
    <s v="JE892"/>
    <m/>
    <x v="4168"/>
    <n v="1221.24"/>
    <m/>
    <s v="HS - Head Start"/>
    <x v="12"/>
    <s v="Admin Office"/>
    <s v="Sharon Forman"/>
  </r>
  <r>
    <s v="5000 - Salaries &amp; Wages"/>
    <s v="Journal"/>
    <x v="46"/>
    <s v="JE892"/>
    <m/>
    <x v="4179"/>
    <n v="264.20999999999998"/>
    <m/>
    <s v="USF - Universal Service Fund"/>
    <x v="9"/>
    <s v="Admin Office"/>
    <s v="Janessa Rivera"/>
  </r>
  <r>
    <s v="5000 - Salaries &amp; Wages"/>
    <s v="Journal"/>
    <x v="46"/>
    <s v="JE892"/>
    <m/>
    <x v="4310"/>
    <n v="10.88"/>
    <m/>
    <s v="HF - Healthy Families"/>
    <x v="21"/>
    <s v="Admin Office"/>
    <s v="Robert Mayfield"/>
  </r>
  <r>
    <s v="5000 - Salaries &amp; Wages"/>
    <s v="Journal"/>
    <x v="47"/>
    <s v="JE908"/>
    <m/>
    <x v="4349"/>
    <n v="2535.41"/>
    <m/>
    <s v="CSBG - Community Service Block Grant"/>
    <x v="17"/>
    <s v="- No Location -"/>
    <m/>
  </r>
  <r>
    <s v="5000 - Salaries &amp; Wages"/>
    <s v="Journal"/>
    <x v="47"/>
    <s v="JE908"/>
    <m/>
    <x v="4349"/>
    <n v="2087.6999999999998"/>
    <m/>
    <s v="CCYC - Community Council of Young Children"/>
    <x v="22"/>
    <s v="- No Location -"/>
    <m/>
  </r>
  <r>
    <s v="5000 - Salaries &amp; Wages"/>
    <s v="Journal"/>
    <x v="47"/>
    <s v="JE908"/>
    <m/>
    <x v="4349"/>
    <n v="1687.85"/>
    <m/>
    <s v="HPRP2 - Homeless Prevention Rapid Rehousing"/>
    <x v="8"/>
    <s v="- No Location -"/>
    <m/>
  </r>
  <r>
    <s v="5000 - Salaries &amp; Wages"/>
    <s v="Journal"/>
    <x v="47"/>
    <s v="JE908"/>
    <m/>
    <x v="4349"/>
    <n v="3903.47"/>
    <m/>
    <s v="HF - Healthy Families"/>
    <x v="4"/>
    <s v="- No Location -"/>
    <m/>
  </r>
  <r>
    <s v="5000 - Salaries &amp; Wages"/>
    <s v="Journal"/>
    <x v="47"/>
    <s v="JE908"/>
    <m/>
    <x v="4349"/>
    <n v="247.97"/>
    <m/>
    <s v="HF - Healthy Families"/>
    <x v="21"/>
    <s v="- No Location -"/>
    <m/>
  </r>
  <r>
    <s v="5000 - Salaries &amp; Wages"/>
    <s v="Journal"/>
    <x v="47"/>
    <s v="JE908"/>
    <m/>
    <x v="4349"/>
    <n v="7535.4"/>
    <m/>
    <s v="CCR&amp;R - Child Care Resource &amp; Referral"/>
    <x v="27"/>
    <s v="- No Location -"/>
    <m/>
  </r>
  <r>
    <s v="5000 - Salaries &amp; Wages"/>
    <s v="Journal"/>
    <x v="47"/>
    <s v="JE908"/>
    <m/>
    <x v="4349"/>
    <n v="4166.34"/>
    <m/>
    <s v="Mt Holly Schools"/>
    <x v="15"/>
    <s v="- No Location -"/>
    <m/>
  </r>
  <r>
    <s v="5000 - Salaries &amp; Wages"/>
    <s v="Journal"/>
    <x v="47"/>
    <s v="JE908"/>
    <m/>
    <x v="4349"/>
    <n v="2759.42"/>
    <m/>
    <s v="USF - Universal Service Fund"/>
    <x v="9"/>
    <s v="- No Location -"/>
    <m/>
  </r>
  <r>
    <s v="5000 - Salaries &amp; Wages"/>
    <s v="Journal"/>
    <x v="47"/>
    <s v="JE908"/>
    <m/>
    <x v="4349"/>
    <n v="7607.41"/>
    <m/>
    <s v="CSBG - Community Service Block Grant"/>
    <x v="0"/>
    <s v="- No Location -"/>
    <m/>
  </r>
  <r>
    <s v="5000 - Salaries &amp; Wages"/>
    <s v="Journal"/>
    <x v="47"/>
    <s v="JE908"/>
    <m/>
    <x v="4349"/>
    <n v="7263.27"/>
    <m/>
    <s v="CCFP - Child Care Food Program"/>
    <x v="24"/>
    <s v="- No Location -"/>
    <m/>
  </r>
  <r>
    <s v="5000 - Salaries &amp; Wages"/>
    <s v="Journal"/>
    <x v="47"/>
    <s v="JE908"/>
    <m/>
    <x v="4349"/>
    <n v="7846.96"/>
    <m/>
    <s v="HF - Healthy Families"/>
    <x v="5"/>
    <s v="- No Location -"/>
    <m/>
  </r>
  <r>
    <s v="5000 - Salaries &amp; Wages"/>
    <s v="Journal"/>
    <x v="47"/>
    <s v="JE908"/>
    <m/>
    <x v="4349"/>
    <n v="3374.18"/>
    <m/>
    <s v="CCR&amp;R - Child Care Resource &amp; Referral"/>
    <x v="18"/>
    <s v="- No Location -"/>
    <m/>
  </r>
  <r>
    <s v="5000 - Salaries &amp; Wages"/>
    <s v="Journal"/>
    <x v="47"/>
    <s v="JE908"/>
    <m/>
    <x v="4349"/>
    <n v="5149.2700000000004"/>
    <m/>
    <s v="Edgewater Park"/>
    <x v="29"/>
    <s v="- No Location -"/>
    <m/>
  </r>
  <r>
    <s v="5000 - Salaries &amp; Wages"/>
    <s v="Journal"/>
    <x v="47"/>
    <s v="JE908"/>
    <m/>
    <x v="4349"/>
    <n v="120863.53"/>
    <m/>
    <s v="HS - Head Start"/>
    <x v="12"/>
    <s v="- No Location -"/>
    <m/>
  </r>
  <r>
    <s v="5000 - Salaries &amp; Wages"/>
    <s v="Journal"/>
    <x v="47"/>
    <s v="JE908"/>
    <m/>
    <x v="4349"/>
    <n v="23163.759999999998"/>
    <m/>
    <s v="CCR&amp;R - Child Care Resource &amp; Referral"/>
    <x v="28"/>
    <s v="- No Location -"/>
    <m/>
  </r>
  <r>
    <s v="5000 - Salaries &amp; Wages"/>
    <s v="Journal"/>
    <x v="47"/>
    <s v="JE908"/>
    <m/>
    <x v="4349"/>
    <n v="3302.72"/>
    <m/>
    <s v="CCR&amp;R - Child Care Resource &amp; Referral"/>
    <x v="30"/>
    <s v="- No Location -"/>
    <m/>
  </r>
  <r>
    <s v="5000 - Salaries &amp; Wages"/>
    <s v="Journal"/>
    <x v="47"/>
    <s v="JE908"/>
    <m/>
    <x v="4349"/>
    <n v="4598.99"/>
    <m/>
    <s v="LiHeap - Low Income Home Energy Assistance Program"/>
    <x v="2"/>
    <s v="- No Location -"/>
    <m/>
  </r>
  <r>
    <s v="5000 - Salaries &amp; Wages"/>
    <s v="Journal"/>
    <x v="47"/>
    <s v="JE908"/>
    <m/>
    <x v="4349"/>
    <n v="16931.96"/>
    <m/>
    <s v="EHS - Early Head Start"/>
    <x v="6"/>
    <s v="- No Location -"/>
    <m/>
  </r>
  <r>
    <s v="5000 - Salaries &amp; Wages"/>
    <s v="Journal"/>
    <x v="48"/>
    <s v="JE1107"/>
    <m/>
    <x v="4350"/>
    <m/>
    <n v="62.77"/>
    <s v="Edgewater Park"/>
    <x v="29"/>
    <s v="Admin Office"/>
    <s v="Gary Mease"/>
  </r>
  <r>
    <s v="5000 - Salaries &amp; Wages"/>
    <s v="Journal"/>
    <x v="48"/>
    <s v="JE1105"/>
    <m/>
    <x v="4351"/>
    <m/>
    <n v="1692"/>
    <s v="CCR&amp;R - Child Care Resource &amp; Referral"/>
    <x v="27"/>
    <s v="- No Location -"/>
    <s v="Kristin Mayes"/>
  </r>
  <r>
    <s v="5000 - Salaries &amp; Wages"/>
    <s v="Journal"/>
    <x v="48"/>
    <s v="JE1104"/>
    <m/>
    <x v="4352"/>
    <n v="1463.38"/>
    <m/>
    <s v="CCR&amp;R - Child Care Resource &amp; Referral"/>
    <x v="28"/>
    <s v="- No Location -"/>
    <s v="Shellinda Hardie"/>
  </r>
  <r>
    <s v="5000 - Salaries &amp; Wages"/>
    <s v="Journal"/>
    <x v="48"/>
    <s v="JE1105"/>
    <m/>
    <x v="4353"/>
    <m/>
    <n v="378.3"/>
    <s v="CCR&amp;R - Child Care Resource &amp; Referral"/>
    <x v="28"/>
    <s v="- No Location -"/>
    <s v="Kathryn Magauran"/>
  </r>
  <r>
    <s v="5000 - Salaries &amp; Wages"/>
    <s v="Journal"/>
    <x v="48"/>
    <s v="JE1106"/>
    <m/>
    <x v="4354"/>
    <n v="1201.53"/>
    <m/>
    <s v="CCR&amp;R - Child Care Resource &amp; Referral"/>
    <x v="28"/>
    <s v="- No Location -"/>
    <s v="Kathleen Moreland"/>
  </r>
  <r>
    <s v="5000 - Salaries &amp; Wages"/>
    <s v="Journal"/>
    <x v="48"/>
    <s v="JE1103"/>
    <m/>
    <x v="4355"/>
    <m/>
    <n v="1347.63"/>
    <s v="CCR&amp;R - Child Care Resource &amp; Referral"/>
    <x v="30"/>
    <s v="- No Location -"/>
    <s v="Christine Morrison"/>
  </r>
  <r>
    <s v="5000 - Salaries &amp; Wages"/>
    <s v="Journal"/>
    <x v="48"/>
    <s v="JE1100"/>
    <m/>
    <x v="4356"/>
    <n v="144.32"/>
    <m/>
    <s v="CCR&amp;R - Child Care Resource &amp; Referral"/>
    <x v="30"/>
    <s v="- No Location -"/>
    <s v="Vivyan Saloka"/>
  </r>
  <r>
    <s v="5000 - Salaries &amp; Wages"/>
    <s v="Journal"/>
    <x v="48"/>
    <s v="JE1104"/>
    <m/>
    <x v="4357"/>
    <n v="1345.5"/>
    <m/>
    <s v="HS - Head Start"/>
    <x v="12"/>
    <s v="- No Location -"/>
    <s v="Jennifer Carley-Price"/>
  </r>
  <r>
    <s v="5000 - Salaries &amp; Wages"/>
    <s v="Journal"/>
    <x v="48"/>
    <s v="JE1105"/>
    <m/>
    <x v="4358"/>
    <m/>
    <n v="1557.71"/>
    <s v="HS - Head Start"/>
    <x v="12"/>
    <s v="- No Location -"/>
    <s v="Kristen Furniss"/>
  </r>
  <r>
    <s v="5000 - Salaries &amp; Wages"/>
    <s v="Journal"/>
    <x v="48"/>
    <s v="JE1105"/>
    <m/>
    <x v="4359"/>
    <m/>
    <n v="974.76"/>
    <s v="HS - Head Start"/>
    <x v="12"/>
    <s v="Admin Office"/>
    <s v="Francine Taylor"/>
  </r>
  <r>
    <s v="5000 - Salaries &amp; Wages"/>
    <s v="Journal"/>
    <x v="48"/>
    <s v="JE1105"/>
    <m/>
    <x v="4360"/>
    <m/>
    <n v="57"/>
    <s v="HS - Head Start"/>
    <x v="12"/>
    <s v="- No Location -"/>
    <s v="Destiny Franklin"/>
  </r>
  <r>
    <s v="5000 - Salaries &amp; Wages"/>
    <s v="Journal"/>
    <x v="48"/>
    <s v="JE1103"/>
    <m/>
    <x v="4361"/>
    <m/>
    <n v="849"/>
    <s v="HS - Head Start"/>
    <x v="12"/>
    <s v="- No Location -"/>
    <s v="Marwah Rabeeah"/>
  </r>
  <r>
    <s v="5000 - Salaries &amp; Wages"/>
    <s v="Journal"/>
    <x v="48"/>
    <s v="JE1103"/>
    <m/>
    <x v="4362"/>
    <m/>
    <n v="768"/>
    <s v="HS - Head Start"/>
    <x v="12"/>
    <s v="- No Location -"/>
    <s v="Louthel Tucker"/>
  </r>
  <r>
    <s v="5000 - Salaries &amp; Wages"/>
    <s v="Journal"/>
    <x v="48"/>
    <s v="JE1103"/>
    <m/>
    <x v="4363"/>
    <m/>
    <n v="843"/>
    <s v="HS - Head Start"/>
    <x v="12"/>
    <s v="- No Location -"/>
    <s v="Donna Wilbur"/>
  </r>
  <r>
    <s v="5000 - Salaries &amp; Wages"/>
    <s v="Journal"/>
    <x v="48"/>
    <s v="JE1110"/>
    <m/>
    <x v="4364"/>
    <n v="843"/>
    <m/>
    <s v="HS - Head Start"/>
    <x v="12"/>
    <s v="- No Location -"/>
    <s v="Saliha Yanik"/>
  </r>
  <r>
    <s v="5000 - Salaries &amp; Wages"/>
    <s v="Journal"/>
    <x v="48"/>
    <s v="JE1110"/>
    <m/>
    <x v="4365"/>
    <n v="196.59"/>
    <m/>
    <s v="HS - Head Start"/>
    <x v="12"/>
    <s v="- No Location -"/>
    <s v="Robert Mayfield"/>
  </r>
  <r>
    <s v="5000 - Salaries &amp; Wages"/>
    <s v="Journal"/>
    <x v="48"/>
    <s v="JE1108"/>
    <m/>
    <x v="4366"/>
    <n v="1221.23"/>
    <m/>
    <s v="HS - Head Start"/>
    <x v="12"/>
    <s v="Admin Office"/>
    <s v="Sharon Forman"/>
  </r>
  <r>
    <s v="5000 - Salaries &amp; Wages"/>
    <s v="Journal"/>
    <x v="48"/>
    <s v="JE1106"/>
    <m/>
    <x v="4367"/>
    <n v="1339.5"/>
    <m/>
    <s v="HS - Head Start"/>
    <x v="12"/>
    <s v="- No Location -"/>
    <s v="Tugce Ozel"/>
  </r>
  <r>
    <s v="5000 - Salaries &amp; Wages"/>
    <s v="Journal"/>
    <x v="48"/>
    <s v="JE1106"/>
    <m/>
    <x v="4368"/>
    <n v="962"/>
    <m/>
    <s v="HS - Head Start"/>
    <x v="12"/>
    <s v="- No Location -"/>
    <s v="Ruth Amankona"/>
  </r>
  <r>
    <s v="5000 - Salaries &amp; Wages"/>
    <s v="Journal"/>
    <x v="48"/>
    <s v="JE1106"/>
    <m/>
    <x v="4369"/>
    <n v="1216"/>
    <m/>
    <s v="HS - Head Start"/>
    <x v="12"/>
    <s v="- No Location -"/>
    <s v="Jenna Orfe"/>
  </r>
  <r>
    <s v="5000 - Salaries &amp; Wages"/>
    <s v="Journal"/>
    <x v="48"/>
    <s v="JE1099"/>
    <m/>
    <x v="4370"/>
    <n v="18.239999999999998"/>
    <m/>
    <s v="HS - Head Start"/>
    <x v="12"/>
    <s v="- No Location -"/>
    <s v="Rita Jenkins"/>
  </r>
  <r>
    <s v="5000 - Salaries &amp; Wages"/>
    <s v="Journal"/>
    <x v="48"/>
    <s v="JE1107"/>
    <m/>
    <x v="4371"/>
    <m/>
    <n v="855"/>
    <s v="HS - Head Start"/>
    <x v="12"/>
    <s v="- No Location -"/>
    <s v="Carol Brown"/>
  </r>
  <r>
    <s v="5000 - Salaries &amp; Wages"/>
    <s v="Journal"/>
    <x v="48"/>
    <s v="JE1100"/>
    <m/>
    <x v="4372"/>
    <n v="160.38"/>
    <m/>
    <s v="HS - Head Start"/>
    <x v="12"/>
    <s v="- No Location -"/>
    <s v="Jennifer Elder"/>
  </r>
  <r>
    <s v="5000 - Salaries &amp; Wages"/>
    <s v="Journal"/>
    <x v="48"/>
    <s v="JE1101"/>
    <m/>
    <x v="4373"/>
    <n v="41.23"/>
    <m/>
    <s v="HS - Head Start"/>
    <x v="12"/>
    <s v="Admin Office"/>
    <s v="Elayne Schermerhorn"/>
  </r>
  <r>
    <s v="5000 - Salaries &amp; Wages"/>
    <s v="Journal"/>
    <x v="48"/>
    <s v="JE1104"/>
    <m/>
    <x v="4374"/>
    <n v="1125.8399999999999"/>
    <m/>
    <s v="HPRP2 - Homeless Prevention Rapid Rehousing"/>
    <x v="8"/>
    <s v="- No Location -"/>
    <s v="Melonie Vazquez"/>
  </r>
  <r>
    <s v="5000 - Salaries &amp; Wages"/>
    <s v="Journal"/>
    <x v="48"/>
    <s v="JE1100"/>
    <m/>
    <x v="4375"/>
    <n v="10.62"/>
    <m/>
    <s v="HPRP2 - Homeless Prevention Rapid Rehousing"/>
    <x v="8"/>
    <s v="- No Location -"/>
    <s v="Rovenna Overton"/>
  </r>
  <r>
    <s v="5000 - Salaries &amp; Wages"/>
    <s v="Journal"/>
    <x v="48"/>
    <s v="JE1101"/>
    <m/>
    <x v="4376"/>
    <n v="10.62"/>
    <m/>
    <s v="HPRP2 - Homeless Prevention Rapid Rehousing"/>
    <x v="8"/>
    <s v="- No Location -"/>
    <s v="Rovenna Overton"/>
  </r>
  <r>
    <s v="5000 - Salaries &amp; Wages"/>
    <s v="Journal"/>
    <x v="48"/>
    <s v="JE1098"/>
    <m/>
    <x v="4377"/>
    <n v="40.590000000000003"/>
    <m/>
    <s v="CCFP - Child Care Food Program"/>
    <x v="24"/>
    <s v="Admin Office"/>
    <s v="Gary Mease"/>
  </r>
  <r>
    <s v="5000 - Salaries &amp; Wages"/>
    <s v="Journal"/>
    <x v="48"/>
    <s v="JE1107"/>
    <m/>
    <x v="4350"/>
    <m/>
    <n v="393.25"/>
    <s v="CCFP - Child Care Food Program"/>
    <x v="24"/>
    <s v="Admin Office"/>
    <s v="Gary Mease"/>
  </r>
  <r>
    <s v="5000 - Salaries &amp; Wages"/>
    <s v="Journal"/>
    <x v="48"/>
    <s v="JE1107"/>
    <m/>
    <x v="4378"/>
    <m/>
    <n v="101.54"/>
    <s v="CCFP - Child Care Food Program"/>
    <x v="24"/>
    <s v="Admin Office"/>
    <s v="Francine Taylor"/>
  </r>
  <r>
    <s v="5000 - Salaries &amp; Wages"/>
    <s v="Journal"/>
    <x v="48"/>
    <s v="JE1108"/>
    <m/>
    <x v="4379"/>
    <n v="1197.3599999999999"/>
    <m/>
    <s v="Mt Holly Schools"/>
    <x v="15"/>
    <s v="- No Location -"/>
    <s v="Jennifer Jones"/>
  </r>
  <r>
    <s v="5000 - Salaries &amp; Wages"/>
    <s v="Journal"/>
    <x v="48"/>
    <s v="JE1107"/>
    <m/>
    <x v="4380"/>
    <m/>
    <n v="342.24"/>
    <s v="Mt Holly Schools"/>
    <x v="15"/>
    <s v="- No Location -"/>
    <s v="Rabiah Mohamed-Azam"/>
  </r>
  <r>
    <s v="5000 - Salaries &amp; Wages"/>
    <s v="Journal"/>
    <x v="48"/>
    <s v="JE1101"/>
    <m/>
    <x v="4381"/>
    <n v="1.47"/>
    <m/>
    <s v="Mt Holly Schools"/>
    <x v="15"/>
    <s v="- No Location -"/>
    <s v="LOIS BOND"/>
  </r>
  <r>
    <s v="5000 - Salaries &amp; Wages"/>
    <s v="Journal"/>
    <x v="48"/>
    <s v="JE1097"/>
    <m/>
    <x v="4382"/>
    <n v="179.96"/>
    <m/>
    <s v="LiHeap - Low Income Home Energy Assistance Program"/>
    <x v="2"/>
    <s v="- No Location -"/>
    <s v="Denise Cacalori"/>
  </r>
  <r>
    <s v="5000 - Salaries &amp; Wages"/>
    <s v="Journal"/>
    <x v="48"/>
    <s v="JE1107"/>
    <m/>
    <x v="4383"/>
    <m/>
    <n v="390.98"/>
    <s v="LiHeap - Low Income Home Energy Assistance Program"/>
    <x v="2"/>
    <s v="- No Location -"/>
    <s v="Quamillah Nelson"/>
  </r>
  <r>
    <s v="5000 - Salaries &amp; Wages"/>
    <s v="Journal"/>
    <x v="48"/>
    <s v="JE1104"/>
    <m/>
    <x v="4384"/>
    <n v="75"/>
    <m/>
    <s v="USF - Universal Service Fund"/>
    <x v="9"/>
    <s v="Admin Office"/>
    <s v="Kyle Edwards"/>
  </r>
  <r>
    <s v="5000 - Salaries &amp; Wages"/>
    <s v="Journal"/>
    <x v="48"/>
    <s v="JE1110"/>
    <m/>
    <x v="4385"/>
    <n v="376.83"/>
    <m/>
    <s v="USF - Universal Service Fund"/>
    <x v="9"/>
    <s v="- No Location -"/>
    <s v="Donna Hajzer"/>
  </r>
  <r>
    <s v="5000 - Salaries &amp; Wages"/>
    <s v="Journal"/>
    <x v="48"/>
    <s v="JE1098"/>
    <m/>
    <x v="4386"/>
    <n v="7.49"/>
    <m/>
    <s v="USF - Universal Service Fund"/>
    <x v="9"/>
    <s v="Admin Office"/>
    <s v="Janessa Rivera"/>
  </r>
  <r>
    <s v="5000 - Salaries &amp; Wages"/>
    <s v="Journal"/>
    <x v="48"/>
    <s v="JE1107"/>
    <m/>
    <x v="4387"/>
    <m/>
    <n v="72.400000000000006"/>
    <s v="USF - Universal Service Fund"/>
    <x v="9"/>
    <s v="Admin Office"/>
    <s v="Greta Peterson"/>
  </r>
  <r>
    <s v="5000 - Salaries &amp; Wages"/>
    <s v="Journal"/>
    <x v="48"/>
    <s v="JE1108"/>
    <m/>
    <x v="4388"/>
    <n v="176.08"/>
    <m/>
    <s v="HF - Healthy Families"/>
    <x v="4"/>
    <s v="- No Location -"/>
    <s v="Sheila Hughes"/>
  </r>
  <r>
    <s v="5000 - Salaries &amp; Wages"/>
    <s v="Journal"/>
    <x v="48"/>
    <s v="JE1110"/>
    <m/>
    <x v="4389"/>
    <n v="1026.92"/>
    <m/>
    <s v="CCYC - Community Council of Young Children"/>
    <x v="22"/>
    <s v="Admin Office"/>
    <s v="Janessa Rivera"/>
  </r>
  <r>
    <s v="5000 - Salaries &amp; Wages"/>
    <s v="Journal"/>
    <x v="48"/>
    <s v="JE1106"/>
    <m/>
    <x v="4390"/>
    <n v="1779.56"/>
    <m/>
    <s v="HF - Healthy Families"/>
    <x v="5"/>
    <s v="- No Location -"/>
    <s v="Susan Margolis"/>
  </r>
  <r>
    <s v="5000 - Salaries &amp; Wages"/>
    <s v="Journal"/>
    <x v="48"/>
    <s v="JE1101"/>
    <m/>
    <x v="4391"/>
    <n v="152.08000000000001"/>
    <m/>
    <s v="HF - Healthy Families"/>
    <x v="5"/>
    <s v="- No Location -"/>
    <s v="Susan Margolis"/>
  </r>
  <r>
    <s v="5000 - Salaries &amp; Wages"/>
    <s v="Journal"/>
    <x v="48"/>
    <s v="JE1108"/>
    <m/>
    <x v="4392"/>
    <n v="499.89"/>
    <m/>
    <s v="CSBG - Community Service Block Grant"/>
    <x v="0"/>
    <s v="- No Location -"/>
    <s v="Rovenna Overton"/>
  </r>
  <r>
    <s v="5000 - Salaries &amp; Wages"/>
    <s v="Journal"/>
    <x v="48"/>
    <s v="JE1098"/>
    <m/>
    <x v="4393"/>
    <n v="4.1500000000000004"/>
    <m/>
    <s v="CSBG - Community Service Block Grant"/>
    <x v="0"/>
    <s v="Admin Office"/>
    <s v="Francine Taylor"/>
  </r>
  <r>
    <s v="5000 - Salaries &amp; Wages"/>
    <s v="Journal"/>
    <x v="48"/>
    <s v="JE1107"/>
    <m/>
    <x v="4394"/>
    <m/>
    <n v="485.19"/>
    <s v="CSBG - Community Service Block Grant"/>
    <x v="0"/>
    <s v="- No Location -"/>
    <s v="Rovenna Overton"/>
  </r>
  <r>
    <s v="5000 - Salaries &amp; Wages"/>
    <s v="Journal"/>
    <x v="48"/>
    <s v="JE1104"/>
    <m/>
    <x v="4395"/>
    <n v="741.58"/>
    <m/>
    <s v="EHS - Early Head Start"/>
    <x v="6"/>
    <s v="- No Location -"/>
    <s v="Lucy Couvertier"/>
  </r>
  <r>
    <s v="5000 - Salaries &amp; Wages"/>
    <s v="Journal"/>
    <x v="48"/>
    <s v="JE1097"/>
    <m/>
    <x v="4396"/>
    <n v="4.55"/>
    <m/>
    <s v="EHS - Early Head Start"/>
    <x v="6"/>
    <s v="- No Location -"/>
    <s v="Denise Klein"/>
  </r>
  <r>
    <s v="5000 - Salaries &amp; Wages"/>
    <s v="Journal"/>
    <x v="48"/>
    <s v="JE1107"/>
    <m/>
    <x v="4397"/>
    <m/>
    <n v="759.08"/>
    <s v="EHS - Early Head Start"/>
    <x v="6"/>
    <s v="- No Location -"/>
    <s v="Amylir Torres"/>
  </r>
  <r>
    <s v="5000 - Salaries &amp; Wages"/>
    <s v="Journal"/>
    <x v="48"/>
    <s v="JE1100"/>
    <m/>
    <x v="4398"/>
    <n v="83.92"/>
    <m/>
    <s v="EHS - Early Head Start"/>
    <x v="6"/>
    <s v="- No Location -"/>
    <s v="Amylir Torres"/>
  </r>
  <r>
    <s v="5000 - Salaries &amp; Wages"/>
    <s v="Journal"/>
    <x v="48"/>
    <s v="JE1097"/>
    <m/>
    <x v="4399"/>
    <n v="158.54"/>
    <m/>
    <s v="CCR&amp;R - Child Care Resource &amp; Referral"/>
    <x v="27"/>
    <s v="- No Location -"/>
    <s v="Kathryn Simone"/>
  </r>
  <r>
    <s v="5000 - Salaries &amp; Wages"/>
    <s v="Journal"/>
    <x v="48"/>
    <s v="JE1105"/>
    <m/>
    <x v="4400"/>
    <m/>
    <n v="1143.8399999999999"/>
    <s v="CCR&amp;R - Child Care Resource &amp; Referral"/>
    <x v="28"/>
    <s v="- No Location -"/>
    <s v="Rayna Gadsden"/>
  </r>
  <r>
    <s v="5000 - Salaries &amp; Wages"/>
    <s v="Journal"/>
    <x v="48"/>
    <s v="JE1108"/>
    <m/>
    <x v="4401"/>
    <n v="1001.82"/>
    <m/>
    <s v="CCR&amp;R - Child Care Resource &amp; Referral"/>
    <x v="28"/>
    <s v="- No Location -"/>
    <s v="Victoria Reger"/>
  </r>
  <r>
    <s v="5000 - Salaries &amp; Wages"/>
    <s v="Journal"/>
    <x v="48"/>
    <s v="JE1106"/>
    <m/>
    <x v="4402"/>
    <n v="1517.7"/>
    <m/>
    <s v="CCR&amp;R - Child Care Resource &amp; Referral"/>
    <x v="28"/>
    <s v="- No Location -"/>
    <s v="Rayna Gadsden"/>
  </r>
  <r>
    <s v="5000 - Salaries &amp; Wages"/>
    <s v="Journal"/>
    <x v="48"/>
    <s v="JE1106"/>
    <m/>
    <x v="4403"/>
    <n v="1847.24"/>
    <m/>
    <s v="CCR&amp;R - Child Care Resource &amp; Referral"/>
    <x v="28"/>
    <s v="- No Location -"/>
    <s v="Judith Byrne"/>
  </r>
  <r>
    <s v="5000 - Salaries &amp; Wages"/>
    <s v="Journal"/>
    <x v="48"/>
    <s v="JE1098"/>
    <m/>
    <x v="4404"/>
    <n v="72.05"/>
    <m/>
    <s v="CCR&amp;R - Child Care Resource &amp; Referral"/>
    <x v="28"/>
    <s v="- No Location -"/>
    <s v="Ruth Ragin"/>
  </r>
  <r>
    <s v="5000 - Salaries &amp; Wages"/>
    <s v="Journal"/>
    <x v="48"/>
    <s v="JE1098"/>
    <m/>
    <x v="4405"/>
    <n v="342.22"/>
    <m/>
    <s v="CCR&amp;R - Child Care Resource &amp; Referral"/>
    <x v="28"/>
    <s v="- No Location -"/>
    <s v="Heather Coleman"/>
  </r>
  <r>
    <s v="5000 - Salaries &amp; Wages"/>
    <s v="Journal"/>
    <x v="48"/>
    <s v="JE1097"/>
    <m/>
    <x v="4406"/>
    <n v="13.39"/>
    <m/>
    <s v="CCR&amp;R - Child Care Resource &amp; Referral"/>
    <x v="28"/>
    <s v="- No Location -"/>
    <s v="Wanda Fisher"/>
  </r>
  <r>
    <s v="5000 - Salaries &amp; Wages"/>
    <s v="Journal"/>
    <x v="48"/>
    <s v="JE1105"/>
    <m/>
    <x v="4407"/>
    <m/>
    <n v="1286.5999999999999"/>
    <s v="HS - Head Start"/>
    <x v="12"/>
    <s v="- No Location -"/>
    <s v="Tomona Green"/>
  </r>
  <r>
    <s v="5000 - Salaries &amp; Wages"/>
    <s v="Journal"/>
    <x v="48"/>
    <s v="JE1103"/>
    <m/>
    <x v="4408"/>
    <m/>
    <n v="1353.75"/>
    <s v="HS - Head Start"/>
    <x v="12"/>
    <s v="- No Location -"/>
    <s v="Bouchra Benachir"/>
  </r>
  <r>
    <s v="5000 - Salaries &amp; Wages"/>
    <s v="Journal"/>
    <x v="48"/>
    <s v="JE1103"/>
    <m/>
    <x v="4409"/>
    <m/>
    <n v="1078.44"/>
    <s v="HS - Head Start"/>
    <x v="12"/>
    <s v="- No Location -"/>
    <s v="Janet Leonard"/>
  </r>
  <r>
    <s v="5000 - Salaries &amp; Wages"/>
    <s v="Journal"/>
    <x v="48"/>
    <s v="JE1110"/>
    <m/>
    <x v="4410"/>
    <n v="748.44"/>
    <m/>
    <s v="HS - Head Start"/>
    <x v="12"/>
    <s v="Admin Office"/>
    <s v="Greta Peterson"/>
  </r>
  <r>
    <s v="5000 - Salaries &amp; Wages"/>
    <s v="Journal"/>
    <x v="48"/>
    <s v="JE1110"/>
    <m/>
    <x v="4411"/>
    <n v="864"/>
    <m/>
    <s v="HS - Head Start"/>
    <x v="12"/>
    <s v="- No Location -"/>
    <s v="Melissa Oliver-Terrell"/>
  </r>
  <r>
    <s v="5000 - Salaries &amp; Wages"/>
    <s v="Journal"/>
    <x v="48"/>
    <s v="JE1106"/>
    <m/>
    <x v="4412"/>
    <n v="983.5"/>
    <m/>
    <s v="HS - Head Start"/>
    <x v="12"/>
    <s v="- No Location -"/>
    <s v="Courtney Farina"/>
  </r>
  <r>
    <s v="5000 - Salaries &amp; Wages"/>
    <s v="Journal"/>
    <x v="48"/>
    <s v="JE1106"/>
    <m/>
    <x v="4413"/>
    <n v="756"/>
    <m/>
    <s v="HS - Head Start"/>
    <x v="12"/>
    <s v="- No Location -"/>
    <s v="Cigdem Ozdemir"/>
  </r>
  <r>
    <s v="5000 - Salaries &amp; Wages"/>
    <s v="Journal"/>
    <x v="48"/>
    <s v="JE1106"/>
    <m/>
    <x v="4414"/>
    <n v="888"/>
    <m/>
    <s v="HS - Head Start"/>
    <x v="12"/>
    <s v="- No Location -"/>
    <s v="Brittany Barnes"/>
  </r>
  <r>
    <s v="5000 - Salaries &amp; Wages"/>
    <s v="Journal"/>
    <x v="48"/>
    <s v="JE1106"/>
    <m/>
    <x v="4415"/>
    <n v="1425"/>
    <m/>
    <s v="HS - Head Start"/>
    <x v="12"/>
    <s v="- No Location -"/>
    <s v="Karlie Gore"/>
  </r>
  <r>
    <s v="5000 - Salaries &amp; Wages"/>
    <s v="Journal"/>
    <x v="48"/>
    <s v="JE1099"/>
    <m/>
    <x v="4416"/>
    <n v="328.67"/>
    <m/>
    <s v="HS - Head Start"/>
    <x v="12"/>
    <s v="- No Location -"/>
    <s v="Miriam Claudio"/>
  </r>
  <r>
    <s v="5000 - Salaries &amp; Wages"/>
    <s v="Journal"/>
    <x v="48"/>
    <s v="JE1107"/>
    <m/>
    <x v="4417"/>
    <m/>
    <n v="835.73"/>
    <s v="HS - Head Start"/>
    <x v="12"/>
    <s v="- No Location -"/>
    <s v="Tawona Hill"/>
  </r>
  <r>
    <s v="5000 - Salaries &amp; Wages"/>
    <s v="Journal"/>
    <x v="48"/>
    <s v="JE1107"/>
    <m/>
    <x v="4418"/>
    <m/>
    <n v="1332"/>
    <s v="HS - Head Start"/>
    <x v="12"/>
    <s v="- No Location -"/>
    <s v="Jennifer Carley-Price"/>
  </r>
  <r>
    <s v="5000 - Salaries &amp; Wages"/>
    <s v="Journal"/>
    <x v="48"/>
    <s v="JE1104"/>
    <m/>
    <x v="4419"/>
    <n v="613.46"/>
    <m/>
    <s v="CCR&amp;R - Child Care Resource &amp; Referral"/>
    <x v="18"/>
    <s v="Admin Office"/>
    <s v="Francine Taylor"/>
  </r>
  <r>
    <s v="5000 - Salaries &amp; Wages"/>
    <s v="Journal"/>
    <x v="48"/>
    <s v="JE1108"/>
    <m/>
    <x v="4420"/>
    <n v="508.85"/>
    <m/>
    <s v="CCR&amp;R - Child Care Resource &amp; Referral"/>
    <x v="18"/>
    <s v="Admin Office"/>
    <s v="Kyle Edwards"/>
  </r>
  <r>
    <s v="5000 - Salaries &amp; Wages"/>
    <s v="Journal"/>
    <x v="48"/>
    <s v="JE1099"/>
    <m/>
    <x v="4421"/>
    <n v="16.420000000000002"/>
    <m/>
    <s v="CCR&amp;R - Child Care Resource &amp; Referral"/>
    <x v="18"/>
    <s v="Admin Office"/>
    <s v="Elayne Schermerhorn"/>
  </r>
  <r>
    <s v="5000 - Salaries &amp; Wages"/>
    <s v="Journal"/>
    <x v="48"/>
    <s v="JE1109"/>
    <m/>
    <x v="4422"/>
    <m/>
    <n v="1000.58"/>
    <s v="HPRP2 - Homeless Prevention Rapid Rehousing"/>
    <x v="8"/>
    <s v="- No Location -"/>
    <s v="Christina Adriani"/>
  </r>
  <r>
    <s v="5000 - Salaries &amp; Wages"/>
    <s v="Journal"/>
    <x v="48"/>
    <s v="JE1109"/>
    <m/>
    <x v="4423"/>
    <m/>
    <n v="840"/>
    <s v="Mt Holly Schools"/>
    <x v="15"/>
    <s v="- No Location -"/>
    <s v="Hafize Firat"/>
  </r>
  <r>
    <s v="5000 - Salaries &amp; Wages"/>
    <s v="Journal"/>
    <x v="48"/>
    <s v="JE1110"/>
    <m/>
    <x v="4410"/>
    <n v="77.959999999999994"/>
    <m/>
    <s v="USF - Universal Service Fund"/>
    <x v="9"/>
    <s v="Admin Office"/>
    <s v="Greta Peterson"/>
  </r>
  <r>
    <s v="5000 - Salaries &amp; Wages"/>
    <s v="Journal"/>
    <x v="48"/>
    <s v="JE1108"/>
    <m/>
    <x v="4424"/>
    <n v="386.87"/>
    <m/>
    <s v="USF - Universal Service Fund"/>
    <x v="9"/>
    <s v="- No Location -"/>
    <s v="Donna Hajzer"/>
  </r>
  <r>
    <s v="5000 - Salaries &amp; Wages"/>
    <s v="Journal"/>
    <x v="48"/>
    <s v="JE1101"/>
    <m/>
    <x v="4425"/>
    <n v="7.49"/>
    <m/>
    <s v="USF - Universal Service Fund"/>
    <x v="9"/>
    <s v="Admin Office"/>
    <s v="Janessa Rivera"/>
  </r>
  <r>
    <s v="5000 - Salaries &amp; Wages"/>
    <s v="Journal"/>
    <x v="48"/>
    <s v="JE1110"/>
    <m/>
    <x v="4426"/>
    <n v="802.16"/>
    <m/>
    <s v="HF - Healthy Families"/>
    <x v="4"/>
    <s v="- No Location -"/>
    <s v="Claire Garner"/>
  </r>
  <r>
    <s v="5000 - Salaries &amp; Wages"/>
    <s v="Journal"/>
    <x v="48"/>
    <s v="JE1109"/>
    <m/>
    <x v="4427"/>
    <m/>
    <n v="615.38"/>
    <s v="HF - Healthy Families"/>
    <x v="21"/>
    <s v="- No Location -"/>
    <s v="Stephanie Dixon"/>
  </r>
  <r>
    <s v="5000 - Salaries &amp; Wages"/>
    <s v="Journal"/>
    <x v="48"/>
    <s v="JE1109"/>
    <m/>
    <x v="4428"/>
    <m/>
    <n v="8.02"/>
    <s v="HF - Healthy Families"/>
    <x v="21"/>
    <s v="Admin Office"/>
    <s v="Robert Mayfield"/>
  </r>
  <r>
    <s v="5000 - Salaries &amp; Wages"/>
    <s v="Journal"/>
    <x v="48"/>
    <s v="JE1105"/>
    <m/>
    <x v="4429"/>
    <m/>
    <n v="176.96"/>
    <s v="HF - Healthy Families"/>
    <x v="5"/>
    <s v="- No Location -"/>
    <s v="Sheila Hughes"/>
  </r>
  <r>
    <s v="5000 - Salaries &amp; Wages"/>
    <s v="Journal"/>
    <x v="48"/>
    <s v="JE1105"/>
    <m/>
    <x v="4430"/>
    <m/>
    <n v="578.04"/>
    <s v="HF - Healthy Families"/>
    <x v="5"/>
    <s v="Admin Office"/>
    <s v="Michelle Hewitt"/>
  </r>
  <r>
    <s v="5000 - Salaries &amp; Wages"/>
    <s v="Journal"/>
    <x v="48"/>
    <s v="JE1103"/>
    <m/>
    <x v="4431"/>
    <m/>
    <n v="1280"/>
    <s v="HF - Healthy Families"/>
    <x v="5"/>
    <s v="- No Location -"/>
    <s v="Karla DeJesus-Centeno"/>
  </r>
  <r>
    <s v="5000 - Salaries &amp; Wages"/>
    <s v="Journal"/>
    <x v="48"/>
    <s v="JE1106"/>
    <m/>
    <x v="4432"/>
    <n v="93.95"/>
    <m/>
    <s v="HF - Healthy Families"/>
    <x v="5"/>
    <s v="Admin Office"/>
    <s v="Kyle Edwards"/>
  </r>
  <r>
    <s v="5000 - Salaries &amp; Wages"/>
    <s v="Journal"/>
    <x v="48"/>
    <s v="JE1098"/>
    <m/>
    <x v="4433"/>
    <n v="2.35"/>
    <m/>
    <s v="HF - Healthy Families"/>
    <x v="5"/>
    <s v="Admin Office"/>
    <s v="Amie Sharer"/>
  </r>
  <r>
    <s v="5000 - Salaries &amp; Wages"/>
    <s v="Journal"/>
    <x v="48"/>
    <s v="JE1105"/>
    <m/>
    <x v="4434"/>
    <m/>
    <n v="954.18"/>
    <s v="CSBG - Community Service Block Grant"/>
    <x v="0"/>
    <s v="- No Location -"/>
    <s v="Antoine Nelson"/>
  </r>
  <r>
    <s v="5000 - Salaries &amp; Wages"/>
    <s v="Journal"/>
    <x v="48"/>
    <s v="JE1105"/>
    <m/>
    <x v="4435"/>
    <m/>
    <n v="175.19"/>
    <s v="CSBG - Community Service Block Grant"/>
    <x v="0"/>
    <s v="Admin Office"/>
    <s v="Greta Peterson"/>
  </r>
  <r>
    <s v="5000 - Salaries &amp; Wages"/>
    <s v="Journal"/>
    <x v="48"/>
    <s v="JE1110"/>
    <m/>
    <x v="4436"/>
    <n v="276.66000000000003"/>
    <m/>
    <s v="CSBG - Community Service Block Grant"/>
    <x v="17"/>
    <s v="Admin Office"/>
    <s v="Ruben Johnson"/>
  </r>
  <r>
    <s v="5000 - Salaries &amp; Wages"/>
    <s v="Journal"/>
    <x v="48"/>
    <s v="JE1103"/>
    <m/>
    <x v="4437"/>
    <m/>
    <n v="864.23"/>
    <s v="EHS - Early Head Start"/>
    <x v="6"/>
    <s v="- No Location -"/>
    <s v="Heather Toppin"/>
  </r>
  <r>
    <s v="5000 - Salaries &amp; Wages"/>
    <s v="Journal"/>
    <x v="48"/>
    <s v="JE1110"/>
    <m/>
    <x v="4438"/>
    <n v="115.38"/>
    <m/>
    <s v="EHS - Early Head Start"/>
    <x v="6"/>
    <s v="Admin Office"/>
    <s v="Gary Mease"/>
  </r>
  <r>
    <s v="5000 - Salaries &amp; Wages"/>
    <s v="Journal"/>
    <x v="48"/>
    <s v="JE1108"/>
    <m/>
    <x v="4439"/>
    <n v="1401.25"/>
    <m/>
    <s v="EHS - Early Head Start"/>
    <x v="6"/>
    <s v="- No Location -"/>
    <s v="Toxi Miller"/>
  </r>
  <r>
    <s v="5000 - Salaries &amp; Wages"/>
    <s v="Journal"/>
    <x v="48"/>
    <s v="JE1106"/>
    <m/>
    <x v="4440"/>
    <n v="853.44"/>
    <m/>
    <s v="EHS - Early Head Start"/>
    <x v="6"/>
    <s v="- No Location -"/>
    <s v="Katilynn Ditzel"/>
  </r>
  <r>
    <s v="5000 - Salaries &amp; Wages"/>
    <s v="Journal"/>
    <x v="48"/>
    <s v="JE1104"/>
    <m/>
    <x v="4441"/>
    <n v="912"/>
    <m/>
    <s v="Edgewater Park"/>
    <x v="29"/>
    <s v="- No Location -"/>
    <s v="Carrie Dougherty"/>
  </r>
  <r>
    <s v="5000 - Salaries &amp; Wages"/>
    <s v="Journal"/>
    <x v="48"/>
    <s v="JE1099"/>
    <m/>
    <x v="4442"/>
    <n v="6.04"/>
    <m/>
    <s v="Edgewater Park"/>
    <x v="29"/>
    <s v="- No Location -"/>
    <s v="Bonnie Sheipe-Warthen"/>
  </r>
  <r>
    <s v="5000 - Salaries &amp; Wages"/>
    <s v="Journal"/>
    <x v="48"/>
    <s v="JE1106"/>
    <m/>
    <x v="4443"/>
    <n v="2343.87"/>
    <m/>
    <s v="CCR&amp;R - Child Care Resource &amp; Referral"/>
    <x v="27"/>
    <s v="- No Location -"/>
    <s v="Kristin Mayes"/>
  </r>
  <r>
    <s v="5000 - Salaries &amp; Wages"/>
    <s v="Journal"/>
    <x v="48"/>
    <s v="JE1099"/>
    <m/>
    <x v="4444"/>
    <n v="85.54"/>
    <m/>
    <s v="CCR&amp;R - Child Care Resource &amp; Referral"/>
    <x v="27"/>
    <s v="- No Location -"/>
    <s v="Kristin Mayes"/>
  </r>
  <r>
    <s v="5000 - Salaries &amp; Wages"/>
    <s v="Journal"/>
    <x v="48"/>
    <s v="JE1105"/>
    <m/>
    <x v="4445"/>
    <m/>
    <n v="881.29"/>
    <s v="CCR&amp;R - Child Care Resource &amp; Referral"/>
    <x v="28"/>
    <s v="- No Location -"/>
    <s v="Heather Coleman"/>
  </r>
  <r>
    <s v="5000 - Salaries &amp; Wages"/>
    <s v="Journal"/>
    <x v="48"/>
    <s v="JE1103"/>
    <m/>
    <x v="4446"/>
    <m/>
    <n v="924.95"/>
    <s v="CCR&amp;R - Child Care Resource &amp; Referral"/>
    <x v="28"/>
    <s v="- No Location -"/>
    <s v="Ariel Howard"/>
  </r>
  <r>
    <s v="5000 - Salaries &amp; Wages"/>
    <s v="Journal"/>
    <x v="48"/>
    <s v="JE1106"/>
    <m/>
    <x v="4447"/>
    <n v="816.37"/>
    <m/>
    <s v="CCR&amp;R - Child Care Resource &amp; Referral"/>
    <x v="28"/>
    <s v="- No Location -"/>
    <s v="Donna Conley"/>
  </r>
  <r>
    <s v="5000 - Salaries &amp; Wages"/>
    <s v="Journal"/>
    <x v="48"/>
    <s v="JE1097"/>
    <m/>
    <x v="4448"/>
    <n v="329.63"/>
    <m/>
    <s v="CCR&amp;R - Child Care Resource &amp; Referral"/>
    <x v="28"/>
    <s v="- No Location -"/>
    <s v="Susan Ford"/>
  </r>
  <r>
    <s v="5000 - Salaries &amp; Wages"/>
    <s v="Journal"/>
    <x v="48"/>
    <s v="JE1107"/>
    <m/>
    <x v="4449"/>
    <m/>
    <n v="1173.8900000000001"/>
    <s v="CCR&amp;R - Child Care Resource &amp; Referral"/>
    <x v="28"/>
    <s v="- No Location -"/>
    <s v="Rayna Gadsden"/>
  </r>
  <r>
    <s v="5000 - Salaries &amp; Wages"/>
    <s v="Journal"/>
    <x v="48"/>
    <s v="JE1103"/>
    <m/>
    <x v="4450"/>
    <m/>
    <n v="902.36"/>
    <s v="CCR&amp;R - Child Care Resource &amp; Referral"/>
    <x v="30"/>
    <s v="- No Location -"/>
    <s v="Vivyan Saloka"/>
  </r>
  <r>
    <s v="5000 - Salaries &amp; Wages"/>
    <s v="Journal"/>
    <x v="48"/>
    <s v="JE1109"/>
    <m/>
    <x v="4451"/>
    <m/>
    <n v="902.36"/>
    <s v="CCR&amp;R - Child Care Resource &amp; Referral"/>
    <x v="30"/>
    <s v="- No Location -"/>
    <s v="Vivyan Saloka"/>
  </r>
  <r>
    <s v="5000 - Salaries &amp; Wages"/>
    <s v="Journal"/>
    <x v="48"/>
    <s v="JE1104"/>
    <m/>
    <x v="4452"/>
    <n v="503.99"/>
    <m/>
    <s v="HS - Head Start"/>
    <x v="12"/>
    <s v="- No Location -"/>
    <s v="Donna Wilbur"/>
  </r>
  <r>
    <s v="5000 - Salaries &amp; Wages"/>
    <s v="Journal"/>
    <x v="48"/>
    <s v="JE1104"/>
    <m/>
    <x v="4453"/>
    <n v="852"/>
    <m/>
    <s v="HS - Head Start"/>
    <x v="12"/>
    <s v="- No Location -"/>
    <s v="Laura McRae"/>
  </r>
  <r>
    <s v="5000 - Salaries &amp; Wages"/>
    <s v="Journal"/>
    <x v="48"/>
    <s v="JE1104"/>
    <m/>
    <x v="4454"/>
    <n v="753.98"/>
    <m/>
    <s v="HS - Head Start"/>
    <x v="12"/>
    <s v="Admin Office"/>
    <s v="Greta Peterson"/>
  </r>
  <r>
    <s v="5000 - Salaries &amp; Wages"/>
    <s v="Journal"/>
    <x v="48"/>
    <s v="JE1105"/>
    <m/>
    <x v="4455"/>
    <m/>
    <n v="4654.67"/>
    <s v="HS - Head Start"/>
    <x v="12"/>
    <s v="- No Location -"/>
    <s v="Jennifer Jones"/>
  </r>
  <r>
    <s v="5000 - Salaries &amp; Wages"/>
    <s v="Journal"/>
    <x v="48"/>
    <s v="JE1103"/>
    <m/>
    <x v="4456"/>
    <m/>
    <n v="840"/>
    <s v="HS - Head Start"/>
    <x v="12"/>
    <s v="- No Location -"/>
    <s v="Deniz Genc"/>
  </r>
  <r>
    <s v="5000 - Salaries &amp; Wages"/>
    <s v="Journal"/>
    <x v="48"/>
    <s v="JE1108"/>
    <m/>
    <x v="4457"/>
    <n v="756"/>
    <m/>
    <s v="HS - Head Start"/>
    <x v="12"/>
    <s v="- No Location -"/>
    <s v="Elexis Shaffer"/>
  </r>
  <r>
    <s v="5000 - Salaries &amp; Wages"/>
    <s v="Journal"/>
    <x v="48"/>
    <s v="JE1108"/>
    <m/>
    <x v="4458"/>
    <n v="1311"/>
    <m/>
    <s v="HS - Head Start"/>
    <x v="12"/>
    <s v="- No Location -"/>
    <s v="Kristy Rudzenski"/>
  </r>
  <r>
    <s v="5000 - Salaries &amp; Wages"/>
    <s v="Journal"/>
    <x v="48"/>
    <s v="JE1106"/>
    <m/>
    <x v="4459"/>
    <n v="969"/>
    <m/>
    <s v="HS - Head Start"/>
    <x v="12"/>
    <s v="- No Location -"/>
    <s v="Garry Mitnaul"/>
  </r>
  <r>
    <s v="5000 - Salaries &amp; Wages"/>
    <s v="Journal"/>
    <x v="48"/>
    <s v="JE1106"/>
    <m/>
    <x v="4460"/>
    <n v="754.62"/>
    <m/>
    <s v="HS - Head Start"/>
    <x v="12"/>
    <s v="- No Location -"/>
    <s v="Andrew Stellwag"/>
  </r>
  <r>
    <s v="5000 - Salaries &amp; Wages"/>
    <s v="Journal"/>
    <x v="48"/>
    <s v="JE1106"/>
    <m/>
    <x v="4461"/>
    <n v="845.5"/>
    <m/>
    <s v="HS - Head Start"/>
    <x v="12"/>
    <s v="- No Location -"/>
    <s v="Stephanie Johnson"/>
  </r>
  <r>
    <s v="5000 - Salaries &amp; Wages"/>
    <s v="Journal"/>
    <x v="48"/>
    <s v="JE1107"/>
    <m/>
    <x v="4462"/>
    <m/>
    <n v="926.75"/>
    <s v="HS - Head Start"/>
    <x v="12"/>
    <s v="Admin Office"/>
    <s v="Amie Sharer"/>
  </r>
  <r>
    <s v="5000 - Salaries &amp; Wages"/>
    <s v="Journal"/>
    <x v="48"/>
    <s v="JE1107"/>
    <m/>
    <x v="4463"/>
    <m/>
    <n v="1584.16"/>
    <s v="HS - Head Start"/>
    <x v="12"/>
    <s v="Admin Office"/>
    <s v="Manvir Gill"/>
  </r>
  <r>
    <s v="5000 - Salaries &amp; Wages"/>
    <s v="Journal"/>
    <x v="48"/>
    <s v="JE1107"/>
    <m/>
    <x v="4464"/>
    <m/>
    <n v="238.76"/>
    <s v="HS - Head Start"/>
    <x v="12"/>
    <s v="Admin Office"/>
    <s v="Robert Mayfield"/>
  </r>
  <r>
    <s v="5000 - Salaries &amp; Wages"/>
    <s v="Journal"/>
    <x v="48"/>
    <s v="JE1110"/>
    <m/>
    <x v="4465"/>
    <n v="923.08"/>
    <m/>
    <s v="CCR&amp;R - Child Care Resource &amp; Referral"/>
    <x v="18"/>
    <s v="Admin Office"/>
    <s v="Elayne Schermerhorn"/>
  </r>
  <r>
    <s v="5000 - Salaries &amp; Wages"/>
    <s v="Journal"/>
    <x v="48"/>
    <s v="JE1110"/>
    <m/>
    <x v="4436"/>
    <n v="448.73"/>
    <m/>
    <s v="CCR&amp;R - Child Care Resource &amp; Referral"/>
    <x v="18"/>
    <s v="Admin Office"/>
    <s v="Ruben Johnson"/>
  </r>
  <r>
    <s v="5000 - Salaries &amp; Wages"/>
    <s v="Journal"/>
    <x v="48"/>
    <s v="JE1108"/>
    <m/>
    <x v="4366"/>
    <n v="178.1"/>
    <m/>
    <s v="CCR&amp;R - Child Care Resource &amp; Referral"/>
    <x v="18"/>
    <s v="Admin Office"/>
    <s v="Sharon Forman"/>
  </r>
  <r>
    <s v="5000 - Salaries &amp; Wages"/>
    <s v="Journal"/>
    <x v="48"/>
    <s v="JE1101"/>
    <m/>
    <x v="4466"/>
    <n v="34.11"/>
    <m/>
    <s v="CCR&amp;R - Child Care Resource &amp; Referral"/>
    <x v="18"/>
    <s v="Admin Office"/>
    <s v="Gary Mease"/>
  </r>
  <r>
    <s v="5000 - Salaries &amp; Wages"/>
    <s v="Journal"/>
    <x v="48"/>
    <s v="JE1110"/>
    <m/>
    <x v="4467"/>
    <n v="165"/>
    <m/>
    <s v="CCFP - Child Care Food Program"/>
    <x v="24"/>
    <s v="- No Location -"/>
    <s v="Gabrielle Morton"/>
  </r>
  <r>
    <s v="5000 - Salaries &amp; Wages"/>
    <s v="Journal"/>
    <x v="48"/>
    <s v="JE1106"/>
    <m/>
    <x v="4468"/>
    <n v="840"/>
    <m/>
    <s v="CCFP - Child Care Food Program"/>
    <x v="24"/>
    <s v="- No Location -"/>
    <s v="Doris Santana"/>
  </r>
  <r>
    <s v="5000 - Salaries &amp; Wages"/>
    <s v="Journal"/>
    <x v="48"/>
    <s v="JE1110"/>
    <m/>
    <x v="4469"/>
    <n v="74.989999999999995"/>
    <m/>
    <s v="Mt Holly Schools"/>
    <x v="15"/>
    <s v="- No Location -"/>
    <s v="Jill Rickards"/>
  </r>
  <r>
    <s v="5000 - Salaries &amp; Wages"/>
    <s v="Journal"/>
    <x v="48"/>
    <s v="JE1104"/>
    <m/>
    <x v="4470"/>
    <n v="387.68"/>
    <m/>
    <s v="LiHeap - Low Income Home Energy Assistance Program"/>
    <x v="2"/>
    <s v="- No Location -"/>
    <s v="Shirley Matthews"/>
  </r>
  <r>
    <s v="5000 - Salaries &amp; Wages"/>
    <s v="Journal"/>
    <x v="48"/>
    <s v="JE1110"/>
    <m/>
    <x v="4385"/>
    <n v="641.62"/>
    <m/>
    <s v="LiHeap - Low Income Home Energy Assistance Program"/>
    <x v="2"/>
    <s v="- No Location -"/>
    <s v="Donna Hajzer"/>
  </r>
  <r>
    <s v="5000 - Salaries &amp; Wages"/>
    <s v="Journal"/>
    <x v="48"/>
    <s v="JE1108"/>
    <m/>
    <x v="4471"/>
    <n v="206.02"/>
    <m/>
    <s v="LiHeap - Low Income Home Energy Assistance Program"/>
    <x v="2"/>
    <s v="Admin Office"/>
    <s v="Ruben Johnson"/>
  </r>
  <r>
    <s v="5000 - Salaries &amp; Wages"/>
    <s v="Journal"/>
    <x v="48"/>
    <s v="JE1106"/>
    <m/>
    <x v="4472"/>
    <n v="144.22999999999999"/>
    <m/>
    <s v="LiHeap - Low Income Home Energy Assistance Program"/>
    <x v="2"/>
    <s v="Admin Office"/>
    <s v="Elayne Schermerhorn"/>
  </r>
  <r>
    <s v="5000 - Salaries &amp; Wages"/>
    <s v="Journal"/>
    <x v="48"/>
    <s v="JE1106"/>
    <m/>
    <x v="4432"/>
    <n v="98.89"/>
    <m/>
    <s v="LiHeap - Low Income Home Energy Assistance Program"/>
    <x v="2"/>
    <s v="Admin Office"/>
    <s v="Kyle Edwards"/>
  </r>
  <r>
    <s v="5000 - Salaries &amp; Wages"/>
    <s v="Journal"/>
    <x v="48"/>
    <s v="JE1100"/>
    <m/>
    <x v="4473"/>
    <n v="2.57"/>
    <m/>
    <s v="LiHeap - Low Income Home Energy Assistance Program"/>
    <x v="2"/>
    <s v="Admin Office"/>
    <s v="Elayne Schermerhorn"/>
  </r>
  <r>
    <s v="5000 - Salaries &amp; Wages"/>
    <s v="Journal"/>
    <x v="48"/>
    <s v="JE1105"/>
    <m/>
    <x v="4474"/>
    <m/>
    <n v="189.07"/>
    <s v="USF - Universal Service Fund"/>
    <x v="9"/>
    <s v="- No Location -"/>
    <s v="Vincent Padilla"/>
  </r>
  <r>
    <s v="5000 - Salaries &amp; Wages"/>
    <s v="Journal"/>
    <x v="48"/>
    <s v="JE1106"/>
    <m/>
    <x v="4475"/>
    <n v="226"/>
    <m/>
    <s v="USF - Universal Service Fund"/>
    <x v="9"/>
    <s v="- No Location -"/>
    <s v="Shirley Matthews"/>
  </r>
  <r>
    <s v="5000 - Salaries &amp; Wages"/>
    <s v="Journal"/>
    <x v="48"/>
    <s v="JE1099"/>
    <m/>
    <x v="4476"/>
    <n v="14.05"/>
    <m/>
    <s v="USF - Universal Service Fund"/>
    <x v="9"/>
    <s v="- No Location -"/>
    <s v="Rovenna Overton"/>
  </r>
  <r>
    <s v="5000 - Salaries &amp; Wages"/>
    <s v="Journal"/>
    <x v="48"/>
    <s v="JE1104"/>
    <m/>
    <x v="4477"/>
    <n v="764.16"/>
    <m/>
    <s v="HF - Healthy Families"/>
    <x v="4"/>
    <s v="- No Location -"/>
    <s v="Claire Garner"/>
  </r>
  <r>
    <s v="5000 - Salaries &amp; Wages"/>
    <s v="Journal"/>
    <x v="48"/>
    <s v="JE1097"/>
    <m/>
    <x v="4478"/>
    <n v="85.54"/>
    <m/>
    <s v="HF - Healthy Families"/>
    <x v="4"/>
    <s v="- No Location -"/>
    <s v="Marissa Stellwag"/>
  </r>
  <r>
    <s v="5000 - Salaries &amp; Wages"/>
    <s v="Journal"/>
    <x v="48"/>
    <s v="JE1105"/>
    <m/>
    <x v="4479"/>
    <m/>
    <n v="276.66000000000003"/>
    <s v="CSBG - Community Service Block Grant"/>
    <x v="0"/>
    <s v="Admin Office"/>
    <s v="Ruben Johnson"/>
  </r>
  <r>
    <s v="5000 - Salaries &amp; Wages"/>
    <s v="Journal"/>
    <x v="48"/>
    <s v="JE1103"/>
    <m/>
    <x v="4480"/>
    <m/>
    <n v="99.51"/>
    <s v="CSBG - Community Service Block Grant"/>
    <x v="0"/>
    <s v="Admin Office"/>
    <s v="Francine Taylor"/>
  </r>
  <r>
    <s v="5000 - Salaries &amp; Wages"/>
    <s v="Journal"/>
    <x v="48"/>
    <s v="JE1109"/>
    <m/>
    <x v="4481"/>
    <m/>
    <n v="175.37"/>
    <s v="CSBG - Community Service Block Grant"/>
    <x v="0"/>
    <s v="Admin Office"/>
    <s v="Greta Peterson"/>
  </r>
  <r>
    <s v="5000 - Salaries &amp; Wages"/>
    <s v="Journal"/>
    <x v="48"/>
    <s v="JE1106"/>
    <m/>
    <x v="4482"/>
    <n v="647.69000000000005"/>
    <m/>
    <s v="CSBG - Community Service Block Grant"/>
    <x v="0"/>
    <s v="- No Location -"/>
    <s v="Rovenna Overton"/>
  </r>
  <r>
    <s v="5000 - Salaries &amp; Wages"/>
    <s v="Journal"/>
    <x v="48"/>
    <s v="JE1101"/>
    <m/>
    <x v="4483"/>
    <n v="12.84"/>
    <m/>
    <s v="CSBG - Community Service Block Grant"/>
    <x v="0"/>
    <s v="Admin Office"/>
    <s v="Kyle Edwards"/>
  </r>
  <r>
    <s v="5000 - Salaries &amp; Wages"/>
    <s v="Journal"/>
    <x v="48"/>
    <s v="JE1098"/>
    <m/>
    <x v="4393"/>
    <n v="3.55"/>
    <m/>
    <s v="CSBG - Community Service Block Grant"/>
    <x v="17"/>
    <s v="Admin Office"/>
    <s v="Francine Taylor"/>
  </r>
  <r>
    <s v="5000 - Salaries &amp; Wages"/>
    <s v="Journal"/>
    <x v="48"/>
    <s v="JE1105"/>
    <m/>
    <x v="4484"/>
    <m/>
    <n v="181.89"/>
    <s v="EHS - Early Head Start"/>
    <x v="6"/>
    <s v="Admin Office"/>
    <s v="Manvir Gill"/>
  </r>
  <r>
    <s v="5000 - Salaries &amp; Wages"/>
    <s v="Journal"/>
    <x v="48"/>
    <s v="JE1109"/>
    <m/>
    <x v="4485"/>
    <m/>
    <n v="459.52"/>
    <s v="EHS - Early Head Start"/>
    <x v="6"/>
    <s v="Admin Office"/>
    <s v="Sharon Forman"/>
  </r>
  <r>
    <s v="5000 - Salaries &amp; Wages"/>
    <s v="Journal"/>
    <x v="48"/>
    <s v="JE1108"/>
    <m/>
    <x v="4486"/>
    <n v="124.82"/>
    <m/>
    <s v="EHS - Early Head Start"/>
    <x v="6"/>
    <s v="Admin Office"/>
    <s v="Amie Sharer"/>
  </r>
  <r>
    <s v="5000 - Salaries &amp; Wages"/>
    <s v="Journal"/>
    <x v="48"/>
    <s v="JE1097"/>
    <m/>
    <x v="4487"/>
    <n v="203.33"/>
    <m/>
    <s v="EHS - Early Head Start"/>
    <x v="6"/>
    <s v="- No Location -"/>
    <s v="Toxi Miller"/>
  </r>
  <r>
    <s v="5000 - Salaries &amp; Wages"/>
    <s v="Journal"/>
    <x v="48"/>
    <s v="JE1100"/>
    <m/>
    <x v="4488"/>
    <n v="8.49"/>
    <m/>
    <s v="EHS - Early Head Start"/>
    <x v="6"/>
    <s v="Admin Office"/>
    <s v="Manvir Gill"/>
  </r>
  <r>
    <s v="5000 - Salaries &amp; Wages"/>
    <s v="Journal"/>
    <x v="48"/>
    <s v="JE1103"/>
    <m/>
    <x v="4489"/>
    <m/>
    <n v="1393.86"/>
    <s v="CCR&amp;R - Child Care Resource &amp; Referral"/>
    <x v="27"/>
    <s v="- No Location -"/>
    <s v="Kathryn Simone"/>
  </r>
  <r>
    <s v="5000 - Salaries &amp; Wages"/>
    <s v="Journal"/>
    <x v="48"/>
    <s v="JE1108"/>
    <m/>
    <x v="4490"/>
    <n v="1580.55"/>
    <m/>
    <s v="CCR&amp;R - Child Care Resource &amp; Referral"/>
    <x v="27"/>
    <s v="- No Location -"/>
    <s v="Stacy D Cooper-Gindraw"/>
  </r>
  <r>
    <s v="5000 - Salaries &amp; Wages"/>
    <s v="Journal"/>
    <x v="48"/>
    <s v="JE1104"/>
    <m/>
    <x v="4491"/>
    <n v="2669.2"/>
    <m/>
    <s v="CCR&amp;R - Child Care Resource &amp; Referral"/>
    <x v="28"/>
    <s v="- No Location -"/>
    <s v="Susan Ford"/>
  </r>
  <r>
    <s v="5000 - Salaries &amp; Wages"/>
    <s v="Journal"/>
    <x v="48"/>
    <s v="JE1109"/>
    <m/>
    <x v="4492"/>
    <m/>
    <n v="1885.19"/>
    <s v="CCR&amp;R - Child Care Resource &amp; Referral"/>
    <x v="28"/>
    <s v="- No Location -"/>
    <s v="Shellinda Hardie"/>
  </r>
  <r>
    <s v="5000 - Salaries &amp; Wages"/>
    <s v="Journal"/>
    <x v="48"/>
    <s v="JE1108"/>
    <m/>
    <x v="4493"/>
    <n v="936.39"/>
    <m/>
    <s v="CCR&amp;R - Child Care Resource &amp; Referral"/>
    <x v="28"/>
    <s v="- No Location -"/>
    <s v="Erica Wyckoff"/>
  </r>
  <r>
    <s v="5000 - Salaries &amp; Wages"/>
    <s v="Journal"/>
    <x v="48"/>
    <s v="JE1104"/>
    <m/>
    <x v="4494"/>
    <n v="600"/>
    <m/>
    <s v="HS - Head Start"/>
    <x v="12"/>
    <s v="- No Location -"/>
    <s v="Michelle Berry-Davis"/>
  </r>
  <r>
    <s v="5000 - Salaries &amp; Wages"/>
    <s v="Journal"/>
    <x v="48"/>
    <s v="JE1104"/>
    <m/>
    <x v="4495"/>
    <n v="876"/>
    <m/>
    <s v="HS - Head Start"/>
    <x v="12"/>
    <s v="- No Location -"/>
    <s v="Kameron Wood"/>
  </r>
  <r>
    <s v="5000 - Salaries &amp; Wages"/>
    <s v="Journal"/>
    <x v="48"/>
    <s v="JE1105"/>
    <m/>
    <x v="4496"/>
    <m/>
    <n v="1072.5"/>
    <s v="HS - Head Start"/>
    <x v="12"/>
    <s v="- No Location -"/>
    <s v="Natasha Joseph"/>
  </r>
  <r>
    <s v="5000 - Salaries &amp; Wages"/>
    <s v="Journal"/>
    <x v="48"/>
    <s v="JE1105"/>
    <m/>
    <x v="4497"/>
    <m/>
    <n v="520.33000000000004"/>
    <s v="HS - Head Start"/>
    <x v="12"/>
    <s v="- No Location -"/>
    <s v="Miriam Claudio"/>
  </r>
  <r>
    <s v="5000 - Salaries &amp; Wages"/>
    <s v="Journal"/>
    <x v="48"/>
    <s v="JE1105"/>
    <m/>
    <x v="4498"/>
    <m/>
    <n v="768"/>
    <s v="HS - Head Start"/>
    <x v="12"/>
    <s v="- No Location -"/>
    <s v="Marie Toussaint -Fontus"/>
  </r>
  <r>
    <s v="5000 - Salaries &amp; Wages"/>
    <s v="Journal"/>
    <x v="48"/>
    <s v="JE1103"/>
    <m/>
    <x v="4499"/>
    <m/>
    <n v="180"/>
    <s v="HS - Head Start"/>
    <x v="12"/>
    <s v="- No Location -"/>
    <s v="Marva Currington"/>
  </r>
  <r>
    <s v="5000 - Salaries &amp; Wages"/>
    <s v="Journal"/>
    <x v="48"/>
    <s v="JE1110"/>
    <m/>
    <x v="4500"/>
    <n v="1001"/>
    <m/>
    <s v="HS - Head Start"/>
    <x v="12"/>
    <s v="- No Location -"/>
    <s v="Courtney Farina"/>
  </r>
  <r>
    <s v="5000 - Salaries &amp; Wages"/>
    <s v="Journal"/>
    <x v="48"/>
    <s v="JE1110"/>
    <m/>
    <x v="4501"/>
    <n v="1387"/>
    <m/>
    <s v="HS - Head Start"/>
    <x v="12"/>
    <s v="- No Location -"/>
    <s v="Moraima Gonzalez"/>
  </r>
  <r>
    <s v="5000 - Salaries &amp; Wages"/>
    <s v="Journal"/>
    <x v="48"/>
    <s v="JE1106"/>
    <m/>
    <x v="4502"/>
    <n v="840"/>
    <m/>
    <s v="HS - Head Start"/>
    <x v="12"/>
    <s v="- No Location -"/>
    <s v="Doreen Knaupp"/>
  </r>
  <r>
    <s v="5000 - Salaries &amp; Wages"/>
    <s v="Journal"/>
    <x v="48"/>
    <s v="JE1106"/>
    <m/>
    <x v="4503"/>
    <n v="1372.75"/>
    <m/>
    <s v="HS - Head Start"/>
    <x v="12"/>
    <s v="- No Location -"/>
    <s v="DeAnna Reid-Harden"/>
  </r>
  <r>
    <s v="5000 - Salaries &amp; Wages"/>
    <s v="Journal"/>
    <x v="48"/>
    <s v="JE1099"/>
    <m/>
    <x v="4504"/>
    <n v="85.54"/>
    <m/>
    <s v="HS - Head Start"/>
    <x v="12"/>
    <s v="- No Location -"/>
    <s v="Kristen Furniss"/>
  </r>
  <r>
    <s v="5000 - Salaries &amp; Wages"/>
    <s v="Journal"/>
    <x v="48"/>
    <s v="JE1107"/>
    <m/>
    <x v="4378"/>
    <m/>
    <n v="974.76"/>
    <s v="HS - Head Start"/>
    <x v="12"/>
    <s v="Admin Office"/>
    <s v="Francine Taylor"/>
  </r>
  <r>
    <s v="5000 - Salaries &amp; Wages"/>
    <s v="Journal"/>
    <x v="48"/>
    <s v="JE1107"/>
    <m/>
    <x v="4505"/>
    <m/>
    <n v="771"/>
    <s v="HS - Head Start"/>
    <x v="12"/>
    <s v="- No Location -"/>
    <s v="Louthel Tucker"/>
  </r>
  <r>
    <s v="5000 - Salaries &amp; Wages"/>
    <s v="Journal"/>
    <x v="48"/>
    <s v="JE1107"/>
    <m/>
    <x v="4506"/>
    <m/>
    <n v="410.03"/>
    <s v="HS - Head Start"/>
    <x v="12"/>
    <s v="Admin Office"/>
    <s v="Michelle Hewitt"/>
  </r>
  <r>
    <s v="5000 - Salaries &amp; Wages"/>
    <s v="Journal"/>
    <x v="48"/>
    <s v="JE1103"/>
    <m/>
    <x v="4507"/>
    <m/>
    <n v="330.5"/>
    <s v="CCR&amp;R - Child Care Resource &amp; Referral"/>
    <x v="18"/>
    <s v="Admin Office"/>
    <s v="Gary Mease"/>
  </r>
  <r>
    <s v="5000 - Salaries &amp; Wages"/>
    <s v="Journal"/>
    <x v="48"/>
    <s v="JE1109"/>
    <m/>
    <x v="4508"/>
    <m/>
    <n v="812.88"/>
    <s v="CCR&amp;R - Child Care Resource &amp; Referral"/>
    <x v="18"/>
    <s v="Admin Office"/>
    <s v="Amie Sharer"/>
  </r>
  <r>
    <s v="5000 - Salaries &amp; Wages"/>
    <s v="Journal"/>
    <x v="48"/>
    <s v="JE1109"/>
    <m/>
    <x v="4509"/>
    <m/>
    <n v="613.46"/>
    <s v="CCR&amp;R - Child Care Resource &amp; Referral"/>
    <x v="18"/>
    <s v="Admin Office"/>
    <s v="Francine Taylor"/>
  </r>
  <r>
    <s v="5000 - Salaries &amp; Wages"/>
    <s v="Journal"/>
    <x v="48"/>
    <s v="JE1108"/>
    <m/>
    <x v="4471"/>
    <n v="456.67"/>
    <m/>
    <s v="CCR&amp;R - Child Care Resource &amp; Referral"/>
    <x v="18"/>
    <s v="Admin Office"/>
    <s v="Ruben Johnson"/>
  </r>
  <r>
    <s v="5000 - Salaries &amp; Wages"/>
    <s v="Journal"/>
    <x v="48"/>
    <s v="JE1106"/>
    <m/>
    <x v="4510"/>
    <n v="364.62"/>
    <m/>
    <s v="CCR&amp;R - Child Care Resource &amp; Referral"/>
    <x v="18"/>
    <s v="Admin Office"/>
    <s v="Gary Mease"/>
  </r>
  <r>
    <s v="5000 - Salaries &amp; Wages"/>
    <s v="Journal"/>
    <x v="48"/>
    <s v="JE1099"/>
    <m/>
    <x v="4511"/>
    <n v="1.54"/>
    <m/>
    <s v="HPRP2 - Homeless Prevention Rapid Rehousing"/>
    <x v="8"/>
    <s v="Admin Office"/>
    <s v="Manvir Gill"/>
  </r>
  <r>
    <s v="5000 - Salaries &amp; Wages"/>
    <s v="Journal"/>
    <x v="48"/>
    <s v="JE1109"/>
    <m/>
    <x v="4512"/>
    <m/>
    <n v="393.25"/>
    <s v="CCFP - Child Care Food Program"/>
    <x v="24"/>
    <s v="Admin Office"/>
    <s v="Gary Mease"/>
  </r>
  <r>
    <s v="5000 - Salaries &amp; Wages"/>
    <s v="Journal"/>
    <x v="48"/>
    <s v="JE1108"/>
    <m/>
    <x v="4513"/>
    <n v="846"/>
    <m/>
    <s v="CCFP - Child Care Food Program"/>
    <x v="24"/>
    <s v="- No Location -"/>
    <s v="Doris Santana"/>
  </r>
  <r>
    <s v="5000 - Salaries &amp; Wages"/>
    <s v="Journal"/>
    <x v="48"/>
    <s v="JE1107"/>
    <m/>
    <x v="4387"/>
    <m/>
    <n v="144.79"/>
    <s v="CCFP - Child Care Food Program"/>
    <x v="24"/>
    <s v="Admin Office"/>
    <s v="Greta Peterson"/>
  </r>
  <r>
    <s v="5000 - Salaries &amp; Wages"/>
    <s v="Journal"/>
    <x v="48"/>
    <s v="JE1109"/>
    <m/>
    <x v="4514"/>
    <m/>
    <n v="65.38"/>
    <s v="Mt Holly Schools"/>
    <x v="15"/>
    <s v="- No Location -"/>
    <s v="Tanya Glenn-Butler"/>
  </r>
  <r>
    <s v="5000 - Salaries &amp; Wages"/>
    <s v="Journal"/>
    <x v="48"/>
    <s v="JE1099"/>
    <m/>
    <x v="4515"/>
    <n v="50.9"/>
    <m/>
    <s v="Mt Holly Schools"/>
    <x v="15"/>
    <s v="- No Location -"/>
    <s v="Christiana Buffett"/>
  </r>
  <r>
    <s v="5000 - Salaries &amp; Wages"/>
    <s v="Journal"/>
    <x v="48"/>
    <s v="JE1107"/>
    <m/>
    <x v="4516"/>
    <m/>
    <n v="68.95"/>
    <s v="Mt Holly Schools"/>
    <x v="15"/>
    <s v="- No Location -"/>
    <s v="Bonnie Sheipe-Warthen"/>
  </r>
  <r>
    <s v="5000 - Salaries &amp; Wages"/>
    <s v="Journal"/>
    <x v="48"/>
    <s v="JE1104"/>
    <m/>
    <x v="4517"/>
    <n v="202.43"/>
    <m/>
    <s v="LiHeap - Low Income Home Energy Assistance Program"/>
    <x v="2"/>
    <s v="Admin Office"/>
    <s v="Ruben Johnson"/>
  </r>
  <r>
    <s v="5000 - Salaries &amp; Wages"/>
    <s v="Journal"/>
    <x v="48"/>
    <s v="JE1105"/>
    <m/>
    <x v="4518"/>
    <m/>
    <n v="521.5"/>
    <s v="LiHeap - Low Income Home Energy Assistance Program"/>
    <x v="2"/>
    <s v="- No Location -"/>
    <s v="Donna Hajzer"/>
  </r>
  <r>
    <s v="5000 - Salaries &amp; Wages"/>
    <s v="Journal"/>
    <x v="48"/>
    <s v="JE1110"/>
    <m/>
    <x v="4519"/>
    <n v="330.18"/>
    <m/>
    <s v="LiHeap - Low Income Home Energy Assistance Program"/>
    <x v="2"/>
    <s v="- No Location -"/>
    <s v="Vincent Padilla"/>
  </r>
  <r>
    <s v="5000 - Salaries &amp; Wages"/>
    <s v="Journal"/>
    <x v="48"/>
    <s v="JE1103"/>
    <m/>
    <x v="4520"/>
    <m/>
    <n v="321.77"/>
    <s v="USF - Universal Service Fund"/>
    <x v="9"/>
    <s v="- No Location -"/>
    <s v="Kayla Black"/>
  </r>
  <r>
    <s v="5000 - Salaries &amp; Wages"/>
    <s v="Journal"/>
    <x v="48"/>
    <s v="JE1103"/>
    <m/>
    <x v="4521"/>
    <m/>
    <n v="227.68"/>
    <s v="USF - Universal Service Fund"/>
    <x v="9"/>
    <s v="- No Location -"/>
    <s v="Shirley Matthews"/>
  </r>
  <r>
    <s v="5000 - Salaries &amp; Wages"/>
    <s v="Journal"/>
    <x v="48"/>
    <s v="JE1110"/>
    <m/>
    <x v="4519"/>
    <n v="193.92"/>
    <m/>
    <s v="USF - Universal Service Fund"/>
    <x v="9"/>
    <s v="- No Location -"/>
    <s v="Vincent Padilla"/>
  </r>
  <r>
    <s v="5000 - Salaries &amp; Wages"/>
    <s v="Journal"/>
    <x v="48"/>
    <s v="JE1107"/>
    <m/>
    <x v="4522"/>
    <m/>
    <n v="659.79"/>
    <s v="HF - Healthy Families"/>
    <x v="4"/>
    <s v="- No Location -"/>
    <s v="Claire Garner"/>
  </r>
  <r>
    <s v="5000 - Salaries &amp; Wages"/>
    <s v="Journal"/>
    <x v="48"/>
    <s v="JE1100"/>
    <m/>
    <x v="4523"/>
    <n v="2.9"/>
    <m/>
    <s v="HF - Healthy Families"/>
    <x v="4"/>
    <s v="Admin Office"/>
    <s v="Janessa Rivera"/>
  </r>
  <r>
    <s v="5000 - Salaries &amp; Wages"/>
    <s v="Journal"/>
    <x v="48"/>
    <s v="JE1103"/>
    <m/>
    <x v="4524"/>
    <m/>
    <n v="565.77"/>
    <s v="HF - Healthy Families"/>
    <x v="5"/>
    <s v="- No Location -"/>
    <s v="Stephanie Dixon"/>
  </r>
  <r>
    <s v="5000 - Salaries &amp; Wages"/>
    <s v="Journal"/>
    <x v="48"/>
    <s v="JE1097"/>
    <m/>
    <x v="4525"/>
    <n v="30.23"/>
    <m/>
    <s v="HF - Healthy Families"/>
    <x v="5"/>
    <s v="- No Location -"/>
    <s v="Claire Garner"/>
  </r>
  <r>
    <s v="5000 - Salaries &amp; Wages"/>
    <s v="Journal"/>
    <x v="48"/>
    <s v="JE1097"/>
    <m/>
    <x v="4526"/>
    <n v="152.08000000000001"/>
    <m/>
    <s v="HF - Healthy Families"/>
    <x v="5"/>
    <s v="- No Location -"/>
    <s v="Susan Margolis"/>
  </r>
  <r>
    <s v="5000 - Salaries &amp; Wages"/>
    <s v="Journal"/>
    <x v="48"/>
    <s v="JE1109"/>
    <m/>
    <x v="4527"/>
    <m/>
    <n v="1923.08"/>
    <s v="CSBG - Community Service Block Grant"/>
    <x v="0"/>
    <s v="- No Location -"/>
    <s v="Antoine Nelson"/>
  </r>
  <r>
    <s v="5000 - Salaries &amp; Wages"/>
    <s v="Journal"/>
    <x v="48"/>
    <s v="JE1105"/>
    <m/>
    <x v="4528"/>
    <m/>
    <n v="256.63"/>
    <s v="CSBG - Community Service Block Grant"/>
    <x v="17"/>
    <s v="- No Location -"/>
    <s v="Melonie Vazquez"/>
  </r>
  <r>
    <s v="5000 - Salaries &amp; Wages"/>
    <s v="Journal"/>
    <x v="48"/>
    <s v="JE1104"/>
    <m/>
    <x v="4529"/>
    <n v="1334.75"/>
    <m/>
    <s v="EHS - Early Head Start"/>
    <x v="6"/>
    <s v="- No Location -"/>
    <s v="Toxi Miller"/>
  </r>
  <r>
    <s v="5000 - Salaries &amp; Wages"/>
    <s v="Journal"/>
    <x v="48"/>
    <s v="JE1109"/>
    <m/>
    <x v="4530"/>
    <m/>
    <n v="2393.02"/>
    <s v="EHS - Early Head Start"/>
    <x v="6"/>
    <s v="- No Location -"/>
    <s v="Michelle Weaver"/>
  </r>
  <r>
    <s v="5000 - Salaries &amp; Wages"/>
    <s v="Journal"/>
    <x v="48"/>
    <s v="JE1108"/>
    <m/>
    <x v="4531"/>
    <n v="1346.15"/>
    <m/>
    <s v="EHS - Early Head Start"/>
    <x v="6"/>
    <s v="- No Location -"/>
    <s v="Ayanna Martin"/>
  </r>
  <r>
    <s v="5000 - Salaries &amp; Wages"/>
    <s v="Journal"/>
    <x v="48"/>
    <s v="JE1108"/>
    <m/>
    <x v="4532"/>
    <n v="843"/>
    <m/>
    <s v="EHS - Early Head Start"/>
    <x v="6"/>
    <s v="- No Location -"/>
    <s v="Amylir Torres"/>
  </r>
  <r>
    <s v="5000 - Salaries &amp; Wages"/>
    <s v="Journal"/>
    <x v="48"/>
    <s v="JE1099"/>
    <m/>
    <x v="4533"/>
    <n v="4.55"/>
    <m/>
    <s v="EHS - Early Head Start"/>
    <x v="6"/>
    <s v="- No Location -"/>
    <s v="Denise Klein"/>
  </r>
  <r>
    <s v="5000 - Salaries &amp; Wages"/>
    <s v="Journal"/>
    <x v="48"/>
    <s v="JE1110"/>
    <m/>
    <x v="4534"/>
    <n v="216.36"/>
    <m/>
    <s v="Edgewater Park"/>
    <x v="29"/>
    <s v="- No Location -"/>
    <s v="LOIS BOND"/>
  </r>
  <r>
    <s v="5000 - Salaries &amp; Wages"/>
    <s v="Journal"/>
    <x v="48"/>
    <s v="JE1101"/>
    <m/>
    <x v="4381"/>
    <n v="1.47"/>
    <m/>
    <s v="Edgewater Park"/>
    <x v="29"/>
    <s v="- No Location -"/>
    <s v="LOIS BOND"/>
  </r>
  <r>
    <s v="5000 - Salaries &amp; Wages"/>
    <s v="Journal"/>
    <x v="48"/>
    <s v="JE1106"/>
    <m/>
    <x v="4535"/>
    <n v="890.5"/>
    <m/>
    <s v="CCR&amp;R - Child Care Resource &amp; Referral"/>
    <x v="28"/>
    <s v="- No Location -"/>
    <s v="Brittany Walton"/>
  </r>
  <r>
    <s v="5000 - Salaries &amp; Wages"/>
    <s v="Journal"/>
    <x v="48"/>
    <s v="JE1107"/>
    <m/>
    <x v="4536"/>
    <m/>
    <n v="766.08"/>
    <s v="CCR&amp;R - Child Care Resource &amp; Referral"/>
    <x v="28"/>
    <s v="- No Location -"/>
    <s v="Ashley Moore"/>
  </r>
  <r>
    <s v="5000 - Salaries &amp; Wages"/>
    <s v="Journal"/>
    <x v="48"/>
    <s v="JE1105"/>
    <m/>
    <x v="4537"/>
    <m/>
    <n v="800.13"/>
    <s v="CCR&amp;R - Child Care Resource &amp; Referral"/>
    <x v="30"/>
    <s v="- No Location -"/>
    <s v="DaShaun Davis"/>
  </r>
  <r>
    <s v="5000 - Salaries &amp; Wages"/>
    <s v="Journal"/>
    <x v="48"/>
    <s v="JE1099"/>
    <m/>
    <x v="4538"/>
    <n v="144.32"/>
    <m/>
    <s v="CCR&amp;R - Child Care Resource &amp; Referral"/>
    <x v="30"/>
    <s v="- No Location -"/>
    <s v="Vivyan Saloka"/>
  </r>
  <r>
    <s v="5000 - Salaries &amp; Wages"/>
    <s v="Journal"/>
    <x v="48"/>
    <s v="JE1104"/>
    <m/>
    <x v="4539"/>
    <n v="953.14"/>
    <m/>
    <s v="HS - Head Start"/>
    <x v="12"/>
    <s v="Admin Office"/>
    <s v="Darshpreet Thind"/>
  </r>
  <r>
    <s v="5000 - Salaries &amp; Wages"/>
    <s v="Journal"/>
    <x v="48"/>
    <s v="JE1104"/>
    <m/>
    <x v="4540"/>
    <n v="1106.75"/>
    <m/>
    <s v="HS - Head Start"/>
    <x v="12"/>
    <s v="- No Location -"/>
    <s v="Anna Barry"/>
  </r>
  <r>
    <s v="5000 - Salaries &amp; Wages"/>
    <s v="Journal"/>
    <x v="48"/>
    <s v="JE1104"/>
    <m/>
    <x v="4541"/>
    <n v="564"/>
    <m/>
    <s v="HS - Head Start"/>
    <x v="12"/>
    <s v="- No Location -"/>
    <s v="Ta'Jah Conyers"/>
  </r>
  <r>
    <s v="5000 - Salaries &amp; Wages"/>
    <s v="Journal"/>
    <x v="48"/>
    <s v="JE1104"/>
    <m/>
    <x v="4542"/>
    <n v="1170.78"/>
    <m/>
    <s v="HS - Head Start"/>
    <x v="12"/>
    <s v="- No Location -"/>
    <s v="Michelle Berry-Davis"/>
  </r>
  <r>
    <s v="5000 - Salaries &amp; Wages"/>
    <s v="Journal"/>
    <x v="48"/>
    <s v="JE1104"/>
    <m/>
    <x v="4543"/>
    <n v="852"/>
    <m/>
    <s v="HS - Head Start"/>
    <x v="12"/>
    <s v="- No Location -"/>
    <s v="Jennifer Nagy"/>
  </r>
  <r>
    <s v="5000 - Salaries &amp; Wages"/>
    <s v="Journal"/>
    <x v="48"/>
    <s v="JE1105"/>
    <m/>
    <x v="4544"/>
    <m/>
    <n v="821.76"/>
    <s v="HS - Head Start"/>
    <x v="12"/>
    <s v="- No Location -"/>
    <s v="Rita Jenkins"/>
  </r>
  <r>
    <s v="5000 - Salaries &amp; Wages"/>
    <s v="Journal"/>
    <x v="48"/>
    <s v="JE1110"/>
    <m/>
    <x v="4545"/>
    <n v="1201.98"/>
    <m/>
    <s v="HS - Head Start"/>
    <x v="12"/>
    <s v="- No Location -"/>
    <s v="Denise Klein"/>
  </r>
  <r>
    <s v="5000 - Salaries &amp; Wages"/>
    <s v="Journal"/>
    <x v="48"/>
    <s v="JE1110"/>
    <m/>
    <x v="4546"/>
    <n v="964.5"/>
    <m/>
    <s v="HS - Head Start"/>
    <x v="12"/>
    <s v="- No Location -"/>
    <s v="Courtney Saxton"/>
  </r>
  <r>
    <s v="5000 - Salaries &amp; Wages"/>
    <s v="Journal"/>
    <x v="48"/>
    <s v="JE1109"/>
    <m/>
    <x v="4547"/>
    <m/>
    <n v="600"/>
    <s v="HS - Head Start"/>
    <x v="12"/>
    <s v="- No Location -"/>
    <s v="Dylan Hall"/>
  </r>
  <r>
    <s v="5000 - Salaries &amp; Wages"/>
    <s v="Journal"/>
    <x v="48"/>
    <s v="JE1108"/>
    <m/>
    <x v="4548"/>
    <n v="1334.75"/>
    <m/>
    <s v="HS - Head Start"/>
    <x v="12"/>
    <s v="- No Location -"/>
    <s v="Bouchra Benachir"/>
  </r>
  <r>
    <s v="5000 - Salaries &amp; Wages"/>
    <s v="Journal"/>
    <x v="48"/>
    <s v="JE1106"/>
    <m/>
    <x v="4549"/>
    <n v="861"/>
    <m/>
    <s v="HS - Head Start"/>
    <x v="12"/>
    <s v="- No Location -"/>
    <s v="Miriam Claudio"/>
  </r>
  <r>
    <s v="5000 - Salaries &amp; Wages"/>
    <s v="Journal"/>
    <x v="48"/>
    <s v="JE1098"/>
    <m/>
    <x v="4550"/>
    <n v="85.54"/>
    <m/>
    <s v="HS - Head Start"/>
    <x v="12"/>
    <s v="- No Location -"/>
    <s v="Kristen Furniss"/>
  </r>
  <r>
    <s v="5000 - Salaries &amp; Wages"/>
    <s v="Journal"/>
    <x v="48"/>
    <s v="JE1100"/>
    <m/>
    <x v="4551"/>
    <n v="201.65"/>
    <m/>
    <s v="HS - Head Start"/>
    <x v="12"/>
    <s v="- No Location -"/>
    <s v="Michelle Horan"/>
  </r>
  <r>
    <s v="5000 - Salaries &amp; Wages"/>
    <s v="Journal"/>
    <x v="48"/>
    <s v="JE1100"/>
    <m/>
    <x v="4488"/>
    <n v="72.61"/>
    <m/>
    <s v="HS - Head Start"/>
    <x v="12"/>
    <s v="Admin Office"/>
    <s v="Manvir Gill"/>
  </r>
  <r>
    <s v="5000 - Salaries &amp; Wages"/>
    <s v="Journal"/>
    <x v="48"/>
    <s v="JE1100"/>
    <m/>
    <x v="4552"/>
    <n v="324.87"/>
    <m/>
    <s v="HS - Head Start"/>
    <x v="12"/>
    <s v="- No Location -"/>
    <s v="Jill Rickards"/>
  </r>
  <r>
    <s v="5000 - Salaries &amp; Wages"/>
    <s v="Journal"/>
    <x v="48"/>
    <s v="JE1101"/>
    <m/>
    <x v="4553"/>
    <n v="111.79"/>
    <m/>
    <s v="HS - Head Start"/>
    <x v="12"/>
    <s v="- No Location -"/>
    <s v="Verdina Pryor"/>
  </r>
  <r>
    <s v="5000 - Salaries &amp; Wages"/>
    <s v="Journal"/>
    <x v="48"/>
    <s v="JE1104"/>
    <m/>
    <x v="4554"/>
    <n v="1017.38"/>
    <m/>
    <s v="HPRP2 - Homeless Prevention Rapid Rehousing"/>
    <x v="8"/>
    <s v="- No Location -"/>
    <s v="Christina Adriani"/>
  </r>
  <r>
    <s v="5000 - Salaries &amp; Wages"/>
    <s v="Journal"/>
    <x v="48"/>
    <s v="JE1099"/>
    <m/>
    <x v="4555"/>
    <n v="0.98"/>
    <m/>
    <s v="HPRP2 - Homeless Prevention Rapid Rehousing"/>
    <x v="8"/>
    <s v="Admin Office"/>
    <s v="Amie Sharer"/>
  </r>
  <r>
    <s v="5000 - Salaries &amp; Wages"/>
    <s v="Journal"/>
    <x v="48"/>
    <s v="JE1104"/>
    <m/>
    <x v="4556"/>
    <n v="864.21"/>
    <m/>
    <s v="Mt Holly Schools"/>
    <x v="15"/>
    <s v="- No Location -"/>
    <s v="Jennifer Jones"/>
  </r>
  <r>
    <s v="5000 - Salaries &amp; Wages"/>
    <s v="Journal"/>
    <x v="48"/>
    <s v="JE1107"/>
    <m/>
    <x v="4557"/>
    <m/>
    <n v="843"/>
    <s v="Mt Holly Schools"/>
    <x v="15"/>
    <s v="- No Location -"/>
    <s v="Kimberly Farrell"/>
  </r>
  <r>
    <s v="5000 - Salaries &amp; Wages"/>
    <s v="Journal"/>
    <x v="48"/>
    <s v="JE1108"/>
    <m/>
    <x v="4558"/>
    <n v="77.290000000000006"/>
    <m/>
    <s v="LiHeap - Low Income Home Energy Assistance Program"/>
    <x v="2"/>
    <s v="Admin Office"/>
    <s v="Greta Peterson"/>
  </r>
  <r>
    <s v="5000 - Salaries &amp; Wages"/>
    <s v="Journal"/>
    <x v="48"/>
    <s v="JE1106"/>
    <m/>
    <x v="4559"/>
    <n v="658.07"/>
    <m/>
    <s v="LiHeap - Low Income Home Energy Assistance Program"/>
    <x v="2"/>
    <s v="- No Location -"/>
    <s v="Denise Cacalori"/>
  </r>
  <r>
    <s v="5000 - Salaries &amp; Wages"/>
    <s v="Journal"/>
    <x v="48"/>
    <s v="JE1100"/>
    <m/>
    <x v="4560"/>
    <n v="124.86"/>
    <m/>
    <s v="LiHeap - Low Income Home Energy Assistance Program"/>
    <x v="2"/>
    <s v="- No Location -"/>
    <s v="Donna Hajzer"/>
  </r>
  <r>
    <s v="5000 - Salaries &amp; Wages"/>
    <s v="Journal"/>
    <x v="48"/>
    <s v="JE1108"/>
    <m/>
    <x v="4561"/>
    <n v="192.04"/>
    <m/>
    <s v="USF - Universal Service Fund"/>
    <x v="9"/>
    <s v="- No Location -"/>
    <s v="Vincent Padilla"/>
  </r>
  <r>
    <s v="5000 - Salaries &amp; Wages"/>
    <s v="Journal"/>
    <x v="48"/>
    <s v="JE1099"/>
    <m/>
    <x v="4562"/>
    <n v="1.93"/>
    <m/>
    <s v="USF - Universal Service Fund"/>
    <x v="9"/>
    <s v="Admin Office"/>
    <s v="Kyle Edwards"/>
  </r>
  <r>
    <s v="5000 - Salaries &amp; Wages"/>
    <s v="Journal"/>
    <x v="48"/>
    <s v="JE1107"/>
    <m/>
    <x v="4563"/>
    <m/>
    <n v="154.51"/>
    <s v="USF - Universal Service Fund"/>
    <x v="9"/>
    <s v="Admin Office"/>
    <s v="Ruben Johnson"/>
  </r>
  <r>
    <s v="5000 - Salaries &amp; Wages"/>
    <s v="Journal"/>
    <x v="48"/>
    <s v="JE1099"/>
    <m/>
    <x v="4564"/>
    <n v="3.02"/>
    <m/>
    <s v="CCYC - Community Council of Young Children"/>
    <x v="22"/>
    <s v="Admin Office"/>
    <s v="Gary Mease"/>
  </r>
  <r>
    <s v="5000 - Salaries &amp; Wages"/>
    <s v="Journal"/>
    <x v="48"/>
    <s v="JE1107"/>
    <m/>
    <x v="4350"/>
    <m/>
    <n v="29.28"/>
    <s v="CCYC - Community Council of Young Children"/>
    <x v="22"/>
    <s v="Admin Office"/>
    <s v="Gary Mease"/>
  </r>
  <r>
    <s v="5000 - Salaries &amp; Wages"/>
    <s v="Journal"/>
    <x v="48"/>
    <s v="JE1104"/>
    <m/>
    <x v="4565"/>
    <n v="1386.4"/>
    <m/>
    <s v="HF - Healthy Families"/>
    <x v="5"/>
    <s v="- No Location -"/>
    <s v="Ann Drennon"/>
  </r>
  <r>
    <s v="5000 - Salaries &amp; Wages"/>
    <s v="Journal"/>
    <x v="48"/>
    <s v="JE1104"/>
    <m/>
    <x v="4566"/>
    <n v="184.62"/>
    <m/>
    <s v="HF - Healthy Families"/>
    <x v="5"/>
    <s v="Admin Office"/>
    <s v="Janessa Rivera"/>
  </r>
  <r>
    <s v="5000 - Salaries &amp; Wages"/>
    <s v="Journal"/>
    <x v="48"/>
    <s v="JE1103"/>
    <m/>
    <x v="4567"/>
    <m/>
    <n v="176.08"/>
    <s v="HF - Healthy Families"/>
    <x v="5"/>
    <s v="- No Location -"/>
    <s v="Sheila Hughes"/>
  </r>
  <r>
    <s v="5000 - Salaries &amp; Wages"/>
    <s v="Journal"/>
    <x v="48"/>
    <s v="JE1103"/>
    <m/>
    <x v="4568"/>
    <m/>
    <n v="637.03"/>
    <s v="CSBG - Community Service Block Grant"/>
    <x v="0"/>
    <s v="Admin Office"/>
    <s v="Janessa Rivera"/>
  </r>
  <r>
    <s v="5000 - Salaries &amp; Wages"/>
    <s v="Journal"/>
    <x v="48"/>
    <s v="JE1103"/>
    <m/>
    <x v="4569"/>
    <m/>
    <n v="476.5"/>
    <s v="CSBG - Community Service Block Grant"/>
    <x v="0"/>
    <s v="- No Location -"/>
    <s v="Rovenna Overton"/>
  </r>
  <r>
    <s v="5000 - Salaries &amp; Wages"/>
    <s v="Journal"/>
    <x v="48"/>
    <s v="JE1109"/>
    <m/>
    <x v="4512"/>
    <m/>
    <n v="167.34"/>
    <s v="CSBG - Community Service Block Grant"/>
    <x v="0"/>
    <s v="Admin Office"/>
    <s v="Gary Mease"/>
  </r>
  <r>
    <s v="5000 - Salaries &amp; Wages"/>
    <s v="Journal"/>
    <x v="48"/>
    <s v="JE1106"/>
    <m/>
    <x v="4570"/>
    <n v="864.95"/>
    <m/>
    <s v="CSBG - Community Service Block Grant"/>
    <x v="0"/>
    <s v="Admin Office"/>
    <s v="Janessa Rivera"/>
  </r>
  <r>
    <s v="5000 - Salaries &amp; Wages"/>
    <s v="Journal"/>
    <x v="48"/>
    <s v="JE1106"/>
    <m/>
    <x v="4571"/>
    <n v="255.51"/>
    <m/>
    <s v="CSBG - Community Service Block Grant"/>
    <x v="0"/>
    <s v="Admin Office"/>
    <s v="Greta Peterson"/>
  </r>
  <r>
    <s v="5000 - Salaries &amp; Wages"/>
    <s v="Journal"/>
    <x v="48"/>
    <s v="JE1106"/>
    <m/>
    <x v="4472"/>
    <n v="625"/>
    <m/>
    <s v="EHS - Early Head Start"/>
    <x v="6"/>
    <s v="Admin Office"/>
    <s v="Elayne Schermerhorn"/>
  </r>
  <r>
    <s v="5000 - Salaries &amp; Wages"/>
    <s v="Journal"/>
    <x v="48"/>
    <s v="JE1106"/>
    <m/>
    <x v="4572"/>
    <n v="168"/>
    <m/>
    <s v="EHS - Early Head Start"/>
    <x v="6"/>
    <s v="- No Location -"/>
    <s v="Tammy Joyce"/>
  </r>
  <r>
    <s v="5000 - Salaries &amp; Wages"/>
    <s v="Journal"/>
    <x v="48"/>
    <s v="JE1097"/>
    <m/>
    <x v="4573"/>
    <n v="19.82"/>
    <m/>
    <s v="EHS - Early Head Start"/>
    <x v="6"/>
    <s v="- No Location -"/>
    <s v="Tammy Joyce"/>
  </r>
  <r>
    <s v="5000 - Salaries &amp; Wages"/>
    <s v="Journal"/>
    <x v="48"/>
    <s v="JE1105"/>
    <m/>
    <x v="4574"/>
    <m/>
    <n v="35167.79"/>
    <m/>
    <x v="10"/>
    <s v="- No Location -"/>
    <m/>
  </r>
  <r>
    <s v="5000 - Salaries &amp; Wages"/>
    <s v="Journal"/>
    <x v="48"/>
    <s v="JE1101"/>
    <m/>
    <x v="4575"/>
    <n v="154.38999999999999"/>
    <m/>
    <s v="CCR&amp;R - Child Care Resource &amp; Referral"/>
    <x v="27"/>
    <s v="- No Location -"/>
    <s v="Stacy D Cooper-Gindraw"/>
  </r>
  <r>
    <s v="5000 - Salaries &amp; Wages"/>
    <s v="Journal"/>
    <x v="48"/>
    <s v="JE1104"/>
    <m/>
    <x v="4576"/>
    <n v="1014.84"/>
    <m/>
    <s v="CCR&amp;R - Child Care Resource &amp; Referral"/>
    <x v="28"/>
    <s v="- No Location -"/>
    <s v="Anjail Abdul-Badee-Johnson"/>
  </r>
  <r>
    <s v="5000 - Salaries &amp; Wages"/>
    <s v="Journal"/>
    <x v="48"/>
    <s v="JE1110"/>
    <m/>
    <x v="4577"/>
    <n v="2669.2"/>
    <m/>
    <s v="CCR&amp;R - Child Care Resource &amp; Referral"/>
    <x v="28"/>
    <s v="- No Location -"/>
    <s v="Susan Ford"/>
  </r>
  <r>
    <s v="5000 - Salaries &amp; Wages"/>
    <s v="Journal"/>
    <x v="48"/>
    <s v="JE1109"/>
    <m/>
    <x v="4578"/>
    <m/>
    <n v="1472.81"/>
    <s v="CCR&amp;R - Child Care Resource &amp; Referral"/>
    <x v="28"/>
    <s v="- No Location -"/>
    <s v="Bonita Jackson"/>
  </r>
  <r>
    <s v="5000 - Salaries &amp; Wages"/>
    <s v="Journal"/>
    <x v="48"/>
    <s v="JE1107"/>
    <m/>
    <x v="4579"/>
    <m/>
    <n v="894.01"/>
    <s v="CCR&amp;R - Child Care Resource &amp; Referral"/>
    <x v="28"/>
    <s v="- No Location -"/>
    <s v="Brittany Walton"/>
  </r>
  <r>
    <s v="5000 - Salaries &amp; Wages"/>
    <s v="Journal"/>
    <x v="48"/>
    <s v="JE1104"/>
    <m/>
    <x v="4580"/>
    <n v="1344.25"/>
    <m/>
    <s v="HS - Head Start"/>
    <x v="12"/>
    <s v="- No Location -"/>
    <s v="Tugce Ozel"/>
  </r>
  <r>
    <s v="5000 - Salaries &amp; Wages"/>
    <s v="Journal"/>
    <x v="48"/>
    <s v="JE1104"/>
    <m/>
    <x v="4581"/>
    <n v="1638"/>
    <m/>
    <s v="HS - Head Start"/>
    <x v="12"/>
    <s v="- No Location -"/>
    <s v="Stephanie Greene"/>
  </r>
  <r>
    <s v="5000 - Salaries &amp; Wages"/>
    <s v="Journal"/>
    <x v="48"/>
    <s v="JE1104"/>
    <m/>
    <x v="4582"/>
    <n v="882"/>
    <m/>
    <s v="HS - Head Start"/>
    <x v="12"/>
    <s v="- No Location -"/>
    <s v="Matthew Ditmar"/>
  </r>
  <r>
    <s v="5000 - Salaries &amp; Wages"/>
    <s v="Journal"/>
    <x v="48"/>
    <s v="JE1104"/>
    <m/>
    <x v="4583"/>
    <n v="864"/>
    <m/>
    <s v="HS - Head Start"/>
    <x v="12"/>
    <s v="- No Location -"/>
    <s v="Jasmine Reed"/>
  </r>
  <r>
    <s v="5000 - Salaries &amp; Wages"/>
    <s v="Journal"/>
    <x v="48"/>
    <s v="JE1105"/>
    <m/>
    <x v="4584"/>
    <m/>
    <n v="1046.5"/>
    <s v="HS - Head Start"/>
    <x v="12"/>
    <s v="- No Location -"/>
    <s v="Melinda Bowman-Williams"/>
  </r>
  <r>
    <s v="5000 - Salaries &amp; Wages"/>
    <s v="Journal"/>
    <x v="48"/>
    <s v="JE1103"/>
    <m/>
    <x v="4585"/>
    <m/>
    <n v="792"/>
    <s v="HS - Head Start"/>
    <x v="12"/>
    <s v="- No Location -"/>
    <s v="Marie Toussaint -Fontus"/>
  </r>
  <r>
    <s v="5000 - Salaries &amp; Wages"/>
    <s v="Journal"/>
    <x v="48"/>
    <s v="JE1110"/>
    <m/>
    <x v="4438"/>
    <n v="1038.45"/>
    <m/>
    <s v="HS - Head Start"/>
    <x v="12"/>
    <s v="Admin Office"/>
    <s v="Gary Mease"/>
  </r>
  <r>
    <s v="5000 - Salaries &amp; Wages"/>
    <s v="Journal"/>
    <x v="48"/>
    <s v="JE1109"/>
    <m/>
    <x v="4586"/>
    <m/>
    <n v="389.41"/>
    <s v="HS - Head Start"/>
    <x v="12"/>
    <s v="- No Location -"/>
    <s v="Andrew Stellwag"/>
  </r>
  <r>
    <s v="5000 - Salaries &amp; Wages"/>
    <s v="Journal"/>
    <x v="48"/>
    <s v="JE1109"/>
    <m/>
    <x v="4587"/>
    <m/>
    <n v="1015.57"/>
    <s v="HS - Head Start"/>
    <x v="12"/>
    <s v="- No Location -"/>
    <s v="Maria Figueroa"/>
  </r>
  <r>
    <s v="5000 - Salaries &amp; Wages"/>
    <s v="Journal"/>
    <x v="48"/>
    <s v="JE1108"/>
    <m/>
    <x v="4588"/>
    <n v="950"/>
    <m/>
    <s v="HS - Head Start"/>
    <x v="12"/>
    <s v="- No Location -"/>
    <s v="Ozlem Yigit"/>
  </r>
  <r>
    <s v="5000 - Salaries &amp; Wages"/>
    <s v="Journal"/>
    <x v="48"/>
    <s v="JE1108"/>
    <m/>
    <x v="4589"/>
    <n v="1068.75"/>
    <m/>
    <s v="HS - Head Start"/>
    <x v="12"/>
    <s v="- No Location -"/>
    <s v="Shirin Halim"/>
  </r>
  <r>
    <s v="5000 - Salaries &amp; Wages"/>
    <s v="Journal"/>
    <x v="48"/>
    <s v="JE1106"/>
    <m/>
    <x v="4590"/>
    <n v="1015.38"/>
    <m/>
    <s v="HS - Head Start"/>
    <x v="12"/>
    <s v="Admin Office"/>
    <s v="Francine Taylor"/>
  </r>
  <r>
    <s v="5000 - Salaries &amp; Wages"/>
    <s v="Journal"/>
    <x v="48"/>
    <s v="JE1106"/>
    <m/>
    <x v="4591"/>
    <n v="696"/>
    <m/>
    <s v="HS - Head Start"/>
    <x v="12"/>
    <s v="- No Location -"/>
    <s v="Courtney Saxton"/>
  </r>
  <r>
    <s v="5000 - Salaries &amp; Wages"/>
    <s v="Journal"/>
    <x v="48"/>
    <s v="JE1098"/>
    <m/>
    <x v="4377"/>
    <n v="97.16"/>
    <m/>
    <s v="HS - Head Start"/>
    <x v="12"/>
    <s v="Admin Office"/>
    <s v="Gary Mease"/>
  </r>
  <r>
    <s v="5000 - Salaries &amp; Wages"/>
    <s v="Journal"/>
    <x v="48"/>
    <s v="JE1097"/>
    <m/>
    <x v="4592"/>
    <n v="160.38"/>
    <m/>
    <s v="HS - Head Start"/>
    <x v="12"/>
    <s v="- No Location -"/>
    <s v="Jennifer Elder"/>
  </r>
  <r>
    <s v="5000 - Salaries &amp; Wages"/>
    <s v="Journal"/>
    <x v="48"/>
    <s v="JE1100"/>
    <m/>
    <x v="4593"/>
    <n v="35.26"/>
    <m/>
    <s v="HS - Head Start"/>
    <x v="12"/>
    <s v="- No Location -"/>
    <s v="Donna Wilbur"/>
  </r>
  <r>
    <s v="5000 - Salaries &amp; Wages"/>
    <s v="Journal"/>
    <x v="48"/>
    <s v="JE1101"/>
    <m/>
    <x v="4594"/>
    <n v="66.5"/>
    <m/>
    <s v="HS - Head Start"/>
    <x v="12"/>
    <s v="- No Location -"/>
    <s v="Farhanaz Habib"/>
  </r>
  <r>
    <s v="5000 - Salaries &amp; Wages"/>
    <s v="Journal"/>
    <x v="48"/>
    <s v="JE1109"/>
    <m/>
    <x v="4512"/>
    <m/>
    <n v="330.5"/>
    <s v="CCR&amp;R - Child Care Resource &amp; Referral"/>
    <x v="18"/>
    <s v="Admin Office"/>
    <s v="Gary Mease"/>
  </r>
  <r>
    <s v="5000 - Salaries &amp; Wages"/>
    <s v="Journal"/>
    <x v="48"/>
    <s v="JE1100"/>
    <m/>
    <x v="4595"/>
    <n v="12.91"/>
    <m/>
    <s v="CCR&amp;R - Child Care Resource &amp; Referral"/>
    <x v="18"/>
    <s v="Admin Office"/>
    <s v="Darshpreet Thind"/>
  </r>
  <r>
    <s v="5000 - Salaries &amp; Wages"/>
    <s v="Journal"/>
    <x v="48"/>
    <s v="JE1105"/>
    <m/>
    <x v="4596"/>
    <m/>
    <n v="994.7"/>
    <s v="HPRP2 - Homeless Prevention Rapid Rehousing"/>
    <x v="8"/>
    <s v="- No Location -"/>
    <s v="Christina Adriani"/>
  </r>
  <r>
    <s v="5000 - Salaries &amp; Wages"/>
    <s v="Journal"/>
    <x v="48"/>
    <s v="JE1106"/>
    <m/>
    <x v="4510"/>
    <n v="433.85"/>
    <m/>
    <s v="CCFP - Child Care Food Program"/>
    <x v="24"/>
    <s v="Admin Office"/>
    <s v="Gary Mease"/>
  </r>
  <r>
    <s v="5000 - Salaries &amp; Wages"/>
    <s v="Journal"/>
    <x v="48"/>
    <s v="JE1109"/>
    <m/>
    <x v="4597"/>
    <m/>
    <n v="420.21"/>
    <s v="LiHeap - Low Income Home Energy Assistance Program"/>
    <x v="2"/>
    <s v="Admin Office"/>
    <s v="Janessa Rivera"/>
  </r>
  <r>
    <s v="5000 - Salaries &amp; Wages"/>
    <s v="Journal"/>
    <x v="48"/>
    <s v="JE1106"/>
    <m/>
    <x v="4598"/>
    <n v="284.14"/>
    <m/>
    <s v="USF - Universal Service Fund"/>
    <x v="9"/>
    <s v="- No Location -"/>
    <s v="Quamillah Nelson"/>
  </r>
  <r>
    <s v="5000 - Salaries &amp; Wages"/>
    <s v="Journal"/>
    <x v="48"/>
    <s v="JE1104"/>
    <m/>
    <x v="4566"/>
    <n v="100.38"/>
    <m/>
    <s v="HF - Healthy Families"/>
    <x v="4"/>
    <s v="Admin Office"/>
    <s v="Janessa Rivera"/>
  </r>
  <r>
    <s v="5000 - Salaries &amp; Wages"/>
    <s v="Journal"/>
    <x v="48"/>
    <s v="JE1105"/>
    <m/>
    <x v="4599"/>
    <m/>
    <n v="303.73"/>
    <s v="HF - Healthy Families"/>
    <x v="21"/>
    <s v="- No Location -"/>
    <s v="Stephanie Dixon"/>
  </r>
  <r>
    <s v="5000 - Salaries &amp; Wages"/>
    <s v="Journal"/>
    <x v="48"/>
    <s v="JE1103"/>
    <m/>
    <x v="4600"/>
    <m/>
    <n v="1386.4"/>
    <s v="HF - Healthy Families"/>
    <x v="5"/>
    <s v="- No Location -"/>
    <s v="Ann Drennon"/>
  </r>
  <r>
    <s v="5000 - Salaries &amp; Wages"/>
    <s v="Journal"/>
    <x v="48"/>
    <s v="JE1099"/>
    <m/>
    <x v="4601"/>
    <n v="5.33"/>
    <m/>
    <s v="HF - Healthy Families"/>
    <x v="5"/>
    <s v="Admin Office"/>
    <s v="Janessa Rivera"/>
  </r>
  <r>
    <s v="5000 - Salaries &amp; Wages"/>
    <s v="Journal"/>
    <x v="48"/>
    <s v="JE1106"/>
    <m/>
    <x v="4602"/>
    <n v="368.31"/>
    <m/>
    <s v="CSBG - Community Service Block Grant"/>
    <x v="0"/>
    <s v="- No Location -"/>
    <s v="Sheila Hughes"/>
  </r>
  <r>
    <s v="5000 - Salaries &amp; Wages"/>
    <s v="Journal"/>
    <x v="48"/>
    <s v="JE1099"/>
    <m/>
    <x v="4601"/>
    <n v="18.93"/>
    <m/>
    <s v="CSBG - Community Service Block Grant"/>
    <x v="0"/>
    <s v="Admin Office"/>
    <s v="Janessa Rivera"/>
  </r>
  <r>
    <s v="5000 - Salaries &amp; Wages"/>
    <s v="Journal"/>
    <x v="48"/>
    <s v="JE1099"/>
    <m/>
    <x v="4603"/>
    <n v="4.1500000000000004"/>
    <m/>
    <s v="CSBG - Community Service Block Grant"/>
    <x v="0"/>
    <s v="Admin Office"/>
    <s v="Francine Taylor"/>
  </r>
  <r>
    <s v="5000 - Salaries &amp; Wages"/>
    <s v="Journal"/>
    <x v="48"/>
    <s v="JE1103"/>
    <m/>
    <x v="4567"/>
    <m/>
    <n v="894.92"/>
    <s v="CSBG - Community Service Block Grant"/>
    <x v="17"/>
    <s v="- No Location -"/>
    <s v="Sheila Hughes"/>
  </r>
  <r>
    <s v="5000 - Salaries &amp; Wages"/>
    <s v="Journal"/>
    <x v="48"/>
    <s v="JE1108"/>
    <m/>
    <x v="4604"/>
    <n v="1052.26"/>
    <m/>
    <s v="CSBG - Community Service Block Grant"/>
    <x v="17"/>
    <s v="Admin Office"/>
    <s v="Manvir Gill"/>
  </r>
  <r>
    <s v="5000 - Salaries &amp; Wages"/>
    <s v="Journal"/>
    <x v="48"/>
    <s v="JE1104"/>
    <m/>
    <x v="4452"/>
    <n v="1023.25"/>
    <m/>
    <s v="EHS - Early Head Start"/>
    <x v="6"/>
    <s v="- No Location -"/>
    <s v="Donna Wilbur"/>
  </r>
  <r>
    <s v="5000 - Salaries &amp; Wages"/>
    <s v="Journal"/>
    <x v="48"/>
    <s v="JE1104"/>
    <m/>
    <x v="4605"/>
    <n v="190.38"/>
    <m/>
    <s v="EHS - Early Head Start"/>
    <x v="6"/>
    <s v="Admin Office"/>
    <s v="Manvir Gill"/>
  </r>
  <r>
    <s v="5000 - Salaries &amp; Wages"/>
    <s v="Journal"/>
    <x v="48"/>
    <s v="JE1110"/>
    <m/>
    <x v="4606"/>
    <n v="840"/>
    <m/>
    <s v="EHS - Early Head Start"/>
    <x v="6"/>
    <s v="- No Location -"/>
    <s v="Amylir Torres"/>
  </r>
  <r>
    <s v="5000 - Salaries &amp; Wages"/>
    <s v="Journal"/>
    <x v="48"/>
    <s v="JE1106"/>
    <m/>
    <x v="4607"/>
    <n v="1377.5"/>
    <m/>
    <s v="EHS - Early Head Start"/>
    <x v="6"/>
    <s v="- No Location -"/>
    <s v="Toxi Miller"/>
  </r>
  <r>
    <s v="5000 - Salaries &amp; Wages"/>
    <s v="Journal"/>
    <x v="48"/>
    <s v="JE1103"/>
    <m/>
    <x v="4608"/>
    <m/>
    <n v="1398"/>
    <s v="CCR&amp;R - Child Care Resource &amp; Referral"/>
    <x v="27"/>
    <s v="- No Location -"/>
    <s v="Stacy D Cooper-Gindraw"/>
  </r>
  <r>
    <s v="5000 - Salaries &amp; Wages"/>
    <s v="Journal"/>
    <x v="48"/>
    <s v="JE1105"/>
    <m/>
    <x v="4609"/>
    <m/>
    <n v="1469.12"/>
    <s v="CCR&amp;R - Child Care Resource &amp; Referral"/>
    <x v="28"/>
    <s v="- No Location -"/>
    <s v="Shellinda Hardie"/>
  </r>
  <r>
    <s v="5000 - Salaries &amp; Wages"/>
    <s v="Journal"/>
    <x v="48"/>
    <s v="JE1108"/>
    <m/>
    <x v="4610"/>
    <n v="2222.8000000000002"/>
    <m/>
    <s v="CCR&amp;R - Child Care Resource &amp; Referral"/>
    <x v="28"/>
    <s v="- No Location -"/>
    <s v="Ruth Ragin"/>
  </r>
  <r>
    <s v="5000 - Salaries &amp; Wages"/>
    <s v="Journal"/>
    <x v="48"/>
    <s v="JE1106"/>
    <m/>
    <x v="4611"/>
    <n v="1332.11"/>
    <m/>
    <s v="CCR&amp;R - Child Care Resource &amp; Referral"/>
    <x v="28"/>
    <s v="- No Location -"/>
    <s v="Bonnie Logan"/>
  </r>
  <r>
    <s v="5000 - Salaries &amp; Wages"/>
    <s v="Journal"/>
    <x v="48"/>
    <s v="JE1109"/>
    <m/>
    <x v="4612"/>
    <m/>
    <n v="1348.78"/>
    <s v="CCR&amp;R - Child Care Resource &amp; Referral"/>
    <x v="30"/>
    <s v="- No Location -"/>
    <s v="Christine Morrison"/>
  </r>
  <r>
    <s v="5000 - Salaries &amp; Wages"/>
    <s v="Journal"/>
    <x v="48"/>
    <s v="JE1104"/>
    <m/>
    <x v="4613"/>
    <n v="980"/>
    <m/>
    <s v="HS - Head Start"/>
    <x v="12"/>
    <s v="- No Location -"/>
    <s v="Courtney Farina"/>
  </r>
  <r>
    <s v="5000 - Salaries &amp; Wages"/>
    <s v="Journal"/>
    <x v="48"/>
    <s v="JE1105"/>
    <m/>
    <x v="4614"/>
    <m/>
    <n v="1523.76"/>
    <s v="HS - Head Start"/>
    <x v="12"/>
    <s v="- No Location -"/>
    <s v="Patricia Goldwire"/>
  </r>
  <r>
    <s v="5000 - Salaries &amp; Wages"/>
    <s v="Journal"/>
    <x v="48"/>
    <s v="JE1103"/>
    <m/>
    <x v="4615"/>
    <m/>
    <n v="345.68"/>
    <s v="HS - Head Start"/>
    <x v="12"/>
    <s v="- No Location -"/>
    <s v="Andrew Stellwag"/>
  </r>
  <r>
    <s v="5000 - Salaries &amp; Wages"/>
    <s v="Journal"/>
    <x v="48"/>
    <s v="JE1103"/>
    <m/>
    <x v="4616"/>
    <m/>
    <n v="600"/>
    <s v="HS - Head Start"/>
    <x v="12"/>
    <s v="- No Location -"/>
    <s v="Dylan Hall"/>
  </r>
  <r>
    <s v="5000 - Salaries &amp; Wages"/>
    <s v="Journal"/>
    <x v="48"/>
    <s v="JE1109"/>
    <m/>
    <x v="4617"/>
    <m/>
    <n v="840"/>
    <s v="HS - Head Start"/>
    <x v="12"/>
    <s v="- No Location -"/>
    <s v="Destiny Franklin"/>
  </r>
  <r>
    <s v="5000 - Salaries &amp; Wages"/>
    <s v="Journal"/>
    <x v="48"/>
    <s v="JE1109"/>
    <m/>
    <x v="4618"/>
    <m/>
    <n v="1906.31"/>
    <s v="HS - Head Start"/>
    <x v="12"/>
    <s v="- No Location -"/>
    <s v="Christiana Buffett"/>
  </r>
  <r>
    <s v="5000 - Salaries &amp; Wages"/>
    <s v="Journal"/>
    <x v="48"/>
    <s v="JE1109"/>
    <m/>
    <x v="4619"/>
    <m/>
    <n v="867"/>
    <s v="HS - Head Start"/>
    <x v="12"/>
    <s v="- No Location -"/>
    <s v="Chalesha Jefferson"/>
  </r>
  <r>
    <s v="5000 - Salaries &amp; Wages"/>
    <s v="Journal"/>
    <x v="48"/>
    <s v="JE1109"/>
    <m/>
    <x v="4620"/>
    <m/>
    <n v="894"/>
    <s v="HS - Head Start"/>
    <x v="12"/>
    <s v="- No Location -"/>
    <s v="Kishawn Barnes"/>
  </r>
  <r>
    <s v="5000 - Salaries &amp; Wages"/>
    <s v="Journal"/>
    <x v="48"/>
    <s v="JE1109"/>
    <m/>
    <x v="4481"/>
    <m/>
    <n v="701.48"/>
    <s v="HS - Head Start"/>
    <x v="12"/>
    <s v="Admin Office"/>
    <s v="Greta Peterson"/>
  </r>
  <r>
    <s v="5000 - Salaries &amp; Wages"/>
    <s v="Journal"/>
    <x v="48"/>
    <s v="JE1108"/>
    <m/>
    <x v="4621"/>
    <n v="855"/>
    <m/>
    <s v="HS - Head Start"/>
    <x v="12"/>
    <s v="- No Location -"/>
    <s v="Carol Brown"/>
  </r>
  <r>
    <s v="5000 - Salaries &amp; Wages"/>
    <s v="Journal"/>
    <x v="48"/>
    <s v="JE1106"/>
    <m/>
    <x v="4622"/>
    <n v="1330"/>
    <m/>
    <s v="HS - Head Start"/>
    <x v="12"/>
    <s v="- No Location -"/>
    <s v="Tawanna Best"/>
  </r>
  <r>
    <s v="5000 - Salaries &amp; Wages"/>
    <s v="Journal"/>
    <x v="48"/>
    <s v="JE1106"/>
    <m/>
    <x v="4623"/>
    <n v="600"/>
    <m/>
    <s v="HS - Head Start"/>
    <x v="12"/>
    <s v="- No Location -"/>
    <s v="Samaka Empson"/>
  </r>
  <r>
    <s v="5000 - Salaries &amp; Wages"/>
    <s v="Journal"/>
    <x v="48"/>
    <s v="JE1098"/>
    <m/>
    <x v="4624"/>
    <n v="152.68"/>
    <m/>
    <s v="HS - Head Start"/>
    <x v="12"/>
    <s v="- No Location -"/>
    <s v="Christiana Buffett"/>
  </r>
  <r>
    <s v="5000 - Salaries &amp; Wages"/>
    <s v="Journal"/>
    <x v="48"/>
    <s v="JE1098"/>
    <m/>
    <x v="4625"/>
    <n v="65.75"/>
    <m/>
    <s v="HS - Head Start"/>
    <x v="12"/>
    <s v="- No Location -"/>
    <s v="Patricia Goldwire"/>
  </r>
  <r>
    <s v="5000 - Salaries &amp; Wages"/>
    <s v="Journal"/>
    <x v="48"/>
    <s v="JE1099"/>
    <m/>
    <x v="4626"/>
    <n v="113.17"/>
    <m/>
    <s v="HS - Head Start"/>
    <x v="12"/>
    <s v="- No Location -"/>
    <s v="Jennifer Jones"/>
  </r>
  <r>
    <s v="5000 - Salaries &amp; Wages"/>
    <s v="Journal"/>
    <x v="48"/>
    <s v="JE1097"/>
    <m/>
    <x v="4627"/>
    <n v="6.56"/>
    <m/>
    <s v="HS - Head Start"/>
    <x v="12"/>
    <s v="- No Location -"/>
    <s v="Courtney Farina"/>
  </r>
  <r>
    <s v="5000 - Salaries &amp; Wages"/>
    <s v="Journal"/>
    <x v="48"/>
    <s v="JE1097"/>
    <m/>
    <x v="4628"/>
    <n v="152.68"/>
    <m/>
    <s v="HS - Head Start"/>
    <x v="12"/>
    <s v="- No Location -"/>
    <s v="Christiana Buffett"/>
  </r>
  <r>
    <s v="5000 - Salaries &amp; Wages"/>
    <s v="Journal"/>
    <x v="48"/>
    <s v="JE1107"/>
    <m/>
    <x v="4629"/>
    <m/>
    <n v="840"/>
    <s v="HS - Head Start"/>
    <x v="12"/>
    <s v="- No Location -"/>
    <s v="Sasha Miranda"/>
  </r>
  <r>
    <s v="5000 - Salaries &amp; Wages"/>
    <s v="Journal"/>
    <x v="48"/>
    <s v="JE1104"/>
    <m/>
    <x v="4630"/>
    <n v="364.62"/>
    <m/>
    <s v="CCR&amp;R - Child Care Resource &amp; Referral"/>
    <x v="18"/>
    <s v="Admin Office"/>
    <s v="Gary Mease"/>
  </r>
  <r>
    <s v="5000 - Salaries &amp; Wages"/>
    <s v="Journal"/>
    <x v="48"/>
    <s v="JE1106"/>
    <m/>
    <x v="4472"/>
    <n v="913.46"/>
    <m/>
    <s v="CCR&amp;R - Child Care Resource &amp; Referral"/>
    <x v="18"/>
    <s v="Admin Office"/>
    <s v="Elayne Schermerhorn"/>
  </r>
  <r>
    <s v="5000 - Salaries &amp; Wages"/>
    <s v="Journal"/>
    <x v="48"/>
    <s v="JE1101"/>
    <m/>
    <x v="4425"/>
    <n v="6.48"/>
    <m/>
    <s v="CCR&amp;R - Child Care Resource &amp; Referral"/>
    <x v="18"/>
    <s v="Admin Office"/>
    <s v="Janessa Rivera"/>
  </r>
  <r>
    <s v="5000 - Salaries &amp; Wages"/>
    <s v="Journal"/>
    <x v="48"/>
    <s v="JE1110"/>
    <m/>
    <x v="4631"/>
    <n v="1000.58"/>
    <m/>
    <s v="HPRP2 - Homeless Prevention Rapid Rehousing"/>
    <x v="8"/>
    <s v="- No Location -"/>
    <s v="Christina Adriani"/>
  </r>
  <r>
    <s v="5000 - Salaries &amp; Wages"/>
    <s v="Journal"/>
    <x v="48"/>
    <s v="JE1105"/>
    <m/>
    <x v="4632"/>
    <m/>
    <n v="831"/>
    <s v="CCFP - Child Care Food Program"/>
    <x v="24"/>
    <s v="- No Location -"/>
    <s v="Doris Santana"/>
  </r>
  <r>
    <s v="5000 - Salaries &amp; Wages"/>
    <s v="Journal"/>
    <x v="48"/>
    <s v="JE1103"/>
    <m/>
    <x v="4633"/>
    <m/>
    <n v="837"/>
    <s v="CCFP - Child Care Food Program"/>
    <x v="24"/>
    <s v="- No Location -"/>
    <s v="Gabrielle Morton"/>
  </r>
  <r>
    <s v="5000 - Salaries &amp; Wages"/>
    <s v="Journal"/>
    <x v="48"/>
    <s v="JE1107"/>
    <m/>
    <x v="4634"/>
    <m/>
    <n v="926.25"/>
    <s v="CCFP - Child Care Food Program"/>
    <x v="24"/>
    <s v="- No Location -"/>
    <s v="Ivanette Peterson"/>
  </r>
  <r>
    <s v="5000 - Salaries &amp; Wages"/>
    <s v="Journal"/>
    <x v="48"/>
    <s v="JE1098"/>
    <m/>
    <x v="4377"/>
    <n v="6.48"/>
    <m/>
    <s v="Mt Holly Schools"/>
    <x v="15"/>
    <s v="Admin Office"/>
    <s v="Gary Mease"/>
  </r>
  <r>
    <s v="5000 - Salaries &amp; Wages"/>
    <s v="Journal"/>
    <x v="48"/>
    <s v="JE1099"/>
    <m/>
    <x v="4635"/>
    <n v="1.47"/>
    <m/>
    <s v="Mt Holly Schools"/>
    <x v="15"/>
    <s v="- No Location -"/>
    <s v="LOIS BOND"/>
  </r>
  <r>
    <s v="5000 - Salaries &amp; Wages"/>
    <s v="Journal"/>
    <x v="48"/>
    <s v="JE1110"/>
    <m/>
    <x v="4636"/>
    <n v="416.56"/>
    <m/>
    <s v="LiHeap - Low Income Home Energy Assistance Program"/>
    <x v="2"/>
    <s v="- No Location -"/>
    <s v="Shirley Matthews"/>
  </r>
  <r>
    <s v="5000 - Salaries &amp; Wages"/>
    <s v="Journal"/>
    <x v="48"/>
    <s v="JE1101"/>
    <m/>
    <x v="4425"/>
    <n v="2.9"/>
    <m/>
    <s v="HF - Healthy Families"/>
    <x v="4"/>
    <s v="Admin Office"/>
    <s v="Janessa Rivera"/>
  </r>
  <r>
    <s v="5000 - Salaries &amp; Wages"/>
    <s v="Journal"/>
    <x v="48"/>
    <s v="JE1097"/>
    <m/>
    <x v="4637"/>
    <n v="1.83"/>
    <m/>
    <s v="CCYC - Community Council of Young Children"/>
    <x v="22"/>
    <s v="Admin Office"/>
    <s v="Kyle Edwards"/>
  </r>
  <r>
    <s v="5000 - Salaries &amp; Wages"/>
    <s v="Journal"/>
    <x v="48"/>
    <s v="JE1108"/>
    <m/>
    <x v="4388"/>
    <n v="176.08"/>
    <m/>
    <s v="HF - Healthy Families"/>
    <x v="5"/>
    <s v="- No Location -"/>
    <s v="Sheila Hughes"/>
  </r>
  <r>
    <s v="5000 - Salaries &amp; Wages"/>
    <s v="Journal"/>
    <x v="48"/>
    <s v="JE1100"/>
    <m/>
    <x v="4638"/>
    <n v="12.84"/>
    <m/>
    <s v="CSBG - Community Service Block Grant"/>
    <x v="0"/>
    <s v="Admin Office"/>
    <s v="Kyle Edwards"/>
  </r>
  <r>
    <s v="5000 - Salaries &amp; Wages"/>
    <s v="Journal"/>
    <x v="48"/>
    <s v="JE1103"/>
    <m/>
    <x v="4639"/>
    <m/>
    <n v="987.85"/>
    <s v="CSBG - Community Service Block Grant"/>
    <x v="17"/>
    <s v="Admin Office"/>
    <s v="Manvir Gill"/>
  </r>
  <r>
    <s v="5000 - Salaries &amp; Wages"/>
    <s v="Journal"/>
    <x v="48"/>
    <s v="JE1098"/>
    <m/>
    <x v="4640"/>
    <n v="6.65"/>
    <m/>
    <s v="CSBG - Community Service Block Grant"/>
    <x v="17"/>
    <s v="- No Location -"/>
    <s v="Melonie Vazquez"/>
  </r>
  <r>
    <s v="5000 - Salaries &amp; Wages"/>
    <s v="Journal"/>
    <x v="48"/>
    <s v="JE1110"/>
    <m/>
    <x v="4641"/>
    <n v="1425"/>
    <m/>
    <s v="EHS - Early Head Start"/>
    <x v="6"/>
    <s v="- No Location -"/>
    <s v="Toxi Miller"/>
  </r>
  <r>
    <s v="5000 - Salaries &amp; Wages"/>
    <s v="Journal"/>
    <x v="48"/>
    <s v="JE1109"/>
    <m/>
    <x v="4586"/>
    <m/>
    <n v="790.61"/>
    <s v="EHS - Early Head Start"/>
    <x v="6"/>
    <s v="- No Location -"/>
    <s v="Andrew Stellwag"/>
  </r>
  <r>
    <s v="5000 - Salaries &amp; Wages"/>
    <s v="Journal"/>
    <x v="48"/>
    <s v="JE1098"/>
    <m/>
    <x v="4642"/>
    <n v="4.55"/>
    <m/>
    <s v="EHS - Early Head Start"/>
    <x v="6"/>
    <s v="- No Location -"/>
    <s v="Denise Klein"/>
  </r>
  <r>
    <s v="5000 - Salaries &amp; Wages"/>
    <s v="Journal"/>
    <x v="48"/>
    <s v="JE1097"/>
    <m/>
    <x v="4643"/>
    <n v="5.0999999999999996"/>
    <m/>
    <s v="EHS - Early Head Start"/>
    <x v="6"/>
    <s v="Admin Office"/>
    <s v="Amie Sharer"/>
  </r>
  <r>
    <s v="5000 - Salaries &amp; Wages"/>
    <s v="Journal"/>
    <x v="48"/>
    <s v="JE1110"/>
    <m/>
    <x v="4644"/>
    <n v="328.71"/>
    <m/>
    <s v="Edgewater Park"/>
    <x v="29"/>
    <s v="- No Location -"/>
    <s v="Patricia Goldwire"/>
  </r>
  <r>
    <s v="5000 - Salaries &amp; Wages"/>
    <s v="Journal"/>
    <x v="48"/>
    <s v="JE1100"/>
    <m/>
    <x v="4645"/>
    <n v="209.58"/>
    <m/>
    <s v="Edgewater Park"/>
    <x v="29"/>
    <s v="- No Location -"/>
    <s v="Jennifer Jones"/>
  </r>
  <r>
    <s v="5000 - Salaries &amp; Wages"/>
    <s v="Journal"/>
    <x v="48"/>
    <s v="JE1104"/>
    <m/>
    <x v="4646"/>
    <n v="906.74"/>
    <m/>
    <s v="CCR&amp;R - Child Care Resource &amp; Referral"/>
    <x v="28"/>
    <s v="- No Location -"/>
    <s v="Kathleen Moreland"/>
  </r>
  <r>
    <s v="5000 - Salaries &amp; Wages"/>
    <s v="Journal"/>
    <x v="48"/>
    <s v="JE1110"/>
    <m/>
    <x v="4647"/>
    <n v="1984.9"/>
    <m/>
    <s v="CCR&amp;R - Child Care Resource &amp; Referral"/>
    <x v="28"/>
    <s v="- No Location -"/>
    <s v="Bonita Jackson"/>
  </r>
  <r>
    <s v="5000 - Salaries &amp; Wages"/>
    <s v="Journal"/>
    <x v="48"/>
    <s v="JE1109"/>
    <m/>
    <x v="4648"/>
    <m/>
    <n v="1124.92"/>
    <s v="CCR&amp;R - Child Care Resource &amp; Referral"/>
    <x v="28"/>
    <s v="- No Location -"/>
    <s v="Wanda Fisher"/>
  </r>
  <r>
    <s v="5000 - Salaries &amp; Wages"/>
    <s v="Journal"/>
    <x v="48"/>
    <s v="JE1099"/>
    <m/>
    <x v="4649"/>
    <n v="72.05"/>
    <m/>
    <s v="CCR&amp;R - Child Care Resource &amp; Referral"/>
    <x v="28"/>
    <s v="- No Location -"/>
    <s v="Ruth Ragin"/>
  </r>
  <r>
    <s v="5000 - Salaries &amp; Wages"/>
    <s v="Journal"/>
    <x v="48"/>
    <s v="JE1099"/>
    <m/>
    <x v="4650"/>
    <n v="8.77"/>
    <m/>
    <s v="CCR&amp;R - Child Care Resource &amp; Referral"/>
    <x v="28"/>
    <s v="- No Location -"/>
    <s v="Rayna Gadsden"/>
  </r>
  <r>
    <s v="5000 - Salaries &amp; Wages"/>
    <s v="Journal"/>
    <x v="48"/>
    <s v="JE1107"/>
    <m/>
    <x v="4651"/>
    <m/>
    <n v="906.81"/>
    <s v="CCR&amp;R - Child Care Resource &amp; Referral"/>
    <x v="28"/>
    <s v="- No Location -"/>
    <s v="Andrea Ferrare"/>
  </r>
  <r>
    <s v="5000 - Salaries &amp; Wages"/>
    <s v="Journal"/>
    <x v="48"/>
    <s v="JE1104"/>
    <m/>
    <x v="4652"/>
    <n v="840"/>
    <m/>
    <s v="HS - Head Start"/>
    <x v="12"/>
    <s v="- No Location -"/>
    <s v="Regina McCall"/>
  </r>
  <r>
    <s v="5000 - Salaries &amp; Wages"/>
    <s v="Journal"/>
    <x v="48"/>
    <s v="JE1104"/>
    <m/>
    <x v="4653"/>
    <n v="990.5"/>
    <m/>
    <s v="HS - Head Start"/>
    <x v="12"/>
    <s v="- No Location -"/>
    <s v="Melinda Bowman-Williams"/>
  </r>
  <r>
    <s v="5000 - Salaries &amp; Wages"/>
    <s v="Journal"/>
    <x v="48"/>
    <s v="JE1104"/>
    <m/>
    <x v="4654"/>
    <n v="180"/>
    <m/>
    <s v="HS - Head Start"/>
    <x v="12"/>
    <s v="- No Location -"/>
    <s v="Marva Currington"/>
  </r>
  <r>
    <s v="5000 - Salaries &amp; Wages"/>
    <s v="Journal"/>
    <x v="48"/>
    <s v="JE1103"/>
    <m/>
    <x v="4655"/>
    <m/>
    <n v="1102.8399999999999"/>
    <s v="HS - Head Start"/>
    <x v="12"/>
    <s v="Admin Office"/>
    <s v="Sharon Forman"/>
  </r>
  <r>
    <s v="5000 - Salaries &amp; Wages"/>
    <s v="Journal"/>
    <x v="48"/>
    <s v="JE1110"/>
    <m/>
    <x v="4656"/>
    <n v="503.99"/>
    <m/>
    <s v="HS - Head Start"/>
    <x v="12"/>
    <s v="- No Location -"/>
    <s v="Donna Wilbur"/>
  </r>
  <r>
    <s v="5000 - Salaries &amp; Wages"/>
    <s v="Journal"/>
    <x v="48"/>
    <s v="JE1110"/>
    <m/>
    <x v="4657"/>
    <n v="840"/>
    <m/>
    <s v="HS - Head Start"/>
    <x v="12"/>
    <s v="- No Location -"/>
    <s v="Destiny Franklin"/>
  </r>
  <r>
    <s v="5000 - Salaries &amp; Wages"/>
    <s v="Journal"/>
    <x v="48"/>
    <s v="JE1110"/>
    <m/>
    <x v="4658"/>
    <n v="1042.57"/>
    <m/>
    <s v="HS - Head Start"/>
    <x v="12"/>
    <s v="Admin Office"/>
    <s v="Amie Sharer"/>
  </r>
  <r>
    <s v="5000 - Salaries &amp; Wages"/>
    <s v="Journal"/>
    <x v="48"/>
    <s v="JE1110"/>
    <m/>
    <x v="4659"/>
    <n v="1363.25"/>
    <m/>
    <s v="HS - Head Start"/>
    <x v="12"/>
    <s v="- No Location -"/>
    <s v="Tugce Ozel"/>
  </r>
  <r>
    <s v="5000 - Salaries &amp; Wages"/>
    <s v="Journal"/>
    <x v="48"/>
    <s v="JE1109"/>
    <m/>
    <x v="4660"/>
    <m/>
    <n v="1201.98"/>
    <s v="HS - Head Start"/>
    <x v="12"/>
    <s v="- No Location -"/>
    <s v="Denise Klein"/>
  </r>
  <r>
    <s v="5000 - Salaries &amp; Wages"/>
    <s v="Journal"/>
    <x v="48"/>
    <s v="JE1109"/>
    <m/>
    <x v="4661"/>
    <m/>
    <n v="859.75"/>
    <s v="HS - Head Start"/>
    <x v="12"/>
    <s v="- No Location -"/>
    <s v="Anna Barry"/>
  </r>
  <r>
    <s v="5000 - Salaries &amp; Wages"/>
    <s v="Journal"/>
    <x v="48"/>
    <s v="JE1109"/>
    <m/>
    <x v="4662"/>
    <m/>
    <n v="648"/>
    <s v="HS - Head Start"/>
    <x v="12"/>
    <s v="- No Location -"/>
    <s v="Syrena Moss"/>
  </r>
  <r>
    <s v="5000 - Salaries &amp; Wages"/>
    <s v="Journal"/>
    <x v="48"/>
    <s v="JE1109"/>
    <m/>
    <x v="4663"/>
    <m/>
    <n v="949"/>
    <s v="HS - Head Start"/>
    <x v="12"/>
    <s v="- No Location -"/>
    <s v="Ruth Amankona"/>
  </r>
  <r>
    <s v="5000 - Salaries &amp; Wages"/>
    <s v="Journal"/>
    <x v="48"/>
    <s v="JE1108"/>
    <m/>
    <x v="4664"/>
    <n v="600"/>
    <m/>
    <s v="HS - Head Start"/>
    <x v="12"/>
    <s v="- No Location -"/>
    <s v="Mellasiah Dixon"/>
  </r>
  <r>
    <s v="5000 - Salaries &amp; Wages"/>
    <s v="Journal"/>
    <x v="48"/>
    <s v="JE1108"/>
    <m/>
    <x v="4665"/>
    <n v="392"/>
    <m/>
    <s v="HS - Head Start"/>
    <x v="12"/>
    <s v="- No Location -"/>
    <s v="Kelly Marquis"/>
  </r>
  <r>
    <s v="5000 - Salaries &amp; Wages"/>
    <s v="Journal"/>
    <x v="48"/>
    <s v="JE1106"/>
    <m/>
    <x v="4666"/>
    <n v="840"/>
    <m/>
    <s v="HS - Head Start"/>
    <x v="12"/>
    <s v="- No Location -"/>
    <s v="Kayla Brito"/>
  </r>
  <r>
    <s v="5000 - Salaries &amp; Wages"/>
    <s v="Journal"/>
    <x v="48"/>
    <s v="JE1098"/>
    <m/>
    <x v="4667"/>
    <n v="178.37"/>
    <m/>
    <s v="HS - Head Start"/>
    <x v="12"/>
    <s v="- No Location -"/>
    <s v="Tammy Joyce"/>
  </r>
  <r>
    <s v="5000 - Salaries &amp; Wages"/>
    <s v="Journal"/>
    <x v="48"/>
    <s v="JE1099"/>
    <m/>
    <x v="4668"/>
    <n v="6.56"/>
    <m/>
    <s v="HS - Head Start"/>
    <x v="12"/>
    <s v="- No Location -"/>
    <s v="Janet Leonard"/>
  </r>
  <r>
    <s v="5000 - Salaries &amp; Wages"/>
    <s v="Journal"/>
    <x v="48"/>
    <s v="JE1107"/>
    <m/>
    <x v="4669"/>
    <m/>
    <n v="1034.32"/>
    <s v="HS - Head Start"/>
    <x v="12"/>
    <s v="- No Location -"/>
    <s v="Bobby Johnson"/>
  </r>
  <r>
    <s v="5000 - Salaries &amp; Wages"/>
    <s v="Journal"/>
    <x v="48"/>
    <s v="JE1107"/>
    <m/>
    <x v="4670"/>
    <m/>
    <n v="1368"/>
    <s v="HS - Head Start"/>
    <x v="12"/>
    <s v="- No Location -"/>
    <s v="Anna Barry"/>
  </r>
  <r>
    <s v="5000 - Salaries &amp; Wages"/>
    <s v="Journal"/>
    <x v="48"/>
    <s v="JE1105"/>
    <m/>
    <x v="4359"/>
    <m/>
    <n v="588.91999999999996"/>
    <s v="CCR&amp;R - Child Care Resource &amp; Referral"/>
    <x v="18"/>
    <s v="Admin Office"/>
    <s v="Francine Taylor"/>
  </r>
  <r>
    <s v="5000 - Salaries &amp; Wages"/>
    <s v="Journal"/>
    <x v="48"/>
    <s v="JE1106"/>
    <m/>
    <x v="4671"/>
    <n v="591.70000000000005"/>
    <m/>
    <s v="CCR&amp;R - Child Care Resource &amp; Referral"/>
    <x v="18"/>
    <s v="Admin Office"/>
    <s v="Ruben Johnson"/>
  </r>
  <r>
    <s v="5000 - Salaries &amp; Wages"/>
    <s v="Journal"/>
    <x v="48"/>
    <s v="JE1103"/>
    <m/>
    <x v="4569"/>
    <m/>
    <n v="344.34"/>
    <s v="HPRP2 - Homeless Prevention Rapid Rehousing"/>
    <x v="8"/>
    <s v="- No Location -"/>
    <s v="Rovenna Overton"/>
  </r>
  <r>
    <s v="5000 - Salaries &amp; Wages"/>
    <s v="Journal"/>
    <x v="48"/>
    <s v="JE1110"/>
    <m/>
    <x v="4672"/>
    <n v="1175.58"/>
    <m/>
    <s v="HPRP2 - Homeless Prevention Rapid Rehousing"/>
    <x v="8"/>
    <s v="- No Location -"/>
    <s v="Melonie Vazquez"/>
  </r>
  <r>
    <s v="5000 - Salaries &amp; Wages"/>
    <s v="Journal"/>
    <x v="48"/>
    <s v="JE1110"/>
    <m/>
    <x v="4673"/>
    <n v="843"/>
    <m/>
    <s v="Mt Holly Schools"/>
    <x v="15"/>
    <s v="- No Location -"/>
    <s v="Kimberly Farrell"/>
  </r>
  <r>
    <s v="5000 - Salaries &amp; Wages"/>
    <s v="Journal"/>
    <x v="48"/>
    <s v="JE1109"/>
    <m/>
    <x v="4674"/>
    <m/>
    <n v="141.66"/>
    <s v="LiHeap - Low Income Home Energy Assistance Program"/>
    <x v="2"/>
    <s v="Admin Office"/>
    <s v="Elayne Schermerhorn"/>
  </r>
  <r>
    <s v="5000 - Salaries &amp; Wages"/>
    <s v="Journal"/>
    <x v="48"/>
    <s v="JE1108"/>
    <m/>
    <x v="4675"/>
    <n v="74.040000000000006"/>
    <m/>
    <s v="LiHeap - Low Income Home Energy Assistance Program"/>
    <x v="2"/>
    <s v="Admin Office"/>
    <s v="Francine Taylor"/>
  </r>
  <r>
    <s v="5000 - Salaries &amp; Wages"/>
    <s v="Journal"/>
    <x v="48"/>
    <s v="JE1108"/>
    <m/>
    <x v="4676"/>
    <n v="535.99"/>
    <m/>
    <s v="LiHeap - Low Income Home Energy Assistance Program"/>
    <x v="2"/>
    <s v="- No Location -"/>
    <s v="Constance Pritchett"/>
  </r>
  <r>
    <s v="5000 - Salaries &amp; Wages"/>
    <s v="Journal"/>
    <x v="48"/>
    <s v="JE1110"/>
    <m/>
    <x v="4465"/>
    <n v="48.08"/>
    <m/>
    <s v="USF - Universal Service Fund"/>
    <x v="9"/>
    <s v="Admin Office"/>
    <s v="Elayne Schermerhorn"/>
  </r>
  <r>
    <s v="5000 - Salaries &amp; Wages"/>
    <s v="Journal"/>
    <x v="48"/>
    <s v="JE1100"/>
    <m/>
    <x v="4677"/>
    <n v="53.4"/>
    <m/>
    <s v="USF - Universal Service Fund"/>
    <x v="9"/>
    <s v="- No Location -"/>
    <s v="Constance Pritchett"/>
  </r>
  <r>
    <s v="5000 - Salaries &amp; Wages"/>
    <s v="Journal"/>
    <x v="48"/>
    <s v="JE1108"/>
    <m/>
    <x v="4678"/>
    <n v="621.04999999999995"/>
    <m/>
    <s v="HF - Healthy Families"/>
    <x v="5"/>
    <s v="Admin Office"/>
    <s v="Michelle Hewitt"/>
  </r>
  <r>
    <s v="5000 - Salaries &amp; Wages"/>
    <s v="Journal"/>
    <x v="48"/>
    <s v="JE1108"/>
    <m/>
    <x v="4679"/>
    <n v="1384.14"/>
    <m/>
    <s v="HF - Healthy Families"/>
    <x v="5"/>
    <s v="- No Location -"/>
    <s v="Susan Margolis"/>
  </r>
  <r>
    <s v="5000 - Salaries &amp; Wages"/>
    <s v="Journal"/>
    <x v="48"/>
    <s v="JE1099"/>
    <m/>
    <x v="4680"/>
    <n v="152.08000000000001"/>
    <m/>
    <s v="HF - Healthy Families"/>
    <x v="5"/>
    <s v="- No Location -"/>
    <s v="Susan Margolis"/>
  </r>
  <r>
    <s v="5000 - Salaries &amp; Wages"/>
    <s v="Journal"/>
    <x v="48"/>
    <s v="JE1108"/>
    <m/>
    <x v="4471"/>
    <n v="2128.85"/>
    <m/>
    <s v="CSBG - Community Service Block Grant"/>
    <x v="0"/>
    <s v="Admin Office"/>
    <s v="Ruben Johnson"/>
  </r>
  <r>
    <s v="5000 - Salaries &amp; Wages"/>
    <s v="Journal"/>
    <x v="48"/>
    <s v="JE1104"/>
    <m/>
    <x v="4681"/>
    <n v="193.55"/>
    <m/>
    <s v="EHS - Early Head Start"/>
    <x v="6"/>
    <s v="- No Location -"/>
    <s v="Robert Mayfield"/>
  </r>
  <r>
    <s v="5000 - Salaries &amp; Wages"/>
    <s v="Journal"/>
    <x v="48"/>
    <s v="JE1110"/>
    <m/>
    <x v="4436"/>
    <n v="337.39"/>
    <m/>
    <s v="EHS - Early Head Start"/>
    <x v="6"/>
    <s v="Admin Office"/>
    <s v="Ruben Johnson"/>
  </r>
  <r>
    <s v="5000 - Salaries &amp; Wages"/>
    <s v="Journal"/>
    <x v="48"/>
    <s v="JE1110"/>
    <m/>
    <x v="4682"/>
    <n v="870"/>
    <m/>
    <s v="EHS - Early Head Start"/>
    <x v="6"/>
    <s v="- No Location -"/>
    <s v="Heather Toppin"/>
  </r>
  <r>
    <s v="5000 - Salaries &amp; Wages"/>
    <s v="Journal"/>
    <x v="48"/>
    <s v="JE1109"/>
    <m/>
    <x v="4428"/>
    <m/>
    <n v="196.59"/>
    <s v="EHS - Early Head Start"/>
    <x v="6"/>
    <s v="Admin Office"/>
    <s v="Robert Mayfield"/>
  </r>
  <r>
    <s v="5000 - Salaries &amp; Wages"/>
    <s v="Journal"/>
    <x v="48"/>
    <s v="JE1109"/>
    <m/>
    <x v="4683"/>
    <m/>
    <n v="851.76"/>
    <s v="EHS - Early Head Start"/>
    <x v="6"/>
    <s v="- No Location -"/>
    <s v="Katilynn Ditzel"/>
  </r>
  <r>
    <s v="5000 - Salaries &amp; Wages"/>
    <s v="Journal"/>
    <x v="48"/>
    <s v="JE1107"/>
    <m/>
    <x v="4378"/>
    <m/>
    <n v="109.66"/>
    <s v="EHS - Early Head Start"/>
    <x v="6"/>
    <s v="Admin Office"/>
    <s v="Francine Taylor"/>
  </r>
  <r>
    <s v="5000 - Salaries &amp; Wages"/>
    <s v="Journal"/>
    <x v="48"/>
    <s v="JE1101"/>
    <m/>
    <x v="4684"/>
    <n v="19.82"/>
    <m/>
    <s v="EHS - Early Head Start"/>
    <x v="6"/>
    <s v="- No Location -"/>
    <s v="Tammy Joyce"/>
  </r>
  <r>
    <s v="5000 - Salaries &amp; Wages"/>
    <s v="Journal"/>
    <x v="48"/>
    <s v="JE1104"/>
    <m/>
    <x v="4685"/>
    <n v="1552.4"/>
    <m/>
    <s v="CCR&amp;R - Child Care Resource &amp; Referral"/>
    <x v="27"/>
    <s v="- No Location -"/>
    <s v="Kathryn Simone"/>
  </r>
  <r>
    <s v="5000 - Salaries &amp; Wages"/>
    <s v="Journal"/>
    <x v="48"/>
    <s v="JE1108"/>
    <m/>
    <x v="4686"/>
    <n v="1003.9"/>
    <m/>
    <s v="CCR&amp;R - Child Care Resource &amp; Referral"/>
    <x v="27"/>
    <s v="- No Location -"/>
    <s v="Sue Fenick"/>
  </r>
  <r>
    <s v="5000 - Salaries &amp; Wages"/>
    <s v="Journal"/>
    <x v="48"/>
    <s v="JE1099"/>
    <m/>
    <x v="4687"/>
    <n v="158.54"/>
    <m/>
    <s v="CCR&amp;R - Child Care Resource &amp; Referral"/>
    <x v="27"/>
    <s v="- No Location -"/>
    <s v="Kathryn Simone"/>
  </r>
  <r>
    <s v="5000 - Salaries &amp; Wages"/>
    <s v="Journal"/>
    <x v="48"/>
    <s v="JE1103"/>
    <m/>
    <x v="4688"/>
    <m/>
    <n v="2339.5700000000002"/>
    <s v="CCR&amp;R - Child Care Resource &amp; Referral"/>
    <x v="28"/>
    <s v="- No Location -"/>
    <s v="Susan Ford"/>
  </r>
  <r>
    <s v="5000 - Salaries &amp; Wages"/>
    <s v="Journal"/>
    <x v="48"/>
    <s v="JE1108"/>
    <m/>
    <x v="4689"/>
    <n v="894.01"/>
    <m/>
    <s v="CCR&amp;R - Child Care Resource &amp; Referral"/>
    <x v="28"/>
    <s v="- No Location -"/>
    <s v="Brittany Walton"/>
  </r>
  <r>
    <s v="5000 - Salaries &amp; Wages"/>
    <s v="Journal"/>
    <x v="48"/>
    <s v="JE1101"/>
    <m/>
    <x v="4690"/>
    <n v="7.59"/>
    <m/>
    <s v="CCR&amp;R - Child Care Resource &amp; Referral"/>
    <x v="28"/>
    <s v="- No Location -"/>
    <s v="Janelle Yvette Sample"/>
  </r>
  <r>
    <s v="5000 - Salaries &amp; Wages"/>
    <s v="Journal"/>
    <x v="48"/>
    <s v="JE1103"/>
    <m/>
    <x v="4691"/>
    <m/>
    <n v="875.63"/>
    <s v="CCR&amp;R - Child Care Resource &amp; Referral"/>
    <x v="30"/>
    <s v="- No Location -"/>
    <s v="DaShaun Davis"/>
  </r>
  <r>
    <s v="5000 - Salaries &amp; Wages"/>
    <s v="Journal"/>
    <x v="48"/>
    <s v="JE1104"/>
    <m/>
    <x v="4692"/>
    <n v="852"/>
    <m/>
    <s v="HS - Head Start"/>
    <x v="12"/>
    <s v="- No Location -"/>
    <s v="Miriam Claudio"/>
  </r>
  <r>
    <s v="5000 - Salaries &amp; Wages"/>
    <s v="Journal"/>
    <x v="48"/>
    <s v="JE1105"/>
    <m/>
    <x v="4693"/>
    <m/>
    <n v="1330"/>
    <s v="HS - Head Start"/>
    <x v="12"/>
    <s v="- No Location -"/>
    <s v="Tawanna Best"/>
  </r>
  <r>
    <s v="5000 - Salaries &amp; Wages"/>
    <s v="Journal"/>
    <x v="48"/>
    <s v="JE1105"/>
    <m/>
    <x v="4694"/>
    <m/>
    <n v="720"/>
    <s v="HS - Head Start"/>
    <x v="12"/>
    <s v="- No Location -"/>
    <s v="Louthel Tucker"/>
  </r>
  <r>
    <s v="5000 - Salaries &amp; Wages"/>
    <s v="Journal"/>
    <x v="48"/>
    <s v="JE1103"/>
    <m/>
    <x v="4695"/>
    <m/>
    <n v="1011.71"/>
    <s v="HS - Head Start"/>
    <x v="12"/>
    <s v="- No Location -"/>
    <s v="Maria Figueroa"/>
  </r>
  <r>
    <s v="5000 - Salaries &amp; Wages"/>
    <s v="Journal"/>
    <x v="48"/>
    <s v="JE1109"/>
    <m/>
    <x v="4508"/>
    <m/>
    <n v="1003.1"/>
    <s v="HS - Head Start"/>
    <x v="12"/>
    <s v="Admin Office"/>
    <s v="Amie Sharer"/>
  </r>
  <r>
    <s v="5000 - Salaries &amp; Wages"/>
    <s v="Journal"/>
    <x v="48"/>
    <s v="JE1109"/>
    <m/>
    <x v="4696"/>
    <m/>
    <n v="600"/>
    <s v="HS - Head Start"/>
    <x v="12"/>
    <s v="- No Location -"/>
    <s v="Lisa Whitfield"/>
  </r>
  <r>
    <s v="5000 - Salaries &amp; Wages"/>
    <s v="Journal"/>
    <x v="48"/>
    <s v="JE1108"/>
    <m/>
    <x v="4558"/>
    <n v="741.99"/>
    <m/>
    <s v="HS - Head Start"/>
    <x v="12"/>
    <s v="Admin Office"/>
    <s v="Greta Peterson"/>
  </r>
  <r>
    <s v="5000 - Salaries &amp; Wages"/>
    <s v="Journal"/>
    <x v="48"/>
    <s v="JE1108"/>
    <m/>
    <x v="4697"/>
    <n v="493.81"/>
    <m/>
    <s v="HS - Head Start"/>
    <x v="12"/>
    <s v="- No Location -"/>
    <s v="Donna Wilbur"/>
  </r>
  <r>
    <s v="5000 - Salaries &amp; Wages"/>
    <s v="Journal"/>
    <x v="48"/>
    <s v="JE1108"/>
    <m/>
    <x v="4698"/>
    <n v="852"/>
    <m/>
    <s v="HS - Head Start"/>
    <x v="12"/>
    <s v="- No Location -"/>
    <s v="Brittany Barnes"/>
  </r>
  <r>
    <s v="5000 - Salaries &amp; Wages"/>
    <s v="Journal"/>
    <x v="48"/>
    <s v="JE1108"/>
    <m/>
    <x v="4699"/>
    <n v="840"/>
    <m/>
    <s v="HS - Head Start"/>
    <x v="12"/>
    <s v="- No Location -"/>
    <s v="Kayla Brito"/>
  </r>
  <r>
    <s v="5000 - Salaries &amp; Wages"/>
    <s v="Journal"/>
    <x v="48"/>
    <s v="JE1106"/>
    <m/>
    <x v="4700"/>
    <n v="1334.75"/>
    <m/>
    <s v="HS - Head Start"/>
    <x v="12"/>
    <s v="- No Location -"/>
    <s v="Bibiana Arreguin"/>
  </r>
  <r>
    <s v="5000 - Salaries &amp; Wages"/>
    <s v="Journal"/>
    <x v="48"/>
    <s v="JE1098"/>
    <m/>
    <x v="4701"/>
    <n v="113.17"/>
    <m/>
    <s v="HS - Head Start"/>
    <x v="12"/>
    <s v="- No Location -"/>
    <s v="Jennifer Jones"/>
  </r>
  <r>
    <s v="5000 - Salaries &amp; Wages"/>
    <s v="Journal"/>
    <x v="48"/>
    <s v="JE1097"/>
    <m/>
    <x v="4702"/>
    <n v="328.67"/>
    <m/>
    <s v="HS - Head Start"/>
    <x v="12"/>
    <s v="- No Location -"/>
    <s v="Miriam Claudio"/>
  </r>
  <r>
    <s v="5000 - Salaries &amp; Wages"/>
    <s v="Journal"/>
    <x v="48"/>
    <s v="JE1097"/>
    <m/>
    <x v="4703"/>
    <n v="110.73"/>
    <m/>
    <s v="HS - Head Start"/>
    <x v="12"/>
    <s v="- No Location -"/>
    <s v="ISATA BAH"/>
  </r>
  <r>
    <s v="5000 - Salaries &amp; Wages"/>
    <s v="Journal"/>
    <x v="48"/>
    <s v="JE1107"/>
    <m/>
    <x v="4704"/>
    <m/>
    <n v="1036.69"/>
    <s v="HS - Head Start"/>
    <x v="12"/>
    <s v="- No Location -"/>
    <s v="Patricia Goldwire"/>
  </r>
  <r>
    <s v="5000 - Salaries &amp; Wages"/>
    <s v="Journal"/>
    <x v="48"/>
    <s v="JE1107"/>
    <m/>
    <x v="4705"/>
    <m/>
    <n v="631.03"/>
    <s v="HS - Head Start"/>
    <x v="12"/>
    <s v="- No Location -"/>
    <s v="Nasirah Aminuddin"/>
  </r>
  <r>
    <s v="5000 - Salaries &amp; Wages"/>
    <s v="Journal"/>
    <x v="48"/>
    <s v="JE1100"/>
    <m/>
    <x v="4706"/>
    <n v="39.5"/>
    <m/>
    <s v="HS - Head Start"/>
    <x v="12"/>
    <s v="Admin Office"/>
    <s v="Amie Sharer"/>
  </r>
  <r>
    <s v="5000 - Salaries &amp; Wages"/>
    <s v="Journal"/>
    <x v="48"/>
    <s v="JE1107"/>
    <m/>
    <x v="4387"/>
    <m/>
    <n v="289.58999999999997"/>
    <s v="CCR&amp;R - Child Care Resource &amp; Referral"/>
    <x v="18"/>
    <s v="Admin Office"/>
    <s v="Greta Peterson"/>
  </r>
  <r>
    <s v="5000 - Salaries &amp; Wages"/>
    <s v="Journal"/>
    <x v="48"/>
    <s v="JE1107"/>
    <m/>
    <x v="4707"/>
    <m/>
    <n v="906.65"/>
    <s v="CCR&amp;R - Child Care Resource &amp; Referral"/>
    <x v="18"/>
    <s v="Admin Office"/>
    <s v="Elayne Schermerhorn"/>
  </r>
  <r>
    <s v="5000 - Salaries &amp; Wages"/>
    <s v="Journal"/>
    <x v="48"/>
    <s v="JE1107"/>
    <m/>
    <x v="4563"/>
    <m/>
    <n v="456.68"/>
    <s v="CCR&amp;R - Child Care Resource &amp; Referral"/>
    <x v="18"/>
    <s v="Admin Office"/>
    <s v="Ruben Johnson"/>
  </r>
  <r>
    <s v="5000 - Salaries &amp; Wages"/>
    <s v="Journal"/>
    <x v="48"/>
    <s v="JE1101"/>
    <m/>
    <x v="4373"/>
    <n v="16.420000000000002"/>
    <m/>
    <s v="CCR&amp;R - Child Care Resource &amp; Referral"/>
    <x v="18"/>
    <s v="Admin Office"/>
    <s v="Elayne Schermerhorn"/>
  </r>
  <r>
    <s v="5000 - Salaries &amp; Wages"/>
    <s v="Journal"/>
    <x v="48"/>
    <s v="JE1100"/>
    <m/>
    <x v="4706"/>
    <n v="1.03"/>
    <m/>
    <s v="HPRP2 - Homeless Prevention Rapid Rehousing"/>
    <x v="8"/>
    <s v="Admin Office"/>
    <s v="Amie Sharer"/>
  </r>
  <r>
    <s v="5000 - Salaries &amp; Wages"/>
    <s v="Journal"/>
    <x v="48"/>
    <s v="JE1104"/>
    <m/>
    <x v="4539"/>
    <n v="722.8"/>
    <m/>
    <s v="CCFP - Child Care Food Program"/>
    <x v="24"/>
    <s v="Admin Office"/>
    <s v="Darshpreet Thind"/>
  </r>
  <r>
    <s v="5000 - Salaries &amp; Wages"/>
    <s v="Journal"/>
    <x v="48"/>
    <s v="JE1100"/>
    <m/>
    <x v="4708"/>
    <n v="6.48"/>
    <m/>
    <s v="Mt Holly Schools"/>
    <x v="15"/>
    <s v="Admin Office"/>
    <s v="Gary Mease"/>
  </r>
  <r>
    <s v="5000 - Salaries &amp; Wages"/>
    <s v="Journal"/>
    <x v="48"/>
    <s v="JE1104"/>
    <m/>
    <x v="4384"/>
    <n v="75"/>
    <m/>
    <s v="LiHeap - Low Income Home Energy Assistance Program"/>
    <x v="2"/>
    <s v="Admin Office"/>
    <s v="Kyle Edwards"/>
  </r>
  <r>
    <s v="5000 - Salaries &amp; Wages"/>
    <s v="Journal"/>
    <x v="48"/>
    <s v="JE1110"/>
    <m/>
    <x v="4709"/>
    <n v="74.040000000000006"/>
    <m/>
    <s v="LiHeap - Low Income Home Energy Assistance Program"/>
    <x v="2"/>
    <s v="Admin Office"/>
    <s v="Francine Taylor"/>
  </r>
  <r>
    <s v="5000 - Salaries &amp; Wages"/>
    <s v="Journal"/>
    <x v="48"/>
    <s v="JE1105"/>
    <m/>
    <x v="4710"/>
    <m/>
    <n v="187.18"/>
    <s v="USF - Universal Service Fund"/>
    <x v="9"/>
    <s v="- No Location -"/>
    <s v="Denise Cacalori"/>
  </r>
  <r>
    <s v="5000 - Salaries &amp; Wages"/>
    <s v="Journal"/>
    <x v="48"/>
    <s v="JE1103"/>
    <m/>
    <x v="4711"/>
    <m/>
    <n v="47.22"/>
    <s v="USF - Universal Service Fund"/>
    <x v="9"/>
    <s v="Admin Office"/>
    <s v="Elayne Schermerhorn"/>
  </r>
  <r>
    <s v="5000 - Salaries &amp; Wages"/>
    <s v="Journal"/>
    <x v="48"/>
    <s v="JE1100"/>
    <m/>
    <x v="4712"/>
    <n v="106.35"/>
    <m/>
    <s v="USF - Universal Service Fund"/>
    <x v="9"/>
    <s v="- No Location -"/>
    <s v="Denise Cacalori"/>
  </r>
  <r>
    <s v="5000 - Salaries &amp; Wages"/>
    <s v="Journal"/>
    <x v="48"/>
    <s v="JE1101"/>
    <m/>
    <x v="4483"/>
    <n v="1.93"/>
    <m/>
    <s v="USF - Universal Service Fund"/>
    <x v="9"/>
    <s v="Admin Office"/>
    <s v="Kyle Edwards"/>
  </r>
  <r>
    <s v="5000 - Salaries &amp; Wages"/>
    <s v="Journal"/>
    <x v="48"/>
    <s v="JE1109"/>
    <m/>
    <x v="4427"/>
    <m/>
    <n v="506.21"/>
    <s v="HF - Healthy Families"/>
    <x v="4"/>
    <s v="- No Location -"/>
    <s v="Stephanie Dixon"/>
  </r>
  <r>
    <s v="5000 - Salaries &amp; Wages"/>
    <s v="Journal"/>
    <x v="48"/>
    <s v="JE1107"/>
    <m/>
    <x v="4464"/>
    <m/>
    <n v="9.75"/>
    <s v="HF - Healthy Families"/>
    <x v="21"/>
    <s v="Admin Office"/>
    <s v="Robert Mayfield"/>
  </r>
  <r>
    <s v="5000 - Salaries &amp; Wages"/>
    <s v="Journal"/>
    <x v="48"/>
    <s v="JE1103"/>
    <m/>
    <x v="4713"/>
    <m/>
    <n v="1207.98"/>
    <s v="HF - Healthy Families"/>
    <x v="5"/>
    <s v="- No Location -"/>
    <s v="Susan Margolis"/>
  </r>
  <r>
    <s v="5000 - Salaries &amp; Wages"/>
    <s v="Journal"/>
    <x v="48"/>
    <s v="JE1110"/>
    <m/>
    <x v="4714"/>
    <n v="600.26"/>
    <m/>
    <s v="HF - Healthy Families"/>
    <x v="5"/>
    <s v="Admin Office"/>
    <s v="Michelle Hewitt"/>
  </r>
  <r>
    <s v="5000 - Salaries &amp; Wages"/>
    <s v="Journal"/>
    <x v="48"/>
    <s v="JE1109"/>
    <m/>
    <x v="4715"/>
    <m/>
    <n v="2091.83"/>
    <s v="CSBG - Community Service Block Grant"/>
    <x v="0"/>
    <s v="Admin Office"/>
    <s v="Ruben Johnson"/>
  </r>
  <r>
    <s v="5000 - Salaries &amp; Wages"/>
    <s v="Journal"/>
    <x v="48"/>
    <s v="JE1101"/>
    <m/>
    <x v="4716"/>
    <n v="25.63"/>
    <m/>
    <s v="CSBG - Community Service Block Grant"/>
    <x v="0"/>
    <s v="Admin Office"/>
    <s v="Manvir Gill"/>
  </r>
  <r>
    <s v="5000 - Salaries &amp; Wages"/>
    <s v="Journal"/>
    <x v="48"/>
    <s v="JE1099"/>
    <m/>
    <x v="4717"/>
    <n v="6.65"/>
    <m/>
    <s v="CSBG - Community Service Block Grant"/>
    <x v="17"/>
    <s v="- No Location -"/>
    <s v="Melonie Vazquez"/>
  </r>
  <r>
    <s v="5000 - Salaries &amp; Wages"/>
    <s v="Journal"/>
    <x v="48"/>
    <s v="JE1104"/>
    <m/>
    <x v="4718"/>
    <n v="462.63"/>
    <m/>
    <s v="EHS - Early Head Start"/>
    <x v="6"/>
    <s v="- No Location -"/>
    <s v="ISATA BAH"/>
  </r>
  <r>
    <s v="5000 - Salaries &amp; Wages"/>
    <s v="Journal"/>
    <x v="48"/>
    <s v="JE1110"/>
    <m/>
    <x v="4719"/>
    <n v="1339.5"/>
    <m/>
    <s v="EHS - Early Head Start"/>
    <x v="6"/>
    <s v="- No Location -"/>
    <s v="Pantida Wescott"/>
  </r>
  <r>
    <s v="5000 - Salaries &amp; Wages"/>
    <s v="Journal"/>
    <x v="48"/>
    <s v="JE1101"/>
    <m/>
    <x v="4716"/>
    <n v="8.49"/>
    <m/>
    <s v="EHS - Early Head Start"/>
    <x v="6"/>
    <s v="Admin Office"/>
    <s v="Manvir Gill"/>
  </r>
  <r>
    <s v="5000 - Salaries &amp; Wages"/>
    <s v="Journal"/>
    <x v="48"/>
    <s v="JE1105"/>
    <m/>
    <x v="4720"/>
    <m/>
    <n v="1400.88"/>
    <s v="CCR&amp;R - Child Care Resource &amp; Referral"/>
    <x v="28"/>
    <s v="- No Location -"/>
    <s v="Judith Byrne"/>
  </r>
  <r>
    <s v="5000 - Salaries &amp; Wages"/>
    <s v="Journal"/>
    <x v="48"/>
    <s v="JE1103"/>
    <m/>
    <x v="4721"/>
    <m/>
    <n v="1449.07"/>
    <s v="CCR&amp;R - Child Care Resource &amp; Referral"/>
    <x v="28"/>
    <s v="- No Location -"/>
    <s v="Shellinda Hardie"/>
  </r>
  <r>
    <s v="5000 - Salaries &amp; Wages"/>
    <s v="Journal"/>
    <x v="48"/>
    <s v="JE1110"/>
    <m/>
    <x v="4722"/>
    <n v="1294.81"/>
    <m/>
    <s v="CCR&amp;R - Child Care Resource &amp; Referral"/>
    <x v="28"/>
    <s v="- No Location -"/>
    <s v="Janelle Yvette Sample"/>
  </r>
  <r>
    <s v="5000 - Salaries &amp; Wages"/>
    <s v="Journal"/>
    <x v="48"/>
    <s v="JE1097"/>
    <m/>
    <x v="4723"/>
    <n v="342.22"/>
    <m/>
    <s v="CCR&amp;R - Child Care Resource &amp; Referral"/>
    <x v="28"/>
    <s v="- No Location -"/>
    <s v="Heather Coleman"/>
  </r>
  <r>
    <s v="5000 - Salaries &amp; Wages"/>
    <s v="Journal"/>
    <x v="48"/>
    <s v="JE1104"/>
    <m/>
    <x v="4724"/>
    <n v="885.21"/>
    <m/>
    <s v="HS - Head Start"/>
    <x v="12"/>
    <s v="- No Location -"/>
    <s v="Tawona Hill"/>
  </r>
  <r>
    <s v="5000 - Salaries &amp; Wages"/>
    <s v="Journal"/>
    <x v="48"/>
    <s v="JE1104"/>
    <m/>
    <x v="4725"/>
    <n v="2099.7399999999998"/>
    <m/>
    <s v="HS - Head Start"/>
    <x v="12"/>
    <s v="- No Location -"/>
    <s v="LOIS BOND"/>
  </r>
  <r>
    <s v="5000 - Salaries &amp; Wages"/>
    <s v="Journal"/>
    <x v="48"/>
    <s v="JE1105"/>
    <m/>
    <x v="4726"/>
    <m/>
    <n v="883.34"/>
    <s v="HS - Head Start"/>
    <x v="12"/>
    <s v="- No Location -"/>
    <s v="Courtney Farina"/>
  </r>
  <r>
    <s v="5000 - Salaries &amp; Wages"/>
    <s v="Journal"/>
    <x v="48"/>
    <s v="JE1103"/>
    <m/>
    <x v="4727"/>
    <m/>
    <n v="780.45"/>
    <s v="HS - Head Start"/>
    <x v="12"/>
    <s v="- No Location -"/>
    <s v="Tawona Hill"/>
  </r>
  <r>
    <s v="5000 - Salaries &amp; Wages"/>
    <s v="Journal"/>
    <x v="48"/>
    <s v="JE1103"/>
    <m/>
    <x v="4728"/>
    <m/>
    <n v="973.44"/>
    <s v="HS - Head Start"/>
    <x v="12"/>
    <s v="- No Location -"/>
    <s v="Courtney Farina"/>
  </r>
  <r>
    <s v="5000 - Salaries &amp; Wages"/>
    <s v="Journal"/>
    <x v="48"/>
    <s v="JE1110"/>
    <m/>
    <x v="4729"/>
    <n v="1330"/>
    <m/>
    <s v="HS - Head Start"/>
    <x v="12"/>
    <s v="- No Location -"/>
    <s v="Tawanna Best"/>
  </r>
  <r>
    <s v="5000 - Salaries &amp; Wages"/>
    <s v="Journal"/>
    <x v="48"/>
    <s v="JE1109"/>
    <m/>
    <x v="4730"/>
    <m/>
    <n v="994.44"/>
    <s v="HS - Head Start"/>
    <x v="12"/>
    <s v="- No Location -"/>
    <s v="Courtney Farina"/>
  </r>
  <r>
    <s v="5000 - Salaries &amp; Wages"/>
    <s v="Journal"/>
    <x v="48"/>
    <s v="JE1108"/>
    <m/>
    <x v="4731"/>
    <n v="510"/>
    <m/>
    <s v="HS - Head Start"/>
    <x v="12"/>
    <s v="- No Location -"/>
    <s v="Donna Morgan"/>
  </r>
  <r>
    <s v="5000 - Salaries &amp; Wages"/>
    <s v="Journal"/>
    <x v="48"/>
    <s v="JE1108"/>
    <m/>
    <x v="4732"/>
    <n v="771"/>
    <m/>
    <s v="HS - Head Start"/>
    <x v="12"/>
    <s v="- No Location -"/>
    <s v="Louthel Tucker"/>
  </r>
  <r>
    <s v="5000 - Salaries &amp; Wages"/>
    <s v="Journal"/>
    <x v="48"/>
    <s v="JE1108"/>
    <m/>
    <x v="4733"/>
    <n v="2349.7199999999998"/>
    <m/>
    <s v="HS - Head Start"/>
    <x v="12"/>
    <s v="- No Location -"/>
    <s v="Jill Rickards"/>
  </r>
  <r>
    <s v="5000 - Salaries &amp; Wages"/>
    <s v="Journal"/>
    <x v="48"/>
    <s v="JE1106"/>
    <m/>
    <x v="4734"/>
    <n v="1207.22"/>
    <m/>
    <s v="HS - Head Start"/>
    <x v="12"/>
    <s v="- No Location -"/>
    <s v="Bobby Johnson"/>
  </r>
  <r>
    <s v="5000 - Salaries &amp; Wages"/>
    <s v="Journal"/>
    <x v="48"/>
    <s v="JE1106"/>
    <m/>
    <x v="4735"/>
    <n v="950"/>
    <m/>
    <s v="HS - Head Start"/>
    <x v="12"/>
    <s v="- No Location -"/>
    <s v="John Baker"/>
  </r>
  <r>
    <s v="5000 - Salaries &amp; Wages"/>
    <s v="Journal"/>
    <x v="48"/>
    <s v="JE1098"/>
    <m/>
    <x v="4736"/>
    <n v="67.14"/>
    <m/>
    <s v="HS - Head Start"/>
    <x v="12"/>
    <s v="- No Location -"/>
    <s v="Jacquelyn Gardner"/>
  </r>
  <r>
    <s v="5000 - Salaries &amp; Wages"/>
    <s v="Journal"/>
    <x v="48"/>
    <s v="JE1099"/>
    <m/>
    <x v="4737"/>
    <n v="65.75"/>
    <m/>
    <s v="HS - Head Start"/>
    <x v="12"/>
    <s v="- No Location -"/>
    <s v="Patricia Goldwire"/>
  </r>
  <r>
    <s v="5000 - Salaries &amp; Wages"/>
    <s v="Journal"/>
    <x v="48"/>
    <s v="JE1097"/>
    <m/>
    <x v="4738"/>
    <n v="18.239999999999998"/>
    <m/>
    <s v="HS - Head Start"/>
    <x v="12"/>
    <s v="- No Location -"/>
    <s v="Rita Jenkins"/>
  </r>
  <r>
    <s v="5000 - Salaries &amp; Wages"/>
    <s v="Journal"/>
    <x v="48"/>
    <s v="JE1100"/>
    <m/>
    <x v="4739"/>
    <n v="18.41"/>
    <m/>
    <s v="HS - Head Start"/>
    <x v="12"/>
    <s v="- No Location -"/>
    <s v="LOIS BOND"/>
  </r>
  <r>
    <s v="5000 - Salaries &amp; Wages"/>
    <s v="Journal"/>
    <x v="48"/>
    <s v="JE1109"/>
    <m/>
    <x v="4481"/>
    <m/>
    <n v="292.27999999999997"/>
    <s v="CCR&amp;R - Child Care Resource &amp; Referral"/>
    <x v="18"/>
    <s v="Admin Office"/>
    <s v="Greta Peterson"/>
  </r>
  <r>
    <s v="5000 - Salaries &amp; Wages"/>
    <s v="Journal"/>
    <x v="48"/>
    <s v="JE1108"/>
    <m/>
    <x v="4740"/>
    <n v="923.08"/>
    <m/>
    <s v="CCR&amp;R - Child Care Resource &amp; Referral"/>
    <x v="18"/>
    <s v="Admin Office"/>
    <s v="Elayne Schermerhorn"/>
  </r>
  <r>
    <s v="5000 - Salaries &amp; Wages"/>
    <s v="Journal"/>
    <x v="48"/>
    <s v="JE1106"/>
    <m/>
    <x v="4741"/>
    <n v="916.5"/>
    <m/>
    <s v="CCFP - Child Care Food Program"/>
    <x v="24"/>
    <s v="- No Location -"/>
    <s v="William Carson"/>
  </r>
  <r>
    <s v="5000 - Salaries &amp; Wages"/>
    <s v="Journal"/>
    <x v="48"/>
    <s v="JE1100"/>
    <m/>
    <x v="4742"/>
    <n v="74.77"/>
    <m/>
    <s v="CCFP - Child Care Food Program"/>
    <x v="24"/>
    <s v="- No Location -"/>
    <s v="Patricia Joyce"/>
  </r>
  <r>
    <s v="5000 - Salaries &amp; Wages"/>
    <s v="Journal"/>
    <x v="48"/>
    <s v="JE1108"/>
    <m/>
    <x v="4743"/>
    <n v="342.24"/>
    <m/>
    <s v="Mt Holly Schools"/>
    <x v="15"/>
    <s v="- No Location -"/>
    <s v="Rabiah Mohamed-Azam"/>
  </r>
  <r>
    <s v="5000 - Salaries &amp; Wages"/>
    <s v="Journal"/>
    <x v="48"/>
    <s v="JE1108"/>
    <m/>
    <x v="4733"/>
    <n v="74.989999999999995"/>
    <m/>
    <s v="Mt Holly Schools"/>
    <x v="15"/>
    <s v="- No Location -"/>
    <s v="Jill Rickards"/>
  </r>
  <r>
    <s v="5000 - Salaries &amp; Wages"/>
    <s v="Journal"/>
    <x v="48"/>
    <s v="JE1097"/>
    <m/>
    <x v="4744"/>
    <n v="6.48"/>
    <m/>
    <s v="Mt Holly Schools"/>
    <x v="15"/>
    <s v="Admin Office"/>
    <s v="Gary Mease"/>
  </r>
  <r>
    <s v="5000 - Salaries &amp; Wages"/>
    <s v="Journal"/>
    <x v="48"/>
    <s v="JE1107"/>
    <m/>
    <x v="4745"/>
    <m/>
    <n v="430.43"/>
    <s v="Mt Holly Schools"/>
    <x v="15"/>
    <s v="- No Location -"/>
    <s v="Christiana Buffett"/>
  </r>
  <r>
    <s v="5000 - Salaries &amp; Wages"/>
    <s v="Journal"/>
    <x v="48"/>
    <s v="JE1103"/>
    <m/>
    <x v="4746"/>
    <m/>
    <n v="309.14"/>
    <s v="LiHeap - Low Income Home Energy Assistance Program"/>
    <x v="2"/>
    <s v="- No Location -"/>
    <s v="Vincent Padilla"/>
  </r>
  <r>
    <s v="5000 - Salaries &amp; Wages"/>
    <s v="Journal"/>
    <x v="48"/>
    <s v="JE1109"/>
    <m/>
    <x v="4747"/>
    <m/>
    <n v="775.69"/>
    <s v="LiHeap - Low Income Home Energy Assistance Program"/>
    <x v="2"/>
    <s v="- No Location -"/>
    <s v="Rovenna Overton"/>
  </r>
  <r>
    <s v="5000 - Salaries &amp; Wages"/>
    <s v="Journal"/>
    <x v="48"/>
    <s v="JE1101"/>
    <m/>
    <x v="4748"/>
    <n v="4.8899999999999997"/>
    <m/>
    <s v="LiHeap - Low Income Home Energy Assistance Program"/>
    <x v="2"/>
    <s v="Admin Office"/>
    <s v="Greta Peterson"/>
  </r>
  <r>
    <s v="5000 - Salaries &amp; Wages"/>
    <s v="Journal"/>
    <x v="48"/>
    <s v="JE1109"/>
    <m/>
    <x v="4597"/>
    <m/>
    <n v="252.12"/>
    <s v="USF - Universal Service Fund"/>
    <x v="9"/>
    <s v="Admin Office"/>
    <s v="Janessa Rivera"/>
  </r>
  <r>
    <s v="5000 - Salaries &amp; Wages"/>
    <s v="Journal"/>
    <x v="48"/>
    <s v="JE1097"/>
    <m/>
    <x v="4749"/>
    <n v="4.8899999999999997"/>
    <m/>
    <s v="USF - Universal Service Fund"/>
    <x v="9"/>
    <s v="Admin Office"/>
    <s v="Greta Peterson"/>
  </r>
  <r>
    <s v="5000 - Salaries &amp; Wages"/>
    <s v="Journal"/>
    <x v="48"/>
    <s v="JE1106"/>
    <m/>
    <x v="4750"/>
    <n v="1907.21"/>
    <m/>
    <s v="HF - Healthy Families"/>
    <x v="4"/>
    <s v="- No Location -"/>
    <s v="Elizabeth Boehmke"/>
  </r>
  <r>
    <s v="5000 - Salaries &amp; Wages"/>
    <s v="Journal"/>
    <x v="48"/>
    <s v="JE1110"/>
    <m/>
    <x v="4751"/>
    <n v="1280"/>
    <m/>
    <s v="HF - Healthy Families"/>
    <x v="5"/>
    <s v="- No Location -"/>
    <s v="Karla DeJesus-Centeno"/>
  </r>
  <r>
    <s v="5000 - Salaries &amp; Wages"/>
    <s v="Journal"/>
    <x v="48"/>
    <s v="JE1109"/>
    <m/>
    <x v="4752"/>
    <m/>
    <n v="1386.4"/>
    <s v="HF - Healthy Families"/>
    <x v="5"/>
    <s v="- No Location -"/>
    <s v="Ann Drennon"/>
  </r>
  <r>
    <s v="5000 - Salaries &amp; Wages"/>
    <s v="Journal"/>
    <x v="48"/>
    <s v="JE1108"/>
    <m/>
    <x v="4740"/>
    <n v="750"/>
    <m/>
    <s v="CSBG - Community Service Block Grant"/>
    <x v="0"/>
    <s v="Admin Office"/>
    <s v="Elayne Schermerhorn"/>
  </r>
  <r>
    <s v="5000 - Salaries &amp; Wages"/>
    <s v="Journal"/>
    <x v="48"/>
    <s v="JE1108"/>
    <m/>
    <x v="4420"/>
    <n v="508.85"/>
    <m/>
    <s v="CSBG - Community Service Block Grant"/>
    <x v="0"/>
    <s v="Admin Office"/>
    <s v="Kyle Edwards"/>
  </r>
  <r>
    <s v="5000 - Salaries &amp; Wages"/>
    <s v="Journal"/>
    <x v="48"/>
    <s v="JE1097"/>
    <m/>
    <x v="4753"/>
    <n v="50.6"/>
    <m/>
    <s v="CSBG - Community Service Block Grant"/>
    <x v="0"/>
    <s v="Admin Office"/>
    <s v="Sharon Forman"/>
  </r>
  <r>
    <s v="5000 - Salaries &amp; Wages"/>
    <s v="Journal"/>
    <x v="48"/>
    <s v="JE1101"/>
    <m/>
    <x v="4373"/>
    <n v="13.34"/>
    <m/>
    <s v="CSBG - Community Service Block Grant"/>
    <x v="0"/>
    <s v="Admin Office"/>
    <s v="Elayne Schermerhorn"/>
  </r>
  <r>
    <s v="5000 - Salaries &amp; Wages"/>
    <s v="Journal"/>
    <x v="48"/>
    <s v="JE1105"/>
    <m/>
    <x v="4754"/>
    <m/>
    <n v="1330.38"/>
    <s v="EHS - Early Head Start"/>
    <x v="6"/>
    <s v="- No Location -"/>
    <s v="Ayanna Martin"/>
  </r>
  <r>
    <s v="5000 - Salaries &amp; Wages"/>
    <s v="Journal"/>
    <x v="48"/>
    <s v="JE1105"/>
    <m/>
    <x v="4755"/>
    <m/>
    <n v="459.52"/>
    <s v="EHS - Early Head Start"/>
    <x v="6"/>
    <s v="Admin Office"/>
    <s v="Sharon Forman"/>
  </r>
  <r>
    <s v="5000 - Salaries &amp; Wages"/>
    <s v="Journal"/>
    <x v="48"/>
    <s v="JE1108"/>
    <m/>
    <x v="4756"/>
    <n v="1334.75"/>
    <m/>
    <s v="EHS - Early Head Start"/>
    <x v="6"/>
    <s v="- No Location -"/>
    <s v="Pantida Wescott"/>
  </r>
  <r>
    <s v="5000 - Salaries &amp; Wages"/>
    <s v="Journal"/>
    <x v="48"/>
    <s v="JE1099"/>
    <m/>
    <x v="4757"/>
    <n v="38.22"/>
    <m/>
    <s v="EHS - Early Head Start"/>
    <x v="6"/>
    <s v="- No Location -"/>
    <s v="Pantida Wescott"/>
  </r>
  <r>
    <s v="5000 - Salaries &amp; Wages"/>
    <s v="Journal"/>
    <x v="48"/>
    <s v="JE1099"/>
    <m/>
    <x v="4758"/>
    <n v="106.68"/>
    <m/>
    <s v="EHS - Early Head Start"/>
    <x v="6"/>
    <s v="- No Location -"/>
    <s v="Michelle Weaver"/>
  </r>
  <r>
    <s v="5000 - Salaries &amp; Wages"/>
    <s v="Journal"/>
    <x v="48"/>
    <s v="JE1097"/>
    <m/>
    <x v="4744"/>
    <n v="10.8"/>
    <m/>
    <s v="EHS - Early Head Start"/>
    <x v="6"/>
    <s v="Admin Office"/>
    <s v="Gary Mease"/>
  </r>
  <r>
    <s v="5000 - Salaries &amp; Wages"/>
    <s v="Journal"/>
    <x v="48"/>
    <s v="JE1100"/>
    <m/>
    <x v="4759"/>
    <n v="154.38999999999999"/>
    <m/>
    <s v="CCR&amp;R - Child Care Resource &amp; Referral"/>
    <x v="27"/>
    <s v="- No Location -"/>
    <s v="Stacy D Cooper-Gindraw"/>
  </r>
  <r>
    <s v="5000 - Salaries &amp; Wages"/>
    <s v="Journal"/>
    <x v="48"/>
    <s v="JE1100"/>
    <m/>
    <x v="4760"/>
    <n v="85.54"/>
    <m/>
    <s v="CCR&amp;R - Child Care Resource &amp; Referral"/>
    <x v="27"/>
    <s v="- No Location -"/>
    <s v="Kristin Mayes"/>
  </r>
  <r>
    <s v="5000 - Salaries &amp; Wages"/>
    <s v="Journal"/>
    <x v="48"/>
    <s v="JE1105"/>
    <m/>
    <x v="4761"/>
    <m/>
    <n v="826.11"/>
    <s v="CCR&amp;R - Child Care Resource &amp; Referral"/>
    <x v="28"/>
    <s v="- No Location -"/>
    <s v="Donna Conley"/>
  </r>
  <r>
    <s v="5000 - Salaries &amp; Wages"/>
    <s v="Journal"/>
    <x v="48"/>
    <s v="JE1106"/>
    <m/>
    <x v="4762"/>
    <n v="1289.82"/>
    <m/>
    <s v="CCR&amp;R - Child Care Resource &amp; Referral"/>
    <x v="28"/>
    <s v="- No Location -"/>
    <s v="Victoria Reger"/>
  </r>
  <r>
    <s v="5000 - Salaries &amp; Wages"/>
    <s v="Journal"/>
    <x v="48"/>
    <s v="JE1098"/>
    <m/>
    <x v="4763"/>
    <n v="25.38"/>
    <m/>
    <s v="CCR&amp;R - Child Care Resource &amp; Referral"/>
    <x v="28"/>
    <s v="- No Location -"/>
    <s v="Victoria Reger"/>
  </r>
  <r>
    <s v="5000 - Salaries &amp; Wages"/>
    <s v="Journal"/>
    <x v="48"/>
    <s v="JE1100"/>
    <m/>
    <x v="4764"/>
    <n v="14.31"/>
    <m/>
    <s v="CCR&amp;R - Child Care Resource &amp; Referral"/>
    <x v="28"/>
    <s v="- No Location -"/>
    <s v="Shellinda Hardie"/>
  </r>
  <r>
    <s v="5000 - Salaries &amp; Wages"/>
    <s v="Journal"/>
    <x v="48"/>
    <s v="JE1101"/>
    <m/>
    <x v="4765"/>
    <n v="13.39"/>
    <m/>
    <s v="CCR&amp;R - Child Care Resource &amp; Referral"/>
    <x v="28"/>
    <s v="- No Location -"/>
    <s v="Wanda Fisher"/>
  </r>
  <r>
    <s v="5000 - Salaries &amp; Wages"/>
    <s v="Journal"/>
    <x v="48"/>
    <s v="JE1104"/>
    <m/>
    <x v="4766"/>
    <n v="1330"/>
    <m/>
    <s v="HS - Head Start"/>
    <x v="12"/>
    <s v="- No Location -"/>
    <s v="Tawanna Best"/>
  </r>
  <r>
    <s v="5000 - Salaries &amp; Wages"/>
    <s v="Journal"/>
    <x v="48"/>
    <s v="JE1105"/>
    <m/>
    <x v="4767"/>
    <m/>
    <n v="912"/>
    <s v="HS - Head Start"/>
    <x v="12"/>
    <s v="- No Location -"/>
    <s v="Carrie Dougherty"/>
  </r>
  <r>
    <s v="5000 - Salaries &amp; Wages"/>
    <s v="Journal"/>
    <x v="48"/>
    <s v="JE1105"/>
    <m/>
    <x v="4768"/>
    <m/>
    <n v="400.18"/>
    <s v="HS - Head Start"/>
    <x v="12"/>
    <s v="Admin Office"/>
    <s v="Michelle Hewitt"/>
  </r>
  <r>
    <s v="5000 - Salaries &amp; Wages"/>
    <s v="Journal"/>
    <x v="48"/>
    <s v="JE1105"/>
    <m/>
    <x v="4769"/>
    <m/>
    <n v="721.62"/>
    <s v="HS - Head Start"/>
    <x v="12"/>
    <s v="- No Location -"/>
    <s v="Jennifer Elder"/>
  </r>
  <r>
    <s v="5000 - Salaries &amp; Wages"/>
    <s v="Journal"/>
    <x v="48"/>
    <s v="JE1103"/>
    <m/>
    <x v="4770"/>
    <m/>
    <n v="2630.17"/>
    <s v="HS - Head Start"/>
    <x v="12"/>
    <s v="- No Location -"/>
    <s v="Lillian Germaine"/>
  </r>
  <r>
    <s v="5000 - Salaries &amp; Wages"/>
    <s v="Journal"/>
    <x v="48"/>
    <s v="JE1110"/>
    <m/>
    <x v="4771"/>
    <n v="684"/>
    <m/>
    <s v="HS - Head Start"/>
    <x v="12"/>
    <s v="- No Location -"/>
    <s v="Ethel Jackson"/>
  </r>
  <r>
    <s v="5000 - Salaries &amp; Wages"/>
    <s v="Journal"/>
    <x v="48"/>
    <s v="JE1109"/>
    <m/>
    <x v="4772"/>
    <m/>
    <n v="950"/>
    <s v="HS - Head Start"/>
    <x v="12"/>
    <s v="- No Location -"/>
    <s v="Stephanie Johnson"/>
  </r>
  <r>
    <s v="5000 - Salaries &amp; Wages"/>
    <s v="Journal"/>
    <x v="48"/>
    <s v="JE1109"/>
    <m/>
    <x v="4715"/>
    <m/>
    <n v="2769.98"/>
    <s v="HS - Head Start"/>
    <x v="12"/>
    <s v="Admin Office"/>
    <s v="Ruben Johnson"/>
  </r>
  <r>
    <s v="5000 - Salaries &amp; Wages"/>
    <s v="Journal"/>
    <x v="48"/>
    <s v="JE1109"/>
    <m/>
    <x v="4773"/>
    <m/>
    <n v="1482.05"/>
    <s v="HS - Head Start"/>
    <x v="12"/>
    <s v="- No Location -"/>
    <s v="Patricia Goldwire"/>
  </r>
  <r>
    <s v="5000 - Salaries &amp; Wages"/>
    <s v="Journal"/>
    <x v="48"/>
    <s v="JE1108"/>
    <m/>
    <x v="4774"/>
    <n v="1031.0999999999999"/>
    <m/>
    <s v="HS - Head Start"/>
    <x v="12"/>
    <s v="- No Location -"/>
    <s v="ISATA BAH"/>
  </r>
  <r>
    <s v="5000 - Salaries &amp; Wages"/>
    <s v="Journal"/>
    <x v="48"/>
    <s v="JE1108"/>
    <m/>
    <x v="4775"/>
    <n v="429.95"/>
    <m/>
    <s v="HS - Head Start"/>
    <x v="12"/>
    <s v="Admin Office"/>
    <s v="Michelle Hewitt"/>
  </r>
  <r>
    <s v="5000 - Salaries &amp; Wages"/>
    <s v="Journal"/>
    <x v="48"/>
    <s v="JE1108"/>
    <m/>
    <x v="4604"/>
    <n v="1656.78"/>
    <m/>
    <s v="HS - Head Start"/>
    <x v="12"/>
    <s v="Admin Office"/>
    <s v="Manvir Gill"/>
  </r>
  <r>
    <s v="5000 - Salaries &amp; Wages"/>
    <s v="Journal"/>
    <x v="48"/>
    <s v="JE1106"/>
    <m/>
    <x v="4776"/>
    <n v="852"/>
    <m/>
    <s v="HS - Head Start"/>
    <x v="12"/>
    <s v="- No Location -"/>
    <s v="Carrie Dougherty"/>
  </r>
  <r>
    <s v="5000 - Salaries &amp; Wages"/>
    <s v="Journal"/>
    <x v="48"/>
    <s v="JE1106"/>
    <m/>
    <x v="4777"/>
    <n v="1349"/>
    <m/>
    <s v="HS - Head Start"/>
    <x v="12"/>
    <s v="- No Location -"/>
    <s v="Verdina Pryor"/>
  </r>
  <r>
    <s v="5000 - Salaries &amp; Wages"/>
    <s v="Journal"/>
    <x v="48"/>
    <s v="JE1106"/>
    <m/>
    <x v="4778"/>
    <n v="910.06"/>
    <m/>
    <s v="HS - Head Start"/>
    <x v="12"/>
    <s v="- No Location -"/>
    <s v="Tawona Hill"/>
  </r>
  <r>
    <s v="5000 - Salaries &amp; Wages"/>
    <s v="Journal"/>
    <x v="48"/>
    <s v="JE1107"/>
    <m/>
    <x v="4779"/>
    <m/>
    <n v="2084.29"/>
    <s v="HS - Head Start"/>
    <x v="12"/>
    <s v="- No Location -"/>
    <s v="LOIS BOND"/>
  </r>
  <r>
    <s v="5000 - Salaries &amp; Wages"/>
    <s v="Journal"/>
    <x v="48"/>
    <s v="JE1107"/>
    <m/>
    <x v="4780"/>
    <m/>
    <n v="413.81"/>
    <s v="HS - Head Start"/>
    <x v="12"/>
    <s v="- No Location -"/>
    <s v="Reyhan Canturk"/>
  </r>
  <r>
    <s v="5000 - Salaries &amp; Wages"/>
    <s v="Journal"/>
    <x v="48"/>
    <s v="JE1107"/>
    <m/>
    <x v="4781"/>
    <m/>
    <n v="840"/>
    <s v="HS - Head Start"/>
    <x v="12"/>
    <s v="- No Location -"/>
    <s v="Regina McCall"/>
  </r>
  <r>
    <s v="5000 - Salaries &amp; Wages"/>
    <s v="Journal"/>
    <x v="48"/>
    <s v="JE1101"/>
    <m/>
    <x v="4782"/>
    <n v="40.619999999999997"/>
    <m/>
    <s v="HS - Head Start"/>
    <x v="12"/>
    <s v="Admin Office"/>
    <s v="Francine Taylor"/>
  </r>
  <r>
    <s v="5000 - Salaries &amp; Wages"/>
    <s v="Journal"/>
    <x v="48"/>
    <s v="JE1097"/>
    <m/>
    <x v="4744"/>
    <n v="40.590000000000003"/>
    <m/>
    <s v="CCFP - Child Care Food Program"/>
    <x v="24"/>
    <s v="Admin Office"/>
    <s v="Gary Mease"/>
  </r>
  <r>
    <s v="5000 - Salaries &amp; Wages"/>
    <s v="Journal"/>
    <x v="48"/>
    <s v="JE1098"/>
    <m/>
    <x v="4701"/>
    <n v="96.41"/>
    <m/>
    <s v="Mt Holly Schools"/>
    <x v="15"/>
    <s v="- No Location -"/>
    <s v="Jennifer Jones"/>
  </r>
  <r>
    <s v="5000 - Salaries &amp; Wages"/>
    <s v="Journal"/>
    <x v="48"/>
    <s v="JE1101"/>
    <m/>
    <x v="4483"/>
    <n v="1.93"/>
    <m/>
    <s v="LiHeap - Low Income Home Energy Assistance Program"/>
    <x v="2"/>
    <s v="Admin Office"/>
    <s v="Kyle Edwards"/>
  </r>
  <r>
    <s v="5000 - Salaries &amp; Wages"/>
    <s v="Journal"/>
    <x v="48"/>
    <s v="JE1101"/>
    <m/>
    <x v="4425"/>
    <n v="12.47"/>
    <m/>
    <s v="LiHeap - Low Income Home Energy Assistance Program"/>
    <x v="2"/>
    <s v="Admin Office"/>
    <s v="Janessa Rivera"/>
  </r>
  <r>
    <s v="5000 - Salaries &amp; Wages"/>
    <s v="Journal"/>
    <x v="48"/>
    <s v="JE1110"/>
    <m/>
    <x v="4783"/>
    <n v="309.49"/>
    <m/>
    <s v="USF - Universal Service Fund"/>
    <x v="9"/>
    <s v="- No Location -"/>
    <s v="Constance Pritchett"/>
  </r>
  <r>
    <s v="5000 - Salaries &amp; Wages"/>
    <s v="Journal"/>
    <x v="48"/>
    <s v="JE1098"/>
    <m/>
    <x v="4784"/>
    <n v="4.8899999999999997"/>
    <m/>
    <s v="USF - Universal Service Fund"/>
    <x v="9"/>
    <s v="Admin Office"/>
    <s v="Greta Peterson"/>
  </r>
  <r>
    <s v="5000 - Salaries &amp; Wages"/>
    <s v="Journal"/>
    <x v="48"/>
    <s v="JE1097"/>
    <m/>
    <x v="4785"/>
    <n v="14.05"/>
    <m/>
    <s v="USF - Universal Service Fund"/>
    <x v="9"/>
    <s v="- No Location -"/>
    <s v="Rovenna Overton"/>
  </r>
  <r>
    <s v="5000 - Salaries &amp; Wages"/>
    <s v="Journal"/>
    <x v="48"/>
    <s v="JE1100"/>
    <m/>
    <x v="4786"/>
    <n v="4.8899999999999997"/>
    <m/>
    <s v="USF - Universal Service Fund"/>
    <x v="9"/>
    <s v="Admin Office"/>
    <s v="Greta Peterson"/>
  </r>
  <r>
    <s v="5000 - Salaries &amp; Wages"/>
    <s v="Journal"/>
    <x v="48"/>
    <s v="JE1106"/>
    <m/>
    <x v="4787"/>
    <n v="1907.62"/>
    <m/>
    <s v="HF - Healthy Families"/>
    <x v="4"/>
    <s v="- No Location -"/>
    <s v="Marissa Stellwag"/>
  </r>
  <r>
    <s v="5000 - Salaries &amp; Wages"/>
    <s v="Journal"/>
    <x v="48"/>
    <s v="JE1107"/>
    <m/>
    <x v="4462"/>
    <m/>
    <n v="55.03"/>
    <s v="CCYC - Community Council of Young Children"/>
    <x v="22"/>
    <s v="Admin Office"/>
    <s v="Amie Sharer"/>
  </r>
  <r>
    <s v="5000 - Salaries &amp; Wages"/>
    <s v="Journal"/>
    <x v="48"/>
    <s v="JE1104"/>
    <m/>
    <x v="4788"/>
    <n v="615.38"/>
    <m/>
    <s v="HF - Healthy Families"/>
    <x v="21"/>
    <s v="- No Location -"/>
    <s v="Stephanie Dixon"/>
  </r>
  <r>
    <s v="5000 - Salaries &amp; Wages"/>
    <s v="Journal"/>
    <x v="48"/>
    <s v="JE1098"/>
    <m/>
    <x v="4789"/>
    <n v="3.14"/>
    <m/>
    <s v="HF - Healthy Families"/>
    <x v="21"/>
    <s v="- No Location -"/>
    <s v="Claire Garner"/>
  </r>
  <r>
    <s v="5000 - Salaries &amp; Wages"/>
    <s v="Journal"/>
    <x v="48"/>
    <s v="JE1109"/>
    <m/>
    <x v="4508"/>
    <m/>
    <n v="59.7"/>
    <s v="HF - Healthy Families"/>
    <x v="5"/>
    <s v="Admin Office"/>
    <s v="Amie Sharer"/>
  </r>
  <r>
    <s v="5000 - Salaries &amp; Wages"/>
    <s v="Journal"/>
    <x v="48"/>
    <s v="JE1108"/>
    <m/>
    <x v="4790"/>
    <n v="187.88"/>
    <m/>
    <s v="HF - Healthy Families"/>
    <x v="5"/>
    <s v="Admin Office"/>
    <s v="Janessa Rivera"/>
  </r>
  <r>
    <s v="5000 - Salaries &amp; Wages"/>
    <s v="Journal"/>
    <x v="48"/>
    <s v="JE1107"/>
    <m/>
    <x v="4791"/>
    <m/>
    <n v="1310.79"/>
    <s v="HF - Healthy Families"/>
    <x v="5"/>
    <s v="- No Location -"/>
    <s v="Karla DeJesus-Centeno"/>
  </r>
  <r>
    <s v="5000 - Salaries &amp; Wages"/>
    <s v="Journal"/>
    <x v="48"/>
    <s v="JE1107"/>
    <m/>
    <x v="4792"/>
    <m/>
    <n v="70.680000000000007"/>
    <s v="HF - Healthy Families"/>
    <x v="5"/>
    <s v="Admin Office"/>
    <s v="Kyle Edwards"/>
  </r>
  <r>
    <s v="5000 - Salaries &amp; Wages"/>
    <s v="Journal"/>
    <x v="48"/>
    <s v="JE1104"/>
    <m/>
    <x v="4793"/>
    <n v="894.91"/>
    <m/>
    <s v="CSBG - Community Service Block Grant"/>
    <x v="17"/>
    <s v="- No Location -"/>
    <s v="Sheila Hughes"/>
  </r>
  <r>
    <s v="5000 - Salaries &amp; Wages"/>
    <s v="Journal"/>
    <x v="48"/>
    <s v="JE1109"/>
    <m/>
    <x v="4508"/>
    <m/>
    <n v="129.56"/>
    <s v="EHS - Early Head Start"/>
    <x v="6"/>
    <s v="Admin Office"/>
    <s v="Amie Sharer"/>
  </r>
  <r>
    <s v="5000 - Salaries &amp; Wages"/>
    <s v="Journal"/>
    <x v="48"/>
    <s v="JE1099"/>
    <m/>
    <x v="4794"/>
    <n v="46.38"/>
    <m/>
    <s v="EHS - Early Head Start"/>
    <x v="6"/>
    <s v="- No Location -"/>
    <s v="ISATA BAH"/>
  </r>
  <r>
    <s v="5000 - Salaries &amp; Wages"/>
    <s v="Journal"/>
    <x v="48"/>
    <s v="JE1099"/>
    <m/>
    <x v="4564"/>
    <n v="10.8"/>
    <m/>
    <s v="EHS - Early Head Start"/>
    <x v="6"/>
    <s v="Admin Office"/>
    <s v="Gary Mease"/>
  </r>
  <r>
    <s v="5000 - Salaries &amp; Wages"/>
    <s v="Journal"/>
    <x v="48"/>
    <s v="JE1107"/>
    <m/>
    <x v="4795"/>
    <m/>
    <n v="392.01"/>
    <s v="EHS - Early Head Start"/>
    <x v="6"/>
    <s v="- No Location -"/>
    <s v="ISATA BAH"/>
  </r>
  <r>
    <s v="5000 - Salaries &amp; Wages"/>
    <s v="Journal"/>
    <x v="48"/>
    <s v="JE1104"/>
    <m/>
    <x v="4796"/>
    <n v="767.97"/>
    <m/>
    <s v="Edgewater Park"/>
    <x v="29"/>
    <s v="- No Location -"/>
    <s v="Megan Rodrigues"/>
  </r>
  <r>
    <s v="5000 - Salaries &amp; Wages"/>
    <s v="Journal"/>
    <x v="48"/>
    <s v="JE1108"/>
    <m/>
    <x v="4797"/>
    <n v="1157.77"/>
    <m/>
    <s v="Edgewater Park"/>
    <x v="29"/>
    <s v="- No Location -"/>
    <s v="Megan Rodrigues"/>
  </r>
  <r>
    <s v="5000 - Salaries &amp; Wages"/>
    <s v="Journal"/>
    <x v="48"/>
    <s v="JE1107"/>
    <m/>
    <x v="4798"/>
    <m/>
    <n v="855"/>
    <s v="Edgewater Park"/>
    <x v="29"/>
    <s v="- No Location -"/>
    <s v="Carrie Dougherty"/>
  </r>
  <r>
    <s v="5000 - Salaries &amp; Wages"/>
    <s v="Journal"/>
    <x v="48"/>
    <s v="JE1098"/>
    <m/>
    <x v="4799"/>
    <m/>
    <n v="8914.69"/>
    <m/>
    <x v="10"/>
    <s v="- No Location -"/>
    <m/>
  </r>
  <r>
    <s v="5000 - Salaries &amp; Wages"/>
    <s v="Journal"/>
    <x v="48"/>
    <s v="JE1105"/>
    <m/>
    <x v="4800"/>
    <m/>
    <n v="1398.01"/>
    <s v="CCR&amp;R - Child Care Resource &amp; Referral"/>
    <x v="27"/>
    <s v="- No Location -"/>
    <s v="Stacy D Cooper-Gindraw"/>
  </r>
  <r>
    <s v="5000 - Salaries &amp; Wages"/>
    <s v="Journal"/>
    <x v="48"/>
    <s v="JE1109"/>
    <m/>
    <x v="4801"/>
    <m/>
    <n v="986.45"/>
    <s v="CCR&amp;R - Child Care Resource &amp; Referral"/>
    <x v="27"/>
    <s v="- No Location -"/>
    <s v="Sue Fenick"/>
  </r>
  <r>
    <s v="5000 - Salaries &amp; Wages"/>
    <s v="Journal"/>
    <x v="48"/>
    <s v="JE1109"/>
    <m/>
    <x v="4802"/>
    <m/>
    <n v="1398.01"/>
    <s v="CCR&amp;R - Child Care Resource &amp; Referral"/>
    <x v="27"/>
    <s v="- No Location -"/>
    <s v="Stacy D Cooper-Gindraw"/>
  </r>
  <r>
    <s v="5000 - Salaries &amp; Wages"/>
    <s v="Journal"/>
    <x v="48"/>
    <s v="JE1109"/>
    <m/>
    <x v="4803"/>
    <m/>
    <n v="2339.5700000000002"/>
    <s v="CCR&amp;R - Child Care Resource &amp; Referral"/>
    <x v="28"/>
    <s v="- No Location -"/>
    <s v="Susan Ford"/>
  </r>
  <r>
    <s v="5000 - Salaries &amp; Wages"/>
    <s v="Journal"/>
    <x v="48"/>
    <s v="JE1109"/>
    <m/>
    <x v="4804"/>
    <m/>
    <n v="1287.22"/>
    <s v="CCR&amp;R - Child Care Resource &amp; Referral"/>
    <x v="28"/>
    <s v="- No Location -"/>
    <s v="Janelle Yvette Sample"/>
  </r>
  <r>
    <s v="5000 - Salaries &amp; Wages"/>
    <s v="Journal"/>
    <x v="48"/>
    <s v="JE1104"/>
    <m/>
    <x v="4805"/>
    <n v="168"/>
    <m/>
    <s v="HS - Head Start"/>
    <x v="12"/>
    <s v="- No Location -"/>
    <s v="Farhanaz Habib"/>
  </r>
  <r>
    <s v="5000 - Salaries &amp; Wages"/>
    <s v="Journal"/>
    <x v="48"/>
    <s v="JE1104"/>
    <m/>
    <x v="4806"/>
    <n v="843"/>
    <m/>
    <s v="HS - Head Start"/>
    <x v="12"/>
    <s v="- No Location -"/>
    <s v="Doreen Knaupp"/>
  </r>
  <r>
    <s v="5000 - Salaries &amp; Wages"/>
    <s v="Journal"/>
    <x v="48"/>
    <s v="JE1104"/>
    <m/>
    <x v="4807"/>
    <n v="1181.8800000000001"/>
    <m/>
    <s v="HS - Head Start"/>
    <x v="12"/>
    <s v="- No Location -"/>
    <s v="Denise Klein"/>
  </r>
  <r>
    <s v="5000 - Salaries &amp; Wages"/>
    <s v="Journal"/>
    <x v="48"/>
    <s v="JE1104"/>
    <m/>
    <x v="4808"/>
    <n v="852"/>
    <m/>
    <s v="HS - Head Start"/>
    <x v="12"/>
    <s v="- No Location -"/>
    <s v="Carol Brown"/>
  </r>
  <r>
    <s v="5000 - Salaries &amp; Wages"/>
    <s v="Journal"/>
    <x v="48"/>
    <s v="JE1104"/>
    <m/>
    <x v="4809"/>
    <n v="983.5"/>
    <m/>
    <s v="HS - Head Start"/>
    <x v="12"/>
    <s v="- No Location -"/>
    <s v="Bibiana Arreguin"/>
  </r>
  <r>
    <s v="5000 - Salaries &amp; Wages"/>
    <s v="Journal"/>
    <x v="48"/>
    <s v="JE1104"/>
    <m/>
    <x v="4810"/>
    <n v="1353.75"/>
    <m/>
    <s v="HS - Head Start"/>
    <x v="12"/>
    <s v="- No Location -"/>
    <s v="Maiada Ramadan"/>
  </r>
  <r>
    <s v="5000 - Salaries &amp; Wages"/>
    <s v="Journal"/>
    <x v="48"/>
    <s v="JE1103"/>
    <m/>
    <x v="4811"/>
    <m/>
    <n v="2481.29"/>
    <s v="HS - Head Start"/>
    <x v="12"/>
    <s v="- No Location -"/>
    <s v="LOIS BOND"/>
  </r>
  <r>
    <s v="5000 - Salaries &amp; Wages"/>
    <s v="Journal"/>
    <x v="48"/>
    <s v="JE1103"/>
    <m/>
    <x v="4812"/>
    <m/>
    <n v="1434.5"/>
    <s v="HS - Head Start"/>
    <x v="12"/>
    <s v="- No Location -"/>
    <s v="Karlie Gore"/>
  </r>
  <r>
    <s v="5000 - Salaries &amp; Wages"/>
    <s v="Journal"/>
    <x v="48"/>
    <s v="JE1103"/>
    <m/>
    <x v="4813"/>
    <m/>
    <n v="564"/>
    <s v="HS - Head Start"/>
    <x v="12"/>
    <s v="- No Location -"/>
    <s v="Ta'Jah Conyers"/>
  </r>
  <r>
    <s v="5000 - Salaries &amp; Wages"/>
    <s v="Journal"/>
    <x v="48"/>
    <s v="JE1103"/>
    <m/>
    <x v="4814"/>
    <m/>
    <n v="840"/>
    <s v="HS - Head Start"/>
    <x v="12"/>
    <s v="- No Location -"/>
    <s v="Seham Azabawi"/>
  </r>
  <r>
    <s v="5000 - Salaries &amp; Wages"/>
    <s v="Journal"/>
    <x v="48"/>
    <s v="JE1110"/>
    <m/>
    <x v="4815"/>
    <n v="859.75"/>
    <m/>
    <s v="HS - Head Start"/>
    <x v="12"/>
    <s v="- No Location -"/>
    <s v="Anna Barry"/>
  </r>
  <r>
    <s v="5000 - Salaries &amp; Wages"/>
    <s v="Journal"/>
    <x v="48"/>
    <s v="JE1110"/>
    <m/>
    <x v="4816"/>
    <n v="1440"/>
    <m/>
    <s v="HS - Head Start"/>
    <x v="12"/>
    <s v="- No Location -"/>
    <s v="Jennifer Carley-Price"/>
  </r>
  <r>
    <s v="5000 - Salaries &amp; Wages"/>
    <s v="Journal"/>
    <x v="48"/>
    <s v="JE1109"/>
    <m/>
    <x v="4817"/>
    <m/>
    <n v="840"/>
    <s v="HS - Head Start"/>
    <x v="12"/>
    <s v="- No Location -"/>
    <s v="Deniz Genc"/>
  </r>
  <r>
    <s v="5000 - Salaries &amp; Wages"/>
    <s v="Journal"/>
    <x v="48"/>
    <s v="JE1109"/>
    <m/>
    <x v="4818"/>
    <m/>
    <n v="916.85"/>
    <s v="HS - Head Start"/>
    <x v="12"/>
    <s v="- No Location -"/>
    <s v="Danielle Jakubowski"/>
  </r>
  <r>
    <s v="5000 - Salaries &amp; Wages"/>
    <s v="Journal"/>
    <x v="48"/>
    <s v="JE1109"/>
    <m/>
    <x v="4819"/>
    <m/>
    <n v="1044.5899999999999"/>
    <s v="HS - Head Start"/>
    <x v="12"/>
    <s v="- No Location -"/>
    <s v="Bonnie Logan"/>
  </r>
  <r>
    <s v="5000 - Salaries &amp; Wages"/>
    <s v="Journal"/>
    <x v="48"/>
    <s v="JE1109"/>
    <m/>
    <x v="4820"/>
    <m/>
    <n v="600"/>
    <s v="HS - Head Start"/>
    <x v="12"/>
    <s v="- No Location -"/>
    <s v="Samaka Empson"/>
  </r>
  <r>
    <s v="5000 - Salaries &amp; Wages"/>
    <s v="Journal"/>
    <x v="48"/>
    <s v="JE1109"/>
    <m/>
    <x v="4821"/>
    <m/>
    <n v="1387"/>
    <s v="HS - Head Start"/>
    <x v="12"/>
    <s v="- No Location -"/>
    <s v="Moraima Gonzalez"/>
  </r>
  <r>
    <s v="5000 - Salaries &amp; Wages"/>
    <s v="Journal"/>
    <x v="48"/>
    <s v="JE1109"/>
    <m/>
    <x v="4822"/>
    <m/>
    <n v="2174.83"/>
    <s v="HS - Head Start"/>
    <x v="12"/>
    <s v="- No Location -"/>
    <s v="Jill Rickards"/>
  </r>
  <r>
    <s v="5000 - Salaries &amp; Wages"/>
    <s v="Journal"/>
    <x v="48"/>
    <s v="JE1108"/>
    <m/>
    <x v="4823"/>
    <n v="819"/>
    <m/>
    <s v="HS - Head Start"/>
    <x v="12"/>
    <s v="- No Location -"/>
    <s v="Hafize Firat"/>
  </r>
  <r>
    <s v="5000 - Salaries &amp; Wages"/>
    <s v="Journal"/>
    <x v="48"/>
    <s v="JE1108"/>
    <m/>
    <x v="4824"/>
    <n v="1050"/>
    <m/>
    <s v="HS - Head Start"/>
    <x v="12"/>
    <s v="- No Location -"/>
    <s v="Corinna Harris"/>
  </r>
  <r>
    <s v="5000 - Salaries &amp; Wages"/>
    <s v="Journal"/>
    <x v="48"/>
    <s v="JE1108"/>
    <m/>
    <x v="4825"/>
    <n v="840"/>
    <m/>
    <s v="HS - Head Start"/>
    <x v="12"/>
    <s v="- No Location -"/>
    <s v="Saliha Yanik"/>
  </r>
  <r>
    <s v="5000 - Salaries &amp; Wages"/>
    <s v="Journal"/>
    <x v="48"/>
    <s v="JE1106"/>
    <m/>
    <x v="4826"/>
    <n v="1527.75"/>
    <m/>
    <s v="HS - Head Start"/>
    <x v="12"/>
    <s v="- No Location -"/>
    <s v="Kristen Furniss"/>
  </r>
  <r>
    <s v="5000 - Salaries &amp; Wages"/>
    <s v="Journal"/>
    <x v="48"/>
    <s v="JE1106"/>
    <m/>
    <x v="4827"/>
    <n v="1462.62"/>
    <m/>
    <s v="HS - Head Start"/>
    <x v="12"/>
    <s v="- No Location -"/>
    <s v="Keshia Flewellen"/>
  </r>
  <r>
    <s v="5000 - Salaries &amp; Wages"/>
    <s v="Journal"/>
    <x v="48"/>
    <s v="JE1098"/>
    <m/>
    <x v="4828"/>
    <n v="328.67"/>
    <m/>
    <s v="HS - Head Start"/>
    <x v="12"/>
    <s v="- No Location -"/>
    <s v="Miriam Claudio"/>
  </r>
  <r>
    <s v="5000 - Salaries &amp; Wages"/>
    <s v="Journal"/>
    <x v="48"/>
    <s v="JE1099"/>
    <m/>
    <x v="4829"/>
    <n v="40.17"/>
    <m/>
    <s v="HS - Head Start"/>
    <x v="12"/>
    <s v="- No Location -"/>
    <s v="Tawona Hill"/>
  </r>
  <r>
    <s v="5000 - Salaries &amp; Wages"/>
    <s v="Journal"/>
    <x v="48"/>
    <s v="JE1099"/>
    <m/>
    <x v="4830"/>
    <n v="160.38"/>
    <m/>
    <s v="HS - Head Start"/>
    <x v="12"/>
    <s v="- No Location -"/>
    <s v="Jennifer Elder"/>
  </r>
  <r>
    <s v="5000 - Salaries &amp; Wages"/>
    <s v="Journal"/>
    <x v="48"/>
    <s v="JE1099"/>
    <m/>
    <x v="4794"/>
    <n v="108.88"/>
    <m/>
    <s v="HS - Head Start"/>
    <x v="12"/>
    <s v="- No Location -"/>
    <s v="ISATA BAH"/>
  </r>
  <r>
    <s v="5000 - Salaries &amp; Wages"/>
    <s v="Journal"/>
    <x v="48"/>
    <s v="JE1097"/>
    <m/>
    <x v="4831"/>
    <n v="41.23"/>
    <m/>
    <s v="HS - Head Start"/>
    <x v="12"/>
    <s v="Admin Office"/>
    <s v="Elayne Schermerhorn"/>
  </r>
  <r>
    <s v="5000 - Salaries &amp; Wages"/>
    <s v="Journal"/>
    <x v="48"/>
    <s v="JE1097"/>
    <m/>
    <x v="4832"/>
    <n v="178.16"/>
    <m/>
    <s v="HS - Head Start"/>
    <x v="12"/>
    <s v="- No Location -"/>
    <s v="Natalie Mitchem"/>
  </r>
  <r>
    <s v="5000 - Salaries &amp; Wages"/>
    <s v="Journal"/>
    <x v="48"/>
    <s v="JE1107"/>
    <m/>
    <x v="4833"/>
    <m/>
    <n v="1359.13"/>
    <s v="HS - Head Start"/>
    <x v="12"/>
    <s v="- No Location -"/>
    <s v="Michelle DeAngelis"/>
  </r>
  <r>
    <s v="5000 - Salaries &amp; Wages"/>
    <s v="Journal"/>
    <x v="48"/>
    <s v="JE1101"/>
    <m/>
    <x v="4834"/>
    <n v="9.69"/>
    <m/>
    <s v="HS - Head Start"/>
    <x v="12"/>
    <s v="- No Location -"/>
    <s v="Seham Azabawi"/>
  </r>
  <r>
    <s v="5000 - Salaries &amp; Wages"/>
    <s v="Journal"/>
    <x v="48"/>
    <s v="JE1101"/>
    <m/>
    <x v="4835"/>
    <n v="328.67"/>
    <m/>
    <s v="HS - Head Start"/>
    <x v="12"/>
    <s v="- No Location -"/>
    <s v="Miriam Claudio"/>
  </r>
  <r>
    <s v="5000 - Salaries &amp; Wages"/>
    <s v="Journal"/>
    <x v="48"/>
    <s v="JE1105"/>
    <m/>
    <x v="4836"/>
    <m/>
    <n v="160.83000000000001"/>
    <s v="CCR&amp;R - Child Care Resource &amp; Referral"/>
    <x v="18"/>
    <s v="Admin Office"/>
    <s v="Sharon Forman"/>
  </r>
  <r>
    <s v="5000 - Salaries &amp; Wages"/>
    <s v="Journal"/>
    <x v="48"/>
    <s v="JE1103"/>
    <m/>
    <x v="4837"/>
    <m/>
    <n v="1017.38"/>
    <s v="HPRP2 - Homeless Prevention Rapid Rehousing"/>
    <x v="8"/>
    <s v="- No Location -"/>
    <s v="Christina Adriani"/>
  </r>
  <r>
    <s v="5000 - Salaries &amp; Wages"/>
    <s v="Journal"/>
    <x v="48"/>
    <s v="JE1098"/>
    <m/>
    <x v="4838"/>
    <n v="1.54"/>
    <m/>
    <s v="HPRP2 - Homeless Prevention Rapid Rehousing"/>
    <x v="8"/>
    <s v="Admin Office"/>
    <s v="Manvir Gill"/>
  </r>
  <r>
    <s v="5000 - Salaries &amp; Wages"/>
    <s v="Journal"/>
    <x v="48"/>
    <s v="JE1108"/>
    <m/>
    <x v="4675"/>
    <n v="105.77"/>
    <m/>
    <s v="CCFP - Child Care Food Program"/>
    <x v="24"/>
    <s v="Admin Office"/>
    <s v="Francine Taylor"/>
  </r>
  <r>
    <s v="5000 - Salaries &amp; Wages"/>
    <s v="Journal"/>
    <x v="48"/>
    <s v="JE1107"/>
    <m/>
    <x v="4839"/>
    <m/>
    <n v="846"/>
    <s v="CCFP - Child Care Food Program"/>
    <x v="24"/>
    <s v="- No Location -"/>
    <s v="Doris Santana"/>
  </r>
  <r>
    <s v="5000 - Salaries &amp; Wages"/>
    <s v="Journal"/>
    <x v="48"/>
    <s v="JE1103"/>
    <m/>
    <x v="4840"/>
    <m/>
    <n v="1669.13"/>
    <s v="Mt Holly Schools"/>
    <x v="15"/>
    <s v="- No Location -"/>
    <s v="Jennifer Jones"/>
  </r>
  <r>
    <s v="5000 - Salaries &amp; Wages"/>
    <s v="Journal"/>
    <x v="48"/>
    <s v="JE1103"/>
    <m/>
    <x v="4520"/>
    <m/>
    <n v="547.87"/>
    <s v="LiHeap - Low Income Home Energy Assistance Program"/>
    <x v="2"/>
    <s v="- No Location -"/>
    <s v="Kayla Black"/>
  </r>
  <r>
    <s v="5000 - Salaries &amp; Wages"/>
    <s v="Journal"/>
    <x v="48"/>
    <s v="JE1103"/>
    <m/>
    <x v="4841"/>
    <m/>
    <n v="344.94"/>
    <s v="LiHeap - Low Income Home Energy Assistance Program"/>
    <x v="2"/>
    <s v="- No Location -"/>
    <s v="Quamillah Nelson"/>
  </r>
  <r>
    <s v="5000 - Salaries &amp; Wages"/>
    <s v="Journal"/>
    <x v="48"/>
    <s v="JE1106"/>
    <m/>
    <x v="4570"/>
    <n v="342.33"/>
    <m/>
    <s v="USF - Universal Service Fund"/>
    <x v="9"/>
    <s v="Admin Office"/>
    <s v="Janessa Rivera"/>
  </r>
  <r>
    <s v="5000 - Salaries &amp; Wages"/>
    <s v="Journal"/>
    <x v="48"/>
    <s v="JE1109"/>
    <m/>
    <x v="4842"/>
    <m/>
    <n v="1449.35"/>
    <s v="HF - Healthy Families"/>
    <x v="4"/>
    <s v="- No Location -"/>
    <s v="Elizabeth Boehmke"/>
  </r>
  <r>
    <s v="5000 - Salaries &amp; Wages"/>
    <s v="Journal"/>
    <x v="48"/>
    <s v="JE1103"/>
    <m/>
    <x v="4507"/>
    <m/>
    <n v="29.28"/>
    <s v="CCYC - Community Council of Young Children"/>
    <x v="22"/>
    <s v="Admin Office"/>
    <s v="Gary Mease"/>
  </r>
  <r>
    <s v="5000 - Salaries &amp; Wages"/>
    <s v="Journal"/>
    <x v="48"/>
    <s v="JE1101"/>
    <m/>
    <x v="4483"/>
    <n v="1.83"/>
    <m/>
    <s v="CCYC - Community Council of Young Children"/>
    <x v="22"/>
    <s v="Admin Office"/>
    <s v="Kyle Edwards"/>
  </r>
  <r>
    <s v="5000 - Salaries &amp; Wages"/>
    <s v="Journal"/>
    <x v="48"/>
    <s v="JE1098"/>
    <m/>
    <x v="4843"/>
    <n v="152.08000000000001"/>
    <m/>
    <s v="HF - Healthy Families"/>
    <x v="5"/>
    <s v="- No Location -"/>
    <s v="Susan Margolis"/>
  </r>
  <r>
    <s v="5000 - Salaries &amp; Wages"/>
    <s v="Journal"/>
    <x v="48"/>
    <s v="JE1108"/>
    <m/>
    <x v="4844"/>
    <n v="980.77"/>
    <m/>
    <s v="CSBG - Community Service Block Grant"/>
    <x v="0"/>
    <s v="- No Location -"/>
    <s v="Antoine Nelson"/>
  </r>
  <r>
    <s v="5000 - Salaries &amp; Wages"/>
    <s v="Journal"/>
    <x v="48"/>
    <s v="JE1097"/>
    <m/>
    <x v="4845"/>
    <n v="4.1500000000000004"/>
    <m/>
    <s v="CSBG - Community Service Block Grant"/>
    <x v="0"/>
    <s v="Admin Office"/>
    <s v="Francine Taylor"/>
  </r>
  <r>
    <s v="5000 - Salaries &amp; Wages"/>
    <s v="Journal"/>
    <x v="48"/>
    <s v="JE1100"/>
    <m/>
    <x v="4846"/>
    <n v="26.59"/>
    <m/>
    <s v="CSBG - Community Service Block Grant"/>
    <x v="0"/>
    <s v="- No Location -"/>
    <s v="Antoine Nelson"/>
  </r>
  <r>
    <s v="5000 - Salaries &amp; Wages"/>
    <s v="Journal"/>
    <x v="48"/>
    <s v="JE1109"/>
    <m/>
    <x v="4847"/>
    <m/>
    <n v="1221.67"/>
    <s v="EHS - Early Head Start"/>
    <x v="6"/>
    <s v="- No Location -"/>
    <s v="Toxi Miller"/>
  </r>
  <r>
    <s v="5000 - Salaries &amp; Wages"/>
    <s v="Journal"/>
    <x v="48"/>
    <s v="JE1098"/>
    <m/>
    <x v="4848"/>
    <n v="38.22"/>
    <m/>
    <s v="EHS - Early Head Start"/>
    <x v="6"/>
    <s v="- No Location -"/>
    <s v="Pantida Wescott"/>
  </r>
  <r>
    <s v="5000 - Salaries &amp; Wages"/>
    <s v="Journal"/>
    <x v="48"/>
    <s v="JE1097"/>
    <m/>
    <x v="4849"/>
    <n v="106.68"/>
    <m/>
    <s v="EHS - Early Head Start"/>
    <x v="6"/>
    <s v="- No Location -"/>
    <s v="Michelle Weaver"/>
  </r>
  <r>
    <s v="5000 - Salaries &amp; Wages"/>
    <s v="Journal"/>
    <x v="48"/>
    <s v="JE1107"/>
    <m/>
    <x v="4850"/>
    <m/>
    <n v="930.98"/>
    <s v="EHS - Early Head Start"/>
    <x v="6"/>
    <s v="- No Location -"/>
    <s v="Donna Wilbur"/>
  </r>
  <r>
    <s v="5000 - Salaries &amp; Wages"/>
    <s v="Journal"/>
    <x v="48"/>
    <s v="JE1100"/>
    <m/>
    <x v="4851"/>
    <n v="2.77"/>
    <m/>
    <s v="EHS - Early Head Start"/>
    <x v="6"/>
    <s v="- No Location -"/>
    <s v="Heather Toppin"/>
  </r>
  <r>
    <s v="5000 - Salaries &amp; Wages"/>
    <s v="Journal"/>
    <x v="48"/>
    <s v="JE1106"/>
    <m/>
    <x v="4852"/>
    <n v="2008.67"/>
    <m/>
    <s v="CCR&amp;R - Child Care Resource &amp; Referral"/>
    <x v="27"/>
    <s v="- No Location -"/>
    <s v="Stacy D Cooper-Gindraw"/>
  </r>
  <r>
    <s v="5000 - Salaries &amp; Wages"/>
    <s v="Journal"/>
    <x v="48"/>
    <s v="JE1097"/>
    <m/>
    <x v="4853"/>
    <n v="164.67"/>
    <m/>
    <s v="CCR&amp;R - Child Care Resource &amp; Referral"/>
    <x v="28"/>
    <s v="- No Location -"/>
    <s v="Andrea Ferrare"/>
  </r>
  <r>
    <s v="5000 - Salaries &amp; Wages"/>
    <s v="Journal"/>
    <x v="48"/>
    <s v="JE1107"/>
    <m/>
    <x v="4854"/>
    <m/>
    <n v="1003.91"/>
    <s v="CCR&amp;R - Child Care Resource &amp; Referral"/>
    <x v="30"/>
    <s v="- No Location -"/>
    <s v="Sue Fenick"/>
  </r>
  <r>
    <s v="5000 - Salaries &amp; Wages"/>
    <s v="Journal"/>
    <x v="48"/>
    <s v="JE1104"/>
    <m/>
    <x v="4855"/>
    <n v="2349.7199999999998"/>
    <m/>
    <s v="HS - Head Start"/>
    <x v="12"/>
    <s v="- No Location -"/>
    <s v="Bonnie Sheipe-Warthen"/>
  </r>
  <r>
    <s v="5000 - Salaries &amp; Wages"/>
    <s v="Journal"/>
    <x v="48"/>
    <s v="JE1105"/>
    <m/>
    <x v="4856"/>
    <m/>
    <n v="891"/>
    <s v="HS - Head Start"/>
    <x v="12"/>
    <s v="- No Location -"/>
    <s v="Brittany Barnes"/>
  </r>
  <r>
    <s v="5000 - Salaries &amp; Wages"/>
    <s v="Journal"/>
    <x v="48"/>
    <s v="JE1103"/>
    <m/>
    <x v="4857"/>
    <m/>
    <n v="912"/>
    <s v="HS - Head Start"/>
    <x v="12"/>
    <s v="- No Location -"/>
    <s v="Kishawn Barnes"/>
  </r>
  <r>
    <s v="5000 - Salaries &amp; Wages"/>
    <s v="Journal"/>
    <x v="48"/>
    <s v="JE1103"/>
    <m/>
    <x v="4858"/>
    <m/>
    <n v="731.83"/>
    <s v="HS - Head Start"/>
    <x v="12"/>
    <s v="- No Location -"/>
    <s v="Jennifer Nagy"/>
  </r>
  <r>
    <s v="5000 - Salaries &amp; Wages"/>
    <s v="Journal"/>
    <x v="48"/>
    <s v="JE1103"/>
    <m/>
    <x v="4859"/>
    <m/>
    <n v="168"/>
    <s v="HS - Head Start"/>
    <x v="12"/>
    <s v="- No Location -"/>
    <s v="Farhanaz Habib"/>
  </r>
  <r>
    <s v="5000 - Salaries &amp; Wages"/>
    <s v="Journal"/>
    <x v="48"/>
    <s v="JE1103"/>
    <m/>
    <x v="4860"/>
    <m/>
    <n v="906"/>
    <s v="HS - Head Start"/>
    <x v="12"/>
    <s v="- No Location -"/>
    <s v="Yvette Carpenter"/>
  </r>
  <r>
    <s v="5000 - Salaries &amp; Wages"/>
    <s v="Journal"/>
    <x v="48"/>
    <s v="JE1110"/>
    <m/>
    <x v="4861"/>
    <n v="924"/>
    <m/>
    <s v="HS - Head Start"/>
    <x v="12"/>
    <s v="- No Location -"/>
    <s v="Nasirah Aminuddin"/>
  </r>
  <r>
    <s v="5000 - Salaries &amp; Wages"/>
    <s v="Journal"/>
    <x v="48"/>
    <s v="JE1110"/>
    <m/>
    <x v="4862"/>
    <n v="1391.75"/>
    <m/>
    <s v="HS - Head Start"/>
    <x v="12"/>
    <s v="- No Location -"/>
    <s v="Maiada Ramadan"/>
  </r>
  <r>
    <s v="5000 - Salaries &amp; Wages"/>
    <s v="Journal"/>
    <x v="48"/>
    <s v="JE1110"/>
    <m/>
    <x v="4863"/>
    <n v="1101.5999999999999"/>
    <m/>
    <s v="HS - Head Start"/>
    <x v="12"/>
    <s v="- No Location -"/>
    <s v="ISATA BAH"/>
  </r>
  <r>
    <s v="5000 - Salaries &amp; Wages"/>
    <s v="Journal"/>
    <x v="48"/>
    <s v="JE1108"/>
    <m/>
    <x v="4864"/>
    <n v="1334.75"/>
    <m/>
    <s v="HS - Head Start"/>
    <x v="12"/>
    <s v="- No Location -"/>
    <s v="Tugce Ozel"/>
  </r>
  <r>
    <s v="5000 - Salaries &amp; Wages"/>
    <s v="Journal"/>
    <x v="48"/>
    <s v="JE1108"/>
    <m/>
    <x v="4865"/>
    <n v="1208.6300000000001"/>
    <m/>
    <s v="HS - Head Start"/>
    <x v="12"/>
    <s v="- No Location -"/>
    <s v="Tomona Green"/>
  </r>
  <r>
    <s v="5000 - Salaries &amp; Wages"/>
    <s v="Journal"/>
    <x v="48"/>
    <s v="JE1106"/>
    <m/>
    <x v="4866"/>
    <n v="1000.58"/>
    <m/>
    <s v="HS - Head Start"/>
    <x v="12"/>
    <s v="- No Location -"/>
    <s v="Danielle Jakubowski"/>
  </r>
  <r>
    <s v="5000 - Salaries &amp; Wages"/>
    <s v="Journal"/>
    <x v="48"/>
    <s v="JE1106"/>
    <m/>
    <x v="4867"/>
    <n v="1420.25"/>
    <m/>
    <s v="HS - Head Start"/>
    <x v="12"/>
    <s v="- No Location -"/>
    <s v="Maiada Ramadan"/>
  </r>
  <r>
    <s v="5000 - Salaries &amp; Wages"/>
    <s v="Journal"/>
    <x v="48"/>
    <s v="JE1098"/>
    <m/>
    <x v="4868"/>
    <n v="210.2"/>
    <m/>
    <s v="HS - Head Start"/>
    <x v="12"/>
    <s v="- No Location -"/>
    <s v="Keshia Flewellen"/>
  </r>
  <r>
    <s v="5000 - Salaries &amp; Wages"/>
    <s v="Journal"/>
    <x v="48"/>
    <s v="JE1097"/>
    <m/>
    <x v="4869"/>
    <n v="189.41"/>
    <m/>
    <s v="HS - Head Start"/>
    <x v="12"/>
    <s v="- No Location -"/>
    <s v="Bonnie Sheipe-Warthen"/>
  </r>
  <r>
    <s v="5000 - Salaries &amp; Wages"/>
    <s v="Journal"/>
    <x v="48"/>
    <s v="JE1097"/>
    <m/>
    <x v="4870"/>
    <n v="65.75"/>
    <m/>
    <s v="HS - Head Start"/>
    <x v="12"/>
    <s v="- No Location -"/>
    <s v="Patricia Goldwire"/>
  </r>
  <r>
    <s v="5000 - Salaries &amp; Wages"/>
    <s v="Journal"/>
    <x v="48"/>
    <s v="JE1107"/>
    <m/>
    <x v="4871"/>
    <m/>
    <n v="857.5"/>
    <s v="HS - Head Start"/>
    <x v="12"/>
    <s v="- No Location -"/>
    <s v="Farhanaz Habib"/>
  </r>
  <r>
    <s v="5000 - Salaries &amp; Wages"/>
    <s v="Journal"/>
    <x v="48"/>
    <s v="JE1107"/>
    <m/>
    <x v="4872"/>
    <m/>
    <n v="1208.6300000000001"/>
    <s v="HS - Head Start"/>
    <x v="12"/>
    <s v="- No Location -"/>
    <s v="Tomona Green"/>
  </r>
  <r>
    <s v="5000 - Salaries &amp; Wages"/>
    <s v="Journal"/>
    <x v="48"/>
    <s v="JE1105"/>
    <m/>
    <x v="4873"/>
    <m/>
    <n v="330.5"/>
    <s v="CCR&amp;R - Child Care Resource &amp; Referral"/>
    <x v="18"/>
    <s v="Admin Office"/>
    <s v="Gary Mease"/>
  </r>
  <r>
    <s v="5000 - Salaries &amp; Wages"/>
    <s v="Journal"/>
    <x v="48"/>
    <s v="JE1103"/>
    <m/>
    <x v="4874"/>
    <m/>
    <n v="1288.46"/>
    <s v="CCR&amp;R - Child Care Resource &amp; Referral"/>
    <x v="18"/>
    <s v="Admin Office"/>
    <s v="Amie Sharer"/>
  </r>
  <r>
    <s v="5000 - Salaries &amp; Wages"/>
    <s v="Journal"/>
    <x v="48"/>
    <s v="JE1110"/>
    <m/>
    <x v="4438"/>
    <n v="364.62"/>
    <m/>
    <s v="CCR&amp;R - Child Care Resource &amp; Referral"/>
    <x v="18"/>
    <s v="Admin Office"/>
    <s v="Gary Mease"/>
  </r>
  <r>
    <s v="5000 - Salaries &amp; Wages"/>
    <s v="Journal"/>
    <x v="48"/>
    <s v="JE1109"/>
    <m/>
    <x v="4875"/>
    <m/>
    <n v="160.83000000000001"/>
    <s v="CCR&amp;R - Child Care Resource &amp; Referral"/>
    <x v="18"/>
    <s v="Admin Office"/>
    <s v="Sharon Forman"/>
  </r>
  <r>
    <s v="5000 - Salaries &amp; Wages"/>
    <s v="Journal"/>
    <x v="48"/>
    <s v="JE1110"/>
    <m/>
    <x v="4876"/>
    <n v="910"/>
    <m/>
    <s v="CCFP - Child Care Food Program"/>
    <x v="24"/>
    <s v="- No Location -"/>
    <s v="William Carson"/>
  </r>
  <r>
    <s v="5000 - Salaries &amp; Wages"/>
    <s v="Journal"/>
    <x v="48"/>
    <s v="JE1109"/>
    <m/>
    <x v="4481"/>
    <m/>
    <n v="73.069999999999993"/>
    <s v="LiHeap - Low Income Home Energy Assistance Program"/>
    <x v="2"/>
    <s v="Admin Office"/>
    <s v="Greta Peterson"/>
  </r>
  <r>
    <s v="5000 - Salaries &amp; Wages"/>
    <s v="Journal"/>
    <x v="48"/>
    <s v="JE1107"/>
    <m/>
    <x v="4877"/>
    <m/>
    <n v="370.06"/>
    <s v="LiHeap - Low Income Home Energy Assistance Program"/>
    <x v="2"/>
    <s v="- No Location -"/>
    <s v="Shirley Matthews"/>
  </r>
  <r>
    <s v="5000 - Salaries &amp; Wages"/>
    <s v="Journal"/>
    <x v="48"/>
    <s v="JE1108"/>
    <m/>
    <x v="4392"/>
    <n v="477.93"/>
    <m/>
    <s v="USF - Universal Service Fund"/>
    <x v="9"/>
    <s v="- No Location -"/>
    <s v="Rovenna Overton"/>
  </r>
  <r>
    <s v="5000 - Salaries &amp; Wages"/>
    <s v="Journal"/>
    <x v="48"/>
    <s v="JE1108"/>
    <m/>
    <x v="4878"/>
    <n v="229.62"/>
    <m/>
    <s v="USF - Universal Service Fund"/>
    <x v="9"/>
    <s v="- No Location -"/>
    <s v="Quamillah Nelson"/>
  </r>
  <r>
    <s v="5000 - Salaries &amp; Wages"/>
    <s v="Journal"/>
    <x v="48"/>
    <s v="JE1105"/>
    <m/>
    <x v="4429"/>
    <m/>
    <n v="176.96"/>
    <s v="HF - Healthy Families"/>
    <x v="4"/>
    <s v="- No Location -"/>
    <s v="Sheila Hughes"/>
  </r>
  <r>
    <s v="5000 - Salaries &amp; Wages"/>
    <s v="Journal"/>
    <x v="48"/>
    <s v="JE1097"/>
    <m/>
    <x v="4879"/>
    <n v="9.69"/>
    <m/>
    <s v="HF - Healthy Families"/>
    <x v="4"/>
    <s v="- No Location -"/>
    <s v="Elizabeth Boehmke"/>
  </r>
  <r>
    <s v="5000 - Salaries &amp; Wages"/>
    <s v="Journal"/>
    <x v="48"/>
    <s v="JE1105"/>
    <m/>
    <x v="4880"/>
    <m/>
    <n v="997.29"/>
    <s v="CCYC - Community Council of Young Children"/>
    <x v="22"/>
    <s v="Admin Office"/>
    <s v="Janessa Rivera"/>
  </r>
  <r>
    <s v="5000 - Salaries &amp; Wages"/>
    <s v="Journal"/>
    <x v="48"/>
    <s v="JE1110"/>
    <m/>
    <x v="4365"/>
    <n v="8.02"/>
    <m/>
    <s v="HF - Healthy Families"/>
    <x v="21"/>
    <s v="- No Location -"/>
    <s v="Robert Mayfield"/>
  </r>
  <r>
    <s v="5000 - Salaries &amp; Wages"/>
    <s v="Journal"/>
    <x v="48"/>
    <s v="JE1110"/>
    <m/>
    <x v="4881"/>
    <n v="1386.4"/>
    <m/>
    <s v="HF - Healthy Families"/>
    <x v="5"/>
    <s v="- No Location -"/>
    <s v="Ann Drennon"/>
  </r>
  <r>
    <s v="5000 - Salaries &amp; Wages"/>
    <s v="Journal"/>
    <x v="48"/>
    <s v="JE1106"/>
    <m/>
    <x v="4882"/>
    <n v="1870.34"/>
    <m/>
    <s v="HF - Healthy Families"/>
    <x v="5"/>
    <s v="- No Location -"/>
    <s v="Bridgett Pollard"/>
  </r>
  <r>
    <s v="5000 - Salaries &amp; Wages"/>
    <s v="Journal"/>
    <x v="48"/>
    <s v="JE1106"/>
    <m/>
    <x v="4570"/>
    <n v="243.43"/>
    <m/>
    <s v="HF - Healthy Families"/>
    <x v="5"/>
    <s v="Admin Office"/>
    <s v="Janessa Rivera"/>
  </r>
  <r>
    <s v="5000 - Salaries &amp; Wages"/>
    <s v="Journal"/>
    <x v="48"/>
    <s v="JE1099"/>
    <m/>
    <x v="4883"/>
    <n v="28.79"/>
    <m/>
    <s v="HF - Healthy Families"/>
    <x v="5"/>
    <s v="Admin Office"/>
    <s v="Michelle Hewitt"/>
  </r>
  <r>
    <s v="5000 - Salaries &amp; Wages"/>
    <s v="Journal"/>
    <x v="48"/>
    <s v="JE1097"/>
    <m/>
    <x v="4884"/>
    <n v="5.33"/>
    <m/>
    <s v="HF - Healthy Families"/>
    <x v="5"/>
    <s v="Admin Office"/>
    <s v="Janessa Rivera"/>
  </r>
  <r>
    <s v="5000 - Salaries &amp; Wages"/>
    <s v="Journal"/>
    <x v="48"/>
    <s v="JE1106"/>
    <m/>
    <x v="4590"/>
    <n v="88.85"/>
    <m/>
    <s v="CSBG - Community Service Block Grant"/>
    <x v="17"/>
    <s v="Admin Office"/>
    <s v="Francine Taylor"/>
  </r>
  <r>
    <s v="5000 - Salaries &amp; Wages"/>
    <s v="Journal"/>
    <x v="48"/>
    <s v="JE1097"/>
    <m/>
    <x v="4885"/>
    <n v="8.49"/>
    <m/>
    <s v="EHS - Early Head Start"/>
    <x v="6"/>
    <s v="Admin Office"/>
    <s v="Manvir Gill"/>
  </r>
  <r>
    <s v="5000 - Salaries &amp; Wages"/>
    <s v="Journal"/>
    <x v="48"/>
    <s v="JE1101"/>
    <m/>
    <x v="4886"/>
    <n v="71.599999999999994"/>
    <m/>
    <s v="EHS - Early Head Start"/>
    <x v="6"/>
    <s v="- No Location -"/>
    <s v="Donna Wilbur"/>
  </r>
  <r>
    <s v="5000 - Salaries &amp; Wages"/>
    <s v="Journal"/>
    <x v="48"/>
    <s v="JE1104"/>
    <m/>
    <x v="4887"/>
    <n v="1400.88"/>
    <m/>
    <s v="CCR&amp;R - Child Care Resource &amp; Referral"/>
    <x v="27"/>
    <s v="- No Location -"/>
    <s v="Judith Byrne"/>
  </r>
  <r>
    <s v="5000 - Salaries &amp; Wages"/>
    <s v="Journal"/>
    <x v="48"/>
    <s v="JE1105"/>
    <m/>
    <x v="4888"/>
    <m/>
    <n v="958.2"/>
    <s v="CCR&amp;R - Child Care Resource &amp; Referral"/>
    <x v="28"/>
    <s v="- No Location -"/>
    <s v="Victoria Reger"/>
  </r>
  <r>
    <s v="5000 - Salaries &amp; Wages"/>
    <s v="Journal"/>
    <x v="48"/>
    <s v="JE1109"/>
    <m/>
    <x v="4889"/>
    <m/>
    <n v="948.39"/>
    <s v="CCR&amp;R - Child Care Resource &amp; Referral"/>
    <x v="28"/>
    <s v="- No Location -"/>
    <s v="Victoria Reger"/>
  </r>
  <r>
    <s v="5000 - Salaries &amp; Wages"/>
    <s v="Journal"/>
    <x v="48"/>
    <s v="JE1108"/>
    <m/>
    <x v="4890"/>
    <n v="1294.5999999999999"/>
    <m/>
    <s v="CCR&amp;R - Child Care Resource &amp; Referral"/>
    <x v="28"/>
    <s v="- No Location -"/>
    <s v="Heather Coleman"/>
  </r>
  <r>
    <s v="5000 - Salaries &amp; Wages"/>
    <s v="Journal"/>
    <x v="48"/>
    <s v="JE1101"/>
    <m/>
    <x v="4891"/>
    <n v="14.31"/>
    <m/>
    <s v="CCR&amp;R - Child Care Resource &amp; Referral"/>
    <x v="28"/>
    <s v="- No Location -"/>
    <s v="Shellinda Hardie"/>
  </r>
  <r>
    <s v="5000 - Salaries &amp; Wages"/>
    <s v="Journal"/>
    <x v="48"/>
    <s v="JE1108"/>
    <m/>
    <x v="4892"/>
    <n v="901.3"/>
    <m/>
    <s v="CCR&amp;R - Child Care Resource &amp; Referral"/>
    <x v="30"/>
    <s v="- No Location -"/>
    <s v="DaShaun Davis"/>
  </r>
  <r>
    <s v="5000 - Salaries &amp; Wages"/>
    <s v="Journal"/>
    <x v="48"/>
    <s v="JE1104"/>
    <m/>
    <x v="4893"/>
    <n v="756"/>
    <m/>
    <s v="HS - Head Start"/>
    <x v="12"/>
    <s v="- No Location -"/>
    <s v="Cigdem Ozdemir"/>
  </r>
  <r>
    <s v="5000 - Salaries &amp; Wages"/>
    <s v="Journal"/>
    <x v="48"/>
    <s v="JE1104"/>
    <m/>
    <x v="4894"/>
    <n v="1533.6"/>
    <m/>
    <s v="HS - Head Start"/>
    <x v="12"/>
    <s v="- No Location -"/>
    <s v="Tammy Joyce"/>
  </r>
  <r>
    <s v="5000 - Salaries &amp; Wages"/>
    <s v="Journal"/>
    <x v="48"/>
    <s v="JE1104"/>
    <m/>
    <x v="4895"/>
    <n v="1200"/>
    <m/>
    <s v="HS - Head Start"/>
    <x v="12"/>
    <s v="Admin Office"/>
    <s v="Sharon Forman"/>
  </r>
  <r>
    <s v="5000 - Salaries &amp; Wages"/>
    <s v="Journal"/>
    <x v="48"/>
    <s v="JE1104"/>
    <m/>
    <x v="4896"/>
    <n v="372"/>
    <m/>
    <s v="HS - Head Start"/>
    <x v="12"/>
    <s v="- No Location -"/>
    <s v="Rabiah Mohamed-Azam"/>
  </r>
  <r>
    <s v="5000 - Salaries &amp; Wages"/>
    <s v="Journal"/>
    <x v="48"/>
    <s v="JE1104"/>
    <m/>
    <x v="4897"/>
    <n v="1353.75"/>
    <m/>
    <s v="HS - Head Start"/>
    <x v="12"/>
    <s v="- No Location -"/>
    <s v="Moraima Gonzalez"/>
  </r>
  <r>
    <s v="5000 - Salaries &amp; Wages"/>
    <s v="Journal"/>
    <x v="48"/>
    <s v="JE1105"/>
    <m/>
    <x v="4898"/>
    <m/>
    <n v="852"/>
    <s v="HS - Head Start"/>
    <x v="12"/>
    <s v="- No Location -"/>
    <s v="Laura McRae"/>
  </r>
  <r>
    <s v="5000 - Salaries &amp; Wages"/>
    <s v="Journal"/>
    <x v="48"/>
    <s v="JE1105"/>
    <m/>
    <x v="4435"/>
    <m/>
    <n v="700.77"/>
    <s v="HS - Head Start"/>
    <x v="12"/>
    <s v="Admin Office"/>
    <s v="Greta Peterson"/>
  </r>
  <r>
    <s v="5000 - Salaries &amp; Wages"/>
    <s v="Journal"/>
    <x v="48"/>
    <s v="JE1103"/>
    <m/>
    <x v="4639"/>
    <m/>
    <n v="1555.35"/>
    <s v="HS - Head Start"/>
    <x v="12"/>
    <s v="Admin Office"/>
    <s v="Manvir Gill"/>
  </r>
  <r>
    <s v="5000 - Salaries &amp; Wages"/>
    <s v="Journal"/>
    <x v="48"/>
    <s v="JE1103"/>
    <m/>
    <x v="4899"/>
    <m/>
    <n v="843"/>
    <s v="HS - Head Start"/>
    <x v="12"/>
    <s v="- No Location -"/>
    <s v="Erica Rice"/>
  </r>
  <r>
    <s v="5000 - Salaries &amp; Wages"/>
    <s v="Journal"/>
    <x v="48"/>
    <s v="JE1110"/>
    <m/>
    <x v="4900"/>
    <n v="831"/>
    <m/>
    <s v="HS - Head Start"/>
    <x v="12"/>
    <s v="- No Location -"/>
    <s v="Cigdem Ozdemir"/>
  </r>
  <r>
    <s v="5000 - Salaries &amp; Wages"/>
    <s v="Journal"/>
    <x v="48"/>
    <s v="JE1109"/>
    <m/>
    <x v="4901"/>
    <m/>
    <n v="840"/>
    <s v="HS - Head Start"/>
    <x v="12"/>
    <s v="- No Location -"/>
    <s v="Seham Azabawi"/>
  </r>
  <r>
    <s v="5000 - Salaries &amp; Wages"/>
    <s v="Journal"/>
    <x v="48"/>
    <s v="JE1109"/>
    <m/>
    <x v="4902"/>
    <m/>
    <n v="858"/>
    <s v="HS - Head Start"/>
    <x v="12"/>
    <s v="- No Location -"/>
    <s v="Laura McRae"/>
  </r>
  <r>
    <s v="5000 - Salaries &amp; Wages"/>
    <s v="Journal"/>
    <x v="48"/>
    <s v="JE1109"/>
    <m/>
    <x v="4903"/>
    <m/>
    <n v="665"/>
    <s v="HS - Head Start"/>
    <x v="12"/>
    <s v="- No Location -"/>
    <s v="Eva Townes"/>
  </r>
  <r>
    <s v="5000 - Salaries &amp; Wages"/>
    <s v="Journal"/>
    <x v="48"/>
    <s v="JE1108"/>
    <m/>
    <x v="4904"/>
    <n v="1034.32"/>
    <m/>
    <s v="HS - Head Start"/>
    <x v="12"/>
    <s v="- No Location -"/>
    <s v="Bobby Johnson"/>
  </r>
  <r>
    <s v="5000 - Salaries &amp; Wages"/>
    <s v="Journal"/>
    <x v="48"/>
    <s v="JE1106"/>
    <m/>
    <x v="4905"/>
    <n v="930"/>
    <m/>
    <s v="HS - Head Start"/>
    <x v="12"/>
    <s v="- No Location -"/>
    <s v="Farhanaz Habib"/>
  </r>
  <r>
    <s v="5000 - Salaries &amp; Wages"/>
    <s v="Journal"/>
    <x v="48"/>
    <s v="JE1106"/>
    <m/>
    <x v="4906"/>
    <n v="1121.25"/>
    <m/>
    <s v="HS - Head Start"/>
    <x v="12"/>
    <s v="- No Location -"/>
    <s v="Natasha Joseph"/>
  </r>
  <r>
    <s v="5000 - Salaries &amp; Wages"/>
    <s v="Journal"/>
    <x v="48"/>
    <s v="JE1106"/>
    <m/>
    <x v="4907"/>
    <n v="2499.6999999999998"/>
    <m/>
    <s v="HS - Head Start"/>
    <x v="12"/>
    <s v="- No Location -"/>
    <s v="Jill Rickards"/>
  </r>
  <r>
    <s v="5000 - Salaries &amp; Wages"/>
    <s v="Journal"/>
    <x v="48"/>
    <s v="JE1098"/>
    <m/>
    <x v="4642"/>
    <n v="9.25"/>
    <m/>
    <s v="HS - Head Start"/>
    <x v="12"/>
    <s v="- No Location -"/>
    <s v="Denise Klein"/>
  </r>
  <r>
    <s v="5000 - Salaries &amp; Wages"/>
    <s v="Journal"/>
    <x v="48"/>
    <s v="JE1098"/>
    <m/>
    <x v="4908"/>
    <n v="39.729999999999997"/>
    <m/>
    <s v="HS - Head Start"/>
    <x v="12"/>
    <s v="Admin Office"/>
    <s v="Darshpreet Thind"/>
  </r>
  <r>
    <s v="5000 - Salaries &amp; Wages"/>
    <s v="Journal"/>
    <x v="48"/>
    <s v="JE1099"/>
    <m/>
    <x v="4909"/>
    <n v="97.16"/>
    <m/>
    <s v="HS - Head Start"/>
    <x v="12"/>
    <s v="Admin Office"/>
    <s v="Sharon Forman"/>
  </r>
  <r>
    <s v="5000 - Salaries &amp; Wages"/>
    <s v="Journal"/>
    <x v="48"/>
    <s v="JE1107"/>
    <m/>
    <x v="4910"/>
    <m/>
    <n v="1043.44"/>
    <s v="HS - Head Start"/>
    <x v="12"/>
    <s v="- No Location -"/>
    <s v="Janet Leonard"/>
  </r>
  <r>
    <s v="5000 - Salaries &amp; Wages"/>
    <s v="Journal"/>
    <x v="48"/>
    <s v="JE1107"/>
    <m/>
    <x v="4745"/>
    <m/>
    <n v="1291.27"/>
    <s v="HS - Head Start"/>
    <x v="12"/>
    <s v="- No Location -"/>
    <s v="Christiana Buffett"/>
  </r>
  <r>
    <s v="5000 - Salaries &amp; Wages"/>
    <s v="Journal"/>
    <x v="48"/>
    <s v="JE1100"/>
    <m/>
    <x v="4911"/>
    <n v="40.17"/>
    <m/>
    <s v="HS - Head Start"/>
    <x v="12"/>
    <s v="- No Location -"/>
    <s v="Tawona Hill"/>
  </r>
  <r>
    <s v="5000 - Salaries &amp; Wages"/>
    <s v="Journal"/>
    <x v="48"/>
    <s v="JE1098"/>
    <m/>
    <x v="4433"/>
    <n v="32.020000000000003"/>
    <m/>
    <s v="CCR&amp;R - Child Care Resource &amp; Referral"/>
    <x v="18"/>
    <s v="Admin Office"/>
    <s v="Amie Sharer"/>
  </r>
  <r>
    <s v="5000 - Salaries &amp; Wages"/>
    <s v="Journal"/>
    <x v="48"/>
    <s v="JE1097"/>
    <m/>
    <x v="4831"/>
    <n v="16.420000000000002"/>
    <m/>
    <s v="CCR&amp;R - Child Care Resource &amp; Referral"/>
    <x v="18"/>
    <s v="Admin Office"/>
    <s v="Elayne Schermerhorn"/>
  </r>
  <r>
    <s v="5000 - Salaries &amp; Wages"/>
    <s v="Journal"/>
    <x v="48"/>
    <s v="JE1109"/>
    <m/>
    <x v="4747"/>
    <m/>
    <n v="344.34"/>
    <s v="HPRP2 - Homeless Prevention Rapid Rehousing"/>
    <x v="8"/>
    <s v="- No Location -"/>
    <s v="Rovenna Overton"/>
  </r>
  <r>
    <s v="5000 - Salaries &amp; Wages"/>
    <s v="Journal"/>
    <x v="48"/>
    <s v="JE1104"/>
    <m/>
    <x v="4630"/>
    <n v="433.85"/>
    <m/>
    <s v="CCFP - Child Care Food Program"/>
    <x v="24"/>
    <s v="Admin Office"/>
    <s v="Gary Mease"/>
  </r>
  <r>
    <s v="5000 - Salaries &amp; Wages"/>
    <s v="Journal"/>
    <x v="48"/>
    <s v="JE1100"/>
    <m/>
    <x v="4912"/>
    <n v="100.16"/>
    <m/>
    <s v="CCFP - Child Care Food Program"/>
    <x v="24"/>
    <s v="- No Location -"/>
    <s v="William Carson"/>
  </r>
  <r>
    <s v="5000 - Salaries &amp; Wages"/>
    <s v="Journal"/>
    <x v="48"/>
    <s v="JE1104"/>
    <m/>
    <x v="4913"/>
    <n v="309.14"/>
    <m/>
    <s v="LiHeap - Low Income Home Energy Assistance Program"/>
    <x v="2"/>
    <s v="- No Location -"/>
    <s v="Vincent Padilla"/>
  </r>
  <r>
    <s v="5000 - Salaries &amp; Wages"/>
    <s v="Journal"/>
    <x v="48"/>
    <s v="JE1110"/>
    <m/>
    <x v="4410"/>
    <n v="77.959999999999994"/>
    <m/>
    <s v="LiHeap - Low Income Home Energy Assistance Program"/>
    <x v="2"/>
    <s v="Admin Office"/>
    <s v="Greta Peterson"/>
  </r>
  <r>
    <s v="5000 - Salaries &amp; Wages"/>
    <s v="Journal"/>
    <x v="48"/>
    <s v="JE1106"/>
    <m/>
    <x v="4671"/>
    <n v="200.2"/>
    <m/>
    <s v="USF - Universal Service Fund"/>
    <x v="9"/>
    <s v="Admin Office"/>
    <s v="Ruben Johnson"/>
  </r>
  <r>
    <s v="5000 - Salaries &amp; Wages"/>
    <s v="Journal"/>
    <x v="48"/>
    <s v="JE1106"/>
    <m/>
    <x v="4482"/>
    <n v="619.24"/>
    <m/>
    <s v="USF - Universal Service Fund"/>
    <x v="9"/>
    <s v="- No Location -"/>
    <s v="Rovenna Overton"/>
  </r>
  <r>
    <s v="5000 - Salaries &amp; Wages"/>
    <s v="Journal"/>
    <x v="48"/>
    <s v="JE1109"/>
    <m/>
    <x v="4597"/>
    <m/>
    <n v="997.29"/>
    <s v="CCYC - Community Council of Young Children"/>
    <x v="22"/>
    <s v="Admin Office"/>
    <s v="Janessa Rivera"/>
  </r>
  <r>
    <s v="5000 - Salaries &amp; Wages"/>
    <s v="Journal"/>
    <x v="48"/>
    <s v="JE1099"/>
    <m/>
    <x v="4562"/>
    <n v="1.83"/>
    <m/>
    <s v="CCYC - Community Council of Young Children"/>
    <x v="22"/>
    <s v="Admin Office"/>
    <s v="Kyle Edwards"/>
  </r>
  <r>
    <s v="5000 - Salaries &amp; Wages"/>
    <s v="Journal"/>
    <x v="48"/>
    <s v="JE1104"/>
    <m/>
    <x v="4793"/>
    <n v="176.08"/>
    <m/>
    <s v="HF - Healthy Families"/>
    <x v="5"/>
    <s v="- No Location -"/>
    <s v="Sheila Hughes"/>
  </r>
  <r>
    <s v="5000 - Salaries &amp; Wages"/>
    <s v="Journal"/>
    <x v="48"/>
    <s v="JE1100"/>
    <m/>
    <x v="4914"/>
    <n v="30.23"/>
    <m/>
    <s v="HF - Healthy Families"/>
    <x v="5"/>
    <s v="- No Location -"/>
    <s v="Claire Garner"/>
  </r>
  <r>
    <s v="5000 - Salaries &amp; Wages"/>
    <s v="Journal"/>
    <x v="48"/>
    <s v="JE1101"/>
    <m/>
    <x v="4483"/>
    <n v="1.83"/>
    <m/>
    <s v="HF - Healthy Families"/>
    <x v="5"/>
    <s v="Admin Office"/>
    <s v="Kyle Edwards"/>
  </r>
  <r>
    <s v="5000 - Salaries &amp; Wages"/>
    <s v="Journal"/>
    <x v="48"/>
    <s v="JE1108"/>
    <m/>
    <x v="4366"/>
    <n v="636.05999999999995"/>
    <m/>
    <s v="CSBG - Community Service Block Grant"/>
    <x v="0"/>
    <s v="Admin Office"/>
    <s v="Sharon Forman"/>
  </r>
  <r>
    <s v="5000 - Salaries &amp; Wages"/>
    <s v="Journal"/>
    <x v="48"/>
    <s v="JE1110"/>
    <m/>
    <x v="4915"/>
    <n v="474.63"/>
    <m/>
    <s v="CSBG - Community Service Block Grant"/>
    <x v="17"/>
    <s v="- No Location -"/>
    <s v="Gerlini Garrido"/>
  </r>
  <r>
    <s v="5000 - Salaries &amp; Wages"/>
    <s v="Journal"/>
    <x v="48"/>
    <s v="JE1104"/>
    <m/>
    <x v="4630"/>
    <n v="115.38"/>
    <m/>
    <s v="EHS - Early Head Start"/>
    <x v="6"/>
    <s v="Admin Office"/>
    <s v="Gary Mease"/>
  </r>
  <r>
    <s v="5000 - Salaries &amp; Wages"/>
    <s v="Journal"/>
    <x v="48"/>
    <s v="JE1105"/>
    <m/>
    <x v="4916"/>
    <m/>
    <n v="934.43"/>
    <s v="EHS - Early Head Start"/>
    <x v="6"/>
    <s v="- No Location -"/>
    <s v="Donna Wilbur"/>
  </r>
  <r>
    <s v="5000 - Salaries &amp; Wages"/>
    <s v="Journal"/>
    <x v="48"/>
    <s v="JE1107"/>
    <m/>
    <x v="4463"/>
    <m/>
    <n v="185.26"/>
    <s v="EHS - Early Head Start"/>
    <x v="6"/>
    <s v="Admin Office"/>
    <s v="Manvir Gill"/>
  </r>
  <r>
    <s v="5000 - Salaries &amp; Wages"/>
    <s v="Journal"/>
    <x v="48"/>
    <s v="JE1104"/>
    <m/>
    <x v="4725"/>
    <n v="199.98"/>
    <m/>
    <s v="Edgewater Park"/>
    <x v="29"/>
    <s v="- No Location -"/>
    <s v="LOIS BOND"/>
  </r>
  <r>
    <s v="5000 - Salaries &amp; Wages"/>
    <s v="Journal"/>
    <x v="48"/>
    <s v="JE1097"/>
    <m/>
    <x v="4703"/>
    <n v="47.16"/>
    <m/>
    <s v="Edgewater Park"/>
    <x v="29"/>
    <s v="- No Location -"/>
    <s v="ISATA BAH"/>
  </r>
  <r>
    <s v="5000 - Salaries &amp; Wages"/>
    <s v="Journal"/>
    <x v="48"/>
    <s v="JE1107"/>
    <m/>
    <x v="4795"/>
    <m/>
    <n v="392.01"/>
    <s v="Edgewater Park"/>
    <x v="29"/>
    <s v="- No Location -"/>
    <s v="ISATA BAH"/>
  </r>
  <r>
    <s v="5000 - Salaries &amp; Wages"/>
    <s v="Journal"/>
    <x v="48"/>
    <s v="JE1109"/>
    <m/>
    <x v="4917"/>
    <m/>
    <n v="9902.33"/>
    <m/>
    <x v="10"/>
    <s v="- No Location -"/>
    <m/>
  </r>
  <r>
    <s v="5000 - Salaries &amp; Wages"/>
    <s v="Journal"/>
    <x v="48"/>
    <s v="JE1097"/>
    <m/>
    <x v="4918"/>
    <m/>
    <n v="9730.6"/>
    <m/>
    <x v="10"/>
    <s v="- No Location -"/>
    <m/>
  </r>
  <r>
    <s v="5000 - Salaries &amp; Wages"/>
    <s v="Journal"/>
    <x v="48"/>
    <s v="JE1110"/>
    <m/>
    <x v="4919"/>
    <n v="1400.88"/>
    <m/>
    <s v="CCR&amp;R - Child Care Resource &amp; Referral"/>
    <x v="27"/>
    <s v="- No Location -"/>
    <s v="Judith Byrne"/>
  </r>
  <r>
    <s v="5000 - Salaries &amp; Wages"/>
    <s v="Journal"/>
    <x v="48"/>
    <s v="JE1105"/>
    <m/>
    <x v="4920"/>
    <m/>
    <n v="1472.81"/>
    <s v="CCR&amp;R - Child Care Resource &amp; Referral"/>
    <x v="28"/>
    <s v="- No Location -"/>
    <s v="Bonita Jackson"/>
  </r>
  <r>
    <s v="5000 - Salaries &amp; Wages"/>
    <s v="Journal"/>
    <x v="48"/>
    <s v="JE1109"/>
    <m/>
    <x v="4921"/>
    <m/>
    <n v="665.01"/>
    <s v="CCR&amp;R - Child Care Resource &amp; Referral"/>
    <x v="28"/>
    <s v="- No Location -"/>
    <s v="Kathryn Magauran"/>
  </r>
  <r>
    <s v="5000 - Salaries &amp; Wages"/>
    <s v="Journal"/>
    <x v="48"/>
    <s v="JE1108"/>
    <m/>
    <x v="4922"/>
    <n v="1259.51"/>
    <m/>
    <s v="CCR&amp;R - Child Care Resource &amp; Referral"/>
    <x v="28"/>
    <s v="- No Location -"/>
    <s v="Janelle Yvette Sample"/>
  </r>
  <r>
    <s v="5000 - Salaries &amp; Wages"/>
    <s v="Journal"/>
    <x v="48"/>
    <s v="JE1101"/>
    <m/>
    <x v="4923"/>
    <n v="72.05"/>
    <m/>
    <s v="CCR&amp;R - Child Care Resource &amp; Referral"/>
    <x v="28"/>
    <s v="- No Location -"/>
    <s v="Ruth Ragin"/>
  </r>
  <r>
    <s v="5000 - Salaries &amp; Wages"/>
    <s v="Journal"/>
    <x v="48"/>
    <s v="JE1104"/>
    <m/>
    <x v="4924"/>
    <n v="1582.42"/>
    <m/>
    <s v="HS - Head Start"/>
    <x v="12"/>
    <s v="- No Location -"/>
    <s v="Christiana Buffett"/>
  </r>
  <r>
    <s v="5000 - Salaries &amp; Wages"/>
    <s v="Journal"/>
    <x v="48"/>
    <s v="JE1104"/>
    <m/>
    <x v="4925"/>
    <n v="897"/>
    <m/>
    <s v="HS - Head Start"/>
    <x v="12"/>
    <s v="- No Location -"/>
    <s v="Carolyn Weston"/>
  </r>
  <r>
    <s v="5000 - Salaries &amp; Wages"/>
    <s v="Journal"/>
    <x v="48"/>
    <s v="JE1104"/>
    <m/>
    <x v="4796"/>
    <n v="901.53"/>
    <m/>
    <s v="HS - Head Start"/>
    <x v="12"/>
    <s v="- No Location -"/>
    <s v="Megan Rodrigues"/>
  </r>
  <r>
    <s v="5000 - Salaries &amp; Wages"/>
    <s v="Journal"/>
    <x v="48"/>
    <s v="JE1105"/>
    <m/>
    <x v="4926"/>
    <m/>
    <n v="1349"/>
    <s v="HS - Head Start"/>
    <x v="12"/>
    <s v="- No Location -"/>
    <s v="Tugce Ozel"/>
  </r>
  <r>
    <s v="5000 - Salaries &amp; Wages"/>
    <s v="Journal"/>
    <x v="48"/>
    <s v="JE1105"/>
    <m/>
    <x v="4927"/>
    <m/>
    <n v="600"/>
    <s v="HS - Head Start"/>
    <x v="12"/>
    <s v="- No Location -"/>
    <s v="Syrena Moss"/>
  </r>
  <r>
    <s v="5000 - Salaries &amp; Wages"/>
    <s v="Journal"/>
    <x v="48"/>
    <s v="JE1105"/>
    <m/>
    <x v="4928"/>
    <m/>
    <n v="840"/>
    <s v="HS - Head Start"/>
    <x v="12"/>
    <s v="- No Location -"/>
    <s v="May Elkady"/>
  </r>
  <r>
    <s v="5000 - Salaries &amp; Wages"/>
    <s v="Journal"/>
    <x v="48"/>
    <s v="JE1105"/>
    <m/>
    <x v="4929"/>
    <m/>
    <n v="1377.5"/>
    <s v="HS - Head Start"/>
    <x v="12"/>
    <s v="- No Location -"/>
    <s v="Maiada Ramadan"/>
  </r>
  <r>
    <s v="5000 - Salaries &amp; Wages"/>
    <s v="Journal"/>
    <x v="48"/>
    <s v="JE1105"/>
    <m/>
    <x v="4930"/>
    <m/>
    <n v="840"/>
    <s v="HS - Head Start"/>
    <x v="12"/>
    <s v="- No Location -"/>
    <s v="Doreen Knaupp"/>
  </r>
  <r>
    <s v="5000 - Salaries &amp; Wages"/>
    <s v="Journal"/>
    <x v="48"/>
    <s v="JE1103"/>
    <m/>
    <x v="4931"/>
    <m/>
    <n v="855"/>
    <s v="HS - Head Start"/>
    <x v="12"/>
    <s v="- No Location -"/>
    <s v="Ashley Cummings"/>
  </r>
  <r>
    <s v="5000 - Salaries &amp; Wages"/>
    <s v="Journal"/>
    <x v="48"/>
    <s v="JE1103"/>
    <m/>
    <x v="4932"/>
    <m/>
    <n v="902.5"/>
    <s v="HS - Head Start"/>
    <x v="12"/>
    <s v="- No Location -"/>
    <s v="Stephanie Johnson"/>
  </r>
  <r>
    <s v="5000 - Salaries &amp; Wages"/>
    <s v="Journal"/>
    <x v="48"/>
    <s v="JE1109"/>
    <m/>
    <x v="4933"/>
    <m/>
    <n v="1032.5"/>
    <s v="HS - Head Start"/>
    <x v="12"/>
    <s v="- No Location -"/>
    <s v="Corinna Harris"/>
  </r>
  <r>
    <s v="5000 - Salaries &amp; Wages"/>
    <s v="Journal"/>
    <x v="48"/>
    <s v="JE1109"/>
    <m/>
    <x v="4934"/>
    <m/>
    <n v="840"/>
    <s v="HS - Head Start"/>
    <x v="12"/>
    <s v="- No Location -"/>
    <s v="Brittany Barnes"/>
  </r>
  <r>
    <s v="5000 - Salaries &amp; Wages"/>
    <s v="Journal"/>
    <x v="48"/>
    <s v="JE1109"/>
    <m/>
    <x v="4935"/>
    <m/>
    <n v="1254.82"/>
    <s v="HS - Head Start"/>
    <x v="12"/>
    <s v="- No Location -"/>
    <s v="Heather Coleman"/>
  </r>
  <r>
    <s v="5000 - Salaries &amp; Wages"/>
    <s v="Journal"/>
    <x v="48"/>
    <s v="JE1106"/>
    <m/>
    <x v="4936"/>
    <n v="783"/>
    <m/>
    <s v="HS - Head Start"/>
    <x v="12"/>
    <s v="- No Location -"/>
    <s v="Marwah Rabeeah"/>
  </r>
  <r>
    <s v="5000 - Salaries &amp; Wages"/>
    <s v="Journal"/>
    <x v="48"/>
    <s v="JE1106"/>
    <m/>
    <x v="4937"/>
    <n v="600"/>
    <m/>
    <s v="HS - Head Start"/>
    <x v="12"/>
    <s v="- No Location -"/>
    <s v="Lisa Whitfield"/>
  </r>
  <r>
    <s v="5000 - Salaries &amp; Wages"/>
    <s v="Journal"/>
    <x v="48"/>
    <s v="JE1106"/>
    <m/>
    <x v="4938"/>
    <n v="870"/>
    <m/>
    <s v="HS - Head Start"/>
    <x v="12"/>
    <s v="- No Location -"/>
    <s v="Kishawn Barnes"/>
  </r>
  <r>
    <s v="5000 - Salaries &amp; Wages"/>
    <s v="Journal"/>
    <x v="48"/>
    <s v="JE1098"/>
    <m/>
    <x v="4784"/>
    <n v="46.97"/>
    <m/>
    <s v="HS - Head Start"/>
    <x v="12"/>
    <s v="Admin Office"/>
    <s v="Greta Peterson"/>
  </r>
  <r>
    <s v="5000 - Salaries &amp; Wages"/>
    <s v="Journal"/>
    <x v="48"/>
    <s v="JE1099"/>
    <m/>
    <x v="4939"/>
    <n v="6.56"/>
    <m/>
    <s v="HS - Head Start"/>
    <x v="12"/>
    <s v="- No Location -"/>
    <s v="Courtney Farina"/>
  </r>
  <r>
    <s v="5000 - Salaries &amp; Wages"/>
    <s v="Journal"/>
    <x v="48"/>
    <s v="JE1097"/>
    <m/>
    <x v="4940"/>
    <n v="60.58"/>
    <m/>
    <s v="HS - Head Start"/>
    <x v="12"/>
    <s v="- No Location -"/>
    <s v="Bibiana Arreguin"/>
  </r>
  <r>
    <s v="5000 - Salaries &amp; Wages"/>
    <s v="Journal"/>
    <x v="48"/>
    <s v="JE1097"/>
    <m/>
    <x v="4941"/>
    <n v="24.52"/>
    <m/>
    <s v="HS - Head Start"/>
    <x v="12"/>
    <s v="- No Location -"/>
    <s v="Andrew Stellwag"/>
  </r>
  <r>
    <s v="5000 - Salaries &amp; Wages"/>
    <s v="Journal"/>
    <x v="48"/>
    <s v="JE1099"/>
    <m/>
    <x v="4555"/>
    <n v="32.020000000000003"/>
    <m/>
    <s v="CCR&amp;R - Child Care Resource &amp; Referral"/>
    <x v="18"/>
    <s v="Admin Office"/>
    <s v="Amie Sharer"/>
  </r>
  <r>
    <s v="5000 - Salaries &amp; Wages"/>
    <s v="Journal"/>
    <x v="48"/>
    <s v="JE1101"/>
    <m/>
    <x v="4942"/>
    <n v="28.33"/>
    <m/>
    <s v="HPRP2 - Homeless Prevention Rapid Rehousing"/>
    <x v="8"/>
    <s v="- No Location -"/>
    <s v="Melonie Vazquez"/>
  </r>
  <r>
    <s v="5000 - Salaries &amp; Wages"/>
    <s v="Journal"/>
    <x v="48"/>
    <s v="JE1103"/>
    <m/>
    <x v="4943"/>
    <m/>
    <n v="264.01"/>
    <s v="USF - Universal Service Fund"/>
    <x v="9"/>
    <s v="- No Location -"/>
    <s v="Constance Pritchett"/>
  </r>
  <r>
    <s v="5000 - Salaries &amp; Wages"/>
    <s v="Journal"/>
    <x v="48"/>
    <s v="JE1103"/>
    <m/>
    <x v="4568"/>
    <m/>
    <n v="252.12"/>
    <s v="USF - Universal Service Fund"/>
    <x v="9"/>
    <s v="Admin Office"/>
    <s v="Janessa Rivera"/>
  </r>
  <r>
    <s v="5000 - Salaries &amp; Wages"/>
    <s v="Journal"/>
    <x v="48"/>
    <s v="JE1098"/>
    <m/>
    <x v="4944"/>
    <n v="73.33"/>
    <m/>
    <s v="USF - Universal Service Fund"/>
    <x v="9"/>
    <s v="- No Location -"/>
    <s v="Donna Hajzer"/>
  </r>
  <r>
    <s v="5000 - Salaries &amp; Wages"/>
    <s v="Journal"/>
    <x v="48"/>
    <s v="JE1106"/>
    <m/>
    <x v="4945"/>
    <n v="1007.63"/>
    <m/>
    <s v="HF - Healthy Families"/>
    <x v="4"/>
    <s v="- No Location -"/>
    <s v="Claire Garner"/>
  </r>
  <r>
    <s v="5000 - Salaries &amp; Wages"/>
    <s v="Journal"/>
    <x v="48"/>
    <s v="JE1101"/>
    <m/>
    <x v="4425"/>
    <n v="29.63"/>
    <m/>
    <s v="CCYC - Community Council of Young Children"/>
    <x v="22"/>
    <s v="Admin Office"/>
    <s v="Janessa Rivera"/>
  </r>
  <r>
    <s v="5000 - Salaries &amp; Wages"/>
    <s v="Journal"/>
    <x v="48"/>
    <s v="JE1109"/>
    <m/>
    <x v="4509"/>
    <m/>
    <n v="103.65"/>
    <s v="CSBG - Community Service Block Grant"/>
    <x v="0"/>
    <s v="Admin Office"/>
    <s v="Francine Taylor"/>
  </r>
  <r>
    <s v="5000 - Salaries &amp; Wages"/>
    <s v="Journal"/>
    <x v="48"/>
    <s v="JE1107"/>
    <m/>
    <x v="4946"/>
    <m/>
    <n v="259.36"/>
    <s v="CSBG - Community Service Block Grant"/>
    <x v="17"/>
    <s v="- No Location -"/>
    <s v="Melonie Vazquez"/>
  </r>
  <r>
    <s v="5000 - Salaries &amp; Wages"/>
    <s v="Journal"/>
    <x v="48"/>
    <s v="JE1105"/>
    <m/>
    <x v="4947"/>
    <m/>
    <n v="879.23"/>
    <s v="EHS - Early Head Start"/>
    <x v="6"/>
    <s v="- No Location -"/>
    <s v="Heather Toppin"/>
  </r>
  <r>
    <s v="5000 - Salaries &amp; Wages"/>
    <s v="Journal"/>
    <x v="48"/>
    <s v="JE1106"/>
    <m/>
    <x v="4948"/>
    <n v="1149.56"/>
    <m/>
    <s v="Edgewater Park"/>
    <x v="29"/>
    <s v="- No Location -"/>
    <s v="Michelle DeAngelis"/>
  </r>
  <r>
    <s v="5000 - Salaries &amp; Wages"/>
    <s v="Journal"/>
    <x v="48"/>
    <s v="JE1099"/>
    <m/>
    <x v="4949"/>
    <n v="9.75"/>
    <m/>
    <s v="Edgewater Park"/>
    <x v="29"/>
    <s v="- No Location -"/>
    <s v="Jill Rickards"/>
  </r>
  <r>
    <s v="5000 - Salaries &amp; Wages"/>
    <s v="Journal"/>
    <x v="48"/>
    <s v="JE1107"/>
    <m/>
    <x v="4516"/>
    <m/>
    <n v="68.930000000000007"/>
    <s v="Edgewater Park"/>
    <x v="29"/>
    <s v="- No Location -"/>
    <s v="Bonnie Sheipe-Warthen"/>
  </r>
  <r>
    <s v="5000 - Salaries &amp; Wages"/>
    <s v="Journal"/>
    <x v="48"/>
    <s v="JE1110"/>
    <m/>
    <x v="4950"/>
    <n v="918.13"/>
    <m/>
    <s v="CCR&amp;R - Child Care Resource &amp; Referral"/>
    <x v="28"/>
    <s v="- No Location -"/>
    <s v="Devita Smith"/>
  </r>
  <r>
    <s v="5000 - Salaries &amp; Wages"/>
    <s v="Journal"/>
    <x v="48"/>
    <s v="JE1101"/>
    <m/>
    <x v="4951"/>
    <n v="342.22"/>
    <m/>
    <s v="CCR&amp;R - Child Care Resource &amp; Referral"/>
    <x v="28"/>
    <s v="- No Location -"/>
    <s v="Heather Coleman"/>
  </r>
  <r>
    <s v="5000 - Salaries &amp; Wages"/>
    <s v="Journal"/>
    <x v="48"/>
    <s v="JE1103"/>
    <m/>
    <x v="4874"/>
    <m/>
    <n v="362.98"/>
    <s v="HS - Head Start"/>
    <x v="12"/>
    <s v="Admin Office"/>
    <s v="Amie Sharer"/>
  </r>
  <r>
    <s v="5000 - Salaries &amp; Wages"/>
    <s v="Journal"/>
    <x v="48"/>
    <s v="JE1109"/>
    <m/>
    <x v="4952"/>
    <m/>
    <n v="395.63"/>
    <s v="HS - Head Start"/>
    <x v="12"/>
    <s v="Admin Office"/>
    <s v="Michelle Hewitt"/>
  </r>
  <r>
    <s v="5000 - Salaries &amp; Wages"/>
    <s v="Journal"/>
    <x v="48"/>
    <s v="JE1109"/>
    <m/>
    <x v="4953"/>
    <m/>
    <n v="600"/>
    <s v="HS - Head Start"/>
    <x v="12"/>
    <s v="- No Location -"/>
    <s v="Mellasiah Dixon"/>
  </r>
  <r>
    <s v="5000 - Salaries &amp; Wages"/>
    <s v="Journal"/>
    <x v="48"/>
    <s v="JE1109"/>
    <m/>
    <x v="4954"/>
    <m/>
    <n v="1578.71"/>
    <s v="HS - Head Start"/>
    <x v="12"/>
    <s v="- No Location -"/>
    <s v="Kristen Furniss"/>
  </r>
  <r>
    <s v="5000 - Salaries &amp; Wages"/>
    <s v="Journal"/>
    <x v="48"/>
    <s v="JE1108"/>
    <m/>
    <x v="4955"/>
    <n v="837"/>
    <m/>
    <s v="HS - Head Start"/>
    <x v="12"/>
    <s v="- No Location -"/>
    <s v="May Elkady"/>
  </r>
  <r>
    <s v="5000 - Salaries &amp; Wages"/>
    <s v="Journal"/>
    <x v="48"/>
    <s v="JE1108"/>
    <m/>
    <x v="4956"/>
    <n v="1004.5"/>
    <m/>
    <s v="HS - Head Start"/>
    <x v="12"/>
    <s v="- No Location -"/>
    <s v="Courtney Farina"/>
  </r>
  <r>
    <s v="5000 - Salaries &amp; Wages"/>
    <s v="Journal"/>
    <x v="48"/>
    <s v="JE1098"/>
    <m/>
    <x v="4957"/>
    <n v="15.47"/>
    <m/>
    <s v="HS - Head Start"/>
    <x v="12"/>
    <s v="- No Location -"/>
    <s v="LOIS BOND"/>
  </r>
  <r>
    <s v="5000 - Salaries &amp; Wages"/>
    <s v="Journal"/>
    <x v="48"/>
    <s v="JE1099"/>
    <m/>
    <x v="4958"/>
    <n v="159.30000000000001"/>
    <m/>
    <s v="HS - Head Start"/>
    <x v="12"/>
    <s v="- No Location -"/>
    <s v="Michelle Horan"/>
  </r>
  <r>
    <s v="5000 - Salaries &amp; Wages"/>
    <s v="Journal"/>
    <x v="48"/>
    <s v="JE1097"/>
    <m/>
    <x v="4959"/>
    <n v="40.17"/>
    <m/>
    <s v="HS - Head Start"/>
    <x v="12"/>
    <s v="- No Location -"/>
    <s v="Tawona Hill"/>
  </r>
  <r>
    <s v="5000 - Salaries &amp; Wages"/>
    <s v="Journal"/>
    <x v="48"/>
    <s v="JE1097"/>
    <m/>
    <x v="4749"/>
    <n v="46.97"/>
    <m/>
    <s v="HS - Head Start"/>
    <x v="12"/>
    <s v="Admin Office"/>
    <s v="Greta Peterson"/>
  </r>
  <r>
    <s v="5000 - Salaries &amp; Wages"/>
    <s v="Journal"/>
    <x v="48"/>
    <s v="JE1107"/>
    <m/>
    <x v="4960"/>
    <m/>
    <n v="910"/>
    <s v="HS - Head Start"/>
    <x v="12"/>
    <s v="- No Location -"/>
    <s v="Matthew Ditmar"/>
  </r>
  <r>
    <s v="5000 - Salaries &amp; Wages"/>
    <s v="Journal"/>
    <x v="48"/>
    <s v="JE1101"/>
    <m/>
    <x v="4961"/>
    <n v="67.14"/>
    <m/>
    <s v="HS - Head Start"/>
    <x v="12"/>
    <s v="- No Location -"/>
    <s v="Jacquelyn Gardner"/>
  </r>
  <r>
    <s v="5000 - Salaries &amp; Wages"/>
    <s v="Journal"/>
    <x v="48"/>
    <s v="JE1105"/>
    <m/>
    <x v="4962"/>
    <m/>
    <n v="307.87"/>
    <s v="CCR&amp;R - Child Care Resource &amp; Referral"/>
    <x v="18"/>
    <s v="Admin Office"/>
    <s v="Darshpreet Thind"/>
  </r>
  <r>
    <s v="5000 - Salaries &amp; Wages"/>
    <s v="Journal"/>
    <x v="48"/>
    <s v="JE1100"/>
    <m/>
    <x v="4523"/>
    <n v="6.48"/>
    <m/>
    <s v="CCR&amp;R - Child Care Resource &amp; Referral"/>
    <x v="18"/>
    <s v="Admin Office"/>
    <s v="Janessa Rivera"/>
  </r>
  <r>
    <s v="5000 - Salaries &amp; Wages"/>
    <s v="Journal"/>
    <x v="48"/>
    <s v="JE1106"/>
    <m/>
    <x v="4482"/>
    <n v="468.05"/>
    <m/>
    <s v="HPRP2 - Homeless Prevention Rapid Rehousing"/>
    <x v="8"/>
    <s v="- No Location -"/>
    <s v="Rovenna Overton"/>
  </r>
  <r>
    <s v="5000 - Salaries &amp; Wages"/>
    <s v="Journal"/>
    <x v="48"/>
    <s v="JE1098"/>
    <m/>
    <x v="4963"/>
    <n v="100.16"/>
    <m/>
    <s v="CCFP - Child Care Food Program"/>
    <x v="24"/>
    <s v="- No Location -"/>
    <s v="William Carson"/>
  </r>
  <r>
    <s v="5000 - Salaries &amp; Wages"/>
    <s v="Journal"/>
    <x v="48"/>
    <s v="JE1107"/>
    <m/>
    <x v="4964"/>
    <m/>
    <n v="822.84"/>
    <s v="CCFP - Child Care Food Program"/>
    <x v="24"/>
    <s v="- No Location -"/>
    <s v="William Carson"/>
  </r>
  <r>
    <s v="5000 - Salaries &amp; Wages"/>
    <s v="Journal"/>
    <x v="48"/>
    <s v="JE1109"/>
    <m/>
    <x v="4965"/>
    <m/>
    <n v="183.53"/>
    <s v="USF - Universal Service Fund"/>
    <x v="9"/>
    <s v="- No Location -"/>
    <s v="Denise Cacalori"/>
  </r>
  <r>
    <s v="5000 - Salaries &amp; Wages"/>
    <s v="Journal"/>
    <x v="48"/>
    <s v="JE1107"/>
    <m/>
    <x v="4966"/>
    <m/>
    <n v="192.04"/>
    <s v="USF - Universal Service Fund"/>
    <x v="9"/>
    <s v="- No Location -"/>
    <s v="Vincent Padilla"/>
  </r>
  <r>
    <s v="5000 - Salaries &amp; Wages"/>
    <s v="Journal"/>
    <x v="48"/>
    <s v="JE1100"/>
    <m/>
    <x v="4473"/>
    <n v="0.86"/>
    <m/>
    <s v="USF - Universal Service Fund"/>
    <x v="9"/>
    <s v="Admin Office"/>
    <s v="Elayne Schermerhorn"/>
  </r>
  <r>
    <s v="5000 - Salaries &amp; Wages"/>
    <s v="Journal"/>
    <x v="48"/>
    <s v="JE1110"/>
    <m/>
    <x v="4967"/>
    <n v="176.08"/>
    <m/>
    <s v="HF - Healthy Families"/>
    <x v="4"/>
    <s v="- No Location -"/>
    <s v="Sheila Hughes"/>
  </r>
  <r>
    <s v="5000 - Salaries &amp; Wages"/>
    <s v="Journal"/>
    <x v="48"/>
    <s v="JE1107"/>
    <m/>
    <x v="4968"/>
    <m/>
    <n v="1358.96"/>
    <s v="HF - Healthy Families"/>
    <x v="4"/>
    <s v="- No Location -"/>
    <s v="Mary Kennedy"/>
  </r>
  <r>
    <s v="5000 - Salaries &amp; Wages"/>
    <s v="Journal"/>
    <x v="48"/>
    <s v="JE1101"/>
    <m/>
    <x v="4969"/>
    <n v="9.69"/>
    <m/>
    <s v="HF - Healthy Families"/>
    <x v="4"/>
    <s v="- No Location -"/>
    <s v="Elizabeth Boehmke"/>
  </r>
  <r>
    <s v="5000 - Salaries &amp; Wages"/>
    <s v="Journal"/>
    <x v="48"/>
    <s v="JE1103"/>
    <m/>
    <x v="4970"/>
    <m/>
    <n v="69.42"/>
    <s v="CCYC - Community Council of Young Children"/>
    <x v="22"/>
    <s v="Admin Office"/>
    <s v="Kyle Edwards"/>
  </r>
  <r>
    <s v="5000 - Salaries &amp; Wages"/>
    <s v="Journal"/>
    <x v="48"/>
    <s v="JE1105"/>
    <m/>
    <x v="4971"/>
    <m/>
    <n v="1116.01"/>
    <s v="HF - Healthy Families"/>
    <x v="5"/>
    <s v="- No Location -"/>
    <s v="Claire Garner"/>
  </r>
  <r>
    <s v="5000 - Salaries &amp; Wages"/>
    <s v="Journal"/>
    <x v="48"/>
    <s v="JE1101"/>
    <m/>
    <x v="4972"/>
    <n v="30.23"/>
    <m/>
    <s v="HF - Healthy Families"/>
    <x v="5"/>
    <s v="- No Location -"/>
    <s v="Claire Garner"/>
  </r>
  <r>
    <s v="5000 - Salaries &amp; Wages"/>
    <s v="Journal"/>
    <x v="48"/>
    <s v="JE1104"/>
    <m/>
    <x v="4566"/>
    <n v="655.96"/>
    <m/>
    <s v="CSBG - Community Service Block Grant"/>
    <x v="0"/>
    <s v="Admin Office"/>
    <s v="Janessa Rivera"/>
  </r>
  <r>
    <s v="5000 - Salaries &amp; Wages"/>
    <s v="Journal"/>
    <x v="48"/>
    <s v="JE1110"/>
    <m/>
    <x v="4410"/>
    <n v="187.11"/>
    <m/>
    <s v="CSBG - Community Service Block Grant"/>
    <x v="0"/>
    <s v="Admin Office"/>
    <s v="Greta Peterson"/>
  </r>
  <r>
    <s v="5000 - Salaries &amp; Wages"/>
    <s v="Journal"/>
    <x v="48"/>
    <s v="JE1103"/>
    <m/>
    <x v="4973"/>
    <m/>
    <n v="367.39"/>
    <s v="EHS - Early Head Start"/>
    <x v="6"/>
    <s v="Admin Office"/>
    <s v="Ruben Johnson"/>
  </r>
  <r>
    <s v="5000 - Salaries &amp; Wages"/>
    <s v="Journal"/>
    <x v="48"/>
    <s v="JE1110"/>
    <m/>
    <x v="4974"/>
    <n v="169.2"/>
    <m/>
    <s v="EHS - Early Head Start"/>
    <x v="6"/>
    <s v="- No Location -"/>
    <s v="Tammy Joyce"/>
  </r>
  <r>
    <s v="5000 - Salaries &amp; Wages"/>
    <s v="Journal"/>
    <x v="48"/>
    <s v="JE1110"/>
    <m/>
    <x v="4365"/>
    <n v="196.59"/>
    <m/>
    <s v="EHS - Early Head Start"/>
    <x v="6"/>
    <s v="- No Location -"/>
    <s v="Robert Mayfield"/>
  </r>
  <r>
    <s v="5000 - Salaries &amp; Wages"/>
    <s v="Journal"/>
    <x v="48"/>
    <s v="JE1108"/>
    <m/>
    <x v="4975"/>
    <n v="508.85"/>
    <m/>
    <s v="EHS - Early Head Start"/>
    <x v="6"/>
    <s v="Admin Office"/>
    <s v="Sharon Forman"/>
  </r>
  <r>
    <s v="5000 - Salaries &amp; Wages"/>
    <s v="Journal"/>
    <x v="48"/>
    <s v="JE1098"/>
    <m/>
    <x v="4976"/>
    <n v="71.599999999999994"/>
    <m/>
    <s v="EHS - Early Head Start"/>
    <x v="6"/>
    <s v="- No Location -"/>
    <s v="Donna Wilbur"/>
  </r>
  <r>
    <s v="5000 - Salaries &amp; Wages"/>
    <s v="Journal"/>
    <x v="48"/>
    <s v="JE1107"/>
    <m/>
    <x v="4977"/>
    <m/>
    <n v="1197.92"/>
    <s v="EHS - Early Head Start"/>
    <x v="6"/>
    <s v="- No Location -"/>
    <s v="Toxi Miller"/>
  </r>
  <r>
    <s v="5000 - Salaries &amp; Wages"/>
    <s v="Journal"/>
    <x v="48"/>
    <s v="JE1110"/>
    <m/>
    <x v="4978"/>
    <n v="1552.4"/>
    <m/>
    <s v="CCR&amp;R - Child Care Resource &amp; Referral"/>
    <x v="27"/>
    <s v="- No Location -"/>
    <s v="Kathryn Simone"/>
  </r>
  <r>
    <s v="5000 - Salaries &amp; Wages"/>
    <s v="Journal"/>
    <x v="48"/>
    <s v="JE1110"/>
    <m/>
    <x v="4979"/>
    <n v="1899.5"/>
    <m/>
    <s v="CCR&amp;R - Child Care Resource &amp; Referral"/>
    <x v="28"/>
    <s v="- No Location -"/>
    <s v="Shellinda Hardie"/>
  </r>
  <r>
    <s v="5000 - Salaries &amp; Wages"/>
    <s v="Journal"/>
    <x v="48"/>
    <s v="JE1099"/>
    <m/>
    <x v="4980"/>
    <n v="7.59"/>
    <m/>
    <s v="CCR&amp;R - Child Care Resource &amp; Referral"/>
    <x v="28"/>
    <s v="- No Location -"/>
    <s v="Janelle Yvette Sample"/>
  </r>
  <r>
    <s v="5000 - Salaries &amp; Wages"/>
    <s v="Journal"/>
    <x v="48"/>
    <s v="JE1104"/>
    <m/>
    <x v="4981"/>
    <n v="416.15"/>
    <m/>
    <s v="HS - Head Start"/>
    <x v="12"/>
    <s v="Admin Office"/>
    <s v="Michelle Hewitt"/>
  </r>
  <r>
    <s v="5000 - Salaries &amp; Wages"/>
    <s v="Journal"/>
    <x v="48"/>
    <s v="JE1104"/>
    <m/>
    <x v="4982"/>
    <n v="665"/>
    <m/>
    <s v="HS - Head Start"/>
    <x v="12"/>
    <s v="- No Location -"/>
    <s v="Garry Mitnaul"/>
  </r>
  <r>
    <s v="5000 - Salaries &amp; Wages"/>
    <s v="Journal"/>
    <x v="48"/>
    <s v="JE1105"/>
    <m/>
    <x v="4983"/>
    <m/>
    <n v="684"/>
    <s v="HS - Head Start"/>
    <x v="12"/>
    <s v="- No Location -"/>
    <s v="Sabrina Manir"/>
  </r>
  <r>
    <s v="5000 - Salaries &amp; Wages"/>
    <s v="Journal"/>
    <x v="48"/>
    <s v="JE1105"/>
    <m/>
    <x v="4984"/>
    <m/>
    <n v="780"/>
    <s v="HS - Head Start"/>
    <x v="12"/>
    <s v="- No Location -"/>
    <s v="Rabiah Mohamed-Azam"/>
  </r>
  <r>
    <s v="5000 - Salaries &amp; Wages"/>
    <s v="Journal"/>
    <x v="48"/>
    <s v="JE1105"/>
    <m/>
    <x v="4985"/>
    <m/>
    <n v="1351.6"/>
    <s v="HS - Head Start"/>
    <x v="12"/>
    <s v="- No Location -"/>
    <s v="Michelle Horan"/>
  </r>
  <r>
    <s v="5000 - Salaries &amp; Wages"/>
    <s v="Journal"/>
    <x v="48"/>
    <s v="JE1110"/>
    <m/>
    <x v="4986"/>
    <n v="1582.42"/>
    <m/>
    <s v="HS - Head Start"/>
    <x v="12"/>
    <s v="- No Location -"/>
    <s v="Christiana Buffett"/>
  </r>
  <r>
    <s v="5000 - Salaries &amp; Wages"/>
    <s v="Journal"/>
    <x v="48"/>
    <s v="JE1110"/>
    <m/>
    <x v="4987"/>
    <n v="1200"/>
    <m/>
    <s v="HS - Head Start"/>
    <x v="12"/>
    <s v="Admin Office"/>
    <s v="Sharon Forman"/>
  </r>
  <r>
    <s v="5000 - Salaries &amp; Wages"/>
    <s v="Journal"/>
    <x v="48"/>
    <s v="JE1106"/>
    <m/>
    <x v="4988"/>
    <n v="843"/>
    <m/>
    <s v="HS - Head Start"/>
    <x v="12"/>
    <s v="- No Location -"/>
    <s v="Kimberly Farrell"/>
  </r>
  <r>
    <s v="5000 - Salaries &amp; Wages"/>
    <s v="Journal"/>
    <x v="48"/>
    <s v="JE1098"/>
    <m/>
    <x v="4976"/>
    <n v="35.26"/>
    <m/>
    <s v="HS - Head Start"/>
    <x v="12"/>
    <s v="- No Location -"/>
    <s v="Donna Wilbur"/>
  </r>
  <r>
    <s v="5000 - Salaries &amp; Wages"/>
    <s v="Journal"/>
    <x v="48"/>
    <s v="JE1098"/>
    <m/>
    <x v="4989"/>
    <n v="6.56"/>
    <m/>
    <s v="HS - Head Start"/>
    <x v="12"/>
    <s v="- No Location -"/>
    <s v="Janet Leonard"/>
  </r>
  <r>
    <s v="5000 - Salaries &amp; Wages"/>
    <s v="Journal"/>
    <x v="48"/>
    <s v="JE1099"/>
    <m/>
    <x v="4990"/>
    <n v="144.32"/>
    <m/>
    <s v="HS - Head Start"/>
    <x v="12"/>
    <s v="- No Location -"/>
    <s v="Maria Figueroa"/>
  </r>
  <r>
    <s v="5000 - Salaries &amp; Wages"/>
    <s v="Journal"/>
    <x v="48"/>
    <s v="JE1099"/>
    <m/>
    <x v="4562"/>
    <n v="31.02"/>
    <m/>
    <s v="HS - Head Start"/>
    <x v="12"/>
    <s v="Admin Office"/>
    <s v="Kyle Edwards"/>
  </r>
  <r>
    <s v="5000 - Salaries &amp; Wages"/>
    <s v="Journal"/>
    <x v="48"/>
    <s v="JE1100"/>
    <m/>
    <x v="4991"/>
    <n v="210.2"/>
    <m/>
    <s v="HS - Head Start"/>
    <x v="12"/>
    <s v="- No Location -"/>
    <s v="Keshia Flewellen"/>
  </r>
  <r>
    <s v="5000 - Salaries &amp; Wages"/>
    <s v="Journal"/>
    <x v="48"/>
    <s v="JE1101"/>
    <m/>
    <x v="4381"/>
    <n v="15.47"/>
    <m/>
    <s v="HS - Head Start"/>
    <x v="12"/>
    <s v="- No Location -"/>
    <s v="LOIS BOND"/>
  </r>
  <r>
    <s v="5000 - Salaries &amp; Wages"/>
    <s v="Journal"/>
    <x v="48"/>
    <s v="JE1101"/>
    <m/>
    <x v="4992"/>
    <n v="85.54"/>
    <m/>
    <s v="HS - Head Start"/>
    <x v="12"/>
    <s v="- No Location -"/>
    <s v="Kristen Furniss"/>
  </r>
  <r>
    <s v="5000 - Salaries &amp; Wages"/>
    <s v="Journal"/>
    <x v="48"/>
    <s v="JE1097"/>
    <m/>
    <x v="4637"/>
    <n v="12.84"/>
    <m/>
    <s v="CCR&amp;R - Child Care Resource &amp; Referral"/>
    <x v="18"/>
    <s v="Admin Office"/>
    <s v="Kyle Edwards"/>
  </r>
  <r>
    <s v="5000 - Salaries &amp; Wages"/>
    <s v="Journal"/>
    <x v="48"/>
    <s v="JE1107"/>
    <m/>
    <x v="4993"/>
    <m/>
    <n v="221.92"/>
    <s v="CCR&amp;R - Child Care Resource &amp; Referral"/>
    <x v="18"/>
    <s v="Admin Office"/>
    <s v="Janessa Rivera"/>
  </r>
  <r>
    <s v="5000 - Salaries &amp; Wages"/>
    <s v="Journal"/>
    <x v="48"/>
    <s v="JE1104"/>
    <m/>
    <x v="4994"/>
    <n v="952.25"/>
    <m/>
    <s v="CCFP - Child Care Food Program"/>
    <x v="24"/>
    <s v="- No Location -"/>
    <s v="Patricia Joyce"/>
  </r>
  <r>
    <s v="5000 - Salaries &amp; Wages"/>
    <s v="Journal"/>
    <x v="48"/>
    <s v="JE1104"/>
    <m/>
    <x v="4995"/>
    <n v="837"/>
    <m/>
    <s v="CCFP - Child Care Food Program"/>
    <x v="24"/>
    <s v="- No Location -"/>
    <s v="Gabrielle Morton"/>
  </r>
  <r>
    <s v="5000 - Salaries &amp; Wages"/>
    <s v="Journal"/>
    <x v="48"/>
    <s v="JE1104"/>
    <m/>
    <x v="4855"/>
    <n v="74.989999999999995"/>
    <m/>
    <s v="Mt Holly Schools"/>
    <x v="15"/>
    <s v="- No Location -"/>
    <s v="Bonnie Sheipe-Warthen"/>
  </r>
  <r>
    <s v="5000 - Salaries &amp; Wages"/>
    <s v="Journal"/>
    <x v="48"/>
    <s v="JE1104"/>
    <m/>
    <x v="4542"/>
    <n v="311.22000000000003"/>
    <m/>
    <s v="Mt Holly Schools"/>
    <x v="15"/>
    <s v="- No Location -"/>
    <s v="Michelle Berry-Davis"/>
  </r>
  <r>
    <s v="5000 - Salaries &amp; Wages"/>
    <s v="Journal"/>
    <x v="48"/>
    <s v="JE1107"/>
    <m/>
    <x v="4779"/>
    <m/>
    <n v="198.5"/>
    <s v="Mt Holly Schools"/>
    <x v="15"/>
    <s v="- No Location -"/>
    <s v="LOIS BOND"/>
  </r>
  <r>
    <s v="5000 - Salaries &amp; Wages"/>
    <s v="Journal"/>
    <x v="48"/>
    <s v="JE1100"/>
    <m/>
    <x v="4786"/>
    <n v="4.8899999999999997"/>
    <m/>
    <s v="LiHeap - Low Income Home Energy Assistance Program"/>
    <x v="2"/>
    <s v="Admin Office"/>
    <s v="Greta Peterson"/>
  </r>
  <r>
    <s v="5000 - Salaries &amp; Wages"/>
    <s v="Journal"/>
    <x v="48"/>
    <s v="JE1104"/>
    <m/>
    <x v="4793"/>
    <n v="176.08"/>
    <m/>
    <s v="HF - Healthy Families"/>
    <x v="4"/>
    <s v="- No Location -"/>
    <s v="Sheila Hughes"/>
  </r>
  <r>
    <s v="5000 - Salaries &amp; Wages"/>
    <s v="Journal"/>
    <x v="48"/>
    <s v="JE1110"/>
    <m/>
    <x v="4996"/>
    <n v="1511.82"/>
    <m/>
    <s v="HF - Healthy Families"/>
    <x v="4"/>
    <s v="- No Location -"/>
    <s v="Mary Kennedy"/>
  </r>
  <r>
    <s v="5000 - Salaries &amp; Wages"/>
    <s v="Journal"/>
    <x v="48"/>
    <s v="JE1105"/>
    <m/>
    <x v="4997"/>
    <m/>
    <n v="69.42"/>
    <s v="CCYC - Community Council of Young Children"/>
    <x v="22"/>
    <s v="Admin Office"/>
    <s v="Kyle Edwards"/>
  </r>
  <r>
    <s v="5000 - Salaries &amp; Wages"/>
    <s v="Journal"/>
    <x v="48"/>
    <s v="JE1101"/>
    <m/>
    <x v="4998"/>
    <n v="25.55"/>
    <m/>
    <s v="CCYC - Community Council of Young Children"/>
    <x v="22"/>
    <s v="- No Location -"/>
    <s v="Antoine Nelson"/>
  </r>
  <r>
    <s v="5000 - Salaries &amp; Wages"/>
    <s v="Journal"/>
    <x v="48"/>
    <s v="JE1110"/>
    <m/>
    <x v="4389"/>
    <n v="184.62"/>
    <m/>
    <s v="HF - Healthy Families"/>
    <x v="5"/>
    <s v="Admin Office"/>
    <s v="Janessa Rivera"/>
  </r>
  <r>
    <s v="5000 - Salaries &amp; Wages"/>
    <s v="Journal"/>
    <x v="48"/>
    <s v="JE1103"/>
    <m/>
    <x v="4639"/>
    <m/>
    <n v="548.99"/>
    <s v="CSBG - Community Service Block Grant"/>
    <x v="0"/>
    <s v="Admin Office"/>
    <s v="Manvir Gill"/>
  </r>
  <r>
    <s v="5000 - Salaries &amp; Wages"/>
    <s v="Journal"/>
    <x v="48"/>
    <s v="JE1103"/>
    <m/>
    <x v="4507"/>
    <m/>
    <n v="167.34"/>
    <s v="CSBG - Community Service Block Grant"/>
    <x v="0"/>
    <s v="Admin Office"/>
    <s v="Gary Mease"/>
  </r>
  <r>
    <s v="5000 - Salaries &amp; Wages"/>
    <s v="Journal"/>
    <x v="48"/>
    <s v="JE1108"/>
    <m/>
    <x v="4558"/>
    <n v="185.5"/>
    <m/>
    <s v="CSBG - Community Service Block Grant"/>
    <x v="0"/>
    <s v="Admin Office"/>
    <s v="Greta Peterson"/>
  </r>
  <r>
    <s v="5000 - Salaries &amp; Wages"/>
    <s v="Journal"/>
    <x v="48"/>
    <s v="JE1100"/>
    <m/>
    <x v="4473"/>
    <n v="13.34"/>
    <m/>
    <s v="CSBG - Community Service Block Grant"/>
    <x v="0"/>
    <s v="Admin Office"/>
    <s v="Elayne Schermerhorn"/>
  </r>
  <r>
    <s v="5000 - Salaries &amp; Wages"/>
    <s v="Journal"/>
    <x v="48"/>
    <s v="JE1107"/>
    <m/>
    <x v="4378"/>
    <m/>
    <n v="85.29"/>
    <s v="CSBG - Community Service Block Grant"/>
    <x v="17"/>
    <s v="Admin Office"/>
    <s v="Francine Taylor"/>
  </r>
  <r>
    <s v="5000 - Salaries &amp; Wages"/>
    <s v="Journal"/>
    <x v="48"/>
    <s v="JE1107"/>
    <m/>
    <x v="4463"/>
    <m/>
    <n v="1006.15"/>
    <s v="CSBG - Community Service Block Grant"/>
    <x v="17"/>
    <s v="Admin Office"/>
    <s v="Manvir Gill"/>
  </r>
  <r>
    <s v="5000 - Salaries &amp; Wages"/>
    <s v="Journal"/>
    <x v="48"/>
    <s v="JE1109"/>
    <m/>
    <x v="4999"/>
    <m/>
    <n v="1330.38"/>
    <s v="EHS - Early Head Start"/>
    <x v="6"/>
    <s v="- No Location -"/>
    <s v="Ayanna Martin"/>
  </r>
  <r>
    <s v="5000 - Salaries &amp; Wages"/>
    <s v="Journal"/>
    <x v="48"/>
    <s v="JE1106"/>
    <m/>
    <x v="5000"/>
    <n v="1330"/>
    <m/>
    <s v="EHS - Early Head Start"/>
    <x v="6"/>
    <s v="- No Location -"/>
    <s v="Jane Murphy"/>
  </r>
  <r>
    <s v="5000 - Salaries &amp; Wages"/>
    <s v="Journal"/>
    <x v="48"/>
    <s v="JE1108"/>
    <m/>
    <x v="5001"/>
    <n v="1040.32"/>
    <m/>
    <s v="CCR&amp;R - Child Care Resource &amp; Referral"/>
    <x v="28"/>
    <s v="- No Location -"/>
    <s v="Bonnie Logan"/>
  </r>
  <r>
    <s v="5000 - Salaries &amp; Wages"/>
    <s v="Journal"/>
    <x v="48"/>
    <s v="JE1108"/>
    <m/>
    <x v="5002"/>
    <n v="766.08"/>
    <m/>
    <s v="CCR&amp;R - Child Care Resource &amp; Referral"/>
    <x v="28"/>
    <s v="- No Location -"/>
    <s v="Ashley Moore"/>
  </r>
  <r>
    <s v="5000 - Salaries &amp; Wages"/>
    <s v="Journal"/>
    <x v="48"/>
    <s v="JE1104"/>
    <m/>
    <x v="5003"/>
    <n v="846"/>
    <m/>
    <s v="HS - Head Start"/>
    <x v="12"/>
    <s v="- No Location -"/>
    <s v="Yvette Carpenter"/>
  </r>
  <r>
    <s v="5000 - Salaries &amp; Wages"/>
    <s v="Journal"/>
    <x v="48"/>
    <s v="JE1105"/>
    <m/>
    <x v="5004"/>
    <m/>
    <n v="612"/>
    <s v="HS - Head Start"/>
    <x v="12"/>
    <s v="- No Location -"/>
    <s v="Dylan Hall"/>
  </r>
  <r>
    <s v="5000 - Salaries &amp; Wages"/>
    <s v="Journal"/>
    <x v="48"/>
    <s v="JE1103"/>
    <m/>
    <x v="5005"/>
    <m/>
    <n v="715.03"/>
    <s v="HS - Head Start"/>
    <x v="12"/>
    <s v="- No Location -"/>
    <s v="Nasirah Aminuddin"/>
  </r>
  <r>
    <s v="5000 - Salaries &amp; Wages"/>
    <s v="Journal"/>
    <x v="48"/>
    <s v="JE1103"/>
    <m/>
    <x v="5006"/>
    <m/>
    <n v="1353.75"/>
    <s v="HS - Head Start"/>
    <x v="12"/>
    <s v="- No Location -"/>
    <s v="Maiada Ramadan"/>
  </r>
  <r>
    <s v="5000 - Salaries &amp; Wages"/>
    <s v="Journal"/>
    <x v="48"/>
    <s v="JE1103"/>
    <m/>
    <x v="5007"/>
    <m/>
    <n v="708"/>
    <s v="HS - Head Start"/>
    <x v="12"/>
    <s v="- No Location -"/>
    <s v="Ethel Jackson"/>
  </r>
  <r>
    <s v="5000 - Salaries &amp; Wages"/>
    <s v="Journal"/>
    <x v="48"/>
    <s v="JE1103"/>
    <m/>
    <x v="5008"/>
    <m/>
    <n v="1246.71"/>
    <s v="HS - Head Start"/>
    <x v="12"/>
    <s v="- No Location -"/>
    <s v="Verdina Pryor"/>
  </r>
  <r>
    <s v="5000 - Salaries &amp; Wages"/>
    <s v="Journal"/>
    <x v="48"/>
    <s v="JE1103"/>
    <m/>
    <x v="5009"/>
    <m/>
    <n v="952.25"/>
    <s v="HS - Head Start"/>
    <x v="12"/>
    <s v="- No Location -"/>
    <s v="Ruth Amankona"/>
  </r>
  <r>
    <s v="5000 - Salaries &amp; Wages"/>
    <s v="Journal"/>
    <x v="48"/>
    <s v="JE1110"/>
    <m/>
    <x v="5010"/>
    <n v="867"/>
    <m/>
    <s v="HS - Head Start"/>
    <x v="12"/>
    <s v="- No Location -"/>
    <s v="Chalesha Jefferson"/>
  </r>
  <r>
    <s v="5000 - Salaries &amp; Wages"/>
    <s v="Journal"/>
    <x v="48"/>
    <s v="JE1110"/>
    <m/>
    <x v="5011"/>
    <n v="885"/>
    <m/>
    <s v="HS - Head Start"/>
    <x v="12"/>
    <s v="- No Location -"/>
    <s v="Jennifer Nagy"/>
  </r>
  <r>
    <s v="5000 - Salaries &amp; Wages"/>
    <s v="Journal"/>
    <x v="48"/>
    <s v="JE1109"/>
    <m/>
    <x v="5012"/>
    <m/>
    <n v="690"/>
    <s v="HS - Head Start"/>
    <x v="12"/>
    <s v="- No Location -"/>
    <s v="Danyel Saxton"/>
  </r>
  <r>
    <s v="5000 - Salaries &amp; Wages"/>
    <s v="Journal"/>
    <x v="48"/>
    <s v="JE1109"/>
    <m/>
    <x v="5013"/>
    <m/>
    <n v="916.5"/>
    <s v="HS - Head Start"/>
    <x v="12"/>
    <s v="- No Location -"/>
    <s v="Ivanette Peterson"/>
  </r>
  <r>
    <s v="5000 - Salaries &amp; Wages"/>
    <s v="Journal"/>
    <x v="48"/>
    <s v="JE1106"/>
    <m/>
    <x v="5014"/>
    <n v="840"/>
    <m/>
    <s v="HS - Head Start"/>
    <x v="12"/>
    <s v="- No Location -"/>
    <s v="Carolyn Weston"/>
  </r>
  <r>
    <s v="5000 - Salaries &amp; Wages"/>
    <s v="Journal"/>
    <x v="48"/>
    <s v="JE1106"/>
    <m/>
    <x v="5015"/>
    <n v="300"/>
    <m/>
    <s v="HS - Head Start"/>
    <x v="12"/>
    <s v="- No Location -"/>
    <s v="Marva Currington"/>
  </r>
  <r>
    <s v="5000 - Salaries &amp; Wages"/>
    <s v="Journal"/>
    <x v="48"/>
    <s v="JE1098"/>
    <m/>
    <x v="5016"/>
    <n v="74.77"/>
    <m/>
    <s v="HS - Head Start"/>
    <x v="12"/>
    <s v="- No Location -"/>
    <s v="Danielle Jakubowski"/>
  </r>
  <r>
    <s v="5000 - Salaries &amp; Wages"/>
    <s v="Journal"/>
    <x v="48"/>
    <s v="JE1099"/>
    <m/>
    <x v="5017"/>
    <n v="120.17"/>
    <m/>
    <s v="HS - Head Start"/>
    <x v="12"/>
    <s v="- No Location -"/>
    <s v="Jennifer Nagy"/>
  </r>
  <r>
    <s v="5000 - Salaries &amp; Wages"/>
    <s v="Journal"/>
    <x v="48"/>
    <s v="JE1097"/>
    <m/>
    <x v="4845"/>
    <n v="40.619999999999997"/>
    <m/>
    <s v="HS - Head Start"/>
    <x v="12"/>
    <s v="Admin Office"/>
    <s v="Francine Taylor"/>
  </r>
  <r>
    <s v="5000 - Salaries &amp; Wages"/>
    <s v="Journal"/>
    <x v="48"/>
    <s v="JE1107"/>
    <m/>
    <x v="5018"/>
    <m/>
    <n v="1358.88"/>
    <s v="HS - Head Start"/>
    <x v="12"/>
    <s v="- No Location -"/>
    <s v="Tina Berry"/>
  </r>
  <r>
    <s v="5000 - Salaries &amp; Wages"/>
    <s v="Journal"/>
    <x v="48"/>
    <s v="JE1104"/>
    <m/>
    <x v="5019"/>
    <n v="779.08"/>
    <m/>
    <s v="CCR&amp;R - Child Care Resource &amp; Referral"/>
    <x v="18"/>
    <s v="Admin Office"/>
    <s v="Amie Sharer"/>
  </r>
  <r>
    <s v="5000 - Salaries &amp; Wages"/>
    <s v="Journal"/>
    <x v="48"/>
    <s v="JE1108"/>
    <m/>
    <x v="5020"/>
    <n v="1134.04"/>
    <m/>
    <s v="HPRP2 - Homeless Prevention Rapid Rehousing"/>
    <x v="8"/>
    <s v="- No Location -"/>
    <s v="Melonie Vazquez"/>
  </r>
  <r>
    <s v="5000 - Salaries &amp; Wages"/>
    <s v="Journal"/>
    <x v="48"/>
    <s v="JE1110"/>
    <m/>
    <x v="5021"/>
    <n v="1230.74"/>
    <m/>
    <s v="Mt Holly Schools"/>
    <x v="15"/>
    <s v="- No Location -"/>
    <s v="Lillian Germaine"/>
  </r>
  <r>
    <s v="5000 - Salaries &amp; Wages"/>
    <s v="Journal"/>
    <x v="48"/>
    <s v="JE1109"/>
    <m/>
    <x v="5022"/>
    <m/>
    <n v="1687.88"/>
    <s v="Mt Holly Schools"/>
    <x v="15"/>
    <s v="- No Location -"/>
    <s v="Megan Rodrigues"/>
  </r>
  <r>
    <s v="5000 - Salaries &amp; Wages"/>
    <s v="Journal"/>
    <x v="48"/>
    <s v="JE1101"/>
    <m/>
    <x v="5023"/>
    <n v="9.75"/>
    <m/>
    <s v="Mt Holly Schools"/>
    <x v="15"/>
    <s v="- No Location -"/>
    <s v="Jill Rickards"/>
  </r>
  <r>
    <s v="5000 - Salaries &amp; Wages"/>
    <s v="Journal"/>
    <x v="48"/>
    <s v="JE1101"/>
    <m/>
    <x v="5024"/>
    <n v="50.9"/>
    <m/>
    <s v="Mt Holly Schools"/>
    <x v="15"/>
    <s v="- No Location -"/>
    <s v="Christiana Buffett"/>
  </r>
  <r>
    <s v="5000 - Salaries &amp; Wages"/>
    <s v="Journal"/>
    <x v="48"/>
    <s v="JE1104"/>
    <m/>
    <x v="4454"/>
    <n v="78.540000000000006"/>
    <m/>
    <s v="LiHeap - Low Income Home Energy Assistance Program"/>
    <x v="2"/>
    <s v="Admin Office"/>
    <s v="Greta Peterson"/>
  </r>
  <r>
    <s v="5000 - Salaries &amp; Wages"/>
    <s v="Journal"/>
    <x v="48"/>
    <s v="JE1110"/>
    <m/>
    <x v="4636"/>
    <n v="244.64"/>
    <m/>
    <s v="USF - Universal Service Fund"/>
    <x v="9"/>
    <s v="- No Location -"/>
    <s v="Shirley Matthews"/>
  </r>
  <r>
    <s v="5000 - Salaries &amp; Wages"/>
    <s v="Journal"/>
    <x v="48"/>
    <s v="JE1108"/>
    <m/>
    <x v="5025"/>
    <n v="815.69"/>
    <m/>
    <s v="HF - Healthy Families"/>
    <x v="4"/>
    <s v="- No Location -"/>
    <s v="Claire Garner"/>
  </r>
  <r>
    <s v="5000 - Salaries &amp; Wages"/>
    <s v="Journal"/>
    <x v="48"/>
    <s v="JE1104"/>
    <m/>
    <x v="5026"/>
    <n v="942.31"/>
    <m/>
    <s v="CCYC - Community Council of Young Children"/>
    <x v="22"/>
    <s v="- No Location -"/>
    <s v="Antoine Nelson"/>
  </r>
  <r>
    <s v="5000 - Salaries &amp; Wages"/>
    <s v="Journal"/>
    <x v="48"/>
    <s v="JE1098"/>
    <m/>
    <x v="5027"/>
    <n v="85.54"/>
    <m/>
    <s v="HF - Healthy Families"/>
    <x v="5"/>
    <s v="- No Location -"/>
    <s v="Bridgett Pollard"/>
  </r>
  <r>
    <s v="5000 - Salaries &amp; Wages"/>
    <s v="Journal"/>
    <x v="48"/>
    <s v="JE1100"/>
    <m/>
    <x v="5028"/>
    <n v="28.79"/>
    <m/>
    <s v="HF - Healthy Families"/>
    <x v="5"/>
    <s v="Admin Office"/>
    <s v="Michelle Hewitt"/>
  </r>
  <r>
    <s v="5000 - Salaries &amp; Wages"/>
    <s v="Journal"/>
    <x v="48"/>
    <s v="JE1107"/>
    <m/>
    <x v="5029"/>
    <m/>
    <n v="954.18"/>
    <s v="CSBG - Community Service Block Grant"/>
    <x v="0"/>
    <s v="- No Location -"/>
    <s v="Antoine Nelson"/>
  </r>
  <r>
    <s v="5000 - Salaries &amp; Wages"/>
    <s v="Journal"/>
    <x v="48"/>
    <s v="JE1105"/>
    <m/>
    <x v="5030"/>
    <m/>
    <n v="613.88"/>
    <s v="EHS - Early Head Start"/>
    <x v="6"/>
    <s v="Admin Office"/>
    <s v="Elayne Schermerhorn"/>
  </r>
  <r>
    <s v="5000 - Salaries &amp; Wages"/>
    <s v="Journal"/>
    <x v="48"/>
    <s v="JE1110"/>
    <m/>
    <x v="5031"/>
    <n v="301.98"/>
    <m/>
    <s v="EHS - Early Head Start"/>
    <x v="6"/>
    <s v="- No Location -"/>
    <s v="Lucy Couvertier"/>
  </r>
  <r>
    <s v="5000 - Salaries &amp; Wages"/>
    <s v="Journal"/>
    <x v="48"/>
    <s v="JE1106"/>
    <m/>
    <x v="5032"/>
    <n v="670.32"/>
    <m/>
    <s v="EHS - Early Head Start"/>
    <x v="6"/>
    <s v="- No Location -"/>
    <s v="Lucy Couvertier"/>
  </r>
  <r>
    <s v="5000 - Salaries &amp; Wages"/>
    <s v="Journal"/>
    <x v="48"/>
    <s v="JE1107"/>
    <m/>
    <x v="4462"/>
    <m/>
    <n v="119.7"/>
    <s v="EHS - Early Head Start"/>
    <x v="6"/>
    <s v="Admin Office"/>
    <s v="Amie Sharer"/>
  </r>
  <r>
    <s v="5000 - Salaries &amp; Wages"/>
    <s v="Journal"/>
    <x v="48"/>
    <s v="JE1100"/>
    <m/>
    <x v="5033"/>
    <n v="40.479999999999997"/>
    <m/>
    <s v="EHS - Early Head Start"/>
    <x v="6"/>
    <s v="Admin Office"/>
    <s v="Sharon Forman"/>
  </r>
  <r>
    <s v="5000 - Salaries &amp; Wages"/>
    <s v="Journal"/>
    <x v="48"/>
    <s v="JE1108"/>
    <m/>
    <x v="5034"/>
    <n v="1157.77"/>
    <m/>
    <s v="Edgewater Park"/>
    <x v="29"/>
    <s v="- No Location -"/>
    <s v="Michelle DeAngelis"/>
  </r>
  <r>
    <s v="5000 - Salaries &amp; Wages"/>
    <s v="Journal"/>
    <x v="48"/>
    <s v="JE1105"/>
    <m/>
    <x v="5035"/>
    <m/>
    <n v="986.45"/>
    <s v="CCR&amp;R - Child Care Resource &amp; Referral"/>
    <x v="27"/>
    <s v="- No Location -"/>
    <s v="Sue Fenick"/>
  </r>
  <r>
    <s v="5000 - Salaries &amp; Wages"/>
    <s v="Journal"/>
    <x v="48"/>
    <s v="JE1103"/>
    <m/>
    <x v="5036"/>
    <m/>
    <n v="875.01"/>
    <s v="CCR&amp;R - Child Care Resource &amp; Referral"/>
    <x v="28"/>
    <s v="- No Location -"/>
    <s v="Ashley Moore"/>
  </r>
  <r>
    <s v="5000 - Salaries &amp; Wages"/>
    <s v="Journal"/>
    <x v="48"/>
    <s v="JE1109"/>
    <m/>
    <x v="5037"/>
    <m/>
    <n v="896.09"/>
    <s v="CCR&amp;R - Child Care Resource &amp; Referral"/>
    <x v="28"/>
    <s v="- No Location -"/>
    <s v="Kathleen Moreland"/>
  </r>
  <r>
    <s v="5000 - Salaries &amp; Wages"/>
    <s v="Journal"/>
    <x v="48"/>
    <s v="JE1104"/>
    <m/>
    <x v="5038"/>
    <n v="867"/>
    <m/>
    <s v="HS - Head Start"/>
    <x v="12"/>
    <s v="- No Location -"/>
    <s v="Farhanaz Habib"/>
  </r>
  <r>
    <s v="5000 - Salaries &amp; Wages"/>
    <s v="Journal"/>
    <x v="48"/>
    <s v="JE1104"/>
    <m/>
    <x v="5039"/>
    <n v="2317.3000000000002"/>
    <m/>
    <s v="HS - Head Start"/>
    <x v="12"/>
    <s v="Admin Office"/>
    <s v="Elayne Schermerhorn"/>
  </r>
  <r>
    <s v="5000 - Salaries &amp; Wages"/>
    <s v="Journal"/>
    <x v="48"/>
    <s v="JE1104"/>
    <m/>
    <x v="5040"/>
    <n v="479.24"/>
    <m/>
    <s v="HS - Head Start"/>
    <x v="12"/>
    <s v="- No Location -"/>
    <s v="Gerlini Garrido"/>
  </r>
  <r>
    <s v="5000 - Salaries &amp; Wages"/>
    <s v="Journal"/>
    <x v="48"/>
    <s v="JE1105"/>
    <m/>
    <x v="5041"/>
    <m/>
    <n v="699"/>
    <s v="HS - Head Start"/>
    <x v="12"/>
    <s v="- No Location -"/>
    <s v="Jasmine Reed"/>
  </r>
  <r>
    <s v="5000 - Salaries &amp; Wages"/>
    <s v="Journal"/>
    <x v="48"/>
    <s v="JE1103"/>
    <m/>
    <x v="5042"/>
    <m/>
    <n v="2174.83"/>
    <s v="HS - Head Start"/>
    <x v="12"/>
    <s v="- No Location -"/>
    <s v="Jill Rickards"/>
  </r>
  <r>
    <s v="5000 - Salaries &amp; Wages"/>
    <s v="Journal"/>
    <x v="48"/>
    <s v="JE1103"/>
    <m/>
    <x v="5043"/>
    <m/>
    <n v="372"/>
    <s v="HS - Head Start"/>
    <x v="12"/>
    <s v="- No Location -"/>
    <s v="Rabiah Mohamed-Azam"/>
  </r>
  <r>
    <s v="5000 - Salaries &amp; Wages"/>
    <s v="Journal"/>
    <x v="48"/>
    <s v="JE1110"/>
    <m/>
    <x v="5044"/>
    <n v="852"/>
    <m/>
    <s v="HS - Head Start"/>
    <x v="12"/>
    <s v="- No Location -"/>
    <s v="Erica Rice"/>
  </r>
  <r>
    <s v="5000 - Salaries &amp; Wages"/>
    <s v="Journal"/>
    <x v="48"/>
    <s v="JE1110"/>
    <m/>
    <x v="5045"/>
    <n v="1032.5"/>
    <m/>
    <s v="HS - Head Start"/>
    <x v="12"/>
    <s v="- No Location -"/>
    <s v="Corinna Harris"/>
  </r>
  <r>
    <s v="5000 - Salaries &amp; Wages"/>
    <s v="Journal"/>
    <x v="48"/>
    <s v="JE1110"/>
    <m/>
    <x v="5046"/>
    <n v="413.93"/>
    <m/>
    <s v="HS - Head Start"/>
    <x v="12"/>
    <s v="- No Location -"/>
    <s v="Andrew Stellwag"/>
  </r>
  <r>
    <s v="5000 - Salaries &amp; Wages"/>
    <s v="Journal"/>
    <x v="48"/>
    <s v="JE1109"/>
    <m/>
    <x v="4875"/>
    <m/>
    <n v="1102.8399999999999"/>
    <s v="HS - Head Start"/>
    <x v="12"/>
    <s v="Admin Office"/>
    <s v="Sharon Forman"/>
  </r>
  <r>
    <s v="5000 - Salaries &amp; Wages"/>
    <s v="Journal"/>
    <x v="48"/>
    <s v="JE1109"/>
    <m/>
    <x v="5047"/>
    <m/>
    <n v="846"/>
    <s v="HS - Head Start"/>
    <x v="12"/>
    <s v="- No Location -"/>
    <s v="Regina McCall"/>
  </r>
  <r>
    <s v="5000 - Salaries &amp; Wages"/>
    <s v="Journal"/>
    <x v="48"/>
    <s v="JE1108"/>
    <m/>
    <x v="5048"/>
    <n v="648"/>
    <m/>
    <s v="HS - Head Start"/>
    <x v="12"/>
    <s v="- No Location -"/>
    <s v="Sabrina Manir"/>
  </r>
  <r>
    <s v="5000 - Salaries &amp; Wages"/>
    <s v="Journal"/>
    <x v="48"/>
    <s v="JE1108"/>
    <m/>
    <x v="5049"/>
    <n v="950"/>
    <m/>
    <s v="HS - Head Start"/>
    <x v="12"/>
    <s v="- No Location -"/>
    <s v="Garry Mitnaul"/>
  </r>
  <r>
    <s v="5000 - Salaries &amp; Wages"/>
    <s v="Journal"/>
    <x v="48"/>
    <s v="JE1108"/>
    <m/>
    <x v="5050"/>
    <n v="1330"/>
    <m/>
    <s v="HS - Head Start"/>
    <x v="12"/>
    <s v="- No Location -"/>
    <s v="Tawanna Best"/>
  </r>
  <r>
    <s v="5000 - Salaries &amp; Wages"/>
    <s v="Journal"/>
    <x v="48"/>
    <s v="JE1106"/>
    <m/>
    <x v="5051"/>
    <n v="924"/>
    <m/>
    <s v="HS - Head Start"/>
    <x v="12"/>
    <s v="- No Location -"/>
    <s v="Melinda Bowman-Williams"/>
  </r>
  <r>
    <s v="5000 - Salaries &amp; Wages"/>
    <s v="Journal"/>
    <x v="48"/>
    <s v="JE1107"/>
    <m/>
    <x v="5052"/>
    <m/>
    <n v="837"/>
    <s v="HS - Head Start"/>
    <x v="12"/>
    <s v="- No Location -"/>
    <s v="May Elkady"/>
  </r>
  <r>
    <s v="5000 - Salaries &amp; Wages"/>
    <s v="Journal"/>
    <x v="48"/>
    <s v="JE1100"/>
    <m/>
    <x v="5053"/>
    <n v="40.619999999999997"/>
    <m/>
    <s v="HS - Head Start"/>
    <x v="12"/>
    <s v="Admin Office"/>
    <s v="Francine Taylor"/>
  </r>
  <r>
    <s v="5000 - Salaries &amp; Wages"/>
    <s v="Journal"/>
    <x v="48"/>
    <s v="JE1100"/>
    <m/>
    <x v="5054"/>
    <n v="24.52"/>
    <m/>
    <s v="HS - Head Start"/>
    <x v="12"/>
    <s v="- No Location -"/>
    <s v="Andrew Stellwag"/>
  </r>
  <r>
    <s v="5000 - Salaries &amp; Wages"/>
    <s v="Journal"/>
    <x v="48"/>
    <s v="JE1103"/>
    <m/>
    <x v="4970"/>
    <m/>
    <n v="487.16"/>
    <s v="CCR&amp;R - Child Care Resource &amp; Referral"/>
    <x v="18"/>
    <s v="Admin Office"/>
    <s v="Kyle Edwards"/>
  </r>
  <r>
    <s v="5000 - Salaries &amp; Wages"/>
    <s v="Journal"/>
    <x v="48"/>
    <s v="JE1110"/>
    <m/>
    <x v="4389"/>
    <n v="224.42"/>
    <m/>
    <s v="CCR&amp;R - Child Care Resource &amp; Referral"/>
    <x v="18"/>
    <s v="Admin Office"/>
    <s v="Janessa Rivera"/>
  </r>
  <r>
    <s v="5000 - Salaries &amp; Wages"/>
    <s v="Journal"/>
    <x v="48"/>
    <s v="JE1099"/>
    <m/>
    <x v="4909"/>
    <n v="14.17"/>
    <m/>
    <s v="CCR&amp;R - Child Care Resource &amp; Referral"/>
    <x v="18"/>
    <s v="Admin Office"/>
    <s v="Sharon Forman"/>
  </r>
  <r>
    <s v="5000 - Salaries &amp; Wages"/>
    <s v="Journal"/>
    <x v="48"/>
    <s v="JE1101"/>
    <m/>
    <x v="5055"/>
    <n v="14.17"/>
    <m/>
    <s v="CCR&amp;R - Child Care Resource &amp; Referral"/>
    <x v="18"/>
    <s v="Admin Office"/>
    <s v="Sharon Forman"/>
  </r>
  <r>
    <s v="5000 - Salaries &amp; Wages"/>
    <s v="Journal"/>
    <x v="48"/>
    <s v="JE1107"/>
    <m/>
    <x v="5056"/>
    <m/>
    <n v="762.92"/>
    <s v="CCFP - Child Care Food Program"/>
    <x v="24"/>
    <s v="- No Location -"/>
    <s v="Gabrielle Morton"/>
  </r>
  <r>
    <s v="5000 - Salaries &amp; Wages"/>
    <s v="Journal"/>
    <x v="48"/>
    <s v="JE1099"/>
    <m/>
    <x v="4626"/>
    <n v="96.41"/>
    <m/>
    <s v="Mt Holly Schools"/>
    <x v="15"/>
    <s v="- No Location -"/>
    <s v="Jennifer Jones"/>
  </r>
  <r>
    <s v="5000 - Salaries &amp; Wages"/>
    <s v="Journal"/>
    <x v="48"/>
    <s v="JE1105"/>
    <m/>
    <x v="5057"/>
    <m/>
    <n v="372.64"/>
    <s v="LiHeap - Low Income Home Energy Assistance Program"/>
    <x v="2"/>
    <s v="- No Location -"/>
    <s v="Quamillah Nelson"/>
  </r>
  <r>
    <s v="5000 - Salaries &amp; Wages"/>
    <s v="Journal"/>
    <x v="48"/>
    <s v="JE1103"/>
    <m/>
    <x v="4568"/>
    <m/>
    <n v="420.21"/>
    <s v="LiHeap - Low Income Home Energy Assistance Program"/>
    <x v="2"/>
    <s v="Admin Office"/>
    <s v="Janessa Rivera"/>
  </r>
  <r>
    <s v="5000 - Salaries &amp; Wages"/>
    <s v="Journal"/>
    <x v="48"/>
    <s v="JE1110"/>
    <m/>
    <x v="5058"/>
    <n v="75"/>
    <m/>
    <s v="LiHeap - Low Income Home Energy Assistance Program"/>
    <x v="2"/>
    <s v="Admin Office"/>
    <s v="Kyle Edwards"/>
  </r>
  <r>
    <s v="5000 - Salaries &amp; Wages"/>
    <s v="Journal"/>
    <x v="48"/>
    <s v="JE1110"/>
    <m/>
    <x v="4389"/>
    <n v="432.7"/>
    <m/>
    <s v="LiHeap - Low Income Home Energy Assistance Program"/>
    <x v="2"/>
    <s v="Admin Office"/>
    <s v="Janessa Rivera"/>
  </r>
  <r>
    <s v="5000 - Salaries &amp; Wages"/>
    <s v="Journal"/>
    <x v="48"/>
    <s v="JE1108"/>
    <m/>
    <x v="4471"/>
    <n v="154.51"/>
    <m/>
    <s v="USF - Universal Service Fund"/>
    <x v="9"/>
    <s v="Admin Office"/>
    <s v="Ruben Johnson"/>
  </r>
  <r>
    <s v="5000 - Salaries &amp; Wages"/>
    <s v="Journal"/>
    <x v="48"/>
    <s v="JE1106"/>
    <m/>
    <x v="4571"/>
    <n v="106.46"/>
    <m/>
    <s v="USF - Universal Service Fund"/>
    <x v="9"/>
    <s v="Admin Office"/>
    <s v="Greta Peterson"/>
  </r>
  <r>
    <s v="5000 - Salaries &amp; Wages"/>
    <s v="Journal"/>
    <x v="48"/>
    <s v="JE1097"/>
    <m/>
    <x v="4382"/>
    <n v="106.35"/>
    <m/>
    <s v="USF - Universal Service Fund"/>
    <x v="9"/>
    <s v="- No Location -"/>
    <s v="Denise Cacalori"/>
  </r>
  <r>
    <s v="5000 - Salaries &amp; Wages"/>
    <s v="Journal"/>
    <x v="48"/>
    <s v="JE1110"/>
    <m/>
    <x v="5059"/>
    <n v="506.21"/>
    <m/>
    <s v="HF - Healthy Families"/>
    <x v="4"/>
    <s v="- No Location -"/>
    <s v="Stephanie Dixon"/>
  </r>
  <r>
    <s v="5000 - Salaries &amp; Wages"/>
    <s v="Journal"/>
    <x v="48"/>
    <s v="JE1109"/>
    <m/>
    <x v="5060"/>
    <m/>
    <n v="190.72"/>
    <s v="HF - Healthy Families"/>
    <x v="4"/>
    <s v="- No Location -"/>
    <s v="Claire Garner"/>
  </r>
  <r>
    <s v="5000 - Salaries &amp; Wages"/>
    <s v="Journal"/>
    <x v="48"/>
    <s v="JE1103"/>
    <m/>
    <x v="5061"/>
    <m/>
    <n v="572.32000000000005"/>
    <s v="HF - Healthy Families"/>
    <x v="5"/>
    <s v="Admin Office"/>
    <s v="Michelle Hewitt"/>
  </r>
  <r>
    <s v="5000 - Salaries &amp; Wages"/>
    <s v="Journal"/>
    <x v="48"/>
    <s v="JE1103"/>
    <m/>
    <x v="4568"/>
    <m/>
    <n v="179.29"/>
    <s v="HF - Healthy Families"/>
    <x v="5"/>
    <s v="Admin Office"/>
    <s v="Janessa Rivera"/>
  </r>
  <r>
    <s v="5000 - Salaries &amp; Wages"/>
    <s v="Journal"/>
    <x v="48"/>
    <s v="JE1108"/>
    <m/>
    <x v="4486"/>
    <n v="57.52"/>
    <m/>
    <s v="HF - Healthy Families"/>
    <x v="5"/>
    <s v="Admin Office"/>
    <s v="Amie Sharer"/>
  </r>
  <r>
    <s v="5000 - Salaries &amp; Wages"/>
    <s v="Journal"/>
    <x v="48"/>
    <s v="JE1104"/>
    <m/>
    <x v="5026"/>
    <n v="980.77"/>
    <m/>
    <s v="CSBG - Community Service Block Grant"/>
    <x v="0"/>
    <s v="- No Location -"/>
    <s v="Antoine Nelson"/>
  </r>
  <r>
    <s v="5000 - Salaries &amp; Wages"/>
    <s v="Journal"/>
    <x v="48"/>
    <s v="JE1109"/>
    <m/>
    <x v="4875"/>
    <m/>
    <n v="574.4"/>
    <s v="CSBG - Community Service Block Grant"/>
    <x v="0"/>
    <s v="Admin Office"/>
    <s v="Sharon Forman"/>
  </r>
  <r>
    <s v="5000 - Salaries &amp; Wages"/>
    <s v="Journal"/>
    <x v="48"/>
    <s v="JE1108"/>
    <m/>
    <x v="4675"/>
    <n v="88.85"/>
    <m/>
    <s v="CSBG - Community Service Block Grant"/>
    <x v="17"/>
    <s v="Admin Office"/>
    <s v="Francine Taylor"/>
  </r>
  <r>
    <s v="5000 - Salaries &amp; Wages"/>
    <s v="Journal"/>
    <x v="48"/>
    <s v="JE1104"/>
    <m/>
    <x v="5062"/>
    <n v="751.62"/>
    <m/>
    <s v="EHS - Early Head Start"/>
    <x v="6"/>
    <s v="- No Location -"/>
    <s v="Andrew Stellwag"/>
  </r>
  <r>
    <s v="5000 - Salaries &amp; Wages"/>
    <s v="Journal"/>
    <x v="48"/>
    <s v="JE1104"/>
    <m/>
    <x v="5063"/>
    <n v="1339.5"/>
    <m/>
    <s v="EHS - Early Head Start"/>
    <x v="6"/>
    <s v="- No Location -"/>
    <s v="Pantida Wescott"/>
  </r>
  <r>
    <s v="5000 - Salaries &amp; Wages"/>
    <s v="Journal"/>
    <x v="48"/>
    <s v="JE1097"/>
    <m/>
    <x v="5064"/>
    <n v="71.599999999999994"/>
    <m/>
    <s v="EHS - Early Head Start"/>
    <x v="6"/>
    <s v="- No Location -"/>
    <s v="Donna Wilbur"/>
  </r>
  <r>
    <s v="5000 - Salaries &amp; Wages"/>
    <s v="Journal"/>
    <x v="48"/>
    <s v="JE1101"/>
    <m/>
    <x v="5065"/>
    <n v="83.92"/>
    <m/>
    <s v="EHS - Early Head Start"/>
    <x v="6"/>
    <s v="- No Location -"/>
    <s v="Amylir Torres"/>
  </r>
  <r>
    <s v="5000 - Salaries &amp; Wages"/>
    <s v="Journal"/>
    <x v="48"/>
    <s v="JE1104"/>
    <m/>
    <x v="5066"/>
    <n v="377.66"/>
    <m/>
    <s v="Edgewater Park"/>
    <x v="29"/>
    <s v="- No Location -"/>
    <s v="Patricia Goldwire"/>
  </r>
  <r>
    <s v="5000 - Salaries &amp; Wages"/>
    <s v="Journal"/>
    <x v="48"/>
    <s v="JE1103"/>
    <m/>
    <x v="5067"/>
    <m/>
    <n v="986.44"/>
    <s v="CCR&amp;R - Child Care Resource &amp; Referral"/>
    <x v="27"/>
    <s v="- No Location -"/>
    <s v="Sue Fenick"/>
  </r>
  <r>
    <s v="5000 - Salaries &amp; Wages"/>
    <s v="Journal"/>
    <x v="48"/>
    <s v="JE1101"/>
    <m/>
    <x v="5068"/>
    <n v="158.54"/>
    <m/>
    <s v="CCR&amp;R - Child Care Resource &amp; Referral"/>
    <x v="27"/>
    <s v="- No Location -"/>
    <s v="Kathryn Simone"/>
  </r>
  <r>
    <s v="5000 - Salaries &amp; Wages"/>
    <s v="Journal"/>
    <x v="48"/>
    <s v="JE1103"/>
    <m/>
    <x v="5069"/>
    <m/>
    <n v="2112.08"/>
    <s v="CCR&amp;R - Child Care Resource &amp; Referral"/>
    <x v="28"/>
    <s v="- No Location -"/>
    <s v="Ruth Ragin"/>
  </r>
  <r>
    <s v="5000 - Salaries &amp; Wages"/>
    <s v="Journal"/>
    <x v="48"/>
    <s v="JE1110"/>
    <m/>
    <x v="5070"/>
    <n v="860.34"/>
    <m/>
    <s v="CCR&amp;R - Child Care Resource &amp; Referral"/>
    <x v="28"/>
    <s v="- No Location -"/>
    <s v="Kathryn Magauran"/>
  </r>
  <r>
    <s v="5000 - Salaries &amp; Wages"/>
    <s v="Journal"/>
    <x v="48"/>
    <s v="JE1107"/>
    <m/>
    <x v="5071"/>
    <m/>
    <n v="952.38"/>
    <s v="CCR&amp;R - Child Care Resource &amp; Referral"/>
    <x v="28"/>
    <s v="- No Location -"/>
    <s v="Heather Coleman"/>
  </r>
  <r>
    <s v="5000 - Salaries &amp; Wages"/>
    <s v="Journal"/>
    <x v="48"/>
    <s v="JE1108"/>
    <m/>
    <x v="5072"/>
    <n v="1374.02"/>
    <m/>
    <s v="CCR&amp;R - Child Care Resource &amp; Referral"/>
    <x v="30"/>
    <s v="- No Location -"/>
    <s v="Christine Morrison"/>
  </r>
  <r>
    <s v="5000 - Salaries &amp; Wages"/>
    <s v="Journal"/>
    <x v="48"/>
    <s v="JE1104"/>
    <m/>
    <x v="5073"/>
    <n v="771"/>
    <m/>
    <s v="HS - Head Start"/>
    <x v="12"/>
    <s v="- No Location -"/>
    <s v="Danyel Saxton"/>
  </r>
  <r>
    <s v="5000 - Salaries &amp; Wages"/>
    <s v="Journal"/>
    <x v="48"/>
    <s v="JE1105"/>
    <m/>
    <x v="5074"/>
    <m/>
    <n v="1670.31"/>
    <s v="HS - Head Start"/>
    <x v="12"/>
    <s v="- No Location -"/>
    <s v="Seham Azabawi"/>
  </r>
  <r>
    <s v="5000 - Salaries &amp; Wages"/>
    <s v="Journal"/>
    <x v="48"/>
    <s v="JE1105"/>
    <m/>
    <x v="5075"/>
    <m/>
    <n v="2481.29"/>
    <s v="HS - Head Start"/>
    <x v="12"/>
    <s v="- No Location -"/>
    <s v="LOIS BOND"/>
  </r>
  <r>
    <s v="5000 - Salaries &amp; Wages"/>
    <s v="Journal"/>
    <x v="48"/>
    <s v="JE1105"/>
    <m/>
    <x v="5076"/>
    <m/>
    <n v="848.5"/>
    <s v="HS - Head Start"/>
    <x v="12"/>
    <s v="- No Location -"/>
    <s v="Farhanaz Habib"/>
  </r>
  <r>
    <s v="5000 - Salaries &amp; Wages"/>
    <s v="Journal"/>
    <x v="48"/>
    <s v="JE1103"/>
    <m/>
    <x v="5077"/>
    <m/>
    <n v="950"/>
    <s v="HS - Head Start"/>
    <x v="12"/>
    <s v="- No Location -"/>
    <s v="Ozlem Yigit"/>
  </r>
  <r>
    <s v="5000 - Salaries &amp; Wages"/>
    <s v="Journal"/>
    <x v="48"/>
    <s v="JE1110"/>
    <m/>
    <x v="5078"/>
    <n v="1434.5"/>
    <m/>
    <s v="HS - Head Start"/>
    <x v="12"/>
    <s v="- No Location -"/>
    <s v="Karlie Gore"/>
  </r>
  <r>
    <s v="5000 - Salaries &amp; Wages"/>
    <s v="Journal"/>
    <x v="48"/>
    <s v="JE1109"/>
    <m/>
    <x v="5079"/>
    <m/>
    <n v="1085.44"/>
    <s v="HS - Head Start"/>
    <x v="12"/>
    <s v="- No Location -"/>
    <s v="Janet Leonard"/>
  </r>
  <r>
    <s v="5000 - Salaries &amp; Wages"/>
    <s v="Journal"/>
    <x v="48"/>
    <s v="JE1108"/>
    <m/>
    <x v="5080"/>
    <n v="840"/>
    <m/>
    <s v="HS - Head Start"/>
    <x v="12"/>
    <s v="- No Location -"/>
    <s v="Doreen Knaupp"/>
  </r>
  <r>
    <s v="5000 - Salaries &amp; Wages"/>
    <s v="Journal"/>
    <x v="48"/>
    <s v="JE1108"/>
    <m/>
    <x v="5081"/>
    <n v="1273.3599999999999"/>
    <m/>
    <s v="HS - Head Start"/>
    <x v="12"/>
    <s v="- No Location -"/>
    <s v="Lillian Germaine"/>
  </r>
  <r>
    <s v="5000 - Salaries &amp; Wages"/>
    <s v="Journal"/>
    <x v="48"/>
    <s v="JE1106"/>
    <m/>
    <x v="5082"/>
    <n v="548.45000000000005"/>
    <m/>
    <s v="HS - Head Start"/>
    <x v="12"/>
    <s v="Admin Office"/>
    <s v="Michelle Hewitt"/>
  </r>
  <r>
    <s v="5000 - Salaries &amp; Wages"/>
    <s v="Journal"/>
    <x v="48"/>
    <s v="JE1097"/>
    <m/>
    <x v="5083"/>
    <n v="19.940000000000001"/>
    <m/>
    <s v="HS - Head Start"/>
    <x v="12"/>
    <s v="Admin Office"/>
    <s v="Michelle Hewitt"/>
  </r>
  <r>
    <s v="5000 - Salaries &amp; Wages"/>
    <s v="Journal"/>
    <x v="48"/>
    <s v="JE1107"/>
    <m/>
    <x v="5084"/>
    <m/>
    <n v="846"/>
    <s v="HS - Head Start"/>
    <x v="12"/>
    <s v="- No Location -"/>
    <s v="Melissa Oliver-Terrell"/>
  </r>
  <r>
    <s v="5000 - Salaries &amp; Wages"/>
    <s v="Journal"/>
    <x v="48"/>
    <s v="JE1100"/>
    <m/>
    <x v="5085"/>
    <n v="576.69000000000005"/>
    <m/>
    <s v="HS - Head Start"/>
    <x v="12"/>
    <s v="- No Location -"/>
    <s v="Reyhan Canturk"/>
  </r>
  <r>
    <s v="5000 - Salaries &amp; Wages"/>
    <s v="Journal"/>
    <x v="48"/>
    <s v="JE1100"/>
    <m/>
    <x v="4638"/>
    <n v="31.02"/>
    <m/>
    <s v="HS - Head Start"/>
    <x v="12"/>
    <s v="Admin Office"/>
    <s v="Kyle Edwards"/>
  </r>
  <r>
    <s v="5000 - Salaries &amp; Wages"/>
    <s v="Journal"/>
    <x v="48"/>
    <s v="JE1101"/>
    <m/>
    <x v="4748"/>
    <n v="46.97"/>
    <m/>
    <s v="HS - Head Start"/>
    <x v="12"/>
    <s v="Admin Office"/>
    <s v="Greta Peterson"/>
  </r>
  <r>
    <s v="5000 - Salaries &amp; Wages"/>
    <s v="Journal"/>
    <x v="48"/>
    <s v="JE1101"/>
    <m/>
    <x v="4466"/>
    <n v="97.16"/>
    <m/>
    <s v="HS - Head Start"/>
    <x v="12"/>
    <s v="Admin Office"/>
    <s v="Gary Mease"/>
  </r>
  <r>
    <s v="5000 - Salaries &amp; Wages"/>
    <s v="Journal"/>
    <x v="48"/>
    <s v="JE1101"/>
    <m/>
    <x v="5086"/>
    <n v="9.25"/>
    <m/>
    <s v="HS - Head Start"/>
    <x v="12"/>
    <s v="- No Location -"/>
    <s v="Denise Klein"/>
  </r>
  <r>
    <s v="5000 - Salaries &amp; Wages"/>
    <s v="Journal"/>
    <x v="48"/>
    <s v="JE1101"/>
    <m/>
    <x v="5087"/>
    <n v="39.729999999999997"/>
    <m/>
    <s v="HS - Head Start"/>
    <x v="12"/>
    <s v="Admin Office"/>
    <s v="Darshpreet Thind"/>
  </r>
  <r>
    <s v="5000 - Salaries &amp; Wages"/>
    <s v="Journal"/>
    <x v="48"/>
    <s v="JE1104"/>
    <m/>
    <x v="5019"/>
    <n v="23.84"/>
    <m/>
    <s v="HPRP2 - Homeless Prevention Rapid Rehousing"/>
    <x v="8"/>
    <s v="Admin Office"/>
    <s v="Amie Sharer"/>
  </r>
  <r>
    <s v="5000 - Salaries &amp; Wages"/>
    <s v="Journal"/>
    <x v="48"/>
    <s v="JE1110"/>
    <m/>
    <x v="5088"/>
    <n v="840"/>
    <m/>
    <s v="CCFP - Child Care Food Program"/>
    <x v="24"/>
    <s v="- No Location -"/>
    <s v="Deniz Genc"/>
  </r>
  <r>
    <s v="5000 - Salaries &amp; Wages"/>
    <s v="Journal"/>
    <x v="48"/>
    <s v="JE1105"/>
    <m/>
    <x v="4873"/>
    <m/>
    <n v="62.77"/>
    <s v="Mt Holly Schools"/>
    <x v="15"/>
    <s v="Admin Office"/>
    <s v="Gary Mease"/>
  </r>
  <r>
    <s v="5000 - Salaries &amp; Wages"/>
    <s v="Journal"/>
    <x v="48"/>
    <s v="JE1105"/>
    <m/>
    <x v="4435"/>
    <m/>
    <n v="73"/>
    <s v="LiHeap - Low Income Home Energy Assistance Program"/>
    <x v="2"/>
    <s v="Admin Office"/>
    <s v="Greta Peterson"/>
  </r>
  <r>
    <s v="5000 - Salaries &amp; Wages"/>
    <s v="Journal"/>
    <x v="48"/>
    <s v="JE1108"/>
    <m/>
    <x v="4420"/>
    <n v="76.33"/>
    <m/>
    <s v="LiHeap - Low Income Home Energy Assistance Program"/>
    <x v="2"/>
    <s v="Admin Office"/>
    <s v="Kyle Edwards"/>
  </r>
  <r>
    <s v="5000 - Salaries &amp; Wages"/>
    <s v="Journal"/>
    <x v="48"/>
    <s v="JE1106"/>
    <m/>
    <x v="5089"/>
    <n v="422.09"/>
    <m/>
    <s v="LiHeap - Low Income Home Energy Assistance Program"/>
    <x v="2"/>
    <s v="- No Location -"/>
    <s v="Vincent Padilla"/>
  </r>
  <r>
    <s v="5000 - Salaries &amp; Wages"/>
    <s v="Journal"/>
    <x v="48"/>
    <s v="JE1098"/>
    <m/>
    <x v="4944"/>
    <n v="124.86"/>
    <m/>
    <s v="LiHeap - Low Income Home Energy Assistance Program"/>
    <x v="2"/>
    <s v="- No Location -"/>
    <s v="Donna Hajzer"/>
  </r>
  <r>
    <s v="5000 - Salaries &amp; Wages"/>
    <s v="Journal"/>
    <x v="48"/>
    <s v="JE1105"/>
    <m/>
    <x v="5090"/>
    <m/>
    <n v="455.56"/>
    <s v="USF - Universal Service Fund"/>
    <x v="9"/>
    <s v="- No Location -"/>
    <s v="Rovenna Overton"/>
  </r>
  <r>
    <s v="5000 - Salaries &amp; Wages"/>
    <s v="Journal"/>
    <x v="48"/>
    <s v="JE1098"/>
    <m/>
    <x v="5091"/>
    <n v="14.05"/>
    <m/>
    <s v="USF - Universal Service Fund"/>
    <x v="9"/>
    <s v="- No Location -"/>
    <s v="Rovenna Overton"/>
  </r>
  <r>
    <s v="5000 - Salaries &amp; Wages"/>
    <s v="Journal"/>
    <x v="48"/>
    <s v="JE1107"/>
    <m/>
    <x v="5092"/>
    <m/>
    <n v="176.08"/>
    <s v="HF - Healthy Families"/>
    <x v="4"/>
    <s v="- No Location -"/>
    <s v="Sheila Hughes"/>
  </r>
  <r>
    <s v="5000 - Salaries &amp; Wages"/>
    <s v="Journal"/>
    <x v="48"/>
    <s v="JE1104"/>
    <m/>
    <x v="4566"/>
    <n v="1026.92"/>
    <m/>
    <s v="CCYC - Community Council of Young Children"/>
    <x v="22"/>
    <s v="Admin Office"/>
    <s v="Janessa Rivera"/>
  </r>
  <r>
    <s v="5000 - Salaries &amp; Wages"/>
    <s v="Journal"/>
    <x v="48"/>
    <s v="JE1103"/>
    <m/>
    <x v="4568"/>
    <m/>
    <n v="997.29"/>
    <s v="CCYC - Community Council of Young Children"/>
    <x v="22"/>
    <s v="Admin Office"/>
    <s v="Janessa Rivera"/>
  </r>
  <r>
    <s v="5000 - Salaries &amp; Wages"/>
    <s v="Journal"/>
    <x v="48"/>
    <s v="JE1108"/>
    <m/>
    <x v="5025"/>
    <n v="107.33"/>
    <m/>
    <s v="HF - Healthy Families"/>
    <x v="21"/>
    <s v="- No Location -"/>
    <s v="Claire Garner"/>
  </r>
  <r>
    <s v="5000 - Salaries &amp; Wages"/>
    <s v="Journal"/>
    <x v="48"/>
    <s v="JE1109"/>
    <m/>
    <x v="5093"/>
    <m/>
    <n v="1207.98"/>
    <s v="HF - Healthy Families"/>
    <x v="5"/>
    <s v="- No Location -"/>
    <s v="Susan Margolis"/>
  </r>
  <r>
    <s v="5000 - Salaries &amp; Wages"/>
    <s v="Journal"/>
    <x v="48"/>
    <s v="JE1109"/>
    <m/>
    <x v="4427"/>
    <m/>
    <n v="565.76"/>
    <s v="HF - Healthy Families"/>
    <x v="5"/>
    <s v="- No Location -"/>
    <s v="Stephanie Dixon"/>
  </r>
  <r>
    <s v="5000 - Salaries &amp; Wages"/>
    <s v="Journal"/>
    <x v="48"/>
    <s v="JE1098"/>
    <m/>
    <x v="5094"/>
    <n v="1.83"/>
    <m/>
    <s v="HF - Healthy Families"/>
    <x v="5"/>
    <s v="Admin Office"/>
    <s v="Kyle Edwards"/>
  </r>
  <r>
    <s v="5000 - Salaries &amp; Wages"/>
    <s v="Journal"/>
    <x v="48"/>
    <s v="JE1104"/>
    <m/>
    <x v="4419"/>
    <n v="103.65"/>
    <m/>
    <s v="CSBG - Community Service Block Grant"/>
    <x v="0"/>
    <s v="Admin Office"/>
    <s v="Francine Taylor"/>
  </r>
  <r>
    <s v="5000 - Salaries &amp; Wages"/>
    <s v="Journal"/>
    <x v="48"/>
    <s v="JE1110"/>
    <m/>
    <x v="5095"/>
    <n v="980.77"/>
    <m/>
    <s v="CSBG - Community Service Block Grant"/>
    <x v="0"/>
    <s v="- No Location -"/>
    <s v="Antoine Nelson"/>
  </r>
  <r>
    <s v="5000 - Salaries &amp; Wages"/>
    <s v="Journal"/>
    <x v="48"/>
    <s v="JE1097"/>
    <m/>
    <x v="4845"/>
    <n v="3.55"/>
    <m/>
    <s v="CSBG - Community Service Block Grant"/>
    <x v="17"/>
    <s v="Admin Office"/>
    <s v="Francine Taylor"/>
  </r>
  <r>
    <s v="5000 - Salaries &amp; Wages"/>
    <s v="Journal"/>
    <x v="48"/>
    <s v="JE1100"/>
    <m/>
    <x v="5096"/>
    <n v="6.65"/>
    <m/>
    <s v="CSBG - Community Service Block Grant"/>
    <x v="17"/>
    <s v="- No Location -"/>
    <s v="Melonie Vazquez"/>
  </r>
  <r>
    <s v="5000 - Salaries &amp; Wages"/>
    <s v="Journal"/>
    <x v="48"/>
    <s v="JE1103"/>
    <m/>
    <x v="4874"/>
    <m/>
    <n v="119.07"/>
    <s v="EHS - Early Head Start"/>
    <x v="6"/>
    <s v="Admin Office"/>
    <s v="Amie Sharer"/>
  </r>
  <r>
    <s v="5000 - Salaries &amp; Wages"/>
    <s v="Journal"/>
    <x v="48"/>
    <s v="JE1108"/>
    <m/>
    <x v="5097"/>
    <n v="1344.25"/>
    <m/>
    <s v="EHS - Early Head Start"/>
    <x v="6"/>
    <s v="- No Location -"/>
    <s v="Jane Murphy"/>
  </r>
  <r>
    <s v="5000 - Salaries &amp; Wages"/>
    <s v="Journal"/>
    <x v="48"/>
    <s v="JE1108"/>
    <m/>
    <x v="5098"/>
    <n v="839.76"/>
    <m/>
    <s v="EHS - Early Head Start"/>
    <x v="6"/>
    <s v="- No Location -"/>
    <s v="Katilynn Ditzel"/>
  </r>
  <r>
    <s v="5000 - Salaries &amp; Wages"/>
    <s v="Journal"/>
    <x v="48"/>
    <s v="JE1101"/>
    <m/>
    <x v="5099"/>
    <n v="5.0999999999999996"/>
    <m/>
    <s v="EHS - Early Head Start"/>
    <x v="6"/>
    <s v="Admin Office"/>
    <s v="Amie Sharer"/>
  </r>
  <r>
    <s v="5000 - Salaries &amp; Wages"/>
    <s v="Journal"/>
    <x v="48"/>
    <s v="JE1110"/>
    <m/>
    <x v="4469"/>
    <n v="74.989999999999995"/>
    <m/>
    <s v="Edgewater Park"/>
    <x v="29"/>
    <s v="- No Location -"/>
    <s v="Jill Rickards"/>
  </r>
  <r>
    <s v="5000 - Salaries &amp; Wages"/>
    <s v="Journal"/>
    <x v="48"/>
    <s v="JE1110"/>
    <m/>
    <x v="4863"/>
    <n v="469.2"/>
    <m/>
    <s v="Edgewater Park"/>
    <x v="29"/>
    <s v="- No Location -"/>
    <s v="ISATA BAH"/>
  </r>
  <r>
    <s v="5000 - Salaries &amp; Wages"/>
    <s v="Journal"/>
    <x v="48"/>
    <s v="JE1110"/>
    <m/>
    <x v="5100"/>
    <n v="1597.04"/>
    <m/>
    <s v="CCR&amp;R - Child Care Resource &amp; Referral"/>
    <x v="28"/>
    <s v="- No Location -"/>
    <s v="Heather Coleman"/>
  </r>
  <r>
    <s v="5000 - Salaries &amp; Wages"/>
    <s v="Journal"/>
    <x v="48"/>
    <s v="JE1110"/>
    <m/>
    <x v="5101"/>
    <n v="1047.8699999999999"/>
    <m/>
    <s v="CCR&amp;R - Child Care Resource &amp; Referral"/>
    <x v="28"/>
    <s v="- No Location -"/>
    <s v="Anjail Abdul-Badee-Johnson"/>
  </r>
  <r>
    <s v="5000 - Salaries &amp; Wages"/>
    <s v="Journal"/>
    <x v="48"/>
    <s v="JE1106"/>
    <m/>
    <x v="5102"/>
    <n v="1211.3699999999999"/>
    <m/>
    <s v="CCR&amp;R - Child Care Resource &amp; Referral"/>
    <x v="28"/>
    <s v="- No Location -"/>
    <s v="Devita Smith"/>
  </r>
  <r>
    <s v="5000 - Salaries &amp; Wages"/>
    <s v="Journal"/>
    <x v="48"/>
    <s v="JE1098"/>
    <m/>
    <x v="5103"/>
    <n v="14.31"/>
    <m/>
    <s v="CCR&amp;R - Child Care Resource &amp; Referral"/>
    <x v="28"/>
    <s v="- No Location -"/>
    <s v="Shellinda Hardie"/>
  </r>
  <r>
    <s v="5000 - Salaries &amp; Wages"/>
    <s v="Journal"/>
    <x v="48"/>
    <s v="JE1098"/>
    <m/>
    <x v="5104"/>
    <n v="7.59"/>
    <m/>
    <s v="CCR&amp;R - Child Care Resource &amp; Referral"/>
    <x v="28"/>
    <s v="- No Location -"/>
    <s v="Janelle Yvette Sample"/>
  </r>
  <r>
    <s v="5000 - Salaries &amp; Wages"/>
    <s v="Journal"/>
    <x v="48"/>
    <s v="JE1103"/>
    <m/>
    <x v="5067"/>
    <m/>
    <n v="986.45"/>
    <s v="CCR&amp;R - Child Care Resource &amp; Referral"/>
    <x v="30"/>
    <s v="- No Location -"/>
    <s v="Sue Fenick"/>
  </r>
  <r>
    <s v="5000 - Salaries &amp; Wages"/>
    <s v="Journal"/>
    <x v="48"/>
    <s v="JE1104"/>
    <m/>
    <x v="5105"/>
    <n v="120"/>
    <m/>
    <s v="HS - Head Start"/>
    <x v="12"/>
    <s v="- No Location -"/>
    <s v="Kayla Brito"/>
  </r>
  <r>
    <s v="5000 - Salaries &amp; Wages"/>
    <s v="Journal"/>
    <x v="48"/>
    <s v="JE1105"/>
    <m/>
    <x v="4479"/>
    <m/>
    <n v="3238.95"/>
    <s v="HS - Head Start"/>
    <x v="12"/>
    <s v="Admin Office"/>
    <s v="Ruben Johnson"/>
  </r>
  <r>
    <s v="5000 - Salaries &amp; Wages"/>
    <s v="Journal"/>
    <x v="48"/>
    <s v="JE1103"/>
    <m/>
    <x v="5106"/>
    <m/>
    <n v="1280.3499999999999"/>
    <s v="HS - Head Start"/>
    <x v="12"/>
    <s v="- No Location -"/>
    <s v="Michelle Berry-Davis"/>
  </r>
  <r>
    <s v="5000 - Salaries &amp; Wages"/>
    <s v="Journal"/>
    <x v="48"/>
    <s v="JE1103"/>
    <m/>
    <x v="5107"/>
    <m/>
    <n v="396.22"/>
    <s v="HS - Head Start"/>
    <x v="12"/>
    <s v="Admin Office"/>
    <s v="Michelle Hewitt"/>
  </r>
  <r>
    <s v="5000 - Salaries &amp; Wages"/>
    <s v="Journal"/>
    <x v="48"/>
    <s v="JE1103"/>
    <m/>
    <x v="5108"/>
    <m/>
    <n v="855"/>
    <s v="HS - Head Start"/>
    <x v="12"/>
    <s v="- No Location -"/>
    <s v="Melissa Oliver-Terrell"/>
  </r>
  <r>
    <s v="5000 - Salaries &amp; Wages"/>
    <s v="Journal"/>
    <x v="48"/>
    <s v="JE1103"/>
    <m/>
    <x v="5109"/>
    <m/>
    <n v="912"/>
    <s v="HS - Head Start"/>
    <x v="12"/>
    <s v="- No Location -"/>
    <s v="Brittany Barnes"/>
  </r>
  <r>
    <s v="5000 - Salaries &amp; Wages"/>
    <s v="Journal"/>
    <x v="48"/>
    <s v="JE1103"/>
    <m/>
    <x v="5110"/>
    <m/>
    <n v="950"/>
    <s v="HS - Head Start"/>
    <x v="12"/>
    <s v="- No Location -"/>
    <s v="Matthew Ditmar"/>
  </r>
  <r>
    <s v="5000 - Salaries &amp; Wages"/>
    <s v="Journal"/>
    <x v="48"/>
    <s v="JE1103"/>
    <m/>
    <x v="5111"/>
    <m/>
    <n v="1330"/>
    <s v="HS - Head Start"/>
    <x v="12"/>
    <s v="- No Location -"/>
    <s v="Tawanna Best"/>
  </r>
  <r>
    <s v="5000 - Salaries &amp; Wages"/>
    <s v="Journal"/>
    <x v="48"/>
    <s v="JE1103"/>
    <m/>
    <x v="5112"/>
    <m/>
    <n v="645"/>
    <s v="HS - Head Start"/>
    <x v="12"/>
    <s v="- No Location -"/>
    <s v="Sabrina Manir"/>
  </r>
  <r>
    <s v="5000 - Salaries &amp; Wages"/>
    <s v="Journal"/>
    <x v="48"/>
    <s v="JE1110"/>
    <m/>
    <x v="5113"/>
    <n v="949"/>
    <m/>
    <s v="HS - Head Start"/>
    <x v="12"/>
    <s v="- No Location -"/>
    <s v="Ruth Amankona"/>
  </r>
  <r>
    <s v="5000 - Salaries &amp; Wages"/>
    <s v="Journal"/>
    <x v="48"/>
    <s v="JE1109"/>
    <m/>
    <x v="5114"/>
    <m/>
    <n v="831"/>
    <s v="HS - Head Start"/>
    <x v="12"/>
    <s v="- No Location -"/>
    <s v="Cigdem Ozdemir"/>
  </r>
  <r>
    <s v="5000 - Salaries &amp; Wages"/>
    <s v="Journal"/>
    <x v="48"/>
    <s v="JE1109"/>
    <m/>
    <x v="5115"/>
    <m/>
    <n v="861"/>
    <s v="HS - Head Start"/>
    <x v="12"/>
    <s v="- No Location -"/>
    <s v="Sherrita Dunn"/>
  </r>
  <r>
    <s v="5000 - Salaries &amp; Wages"/>
    <s v="Journal"/>
    <x v="48"/>
    <s v="JE1109"/>
    <m/>
    <x v="5116"/>
    <m/>
    <n v="950"/>
    <s v="HS - Head Start"/>
    <x v="12"/>
    <s v="- No Location -"/>
    <s v="John Baker"/>
  </r>
  <r>
    <s v="5000 - Salaries &amp; Wages"/>
    <s v="Journal"/>
    <x v="48"/>
    <s v="JE1108"/>
    <m/>
    <x v="4743"/>
    <n v="401.76"/>
    <m/>
    <s v="HS - Head Start"/>
    <x v="12"/>
    <s v="- No Location -"/>
    <s v="Rabiah Mohamed-Azam"/>
  </r>
  <r>
    <s v="5000 - Salaries &amp; Wages"/>
    <s v="Journal"/>
    <x v="48"/>
    <s v="JE1108"/>
    <m/>
    <x v="5117"/>
    <n v="1050"/>
    <m/>
    <s v="HS - Head Start"/>
    <x v="12"/>
    <s v="- No Location -"/>
    <s v="Janet Leonard"/>
  </r>
  <r>
    <s v="5000 - Salaries &amp; Wages"/>
    <s v="Journal"/>
    <x v="48"/>
    <s v="JE1106"/>
    <m/>
    <x v="4572"/>
    <n v="1512"/>
    <m/>
    <s v="HS - Head Start"/>
    <x v="12"/>
    <s v="- No Location -"/>
    <s v="Tammy Joyce"/>
  </r>
  <r>
    <s v="5000 - Salaries &amp; Wages"/>
    <s v="Journal"/>
    <x v="48"/>
    <s v="JE1098"/>
    <m/>
    <x v="4433"/>
    <n v="39.51"/>
    <m/>
    <s v="HS - Head Start"/>
    <x v="12"/>
    <s v="Admin Office"/>
    <s v="Amie Sharer"/>
  </r>
  <r>
    <s v="5000 - Salaries &amp; Wages"/>
    <s v="Journal"/>
    <x v="48"/>
    <s v="JE1099"/>
    <m/>
    <x v="5118"/>
    <n v="214.97"/>
    <m/>
    <s v="HS - Head Start"/>
    <x v="12"/>
    <s v="- No Location -"/>
    <s v="Nasirah Aminuddin"/>
  </r>
  <r>
    <s v="5000 - Salaries &amp; Wages"/>
    <s v="Journal"/>
    <x v="48"/>
    <s v="JE1107"/>
    <m/>
    <x v="5119"/>
    <m/>
    <n v="624"/>
    <s v="HS - Head Start"/>
    <x v="12"/>
    <s v="- No Location -"/>
    <s v="Dylan Hall"/>
  </r>
  <r>
    <s v="5000 - Salaries &amp; Wages"/>
    <s v="Journal"/>
    <x v="48"/>
    <s v="JE1107"/>
    <m/>
    <x v="5120"/>
    <m/>
    <n v="1372.75"/>
    <s v="HS - Head Start"/>
    <x v="12"/>
    <s v="- No Location -"/>
    <s v="Karlie Gore"/>
  </r>
  <r>
    <s v="5000 - Salaries &amp; Wages"/>
    <s v="Journal"/>
    <x v="48"/>
    <s v="JE1107"/>
    <m/>
    <x v="5121"/>
    <m/>
    <n v="988"/>
    <s v="HS - Head Start"/>
    <x v="12"/>
    <s v="- No Location -"/>
    <s v="John Baker"/>
  </r>
  <r>
    <s v="5000 - Salaries &amp; Wages"/>
    <s v="Journal"/>
    <x v="48"/>
    <s v="JE1107"/>
    <m/>
    <x v="5122"/>
    <m/>
    <n v="840"/>
    <s v="HS - Head Start"/>
    <x v="12"/>
    <s v="- No Location -"/>
    <s v="Saliha Yanik"/>
  </r>
  <r>
    <s v="5000 - Salaries &amp; Wages"/>
    <s v="Journal"/>
    <x v="48"/>
    <s v="JE1107"/>
    <m/>
    <x v="5123"/>
    <m/>
    <n v="1541.96"/>
    <s v="HS - Head Start"/>
    <x v="12"/>
    <s v="- No Location -"/>
    <s v="Kristen Furniss"/>
  </r>
  <r>
    <s v="5000 - Salaries &amp; Wages"/>
    <s v="Journal"/>
    <x v="48"/>
    <s v="JE1104"/>
    <m/>
    <x v="4539"/>
    <n v="309.77"/>
    <m/>
    <s v="CCR&amp;R - Child Care Resource &amp; Referral"/>
    <x v="18"/>
    <s v="Admin Office"/>
    <s v="Darshpreet Thind"/>
  </r>
  <r>
    <s v="5000 - Salaries &amp; Wages"/>
    <s v="Journal"/>
    <x v="48"/>
    <s v="JE1107"/>
    <m/>
    <x v="4378"/>
    <m/>
    <n v="588.91999999999996"/>
    <s v="CCR&amp;R - Child Care Resource &amp; Referral"/>
    <x v="18"/>
    <s v="Admin Office"/>
    <s v="Francine Taylor"/>
  </r>
  <r>
    <s v="5000 - Salaries &amp; Wages"/>
    <s v="Journal"/>
    <x v="48"/>
    <s v="JE1104"/>
    <m/>
    <x v="4605"/>
    <n v="34.619999999999997"/>
    <m/>
    <s v="HPRP2 - Homeless Prevention Rapid Rehousing"/>
    <x v="8"/>
    <s v="Admin Office"/>
    <s v="Manvir Gill"/>
  </r>
  <r>
    <s v="5000 - Salaries &amp; Wages"/>
    <s v="Journal"/>
    <x v="48"/>
    <s v="JE1104"/>
    <m/>
    <x v="4419"/>
    <n v="105.77"/>
    <m/>
    <s v="CCFP - Child Care Food Program"/>
    <x v="24"/>
    <s v="Admin Office"/>
    <s v="Francine Taylor"/>
  </r>
  <r>
    <s v="5000 - Salaries &amp; Wages"/>
    <s v="Journal"/>
    <x v="48"/>
    <s v="JE1098"/>
    <m/>
    <x v="4908"/>
    <n v="30.13"/>
    <m/>
    <s v="CCFP - Child Care Food Program"/>
    <x v="24"/>
    <s v="Admin Office"/>
    <s v="Darshpreet Thind"/>
  </r>
  <r>
    <s v="5000 - Salaries &amp; Wages"/>
    <s v="Journal"/>
    <x v="48"/>
    <s v="JE1110"/>
    <m/>
    <x v="4534"/>
    <n v="216.36"/>
    <m/>
    <s v="Mt Holly Schools"/>
    <x v="15"/>
    <s v="- No Location -"/>
    <s v="LOIS BOND"/>
  </r>
  <r>
    <s v="5000 - Salaries &amp; Wages"/>
    <s v="Journal"/>
    <x v="48"/>
    <s v="JE1104"/>
    <m/>
    <x v="5124"/>
    <n v="799.62"/>
    <m/>
    <s v="LiHeap - Low Income Home Energy Assistance Program"/>
    <x v="2"/>
    <s v="- No Location -"/>
    <s v="Rovenna Overton"/>
  </r>
  <r>
    <s v="5000 - Salaries &amp; Wages"/>
    <s v="Journal"/>
    <x v="48"/>
    <s v="JE1099"/>
    <m/>
    <x v="5125"/>
    <n v="179.96"/>
    <m/>
    <s v="LiHeap - Low Income Home Energy Assistance Program"/>
    <x v="2"/>
    <s v="- No Location -"/>
    <s v="Denise Cacalori"/>
  </r>
  <r>
    <s v="5000 - Salaries &amp; Wages"/>
    <s v="Journal"/>
    <x v="48"/>
    <s v="JE1107"/>
    <m/>
    <x v="4707"/>
    <m/>
    <n v="141.66"/>
    <s v="LiHeap - Low Income Home Energy Assistance Program"/>
    <x v="2"/>
    <s v="Admin Office"/>
    <s v="Elayne Schermerhorn"/>
  </r>
  <r>
    <s v="5000 - Salaries &amp; Wages"/>
    <s v="Journal"/>
    <x v="48"/>
    <s v="JE1108"/>
    <m/>
    <x v="4420"/>
    <n v="76.33"/>
    <m/>
    <s v="USF - Universal Service Fund"/>
    <x v="9"/>
    <s v="Admin Office"/>
    <s v="Kyle Edwards"/>
  </r>
  <r>
    <s v="5000 - Salaries &amp; Wages"/>
    <s v="Journal"/>
    <x v="48"/>
    <s v="JE1100"/>
    <m/>
    <x v="4914"/>
    <n v="20.16"/>
    <m/>
    <s v="HF - Healthy Families"/>
    <x v="4"/>
    <s v="- No Location -"/>
    <s v="Claire Garner"/>
  </r>
  <r>
    <s v="5000 - Salaries &amp; Wages"/>
    <s v="Journal"/>
    <x v="48"/>
    <s v="JE1110"/>
    <m/>
    <x v="5095"/>
    <n v="942.31"/>
    <m/>
    <s v="CCYC - Community Council of Young Children"/>
    <x v="22"/>
    <s v="- No Location -"/>
    <s v="Antoine Nelson"/>
  </r>
  <r>
    <s v="5000 - Salaries &amp; Wages"/>
    <s v="Journal"/>
    <x v="48"/>
    <s v="JE1105"/>
    <m/>
    <x v="5126"/>
    <m/>
    <n v="7.95"/>
    <s v="HF - Healthy Families"/>
    <x v="21"/>
    <s v="Admin Office"/>
    <s v="Robert Mayfield"/>
  </r>
  <r>
    <s v="5000 - Salaries &amp; Wages"/>
    <s v="Journal"/>
    <x v="48"/>
    <s v="JE1107"/>
    <m/>
    <x v="4522"/>
    <m/>
    <n v="104.68"/>
    <s v="HF - Healthy Families"/>
    <x v="21"/>
    <s v="- No Location -"/>
    <s v="Claire Garner"/>
  </r>
  <r>
    <s v="5000 - Salaries &amp; Wages"/>
    <s v="Journal"/>
    <x v="48"/>
    <s v="JE1110"/>
    <m/>
    <x v="4658"/>
    <n v="62.06"/>
    <m/>
    <s v="HF - Healthy Families"/>
    <x v="5"/>
    <s v="Admin Office"/>
    <s v="Amie Sharer"/>
  </r>
  <r>
    <s v="5000 - Salaries &amp; Wages"/>
    <s v="Journal"/>
    <x v="48"/>
    <s v="JE1099"/>
    <m/>
    <x v="5127"/>
    <n v="26.59"/>
    <m/>
    <s v="CSBG - Community Service Block Grant"/>
    <x v="0"/>
    <s v="- No Location -"/>
    <s v="Antoine Nelson"/>
  </r>
  <r>
    <s v="5000 - Salaries &amp; Wages"/>
    <s v="Journal"/>
    <x v="48"/>
    <s v="JE1108"/>
    <m/>
    <x v="5128"/>
    <n v="1034.4100000000001"/>
    <m/>
    <s v="CSBG - Community Service Block Grant"/>
    <x v="17"/>
    <s v="- No Location -"/>
    <s v="Gerlini Garrido"/>
  </r>
  <r>
    <s v="5000 - Salaries &amp; Wages"/>
    <s v="Journal"/>
    <x v="48"/>
    <s v="JE1098"/>
    <m/>
    <x v="5129"/>
    <n v="49.79"/>
    <m/>
    <s v="EHS - Early Head Start"/>
    <x v="6"/>
    <s v="- No Location -"/>
    <s v="Andrew Stellwag"/>
  </r>
  <r>
    <s v="5000 - Salaries &amp; Wages"/>
    <s v="Journal"/>
    <x v="48"/>
    <s v="JE1101"/>
    <m/>
    <x v="5130"/>
    <n v="106.68"/>
    <m/>
    <s v="EHS - Early Head Start"/>
    <x v="6"/>
    <s v="- No Location -"/>
    <s v="Michelle Weaver"/>
  </r>
  <r>
    <s v="5000 - Salaries &amp; Wages"/>
    <s v="Journal"/>
    <x v="48"/>
    <s v="JE1110"/>
    <m/>
    <x v="4438"/>
    <n v="69.23"/>
    <m/>
    <s v="Edgewater Park"/>
    <x v="29"/>
    <s v="Admin Office"/>
    <s v="Gary Mease"/>
  </r>
  <r>
    <s v="5000 - Salaries &amp; Wages"/>
    <s v="Journal"/>
    <x v="48"/>
    <s v="JE1108"/>
    <m/>
    <x v="5131"/>
    <n v="74.989999999999995"/>
    <m/>
    <s v="Edgewater Park"/>
    <x v="29"/>
    <s v="- No Location -"/>
    <s v="Bonnie Sheipe-Warthen"/>
  </r>
  <r>
    <s v="5000 - Salaries &amp; Wages"/>
    <s v="Journal"/>
    <x v="48"/>
    <s v="JE1105"/>
    <m/>
    <x v="5132"/>
    <m/>
    <n v="1347.25"/>
    <s v="CCR&amp;R - Child Care Resource &amp; Referral"/>
    <x v="31"/>
    <s v="- No Location -"/>
    <s v="Christine Morrison"/>
  </r>
  <r>
    <s v="5000 - Salaries &amp; Wages"/>
    <s v="Journal"/>
    <x v="48"/>
    <s v="JE1104"/>
    <m/>
    <x v="5133"/>
    <n v="1984.9"/>
    <m/>
    <s v="CCR&amp;R - Child Care Resource &amp; Referral"/>
    <x v="28"/>
    <s v="- No Location -"/>
    <s v="Bonita Jackson"/>
  </r>
  <r>
    <s v="5000 - Salaries &amp; Wages"/>
    <s v="Journal"/>
    <x v="48"/>
    <s v="JE1104"/>
    <m/>
    <x v="5134"/>
    <n v="1222.99"/>
    <m/>
    <s v="CCR&amp;R - Child Care Resource &amp; Referral"/>
    <x v="28"/>
    <s v="- No Location -"/>
    <s v="Heather Coleman"/>
  </r>
  <r>
    <s v="5000 - Salaries &amp; Wages"/>
    <s v="Journal"/>
    <x v="48"/>
    <s v="JE1105"/>
    <m/>
    <x v="5135"/>
    <m/>
    <n v="936.56"/>
    <s v="CCR&amp;R - Child Care Resource &amp; Referral"/>
    <x v="28"/>
    <s v="- No Location -"/>
    <s v="Wanda Fisher"/>
  </r>
  <r>
    <s v="5000 - Salaries &amp; Wages"/>
    <s v="Journal"/>
    <x v="48"/>
    <s v="JE1097"/>
    <m/>
    <x v="5136"/>
    <n v="512.09"/>
    <m/>
    <s v="CCR&amp;R - Child Care Resource &amp; Referral"/>
    <x v="28"/>
    <s v="- No Location -"/>
    <s v="Bonita Jackson"/>
  </r>
  <r>
    <s v="5000 - Salaries &amp; Wages"/>
    <s v="Journal"/>
    <x v="48"/>
    <s v="JE1104"/>
    <m/>
    <x v="5137"/>
    <n v="420"/>
    <m/>
    <s v="HS - Head Start"/>
    <x v="12"/>
    <s v="- No Location -"/>
    <s v="Tammy Joyce"/>
  </r>
  <r>
    <s v="5000 - Salaries &amp; Wages"/>
    <s v="Journal"/>
    <x v="48"/>
    <s v="JE1105"/>
    <m/>
    <x v="5138"/>
    <m/>
    <n v="858"/>
    <s v="HS - Head Start"/>
    <x v="12"/>
    <s v="- No Location -"/>
    <s v="Kameron Wood"/>
  </r>
  <r>
    <s v="5000 - Salaries &amp; Wages"/>
    <s v="Journal"/>
    <x v="48"/>
    <s v="JE1103"/>
    <m/>
    <x v="5139"/>
    <m/>
    <n v="600"/>
    <s v="HS - Head Start"/>
    <x v="12"/>
    <s v="- No Location -"/>
    <s v="Mellasiah Dixon"/>
  </r>
  <r>
    <s v="5000 - Salaries &amp; Wages"/>
    <s v="Journal"/>
    <x v="48"/>
    <s v="JE1103"/>
    <m/>
    <x v="5140"/>
    <m/>
    <n v="468.73"/>
    <s v="HS - Head Start"/>
    <x v="12"/>
    <s v="- No Location -"/>
    <s v="Donna Wilbur"/>
  </r>
  <r>
    <s v="5000 - Salaries &amp; Wages"/>
    <s v="Journal"/>
    <x v="48"/>
    <s v="JE1110"/>
    <m/>
    <x v="5058"/>
    <n v="1207.5"/>
    <m/>
    <s v="HS - Head Start"/>
    <x v="12"/>
    <s v="Admin Office"/>
    <s v="Kyle Edwards"/>
  </r>
  <r>
    <s v="5000 - Salaries &amp; Wages"/>
    <s v="Journal"/>
    <x v="48"/>
    <s v="JE1109"/>
    <m/>
    <x v="5141"/>
    <m/>
    <n v="1079.98"/>
    <s v="HS - Head Start"/>
    <x v="12"/>
    <s v="- No Location -"/>
    <s v="Bibiana Arreguin"/>
  </r>
  <r>
    <s v="5000 - Salaries &amp; Wages"/>
    <s v="Journal"/>
    <x v="48"/>
    <s v="JE1109"/>
    <m/>
    <x v="5142"/>
    <m/>
    <n v="906"/>
    <s v="HS - Head Start"/>
    <x v="12"/>
    <s v="- No Location -"/>
    <s v="Yvette Carpenter"/>
  </r>
  <r>
    <s v="5000 - Salaries &amp; Wages"/>
    <s v="Journal"/>
    <x v="48"/>
    <s v="JE1109"/>
    <m/>
    <x v="5143"/>
    <m/>
    <n v="839.52"/>
    <s v="HS - Head Start"/>
    <x v="12"/>
    <s v="- No Location -"/>
    <s v="Rita Jenkins"/>
  </r>
  <r>
    <s v="5000 - Salaries &amp; Wages"/>
    <s v="Journal"/>
    <x v="48"/>
    <s v="JE1109"/>
    <m/>
    <x v="5144"/>
    <m/>
    <n v="849"/>
    <s v="HS - Head Start"/>
    <x v="12"/>
    <s v="- No Location -"/>
    <s v="Donna Wilbur"/>
  </r>
  <r>
    <s v="5000 - Salaries &amp; Wages"/>
    <s v="Journal"/>
    <x v="48"/>
    <s v="JE1109"/>
    <m/>
    <x v="5145"/>
    <m/>
    <n v="849"/>
    <s v="HS - Head Start"/>
    <x v="12"/>
    <s v="- No Location -"/>
    <s v="Doreen Knaupp"/>
  </r>
  <r>
    <s v="5000 - Salaries &amp; Wages"/>
    <s v="Journal"/>
    <x v="48"/>
    <s v="JE1108"/>
    <m/>
    <x v="5146"/>
    <n v="843"/>
    <m/>
    <s v="HS - Head Start"/>
    <x v="12"/>
    <s v="- No Location -"/>
    <s v="Cigdem Ozdemir"/>
  </r>
  <r>
    <s v="5000 - Salaries &amp; Wages"/>
    <s v="Journal"/>
    <x v="48"/>
    <s v="JE1098"/>
    <m/>
    <x v="5147"/>
    <n v="19.93"/>
    <m/>
    <s v="HS - Head Start"/>
    <x v="12"/>
    <s v="Admin Office"/>
    <s v="Michelle Hewitt"/>
  </r>
  <r>
    <s v="5000 - Salaries &amp; Wages"/>
    <s v="Journal"/>
    <x v="48"/>
    <s v="JE1107"/>
    <m/>
    <x v="5148"/>
    <m/>
    <n v="442.26"/>
    <s v="HS - Head Start"/>
    <x v="12"/>
    <s v="- No Location -"/>
    <s v="Hafize Firat"/>
  </r>
  <r>
    <s v="5000 - Salaries &amp; Wages"/>
    <s v="Journal"/>
    <x v="48"/>
    <s v="JE1100"/>
    <m/>
    <x v="5149"/>
    <n v="9.25"/>
    <m/>
    <s v="HS - Head Start"/>
    <x v="12"/>
    <s v="- No Location -"/>
    <s v="Denise Klein"/>
  </r>
  <r>
    <s v="5000 - Salaries &amp; Wages"/>
    <s v="Journal"/>
    <x v="48"/>
    <s v="JE1101"/>
    <m/>
    <x v="4483"/>
    <n v="31.02"/>
    <m/>
    <s v="HS - Head Start"/>
    <x v="12"/>
    <s v="Admin Office"/>
    <s v="Kyle Edwards"/>
  </r>
  <r>
    <s v="5000 - Salaries &amp; Wages"/>
    <s v="Journal"/>
    <x v="48"/>
    <s v="JE1101"/>
    <m/>
    <x v="5150"/>
    <n v="6.56"/>
    <m/>
    <s v="HS - Head Start"/>
    <x v="12"/>
    <s v="- No Location -"/>
    <s v="Courtney Farina"/>
  </r>
  <r>
    <s v="5000 - Salaries &amp; Wages"/>
    <s v="Journal"/>
    <x v="48"/>
    <s v="JE1105"/>
    <m/>
    <x v="5090"/>
    <m/>
    <n v="344.34"/>
    <s v="HPRP2 - Homeless Prevention Rapid Rehousing"/>
    <x v="8"/>
    <s v="- No Location -"/>
    <s v="Rovenna Overton"/>
  </r>
  <r>
    <s v="5000 - Salaries &amp; Wages"/>
    <s v="Journal"/>
    <x v="48"/>
    <s v="JE1104"/>
    <m/>
    <x v="4454"/>
    <n v="157.08000000000001"/>
    <m/>
    <s v="CCFP - Child Care Food Program"/>
    <x v="24"/>
    <s v="Admin Office"/>
    <s v="Greta Peterson"/>
  </r>
  <r>
    <s v="5000 - Salaries &amp; Wages"/>
    <s v="Journal"/>
    <x v="48"/>
    <s v="JE1106"/>
    <m/>
    <x v="5151"/>
    <n v="916.5"/>
    <m/>
    <s v="CCFP - Child Care Food Program"/>
    <x v="24"/>
    <s v="- No Location -"/>
    <s v="Matthew Ditmar"/>
  </r>
  <r>
    <s v="5000 - Salaries &amp; Wages"/>
    <s v="Journal"/>
    <x v="48"/>
    <s v="JE1104"/>
    <m/>
    <x v="5152"/>
    <n v="1209.8800000000001"/>
    <m/>
    <s v="Mt Holly Schools"/>
    <x v="15"/>
    <s v="- No Location -"/>
    <s v="Lillian Germaine"/>
  </r>
  <r>
    <s v="5000 - Salaries &amp; Wages"/>
    <s v="Journal"/>
    <x v="48"/>
    <s v="JE1098"/>
    <m/>
    <x v="5094"/>
    <n v="1.93"/>
    <m/>
    <s v="LiHeap - Low Income Home Energy Assistance Program"/>
    <x v="2"/>
    <s v="Admin Office"/>
    <s v="Kyle Edwards"/>
  </r>
  <r>
    <s v="5000 - Salaries &amp; Wages"/>
    <s v="Journal"/>
    <x v="48"/>
    <s v="JE1099"/>
    <m/>
    <x v="4601"/>
    <n v="12.47"/>
    <m/>
    <s v="LiHeap - Low Income Home Energy Assistance Program"/>
    <x v="2"/>
    <s v="Admin Office"/>
    <s v="Janessa Rivera"/>
  </r>
  <r>
    <s v="5000 - Salaries &amp; Wages"/>
    <s v="Journal"/>
    <x v="48"/>
    <s v="JE1110"/>
    <m/>
    <x v="5058"/>
    <n v="75"/>
    <m/>
    <s v="USF - Universal Service Fund"/>
    <x v="9"/>
    <s v="Admin Office"/>
    <s v="Kyle Edwards"/>
  </r>
  <r>
    <s v="5000 - Salaries &amp; Wages"/>
    <s v="Journal"/>
    <x v="48"/>
    <s v="JE1108"/>
    <m/>
    <x v="4790"/>
    <n v="102.16"/>
    <m/>
    <s v="HF - Healthy Families"/>
    <x v="4"/>
    <s v="Admin Office"/>
    <s v="Janessa Rivera"/>
  </r>
  <r>
    <s v="5000 - Salaries &amp; Wages"/>
    <s v="Journal"/>
    <x v="48"/>
    <s v="JE1099"/>
    <m/>
    <x v="5153"/>
    <n v="9.69"/>
    <m/>
    <s v="HF - Healthy Families"/>
    <x v="4"/>
    <s v="- No Location -"/>
    <s v="Elizabeth Boehmke"/>
  </r>
  <r>
    <s v="5000 - Salaries &amp; Wages"/>
    <s v="Journal"/>
    <x v="48"/>
    <s v="JE1106"/>
    <m/>
    <x v="4432"/>
    <n v="93.95"/>
    <m/>
    <s v="CCYC - Community Council of Young Children"/>
    <x v="22"/>
    <s v="Admin Office"/>
    <s v="Kyle Edwards"/>
  </r>
  <r>
    <s v="5000 - Salaries &amp; Wages"/>
    <s v="Journal"/>
    <x v="48"/>
    <s v="JE1104"/>
    <m/>
    <x v="4477"/>
    <n v="1146.25"/>
    <m/>
    <s v="HF - Healthy Families"/>
    <x v="5"/>
    <s v="- No Location -"/>
    <s v="Claire Garner"/>
  </r>
  <r>
    <s v="5000 - Salaries &amp; Wages"/>
    <s v="Journal"/>
    <x v="48"/>
    <s v="JE1104"/>
    <m/>
    <x v="4807"/>
    <n v="582.12"/>
    <m/>
    <s v="EHS - Early Head Start"/>
    <x v="6"/>
    <s v="- No Location -"/>
    <s v="Denise Klein"/>
  </r>
  <r>
    <s v="5000 - Salaries &amp; Wages"/>
    <s v="Journal"/>
    <x v="48"/>
    <s v="JE1106"/>
    <m/>
    <x v="5154"/>
    <n v="990.5"/>
    <m/>
    <s v="EHS - Early Head Start"/>
    <x v="6"/>
    <s v="- No Location -"/>
    <s v="Elizabeth Jensen"/>
  </r>
  <r>
    <s v="5000 - Salaries &amp; Wages"/>
    <s v="Journal"/>
    <x v="48"/>
    <s v="JE1106"/>
    <m/>
    <x v="5155"/>
    <n v="1288.77"/>
    <m/>
    <s v="EHS - Early Head Start"/>
    <x v="6"/>
    <s v="- No Location -"/>
    <s v="Ayanna Martin"/>
  </r>
  <r>
    <s v="5000 - Salaries &amp; Wages"/>
    <s v="Journal"/>
    <x v="48"/>
    <s v="JE1098"/>
    <m/>
    <x v="5156"/>
    <n v="9.75"/>
    <m/>
    <s v="Edgewater Park"/>
    <x v="29"/>
    <s v="- No Location -"/>
    <s v="Jill Rickards"/>
  </r>
  <r>
    <s v="5000 - Salaries &amp; Wages"/>
    <s v="Journal"/>
    <x v="48"/>
    <s v="JE1101"/>
    <m/>
    <x v="5157"/>
    <n v="17.48"/>
    <m/>
    <s v="Edgewater Park"/>
    <x v="29"/>
    <s v="- No Location -"/>
    <s v="Patricia Goldwire"/>
  </r>
  <r>
    <s v="5000 - Salaries &amp; Wages"/>
    <s v="Journal"/>
    <x v="48"/>
    <s v="JE1104"/>
    <m/>
    <x v="5158"/>
    <n v="1136.3699999999999"/>
    <m/>
    <s v="CCR&amp;R - Child Care Resource &amp; Referral"/>
    <x v="28"/>
    <s v="- No Location -"/>
    <s v="Wanda Fisher"/>
  </r>
  <r>
    <s v="5000 - Salaries &amp; Wages"/>
    <s v="Journal"/>
    <x v="48"/>
    <s v="JE1105"/>
    <m/>
    <x v="5159"/>
    <m/>
    <n v="2112.08"/>
    <s v="CCR&amp;R - Child Care Resource &amp; Referral"/>
    <x v="28"/>
    <s v="- No Location -"/>
    <s v="Ruth Ragin"/>
  </r>
  <r>
    <s v="5000 - Salaries &amp; Wages"/>
    <s v="Journal"/>
    <x v="48"/>
    <s v="JE1110"/>
    <m/>
    <x v="5160"/>
    <n v="925.86"/>
    <m/>
    <s v="CCR&amp;R - Child Care Resource &amp; Referral"/>
    <x v="28"/>
    <s v="- No Location -"/>
    <s v="Ariel Howard"/>
  </r>
  <r>
    <s v="5000 - Salaries &amp; Wages"/>
    <s v="Journal"/>
    <x v="48"/>
    <s v="JE1110"/>
    <m/>
    <x v="5161"/>
    <n v="1138.31"/>
    <m/>
    <s v="CCR&amp;R - Child Care Resource &amp; Referral"/>
    <x v="28"/>
    <s v="- No Location -"/>
    <s v="Wanda Fisher"/>
  </r>
  <r>
    <s v="5000 - Salaries &amp; Wages"/>
    <s v="Journal"/>
    <x v="48"/>
    <s v="JE1106"/>
    <m/>
    <x v="5162"/>
    <n v="1218.43"/>
    <m/>
    <s v="CCR&amp;R - Child Care Resource &amp; Referral"/>
    <x v="28"/>
    <s v="- No Location -"/>
    <s v="Ariel Howard"/>
  </r>
  <r>
    <s v="5000 - Salaries &amp; Wages"/>
    <s v="Journal"/>
    <x v="48"/>
    <s v="JE1100"/>
    <m/>
    <x v="5163"/>
    <n v="177.34"/>
    <m/>
    <s v="CCR&amp;R - Child Care Resource &amp; Referral"/>
    <x v="28"/>
    <s v="- No Location -"/>
    <s v="Donna Conley"/>
  </r>
  <r>
    <s v="5000 - Salaries &amp; Wages"/>
    <s v="Journal"/>
    <x v="48"/>
    <s v="JE1100"/>
    <m/>
    <x v="5164"/>
    <n v="13.39"/>
    <m/>
    <s v="CCR&amp;R - Child Care Resource &amp; Referral"/>
    <x v="28"/>
    <s v="- No Location -"/>
    <s v="Wanda Fisher"/>
  </r>
  <r>
    <s v="5000 - Salaries &amp; Wages"/>
    <s v="Journal"/>
    <x v="48"/>
    <s v="JE1104"/>
    <m/>
    <x v="5165"/>
    <n v="624"/>
    <m/>
    <s v="HS - Head Start"/>
    <x v="12"/>
    <s v="- No Location -"/>
    <s v="Tara Cavanagh"/>
  </r>
  <r>
    <s v="5000 - Salaries &amp; Wages"/>
    <s v="Journal"/>
    <x v="48"/>
    <s v="JE1104"/>
    <m/>
    <x v="5166"/>
    <n v="849"/>
    <m/>
    <s v="HS - Head Start"/>
    <x v="12"/>
    <s v="- No Location -"/>
    <s v="Marwah Rabeeah"/>
  </r>
  <r>
    <s v="5000 - Salaries &amp; Wages"/>
    <s v="Journal"/>
    <x v="48"/>
    <s v="JE1105"/>
    <m/>
    <x v="5167"/>
    <m/>
    <n v="1358.5"/>
    <s v="HS - Head Start"/>
    <x v="12"/>
    <s v="- No Location -"/>
    <s v="Anna Barry"/>
  </r>
  <r>
    <s v="5000 - Salaries &amp; Wages"/>
    <s v="Journal"/>
    <x v="48"/>
    <s v="JE1105"/>
    <m/>
    <x v="5168"/>
    <m/>
    <n v="831"/>
    <s v="HS - Head Start"/>
    <x v="12"/>
    <s v="- No Location -"/>
    <s v="Regina McCall"/>
  </r>
  <r>
    <s v="5000 - Salaries &amp; Wages"/>
    <s v="Journal"/>
    <x v="48"/>
    <s v="JE1103"/>
    <m/>
    <x v="5169"/>
    <m/>
    <n v="876"/>
    <s v="HS - Head Start"/>
    <x v="12"/>
    <s v="- No Location -"/>
    <s v="Kameron Wood"/>
  </r>
  <r>
    <s v="5000 - Salaries &amp; Wages"/>
    <s v="Journal"/>
    <x v="48"/>
    <s v="JE1103"/>
    <m/>
    <x v="5170"/>
    <m/>
    <n v="840"/>
    <s v="HS - Head Start"/>
    <x v="12"/>
    <s v="- No Location -"/>
    <s v="Saliha Yanik"/>
  </r>
  <r>
    <s v="5000 - Salaries &amp; Wages"/>
    <s v="Journal"/>
    <x v="48"/>
    <s v="JE1103"/>
    <m/>
    <x v="5171"/>
    <m/>
    <n v="1715.13"/>
    <s v="HS - Head Start"/>
    <x v="12"/>
    <s v="- No Location -"/>
    <s v="Patricia Goldwire"/>
  </r>
  <r>
    <s v="5000 - Salaries &amp; Wages"/>
    <s v="Journal"/>
    <x v="48"/>
    <s v="JE1110"/>
    <m/>
    <x v="5172"/>
    <n v="882"/>
    <m/>
    <s v="HS - Head Start"/>
    <x v="12"/>
    <s v="- No Location -"/>
    <s v="Kameron Wood"/>
  </r>
  <r>
    <s v="5000 - Salaries &amp; Wages"/>
    <s v="Journal"/>
    <x v="48"/>
    <s v="JE1109"/>
    <m/>
    <x v="5173"/>
    <m/>
    <n v="882"/>
    <s v="HS - Head Start"/>
    <x v="12"/>
    <s v="- No Location -"/>
    <s v="Kameron Wood"/>
  </r>
  <r>
    <s v="5000 - Salaries &amp; Wages"/>
    <s v="Journal"/>
    <x v="48"/>
    <s v="JE1108"/>
    <m/>
    <x v="5174"/>
    <n v="1159.52"/>
    <m/>
    <s v="HS - Head Start"/>
    <x v="12"/>
    <s v="- No Location -"/>
    <s v="Michelle Horan"/>
  </r>
  <r>
    <s v="5000 - Salaries &amp; Wages"/>
    <s v="Journal"/>
    <x v="48"/>
    <s v="JE1106"/>
    <m/>
    <x v="5175"/>
    <n v="795"/>
    <m/>
    <s v="HS - Head Start"/>
    <x v="12"/>
    <s v="- No Location -"/>
    <s v="Danyel Saxton"/>
  </r>
  <r>
    <s v="5000 - Salaries &amp; Wages"/>
    <s v="Journal"/>
    <x v="48"/>
    <s v="JE1107"/>
    <m/>
    <x v="4516"/>
    <m/>
    <n v="2160.33"/>
    <s v="HS - Head Start"/>
    <x v="12"/>
    <s v="- No Location -"/>
    <s v="Bonnie Sheipe-Warthen"/>
  </r>
  <r>
    <s v="5000 - Salaries &amp; Wages"/>
    <s v="Journal"/>
    <x v="48"/>
    <s v="JE1107"/>
    <m/>
    <x v="5176"/>
    <m/>
    <n v="1050"/>
    <s v="HS - Head Start"/>
    <x v="12"/>
    <s v="- No Location -"/>
    <s v="Corinna Harris"/>
  </r>
  <r>
    <s v="5000 - Salaries &amp; Wages"/>
    <s v="Journal"/>
    <x v="48"/>
    <s v="JE1100"/>
    <m/>
    <x v="5177"/>
    <n v="328.67"/>
    <m/>
    <s v="HS - Head Start"/>
    <x v="12"/>
    <s v="- No Location -"/>
    <s v="Miriam Claudio"/>
  </r>
  <r>
    <s v="5000 - Salaries &amp; Wages"/>
    <s v="Journal"/>
    <x v="48"/>
    <s v="JE1105"/>
    <m/>
    <x v="4880"/>
    <m/>
    <n v="217.95"/>
    <s v="CCR&amp;R - Child Care Resource &amp; Referral"/>
    <x v="18"/>
    <s v="Admin Office"/>
    <s v="Janessa Rivera"/>
  </r>
  <r>
    <s v="5000 - Salaries &amp; Wages"/>
    <s v="Journal"/>
    <x v="48"/>
    <s v="JE1103"/>
    <m/>
    <x v="5178"/>
    <m/>
    <n v="294.58999999999997"/>
    <s v="CCR&amp;R - Child Care Resource &amp; Referral"/>
    <x v="18"/>
    <s v="Admin Office"/>
    <s v="Greta Peterson"/>
  </r>
  <r>
    <s v="5000 - Salaries &amp; Wages"/>
    <s v="Journal"/>
    <x v="48"/>
    <s v="JE1103"/>
    <m/>
    <x v="4711"/>
    <m/>
    <n v="906.65"/>
    <s v="CCR&amp;R - Child Care Resource &amp; Referral"/>
    <x v="18"/>
    <s v="Admin Office"/>
    <s v="Elayne Schermerhorn"/>
  </r>
  <r>
    <s v="5000 - Salaries &amp; Wages"/>
    <s v="Journal"/>
    <x v="48"/>
    <s v="JE1097"/>
    <m/>
    <x v="4749"/>
    <n v="19.57"/>
    <m/>
    <s v="CCR&amp;R - Child Care Resource &amp; Referral"/>
    <x v="18"/>
    <s v="Admin Office"/>
    <s v="Greta Peterson"/>
  </r>
  <r>
    <s v="5000 - Salaries &amp; Wages"/>
    <s v="Journal"/>
    <x v="48"/>
    <s v="JE1097"/>
    <m/>
    <x v="4845"/>
    <n v="24.54"/>
    <m/>
    <s v="CCR&amp;R - Child Care Resource &amp; Referral"/>
    <x v="18"/>
    <s v="Admin Office"/>
    <s v="Francine Taylor"/>
  </r>
  <r>
    <s v="5000 - Salaries &amp; Wages"/>
    <s v="Journal"/>
    <x v="48"/>
    <s v="JE1110"/>
    <m/>
    <x v="5179"/>
    <n v="354.96"/>
    <m/>
    <s v="HPRP2 - Homeless Prevention Rapid Rehousing"/>
    <x v="8"/>
    <s v="- No Location -"/>
    <s v="Rovenna Overton"/>
  </r>
  <r>
    <s v="5000 - Salaries &amp; Wages"/>
    <s v="Journal"/>
    <x v="48"/>
    <s v="JE1109"/>
    <m/>
    <x v="5180"/>
    <m/>
    <n v="1147.24"/>
    <s v="HPRP2 - Homeless Prevention Rapid Rehousing"/>
    <x v="8"/>
    <s v="- No Location -"/>
    <s v="Melonie Vazquez"/>
  </r>
  <r>
    <s v="5000 - Salaries &amp; Wages"/>
    <s v="Journal"/>
    <x v="48"/>
    <s v="JE1109"/>
    <m/>
    <x v="5181"/>
    <m/>
    <n v="33.07"/>
    <s v="HPRP2 - Homeless Prevention Rapid Rehousing"/>
    <x v="8"/>
    <s v="Admin Office"/>
    <s v="Manvir Gill"/>
  </r>
  <r>
    <s v="5000 - Salaries &amp; Wages"/>
    <s v="Journal"/>
    <x v="48"/>
    <s v="JE1108"/>
    <m/>
    <x v="4392"/>
    <n v="361.24"/>
    <m/>
    <s v="HPRP2 - Homeless Prevention Rapid Rehousing"/>
    <x v="8"/>
    <s v="- No Location -"/>
    <s v="Rovenna Overton"/>
  </r>
  <r>
    <s v="5000 - Salaries &amp; Wages"/>
    <s v="Journal"/>
    <x v="48"/>
    <s v="JE1101"/>
    <m/>
    <x v="5087"/>
    <n v="30.13"/>
    <m/>
    <s v="CCFP - Child Care Food Program"/>
    <x v="24"/>
    <s v="Admin Office"/>
    <s v="Darshpreet Thind"/>
  </r>
  <r>
    <s v="5000 - Salaries &amp; Wages"/>
    <s v="Journal"/>
    <x v="48"/>
    <s v="JE1104"/>
    <m/>
    <x v="4454"/>
    <n v="78.540000000000006"/>
    <m/>
    <s v="USF - Universal Service Fund"/>
    <x v="9"/>
    <s v="Admin Office"/>
    <s v="Greta Peterson"/>
  </r>
  <r>
    <s v="5000 - Salaries &amp; Wages"/>
    <s v="Journal"/>
    <x v="48"/>
    <s v="JE1101"/>
    <m/>
    <x v="4748"/>
    <n v="4.8899999999999997"/>
    <m/>
    <s v="USF - Universal Service Fund"/>
    <x v="9"/>
    <s v="Admin Office"/>
    <s v="Greta Peterson"/>
  </r>
  <r>
    <s v="5000 - Salaries &amp; Wages"/>
    <s v="Journal"/>
    <x v="48"/>
    <s v="JE1098"/>
    <m/>
    <x v="5182"/>
    <n v="9.69"/>
    <m/>
    <s v="HF - Healthy Families"/>
    <x v="4"/>
    <s v="- No Location -"/>
    <s v="Elizabeth Boehmke"/>
  </r>
  <r>
    <s v="5000 - Salaries &amp; Wages"/>
    <s v="Journal"/>
    <x v="48"/>
    <s v="JE1107"/>
    <m/>
    <x v="5029"/>
    <m/>
    <n v="916.76"/>
    <s v="CCYC - Community Council of Young Children"/>
    <x v="22"/>
    <s v="- No Location -"/>
    <s v="Antoine Nelson"/>
  </r>
  <r>
    <s v="5000 - Salaries &amp; Wages"/>
    <s v="Journal"/>
    <x v="48"/>
    <s v="JE1104"/>
    <m/>
    <x v="4517"/>
    <n v="2091.83"/>
    <m/>
    <s v="CSBG - Community Service Block Grant"/>
    <x v="0"/>
    <s v="Admin Office"/>
    <s v="Ruben Johnson"/>
  </r>
  <r>
    <s v="5000 - Salaries &amp; Wages"/>
    <s v="Journal"/>
    <x v="48"/>
    <s v="JE1108"/>
    <m/>
    <x v="4675"/>
    <n v="103.65"/>
    <m/>
    <s v="CSBG - Community Service Block Grant"/>
    <x v="0"/>
    <s v="Admin Office"/>
    <s v="Francine Taylor"/>
  </r>
  <r>
    <s v="5000 - Salaries &amp; Wages"/>
    <s v="Journal"/>
    <x v="48"/>
    <s v="JE1103"/>
    <m/>
    <x v="5183"/>
    <m/>
    <n v="257.44"/>
    <s v="CSBG - Community Service Block Grant"/>
    <x v="17"/>
    <s v="- No Location -"/>
    <s v="Melonie Vazquez"/>
  </r>
  <r>
    <s v="5000 - Salaries &amp; Wages"/>
    <s v="Journal"/>
    <x v="48"/>
    <s v="JE1105"/>
    <m/>
    <x v="5184"/>
    <m/>
    <n v="1083"/>
    <s v="EHS - Early Head Start"/>
    <x v="6"/>
    <s v="- No Location -"/>
    <s v="Jane Murphy"/>
  </r>
  <r>
    <s v="5000 - Salaries &amp; Wages"/>
    <s v="Journal"/>
    <x v="48"/>
    <s v="JE1108"/>
    <m/>
    <x v="4471"/>
    <n v="343.36"/>
    <m/>
    <s v="EHS - Early Head Start"/>
    <x v="6"/>
    <s v="Admin Office"/>
    <s v="Ruben Johnson"/>
  </r>
  <r>
    <s v="5000 - Salaries &amp; Wages"/>
    <s v="Journal"/>
    <x v="48"/>
    <s v="JE1107"/>
    <m/>
    <x v="5185"/>
    <m/>
    <n v="1157.77"/>
    <s v="Edgewater Park"/>
    <x v="29"/>
    <s v="- No Location -"/>
    <s v="Megan Rodrigues"/>
  </r>
  <r>
    <s v="5000 - Salaries &amp; Wages"/>
    <s v="Journal"/>
    <x v="48"/>
    <s v="JE1107"/>
    <m/>
    <x v="4704"/>
    <m/>
    <n v="275.58"/>
    <s v="Edgewater Park"/>
    <x v="29"/>
    <s v="- No Location -"/>
    <s v="Patricia Goldwire"/>
  </r>
  <r>
    <s v="5000 - Salaries &amp; Wages"/>
    <s v="Journal"/>
    <x v="48"/>
    <s v="JE1101"/>
    <m/>
    <x v="5186"/>
    <n v="25.38"/>
    <m/>
    <s v="CCR&amp;R - Child Care Resource &amp; Referral"/>
    <x v="28"/>
    <s v="- No Location -"/>
    <s v="Victoria Reger"/>
  </r>
  <r>
    <s v="5000 - Salaries &amp; Wages"/>
    <s v="Journal"/>
    <x v="48"/>
    <s v="JE1104"/>
    <m/>
    <x v="5187"/>
    <n v="843"/>
    <m/>
    <s v="HS - Head Start"/>
    <x v="12"/>
    <s v="- No Location -"/>
    <s v="Erica Rice"/>
  </r>
  <r>
    <s v="5000 - Salaries &amp; Wages"/>
    <s v="Journal"/>
    <x v="48"/>
    <s v="JE1104"/>
    <m/>
    <x v="5188"/>
    <n v="840"/>
    <m/>
    <s v="HS - Head Start"/>
    <x v="12"/>
    <s v="- No Location -"/>
    <s v="Rita Jenkins"/>
  </r>
  <r>
    <s v="5000 - Salaries &amp; Wages"/>
    <s v="Journal"/>
    <x v="48"/>
    <s v="JE1105"/>
    <m/>
    <x v="5189"/>
    <m/>
    <n v="917.83"/>
    <s v="HS - Head Start"/>
    <x v="12"/>
    <s v="- No Location -"/>
    <s v="Danielle Jakubowski"/>
  </r>
  <r>
    <s v="5000 - Salaries &amp; Wages"/>
    <s v="Journal"/>
    <x v="48"/>
    <s v="JE1105"/>
    <m/>
    <x v="5190"/>
    <m/>
    <n v="882"/>
    <s v="HS - Head Start"/>
    <x v="12"/>
    <s v="- No Location -"/>
    <s v="Yvette Carpenter"/>
  </r>
  <r>
    <s v="5000 - Salaries &amp; Wages"/>
    <s v="Journal"/>
    <x v="48"/>
    <s v="JE1105"/>
    <m/>
    <x v="4484"/>
    <m/>
    <n v="1555.35"/>
    <s v="HS - Head Start"/>
    <x v="12"/>
    <s v="Admin Office"/>
    <s v="Manvir Gill"/>
  </r>
  <r>
    <s v="5000 - Salaries &amp; Wages"/>
    <s v="Journal"/>
    <x v="48"/>
    <s v="JE1105"/>
    <m/>
    <x v="5191"/>
    <m/>
    <n v="786"/>
    <s v="HS - Head Start"/>
    <x v="12"/>
    <s v="- No Location -"/>
    <s v="Kayla Brito"/>
  </r>
  <r>
    <s v="5000 - Salaries &amp; Wages"/>
    <s v="Journal"/>
    <x v="48"/>
    <s v="JE1110"/>
    <m/>
    <x v="5192"/>
    <n v="665"/>
    <m/>
    <s v="HS - Head Start"/>
    <x v="12"/>
    <s v="- No Location -"/>
    <s v="Eva Townes"/>
  </r>
  <r>
    <s v="5000 - Salaries &amp; Wages"/>
    <s v="Journal"/>
    <x v="48"/>
    <s v="JE1110"/>
    <m/>
    <x v="5193"/>
    <n v="876"/>
    <m/>
    <s v="HS - Head Start"/>
    <x v="12"/>
    <s v="- No Location -"/>
    <s v="Rita Jenkins"/>
  </r>
  <r>
    <s v="5000 - Salaries &amp; Wages"/>
    <s v="Journal"/>
    <x v="48"/>
    <s v="JE1109"/>
    <m/>
    <x v="5194"/>
    <m/>
    <n v="298.45"/>
    <s v="HS - Head Start"/>
    <x v="12"/>
    <s v="- No Location -"/>
    <s v="Bonnie Sheipe-Warthen"/>
  </r>
  <r>
    <s v="5000 - Salaries &amp; Wages"/>
    <s v="Journal"/>
    <x v="48"/>
    <s v="JE1109"/>
    <m/>
    <x v="5195"/>
    <m/>
    <n v="1431.08"/>
    <s v="HS - Head Start"/>
    <x v="12"/>
    <s v="- No Location -"/>
    <s v="Tina Berry"/>
  </r>
  <r>
    <s v="5000 - Salaries &amp; Wages"/>
    <s v="Journal"/>
    <x v="48"/>
    <s v="JE1109"/>
    <m/>
    <x v="5196"/>
    <m/>
    <n v="1353.75"/>
    <s v="HS - Head Start"/>
    <x v="12"/>
    <s v="- No Location -"/>
    <s v="Sumeyra Ceylan"/>
  </r>
  <r>
    <s v="5000 - Salaries &amp; Wages"/>
    <s v="Journal"/>
    <x v="48"/>
    <s v="JE1109"/>
    <m/>
    <x v="5197"/>
    <m/>
    <n v="2686.14"/>
    <s v="HS - Head Start"/>
    <x v="12"/>
    <s v="- No Location -"/>
    <s v="LOIS BOND"/>
  </r>
  <r>
    <s v="5000 - Salaries &amp; Wages"/>
    <s v="Journal"/>
    <x v="48"/>
    <s v="JE1108"/>
    <m/>
    <x v="5198"/>
    <n v="882"/>
    <m/>
    <s v="HS - Head Start"/>
    <x v="12"/>
    <s v="- No Location -"/>
    <s v="Rosita Pruden"/>
  </r>
  <r>
    <s v="5000 - Salaries &amp; Wages"/>
    <s v="Journal"/>
    <x v="48"/>
    <s v="JE1108"/>
    <m/>
    <x v="5199"/>
    <n v="1038.45"/>
    <m/>
    <s v="HS - Head Start"/>
    <x v="12"/>
    <s v="Admin Office"/>
    <s v="Gary Mease"/>
  </r>
  <r>
    <s v="5000 - Salaries &amp; Wages"/>
    <s v="Journal"/>
    <x v="48"/>
    <s v="JE1106"/>
    <m/>
    <x v="5200"/>
    <n v="1358.5"/>
    <m/>
    <s v="HS - Head Start"/>
    <x v="12"/>
    <s v="- No Location -"/>
    <s v="Bouchra Benachir"/>
  </r>
  <r>
    <s v="5000 - Salaries &amp; Wages"/>
    <s v="Journal"/>
    <x v="48"/>
    <s v="JE1099"/>
    <m/>
    <x v="5201"/>
    <n v="210.2"/>
    <m/>
    <s v="HS - Head Start"/>
    <x v="12"/>
    <s v="- No Location -"/>
    <s v="Keshia Flewellen"/>
  </r>
  <r>
    <s v="5000 - Salaries &amp; Wages"/>
    <s v="Journal"/>
    <x v="48"/>
    <s v="JE1097"/>
    <m/>
    <x v="5202"/>
    <n v="120.17"/>
    <m/>
    <s v="HS - Head Start"/>
    <x v="12"/>
    <s v="- No Location -"/>
    <s v="Jennifer Nagy"/>
  </r>
  <r>
    <s v="5000 - Salaries &amp; Wages"/>
    <s v="Journal"/>
    <x v="48"/>
    <s v="JE1107"/>
    <m/>
    <x v="5203"/>
    <m/>
    <n v="1027.1199999999999"/>
    <s v="HS - Head Start"/>
    <x v="12"/>
    <s v="- No Location -"/>
    <s v="Maria Figueroa"/>
  </r>
  <r>
    <s v="5000 - Salaries &amp; Wages"/>
    <s v="Journal"/>
    <x v="48"/>
    <s v="JE1100"/>
    <m/>
    <x v="5204"/>
    <n v="12.6"/>
    <m/>
    <s v="HS - Head Start"/>
    <x v="12"/>
    <s v="- No Location -"/>
    <s v="Lynn Orangers"/>
  </r>
  <r>
    <s v="5000 - Salaries &amp; Wages"/>
    <s v="Journal"/>
    <x v="48"/>
    <s v="JE1100"/>
    <m/>
    <x v="5205"/>
    <n v="120.17"/>
    <m/>
    <s v="HS - Head Start"/>
    <x v="12"/>
    <s v="- No Location -"/>
    <s v="Jennifer Nagy"/>
  </r>
  <r>
    <s v="5000 - Salaries &amp; Wages"/>
    <s v="Journal"/>
    <x v="48"/>
    <s v="JE1097"/>
    <m/>
    <x v="4753"/>
    <n v="14.17"/>
    <m/>
    <s v="CCR&amp;R - Child Care Resource &amp; Referral"/>
    <x v="18"/>
    <s v="Admin Office"/>
    <s v="Sharon Forman"/>
  </r>
  <r>
    <s v="5000 - Salaries &amp; Wages"/>
    <s v="Journal"/>
    <x v="48"/>
    <s v="JE1097"/>
    <m/>
    <x v="4744"/>
    <n v="34.11"/>
    <m/>
    <s v="CCR&amp;R - Child Care Resource &amp; Referral"/>
    <x v="18"/>
    <s v="Admin Office"/>
    <s v="Gary Mease"/>
  </r>
  <r>
    <s v="5000 - Salaries &amp; Wages"/>
    <s v="Journal"/>
    <x v="48"/>
    <s v="JE1108"/>
    <m/>
    <x v="5206"/>
    <n v="926.25"/>
    <m/>
    <s v="CCFP - Child Care Food Program"/>
    <x v="24"/>
    <s v="- No Location -"/>
    <s v="Ivanette Peterson"/>
  </r>
  <r>
    <s v="5000 - Salaries &amp; Wages"/>
    <s v="Journal"/>
    <x v="48"/>
    <s v="JE1108"/>
    <m/>
    <x v="5207"/>
    <n v="573"/>
    <m/>
    <s v="CCFP - Child Care Food Program"/>
    <x v="24"/>
    <s v="- No Location -"/>
    <s v="Ranada Dumas"/>
  </r>
  <r>
    <s v="5000 - Salaries &amp; Wages"/>
    <s v="Journal"/>
    <x v="48"/>
    <s v="JE1110"/>
    <m/>
    <x v="4465"/>
    <n v="144.22999999999999"/>
    <m/>
    <s v="LiHeap - Low Income Home Energy Assistance Program"/>
    <x v="2"/>
    <s v="Admin Office"/>
    <s v="Elayne Schermerhorn"/>
  </r>
  <r>
    <s v="5000 - Salaries &amp; Wages"/>
    <s v="Journal"/>
    <x v="48"/>
    <s v="JE1110"/>
    <m/>
    <x v="5179"/>
    <n v="799.62"/>
    <m/>
    <s v="LiHeap - Low Income Home Energy Assistance Program"/>
    <x v="2"/>
    <s v="- No Location -"/>
    <s v="Rovenna Overton"/>
  </r>
  <r>
    <s v="5000 - Salaries &amp; Wages"/>
    <s v="Journal"/>
    <x v="48"/>
    <s v="JE1109"/>
    <m/>
    <x v="5208"/>
    <m/>
    <n v="764.35"/>
    <s v="LiHeap - Low Income Home Energy Assistance Program"/>
    <x v="2"/>
    <s v="- No Location -"/>
    <s v="Kayla Black"/>
  </r>
  <r>
    <s v="5000 - Salaries &amp; Wages"/>
    <s v="Journal"/>
    <x v="48"/>
    <s v="JE1107"/>
    <m/>
    <x v="5209"/>
    <m/>
    <n v="313.54000000000002"/>
    <s v="USF - Universal Service Fund"/>
    <x v="9"/>
    <s v="- No Location -"/>
    <s v="Donna Hajzer"/>
  </r>
  <r>
    <s v="5000 - Salaries &amp; Wages"/>
    <s v="Journal"/>
    <x v="48"/>
    <s v="JE1108"/>
    <m/>
    <x v="5210"/>
    <n v="1484.86"/>
    <m/>
    <s v="HF - Healthy Families"/>
    <x v="4"/>
    <s v="- No Location -"/>
    <s v="Elizabeth Boehmke"/>
  </r>
  <r>
    <s v="5000 - Salaries &amp; Wages"/>
    <s v="Journal"/>
    <x v="48"/>
    <s v="JE1108"/>
    <m/>
    <x v="5211"/>
    <n v="1484.65"/>
    <m/>
    <s v="HF - Healthy Families"/>
    <x v="4"/>
    <s v="- No Location -"/>
    <s v="Marissa Stellwag"/>
  </r>
  <r>
    <s v="5000 - Salaries &amp; Wages"/>
    <s v="Journal"/>
    <x v="48"/>
    <s v="JE1107"/>
    <m/>
    <x v="5212"/>
    <m/>
    <n v="1475.17"/>
    <s v="HF - Healthy Families"/>
    <x v="4"/>
    <s v="- No Location -"/>
    <s v="Elizabeth Boehmke"/>
  </r>
  <r>
    <s v="5000 - Salaries &amp; Wages"/>
    <s v="Journal"/>
    <x v="48"/>
    <s v="JE1100"/>
    <m/>
    <x v="4708"/>
    <n v="3.02"/>
    <m/>
    <s v="CCYC - Community Council of Young Children"/>
    <x v="22"/>
    <s v="Admin Office"/>
    <s v="Gary Mease"/>
  </r>
  <r>
    <s v="5000 - Salaries &amp; Wages"/>
    <s v="Journal"/>
    <x v="48"/>
    <s v="JE1100"/>
    <m/>
    <x v="4914"/>
    <n v="2.65"/>
    <m/>
    <s v="HF - Healthy Families"/>
    <x v="21"/>
    <s v="- No Location -"/>
    <s v="Claire Garner"/>
  </r>
  <r>
    <s v="5000 - Salaries &amp; Wages"/>
    <s v="Journal"/>
    <x v="48"/>
    <s v="JE1103"/>
    <m/>
    <x v="4874"/>
    <m/>
    <n v="54.87"/>
    <s v="HF - Healthy Families"/>
    <x v="5"/>
    <s v="Admin Office"/>
    <s v="Amie Sharer"/>
  </r>
  <r>
    <s v="5000 - Salaries &amp; Wages"/>
    <s v="Journal"/>
    <x v="48"/>
    <s v="JE1109"/>
    <m/>
    <x v="5213"/>
    <m/>
    <n v="176.08"/>
    <s v="HF - Healthy Families"/>
    <x v="5"/>
    <s v="- No Location -"/>
    <s v="Sheila Hughes"/>
  </r>
  <r>
    <s v="5000 - Salaries &amp; Wages"/>
    <s v="Journal"/>
    <x v="48"/>
    <s v="JE1105"/>
    <m/>
    <x v="4429"/>
    <m/>
    <n v="370.15"/>
    <s v="CSBG - Community Service Block Grant"/>
    <x v="0"/>
    <s v="- No Location -"/>
    <s v="Sheila Hughes"/>
  </r>
  <r>
    <s v="5000 - Salaries &amp; Wages"/>
    <s v="Journal"/>
    <x v="48"/>
    <s v="JE1101"/>
    <m/>
    <x v="4748"/>
    <n v="11.74"/>
    <m/>
    <s v="CSBG - Community Service Block Grant"/>
    <x v="0"/>
    <s v="Admin Office"/>
    <s v="Greta Peterson"/>
  </r>
  <r>
    <s v="5000 - Salaries &amp; Wages"/>
    <s v="Journal"/>
    <x v="48"/>
    <s v="JE1106"/>
    <m/>
    <x v="4671"/>
    <n v="364.8"/>
    <m/>
    <s v="CSBG - Community Service Block Grant"/>
    <x v="17"/>
    <s v="Admin Office"/>
    <s v="Ruben Johnson"/>
  </r>
  <r>
    <s v="5000 - Salaries &amp; Wages"/>
    <s v="Journal"/>
    <x v="48"/>
    <s v="JE1104"/>
    <m/>
    <x v="5214"/>
    <n v="840"/>
    <m/>
    <s v="EHS - Early Head Start"/>
    <x v="6"/>
    <s v="- No Location -"/>
    <s v="Amylir Torres"/>
  </r>
  <r>
    <s v="5000 - Salaries &amp; Wages"/>
    <s v="Journal"/>
    <x v="48"/>
    <s v="JE1105"/>
    <m/>
    <x v="5215"/>
    <m/>
    <n v="873.41"/>
    <s v="EHS - Early Head Start"/>
    <x v="6"/>
    <s v="- No Location -"/>
    <s v="Nina Holmes"/>
  </r>
  <r>
    <s v="5000 - Salaries &amp; Wages"/>
    <s v="Journal"/>
    <x v="48"/>
    <s v="JE1103"/>
    <m/>
    <x v="5216"/>
    <m/>
    <n v="1131.42"/>
    <s v="EHS - Early Head Start"/>
    <x v="6"/>
    <s v="- No Location -"/>
    <s v="Toxi Miller"/>
  </r>
  <r>
    <s v="5000 - Salaries &amp; Wages"/>
    <s v="Journal"/>
    <x v="48"/>
    <s v="JE1108"/>
    <m/>
    <x v="5217"/>
    <n v="858"/>
    <m/>
    <s v="EHS - Early Head Start"/>
    <x v="6"/>
    <s v="- No Location -"/>
    <s v="Heather Toppin"/>
  </r>
  <r>
    <s v="5000 - Salaries &amp; Wages"/>
    <s v="Journal"/>
    <x v="48"/>
    <s v="JE1099"/>
    <m/>
    <x v="5218"/>
    <n v="154.38999999999999"/>
    <m/>
    <s v="CCR&amp;R - Child Care Resource &amp; Referral"/>
    <x v="27"/>
    <s v="- No Location -"/>
    <s v="Stacy D Cooper-Gindraw"/>
  </r>
  <r>
    <s v="5000 - Salaries &amp; Wages"/>
    <s v="Journal"/>
    <x v="48"/>
    <s v="JE1110"/>
    <m/>
    <x v="5219"/>
    <n v="973.77"/>
    <m/>
    <s v="CCR&amp;R - Child Care Resource &amp; Referral"/>
    <x v="28"/>
    <s v="- No Location -"/>
    <s v="Victoria Reger"/>
  </r>
  <r>
    <s v="5000 - Salaries &amp; Wages"/>
    <s v="Journal"/>
    <x v="48"/>
    <s v="JE1109"/>
    <m/>
    <x v="5220"/>
    <m/>
    <n v="843.06"/>
    <s v="CCR&amp;R - Child Care Resource &amp; Referral"/>
    <x v="28"/>
    <s v="- No Location -"/>
    <s v="Donna Conley"/>
  </r>
  <r>
    <s v="5000 - Salaries &amp; Wages"/>
    <s v="Journal"/>
    <x v="48"/>
    <s v="JE1106"/>
    <m/>
    <x v="5221"/>
    <n v="913.9"/>
    <m/>
    <s v="CCR&amp;R - Child Care Resource &amp; Referral"/>
    <x v="28"/>
    <s v="- No Location -"/>
    <s v="Margo Johnson"/>
  </r>
  <r>
    <s v="5000 - Salaries &amp; Wages"/>
    <s v="Journal"/>
    <x v="48"/>
    <s v="JE1099"/>
    <m/>
    <x v="5222"/>
    <n v="531.59"/>
    <m/>
    <s v="CCR&amp;R - Child Care Resource &amp; Referral"/>
    <x v="28"/>
    <s v="- No Location -"/>
    <s v="Bonita Jackson"/>
  </r>
  <r>
    <s v="5000 - Salaries &amp; Wages"/>
    <s v="Journal"/>
    <x v="48"/>
    <s v="JE1107"/>
    <m/>
    <x v="5223"/>
    <m/>
    <n v="1251.92"/>
    <s v="CCR&amp;R - Child Care Resource &amp; Referral"/>
    <x v="28"/>
    <s v="- No Location -"/>
    <s v="Janelle Yvette Sample"/>
  </r>
  <r>
    <s v="5000 - Salaries &amp; Wages"/>
    <s v="Journal"/>
    <x v="48"/>
    <s v="JE1104"/>
    <m/>
    <x v="5224"/>
    <n v="600"/>
    <m/>
    <s v="HS - Head Start"/>
    <x v="12"/>
    <s v="- No Location -"/>
    <s v="Samaka Empson"/>
  </r>
  <r>
    <s v="5000 - Salaries &amp; Wages"/>
    <s v="Journal"/>
    <x v="48"/>
    <s v="JE1105"/>
    <m/>
    <x v="5225"/>
    <m/>
    <n v="1246.71"/>
    <s v="HS - Head Start"/>
    <x v="12"/>
    <s v="- No Location -"/>
    <s v="Verdina Pryor"/>
  </r>
  <r>
    <s v="5000 - Salaries &amp; Wages"/>
    <s v="Journal"/>
    <x v="48"/>
    <s v="JE1105"/>
    <m/>
    <x v="5226"/>
    <m/>
    <n v="870"/>
    <s v="HS - Head Start"/>
    <x v="12"/>
    <s v="- No Location -"/>
    <s v="Tara Cavanagh"/>
  </r>
  <r>
    <s v="5000 - Salaries &amp; Wages"/>
    <s v="Journal"/>
    <x v="48"/>
    <s v="JE1103"/>
    <m/>
    <x v="5227"/>
    <m/>
    <n v="990.5"/>
    <s v="HS - Head Start"/>
    <x v="12"/>
    <s v="- No Location -"/>
    <s v="Melinda Bowman-Williams"/>
  </r>
  <r>
    <s v="5000 - Salaries &amp; Wages"/>
    <s v="Journal"/>
    <x v="48"/>
    <s v="JE1103"/>
    <m/>
    <x v="5228"/>
    <m/>
    <n v="756"/>
    <s v="HS - Head Start"/>
    <x v="12"/>
    <s v="- No Location -"/>
    <s v="Cigdem Ozdemir"/>
  </r>
  <r>
    <s v="5000 - Salaries &amp; Wages"/>
    <s v="Journal"/>
    <x v="48"/>
    <s v="JE1103"/>
    <m/>
    <x v="4970"/>
    <m/>
    <n v="1172.56"/>
    <s v="HS - Head Start"/>
    <x v="12"/>
    <s v="Admin Office"/>
    <s v="Kyle Edwards"/>
  </r>
  <r>
    <s v="5000 - Salaries &amp; Wages"/>
    <s v="Journal"/>
    <x v="48"/>
    <s v="JE1103"/>
    <m/>
    <x v="5229"/>
    <m/>
    <n v="479.11"/>
    <s v="HS - Head Start"/>
    <x v="12"/>
    <s v="- No Location -"/>
    <s v="Jacquelyn Gardner"/>
  </r>
  <r>
    <s v="5000 - Salaries &amp; Wages"/>
    <s v="Journal"/>
    <x v="48"/>
    <s v="JE1103"/>
    <m/>
    <x v="5230"/>
    <m/>
    <n v="813.09"/>
    <s v="HS - Head Start"/>
    <x v="12"/>
    <s v="- No Location -"/>
    <s v="William Carson"/>
  </r>
  <r>
    <s v="5000 - Salaries &amp; Wages"/>
    <s v="Journal"/>
    <x v="48"/>
    <s v="JE1110"/>
    <m/>
    <x v="5231"/>
    <n v="648"/>
    <m/>
    <s v="HS - Head Start"/>
    <x v="12"/>
    <s v="- No Location -"/>
    <s v="Syrena Moss"/>
  </r>
  <r>
    <s v="5000 - Salaries &amp; Wages"/>
    <s v="Journal"/>
    <x v="48"/>
    <s v="JE1110"/>
    <m/>
    <x v="5232"/>
    <n v="465"/>
    <m/>
    <s v="HS - Head Start"/>
    <x v="12"/>
    <s v="- No Location -"/>
    <s v="Matthew Ditmar"/>
  </r>
  <r>
    <s v="5000 - Salaries &amp; Wages"/>
    <s v="Journal"/>
    <x v="48"/>
    <s v="JE1109"/>
    <m/>
    <x v="5233"/>
    <m/>
    <n v="507"/>
    <s v="HS - Head Start"/>
    <x v="12"/>
    <s v="- No Location -"/>
    <s v="Ta'Jah Conyers"/>
  </r>
  <r>
    <s v="5000 - Salaries &amp; Wages"/>
    <s v="Journal"/>
    <x v="48"/>
    <s v="JE1109"/>
    <m/>
    <x v="5234"/>
    <m/>
    <n v="1920"/>
    <s v="HS - Head Start"/>
    <x v="12"/>
    <s v="- No Location -"/>
    <s v="Jennifer Carley-Price"/>
  </r>
  <r>
    <s v="5000 - Salaries &amp; Wages"/>
    <s v="Journal"/>
    <x v="48"/>
    <s v="JE1108"/>
    <m/>
    <x v="5235"/>
    <n v="1197"/>
    <m/>
    <s v="HS - Head Start"/>
    <x v="12"/>
    <s v="- No Location -"/>
    <s v="Larissa Prower"/>
  </r>
  <r>
    <s v="5000 - Salaries &amp; Wages"/>
    <s v="Journal"/>
    <x v="48"/>
    <s v="JE1106"/>
    <m/>
    <x v="5236"/>
    <n v="879"/>
    <m/>
    <s v="HS - Head Start"/>
    <x v="12"/>
    <s v="- No Location -"/>
    <s v="Carol Brown"/>
  </r>
  <r>
    <s v="5000 - Salaries &amp; Wages"/>
    <s v="Journal"/>
    <x v="48"/>
    <s v="JE1106"/>
    <m/>
    <x v="5237"/>
    <n v="1408.66"/>
    <m/>
    <s v="HS - Head Start"/>
    <x v="12"/>
    <s v="- No Location -"/>
    <s v="Tina Berry"/>
  </r>
  <r>
    <s v="5000 - Salaries &amp; Wages"/>
    <s v="Journal"/>
    <x v="48"/>
    <s v="JE1106"/>
    <m/>
    <x v="5238"/>
    <n v="294"/>
    <m/>
    <s v="HS - Head Start"/>
    <x v="12"/>
    <s v="- No Location -"/>
    <s v="Kelly Marquis"/>
  </r>
  <r>
    <s v="5000 - Salaries &amp; Wages"/>
    <s v="Journal"/>
    <x v="48"/>
    <s v="JE1098"/>
    <m/>
    <x v="4393"/>
    <n v="40.619999999999997"/>
    <m/>
    <s v="HS - Head Start"/>
    <x v="12"/>
    <s v="Admin Office"/>
    <s v="Francine Taylor"/>
  </r>
  <r>
    <s v="5000 - Salaries &amp; Wages"/>
    <s v="Journal"/>
    <x v="48"/>
    <s v="JE1107"/>
    <m/>
    <x v="5239"/>
    <m/>
    <n v="526.33000000000004"/>
    <s v="HS - Head Start"/>
    <x v="12"/>
    <s v="- No Location -"/>
    <s v="Miriam Claudio"/>
  </r>
  <r>
    <s v="5000 - Salaries &amp; Wages"/>
    <s v="Journal"/>
    <x v="48"/>
    <s v="JE1104"/>
    <m/>
    <x v="4566"/>
    <n v="224.42"/>
    <m/>
    <s v="CCR&amp;R - Child Care Resource &amp; Referral"/>
    <x v="18"/>
    <s v="Admin Office"/>
    <s v="Janessa Rivera"/>
  </r>
  <r>
    <s v="5000 - Salaries &amp; Wages"/>
    <s v="Journal"/>
    <x v="48"/>
    <s v="JE1106"/>
    <m/>
    <x v="5240"/>
    <n v="1019.94"/>
    <m/>
    <s v="CCR&amp;R - Child Care Resource &amp; Referral"/>
    <x v="18"/>
    <s v="Admin Office"/>
    <s v="Amie Sharer"/>
  </r>
  <r>
    <s v="5000 - Salaries &amp; Wages"/>
    <s v="Journal"/>
    <x v="48"/>
    <s v="JE1097"/>
    <m/>
    <x v="4643"/>
    <n v="32.020000000000003"/>
    <m/>
    <s v="CCR&amp;R - Child Care Resource &amp; Referral"/>
    <x v="18"/>
    <s v="Admin Office"/>
    <s v="Amie Sharer"/>
  </r>
  <r>
    <s v="5000 - Salaries &amp; Wages"/>
    <s v="Journal"/>
    <x v="48"/>
    <s v="JE1109"/>
    <m/>
    <x v="4508"/>
    <m/>
    <n v="24.87"/>
    <s v="HPRP2 - Homeless Prevention Rapid Rehousing"/>
    <x v="8"/>
    <s v="Admin Office"/>
    <s v="Amie Sharer"/>
  </r>
  <r>
    <s v="5000 - Salaries &amp; Wages"/>
    <s v="Journal"/>
    <x v="48"/>
    <s v="JE1097"/>
    <m/>
    <x v="4643"/>
    <n v="0.98"/>
    <m/>
    <s v="HPRP2 - Homeless Prevention Rapid Rehousing"/>
    <x v="8"/>
    <s v="Admin Office"/>
    <s v="Amie Sharer"/>
  </r>
  <r>
    <s v="5000 - Salaries &amp; Wages"/>
    <s v="Journal"/>
    <x v="48"/>
    <s v="JE1097"/>
    <m/>
    <x v="4785"/>
    <n v="10.62"/>
    <m/>
    <s v="HPRP2 - Homeless Prevention Rapid Rehousing"/>
    <x v="8"/>
    <s v="- No Location -"/>
    <s v="Rovenna Overton"/>
  </r>
  <r>
    <s v="5000 - Salaries &amp; Wages"/>
    <s v="Journal"/>
    <x v="48"/>
    <s v="JE1107"/>
    <m/>
    <x v="5241"/>
    <m/>
    <n v="864.48"/>
    <s v="CCFP - Child Care Food Program"/>
    <x v="24"/>
    <s v="- No Location -"/>
    <s v="Patricia Joyce"/>
  </r>
  <r>
    <s v="5000 - Salaries &amp; Wages"/>
    <s v="Journal"/>
    <x v="48"/>
    <s v="JE1098"/>
    <m/>
    <x v="5242"/>
    <n v="179.96"/>
    <m/>
    <s v="LiHeap - Low Income Home Energy Assistance Program"/>
    <x v="2"/>
    <s v="- No Location -"/>
    <s v="Denise Cacalori"/>
  </r>
  <r>
    <s v="5000 - Salaries &amp; Wages"/>
    <s v="Journal"/>
    <x v="48"/>
    <s v="JE1100"/>
    <m/>
    <x v="4677"/>
    <n v="90.92"/>
    <m/>
    <s v="LiHeap - Low Income Home Energy Assistance Program"/>
    <x v="2"/>
    <s v="- No Location -"/>
    <s v="Constance Pritchett"/>
  </r>
  <r>
    <s v="5000 - Salaries &amp; Wages"/>
    <s v="Journal"/>
    <x v="48"/>
    <s v="JE1105"/>
    <m/>
    <x v="5030"/>
    <m/>
    <n v="47.22"/>
    <s v="USF - Universal Service Fund"/>
    <x v="9"/>
    <s v="Admin Office"/>
    <s v="Elayne Schermerhorn"/>
  </r>
  <r>
    <s v="5000 - Salaries &amp; Wages"/>
    <s v="Journal"/>
    <x v="48"/>
    <s v="JE1109"/>
    <m/>
    <x v="5208"/>
    <m/>
    <n v="31.85"/>
    <s v="USF - Universal Service Fund"/>
    <x v="9"/>
    <s v="- No Location -"/>
    <s v="Kayla Black"/>
  </r>
  <r>
    <s v="5000 - Salaries &amp; Wages"/>
    <s v="Journal"/>
    <x v="48"/>
    <s v="JE1108"/>
    <m/>
    <x v="4676"/>
    <n v="314.79000000000002"/>
    <m/>
    <s v="USF - Universal Service Fund"/>
    <x v="9"/>
    <s v="- No Location -"/>
    <s v="Constance Pritchett"/>
  </r>
  <r>
    <s v="5000 - Salaries &amp; Wages"/>
    <s v="Journal"/>
    <x v="48"/>
    <s v="JE1106"/>
    <m/>
    <x v="4432"/>
    <n v="98.89"/>
    <m/>
    <s v="USF - Universal Service Fund"/>
    <x v="9"/>
    <s v="Admin Office"/>
    <s v="Kyle Edwards"/>
  </r>
  <r>
    <s v="5000 - Salaries &amp; Wages"/>
    <s v="Journal"/>
    <x v="48"/>
    <s v="JE1101"/>
    <m/>
    <x v="5243"/>
    <n v="106.35"/>
    <m/>
    <s v="USF - Universal Service Fund"/>
    <x v="9"/>
    <s v="- No Location -"/>
    <s v="Denise Cacalori"/>
  </r>
  <r>
    <s v="5000 - Salaries &amp; Wages"/>
    <s v="Journal"/>
    <x v="48"/>
    <s v="JE1099"/>
    <m/>
    <x v="5244"/>
    <n v="23.89"/>
    <m/>
    <s v="HF - Healthy Families"/>
    <x v="4"/>
    <s v="- No Location -"/>
    <s v="Claire Garner"/>
  </r>
  <r>
    <s v="5000 - Salaries &amp; Wages"/>
    <s v="Journal"/>
    <x v="48"/>
    <s v="JE1097"/>
    <m/>
    <x v="4884"/>
    <n v="2.9"/>
    <m/>
    <s v="HF - Healthy Families"/>
    <x v="4"/>
    <s v="Admin Office"/>
    <s v="Janessa Rivera"/>
  </r>
  <r>
    <s v="5000 - Salaries &amp; Wages"/>
    <s v="Journal"/>
    <x v="48"/>
    <s v="JE1099"/>
    <m/>
    <x v="4601"/>
    <n v="29.63"/>
    <m/>
    <s v="CCYC - Community Council of Young Children"/>
    <x v="22"/>
    <s v="Admin Office"/>
    <s v="Janessa Rivera"/>
  </r>
  <r>
    <s v="5000 - Salaries &amp; Wages"/>
    <s v="Journal"/>
    <x v="48"/>
    <s v="JE1104"/>
    <m/>
    <x v="5124"/>
    <n v="491.19"/>
    <m/>
    <s v="CSBG - Community Service Block Grant"/>
    <x v="0"/>
    <s v="- No Location -"/>
    <s v="Rovenna Overton"/>
  </r>
  <r>
    <s v="5000 - Salaries &amp; Wages"/>
    <s v="Journal"/>
    <x v="48"/>
    <s v="JE1101"/>
    <m/>
    <x v="5245"/>
    <n v="47.16"/>
    <m/>
    <s v="EHS - Early Head Start"/>
    <x v="6"/>
    <s v="- No Location -"/>
    <s v="ISATA BAH"/>
  </r>
  <r>
    <s v="5000 - Salaries &amp; Wages"/>
    <s v="Journal"/>
    <x v="48"/>
    <s v="JE1110"/>
    <m/>
    <x v="4816"/>
    <n v="480"/>
    <m/>
    <s v="Edgewater Park"/>
    <x v="29"/>
    <s v="- No Location -"/>
    <s v="Jennifer Carley-Price"/>
  </r>
  <r>
    <s v="5000 - Salaries &amp; Wages"/>
    <s v="Journal"/>
    <x v="48"/>
    <s v="JE1109"/>
    <m/>
    <x v="4512"/>
    <m/>
    <n v="62.75"/>
    <s v="Edgewater Park"/>
    <x v="29"/>
    <s v="Admin Office"/>
    <s v="Gary Mease"/>
  </r>
  <r>
    <s v="5000 - Salaries &amp; Wages"/>
    <s v="Journal"/>
    <x v="48"/>
    <s v="JE1104"/>
    <m/>
    <x v="5246"/>
    <n v="1050.1500000000001"/>
    <m/>
    <s v="CCR&amp;R - Child Care Resource &amp; Referral"/>
    <x v="28"/>
    <s v="- No Location -"/>
    <s v="Andrea Ferrare"/>
  </r>
  <r>
    <s v="5000 - Salaries &amp; Wages"/>
    <s v="Journal"/>
    <x v="48"/>
    <s v="JE1103"/>
    <m/>
    <x v="5247"/>
    <m/>
    <n v="1138.44"/>
    <s v="CCR&amp;R - Child Care Resource &amp; Referral"/>
    <x v="28"/>
    <s v="- No Location -"/>
    <s v="Rayna Gadsden"/>
  </r>
  <r>
    <s v="5000 - Salaries &amp; Wages"/>
    <s v="Journal"/>
    <x v="48"/>
    <s v="JE1106"/>
    <m/>
    <x v="5248"/>
    <n v="1665.41"/>
    <m/>
    <s v="CCR&amp;R - Child Care Resource &amp; Referral"/>
    <x v="28"/>
    <s v="- No Location -"/>
    <s v="Heather Coleman"/>
  </r>
  <r>
    <s v="5000 - Salaries &amp; Wages"/>
    <s v="Journal"/>
    <x v="48"/>
    <s v="JE1107"/>
    <m/>
    <x v="5249"/>
    <m/>
    <n v="933.01"/>
    <s v="CCR&amp;R - Child Care Resource &amp; Referral"/>
    <x v="28"/>
    <s v="- No Location -"/>
    <s v="Margo Johnson"/>
  </r>
  <r>
    <s v="5000 - Salaries &amp; Wages"/>
    <s v="Journal"/>
    <x v="48"/>
    <s v="JE1101"/>
    <m/>
    <x v="5250"/>
    <n v="329.63"/>
    <m/>
    <s v="CCR&amp;R - Child Care Resource &amp; Referral"/>
    <x v="28"/>
    <s v="- No Location -"/>
    <s v="Susan Ford"/>
  </r>
  <r>
    <s v="5000 - Salaries &amp; Wages"/>
    <s v="Journal"/>
    <x v="48"/>
    <s v="JE1104"/>
    <m/>
    <x v="5066"/>
    <n v="1420.7"/>
    <m/>
    <s v="HS - Head Start"/>
    <x v="12"/>
    <s v="- No Location -"/>
    <s v="Patricia Goldwire"/>
  </r>
  <r>
    <s v="5000 - Salaries &amp; Wages"/>
    <s v="Journal"/>
    <x v="48"/>
    <s v="JE1104"/>
    <m/>
    <x v="5251"/>
    <n v="600"/>
    <m/>
    <s v="HS - Head Start"/>
    <x v="12"/>
    <s v="- No Location -"/>
    <s v="Lisa Whitfield"/>
  </r>
  <r>
    <s v="5000 - Salaries &amp; Wages"/>
    <s v="Journal"/>
    <x v="48"/>
    <s v="JE1105"/>
    <m/>
    <x v="5252"/>
    <m/>
    <n v="1417.4"/>
    <s v="HS - Head Start"/>
    <x v="12"/>
    <s v="- No Location -"/>
    <s v="Tina Berry"/>
  </r>
  <r>
    <s v="5000 - Salaries &amp; Wages"/>
    <s v="Journal"/>
    <x v="48"/>
    <s v="JE1105"/>
    <m/>
    <x v="5253"/>
    <m/>
    <n v="950"/>
    <s v="HS - Head Start"/>
    <x v="12"/>
    <s v="- No Location -"/>
    <s v="Ozlem Yigit"/>
  </r>
  <r>
    <s v="5000 - Salaries &amp; Wages"/>
    <s v="Journal"/>
    <x v="48"/>
    <s v="JE1105"/>
    <m/>
    <x v="5254"/>
    <m/>
    <n v="744"/>
    <s v="HS - Head Start"/>
    <x v="12"/>
    <s v="- No Location -"/>
    <s v="Marwah Rabeeah"/>
  </r>
  <r>
    <s v="5000 - Salaries &amp; Wages"/>
    <s v="Journal"/>
    <x v="48"/>
    <s v="JE1105"/>
    <m/>
    <x v="5255"/>
    <m/>
    <n v="950"/>
    <s v="HS - Head Start"/>
    <x v="12"/>
    <s v="- No Location -"/>
    <s v="John Baker"/>
  </r>
  <r>
    <s v="5000 - Salaries &amp; Wages"/>
    <s v="Journal"/>
    <x v="48"/>
    <s v="JE1105"/>
    <m/>
    <x v="5256"/>
    <m/>
    <n v="2174.83"/>
    <s v="HS - Head Start"/>
    <x v="12"/>
    <s v="- No Location -"/>
    <s v="Jill Rickards"/>
  </r>
  <r>
    <s v="5000 - Salaries &amp; Wages"/>
    <s v="Journal"/>
    <x v="48"/>
    <s v="JE1105"/>
    <m/>
    <x v="5257"/>
    <m/>
    <n v="912"/>
    <s v="HS - Head Start"/>
    <x v="12"/>
    <s v="- No Location -"/>
    <s v="Evidelia Tyler"/>
  </r>
  <r>
    <s v="5000 - Salaries &amp; Wages"/>
    <s v="Journal"/>
    <x v="48"/>
    <s v="JE1103"/>
    <m/>
    <x v="4973"/>
    <m/>
    <n v="2769.98"/>
    <s v="HS - Head Start"/>
    <x v="12"/>
    <s v="Admin Office"/>
    <s v="Ruben Johnson"/>
  </r>
  <r>
    <s v="5000 - Salaries &amp; Wages"/>
    <s v="Journal"/>
    <x v="48"/>
    <s v="JE1110"/>
    <m/>
    <x v="5258"/>
    <n v="906"/>
    <m/>
    <s v="HS - Head Start"/>
    <x v="12"/>
    <s v="- No Location -"/>
    <s v="Yvette Carpenter"/>
  </r>
  <r>
    <s v="5000 - Salaries &amp; Wages"/>
    <s v="Journal"/>
    <x v="48"/>
    <s v="JE1108"/>
    <m/>
    <x v="5259"/>
    <n v="846"/>
    <m/>
    <s v="HS - Head Start"/>
    <x v="12"/>
    <s v="- No Location -"/>
    <s v="Melissa Oliver-Terrell"/>
  </r>
  <r>
    <s v="5000 - Salaries &amp; Wages"/>
    <s v="Journal"/>
    <x v="48"/>
    <s v="JE1108"/>
    <m/>
    <x v="5260"/>
    <n v="846.24"/>
    <m/>
    <s v="HS - Head Start"/>
    <x v="12"/>
    <s v="- No Location -"/>
    <s v="Dayon Messam"/>
  </r>
  <r>
    <s v="5000 - Salaries &amp; Wages"/>
    <s v="Journal"/>
    <x v="48"/>
    <s v="JE1108"/>
    <m/>
    <x v="5261"/>
    <n v="390.76"/>
    <m/>
    <s v="HS - Head Start"/>
    <x v="12"/>
    <s v="- No Location -"/>
    <s v="Andrew Stellwag"/>
  </r>
  <r>
    <s v="5000 - Salaries &amp; Wages"/>
    <s v="Journal"/>
    <x v="48"/>
    <s v="JE1108"/>
    <m/>
    <x v="5262"/>
    <n v="600"/>
    <m/>
    <s v="HS - Head Start"/>
    <x v="12"/>
    <s v="- No Location -"/>
    <s v="Samaka Empson"/>
  </r>
  <r>
    <s v="5000 - Salaries &amp; Wages"/>
    <s v="Journal"/>
    <x v="48"/>
    <s v="JE1106"/>
    <m/>
    <x v="5263"/>
    <n v="446.03"/>
    <m/>
    <s v="HS - Head Start"/>
    <x v="12"/>
    <s v="- No Location -"/>
    <s v="Gerlini Garrido"/>
  </r>
  <r>
    <s v="5000 - Salaries &amp; Wages"/>
    <s v="Journal"/>
    <x v="48"/>
    <s v="JE1106"/>
    <m/>
    <x v="5264"/>
    <n v="2499.6999999999998"/>
    <m/>
    <s v="HS - Head Start"/>
    <x v="12"/>
    <s v="- No Location -"/>
    <s v="Bonnie Sheipe-Warthen"/>
  </r>
  <r>
    <s v="5000 - Salaries &amp; Wages"/>
    <s v="Journal"/>
    <x v="48"/>
    <s v="JE1098"/>
    <m/>
    <x v="4838"/>
    <n v="72.61"/>
    <m/>
    <s v="HS - Head Start"/>
    <x v="12"/>
    <s v="Admin Office"/>
    <s v="Manvir Gill"/>
  </r>
  <r>
    <s v="5000 - Salaries &amp; Wages"/>
    <s v="Journal"/>
    <x v="48"/>
    <s v="JE1107"/>
    <m/>
    <x v="5265"/>
    <m/>
    <n v="852"/>
    <s v="HS - Head Start"/>
    <x v="12"/>
    <s v="- No Location -"/>
    <s v="Yvette Carpenter"/>
  </r>
  <r>
    <s v="5000 - Salaries &amp; Wages"/>
    <s v="Journal"/>
    <x v="48"/>
    <s v="JE1107"/>
    <m/>
    <x v="4380"/>
    <m/>
    <n v="401.76"/>
    <s v="HS - Head Start"/>
    <x v="12"/>
    <s v="- No Location -"/>
    <s v="Rabiah Mohamed-Azam"/>
  </r>
  <r>
    <s v="5000 - Salaries &amp; Wages"/>
    <s v="Journal"/>
    <x v="48"/>
    <s v="JE1107"/>
    <m/>
    <x v="5266"/>
    <m/>
    <n v="805.74"/>
    <s v="HS - Head Start"/>
    <x v="12"/>
    <s v="Admin Office"/>
    <s v="Darshpreet Thind"/>
  </r>
  <r>
    <s v="5000 - Salaries &amp; Wages"/>
    <s v="Journal"/>
    <x v="48"/>
    <s v="JE1103"/>
    <m/>
    <x v="5267"/>
    <m/>
    <n v="989.53"/>
    <s v="CCR&amp;R - Child Care Resource &amp; Referral"/>
    <x v="18"/>
    <s v="Admin Office"/>
    <s v="Darshpreet Thind"/>
  </r>
  <r>
    <s v="5000 - Salaries &amp; Wages"/>
    <s v="Journal"/>
    <x v="48"/>
    <s v="JE1109"/>
    <m/>
    <x v="5268"/>
    <m/>
    <n v="1037.24"/>
    <s v="CCR&amp;R - Child Care Resource &amp; Referral"/>
    <x v="18"/>
    <s v="Admin Office"/>
    <s v="Darshpreet Thind"/>
  </r>
  <r>
    <s v="5000 - Salaries &amp; Wages"/>
    <s v="Journal"/>
    <x v="48"/>
    <s v="JE1098"/>
    <m/>
    <x v="4377"/>
    <n v="34.11"/>
    <m/>
    <s v="CCR&amp;R - Child Care Resource &amp; Referral"/>
    <x v="18"/>
    <s v="Admin Office"/>
    <s v="Gary Mease"/>
  </r>
  <r>
    <s v="5000 - Salaries &amp; Wages"/>
    <s v="Journal"/>
    <x v="48"/>
    <s v="JE1100"/>
    <m/>
    <x v="4706"/>
    <n v="32.01"/>
    <m/>
    <s v="CCR&amp;R - Child Care Resource &amp; Referral"/>
    <x v="18"/>
    <s v="Admin Office"/>
    <s v="Amie Sharer"/>
  </r>
  <r>
    <s v="5000 - Salaries &amp; Wages"/>
    <s v="Journal"/>
    <x v="48"/>
    <s v="JE1105"/>
    <m/>
    <x v="5269"/>
    <m/>
    <n v="702"/>
    <s v="CCFP - Child Care Food Program"/>
    <x v="24"/>
    <s v="- No Location -"/>
    <s v="Ranada Dumas"/>
  </r>
  <r>
    <s v="5000 - Salaries &amp; Wages"/>
    <s v="Journal"/>
    <x v="48"/>
    <s v="JE1109"/>
    <m/>
    <x v="5270"/>
    <m/>
    <n v="699"/>
    <s v="CCFP - Child Care Food Program"/>
    <x v="24"/>
    <s v="- No Location -"/>
    <s v="Ranada Dumas"/>
  </r>
  <r>
    <s v="5000 - Salaries &amp; Wages"/>
    <s v="Journal"/>
    <x v="48"/>
    <s v="JE1105"/>
    <m/>
    <x v="4710"/>
    <m/>
    <n v="316.77"/>
    <s v="LiHeap - Low Income Home Energy Assistance Program"/>
    <x v="2"/>
    <s v="- No Location -"/>
    <s v="Denise Cacalori"/>
  </r>
  <r>
    <s v="5000 - Salaries &amp; Wages"/>
    <s v="Journal"/>
    <x v="48"/>
    <s v="JE1108"/>
    <m/>
    <x v="5271"/>
    <n v="370.06"/>
    <m/>
    <s v="LiHeap - Low Income Home Energy Assistance Program"/>
    <x v="2"/>
    <s v="- No Location -"/>
    <s v="Shirley Matthews"/>
  </r>
  <r>
    <s v="5000 - Salaries &amp; Wages"/>
    <s v="Journal"/>
    <x v="48"/>
    <s v="JE1097"/>
    <m/>
    <x v="4845"/>
    <n v="2.96"/>
    <m/>
    <s v="LiHeap - Low Income Home Energy Assistance Program"/>
    <x v="2"/>
    <s v="Admin Office"/>
    <s v="Francine Taylor"/>
  </r>
  <r>
    <s v="5000 - Salaries &amp; Wages"/>
    <s v="Journal"/>
    <x v="48"/>
    <s v="JE1101"/>
    <m/>
    <x v="5272"/>
    <n v="124.86"/>
    <m/>
    <s v="LiHeap - Low Income Home Energy Assistance Program"/>
    <x v="2"/>
    <s v="- No Location -"/>
    <s v="Donna Hajzer"/>
  </r>
  <r>
    <s v="5000 - Salaries &amp; Wages"/>
    <s v="Journal"/>
    <x v="48"/>
    <s v="JE1104"/>
    <m/>
    <x v="5273"/>
    <n v="293.07"/>
    <m/>
    <s v="USF - Universal Service Fund"/>
    <x v="9"/>
    <s v="- No Location -"/>
    <s v="Denise Cacalori"/>
  </r>
  <r>
    <s v="5000 - Salaries &amp; Wages"/>
    <s v="Journal"/>
    <x v="48"/>
    <s v="JE1103"/>
    <m/>
    <x v="5178"/>
    <m/>
    <n v="73.650000000000006"/>
    <s v="USF - Universal Service Fund"/>
    <x v="9"/>
    <s v="Admin Office"/>
    <s v="Greta Peterson"/>
  </r>
  <r>
    <s v="5000 - Salaries &amp; Wages"/>
    <s v="Journal"/>
    <x v="48"/>
    <s v="JE1110"/>
    <m/>
    <x v="5274"/>
    <n v="289.88"/>
    <m/>
    <s v="USF - Universal Service Fund"/>
    <x v="9"/>
    <s v="- No Location -"/>
    <s v="Denise Cacalori"/>
  </r>
  <r>
    <s v="5000 - Salaries &amp; Wages"/>
    <s v="Journal"/>
    <x v="48"/>
    <s v="JE1109"/>
    <m/>
    <x v="4715"/>
    <m/>
    <n v="121.83"/>
    <s v="USF - Universal Service Fund"/>
    <x v="9"/>
    <s v="Admin Office"/>
    <s v="Ruben Johnson"/>
  </r>
  <r>
    <s v="5000 - Salaries &amp; Wages"/>
    <s v="Journal"/>
    <x v="48"/>
    <s v="JE1103"/>
    <m/>
    <x v="5275"/>
    <m/>
    <n v="1332.21"/>
    <s v="HF - Healthy Families"/>
    <x v="4"/>
    <s v="- No Location -"/>
    <s v="Mary Kennedy"/>
  </r>
  <r>
    <s v="5000 - Salaries &amp; Wages"/>
    <s v="Journal"/>
    <x v="48"/>
    <s v="JE1103"/>
    <m/>
    <x v="4524"/>
    <m/>
    <n v="506.21"/>
    <s v="HF - Healthy Families"/>
    <x v="4"/>
    <s v="- No Location -"/>
    <s v="Stephanie Dixon"/>
  </r>
  <r>
    <s v="5000 - Salaries &amp; Wages"/>
    <s v="Journal"/>
    <x v="48"/>
    <s v="JE1103"/>
    <m/>
    <x v="4567"/>
    <m/>
    <n v="176.08"/>
    <s v="HF - Healthy Families"/>
    <x v="4"/>
    <s v="- No Location -"/>
    <s v="Sheila Hughes"/>
  </r>
  <r>
    <s v="5000 - Salaries &amp; Wages"/>
    <s v="Journal"/>
    <x v="48"/>
    <s v="JE1105"/>
    <m/>
    <x v="4434"/>
    <m/>
    <n v="916.76"/>
    <s v="CCYC - Community Council of Young Children"/>
    <x v="22"/>
    <s v="- No Location -"/>
    <s v="Antoine Nelson"/>
  </r>
  <r>
    <s v="5000 - Salaries &amp; Wages"/>
    <s v="Journal"/>
    <x v="48"/>
    <s v="JE1110"/>
    <m/>
    <x v="5059"/>
    <n v="615.37"/>
    <m/>
    <s v="HF - Healthy Families"/>
    <x v="21"/>
    <s v="- No Location -"/>
    <s v="Stephanie Dixon"/>
  </r>
  <r>
    <s v="5000 - Salaries &amp; Wages"/>
    <s v="Journal"/>
    <x v="48"/>
    <s v="JE1098"/>
    <m/>
    <x v="4789"/>
    <n v="35.85"/>
    <m/>
    <s v="HF - Healthy Families"/>
    <x v="5"/>
    <s v="- No Location -"/>
    <s v="Claire Garner"/>
  </r>
  <r>
    <s v="5000 - Salaries &amp; Wages"/>
    <s v="Journal"/>
    <x v="48"/>
    <s v="JE1106"/>
    <m/>
    <x v="5276"/>
    <n v="757.69"/>
    <m/>
    <s v="CSBG - Community Service Block Grant"/>
    <x v="0"/>
    <s v="Admin Office"/>
    <s v="Manvir Gill"/>
  </r>
  <r>
    <s v="5000 - Salaries &amp; Wages"/>
    <s v="Journal"/>
    <x v="48"/>
    <s v="JE1098"/>
    <m/>
    <x v="4838"/>
    <n v="25.63"/>
    <m/>
    <s v="CSBG - Community Service Block Grant"/>
    <x v="0"/>
    <s v="Admin Office"/>
    <s v="Manvir Gill"/>
  </r>
  <r>
    <s v="5000 - Salaries &amp; Wages"/>
    <s v="Journal"/>
    <x v="48"/>
    <s v="JE1100"/>
    <m/>
    <x v="4488"/>
    <n v="25.63"/>
    <m/>
    <s v="CSBG - Community Service Block Grant"/>
    <x v="0"/>
    <s v="Admin Office"/>
    <s v="Manvir Gill"/>
  </r>
  <r>
    <s v="5000 - Salaries &amp; Wages"/>
    <s v="Journal"/>
    <x v="48"/>
    <s v="JE1104"/>
    <m/>
    <x v="4517"/>
    <n v="276.66000000000003"/>
    <m/>
    <s v="CSBG - Community Service Block Grant"/>
    <x v="17"/>
    <s v="Admin Office"/>
    <s v="Ruben Johnson"/>
  </r>
  <r>
    <s v="5000 - Salaries &amp; Wages"/>
    <s v="Journal"/>
    <x v="48"/>
    <s v="JE1108"/>
    <m/>
    <x v="4675"/>
    <n v="114.23"/>
    <m/>
    <s v="EHS - Early Head Start"/>
    <x v="6"/>
    <s v="Admin Office"/>
    <s v="Francine Taylor"/>
  </r>
  <r>
    <s v="5000 - Salaries &amp; Wages"/>
    <s v="Journal"/>
    <x v="48"/>
    <s v="JE1107"/>
    <m/>
    <x v="4464"/>
    <m/>
    <n v="238.77"/>
    <s v="EHS - Early Head Start"/>
    <x v="6"/>
    <s v="Admin Office"/>
    <s v="Robert Mayfield"/>
  </r>
  <r>
    <s v="5000 - Salaries &amp; Wages"/>
    <s v="Journal"/>
    <x v="48"/>
    <s v="JE1099"/>
    <m/>
    <x v="4635"/>
    <n v="1.47"/>
    <m/>
    <s v="Edgewater Park"/>
    <x v="29"/>
    <s v="- No Location -"/>
    <s v="LOIS BOND"/>
  </r>
  <r>
    <s v="5000 - Salaries &amp; Wages"/>
    <s v="Journal"/>
    <x v="48"/>
    <s v="JE1107"/>
    <m/>
    <x v="5071"/>
    <m/>
    <n v="376.74"/>
    <s v="Edgewater Park"/>
    <x v="29"/>
    <s v="- No Location -"/>
    <s v="Hafize Firat"/>
  </r>
  <r>
    <s v="5000 - Salaries &amp; Wages"/>
    <s v="Journal"/>
    <x v="48"/>
    <s v="JE1109"/>
    <m/>
    <x v="5277"/>
    <m/>
    <n v="935.67"/>
    <s v="CCR&amp;R - Child Care Resource &amp; Referral"/>
    <x v="28"/>
    <s v="- No Location -"/>
    <s v="Andrea Ferrare"/>
  </r>
  <r>
    <s v="5000 - Salaries &amp; Wages"/>
    <s v="Journal"/>
    <x v="48"/>
    <s v="JE1106"/>
    <m/>
    <x v="5278"/>
    <n v="2617.29"/>
    <m/>
    <s v="CCR&amp;R - Child Care Resource &amp; Referral"/>
    <x v="28"/>
    <s v="- No Location -"/>
    <s v="Bonita Jackson"/>
  </r>
  <r>
    <s v="5000 - Salaries &amp; Wages"/>
    <s v="Journal"/>
    <x v="48"/>
    <s v="JE1106"/>
    <m/>
    <x v="5279"/>
    <n v="1037.78"/>
    <m/>
    <s v="CCR&amp;R - Child Care Resource &amp; Referral"/>
    <x v="28"/>
    <s v="- No Location -"/>
    <s v="Ashley Moore"/>
  </r>
  <r>
    <s v="5000 - Salaries &amp; Wages"/>
    <s v="Journal"/>
    <x v="48"/>
    <s v="JE1107"/>
    <m/>
    <x v="5280"/>
    <m/>
    <n v="1521.03"/>
    <s v="CCR&amp;R - Child Care Resource &amp; Referral"/>
    <x v="28"/>
    <s v="- No Location -"/>
    <s v="Shellinda Hardie"/>
  </r>
  <r>
    <s v="5000 - Salaries &amp; Wages"/>
    <s v="Journal"/>
    <x v="48"/>
    <s v="JE1104"/>
    <m/>
    <x v="5281"/>
    <n v="756"/>
    <m/>
    <s v="HS - Head Start"/>
    <x v="12"/>
    <s v="- No Location -"/>
    <s v="May Elkady"/>
  </r>
  <r>
    <s v="5000 - Salaries &amp; Wages"/>
    <s v="Journal"/>
    <x v="48"/>
    <s v="JE1103"/>
    <m/>
    <x v="5282"/>
    <m/>
    <n v="2298.21"/>
    <s v="HS - Head Start"/>
    <x v="12"/>
    <s v="- No Location -"/>
    <s v="Bonnie Sheipe-Warthen"/>
  </r>
  <r>
    <s v="5000 - Salaries &amp; Wages"/>
    <s v="Journal"/>
    <x v="48"/>
    <s v="JE1103"/>
    <m/>
    <x v="5283"/>
    <m/>
    <n v="852"/>
    <s v="HS - Head Start"/>
    <x v="12"/>
    <s v="- No Location -"/>
    <s v="Laura McRae"/>
  </r>
  <r>
    <s v="5000 - Salaries &amp; Wages"/>
    <s v="Journal"/>
    <x v="48"/>
    <s v="JE1103"/>
    <m/>
    <x v="5284"/>
    <m/>
    <n v="990.5"/>
    <s v="HS - Head Start"/>
    <x v="12"/>
    <s v="- No Location -"/>
    <s v="Kayla Brito"/>
  </r>
  <r>
    <s v="5000 - Salaries &amp; Wages"/>
    <s v="Journal"/>
    <x v="48"/>
    <s v="JE1103"/>
    <m/>
    <x v="5285"/>
    <m/>
    <n v="880.77"/>
    <s v="HS - Head Start"/>
    <x v="12"/>
    <s v="- No Location -"/>
    <s v="Heather Coleman"/>
  </r>
  <r>
    <s v="5000 - Salaries &amp; Wages"/>
    <s v="Journal"/>
    <x v="48"/>
    <s v="JE1103"/>
    <m/>
    <x v="5286"/>
    <m/>
    <n v="665"/>
    <s v="HS - Head Start"/>
    <x v="12"/>
    <s v="- No Location -"/>
    <s v="Garry Mitnaul"/>
  </r>
  <r>
    <s v="5000 - Salaries &amp; Wages"/>
    <s v="Journal"/>
    <x v="48"/>
    <s v="JE1109"/>
    <m/>
    <x v="5287"/>
    <m/>
    <n v="964.5"/>
    <s v="HS - Head Start"/>
    <x v="12"/>
    <s v="- No Location -"/>
    <s v="Courtney Saxton"/>
  </r>
  <r>
    <s v="5000 - Salaries &amp; Wages"/>
    <s v="Journal"/>
    <x v="48"/>
    <s v="JE1109"/>
    <m/>
    <x v="5288"/>
    <m/>
    <n v="474.63"/>
    <s v="HS - Head Start"/>
    <x v="12"/>
    <s v="- No Location -"/>
    <s v="Gerlini Garrido"/>
  </r>
  <r>
    <s v="5000 - Salaries &amp; Wages"/>
    <s v="Journal"/>
    <x v="48"/>
    <s v="JE1108"/>
    <m/>
    <x v="5289"/>
    <n v="936"/>
    <m/>
    <s v="HS - Head Start"/>
    <x v="12"/>
    <s v="- No Location -"/>
    <s v="Ruth Amankona"/>
  </r>
  <r>
    <s v="5000 - Salaries &amp; Wages"/>
    <s v="Journal"/>
    <x v="48"/>
    <s v="JE1108"/>
    <m/>
    <x v="5290"/>
    <n v="624"/>
    <m/>
    <s v="HS - Head Start"/>
    <x v="12"/>
    <s v="- No Location -"/>
    <s v="Michelle Berry-Davis"/>
  </r>
  <r>
    <s v="5000 - Salaries &amp; Wages"/>
    <s v="Journal"/>
    <x v="48"/>
    <s v="JE1106"/>
    <m/>
    <x v="5291"/>
    <n v="2602.96"/>
    <m/>
    <s v="HS - Head Start"/>
    <x v="12"/>
    <s v="- No Location -"/>
    <s v="Lillian Germaine"/>
  </r>
  <r>
    <s v="5000 - Salaries &amp; Wages"/>
    <s v="Journal"/>
    <x v="48"/>
    <s v="JE1097"/>
    <m/>
    <x v="5292"/>
    <n v="6.56"/>
    <m/>
    <s v="HS - Head Start"/>
    <x v="12"/>
    <s v="- No Location -"/>
    <s v="Janet Leonard"/>
  </r>
  <r>
    <s v="5000 - Salaries &amp; Wages"/>
    <s v="Journal"/>
    <x v="48"/>
    <s v="JE1101"/>
    <m/>
    <x v="5293"/>
    <n v="18.239999999999998"/>
    <m/>
    <s v="HS - Head Start"/>
    <x v="12"/>
    <s v="- No Location -"/>
    <s v="Rita Jenkins"/>
  </r>
  <r>
    <s v="5000 - Salaries &amp; Wages"/>
    <s v="Journal"/>
    <x v="48"/>
    <s v="JE1108"/>
    <m/>
    <x v="5199"/>
    <n v="364.62"/>
    <m/>
    <s v="CCR&amp;R - Child Care Resource &amp; Referral"/>
    <x v="18"/>
    <s v="Admin Office"/>
    <s v="Gary Mease"/>
  </r>
  <r>
    <s v="5000 - Salaries &amp; Wages"/>
    <s v="Journal"/>
    <x v="48"/>
    <s v="JE1098"/>
    <m/>
    <x v="5294"/>
    <n v="14.17"/>
    <m/>
    <s v="CCR&amp;R - Child Care Resource &amp; Referral"/>
    <x v="18"/>
    <s v="Admin Office"/>
    <s v="Sharon Forman"/>
  </r>
  <r>
    <s v="5000 - Salaries &amp; Wages"/>
    <s v="Journal"/>
    <x v="48"/>
    <s v="JE1099"/>
    <m/>
    <x v="4562"/>
    <n v="12.84"/>
    <m/>
    <s v="CCR&amp;R - Child Care Resource &amp; Referral"/>
    <x v="18"/>
    <s v="Admin Office"/>
    <s v="Kyle Edwards"/>
  </r>
  <r>
    <s v="5000 - Salaries &amp; Wages"/>
    <s v="Journal"/>
    <x v="48"/>
    <s v="JE1104"/>
    <m/>
    <x v="5295"/>
    <n v="936"/>
    <m/>
    <s v="CCFP - Child Care Food Program"/>
    <x v="24"/>
    <s v="- No Location -"/>
    <s v="Ivanette Peterson"/>
  </r>
  <r>
    <s v="5000 - Salaries &amp; Wages"/>
    <s v="Journal"/>
    <x v="48"/>
    <s v="JE1110"/>
    <m/>
    <x v="4410"/>
    <n v="155.93"/>
    <m/>
    <s v="CCFP - Child Care Food Program"/>
    <x v="24"/>
    <s v="Admin Office"/>
    <s v="Greta Peterson"/>
  </r>
  <r>
    <s v="5000 - Salaries &amp; Wages"/>
    <s v="Journal"/>
    <x v="48"/>
    <s v="JE1108"/>
    <m/>
    <x v="5296"/>
    <n v="840"/>
    <m/>
    <s v="CCFP - Child Care Food Program"/>
    <x v="24"/>
    <s v="- No Location -"/>
    <s v="Gabrielle Morton"/>
  </r>
  <r>
    <s v="5000 - Salaries &amp; Wages"/>
    <s v="Journal"/>
    <x v="48"/>
    <s v="JE1099"/>
    <m/>
    <x v="5297"/>
    <n v="77.08"/>
    <m/>
    <s v="CCFP - Child Care Food Program"/>
    <x v="24"/>
    <s v="- No Location -"/>
    <s v="Gabrielle Morton"/>
  </r>
  <r>
    <s v="5000 - Salaries &amp; Wages"/>
    <s v="Journal"/>
    <x v="48"/>
    <s v="JE1100"/>
    <m/>
    <x v="4595"/>
    <n v="30.13"/>
    <m/>
    <s v="CCFP - Child Care Food Program"/>
    <x v="24"/>
    <s v="Admin Office"/>
    <s v="Darshpreet Thind"/>
  </r>
  <r>
    <s v="5000 - Salaries &amp; Wages"/>
    <s v="Journal"/>
    <x v="48"/>
    <s v="JE1099"/>
    <m/>
    <x v="4564"/>
    <n v="6.48"/>
    <m/>
    <s v="Mt Holly Schools"/>
    <x v="15"/>
    <s v="Admin Office"/>
    <s v="Gary Mease"/>
  </r>
  <r>
    <s v="5000 - Salaries &amp; Wages"/>
    <s v="Journal"/>
    <x v="48"/>
    <s v="JE1104"/>
    <m/>
    <x v="5298"/>
    <n v="540.45000000000005"/>
    <m/>
    <s v="LiHeap - Low Income Home Energy Assistance Program"/>
    <x v="2"/>
    <s v="- No Location -"/>
    <s v="Constance Pritchett"/>
  </r>
  <r>
    <s v="5000 - Salaries &amp; Wages"/>
    <s v="Journal"/>
    <x v="48"/>
    <s v="JE1106"/>
    <m/>
    <x v="4475"/>
    <n v="384.8"/>
    <m/>
    <s v="LiHeap - Low Income Home Energy Assistance Program"/>
    <x v="2"/>
    <s v="- No Location -"/>
    <s v="Shirley Matthews"/>
  </r>
  <r>
    <s v="5000 - Salaries &amp; Wages"/>
    <s v="Journal"/>
    <x v="48"/>
    <s v="JE1106"/>
    <m/>
    <x v="4570"/>
    <n v="570.55999999999995"/>
    <m/>
    <s v="LiHeap - Low Income Home Energy Assistance Program"/>
    <x v="2"/>
    <s v="Admin Office"/>
    <s v="Janessa Rivera"/>
  </r>
  <r>
    <s v="5000 - Salaries &amp; Wages"/>
    <s v="Journal"/>
    <x v="48"/>
    <s v="JE1099"/>
    <m/>
    <x v="4562"/>
    <n v="1.93"/>
    <m/>
    <s v="LiHeap - Low Income Home Energy Assistance Program"/>
    <x v="2"/>
    <s v="Admin Office"/>
    <s v="Kyle Edwards"/>
  </r>
  <r>
    <s v="5000 - Salaries &amp; Wages"/>
    <s v="Journal"/>
    <x v="48"/>
    <s v="JE1101"/>
    <m/>
    <x v="4972"/>
    <n v="20.16"/>
    <m/>
    <s v="HF - Healthy Families"/>
    <x v="4"/>
    <s v="- No Location -"/>
    <s v="Claire Garner"/>
  </r>
  <r>
    <s v="5000 - Salaries &amp; Wages"/>
    <s v="Journal"/>
    <x v="48"/>
    <s v="JE1104"/>
    <m/>
    <x v="4630"/>
    <n v="32.31"/>
    <m/>
    <s v="CCYC - Community Council of Young Children"/>
    <x v="22"/>
    <s v="Admin Office"/>
    <s v="Gary Mease"/>
  </r>
  <r>
    <s v="5000 - Salaries &amp; Wages"/>
    <s v="Journal"/>
    <x v="48"/>
    <s v="JE1097"/>
    <m/>
    <x v="4643"/>
    <n v="2.35"/>
    <m/>
    <s v="CCYC - Community Council of Young Children"/>
    <x v="22"/>
    <s v="Admin Office"/>
    <s v="Amie Sharer"/>
  </r>
  <r>
    <s v="5000 - Salaries &amp; Wages"/>
    <s v="Journal"/>
    <x v="48"/>
    <s v="JE1100"/>
    <m/>
    <x v="4523"/>
    <n v="29.63"/>
    <m/>
    <s v="CCYC - Community Council of Young Children"/>
    <x v="22"/>
    <s v="Admin Office"/>
    <s v="Janessa Rivera"/>
  </r>
  <r>
    <s v="5000 - Salaries &amp; Wages"/>
    <s v="Journal"/>
    <x v="48"/>
    <s v="JE1099"/>
    <m/>
    <x v="5244"/>
    <n v="3.14"/>
    <m/>
    <s v="HF - Healthy Families"/>
    <x v="21"/>
    <s v="- No Location -"/>
    <s v="Claire Garner"/>
  </r>
  <r>
    <s v="5000 - Salaries &amp; Wages"/>
    <s v="Journal"/>
    <x v="48"/>
    <s v="JE1107"/>
    <m/>
    <x v="5299"/>
    <m/>
    <n v="136.66999999999999"/>
    <s v="HF - Healthy Families"/>
    <x v="21"/>
    <s v="Admin Office"/>
    <s v="Michelle Hewitt"/>
  </r>
  <r>
    <s v="5000 - Salaries &amp; Wages"/>
    <s v="Journal"/>
    <x v="48"/>
    <s v="JE1104"/>
    <m/>
    <x v="5300"/>
    <n v="1280"/>
    <m/>
    <s v="HF - Healthy Families"/>
    <x v="5"/>
    <s v="- No Location -"/>
    <s v="Karla DeJesus-Centeno"/>
  </r>
  <r>
    <s v="5000 - Salaries &amp; Wages"/>
    <s v="Journal"/>
    <x v="48"/>
    <s v="JE1109"/>
    <m/>
    <x v="5301"/>
    <m/>
    <n v="70.680000000000007"/>
    <s v="HF - Healthy Families"/>
    <x v="5"/>
    <s v="Admin Office"/>
    <s v="Kyle Edwards"/>
  </r>
  <r>
    <s v="5000 - Salaries &amp; Wages"/>
    <s v="Journal"/>
    <x v="48"/>
    <s v="JE1101"/>
    <m/>
    <x v="4998"/>
    <n v="26.59"/>
    <m/>
    <s v="CSBG - Community Service Block Grant"/>
    <x v="0"/>
    <s v="- No Location -"/>
    <s v="Antoine Nelson"/>
  </r>
  <r>
    <s v="5000 - Salaries &amp; Wages"/>
    <s v="Journal"/>
    <x v="48"/>
    <s v="JE1101"/>
    <m/>
    <x v="4716"/>
    <n v="46.12"/>
    <m/>
    <s v="CSBG - Community Service Block Grant"/>
    <x v="17"/>
    <s v="Admin Office"/>
    <s v="Manvir Gill"/>
  </r>
  <r>
    <s v="5000 - Salaries &amp; Wages"/>
    <s v="Journal"/>
    <x v="48"/>
    <s v="JE1103"/>
    <m/>
    <x v="5302"/>
    <m/>
    <n v="459.52"/>
    <s v="EHS - Early Head Start"/>
    <x v="6"/>
    <s v="Admin Office"/>
    <s v="Sharon Forman"/>
  </r>
  <r>
    <s v="5000 - Salaries &amp; Wages"/>
    <s v="Journal"/>
    <x v="48"/>
    <s v="JE1106"/>
    <m/>
    <x v="4460"/>
    <n v="371.68"/>
    <m/>
    <s v="EHS - Early Head Start"/>
    <x v="6"/>
    <s v="- No Location -"/>
    <s v="Andrew Stellwag"/>
  </r>
  <r>
    <s v="5000 - Salaries &amp; Wages"/>
    <s v="Journal"/>
    <x v="48"/>
    <s v="JE1099"/>
    <m/>
    <x v="4603"/>
    <n v="4.57"/>
    <m/>
    <s v="EHS - Early Head Start"/>
    <x v="6"/>
    <s v="Admin Office"/>
    <s v="Francine Taylor"/>
  </r>
  <r>
    <s v="5000 - Salaries &amp; Wages"/>
    <s v="Journal"/>
    <x v="48"/>
    <s v="JE1104"/>
    <m/>
    <x v="5303"/>
    <n v="855"/>
    <m/>
    <s v="HS - Head Start"/>
    <x v="12"/>
    <s v="- No Location -"/>
    <s v="Ashley Cummings"/>
  </r>
  <r>
    <s v="5000 - Salaries &amp; Wages"/>
    <s v="Journal"/>
    <x v="48"/>
    <s v="JE1104"/>
    <m/>
    <x v="5304"/>
    <n v="1031.25"/>
    <m/>
    <s v="HS - Head Start"/>
    <x v="12"/>
    <s v="- No Location -"/>
    <s v="Natasha Joseph"/>
  </r>
  <r>
    <s v="5000 - Salaries &amp; Wages"/>
    <s v="Journal"/>
    <x v="48"/>
    <s v="JE1104"/>
    <m/>
    <x v="5305"/>
    <n v="864"/>
    <m/>
    <s v="HS - Head Start"/>
    <x v="12"/>
    <s v="- No Location -"/>
    <s v="Jennifer Elder"/>
  </r>
  <r>
    <s v="5000 - Salaries &amp; Wages"/>
    <s v="Journal"/>
    <x v="48"/>
    <s v="JE1110"/>
    <m/>
    <x v="5306"/>
    <n v="991.62"/>
    <m/>
    <s v="HS - Head Start"/>
    <x v="12"/>
    <s v="- No Location -"/>
    <s v="Danielle Jakubowski"/>
  </r>
  <r>
    <s v="5000 - Salaries &amp; Wages"/>
    <s v="Journal"/>
    <x v="48"/>
    <s v="JE1110"/>
    <m/>
    <x v="5307"/>
    <n v="2886.73"/>
    <m/>
    <s v="HS - Head Start"/>
    <x v="12"/>
    <s v="- No Location -"/>
    <s v="Tanya Glenn-Butler"/>
  </r>
  <r>
    <s v="5000 - Salaries &amp; Wages"/>
    <s v="Journal"/>
    <x v="48"/>
    <s v="JE1110"/>
    <m/>
    <x v="5308"/>
    <n v="950"/>
    <m/>
    <s v="HS - Head Start"/>
    <x v="12"/>
    <s v="- No Location -"/>
    <s v="Ozlem Yigit"/>
  </r>
  <r>
    <s v="5000 - Salaries &amp; Wages"/>
    <s v="Journal"/>
    <x v="48"/>
    <s v="JE1109"/>
    <m/>
    <x v="5309"/>
    <m/>
    <n v="624"/>
    <s v="HS - Head Start"/>
    <x v="12"/>
    <s v="- No Location -"/>
    <s v="Sabrina Manir"/>
  </r>
  <r>
    <s v="5000 - Salaries &amp; Wages"/>
    <s v="Journal"/>
    <x v="48"/>
    <s v="JE1108"/>
    <m/>
    <x v="5310"/>
    <n v="2099.7399999999998"/>
    <m/>
    <s v="HS - Head Start"/>
    <x v="12"/>
    <s v="- No Location -"/>
    <s v="LOIS BOND"/>
  </r>
  <r>
    <s v="5000 - Salaries &amp; Wages"/>
    <s v="Journal"/>
    <x v="48"/>
    <s v="JE1108"/>
    <m/>
    <x v="5311"/>
    <n v="902.5"/>
    <m/>
    <s v="HS - Head Start"/>
    <x v="12"/>
    <s v="- No Location -"/>
    <s v="Stephanie Johnson"/>
  </r>
  <r>
    <s v="5000 - Salaries &amp; Wages"/>
    <s v="Journal"/>
    <x v="48"/>
    <s v="JE1106"/>
    <m/>
    <x v="5312"/>
    <n v="837"/>
    <m/>
    <s v="HS - Head Start"/>
    <x v="12"/>
    <s v="- No Location -"/>
    <s v="Yvette Carpenter"/>
  </r>
  <r>
    <s v="5000 - Salaries &amp; Wages"/>
    <s v="Journal"/>
    <x v="48"/>
    <s v="JE1099"/>
    <m/>
    <x v="4564"/>
    <n v="97.16"/>
    <m/>
    <s v="HS - Head Start"/>
    <x v="12"/>
    <s v="Admin Office"/>
    <s v="Gary Mease"/>
  </r>
  <r>
    <s v="5000 - Salaries &amp; Wages"/>
    <s v="Journal"/>
    <x v="48"/>
    <s v="JE1107"/>
    <m/>
    <x v="5313"/>
    <m/>
    <n v="849"/>
    <s v="HS - Head Start"/>
    <x v="12"/>
    <s v="- No Location -"/>
    <s v="Kameron Wood"/>
  </r>
  <r>
    <s v="5000 - Salaries &amp; Wages"/>
    <s v="Journal"/>
    <x v="48"/>
    <s v="JE1100"/>
    <m/>
    <x v="5314"/>
    <n v="19.940000000000001"/>
    <m/>
    <s v="HS - Head Start"/>
    <x v="12"/>
    <s v="Admin Office"/>
    <s v="Michelle Hewitt"/>
  </r>
  <r>
    <s v="5000 - Salaries &amp; Wages"/>
    <s v="Journal"/>
    <x v="48"/>
    <s v="JE1101"/>
    <m/>
    <x v="5315"/>
    <n v="12.6"/>
    <m/>
    <s v="HS - Head Start"/>
    <x v="12"/>
    <s v="- No Location -"/>
    <s v="Lynn Orangers"/>
  </r>
  <r>
    <s v="5000 - Salaries &amp; Wages"/>
    <s v="Journal"/>
    <x v="48"/>
    <s v="JE1107"/>
    <m/>
    <x v="5316"/>
    <m/>
    <n v="163.94"/>
    <s v="CCR&amp;R - Child Care Resource &amp; Referral"/>
    <x v="18"/>
    <s v="Admin Office"/>
    <s v="Sharon Forman"/>
  </r>
  <r>
    <s v="5000 - Salaries &amp; Wages"/>
    <s v="Journal"/>
    <x v="48"/>
    <s v="JE1101"/>
    <m/>
    <x v="4782"/>
    <n v="24.54"/>
    <m/>
    <s v="CCR&amp;R - Child Care Resource &amp; Referral"/>
    <x v="18"/>
    <s v="Admin Office"/>
    <s v="Francine Taylor"/>
  </r>
  <r>
    <s v="5000 - Salaries &amp; Wages"/>
    <s v="Journal"/>
    <x v="48"/>
    <s v="JE1107"/>
    <m/>
    <x v="4463"/>
    <m/>
    <n v="33.68"/>
    <s v="HPRP2 - Homeless Prevention Rapid Rehousing"/>
    <x v="8"/>
    <s v="Admin Office"/>
    <s v="Manvir Gill"/>
  </r>
  <r>
    <s v="5000 - Salaries &amp; Wages"/>
    <s v="Journal"/>
    <x v="48"/>
    <s v="JE1100"/>
    <m/>
    <x v="4712"/>
    <n v="122.71"/>
    <m/>
    <s v="HPRP2 - Homeless Prevention Rapid Rehousing"/>
    <x v="8"/>
    <s v="- No Location -"/>
    <s v="Denise Cacalori"/>
  </r>
  <r>
    <s v="5000 - Salaries &amp; Wages"/>
    <s v="Journal"/>
    <x v="48"/>
    <s v="JE1104"/>
    <m/>
    <x v="5317"/>
    <n v="843"/>
    <m/>
    <s v="CCFP - Child Care Food Program"/>
    <x v="24"/>
    <s v="- No Location -"/>
    <s v="Donna Wilbur"/>
  </r>
  <r>
    <s v="5000 - Salaries &amp; Wages"/>
    <s v="Journal"/>
    <x v="48"/>
    <s v="JE1108"/>
    <m/>
    <x v="5310"/>
    <n v="199.98"/>
    <m/>
    <s v="Mt Holly Schools"/>
    <x v="15"/>
    <s v="- No Location -"/>
    <s v="LOIS BOND"/>
  </r>
  <r>
    <s v="5000 - Salaries &amp; Wages"/>
    <s v="Journal"/>
    <x v="48"/>
    <s v="JE1105"/>
    <m/>
    <x v="4474"/>
    <m/>
    <n v="321.93"/>
    <s v="LiHeap - Low Income Home Energy Assistance Program"/>
    <x v="2"/>
    <s v="- No Location -"/>
    <s v="Vincent Padilla"/>
  </r>
  <r>
    <s v="5000 - Salaries &amp; Wages"/>
    <s v="Journal"/>
    <x v="48"/>
    <s v="JE1105"/>
    <m/>
    <x v="4359"/>
    <m/>
    <n v="71.08"/>
    <s v="LiHeap - Low Income Home Energy Assistance Program"/>
    <x v="2"/>
    <s v="Admin Office"/>
    <s v="Francine Taylor"/>
  </r>
  <r>
    <s v="5000 - Salaries &amp; Wages"/>
    <s v="Journal"/>
    <x v="48"/>
    <s v="JE1108"/>
    <m/>
    <x v="5318"/>
    <n v="536.91"/>
    <m/>
    <s v="LiHeap - Low Income Home Energy Assistance Program"/>
    <x v="2"/>
    <s v="- No Location -"/>
    <s v="Kayla Black"/>
  </r>
  <r>
    <s v="5000 - Salaries &amp; Wages"/>
    <s v="Journal"/>
    <x v="48"/>
    <s v="JE1098"/>
    <m/>
    <x v="4784"/>
    <n v="4.8899999999999997"/>
    <m/>
    <s v="LiHeap - Low Income Home Energy Assistance Program"/>
    <x v="2"/>
    <s v="Admin Office"/>
    <s v="Greta Peterson"/>
  </r>
  <r>
    <s v="5000 - Salaries &amp; Wages"/>
    <s v="Journal"/>
    <x v="48"/>
    <s v="JE1105"/>
    <m/>
    <x v="4484"/>
    <m/>
    <n v="987.85"/>
    <s v="CSBG - Community Service Block Grant"/>
    <x v="0"/>
    <s v="Admin Office"/>
    <s v="Manvir Gill"/>
  </r>
  <r>
    <s v="5000 - Salaries &amp; Wages"/>
    <s v="Journal"/>
    <x v="48"/>
    <s v="JE1101"/>
    <m/>
    <x v="4466"/>
    <n v="17.27"/>
    <m/>
    <s v="CSBG - Community Service Block Grant"/>
    <x v="0"/>
    <s v="Admin Office"/>
    <s v="Gary Mease"/>
  </r>
  <r>
    <s v="5000 - Salaries &amp; Wages"/>
    <s v="Journal"/>
    <x v="48"/>
    <s v="JE1104"/>
    <m/>
    <x v="5040"/>
    <n v="479.25"/>
    <m/>
    <s v="CSBG - Community Service Block Grant"/>
    <x v="17"/>
    <s v="- No Location -"/>
    <s v="Gerlini Garrido"/>
  </r>
  <r>
    <s v="5000 - Salaries &amp; Wages"/>
    <s v="Journal"/>
    <x v="48"/>
    <s v="JE1104"/>
    <m/>
    <x v="5319"/>
    <n v="867.4"/>
    <m/>
    <s v="EHS - Early Head Start"/>
    <x v="6"/>
    <s v="- No Location -"/>
    <s v="Nina Holmes"/>
  </r>
  <r>
    <s v="5000 - Salaries &amp; Wages"/>
    <s v="Journal"/>
    <x v="48"/>
    <s v="JE1103"/>
    <m/>
    <x v="5320"/>
    <m/>
    <n v="193.55"/>
    <s v="EHS - Early Head Start"/>
    <x v="6"/>
    <s v="Admin Office"/>
    <s v="Robert Mayfield"/>
  </r>
  <r>
    <s v="5000 - Salaries &amp; Wages"/>
    <s v="Journal"/>
    <x v="48"/>
    <s v="JE1108"/>
    <m/>
    <x v="5261"/>
    <n v="793.36"/>
    <m/>
    <s v="EHS - Early Head Start"/>
    <x v="6"/>
    <s v="- No Location -"/>
    <s v="Andrew Stellwag"/>
  </r>
  <r>
    <s v="5000 - Salaries &amp; Wages"/>
    <s v="Journal"/>
    <x v="48"/>
    <s v="JE1106"/>
    <m/>
    <x v="5240"/>
    <n v="162.57"/>
    <m/>
    <s v="EHS - Early Head Start"/>
    <x v="6"/>
    <s v="Admin Office"/>
    <s v="Amie Sharer"/>
  </r>
  <r>
    <s v="5000 - Salaries &amp; Wages"/>
    <s v="Journal"/>
    <x v="48"/>
    <s v="JE1098"/>
    <m/>
    <x v="4433"/>
    <n v="5.0999999999999996"/>
    <m/>
    <s v="EHS - Early Head Start"/>
    <x v="6"/>
    <s v="Admin Office"/>
    <s v="Amie Sharer"/>
  </r>
  <r>
    <s v="5000 - Salaries &amp; Wages"/>
    <s v="Journal"/>
    <x v="48"/>
    <s v="JE1107"/>
    <m/>
    <x v="4350"/>
    <m/>
    <n v="104.59"/>
    <s v="EHS - Early Head Start"/>
    <x v="6"/>
    <s v="Admin Office"/>
    <s v="Gary Mease"/>
  </r>
  <r>
    <s v="5000 - Salaries &amp; Wages"/>
    <s v="Journal"/>
    <x v="48"/>
    <s v="JE1110"/>
    <m/>
    <x v="5321"/>
    <n v="903"/>
    <m/>
    <s v="Edgewater Park"/>
    <x v="29"/>
    <s v="- No Location -"/>
    <s v="Carrie Dougherty"/>
  </r>
  <r>
    <s v="5000 - Salaries &amp; Wages"/>
    <s v="Journal"/>
    <x v="48"/>
    <s v="JE1101"/>
    <m/>
    <x v="5322"/>
    <m/>
    <n v="9545"/>
    <m/>
    <x v="10"/>
    <s v="- No Location -"/>
    <m/>
  </r>
  <r>
    <s v="5000 - Salaries &amp; Wages"/>
    <s v="Journal"/>
    <x v="48"/>
    <s v="JE1098"/>
    <m/>
    <x v="5323"/>
    <n v="154.38999999999999"/>
    <m/>
    <s v="CCR&amp;R - Child Care Resource &amp; Referral"/>
    <x v="27"/>
    <s v="- No Location -"/>
    <s v="Stacy D Cooper-Gindraw"/>
  </r>
  <r>
    <s v="5000 - Salaries &amp; Wages"/>
    <s v="Journal"/>
    <x v="48"/>
    <s v="JE1108"/>
    <m/>
    <x v="5324"/>
    <n v="2716.45"/>
    <m/>
    <s v="CCR&amp;R - Child Care Resource &amp; Referral"/>
    <x v="28"/>
    <s v="- No Location -"/>
    <s v="Susan Ford"/>
  </r>
  <r>
    <s v="5000 - Salaries &amp; Wages"/>
    <s v="Journal"/>
    <x v="48"/>
    <s v="JE1104"/>
    <m/>
    <x v="5325"/>
    <n v="600"/>
    <m/>
    <s v="HS - Head Start"/>
    <x v="12"/>
    <s v="- No Location -"/>
    <s v="Syrena Moss"/>
  </r>
  <r>
    <s v="5000 - Salaries &amp; Wages"/>
    <s v="Journal"/>
    <x v="48"/>
    <s v="JE1104"/>
    <m/>
    <x v="5326"/>
    <n v="768"/>
    <m/>
    <s v="HS - Head Start"/>
    <x v="12"/>
    <s v="- No Location -"/>
    <s v="Louthel Tucker"/>
  </r>
  <r>
    <s v="5000 - Salaries &amp; Wages"/>
    <s v="Journal"/>
    <x v="48"/>
    <s v="JE1105"/>
    <m/>
    <x v="5327"/>
    <m/>
    <n v="894"/>
    <s v="HS - Head Start"/>
    <x v="12"/>
    <s v="- No Location -"/>
    <s v="Sherrita Dunn"/>
  </r>
  <r>
    <s v="5000 - Salaries &amp; Wages"/>
    <s v="Journal"/>
    <x v="48"/>
    <s v="JE1105"/>
    <m/>
    <x v="5328"/>
    <m/>
    <n v="1434.5"/>
    <s v="HS - Head Start"/>
    <x v="12"/>
    <s v="- No Location -"/>
    <s v="Karlie Gore"/>
  </r>
  <r>
    <s v="5000 - Salaries &amp; Wages"/>
    <s v="Journal"/>
    <x v="48"/>
    <s v="JE1103"/>
    <m/>
    <x v="5329"/>
    <m/>
    <n v="600"/>
    <s v="HS - Head Start"/>
    <x v="12"/>
    <s v="- No Location -"/>
    <s v="Michelle Berry-Davis"/>
  </r>
  <r>
    <s v="5000 - Salaries &amp; Wages"/>
    <s v="Journal"/>
    <x v="48"/>
    <s v="JE1103"/>
    <m/>
    <x v="5330"/>
    <m/>
    <n v="756"/>
    <s v="HS - Head Start"/>
    <x v="12"/>
    <s v="- No Location -"/>
    <s v="May Elkady"/>
  </r>
  <r>
    <s v="5000 - Salaries &amp; Wages"/>
    <s v="Journal"/>
    <x v="48"/>
    <s v="JE1103"/>
    <m/>
    <x v="5331"/>
    <m/>
    <n v="907.37"/>
    <s v="HS - Head Start"/>
    <x v="12"/>
    <s v="- No Location -"/>
    <s v="Tammy Joyce"/>
  </r>
  <r>
    <s v="5000 - Salaries &amp; Wages"/>
    <s v="Journal"/>
    <x v="48"/>
    <s v="JE1110"/>
    <m/>
    <x v="5332"/>
    <n v="1387"/>
    <m/>
    <s v="HS - Head Start"/>
    <x v="12"/>
    <s v="- No Location -"/>
    <s v="Verdina Pryor"/>
  </r>
  <r>
    <s v="5000 - Salaries &amp; Wages"/>
    <s v="Journal"/>
    <x v="48"/>
    <s v="JE1110"/>
    <m/>
    <x v="5333"/>
    <n v="879"/>
    <m/>
    <s v="HS - Head Start"/>
    <x v="12"/>
    <s v="- No Location -"/>
    <s v="Jennifer Elder"/>
  </r>
  <r>
    <s v="5000 - Salaries &amp; Wages"/>
    <s v="Journal"/>
    <x v="48"/>
    <s v="JE1109"/>
    <m/>
    <x v="5334"/>
    <m/>
    <n v="843"/>
    <s v="HS - Head Start"/>
    <x v="12"/>
    <s v="- No Location -"/>
    <s v="Kimberly Farrell"/>
  </r>
  <r>
    <s v="5000 - Salaries &amp; Wages"/>
    <s v="Journal"/>
    <x v="48"/>
    <s v="JE1108"/>
    <m/>
    <x v="5335"/>
    <n v="846"/>
    <m/>
    <s v="HS - Head Start"/>
    <x v="12"/>
    <s v="- No Location -"/>
    <s v="Nasirah Aminuddin"/>
  </r>
  <r>
    <s v="5000 - Salaries &amp; Wages"/>
    <s v="Journal"/>
    <x v="48"/>
    <s v="JE1108"/>
    <m/>
    <x v="5336"/>
    <n v="1330"/>
    <m/>
    <s v="HS - Head Start"/>
    <x v="12"/>
    <s v="- No Location -"/>
    <s v="DeAnna Reid-Harden"/>
  </r>
  <r>
    <s v="5000 - Salaries &amp; Wages"/>
    <s v="Journal"/>
    <x v="48"/>
    <s v="JE1108"/>
    <m/>
    <x v="5337"/>
    <n v="1368"/>
    <m/>
    <s v="HS - Head Start"/>
    <x v="12"/>
    <s v="- No Location -"/>
    <s v="Anna Barry"/>
  </r>
  <r>
    <s v="5000 - Salaries &amp; Wages"/>
    <s v="Journal"/>
    <x v="48"/>
    <s v="JE1106"/>
    <m/>
    <x v="4571"/>
    <n v="1022.06"/>
    <m/>
    <s v="HS - Head Start"/>
    <x v="12"/>
    <s v="Admin Office"/>
    <s v="Greta Peterson"/>
  </r>
  <r>
    <s v="5000 - Salaries &amp; Wages"/>
    <s v="Journal"/>
    <x v="48"/>
    <s v="JE1106"/>
    <m/>
    <x v="5338"/>
    <n v="873"/>
    <m/>
    <s v="HS - Head Start"/>
    <x v="12"/>
    <s v="- No Location -"/>
    <s v="Tara Cavanagh"/>
  </r>
  <r>
    <s v="5000 - Salaries &amp; Wages"/>
    <s v="Journal"/>
    <x v="48"/>
    <s v="JE1106"/>
    <m/>
    <x v="5339"/>
    <n v="950"/>
    <m/>
    <s v="HS - Head Start"/>
    <x v="12"/>
    <s v="- No Location -"/>
    <s v="Mark Wolf"/>
  </r>
  <r>
    <s v="5000 - Salaries &amp; Wages"/>
    <s v="Journal"/>
    <x v="48"/>
    <s v="JE1099"/>
    <m/>
    <x v="4511"/>
    <n v="72.61"/>
    <m/>
    <s v="HS - Head Start"/>
    <x v="12"/>
    <s v="Admin Office"/>
    <s v="Manvir Gill"/>
  </r>
  <r>
    <s v="5000 - Salaries &amp; Wages"/>
    <s v="Journal"/>
    <x v="48"/>
    <s v="JE1097"/>
    <m/>
    <x v="5340"/>
    <n v="74.77"/>
    <m/>
    <s v="HS - Head Start"/>
    <x v="12"/>
    <s v="- No Location -"/>
    <s v="Danielle Jakubowski"/>
  </r>
  <r>
    <s v="5000 - Salaries &amp; Wages"/>
    <s v="Journal"/>
    <x v="48"/>
    <s v="JE1101"/>
    <m/>
    <x v="5157"/>
    <n v="65.75"/>
    <m/>
    <s v="HS - Head Start"/>
    <x v="12"/>
    <s v="- No Location -"/>
    <s v="Patricia Goldwire"/>
  </r>
  <r>
    <s v="5000 - Salaries &amp; Wages"/>
    <s v="Journal"/>
    <x v="48"/>
    <s v="JE1109"/>
    <m/>
    <x v="4715"/>
    <m/>
    <n v="917.71"/>
    <s v="CCR&amp;R - Child Care Resource &amp; Referral"/>
    <x v="18"/>
    <s v="Admin Office"/>
    <s v="Ruben Johnson"/>
  </r>
  <r>
    <s v="5000 - Salaries &amp; Wages"/>
    <s v="Journal"/>
    <x v="48"/>
    <s v="JE1107"/>
    <m/>
    <x v="4462"/>
    <m/>
    <n v="22.98"/>
    <s v="HPRP2 - Homeless Prevention Rapid Rehousing"/>
    <x v="8"/>
    <s v="Admin Office"/>
    <s v="Amie Sharer"/>
  </r>
  <r>
    <s v="5000 - Salaries &amp; Wages"/>
    <s v="Journal"/>
    <x v="48"/>
    <s v="JE1110"/>
    <m/>
    <x v="5341"/>
    <n v="962"/>
    <m/>
    <s v="CCFP - Child Care Food Program"/>
    <x v="24"/>
    <s v="- No Location -"/>
    <s v="Patricia Joyce"/>
  </r>
  <r>
    <s v="5000 - Salaries &amp; Wages"/>
    <s v="Journal"/>
    <x v="48"/>
    <s v="JE1109"/>
    <m/>
    <x v="4509"/>
    <m/>
    <n v="105.77"/>
    <s v="CCFP - Child Care Food Program"/>
    <x v="24"/>
    <s v="Admin Office"/>
    <s v="Francine Taylor"/>
  </r>
  <r>
    <s v="5000 - Salaries &amp; Wages"/>
    <s v="Journal"/>
    <x v="48"/>
    <s v="JE1108"/>
    <m/>
    <x v="5199"/>
    <n v="433.85"/>
    <m/>
    <s v="CCFP - Child Care Food Program"/>
    <x v="24"/>
    <s v="Admin Office"/>
    <s v="Gary Mease"/>
  </r>
  <r>
    <s v="5000 - Salaries &amp; Wages"/>
    <s v="Journal"/>
    <x v="48"/>
    <s v="JE1099"/>
    <m/>
    <x v="4564"/>
    <n v="40.590000000000003"/>
    <m/>
    <s v="CCFP - Child Care Food Program"/>
    <x v="24"/>
    <s v="Admin Office"/>
    <s v="Gary Mease"/>
  </r>
  <r>
    <s v="5000 - Salaries &amp; Wages"/>
    <s v="Journal"/>
    <x v="48"/>
    <s v="JE1098"/>
    <m/>
    <x v="4624"/>
    <n v="50.9"/>
    <m/>
    <s v="Mt Holly Schools"/>
    <x v="15"/>
    <s v="- No Location -"/>
    <s v="Christiana Buffett"/>
  </r>
  <r>
    <s v="5000 - Salaries &amp; Wages"/>
    <s v="Journal"/>
    <x v="48"/>
    <s v="JE1098"/>
    <m/>
    <x v="4386"/>
    <n v="12.47"/>
    <m/>
    <s v="LiHeap - Low Income Home Energy Assistance Program"/>
    <x v="2"/>
    <s v="Admin Office"/>
    <s v="Janessa Rivera"/>
  </r>
  <r>
    <s v="5000 - Salaries &amp; Wages"/>
    <s v="Journal"/>
    <x v="48"/>
    <s v="JE1107"/>
    <m/>
    <x v="5342"/>
    <m/>
    <n v="536.91"/>
    <s v="LiHeap - Low Income Home Energy Assistance Program"/>
    <x v="2"/>
    <s v="- No Location -"/>
    <s v="Kayla Black"/>
  </r>
  <r>
    <s v="5000 - Salaries &amp; Wages"/>
    <s v="Journal"/>
    <x v="48"/>
    <s v="JE1099"/>
    <m/>
    <x v="5343"/>
    <n v="53.4"/>
    <m/>
    <s v="USF - Universal Service Fund"/>
    <x v="9"/>
    <s v="- No Location -"/>
    <s v="Constance Pritchett"/>
  </r>
  <r>
    <s v="5000 - Salaries &amp; Wages"/>
    <s v="Journal"/>
    <x v="48"/>
    <s v="JE1099"/>
    <m/>
    <x v="5344"/>
    <n v="4.8899999999999997"/>
    <m/>
    <s v="USF - Universal Service Fund"/>
    <x v="9"/>
    <s v="Admin Office"/>
    <s v="Greta Peterson"/>
  </r>
  <r>
    <s v="5000 - Salaries &amp; Wages"/>
    <s v="Journal"/>
    <x v="48"/>
    <s v="JE1103"/>
    <m/>
    <x v="4567"/>
    <m/>
    <n v="237.45"/>
    <s v="CCYC - Community Council of Young Children"/>
    <x v="22"/>
    <s v="- No Location -"/>
    <s v="Sheila Hughes"/>
  </r>
  <r>
    <s v="5000 - Salaries &amp; Wages"/>
    <s v="Journal"/>
    <x v="48"/>
    <s v="JE1110"/>
    <m/>
    <x v="5058"/>
    <n v="71.25"/>
    <m/>
    <s v="CCYC - Community Council of Young Children"/>
    <x v="22"/>
    <s v="Admin Office"/>
    <s v="Kyle Edwards"/>
  </r>
  <r>
    <s v="5000 - Salaries &amp; Wages"/>
    <s v="Journal"/>
    <x v="48"/>
    <s v="JE1098"/>
    <m/>
    <x v="4377"/>
    <n v="3.02"/>
    <m/>
    <s v="CCYC - Community Council of Young Children"/>
    <x v="22"/>
    <s v="Admin Office"/>
    <s v="Gary Mease"/>
  </r>
  <r>
    <s v="5000 - Salaries &amp; Wages"/>
    <s v="Journal"/>
    <x v="48"/>
    <s v="JE1105"/>
    <m/>
    <x v="5345"/>
    <m/>
    <n v="1386.4"/>
    <s v="HF - Healthy Families"/>
    <x v="5"/>
    <s v="- No Location -"/>
    <s v="Ann Drennon"/>
  </r>
  <r>
    <s v="5000 - Salaries &amp; Wages"/>
    <s v="Journal"/>
    <x v="48"/>
    <s v="JE1103"/>
    <m/>
    <x v="5178"/>
    <m/>
    <n v="176.76"/>
    <s v="CSBG - Community Service Block Grant"/>
    <x v="0"/>
    <s v="Admin Office"/>
    <s v="Greta Peterson"/>
  </r>
  <r>
    <s v="5000 - Salaries &amp; Wages"/>
    <s v="Journal"/>
    <x v="48"/>
    <s v="JE1109"/>
    <m/>
    <x v="4747"/>
    <m/>
    <n v="476.5"/>
    <s v="CSBG - Community Service Block Grant"/>
    <x v="0"/>
    <s v="- No Location -"/>
    <s v="Rovenna Overton"/>
  </r>
  <r>
    <s v="5000 - Salaries &amp; Wages"/>
    <s v="Journal"/>
    <x v="48"/>
    <s v="JE1101"/>
    <m/>
    <x v="4376"/>
    <n v="14.7"/>
    <m/>
    <s v="CSBG - Community Service Block Grant"/>
    <x v="0"/>
    <s v="- No Location -"/>
    <s v="Rovenna Overton"/>
  </r>
  <r>
    <s v="5000 - Salaries &amp; Wages"/>
    <s v="Journal"/>
    <x v="48"/>
    <s v="JE1108"/>
    <m/>
    <x v="5020"/>
    <n v="266.01"/>
    <m/>
    <s v="CSBG - Community Service Block Grant"/>
    <x v="17"/>
    <s v="- No Location -"/>
    <s v="Melonie Vazquez"/>
  </r>
  <r>
    <s v="5000 - Salaries &amp; Wages"/>
    <s v="Journal"/>
    <x v="48"/>
    <s v="JE1105"/>
    <m/>
    <x v="5346"/>
    <m/>
    <n v="119.8"/>
    <s v="EHS - Early Head Start"/>
    <x v="6"/>
    <s v="Admin Office"/>
    <s v="Amie Sharer"/>
  </r>
  <r>
    <s v="5000 - Salaries &amp; Wages"/>
    <s v="Journal"/>
    <x v="48"/>
    <s v="JE1105"/>
    <m/>
    <x v="4359"/>
    <m/>
    <n v="109.66"/>
    <s v="EHS - Early Head Start"/>
    <x v="6"/>
    <s v="Admin Office"/>
    <s v="Francine Taylor"/>
  </r>
  <r>
    <s v="5000 - Salaries &amp; Wages"/>
    <s v="Journal"/>
    <x v="48"/>
    <s v="JE1103"/>
    <m/>
    <x v="4507"/>
    <m/>
    <n v="104.59"/>
    <s v="EHS - Early Head Start"/>
    <x v="6"/>
    <s v="Admin Office"/>
    <s v="Gary Mease"/>
  </r>
  <r>
    <s v="5000 - Salaries &amp; Wages"/>
    <s v="Journal"/>
    <x v="48"/>
    <s v="JE1109"/>
    <m/>
    <x v="4660"/>
    <m/>
    <n v="592.02"/>
    <s v="EHS - Early Head Start"/>
    <x v="6"/>
    <s v="- No Location -"/>
    <s v="Denise Klein"/>
  </r>
  <r>
    <s v="5000 - Salaries &amp; Wages"/>
    <s v="Journal"/>
    <x v="48"/>
    <s v="JE1108"/>
    <m/>
    <x v="5347"/>
    <n v="168.6"/>
    <m/>
    <s v="EHS - Early Head Start"/>
    <x v="6"/>
    <s v="- No Location -"/>
    <s v="Tammy Joyce"/>
  </r>
  <r>
    <s v="5000 - Salaries &amp; Wages"/>
    <s v="Journal"/>
    <x v="48"/>
    <s v="JE1106"/>
    <m/>
    <x v="5348"/>
    <n v="864.4"/>
    <m/>
    <s v="EHS - Early Head Start"/>
    <x v="6"/>
    <s v="- No Location -"/>
    <s v="Nina Holmes"/>
  </r>
  <r>
    <s v="5000 - Salaries &amp; Wages"/>
    <s v="Journal"/>
    <x v="48"/>
    <s v="JE1107"/>
    <m/>
    <x v="5349"/>
    <m/>
    <n v="1296.53"/>
    <s v="EHS - Early Head Start"/>
    <x v="6"/>
    <s v="- No Location -"/>
    <s v="Pantida Wescott"/>
  </r>
  <r>
    <s v="5000 - Salaries &amp; Wages"/>
    <s v="Journal"/>
    <x v="48"/>
    <s v="JE1101"/>
    <m/>
    <x v="5350"/>
    <n v="40.479999999999997"/>
    <m/>
    <s v="EHS - Early Head Start"/>
    <x v="6"/>
    <s v="Admin Office"/>
    <s v="Sharon Forman"/>
  </r>
  <r>
    <s v="5000 - Salaries &amp; Wages"/>
    <s v="Journal"/>
    <x v="48"/>
    <s v="JE1108"/>
    <m/>
    <x v="4733"/>
    <n v="74.989999999999995"/>
    <m/>
    <s v="Edgewater Park"/>
    <x v="29"/>
    <s v="- No Location -"/>
    <s v="Jill Rickards"/>
  </r>
  <r>
    <s v="5000 - Salaries &amp; Wages"/>
    <s v="Journal"/>
    <x v="48"/>
    <s v="JE1104"/>
    <m/>
    <x v="5351"/>
    <n v="875.63"/>
    <m/>
    <s v="CCR&amp;R - Child Care Resource &amp; Referral"/>
    <x v="28"/>
    <s v="- No Location -"/>
    <s v="DaShaun Davis"/>
  </r>
  <r>
    <s v="5000 - Salaries &amp; Wages"/>
    <s v="Journal"/>
    <x v="48"/>
    <s v="JE1104"/>
    <m/>
    <x v="5352"/>
    <n v="924.95"/>
    <m/>
    <s v="CCR&amp;R - Child Care Resource &amp; Referral"/>
    <x v="28"/>
    <s v="- No Location -"/>
    <s v="Ariel Howard"/>
  </r>
  <r>
    <s v="5000 - Salaries &amp; Wages"/>
    <s v="Journal"/>
    <x v="48"/>
    <s v="JE1104"/>
    <m/>
    <x v="5353"/>
    <n v="1193.1199999999999"/>
    <m/>
    <s v="CCR&amp;R - Child Care Resource &amp; Referral"/>
    <x v="28"/>
    <s v="- No Location -"/>
    <s v="Janelle Yvette Sample"/>
  </r>
  <r>
    <s v="5000 - Salaries &amp; Wages"/>
    <s v="Journal"/>
    <x v="48"/>
    <s v="JE1109"/>
    <m/>
    <x v="5354"/>
    <m/>
    <n v="1178.69"/>
    <s v="CCR&amp;R - Child Care Resource &amp; Referral"/>
    <x v="28"/>
    <s v="- No Location -"/>
    <s v="Rayna Gadsden"/>
  </r>
  <r>
    <s v="5000 - Salaries &amp; Wages"/>
    <s v="Journal"/>
    <x v="48"/>
    <s v="JE1098"/>
    <m/>
    <x v="5355"/>
    <n v="531.59"/>
    <m/>
    <s v="CCR&amp;R - Child Care Resource &amp; Referral"/>
    <x v="28"/>
    <s v="- No Location -"/>
    <s v="Bonita Jackson"/>
  </r>
  <r>
    <s v="5000 - Salaries &amp; Wages"/>
    <s v="Journal"/>
    <x v="48"/>
    <s v="JE1107"/>
    <m/>
    <x v="5356"/>
    <m/>
    <n v="913.12"/>
    <s v="CCR&amp;R - Child Care Resource &amp; Referral"/>
    <x v="28"/>
    <s v="- No Location -"/>
    <s v="Kathleen Moreland"/>
  </r>
  <r>
    <s v="5000 - Salaries &amp; Wages"/>
    <s v="Journal"/>
    <x v="48"/>
    <s v="JE1100"/>
    <m/>
    <x v="5357"/>
    <n v="512.09"/>
    <m/>
    <s v="CCR&amp;R - Child Care Resource &amp; Referral"/>
    <x v="28"/>
    <s v="- No Location -"/>
    <s v="Bonita Jackson"/>
  </r>
  <r>
    <s v="5000 - Salaries &amp; Wages"/>
    <s v="Journal"/>
    <x v="48"/>
    <s v="JE1101"/>
    <m/>
    <x v="5358"/>
    <n v="8.77"/>
    <m/>
    <s v="CCR&amp;R - Child Care Resource &amp; Referral"/>
    <x v="28"/>
    <s v="- No Location -"/>
    <s v="Rayna Gadsden"/>
  </r>
  <r>
    <s v="5000 - Salaries &amp; Wages"/>
    <s v="Journal"/>
    <x v="48"/>
    <s v="JE1105"/>
    <m/>
    <x v="5359"/>
    <m/>
    <n v="902.36"/>
    <s v="CCR&amp;R - Child Care Resource &amp; Referral"/>
    <x v="30"/>
    <s v="- No Location -"/>
    <s v="Vivyan Saloka"/>
  </r>
  <r>
    <s v="5000 - Salaries &amp; Wages"/>
    <s v="Journal"/>
    <x v="48"/>
    <s v="JE1104"/>
    <m/>
    <x v="5360"/>
    <n v="600"/>
    <m/>
    <s v="HS - Head Start"/>
    <x v="12"/>
    <s v="- No Location -"/>
    <s v="Dylan Hall"/>
  </r>
  <r>
    <s v="5000 - Salaries &amp; Wages"/>
    <s v="Journal"/>
    <x v="48"/>
    <s v="JE1105"/>
    <m/>
    <x v="5361"/>
    <m/>
    <n v="849"/>
    <s v="HS - Head Start"/>
    <x v="12"/>
    <s v="- No Location -"/>
    <s v="Chalesha Jefferson"/>
  </r>
  <r>
    <s v="5000 - Salaries &amp; Wages"/>
    <s v="Journal"/>
    <x v="48"/>
    <s v="JE1105"/>
    <m/>
    <x v="4873"/>
    <m/>
    <n v="1004.05"/>
    <s v="HS - Head Start"/>
    <x v="12"/>
    <s v="Admin Office"/>
    <s v="Gary Mease"/>
  </r>
  <r>
    <s v="5000 - Salaries &amp; Wages"/>
    <s v="Journal"/>
    <x v="48"/>
    <s v="JE1103"/>
    <m/>
    <x v="5362"/>
    <m/>
    <n v="771"/>
    <s v="HS - Head Start"/>
    <x v="12"/>
    <s v="- No Location -"/>
    <s v="Danyel Saxton"/>
  </r>
  <r>
    <s v="5000 - Salaries &amp; Wages"/>
    <s v="Journal"/>
    <x v="48"/>
    <s v="JE1110"/>
    <m/>
    <x v="5363"/>
    <n v="1302.1199999999999"/>
    <m/>
    <s v="HS - Head Start"/>
    <x v="12"/>
    <s v="- No Location -"/>
    <s v="Michelle Horan"/>
  </r>
  <r>
    <s v="5000 - Salaries &amp; Wages"/>
    <s v="Journal"/>
    <x v="48"/>
    <s v="JE1110"/>
    <m/>
    <x v="5364"/>
    <n v="894"/>
    <m/>
    <s v="HS - Head Start"/>
    <x v="12"/>
    <s v="- No Location -"/>
    <s v="Kishawn Barnes"/>
  </r>
  <r>
    <s v="5000 - Salaries &amp; Wages"/>
    <s v="Journal"/>
    <x v="48"/>
    <s v="JE1109"/>
    <m/>
    <x v="5365"/>
    <m/>
    <n v="1387"/>
    <s v="HS - Head Start"/>
    <x v="12"/>
    <s v="- No Location -"/>
    <s v="Bouchra Benachir"/>
  </r>
  <r>
    <s v="5000 - Salaries &amp; Wages"/>
    <s v="Journal"/>
    <x v="48"/>
    <s v="JE1109"/>
    <m/>
    <x v="5366"/>
    <m/>
    <n v="2387.89"/>
    <s v="HS - Head Start"/>
    <x v="12"/>
    <s v="- No Location -"/>
    <s v="Natalie Mitchem"/>
  </r>
  <r>
    <s v="5000 - Salaries &amp; Wages"/>
    <s v="Journal"/>
    <x v="48"/>
    <s v="JE1109"/>
    <m/>
    <x v="5367"/>
    <m/>
    <n v="465"/>
    <s v="HS - Head Start"/>
    <x v="12"/>
    <s v="- No Location -"/>
    <s v="Matthew Ditmar"/>
  </r>
  <r>
    <s v="5000 - Salaries &amp; Wages"/>
    <s v="Journal"/>
    <x v="48"/>
    <s v="JE1109"/>
    <m/>
    <x v="4509"/>
    <m/>
    <n v="1015.38"/>
    <s v="HS - Head Start"/>
    <x v="12"/>
    <s v="Admin Office"/>
    <s v="Francine Taylor"/>
  </r>
  <r>
    <s v="5000 - Salaries &amp; Wages"/>
    <s v="Journal"/>
    <x v="48"/>
    <s v="JE1108"/>
    <m/>
    <x v="5368"/>
    <n v="1051.05"/>
    <m/>
    <s v="HS - Head Start"/>
    <x v="12"/>
    <s v="- No Location -"/>
    <s v="Natasha Joseph"/>
  </r>
  <r>
    <s v="5000 - Salaries &amp; Wages"/>
    <s v="Journal"/>
    <x v="48"/>
    <s v="JE1108"/>
    <m/>
    <x v="5369"/>
    <n v="840"/>
    <m/>
    <s v="HS - Head Start"/>
    <x v="12"/>
    <s v="- No Location -"/>
    <s v="Sasha Miranda"/>
  </r>
  <r>
    <s v="5000 - Salaries &amp; Wages"/>
    <s v="Journal"/>
    <x v="48"/>
    <s v="JE1106"/>
    <m/>
    <x v="5370"/>
    <n v="297.70999999999998"/>
    <m/>
    <s v="HS - Head Start"/>
    <x v="12"/>
    <s v="- No Location -"/>
    <s v="Robert Mayfield"/>
  </r>
  <r>
    <s v="5000 - Salaries &amp; Wages"/>
    <s v="Journal"/>
    <x v="48"/>
    <s v="JE1098"/>
    <m/>
    <x v="5371"/>
    <n v="159.30000000000001"/>
    <m/>
    <s v="HS - Head Start"/>
    <x v="12"/>
    <s v="- No Location -"/>
    <s v="Michelle Horan"/>
  </r>
  <r>
    <s v="5000 - Salaries &amp; Wages"/>
    <s v="Journal"/>
    <x v="48"/>
    <s v="JE1098"/>
    <m/>
    <x v="5372"/>
    <n v="108.89"/>
    <m/>
    <s v="HS - Head Start"/>
    <x v="12"/>
    <s v="- No Location -"/>
    <s v="ISATA BAH"/>
  </r>
  <r>
    <s v="5000 - Salaries &amp; Wages"/>
    <s v="Journal"/>
    <x v="48"/>
    <s v="JE1097"/>
    <m/>
    <x v="5373"/>
    <n v="15.47"/>
    <m/>
    <s v="HS - Head Start"/>
    <x v="12"/>
    <s v="- No Location -"/>
    <s v="LOIS BOND"/>
  </r>
  <r>
    <s v="5000 - Salaries &amp; Wages"/>
    <s v="Journal"/>
    <x v="48"/>
    <s v="JE1107"/>
    <m/>
    <x v="5374"/>
    <m/>
    <n v="1311"/>
    <s v="HS - Head Start"/>
    <x v="12"/>
    <s v="- No Location -"/>
    <s v="Kristy Rudzenski"/>
  </r>
  <r>
    <s v="5000 - Salaries &amp; Wages"/>
    <s v="Journal"/>
    <x v="48"/>
    <s v="JE1107"/>
    <m/>
    <x v="5375"/>
    <m/>
    <n v="1330"/>
    <s v="HS - Head Start"/>
    <x v="12"/>
    <s v="- No Location -"/>
    <s v="DeAnna Reid-Harden"/>
  </r>
  <r>
    <s v="5000 - Salaries &amp; Wages"/>
    <s v="Journal"/>
    <x v="48"/>
    <s v="JE1100"/>
    <m/>
    <x v="5376"/>
    <n v="178.37"/>
    <m/>
    <s v="HS - Head Start"/>
    <x v="12"/>
    <s v="- No Location -"/>
    <s v="Tammy Joyce"/>
  </r>
  <r>
    <s v="5000 - Salaries &amp; Wages"/>
    <s v="Journal"/>
    <x v="48"/>
    <s v="JE1101"/>
    <m/>
    <x v="5377"/>
    <n v="144.32"/>
    <m/>
    <s v="HS - Head Start"/>
    <x v="12"/>
    <s v="- No Location -"/>
    <s v="Maria Figueroa"/>
  </r>
  <r>
    <s v="5000 - Salaries &amp; Wages"/>
    <s v="Journal"/>
    <x v="48"/>
    <s v="JE1105"/>
    <m/>
    <x v="5378"/>
    <m/>
    <n v="594.91999999999996"/>
    <s v="CCFP - Child Care Food Program"/>
    <x v="24"/>
    <s v="- No Location -"/>
    <s v="Gabrielle Morton"/>
  </r>
  <r>
    <s v="5000 - Salaries &amp; Wages"/>
    <s v="Journal"/>
    <x v="48"/>
    <s v="JE1110"/>
    <m/>
    <x v="4436"/>
    <n v="202.43"/>
    <m/>
    <s v="LiHeap - Low Income Home Energy Assistance Program"/>
    <x v="2"/>
    <s v="Admin Office"/>
    <s v="Ruben Johnson"/>
  </r>
  <r>
    <s v="5000 - Salaries &amp; Wages"/>
    <s v="Journal"/>
    <x v="48"/>
    <s v="JE1097"/>
    <m/>
    <x v="4785"/>
    <n v="23.93"/>
    <m/>
    <s v="LiHeap - Low Income Home Energy Assistance Program"/>
    <x v="2"/>
    <s v="- No Location -"/>
    <s v="Rovenna Overton"/>
  </r>
  <r>
    <s v="5000 - Salaries &amp; Wages"/>
    <s v="Journal"/>
    <x v="48"/>
    <s v="JE1107"/>
    <m/>
    <x v="4792"/>
    <m/>
    <n v="74.400000000000006"/>
    <s v="LiHeap - Low Income Home Energy Assistance Program"/>
    <x v="2"/>
    <s v="Admin Office"/>
    <s v="Kyle Edwards"/>
  </r>
  <r>
    <s v="5000 - Salaries &amp; Wages"/>
    <s v="Journal"/>
    <x v="48"/>
    <s v="JE1100"/>
    <m/>
    <x v="4638"/>
    <n v="1.93"/>
    <m/>
    <s v="LiHeap - Low Income Home Energy Assistance Program"/>
    <x v="2"/>
    <s v="Admin Office"/>
    <s v="Kyle Edwards"/>
  </r>
  <r>
    <s v="5000 - Salaries &amp; Wages"/>
    <s v="Journal"/>
    <x v="48"/>
    <s v="JE1108"/>
    <m/>
    <x v="4740"/>
    <n v="48.08"/>
    <m/>
    <s v="USF - Universal Service Fund"/>
    <x v="9"/>
    <s v="Admin Office"/>
    <s v="Elayne Schermerhorn"/>
  </r>
  <r>
    <s v="5000 - Salaries &amp; Wages"/>
    <s v="Journal"/>
    <x v="48"/>
    <s v="JE1107"/>
    <m/>
    <x v="5342"/>
    <m/>
    <n v="315.33"/>
    <s v="USF - Universal Service Fund"/>
    <x v="9"/>
    <s v="- No Location -"/>
    <s v="Kayla Black"/>
  </r>
  <r>
    <s v="5000 - Salaries &amp; Wages"/>
    <s v="Journal"/>
    <x v="48"/>
    <s v="JE1103"/>
    <m/>
    <x v="5379"/>
    <m/>
    <n v="152.72"/>
    <s v="HF - Healthy Families"/>
    <x v="4"/>
    <s v="- No Location -"/>
    <s v="Claire Garner"/>
  </r>
  <r>
    <s v="5000 - Salaries &amp; Wages"/>
    <s v="Journal"/>
    <x v="48"/>
    <s v="JE1110"/>
    <m/>
    <x v="5380"/>
    <n v="1458.83"/>
    <m/>
    <s v="HF - Healthy Families"/>
    <x v="4"/>
    <s v="- No Location -"/>
    <s v="Marissa Stellwag"/>
  </r>
  <r>
    <s v="5000 - Salaries &amp; Wages"/>
    <s v="Journal"/>
    <x v="48"/>
    <s v="JE1099"/>
    <m/>
    <x v="4601"/>
    <n v="2.9"/>
    <m/>
    <s v="HF - Healthy Families"/>
    <x v="4"/>
    <s v="Admin Office"/>
    <s v="Janessa Rivera"/>
  </r>
  <r>
    <s v="5000 - Salaries &amp; Wages"/>
    <s v="Journal"/>
    <x v="48"/>
    <s v="JE1106"/>
    <m/>
    <x v="4570"/>
    <n v="1354.1"/>
    <m/>
    <s v="CCYC - Community Council of Young Children"/>
    <x v="22"/>
    <s v="Admin Office"/>
    <s v="Janessa Rivera"/>
  </r>
  <r>
    <s v="5000 - Salaries &amp; Wages"/>
    <s v="Journal"/>
    <x v="48"/>
    <s v="JE1100"/>
    <m/>
    <x v="4638"/>
    <n v="1.83"/>
    <m/>
    <s v="CCYC - Community Council of Young Children"/>
    <x v="22"/>
    <s v="Admin Office"/>
    <s v="Kyle Edwards"/>
  </r>
  <r>
    <s v="5000 - Salaries &amp; Wages"/>
    <s v="Journal"/>
    <x v="48"/>
    <s v="JE1106"/>
    <m/>
    <x v="5381"/>
    <n v="1674.77"/>
    <m/>
    <s v="HF - Healthy Families"/>
    <x v="5"/>
    <s v="- No Location -"/>
    <s v="Karla DeJesus-Centeno"/>
  </r>
  <r>
    <s v="5000 - Salaries &amp; Wages"/>
    <s v="Journal"/>
    <x v="48"/>
    <s v="JE1110"/>
    <m/>
    <x v="5179"/>
    <n v="491.19"/>
    <m/>
    <s v="CSBG - Community Service Block Grant"/>
    <x v="0"/>
    <s v="- No Location -"/>
    <s v="Rovenna Overton"/>
  </r>
  <r>
    <s v="5000 - Salaries &amp; Wages"/>
    <s v="Journal"/>
    <x v="48"/>
    <s v="JE1104"/>
    <m/>
    <x v="4605"/>
    <n v="1033.96"/>
    <m/>
    <s v="CSBG - Community Service Block Grant"/>
    <x v="17"/>
    <s v="Admin Office"/>
    <s v="Manvir Gill"/>
  </r>
  <r>
    <s v="5000 - Salaries &amp; Wages"/>
    <s v="Journal"/>
    <x v="48"/>
    <s v="JE1105"/>
    <m/>
    <x v="5126"/>
    <m/>
    <n v="194.87"/>
    <s v="EHS - Early Head Start"/>
    <x v="6"/>
    <s v="Admin Office"/>
    <s v="Robert Mayfield"/>
  </r>
  <r>
    <s v="5000 - Salaries &amp; Wages"/>
    <s v="Journal"/>
    <x v="48"/>
    <s v="JE1103"/>
    <m/>
    <x v="5382"/>
    <m/>
    <n v="1301.28"/>
    <s v="EHS - Early Head Start"/>
    <x v="6"/>
    <s v="- No Location -"/>
    <s v="Pantida Wescott"/>
  </r>
  <r>
    <s v="5000 - Salaries &amp; Wages"/>
    <s v="Journal"/>
    <x v="48"/>
    <s v="JE1103"/>
    <m/>
    <x v="4615"/>
    <m/>
    <n v="701.83"/>
    <s v="EHS - Early Head Start"/>
    <x v="6"/>
    <s v="- No Location -"/>
    <s v="Andrew Stellwag"/>
  </r>
  <r>
    <s v="5000 - Salaries &amp; Wages"/>
    <s v="Journal"/>
    <x v="48"/>
    <s v="JE1110"/>
    <m/>
    <x v="4545"/>
    <n v="592.02"/>
    <m/>
    <s v="EHS - Early Head Start"/>
    <x v="6"/>
    <s v="- No Location -"/>
    <s v="Denise Klein"/>
  </r>
  <r>
    <s v="5000 - Salaries &amp; Wages"/>
    <s v="Journal"/>
    <x v="48"/>
    <s v="JE1110"/>
    <m/>
    <x v="5046"/>
    <n v="840.4"/>
    <m/>
    <s v="EHS - Early Head Start"/>
    <x v="6"/>
    <s v="- No Location -"/>
    <s v="Andrew Stellwag"/>
  </r>
  <r>
    <s v="5000 - Salaries &amp; Wages"/>
    <s v="Journal"/>
    <x v="48"/>
    <s v="JE1109"/>
    <m/>
    <x v="4509"/>
    <m/>
    <n v="114.23"/>
    <s v="EHS - Early Head Start"/>
    <x v="6"/>
    <s v="Admin Office"/>
    <s v="Francine Taylor"/>
  </r>
  <r>
    <s v="5000 - Salaries &amp; Wages"/>
    <s v="Journal"/>
    <x v="48"/>
    <s v="JE1108"/>
    <m/>
    <x v="5383"/>
    <n v="238.77"/>
    <m/>
    <s v="EHS - Early Head Start"/>
    <x v="6"/>
    <s v="- No Location -"/>
    <s v="Robert Mayfield"/>
  </r>
  <r>
    <s v="5000 - Salaries &amp; Wages"/>
    <s v="Journal"/>
    <x v="48"/>
    <s v="JE1098"/>
    <m/>
    <x v="5372"/>
    <n v="46.38"/>
    <m/>
    <s v="EHS - Early Head Start"/>
    <x v="6"/>
    <s v="- No Location -"/>
    <s v="ISATA BAH"/>
  </r>
  <r>
    <s v="5000 - Salaries &amp; Wages"/>
    <s v="Journal"/>
    <x v="48"/>
    <s v="JE1110"/>
    <m/>
    <x v="5384"/>
    <n v="1552.4"/>
    <m/>
    <s v="CCR&amp;R - Child Care Resource &amp; Referral"/>
    <x v="27"/>
    <s v="- No Location -"/>
    <s v="Stacy D Cooper-Gindraw"/>
  </r>
  <r>
    <s v="5000 - Salaries &amp; Wages"/>
    <s v="Journal"/>
    <x v="48"/>
    <s v="JE1107"/>
    <m/>
    <x v="5385"/>
    <m/>
    <n v="1723.72"/>
    <s v="CCR&amp;R - Child Care Resource &amp; Referral"/>
    <x v="27"/>
    <s v="- No Location -"/>
    <s v="Kristin Mayes"/>
  </r>
  <r>
    <s v="5000 - Salaries &amp; Wages"/>
    <s v="Journal"/>
    <x v="48"/>
    <s v="JE1106"/>
    <m/>
    <x v="5386"/>
    <n v="887.25"/>
    <m/>
    <s v="CCR&amp;R - Child Care Resource &amp; Referral"/>
    <x v="28"/>
    <s v="- No Location -"/>
    <s v="Erica Wyckoff"/>
  </r>
  <r>
    <s v="5000 - Salaries &amp; Wages"/>
    <s v="Journal"/>
    <x v="48"/>
    <s v="JE1106"/>
    <m/>
    <x v="5387"/>
    <n v="1385.94"/>
    <m/>
    <s v="CCR&amp;R - Child Care Resource &amp; Referral"/>
    <x v="28"/>
    <s v="- No Location -"/>
    <s v="Andrea Ferrare"/>
  </r>
  <r>
    <s v="5000 - Salaries &amp; Wages"/>
    <s v="Journal"/>
    <x v="48"/>
    <s v="JE1104"/>
    <m/>
    <x v="5388"/>
    <n v="1358.5"/>
    <m/>
    <s v="HS - Head Start"/>
    <x v="12"/>
    <s v="- No Location -"/>
    <s v="Verdina Pryor"/>
  </r>
  <r>
    <s v="5000 - Salaries &amp; Wages"/>
    <s v="Journal"/>
    <x v="48"/>
    <s v="JE1105"/>
    <m/>
    <x v="5389"/>
    <m/>
    <n v="688.03"/>
    <s v="HS - Head Start"/>
    <x v="12"/>
    <s v="- No Location -"/>
    <s v="Nasirah Aminuddin"/>
  </r>
  <r>
    <s v="5000 - Salaries &amp; Wages"/>
    <s v="Journal"/>
    <x v="48"/>
    <s v="JE1109"/>
    <m/>
    <x v="5390"/>
    <m/>
    <n v="1143.75"/>
    <s v="HS - Head Start"/>
    <x v="12"/>
    <s v="- No Location -"/>
    <s v="Natasha Joseph"/>
  </r>
  <r>
    <s v="5000 - Salaries &amp; Wages"/>
    <s v="Journal"/>
    <x v="48"/>
    <s v="JE1108"/>
    <m/>
    <x v="5391"/>
    <n v="600"/>
    <m/>
    <s v="HS - Head Start"/>
    <x v="12"/>
    <s v="- No Location -"/>
    <s v="Marva Currington"/>
  </r>
  <r>
    <s v="5000 - Salaries &amp; Wages"/>
    <s v="Journal"/>
    <x v="48"/>
    <s v="JE1108"/>
    <m/>
    <x v="5392"/>
    <n v="1431.27"/>
    <m/>
    <s v="HS - Head Start"/>
    <x v="12"/>
    <s v="- No Location -"/>
    <s v="Keshia Flewellen"/>
  </r>
  <r>
    <s v="5000 - Salaries &amp; Wages"/>
    <s v="Journal"/>
    <x v="48"/>
    <s v="JE1106"/>
    <m/>
    <x v="5393"/>
    <n v="711"/>
    <m/>
    <s v="HS - Head Start"/>
    <x v="12"/>
    <s v="- No Location -"/>
    <s v="Sabrina Manir"/>
  </r>
  <r>
    <s v="5000 - Salaries &amp; Wages"/>
    <s v="Journal"/>
    <x v="48"/>
    <s v="JE1106"/>
    <m/>
    <x v="5394"/>
    <n v="759"/>
    <m/>
    <s v="HS - Head Start"/>
    <x v="12"/>
    <s v="- No Location -"/>
    <s v="Louthel Tucker"/>
  </r>
  <r>
    <s v="5000 - Salaries &amp; Wages"/>
    <s v="Journal"/>
    <x v="48"/>
    <s v="JE1098"/>
    <m/>
    <x v="5395"/>
    <n v="120.17"/>
    <m/>
    <s v="HS - Head Start"/>
    <x v="12"/>
    <s v="- No Location -"/>
    <s v="Jennifer Nagy"/>
  </r>
  <r>
    <s v="5000 - Salaries &amp; Wages"/>
    <s v="Journal"/>
    <x v="48"/>
    <s v="JE1099"/>
    <m/>
    <x v="4442"/>
    <n v="189.41"/>
    <m/>
    <s v="HS - Head Start"/>
    <x v="12"/>
    <s v="- No Location -"/>
    <s v="Bonnie Sheipe-Warthen"/>
  </r>
  <r>
    <s v="5000 - Salaries &amp; Wages"/>
    <s v="Journal"/>
    <x v="48"/>
    <s v="JE1097"/>
    <m/>
    <x v="4396"/>
    <n v="9.25"/>
    <m/>
    <s v="HS - Head Start"/>
    <x v="12"/>
    <s v="- No Location -"/>
    <s v="Denise Klein"/>
  </r>
  <r>
    <s v="5000 - Salaries &amp; Wages"/>
    <s v="Journal"/>
    <x v="48"/>
    <s v="JE1107"/>
    <m/>
    <x v="5396"/>
    <m/>
    <n v="1368"/>
    <s v="HS - Head Start"/>
    <x v="12"/>
    <s v="- No Location -"/>
    <s v="Maiada Ramadan"/>
  </r>
  <r>
    <s v="5000 - Salaries &amp; Wages"/>
    <s v="Journal"/>
    <x v="48"/>
    <s v="JE1107"/>
    <m/>
    <x v="5397"/>
    <m/>
    <n v="910"/>
    <s v="HS - Head Start"/>
    <x v="12"/>
    <s v="- No Location -"/>
    <s v="Kymberlee Brower"/>
  </r>
  <r>
    <s v="5000 - Salaries &amp; Wages"/>
    <s v="Journal"/>
    <x v="48"/>
    <s v="JE1101"/>
    <m/>
    <x v="5398"/>
    <n v="24.52"/>
    <m/>
    <s v="HS - Head Start"/>
    <x v="12"/>
    <s v="- No Location -"/>
    <s v="Andrew Stellwag"/>
  </r>
  <r>
    <s v="5000 - Salaries &amp; Wages"/>
    <s v="Journal"/>
    <x v="48"/>
    <s v="JE1106"/>
    <m/>
    <x v="5399"/>
    <n v="400.6"/>
    <m/>
    <s v="CCR&amp;R - Child Care Resource &amp; Referral"/>
    <x v="18"/>
    <s v="Admin Office"/>
    <s v="Darshpreet Thind"/>
  </r>
  <r>
    <s v="5000 - Salaries &amp; Wages"/>
    <s v="Journal"/>
    <x v="48"/>
    <s v="JE1100"/>
    <m/>
    <x v="4638"/>
    <n v="12.84"/>
    <m/>
    <s v="CCR&amp;R - Child Care Resource &amp; Referral"/>
    <x v="18"/>
    <s v="Admin Office"/>
    <s v="Kyle Edwards"/>
  </r>
  <r>
    <s v="5000 - Salaries &amp; Wages"/>
    <s v="Journal"/>
    <x v="48"/>
    <s v="JE1100"/>
    <m/>
    <x v="5096"/>
    <n v="28.33"/>
    <m/>
    <s v="HPRP2 - Homeless Prevention Rapid Rehousing"/>
    <x v="8"/>
    <s v="- No Location -"/>
    <s v="Melonie Vazquez"/>
  </r>
  <r>
    <s v="5000 - Salaries &amp; Wages"/>
    <s v="Journal"/>
    <x v="48"/>
    <s v="JE1101"/>
    <m/>
    <x v="4716"/>
    <n v="1.54"/>
    <m/>
    <s v="HPRP2 - Homeless Prevention Rapid Rehousing"/>
    <x v="8"/>
    <s v="Admin Office"/>
    <s v="Manvir Gill"/>
  </r>
  <r>
    <s v="5000 - Salaries &amp; Wages"/>
    <s v="Journal"/>
    <x v="48"/>
    <s v="JE1105"/>
    <m/>
    <x v="4435"/>
    <m/>
    <n v="145.99"/>
    <s v="CCFP - Child Care Food Program"/>
    <x v="24"/>
    <s v="Admin Office"/>
    <s v="Greta Peterson"/>
  </r>
  <r>
    <s v="5000 - Salaries &amp; Wages"/>
    <s v="Journal"/>
    <x v="48"/>
    <s v="JE1110"/>
    <m/>
    <x v="5400"/>
    <n v="756.2"/>
    <m/>
    <s v="CCFP - Child Care Food Program"/>
    <x v="24"/>
    <s v="Admin Office"/>
    <s v="Darshpreet Thind"/>
  </r>
  <r>
    <s v="5000 - Salaries &amp; Wages"/>
    <s v="Journal"/>
    <x v="48"/>
    <s v="JE1106"/>
    <m/>
    <x v="5401"/>
    <n v="843"/>
    <m/>
    <s v="CCFP - Child Care Food Program"/>
    <x v="24"/>
    <s v="- No Location -"/>
    <s v="Deniz Genc"/>
  </r>
  <r>
    <s v="5000 - Salaries &amp; Wages"/>
    <s v="Journal"/>
    <x v="48"/>
    <s v="JE1106"/>
    <m/>
    <x v="5402"/>
    <n v="846"/>
    <m/>
    <s v="CCFP - Child Care Food Program"/>
    <x v="24"/>
    <s v="- No Location -"/>
    <s v="Samarjit Sharma"/>
  </r>
  <r>
    <s v="5000 - Salaries &amp; Wages"/>
    <s v="Journal"/>
    <x v="48"/>
    <s v="JE1105"/>
    <m/>
    <x v="4880"/>
    <m/>
    <n v="420.21"/>
    <s v="LiHeap - Low Income Home Energy Assistance Program"/>
    <x v="2"/>
    <s v="Admin Office"/>
    <s v="Janessa Rivera"/>
  </r>
  <r>
    <s v="5000 - Salaries &amp; Wages"/>
    <s v="Journal"/>
    <x v="48"/>
    <s v="JE1099"/>
    <m/>
    <x v="5403"/>
    <n v="124.86"/>
    <m/>
    <s v="LiHeap - Low Income Home Energy Assistance Program"/>
    <x v="2"/>
    <s v="- No Location -"/>
    <s v="Donna Hajzer"/>
  </r>
  <r>
    <s v="5000 - Salaries &amp; Wages"/>
    <s v="Journal"/>
    <x v="48"/>
    <s v="JE1107"/>
    <m/>
    <x v="4563"/>
    <m/>
    <n v="206.02"/>
    <s v="LiHeap - Low Income Home Energy Assistance Program"/>
    <x v="2"/>
    <s v="Admin Office"/>
    <s v="Ruben Johnson"/>
  </r>
  <r>
    <s v="5000 - Salaries &amp; Wages"/>
    <s v="Journal"/>
    <x v="48"/>
    <s v="JE1097"/>
    <m/>
    <x v="5404"/>
    <n v="73.33"/>
    <m/>
    <s v="USF - Universal Service Fund"/>
    <x v="9"/>
    <s v="- No Location -"/>
    <s v="Donna Hajzer"/>
  </r>
  <r>
    <s v="5000 - Salaries &amp; Wages"/>
    <s v="Journal"/>
    <x v="48"/>
    <s v="JE1107"/>
    <m/>
    <x v="4383"/>
    <m/>
    <n v="229.62"/>
    <s v="USF - Universal Service Fund"/>
    <x v="9"/>
    <s v="- No Location -"/>
    <s v="Quamillah Nelson"/>
  </r>
  <r>
    <s v="5000 - Salaries &amp; Wages"/>
    <s v="Journal"/>
    <x v="48"/>
    <s v="JE1104"/>
    <m/>
    <x v="5405"/>
    <n v="1511.82"/>
    <m/>
    <s v="HF - Healthy Families"/>
    <x v="4"/>
    <s v="- No Location -"/>
    <s v="Mary Kennedy"/>
  </r>
  <r>
    <s v="5000 - Salaries &amp; Wages"/>
    <s v="Journal"/>
    <x v="48"/>
    <s v="JE1103"/>
    <m/>
    <x v="5406"/>
    <m/>
    <n v="1449.35"/>
    <s v="HF - Healthy Families"/>
    <x v="4"/>
    <s v="- No Location -"/>
    <s v="Elizabeth Boehmke"/>
  </r>
  <r>
    <s v="5000 - Salaries &amp; Wages"/>
    <s v="Journal"/>
    <x v="48"/>
    <s v="JE1109"/>
    <m/>
    <x v="5213"/>
    <m/>
    <n v="237.45"/>
    <s v="CCYC - Community Council of Young Children"/>
    <x v="22"/>
    <s v="- No Location -"/>
    <s v="Sheila Hughes"/>
  </r>
  <r>
    <s v="5000 - Salaries &amp; Wages"/>
    <s v="Journal"/>
    <x v="48"/>
    <s v="JE1097"/>
    <m/>
    <x v="4884"/>
    <n v="29.63"/>
    <m/>
    <s v="CCYC - Community Council of Young Children"/>
    <x v="22"/>
    <s v="Admin Office"/>
    <s v="Janessa Rivera"/>
  </r>
  <r>
    <s v="5000 - Salaries &amp; Wages"/>
    <s v="Journal"/>
    <x v="48"/>
    <s v="JE1100"/>
    <m/>
    <x v="4638"/>
    <n v="1.83"/>
    <m/>
    <s v="HF - Healthy Families"/>
    <x v="5"/>
    <s v="Admin Office"/>
    <s v="Kyle Edwards"/>
  </r>
  <r>
    <s v="5000 - Salaries &amp; Wages"/>
    <s v="Journal"/>
    <x v="48"/>
    <s v="JE1105"/>
    <m/>
    <x v="5090"/>
    <m/>
    <n v="476.5"/>
    <s v="CSBG - Community Service Block Grant"/>
    <x v="0"/>
    <s v="- No Location -"/>
    <s v="Rovenna Overton"/>
  </r>
  <r>
    <s v="5000 - Salaries &amp; Wages"/>
    <s v="Journal"/>
    <x v="48"/>
    <s v="JE1109"/>
    <m/>
    <x v="5213"/>
    <m/>
    <n v="130.85"/>
    <s v="CSBG - Community Service Block Grant"/>
    <x v="0"/>
    <s v="- No Location -"/>
    <s v="Sheila Hughes"/>
  </r>
  <r>
    <s v="5000 - Salaries &amp; Wages"/>
    <s v="Journal"/>
    <x v="48"/>
    <s v="JE1099"/>
    <m/>
    <x v="4564"/>
    <n v="17.27"/>
    <m/>
    <s v="CSBG - Community Service Block Grant"/>
    <x v="0"/>
    <s v="Admin Office"/>
    <s v="Gary Mease"/>
  </r>
  <r>
    <s v="5000 - Salaries &amp; Wages"/>
    <s v="Journal"/>
    <x v="48"/>
    <s v="JE1103"/>
    <m/>
    <x v="5407"/>
    <m/>
    <n v="479.25"/>
    <s v="CSBG - Community Service Block Grant"/>
    <x v="17"/>
    <s v="- No Location -"/>
    <s v="Gerlini Garrido"/>
  </r>
  <r>
    <s v="5000 - Salaries &amp; Wages"/>
    <s v="Journal"/>
    <x v="48"/>
    <s v="JE1105"/>
    <m/>
    <x v="5408"/>
    <m/>
    <n v="1155.17"/>
    <s v="EHS - Early Head Start"/>
    <x v="6"/>
    <s v="- No Location -"/>
    <s v="Toxi Miller"/>
  </r>
  <r>
    <s v="5000 - Salaries &amp; Wages"/>
    <s v="Journal"/>
    <x v="48"/>
    <s v="JE1105"/>
    <m/>
    <x v="5409"/>
    <m/>
    <n v="846.24"/>
    <s v="EHS - Early Head Start"/>
    <x v="6"/>
    <s v="- No Location -"/>
    <s v="Katilynn Ditzel"/>
  </r>
  <r>
    <s v="5000 - Salaries &amp; Wages"/>
    <s v="Journal"/>
    <x v="48"/>
    <s v="JE1098"/>
    <m/>
    <x v="4625"/>
    <n v="17.48"/>
    <m/>
    <s v="Edgewater Park"/>
    <x v="29"/>
    <s v="- No Location -"/>
    <s v="Patricia Goldwire"/>
  </r>
  <r>
    <s v="5000 - Salaries &amp; Wages"/>
    <s v="Journal"/>
    <x v="48"/>
    <s v="JE1105"/>
    <m/>
    <x v="5410"/>
    <m/>
    <n v="2339.5700000000002"/>
    <s v="CCR&amp;R - Child Care Resource &amp; Referral"/>
    <x v="28"/>
    <s v="- No Location -"/>
    <s v="Susan Ford"/>
  </r>
  <r>
    <s v="5000 - Salaries &amp; Wages"/>
    <s v="Journal"/>
    <x v="48"/>
    <s v="JE1105"/>
    <m/>
    <x v="5411"/>
    <m/>
    <n v="858.26"/>
    <s v="CCR&amp;R - Child Care Resource &amp; Referral"/>
    <x v="28"/>
    <s v="- No Location -"/>
    <s v="Kathleen Moreland"/>
  </r>
  <r>
    <s v="5000 - Salaries &amp; Wages"/>
    <s v="Journal"/>
    <x v="48"/>
    <s v="JE1098"/>
    <m/>
    <x v="5412"/>
    <n v="13.39"/>
    <m/>
    <s v="CCR&amp;R - Child Care Resource &amp; Referral"/>
    <x v="28"/>
    <s v="- No Location -"/>
    <s v="Wanda Fisher"/>
  </r>
  <r>
    <s v="5000 - Salaries &amp; Wages"/>
    <s v="Journal"/>
    <x v="48"/>
    <s v="JE1104"/>
    <m/>
    <x v="5413"/>
    <n v="1347.63"/>
    <m/>
    <s v="CCR&amp;R - Child Care Resource &amp; Referral"/>
    <x v="30"/>
    <s v="- No Location -"/>
    <s v="Christine Morrison"/>
  </r>
  <r>
    <s v="5000 - Salaries &amp; Wages"/>
    <s v="Journal"/>
    <x v="48"/>
    <s v="JE1105"/>
    <m/>
    <x v="5035"/>
    <m/>
    <n v="986.45"/>
    <s v="CCR&amp;R - Child Care Resource &amp; Referral"/>
    <x v="30"/>
    <s v="- No Location -"/>
    <s v="Sue Fenick"/>
  </r>
  <r>
    <s v="5000 - Salaries &amp; Wages"/>
    <s v="Journal"/>
    <x v="48"/>
    <s v="JE1104"/>
    <m/>
    <x v="5414"/>
    <n v="2349.7199999999998"/>
    <m/>
    <s v="HS - Head Start"/>
    <x v="12"/>
    <s v="- No Location -"/>
    <s v="Jill Rickards"/>
  </r>
  <r>
    <s v="5000 - Salaries &amp; Wages"/>
    <s v="Journal"/>
    <x v="48"/>
    <s v="JE1105"/>
    <m/>
    <x v="5415"/>
    <m/>
    <n v="719.83"/>
    <s v="HS - Head Start"/>
    <x v="12"/>
    <s v="- No Location -"/>
    <s v="Jennifer Nagy"/>
  </r>
  <r>
    <s v="5000 - Salaries &amp; Wages"/>
    <s v="Journal"/>
    <x v="48"/>
    <s v="JE1103"/>
    <m/>
    <x v="4507"/>
    <m/>
    <n v="941.3"/>
    <s v="HS - Head Start"/>
    <x v="12"/>
    <s v="Admin Office"/>
    <s v="Gary Mease"/>
  </r>
  <r>
    <s v="5000 - Salaries &amp; Wages"/>
    <s v="Journal"/>
    <x v="48"/>
    <s v="JE1103"/>
    <m/>
    <x v="5416"/>
    <m/>
    <n v="600"/>
    <s v="HS - Head Start"/>
    <x v="12"/>
    <s v="- No Location -"/>
    <s v="Samaka Empson"/>
  </r>
  <r>
    <s v="5000 - Salaries &amp; Wages"/>
    <s v="Journal"/>
    <x v="48"/>
    <s v="JE1110"/>
    <m/>
    <x v="5417"/>
    <n v="869.68"/>
    <m/>
    <s v="HS - Head Start"/>
    <x v="12"/>
    <s v="- No Location -"/>
    <s v="Tawona Hill"/>
  </r>
  <r>
    <s v="5000 - Salaries &amp; Wages"/>
    <s v="Journal"/>
    <x v="48"/>
    <s v="JE1110"/>
    <m/>
    <x v="4974"/>
    <n v="1522.8"/>
    <m/>
    <s v="HS - Head Start"/>
    <x v="12"/>
    <s v="- No Location -"/>
    <s v="Tammy Joyce"/>
  </r>
  <r>
    <s v="5000 - Salaries &amp; Wages"/>
    <s v="Journal"/>
    <x v="48"/>
    <s v="JE1110"/>
    <m/>
    <x v="5418"/>
    <n v="1353.75"/>
    <m/>
    <s v="HS - Head Start"/>
    <x v="12"/>
    <s v="- No Location -"/>
    <s v="Sumeyra Ceylan"/>
  </r>
  <r>
    <s v="5000 - Salaries &amp; Wages"/>
    <s v="Journal"/>
    <x v="48"/>
    <s v="JE1110"/>
    <m/>
    <x v="5419"/>
    <n v="950"/>
    <m/>
    <s v="HS - Head Start"/>
    <x v="12"/>
    <s v="- No Location -"/>
    <s v="Stephanie Johnson"/>
  </r>
  <r>
    <s v="5000 - Salaries &amp; Wages"/>
    <s v="Journal"/>
    <x v="48"/>
    <s v="JE1109"/>
    <m/>
    <x v="5420"/>
    <m/>
    <n v="1286.5999999999999"/>
    <s v="HS - Head Start"/>
    <x v="12"/>
    <s v="- No Location -"/>
    <s v="Tomona Green"/>
  </r>
  <r>
    <s v="5000 - Salaries &amp; Wages"/>
    <s v="Journal"/>
    <x v="48"/>
    <s v="JE1109"/>
    <m/>
    <x v="5421"/>
    <m/>
    <n v="1344.43"/>
    <s v="HS - Head Start"/>
    <x v="12"/>
    <s v="- No Location -"/>
    <s v="Tammy Joyce"/>
  </r>
  <r>
    <s v="5000 - Salaries &amp; Wages"/>
    <s v="Journal"/>
    <x v="48"/>
    <s v="JE1109"/>
    <m/>
    <x v="5422"/>
    <m/>
    <n v="526.33000000000004"/>
    <s v="HS - Head Start"/>
    <x v="12"/>
    <s v="- No Location -"/>
    <s v="Miriam Claudio"/>
  </r>
  <r>
    <s v="5000 - Salaries &amp; Wages"/>
    <s v="Journal"/>
    <x v="48"/>
    <s v="JE1109"/>
    <m/>
    <x v="5423"/>
    <m/>
    <n v="2675.52"/>
    <s v="HS - Head Start"/>
    <x v="12"/>
    <s v="- No Location -"/>
    <s v="Lillian Germaine"/>
  </r>
  <r>
    <s v="5000 - Salaries &amp; Wages"/>
    <s v="Journal"/>
    <x v="48"/>
    <s v="JE1106"/>
    <m/>
    <x v="5424"/>
    <n v="1286.5999999999999"/>
    <m/>
    <s v="HS - Head Start"/>
    <x v="12"/>
    <s v="- No Location -"/>
    <s v="Tomona Green"/>
  </r>
  <r>
    <s v="5000 - Salaries &amp; Wages"/>
    <s v="Journal"/>
    <x v="48"/>
    <s v="JE1097"/>
    <m/>
    <x v="4573"/>
    <n v="178.37"/>
    <m/>
    <s v="HS - Head Start"/>
    <x v="12"/>
    <s v="- No Location -"/>
    <s v="Tammy Joyce"/>
  </r>
  <r>
    <s v="5000 - Salaries &amp; Wages"/>
    <s v="Journal"/>
    <x v="48"/>
    <s v="JE1107"/>
    <m/>
    <x v="3264"/>
    <m/>
    <n v="774"/>
    <s v="HS - Head Start"/>
    <x v="12"/>
    <s v="- No Location -"/>
    <s v="Daliana Rodriguez"/>
  </r>
  <r>
    <s v="5000 - Salaries &amp; Wages"/>
    <s v="Journal"/>
    <x v="48"/>
    <s v="JE1108"/>
    <m/>
    <x v="4790"/>
    <n v="228.39"/>
    <m/>
    <s v="CCR&amp;R - Child Care Resource &amp; Referral"/>
    <x v="18"/>
    <s v="Admin Office"/>
    <s v="Janessa Rivera"/>
  </r>
  <r>
    <s v="5000 - Salaries &amp; Wages"/>
    <s v="Journal"/>
    <x v="48"/>
    <s v="JE1099"/>
    <m/>
    <x v="4601"/>
    <n v="6.48"/>
    <m/>
    <s v="CCR&amp;R - Child Care Resource &amp; Referral"/>
    <x v="18"/>
    <s v="Admin Office"/>
    <s v="Janessa Rivera"/>
  </r>
  <r>
    <s v="5000 - Salaries &amp; Wages"/>
    <s v="Journal"/>
    <x v="48"/>
    <s v="JE1100"/>
    <m/>
    <x v="5425"/>
    <n v="14.17"/>
    <m/>
    <s v="CCR&amp;R - Child Care Resource &amp; Referral"/>
    <x v="18"/>
    <s v="Admin Office"/>
    <s v="Sharon Forman"/>
  </r>
  <r>
    <s v="5000 - Salaries &amp; Wages"/>
    <s v="Journal"/>
    <x v="48"/>
    <s v="JE1099"/>
    <m/>
    <x v="4476"/>
    <n v="10.62"/>
    <m/>
    <s v="HPRP2 - Homeless Prevention Rapid Rehousing"/>
    <x v="8"/>
    <s v="- No Location -"/>
    <s v="Rovenna Overton"/>
  </r>
  <r>
    <s v="5000 - Salaries &amp; Wages"/>
    <s v="Journal"/>
    <x v="48"/>
    <s v="JE1104"/>
    <m/>
    <x v="4924"/>
    <n v="527.47"/>
    <m/>
    <s v="Mt Holly Schools"/>
    <x v="15"/>
    <s v="- No Location -"/>
    <s v="Christiana Buffett"/>
  </r>
  <r>
    <s v="5000 - Salaries &amp; Wages"/>
    <s v="Journal"/>
    <x v="48"/>
    <s v="JE1108"/>
    <m/>
    <x v="5426"/>
    <n v="843"/>
    <m/>
    <s v="Mt Holly Schools"/>
    <x v="15"/>
    <s v="- No Location -"/>
    <s v="Kimberly Farrell"/>
  </r>
  <r>
    <s v="5000 - Salaries &amp; Wages"/>
    <s v="Journal"/>
    <x v="48"/>
    <s v="JE1106"/>
    <m/>
    <x v="4482"/>
    <n v="1054.3699999999999"/>
    <m/>
    <s v="LiHeap - Low Income Home Energy Assistance Program"/>
    <x v="2"/>
    <s v="- No Location -"/>
    <s v="Rovenna Overton"/>
  </r>
  <r>
    <s v="5000 - Salaries &amp; Wages"/>
    <s v="Journal"/>
    <x v="48"/>
    <s v="JE1098"/>
    <m/>
    <x v="5094"/>
    <n v="1.93"/>
    <m/>
    <s v="USF - Universal Service Fund"/>
    <x v="9"/>
    <s v="Admin Office"/>
    <s v="Kyle Edwards"/>
  </r>
  <r>
    <s v="5000 - Salaries &amp; Wages"/>
    <s v="Journal"/>
    <x v="48"/>
    <s v="JE1107"/>
    <m/>
    <x v="5427"/>
    <m/>
    <n v="189.59"/>
    <s v="USF - Universal Service Fund"/>
    <x v="9"/>
    <s v="- No Location -"/>
    <s v="Denise Cacalori"/>
  </r>
  <r>
    <s v="5000 - Salaries &amp; Wages"/>
    <s v="Journal"/>
    <x v="48"/>
    <s v="JE1098"/>
    <m/>
    <x v="4386"/>
    <n v="29.63"/>
    <m/>
    <s v="CCYC - Community Council of Young Children"/>
    <x v="22"/>
    <s v="Admin Office"/>
    <s v="Janessa Rivera"/>
  </r>
  <r>
    <s v="5000 - Salaries &amp; Wages"/>
    <s v="Journal"/>
    <x v="48"/>
    <s v="JE1098"/>
    <m/>
    <x v="4377"/>
    <n v="17.27"/>
    <m/>
    <s v="CSBG - Community Service Block Grant"/>
    <x v="0"/>
    <s v="Admin Office"/>
    <s v="Gary Mease"/>
  </r>
  <r>
    <s v="5000 - Salaries &amp; Wages"/>
    <s v="Journal"/>
    <x v="48"/>
    <s v="JE1099"/>
    <m/>
    <x v="5344"/>
    <n v="11.74"/>
    <m/>
    <s v="CSBG - Community Service Block Grant"/>
    <x v="0"/>
    <s v="Admin Office"/>
    <s v="Greta Peterson"/>
  </r>
  <r>
    <s v="5000 - Salaries &amp; Wages"/>
    <s v="Journal"/>
    <x v="48"/>
    <s v="JE1097"/>
    <m/>
    <x v="4749"/>
    <n v="11.74"/>
    <m/>
    <s v="CSBG - Community Service Block Grant"/>
    <x v="0"/>
    <s v="Admin Office"/>
    <s v="Greta Peterson"/>
  </r>
  <r>
    <s v="5000 - Salaries &amp; Wages"/>
    <s v="Journal"/>
    <x v="48"/>
    <s v="JE1107"/>
    <m/>
    <x v="5092"/>
    <m/>
    <n v="125.22"/>
    <s v="CSBG - Community Service Block Grant"/>
    <x v="0"/>
    <s v="- No Location -"/>
    <s v="Sheila Hughes"/>
  </r>
  <r>
    <s v="5000 - Salaries &amp; Wages"/>
    <s v="Journal"/>
    <x v="48"/>
    <s v="JE1109"/>
    <m/>
    <x v="5428"/>
    <m/>
    <n v="876.4"/>
    <s v="EHS - Early Head Start"/>
    <x v="6"/>
    <s v="- No Location -"/>
    <s v="Nina Holmes"/>
  </r>
  <r>
    <s v="5000 - Salaries &amp; Wages"/>
    <s v="Journal"/>
    <x v="48"/>
    <s v="JE1106"/>
    <m/>
    <x v="5429"/>
    <n v="1012.91"/>
    <m/>
    <s v="EHS - Early Head Start"/>
    <x v="6"/>
    <s v="- No Location -"/>
    <s v="Donna Wilbur"/>
  </r>
  <r>
    <s v="5000 - Salaries &amp; Wages"/>
    <s v="Journal"/>
    <x v="48"/>
    <s v="JE1099"/>
    <m/>
    <x v="5430"/>
    <n v="40.479999999999997"/>
    <m/>
    <s v="EHS - Early Head Start"/>
    <x v="6"/>
    <s v="Admin Office"/>
    <s v="Sharon Forman"/>
  </r>
  <r>
    <s v="5000 - Salaries &amp; Wages"/>
    <s v="Journal"/>
    <x v="48"/>
    <s v="JE1097"/>
    <m/>
    <x v="4831"/>
    <n v="11.12"/>
    <m/>
    <s v="EHS - Early Head Start"/>
    <x v="6"/>
    <s v="Admin Office"/>
    <s v="Elayne Schermerhorn"/>
  </r>
  <r>
    <s v="5000 - Salaries &amp; Wages"/>
    <s v="Journal"/>
    <x v="48"/>
    <s v="JE1101"/>
    <m/>
    <x v="5023"/>
    <n v="9.75"/>
    <m/>
    <s v="Edgewater Park"/>
    <x v="29"/>
    <s v="- No Location -"/>
    <s v="Jill Rickards"/>
  </r>
  <r>
    <s v="5000 - Salaries &amp; Wages"/>
    <s v="Journal"/>
    <x v="48"/>
    <s v="JE1106"/>
    <m/>
    <x v="5431"/>
    <n v="2047.01"/>
    <m/>
    <s v="CCR&amp;R - Child Care Resource &amp; Referral"/>
    <x v="27"/>
    <s v="- No Location -"/>
    <s v="Kathryn Simone"/>
  </r>
  <r>
    <s v="5000 - Salaries &amp; Wages"/>
    <s v="Journal"/>
    <x v="48"/>
    <s v="JE1109"/>
    <m/>
    <x v="5432"/>
    <m/>
    <n v="918.13"/>
    <s v="CCR&amp;R - Child Care Resource &amp; Referral"/>
    <x v="28"/>
    <s v="- No Location -"/>
    <s v="Devita Smith"/>
  </r>
  <r>
    <s v="5000 - Salaries &amp; Wages"/>
    <s v="Journal"/>
    <x v="48"/>
    <s v="JE1104"/>
    <m/>
    <x v="5433"/>
    <n v="525"/>
    <m/>
    <s v="HS - Head Start"/>
    <x v="12"/>
    <s v="- No Location -"/>
    <s v="Destiny Franklin"/>
  </r>
  <r>
    <s v="5000 - Salaries &amp; Wages"/>
    <s v="Journal"/>
    <x v="48"/>
    <s v="JE1104"/>
    <m/>
    <x v="5434"/>
    <n v="1434.5"/>
    <m/>
    <s v="HS - Head Start"/>
    <x v="12"/>
    <s v="- No Location -"/>
    <s v="Karlie Gore"/>
  </r>
  <r>
    <s v="5000 - Salaries &amp; Wages"/>
    <s v="Journal"/>
    <x v="48"/>
    <s v="JE1105"/>
    <m/>
    <x v="5435"/>
    <m/>
    <n v="1596"/>
    <s v="HS - Head Start"/>
    <x v="12"/>
    <s v="- No Location -"/>
    <s v="Stephanie Greene"/>
  </r>
  <r>
    <s v="5000 - Salaries &amp; Wages"/>
    <s v="Journal"/>
    <x v="48"/>
    <s v="JE1103"/>
    <m/>
    <x v="5436"/>
    <m/>
    <n v="994.35"/>
    <s v="HS - Head Start"/>
    <x v="12"/>
    <s v="- No Location -"/>
    <s v="Bonnie Logan"/>
  </r>
  <r>
    <s v="5000 - Salaries &amp; Wages"/>
    <s v="Journal"/>
    <x v="48"/>
    <s v="JE1110"/>
    <m/>
    <x v="4465"/>
    <n v="2317.3000000000002"/>
    <m/>
    <s v="HS - Head Start"/>
    <x v="12"/>
    <s v="Admin Office"/>
    <s v="Elayne Schermerhorn"/>
  </r>
  <r>
    <s v="5000 - Salaries &amp; Wages"/>
    <s v="Journal"/>
    <x v="48"/>
    <s v="JE1110"/>
    <m/>
    <x v="5437"/>
    <n v="924"/>
    <m/>
    <s v="HS - Head Start"/>
    <x v="12"/>
    <s v="- No Location -"/>
    <s v="Carolyn Weston"/>
  </r>
  <r>
    <s v="5000 - Salaries &amp; Wages"/>
    <s v="Journal"/>
    <x v="48"/>
    <s v="JE1110"/>
    <m/>
    <x v="5438"/>
    <n v="507"/>
    <m/>
    <s v="HS - Head Start"/>
    <x v="12"/>
    <s v="- No Location -"/>
    <s v="Ta'Jah Conyers"/>
  </r>
  <r>
    <s v="5000 - Salaries &amp; Wages"/>
    <s v="Journal"/>
    <x v="48"/>
    <s v="JE1110"/>
    <m/>
    <x v="5439"/>
    <n v="204"/>
    <m/>
    <s v="HS - Head Start"/>
    <x v="12"/>
    <s v="- No Location -"/>
    <s v="Jasmine Reed"/>
  </r>
  <r>
    <s v="5000 - Salaries &amp; Wages"/>
    <s v="Journal"/>
    <x v="48"/>
    <s v="JE1109"/>
    <m/>
    <x v="5440"/>
    <m/>
    <n v="843"/>
    <s v="HS - Head Start"/>
    <x v="12"/>
    <s v="- No Location -"/>
    <s v="Saliha Yanik"/>
  </r>
  <r>
    <s v="5000 - Salaries &amp; Wages"/>
    <s v="Journal"/>
    <x v="48"/>
    <s v="JE1108"/>
    <m/>
    <x v="5441"/>
    <n v="855"/>
    <m/>
    <s v="HS - Head Start"/>
    <x v="12"/>
    <s v="- No Location -"/>
    <s v="Miriam Claudio"/>
  </r>
  <r>
    <s v="5000 - Salaries &amp; Wages"/>
    <s v="Journal"/>
    <x v="48"/>
    <s v="JE1108"/>
    <m/>
    <x v="5442"/>
    <n v="1193.94"/>
    <m/>
    <s v="HS - Head Start"/>
    <x v="12"/>
    <s v="- No Location -"/>
    <s v="Denise Klein"/>
  </r>
  <r>
    <s v="5000 - Salaries &amp; Wages"/>
    <s v="Journal"/>
    <x v="48"/>
    <s v="JE1106"/>
    <m/>
    <x v="5443"/>
    <n v="849"/>
    <m/>
    <s v="HS - Head Start"/>
    <x v="12"/>
    <s v="- No Location -"/>
    <s v="Sherrita Dunn"/>
  </r>
  <r>
    <s v="5000 - Salaries &amp; Wages"/>
    <s v="Journal"/>
    <x v="48"/>
    <s v="JE1106"/>
    <m/>
    <x v="5444"/>
    <n v="994"/>
    <m/>
    <s v="HS - Head Start"/>
    <x v="12"/>
    <s v="- No Location -"/>
    <s v="Reyhan Canturk"/>
  </r>
  <r>
    <s v="5000 - Salaries &amp; Wages"/>
    <s v="Journal"/>
    <x v="48"/>
    <s v="JE1099"/>
    <m/>
    <x v="4533"/>
    <n v="9.25"/>
    <m/>
    <s v="HS - Head Start"/>
    <x v="12"/>
    <s v="- No Location -"/>
    <s v="Denise Klein"/>
  </r>
  <r>
    <s v="5000 - Salaries &amp; Wages"/>
    <s v="Journal"/>
    <x v="48"/>
    <s v="JE1107"/>
    <m/>
    <x v="4387"/>
    <m/>
    <n v="695.03"/>
    <s v="HS - Head Start"/>
    <x v="12"/>
    <s v="Admin Office"/>
    <s v="Greta Peterson"/>
  </r>
  <r>
    <s v="5000 - Salaries &amp; Wages"/>
    <s v="Journal"/>
    <x v="48"/>
    <s v="JE1107"/>
    <m/>
    <x v="5445"/>
    <m/>
    <n v="1008"/>
    <s v="HS - Head Start"/>
    <x v="12"/>
    <s v="- No Location -"/>
    <s v="Melinda Bowman-Williams"/>
  </r>
  <r>
    <s v="5000 - Salaries &amp; Wages"/>
    <s v="Journal"/>
    <x v="48"/>
    <s v="JE1107"/>
    <m/>
    <x v="5446"/>
    <m/>
    <n v="876"/>
    <s v="HS - Head Start"/>
    <x v="12"/>
    <s v="- No Location -"/>
    <s v="Tara Cavanagh"/>
  </r>
  <r>
    <s v="5000 - Salaries &amp; Wages"/>
    <s v="Journal"/>
    <x v="48"/>
    <s v="JE1107"/>
    <m/>
    <x v="5447"/>
    <m/>
    <n v="950"/>
    <s v="HS - Head Start"/>
    <x v="12"/>
    <s v="- No Location -"/>
    <s v="Ozlem Yigit"/>
  </r>
  <r>
    <s v="5000 - Salaries &amp; Wages"/>
    <s v="Journal"/>
    <x v="48"/>
    <s v="JE1109"/>
    <m/>
    <x v="4674"/>
    <m/>
    <n v="906.65"/>
    <s v="CCR&amp;R - Child Care Resource &amp; Referral"/>
    <x v="18"/>
    <s v="Admin Office"/>
    <s v="Elayne Schermerhorn"/>
  </r>
  <r>
    <s v="5000 - Salaries &amp; Wages"/>
    <s v="Journal"/>
    <x v="48"/>
    <s v="JE1106"/>
    <m/>
    <x v="4571"/>
    <n v="425.86"/>
    <m/>
    <s v="CCR&amp;R - Child Care Resource &amp; Referral"/>
    <x v="18"/>
    <s v="Admin Office"/>
    <s v="Greta Peterson"/>
  </r>
  <r>
    <s v="5000 - Salaries &amp; Wages"/>
    <s v="Journal"/>
    <x v="48"/>
    <s v="JE1110"/>
    <m/>
    <x v="4658"/>
    <n v="25.86"/>
    <m/>
    <s v="HPRP2 - Homeless Prevention Rapid Rehousing"/>
    <x v="8"/>
    <s v="Admin Office"/>
    <s v="Amie Sharer"/>
  </r>
  <r>
    <s v="5000 - Salaries &amp; Wages"/>
    <s v="Journal"/>
    <x v="48"/>
    <s v="JE1100"/>
    <m/>
    <x v="4488"/>
    <n v="1.54"/>
    <m/>
    <s v="HPRP2 - Homeless Prevention Rapid Rehousing"/>
    <x v="8"/>
    <s v="Admin Office"/>
    <s v="Manvir Gill"/>
  </r>
  <r>
    <s v="5000 - Salaries &amp; Wages"/>
    <s v="Journal"/>
    <x v="48"/>
    <s v="JE1101"/>
    <m/>
    <x v="5099"/>
    <n v="0.98"/>
    <m/>
    <s v="HPRP2 - Homeless Prevention Rapid Rehousing"/>
    <x v="8"/>
    <s v="Admin Office"/>
    <s v="Amie Sharer"/>
  </r>
  <r>
    <s v="5000 - Salaries &amp; Wages"/>
    <s v="Journal"/>
    <x v="48"/>
    <s v="JE1100"/>
    <m/>
    <x v="5448"/>
    <n v="77.08"/>
    <m/>
    <s v="CCFP - Child Care Food Program"/>
    <x v="24"/>
    <s v="- No Location -"/>
    <s v="Gabrielle Morton"/>
  </r>
  <r>
    <s v="5000 - Salaries &amp; Wages"/>
    <s v="Journal"/>
    <x v="48"/>
    <s v="JE1109"/>
    <m/>
    <x v="5449"/>
    <m/>
    <n v="1753.06"/>
    <s v="Mt Holly Schools"/>
    <x v="15"/>
    <s v="- No Location -"/>
    <s v="Jennifer Jones"/>
  </r>
  <r>
    <s v="5000 - Salaries &amp; Wages"/>
    <s v="Journal"/>
    <x v="48"/>
    <s v="JE1107"/>
    <m/>
    <x v="5450"/>
    <m/>
    <n v="1100.95"/>
    <s v="Mt Holly Schools"/>
    <x v="15"/>
    <s v="- No Location -"/>
    <s v="Jennifer Jones"/>
  </r>
  <r>
    <s v="5000 - Salaries &amp; Wages"/>
    <s v="Journal"/>
    <x v="48"/>
    <s v="JE1104"/>
    <m/>
    <x v="5039"/>
    <n v="144.22999999999999"/>
    <m/>
    <s v="LiHeap - Low Income Home Energy Assistance Program"/>
    <x v="2"/>
    <s v="Admin Office"/>
    <s v="Elayne Schermerhorn"/>
  </r>
  <r>
    <s v="5000 - Salaries &amp; Wages"/>
    <s v="Journal"/>
    <x v="48"/>
    <s v="JE1105"/>
    <m/>
    <x v="4479"/>
    <m/>
    <n v="151.83000000000001"/>
    <s v="USF - Universal Service Fund"/>
    <x v="9"/>
    <s v="Admin Office"/>
    <s v="Ruben Johnson"/>
  </r>
  <r>
    <s v="5000 - Salaries &amp; Wages"/>
    <s v="Journal"/>
    <x v="48"/>
    <s v="JE1106"/>
    <m/>
    <x v="4602"/>
    <n v="176.08"/>
    <m/>
    <s v="HF - Healthy Families"/>
    <x v="4"/>
    <s v="- No Location -"/>
    <s v="Sheila Hughes"/>
  </r>
  <r>
    <s v="5000 - Salaries &amp; Wages"/>
    <s v="Journal"/>
    <x v="48"/>
    <s v="JE1107"/>
    <m/>
    <x v="4993"/>
    <m/>
    <n v="99.26"/>
    <s v="HF - Healthy Families"/>
    <x v="4"/>
    <s v="Admin Office"/>
    <s v="Janessa Rivera"/>
  </r>
  <r>
    <s v="5000 - Salaries &amp; Wages"/>
    <s v="Journal"/>
    <x v="48"/>
    <s v="JE1106"/>
    <m/>
    <x v="5240"/>
    <n v="74.73"/>
    <m/>
    <s v="CCYC - Community Council of Young Children"/>
    <x v="22"/>
    <s v="Admin Office"/>
    <s v="Amie Sharer"/>
  </r>
  <r>
    <s v="5000 - Salaries &amp; Wages"/>
    <s v="Journal"/>
    <x v="48"/>
    <s v="JE1104"/>
    <m/>
    <x v="4681"/>
    <n v="7.9"/>
    <m/>
    <s v="HF - Healthy Families"/>
    <x v="21"/>
    <s v="- No Location -"/>
    <s v="Robert Mayfield"/>
  </r>
  <r>
    <s v="5000 - Salaries &amp; Wages"/>
    <s v="Journal"/>
    <x v="48"/>
    <s v="JE1104"/>
    <m/>
    <x v="5451"/>
    <n v="138.72"/>
    <m/>
    <s v="HF - Healthy Families"/>
    <x v="21"/>
    <s v="Admin Office"/>
    <s v="Michelle Hewitt"/>
  </r>
  <r>
    <s v="5000 - Salaries &amp; Wages"/>
    <s v="Journal"/>
    <x v="48"/>
    <s v="JE1103"/>
    <m/>
    <x v="5320"/>
    <m/>
    <n v="7.9"/>
    <s v="HF - Healthy Families"/>
    <x v="21"/>
    <s v="Admin Office"/>
    <s v="Robert Mayfield"/>
  </r>
  <r>
    <s v="5000 - Salaries &amp; Wages"/>
    <s v="Journal"/>
    <x v="48"/>
    <s v="JE1108"/>
    <m/>
    <x v="4388"/>
    <n v="368.31"/>
    <m/>
    <s v="CSBG - Community Service Block Grant"/>
    <x v="0"/>
    <s v="- No Location -"/>
    <s v="Sheila Hughes"/>
  </r>
  <r>
    <s v="5000 - Salaries &amp; Wages"/>
    <s v="Journal"/>
    <x v="48"/>
    <s v="JE1107"/>
    <m/>
    <x v="4707"/>
    <m/>
    <n v="736.66"/>
    <s v="CSBG - Community Service Block Grant"/>
    <x v="0"/>
    <s v="Admin Office"/>
    <s v="Elayne Schermerhorn"/>
  </r>
  <r>
    <s v="5000 - Salaries &amp; Wages"/>
    <s v="Journal"/>
    <x v="48"/>
    <s v="JE1110"/>
    <m/>
    <x v="4672"/>
    <n v="275.75"/>
    <m/>
    <s v="CSBG - Community Service Block Grant"/>
    <x v="17"/>
    <s v="- No Location -"/>
    <s v="Melonie Vazquez"/>
  </r>
  <r>
    <s v="5000 - Salaries &amp; Wages"/>
    <s v="Journal"/>
    <x v="48"/>
    <s v="JE1106"/>
    <m/>
    <x v="5263"/>
    <n v="446.03"/>
    <m/>
    <s v="CSBG - Community Service Block Grant"/>
    <x v="17"/>
    <s v="- No Location -"/>
    <s v="Gerlini Garrido"/>
  </r>
  <r>
    <s v="5000 - Salaries &amp; Wages"/>
    <s v="Journal"/>
    <x v="48"/>
    <s v="JE1099"/>
    <m/>
    <x v="4603"/>
    <n v="3.55"/>
    <m/>
    <s v="CSBG - Community Service Block Grant"/>
    <x v="17"/>
    <s v="Admin Office"/>
    <s v="Francine Taylor"/>
  </r>
  <r>
    <s v="5000 - Salaries &amp; Wages"/>
    <s v="Journal"/>
    <x v="48"/>
    <s v="JE1104"/>
    <m/>
    <x v="5452"/>
    <n v="500"/>
    <m/>
    <s v="EHS - Early Head Start"/>
    <x v="6"/>
    <s v="Admin Office"/>
    <s v="Sharon Forman"/>
  </r>
  <r>
    <s v="5000 - Salaries &amp; Wages"/>
    <s v="Journal"/>
    <x v="48"/>
    <s v="JE1110"/>
    <m/>
    <x v="4658"/>
    <n v="134.66999999999999"/>
    <m/>
    <s v="EHS - Early Head Start"/>
    <x v="6"/>
    <s v="Admin Office"/>
    <s v="Amie Sharer"/>
  </r>
  <r>
    <s v="5000 - Salaries &amp; Wages"/>
    <s v="Journal"/>
    <x v="48"/>
    <s v="JE1108"/>
    <m/>
    <x v="5453"/>
    <n v="849.39"/>
    <m/>
    <s v="EHS - Early Head Start"/>
    <x v="6"/>
    <s v="- No Location -"/>
    <s v="Nina Holmes"/>
  </r>
  <r>
    <s v="5000 - Salaries &amp; Wages"/>
    <s v="Journal"/>
    <x v="48"/>
    <s v="JE1106"/>
    <m/>
    <x v="5454"/>
    <n v="855"/>
    <m/>
    <s v="EHS - Early Head Start"/>
    <x v="6"/>
    <s v="- No Location -"/>
    <s v="Amylir Torres"/>
  </r>
  <r>
    <s v="5000 - Salaries &amp; Wages"/>
    <s v="Journal"/>
    <x v="48"/>
    <s v="JE1106"/>
    <m/>
    <x v="5455"/>
    <n v="1775.75"/>
    <m/>
    <s v="CCR&amp;R - Child Care Resource &amp; Referral"/>
    <x v="31"/>
    <s v="- No Location -"/>
    <s v="Christine Morrison"/>
  </r>
  <r>
    <s v="5000 - Salaries &amp; Wages"/>
    <s v="Journal"/>
    <x v="48"/>
    <s v="JE1099"/>
    <m/>
    <x v="5456"/>
    <n v="164.67"/>
    <m/>
    <s v="CCR&amp;R - Child Care Resource &amp; Referral"/>
    <x v="28"/>
    <s v="- No Location -"/>
    <s v="Andrea Ferrare"/>
  </r>
  <r>
    <s v="5000 - Salaries &amp; Wages"/>
    <s v="Journal"/>
    <x v="48"/>
    <s v="JE1104"/>
    <m/>
    <x v="5457"/>
    <n v="912"/>
    <m/>
    <s v="HS - Head Start"/>
    <x v="12"/>
    <s v="- No Location -"/>
    <s v="Kishawn Barnes"/>
  </r>
  <r>
    <s v="5000 - Salaries &amp; Wages"/>
    <s v="Journal"/>
    <x v="48"/>
    <s v="JE1105"/>
    <m/>
    <x v="5458"/>
    <m/>
    <n v="777"/>
    <s v="HS - Head Start"/>
    <x v="12"/>
    <s v="- No Location -"/>
    <s v="Courtney Saxton"/>
  </r>
  <r>
    <s v="5000 - Salaries &amp; Wages"/>
    <s v="Journal"/>
    <x v="48"/>
    <s v="JE1105"/>
    <m/>
    <x v="5459"/>
    <m/>
    <n v="1183.98"/>
    <s v="HS - Head Start"/>
    <x v="12"/>
    <s v="- No Location -"/>
    <s v="Bobby Johnson"/>
  </r>
  <r>
    <s v="5000 - Salaries &amp; Wages"/>
    <s v="Journal"/>
    <x v="48"/>
    <s v="JE1105"/>
    <m/>
    <x v="5460"/>
    <m/>
    <n v="1527.95"/>
    <s v="HS - Head Start"/>
    <x v="12"/>
    <s v="- No Location -"/>
    <s v="Keshia Flewellen"/>
  </r>
  <r>
    <s v="5000 - Salaries &amp; Wages"/>
    <s v="Journal"/>
    <x v="48"/>
    <s v="JE1110"/>
    <m/>
    <x v="5461"/>
    <n v="1022"/>
    <m/>
    <s v="HS - Head Start"/>
    <x v="12"/>
    <s v="- No Location -"/>
    <s v="Reyhan Canturk"/>
  </r>
  <r>
    <s v="5000 - Salaries &amp; Wages"/>
    <s v="Journal"/>
    <x v="48"/>
    <s v="JE1110"/>
    <m/>
    <x v="5462"/>
    <n v="600"/>
    <m/>
    <s v="HS - Head Start"/>
    <x v="12"/>
    <s v="- No Location -"/>
    <s v="Mellasiah Dixon"/>
  </r>
  <r>
    <s v="5000 - Salaries &amp; Wages"/>
    <s v="Journal"/>
    <x v="48"/>
    <s v="JE1110"/>
    <m/>
    <x v="5463"/>
    <n v="1159.8900000000001"/>
    <m/>
    <s v="HS - Head Start"/>
    <x v="12"/>
    <s v="- No Location -"/>
    <s v="Maria Figueroa"/>
  </r>
  <r>
    <s v="5000 - Salaries &amp; Wages"/>
    <s v="Journal"/>
    <x v="48"/>
    <s v="JE1108"/>
    <m/>
    <x v="5464"/>
    <n v="819"/>
    <m/>
    <s v="HS - Head Start"/>
    <x v="12"/>
    <s v="- No Location -"/>
    <s v="Laura McRae"/>
  </r>
  <r>
    <s v="5000 - Salaries &amp; Wages"/>
    <s v="Journal"/>
    <x v="48"/>
    <s v="JE1108"/>
    <m/>
    <x v="5347"/>
    <n v="1517.4"/>
    <m/>
    <s v="HS - Head Start"/>
    <x v="12"/>
    <s v="- No Location -"/>
    <s v="Tammy Joyce"/>
  </r>
  <r>
    <s v="5000 - Salaries &amp; Wages"/>
    <s v="Journal"/>
    <x v="48"/>
    <s v="JE1108"/>
    <m/>
    <x v="5465"/>
    <n v="1548.75"/>
    <m/>
    <s v="HS - Head Start"/>
    <x v="12"/>
    <s v="- No Location -"/>
    <s v="Stephanie Greene"/>
  </r>
  <r>
    <s v="5000 - Salaries &amp; Wages"/>
    <s v="Journal"/>
    <x v="48"/>
    <s v="JE1106"/>
    <m/>
    <x v="4472"/>
    <n v="2326.92"/>
    <m/>
    <s v="HS - Head Start"/>
    <x v="12"/>
    <s v="Admin Office"/>
    <s v="Elayne Schermerhorn"/>
  </r>
  <r>
    <s v="5000 - Salaries &amp; Wages"/>
    <s v="Journal"/>
    <x v="48"/>
    <s v="JE1106"/>
    <m/>
    <x v="5399"/>
    <n v="1232.6400000000001"/>
    <m/>
    <s v="HS - Head Start"/>
    <x v="12"/>
    <s v="Admin Office"/>
    <s v="Darshpreet Thind"/>
  </r>
  <r>
    <s v="5000 - Salaries &amp; Wages"/>
    <s v="Journal"/>
    <x v="48"/>
    <s v="JE1099"/>
    <m/>
    <x v="5466"/>
    <n v="178.16"/>
    <m/>
    <s v="HS - Head Start"/>
    <x v="12"/>
    <s v="- No Location -"/>
    <s v="Natalie Mitchem"/>
  </r>
  <r>
    <s v="5000 - Salaries &amp; Wages"/>
    <s v="Journal"/>
    <x v="48"/>
    <s v="JE1097"/>
    <m/>
    <x v="5467"/>
    <n v="144.32"/>
    <m/>
    <s v="HS - Head Start"/>
    <x v="12"/>
    <s v="- No Location -"/>
    <s v="Maria Figueroa"/>
  </r>
  <r>
    <s v="5000 - Salaries &amp; Wages"/>
    <s v="Journal"/>
    <x v="48"/>
    <s v="JE1107"/>
    <m/>
    <x v="5468"/>
    <m/>
    <n v="1269.42"/>
    <s v="HS - Head Start"/>
    <x v="12"/>
    <s v="- No Location -"/>
    <s v="Bibiana Arreguin"/>
  </r>
  <r>
    <s v="5000 - Salaries &amp; Wages"/>
    <s v="Journal"/>
    <x v="48"/>
    <s v="JE1107"/>
    <m/>
    <x v="5469"/>
    <m/>
    <n v="950"/>
    <s v="HS - Head Start"/>
    <x v="12"/>
    <s v="- No Location -"/>
    <s v="Garry Mitnaul"/>
  </r>
  <r>
    <s v="5000 - Salaries &amp; Wages"/>
    <s v="Journal"/>
    <x v="48"/>
    <s v="JE1107"/>
    <m/>
    <x v="5316"/>
    <m/>
    <n v="1124.08"/>
    <s v="HS - Head Start"/>
    <x v="12"/>
    <s v="Admin Office"/>
    <s v="Sharon Forman"/>
  </r>
  <r>
    <s v="5000 - Salaries &amp; Wages"/>
    <s v="Journal"/>
    <x v="48"/>
    <s v="JE1107"/>
    <m/>
    <x v="5450"/>
    <m/>
    <n v="1292.43"/>
    <s v="HS - Head Start"/>
    <x v="12"/>
    <s v="- No Location -"/>
    <s v="Jennifer Jones"/>
  </r>
  <r>
    <s v="5000 - Salaries &amp; Wages"/>
    <s v="Journal"/>
    <x v="48"/>
    <s v="JE1110"/>
    <m/>
    <x v="4658"/>
    <n v="844.91"/>
    <m/>
    <s v="CCR&amp;R - Child Care Resource &amp; Referral"/>
    <x v="18"/>
    <s v="Admin Office"/>
    <s v="Amie Sharer"/>
  </r>
  <r>
    <s v="5000 - Salaries &amp; Wages"/>
    <s v="Journal"/>
    <x v="48"/>
    <s v="JE1101"/>
    <m/>
    <x v="4748"/>
    <n v="19.57"/>
    <m/>
    <s v="CCR&amp;R - Child Care Resource &amp; Referral"/>
    <x v="18"/>
    <s v="Admin Office"/>
    <s v="Greta Peterson"/>
  </r>
  <r>
    <s v="5000 - Salaries &amp; Wages"/>
    <s v="Journal"/>
    <x v="48"/>
    <s v="JE1107"/>
    <m/>
    <x v="4946"/>
    <m/>
    <n v="1105.71"/>
    <s v="HPRP2 - Homeless Prevention Rapid Rehousing"/>
    <x v="8"/>
    <s v="- No Location -"/>
    <s v="Melonie Vazquez"/>
  </r>
  <r>
    <s v="5000 - Salaries &amp; Wages"/>
    <s v="Journal"/>
    <x v="48"/>
    <s v="JE1105"/>
    <m/>
    <x v="5470"/>
    <m/>
    <n v="813.09"/>
    <s v="CCFP - Child Care Food Program"/>
    <x v="24"/>
    <s v="- No Location -"/>
    <s v="William Carson"/>
  </r>
  <r>
    <s v="5000 - Salaries &amp; Wages"/>
    <s v="Journal"/>
    <x v="48"/>
    <s v="JE1097"/>
    <m/>
    <x v="5471"/>
    <n v="77.08"/>
    <m/>
    <s v="CCFP - Child Care Food Program"/>
    <x v="24"/>
    <s v="- No Location -"/>
    <s v="Gabrielle Morton"/>
  </r>
  <r>
    <s v="5000 - Salaries &amp; Wages"/>
    <s v="Journal"/>
    <x v="48"/>
    <s v="JE1103"/>
    <m/>
    <x v="5472"/>
    <m/>
    <n v="912"/>
    <s v="Mt Holly Schools"/>
    <x v="15"/>
    <s v="- No Location -"/>
    <s v="Carrie Dougherty"/>
  </r>
  <r>
    <s v="5000 - Salaries &amp; Wages"/>
    <s v="Journal"/>
    <x v="48"/>
    <s v="JE1104"/>
    <m/>
    <x v="5473"/>
    <n v="344.94"/>
    <m/>
    <s v="LiHeap - Low Income Home Energy Assistance Program"/>
    <x v="2"/>
    <s v="- No Location -"/>
    <s v="Quamillah Nelson"/>
  </r>
  <r>
    <s v="5000 - Salaries &amp; Wages"/>
    <s v="Journal"/>
    <x v="48"/>
    <s v="JE1109"/>
    <m/>
    <x v="5301"/>
    <m/>
    <n v="74.400000000000006"/>
    <s v="LiHeap - Low Income Home Energy Assistance Program"/>
    <x v="2"/>
    <s v="Admin Office"/>
    <s v="Kyle Edwards"/>
  </r>
  <r>
    <s v="5000 - Salaries &amp; Wages"/>
    <s v="Journal"/>
    <x v="48"/>
    <s v="JE1108"/>
    <m/>
    <x v="4392"/>
    <n v="813.77"/>
    <m/>
    <s v="LiHeap - Low Income Home Energy Assistance Program"/>
    <x v="2"/>
    <s v="- No Location -"/>
    <s v="Rovenna Overton"/>
  </r>
  <r>
    <s v="5000 - Salaries &amp; Wages"/>
    <s v="Journal"/>
    <x v="48"/>
    <s v="JE1106"/>
    <m/>
    <x v="5474"/>
    <n v="284.02999999999997"/>
    <m/>
    <s v="USF - Universal Service Fund"/>
    <x v="9"/>
    <s v="- No Location -"/>
    <s v="Kayla Black"/>
  </r>
  <r>
    <s v="5000 - Salaries &amp; Wages"/>
    <s v="Journal"/>
    <x v="48"/>
    <s v="JE1100"/>
    <m/>
    <x v="4846"/>
    <n v="25.55"/>
    <m/>
    <s v="CCYC - Community Council of Young Children"/>
    <x v="22"/>
    <s v="- No Location -"/>
    <s v="Antoine Nelson"/>
  </r>
  <r>
    <s v="5000 - Salaries &amp; Wages"/>
    <s v="Journal"/>
    <x v="48"/>
    <s v="JE1110"/>
    <m/>
    <x v="4426"/>
    <n v="105.55"/>
    <m/>
    <s v="HF - Healthy Families"/>
    <x v="21"/>
    <s v="- No Location -"/>
    <s v="Claire Garner"/>
  </r>
  <r>
    <s v="5000 - Salaries &amp; Wages"/>
    <s v="Journal"/>
    <x v="48"/>
    <s v="JE1105"/>
    <m/>
    <x v="5475"/>
    <m/>
    <n v="1343.56"/>
    <s v="HF - Healthy Families"/>
    <x v="5"/>
    <s v="- No Location -"/>
    <s v="Bridgett Pollard"/>
  </r>
  <r>
    <s v="5000 - Salaries &amp; Wages"/>
    <s v="Journal"/>
    <x v="48"/>
    <s v="JE1105"/>
    <m/>
    <x v="4880"/>
    <m/>
    <n v="179.29"/>
    <s v="HF - Healthy Families"/>
    <x v="5"/>
    <s v="Admin Office"/>
    <s v="Janessa Rivera"/>
  </r>
  <r>
    <s v="5000 - Salaries &amp; Wages"/>
    <s v="Journal"/>
    <x v="48"/>
    <s v="JE1110"/>
    <m/>
    <x v="5058"/>
    <n v="71.25"/>
    <m/>
    <s v="HF - Healthy Families"/>
    <x v="5"/>
    <s v="Admin Office"/>
    <s v="Kyle Edwards"/>
  </r>
  <r>
    <s v="5000 - Salaries &amp; Wages"/>
    <s v="Journal"/>
    <x v="48"/>
    <s v="JE1104"/>
    <m/>
    <x v="4793"/>
    <n v="368.31"/>
    <m/>
    <s v="CSBG - Community Service Block Grant"/>
    <x v="0"/>
    <s v="- No Location -"/>
    <s v="Sheila Hughes"/>
  </r>
  <r>
    <s v="5000 - Salaries &amp; Wages"/>
    <s v="Journal"/>
    <x v="48"/>
    <s v="JE1104"/>
    <m/>
    <x v="4630"/>
    <n v="184.62"/>
    <m/>
    <s v="CSBG - Community Service Block Grant"/>
    <x v="0"/>
    <s v="Admin Office"/>
    <s v="Gary Mease"/>
  </r>
  <r>
    <s v="5000 - Salaries &amp; Wages"/>
    <s v="Journal"/>
    <x v="48"/>
    <s v="JE1106"/>
    <m/>
    <x v="4472"/>
    <n v="750"/>
    <m/>
    <s v="CSBG - Community Service Block Grant"/>
    <x v="0"/>
    <s v="Admin Office"/>
    <s v="Elayne Schermerhorn"/>
  </r>
  <r>
    <s v="5000 - Salaries &amp; Wages"/>
    <s v="Journal"/>
    <x v="48"/>
    <s v="JE1097"/>
    <m/>
    <x v="5476"/>
    <n v="26.59"/>
    <m/>
    <s v="CSBG - Community Service Block Grant"/>
    <x v="0"/>
    <s v="- No Location -"/>
    <s v="Antoine Nelson"/>
  </r>
  <r>
    <s v="5000 - Salaries &amp; Wages"/>
    <s v="Journal"/>
    <x v="48"/>
    <s v="JE1109"/>
    <m/>
    <x v="5181"/>
    <m/>
    <n v="987.85"/>
    <s v="CSBG - Community Service Block Grant"/>
    <x v="17"/>
    <s v="Admin Office"/>
    <s v="Manvir Gill"/>
  </r>
  <r>
    <s v="5000 - Salaries &amp; Wages"/>
    <s v="Journal"/>
    <x v="48"/>
    <s v="JE1109"/>
    <m/>
    <x v="5288"/>
    <m/>
    <n v="474.63"/>
    <s v="CSBG - Community Service Block Grant"/>
    <x v="17"/>
    <s v="- No Location -"/>
    <s v="Gerlini Garrido"/>
  </r>
  <r>
    <s v="5000 - Salaries &amp; Wages"/>
    <s v="Journal"/>
    <x v="48"/>
    <s v="JE1110"/>
    <m/>
    <x v="4465"/>
    <n v="625"/>
    <m/>
    <s v="EHS - Early Head Start"/>
    <x v="6"/>
    <s v="Admin Office"/>
    <s v="Elayne Schermerhorn"/>
  </r>
  <r>
    <s v="5000 - Salaries &amp; Wages"/>
    <s v="Journal"/>
    <x v="48"/>
    <s v="JE1108"/>
    <m/>
    <x v="5199"/>
    <n v="115.38"/>
    <m/>
    <s v="EHS - Early Head Start"/>
    <x v="6"/>
    <s v="Admin Office"/>
    <s v="Gary Mease"/>
  </r>
  <r>
    <s v="5000 - Salaries &amp; Wages"/>
    <s v="Journal"/>
    <x v="48"/>
    <s v="JE1099"/>
    <m/>
    <x v="4564"/>
    <n v="6.48"/>
    <m/>
    <s v="Edgewater Park"/>
    <x v="29"/>
    <s v="Admin Office"/>
    <s v="Gary Mease"/>
  </r>
  <r>
    <s v="5000 - Salaries &amp; Wages"/>
    <s v="Journal"/>
    <x v="48"/>
    <s v="JE1097"/>
    <m/>
    <x v="4744"/>
    <n v="6.48"/>
    <m/>
    <s v="Edgewater Park"/>
    <x v="29"/>
    <s v="Admin Office"/>
    <s v="Gary Mease"/>
  </r>
  <r>
    <s v="5000 - Salaries &amp; Wages"/>
    <s v="Journal"/>
    <x v="48"/>
    <s v="JE1110"/>
    <m/>
    <x v="5477"/>
    <n v="1777.55"/>
    <m/>
    <s v="CCR&amp;R - Child Care Resource &amp; Referral"/>
    <x v="27"/>
    <s v="- No Location -"/>
    <s v="Kristin Mayes"/>
  </r>
  <r>
    <s v="5000 - Salaries &amp; Wages"/>
    <s v="Journal"/>
    <x v="48"/>
    <s v="JE1098"/>
    <m/>
    <x v="5478"/>
    <n v="85.54"/>
    <m/>
    <s v="CCR&amp;R - Child Care Resource &amp; Referral"/>
    <x v="27"/>
    <s v="- No Location -"/>
    <s v="Kristin Mayes"/>
  </r>
  <r>
    <s v="5000 - Salaries &amp; Wages"/>
    <s v="Journal"/>
    <x v="48"/>
    <s v="JE1097"/>
    <m/>
    <x v="5479"/>
    <n v="14.31"/>
    <m/>
    <s v="CCR&amp;R - Child Care Resource &amp; Referral"/>
    <x v="28"/>
    <s v="- No Location -"/>
    <s v="Shellinda Hardie"/>
  </r>
  <r>
    <s v="5000 - Salaries &amp; Wages"/>
    <s v="Journal"/>
    <x v="48"/>
    <s v="JE1100"/>
    <m/>
    <x v="5480"/>
    <n v="195.33"/>
    <m/>
    <s v="CCR&amp;R - Child Care Resource &amp; Referral"/>
    <x v="28"/>
    <s v="- No Location -"/>
    <s v="Kathryn Magauran"/>
  </r>
  <r>
    <s v="5000 - Salaries &amp; Wages"/>
    <s v="Journal"/>
    <x v="48"/>
    <s v="JE1105"/>
    <m/>
    <x v="5481"/>
    <m/>
    <n v="840"/>
    <s v="HS - Head Start"/>
    <x v="12"/>
    <s v="- No Location -"/>
    <s v="Cigdem Ozdemir"/>
  </r>
  <r>
    <s v="5000 - Salaries &amp; Wages"/>
    <s v="Journal"/>
    <x v="48"/>
    <s v="JE1105"/>
    <m/>
    <x v="5126"/>
    <m/>
    <n v="194.87"/>
    <s v="HS - Head Start"/>
    <x v="12"/>
    <s v="Admin Office"/>
    <s v="Robert Mayfield"/>
  </r>
  <r>
    <s v="5000 - Salaries &amp; Wages"/>
    <s v="Journal"/>
    <x v="48"/>
    <s v="JE1105"/>
    <m/>
    <x v="5482"/>
    <m/>
    <n v="3387.91"/>
    <s v="HS - Head Start"/>
    <x v="12"/>
    <s v="- No Location -"/>
    <s v="Natalie Mitchem"/>
  </r>
  <r>
    <s v="5000 - Salaries &amp; Wages"/>
    <s v="Journal"/>
    <x v="48"/>
    <s v="JE1105"/>
    <m/>
    <x v="5483"/>
    <m/>
    <n v="1509.34"/>
    <s v="HS - Head Start"/>
    <x v="12"/>
    <s v="- No Location -"/>
    <s v="Lynn Orangers"/>
  </r>
  <r>
    <s v="5000 - Salaries &amp; Wages"/>
    <s v="Journal"/>
    <x v="48"/>
    <s v="JE1103"/>
    <m/>
    <x v="4480"/>
    <m/>
    <n v="974.76"/>
    <s v="HS - Head Start"/>
    <x v="12"/>
    <s v="Admin Office"/>
    <s v="Francine Taylor"/>
  </r>
  <r>
    <s v="5000 - Salaries &amp; Wages"/>
    <s v="Journal"/>
    <x v="48"/>
    <s v="JE1108"/>
    <m/>
    <x v="5484"/>
    <n v="1349"/>
    <m/>
    <s v="HS - Head Start"/>
    <x v="12"/>
    <s v="- No Location -"/>
    <s v="Jacquelyn Gardner"/>
  </r>
  <r>
    <s v="5000 - Salaries &amp; Wages"/>
    <s v="Journal"/>
    <x v="48"/>
    <s v="JE1108"/>
    <m/>
    <x v="4486"/>
    <n v="966.26"/>
    <m/>
    <s v="HS - Head Start"/>
    <x v="12"/>
    <s v="Admin Office"/>
    <s v="Amie Sharer"/>
  </r>
  <r>
    <s v="5000 - Salaries &amp; Wages"/>
    <s v="Journal"/>
    <x v="48"/>
    <s v="JE1108"/>
    <m/>
    <x v="5485"/>
    <n v="1372.75"/>
    <m/>
    <s v="HS - Head Start"/>
    <x v="12"/>
    <s v="- No Location -"/>
    <s v="Karlie Gore"/>
  </r>
  <r>
    <s v="5000 - Salaries &amp; Wages"/>
    <s v="Journal"/>
    <x v="48"/>
    <s v="JE1106"/>
    <m/>
    <x v="5486"/>
    <n v="864"/>
    <m/>
    <s v="HS - Head Start"/>
    <x v="12"/>
    <s v="- No Location -"/>
    <s v="Jennifer Elder"/>
  </r>
  <r>
    <s v="5000 - Salaries &amp; Wages"/>
    <s v="Journal"/>
    <x v="48"/>
    <s v="JE1099"/>
    <m/>
    <x v="4421"/>
    <n v="41.23"/>
    <m/>
    <s v="HS - Head Start"/>
    <x v="12"/>
    <s v="Admin Office"/>
    <s v="Elayne Schermerhorn"/>
  </r>
  <r>
    <s v="5000 - Salaries &amp; Wages"/>
    <s v="Journal"/>
    <x v="48"/>
    <s v="JE1105"/>
    <m/>
    <x v="4435"/>
    <m/>
    <n v="291.99"/>
    <s v="CCR&amp;R - Child Care Resource &amp; Referral"/>
    <x v="18"/>
    <s v="Admin Office"/>
    <s v="Greta Peterson"/>
  </r>
  <r>
    <s v="5000 - Salaries &amp; Wages"/>
    <s v="Journal"/>
    <x v="48"/>
    <s v="JE1098"/>
    <m/>
    <x v="5094"/>
    <n v="12.84"/>
    <m/>
    <s v="CCR&amp;R - Child Care Resource &amp; Referral"/>
    <x v="18"/>
    <s v="Admin Office"/>
    <s v="Kyle Edwards"/>
  </r>
  <r>
    <s v="5000 - Salaries &amp; Wages"/>
    <s v="Journal"/>
    <x v="48"/>
    <s v="JE1103"/>
    <m/>
    <x v="4507"/>
    <m/>
    <n v="393.25"/>
    <s v="CCFP - Child Care Food Program"/>
    <x v="24"/>
    <s v="Admin Office"/>
    <s v="Gary Mease"/>
  </r>
  <r>
    <s v="5000 - Salaries &amp; Wages"/>
    <s v="Journal"/>
    <x v="48"/>
    <s v="JE1110"/>
    <m/>
    <x v="4709"/>
    <n v="105.77"/>
    <m/>
    <s v="CCFP - Child Care Food Program"/>
    <x v="24"/>
    <s v="Admin Office"/>
    <s v="Francine Taylor"/>
  </r>
  <r>
    <s v="5000 - Salaries &amp; Wages"/>
    <s v="Journal"/>
    <x v="48"/>
    <s v="JE1108"/>
    <m/>
    <x v="5487"/>
    <n v="843"/>
    <m/>
    <s v="CCFP - Child Care Food Program"/>
    <x v="24"/>
    <s v="- No Location -"/>
    <s v="Deniz Genc"/>
  </r>
  <r>
    <s v="5000 - Salaries &amp; Wages"/>
    <s v="Journal"/>
    <x v="48"/>
    <s v="JE1100"/>
    <m/>
    <x v="5053"/>
    <n v="4.2300000000000004"/>
    <m/>
    <s v="CCFP - Child Care Food Program"/>
    <x v="24"/>
    <s v="Admin Office"/>
    <s v="Francine Taylor"/>
  </r>
  <r>
    <s v="5000 - Salaries &amp; Wages"/>
    <s v="Journal"/>
    <x v="48"/>
    <s v="JE1103"/>
    <m/>
    <x v="5488"/>
    <m/>
    <n v="550.16999999999996"/>
    <s v="LiHeap - Low Income Home Energy Assistance Program"/>
    <x v="2"/>
    <s v="- No Location -"/>
    <s v="Donna Hajzer"/>
  </r>
  <r>
    <s v="5000 - Salaries &amp; Wages"/>
    <s v="Journal"/>
    <x v="48"/>
    <s v="JE1107"/>
    <m/>
    <x v="4993"/>
    <m/>
    <n v="427.86"/>
    <s v="LiHeap - Low Income Home Energy Assistance Program"/>
    <x v="2"/>
    <s v="Admin Office"/>
    <s v="Janessa Rivera"/>
  </r>
  <r>
    <s v="5000 - Salaries &amp; Wages"/>
    <s v="Journal"/>
    <x v="48"/>
    <s v="JE1107"/>
    <m/>
    <x v="5489"/>
    <m/>
    <n v="445.07"/>
    <s v="LiHeap - Low Income Home Energy Assistance Program"/>
    <x v="2"/>
    <s v="- No Location -"/>
    <s v="Constance Pritchett"/>
  </r>
  <r>
    <s v="5000 - Salaries &amp; Wages"/>
    <s v="Journal"/>
    <x v="48"/>
    <s v="JE1104"/>
    <m/>
    <x v="5490"/>
    <n v="396.44"/>
    <m/>
    <s v="USF - Universal Service Fund"/>
    <x v="9"/>
    <s v="- No Location -"/>
    <s v="Donna Hajzer"/>
  </r>
  <r>
    <s v="5000 - Salaries &amp; Wages"/>
    <s v="Journal"/>
    <x v="48"/>
    <s v="JE1097"/>
    <m/>
    <x v="4831"/>
    <n v="0.86"/>
    <m/>
    <s v="USF - Universal Service Fund"/>
    <x v="9"/>
    <s v="Admin Office"/>
    <s v="Elayne Schermerhorn"/>
  </r>
  <r>
    <s v="5000 - Salaries &amp; Wages"/>
    <s v="Journal"/>
    <x v="48"/>
    <s v="JE1107"/>
    <m/>
    <x v="4993"/>
    <m/>
    <n v="1015.47"/>
    <s v="CCYC - Community Council of Young Children"/>
    <x v="22"/>
    <s v="Admin Office"/>
    <s v="Janessa Rivera"/>
  </r>
  <r>
    <s v="5000 - Salaries &amp; Wages"/>
    <s v="Journal"/>
    <x v="48"/>
    <s v="JE1097"/>
    <m/>
    <x v="5491"/>
    <n v="6.64"/>
    <m/>
    <s v="HF - Healthy Families"/>
    <x v="21"/>
    <s v="Admin Office"/>
    <s v="Michelle Hewitt"/>
  </r>
  <r>
    <s v="5000 - Salaries &amp; Wages"/>
    <s v="Journal"/>
    <x v="48"/>
    <s v="JE1098"/>
    <m/>
    <x v="5091"/>
    <n v="14.7"/>
    <m/>
    <s v="CSBG - Community Service Block Grant"/>
    <x v="0"/>
    <s v="- No Location -"/>
    <s v="Rovenna Overton"/>
  </r>
  <r>
    <s v="5000 - Salaries &amp; Wages"/>
    <s v="Journal"/>
    <x v="48"/>
    <s v="JE1097"/>
    <m/>
    <x v="4744"/>
    <n v="17.27"/>
    <m/>
    <s v="CSBG - Community Service Block Grant"/>
    <x v="0"/>
    <s v="Admin Office"/>
    <s v="Gary Mease"/>
  </r>
  <r>
    <s v="5000 - Salaries &amp; Wages"/>
    <s v="Journal"/>
    <x v="48"/>
    <s v="JE1105"/>
    <m/>
    <x v="4429"/>
    <m/>
    <n v="899.4"/>
    <s v="CSBG - Community Service Block Grant"/>
    <x v="17"/>
    <s v="- No Location -"/>
    <s v="Sheila Hughes"/>
  </r>
  <r>
    <s v="5000 - Salaries &amp; Wages"/>
    <s v="Journal"/>
    <x v="48"/>
    <s v="JE1099"/>
    <m/>
    <x v="4511"/>
    <n v="46.12"/>
    <m/>
    <s v="CSBG - Community Service Block Grant"/>
    <x v="17"/>
    <s v="Admin Office"/>
    <s v="Manvir Gill"/>
  </r>
  <r>
    <s v="5000 - Salaries &amp; Wages"/>
    <s v="Journal"/>
    <x v="48"/>
    <s v="JE1105"/>
    <m/>
    <x v="4873"/>
    <m/>
    <n v="104.59"/>
    <s v="EHS - Early Head Start"/>
    <x v="6"/>
    <s v="Admin Office"/>
    <s v="Gary Mease"/>
  </r>
  <r>
    <s v="5000 - Salaries &amp; Wages"/>
    <s v="Journal"/>
    <x v="48"/>
    <s v="JE1110"/>
    <m/>
    <x v="5492"/>
    <n v="876.4"/>
    <m/>
    <s v="EHS - Early Head Start"/>
    <x v="6"/>
    <s v="- No Location -"/>
    <s v="Nina Holmes"/>
  </r>
  <r>
    <s v="5000 - Salaries &amp; Wages"/>
    <s v="Journal"/>
    <x v="48"/>
    <s v="JE1109"/>
    <m/>
    <x v="5493"/>
    <m/>
    <n v="756.08"/>
    <s v="EHS - Early Head Start"/>
    <x v="6"/>
    <s v="- No Location -"/>
    <s v="Amylir Torres"/>
  </r>
  <r>
    <s v="5000 - Salaries &amp; Wages"/>
    <s v="Journal"/>
    <x v="48"/>
    <s v="JE1098"/>
    <m/>
    <x v="5494"/>
    <n v="203.33"/>
    <m/>
    <s v="EHS - Early Head Start"/>
    <x v="6"/>
    <s v="- No Location -"/>
    <s v="Toxi Miller"/>
  </r>
  <r>
    <s v="5000 - Salaries &amp; Wages"/>
    <s v="Journal"/>
    <x v="48"/>
    <s v="JE1098"/>
    <m/>
    <x v="4667"/>
    <n v="19.82"/>
    <m/>
    <s v="EHS - Early Head Start"/>
    <x v="6"/>
    <s v="- No Location -"/>
    <s v="Tammy Joyce"/>
  </r>
  <r>
    <s v="5000 - Salaries &amp; Wages"/>
    <s v="Journal"/>
    <x v="48"/>
    <s v="JE1107"/>
    <m/>
    <x v="5495"/>
    <m/>
    <n v="583.51"/>
    <s v="EHS - Early Head Start"/>
    <x v="6"/>
    <s v="- No Location -"/>
    <s v="Denise Klein"/>
  </r>
  <r>
    <s v="5000 - Salaries &amp; Wages"/>
    <s v="Journal"/>
    <x v="48"/>
    <s v="JE1108"/>
    <m/>
    <x v="5199"/>
    <n v="69.23"/>
    <m/>
    <s v="Edgewater Park"/>
    <x v="29"/>
    <s v="Admin Office"/>
    <s v="Gary Mease"/>
  </r>
  <r>
    <s v="5000 - Salaries &amp; Wages"/>
    <s v="Journal"/>
    <x v="48"/>
    <s v="JE1099"/>
    <m/>
    <x v="4737"/>
    <n v="17.48"/>
    <m/>
    <s v="Edgewater Park"/>
    <x v="29"/>
    <s v="- No Location -"/>
    <s v="Patricia Goldwire"/>
  </r>
  <r>
    <s v="5000 - Salaries &amp; Wages"/>
    <s v="Journal"/>
    <x v="48"/>
    <s v="JE1108"/>
    <m/>
    <x v="5496"/>
    <n v="3186.38"/>
    <m/>
    <s v="CCR&amp;R - Child Care Resource &amp; Referral"/>
    <x v="27"/>
    <s v="- No Location -"/>
    <s v="Kathryn Simone"/>
  </r>
  <r>
    <s v="5000 - Salaries &amp; Wages"/>
    <s v="Journal"/>
    <x v="48"/>
    <s v="JE1107"/>
    <m/>
    <x v="5497"/>
    <m/>
    <n v="3027.84"/>
    <s v="CCR&amp;R - Child Care Resource &amp; Referral"/>
    <x v="27"/>
    <s v="- No Location -"/>
    <s v="Kathryn Simone"/>
  </r>
  <r>
    <s v="5000 - Salaries &amp; Wages"/>
    <s v="Journal"/>
    <x v="48"/>
    <s v="JE1104"/>
    <m/>
    <x v="5498"/>
    <n v="600"/>
    <m/>
    <s v="HS - Head Start"/>
    <x v="12"/>
    <s v="- No Location -"/>
    <s v="Catherine Foster"/>
  </r>
  <r>
    <s v="5000 - Salaries &amp; Wages"/>
    <s v="Journal"/>
    <x v="48"/>
    <s v="JE1104"/>
    <m/>
    <x v="5019"/>
    <n v="961.33"/>
    <m/>
    <s v="HS - Head Start"/>
    <x v="12"/>
    <s v="Admin Office"/>
    <s v="Amie Sharer"/>
  </r>
  <r>
    <s v="5000 - Salaries &amp; Wages"/>
    <s v="Journal"/>
    <x v="48"/>
    <s v="JE1104"/>
    <m/>
    <x v="5499"/>
    <n v="987"/>
    <m/>
    <s v="HS - Head Start"/>
    <x v="12"/>
    <s v="- No Location -"/>
    <s v="Reyhan Canturk"/>
  </r>
  <r>
    <s v="5000 - Salaries &amp; Wages"/>
    <s v="Journal"/>
    <x v="48"/>
    <s v="JE1104"/>
    <m/>
    <x v="5500"/>
    <n v="1521.94"/>
    <m/>
    <s v="HS - Head Start"/>
    <x v="12"/>
    <s v="- No Location -"/>
    <s v="Lynn Orangers"/>
  </r>
  <r>
    <s v="5000 - Salaries &amp; Wages"/>
    <s v="Journal"/>
    <x v="48"/>
    <s v="JE1105"/>
    <m/>
    <x v="4916"/>
    <m/>
    <n v="460.24"/>
    <s v="HS - Head Start"/>
    <x v="12"/>
    <s v="- No Location -"/>
    <s v="Donna Wilbur"/>
  </r>
  <r>
    <s v="5000 - Salaries &amp; Wages"/>
    <s v="Journal"/>
    <x v="48"/>
    <s v="JE1103"/>
    <m/>
    <x v="5501"/>
    <m/>
    <n v="922.92"/>
    <s v="HS - Head Start"/>
    <x v="12"/>
    <s v="- No Location -"/>
    <s v="Bibiana Arreguin"/>
  </r>
  <r>
    <s v="5000 - Salaries &amp; Wages"/>
    <s v="Journal"/>
    <x v="48"/>
    <s v="JE1110"/>
    <m/>
    <x v="5502"/>
    <n v="1349"/>
    <m/>
    <s v="HS - Head Start"/>
    <x v="12"/>
    <s v="- No Location -"/>
    <s v="DeAnna Reid-Harden"/>
  </r>
  <r>
    <s v="5000 - Salaries &amp; Wages"/>
    <s v="Journal"/>
    <x v="48"/>
    <s v="JE1109"/>
    <m/>
    <x v="5503"/>
    <m/>
    <n v="444"/>
    <s v="HS - Head Start"/>
    <x v="12"/>
    <s v="- No Location -"/>
    <s v="Catherine Foster"/>
  </r>
  <r>
    <s v="5000 - Salaries &amp; Wages"/>
    <s v="Journal"/>
    <x v="48"/>
    <s v="JE1109"/>
    <m/>
    <x v="5504"/>
    <m/>
    <n v="1434.5"/>
    <s v="HS - Head Start"/>
    <x v="12"/>
    <s v="- No Location -"/>
    <s v="Karlie Gore"/>
  </r>
  <r>
    <s v="5000 - Salaries &amp; Wages"/>
    <s v="Journal"/>
    <x v="48"/>
    <s v="JE1108"/>
    <m/>
    <x v="4420"/>
    <n v="1228.8599999999999"/>
    <m/>
    <s v="HS - Head Start"/>
    <x v="12"/>
    <s v="Admin Office"/>
    <s v="Kyle Edwards"/>
  </r>
  <r>
    <s v="5000 - Salaries &amp; Wages"/>
    <s v="Journal"/>
    <x v="48"/>
    <s v="JE1106"/>
    <m/>
    <x v="5505"/>
    <n v="600"/>
    <m/>
    <s v="HS - Head Start"/>
    <x v="12"/>
    <s v="- No Location -"/>
    <s v="Dylan Hall"/>
  </r>
  <r>
    <s v="5000 - Salaries &amp; Wages"/>
    <s v="Journal"/>
    <x v="48"/>
    <s v="JE1106"/>
    <m/>
    <x v="5506"/>
    <n v="168"/>
    <m/>
    <s v="HS - Head Start"/>
    <x v="12"/>
    <s v="- No Location -"/>
    <s v="Daliana Rodriguez"/>
  </r>
  <r>
    <s v="5000 - Salaries &amp; Wages"/>
    <s v="Journal"/>
    <x v="48"/>
    <s v="JE1099"/>
    <m/>
    <x v="5507"/>
    <n v="178.37"/>
    <m/>
    <s v="HS - Head Start"/>
    <x v="12"/>
    <s v="- No Location -"/>
    <s v="Tammy Joyce"/>
  </r>
  <r>
    <s v="5000 - Salaries &amp; Wages"/>
    <s v="Journal"/>
    <x v="48"/>
    <s v="JE1097"/>
    <m/>
    <x v="4744"/>
    <n v="97.16"/>
    <m/>
    <s v="HS - Head Start"/>
    <x v="12"/>
    <s v="Admin Office"/>
    <s v="Gary Mease"/>
  </r>
  <r>
    <s v="5000 - Salaries &amp; Wages"/>
    <s v="Journal"/>
    <x v="48"/>
    <s v="JE1107"/>
    <m/>
    <x v="4350"/>
    <m/>
    <n v="941.3"/>
    <s v="HS - Head Start"/>
    <x v="12"/>
    <s v="Admin Office"/>
    <s v="Gary Mease"/>
  </r>
  <r>
    <s v="5000 - Salaries &amp; Wages"/>
    <s v="Journal"/>
    <x v="48"/>
    <s v="JE1107"/>
    <m/>
    <x v="5508"/>
    <m/>
    <n v="1628.31"/>
    <s v="HS - Head Start"/>
    <x v="12"/>
    <s v="- No Location -"/>
    <s v="Seham Azabawi"/>
  </r>
  <r>
    <s v="5000 - Salaries &amp; Wages"/>
    <s v="Journal"/>
    <x v="48"/>
    <s v="JE1101"/>
    <m/>
    <x v="5509"/>
    <n v="189.41"/>
    <m/>
    <s v="HS - Head Start"/>
    <x v="12"/>
    <s v="- No Location -"/>
    <s v="Bonnie Sheipe-Warthen"/>
  </r>
  <r>
    <s v="5000 - Salaries &amp; Wages"/>
    <s v="Journal"/>
    <x v="48"/>
    <s v="JE1101"/>
    <m/>
    <x v="5243"/>
    <n v="122.71"/>
    <m/>
    <s v="HPRP2 - Homeless Prevention Rapid Rehousing"/>
    <x v="8"/>
    <s v="- No Location -"/>
    <s v="Denise Cacalori"/>
  </r>
  <r>
    <s v="5000 - Salaries &amp; Wages"/>
    <s v="Journal"/>
    <x v="48"/>
    <s v="JE1110"/>
    <m/>
    <x v="4438"/>
    <n v="433.85"/>
    <m/>
    <s v="CCFP - Child Care Food Program"/>
    <x v="24"/>
    <s v="Admin Office"/>
    <s v="Gary Mease"/>
  </r>
  <r>
    <s v="5000 - Salaries &amp; Wages"/>
    <s v="Journal"/>
    <x v="48"/>
    <s v="JE1108"/>
    <m/>
    <x v="4558"/>
    <n v="154.58000000000001"/>
    <m/>
    <s v="CCFP - Child Care Food Program"/>
    <x v="24"/>
    <s v="Admin Office"/>
    <s v="Greta Peterson"/>
  </r>
  <r>
    <s v="5000 - Salaries &amp; Wages"/>
    <s v="Journal"/>
    <x v="48"/>
    <s v="JE1101"/>
    <m/>
    <x v="5510"/>
    <n v="100.16"/>
    <m/>
    <s v="CCFP - Child Care Food Program"/>
    <x v="24"/>
    <s v="- No Location -"/>
    <s v="William Carson"/>
  </r>
  <r>
    <s v="5000 - Salaries &amp; Wages"/>
    <s v="Journal"/>
    <x v="48"/>
    <s v="JE1110"/>
    <m/>
    <x v="4783"/>
    <n v="526.96"/>
    <m/>
    <s v="LiHeap - Low Income Home Energy Assistance Program"/>
    <x v="2"/>
    <s v="- No Location -"/>
    <s v="Constance Pritchett"/>
  </r>
  <r>
    <s v="5000 - Salaries &amp; Wages"/>
    <s v="Journal"/>
    <x v="48"/>
    <s v="JE1109"/>
    <m/>
    <x v="5511"/>
    <m/>
    <n v="436.04"/>
    <s v="LiHeap - Low Income Home Energy Assistance Program"/>
    <x v="2"/>
    <s v="- No Location -"/>
    <s v="Constance Pritchett"/>
  </r>
  <r>
    <s v="5000 - Salaries &amp; Wages"/>
    <s v="Journal"/>
    <x v="48"/>
    <s v="JE1106"/>
    <m/>
    <x v="4590"/>
    <n v="74.040000000000006"/>
    <m/>
    <s v="LiHeap - Low Income Home Energy Assistance Program"/>
    <x v="2"/>
    <s v="Admin Office"/>
    <s v="Francine Taylor"/>
  </r>
  <r>
    <s v="5000 - Salaries &amp; Wages"/>
    <s v="Journal"/>
    <x v="48"/>
    <s v="JE1097"/>
    <m/>
    <x v="4831"/>
    <n v="2.57"/>
    <m/>
    <s v="LiHeap - Low Income Home Energy Assistance Program"/>
    <x v="2"/>
    <s v="Admin Office"/>
    <s v="Elayne Schermerhorn"/>
  </r>
  <r>
    <s v="5000 - Salaries &amp; Wages"/>
    <s v="Journal"/>
    <x v="48"/>
    <s v="JE1097"/>
    <m/>
    <x v="5404"/>
    <n v="124.86"/>
    <m/>
    <s v="LiHeap - Low Income Home Energy Assistance Program"/>
    <x v="2"/>
    <s v="- No Location -"/>
    <s v="Donna Hajzer"/>
  </r>
  <r>
    <s v="5000 - Salaries &amp; Wages"/>
    <s v="Journal"/>
    <x v="48"/>
    <s v="JE1105"/>
    <m/>
    <x v="5512"/>
    <m/>
    <n v="228.22"/>
    <s v="USF - Universal Service Fund"/>
    <x v="9"/>
    <s v="- No Location -"/>
    <s v="Shirley Matthews"/>
  </r>
  <r>
    <s v="5000 - Salaries &amp; Wages"/>
    <s v="Journal"/>
    <x v="48"/>
    <s v="JE1107"/>
    <m/>
    <x v="4707"/>
    <m/>
    <n v="47.22"/>
    <s v="USF - Universal Service Fund"/>
    <x v="9"/>
    <s v="Admin Office"/>
    <s v="Elayne Schermerhorn"/>
  </r>
  <r>
    <s v="5000 - Salaries &amp; Wages"/>
    <s v="Journal"/>
    <x v="48"/>
    <s v="JE1109"/>
    <m/>
    <x v="5301"/>
    <m/>
    <n v="69.42"/>
    <s v="CCYC - Community Council of Young Children"/>
    <x v="22"/>
    <s v="Admin Office"/>
    <s v="Kyle Edwards"/>
  </r>
  <r>
    <s v="5000 - Salaries &amp; Wages"/>
    <s v="Journal"/>
    <x v="48"/>
    <s v="JE1098"/>
    <m/>
    <x v="5094"/>
    <n v="1.83"/>
    <m/>
    <s v="CCYC - Community Council of Young Children"/>
    <x v="22"/>
    <s v="Admin Office"/>
    <s v="Kyle Edwards"/>
  </r>
  <r>
    <s v="5000 - Salaries &amp; Wages"/>
    <s v="Journal"/>
    <x v="48"/>
    <s v="JE1105"/>
    <m/>
    <x v="4971"/>
    <m/>
    <n v="97.9"/>
    <s v="HF - Healthy Families"/>
    <x v="21"/>
    <s v="- No Location -"/>
    <s v="Claire Garner"/>
  </r>
  <r>
    <s v="5000 - Salaries &amp; Wages"/>
    <s v="Journal"/>
    <x v="48"/>
    <s v="JE1101"/>
    <m/>
    <x v="5513"/>
    <n v="6.64"/>
    <m/>
    <s v="HF - Healthy Families"/>
    <x v="21"/>
    <s v="Admin Office"/>
    <s v="Michelle Hewitt"/>
  </r>
  <r>
    <s v="5000 - Salaries &amp; Wages"/>
    <s v="Journal"/>
    <x v="48"/>
    <s v="JE1104"/>
    <m/>
    <x v="4788"/>
    <n v="565.77"/>
    <m/>
    <s v="HF - Healthy Families"/>
    <x v="5"/>
    <s v="- No Location -"/>
    <s v="Stephanie Dixon"/>
  </r>
  <r>
    <s v="5000 - Salaries &amp; Wages"/>
    <s v="Journal"/>
    <x v="48"/>
    <s v="JE1107"/>
    <m/>
    <x v="4522"/>
    <m/>
    <n v="1193.31"/>
    <s v="HF - Healthy Families"/>
    <x v="5"/>
    <s v="- No Location -"/>
    <s v="Claire Garner"/>
  </r>
  <r>
    <s v="5000 - Salaries &amp; Wages"/>
    <s v="Journal"/>
    <x v="48"/>
    <s v="JE1099"/>
    <m/>
    <x v="4909"/>
    <n v="50.6"/>
    <m/>
    <s v="CSBG - Community Service Block Grant"/>
    <x v="0"/>
    <s v="Admin Office"/>
    <s v="Sharon Forman"/>
  </r>
  <r>
    <s v="5000 - Salaries &amp; Wages"/>
    <s v="Journal"/>
    <x v="48"/>
    <s v="JE1100"/>
    <m/>
    <x v="5053"/>
    <n v="4.1500000000000004"/>
    <m/>
    <s v="CSBG - Community Service Block Grant"/>
    <x v="0"/>
    <s v="Admin Office"/>
    <s v="Francine Taylor"/>
  </r>
  <r>
    <s v="5000 - Salaries &amp; Wages"/>
    <s v="Journal"/>
    <x v="48"/>
    <s v="JE1103"/>
    <m/>
    <x v="4480"/>
    <m/>
    <n v="85.29"/>
    <s v="CSBG - Community Service Block Grant"/>
    <x v="17"/>
    <s v="Admin Office"/>
    <s v="Francine Taylor"/>
  </r>
  <r>
    <s v="5000 - Salaries &amp; Wages"/>
    <s v="Journal"/>
    <x v="48"/>
    <s v="JE1106"/>
    <m/>
    <x v="5514"/>
    <n v="343.86"/>
    <m/>
    <s v="CSBG - Community Service Block Grant"/>
    <x v="17"/>
    <s v="- No Location -"/>
    <s v="Melonie Vazquez"/>
  </r>
  <r>
    <s v="5000 - Salaries &amp; Wages"/>
    <s v="Journal"/>
    <x v="48"/>
    <s v="JE1105"/>
    <m/>
    <x v="4479"/>
    <m/>
    <n v="337.39"/>
    <s v="EHS - Early Head Start"/>
    <x v="6"/>
    <s v="Admin Office"/>
    <s v="Ruben Johnson"/>
  </r>
  <r>
    <s v="5000 - Salaries &amp; Wages"/>
    <s v="Journal"/>
    <x v="48"/>
    <s v="JE1108"/>
    <m/>
    <x v="5442"/>
    <n v="588.05999999999995"/>
    <m/>
    <s v="EHS - Early Head Start"/>
    <x v="6"/>
    <s v="- No Location -"/>
    <s v="Denise Klein"/>
  </r>
  <r>
    <s v="5000 - Salaries &amp; Wages"/>
    <s v="Journal"/>
    <x v="48"/>
    <s v="JE1106"/>
    <m/>
    <x v="5515"/>
    <n v="618.75"/>
    <m/>
    <s v="EHS - Early Head Start"/>
    <x v="6"/>
    <s v="- No Location -"/>
    <s v="Denise Klein"/>
  </r>
  <r>
    <s v="5000 - Salaries &amp; Wages"/>
    <s v="Journal"/>
    <x v="48"/>
    <s v="JE1099"/>
    <m/>
    <x v="4511"/>
    <n v="8.49"/>
    <m/>
    <s v="EHS - Early Head Start"/>
    <x v="6"/>
    <s v="Admin Office"/>
    <s v="Manvir Gill"/>
  </r>
  <r>
    <s v="5000 - Salaries &amp; Wages"/>
    <s v="Journal"/>
    <x v="48"/>
    <s v="JE1100"/>
    <m/>
    <x v="5149"/>
    <n v="4.55"/>
    <m/>
    <s v="EHS - Early Head Start"/>
    <x v="6"/>
    <s v="- No Location -"/>
    <s v="Denise Klein"/>
  </r>
  <r>
    <s v="5000 - Salaries &amp; Wages"/>
    <s v="Journal"/>
    <x v="48"/>
    <s v="JE1103"/>
    <m/>
    <x v="5516"/>
    <m/>
    <n v="1689.7"/>
    <s v="CCR&amp;R - Child Care Resource &amp; Referral"/>
    <x v="27"/>
    <s v="- No Location -"/>
    <s v="Kristin Mayes"/>
  </r>
  <r>
    <s v="5000 - Salaries &amp; Wages"/>
    <s v="Journal"/>
    <x v="48"/>
    <s v="JE1098"/>
    <m/>
    <x v="5517"/>
    <n v="158.54"/>
    <m/>
    <s v="CCR&amp;R - Child Care Resource &amp; Referral"/>
    <x v="27"/>
    <s v="- No Location -"/>
    <s v="Kathryn Simone"/>
  </r>
  <r>
    <s v="5000 - Salaries &amp; Wages"/>
    <s v="Journal"/>
    <x v="48"/>
    <s v="JE1101"/>
    <m/>
    <x v="5518"/>
    <n v="85.54"/>
    <m/>
    <s v="CCR&amp;R - Child Care Resource &amp; Referral"/>
    <x v="27"/>
    <s v="- No Location -"/>
    <s v="Kristin Mayes"/>
  </r>
  <r>
    <s v="5000 - Salaries &amp; Wages"/>
    <s v="Journal"/>
    <x v="48"/>
    <s v="JE1105"/>
    <m/>
    <x v="5519"/>
    <m/>
    <n v="913.25"/>
    <s v="CCR&amp;R - Child Care Resource &amp; Referral"/>
    <x v="28"/>
    <s v="- No Location -"/>
    <s v="Ariel Howard"/>
  </r>
  <r>
    <s v="5000 - Salaries &amp; Wages"/>
    <s v="Journal"/>
    <x v="48"/>
    <s v="JE1103"/>
    <m/>
    <x v="5520"/>
    <m/>
    <n v="832.52"/>
    <s v="CCR&amp;R - Child Care Resource &amp; Referral"/>
    <x v="28"/>
    <s v="- No Location -"/>
    <s v="Donna Conley"/>
  </r>
  <r>
    <s v="5000 - Salaries &amp; Wages"/>
    <s v="Journal"/>
    <x v="48"/>
    <s v="JE1109"/>
    <m/>
    <x v="5521"/>
    <m/>
    <n v="1001.56"/>
    <s v="CCR&amp;R - Child Care Resource &amp; Referral"/>
    <x v="28"/>
    <s v="- No Location -"/>
    <s v="Ashley Moore"/>
  </r>
  <r>
    <s v="5000 - Salaries &amp; Wages"/>
    <s v="Journal"/>
    <x v="48"/>
    <s v="JE1108"/>
    <m/>
    <x v="5522"/>
    <n v="933.01"/>
    <m/>
    <s v="CCR&amp;R - Child Care Resource &amp; Referral"/>
    <x v="28"/>
    <s v="- No Location -"/>
    <s v="Margo Johnson"/>
  </r>
  <r>
    <s v="5000 - Salaries &amp; Wages"/>
    <s v="Journal"/>
    <x v="48"/>
    <s v="JE1108"/>
    <m/>
    <x v="5523"/>
    <n v="913.12"/>
    <m/>
    <s v="CCR&amp;R - Child Care Resource &amp; Referral"/>
    <x v="28"/>
    <s v="- No Location -"/>
    <s v="Kathleen Moreland"/>
  </r>
  <r>
    <s v="5000 - Salaries &amp; Wages"/>
    <s v="Journal"/>
    <x v="48"/>
    <s v="JE1098"/>
    <m/>
    <x v="5524"/>
    <n v="329.63"/>
    <m/>
    <s v="CCR&amp;R - Child Care Resource &amp; Referral"/>
    <x v="28"/>
    <s v="- No Location -"/>
    <s v="Susan Ford"/>
  </r>
  <r>
    <s v="5000 - Salaries &amp; Wages"/>
    <s v="Journal"/>
    <x v="48"/>
    <s v="JE1100"/>
    <m/>
    <x v="5525"/>
    <n v="7.59"/>
    <m/>
    <s v="CCR&amp;R - Child Care Resource &amp; Referral"/>
    <x v="28"/>
    <s v="- No Location -"/>
    <s v="Janelle Yvette Sample"/>
  </r>
  <r>
    <s v="5000 - Salaries &amp; Wages"/>
    <s v="Journal"/>
    <x v="48"/>
    <s v="JE1108"/>
    <m/>
    <x v="5526"/>
    <n v="1065.2"/>
    <m/>
    <s v="CCR&amp;R - Child Care Resource &amp; Referral"/>
    <x v="30"/>
    <s v="- No Location -"/>
    <s v="Vivyan Saloka"/>
  </r>
  <r>
    <s v="5000 - Salaries &amp; Wages"/>
    <s v="Journal"/>
    <x v="48"/>
    <s v="JE1104"/>
    <m/>
    <x v="4681"/>
    <n v="193.55"/>
    <m/>
    <s v="HS - Head Start"/>
    <x v="12"/>
    <s v="- No Location -"/>
    <s v="Robert Mayfield"/>
  </r>
  <r>
    <s v="5000 - Salaries &amp; Wages"/>
    <s v="Journal"/>
    <x v="48"/>
    <s v="JE1105"/>
    <m/>
    <x v="4997"/>
    <m/>
    <n v="1176.48"/>
    <s v="HS - Head Start"/>
    <x v="12"/>
    <s v="Admin Office"/>
    <s v="Kyle Edwards"/>
  </r>
  <r>
    <s v="5000 - Salaries &amp; Wages"/>
    <s v="Journal"/>
    <x v="48"/>
    <s v="JE1105"/>
    <m/>
    <x v="5527"/>
    <m/>
    <n v="1064"/>
    <s v="HS - Head Start"/>
    <x v="12"/>
    <s v="- No Location -"/>
    <s v="Kristy Rudzenski"/>
  </r>
  <r>
    <s v="5000 - Salaries &amp; Wages"/>
    <s v="Journal"/>
    <x v="48"/>
    <s v="JE1110"/>
    <m/>
    <x v="5528"/>
    <n v="941.87"/>
    <m/>
    <s v="HS - Head Start"/>
    <x v="12"/>
    <s v="- No Location -"/>
    <s v="Bobby Johnson"/>
  </r>
  <r>
    <s v="5000 - Salaries &amp; Wages"/>
    <s v="Journal"/>
    <x v="48"/>
    <s v="JE1109"/>
    <m/>
    <x v="5529"/>
    <m/>
    <n v="1349"/>
    <s v="HS - Head Start"/>
    <x v="12"/>
    <s v="- No Location -"/>
    <s v="DeAnna Reid-Harden"/>
  </r>
  <r>
    <s v="5000 - Salaries &amp; Wages"/>
    <s v="Journal"/>
    <x v="48"/>
    <s v="JE1109"/>
    <m/>
    <x v="5530"/>
    <m/>
    <n v="1391.75"/>
    <s v="HS - Head Start"/>
    <x v="12"/>
    <s v="- No Location -"/>
    <s v="Maiada Ramadan"/>
  </r>
  <r>
    <s v="5000 - Salaries &amp; Wages"/>
    <s v="Journal"/>
    <x v="48"/>
    <s v="JE1108"/>
    <m/>
    <x v="4471"/>
    <n v="3296.29"/>
    <m/>
    <s v="HS - Head Start"/>
    <x v="12"/>
    <s v="Admin Office"/>
    <s v="Ruben Johnson"/>
  </r>
  <r>
    <s v="5000 - Salaries &amp; Wages"/>
    <s v="Journal"/>
    <x v="48"/>
    <s v="JE1108"/>
    <m/>
    <x v="5531"/>
    <n v="714"/>
    <m/>
    <s v="HS - Head Start"/>
    <x v="12"/>
    <s v="- No Location -"/>
    <s v="Danyel Saxton"/>
  </r>
  <r>
    <s v="5000 - Salaries &amp; Wages"/>
    <s v="Journal"/>
    <x v="48"/>
    <s v="JE1108"/>
    <m/>
    <x v="5532"/>
    <n v="843"/>
    <m/>
    <s v="HS - Head Start"/>
    <x v="12"/>
    <s v="- No Location -"/>
    <s v="Kishawn Barnes"/>
  </r>
  <r>
    <s v="5000 - Salaries &amp; Wages"/>
    <s v="Journal"/>
    <x v="48"/>
    <s v="JE1106"/>
    <m/>
    <x v="4671"/>
    <n v="4270.8900000000003"/>
    <m/>
    <s v="HS - Head Start"/>
    <x v="12"/>
    <s v="Admin Office"/>
    <s v="Ruben Johnson"/>
  </r>
  <r>
    <s v="5000 - Salaries &amp; Wages"/>
    <s v="Journal"/>
    <x v="48"/>
    <s v="JE1106"/>
    <m/>
    <x v="5533"/>
    <n v="834"/>
    <m/>
    <s v="HS - Head Start"/>
    <x v="12"/>
    <s v="- No Location -"/>
    <s v="May Elkady"/>
  </r>
  <r>
    <s v="5000 - Salaries &amp; Wages"/>
    <s v="Journal"/>
    <x v="48"/>
    <s v="JE1098"/>
    <m/>
    <x v="5534"/>
    <n v="9.69"/>
    <m/>
    <s v="HS - Head Start"/>
    <x v="12"/>
    <s v="- No Location -"/>
    <s v="Seham Azabawi"/>
  </r>
  <r>
    <s v="5000 - Salaries &amp; Wages"/>
    <s v="Journal"/>
    <x v="48"/>
    <s v="JE1097"/>
    <m/>
    <x v="5535"/>
    <n v="12.6"/>
    <m/>
    <s v="HS - Head Start"/>
    <x v="12"/>
    <s v="- No Location -"/>
    <s v="Lynn Orangers"/>
  </r>
  <r>
    <s v="5000 - Salaries &amp; Wages"/>
    <s v="Journal"/>
    <x v="48"/>
    <s v="JE1107"/>
    <m/>
    <x v="5536"/>
    <m/>
    <n v="858"/>
    <s v="HS - Head Start"/>
    <x v="12"/>
    <s v="- No Location -"/>
    <s v="Erica Rice"/>
  </r>
  <r>
    <s v="5000 - Salaries &amp; Wages"/>
    <s v="Journal"/>
    <x v="48"/>
    <s v="JE1107"/>
    <m/>
    <x v="5537"/>
    <m/>
    <n v="840"/>
    <s v="HS - Head Start"/>
    <x v="12"/>
    <s v="- No Location -"/>
    <s v="Doreen Knaupp"/>
  </r>
  <r>
    <s v="5000 - Salaries &amp; Wages"/>
    <s v="Journal"/>
    <x v="48"/>
    <s v="JE1107"/>
    <m/>
    <x v="5538"/>
    <m/>
    <n v="600"/>
    <s v="HS - Head Start"/>
    <x v="12"/>
    <s v="- No Location -"/>
    <s v="Samaka Empson"/>
  </r>
  <r>
    <s v="5000 - Salaries &amp; Wages"/>
    <s v="Journal"/>
    <x v="48"/>
    <s v="JE1107"/>
    <m/>
    <x v="4563"/>
    <m/>
    <n v="3296.28"/>
    <s v="HS - Head Start"/>
    <x v="12"/>
    <s v="Admin Office"/>
    <s v="Ruben Johnson"/>
  </r>
  <r>
    <s v="5000 - Salaries &amp; Wages"/>
    <s v="Journal"/>
    <x v="48"/>
    <s v="JE1107"/>
    <m/>
    <x v="5539"/>
    <m/>
    <n v="624"/>
    <s v="HS - Head Start"/>
    <x v="12"/>
    <s v="- No Location -"/>
    <s v="Michelle Berry-Davis"/>
  </r>
  <r>
    <s v="5000 - Salaries &amp; Wages"/>
    <s v="Journal"/>
    <x v="48"/>
    <s v="JE1107"/>
    <m/>
    <x v="5540"/>
    <m/>
    <n v="1377.5"/>
    <s v="HS - Head Start"/>
    <x v="12"/>
    <s v="- No Location -"/>
    <s v="Jenna Orfe"/>
  </r>
  <r>
    <s v="5000 - Salaries &amp; Wages"/>
    <s v="Journal"/>
    <x v="48"/>
    <s v="JE1100"/>
    <m/>
    <x v="5541"/>
    <n v="60.58"/>
    <m/>
    <s v="HS - Head Start"/>
    <x v="12"/>
    <s v="- No Location -"/>
    <s v="Bibiana Arreguin"/>
  </r>
  <r>
    <s v="5000 - Salaries &amp; Wages"/>
    <s v="Journal"/>
    <x v="48"/>
    <s v="JE1101"/>
    <m/>
    <x v="5542"/>
    <n v="178.16"/>
    <m/>
    <s v="HS - Head Start"/>
    <x v="12"/>
    <s v="- No Location -"/>
    <s v="Natalie Mitchem"/>
  </r>
  <r>
    <s v="5000 - Salaries &amp; Wages"/>
    <s v="Journal"/>
    <x v="48"/>
    <s v="JE1101"/>
    <m/>
    <x v="5543"/>
    <n v="6.56"/>
    <m/>
    <s v="HS - Head Start"/>
    <x v="12"/>
    <s v="- No Location -"/>
    <s v="Janet Leonard"/>
  </r>
  <r>
    <s v="5000 - Salaries &amp; Wages"/>
    <s v="Journal"/>
    <x v="48"/>
    <s v="JE1104"/>
    <m/>
    <x v="5124"/>
    <n v="354.96"/>
    <m/>
    <s v="HPRP2 - Homeless Prevention Rapid Rehousing"/>
    <x v="8"/>
    <s v="- No Location -"/>
    <s v="Rovenna Overton"/>
  </r>
  <r>
    <s v="5000 - Salaries &amp; Wages"/>
    <s v="Journal"/>
    <x v="48"/>
    <s v="JE1103"/>
    <m/>
    <x v="4480"/>
    <m/>
    <n v="101.54"/>
    <s v="CCFP - Child Care Food Program"/>
    <x v="24"/>
    <s v="Admin Office"/>
    <s v="Francine Taylor"/>
  </r>
  <r>
    <s v="5000 - Salaries &amp; Wages"/>
    <s v="Journal"/>
    <x v="48"/>
    <s v="JE1108"/>
    <m/>
    <x v="5544"/>
    <n v="939.25"/>
    <m/>
    <s v="CCFP - Child Care Food Program"/>
    <x v="24"/>
    <s v="- No Location -"/>
    <s v="Patricia Joyce"/>
  </r>
  <r>
    <s v="5000 - Salaries &amp; Wages"/>
    <s v="Journal"/>
    <x v="48"/>
    <s v="JE1109"/>
    <m/>
    <x v="4512"/>
    <m/>
    <n v="62.75"/>
    <s v="Mt Holly Schools"/>
    <x v="15"/>
    <s v="Admin Office"/>
    <s v="Gary Mease"/>
  </r>
  <r>
    <s v="5000 - Salaries &amp; Wages"/>
    <s v="Journal"/>
    <x v="48"/>
    <s v="JE1108"/>
    <m/>
    <x v="5174"/>
    <n v="308.23"/>
    <m/>
    <s v="Mt Holly Schools"/>
    <x v="15"/>
    <s v="- No Location -"/>
    <s v="Michelle Horan"/>
  </r>
  <r>
    <s v="5000 - Salaries &amp; Wages"/>
    <s v="Journal"/>
    <x v="48"/>
    <s v="JE1105"/>
    <m/>
    <x v="5545"/>
    <m/>
    <n v="433.3"/>
    <s v="LiHeap - Low Income Home Energy Assistance Program"/>
    <x v="2"/>
    <s v="- No Location -"/>
    <s v="Constance Pritchett"/>
  </r>
  <r>
    <s v="5000 - Salaries &amp; Wages"/>
    <s v="Journal"/>
    <x v="48"/>
    <s v="JE1103"/>
    <m/>
    <x v="4711"/>
    <m/>
    <n v="141.66"/>
    <s v="LiHeap - Low Income Home Energy Assistance Program"/>
    <x v="2"/>
    <s v="Admin Office"/>
    <s v="Elayne Schermerhorn"/>
  </r>
  <r>
    <s v="5000 - Salaries &amp; Wages"/>
    <s v="Journal"/>
    <x v="48"/>
    <s v="JE1107"/>
    <m/>
    <x v="4387"/>
    <m/>
    <n v="72.400000000000006"/>
    <s v="LiHeap - Low Income Home Energy Assistance Program"/>
    <x v="2"/>
    <s v="Admin Office"/>
    <s v="Greta Peterson"/>
  </r>
  <r>
    <s v="5000 - Salaries &amp; Wages"/>
    <s v="Journal"/>
    <x v="48"/>
    <s v="JE1104"/>
    <m/>
    <x v="5546"/>
    <n v="321.77"/>
    <m/>
    <s v="USF - Universal Service Fund"/>
    <x v="9"/>
    <s v="- No Location -"/>
    <s v="Kayla Black"/>
  </r>
  <r>
    <s v="5000 - Salaries &amp; Wages"/>
    <s v="Journal"/>
    <x v="48"/>
    <s v="JE1098"/>
    <m/>
    <x v="4433"/>
    <n v="2.35"/>
    <m/>
    <s v="CCYC - Community Council of Young Children"/>
    <x v="22"/>
    <s v="Admin Office"/>
    <s v="Amie Sharer"/>
  </r>
  <r>
    <s v="5000 - Salaries &amp; Wages"/>
    <s v="Journal"/>
    <x v="48"/>
    <s v="JE1106"/>
    <m/>
    <x v="5547"/>
    <n v="182.82"/>
    <m/>
    <s v="HF - Healthy Families"/>
    <x v="21"/>
    <s v="Admin Office"/>
    <s v="Michelle Hewitt"/>
  </r>
  <r>
    <s v="5000 - Salaries &amp; Wages"/>
    <s v="Journal"/>
    <x v="48"/>
    <s v="JE1107"/>
    <m/>
    <x v="4387"/>
    <m/>
    <n v="173.76"/>
    <s v="CSBG - Community Service Block Grant"/>
    <x v="0"/>
    <s v="Admin Office"/>
    <s v="Greta Peterson"/>
  </r>
  <r>
    <s v="5000 - Salaries &amp; Wages"/>
    <s v="Journal"/>
    <x v="48"/>
    <s v="JE1108"/>
    <m/>
    <x v="4471"/>
    <n v="281.56"/>
    <m/>
    <s v="CSBG - Community Service Block Grant"/>
    <x v="17"/>
    <s v="Admin Office"/>
    <s v="Ruben Johnson"/>
  </r>
  <r>
    <s v="5000 - Salaries &amp; Wages"/>
    <s v="Journal"/>
    <x v="48"/>
    <s v="JE1104"/>
    <m/>
    <x v="5548"/>
    <n v="1001"/>
    <m/>
    <s v="EHS - Early Head Start"/>
    <x v="6"/>
    <s v="- No Location -"/>
    <s v="Elizabeth Jensen"/>
  </r>
  <r>
    <s v="5000 - Salaries &amp; Wages"/>
    <s v="Journal"/>
    <x v="48"/>
    <s v="JE1110"/>
    <m/>
    <x v="4709"/>
    <n v="114.23"/>
    <m/>
    <s v="EHS - Early Head Start"/>
    <x v="6"/>
    <s v="Admin Office"/>
    <s v="Francine Taylor"/>
  </r>
  <r>
    <s v="5000 - Salaries &amp; Wages"/>
    <s v="Journal"/>
    <x v="48"/>
    <s v="JE1106"/>
    <m/>
    <x v="5549"/>
    <n v="888"/>
    <m/>
    <s v="EHS - Early Head Start"/>
    <x v="6"/>
    <s v="- No Location -"/>
    <s v="Heather Toppin"/>
  </r>
  <r>
    <s v="5000 - Salaries &amp; Wages"/>
    <s v="Journal"/>
    <x v="48"/>
    <s v="JE1099"/>
    <m/>
    <x v="4421"/>
    <n v="11.12"/>
    <m/>
    <s v="EHS - Early Head Start"/>
    <x v="6"/>
    <s v="Admin Office"/>
    <s v="Elayne Schermerhorn"/>
  </r>
  <r>
    <s v="5000 - Salaries &amp; Wages"/>
    <s v="Journal"/>
    <x v="48"/>
    <s v="JE1107"/>
    <m/>
    <x v="5550"/>
    <m/>
    <n v="855.23"/>
    <s v="EHS - Early Head Start"/>
    <x v="6"/>
    <s v="- No Location -"/>
    <s v="Heather Toppin"/>
  </r>
  <r>
    <s v="5000 - Salaries &amp; Wages"/>
    <s v="Journal"/>
    <x v="48"/>
    <s v="JE1107"/>
    <m/>
    <x v="5551"/>
    <m/>
    <n v="468.37"/>
    <s v="EHS - Early Head Start"/>
    <x v="6"/>
    <s v="Admin Office"/>
    <s v="Sharon Forman"/>
  </r>
  <r>
    <s v="5000 - Salaries &amp; Wages"/>
    <s v="Journal"/>
    <x v="48"/>
    <s v="JE1100"/>
    <m/>
    <x v="5376"/>
    <n v="19.82"/>
    <m/>
    <s v="EHS - Early Head Start"/>
    <x v="6"/>
    <s v="- No Location -"/>
    <s v="Tammy Joyce"/>
  </r>
  <r>
    <s v="5000 - Salaries &amp; Wages"/>
    <s v="Journal"/>
    <x v="48"/>
    <s v="JE1101"/>
    <m/>
    <x v="5552"/>
    <n v="38.22"/>
    <m/>
    <s v="EHS - Early Head Start"/>
    <x v="6"/>
    <s v="- No Location -"/>
    <s v="Pantida Wescott"/>
  </r>
  <r>
    <s v="5000 - Salaries &amp; Wages"/>
    <s v="Journal"/>
    <x v="48"/>
    <s v="JE1097"/>
    <m/>
    <x v="5553"/>
    <n v="154.38999999999999"/>
    <m/>
    <s v="CCR&amp;R - Child Care Resource &amp; Referral"/>
    <x v="27"/>
    <s v="- No Location -"/>
    <s v="Stacy D Cooper-Gindraw"/>
  </r>
  <r>
    <s v="5000 - Salaries &amp; Wages"/>
    <s v="Journal"/>
    <x v="48"/>
    <s v="JE1108"/>
    <m/>
    <x v="5554"/>
    <n v="2020.03"/>
    <m/>
    <s v="CCR&amp;R - Child Care Resource &amp; Referral"/>
    <x v="28"/>
    <s v="- No Location -"/>
    <s v="Bonita Jackson"/>
  </r>
  <r>
    <s v="5000 - Salaries &amp; Wages"/>
    <s v="Journal"/>
    <x v="48"/>
    <s v="JE1098"/>
    <m/>
    <x v="5555"/>
    <n v="164.67"/>
    <m/>
    <s v="CCR&amp;R - Child Care Resource &amp; Referral"/>
    <x v="28"/>
    <s v="- No Location -"/>
    <s v="Andrea Ferrare"/>
  </r>
  <r>
    <s v="5000 - Salaries &amp; Wages"/>
    <s v="Journal"/>
    <x v="48"/>
    <s v="JE1107"/>
    <m/>
    <x v="5556"/>
    <m/>
    <n v="901.3"/>
    <s v="CCR&amp;R - Child Care Resource &amp; Referral"/>
    <x v="30"/>
    <s v="- No Location -"/>
    <s v="DaShaun Davis"/>
  </r>
  <r>
    <s v="5000 - Salaries &amp; Wages"/>
    <s v="Journal"/>
    <x v="48"/>
    <s v="JE1104"/>
    <m/>
    <x v="5557"/>
    <n v="1249.8399999999999"/>
    <m/>
    <s v="HS - Head Start"/>
    <x v="12"/>
    <s v="- No Location -"/>
    <s v="Bobby Johnson"/>
  </r>
  <r>
    <s v="5000 - Salaries &amp; Wages"/>
    <s v="Journal"/>
    <x v="48"/>
    <s v="JE1104"/>
    <m/>
    <x v="5152"/>
    <n v="1420.29"/>
    <m/>
    <s v="HS - Head Start"/>
    <x v="12"/>
    <s v="- No Location -"/>
    <s v="Lillian Germaine"/>
  </r>
  <r>
    <s v="5000 - Salaries &amp; Wages"/>
    <s v="Journal"/>
    <x v="48"/>
    <s v="JE1105"/>
    <m/>
    <x v="5558"/>
    <m/>
    <n v="771"/>
    <s v="HS - Head Start"/>
    <x v="12"/>
    <s v="- No Location -"/>
    <s v="Danyel Saxton"/>
  </r>
  <r>
    <s v="5000 - Salaries &amp; Wages"/>
    <s v="Journal"/>
    <x v="48"/>
    <s v="JE1105"/>
    <m/>
    <x v="5559"/>
    <m/>
    <n v="1349"/>
    <s v="HS - Head Start"/>
    <x v="12"/>
    <s v="- No Location -"/>
    <s v="Bouchra Benachir"/>
  </r>
  <r>
    <s v="5000 - Salaries &amp; Wages"/>
    <s v="Journal"/>
    <x v="48"/>
    <s v="JE1105"/>
    <m/>
    <x v="5560"/>
    <m/>
    <n v="863.68"/>
    <s v="HS - Head Start"/>
    <x v="12"/>
    <s v="- No Location -"/>
    <s v="Tawona Hill"/>
  </r>
  <r>
    <s v="5000 - Salaries &amp; Wages"/>
    <s v="Journal"/>
    <x v="48"/>
    <s v="JE1103"/>
    <m/>
    <x v="5561"/>
    <m/>
    <n v="1794"/>
    <s v="HS - Head Start"/>
    <x v="12"/>
    <s v="- No Location -"/>
    <s v="Jennifer Carley-Price"/>
  </r>
  <r>
    <s v="5000 - Salaries &amp; Wages"/>
    <s v="Journal"/>
    <x v="48"/>
    <s v="JE1103"/>
    <m/>
    <x v="5562"/>
    <m/>
    <n v="624"/>
    <s v="HS - Head Start"/>
    <x v="12"/>
    <s v="- No Location -"/>
    <s v="Tara Cavanagh"/>
  </r>
  <r>
    <s v="5000 - Salaries &amp; Wages"/>
    <s v="Journal"/>
    <x v="48"/>
    <s v="JE1110"/>
    <m/>
    <x v="5563"/>
    <n v="415.56"/>
    <m/>
    <s v="HS - Head Start"/>
    <x v="12"/>
    <s v="Admin Office"/>
    <s v="Michelle Hewitt"/>
  </r>
  <r>
    <s v="5000 - Salaries &amp; Wages"/>
    <s v="Journal"/>
    <x v="48"/>
    <s v="JE1109"/>
    <m/>
    <x v="5564"/>
    <m/>
    <n v="1060.5"/>
    <s v="HS - Head Start"/>
    <x v="12"/>
    <s v="- No Location -"/>
    <s v="Melinda Bowman-Williams"/>
  </r>
  <r>
    <s v="5000 - Salaries &amp; Wages"/>
    <s v="Journal"/>
    <x v="48"/>
    <s v="JE1108"/>
    <m/>
    <x v="5565"/>
    <n v="840"/>
    <m/>
    <s v="HS - Head Start"/>
    <x v="12"/>
    <s v="- No Location -"/>
    <s v="Rita Jenkins"/>
  </r>
  <r>
    <s v="5000 - Salaries &amp; Wages"/>
    <s v="Journal"/>
    <x v="48"/>
    <s v="JE1108"/>
    <m/>
    <x v="5566"/>
    <n v="990.5"/>
    <m/>
    <s v="HS - Head Start"/>
    <x v="12"/>
    <s v="- No Location -"/>
    <s v="Reyhan Canturk"/>
  </r>
  <r>
    <s v="5000 - Salaries &amp; Wages"/>
    <s v="Journal"/>
    <x v="48"/>
    <s v="JE1108"/>
    <m/>
    <x v="5567"/>
    <n v="1627.5"/>
    <m/>
    <s v="HS - Head Start"/>
    <x v="12"/>
    <s v="- No Location -"/>
    <s v="Kristen Furniss"/>
  </r>
  <r>
    <s v="5000 - Salaries &amp; Wages"/>
    <s v="Journal"/>
    <x v="48"/>
    <s v="JE1106"/>
    <m/>
    <x v="5568"/>
    <n v="1334.75"/>
    <m/>
    <s v="HS - Head Start"/>
    <x v="12"/>
    <s v="- No Location -"/>
    <s v="Sumeyra Ceylan"/>
  </r>
  <r>
    <s v="5000 - Salaries &amp; Wages"/>
    <s v="Journal"/>
    <x v="48"/>
    <s v="JE1106"/>
    <m/>
    <x v="5569"/>
    <n v="1050"/>
    <m/>
    <s v="HS - Head Start"/>
    <x v="12"/>
    <s v="- No Location -"/>
    <s v="Janet Leonard"/>
  </r>
  <r>
    <s v="5000 - Salaries &amp; Wages"/>
    <s v="Journal"/>
    <x v="48"/>
    <s v="JE1099"/>
    <m/>
    <x v="4515"/>
    <n v="152.68"/>
    <m/>
    <s v="HS - Head Start"/>
    <x v="12"/>
    <s v="- No Location -"/>
    <s v="Christiana Buffett"/>
  </r>
  <r>
    <s v="5000 - Salaries &amp; Wages"/>
    <s v="Journal"/>
    <x v="48"/>
    <s v="JE1099"/>
    <m/>
    <x v="5570"/>
    <n v="24.52"/>
    <m/>
    <s v="HS - Head Start"/>
    <x v="12"/>
    <s v="- No Location -"/>
    <s v="Andrew Stellwag"/>
  </r>
  <r>
    <s v="5000 - Salaries &amp; Wages"/>
    <s v="Journal"/>
    <x v="48"/>
    <s v="JE1107"/>
    <m/>
    <x v="4850"/>
    <m/>
    <n v="458.54"/>
    <s v="HS - Head Start"/>
    <x v="12"/>
    <s v="- No Location -"/>
    <s v="Donna Wilbur"/>
  </r>
  <r>
    <s v="5000 - Salaries &amp; Wages"/>
    <s v="Journal"/>
    <x v="48"/>
    <s v="JE1107"/>
    <m/>
    <x v="5571"/>
    <m/>
    <n v="600"/>
    <s v="HS - Head Start"/>
    <x v="12"/>
    <s v="- No Location -"/>
    <s v="Marva Currington"/>
  </r>
  <r>
    <s v="5000 - Salaries &amp; Wages"/>
    <s v="Journal"/>
    <x v="48"/>
    <s v="JE1101"/>
    <m/>
    <x v="5572"/>
    <n v="19.940000000000001"/>
    <m/>
    <s v="HS - Head Start"/>
    <x v="12"/>
    <s v="Admin Office"/>
    <s v="Michelle Hewitt"/>
  </r>
  <r>
    <s v="5000 - Salaries &amp; Wages"/>
    <s v="Journal"/>
    <x v="48"/>
    <s v="JE1101"/>
    <m/>
    <x v="5573"/>
    <n v="113.17"/>
    <m/>
    <s v="HS - Head Start"/>
    <x v="12"/>
    <s v="- No Location -"/>
    <s v="Jennifer Jones"/>
  </r>
  <r>
    <s v="5000 - Salaries &amp; Wages"/>
    <s v="Journal"/>
    <x v="48"/>
    <s v="JE1105"/>
    <m/>
    <x v="4484"/>
    <m/>
    <n v="33.07"/>
    <s v="HPRP2 - Homeless Prevention Rapid Rehousing"/>
    <x v="8"/>
    <s v="Admin Office"/>
    <s v="Manvir Gill"/>
  </r>
  <r>
    <s v="5000 - Salaries &amp; Wages"/>
    <s v="Journal"/>
    <x v="48"/>
    <s v="JE1108"/>
    <m/>
    <x v="5574"/>
    <n v="1007.18"/>
    <m/>
    <s v="HPRP2 - Homeless Prevention Rapid Rehousing"/>
    <x v="8"/>
    <s v="- No Location -"/>
    <s v="Christina Adriani"/>
  </r>
  <r>
    <s v="5000 - Salaries &amp; Wages"/>
    <s v="Journal"/>
    <x v="48"/>
    <s v="JE1101"/>
    <m/>
    <x v="4748"/>
    <n v="9.7799999999999994"/>
    <m/>
    <s v="CCFP - Child Care Food Program"/>
    <x v="24"/>
    <s v="Admin Office"/>
    <s v="Greta Peterson"/>
  </r>
  <r>
    <s v="5000 - Salaries &amp; Wages"/>
    <s v="Journal"/>
    <x v="48"/>
    <s v="JE1110"/>
    <m/>
    <x v="4986"/>
    <n v="527.47"/>
    <m/>
    <s v="Mt Holly Schools"/>
    <x v="15"/>
    <s v="- No Location -"/>
    <s v="Christiana Buffett"/>
  </r>
  <r>
    <s v="5000 - Salaries &amp; Wages"/>
    <s v="Journal"/>
    <x v="48"/>
    <s v="JE1103"/>
    <m/>
    <x v="4521"/>
    <m/>
    <n v="387.68"/>
    <s v="LiHeap - Low Income Home Energy Assistance Program"/>
    <x v="2"/>
    <s v="- No Location -"/>
    <s v="Shirley Matthews"/>
  </r>
  <r>
    <s v="5000 - Salaries &amp; Wages"/>
    <s v="Journal"/>
    <x v="48"/>
    <s v="JE1098"/>
    <m/>
    <x v="5575"/>
    <n v="90.92"/>
    <m/>
    <s v="LiHeap - Low Income Home Energy Assistance Program"/>
    <x v="2"/>
    <s v="- No Location -"/>
    <s v="Constance Pritchett"/>
  </r>
  <r>
    <s v="5000 - Salaries &amp; Wages"/>
    <s v="Journal"/>
    <x v="48"/>
    <s v="JE1110"/>
    <m/>
    <x v="5179"/>
    <n v="469.62"/>
    <m/>
    <s v="USF - Universal Service Fund"/>
    <x v="9"/>
    <s v="- No Location -"/>
    <s v="Rovenna Overton"/>
  </r>
  <r>
    <s v="5000 - Salaries &amp; Wages"/>
    <s v="Journal"/>
    <x v="48"/>
    <s v="JE1105"/>
    <m/>
    <x v="5346"/>
    <m/>
    <n v="55.07"/>
    <s v="CCYC - Community Council of Young Children"/>
    <x v="22"/>
    <s v="Admin Office"/>
    <s v="Amie Sharer"/>
  </r>
  <r>
    <s v="5000 - Salaries &amp; Wages"/>
    <s v="Journal"/>
    <x v="48"/>
    <s v="JE1103"/>
    <m/>
    <x v="4524"/>
    <m/>
    <n v="615.38"/>
    <s v="HF - Healthy Families"/>
    <x v="21"/>
    <s v="- No Location -"/>
    <s v="Stephanie Dixon"/>
  </r>
  <r>
    <s v="5000 - Salaries &amp; Wages"/>
    <s v="Journal"/>
    <x v="48"/>
    <s v="JE1101"/>
    <m/>
    <x v="4972"/>
    <n v="2.65"/>
    <m/>
    <s v="HF - Healthy Families"/>
    <x v="21"/>
    <s v="- No Location -"/>
    <s v="Claire Garner"/>
  </r>
  <r>
    <s v="5000 - Salaries &amp; Wages"/>
    <s v="Journal"/>
    <x v="48"/>
    <s v="JE1104"/>
    <m/>
    <x v="5039"/>
    <n v="750"/>
    <m/>
    <s v="CSBG - Community Service Block Grant"/>
    <x v="0"/>
    <s v="Admin Office"/>
    <s v="Elayne Schermerhorn"/>
  </r>
  <r>
    <s v="5000 - Salaries &amp; Wages"/>
    <s v="Journal"/>
    <x v="48"/>
    <s v="JE1098"/>
    <m/>
    <x v="4784"/>
    <n v="11.74"/>
    <m/>
    <s v="CSBG - Community Service Block Grant"/>
    <x v="0"/>
    <s v="Admin Office"/>
    <s v="Greta Peterson"/>
  </r>
  <r>
    <s v="5000 - Salaries &amp; Wages"/>
    <s v="Journal"/>
    <x v="48"/>
    <s v="JE1099"/>
    <m/>
    <x v="4476"/>
    <n v="14.7"/>
    <m/>
    <s v="CSBG - Community Service Block Grant"/>
    <x v="0"/>
    <s v="- No Location -"/>
    <s v="Rovenna Overton"/>
  </r>
  <r>
    <s v="5000 - Salaries &amp; Wages"/>
    <s v="Journal"/>
    <x v="48"/>
    <s v="JE1100"/>
    <m/>
    <x v="4786"/>
    <n v="11.74"/>
    <m/>
    <s v="CSBG - Community Service Block Grant"/>
    <x v="0"/>
    <s v="Admin Office"/>
    <s v="Greta Peterson"/>
  </r>
  <r>
    <s v="5000 - Salaries &amp; Wages"/>
    <s v="Journal"/>
    <x v="48"/>
    <s v="JE1104"/>
    <m/>
    <x v="4419"/>
    <n v="88.85"/>
    <m/>
    <s v="CSBG - Community Service Block Grant"/>
    <x v="17"/>
    <s v="Admin Office"/>
    <s v="Francine Taylor"/>
  </r>
  <r>
    <s v="5000 - Salaries &amp; Wages"/>
    <s v="Journal"/>
    <x v="48"/>
    <s v="JE1101"/>
    <m/>
    <x v="4942"/>
    <n v="6.65"/>
    <m/>
    <s v="CSBG - Community Service Block Grant"/>
    <x v="17"/>
    <s v="- No Location -"/>
    <s v="Melonie Vazquez"/>
  </r>
  <r>
    <s v="5000 - Salaries &amp; Wages"/>
    <s v="Journal"/>
    <x v="48"/>
    <s v="JE1104"/>
    <m/>
    <x v="5019"/>
    <n v="124.18"/>
    <m/>
    <s v="EHS - Early Head Start"/>
    <x v="6"/>
    <s v="Admin Office"/>
    <s v="Amie Sharer"/>
  </r>
  <r>
    <s v="5000 - Salaries &amp; Wages"/>
    <s v="Journal"/>
    <x v="48"/>
    <s v="JE1105"/>
    <m/>
    <x v="5576"/>
    <m/>
    <n v="1296.53"/>
    <s v="EHS - Early Head Start"/>
    <x v="6"/>
    <s v="- No Location -"/>
    <s v="Pantida Wescott"/>
  </r>
  <r>
    <s v="5000 - Salaries &amp; Wages"/>
    <s v="Journal"/>
    <x v="48"/>
    <s v="JE1098"/>
    <m/>
    <x v="4377"/>
    <n v="10.8"/>
    <m/>
    <s v="EHS - Early Head Start"/>
    <x v="6"/>
    <s v="Admin Office"/>
    <s v="Gary Mease"/>
  </r>
  <r>
    <s v="5000 - Salaries &amp; Wages"/>
    <s v="Journal"/>
    <x v="48"/>
    <s v="JE1097"/>
    <m/>
    <x v="5577"/>
    <n v="83.92"/>
    <m/>
    <s v="EHS - Early Head Start"/>
    <x v="6"/>
    <s v="- No Location -"/>
    <s v="Amylir Torres"/>
  </r>
  <r>
    <s v="5000 - Salaries &amp; Wages"/>
    <s v="Journal"/>
    <x v="48"/>
    <s v="JE1107"/>
    <m/>
    <x v="5578"/>
    <m/>
    <n v="839.76"/>
    <s v="EHS - Early Head Start"/>
    <x v="6"/>
    <s v="- No Location -"/>
    <s v="Katilynn Ditzel"/>
  </r>
  <r>
    <s v="5000 - Salaries &amp; Wages"/>
    <s v="Journal"/>
    <x v="48"/>
    <s v="JE1109"/>
    <m/>
    <x v="5579"/>
    <m/>
    <n v="1047.8699999999999"/>
    <s v="CCR&amp;R - Child Care Resource &amp; Referral"/>
    <x v="28"/>
    <s v="- No Location -"/>
    <s v="Anjail Abdul-Badee-Johnson"/>
  </r>
  <r>
    <s v="5000 - Salaries &amp; Wages"/>
    <s v="Journal"/>
    <x v="48"/>
    <s v="JE1097"/>
    <m/>
    <x v="5580"/>
    <n v="8.77"/>
    <m/>
    <s v="CCR&amp;R - Child Care Resource &amp; Referral"/>
    <x v="28"/>
    <s v="- No Location -"/>
    <s v="Rayna Gadsden"/>
  </r>
  <r>
    <s v="5000 - Salaries &amp; Wages"/>
    <s v="Journal"/>
    <x v="48"/>
    <s v="JE1100"/>
    <m/>
    <x v="5581"/>
    <n v="25.38"/>
    <m/>
    <s v="CCR&amp;R - Child Care Resource &amp; Referral"/>
    <x v="28"/>
    <s v="- No Location -"/>
    <s v="Victoria Reger"/>
  </r>
  <r>
    <s v="5000 - Salaries &amp; Wages"/>
    <s v="Journal"/>
    <x v="48"/>
    <s v="JE1101"/>
    <m/>
    <x v="5582"/>
    <n v="512.09"/>
    <m/>
    <s v="CCR&amp;R - Child Care Resource &amp; Referral"/>
    <x v="28"/>
    <s v="- No Location -"/>
    <s v="Bonita Jackson"/>
  </r>
  <r>
    <s v="5000 - Salaries &amp; Wages"/>
    <s v="Journal"/>
    <x v="48"/>
    <s v="JE1101"/>
    <m/>
    <x v="5583"/>
    <n v="164.67"/>
    <m/>
    <s v="CCR&amp;R - Child Care Resource &amp; Referral"/>
    <x v="28"/>
    <s v="- No Location -"/>
    <s v="Andrea Ferrare"/>
  </r>
  <r>
    <s v="5000 - Salaries &amp; Wages"/>
    <s v="Journal"/>
    <x v="48"/>
    <s v="JE1104"/>
    <m/>
    <x v="5584"/>
    <n v="1011.5"/>
    <m/>
    <s v="HS - Head Start"/>
    <x v="12"/>
    <s v="- No Location -"/>
    <s v="Corinna Harris"/>
  </r>
  <r>
    <s v="5000 - Salaries &amp; Wages"/>
    <s v="Journal"/>
    <x v="48"/>
    <s v="JE1104"/>
    <m/>
    <x v="4630"/>
    <n v="1038.45"/>
    <m/>
    <s v="HS - Head Start"/>
    <x v="12"/>
    <s v="Admin Office"/>
    <s v="Gary Mease"/>
  </r>
  <r>
    <s v="5000 - Salaries &amp; Wages"/>
    <s v="Journal"/>
    <x v="48"/>
    <s v="JE1105"/>
    <m/>
    <x v="5346"/>
    <m/>
    <n v="927.48"/>
    <s v="HS - Head Start"/>
    <x v="12"/>
    <s v="Admin Office"/>
    <s v="Amie Sharer"/>
  </r>
  <r>
    <s v="5000 - Salaries &amp; Wages"/>
    <s v="Journal"/>
    <x v="48"/>
    <s v="JE1105"/>
    <m/>
    <x v="5585"/>
    <m/>
    <n v="525"/>
    <s v="HS - Head Start"/>
    <x v="12"/>
    <s v="- No Location -"/>
    <s v="Shirin Halim"/>
  </r>
  <r>
    <s v="5000 - Salaries &amp; Wages"/>
    <s v="Journal"/>
    <x v="48"/>
    <s v="JE1103"/>
    <m/>
    <x v="5586"/>
    <m/>
    <n v="703.62"/>
    <s v="HS - Head Start"/>
    <x v="12"/>
    <s v="- No Location -"/>
    <s v="Jennifer Elder"/>
  </r>
  <r>
    <s v="5000 - Salaries &amp; Wages"/>
    <s v="Journal"/>
    <x v="48"/>
    <s v="JE1103"/>
    <m/>
    <x v="5267"/>
    <m/>
    <n v="913.41"/>
    <s v="HS - Head Start"/>
    <x v="12"/>
    <s v="Admin Office"/>
    <s v="Darshpreet Thind"/>
  </r>
  <r>
    <s v="5000 - Salaries &amp; Wages"/>
    <s v="Journal"/>
    <x v="48"/>
    <s v="JE1103"/>
    <m/>
    <x v="5587"/>
    <m/>
    <n v="410.31"/>
    <s v="HS - Head Start"/>
    <x v="12"/>
    <s v="- No Location -"/>
    <s v="Reyhan Canturk"/>
  </r>
  <r>
    <s v="5000 - Salaries &amp; Wages"/>
    <s v="Journal"/>
    <x v="48"/>
    <s v="JE1110"/>
    <m/>
    <x v="5588"/>
    <n v="690"/>
    <m/>
    <s v="HS - Head Start"/>
    <x v="12"/>
    <s v="- No Location -"/>
    <s v="Danyel Saxton"/>
  </r>
  <r>
    <s v="5000 - Salaries &amp; Wages"/>
    <s v="Journal"/>
    <x v="48"/>
    <s v="JE1109"/>
    <m/>
    <x v="5589"/>
    <m/>
    <n v="924"/>
    <s v="HS - Head Start"/>
    <x v="12"/>
    <s v="- No Location -"/>
    <s v="Carolyn Weston"/>
  </r>
  <r>
    <s v="5000 - Salaries &amp; Wages"/>
    <s v="Journal"/>
    <x v="48"/>
    <s v="JE1109"/>
    <m/>
    <x v="5590"/>
    <m/>
    <n v="445.31"/>
    <s v="HS - Head Start"/>
    <x v="12"/>
    <s v="- No Location -"/>
    <s v="Reyhan Canturk"/>
  </r>
  <r>
    <s v="5000 - Salaries &amp; Wages"/>
    <s v="Journal"/>
    <x v="48"/>
    <s v="JE1109"/>
    <m/>
    <x v="5591"/>
    <m/>
    <n v="204"/>
    <s v="HS - Head Start"/>
    <x v="12"/>
    <s v="- No Location -"/>
    <s v="Jasmine Reed"/>
  </r>
  <r>
    <s v="5000 - Salaries &amp; Wages"/>
    <s v="Journal"/>
    <x v="48"/>
    <s v="JE1106"/>
    <m/>
    <x v="5592"/>
    <n v="1933.67"/>
    <m/>
    <s v="HS - Head Start"/>
    <x v="12"/>
    <s v="- No Location -"/>
    <s v="ISATA BAH"/>
  </r>
  <r>
    <s v="5000 - Salaries &amp; Wages"/>
    <s v="Journal"/>
    <x v="48"/>
    <s v="JE1106"/>
    <m/>
    <x v="5593"/>
    <n v="849"/>
    <m/>
    <s v="HS - Head Start"/>
    <x v="12"/>
    <s v="- No Location -"/>
    <s v="Regina McCall"/>
  </r>
  <r>
    <s v="5000 - Salaries &amp; Wages"/>
    <s v="Journal"/>
    <x v="48"/>
    <s v="JE1106"/>
    <m/>
    <x v="5594"/>
    <n v="1439.25"/>
    <m/>
    <s v="HS - Head Start"/>
    <x v="12"/>
    <s v="- No Location -"/>
    <s v="Michelle Horan"/>
  </r>
  <r>
    <s v="5000 - Salaries &amp; Wages"/>
    <s v="Journal"/>
    <x v="48"/>
    <s v="JE1106"/>
    <m/>
    <x v="5276"/>
    <n v="2146.64"/>
    <m/>
    <s v="HS - Head Start"/>
    <x v="12"/>
    <s v="Admin Office"/>
    <s v="Manvir Gill"/>
  </r>
  <r>
    <s v="5000 - Salaries &amp; Wages"/>
    <s v="Journal"/>
    <x v="48"/>
    <s v="JE1106"/>
    <m/>
    <x v="5595"/>
    <n v="873"/>
    <m/>
    <s v="HS - Head Start"/>
    <x v="12"/>
    <s v="- No Location -"/>
    <s v="Jennifer Nagy"/>
  </r>
  <r>
    <s v="5000 - Salaries &amp; Wages"/>
    <s v="Journal"/>
    <x v="48"/>
    <s v="JE1098"/>
    <m/>
    <x v="5129"/>
    <n v="24.52"/>
    <m/>
    <s v="HS - Head Start"/>
    <x v="12"/>
    <s v="- No Location -"/>
    <s v="Andrew Stellwag"/>
  </r>
  <r>
    <s v="5000 - Salaries &amp; Wages"/>
    <s v="Journal"/>
    <x v="48"/>
    <s v="JE1098"/>
    <m/>
    <x v="5156"/>
    <n v="305.37"/>
    <m/>
    <s v="HS - Head Start"/>
    <x v="12"/>
    <s v="- No Location -"/>
    <s v="Jill Rickards"/>
  </r>
  <r>
    <s v="5000 - Salaries &amp; Wages"/>
    <s v="Journal"/>
    <x v="48"/>
    <s v="JE1099"/>
    <m/>
    <x v="5344"/>
    <n v="46.97"/>
    <m/>
    <s v="HS - Head Start"/>
    <x v="12"/>
    <s v="Admin Office"/>
    <s v="Greta Peterson"/>
  </r>
  <r>
    <s v="5000 - Salaries &amp; Wages"/>
    <s v="Journal"/>
    <x v="48"/>
    <s v="JE1099"/>
    <m/>
    <x v="5596"/>
    <n v="66.5"/>
    <m/>
    <s v="HS - Head Start"/>
    <x v="12"/>
    <s v="- No Location -"/>
    <s v="Farhanaz Habib"/>
  </r>
  <r>
    <s v="5000 - Salaries &amp; Wages"/>
    <s v="Journal"/>
    <x v="48"/>
    <s v="JE1097"/>
    <m/>
    <x v="5597"/>
    <n v="159.30000000000001"/>
    <m/>
    <s v="HS - Head Start"/>
    <x v="12"/>
    <s v="- No Location -"/>
    <s v="Michelle Horan"/>
  </r>
  <r>
    <s v="5000 - Salaries &amp; Wages"/>
    <s v="Journal"/>
    <x v="48"/>
    <s v="JE1097"/>
    <m/>
    <x v="4885"/>
    <n v="72.61"/>
    <m/>
    <s v="HS - Head Start"/>
    <x v="12"/>
    <s v="Admin Office"/>
    <s v="Manvir Gill"/>
  </r>
  <r>
    <s v="5000 - Salaries &amp; Wages"/>
    <s v="Journal"/>
    <x v="48"/>
    <s v="JE1107"/>
    <m/>
    <x v="5598"/>
    <m/>
    <n v="1197"/>
    <s v="HS - Head Start"/>
    <x v="12"/>
    <s v="- No Location -"/>
    <s v="Larissa Prower"/>
  </r>
  <r>
    <s v="5000 - Salaries &amp; Wages"/>
    <s v="Journal"/>
    <x v="48"/>
    <s v="JE1101"/>
    <m/>
    <x v="5599"/>
    <n v="159.30000000000001"/>
    <m/>
    <s v="HS - Head Start"/>
    <x v="12"/>
    <s v="- No Location -"/>
    <s v="Michelle Horan"/>
  </r>
  <r>
    <s v="5000 - Salaries &amp; Wages"/>
    <s v="Journal"/>
    <x v="48"/>
    <s v="JE1101"/>
    <m/>
    <x v="5600"/>
    <n v="120.17"/>
    <m/>
    <s v="HS - Head Start"/>
    <x v="12"/>
    <s v="- No Location -"/>
    <s v="Jennifer Nagy"/>
  </r>
  <r>
    <s v="5000 - Salaries &amp; Wages"/>
    <s v="Journal"/>
    <x v="48"/>
    <s v="JE1101"/>
    <m/>
    <x v="5601"/>
    <n v="60.58"/>
    <m/>
    <s v="HS - Head Start"/>
    <x v="12"/>
    <s v="- No Location -"/>
    <s v="Bibiana Arreguin"/>
  </r>
  <r>
    <s v="5000 - Salaries &amp; Wages"/>
    <s v="Journal"/>
    <x v="48"/>
    <s v="JE1100"/>
    <m/>
    <x v="4708"/>
    <n v="34.11"/>
    <m/>
    <s v="CCR&amp;R - Child Care Resource &amp; Referral"/>
    <x v="18"/>
    <s v="Admin Office"/>
    <s v="Gary Mease"/>
  </r>
  <r>
    <s v="5000 - Salaries &amp; Wages"/>
    <s v="Journal"/>
    <x v="48"/>
    <s v="JE1098"/>
    <m/>
    <x v="5091"/>
    <n v="10.62"/>
    <m/>
    <s v="HPRP2 - Homeless Prevention Rapid Rehousing"/>
    <x v="8"/>
    <s v="- No Location -"/>
    <s v="Rovenna Overton"/>
  </r>
  <r>
    <s v="5000 - Salaries &amp; Wages"/>
    <s v="Journal"/>
    <x v="48"/>
    <s v="JE1097"/>
    <m/>
    <x v="5602"/>
    <n v="28.33"/>
    <m/>
    <s v="HPRP2 - Homeless Prevention Rapid Rehousing"/>
    <x v="8"/>
    <s v="- No Location -"/>
    <s v="Melonie Vazquez"/>
  </r>
  <r>
    <s v="5000 - Salaries &amp; Wages"/>
    <s v="Journal"/>
    <x v="48"/>
    <s v="JE1104"/>
    <m/>
    <x v="5603"/>
    <n v="708"/>
    <m/>
    <s v="CCFP - Child Care Food Program"/>
    <x v="24"/>
    <s v="- No Location -"/>
    <s v="Ranada Dumas"/>
  </r>
  <r>
    <s v="5000 - Salaries &amp; Wages"/>
    <s v="Journal"/>
    <x v="48"/>
    <s v="JE1099"/>
    <m/>
    <x v="5604"/>
    <n v="22.05"/>
    <m/>
    <s v="CCFP - Child Care Food Program"/>
    <x v="24"/>
    <s v="- No Location -"/>
    <s v="Essence Thompson"/>
  </r>
  <r>
    <s v="5000 - Salaries &amp; Wages"/>
    <s v="Journal"/>
    <x v="48"/>
    <s v="JE1107"/>
    <m/>
    <x v="5266"/>
    <m/>
    <n v="611.02"/>
    <s v="CCFP - Child Care Food Program"/>
    <x v="24"/>
    <s v="Admin Office"/>
    <s v="Darshpreet Thind"/>
  </r>
  <r>
    <s v="5000 - Salaries &amp; Wages"/>
    <s v="Journal"/>
    <x v="48"/>
    <s v="JE1104"/>
    <m/>
    <x v="5605"/>
    <n v="840"/>
    <m/>
    <s v="Mt Holly Schools"/>
    <x v="15"/>
    <s v="- No Location -"/>
    <s v="Kimberly Farrell"/>
  </r>
  <r>
    <s v="5000 - Salaries &amp; Wages"/>
    <s v="Journal"/>
    <x v="48"/>
    <s v="JE1104"/>
    <m/>
    <x v="5414"/>
    <n v="74.989999999999995"/>
    <m/>
    <s v="Mt Holly Schools"/>
    <x v="15"/>
    <s v="- No Location -"/>
    <s v="Jill Rickards"/>
  </r>
  <r>
    <s v="5000 - Salaries &amp; Wages"/>
    <s v="Journal"/>
    <x v="48"/>
    <s v="JE1103"/>
    <m/>
    <x v="4973"/>
    <m/>
    <n v="202.43"/>
    <s v="LiHeap - Low Income Home Energy Assistance Program"/>
    <x v="2"/>
    <s v="Admin Office"/>
    <s v="Ruben Johnson"/>
  </r>
  <r>
    <s v="5000 - Salaries &amp; Wages"/>
    <s v="Journal"/>
    <x v="48"/>
    <s v="JE1107"/>
    <m/>
    <x v="4378"/>
    <m/>
    <n v="71.08"/>
    <s v="LiHeap - Low Income Home Energy Assistance Program"/>
    <x v="2"/>
    <s v="Admin Office"/>
    <s v="Francine Taylor"/>
  </r>
  <r>
    <s v="5000 - Salaries &amp; Wages"/>
    <s v="Journal"/>
    <x v="48"/>
    <s v="JE1110"/>
    <m/>
    <x v="4436"/>
    <n v="151.83000000000001"/>
    <m/>
    <s v="USF - Universal Service Fund"/>
    <x v="9"/>
    <s v="Admin Office"/>
    <s v="Ruben Johnson"/>
  </r>
  <r>
    <s v="5000 - Salaries &amp; Wages"/>
    <s v="Journal"/>
    <x v="48"/>
    <s v="JE1097"/>
    <m/>
    <x v="5606"/>
    <n v="53.4"/>
    <m/>
    <s v="USF - Universal Service Fund"/>
    <x v="9"/>
    <s v="- No Location -"/>
    <s v="Constance Pritchett"/>
  </r>
  <r>
    <s v="5000 - Salaries &amp; Wages"/>
    <s v="Journal"/>
    <x v="48"/>
    <s v="JE1101"/>
    <m/>
    <x v="4376"/>
    <n v="14.05"/>
    <m/>
    <s v="USF - Universal Service Fund"/>
    <x v="9"/>
    <s v="- No Location -"/>
    <s v="Rovenna Overton"/>
  </r>
  <r>
    <s v="5000 - Salaries &amp; Wages"/>
    <s v="Journal"/>
    <x v="48"/>
    <s v="JE1103"/>
    <m/>
    <x v="4568"/>
    <m/>
    <n v="97.49"/>
    <s v="HF - Healthy Families"/>
    <x v="4"/>
    <s v="Admin Office"/>
    <s v="Janessa Rivera"/>
  </r>
  <r>
    <s v="5000 - Salaries &amp; Wages"/>
    <s v="Journal"/>
    <x v="48"/>
    <s v="JE1108"/>
    <m/>
    <x v="4486"/>
    <n v="57.38"/>
    <m/>
    <s v="CCYC - Community Council of Young Children"/>
    <x v="22"/>
    <s v="Admin Office"/>
    <s v="Amie Sharer"/>
  </r>
  <r>
    <s v="5000 - Salaries &amp; Wages"/>
    <s v="Journal"/>
    <x v="48"/>
    <s v="JE1104"/>
    <m/>
    <x v="5607"/>
    <n v="1429.1"/>
    <m/>
    <s v="HF - Healthy Families"/>
    <x v="5"/>
    <s v="- No Location -"/>
    <s v="Bridgett Pollard"/>
  </r>
  <r>
    <s v="5000 - Salaries &amp; Wages"/>
    <s v="Journal"/>
    <x v="48"/>
    <s v="JE1103"/>
    <m/>
    <x v="5608"/>
    <m/>
    <n v="1343.56"/>
    <s v="HF - Healthy Families"/>
    <x v="5"/>
    <s v="- No Location -"/>
    <s v="Bridgett Pollard"/>
  </r>
  <r>
    <s v="5000 - Salaries &amp; Wages"/>
    <s v="Journal"/>
    <x v="48"/>
    <s v="JE1108"/>
    <m/>
    <x v="5609"/>
    <n v="1410.94"/>
    <m/>
    <s v="HF - Healthy Families"/>
    <x v="5"/>
    <s v="- No Location -"/>
    <s v="Ann Drennon"/>
  </r>
  <r>
    <s v="5000 - Salaries &amp; Wages"/>
    <s v="Journal"/>
    <x v="48"/>
    <s v="JE1097"/>
    <m/>
    <x v="4643"/>
    <n v="2.35"/>
    <m/>
    <s v="HF - Healthy Families"/>
    <x v="5"/>
    <s v="Admin Office"/>
    <s v="Amie Sharer"/>
  </r>
  <r>
    <s v="5000 - Salaries &amp; Wages"/>
    <s v="Journal"/>
    <x v="48"/>
    <s v="JE1107"/>
    <m/>
    <x v="5610"/>
    <m/>
    <n v="1369.13"/>
    <s v="HF - Healthy Families"/>
    <x v="5"/>
    <s v="- No Location -"/>
    <s v="Bridgett Pollard"/>
  </r>
  <r>
    <s v="5000 - Salaries &amp; Wages"/>
    <s v="Journal"/>
    <x v="48"/>
    <s v="JE1100"/>
    <m/>
    <x v="4523"/>
    <n v="5.33"/>
    <m/>
    <s v="HF - Healthy Families"/>
    <x v="5"/>
    <s v="Admin Office"/>
    <s v="Janessa Rivera"/>
  </r>
  <r>
    <s v="5000 - Salaries &amp; Wages"/>
    <s v="Journal"/>
    <x v="48"/>
    <s v="JE1104"/>
    <m/>
    <x v="4454"/>
    <n v="188.5"/>
    <m/>
    <s v="CSBG - Community Service Block Grant"/>
    <x v="0"/>
    <s v="Admin Office"/>
    <s v="Greta Peterson"/>
  </r>
  <r>
    <s v="5000 - Salaries &amp; Wages"/>
    <s v="Journal"/>
    <x v="48"/>
    <s v="JE1105"/>
    <m/>
    <x v="4873"/>
    <m/>
    <n v="167.34"/>
    <s v="CSBG - Community Service Block Grant"/>
    <x v="0"/>
    <s v="Admin Office"/>
    <s v="Gary Mease"/>
  </r>
  <r>
    <s v="5000 - Salaries &amp; Wages"/>
    <s v="Journal"/>
    <x v="48"/>
    <s v="JE1099"/>
    <m/>
    <x v="4511"/>
    <n v="25.63"/>
    <m/>
    <s v="CSBG - Community Service Block Grant"/>
    <x v="0"/>
    <s v="Admin Office"/>
    <s v="Manvir Gill"/>
  </r>
  <r>
    <s v="5000 - Salaries &amp; Wages"/>
    <s v="Journal"/>
    <x v="48"/>
    <s v="JE1104"/>
    <m/>
    <x v="4374"/>
    <n v="264.08999999999997"/>
    <m/>
    <s v="CSBG - Community Service Block Grant"/>
    <x v="17"/>
    <s v="- No Location -"/>
    <s v="Melonie Vazquez"/>
  </r>
  <r>
    <s v="5000 - Salaries &amp; Wages"/>
    <s v="Journal"/>
    <x v="48"/>
    <s v="JE1105"/>
    <m/>
    <x v="4479"/>
    <m/>
    <n v="2091.8200000000002"/>
    <s v="CSBG - Community Service Block Grant"/>
    <x v="17"/>
    <s v="Admin Office"/>
    <s v="Ruben Johnson"/>
  </r>
  <r>
    <s v="5000 - Salaries &amp; Wages"/>
    <s v="Journal"/>
    <x v="48"/>
    <s v="JE1108"/>
    <m/>
    <x v="4388"/>
    <n v="894.92"/>
    <m/>
    <s v="CSBG - Community Service Block Grant"/>
    <x v="17"/>
    <s v="- No Location -"/>
    <s v="Sheila Hughes"/>
  </r>
  <r>
    <s v="5000 - Salaries &amp; Wages"/>
    <s v="Journal"/>
    <x v="48"/>
    <s v="JE1105"/>
    <m/>
    <x v="5611"/>
    <m/>
    <n v="983.5"/>
    <s v="EHS - Early Head Start"/>
    <x v="6"/>
    <s v="- No Location -"/>
    <s v="Elizabeth Jensen"/>
  </r>
  <r>
    <s v="5000 - Salaries &amp; Wages"/>
    <s v="Journal"/>
    <x v="48"/>
    <s v="JE1110"/>
    <m/>
    <x v="5612"/>
    <n v="190.38"/>
    <m/>
    <s v="EHS - Early Head Start"/>
    <x v="6"/>
    <s v="Admin Office"/>
    <s v="Manvir Gill"/>
  </r>
  <r>
    <s v="5000 - Salaries &amp; Wages"/>
    <s v="Journal"/>
    <x v="48"/>
    <s v="JE1099"/>
    <m/>
    <x v="5613"/>
    <n v="203.33"/>
    <m/>
    <s v="EHS - Early Head Start"/>
    <x v="6"/>
    <s v="- No Location -"/>
    <s v="Toxi Miller"/>
  </r>
  <r>
    <s v="5000 - Salaries &amp; Wages"/>
    <s v="Journal"/>
    <x v="48"/>
    <s v="JE1101"/>
    <m/>
    <x v="4466"/>
    <n v="10.8"/>
    <m/>
    <s v="EHS - Early Head Start"/>
    <x v="6"/>
    <s v="Admin Office"/>
    <s v="Gary Mease"/>
  </r>
  <r>
    <s v="5000 - Salaries &amp; Wages"/>
    <s v="Journal"/>
    <x v="48"/>
    <s v="JE1106"/>
    <m/>
    <x v="5614"/>
    <n v="840"/>
    <m/>
    <s v="Edgewater Park"/>
    <x v="29"/>
    <s v="- No Location -"/>
    <s v="Hafize Firat"/>
  </r>
  <r>
    <s v="5000 - Salaries &amp; Wages"/>
    <s v="Journal"/>
    <x v="48"/>
    <s v="JE1110"/>
    <m/>
    <x v="5615"/>
    <n v="986.44"/>
    <m/>
    <s v="CCR&amp;R - Child Care Resource &amp; Referral"/>
    <x v="27"/>
    <s v="- No Location -"/>
    <s v="Sue Fenick"/>
  </r>
  <r>
    <s v="5000 - Salaries &amp; Wages"/>
    <s v="Journal"/>
    <x v="48"/>
    <s v="JE1106"/>
    <m/>
    <x v="5616"/>
    <n v="1300.72"/>
    <m/>
    <s v="CCR&amp;R - Child Care Resource &amp; Referral"/>
    <x v="27"/>
    <s v="- No Location -"/>
    <s v="Sue Fenick"/>
  </r>
  <r>
    <s v="5000 - Salaries &amp; Wages"/>
    <s v="Journal"/>
    <x v="48"/>
    <s v="JE1105"/>
    <m/>
    <x v="5617"/>
    <m/>
    <n v="1004.54"/>
    <s v="CCR&amp;R - Child Care Resource &amp; Referral"/>
    <x v="28"/>
    <s v="- No Location -"/>
    <s v="Bonnie Logan"/>
  </r>
  <r>
    <s v="5000 - Salaries &amp; Wages"/>
    <s v="Journal"/>
    <x v="48"/>
    <s v="JE1103"/>
    <m/>
    <x v="5618"/>
    <m/>
    <n v="907.37"/>
    <s v="CCR&amp;R - Child Care Resource &amp; Referral"/>
    <x v="28"/>
    <s v="- No Location -"/>
    <s v="Devita Smith"/>
  </r>
  <r>
    <s v="5000 - Salaries &amp; Wages"/>
    <s v="Journal"/>
    <x v="48"/>
    <s v="JE1110"/>
    <m/>
    <x v="5619"/>
    <n v="2184.14"/>
    <m/>
    <s v="CCR&amp;R - Child Care Resource &amp; Referral"/>
    <x v="28"/>
    <s v="- No Location -"/>
    <s v="Ruth Ragin"/>
  </r>
  <r>
    <s v="5000 - Salaries &amp; Wages"/>
    <s v="Journal"/>
    <x v="48"/>
    <s v="JE1108"/>
    <m/>
    <x v="5620"/>
    <n v="1071.48"/>
    <m/>
    <s v="CCR&amp;R - Child Care Resource &amp; Referral"/>
    <x v="28"/>
    <s v="- No Location -"/>
    <s v="Andrea Ferrare"/>
  </r>
  <r>
    <s v="5000 - Salaries &amp; Wages"/>
    <s v="Journal"/>
    <x v="48"/>
    <s v="JE1108"/>
    <m/>
    <x v="5621"/>
    <n v="1154.83"/>
    <m/>
    <s v="CCR&amp;R - Child Care Resource &amp; Referral"/>
    <x v="28"/>
    <s v="- No Location -"/>
    <s v="Wanda Fisher"/>
  </r>
  <r>
    <s v="5000 - Salaries &amp; Wages"/>
    <s v="Journal"/>
    <x v="48"/>
    <s v="JE1106"/>
    <m/>
    <x v="5622"/>
    <n v="2880.01"/>
    <m/>
    <s v="CCR&amp;R - Child Care Resource &amp; Referral"/>
    <x v="28"/>
    <s v="- No Location -"/>
    <s v="Ruth Ragin"/>
  </r>
  <r>
    <s v="5000 - Salaries &amp; Wages"/>
    <s v="Journal"/>
    <x v="48"/>
    <s v="JE1104"/>
    <m/>
    <x v="4605"/>
    <n v="1627.96"/>
    <m/>
    <s v="HS - Head Start"/>
    <x v="12"/>
    <s v="Admin Office"/>
    <s v="Manvir Gill"/>
  </r>
  <r>
    <s v="5000 - Salaries &amp; Wages"/>
    <s v="Journal"/>
    <x v="48"/>
    <s v="JE1103"/>
    <m/>
    <x v="5623"/>
    <m/>
    <n v="1906.31"/>
    <s v="HS - Head Start"/>
    <x v="12"/>
    <s v="- No Location -"/>
    <s v="Christiana Buffett"/>
  </r>
  <r>
    <s v="5000 - Salaries &amp; Wages"/>
    <s v="Journal"/>
    <x v="48"/>
    <s v="JE1110"/>
    <m/>
    <x v="5624"/>
    <n v="600"/>
    <m/>
    <s v="HS - Head Start"/>
    <x v="12"/>
    <s v="- No Location -"/>
    <s v="Dylan Hall"/>
  </r>
  <r>
    <s v="5000 - Salaries &amp; Wages"/>
    <s v="Journal"/>
    <x v="48"/>
    <s v="JE1110"/>
    <m/>
    <x v="5625"/>
    <n v="855"/>
    <m/>
    <s v="HS - Head Start"/>
    <x v="12"/>
    <s v="- No Location -"/>
    <s v="May Elkady"/>
  </r>
  <r>
    <s v="5000 - Salaries &amp; Wages"/>
    <s v="Journal"/>
    <x v="48"/>
    <s v="JE1109"/>
    <m/>
    <x v="5626"/>
    <m/>
    <n v="709.03"/>
    <s v="HS - Head Start"/>
    <x v="12"/>
    <s v="- No Location -"/>
    <s v="Nasirah Aminuddin"/>
  </r>
  <r>
    <s v="5000 - Salaries &amp; Wages"/>
    <s v="Journal"/>
    <x v="48"/>
    <s v="JE1108"/>
    <m/>
    <x v="5627"/>
    <n v="988"/>
    <m/>
    <s v="HS - Head Start"/>
    <x v="12"/>
    <s v="- No Location -"/>
    <s v="John Baker"/>
  </r>
  <r>
    <s v="5000 - Salaries &amp; Wages"/>
    <s v="Journal"/>
    <x v="48"/>
    <s v="JE1108"/>
    <m/>
    <x v="5628"/>
    <n v="852"/>
    <m/>
    <s v="HS - Head Start"/>
    <x v="12"/>
    <s v="- No Location -"/>
    <s v="Jennifer Elder"/>
  </r>
  <r>
    <s v="5000 - Salaries &amp; Wages"/>
    <s v="Journal"/>
    <x v="48"/>
    <s v="JE1106"/>
    <m/>
    <x v="5629"/>
    <n v="819"/>
    <m/>
    <s v="HS - Head Start"/>
    <x v="12"/>
    <s v="- No Location -"/>
    <s v="Melissa Oliver-Terrell"/>
  </r>
  <r>
    <s v="5000 - Salaries &amp; Wages"/>
    <s v="Journal"/>
    <x v="48"/>
    <s v="JE1098"/>
    <m/>
    <x v="5630"/>
    <n v="214.97"/>
    <m/>
    <s v="HS - Head Start"/>
    <x v="12"/>
    <s v="- No Location -"/>
    <s v="Nasirah Aminuddin"/>
  </r>
  <r>
    <s v="5000 - Salaries &amp; Wages"/>
    <s v="Journal"/>
    <x v="48"/>
    <s v="JE1099"/>
    <m/>
    <x v="4949"/>
    <n v="305.37"/>
    <m/>
    <s v="HS - Head Start"/>
    <x v="12"/>
    <s v="- No Location -"/>
    <s v="Jill Rickards"/>
  </r>
  <r>
    <s v="5000 - Salaries &amp; Wages"/>
    <s v="Journal"/>
    <x v="48"/>
    <s v="JE1107"/>
    <m/>
    <x v="5631"/>
    <m/>
    <n v="1483.18"/>
    <s v="HS - Head Start"/>
    <x v="12"/>
    <s v="- No Location -"/>
    <s v="Lynn Orangers"/>
  </r>
  <r>
    <s v="5000 - Salaries &amp; Wages"/>
    <s v="Journal"/>
    <x v="48"/>
    <s v="JE1097"/>
    <m/>
    <x v="4884"/>
    <n v="6.48"/>
    <m/>
    <s v="CCR&amp;R - Child Care Resource &amp; Referral"/>
    <x v="18"/>
    <s v="Admin Office"/>
    <s v="Janessa Rivera"/>
  </r>
  <r>
    <s v="5000 - Salaries &amp; Wages"/>
    <s v="Journal"/>
    <x v="48"/>
    <s v="JE1103"/>
    <m/>
    <x v="5632"/>
    <m/>
    <n v="215.45"/>
    <s v="HPRP2 - Homeless Prevention Rapid Rehousing"/>
    <x v="8"/>
    <s v="- No Location -"/>
    <s v="Denise Cacalori"/>
  </r>
  <r>
    <s v="5000 - Salaries &amp; Wages"/>
    <s v="Journal"/>
    <x v="48"/>
    <s v="JE1098"/>
    <m/>
    <x v="5633"/>
    <n v="74.77"/>
    <m/>
    <s v="CCFP - Child Care Food Program"/>
    <x v="24"/>
    <s v="- No Location -"/>
    <s v="Patricia Joyce"/>
  </r>
  <r>
    <s v="5000 - Salaries &amp; Wages"/>
    <s v="Journal"/>
    <x v="48"/>
    <s v="JE1099"/>
    <m/>
    <x v="5634"/>
    <n v="100.16"/>
    <m/>
    <s v="CCFP - Child Care Food Program"/>
    <x v="24"/>
    <s v="- No Location -"/>
    <s v="William Carson"/>
  </r>
  <r>
    <s v="5000 - Salaries &amp; Wages"/>
    <s v="Journal"/>
    <x v="48"/>
    <s v="JE1097"/>
    <m/>
    <x v="5635"/>
    <n v="74.77"/>
    <m/>
    <s v="CCFP - Child Care Food Program"/>
    <x v="24"/>
    <s v="- No Location -"/>
    <s v="Patricia Joyce"/>
  </r>
  <r>
    <s v="5000 - Salaries &amp; Wages"/>
    <s v="Journal"/>
    <x v="48"/>
    <s v="JE1107"/>
    <m/>
    <x v="5636"/>
    <m/>
    <n v="265.88"/>
    <s v="Mt Holly Schools"/>
    <x v="15"/>
    <s v="- No Location -"/>
    <s v="Michelle Horan"/>
  </r>
  <r>
    <s v="5000 - Salaries &amp; Wages"/>
    <s v="Journal"/>
    <x v="48"/>
    <s v="JE1104"/>
    <m/>
    <x v="5490"/>
    <n v="675.03"/>
    <m/>
    <s v="LiHeap - Low Income Home Energy Assistance Program"/>
    <x v="2"/>
    <s v="- No Location -"/>
    <s v="Donna Hajzer"/>
  </r>
  <r>
    <s v="5000 - Salaries &amp; Wages"/>
    <s v="Journal"/>
    <x v="48"/>
    <s v="JE1108"/>
    <m/>
    <x v="4558"/>
    <n v="77.290000000000006"/>
    <m/>
    <s v="USF - Universal Service Fund"/>
    <x v="9"/>
    <s v="Admin Office"/>
    <s v="Greta Peterson"/>
  </r>
  <r>
    <s v="5000 - Salaries &amp; Wages"/>
    <s v="Journal"/>
    <x v="48"/>
    <s v="JE1097"/>
    <m/>
    <x v="4884"/>
    <n v="7.49"/>
    <m/>
    <s v="USF - Universal Service Fund"/>
    <x v="9"/>
    <s v="Admin Office"/>
    <s v="Janessa Rivera"/>
  </r>
  <r>
    <s v="5000 - Salaries &amp; Wages"/>
    <s v="Journal"/>
    <x v="48"/>
    <s v="JE1098"/>
    <m/>
    <x v="5637"/>
    <n v="85.54"/>
    <m/>
    <s v="HF - Healthy Families"/>
    <x v="4"/>
    <s v="- No Location -"/>
    <s v="Marissa Stellwag"/>
  </r>
  <r>
    <s v="5000 - Salaries &amp; Wages"/>
    <s v="Journal"/>
    <x v="48"/>
    <s v="JE1110"/>
    <m/>
    <x v="4714"/>
    <n v="138.52000000000001"/>
    <m/>
    <s v="HF - Healthy Families"/>
    <x v="21"/>
    <s v="Admin Office"/>
    <s v="Michelle Hewitt"/>
  </r>
  <r>
    <s v="5000 - Salaries &amp; Wages"/>
    <s v="Journal"/>
    <x v="48"/>
    <s v="JE1109"/>
    <m/>
    <x v="5638"/>
    <m/>
    <n v="131.88"/>
    <s v="HF - Healthy Families"/>
    <x v="21"/>
    <s v="Admin Office"/>
    <s v="Michelle Hewitt"/>
  </r>
  <r>
    <s v="5000 - Salaries &amp; Wages"/>
    <s v="Journal"/>
    <x v="48"/>
    <s v="JE1110"/>
    <m/>
    <x v="4426"/>
    <n v="1203.25"/>
    <m/>
    <s v="HF - Healthy Families"/>
    <x v="5"/>
    <s v="- No Location -"/>
    <s v="Claire Garner"/>
  </r>
  <r>
    <s v="5000 - Salaries &amp; Wages"/>
    <s v="Journal"/>
    <x v="48"/>
    <s v="JE1106"/>
    <m/>
    <x v="5547"/>
    <n v="792.2"/>
    <m/>
    <s v="HF - Healthy Families"/>
    <x v="5"/>
    <s v="Admin Office"/>
    <s v="Michelle Hewitt"/>
  </r>
  <r>
    <s v="5000 - Salaries &amp; Wages"/>
    <s v="Journal"/>
    <x v="48"/>
    <s v="JE1105"/>
    <m/>
    <x v="5030"/>
    <m/>
    <n v="736.66"/>
    <s v="CSBG - Community Service Block Grant"/>
    <x v="0"/>
    <s v="Admin Office"/>
    <s v="Elayne Schermerhorn"/>
  </r>
  <r>
    <s v="5000 - Salaries &amp; Wages"/>
    <s v="Journal"/>
    <x v="48"/>
    <s v="JE1109"/>
    <m/>
    <x v="4597"/>
    <m/>
    <n v="637.03"/>
    <s v="CSBG - Community Service Block Grant"/>
    <x v="0"/>
    <s v="Admin Office"/>
    <s v="Janessa Rivera"/>
  </r>
  <r>
    <s v="5000 - Salaries &amp; Wages"/>
    <s v="Journal"/>
    <x v="48"/>
    <s v="JE1099"/>
    <m/>
    <x v="4421"/>
    <n v="13.34"/>
    <m/>
    <s v="CSBG - Community Service Block Grant"/>
    <x v="0"/>
    <s v="Admin Office"/>
    <s v="Elayne Schermerhorn"/>
  </r>
  <r>
    <s v="5000 - Salaries &amp; Wages"/>
    <s v="Journal"/>
    <x v="48"/>
    <s v="JE1107"/>
    <m/>
    <x v="4563"/>
    <m/>
    <n v="2128.15"/>
    <s v="CSBG - Community Service Block Grant"/>
    <x v="0"/>
    <s v="Admin Office"/>
    <s v="Ruben Johnson"/>
  </r>
  <r>
    <s v="5000 - Salaries &amp; Wages"/>
    <s v="Journal"/>
    <x v="48"/>
    <s v="JE1100"/>
    <m/>
    <x v="4375"/>
    <n v="14.7"/>
    <m/>
    <s v="CSBG - Community Service Block Grant"/>
    <x v="0"/>
    <s v="- No Location -"/>
    <s v="Rovenna Overton"/>
  </r>
  <r>
    <s v="5000 - Salaries &amp; Wages"/>
    <s v="Journal"/>
    <x v="48"/>
    <s v="JE1104"/>
    <m/>
    <x v="5639"/>
    <n v="851.76"/>
    <m/>
    <s v="EHS - Early Head Start"/>
    <x v="6"/>
    <s v="- No Location -"/>
    <s v="Katilynn Ditzel"/>
  </r>
  <r>
    <s v="5000 - Salaries &amp; Wages"/>
    <s v="Journal"/>
    <x v="48"/>
    <s v="JE1105"/>
    <m/>
    <x v="5640"/>
    <m/>
    <n v="759.08"/>
    <s v="EHS - Early Head Start"/>
    <x v="6"/>
    <s v="- No Location -"/>
    <s v="Amylir Torres"/>
  </r>
  <r>
    <s v="5000 - Salaries &amp; Wages"/>
    <s v="Journal"/>
    <x v="48"/>
    <s v="JE1110"/>
    <m/>
    <x v="4863"/>
    <n v="469.2"/>
    <m/>
    <s v="EHS - Early Head Start"/>
    <x v="6"/>
    <s v="- No Location -"/>
    <s v="ISATA BAH"/>
  </r>
  <r>
    <s v="5000 - Salaries &amp; Wages"/>
    <s v="Journal"/>
    <x v="48"/>
    <s v="JE1106"/>
    <m/>
    <x v="5641"/>
    <n v="1382.25"/>
    <m/>
    <s v="EHS - Early Head Start"/>
    <x v="6"/>
    <s v="- No Location -"/>
    <s v="Pantida Wescott"/>
  </r>
  <r>
    <s v="5000 - Salaries &amp; Wages"/>
    <s v="Journal"/>
    <x v="48"/>
    <s v="JE1108"/>
    <m/>
    <x v="5642"/>
    <n v="855"/>
    <m/>
    <s v="Edgewater Park"/>
    <x v="29"/>
    <s v="- No Location -"/>
    <s v="Carrie Dougherty"/>
  </r>
  <r>
    <s v="5000 - Salaries &amp; Wages"/>
    <s v="Journal"/>
    <x v="48"/>
    <s v="JE1097"/>
    <m/>
    <x v="5373"/>
    <n v="1.47"/>
    <m/>
    <s v="Edgewater Park"/>
    <x v="29"/>
    <s v="- No Location -"/>
    <s v="LOIS BOND"/>
  </r>
  <r>
    <s v="5000 - Salaries &amp; Wages"/>
    <s v="Journal"/>
    <x v="48"/>
    <s v="JE1109"/>
    <m/>
    <x v="5643"/>
    <m/>
    <n v="1683.24"/>
    <s v="CCR&amp;R - Child Care Resource &amp; Referral"/>
    <x v="27"/>
    <s v="- No Location -"/>
    <s v="Kristin Mayes"/>
  </r>
  <r>
    <s v="5000 - Salaries &amp; Wages"/>
    <s v="Journal"/>
    <x v="48"/>
    <s v="JE1106"/>
    <m/>
    <x v="5644"/>
    <n v="3519.59"/>
    <m/>
    <s v="CCR&amp;R - Child Care Resource &amp; Referral"/>
    <x v="28"/>
    <s v="- No Location -"/>
    <s v="Susan Ford"/>
  </r>
  <r>
    <s v="5000 - Salaries &amp; Wages"/>
    <s v="Journal"/>
    <x v="48"/>
    <s v="JE1099"/>
    <m/>
    <x v="5645"/>
    <n v="342.22"/>
    <m/>
    <s v="CCR&amp;R - Child Care Resource &amp; Referral"/>
    <x v="28"/>
    <s v="- No Location -"/>
    <s v="Heather Coleman"/>
  </r>
  <r>
    <s v="5000 - Salaries &amp; Wages"/>
    <s v="Journal"/>
    <x v="48"/>
    <s v="JE1100"/>
    <m/>
    <x v="5646"/>
    <n v="342.22"/>
    <m/>
    <s v="CCR&amp;R - Child Care Resource &amp; Referral"/>
    <x v="28"/>
    <s v="- No Location -"/>
    <s v="Heather Coleman"/>
  </r>
  <r>
    <s v="5000 - Salaries &amp; Wages"/>
    <s v="Journal"/>
    <x v="48"/>
    <s v="JE1104"/>
    <m/>
    <x v="5647"/>
    <n v="855"/>
    <m/>
    <s v="HS - Head Start"/>
    <x v="12"/>
    <s v="- No Location -"/>
    <s v="Melissa Oliver-Terrell"/>
  </r>
  <r>
    <s v="5000 - Salaries &amp; Wages"/>
    <s v="Journal"/>
    <x v="48"/>
    <s v="JE1104"/>
    <m/>
    <x v="5648"/>
    <n v="1156.03"/>
    <m/>
    <s v="HS - Head Start"/>
    <x v="12"/>
    <s v="- No Location -"/>
    <s v="Maria Figueroa"/>
  </r>
  <r>
    <s v="5000 - Salaries &amp; Wages"/>
    <s v="Journal"/>
    <x v="48"/>
    <s v="JE1104"/>
    <m/>
    <x v="4384"/>
    <n v="1207.5"/>
    <m/>
    <s v="HS - Head Start"/>
    <x v="12"/>
    <s v="Admin Office"/>
    <s v="Kyle Edwards"/>
  </r>
  <r>
    <s v="5000 - Salaries &amp; Wages"/>
    <s v="Journal"/>
    <x v="48"/>
    <s v="JE1105"/>
    <m/>
    <x v="4962"/>
    <m/>
    <n v="947.3"/>
    <s v="HS - Head Start"/>
    <x v="12"/>
    <s v="Admin Office"/>
    <s v="Darshpreet Thind"/>
  </r>
  <r>
    <s v="5000 - Salaries &amp; Wages"/>
    <s v="Journal"/>
    <x v="48"/>
    <s v="JE1105"/>
    <m/>
    <x v="5649"/>
    <m/>
    <n v="434.81"/>
    <s v="HS - Head Start"/>
    <x v="12"/>
    <s v="- No Location -"/>
    <s v="Reyhan Canturk"/>
  </r>
  <r>
    <s v="5000 - Salaries &amp; Wages"/>
    <s v="Journal"/>
    <x v="48"/>
    <s v="JE1103"/>
    <m/>
    <x v="5650"/>
    <m/>
    <n v="1248.43"/>
    <s v="HS - Head Start"/>
    <x v="12"/>
    <s v="- No Location -"/>
    <s v="Keshia Flewellen"/>
  </r>
  <r>
    <s v="5000 - Salaries &amp; Wages"/>
    <s v="Journal"/>
    <x v="48"/>
    <s v="JE1110"/>
    <m/>
    <x v="5651"/>
    <n v="792"/>
    <m/>
    <s v="HS - Head Start"/>
    <x v="12"/>
    <s v="- No Location -"/>
    <s v="Marie Toussaint -Fontus"/>
  </r>
  <r>
    <s v="5000 - Salaries &amp; Wages"/>
    <s v="Journal"/>
    <x v="48"/>
    <s v="JE1110"/>
    <m/>
    <x v="5652"/>
    <n v="1059.83"/>
    <m/>
    <s v="HS - Head Start"/>
    <x v="12"/>
    <s v="- No Location -"/>
    <s v="Jennifer Jones"/>
  </r>
  <r>
    <s v="5000 - Salaries &amp; Wages"/>
    <s v="Journal"/>
    <x v="48"/>
    <s v="JE1109"/>
    <m/>
    <x v="5268"/>
    <m/>
    <n v="957.46"/>
    <s v="HS - Head Start"/>
    <x v="12"/>
    <s v="Admin Office"/>
    <s v="Darshpreet Thind"/>
  </r>
  <r>
    <s v="5000 - Salaries &amp; Wages"/>
    <s v="Journal"/>
    <x v="48"/>
    <s v="JE1109"/>
    <m/>
    <x v="5653"/>
    <m/>
    <n v="852"/>
    <s v="HS - Head Start"/>
    <x v="12"/>
    <s v="- No Location -"/>
    <s v="Erica Rice"/>
  </r>
  <r>
    <s v="5000 - Salaries &amp; Wages"/>
    <s v="Journal"/>
    <x v="48"/>
    <s v="JE1108"/>
    <m/>
    <x v="5654"/>
    <n v="924"/>
    <m/>
    <s v="HS - Head Start"/>
    <x v="12"/>
    <s v="- No Location -"/>
    <s v="Farhanaz Habib"/>
  </r>
  <r>
    <s v="5000 - Salaries &amp; Wages"/>
    <s v="Journal"/>
    <x v="48"/>
    <s v="JE1108"/>
    <m/>
    <x v="5655"/>
    <n v="858"/>
    <m/>
    <s v="HS - Head Start"/>
    <x v="12"/>
    <s v="- No Location -"/>
    <s v="Erica Rice"/>
  </r>
  <r>
    <s v="5000 - Salaries &amp; Wages"/>
    <s v="Journal"/>
    <x v="48"/>
    <s v="JE1108"/>
    <m/>
    <x v="5656"/>
    <n v="852"/>
    <m/>
    <s v="HS - Head Start"/>
    <x v="12"/>
    <s v="- No Location -"/>
    <s v="Yvette Carpenter"/>
  </r>
  <r>
    <s v="5000 - Salaries &amp; Wages"/>
    <s v="Journal"/>
    <x v="48"/>
    <s v="JE1108"/>
    <m/>
    <x v="5657"/>
    <n v="849"/>
    <m/>
    <s v="HS - Head Start"/>
    <x v="12"/>
    <s v="- No Location -"/>
    <s v="Kameron Wood"/>
  </r>
  <r>
    <s v="5000 - Salaries &amp; Wages"/>
    <s v="Journal"/>
    <x v="48"/>
    <s v="JE1106"/>
    <m/>
    <x v="5429"/>
    <n v="498.9"/>
    <m/>
    <s v="HS - Head Start"/>
    <x v="12"/>
    <s v="- No Location -"/>
    <s v="Donna Wilbur"/>
  </r>
  <r>
    <s v="5000 - Salaries &amp; Wages"/>
    <s v="Journal"/>
    <x v="48"/>
    <s v="JE1106"/>
    <m/>
    <x v="5658"/>
    <n v="744"/>
    <m/>
    <s v="HS - Head Start"/>
    <x v="12"/>
    <s v="- No Location -"/>
    <s v="Marie Toussaint -Fontus"/>
  </r>
  <r>
    <s v="5000 - Salaries &amp; Wages"/>
    <s v="Journal"/>
    <x v="48"/>
    <s v="JE1098"/>
    <m/>
    <x v="5659"/>
    <n v="60.58"/>
    <m/>
    <s v="HS - Head Start"/>
    <x v="12"/>
    <s v="- No Location -"/>
    <s v="Bibiana Arreguin"/>
  </r>
  <r>
    <s v="5000 - Salaries &amp; Wages"/>
    <s v="Journal"/>
    <x v="48"/>
    <s v="JE1098"/>
    <m/>
    <x v="5094"/>
    <n v="31.02"/>
    <m/>
    <s v="HS - Head Start"/>
    <x v="12"/>
    <s v="Admin Office"/>
    <s v="Kyle Edwards"/>
  </r>
  <r>
    <s v="5000 - Salaries &amp; Wages"/>
    <s v="Journal"/>
    <x v="48"/>
    <s v="JE1097"/>
    <m/>
    <x v="4643"/>
    <n v="39.51"/>
    <m/>
    <s v="HS - Head Start"/>
    <x v="12"/>
    <s v="Admin Office"/>
    <s v="Amie Sharer"/>
  </r>
  <r>
    <s v="5000 - Salaries &amp; Wages"/>
    <s v="Journal"/>
    <x v="48"/>
    <s v="JE1097"/>
    <m/>
    <x v="5660"/>
    <n v="111.79"/>
    <m/>
    <s v="HS - Head Start"/>
    <x v="12"/>
    <s v="- No Location -"/>
    <s v="Verdina Pryor"/>
  </r>
  <r>
    <s v="5000 - Salaries &amp; Wages"/>
    <s v="Journal"/>
    <x v="48"/>
    <s v="JE1107"/>
    <m/>
    <x v="5185"/>
    <m/>
    <n v="1359.13"/>
    <s v="HS - Head Start"/>
    <x v="12"/>
    <s v="- No Location -"/>
    <s v="Megan Rodrigues"/>
  </r>
  <r>
    <s v="5000 - Salaries &amp; Wages"/>
    <s v="Journal"/>
    <x v="48"/>
    <s v="JE1107"/>
    <m/>
    <x v="5661"/>
    <m/>
    <n v="2044.35"/>
    <s v="HS - Head Start"/>
    <x v="12"/>
    <s v="- No Location -"/>
    <s v="Jill Rickards"/>
  </r>
  <r>
    <s v="5000 - Salaries &amp; Wages"/>
    <s v="Journal"/>
    <x v="48"/>
    <s v="JE1100"/>
    <m/>
    <x v="4595"/>
    <n v="39.729999999999997"/>
    <m/>
    <s v="HS - Head Start"/>
    <x v="12"/>
    <s v="Admin Office"/>
    <s v="Darshpreet Thind"/>
  </r>
  <r>
    <s v="5000 - Salaries &amp; Wages"/>
    <s v="Journal"/>
    <x v="48"/>
    <s v="JE1101"/>
    <m/>
    <x v="5662"/>
    <n v="40.17"/>
    <m/>
    <s v="HS - Head Start"/>
    <x v="12"/>
    <s v="- No Location -"/>
    <s v="Tawona Hill"/>
  </r>
  <r>
    <s v="5000 - Salaries &amp; Wages"/>
    <s v="Journal"/>
    <x v="48"/>
    <s v="JE1103"/>
    <m/>
    <x v="5178"/>
    <m/>
    <n v="147.30000000000001"/>
    <s v="CCFP - Child Care Food Program"/>
    <x v="24"/>
    <s v="Admin Office"/>
    <s v="Greta Peterson"/>
  </r>
  <r>
    <s v="5000 - Salaries &amp; Wages"/>
    <s v="Journal"/>
    <x v="48"/>
    <s v="JE1110"/>
    <m/>
    <x v="5663"/>
    <n v="916.5"/>
    <m/>
    <s v="CCFP - Child Care Food Program"/>
    <x v="24"/>
    <s v="- No Location -"/>
    <s v="Ivanette Peterson"/>
  </r>
  <r>
    <s v="5000 - Salaries &amp; Wages"/>
    <s v="Journal"/>
    <x v="48"/>
    <s v="JE1098"/>
    <m/>
    <x v="5664"/>
    <n v="77.08"/>
    <m/>
    <s v="CCFP - Child Care Food Program"/>
    <x v="24"/>
    <s v="- No Location -"/>
    <s v="Gabrielle Morton"/>
  </r>
  <r>
    <s v="5000 - Salaries &amp; Wages"/>
    <s v="Journal"/>
    <x v="48"/>
    <s v="JE1104"/>
    <m/>
    <x v="4630"/>
    <n v="69.23"/>
    <m/>
    <s v="Mt Holly Schools"/>
    <x v="15"/>
    <s v="Admin Office"/>
    <s v="Gary Mease"/>
  </r>
  <r>
    <s v="5000 - Salaries &amp; Wages"/>
    <s v="Journal"/>
    <x v="48"/>
    <s v="JE1108"/>
    <m/>
    <x v="5131"/>
    <n v="74.989999999999995"/>
    <m/>
    <s v="Mt Holly Schools"/>
    <x v="15"/>
    <s v="- No Location -"/>
    <s v="Bonnie Sheipe-Warthen"/>
  </r>
  <r>
    <s v="5000 - Salaries &amp; Wages"/>
    <s v="Journal"/>
    <x v="48"/>
    <s v="JE1099"/>
    <m/>
    <x v="4949"/>
    <n v="9.75"/>
    <m/>
    <s v="Mt Holly Schools"/>
    <x v="15"/>
    <s v="- No Location -"/>
    <s v="Jill Rickards"/>
  </r>
  <r>
    <s v="5000 - Salaries &amp; Wages"/>
    <s v="Journal"/>
    <x v="48"/>
    <s v="JE1097"/>
    <m/>
    <x v="4628"/>
    <n v="50.9"/>
    <m/>
    <s v="Mt Holly Schools"/>
    <x v="15"/>
    <s v="- No Location -"/>
    <s v="Christiana Buffett"/>
  </r>
  <r>
    <s v="5000 - Salaries &amp; Wages"/>
    <s v="Journal"/>
    <x v="48"/>
    <s v="JE1107"/>
    <m/>
    <x v="4350"/>
    <m/>
    <n v="62.75"/>
    <s v="Mt Holly Schools"/>
    <x v="15"/>
    <s v="Admin Office"/>
    <s v="Gary Mease"/>
  </r>
  <r>
    <s v="5000 - Salaries &amp; Wages"/>
    <s v="Journal"/>
    <x v="48"/>
    <s v="JE1105"/>
    <m/>
    <x v="4435"/>
    <m/>
    <n v="73"/>
    <s v="USF - Universal Service Fund"/>
    <x v="9"/>
    <s v="Admin Office"/>
    <s v="Greta Peterson"/>
  </r>
  <r>
    <s v="5000 - Salaries &amp; Wages"/>
    <s v="Journal"/>
    <x v="48"/>
    <s v="JE1109"/>
    <m/>
    <x v="5665"/>
    <m/>
    <n v="214.09"/>
    <s v="USF - Universal Service Fund"/>
    <x v="9"/>
    <s v="- No Location -"/>
    <s v="Quamillah Nelson"/>
  </r>
  <r>
    <s v="5000 - Salaries &amp; Wages"/>
    <s v="Journal"/>
    <x v="48"/>
    <s v="JE1108"/>
    <m/>
    <x v="5318"/>
    <n v="315.33"/>
    <m/>
    <s v="USF - Universal Service Fund"/>
    <x v="9"/>
    <s v="- No Location -"/>
    <s v="Kayla Black"/>
  </r>
  <r>
    <s v="5000 - Salaries &amp; Wages"/>
    <s v="Journal"/>
    <x v="48"/>
    <s v="JE1107"/>
    <m/>
    <x v="5489"/>
    <m/>
    <n v="261.39"/>
    <s v="USF - Universal Service Fund"/>
    <x v="9"/>
    <s v="- No Location -"/>
    <s v="Constance Pritchett"/>
  </r>
  <r>
    <s v="5000 - Salaries &amp; Wages"/>
    <s v="Journal"/>
    <x v="48"/>
    <s v="JE1100"/>
    <m/>
    <x v="4375"/>
    <n v="14.05"/>
    <m/>
    <s v="USF - Universal Service Fund"/>
    <x v="9"/>
    <s v="- No Location -"/>
    <s v="Rovenna Overton"/>
  </r>
  <r>
    <s v="5000 - Salaries &amp; Wages"/>
    <s v="Journal"/>
    <x v="48"/>
    <s v="JE1110"/>
    <m/>
    <x v="4438"/>
    <n v="32.31"/>
    <m/>
    <s v="CCYC - Community Council of Young Children"/>
    <x v="22"/>
    <s v="Admin Office"/>
    <s v="Gary Mease"/>
  </r>
  <r>
    <s v="5000 - Salaries &amp; Wages"/>
    <s v="Journal"/>
    <x v="48"/>
    <s v="JE1108"/>
    <m/>
    <x v="4790"/>
    <n v="1045.0999999999999"/>
    <m/>
    <s v="CCYC - Community Council of Young Children"/>
    <x v="22"/>
    <s v="Admin Office"/>
    <s v="Janessa Rivera"/>
  </r>
  <r>
    <s v="5000 - Salaries &amp; Wages"/>
    <s v="Journal"/>
    <x v="48"/>
    <s v="JE1104"/>
    <m/>
    <x v="5666"/>
    <n v="1360.06"/>
    <m/>
    <s v="HF - Healthy Families"/>
    <x v="5"/>
    <s v="- No Location -"/>
    <s v="Susan Margolis"/>
  </r>
  <r>
    <s v="5000 - Salaries &amp; Wages"/>
    <s v="Journal"/>
    <x v="48"/>
    <s v="JE1109"/>
    <m/>
    <x v="5667"/>
    <m/>
    <n v="1343.56"/>
    <s v="HF - Healthy Families"/>
    <x v="5"/>
    <s v="- No Location -"/>
    <s v="Bridgett Pollard"/>
  </r>
  <r>
    <s v="5000 - Salaries &amp; Wages"/>
    <s v="Journal"/>
    <x v="48"/>
    <s v="JE1097"/>
    <m/>
    <x v="4885"/>
    <n v="25.63"/>
    <m/>
    <s v="CSBG - Community Service Block Grant"/>
    <x v="0"/>
    <s v="Admin Office"/>
    <s v="Manvir Gill"/>
  </r>
  <r>
    <s v="5000 - Salaries &amp; Wages"/>
    <s v="Journal"/>
    <x v="48"/>
    <s v="JE1103"/>
    <m/>
    <x v="5668"/>
    <m/>
    <n v="741.58"/>
    <s v="EHS - Early Head Start"/>
    <x v="6"/>
    <s v="- No Location -"/>
    <s v="Lucy Couvertier"/>
  </r>
  <r>
    <s v="5000 - Salaries &amp; Wages"/>
    <s v="Journal"/>
    <x v="48"/>
    <s v="JE1109"/>
    <m/>
    <x v="5669"/>
    <m/>
    <n v="1301.28"/>
    <s v="EHS - Early Head Start"/>
    <x v="6"/>
    <s v="- No Location -"/>
    <s v="Pantida Wescott"/>
  </r>
  <r>
    <s v="5000 - Salaries &amp; Wages"/>
    <s v="Journal"/>
    <x v="48"/>
    <s v="JE1108"/>
    <m/>
    <x v="4604"/>
    <n v="193.75"/>
    <m/>
    <s v="EHS - Early Head Start"/>
    <x v="6"/>
    <s v="Admin Office"/>
    <s v="Manvir Gill"/>
  </r>
  <r>
    <s v="5000 - Salaries &amp; Wages"/>
    <s v="Journal"/>
    <x v="48"/>
    <s v="JE1101"/>
    <m/>
    <x v="5509"/>
    <n v="6.04"/>
    <m/>
    <s v="Edgewater Park"/>
    <x v="29"/>
    <s v="- No Location -"/>
    <s v="Bonnie Sheipe-Warthen"/>
  </r>
  <r>
    <s v="5000 - Salaries &amp; Wages"/>
    <s v="Journal"/>
    <x v="48"/>
    <s v="JE1105"/>
    <m/>
    <x v="5670"/>
    <m/>
    <n v="1393.86"/>
    <s v="CCR&amp;R - Child Care Resource &amp; Referral"/>
    <x v="27"/>
    <s v="- No Location -"/>
    <s v="Kathryn Simone"/>
  </r>
  <r>
    <s v="5000 - Salaries &amp; Wages"/>
    <s v="Journal"/>
    <x v="48"/>
    <s v="JE1104"/>
    <m/>
    <x v="5671"/>
    <n v="906.36"/>
    <m/>
    <s v="CCR&amp;R - Child Care Resource &amp; Referral"/>
    <x v="28"/>
    <s v="- No Location -"/>
    <s v="Kathryn Magauran"/>
  </r>
  <r>
    <s v="5000 - Salaries &amp; Wages"/>
    <s v="Journal"/>
    <x v="48"/>
    <s v="JE1103"/>
    <m/>
    <x v="5672"/>
    <m/>
    <n v="906.74"/>
    <s v="CCR&amp;R - Child Care Resource &amp; Referral"/>
    <x v="28"/>
    <s v="- No Location -"/>
    <s v="Kathleen Moreland"/>
  </r>
  <r>
    <s v="5000 - Salaries &amp; Wages"/>
    <s v="Journal"/>
    <x v="48"/>
    <s v="JE1103"/>
    <m/>
    <x v="5673"/>
    <m/>
    <n v="1185.53"/>
    <s v="CCR&amp;R - Child Care Resource &amp; Referral"/>
    <x v="28"/>
    <s v="- No Location -"/>
    <s v="Janelle Yvette Sample"/>
  </r>
  <r>
    <s v="5000 - Salaries &amp; Wages"/>
    <s v="Journal"/>
    <x v="48"/>
    <s v="JE1097"/>
    <m/>
    <x v="5674"/>
    <n v="72.05"/>
    <m/>
    <s v="CCR&amp;R - Child Care Resource &amp; Referral"/>
    <x v="28"/>
    <s v="- No Location -"/>
    <s v="Ruth Ragin"/>
  </r>
  <r>
    <s v="5000 - Salaries &amp; Wages"/>
    <s v="Journal"/>
    <x v="48"/>
    <s v="JE1110"/>
    <m/>
    <x v="5675"/>
    <n v="1046.68"/>
    <m/>
    <s v="CCR&amp;R - Child Care Resource &amp; Referral"/>
    <x v="30"/>
    <s v="- No Location -"/>
    <s v="Vivyan Saloka"/>
  </r>
  <r>
    <s v="5000 - Salaries &amp; Wages"/>
    <s v="Journal"/>
    <x v="48"/>
    <s v="JE1108"/>
    <m/>
    <x v="4686"/>
    <n v="1003.91"/>
    <m/>
    <s v="CCR&amp;R - Child Care Resource &amp; Referral"/>
    <x v="30"/>
    <s v="- No Location -"/>
    <s v="Sue Fenick"/>
  </r>
  <r>
    <s v="5000 - Salaries &amp; Wages"/>
    <s v="Journal"/>
    <x v="48"/>
    <s v="JE1106"/>
    <m/>
    <x v="5676"/>
    <n v="1380.2"/>
    <m/>
    <s v="CCR&amp;R - Child Care Resource &amp; Referral"/>
    <x v="30"/>
    <s v="- No Location -"/>
    <s v="Vivyan Saloka"/>
  </r>
  <r>
    <s v="5000 - Salaries &amp; Wages"/>
    <s v="Journal"/>
    <x v="48"/>
    <s v="JE1104"/>
    <m/>
    <x v="5677"/>
    <n v="453.6"/>
    <m/>
    <s v="HS - Head Start"/>
    <x v="12"/>
    <s v="- No Location -"/>
    <s v="Hafize Firat"/>
  </r>
  <r>
    <s v="5000 - Salaries &amp; Wages"/>
    <s v="Journal"/>
    <x v="48"/>
    <s v="JE1105"/>
    <m/>
    <x v="5678"/>
    <m/>
    <n v="822"/>
    <s v="HS - Head Start"/>
    <x v="12"/>
    <s v="- No Location -"/>
    <s v="Kishawn Barnes"/>
  </r>
  <r>
    <s v="5000 - Salaries &amp; Wages"/>
    <s v="Journal"/>
    <x v="48"/>
    <s v="JE1105"/>
    <m/>
    <x v="5679"/>
    <m/>
    <n v="464.95"/>
    <s v="HS - Head Start"/>
    <x v="12"/>
    <s v="- No Location -"/>
    <s v="Gerlini Garrido"/>
  </r>
  <r>
    <s v="5000 - Salaries &amp; Wages"/>
    <s v="Journal"/>
    <x v="48"/>
    <s v="JE1109"/>
    <m/>
    <x v="5680"/>
    <m/>
    <n v="950"/>
    <s v="HS - Head Start"/>
    <x v="12"/>
    <s v="- No Location -"/>
    <s v="Ozlem Yigit"/>
  </r>
  <r>
    <s v="5000 - Salaries &amp; Wages"/>
    <s v="Journal"/>
    <x v="48"/>
    <s v="JE1109"/>
    <m/>
    <x v="5681"/>
    <m/>
    <n v="1446.6"/>
    <s v="HS - Head Start"/>
    <x v="12"/>
    <s v="- No Location -"/>
    <s v="Michelle Horan"/>
  </r>
  <r>
    <s v="5000 - Salaries &amp; Wages"/>
    <s v="Journal"/>
    <x v="48"/>
    <s v="JE1106"/>
    <m/>
    <x v="5682"/>
    <n v="1239.75"/>
    <m/>
    <s v="HS - Head Start"/>
    <x v="12"/>
    <s v="- No Location -"/>
    <s v="Anna Barry"/>
  </r>
  <r>
    <s v="5000 - Salaries &amp; Wages"/>
    <s v="Journal"/>
    <x v="48"/>
    <s v="JE1099"/>
    <m/>
    <x v="5683"/>
    <n v="19.940000000000001"/>
    <m/>
    <s v="HS - Head Start"/>
    <x v="12"/>
    <s v="Admin Office"/>
    <s v="Michelle Hewitt"/>
  </r>
  <r>
    <s v="5000 - Salaries &amp; Wages"/>
    <s v="Journal"/>
    <x v="48"/>
    <s v="JE1107"/>
    <m/>
    <x v="5684"/>
    <m/>
    <n v="691.62"/>
    <s v="HS - Head Start"/>
    <x v="12"/>
    <s v="- No Location -"/>
    <s v="Jennifer Elder"/>
  </r>
  <r>
    <s v="5000 - Salaries &amp; Wages"/>
    <s v="Journal"/>
    <x v="48"/>
    <s v="JE1100"/>
    <m/>
    <x v="5685"/>
    <n v="144.32"/>
    <m/>
    <s v="HS - Head Start"/>
    <x v="12"/>
    <s v="- No Location -"/>
    <s v="Maria Figueroa"/>
  </r>
  <r>
    <s v="5000 - Salaries &amp; Wages"/>
    <s v="Journal"/>
    <x v="48"/>
    <s v="JE1100"/>
    <m/>
    <x v="5686"/>
    <n v="74.77"/>
    <m/>
    <s v="HS - Head Start"/>
    <x v="12"/>
    <s v="- No Location -"/>
    <s v="Danielle Jakubowski"/>
  </r>
  <r>
    <s v="5000 - Salaries &amp; Wages"/>
    <s v="Journal"/>
    <x v="48"/>
    <s v="JE1100"/>
    <m/>
    <x v="5687"/>
    <n v="201.49"/>
    <m/>
    <s v="HS - Head Start"/>
    <x v="12"/>
    <s v="- No Location -"/>
    <s v="Bonnie Sheipe-Warthen"/>
  </r>
  <r>
    <s v="5000 - Salaries &amp; Wages"/>
    <s v="Journal"/>
    <x v="48"/>
    <s v="JE1106"/>
    <m/>
    <x v="4570"/>
    <n v="295.92"/>
    <m/>
    <s v="CCR&amp;R - Child Care Resource &amp; Referral"/>
    <x v="18"/>
    <s v="Admin Office"/>
    <s v="Janessa Rivera"/>
  </r>
  <r>
    <s v="5000 - Salaries &amp; Wages"/>
    <s v="Journal"/>
    <x v="48"/>
    <s v="JE1098"/>
    <m/>
    <x v="4908"/>
    <n v="12.91"/>
    <m/>
    <s v="CCR&amp;R - Child Care Resource &amp; Referral"/>
    <x v="18"/>
    <s v="Admin Office"/>
    <s v="Darshpreet Thind"/>
  </r>
  <r>
    <s v="5000 - Salaries &amp; Wages"/>
    <s v="Journal"/>
    <x v="48"/>
    <s v="JE1107"/>
    <m/>
    <x v="4462"/>
    <m/>
    <n v="751.1"/>
    <s v="CCR&amp;R - Child Care Resource &amp; Referral"/>
    <x v="18"/>
    <s v="Admin Office"/>
    <s v="Amie Sharer"/>
  </r>
  <r>
    <s v="5000 - Salaries &amp; Wages"/>
    <s v="Journal"/>
    <x v="48"/>
    <s v="JE1107"/>
    <m/>
    <x v="4792"/>
    <m/>
    <n v="496.01"/>
    <s v="CCR&amp;R - Child Care Resource &amp; Referral"/>
    <x v="18"/>
    <s v="Admin Office"/>
    <s v="Kyle Edwards"/>
  </r>
  <r>
    <s v="5000 - Salaries &amp; Wages"/>
    <s v="Journal"/>
    <x v="48"/>
    <s v="JE1105"/>
    <m/>
    <x v="4873"/>
    <m/>
    <n v="393.25"/>
    <s v="CCFP - Child Care Food Program"/>
    <x v="24"/>
    <s v="Admin Office"/>
    <s v="Gary Mease"/>
  </r>
  <r>
    <s v="5000 - Salaries &amp; Wages"/>
    <s v="Journal"/>
    <x v="48"/>
    <s v="JE1110"/>
    <m/>
    <x v="5688"/>
    <n v="699"/>
    <m/>
    <s v="CCFP - Child Care Food Program"/>
    <x v="24"/>
    <s v="- No Location -"/>
    <s v="Ranada Dumas"/>
  </r>
  <r>
    <s v="5000 - Salaries &amp; Wages"/>
    <s v="Journal"/>
    <x v="48"/>
    <s v="JE1108"/>
    <m/>
    <x v="5689"/>
    <n v="641.15"/>
    <m/>
    <s v="CCFP - Child Care Food Program"/>
    <x v="24"/>
    <s v="Admin Office"/>
    <s v="Darshpreet Thind"/>
  </r>
  <r>
    <s v="5000 - Salaries &amp; Wages"/>
    <s v="Journal"/>
    <x v="48"/>
    <s v="JE1106"/>
    <m/>
    <x v="4571"/>
    <n v="212.93"/>
    <m/>
    <s v="CCFP - Child Care Food Program"/>
    <x v="24"/>
    <s v="Admin Office"/>
    <s v="Greta Peterson"/>
  </r>
  <r>
    <s v="5000 - Salaries &amp; Wages"/>
    <s v="Journal"/>
    <x v="48"/>
    <s v="JE1106"/>
    <m/>
    <x v="5399"/>
    <n v="934.74"/>
    <m/>
    <s v="CCFP - Child Care Food Program"/>
    <x v="24"/>
    <s v="Admin Office"/>
    <s v="Darshpreet Thind"/>
  </r>
  <r>
    <s v="5000 - Salaries &amp; Wages"/>
    <s v="Journal"/>
    <x v="48"/>
    <s v="JE1099"/>
    <m/>
    <x v="5344"/>
    <n v="9.7799999999999994"/>
    <m/>
    <s v="CCFP - Child Care Food Program"/>
    <x v="24"/>
    <s v="Admin Office"/>
    <s v="Greta Peterson"/>
  </r>
  <r>
    <s v="5000 - Salaries &amp; Wages"/>
    <s v="Journal"/>
    <x v="48"/>
    <s v="JE1104"/>
    <m/>
    <x v="4725"/>
    <n v="199.98"/>
    <m/>
    <s v="Mt Holly Schools"/>
    <x v="15"/>
    <s v="- No Location -"/>
    <s v="LOIS BOND"/>
  </r>
  <r>
    <s v="5000 - Salaries &amp; Wages"/>
    <s v="Journal"/>
    <x v="48"/>
    <s v="JE1108"/>
    <m/>
    <x v="5199"/>
    <n v="69.23"/>
    <m/>
    <s v="Mt Holly Schools"/>
    <x v="15"/>
    <s v="Admin Office"/>
    <s v="Gary Mease"/>
  </r>
  <r>
    <s v="5000 - Salaries &amp; Wages"/>
    <s v="Journal"/>
    <x v="48"/>
    <s v="JE1105"/>
    <m/>
    <x v="4479"/>
    <m/>
    <n v="202.43"/>
    <s v="LiHeap - Low Income Home Energy Assistance Program"/>
    <x v="2"/>
    <s v="Admin Office"/>
    <s v="Ruben Johnson"/>
  </r>
  <r>
    <s v="5000 - Salaries &amp; Wages"/>
    <s v="Journal"/>
    <x v="48"/>
    <s v="JE1108"/>
    <m/>
    <x v="4878"/>
    <n v="390.98"/>
    <m/>
    <s v="LiHeap - Low Income Home Energy Assistance Program"/>
    <x v="2"/>
    <s v="- No Location -"/>
    <s v="Quamillah Nelson"/>
  </r>
  <r>
    <s v="5000 - Salaries &amp; Wages"/>
    <s v="Journal"/>
    <x v="48"/>
    <s v="JE1105"/>
    <m/>
    <x v="4997"/>
    <m/>
    <n v="73.069999999999993"/>
    <s v="USF - Universal Service Fund"/>
    <x v="9"/>
    <s v="Admin Office"/>
    <s v="Kyle Edwards"/>
  </r>
  <r>
    <s v="5000 - Salaries &amp; Wages"/>
    <s v="Journal"/>
    <x v="48"/>
    <s v="JE1105"/>
    <m/>
    <x v="4880"/>
    <m/>
    <n v="252.12"/>
    <s v="USF - Universal Service Fund"/>
    <x v="9"/>
    <s v="Admin Office"/>
    <s v="Janessa Rivera"/>
  </r>
  <r>
    <s v="5000 - Salaries &amp; Wages"/>
    <s v="Journal"/>
    <x v="48"/>
    <s v="JE1106"/>
    <m/>
    <x v="5690"/>
    <n v="406.99"/>
    <m/>
    <s v="USF - Universal Service Fund"/>
    <x v="9"/>
    <s v="- No Location -"/>
    <s v="Constance Pritchett"/>
  </r>
  <r>
    <s v="5000 - Salaries &amp; Wages"/>
    <s v="Journal"/>
    <x v="48"/>
    <s v="JE1107"/>
    <m/>
    <x v="4993"/>
    <m/>
    <n v="256.72000000000003"/>
    <s v="USF - Universal Service Fund"/>
    <x v="9"/>
    <s v="Admin Office"/>
    <s v="Janessa Rivera"/>
  </r>
  <r>
    <s v="5000 - Salaries &amp; Wages"/>
    <s v="Journal"/>
    <x v="48"/>
    <s v="JE1107"/>
    <m/>
    <x v="5691"/>
    <m/>
    <n v="1399.11"/>
    <s v="HF - Healthy Families"/>
    <x v="4"/>
    <s v="- No Location -"/>
    <s v="Marissa Stellwag"/>
  </r>
  <r>
    <s v="5000 - Salaries &amp; Wages"/>
    <s v="Journal"/>
    <x v="48"/>
    <s v="JE1106"/>
    <m/>
    <x v="4510"/>
    <n v="32.31"/>
    <m/>
    <s v="CCYC - Community Council of Young Children"/>
    <x v="22"/>
    <s v="Admin Office"/>
    <s v="Gary Mease"/>
  </r>
  <r>
    <s v="5000 - Salaries &amp; Wages"/>
    <s v="Journal"/>
    <x v="48"/>
    <s v="JE1103"/>
    <m/>
    <x v="5379"/>
    <m/>
    <n v="1709.26"/>
    <s v="HF - Healthy Families"/>
    <x v="5"/>
    <s v="- No Location -"/>
    <s v="Claire Garner"/>
  </r>
  <r>
    <s v="5000 - Salaries &amp; Wages"/>
    <s v="Journal"/>
    <x v="48"/>
    <s v="JE1103"/>
    <m/>
    <x v="4970"/>
    <m/>
    <n v="70.680000000000007"/>
    <s v="HF - Healthy Families"/>
    <x v="5"/>
    <s v="Admin Office"/>
    <s v="Kyle Edwards"/>
  </r>
  <r>
    <s v="5000 - Salaries &amp; Wages"/>
    <s v="Journal"/>
    <x v="48"/>
    <s v="JE1110"/>
    <m/>
    <x v="5692"/>
    <n v="1429.1"/>
    <m/>
    <s v="HF - Healthy Families"/>
    <x v="5"/>
    <s v="- No Location -"/>
    <s v="Bridgett Pollard"/>
  </r>
  <r>
    <s v="5000 - Salaries &amp; Wages"/>
    <s v="Journal"/>
    <x v="48"/>
    <s v="JE1106"/>
    <m/>
    <x v="4510"/>
    <n v="184.62"/>
    <m/>
    <s v="CSBG - Community Service Block Grant"/>
    <x v="0"/>
    <s v="Admin Office"/>
    <s v="Gary Mease"/>
  </r>
  <r>
    <s v="5000 - Salaries &amp; Wages"/>
    <s v="Journal"/>
    <x v="48"/>
    <s v="JE1097"/>
    <m/>
    <x v="4885"/>
    <n v="46.12"/>
    <m/>
    <s v="CSBG - Community Service Block Grant"/>
    <x v="17"/>
    <s v="Admin Office"/>
    <s v="Manvir Gill"/>
  </r>
  <r>
    <s v="5000 - Salaries &amp; Wages"/>
    <s v="Journal"/>
    <x v="48"/>
    <s v="JE1101"/>
    <m/>
    <x v="4782"/>
    <n v="3.55"/>
    <m/>
    <s v="CSBG - Community Service Block Grant"/>
    <x v="17"/>
    <s v="Admin Office"/>
    <s v="Francine Taylor"/>
  </r>
  <r>
    <s v="5000 - Salaries &amp; Wages"/>
    <s v="Journal"/>
    <x v="48"/>
    <s v="JE1103"/>
    <m/>
    <x v="5693"/>
    <m/>
    <n v="756.08"/>
    <s v="EHS - Early Head Start"/>
    <x v="6"/>
    <s v="- No Location -"/>
    <s v="Amylir Torres"/>
  </r>
  <r>
    <s v="5000 - Salaries &amp; Wages"/>
    <s v="Journal"/>
    <x v="48"/>
    <s v="JE1110"/>
    <m/>
    <x v="4656"/>
    <n v="1023.25"/>
    <m/>
    <s v="EHS - Early Head Start"/>
    <x v="6"/>
    <s v="- No Location -"/>
    <s v="Donna Wilbur"/>
  </r>
  <r>
    <s v="5000 - Salaries &amp; Wages"/>
    <s v="Journal"/>
    <x v="48"/>
    <s v="JE1109"/>
    <m/>
    <x v="4514"/>
    <m/>
    <n v="317.12"/>
    <s v="EHS - Early Head Start"/>
    <x v="6"/>
    <s v="- No Location -"/>
    <s v="Tanya Glenn-Butler"/>
  </r>
  <r>
    <s v="5000 - Salaries &amp; Wages"/>
    <s v="Journal"/>
    <x v="48"/>
    <s v="JE1106"/>
    <m/>
    <x v="4510"/>
    <n v="115.38"/>
    <m/>
    <s v="EHS - Early Head Start"/>
    <x v="6"/>
    <s v="Admin Office"/>
    <s v="Gary Mease"/>
  </r>
  <r>
    <s v="5000 - Salaries &amp; Wages"/>
    <s v="Journal"/>
    <x v="48"/>
    <s v="JE1107"/>
    <m/>
    <x v="5694"/>
    <m/>
    <n v="1346.15"/>
    <s v="EHS - Early Head Start"/>
    <x v="6"/>
    <s v="- No Location -"/>
    <s v="Ayanna Martin"/>
  </r>
  <r>
    <s v="5000 - Salaries &amp; Wages"/>
    <s v="Journal"/>
    <x v="48"/>
    <s v="JE1109"/>
    <m/>
    <x v="5695"/>
    <m/>
    <n v="1393.86"/>
    <s v="CCR&amp;R - Child Care Resource &amp; Referral"/>
    <x v="27"/>
    <s v="- No Location -"/>
    <s v="Kathryn Simone"/>
  </r>
  <r>
    <s v="5000 - Salaries &amp; Wages"/>
    <s v="Journal"/>
    <x v="48"/>
    <s v="JE1103"/>
    <m/>
    <x v="5696"/>
    <m/>
    <n v="954.84"/>
    <s v="CCR&amp;R - Child Care Resource &amp; Referral"/>
    <x v="28"/>
    <s v="- No Location -"/>
    <s v="Victoria Reger"/>
  </r>
  <r>
    <s v="5000 - Salaries &amp; Wages"/>
    <s v="Journal"/>
    <x v="48"/>
    <s v="JE1099"/>
    <m/>
    <x v="5697"/>
    <n v="13.39"/>
    <m/>
    <s v="CCR&amp;R - Child Care Resource &amp; Referral"/>
    <x v="28"/>
    <s v="- No Location -"/>
    <s v="Wanda Fisher"/>
  </r>
  <r>
    <s v="5000 - Salaries &amp; Wages"/>
    <s v="Journal"/>
    <x v="48"/>
    <s v="JE1107"/>
    <m/>
    <x v="5698"/>
    <m/>
    <n v="1507.94"/>
    <s v="CCR&amp;R - Child Care Resource &amp; Referral"/>
    <x v="28"/>
    <s v="- No Location -"/>
    <s v="Bonita Jackson"/>
  </r>
  <r>
    <s v="5000 - Salaries &amp; Wages"/>
    <s v="Journal"/>
    <x v="48"/>
    <s v="JE1105"/>
    <m/>
    <x v="5699"/>
    <m/>
    <n v="1176.6500000000001"/>
    <s v="HS - Head Start"/>
    <x v="12"/>
    <s v="- No Location -"/>
    <s v="Denise Klein"/>
  </r>
  <r>
    <s v="5000 - Salaries &amp; Wages"/>
    <s v="Journal"/>
    <x v="48"/>
    <s v="JE1105"/>
    <m/>
    <x v="5700"/>
    <m/>
    <n v="864"/>
    <s v="HS - Head Start"/>
    <x v="12"/>
    <s v="- No Location -"/>
    <s v="Erica Rice"/>
  </r>
  <r>
    <s v="5000 - Salaries &amp; Wages"/>
    <s v="Journal"/>
    <x v="48"/>
    <s v="JE1103"/>
    <m/>
    <x v="5701"/>
    <m/>
    <n v="1181.8800000000001"/>
    <s v="HS - Head Start"/>
    <x v="12"/>
    <s v="- No Location -"/>
    <s v="Denise Klein"/>
  </r>
  <r>
    <s v="5000 - Salaries &amp; Wages"/>
    <s v="Journal"/>
    <x v="48"/>
    <s v="JE1103"/>
    <m/>
    <x v="5702"/>
    <m/>
    <n v="803.52"/>
    <s v="HS - Head Start"/>
    <x v="12"/>
    <s v="- No Location -"/>
    <s v="Rita Jenkins"/>
  </r>
  <r>
    <s v="5000 - Salaries &amp; Wages"/>
    <s v="Journal"/>
    <x v="48"/>
    <s v="JE1110"/>
    <m/>
    <x v="5703"/>
    <n v="453.6"/>
    <m/>
    <s v="HS - Head Start"/>
    <x v="12"/>
    <s v="- No Location -"/>
    <s v="Hafize Firat"/>
  </r>
  <r>
    <s v="5000 - Salaries &amp; Wages"/>
    <s v="Journal"/>
    <x v="48"/>
    <s v="JE1110"/>
    <m/>
    <x v="5704"/>
    <n v="1431.08"/>
    <m/>
    <s v="HS - Head Start"/>
    <x v="12"/>
    <s v="- No Location -"/>
    <s v="Tina Berry"/>
  </r>
  <r>
    <s v="5000 - Salaries &amp; Wages"/>
    <s v="Journal"/>
    <x v="48"/>
    <s v="JE1110"/>
    <m/>
    <x v="5705"/>
    <n v="204"/>
    <m/>
    <s v="HS - Head Start"/>
    <x v="12"/>
    <s v="- No Location -"/>
    <s v="Marwah Rabeeah"/>
  </r>
  <r>
    <s v="5000 - Salaries &amp; Wages"/>
    <s v="Journal"/>
    <x v="48"/>
    <s v="JE1109"/>
    <m/>
    <x v="5706"/>
    <m/>
    <n v="600"/>
    <s v="HS - Head Start"/>
    <x v="12"/>
    <s v="- No Location -"/>
    <s v="Michelle Berry-Davis"/>
  </r>
  <r>
    <s v="5000 - Salaries &amp; Wages"/>
    <s v="Journal"/>
    <x v="48"/>
    <s v="JE1109"/>
    <m/>
    <x v="5707"/>
    <m/>
    <n v="765"/>
    <s v="HS - Head Start"/>
    <x v="12"/>
    <s v="- No Location -"/>
    <s v="Louthel Tucker"/>
  </r>
  <r>
    <s v="5000 - Salaries &amp; Wages"/>
    <s v="Journal"/>
    <x v="48"/>
    <s v="JE1108"/>
    <m/>
    <x v="4797"/>
    <n v="1359.13"/>
    <m/>
    <s v="HS - Head Start"/>
    <x v="12"/>
    <s v="- No Location -"/>
    <s v="Megan Rodrigues"/>
  </r>
  <r>
    <s v="5000 - Salaries &amp; Wages"/>
    <s v="Journal"/>
    <x v="48"/>
    <s v="JE1108"/>
    <m/>
    <x v="5708"/>
    <n v="910"/>
    <m/>
    <s v="HS - Head Start"/>
    <x v="12"/>
    <s v="- No Location -"/>
    <s v="Matthew Ditmar"/>
  </r>
  <r>
    <s v="5000 - Salaries &amp; Wages"/>
    <s v="Journal"/>
    <x v="48"/>
    <s v="JE1108"/>
    <m/>
    <x v="5709"/>
    <n v="1344.25"/>
    <m/>
    <s v="HS - Head Start"/>
    <x v="12"/>
    <s v="- No Location -"/>
    <s v="Verdina Pryor"/>
  </r>
  <r>
    <s v="5000 - Salaries &amp; Wages"/>
    <s v="Journal"/>
    <x v="48"/>
    <s v="JE1106"/>
    <m/>
    <x v="5710"/>
    <n v="1072.5"/>
    <m/>
    <s v="HS - Head Start"/>
    <x v="12"/>
    <s v="- No Location -"/>
    <s v="Shirin Halim"/>
  </r>
  <r>
    <s v="5000 - Salaries &amp; Wages"/>
    <s v="Journal"/>
    <x v="48"/>
    <s v="JE1106"/>
    <m/>
    <x v="5711"/>
    <n v="885"/>
    <m/>
    <s v="HS - Head Start"/>
    <x v="12"/>
    <s v="- No Location -"/>
    <s v="Nasirah Aminuddin"/>
  </r>
  <r>
    <s v="5000 - Salaries &amp; Wages"/>
    <s v="Journal"/>
    <x v="48"/>
    <s v="JE1106"/>
    <m/>
    <x v="4432"/>
    <n v="1592.2"/>
    <m/>
    <s v="HS - Head Start"/>
    <x v="12"/>
    <s v="Admin Office"/>
    <s v="Kyle Edwards"/>
  </r>
  <r>
    <s v="5000 - Salaries &amp; Wages"/>
    <s v="Journal"/>
    <x v="48"/>
    <s v="JE1106"/>
    <m/>
    <x v="5712"/>
    <n v="1330"/>
    <m/>
    <s v="HS - Head Start"/>
    <x v="12"/>
    <s v="- No Location -"/>
    <s v="Kristy Rudzenski"/>
  </r>
  <r>
    <s v="5000 - Salaries &amp; Wages"/>
    <s v="Journal"/>
    <x v="48"/>
    <s v="JE1106"/>
    <m/>
    <x v="5713"/>
    <n v="1830"/>
    <m/>
    <s v="HS - Head Start"/>
    <x v="12"/>
    <s v="- No Location -"/>
    <s v="Jennifer Carley-Price"/>
  </r>
  <r>
    <s v="5000 - Salaries &amp; Wages"/>
    <s v="Journal"/>
    <x v="48"/>
    <s v="JE1097"/>
    <m/>
    <x v="4753"/>
    <n v="97.16"/>
    <m/>
    <s v="HS - Head Start"/>
    <x v="12"/>
    <s v="Admin Office"/>
    <s v="Sharon Forman"/>
  </r>
  <r>
    <s v="5000 - Salaries &amp; Wages"/>
    <s v="Journal"/>
    <x v="48"/>
    <s v="JE1107"/>
    <m/>
    <x v="5714"/>
    <m/>
    <n v="821.76"/>
    <s v="HS - Head Start"/>
    <x v="12"/>
    <s v="- No Location -"/>
    <s v="Rita Jenkins"/>
  </r>
  <r>
    <s v="5000 - Salaries &amp; Wages"/>
    <s v="Journal"/>
    <x v="48"/>
    <s v="JE1107"/>
    <m/>
    <x v="5715"/>
    <m/>
    <n v="1281.8599999999999"/>
    <s v="HS - Head Start"/>
    <x v="12"/>
    <s v="- No Location -"/>
    <s v="Jacquelyn Gardner"/>
  </r>
  <r>
    <s v="5000 - Salaries &amp; Wages"/>
    <s v="Journal"/>
    <x v="48"/>
    <s v="JE1101"/>
    <m/>
    <x v="5716"/>
    <n v="214.97"/>
    <m/>
    <s v="HS - Head Start"/>
    <x v="12"/>
    <s v="- No Location -"/>
    <s v="Nasirah Aminuddin"/>
  </r>
  <r>
    <s v="5000 - Salaries &amp; Wages"/>
    <s v="Journal"/>
    <x v="48"/>
    <s v="JE1103"/>
    <m/>
    <x v="4480"/>
    <m/>
    <n v="588.91999999999996"/>
    <s v="CCR&amp;R - Child Care Resource &amp; Referral"/>
    <x v="18"/>
    <s v="Admin Office"/>
    <s v="Francine Taylor"/>
  </r>
  <r>
    <s v="5000 - Salaries &amp; Wages"/>
    <s v="Journal"/>
    <x v="48"/>
    <s v="JE1106"/>
    <m/>
    <x v="4432"/>
    <n v="659.3"/>
    <m/>
    <s v="CCR&amp;R - Child Care Resource &amp; Referral"/>
    <x v="18"/>
    <s v="Admin Office"/>
    <s v="Kyle Edwards"/>
  </r>
  <r>
    <s v="5000 - Salaries &amp; Wages"/>
    <s v="Journal"/>
    <x v="48"/>
    <s v="JE1107"/>
    <m/>
    <x v="4350"/>
    <m/>
    <n v="330.5"/>
    <s v="CCR&amp;R - Child Care Resource &amp; Referral"/>
    <x v="18"/>
    <s v="Admin Office"/>
    <s v="Gary Mease"/>
  </r>
  <r>
    <s v="5000 - Salaries &amp; Wages"/>
    <s v="Journal"/>
    <x v="48"/>
    <s v="JE1099"/>
    <m/>
    <x v="4442"/>
    <n v="6.04"/>
    <m/>
    <s v="Mt Holly Schools"/>
    <x v="15"/>
    <s v="- No Location -"/>
    <s v="Bonnie Sheipe-Warthen"/>
  </r>
  <r>
    <s v="5000 - Salaries &amp; Wages"/>
    <s v="Journal"/>
    <x v="48"/>
    <s v="JE1097"/>
    <m/>
    <x v="5717"/>
    <n v="9.75"/>
    <m/>
    <s v="Mt Holly Schools"/>
    <x v="15"/>
    <s v="- No Location -"/>
    <s v="Jill Rickards"/>
  </r>
  <r>
    <s v="5000 - Salaries &amp; Wages"/>
    <s v="Journal"/>
    <x v="48"/>
    <s v="JE1103"/>
    <m/>
    <x v="5178"/>
    <m/>
    <n v="73.650000000000006"/>
    <s v="LiHeap - Low Income Home Energy Assistance Program"/>
    <x v="2"/>
    <s v="Admin Office"/>
    <s v="Greta Peterson"/>
  </r>
  <r>
    <s v="5000 - Salaries &amp; Wages"/>
    <s v="Journal"/>
    <x v="48"/>
    <s v="JE1099"/>
    <m/>
    <x v="4421"/>
    <n v="2.57"/>
    <m/>
    <s v="LiHeap - Low Income Home Energy Assistance Program"/>
    <x v="2"/>
    <s v="Admin Office"/>
    <s v="Elayne Schermerhorn"/>
  </r>
  <r>
    <s v="5000 - Salaries &amp; Wages"/>
    <s v="Journal"/>
    <x v="48"/>
    <s v="JE1109"/>
    <m/>
    <x v="5718"/>
    <m/>
    <n v="193.92"/>
    <s v="USF - Universal Service Fund"/>
    <x v="9"/>
    <s v="- No Location -"/>
    <s v="Vincent Padilla"/>
  </r>
  <r>
    <s v="5000 - Salaries &amp; Wages"/>
    <s v="Journal"/>
    <x v="48"/>
    <s v="JE1108"/>
    <m/>
    <x v="5719"/>
    <n v="295.93"/>
    <m/>
    <s v="USF - Universal Service Fund"/>
    <x v="9"/>
    <s v="- No Location -"/>
    <s v="Denise Cacalori"/>
  </r>
  <r>
    <s v="5000 - Salaries &amp; Wages"/>
    <s v="Journal"/>
    <x v="48"/>
    <s v="JE1106"/>
    <m/>
    <x v="5720"/>
    <n v="942.31"/>
    <m/>
    <s v="CCYC - Community Council of Young Children"/>
    <x v="22"/>
    <s v="- No Location -"/>
    <s v="Antoine Nelson"/>
  </r>
  <r>
    <s v="5000 - Salaries &amp; Wages"/>
    <s v="Journal"/>
    <x v="48"/>
    <s v="JE1109"/>
    <m/>
    <x v="5060"/>
    <m/>
    <n v="1766.26"/>
    <s v="HF - Healthy Families"/>
    <x v="5"/>
    <s v="- No Location -"/>
    <s v="Claire Garner"/>
  </r>
  <r>
    <s v="5000 - Salaries &amp; Wages"/>
    <s v="Journal"/>
    <x v="48"/>
    <s v="JE1103"/>
    <m/>
    <x v="4970"/>
    <m/>
    <n v="487.16"/>
    <s v="CSBG - Community Service Block Grant"/>
    <x v="0"/>
    <s v="Admin Office"/>
    <s v="Kyle Edwards"/>
  </r>
  <r>
    <s v="5000 - Salaries &amp; Wages"/>
    <s v="Journal"/>
    <x v="48"/>
    <s v="JE1098"/>
    <m/>
    <x v="4386"/>
    <n v="18.93"/>
    <m/>
    <s v="CSBG - Community Service Block Grant"/>
    <x v="0"/>
    <s v="Admin Office"/>
    <s v="Janessa Rivera"/>
  </r>
  <r>
    <s v="5000 - Salaries &amp; Wages"/>
    <s v="Journal"/>
    <x v="48"/>
    <s v="JE1107"/>
    <m/>
    <x v="5721"/>
    <m/>
    <n v="1034.4100000000001"/>
    <s v="CSBG - Community Service Block Grant"/>
    <x v="17"/>
    <s v="- No Location -"/>
    <s v="Gerlini Garrido"/>
  </r>
  <r>
    <s v="5000 - Salaries &amp; Wages"/>
    <s v="Journal"/>
    <x v="48"/>
    <s v="JE1104"/>
    <m/>
    <x v="5722"/>
    <n v="1330.95"/>
    <m/>
    <s v="EHS - Early Head Start"/>
    <x v="6"/>
    <s v="- No Location -"/>
    <s v="Ayanna Martin"/>
  </r>
  <r>
    <s v="5000 - Salaries &amp; Wages"/>
    <s v="Journal"/>
    <x v="48"/>
    <s v="JE1110"/>
    <m/>
    <x v="5723"/>
    <n v="500"/>
    <m/>
    <s v="EHS - Early Head Start"/>
    <x v="6"/>
    <s v="Admin Office"/>
    <s v="Sharon Forman"/>
  </r>
  <r>
    <s v="5000 - Salaries &amp; Wages"/>
    <s v="Journal"/>
    <x v="48"/>
    <s v="JE1109"/>
    <m/>
    <x v="5421"/>
    <m/>
    <n v="149.38"/>
    <s v="EHS - Early Head Start"/>
    <x v="6"/>
    <s v="- No Location -"/>
    <s v="Tammy Joyce"/>
  </r>
  <r>
    <s v="5000 - Salaries &amp; Wages"/>
    <s v="Journal"/>
    <x v="48"/>
    <s v="JE1109"/>
    <m/>
    <x v="5724"/>
    <m/>
    <n v="1004.5"/>
    <s v="EHS - Early Head Start"/>
    <x v="6"/>
    <s v="- No Location -"/>
    <s v="Elizabeth Jensen"/>
  </r>
  <r>
    <s v="5000 - Salaries &amp; Wages"/>
    <s v="Journal"/>
    <x v="48"/>
    <s v="JE1097"/>
    <m/>
    <x v="5725"/>
    <n v="40.479999999999997"/>
    <m/>
    <s v="EHS - Early Head Start"/>
    <x v="6"/>
    <s v="Admin Office"/>
    <s v="Sharon Forman"/>
  </r>
  <r>
    <s v="5000 - Salaries &amp; Wages"/>
    <s v="Journal"/>
    <x v="48"/>
    <s v="JE1104"/>
    <m/>
    <x v="4630"/>
    <n v="69.23"/>
    <m/>
    <s v="Edgewater Park"/>
    <x v="29"/>
    <s v="Admin Office"/>
    <s v="Gary Mease"/>
  </r>
  <r>
    <s v="5000 - Salaries &amp; Wages"/>
    <s v="Journal"/>
    <x v="48"/>
    <s v="JE1098"/>
    <m/>
    <x v="5726"/>
    <n v="6.04"/>
    <m/>
    <s v="Edgewater Park"/>
    <x v="29"/>
    <s v="- No Location -"/>
    <s v="Bonnie Sheipe-Warthen"/>
  </r>
  <r>
    <s v="5000 - Salaries &amp; Wages"/>
    <s v="Journal"/>
    <x v="48"/>
    <s v="JE1098"/>
    <m/>
    <x v="4957"/>
    <n v="1.47"/>
    <m/>
    <s v="Edgewater Park"/>
    <x v="29"/>
    <s v="- No Location -"/>
    <s v="LOIS BOND"/>
  </r>
  <r>
    <s v="5000 - Salaries &amp; Wages"/>
    <s v="Journal"/>
    <x v="48"/>
    <s v="JE1104"/>
    <m/>
    <x v="5727"/>
    <n v="1552.39"/>
    <m/>
    <s v="CCR&amp;R - Child Care Resource &amp; Referral"/>
    <x v="27"/>
    <s v="- No Location -"/>
    <s v="Stacy D Cooper-Gindraw"/>
  </r>
  <r>
    <s v="5000 - Salaries &amp; Wages"/>
    <s v="Journal"/>
    <x v="48"/>
    <s v="JE1105"/>
    <m/>
    <x v="5728"/>
    <m/>
    <n v="920.07"/>
    <s v="CCR&amp;R - Child Care Resource &amp; Referral"/>
    <x v="28"/>
    <s v="- No Location -"/>
    <s v="Devita Smith"/>
  </r>
  <r>
    <s v="5000 - Salaries &amp; Wages"/>
    <s v="Journal"/>
    <x v="48"/>
    <s v="JE1110"/>
    <m/>
    <x v="5729"/>
    <n v="1001.56"/>
    <m/>
    <s v="CCR&amp;R - Child Care Resource &amp; Referral"/>
    <x v="28"/>
    <s v="- No Location -"/>
    <s v="Ashley Moore"/>
  </r>
  <r>
    <s v="5000 - Salaries &amp; Wages"/>
    <s v="Journal"/>
    <x v="48"/>
    <s v="JE1107"/>
    <m/>
    <x v="5730"/>
    <m/>
    <n v="1040.32"/>
    <s v="CCR&amp;R - Child Care Resource &amp; Referral"/>
    <x v="28"/>
    <s v="- No Location -"/>
    <s v="Bonnie Logan"/>
  </r>
  <r>
    <s v="5000 - Salaries &amp; Wages"/>
    <s v="Journal"/>
    <x v="48"/>
    <s v="JE1100"/>
    <m/>
    <x v="5731"/>
    <n v="164.67"/>
    <m/>
    <s v="CCR&amp;R - Child Care Resource &amp; Referral"/>
    <x v="28"/>
    <s v="- No Location -"/>
    <s v="Andrea Ferrare"/>
  </r>
  <r>
    <s v="5000 - Salaries &amp; Wages"/>
    <s v="Journal"/>
    <x v="48"/>
    <s v="JE1110"/>
    <m/>
    <x v="5732"/>
    <n v="1348.78"/>
    <m/>
    <s v="CCR&amp;R - Child Care Resource &amp; Referral"/>
    <x v="30"/>
    <s v="- No Location -"/>
    <s v="Christine Morrison"/>
  </r>
  <r>
    <s v="5000 - Salaries &amp; Wages"/>
    <s v="Journal"/>
    <x v="48"/>
    <s v="JE1098"/>
    <m/>
    <x v="5733"/>
    <n v="144.32"/>
    <m/>
    <s v="CCR&amp;R - Child Care Resource &amp; Referral"/>
    <x v="30"/>
    <s v="- No Location -"/>
    <s v="Vivyan Saloka"/>
  </r>
  <r>
    <s v="5000 - Salaries &amp; Wages"/>
    <s v="Journal"/>
    <x v="48"/>
    <s v="JE1105"/>
    <m/>
    <x v="5734"/>
    <m/>
    <n v="399"/>
    <s v="HS - Head Start"/>
    <x v="12"/>
    <s v="- No Location -"/>
    <s v="Jenna Orfe"/>
  </r>
  <r>
    <s v="5000 - Salaries &amp; Wages"/>
    <s v="Journal"/>
    <x v="48"/>
    <s v="JE1103"/>
    <m/>
    <x v="5735"/>
    <m/>
    <n v="1031.25"/>
    <s v="HS - Head Start"/>
    <x v="12"/>
    <s v="- No Location -"/>
    <s v="Natasha Joseph"/>
  </r>
  <r>
    <s v="5000 - Salaries &amp; Wages"/>
    <s v="Journal"/>
    <x v="48"/>
    <s v="JE1103"/>
    <m/>
    <x v="5736"/>
    <m/>
    <n v="1489.46"/>
    <s v="HS - Head Start"/>
    <x v="12"/>
    <s v="- No Location -"/>
    <s v="Kristen Furniss"/>
  </r>
  <r>
    <s v="5000 - Salaries &amp; Wages"/>
    <s v="Journal"/>
    <x v="48"/>
    <s v="JE1103"/>
    <m/>
    <x v="5737"/>
    <m/>
    <n v="840"/>
    <s v="HS - Head Start"/>
    <x v="12"/>
    <s v="- No Location -"/>
    <s v="Regina McCall"/>
  </r>
  <r>
    <s v="5000 - Salaries &amp; Wages"/>
    <s v="Journal"/>
    <x v="48"/>
    <s v="JE1110"/>
    <m/>
    <x v="5738"/>
    <n v="1140.56"/>
    <m/>
    <s v="HS - Head Start"/>
    <x v="12"/>
    <s v="- No Location -"/>
    <s v="Bibiana Arreguin"/>
  </r>
  <r>
    <s v="5000 - Salaries &amp; Wages"/>
    <s v="Journal"/>
    <x v="48"/>
    <s v="JE1110"/>
    <m/>
    <x v="5739"/>
    <n v="911.46"/>
    <m/>
    <s v="HS - Head Start"/>
    <x v="12"/>
    <s v="- No Location -"/>
    <s v="Megan Rodrigues"/>
  </r>
  <r>
    <s v="5000 - Salaries &amp; Wages"/>
    <s v="Journal"/>
    <x v="48"/>
    <s v="JE1108"/>
    <m/>
    <x v="5740"/>
    <n v="708"/>
    <m/>
    <s v="HS - Head Start"/>
    <x v="12"/>
    <s v="- No Location -"/>
    <s v="Caryn Hilton"/>
  </r>
  <r>
    <s v="5000 - Salaries &amp; Wages"/>
    <s v="Journal"/>
    <x v="48"/>
    <s v="JE1106"/>
    <m/>
    <x v="5741"/>
    <n v="950"/>
    <m/>
    <s v="HS - Head Start"/>
    <x v="12"/>
    <s v="- No Location -"/>
    <s v="Ozlem Yigit"/>
  </r>
  <r>
    <s v="5000 - Salaries &amp; Wages"/>
    <s v="Journal"/>
    <x v="48"/>
    <s v="JE1097"/>
    <m/>
    <x v="5742"/>
    <n v="85.54"/>
    <m/>
    <s v="HS - Head Start"/>
    <x v="12"/>
    <s v="- No Location -"/>
    <s v="Kristen Furniss"/>
  </r>
  <r>
    <s v="5000 - Salaries &amp; Wages"/>
    <s v="Journal"/>
    <x v="48"/>
    <s v="JE1107"/>
    <m/>
    <x v="5743"/>
    <m/>
    <n v="840"/>
    <s v="HS - Head Start"/>
    <x v="12"/>
    <s v="- No Location -"/>
    <s v="Kayla Brito"/>
  </r>
  <r>
    <s v="5000 - Salaries &amp; Wages"/>
    <s v="Journal"/>
    <x v="48"/>
    <s v="JE1107"/>
    <m/>
    <x v="5744"/>
    <m/>
    <n v="600"/>
    <s v="HS - Head Start"/>
    <x v="12"/>
    <s v="- No Location -"/>
    <s v="Lisa Whitfield"/>
  </r>
  <r>
    <s v="5000 - Salaries &amp; Wages"/>
    <s v="Journal"/>
    <x v="48"/>
    <s v="JE1107"/>
    <m/>
    <x v="5745"/>
    <m/>
    <n v="714"/>
    <s v="HS - Head Start"/>
    <x v="12"/>
    <s v="- No Location -"/>
    <s v="Danyel Saxton"/>
  </r>
  <r>
    <s v="5000 - Salaries &amp; Wages"/>
    <s v="Journal"/>
    <x v="48"/>
    <s v="JE1100"/>
    <m/>
    <x v="4708"/>
    <n v="103.64"/>
    <m/>
    <s v="HS - Head Start"/>
    <x v="12"/>
    <s v="Admin Office"/>
    <s v="Gary Mease"/>
  </r>
  <r>
    <s v="5000 - Salaries &amp; Wages"/>
    <s v="Journal"/>
    <x v="48"/>
    <s v="JE1099"/>
    <m/>
    <x v="5344"/>
    <n v="19.57"/>
    <m/>
    <s v="CCR&amp;R - Child Care Resource &amp; Referral"/>
    <x v="18"/>
    <s v="Admin Office"/>
    <s v="Greta Peterson"/>
  </r>
  <r>
    <s v="5000 - Salaries &amp; Wages"/>
    <s v="Journal"/>
    <x v="48"/>
    <s v="JE1103"/>
    <m/>
    <x v="4874"/>
    <m/>
    <n v="40.33"/>
    <s v="HPRP2 - Homeless Prevention Rapid Rehousing"/>
    <x v="8"/>
    <s v="Admin Office"/>
    <s v="Amie Sharer"/>
  </r>
  <r>
    <s v="5000 - Salaries &amp; Wages"/>
    <s v="Journal"/>
    <x v="48"/>
    <s v="JE1110"/>
    <m/>
    <x v="5274"/>
    <n v="334.47"/>
    <m/>
    <s v="HPRP2 - Homeless Prevention Rapid Rehousing"/>
    <x v="8"/>
    <s v="- No Location -"/>
    <s v="Denise Cacalori"/>
  </r>
  <r>
    <s v="5000 - Salaries &amp; Wages"/>
    <s v="Journal"/>
    <x v="48"/>
    <s v="JE1098"/>
    <m/>
    <x v="5242"/>
    <n v="122.71"/>
    <m/>
    <s v="HPRP2 - Homeless Prevention Rapid Rehousing"/>
    <x v="8"/>
    <s v="- No Location -"/>
    <s v="Denise Cacalori"/>
  </r>
  <r>
    <s v="5000 - Salaries &amp; Wages"/>
    <s v="Journal"/>
    <x v="48"/>
    <s v="JE1097"/>
    <m/>
    <x v="4885"/>
    <n v="1.54"/>
    <m/>
    <s v="HPRP2 - Homeless Prevention Rapid Rehousing"/>
    <x v="8"/>
    <s v="Admin Office"/>
    <s v="Manvir Gill"/>
  </r>
  <r>
    <s v="5000 - Salaries &amp; Wages"/>
    <s v="Journal"/>
    <x v="48"/>
    <s v="JE1104"/>
    <m/>
    <x v="5273"/>
    <n v="495.97"/>
    <m/>
    <s v="LiHeap - Low Income Home Energy Assistance Program"/>
    <x v="2"/>
    <s v="- No Location -"/>
    <s v="Denise Cacalori"/>
  </r>
  <r>
    <s v="5000 - Salaries &amp; Wages"/>
    <s v="Journal"/>
    <x v="48"/>
    <s v="JE1109"/>
    <m/>
    <x v="5718"/>
    <m/>
    <n v="330.18"/>
    <s v="LiHeap - Low Income Home Energy Assistance Program"/>
    <x v="2"/>
    <s v="- No Location -"/>
    <s v="Vincent Padilla"/>
  </r>
  <r>
    <s v="5000 - Salaries &amp; Wages"/>
    <s v="Journal"/>
    <x v="48"/>
    <s v="JE1097"/>
    <m/>
    <x v="4637"/>
    <n v="1.93"/>
    <m/>
    <s v="LiHeap - Low Income Home Energy Assistance Program"/>
    <x v="2"/>
    <s v="Admin Office"/>
    <s v="Kyle Edwards"/>
  </r>
  <r>
    <s v="5000 - Salaries &amp; Wages"/>
    <s v="Journal"/>
    <x v="48"/>
    <s v="JE1100"/>
    <m/>
    <x v="5053"/>
    <n v="2.96"/>
    <m/>
    <s v="LiHeap - Low Income Home Energy Assistance Program"/>
    <x v="2"/>
    <s v="Admin Office"/>
    <s v="Francine Taylor"/>
  </r>
  <r>
    <s v="5000 - Salaries &amp; Wages"/>
    <s v="Journal"/>
    <x v="48"/>
    <s v="JE1101"/>
    <m/>
    <x v="5243"/>
    <n v="179.96"/>
    <m/>
    <s v="LiHeap - Low Income Home Energy Assistance Program"/>
    <x v="2"/>
    <s v="- No Location -"/>
    <s v="Denise Cacalori"/>
  </r>
  <r>
    <s v="5000 - Salaries &amp; Wages"/>
    <s v="Journal"/>
    <x v="48"/>
    <s v="JE1097"/>
    <m/>
    <x v="4637"/>
    <n v="1.93"/>
    <m/>
    <s v="USF - Universal Service Fund"/>
    <x v="9"/>
    <s v="Admin Office"/>
    <s v="Kyle Edwards"/>
  </r>
  <r>
    <s v="5000 - Salaries &amp; Wages"/>
    <s v="Journal"/>
    <x v="48"/>
    <s v="JE1106"/>
    <m/>
    <x v="4945"/>
    <n v="1511.45"/>
    <m/>
    <s v="HF - Healthy Families"/>
    <x v="5"/>
    <s v="- No Location -"/>
    <s v="Claire Garner"/>
  </r>
  <r>
    <s v="5000 - Salaries &amp; Wages"/>
    <s v="Journal"/>
    <x v="48"/>
    <s v="JE1099"/>
    <m/>
    <x v="4555"/>
    <n v="2.35"/>
    <m/>
    <s v="HF - Healthy Families"/>
    <x v="5"/>
    <s v="Admin Office"/>
    <s v="Amie Sharer"/>
  </r>
  <r>
    <s v="5000 - Salaries &amp; Wages"/>
    <s v="Journal"/>
    <x v="48"/>
    <s v="JE1107"/>
    <m/>
    <x v="4993"/>
    <m/>
    <n v="182.56"/>
    <s v="HF - Healthy Families"/>
    <x v="5"/>
    <s v="Admin Office"/>
    <s v="Janessa Rivera"/>
  </r>
  <r>
    <s v="5000 - Salaries &amp; Wages"/>
    <s v="Journal"/>
    <x v="48"/>
    <s v="JE1101"/>
    <m/>
    <x v="5055"/>
    <n v="50.6"/>
    <m/>
    <s v="CSBG - Community Service Block Grant"/>
    <x v="0"/>
    <s v="Admin Office"/>
    <s v="Sharon Forman"/>
  </r>
  <r>
    <s v="5000 - Salaries &amp; Wages"/>
    <s v="Journal"/>
    <x v="48"/>
    <s v="JE1105"/>
    <m/>
    <x v="4359"/>
    <m/>
    <n v="85.29"/>
    <s v="CSBG - Community Service Block Grant"/>
    <x v="17"/>
    <s v="Admin Office"/>
    <s v="Francine Taylor"/>
  </r>
  <r>
    <s v="5000 - Salaries &amp; Wages"/>
    <s v="Journal"/>
    <x v="48"/>
    <s v="JE1100"/>
    <m/>
    <x v="4488"/>
    <n v="46.12"/>
    <m/>
    <s v="CSBG - Community Service Block Grant"/>
    <x v="17"/>
    <s v="Admin Office"/>
    <s v="Manvir Gill"/>
  </r>
  <r>
    <s v="5000 - Salaries &amp; Wages"/>
    <s v="Journal"/>
    <x v="48"/>
    <s v="JE1105"/>
    <m/>
    <x v="5746"/>
    <m/>
    <n v="757.92"/>
    <s v="EHS - Early Head Start"/>
    <x v="6"/>
    <s v="- No Location -"/>
    <s v="Andrew Stellwag"/>
  </r>
  <r>
    <s v="5000 - Salaries &amp; Wages"/>
    <s v="Journal"/>
    <x v="48"/>
    <s v="JE1098"/>
    <m/>
    <x v="5747"/>
    <n v="40.479999999999997"/>
    <m/>
    <s v="EHS - Early Head Start"/>
    <x v="6"/>
    <s v="Admin Office"/>
    <s v="Sharon Forman"/>
  </r>
  <r>
    <s v="5000 - Salaries &amp; Wages"/>
    <s v="Journal"/>
    <x v="48"/>
    <s v="JE1107"/>
    <m/>
    <x v="5748"/>
    <m/>
    <n v="2393.02"/>
    <s v="EHS - Early Head Start"/>
    <x v="6"/>
    <s v="- No Location -"/>
    <s v="Michelle Weaver"/>
  </r>
  <r>
    <s v="5000 - Salaries &amp; Wages"/>
    <s v="Journal"/>
    <x v="48"/>
    <s v="JE1101"/>
    <m/>
    <x v="5749"/>
    <n v="2.77"/>
    <m/>
    <s v="EHS - Early Head Start"/>
    <x v="6"/>
    <s v="- No Location -"/>
    <s v="Heather Toppin"/>
  </r>
  <r>
    <s v="5000 - Salaries &amp; Wages"/>
    <s v="Journal"/>
    <x v="48"/>
    <s v="JE1097"/>
    <m/>
    <x v="5717"/>
    <n v="9.75"/>
    <m/>
    <s v="Edgewater Park"/>
    <x v="29"/>
    <s v="- No Location -"/>
    <s v="Jill Rickards"/>
  </r>
  <r>
    <s v="5000 - Salaries &amp; Wages"/>
    <s v="Journal"/>
    <x v="48"/>
    <s v="JE1104"/>
    <m/>
    <x v="5750"/>
    <n v="1009.86"/>
    <m/>
    <s v="CCR&amp;R - Child Care Resource &amp; Referral"/>
    <x v="28"/>
    <s v="- No Location -"/>
    <s v="Donna Conley"/>
  </r>
  <r>
    <s v="5000 - Salaries &amp; Wages"/>
    <s v="Journal"/>
    <x v="48"/>
    <s v="JE1107"/>
    <m/>
    <x v="5751"/>
    <m/>
    <n v="2150.75"/>
    <s v="CCR&amp;R - Child Care Resource &amp; Referral"/>
    <x v="28"/>
    <s v="- No Location -"/>
    <s v="Ruth Ragin"/>
  </r>
  <r>
    <s v="5000 - Salaries &amp; Wages"/>
    <s v="Journal"/>
    <x v="48"/>
    <s v="JE1100"/>
    <m/>
    <x v="5752"/>
    <n v="329.63"/>
    <m/>
    <s v="CCR&amp;R - Child Care Resource &amp; Referral"/>
    <x v="28"/>
    <s v="- No Location -"/>
    <s v="Susan Ford"/>
  </r>
  <r>
    <s v="5000 - Salaries &amp; Wages"/>
    <s v="Journal"/>
    <x v="48"/>
    <s v="JE1106"/>
    <m/>
    <x v="5753"/>
    <n v="1175.5999999999999"/>
    <m/>
    <s v="CCR&amp;R - Child Care Resource &amp; Referral"/>
    <x v="30"/>
    <s v="- No Location -"/>
    <s v="DaShaun Davis"/>
  </r>
  <r>
    <s v="5000 - Salaries &amp; Wages"/>
    <s v="Journal"/>
    <x v="48"/>
    <s v="JE1104"/>
    <m/>
    <x v="5754"/>
    <n v="1330"/>
    <m/>
    <s v="HS - Head Start"/>
    <x v="12"/>
    <s v="- No Location -"/>
    <s v="Sumeyra Ceylan"/>
  </r>
  <r>
    <s v="5000 - Salaries &amp; Wages"/>
    <s v="Journal"/>
    <x v="48"/>
    <s v="JE1104"/>
    <m/>
    <x v="5755"/>
    <n v="600"/>
    <m/>
    <s v="HS - Head Start"/>
    <x v="12"/>
    <s v="- No Location -"/>
    <s v="Mellasiah Dixon"/>
  </r>
  <r>
    <s v="5000 - Salaries &amp; Wages"/>
    <s v="Journal"/>
    <x v="48"/>
    <s v="JE1103"/>
    <m/>
    <x v="5756"/>
    <m/>
    <n v="852"/>
    <s v="HS - Head Start"/>
    <x v="12"/>
    <s v="- No Location -"/>
    <s v="Carol Brown"/>
  </r>
  <r>
    <s v="5000 - Salaries &amp; Wages"/>
    <s v="Journal"/>
    <x v="48"/>
    <s v="JE1103"/>
    <m/>
    <x v="5757"/>
    <m/>
    <n v="936"/>
    <s v="HS - Head Start"/>
    <x v="12"/>
    <s v="- No Location -"/>
    <s v="Ivanette Peterson"/>
  </r>
  <r>
    <s v="5000 - Salaries &amp; Wages"/>
    <s v="Journal"/>
    <x v="48"/>
    <s v="JE1103"/>
    <m/>
    <x v="5178"/>
    <m/>
    <n v="707.02"/>
    <s v="HS - Head Start"/>
    <x v="12"/>
    <s v="Admin Office"/>
    <s v="Greta Peterson"/>
  </r>
  <r>
    <s v="5000 - Salaries &amp; Wages"/>
    <s v="Journal"/>
    <x v="48"/>
    <s v="JE1103"/>
    <m/>
    <x v="5758"/>
    <m/>
    <n v="1247.6199999999999"/>
    <s v="HS - Head Start"/>
    <x v="12"/>
    <s v="- No Location -"/>
    <s v="Tomona Green"/>
  </r>
  <r>
    <s v="5000 - Salaries &amp; Wages"/>
    <s v="Journal"/>
    <x v="48"/>
    <s v="JE1103"/>
    <m/>
    <x v="5759"/>
    <m/>
    <n v="822"/>
    <s v="HS - Head Start"/>
    <x v="12"/>
    <s v="- No Location -"/>
    <s v="Courtney Saxton"/>
  </r>
  <r>
    <s v="5000 - Salaries &amp; Wages"/>
    <s v="Journal"/>
    <x v="48"/>
    <s v="JE1110"/>
    <m/>
    <x v="5760"/>
    <n v="867"/>
    <m/>
    <s v="HS - Head Start"/>
    <x v="12"/>
    <s v="- No Location -"/>
    <s v="Farhanaz Habib"/>
  </r>
  <r>
    <s v="5000 - Salaries &amp; Wages"/>
    <s v="Journal"/>
    <x v="48"/>
    <s v="JE1110"/>
    <m/>
    <x v="5761"/>
    <n v="2566.0500000000002"/>
    <m/>
    <s v="HS - Head Start"/>
    <x v="12"/>
    <s v="- No Location -"/>
    <s v="Natalie Mitchem"/>
  </r>
  <r>
    <s v="5000 - Salaries &amp; Wages"/>
    <s v="Journal"/>
    <x v="48"/>
    <s v="JE1109"/>
    <m/>
    <x v="5762"/>
    <m/>
    <n v="864"/>
    <s v="HS - Head Start"/>
    <x v="12"/>
    <s v="- No Location -"/>
    <s v="Melissa Oliver-Terrell"/>
  </r>
  <r>
    <s v="5000 - Salaries &amp; Wages"/>
    <s v="Journal"/>
    <x v="48"/>
    <s v="JE1108"/>
    <m/>
    <x v="5763"/>
    <n v="1171.44"/>
    <m/>
    <s v="HS - Head Start"/>
    <x v="12"/>
    <s v="- No Location -"/>
    <s v="Maria Figueroa"/>
  </r>
  <r>
    <s v="5000 - Salaries &amp; Wages"/>
    <s v="Journal"/>
    <x v="48"/>
    <s v="JE1108"/>
    <m/>
    <x v="5764"/>
    <n v="1330"/>
    <m/>
    <s v="HS - Head Start"/>
    <x v="12"/>
    <s v="- No Location -"/>
    <s v="Bibiana Arreguin"/>
  </r>
  <r>
    <s v="5000 - Salaries &amp; Wages"/>
    <s v="Journal"/>
    <x v="48"/>
    <s v="JE1106"/>
    <m/>
    <x v="5765"/>
    <n v="2083.52"/>
    <m/>
    <s v="HS - Head Start"/>
    <x v="12"/>
    <s v="- No Location -"/>
    <s v="Christiana Buffett"/>
  </r>
  <r>
    <s v="5000 - Salaries &amp; Wages"/>
    <s v="Journal"/>
    <x v="48"/>
    <s v="JE1106"/>
    <m/>
    <x v="5766"/>
    <n v="600"/>
    <m/>
    <s v="HS - Head Start"/>
    <x v="12"/>
    <s v="- No Location -"/>
    <s v="Syrena Moss"/>
  </r>
  <r>
    <s v="5000 - Salaries &amp; Wages"/>
    <s v="Journal"/>
    <x v="48"/>
    <s v="JE1106"/>
    <m/>
    <x v="5767"/>
    <n v="852"/>
    <m/>
    <s v="HS - Head Start"/>
    <x v="12"/>
    <s v="- No Location -"/>
    <s v="Rita Jenkins"/>
  </r>
  <r>
    <s v="5000 - Salaries &amp; Wages"/>
    <s v="Journal"/>
    <x v="48"/>
    <s v="JE1106"/>
    <m/>
    <x v="5768"/>
    <n v="1082.82"/>
    <m/>
    <s v="HS - Head Start"/>
    <x v="12"/>
    <s v="- No Location -"/>
    <s v="Maria Figueroa"/>
  </r>
  <r>
    <s v="5000 - Salaries &amp; Wages"/>
    <s v="Journal"/>
    <x v="48"/>
    <s v="JE1098"/>
    <m/>
    <x v="5769"/>
    <n v="160.38"/>
    <m/>
    <s v="HS - Head Start"/>
    <x v="12"/>
    <s v="- No Location -"/>
    <s v="Jennifer Elder"/>
  </r>
  <r>
    <s v="5000 - Salaries &amp; Wages"/>
    <s v="Journal"/>
    <x v="48"/>
    <s v="JE1099"/>
    <m/>
    <x v="4555"/>
    <n v="39.51"/>
    <m/>
    <s v="HS - Head Start"/>
    <x v="12"/>
    <s v="Admin Office"/>
    <s v="Amie Sharer"/>
  </r>
  <r>
    <s v="5000 - Salaries &amp; Wages"/>
    <s v="Journal"/>
    <x v="48"/>
    <s v="JE1100"/>
    <m/>
    <x v="5770"/>
    <n v="67.14"/>
    <m/>
    <s v="HS - Head Start"/>
    <x v="12"/>
    <s v="- No Location -"/>
    <s v="Jacquelyn Gardner"/>
  </r>
  <r>
    <s v="5000 - Salaries &amp; Wages"/>
    <s v="Journal"/>
    <x v="48"/>
    <s v="JE1101"/>
    <m/>
    <x v="4886"/>
    <n v="35.26"/>
    <m/>
    <s v="HS - Head Start"/>
    <x v="12"/>
    <s v="- No Location -"/>
    <s v="Donna Wilbur"/>
  </r>
  <r>
    <s v="5000 - Salaries &amp; Wages"/>
    <s v="Journal"/>
    <x v="48"/>
    <s v="JE1104"/>
    <m/>
    <x v="4384"/>
    <n v="500"/>
    <m/>
    <s v="CCR&amp;R - Child Care Resource &amp; Referral"/>
    <x v="18"/>
    <s v="- No Location -"/>
    <s v="Kyle Edwards"/>
  </r>
  <r>
    <s v="5000 - Salaries &amp; Wages"/>
    <s v="Journal"/>
    <x v="48"/>
    <s v="JE1105"/>
    <m/>
    <x v="5346"/>
    <m/>
    <n v="23.05"/>
    <s v="HPRP2 - Homeless Prevention Rapid Rehousing"/>
    <x v="8"/>
    <s v="Admin Office"/>
    <s v="Amie Sharer"/>
  </r>
  <r>
    <s v="5000 - Salaries &amp; Wages"/>
    <s v="Journal"/>
    <x v="48"/>
    <s v="JE1104"/>
    <m/>
    <x v="5771"/>
    <n v="840"/>
    <m/>
    <s v="CCFP - Child Care Food Program"/>
    <x v="24"/>
    <s v="- No Location -"/>
    <s v="Deniz Genc"/>
  </r>
  <r>
    <s v="5000 - Salaries &amp; Wages"/>
    <s v="Journal"/>
    <x v="48"/>
    <s v="JE1110"/>
    <m/>
    <x v="5703"/>
    <n v="386.4"/>
    <m/>
    <s v="Mt Holly Schools"/>
    <x v="15"/>
    <s v="- No Location -"/>
    <s v="Hafize Firat"/>
  </r>
  <r>
    <s v="5000 - Salaries &amp; Wages"/>
    <s v="Journal"/>
    <x v="48"/>
    <s v="JE1110"/>
    <m/>
    <x v="5652"/>
    <n v="902.81"/>
    <m/>
    <s v="Mt Holly Schools"/>
    <x v="15"/>
    <s v="- No Location -"/>
    <s v="Jennifer Jones"/>
  </r>
  <r>
    <s v="5000 - Salaries &amp; Wages"/>
    <s v="Journal"/>
    <x v="48"/>
    <s v="JE1103"/>
    <m/>
    <x v="4569"/>
    <m/>
    <n v="775.69"/>
    <s v="LiHeap - Low Income Home Energy Assistance Program"/>
    <x v="2"/>
    <s v="- No Location -"/>
    <s v="Rovenna Overton"/>
  </r>
  <r>
    <s v="5000 - Salaries &amp; Wages"/>
    <s v="Journal"/>
    <x v="48"/>
    <s v="JE1108"/>
    <m/>
    <x v="4740"/>
    <n v="144.22999999999999"/>
    <m/>
    <s v="LiHeap - Low Income Home Energy Assistance Program"/>
    <x v="2"/>
    <s v="Admin Office"/>
    <s v="Elayne Schermerhorn"/>
  </r>
  <r>
    <s v="5000 - Salaries &amp; Wages"/>
    <s v="Journal"/>
    <x v="48"/>
    <s v="JE1107"/>
    <m/>
    <x v="5209"/>
    <m/>
    <n v="533.87"/>
    <s v="LiHeap - Low Income Home Energy Assistance Program"/>
    <x v="2"/>
    <s v="- No Location -"/>
    <s v="Donna Hajzer"/>
  </r>
  <r>
    <s v="5000 - Salaries &amp; Wages"/>
    <s v="Journal"/>
    <x v="48"/>
    <s v="JE1101"/>
    <m/>
    <x v="4782"/>
    <n v="2.96"/>
    <m/>
    <s v="LiHeap - Low Income Home Energy Assistance Program"/>
    <x v="2"/>
    <s v="Admin Office"/>
    <s v="Francine Taylor"/>
  </r>
  <r>
    <s v="5000 - Salaries &amp; Wages"/>
    <s v="Journal"/>
    <x v="48"/>
    <s v="JE1110"/>
    <m/>
    <x v="5772"/>
    <n v="214.09"/>
    <m/>
    <s v="USF - Universal Service Fund"/>
    <x v="9"/>
    <s v="- No Location -"/>
    <s v="Quamillah Nelson"/>
  </r>
  <r>
    <s v="5000 - Salaries &amp; Wages"/>
    <s v="Journal"/>
    <x v="48"/>
    <s v="JE1108"/>
    <m/>
    <x v="5271"/>
    <n v="217.34"/>
    <m/>
    <s v="USF - Universal Service Fund"/>
    <x v="9"/>
    <s v="- No Location -"/>
    <s v="Shirley Matthews"/>
  </r>
  <r>
    <s v="5000 - Salaries &amp; Wages"/>
    <s v="Journal"/>
    <x v="48"/>
    <s v="JE1104"/>
    <m/>
    <x v="5773"/>
    <n v="1458.82"/>
    <m/>
    <s v="HF - Healthy Families"/>
    <x v="4"/>
    <s v="- No Location -"/>
    <s v="Marissa Stellwag"/>
  </r>
  <r>
    <s v="5000 - Salaries &amp; Wages"/>
    <s v="Journal"/>
    <x v="48"/>
    <s v="JE1109"/>
    <m/>
    <x v="5213"/>
    <m/>
    <n v="176.08"/>
    <s v="HF - Healthy Families"/>
    <x v="4"/>
    <s v="- No Location -"/>
    <s v="Sheila Hughes"/>
  </r>
  <r>
    <s v="5000 - Salaries &amp; Wages"/>
    <s v="Journal"/>
    <x v="48"/>
    <s v="JE1109"/>
    <m/>
    <x v="5774"/>
    <m/>
    <n v="1373.29"/>
    <s v="HF - Healthy Families"/>
    <x v="4"/>
    <s v="- No Location -"/>
    <s v="Marissa Stellwag"/>
  </r>
  <r>
    <s v="5000 - Salaries &amp; Wages"/>
    <s v="Journal"/>
    <x v="48"/>
    <s v="JE1106"/>
    <m/>
    <x v="4570"/>
    <n v="132.37"/>
    <m/>
    <s v="HF - Healthy Families"/>
    <x v="4"/>
    <s v="Admin Office"/>
    <s v="Janessa Rivera"/>
  </r>
  <r>
    <s v="5000 - Salaries &amp; Wages"/>
    <s v="Journal"/>
    <x v="48"/>
    <s v="JE1104"/>
    <m/>
    <x v="4384"/>
    <n v="71.25"/>
    <m/>
    <s v="CCYC - Community Council of Young Children"/>
    <x v="22"/>
    <s v="Admin Office"/>
    <s v="Kyle Edwards"/>
  </r>
  <r>
    <s v="5000 - Salaries &amp; Wages"/>
    <s v="Journal"/>
    <x v="48"/>
    <s v="JE1106"/>
    <m/>
    <x v="5370"/>
    <n v="12.15"/>
    <m/>
    <s v="HF - Healthy Families"/>
    <x v="21"/>
    <s v="- No Location -"/>
    <s v="Robert Mayfield"/>
  </r>
  <r>
    <s v="5000 - Salaries &amp; Wages"/>
    <s v="Journal"/>
    <x v="48"/>
    <s v="JE1100"/>
    <m/>
    <x v="5028"/>
    <n v="6.64"/>
    <m/>
    <s v="HF - Healthy Families"/>
    <x v="21"/>
    <s v="Admin Office"/>
    <s v="Michelle Hewitt"/>
  </r>
  <r>
    <s v="5000 - Salaries &amp; Wages"/>
    <s v="Journal"/>
    <x v="48"/>
    <s v="JE1097"/>
    <m/>
    <x v="4637"/>
    <n v="1.83"/>
    <m/>
    <s v="HF - Healthy Families"/>
    <x v="5"/>
    <s v="Admin Office"/>
    <s v="Kyle Edwards"/>
  </r>
  <r>
    <s v="5000 - Salaries &amp; Wages"/>
    <s v="Journal"/>
    <x v="48"/>
    <s v="JE1100"/>
    <m/>
    <x v="5775"/>
    <n v="152.08000000000001"/>
    <m/>
    <s v="HF - Healthy Families"/>
    <x v="5"/>
    <s v="- No Location -"/>
    <s v="Susan Margolis"/>
  </r>
  <r>
    <s v="5000 - Salaries &amp; Wages"/>
    <s v="Journal"/>
    <x v="48"/>
    <s v="JE1105"/>
    <m/>
    <x v="4836"/>
    <m/>
    <n v="574.4"/>
    <s v="CSBG - Community Service Block Grant"/>
    <x v="0"/>
    <s v="Admin Office"/>
    <s v="Sharon Forman"/>
  </r>
  <r>
    <s v="5000 - Salaries &amp; Wages"/>
    <s v="Journal"/>
    <x v="48"/>
    <s v="JE1103"/>
    <m/>
    <x v="4973"/>
    <m/>
    <n v="2091.83"/>
    <s v="CSBG - Community Service Block Grant"/>
    <x v="0"/>
    <s v="Admin Office"/>
    <s v="Ruben Johnson"/>
  </r>
  <r>
    <s v="5000 - Salaries &amp; Wages"/>
    <s v="Journal"/>
    <x v="48"/>
    <s v="JE1107"/>
    <m/>
    <x v="4563"/>
    <m/>
    <n v="281.56"/>
    <s v="CSBG - Community Service Block Grant"/>
    <x v="17"/>
    <s v="Admin Office"/>
    <s v="Ruben Johnson"/>
  </r>
  <r>
    <s v="5000 - Salaries &amp; Wages"/>
    <s v="Journal"/>
    <x v="48"/>
    <s v="JE1109"/>
    <m/>
    <x v="4715"/>
    <m/>
    <n v="367.39"/>
    <s v="EHS - Early Head Start"/>
    <x v="6"/>
    <s v="Admin Office"/>
    <s v="Ruben Johnson"/>
  </r>
  <r>
    <s v="5000 - Salaries &amp; Wages"/>
    <s v="Journal"/>
    <x v="48"/>
    <s v="JE1109"/>
    <m/>
    <x v="4512"/>
    <m/>
    <n v="104.59"/>
    <s v="EHS - Early Head Start"/>
    <x v="6"/>
    <s v="Admin Office"/>
    <s v="Gary Mease"/>
  </r>
  <r>
    <s v="5000 - Salaries &amp; Wages"/>
    <s v="Journal"/>
    <x v="48"/>
    <s v="JE1097"/>
    <m/>
    <x v="5776"/>
    <n v="38.22"/>
    <m/>
    <s v="EHS - Early Head Start"/>
    <x v="6"/>
    <s v="- No Location -"/>
    <s v="Pantida Wescott"/>
  </r>
  <r>
    <s v="5000 - Salaries &amp; Wages"/>
    <s v="Journal"/>
    <x v="48"/>
    <s v="JE1100"/>
    <m/>
    <x v="5777"/>
    <n v="203.33"/>
    <m/>
    <s v="EHS - Early Head Start"/>
    <x v="6"/>
    <s v="- No Location -"/>
    <s v="Toxi Miller"/>
  </r>
  <r>
    <s v="5000 - Salaries &amp; Wages"/>
    <s v="Journal"/>
    <x v="48"/>
    <s v="JE1104"/>
    <m/>
    <x v="5778"/>
    <n v="875.01"/>
    <m/>
    <s v="CCR&amp;R - Child Care Resource &amp; Referral"/>
    <x v="28"/>
    <s v="- No Location -"/>
    <s v="Ashley Moore"/>
  </r>
  <r>
    <s v="5000 - Salaries &amp; Wages"/>
    <s v="Journal"/>
    <x v="48"/>
    <s v="JE1098"/>
    <m/>
    <x v="5779"/>
    <n v="8.77"/>
    <m/>
    <s v="CCR&amp;R - Child Care Resource &amp; Referral"/>
    <x v="28"/>
    <s v="- No Location -"/>
    <s v="Rayna Gadsden"/>
  </r>
  <r>
    <s v="5000 - Salaries &amp; Wages"/>
    <s v="Journal"/>
    <x v="48"/>
    <s v="JE1100"/>
    <m/>
    <x v="5780"/>
    <n v="8.77"/>
    <m/>
    <s v="CCR&amp;R - Child Care Resource &amp; Referral"/>
    <x v="28"/>
    <s v="- No Location -"/>
    <s v="Rayna Gadsden"/>
  </r>
  <r>
    <s v="5000 - Salaries &amp; Wages"/>
    <s v="Journal"/>
    <x v="48"/>
    <s v="JE1104"/>
    <m/>
    <x v="5781"/>
    <n v="986.45"/>
    <m/>
    <s v="CCR&amp;R - Child Care Resource &amp; Referral"/>
    <x v="30"/>
    <s v="- No Location -"/>
    <s v="Sue Fenick"/>
  </r>
  <r>
    <s v="5000 - Salaries &amp; Wages"/>
    <s v="Journal"/>
    <x v="48"/>
    <s v="JE1109"/>
    <m/>
    <x v="4801"/>
    <m/>
    <n v="986.45"/>
    <s v="CCR&amp;R - Child Care Resource &amp; Referral"/>
    <x v="30"/>
    <s v="- No Location -"/>
    <s v="Sue Fenick"/>
  </r>
  <r>
    <s v="5000 - Salaries &amp; Wages"/>
    <s v="Journal"/>
    <x v="48"/>
    <s v="JE1104"/>
    <m/>
    <x v="5782"/>
    <n v="708"/>
    <m/>
    <s v="HS - Head Start"/>
    <x v="12"/>
    <s v="- No Location -"/>
    <s v="Ethel Jackson"/>
  </r>
  <r>
    <s v="5000 - Salaries &amp; Wages"/>
    <s v="Journal"/>
    <x v="48"/>
    <s v="JE1105"/>
    <m/>
    <x v="5783"/>
    <m/>
    <n v="962"/>
    <s v="HS - Head Start"/>
    <x v="12"/>
    <s v="- No Location -"/>
    <s v="Ruth Amankona"/>
  </r>
  <r>
    <s v="5000 - Salaries &amp; Wages"/>
    <s v="Journal"/>
    <x v="48"/>
    <s v="JE1103"/>
    <m/>
    <x v="5784"/>
    <m/>
    <n v="864"/>
    <s v="HS - Head Start"/>
    <x v="12"/>
    <s v="- No Location -"/>
    <s v="Jasmine Reed"/>
  </r>
  <r>
    <s v="5000 - Salaries &amp; Wages"/>
    <s v="Journal"/>
    <x v="48"/>
    <s v="JE1109"/>
    <m/>
    <x v="4514"/>
    <m/>
    <n v="2886.73"/>
    <s v="HS - Head Start"/>
    <x v="12"/>
    <s v="- No Location -"/>
    <s v="Tanya Glenn-Butler"/>
  </r>
  <r>
    <s v="5000 - Salaries &amp; Wages"/>
    <s v="Journal"/>
    <x v="48"/>
    <s v="JE1109"/>
    <m/>
    <x v="5785"/>
    <m/>
    <n v="1834.95"/>
    <s v="HS - Head Start"/>
    <x v="12"/>
    <s v="- No Location -"/>
    <s v="ISATA BAH"/>
  </r>
  <r>
    <s v="5000 - Salaries &amp; Wages"/>
    <s v="Journal"/>
    <x v="48"/>
    <s v="JE1109"/>
    <m/>
    <x v="5786"/>
    <m/>
    <n v="800.5"/>
    <s v="HS - Head Start"/>
    <x v="12"/>
    <s v="- No Location -"/>
    <s v="Farhanaz Habib"/>
  </r>
  <r>
    <s v="5000 - Salaries &amp; Wages"/>
    <s v="Journal"/>
    <x v="48"/>
    <s v="JE1108"/>
    <m/>
    <x v="5787"/>
    <n v="624"/>
    <m/>
    <s v="HS - Head Start"/>
    <x v="12"/>
    <s v="- No Location -"/>
    <s v="Dylan Hall"/>
  </r>
  <r>
    <s v="5000 - Salaries &amp; Wages"/>
    <s v="Journal"/>
    <x v="48"/>
    <s v="JE1108"/>
    <m/>
    <x v="5131"/>
    <n v="2349.7199999999998"/>
    <m/>
    <s v="HS - Head Start"/>
    <x v="12"/>
    <s v="- No Location -"/>
    <s v="Bonnie Sheipe-Warthen"/>
  </r>
  <r>
    <s v="5000 - Salaries &amp; Wages"/>
    <s v="Journal"/>
    <x v="48"/>
    <s v="JE1106"/>
    <m/>
    <x v="5788"/>
    <n v="840"/>
    <m/>
    <s v="HS - Head Start"/>
    <x v="12"/>
    <s v="- No Location -"/>
    <s v="Saliha Yanik"/>
  </r>
  <r>
    <s v="5000 - Salaries &amp; Wages"/>
    <s v="Journal"/>
    <x v="48"/>
    <s v="JE1106"/>
    <m/>
    <x v="5789"/>
    <n v="930"/>
    <m/>
    <s v="HS - Head Start"/>
    <x v="12"/>
    <s v="- No Location -"/>
    <s v="Rabiah Mohamed-Azam"/>
  </r>
  <r>
    <s v="5000 - Salaries &amp; Wages"/>
    <s v="Journal"/>
    <x v="48"/>
    <s v="JE1099"/>
    <m/>
    <x v="5790"/>
    <n v="9.69"/>
    <m/>
    <s v="HS - Head Start"/>
    <x v="12"/>
    <s v="- No Location -"/>
    <s v="Seham Azabawi"/>
  </r>
  <r>
    <s v="5000 - Salaries &amp; Wages"/>
    <s v="Journal"/>
    <x v="48"/>
    <s v="JE1097"/>
    <m/>
    <x v="5717"/>
    <n v="305.37"/>
    <m/>
    <s v="HS - Head Start"/>
    <x v="12"/>
    <s v="- No Location -"/>
    <s v="Jill Rickards"/>
  </r>
  <r>
    <s v="5000 - Salaries &amp; Wages"/>
    <s v="Journal"/>
    <x v="48"/>
    <s v="JE1107"/>
    <m/>
    <x v="5791"/>
    <m/>
    <n v="510"/>
    <s v="HS - Head Start"/>
    <x v="12"/>
    <s v="- No Location -"/>
    <s v="Donna Morgan"/>
  </r>
  <r>
    <s v="5000 - Salaries &amp; Wages"/>
    <s v="Journal"/>
    <x v="48"/>
    <s v="JE1107"/>
    <m/>
    <x v="5792"/>
    <m/>
    <n v="648"/>
    <s v="HS - Head Start"/>
    <x v="12"/>
    <s v="- No Location -"/>
    <s v="Sabrina Manir"/>
  </r>
  <r>
    <s v="5000 - Salaries &amp; Wages"/>
    <s v="Journal"/>
    <x v="48"/>
    <s v="JE1100"/>
    <m/>
    <x v="5793"/>
    <n v="85.54"/>
    <m/>
    <s v="HS - Head Start"/>
    <x v="12"/>
    <s v="- No Location -"/>
    <s v="Kristen Furniss"/>
  </r>
  <r>
    <s v="5000 - Salaries &amp; Wages"/>
    <s v="Journal"/>
    <x v="48"/>
    <s v="JE1100"/>
    <m/>
    <x v="5794"/>
    <n v="66.5"/>
    <m/>
    <s v="HS - Head Start"/>
    <x v="12"/>
    <s v="- No Location -"/>
    <s v="Farhanaz Habib"/>
  </r>
  <r>
    <s v="5000 - Salaries &amp; Wages"/>
    <s v="Journal"/>
    <x v="48"/>
    <s v="JE1101"/>
    <m/>
    <x v="5795"/>
    <n v="160.38"/>
    <m/>
    <s v="HS - Head Start"/>
    <x v="12"/>
    <s v="- No Location -"/>
    <s v="Jennifer Elder"/>
  </r>
  <r>
    <s v="5000 - Salaries &amp; Wages"/>
    <s v="Journal"/>
    <x v="48"/>
    <s v="JE1101"/>
    <m/>
    <x v="5099"/>
    <n v="39.51"/>
    <m/>
    <s v="HS - Head Start"/>
    <x v="12"/>
    <s v="Admin Office"/>
    <s v="Amie Sharer"/>
  </r>
  <r>
    <s v="5000 - Salaries &amp; Wages"/>
    <s v="Journal"/>
    <x v="48"/>
    <s v="JE1104"/>
    <m/>
    <x v="4895"/>
    <n v="175"/>
    <m/>
    <s v="CCR&amp;R - Child Care Resource &amp; Referral"/>
    <x v="18"/>
    <s v="Admin Office"/>
    <s v="Sharon Forman"/>
  </r>
  <r>
    <s v="5000 - Salaries &amp; Wages"/>
    <s v="Journal"/>
    <x v="48"/>
    <s v="JE1097"/>
    <m/>
    <x v="4382"/>
    <n v="122.71"/>
    <m/>
    <s v="HPRP2 - Homeless Prevention Rapid Rehousing"/>
    <x v="8"/>
    <s v="- No Location -"/>
    <s v="Denise Cacalori"/>
  </r>
  <r>
    <s v="5000 - Salaries &amp; Wages"/>
    <s v="Journal"/>
    <x v="48"/>
    <s v="JE1101"/>
    <m/>
    <x v="5573"/>
    <n v="96.41"/>
    <m/>
    <s v="Mt Holly Schools"/>
    <x v="15"/>
    <s v="- No Location -"/>
    <s v="Jennifer Jones"/>
  </r>
  <r>
    <s v="5000 - Salaries &amp; Wages"/>
    <s v="Journal"/>
    <x v="48"/>
    <s v="JE1103"/>
    <m/>
    <x v="5488"/>
    <m/>
    <n v="323.11"/>
    <s v="USF - Universal Service Fund"/>
    <x v="9"/>
    <s v="- No Location -"/>
    <s v="Donna Hajzer"/>
  </r>
  <r>
    <s v="5000 - Salaries &amp; Wages"/>
    <s v="Journal"/>
    <x v="48"/>
    <s v="JE1103"/>
    <m/>
    <x v="4746"/>
    <m/>
    <n v="181.56"/>
    <s v="USF - Universal Service Fund"/>
    <x v="9"/>
    <s v="- No Location -"/>
    <s v="Vincent Padilla"/>
  </r>
  <r>
    <s v="5000 - Salaries &amp; Wages"/>
    <s v="Journal"/>
    <x v="48"/>
    <s v="JE1103"/>
    <m/>
    <x v="5632"/>
    <m/>
    <n v="186.73"/>
    <s v="USF - Universal Service Fund"/>
    <x v="9"/>
    <s v="- No Location -"/>
    <s v="Denise Cacalori"/>
  </r>
  <r>
    <s v="5000 - Salaries &amp; Wages"/>
    <s v="Journal"/>
    <x v="48"/>
    <s v="JE1109"/>
    <m/>
    <x v="4481"/>
    <m/>
    <n v="73.069999999999993"/>
    <s v="USF - Universal Service Fund"/>
    <x v="9"/>
    <s v="Admin Office"/>
    <s v="Greta Peterson"/>
  </r>
  <r>
    <s v="5000 - Salaries &amp; Wages"/>
    <s v="Journal"/>
    <x v="48"/>
    <s v="JE1109"/>
    <m/>
    <x v="4674"/>
    <m/>
    <n v="47.22"/>
    <s v="USF - Universal Service Fund"/>
    <x v="9"/>
    <s v="Admin Office"/>
    <s v="Elayne Schermerhorn"/>
  </r>
  <r>
    <s v="5000 - Salaries &amp; Wages"/>
    <s v="Journal"/>
    <x v="48"/>
    <s v="JE1099"/>
    <m/>
    <x v="4601"/>
    <n v="7.49"/>
    <m/>
    <s v="USF - Universal Service Fund"/>
    <x v="9"/>
    <s v="Admin Office"/>
    <s v="Janessa Rivera"/>
  </r>
  <r>
    <s v="5000 - Salaries &amp; Wages"/>
    <s v="Journal"/>
    <x v="48"/>
    <s v="JE1109"/>
    <m/>
    <x v="4597"/>
    <m/>
    <n v="97.49"/>
    <s v="HF - Healthy Families"/>
    <x v="4"/>
    <s v="Admin Office"/>
    <s v="Janessa Rivera"/>
  </r>
  <r>
    <s v="5000 - Salaries &amp; Wages"/>
    <s v="Journal"/>
    <x v="48"/>
    <s v="JE1109"/>
    <m/>
    <x v="4508"/>
    <m/>
    <n v="59.56"/>
    <s v="CCYC - Community Council of Young Children"/>
    <x v="22"/>
    <s v="Admin Office"/>
    <s v="Amie Sharer"/>
  </r>
  <r>
    <s v="5000 - Salaries &amp; Wages"/>
    <s v="Journal"/>
    <x v="48"/>
    <s v="JE1108"/>
    <m/>
    <x v="4420"/>
    <n v="72.510000000000005"/>
    <m/>
    <s v="HF - Healthy Families"/>
    <x v="5"/>
    <s v="Admin Office"/>
    <s v="Kyle Edwards"/>
  </r>
  <r>
    <s v="5000 - Salaries &amp; Wages"/>
    <s v="Journal"/>
    <x v="48"/>
    <s v="JE1097"/>
    <m/>
    <x v="5491"/>
    <n v="28.79"/>
    <m/>
    <s v="HF - Healthy Families"/>
    <x v="5"/>
    <s v="Admin Office"/>
    <s v="Michelle Hewitt"/>
  </r>
  <r>
    <s v="5000 - Salaries &amp; Wages"/>
    <s v="Journal"/>
    <x v="48"/>
    <s v="JE1110"/>
    <m/>
    <x v="4987"/>
    <n v="625"/>
    <m/>
    <s v="CSBG - Community Service Block Grant"/>
    <x v="0"/>
    <s v="Admin Office"/>
    <s v="Sharon Forman"/>
  </r>
  <r>
    <s v="5000 - Salaries &amp; Wages"/>
    <s v="Journal"/>
    <x v="48"/>
    <s v="JE1109"/>
    <m/>
    <x v="4674"/>
    <m/>
    <n v="736.66"/>
    <s v="CSBG - Community Service Block Grant"/>
    <x v="0"/>
    <s v="Admin Office"/>
    <s v="Elayne Schermerhorn"/>
  </r>
  <r>
    <s v="5000 - Salaries &amp; Wages"/>
    <s v="Journal"/>
    <x v="48"/>
    <s v="JE1097"/>
    <m/>
    <x v="4785"/>
    <n v="14.7"/>
    <m/>
    <s v="CSBG - Community Service Block Grant"/>
    <x v="0"/>
    <s v="- No Location -"/>
    <s v="Rovenna Overton"/>
  </r>
  <r>
    <s v="5000 - Salaries &amp; Wages"/>
    <s v="Journal"/>
    <x v="48"/>
    <s v="JE1109"/>
    <m/>
    <x v="5213"/>
    <m/>
    <n v="894.92"/>
    <s v="CSBG - Community Service Block Grant"/>
    <x v="17"/>
    <s v="- No Location -"/>
    <s v="Sheila Hughes"/>
  </r>
  <r>
    <s v="5000 - Salaries &amp; Wages"/>
    <s v="Journal"/>
    <x v="48"/>
    <s v="JE1104"/>
    <m/>
    <x v="4419"/>
    <n v="114.23"/>
    <m/>
    <s v="EHS - Early Head Start"/>
    <x v="6"/>
    <s v="Admin Office"/>
    <s v="Francine Taylor"/>
  </r>
  <r>
    <s v="5000 - Salaries &amp; Wages"/>
    <s v="Journal"/>
    <x v="48"/>
    <s v="JE1108"/>
    <m/>
    <x v="5796"/>
    <n v="736.4"/>
    <m/>
    <s v="EHS - Early Head Start"/>
    <x v="6"/>
    <s v="- No Location -"/>
    <s v="Lucy Couvertier"/>
  </r>
  <r>
    <s v="5000 - Salaries &amp; Wages"/>
    <s v="Journal"/>
    <x v="48"/>
    <s v="JE1097"/>
    <m/>
    <x v="4941"/>
    <n v="49.79"/>
    <m/>
    <s v="EHS - Early Head Start"/>
    <x v="6"/>
    <s v="- No Location -"/>
    <s v="Andrew Stellwag"/>
  </r>
  <r>
    <s v="5000 - Salaries &amp; Wages"/>
    <s v="Journal"/>
    <x v="48"/>
    <s v="JE1105"/>
    <m/>
    <x v="5797"/>
    <m/>
    <n v="840"/>
    <s v="Edgewater Park"/>
    <x v="29"/>
    <s v="- No Location -"/>
    <s v="Hafize Firat"/>
  </r>
  <r>
    <s v="5000 - Salaries &amp; Wages"/>
    <s v="Journal"/>
    <x v="48"/>
    <s v="JE1104"/>
    <m/>
    <x v="5781"/>
    <n v="986.44"/>
    <m/>
    <s v="CCR&amp;R - Child Care Resource &amp; Referral"/>
    <x v="27"/>
    <s v="- No Location -"/>
    <s v="Sue Fenick"/>
  </r>
  <r>
    <s v="5000 - Salaries &amp; Wages"/>
    <s v="Journal"/>
    <x v="48"/>
    <s v="JE1099"/>
    <m/>
    <x v="5798"/>
    <n v="329.63"/>
    <m/>
    <s v="CCR&amp;R - Child Care Resource &amp; Referral"/>
    <x v="28"/>
    <s v="- No Location -"/>
    <s v="Susan Ford"/>
  </r>
  <r>
    <s v="5000 - Salaries &amp; Wages"/>
    <s v="Journal"/>
    <x v="48"/>
    <s v="JE1107"/>
    <m/>
    <x v="5799"/>
    <m/>
    <n v="925.82"/>
    <s v="CCR&amp;R - Child Care Resource &amp; Referral"/>
    <x v="28"/>
    <s v="- No Location -"/>
    <s v="Devita Smith"/>
  </r>
  <r>
    <s v="5000 - Salaries &amp; Wages"/>
    <s v="Journal"/>
    <x v="48"/>
    <s v="JE1107"/>
    <m/>
    <x v="5800"/>
    <m/>
    <n v="2386.8200000000002"/>
    <s v="CCR&amp;R - Child Care Resource &amp; Referral"/>
    <x v="28"/>
    <s v="- No Location -"/>
    <s v="Susan Ford"/>
  </r>
  <r>
    <s v="5000 - Salaries &amp; Wages"/>
    <s v="Journal"/>
    <x v="48"/>
    <s v="JE1104"/>
    <m/>
    <x v="4556"/>
    <n v="1014.5"/>
    <m/>
    <s v="HS - Head Start"/>
    <x v="12"/>
    <s v="- No Location -"/>
    <s v="Jennifer Jones"/>
  </r>
  <r>
    <s v="5000 - Salaries &amp; Wages"/>
    <s v="Journal"/>
    <x v="48"/>
    <s v="JE1105"/>
    <m/>
    <x v="5801"/>
    <m/>
    <n v="2298.21"/>
    <s v="HS - Head Start"/>
    <x v="12"/>
    <s v="- No Location -"/>
    <s v="Bonnie Sheipe-Warthen"/>
  </r>
  <r>
    <s v="5000 - Salaries &amp; Wages"/>
    <s v="Journal"/>
    <x v="48"/>
    <s v="JE1105"/>
    <m/>
    <x v="5802"/>
    <m/>
    <n v="950"/>
    <s v="HS - Head Start"/>
    <x v="12"/>
    <s v="- No Location -"/>
    <s v="Mark Wolf"/>
  </r>
  <r>
    <s v="5000 - Salaries &amp; Wages"/>
    <s v="Journal"/>
    <x v="48"/>
    <s v="JE1103"/>
    <m/>
    <x v="5803"/>
    <m/>
    <n v="523.33000000000004"/>
    <s v="HS - Head Start"/>
    <x v="12"/>
    <s v="- No Location -"/>
    <s v="Miriam Claudio"/>
  </r>
  <r>
    <s v="5000 - Salaries &amp; Wages"/>
    <s v="Journal"/>
    <x v="48"/>
    <s v="JE1103"/>
    <m/>
    <x v="5804"/>
    <m/>
    <n v="1509.34"/>
    <s v="HS - Head Start"/>
    <x v="12"/>
    <s v="- No Location -"/>
    <s v="Lynn Orangers"/>
  </r>
  <r>
    <s v="5000 - Salaries &amp; Wages"/>
    <s v="Journal"/>
    <x v="48"/>
    <s v="JE1103"/>
    <m/>
    <x v="5805"/>
    <m/>
    <n v="840"/>
    <s v="HS - Head Start"/>
    <x v="12"/>
    <s v="- No Location -"/>
    <s v="Kimberly Farrell"/>
  </r>
  <r>
    <s v="5000 - Salaries &amp; Wages"/>
    <s v="Journal"/>
    <x v="48"/>
    <s v="JE1110"/>
    <m/>
    <x v="5612"/>
    <n v="1627.96"/>
    <m/>
    <s v="HS - Head Start"/>
    <x v="12"/>
    <s v="Admin Office"/>
    <s v="Manvir Gill"/>
  </r>
  <r>
    <s v="5000 - Salaries &amp; Wages"/>
    <s v="Journal"/>
    <x v="48"/>
    <s v="JE1110"/>
    <m/>
    <x v="5806"/>
    <n v="1475.35"/>
    <m/>
    <s v="HS - Head Start"/>
    <x v="12"/>
    <s v="- No Location -"/>
    <s v="Keshia Flewellen"/>
  </r>
  <r>
    <s v="5000 - Salaries &amp; Wages"/>
    <s v="Journal"/>
    <x v="48"/>
    <s v="JE1109"/>
    <m/>
    <x v="5301"/>
    <m/>
    <n v="1172.56"/>
    <s v="HS - Head Start"/>
    <x v="12"/>
    <s v="Admin Office"/>
    <s v="Kyle Edwards"/>
  </r>
  <r>
    <s v="5000 - Salaries &amp; Wages"/>
    <s v="Journal"/>
    <x v="48"/>
    <s v="JE1109"/>
    <m/>
    <x v="4512"/>
    <m/>
    <n v="941.3"/>
    <s v="HS - Head Start"/>
    <x v="12"/>
    <s v="Admin Office"/>
    <s v="Gary Mease"/>
  </r>
  <r>
    <s v="5000 - Salaries &amp; Wages"/>
    <s v="Journal"/>
    <x v="48"/>
    <s v="JE1108"/>
    <m/>
    <x v="5383"/>
    <n v="238.76"/>
    <m/>
    <s v="HS - Head Start"/>
    <x v="12"/>
    <s v="- No Location -"/>
    <s v="Robert Mayfield"/>
  </r>
  <r>
    <s v="5000 - Salaries &amp; Wages"/>
    <s v="Journal"/>
    <x v="48"/>
    <s v="JE1108"/>
    <m/>
    <x v="5689"/>
    <n v="845.47"/>
    <m/>
    <s v="HS - Head Start"/>
    <x v="12"/>
    <s v="Admin Office"/>
    <s v="Darshpreet Thind"/>
  </r>
  <r>
    <s v="5000 - Salaries &amp; Wages"/>
    <s v="Journal"/>
    <x v="48"/>
    <s v="JE1108"/>
    <m/>
    <x v="4379"/>
    <n v="1405.6"/>
    <m/>
    <s v="HS - Head Start"/>
    <x v="12"/>
    <s v="- No Location -"/>
    <s v="Jennifer Jones"/>
  </r>
  <r>
    <s v="5000 - Salaries &amp; Wages"/>
    <s v="Journal"/>
    <x v="48"/>
    <s v="JE1108"/>
    <m/>
    <x v="5807"/>
    <n v="1377.5"/>
    <m/>
    <s v="HS - Head Start"/>
    <x v="12"/>
    <s v="- No Location -"/>
    <s v="Jenna Orfe"/>
  </r>
  <r>
    <s v="5000 - Salaries &amp; Wages"/>
    <s v="Journal"/>
    <x v="48"/>
    <s v="JE1106"/>
    <m/>
    <x v="5808"/>
    <n v="636"/>
    <m/>
    <s v="HS - Head Start"/>
    <x v="12"/>
    <s v="- No Location -"/>
    <s v="Ethel Jackson"/>
  </r>
  <r>
    <s v="5000 - Salaries &amp; Wages"/>
    <s v="Journal"/>
    <x v="48"/>
    <s v="JE1106"/>
    <m/>
    <x v="5809"/>
    <n v="950"/>
    <m/>
    <s v="HS - Head Start"/>
    <x v="12"/>
    <s v="- No Location -"/>
    <s v="Ashley Cummings"/>
  </r>
  <r>
    <s v="5000 - Salaries &amp; Wages"/>
    <s v="Journal"/>
    <x v="48"/>
    <s v="JE1098"/>
    <m/>
    <x v="5810"/>
    <n v="178.16"/>
    <m/>
    <s v="HS - Head Start"/>
    <x v="12"/>
    <s v="- No Location -"/>
    <s v="Natalie Mitchem"/>
  </r>
  <r>
    <s v="5000 - Salaries &amp; Wages"/>
    <s v="Journal"/>
    <x v="48"/>
    <s v="JE1107"/>
    <m/>
    <x v="5811"/>
    <m/>
    <n v="744"/>
    <s v="HS - Head Start"/>
    <x v="12"/>
    <s v="- No Location -"/>
    <s v="Marie Toussaint -Fontus"/>
  </r>
  <r>
    <s v="5000 - Salaries &amp; Wages"/>
    <s v="Journal"/>
    <x v="48"/>
    <s v="JE1107"/>
    <m/>
    <x v="5812"/>
    <m/>
    <n v="919.93"/>
    <s v="HS - Head Start"/>
    <x v="12"/>
    <s v="- No Location -"/>
    <s v="Danielle Jakubowski"/>
  </r>
  <r>
    <s v="5000 - Salaries &amp; Wages"/>
    <s v="Journal"/>
    <x v="48"/>
    <s v="JE1098"/>
    <m/>
    <x v="4386"/>
    <n v="6.48"/>
    <m/>
    <s v="CCR&amp;R - Child Care Resource &amp; Referral"/>
    <x v="18"/>
    <s v="Admin Office"/>
    <s v="Janessa Rivera"/>
  </r>
  <r>
    <s v="5000 - Salaries &amp; Wages"/>
    <s v="Journal"/>
    <x v="48"/>
    <s v="JE1099"/>
    <m/>
    <x v="4603"/>
    <n v="24.54"/>
    <m/>
    <s v="CCR&amp;R - Child Care Resource &amp; Referral"/>
    <x v="18"/>
    <s v="Admin Office"/>
    <s v="Francine Taylor"/>
  </r>
  <r>
    <s v="5000 - Salaries &amp; Wages"/>
    <s v="Journal"/>
    <x v="48"/>
    <s v="JE1098"/>
    <m/>
    <x v="4433"/>
    <n v="0.98"/>
    <m/>
    <s v="HPRP2 - Homeless Prevention Rapid Rehousing"/>
    <x v="8"/>
    <s v="Admin Office"/>
    <s v="Amie Sharer"/>
  </r>
  <r>
    <s v="5000 - Salaries &amp; Wages"/>
    <s v="Journal"/>
    <x v="48"/>
    <s v="JE1105"/>
    <m/>
    <x v="4962"/>
    <m/>
    <n v="718.37"/>
    <s v="CCFP - Child Care Food Program"/>
    <x v="24"/>
    <s v="Admin Office"/>
    <s v="Darshpreet Thind"/>
  </r>
  <r>
    <s v="5000 - Salaries &amp; Wages"/>
    <s v="Journal"/>
    <x v="48"/>
    <s v="JE1105"/>
    <m/>
    <x v="5813"/>
    <m/>
    <n v="887.23"/>
    <s v="CCFP - Child Care Food Program"/>
    <x v="24"/>
    <s v="- No Location -"/>
    <s v="Patricia Joyce"/>
  </r>
  <r>
    <s v="5000 - Salaries &amp; Wages"/>
    <s v="Journal"/>
    <x v="48"/>
    <s v="JE1103"/>
    <m/>
    <x v="4943"/>
    <m/>
    <n v="449.52"/>
    <s v="LiHeap - Low Income Home Energy Assistance Program"/>
    <x v="2"/>
    <s v="- No Location -"/>
    <s v="Constance Pritchett"/>
  </r>
  <r>
    <s v="5000 - Salaries &amp; Wages"/>
    <s v="Journal"/>
    <x v="48"/>
    <s v="JE1108"/>
    <m/>
    <x v="4424"/>
    <n v="658.73"/>
    <m/>
    <s v="LiHeap - Low Income Home Energy Assistance Program"/>
    <x v="2"/>
    <s v="- No Location -"/>
    <s v="Donna Hajzer"/>
  </r>
  <r>
    <s v="5000 - Salaries &amp; Wages"/>
    <s v="Journal"/>
    <x v="48"/>
    <s v="JE1101"/>
    <m/>
    <x v="4376"/>
    <n v="23.93"/>
    <m/>
    <s v="LiHeap - Low Income Home Energy Assistance Program"/>
    <x v="2"/>
    <s v="- No Location -"/>
    <s v="Rovenna Overton"/>
  </r>
  <r>
    <s v="5000 - Salaries &amp; Wages"/>
    <s v="Journal"/>
    <x v="48"/>
    <s v="JE1104"/>
    <m/>
    <x v="4566"/>
    <n v="259.62"/>
    <m/>
    <s v="USF - Universal Service Fund"/>
    <x v="9"/>
    <s v="Admin Office"/>
    <s v="Janessa Rivera"/>
  </r>
  <r>
    <s v="5000 - Salaries &amp; Wages"/>
    <s v="Journal"/>
    <x v="48"/>
    <s v="JE1099"/>
    <m/>
    <x v="5403"/>
    <n v="73.33"/>
    <m/>
    <s v="USF - Universal Service Fund"/>
    <x v="9"/>
    <s v="- No Location -"/>
    <s v="Donna Hajzer"/>
  </r>
  <r>
    <s v="5000 - Salaries &amp; Wages"/>
    <s v="Journal"/>
    <x v="48"/>
    <s v="JE1106"/>
    <m/>
    <x v="5814"/>
    <n v="1998.26"/>
    <m/>
    <s v="HF - Healthy Families"/>
    <x v="4"/>
    <s v="- No Location -"/>
    <s v="Mary Kennedy"/>
  </r>
  <r>
    <s v="5000 - Salaries &amp; Wages"/>
    <s v="Journal"/>
    <x v="48"/>
    <s v="JE1097"/>
    <m/>
    <x v="4744"/>
    <n v="3.02"/>
    <m/>
    <s v="CCYC - Community Council of Young Children"/>
    <x v="22"/>
    <s v="Admin Office"/>
    <s v="Gary Mease"/>
  </r>
  <r>
    <s v="5000 - Salaries &amp; Wages"/>
    <s v="Journal"/>
    <x v="48"/>
    <s v="JE1104"/>
    <m/>
    <x v="5019"/>
    <n v="57.23"/>
    <m/>
    <s v="HF - Healthy Families"/>
    <x v="5"/>
    <s v="Admin Office"/>
    <s v="Amie Sharer"/>
  </r>
  <r>
    <s v="5000 - Salaries &amp; Wages"/>
    <s v="Journal"/>
    <x v="48"/>
    <s v="JE1109"/>
    <m/>
    <x v="5815"/>
    <m/>
    <n v="1280"/>
    <s v="HF - Healthy Families"/>
    <x v="5"/>
    <s v="- No Location -"/>
    <s v="Karla DeJesus-Centeno"/>
  </r>
  <r>
    <s v="5000 - Salaries &amp; Wages"/>
    <s v="Journal"/>
    <x v="48"/>
    <s v="JE1107"/>
    <m/>
    <x v="5816"/>
    <m/>
    <n v="1232.06"/>
    <s v="HF - Healthy Families"/>
    <x v="5"/>
    <s v="- No Location -"/>
    <s v="Susan Margolis"/>
  </r>
  <r>
    <s v="5000 - Salaries &amp; Wages"/>
    <s v="Journal"/>
    <x v="48"/>
    <s v="JE1110"/>
    <m/>
    <x v="4967"/>
    <n v="368.31"/>
    <m/>
    <s v="CSBG - Community Service Block Grant"/>
    <x v="0"/>
    <s v="- No Location -"/>
    <s v="Sheila Hughes"/>
  </r>
  <r>
    <s v="5000 - Salaries &amp; Wages"/>
    <s v="Journal"/>
    <x v="48"/>
    <s v="JE1110"/>
    <m/>
    <x v="4436"/>
    <n v="2091.83"/>
    <m/>
    <s v="CSBG - Community Service Block Grant"/>
    <x v="0"/>
    <s v="Admin Office"/>
    <s v="Ruben Johnson"/>
  </r>
  <r>
    <s v="5000 - Salaries &amp; Wages"/>
    <s v="Journal"/>
    <x v="48"/>
    <s v="JE1106"/>
    <m/>
    <x v="5720"/>
    <n v="980.77"/>
    <m/>
    <s v="CSBG - Community Service Block Grant"/>
    <x v="0"/>
    <s v="- No Location -"/>
    <s v="Antoine Nelson"/>
  </r>
  <r>
    <s v="5000 - Salaries &amp; Wages"/>
    <s v="Journal"/>
    <x v="48"/>
    <s v="JE1097"/>
    <m/>
    <x v="4884"/>
    <n v="18.93"/>
    <m/>
    <s v="CSBG - Community Service Block Grant"/>
    <x v="0"/>
    <s v="Admin Office"/>
    <s v="Janessa Rivera"/>
  </r>
  <r>
    <s v="5000 - Salaries &amp; Wages"/>
    <s v="Journal"/>
    <x v="48"/>
    <s v="JE1109"/>
    <m/>
    <x v="4715"/>
    <m/>
    <n v="276.66000000000003"/>
    <s v="CSBG - Community Service Block Grant"/>
    <x v="17"/>
    <s v="Admin Office"/>
    <s v="Ruben Johnson"/>
  </r>
  <r>
    <s v="5000 - Salaries &amp; Wages"/>
    <s v="Journal"/>
    <x v="48"/>
    <s v="JE1103"/>
    <m/>
    <x v="4480"/>
    <m/>
    <n v="109.66"/>
    <s v="EHS - Early Head Start"/>
    <x v="6"/>
    <s v="Admin Office"/>
    <s v="Francine Taylor"/>
  </r>
  <r>
    <s v="5000 - Salaries &amp; Wages"/>
    <s v="Journal"/>
    <x v="48"/>
    <s v="JE1110"/>
    <m/>
    <x v="5817"/>
    <n v="1330.38"/>
    <m/>
    <s v="EHS - Early Head Start"/>
    <x v="6"/>
    <s v="- No Location -"/>
    <s v="Ayanna Martin"/>
  </r>
  <r>
    <s v="5000 - Salaries &amp; Wages"/>
    <s v="Journal"/>
    <x v="48"/>
    <s v="JE1109"/>
    <m/>
    <x v="5818"/>
    <m/>
    <n v="951.65"/>
    <s v="EHS - Early Head Start"/>
    <x v="6"/>
    <s v="- No Location -"/>
    <s v="Donna Wilbur"/>
  </r>
  <r>
    <s v="5000 - Salaries &amp; Wages"/>
    <s v="Journal"/>
    <x v="48"/>
    <s v="JE1108"/>
    <m/>
    <x v="4740"/>
    <n v="625"/>
    <m/>
    <s v="EHS - Early Head Start"/>
    <x v="6"/>
    <s v="Admin Office"/>
    <s v="Elayne Schermerhorn"/>
  </r>
  <r>
    <s v="5000 - Salaries &amp; Wages"/>
    <s v="Journal"/>
    <x v="48"/>
    <s v="JE1106"/>
    <m/>
    <x v="5819"/>
    <n v="2499.6999999999998"/>
    <m/>
    <s v="EHS - Early Head Start"/>
    <x v="6"/>
    <s v="- No Location -"/>
    <s v="Michelle Weaver"/>
  </r>
  <r>
    <s v="5000 - Salaries &amp; Wages"/>
    <s v="Journal"/>
    <x v="48"/>
    <s v="JE1097"/>
    <m/>
    <x v="5820"/>
    <n v="2.77"/>
    <m/>
    <s v="EHS - Early Head Start"/>
    <x v="6"/>
    <s v="- No Location -"/>
    <s v="Heather Toppin"/>
  </r>
  <r>
    <s v="5000 - Salaries &amp; Wages"/>
    <s v="Journal"/>
    <x v="48"/>
    <s v="JE1100"/>
    <m/>
    <x v="5053"/>
    <n v="4.57"/>
    <m/>
    <s v="EHS - Early Head Start"/>
    <x v="6"/>
    <s v="Admin Office"/>
    <s v="Francine Taylor"/>
  </r>
  <r>
    <s v="5000 - Salaries &amp; Wages"/>
    <s v="Journal"/>
    <x v="48"/>
    <s v="JE1101"/>
    <m/>
    <x v="4373"/>
    <n v="11.12"/>
    <m/>
    <s v="EHS - Early Head Start"/>
    <x v="6"/>
    <s v="Admin Office"/>
    <s v="Elayne Schermerhorn"/>
  </r>
  <r>
    <s v="5000 - Salaries &amp; Wages"/>
    <s v="Journal"/>
    <x v="48"/>
    <s v="JE1104"/>
    <m/>
    <x v="4357"/>
    <n v="448.5"/>
    <m/>
    <s v="Edgewater Park"/>
    <x v="29"/>
    <s v="- No Location -"/>
    <s v="Jennifer Carley-Price"/>
  </r>
  <r>
    <s v="5000 - Salaries &amp; Wages"/>
    <s v="Journal"/>
    <x v="48"/>
    <s v="JE1104"/>
    <m/>
    <x v="5677"/>
    <n v="386.4"/>
    <m/>
    <s v="Edgewater Park"/>
    <x v="29"/>
    <s v="- No Location -"/>
    <s v="Hafize Firat"/>
  </r>
  <r>
    <s v="5000 - Salaries &amp; Wages"/>
    <s v="Journal"/>
    <x v="48"/>
    <s v="JE1103"/>
    <m/>
    <x v="4507"/>
    <m/>
    <n v="62.79"/>
    <s v="Edgewater Park"/>
    <x v="29"/>
    <s v="Admin Office"/>
    <s v="Gary Mease"/>
  </r>
  <r>
    <s v="5000 - Salaries &amp; Wages"/>
    <s v="Journal"/>
    <x v="48"/>
    <s v="JE1110"/>
    <m/>
    <x v="5739"/>
    <n v="776.42"/>
    <m/>
    <s v="Edgewater Park"/>
    <x v="29"/>
    <s v="- No Location -"/>
    <s v="Megan Rodrigues"/>
  </r>
  <r>
    <s v="5000 - Salaries &amp; Wages"/>
    <s v="Journal"/>
    <x v="48"/>
    <s v="JE1100"/>
    <m/>
    <x v="5322"/>
    <m/>
    <n v="10121.39"/>
    <m/>
    <x v="10"/>
    <s v="- No Location -"/>
    <m/>
  </r>
  <r>
    <s v="5000 - Salaries &amp; Wages"/>
    <s v="Journal"/>
    <x v="48"/>
    <s v="JE1107"/>
    <m/>
    <x v="5821"/>
    <m/>
    <n v="1426.16"/>
    <s v="CCR&amp;R - Child Care Resource &amp; Referral"/>
    <x v="27"/>
    <s v="- No Location -"/>
    <s v="Stacy D Cooper-Gindraw"/>
  </r>
  <r>
    <s v="5000 - Salaries &amp; Wages"/>
    <s v="Journal"/>
    <x v="48"/>
    <s v="JE1104"/>
    <m/>
    <x v="5822"/>
    <n v="980.22"/>
    <m/>
    <s v="CCR&amp;R - Child Care Resource &amp; Referral"/>
    <x v="28"/>
    <s v="- No Location -"/>
    <s v="Victoria Reger"/>
  </r>
  <r>
    <s v="5000 - Salaries &amp; Wages"/>
    <s v="Journal"/>
    <x v="48"/>
    <s v="JE1110"/>
    <m/>
    <x v="5823"/>
    <n v="1187.46"/>
    <m/>
    <s v="CCR&amp;R - Child Care Resource &amp; Referral"/>
    <x v="28"/>
    <s v="- No Location -"/>
    <s v="Rayna Gadsden"/>
  </r>
  <r>
    <s v="5000 - Salaries &amp; Wages"/>
    <s v="Journal"/>
    <x v="48"/>
    <s v="JE1103"/>
    <m/>
    <x v="5824"/>
    <m/>
    <n v="600"/>
    <s v="HS - Head Start"/>
    <x v="12"/>
    <s v="- No Location -"/>
    <s v="Syrena Moss"/>
  </r>
  <r>
    <s v="5000 - Salaries &amp; Wages"/>
    <s v="Journal"/>
    <x v="48"/>
    <s v="JE1110"/>
    <m/>
    <x v="5825"/>
    <n v="855"/>
    <m/>
    <s v="HS - Head Start"/>
    <x v="12"/>
    <s v="- No Location -"/>
    <s v="Miriam Claudio"/>
  </r>
  <r>
    <s v="5000 - Salaries &amp; Wages"/>
    <s v="Journal"/>
    <x v="48"/>
    <s v="JE1109"/>
    <m/>
    <x v="5826"/>
    <m/>
    <n v="764.92"/>
    <s v="HS - Head Start"/>
    <x v="12"/>
    <s v="- No Location -"/>
    <s v="Tawona Hill"/>
  </r>
  <r>
    <s v="5000 - Salaries &amp; Wages"/>
    <s v="Journal"/>
    <x v="48"/>
    <s v="JE1109"/>
    <m/>
    <x v="5827"/>
    <m/>
    <n v="1632.75"/>
    <s v="HS - Head Start"/>
    <x v="12"/>
    <s v="- No Location -"/>
    <s v="Stephanie Greene"/>
  </r>
  <r>
    <s v="5000 - Salaries &amp; Wages"/>
    <s v="Journal"/>
    <x v="48"/>
    <s v="JE1108"/>
    <m/>
    <x v="4675"/>
    <n v="1015.38"/>
    <m/>
    <s v="HS - Head Start"/>
    <x v="12"/>
    <s v="Admin Office"/>
    <s v="Francine Taylor"/>
  </r>
  <r>
    <s v="5000 - Salaries &amp; Wages"/>
    <s v="Journal"/>
    <x v="48"/>
    <s v="JE1106"/>
    <m/>
    <x v="5828"/>
    <n v="1629.6"/>
    <m/>
    <s v="HS - Head Start"/>
    <x v="12"/>
    <s v="- No Location -"/>
    <s v="Stephanie Greene"/>
  </r>
  <r>
    <s v="5000 - Salaries &amp; Wages"/>
    <s v="Journal"/>
    <x v="48"/>
    <s v="JE1106"/>
    <m/>
    <x v="5829"/>
    <n v="1582.31"/>
    <m/>
    <s v="HS - Head Start"/>
    <x v="12"/>
    <s v="Admin Office"/>
    <s v="Sharon Forman"/>
  </r>
  <r>
    <s v="5000 - Salaries &amp; Wages"/>
    <s v="Journal"/>
    <x v="48"/>
    <s v="JE1107"/>
    <m/>
    <x v="5830"/>
    <m/>
    <n v="882"/>
    <s v="HS - Head Start"/>
    <x v="12"/>
    <s v="- No Location -"/>
    <s v="Rosita Pruden"/>
  </r>
  <r>
    <s v="5000 - Salaries &amp; Wages"/>
    <s v="Journal"/>
    <x v="48"/>
    <s v="JE1101"/>
    <m/>
    <x v="4716"/>
    <n v="72.61"/>
    <m/>
    <s v="HS - Head Start"/>
    <x v="12"/>
    <s v="Admin Office"/>
    <s v="Manvir Gill"/>
  </r>
  <r>
    <s v="5000 - Salaries &amp; Wages"/>
    <s v="Journal"/>
    <x v="48"/>
    <s v="JE1110"/>
    <m/>
    <x v="5400"/>
    <n v="324.08999999999997"/>
    <m/>
    <s v="CCR&amp;R - Child Care Resource &amp; Referral"/>
    <x v="18"/>
    <s v="Admin Office"/>
    <s v="Darshpreet Thind"/>
  </r>
  <r>
    <s v="5000 - Salaries &amp; Wages"/>
    <s v="Journal"/>
    <x v="48"/>
    <s v="JE1106"/>
    <m/>
    <x v="5829"/>
    <n v="230.76"/>
    <m/>
    <s v="CCR&amp;R - Child Care Resource &amp; Referral"/>
    <x v="18"/>
    <s v="Admin Office"/>
    <s v="Sharon Forman"/>
  </r>
  <r>
    <s v="5000 - Salaries &amp; Wages"/>
    <s v="Journal"/>
    <x v="48"/>
    <s v="JE1101"/>
    <m/>
    <x v="5099"/>
    <n v="32.020000000000003"/>
    <m/>
    <s v="CCR&amp;R - Child Care Resource &amp; Referral"/>
    <x v="18"/>
    <s v="Admin Office"/>
    <s v="Amie Sharer"/>
  </r>
  <r>
    <s v="5000 - Salaries &amp; Wages"/>
    <s v="Journal"/>
    <x v="48"/>
    <s v="JE1104"/>
    <m/>
    <x v="5831"/>
    <n v="913.25"/>
    <m/>
    <s v="CCFP - Child Care Food Program"/>
    <x v="24"/>
    <s v="- No Location -"/>
    <s v="William Carson"/>
  </r>
  <r>
    <s v="5000 - Salaries &amp; Wages"/>
    <s v="Journal"/>
    <x v="48"/>
    <s v="JE1103"/>
    <m/>
    <x v="5832"/>
    <m/>
    <n v="708"/>
    <s v="CCFP - Child Care Food Program"/>
    <x v="24"/>
    <s v="- No Location -"/>
    <s v="Ranada Dumas"/>
  </r>
  <r>
    <s v="5000 - Salaries &amp; Wages"/>
    <s v="Journal"/>
    <x v="48"/>
    <s v="JE1098"/>
    <m/>
    <x v="4784"/>
    <n v="9.7799999999999994"/>
    <m/>
    <s v="CCFP - Child Care Food Program"/>
    <x v="24"/>
    <s v="Admin Office"/>
    <s v="Greta Peterson"/>
  </r>
  <r>
    <s v="5000 - Salaries &amp; Wages"/>
    <s v="Journal"/>
    <x v="48"/>
    <s v="JE1097"/>
    <m/>
    <x v="5833"/>
    <n v="100.16"/>
    <m/>
    <s v="CCFP - Child Care Food Program"/>
    <x v="24"/>
    <s v="- No Location -"/>
    <s v="William Carson"/>
  </r>
  <r>
    <s v="5000 - Salaries &amp; Wages"/>
    <s v="Journal"/>
    <x v="48"/>
    <s v="JE1097"/>
    <m/>
    <x v="4869"/>
    <n v="6.04"/>
    <m/>
    <s v="Mt Holly Schools"/>
    <x v="15"/>
    <s v="- No Location -"/>
    <s v="Bonnie Sheipe-Warthen"/>
  </r>
  <r>
    <s v="5000 - Salaries &amp; Wages"/>
    <s v="Journal"/>
    <x v="48"/>
    <s v="JE1107"/>
    <m/>
    <x v="4394"/>
    <m/>
    <n v="463.88"/>
    <s v="USF - Universal Service Fund"/>
    <x v="9"/>
    <s v="- No Location -"/>
    <s v="Rovenna Overton"/>
  </r>
  <r>
    <s v="5000 - Salaries &amp; Wages"/>
    <s v="Journal"/>
    <x v="48"/>
    <s v="JE1108"/>
    <m/>
    <x v="5834"/>
    <m/>
    <n v="100"/>
    <s v="HF - Healthy Families"/>
    <x v="4"/>
    <s v="- No Location -"/>
    <s v="Claire Garner"/>
  </r>
  <r>
    <s v="5000 - Salaries &amp; Wages"/>
    <s v="Journal"/>
    <x v="48"/>
    <s v="JE1109"/>
    <m/>
    <x v="4512"/>
    <m/>
    <n v="29.28"/>
    <s v="CCYC - Community Council of Young Children"/>
    <x v="22"/>
    <s v="Admin Office"/>
    <s v="Gary Mease"/>
  </r>
  <r>
    <s v="5000 - Salaries &amp; Wages"/>
    <s v="Journal"/>
    <x v="48"/>
    <s v="JE1107"/>
    <m/>
    <x v="4792"/>
    <m/>
    <n v="70.680000000000007"/>
    <s v="CCYC - Community Council of Young Children"/>
    <x v="22"/>
    <s v="Admin Office"/>
    <s v="Kyle Edwards"/>
  </r>
  <r>
    <s v="5000 - Salaries &amp; Wages"/>
    <s v="Journal"/>
    <x v="48"/>
    <s v="JE1101"/>
    <m/>
    <x v="4466"/>
    <n v="3.02"/>
    <m/>
    <s v="CCYC - Community Council of Young Children"/>
    <x v="22"/>
    <s v="Admin Office"/>
    <s v="Gary Mease"/>
  </r>
  <r>
    <s v="5000 - Salaries &amp; Wages"/>
    <s v="Journal"/>
    <x v="48"/>
    <s v="JE1106"/>
    <m/>
    <x v="4945"/>
    <n v="132.58000000000001"/>
    <m/>
    <s v="HF - Healthy Families"/>
    <x v="21"/>
    <s v="- No Location -"/>
    <s v="Claire Garner"/>
  </r>
  <r>
    <s v="5000 - Salaries &amp; Wages"/>
    <s v="Journal"/>
    <x v="48"/>
    <s v="JE1105"/>
    <m/>
    <x v="5835"/>
    <m/>
    <n v="1280"/>
    <s v="HF - Healthy Families"/>
    <x v="5"/>
    <s v="- No Location -"/>
    <s v="Karla DeJesus-Centeno"/>
  </r>
  <r>
    <s v="5000 - Salaries &amp; Wages"/>
    <s v="Journal"/>
    <x v="48"/>
    <s v="JE1110"/>
    <m/>
    <x v="5059"/>
    <n v="565.77"/>
    <m/>
    <s v="HF - Healthy Families"/>
    <x v="5"/>
    <s v="- No Location -"/>
    <s v="Stephanie Dixon"/>
  </r>
  <r>
    <s v="5000 - Salaries &amp; Wages"/>
    <s v="Journal"/>
    <x v="48"/>
    <s v="JE1109"/>
    <m/>
    <x v="5638"/>
    <m/>
    <n v="571.46"/>
    <s v="HF - Healthy Families"/>
    <x v="5"/>
    <s v="Admin Office"/>
    <s v="Michelle Hewitt"/>
  </r>
  <r>
    <s v="5000 - Salaries &amp; Wages"/>
    <s v="Journal"/>
    <x v="48"/>
    <s v="JE1110"/>
    <m/>
    <x v="5058"/>
    <n v="500"/>
    <m/>
    <s v="CSBG - Community Service Block Grant"/>
    <x v="0"/>
    <s v="Admin Office"/>
    <s v="Kyle Edwards"/>
  </r>
  <r>
    <s v="5000 - Salaries &amp; Wages"/>
    <s v="Journal"/>
    <x v="48"/>
    <s v="JE1103"/>
    <m/>
    <x v="4711"/>
    <m/>
    <n v="613.88"/>
    <s v="EHS - Early Head Start"/>
    <x v="6"/>
    <s v="Admin Office"/>
    <s v="Elayne Schermerhorn"/>
  </r>
  <r>
    <s v="5000 - Salaries &amp; Wages"/>
    <s v="Journal"/>
    <x v="48"/>
    <s v="JE1110"/>
    <m/>
    <x v="5836"/>
    <n v="2499.6999999999998"/>
    <m/>
    <s v="EHS - Early Head Start"/>
    <x v="6"/>
    <s v="- No Location -"/>
    <s v="Michelle Weaver"/>
  </r>
  <r>
    <s v="5000 - Salaries &amp; Wages"/>
    <s v="Journal"/>
    <x v="48"/>
    <s v="JE1109"/>
    <m/>
    <x v="4674"/>
    <m/>
    <n v="613.88"/>
    <s v="EHS - Early Head Start"/>
    <x v="6"/>
    <s v="Admin Office"/>
    <s v="Elayne Schermerhorn"/>
  </r>
  <r>
    <s v="5000 - Salaries &amp; Wages"/>
    <s v="Journal"/>
    <x v="48"/>
    <s v="JE1106"/>
    <m/>
    <x v="5370"/>
    <n v="297.70999999999998"/>
    <m/>
    <s v="EHS - Early Head Start"/>
    <x v="6"/>
    <s v="- No Location -"/>
    <s v="Robert Mayfield"/>
  </r>
  <r>
    <s v="5000 - Salaries &amp; Wages"/>
    <s v="Journal"/>
    <x v="48"/>
    <s v="JE1098"/>
    <m/>
    <x v="4377"/>
    <n v="6.48"/>
    <m/>
    <s v="Edgewater Park"/>
    <x v="29"/>
    <s v="Admin Office"/>
    <s v="Gary Mease"/>
  </r>
  <r>
    <s v="5000 - Salaries &amp; Wages"/>
    <s v="Journal"/>
    <x v="48"/>
    <s v="JE1107"/>
    <m/>
    <x v="4833"/>
    <m/>
    <n v="1157.77"/>
    <s v="Edgewater Park"/>
    <x v="29"/>
    <s v="- No Location -"/>
    <s v="Michelle DeAngelis"/>
  </r>
  <r>
    <s v="5000 - Salaries &amp; Wages"/>
    <s v="Journal"/>
    <x v="48"/>
    <s v="JE1101"/>
    <m/>
    <x v="5245"/>
    <n v="47.16"/>
    <m/>
    <s v="Edgewater Park"/>
    <x v="29"/>
    <s v="- No Location -"/>
    <s v="ISATA BAH"/>
  </r>
  <r>
    <s v="5000 - Salaries &amp; Wages"/>
    <s v="Journal"/>
    <x v="48"/>
    <s v="JE1103"/>
    <m/>
    <x v="5837"/>
    <m/>
    <n v="8697.32"/>
    <m/>
    <x v="10"/>
    <s v="- No Location -"/>
    <m/>
  </r>
  <r>
    <s v="5000 - Salaries &amp; Wages"/>
    <s v="Journal"/>
    <x v="48"/>
    <s v="JE1103"/>
    <m/>
    <x v="5838"/>
    <m/>
    <n v="711.03"/>
    <s v="CCR&amp;R - Child Care Resource &amp; Referral"/>
    <x v="28"/>
    <s v="- No Location -"/>
    <s v="Kathryn Magauran"/>
  </r>
  <r>
    <s v="5000 - Salaries &amp; Wages"/>
    <s v="Journal"/>
    <x v="48"/>
    <s v="JE1103"/>
    <m/>
    <x v="5839"/>
    <m/>
    <n v="1014.84"/>
    <s v="CCR&amp;R - Child Care Resource &amp; Referral"/>
    <x v="28"/>
    <s v="- No Location -"/>
    <s v="Anjail Abdul-Badee-Johnson"/>
  </r>
  <r>
    <s v="5000 - Salaries &amp; Wages"/>
    <s v="Journal"/>
    <x v="48"/>
    <s v="JE1104"/>
    <m/>
    <x v="5840"/>
    <n v="1046.68"/>
    <m/>
    <s v="CCR&amp;R - Child Care Resource &amp; Referral"/>
    <x v="30"/>
    <s v="- No Location -"/>
    <s v="Vivyan Saloka"/>
  </r>
  <r>
    <s v="5000 - Salaries &amp; Wages"/>
    <s v="Journal"/>
    <x v="48"/>
    <s v="JE1104"/>
    <m/>
    <x v="5841"/>
    <n v="930"/>
    <m/>
    <s v="HS - Head Start"/>
    <x v="12"/>
    <s v="- No Location -"/>
    <s v="Nasirah Aminuddin"/>
  </r>
  <r>
    <s v="5000 - Salaries &amp; Wages"/>
    <s v="Journal"/>
    <x v="48"/>
    <s v="JE1105"/>
    <m/>
    <x v="4836"/>
    <m/>
    <n v="1102.8399999999999"/>
    <s v="HS - Head Start"/>
    <x v="12"/>
    <s v="Admin Office"/>
    <s v="Sharon Forman"/>
  </r>
  <r>
    <s v="5000 - Salaries &amp; Wages"/>
    <s v="Journal"/>
    <x v="48"/>
    <s v="JE1103"/>
    <m/>
    <x v="5842"/>
    <m/>
    <n v="1344.25"/>
    <s v="HS - Head Start"/>
    <x v="12"/>
    <s v="- No Location -"/>
    <s v="Tugce Ozel"/>
  </r>
  <r>
    <s v="5000 - Salaries &amp; Wages"/>
    <s v="Journal"/>
    <x v="48"/>
    <s v="JE1109"/>
    <m/>
    <x v="5843"/>
    <m/>
    <n v="1330"/>
    <s v="HS - Head Start"/>
    <x v="12"/>
    <s v="- No Location -"/>
    <s v="Tawanna Best"/>
  </r>
  <r>
    <s v="5000 - Salaries &amp; Wages"/>
    <s v="Journal"/>
    <x v="48"/>
    <s v="JE1108"/>
    <m/>
    <x v="5844"/>
    <n v="1102.44"/>
    <m/>
    <s v="HS - Head Start"/>
    <x v="12"/>
    <s v="- No Location -"/>
    <s v="Patricia Goldwire"/>
  </r>
  <r>
    <s v="5000 - Salaries &amp; Wages"/>
    <s v="Journal"/>
    <x v="48"/>
    <s v="JE1108"/>
    <m/>
    <x v="5845"/>
    <n v="1353.75"/>
    <m/>
    <s v="HS - Head Start"/>
    <x v="12"/>
    <s v="- No Location -"/>
    <s v="Moraima Gonzalez"/>
  </r>
  <r>
    <s v="5000 - Salaries &amp; Wages"/>
    <s v="Journal"/>
    <x v="48"/>
    <s v="JE1108"/>
    <m/>
    <x v="5846"/>
    <n v="774"/>
    <m/>
    <s v="HS - Head Start"/>
    <x v="12"/>
    <s v="- No Location -"/>
    <s v="Daliana Rodriguez"/>
  </r>
  <r>
    <s v="5000 - Salaries &amp; Wages"/>
    <s v="Journal"/>
    <x v="48"/>
    <s v="JE1106"/>
    <m/>
    <x v="5847"/>
    <n v="2713.25"/>
    <m/>
    <s v="HS - Head Start"/>
    <x v="12"/>
    <s v="- No Location -"/>
    <s v="Megan Rodrigues"/>
  </r>
  <r>
    <s v="5000 - Salaries &amp; Wages"/>
    <s v="Journal"/>
    <x v="48"/>
    <s v="JE1107"/>
    <m/>
    <x v="5848"/>
    <m/>
    <n v="950"/>
    <s v="HS - Head Start"/>
    <x v="12"/>
    <s v="- No Location -"/>
    <s v="Ashley Cummings"/>
  </r>
  <r>
    <s v="5000 - Salaries &amp; Wages"/>
    <s v="Journal"/>
    <x v="48"/>
    <s v="JE1107"/>
    <m/>
    <x v="5849"/>
    <m/>
    <n v="600"/>
    <s v="HS - Head Start"/>
    <x v="12"/>
    <s v="- No Location -"/>
    <s v="Syrena Moss"/>
  </r>
  <r>
    <s v="5000 - Salaries &amp; Wages"/>
    <s v="Journal"/>
    <x v="48"/>
    <s v="JE1101"/>
    <m/>
    <x v="5023"/>
    <n v="305.37"/>
    <m/>
    <s v="HS - Head Start"/>
    <x v="12"/>
    <s v="- No Location -"/>
    <s v="Jill Rickards"/>
  </r>
  <r>
    <s v="5000 - Salaries &amp; Wages"/>
    <s v="Journal"/>
    <x v="48"/>
    <s v="JE1104"/>
    <m/>
    <x v="5039"/>
    <n v="923.08"/>
    <m/>
    <s v="CCR&amp;R - Child Care Resource &amp; Referral"/>
    <x v="18"/>
    <s v="Admin Office"/>
    <s v="Elayne Schermerhorn"/>
  </r>
  <r>
    <s v="5000 - Salaries &amp; Wages"/>
    <s v="Journal"/>
    <x v="48"/>
    <s v="JE1105"/>
    <m/>
    <x v="5030"/>
    <m/>
    <n v="897.21"/>
    <s v="CCR&amp;R - Child Care Resource &amp; Referral"/>
    <x v="18"/>
    <s v="Admin Office"/>
    <s v="Elayne Schermerhorn"/>
  </r>
  <r>
    <s v="5000 - Salaries &amp; Wages"/>
    <s v="Journal"/>
    <x v="48"/>
    <s v="JE1106"/>
    <m/>
    <x v="4559"/>
    <n v="448.68"/>
    <m/>
    <s v="HPRP2 - Homeless Prevention Rapid Rehousing"/>
    <x v="8"/>
    <s v="- No Location -"/>
    <s v="Denise Cacalori"/>
  </r>
  <r>
    <s v="5000 - Salaries &amp; Wages"/>
    <s v="Journal"/>
    <x v="48"/>
    <s v="JE1104"/>
    <m/>
    <x v="5850"/>
    <n v="840"/>
    <m/>
    <s v="CCFP - Child Care Food Program"/>
    <x v="24"/>
    <s v="- No Location -"/>
    <s v="Seham Azabawi"/>
  </r>
  <r>
    <s v="5000 - Salaries &amp; Wages"/>
    <s v="Journal"/>
    <x v="48"/>
    <s v="JE1099"/>
    <m/>
    <x v="4603"/>
    <n v="4.2300000000000004"/>
    <m/>
    <s v="CCFP - Child Care Food Program"/>
    <x v="24"/>
    <s v="Admin Office"/>
    <s v="Francine Taylor"/>
  </r>
  <r>
    <s v="5000 - Salaries &amp; Wages"/>
    <s v="Journal"/>
    <x v="48"/>
    <s v="JE1107"/>
    <m/>
    <x v="5851"/>
    <m/>
    <n v="840"/>
    <s v="CCFP - Child Care Food Program"/>
    <x v="24"/>
    <s v="- No Location -"/>
    <s v="Samarjit Sharma"/>
  </r>
  <r>
    <s v="5000 - Salaries &amp; Wages"/>
    <s v="Journal"/>
    <x v="48"/>
    <s v="JE1103"/>
    <m/>
    <x v="4480"/>
    <m/>
    <n v="71.08"/>
    <s v="LiHeap - Low Income Home Energy Assistance Program"/>
    <x v="2"/>
    <s v="Admin Office"/>
    <s v="Francine Taylor"/>
  </r>
  <r>
    <s v="5000 - Salaries &amp; Wages"/>
    <s v="Journal"/>
    <x v="48"/>
    <s v="JE1097"/>
    <m/>
    <x v="5606"/>
    <n v="90.92"/>
    <m/>
    <s v="LiHeap - Low Income Home Energy Assistance Program"/>
    <x v="2"/>
    <s v="- No Location -"/>
    <s v="Constance Pritchett"/>
  </r>
  <r>
    <s v="5000 - Salaries &amp; Wages"/>
    <s v="Journal"/>
    <x v="48"/>
    <s v="JE1097"/>
    <m/>
    <x v="4884"/>
    <n v="12.47"/>
    <m/>
    <s v="LiHeap - Low Income Home Energy Assistance Program"/>
    <x v="2"/>
    <s v="Admin Office"/>
    <s v="Janessa Rivera"/>
  </r>
  <r>
    <s v="5000 - Salaries &amp; Wages"/>
    <s v="Journal"/>
    <x v="48"/>
    <s v="JE1107"/>
    <m/>
    <x v="4394"/>
    <m/>
    <n v="789.84"/>
    <s v="LiHeap - Low Income Home Energy Assistance Program"/>
    <x v="2"/>
    <s v="- No Location -"/>
    <s v="Rovenna Overton"/>
  </r>
  <r>
    <s v="5000 - Salaries &amp; Wages"/>
    <s v="Journal"/>
    <x v="48"/>
    <s v="JE1100"/>
    <m/>
    <x v="4523"/>
    <n v="12.47"/>
    <m/>
    <s v="LiHeap - Low Income Home Energy Assistance Program"/>
    <x v="2"/>
    <s v="Admin Office"/>
    <s v="Janessa Rivera"/>
  </r>
  <r>
    <s v="5000 - Salaries &amp; Wages"/>
    <s v="Journal"/>
    <x v="48"/>
    <s v="JE1100"/>
    <m/>
    <x v="4712"/>
    <n v="179.96"/>
    <m/>
    <s v="LiHeap - Low Income Home Energy Assistance Program"/>
    <x v="2"/>
    <s v="- No Location -"/>
    <s v="Denise Cacalori"/>
  </r>
  <r>
    <s v="5000 - Salaries &amp; Wages"/>
    <s v="Journal"/>
    <x v="48"/>
    <s v="JE1099"/>
    <m/>
    <x v="4421"/>
    <n v="0.86"/>
    <m/>
    <s v="USF - Universal Service Fund"/>
    <x v="9"/>
    <s v="Admin Office"/>
    <s v="Elayne Schermerhorn"/>
  </r>
  <r>
    <s v="5000 - Salaries &amp; Wages"/>
    <s v="Journal"/>
    <x v="48"/>
    <s v="JE1105"/>
    <m/>
    <x v="4880"/>
    <m/>
    <n v="97.49"/>
    <s v="HF - Healthy Families"/>
    <x v="4"/>
    <s v="Admin Office"/>
    <s v="Janessa Rivera"/>
  </r>
  <r>
    <s v="5000 - Salaries &amp; Wages"/>
    <s v="Journal"/>
    <x v="48"/>
    <s v="JE1098"/>
    <m/>
    <x v="4386"/>
    <n v="2.9"/>
    <m/>
    <s v="HF - Healthy Families"/>
    <x v="4"/>
    <s v="Admin Office"/>
    <s v="Janessa Rivera"/>
  </r>
  <r>
    <s v="5000 - Salaries &amp; Wages"/>
    <s v="Journal"/>
    <x v="48"/>
    <s v="JE1108"/>
    <m/>
    <x v="4420"/>
    <n v="72.510000000000005"/>
    <m/>
    <s v="CCYC - Community Council of Young Children"/>
    <x v="22"/>
    <s v="Admin Office"/>
    <s v="Kyle Edwards"/>
  </r>
  <r>
    <s v="5000 - Salaries &amp; Wages"/>
    <s v="Journal"/>
    <x v="48"/>
    <s v="JE1104"/>
    <m/>
    <x v="4477"/>
    <n v="100.55"/>
    <m/>
    <s v="HF - Healthy Families"/>
    <x v="21"/>
    <s v="- No Location -"/>
    <s v="Claire Garner"/>
  </r>
  <r>
    <s v="5000 - Salaries &amp; Wages"/>
    <s v="Journal"/>
    <x v="48"/>
    <s v="JE1099"/>
    <m/>
    <x v="5244"/>
    <n v="35.85"/>
    <m/>
    <s v="HF - Healthy Families"/>
    <x v="5"/>
    <s v="- No Location -"/>
    <s v="Claire Garner"/>
  </r>
  <r>
    <s v="5000 - Salaries &amp; Wages"/>
    <s v="Journal"/>
    <x v="48"/>
    <s v="JE1100"/>
    <m/>
    <x v="4706"/>
    <n v="2.34"/>
    <m/>
    <s v="HF - Healthy Families"/>
    <x v="5"/>
    <s v="Admin Office"/>
    <s v="Amie Sharer"/>
  </r>
  <r>
    <s v="5000 - Salaries &amp; Wages"/>
    <s v="Journal"/>
    <x v="48"/>
    <s v="JE1108"/>
    <m/>
    <x v="5199"/>
    <n v="184.62"/>
    <m/>
    <s v="CSBG - Community Service Block Grant"/>
    <x v="0"/>
    <s v="Admin Office"/>
    <s v="Gary Mease"/>
  </r>
  <r>
    <s v="5000 - Salaries &amp; Wages"/>
    <s v="Journal"/>
    <x v="48"/>
    <s v="JE1106"/>
    <m/>
    <x v="5276"/>
    <n v="1363.38"/>
    <m/>
    <s v="CSBG - Community Service Block Grant"/>
    <x v="17"/>
    <s v="Admin Office"/>
    <s v="Manvir Gill"/>
  </r>
  <r>
    <s v="5000 - Salaries &amp; Wages"/>
    <s v="Journal"/>
    <x v="48"/>
    <s v="JE1097"/>
    <m/>
    <x v="5602"/>
    <n v="6.65"/>
    <m/>
    <s v="CSBG - Community Service Block Grant"/>
    <x v="17"/>
    <s v="- No Location -"/>
    <s v="Melonie Vazquez"/>
  </r>
  <r>
    <s v="5000 - Salaries &amp; Wages"/>
    <s v="Journal"/>
    <x v="48"/>
    <s v="JE1098"/>
    <m/>
    <x v="5852"/>
    <n v="83.92"/>
    <m/>
    <s v="EHS - Early Head Start"/>
    <x v="6"/>
    <s v="- No Location -"/>
    <s v="Amylir Torres"/>
  </r>
  <r>
    <s v="5000 - Salaries &amp; Wages"/>
    <s v="Journal"/>
    <x v="48"/>
    <s v="JE1099"/>
    <m/>
    <x v="5570"/>
    <n v="49.79"/>
    <m/>
    <s v="EHS - Early Head Start"/>
    <x v="6"/>
    <s v="- No Location -"/>
    <s v="Andrew Stellwag"/>
  </r>
  <r>
    <s v="5000 - Salaries &amp; Wages"/>
    <s v="Journal"/>
    <x v="48"/>
    <s v="JE1107"/>
    <m/>
    <x v="4707"/>
    <m/>
    <n v="613.88"/>
    <s v="EHS - Early Head Start"/>
    <x v="6"/>
    <s v="Admin Office"/>
    <s v="Elayne Schermerhorn"/>
  </r>
  <r>
    <s v="5000 - Salaries &amp; Wages"/>
    <s v="Journal"/>
    <x v="48"/>
    <s v="JE1097"/>
    <m/>
    <x v="4870"/>
    <n v="17.48"/>
    <m/>
    <s v="Edgewater Park"/>
    <x v="29"/>
    <s v="- No Location -"/>
    <s v="Patricia Goldwire"/>
  </r>
  <r>
    <s v="5000 - Salaries &amp; Wages"/>
    <s v="Journal"/>
    <x v="48"/>
    <s v="JE1101"/>
    <m/>
    <x v="4466"/>
    <n v="6.48"/>
    <m/>
    <s v="Edgewater Park"/>
    <x v="29"/>
    <s v="Admin Office"/>
    <s v="Gary Mease"/>
  </r>
  <r>
    <s v="5000 - Salaries &amp; Wages"/>
    <s v="Journal"/>
    <x v="48"/>
    <s v="JE1104"/>
    <m/>
    <x v="5853"/>
    <n v="994.35"/>
    <m/>
    <s v="CCR&amp;R - Child Care Resource &amp; Referral"/>
    <x v="28"/>
    <s v="- No Location -"/>
    <s v="Bonnie Logan"/>
  </r>
  <r>
    <s v="5000 - Salaries &amp; Wages"/>
    <s v="Journal"/>
    <x v="48"/>
    <s v="JE1105"/>
    <m/>
    <x v="5854"/>
    <m/>
    <n v="812.89"/>
    <s v="CCR&amp;R - Child Care Resource &amp; Referral"/>
    <x v="28"/>
    <s v="- No Location -"/>
    <s v="Janelle Yvette Sample"/>
  </r>
  <r>
    <s v="5000 - Salaries &amp; Wages"/>
    <s v="Journal"/>
    <x v="48"/>
    <s v="JE1109"/>
    <m/>
    <x v="5855"/>
    <m/>
    <n v="2112.09"/>
    <s v="CCR&amp;R - Child Care Resource &amp; Referral"/>
    <x v="28"/>
    <s v="- No Location -"/>
    <s v="Ruth Ragin"/>
  </r>
  <r>
    <s v="5000 - Salaries &amp; Wages"/>
    <s v="Journal"/>
    <x v="48"/>
    <s v="JE1107"/>
    <m/>
    <x v="5856"/>
    <m/>
    <n v="920.88"/>
    <s v="CCR&amp;R - Child Care Resource &amp; Referral"/>
    <x v="30"/>
    <s v="- No Location -"/>
    <s v="Vivyan Saloka"/>
  </r>
  <r>
    <s v="5000 - Salaries &amp; Wages"/>
    <s v="Journal"/>
    <x v="48"/>
    <s v="JE1104"/>
    <m/>
    <x v="5857"/>
    <n v="1330"/>
    <m/>
    <s v="HS - Head Start"/>
    <x v="12"/>
    <s v="- No Location -"/>
    <s v="DeAnna Reid-Harden"/>
  </r>
  <r>
    <s v="5000 - Salaries &amp; Wages"/>
    <s v="Journal"/>
    <x v="48"/>
    <s v="JE1104"/>
    <m/>
    <x v="5858"/>
    <n v="989.1"/>
    <m/>
    <s v="HS - Head Start"/>
    <x v="12"/>
    <s v="- No Location -"/>
    <s v="Danielle Jakubowski"/>
  </r>
  <r>
    <s v="5000 - Salaries &amp; Wages"/>
    <s v="Journal"/>
    <x v="48"/>
    <s v="JE1104"/>
    <m/>
    <x v="5859"/>
    <n v="1353.75"/>
    <m/>
    <s v="HS - Head Start"/>
    <x v="12"/>
    <s v="- No Location -"/>
    <s v="Bouchra Benachir"/>
  </r>
  <r>
    <s v="5000 - Salaries &amp; Wages"/>
    <s v="Journal"/>
    <x v="48"/>
    <s v="JE1104"/>
    <m/>
    <x v="5860"/>
    <n v="1474.78"/>
    <m/>
    <s v="HS - Head Start"/>
    <x v="12"/>
    <s v="- No Location -"/>
    <s v="Tina Berry"/>
  </r>
  <r>
    <s v="5000 - Salaries &amp; Wages"/>
    <s v="Journal"/>
    <x v="48"/>
    <s v="JE1104"/>
    <m/>
    <x v="5861"/>
    <n v="792"/>
    <m/>
    <s v="HS - Head Start"/>
    <x v="12"/>
    <s v="- No Location -"/>
    <s v="Marie Toussaint -Fontus"/>
  </r>
  <r>
    <s v="5000 - Salaries &amp; Wages"/>
    <s v="Journal"/>
    <x v="48"/>
    <s v="JE1104"/>
    <m/>
    <x v="5862"/>
    <n v="1575"/>
    <m/>
    <s v="HS - Head Start"/>
    <x v="12"/>
    <s v="- No Location -"/>
    <s v="Kristen Furniss"/>
  </r>
  <r>
    <s v="5000 - Salaries &amp; Wages"/>
    <s v="Journal"/>
    <x v="48"/>
    <s v="JE1104"/>
    <m/>
    <x v="5863"/>
    <n v="1458.63"/>
    <m/>
    <s v="HS - Head Start"/>
    <x v="12"/>
    <s v="- No Location -"/>
    <s v="Keshia Flewellen"/>
  </r>
  <r>
    <s v="5000 - Salaries &amp; Wages"/>
    <s v="Journal"/>
    <x v="48"/>
    <s v="JE1105"/>
    <m/>
    <x v="5864"/>
    <m/>
    <n v="600"/>
    <s v="HS - Head Start"/>
    <x v="12"/>
    <s v="- No Location -"/>
    <s v="Michelle Berry-Davis"/>
  </r>
  <r>
    <s v="5000 - Salaries &amp; Wages"/>
    <s v="Journal"/>
    <x v="48"/>
    <s v="JE1110"/>
    <m/>
    <x v="5865"/>
    <n v="1632.75"/>
    <m/>
    <s v="HS - Head Start"/>
    <x v="12"/>
    <s v="- No Location -"/>
    <s v="Stephanie Greene"/>
  </r>
  <r>
    <s v="5000 - Salaries &amp; Wages"/>
    <s v="Journal"/>
    <x v="48"/>
    <s v="JE1110"/>
    <m/>
    <x v="5866"/>
    <n v="861"/>
    <m/>
    <s v="HS - Head Start"/>
    <x v="12"/>
    <s v="- No Location -"/>
    <s v="Sherrita Dunn"/>
  </r>
  <r>
    <s v="5000 - Salaries &amp; Wages"/>
    <s v="Journal"/>
    <x v="48"/>
    <s v="JE1109"/>
    <m/>
    <x v="5867"/>
    <m/>
    <n v="1670.31"/>
    <s v="HS - Head Start"/>
    <x v="12"/>
    <s v="- No Location -"/>
    <s v="Seham Azabawi"/>
  </r>
  <r>
    <s v="5000 - Salaries &amp; Wages"/>
    <s v="Journal"/>
    <x v="48"/>
    <s v="JE1108"/>
    <m/>
    <x v="5868"/>
    <n v="720"/>
    <m/>
    <s v="HS - Head Start"/>
    <x v="12"/>
    <s v="- No Location -"/>
    <s v="Ethel Jackson"/>
  </r>
  <r>
    <s v="5000 - Salaries &amp; Wages"/>
    <s v="Journal"/>
    <x v="48"/>
    <s v="JE1108"/>
    <m/>
    <x v="5869"/>
    <n v="876"/>
    <m/>
    <s v="HS - Head Start"/>
    <x v="12"/>
    <s v="- No Location -"/>
    <s v="Tara Cavanagh"/>
  </r>
  <r>
    <s v="5000 - Salaries &amp; Wages"/>
    <s v="Journal"/>
    <x v="48"/>
    <s v="JE1108"/>
    <m/>
    <x v="5870"/>
    <n v="1332"/>
    <m/>
    <s v="HS - Head Start"/>
    <x v="12"/>
    <s v="- No Location -"/>
    <s v="Jennifer Carley-Price"/>
  </r>
  <r>
    <s v="5000 - Salaries &amp; Wages"/>
    <s v="Journal"/>
    <x v="48"/>
    <s v="JE1107"/>
    <m/>
    <x v="5871"/>
    <m/>
    <n v="852"/>
    <s v="HS - Head Start"/>
    <x v="12"/>
    <s v="- No Location -"/>
    <s v="Brittany Barnes"/>
  </r>
  <r>
    <s v="5000 - Salaries &amp; Wages"/>
    <s v="Journal"/>
    <x v="48"/>
    <s v="JE1107"/>
    <m/>
    <x v="4707"/>
    <m/>
    <n v="2276.08"/>
    <s v="HS - Head Start"/>
    <x v="12"/>
    <s v="Admin Office"/>
    <s v="Elayne Schermerhorn"/>
  </r>
  <r>
    <s v="5000 - Salaries &amp; Wages"/>
    <s v="Journal"/>
    <x v="48"/>
    <s v="JE1107"/>
    <m/>
    <x v="5872"/>
    <m/>
    <n v="969"/>
    <s v="HS - Head Start"/>
    <x v="12"/>
    <s v="- No Location -"/>
    <s v="Mark Wolf"/>
  </r>
  <r>
    <s v="5000 - Salaries &amp; Wages"/>
    <s v="Journal"/>
    <x v="48"/>
    <s v="JE1107"/>
    <m/>
    <x v="5873"/>
    <m/>
    <n v="846.24"/>
    <s v="HS - Head Start"/>
    <x v="12"/>
    <s v="- No Location -"/>
    <s v="Dayon Messam"/>
  </r>
  <r>
    <s v="5000 - Salaries &amp; Wages"/>
    <s v="Journal"/>
    <x v="48"/>
    <s v="JE1100"/>
    <m/>
    <x v="5874"/>
    <n v="111.79"/>
    <m/>
    <s v="HS - Head Start"/>
    <x v="12"/>
    <s v="- No Location -"/>
    <s v="Verdina Pryor"/>
  </r>
  <r>
    <s v="5000 - Salaries &amp; Wages"/>
    <s v="Journal"/>
    <x v="48"/>
    <s v="JE1100"/>
    <m/>
    <x v="5875"/>
    <n v="178.16"/>
    <m/>
    <s v="HS - Head Start"/>
    <x v="12"/>
    <s v="- No Location -"/>
    <s v="Natalie Mitchem"/>
  </r>
  <r>
    <s v="5000 - Salaries &amp; Wages"/>
    <s v="Journal"/>
    <x v="48"/>
    <s v="JE1100"/>
    <m/>
    <x v="5876"/>
    <n v="205.05"/>
    <m/>
    <s v="HS - Head Start"/>
    <x v="12"/>
    <s v="- No Location -"/>
    <s v="ISATA BAH"/>
  </r>
  <r>
    <s v="5000 - Salaries &amp; Wages"/>
    <s v="Journal"/>
    <x v="48"/>
    <s v="JE1101"/>
    <m/>
    <x v="5055"/>
    <n v="97.16"/>
    <m/>
    <s v="HS - Head Start"/>
    <x v="12"/>
    <s v="Admin Office"/>
    <s v="Sharon Forman"/>
  </r>
  <r>
    <s v="5000 - Salaries &amp; Wages"/>
    <s v="Journal"/>
    <x v="48"/>
    <s v="JE1106"/>
    <m/>
    <x v="5276"/>
    <n v="45.64"/>
    <m/>
    <s v="HPRP2 - Homeless Prevention Rapid Rehousing"/>
    <x v="8"/>
    <s v="Admin Office"/>
    <s v="Manvir Gill"/>
  </r>
  <r>
    <s v="5000 - Salaries &amp; Wages"/>
    <s v="Journal"/>
    <x v="48"/>
    <s v="JE1105"/>
    <m/>
    <x v="5877"/>
    <m/>
    <n v="919.75"/>
    <s v="CCFP - Child Care Food Program"/>
    <x v="24"/>
    <s v="- No Location -"/>
    <s v="Ivanette Peterson"/>
  </r>
  <r>
    <s v="5000 - Salaries &amp; Wages"/>
    <s v="Journal"/>
    <x v="48"/>
    <s v="JE1100"/>
    <m/>
    <x v="4786"/>
    <n v="9.7799999999999994"/>
    <m/>
    <s v="CCFP - Child Care Food Program"/>
    <x v="24"/>
    <s v="Admin Office"/>
    <s v="Greta Peterson"/>
  </r>
  <r>
    <s v="5000 - Salaries &amp; Wages"/>
    <s v="Journal"/>
    <x v="48"/>
    <s v="JE1101"/>
    <m/>
    <x v="5878"/>
    <n v="74.77"/>
    <m/>
    <s v="CCFP - Child Care Food Program"/>
    <x v="24"/>
    <s v="- No Location -"/>
    <s v="Patricia Joyce"/>
  </r>
  <r>
    <s v="5000 - Salaries &amp; Wages"/>
    <s v="Journal"/>
    <x v="48"/>
    <s v="JE1103"/>
    <m/>
    <x v="5879"/>
    <m/>
    <n v="840"/>
    <s v="Mt Holly Schools"/>
    <x v="15"/>
    <s v="- No Location -"/>
    <s v="Hafize Firat"/>
  </r>
  <r>
    <s v="5000 - Salaries &amp; Wages"/>
    <s v="Journal"/>
    <x v="48"/>
    <s v="JE1110"/>
    <m/>
    <x v="5307"/>
    <n v="65.38"/>
    <m/>
    <s v="Mt Holly Schools"/>
    <x v="15"/>
    <s v="- No Location -"/>
    <s v="Tanya Glenn-Butler"/>
  </r>
  <r>
    <s v="5000 - Salaries &amp; Wages"/>
    <s v="Journal"/>
    <x v="48"/>
    <s v="JE1108"/>
    <m/>
    <x v="5081"/>
    <n v="1084.72"/>
    <m/>
    <s v="Mt Holly Schools"/>
    <x v="15"/>
    <s v="- No Location -"/>
    <s v="Lillian Germaine"/>
  </r>
  <r>
    <s v="5000 - Salaries &amp; Wages"/>
    <s v="Journal"/>
    <x v="48"/>
    <s v="JE1098"/>
    <m/>
    <x v="5726"/>
    <n v="6.04"/>
    <m/>
    <s v="Mt Holly Schools"/>
    <x v="15"/>
    <s v="- No Location -"/>
    <s v="Bonnie Sheipe-Warthen"/>
  </r>
  <r>
    <s v="5000 - Salaries &amp; Wages"/>
    <s v="Journal"/>
    <x v="48"/>
    <s v="JE1105"/>
    <m/>
    <x v="5030"/>
    <m/>
    <n v="141.66"/>
    <s v="LiHeap - Low Income Home Energy Assistance Program"/>
    <x v="2"/>
    <s v="Admin Office"/>
    <s v="Elayne Schermerhorn"/>
  </r>
  <r>
    <s v="5000 - Salaries &amp; Wages"/>
    <s v="Journal"/>
    <x v="48"/>
    <s v="JE1103"/>
    <m/>
    <x v="4970"/>
    <m/>
    <n v="74.400000000000006"/>
    <s v="LiHeap - Low Income Home Energy Assistance Program"/>
    <x v="2"/>
    <s v="Admin Office"/>
    <s v="Kyle Edwards"/>
  </r>
  <r>
    <s v="5000 - Salaries &amp; Wages"/>
    <s v="Journal"/>
    <x v="48"/>
    <s v="JE1109"/>
    <m/>
    <x v="5880"/>
    <m/>
    <n v="416.56"/>
    <s v="LiHeap - Low Income Home Energy Assistance Program"/>
    <x v="2"/>
    <s v="- No Location -"/>
    <s v="Shirley Matthews"/>
  </r>
  <r>
    <s v="5000 - Salaries &amp; Wages"/>
    <s v="Journal"/>
    <x v="48"/>
    <s v="JE1098"/>
    <m/>
    <x v="5242"/>
    <n v="106.35"/>
    <m/>
    <s v="USF - Universal Service Fund"/>
    <x v="9"/>
    <s v="- No Location -"/>
    <s v="Denise Cacalori"/>
  </r>
  <r>
    <s v="5000 - Salaries &amp; Wages"/>
    <s v="Journal"/>
    <x v="48"/>
    <s v="JE1101"/>
    <m/>
    <x v="4373"/>
    <n v="0.86"/>
    <m/>
    <s v="USF - Universal Service Fund"/>
    <x v="9"/>
    <s v="Admin Office"/>
    <s v="Elayne Schermerhorn"/>
  </r>
  <r>
    <s v="5000 - Salaries &amp; Wages"/>
    <s v="Journal"/>
    <x v="48"/>
    <s v="JE1105"/>
    <m/>
    <x v="4971"/>
    <m/>
    <n v="744.01"/>
    <s v="HF - Healthy Families"/>
    <x v="4"/>
    <s v="- No Location -"/>
    <s v="Claire Garner"/>
  </r>
  <r>
    <s v="5000 - Salaries &amp; Wages"/>
    <s v="Journal"/>
    <x v="48"/>
    <s v="JE1099"/>
    <m/>
    <x v="5881"/>
    <n v="85.54"/>
    <m/>
    <s v="HF - Healthy Families"/>
    <x v="4"/>
    <s v="- No Location -"/>
    <s v="Marissa Stellwag"/>
  </r>
  <r>
    <s v="5000 - Salaries &amp; Wages"/>
    <s v="Journal"/>
    <x v="48"/>
    <s v="JE1099"/>
    <m/>
    <x v="4555"/>
    <n v="2.35"/>
    <m/>
    <s v="CCYC - Community Council of Young Children"/>
    <x v="22"/>
    <s v="Admin Office"/>
    <s v="Amie Sharer"/>
  </r>
  <r>
    <s v="5000 - Salaries &amp; Wages"/>
    <s v="Journal"/>
    <x v="48"/>
    <s v="JE1100"/>
    <m/>
    <x v="4706"/>
    <n v="2.34"/>
    <m/>
    <s v="CCYC - Community Council of Young Children"/>
    <x v="22"/>
    <s v="Admin Office"/>
    <s v="Amie Sharer"/>
  </r>
  <r>
    <s v="5000 - Salaries &amp; Wages"/>
    <s v="Journal"/>
    <x v="48"/>
    <s v="JE1103"/>
    <m/>
    <x v="5061"/>
    <m/>
    <n v="132.07"/>
    <s v="HF - Healthy Families"/>
    <x v="21"/>
    <s v="Admin Office"/>
    <s v="Michelle Hewitt"/>
  </r>
  <r>
    <s v="5000 - Salaries &amp; Wages"/>
    <s v="Journal"/>
    <x v="48"/>
    <s v="JE1108"/>
    <m/>
    <x v="4678"/>
    <n v="143.32"/>
    <m/>
    <s v="HF - Healthy Families"/>
    <x v="21"/>
    <s v="Admin Office"/>
    <s v="Michelle Hewitt"/>
  </r>
  <r>
    <s v="5000 - Salaries &amp; Wages"/>
    <s v="Journal"/>
    <x v="48"/>
    <s v="JE1097"/>
    <m/>
    <x v="4525"/>
    <n v="2.65"/>
    <m/>
    <s v="HF - Healthy Families"/>
    <x v="21"/>
    <s v="- No Location -"/>
    <s v="Claire Garner"/>
  </r>
  <r>
    <s v="5000 - Salaries &amp; Wages"/>
    <s v="Journal"/>
    <x v="48"/>
    <s v="JE1104"/>
    <m/>
    <x v="5451"/>
    <n v="601.11"/>
    <m/>
    <s v="HF - Healthy Families"/>
    <x v="5"/>
    <s v="Admin Office"/>
    <s v="Michelle Hewitt"/>
  </r>
  <r>
    <s v="5000 - Salaries &amp; Wages"/>
    <s v="Journal"/>
    <x v="48"/>
    <s v="JE1101"/>
    <m/>
    <x v="5513"/>
    <n v="28.79"/>
    <m/>
    <s v="HF - Healthy Families"/>
    <x v="5"/>
    <s v="Admin Office"/>
    <s v="Michelle Hewitt"/>
  </r>
  <r>
    <s v="5000 - Salaries &amp; Wages"/>
    <s v="Journal"/>
    <x v="48"/>
    <s v="JE1110"/>
    <m/>
    <x v="4438"/>
    <n v="184.62"/>
    <m/>
    <s v="CSBG - Community Service Block Grant"/>
    <x v="0"/>
    <s v="Admin Office"/>
    <s v="Gary Mease"/>
  </r>
  <r>
    <s v="5000 - Salaries &amp; Wages"/>
    <s v="Journal"/>
    <x v="48"/>
    <s v="JE1110"/>
    <m/>
    <x v="4465"/>
    <n v="750"/>
    <m/>
    <s v="CSBG - Community Service Block Grant"/>
    <x v="0"/>
    <s v="Admin Office"/>
    <s v="Elayne Schermerhorn"/>
  </r>
  <r>
    <s v="5000 - Salaries &amp; Wages"/>
    <s v="Journal"/>
    <x v="48"/>
    <s v="JE1107"/>
    <m/>
    <x v="4993"/>
    <m/>
    <n v="648.64"/>
    <s v="CSBG - Community Service Block Grant"/>
    <x v="0"/>
    <s v="Admin Office"/>
    <s v="Janessa Rivera"/>
  </r>
  <r>
    <s v="5000 - Salaries &amp; Wages"/>
    <s v="Journal"/>
    <x v="48"/>
    <s v="JE1105"/>
    <m/>
    <x v="4484"/>
    <m/>
    <n v="548.99"/>
    <s v="CSBG - Community Service Block Grant"/>
    <x v="17"/>
    <s v="Admin Office"/>
    <s v="Manvir Gill"/>
  </r>
  <r>
    <s v="5000 - Salaries &amp; Wages"/>
    <s v="Journal"/>
    <x v="48"/>
    <s v="JE1109"/>
    <m/>
    <x v="5180"/>
    <m/>
    <n v="269.11"/>
    <s v="CSBG - Community Service Block Grant"/>
    <x v="17"/>
    <s v="- No Location -"/>
    <s v="Melonie Vazquez"/>
  </r>
  <r>
    <s v="5000 - Salaries &amp; Wages"/>
    <s v="Journal"/>
    <x v="48"/>
    <s v="JE1098"/>
    <m/>
    <x v="4838"/>
    <n v="46.12"/>
    <m/>
    <s v="CSBG - Community Service Block Grant"/>
    <x v="17"/>
    <s v="Admin Office"/>
    <s v="Manvir Gill"/>
  </r>
  <r>
    <s v="5000 - Salaries &amp; Wages"/>
    <s v="Journal"/>
    <x v="48"/>
    <s v="JE1107"/>
    <m/>
    <x v="5092"/>
    <m/>
    <n v="894.93"/>
    <s v="CSBG - Community Service Block Grant"/>
    <x v="17"/>
    <s v="- No Location -"/>
    <s v="Sheila Hughes"/>
  </r>
  <r>
    <s v="5000 - Salaries &amp; Wages"/>
    <s v="Journal"/>
    <x v="48"/>
    <s v="JE1103"/>
    <m/>
    <x v="5882"/>
    <m/>
    <n v="851.76"/>
    <s v="EHS - Early Head Start"/>
    <x v="6"/>
    <s v="- No Location -"/>
    <s v="Katilynn Ditzel"/>
  </r>
  <r>
    <s v="5000 - Salaries &amp; Wages"/>
    <s v="Journal"/>
    <x v="48"/>
    <s v="JE1106"/>
    <m/>
    <x v="5883"/>
    <n v="659.3"/>
    <m/>
    <s v="EHS - Early Head Start"/>
    <x v="6"/>
    <s v="Admin Office"/>
    <s v="Sharon Forman"/>
  </r>
  <r>
    <s v="5000 - Salaries &amp; Wages"/>
    <s v="Journal"/>
    <x v="48"/>
    <s v="JE1106"/>
    <m/>
    <x v="4671"/>
    <n v="444.88"/>
    <m/>
    <s v="EHS - Early Head Start"/>
    <x v="6"/>
    <s v="Admin Office"/>
    <s v="Ruben Johnson"/>
  </r>
  <r>
    <s v="5000 - Salaries &amp; Wages"/>
    <s v="Journal"/>
    <x v="48"/>
    <s v="JE1099"/>
    <m/>
    <x v="5507"/>
    <n v="19.82"/>
    <m/>
    <s v="EHS - Early Head Start"/>
    <x v="6"/>
    <s v="- No Location -"/>
    <s v="Tammy Joyce"/>
  </r>
  <r>
    <s v="5000 - Salaries &amp; Wages"/>
    <s v="Journal"/>
    <x v="48"/>
    <s v="JE1099"/>
    <m/>
    <x v="4794"/>
    <n v="46.38"/>
    <m/>
    <s v="Edgewater Park"/>
    <x v="29"/>
    <s v="- No Location -"/>
    <s v="ISATA BAH"/>
  </r>
  <r>
    <s v="5000 - Salaries &amp; Wages"/>
    <s v="Journal"/>
    <x v="48"/>
    <s v="JE1099"/>
    <m/>
    <x v="5884"/>
    <m/>
    <n v="8978.0400000000009"/>
    <m/>
    <x v="10"/>
    <s v="- No Location -"/>
    <m/>
  </r>
  <r>
    <s v="5000 - Salaries &amp; Wages"/>
    <s v="Journal"/>
    <x v="48"/>
    <s v="JE1110"/>
    <m/>
    <x v="5885"/>
    <n v="1100.3399999999999"/>
    <m/>
    <s v="CCR&amp;R - Child Care Resource &amp; Referral"/>
    <x v="28"/>
    <s v="- No Location -"/>
    <s v="Andrea Ferrare"/>
  </r>
  <r>
    <s v="5000 - Salaries &amp; Wages"/>
    <s v="Journal"/>
    <x v="48"/>
    <s v="JE1109"/>
    <m/>
    <x v="5886"/>
    <m/>
    <n v="926.95"/>
    <s v="CCR&amp;R - Child Care Resource &amp; Referral"/>
    <x v="30"/>
    <s v="- No Location -"/>
    <s v="DaShaun Davis"/>
  </r>
  <r>
    <s v="5000 - Salaries &amp; Wages"/>
    <s v="Journal"/>
    <x v="48"/>
    <s v="JE1097"/>
    <m/>
    <x v="5887"/>
    <n v="144.32"/>
    <m/>
    <s v="CCR&amp;R - Child Care Resource &amp; Referral"/>
    <x v="30"/>
    <s v="- No Location -"/>
    <s v="Vivyan Saloka"/>
  </r>
  <r>
    <s v="5000 - Salaries &amp; Wages"/>
    <s v="Journal"/>
    <x v="48"/>
    <s v="JE1104"/>
    <m/>
    <x v="5888"/>
    <n v="645"/>
    <m/>
    <s v="HS - Head Start"/>
    <x v="12"/>
    <s v="- No Location -"/>
    <s v="Sabrina Manir"/>
  </r>
  <r>
    <s v="5000 - Salaries &amp; Wages"/>
    <s v="Journal"/>
    <x v="48"/>
    <s v="JE1105"/>
    <m/>
    <x v="5889"/>
    <m/>
    <n v="540"/>
    <s v="HS - Head Start"/>
    <x v="12"/>
    <s v="- No Location -"/>
    <s v="Tammy Joyce"/>
  </r>
  <r>
    <s v="5000 - Salaries &amp; Wages"/>
    <s v="Journal"/>
    <x v="48"/>
    <s v="JE1105"/>
    <m/>
    <x v="5890"/>
    <m/>
    <n v="600"/>
    <s v="HS - Head Start"/>
    <x v="12"/>
    <s v="- No Location -"/>
    <s v="Mellasiah Dixon"/>
  </r>
  <r>
    <s v="5000 - Salaries &amp; Wages"/>
    <s v="Journal"/>
    <x v="48"/>
    <s v="JE1103"/>
    <m/>
    <x v="5891"/>
    <m/>
    <n v="861"/>
    <s v="HS - Head Start"/>
    <x v="12"/>
    <s v="- No Location -"/>
    <s v="Chalesha Jefferson"/>
  </r>
  <r>
    <s v="5000 - Salaries &amp; Wages"/>
    <s v="Journal"/>
    <x v="48"/>
    <s v="JE1110"/>
    <m/>
    <x v="5400"/>
    <n v="997.18"/>
    <m/>
    <s v="HS - Head Start"/>
    <x v="12"/>
    <s v="Admin Office"/>
    <s v="Darshpreet Thind"/>
  </r>
  <r>
    <s v="5000 - Salaries &amp; Wages"/>
    <s v="Journal"/>
    <x v="48"/>
    <s v="JE1110"/>
    <m/>
    <x v="5892"/>
    <n v="600"/>
    <m/>
    <s v="HS - Head Start"/>
    <x v="12"/>
    <s v="- No Location -"/>
    <s v="Samaka Empson"/>
  </r>
  <r>
    <s v="5000 - Salaries &amp; Wages"/>
    <s v="Journal"/>
    <x v="48"/>
    <s v="JE1110"/>
    <m/>
    <x v="5893"/>
    <n v="600"/>
    <m/>
    <s v="HS - Head Start"/>
    <x v="12"/>
    <s v="- No Location -"/>
    <s v="Michelle Berry-Davis"/>
  </r>
  <r>
    <s v="5000 - Salaries &amp; Wages"/>
    <s v="Journal"/>
    <x v="48"/>
    <s v="JE1109"/>
    <m/>
    <x v="5894"/>
    <m/>
    <n v="941.87"/>
    <s v="HS - Head Start"/>
    <x v="12"/>
    <s v="- No Location -"/>
    <s v="Bobby Johnson"/>
  </r>
  <r>
    <s v="5000 - Salaries &amp; Wages"/>
    <s v="Journal"/>
    <x v="48"/>
    <s v="JE1109"/>
    <m/>
    <x v="5895"/>
    <m/>
    <n v="1363.25"/>
    <s v="HS - Head Start"/>
    <x v="12"/>
    <s v="- No Location -"/>
    <s v="Tugce Ozel"/>
  </r>
  <r>
    <s v="5000 - Salaries &amp; Wages"/>
    <s v="Journal"/>
    <x v="48"/>
    <s v="JE1109"/>
    <m/>
    <x v="5896"/>
    <m/>
    <n v="204"/>
    <s v="HS - Head Start"/>
    <x v="12"/>
    <s v="- No Location -"/>
    <s v="Marwah Rabeeah"/>
  </r>
  <r>
    <s v="5000 - Salaries &amp; Wages"/>
    <s v="Journal"/>
    <x v="48"/>
    <s v="JE1108"/>
    <m/>
    <x v="5897"/>
    <n v="744"/>
    <m/>
    <s v="HS - Head Start"/>
    <x v="12"/>
    <s v="- No Location -"/>
    <s v="Marie Toussaint -Fontus"/>
  </r>
  <r>
    <s v="5000 - Salaries &amp; Wages"/>
    <s v="Journal"/>
    <x v="48"/>
    <s v="JE1106"/>
    <m/>
    <x v="5898"/>
    <n v="1521.12"/>
    <m/>
    <s v="HS - Head Start"/>
    <x v="12"/>
    <s v="- No Location -"/>
    <s v="Patricia Goldwire"/>
  </r>
  <r>
    <s v="5000 - Salaries &amp; Wages"/>
    <s v="Journal"/>
    <x v="48"/>
    <s v="JE1106"/>
    <m/>
    <x v="5899"/>
    <n v="1372.75"/>
    <m/>
    <s v="HS - Head Start"/>
    <x v="12"/>
    <s v="- No Location -"/>
    <s v="Moraima Gonzalez"/>
  </r>
  <r>
    <s v="5000 - Salaries &amp; Wages"/>
    <s v="Journal"/>
    <x v="48"/>
    <s v="JE1098"/>
    <m/>
    <x v="5900"/>
    <n v="144.32"/>
    <m/>
    <s v="HS - Head Start"/>
    <x v="12"/>
    <s v="- No Location -"/>
    <s v="Maria Figueroa"/>
  </r>
  <r>
    <s v="5000 - Salaries &amp; Wages"/>
    <s v="Journal"/>
    <x v="48"/>
    <s v="JE1098"/>
    <m/>
    <x v="5901"/>
    <n v="12.6"/>
    <m/>
    <s v="HS - Head Start"/>
    <x v="12"/>
    <s v="- No Location -"/>
    <s v="Lynn Orangers"/>
  </r>
  <r>
    <s v="5000 - Salaries &amp; Wages"/>
    <s v="Journal"/>
    <x v="48"/>
    <s v="JE1107"/>
    <m/>
    <x v="5902"/>
    <m/>
    <n v="1334.75"/>
    <s v="HS - Head Start"/>
    <x v="12"/>
    <s v="- No Location -"/>
    <s v="Bouchra Benachir"/>
  </r>
  <r>
    <s v="5000 - Salaries &amp; Wages"/>
    <s v="Journal"/>
    <x v="48"/>
    <s v="JE1107"/>
    <m/>
    <x v="5903"/>
    <m/>
    <n v="1068.75"/>
    <s v="HS - Head Start"/>
    <x v="12"/>
    <s v="- No Location -"/>
    <s v="Shirin Halim"/>
  </r>
  <r>
    <s v="5000 - Salaries &amp; Wages"/>
    <s v="Journal"/>
    <x v="48"/>
    <s v="JE1107"/>
    <m/>
    <x v="4792"/>
    <m/>
    <n v="1197.8499999999999"/>
    <s v="HS - Head Start"/>
    <x v="12"/>
    <s v="Admin Office"/>
    <s v="Kyle Edwards"/>
  </r>
  <r>
    <s v="5000 - Salaries &amp; Wages"/>
    <s v="Journal"/>
    <x v="48"/>
    <s v="JE1100"/>
    <m/>
    <x v="5425"/>
    <n v="97.16"/>
    <m/>
    <s v="HS - Head Start"/>
    <x v="12"/>
    <s v="Admin Office"/>
    <s v="Sharon Forman"/>
  </r>
  <r>
    <s v="5000 - Salaries &amp; Wages"/>
    <s v="Journal"/>
    <x v="48"/>
    <s v="JE1109"/>
    <m/>
    <x v="5301"/>
    <m/>
    <n v="487.16"/>
    <s v="CCR&amp;R - Child Care Resource &amp; Referral"/>
    <x v="18"/>
    <s v="Admin Office"/>
    <s v="Kyle Edwards"/>
  </r>
  <r>
    <s v="5000 - Salaries &amp; Wages"/>
    <s v="Journal"/>
    <x v="48"/>
    <s v="JE1108"/>
    <m/>
    <x v="4486"/>
    <n v="783.08"/>
    <m/>
    <s v="CCR&amp;R - Child Care Resource &amp; Referral"/>
    <x v="18"/>
    <s v="Admin Office"/>
    <s v="Amie Sharer"/>
  </r>
  <r>
    <s v="5000 - Salaries &amp; Wages"/>
    <s v="Journal"/>
    <x v="48"/>
    <s v="JE1098"/>
    <m/>
    <x v="4393"/>
    <n v="24.54"/>
    <m/>
    <s v="CCR&amp;R - Child Care Resource &amp; Referral"/>
    <x v="18"/>
    <s v="Admin Office"/>
    <s v="Francine Taylor"/>
  </r>
  <r>
    <s v="5000 - Salaries &amp; Wages"/>
    <s v="Journal"/>
    <x v="48"/>
    <s v="JE1097"/>
    <m/>
    <x v="5904"/>
    <n v="12.91"/>
    <m/>
    <s v="CCR&amp;R - Child Care Resource &amp; Referral"/>
    <x v="18"/>
    <s v="Admin Office"/>
    <s v="Darshpreet Thind"/>
  </r>
  <r>
    <s v="5000 - Salaries &amp; Wages"/>
    <s v="Journal"/>
    <x v="48"/>
    <s v="JE1109"/>
    <m/>
    <x v="5905"/>
    <m/>
    <n v="165"/>
    <s v="CCFP - Child Care Food Program"/>
    <x v="24"/>
    <s v="- No Location -"/>
    <s v="Gabrielle Morton"/>
  </r>
  <r>
    <s v="5000 - Salaries &amp; Wages"/>
    <s v="Journal"/>
    <x v="48"/>
    <s v="JE1099"/>
    <m/>
    <x v="5906"/>
    <n v="74.77"/>
    <m/>
    <s v="CCFP - Child Care Food Program"/>
    <x v="24"/>
    <s v="- No Location -"/>
    <s v="Patricia Joyce"/>
  </r>
  <r>
    <s v="5000 - Salaries &amp; Wages"/>
    <s v="Journal"/>
    <x v="48"/>
    <s v="JE1098"/>
    <m/>
    <x v="5156"/>
    <n v="9.75"/>
    <m/>
    <s v="Mt Holly Schools"/>
    <x v="15"/>
    <s v="- No Location -"/>
    <s v="Jill Rickards"/>
  </r>
  <r>
    <s v="5000 - Salaries &amp; Wages"/>
    <s v="Journal"/>
    <x v="48"/>
    <s v="JE1109"/>
    <m/>
    <x v="5665"/>
    <m/>
    <n v="364.53"/>
    <s v="LiHeap - Low Income Home Energy Assistance Program"/>
    <x v="2"/>
    <s v="- No Location -"/>
    <s v="Quamillah Nelson"/>
  </r>
  <r>
    <s v="5000 - Salaries &amp; Wages"/>
    <s v="Journal"/>
    <x v="48"/>
    <s v="JE1098"/>
    <m/>
    <x v="5091"/>
    <n v="23.93"/>
    <m/>
    <s v="LiHeap - Low Income Home Energy Assistance Program"/>
    <x v="2"/>
    <s v="- No Location -"/>
    <s v="Rovenna Overton"/>
  </r>
  <r>
    <s v="5000 - Salaries &amp; Wages"/>
    <s v="Journal"/>
    <x v="48"/>
    <s v="JE1099"/>
    <m/>
    <x v="5343"/>
    <n v="90.92"/>
    <m/>
    <s v="LiHeap - Low Income Home Energy Assistance Program"/>
    <x v="2"/>
    <s v="- No Location -"/>
    <s v="Constance Pritchett"/>
  </r>
  <r>
    <s v="5000 - Salaries &amp; Wages"/>
    <s v="Journal"/>
    <x v="48"/>
    <s v="JE1107"/>
    <m/>
    <x v="5427"/>
    <m/>
    <n v="320.83999999999997"/>
    <s v="LiHeap - Low Income Home Energy Assistance Program"/>
    <x v="2"/>
    <s v="- No Location -"/>
    <s v="Denise Cacalori"/>
  </r>
  <r>
    <s v="5000 - Salaries &amp; Wages"/>
    <s v="Journal"/>
    <x v="48"/>
    <s v="JE1104"/>
    <m/>
    <x v="4517"/>
    <n v="151.83000000000001"/>
    <m/>
    <s v="USF - Universal Service Fund"/>
    <x v="9"/>
    <s v="Admin Office"/>
    <s v="Ruben Johnson"/>
  </r>
  <r>
    <s v="5000 - Salaries &amp; Wages"/>
    <s v="Journal"/>
    <x v="48"/>
    <s v="JE1104"/>
    <m/>
    <x v="4788"/>
    <n v="506.21"/>
    <m/>
    <s v="HF - Healthy Families"/>
    <x v="4"/>
    <s v="- No Location -"/>
    <s v="Stephanie Dixon"/>
  </r>
  <r>
    <s v="5000 - Salaries &amp; Wages"/>
    <s v="Journal"/>
    <x v="48"/>
    <s v="JE1105"/>
    <m/>
    <x v="5907"/>
    <m/>
    <n v="1449.35"/>
    <s v="HF - Healthy Families"/>
    <x v="4"/>
    <s v="- No Location -"/>
    <s v="Elizabeth Boehmke"/>
  </r>
  <r>
    <s v="5000 - Salaries &amp; Wages"/>
    <s v="Journal"/>
    <x v="48"/>
    <s v="JE1097"/>
    <m/>
    <x v="4525"/>
    <n v="20.16"/>
    <m/>
    <s v="HF - Healthy Families"/>
    <x v="4"/>
    <s v="- No Location -"/>
    <s v="Claire Garner"/>
  </r>
  <r>
    <s v="5000 - Salaries &amp; Wages"/>
    <s v="Journal"/>
    <x v="48"/>
    <s v="JE1100"/>
    <m/>
    <x v="5908"/>
    <n v="179.61"/>
    <m/>
    <s v="HF - Healthy Families"/>
    <x v="4"/>
    <s v="- No Location -"/>
    <s v="Mary Kennedy"/>
  </r>
  <r>
    <s v="5000 - Salaries &amp; Wages"/>
    <s v="Journal"/>
    <x v="48"/>
    <s v="JE1108"/>
    <m/>
    <x v="4844"/>
    <n v="942.31"/>
    <m/>
    <s v="CCYC - Community Council of Young Children"/>
    <x v="22"/>
    <s v="- No Location -"/>
    <s v="Antoine Nelson"/>
  </r>
  <r>
    <s v="5000 - Salaries &amp; Wages"/>
    <s v="Journal"/>
    <x v="48"/>
    <s v="JE1108"/>
    <m/>
    <x v="5383"/>
    <n v="9.75"/>
    <m/>
    <s v="HF - Healthy Families"/>
    <x v="21"/>
    <s v="- No Location -"/>
    <s v="Robert Mayfield"/>
  </r>
  <r>
    <s v="5000 - Salaries &amp; Wages"/>
    <s v="Journal"/>
    <x v="48"/>
    <s v="JE1107"/>
    <m/>
    <x v="5092"/>
    <m/>
    <n v="176.08"/>
    <s v="HF - Healthy Families"/>
    <x v="5"/>
    <s v="- No Location -"/>
    <s v="Sheila Hughes"/>
  </r>
  <r>
    <s v="5000 - Salaries &amp; Wages"/>
    <s v="Journal"/>
    <x v="48"/>
    <s v="JE1104"/>
    <m/>
    <x v="4517"/>
    <n v="337.39"/>
    <m/>
    <s v="EHS - Early Head Start"/>
    <x v="6"/>
    <s v="Admin Office"/>
    <s v="Ruben Johnson"/>
  </r>
  <r>
    <s v="5000 - Salaries &amp; Wages"/>
    <s v="Journal"/>
    <x v="48"/>
    <s v="JE1098"/>
    <m/>
    <x v="5909"/>
    <n v="2.77"/>
    <m/>
    <s v="EHS - Early Head Start"/>
    <x v="6"/>
    <s v="- No Location -"/>
    <s v="Heather Toppin"/>
  </r>
  <r>
    <s v="5000 - Salaries &amp; Wages"/>
    <s v="Journal"/>
    <x v="48"/>
    <s v="JE1107"/>
    <m/>
    <x v="5910"/>
    <m/>
    <n v="736.4"/>
    <s v="EHS - Early Head Start"/>
    <x v="6"/>
    <s v="- No Location -"/>
    <s v="Lucy Couvertier"/>
  </r>
  <r>
    <s v="5000 - Salaries &amp; Wages"/>
    <s v="Journal"/>
    <x v="48"/>
    <s v="JE1107"/>
    <m/>
    <x v="5911"/>
    <m/>
    <n v="1344.25"/>
    <s v="EHS - Early Head Start"/>
    <x v="6"/>
    <s v="- No Location -"/>
    <s v="Jane Murphy"/>
  </r>
  <r>
    <s v="5000 - Salaries &amp; Wages"/>
    <s v="Journal"/>
    <x v="48"/>
    <s v="JE1110"/>
    <m/>
    <x v="5912"/>
    <n v="896.09"/>
    <m/>
    <s v="CCR&amp;R - Child Care Resource &amp; Referral"/>
    <x v="28"/>
    <s v="- No Location -"/>
    <s v="Kathleen Moreland"/>
  </r>
  <r>
    <s v="5000 - Salaries &amp; Wages"/>
    <s v="Journal"/>
    <x v="48"/>
    <s v="JE1108"/>
    <m/>
    <x v="5913"/>
    <n v="925.82"/>
    <m/>
    <s v="CCR&amp;R - Child Care Resource &amp; Referral"/>
    <x v="28"/>
    <s v="- No Location -"/>
    <s v="Devita Smith"/>
  </r>
  <r>
    <s v="5000 - Salaries &amp; Wages"/>
    <s v="Journal"/>
    <x v="48"/>
    <s v="JE1106"/>
    <m/>
    <x v="5914"/>
    <n v="1340.12"/>
    <m/>
    <s v="CCR&amp;R - Child Care Resource &amp; Referral"/>
    <x v="28"/>
    <s v="- No Location -"/>
    <s v="Anjail Abdul-Badee-Johnson"/>
  </r>
  <r>
    <s v="5000 - Salaries &amp; Wages"/>
    <s v="Journal"/>
    <x v="48"/>
    <s v="JE1104"/>
    <m/>
    <x v="5915"/>
    <n v="902.5"/>
    <m/>
    <s v="HS - Head Start"/>
    <x v="12"/>
    <s v="- No Location -"/>
    <s v="Stephanie Johnson"/>
  </r>
  <r>
    <s v="5000 - Salaries &amp; Wages"/>
    <s v="Journal"/>
    <x v="48"/>
    <s v="JE1104"/>
    <m/>
    <x v="4419"/>
    <n v="1015.38"/>
    <m/>
    <s v="HS - Head Start"/>
    <x v="12"/>
    <s v="Admin Office"/>
    <s v="Francine Taylor"/>
  </r>
  <r>
    <s v="5000 - Salaries &amp; Wages"/>
    <s v="Journal"/>
    <x v="48"/>
    <s v="JE1105"/>
    <m/>
    <x v="5916"/>
    <m/>
    <n v="873"/>
    <s v="HS - Head Start"/>
    <x v="12"/>
    <s v="- No Location -"/>
    <s v="Carol Brown"/>
  </r>
  <r>
    <s v="5000 - Salaries &amp; Wages"/>
    <s v="Journal"/>
    <x v="48"/>
    <s v="JE1105"/>
    <m/>
    <x v="5917"/>
    <m/>
    <n v="846"/>
    <s v="HS - Head Start"/>
    <x v="12"/>
    <s v="- No Location -"/>
    <s v="Saliha Yanik"/>
  </r>
  <r>
    <s v="5000 - Salaries &amp; Wages"/>
    <s v="Journal"/>
    <x v="48"/>
    <s v="JE1105"/>
    <m/>
    <x v="5918"/>
    <m/>
    <n v="350"/>
    <s v="HS - Head Start"/>
    <x v="12"/>
    <s v="- No Location -"/>
    <s v="Kelly Marquis"/>
  </r>
  <r>
    <s v="5000 - Salaries &amp; Wages"/>
    <s v="Journal"/>
    <x v="48"/>
    <s v="JE1105"/>
    <m/>
    <x v="5919"/>
    <m/>
    <n v="1220.1099999999999"/>
    <s v="HS - Head Start"/>
    <x v="12"/>
    <s v="- No Location -"/>
    <s v="Jacquelyn Gardner"/>
  </r>
  <r>
    <s v="5000 - Salaries &amp; Wages"/>
    <s v="Journal"/>
    <x v="48"/>
    <s v="JE1105"/>
    <m/>
    <x v="5030"/>
    <m/>
    <n v="2285.52"/>
    <s v="HS - Head Start"/>
    <x v="12"/>
    <s v="Admin Office"/>
    <s v="Elayne Schermerhorn"/>
  </r>
  <r>
    <s v="5000 - Salaries &amp; Wages"/>
    <s v="Journal"/>
    <x v="48"/>
    <s v="JE1110"/>
    <m/>
    <x v="5920"/>
    <n v="444"/>
    <m/>
    <s v="HS - Head Start"/>
    <x v="12"/>
    <s v="- No Location -"/>
    <s v="Catherine Foster"/>
  </r>
  <r>
    <s v="5000 - Salaries &amp; Wages"/>
    <s v="Journal"/>
    <x v="48"/>
    <s v="JE1110"/>
    <m/>
    <x v="5921"/>
    <n v="469.94"/>
    <m/>
    <s v="HS - Head Start"/>
    <x v="12"/>
    <s v="- No Location -"/>
    <s v="Bonnie Sheipe-Warthen"/>
  </r>
  <r>
    <s v="5000 - Salaries &amp; Wages"/>
    <s v="Journal"/>
    <x v="48"/>
    <s v="JE1110"/>
    <m/>
    <x v="5922"/>
    <n v="846"/>
    <m/>
    <s v="HS - Head Start"/>
    <x v="12"/>
    <s v="- No Location -"/>
    <s v="Regina McCall"/>
  </r>
  <r>
    <s v="5000 - Salaries &amp; Wages"/>
    <s v="Journal"/>
    <x v="48"/>
    <s v="JE1110"/>
    <m/>
    <x v="5923"/>
    <n v="950"/>
    <m/>
    <s v="HS - Head Start"/>
    <x v="12"/>
    <s v="- No Location -"/>
    <s v="John Baker"/>
  </r>
  <r>
    <s v="5000 - Salaries &amp; Wages"/>
    <s v="Journal"/>
    <x v="48"/>
    <s v="JE1108"/>
    <m/>
    <x v="5924"/>
    <n v="3066.06"/>
    <m/>
    <s v="HS - Head Start"/>
    <x v="12"/>
    <s v="- No Location -"/>
    <s v="Natalie Mitchem"/>
  </r>
  <r>
    <s v="5000 - Salaries &amp; Wages"/>
    <s v="Journal"/>
    <x v="48"/>
    <s v="JE1108"/>
    <m/>
    <x v="5925"/>
    <n v="600"/>
    <m/>
    <s v="HS - Head Start"/>
    <x v="12"/>
    <s v="- No Location -"/>
    <s v="Lisa Whitfield"/>
  </r>
  <r>
    <s v="5000 - Salaries &amp; Wages"/>
    <s v="Journal"/>
    <x v="48"/>
    <s v="JE1108"/>
    <m/>
    <x v="5926"/>
    <n v="910"/>
    <m/>
    <s v="HS - Head Start"/>
    <x v="12"/>
    <s v="- No Location -"/>
    <s v="Kymberlee Brower"/>
  </r>
  <r>
    <s v="5000 - Salaries &amp; Wages"/>
    <s v="Journal"/>
    <x v="48"/>
    <s v="JE1098"/>
    <m/>
    <x v="5927"/>
    <n v="111.79"/>
    <m/>
    <s v="HS - Head Start"/>
    <x v="12"/>
    <s v="- No Location -"/>
    <s v="Verdina Pryor"/>
  </r>
  <r>
    <s v="5000 - Salaries &amp; Wages"/>
    <s v="Journal"/>
    <x v="48"/>
    <s v="JE1099"/>
    <m/>
    <x v="5928"/>
    <n v="74.77"/>
    <m/>
    <s v="HS - Head Start"/>
    <x v="12"/>
    <s v="- No Location -"/>
    <s v="Danielle Jakubowski"/>
  </r>
  <r>
    <s v="5000 - Salaries &amp; Wages"/>
    <s v="Journal"/>
    <x v="48"/>
    <s v="JE1097"/>
    <m/>
    <x v="5904"/>
    <n v="39.729999999999997"/>
    <m/>
    <s v="HS - Head Start"/>
    <x v="12"/>
    <s v="Admin Office"/>
    <s v="Darshpreet Thind"/>
  </r>
  <r>
    <s v="5000 - Salaries &amp; Wages"/>
    <s v="Journal"/>
    <x v="48"/>
    <s v="JE1097"/>
    <m/>
    <x v="5929"/>
    <n v="210.2"/>
    <m/>
    <s v="HS - Head Start"/>
    <x v="12"/>
    <s v="- No Location -"/>
    <s v="Keshia Flewellen"/>
  </r>
  <r>
    <s v="5000 - Salaries &amp; Wages"/>
    <s v="Journal"/>
    <x v="48"/>
    <s v="JE1107"/>
    <m/>
    <x v="4795"/>
    <m/>
    <n v="920.37"/>
    <s v="HS - Head Start"/>
    <x v="12"/>
    <s v="- No Location -"/>
    <s v="ISATA BAH"/>
  </r>
  <r>
    <s v="5000 - Salaries &amp; Wages"/>
    <s v="Journal"/>
    <x v="48"/>
    <s v="JE1107"/>
    <m/>
    <x v="5930"/>
    <m/>
    <n v="843"/>
    <s v="HS - Head Start"/>
    <x v="12"/>
    <s v="- No Location -"/>
    <s v="Kishawn Barnes"/>
  </r>
  <r>
    <s v="5000 - Salaries &amp; Wages"/>
    <s v="Journal"/>
    <x v="48"/>
    <s v="JE1107"/>
    <m/>
    <x v="5931"/>
    <m/>
    <n v="2887.9"/>
    <s v="HS - Head Start"/>
    <x v="12"/>
    <s v="- No Location -"/>
    <s v="Natalie Mitchem"/>
  </r>
  <r>
    <s v="5000 - Salaries &amp; Wages"/>
    <s v="Journal"/>
    <x v="48"/>
    <s v="JE1107"/>
    <m/>
    <x v="5932"/>
    <m/>
    <n v="722.83"/>
    <s v="HS - Head Start"/>
    <x v="12"/>
    <s v="- No Location -"/>
    <s v="Jennifer Nagy"/>
  </r>
  <r>
    <s v="5000 - Salaries &amp; Wages"/>
    <s v="Journal"/>
    <x v="48"/>
    <s v="JE1107"/>
    <m/>
    <x v="5933"/>
    <m/>
    <n v="843"/>
    <s v="HS - Head Start"/>
    <x v="12"/>
    <s v="- No Location -"/>
    <s v="Cigdem Ozdemir"/>
  </r>
  <r>
    <s v="5000 - Salaries &amp; Wages"/>
    <s v="Journal"/>
    <x v="48"/>
    <s v="JE1101"/>
    <m/>
    <x v="5934"/>
    <n v="210.2"/>
    <m/>
    <s v="HS - Head Start"/>
    <x v="12"/>
    <s v="- No Location -"/>
    <s v="Keshia Flewellen"/>
  </r>
  <r>
    <s v="5000 - Salaries &amp; Wages"/>
    <s v="Journal"/>
    <x v="48"/>
    <s v="JE1103"/>
    <m/>
    <x v="4973"/>
    <m/>
    <n v="917.71"/>
    <s v="CCR&amp;R - Child Care Resource &amp; Referral"/>
    <x v="18"/>
    <s v="Admin Office"/>
    <s v="Ruben Johnson"/>
  </r>
  <r>
    <s v="5000 - Salaries &amp; Wages"/>
    <s v="Journal"/>
    <x v="48"/>
    <s v="JE1099"/>
    <m/>
    <x v="5125"/>
    <n v="122.71"/>
    <m/>
    <s v="HPRP2 - Homeless Prevention Rapid Rehousing"/>
    <x v="8"/>
    <s v="- No Location -"/>
    <s v="Denise Cacalori"/>
  </r>
  <r>
    <s v="5000 - Salaries &amp; Wages"/>
    <s v="Journal"/>
    <x v="48"/>
    <s v="JE1108"/>
    <m/>
    <x v="5935"/>
    <n v="840"/>
    <m/>
    <s v="CCFP - Child Care Food Program"/>
    <x v="24"/>
    <s v="- No Location -"/>
    <s v="Samarjit Sharma"/>
  </r>
  <r>
    <s v="5000 - Salaries &amp; Wages"/>
    <s v="Journal"/>
    <x v="48"/>
    <s v="JE1110"/>
    <m/>
    <x v="4438"/>
    <n v="69.23"/>
    <m/>
    <s v="Mt Holly Schools"/>
    <x v="15"/>
    <s v="Admin Office"/>
    <s v="Gary Mease"/>
  </r>
  <r>
    <s v="5000 - Salaries &amp; Wages"/>
    <s v="Journal"/>
    <x v="48"/>
    <s v="JE1105"/>
    <m/>
    <x v="5936"/>
    <m/>
    <n v="523"/>
    <s v="LiHeap - Low Income Home Energy Assistance Program"/>
    <x v="2"/>
    <s v="- No Location -"/>
    <s v="Kayla Black"/>
  </r>
  <r>
    <s v="5000 - Salaries &amp; Wages"/>
    <s v="Journal"/>
    <x v="48"/>
    <s v="JE1106"/>
    <m/>
    <x v="5937"/>
    <n v="865.08"/>
    <m/>
    <s v="LiHeap - Low Income Home Energy Assistance Program"/>
    <x v="2"/>
    <s v="- No Location -"/>
    <s v="Donna Hajzer"/>
  </r>
  <r>
    <s v="5000 - Salaries &amp; Wages"/>
    <s v="Journal"/>
    <x v="48"/>
    <s v="JE1106"/>
    <m/>
    <x v="5690"/>
    <n v="692.97"/>
    <m/>
    <s v="LiHeap - Low Income Home Energy Assistance Program"/>
    <x v="2"/>
    <s v="- No Location -"/>
    <s v="Constance Pritchett"/>
  </r>
  <r>
    <s v="5000 - Salaries &amp; Wages"/>
    <s v="Journal"/>
    <x v="48"/>
    <s v="JE1106"/>
    <m/>
    <x v="4598"/>
    <n v="483.81"/>
    <m/>
    <s v="LiHeap - Low Income Home Energy Assistance Program"/>
    <x v="2"/>
    <s v="- No Location -"/>
    <s v="Quamillah Nelson"/>
  </r>
  <r>
    <s v="5000 - Salaries &amp; Wages"/>
    <s v="Journal"/>
    <x v="48"/>
    <s v="JE1105"/>
    <m/>
    <x v="5936"/>
    <m/>
    <n v="307.16000000000003"/>
    <s v="USF - Universal Service Fund"/>
    <x v="9"/>
    <s v="- No Location -"/>
    <s v="Kayla Black"/>
  </r>
  <r>
    <s v="5000 - Salaries &amp; Wages"/>
    <s v="Journal"/>
    <x v="48"/>
    <s v="JE1109"/>
    <m/>
    <x v="5880"/>
    <m/>
    <n v="244.64"/>
    <s v="USF - Universal Service Fund"/>
    <x v="9"/>
    <s v="- No Location -"/>
    <s v="Shirley Matthews"/>
  </r>
  <r>
    <s v="5000 - Salaries &amp; Wages"/>
    <s v="Journal"/>
    <x v="48"/>
    <s v="JE1110"/>
    <m/>
    <x v="4658"/>
    <n v="61.91"/>
    <m/>
    <s v="CCYC - Community Council of Young Children"/>
    <x v="22"/>
    <s v="Admin Office"/>
    <s v="Amie Sharer"/>
  </r>
  <r>
    <s v="5000 - Salaries &amp; Wages"/>
    <s v="Journal"/>
    <x v="48"/>
    <s v="JE1099"/>
    <m/>
    <x v="5127"/>
    <n v="25.55"/>
    <m/>
    <s v="CCYC - Community Council of Young Children"/>
    <x v="22"/>
    <s v="- No Location -"/>
    <s v="Antoine Nelson"/>
  </r>
  <r>
    <s v="5000 - Salaries &amp; Wages"/>
    <s v="Journal"/>
    <x v="48"/>
    <s v="JE1099"/>
    <m/>
    <x v="4883"/>
    <n v="6.64"/>
    <m/>
    <s v="HF - Healthy Families"/>
    <x v="21"/>
    <s v="Admin Office"/>
    <s v="Michelle Hewitt"/>
  </r>
  <r>
    <s v="5000 - Salaries &amp; Wages"/>
    <s v="Journal"/>
    <x v="48"/>
    <s v="JE1101"/>
    <m/>
    <x v="4425"/>
    <n v="5.33"/>
    <m/>
    <s v="HF - Healthy Families"/>
    <x v="5"/>
    <s v="Admin Office"/>
    <s v="Janessa Rivera"/>
  </r>
  <r>
    <s v="5000 - Salaries &amp; Wages"/>
    <s v="Journal"/>
    <x v="48"/>
    <s v="JE1101"/>
    <m/>
    <x v="5938"/>
    <n v="85.54"/>
    <m/>
    <s v="HF - Healthy Families"/>
    <x v="5"/>
    <s v="- No Location -"/>
    <s v="Bridgett Pollard"/>
  </r>
  <r>
    <s v="5000 - Salaries &amp; Wages"/>
    <s v="Journal"/>
    <x v="48"/>
    <s v="JE1106"/>
    <m/>
    <x v="4602"/>
    <n v="894.92"/>
    <m/>
    <s v="CSBG - Community Service Block Grant"/>
    <x v="17"/>
    <s v="- No Location -"/>
    <s v="Sheila Hughes"/>
  </r>
  <r>
    <s v="5000 - Salaries &amp; Wages"/>
    <s v="Journal"/>
    <x v="48"/>
    <s v="JE1105"/>
    <m/>
    <x v="5939"/>
    <m/>
    <n v="148.78"/>
    <s v="EHS - Early Head Start"/>
    <x v="6"/>
    <s v="- No Location -"/>
    <s v="Tammy Joyce"/>
  </r>
  <r>
    <s v="5000 - Salaries &amp; Wages"/>
    <s v="Journal"/>
    <x v="48"/>
    <s v="JE1103"/>
    <m/>
    <x v="5940"/>
    <m/>
    <n v="150.58000000000001"/>
    <s v="EHS - Early Head Start"/>
    <x v="6"/>
    <s v="- No Location -"/>
    <s v="Tammy Joyce"/>
  </r>
  <r>
    <s v="5000 - Salaries &amp; Wages"/>
    <s v="Journal"/>
    <x v="48"/>
    <s v="JE1107"/>
    <m/>
    <x v="5941"/>
    <m/>
    <n v="148.78"/>
    <s v="EHS - Early Head Start"/>
    <x v="6"/>
    <s v="- No Location -"/>
    <s v="Tammy Joyce"/>
  </r>
  <r>
    <s v="5000 - Salaries &amp; Wages"/>
    <s v="Journal"/>
    <x v="48"/>
    <s v="JE1100"/>
    <m/>
    <x v="4593"/>
    <n v="71.599999999999994"/>
    <m/>
    <s v="EHS - Early Head Start"/>
    <x v="6"/>
    <s v="- No Location -"/>
    <s v="Donna Wilbur"/>
  </r>
  <r>
    <s v="5000 - Salaries &amp; Wages"/>
    <s v="Journal"/>
    <x v="48"/>
    <s v="JE1108"/>
    <m/>
    <x v="4774"/>
    <n v="439.17"/>
    <m/>
    <s v="Edgewater Park"/>
    <x v="29"/>
    <s v="- No Location -"/>
    <s v="ISATA BAH"/>
  </r>
  <r>
    <s v="5000 - Salaries &amp; Wages"/>
    <s v="Journal"/>
    <x v="48"/>
    <s v="JE1104"/>
    <m/>
    <x v="5942"/>
    <n v="1777.55"/>
    <m/>
    <s v="CCR&amp;R - Child Care Resource &amp; Referral"/>
    <x v="27"/>
    <s v="- No Location -"/>
    <s v="Kristin Mayes"/>
  </r>
  <r>
    <s v="5000 - Salaries &amp; Wages"/>
    <s v="Journal"/>
    <x v="48"/>
    <s v="JE1097"/>
    <m/>
    <x v="5943"/>
    <n v="85.54"/>
    <m/>
    <s v="CCR&amp;R - Child Care Resource &amp; Referral"/>
    <x v="27"/>
    <s v="- No Location -"/>
    <s v="Kristin Mayes"/>
  </r>
  <r>
    <s v="5000 - Salaries &amp; Wages"/>
    <s v="Journal"/>
    <x v="48"/>
    <s v="JE1107"/>
    <m/>
    <x v="5944"/>
    <m/>
    <n v="1426.7"/>
    <s v="CCR&amp;R - Child Care Resource &amp; Referral"/>
    <x v="27"/>
    <s v="- No Location -"/>
    <s v="Judith Byrne"/>
  </r>
  <r>
    <s v="5000 - Salaries &amp; Wages"/>
    <s v="Journal"/>
    <x v="48"/>
    <s v="JE1103"/>
    <m/>
    <x v="5945"/>
    <m/>
    <n v="1472.81"/>
    <s v="CCR&amp;R - Child Care Resource &amp; Referral"/>
    <x v="28"/>
    <s v="- No Location -"/>
    <s v="Bonita Jackson"/>
  </r>
  <r>
    <s v="5000 - Salaries &amp; Wages"/>
    <s v="Journal"/>
    <x v="48"/>
    <s v="JE1108"/>
    <m/>
    <x v="5946"/>
    <n v="1182.6600000000001"/>
    <m/>
    <s v="CCR&amp;R - Child Care Resource &amp; Referral"/>
    <x v="28"/>
    <s v="- No Location -"/>
    <s v="Rayna Gadsden"/>
  </r>
  <r>
    <s v="5000 - Salaries &amp; Wages"/>
    <s v="Journal"/>
    <x v="48"/>
    <s v="JE1106"/>
    <m/>
    <x v="5947"/>
    <n v="1991.41"/>
    <m/>
    <s v="CCR&amp;R - Child Care Resource &amp; Referral"/>
    <x v="28"/>
    <s v="- No Location -"/>
    <s v="Shellinda Hardie"/>
  </r>
  <r>
    <s v="5000 - Salaries &amp; Wages"/>
    <s v="Journal"/>
    <x v="48"/>
    <s v="JE1097"/>
    <m/>
    <x v="5948"/>
    <n v="25.38"/>
    <m/>
    <s v="CCR&amp;R - Child Care Resource &amp; Referral"/>
    <x v="28"/>
    <s v="- No Location -"/>
    <s v="Victoria Reger"/>
  </r>
  <r>
    <s v="5000 - Salaries &amp; Wages"/>
    <s v="Journal"/>
    <x v="48"/>
    <s v="JE1107"/>
    <m/>
    <x v="5949"/>
    <m/>
    <n v="920.98"/>
    <s v="CCR&amp;R - Child Care Resource &amp; Referral"/>
    <x v="28"/>
    <s v="- No Location -"/>
    <s v="Ariel Howard"/>
  </r>
  <r>
    <s v="5000 - Salaries &amp; Wages"/>
    <s v="Journal"/>
    <x v="48"/>
    <s v="JE1104"/>
    <m/>
    <x v="5950"/>
    <n v="840"/>
    <m/>
    <s v="HS - Head Start"/>
    <x v="12"/>
    <s v="- No Location -"/>
    <s v="Saliha Yanik"/>
  </r>
  <r>
    <s v="5000 - Salaries &amp; Wages"/>
    <s v="Journal"/>
    <x v="48"/>
    <s v="JE1103"/>
    <m/>
    <x v="5951"/>
    <m/>
    <n v="1806.39"/>
    <s v="HS - Head Start"/>
    <x v="12"/>
    <s v="- No Location -"/>
    <s v="ISATA BAH"/>
  </r>
  <r>
    <s v="5000 - Salaries &amp; Wages"/>
    <s v="Journal"/>
    <x v="48"/>
    <s v="JE1103"/>
    <m/>
    <x v="4711"/>
    <m/>
    <n v="2276.08"/>
    <s v="HS - Head Start"/>
    <x v="12"/>
    <s v="Admin Office"/>
    <s v="Elayne Schermerhorn"/>
  </r>
  <r>
    <s v="5000 - Salaries &amp; Wages"/>
    <s v="Journal"/>
    <x v="48"/>
    <s v="JE1103"/>
    <m/>
    <x v="5952"/>
    <m/>
    <n v="1670.31"/>
    <s v="HS - Head Start"/>
    <x v="12"/>
    <s v="- No Location -"/>
    <s v="Seham Azabawi"/>
  </r>
  <r>
    <s v="5000 - Salaries &amp; Wages"/>
    <s v="Journal"/>
    <x v="48"/>
    <s v="JE1110"/>
    <m/>
    <x v="5953"/>
    <n v="840"/>
    <m/>
    <s v="HS - Head Start"/>
    <x v="12"/>
    <s v="- No Location -"/>
    <s v="Brittany Barnes"/>
  </r>
  <r>
    <s v="5000 - Salaries &amp; Wages"/>
    <s v="Journal"/>
    <x v="48"/>
    <s v="JE1110"/>
    <m/>
    <x v="5954"/>
    <n v="858"/>
    <m/>
    <s v="HS - Head Start"/>
    <x v="12"/>
    <s v="- No Location -"/>
    <s v="Laura McRae"/>
  </r>
  <r>
    <s v="5000 - Salaries &amp; Wages"/>
    <s v="Journal"/>
    <x v="48"/>
    <s v="JE1109"/>
    <m/>
    <x v="5955"/>
    <m/>
    <n v="1275.21"/>
    <s v="HS - Head Start"/>
    <x v="12"/>
    <s v="- No Location -"/>
    <s v="Verdina Pryor"/>
  </r>
  <r>
    <s v="5000 - Salaries &amp; Wages"/>
    <s v="Journal"/>
    <x v="48"/>
    <s v="JE1109"/>
    <m/>
    <x v="5181"/>
    <m/>
    <n v="1555.35"/>
    <s v="HS - Head Start"/>
    <x v="12"/>
    <s v="Admin Office"/>
    <s v="Manvir Gill"/>
  </r>
  <r>
    <s v="5000 - Salaries &amp; Wages"/>
    <s v="Journal"/>
    <x v="48"/>
    <s v="JE1109"/>
    <m/>
    <x v="5956"/>
    <m/>
    <n v="718.62"/>
    <s v="HS - Head Start"/>
    <x v="12"/>
    <s v="- No Location -"/>
    <s v="Jennifer Elder"/>
  </r>
  <r>
    <s v="5000 - Salaries &amp; Wages"/>
    <s v="Journal"/>
    <x v="48"/>
    <s v="JE1106"/>
    <m/>
    <x v="5957"/>
    <n v="1339.5"/>
    <m/>
    <s v="HS - Head Start"/>
    <x v="12"/>
    <s v="- No Location -"/>
    <s v="Jacquelyn Gardner"/>
  </r>
  <r>
    <s v="5000 - Salaries &amp; Wages"/>
    <s v="Journal"/>
    <x v="48"/>
    <s v="JE1099"/>
    <m/>
    <x v="5958"/>
    <n v="12.6"/>
    <m/>
    <s v="HS - Head Start"/>
    <x v="12"/>
    <s v="- No Location -"/>
    <s v="Lynn Orangers"/>
  </r>
  <r>
    <s v="5000 - Salaries &amp; Wages"/>
    <s v="Journal"/>
    <x v="48"/>
    <s v="JE1107"/>
    <m/>
    <x v="5941"/>
    <m/>
    <n v="1339.03"/>
    <s v="HS - Head Start"/>
    <x v="12"/>
    <s v="- No Location -"/>
    <s v="Tammy Joyce"/>
  </r>
  <r>
    <s v="5000 - Salaries &amp; Wages"/>
    <s v="Journal"/>
    <x v="48"/>
    <s v="JE1101"/>
    <m/>
    <x v="4684"/>
    <n v="178.37"/>
    <m/>
    <s v="HS - Head Start"/>
    <x v="12"/>
    <s v="- No Location -"/>
    <s v="Tammy Joyce"/>
  </r>
  <r>
    <s v="5000 - Salaries &amp; Wages"/>
    <s v="Journal"/>
    <x v="48"/>
    <s v="JE1101"/>
    <m/>
    <x v="5959"/>
    <n v="74.77"/>
    <m/>
    <s v="HS - Head Start"/>
    <x v="12"/>
    <s v="- No Location -"/>
    <s v="Danielle Jakubowski"/>
  </r>
  <r>
    <s v="5000 - Salaries &amp; Wages"/>
    <s v="Journal"/>
    <x v="48"/>
    <s v="JE1101"/>
    <m/>
    <x v="5024"/>
    <n v="152.68"/>
    <m/>
    <s v="HS - Head Start"/>
    <x v="12"/>
    <s v="- No Location -"/>
    <s v="Christiana Buffett"/>
  </r>
  <r>
    <s v="5000 - Salaries &amp; Wages"/>
    <s v="Journal"/>
    <x v="48"/>
    <s v="JE1110"/>
    <m/>
    <x v="5058"/>
    <n v="500"/>
    <m/>
    <s v="CCR&amp;R - Child Care Resource &amp; Referral"/>
    <x v="18"/>
    <s v="Admin Office"/>
    <s v="Kyle Edwards"/>
  </r>
  <r>
    <s v="5000 - Salaries &amp; Wages"/>
    <s v="Journal"/>
    <x v="48"/>
    <s v="JE1109"/>
    <m/>
    <x v="4597"/>
    <m/>
    <n v="217.95"/>
    <s v="CCR&amp;R - Child Care Resource &amp; Referral"/>
    <x v="18"/>
    <s v="Admin Office"/>
    <s v="Janessa Rivera"/>
  </r>
  <r>
    <s v="5000 - Salaries &amp; Wages"/>
    <s v="Journal"/>
    <x v="48"/>
    <s v="JE1103"/>
    <m/>
    <x v="4639"/>
    <m/>
    <n v="33.07"/>
    <s v="HPRP2 - Homeless Prevention Rapid Rehousing"/>
    <x v="8"/>
    <s v="Admin Office"/>
    <s v="Manvir Gill"/>
  </r>
  <r>
    <s v="5000 - Salaries &amp; Wages"/>
    <s v="Journal"/>
    <x v="48"/>
    <s v="JE1105"/>
    <m/>
    <x v="5960"/>
    <m/>
    <n v="852"/>
    <s v="CCFP - Child Care Food Program"/>
    <x v="24"/>
    <s v="- No Location -"/>
    <s v="Deniz Genc"/>
  </r>
  <r>
    <s v="5000 - Salaries &amp; Wages"/>
    <s v="Journal"/>
    <x v="48"/>
    <s v="JE1105"/>
    <m/>
    <x v="4359"/>
    <m/>
    <n v="101.54"/>
    <s v="CCFP - Child Care Food Program"/>
    <x v="24"/>
    <s v="Admin Office"/>
    <s v="Francine Taylor"/>
  </r>
  <r>
    <s v="5000 - Salaries &amp; Wages"/>
    <s v="Journal"/>
    <x v="48"/>
    <s v="JE1110"/>
    <m/>
    <x v="5961"/>
    <n v="840"/>
    <m/>
    <s v="CCFP - Child Care Food Program"/>
    <x v="24"/>
    <s v="- No Location -"/>
    <s v="Seham Azabawi"/>
  </r>
  <r>
    <s v="5000 - Salaries &amp; Wages"/>
    <s v="Journal"/>
    <x v="48"/>
    <s v="JE1107"/>
    <m/>
    <x v="5962"/>
    <m/>
    <n v="573"/>
    <s v="CCFP - Child Care Food Program"/>
    <x v="24"/>
    <s v="- No Location -"/>
    <s v="Ranada Dumas"/>
  </r>
  <r>
    <s v="5000 - Salaries &amp; Wages"/>
    <s v="Journal"/>
    <x v="48"/>
    <s v="JE1110"/>
    <m/>
    <x v="5921"/>
    <n v="15"/>
    <m/>
    <s v="Mt Holly Schools"/>
    <x v="15"/>
    <s v="- No Location -"/>
    <s v="Bonnie Sheipe-Warthen"/>
  </r>
  <r>
    <s v="5000 - Salaries &amp; Wages"/>
    <s v="Journal"/>
    <x v="48"/>
    <s v="JE1110"/>
    <m/>
    <x v="5363"/>
    <n v="346.13"/>
    <m/>
    <s v="Mt Holly Schools"/>
    <x v="15"/>
    <s v="- No Location -"/>
    <s v="Michelle Horan"/>
  </r>
  <r>
    <s v="5000 - Salaries &amp; Wages"/>
    <s v="Journal"/>
    <x v="48"/>
    <s v="JE1105"/>
    <m/>
    <x v="5512"/>
    <m/>
    <n v="388.58"/>
    <s v="LiHeap - Low Income Home Energy Assistance Program"/>
    <x v="2"/>
    <s v="- No Location -"/>
    <s v="Shirley Matthews"/>
  </r>
  <r>
    <s v="5000 - Salaries &amp; Wages"/>
    <s v="Journal"/>
    <x v="48"/>
    <s v="JE1109"/>
    <m/>
    <x v="5963"/>
    <m/>
    <n v="516.76"/>
    <s v="LiHeap - Low Income Home Energy Assistance Program"/>
    <x v="2"/>
    <s v="- No Location -"/>
    <s v="Donna Hajzer"/>
  </r>
  <r>
    <s v="5000 - Salaries &amp; Wages"/>
    <s v="Journal"/>
    <x v="48"/>
    <s v="JE1098"/>
    <m/>
    <x v="4393"/>
    <n v="2.96"/>
    <m/>
    <s v="LiHeap - Low Income Home Energy Assistance Program"/>
    <x v="2"/>
    <s v="Admin Office"/>
    <s v="Francine Taylor"/>
  </r>
  <r>
    <s v="5000 - Salaries &amp; Wages"/>
    <s v="Journal"/>
    <x v="48"/>
    <s v="JE1097"/>
    <m/>
    <x v="4749"/>
    <n v="4.8899999999999997"/>
    <m/>
    <s v="LiHeap - Low Income Home Energy Assistance Program"/>
    <x v="2"/>
    <s v="Admin Office"/>
    <s v="Greta Peterson"/>
  </r>
  <r>
    <s v="5000 - Salaries &amp; Wages"/>
    <s v="Journal"/>
    <x v="48"/>
    <s v="JE1106"/>
    <m/>
    <x v="5937"/>
    <n v="508.06"/>
    <m/>
    <s v="USF - Universal Service Fund"/>
    <x v="9"/>
    <s v="- No Location -"/>
    <s v="Donna Hajzer"/>
  </r>
  <r>
    <s v="5000 - Salaries &amp; Wages"/>
    <s v="Journal"/>
    <x v="48"/>
    <s v="JE1100"/>
    <m/>
    <x v="4638"/>
    <n v="1.93"/>
    <m/>
    <s v="USF - Universal Service Fund"/>
    <x v="9"/>
    <s v="Admin Office"/>
    <s v="Kyle Edwards"/>
  </r>
  <r>
    <s v="5000 - Salaries &amp; Wages"/>
    <s v="Journal"/>
    <x v="48"/>
    <s v="JE1097"/>
    <m/>
    <x v="5964"/>
    <n v="179.61"/>
    <m/>
    <s v="HF - Healthy Families"/>
    <x v="4"/>
    <s v="- No Location -"/>
    <s v="Mary Kennedy"/>
  </r>
  <r>
    <s v="5000 - Salaries &amp; Wages"/>
    <s v="Journal"/>
    <x v="48"/>
    <s v="JE1109"/>
    <m/>
    <x v="5060"/>
    <m/>
    <n v="100.94"/>
    <s v="HF - Healthy Families"/>
    <x v="21"/>
    <s v="- No Location -"/>
    <s v="Claire Garner"/>
  </r>
  <r>
    <s v="5000 - Salaries &amp; Wages"/>
    <s v="Journal"/>
    <x v="48"/>
    <s v="JE1110"/>
    <m/>
    <x v="4967"/>
    <n v="176.08"/>
    <m/>
    <s v="HF - Healthy Families"/>
    <x v="5"/>
    <s v="- No Location -"/>
    <s v="Sheila Hughes"/>
  </r>
  <r>
    <s v="5000 - Salaries &amp; Wages"/>
    <s v="Journal"/>
    <x v="48"/>
    <s v="JE1105"/>
    <m/>
    <x v="4880"/>
    <m/>
    <n v="637.03"/>
    <s v="CSBG - Community Service Block Grant"/>
    <x v="0"/>
    <s v="Admin Office"/>
    <s v="Janessa Rivera"/>
  </r>
  <r>
    <s v="5000 - Salaries &amp; Wages"/>
    <s v="Journal"/>
    <x v="48"/>
    <s v="JE1106"/>
    <m/>
    <x v="4671"/>
    <n v="2758.28"/>
    <m/>
    <s v="CSBG - Community Service Block Grant"/>
    <x v="0"/>
    <s v="Admin Office"/>
    <s v="Ruben Johnson"/>
  </r>
  <r>
    <s v="5000 - Salaries &amp; Wages"/>
    <s v="Journal"/>
    <x v="48"/>
    <s v="JE1106"/>
    <m/>
    <x v="4432"/>
    <n v="659.3"/>
    <m/>
    <s v="CSBG - Community Service Block Grant"/>
    <x v="0"/>
    <s v="Admin Office"/>
    <s v="Kyle Edwards"/>
  </r>
  <r>
    <s v="5000 - Salaries &amp; Wages"/>
    <s v="Journal"/>
    <x v="48"/>
    <s v="JE1105"/>
    <m/>
    <x v="5965"/>
    <m/>
    <n v="2393.02"/>
    <s v="EHS - Early Head Start"/>
    <x v="6"/>
    <s v="- No Location -"/>
    <s v="Michelle Weaver"/>
  </r>
  <r>
    <s v="5000 - Salaries &amp; Wages"/>
    <s v="Journal"/>
    <x v="48"/>
    <s v="JE1108"/>
    <m/>
    <x v="5966"/>
    <n v="983.5"/>
    <m/>
    <s v="EHS - Early Head Start"/>
    <x v="6"/>
    <s v="- No Location -"/>
    <s v="Elizabeth Jensen"/>
  </r>
  <r>
    <s v="5000 - Salaries &amp; Wages"/>
    <s v="Journal"/>
    <x v="48"/>
    <s v="JE1108"/>
    <m/>
    <x v="4697"/>
    <n v="1002.57"/>
    <m/>
    <s v="EHS - Early Head Start"/>
    <x v="6"/>
    <s v="- No Location -"/>
    <s v="Donna Wilbur"/>
  </r>
  <r>
    <s v="5000 - Salaries &amp; Wages"/>
    <s v="Journal"/>
    <x v="48"/>
    <s v="JE1098"/>
    <m/>
    <x v="4393"/>
    <n v="4.57"/>
    <m/>
    <s v="EHS - Early Head Start"/>
    <x v="6"/>
    <s v="Admin Office"/>
    <s v="Francine Taylor"/>
  </r>
  <r>
    <s v="5000 - Salaries &amp; Wages"/>
    <s v="Journal"/>
    <x v="48"/>
    <s v="JE1104"/>
    <m/>
    <x v="4855"/>
    <n v="74.989999999999995"/>
    <m/>
    <s v="Edgewater Park"/>
    <x v="29"/>
    <s v="- No Location -"/>
    <s v="Bonnie Sheipe-Warthen"/>
  </r>
  <r>
    <s v="5000 - Salaries &amp; Wages"/>
    <s v="Journal"/>
    <x v="48"/>
    <s v="JE1108"/>
    <m/>
    <x v="5967"/>
    <n v="1535.34"/>
    <m/>
    <s v="CCR&amp;R - Child Care Resource &amp; Referral"/>
    <x v="28"/>
    <s v="- No Location -"/>
    <s v="Shellinda Hardie"/>
  </r>
  <r>
    <s v="5000 - Salaries &amp; Wages"/>
    <s v="Journal"/>
    <x v="48"/>
    <s v="JE1104"/>
    <m/>
    <x v="5968"/>
    <n v="546.25"/>
    <m/>
    <s v="HS - Head Start"/>
    <x v="12"/>
    <s v="- No Location -"/>
    <s v="Jacquelyn Gardner"/>
  </r>
  <r>
    <s v="5000 - Salaries &amp; Wages"/>
    <s v="Journal"/>
    <x v="48"/>
    <s v="JE1110"/>
    <m/>
    <x v="4709"/>
    <n v="1015.38"/>
    <m/>
    <s v="HS - Head Start"/>
    <x v="12"/>
    <s v="Admin Office"/>
    <s v="Francine Taylor"/>
  </r>
  <r>
    <s v="5000 - Salaries &amp; Wages"/>
    <s v="Journal"/>
    <x v="48"/>
    <s v="JE1110"/>
    <m/>
    <x v="5969"/>
    <n v="849"/>
    <m/>
    <s v="HS - Head Start"/>
    <x v="12"/>
    <s v="- No Location -"/>
    <s v="Doreen Knaupp"/>
  </r>
  <r>
    <s v="5000 - Salaries &amp; Wages"/>
    <s v="Journal"/>
    <x v="48"/>
    <s v="JE1110"/>
    <m/>
    <x v="5970"/>
    <n v="867"/>
    <m/>
    <s v="HS - Head Start"/>
    <x v="12"/>
    <s v="- No Location -"/>
    <s v="Carol Brown"/>
  </r>
  <r>
    <s v="5000 - Salaries &amp; Wages"/>
    <s v="Journal"/>
    <x v="48"/>
    <s v="JE1109"/>
    <m/>
    <x v="5971"/>
    <m/>
    <n v="809.84"/>
    <s v="HS - Head Start"/>
    <x v="12"/>
    <s v="- No Location -"/>
    <s v="William Carson"/>
  </r>
  <r>
    <s v="5000 - Salaries &amp; Wages"/>
    <s v="Journal"/>
    <x v="48"/>
    <s v="JE1108"/>
    <m/>
    <x v="5972"/>
    <n v="600"/>
    <m/>
    <s v="HS - Head Start"/>
    <x v="12"/>
    <s v="- No Location -"/>
    <s v="Syrena Moss"/>
  </r>
  <r>
    <s v="5000 - Salaries &amp; Wages"/>
    <s v="Journal"/>
    <x v="48"/>
    <s v="JE1098"/>
    <m/>
    <x v="5973"/>
    <n v="6.56"/>
    <m/>
    <s v="HS - Head Start"/>
    <x v="12"/>
    <s v="- No Location -"/>
    <s v="Courtney Farina"/>
  </r>
  <r>
    <s v="5000 - Salaries &amp; Wages"/>
    <s v="Journal"/>
    <x v="48"/>
    <s v="JE1098"/>
    <m/>
    <x v="5294"/>
    <n v="97.16"/>
    <m/>
    <s v="HS - Head Start"/>
    <x v="12"/>
    <s v="Admin Office"/>
    <s v="Sharon Forman"/>
  </r>
  <r>
    <s v="5000 - Salaries &amp; Wages"/>
    <s v="Journal"/>
    <x v="48"/>
    <s v="JE1107"/>
    <m/>
    <x v="5974"/>
    <m/>
    <n v="1339.5"/>
    <s v="HS - Head Start"/>
    <x v="12"/>
    <s v="- No Location -"/>
    <s v="Sumeyra Ceylan"/>
  </r>
  <r>
    <s v="5000 - Salaries &amp; Wages"/>
    <s v="Journal"/>
    <x v="48"/>
    <s v="JE1100"/>
    <m/>
    <x v="5975"/>
    <n v="214.97"/>
    <m/>
    <s v="HS - Head Start"/>
    <x v="12"/>
    <s v="- No Location -"/>
    <s v="Nasirah Aminuddin"/>
  </r>
  <r>
    <s v="5000 - Salaries &amp; Wages"/>
    <s v="Journal"/>
    <x v="48"/>
    <s v="JE1108"/>
    <m/>
    <x v="5689"/>
    <n v="274.77999999999997"/>
    <m/>
    <s v="CCR&amp;R - Child Care Resource &amp; Referral"/>
    <x v="18"/>
    <s v="Admin Office"/>
    <s v="Darshpreet Thind"/>
  </r>
  <r>
    <s v="5000 - Salaries &amp; Wages"/>
    <s v="Journal"/>
    <x v="48"/>
    <s v="JE1105"/>
    <m/>
    <x v="5976"/>
    <m/>
    <n v="699"/>
    <s v="CCFP - Child Care Food Program"/>
    <x v="24"/>
    <s v="- No Location -"/>
    <s v="Matthew Ditmar"/>
  </r>
  <r>
    <s v="5000 - Salaries &amp; Wages"/>
    <s v="Journal"/>
    <x v="48"/>
    <s v="JE1103"/>
    <m/>
    <x v="5977"/>
    <m/>
    <n v="877.48"/>
    <s v="CCFP - Child Care Food Program"/>
    <x v="24"/>
    <s v="- No Location -"/>
    <s v="Patricia Joyce"/>
  </r>
  <r>
    <s v="5000 - Salaries &amp; Wages"/>
    <s v="Journal"/>
    <x v="48"/>
    <s v="JE1110"/>
    <m/>
    <x v="5978"/>
    <n v="849"/>
    <m/>
    <s v="CCFP - Child Care Food Program"/>
    <x v="24"/>
    <s v="- No Location -"/>
    <s v="Donna Wilbur"/>
  </r>
  <r>
    <s v="5000 - Salaries &amp; Wages"/>
    <s v="Journal"/>
    <x v="48"/>
    <s v="JE1106"/>
    <m/>
    <x v="5979"/>
    <n v="913.25"/>
    <m/>
    <s v="CCFP - Child Care Food Program"/>
    <x v="24"/>
    <s v="- No Location -"/>
    <s v="Ivanette Peterson"/>
  </r>
  <r>
    <s v="5000 - Salaries &amp; Wages"/>
    <s v="Journal"/>
    <x v="48"/>
    <s v="JE1106"/>
    <m/>
    <x v="5980"/>
    <n v="965.25"/>
    <m/>
    <s v="CCFP - Child Care Food Program"/>
    <x v="24"/>
    <s v="- No Location -"/>
    <s v="Patricia Joyce"/>
  </r>
  <r>
    <s v="5000 - Salaries &amp; Wages"/>
    <s v="Journal"/>
    <x v="48"/>
    <s v="JE1098"/>
    <m/>
    <x v="4393"/>
    <n v="4.2300000000000004"/>
    <m/>
    <s v="CCFP - Child Care Food Program"/>
    <x v="24"/>
    <s v="Admin Office"/>
    <s v="Francine Taylor"/>
  </r>
  <r>
    <s v="5000 - Salaries &amp; Wages"/>
    <s v="Journal"/>
    <x v="48"/>
    <s v="JE1097"/>
    <m/>
    <x v="5904"/>
    <n v="30.13"/>
    <m/>
    <s v="CCFP - Child Care Food Program"/>
    <x v="24"/>
    <s v="Admin Office"/>
    <s v="Darshpreet Thind"/>
  </r>
  <r>
    <s v="5000 - Salaries &amp; Wages"/>
    <s v="Journal"/>
    <x v="48"/>
    <s v="JE1101"/>
    <m/>
    <x v="4466"/>
    <n v="40.590000000000003"/>
    <m/>
    <s v="CCFP - Child Care Food Program"/>
    <x v="24"/>
    <s v="Admin Office"/>
    <s v="Gary Mease"/>
  </r>
  <r>
    <s v="5000 - Salaries &amp; Wages"/>
    <s v="Journal"/>
    <x v="48"/>
    <s v="JE1106"/>
    <m/>
    <x v="4510"/>
    <n v="69.23"/>
    <m/>
    <s v="Mt Holly Schools"/>
    <x v="15"/>
    <s v="Admin Office"/>
    <s v="Gary Mease"/>
  </r>
  <r>
    <s v="5000 - Salaries &amp; Wages"/>
    <s v="Journal"/>
    <x v="48"/>
    <s v="JE1099"/>
    <m/>
    <x v="4958"/>
    <n v="42.35"/>
    <m/>
    <s v="Mt Holly Schools"/>
    <x v="15"/>
    <s v="- No Location -"/>
    <s v="Michelle Horan"/>
  </r>
  <r>
    <s v="5000 - Salaries &amp; Wages"/>
    <s v="Journal"/>
    <x v="48"/>
    <s v="JE1103"/>
    <m/>
    <x v="5632"/>
    <m/>
    <n v="316"/>
    <s v="LiHeap - Low Income Home Energy Assistance Program"/>
    <x v="2"/>
    <s v="- No Location -"/>
    <s v="Denise Cacalori"/>
  </r>
  <r>
    <s v="5000 - Salaries &amp; Wages"/>
    <s v="Journal"/>
    <x v="48"/>
    <s v="JE1109"/>
    <m/>
    <x v="4509"/>
    <m/>
    <n v="74.040000000000006"/>
    <s v="LiHeap - Low Income Home Energy Assistance Program"/>
    <x v="2"/>
    <s v="Admin Office"/>
    <s v="Francine Taylor"/>
  </r>
  <r>
    <s v="5000 - Salaries &amp; Wages"/>
    <s v="Journal"/>
    <x v="48"/>
    <s v="JE1108"/>
    <m/>
    <x v="5719"/>
    <n v="500.82"/>
    <m/>
    <s v="LiHeap - Low Income Home Energy Assistance Program"/>
    <x v="2"/>
    <s v="- No Location -"/>
    <s v="Denise Cacalori"/>
  </r>
  <r>
    <s v="5000 - Salaries &amp; Wages"/>
    <s v="Journal"/>
    <x v="48"/>
    <s v="JE1106"/>
    <m/>
    <x v="5474"/>
    <n v="483.61"/>
    <m/>
    <s v="LiHeap - Low Income Home Energy Assistance Program"/>
    <x v="2"/>
    <s v="- No Location -"/>
    <s v="Kayla Black"/>
  </r>
  <r>
    <s v="5000 - Salaries &amp; Wages"/>
    <s v="Journal"/>
    <x v="48"/>
    <s v="JE1101"/>
    <m/>
    <x v="5981"/>
    <n v="90.92"/>
    <m/>
    <s v="LiHeap - Low Income Home Energy Assistance Program"/>
    <x v="2"/>
    <s v="- No Location -"/>
    <s v="Constance Pritchett"/>
  </r>
  <r>
    <s v="5000 - Salaries &amp; Wages"/>
    <s v="Journal"/>
    <x v="48"/>
    <s v="JE1104"/>
    <m/>
    <x v="5298"/>
    <n v="317.39999999999998"/>
    <m/>
    <s v="USF - Universal Service Fund"/>
    <x v="9"/>
    <s v="- No Location -"/>
    <s v="Constance Pritchett"/>
  </r>
  <r>
    <s v="5000 - Salaries &amp; Wages"/>
    <s v="Journal"/>
    <x v="48"/>
    <s v="JE1103"/>
    <m/>
    <x v="4970"/>
    <m/>
    <n v="74.400000000000006"/>
    <s v="USF - Universal Service Fund"/>
    <x v="9"/>
    <s v="Admin Office"/>
    <s v="Kyle Edwards"/>
  </r>
  <r>
    <s v="5000 - Salaries &amp; Wages"/>
    <s v="Journal"/>
    <x v="48"/>
    <s v="JE1098"/>
    <m/>
    <x v="5575"/>
    <n v="53.4"/>
    <m/>
    <s v="USF - Universal Service Fund"/>
    <x v="9"/>
    <s v="- No Location -"/>
    <s v="Constance Pritchett"/>
  </r>
  <r>
    <s v="5000 - Salaries &amp; Wages"/>
    <s v="Journal"/>
    <x v="48"/>
    <s v="JE1100"/>
    <m/>
    <x v="5982"/>
    <n v="9.69"/>
    <m/>
    <s v="HF - Healthy Families"/>
    <x v="4"/>
    <s v="- No Location -"/>
    <s v="Elizabeth Boehmke"/>
  </r>
  <r>
    <s v="5000 - Salaries &amp; Wages"/>
    <s v="Journal"/>
    <x v="48"/>
    <s v="JE1103"/>
    <m/>
    <x v="4874"/>
    <m/>
    <n v="54.73"/>
    <s v="CCYC - Community Council of Young Children"/>
    <x v="22"/>
    <s v="Admin Office"/>
    <s v="Amie Sharer"/>
  </r>
  <r>
    <s v="5000 - Salaries &amp; Wages"/>
    <s v="Journal"/>
    <x v="48"/>
    <s v="JE1098"/>
    <m/>
    <x v="5983"/>
    <n v="6.64"/>
    <m/>
    <s v="HF - Healthy Families"/>
    <x v="21"/>
    <s v="Admin Office"/>
    <s v="Michelle Hewitt"/>
  </r>
  <r>
    <s v="5000 - Salaries &amp; Wages"/>
    <s v="Journal"/>
    <x v="48"/>
    <s v="JE1104"/>
    <m/>
    <x v="4384"/>
    <n v="71.25"/>
    <m/>
    <s v="HF - Healthy Families"/>
    <x v="5"/>
    <s v="Admin Office"/>
    <s v="Kyle Edwards"/>
  </r>
  <r>
    <s v="5000 - Salaries &amp; Wages"/>
    <s v="Journal"/>
    <x v="48"/>
    <s v="JE1108"/>
    <m/>
    <x v="5025"/>
    <n v="1223.54"/>
    <m/>
    <s v="HF - Healthy Families"/>
    <x v="5"/>
    <s v="- No Location -"/>
    <s v="Claire Garner"/>
  </r>
  <r>
    <s v="5000 - Salaries &amp; Wages"/>
    <s v="Journal"/>
    <x v="48"/>
    <s v="JE1099"/>
    <m/>
    <x v="5984"/>
    <n v="85.54"/>
    <m/>
    <s v="HF - Healthy Families"/>
    <x v="5"/>
    <s v="- No Location -"/>
    <s v="Bridgett Pollard"/>
  </r>
  <r>
    <s v="5000 - Salaries &amp; Wages"/>
    <s v="Journal"/>
    <x v="48"/>
    <s v="JE1099"/>
    <m/>
    <x v="4562"/>
    <n v="1.83"/>
    <m/>
    <s v="HF - Healthy Families"/>
    <x v="5"/>
    <s v="Admin Office"/>
    <s v="Kyle Edwards"/>
  </r>
  <r>
    <s v="5000 - Salaries &amp; Wages"/>
    <s v="Journal"/>
    <x v="48"/>
    <s v="JE1110"/>
    <m/>
    <x v="5612"/>
    <n v="574.62"/>
    <m/>
    <s v="CSBG - Community Service Block Grant"/>
    <x v="0"/>
    <s v="Admin Office"/>
    <s v="Manvir Gill"/>
  </r>
  <r>
    <s v="5000 - Salaries &amp; Wages"/>
    <s v="Journal"/>
    <x v="48"/>
    <s v="JE1109"/>
    <m/>
    <x v="5301"/>
    <m/>
    <n v="487.16"/>
    <s v="CSBG - Community Service Block Grant"/>
    <x v="0"/>
    <s v="Admin Office"/>
    <s v="Kyle Edwards"/>
  </r>
  <r>
    <s v="5000 - Salaries &amp; Wages"/>
    <s v="Journal"/>
    <x v="48"/>
    <s v="JE1106"/>
    <m/>
    <x v="4590"/>
    <n v="103.65"/>
    <m/>
    <s v="CSBG - Community Service Block Grant"/>
    <x v="0"/>
    <s v="Admin Office"/>
    <s v="Francine Taylor"/>
  </r>
  <r>
    <s v="5000 - Salaries &amp; Wages"/>
    <s v="Journal"/>
    <x v="48"/>
    <s v="JE1098"/>
    <m/>
    <x v="5985"/>
    <n v="26.59"/>
    <m/>
    <s v="CSBG - Community Service Block Grant"/>
    <x v="0"/>
    <s v="- No Location -"/>
    <s v="Antoine Nelson"/>
  </r>
  <r>
    <s v="5000 - Salaries &amp; Wages"/>
    <s v="Journal"/>
    <x v="48"/>
    <s v="JE1107"/>
    <m/>
    <x v="4378"/>
    <m/>
    <n v="99.51"/>
    <s v="CSBG - Community Service Block Grant"/>
    <x v="0"/>
    <s v="Admin Office"/>
    <s v="Francine Taylor"/>
  </r>
  <r>
    <s v="5000 - Salaries &amp; Wages"/>
    <s v="Journal"/>
    <x v="48"/>
    <s v="JE1110"/>
    <m/>
    <x v="4709"/>
    <n v="88.85"/>
    <m/>
    <s v="CSBG - Community Service Block Grant"/>
    <x v="17"/>
    <s v="Admin Office"/>
    <s v="Francine Taylor"/>
  </r>
  <r>
    <s v="5000 - Salaries &amp; Wages"/>
    <s v="Journal"/>
    <x v="48"/>
    <s v="JE1104"/>
    <m/>
    <x v="5986"/>
    <n v="867"/>
    <m/>
    <s v="EHS - Early Head Start"/>
    <x v="6"/>
    <s v="- No Location -"/>
    <s v="Heather Toppin"/>
  </r>
  <r>
    <s v="5000 - Salaries &amp; Wages"/>
    <s v="Journal"/>
    <x v="48"/>
    <s v="JE1105"/>
    <m/>
    <x v="5987"/>
    <m/>
    <n v="771.68"/>
    <s v="EHS - Early Head Start"/>
    <x v="6"/>
    <s v="- No Location -"/>
    <s v="Lucy Couvertier"/>
  </r>
  <r>
    <s v="5000 - Salaries &amp; Wages"/>
    <s v="Journal"/>
    <x v="48"/>
    <s v="JE1103"/>
    <m/>
    <x v="5988"/>
    <m/>
    <n v="1330.95"/>
    <s v="EHS - Early Head Start"/>
    <x v="6"/>
    <s v="- No Location -"/>
    <s v="Ayanna Martin"/>
  </r>
  <r>
    <s v="5000 - Salaries &amp; Wages"/>
    <s v="Journal"/>
    <x v="48"/>
    <s v="JE1103"/>
    <m/>
    <x v="5989"/>
    <m/>
    <n v="1001"/>
    <s v="EHS - Early Head Start"/>
    <x v="6"/>
    <s v="- No Location -"/>
    <s v="Elizabeth Jensen"/>
  </r>
  <r>
    <s v="5000 - Salaries &amp; Wages"/>
    <s v="Journal"/>
    <x v="48"/>
    <s v="JE1109"/>
    <m/>
    <x v="5181"/>
    <m/>
    <n v="181.89"/>
    <s v="EHS - Early Head Start"/>
    <x v="6"/>
    <s v="Admin Office"/>
    <s v="Manvir Gill"/>
  </r>
  <r>
    <s v="5000 - Salaries &amp; Wages"/>
    <s v="Journal"/>
    <x v="48"/>
    <s v="JE1109"/>
    <m/>
    <x v="5990"/>
    <m/>
    <n v="301.98"/>
    <s v="EHS - Early Head Start"/>
    <x v="6"/>
    <s v="- No Location -"/>
    <s v="Lucy Couvertier"/>
  </r>
  <r>
    <s v="5000 - Salaries &amp; Wages"/>
    <s v="Journal"/>
    <x v="48"/>
    <s v="JE1105"/>
    <m/>
    <x v="5991"/>
    <m/>
    <n v="980.89"/>
    <s v="CCR&amp;R - Child Care Resource &amp; Referral"/>
    <x v="28"/>
    <s v="- No Location -"/>
    <s v="Andrea Ferrare"/>
  </r>
  <r>
    <s v="5000 - Salaries &amp; Wages"/>
    <s v="Journal"/>
    <x v="48"/>
    <s v="JE1110"/>
    <m/>
    <x v="5992"/>
    <n v="926.95"/>
    <m/>
    <s v="CCR&amp;R - Child Care Resource &amp; Referral"/>
    <x v="28"/>
    <s v="- No Location -"/>
    <s v="DaShaun Davis"/>
  </r>
  <r>
    <s v="5000 - Salaries &amp; Wages"/>
    <s v="Journal"/>
    <x v="48"/>
    <s v="JE1110"/>
    <m/>
    <x v="5615"/>
    <n v="986.45"/>
    <m/>
    <s v="CCR&amp;R - Child Care Resource &amp; Referral"/>
    <x v="30"/>
    <s v="- No Location -"/>
    <s v="Sue Fenick"/>
  </r>
  <r>
    <s v="5000 - Salaries &amp; Wages"/>
    <s v="Journal"/>
    <x v="48"/>
    <s v="JE1106"/>
    <m/>
    <x v="5616"/>
    <n v="1300.73"/>
    <m/>
    <s v="CCR&amp;R - Child Care Resource &amp; Referral"/>
    <x v="30"/>
    <s v="- No Location -"/>
    <s v="Sue Fenick"/>
  </r>
  <r>
    <s v="5000 - Salaries &amp; Wages"/>
    <s v="Journal"/>
    <x v="48"/>
    <s v="JE1104"/>
    <m/>
    <x v="5993"/>
    <n v="822"/>
    <m/>
    <s v="HS - Head Start"/>
    <x v="12"/>
    <s v="- No Location -"/>
    <s v="Courtney Saxton"/>
  </r>
  <r>
    <s v="5000 - Salaries &amp; Wages"/>
    <s v="Journal"/>
    <x v="48"/>
    <s v="JE1104"/>
    <m/>
    <x v="5994"/>
    <n v="861"/>
    <m/>
    <s v="HS - Head Start"/>
    <x v="12"/>
    <s v="- No Location -"/>
    <s v="Chalesha Jefferson"/>
  </r>
  <r>
    <s v="5000 - Salaries &amp; Wages"/>
    <s v="Journal"/>
    <x v="48"/>
    <s v="JE1105"/>
    <m/>
    <x v="5995"/>
    <m/>
    <n v="1906.31"/>
    <s v="HS - Head Start"/>
    <x v="12"/>
    <s v="- No Location -"/>
    <s v="Christiana Buffett"/>
  </r>
  <r>
    <s v="5000 - Salaries &amp; Wages"/>
    <s v="Journal"/>
    <x v="48"/>
    <s v="JE1105"/>
    <m/>
    <x v="5746"/>
    <m/>
    <n v="373.31"/>
    <s v="HS - Head Start"/>
    <x v="12"/>
    <s v="- No Location -"/>
    <s v="Andrew Stellwag"/>
  </r>
  <r>
    <s v="5000 - Salaries &amp; Wages"/>
    <s v="Journal"/>
    <x v="48"/>
    <s v="JE1105"/>
    <m/>
    <x v="5996"/>
    <m/>
    <n v="902.5"/>
    <s v="HS - Head Start"/>
    <x v="12"/>
    <s v="- No Location -"/>
    <s v="Stephanie Johnson"/>
  </r>
  <r>
    <s v="5000 - Salaries &amp; Wages"/>
    <s v="Journal"/>
    <x v="48"/>
    <s v="JE1105"/>
    <m/>
    <x v="5997"/>
    <m/>
    <n v="1057.95"/>
    <s v="HS - Head Start"/>
    <x v="12"/>
    <s v="- No Location -"/>
    <s v="Maria Figueroa"/>
  </r>
  <r>
    <s v="5000 - Salaries &amp; Wages"/>
    <s v="Journal"/>
    <x v="48"/>
    <s v="JE1105"/>
    <m/>
    <x v="5998"/>
    <m/>
    <n v="684"/>
    <s v="HS - Head Start"/>
    <x v="12"/>
    <s v="- No Location -"/>
    <s v="Ethel Jackson"/>
  </r>
  <r>
    <s v="5000 - Salaries &amp; Wages"/>
    <s v="Journal"/>
    <x v="48"/>
    <s v="JE1103"/>
    <m/>
    <x v="5999"/>
    <m/>
    <n v="525"/>
    <s v="HS - Head Start"/>
    <x v="12"/>
    <s v="- No Location -"/>
    <s v="Destiny Franklin"/>
  </r>
  <r>
    <s v="5000 - Salaries &amp; Wages"/>
    <s v="Journal"/>
    <x v="48"/>
    <s v="JE1103"/>
    <m/>
    <x v="6000"/>
    <m/>
    <n v="1330"/>
    <s v="HS - Head Start"/>
    <x v="12"/>
    <s v="- No Location -"/>
    <s v="Sumeyra Ceylan"/>
  </r>
  <r>
    <s v="5000 - Salaries &amp; Wages"/>
    <s v="Journal"/>
    <x v="48"/>
    <s v="JE1103"/>
    <m/>
    <x v="6001"/>
    <m/>
    <n v="1638"/>
    <s v="HS - Head Start"/>
    <x v="12"/>
    <s v="- No Location -"/>
    <s v="Stephanie Greene"/>
  </r>
  <r>
    <s v="5000 - Salaries &amp; Wages"/>
    <s v="Journal"/>
    <x v="48"/>
    <s v="JE1103"/>
    <m/>
    <x v="6002"/>
    <m/>
    <n v="879"/>
    <s v="HS - Head Start"/>
    <x v="12"/>
    <s v="- No Location -"/>
    <s v="Sherrita Dunn"/>
  </r>
  <r>
    <s v="5000 - Salaries &amp; Wages"/>
    <s v="Journal"/>
    <x v="48"/>
    <s v="JE1110"/>
    <m/>
    <x v="6003"/>
    <n v="624"/>
    <m/>
    <s v="HS - Head Start"/>
    <x v="12"/>
    <s v="- No Location -"/>
    <s v="Sabrina Manir"/>
  </r>
  <r>
    <s v="5000 - Salaries &amp; Wages"/>
    <s v="Journal"/>
    <x v="48"/>
    <s v="JE1109"/>
    <m/>
    <x v="6004"/>
    <m/>
    <n v="764.83"/>
    <s v="HS - Head Start"/>
    <x v="12"/>
    <s v="- No Location -"/>
    <s v="Jennifer Nagy"/>
  </r>
  <r>
    <s v="5000 - Salaries &amp; Wages"/>
    <s v="Journal"/>
    <x v="48"/>
    <s v="JE1108"/>
    <m/>
    <x v="6005"/>
    <n v="780"/>
    <m/>
    <s v="HS - Head Start"/>
    <x v="12"/>
    <s v="- No Location -"/>
    <s v="Carolyn Weston"/>
  </r>
  <r>
    <s v="5000 - Salaries &amp; Wages"/>
    <s v="Journal"/>
    <x v="48"/>
    <s v="JE1108"/>
    <m/>
    <x v="6006"/>
    <n v="1638"/>
    <m/>
    <s v="HS - Head Start"/>
    <x v="12"/>
    <s v="- No Location -"/>
    <s v="Seham Azabawi"/>
  </r>
  <r>
    <s v="5000 - Salaries &amp; Wages"/>
    <s v="Journal"/>
    <x v="48"/>
    <s v="JE1106"/>
    <m/>
    <x v="6007"/>
    <n v="843"/>
    <m/>
    <s v="HS - Head Start"/>
    <x v="12"/>
    <s v="- No Location -"/>
    <s v="Erica Rice"/>
  </r>
  <r>
    <s v="5000 - Salaries &amp; Wages"/>
    <s v="Journal"/>
    <x v="48"/>
    <s v="JE1106"/>
    <m/>
    <x v="6008"/>
    <n v="852"/>
    <m/>
    <s v="HS - Head Start"/>
    <x v="12"/>
    <s v="- No Location -"/>
    <s v="Kameron Wood"/>
  </r>
  <r>
    <s v="5000 - Salaries &amp; Wages"/>
    <s v="Journal"/>
    <x v="48"/>
    <s v="JE1098"/>
    <m/>
    <x v="6009"/>
    <n v="18.239999999999998"/>
    <m/>
    <s v="HS - Head Start"/>
    <x v="12"/>
    <s v="- No Location -"/>
    <s v="Rita Jenkins"/>
  </r>
  <r>
    <s v="5000 - Salaries &amp; Wages"/>
    <s v="Journal"/>
    <x v="48"/>
    <s v="JE1099"/>
    <m/>
    <x v="6010"/>
    <n v="35.26"/>
    <m/>
    <s v="HS - Head Start"/>
    <x v="12"/>
    <s v="- No Location -"/>
    <s v="Donna Wilbur"/>
  </r>
  <r>
    <s v="5000 - Salaries &amp; Wages"/>
    <s v="Journal"/>
    <x v="48"/>
    <s v="JE1097"/>
    <m/>
    <x v="4637"/>
    <n v="31.02"/>
    <m/>
    <s v="HS - Head Start"/>
    <x v="12"/>
    <s v="Admin Office"/>
    <s v="Kyle Edwards"/>
  </r>
  <r>
    <s v="5000 - Salaries &amp; Wages"/>
    <s v="Journal"/>
    <x v="48"/>
    <s v="JE1107"/>
    <m/>
    <x v="6011"/>
    <m/>
    <n v="1334.75"/>
    <s v="HS - Head Start"/>
    <x v="12"/>
    <s v="- No Location -"/>
    <s v="Tugce Ozel"/>
  </r>
  <r>
    <s v="5000 - Salaries &amp; Wages"/>
    <s v="Journal"/>
    <x v="48"/>
    <s v="JE1107"/>
    <m/>
    <x v="6012"/>
    <m/>
    <n v="840"/>
    <s v="HS - Head Start"/>
    <x v="12"/>
    <s v="- No Location -"/>
    <s v="Sherrita Dunn"/>
  </r>
  <r>
    <s v="5000 - Salaries &amp; Wages"/>
    <s v="Journal"/>
    <x v="48"/>
    <s v="JE1104"/>
    <m/>
    <x v="4517"/>
    <n v="448.73"/>
    <m/>
    <s v="CCR&amp;R - Child Care Resource &amp; Referral"/>
    <x v="18"/>
    <s v="Admin Office"/>
    <s v="Ruben Johnson"/>
  </r>
  <r>
    <s v="5000 - Salaries &amp; Wages"/>
    <s v="Journal"/>
    <x v="48"/>
    <s v="JE1105"/>
    <m/>
    <x v="5346"/>
    <m/>
    <n v="751.65"/>
    <s v="CCR&amp;R - Child Care Resource &amp; Referral"/>
    <x v="18"/>
    <s v="Admin Office"/>
    <s v="Amie Sharer"/>
  </r>
  <r>
    <s v="5000 - Salaries &amp; Wages"/>
    <s v="Journal"/>
    <x v="48"/>
    <s v="JE1105"/>
    <m/>
    <x v="4479"/>
    <m/>
    <n v="448.73"/>
    <s v="CCR&amp;R - Child Care Resource &amp; Referral"/>
    <x v="18"/>
    <s v="Admin Office"/>
    <s v="Ruben Johnson"/>
  </r>
  <r>
    <s v="5000 - Salaries &amp; Wages"/>
    <s v="Journal"/>
    <x v="48"/>
    <s v="JE1100"/>
    <m/>
    <x v="4473"/>
    <n v="16.25"/>
    <m/>
    <s v="CCR&amp;R - Child Care Resource &amp; Referral"/>
    <x v="18"/>
    <s v="Admin Office"/>
    <s v="Elayne Schermerhorn"/>
  </r>
  <r>
    <s v="5000 - Salaries &amp; Wages"/>
    <s v="Journal"/>
    <x v="48"/>
    <s v="JE1101"/>
    <m/>
    <x v="4483"/>
    <n v="12.84"/>
    <m/>
    <s v="CCR&amp;R - Child Care Resource &amp; Referral"/>
    <x v="18"/>
    <s v="Admin Office"/>
    <s v="Kyle Edwards"/>
  </r>
  <r>
    <s v="5000 - Salaries &amp; Wages"/>
    <s v="Journal"/>
    <x v="48"/>
    <s v="JE1105"/>
    <m/>
    <x v="4710"/>
    <m/>
    <n v="215.98"/>
    <s v="HPRP2 - Homeless Prevention Rapid Rehousing"/>
    <x v="8"/>
    <s v="- No Location -"/>
    <s v="Denise Cacalori"/>
  </r>
  <r>
    <s v="5000 - Salaries &amp; Wages"/>
    <s v="Journal"/>
    <x v="48"/>
    <s v="JE1099"/>
    <m/>
    <x v="4717"/>
    <n v="28.33"/>
    <m/>
    <s v="HPRP2 - Homeless Prevention Rapid Rehousing"/>
    <x v="8"/>
    <s v="- No Location -"/>
    <s v="Melonie Vazquez"/>
  </r>
  <r>
    <s v="5000 - Salaries &amp; Wages"/>
    <s v="Journal"/>
    <x v="48"/>
    <s v="JE1109"/>
    <m/>
    <x v="6013"/>
    <m/>
    <n v="887.23"/>
    <s v="CCFP - Child Care Food Program"/>
    <x v="24"/>
    <s v="- No Location -"/>
    <s v="Patricia Joyce"/>
  </r>
  <r>
    <s v="5000 - Salaries &amp; Wages"/>
    <s v="Journal"/>
    <x v="48"/>
    <s v="JE1097"/>
    <m/>
    <x v="4845"/>
    <n v="4.2300000000000004"/>
    <m/>
    <s v="CCFP - Child Care Food Program"/>
    <x v="24"/>
    <s v="Admin Office"/>
    <s v="Francine Taylor"/>
  </r>
  <r>
    <s v="5000 - Salaries &amp; Wages"/>
    <s v="Journal"/>
    <x v="48"/>
    <s v="JE1107"/>
    <m/>
    <x v="6014"/>
    <m/>
    <n v="843"/>
    <s v="CCFP - Child Care Food Program"/>
    <x v="24"/>
    <s v="- No Location -"/>
    <s v="Deniz Genc"/>
  </r>
  <r>
    <s v="5000 - Salaries &amp; Wages"/>
    <s v="Journal"/>
    <x v="48"/>
    <s v="JE1103"/>
    <m/>
    <x v="6015"/>
    <m/>
    <n v="1669.5"/>
    <s v="Mt Holly Schools"/>
    <x v="15"/>
    <s v="- No Location -"/>
    <s v="Megan Rodrigues"/>
  </r>
  <r>
    <s v="5000 - Salaries &amp; Wages"/>
    <s v="Journal"/>
    <x v="48"/>
    <s v="JE1101"/>
    <m/>
    <x v="4466"/>
    <n v="6.48"/>
    <m/>
    <s v="Mt Holly Schools"/>
    <x v="15"/>
    <s v="Admin Office"/>
    <s v="Gary Mease"/>
  </r>
  <r>
    <s v="5000 - Salaries &amp; Wages"/>
    <s v="Journal"/>
    <x v="48"/>
    <s v="JE1103"/>
    <m/>
    <x v="4973"/>
    <m/>
    <n v="121.83"/>
    <s v="USF - Universal Service Fund"/>
    <x v="9"/>
    <s v="Admin Office"/>
    <s v="Ruben Johnson"/>
  </r>
  <r>
    <s v="5000 - Salaries &amp; Wages"/>
    <s v="Journal"/>
    <x v="48"/>
    <s v="JE1100"/>
    <m/>
    <x v="4523"/>
    <n v="7.49"/>
    <m/>
    <s v="USF - Universal Service Fund"/>
    <x v="9"/>
    <s v="Admin Office"/>
    <s v="Janessa Rivera"/>
  </r>
  <r>
    <s v="5000 - Salaries &amp; Wages"/>
    <s v="Journal"/>
    <x v="48"/>
    <s v="JE1100"/>
    <m/>
    <x v="4560"/>
    <n v="73.33"/>
    <m/>
    <s v="USF - Universal Service Fund"/>
    <x v="9"/>
    <s v="- No Location -"/>
    <s v="Donna Hajzer"/>
  </r>
  <r>
    <s v="5000 - Salaries &amp; Wages"/>
    <s v="Journal"/>
    <x v="48"/>
    <s v="JE1105"/>
    <m/>
    <x v="6016"/>
    <m/>
    <n v="1373.29"/>
    <s v="HF - Healthy Families"/>
    <x v="4"/>
    <s v="- No Location -"/>
    <s v="Marissa Stellwag"/>
  </r>
  <r>
    <s v="5000 - Salaries &amp; Wages"/>
    <s v="Journal"/>
    <x v="48"/>
    <s v="JE1110"/>
    <m/>
    <x v="4389"/>
    <n v="100.38"/>
    <m/>
    <s v="HF - Healthy Families"/>
    <x v="4"/>
    <s v="Admin Office"/>
    <s v="Janessa Rivera"/>
  </r>
  <r>
    <s v="5000 - Salaries &amp; Wages"/>
    <s v="Journal"/>
    <x v="48"/>
    <s v="JE1109"/>
    <m/>
    <x v="4597"/>
    <m/>
    <n v="179.29"/>
    <s v="HF - Healthy Families"/>
    <x v="5"/>
    <s v="Admin Office"/>
    <s v="Janessa Rivera"/>
  </r>
  <r>
    <s v="5000 - Salaries &amp; Wages"/>
    <s v="Journal"/>
    <x v="48"/>
    <s v="JE1097"/>
    <m/>
    <x v="4831"/>
    <n v="13.34"/>
    <m/>
    <s v="CSBG - Community Service Block Grant"/>
    <x v="0"/>
    <s v="Admin Office"/>
    <s v="Elayne Schermerhorn"/>
  </r>
  <r>
    <s v="5000 - Salaries &amp; Wages"/>
    <s v="Journal"/>
    <x v="48"/>
    <s v="JE1097"/>
    <m/>
    <x v="4637"/>
    <n v="12.84"/>
    <m/>
    <s v="CSBG - Community Service Block Grant"/>
    <x v="0"/>
    <s v="Admin Office"/>
    <s v="Kyle Edwards"/>
  </r>
  <r>
    <s v="5000 - Salaries &amp; Wages"/>
    <s v="Journal"/>
    <x v="48"/>
    <s v="JE1107"/>
    <m/>
    <x v="5316"/>
    <m/>
    <n v="585.44000000000005"/>
    <s v="CSBG - Community Service Block Grant"/>
    <x v="0"/>
    <s v="Admin Office"/>
    <s v="Sharon Forman"/>
  </r>
  <r>
    <s v="5000 - Salaries &amp; Wages"/>
    <s v="Journal"/>
    <x v="48"/>
    <s v="JE1110"/>
    <m/>
    <x v="4967"/>
    <n v="894.91"/>
    <m/>
    <s v="CSBG - Community Service Block Grant"/>
    <x v="17"/>
    <s v="- No Location -"/>
    <s v="Sheila Hughes"/>
  </r>
  <r>
    <s v="5000 - Salaries &amp; Wages"/>
    <s v="Journal"/>
    <x v="48"/>
    <s v="JE1104"/>
    <m/>
    <x v="4894"/>
    <n v="170.4"/>
    <m/>
    <s v="EHS - Early Head Start"/>
    <x v="6"/>
    <s v="- No Location -"/>
    <s v="Tammy Joyce"/>
  </r>
  <r>
    <s v="5000 - Salaries &amp; Wages"/>
    <s v="Journal"/>
    <x v="48"/>
    <s v="JE1108"/>
    <m/>
    <x v="4774"/>
    <n v="439.17"/>
    <m/>
    <s v="EHS - Early Head Start"/>
    <x v="6"/>
    <s v="- No Location -"/>
    <s v="ISATA BAH"/>
  </r>
  <r>
    <s v="5000 - Salaries &amp; Wages"/>
    <s v="Journal"/>
    <x v="48"/>
    <s v="JE1106"/>
    <m/>
    <x v="5276"/>
    <n v="251.04"/>
    <m/>
    <s v="EHS - Early Head Start"/>
    <x v="6"/>
    <s v="Admin Office"/>
    <s v="Manvir Gill"/>
  </r>
  <r>
    <s v="5000 - Salaries &amp; Wages"/>
    <s v="Journal"/>
    <x v="48"/>
    <s v="JE1101"/>
    <m/>
    <x v="5398"/>
    <n v="49.79"/>
    <m/>
    <s v="EHS - Early Head Start"/>
    <x v="6"/>
    <s v="- No Location -"/>
    <s v="Andrew Stellwag"/>
  </r>
  <r>
    <s v="5000 - Salaries &amp; Wages"/>
    <s v="Journal"/>
    <x v="48"/>
    <s v="JE1107"/>
    <m/>
    <x v="6017"/>
    <m/>
    <n v="11178.32"/>
    <m/>
    <x v="10"/>
    <s v="- No Location -"/>
    <m/>
  </r>
  <r>
    <s v="5000 - Salaries &amp; Wages"/>
    <s v="Journal"/>
    <x v="48"/>
    <s v="JE1103"/>
    <m/>
    <x v="6018"/>
    <m/>
    <n v="1400.88"/>
    <s v="CCR&amp;R - Child Care Resource &amp; Referral"/>
    <x v="27"/>
    <s v="- No Location -"/>
    <s v="Judith Byrne"/>
  </r>
  <r>
    <s v="5000 - Salaries &amp; Wages"/>
    <s v="Journal"/>
    <x v="48"/>
    <s v="JE1108"/>
    <m/>
    <x v="6019"/>
    <n v="1809.26"/>
    <m/>
    <s v="CCR&amp;R - Child Care Resource &amp; Referral"/>
    <x v="27"/>
    <s v="- No Location -"/>
    <s v="Kristin Mayes"/>
  </r>
  <r>
    <s v="5000 - Salaries &amp; Wages"/>
    <s v="Journal"/>
    <x v="48"/>
    <s v="JE1107"/>
    <m/>
    <x v="4854"/>
    <m/>
    <n v="1003.9"/>
    <s v="CCR&amp;R - Child Care Resource &amp; Referral"/>
    <x v="27"/>
    <s v="- No Location -"/>
    <s v="Sue Fenick"/>
  </r>
  <r>
    <s v="5000 - Salaries &amp; Wages"/>
    <s v="Journal"/>
    <x v="48"/>
    <s v="JE1105"/>
    <m/>
    <x v="6020"/>
    <m/>
    <n v="431.6"/>
    <s v="CCR&amp;R - Child Care Resource &amp; Referral"/>
    <x v="28"/>
    <s v="- No Location -"/>
    <s v="Brittany Walton"/>
  </r>
  <r>
    <s v="5000 - Salaries &amp; Wages"/>
    <s v="Journal"/>
    <x v="48"/>
    <s v="JE1100"/>
    <m/>
    <x v="6021"/>
    <n v="72.05"/>
    <m/>
    <s v="CCR&amp;R - Child Care Resource &amp; Referral"/>
    <x v="28"/>
    <s v="- No Location -"/>
    <s v="Ruth Ragin"/>
  </r>
  <r>
    <s v="5000 - Salaries &amp; Wages"/>
    <s v="Journal"/>
    <x v="48"/>
    <s v="JE1101"/>
    <m/>
    <x v="6022"/>
    <n v="144.32"/>
    <m/>
    <s v="CCR&amp;R - Child Care Resource &amp; Referral"/>
    <x v="30"/>
    <s v="- No Location -"/>
    <s v="Vivyan Saloka"/>
  </r>
  <r>
    <s v="5000 - Salaries &amp; Wages"/>
    <s v="Journal"/>
    <x v="48"/>
    <s v="JE1104"/>
    <m/>
    <x v="6023"/>
    <n v="879"/>
    <m/>
    <s v="HS - Head Start"/>
    <x v="12"/>
    <s v="- No Location -"/>
    <s v="Sherrita Dunn"/>
  </r>
  <r>
    <s v="5000 - Salaries &amp; Wages"/>
    <s v="Journal"/>
    <x v="48"/>
    <s v="JE1105"/>
    <m/>
    <x v="6024"/>
    <m/>
    <n v="294"/>
    <s v="HS - Head Start"/>
    <x v="12"/>
    <s v="- No Location -"/>
    <s v="Ta'Jah Conyers"/>
  </r>
  <r>
    <s v="5000 - Salaries &amp; Wages"/>
    <s v="Journal"/>
    <x v="48"/>
    <s v="JE1105"/>
    <m/>
    <x v="6025"/>
    <m/>
    <n v="1848"/>
    <s v="HS - Head Start"/>
    <x v="12"/>
    <s v="- No Location -"/>
    <s v="Jennifer Carley-Price"/>
  </r>
  <r>
    <s v="5000 - Salaries &amp; Wages"/>
    <s v="Journal"/>
    <x v="48"/>
    <s v="JE1103"/>
    <m/>
    <x v="6026"/>
    <m/>
    <n v="1353.75"/>
    <s v="HS - Head Start"/>
    <x v="12"/>
    <s v="- No Location -"/>
    <s v="Moraima Gonzalez"/>
  </r>
  <r>
    <s v="5000 - Salaries &amp; Wages"/>
    <s v="Journal"/>
    <x v="48"/>
    <s v="JE1103"/>
    <m/>
    <x v="6027"/>
    <m/>
    <n v="1330"/>
    <s v="HS - Head Start"/>
    <x v="12"/>
    <s v="- No Location -"/>
    <s v="DeAnna Reid-Harden"/>
  </r>
  <r>
    <s v="5000 - Salaries &amp; Wages"/>
    <s v="Journal"/>
    <x v="48"/>
    <s v="JE1110"/>
    <m/>
    <x v="6028"/>
    <n v="1680"/>
    <m/>
    <s v="HS - Head Start"/>
    <x v="12"/>
    <s v="- No Location -"/>
    <s v="Seham Azabawi"/>
  </r>
  <r>
    <s v="5000 - Salaries &amp; Wages"/>
    <s v="Journal"/>
    <x v="48"/>
    <s v="JE1110"/>
    <m/>
    <x v="6029"/>
    <n v="1060.5"/>
    <m/>
    <s v="HS - Head Start"/>
    <x v="12"/>
    <s v="- No Location -"/>
    <s v="Melinda Bowman-Williams"/>
  </r>
  <r>
    <s v="5000 - Salaries &amp; Wages"/>
    <s v="Journal"/>
    <x v="48"/>
    <s v="JE1110"/>
    <m/>
    <x v="6030"/>
    <n v="1664.25"/>
    <m/>
    <s v="HS - Head Start"/>
    <x v="12"/>
    <s v="- No Location -"/>
    <s v="Kristen Furniss"/>
  </r>
  <r>
    <s v="5000 - Salaries &amp; Wages"/>
    <s v="Journal"/>
    <x v="48"/>
    <s v="JE1109"/>
    <m/>
    <x v="6031"/>
    <m/>
    <n v="950"/>
    <s v="HS - Head Start"/>
    <x v="12"/>
    <s v="- No Location -"/>
    <s v="Matthew Ditmar"/>
  </r>
  <r>
    <s v="5000 - Salaries &amp; Wages"/>
    <s v="Journal"/>
    <x v="48"/>
    <s v="JE1108"/>
    <m/>
    <x v="6032"/>
    <n v="840"/>
    <m/>
    <s v="HS - Head Start"/>
    <x v="12"/>
    <s v="- No Location -"/>
    <s v="Regina McCall"/>
  </r>
  <r>
    <s v="5000 - Salaries &amp; Wages"/>
    <s v="Journal"/>
    <x v="48"/>
    <s v="JE1108"/>
    <m/>
    <x v="6033"/>
    <n v="875.9"/>
    <m/>
    <s v="HS - Head Start"/>
    <x v="12"/>
    <s v="- No Location -"/>
    <s v="Tawona Hill"/>
  </r>
  <r>
    <s v="5000 - Salaries &amp; Wages"/>
    <s v="Journal"/>
    <x v="48"/>
    <s v="JE1097"/>
    <m/>
    <x v="6034"/>
    <n v="67.14"/>
    <m/>
    <s v="HS - Head Start"/>
    <x v="12"/>
    <s v="- No Location -"/>
    <s v="Jacquelyn Gardner"/>
  </r>
  <r>
    <s v="5000 - Salaries &amp; Wages"/>
    <s v="Journal"/>
    <x v="48"/>
    <s v="JE1107"/>
    <m/>
    <x v="6035"/>
    <m/>
    <n v="756"/>
    <s v="HS - Head Start"/>
    <x v="12"/>
    <s v="- No Location -"/>
    <s v="Elexis Shaffer"/>
  </r>
  <r>
    <s v="5000 - Salaries &amp; Wages"/>
    <s v="Journal"/>
    <x v="48"/>
    <s v="JE1107"/>
    <m/>
    <x v="5495"/>
    <m/>
    <n v="1184.69"/>
    <s v="HS - Head Start"/>
    <x v="12"/>
    <s v="- No Location -"/>
    <s v="Denise Klein"/>
  </r>
  <r>
    <s v="5000 - Salaries &amp; Wages"/>
    <s v="Journal"/>
    <x v="48"/>
    <s v="JE1104"/>
    <m/>
    <x v="4454"/>
    <n v="314.16000000000003"/>
    <m/>
    <s v="CCR&amp;R - Child Care Resource &amp; Referral"/>
    <x v="18"/>
    <s v="Admin Office"/>
    <s v="Greta Peterson"/>
  </r>
  <r>
    <s v="5000 - Salaries &amp; Wages"/>
    <s v="Journal"/>
    <x v="48"/>
    <s v="JE1103"/>
    <m/>
    <x v="5183"/>
    <m/>
    <n v="1097.51"/>
    <s v="HPRP2 - Homeless Prevention Rapid Rehousing"/>
    <x v="8"/>
    <s v="- No Location -"/>
    <s v="Melonie Vazquez"/>
  </r>
  <r>
    <s v="5000 - Salaries &amp; Wages"/>
    <s v="Journal"/>
    <x v="48"/>
    <s v="JE1108"/>
    <m/>
    <x v="4604"/>
    <n v="35.229999999999997"/>
    <m/>
    <s v="HPRP2 - Homeless Prevention Rapid Rehousing"/>
    <x v="8"/>
    <s v="Admin Office"/>
    <s v="Manvir Gill"/>
  </r>
  <r>
    <s v="5000 - Salaries &amp; Wages"/>
    <s v="Journal"/>
    <x v="48"/>
    <s v="JE1106"/>
    <m/>
    <x v="6036"/>
    <n v="840"/>
    <m/>
    <s v="CCFP - Child Care Food Program"/>
    <x v="24"/>
    <s v="- No Location -"/>
    <s v="Gabrielle Morton"/>
  </r>
  <r>
    <s v="5000 - Salaries &amp; Wages"/>
    <s v="Journal"/>
    <x v="48"/>
    <s v="JE1097"/>
    <m/>
    <x v="6037"/>
    <n v="96.41"/>
    <m/>
    <s v="Mt Holly Schools"/>
    <x v="15"/>
    <s v="- No Location -"/>
    <s v="Jennifer Jones"/>
  </r>
  <r>
    <s v="5000 - Salaries &amp; Wages"/>
    <s v="Journal"/>
    <x v="48"/>
    <s v="JE1106"/>
    <m/>
    <x v="4671"/>
    <n v="266.93"/>
    <m/>
    <s v="LiHeap - Low Income Home Energy Assistance Program"/>
    <x v="2"/>
    <s v="Admin Office"/>
    <s v="Ruben Johnson"/>
  </r>
  <r>
    <s v="5000 - Salaries &amp; Wages"/>
    <s v="Journal"/>
    <x v="48"/>
    <s v="JE1101"/>
    <m/>
    <x v="4373"/>
    <n v="2.57"/>
    <m/>
    <s v="LiHeap - Low Income Home Energy Assistance Program"/>
    <x v="2"/>
    <s v="Admin Office"/>
    <s v="Elayne Schermerhorn"/>
  </r>
  <r>
    <s v="5000 - Salaries &amp; Wages"/>
    <s v="Journal"/>
    <x v="48"/>
    <s v="JE1104"/>
    <m/>
    <x v="4470"/>
    <n v="227.68"/>
    <m/>
    <s v="USF - Universal Service Fund"/>
    <x v="9"/>
    <s v="- No Location -"/>
    <s v="Shirley Matthews"/>
  </r>
  <r>
    <s v="5000 - Salaries &amp; Wages"/>
    <s v="Journal"/>
    <x v="48"/>
    <s v="JE1105"/>
    <m/>
    <x v="4518"/>
    <m/>
    <n v="306.27999999999997"/>
    <s v="USF - Universal Service Fund"/>
    <x v="9"/>
    <s v="- No Location -"/>
    <s v="Donna Hajzer"/>
  </r>
  <r>
    <s v="5000 - Salaries &amp; Wages"/>
    <s v="Journal"/>
    <x v="48"/>
    <s v="JE1110"/>
    <m/>
    <x v="6038"/>
    <n v="294.58999999999997"/>
    <m/>
    <s v="USF - Universal Service Fund"/>
    <x v="9"/>
    <s v="- No Location -"/>
    <s v="Kayla Black"/>
  </r>
  <r>
    <s v="5000 - Salaries &amp; Wages"/>
    <s v="Journal"/>
    <x v="48"/>
    <s v="JE1104"/>
    <m/>
    <x v="5019"/>
    <n v="57.09"/>
    <m/>
    <s v="CCYC - Community Council of Young Children"/>
    <x v="22"/>
    <s v="Admin Office"/>
    <s v="Amie Sharer"/>
  </r>
  <r>
    <s v="5000 - Salaries &amp; Wages"/>
    <s v="Journal"/>
    <x v="48"/>
    <s v="JE1103"/>
    <m/>
    <x v="5379"/>
    <m/>
    <n v="95.94"/>
    <s v="HF - Healthy Families"/>
    <x v="21"/>
    <s v="- No Location -"/>
    <s v="Claire Garner"/>
  </r>
  <r>
    <s v="5000 - Salaries &amp; Wages"/>
    <s v="Journal"/>
    <x v="48"/>
    <s v="JE1105"/>
    <m/>
    <x v="4599"/>
    <m/>
    <n v="539.96"/>
    <s v="HF - Healthy Families"/>
    <x v="5"/>
    <s v="- No Location -"/>
    <s v="Stephanie Dixon"/>
  </r>
  <r>
    <s v="5000 - Salaries &amp; Wages"/>
    <s v="Journal"/>
    <x v="48"/>
    <s v="JE1110"/>
    <m/>
    <x v="6039"/>
    <n v="1360.06"/>
    <m/>
    <s v="HF - Healthy Families"/>
    <x v="5"/>
    <s v="- No Location -"/>
    <s v="Susan Margolis"/>
  </r>
  <r>
    <s v="5000 - Salaries &amp; Wages"/>
    <s v="Journal"/>
    <x v="48"/>
    <s v="JE1110"/>
    <m/>
    <x v="4709"/>
    <n v="103.65"/>
    <m/>
    <s v="CSBG - Community Service Block Grant"/>
    <x v="0"/>
    <s v="Admin Office"/>
    <s v="Francine Taylor"/>
  </r>
  <r>
    <s v="5000 - Salaries &amp; Wages"/>
    <s v="Journal"/>
    <x v="48"/>
    <s v="JE1109"/>
    <m/>
    <x v="4509"/>
    <m/>
    <n v="88.85"/>
    <s v="CSBG - Community Service Block Grant"/>
    <x v="17"/>
    <s v="Admin Office"/>
    <s v="Francine Taylor"/>
  </r>
  <r>
    <s v="5000 - Salaries &amp; Wages"/>
    <s v="Journal"/>
    <x v="48"/>
    <s v="JE1100"/>
    <m/>
    <x v="6040"/>
    <n v="106.68"/>
    <m/>
    <s v="EHS - Early Head Start"/>
    <x v="6"/>
    <s v="- No Location -"/>
    <s v="Michelle Weaver"/>
  </r>
  <r>
    <s v="5000 - Salaries &amp; Wages"/>
    <s v="Journal"/>
    <x v="48"/>
    <s v="JE1108"/>
    <m/>
    <x v="5844"/>
    <n v="293.06"/>
    <m/>
    <s v="Edgewater Park"/>
    <x v="29"/>
    <s v="- No Location -"/>
    <s v="Patricia Goldwire"/>
  </r>
  <r>
    <s v="5000 - Salaries &amp; Wages"/>
    <s v="Journal"/>
    <x v="48"/>
    <s v="JE1108"/>
    <m/>
    <x v="5870"/>
    <n v="444"/>
    <m/>
    <s v="Edgewater Park"/>
    <x v="29"/>
    <s v="- No Location -"/>
    <s v="Jennifer Carley-Price"/>
  </r>
  <r>
    <s v="5000 - Salaries &amp; Wages"/>
    <s v="Journal"/>
    <x v="48"/>
    <s v="JE1110"/>
    <m/>
    <x v="5921"/>
    <n v="15"/>
    <m/>
    <s v="Edgewater Park"/>
    <x v="29"/>
    <s v="- No Location -"/>
    <s v="Bonnie Sheipe-Warthen"/>
  </r>
  <r>
    <s v="5000 - Salaries &amp; Wages"/>
    <s v="Journal"/>
    <x v="48"/>
    <s v="JE1101"/>
    <m/>
    <x v="6041"/>
    <n v="203.33"/>
    <m/>
    <s v="EHS - Early Head Start"/>
    <x v="6"/>
    <s v="- No Location -"/>
    <s v="Toxi Miller"/>
  </r>
  <r>
    <s v="5000 - Salaries &amp; Wages"/>
    <s v="Journal"/>
    <x v="48"/>
    <s v="JE1100"/>
    <m/>
    <x v="6042"/>
    <n v="38.22"/>
    <m/>
    <s v="EHS - Early Head Start"/>
    <x v="6"/>
    <s v="- No Location -"/>
    <s v="Pantida Wescott"/>
  </r>
  <r>
    <s v="5000 - Salaries &amp; Wages"/>
    <s v="Journal"/>
    <x v="48"/>
    <s v="JE1107"/>
    <m/>
    <x v="6043"/>
    <m/>
    <n v="743.57"/>
    <s v="EHS - Early Head Start"/>
    <x v="6"/>
    <s v="- No Location -"/>
    <s v="Andrew Stellwag"/>
  </r>
  <r>
    <s v="5000 - Salaries &amp; Wages"/>
    <s v="Journal"/>
    <x v="48"/>
    <s v="JE1099"/>
    <m/>
    <x v="6044"/>
    <n v="2.77"/>
    <m/>
    <s v="EHS - Early Head Start"/>
    <x v="6"/>
    <s v="- No Location -"/>
    <s v="Heather Toppin"/>
  </r>
  <r>
    <s v="5000 - Salaries &amp; Wages"/>
    <s v="Journal"/>
    <x v="48"/>
    <s v="JE1105"/>
    <m/>
    <x v="5699"/>
    <m/>
    <n v="579.54999999999995"/>
    <s v="EHS - Early Head Start"/>
    <x v="6"/>
    <s v="- No Location -"/>
    <s v="Denise Klein"/>
  </r>
  <r>
    <s v="5000 - Salaries &amp; Wages"/>
    <s v="Journal"/>
    <x v="48"/>
    <s v="JE1101"/>
    <m/>
    <x v="4425"/>
    <n v="18.93"/>
    <m/>
    <s v="CSBG - Community Service Block Grant"/>
    <x v="0"/>
    <s v="Admin Office"/>
    <s v="Janessa Rivera"/>
  </r>
  <r>
    <s v="5000 - Salaries &amp; Wages"/>
    <s v="Journal"/>
    <x v="48"/>
    <s v="JE1100"/>
    <m/>
    <x v="5425"/>
    <n v="50.6"/>
    <m/>
    <s v="CSBG - Community Service Block Grant"/>
    <x v="0"/>
    <s v="Admin Office"/>
    <s v="Sharon Forman"/>
  </r>
  <r>
    <s v="5000 - Salaries &amp; Wages"/>
    <s v="Journal"/>
    <x v="48"/>
    <s v="JE1106"/>
    <m/>
    <x v="5829"/>
    <n v="824.13"/>
    <m/>
    <s v="CSBG - Community Service Block Grant"/>
    <x v="0"/>
    <s v="Admin Office"/>
    <s v="Sharon Forman"/>
  </r>
  <r>
    <s v="5000 - Salaries &amp; Wages"/>
    <s v="Journal"/>
    <x v="48"/>
    <s v="JE1103"/>
    <m/>
    <x v="4567"/>
    <m/>
    <n v="130.85"/>
    <s v="CSBG - Community Service Block Grant"/>
    <x v="0"/>
    <s v="- No Location -"/>
    <s v="Sheila Hughes"/>
  </r>
  <r>
    <s v="5000 - Salaries &amp; Wages"/>
    <s v="Journal"/>
    <x v="48"/>
    <s v="JE1103"/>
    <m/>
    <x v="4711"/>
    <m/>
    <n v="736.66"/>
    <s v="CSBG - Community Service Block Grant"/>
    <x v="0"/>
    <s v="Admin Office"/>
    <s v="Elayne Schermerhorn"/>
  </r>
  <r>
    <s v="5000 - Salaries &amp; Wages"/>
    <s v="Journal"/>
    <x v="48"/>
    <s v="JE1108"/>
    <m/>
    <x v="5199"/>
    <n v="32.31"/>
    <m/>
    <s v="CCYC - Community Council of Young Children"/>
    <x v="22"/>
    <s v="Admin Office"/>
    <s v="Gary Mease"/>
  </r>
  <r>
    <s v="5000 - Salaries &amp; Wages"/>
    <s v="Journal"/>
    <x v="48"/>
    <s v="JE1101"/>
    <m/>
    <x v="6045"/>
    <n v="85.54"/>
    <m/>
    <s v="HF - Healthy Families"/>
    <x v="4"/>
    <s v="- No Location -"/>
    <s v="Marissa Stellwag"/>
  </r>
  <r>
    <s v="5000 - Salaries &amp; Wages"/>
    <s v="Journal"/>
    <x v="48"/>
    <s v="JE1099"/>
    <m/>
    <x v="5125"/>
    <n v="106.35"/>
    <m/>
    <s v="USF - Universal Service Fund"/>
    <x v="9"/>
    <s v="- No Location -"/>
    <s v="Denise Cacalori"/>
  </r>
  <r>
    <s v="5000 - Salaries &amp; Wages"/>
    <s v="Journal"/>
    <x v="48"/>
    <s v="JE1106"/>
    <m/>
    <x v="5089"/>
    <n v="247.89"/>
    <m/>
    <s v="USF - Universal Service Fund"/>
    <x v="9"/>
    <s v="- No Location -"/>
    <s v="Vincent Padilla"/>
  </r>
  <r>
    <s v="5000 - Salaries &amp; Wages"/>
    <s v="Journal"/>
    <x v="48"/>
    <s v="JE1109"/>
    <m/>
    <x v="4747"/>
    <m/>
    <n v="455.56"/>
    <s v="USF - Universal Service Fund"/>
    <x v="9"/>
    <s v="- No Location -"/>
    <s v="Rovenna Overton"/>
  </r>
  <r>
    <s v="5000 - Salaries &amp; Wages"/>
    <s v="Journal"/>
    <x v="48"/>
    <s v="JE1099"/>
    <m/>
    <x v="5344"/>
    <n v="4.8899999999999997"/>
    <m/>
    <s v="LiHeap - Low Income Home Energy Assistance Program"/>
    <x v="2"/>
    <s v="Admin Office"/>
    <s v="Greta Peterson"/>
  </r>
  <r>
    <s v="5000 - Salaries &amp; Wages"/>
    <s v="Journal"/>
    <x v="48"/>
    <s v="JE1109"/>
    <m/>
    <x v="4715"/>
    <m/>
    <n v="202.43"/>
    <s v="LiHeap - Low Income Home Energy Assistance Program"/>
    <x v="2"/>
    <s v="Admin Office"/>
    <s v="Ruben Johnson"/>
  </r>
  <r>
    <s v="5000 - Salaries &amp; Wages"/>
    <s v="Journal"/>
    <x v="48"/>
    <s v="JE1104"/>
    <m/>
    <x v="5546"/>
    <n v="547.87"/>
    <m/>
    <s v="LiHeap - Low Income Home Energy Assistance Program"/>
    <x v="2"/>
    <s v="- No Location -"/>
    <s v="Kayla Black"/>
  </r>
  <r>
    <s v="5000 - Salaries &amp; Wages"/>
    <s v="Journal"/>
    <x v="48"/>
    <s v="JE1098"/>
    <m/>
    <x v="5371"/>
    <n v="42.35"/>
    <m/>
    <s v="Mt Holly Schools"/>
    <x v="15"/>
    <s v="- No Location -"/>
    <s v="Michelle Horan"/>
  </r>
  <r>
    <s v="5000 - Salaries &amp; Wages"/>
    <s v="Journal"/>
    <x v="48"/>
    <s v="JE1108"/>
    <m/>
    <x v="6046"/>
    <n v="923"/>
    <m/>
    <s v="CCFP - Child Care Food Program"/>
    <x v="24"/>
    <s v="- No Location -"/>
    <s v="William Carson"/>
  </r>
  <r>
    <s v="5000 - Salaries &amp; Wages"/>
    <s v="Journal"/>
    <x v="48"/>
    <s v="JE1109"/>
    <m/>
    <x v="4481"/>
    <m/>
    <n v="146.13999999999999"/>
    <s v="CCFP - Child Care Food Program"/>
    <x v="24"/>
    <s v="Admin Office"/>
    <s v="Greta Peterson"/>
  </r>
  <r>
    <s v="5000 - Salaries &amp; Wages"/>
    <s v="Journal"/>
    <x v="48"/>
    <s v="JE1098"/>
    <m/>
    <x v="4640"/>
    <n v="28.33"/>
    <m/>
    <s v="HPRP2 - Homeless Prevention Rapid Rehousing"/>
    <x v="8"/>
    <s v="- No Location -"/>
    <s v="Melonie Vazquez"/>
  </r>
  <r>
    <s v="5000 - Salaries &amp; Wages"/>
    <s v="Journal"/>
    <x v="48"/>
    <s v="JE1106"/>
    <m/>
    <x v="5240"/>
    <n v="31.21"/>
    <m/>
    <s v="HPRP2 - Homeless Prevention Rapid Rehousing"/>
    <x v="8"/>
    <s v="Admin Office"/>
    <s v="Amie Sharer"/>
  </r>
  <r>
    <s v="5000 - Salaries &amp; Wages"/>
    <s v="Journal"/>
    <x v="48"/>
    <s v="JE1108"/>
    <m/>
    <x v="5719"/>
    <n v="341.46"/>
    <m/>
    <s v="HPRP2 - Homeless Prevention Rapid Rehousing"/>
    <x v="8"/>
    <s v="- No Location -"/>
    <s v="Denise Cacalori"/>
  </r>
  <r>
    <s v="5000 - Salaries &amp; Wages"/>
    <s v="Journal"/>
    <x v="48"/>
    <s v="JE1103"/>
    <m/>
    <x v="4568"/>
    <m/>
    <n v="217.96"/>
    <s v="CCR&amp;R - Child Care Resource &amp; Referral"/>
    <x v="18"/>
    <s v="Admin Office"/>
    <s v="Janessa Rivera"/>
  </r>
  <r>
    <s v="5000 - Salaries &amp; Wages"/>
    <s v="Journal"/>
    <x v="48"/>
    <s v="JE1100"/>
    <m/>
    <x v="6047"/>
    <n v="6.56"/>
    <m/>
    <s v="HS - Head Start"/>
    <x v="12"/>
    <s v="- No Location -"/>
    <s v="Courtney Farina"/>
  </r>
  <r>
    <s v="5000 - Salaries &amp; Wages"/>
    <s v="Journal"/>
    <x v="48"/>
    <s v="JE1107"/>
    <m/>
    <x v="6048"/>
    <m/>
    <n v="997.94"/>
    <s v="HS - Head Start"/>
    <x v="12"/>
    <s v="- No Location -"/>
    <s v="Courtney Farina"/>
  </r>
  <r>
    <s v="5000 - Salaries &amp; Wages"/>
    <s v="Journal"/>
    <x v="48"/>
    <s v="JE1107"/>
    <m/>
    <x v="6049"/>
    <m/>
    <n v="780"/>
    <s v="HS - Head Start"/>
    <x v="12"/>
    <s v="- No Location -"/>
    <s v="Carolyn Weston"/>
  </r>
  <r>
    <s v="5000 - Salaries &amp; Wages"/>
    <s v="Journal"/>
    <x v="48"/>
    <s v="JE1107"/>
    <m/>
    <x v="6050"/>
    <m/>
    <n v="1232.46"/>
    <s v="HS - Head Start"/>
    <x v="12"/>
    <s v="- No Location -"/>
    <s v="Verdina Pryor"/>
  </r>
  <r>
    <s v="5000 - Salaries &amp; Wages"/>
    <s v="Journal"/>
    <x v="48"/>
    <s v="JE1106"/>
    <m/>
    <x v="6051"/>
    <n v="1532.4"/>
    <m/>
    <s v="HS - Head Start"/>
    <x v="12"/>
    <s v="- No Location -"/>
    <s v="Lynn Orangers"/>
  </r>
  <r>
    <s v="5000 - Salaries &amp; Wages"/>
    <s v="Journal"/>
    <x v="48"/>
    <s v="JE1106"/>
    <m/>
    <x v="6052"/>
    <n v="423"/>
    <m/>
    <s v="HS - Head Start"/>
    <x v="12"/>
    <s v="- No Location -"/>
    <s v="Chalesha Jefferson"/>
  </r>
  <r>
    <s v="5000 - Salaries &amp; Wages"/>
    <s v="Journal"/>
    <x v="48"/>
    <s v="JE1108"/>
    <m/>
    <x v="6053"/>
    <n v="969"/>
    <m/>
    <s v="HS - Head Start"/>
    <x v="12"/>
    <s v="- No Location -"/>
    <s v="Mark Wolf"/>
  </r>
  <r>
    <s v="5000 - Salaries &amp; Wages"/>
    <s v="Journal"/>
    <x v="48"/>
    <s v="JE1108"/>
    <m/>
    <x v="6054"/>
    <n v="994.7"/>
    <m/>
    <s v="HS - Head Start"/>
    <x v="12"/>
    <s v="- No Location -"/>
    <s v="Danielle Jakubowski"/>
  </r>
  <r>
    <s v="5000 - Salaries &amp; Wages"/>
    <s v="Journal"/>
    <x v="48"/>
    <s v="JE1109"/>
    <m/>
    <x v="4428"/>
    <m/>
    <n v="196.59"/>
    <s v="HS - Head Start"/>
    <x v="12"/>
    <s v="Admin Office"/>
    <s v="Robert Mayfield"/>
  </r>
  <r>
    <s v="5000 - Salaries &amp; Wages"/>
    <s v="Journal"/>
    <x v="48"/>
    <s v="JE1109"/>
    <m/>
    <x v="6055"/>
    <m/>
    <n v="867"/>
    <s v="HS - Head Start"/>
    <x v="12"/>
    <s v="- No Location -"/>
    <s v="Carol Brown"/>
  </r>
  <r>
    <s v="5000 - Salaries &amp; Wages"/>
    <s v="Journal"/>
    <x v="48"/>
    <s v="JE1110"/>
    <m/>
    <x v="5021"/>
    <n v="1444.78"/>
    <m/>
    <s v="HS - Head Start"/>
    <x v="12"/>
    <s v="- No Location -"/>
    <s v="Lillian Germaine"/>
  </r>
  <r>
    <s v="5000 - Salaries &amp; Wages"/>
    <s v="Journal"/>
    <x v="48"/>
    <s v="JE1110"/>
    <m/>
    <x v="6056"/>
    <n v="1563.78"/>
    <m/>
    <s v="HS - Head Start"/>
    <x v="12"/>
    <s v="- No Location -"/>
    <s v="Lynn Orangers"/>
  </r>
  <r>
    <s v="5000 - Salaries &amp; Wages"/>
    <s v="Journal"/>
    <x v="48"/>
    <s v="JE1110"/>
    <m/>
    <x v="6057"/>
    <n v="1143.75"/>
    <m/>
    <s v="HS - Head Start"/>
    <x v="12"/>
    <s v="- No Location -"/>
    <s v="Natasha Joseph"/>
  </r>
  <r>
    <s v="5000 - Salaries &amp; Wages"/>
    <s v="Journal"/>
    <x v="48"/>
    <s v="JE1103"/>
    <m/>
    <x v="6058"/>
    <m/>
    <n v="1011.5"/>
    <s v="HS - Head Start"/>
    <x v="12"/>
    <s v="- No Location -"/>
    <s v="Corinna Harris"/>
  </r>
  <r>
    <s v="5000 - Salaries &amp; Wages"/>
    <s v="Journal"/>
    <x v="48"/>
    <s v="JE1105"/>
    <m/>
    <x v="6059"/>
    <m/>
    <n v="1832.91"/>
    <s v="HS - Head Start"/>
    <x v="12"/>
    <s v="- No Location -"/>
    <s v="ISATA BAH"/>
  </r>
  <r>
    <s v="5000 - Salaries &amp; Wages"/>
    <s v="Journal"/>
    <x v="48"/>
    <s v="JE1105"/>
    <m/>
    <x v="6060"/>
    <m/>
    <n v="600"/>
    <s v="HS - Head Start"/>
    <x v="12"/>
    <s v="- No Location -"/>
    <s v="Lisa Whitfield"/>
  </r>
  <r>
    <s v="5000 - Salaries &amp; Wages"/>
    <s v="Journal"/>
    <x v="48"/>
    <s v="JE1105"/>
    <m/>
    <x v="6061"/>
    <m/>
    <n v="1330"/>
    <s v="HS - Head Start"/>
    <x v="12"/>
    <s v="- No Location -"/>
    <s v="DeAnna Reid-Harden"/>
  </r>
  <r>
    <s v="5000 - Salaries &amp; Wages"/>
    <s v="Journal"/>
    <x v="48"/>
    <s v="JE1104"/>
    <m/>
    <x v="6062"/>
    <n v="950"/>
    <m/>
    <s v="HS - Head Start"/>
    <x v="12"/>
    <s v="- No Location -"/>
    <s v="John Baker"/>
  </r>
  <r>
    <s v="5000 - Salaries &amp; Wages"/>
    <s v="Journal"/>
    <x v="48"/>
    <s v="JE1104"/>
    <m/>
    <x v="6063"/>
    <n v="950"/>
    <m/>
    <s v="HS - Head Start"/>
    <x v="12"/>
    <s v="- No Location -"/>
    <s v="Mark Wolf"/>
  </r>
  <r>
    <s v="5000 - Salaries &amp; Wages"/>
    <s v="Journal"/>
    <x v="48"/>
    <s v="JE1104"/>
    <m/>
    <x v="6064"/>
    <n v="950"/>
    <m/>
    <s v="HS - Head Start"/>
    <x v="12"/>
    <s v="- No Location -"/>
    <s v="Ozlem Yigit"/>
  </r>
  <r>
    <s v="5000 - Salaries &amp; Wages"/>
    <s v="Journal"/>
    <x v="48"/>
    <s v="JE1107"/>
    <m/>
    <x v="6065"/>
    <m/>
    <n v="1141.44"/>
    <s v="CCR&amp;R - Child Care Resource &amp; Referral"/>
    <x v="28"/>
    <s v="- No Location -"/>
    <s v="Wanda Fisher"/>
  </r>
  <r>
    <s v="5000 - Salaries &amp; Wages"/>
    <s v="Journal"/>
    <x v="48"/>
    <s v="JE1108"/>
    <m/>
    <x v="6066"/>
    <n v="920.28"/>
    <m/>
    <s v="CCR&amp;R - Child Care Resource &amp; Referral"/>
    <x v="28"/>
    <s v="- No Location -"/>
    <s v="Ariel Howard"/>
  </r>
  <r>
    <s v="5000 - Salaries &amp; Wages"/>
    <s v="Journal"/>
    <x v="48"/>
    <s v="JE1104"/>
    <m/>
    <x v="6067"/>
    <n v="2184.13"/>
    <m/>
    <s v="CCR&amp;R - Child Care Resource &amp; Referral"/>
    <x v="28"/>
    <s v="- No Location -"/>
    <s v="Ruth Ragin"/>
  </r>
  <r>
    <s v="5000 - Salaries &amp; Wages"/>
    <s v="Journal"/>
    <x v="48"/>
    <s v="JE916"/>
    <m/>
    <x v="6068"/>
    <m/>
    <n v="1618.78"/>
    <m/>
    <x v="10"/>
    <s v="- No Location -"/>
    <m/>
  </r>
  <r>
    <s v="5000 - Salaries &amp; Wages"/>
    <s v="Journal"/>
    <x v="48"/>
    <s v="JE1107"/>
    <m/>
    <x v="5684"/>
    <m/>
    <n v="444"/>
    <s v="Edgewater Park"/>
    <x v="29"/>
    <s v="- No Location -"/>
    <s v="Jennifer Carley-Price"/>
  </r>
  <r>
    <s v="5000 - Salaries &amp; Wages"/>
    <s v="Journal"/>
    <x v="48"/>
    <s v="JE1107"/>
    <m/>
    <x v="5661"/>
    <m/>
    <n v="65.239999999999995"/>
    <s v="Edgewater Park"/>
    <x v="29"/>
    <s v="- No Location -"/>
    <s v="Jill Rickards"/>
  </r>
  <r>
    <s v="5000 - Salaries &amp; Wages"/>
    <s v="Journal"/>
    <x v="48"/>
    <s v="JE1104"/>
    <m/>
    <x v="4718"/>
    <n v="462.63"/>
    <m/>
    <s v="Edgewater Park"/>
    <x v="29"/>
    <s v="- No Location -"/>
    <s v="ISATA BAH"/>
  </r>
  <r>
    <s v="5000 - Salaries &amp; Wages"/>
    <s v="Journal"/>
    <x v="48"/>
    <s v="JE1104"/>
    <m/>
    <x v="5414"/>
    <n v="74.989999999999995"/>
    <m/>
    <s v="Edgewater Park"/>
    <x v="29"/>
    <s v="- No Location -"/>
    <s v="Jill Rickards"/>
  </r>
  <r>
    <s v="5000 - Salaries &amp; Wages"/>
    <s v="Journal"/>
    <x v="48"/>
    <s v="JE1101"/>
    <m/>
    <x v="4782"/>
    <n v="4.57"/>
    <m/>
    <s v="EHS - Early Head Start"/>
    <x v="6"/>
    <s v="Admin Office"/>
    <s v="Francine Taylor"/>
  </r>
  <r>
    <s v="5000 - Salaries &amp; Wages"/>
    <s v="Journal"/>
    <x v="48"/>
    <s v="JE1100"/>
    <m/>
    <x v="5054"/>
    <n v="49.79"/>
    <m/>
    <s v="EHS - Early Head Start"/>
    <x v="6"/>
    <s v="- No Location -"/>
    <s v="Andrew Stellwag"/>
  </r>
  <r>
    <s v="5000 - Salaries &amp; Wages"/>
    <s v="Journal"/>
    <x v="48"/>
    <s v="JE1097"/>
    <m/>
    <x v="4845"/>
    <n v="4.57"/>
    <m/>
    <s v="EHS - Early Head Start"/>
    <x v="6"/>
    <s v="Admin Office"/>
    <s v="Francine Taylor"/>
  </r>
  <r>
    <s v="5000 - Salaries &amp; Wages"/>
    <s v="Journal"/>
    <x v="48"/>
    <s v="JE1106"/>
    <m/>
    <x v="4590"/>
    <n v="114.23"/>
    <m/>
    <s v="EHS - Early Head Start"/>
    <x v="6"/>
    <s v="Admin Office"/>
    <s v="Francine Taylor"/>
  </r>
  <r>
    <s v="5000 - Salaries &amp; Wages"/>
    <s v="Journal"/>
    <x v="48"/>
    <s v="JE1107"/>
    <m/>
    <x v="4350"/>
    <m/>
    <n v="167.34"/>
    <s v="CSBG - Community Service Block Grant"/>
    <x v="0"/>
    <s v="Admin Office"/>
    <s v="Gary Mease"/>
  </r>
  <r>
    <s v="5000 - Salaries &amp; Wages"/>
    <s v="Journal"/>
    <x v="48"/>
    <s v="JE1099"/>
    <m/>
    <x v="4562"/>
    <n v="12.84"/>
    <m/>
    <s v="CSBG - Community Service Block Grant"/>
    <x v="0"/>
    <s v="Admin Office"/>
    <s v="Kyle Edwards"/>
  </r>
  <r>
    <s v="5000 - Salaries &amp; Wages"/>
    <s v="Journal"/>
    <x v="48"/>
    <s v="JE1108"/>
    <m/>
    <x v="4790"/>
    <n v="667.57"/>
    <m/>
    <s v="CSBG - Community Service Block Grant"/>
    <x v="0"/>
    <s v="Admin Office"/>
    <s v="Janessa Rivera"/>
  </r>
  <r>
    <s v="5000 - Salaries &amp; Wages"/>
    <s v="Journal"/>
    <x v="48"/>
    <s v="JE1103"/>
    <m/>
    <x v="6069"/>
    <m/>
    <n v="1873.25"/>
    <s v="CSBG - Community Service Block Grant"/>
    <x v="0"/>
    <s v="- No Location -"/>
    <s v="Antoine Nelson"/>
  </r>
  <r>
    <s v="5000 - Salaries &amp; Wages"/>
    <s v="Journal"/>
    <x v="48"/>
    <s v="JE1105"/>
    <m/>
    <x v="4997"/>
    <m/>
    <n v="487.16"/>
    <s v="CSBG - Community Service Block Grant"/>
    <x v="0"/>
    <s v="Admin Office"/>
    <s v="Kyle Edwards"/>
  </r>
  <r>
    <s v="5000 - Salaries &amp; Wages"/>
    <s v="Journal"/>
    <x v="48"/>
    <s v="JE1104"/>
    <m/>
    <x v="4605"/>
    <n v="574.62"/>
    <m/>
    <s v="CSBG - Community Service Block Grant"/>
    <x v="0"/>
    <s v="Admin Office"/>
    <s v="Manvir Gill"/>
  </r>
  <r>
    <s v="5000 - Salaries &amp; Wages"/>
    <s v="Journal"/>
    <x v="48"/>
    <s v="JE1107"/>
    <m/>
    <x v="4462"/>
    <m/>
    <n v="55.16"/>
    <s v="HF - Healthy Families"/>
    <x v="5"/>
    <s v="Admin Office"/>
    <s v="Amie Sharer"/>
  </r>
  <r>
    <s v="5000 - Salaries &amp; Wages"/>
    <s v="Journal"/>
    <x v="48"/>
    <s v="JE1107"/>
    <m/>
    <x v="6070"/>
    <m/>
    <n v="1410.94"/>
    <s v="HF - Healthy Families"/>
    <x v="5"/>
    <s v="- No Location -"/>
    <s v="Ann Drennon"/>
  </r>
  <r>
    <s v="5000 - Salaries &amp; Wages"/>
    <s v="Journal"/>
    <x v="48"/>
    <s v="JE1106"/>
    <m/>
    <x v="5240"/>
    <n v="74.92"/>
    <m/>
    <s v="HF - Healthy Families"/>
    <x v="5"/>
    <s v="Admin Office"/>
    <s v="Amie Sharer"/>
  </r>
  <r>
    <s v="5000 - Salaries &amp; Wages"/>
    <s v="Journal"/>
    <x v="48"/>
    <s v="JE1105"/>
    <m/>
    <x v="6071"/>
    <m/>
    <n v="1207.98"/>
    <s v="HF - Healthy Families"/>
    <x v="5"/>
    <s v="- No Location -"/>
    <s v="Susan Margolis"/>
  </r>
  <r>
    <s v="5000 - Salaries &amp; Wages"/>
    <s v="Journal"/>
    <x v="48"/>
    <s v="JE1097"/>
    <m/>
    <x v="5476"/>
    <n v="25.55"/>
    <m/>
    <s v="CCYC - Community Council of Young Children"/>
    <x v="22"/>
    <s v="- No Location -"/>
    <s v="Antoine Nelson"/>
  </r>
  <r>
    <s v="5000 - Salaries &amp; Wages"/>
    <s v="Journal"/>
    <x v="48"/>
    <s v="JE1099"/>
    <m/>
    <x v="4603"/>
    <n v="2.96"/>
    <m/>
    <s v="LiHeap - Low Income Home Energy Assistance Program"/>
    <x v="2"/>
    <s v="Admin Office"/>
    <s v="Francine Taylor"/>
  </r>
  <r>
    <s v="5000 - Salaries &amp; Wages"/>
    <s v="Journal"/>
    <x v="48"/>
    <s v="JE1108"/>
    <m/>
    <x v="4561"/>
    <n v="326.99"/>
    <m/>
    <s v="LiHeap - Low Income Home Energy Assistance Program"/>
    <x v="2"/>
    <s v="- No Location -"/>
    <s v="Vincent Padilla"/>
  </r>
  <r>
    <s v="5000 - Salaries &amp; Wages"/>
    <s v="Journal"/>
    <x v="48"/>
    <s v="JE1110"/>
    <m/>
    <x v="5274"/>
    <n v="490.56"/>
    <m/>
    <s v="LiHeap - Low Income Home Energy Assistance Program"/>
    <x v="2"/>
    <s v="- No Location -"/>
    <s v="Denise Cacalori"/>
  </r>
  <r>
    <s v="5000 - Salaries &amp; Wages"/>
    <s v="Journal"/>
    <x v="48"/>
    <s v="JE1107"/>
    <m/>
    <x v="5661"/>
    <m/>
    <n v="65.239999999999995"/>
    <s v="Mt Holly Schools"/>
    <x v="15"/>
    <s v="- No Location -"/>
    <s v="Jill Rickards"/>
  </r>
  <r>
    <s v="5000 - Salaries &amp; Wages"/>
    <s v="Journal"/>
    <x v="48"/>
    <s v="JE1097"/>
    <m/>
    <x v="4749"/>
    <n v="9.7799999999999994"/>
    <m/>
    <s v="CCFP - Child Care Food Program"/>
    <x v="24"/>
    <s v="Admin Office"/>
    <s v="Greta Peterson"/>
  </r>
  <r>
    <s v="5000 - Salaries &amp; Wages"/>
    <s v="Journal"/>
    <x v="48"/>
    <s v="JE1106"/>
    <m/>
    <x v="6072"/>
    <n v="699"/>
    <m/>
    <s v="CCFP - Child Care Food Program"/>
    <x v="24"/>
    <s v="- No Location -"/>
    <s v="Ranada Dumas"/>
  </r>
  <r>
    <s v="5000 - Salaries &amp; Wages"/>
    <s v="Journal"/>
    <x v="48"/>
    <s v="JE1100"/>
    <m/>
    <x v="5053"/>
    <n v="24.54"/>
    <m/>
    <s v="CCR&amp;R - Child Care Resource &amp; Referral"/>
    <x v="18"/>
    <s v="Admin Office"/>
    <s v="Francine Taylor"/>
  </r>
  <r>
    <s v="5000 - Salaries &amp; Wages"/>
    <s v="Journal"/>
    <x v="48"/>
    <s v="JE1100"/>
    <m/>
    <x v="6073"/>
    <n v="9.69"/>
    <m/>
    <s v="HS - Head Start"/>
    <x v="12"/>
    <s v="- No Location -"/>
    <s v="Seham Azabawi"/>
  </r>
  <r>
    <s v="5000 - Salaries &amp; Wages"/>
    <s v="Journal"/>
    <x v="48"/>
    <s v="JE1107"/>
    <m/>
    <x v="6074"/>
    <m/>
    <n v="902.5"/>
    <s v="HS - Head Start"/>
    <x v="12"/>
    <s v="- No Location -"/>
    <s v="Stephanie Johnson"/>
  </r>
  <r>
    <s v="5000 - Salaries &amp; Wages"/>
    <s v="Journal"/>
    <x v="48"/>
    <s v="JE1107"/>
    <m/>
    <x v="5636"/>
    <m/>
    <n v="1000.22"/>
    <s v="HS - Head Start"/>
    <x v="12"/>
    <s v="- No Location -"/>
    <s v="Michelle Horan"/>
  </r>
  <r>
    <s v="5000 - Salaries &amp; Wages"/>
    <s v="Journal"/>
    <x v="48"/>
    <s v="JE1099"/>
    <m/>
    <x v="6075"/>
    <n v="111.79"/>
    <m/>
    <s v="HS - Head Start"/>
    <x v="12"/>
    <s v="- No Location -"/>
    <s v="Verdina Pryor"/>
  </r>
  <r>
    <s v="5000 - Salaries &amp; Wages"/>
    <s v="Journal"/>
    <x v="48"/>
    <s v="JE1106"/>
    <m/>
    <x v="6076"/>
    <n v="2666.45"/>
    <m/>
    <s v="HS - Head Start"/>
    <x v="12"/>
    <s v="- No Location -"/>
    <s v="Jennifer Jones"/>
  </r>
  <r>
    <s v="5000 - Salaries &amp; Wages"/>
    <s v="Journal"/>
    <x v="48"/>
    <s v="JE1106"/>
    <m/>
    <x v="4510"/>
    <n v="1038.45"/>
    <m/>
    <s v="HS - Head Start"/>
    <x v="12"/>
    <s v="Admin Office"/>
    <s v="Gary Mease"/>
  </r>
  <r>
    <s v="5000 - Salaries &amp; Wages"/>
    <s v="Journal"/>
    <x v="48"/>
    <s v="JE1110"/>
    <m/>
    <x v="6077"/>
    <n v="950"/>
    <m/>
    <s v="HS - Head Start"/>
    <x v="12"/>
    <s v="- No Location -"/>
    <s v="Mark Wolf"/>
  </r>
  <r>
    <s v="5000 - Salaries &amp; Wages"/>
    <s v="Journal"/>
    <x v="48"/>
    <s v="JE1103"/>
    <m/>
    <x v="6078"/>
    <m/>
    <n v="800.5"/>
    <s v="HS - Head Start"/>
    <x v="12"/>
    <s v="- No Location -"/>
    <s v="Farhanaz Habib"/>
  </r>
  <r>
    <s v="5000 - Salaries &amp; Wages"/>
    <s v="Journal"/>
    <x v="48"/>
    <s v="JE1103"/>
    <m/>
    <x v="6079"/>
    <m/>
    <n v="950"/>
    <s v="HS - Head Start"/>
    <x v="12"/>
    <s v="- No Location -"/>
    <s v="John Baker"/>
  </r>
  <r>
    <s v="5000 - Salaries &amp; Wages"/>
    <s v="Journal"/>
    <x v="48"/>
    <s v="JE1103"/>
    <m/>
    <x v="6080"/>
    <m/>
    <n v="882"/>
    <s v="HS - Head Start"/>
    <x v="12"/>
    <s v="- No Location -"/>
    <s v="Matthew Ditmar"/>
  </r>
  <r>
    <s v="5000 - Salaries &amp; Wages"/>
    <s v="Journal"/>
    <x v="48"/>
    <s v="JE1103"/>
    <m/>
    <x v="6081"/>
    <m/>
    <n v="2387.89"/>
    <s v="HS - Head Start"/>
    <x v="12"/>
    <s v="- No Location -"/>
    <s v="Natalie Mitchem"/>
  </r>
  <r>
    <s v="5000 - Salaries &amp; Wages"/>
    <s v="Journal"/>
    <x v="48"/>
    <s v="JE1105"/>
    <m/>
    <x v="6082"/>
    <m/>
    <n v="2126.2800000000002"/>
    <s v="HS - Head Start"/>
    <x v="12"/>
    <s v="- No Location -"/>
    <s v="Megan Rodrigues"/>
  </r>
  <r>
    <s v="5000 - Salaries &amp; Wages"/>
    <s v="Journal"/>
    <x v="48"/>
    <s v="JE1104"/>
    <m/>
    <x v="4517"/>
    <n v="3238.96"/>
    <m/>
    <s v="HS - Head Start"/>
    <x v="12"/>
    <s v="Admin Office"/>
    <s v="Ruben Johnson"/>
  </r>
  <r>
    <s v="5000 - Salaries &amp; Wages"/>
    <s v="Journal"/>
    <x v="48"/>
    <s v="JE1107"/>
    <m/>
    <x v="6083"/>
    <m/>
    <n v="936.39"/>
    <s v="CCR&amp;R - Child Care Resource &amp; Referral"/>
    <x v="28"/>
    <s v="- No Location -"/>
    <s v="Erica Wyckoff"/>
  </r>
  <r>
    <s v="5000 - Salaries &amp; Wages"/>
    <s v="Journal"/>
    <x v="48"/>
    <s v="JE1105"/>
    <m/>
    <x v="6084"/>
    <m/>
    <n v="820.04"/>
    <s v="CCR&amp;R - Child Care Resource &amp; Referral"/>
    <x v="28"/>
    <s v="- No Location -"/>
    <s v="Erica Wyckoff"/>
  </r>
  <r>
    <s v="5000 - Salaries &amp; Wages"/>
    <s v="Journal"/>
    <x v="48"/>
    <s v="JE1104"/>
    <m/>
    <x v="6085"/>
    <n v="1147.21"/>
    <m/>
    <s v="CCR&amp;R - Child Care Resource &amp; Referral"/>
    <x v="28"/>
    <s v="- No Location -"/>
    <s v="Rayna Gadsden"/>
  </r>
  <r>
    <s v="5000 - Salaries &amp; Wages"/>
    <s v="Journal"/>
    <x v="48"/>
    <s v="JE1100"/>
    <m/>
    <x v="4708"/>
    <n v="10.8"/>
    <m/>
    <s v="Edgewater Park"/>
    <x v="29"/>
    <s v="Admin Office"/>
    <s v="Gary Mease"/>
  </r>
  <r>
    <s v="5000 - Salaries &amp; Wages"/>
    <s v="Journal"/>
    <x v="48"/>
    <s v="JE1107"/>
    <m/>
    <x v="6086"/>
    <m/>
    <n v="983.5"/>
    <s v="EHS - Early Head Start"/>
    <x v="6"/>
    <s v="- No Location -"/>
    <s v="Elizabeth Jensen"/>
  </r>
  <r>
    <s v="5000 - Salaries &amp; Wages"/>
    <s v="Journal"/>
    <x v="48"/>
    <s v="JE1099"/>
    <m/>
    <x v="4555"/>
    <n v="5.0999999999999996"/>
    <m/>
    <s v="EHS - Early Head Start"/>
    <x v="6"/>
    <s v="Admin Office"/>
    <s v="Amie Sharer"/>
  </r>
  <r>
    <s v="5000 - Salaries &amp; Wages"/>
    <s v="Journal"/>
    <x v="48"/>
    <s v="JE1098"/>
    <m/>
    <x v="6087"/>
    <n v="106.68"/>
    <m/>
    <s v="EHS - Early Head Start"/>
    <x v="6"/>
    <s v="- No Location -"/>
    <s v="Michelle Weaver"/>
  </r>
  <r>
    <s v="5000 - Salaries &amp; Wages"/>
    <s v="Journal"/>
    <x v="48"/>
    <s v="JE1110"/>
    <m/>
    <x v="5307"/>
    <n v="317.12"/>
    <m/>
    <s v="EHS - Early Head Start"/>
    <x v="6"/>
    <s v="- No Location -"/>
    <s v="Tanya Glenn-Butler"/>
  </r>
  <r>
    <s v="5000 - Salaries &amp; Wages"/>
    <s v="Journal"/>
    <x v="48"/>
    <s v="JE1103"/>
    <m/>
    <x v="4639"/>
    <m/>
    <n v="181.89"/>
    <s v="EHS - Early Head Start"/>
    <x v="6"/>
    <s v="Admin Office"/>
    <s v="Manvir Gill"/>
  </r>
  <r>
    <s v="5000 - Salaries &amp; Wages"/>
    <s v="Journal"/>
    <x v="48"/>
    <s v="JE1104"/>
    <m/>
    <x v="5039"/>
    <n v="625"/>
    <m/>
    <s v="EHS - Early Head Start"/>
    <x v="6"/>
    <s v="Admin Office"/>
    <s v="Elayne Schermerhorn"/>
  </r>
  <r>
    <s v="5000 - Salaries &amp; Wages"/>
    <s v="Journal"/>
    <x v="48"/>
    <s v="JE1100"/>
    <m/>
    <x v="4708"/>
    <n v="17.27"/>
    <m/>
    <s v="CSBG - Community Service Block Grant"/>
    <x v="0"/>
    <s v="Admin Office"/>
    <s v="Gary Mease"/>
  </r>
  <r>
    <s v="5000 - Salaries &amp; Wages"/>
    <s v="Journal"/>
    <x v="48"/>
    <s v="JE1098"/>
    <m/>
    <x v="5294"/>
    <n v="50.6"/>
    <m/>
    <s v="CSBG - Community Service Block Grant"/>
    <x v="0"/>
    <s v="Admin Office"/>
    <s v="Sharon Forman"/>
  </r>
  <r>
    <s v="5000 - Salaries &amp; Wages"/>
    <s v="Journal"/>
    <x v="48"/>
    <s v="JE1109"/>
    <m/>
    <x v="5181"/>
    <m/>
    <n v="548.99"/>
    <s v="CSBG - Community Service Block Grant"/>
    <x v="0"/>
    <s v="Admin Office"/>
    <s v="Manvir Gill"/>
  </r>
  <r>
    <s v="5000 - Salaries &amp; Wages"/>
    <s v="Journal"/>
    <x v="48"/>
    <s v="JE1104"/>
    <m/>
    <x v="4384"/>
    <n v="500"/>
    <m/>
    <s v="CSBG - Community Service Block Grant"/>
    <x v="0"/>
    <s v="Admin Office"/>
    <s v="Kyle Edwards"/>
  </r>
  <r>
    <s v="5000 - Salaries &amp; Wages"/>
    <s v="Journal"/>
    <x v="48"/>
    <s v="JE1098"/>
    <m/>
    <x v="4386"/>
    <n v="5.33"/>
    <m/>
    <s v="HF - Healthy Families"/>
    <x v="5"/>
    <s v="Admin Office"/>
    <s v="Janessa Rivera"/>
  </r>
  <r>
    <s v="5000 - Salaries &amp; Wages"/>
    <s v="Journal"/>
    <x v="48"/>
    <s v="JE1098"/>
    <m/>
    <x v="4789"/>
    <n v="23.89"/>
    <m/>
    <s v="HF - Healthy Families"/>
    <x v="4"/>
    <s v="- No Location -"/>
    <s v="Claire Garner"/>
  </r>
  <r>
    <s v="5000 - Salaries &amp; Wages"/>
    <s v="Journal"/>
    <x v="48"/>
    <s v="JE1105"/>
    <m/>
    <x v="6088"/>
    <m/>
    <n v="1332.21"/>
    <s v="HF - Healthy Families"/>
    <x v="4"/>
    <s v="- No Location -"/>
    <s v="Mary Kennedy"/>
  </r>
  <r>
    <s v="5000 - Salaries &amp; Wages"/>
    <s v="Journal"/>
    <x v="48"/>
    <s v="JE1107"/>
    <m/>
    <x v="4877"/>
    <m/>
    <n v="217.34"/>
    <s v="USF - Universal Service Fund"/>
    <x v="9"/>
    <s v="- No Location -"/>
    <s v="Shirley Matthews"/>
  </r>
  <r>
    <s v="5000 - Salaries &amp; Wages"/>
    <s v="Journal"/>
    <x v="48"/>
    <s v="JE1103"/>
    <m/>
    <x v="4841"/>
    <m/>
    <n v="202.59"/>
    <s v="USF - Universal Service Fund"/>
    <x v="9"/>
    <s v="- No Location -"/>
    <s v="Quamillah Nelson"/>
  </r>
  <r>
    <s v="5000 - Salaries &amp; Wages"/>
    <s v="Journal"/>
    <x v="48"/>
    <s v="JE1105"/>
    <m/>
    <x v="5545"/>
    <m/>
    <n v="254.48"/>
    <s v="USF - Universal Service Fund"/>
    <x v="9"/>
    <s v="- No Location -"/>
    <s v="Constance Pritchett"/>
  </r>
  <r>
    <s v="5000 - Salaries &amp; Wages"/>
    <s v="Journal"/>
    <x v="48"/>
    <s v="JE1107"/>
    <m/>
    <x v="4966"/>
    <m/>
    <n v="326.99"/>
    <s v="LiHeap - Low Income Home Energy Assistance Program"/>
    <x v="2"/>
    <s v="- No Location -"/>
    <s v="Vincent Padilla"/>
  </r>
  <r>
    <s v="5000 - Salaries &amp; Wages"/>
    <s v="Journal"/>
    <x v="48"/>
    <s v="JE1101"/>
    <m/>
    <x v="5599"/>
    <n v="42.35"/>
    <m/>
    <s v="Mt Holly Schools"/>
    <x v="15"/>
    <s v="- No Location -"/>
    <s v="Michelle Horan"/>
  </r>
  <r>
    <s v="5000 - Salaries &amp; Wages"/>
    <s v="Journal"/>
    <x v="48"/>
    <s v="JE1097"/>
    <m/>
    <x v="5597"/>
    <n v="42.35"/>
    <m/>
    <s v="Mt Holly Schools"/>
    <x v="15"/>
    <s v="- No Location -"/>
    <s v="Michelle Horan"/>
  </r>
  <r>
    <s v="5000 - Salaries &amp; Wages"/>
    <s v="Journal"/>
    <x v="48"/>
    <s v="JE1098"/>
    <m/>
    <x v="4957"/>
    <n v="1.47"/>
    <m/>
    <s v="Mt Holly Schools"/>
    <x v="15"/>
    <s v="- No Location -"/>
    <s v="LOIS BOND"/>
  </r>
  <r>
    <s v="5000 - Salaries &amp; Wages"/>
    <s v="Journal"/>
    <x v="48"/>
    <s v="JE1103"/>
    <m/>
    <x v="4507"/>
    <m/>
    <n v="62.73"/>
    <s v="Mt Holly Schools"/>
    <x v="15"/>
    <s v="Admin Office"/>
    <s v="Gary Mease"/>
  </r>
  <r>
    <s v="5000 - Salaries &amp; Wages"/>
    <s v="Journal"/>
    <x v="48"/>
    <s v="JE1100"/>
    <m/>
    <x v="4786"/>
    <n v="19.57"/>
    <m/>
    <s v="CCR&amp;R - Child Care Resource &amp; Referral"/>
    <x v="18"/>
    <s v="Admin Office"/>
    <s v="Greta Peterson"/>
  </r>
  <r>
    <s v="5000 - Salaries &amp; Wages"/>
    <s v="Journal"/>
    <x v="48"/>
    <s v="JE1108"/>
    <m/>
    <x v="4558"/>
    <n v="309.16000000000003"/>
    <m/>
    <s v="CCR&amp;R - Child Care Resource &amp; Referral"/>
    <x v="18"/>
    <s v="Admin Office"/>
    <s v="Greta Peterson"/>
  </r>
  <r>
    <s v="5000 - Salaries &amp; Wages"/>
    <s v="Journal"/>
    <x v="48"/>
    <s v="JE1100"/>
    <m/>
    <x v="6089"/>
    <n v="83.23"/>
    <m/>
    <s v="HS - Head Start"/>
    <x v="12"/>
    <s v="- No Location -"/>
    <s v="Patricia Goldwire"/>
  </r>
  <r>
    <s v="5000 - Salaries &amp; Wages"/>
    <s v="Journal"/>
    <x v="48"/>
    <s v="JE1107"/>
    <m/>
    <x v="6090"/>
    <m/>
    <n v="1548.75"/>
    <s v="HS - Head Start"/>
    <x v="12"/>
    <s v="- No Location -"/>
    <s v="Stephanie Greene"/>
  </r>
  <r>
    <s v="5000 - Salaries &amp; Wages"/>
    <s v="Journal"/>
    <x v="48"/>
    <s v="JE1107"/>
    <m/>
    <x v="6091"/>
    <m/>
    <n v="936"/>
    <s v="HS - Head Start"/>
    <x v="12"/>
    <s v="- No Location -"/>
    <s v="Ruth Amankona"/>
  </r>
  <r>
    <s v="5000 - Salaries &amp; Wages"/>
    <s v="Journal"/>
    <x v="48"/>
    <s v="JE1097"/>
    <m/>
    <x v="6037"/>
    <n v="113.17"/>
    <m/>
    <s v="HS - Head Start"/>
    <x v="12"/>
    <s v="- No Location -"/>
    <s v="Jennifer Jones"/>
  </r>
  <r>
    <s v="5000 - Salaries &amp; Wages"/>
    <s v="Journal"/>
    <x v="48"/>
    <s v="JE1099"/>
    <m/>
    <x v="5604"/>
    <n v="29.08"/>
    <m/>
    <s v="HS - Head Start"/>
    <x v="12"/>
    <s v="- No Location -"/>
    <s v="Essence Thompson"/>
  </r>
  <r>
    <s v="5000 - Salaries &amp; Wages"/>
    <s v="Journal"/>
    <x v="48"/>
    <s v="JE1099"/>
    <m/>
    <x v="4635"/>
    <n v="15.47"/>
    <m/>
    <s v="HS - Head Start"/>
    <x v="12"/>
    <s v="- No Location -"/>
    <s v="LOIS BOND"/>
  </r>
  <r>
    <s v="5000 - Salaries &amp; Wages"/>
    <s v="Journal"/>
    <x v="48"/>
    <s v="JE1099"/>
    <m/>
    <x v="6092"/>
    <n v="60.58"/>
    <m/>
    <s v="HS - Head Start"/>
    <x v="12"/>
    <s v="- No Location -"/>
    <s v="Bibiana Arreguin"/>
  </r>
  <r>
    <s v="5000 - Salaries &amp; Wages"/>
    <s v="Journal"/>
    <x v="48"/>
    <s v="JE1106"/>
    <m/>
    <x v="4948"/>
    <n v="1349.49"/>
    <m/>
    <s v="HS - Head Start"/>
    <x v="12"/>
    <s v="- No Location -"/>
    <s v="Michelle DeAngelis"/>
  </r>
  <r>
    <s v="5000 - Salaries &amp; Wages"/>
    <s v="Journal"/>
    <x v="48"/>
    <s v="JE1108"/>
    <m/>
    <x v="6093"/>
    <n v="1443.96"/>
    <m/>
    <s v="HS - Head Start"/>
    <x v="12"/>
    <s v="- No Location -"/>
    <s v="Christiana Buffett"/>
  </r>
  <r>
    <s v="5000 - Salaries &amp; Wages"/>
    <s v="Journal"/>
    <x v="48"/>
    <s v="JE1108"/>
    <m/>
    <x v="6094"/>
    <n v="1008"/>
    <m/>
    <s v="HS - Head Start"/>
    <x v="12"/>
    <s v="- No Location -"/>
    <s v="Melinda Bowman-Williams"/>
  </r>
  <r>
    <s v="5000 - Salaries &amp; Wages"/>
    <s v="Journal"/>
    <x v="48"/>
    <s v="JE1108"/>
    <m/>
    <x v="4740"/>
    <n v="2317.3000000000002"/>
    <m/>
    <s v="HS - Head Start"/>
    <x v="12"/>
    <s v="Admin Office"/>
    <s v="Elayne Schermerhorn"/>
  </r>
  <r>
    <s v="5000 - Salaries &amp; Wages"/>
    <s v="Journal"/>
    <x v="48"/>
    <s v="JE1110"/>
    <m/>
    <x v="4469"/>
    <n v="2349.7199999999998"/>
    <m/>
    <s v="HS - Head Start"/>
    <x v="12"/>
    <s v="- No Location -"/>
    <s v="Jill Rickards"/>
  </r>
  <r>
    <s v="5000 - Salaries &amp; Wages"/>
    <s v="Journal"/>
    <x v="48"/>
    <s v="JE1110"/>
    <m/>
    <x v="4644"/>
    <n v="1236.57"/>
    <m/>
    <s v="HS - Head Start"/>
    <x v="12"/>
    <s v="- No Location -"/>
    <s v="Patricia Goldwire"/>
  </r>
  <r>
    <s v="5000 - Salaries &amp; Wages"/>
    <s v="Journal"/>
    <x v="48"/>
    <s v="JE1103"/>
    <m/>
    <x v="6095"/>
    <m/>
    <n v="914.33"/>
    <s v="HS - Head Start"/>
    <x v="12"/>
    <s v="- No Location -"/>
    <s v="Danielle Jakubowski"/>
  </r>
  <r>
    <s v="5000 - Salaries &amp; Wages"/>
    <s v="Journal"/>
    <x v="48"/>
    <s v="JE1103"/>
    <m/>
    <x v="6096"/>
    <m/>
    <n v="1106.75"/>
    <s v="HS - Head Start"/>
    <x v="12"/>
    <s v="- No Location -"/>
    <s v="Anna Barry"/>
  </r>
  <r>
    <s v="5000 - Salaries &amp; Wages"/>
    <s v="Journal"/>
    <x v="48"/>
    <s v="JE1105"/>
    <m/>
    <x v="6097"/>
    <m/>
    <n v="1363.25"/>
    <s v="HS - Head Start"/>
    <x v="12"/>
    <s v="- No Location -"/>
    <s v="Moraima Gonzalez"/>
  </r>
  <r>
    <s v="5000 - Salaries &amp; Wages"/>
    <s v="Journal"/>
    <x v="48"/>
    <s v="JE1105"/>
    <m/>
    <x v="6098"/>
    <m/>
    <n v="936"/>
    <s v="HS - Head Start"/>
    <x v="12"/>
    <s v="- No Location -"/>
    <s v="Carolyn Weston"/>
  </r>
  <r>
    <s v="5000 - Salaries &amp; Wages"/>
    <s v="Journal"/>
    <x v="48"/>
    <s v="JE1097"/>
    <m/>
    <x v="6099"/>
    <n v="7.59"/>
    <m/>
    <s v="CCR&amp;R - Child Care Resource &amp; Referral"/>
    <x v="28"/>
    <s v="- No Location -"/>
    <s v="Janelle Yvette Sample"/>
  </r>
  <r>
    <s v="5000 - Salaries &amp; Wages"/>
    <s v="Journal"/>
    <x v="48"/>
    <s v="JE1099"/>
    <m/>
    <x v="6100"/>
    <n v="25.38"/>
    <m/>
    <s v="CCR&amp;R - Child Care Resource &amp; Referral"/>
    <x v="28"/>
    <s v="- No Location -"/>
    <s v="Victoria Reger"/>
  </r>
  <r>
    <s v="5000 - Salaries &amp; Wages"/>
    <s v="Journal"/>
    <x v="48"/>
    <s v="JE1105"/>
    <m/>
    <x v="6101"/>
    <m/>
    <n v="1014.27"/>
    <s v="CCR&amp;R - Child Care Resource &amp; Referral"/>
    <x v="28"/>
    <s v="- No Location -"/>
    <s v="Anjail Abdul-Badee-Johnson"/>
  </r>
  <r>
    <s v="5000 - Salaries &amp; Wages"/>
    <s v="Journal"/>
    <x v="48"/>
    <s v="JE1104"/>
    <m/>
    <x v="6102"/>
    <n v="907.37"/>
    <m/>
    <s v="CCR&amp;R - Child Care Resource &amp; Referral"/>
    <x v="28"/>
    <s v="- No Location -"/>
    <s v="Devita Smith"/>
  </r>
  <r>
    <s v="5000 - Salaries &amp; Wages"/>
    <s v="Journal"/>
    <x v="48"/>
    <s v="JE1106"/>
    <m/>
    <x v="4510"/>
    <n v="69.23"/>
    <m/>
    <s v="Edgewater Park"/>
    <x v="29"/>
    <s v="Admin Office"/>
    <s v="Gary Mease"/>
  </r>
  <r>
    <s v="5000 - Salaries &amp; Wages"/>
    <s v="Journal"/>
    <x v="48"/>
    <s v="JE1100"/>
    <m/>
    <x v="4706"/>
    <n v="5.09"/>
    <m/>
    <s v="EHS - Early Head Start"/>
    <x v="6"/>
    <s v="Admin Office"/>
    <s v="Amie Sharer"/>
  </r>
  <r>
    <s v="5000 - Salaries &amp; Wages"/>
    <s v="Journal"/>
    <x v="48"/>
    <s v="JE1097"/>
    <m/>
    <x v="4703"/>
    <n v="47.16"/>
    <m/>
    <s v="EHS - Early Head Start"/>
    <x v="6"/>
    <s v="- No Location -"/>
    <s v="ISATA BAH"/>
  </r>
  <r>
    <s v="5000 - Salaries &amp; Wages"/>
    <s v="Journal"/>
    <x v="48"/>
    <s v="JE1103"/>
    <m/>
    <x v="4973"/>
    <m/>
    <n v="276.66000000000003"/>
    <s v="CSBG - Community Service Block Grant"/>
    <x v="17"/>
    <s v="Admin Office"/>
    <s v="Ruben Johnson"/>
  </r>
  <r>
    <s v="5000 - Salaries &amp; Wages"/>
    <s v="Journal"/>
    <x v="48"/>
    <s v="JE1098"/>
    <m/>
    <x v="5094"/>
    <n v="12.84"/>
    <m/>
    <s v="CSBG - Community Service Block Grant"/>
    <x v="0"/>
    <s v="Admin Office"/>
    <s v="Kyle Edwards"/>
  </r>
  <r>
    <s v="5000 - Salaries &amp; Wages"/>
    <s v="Journal"/>
    <x v="48"/>
    <s v="JE1100"/>
    <m/>
    <x v="6103"/>
    <n v="85.54"/>
    <m/>
    <s v="HF - Healthy Families"/>
    <x v="5"/>
    <s v="- No Location -"/>
    <s v="Bridgett Pollard"/>
  </r>
  <r>
    <s v="5000 - Salaries &amp; Wages"/>
    <s v="Journal"/>
    <x v="48"/>
    <s v="JE1098"/>
    <m/>
    <x v="5983"/>
    <n v="28.79"/>
    <m/>
    <s v="HF - Healthy Families"/>
    <x v="5"/>
    <s v="Admin Office"/>
    <s v="Michelle Hewitt"/>
  </r>
  <r>
    <s v="5000 - Salaries &amp; Wages"/>
    <s v="Journal"/>
    <x v="48"/>
    <s v="JE1106"/>
    <m/>
    <x v="4602"/>
    <n v="176.08"/>
    <m/>
    <s v="HF - Healthy Families"/>
    <x v="5"/>
    <s v="- No Location -"/>
    <s v="Sheila Hughes"/>
  </r>
  <r>
    <s v="5000 - Salaries &amp; Wages"/>
    <s v="Journal"/>
    <x v="48"/>
    <s v="JE1108"/>
    <m/>
    <x v="6104"/>
    <n v="1310.79"/>
    <m/>
    <s v="HF - Healthy Families"/>
    <x v="5"/>
    <s v="- No Location -"/>
    <s v="Karla DeJesus-Centeno"/>
  </r>
  <r>
    <s v="5000 - Salaries &amp; Wages"/>
    <s v="Journal"/>
    <x v="48"/>
    <s v="JE1101"/>
    <m/>
    <x v="5099"/>
    <n v="2.35"/>
    <m/>
    <s v="CCYC - Community Council of Young Children"/>
    <x v="22"/>
    <s v="Admin Office"/>
    <s v="Amie Sharer"/>
  </r>
  <r>
    <s v="5000 - Salaries &amp; Wages"/>
    <s v="Journal"/>
    <x v="48"/>
    <s v="JE1100"/>
    <m/>
    <x v="6105"/>
    <n v="85.54"/>
    <m/>
    <s v="HF - Healthy Families"/>
    <x v="4"/>
    <s v="- No Location -"/>
    <s v="Marissa Stellwag"/>
  </r>
  <r>
    <s v="5000 - Salaries &amp; Wages"/>
    <s v="Journal"/>
    <x v="48"/>
    <s v="JE1108"/>
    <m/>
    <x v="6106"/>
    <n v="1538.57"/>
    <m/>
    <s v="HF - Healthy Families"/>
    <x v="4"/>
    <s v="- No Location -"/>
    <s v="Mary Kennedy"/>
  </r>
  <r>
    <s v="5000 - Salaries &amp; Wages"/>
    <s v="Journal"/>
    <x v="48"/>
    <s v="JE1110"/>
    <m/>
    <x v="6107"/>
    <n v="1459.04"/>
    <m/>
    <s v="HF - Healthy Families"/>
    <x v="4"/>
    <s v="- No Location -"/>
    <s v="Elizabeth Boehmke"/>
  </r>
  <r>
    <s v="5000 - Salaries &amp; Wages"/>
    <s v="Journal"/>
    <x v="48"/>
    <s v="JE1108"/>
    <m/>
    <x v="4790"/>
    <n v="264.20999999999998"/>
    <m/>
    <s v="USF - Universal Service Fund"/>
    <x v="9"/>
    <s v="Admin Office"/>
    <s v="Janessa Rivera"/>
  </r>
  <r>
    <s v="5000 - Salaries &amp; Wages"/>
    <s v="Journal"/>
    <x v="48"/>
    <s v="JE1104"/>
    <m/>
    <x v="4913"/>
    <n v="181.56"/>
    <m/>
    <s v="USF - Universal Service Fund"/>
    <x v="9"/>
    <s v="- No Location -"/>
    <s v="Vincent Padilla"/>
  </r>
  <r>
    <s v="5000 - Salaries &amp; Wages"/>
    <s v="Journal"/>
    <x v="48"/>
    <s v="JE1107"/>
    <m/>
    <x v="6108"/>
    <m/>
    <n v="1084.72"/>
    <s v="Mt Holly Schools"/>
    <x v="15"/>
    <s v="- No Location -"/>
    <s v="Lillian Germaine"/>
  </r>
  <r>
    <s v="5000 - Salaries &amp; Wages"/>
    <s v="Journal"/>
    <x v="48"/>
    <s v="JE1097"/>
    <m/>
    <x v="5373"/>
    <n v="1.47"/>
    <m/>
    <s v="Mt Holly Schools"/>
    <x v="15"/>
    <s v="- No Location -"/>
    <s v="LOIS BOND"/>
  </r>
  <r>
    <s v="5000 - Salaries &amp; Wages"/>
    <s v="Journal"/>
    <x v="48"/>
    <s v="JE1107"/>
    <m/>
    <x v="4394"/>
    <m/>
    <n v="350.62"/>
    <s v="HPRP2 - Homeless Prevention Rapid Rehousing"/>
    <x v="8"/>
    <s v="- No Location -"/>
    <s v="Rovenna Overton"/>
  </r>
  <r>
    <s v="5000 - Salaries &amp; Wages"/>
    <s v="Journal"/>
    <x v="48"/>
    <s v="JE1106"/>
    <m/>
    <x v="6109"/>
    <n v="1309.1400000000001"/>
    <m/>
    <s v="HPRP2 - Homeless Prevention Rapid Rehousing"/>
    <x v="8"/>
    <s v="- No Location -"/>
    <s v="Christina Adriani"/>
  </r>
  <r>
    <s v="5000 - Salaries &amp; Wages"/>
    <s v="Journal"/>
    <x v="48"/>
    <s v="JE1109"/>
    <m/>
    <x v="4965"/>
    <m/>
    <n v="211.77"/>
    <s v="HPRP2 - Homeless Prevention Rapid Rehousing"/>
    <x v="8"/>
    <s v="- No Location -"/>
    <s v="Denise Cacalori"/>
  </r>
  <r>
    <s v="5000 - Salaries &amp; Wages"/>
    <s v="Journal"/>
    <x v="48"/>
    <s v="JE1100"/>
    <m/>
    <x v="6110"/>
    <n v="203.58"/>
    <m/>
    <s v="HS - Head Start"/>
    <x v="12"/>
    <s v="- No Location -"/>
    <s v="Christiana Buffett"/>
  </r>
  <r>
    <s v="5000 - Salaries &amp; Wages"/>
    <s v="Journal"/>
    <x v="48"/>
    <s v="JE1100"/>
    <m/>
    <x v="4786"/>
    <n v="46.97"/>
    <m/>
    <s v="HS - Head Start"/>
    <x v="12"/>
    <s v="Admin Office"/>
    <s v="Greta Peterson"/>
  </r>
  <r>
    <s v="5000 - Salaries &amp; Wages"/>
    <s v="Journal"/>
    <x v="48"/>
    <s v="JE1107"/>
    <m/>
    <x v="6111"/>
    <m/>
    <n v="1330"/>
    <s v="HS - Head Start"/>
    <x v="12"/>
    <s v="- No Location -"/>
    <s v="Tawanna Best"/>
  </r>
  <r>
    <s v="5000 - Salaries &amp; Wages"/>
    <s v="Journal"/>
    <x v="48"/>
    <s v="JE1107"/>
    <m/>
    <x v="6112"/>
    <m/>
    <n v="819"/>
    <s v="HS - Head Start"/>
    <x v="12"/>
    <s v="- No Location -"/>
    <s v="Laura McRae"/>
  </r>
  <r>
    <s v="5000 - Salaries &amp; Wages"/>
    <s v="Journal"/>
    <x v="48"/>
    <s v="JE1107"/>
    <m/>
    <x v="6113"/>
    <m/>
    <n v="600"/>
    <s v="HS - Head Start"/>
    <x v="12"/>
    <s v="- No Location -"/>
    <s v="Mellasiah Dixon"/>
  </r>
  <r>
    <s v="5000 - Salaries &amp; Wages"/>
    <s v="Journal"/>
    <x v="48"/>
    <s v="JE1107"/>
    <m/>
    <x v="6114"/>
    <m/>
    <n v="708"/>
    <s v="HS - Head Start"/>
    <x v="12"/>
    <s v="- No Location -"/>
    <s v="Caryn Hilton"/>
  </r>
  <r>
    <s v="5000 - Salaries &amp; Wages"/>
    <s v="Journal"/>
    <x v="48"/>
    <s v="JE1098"/>
    <m/>
    <x v="6115"/>
    <n v="40.17"/>
    <m/>
    <s v="HS - Head Start"/>
    <x v="12"/>
    <s v="- No Location -"/>
    <s v="Tawona Hill"/>
  </r>
  <r>
    <s v="5000 - Salaries &amp; Wages"/>
    <s v="Journal"/>
    <x v="48"/>
    <s v="JE1106"/>
    <m/>
    <x v="6116"/>
    <n v="600"/>
    <m/>
    <s v="HS - Head Start"/>
    <x v="12"/>
    <s v="- No Location -"/>
    <s v="Michelle Berry-Davis"/>
  </r>
  <r>
    <s v="5000 - Salaries &amp; Wages"/>
    <s v="Journal"/>
    <x v="48"/>
    <s v="JE1106"/>
    <m/>
    <x v="6117"/>
    <n v="423"/>
    <m/>
    <s v="HS - Head Start"/>
    <x v="12"/>
    <s v="- No Location -"/>
    <s v="Evidelia Tyler"/>
  </r>
  <r>
    <s v="5000 - Salaries &amp; Wages"/>
    <s v="Journal"/>
    <x v="48"/>
    <s v="JE1108"/>
    <m/>
    <x v="6118"/>
    <n v="843"/>
    <m/>
    <s v="HS - Head Start"/>
    <x v="12"/>
    <s v="- No Location -"/>
    <s v="Jennifer Nagy"/>
  </r>
  <r>
    <s v="5000 - Salaries &amp; Wages"/>
    <s v="Journal"/>
    <x v="48"/>
    <s v="JE1103"/>
    <m/>
    <x v="5320"/>
    <m/>
    <n v="193.55"/>
    <s v="HS - Head Start"/>
    <x v="12"/>
    <s v="Admin Office"/>
    <s v="Robert Mayfield"/>
  </r>
  <r>
    <s v="5000 - Salaries &amp; Wages"/>
    <s v="Journal"/>
    <x v="48"/>
    <s v="JE1103"/>
    <m/>
    <x v="6119"/>
    <m/>
    <n v="1249.8399999999999"/>
    <s v="HS - Head Start"/>
    <x v="12"/>
    <s v="- No Location -"/>
    <s v="Bobby Johnson"/>
  </r>
  <r>
    <s v="5000 - Salaries &amp; Wages"/>
    <s v="Journal"/>
    <x v="48"/>
    <s v="JE1103"/>
    <m/>
    <x v="6120"/>
    <m/>
    <n v="600"/>
    <s v="HS - Head Start"/>
    <x v="12"/>
    <s v="- No Location -"/>
    <s v="Catherine Foster"/>
  </r>
  <r>
    <s v="5000 - Salaries &amp; Wages"/>
    <s v="Journal"/>
    <x v="48"/>
    <s v="JE1105"/>
    <m/>
    <x v="6121"/>
    <m/>
    <n v="950"/>
    <s v="HS - Head Start"/>
    <x v="12"/>
    <s v="- No Location -"/>
    <s v="Garry Mitnaul"/>
  </r>
  <r>
    <s v="5000 - Salaries &amp; Wages"/>
    <s v="Journal"/>
    <x v="48"/>
    <s v="JE1105"/>
    <m/>
    <x v="6122"/>
    <m/>
    <n v="846"/>
    <s v="HS - Head Start"/>
    <x v="12"/>
    <s v="- No Location -"/>
    <s v="Kimberly Farrell"/>
  </r>
  <r>
    <s v="5000 - Salaries &amp; Wages"/>
    <s v="Journal"/>
    <x v="48"/>
    <s v="JE1105"/>
    <m/>
    <x v="6123"/>
    <m/>
    <n v="855"/>
    <s v="HS - Head Start"/>
    <x v="12"/>
    <s v="- No Location -"/>
    <s v="Melissa Oliver-Terrell"/>
  </r>
  <r>
    <s v="5000 - Salaries &amp; Wages"/>
    <s v="Journal"/>
    <x v="48"/>
    <s v="JE1105"/>
    <m/>
    <x v="6124"/>
    <m/>
    <n v="600"/>
    <s v="HS - Head Start"/>
    <x v="12"/>
    <s v="- No Location -"/>
    <s v="Samaka Empson"/>
  </r>
  <r>
    <s v="5000 - Salaries &amp; Wages"/>
    <s v="Journal"/>
    <x v="48"/>
    <s v="JE1105"/>
    <m/>
    <x v="6125"/>
    <m/>
    <n v="1339.42"/>
    <s v="HS - Head Start"/>
    <x v="12"/>
    <s v="- No Location -"/>
    <s v="Bibiana Arreguin"/>
  </r>
  <r>
    <s v="5000 - Salaries &amp; Wages"/>
    <s v="Journal"/>
    <x v="48"/>
    <s v="JE1104"/>
    <m/>
    <x v="6126"/>
    <n v="1680"/>
    <m/>
    <s v="HS - Head Start"/>
    <x v="12"/>
    <s v="- No Location -"/>
    <s v="Seham Azabawi"/>
  </r>
  <r>
    <s v="5000 - Salaries &amp; Wages"/>
    <s v="Journal"/>
    <x v="48"/>
    <s v="JE1107"/>
    <m/>
    <x v="6127"/>
    <m/>
    <n v="976.44"/>
    <s v="CCR&amp;R - Child Care Resource &amp; Referral"/>
    <x v="28"/>
    <s v="- No Location -"/>
    <s v="Victoria Reger"/>
  </r>
  <r>
    <s v="5000 - Salaries &amp; Wages"/>
    <s v="Journal"/>
    <x v="48"/>
    <s v="JE1109"/>
    <m/>
    <x v="6128"/>
    <m/>
    <n v="925.86"/>
    <s v="CCR&amp;R - Child Care Resource &amp; Referral"/>
    <x v="28"/>
    <s v="- No Location -"/>
    <s v="Ariel Howard"/>
  </r>
  <r>
    <s v="5000 - Salaries &amp; Wages"/>
    <s v="Journal"/>
    <x v="48"/>
    <s v="JE1110"/>
    <m/>
    <x v="6129"/>
    <n v="1020.4"/>
    <m/>
    <s v="CCR&amp;R - Child Care Resource &amp; Referral"/>
    <x v="28"/>
    <s v="- No Location -"/>
    <s v="Donna Conley"/>
  </r>
  <r>
    <s v="5000 - Salaries &amp; Wages"/>
    <s v="Journal"/>
    <x v="48"/>
    <s v="JE1108"/>
    <m/>
    <x v="6130"/>
    <n v="1426.7"/>
    <m/>
    <s v="CCR&amp;R - Child Care Resource &amp; Referral"/>
    <x v="27"/>
    <s v="- No Location -"/>
    <s v="Judith Byrne"/>
  </r>
  <r>
    <s v="5000 - Salaries &amp; Wages"/>
    <s v="Journal"/>
    <x v="48"/>
    <s v="JE1101"/>
    <m/>
    <x v="5086"/>
    <n v="4.55"/>
    <m/>
    <s v="EHS - Early Head Start"/>
    <x v="6"/>
    <s v="- No Location -"/>
    <s v="Denise Klein"/>
  </r>
  <r>
    <s v="5000 - Salaries &amp; Wages"/>
    <s v="Journal"/>
    <x v="48"/>
    <s v="JE1107"/>
    <m/>
    <x v="6131"/>
    <m/>
    <n v="849.39"/>
    <s v="EHS - Early Head Start"/>
    <x v="6"/>
    <s v="- No Location -"/>
    <s v="Nina Holmes"/>
  </r>
  <r>
    <s v="5000 - Salaries &amp; Wages"/>
    <s v="Journal"/>
    <x v="48"/>
    <s v="JE1107"/>
    <m/>
    <x v="4563"/>
    <m/>
    <n v="343.36"/>
    <s v="EHS - Early Head Start"/>
    <x v="6"/>
    <s v="Admin Office"/>
    <s v="Ruben Johnson"/>
  </r>
  <r>
    <s v="5000 - Salaries &amp; Wages"/>
    <s v="Journal"/>
    <x v="48"/>
    <s v="JE1109"/>
    <m/>
    <x v="6132"/>
    <m/>
    <n v="867.23"/>
    <s v="EHS - Early Head Start"/>
    <x v="6"/>
    <s v="- No Location -"/>
    <s v="Heather Toppin"/>
  </r>
  <r>
    <s v="5000 - Salaries &amp; Wages"/>
    <s v="Journal"/>
    <x v="48"/>
    <s v="JE1110"/>
    <m/>
    <x v="6133"/>
    <n v="851.76"/>
    <m/>
    <s v="EHS - Early Head Start"/>
    <x v="6"/>
    <s v="- No Location -"/>
    <s v="Katilynn Ditzel"/>
  </r>
  <r>
    <s v="5000 - Salaries &amp; Wages"/>
    <s v="Journal"/>
    <x v="48"/>
    <s v="JE1103"/>
    <m/>
    <x v="5701"/>
    <m/>
    <n v="582.12"/>
    <s v="EHS - Early Head Start"/>
    <x v="6"/>
    <s v="- No Location -"/>
    <s v="Denise Klein"/>
  </r>
  <r>
    <s v="5000 - Salaries &amp; Wages"/>
    <s v="Journal"/>
    <x v="48"/>
    <s v="JE1103"/>
    <m/>
    <x v="5140"/>
    <m/>
    <n v="951.65"/>
    <s v="EHS - Early Head Start"/>
    <x v="6"/>
    <s v="- No Location -"/>
    <s v="Donna Wilbur"/>
  </r>
  <r>
    <s v="5000 - Salaries &amp; Wages"/>
    <s v="Journal"/>
    <x v="48"/>
    <s v="JE1103"/>
    <m/>
    <x v="6134"/>
    <m/>
    <n v="2393.02"/>
    <s v="EHS - Early Head Start"/>
    <x v="6"/>
    <s v="- No Location -"/>
    <s v="Michelle Berry-Davis"/>
  </r>
  <r>
    <s v="5000 - Salaries &amp; Wages"/>
    <s v="Journal"/>
    <x v="48"/>
    <s v="JE1103"/>
    <m/>
    <x v="6135"/>
    <m/>
    <n v="867.4"/>
    <s v="EHS - Early Head Start"/>
    <x v="6"/>
    <s v="- No Location -"/>
    <s v="Nina Holmes"/>
  </r>
  <r>
    <s v="5000 - Salaries &amp; Wages"/>
    <s v="Journal"/>
    <x v="48"/>
    <s v="JE1101"/>
    <m/>
    <x v="4782"/>
    <n v="4.1500000000000004"/>
    <m/>
    <s v="CSBG - Community Service Block Grant"/>
    <x v="0"/>
    <s v="Admin Office"/>
    <s v="Francine Taylor"/>
  </r>
  <r>
    <s v="5000 - Salaries &amp; Wages"/>
    <s v="Journal"/>
    <x v="48"/>
    <s v="JE1107"/>
    <m/>
    <x v="4792"/>
    <m/>
    <n v="496"/>
    <s v="CSBG - Community Service Block Grant"/>
    <x v="0"/>
    <s v="Admin Office"/>
    <s v="Kyle Edwards"/>
  </r>
  <r>
    <s v="5000 - Salaries &amp; Wages"/>
    <s v="Journal"/>
    <x v="48"/>
    <s v="JE1107"/>
    <m/>
    <x v="4463"/>
    <m/>
    <n v="559.16"/>
    <s v="CSBG - Community Service Block Grant"/>
    <x v="0"/>
    <s v="Admin Office"/>
    <s v="Manvir Gill"/>
  </r>
  <r>
    <s v="5000 - Salaries &amp; Wages"/>
    <s v="Journal"/>
    <x v="48"/>
    <s v="JE1107"/>
    <m/>
    <x v="5299"/>
    <m/>
    <n v="592.25"/>
    <s v="HF - Healthy Families"/>
    <x v="5"/>
    <s v="Admin Office"/>
    <s v="Michelle Hewitt"/>
  </r>
  <r>
    <s v="5000 - Salaries &amp; Wages"/>
    <s v="Journal"/>
    <x v="48"/>
    <s v="JE1106"/>
    <m/>
    <x v="6136"/>
    <n v="1814.2"/>
    <m/>
    <s v="HF - Healthy Families"/>
    <x v="5"/>
    <s v="- No Location -"/>
    <s v="Ann Drennon"/>
  </r>
  <r>
    <s v="5000 - Salaries &amp; Wages"/>
    <s v="Journal"/>
    <x v="48"/>
    <s v="JE1105"/>
    <m/>
    <x v="5346"/>
    <m/>
    <n v="55.2"/>
    <s v="HF - Healthy Families"/>
    <x v="5"/>
    <s v="Admin Office"/>
    <s v="Amie Sharer"/>
  </r>
  <r>
    <s v="5000 - Salaries &amp; Wages"/>
    <s v="Journal"/>
    <x v="48"/>
    <s v="JE1105"/>
    <m/>
    <x v="4430"/>
    <m/>
    <n v="133.38999999999999"/>
    <s v="HF - Healthy Families"/>
    <x v="21"/>
    <s v="Admin Office"/>
    <s v="Michelle Hewitt"/>
  </r>
  <r>
    <s v="5000 - Salaries &amp; Wages"/>
    <s v="Journal"/>
    <x v="48"/>
    <s v="JE1109"/>
    <m/>
    <x v="6137"/>
    <m/>
    <n v="1332.21"/>
    <s v="HF - Healthy Families"/>
    <x v="4"/>
    <s v="- No Location -"/>
    <s v="Mary Kennedy"/>
  </r>
  <r>
    <s v="5000 - Salaries &amp; Wages"/>
    <s v="Journal"/>
    <x v="48"/>
    <s v="JE1101"/>
    <m/>
    <x v="5981"/>
    <n v="53.4"/>
    <m/>
    <s v="USF - Universal Service Fund"/>
    <x v="9"/>
    <s v="- No Location -"/>
    <s v="Constance Pritchett"/>
  </r>
  <r>
    <s v="5000 - Salaries &amp; Wages"/>
    <s v="Journal"/>
    <x v="48"/>
    <s v="JE1101"/>
    <m/>
    <x v="5272"/>
    <n v="73.33"/>
    <m/>
    <s v="USF - Universal Service Fund"/>
    <x v="9"/>
    <s v="- No Location -"/>
    <s v="Donna Hajzer"/>
  </r>
  <r>
    <s v="5000 - Salaries &amp; Wages"/>
    <s v="Journal"/>
    <x v="48"/>
    <s v="JE1109"/>
    <m/>
    <x v="5301"/>
    <m/>
    <n v="74.400000000000006"/>
    <s v="USF - Universal Service Fund"/>
    <x v="9"/>
    <s v="Admin Office"/>
    <s v="Kyle Edwards"/>
  </r>
  <r>
    <s v="5000 - Salaries &amp; Wages"/>
    <s v="Journal"/>
    <x v="48"/>
    <s v="JE1109"/>
    <m/>
    <x v="5511"/>
    <m/>
    <n v="256.08999999999997"/>
    <s v="USF - Universal Service Fund"/>
    <x v="9"/>
    <s v="- No Location -"/>
    <s v="Constance Pritchett"/>
  </r>
  <r>
    <s v="5000 - Salaries &amp; Wages"/>
    <s v="Journal"/>
    <x v="48"/>
    <s v="JE1105"/>
    <m/>
    <x v="5057"/>
    <m/>
    <n v="218.85"/>
    <s v="USF - Universal Service Fund"/>
    <x v="9"/>
    <s v="- No Location -"/>
    <s v="Quamillah Nelson"/>
  </r>
  <r>
    <s v="5000 - Salaries &amp; Wages"/>
    <s v="Journal"/>
    <x v="48"/>
    <s v="JE1109"/>
    <m/>
    <x v="4965"/>
    <m/>
    <n v="310.58999999999997"/>
    <s v="LiHeap - Low Income Home Energy Assistance Program"/>
    <x v="2"/>
    <s v="- No Location -"/>
    <s v="Denise Cacalori"/>
  </r>
  <r>
    <s v="5000 - Salaries &amp; Wages"/>
    <s v="Journal"/>
    <x v="48"/>
    <s v="JE1105"/>
    <m/>
    <x v="4997"/>
    <m/>
    <n v="73.069999999999993"/>
    <s v="LiHeap - Low Income Home Energy Assistance Program"/>
    <x v="2"/>
    <s v="Admin Office"/>
    <s v="Kyle Edwards"/>
  </r>
  <r>
    <s v="5000 - Salaries &amp; Wages"/>
    <s v="Journal"/>
    <x v="48"/>
    <s v="JE1104"/>
    <m/>
    <x v="4566"/>
    <n v="432.7"/>
    <m/>
    <s v="LiHeap - Low Income Home Energy Assistance Program"/>
    <x v="2"/>
    <s v="Admin Office"/>
    <s v="Janessa Rivera"/>
  </r>
  <r>
    <s v="5000 - Salaries &amp; Wages"/>
    <s v="Journal"/>
    <x v="48"/>
    <s v="JE1109"/>
    <m/>
    <x v="6138"/>
    <m/>
    <n v="903"/>
    <s v="Mt Holly Schools"/>
    <x v="15"/>
    <s v="- No Location -"/>
    <s v="Carrie Dougherty"/>
  </r>
  <r>
    <s v="5000 - Salaries &amp; Wages"/>
    <s v="Journal"/>
    <x v="48"/>
    <s v="JE1106"/>
    <m/>
    <x v="4590"/>
    <n v="105.77"/>
    <m/>
    <s v="CCFP - Child Care Food Program"/>
    <x v="24"/>
    <s v="Admin Office"/>
    <s v="Francine Taylor"/>
  </r>
  <r>
    <s v="5000 - Salaries &amp; Wages"/>
    <s v="Journal"/>
    <x v="48"/>
    <s v="JE1107"/>
    <m/>
    <x v="5427"/>
    <m/>
    <n v="218.76"/>
    <s v="HPRP2 - Homeless Prevention Rapid Rehousing"/>
    <x v="8"/>
    <s v="- No Location -"/>
    <s v="Denise Cacalori"/>
  </r>
  <r>
    <s v="5000 - Salaries &amp; Wages"/>
    <s v="Journal"/>
    <x v="48"/>
    <s v="JE1106"/>
    <m/>
    <x v="5514"/>
    <n v="1465.92"/>
    <m/>
    <s v="HPRP2 - Homeless Prevention Rapid Rehousing"/>
    <x v="8"/>
    <s v="- No Location -"/>
    <s v="Melonie Vazquez"/>
  </r>
  <r>
    <s v="5000 - Salaries &amp; Wages"/>
    <s v="Journal"/>
    <x v="48"/>
    <s v="JE1108"/>
    <m/>
    <x v="4486"/>
    <n v="23.97"/>
    <m/>
    <s v="HPRP2 - Homeless Prevention Rapid Rehousing"/>
    <x v="8"/>
    <s v="Admin Office"/>
    <s v="Amie Sharer"/>
  </r>
  <r>
    <s v="5000 - Salaries &amp; Wages"/>
    <s v="Journal"/>
    <x v="48"/>
    <s v="JE1105"/>
    <m/>
    <x v="4528"/>
    <m/>
    <n v="1094.03"/>
    <s v="HPRP2 - Homeless Prevention Rapid Rehousing"/>
    <x v="8"/>
    <s v="- No Location -"/>
    <s v="Melonie Vazquez"/>
  </r>
  <r>
    <s v="5000 - Salaries &amp; Wages"/>
    <s v="Journal"/>
    <x v="48"/>
    <s v="JE1106"/>
    <m/>
    <x v="4590"/>
    <n v="613.46"/>
    <m/>
    <s v="CCR&amp;R - Child Care Resource &amp; Referral"/>
    <x v="18"/>
    <s v="Admin Office"/>
    <s v="Francine Taylor"/>
  </r>
  <r>
    <s v="5000 - Salaries &amp; Wages"/>
    <s v="Journal"/>
    <x v="48"/>
    <s v="JE1110"/>
    <m/>
    <x v="4410"/>
    <n v="311.85000000000002"/>
    <m/>
    <s v="CCR&amp;R - Child Care Resource &amp; Referral"/>
    <x v="18"/>
    <s v="Admin Office"/>
    <s v="Greta Peterson"/>
  </r>
  <r>
    <s v="5000 - Salaries &amp; Wages"/>
    <s v="Journal"/>
    <x v="48"/>
    <s v="JE1107"/>
    <m/>
    <x v="6139"/>
    <m/>
    <n v="720"/>
    <s v="HS - Head Start"/>
    <x v="12"/>
    <s v="- No Location -"/>
    <s v="Ethel Jackson"/>
  </r>
  <r>
    <s v="5000 - Salaries &amp; Wages"/>
    <s v="Journal"/>
    <x v="48"/>
    <s v="JE1097"/>
    <m/>
    <x v="6140"/>
    <n v="214.97"/>
    <m/>
    <s v="HS - Head Start"/>
    <x v="12"/>
    <s v="- No Location -"/>
    <s v="Nasirah Aminuddin"/>
  </r>
  <r>
    <s v="5000 - Salaries &amp; Wages"/>
    <s v="Journal"/>
    <x v="48"/>
    <s v="JE1097"/>
    <m/>
    <x v="6141"/>
    <n v="9.69"/>
    <m/>
    <s v="HS - Head Start"/>
    <x v="12"/>
    <s v="- No Location -"/>
    <s v="Seham Azabawi"/>
  </r>
  <r>
    <s v="5000 - Salaries &amp; Wages"/>
    <s v="Journal"/>
    <x v="48"/>
    <s v="JE1097"/>
    <m/>
    <x v="5064"/>
    <n v="35.26"/>
    <m/>
    <s v="HS - Head Start"/>
    <x v="12"/>
    <s v="- No Location -"/>
    <s v="Donna Wilbur"/>
  </r>
  <r>
    <s v="5000 - Salaries &amp; Wages"/>
    <s v="Journal"/>
    <x v="48"/>
    <s v="JE1097"/>
    <m/>
    <x v="6142"/>
    <n v="66.5"/>
    <m/>
    <s v="HS - Head Start"/>
    <x v="12"/>
    <s v="- No Location -"/>
    <s v="Farhanaz Habib"/>
  </r>
  <r>
    <s v="5000 - Salaries &amp; Wages"/>
    <s v="Journal"/>
    <x v="48"/>
    <s v="JE1099"/>
    <m/>
    <x v="4603"/>
    <n v="40.619999999999997"/>
    <m/>
    <s v="HS - Head Start"/>
    <x v="12"/>
    <s v="Admin Office"/>
    <s v="Francine Taylor"/>
  </r>
  <r>
    <s v="5000 - Salaries &amp; Wages"/>
    <s v="Journal"/>
    <x v="48"/>
    <s v="JE1099"/>
    <m/>
    <x v="6143"/>
    <n v="67.14"/>
    <m/>
    <s v="HS - Head Start"/>
    <x v="12"/>
    <s v="- No Location -"/>
    <s v="Jacquelyn Gardner"/>
  </r>
  <r>
    <s v="5000 - Salaries &amp; Wages"/>
    <s v="Journal"/>
    <x v="48"/>
    <s v="JE1106"/>
    <m/>
    <x v="6144"/>
    <n v="675"/>
    <m/>
    <s v="HS - Head Start"/>
    <x v="12"/>
    <s v="- No Location -"/>
    <s v="Laura McRae"/>
  </r>
  <r>
    <s v="5000 - Salaries &amp; Wages"/>
    <s v="Journal"/>
    <x v="48"/>
    <s v="JE1108"/>
    <m/>
    <x v="6145"/>
    <n v="1358.88"/>
    <m/>
    <s v="HS - Head Start"/>
    <x v="12"/>
    <s v="- No Location -"/>
    <s v="Tina Berry"/>
  </r>
  <r>
    <s v="5000 - Salaries &amp; Wages"/>
    <s v="Journal"/>
    <x v="48"/>
    <s v="JE1108"/>
    <m/>
    <x v="6146"/>
    <n v="1368"/>
    <m/>
    <s v="HS - Head Start"/>
    <x v="12"/>
    <s v="- No Location -"/>
    <s v="Maiada Ramadan"/>
  </r>
  <r>
    <s v="5000 - Salaries &amp; Wages"/>
    <s v="Journal"/>
    <x v="48"/>
    <s v="JE1109"/>
    <m/>
    <x v="5818"/>
    <m/>
    <n v="468.73"/>
    <s v="HS - Head Start"/>
    <x v="12"/>
    <s v="- No Location -"/>
    <s v="Donna Wilbur"/>
  </r>
  <r>
    <s v="5000 - Salaries &amp; Wages"/>
    <s v="Journal"/>
    <x v="48"/>
    <s v="JE1109"/>
    <m/>
    <x v="6147"/>
    <m/>
    <n v="684"/>
    <s v="HS - Head Start"/>
    <x v="12"/>
    <s v="- No Location -"/>
    <s v="Ethel Jackson"/>
  </r>
  <r>
    <s v="5000 - Salaries &amp; Wages"/>
    <s v="Journal"/>
    <x v="48"/>
    <s v="JE1109"/>
    <m/>
    <x v="6148"/>
    <m/>
    <n v="792"/>
    <s v="HS - Head Start"/>
    <x v="12"/>
    <s v="- No Location -"/>
    <s v="Marie Toussaint -Fontus"/>
  </r>
  <r>
    <s v="5000 - Salaries &amp; Wages"/>
    <s v="Journal"/>
    <x v="48"/>
    <s v="JE1110"/>
    <m/>
    <x v="6149"/>
    <n v="600"/>
    <m/>
    <s v="HS - Head Start"/>
    <x v="12"/>
    <s v="- No Location -"/>
    <s v="Lisa Whitfield"/>
  </r>
  <r>
    <s v="5000 - Salaries &amp; Wages"/>
    <s v="Journal"/>
    <x v="48"/>
    <s v="JE1110"/>
    <m/>
    <x v="4534"/>
    <n v="2271.83"/>
    <m/>
    <s v="HS - Head Start"/>
    <x v="12"/>
    <s v="- No Location -"/>
    <s v="LOIS BOND"/>
  </r>
  <r>
    <s v="5000 - Salaries &amp; Wages"/>
    <s v="Journal"/>
    <x v="48"/>
    <s v="JE1110"/>
    <m/>
    <x v="4436"/>
    <n v="3238.96"/>
    <m/>
    <s v="HS - Head Start"/>
    <x v="12"/>
    <s v="Admin Office"/>
    <s v="Ruben Johnson"/>
  </r>
  <r>
    <s v="5000 - Salaries &amp; Wages"/>
    <s v="Journal"/>
    <x v="48"/>
    <s v="JE1110"/>
    <m/>
    <x v="6150"/>
    <n v="1387"/>
    <m/>
    <s v="HS - Head Start"/>
    <x v="12"/>
    <s v="- No Location -"/>
    <s v="Bouchra Benachir"/>
  </r>
  <r>
    <s v="5000 - Salaries &amp; Wages"/>
    <s v="Journal"/>
    <x v="48"/>
    <s v="JE1103"/>
    <m/>
    <x v="5940"/>
    <m/>
    <n v="1355.23"/>
    <s v="HS - Head Start"/>
    <x v="12"/>
    <s v="- No Location -"/>
    <s v="Tammy Joyce"/>
  </r>
  <r>
    <s v="5000 - Salaries &amp; Wages"/>
    <s v="Journal"/>
    <x v="48"/>
    <s v="JE1103"/>
    <m/>
    <x v="6151"/>
    <m/>
    <n v="1474.78"/>
    <s v="HS - Head Start"/>
    <x v="12"/>
    <s v="- No Location -"/>
    <s v="Tina Berry"/>
  </r>
  <r>
    <s v="5000 - Salaries &amp; Wages"/>
    <s v="Journal"/>
    <x v="48"/>
    <s v="JE1103"/>
    <m/>
    <x v="6152"/>
    <m/>
    <n v="843"/>
    <s v="HS - Head Start"/>
    <x v="12"/>
    <s v="- No Location -"/>
    <s v="Doreen Knaupp"/>
  </r>
  <r>
    <s v="5000 - Salaries &amp; Wages"/>
    <s v="Journal"/>
    <x v="48"/>
    <s v="JE1103"/>
    <m/>
    <x v="6153"/>
    <m/>
    <n v="600"/>
    <s v="HS - Head Start"/>
    <x v="12"/>
    <s v="- No Location -"/>
    <s v="Lisa Whitfield"/>
  </r>
  <r>
    <s v="5000 - Salaries &amp; Wages"/>
    <s v="Journal"/>
    <x v="48"/>
    <s v="JE1105"/>
    <m/>
    <x v="6154"/>
    <m/>
    <n v="1022"/>
    <s v="HS - Head Start"/>
    <x v="12"/>
    <s v="- No Location -"/>
    <s v="Corinna Harris"/>
  </r>
  <r>
    <s v="5000 - Salaries &amp; Wages"/>
    <s v="Journal"/>
    <x v="48"/>
    <s v="JE1104"/>
    <m/>
    <x v="4718"/>
    <n v="1086.18"/>
    <m/>
    <s v="HS - Head Start"/>
    <x v="12"/>
    <s v="- No Location -"/>
    <s v="ISATA BAH"/>
  </r>
  <r>
    <s v="5000 - Salaries &amp; Wages"/>
    <s v="Journal"/>
    <x v="48"/>
    <s v="JE1104"/>
    <m/>
    <x v="6155"/>
    <n v="1085"/>
    <m/>
    <s v="HS - Head Start"/>
    <x v="12"/>
    <s v="- No Location -"/>
    <s v="Janet Leonard"/>
  </r>
  <r>
    <s v="5000 - Salaries &amp; Wages"/>
    <s v="Journal"/>
    <x v="48"/>
    <s v="JE1104"/>
    <m/>
    <x v="6156"/>
    <n v="912"/>
    <m/>
    <s v="HS - Head Start"/>
    <x v="12"/>
    <s v="- No Location -"/>
    <s v="Brittany Barnes"/>
  </r>
  <r>
    <s v="5000 - Salaries &amp; Wages"/>
    <s v="Journal"/>
    <x v="48"/>
    <s v="JE1105"/>
    <m/>
    <x v="6157"/>
    <m/>
    <n v="841.5"/>
    <s v="CCR&amp;R - Child Care Resource &amp; Referral"/>
    <x v="28"/>
    <s v="- No Location -"/>
    <s v="Ashley Moore"/>
  </r>
  <r>
    <s v="5000 - Salaries &amp; Wages"/>
    <s v="Journal"/>
    <x v="48"/>
    <s v="JE1109"/>
    <m/>
    <x v="6158"/>
    <m/>
    <n v="1400.88"/>
    <s v="CCR&amp;R - Child Care Resource &amp; Referral"/>
    <x v="27"/>
    <s v="- No Location -"/>
    <s v="Judith Byrne"/>
  </r>
  <r>
    <s v="5000 - Salaries &amp; Wages"/>
    <s v="Journal"/>
    <x v="48"/>
    <s v="JE1097"/>
    <m/>
    <x v="4869"/>
    <n v="6.04"/>
    <m/>
    <s v="Edgewater Park"/>
    <x v="29"/>
    <s v="- No Location -"/>
    <s v="Bonnie Sheipe-Warthen"/>
  </r>
  <r>
    <s v="5000 - Salaries &amp; Wages"/>
    <s v="Journal"/>
    <x v="48"/>
    <s v="JE1098"/>
    <m/>
    <x v="5372"/>
    <n v="46.38"/>
    <m/>
    <s v="Edgewater Park"/>
    <x v="29"/>
    <s v="- No Location -"/>
    <s v="ISATA BAH"/>
  </r>
  <r>
    <s v="5000 - Salaries &amp; Wages"/>
    <s v="Journal"/>
    <x v="48"/>
    <s v="JE1108"/>
    <m/>
    <x v="5310"/>
    <n v="199.98"/>
    <m/>
    <s v="Edgewater Park"/>
    <x v="29"/>
    <s v="- No Location -"/>
    <s v="LOIS BOND"/>
  </r>
  <r>
    <s v="5000 - Salaries &amp; Wages"/>
    <s v="Journal"/>
    <x v="48"/>
    <s v="JE1100"/>
    <m/>
    <x v="4473"/>
    <n v="11.12"/>
    <m/>
    <s v="EHS - Early Head Start"/>
    <x v="6"/>
    <s v="Admin Office"/>
    <s v="Elayne Schermerhorn"/>
  </r>
  <r>
    <s v="5000 - Salaries &amp; Wages"/>
    <s v="Journal"/>
    <x v="48"/>
    <s v="JE1100"/>
    <m/>
    <x v="5053"/>
    <n v="3.55"/>
    <m/>
    <s v="CSBG - Community Service Block Grant"/>
    <x v="17"/>
    <s v="Admin Office"/>
    <s v="Francine Taylor"/>
  </r>
  <r>
    <s v="5000 - Salaries &amp; Wages"/>
    <s v="Journal"/>
    <x v="48"/>
    <s v="JE1105"/>
    <m/>
    <x v="5679"/>
    <m/>
    <n v="464.95"/>
    <s v="CSBG - Community Service Block Grant"/>
    <x v="17"/>
    <s v="- No Location -"/>
    <s v="Gerlini Garrido"/>
  </r>
  <r>
    <s v="5000 - Salaries &amp; Wages"/>
    <s v="Journal"/>
    <x v="48"/>
    <s v="JE1107"/>
    <m/>
    <x v="5092"/>
    <m/>
    <n v="243.08"/>
    <s v="CSBG - Community Service Block Grant"/>
    <x v="0"/>
    <s v="Admin Office"/>
    <s v="Sharon Forman"/>
  </r>
  <r>
    <s v="5000 - Salaries &amp; Wages"/>
    <s v="Journal"/>
    <x v="48"/>
    <s v="JE1110"/>
    <m/>
    <x v="4389"/>
    <n v="655.96"/>
    <m/>
    <s v="CSBG - Community Service Block Grant"/>
    <x v="0"/>
    <s v="Admin Office"/>
    <s v="Janessa Rivera"/>
  </r>
  <r>
    <s v="5000 - Salaries &amp; Wages"/>
    <s v="Journal"/>
    <x v="48"/>
    <s v="JE1103"/>
    <m/>
    <x v="4655"/>
    <m/>
    <n v="574.4"/>
    <s v="CSBG - Community Service Block Grant"/>
    <x v="0"/>
    <s v="Admin Office"/>
    <s v="Sharon Forman"/>
  </r>
  <r>
    <s v="5000 - Salaries &amp; Wages"/>
    <s v="Journal"/>
    <x v="48"/>
    <s v="JE1097"/>
    <m/>
    <x v="6159"/>
    <n v="85.54"/>
    <m/>
    <s v="HF - Healthy Families"/>
    <x v="5"/>
    <s v="- No Location -"/>
    <s v="Bridgett Pollard"/>
  </r>
  <r>
    <s v="5000 - Salaries &amp; Wages"/>
    <s v="Journal"/>
    <x v="48"/>
    <s v="JE1108"/>
    <m/>
    <x v="6160"/>
    <n v="1454.67"/>
    <m/>
    <s v="HF - Healthy Families"/>
    <x v="5"/>
    <s v="- No Location -"/>
    <s v="Bridgett Pollard"/>
  </r>
  <r>
    <s v="5000 - Salaries &amp; Wages"/>
    <s v="Journal"/>
    <x v="48"/>
    <s v="JE1105"/>
    <m/>
    <x v="4873"/>
    <m/>
    <n v="29.28"/>
    <s v="CCYC - Community Council of Young Children"/>
    <x v="22"/>
    <s v="Admin Office"/>
    <s v="Gary Mease"/>
  </r>
  <r>
    <s v="5000 - Salaries &amp; Wages"/>
    <s v="Journal"/>
    <x v="48"/>
    <s v="JE1103"/>
    <m/>
    <x v="6161"/>
    <m/>
    <n v="1373.28"/>
    <s v="HF - Healthy Families"/>
    <x v="4"/>
    <s v="- No Location -"/>
    <s v="Marissa Stellwag"/>
  </r>
  <r>
    <s v="5000 - Salaries &amp; Wages"/>
    <s v="Journal"/>
    <x v="48"/>
    <s v="JE1106"/>
    <m/>
    <x v="4472"/>
    <n v="48.08"/>
    <m/>
    <s v="USF - Universal Service Fund"/>
    <x v="9"/>
    <s v="Admin Office"/>
    <s v="Elayne Schermerhorn"/>
  </r>
  <r>
    <s v="5000 - Salaries &amp; Wages"/>
    <s v="Journal"/>
    <x v="48"/>
    <s v="JE1104"/>
    <m/>
    <x v="5039"/>
    <n v="48.08"/>
    <m/>
    <s v="USF - Universal Service Fund"/>
    <x v="9"/>
    <s v="Admin Office"/>
    <s v="Elayne Schermerhorn"/>
  </r>
  <r>
    <s v="5000 - Salaries &amp; Wages"/>
    <s v="Journal"/>
    <x v="48"/>
    <s v="JE1110"/>
    <m/>
    <x v="6038"/>
    <n v="501.61"/>
    <m/>
    <s v="LiHeap - Low Income Home Energy Assistance Program"/>
    <x v="2"/>
    <s v="- No Location -"/>
    <s v="Kayla Black"/>
  </r>
  <r>
    <s v="5000 - Salaries &amp; Wages"/>
    <s v="Journal"/>
    <x v="48"/>
    <s v="JE1105"/>
    <m/>
    <x v="5090"/>
    <m/>
    <n v="775.69"/>
    <s v="LiHeap - Low Income Home Energy Assistance Program"/>
    <x v="2"/>
    <s v="- No Location -"/>
    <s v="Rovenna Overton"/>
  </r>
  <r>
    <s v="5000 - Salaries &amp; Wages"/>
    <s v="Journal"/>
    <x v="48"/>
    <s v="JE1104"/>
    <m/>
    <x v="4419"/>
    <n v="74.040000000000006"/>
    <m/>
    <s v="LiHeap - Low Income Home Energy Assistance Program"/>
    <x v="2"/>
    <s v="Admin Office"/>
    <s v="Francine Taylor"/>
  </r>
  <r>
    <s v="5000 - Salaries &amp; Wages"/>
    <s v="Journal"/>
    <x v="48"/>
    <s v="JE1101"/>
    <m/>
    <x v="5509"/>
    <n v="6.04"/>
    <m/>
    <s v="Mt Holly Schools"/>
    <x v="15"/>
    <s v="- No Location -"/>
    <s v="Bonnie Sheipe-Warthen"/>
  </r>
  <r>
    <s v="5000 - Salaries &amp; Wages"/>
    <s v="Journal"/>
    <x v="48"/>
    <s v="JE1108"/>
    <m/>
    <x v="6093"/>
    <n v="481.32"/>
    <m/>
    <s v="Mt Holly Schools"/>
    <x v="15"/>
    <s v="- No Location -"/>
    <s v="Christiana Buffett"/>
  </r>
  <r>
    <s v="5000 - Salaries &amp; Wages"/>
    <s v="Journal"/>
    <x v="48"/>
    <s v="JE1101"/>
    <m/>
    <x v="4782"/>
    <n v="4.2300000000000004"/>
    <m/>
    <s v="CCFP - Child Care Food Program"/>
    <x v="24"/>
    <s v="Admin Office"/>
    <s v="Francine Taylor"/>
  </r>
  <r>
    <s v="5000 - Salaries &amp; Wages"/>
    <s v="Journal"/>
    <x v="48"/>
    <s v="JE1107"/>
    <m/>
    <x v="6162"/>
    <m/>
    <n v="1007.18"/>
    <s v="HPRP2 - Homeless Prevention Rapid Rehousing"/>
    <x v="8"/>
    <s v="- No Location -"/>
    <s v="Christina Adriani"/>
  </r>
  <r>
    <s v="5000 - Salaries &amp; Wages"/>
    <s v="Journal"/>
    <x v="48"/>
    <s v="JE1110"/>
    <m/>
    <x v="5612"/>
    <n v="34.619999999999997"/>
    <m/>
    <s v="HPRP2 - Homeless Prevention Rapid Rehousing"/>
    <x v="8"/>
    <s v="Admin Office"/>
    <s v="Manvir Gill"/>
  </r>
  <r>
    <s v="5000 - Salaries &amp; Wages"/>
    <s v="Journal"/>
    <x v="48"/>
    <s v="JE1101"/>
    <m/>
    <x v="5087"/>
    <n v="12.91"/>
    <m/>
    <s v="CCR&amp;R - Child Care Resource &amp; Referral"/>
    <x v="18"/>
    <s v="Admin Office"/>
    <s v="Darshpreet Thind"/>
  </r>
  <r>
    <s v="5000 - Salaries &amp; Wages"/>
    <s v="Journal"/>
    <x v="48"/>
    <s v="JE1108"/>
    <m/>
    <x v="4675"/>
    <n v="613.46"/>
    <m/>
    <s v="CCR&amp;R - Child Care Resource &amp; Referral"/>
    <x v="18"/>
    <s v="Admin Office"/>
    <s v="Francine Taylor"/>
  </r>
  <r>
    <s v="5000 - Salaries &amp; Wages"/>
    <s v="Journal"/>
    <x v="48"/>
    <s v="JE1103"/>
    <m/>
    <x v="4655"/>
    <m/>
    <n v="160.83000000000001"/>
    <s v="CCR&amp;R - Child Care Resource &amp; Referral"/>
    <x v="18"/>
    <s v="Admin Office"/>
    <s v="Sharon Forman"/>
  </r>
  <r>
    <s v="5000 - Salaries &amp; Wages"/>
    <s v="Journal"/>
    <x v="48"/>
    <s v="JE1105"/>
    <m/>
    <x v="4997"/>
    <m/>
    <n v="487.16"/>
    <s v="CCR&amp;R - Child Care Resource &amp; Referral"/>
    <x v="18"/>
    <s v="Admin Office"/>
    <s v="Kyle Edwards"/>
  </r>
  <r>
    <s v="5000 - Salaries &amp; Wages"/>
    <s v="Journal"/>
    <x v="48"/>
    <s v="JE1101"/>
    <m/>
    <x v="5245"/>
    <n v="110.73"/>
    <m/>
    <s v="HS - Head Start"/>
    <x v="12"/>
    <s v="- No Location -"/>
    <s v="ISATA BAH"/>
  </r>
  <r>
    <s v="5000 - Salaries &amp; Wages"/>
    <s v="Journal"/>
    <x v="48"/>
    <s v="JE1101"/>
    <m/>
    <x v="6163"/>
    <n v="576.69000000000005"/>
    <m/>
    <s v="HS - Head Start"/>
    <x v="12"/>
    <s v="- No Location -"/>
    <s v="Reyhan Canturk"/>
  </r>
  <r>
    <s v="5000 - Salaries &amp; Wages"/>
    <s v="Journal"/>
    <x v="48"/>
    <s v="JE1100"/>
    <m/>
    <x v="6164"/>
    <n v="6.56"/>
    <m/>
    <s v="HS - Head Start"/>
    <x v="12"/>
    <s v="- No Location -"/>
    <s v="Janet Leonard"/>
  </r>
  <r>
    <s v="5000 - Salaries &amp; Wages"/>
    <s v="Journal"/>
    <x v="48"/>
    <s v="JE1107"/>
    <m/>
    <x v="6108"/>
    <m/>
    <n v="1273.3599999999999"/>
    <s v="HS - Head Start"/>
    <x v="12"/>
    <s v="- No Location -"/>
    <s v="Lillian Germaine"/>
  </r>
  <r>
    <s v="5000 - Salaries &amp; Wages"/>
    <s v="Journal"/>
    <x v="48"/>
    <s v="JE1107"/>
    <m/>
    <x v="6165"/>
    <m/>
    <n v="1353.75"/>
    <s v="HS - Head Start"/>
    <x v="12"/>
    <s v="- No Location -"/>
    <s v="Moraima Gonzalez"/>
  </r>
  <r>
    <s v="5000 - Salaries &amp; Wages"/>
    <s v="Journal"/>
    <x v="48"/>
    <s v="JE1097"/>
    <m/>
    <x v="6166"/>
    <n v="576.69000000000005"/>
    <m/>
    <s v="HS - Head Start"/>
    <x v="12"/>
    <s v="- No Location -"/>
    <s v="Reyhan Canturk"/>
  </r>
  <r>
    <s v="5000 - Salaries &amp; Wages"/>
    <s v="Journal"/>
    <x v="48"/>
    <s v="JE1106"/>
    <m/>
    <x v="6167"/>
    <n v="2499.6999999999998"/>
    <m/>
    <s v="HS - Head Start"/>
    <x v="12"/>
    <s v="- No Location -"/>
    <s v="LOIS BOND"/>
  </r>
  <r>
    <s v="5000 - Salaries &amp; Wages"/>
    <s v="Journal"/>
    <x v="48"/>
    <s v="JE1106"/>
    <m/>
    <x v="6168"/>
    <n v="1680"/>
    <m/>
    <s v="HS - Head Start"/>
    <x v="12"/>
    <s v="- No Location -"/>
    <s v="Seham Azabawi"/>
  </r>
  <r>
    <s v="5000 - Salaries &amp; Wages"/>
    <s v="Journal"/>
    <x v="48"/>
    <s v="JE1108"/>
    <m/>
    <x v="6169"/>
    <n v="840"/>
    <m/>
    <s v="HS - Head Start"/>
    <x v="12"/>
    <s v="- No Location -"/>
    <s v="Sherrita Dunn"/>
  </r>
  <r>
    <s v="5000 - Salaries &amp; Wages"/>
    <s v="Journal"/>
    <x v="48"/>
    <s v="JE1110"/>
    <m/>
    <x v="6170"/>
    <n v="765"/>
    <m/>
    <s v="HS - Head Start"/>
    <x v="12"/>
    <s v="- No Location -"/>
    <s v="Louthel Tucker"/>
  </r>
  <r>
    <s v="5000 - Salaries &amp; Wages"/>
    <s v="Journal"/>
    <x v="48"/>
    <s v="JE1110"/>
    <m/>
    <x v="4915"/>
    <n v="474.63"/>
    <m/>
    <s v="HS - Head Start"/>
    <x v="12"/>
    <s v="- No Location -"/>
    <s v="Gerlini Garrido"/>
  </r>
  <r>
    <s v="5000 - Salaries &amp; Wages"/>
    <s v="Journal"/>
    <x v="48"/>
    <s v="JE1103"/>
    <m/>
    <x v="6171"/>
    <m/>
    <n v="897"/>
    <s v="HS - Head Start"/>
    <x v="12"/>
    <s v="- No Location -"/>
    <s v="Carolyn Weston"/>
  </r>
  <r>
    <s v="5000 - Salaries &amp; Wages"/>
    <s v="Journal"/>
    <x v="48"/>
    <s v="JE1105"/>
    <m/>
    <x v="6172"/>
    <m/>
    <n v="1067.94"/>
    <s v="HS - Head Start"/>
    <x v="12"/>
    <s v="- No Location -"/>
    <s v="Janet Leonard"/>
  </r>
  <r>
    <s v="5000 - Salaries &amp; Wages"/>
    <s v="Journal"/>
    <x v="48"/>
    <s v="JE1105"/>
    <m/>
    <x v="6173"/>
    <m/>
    <n v="2639.24"/>
    <s v="HS - Head Start"/>
    <x v="12"/>
    <s v="- No Location -"/>
    <s v="Lillian Germaine"/>
  </r>
  <r>
    <s v="5000 - Salaries &amp; Wages"/>
    <s v="Journal"/>
    <x v="48"/>
    <s v="JE1105"/>
    <m/>
    <x v="6174"/>
    <m/>
    <n v="600"/>
    <s v="HS - Head Start"/>
    <x v="12"/>
    <s v="- No Location -"/>
    <s v="Marva Currington"/>
  </r>
  <r>
    <s v="5000 - Salaries &amp; Wages"/>
    <s v="Journal"/>
    <x v="48"/>
    <s v="JE1107"/>
    <m/>
    <x v="6175"/>
    <m/>
    <n v="1374.02"/>
    <s v="CCR&amp;R - Child Care Resource &amp; Referral"/>
    <x v="30"/>
    <s v="- No Location -"/>
    <s v="Christine Morrison"/>
  </r>
  <r>
    <s v="5000 - Salaries &amp; Wages"/>
    <s v="Journal"/>
    <x v="48"/>
    <s v="JE1110"/>
    <m/>
    <x v="6176"/>
    <n v="1044.5899999999999"/>
    <m/>
    <s v="CCR&amp;R - Child Care Resource &amp; Referral"/>
    <x v="28"/>
    <s v="- No Location -"/>
    <s v="Bonnie Logan"/>
  </r>
  <r>
    <s v="5000 - Salaries &amp; Wages"/>
    <s v="Journal"/>
    <x v="48"/>
    <s v="JE1103"/>
    <m/>
    <x v="6177"/>
    <m/>
    <n v="885.48"/>
    <s v="CCR&amp;R - Child Care Resource &amp; Referral"/>
    <x v="28"/>
    <s v="- No Location -"/>
    <s v="Andrea Ferrare"/>
  </r>
  <r>
    <s v="5000 - Salaries &amp; Wages"/>
    <s v="Journal"/>
    <x v="48"/>
    <s v="JE1100"/>
    <m/>
    <x v="6178"/>
    <n v="158.54"/>
    <m/>
    <s v="CCR&amp;R - Child Care Resource &amp; Referral"/>
    <x v="27"/>
    <s v="- No Location -"/>
    <s v="Kathryn Simone"/>
  </r>
  <r>
    <s v="5000 - Salaries &amp; Wages"/>
    <s v="Journal"/>
    <x v="48"/>
    <s v="JE1099"/>
    <m/>
    <x v="6179"/>
    <n v="83.92"/>
    <m/>
    <s v="EHS - Early Head Start"/>
    <x v="6"/>
    <s v="- No Location -"/>
    <s v="Amylir Torres"/>
  </r>
  <r>
    <s v="5000 - Salaries &amp; Wages"/>
    <s v="Journal"/>
    <x v="48"/>
    <s v="JE1098"/>
    <m/>
    <x v="4838"/>
    <n v="8.49"/>
    <m/>
    <s v="EHS - Early Head Start"/>
    <x v="6"/>
    <s v="Admin Office"/>
    <s v="Manvir Gill"/>
  </r>
  <r>
    <s v="5000 - Salaries &amp; Wages"/>
    <s v="Journal"/>
    <x v="48"/>
    <s v="JE1104"/>
    <m/>
    <x v="6180"/>
    <n v="2499.6999999999998"/>
    <m/>
    <s v="EHS - Early Head Start"/>
    <x v="6"/>
    <s v="- No Location -"/>
    <s v="Michelle Berry-Davis"/>
  </r>
  <r>
    <s v="5000 - Salaries &amp; Wages"/>
    <s v="Journal"/>
    <x v="48"/>
    <s v="JE1110"/>
    <m/>
    <x v="5612"/>
    <n v="1033.96"/>
    <m/>
    <s v="CSBG - Community Service Block Grant"/>
    <x v="17"/>
    <s v="Admin Office"/>
    <s v="Manvir Gill"/>
  </r>
  <r>
    <s v="5000 - Salaries &amp; Wages"/>
    <s v="Journal"/>
    <x v="48"/>
    <s v="JE1100"/>
    <m/>
    <x v="4523"/>
    <n v="18.93"/>
    <m/>
    <s v="CSBG - Community Service Block Grant"/>
    <x v="0"/>
    <s v="Admin Office"/>
    <s v="Janessa Rivera"/>
  </r>
  <r>
    <s v="5000 - Salaries &amp; Wages"/>
    <s v="Journal"/>
    <x v="48"/>
    <s v="JE1105"/>
    <m/>
    <x v="4359"/>
    <m/>
    <n v="99.51"/>
    <s v="CSBG - Community Service Block Grant"/>
    <x v="0"/>
    <s v="Admin Office"/>
    <s v="Francine Taylor"/>
  </r>
  <r>
    <s v="5000 - Salaries &amp; Wages"/>
    <s v="Journal"/>
    <x v="48"/>
    <s v="JE1104"/>
    <m/>
    <x v="4895"/>
    <n v="625"/>
    <m/>
    <s v="CSBG - Community Service Block Grant"/>
    <x v="0"/>
    <s v="Admin Office"/>
    <s v="Sharon Forman"/>
  </r>
  <r>
    <s v="5000 - Salaries &amp; Wages"/>
    <s v="Journal"/>
    <x v="48"/>
    <s v="JE1101"/>
    <m/>
    <x v="5099"/>
    <n v="2.35"/>
    <m/>
    <s v="HF - Healthy Families"/>
    <x v="5"/>
    <s v="Admin Office"/>
    <s v="Amie Sharer"/>
  </r>
  <r>
    <s v="5000 - Salaries &amp; Wages"/>
    <s v="Journal"/>
    <x v="48"/>
    <s v="JE1105"/>
    <m/>
    <x v="4997"/>
    <m/>
    <n v="69.42"/>
    <s v="HF - Healthy Families"/>
    <x v="5"/>
    <s v="Admin Office"/>
    <s v="Kyle Edwards"/>
  </r>
  <r>
    <s v="5000 - Salaries &amp; Wages"/>
    <s v="Journal"/>
    <x v="48"/>
    <s v="JE1098"/>
    <m/>
    <x v="5985"/>
    <n v="25.55"/>
    <m/>
    <s v="CCYC - Community Council of Young Children"/>
    <x v="22"/>
    <s v="- No Location -"/>
    <s v="Antoine Nelson"/>
  </r>
  <r>
    <s v="5000 - Salaries &amp; Wages"/>
    <s v="Journal"/>
    <x v="48"/>
    <s v="JE1104"/>
    <m/>
    <x v="6181"/>
    <n v="1459.04"/>
    <m/>
    <s v="HF - Healthy Families"/>
    <x v="4"/>
    <s v="- No Location -"/>
    <s v="Elizabeth Boehmke"/>
  </r>
  <r>
    <s v="5000 - Salaries &amp; Wages"/>
    <s v="Journal"/>
    <x v="48"/>
    <s v="JE1107"/>
    <m/>
    <x v="4792"/>
    <m/>
    <n v="74.400000000000006"/>
    <s v="USF - Universal Service Fund"/>
    <x v="9"/>
    <s v="Admin Office"/>
    <s v="Kyle Edwards"/>
  </r>
  <r>
    <s v="5000 - Salaries &amp; Wages"/>
    <s v="Journal"/>
    <x v="48"/>
    <s v="JE1106"/>
    <m/>
    <x v="4571"/>
    <n v="106.46"/>
    <m/>
    <s v="LiHeap - Low Income Home Energy Assistance Program"/>
    <x v="2"/>
    <s v="Admin Office"/>
    <s v="Greta Peterson"/>
  </r>
  <r>
    <s v="5000 - Salaries &amp; Wages"/>
    <s v="Journal"/>
    <x v="48"/>
    <s v="JE1108"/>
    <m/>
    <x v="4790"/>
    <n v="440.35"/>
    <m/>
    <s v="LiHeap - Low Income Home Energy Assistance Program"/>
    <x v="2"/>
    <s v="Admin Office"/>
    <s v="Janessa Rivera"/>
  </r>
  <r>
    <s v="5000 - Salaries &amp; Wages"/>
    <s v="Journal"/>
    <x v="48"/>
    <s v="JE1110"/>
    <m/>
    <x v="5772"/>
    <n v="364.53"/>
    <m/>
    <s v="LiHeap - Low Income Home Energy Assistance Program"/>
    <x v="2"/>
    <s v="- No Location -"/>
    <s v="Quamillah Nelson"/>
  </r>
  <r>
    <s v="5000 - Salaries &amp; Wages"/>
    <s v="Journal"/>
    <x v="48"/>
    <s v="JE1101"/>
    <m/>
    <x v="6182"/>
    <n v="77.08"/>
    <m/>
    <s v="CCFP - Child Care Food Program"/>
    <x v="24"/>
    <s v="- No Location -"/>
    <s v="Gabrielle Morton"/>
  </r>
  <r>
    <s v="5000 - Salaries &amp; Wages"/>
    <s v="Journal"/>
    <x v="48"/>
    <s v="JE1100"/>
    <m/>
    <x v="4708"/>
    <n v="40.590000000000003"/>
    <m/>
    <s v="CCFP - Child Care Food Program"/>
    <x v="24"/>
    <s v="Admin Office"/>
    <s v="Gary Mease"/>
  </r>
  <r>
    <s v="5000 - Salaries &amp; Wages"/>
    <s v="Journal"/>
    <x v="48"/>
    <s v="JE1105"/>
    <m/>
    <x v="6183"/>
    <m/>
    <n v="840"/>
    <s v="CCFP - Child Care Food Program"/>
    <x v="24"/>
    <s v="- No Location -"/>
    <s v="Samarjit Sharma"/>
  </r>
  <r>
    <s v="5000 - Salaries &amp; Wages"/>
    <s v="Journal"/>
    <x v="48"/>
    <s v="JE1098"/>
    <m/>
    <x v="4784"/>
    <n v="19.57"/>
    <m/>
    <s v="CCR&amp;R - Child Care Resource &amp; Referral"/>
    <x v="18"/>
    <s v="Admin Office"/>
    <s v="Greta Peterson"/>
  </r>
  <r>
    <s v="5000 - Salaries &amp; Wages"/>
    <s v="Journal"/>
    <x v="48"/>
    <s v="JE1110"/>
    <m/>
    <x v="4987"/>
    <n v="175"/>
    <m/>
    <s v="CCR&amp;R - Child Care Resource &amp; Referral"/>
    <x v="18"/>
    <s v="Admin Office"/>
    <s v="Sharon Forman"/>
  </r>
  <r>
    <s v="5000 - Salaries &amp; Wages"/>
    <s v="Journal"/>
    <x v="48"/>
    <s v="JE1110"/>
    <m/>
    <x v="4709"/>
    <n v="613.46"/>
    <m/>
    <s v="CCR&amp;R - Child Care Resource &amp; Referral"/>
    <x v="18"/>
    <s v="Admin Office"/>
    <s v="Francine Taylor"/>
  </r>
  <r>
    <s v="5000 - Salaries &amp; Wages"/>
    <s v="Journal"/>
    <x v="48"/>
    <s v="JE1107"/>
    <m/>
    <x v="6184"/>
    <m/>
    <n v="392"/>
    <s v="HS - Head Start"/>
    <x v="12"/>
    <s v="- No Location -"/>
    <s v="Kelly Marquis"/>
  </r>
  <r>
    <s v="5000 - Salaries &amp; Wages"/>
    <s v="Journal"/>
    <x v="48"/>
    <s v="JE1107"/>
    <m/>
    <x v="6043"/>
    <m/>
    <n v="366.24"/>
    <s v="HS - Head Start"/>
    <x v="12"/>
    <s v="- No Location -"/>
    <s v="Andrew Stellwag"/>
  </r>
  <r>
    <s v="5000 - Salaries &amp; Wages"/>
    <s v="Journal"/>
    <x v="48"/>
    <s v="JE1098"/>
    <m/>
    <x v="6185"/>
    <n v="66.5"/>
    <m/>
    <s v="HS - Head Start"/>
    <x v="12"/>
    <s v="- No Location -"/>
    <s v="Farhanaz Habib"/>
  </r>
  <r>
    <s v="5000 - Salaries &amp; Wages"/>
    <s v="Journal"/>
    <x v="48"/>
    <s v="JE1106"/>
    <m/>
    <x v="6186"/>
    <n v="3066.06"/>
    <m/>
    <s v="HS - Head Start"/>
    <x v="12"/>
    <s v="- No Location -"/>
    <s v="Natalie Mitchem"/>
  </r>
  <r>
    <s v="5000 - Salaries &amp; Wages"/>
    <s v="Journal"/>
    <x v="48"/>
    <s v="JE1106"/>
    <m/>
    <x v="5240"/>
    <n v="1258.54"/>
    <m/>
    <s v="HS - Head Start"/>
    <x v="12"/>
    <s v="Admin Office"/>
    <s v="Amie Sharer"/>
  </r>
  <r>
    <s v="5000 - Salaries &amp; Wages"/>
    <s v="Journal"/>
    <x v="48"/>
    <s v="JE1106"/>
    <m/>
    <x v="5515"/>
    <n v="1256.25"/>
    <m/>
    <s v="HS - Head Start"/>
    <x v="12"/>
    <s v="- No Location -"/>
    <s v="Denise Klein"/>
  </r>
  <r>
    <s v="5000 - Salaries &amp; Wages"/>
    <s v="Journal"/>
    <x v="48"/>
    <s v="JE1108"/>
    <m/>
    <x v="6187"/>
    <n v="1339.5"/>
    <m/>
    <s v="HS - Head Start"/>
    <x v="12"/>
    <s v="- No Location -"/>
    <s v="Sumeyra Ceylan"/>
  </r>
  <r>
    <s v="5000 - Salaries &amp; Wages"/>
    <s v="Journal"/>
    <x v="48"/>
    <s v="JE1109"/>
    <m/>
    <x v="4674"/>
    <m/>
    <n v="2276.08"/>
    <s v="HS - Head Start"/>
    <x v="12"/>
    <s v="Admin Office"/>
    <s v="Elayne Schermerhorn"/>
  </r>
  <r>
    <s v="5000 - Salaries &amp; Wages"/>
    <s v="Journal"/>
    <x v="48"/>
    <s v="JE1109"/>
    <m/>
    <x v="6188"/>
    <m/>
    <n v="1551.18"/>
    <s v="HS - Head Start"/>
    <x v="12"/>
    <s v="- No Location -"/>
    <s v="Lynn Orangers"/>
  </r>
  <r>
    <s v="5000 - Salaries &amp; Wages"/>
    <s v="Journal"/>
    <x v="48"/>
    <s v="JE1110"/>
    <m/>
    <x v="6189"/>
    <n v="1092"/>
    <m/>
    <s v="HS - Head Start"/>
    <x v="12"/>
    <s v="- No Location -"/>
    <s v="Janet Leonard"/>
  </r>
  <r>
    <s v="5000 - Salaries &amp; Wages"/>
    <s v="Journal"/>
    <x v="48"/>
    <s v="JE1110"/>
    <m/>
    <x v="6190"/>
    <n v="1286.5999999999999"/>
    <m/>
    <s v="HS - Head Start"/>
    <x v="12"/>
    <s v="- No Location -"/>
    <s v="Tomona Green"/>
  </r>
  <r>
    <s v="5000 - Salaries &amp; Wages"/>
    <s v="Journal"/>
    <x v="48"/>
    <s v="JE1103"/>
    <m/>
    <x v="5407"/>
    <m/>
    <n v="479.25"/>
    <s v="HS - Head Start"/>
    <x v="12"/>
    <s v="- No Location -"/>
    <s v="Gerlini Garrido"/>
  </r>
  <r>
    <s v="5000 - Salaries &amp; Wages"/>
    <s v="Journal"/>
    <x v="48"/>
    <s v="JE1105"/>
    <m/>
    <x v="6191"/>
    <m/>
    <n v="950"/>
    <s v="HS - Head Start"/>
    <x v="12"/>
    <s v="- No Location -"/>
    <s v="Ashley Cummings"/>
  </r>
  <r>
    <s v="5000 - Salaries &amp; Wages"/>
    <s v="Journal"/>
    <x v="48"/>
    <s v="JE1104"/>
    <m/>
    <x v="6192"/>
    <n v="2566.0500000000002"/>
    <m/>
    <s v="HS - Head Start"/>
    <x v="12"/>
    <s v="- No Location -"/>
    <s v="Natalie Mitchem"/>
  </r>
  <r>
    <s v="5000 - Salaries &amp; Wages"/>
    <s v="Journal"/>
    <x v="48"/>
    <s v="JE1104"/>
    <m/>
    <x v="6193"/>
    <n v="952.25"/>
    <m/>
    <s v="HS - Head Start"/>
    <x v="12"/>
    <s v="- No Location -"/>
    <s v="Ruth Amankona"/>
  </r>
  <r>
    <s v="5000 - Salaries &amp; Wages"/>
    <s v="Journal"/>
    <x v="48"/>
    <s v="JE1104"/>
    <m/>
    <x v="6194"/>
    <n v="1247.6199999999999"/>
    <m/>
    <s v="HS - Head Start"/>
    <x v="12"/>
    <s v="- No Location -"/>
    <s v="Tomona Green"/>
  </r>
  <r>
    <s v="5000 - Salaries &amp; Wages"/>
    <s v="Journal"/>
    <x v="48"/>
    <s v="JE1104"/>
    <m/>
    <x v="5062"/>
    <n v="370.2"/>
    <m/>
    <s v="HS - Head Start"/>
    <x v="12"/>
    <s v="- No Location -"/>
    <s v="Andrew Stellwag"/>
  </r>
  <r>
    <s v="5000 - Salaries &amp; Wages"/>
    <s v="Journal"/>
    <x v="48"/>
    <s v="JE1099"/>
    <m/>
    <x v="6195"/>
    <n v="14.31"/>
    <m/>
    <s v="CCR&amp;R - Child Care Resource &amp; Referral"/>
    <x v="28"/>
    <s v="- No Location -"/>
    <s v="Shellinda Hardie"/>
  </r>
  <r>
    <s v="5000 - Salaries &amp; Wages"/>
    <s v="Journal"/>
    <x v="48"/>
    <s v="JE1103"/>
    <m/>
    <x v="6196"/>
    <m/>
    <n v="1122.98"/>
    <s v="CCR&amp;R - Child Care Resource &amp; Referral"/>
    <x v="28"/>
    <s v="- No Location -"/>
    <s v="Wanda Fisher"/>
  </r>
  <r>
    <s v="5000 - Salaries &amp; Wages"/>
    <s v="Journal"/>
    <x v="48"/>
    <s v="JE1107"/>
    <m/>
    <x v="4779"/>
    <m/>
    <n v="198.5"/>
    <s v="Edgewater Park"/>
    <x v="29"/>
    <s v="- No Location -"/>
    <s v="LOIS BOND"/>
  </r>
  <r>
    <s v="5000 - Salaries &amp; Wages"/>
    <s v="Journal"/>
    <x v="48"/>
    <s v="JE1099"/>
    <m/>
    <x v="6010"/>
    <n v="71.599999999999994"/>
    <m/>
    <s v="EHS - Early Head Start"/>
    <x v="6"/>
    <s v="- No Location -"/>
    <s v="Donna Wilbur"/>
  </r>
  <r>
    <s v="5000 - Salaries &amp; Wages"/>
    <s v="Journal"/>
    <x v="48"/>
    <s v="JE1108"/>
    <m/>
    <x v="6197"/>
    <n v="2499.6999999999998"/>
    <m/>
    <s v="EHS - Early Head Start"/>
    <x v="6"/>
    <s v="- No Location -"/>
    <s v="Michelle Weaver"/>
  </r>
  <r>
    <s v="5000 - Salaries &amp; Wages"/>
    <s v="Journal"/>
    <x v="48"/>
    <s v="JE1110"/>
    <m/>
    <x v="6198"/>
    <n v="1004.5"/>
    <m/>
    <s v="EHS - Early Head Start"/>
    <x v="6"/>
    <s v="- No Location -"/>
    <s v="Elizabeth Jensen"/>
  </r>
  <r>
    <s v="5000 - Salaries &amp; Wages"/>
    <s v="Journal"/>
    <x v="48"/>
    <s v="JE1108"/>
    <m/>
    <x v="4604"/>
    <n v="584.78"/>
    <m/>
    <s v="CSBG - Community Service Block Grant"/>
    <x v="0"/>
    <s v="Admin Office"/>
    <s v="Manvir Gill"/>
  </r>
  <r>
    <s v="5000 - Salaries &amp; Wages"/>
    <s v="Journal"/>
    <x v="48"/>
    <s v="JE1106"/>
    <m/>
    <x v="4559"/>
    <n v="388.86"/>
    <m/>
    <s v="USF - Universal Service Fund"/>
    <x v="9"/>
    <s v="- No Location -"/>
    <s v="Denise Cacalori"/>
  </r>
  <r>
    <s v="5000 - Salaries &amp; Wages"/>
    <s v="Journal"/>
    <x v="48"/>
    <s v="JE1109"/>
    <m/>
    <x v="5963"/>
    <m/>
    <n v="303.5"/>
    <s v="USF - Universal Service Fund"/>
    <x v="9"/>
    <s v="- No Location -"/>
    <s v="Donna Hajzer"/>
  </r>
  <r>
    <s v="5000 - Salaries &amp; Wages"/>
    <s v="Journal"/>
    <x v="48"/>
    <s v="JE1110"/>
    <m/>
    <x v="4389"/>
    <n v="259.61"/>
    <m/>
    <s v="USF - Universal Service Fund"/>
    <x v="9"/>
    <s v="Admin Office"/>
    <s v="Janessa Rivera"/>
  </r>
  <r>
    <s v="5000 - Salaries &amp; Wages"/>
    <s v="Journal"/>
    <x v="48"/>
    <s v="JE1103"/>
    <m/>
    <x v="4569"/>
    <m/>
    <n v="455.56"/>
    <s v="USF - Universal Service Fund"/>
    <x v="9"/>
    <s v="- No Location -"/>
    <s v="Rovenna Overton"/>
  </r>
  <r>
    <s v="5000 - Salaries &amp; Wages"/>
    <s v="Journal"/>
    <x v="48"/>
    <s v="JE1104"/>
    <m/>
    <x v="5473"/>
    <n v="202.59"/>
    <m/>
    <s v="USF - Universal Service Fund"/>
    <x v="9"/>
    <s v="- No Location -"/>
    <s v="Quamillah Nelson"/>
  </r>
  <r>
    <s v="5000 - Salaries &amp; Wages"/>
    <s v="Journal"/>
    <x v="48"/>
    <s v="JE1104"/>
    <m/>
    <x v="5124"/>
    <n v="469.62"/>
    <m/>
    <s v="USF - Universal Service Fund"/>
    <x v="9"/>
    <s v="- No Location -"/>
    <s v="Rovenna Overton"/>
  </r>
  <r>
    <s v="5000 - Salaries &amp; Wages"/>
    <s v="Journal"/>
    <x v="48"/>
    <s v="JE1100"/>
    <m/>
    <x v="4375"/>
    <n v="23.93"/>
    <m/>
    <s v="LiHeap - Low Income Home Energy Assistance Program"/>
    <x v="2"/>
    <s v="- No Location -"/>
    <s v="Rovenna Overton"/>
  </r>
  <r>
    <s v="5000 - Salaries &amp; Wages"/>
    <s v="Journal"/>
    <x v="48"/>
    <s v="JE1099"/>
    <m/>
    <x v="4476"/>
    <n v="23.93"/>
    <m/>
    <s v="LiHeap - Low Income Home Energy Assistance Program"/>
    <x v="2"/>
    <s v="- No Location -"/>
    <s v="Rovenna Overton"/>
  </r>
  <r>
    <s v="5000 - Salaries &amp; Wages"/>
    <s v="Journal"/>
    <x v="48"/>
    <s v="JE1104"/>
    <m/>
    <x v="5273"/>
    <n v="338.16"/>
    <m/>
    <s v="HPRP2 - Homeless Prevention Rapid Rehousing"/>
    <x v="8"/>
    <s v="- No Location -"/>
    <s v="Denise Cacalori"/>
  </r>
  <r>
    <s v="5000 - Salaries &amp; Wages"/>
    <s v="Journal"/>
    <x v="48"/>
    <s v="JE1107"/>
    <m/>
    <x v="5266"/>
    <m/>
    <n v="261.87"/>
    <s v="CCR&amp;R - Child Care Resource &amp; Referral"/>
    <x v="18"/>
    <s v="Admin Office"/>
    <s v="Darshpreet Thind"/>
  </r>
  <r>
    <s v="5000 - Salaries &amp; Wages"/>
    <s v="Journal"/>
    <x v="48"/>
    <s v="JE1099"/>
    <m/>
    <x v="5604"/>
    <n v="9.4499999999999993"/>
    <m/>
    <s v="CCR&amp;R - Child Care Resource &amp; Referral"/>
    <x v="18"/>
    <s v="- No Location -"/>
    <s v="Essence Thompson"/>
  </r>
  <r>
    <s v="5000 - Salaries &amp; Wages"/>
    <s v="Journal"/>
    <x v="48"/>
    <s v="JE1099"/>
    <m/>
    <x v="4564"/>
    <n v="34.11"/>
    <m/>
    <s v="CCR&amp;R - Child Care Resource &amp; Referral"/>
    <x v="18"/>
    <s v="Admin Office"/>
    <s v="Gary Mease"/>
  </r>
  <r>
    <s v="5000 - Salaries &amp; Wages"/>
    <s v="Journal"/>
    <x v="48"/>
    <s v="JE1100"/>
    <m/>
    <x v="4473"/>
    <n v="41.4"/>
    <m/>
    <s v="HS - Head Start"/>
    <x v="12"/>
    <s v="Admin Office"/>
    <s v="Elayne Schermerhorn"/>
  </r>
  <r>
    <s v="5000 - Salaries &amp; Wages"/>
    <s v="Journal"/>
    <x v="48"/>
    <s v="JE1100"/>
    <m/>
    <x v="6199"/>
    <n v="36.479999999999997"/>
    <m/>
    <s v="HS - Head Start"/>
    <x v="12"/>
    <s v="- No Location -"/>
    <s v="Rita Jenkins"/>
  </r>
  <r>
    <s v="5000 - Salaries &amp; Wages"/>
    <s v="Journal"/>
    <x v="48"/>
    <s v="JE1107"/>
    <m/>
    <x v="6200"/>
    <m/>
    <n v="1051.05"/>
    <s v="HS - Head Start"/>
    <x v="12"/>
    <s v="- No Location -"/>
    <s v="Natasha Joseph"/>
  </r>
  <r>
    <s v="5000 - Salaries &amp; Wages"/>
    <s v="Journal"/>
    <x v="48"/>
    <s v="JE1107"/>
    <m/>
    <x v="6201"/>
    <m/>
    <n v="1221.07"/>
    <s v="HS - Head Start"/>
    <x v="12"/>
    <s v="- No Location -"/>
    <s v="Keshia Flewellen"/>
  </r>
  <r>
    <s v="5000 - Salaries &amp; Wages"/>
    <s v="Journal"/>
    <x v="48"/>
    <s v="JE1098"/>
    <m/>
    <x v="5726"/>
    <n v="189.41"/>
    <m/>
    <s v="HS - Head Start"/>
    <x v="12"/>
    <s v="- No Location -"/>
    <s v="Bonnie Sheipe-Warthen"/>
  </r>
  <r>
    <s v="5000 - Salaries &amp; Wages"/>
    <s v="Journal"/>
    <x v="48"/>
    <s v="JE1106"/>
    <m/>
    <x v="6202"/>
    <n v="600"/>
    <m/>
    <s v="HS - Head Start"/>
    <x v="12"/>
    <s v="- No Location -"/>
    <s v="Mellasiah Dixon"/>
  </r>
  <r>
    <s v="5000 - Salaries &amp; Wages"/>
    <s v="Journal"/>
    <x v="48"/>
    <s v="JE1106"/>
    <m/>
    <x v="6203"/>
    <n v="1022"/>
    <m/>
    <s v="HS - Head Start"/>
    <x v="12"/>
    <s v="- No Location -"/>
    <s v="Corinna Harris"/>
  </r>
  <r>
    <s v="5000 - Salaries &amp; Wages"/>
    <s v="Journal"/>
    <x v="48"/>
    <s v="JE1108"/>
    <m/>
    <x v="6204"/>
    <n v="950"/>
    <m/>
    <s v="HS - Head Start"/>
    <x v="12"/>
    <s v="- No Location -"/>
    <s v="Ashley Cummings"/>
  </r>
  <r>
    <s v="5000 - Salaries &amp; Wages"/>
    <s v="Journal"/>
    <x v="48"/>
    <s v="JE1108"/>
    <m/>
    <x v="6205"/>
    <n v="1495.78"/>
    <m/>
    <s v="HS - Head Start"/>
    <x v="12"/>
    <s v="- No Location -"/>
    <s v="Lynn Orangers"/>
  </r>
  <r>
    <s v="5000 - Salaries &amp; Wages"/>
    <s v="Journal"/>
    <x v="48"/>
    <s v="JE1108"/>
    <m/>
    <x v="5034"/>
    <n v="1359.13"/>
    <m/>
    <s v="HS - Head Start"/>
    <x v="12"/>
    <s v="- No Location -"/>
    <s v="Michelle DeAngelis"/>
  </r>
  <r>
    <s v="5000 - Salaries &amp; Wages"/>
    <s v="Journal"/>
    <x v="48"/>
    <s v="JE1109"/>
    <m/>
    <x v="6206"/>
    <m/>
    <n v="1265.1500000000001"/>
    <s v="HS - Head Start"/>
    <x v="12"/>
    <s v="- No Location -"/>
    <s v="Keshia Flewellen"/>
  </r>
  <r>
    <s v="5000 - Salaries &amp; Wages"/>
    <s v="Journal"/>
    <x v="48"/>
    <s v="JE1109"/>
    <m/>
    <x v="6207"/>
    <m/>
    <n v="855"/>
    <s v="HS - Head Start"/>
    <x v="12"/>
    <s v="- No Location -"/>
    <s v="May Elkady"/>
  </r>
  <r>
    <s v="5000 - Salaries &amp; Wages"/>
    <s v="Journal"/>
    <x v="48"/>
    <s v="JE1105"/>
    <m/>
    <x v="6208"/>
    <m/>
    <n v="1344.25"/>
    <s v="HS - Head Start"/>
    <x v="12"/>
    <s v="- No Location -"/>
    <s v="Sumeyra Ceylan"/>
  </r>
  <r>
    <s v="5000 - Salaries &amp; Wages"/>
    <s v="Journal"/>
    <x v="48"/>
    <s v="JE1105"/>
    <m/>
    <x v="5939"/>
    <m/>
    <n v="1339.03"/>
    <s v="HS - Head Start"/>
    <x v="12"/>
    <s v="- No Location -"/>
    <s v="Tammy Joyce"/>
  </r>
  <r>
    <s v="5000 - Salaries &amp; Wages"/>
    <s v="Journal"/>
    <x v="48"/>
    <s v="JE1106"/>
    <m/>
    <x v="6209"/>
    <n v="1479.35"/>
    <m/>
    <s v="CCR&amp;R - Child Care Resource &amp; Referral"/>
    <x v="28"/>
    <s v="- No Location -"/>
    <s v="Wanda Fisher"/>
  </r>
  <r>
    <s v="5000 - Salaries &amp; Wages"/>
    <s v="Journal"/>
    <x v="48"/>
    <s v="JE1106"/>
    <m/>
    <x v="6210"/>
    <n v="1586.88"/>
    <m/>
    <s v="CCR&amp;R - Child Care Resource &amp; Referral"/>
    <x v="28"/>
    <s v="- No Location -"/>
    <s v="Janelle Yvette Sampl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41">
  <r>
    <x v="0"/>
    <m/>
    <s v="JV 11-24"/>
    <s v="5000"/>
    <s v="Salaries Expense"/>
    <x v="0"/>
    <n v="551.96"/>
    <m/>
    <x v="0"/>
    <s v="je-01-10132"/>
    <s v="1/1/2018"/>
  </r>
  <r>
    <x v="1"/>
    <m/>
    <s v="JV 11-24"/>
    <s v="5000"/>
    <s v="Salaries Expense"/>
    <x v="0"/>
    <n v="1140.71"/>
    <m/>
    <x v="0"/>
    <s v="je-01-10132"/>
    <s v="1/1/2018"/>
  </r>
  <r>
    <x v="2"/>
    <m/>
    <s v="JV 11-24"/>
    <s v="5000"/>
    <s v="Salaries Expense"/>
    <x v="0"/>
    <n v="1398.29"/>
    <m/>
    <x v="0"/>
    <s v="je-01-10132"/>
    <s v="1/1/2018"/>
  </r>
  <r>
    <x v="3"/>
    <m/>
    <s v="JV 11-24"/>
    <s v="5000"/>
    <s v="Salaries Expense"/>
    <x v="0"/>
    <m/>
    <n v="4231.67"/>
    <x v="0"/>
    <s v="je-01-10132"/>
    <s v="1/1/2018"/>
  </r>
  <r>
    <x v="4"/>
    <m/>
    <s v="JV 11-24"/>
    <s v="5000"/>
    <s v="Salaries Expense"/>
    <x v="0"/>
    <n v="1140.71"/>
    <m/>
    <x v="0"/>
    <s v="je-01-10132"/>
    <s v="1/1/2018"/>
  </r>
  <r>
    <x v="0"/>
    <m/>
    <s v="JV 11-19"/>
    <s v="5000"/>
    <s v="Salaries Expense"/>
    <x v="0"/>
    <n v="218.9"/>
    <m/>
    <x v="1"/>
    <s v="je-01-10132"/>
    <s v="1/1/2018"/>
  </r>
  <r>
    <x v="1"/>
    <m/>
    <s v="JV 11-19"/>
    <s v="5000"/>
    <s v="Salaries Expense"/>
    <x v="0"/>
    <n v="410.46"/>
    <m/>
    <x v="1"/>
    <s v="je-01-10132"/>
    <s v="1/1/2018"/>
  </r>
  <r>
    <x v="2"/>
    <m/>
    <s v="JV 11-19"/>
    <s v="5000"/>
    <s v="Salaries Expense"/>
    <x v="0"/>
    <n v="218.91"/>
    <m/>
    <x v="1"/>
    <s v="je-01-10132"/>
    <s v="1/1/2018"/>
  </r>
  <r>
    <x v="3"/>
    <m/>
    <s v="JV 11-19"/>
    <s v="5000"/>
    <s v="Salaries Expense"/>
    <x v="0"/>
    <m/>
    <n v="1067.18"/>
    <x v="1"/>
    <s v="je-01-10132"/>
    <s v="1/1/2018"/>
  </r>
  <r>
    <x v="4"/>
    <m/>
    <s v="JV 11-19"/>
    <s v="5000"/>
    <s v="Salaries Expense"/>
    <x v="0"/>
    <n v="218.9"/>
    <m/>
    <x v="1"/>
    <s v="je-01-10132"/>
    <s v="1/1/2018"/>
  </r>
  <r>
    <x v="0"/>
    <m/>
    <s v="JV 11-20"/>
    <s v="5000"/>
    <s v="Salaries Expense"/>
    <x v="0"/>
    <n v="277.8"/>
    <m/>
    <x v="2"/>
    <s v="je-01-10132"/>
    <s v="1/1/2018"/>
  </r>
  <r>
    <x v="1"/>
    <m/>
    <s v="JV 11-20"/>
    <s v="5000"/>
    <s v="Salaries Expense"/>
    <x v="0"/>
    <n v="1740.88"/>
    <m/>
    <x v="2"/>
    <s v="je-01-10132"/>
    <s v="1/1/2018"/>
  </r>
  <r>
    <x v="2"/>
    <m/>
    <s v="JV 11-20"/>
    <s v="5000"/>
    <s v="Salaries Expense"/>
    <x v="0"/>
    <n v="277.8"/>
    <m/>
    <x v="2"/>
    <s v="je-01-10132"/>
    <s v="1/1/2018"/>
  </r>
  <r>
    <x v="3"/>
    <m/>
    <s v="JV 11-20"/>
    <s v="5000"/>
    <s v="Salaries Expense"/>
    <x v="0"/>
    <m/>
    <n v="2574.2800000000002"/>
    <x v="2"/>
    <s v="je-01-10132"/>
    <s v="1/1/2018"/>
  </r>
  <r>
    <x v="4"/>
    <m/>
    <s v="JV 11-20"/>
    <s v="5000"/>
    <s v="Salaries Expense"/>
    <x v="0"/>
    <n v="277.8"/>
    <m/>
    <x v="2"/>
    <s v="je-01-10132"/>
    <s v="1/1/2018"/>
  </r>
  <r>
    <x v="5"/>
    <m/>
    <s v="JV 11-21"/>
    <s v="5000"/>
    <s v="Salaries Expense"/>
    <x v="0"/>
    <n v="600.77"/>
    <m/>
    <x v="3"/>
    <s v="je-01-10132"/>
    <s v="1/1/2018"/>
  </r>
  <r>
    <x v="6"/>
    <m/>
    <s v="JV 11-21"/>
    <s v="5000"/>
    <s v="Salaries Expense"/>
    <x v="0"/>
    <n v="2403.08"/>
    <m/>
    <x v="3"/>
    <s v="je-01-10132"/>
    <s v="1/1/2018"/>
  </r>
  <r>
    <x v="3"/>
    <m/>
    <s v="JV 11-21"/>
    <s v="5000"/>
    <s v="Salaries Expense"/>
    <x v="0"/>
    <m/>
    <n v="3003.85"/>
    <x v="3"/>
    <s v="je-01-10132"/>
    <s v="1/1/2018"/>
  </r>
  <r>
    <x v="0"/>
    <m/>
    <s v="JV 11-23"/>
    <s v="5000"/>
    <s v="Salaries Expense"/>
    <x v="0"/>
    <n v="2104.0700000000002"/>
    <m/>
    <x v="4"/>
    <s v="je-01-10132"/>
    <s v="1/1/2018"/>
  </r>
  <r>
    <x v="6"/>
    <m/>
    <s v="JV 11-23"/>
    <s v="5000"/>
    <s v="Salaries Expense"/>
    <x v="0"/>
    <n v="1324.33"/>
    <m/>
    <x v="4"/>
    <s v="je-01-10132"/>
    <s v="1/1/2018"/>
  </r>
  <r>
    <x v="7"/>
    <m/>
    <s v="JV 11-23"/>
    <s v="5000"/>
    <s v="Salaries Expense"/>
    <x v="0"/>
    <n v="191.84"/>
    <m/>
    <x v="4"/>
    <s v="je-01-10132"/>
    <s v="1/1/2018"/>
  </r>
  <r>
    <x v="2"/>
    <m/>
    <s v="JV 11-23"/>
    <s v="5000"/>
    <s v="Salaries Expense"/>
    <x v="0"/>
    <n v="191.84"/>
    <m/>
    <x v="4"/>
    <s v="je-01-10132"/>
    <s v="1/1/2018"/>
  </r>
  <r>
    <x v="3"/>
    <m/>
    <s v="JV 11-23"/>
    <s v="5000"/>
    <s v="Salaries Expense"/>
    <x v="0"/>
    <m/>
    <n v="3812.08"/>
    <x v="4"/>
    <s v="je-01-10132"/>
    <s v="1/1/2018"/>
  </r>
  <r>
    <x v="2"/>
    <m/>
    <s v="JV 11-22"/>
    <s v="5000"/>
    <s v="Salaries Expense"/>
    <x v="0"/>
    <n v="247.64"/>
    <m/>
    <x v="5"/>
    <s v="je-01-10132"/>
    <s v="1/1/2018"/>
  </r>
  <r>
    <x v="3"/>
    <m/>
    <s v="JV 11-22"/>
    <s v="5000"/>
    <s v="Salaries Expense"/>
    <x v="0"/>
    <m/>
    <n v="247.64"/>
    <x v="5"/>
    <s v="je-01-10132"/>
    <s v="1/1/2018"/>
  </r>
  <r>
    <x v="4"/>
    <m/>
    <s v="JV 12-11"/>
    <s v="5000"/>
    <s v="Salaries Expense"/>
    <x v="1"/>
    <n v="1077.79"/>
    <m/>
    <x v="6"/>
    <s v="je-01-10133"/>
    <s v="1/1/2018"/>
  </r>
  <r>
    <x v="3"/>
    <m/>
    <s v="JV 12-11"/>
    <s v="5000"/>
    <s v="Salaries Expense"/>
    <x v="1"/>
    <m/>
    <n v="4088.19"/>
    <x v="6"/>
    <s v="je-01-10133"/>
    <s v="1/1/2018"/>
  </r>
  <r>
    <x v="2"/>
    <m/>
    <s v="JV 12-11"/>
    <s v="5000"/>
    <s v="Salaries Expense"/>
    <x v="1"/>
    <n v="1375.11"/>
    <m/>
    <x v="6"/>
    <s v="je-01-10133"/>
    <s v="1/1/2018"/>
  </r>
  <r>
    <x v="1"/>
    <m/>
    <s v="JV 12-11"/>
    <s v="5000"/>
    <s v="Salaries Expense"/>
    <x v="1"/>
    <n v="1077.79"/>
    <m/>
    <x v="6"/>
    <s v="je-01-10133"/>
    <s v="1/1/2018"/>
  </r>
  <r>
    <x v="0"/>
    <m/>
    <s v="JV 12-11"/>
    <s v="5000"/>
    <s v="Salaries Expense"/>
    <x v="1"/>
    <n v="557.48"/>
    <m/>
    <x v="6"/>
    <s v="je-01-10133"/>
    <s v="1/1/2018"/>
  </r>
  <r>
    <x v="4"/>
    <m/>
    <s v="JV 12-8"/>
    <s v="5000"/>
    <s v="Salaries Expense"/>
    <x v="1"/>
    <n v="280.58"/>
    <m/>
    <x v="7"/>
    <s v="je-01-10133"/>
    <s v="1/1/2018"/>
  </r>
  <r>
    <x v="3"/>
    <m/>
    <s v="JV 12-8"/>
    <s v="5000"/>
    <s v="Salaries Expense"/>
    <x v="1"/>
    <m/>
    <n v="2469.09"/>
    <x v="7"/>
    <s v="je-01-10133"/>
    <s v="1/1/2018"/>
  </r>
  <r>
    <x v="2"/>
    <m/>
    <s v="JV 12-8"/>
    <s v="5000"/>
    <s v="Salaries Expense"/>
    <x v="1"/>
    <n v="280.58"/>
    <m/>
    <x v="7"/>
    <s v="je-01-10133"/>
    <s v="1/1/2018"/>
  </r>
  <r>
    <x v="1"/>
    <m/>
    <s v="JV 12-8"/>
    <s v="5000"/>
    <s v="Salaries Expense"/>
    <x v="1"/>
    <n v="1627.35"/>
    <m/>
    <x v="7"/>
    <s v="je-01-10133"/>
    <s v="1/1/2018"/>
  </r>
  <r>
    <x v="0"/>
    <m/>
    <s v="JV 12-8"/>
    <s v="5000"/>
    <s v="Salaries Expense"/>
    <x v="1"/>
    <n v="280.58"/>
    <m/>
    <x v="7"/>
    <s v="je-01-10133"/>
    <s v="1/1/2018"/>
  </r>
  <r>
    <x v="3"/>
    <m/>
    <s v="JV 12-9"/>
    <s v="5000"/>
    <s v="Salaries Expense"/>
    <x v="1"/>
    <m/>
    <n v="3638.25"/>
    <x v="8"/>
    <s v="je-01-10133"/>
    <s v="1/1/2018"/>
  </r>
  <r>
    <x v="2"/>
    <m/>
    <s v="JV 12-9"/>
    <s v="5000"/>
    <s v="Salaries Expense"/>
    <x v="1"/>
    <n v="173.25"/>
    <m/>
    <x v="8"/>
    <s v="je-01-10133"/>
    <s v="1/1/2018"/>
  </r>
  <r>
    <x v="7"/>
    <m/>
    <s v="JV 12-9"/>
    <s v="5000"/>
    <s v="Salaries Expense"/>
    <x v="1"/>
    <n v="198"/>
    <m/>
    <x v="8"/>
    <s v="je-01-10133"/>
    <s v="1/1/2018"/>
  </r>
  <r>
    <x v="6"/>
    <m/>
    <s v="JV 12-9"/>
    <s v="5000"/>
    <s v="Salaries Expense"/>
    <x v="1"/>
    <n v="1262.25"/>
    <m/>
    <x v="8"/>
    <s v="je-01-10133"/>
    <s v="1/1/2018"/>
  </r>
  <r>
    <x v="0"/>
    <m/>
    <s v="JV 12-9"/>
    <s v="5000"/>
    <s v="Salaries Expense"/>
    <x v="1"/>
    <n v="2004.75"/>
    <m/>
    <x v="8"/>
    <s v="je-01-10133"/>
    <s v="1/1/2018"/>
  </r>
  <r>
    <x v="4"/>
    <m/>
    <s v="JV 12-10"/>
    <s v="5000"/>
    <s v="Salaries Expense"/>
    <x v="1"/>
    <m/>
    <n v="1620.73"/>
    <x v="9"/>
    <s v="je-01-10133"/>
    <s v="1/1/2018"/>
  </r>
  <r>
    <x v="3"/>
    <m/>
    <s v="JV 12-10"/>
    <s v="5000"/>
    <s v="Salaries Expense"/>
    <x v="1"/>
    <n v="412.06"/>
    <m/>
    <x v="9"/>
    <s v="je-01-10133"/>
    <s v="1/1/2018"/>
  </r>
  <r>
    <x v="2"/>
    <m/>
    <s v="JV 12-10"/>
    <s v="5000"/>
    <s v="Salaries Expense"/>
    <x v="1"/>
    <n v="604.34"/>
    <m/>
    <x v="9"/>
    <s v="je-01-10133"/>
    <s v="1/1/2018"/>
  </r>
  <r>
    <x v="7"/>
    <m/>
    <s v="JV 12-10"/>
    <s v="5000"/>
    <s v="Salaries Expense"/>
    <x v="1"/>
    <n v="192.29"/>
    <m/>
    <x v="9"/>
    <s v="je-01-10133"/>
    <s v="1/1/2018"/>
  </r>
  <r>
    <x v="0"/>
    <m/>
    <s v="JV 12-10"/>
    <s v="5000"/>
    <s v="Salaries Expense"/>
    <x v="1"/>
    <n v="412.06"/>
    <m/>
    <x v="9"/>
    <s v="je-01-10133"/>
    <s v="1/1/2018"/>
  </r>
  <r>
    <x v="4"/>
    <m/>
    <s v="JV 12-7"/>
    <s v="5000"/>
    <s v="Salaries Expense"/>
    <x v="1"/>
    <n v="193.48"/>
    <m/>
    <x v="10"/>
    <s v="je-01-10133"/>
    <s v="1/1/2018"/>
  </r>
  <r>
    <x v="3"/>
    <m/>
    <s v="JV 12-7"/>
    <s v="5000"/>
    <s v="Salaries Expense"/>
    <x v="1"/>
    <m/>
    <n v="994.95"/>
    <x v="10"/>
    <s v="je-01-10133"/>
    <s v="1/1/2018"/>
  </r>
  <r>
    <x v="2"/>
    <m/>
    <s v="JV 12-7"/>
    <s v="5000"/>
    <s v="Salaries Expense"/>
    <x v="1"/>
    <n v="193.48"/>
    <m/>
    <x v="10"/>
    <s v="je-01-10133"/>
    <s v="1/1/2018"/>
  </r>
  <r>
    <x v="1"/>
    <m/>
    <s v="JV 12-7"/>
    <s v="5000"/>
    <s v="Salaries Expense"/>
    <x v="1"/>
    <n v="414.56"/>
    <m/>
    <x v="10"/>
    <s v="je-01-10133"/>
    <s v="1/1/2018"/>
  </r>
  <r>
    <x v="0"/>
    <m/>
    <s v="JV 12-7"/>
    <s v="5000"/>
    <s v="Salaries Expense"/>
    <x v="1"/>
    <n v="193.48"/>
    <m/>
    <x v="10"/>
    <s v="je-01-10133"/>
    <s v="1/1/2018"/>
  </r>
  <r>
    <x v="8"/>
    <m/>
    <s v="JV 8-44"/>
    <s v="5000"/>
    <s v="Salaries Expense"/>
    <x v="2"/>
    <n v="437.84"/>
    <m/>
    <x v="11"/>
    <s v="je-01-10131"/>
    <s v="1/1/2018"/>
  </r>
  <r>
    <x v="9"/>
    <m/>
    <s v="JV 8-44"/>
    <s v="5000"/>
    <s v="Salaries Expense"/>
    <x v="2"/>
    <n v="218.9"/>
    <m/>
    <x v="11"/>
    <s v="je-01-10131"/>
    <s v="1/1/2018"/>
  </r>
  <r>
    <x v="10"/>
    <m/>
    <s v="JV 8-44"/>
    <s v="5000"/>
    <s v="Salaries Expense"/>
    <x v="2"/>
    <n v="218.92"/>
    <m/>
    <x v="11"/>
    <s v="je-01-10131"/>
    <s v="1/1/2018"/>
  </r>
  <r>
    <x v="11"/>
    <m/>
    <s v="JV 8-44"/>
    <s v="5000"/>
    <s v="Salaries Expense"/>
    <x v="2"/>
    <m/>
    <n v="1094.54"/>
    <x v="11"/>
    <s v="je-01-10131"/>
    <s v="1/1/2018"/>
  </r>
  <r>
    <x v="12"/>
    <m/>
    <s v="JV 8-44"/>
    <s v="5000"/>
    <s v="Salaries Expense"/>
    <x v="2"/>
    <n v="218.9"/>
    <m/>
    <x v="11"/>
    <s v="je-01-10131"/>
    <s v="1/1/2018"/>
  </r>
  <r>
    <x v="8"/>
    <m/>
    <s v="JV 8-42"/>
    <s v="5000"/>
    <s v="Salaries Expense"/>
    <x v="2"/>
    <n v="1796.44"/>
    <m/>
    <x v="12"/>
    <s v="je-01-10131"/>
    <s v="1/1/2018"/>
  </r>
  <r>
    <x v="9"/>
    <m/>
    <s v="JV 8-42"/>
    <s v="5000"/>
    <s v="Salaries Expense"/>
    <x v="2"/>
    <n v="296.32"/>
    <m/>
    <x v="12"/>
    <s v="je-01-10131"/>
    <s v="1/1/2018"/>
  </r>
  <r>
    <x v="10"/>
    <m/>
    <s v="JV 8-42"/>
    <s v="5000"/>
    <s v="Salaries Expense"/>
    <x v="2"/>
    <n v="296.32"/>
    <m/>
    <x v="12"/>
    <s v="je-01-10131"/>
    <s v="1/1/2018"/>
  </r>
  <r>
    <x v="11"/>
    <m/>
    <s v="JV 8-42"/>
    <s v="5000"/>
    <s v="Salaries Expense"/>
    <x v="2"/>
    <m/>
    <n v="2685.4"/>
    <x v="12"/>
    <s v="je-01-10131"/>
    <s v="1/1/2018"/>
  </r>
  <r>
    <x v="12"/>
    <m/>
    <s v="JV 8-42"/>
    <s v="5000"/>
    <s v="Salaries Expense"/>
    <x v="2"/>
    <n v="296.32"/>
    <m/>
    <x v="12"/>
    <s v="je-01-10131"/>
    <s v="1/1/2018"/>
  </r>
  <r>
    <x v="9"/>
    <m/>
    <s v="JV 8-45"/>
    <s v="5000"/>
    <s v="Salaries Expense"/>
    <x v="2"/>
    <n v="443.25"/>
    <m/>
    <x v="13"/>
    <s v="je-01-10131"/>
    <s v="1/1/2018"/>
  </r>
  <r>
    <x v="13"/>
    <m/>
    <s v="JV 8-45"/>
    <s v="5000"/>
    <s v="Salaries Expense"/>
    <x v="2"/>
    <n v="221.63"/>
    <m/>
    <x v="13"/>
    <s v="je-01-10131"/>
    <s v="1/1/2018"/>
  </r>
  <r>
    <x v="10"/>
    <m/>
    <s v="JV 8-45"/>
    <s v="5000"/>
    <s v="Salaries Expense"/>
    <x v="2"/>
    <m/>
    <n v="1773.01"/>
    <x v="13"/>
    <s v="je-01-10131"/>
    <s v="1/1/2018"/>
  </r>
  <r>
    <x v="11"/>
    <m/>
    <s v="JV 8-45"/>
    <s v="5000"/>
    <s v="Salaries Expense"/>
    <x v="2"/>
    <n v="443.25"/>
    <m/>
    <x v="13"/>
    <s v="je-01-10131"/>
    <s v="1/1/2018"/>
  </r>
  <r>
    <x v="12"/>
    <m/>
    <s v="JV 8-45"/>
    <s v="5000"/>
    <s v="Salaries Expense"/>
    <x v="2"/>
    <n v="664.88"/>
    <m/>
    <x v="13"/>
    <s v="je-01-10131"/>
    <s v="1/1/2018"/>
  </r>
  <r>
    <x v="14"/>
    <m/>
    <s v="JV 8-46"/>
    <s v="5000"/>
    <s v="Salaries Expense"/>
    <x v="2"/>
    <n v="2512.31"/>
    <m/>
    <x v="14"/>
    <s v="je-01-10131"/>
    <s v="1/1/2018"/>
  </r>
  <r>
    <x v="15"/>
    <m/>
    <s v="JV 8-46"/>
    <s v="5000"/>
    <s v="Salaries Expense"/>
    <x v="2"/>
    <n v="628.08000000000004"/>
    <m/>
    <x v="14"/>
    <s v="je-01-10131"/>
    <s v="1/1/2018"/>
  </r>
  <r>
    <x v="11"/>
    <m/>
    <s v="JV 8-46"/>
    <s v="5000"/>
    <s v="Salaries Expense"/>
    <x v="2"/>
    <m/>
    <n v="3140.39"/>
    <x v="14"/>
    <s v="je-01-10131"/>
    <s v="1/1/2018"/>
  </r>
  <r>
    <x v="11"/>
    <m/>
    <s v="JV 8-43"/>
    <s v="5000"/>
    <s v="Salaries Expense"/>
    <x v="2"/>
    <m/>
    <n v="349.61"/>
    <x v="15"/>
    <s v="je-01-10131"/>
    <s v="1/1/2018"/>
  </r>
  <r>
    <x v="12"/>
    <m/>
    <s v="JV 8-43"/>
    <s v="5000"/>
    <s v="Salaries Expense"/>
    <x v="2"/>
    <n v="349.61"/>
    <m/>
    <x v="15"/>
    <s v="je-01-10131"/>
    <s v="1/1/2018"/>
  </r>
  <r>
    <x v="14"/>
    <m/>
    <s v="JV 8-41"/>
    <s v="5000"/>
    <s v="Salaries Expense"/>
    <x v="2"/>
    <n v="1398.59"/>
    <m/>
    <x v="16"/>
    <s v="je-01-10131"/>
    <s v="1/1/2018"/>
  </r>
  <r>
    <x v="9"/>
    <m/>
    <s v="JV 8-41"/>
    <s v="5000"/>
    <s v="Salaries Expense"/>
    <x v="2"/>
    <n v="2190.7199999999998"/>
    <m/>
    <x v="16"/>
    <s v="je-01-10131"/>
    <s v="1/1/2018"/>
  </r>
  <r>
    <x v="13"/>
    <m/>
    <s v="JV 8-41"/>
    <s v="5000"/>
    <s v="Salaries Expense"/>
    <x v="2"/>
    <n v="198.04"/>
    <m/>
    <x v="16"/>
    <s v="je-01-10131"/>
    <s v="1/1/2018"/>
  </r>
  <r>
    <x v="11"/>
    <m/>
    <s v="JV 8-41"/>
    <s v="5000"/>
    <s v="Salaries Expense"/>
    <x v="2"/>
    <m/>
    <n v="3985.37"/>
    <x v="16"/>
    <s v="je-01-10131"/>
    <s v="1/1/2018"/>
  </r>
  <r>
    <x v="12"/>
    <m/>
    <s v="JV 8-41"/>
    <s v="5000"/>
    <s v="Salaries Expense"/>
    <x v="2"/>
    <n v="198.03"/>
    <m/>
    <x v="16"/>
    <s v="je-01-10131"/>
    <s v="1/1/2018"/>
  </r>
  <r>
    <x v="8"/>
    <m/>
    <s v="JV 8-40"/>
    <s v="5000"/>
    <s v="Salaries Expense"/>
    <x v="2"/>
    <n v="1177.51"/>
    <m/>
    <x v="17"/>
    <s v="je-01-10131"/>
    <s v="1/1/2018"/>
  </r>
  <r>
    <x v="9"/>
    <m/>
    <s v="JV 8-40"/>
    <s v="5000"/>
    <s v="Salaries Expense"/>
    <x v="2"/>
    <n v="588.76"/>
    <m/>
    <x v="17"/>
    <s v="je-01-10131"/>
    <s v="1/1/2018"/>
  </r>
  <r>
    <x v="10"/>
    <m/>
    <s v="JV 8-40"/>
    <s v="5000"/>
    <s v="Salaries Expense"/>
    <x v="2"/>
    <n v="1177.51"/>
    <m/>
    <x v="17"/>
    <s v="je-01-10131"/>
    <s v="1/1/2018"/>
  </r>
  <r>
    <x v="11"/>
    <m/>
    <s v="JV 8-40"/>
    <s v="5000"/>
    <s v="Salaries Expense"/>
    <x v="2"/>
    <m/>
    <n v="4415.67"/>
    <x v="17"/>
    <s v="je-01-10131"/>
    <s v="1/1/2018"/>
  </r>
  <r>
    <x v="12"/>
    <m/>
    <s v="JV 8-40"/>
    <s v="5000"/>
    <s v="Salaries Expense"/>
    <x v="2"/>
    <n v="1471.89"/>
    <m/>
    <x v="17"/>
    <s v="je-01-10131"/>
    <s v="1/1/2018"/>
  </r>
  <r>
    <x v="16"/>
    <m/>
    <s v="001"/>
    <s v="5000"/>
    <s v="Salaries Expense"/>
    <x v="3"/>
    <n v="701.67"/>
    <m/>
    <x v="18"/>
    <s v="je-01-10419"/>
    <s v="1/10/2019"/>
  </r>
  <r>
    <x v="17"/>
    <m/>
    <s v="001"/>
    <s v="5000"/>
    <s v="Salaries Expense"/>
    <x v="3"/>
    <m/>
    <n v="701.67"/>
    <x v="18"/>
    <s v="je-01-10419"/>
    <s v="1/10/2019"/>
  </r>
  <r>
    <x v="18"/>
    <m/>
    <s v="JV 12-26"/>
    <s v="5000"/>
    <s v="Salaries Expense"/>
    <x v="1"/>
    <m/>
    <m/>
    <x v="19"/>
    <s v="je-01-10138"/>
    <s v="1/11/2018"/>
  </r>
  <r>
    <x v="19"/>
    <m/>
    <s v="JV 12-26"/>
    <s v="5000"/>
    <s v="Salaries Expense"/>
    <x v="1"/>
    <m/>
    <m/>
    <x v="19"/>
    <s v="je-01-10138"/>
    <s v="1/11/2018"/>
  </r>
  <r>
    <x v="20"/>
    <m/>
    <s v="JV 12-26"/>
    <s v="5000"/>
    <s v="Salaries Expense"/>
    <x v="1"/>
    <n v="1269.47"/>
    <m/>
    <x v="19"/>
    <s v="je-01-10138"/>
    <s v="1/11/2018"/>
  </r>
  <r>
    <x v="21"/>
    <m/>
    <s v="JV 12-26"/>
    <s v="5000"/>
    <s v="Salaries Expense"/>
    <x v="1"/>
    <n v="874.06"/>
    <m/>
    <x v="19"/>
    <s v="je-01-10138"/>
    <s v="1/11/2018"/>
  </r>
  <r>
    <x v="22"/>
    <m/>
    <s v="JV 12-26"/>
    <s v="5000"/>
    <s v="Salaries Expense"/>
    <x v="1"/>
    <m/>
    <n v="11237.97"/>
    <x v="19"/>
    <s v="je-01-10138"/>
    <s v="1/11/2018"/>
  </r>
  <r>
    <x v="23"/>
    <m/>
    <s v="JV 12-26"/>
    <s v="5000"/>
    <s v="Salaries Expense"/>
    <x v="4"/>
    <n v="5057.09"/>
    <m/>
    <x v="19"/>
    <s v="je-01-10138"/>
    <s v="1/11/2018"/>
  </r>
  <r>
    <x v="24"/>
    <m/>
    <s v="JV 12-26"/>
    <s v="5000"/>
    <s v="Salaries Expense"/>
    <x v="1"/>
    <m/>
    <m/>
    <x v="19"/>
    <s v="je-01-10138"/>
    <s v="1/11/2018"/>
  </r>
  <r>
    <x v="25"/>
    <m/>
    <s v="JV 12-26"/>
    <s v="5000"/>
    <s v="Salaries Expense"/>
    <x v="1"/>
    <n v="915.69"/>
    <m/>
    <x v="19"/>
    <s v="je-01-10138"/>
    <s v="1/11/2018"/>
  </r>
  <r>
    <x v="26"/>
    <m/>
    <s v="JV 12-26"/>
    <s v="5000"/>
    <s v="Salaries Expense"/>
    <x v="1"/>
    <n v="832.44"/>
    <m/>
    <x v="19"/>
    <s v="je-01-10138"/>
    <s v="1/11/2018"/>
  </r>
  <r>
    <x v="27"/>
    <m/>
    <s v="JV 12-26"/>
    <s v="5000"/>
    <s v="Salaries Expense"/>
    <x v="1"/>
    <m/>
    <m/>
    <x v="19"/>
    <s v="je-01-10138"/>
    <s v="1/11/2018"/>
  </r>
  <r>
    <x v="28"/>
    <m/>
    <s v="JV 12-26"/>
    <s v="5000"/>
    <s v="Salaries Expense"/>
    <x v="4"/>
    <n v="2289.2199999999998"/>
    <m/>
    <x v="19"/>
    <s v="je-01-10138"/>
    <s v="1/11/2018"/>
  </r>
  <r>
    <x v="18"/>
    <m/>
    <s v="JV 12-27"/>
    <s v="5000"/>
    <s v="Salaries Expense"/>
    <x v="1"/>
    <m/>
    <n v="6723.42"/>
    <x v="20"/>
    <s v="je-01-10138"/>
    <s v="1/11/2018"/>
  </r>
  <r>
    <x v="29"/>
    <m/>
    <s v="JV 12-27"/>
    <s v="5000"/>
    <s v="Salaries Expense"/>
    <x v="1"/>
    <m/>
    <m/>
    <x v="20"/>
    <s v="je-01-10138"/>
    <s v="1/11/2018"/>
  </r>
  <r>
    <x v="21"/>
    <m/>
    <s v="JV 12-27"/>
    <s v="5000"/>
    <s v="Salaries Expense"/>
    <x v="1"/>
    <n v="2297.71"/>
    <m/>
    <x v="20"/>
    <s v="je-01-10138"/>
    <s v="1/11/2018"/>
  </r>
  <r>
    <x v="23"/>
    <m/>
    <s v="JV 12-27"/>
    <s v="5000"/>
    <s v="Salaries Expense"/>
    <x v="4"/>
    <n v="1853.83"/>
    <m/>
    <x v="20"/>
    <s v="je-01-10138"/>
    <s v="1/11/2018"/>
  </r>
  <r>
    <x v="26"/>
    <m/>
    <s v="JV 12-27"/>
    <s v="5000"/>
    <s v="Salaries Expense"/>
    <x v="1"/>
    <m/>
    <m/>
    <x v="20"/>
    <s v="je-01-10138"/>
    <s v="1/11/2018"/>
  </r>
  <r>
    <x v="30"/>
    <m/>
    <s v="JV 12-27"/>
    <s v="5000"/>
    <s v="Salaries Expense"/>
    <x v="1"/>
    <n v="913.86"/>
    <m/>
    <x v="20"/>
    <s v="je-01-10138"/>
    <s v="1/11/2018"/>
  </r>
  <r>
    <x v="31"/>
    <m/>
    <s v="JV 12-27"/>
    <s v="5000"/>
    <s v="Salaries Expense"/>
    <x v="1"/>
    <n v="678.87"/>
    <m/>
    <x v="20"/>
    <s v="je-01-10138"/>
    <s v="1/11/2018"/>
  </r>
  <r>
    <x v="27"/>
    <m/>
    <s v="JV 12-27"/>
    <s v="5000"/>
    <s v="Salaries Expense"/>
    <x v="1"/>
    <m/>
    <m/>
    <x v="20"/>
    <s v="je-01-10138"/>
    <s v="1/11/2018"/>
  </r>
  <r>
    <x v="32"/>
    <m/>
    <s v="JV 12-27"/>
    <s v="5000"/>
    <s v="Salaries Expense"/>
    <x v="1"/>
    <m/>
    <m/>
    <x v="20"/>
    <s v="je-01-10138"/>
    <s v="1/11/2018"/>
  </r>
  <r>
    <x v="28"/>
    <m/>
    <s v="JV 12-27"/>
    <s v="5000"/>
    <s v="Salaries Expense"/>
    <x v="4"/>
    <n v="979.14"/>
    <m/>
    <x v="20"/>
    <s v="je-01-10138"/>
    <s v="1/11/2018"/>
  </r>
  <r>
    <x v="33"/>
    <m/>
    <s v="R JV 12-2"/>
    <s v="5000"/>
    <s v="Salaries Expense"/>
    <x v="5"/>
    <m/>
    <n v="1513.09"/>
    <x v="21"/>
    <s v="je-01-10420"/>
    <s v="1/14/2019"/>
  </r>
  <r>
    <x v="34"/>
    <m/>
    <s v="R JV 12-2"/>
    <s v="5000"/>
    <s v="Salaries Expense"/>
    <x v="5"/>
    <m/>
    <n v="17353.46"/>
    <x v="21"/>
    <s v="je-01-10420"/>
    <s v="1/14/2019"/>
  </r>
  <r>
    <x v="35"/>
    <m/>
    <s v="R JV 12-2"/>
    <s v="5000"/>
    <s v="Salaries Expense"/>
    <x v="6"/>
    <m/>
    <n v="23325.55"/>
    <x v="21"/>
    <s v="je-01-10420"/>
    <s v="1/14/2019"/>
  </r>
  <r>
    <x v="36"/>
    <m/>
    <s v="R JV 12-2"/>
    <s v="5000"/>
    <s v="Salaries Expense"/>
    <x v="6"/>
    <m/>
    <n v="17018.419999999998"/>
    <x v="21"/>
    <s v="je-01-10420"/>
    <s v="1/14/2019"/>
  </r>
  <r>
    <x v="37"/>
    <m/>
    <s v="R JV 12-2"/>
    <s v="5000"/>
    <s v="Salaries Expense"/>
    <x v="6"/>
    <m/>
    <n v="2739.75"/>
    <x v="21"/>
    <s v="je-01-10420"/>
    <s v="1/14/2019"/>
  </r>
  <r>
    <x v="38"/>
    <m/>
    <s v="R JV 12-2"/>
    <s v="5000"/>
    <s v="Salaries Expense"/>
    <x v="6"/>
    <m/>
    <n v="11893.97"/>
    <x v="21"/>
    <s v="je-01-10420"/>
    <s v="1/14/2019"/>
  </r>
  <r>
    <x v="39"/>
    <m/>
    <s v="R JV 12-2"/>
    <s v="5000"/>
    <s v="Salaries Expense"/>
    <x v="5"/>
    <m/>
    <n v="1829.21"/>
    <x v="21"/>
    <s v="je-01-10420"/>
    <s v="1/14/2019"/>
  </r>
  <r>
    <x v="24"/>
    <m/>
    <s v="R JV 12-2"/>
    <s v="5000"/>
    <s v="Salaries Expense"/>
    <x v="5"/>
    <m/>
    <n v="5608.69"/>
    <x v="21"/>
    <s v="je-01-10420"/>
    <s v="1/14/2019"/>
  </r>
  <r>
    <x v="40"/>
    <m/>
    <s v="R JV 12-2"/>
    <s v="5000"/>
    <s v="Salaries Expense"/>
    <x v="5"/>
    <m/>
    <n v="256.38"/>
    <x v="21"/>
    <s v="je-01-10420"/>
    <s v="1/14/2019"/>
  </r>
  <r>
    <x v="41"/>
    <m/>
    <s v="R JV 12-2"/>
    <s v="5000"/>
    <s v="Salaries Expense"/>
    <x v="5"/>
    <m/>
    <n v="598.04"/>
    <x v="21"/>
    <s v="je-01-10420"/>
    <s v="1/14/2019"/>
  </r>
  <r>
    <x v="42"/>
    <m/>
    <s v="R JV 12-2"/>
    <s v="5000"/>
    <s v="Salaries Expense"/>
    <x v="6"/>
    <m/>
    <n v="8948.5300000000007"/>
    <x v="21"/>
    <s v="je-01-10420"/>
    <s v="1/14/2019"/>
  </r>
  <r>
    <x v="16"/>
    <m/>
    <s v="R JV 12-2"/>
    <s v="5000"/>
    <s v="Salaries Expense"/>
    <x v="5"/>
    <m/>
    <n v="6088.18"/>
    <x v="21"/>
    <s v="je-01-10420"/>
    <s v="1/14/2019"/>
  </r>
  <r>
    <x v="4"/>
    <m/>
    <s v="R JV 12-2"/>
    <s v="5000"/>
    <s v="Salaries Expense"/>
    <x v="5"/>
    <m/>
    <n v="1811.75"/>
    <x v="21"/>
    <s v="je-01-10420"/>
    <s v="1/14/2019"/>
  </r>
  <r>
    <x v="17"/>
    <m/>
    <s v="R JV 12-2"/>
    <s v="5000"/>
    <s v="Salaries Expense"/>
    <x v="5"/>
    <m/>
    <n v="2514.14"/>
    <x v="21"/>
    <s v="je-01-10420"/>
    <s v="1/14/2019"/>
  </r>
  <r>
    <x v="43"/>
    <m/>
    <s v="R JV 12-2"/>
    <s v="5000"/>
    <s v="Salaries Expense"/>
    <x v="5"/>
    <m/>
    <n v="979.5"/>
    <x v="21"/>
    <s v="je-01-10420"/>
    <s v="1/14/2019"/>
  </r>
  <r>
    <x v="3"/>
    <m/>
    <s v="R JV 12-2"/>
    <s v="5000"/>
    <s v="Salaries Expense"/>
    <x v="5"/>
    <m/>
    <n v="19689.419999999998"/>
    <x v="21"/>
    <s v="je-01-10420"/>
    <s v="1/14/2019"/>
  </r>
  <r>
    <x v="44"/>
    <m/>
    <s v="JV 10-20"/>
    <s v="5000"/>
    <s v="Salaries Expense"/>
    <x v="7"/>
    <m/>
    <n v="1402.1"/>
    <x v="22"/>
    <s v="je-01-10423"/>
    <s v="1/14/2019"/>
  </r>
  <r>
    <x v="43"/>
    <m/>
    <s v="JV 10-20"/>
    <s v="5000"/>
    <s v="Salaries Expense"/>
    <x v="7"/>
    <n v="1402.1"/>
    <m/>
    <x v="22"/>
    <s v="je-01-10423"/>
    <s v="1/14/2019"/>
  </r>
  <r>
    <x v="3"/>
    <m/>
    <s v="JV 12-2"/>
    <s v="5000"/>
    <s v="Salaries Expense"/>
    <x v="8"/>
    <n v="19689.419999999998"/>
    <m/>
    <x v="23"/>
    <s v="je-01-10420"/>
    <s v="1/14/2019"/>
  </r>
  <r>
    <x v="17"/>
    <m/>
    <s v="JV 12-2"/>
    <s v="5000"/>
    <s v="Salaries Expense"/>
    <x v="8"/>
    <n v="2514.14"/>
    <m/>
    <x v="23"/>
    <s v="je-01-10420"/>
    <s v="1/14/2019"/>
  </r>
  <r>
    <x v="43"/>
    <m/>
    <s v="JV 12-2"/>
    <s v="5000"/>
    <s v="Salaries Expense"/>
    <x v="8"/>
    <n v="979.5"/>
    <m/>
    <x v="23"/>
    <s v="je-01-10420"/>
    <s v="1/14/2019"/>
  </r>
  <r>
    <x v="4"/>
    <m/>
    <s v="JV 12-2"/>
    <s v="5000"/>
    <s v="Salaries Expense"/>
    <x v="8"/>
    <n v="1811.75"/>
    <m/>
    <x v="23"/>
    <s v="je-01-10420"/>
    <s v="1/14/2019"/>
  </r>
  <r>
    <x v="16"/>
    <m/>
    <s v="JV 12-2"/>
    <s v="5000"/>
    <s v="Salaries Expense"/>
    <x v="8"/>
    <n v="6088.18"/>
    <m/>
    <x v="23"/>
    <s v="je-01-10420"/>
    <s v="1/14/2019"/>
  </r>
  <r>
    <x v="42"/>
    <m/>
    <s v="JV 12-2"/>
    <s v="5000"/>
    <s v="Salaries Expense"/>
    <x v="9"/>
    <n v="8948.5300000000007"/>
    <m/>
    <x v="23"/>
    <s v="je-01-10420"/>
    <s v="1/14/2019"/>
  </r>
  <r>
    <x v="41"/>
    <m/>
    <s v="JV 12-2"/>
    <s v="5000"/>
    <s v="Salaries Expense"/>
    <x v="8"/>
    <n v="598.04"/>
    <m/>
    <x v="23"/>
    <s v="je-01-10420"/>
    <s v="1/14/2019"/>
  </r>
  <r>
    <x v="40"/>
    <m/>
    <s v="JV 12-2"/>
    <s v="5000"/>
    <s v="Salaries Expense"/>
    <x v="8"/>
    <n v="256.38"/>
    <m/>
    <x v="23"/>
    <s v="je-01-10420"/>
    <s v="1/14/2019"/>
  </r>
  <r>
    <x v="39"/>
    <m/>
    <s v="JV 12-2"/>
    <s v="5000"/>
    <s v="Salaries Expense"/>
    <x v="8"/>
    <n v="1829.21"/>
    <m/>
    <x v="23"/>
    <s v="je-01-10420"/>
    <s v="1/14/2019"/>
  </r>
  <r>
    <x v="24"/>
    <m/>
    <s v="JV 12-2"/>
    <s v="5000"/>
    <s v="Salaries Expense"/>
    <x v="8"/>
    <n v="5608.69"/>
    <m/>
    <x v="23"/>
    <s v="je-01-10420"/>
    <s v="1/14/2019"/>
  </r>
  <r>
    <x v="33"/>
    <m/>
    <s v="JV 12-2"/>
    <s v="5000"/>
    <s v="Salaries Expense"/>
    <x v="8"/>
    <n v="1513.09"/>
    <m/>
    <x v="23"/>
    <s v="je-01-10420"/>
    <s v="1/14/2019"/>
  </r>
  <r>
    <x v="34"/>
    <m/>
    <s v="JV 12-2"/>
    <s v="5000"/>
    <s v="Salaries Expense"/>
    <x v="8"/>
    <n v="17353.46"/>
    <m/>
    <x v="23"/>
    <s v="je-01-10420"/>
    <s v="1/14/2019"/>
  </r>
  <r>
    <x v="38"/>
    <m/>
    <s v="JV 12-2"/>
    <s v="5000"/>
    <s v="Salaries Expense"/>
    <x v="9"/>
    <n v="11893.97"/>
    <m/>
    <x v="23"/>
    <s v="je-01-10420"/>
    <s v="1/14/2019"/>
  </r>
  <r>
    <x v="37"/>
    <m/>
    <s v="JV 12-2"/>
    <s v="5000"/>
    <s v="Salaries Expense"/>
    <x v="9"/>
    <n v="2739.75"/>
    <m/>
    <x v="23"/>
    <s v="je-01-10420"/>
    <s v="1/14/2019"/>
  </r>
  <r>
    <x v="36"/>
    <m/>
    <s v="JV 12-2"/>
    <s v="5000"/>
    <s v="Salaries Expense"/>
    <x v="9"/>
    <n v="17018.419999999998"/>
    <m/>
    <x v="23"/>
    <s v="je-01-10420"/>
    <s v="1/14/2019"/>
  </r>
  <r>
    <x v="35"/>
    <m/>
    <s v="JV 12-2"/>
    <s v="5000"/>
    <s v="Salaries Expense"/>
    <x v="9"/>
    <n v="23325.55"/>
    <m/>
    <x v="23"/>
    <s v="je-01-10420"/>
    <s v="1/14/2019"/>
  </r>
  <r>
    <x v="3"/>
    <m/>
    <s v="JV 12-1"/>
    <s v="5000"/>
    <s v="Salaries Expense"/>
    <x v="8"/>
    <n v="60482.33"/>
    <m/>
    <x v="24"/>
    <s v="je-01-10420"/>
    <s v="1/14/2019"/>
  </r>
  <r>
    <x v="17"/>
    <m/>
    <s v="JV 12-1"/>
    <s v="5000"/>
    <s v="Salaries Expense"/>
    <x v="8"/>
    <n v="8384.17"/>
    <m/>
    <x v="24"/>
    <s v="je-01-10420"/>
    <s v="1/14/2019"/>
  </r>
  <r>
    <x v="43"/>
    <m/>
    <s v="JV 12-1"/>
    <s v="5000"/>
    <s v="Salaries Expense"/>
    <x v="8"/>
    <n v="3265.02"/>
    <m/>
    <x v="24"/>
    <s v="je-01-10420"/>
    <s v="1/14/2019"/>
  </r>
  <r>
    <x v="4"/>
    <m/>
    <s v="JV 12-1"/>
    <s v="5000"/>
    <s v="Salaries Expense"/>
    <x v="8"/>
    <n v="6039.15"/>
    <m/>
    <x v="24"/>
    <s v="je-01-10420"/>
    <s v="1/14/2019"/>
  </r>
  <r>
    <x v="16"/>
    <m/>
    <s v="JV 12-1"/>
    <s v="5000"/>
    <s v="Salaries Expense"/>
    <x v="8"/>
    <n v="20346.98"/>
    <m/>
    <x v="24"/>
    <s v="je-01-10420"/>
    <s v="1/14/2019"/>
  </r>
  <r>
    <x v="42"/>
    <m/>
    <s v="JV 12-1"/>
    <s v="5000"/>
    <s v="Salaries Expense"/>
    <x v="9"/>
    <n v="29875.88"/>
    <m/>
    <x v="24"/>
    <s v="je-01-10420"/>
    <s v="1/14/2019"/>
  </r>
  <r>
    <x v="41"/>
    <m/>
    <s v="JV 12-1"/>
    <s v="5000"/>
    <s v="Salaries Expense"/>
    <x v="8"/>
    <n v="1970.64"/>
    <m/>
    <x v="24"/>
    <s v="je-01-10420"/>
    <s v="1/14/2019"/>
  </r>
  <r>
    <x v="40"/>
    <m/>
    <s v="JV 12-1"/>
    <s v="5000"/>
    <s v="Salaries Expense"/>
    <x v="8"/>
    <n v="844.48"/>
    <m/>
    <x v="24"/>
    <s v="je-01-10420"/>
    <s v="1/14/2019"/>
  </r>
  <r>
    <x v="39"/>
    <m/>
    <s v="JV 12-1"/>
    <s v="5000"/>
    <s v="Salaries Expense"/>
    <x v="8"/>
    <n v="5704.61"/>
    <m/>
    <x v="24"/>
    <s v="je-01-10420"/>
    <s v="1/14/2019"/>
  </r>
  <r>
    <x v="24"/>
    <m/>
    <s v="JV 12-1"/>
    <s v="5000"/>
    <s v="Salaries Expense"/>
    <x v="8"/>
    <n v="18689.650000000001"/>
    <m/>
    <x v="24"/>
    <s v="je-01-10420"/>
    <s v="1/14/2019"/>
  </r>
  <r>
    <x v="33"/>
    <m/>
    <s v="JV 12-1"/>
    <s v="5000"/>
    <s v="Salaries Expense"/>
    <x v="8"/>
    <n v="4981.71"/>
    <m/>
    <x v="24"/>
    <s v="je-01-10420"/>
    <s v="1/14/2019"/>
  </r>
  <r>
    <x v="34"/>
    <m/>
    <s v="JV 12-1"/>
    <s v="5000"/>
    <s v="Salaries Expense"/>
    <x v="8"/>
    <n v="38284.589999999997"/>
    <m/>
    <x v="24"/>
    <s v="je-01-10420"/>
    <s v="1/14/2019"/>
  </r>
  <r>
    <x v="38"/>
    <m/>
    <s v="JV 12-1"/>
    <s v="5000"/>
    <s v="Salaries Expense"/>
    <x v="9"/>
    <n v="42730.83"/>
    <m/>
    <x v="24"/>
    <s v="je-01-10420"/>
    <s v="1/14/2019"/>
  </r>
  <r>
    <x v="37"/>
    <m/>
    <s v="JV 12-1"/>
    <s v="5000"/>
    <s v="Salaries Expense"/>
    <x v="9"/>
    <n v="9574.5300000000007"/>
    <m/>
    <x v="24"/>
    <s v="je-01-10420"/>
    <s v="1/14/2019"/>
  </r>
  <r>
    <x v="36"/>
    <m/>
    <s v="JV 12-1"/>
    <s v="5000"/>
    <s v="Salaries Expense"/>
    <x v="9"/>
    <n v="58902.49"/>
    <m/>
    <x v="24"/>
    <s v="je-01-10420"/>
    <s v="1/14/2019"/>
  </r>
  <r>
    <x v="35"/>
    <m/>
    <s v="JV 12-1"/>
    <s v="5000"/>
    <s v="Salaries Expense"/>
    <x v="9"/>
    <n v="77827.37"/>
    <m/>
    <x v="24"/>
    <s v="je-01-10420"/>
    <s v="1/14/2019"/>
  </r>
  <r>
    <x v="1"/>
    <m/>
    <s v="JV 12-9"/>
    <s v="5000"/>
    <s v="Salaries Expense"/>
    <x v="8"/>
    <n v="1692.69"/>
    <m/>
    <x v="25"/>
    <s v="je-01-10421"/>
    <s v="1/14/2019"/>
  </r>
  <r>
    <x v="0"/>
    <m/>
    <s v="JV 12-9"/>
    <s v="5000"/>
    <s v="Salaries Expense"/>
    <x v="8"/>
    <n v="282.12"/>
    <m/>
    <x v="25"/>
    <s v="je-01-10421"/>
    <s v="1/14/2019"/>
  </r>
  <r>
    <x v="4"/>
    <m/>
    <s v="JV 12-9"/>
    <s v="5000"/>
    <s v="Salaries Expense"/>
    <x v="8"/>
    <n v="282.12"/>
    <m/>
    <x v="25"/>
    <s v="je-01-10421"/>
    <s v="1/14/2019"/>
  </r>
  <r>
    <x v="3"/>
    <m/>
    <s v="JV 12-9"/>
    <s v="5000"/>
    <s v="Salaries Expense"/>
    <x v="8"/>
    <m/>
    <n v="2539.0500000000002"/>
    <x v="25"/>
    <s v="je-01-10421"/>
    <s v="1/14/2019"/>
  </r>
  <r>
    <x v="2"/>
    <m/>
    <s v="JV 12-9"/>
    <s v="5000"/>
    <s v="Salaries Expense"/>
    <x v="8"/>
    <n v="282.12"/>
    <m/>
    <x v="25"/>
    <s v="je-01-10421"/>
    <s v="1/14/2019"/>
  </r>
  <r>
    <x v="38"/>
    <m/>
    <s v="JV 12-7"/>
    <s v="5000"/>
    <s v="Salaries Expense"/>
    <x v="9"/>
    <m/>
    <n v="1375.92"/>
    <x v="26"/>
    <s v="je-01-10421"/>
    <s v="1/14/2019"/>
  </r>
  <r>
    <x v="34"/>
    <m/>
    <s v="JV 12-7"/>
    <s v="5000"/>
    <s v="Salaries Expense"/>
    <x v="8"/>
    <n v="670.32"/>
    <m/>
    <x v="26"/>
    <s v="je-01-10421"/>
    <s v="1/14/2019"/>
  </r>
  <r>
    <x v="43"/>
    <m/>
    <s v="JV 12-7"/>
    <s v="5000"/>
    <s v="Salaries Expense"/>
    <x v="8"/>
    <n v="88.2"/>
    <m/>
    <x v="26"/>
    <s v="je-01-10421"/>
    <s v="1/14/2019"/>
  </r>
  <r>
    <x v="21"/>
    <m/>
    <s v="JV 12-7"/>
    <s v="5000"/>
    <s v="Salaries Expense"/>
    <x v="8"/>
    <n v="617.4"/>
    <m/>
    <x v="26"/>
    <s v="je-01-10421"/>
    <s v="1/14/2019"/>
  </r>
  <r>
    <x v="6"/>
    <m/>
    <s v="JV 12-18"/>
    <s v="5000"/>
    <s v="Salaries Expense"/>
    <x v="8"/>
    <n v="2353.48"/>
    <m/>
    <x v="27"/>
    <s v="je-01-10421"/>
    <s v="1/14/2019"/>
  </r>
  <r>
    <x v="5"/>
    <m/>
    <s v="JV 12-18"/>
    <s v="5000"/>
    <s v="Salaries Expense"/>
    <x v="8"/>
    <n v="588.37"/>
    <m/>
    <x v="27"/>
    <s v="je-01-10421"/>
    <s v="1/14/2019"/>
  </r>
  <r>
    <x v="3"/>
    <m/>
    <s v="JV 12-18"/>
    <s v="5000"/>
    <s v="Salaries Expense"/>
    <x v="8"/>
    <m/>
    <n v="2941.85"/>
    <x v="27"/>
    <s v="je-01-10421"/>
    <s v="1/14/2019"/>
  </r>
  <r>
    <x v="7"/>
    <m/>
    <s v="JV 12-12"/>
    <s v="5000"/>
    <s v="Salaries Expense"/>
    <x v="8"/>
    <n v="186.64"/>
    <m/>
    <x v="28"/>
    <s v="je-01-10421"/>
    <s v="1/14/2019"/>
  </r>
  <r>
    <x v="6"/>
    <m/>
    <s v="JV 12-12"/>
    <s v="5000"/>
    <s v="Salaries Expense"/>
    <x v="8"/>
    <n v="1306.5"/>
    <m/>
    <x v="28"/>
    <s v="je-01-10421"/>
    <s v="1/14/2019"/>
  </r>
  <r>
    <x v="0"/>
    <m/>
    <s v="JV 12-12"/>
    <s v="5000"/>
    <s v="Salaries Expense"/>
    <x v="8"/>
    <n v="2053.06"/>
    <m/>
    <x v="28"/>
    <s v="je-01-10421"/>
    <s v="1/14/2019"/>
  </r>
  <r>
    <x v="3"/>
    <m/>
    <s v="JV 12-12"/>
    <s v="5000"/>
    <s v="Salaries Expense"/>
    <x v="8"/>
    <m/>
    <n v="3732.84"/>
    <x v="28"/>
    <s v="je-01-10421"/>
    <s v="1/14/2019"/>
  </r>
  <r>
    <x v="2"/>
    <m/>
    <s v="JV 12-12"/>
    <s v="5000"/>
    <s v="Salaries Expense"/>
    <x v="8"/>
    <n v="186.64"/>
    <m/>
    <x v="28"/>
    <s v="je-01-10421"/>
    <s v="1/14/2019"/>
  </r>
  <r>
    <x v="38"/>
    <m/>
    <s v="JV 12-8"/>
    <s v="5000"/>
    <s v="Salaries Expense"/>
    <x v="9"/>
    <m/>
    <n v="191.2"/>
    <x v="29"/>
    <s v="je-01-10421"/>
    <s v="1/14/2019"/>
  </r>
  <r>
    <x v="43"/>
    <m/>
    <s v="JV 12-8"/>
    <s v="5000"/>
    <s v="Salaries Expense"/>
    <x v="8"/>
    <n v="191.2"/>
    <m/>
    <x v="29"/>
    <s v="je-01-10421"/>
    <s v="1/14/2019"/>
  </r>
  <r>
    <x v="38"/>
    <m/>
    <s v="JV 12-10"/>
    <s v="5000"/>
    <s v="Salaries Expense"/>
    <x v="9"/>
    <n v="200.75"/>
    <m/>
    <x v="30"/>
    <s v="je-01-10421"/>
    <s v="1/14/2019"/>
  </r>
  <r>
    <x v="3"/>
    <m/>
    <s v="JV 12-10"/>
    <s v="5000"/>
    <s v="Salaries Expense"/>
    <x v="8"/>
    <m/>
    <n v="200.75"/>
    <x v="30"/>
    <s v="je-01-10421"/>
    <s v="1/14/2019"/>
  </r>
  <r>
    <x v="7"/>
    <m/>
    <s v="JV 12-16"/>
    <s v="5000"/>
    <s v="Salaries Expense"/>
    <x v="8"/>
    <n v="207.15"/>
    <m/>
    <x v="31"/>
    <s v="je-01-10421"/>
    <s v="1/14/2019"/>
  </r>
  <r>
    <x v="0"/>
    <m/>
    <s v="JV 12-16"/>
    <s v="5000"/>
    <s v="Salaries Expense"/>
    <x v="8"/>
    <n v="414.31"/>
    <m/>
    <x v="31"/>
    <s v="je-01-10421"/>
    <s v="1/14/2019"/>
  </r>
  <r>
    <x v="4"/>
    <m/>
    <s v="JV 12-16"/>
    <s v="5000"/>
    <s v="Salaries Expense"/>
    <x v="8"/>
    <m/>
    <n v="1657.23"/>
    <x v="31"/>
    <s v="je-01-10421"/>
    <s v="1/14/2019"/>
  </r>
  <r>
    <x v="3"/>
    <m/>
    <s v="JV 12-16"/>
    <s v="5000"/>
    <s v="Salaries Expense"/>
    <x v="8"/>
    <n v="414.31"/>
    <m/>
    <x v="31"/>
    <s v="je-01-10421"/>
    <s v="1/14/2019"/>
  </r>
  <r>
    <x v="2"/>
    <m/>
    <s v="JV 12-16"/>
    <s v="5000"/>
    <s v="Salaries Expense"/>
    <x v="8"/>
    <n v="621.46"/>
    <m/>
    <x v="31"/>
    <s v="je-01-10421"/>
    <s v="1/14/2019"/>
  </r>
  <r>
    <x v="38"/>
    <m/>
    <s v="JV 12-6"/>
    <s v="5000"/>
    <s v="Salaries Expense"/>
    <x v="9"/>
    <n v="1009.61"/>
    <m/>
    <x v="32"/>
    <s v="je-01-10421"/>
    <s v="1/14/2019"/>
  </r>
  <r>
    <x v="16"/>
    <m/>
    <s v="JV 12-6"/>
    <s v="5000"/>
    <s v="Salaries Expense"/>
    <x v="8"/>
    <n v="115.38"/>
    <m/>
    <x v="32"/>
    <s v="je-01-10421"/>
    <s v="1/14/2019"/>
  </r>
  <r>
    <x v="3"/>
    <m/>
    <s v="JV 12-6"/>
    <s v="5000"/>
    <s v="Salaries Expense"/>
    <x v="8"/>
    <m/>
    <n v="2086.4299999999998"/>
    <x v="32"/>
    <s v="je-01-10421"/>
    <s v="1/14/2019"/>
  </r>
  <r>
    <x v="21"/>
    <m/>
    <s v="JV 12-6"/>
    <s v="5000"/>
    <s v="Salaries Expense"/>
    <x v="8"/>
    <n v="961.44"/>
    <m/>
    <x v="32"/>
    <s v="je-01-10421"/>
    <s v="1/14/2019"/>
  </r>
  <r>
    <x v="38"/>
    <m/>
    <s v="JV 12-14"/>
    <s v="5000"/>
    <s v="Salaries Expense"/>
    <x v="9"/>
    <n v="3634.61"/>
    <m/>
    <x v="33"/>
    <s v="je-01-10421"/>
    <s v="1/14/2019"/>
  </r>
  <r>
    <x v="34"/>
    <m/>
    <s v="JV 12-14"/>
    <s v="5000"/>
    <s v="Salaries Expense"/>
    <x v="8"/>
    <m/>
    <n v="5815.38"/>
    <x v="33"/>
    <s v="je-01-10421"/>
    <s v="1/14/2019"/>
  </r>
  <r>
    <x v="21"/>
    <m/>
    <s v="JV 12-14"/>
    <s v="5000"/>
    <s v="Salaries Expense"/>
    <x v="8"/>
    <n v="2180.77"/>
    <m/>
    <x v="33"/>
    <s v="je-01-10421"/>
    <s v="1/14/2019"/>
  </r>
  <r>
    <x v="38"/>
    <m/>
    <s v="JV 12-19"/>
    <s v="5000"/>
    <s v="Salaries Expense"/>
    <x v="9"/>
    <n v="3339.29"/>
    <m/>
    <x v="34"/>
    <s v="je-01-10421"/>
    <s v="1/14/2019"/>
  </r>
  <r>
    <x v="34"/>
    <m/>
    <s v="JV 12-19"/>
    <s v="5000"/>
    <s v="Salaries Expense"/>
    <x v="8"/>
    <m/>
    <n v="4914.29"/>
    <x v="34"/>
    <s v="je-01-10421"/>
    <s v="1/14/2019"/>
  </r>
  <r>
    <x v="21"/>
    <m/>
    <s v="JV 12-19"/>
    <s v="5000"/>
    <s v="Salaries Expense"/>
    <x v="8"/>
    <n v="1575"/>
    <m/>
    <x v="34"/>
    <s v="je-01-10421"/>
    <s v="1/14/2019"/>
  </r>
  <r>
    <x v="1"/>
    <m/>
    <s v="JV 12-11"/>
    <s v="5000"/>
    <s v="Salaries Expense"/>
    <x v="8"/>
    <n v="416.83"/>
    <m/>
    <x v="35"/>
    <s v="je-01-10421"/>
    <s v="1/14/2019"/>
  </r>
  <r>
    <x v="0"/>
    <m/>
    <s v="JV 12-11"/>
    <s v="5000"/>
    <s v="Salaries Expense"/>
    <x v="8"/>
    <n v="208.42"/>
    <m/>
    <x v="35"/>
    <s v="je-01-10421"/>
    <s v="1/14/2019"/>
  </r>
  <r>
    <x v="4"/>
    <m/>
    <s v="JV 12-11"/>
    <s v="5000"/>
    <s v="Salaries Expense"/>
    <x v="8"/>
    <n v="208.42"/>
    <m/>
    <x v="35"/>
    <s v="je-01-10421"/>
    <s v="1/14/2019"/>
  </r>
  <r>
    <x v="3"/>
    <m/>
    <s v="JV 12-11"/>
    <s v="5000"/>
    <s v="Salaries Expense"/>
    <x v="8"/>
    <m/>
    <n v="1042.0899999999999"/>
    <x v="35"/>
    <s v="je-01-10421"/>
    <s v="1/14/2019"/>
  </r>
  <r>
    <x v="2"/>
    <m/>
    <s v="JV 12-11"/>
    <s v="5000"/>
    <s v="Salaries Expense"/>
    <x v="8"/>
    <n v="208.42"/>
    <m/>
    <x v="35"/>
    <s v="je-01-10421"/>
    <s v="1/14/2019"/>
  </r>
  <r>
    <x v="38"/>
    <m/>
    <s v="JV 12-22"/>
    <s v="5000"/>
    <s v="Salaries Expense"/>
    <x v="9"/>
    <n v="1488.38"/>
    <m/>
    <x v="36"/>
    <s v="je-01-10421"/>
    <s v="1/14/2019"/>
  </r>
  <r>
    <x v="34"/>
    <m/>
    <s v="JV 12-22"/>
    <s v="5000"/>
    <s v="Salaries Expense"/>
    <x v="8"/>
    <n v="165.38"/>
    <m/>
    <x v="36"/>
    <s v="je-01-10421"/>
    <s v="1/14/2019"/>
  </r>
  <r>
    <x v="24"/>
    <m/>
    <s v="JV 12-22"/>
    <s v="5000"/>
    <s v="Salaries Expense"/>
    <x v="8"/>
    <n v="1323"/>
    <m/>
    <x v="36"/>
    <s v="je-01-10421"/>
    <s v="1/14/2019"/>
  </r>
  <r>
    <x v="16"/>
    <m/>
    <s v="JV 12-22"/>
    <s v="5000"/>
    <s v="Salaries Expense"/>
    <x v="8"/>
    <n v="330.75"/>
    <m/>
    <x v="36"/>
    <s v="je-01-10421"/>
    <s v="1/14/2019"/>
  </r>
  <r>
    <x v="3"/>
    <m/>
    <s v="JV 12-22"/>
    <s v="5000"/>
    <s v="Salaries Expense"/>
    <x v="8"/>
    <m/>
    <n v="3307.51"/>
    <x v="36"/>
    <s v="je-01-10421"/>
    <s v="1/14/2019"/>
  </r>
  <r>
    <x v="34"/>
    <m/>
    <s v="JV 12-20"/>
    <s v="5000"/>
    <s v="Salaries Expense"/>
    <x v="8"/>
    <m/>
    <n v="4523.09"/>
    <x v="37"/>
    <s v="je-01-10421"/>
    <s v="1/14/2019"/>
  </r>
  <r>
    <x v="24"/>
    <m/>
    <s v="JV 12-20"/>
    <s v="5000"/>
    <s v="Salaries Expense"/>
    <x v="8"/>
    <n v="565.39"/>
    <m/>
    <x v="37"/>
    <s v="je-01-10421"/>
    <s v="1/14/2019"/>
  </r>
  <r>
    <x v="40"/>
    <m/>
    <s v="JV 12-20"/>
    <s v="5000"/>
    <s v="Salaries Expense"/>
    <x v="8"/>
    <n v="848.08"/>
    <m/>
    <x v="37"/>
    <s v="je-01-10421"/>
    <s v="1/14/2019"/>
  </r>
  <r>
    <x v="16"/>
    <m/>
    <s v="JV 12-20"/>
    <s v="5000"/>
    <s v="Salaries Expense"/>
    <x v="8"/>
    <n v="848.08"/>
    <m/>
    <x v="37"/>
    <s v="je-01-10421"/>
    <s v="1/14/2019"/>
  </r>
  <r>
    <x v="21"/>
    <m/>
    <s v="JV 12-20"/>
    <s v="5000"/>
    <s v="Salaries Expense"/>
    <x v="8"/>
    <n v="2261.54"/>
    <m/>
    <x v="37"/>
    <s v="je-01-10421"/>
    <s v="1/14/2019"/>
  </r>
  <r>
    <x v="38"/>
    <m/>
    <s v="JV 12-17"/>
    <s v="5000"/>
    <s v="Salaries Expense"/>
    <x v="9"/>
    <m/>
    <n v="1875"/>
    <x v="38"/>
    <s v="je-01-10421"/>
    <s v="1/14/2019"/>
  </r>
  <r>
    <x v="34"/>
    <m/>
    <s v="JV 12-17"/>
    <s v="5000"/>
    <s v="Salaries Expense"/>
    <x v="8"/>
    <n v="825"/>
    <m/>
    <x v="38"/>
    <s v="je-01-10421"/>
    <s v="1/14/2019"/>
  </r>
  <r>
    <x v="3"/>
    <m/>
    <s v="JV 12-17"/>
    <s v="5000"/>
    <s v="Salaries Expense"/>
    <x v="8"/>
    <n v="525"/>
    <m/>
    <x v="38"/>
    <s v="je-01-10421"/>
    <s v="1/14/2019"/>
  </r>
  <r>
    <x v="21"/>
    <m/>
    <s v="JV 12-17"/>
    <s v="5000"/>
    <s v="Salaries Expense"/>
    <x v="8"/>
    <n v="525"/>
    <m/>
    <x v="38"/>
    <s v="je-01-10421"/>
    <s v="1/14/2019"/>
  </r>
  <r>
    <x v="3"/>
    <m/>
    <s v="JV 12-21"/>
    <s v="5000"/>
    <s v="Salaries Expense"/>
    <x v="8"/>
    <m/>
    <n v="296.37"/>
    <x v="39"/>
    <s v="je-01-10421"/>
    <s v="1/14/2019"/>
  </r>
  <r>
    <x v="2"/>
    <m/>
    <s v="JV 12-21"/>
    <s v="5000"/>
    <s v="Salaries Expense"/>
    <x v="8"/>
    <n v="296.37"/>
    <m/>
    <x v="39"/>
    <s v="je-01-10421"/>
    <s v="1/14/2019"/>
  </r>
  <r>
    <x v="16"/>
    <m/>
    <s v="JV 12-15"/>
    <s v="5000"/>
    <s v="Salaries Expense"/>
    <x v="8"/>
    <m/>
    <n v="211.15"/>
    <x v="40"/>
    <s v="je-01-10421"/>
    <s v="1/14/2019"/>
  </r>
  <r>
    <x v="17"/>
    <m/>
    <s v="JV 12-15"/>
    <s v="5000"/>
    <s v="Salaries Expense"/>
    <x v="8"/>
    <n v="211.15"/>
    <m/>
    <x v="40"/>
    <s v="je-01-10421"/>
    <s v="1/14/2019"/>
  </r>
  <r>
    <x v="38"/>
    <m/>
    <s v="JV 12-13"/>
    <s v="5000"/>
    <s v="Salaries Expense"/>
    <x v="9"/>
    <n v="6887.6"/>
    <m/>
    <x v="41"/>
    <s v="je-01-10421"/>
    <s v="1/14/2019"/>
  </r>
  <r>
    <x v="34"/>
    <m/>
    <s v="JV 12-13"/>
    <s v="5000"/>
    <s v="Salaries Expense"/>
    <x v="8"/>
    <m/>
    <n v="12738.93"/>
    <x v="41"/>
    <s v="je-01-10421"/>
    <s v="1/14/2019"/>
  </r>
  <r>
    <x v="42"/>
    <m/>
    <s v="JV 12-13"/>
    <s v="5000"/>
    <s v="Salaries Expense"/>
    <x v="9"/>
    <n v="1619.48"/>
    <m/>
    <x v="41"/>
    <s v="je-01-10421"/>
    <s v="1/14/2019"/>
  </r>
  <r>
    <x v="16"/>
    <m/>
    <s v="JV 12-13"/>
    <s v="5000"/>
    <s v="Salaries Expense"/>
    <x v="8"/>
    <n v="1417.04"/>
    <m/>
    <x v="41"/>
    <s v="je-01-10421"/>
    <s v="1/14/2019"/>
  </r>
  <r>
    <x v="45"/>
    <m/>
    <s v="JV 12-13"/>
    <s v="5000"/>
    <s v="Salaries Expense"/>
    <x v="8"/>
    <n v="404.87"/>
    <m/>
    <x v="41"/>
    <s v="je-01-10421"/>
    <s v="1/14/2019"/>
  </r>
  <r>
    <x v="21"/>
    <m/>
    <s v="JV 12-13"/>
    <s v="5000"/>
    <s v="Salaries Expense"/>
    <x v="8"/>
    <n v="2409.94"/>
    <m/>
    <x v="41"/>
    <s v="je-01-10421"/>
    <s v="1/14/2019"/>
  </r>
  <r>
    <x v="38"/>
    <m/>
    <s v="JV 12-5"/>
    <s v="5000"/>
    <s v="Salaries Expense"/>
    <x v="9"/>
    <n v="407.54"/>
    <m/>
    <x v="42"/>
    <s v="je-01-10421"/>
    <s v="1/14/2019"/>
  </r>
  <r>
    <x v="16"/>
    <m/>
    <s v="JV 12-5"/>
    <s v="5000"/>
    <s v="Salaries Expense"/>
    <x v="8"/>
    <m/>
    <n v="756.86"/>
    <x v="42"/>
    <s v="je-01-10421"/>
    <s v="1/14/2019"/>
  </r>
  <r>
    <x v="46"/>
    <m/>
    <s v="JV 12-5"/>
    <s v="5000"/>
    <s v="Salaries Expense"/>
    <x v="8"/>
    <n v="349.32"/>
    <m/>
    <x v="42"/>
    <s v="je-01-10421"/>
    <s v="1/14/2019"/>
  </r>
  <r>
    <x v="16"/>
    <m/>
    <s v="JV 8-21"/>
    <s v="5000"/>
    <s v="Salaries Expense"/>
    <x v="3"/>
    <m/>
    <n v="748.55"/>
    <x v="43"/>
    <s v="je-01-10422"/>
    <s v="1/14/2019"/>
  </r>
  <r>
    <x v="46"/>
    <m/>
    <s v="JV 8-21"/>
    <s v="5000"/>
    <s v="Salaries Expense"/>
    <x v="3"/>
    <n v="748.55"/>
    <m/>
    <x v="43"/>
    <s v="je-01-10422"/>
    <s v="1/14/2019"/>
  </r>
  <r>
    <x v="38"/>
    <m/>
    <s v="001"/>
    <s v="5000"/>
    <s v="Salaries Expense"/>
    <x v="10"/>
    <n v="110504"/>
    <m/>
    <x v="44"/>
    <s v="JE-01-01658"/>
    <s v="1/14/2020"/>
  </r>
  <r>
    <x v="47"/>
    <m/>
    <s v="001"/>
    <s v="5000"/>
    <s v="Salaries Expense"/>
    <x v="11"/>
    <m/>
    <n v="110504"/>
    <x v="44"/>
    <s v="JE-01-01658"/>
    <s v="1/14/2020"/>
  </r>
  <r>
    <x v="23"/>
    <m/>
    <s v="JV 11-32"/>
    <s v="5000"/>
    <s v="Salaries Expense"/>
    <x v="12"/>
    <n v="86.6"/>
    <m/>
    <x v="45"/>
    <s v="je-01-10139"/>
    <s v="1/16/2018"/>
  </r>
  <r>
    <x v="22"/>
    <m/>
    <s v="JV 11-32"/>
    <s v="5000"/>
    <s v="Salaries Expense"/>
    <x v="0"/>
    <m/>
    <n v="86.6"/>
    <x v="45"/>
    <s v="je-01-10139"/>
    <s v="1/16/2018"/>
  </r>
  <r>
    <x v="16"/>
    <m/>
    <s v="JV 10-21"/>
    <s v="5000"/>
    <s v="Salaries Expense"/>
    <x v="7"/>
    <n v="824"/>
    <m/>
    <x v="46"/>
    <s v="je-01-10425"/>
    <s v="1/16/2019"/>
  </r>
  <r>
    <x v="34"/>
    <m/>
    <s v="JV 10-21"/>
    <s v="5000"/>
    <s v="Salaries Expense"/>
    <x v="7"/>
    <m/>
    <n v="824"/>
    <x v="46"/>
    <s v="je-01-10425"/>
    <s v="1/16/2019"/>
  </r>
  <r>
    <x v="38"/>
    <m/>
    <s v="JV 10-21"/>
    <s v="5000"/>
    <s v="Salaries Expense"/>
    <x v="13"/>
    <m/>
    <m/>
    <x v="46"/>
    <s v="je-01-10425"/>
    <s v="1/16/2019"/>
  </r>
  <r>
    <x v="16"/>
    <m/>
    <s v="JV 10-20"/>
    <s v="5000"/>
    <s v="Salaries Expense"/>
    <x v="7"/>
    <n v="967.3"/>
    <m/>
    <x v="47"/>
    <s v="je-01-10425"/>
    <s v="1/16/2019"/>
  </r>
  <r>
    <x v="44"/>
    <m/>
    <s v="JV 10-20"/>
    <s v="5000"/>
    <s v="Salaries Expense"/>
    <x v="7"/>
    <m/>
    <n v="967.3"/>
    <x v="47"/>
    <s v="je-01-10425"/>
    <s v="1/16/2019"/>
  </r>
  <r>
    <x v="34"/>
    <m/>
    <s v="JV 10-20"/>
    <s v="5000"/>
    <s v="Salaries Expense"/>
    <x v="7"/>
    <m/>
    <n v="450.61"/>
    <x v="47"/>
    <s v="je-01-10425"/>
    <s v="1/16/2019"/>
  </r>
  <r>
    <x v="38"/>
    <m/>
    <s v="JV 10-20"/>
    <s v="5000"/>
    <s v="Salaries Expense"/>
    <x v="13"/>
    <n v="450.61"/>
    <m/>
    <x v="47"/>
    <s v="je-01-10425"/>
    <s v="1/16/2019"/>
  </r>
  <r>
    <x v="16"/>
    <m/>
    <s v="JV 12-3"/>
    <s v="5000"/>
    <s v="Salaries Expense"/>
    <x v="7"/>
    <n v="362.25"/>
    <m/>
    <x v="48"/>
    <s v="je-01-10425"/>
    <s v="1/16/2019"/>
  </r>
  <r>
    <x v="3"/>
    <m/>
    <s v="JV 12-3"/>
    <s v="5000"/>
    <s v="Salaries Expense"/>
    <x v="7"/>
    <m/>
    <n v="3622.51"/>
    <x v="48"/>
    <s v="je-01-10425"/>
    <s v="1/16/2019"/>
  </r>
  <r>
    <x v="34"/>
    <m/>
    <s v="JV 12-3"/>
    <s v="5000"/>
    <s v="Salaries Expense"/>
    <x v="7"/>
    <n v="181.13"/>
    <m/>
    <x v="48"/>
    <s v="je-01-10425"/>
    <s v="1/16/2019"/>
  </r>
  <r>
    <x v="38"/>
    <m/>
    <s v="JV 12-3"/>
    <s v="5000"/>
    <s v="Salaries Expense"/>
    <x v="13"/>
    <n v="1630.13"/>
    <m/>
    <x v="48"/>
    <s v="je-01-10425"/>
    <s v="1/16/2019"/>
  </r>
  <r>
    <x v="24"/>
    <m/>
    <s v="JV 12-3"/>
    <s v="5000"/>
    <s v="Salaries Expense"/>
    <x v="7"/>
    <n v="1449"/>
    <m/>
    <x v="48"/>
    <s v="je-01-10425"/>
    <s v="1/16/2019"/>
  </r>
  <r>
    <x v="16"/>
    <m/>
    <s v="JV 12-2"/>
    <s v="5000"/>
    <s v="Salaries Expense"/>
    <x v="7"/>
    <n v="928.85"/>
    <m/>
    <x v="49"/>
    <s v="je-01-10425"/>
    <s v="1/16/2019"/>
  </r>
  <r>
    <x v="21"/>
    <m/>
    <s v="JV 12-2"/>
    <s v="5000"/>
    <s v="Salaries Expense"/>
    <x v="7"/>
    <n v="2476.9299999999998"/>
    <m/>
    <x v="49"/>
    <s v="je-01-10425"/>
    <s v="1/16/2019"/>
  </r>
  <r>
    <x v="34"/>
    <m/>
    <s v="JV 12-2"/>
    <s v="5000"/>
    <s v="Salaries Expense"/>
    <x v="7"/>
    <m/>
    <n v="4953.8599999999997"/>
    <x v="49"/>
    <s v="je-01-10425"/>
    <s v="1/16/2019"/>
  </r>
  <r>
    <x v="24"/>
    <m/>
    <s v="JV 12-2"/>
    <s v="5000"/>
    <s v="Salaries Expense"/>
    <x v="7"/>
    <n v="619.23"/>
    <m/>
    <x v="49"/>
    <s v="je-01-10425"/>
    <s v="1/16/2019"/>
  </r>
  <r>
    <x v="40"/>
    <m/>
    <s v="JV 12-2"/>
    <s v="5000"/>
    <s v="Salaries Expense"/>
    <x v="7"/>
    <n v="928.85"/>
    <m/>
    <x v="49"/>
    <s v="je-01-10425"/>
    <s v="1/16/2019"/>
  </r>
  <r>
    <x v="2"/>
    <m/>
    <s v="JV 12-1"/>
    <s v="5000"/>
    <s v="Salaries Expense"/>
    <x v="7"/>
    <n v="324.58999999999997"/>
    <m/>
    <x v="50"/>
    <s v="je-01-10425"/>
    <s v="1/16/2019"/>
  </r>
  <r>
    <x v="3"/>
    <m/>
    <s v="JV 12-1"/>
    <s v="5000"/>
    <s v="Salaries Expense"/>
    <x v="7"/>
    <m/>
    <n v="324.58999999999997"/>
    <x v="50"/>
    <s v="je-01-10425"/>
    <s v="1/16/2019"/>
  </r>
  <r>
    <x v="45"/>
    <m/>
    <s v="JV 10-25"/>
    <s v="5000"/>
    <s v="Salaries Expense"/>
    <x v="7"/>
    <m/>
    <m/>
    <x v="51"/>
    <s v="je-01-10425"/>
    <s v="1/16/2019"/>
  </r>
  <r>
    <x v="21"/>
    <m/>
    <s v="JV 10-25"/>
    <s v="5000"/>
    <s v="Salaries Expense"/>
    <x v="7"/>
    <n v="3159.12"/>
    <m/>
    <x v="51"/>
    <s v="je-01-10425"/>
    <s v="1/16/2019"/>
  </r>
  <r>
    <x v="44"/>
    <m/>
    <s v="JV 10-25"/>
    <s v="5000"/>
    <s v="Salaries Expense"/>
    <x v="7"/>
    <m/>
    <n v="1340.23"/>
    <x v="51"/>
    <s v="je-01-10425"/>
    <s v="1/16/2019"/>
  </r>
  <r>
    <x v="34"/>
    <m/>
    <s v="JV 10-25"/>
    <s v="5000"/>
    <s v="Salaries Expense"/>
    <x v="7"/>
    <m/>
    <n v="3159.12"/>
    <x v="51"/>
    <s v="je-01-10425"/>
    <s v="1/16/2019"/>
  </r>
  <r>
    <x v="38"/>
    <m/>
    <s v="JV 10-25"/>
    <s v="5000"/>
    <s v="Salaries Expense"/>
    <x v="13"/>
    <n v="1340.23"/>
    <m/>
    <x v="51"/>
    <s v="je-01-10425"/>
    <s v="1/16/2019"/>
  </r>
  <r>
    <x v="42"/>
    <m/>
    <s v="JV 10-25"/>
    <s v="5000"/>
    <s v="Salaries Expense"/>
    <x v="13"/>
    <m/>
    <m/>
    <x v="51"/>
    <s v="je-01-10425"/>
    <s v="1/16/2019"/>
  </r>
  <r>
    <x v="3"/>
    <m/>
    <s v="JV 11-23"/>
    <s v="5000"/>
    <s v="Salaries Expense"/>
    <x v="14"/>
    <m/>
    <n v="10000"/>
    <x v="52"/>
    <s v="je-01-10426"/>
    <s v="1/16/2019"/>
  </r>
  <r>
    <x v="34"/>
    <m/>
    <s v="JV 11-23"/>
    <s v="5000"/>
    <s v="Salaries Expense"/>
    <x v="14"/>
    <n v="10000"/>
    <m/>
    <x v="52"/>
    <s v="je-01-10426"/>
    <s v="1/16/2019"/>
  </r>
  <r>
    <x v="3"/>
    <m/>
    <s v="JV 12-2"/>
    <s v="5000"/>
    <s v="Salaries Expense"/>
    <x v="14"/>
    <m/>
    <n v="310.48"/>
    <x v="53"/>
    <s v="je-01-10426"/>
    <s v="1/16/2019"/>
  </r>
  <r>
    <x v="2"/>
    <m/>
    <s v="JV 12-2"/>
    <s v="5000"/>
    <s v="Salaries Expense"/>
    <x v="14"/>
    <n v="310.48"/>
    <m/>
    <x v="53"/>
    <s v="je-01-10426"/>
    <s v="1/16/2019"/>
  </r>
  <r>
    <x v="16"/>
    <m/>
    <s v="JV 11-20"/>
    <s v="5000"/>
    <s v="Salaries Expense"/>
    <x v="14"/>
    <n v="634.07000000000005"/>
    <m/>
    <x v="54"/>
    <s v="je-01-10426"/>
    <s v="1/16/2019"/>
  </r>
  <r>
    <x v="21"/>
    <m/>
    <s v="JV 11-20"/>
    <s v="5000"/>
    <s v="Salaries Expense"/>
    <x v="14"/>
    <n v="507.25"/>
    <m/>
    <x v="54"/>
    <s v="je-01-10426"/>
    <s v="1/16/2019"/>
  </r>
  <r>
    <x v="34"/>
    <m/>
    <s v="JV 11-20"/>
    <s v="5000"/>
    <s v="Salaries Expense"/>
    <x v="14"/>
    <m/>
    <n v="1141.32"/>
    <x v="54"/>
    <s v="je-01-10426"/>
    <s v="1/16/2019"/>
  </r>
  <r>
    <x v="21"/>
    <m/>
    <s v="JV 11-21"/>
    <s v="5000"/>
    <s v="Salaries Expense"/>
    <x v="14"/>
    <n v="714.29"/>
    <m/>
    <x v="55"/>
    <s v="je-01-10426"/>
    <s v="1/16/2019"/>
  </r>
  <r>
    <x v="38"/>
    <m/>
    <s v="JV 11-21"/>
    <s v="5000"/>
    <s v="Salaries Expense"/>
    <x v="15"/>
    <m/>
    <m/>
    <x v="55"/>
    <s v="je-01-10426"/>
    <s v="1/16/2019"/>
  </r>
  <r>
    <x v="34"/>
    <m/>
    <s v="JV 11-21"/>
    <s v="5000"/>
    <s v="Salaries Expense"/>
    <x v="14"/>
    <m/>
    <n v="714.29"/>
    <x v="55"/>
    <s v="je-01-10426"/>
    <s v="1/16/2019"/>
  </r>
  <r>
    <x v="16"/>
    <m/>
    <s v="JV 12-1"/>
    <s v="5000"/>
    <s v="Salaries Expense"/>
    <x v="14"/>
    <n v="888.46"/>
    <m/>
    <x v="56"/>
    <s v="je-01-10426"/>
    <s v="1/16/2019"/>
  </r>
  <r>
    <x v="21"/>
    <m/>
    <s v="JV 12-1"/>
    <s v="5000"/>
    <s v="Salaries Expense"/>
    <x v="14"/>
    <n v="2369.23"/>
    <m/>
    <x v="56"/>
    <s v="je-01-10426"/>
    <s v="1/16/2019"/>
  </r>
  <r>
    <x v="34"/>
    <m/>
    <s v="JV 12-1"/>
    <s v="5000"/>
    <s v="Salaries Expense"/>
    <x v="14"/>
    <m/>
    <n v="4738.46"/>
    <x v="56"/>
    <s v="je-01-10426"/>
    <s v="1/16/2019"/>
  </r>
  <r>
    <x v="40"/>
    <m/>
    <s v="JV 12-1"/>
    <s v="5000"/>
    <s v="Salaries Expense"/>
    <x v="14"/>
    <n v="888.46"/>
    <m/>
    <x v="56"/>
    <s v="je-01-10426"/>
    <s v="1/16/2019"/>
  </r>
  <r>
    <x v="24"/>
    <m/>
    <s v="JV 12-1"/>
    <s v="5000"/>
    <s v="Salaries Expense"/>
    <x v="14"/>
    <n v="592.30999999999995"/>
    <m/>
    <x v="56"/>
    <s v="je-01-10426"/>
    <s v="1/16/2019"/>
  </r>
  <r>
    <x v="16"/>
    <m/>
    <s v="JV 12-3"/>
    <s v="5000"/>
    <s v="Salaries Expense"/>
    <x v="14"/>
    <n v="346.5"/>
    <m/>
    <x v="57"/>
    <s v="je-01-10426"/>
    <s v="1/16/2019"/>
  </r>
  <r>
    <x v="3"/>
    <m/>
    <s v="JV 12-3"/>
    <s v="5000"/>
    <s v="Salaries Expense"/>
    <x v="14"/>
    <m/>
    <n v="3465"/>
    <x v="57"/>
    <s v="je-01-10426"/>
    <s v="1/16/2019"/>
  </r>
  <r>
    <x v="38"/>
    <m/>
    <s v="JV 12-3"/>
    <s v="5000"/>
    <s v="Salaries Expense"/>
    <x v="15"/>
    <n v="1559.25"/>
    <m/>
    <x v="57"/>
    <s v="je-01-10426"/>
    <s v="1/16/2019"/>
  </r>
  <r>
    <x v="34"/>
    <m/>
    <s v="JV 12-3"/>
    <s v="5000"/>
    <s v="Salaries Expense"/>
    <x v="14"/>
    <n v="173.25"/>
    <m/>
    <x v="57"/>
    <s v="je-01-10426"/>
    <s v="1/16/2019"/>
  </r>
  <r>
    <x v="24"/>
    <m/>
    <s v="JV 12-3"/>
    <s v="5000"/>
    <s v="Salaries Expense"/>
    <x v="14"/>
    <n v="1386"/>
    <m/>
    <x v="57"/>
    <s v="je-01-10426"/>
    <s v="1/16/2019"/>
  </r>
  <r>
    <x v="45"/>
    <m/>
    <s v="JV 11-22"/>
    <s v="5000"/>
    <s v="Salaries Expense"/>
    <x v="14"/>
    <m/>
    <m/>
    <x v="58"/>
    <s v="je-01-10426"/>
    <s v="1/16/2019"/>
  </r>
  <r>
    <x v="16"/>
    <m/>
    <s v="JV 11-22"/>
    <s v="5000"/>
    <s v="Salaries Expense"/>
    <x v="14"/>
    <m/>
    <m/>
    <x v="58"/>
    <s v="je-01-10426"/>
    <s v="1/16/2019"/>
  </r>
  <r>
    <x v="21"/>
    <m/>
    <s v="JV 11-22"/>
    <s v="5000"/>
    <s v="Salaries Expense"/>
    <x v="14"/>
    <n v="3055.8"/>
    <m/>
    <x v="58"/>
    <s v="je-01-10426"/>
    <s v="1/16/2019"/>
  </r>
  <r>
    <x v="38"/>
    <m/>
    <s v="JV 11-22"/>
    <s v="5000"/>
    <s v="Salaries Expense"/>
    <x v="15"/>
    <m/>
    <m/>
    <x v="58"/>
    <s v="je-01-10426"/>
    <s v="1/16/2019"/>
  </r>
  <r>
    <x v="34"/>
    <m/>
    <s v="JV 11-22"/>
    <s v="5000"/>
    <s v="Salaries Expense"/>
    <x v="14"/>
    <m/>
    <n v="3055.8"/>
    <x v="58"/>
    <s v="je-01-10426"/>
    <s v="1/16/2019"/>
  </r>
  <r>
    <x v="42"/>
    <m/>
    <s v="JV 11-22"/>
    <s v="5000"/>
    <s v="Salaries Expense"/>
    <x v="15"/>
    <m/>
    <m/>
    <x v="58"/>
    <s v="je-01-10426"/>
    <s v="1/16/2019"/>
  </r>
  <r>
    <x v="3"/>
    <m/>
    <s v="JV 12-23"/>
    <s v="5000"/>
    <s v="Salaries Expense"/>
    <x v="8"/>
    <m/>
    <n v="1347.32"/>
    <x v="59"/>
    <s v="je-01-10428"/>
    <s v="1/17/2019"/>
  </r>
  <r>
    <x v="17"/>
    <m/>
    <s v="JV 12-23"/>
    <s v="5000"/>
    <s v="Salaries Expense"/>
    <x v="8"/>
    <m/>
    <m/>
    <x v="59"/>
    <s v="je-01-10428"/>
    <s v="1/17/2019"/>
  </r>
  <r>
    <x v="43"/>
    <m/>
    <s v="JV 12-23"/>
    <s v="5000"/>
    <s v="Salaries Expense"/>
    <x v="8"/>
    <n v="0.01"/>
    <m/>
    <x v="59"/>
    <s v="je-01-10428"/>
    <s v="1/17/2019"/>
  </r>
  <r>
    <x v="4"/>
    <m/>
    <s v="JV 12-23"/>
    <s v="5000"/>
    <s v="Salaries Expense"/>
    <x v="8"/>
    <m/>
    <n v="0.01"/>
    <x v="59"/>
    <s v="je-01-10428"/>
    <s v="1/17/2019"/>
  </r>
  <r>
    <x v="16"/>
    <m/>
    <s v="JV 12-23"/>
    <s v="5000"/>
    <s v="Salaries Expense"/>
    <x v="8"/>
    <n v="11.05"/>
    <m/>
    <x v="59"/>
    <s v="je-01-10428"/>
    <s v="1/17/2019"/>
  </r>
  <r>
    <x v="42"/>
    <m/>
    <s v="JV 12-23"/>
    <s v="5000"/>
    <s v="Salaries Expense"/>
    <x v="9"/>
    <m/>
    <n v="30.06"/>
    <x v="59"/>
    <s v="je-01-10428"/>
    <s v="1/17/2019"/>
  </r>
  <r>
    <x v="40"/>
    <m/>
    <s v="JV 12-23"/>
    <s v="5000"/>
    <s v="Salaries Expense"/>
    <x v="8"/>
    <m/>
    <n v="2.8"/>
    <x v="59"/>
    <s v="je-01-10428"/>
    <s v="1/17/2019"/>
  </r>
  <r>
    <x v="41"/>
    <m/>
    <s v="JV 12-23"/>
    <s v="5000"/>
    <s v="Salaries Expense"/>
    <x v="8"/>
    <m/>
    <n v="6.2"/>
    <x v="59"/>
    <s v="je-01-10428"/>
    <s v="1/17/2019"/>
  </r>
  <r>
    <x v="24"/>
    <m/>
    <s v="JV 12-23"/>
    <s v="5000"/>
    <s v="Salaries Expense"/>
    <x v="8"/>
    <n v="31.26"/>
    <m/>
    <x v="59"/>
    <s v="je-01-10428"/>
    <s v="1/17/2019"/>
  </r>
  <r>
    <x v="39"/>
    <m/>
    <s v="JV 12-23"/>
    <s v="5000"/>
    <s v="Salaries Expense"/>
    <x v="8"/>
    <n v="33.659999999999997"/>
    <m/>
    <x v="59"/>
    <s v="je-01-10428"/>
    <s v="1/17/2019"/>
  </r>
  <r>
    <x v="34"/>
    <m/>
    <s v="JV 12-23"/>
    <s v="5000"/>
    <s v="Salaries Expense"/>
    <x v="8"/>
    <m/>
    <n v="5802.54"/>
    <x v="59"/>
    <s v="je-01-10428"/>
    <s v="1/17/2019"/>
  </r>
  <r>
    <x v="33"/>
    <m/>
    <s v="JV 12-23"/>
    <s v="5000"/>
    <s v="Salaries Expense"/>
    <x v="8"/>
    <m/>
    <n v="48.64"/>
    <x v="59"/>
    <s v="je-01-10428"/>
    <s v="1/17/2019"/>
  </r>
  <r>
    <x v="38"/>
    <m/>
    <s v="JV 12-23"/>
    <s v="5000"/>
    <s v="Salaries Expense"/>
    <x v="9"/>
    <n v="1647.16"/>
    <m/>
    <x v="59"/>
    <s v="je-01-10428"/>
    <s v="1/17/2019"/>
  </r>
  <r>
    <x v="35"/>
    <m/>
    <s v="JV 12-23"/>
    <s v="5000"/>
    <s v="Salaries Expense"/>
    <x v="9"/>
    <n v="673.52"/>
    <m/>
    <x v="59"/>
    <s v="je-01-10428"/>
    <s v="1/17/2019"/>
  </r>
  <r>
    <x v="36"/>
    <m/>
    <s v="JV 12-23"/>
    <s v="5000"/>
    <s v="Salaries Expense"/>
    <x v="9"/>
    <n v="1058.6400000000001"/>
    <m/>
    <x v="59"/>
    <s v="je-01-10428"/>
    <s v="1/17/2019"/>
  </r>
  <r>
    <x v="37"/>
    <m/>
    <s v="JV 12-23"/>
    <s v="5000"/>
    <s v="Salaries Expense"/>
    <x v="9"/>
    <n v="243.09"/>
    <m/>
    <x v="59"/>
    <s v="je-01-10428"/>
    <s v="1/17/2019"/>
  </r>
  <r>
    <x v="20"/>
    <m/>
    <s v="JV 12-28"/>
    <s v="5000"/>
    <s v="Salaries Expense"/>
    <x v="1"/>
    <m/>
    <n v="1002.76"/>
    <x v="60"/>
    <s v="je-01-10141"/>
    <s v="1/21/2018"/>
  </r>
  <r>
    <x v="48"/>
    <m/>
    <s v="JV 12-28"/>
    <s v="5000"/>
    <s v="Salaries Expense"/>
    <x v="1"/>
    <n v="222.84"/>
    <m/>
    <x v="60"/>
    <s v="je-01-10141"/>
    <s v="1/21/2018"/>
  </r>
  <r>
    <x v="49"/>
    <m/>
    <s v="JV 12-28"/>
    <s v="5000"/>
    <s v="Salaries Expense"/>
    <x v="1"/>
    <n v="779.93"/>
    <m/>
    <x v="60"/>
    <s v="je-01-10141"/>
    <s v="1/21/2018"/>
  </r>
  <r>
    <x v="20"/>
    <m/>
    <s v="JV 12-31"/>
    <s v="5000"/>
    <s v="Salaries Expense"/>
    <x v="1"/>
    <m/>
    <n v="701.67"/>
    <x v="61"/>
    <s v="je-01-10141"/>
    <s v="1/21/2018"/>
  </r>
  <r>
    <x v="48"/>
    <m/>
    <s v="JV 12-31"/>
    <s v="5000"/>
    <s v="Salaries Expense"/>
    <x v="1"/>
    <n v="701.67"/>
    <m/>
    <x v="61"/>
    <s v="je-01-10141"/>
    <s v="1/21/2018"/>
  </r>
  <r>
    <x v="20"/>
    <m/>
    <s v="JV 12-29"/>
    <s v="5000"/>
    <s v="Salaries Expense"/>
    <x v="1"/>
    <m/>
    <n v="1603.48"/>
    <x v="62"/>
    <s v="je-01-10141"/>
    <s v="1/21/2018"/>
  </r>
  <r>
    <x v="49"/>
    <m/>
    <s v="JV 12-29"/>
    <s v="5000"/>
    <s v="Salaries Expense"/>
    <x v="1"/>
    <n v="1603.48"/>
    <m/>
    <x v="62"/>
    <s v="je-01-10141"/>
    <s v="1/21/2018"/>
  </r>
  <r>
    <x v="23"/>
    <m/>
    <s v="JV 12-30"/>
    <s v="5000"/>
    <s v="Salaries Expense"/>
    <x v="4"/>
    <n v="582.21"/>
    <m/>
    <x v="63"/>
    <s v="je-01-10141"/>
    <s v="1/21/2018"/>
  </r>
  <r>
    <x v="20"/>
    <m/>
    <s v="JV 12-30"/>
    <s v="5000"/>
    <s v="Salaries Expense"/>
    <x v="1"/>
    <m/>
    <n v="989.76"/>
    <x v="63"/>
    <s v="je-01-10141"/>
    <s v="1/21/2018"/>
  </r>
  <r>
    <x v="50"/>
    <m/>
    <s v="JV 12-30"/>
    <s v="5000"/>
    <s v="Salaries Expense"/>
    <x v="1"/>
    <n v="291.11"/>
    <m/>
    <x v="63"/>
    <s v="je-01-10141"/>
    <s v="1/21/2018"/>
  </r>
  <r>
    <x v="49"/>
    <m/>
    <s v="JV 12-30"/>
    <s v="5000"/>
    <s v="Salaries Expense"/>
    <x v="1"/>
    <n v="116.44"/>
    <m/>
    <x v="63"/>
    <s v="je-01-10141"/>
    <s v="1/21/2018"/>
  </r>
  <r>
    <x v="29"/>
    <m/>
    <s v="JV 7-41"/>
    <s v="5000"/>
    <s v="Salaries Expense"/>
    <x v="16"/>
    <m/>
    <n v="652.76"/>
    <x v="64"/>
    <s v="je-01-10140"/>
    <s v="1/21/2018"/>
  </r>
  <r>
    <x v="29"/>
    <m/>
    <s v="JV 7-41"/>
    <s v="5000"/>
    <s v="Salaries Expense"/>
    <x v="16"/>
    <m/>
    <n v="288.22000000000003"/>
    <x v="65"/>
    <s v="je-01-10140"/>
    <s v="1/21/2018"/>
  </r>
  <r>
    <x v="50"/>
    <m/>
    <s v="JV 7-41"/>
    <s v="5000"/>
    <s v="Salaries Expense"/>
    <x v="16"/>
    <n v="652.76"/>
    <m/>
    <x v="66"/>
    <s v="je-01-10140"/>
    <s v="1/21/2018"/>
  </r>
  <r>
    <x v="50"/>
    <m/>
    <s v="JV 7-41"/>
    <s v="5000"/>
    <s v="Salaries Expense"/>
    <x v="16"/>
    <n v="288.22000000000003"/>
    <m/>
    <x v="67"/>
    <s v="je-01-10140"/>
    <s v="1/21/2018"/>
  </r>
  <r>
    <x v="29"/>
    <m/>
    <s v="JV 8-47"/>
    <s v="5000"/>
    <s v="Salaries Expense"/>
    <x v="2"/>
    <m/>
    <n v="1057.47"/>
    <x v="68"/>
    <s v="je-01-10140"/>
    <s v="1/21/2018"/>
  </r>
  <r>
    <x v="50"/>
    <m/>
    <s v="JV 8-47"/>
    <s v="5000"/>
    <s v="Salaries Expense"/>
    <x v="2"/>
    <n v="1057.47"/>
    <m/>
    <x v="69"/>
    <s v="je-01-10140"/>
    <s v="1/21/2018"/>
  </r>
  <r>
    <x v="3"/>
    <m/>
    <s v="JV 1-1"/>
    <s v="5000"/>
    <s v="Salaries Expense"/>
    <x v="17"/>
    <n v="61590.13"/>
    <m/>
    <x v="70"/>
    <s v="je-01-10144"/>
    <s v="1/25/2018"/>
  </r>
  <r>
    <x v="20"/>
    <m/>
    <s v="JV 1-1"/>
    <s v="5000"/>
    <s v="Salaries Expense"/>
    <x v="17"/>
    <n v="19408.71"/>
    <m/>
    <x v="70"/>
    <s v="je-01-10144"/>
    <s v="1/25/2018"/>
  </r>
  <r>
    <x v="4"/>
    <m/>
    <s v="JV 1-1"/>
    <s v="5000"/>
    <s v="Salaries Expense"/>
    <x v="17"/>
    <n v="5886.13"/>
    <m/>
    <x v="70"/>
    <s v="je-01-10144"/>
    <s v="1/25/2018"/>
  </r>
  <r>
    <x v="48"/>
    <m/>
    <s v="JV 1-1"/>
    <s v="5000"/>
    <s v="Salaries Expense"/>
    <x v="17"/>
    <n v="7379.75"/>
    <m/>
    <x v="70"/>
    <s v="je-01-10144"/>
    <s v="1/25/2018"/>
  </r>
  <r>
    <x v="51"/>
    <m/>
    <s v="JV 1-1"/>
    <s v="5000"/>
    <s v="Salaries Expense"/>
    <x v="17"/>
    <n v="3265"/>
    <m/>
    <x v="70"/>
    <s v="je-01-10144"/>
    <s v="1/25/2018"/>
  </r>
  <r>
    <x v="49"/>
    <m/>
    <s v="JV 1-1"/>
    <s v="5000"/>
    <s v="Salaries Expense"/>
    <x v="17"/>
    <n v="2363.02"/>
    <m/>
    <x v="70"/>
    <s v="je-01-10144"/>
    <s v="1/25/2018"/>
  </r>
  <r>
    <x v="45"/>
    <m/>
    <s v="JV 1-1"/>
    <s v="5000"/>
    <s v="Salaries Expense"/>
    <x v="17"/>
    <n v="7384"/>
    <m/>
    <x v="70"/>
    <s v="je-01-10144"/>
    <s v="1/25/2018"/>
  </r>
  <r>
    <x v="52"/>
    <m/>
    <s v="JV 1-1"/>
    <s v="5000"/>
    <s v="Salaries Expense"/>
    <x v="17"/>
    <m/>
    <m/>
    <x v="70"/>
    <s v="je-01-10144"/>
    <s v="1/25/2018"/>
  </r>
  <r>
    <x v="24"/>
    <m/>
    <s v="JV 1-1"/>
    <s v="5000"/>
    <s v="Salaries Expense"/>
    <x v="17"/>
    <n v="16018.18"/>
    <m/>
    <x v="70"/>
    <s v="je-01-10144"/>
    <s v="1/25/2018"/>
  </r>
  <r>
    <x v="53"/>
    <m/>
    <s v="JV 1-1"/>
    <s v="5000"/>
    <s v="Salaries Expense"/>
    <x v="17"/>
    <m/>
    <m/>
    <x v="70"/>
    <s v="je-01-10144"/>
    <s v="1/25/2018"/>
  </r>
  <r>
    <x v="28"/>
    <m/>
    <s v="JV 1-1"/>
    <s v="5000"/>
    <s v="Salaries Expense"/>
    <x v="18"/>
    <n v="30999.56"/>
    <m/>
    <x v="70"/>
    <s v="je-01-10144"/>
    <s v="1/25/2018"/>
  </r>
  <r>
    <x v="39"/>
    <m/>
    <s v="JV 1-1"/>
    <s v="5000"/>
    <s v="Salaries Expense"/>
    <x v="17"/>
    <n v="4539.18"/>
    <m/>
    <x v="70"/>
    <s v="je-01-10144"/>
    <s v="1/25/2018"/>
  </r>
  <r>
    <x v="54"/>
    <m/>
    <s v="JV 1-1"/>
    <s v="5000"/>
    <s v="Salaries Expense"/>
    <x v="18"/>
    <n v="74667.070000000007"/>
    <m/>
    <x v="70"/>
    <s v="je-01-10144"/>
    <s v="1/25/2018"/>
  </r>
  <r>
    <x v="55"/>
    <m/>
    <s v="JV 1-1"/>
    <s v="5000"/>
    <s v="Salaries Expense"/>
    <x v="18"/>
    <n v="74500.84"/>
    <m/>
    <x v="70"/>
    <s v="je-01-10144"/>
    <s v="1/25/2018"/>
  </r>
  <r>
    <x v="56"/>
    <m/>
    <s v="JV 1-1"/>
    <s v="5000"/>
    <s v="Salaries Expense"/>
    <x v="18"/>
    <m/>
    <m/>
    <x v="70"/>
    <s v="je-01-10144"/>
    <s v="1/25/2018"/>
  </r>
  <r>
    <x v="57"/>
    <m/>
    <s v="JV 1-1"/>
    <s v="5000"/>
    <s v="Salaries Expense"/>
    <x v="18"/>
    <n v="8661.56"/>
    <m/>
    <x v="70"/>
    <s v="je-01-10144"/>
    <s v="1/25/2018"/>
  </r>
  <r>
    <x v="58"/>
    <m/>
    <s v="JV 1-1"/>
    <s v="5000"/>
    <s v="Salaries Expense"/>
    <x v="17"/>
    <n v="2548.64"/>
    <m/>
    <x v="70"/>
    <s v="je-01-10144"/>
    <s v="1/25/2018"/>
  </r>
  <r>
    <x v="23"/>
    <m/>
    <s v="JV 1-1"/>
    <s v="5000"/>
    <s v="Salaries Expense"/>
    <x v="18"/>
    <n v="48651.78"/>
    <m/>
    <x v="70"/>
    <s v="je-01-10144"/>
    <s v="1/25/2018"/>
  </r>
  <r>
    <x v="34"/>
    <m/>
    <s v="JV 1-1"/>
    <s v="5000"/>
    <s v="Salaries Expense"/>
    <x v="17"/>
    <n v="32175.39"/>
    <m/>
    <x v="70"/>
    <s v="je-01-10144"/>
    <s v="1/25/2018"/>
  </r>
  <r>
    <x v="34"/>
    <m/>
    <s v="JV 1-2"/>
    <s v="5000"/>
    <s v="Salaries Expense"/>
    <x v="17"/>
    <n v="12870.09"/>
    <m/>
    <x v="71"/>
    <s v="je-01-10146"/>
    <s v="1/26/2018"/>
  </r>
  <r>
    <x v="23"/>
    <m/>
    <s v="JV 1-2"/>
    <s v="5000"/>
    <s v="Salaries Expense"/>
    <x v="18"/>
    <n v="19552.86"/>
    <m/>
    <x v="71"/>
    <s v="je-01-10146"/>
    <s v="1/26/2018"/>
  </r>
  <r>
    <x v="58"/>
    <m/>
    <s v="JV 1-2"/>
    <s v="5000"/>
    <s v="Salaries Expense"/>
    <x v="17"/>
    <n v="1019.38"/>
    <m/>
    <x v="71"/>
    <s v="je-01-10146"/>
    <s v="1/26/2018"/>
  </r>
  <r>
    <x v="57"/>
    <m/>
    <s v="JV 1-2"/>
    <s v="5000"/>
    <s v="Salaries Expense"/>
    <x v="18"/>
    <n v="3475.15"/>
    <m/>
    <x v="71"/>
    <s v="je-01-10146"/>
    <s v="1/26/2018"/>
  </r>
  <r>
    <x v="55"/>
    <m/>
    <s v="JV 1-2"/>
    <s v="5000"/>
    <s v="Salaries Expense"/>
    <x v="18"/>
    <n v="29812.880000000001"/>
    <m/>
    <x v="71"/>
    <s v="je-01-10146"/>
    <s v="1/26/2018"/>
  </r>
  <r>
    <x v="54"/>
    <m/>
    <s v="JV 1-2"/>
    <s v="5000"/>
    <s v="Salaries Expense"/>
    <x v="18"/>
    <n v="29963.62"/>
    <m/>
    <x v="71"/>
    <s v="je-01-10146"/>
    <s v="1/26/2018"/>
  </r>
  <r>
    <x v="39"/>
    <m/>
    <s v="JV 1-2"/>
    <s v="5000"/>
    <s v="Salaries Expense"/>
    <x v="17"/>
    <n v="2420.9"/>
    <m/>
    <x v="71"/>
    <s v="je-01-10146"/>
    <s v="1/26/2018"/>
  </r>
  <r>
    <x v="28"/>
    <m/>
    <s v="JV 1-2"/>
    <s v="5000"/>
    <s v="Salaries Expense"/>
    <x v="18"/>
    <n v="12223.82"/>
    <m/>
    <x v="71"/>
    <s v="je-01-10146"/>
    <s v="1/26/2018"/>
  </r>
  <r>
    <x v="53"/>
    <m/>
    <s v="JV 1-2"/>
    <s v="5000"/>
    <s v="Salaries Expense"/>
    <x v="17"/>
    <m/>
    <m/>
    <x v="71"/>
    <s v="je-01-10146"/>
    <s v="1/26/2018"/>
  </r>
  <r>
    <x v="24"/>
    <m/>
    <s v="JV 1-2"/>
    <s v="5000"/>
    <s v="Salaries Expense"/>
    <x v="17"/>
    <n v="6381.82"/>
    <m/>
    <x v="71"/>
    <s v="je-01-10146"/>
    <s v="1/26/2018"/>
  </r>
  <r>
    <x v="52"/>
    <m/>
    <s v="JV 1-2"/>
    <s v="5000"/>
    <s v="Salaries Expense"/>
    <x v="17"/>
    <m/>
    <m/>
    <x v="71"/>
    <s v="je-01-10146"/>
    <s v="1/26/2018"/>
  </r>
  <r>
    <x v="45"/>
    <m/>
    <s v="JV 1-2"/>
    <s v="5000"/>
    <s v="Salaries Expense"/>
    <x v="17"/>
    <n v="2953.6"/>
    <m/>
    <x v="71"/>
    <s v="je-01-10146"/>
    <s v="1/26/2018"/>
  </r>
  <r>
    <x v="49"/>
    <m/>
    <s v="JV 1-2"/>
    <s v="5000"/>
    <s v="Salaries Expense"/>
    <x v="17"/>
    <n v="990.34"/>
    <m/>
    <x v="71"/>
    <s v="je-01-10146"/>
    <s v="1/26/2018"/>
  </r>
  <r>
    <x v="51"/>
    <m/>
    <s v="JV 1-2"/>
    <s v="5000"/>
    <s v="Salaries Expense"/>
    <x v="17"/>
    <n v="1306"/>
    <m/>
    <x v="71"/>
    <s v="je-01-10146"/>
    <s v="1/26/2018"/>
  </r>
  <r>
    <x v="48"/>
    <m/>
    <s v="JV 1-2"/>
    <s v="5000"/>
    <s v="Salaries Expense"/>
    <x v="17"/>
    <n v="2944.45"/>
    <m/>
    <x v="71"/>
    <s v="je-01-10146"/>
    <s v="1/26/2018"/>
  </r>
  <r>
    <x v="4"/>
    <m/>
    <s v="JV 1-2"/>
    <s v="5000"/>
    <s v="Salaries Expense"/>
    <x v="17"/>
    <n v="2354.46"/>
    <m/>
    <x v="71"/>
    <s v="je-01-10146"/>
    <s v="1/26/2018"/>
  </r>
  <r>
    <x v="20"/>
    <m/>
    <s v="JV 1-2"/>
    <s v="5000"/>
    <s v="Salaries Expense"/>
    <x v="17"/>
    <n v="7777.5"/>
    <m/>
    <x v="71"/>
    <s v="je-01-10146"/>
    <s v="1/26/2018"/>
  </r>
  <r>
    <x v="3"/>
    <m/>
    <s v="JV 1-2"/>
    <s v="5000"/>
    <s v="Salaries Expense"/>
    <x v="17"/>
    <n v="24222.720000000001"/>
    <m/>
    <x v="71"/>
    <s v="je-01-10146"/>
    <s v="1/26/2018"/>
  </r>
  <r>
    <x v="45"/>
    <m/>
    <s v="REV. JV 1-2"/>
    <s v="5000"/>
    <s v="Salaries Expense"/>
    <x v="19"/>
    <m/>
    <n v="2953.6"/>
    <x v="72"/>
    <s v="je-01-10146"/>
    <s v="1/26/2018"/>
  </r>
  <r>
    <x v="49"/>
    <m/>
    <s v="REV. JV 1-2"/>
    <s v="5000"/>
    <s v="Salaries Expense"/>
    <x v="19"/>
    <m/>
    <n v="990.34"/>
    <x v="72"/>
    <s v="je-01-10146"/>
    <s v="1/26/2018"/>
  </r>
  <r>
    <x v="48"/>
    <m/>
    <s v="REV. JV 1-2"/>
    <s v="5000"/>
    <s v="Salaries Expense"/>
    <x v="19"/>
    <m/>
    <n v="2944.45"/>
    <x v="72"/>
    <s v="je-01-10146"/>
    <s v="1/26/2018"/>
  </r>
  <r>
    <x v="51"/>
    <m/>
    <s v="REV. JV 1-2"/>
    <s v="5000"/>
    <s v="Salaries Expense"/>
    <x v="19"/>
    <m/>
    <n v="1306"/>
    <x v="72"/>
    <s v="je-01-10146"/>
    <s v="1/26/2018"/>
  </r>
  <r>
    <x v="20"/>
    <m/>
    <s v="REV. JV 1-2"/>
    <s v="5000"/>
    <s v="Salaries Expense"/>
    <x v="19"/>
    <m/>
    <n v="7777.5"/>
    <x v="72"/>
    <s v="je-01-10146"/>
    <s v="1/26/2018"/>
  </r>
  <r>
    <x v="4"/>
    <m/>
    <s v="REV. JV 1-2"/>
    <s v="5000"/>
    <s v="Salaries Expense"/>
    <x v="19"/>
    <m/>
    <n v="2354.46"/>
    <x v="72"/>
    <s v="je-01-10146"/>
    <s v="1/26/2018"/>
  </r>
  <r>
    <x v="3"/>
    <m/>
    <s v="REV. JV 1-2"/>
    <s v="5000"/>
    <s v="Salaries Expense"/>
    <x v="19"/>
    <m/>
    <n v="24222.720000000001"/>
    <x v="72"/>
    <s v="je-01-10146"/>
    <s v="1/26/2018"/>
  </r>
  <r>
    <x v="34"/>
    <m/>
    <s v="REV. JV 1-2"/>
    <s v="5000"/>
    <s v="Salaries Expense"/>
    <x v="19"/>
    <m/>
    <n v="12870.09"/>
    <x v="72"/>
    <s v="je-01-10146"/>
    <s v="1/26/2018"/>
  </r>
  <r>
    <x v="58"/>
    <m/>
    <s v="REV. JV 1-2"/>
    <s v="5000"/>
    <s v="Salaries Expense"/>
    <x v="19"/>
    <m/>
    <n v="1019.38"/>
    <x v="72"/>
    <s v="je-01-10146"/>
    <s v="1/26/2018"/>
  </r>
  <r>
    <x v="54"/>
    <m/>
    <s v="REV. JV 1-2"/>
    <s v="5000"/>
    <s v="Salaries Expense"/>
    <x v="20"/>
    <m/>
    <n v="29963.62"/>
    <x v="72"/>
    <s v="je-01-10146"/>
    <s v="1/26/2018"/>
  </r>
  <r>
    <x v="57"/>
    <m/>
    <s v="REV. JV 1-2"/>
    <s v="5000"/>
    <s v="Salaries Expense"/>
    <x v="20"/>
    <m/>
    <n v="3475.15"/>
    <x v="72"/>
    <s v="je-01-10146"/>
    <s v="1/26/2018"/>
  </r>
  <r>
    <x v="55"/>
    <m/>
    <s v="REV. JV 1-2"/>
    <s v="5000"/>
    <s v="Salaries Expense"/>
    <x v="20"/>
    <m/>
    <n v="29812.880000000001"/>
    <x v="72"/>
    <s v="je-01-10146"/>
    <s v="1/26/2018"/>
  </r>
  <r>
    <x v="23"/>
    <m/>
    <s v="REV. JV 1-2"/>
    <s v="5000"/>
    <s v="Salaries Expense"/>
    <x v="20"/>
    <m/>
    <n v="19552.86"/>
    <x v="72"/>
    <s v="je-01-10146"/>
    <s v="1/26/2018"/>
  </r>
  <r>
    <x v="28"/>
    <m/>
    <s v="REV. JV 1-2"/>
    <s v="5000"/>
    <s v="Salaries Expense"/>
    <x v="20"/>
    <m/>
    <n v="12223.82"/>
    <x v="72"/>
    <s v="je-01-10146"/>
    <s v="1/26/2018"/>
  </r>
  <r>
    <x v="53"/>
    <m/>
    <s v="REV. JV 1-2"/>
    <s v="5000"/>
    <s v="Salaries Expense"/>
    <x v="19"/>
    <m/>
    <m/>
    <x v="72"/>
    <s v="je-01-10146"/>
    <s v="1/26/2018"/>
  </r>
  <r>
    <x v="52"/>
    <m/>
    <s v="REV. JV 1-2"/>
    <s v="5000"/>
    <s v="Salaries Expense"/>
    <x v="19"/>
    <m/>
    <m/>
    <x v="72"/>
    <s v="je-01-10146"/>
    <s v="1/26/2018"/>
  </r>
  <r>
    <x v="39"/>
    <m/>
    <s v="REV. JV 1-2"/>
    <s v="5000"/>
    <s v="Salaries Expense"/>
    <x v="19"/>
    <m/>
    <n v="2420.9"/>
    <x v="72"/>
    <s v="je-01-10146"/>
    <s v="1/26/2018"/>
  </r>
  <r>
    <x v="24"/>
    <m/>
    <s v="REV. JV 1-2"/>
    <s v="5000"/>
    <s v="Salaries Expense"/>
    <x v="19"/>
    <m/>
    <n v="6381.82"/>
    <x v="72"/>
    <s v="je-01-10146"/>
    <s v="1/26/2018"/>
  </r>
  <r>
    <x v="3"/>
    <m/>
    <s v="JV 11-28"/>
    <s v="5000"/>
    <s v="Salaries Expense"/>
    <x v="0"/>
    <m/>
    <n v="1929.28"/>
    <x v="73"/>
    <s v="je-01-10134"/>
    <s v="1/7/2018"/>
  </r>
  <r>
    <x v="25"/>
    <m/>
    <s v="JV 11-28"/>
    <s v="5000"/>
    <s v="Salaries Expense"/>
    <x v="0"/>
    <m/>
    <m/>
    <x v="73"/>
    <s v="je-01-10134"/>
    <s v="1/7/2018"/>
  </r>
  <r>
    <x v="26"/>
    <m/>
    <s v="JV 11-28"/>
    <s v="5000"/>
    <s v="Salaries Expense"/>
    <x v="0"/>
    <n v="338.47"/>
    <m/>
    <x v="73"/>
    <s v="je-01-10134"/>
    <s v="1/7/2018"/>
  </r>
  <r>
    <x v="23"/>
    <m/>
    <s v="JV 11-28"/>
    <s v="5000"/>
    <s v="Salaries Expense"/>
    <x v="12"/>
    <n v="1590.81"/>
    <m/>
    <x v="73"/>
    <s v="je-01-10134"/>
    <s v="1/7/2018"/>
  </r>
  <r>
    <x v="3"/>
    <m/>
    <s v="JV 11-26"/>
    <s v="5000"/>
    <s v="Salaries Expense"/>
    <x v="0"/>
    <m/>
    <n v="202.95"/>
    <x v="74"/>
    <s v="je-01-10134"/>
    <s v="1/7/2018"/>
  </r>
  <r>
    <x v="23"/>
    <m/>
    <s v="JV 11-26"/>
    <s v="5000"/>
    <s v="Salaries Expense"/>
    <x v="12"/>
    <n v="202.95"/>
    <m/>
    <x v="74"/>
    <s v="je-01-10134"/>
    <s v="1/7/2018"/>
  </r>
  <r>
    <x v="51"/>
    <m/>
    <s v="JV 11-25"/>
    <s v="5000"/>
    <s v="Salaries Expense"/>
    <x v="0"/>
    <n v="151.21"/>
    <m/>
    <x v="75"/>
    <s v="je-01-10134"/>
    <s v="1/7/2018"/>
  </r>
  <r>
    <x v="23"/>
    <m/>
    <s v="JV 11-25"/>
    <s v="5000"/>
    <s v="Salaries Expense"/>
    <x v="12"/>
    <m/>
    <n v="151.21"/>
    <x v="75"/>
    <s v="je-01-10134"/>
    <s v="1/7/2018"/>
  </r>
  <r>
    <x v="3"/>
    <m/>
    <s v="JV 11-29"/>
    <s v="5000"/>
    <s v="Salaries Expense"/>
    <x v="0"/>
    <m/>
    <n v="593.17999999999995"/>
    <x v="76"/>
    <s v="je-01-10134"/>
    <s v="1/7/2018"/>
  </r>
  <r>
    <x v="23"/>
    <m/>
    <s v="JV 11-29"/>
    <s v="5000"/>
    <s v="Salaries Expense"/>
    <x v="12"/>
    <n v="593.17999999999995"/>
    <m/>
    <x v="76"/>
    <s v="je-01-10134"/>
    <s v="1/7/2018"/>
  </r>
  <r>
    <x v="51"/>
    <m/>
    <s v="JV 11-27"/>
    <s v="5000"/>
    <s v="Salaries Expense"/>
    <x v="0"/>
    <n v="134.38999999999999"/>
    <m/>
    <x v="77"/>
    <s v="je-01-10134"/>
    <s v="1/7/2018"/>
  </r>
  <r>
    <x v="21"/>
    <m/>
    <s v="JV 11-27"/>
    <s v="5000"/>
    <s v="Salaries Expense"/>
    <x v="0"/>
    <n v="1558.88"/>
    <m/>
    <x v="77"/>
    <s v="je-01-10134"/>
    <s v="1/7/2018"/>
  </r>
  <r>
    <x v="23"/>
    <m/>
    <s v="JV 11-27"/>
    <s v="5000"/>
    <s v="Salaries Expense"/>
    <x v="12"/>
    <m/>
    <n v="1693.27"/>
    <x v="77"/>
    <s v="je-01-10134"/>
    <s v="1/7/2018"/>
  </r>
  <r>
    <x v="20"/>
    <m/>
    <s v="JV 11-30"/>
    <s v="5000"/>
    <s v="Salaries Expense"/>
    <x v="0"/>
    <n v="155.97999999999999"/>
    <m/>
    <x v="78"/>
    <s v="je-01-10134"/>
    <s v="1/7/2018"/>
  </r>
  <r>
    <x v="48"/>
    <m/>
    <s v="JV 11-30"/>
    <s v="5000"/>
    <s v="Salaries Expense"/>
    <x v="0"/>
    <n v="77.989999999999995"/>
    <m/>
    <x v="78"/>
    <s v="je-01-10134"/>
    <s v="1/7/2018"/>
  </r>
  <r>
    <x v="51"/>
    <m/>
    <s v="JV 11-30"/>
    <s v="5000"/>
    <s v="Salaries Expense"/>
    <x v="0"/>
    <n v="155.97999999999999"/>
    <m/>
    <x v="78"/>
    <s v="je-01-10134"/>
    <s v="1/7/2018"/>
  </r>
  <r>
    <x v="3"/>
    <m/>
    <s v="JV 11-30"/>
    <s v="5000"/>
    <s v="Salaries Expense"/>
    <x v="0"/>
    <m/>
    <n v="2105.6999999999998"/>
    <x v="78"/>
    <s v="je-01-10134"/>
    <s v="1/7/2018"/>
  </r>
  <r>
    <x v="21"/>
    <m/>
    <s v="JV 11-30"/>
    <s v="5000"/>
    <s v="Salaries Expense"/>
    <x v="0"/>
    <n v="1091.8399999999999"/>
    <m/>
    <x v="78"/>
    <s v="je-01-10134"/>
    <s v="1/7/2018"/>
  </r>
  <r>
    <x v="23"/>
    <m/>
    <s v="JV 11-30"/>
    <s v="5000"/>
    <s v="Salaries Expense"/>
    <x v="12"/>
    <n v="623.91"/>
    <m/>
    <x v="78"/>
    <s v="je-01-10134"/>
    <s v="1/7/2018"/>
  </r>
  <r>
    <x v="3"/>
    <m/>
    <s v="JV 11-31"/>
    <s v="5000"/>
    <s v="Salaries Expense"/>
    <x v="21"/>
    <m/>
    <n v="6997.9"/>
    <x v="79"/>
    <s v="je-01-10134"/>
    <s v="1/7/2018"/>
  </r>
  <r>
    <x v="26"/>
    <m/>
    <s v="JV 11-31"/>
    <s v="5000"/>
    <s v="Salaries Expense"/>
    <x v="21"/>
    <m/>
    <m/>
    <x v="79"/>
    <s v="je-01-10134"/>
    <s v="1/7/2018"/>
  </r>
  <r>
    <x v="25"/>
    <m/>
    <s v="JV 11-31"/>
    <s v="5000"/>
    <s v="Salaries Expense"/>
    <x v="21"/>
    <m/>
    <m/>
    <x v="79"/>
    <s v="je-01-10134"/>
    <s v="1/7/2018"/>
  </r>
  <r>
    <x v="22"/>
    <m/>
    <s v="JV 11-31"/>
    <s v="5000"/>
    <s v="Salaries Expense"/>
    <x v="21"/>
    <n v="6997.9"/>
    <m/>
    <x v="79"/>
    <s v="je-01-10134"/>
    <s v="1/7/2018"/>
  </r>
  <r>
    <x v="22"/>
    <m/>
    <s v="JV 12-15"/>
    <s v="5000"/>
    <s v="Salaries Expense"/>
    <x v="21"/>
    <m/>
    <n v="386.49"/>
    <x v="80"/>
    <s v="je-01-10135"/>
    <s v="1/7/2018"/>
  </r>
  <r>
    <x v="3"/>
    <m/>
    <s v="JV 12-15"/>
    <s v="5000"/>
    <s v="Salaries Expense"/>
    <x v="21"/>
    <n v="386.49"/>
    <m/>
    <x v="80"/>
    <s v="je-01-10135"/>
    <s v="1/7/2018"/>
  </r>
  <r>
    <x v="22"/>
    <m/>
    <s v="JV 12-14"/>
    <s v="5000"/>
    <s v="Salaries Expense"/>
    <x v="21"/>
    <n v="601.21"/>
    <m/>
    <x v="81"/>
    <s v="je-01-10135"/>
    <s v="1/7/2018"/>
  </r>
  <r>
    <x v="23"/>
    <m/>
    <s v="JV 12-14"/>
    <s v="5000"/>
    <s v="Salaries Expense"/>
    <x v="22"/>
    <m/>
    <n v="1227.6099999999999"/>
    <x v="81"/>
    <s v="je-01-10135"/>
    <s v="1/7/2018"/>
  </r>
  <r>
    <x v="21"/>
    <m/>
    <s v="JV 12-14"/>
    <s v="5000"/>
    <s v="Salaries Expense"/>
    <x v="21"/>
    <n v="554.4"/>
    <m/>
    <x v="81"/>
    <s v="je-01-10135"/>
    <s v="1/7/2018"/>
  </r>
  <r>
    <x v="51"/>
    <m/>
    <s v="JV 12-14"/>
    <s v="5000"/>
    <s v="Salaries Expense"/>
    <x v="21"/>
    <n v="72"/>
    <m/>
    <x v="81"/>
    <s v="je-01-10135"/>
    <s v="1/7/2018"/>
  </r>
  <r>
    <x v="22"/>
    <m/>
    <s v="JV 12-13"/>
    <s v="5000"/>
    <s v="Salaries Expense"/>
    <x v="21"/>
    <n v="614.88"/>
    <m/>
    <x v="82"/>
    <s v="je-01-10135"/>
    <s v="1/7/2018"/>
  </r>
  <r>
    <x v="23"/>
    <m/>
    <s v="JV 12-13"/>
    <s v="5000"/>
    <s v="Salaries Expense"/>
    <x v="22"/>
    <m/>
    <n v="1397.46"/>
    <x v="82"/>
    <s v="je-01-10135"/>
    <s v="1/7/2018"/>
  </r>
  <r>
    <x v="3"/>
    <m/>
    <s v="JV 12-13"/>
    <s v="5000"/>
    <s v="Salaries Expense"/>
    <x v="21"/>
    <n v="391.29"/>
    <m/>
    <x v="82"/>
    <s v="je-01-10135"/>
    <s v="1/7/2018"/>
  </r>
  <r>
    <x v="21"/>
    <m/>
    <s v="JV 12-13"/>
    <s v="5000"/>
    <s v="Salaries Expense"/>
    <x v="21"/>
    <n v="391.29"/>
    <m/>
    <x v="82"/>
    <s v="je-01-10135"/>
    <s v="1/7/2018"/>
  </r>
  <r>
    <x v="23"/>
    <m/>
    <s v="JV 12-12"/>
    <s v="5000"/>
    <s v="Salaries Expense"/>
    <x v="22"/>
    <m/>
    <n v="1428.62"/>
    <x v="83"/>
    <s v="je-01-10135"/>
    <s v="1/7/2018"/>
  </r>
  <r>
    <x v="21"/>
    <m/>
    <s v="JV 12-12"/>
    <s v="5000"/>
    <s v="Salaries Expense"/>
    <x v="21"/>
    <n v="1153.8900000000001"/>
    <m/>
    <x v="83"/>
    <s v="je-01-10135"/>
    <s v="1/7/2018"/>
  </r>
  <r>
    <x v="18"/>
    <m/>
    <s v="JV 12-12"/>
    <s v="5000"/>
    <s v="Salaries Expense"/>
    <x v="21"/>
    <n v="274.73"/>
    <m/>
    <x v="83"/>
    <s v="je-01-10135"/>
    <s v="1/7/2018"/>
  </r>
  <r>
    <x v="22"/>
    <m/>
    <s v="12-24"/>
    <s v="5000"/>
    <s v="Salaries Expense"/>
    <x v="1"/>
    <m/>
    <n v="372.61"/>
    <x v="84"/>
    <s v="je-01-10136"/>
    <s v="1/7/2018"/>
  </r>
  <r>
    <x v="3"/>
    <m/>
    <s v="12-24"/>
    <s v="5000"/>
    <s v="Salaries Expense"/>
    <x v="1"/>
    <n v="372.61"/>
    <m/>
    <x v="84"/>
    <s v="je-01-10136"/>
    <s v="1/7/2018"/>
  </r>
  <r>
    <x v="23"/>
    <m/>
    <s v="JV 12-23"/>
    <s v="5000"/>
    <s v="Salaries Expense"/>
    <x v="4"/>
    <m/>
    <n v="1207.1600000000001"/>
    <x v="85"/>
    <s v="je-01-10136"/>
    <s v="1/7/2018"/>
  </r>
  <r>
    <x v="22"/>
    <m/>
    <s v="JV 12-23"/>
    <s v="5000"/>
    <s v="Salaries Expense"/>
    <x v="1"/>
    <n v="581.76"/>
    <m/>
    <x v="85"/>
    <s v="je-01-10136"/>
    <s v="1/7/2018"/>
  </r>
  <r>
    <x v="21"/>
    <m/>
    <s v="JV 12-23"/>
    <s v="5000"/>
    <s v="Salaries Expense"/>
    <x v="1"/>
    <n v="534.49"/>
    <m/>
    <x v="85"/>
    <s v="je-01-10136"/>
    <s v="1/7/2018"/>
  </r>
  <r>
    <x v="51"/>
    <m/>
    <s v="JV 12-23"/>
    <s v="5000"/>
    <s v="Salaries Expense"/>
    <x v="1"/>
    <n v="90.9"/>
    <m/>
    <x v="85"/>
    <s v="je-01-10136"/>
    <s v="1/7/2018"/>
  </r>
  <r>
    <x v="23"/>
    <m/>
    <s v="JV 12-16"/>
    <s v="5000"/>
    <s v="Salaries Expense"/>
    <x v="4"/>
    <m/>
    <n v="217.5"/>
    <x v="86"/>
    <s v="je-01-10136"/>
    <s v="1/7/2018"/>
  </r>
  <r>
    <x v="51"/>
    <m/>
    <s v="JV 12-16"/>
    <s v="5000"/>
    <s v="Salaries Expense"/>
    <x v="1"/>
    <n v="217.5"/>
    <m/>
    <x v="86"/>
    <s v="je-01-10136"/>
    <s v="1/7/2018"/>
  </r>
  <r>
    <x v="23"/>
    <m/>
    <s v="JV 12-17"/>
    <s v="5000"/>
    <s v="Salaries Expense"/>
    <x v="4"/>
    <n v="195.66"/>
    <m/>
    <x v="87"/>
    <s v="je-01-10136"/>
    <s v="1/7/2018"/>
  </r>
  <r>
    <x v="3"/>
    <m/>
    <s v="JV 12-17"/>
    <s v="5000"/>
    <s v="Salaries Expense"/>
    <x v="1"/>
    <m/>
    <n v="195.66"/>
    <x v="87"/>
    <s v="je-01-10136"/>
    <s v="1/7/2018"/>
  </r>
  <r>
    <x v="23"/>
    <m/>
    <s v="JV 12-19"/>
    <s v="5000"/>
    <s v="Salaries Expense"/>
    <x v="4"/>
    <n v="571.89"/>
    <m/>
    <x v="88"/>
    <s v="je-01-10136"/>
    <s v="1/7/2018"/>
  </r>
  <r>
    <x v="3"/>
    <m/>
    <s v="JV 12-19"/>
    <s v="5000"/>
    <s v="Salaries Expense"/>
    <x v="1"/>
    <m/>
    <n v="571.89"/>
    <x v="88"/>
    <s v="je-01-10136"/>
    <s v="1/7/2018"/>
  </r>
  <r>
    <x v="23"/>
    <m/>
    <s v="JV 12-18"/>
    <s v="5000"/>
    <s v="Salaries Expense"/>
    <x v="4"/>
    <m/>
    <n v="1520.19"/>
    <x v="89"/>
    <s v="je-01-10136"/>
    <s v="1/7/2018"/>
  </r>
  <r>
    <x v="21"/>
    <m/>
    <s v="JV 12-18"/>
    <s v="5000"/>
    <s v="Salaries Expense"/>
    <x v="1"/>
    <n v="1411.6"/>
    <m/>
    <x v="89"/>
    <s v="je-01-10136"/>
    <s v="1/7/2018"/>
  </r>
  <r>
    <x v="51"/>
    <m/>
    <s v="JV 12-18"/>
    <s v="5000"/>
    <s v="Salaries Expense"/>
    <x v="1"/>
    <n v="108.59"/>
    <m/>
    <x v="89"/>
    <s v="je-01-10136"/>
    <s v="1/7/2018"/>
  </r>
  <r>
    <x v="24"/>
    <m/>
    <s v="JV 12-22"/>
    <s v="5000"/>
    <s v="Salaries Expense"/>
    <x v="1"/>
    <m/>
    <m/>
    <x v="90"/>
    <s v="je-01-10136"/>
    <s v="1/7/2018"/>
  </r>
  <r>
    <x v="23"/>
    <m/>
    <s v="JV 12-22"/>
    <s v="5000"/>
    <s v="Salaries Expense"/>
    <x v="4"/>
    <m/>
    <n v="1347.28"/>
    <x v="90"/>
    <s v="je-01-10136"/>
    <s v="1/7/2018"/>
  </r>
  <r>
    <x v="22"/>
    <m/>
    <s v="JV 12-22"/>
    <s v="5000"/>
    <s v="Salaries Expense"/>
    <x v="1"/>
    <n v="592.79999999999995"/>
    <m/>
    <x v="90"/>
    <s v="je-01-10136"/>
    <s v="1/7/2018"/>
  </r>
  <r>
    <x v="21"/>
    <m/>
    <s v="JV 12-22"/>
    <s v="5000"/>
    <s v="Salaries Expense"/>
    <x v="1"/>
    <n v="377.24"/>
    <m/>
    <x v="90"/>
    <s v="je-01-10136"/>
    <s v="1/7/2018"/>
  </r>
  <r>
    <x v="3"/>
    <m/>
    <s v="JV 12-22"/>
    <s v="5000"/>
    <s v="Salaries Expense"/>
    <x v="1"/>
    <n v="377.23"/>
    <m/>
    <x v="90"/>
    <s v="je-01-10136"/>
    <s v="1/7/2018"/>
  </r>
  <r>
    <x v="23"/>
    <m/>
    <s v="JV 12-20"/>
    <s v="5000"/>
    <s v="Salaries Expense"/>
    <x v="4"/>
    <n v="601.51"/>
    <m/>
    <x v="91"/>
    <s v="je-01-10136"/>
    <s v="1/7/2018"/>
  </r>
  <r>
    <x v="21"/>
    <m/>
    <s v="JV 12-20"/>
    <s v="5000"/>
    <s v="Salaries Expense"/>
    <x v="1"/>
    <n v="1066.96"/>
    <m/>
    <x v="91"/>
    <s v="je-01-10136"/>
    <s v="1/7/2018"/>
  </r>
  <r>
    <x v="3"/>
    <m/>
    <s v="JV 12-20"/>
    <s v="5000"/>
    <s v="Salaries Expense"/>
    <x v="1"/>
    <m/>
    <n v="2044.42"/>
    <x v="91"/>
    <s v="je-01-10136"/>
    <s v="1/7/2018"/>
  </r>
  <r>
    <x v="20"/>
    <m/>
    <s v="JV 12-20"/>
    <s v="5000"/>
    <s v="Salaries Expense"/>
    <x v="1"/>
    <n v="150.38"/>
    <m/>
    <x v="91"/>
    <s v="je-01-10136"/>
    <s v="1/7/2018"/>
  </r>
  <r>
    <x v="48"/>
    <m/>
    <s v="JV 12-20"/>
    <s v="5000"/>
    <s v="Salaries Expense"/>
    <x v="1"/>
    <n v="75.19"/>
    <m/>
    <x v="91"/>
    <s v="je-01-10136"/>
    <s v="1/7/2018"/>
  </r>
  <r>
    <x v="51"/>
    <m/>
    <s v="JV 12-20"/>
    <s v="5000"/>
    <s v="Salaries Expense"/>
    <x v="1"/>
    <n v="150.38"/>
    <m/>
    <x v="91"/>
    <s v="je-01-10136"/>
    <s v="1/7/2018"/>
  </r>
  <r>
    <x v="23"/>
    <m/>
    <s v="JV 12-21"/>
    <s v="5000"/>
    <s v="Salaries Expense"/>
    <x v="4"/>
    <m/>
    <n v="1377.32"/>
    <x v="92"/>
    <s v="je-01-10136"/>
    <s v="1/7/2018"/>
  </r>
  <r>
    <x v="21"/>
    <m/>
    <s v="JV 12-21"/>
    <s v="5000"/>
    <s v="Salaries Expense"/>
    <x v="1"/>
    <n v="1112.45"/>
    <m/>
    <x v="92"/>
    <s v="je-01-10136"/>
    <s v="1/7/2018"/>
  </r>
  <r>
    <x v="18"/>
    <m/>
    <s v="JV 12-21"/>
    <s v="5000"/>
    <s v="Salaries Expense"/>
    <x v="1"/>
    <n v="264.87"/>
    <m/>
    <x v="92"/>
    <s v="je-01-10136"/>
    <s v="1/7/2018"/>
  </r>
  <r>
    <x v="47"/>
    <m/>
    <s v="001"/>
    <s v="5000"/>
    <s v="Salaries Expense"/>
    <x v="11"/>
    <n v="110504"/>
    <m/>
    <x v="44"/>
    <s v="JE-01-01657"/>
    <s v="1/9/2020"/>
  </r>
  <r>
    <x v="38"/>
    <m/>
    <s v="001"/>
    <s v="5000"/>
    <s v="Salaries Expense"/>
    <x v="10"/>
    <m/>
    <n v="110504"/>
    <x v="44"/>
    <s v="JE-01-01657"/>
    <s v="1/9/2020"/>
  </r>
  <r>
    <x v="59"/>
    <m/>
    <s v="JV 9-31"/>
    <s v="5000"/>
    <s v="Salaries Expense"/>
    <x v="23"/>
    <m/>
    <m/>
    <x v="93"/>
    <s v="je-01-10084"/>
    <s v="10/16/2017"/>
  </r>
  <r>
    <x v="19"/>
    <m/>
    <s v="JV 9-31"/>
    <s v="5000"/>
    <s v="Salaries Expense"/>
    <x v="23"/>
    <m/>
    <m/>
    <x v="93"/>
    <s v="je-01-10084"/>
    <s v="10/16/2017"/>
  </r>
  <r>
    <x v="60"/>
    <m/>
    <s v="JV 9-31"/>
    <s v="5000"/>
    <s v="Salaries Expense"/>
    <x v="23"/>
    <n v="7074.04"/>
    <m/>
    <x v="93"/>
    <s v="je-01-10084"/>
    <s v="10/16/2017"/>
  </r>
  <r>
    <x v="24"/>
    <m/>
    <s v="JV 9-31"/>
    <s v="5000"/>
    <s v="Salaries Expense"/>
    <x v="23"/>
    <m/>
    <m/>
    <x v="93"/>
    <s v="je-01-10084"/>
    <s v="10/16/2017"/>
  </r>
  <r>
    <x v="26"/>
    <m/>
    <s v="JV 9-31"/>
    <s v="5000"/>
    <s v="Salaries Expense"/>
    <x v="23"/>
    <m/>
    <m/>
    <x v="93"/>
    <s v="je-01-10084"/>
    <s v="10/16/2017"/>
  </r>
  <r>
    <x v="25"/>
    <m/>
    <s v="JV 9-31"/>
    <s v="5000"/>
    <s v="Salaries Expense"/>
    <x v="23"/>
    <m/>
    <m/>
    <x v="93"/>
    <s v="je-01-10084"/>
    <s v="10/16/2017"/>
  </r>
  <r>
    <x v="27"/>
    <m/>
    <s v="JV 9-31"/>
    <s v="5000"/>
    <s v="Salaries Expense"/>
    <x v="23"/>
    <m/>
    <m/>
    <x v="93"/>
    <s v="je-01-10084"/>
    <s v="10/16/2017"/>
  </r>
  <r>
    <x v="32"/>
    <m/>
    <s v="JV 9-31"/>
    <s v="5000"/>
    <s v="Salaries Expense"/>
    <x v="23"/>
    <m/>
    <m/>
    <x v="93"/>
    <s v="je-01-10084"/>
    <s v="10/16/2017"/>
  </r>
  <r>
    <x v="28"/>
    <m/>
    <s v="JV 9-31"/>
    <s v="5000"/>
    <s v="Salaries Expense"/>
    <x v="24"/>
    <n v="274.72000000000003"/>
    <m/>
    <x v="93"/>
    <s v="je-01-10084"/>
    <s v="10/16/2017"/>
  </r>
  <r>
    <x v="23"/>
    <m/>
    <s v="JV 9-31"/>
    <s v="5000"/>
    <s v="Salaries Expense"/>
    <x v="24"/>
    <n v="1476.62"/>
    <m/>
    <x v="93"/>
    <s v="je-01-10084"/>
    <s v="10/16/2017"/>
  </r>
  <r>
    <x v="22"/>
    <m/>
    <s v="JV 9-31"/>
    <s v="5000"/>
    <s v="Salaries Expense"/>
    <x v="23"/>
    <m/>
    <n v="8825.3799999999992"/>
    <x v="93"/>
    <s v="je-01-10084"/>
    <s v="10/16/2017"/>
  </r>
  <r>
    <x v="18"/>
    <m/>
    <s v="JV 9-30"/>
    <s v="5000"/>
    <s v="Salaries Expense"/>
    <x v="23"/>
    <m/>
    <n v="5913.99"/>
    <x v="94"/>
    <s v="je-01-10084"/>
    <s v="10/16/2017"/>
  </r>
  <r>
    <x v="61"/>
    <m/>
    <s v="JV 9-30"/>
    <s v="5000"/>
    <s v="Salaries Expense"/>
    <x v="23"/>
    <m/>
    <m/>
    <x v="94"/>
    <s v="je-01-10084"/>
    <s v="10/16/2017"/>
  </r>
  <r>
    <x v="59"/>
    <m/>
    <s v="JV 9-30"/>
    <s v="5000"/>
    <s v="Salaries Expense"/>
    <x v="23"/>
    <m/>
    <m/>
    <x v="94"/>
    <s v="je-01-10084"/>
    <s v="10/16/2017"/>
  </r>
  <r>
    <x v="60"/>
    <m/>
    <s v="JV 9-30"/>
    <s v="5000"/>
    <s v="Salaries Expense"/>
    <x v="23"/>
    <n v="3459.63"/>
    <m/>
    <x v="94"/>
    <s v="je-01-10084"/>
    <s v="10/16/2017"/>
  </r>
  <r>
    <x v="24"/>
    <m/>
    <s v="JV 9-30"/>
    <s v="5000"/>
    <s v="Salaries Expense"/>
    <x v="23"/>
    <m/>
    <m/>
    <x v="94"/>
    <s v="je-01-10084"/>
    <s v="10/16/2017"/>
  </r>
  <r>
    <x v="27"/>
    <m/>
    <s v="JV 9-30"/>
    <s v="5000"/>
    <s v="Salaries Expense"/>
    <x v="23"/>
    <m/>
    <m/>
    <x v="94"/>
    <s v="je-01-10084"/>
    <s v="10/16/2017"/>
  </r>
  <r>
    <x v="32"/>
    <m/>
    <s v="JV 9-30"/>
    <s v="5000"/>
    <s v="Salaries Expense"/>
    <x v="23"/>
    <m/>
    <m/>
    <x v="94"/>
    <s v="je-01-10084"/>
    <s v="10/16/2017"/>
  </r>
  <r>
    <x v="28"/>
    <m/>
    <s v="JV 9-30"/>
    <s v="5000"/>
    <s v="Salaries Expense"/>
    <x v="24"/>
    <n v="639.70000000000005"/>
    <m/>
    <x v="94"/>
    <s v="je-01-10084"/>
    <s v="10/16/2017"/>
  </r>
  <r>
    <x v="23"/>
    <m/>
    <s v="JV 9-30"/>
    <s v="5000"/>
    <s v="Salaries Expense"/>
    <x v="24"/>
    <n v="1814.67"/>
    <m/>
    <x v="94"/>
    <s v="je-01-10084"/>
    <s v="10/16/2017"/>
  </r>
  <r>
    <x v="55"/>
    <m/>
    <s v="JV 10-2"/>
    <s v="5000"/>
    <s v="Salaries Expense"/>
    <x v="25"/>
    <n v="41086.519999999997"/>
    <m/>
    <x v="95"/>
    <s v="je-01-10087"/>
    <s v="10/18/2017"/>
  </r>
  <r>
    <x v="54"/>
    <m/>
    <s v="JV 10-2"/>
    <s v="5000"/>
    <s v="Salaries Expense"/>
    <x v="25"/>
    <n v="50311.72"/>
    <m/>
    <x v="95"/>
    <s v="je-01-10087"/>
    <s v="10/18/2017"/>
  </r>
  <r>
    <x v="57"/>
    <m/>
    <s v="JV 10-2"/>
    <s v="5000"/>
    <s v="Salaries Expense"/>
    <x v="25"/>
    <n v="4810.8"/>
    <m/>
    <x v="95"/>
    <s v="je-01-10087"/>
    <s v="10/18/2017"/>
  </r>
  <r>
    <x v="58"/>
    <m/>
    <s v="JV 10-2"/>
    <s v="5000"/>
    <s v="Salaries Expense"/>
    <x v="26"/>
    <n v="1652.83"/>
    <m/>
    <x v="95"/>
    <s v="je-01-10087"/>
    <s v="10/18/2017"/>
  </r>
  <r>
    <x v="23"/>
    <m/>
    <s v="JV 10-2"/>
    <s v="5000"/>
    <s v="Salaries Expense"/>
    <x v="25"/>
    <n v="26021.94"/>
    <m/>
    <x v="95"/>
    <s v="je-01-10087"/>
    <s v="10/18/2017"/>
  </r>
  <r>
    <x v="22"/>
    <m/>
    <s v="JV 10-2"/>
    <s v="5000"/>
    <s v="Salaries Expense"/>
    <x v="26"/>
    <n v="14273.64"/>
    <m/>
    <x v="95"/>
    <s v="je-01-10087"/>
    <s v="10/18/2017"/>
  </r>
  <r>
    <x v="53"/>
    <m/>
    <s v="JV 10-2"/>
    <s v="5000"/>
    <s v="Salaries Expense"/>
    <x v="26"/>
    <m/>
    <m/>
    <x v="95"/>
    <s v="je-01-10087"/>
    <s v="10/18/2017"/>
  </r>
  <r>
    <x v="28"/>
    <m/>
    <s v="JV 10-2"/>
    <s v="5000"/>
    <s v="Salaries Expense"/>
    <x v="25"/>
    <n v="19507.330000000002"/>
    <m/>
    <x v="95"/>
    <s v="je-01-10087"/>
    <s v="10/18/2017"/>
  </r>
  <r>
    <x v="52"/>
    <m/>
    <s v="JV 10-2"/>
    <s v="5000"/>
    <s v="Salaries Expense"/>
    <x v="26"/>
    <m/>
    <m/>
    <x v="95"/>
    <s v="je-01-10087"/>
    <s v="10/18/2017"/>
  </r>
  <r>
    <x v="39"/>
    <m/>
    <s v="JV 10-2"/>
    <s v="5000"/>
    <s v="Salaries Expense"/>
    <x v="26"/>
    <n v="3780.12"/>
    <m/>
    <x v="95"/>
    <s v="je-01-10087"/>
    <s v="10/18/2017"/>
  </r>
  <r>
    <x v="24"/>
    <m/>
    <s v="JV 10-2"/>
    <s v="5000"/>
    <s v="Salaries Expense"/>
    <x v="26"/>
    <n v="10790.21"/>
    <m/>
    <x v="95"/>
    <s v="je-01-10087"/>
    <s v="10/18/2017"/>
  </r>
  <r>
    <x v="3"/>
    <m/>
    <s v="JV 10-2"/>
    <s v="5000"/>
    <s v="Salaries Expense"/>
    <x v="26"/>
    <n v="38963.65"/>
    <m/>
    <x v="95"/>
    <s v="je-01-10087"/>
    <s v="10/18/2017"/>
  </r>
  <r>
    <x v="20"/>
    <m/>
    <s v="JV 10-2"/>
    <s v="5000"/>
    <s v="Salaries Expense"/>
    <x v="26"/>
    <n v="12639.29"/>
    <m/>
    <x v="95"/>
    <s v="je-01-10087"/>
    <s v="10/18/2017"/>
  </r>
  <r>
    <x v="4"/>
    <m/>
    <s v="JV 10-2"/>
    <s v="5000"/>
    <s v="Salaries Expense"/>
    <x v="26"/>
    <n v="3556.8"/>
    <m/>
    <x v="95"/>
    <s v="je-01-10087"/>
    <s v="10/18/2017"/>
  </r>
  <r>
    <x v="48"/>
    <m/>
    <s v="JV 10-2"/>
    <s v="5000"/>
    <s v="Salaries Expense"/>
    <x v="26"/>
    <n v="4852.82"/>
    <m/>
    <x v="95"/>
    <s v="je-01-10087"/>
    <s v="10/18/2017"/>
  </r>
  <r>
    <x v="51"/>
    <m/>
    <s v="JV 10-2"/>
    <s v="5000"/>
    <s v="Salaries Expense"/>
    <x v="26"/>
    <n v="1939.61"/>
    <m/>
    <x v="95"/>
    <s v="je-01-10087"/>
    <s v="10/18/2017"/>
  </r>
  <r>
    <x v="49"/>
    <m/>
    <s v="JV 10-2"/>
    <s v="5000"/>
    <s v="Salaries Expense"/>
    <x v="26"/>
    <n v="1450.52"/>
    <m/>
    <x v="95"/>
    <s v="je-01-10087"/>
    <s v="10/18/2017"/>
  </r>
  <r>
    <x v="18"/>
    <m/>
    <s v="JV 10-2"/>
    <s v="5000"/>
    <s v="Salaries Expense"/>
    <x v="26"/>
    <n v="4386.53"/>
    <m/>
    <x v="95"/>
    <s v="je-01-10087"/>
    <s v="10/18/2017"/>
  </r>
  <r>
    <x v="58"/>
    <m/>
    <s v="REV. JV 10-2"/>
    <s v="5000"/>
    <s v="Salaries Expense"/>
    <x v="27"/>
    <m/>
    <n v="1652.83"/>
    <x v="96"/>
    <s v="je-01-10087"/>
    <s v="10/18/2017"/>
  </r>
  <r>
    <x v="22"/>
    <m/>
    <s v="REV. JV 10-2"/>
    <s v="5000"/>
    <s v="Salaries Expense"/>
    <x v="27"/>
    <m/>
    <n v="14273.64"/>
    <x v="96"/>
    <s v="je-01-10087"/>
    <s v="10/18/2017"/>
  </r>
  <r>
    <x v="55"/>
    <m/>
    <s v="REV. JV 10-2"/>
    <s v="5000"/>
    <s v="Salaries Expense"/>
    <x v="28"/>
    <m/>
    <n v="41086.519999999997"/>
    <x v="96"/>
    <s v="je-01-10087"/>
    <s v="10/18/2017"/>
  </r>
  <r>
    <x v="57"/>
    <m/>
    <s v="REV. JV 10-2"/>
    <s v="5000"/>
    <s v="Salaries Expense"/>
    <x v="28"/>
    <m/>
    <n v="4810.8"/>
    <x v="96"/>
    <s v="je-01-10087"/>
    <s v="10/18/2017"/>
  </r>
  <r>
    <x v="54"/>
    <m/>
    <s v="REV. JV 10-2"/>
    <s v="5000"/>
    <s v="Salaries Expense"/>
    <x v="28"/>
    <m/>
    <n v="50311.72"/>
    <x v="96"/>
    <s v="je-01-10087"/>
    <s v="10/18/2017"/>
  </r>
  <r>
    <x v="23"/>
    <m/>
    <s v="REV. JV 10-2"/>
    <s v="5000"/>
    <s v="Salaries Expense"/>
    <x v="28"/>
    <m/>
    <n v="26021.94"/>
    <x v="96"/>
    <s v="je-01-10087"/>
    <s v="10/18/2017"/>
  </r>
  <r>
    <x v="52"/>
    <m/>
    <s v="REV. JV 10-2"/>
    <s v="5000"/>
    <s v="Salaries Expense"/>
    <x v="27"/>
    <m/>
    <m/>
    <x v="96"/>
    <s v="je-01-10087"/>
    <s v="10/18/2017"/>
  </r>
  <r>
    <x v="39"/>
    <m/>
    <s v="REV. JV 10-2"/>
    <s v="5000"/>
    <s v="Salaries Expense"/>
    <x v="27"/>
    <m/>
    <n v="3780.12"/>
    <x v="96"/>
    <s v="je-01-10087"/>
    <s v="10/18/2017"/>
  </r>
  <r>
    <x v="24"/>
    <m/>
    <s v="REV. JV 10-2"/>
    <s v="5000"/>
    <s v="Salaries Expense"/>
    <x v="27"/>
    <m/>
    <n v="10790.21"/>
    <x v="96"/>
    <s v="je-01-10087"/>
    <s v="10/18/2017"/>
  </r>
  <r>
    <x v="53"/>
    <m/>
    <s v="REV. JV 10-2"/>
    <s v="5000"/>
    <s v="Salaries Expense"/>
    <x v="27"/>
    <m/>
    <m/>
    <x v="96"/>
    <s v="je-01-10087"/>
    <s v="10/18/2017"/>
  </r>
  <r>
    <x v="28"/>
    <m/>
    <s v="REV. JV 10-2"/>
    <s v="5000"/>
    <s v="Salaries Expense"/>
    <x v="28"/>
    <m/>
    <n v="19507.330000000002"/>
    <x v="96"/>
    <s v="je-01-10087"/>
    <s v="10/18/2017"/>
  </r>
  <r>
    <x v="3"/>
    <m/>
    <s v="REV. JV 10-2"/>
    <s v="5000"/>
    <s v="Salaries Expense"/>
    <x v="27"/>
    <m/>
    <n v="38963.65"/>
    <x v="96"/>
    <s v="je-01-10087"/>
    <s v="10/18/2017"/>
  </r>
  <r>
    <x v="51"/>
    <m/>
    <s v="REV. JV 10-2"/>
    <s v="5000"/>
    <s v="Salaries Expense"/>
    <x v="27"/>
    <m/>
    <n v="1939.61"/>
    <x v="96"/>
    <s v="je-01-10087"/>
    <s v="10/18/2017"/>
  </r>
  <r>
    <x v="48"/>
    <m/>
    <s v="REV. JV 10-2"/>
    <s v="5000"/>
    <s v="Salaries Expense"/>
    <x v="27"/>
    <m/>
    <n v="4852.82"/>
    <x v="96"/>
    <s v="je-01-10087"/>
    <s v="10/18/2017"/>
  </r>
  <r>
    <x v="18"/>
    <m/>
    <s v="REV. JV 10-2"/>
    <s v="5000"/>
    <s v="Salaries Expense"/>
    <x v="27"/>
    <m/>
    <n v="4386.53"/>
    <x v="96"/>
    <s v="je-01-10087"/>
    <s v="10/18/2017"/>
  </r>
  <r>
    <x v="49"/>
    <m/>
    <s v="REV. JV 10-2"/>
    <s v="5000"/>
    <s v="Salaries Expense"/>
    <x v="27"/>
    <m/>
    <n v="1450.52"/>
    <x v="96"/>
    <s v="je-01-10087"/>
    <s v="10/18/2017"/>
  </r>
  <r>
    <x v="20"/>
    <m/>
    <s v="REV. JV 10-2"/>
    <s v="5000"/>
    <s v="Salaries Expense"/>
    <x v="27"/>
    <m/>
    <n v="12639.29"/>
    <x v="96"/>
    <s v="je-01-10087"/>
    <s v="10/18/2017"/>
  </r>
  <r>
    <x v="4"/>
    <m/>
    <s v="REV. JV 10-2"/>
    <s v="5000"/>
    <s v="Salaries Expense"/>
    <x v="27"/>
    <m/>
    <n v="3556.8"/>
    <x v="96"/>
    <s v="je-01-10087"/>
    <s v="10/18/2017"/>
  </r>
  <r>
    <x v="18"/>
    <m/>
    <s v="JV 10-1"/>
    <s v="5000"/>
    <s v="Salaries Expense"/>
    <x v="26"/>
    <n v="7310.87"/>
    <m/>
    <x v="97"/>
    <s v="je-01-10090"/>
    <s v="10/23/2017"/>
  </r>
  <r>
    <x v="49"/>
    <m/>
    <s v="JV 10-1"/>
    <s v="5000"/>
    <s v="Salaries Expense"/>
    <x v="26"/>
    <n v="2348.2399999999998"/>
    <m/>
    <x v="97"/>
    <s v="je-01-10090"/>
    <s v="10/23/2017"/>
  </r>
  <r>
    <x v="51"/>
    <m/>
    <s v="JV 10-1"/>
    <s v="5000"/>
    <s v="Salaries Expense"/>
    <x v="26"/>
    <n v="3232.68"/>
    <m/>
    <x v="97"/>
    <s v="je-01-10090"/>
    <s v="10/23/2017"/>
  </r>
  <r>
    <x v="48"/>
    <m/>
    <s v="JV 10-1"/>
    <s v="5000"/>
    <s v="Salaries Expense"/>
    <x v="26"/>
    <n v="8104.77"/>
    <m/>
    <x v="97"/>
    <s v="je-01-10090"/>
    <s v="10/23/2017"/>
  </r>
  <r>
    <x v="4"/>
    <m/>
    <s v="JV 10-1"/>
    <s v="5000"/>
    <s v="Salaries Expense"/>
    <x v="26"/>
    <n v="5943.58"/>
    <m/>
    <x v="97"/>
    <s v="je-01-10090"/>
    <s v="10/23/2017"/>
  </r>
  <r>
    <x v="20"/>
    <m/>
    <s v="JV 10-1"/>
    <s v="5000"/>
    <s v="Salaries Expense"/>
    <x v="26"/>
    <n v="20965.18"/>
    <m/>
    <x v="97"/>
    <s v="je-01-10090"/>
    <s v="10/23/2017"/>
  </r>
  <r>
    <x v="3"/>
    <m/>
    <s v="JV 10-1"/>
    <s v="5000"/>
    <s v="Salaries Expense"/>
    <x v="26"/>
    <n v="65741.429999999993"/>
    <m/>
    <x v="97"/>
    <s v="je-01-10090"/>
    <s v="10/23/2017"/>
  </r>
  <r>
    <x v="24"/>
    <m/>
    <s v="JV 10-1"/>
    <s v="5000"/>
    <s v="Salaries Expense"/>
    <x v="26"/>
    <n v="18128.12"/>
    <m/>
    <x v="97"/>
    <s v="je-01-10090"/>
    <s v="10/23/2017"/>
  </r>
  <r>
    <x v="28"/>
    <m/>
    <s v="JV 10-1"/>
    <s v="5000"/>
    <s v="Salaries Expense"/>
    <x v="25"/>
    <n v="34512.83"/>
    <m/>
    <x v="97"/>
    <s v="je-01-10090"/>
    <s v="10/23/2017"/>
  </r>
  <r>
    <x v="53"/>
    <m/>
    <s v="JV 10-1"/>
    <s v="5000"/>
    <s v="Salaries Expense"/>
    <x v="26"/>
    <n v="518.85"/>
    <m/>
    <x v="97"/>
    <s v="je-01-10090"/>
    <s v="10/23/2017"/>
  </r>
  <r>
    <x v="39"/>
    <m/>
    <s v="JV 10-1"/>
    <s v="5000"/>
    <s v="Salaries Expense"/>
    <x v="26"/>
    <n v="6277.62"/>
    <m/>
    <x v="97"/>
    <s v="je-01-10090"/>
    <s v="10/23/2017"/>
  </r>
  <r>
    <x v="22"/>
    <m/>
    <s v="JV 10-1"/>
    <s v="5000"/>
    <s v="Salaries Expense"/>
    <x v="26"/>
    <n v="24524.89"/>
    <m/>
    <x v="97"/>
    <s v="je-01-10090"/>
    <s v="10/23/2017"/>
  </r>
  <r>
    <x v="23"/>
    <m/>
    <s v="JV 10-1"/>
    <s v="5000"/>
    <s v="Salaries Expense"/>
    <x v="25"/>
    <n v="48604.2"/>
    <m/>
    <x v="97"/>
    <s v="je-01-10090"/>
    <s v="10/23/2017"/>
  </r>
  <r>
    <x v="58"/>
    <m/>
    <s v="JV 10-1"/>
    <s v="5000"/>
    <s v="Salaries Expense"/>
    <x v="26"/>
    <n v="2448.36"/>
    <m/>
    <x v="97"/>
    <s v="je-01-10090"/>
    <s v="10/23/2017"/>
  </r>
  <r>
    <x v="54"/>
    <m/>
    <s v="JV 10-1"/>
    <s v="5000"/>
    <s v="Salaries Expense"/>
    <x v="25"/>
    <n v="83367.520000000004"/>
    <m/>
    <x v="97"/>
    <s v="je-01-10090"/>
    <s v="10/23/2017"/>
  </r>
  <r>
    <x v="62"/>
    <m/>
    <s v="JV 10-1"/>
    <s v="5000"/>
    <s v="Salaries Expense"/>
    <x v="25"/>
    <n v="89.32"/>
    <m/>
    <x v="97"/>
    <s v="je-01-10090"/>
    <s v="10/23/2017"/>
  </r>
  <r>
    <x v="57"/>
    <m/>
    <s v="JV 10-1"/>
    <s v="5000"/>
    <s v="Salaries Expense"/>
    <x v="25"/>
    <n v="8629.92"/>
    <m/>
    <x v="97"/>
    <s v="je-01-10090"/>
    <s v="10/23/2017"/>
  </r>
  <r>
    <x v="55"/>
    <m/>
    <s v="JV 10-1"/>
    <s v="5000"/>
    <s v="Salaries Expense"/>
    <x v="25"/>
    <n v="68462.820000000007"/>
    <m/>
    <x v="97"/>
    <s v="je-01-10090"/>
    <s v="10/23/2017"/>
  </r>
  <r>
    <x v="41"/>
    <m/>
    <s v="RJV 9-2"/>
    <s v="5000"/>
    <s v="Salaries Expense"/>
    <x v="29"/>
    <m/>
    <n v="1013.08"/>
    <x v="98"/>
    <s v="je-01-10393"/>
    <s v="10/24/2018"/>
  </r>
  <r>
    <x v="40"/>
    <m/>
    <s v="RJV 9-2"/>
    <s v="5000"/>
    <s v="Salaries Expense"/>
    <x v="29"/>
    <m/>
    <n v="434.15"/>
    <x v="98"/>
    <s v="je-01-10393"/>
    <s v="10/24/2018"/>
  </r>
  <r>
    <x v="39"/>
    <m/>
    <s v="RJV 9-2"/>
    <s v="5000"/>
    <s v="Salaries Expense"/>
    <x v="29"/>
    <m/>
    <n v="3026.12"/>
    <x v="98"/>
    <s v="je-01-10393"/>
    <s v="10/24/2018"/>
  </r>
  <r>
    <x v="24"/>
    <m/>
    <s v="RJV 9-2"/>
    <s v="5000"/>
    <s v="Salaries Expense"/>
    <x v="29"/>
    <m/>
    <n v="8210.02"/>
    <x v="98"/>
    <s v="je-01-10393"/>
    <s v="10/24/2018"/>
  </r>
  <r>
    <x v="42"/>
    <m/>
    <s v="RJV 9-2"/>
    <s v="5000"/>
    <s v="Salaries Expense"/>
    <x v="30"/>
    <m/>
    <n v="15336.6"/>
    <x v="98"/>
    <s v="je-01-10393"/>
    <s v="10/24/2018"/>
  </r>
  <r>
    <x v="35"/>
    <m/>
    <s v="RJV 9-2"/>
    <s v="5000"/>
    <s v="Salaries Expense"/>
    <x v="30"/>
    <m/>
    <n v="35075.64"/>
    <x v="98"/>
    <s v="je-01-10393"/>
    <s v="10/24/2018"/>
  </r>
  <r>
    <x v="44"/>
    <m/>
    <s v="RJV 9-2"/>
    <s v="5000"/>
    <s v="Salaries Expense"/>
    <x v="29"/>
    <m/>
    <n v="1395.12"/>
    <x v="98"/>
    <s v="je-01-10393"/>
    <s v="10/24/2018"/>
  </r>
  <r>
    <x v="34"/>
    <m/>
    <s v="RJV 9-2"/>
    <s v="5000"/>
    <s v="Salaries Expense"/>
    <x v="29"/>
    <m/>
    <n v="13419.92"/>
    <x v="98"/>
    <s v="je-01-10393"/>
    <s v="10/24/2018"/>
  </r>
  <r>
    <x v="38"/>
    <m/>
    <s v="RJV 9-2"/>
    <s v="5000"/>
    <s v="Salaries Expense"/>
    <x v="30"/>
    <m/>
    <n v="18639.11"/>
    <x v="98"/>
    <s v="je-01-10393"/>
    <s v="10/24/2018"/>
  </r>
  <r>
    <x v="36"/>
    <m/>
    <s v="RJV 9-2"/>
    <s v="5000"/>
    <s v="Salaries Expense"/>
    <x v="30"/>
    <m/>
    <n v="29371.119999999999"/>
    <x v="98"/>
    <s v="je-01-10393"/>
    <s v="10/24/2018"/>
  </r>
  <r>
    <x v="37"/>
    <m/>
    <s v="RJV 9-2"/>
    <s v="5000"/>
    <s v="Salaries Expense"/>
    <x v="30"/>
    <m/>
    <n v="5479.54"/>
    <x v="98"/>
    <s v="je-01-10393"/>
    <s v="10/24/2018"/>
  </r>
  <r>
    <x v="3"/>
    <m/>
    <s v="RJV 9-2"/>
    <s v="5000"/>
    <s v="Salaries Expense"/>
    <x v="29"/>
    <m/>
    <n v="34271.440000000002"/>
    <x v="98"/>
    <s v="je-01-10393"/>
    <s v="10/24/2018"/>
  </r>
  <r>
    <x v="4"/>
    <m/>
    <s v="RJV 9-2"/>
    <s v="5000"/>
    <s v="Salaries Expense"/>
    <x v="29"/>
    <m/>
    <n v="2943.06"/>
    <x v="98"/>
    <s v="je-01-10393"/>
    <s v="10/24/2018"/>
  </r>
  <r>
    <x v="16"/>
    <m/>
    <s v="RJV 9-2"/>
    <s v="5000"/>
    <s v="Salaries Expense"/>
    <x v="29"/>
    <m/>
    <n v="6852.4"/>
    <x v="98"/>
    <s v="je-01-10393"/>
    <s v="10/24/2018"/>
  </r>
  <r>
    <x v="43"/>
    <m/>
    <s v="RJV 9-2"/>
    <s v="5000"/>
    <s v="Salaries Expense"/>
    <x v="29"/>
    <m/>
    <n v="816.25"/>
    <x v="98"/>
    <s v="je-01-10393"/>
    <s v="10/24/2018"/>
  </r>
  <r>
    <x v="17"/>
    <m/>
    <s v="RJV 9-2"/>
    <s v="5000"/>
    <s v="Salaries Expense"/>
    <x v="29"/>
    <m/>
    <n v="4084.07"/>
    <x v="98"/>
    <s v="je-01-10393"/>
    <s v="10/24/2018"/>
  </r>
  <r>
    <x v="20"/>
    <m/>
    <s v="JV 9-32"/>
    <s v="5000"/>
    <s v="Salaries Expense"/>
    <x v="23"/>
    <m/>
    <n v="678.86"/>
    <x v="99"/>
    <s v="je-01-10092"/>
    <s v="10/25/2017"/>
  </r>
  <r>
    <x v="48"/>
    <m/>
    <s v="JV 9-32"/>
    <s v="5000"/>
    <s v="Salaries Expense"/>
    <x v="23"/>
    <n v="678.86"/>
    <m/>
    <x v="99"/>
    <s v="je-01-10092"/>
    <s v="10/25/2017"/>
  </r>
  <r>
    <x v="20"/>
    <m/>
    <s v="JV 9-35"/>
    <s v="5000"/>
    <s v="Salaries Expense"/>
    <x v="23"/>
    <m/>
    <n v="756"/>
    <x v="100"/>
    <s v="je-01-10092"/>
    <s v="10/25/2017"/>
  </r>
  <r>
    <x v="49"/>
    <m/>
    <s v="JV 9-35"/>
    <s v="5000"/>
    <s v="Salaries Expense"/>
    <x v="23"/>
    <n v="756"/>
    <m/>
    <x v="100"/>
    <s v="je-01-10092"/>
    <s v="10/25/2017"/>
  </r>
  <r>
    <x v="50"/>
    <m/>
    <s v="JV 9-33"/>
    <s v="5000"/>
    <s v="Salaries Expense"/>
    <x v="23"/>
    <m/>
    <m/>
    <x v="101"/>
    <s v="je-01-10092"/>
    <s v="10/25/2017"/>
  </r>
  <r>
    <x v="20"/>
    <m/>
    <s v="JV 9-33"/>
    <s v="5000"/>
    <s v="Salaries Expense"/>
    <x v="23"/>
    <m/>
    <n v="992.83"/>
    <x v="101"/>
    <s v="je-01-10092"/>
    <s v="10/25/2017"/>
  </r>
  <r>
    <x v="48"/>
    <m/>
    <s v="JV 9-33"/>
    <s v="5000"/>
    <s v="Salaries Expense"/>
    <x v="23"/>
    <n v="220.63"/>
    <m/>
    <x v="101"/>
    <s v="je-01-10092"/>
    <s v="10/25/2017"/>
  </r>
  <r>
    <x v="49"/>
    <m/>
    <s v="JV 9-33"/>
    <s v="5000"/>
    <s v="Salaries Expense"/>
    <x v="23"/>
    <n v="772.2"/>
    <m/>
    <x v="101"/>
    <s v="je-01-10092"/>
    <s v="10/25/2017"/>
  </r>
  <r>
    <x v="23"/>
    <m/>
    <s v="JV 9-34"/>
    <s v="5000"/>
    <s v="Salaries Expense"/>
    <x v="24"/>
    <n v="576.44000000000005"/>
    <m/>
    <x v="102"/>
    <s v="je-01-10092"/>
    <s v="10/25/2017"/>
  </r>
  <r>
    <x v="50"/>
    <m/>
    <s v="JV 9-34"/>
    <s v="5000"/>
    <s v="Salaries Expense"/>
    <x v="23"/>
    <n v="288.22000000000003"/>
    <m/>
    <x v="102"/>
    <s v="je-01-10092"/>
    <s v="10/25/2017"/>
  </r>
  <r>
    <x v="20"/>
    <m/>
    <s v="JV 9-34"/>
    <s v="5000"/>
    <s v="Salaries Expense"/>
    <x v="23"/>
    <m/>
    <n v="979.95"/>
    <x v="102"/>
    <s v="je-01-10092"/>
    <s v="10/25/2017"/>
  </r>
  <r>
    <x v="48"/>
    <m/>
    <s v="JV 9-34"/>
    <s v="5000"/>
    <s v="Salaries Expense"/>
    <x v="23"/>
    <m/>
    <m/>
    <x v="102"/>
    <s v="je-01-10092"/>
    <s v="10/25/2017"/>
  </r>
  <r>
    <x v="49"/>
    <m/>
    <s v="JV 9-34"/>
    <s v="5000"/>
    <s v="Salaries Expense"/>
    <x v="23"/>
    <n v="115.29"/>
    <m/>
    <x v="102"/>
    <s v="je-01-10092"/>
    <s v="10/25/2017"/>
  </r>
  <r>
    <x v="1"/>
    <m/>
    <s v="JV 9-20"/>
    <s v="5000"/>
    <s v="Salaries Expense"/>
    <x v="31"/>
    <n v="1040.6300000000001"/>
    <m/>
    <x v="103"/>
    <s v="je-01-10395"/>
    <s v="10/30/2018"/>
  </r>
  <r>
    <x v="0"/>
    <m/>
    <s v="JV 9-20"/>
    <s v="5000"/>
    <s v="Salaries Expense"/>
    <x v="31"/>
    <n v="520.30999999999995"/>
    <m/>
    <x v="103"/>
    <s v="je-01-10395"/>
    <s v="10/30/2018"/>
  </r>
  <r>
    <x v="4"/>
    <m/>
    <s v="JV 9-20"/>
    <s v="5000"/>
    <s v="Salaries Expense"/>
    <x v="31"/>
    <n v="1040.6300000000001"/>
    <m/>
    <x v="103"/>
    <s v="je-01-10395"/>
    <s v="10/30/2018"/>
  </r>
  <r>
    <x v="3"/>
    <m/>
    <s v="JV 9-20"/>
    <s v="5000"/>
    <s v="Salaries Expense"/>
    <x v="31"/>
    <m/>
    <n v="3902.35"/>
    <x v="103"/>
    <s v="je-01-10395"/>
    <s v="10/30/2018"/>
  </r>
  <r>
    <x v="2"/>
    <m/>
    <s v="JV 9-20"/>
    <s v="5000"/>
    <s v="Salaries Expense"/>
    <x v="31"/>
    <n v="1300.78"/>
    <m/>
    <x v="103"/>
    <s v="je-01-10395"/>
    <s v="10/30/2018"/>
  </r>
  <r>
    <x v="1"/>
    <m/>
    <s v="JV 9-18"/>
    <s v="5000"/>
    <s v="Salaries Expense"/>
    <x v="31"/>
    <n v="1571.24"/>
    <m/>
    <x v="104"/>
    <s v="je-01-10395"/>
    <s v="10/30/2018"/>
  </r>
  <r>
    <x v="0"/>
    <m/>
    <s v="JV 9-18"/>
    <s v="5000"/>
    <s v="Salaries Expense"/>
    <x v="31"/>
    <n v="261.87"/>
    <m/>
    <x v="104"/>
    <s v="je-01-10395"/>
    <s v="10/30/2018"/>
  </r>
  <r>
    <x v="4"/>
    <m/>
    <s v="JV 9-18"/>
    <s v="5000"/>
    <s v="Salaries Expense"/>
    <x v="31"/>
    <n v="261.87"/>
    <m/>
    <x v="104"/>
    <s v="je-01-10395"/>
    <s v="10/30/2018"/>
  </r>
  <r>
    <x v="3"/>
    <m/>
    <s v="JV 9-18"/>
    <s v="5000"/>
    <s v="Salaries Expense"/>
    <x v="31"/>
    <m/>
    <n v="2356.85"/>
    <x v="104"/>
    <s v="je-01-10395"/>
    <s v="10/30/2018"/>
  </r>
  <r>
    <x v="2"/>
    <m/>
    <s v="JV 9-18"/>
    <s v="5000"/>
    <s v="Salaries Expense"/>
    <x v="31"/>
    <n v="261.87"/>
    <m/>
    <x v="104"/>
    <s v="je-01-10395"/>
    <s v="10/30/2018"/>
  </r>
  <r>
    <x v="38"/>
    <m/>
    <s v="JV 9-21"/>
    <s v="5000"/>
    <s v="Salaries Expense"/>
    <x v="32"/>
    <m/>
    <n v="1134.43"/>
    <x v="105"/>
    <s v="je-01-10395"/>
    <s v="10/30/2018"/>
  </r>
  <r>
    <x v="34"/>
    <m/>
    <s v="JV 9-21"/>
    <s v="5000"/>
    <s v="Salaries Expense"/>
    <x v="31"/>
    <n v="552.66999999999996"/>
    <m/>
    <x v="105"/>
    <s v="je-01-10395"/>
    <s v="10/30/2018"/>
  </r>
  <r>
    <x v="43"/>
    <m/>
    <s v="JV 9-21"/>
    <s v="5000"/>
    <s v="Salaries Expense"/>
    <x v="31"/>
    <n v="72.72"/>
    <m/>
    <x v="105"/>
    <s v="je-01-10395"/>
    <s v="10/30/2018"/>
  </r>
  <r>
    <x v="21"/>
    <m/>
    <s v="JV 9-21"/>
    <s v="5000"/>
    <s v="Salaries Expense"/>
    <x v="31"/>
    <n v="509.04"/>
    <m/>
    <x v="105"/>
    <s v="je-01-10395"/>
    <s v="10/30/2018"/>
  </r>
  <r>
    <x v="6"/>
    <m/>
    <s v="JV 9-15"/>
    <s v="5000"/>
    <s v="Salaries Expense"/>
    <x v="31"/>
    <n v="2184.62"/>
    <m/>
    <x v="106"/>
    <s v="je-01-10395"/>
    <s v="10/30/2018"/>
  </r>
  <r>
    <x v="5"/>
    <m/>
    <s v="JV 9-15"/>
    <s v="5000"/>
    <s v="Salaries Expense"/>
    <x v="31"/>
    <n v="546.15"/>
    <m/>
    <x v="106"/>
    <s v="je-01-10395"/>
    <s v="10/30/2018"/>
  </r>
  <r>
    <x v="3"/>
    <m/>
    <s v="JV 9-15"/>
    <s v="5000"/>
    <s v="Salaries Expense"/>
    <x v="31"/>
    <m/>
    <n v="2730.77"/>
    <x v="106"/>
    <s v="je-01-10395"/>
    <s v="10/30/2018"/>
  </r>
  <r>
    <x v="7"/>
    <m/>
    <s v="JV 9-16"/>
    <s v="5000"/>
    <s v="Salaries Expense"/>
    <x v="31"/>
    <n v="173.25"/>
    <m/>
    <x v="107"/>
    <s v="je-01-10395"/>
    <s v="10/30/2018"/>
  </r>
  <r>
    <x v="6"/>
    <m/>
    <s v="JV 9-16"/>
    <s v="5000"/>
    <s v="Salaries Expense"/>
    <x v="31"/>
    <n v="1212.75"/>
    <m/>
    <x v="107"/>
    <s v="je-01-10395"/>
    <s v="10/30/2018"/>
  </r>
  <r>
    <x v="0"/>
    <m/>
    <s v="JV 9-16"/>
    <s v="5000"/>
    <s v="Salaries Expense"/>
    <x v="31"/>
    <n v="1905.75"/>
    <m/>
    <x v="107"/>
    <s v="je-01-10395"/>
    <s v="10/30/2018"/>
  </r>
  <r>
    <x v="3"/>
    <m/>
    <s v="JV 9-16"/>
    <s v="5000"/>
    <s v="Salaries Expense"/>
    <x v="31"/>
    <m/>
    <n v="3465"/>
    <x v="107"/>
    <s v="je-01-10395"/>
    <s v="10/30/2018"/>
  </r>
  <r>
    <x v="2"/>
    <m/>
    <s v="JV 9-16"/>
    <s v="5000"/>
    <s v="Salaries Expense"/>
    <x v="31"/>
    <n v="173.25"/>
    <m/>
    <x v="107"/>
    <s v="je-01-10395"/>
    <s v="10/30/2018"/>
  </r>
  <r>
    <x v="38"/>
    <m/>
    <s v="JV 9-7"/>
    <s v="5000"/>
    <s v="Salaries Expense"/>
    <x v="32"/>
    <m/>
    <n v="174"/>
    <x v="108"/>
    <s v="je-01-10395"/>
    <s v="10/30/2018"/>
  </r>
  <r>
    <x v="43"/>
    <m/>
    <s v="JV 9-7"/>
    <s v="5000"/>
    <s v="Salaries Expense"/>
    <x v="31"/>
    <n v="174"/>
    <m/>
    <x v="108"/>
    <s v="je-01-10395"/>
    <s v="10/30/2018"/>
  </r>
  <r>
    <x v="38"/>
    <m/>
    <s v="JV 9-8"/>
    <s v="5000"/>
    <s v="Salaries Expense"/>
    <x v="32"/>
    <n v="186.35"/>
    <m/>
    <x v="109"/>
    <s v="je-01-10395"/>
    <s v="10/30/2018"/>
  </r>
  <r>
    <x v="3"/>
    <m/>
    <s v="JV 9-8"/>
    <s v="5000"/>
    <s v="Salaries Expense"/>
    <x v="31"/>
    <m/>
    <n v="186.35"/>
    <x v="109"/>
    <s v="je-01-10395"/>
    <s v="10/30/2018"/>
  </r>
  <r>
    <x v="7"/>
    <m/>
    <s v="JV 9-19"/>
    <s v="5000"/>
    <s v="Salaries Expense"/>
    <x v="31"/>
    <n v="192.29"/>
    <m/>
    <x v="110"/>
    <s v="je-01-10395"/>
    <s v="10/30/2018"/>
  </r>
  <r>
    <x v="0"/>
    <m/>
    <s v="JV 9-19"/>
    <s v="5000"/>
    <s v="Salaries Expense"/>
    <x v="31"/>
    <n v="384.58"/>
    <m/>
    <x v="110"/>
    <s v="je-01-10395"/>
    <s v="10/30/2018"/>
  </r>
  <r>
    <x v="4"/>
    <m/>
    <s v="JV 9-19"/>
    <s v="5000"/>
    <s v="Salaries Expense"/>
    <x v="31"/>
    <m/>
    <n v="1538.32"/>
    <x v="110"/>
    <s v="je-01-10395"/>
    <s v="10/30/2018"/>
  </r>
  <r>
    <x v="3"/>
    <m/>
    <s v="JV 9-19"/>
    <s v="5000"/>
    <s v="Salaries Expense"/>
    <x v="31"/>
    <n v="384.58"/>
    <m/>
    <x v="110"/>
    <s v="je-01-10395"/>
    <s v="10/30/2018"/>
  </r>
  <r>
    <x v="2"/>
    <m/>
    <s v="JV 9-19"/>
    <s v="5000"/>
    <s v="Salaries Expense"/>
    <x v="31"/>
    <n v="576.87"/>
    <m/>
    <x v="110"/>
    <s v="je-01-10395"/>
    <s v="10/30/2018"/>
  </r>
  <r>
    <x v="16"/>
    <m/>
    <s v="JV 9-14"/>
    <s v="5000"/>
    <s v="Salaries Expense"/>
    <x v="31"/>
    <m/>
    <n v="668.26"/>
    <x v="111"/>
    <s v="je-01-10395"/>
    <s v="10/30/2018"/>
  </r>
  <r>
    <x v="17"/>
    <m/>
    <s v="JV 9-14"/>
    <s v="5000"/>
    <s v="Salaries Expense"/>
    <x v="31"/>
    <n v="668.26"/>
    <m/>
    <x v="111"/>
    <s v="je-01-10395"/>
    <s v="10/30/2018"/>
  </r>
  <r>
    <x v="38"/>
    <m/>
    <s v="JV 9-22"/>
    <s v="5000"/>
    <s v="Salaries Expense"/>
    <x v="32"/>
    <n v="787.5"/>
    <m/>
    <x v="112"/>
    <s v="je-01-10395"/>
    <s v="10/30/2018"/>
  </r>
  <r>
    <x v="16"/>
    <m/>
    <s v="JV 9-22"/>
    <s v="5000"/>
    <s v="Salaries Expense"/>
    <x v="31"/>
    <n v="90"/>
    <m/>
    <x v="112"/>
    <s v="je-01-10395"/>
    <s v="10/30/2018"/>
  </r>
  <r>
    <x v="3"/>
    <m/>
    <s v="JV 9-22"/>
    <s v="5000"/>
    <s v="Salaries Expense"/>
    <x v="31"/>
    <m/>
    <n v="1627.43"/>
    <x v="112"/>
    <s v="je-01-10395"/>
    <s v="10/30/2018"/>
  </r>
  <r>
    <x v="21"/>
    <m/>
    <s v="JV 9-22"/>
    <s v="5000"/>
    <s v="Salaries Expense"/>
    <x v="31"/>
    <n v="749.93"/>
    <m/>
    <x v="112"/>
    <s v="je-01-10395"/>
    <s v="10/30/2018"/>
  </r>
  <r>
    <x v="38"/>
    <m/>
    <s v="JV 9-9"/>
    <s v="5000"/>
    <s v="Salaries Expense"/>
    <x v="32"/>
    <n v="2884"/>
    <m/>
    <x v="113"/>
    <s v="je-01-10395"/>
    <s v="10/30/2018"/>
  </r>
  <r>
    <x v="34"/>
    <m/>
    <s v="JV 9-9"/>
    <s v="5000"/>
    <s v="Salaries Expense"/>
    <x v="31"/>
    <m/>
    <n v="4614.3999999999996"/>
    <x v="113"/>
    <s v="je-01-10395"/>
    <s v="10/30/2018"/>
  </r>
  <r>
    <x v="21"/>
    <m/>
    <s v="JV 9-9"/>
    <s v="5000"/>
    <s v="Salaries Expense"/>
    <x v="31"/>
    <n v="1730.4"/>
    <m/>
    <x v="113"/>
    <s v="je-01-10395"/>
    <s v="10/30/2018"/>
  </r>
  <r>
    <x v="38"/>
    <m/>
    <s v="JV 9-11"/>
    <s v="5000"/>
    <s v="Salaries Expense"/>
    <x v="32"/>
    <n v="2102.84"/>
    <m/>
    <x v="114"/>
    <s v="je-01-10395"/>
    <s v="10/30/2018"/>
  </r>
  <r>
    <x v="34"/>
    <m/>
    <s v="JV 9-11"/>
    <s v="5000"/>
    <s v="Salaries Expense"/>
    <x v="31"/>
    <n v="841.13"/>
    <n v="4205.67"/>
    <x v="114"/>
    <s v="je-01-10395"/>
    <s v="10/30/2018"/>
  </r>
  <r>
    <x v="21"/>
    <m/>
    <s v="JV 9-11"/>
    <s v="5000"/>
    <s v="Salaries Expense"/>
    <x v="31"/>
    <n v="1261.7"/>
    <m/>
    <x v="114"/>
    <s v="je-01-10395"/>
    <s v="10/30/2018"/>
  </r>
  <r>
    <x v="1"/>
    <m/>
    <s v="JV 9-17"/>
    <s v="5000"/>
    <s v="Salaries Expense"/>
    <x v="31"/>
    <n v="386.92"/>
    <m/>
    <x v="115"/>
    <s v="je-01-10395"/>
    <s v="10/30/2018"/>
  </r>
  <r>
    <x v="0"/>
    <m/>
    <s v="JV 9-17"/>
    <s v="5000"/>
    <s v="Salaries Expense"/>
    <x v="31"/>
    <n v="193.46"/>
    <m/>
    <x v="115"/>
    <s v="je-01-10395"/>
    <s v="10/30/2018"/>
  </r>
  <r>
    <x v="4"/>
    <m/>
    <s v="JV 9-17"/>
    <s v="5000"/>
    <s v="Salaries Expense"/>
    <x v="31"/>
    <n v="193.46"/>
    <m/>
    <x v="115"/>
    <s v="je-01-10395"/>
    <s v="10/30/2018"/>
  </r>
  <r>
    <x v="3"/>
    <m/>
    <s v="JV 9-17"/>
    <s v="5000"/>
    <s v="Salaries Expense"/>
    <x v="31"/>
    <m/>
    <n v="967.3"/>
    <x v="115"/>
    <s v="je-01-10395"/>
    <s v="10/30/2018"/>
  </r>
  <r>
    <x v="2"/>
    <m/>
    <s v="JV 9-17"/>
    <s v="5000"/>
    <s v="Salaries Expense"/>
    <x v="31"/>
    <n v="193.46"/>
    <m/>
    <x v="115"/>
    <s v="je-01-10395"/>
    <s v="10/30/2018"/>
  </r>
  <r>
    <x v="38"/>
    <m/>
    <s v="JV 9-23"/>
    <s v="5000"/>
    <s v="Salaries Expense"/>
    <x v="32"/>
    <m/>
    <n v="1283.1099999999999"/>
    <x v="116"/>
    <s v="je-01-10395"/>
    <s v="10/30/2018"/>
  </r>
  <r>
    <x v="34"/>
    <m/>
    <s v="JV 9-23"/>
    <s v="5000"/>
    <s v="Salaries Expense"/>
    <x v="31"/>
    <n v="564.57000000000005"/>
    <m/>
    <x v="116"/>
    <s v="je-01-10395"/>
    <s v="10/30/2018"/>
  </r>
  <r>
    <x v="3"/>
    <m/>
    <s v="JV 9-23"/>
    <s v="5000"/>
    <s v="Salaries Expense"/>
    <x v="31"/>
    <n v="359.27"/>
    <m/>
    <x v="116"/>
    <s v="je-01-10395"/>
    <s v="10/30/2018"/>
  </r>
  <r>
    <x v="21"/>
    <m/>
    <s v="JV 9-23"/>
    <s v="5000"/>
    <s v="Salaries Expense"/>
    <x v="31"/>
    <n v="359.27"/>
    <m/>
    <x v="116"/>
    <s v="je-01-10395"/>
    <s v="10/30/2018"/>
  </r>
  <r>
    <x v="16"/>
    <m/>
    <s v="JV 9-13"/>
    <s v="5000"/>
    <s v="Salaries Expense"/>
    <x v="31"/>
    <m/>
    <n v="194.98"/>
    <x v="117"/>
    <s v="je-01-10395"/>
    <s v="10/30/2018"/>
  </r>
  <r>
    <x v="17"/>
    <m/>
    <s v="JV 9-13"/>
    <s v="5000"/>
    <s v="Salaries Expense"/>
    <x v="31"/>
    <n v="194.98"/>
    <m/>
    <x v="117"/>
    <s v="je-01-10395"/>
    <s v="10/30/2018"/>
  </r>
  <r>
    <x v="42"/>
    <m/>
    <s v="JV 9-10"/>
    <s v="5000"/>
    <s v="Salaries Expense"/>
    <x v="32"/>
    <n v="1331.91"/>
    <m/>
    <x v="118"/>
    <s v="je-01-10395"/>
    <s v="10/30/2018"/>
  </r>
  <r>
    <x v="38"/>
    <m/>
    <s v="JV 9-10"/>
    <s v="5000"/>
    <s v="Salaries Expense"/>
    <x v="32"/>
    <n v="4078.97"/>
    <m/>
    <x v="118"/>
    <s v="je-01-10395"/>
    <s v="10/30/2018"/>
  </r>
  <r>
    <x v="34"/>
    <m/>
    <s v="JV 9-10"/>
    <s v="5000"/>
    <s v="Salaries Expense"/>
    <x v="31"/>
    <m/>
    <n v="7741.72"/>
    <x v="118"/>
    <s v="je-01-10395"/>
    <s v="10/30/2018"/>
  </r>
  <r>
    <x v="16"/>
    <m/>
    <s v="JV 9-10"/>
    <s v="5000"/>
    <s v="Salaries Expense"/>
    <x v="31"/>
    <n v="332.98"/>
    <m/>
    <x v="118"/>
    <s v="je-01-10395"/>
    <s v="10/30/2018"/>
  </r>
  <r>
    <x v="45"/>
    <m/>
    <s v="JV 9-10"/>
    <s v="5000"/>
    <s v="Salaries Expense"/>
    <x v="31"/>
    <n v="332.98"/>
    <m/>
    <x v="118"/>
    <s v="je-01-10395"/>
    <s v="10/30/2018"/>
  </r>
  <r>
    <x v="21"/>
    <m/>
    <s v="JV 9-10"/>
    <s v="5000"/>
    <s v="Salaries Expense"/>
    <x v="31"/>
    <n v="1664.88"/>
    <m/>
    <x v="118"/>
    <s v="je-01-10395"/>
    <s v="10/30/2018"/>
  </r>
  <r>
    <x v="38"/>
    <m/>
    <s v="JV 9-12"/>
    <s v="5000"/>
    <s v="Salaries Expense"/>
    <x v="32"/>
    <n v="692.82"/>
    <m/>
    <x v="119"/>
    <s v="je-01-10395"/>
    <s v="10/30/2018"/>
  </r>
  <r>
    <x v="16"/>
    <m/>
    <s v="JV 9-12"/>
    <s v="5000"/>
    <s v="Salaries Expense"/>
    <x v="31"/>
    <m/>
    <n v="978.1"/>
    <x v="119"/>
    <s v="je-01-10395"/>
    <s v="10/30/2018"/>
  </r>
  <r>
    <x v="46"/>
    <m/>
    <s v="JV 9-12"/>
    <s v="5000"/>
    <s v="Salaries Expense"/>
    <x v="31"/>
    <n v="285.27999999999997"/>
    <m/>
    <x v="119"/>
    <s v="je-01-10395"/>
    <s v="10/30/2018"/>
  </r>
  <r>
    <x v="55"/>
    <m/>
    <s v="023"/>
    <s v="5000"/>
    <s v="Salaries Expense"/>
    <x v="33"/>
    <m/>
    <n v="5"/>
    <x v="120"/>
    <s v="CR-01-2829"/>
    <s v="10/5/2017"/>
  </r>
  <r>
    <x v="26"/>
    <m/>
    <s v="JV 9-27"/>
    <s v="5000"/>
    <s v="Salaries Expense"/>
    <x v="23"/>
    <n v="18861.96"/>
    <m/>
    <x v="121"/>
    <s v="je-01-10080"/>
    <s v="10/5/2017"/>
  </r>
  <r>
    <x v="24"/>
    <m/>
    <s v="JV 9-27"/>
    <s v="5000"/>
    <s v="Salaries Expense"/>
    <x v="23"/>
    <m/>
    <n v="18861.96"/>
    <x v="121"/>
    <s v="je-01-10080"/>
    <s v="10/5/2017"/>
  </r>
  <r>
    <x v="49"/>
    <m/>
    <s v="JV 9-28"/>
    <s v="5000"/>
    <s v="Salaries Expense"/>
    <x v="23"/>
    <n v="1256.07"/>
    <m/>
    <x v="122"/>
    <s v="je-01-10081"/>
    <s v="10/6/2017"/>
  </r>
  <r>
    <x v="63"/>
    <m/>
    <s v="JV 9-28"/>
    <s v="5000"/>
    <s v="Salaries Expense"/>
    <x v="23"/>
    <m/>
    <n v="1256.07"/>
    <x v="122"/>
    <s v="je-01-10081"/>
    <s v="10/6/2017"/>
  </r>
  <r>
    <x v="61"/>
    <m/>
    <s v="JV 8-36"/>
    <s v="5000"/>
    <s v="Salaries Expense"/>
    <x v="34"/>
    <m/>
    <n v="61.63"/>
    <x v="123"/>
    <s v="je-01-10100"/>
    <s v="11/14/2017"/>
  </r>
  <r>
    <x v="51"/>
    <m/>
    <s v="JV 8-36"/>
    <s v="5000"/>
    <s v="Salaries Expense"/>
    <x v="34"/>
    <n v="61.63"/>
    <m/>
    <x v="123"/>
    <s v="je-01-10100"/>
    <s v="11/14/2017"/>
  </r>
  <r>
    <x v="20"/>
    <m/>
    <s v="JV 10-10"/>
    <s v="5000"/>
    <s v="Salaries Expense"/>
    <x v="26"/>
    <m/>
    <n v="711.19"/>
    <x v="124"/>
    <s v="je-01-10102"/>
    <s v="11/15/2017"/>
  </r>
  <r>
    <x v="48"/>
    <m/>
    <s v="JV 10-10"/>
    <s v="5000"/>
    <s v="Salaries Expense"/>
    <x v="26"/>
    <n v="711.19"/>
    <m/>
    <x v="124"/>
    <s v="je-01-10102"/>
    <s v="11/15/2017"/>
  </r>
  <r>
    <x v="20"/>
    <m/>
    <s v="JV 10-9"/>
    <s v="5000"/>
    <s v="Salaries Expense"/>
    <x v="26"/>
    <m/>
    <n v="1040.1099999999999"/>
    <x v="125"/>
    <s v="je-01-10102"/>
    <s v="11/15/2017"/>
  </r>
  <r>
    <x v="48"/>
    <m/>
    <s v="JV 10-9"/>
    <s v="5000"/>
    <s v="Salaries Expense"/>
    <x v="26"/>
    <n v="231.14"/>
    <m/>
    <x v="125"/>
    <s v="je-01-10102"/>
    <s v="11/15/2017"/>
  </r>
  <r>
    <x v="50"/>
    <m/>
    <s v="JV 10-9"/>
    <s v="5000"/>
    <s v="Salaries Expense"/>
    <x v="26"/>
    <m/>
    <m/>
    <x v="125"/>
    <s v="je-01-10102"/>
    <s v="11/15/2017"/>
  </r>
  <r>
    <x v="49"/>
    <m/>
    <s v="JV 10-9"/>
    <s v="5000"/>
    <s v="Salaries Expense"/>
    <x v="26"/>
    <n v="808.97"/>
    <m/>
    <x v="125"/>
    <s v="je-01-10102"/>
    <s v="11/15/2017"/>
  </r>
  <r>
    <x v="18"/>
    <m/>
    <s v="JV 10-9"/>
    <s v="5000"/>
    <s v="Salaries Expense"/>
    <x v="26"/>
    <n v="1916.21"/>
    <m/>
    <x v="126"/>
    <s v="je-01-10103"/>
    <s v="11/15/2017"/>
  </r>
  <r>
    <x v="19"/>
    <m/>
    <s v="JV 10-9"/>
    <s v="5000"/>
    <s v="Salaries Expense"/>
    <x v="26"/>
    <m/>
    <m/>
    <x v="126"/>
    <s v="je-01-10103"/>
    <s v="11/15/2017"/>
  </r>
  <r>
    <x v="20"/>
    <m/>
    <s v="JV 10-9"/>
    <s v="5000"/>
    <s v="Salaries Expense"/>
    <x v="26"/>
    <n v="618.13"/>
    <m/>
    <x v="126"/>
    <s v="je-01-10103"/>
    <s v="11/15/2017"/>
  </r>
  <r>
    <x v="21"/>
    <m/>
    <s v="JV 10-9"/>
    <s v="5000"/>
    <s v="Salaries Expense"/>
    <x v="26"/>
    <n v="2657.96"/>
    <m/>
    <x v="126"/>
    <s v="je-01-10103"/>
    <s v="11/15/2017"/>
  </r>
  <r>
    <x v="23"/>
    <m/>
    <s v="JV 10-9"/>
    <s v="5000"/>
    <s v="Salaries Expense"/>
    <x v="25"/>
    <n v="4100.2700000000004"/>
    <m/>
    <x v="126"/>
    <s v="je-01-10103"/>
    <s v="11/15/2017"/>
  </r>
  <r>
    <x v="22"/>
    <m/>
    <s v="JV 10-9"/>
    <s v="5000"/>
    <s v="Salaries Expense"/>
    <x v="26"/>
    <m/>
    <n v="10343.4"/>
    <x v="126"/>
    <s v="je-01-10103"/>
    <s v="11/15/2017"/>
  </r>
  <r>
    <x v="27"/>
    <m/>
    <s v="JV 10-9"/>
    <s v="5000"/>
    <s v="Salaries Expense"/>
    <x v="26"/>
    <m/>
    <m/>
    <x v="126"/>
    <s v="je-01-10103"/>
    <s v="11/15/2017"/>
  </r>
  <r>
    <x v="28"/>
    <m/>
    <s v="JV 10-9"/>
    <s v="5000"/>
    <s v="Salaries Expense"/>
    <x v="25"/>
    <n v="1050.82"/>
    <m/>
    <x v="126"/>
    <s v="je-01-10103"/>
    <s v="11/15/2017"/>
  </r>
  <r>
    <x v="24"/>
    <m/>
    <s v="JV 10-9"/>
    <s v="5000"/>
    <s v="Salaries Expense"/>
    <x v="26"/>
    <m/>
    <m/>
    <x v="126"/>
    <s v="je-01-10103"/>
    <s v="11/15/2017"/>
  </r>
  <r>
    <x v="25"/>
    <m/>
    <s v="JV 10-9"/>
    <s v="5000"/>
    <s v="Salaries Expense"/>
    <x v="26"/>
    <m/>
    <m/>
    <x v="126"/>
    <s v="je-01-10103"/>
    <s v="11/15/2017"/>
  </r>
  <r>
    <x v="26"/>
    <m/>
    <s v="JV 10-9"/>
    <s v="5000"/>
    <s v="Salaries Expense"/>
    <x v="26"/>
    <m/>
    <m/>
    <x v="126"/>
    <s v="je-01-10103"/>
    <s v="11/15/2017"/>
  </r>
  <r>
    <x v="18"/>
    <m/>
    <s v="JV 10-8"/>
    <s v="5000"/>
    <s v="Salaries Expense"/>
    <x v="26"/>
    <m/>
    <n v="4373.49"/>
    <x v="127"/>
    <s v="je-01-10103"/>
    <s v="11/15/2017"/>
  </r>
  <r>
    <x v="29"/>
    <m/>
    <s v="JV 10-8"/>
    <s v="5000"/>
    <s v="Salaries Expense"/>
    <x v="26"/>
    <m/>
    <m/>
    <x v="127"/>
    <s v="je-01-10103"/>
    <s v="11/15/2017"/>
  </r>
  <r>
    <x v="21"/>
    <m/>
    <s v="JV 10-8"/>
    <s v="5000"/>
    <s v="Salaries Expense"/>
    <x v="26"/>
    <n v="1227.19"/>
    <m/>
    <x v="127"/>
    <s v="je-01-10103"/>
    <s v="11/15/2017"/>
  </r>
  <r>
    <x v="23"/>
    <m/>
    <s v="JV 10-8"/>
    <s v="5000"/>
    <s v="Salaries Expense"/>
    <x v="25"/>
    <n v="2519.65"/>
    <m/>
    <x v="127"/>
    <s v="je-01-10103"/>
    <s v="11/15/2017"/>
  </r>
  <r>
    <x v="27"/>
    <m/>
    <s v="JV 10-8"/>
    <s v="5000"/>
    <s v="Salaries Expense"/>
    <x v="26"/>
    <m/>
    <m/>
    <x v="127"/>
    <s v="je-01-10103"/>
    <s v="11/15/2017"/>
  </r>
  <r>
    <x v="32"/>
    <m/>
    <s v="JV 10-8"/>
    <s v="5000"/>
    <s v="Salaries Expense"/>
    <x v="26"/>
    <m/>
    <m/>
    <x v="127"/>
    <s v="je-01-10103"/>
    <s v="11/15/2017"/>
  </r>
  <r>
    <x v="28"/>
    <m/>
    <s v="JV 10-8"/>
    <s v="5000"/>
    <s v="Salaries Expense"/>
    <x v="25"/>
    <n v="626.65"/>
    <m/>
    <x v="127"/>
    <s v="je-01-10103"/>
    <s v="11/15/2017"/>
  </r>
  <r>
    <x v="24"/>
    <m/>
    <s v="JV 10-8"/>
    <s v="5000"/>
    <s v="Salaries Expense"/>
    <x v="26"/>
    <m/>
    <m/>
    <x v="127"/>
    <s v="je-01-10103"/>
    <s v="11/15/2017"/>
  </r>
  <r>
    <x v="25"/>
    <m/>
    <s v="JV 10-8"/>
    <s v="5000"/>
    <s v="Salaries Expense"/>
    <x v="26"/>
    <m/>
    <m/>
    <x v="127"/>
    <s v="je-01-10103"/>
    <s v="11/15/2017"/>
  </r>
  <r>
    <x v="26"/>
    <m/>
    <s v="JV 10-8"/>
    <s v="5000"/>
    <s v="Salaries Expense"/>
    <x v="26"/>
    <m/>
    <m/>
    <x v="127"/>
    <s v="je-01-10103"/>
    <s v="11/15/2017"/>
  </r>
  <r>
    <x v="23"/>
    <m/>
    <s v="JV 10-11"/>
    <s v="5000"/>
    <s v="Salaries Expense"/>
    <x v="25"/>
    <m/>
    <m/>
    <x v="128"/>
    <s v="je-01-10102"/>
    <s v="11/15/2017"/>
  </r>
  <r>
    <x v="20"/>
    <m/>
    <s v="JV 10-11"/>
    <s v="5000"/>
    <s v="Salaries Expense"/>
    <x v="26"/>
    <m/>
    <n v="1663.2"/>
    <x v="128"/>
    <s v="je-01-10102"/>
    <s v="11/15/2017"/>
  </r>
  <r>
    <x v="48"/>
    <m/>
    <s v="JV 10-11"/>
    <s v="5000"/>
    <s v="Salaries Expense"/>
    <x v="26"/>
    <m/>
    <m/>
    <x v="128"/>
    <s v="je-01-10102"/>
    <s v="11/15/2017"/>
  </r>
  <r>
    <x v="50"/>
    <m/>
    <s v="JV 10-11"/>
    <s v="5000"/>
    <s v="Salaries Expense"/>
    <x v="26"/>
    <m/>
    <m/>
    <x v="128"/>
    <s v="je-01-10102"/>
    <s v="11/15/2017"/>
  </r>
  <r>
    <x v="49"/>
    <m/>
    <s v="JV 10-11"/>
    <s v="5000"/>
    <s v="Salaries Expense"/>
    <x v="26"/>
    <n v="1663.2"/>
    <m/>
    <x v="128"/>
    <s v="je-01-10102"/>
    <s v="11/15/2017"/>
  </r>
  <r>
    <x v="23"/>
    <m/>
    <s v="JV 10-8"/>
    <s v="5000"/>
    <s v="Salaries Expense"/>
    <x v="25"/>
    <n v="603.89"/>
    <m/>
    <x v="129"/>
    <s v="je-01-10102"/>
    <s v="11/15/2017"/>
  </r>
  <r>
    <x v="20"/>
    <m/>
    <s v="JV 10-8"/>
    <s v="5000"/>
    <s v="Salaries Expense"/>
    <x v="26"/>
    <m/>
    <n v="1026.6199999999999"/>
    <x v="129"/>
    <s v="je-01-10102"/>
    <s v="11/15/2017"/>
  </r>
  <r>
    <x v="48"/>
    <m/>
    <s v="JV 10-8"/>
    <s v="5000"/>
    <s v="Salaries Expense"/>
    <x v="26"/>
    <m/>
    <m/>
    <x v="129"/>
    <s v="je-01-10102"/>
    <s v="11/15/2017"/>
  </r>
  <r>
    <x v="50"/>
    <m/>
    <s v="JV 10-8"/>
    <s v="5000"/>
    <s v="Salaries Expense"/>
    <x v="26"/>
    <n v="301.95"/>
    <m/>
    <x v="129"/>
    <s v="je-01-10102"/>
    <s v="11/15/2017"/>
  </r>
  <r>
    <x v="49"/>
    <m/>
    <s v="JV 10-8"/>
    <s v="5000"/>
    <s v="Salaries Expense"/>
    <x v="26"/>
    <n v="120.78"/>
    <m/>
    <x v="129"/>
    <s v="je-01-10102"/>
    <s v="11/15/2017"/>
  </r>
  <r>
    <x v="54"/>
    <m/>
    <s v="JV 11-1"/>
    <s v="5000"/>
    <s v="Salaries Expense"/>
    <x v="12"/>
    <n v="75044.399999999994"/>
    <m/>
    <x v="130"/>
    <s v="je-01-10104"/>
    <s v="11/16/2017"/>
  </r>
  <r>
    <x v="55"/>
    <m/>
    <s v="JV 11-1"/>
    <s v="5000"/>
    <s v="Salaries Expense"/>
    <x v="12"/>
    <n v="64519.519999999997"/>
    <m/>
    <x v="130"/>
    <s v="je-01-10104"/>
    <s v="11/16/2017"/>
  </r>
  <r>
    <x v="56"/>
    <m/>
    <s v="JV 11-1"/>
    <s v="5000"/>
    <s v="Salaries Expense"/>
    <x v="12"/>
    <m/>
    <m/>
    <x v="130"/>
    <s v="je-01-10104"/>
    <s v="11/16/2017"/>
  </r>
  <r>
    <x v="57"/>
    <m/>
    <s v="JV 11-1"/>
    <s v="5000"/>
    <s v="Salaries Expense"/>
    <x v="12"/>
    <n v="8435.11"/>
    <m/>
    <x v="130"/>
    <s v="je-01-10104"/>
    <s v="11/16/2017"/>
  </r>
  <r>
    <x v="22"/>
    <m/>
    <s v="JV 11-1"/>
    <s v="5000"/>
    <s v="Salaries Expense"/>
    <x v="0"/>
    <n v="37144.75"/>
    <m/>
    <x v="130"/>
    <s v="je-01-10104"/>
    <s v="11/16/2017"/>
  </r>
  <r>
    <x v="58"/>
    <m/>
    <s v="JV 11-1"/>
    <s v="5000"/>
    <s v="Salaries Expense"/>
    <x v="0"/>
    <n v="2550.06"/>
    <m/>
    <x v="130"/>
    <s v="je-01-10104"/>
    <s v="11/16/2017"/>
  </r>
  <r>
    <x v="23"/>
    <m/>
    <s v="JV 11-1"/>
    <s v="5000"/>
    <s v="Salaries Expense"/>
    <x v="12"/>
    <n v="46452.959999999999"/>
    <m/>
    <x v="130"/>
    <s v="je-01-10104"/>
    <s v="11/16/2017"/>
  </r>
  <r>
    <x v="28"/>
    <m/>
    <s v="JV 11-1"/>
    <s v="5000"/>
    <s v="Salaries Expense"/>
    <x v="12"/>
    <n v="31956.16"/>
    <m/>
    <x v="130"/>
    <s v="je-01-10104"/>
    <s v="11/16/2017"/>
  </r>
  <r>
    <x v="53"/>
    <m/>
    <s v="JV 11-1"/>
    <s v="5000"/>
    <s v="Salaries Expense"/>
    <x v="0"/>
    <m/>
    <m/>
    <x v="130"/>
    <s v="je-01-10104"/>
    <s v="11/16/2017"/>
  </r>
  <r>
    <x v="39"/>
    <m/>
    <s v="JV 11-1"/>
    <s v="5000"/>
    <s v="Salaries Expense"/>
    <x v="0"/>
    <n v="6326.74"/>
    <m/>
    <x v="130"/>
    <s v="je-01-10104"/>
    <s v="11/16/2017"/>
  </r>
  <r>
    <x v="24"/>
    <m/>
    <s v="JV 11-1"/>
    <s v="5000"/>
    <s v="Salaries Expense"/>
    <x v="0"/>
    <n v="19744.759999999998"/>
    <m/>
    <x v="130"/>
    <s v="je-01-10104"/>
    <s v="11/16/2017"/>
  </r>
  <r>
    <x v="20"/>
    <m/>
    <s v="JV 11-1"/>
    <s v="5000"/>
    <s v="Salaries Expense"/>
    <x v="0"/>
    <n v="21171.34"/>
    <m/>
    <x v="130"/>
    <s v="je-01-10104"/>
    <s v="11/16/2017"/>
  </r>
  <r>
    <x v="4"/>
    <m/>
    <s v="JV 11-1"/>
    <s v="5000"/>
    <s v="Salaries Expense"/>
    <x v="0"/>
    <n v="4347.18"/>
    <m/>
    <x v="130"/>
    <s v="je-01-10104"/>
    <s v="11/16/2017"/>
  </r>
  <r>
    <x v="48"/>
    <m/>
    <s v="JV 11-1"/>
    <s v="5000"/>
    <s v="Salaries Expense"/>
    <x v="0"/>
    <n v="7875.62"/>
    <m/>
    <x v="130"/>
    <s v="je-01-10104"/>
    <s v="11/16/2017"/>
  </r>
  <r>
    <x v="49"/>
    <m/>
    <s v="JV 11-1"/>
    <s v="5000"/>
    <s v="Salaries Expense"/>
    <x v="0"/>
    <n v="2396.17"/>
    <m/>
    <x v="130"/>
    <s v="je-01-10104"/>
    <s v="11/16/2017"/>
  </r>
  <r>
    <x v="18"/>
    <m/>
    <s v="JV 11-1"/>
    <s v="5000"/>
    <s v="Salaries Expense"/>
    <x v="0"/>
    <n v="7310.88"/>
    <m/>
    <x v="130"/>
    <s v="je-01-10104"/>
    <s v="11/16/2017"/>
  </r>
  <r>
    <x v="51"/>
    <m/>
    <s v="JV 11-1"/>
    <s v="5000"/>
    <s v="Salaries Expense"/>
    <x v="0"/>
    <n v="3232.68"/>
    <m/>
    <x v="130"/>
    <s v="je-01-10104"/>
    <s v="11/16/2017"/>
  </r>
  <r>
    <x v="3"/>
    <m/>
    <s v="JV 11-1"/>
    <s v="5000"/>
    <s v="Salaries Expense"/>
    <x v="0"/>
    <n v="72374.149999999994"/>
    <m/>
    <x v="130"/>
    <s v="je-01-10104"/>
    <s v="11/16/2017"/>
  </r>
  <r>
    <x v="43"/>
    <m/>
    <s v="JV 10-2"/>
    <s v="5000"/>
    <s v="Salaries Expense"/>
    <x v="7"/>
    <n v="2810.17"/>
    <m/>
    <x v="131"/>
    <s v="je-01-10402"/>
    <s v="11/16/2018"/>
  </r>
  <r>
    <x v="17"/>
    <m/>
    <s v="JV 10-2"/>
    <s v="5000"/>
    <s v="Salaries Expense"/>
    <x v="7"/>
    <n v="7516.68"/>
    <m/>
    <x v="131"/>
    <s v="je-01-10402"/>
    <s v="11/16/2018"/>
  </r>
  <r>
    <x v="16"/>
    <m/>
    <s v="JV 10-2"/>
    <s v="5000"/>
    <s v="Salaries Expense"/>
    <x v="7"/>
    <n v="14196.43"/>
    <m/>
    <x v="131"/>
    <s v="je-01-10402"/>
    <s v="11/16/2018"/>
  </r>
  <r>
    <x v="4"/>
    <m/>
    <s v="JV 10-2"/>
    <s v="5000"/>
    <s v="Salaries Expense"/>
    <x v="7"/>
    <n v="5417.61"/>
    <m/>
    <x v="131"/>
    <s v="je-01-10402"/>
    <s v="11/16/2018"/>
  </r>
  <r>
    <x v="3"/>
    <m/>
    <s v="JV 10-2"/>
    <s v="5000"/>
    <s v="Salaries Expense"/>
    <x v="7"/>
    <n v="58336.67"/>
    <m/>
    <x v="131"/>
    <s v="je-01-10402"/>
    <s v="11/16/2018"/>
  </r>
  <r>
    <x v="36"/>
    <m/>
    <s v="JV 10-2"/>
    <s v="5000"/>
    <s v="Salaries Expense"/>
    <x v="13"/>
    <n v="50734.68"/>
    <m/>
    <x v="131"/>
    <s v="je-01-10402"/>
    <s v="11/16/2018"/>
  </r>
  <r>
    <x v="37"/>
    <m/>
    <s v="JV 10-2"/>
    <s v="5000"/>
    <s v="Salaries Expense"/>
    <x v="13"/>
    <n v="7948.21"/>
    <m/>
    <x v="131"/>
    <s v="je-01-10402"/>
    <s v="11/16/2018"/>
  </r>
  <r>
    <x v="35"/>
    <m/>
    <s v="JV 10-2"/>
    <s v="5000"/>
    <s v="Salaries Expense"/>
    <x v="13"/>
    <n v="63335.75"/>
    <m/>
    <x v="131"/>
    <s v="je-01-10402"/>
    <s v="11/16/2018"/>
  </r>
  <r>
    <x v="38"/>
    <m/>
    <s v="JV 10-2"/>
    <s v="5000"/>
    <s v="Salaries Expense"/>
    <x v="13"/>
    <n v="35121.35"/>
    <m/>
    <x v="131"/>
    <s v="je-01-10402"/>
    <s v="11/16/2018"/>
  </r>
  <r>
    <x v="44"/>
    <m/>
    <s v="JV 10-2"/>
    <s v="5000"/>
    <s v="Salaries Expense"/>
    <x v="7"/>
    <m/>
    <m/>
    <x v="131"/>
    <s v="je-01-10402"/>
    <s v="11/16/2018"/>
  </r>
  <r>
    <x v="34"/>
    <m/>
    <s v="JV 10-2"/>
    <s v="5000"/>
    <s v="Salaries Expense"/>
    <x v="7"/>
    <n v="24452.36"/>
    <m/>
    <x v="131"/>
    <s v="je-01-10402"/>
    <s v="11/16/2018"/>
  </r>
  <r>
    <x v="42"/>
    <m/>
    <s v="JV 10-2"/>
    <s v="5000"/>
    <s v="Salaries Expense"/>
    <x v="13"/>
    <n v="25309.54"/>
    <m/>
    <x v="131"/>
    <s v="je-01-10402"/>
    <s v="11/16/2018"/>
  </r>
  <r>
    <x v="39"/>
    <m/>
    <s v="JV 10-2"/>
    <s v="5000"/>
    <s v="Salaries Expense"/>
    <x v="7"/>
    <n v="5541.76"/>
    <m/>
    <x v="131"/>
    <s v="je-01-10402"/>
    <s v="11/16/2018"/>
  </r>
  <r>
    <x v="24"/>
    <m/>
    <s v="JV 10-2"/>
    <s v="5000"/>
    <s v="Salaries Expense"/>
    <x v="7"/>
    <n v="14339.08"/>
    <m/>
    <x v="131"/>
    <s v="je-01-10402"/>
    <s v="11/16/2018"/>
  </r>
  <r>
    <x v="41"/>
    <m/>
    <s v="JV 10-2"/>
    <s v="5000"/>
    <s v="Salaries Expense"/>
    <x v="7"/>
    <n v="1992.5"/>
    <m/>
    <x v="131"/>
    <s v="je-01-10402"/>
    <s v="11/16/2018"/>
  </r>
  <r>
    <x v="40"/>
    <m/>
    <s v="JV 10-2"/>
    <s v="5000"/>
    <s v="Salaries Expense"/>
    <x v="7"/>
    <n v="560.57000000000005"/>
    <m/>
    <x v="131"/>
    <s v="je-01-10402"/>
    <s v="11/16/2018"/>
  </r>
  <r>
    <x v="43"/>
    <m/>
    <s v="JV 10-1"/>
    <s v="5000"/>
    <s v="Salaries Expense"/>
    <x v="7"/>
    <n v="2161.67"/>
    <m/>
    <x v="132"/>
    <s v="je-01-10402"/>
    <s v="11/16/2018"/>
  </r>
  <r>
    <x v="17"/>
    <m/>
    <s v="JV 10-1"/>
    <s v="5000"/>
    <s v="Salaries Expense"/>
    <x v="7"/>
    <n v="9870.49"/>
    <m/>
    <x v="132"/>
    <s v="je-01-10402"/>
    <s v="11/16/2018"/>
  </r>
  <r>
    <x v="16"/>
    <m/>
    <s v="JV 10-1"/>
    <s v="5000"/>
    <s v="Salaries Expense"/>
    <x v="7"/>
    <n v="17852.560000000001"/>
    <m/>
    <x v="132"/>
    <s v="je-01-10402"/>
    <s v="11/16/2018"/>
  </r>
  <r>
    <x v="4"/>
    <m/>
    <s v="JV 10-1"/>
    <s v="5000"/>
    <s v="Salaries Expense"/>
    <x v="7"/>
    <n v="7110.01"/>
    <m/>
    <x v="132"/>
    <s v="je-01-10402"/>
    <s v="11/16/2018"/>
  </r>
  <r>
    <x v="3"/>
    <m/>
    <s v="JV 10-1"/>
    <s v="5000"/>
    <s v="Salaries Expense"/>
    <x v="7"/>
    <n v="79748.44"/>
    <m/>
    <x v="132"/>
    <s v="je-01-10402"/>
    <s v="11/16/2018"/>
  </r>
  <r>
    <x v="36"/>
    <m/>
    <s v="JV 10-1"/>
    <s v="5000"/>
    <s v="Salaries Expense"/>
    <x v="13"/>
    <n v="70731.83"/>
    <m/>
    <x v="132"/>
    <s v="je-01-10402"/>
    <s v="11/16/2018"/>
  </r>
  <r>
    <x v="37"/>
    <m/>
    <s v="JV 10-1"/>
    <s v="5000"/>
    <s v="Salaries Expense"/>
    <x v="13"/>
    <n v="11058.05"/>
    <m/>
    <x v="132"/>
    <s v="je-01-10402"/>
    <s v="11/16/2018"/>
  </r>
  <r>
    <x v="35"/>
    <m/>
    <s v="JV 10-1"/>
    <s v="5000"/>
    <s v="Salaries Expense"/>
    <x v="13"/>
    <n v="85436.5"/>
    <m/>
    <x v="132"/>
    <s v="je-01-10402"/>
    <s v="11/16/2018"/>
  </r>
  <r>
    <x v="38"/>
    <m/>
    <s v="JV 10-1"/>
    <s v="5000"/>
    <s v="Salaries Expense"/>
    <x v="13"/>
    <n v="46681.85"/>
    <m/>
    <x v="132"/>
    <s v="je-01-10402"/>
    <s v="11/16/2018"/>
  </r>
  <r>
    <x v="44"/>
    <m/>
    <s v="JV 10-1"/>
    <s v="5000"/>
    <s v="Salaries Expense"/>
    <x v="7"/>
    <n v="1402.1"/>
    <m/>
    <x v="132"/>
    <s v="je-01-10402"/>
    <s v="11/16/2018"/>
  </r>
  <r>
    <x v="34"/>
    <m/>
    <s v="JV 10-1"/>
    <s v="5000"/>
    <s v="Salaries Expense"/>
    <x v="7"/>
    <n v="32263.11"/>
    <m/>
    <x v="132"/>
    <s v="je-01-10402"/>
    <s v="11/16/2018"/>
  </r>
  <r>
    <x v="42"/>
    <m/>
    <s v="JV 10-1"/>
    <s v="5000"/>
    <s v="Salaries Expense"/>
    <x v="13"/>
    <n v="34310.230000000003"/>
    <m/>
    <x v="132"/>
    <s v="je-01-10402"/>
    <s v="11/16/2018"/>
  </r>
  <r>
    <x v="39"/>
    <m/>
    <s v="JV 10-1"/>
    <s v="5000"/>
    <s v="Salaries Expense"/>
    <x v="7"/>
    <n v="7213.36"/>
    <m/>
    <x v="132"/>
    <s v="je-01-10402"/>
    <s v="11/16/2018"/>
  </r>
  <r>
    <x v="24"/>
    <m/>
    <s v="JV 10-1"/>
    <s v="5000"/>
    <s v="Salaries Expense"/>
    <x v="7"/>
    <n v="19255.189999999999"/>
    <m/>
    <x v="132"/>
    <s v="je-01-10402"/>
    <s v="11/16/2018"/>
  </r>
  <r>
    <x v="41"/>
    <m/>
    <s v="JV 10-1"/>
    <s v="5000"/>
    <s v="Salaries Expense"/>
    <x v="7"/>
    <n v="2517.84"/>
    <m/>
    <x v="132"/>
    <s v="je-01-10402"/>
    <s v="11/16/2018"/>
  </r>
  <r>
    <x v="40"/>
    <m/>
    <s v="JV 10-1"/>
    <s v="5000"/>
    <s v="Salaries Expense"/>
    <x v="7"/>
    <n v="853.39"/>
    <m/>
    <x v="132"/>
    <s v="je-01-10402"/>
    <s v="11/16/2018"/>
  </r>
  <r>
    <x v="0"/>
    <m/>
    <s v="JV 11-02"/>
    <s v="5000"/>
    <s v="Salaries Expense"/>
    <x v="7"/>
    <n v="598.36"/>
    <m/>
    <x v="133"/>
    <s v="je-01-10403"/>
    <s v="11/19/2018"/>
  </r>
  <r>
    <x v="1"/>
    <m/>
    <s v="JV 11-02"/>
    <s v="5000"/>
    <s v="Salaries Expense"/>
    <x v="7"/>
    <n v="1196.72"/>
    <m/>
    <x v="133"/>
    <s v="je-01-10403"/>
    <s v="11/19/2018"/>
  </r>
  <r>
    <x v="3"/>
    <m/>
    <s v="JV 11-02"/>
    <s v="5000"/>
    <s v="Salaries Expense"/>
    <x v="7"/>
    <m/>
    <n v="4487.7"/>
    <x v="133"/>
    <s v="je-01-10403"/>
    <s v="11/19/2018"/>
  </r>
  <r>
    <x v="2"/>
    <m/>
    <s v="JV 11-02"/>
    <s v="5000"/>
    <s v="Salaries Expense"/>
    <x v="7"/>
    <n v="1495.9"/>
    <m/>
    <x v="133"/>
    <s v="je-01-10403"/>
    <s v="11/19/2018"/>
  </r>
  <r>
    <x v="4"/>
    <m/>
    <s v="JV 11-02"/>
    <s v="5000"/>
    <s v="Salaries Expense"/>
    <x v="7"/>
    <n v="1196.72"/>
    <m/>
    <x v="133"/>
    <s v="je-01-10403"/>
    <s v="11/19/2018"/>
  </r>
  <r>
    <x v="0"/>
    <m/>
    <s v="JV 10-17"/>
    <s v="5000"/>
    <s v="Salaries Expense"/>
    <x v="7"/>
    <n v="301.14999999999998"/>
    <m/>
    <x v="134"/>
    <s v="je-01-10403"/>
    <s v="11/19/2018"/>
  </r>
  <r>
    <x v="1"/>
    <m/>
    <s v="JV 10-17"/>
    <s v="5000"/>
    <s v="Salaries Expense"/>
    <x v="7"/>
    <n v="1806.92"/>
    <m/>
    <x v="134"/>
    <s v="je-01-10403"/>
    <s v="11/19/2018"/>
  </r>
  <r>
    <x v="3"/>
    <m/>
    <s v="JV 10-17"/>
    <s v="5000"/>
    <s v="Salaries Expense"/>
    <x v="7"/>
    <m/>
    <n v="2710.37"/>
    <x v="134"/>
    <s v="je-01-10403"/>
    <s v="11/19/2018"/>
  </r>
  <r>
    <x v="2"/>
    <m/>
    <s v="JV 10-17"/>
    <s v="5000"/>
    <s v="Salaries Expense"/>
    <x v="7"/>
    <n v="301.14999999999998"/>
    <m/>
    <x v="134"/>
    <s v="je-01-10403"/>
    <s v="11/19/2018"/>
  </r>
  <r>
    <x v="4"/>
    <m/>
    <s v="JV 10-17"/>
    <s v="5000"/>
    <s v="Salaries Expense"/>
    <x v="7"/>
    <n v="301.14999999999998"/>
    <m/>
    <x v="134"/>
    <s v="je-01-10403"/>
    <s v="11/19/2018"/>
  </r>
  <r>
    <x v="34"/>
    <m/>
    <s v="JV 10-6"/>
    <s v="5000"/>
    <s v="Salaries Expense"/>
    <x v="7"/>
    <n v="635.57000000000005"/>
    <m/>
    <x v="135"/>
    <s v="je-01-10403"/>
    <s v="11/19/2018"/>
  </r>
  <r>
    <x v="38"/>
    <m/>
    <s v="JV 10-6"/>
    <s v="5000"/>
    <s v="Salaries Expense"/>
    <x v="13"/>
    <m/>
    <n v="1304.5999999999999"/>
    <x v="135"/>
    <s v="je-01-10403"/>
    <s v="11/19/2018"/>
  </r>
  <r>
    <x v="21"/>
    <m/>
    <s v="JV 10-6"/>
    <s v="5000"/>
    <s v="Salaries Expense"/>
    <x v="7"/>
    <n v="585.4"/>
    <m/>
    <x v="135"/>
    <s v="je-01-10403"/>
    <s v="11/19/2018"/>
  </r>
  <r>
    <x v="43"/>
    <m/>
    <s v="JV 10-6"/>
    <s v="5000"/>
    <s v="Salaries Expense"/>
    <x v="7"/>
    <n v="83.63"/>
    <m/>
    <x v="135"/>
    <s v="je-01-10403"/>
    <s v="11/19/2018"/>
  </r>
  <r>
    <x v="6"/>
    <m/>
    <s v="JV 11-01"/>
    <s v="5000"/>
    <s v="Salaries Expense"/>
    <x v="7"/>
    <n v="2512.31"/>
    <m/>
    <x v="136"/>
    <s v="je-01-10403"/>
    <s v="11/19/2018"/>
  </r>
  <r>
    <x v="5"/>
    <m/>
    <s v="JV 11-01"/>
    <s v="5000"/>
    <s v="Salaries Expense"/>
    <x v="7"/>
    <n v="628.08000000000004"/>
    <m/>
    <x v="136"/>
    <s v="je-01-10403"/>
    <s v="11/19/2018"/>
  </r>
  <r>
    <x v="3"/>
    <m/>
    <s v="JV 11-01"/>
    <s v="5000"/>
    <s v="Salaries Expense"/>
    <x v="7"/>
    <m/>
    <n v="3140.39"/>
    <x v="136"/>
    <s v="je-01-10403"/>
    <s v="11/19/2018"/>
  </r>
  <r>
    <x v="7"/>
    <m/>
    <s v="JV 10-19"/>
    <s v="5000"/>
    <s v="Salaries Expense"/>
    <x v="7"/>
    <n v="199.24"/>
    <m/>
    <x v="137"/>
    <s v="je-01-10403"/>
    <s v="11/19/2018"/>
  </r>
  <r>
    <x v="6"/>
    <m/>
    <s v="JV 10-19"/>
    <s v="5000"/>
    <s v="Salaries Expense"/>
    <x v="7"/>
    <n v="1394.66"/>
    <m/>
    <x v="137"/>
    <s v="je-01-10403"/>
    <s v="11/19/2018"/>
  </r>
  <r>
    <x v="0"/>
    <m/>
    <s v="JV 10-19"/>
    <s v="5000"/>
    <s v="Salaries Expense"/>
    <x v="7"/>
    <n v="2191.61"/>
    <m/>
    <x v="137"/>
    <s v="je-01-10403"/>
    <s v="11/19/2018"/>
  </r>
  <r>
    <x v="3"/>
    <m/>
    <s v="JV 10-19"/>
    <s v="5000"/>
    <s v="Salaries Expense"/>
    <x v="7"/>
    <m/>
    <n v="3984.75"/>
    <x v="137"/>
    <s v="je-01-10403"/>
    <s v="11/19/2018"/>
  </r>
  <r>
    <x v="2"/>
    <m/>
    <s v="JV 10-19"/>
    <s v="5000"/>
    <s v="Salaries Expense"/>
    <x v="7"/>
    <n v="199.24"/>
    <m/>
    <x v="137"/>
    <s v="je-01-10403"/>
    <s v="11/19/2018"/>
  </r>
  <r>
    <x v="38"/>
    <m/>
    <s v="JV 10-8"/>
    <s v="5000"/>
    <s v="Salaries Expense"/>
    <x v="13"/>
    <m/>
    <n v="200.1"/>
    <x v="138"/>
    <s v="je-01-10403"/>
    <s v="11/19/2018"/>
  </r>
  <r>
    <x v="43"/>
    <m/>
    <s v="JV 10-8"/>
    <s v="5000"/>
    <s v="Salaries Expense"/>
    <x v="7"/>
    <n v="200.1"/>
    <m/>
    <x v="138"/>
    <s v="je-01-10403"/>
    <s v="11/19/2018"/>
  </r>
  <r>
    <x v="38"/>
    <m/>
    <s v="JV 10-9"/>
    <s v="5000"/>
    <s v="Salaries Expense"/>
    <x v="13"/>
    <n v="214.3"/>
    <m/>
    <x v="139"/>
    <s v="je-01-10403"/>
    <s v="11/19/2018"/>
  </r>
  <r>
    <x v="3"/>
    <m/>
    <s v="JV 10-9"/>
    <s v="5000"/>
    <s v="Salaries Expense"/>
    <x v="7"/>
    <m/>
    <n v="214.3"/>
    <x v="139"/>
    <s v="je-01-10403"/>
    <s v="11/19/2018"/>
  </r>
  <r>
    <x v="7"/>
    <m/>
    <s v="JV 11-03"/>
    <s v="5000"/>
    <s v="Salaries Expense"/>
    <x v="7"/>
    <n v="221.13"/>
    <m/>
    <x v="140"/>
    <s v="je-01-10403"/>
    <s v="11/19/2018"/>
  </r>
  <r>
    <x v="0"/>
    <m/>
    <s v="JV 11-03"/>
    <s v="5000"/>
    <s v="Salaries Expense"/>
    <x v="7"/>
    <n v="442.27"/>
    <m/>
    <x v="140"/>
    <s v="je-01-10403"/>
    <s v="11/19/2018"/>
  </r>
  <r>
    <x v="3"/>
    <m/>
    <s v="JV 11-03"/>
    <s v="5000"/>
    <s v="Salaries Expense"/>
    <x v="7"/>
    <n v="442.27"/>
    <m/>
    <x v="140"/>
    <s v="je-01-10403"/>
    <s v="11/19/2018"/>
  </r>
  <r>
    <x v="2"/>
    <m/>
    <s v="JV 11-03"/>
    <s v="5000"/>
    <s v="Salaries Expense"/>
    <x v="7"/>
    <n v="663.4"/>
    <m/>
    <x v="140"/>
    <s v="je-01-10403"/>
    <s v="11/19/2018"/>
  </r>
  <r>
    <x v="4"/>
    <m/>
    <s v="JV 11-03"/>
    <s v="5000"/>
    <s v="Salaries Expense"/>
    <x v="7"/>
    <m/>
    <n v="1769.07"/>
    <x v="140"/>
    <s v="je-01-10403"/>
    <s v="11/19/2018"/>
  </r>
  <r>
    <x v="16"/>
    <m/>
    <s v="JV 10-15"/>
    <s v="5000"/>
    <s v="Salaries Expense"/>
    <x v="7"/>
    <m/>
    <n v="768.49"/>
    <x v="141"/>
    <s v="je-01-10403"/>
    <s v="11/19/2018"/>
  </r>
  <r>
    <x v="17"/>
    <m/>
    <s v="JV 10-15"/>
    <s v="5000"/>
    <s v="Salaries Expense"/>
    <x v="7"/>
    <n v="768.49"/>
    <m/>
    <x v="141"/>
    <s v="je-01-10403"/>
    <s v="11/19/2018"/>
  </r>
  <r>
    <x v="38"/>
    <m/>
    <s v="JV 10-10"/>
    <s v="5000"/>
    <s v="Salaries Expense"/>
    <x v="13"/>
    <n v="905.63"/>
    <m/>
    <x v="142"/>
    <s v="je-01-10403"/>
    <s v="11/19/2018"/>
  </r>
  <r>
    <x v="3"/>
    <m/>
    <s v="JV 10-10"/>
    <s v="5000"/>
    <s v="Salaries Expense"/>
    <x v="7"/>
    <m/>
    <n v="1871.54"/>
    <x v="142"/>
    <s v="je-01-10403"/>
    <s v="11/19/2018"/>
  </r>
  <r>
    <x v="21"/>
    <m/>
    <s v="JV 10-10"/>
    <s v="5000"/>
    <s v="Salaries Expense"/>
    <x v="7"/>
    <n v="862.41"/>
    <m/>
    <x v="142"/>
    <s v="je-01-10403"/>
    <s v="11/19/2018"/>
  </r>
  <r>
    <x v="16"/>
    <m/>
    <s v="JV 10-10"/>
    <s v="5000"/>
    <s v="Salaries Expense"/>
    <x v="7"/>
    <n v="103.5"/>
    <m/>
    <x v="142"/>
    <s v="je-01-10403"/>
    <s v="11/19/2018"/>
  </r>
  <r>
    <x v="34"/>
    <m/>
    <s v="JV 10-11"/>
    <s v="5000"/>
    <s v="Salaries Expense"/>
    <x v="7"/>
    <m/>
    <n v="5306.56"/>
    <x v="143"/>
    <s v="je-01-10403"/>
    <s v="11/19/2018"/>
  </r>
  <r>
    <x v="38"/>
    <m/>
    <s v="JV 10-11"/>
    <s v="5000"/>
    <s v="Salaries Expense"/>
    <x v="13"/>
    <n v="3316.6"/>
    <m/>
    <x v="143"/>
    <s v="je-01-10403"/>
    <s v="11/19/2018"/>
  </r>
  <r>
    <x v="21"/>
    <m/>
    <s v="JV 10-11"/>
    <s v="5000"/>
    <s v="Salaries Expense"/>
    <x v="7"/>
    <n v="1989.96"/>
    <m/>
    <x v="143"/>
    <s v="je-01-10403"/>
    <s v="11/19/2018"/>
  </r>
  <r>
    <x v="34"/>
    <m/>
    <s v="JV 10-13"/>
    <s v="5000"/>
    <s v="Salaries Expense"/>
    <x v="7"/>
    <m/>
    <n v="4836.5200000000004"/>
    <x v="47"/>
    <s v="je-01-10403"/>
    <s v="11/19/2018"/>
  </r>
  <r>
    <x v="44"/>
    <m/>
    <s v="JV 10-13"/>
    <s v="5000"/>
    <s v="Salaries Expense"/>
    <x v="7"/>
    <n v="967.3"/>
    <m/>
    <x v="47"/>
    <s v="je-01-10403"/>
    <s v="11/19/2018"/>
  </r>
  <r>
    <x v="38"/>
    <m/>
    <s v="JV 10-13"/>
    <s v="5000"/>
    <s v="Salaries Expense"/>
    <x v="13"/>
    <n v="2418.2600000000002"/>
    <m/>
    <x v="47"/>
    <s v="je-01-10403"/>
    <s v="11/19/2018"/>
  </r>
  <r>
    <x v="21"/>
    <m/>
    <s v="JV 10-13"/>
    <s v="5000"/>
    <s v="Salaries Expense"/>
    <x v="7"/>
    <n v="1450.96"/>
    <m/>
    <x v="47"/>
    <s v="je-01-10403"/>
    <s v="11/19/2018"/>
  </r>
  <r>
    <x v="0"/>
    <m/>
    <s v="JV 10-18"/>
    <s v="5000"/>
    <s v="Salaries Expense"/>
    <x v="7"/>
    <n v="222.48"/>
    <m/>
    <x v="144"/>
    <s v="je-01-10403"/>
    <s v="11/19/2018"/>
  </r>
  <r>
    <x v="1"/>
    <m/>
    <s v="JV 10-18"/>
    <s v="5000"/>
    <s v="Salaries Expense"/>
    <x v="7"/>
    <n v="444.96"/>
    <m/>
    <x v="144"/>
    <s v="je-01-10403"/>
    <s v="11/19/2018"/>
  </r>
  <r>
    <x v="3"/>
    <m/>
    <s v="JV 10-18"/>
    <s v="5000"/>
    <s v="Salaries Expense"/>
    <x v="7"/>
    <m/>
    <n v="1112.4000000000001"/>
    <x v="144"/>
    <s v="je-01-10403"/>
    <s v="11/19/2018"/>
  </r>
  <r>
    <x v="2"/>
    <m/>
    <s v="JV 10-18"/>
    <s v="5000"/>
    <s v="Salaries Expense"/>
    <x v="7"/>
    <n v="222.48"/>
    <m/>
    <x v="144"/>
    <s v="je-01-10403"/>
    <s v="11/19/2018"/>
  </r>
  <r>
    <x v="4"/>
    <m/>
    <s v="JV 10-18"/>
    <s v="5000"/>
    <s v="Salaries Expense"/>
    <x v="7"/>
    <n v="222.48"/>
    <m/>
    <x v="144"/>
    <s v="je-01-10403"/>
    <s v="11/19/2018"/>
  </r>
  <r>
    <x v="34"/>
    <m/>
    <s v="JV 10-7"/>
    <s v="5000"/>
    <s v="Salaries Expense"/>
    <x v="7"/>
    <n v="649.26"/>
    <m/>
    <x v="145"/>
    <s v="je-01-10403"/>
    <s v="11/19/2018"/>
  </r>
  <r>
    <x v="38"/>
    <m/>
    <s v="JV 10-7"/>
    <s v="5000"/>
    <s v="Salaries Expense"/>
    <x v="13"/>
    <m/>
    <n v="1475.58"/>
    <x v="145"/>
    <s v="je-01-10403"/>
    <s v="11/19/2018"/>
  </r>
  <r>
    <x v="3"/>
    <m/>
    <s v="JV 10-7"/>
    <s v="5000"/>
    <s v="Salaries Expense"/>
    <x v="7"/>
    <n v="413.16"/>
    <m/>
    <x v="145"/>
    <s v="je-01-10403"/>
    <s v="11/19/2018"/>
  </r>
  <r>
    <x v="21"/>
    <m/>
    <s v="JV 10-7"/>
    <s v="5000"/>
    <s v="Salaries Expense"/>
    <x v="7"/>
    <n v="413.16"/>
    <m/>
    <x v="145"/>
    <s v="je-01-10403"/>
    <s v="11/19/2018"/>
  </r>
  <r>
    <x v="16"/>
    <m/>
    <s v="JV 10-16"/>
    <s v="5000"/>
    <s v="Salaries Expense"/>
    <x v="7"/>
    <m/>
    <n v="194.98"/>
    <x v="146"/>
    <s v="je-01-10403"/>
    <s v="11/19/2018"/>
  </r>
  <r>
    <x v="17"/>
    <m/>
    <s v="JV 10-16"/>
    <s v="5000"/>
    <s v="Salaries Expense"/>
    <x v="7"/>
    <n v="194.98"/>
    <m/>
    <x v="146"/>
    <s v="je-01-10403"/>
    <s v="11/19/2018"/>
  </r>
  <r>
    <x v="42"/>
    <m/>
    <s v="JV 10-12"/>
    <s v="5000"/>
    <s v="Salaries Expense"/>
    <x v="13"/>
    <n v="1531.69"/>
    <m/>
    <x v="147"/>
    <s v="je-01-10403"/>
    <s v="11/19/2018"/>
  </r>
  <r>
    <x v="34"/>
    <m/>
    <s v="JV 10-12"/>
    <s v="5000"/>
    <s v="Salaries Expense"/>
    <x v="7"/>
    <m/>
    <n v="10243.19"/>
    <x v="147"/>
    <s v="je-01-10403"/>
    <s v="11/19/2018"/>
  </r>
  <r>
    <x v="44"/>
    <m/>
    <s v="JV 10-12"/>
    <s v="5000"/>
    <s v="Salaries Expense"/>
    <x v="7"/>
    <n v="1340.23"/>
    <m/>
    <x v="147"/>
    <s v="je-01-10403"/>
    <s v="11/19/2018"/>
  </r>
  <r>
    <x v="38"/>
    <m/>
    <s v="JV 10-12"/>
    <s v="5000"/>
    <s v="Salaries Expense"/>
    <x v="13"/>
    <n v="4690.8100000000004"/>
    <m/>
    <x v="147"/>
    <s v="je-01-10403"/>
    <s v="11/19/2018"/>
  </r>
  <r>
    <x v="21"/>
    <m/>
    <s v="JV 10-12"/>
    <s v="5000"/>
    <s v="Salaries Expense"/>
    <x v="7"/>
    <n v="1914.62"/>
    <m/>
    <x v="147"/>
    <s v="je-01-10403"/>
    <s v="11/19/2018"/>
  </r>
  <r>
    <x v="16"/>
    <m/>
    <s v="JV 10-12"/>
    <s v="5000"/>
    <s v="Salaries Expense"/>
    <x v="7"/>
    <n v="382.92"/>
    <m/>
    <x v="147"/>
    <s v="je-01-10403"/>
    <s v="11/19/2018"/>
  </r>
  <r>
    <x v="45"/>
    <m/>
    <s v="JV 10-12"/>
    <s v="5000"/>
    <s v="Salaries Expense"/>
    <x v="7"/>
    <n v="382.92"/>
    <m/>
    <x v="147"/>
    <s v="je-01-10403"/>
    <s v="11/19/2018"/>
  </r>
  <r>
    <x v="38"/>
    <m/>
    <s v="JV 10-14"/>
    <s v="5000"/>
    <s v="Salaries Expense"/>
    <x v="13"/>
    <n v="692.82"/>
    <m/>
    <x v="148"/>
    <s v="je-01-10403"/>
    <s v="11/19/2018"/>
  </r>
  <r>
    <x v="16"/>
    <m/>
    <s v="JV 10-14"/>
    <s v="5000"/>
    <s v="Salaries Expense"/>
    <x v="7"/>
    <m/>
    <n v="978.1"/>
    <x v="148"/>
    <s v="je-01-10403"/>
    <s v="11/19/2018"/>
  </r>
  <r>
    <x v="46"/>
    <m/>
    <s v="JV 10-14"/>
    <s v="5000"/>
    <s v="Salaries Expense"/>
    <x v="7"/>
    <n v="285.27999999999997"/>
    <m/>
    <x v="148"/>
    <s v="je-01-10403"/>
    <s v="11/19/2018"/>
  </r>
  <r>
    <x v="3"/>
    <m/>
    <s v="JV 10-22"/>
    <s v="5000"/>
    <s v="Salaries Expense"/>
    <x v="26"/>
    <m/>
    <n v="202.95"/>
    <x v="149"/>
    <s v="je-01-10111"/>
    <s v="11/21/2017"/>
  </r>
  <r>
    <x v="23"/>
    <m/>
    <s v="JV 10-22"/>
    <s v="5000"/>
    <s v="Salaries Expense"/>
    <x v="25"/>
    <n v="202.95"/>
    <m/>
    <x v="149"/>
    <s v="je-01-10111"/>
    <s v="11/21/2017"/>
  </r>
  <r>
    <x v="1"/>
    <m/>
    <s v="JV 10-15"/>
    <s v="5000"/>
    <s v="Salaries Expense"/>
    <x v="26"/>
    <n v="1140.71"/>
    <m/>
    <x v="150"/>
    <s v="je-01-10107"/>
    <s v="11/21/2017"/>
  </r>
  <r>
    <x v="0"/>
    <m/>
    <s v="JV 10-15"/>
    <s v="5000"/>
    <s v="Salaries Expense"/>
    <x v="26"/>
    <n v="588.76"/>
    <m/>
    <x v="150"/>
    <s v="je-01-10107"/>
    <s v="11/21/2017"/>
  </r>
  <r>
    <x v="2"/>
    <m/>
    <s v="JV 10-15"/>
    <s v="5000"/>
    <s v="Salaries Expense"/>
    <x v="26"/>
    <n v="1398.29"/>
    <m/>
    <x v="150"/>
    <s v="je-01-10107"/>
    <s v="11/21/2017"/>
  </r>
  <r>
    <x v="3"/>
    <m/>
    <s v="JV 10-15"/>
    <s v="5000"/>
    <s v="Salaries Expense"/>
    <x v="26"/>
    <m/>
    <n v="4268.47"/>
    <x v="150"/>
    <s v="je-01-10107"/>
    <s v="11/21/2017"/>
  </r>
  <r>
    <x v="4"/>
    <m/>
    <s v="JV 10-15"/>
    <s v="5000"/>
    <s v="Salaries Expense"/>
    <x v="26"/>
    <n v="1140.71"/>
    <m/>
    <x v="150"/>
    <s v="je-01-10107"/>
    <s v="11/21/2017"/>
  </r>
  <r>
    <x v="1"/>
    <m/>
    <s v="JV 10-13"/>
    <s v="5000"/>
    <s v="Salaries Expense"/>
    <x v="26"/>
    <n v="1740.88"/>
    <m/>
    <x v="151"/>
    <s v="je-01-10107"/>
    <s v="11/21/2017"/>
  </r>
  <r>
    <x v="0"/>
    <m/>
    <s v="JV 10-13"/>
    <s v="5000"/>
    <s v="Salaries Expense"/>
    <x v="26"/>
    <n v="277.8"/>
    <m/>
    <x v="151"/>
    <s v="je-01-10107"/>
    <s v="11/21/2017"/>
  </r>
  <r>
    <x v="2"/>
    <m/>
    <s v="JV 10-13"/>
    <s v="5000"/>
    <s v="Salaries Expense"/>
    <x v="26"/>
    <n v="277.8"/>
    <m/>
    <x v="151"/>
    <s v="je-01-10107"/>
    <s v="11/21/2017"/>
  </r>
  <r>
    <x v="3"/>
    <m/>
    <s v="JV 10-13"/>
    <s v="5000"/>
    <s v="Salaries Expense"/>
    <x v="26"/>
    <m/>
    <n v="2574.2800000000002"/>
    <x v="151"/>
    <s v="je-01-10107"/>
    <s v="11/21/2017"/>
  </r>
  <r>
    <x v="4"/>
    <m/>
    <s v="JV 10-13"/>
    <s v="5000"/>
    <s v="Salaries Expense"/>
    <x v="26"/>
    <n v="277.8"/>
    <m/>
    <x v="151"/>
    <s v="je-01-10107"/>
    <s v="11/21/2017"/>
  </r>
  <r>
    <x v="3"/>
    <m/>
    <s v="JV 10-19"/>
    <s v="5000"/>
    <s v="Salaries Expense"/>
    <x v="26"/>
    <m/>
    <n v="1446.92"/>
    <x v="152"/>
    <s v="je-01-10111"/>
    <s v="11/21/2017"/>
  </r>
  <r>
    <x v="25"/>
    <m/>
    <s v="JV 10-19"/>
    <s v="5000"/>
    <s v="Salaries Expense"/>
    <x v="26"/>
    <n v="177.69"/>
    <m/>
    <x v="152"/>
    <s v="je-01-10111"/>
    <s v="11/21/2017"/>
  </r>
  <r>
    <x v="26"/>
    <m/>
    <s v="JV 10-19"/>
    <s v="5000"/>
    <s v="Salaries Expense"/>
    <x v="26"/>
    <n v="253.85"/>
    <m/>
    <x v="152"/>
    <s v="je-01-10111"/>
    <s v="11/21/2017"/>
  </r>
  <r>
    <x v="23"/>
    <m/>
    <s v="JV 10-19"/>
    <s v="5000"/>
    <s v="Salaries Expense"/>
    <x v="25"/>
    <n v="1015.38"/>
    <m/>
    <x v="152"/>
    <s v="je-01-10111"/>
    <s v="11/21/2017"/>
  </r>
  <r>
    <x v="7"/>
    <m/>
    <s v="JV 10-18"/>
    <s v="5000"/>
    <s v="Salaries Expense"/>
    <x v="26"/>
    <n v="191.84"/>
    <m/>
    <x v="153"/>
    <s v="je-01-10107"/>
    <s v="11/21/2017"/>
  </r>
  <r>
    <x v="0"/>
    <m/>
    <s v="JV 10-18"/>
    <s v="5000"/>
    <s v="Salaries Expense"/>
    <x v="26"/>
    <n v="2091.6999999999998"/>
    <m/>
    <x v="153"/>
    <s v="je-01-10107"/>
    <s v="11/21/2017"/>
  </r>
  <r>
    <x v="6"/>
    <m/>
    <s v="JV 10-18"/>
    <s v="5000"/>
    <s v="Salaries Expense"/>
    <x v="26"/>
    <n v="1336.71"/>
    <m/>
    <x v="153"/>
    <s v="je-01-10107"/>
    <s v="11/21/2017"/>
  </r>
  <r>
    <x v="2"/>
    <m/>
    <s v="JV 10-18"/>
    <s v="5000"/>
    <s v="Salaries Expense"/>
    <x v="26"/>
    <n v="191.84"/>
    <m/>
    <x v="153"/>
    <s v="je-01-10107"/>
    <s v="11/21/2017"/>
  </r>
  <r>
    <x v="3"/>
    <m/>
    <s v="JV 10-18"/>
    <s v="5000"/>
    <s v="Salaries Expense"/>
    <x v="26"/>
    <m/>
    <n v="3812.09"/>
    <x v="153"/>
    <s v="je-01-10107"/>
    <s v="11/21/2017"/>
  </r>
  <r>
    <x v="3"/>
    <m/>
    <s v="JV 10-23"/>
    <s v="5000"/>
    <s v="Salaries Expense"/>
    <x v="26"/>
    <n v="386.49"/>
    <m/>
    <x v="154"/>
    <s v="je-01-10111"/>
    <s v="11/21/2017"/>
  </r>
  <r>
    <x v="22"/>
    <m/>
    <s v="JV 10-23"/>
    <s v="5000"/>
    <s v="Salaries Expense"/>
    <x v="26"/>
    <m/>
    <n v="386.49"/>
    <x v="154"/>
    <s v="je-01-10111"/>
    <s v="11/21/2017"/>
  </r>
  <r>
    <x v="6"/>
    <m/>
    <s v="JV 10-14"/>
    <s v="5000"/>
    <s v="Salaries Expense"/>
    <x v="26"/>
    <n v="2403.08"/>
    <m/>
    <x v="155"/>
    <s v="je-01-10107"/>
    <s v="11/21/2017"/>
  </r>
  <r>
    <x v="5"/>
    <m/>
    <s v="JV 10-14"/>
    <s v="5000"/>
    <s v="Salaries Expense"/>
    <x v="26"/>
    <n v="600.77"/>
    <m/>
    <x v="155"/>
    <s v="je-01-10107"/>
    <s v="11/21/2017"/>
  </r>
  <r>
    <x v="3"/>
    <m/>
    <s v="JV 10-14"/>
    <s v="5000"/>
    <s v="Salaries Expense"/>
    <x v="26"/>
    <m/>
    <n v="3003.85"/>
    <x v="155"/>
    <s v="je-01-10107"/>
    <s v="11/21/2017"/>
  </r>
  <r>
    <x v="51"/>
    <m/>
    <s v="JV 10-24"/>
    <s v="5000"/>
    <s v="Salaries Expense"/>
    <x v="26"/>
    <n v="151.21"/>
    <m/>
    <x v="156"/>
    <s v="je-01-10111"/>
    <s v="11/21/2017"/>
  </r>
  <r>
    <x v="23"/>
    <m/>
    <s v="JV 10-24"/>
    <s v="5000"/>
    <s v="Salaries Expense"/>
    <x v="25"/>
    <m/>
    <n v="151.21"/>
    <x v="156"/>
    <s v="je-01-10111"/>
    <s v="11/21/2017"/>
  </r>
  <r>
    <x v="1"/>
    <m/>
    <s v="JV 10-16"/>
    <s v="5000"/>
    <s v="Salaries Expense"/>
    <x v="26"/>
    <n v="410.46"/>
    <m/>
    <x v="157"/>
    <s v="je-01-10107"/>
    <s v="11/21/2017"/>
  </r>
  <r>
    <x v="0"/>
    <m/>
    <s v="JV 10-16"/>
    <s v="5000"/>
    <s v="Salaries Expense"/>
    <x v="26"/>
    <n v="218.9"/>
    <m/>
    <x v="157"/>
    <s v="je-01-10107"/>
    <s v="11/21/2017"/>
  </r>
  <r>
    <x v="2"/>
    <m/>
    <s v="JV 10-16"/>
    <s v="5000"/>
    <s v="Salaries Expense"/>
    <x v="26"/>
    <n v="218.91"/>
    <m/>
    <x v="157"/>
    <s v="je-01-10107"/>
    <s v="11/21/2017"/>
  </r>
  <r>
    <x v="3"/>
    <m/>
    <s v="JV 10-16"/>
    <s v="5000"/>
    <s v="Salaries Expense"/>
    <x v="26"/>
    <m/>
    <n v="1067.17"/>
    <x v="157"/>
    <s v="je-01-10107"/>
    <s v="11/21/2017"/>
  </r>
  <r>
    <x v="4"/>
    <m/>
    <s v="JV 10-16"/>
    <s v="5000"/>
    <s v="Salaries Expense"/>
    <x v="26"/>
    <n v="218.91"/>
    <m/>
    <x v="157"/>
    <s v="je-01-10107"/>
    <s v="11/21/2017"/>
  </r>
  <r>
    <x v="7"/>
    <m/>
    <s v="JV 10-12"/>
    <s v="5000"/>
    <s v="Salaries Expense"/>
    <x v="26"/>
    <n v="207.77"/>
    <m/>
    <x v="158"/>
    <s v="je-01-10107"/>
    <s v="11/21/2017"/>
  </r>
  <r>
    <x v="0"/>
    <m/>
    <s v="JV 10-12"/>
    <s v="5000"/>
    <s v="Salaries Expense"/>
    <x v="26"/>
    <n v="429.42"/>
    <m/>
    <x v="158"/>
    <s v="je-01-10107"/>
    <s v="11/21/2017"/>
  </r>
  <r>
    <x v="2"/>
    <m/>
    <s v="JV 10-12"/>
    <s v="5000"/>
    <s v="Salaries Expense"/>
    <x v="26"/>
    <n v="637.16999999999996"/>
    <m/>
    <x v="158"/>
    <s v="je-01-10107"/>
    <s v="11/21/2017"/>
  </r>
  <r>
    <x v="3"/>
    <m/>
    <s v="JV 10-12"/>
    <s v="5000"/>
    <s v="Salaries Expense"/>
    <x v="26"/>
    <n v="429.42"/>
    <m/>
    <x v="158"/>
    <s v="je-01-10107"/>
    <s v="11/21/2017"/>
  </r>
  <r>
    <x v="4"/>
    <m/>
    <s v="JV 10-12"/>
    <s v="5000"/>
    <s v="Salaries Expense"/>
    <x v="26"/>
    <m/>
    <n v="1703.75"/>
    <x v="158"/>
    <s v="je-01-10107"/>
    <s v="11/21/2017"/>
  </r>
  <r>
    <x v="51"/>
    <m/>
    <s v="JV 10-20"/>
    <s v="5000"/>
    <s v="Salaries Expense"/>
    <x v="26"/>
    <n v="107.51"/>
    <m/>
    <x v="159"/>
    <s v="je-01-10111"/>
    <s v="11/21/2017"/>
  </r>
  <r>
    <x v="21"/>
    <m/>
    <s v="JV 10-20"/>
    <s v="5000"/>
    <s v="Salaries Expense"/>
    <x v="26"/>
    <n v="1585.76"/>
    <m/>
    <x v="159"/>
    <s v="je-01-10111"/>
    <s v="11/21/2017"/>
  </r>
  <r>
    <x v="23"/>
    <m/>
    <s v="JV 10-20"/>
    <s v="5000"/>
    <s v="Salaries Expense"/>
    <x v="25"/>
    <m/>
    <n v="1693.27"/>
    <x v="159"/>
    <s v="je-01-10111"/>
    <s v="11/21/2017"/>
  </r>
  <r>
    <x v="2"/>
    <m/>
    <s v="JV 10-17"/>
    <s v="5000"/>
    <s v="Salaries Expense"/>
    <x v="26"/>
    <n v="335.05"/>
    <m/>
    <x v="160"/>
    <s v="je-01-10107"/>
    <s v="11/21/2017"/>
  </r>
  <r>
    <x v="3"/>
    <m/>
    <s v="JV 10-17"/>
    <s v="5000"/>
    <s v="Salaries Expense"/>
    <x v="26"/>
    <m/>
    <n v="335.05"/>
    <x v="160"/>
    <s v="je-01-10107"/>
    <s v="11/21/2017"/>
  </r>
  <r>
    <x v="3"/>
    <m/>
    <s v="JV 10-28"/>
    <s v="5000"/>
    <s v="Salaries Expense"/>
    <x v="26"/>
    <m/>
    <n v="593.17999999999995"/>
    <x v="161"/>
    <s v="je-01-10111"/>
    <s v="11/21/2017"/>
  </r>
  <r>
    <x v="23"/>
    <m/>
    <s v="JV 10-28"/>
    <s v="5000"/>
    <s v="Salaries Expense"/>
    <x v="25"/>
    <n v="593.17999999999995"/>
    <m/>
    <x v="161"/>
    <s v="je-01-10111"/>
    <s v="11/21/2017"/>
  </r>
  <r>
    <x v="51"/>
    <m/>
    <s v="JV 10-26"/>
    <s v="5000"/>
    <s v="Salaries Expense"/>
    <x v="26"/>
    <n v="72"/>
    <m/>
    <x v="162"/>
    <s v="je-01-10111"/>
    <s v="11/21/2017"/>
  </r>
  <r>
    <x v="21"/>
    <m/>
    <s v="JV 10-26"/>
    <s v="5000"/>
    <s v="Salaries Expense"/>
    <x v="26"/>
    <n v="554.4"/>
    <m/>
    <x v="162"/>
    <s v="je-01-10111"/>
    <s v="11/21/2017"/>
  </r>
  <r>
    <x v="22"/>
    <m/>
    <s v="JV 10-26"/>
    <s v="5000"/>
    <s v="Salaries Expense"/>
    <x v="26"/>
    <n v="601.21"/>
    <m/>
    <x v="162"/>
    <s v="je-01-10111"/>
    <s v="11/21/2017"/>
  </r>
  <r>
    <x v="23"/>
    <m/>
    <s v="JV 10-26"/>
    <s v="5000"/>
    <s v="Salaries Expense"/>
    <x v="25"/>
    <m/>
    <n v="1227.6099999999999"/>
    <x v="162"/>
    <s v="je-01-10111"/>
    <s v="11/21/2017"/>
  </r>
  <r>
    <x v="3"/>
    <m/>
    <s v="JV 10-27"/>
    <s v="5000"/>
    <s v="Salaries Expense"/>
    <x v="26"/>
    <n v="391.29"/>
    <m/>
    <x v="163"/>
    <s v="je-01-10111"/>
    <s v="11/21/2017"/>
  </r>
  <r>
    <x v="21"/>
    <m/>
    <s v="JV 10-27"/>
    <s v="5000"/>
    <s v="Salaries Expense"/>
    <x v="26"/>
    <n v="391.29"/>
    <m/>
    <x v="163"/>
    <s v="je-01-10111"/>
    <s v="11/21/2017"/>
  </r>
  <r>
    <x v="24"/>
    <m/>
    <s v="JV 10-27"/>
    <s v="5000"/>
    <s v="Salaries Expense"/>
    <x v="26"/>
    <m/>
    <m/>
    <x v="163"/>
    <s v="je-01-10111"/>
    <s v="11/21/2017"/>
  </r>
  <r>
    <x v="22"/>
    <m/>
    <s v="JV 10-27"/>
    <s v="5000"/>
    <s v="Salaries Expense"/>
    <x v="26"/>
    <n v="614.88"/>
    <m/>
    <x v="163"/>
    <s v="je-01-10111"/>
    <s v="11/21/2017"/>
  </r>
  <r>
    <x v="23"/>
    <m/>
    <s v="JV 10-27"/>
    <s v="5000"/>
    <s v="Salaries Expense"/>
    <x v="25"/>
    <m/>
    <n v="1397.46"/>
    <x v="163"/>
    <s v="je-01-10111"/>
    <s v="11/21/2017"/>
  </r>
  <r>
    <x v="20"/>
    <m/>
    <s v="JV 10-21"/>
    <s v="5000"/>
    <s v="Salaries Expense"/>
    <x v="26"/>
    <n v="155.97999999999999"/>
    <m/>
    <x v="164"/>
    <s v="je-01-10111"/>
    <s v="11/21/2017"/>
  </r>
  <r>
    <x v="48"/>
    <m/>
    <s v="JV 10-21"/>
    <s v="5000"/>
    <s v="Salaries Expense"/>
    <x v="26"/>
    <n v="77.989999999999995"/>
    <m/>
    <x v="164"/>
    <s v="je-01-10111"/>
    <s v="11/21/2017"/>
  </r>
  <r>
    <x v="51"/>
    <m/>
    <s v="JV 10-21"/>
    <s v="5000"/>
    <s v="Salaries Expense"/>
    <x v="26"/>
    <n v="155.97999999999999"/>
    <m/>
    <x v="164"/>
    <s v="je-01-10111"/>
    <s v="11/21/2017"/>
  </r>
  <r>
    <x v="3"/>
    <m/>
    <s v="JV 10-21"/>
    <s v="5000"/>
    <s v="Salaries Expense"/>
    <x v="26"/>
    <m/>
    <n v="2105.6999999999998"/>
    <x v="164"/>
    <s v="je-01-10111"/>
    <s v="11/21/2017"/>
  </r>
  <r>
    <x v="21"/>
    <m/>
    <s v="JV 10-21"/>
    <s v="5000"/>
    <s v="Salaries Expense"/>
    <x v="26"/>
    <n v="1091.8399999999999"/>
    <m/>
    <x v="164"/>
    <s v="je-01-10111"/>
    <s v="11/21/2017"/>
  </r>
  <r>
    <x v="23"/>
    <m/>
    <s v="JV 10-21"/>
    <s v="5000"/>
    <s v="Salaries Expense"/>
    <x v="25"/>
    <n v="623.91"/>
    <m/>
    <x v="164"/>
    <s v="je-01-10111"/>
    <s v="11/21/2017"/>
  </r>
  <r>
    <x v="18"/>
    <m/>
    <s v="JV 10-25"/>
    <s v="5000"/>
    <s v="Salaries Expense"/>
    <x v="26"/>
    <n v="274.73"/>
    <m/>
    <x v="165"/>
    <s v="je-01-10111"/>
    <s v="11/21/2017"/>
  </r>
  <r>
    <x v="21"/>
    <m/>
    <s v="JV 10-25"/>
    <s v="5000"/>
    <s v="Salaries Expense"/>
    <x v="26"/>
    <n v="1153.8900000000001"/>
    <m/>
    <x v="165"/>
    <s v="je-01-10111"/>
    <s v="11/21/2017"/>
  </r>
  <r>
    <x v="23"/>
    <m/>
    <s v="JV 10-25"/>
    <s v="5000"/>
    <s v="Salaries Expense"/>
    <x v="25"/>
    <m/>
    <n v="1428.62"/>
    <x v="165"/>
    <s v="je-01-10111"/>
    <s v="11/21/2017"/>
  </r>
  <r>
    <x v="3"/>
    <m/>
    <s v="JV 11-2"/>
    <s v="5000"/>
    <s v="Salaries Expense"/>
    <x v="0"/>
    <n v="46899.71"/>
    <m/>
    <x v="166"/>
    <s v="je-01-10106"/>
    <s v="11/21/2017"/>
  </r>
  <r>
    <x v="51"/>
    <m/>
    <s v="JV 11-2"/>
    <s v="5000"/>
    <s v="Salaries Expense"/>
    <x v="0"/>
    <n v="2262.88"/>
    <m/>
    <x v="166"/>
    <s v="je-01-10106"/>
    <s v="11/21/2017"/>
  </r>
  <r>
    <x v="18"/>
    <m/>
    <s v="JV 11-2"/>
    <s v="5000"/>
    <s v="Salaries Expense"/>
    <x v="0"/>
    <n v="5117.62"/>
    <m/>
    <x v="166"/>
    <s v="je-01-10106"/>
    <s v="11/21/2017"/>
  </r>
  <r>
    <x v="49"/>
    <m/>
    <s v="JV 11-2"/>
    <s v="5000"/>
    <s v="Salaries Expense"/>
    <x v="0"/>
    <n v="1674.67"/>
    <m/>
    <x v="166"/>
    <s v="je-01-10106"/>
    <s v="11/21/2017"/>
  </r>
  <r>
    <x v="48"/>
    <m/>
    <s v="JV 11-2"/>
    <s v="5000"/>
    <s v="Salaries Expense"/>
    <x v="0"/>
    <n v="5664.41"/>
    <m/>
    <x v="166"/>
    <s v="je-01-10106"/>
    <s v="11/21/2017"/>
  </r>
  <r>
    <x v="4"/>
    <m/>
    <s v="JV 11-2"/>
    <s v="5000"/>
    <s v="Salaries Expense"/>
    <x v="0"/>
    <n v="1957.06"/>
    <m/>
    <x v="166"/>
    <s v="je-01-10106"/>
    <s v="11/21/2017"/>
  </r>
  <r>
    <x v="20"/>
    <m/>
    <s v="JV 11-2"/>
    <s v="5000"/>
    <s v="Salaries Expense"/>
    <x v="0"/>
    <n v="14909.47"/>
    <m/>
    <x v="166"/>
    <s v="je-01-10106"/>
    <s v="11/21/2017"/>
  </r>
  <r>
    <x v="24"/>
    <m/>
    <s v="JV 11-2"/>
    <s v="5000"/>
    <s v="Salaries Expense"/>
    <x v="0"/>
    <n v="14777.76"/>
    <m/>
    <x v="166"/>
    <s v="je-01-10106"/>
    <s v="11/21/2017"/>
  </r>
  <r>
    <x v="39"/>
    <m/>
    <s v="JV 11-2"/>
    <s v="5000"/>
    <s v="Salaries Expense"/>
    <x v="0"/>
    <n v="4443.71"/>
    <m/>
    <x v="166"/>
    <s v="je-01-10106"/>
    <s v="11/21/2017"/>
  </r>
  <r>
    <x v="52"/>
    <m/>
    <s v="JV 11-2"/>
    <s v="5000"/>
    <s v="Salaries Expense"/>
    <x v="0"/>
    <m/>
    <m/>
    <x v="166"/>
    <s v="je-01-10106"/>
    <s v="11/21/2017"/>
  </r>
  <r>
    <x v="53"/>
    <m/>
    <s v="JV 11-2"/>
    <s v="5000"/>
    <s v="Salaries Expense"/>
    <x v="0"/>
    <m/>
    <m/>
    <x v="166"/>
    <s v="je-01-10106"/>
    <s v="11/21/2017"/>
  </r>
  <r>
    <x v="28"/>
    <m/>
    <s v="JV 11-2"/>
    <s v="5000"/>
    <s v="Salaries Expense"/>
    <x v="12"/>
    <n v="21964.04"/>
    <m/>
    <x v="166"/>
    <s v="je-01-10106"/>
    <s v="11/21/2017"/>
  </r>
  <r>
    <x v="23"/>
    <m/>
    <s v="JV 11-2"/>
    <s v="5000"/>
    <s v="Salaries Expense"/>
    <x v="12"/>
    <n v="32493.360000000001"/>
    <m/>
    <x v="166"/>
    <s v="je-01-10106"/>
    <s v="11/21/2017"/>
  </r>
  <r>
    <x v="58"/>
    <m/>
    <s v="JV 11-2"/>
    <s v="5000"/>
    <s v="Salaries Expense"/>
    <x v="0"/>
    <n v="1774.58"/>
    <m/>
    <x v="166"/>
    <s v="je-01-10106"/>
    <s v="11/21/2017"/>
  </r>
  <r>
    <x v="22"/>
    <m/>
    <s v="JV 11-2"/>
    <s v="5000"/>
    <s v="Salaries Expense"/>
    <x v="0"/>
    <n v="18664.25"/>
    <m/>
    <x v="166"/>
    <s v="je-01-10106"/>
    <s v="11/21/2017"/>
  </r>
  <r>
    <x v="57"/>
    <m/>
    <s v="JV 11-2"/>
    <s v="5000"/>
    <s v="Salaries Expense"/>
    <x v="12"/>
    <n v="5977.87"/>
    <m/>
    <x v="166"/>
    <s v="je-01-10106"/>
    <s v="11/21/2017"/>
  </r>
  <r>
    <x v="55"/>
    <m/>
    <s v="JV 11-2"/>
    <s v="5000"/>
    <s v="Salaries Expense"/>
    <x v="12"/>
    <n v="46206.61"/>
    <m/>
    <x v="166"/>
    <s v="je-01-10106"/>
    <s v="11/21/2017"/>
  </r>
  <r>
    <x v="54"/>
    <m/>
    <s v="JV 11-2"/>
    <s v="5000"/>
    <s v="Salaries Expense"/>
    <x v="12"/>
    <n v="51045.58"/>
    <m/>
    <x v="166"/>
    <s v="je-01-10106"/>
    <s v="11/21/2017"/>
  </r>
  <r>
    <x v="22"/>
    <m/>
    <s v="REV. JV 11-2"/>
    <s v="5000"/>
    <s v="Salaries Expense"/>
    <x v="21"/>
    <m/>
    <n v="21745.19"/>
    <x v="167"/>
    <s v="je-01-10106"/>
    <s v="11/21/2017"/>
  </r>
  <r>
    <x v="58"/>
    <m/>
    <s v="REV. JV 11-2"/>
    <s v="5000"/>
    <s v="Salaries Expense"/>
    <x v="21"/>
    <m/>
    <n v="1774.58"/>
    <x v="167"/>
    <s v="je-01-10106"/>
    <s v="11/21/2017"/>
  </r>
  <r>
    <x v="54"/>
    <m/>
    <s v="REV. JV 11-2"/>
    <s v="5000"/>
    <s v="Salaries Expense"/>
    <x v="22"/>
    <m/>
    <n v="51045.58"/>
    <x v="167"/>
    <s v="je-01-10106"/>
    <s v="11/21/2017"/>
  </r>
  <r>
    <x v="57"/>
    <m/>
    <s v="REV. JV 11-2"/>
    <s v="5000"/>
    <s v="Salaries Expense"/>
    <x v="22"/>
    <m/>
    <n v="5977.87"/>
    <x v="167"/>
    <s v="je-01-10106"/>
    <s v="11/21/2017"/>
  </r>
  <r>
    <x v="55"/>
    <m/>
    <s v="REV. JV 11-2"/>
    <s v="5000"/>
    <s v="Salaries Expense"/>
    <x v="22"/>
    <m/>
    <n v="46206.61"/>
    <x v="167"/>
    <s v="je-01-10106"/>
    <s v="11/21/2017"/>
  </r>
  <r>
    <x v="23"/>
    <m/>
    <s v="REV. JV 11-2"/>
    <s v="5000"/>
    <s v="Salaries Expense"/>
    <x v="22"/>
    <m/>
    <n v="32493.360000000001"/>
    <x v="167"/>
    <s v="je-01-10106"/>
    <s v="11/21/2017"/>
  </r>
  <r>
    <x v="52"/>
    <m/>
    <s v="REV. JV 11-2"/>
    <s v="5000"/>
    <s v="Salaries Expense"/>
    <x v="21"/>
    <m/>
    <m/>
    <x v="167"/>
    <s v="je-01-10106"/>
    <s v="11/21/2017"/>
  </r>
  <r>
    <x v="39"/>
    <m/>
    <s v="REV. JV 11-2"/>
    <s v="5000"/>
    <s v="Salaries Expense"/>
    <x v="21"/>
    <m/>
    <n v="4443.71"/>
    <x v="167"/>
    <s v="je-01-10106"/>
    <s v="11/21/2017"/>
  </r>
  <r>
    <x v="24"/>
    <m/>
    <s v="REV. JV 11-2"/>
    <s v="5000"/>
    <s v="Salaries Expense"/>
    <x v="21"/>
    <m/>
    <n v="14777.76"/>
    <x v="167"/>
    <s v="je-01-10106"/>
    <s v="11/21/2017"/>
  </r>
  <r>
    <x v="53"/>
    <m/>
    <s v="REV. JV 11-2"/>
    <s v="5000"/>
    <s v="Salaries Expense"/>
    <x v="21"/>
    <m/>
    <m/>
    <x v="167"/>
    <s v="je-01-10106"/>
    <s v="11/21/2017"/>
  </r>
  <r>
    <x v="28"/>
    <m/>
    <s v="REV. JV 11-2"/>
    <s v="5000"/>
    <s v="Salaries Expense"/>
    <x v="22"/>
    <m/>
    <n v="21964.04"/>
    <x v="167"/>
    <s v="je-01-10106"/>
    <s v="11/21/2017"/>
  </r>
  <r>
    <x v="3"/>
    <m/>
    <s v="REV. JV 11-2"/>
    <s v="5000"/>
    <s v="Salaries Expense"/>
    <x v="21"/>
    <m/>
    <n v="43818.77"/>
    <x v="167"/>
    <s v="je-01-10106"/>
    <s v="11/21/2017"/>
  </r>
  <r>
    <x v="51"/>
    <m/>
    <s v="REV. JV 11-2"/>
    <s v="5000"/>
    <s v="Salaries Expense"/>
    <x v="21"/>
    <m/>
    <n v="2262.88"/>
    <x v="167"/>
    <s v="je-01-10106"/>
    <s v="11/21/2017"/>
  </r>
  <r>
    <x v="48"/>
    <m/>
    <s v="REV. JV 11-2"/>
    <s v="5000"/>
    <s v="Salaries Expense"/>
    <x v="21"/>
    <m/>
    <n v="5664.41"/>
    <x v="167"/>
    <s v="je-01-10106"/>
    <s v="11/21/2017"/>
  </r>
  <r>
    <x v="18"/>
    <m/>
    <s v="REV. JV 11-2"/>
    <s v="5000"/>
    <s v="Salaries Expense"/>
    <x v="21"/>
    <m/>
    <n v="5117.62"/>
    <x v="167"/>
    <s v="je-01-10106"/>
    <s v="11/21/2017"/>
  </r>
  <r>
    <x v="49"/>
    <m/>
    <s v="REV. JV 11-2"/>
    <s v="5000"/>
    <s v="Salaries Expense"/>
    <x v="21"/>
    <m/>
    <n v="1674.67"/>
    <x v="167"/>
    <s v="je-01-10106"/>
    <s v="11/21/2017"/>
  </r>
  <r>
    <x v="20"/>
    <m/>
    <s v="REV. JV 11-2"/>
    <s v="5000"/>
    <s v="Salaries Expense"/>
    <x v="21"/>
    <m/>
    <n v="14909.47"/>
    <x v="167"/>
    <s v="je-01-10106"/>
    <s v="11/21/2017"/>
  </r>
  <r>
    <x v="4"/>
    <m/>
    <s v="REV. JV 11-2"/>
    <s v="5000"/>
    <s v="Salaries Expense"/>
    <x v="21"/>
    <m/>
    <n v="1957.06"/>
    <x v="167"/>
    <s v="je-01-10106"/>
    <s v="11/21/2017"/>
  </r>
  <r>
    <x v="24"/>
    <m/>
    <s v="001"/>
    <s v="5000"/>
    <s v="Salaries Expense"/>
    <x v="14"/>
    <m/>
    <n v="8683.08"/>
    <x v="168"/>
    <s v="je-01-10432"/>
    <s v="11/30/2018"/>
  </r>
  <r>
    <x v="34"/>
    <m/>
    <s v="001"/>
    <s v="5000"/>
    <s v="Salaries Expense"/>
    <x v="14"/>
    <n v="8683.08"/>
    <m/>
    <x v="168"/>
    <s v="je-01-10432"/>
    <s v="11/30/2018"/>
  </r>
  <r>
    <x v="34"/>
    <m/>
    <s v="003"/>
    <s v="5000"/>
    <s v="Salaries Expense"/>
    <x v="14"/>
    <m/>
    <n v="10000"/>
    <x v="169"/>
    <s v="je-01-10414"/>
    <s v="11/30/2018"/>
  </r>
  <r>
    <x v="34"/>
    <m/>
    <s v="002"/>
    <s v="5000"/>
    <s v="Salaries Expense"/>
    <x v="14"/>
    <m/>
    <n v="10000"/>
    <x v="169"/>
    <s v="je-01-10414"/>
    <s v="11/30/2018"/>
  </r>
  <r>
    <x v="34"/>
    <m/>
    <s v="001"/>
    <s v="5000"/>
    <s v="Salaries Expense"/>
    <x v="14"/>
    <m/>
    <n v="20000"/>
    <x v="169"/>
    <s v="je-01-10414"/>
    <s v="11/30/2018"/>
  </r>
  <r>
    <x v="38"/>
    <m/>
    <s v="003"/>
    <s v="5000"/>
    <s v="Salaries Expense"/>
    <x v="15"/>
    <n v="10000"/>
    <m/>
    <x v="169"/>
    <s v="je-01-10414"/>
    <s v="11/30/2018"/>
  </r>
  <r>
    <x v="3"/>
    <m/>
    <s v="002"/>
    <s v="5000"/>
    <s v="Salaries Expense"/>
    <x v="14"/>
    <n v="10000"/>
    <m/>
    <x v="169"/>
    <s v="je-01-10414"/>
    <s v="11/30/2018"/>
  </r>
  <r>
    <x v="45"/>
    <m/>
    <s v="001"/>
    <s v="5000"/>
    <s v="Salaries Expense"/>
    <x v="14"/>
    <n v="20000"/>
    <m/>
    <x v="169"/>
    <s v="je-01-10414"/>
    <s v="11/30/2018"/>
  </r>
  <r>
    <x v="54"/>
    <m/>
    <s v="015"/>
    <s v="5000"/>
    <s v="Salaries Expense"/>
    <x v="35"/>
    <m/>
    <n v="135"/>
    <x v="170"/>
    <s v="CR-01-2830"/>
    <s v="11/8/2017"/>
  </r>
  <r>
    <x v="20"/>
    <m/>
    <s v="JV 11-10"/>
    <s v="5000"/>
    <s v="Salaries Expense"/>
    <x v="0"/>
    <m/>
    <n v="711.19"/>
    <x v="171"/>
    <s v="je-01-10119"/>
    <s v="12/19/2017"/>
  </r>
  <r>
    <x v="48"/>
    <m/>
    <s v="JV 11-10"/>
    <s v="5000"/>
    <s v="Salaries Expense"/>
    <x v="0"/>
    <n v="711.19"/>
    <m/>
    <x v="171"/>
    <s v="je-01-10119"/>
    <s v="12/19/2017"/>
  </r>
  <r>
    <x v="20"/>
    <m/>
    <s v="JV 11-8"/>
    <s v="5000"/>
    <s v="Salaries Expense"/>
    <x v="0"/>
    <m/>
    <n v="1663.2"/>
    <x v="172"/>
    <s v="je-01-10119"/>
    <s v="12/19/2017"/>
  </r>
  <r>
    <x v="49"/>
    <m/>
    <s v="JV 11-8"/>
    <s v="5000"/>
    <s v="Salaries Expense"/>
    <x v="0"/>
    <n v="1663.2"/>
    <m/>
    <x v="172"/>
    <s v="je-01-10119"/>
    <s v="12/19/2017"/>
  </r>
  <r>
    <x v="23"/>
    <m/>
    <s v="JV 11-9"/>
    <s v="5000"/>
    <s v="Salaries Expense"/>
    <x v="12"/>
    <n v="603.89"/>
    <m/>
    <x v="173"/>
    <s v="je-01-10119"/>
    <s v="12/19/2017"/>
  </r>
  <r>
    <x v="20"/>
    <m/>
    <s v="JV 11-9"/>
    <s v="5000"/>
    <s v="Salaries Expense"/>
    <x v="0"/>
    <m/>
    <n v="1026.6199999999999"/>
    <x v="173"/>
    <s v="je-01-10119"/>
    <s v="12/19/2017"/>
  </r>
  <r>
    <x v="48"/>
    <m/>
    <s v="JV 11-9"/>
    <s v="5000"/>
    <s v="Salaries Expense"/>
    <x v="0"/>
    <m/>
    <m/>
    <x v="173"/>
    <s v="je-01-10119"/>
    <s v="12/19/2017"/>
  </r>
  <r>
    <x v="50"/>
    <m/>
    <s v="JV 11-9"/>
    <s v="5000"/>
    <s v="Salaries Expense"/>
    <x v="0"/>
    <n v="301.95"/>
    <m/>
    <x v="173"/>
    <s v="je-01-10119"/>
    <s v="12/19/2017"/>
  </r>
  <r>
    <x v="49"/>
    <m/>
    <s v="JV 11-9"/>
    <s v="5000"/>
    <s v="Salaries Expense"/>
    <x v="0"/>
    <n v="120.78"/>
    <m/>
    <x v="173"/>
    <s v="je-01-10119"/>
    <s v="12/19/2017"/>
  </r>
  <r>
    <x v="20"/>
    <m/>
    <s v="JV 11-7"/>
    <s v="5000"/>
    <s v="Salaries Expense"/>
    <x v="0"/>
    <m/>
    <n v="1040.1099999999999"/>
    <x v="174"/>
    <s v="je-01-10119"/>
    <s v="12/19/2017"/>
  </r>
  <r>
    <x v="48"/>
    <m/>
    <s v="JV 11-7"/>
    <s v="5000"/>
    <s v="Salaries Expense"/>
    <x v="0"/>
    <n v="231.14"/>
    <m/>
    <x v="174"/>
    <s v="je-01-10119"/>
    <s v="12/19/2017"/>
  </r>
  <r>
    <x v="50"/>
    <m/>
    <s v="JV 11-7"/>
    <s v="5000"/>
    <s v="Salaries Expense"/>
    <x v="0"/>
    <m/>
    <m/>
    <x v="174"/>
    <s v="je-01-10119"/>
    <s v="12/19/2017"/>
  </r>
  <r>
    <x v="49"/>
    <m/>
    <s v="JV 11-7"/>
    <s v="5000"/>
    <s v="Salaries Expense"/>
    <x v="0"/>
    <n v="808.97"/>
    <m/>
    <x v="174"/>
    <s v="je-01-10119"/>
    <s v="12/19/2017"/>
  </r>
  <r>
    <x v="11"/>
    <m/>
    <s v="JV 8-14"/>
    <s v="5000"/>
    <s v="Salaries Expense"/>
    <x v="2"/>
    <n v="2703.92"/>
    <m/>
    <x v="175"/>
    <s v="je-01-10120"/>
    <s v="12/19/2017"/>
  </r>
  <r>
    <x v="10"/>
    <m/>
    <s v="JV 8-14"/>
    <s v="5000"/>
    <s v="Salaries Expense"/>
    <x v="2"/>
    <m/>
    <n v="370.4"/>
    <x v="175"/>
    <s v="je-01-10120"/>
    <s v="12/19/2017"/>
  </r>
  <r>
    <x v="12"/>
    <m/>
    <s v="JV 8-14"/>
    <s v="5000"/>
    <s v="Salaries Expense"/>
    <x v="2"/>
    <m/>
    <n v="148.16"/>
    <x v="175"/>
    <s v="je-01-10120"/>
    <s v="12/19/2017"/>
  </r>
  <r>
    <x v="9"/>
    <m/>
    <s v="JV 8-14"/>
    <s v="5000"/>
    <s v="Salaries Expense"/>
    <x v="2"/>
    <m/>
    <n v="277.8"/>
    <x v="175"/>
    <s v="je-01-10120"/>
    <s v="12/19/2017"/>
  </r>
  <r>
    <x v="8"/>
    <m/>
    <s v="JV 8-14"/>
    <s v="5000"/>
    <s v="Salaries Expense"/>
    <x v="2"/>
    <m/>
    <n v="1907.56"/>
    <x v="175"/>
    <s v="je-01-10120"/>
    <s v="12/19/2017"/>
  </r>
  <r>
    <x v="11"/>
    <m/>
    <s v="JV 8-18"/>
    <s v="5000"/>
    <s v="Salaries Expense"/>
    <x v="2"/>
    <n v="3140.39"/>
    <m/>
    <x v="176"/>
    <s v="je-01-10120"/>
    <s v="12/19/2017"/>
  </r>
  <r>
    <x v="15"/>
    <m/>
    <s v="JV 8-18"/>
    <s v="5000"/>
    <s v="Salaries Expense"/>
    <x v="2"/>
    <m/>
    <n v="628.08000000000004"/>
    <x v="176"/>
    <s v="je-01-10120"/>
    <s v="12/19/2017"/>
  </r>
  <r>
    <x v="14"/>
    <m/>
    <s v="JV 8-18"/>
    <s v="5000"/>
    <s v="Salaries Expense"/>
    <x v="2"/>
    <m/>
    <n v="2512.31"/>
    <x v="176"/>
    <s v="je-01-10120"/>
    <s v="12/19/2017"/>
  </r>
  <r>
    <x v="11"/>
    <m/>
    <s v="JV 8-13"/>
    <s v="5000"/>
    <s v="Salaries Expense"/>
    <x v="2"/>
    <n v="3985.36"/>
    <m/>
    <x v="177"/>
    <s v="je-01-10120"/>
    <s v="12/19/2017"/>
  </r>
  <r>
    <x v="10"/>
    <m/>
    <s v="JV 8-13"/>
    <s v="5000"/>
    <s v="Salaries Expense"/>
    <x v="2"/>
    <m/>
    <m/>
    <x v="177"/>
    <s v="je-01-10120"/>
    <s v="12/19/2017"/>
  </r>
  <r>
    <x v="12"/>
    <m/>
    <s v="JV 8-13"/>
    <s v="5000"/>
    <s v="Salaries Expense"/>
    <x v="2"/>
    <m/>
    <n v="204.22"/>
    <x v="177"/>
    <s v="je-01-10120"/>
    <s v="12/19/2017"/>
  </r>
  <r>
    <x v="13"/>
    <m/>
    <s v="JV 8-13"/>
    <s v="5000"/>
    <s v="Salaries Expense"/>
    <x v="2"/>
    <m/>
    <n v="142.33000000000001"/>
    <x v="177"/>
    <s v="je-01-10120"/>
    <s v="12/19/2017"/>
  </r>
  <r>
    <x v="9"/>
    <m/>
    <s v="JV 8-13"/>
    <s v="5000"/>
    <s v="Salaries Expense"/>
    <x v="2"/>
    <m/>
    <n v="2215.4699999999998"/>
    <x v="177"/>
    <s v="je-01-10120"/>
    <s v="12/19/2017"/>
  </r>
  <r>
    <x v="14"/>
    <m/>
    <s v="JV 8-13"/>
    <s v="5000"/>
    <s v="Salaries Expense"/>
    <x v="2"/>
    <m/>
    <n v="1423.34"/>
    <x v="177"/>
    <s v="je-01-10120"/>
    <s v="12/19/2017"/>
  </r>
  <r>
    <x v="12"/>
    <m/>
    <s v="JV 8-16"/>
    <s v="5000"/>
    <s v="Salaries Expense"/>
    <x v="2"/>
    <m/>
    <n v="109.45"/>
    <x v="178"/>
    <s v="je-01-10120"/>
    <s v="12/19/2017"/>
  </r>
  <r>
    <x v="11"/>
    <m/>
    <s v="JV 8-16"/>
    <s v="5000"/>
    <s v="Salaries Expense"/>
    <x v="2"/>
    <n v="1587.09"/>
    <m/>
    <x v="178"/>
    <s v="je-01-10120"/>
    <s v="12/19/2017"/>
  </r>
  <r>
    <x v="10"/>
    <m/>
    <s v="JV 8-16"/>
    <s v="5000"/>
    <s v="Salaries Expense"/>
    <x v="2"/>
    <m/>
    <n v="355.73"/>
    <x v="178"/>
    <s v="je-01-10120"/>
    <s v="12/19/2017"/>
  </r>
  <r>
    <x v="9"/>
    <m/>
    <s v="JV 8-16"/>
    <s v="5000"/>
    <s v="Salaries Expense"/>
    <x v="2"/>
    <m/>
    <n v="246.27"/>
    <x v="178"/>
    <s v="je-01-10120"/>
    <s v="12/19/2017"/>
  </r>
  <r>
    <x v="8"/>
    <m/>
    <s v="JV 8-16"/>
    <s v="5000"/>
    <s v="Salaries Expense"/>
    <x v="2"/>
    <m/>
    <n v="875.64"/>
    <x v="178"/>
    <s v="je-01-10120"/>
    <s v="12/19/2017"/>
  </r>
  <r>
    <x v="12"/>
    <m/>
    <s v="JV 8-17"/>
    <s v="5000"/>
    <s v="Salaries Expense"/>
    <x v="2"/>
    <m/>
    <n v="858.8"/>
    <x v="179"/>
    <s v="je-01-10120"/>
    <s v="12/19/2017"/>
  </r>
  <r>
    <x v="11"/>
    <m/>
    <s v="JV 8-17"/>
    <s v="5000"/>
    <s v="Salaries Expense"/>
    <x v="2"/>
    <m/>
    <n v="332.44"/>
    <x v="179"/>
    <s v="je-01-10120"/>
    <s v="12/19/2017"/>
  </r>
  <r>
    <x v="10"/>
    <m/>
    <s v="JV 8-17"/>
    <s v="5000"/>
    <s v="Salaries Expense"/>
    <x v="2"/>
    <n v="1856.12"/>
    <m/>
    <x v="179"/>
    <s v="je-01-10120"/>
    <s v="12/19/2017"/>
  </r>
  <r>
    <x v="13"/>
    <m/>
    <s v="JV 8-17"/>
    <s v="5000"/>
    <s v="Salaries Expense"/>
    <x v="2"/>
    <m/>
    <n v="221.63"/>
    <x v="179"/>
    <s v="je-01-10120"/>
    <s v="12/19/2017"/>
  </r>
  <r>
    <x v="9"/>
    <m/>
    <s v="JV 8-17"/>
    <s v="5000"/>
    <s v="Salaries Expense"/>
    <x v="2"/>
    <m/>
    <n v="443.25"/>
    <x v="179"/>
    <s v="je-01-10120"/>
    <s v="12/19/2017"/>
  </r>
  <r>
    <x v="12"/>
    <m/>
    <s v="JV 8-15"/>
    <s v="5000"/>
    <s v="Salaries Expense"/>
    <x v="2"/>
    <m/>
    <n v="349.61"/>
    <x v="180"/>
    <s v="je-01-10120"/>
    <s v="12/19/2017"/>
  </r>
  <r>
    <x v="11"/>
    <m/>
    <s v="JV 8-15"/>
    <s v="5000"/>
    <s v="Salaries Expense"/>
    <x v="2"/>
    <n v="349.61"/>
    <m/>
    <x v="180"/>
    <s v="je-01-10120"/>
    <s v="12/19/2017"/>
  </r>
  <r>
    <x v="11"/>
    <m/>
    <s v="JV 8-12"/>
    <s v="5000"/>
    <s v="Salaries Expense"/>
    <x v="2"/>
    <n v="4415.66"/>
    <m/>
    <x v="181"/>
    <s v="je-01-10120"/>
    <s v="12/19/2017"/>
  </r>
  <r>
    <x v="10"/>
    <m/>
    <s v="JV 8-12"/>
    <s v="5000"/>
    <s v="Salaries Expense"/>
    <x v="2"/>
    <m/>
    <n v="1324.7"/>
    <x v="181"/>
    <s v="je-01-10120"/>
    <s v="12/19/2017"/>
  </r>
  <r>
    <x v="12"/>
    <m/>
    <s v="JV 8-12"/>
    <s v="5000"/>
    <s v="Salaries Expense"/>
    <x v="2"/>
    <m/>
    <n v="1287.9000000000001"/>
    <x v="181"/>
    <s v="je-01-10120"/>
    <s v="12/19/2017"/>
  </r>
  <r>
    <x v="13"/>
    <m/>
    <s v="JV 8-12"/>
    <s v="5000"/>
    <s v="Salaries Expense"/>
    <x v="2"/>
    <m/>
    <m/>
    <x v="181"/>
    <s v="je-01-10120"/>
    <s v="12/19/2017"/>
  </r>
  <r>
    <x v="9"/>
    <m/>
    <s v="JV 8-12"/>
    <s v="5000"/>
    <s v="Salaries Expense"/>
    <x v="2"/>
    <m/>
    <n v="478.36"/>
    <x v="181"/>
    <s v="je-01-10120"/>
    <s v="12/19/2017"/>
  </r>
  <r>
    <x v="15"/>
    <m/>
    <s v="JV 8-12"/>
    <s v="5000"/>
    <s v="Salaries Expense"/>
    <x v="2"/>
    <m/>
    <m/>
    <x v="181"/>
    <s v="je-01-10120"/>
    <s v="12/19/2017"/>
  </r>
  <r>
    <x v="64"/>
    <m/>
    <s v="JV 8-12"/>
    <s v="5000"/>
    <s v="Salaries Expense"/>
    <x v="2"/>
    <m/>
    <m/>
    <x v="181"/>
    <s v="je-01-10120"/>
    <s v="12/19/2017"/>
  </r>
  <r>
    <x v="8"/>
    <m/>
    <s v="JV 8-12"/>
    <s v="5000"/>
    <s v="Salaries Expense"/>
    <x v="2"/>
    <m/>
    <n v="1324.7"/>
    <x v="181"/>
    <s v="je-01-10120"/>
    <s v="12/19/2017"/>
  </r>
  <r>
    <x v="22"/>
    <m/>
    <s v="JV 10-31"/>
    <s v="5000"/>
    <s v="Salaries Expense"/>
    <x v="26"/>
    <m/>
    <n v="14596.34"/>
    <x v="182"/>
    <s v="je-01-10121"/>
    <s v="12/20/2017"/>
  </r>
  <r>
    <x v="23"/>
    <m/>
    <s v="JV 10-31"/>
    <s v="5000"/>
    <s v="Salaries Expense"/>
    <x v="25"/>
    <n v="14596.34"/>
    <m/>
    <x v="182"/>
    <s v="je-01-10121"/>
    <s v="12/20/2017"/>
  </r>
  <r>
    <x v="18"/>
    <m/>
    <s v="JV 11-12"/>
    <s v="5000"/>
    <s v="Salaries Expense"/>
    <x v="0"/>
    <m/>
    <m/>
    <x v="183"/>
    <s v="je-01-10123"/>
    <s v="12/21/2017"/>
  </r>
  <r>
    <x v="19"/>
    <m/>
    <s v="JV 11-12"/>
    <s v="5000"/>
    <s v="Salaries Expense"/>
    <x v="0"/>
    <m/>
    <m/>
    <x v="183"/>
    <s v="je-01-10123"/>
    <s v="12/21/2017"/>
  </r>
  <r>
    <x v="20"/>
    <m/>
    <s v="JV 11-12"/>
    <s v="5000"/>
    <s v="Salaries Expense"/>
    <x v="0"/>
    <m/>
    <m/>
    <x v="183"/>
    <s v="je-01-10123"/>
    <s v="12/21/2017"/>
  </r>
  <r>
    <x v="21"/>
    <m/>
    <s v="JV 11-12"/>
    <s v="5000"/>
    <s v="Salaries Expense"/>
    <x v="0"/>
    <n v="2580.5700000000002"/>
    <m/>
    <x v="183"/>
    <s v="je-01-10123"/>
    <s v="12/21/2017"/>
  </r>
  <r>
    <x v="23"/>
    <m/>
    <s v="JV 11-12"/>
    <s v="5000"/>
    <s v="Salaries Expense"/>
    <x v="12"/>
    <n v="3891.67"/>
    <m/>
    <x v="183"/>
    <s v="je-01-10123"/>
    <s v="12/21/2017"/>
  </r>
  <r>
    <x v="22"/>
    <m/>
    <s v="JV 11-12"/>
    <s v="5000"/>
    <s v="Salaries Expense"/>
    <x v="0"/>
    <m/>
    <n v="10197.41"/>
    <x v="183"/>
    <s v="je-01-10123"/>
    <s v="12/21/2017"/>
  </r>
  <r>
    <x v="31"/>
    <m/>
    <s v="JV 11-12"/>
    <s v="5000"/>
    <s v="Salaries Expense"/>
    <x v="0"/>
    <n v="1498.4"/>
    <m/>
    <x v="183"/>
    <s v="je-01-10123"/>
    <s v="12/21/2017"/>
  </r>
  <r>
    <x v="25"/>
    <m/>
    <s v="JV 11-12"/>
    <s v="5000"/>
    <s v="Salaries Expense"/>
    <x v="0"/>
    <m/>
    <m/>
    <x v="183"/>
    <s v="je-01-10123"/>
    <s v="12/21/2017"/>
  </r>
  <r>
    <x v="24"/>
    <m/>
    <s v="JV 11-12"/>
    <s v="5000"/>
    <s v="Salaries Expense"/>
    <x v="0"/>
    <m/>
    <m/>
    <x v="183"/>
    <s v="je-01-10123"/>
    <s v="12/21/2017"/>
  </r>
  <r>
    <x v="28"/>
    <m/>
    <s v="JV 11-12"/>
    <s v="5000"/>
    <s v="Salaries Expense"/>
    <x v="12"/>
    <n v="2226.7800000000002"/>
    <m/>
    <x v="183"/>
    <s v="je-01-10123"/>
    <s v="12/21/2017"/>
  </r>
  <r>
    <x v="27"/>
    <m/>
    <s v="JV 11-12"/>
    <s v="5000"/>
    <s v="Salaries Expense"/>
    <x v="0"/>
    <m/>
    <m/>
    <x v="183"/>
    <s v="je-01-10123"/>
    <s v="12/21/2017"/>
  </r>
  <r>
    <x v="18"/>
    <m/>
    <s v="JV 11-11"/>
    <s v="5000"/>
    <s v="Salaries Expense"/>
    <x v="0"/>
    <m/>
    <n v="5920.39"/>
    <x v="184"/>
    <s v="je-01-10123"/>
    <s v="12/21/2017"/>
  </r>
  <r>
    <x v="29"/>
    <m/>
    <s v="JV 11-11"/>
    <s v="5000"/>
    <s v="Salaries Expense"/>
    <x v="0"/>
    <m/>
    <m/>
    <x v="184"/>
    <s v="je-01-10123"/>
    <s v="12/21/2017"/>
  </r>
  <r>
    <x v="21"/>
    <m/>
    <s v="JV 11-11"/>
    <s v="5000"/>
    <s v="Salaries Expense"/>
    <x v="0"/>
    <n v="1898.74"/>
    <m/>
    <x v="184"/>
    <s v="je-01-10123"/>
    <s v="12/21/2017"/>
  </r>
  <r>
    <x v="23"/>
    <m/>
    <s v="JV 11-11"/>
    <s v="5000"/>
    <s v="Salaries Expense"/>
    <x v="12"/>
    <n v="3125.02"/>
    <m/>
    <x v="184"/>
    <s v="je-01-10123"/>
    <s v="12/21/2017"/>
  </r>
  <r>
    <x v="26"/>
    <m/>
    <s v="JV 11-11"/>
    <s v="5000"/>
    <s v="Salaries Expense"/>
    <x v="0"/>
    <m/>
    <m/>
    <x v="184"/>
    <s v="je-01-10123"/>
    <s v="12/21/2017"/>
  </r>
  <r>
    <x v="31"/>
    <m/>
    <s v="JV 11-11"/>
    <s v="5000"/>
    <s v="Salaries Expense"/>
    <x v="0"/>
    <m/>
    <m/>
    <x v="184"/>
    <s v="je-01-10123"/>
    <s v="12/21/2017"/>
  </r>
  <r>
    <x v="30"/>
    <m/>
    <s v="JV 11-11"/>
    <s v="5000"/>
    <s v="Salaries Expense"/>
    <x v="0"/>
    <m/>
    <m/>
    <x v="184"/>
    <s v="je-01-10123"/>
    <s v="12/21/2017"/>
  </r>
  <r>
    <x v="28"/>
    <m/>
    <s v="JV 11-11"/>
    <s v="5000"/>
    <s v="Salaries Expense"/>
    <x v="12"/>
    <n v="896.63"/>
    <m/>
    <x v="184"/>
    <s v="je-01-10123"/>
    <s v="12/21/2017"/>
  </r>
  <r>
    <x v="32"/>
    <m/>
    <s v="JV 11-11"/>
    <s v="5000"/>
    <s v="Salaries Expense"/>
    <x v="0"/>
    <m/>
    <m/>
    <x v="184"/>
    <s v="je-01-10123"/>
    <s v="12/21/2017"/>
  </r>
  <r>
    <x v="27"/>
    <m/>
    <s v="JV 11-11"/>
    <s v="5000"/>
    <s v="Salaries Expense"/>
    <x v="0"/>
    <m/>
    <m/>
    <x v="184"/>
    <s v="je-01-10123"/>
    <s v="12/21/2017"/>
  </r>
  <r>
    <x v="22"/>
    <m/>
    <s v="JV 11-18"/>
    <s v="5000"/>
    <s v="Salaries Expense"/>
    <x v="0"/>
    <m/>
    <n v="9179.2900000000009"/>
    <x v="185"/>
    <s v="je-01-10124"/>
    <s v="12/22/2017"/>
  </r>
  <r>
    <x v="23"/>
    <m/>
    <s v="JV 11-18"/>
    <s v="5000"/>
    <s v="Salaries Expense"/>
    <x v="12"/>
    <n v="9179.2900000000009"/>
    <m/>
    <x v="185"/>
    <s v="je-01-10124"/>
    <s v="12/22/2017"/>
  </r>
  <r>
    <x v="22"/>
    <m/>
    <s v="JV 11-14"/>
    <s v="5000"/>
    <s v="Salaries Expense"/>
    <x v="0"/>
    <m/>
    <n v="4000"/>
    <x v="186"/>
    <s v="je-01-10124"/>
    <s v="12/22/2017"/>
  </r>
  <r>
    <x v="23"/>
    <m/>
    <s v="JV 11-14"/>
    <s v="5000"/>
    <s v="Salaries Expense"/>
    <x v="12"/>
    <n v="4000"/>
    <m/>
    <x v="186"/>
    <s v="je-01-10124"/>
    <s v="12/22/2017"/>
  </r>
  <r>
    <x v="22"/>
    <m/>
    <s v="JV 11-13"/>
    <s v="5000"/>
    <s v="Salaries Expense"/>
    <x v="0"/>
    <m/>
    <n v="6000"/>
    <x v="187"/>
    <s v="je-01-10124"/>
    <s v="12/22/2017"/>
  </r>
  <r>
    <x v="23"/>
    <m/>
    <s v="JV 11-13"/>
    <s v="5000"/>
    <s v="Salaries Expense"/>
    <x v="12"/>
    <n v="6000"/>
    <m/>
    <x v="187"/>
    <s v="je-01-10124"/>
    <s v="12/22/2017"/>
  </r>
  <r>
    <x v="22"/>
    <m/>
    <s v="REV. JV 12-2"/>
    <s v="5000"/>
    <s v="Salaries Expense"/>
    <x v="36"/>
    <m/>
    <n v="8044.08"/>
    <x v="188"/>
    <s v="je-01-10126"/>
    <s v="12/31/2017"/>
  </r>
  <r>
    <x v="58"/>
    <m/>
    <s v="REV. JV 12-2"/>
    <s v="5000"/>
    <s v="Salaries Expense"/>
    <x v="36"/>
    <m/>
    <n v="646.29999999999995"/>
    <x v="188"/>
    <s v="je-01-10126"/>
    <s v="12/31/2017"/>
  </r>
  <r>
    <x v="23"/>
    <m/>
    <s v="REV. JV 12-2"/>
    <s v="5000"/>
    <s v="Salaries Expense"/>
    <x v="37"/>
    <m/>
    <n v="12057.33"/>
    <x v="188"/>
    <s v="je-01-10126"/>
    <s v="12/31/2017"/>
  </r>
  <r>
    <x v="55"/>
    <m/>
    <s v="REV. JV 12-2"/>
    <s v="5000"/>
    <s v="Salaries Expense"/>
    <x v="37"/>
    <m/>
    <n v="18709.93"/>
    <x v="188"/>
    <s v="je-01-10126"/>
    <s v="12/31/2017"/>
  </r>
  <r>
    <x v="54"/>
    <m/>
    <s v="REV. JV 12-2"/>
    <s v="5000"/>
    <s v="Salaries Expense"/>
    <x v="37"/>
    <m/>
    <n v="18634.87"/>
    <x v="188"/>
    <s v="je-01-10126"/>
    <s v="12/31/2017"/>
  </r>
  <r>
    <x v="57"/>
    <m/>
    <s v="REV. JV 12-2"/>
    <s v="5000"/>
    <s v="Salaries Expense"/>
    <x v="37"/>
    <m/>
    <n v="2312.87"/>
    <x v="188"/>
    <s v="je-01-10126"/>
    <s v="12/31/2017"/>
  </r>
  <r>
    <x v="28"/>
    <m/>
    <s v="REV. JV 12-2"/>
    <s v="5000"/>
    <s v="Salaries Expense"/>
    <x v="37"/>
    <m/>
    <n v="7828.78"/>
    <x v="188"/>
    <s v="je-01-10126"/>
    <s v="12/31/2017"/>
  </r>
  <r>
    <x v="53"/>
    <m/>
    <s v="REV. JV 12-2"/>
    <s v="5000"/>
    <s v="Salaries Expense"/>
    <x v="36"/>
    <m/>
    <m/>
    <x v="188"/>
    <s v="je-01-10126"/>
    <s v="12/31/2017"/>
  </r>
  <r>
    <x v="24"/>
    <m/>
    <s v="REV. JV 12-2"/>
    <s v="5000"/>
    <s v="Salaries Expense"/>
    <x v="36"/>
    <m/>
    <n v="4142.8599999999997"/>
    <x v="188"/>
    <s v="je-01-10126"/>
    <s v="12/31/2017"/>
  </r>
  <r>
    <x v="52"/>
    <m/>
    <s v="REV. JV 12-2"/>
    <s v="5000"/>
    <s v="Salaries Expense"/>
    <x v="36"/>
    <m/>
    <m/>
    <x v="188"/>
    <s v="je-01-10126"/>
    <s v="12/31/2017"/>
  </r>
  <r>
    <x v="39"/>
    <m/>
    <s v="REV. JV 12-2"/>
    <s v="5000"/>
    <s v="Salaries Expense"/>
    <x v="36"/>
    <m/>
    <n v="756.53"/>
    <x v="188"/>
    <s v="je-01-10126"/>
    <s v="12/31/2017"/>
  </r>
  <r>
    <x v="18"/>
    <m/>
    <s v="REV. JV 12-2"/>
    <s v="5000"/>
    <s v="Salaries Expense"/>
    <x v="36"/>
    <m/>
    <n v="1846"/>
    <x v="188"/>
    <s v="je-01-10126"/>
    <s v="12/31/2017"/>
  </r>
  <r>
    <x v="49"/>
    <m/>
    <s v="REV. JV 12-2"/>
    <s v="5000"/>
    <s v="Salaries Expense"/>
    <x v="36"/>
    <m/>
    <n v="603.12"/>
    <x v="188"/>
    <s v="je-01-10126"/>
    <s v="12/31/2017"/>
  </r>
  <r>
    <x v="51"/>
    <m/>
    <s v="REV. JV 12-2"/>
    <s v="5000"/>
    <s v="Salaries Expense"/>
    <x v="36"/>
    <m/>
    <n v="816.26"/>
    <x v="188"/>
    <s v="je-01-10126"/>
    <s v="12/31/2017"/>
  </r>
  <r>
    <x v="48"/>
    <m/>
    <s v="REV. JV 12-2"/>
    <s v="5000"/>
    <s v="Salaries Expense"/>
    <x v="36"/>
    <m/>
    <n v="2042.03"/>
    <x v="188"/>
    <s v="je-01-10126"/>
    <s v="12/31/2017"/>
  </r>
  <r>
    <x v="20"/>
    <m/>
    <s v="REV. JV 12-2"/>
    <s v="5000"/>
    <s v="Salaries Expense"/>
    <x v="36"/>
    <m/>
    <n v="4839.33"/>
    <x v="188"/>
    <s v="je-01-10126"/>
    <s v="12/31/2017"/>
  </r>
  <r>
    <x v="4"/>
    <m/>
    <s v="REV. JV 12-2"/>
    <s v="5000"/>
    <s v="Salaries Expense"/>
    <x v="36"/>
    <m/>
    <n v="1471.53"/>
    <x v="188"/>
    <s v="je-01-10126"/>
    <s v="12/31/2017"/>
  </r>
  <r>
    <x v="3"/>
    <m/>
    <s v="REV. JV 12-2"/>
    <s v="5000"/>
    <s v="Salaries Expense"/>
    <x v="36"/>
    <m/>
    <n v="15161.79"/>
    <x v="188"/>
    <s v="je-01-10126"/>
    <s v="12/31/2017"/>
  </r>
  <r>
    <x v="51"/>
    <m/>
    <s v="JV 12-2"/>
    <s v="5000"/>
    <s v="Salaries Expense"/>
    <x v="1"/>
    <n v="816.26"/>
    <m/>
    <x v="189"/>
    <s v="je-01-10126"/>
    <s v="12/31/2017"/>
  </r>
  <r>
    <x v="18"/>
    <m/>
    <s v="JV 12-2"/>
    <s v="5000"/>
    <s v="Salaries Expense"/>
    <x v="1"/>
    <n v="1846"/>
    <m/>
    <x v="189"/>
    <s v="je-01-10126"/>
    <s v="12/31/2017"/>
  </r>
  <r>
    <x v="49"/>
    <m/>
    <s v="JV 12-2"/>
    <s v="5000"/>
    <s v="Salaries Expense"/>
    <x v="1"/>
    <n v="603.12"/>
    <m/>
    <x v="189"/>
    <s v="je-01-10126"/>
    <s v="12/31/2017"/>
  </r>
  <r>
    <x v="20"/>
    <m/>
    <s v="JV 12-2"/>
    <s v="5000"/>
    <s v="Salaries Expense"/>
    <x v="1"/>
    <n v="4839.33"/>
    <m/>
    <x v="189"/>
    <s v="je-01-10126"/>
    <s v="12/31/2017"/>
  </r>
  <r>
    <x v="4"/>
    <m/>
    <s v="JV 12-2"/>
    <s v="5000"/>
    <s v="Salaries Expense"/>
    <x v="1"/>
    <n v="1471.53"/>
    <m/>
    <x v="189"/>
    <s v="je-01-10126"/>
    <s v="12/31/2017"/>
  </r>
  <r>
    <x v="48"/>
    <m/>
    <s v="JV 12-2"/>
    <s v="5000"/>
    <s v="Salaries Expense"/>
    <x v="1"/>
    <n v="2042.03"/>
    <m/>
    <x v="189"/>
    <s v="je-01-10126"/>
    <s v="12/31/2017"/>
  </r>
  <r>
    <x v="3"/>
    <m/>
    <s v="JV 12-2"/>
    <s v="5000"/>
    <s v="Salaries Expense"/>
    <x v="1"/>
    <n v="15161.79"/>
    <m/>
    <x v="189"/>
    <s v="je-01-10126"/>
    <s v="12/31/2017"/>
  </r>
  <r>
    <x v="23"/>
    <m/>
    <s v="JV 12-2"/>
    <s v="5000"/>
    <s v="Salaries Expense"/>
    <x v="4"/>
    <n v="12057.33"/>
    <m/>
    <x v="189"/>
    <s v="je-01-10126"/>
    <s v="12/31/2017"/>
  </r>
  <r>
    <x v="58"/>
    <m/>
    <s v="JV 12-2"/>
    <s v="5000"/>
    <s v="Salaries Expense"/>
    <x v="1"/>
    <n v="646.29999999999995"/>
    <m/>
    <x v="189"/>
    <s v="je-01-10126"/>
    <s v="12/31/2017"/>
  </r>
  <r>
    <x v="22"/>
    <m/>
    <s v="JV 12-2"/>
    <s v="5000"/>
    <s v="Salaries Expense"/>
    <x v="1"/>
    <n v="8044.08"/>
    <m/>
    <x v="189"/>
    <s v="je-01-10126"/>
    <s v="12/31/2017"/>
  </r>
  <r>
    <x v="55"/>
    <m/>
    <s v="JV 12-2"/>
    <s v="5000"/>
    <s v="Salaries Expense"/>
    <x v="4"/>
    <n v="18709.93"/>
    <m/>
    <x v="189"/>
    <s v="je-01-10126"/>
    <s v="12/31/2017"/>
  </r>
  <r>
    <x v="57"/>
    <m/>
    <s v="JV 12-2"/>
    <s v="5000"/>
    <s v="Salaries Expense"/>
    <x v="4"/>
    <n v="2312.87"/>
    <m/>
    <x v="189"/>
    <s v="je-01-10126"/>
    <s v="12/31/2017"/>
  </r>
  <r>
    <x v="54"/>
    <m/>
    <s v="JV 12-2"/>
    <s v="5000"/>
    <s v="Salaries Expense"/>
    <x v="4"/>
    <n v="18634.87"/>
    <m/>
    <x v="189"/>
    <s v="je-01-10126"/>
    <s v="12/31/2017"/>
  </r>
  <r>
    <x v="52"/>
    <m/>
    <s v="JV 12-2"/>
    <s v="5000"/>
    <s v="Salaries Expense"/>
    <x v="1"/>
    <m/>
    <m/>
    <x v="189"/>
    <s v="je-01-10126"/>
    <s v="12/31/2017"/>
  </r>
  <r>
    <x v="39"/>
    <m/>
    <s v="JV 12-2"/>
    <s v="5000"/>
    <s v="Salaries Expense"/>
    <x v="1"/>
    <n v="756.53"/>
    <m/>
    <x v="189"/>
    <s v="je-01-10126"/>
    <s v="12/31/2017"/>
  </r>
  <r>
    <x v="24"/>
    <m/>
    <s v="JV 12-2"/>
    <s v="5000"/>
    <s v="Salaries Expense"/>
    <x v="1"/>
    <n v="4142.8599999999997"/>
    <m/>
    <x v="189"/>
    <s v="je-01-10126"/>
    <s v="12/31/2017"/>
  </r>
  <r>
    <x v="28"/>
    <m/>
    <s v="JV 12-2"/>
    <s v="5000"/>
    <s v="Salaries Expense"/>
    <x v="4"/>
    <n v="7828.78"/>
    <m/>
    <x v="189"/>
    <s v="je-01-10126"/>
    <s v="12/31/2017"/>
  </r>
  <r>
    <x v="53"/>
    <m/>
    <s v="JV 12-2"/>
    <s v="5000"/>
    <s v="Salaries Expense"/>
    <x v="1"/>
    <m/>
    <m/>
    <x v="189"/>
    <s v="je-01-10126"/>
    <s v="12/31/2017"/>
  </r>
  <r>
    <x v="53"/>
    <m/>
    <s v="JV 12-1"/>
    <s v="5000"/>
    <s v="Salaries Expense"/>
    <x v="1"/>
    <m/>
    <m/>
    <x v="190"/>
    <s v="je-01-10130"/>
    <s v="12/31/2017"/>
  </r>
  <r>
    <x v="28"/>
    <m/>
    <s v="JV 12-1"/>
    <s v="5000"/>
    <s v="Salaries Expense"/>
    <x v="4"/>
    <n v="49731.45"/>
    <m/>
    <x v="190"/>
    <s v="je-01-10130"/>
    <s v="12/31/2017"/>
  </r>
  <r>
    <x v="24"/>
    <m/>
    <s v="JV 12-1"/>
    <s v="5000"/>
    <s v="Salaries Expense"/>
    <x v="1"/>
    <n v="26633.43"/>
    <m/>
    <x v="190"/>
    <s v="je-01-10130"/>
    <s v="12/31/2017"/>
  </r>
  <r>
    <x v="39"/>
    <m/>
    <s v="JV 12-1"/>
    <s v="5000"/>
    <s v="Salaries Expense"/>
    <x v="1"/>
    <n v="7253.21"/>
    <m/>
    <x v="190"/>
    <s v="je-01-10130"/>
    <s v="12/31/2017"/>
  </r>
  <r>
    <x v="52"/>
    <m/>
    <s v="JV 12-1"/>
    <s v="5000"/>
    <s v="Salaries Expense"/>
    <x v="1"/>
    <m/>
    <m/>
    <x v="190"/>
    <s v="je-01-10130"/>
    <s v="12/31/2017"/>
  </r>
  <r>
    <x v="54"/>
    <m/>
    <s v="JV 12-1"/>
    <s v="5000"/>
    <s v="Salaries Expense"/>
    <x v="4"/>
    <n v="115188.98"/>
    <m/>
    <x v="190"/>
    <s v="je-01-10130"/>
    <s v="12/31/2017"/>
  </r>
  <r>
    <x v="55"/>
    <m/>
    <s v="JV 12-1"/>
    <s v="5000"/>
    <s v="Salaries Expense"/>
    <x v="4"/>
    <n v="109941.72"/>
    <m/>
    <x v="190"/>
    <s v="je-01-10130"/>
    <s v="12/31/2017"/>
  </r>
  <r>
    <x v="56"/>
    <m/>
    <s v="JV 12-1"/>
    <s v="5000"/>
    <s v="Salaries Expense"/>
    <x v="4"/>
    <m/>
    <m/>
    <x v="190"/>
    <s v="je-01-10130"/>
    <s v="12/31/2017"/>
  </r>
  <r>
    <x v="57"/>
    <m/>
    <s v="JV 12-1"/>
    <s v="5000"/>
    <s v="Salaries Expense"/>
    <x v="4"/>
    <n v="13894.58"/>
    <m/>
    <x v="190"/>
    <s v="je-01-10130"/>
    <s v="12/31/2017"/>
  </r>
  <r>
    <x v="22"/>
    <m/>
    <s v="JV 12-1"/>
    <s v="5000"/>
    <s v="Salaries Expense"/>
    <x v="1"/>
    <n v="57447.99"/>
    <m/>
    <x v="190"/>
    <s v="je-01-10130"/>
    <s v="12/31/2017"/>
  </r>
  <r>
    <x v="58"/>
    <m/>
    <s v="JV 12-1"/>
    <s v="5000"/>
    <s v="Salaries Expense"/>
    <x v="1"/>
    <n v="4046.09"/>
    <m/>
    <x v="190"/>
    <s v="je-01-10130"/>
    <s v="12/31/2017"/>
  </r>
  <r>
    <x v="23"/>
    <m/>
    <s v="JV 12-1"/>
    <s v="5000"/>
    <s v="Salaries Expense"/>
    <x v="4"/>
    <n v="76768.19"/>
    <m/>
    <x v="190"/>
    <s v="je-01-10130"/>
    <s v="12/31/2017"/>
  </r>
  <r>
    <x v="3"/>
    <m/>
    <s v="JV 12-1"/>
    <s v="5000"/>
    <s v="Salaries Expense"/>
    <x v="1"/>
    <n v="97937.45"/>
    <m/>
    <x v="190"/>
    <s v="je-01-10130"/>
    <s v="12/31/2017"/>
  </r>
  <r>
    <x v="48"/>
    <m/>
    <s v="JV 12-1"/>
    <s v="5000"/>
    <s v="Salaries Expense"/>
    <x v="1"/>
    <n v="12799.99"/>
    <m/>
    <x v="190"/>
    <s v="je-01-10130"/>
    <s v="12/31/2017"/>
  </r>
  <r>
    <x v="4"/>
    <m/>
    <s v="JV 12-1"/>
    <s v="5000"/>
    <s v="Salaries Expense"/>
    <x v="1"/>
    <n v="7514.89"/>
    <m/>
    <x v="190"/>
    <s v="je-01-10130"/>
    <s v="12/31/2017"/>
  </r>
  <r>
    <x v="20"/>
    <m/>
    <s v="JV 12-1"/>
    <s v="5000"/>
    <s v="Salaries Expense"/>
    <x v="1"/>
    <n v="33372.61"/>
    <m/>
    <x v="190"/>
    <s v="je-01-10130"/>
    <s v="12/31/2017"/>
  </r>
  <r>
    <x v="49"/>
    <m/>
    <s v="JV 12-1"/>
    <s v="5000"/>
    <s v="Salaries Expense"/>
    <x v="1"/>
    <n v="3790.19"/>
    <m/>
    <x v="190"/>
    <s v="je-01-10130"/>
    <s v="12/31/2017"/>
  </r>
  <r>
    <x v="18"/>
    <m/>
    <s v="JV 12-1"/>
    <s v="5000"/>
    <s v="Salaries Expense"/>
    <x v="1"/>
    <n v="11733.98"/>
    <m/>
    <x v="190"/>
    <s v="je-01-10130"/>
    <s v="12/31/2017"/>
  </r>
  <r>
    <x v="51"/>
    <m/>
    <s v="JV 12-1"/>
    <s v="5000"/>
    <s v="Salaries Expense"/>
    <x v="1"/>
    <n v="5188.46"/>
    <m/>
    <x v="190"/>
    <s v="je-01-10130"/>
    <s v="12/31/2017"/>
  </r>
  <r>
    <x v="24"/>
    <m/>
    <s v="001"/>
    <s v="5000"/>
    <s v="Salaries Expense"/>
    <x v="8"/>
    <m/>
    <n v="5315.84"/>
    <x v="191"/>
    <s v="je-01-10444"/>
    <s v="12/31/2018"/>
  </r>
  <r>
    <x v="45"/>
    <m/>
    <s v="001"/>
    <s v="5000"/>
    <s v="Salaries Expense"/>
    <x v="8"/>
    <n v="5315.84"/>
    <m/>
    <x v="191"/>
    <s v="je-01-10444"/>
    <s v="12/31/2018"/>
  </r>
  <r>
    <x v="33"/>
    <m/>
    <s v="JV 11-2"/>
    <s v="5000"/>
    <s v="Salaries Expense"/>
    <x v="14"/>
    <n v="1260.9100000000001"/>
    <m/>
    <x v="192"/>
    <s v="je-01-10411"/>
    <s v="12/4/2018"/>
  </r>
  <r>
    <x v="34"/>
    <m/>
    <s v="JV 11-2"/>
    <s v="5000"/>
    <s v="Salaries Expense"/>
    <x v="14"/>
    <n v="14461.22"/>
    <m/>
    <x v="192"/>
    <s v="je-01-10411"/>
    <s v="12/4/2018"/>
  </r>
  <r>
    <x v="35"/>
    <m/>
    <s v="JV 11-2"/>
    <s v="5000"/>
    <s v="Salaries Expense"/>
    <x v="15"/>
    <n v="19437.96"/>
    <m/>
    <x v="192"/>
    <s v="je-01-10411"/>
    <s v="12/4/2018"/>
  </r>
  <r>
    <x v="37"/>
    <m/>
    <s v="JV 11-2"/>
    <s v="5000"/>
    <s v="Salaries Expense"/>
    <x v="15"/>
    <n v="2283.13"/>
    <m/>
    <x v="192"/>
    <s v="je-01-10411"/>
    <s v="12/4/2018"/>
  </r>
  <r>
    <x v="36"/>
    <m/>
    <s v="JV 11-2"/>
    <s v="5000"/>
    <s v="Salaries Expense"/>
    <x v="15"/>
    <n v="14182.02"/>
    <m/>
    <x v="192"/>
    <s v="je-01-10411"/>
    <s v="12/4/2018"/>
  </r>
  <r>
    <x v="38"/>
    <m/>
    <s v="JV 11-2"/>
    <s v="5000"/>
    <s v="Salaries Expense"/>
    <x v="15"/>
    <n v="9911.6299999999992"/>
    <m/>
    <x v="192"/>
    <s v="je-01-10411"/>
    <s v="12/4/2018"/>
  </r>
  <r>
    <x v="42"/>
    <m/>
    <s v="JV 11-2"/>
    <s v="5000"/>
    <s v="Salaries Expense"/>
    <x v="15"/>
    <n v="7457.11"/>
    <m/>
    <x v="192"/>
    <s v="je-01-10411"/>
    <s v="12/4/2018"/>
  </r>
  <r>
    <x v="40"/>
    <m/>
    <s v="JV 11-2"/>
    <s v="5000"/>
    <s v="Salaries Expense"/>
    <x v="14"/>
    <n v="213.65"/>
    <m/>
    <x v="192"/>
    <s v="je-01-10411"/>
    <s v="12/4/2018"/>
  </r>
  <r>
    <x v="41"/>
    <m/>
    <s v="JV 11-2"/>
    <s v="5000"/>
    <s v="Salaries Expense"/>
    <x v="14"/>
    <n v="498.37"/>
    <m/>
    <x v="192"/>
    <s v="je-01-10411"/>
    <s v="12/4/2018"/>
  </r>
  <r>
    <x v="24"/>
    <m/>
    <s v="JV 11-2"/>
    <s v="5000"/>
    <s v="Salaries Expense"/>
    <x v="14"/>
    <n v="4673.91"/>
    <m/>
    <x v="192"/>
    <s v="je-01-10411"/>
    <s v="12/4/2018"/>
  </r>
  <r>
    <x v="39"/>
    <m/>
    <s v="JV 11-2"/>
    <s v="5000"/>
    <s v="Salaries Expense"/>
    <x v="14"/>
    <n v="1524.35"/>
    <m/>
    <x v="192"/>
    <s v="je-01-10411"/>
    <s v="12/4/2018"/>
  </r>
  <r>
    <x v="3"/>
    <m/>
    <s v="JV 11-2"/>
    <s v="5000"/>
    <s v="Salaries Expense"/>
    <x v="14"/>
    <n v="16407.849999999999"/>
    <m/>
    <x v="192"/>
    <s v="je-01-10411"/>
    <s v="12/4/2018"/>
  </r>
  <r>
    <x v="16"/>
    <m/>
    <s v="JV 11-2"/>
    <s v="5000"/>
    <s v="Salaries Expense"/>
    <x v="14"/>
    <n v="5073.4799999999996"/>
    <m/>
    <x v="192"/>
    <s v="je-01-10411"/>
    <s v="12/4/2018"/>
  </r>
  <r>
    <x v="4"/>
    <m/>
    <s v="JV 11-2"/>
    <s v="5000"/>
    <s v="Salaries Expense"/>
    <x v="14"/>
    <n v="1509.79"/>
    <m/>
    <x v="192"/>
    <s v="je-01-10411"/>
    <s v="12/4/2018"/>
  </r>
  <r>
    <x v="43"/>
    <m/>
    <s v="JV 11-2"/>
    <s v="5000"/>
    <s v="Salaries Expense"/>
    <x v="14"/>
    <n v="816.25"/>
    <m/>
    <x v="192"/>
    <s v="je-01-10411"/>
    <s v="12/4/2018"/>
  </r>
  <r>
    <x v="17"/>
    <m/>
    <s v="JV 11-2"/>
    <s v="5000"/>
    <s v="Salaries Expense"/>
    <x v="14"/>
    <n v="2095.12"/>
    <m/>
    <x v="192"/>
    <s v="je-01-10411"/>
    <s v="12/4/2018"/>
  </r>
  <r>
    <x v="33"/>
    <m/>
    <s v="JV 11-1"/>
    <s v="5000"/>
    <s v="Salaries Expense"/>
    <x v="14"/>
    <n v="7637.14"/>
    <m/>
    <x v="193"/>
    <s v="je-01-10411"/>
    <s v="12/4/2018"/>
  </r>
  <r>
    <x v="34"/>
    <m/>
    <s v="JV 11-1"/>
    <s v="5000"/>
    <s v="Salaries Expense"/>
    <x v="14"/>
    <n v="75295.56"/>
    <m/>
    <x v="193"/>
    <s v="je-01-10411"/>
    <s v="12/4/2018"/>
  </r>
  <r>
    <x v="35"/>
    <m/>
    <s v="JV 11-1"/>
    <s v="5000"/>
    <s v="Salaries Expense"/>
    <x v="15"/>
    <n v="118197.2"/>
    <m/>
    <x v="193"/>
    <s v="je-01-10411"/>
    <s v="12/4/2018"/>
  </r>
  <r>
    <x v="37"/>
    <m/>
    <s v="JV 11-1"/>
    <s v="5000"/>
    <s v="Salaries Expense"/>
    <x v="15"/>
    <n v="13661.38"/>
    <m/>
    <x v="193"/>
    <s v="je-01-10411"/>
    <s v="12/4/2018"/>
  </r>
  <r>
    <x v="36"/>
    <m/>
    <s v="JV 11-1"/>
    <s v="5000"/>
    <s v="Salaries Expense"/>
    <x v="15"/>
    <n v="87810.99"/>
    <m/>
    <x v="193"/>
    <s v="je-01-10411"/>
    <s v="12/4/2018"/>
  </r>
  <r>
    <x v="38"/>
    <m/>
    <s v="JV 11-1"/>
    <s v="5000"/>
    <s v="Salaries Expense"/>
    <x v="15"/>
    <n v="65546.28"/>
    <m/>
    <x v="193"/>
    <s v="je-01-10411"/>
    <s v="12/4/2018"/>
  </r>
  <r>
    <x v="42"/>
    <m/>
    <s v="JV 11-1"/>
    <s v="5000"/>
    <s v="Salaries Expense"/>
    <x v="15"/>
    <n v="44893.47"/>
    <m/>
    <x v="193"/>
    <s v="je-01-10411"/>
    <s v="12/4/2018"/>
  </r>
  <r>
    <x v="40"/>
    <m/>
    <s v="JV 11-1"/>
    <s v="5000"/>
    <s v="Salaries Expense"/>
    <x v="14"/>
    <n v="1344.5"/>
    <m/>
    <x v="193"/>
    <s v="je-01-10411"/>
    <s v="12/4/2018"/>
  </r>
  <r>
    <x v="41"/>
    <m/>
    <s v="JV 11-1"/>
    <s v="5000"/>
    <s v="Salaries Expense"/>
    <x v="14"/>
    <n v="3136.59"/>
    <m/>
    <x v="193"/>
    <s v="je-01-10411"/>
    <s v="12/4/2018"/>
  </r>
  <r>
    <x v="24"/>
    <m/>
    <s v="JV 11-1"/>
    <s v="5000"/>
    <s v="Salaries Expense"/>
    <x v="14"/>
    <n v="27100.83"/>
    <m/>
    <x v="193"/>
    <s v="je-01-10411"/>
    <s v="12/4/2018"/>
  </r>
  <r>
    <x v="39"/>
    <m/>
    <s v="JV 11-1"/>
    <s v="5000"/>
    <s v="Salaries Expense"/>
    <x v="14"/>
    <n v="8731.59"/>
    <m/>
    <x v="193"/>
    <s v="je-01-10411"/>
    <s v="12/4/2018"/>
  </r>
  <r>
    <x v="3"/>
    <m/>
    <s v="JV 11-1"/>
    <s v="5000"/>
    <s v="Salaries Expense"/>
    <x v="14"/>
    <n v="96711.25"/>
    <m/>
    <x v="193"/>
    <s v="je-01-10411"/>
    <s v="12/4/2018"/>
  </r>
  <r>
    <x v="16"/>
    <m/>
    <s v="JV 11-1"/>
    <s v="5000"/>
    <s v="Salaries Expense"/>
    <x v="14"/>
    <n v="28177.51"/>
    <m/>
    <x v="193"/>
    <s v="je-01-10411"/>
    <s v="12/4/2018"/>
  </r>
  <r>
    <x v="4"/>
    <m/>
    <s v="JV 11-1"/>
    <s v="5000"/>
    <s v="Salaries Expense"/>
    <x v="14"/>
    <n v="9058.74"/>
    <m/>
    <x v="193"/>
    <s v="je-01-10411"/>
    <s v="12/4/2018"/>
  </r>
  <r>
    <x v="43"/>
    <m/>
    <s v="JV 11-1"/>
    <s v="5000"/>
    <s v="Salaries Expense"/>
    <x v="14"/>
    <n v="4897.5"/>
    <m/>
    <x v="193"/>
    <s v="je-01-10411"/>
    <s v="12/4/2018"/>
  </r>
  <r>
    <x v="17"/>
    <m/>
    <s v="JV 11-1"/>
    <s v="5000"/>
    <s v="Salaries Expense"/>
    <x v="14"/>
    <n v="12571.76"/>
    <m/>
    <x v="193"/>
    <s v="je-01-10411"/>
    <s v="12/4/2018"/>
  </r>
  <r>
    <x v="35"/>
    <m/>
    <s v="R JV 11-2"/>
    <s v="5000"/>
    <s v="Salaries Expense"/>
    <x v="38"/>
    <m/>
    <n v="19437.96"/>
    <x v="194"/>
    <s v="je-01-10411"/>
    <s v="12/4/2018"/>
  </r>
  <r>
    <x v="36"/>
    <m/>
    <s v="R JV 11-2"/>
    <s v="5000"/>
    <s v="Salaries Expense"/>
    <x v="38"/>
    <m/>
    <n v="14182.02"/>
    <x v="194"/>
    <s v="je-01-10411"/>
    <s v="12/4/2018"/>
  </r>
  <r>
    <x v="37"/>
    <m/>
    <s v="R JV 11-2"/>
    <s v="5000"/>
    <s v="Salaries Expense"/>
    <x v="38"/>
    <m/>
    <n v="2283.13"/>
    <x v="194"/>
    <s v="je-01-10411"/>
    <s v="12/4/2018"/>
  </r>
  <r>
    <x v="38"/>
    <m/>
    <s v="R JV 11-2"/>
    <s v="5000"/>
    <s v="Salaries Expense"/>
    <x v="38"/>
    <m/>
    <n v="9911.6299999999992"/>
    <x v="194"/>
    <s v="je-01-10411"/>
    <s v="12/4/2018"/>
  </r>
  <r>
    <x v="33"/>
    <m/>
    <s v="R JV 11-2"/>
    <s v="5000"/>
    <s v="Salaries Expense"/>
    <x v="39"/>
    <m/>
    <n v="1260.9100000000001"/>
    <x v="194"/>
    <s v="je-01-10411"/>
    <s v="12/4/2018"/>
  </r>
  <r>
    <x v="34"/>
    <m/>
    <s v="R JV 11-2"/>
    <s v="5000"/>
    <s v="Salaries Expense"/>
    <x v="39"/>
    <m/>
    <n v="14461.22"/>
    <x v="194"/>
    <s v="je-01-10411"/>
    <s v="12/4/2018"/>
  </r>
  <r>
    <x v="39"/>
    <m/>
    <s v="R JV 11-2"/>
    <s v="5000"/>
    <s v="Salaries Expense"/>
    <x v="39"/>
    <m/>
    <n v="1524.35"/>
    <x v="194"/>
    <s v="je-01-10411"/>
    <s v="12/4/2018"/>
  </r>
  <r>
    <x v="24"/>
    <m/>
    <s v="R JV 11-2"/>
    <s v="5000"/>
    <s v="Salaries Expense"/>
    <x v="39"/>
    <m/>
    <n v="4673.91"/>
    <x v="194"/>
    <s v="je-01-10411"/>
    <s v="12/4/2018"/>
  </r>
  <r>
    <x v="40"/>
    <m/>
    <s v="R JV 11-2"/>
    <s v="5000"/>
    <s v="Salaries Expense"/>
    <x v="39"/>
    <m/>
    <n v="213.65"/>
    <x v="194"/>
    <s v="je-01-10411"/>
    <s v="12/4/2018"/>
  </r>
  <r>
    <x v="41"/>
    <m/>
    <s v="R JV 11-2"/>
    <s v="5000"/>
    <s v="Salaries Expense"/>
    <x v="39"/>
    <m/>
    <n v="498.37"/>
    <x v="194"/>
    <s v="je-01-10411"/>
    <s v="12/4/2018"/>
  </r>
  <r>
    <x v="42"/>
    <m/>
    <s v="R JV 11-2"/>
    <s v="5000"/>
    <s v="Salaries Expense"/>
    <x v="38"/>
    <m/>
    <n v="7457.11"/>
    <x v="194"/>
    <s v="je-01-10411"/>
    <s v="12/4/2018"/>
  </r>
  <r>
    <x v="16"/>
    <m/>
    <s v="R JV 11-2"/>
    <s v="5000"/>
    <s v="Salaries Expense"/>
    <x v="39"/>
    <m/>
    <n v="5073.4799999999996"/>
    <x v="194"/>
    <s v="je-01-10411"/>
    <s v="12/4/2018"/>
  </r>
  <r>
    <x v="4"/>
    <m/>
    <s v="R JV 11-2"/>
    <s v="5000"/>
    <s v="Salaries Expense"/>
    <x v="39"/>
    <m/>
    <n v="1509.79"/>
    <x v="194"/>
    <s v="je-01-10411"/>
    <s v="12/4/2018"/>
  </r>
  <r>
    <x v="17"/>
    <m/>
    <s v="R JV 11-2"/>
    <s v="5000"/>
    <s v="Salaries Expense"/>
    <x v="39"/>
    <m/>
    <n v="2095.12"/>
    <x v="194"/>
    <s v="je-01-10411"/>
    <s v="12/4/2018"/>
  </r>
  <r>
    <x v="43"/>
    <m/>
    <s v="R JV 11-2"/>
    <s v="5000"/>
    <s v="Salaries Expense"/>
    <x v="39"/>
    <m/>
    <n v="816.25"/>
    <x v="194"/>
    <s v="je-01-10411"/>
    <s v="12/4/2018"/>
  </r>
  <r>
    <x v="3"/>
    <m/>
    <s v="R JV 11-2"/>
    <s v="5000"/>
    <s v="Salaries Expense"/>
    <x v="39"/>
    <m/>
    <n v="16407.849999999999"/>
    <x v="194"/>
    <s v="je-01-10411"/>
    <s v="12/4/2018"/>
  </r>
  <r>
    <x v="65"/>
    <m/>
    <s v="JV 4-41"/>
    <s v="5000"/>
    <s v="Salaries Expense"/>
    <x v="26"/>
    <n v="1813.2"/>
    <m/>
    <x v="195"/>
    <s v="je-01-10114"/>
    <s v="12/5/2017"/>
  </r>
  <r>
    <x v="22"/>
    <m/>
    <s v="JV 4-41"/>
    <s v="5000"/>
    <s v="Salaries Expense"/>
    <x v="26"/>
    <m/>
    <n v="1813.2"/>
    <x v="195"/>
    <s v="je-01-10114"/>
    <s v="12/5/2017"/>
  </r>
  <r>
    <x v="65"/>
    <m/>
    <s v="JV 8-39"/>
    <s v="5000"/>
    <s v="Salaries Expense"/>
    <x v="26"/>
    <n v="2085.1799999999998"/>
    <m/>
    <x v="196"/>
    <s v="je-01-10114"/>
    <s v="12/5/2017"/>
  </r>
  <r>
    <x v="22"/>
    <m/>
    <s v="JV 8-39"/>
    <s v="5000"/>
    <s v="Salaries Expense"/>
    <x v="26"/>
    <m/>
    <n v="2085.1799999999998"/>
    <x v="196"/>
    <s v="je-01-10114"/>
    <s v="12/5/2017"/>
  </r>
  <r>
    <x v="65"/>
    <m/>
    <s v="JV 7-39"/>
    <s v="5000"/>
    <s v="Salaries Expense"/>
    <x v="26"/>
    <n v="1903.86"/>
    <m/>
    <x v="197"/>
    <s v="je-01-10114"/>
    <s v="12/5/2017"/>
  </r>
  <r>
    <x v="22"/>
    <m/>
    <s v="JV 7-39"/>
    <s v="5000"/>
    <s v="Salaries Expense"/>
    <x v="26"/>
    <m/>
    <n v="1903.86"/>
    <x v="197"/>
    <s v="je-01-10114"/>
    <s v="12/5/2017"/>
  </r>
  <r>
    <x v="65"/>
    <m/>
    <s v="JV 6-59"/>
    <s v="5000"/>
    <s v="Salaries Expense"/>
    <x v="26"/>
    <n v="1994.52"/>
    <m/>
    <x v="198"/>
    <s v="je-01-10114"/>
    <s v="12/5/2017"/>
  </r>
  <r>
    <x v="22"/>
    <m/>
    <s v="JV 6-59"/>
    <s v="5000"/>
    <s v="Salaries Expense"/>
    <x v="26"/>
    <m/>
    <n v="1994.52"/>
    <x v="198"/>
    <s v="je-01-10114"/>
    <s v="12/5/2017"/>
  </r>
  <r>
    <x v="65"/>
    <m/>
    <s v="JV 3-50"/>
    <s v="5000"/>
    <s v="Salaries Expense"/>
    <x v="26"/>
    <n v="2085.1799999999998"/>
    <m/>
    <x v="199"/>
    <s v="je-01-10114"/>
    <s v="12/5/2017"/>
  </r>
  <r>
    <x v="22"/>
    <m/>
    <s v="JV 3-50"/>
    <s v="5000"/>
    <s v="Salaries Expense"/>
    <x v="26"/>
    <m/>
    <n v="2085.1799999999998"/>
    <x v="199"/>
    <s v="je-01-10114"/>
    <s v="12/5/2017"/>
  </r>
  <r>
    <x v="65"/>
    <m/>
    <s v="JV 5-40"/>
    <s v="5000"/>
    <s v="Salaries Expense"/>
    <x v="26"/>
    <n v="2085.1799999999998"/>
    <m/>
    <x v="200"/>
    <s v="je-01-10114"/>
    <s v="12/5/2017"/>
  </r>
  <r>
    <x v="22"/>
    <m/>
    <s v="JV 5-40"/>
    <s v="5000"/>
    <s v="Salaries Expense"/>
    <x v="26"/>
    <m/>
    <n v="2085.1799999999998"/>
    <x v="200"/>
    <s v="je-01-10114"/>
    <s v="12/5/2017"/>
  </r>
  <r>
    <x v="24"/>
    <m/>
    <s v="JV 11-6"/>
    <s v="5000"/>
    <s v="Salaries Expense"/>
    <x v="0"/>
    <m/>
    <n v="43931.02"/>
    <x v="201"/>
    <s v="je-01-10116"/>
    <s v="12/6/2017"/>
  </r>
  <r>
    <x v="31"/>
    <m/>
    <s v="JV 11-6"/>
    <s v="5000"/>
    <s v="Salaries Expense"/>
    <x v="0"/>
    <n v="26797.919999999998"/>
    <m/>
    <x v="201"/>
    <s v="je-01-10116"/>
    <s v="12/6/2017"/>
  </r>
  <r>
    <x v="30"/>
    <m/>
    <s v="JV 11-6"/>
    <s v="5000"/>
    <s v="Salaries Expense"/>
    <x v="0"/>
    <n v="17133.099999999999"/>
    <m/>
    <x v="201"/>
    <s v="je-01-10116"/>
    <s v="12/6/2017"/>
  </r>
  <r>
    <x v="30"/>
    <m/>
    <s v="JV 9-36"/>
    <s v="5000"/>
    <s v="Salaries Expense"/>
    <x v="23"/>
    <n v="18550.25"/>
    <m/>
    <x v="202"/>
    <s v="je-01-10115"/>
    <s v="12/6/2017"/>
  </r>
  <r>
    <x v="24"/>
    <m/>
    <s v="JV 9-36"/>
    <s v="5000"/>
    <s v="Salaries Expense"/>
    <x v="23"/>
    <m/>
    <n v="18550.25"/>
    <x v="202"/>
    <s v="je-01-10115"/>
    <s v="12/6/2017"/>
  </r>
  <r>
    <x v="41"/>
    <m/>
    <s v="002"/>
    <s v="5000"/>
    <s v="Salaries Expense"/>
    <x v="11"/>
    <m/>
    <n v="12206.01"/>
    <x v="203"/>
    <s v="JE-01-01654"/>
    <s v="12/6/2019"/>
  </r>
  <r>
    <x v="40"/>
    <m/>
    <s v="002"/>
    <s v="5000"/>
    <s v="Salaries Expense"/>
    <x v="11"/>
    <n v="12206.01"/>
    <m/>
    <x v="203"/>
    <s v="JE-01-01654"/>
    <s v="12/6/2019"/>
  </r>
  <r>
    <x v="43"/>
    <m/>
    <s v="R JV 10-2"/>
    <s v="5000"/>
    <s v="Salaries Expense"/>
    <x v="7"/>
    <m/>
    <n v="2810.17"/>
    <x v="204"/>
    <s v="je-01-10412"/>
    <s v="12/7/2018"/>
  </r>
  <r>
    <x v="17"/>
    <m/>
    <s v="R JV 10-2"/>
    <s v="5000"/>
    <s v="Salaries Expense"/>
    <x v="7"/>
    <m/>
    <n v="7516.68"/>
    <x v="204"/>
    <s v="je-01-10412"/>
    <s v="12/7/2018"/>
  </r>
  <r>
    <x v="16"/>
    <m/>
    <s v="R JV 10-2"/>
    <s v="5000"/>
    <s v="Salaries Expense"/>
    <x v="7"/>
    <m/>
    <n v="14196.43"/>
    <x v="204"/>
    <s v="je-01-10412"/>
    <s v="12/7/2018"/>
  </r>
  <r>
    <x v="4"/>
    <m/>
    <s v="R JV 10-2"/>
    <s v="5000"/>
    <s v="Salaries Expense"/>
    <x v="7"/>
    <m/>
    <n v="5417.61"/>
    <x v="204"/>
    <s v="je-01-10412"/>
    <s v="12/7/2018"/>
  </r>
  <r>
    <x v="3"/>
    <m/>
    <s v="R JV 10-2"/>
    <s v="5000"/>
    <s v="Salaries Expense"/>
    <x v="7"/>
    <m/>
    <n v="58336.67"/>
    <x v="204"/>
    <s v="je-01-10412"/>
    <s v="12/7/2018"/>
  </r>
  <r>
    <x v="38"/>
    <m/>
    <s v="R JV 10-2"/>
    <s v="5000"/>
    <s v="Salaries Expense"/>
    <x v="13"/>
    <m/>
    <n v="35121.35"/>
    <x v="204"/>
    <s v="je-01-10412"/>
    <s v="12/7/2018"/>
  </r>
  <r>
    <x v="35"/>
    <m/>
    <s v="R JV 10-2"/>
    <s v="5000"/>
    <s v="Salaries Expense"/>
    <x v="13"/>
    <m/>
    <n v="63335.75"/>
    <x v="204"/>
    <s v="je-01-10412"/>
    <s v="12/7/2018"/>
  </r>
  <r>
    <x v="36"/>
    <m/>
    <s v="R JV 10-2"/>
    <s v="5000"/>
    <s v="Salaries Expense"/>
    <x v="13"/>
    <m/>
    <n v="50734.68"/>
    <x v="204"/>
    <s v="je-01-10412"/>
    <s v="12/7/2018"/>
  </r>
  <r>
    <x v="37"/>
    <m/>
    <s v="R JV 10-2"/>
    <s v="5000"/>
    <s v="Salaries Expense"/>
    <x v="13"/>
    <m/>
    <n v="7948.21"/>
    <x v="204"/>
    <s v="je-01-10412"/>
    <s v="12/7/2018"/>
  </r>
  <r>
    <x v="34"/>
    <m/>
    <s v="R JV 10-2"/>
    <s v="5000"/>
    <s v="Salaries Expense"/>
    <x v="7"/>
    <m/>
    <n v="24452.36"/>
    <x v="204"/>
    <s v="je-01-10412"/>
    <s v="12/7/2018"/>
  </r>
  <r>
    <x v="33"/>
    <m/>
    <s v="R JV 10-2"/>
    <s v="5000"/>
    <s v="Salaries Expense"/>
    <x v="7"/>
    <m/>
    <m/>
    <x v="204"/>
    <s v="je-01-10412"/>
    <s v="12/7/2018"/>
  </r>
  <r>
    <x v="42"/>
    <m/>
    <s v="R JV 10-2"/>
    <s v="5000"/>
    <s v="Salaries Expense"/>
    <x v="13"/>
    <m/>
    <n v="25309.54"/>
    <x v="204"/>
    <s v="je-01-10412"/>
    <s v="12/7/2018"/>
  </r>
  <r>
    <x v="41"/>
    <m/>
    <s v="R JV 10-2"/>
    <s v="5000"/>
    <s v="Salaries Expense"/>
    <x v="7"/>
    <m/>
    <n v="1992.5"/>
    <x v="204"/>
    <s v="je-01-10412"/>
    <s v="12/7/2018"/>
  </r>
  <r>
    <x v="40"/>
    <m/>
    <s v="R JV 10-2"/>
    <s v="5000"/>
    <s v="Salaries Expense"/>
    <x v="7"/>
    <m/>
    <n v="560.57000000000005"/>
    <x v="204"/>
    <s v="je-01-10412"/>
    <s v="12/7/2018"/>
  </r>
  <r>
    <x v="39"/>
    <m/>
    <s v="R JV 10-2"/>
    <s v="5000"/>
    <s v="Salaries Expense"/>
    <x v="7"/>
    <m/>
    <n v="5541.76"/>
    <x v="204"/>
    <s v="je-01-10412"/>
    <s v="12/7/2018"/>
  </r>
  <r>
    <x v="24"/>
    <m/>
    <s v="R JV 10-2"/>
    <s v="5000"/>
    <s v="Salaries Expense"/>
    <x v="7"/>
    <m/>
    <n v="14339.08"/>
    <x v="204"/>
    <s v="je-01-10412"/>
    <s v="12/7/2018"/>
  </r>
  <r>
    <x v="4"/>
    <m/>
    <s v="JV 11-13"/>
    <s v="5000"/>
    <s v="Salaries Expense"/>
    <x v="14"/>
    <n v="295.55"/>
    <m/>
    <x v="205"/>
    <s v="je-01-10413"/>
    <s v="12/7/2018"/>
  </r>
  <r>
    <x v="3"/>
    <m/>
    <s v="JV 11-13"/>
    <s v="5000"/>
    <s v="Salaries Expense"/>
    <x v="14"/>
    <m/>
    <n v="2659.94"/>
    <x v="205"/>
    <s v="je-01-10413"/>
    <s v="12/7/2018"/>
  </r>
  <r>
    <x v="2"/>
    <m/>
    <s v="JV 11-13"/>
    <s v="5000"/>
    <s v="Salaries Expense"/>
    <x v="14"/>
    <n v="295.55"/>
    <m/>
    <x v="205"/>
    <s v="je-01-10413"/>
    <s v="12/7/2018"/>
  </r>
  <r>
    <x v="1"/>
    <m/>
    <s v="JV 11-13"/>
    <s v="5000"/>
    <s v="Salaries Expense"/>
    <x v="14"/>
    <n v="1773.29"/>
    <m/>
    <x v="205"/>
    <s v="je-01-10413"/>
    <s v="12/7/2018"/>
  </r>
  <r>
    <x v="0"/>
    <m/>
    <s v="JV 11-13"/>
    <s v="5000"/>
    <s v="Salaries Expense"/>
    <x v="14"/>
    <n v="295.55"/>
    <m/>
    <x v="205"/>
    <s v="je-01-10413"/>
    <s v="12/7/2018"/>
  </r>
  <r>
    <x v="43"/>
    <m/>
    <s v="JV 11-10"/>
    <s v="5000"/>
    <s v="Salaries Expense"/>
    <x v="14"/>
    <n v="92.4"/>
    <m/>
    <x v="206"/>
    <s v="je-01-10413"/>
    <s v="12/7/2018"/>
  </r>
  <r>
    <x v="21"/>
    <m/>
    <s v="JV 11-10"/>
    <s v="5000"/>
    <s v="Salaries Expense"/>
    <x v="14"/>
    <n v="646.79999999999995"/>
    <m/>
    <x v="206"/>
    <s v="je-01-10413"/>
    <s v="12/7/2018"/>
  </r>
  <r>
    <x v="38"/>
    <m/>
    <s v="JV 11-10"/>
    <s v="5000"/>
    <s v="Salaries Expense"/>
    <x v="15"/>
    <m/>
    <n v="1441.44"/>
    <x v="206"/>
    <s v="je-01-10413"/>
    <s v="12/7/2018"/>
  </r>
  <r>
    <x v="34"/>
    <m/>
    <s v="JV 11-10"/>
    <s v="5000"/>
    <s v="Salaries Expense"/>
    <x v="14"/>
    <n v="702.24"/>
    <m/>
    <x v="206"/>
    <s v="je-01-10413"/>
    <s v="12/7/2018"/>
  </r>
  <r>
    <x v="3"/>
    <m/>
    <s v="JV 11-17"/>
    <s v="5000"/>
    <s v="Salaries Expense"/>
    <x v="14"/>
    <m/>
    <n v="3081.94"/>
    <x v="207"/>
    <s v="je-01-10413"/>
    <s v="12/7/2018"/>
  </r>
  <r>
    <x v="5"/>
    <m/>
    <s v="JV 11-17"/>
    <s v="5000"/>
    <s v="Salaries Expense"/>
    <x v="14"/>
    <n v="616.39"/>
    <m/>
    <x v="207"/>
    <s v="je-01-10413"/>
    <s v="12/7/2018"/>
  </r>
  <r>
    <x v="6"/>
    <m/>
    <s v="JV 11-17"/>
    <s v="5000"/>
    <s v="Salaries Expense"/>
    <x v="14"/>
    <n v="2465.5500000000002"/>
    <m/>
    <x v="207"/>
    <s v="je-01-10413"/>
    <s v="12/7/2018"/>
  </r>
  <r>
    <x v="3"/>
    <m/>
    <s v="JV 11-18"/>
    <s v="5000"/>
    <s v="Salaries Expense"/>
    <x v="14"/>
    <m/>
    <n v="3910.6"/>
    <x v="208"/>
    <s v="je-01-10413"/>
    <s v="12/7/2018"/>
  </r>
  <r>
    <x v="2"/>
    <m/>
    <s v="JV 11-18"/>
    <s v="5000"/>
    <s v="Salaries Expense"/>
    <x v="14"/>
    <n v="195.53"/>
    <m/>
    <x v="208"/>
    <s v="je-01-10413"/>
    <s v="12/7/2018"/>
  </r>
  <r>
    <x v="7"/>
    <m/>
    <s v="JV 11-18"/>
    <s v="5000"/>
    <s v="Salaries Expense"/>
    <x v="14"/>
    <n v="195.53"/>
    <m/>
    <x v="208"/>
    <s v="je-01-10413"/>
    <s v="12/7/2018"/>
  </r>
  <r>
    <x v="0"/>
    <m/>
    <s v="JV 11-18"/>
    <s v="5000"/>
    <s v="Salaries Expense"/>
    <x v="14"/>
    <n v="2150.83"/>
    <m/>
    <x v="208"/>
    <s v="je-01-10413"/>
    <s v="12/7/2018"/>
  </r>
  <r>
    <x v="6"/>
    <m/>
    <s v="JV 11-18"/>
    <s v="5000"/>
    <s v="Salaries Expense"/>
    <x v="14"/>
    <n v="1368.71"/>
    <m/>
    <x v="208"/>
    <s v="je-01-10413"/>
    <s v="12/7/2018"/>
  </r>
  <r>
    <x v="3"/>
    <m/>
    <s v="JV 11-9"/>
    <s v="5000"/>
    <s v="Salaries Expense"/>
    <x v="14"/>
    <n v="550"/>
    <m/>
    <x v="209"/>
    <s v="je-01-10413"/>
    <s v="12/7/2018"/>
  </r>
  <r>
    <x v="21"/>
    <m/>
    <s v="JV 11-9"/>
    <s v="5000"/>
    <s v="Salaries Expense"/>
    <x v="14"/>
    <n v="550"/>
    <m/>
    <x v="209"/>
    <s v="je-01-10413"/>
    <s v="12/7/2018"/>
  </r>
  <r>
    <x v="38"/>
    <m/>
    <s v="JV 11-9"/>
    <s v="5000"/>
    <s v="Salaries Expense"/>
    <x v="15"/>
    <m/>
    <n v="1964.29"/>
    <x v="209"/>
    <s v="je-01-10413"/>
    <s v="12/7/2018"/>
  </r>
  <r>
    <x v="34"/>
    <m/>
    <s v="JV 11-9"/>
    <s v="5000"/>
    <s v="Salaries Expense"/>
    <x v="14"/>
    <n v="864.29"/>
    <m/>
    <x v="209"/>
    <s v="je-01-10413"/>
    <s v="12/7/2018"/>
  </r>
  <r>
    <x v="43"/>
    <m/>
    <s v="JV 11-19"/>
    <s v="5000"/>
    <s v="Salaries Expense"/>
    <x v="14"/>
    <n v="200.3"/>
    <m/>
    <x v="210"/>
    <s v="je-01-10413"/>
    <s v="12/7/2018"/>
  </r>
  <r>
    <x v="38"/>
    <m/>
    <s v="JV 11-19"/>
    <s v="5000"/>
    <s v="Salaries Expense"/>
    <x v="15"/>
    <m/>
    <n v="200.3"/>
    <x v="210"/>
    <s v="je-01-10413"/>
    <s v="12/7/2018"/>
  </r>
  <r>
    <x v="3"/>
    <m/>
    <s v="JV 11-14"/>
    <s v="5000"/>
    <s v="Salaries Expense"/>
    <x v="14"/>
    <m/>
    <n v="210.31"/>
    <x v="211"/>
    <s v="je-01-10413"/>
    <s v="12/7/2018"/>
  </r>
  <r>
    <x v="38"/>
    <m/>
    <s v="JV 11-14"/>
    <s v="5000"/>
    <s v="Salaries Expense"/>
    <x v="15"/>
    <n v="210.31"/>
    <m/>
    <x v="211"/>
    <s v="je-01-10413"/>
    <s v="12/7/2018"/>
  </r>
  <r>
    <x v="4"/>
    <m/>
    <s v="JV 11-12"/>
    <s v="5000"/>
    <s v="Salaries Expense"/>
    <x v="14"/>
    <m/>
    <n v="1736.16"/>
    <x v="212"/>
    <s v="je-01-10413"/>
    <s v="12/7/2018"/>
  </r>
  <r>
    <x v="3"/>
    <m/>
    <s v="JV 11-12"/>
    <s v="5000"/>
    <s v="Salaries Expense"/>
    <x v="14"/>
    <n v="434.04"/>
    <m/>
    <x v="212"/>
    <s v="je-01-10413"/>
    <s v="12/7/2018"/>
  </r>
  <r>
    <x v="2"/>
    <m/>
    <s v="JV 11-12"/>
    <s v="5000"/>
    <s v="Salaries Expense"/>
    <x v="14"/>
    <n v="651.05999999999995"/>
    <m/>
    <x v="212"/>
    <s v="je-01-10413"/>
    <s v="12/7/2018"/>
  </r>
  <r>
    <x v="7"/>
    <m/>
    <s v="JV 11-12"/>
    <s v="5000"/>
    <s v="Salaries Expense"/>
    <x v="14"/>
    <n v="217.02"/>
    <m/>
    <x v="212"/>
    <s v="je-01-10413"/>
    <s v="12/7/2018"/>
  </r>
  <r>
    <x v="0"/>
    <m/>
    <s v="JV 11-12"/>
    <s v="5000"/>
    <s v="Salaries Expense"/>
    <x v="14"/>
    <n v="434.04"/>
    <m/>
    <x v="212"/>
    <s v="je-01-10413"/>
    <s v="12/7/2018"/>
  </r>
  <r>
    <x v="16"/>
    <m/>
    <s v="JV 11-16"/>
    <s v="5000"/>
    <s v="Salaries Expense"/>
    <x v="14"/>
    <n v="111.62"/>
    <m/>
    <x v="213"/>
    <s v="je-01-10413"/>
    <s v="12/7/2018"/>
  </r>
  <r>
    <x v="3"/>
    <m/>
    <s v="JV 11-16"/>
    <s v="5000"/>
    <s v="Salaries Expense"/>
    <x v="14"/>
    <m/>
    <n v="2018.37"/>
    <x v="213"/>
    <s v="je-01-10413"/>
    <s v="12/7/2018"/>
  </r>
  <r>
    <x v="21"/>
    <m/>
    <s v="JV 11-16"/>
    <s v="5000"/>
    <s v="Salaries Expense"/>
    <x v="14"/>
    <n v="930.07"/>
    <m/>
    <x v="213"/>
    <s v="je-01-10413"/>
    <s v="12/7/2018"/>
  </r>
  <r>
    <x v="38"/>
    <m/>
    <s v="JV 11-16"/>
    <s v="5000"/>
    <s v="Salaries Expense"/>
    <x v="15"/>
    <n v="976.68"/>
    <m/>
    <x v="213"/>
    <s v="je-01-10413"/>
    <s v="12/7/2018"/>
  </r>
  <r>
    <x v="21"/>
    <m/>
    <s v="JV 11-6"/>
    <s v="5000"/>
    <s v="Salaries Expense"/>
    <x v="14"/>
    <n v="1952.93"/>
    <m/>
    <x v="54"/>
    <s v="je-01-10413"/>
    <s v="12/7/2018"/>
  </r>
  <r>
    <x v="38"/>
    <m/>
    <s v="JV 11-6"/>
    <s v="5000"/>
    <s v="Salaries Expense"/>
    <x v="15"/>
    <n v="3711.41"/>
    <m/>
    <x v="54"/>
    <s v="je-01-10413"/>
    <s v="12/7/2018"/>
  </r>
  <r>
    <x v="34"/>
    <m/>
    <s v="JV 11-6"/>
    <s v="5000"/>
    <s v="Salaries Expense"/>
    <x v="14"/>
    <m/>
    <n v="5664.34"/>
    <x v="54"/>
    <s v="je-01-10413"/>
    <s v="12/7/2018"/>
  </r>
  <r>
    <x v="21"/>
    <m/>
    <s v="JV 11-7"/>
    <s v="5000"/>
    <s v="Salaries Expense"/>
    <x v="14"/>
    <n v="2035.72"/>
    <m/>
    <x v="214"/>
    <s v="je-01-10413"/>
    <s v="12/7/2018"/>
  </r>
  <r>
    <x v="38"/>
    <m/>
    <s v="JV 11-7"/>
    <s v="5000"/>
    <s v="Salaries Expense"/>
    <x v="15"/>
    <n v="2750"/>
    <m/>
    <x v="214"/>
    <s v="je-01-10413"/>
    <s v="12/7/2018"/>
  </r>
  <r>
    <x v="34"/>
    <m/>
    <s v="JV 11-7"/>
    <s v="5000"/>
    <s v="Salaries Expense"/>
    <x v="14"/>
    <m/>
    <n v="4785.72"/>
    <x v="214"/>
    <s v="je-01-10413"/>
    <s v="12/7/2018"/>
  </r>
  <r>
    <x v="4"/>
    <m/>
    <s v="JV 11-15"/>
    <s v="5000"/>
    <s v="Salaries Expense"/>
    <x v="14"/>
    <n v="218.34"/>
    <m/>
    <x v="215"/>
    <s v="je-01-10413"/>
    <s v="12/7/2018"/>
  </r>
  <r>
    <x v="3"/>
    <m/>
    <s v="JV 11-15"/>
    <s v="5000"/>
    <s v="Salaries Expense"/>
    <x v="14"/>
    <m/>
    <n v="1091.7"/>
    <x v="215"/>
    <s v="je-01-10413"/>
    <s v="12/7/2018"/>
  </r>
  <r>
    <x v="2"/>
    <m/>
    <s v="JV 11-15"/>
    <s v="5000"/>
    <s v="Salaries Expense"/>
    <x v="14"/>
    <n v="218.34"/>
    <m/>
    <x v="215"/>
    <s v="je-01-10413"/>
    <s v="12/7/2018"/>
  </r>
  <r>
    <x v="1"/>
    <m/>
    <s v="JV 11-15"/>
    <s v="5000"/>
    <s v="Salaries Expense"/>
    <x v="14"/>
    <n v="436.68"/>
    <m/>
    <x v="215"/>
    <s v="je-01-10413"/>
    <s v="12/7/2018"/>
  </r>
  <r>
    <x v="0"/>
    <m/>
    <s v="JV 11-15"/>
    <s v="5000"/>
    <s v="Salaries Expense"/>
    <x v="14"/>
    <n v="218.34"/>
    <m/>
    <x v="215"/>
    <s v="je-01-10413"/>
    <s v="12/7/2018"/>
  </r>
  <r>
    <x v="17"/>
    <m/>
    <s v="JV 11-11"/>
    <s v="5000"/>
    <s v="Salaries Expense"/>
    <x v="14"/>
    <n v="211.15"/>
    <m/>
    <x v="216"/>
    <s v="je-01-10413"/>
    <s v="12/7/2018"/>
  </r>
  <r>
    <x v="16"/>
    <m/>
    <s v="JV 11-11"/>
    <s v="5000"/>
    <s v="Salaries Expense"/>
    <x v="14"/>
    <m/>
    <n v="211.15"/>
    <x v="216"/>
    <s v="je-01-10413"/>
    <s v="12/7/2018"/>
  </r>
  <r>
    <x v="45"/>
    <m/>
    <s v="JV 11-8"/>
    <s v="5000"/>
    <s v="Salaries Expense"/>
    <x v="14"/>
    <m/>
    <m/>
    <x v="58"/>
    <s v="je-01-10413"/>
    <s v="12/7/2018"/>
  </r>
  <r>
    <x v="16"/>
    <m/>
    <s v="JV 11-8"/>
    <s v="5000"/>
    <s v="Salaries Expense"/>
    <x v="14"/>
    <n v="424.15"/>
    <m/>
    <x v="58"/>
    <s v="je-01-10413"/>
    <s v="12/7/2018"/>
  </r>
  <r>
    <x v="21"/>
    <m/>
    <s v="JV 11-8"/>
    <s v="5000"/>
    <s v="Salaries Expense"/>
    <x v="14"/>
    <n v="2120.75"/>
    <m/>
    <x v="58"/>
    <s v="je-01-10413"/>
    <s v="12/7/2018"/>
  </r>
  <r>
    <x v="42"/>
    <m/>
    <s v="JV 11-8"/>
    <s v="5000"/>
    <s v="Salaries Expense"/>
    <x v="15"/>
    <n v="1696.6"/>
    <m/>
    <x v="58"/>
    <s v="je-01-10413"/>
    <s v="12/7/2018"/>
  </r>
  <r>
    <x v="38"/>
    <m/>
    <s v="JV 11-8"/>
    <s v="5000"/>
    <s v="Salaries Expense"/>
    <x v="15"/>
    <n v="7547.92"/>
    <m/>
    <x v="58"/>
    <s v="je-01-10413"/>
    <s v="12/7/2018"/>
  </r>
  <r>
    <x v="34"/>
    <m/>
    <s v="JV 11-8"/>
    <s v="5000"/>
    <s v="Salaries Expense"/>
    <x v="14"/>
    <m/>
    <n v="11789.42"/>
    <x v="58"/>
    <s v="je-01-10413"/>
    <s v="12/7/2018"/>
  </r>
  <r>
    <x v="39"/>
    <m/>
    <s v="JV 1-2"/>
    <s v="5000"/>
    <s v="Salaries Expense"/>
    <x v="40"/>
    <n v="2594.73"/>
    <m/>
    <x v="217"/>
    <s v="je-01-10437"/>
    <s v="2/18/2019"/>
  </r>
  <r>
    <x v="42"/>
    <m/>
    <s v="JV 1-2"/>
    <s v="5000"/>
    <s v="Salaries Expense"/>
    <x v="41"/>
    <n v="13410.77"/>
    <m/>
    <x v="217"/>
    <s v="je-01-10437"/>
    <s v="2/18/2019"/>
  </r>
  <r>
    <x v="41"/>
    <m/>
    <s v="JV 1-2"/>
    <s v="5000"/>
    <s v="Salaries Expense"/>
    <x v="40"/>
    <n v="858.29"/>
    <m/>
    <x v="217"/>
    <s v="je-01-10437"/>
    <s v="2/18/2019"/>
  </r>
  <r>
    <x v="40"/>
    <m/>
    <s v="JV 1-2"/>
    <s v="5000"/>
    <s v="Salaries Expense"/>
    <x v="40"/>
    <n v="367.74"/>
    <m/>
    <x v="217"/>
    <s v="je-01-10437"/>
    <s v="2/18/2019"/>
  </r>
  <r>
    <x v="24"/>
    <m/>
    <s v="JV 1-2"/>
    <s v="5000"/>
    <s v="Salaries Expense"/>
    <x v="40"/>
    <n v="7541.72"/>
    <m/>
    <x v="217"/>
    <s v="je-01-10437"/>
    <s v="2/18/2019"/>
  </r>
  <r>
    <x v="38"/>
    <m/>
    <s v="JV 1-2"/>
    <s v="5000"/>
    <s v="Salaries Expense"/>
    <x v="41"/>
    <n v="18298.73"/>
    <m/>
    <x v="217"/>
    <s v="je-01-10437"/>
    <s v="2/18/2019"/>
  </r>
  <r>
    <x v="37"/>
    <m/>
    <s v="JV 1-2"/>
    <s v="5000"/>
    <s v="Salaries Expense"/>
    <x v="41"/>
    <n v="4631.68"/>
    <m/>
    <x v="217"/>
    <s v="je-01-10437"/>
    <s v="2/18/2019"/>
  </r>
  <r>
    <x v="36"/>
    <m/>
    <s v="JV 1-2"/>
    <s v="5000"/>
    <s v="Salaries Expense"/>
    <x v="41"/>
    <n v="28542.2"/>
    <m/>
    <x v="217"/>
    <s v="je-01-10437"/>
    <s v="2/18/2019"/>
  </r>
  <r>
    <x v="35"/>
    <m/>
    <s v="JV 1-2"/>
    <s v="5000"/>
    <s v="Salaries Expense"/>
    <x v="41"/>
    <n v="31316.06"/>
    <m/>
    <x v="217"/>
    <s v="je-01-10437"/>
    <s v="2/18/2019"/>
  </r>
  <r>
    <x v="33"/>
    <m/>
    <s v="JV 1-2"/>
    <s v="5000"/>
    <s v="Salaries Expense"/>
    <x v="40"/>
    <n v="2258.29"/>
    <m/>
    <x v="217"/>
    <s v="je-01-10437"/>
    <s v="2/18/2019"/>
  </r>
  <r>
    <x v="34"/>
    <m/>
    <s v="JV 1-2"/>
    <s v="5000"/>
    <s v="Salaries Expense"/>
    <x v="40"/>
    <n v="16282.51"/>
    <m/>
    <x v="217"/>
    <s v="je-01-10437"/>
    <s v="2/18/2019"/>
  </r>
  <r>
    <x v="3"/>
    <m/>
    <s v="JV 1-2"/>
    <s v="5000"/>
    <s v="Salaries Expense"/>
    <x v="40"/>
    <n v="29413.43"/>
    <m/>
    <x v="217"/>
    <s v="je-01-10437"/>
    <s v="2/18/2019"/>
  </r>
  <r>
    <x v="17"/>
    <m/>
    <s v="JV 1-2"/>
    <s v="5000"/>
    <s v="Salaries Expense"/>
    <x v="40"/>
    <n v="3771.21"/>
    <m/>
    <x v="217"/>
    <s v="je-01-10437"/>
    <s v="2/18/2019"/>
  </r>
  <r>
    <x v="43"/>
    <m/>
    <s v="JV 1-2"/>
    <s v="5000"/>
    <s v="Salaries Expense"/>
    <x v="40"/>
    <m/>
    <m/>
    <x v="217"/>
    <s v="je-01-10437"/>
    <s v="2/18/2019"/>
  </r>
  <r>
    <x v="4"/>
    <m/>
    <s v="JV 1-2"/>
    <s v="5000"/>
    <s v="Salaries Expense"/>
    <x v="40"/>
    <n v="2717.61"/>
    <m/>
    <x v="217"/>
    <s v="je-01-10437"/>
    <s v="2/18/2019"/>
  </r>
  <r>
    <x v="16"/>
    <m/>
    <s v="JV 1-2"/>
    <s v="5000"/>
    <s v="Salaries Expense"/>
    <x v="40"/>
    <n v="9260.4500000000007"/>
    <m/>
    <x v="217"/>
    <s v="je-01-10437"/>
    <s v="2/18/2019"/>
  </r>
  <r>
    <x v="39"/>
    <m/>
    <s v="JV 1-1"/>
    <s v="5000"/>
    <s v="Salaries Expense"/>
    <x v="40"/>
    <n v="5604.6"/>
    <m/>
    <x v="218"/>
    <s v="je-01-10437"/>
    <s v="2/18/2019"/>
  </r>
  <r>
    <x v="42"/>
    <m/>
    <s v="JV 1-1"/>
    <s v="5000"/>
    <s v="Salaries Expense"/>
    <x v="41"/>
    <n v="28901.51"/>
    <m/>
    <x v="218"/>
    <s v="je-01-10437"/>
    <s v="2/18/2019"/>
  </r>
  <r>
    <x v="41"/>
    <m/>
    <s v="JV 1-1"/>
    <s v="5000"/>
    <s v="Salaries Expense"/>
    <x v="40"/>
    <n v="1922.5"/>
    <m/>
    <x v="218"/>
    <s v="je-01-10437"/>
    <s v="2/18/2019"/>
  </r>
  <r>
    <x v="40"/>
    <m/>
    <s v="JV 1-1"/>
    <s v="5000"/>
    <s v="Salaries Expense"/>
    <x v="40"/>
    <n v="823.81"/>
    <m/>
    <x v="218"/>
    <s v="je-01-10437"/>
    <s v="2/18/2019"/>
  </r>
  <r>
    <x v="24"/>
    <m/>
    <s v="JV 1-1"/>
    <s v="5000"/>
    <s v="Salaries Expense"/>
    <x v="40"/>
    <n v="17341.89"/>
    <m/>
    <x v="218"/>
    <s v="je-01-10437"/>
    <s v="2/18/2019"/>
  </r>
  <r>
    <x v="38"/>
    <m/>
    <s v="JV 1-1"/>
    <s v="5000"/>
    <s v="Salaries Expense"/>
    <x v="41"/>
    <n v="40161.550000000003"/>
    <m/>
    <x v="218"/>
    <s v="je-01-10437"/>
    <s v="2/18/2019"/>
  </r>
  <r>
    <x v="37"/>
    <m/>
    <s v="JV 1-1"/>
    <s v="5000"/>
    <s v="Salaries Expense"/>
    <x v="41"/>
    <n v="11473.95"/>
    <m/>
    <x v="218"/>
    <s v="je-01-10437"/>
    <s v="2/18/2019"/>
  </r>
  <r>
    <x v="36"/>
    <m/>
    <s v="JV 1-1"/>
    <s v="5000"/>
    <s v="Salaries Expense"/>
    <x v="41"/>
    <n v="59277.42"/>
    <m/>
    <x v="218"/>
    <s v="je-01-10437"/>
    <s v="2/18/2019"/>
  </r>
  <r>
    <x v="35"/>
    <m/>
    <s v="JV 1-1"/>
    <s v="5000"/>
    <s v="Salaries Expense"/>
    <x v="41"/>
    <n v="73520.570000000007"/>
    <m/>
    <x v="218"/>
    <s v="je-01-10437"/>
    <s v="2/18/2019"/>
  </r>
  <r>
    <x v="33"/>
    <m/>
    <s v="JV 1-1"/>
    <s v="5000"/>
    <s v="Salaries Expense"/>
    <x v="40"/>
    <n v="4956.93"/>
    <m/>
    <x v="218"/>
    <s v="je-01-10437"/>
    <s v="2/18/2019"/>
  </r>
  <r>
    <x v="34"/>
    <m/>
    <s v="JV 1-1"/>
    <s v="5000"/>
    <s v="Salaries Expense"/>
    <x v="40"/>
    <n v="36594.949999999997"/>
    <m/>
    <x v="218"/>
    <s v="je-01-10437"/>
    <s v="2/18/2019"/>
  </r>
  <r>
    <x v="3"/>
    <m/>
    <s v="JV 1-1"/>
    <s v="5000"/>
    <s v="Salaries Expense"/>
    <x v="40"/>
    <n v="61856.71"/>
    <m/>
    <x v="218"/>
    <s v="je-01-10437"/>
    <s v="2/18/2019"/>
  </r>
  <r>
    <x v="17"/>
    <m/>
    <s v="JV 1-1"/>
    <s v="5000"/>
    <s v="Salaries Expense"/>
    <x v="40"/>
    <n v="8380.86"/>
    <m/>
    <x v="218"/>
    <s v="je-01-10437"/>
    <s v="2/18/2019"/>
  </r>
  <r>
    <x v="43"/>
    <m/>
    <s v="JV 1-1"/>
    <s v="5000"/>
    <s v="Salaries Expense"/>
    <x v="40"/>
    <m/>
    <m/>
    <x v="218"/>
    <s v="je-01-10437"/>
    <s v="2/18/2019"/>
  </r>
  <r>
    <x v="4"/>
    <m/>
    <s v="JV 1-1"/>
    <s v="5000"/>
    <s v="Salaries Expense"/>
    <x v="40"/>
    <n v="6039.16"/>
    <m/>
    <x v="218"/>
    <s v="je-01-10437"/>
    <s v="2/18/2019"/>
  </r>
  <r>
    <x v="16"/>
    <m/>
    <s v="JV 1-1"/>
    <s v="5000"/>
    <s v="Salaries Expense"/>
    <x v="40"/>
    <n v="20440.86"/>
    <m/>
    <x v="218"/>
    <s v="je-01-10437"/>
    <s v="2/18/2019"/>
  </r>
  <r>
    <x v="43"/>
    <m/>
    <s v="R JV 1-2"/>
    <s v="5000"/>
    <s v="Salaries Expense"/>
    <x v="42"/>
    <m/>
    <m/>
    <x v="219"/>
    <s v="je-01-10437"/>
    <s v="2/18/2019"/>
  </r>
  <r>
    <x v="17"/>
    <m/>
    <s v="R JV 1-2"/>
    <s v="5000"/>
    <s v="Salaries Expense"/>
    <x v="42"/>
    <m/>
    <n v="3771.21"/>
    <x v="219"/>
    <s v="je-01-10437"/>
    <s v="2/18/2019"/>
  </r>
  <r>
    <x v="16"/>
    <m/>
    <s v="R JV 1-2"/>
    <s v="5000"/>
    <s v="Salaries Expense"/>
    <x v="42"/>
    <m/>
    <n v="9260.4500000000007"/>
    <x v="219"/>
    <s v="je-01-10437"/>
    <s v="2/18/2019"/>
  </r>
  <r>
    <x v="4"/>
    <m/>
    <s v="R JV 1-2"/>
    <s v="5000"/>
    <s v="Salaries Expense"/>
    <x v="42"/>
    <m/>
    <n v="2717.61"/>
    <x v="219"/>
    <s v="je-01-10437"/>
    <s v="2/18/2019"/>
  </r>
  <r>
    <x v="3"/>
    <m/>
    <s v="R JV 1-2"/>
    <s v="5000"/>
    <s v="Salaries Expense"/>
    <x v="42"/>
    <m/>
    <n v="29413.43"/>
    <x v="219"/>
    <s v="je-01-10437"/>
    <s v="2/18/2019"/>
  </r>
  <r>
    <x v="34"/>
    <m/>
    <s v="R JV 1-2"/>
    <s v="5000"/>
    <s v="Salaries Expense"/>
    <x v="42"/>
    <m/>
    <n v="16282.51"/>
    <x v="219"/>
    <s v="je-01-10437"/>
    <s v="2/18/2019"/>
  </r>
  <r>
    <x v="33"/>
    <m/>
    <s v="R JV 1-2"/>
    <s v="5000"/>
    <s v="Salaries Expense"/>
    <x v="42"/>
    <m/>
    <n v="2258.29"/>
    <x v="219"/>
    <s v="je-01-10437"/>
    <s v="2/18/2019"/>
  </r>
  <r>
    <x v="35"/>
    <m/>
    <s v="R JV 1-2"/>
    <s v="5000"/>
    <s v="Salaries Expense"/>
    <x v="43"/>
    <m/>
    <n v="31316.06"/>
    <x v="219"/>
    <s v="je-01-10437"/>
    <s v="2/18/2019"/>
  </r>
  <r>
    <x v="36"/>
    <m/>
    <s v="R JV 1-2"/>
    <s v="5000"/>
    <s v="Salaries Expense"/>
    <x v="43"/>
    <m/>
    <n v="28542.2"/>
    <x v="219"/>
    <s v="je-01-10437"/>
    <s v="2/18/2019"/>
  </r>
  <r>
    <x v="37"/>
    <m/>
    <s v="R JV 1-2"/>
    <s v="5000"/>
    <s v="Salaries Expense"/>
    <x v="43"/>
    <m/>
    <n v="4631.68"/>
    <x v="219"/>
    <s v="je-01-10437"/>
    <s v="2/18/2019"/>
  </r>
  <r>
    <x v="38"/>
    <m/>
    <s v="R JV 1-2"/>
    <s v="5000"/>
    <s v="Salaries Expense"/>
    <x v="43"/>
    <m/>
    <n v="18298.73"/>
    <x v="219"/>
    <s v="je-01-10437"/>
    <s v="2/18/2019"/>
  </r>
  <r>
    <x v="42"/>
    <m/>
    <s v="R JV 1-2"/>
    <s v="5000"/>
    <s v="Salaries Expense"/>
    <x v="43"/>
    <m/>
    <n v="13410.77"/>
    <x v="219"/>
    <s v="je-01-10437"/>
    <s v="2/18/2019"/>
  </r>
  <r>
    <x v="41"/>
    <m/>
    <s v="R JV 1-2"/>
    <s v="5000"/>
    <s v="Salaries Expense"/>
    <x v="42"/>
    <m/>
    <n v="858.29"/>
    <x v="219"/>
    <s v="je-01-10437"/>
    <s v="2/18/2019"/>
  </r>
  <r>
    <x v="40"/>
    <m/>
    <s v="R JV 1-2"/>
    <s v="5000"/>
    <s v="Salaries Expense"/>
    <x v="42"/>
    <m/>
    <n v="367.74"/>
    <x v="219"/>
    <s v="je-01-10437"/>
    <s v="2/18/2019"/>
  </r>
  <r>
    <x v="39"/>
    <m/>
    <s v="R JV 1-2"/>
    <s v="5000"/>
    <s v="Salaries Expense"/>
    <x v="42"/>
    <m/>
    <n v="2594.73"/>
    <x v="219"/>
    <s v="je-01-10437"/>
    <s v="2/18/2019"/>
  </r>
  <r>
    <x v="24"/>
    <m/>
    <s v="R JV 1-2"/>
    <s v="5000"/>
    <s v="Salaries Expense"/>
    <x v="42"/>
    <m/>
    <n v="7541.72"/>
    <x v="219"/>
    <s v="je-01-10437"/>
    <s v="2/18/2019"/>
  </r>
  <r>
    <x v="11"/>
    <m/>
    <s v="JV 3-52"/>
    <s v="5000"/>
    <s v="Salaries Expense"/>
    <x v="44"/>
    <n v="9700"/>
    <m/>
    <x v="220"/>
    <s v="je-01-10158"/>
    <s v="2/2/2018"/>
  </r>
  <r>
    <x v="66"/>
    <m/>
    <s v="JV 3-52"/>
    <s v="5000"/>
    <s v="Salaries Expense"/>
    <x v="45"/>
    <m/>
    <n v="9700"/>
    <x v="220"/>
    <s v="je-01-10158"/>
    <s v="2/2/2018"/>
  </r>
  <r>
    <x v="24"/>
    <m/>
    <s v="REV. JV 2-2"/>
    <s v="5000"/>
    <s v="Salaries Expense"/>
    <x v="46"/>
    <m/>
    <n v="7428.96"/>
    <x v="221"/>
    <s v="je-01-9877"/>
    <s v="2/24/2017"/>
  </r>
  <r>
    <x v="52"/>
    <m/>
    <s v="REV. JV 2-2"/>
    <s v="5000"/>
    <s v="Salaries Expense"/>
    <x v="46"/>
    <m/>
    <n v="1048.6600000000001"/>
    <x v="221"/>
    <s v="je-01-9877"/>
    <s v="2/24/2017"/>
  </r>
  <r>
    <x v="28"/>
    <m/>
    <s v="REV. JV 2-2"/>
    <s v="5000"/>
    <s v="Salaries Expense"/>
    <x v="45"/>
    <m/>
    <n v="10610.24"/>
    <x v="221"/>
    <s v="je-01-9877"/>
    <s v="2/24/2017"/>
  </r>
  <r>
    <x v="32"/>
    <m/>
    <s v="REV. JV 2-2"/>
    <s v="5000"/>
    <s v="Salaries Expense"/>
    <x v="46"/>
    <m/>
    <m/>
    <x v="221"/>
    <s v="je-01-9877"/>
    <s v="2/24/2017"/>
  </r>
  <r>
    <x v="64"/>
    <m/>
    <s v="REV. JV 2-2"/>
    <s v="5000"/>
    <s v="Salaries Expense"/>
    <x v="46"/>
    <m/>
    <n v="1140.6099999999999"/>
    <x v="221"/>
    <s v="je-01-9877"/>
    <s v="2/24/2017"/>
  </r>
  <r>
    <x v="22"/>
    <m/>
    <s v="REV. JV 2-2"/>
    <s v="5000"/>
    <s v="Salaries Expense"/>
    <x v="46"/>
    <m/>
    <n v="11921.65"/>
    <x v="221"/>
    <s v="je-01-9877"/>
    <s v="2/24/2017"/>
  </r>
  <r>
    <x v="58"/>
    <m/>
    <s v="REV. JV 2-2"/>
    <s v="5000"/>
    <s v="Salaries Expense"/>
    <x v="46"/>
    <m/>
    <n v="801.05"/>
    <x v="221"/>
    <s v="je-01-9877"/>
    <s v="2/24/2017"/>
  </r>
  <r>
    <x v="23"/>
    <m/>
    <s v="REV. JV 2-2"/>
    <s v="5000"/>
    <s v="Salaries Expense"/>
    <x v="45"/>
    <m/>
    <n v="15333.65"/>
    <x v="221"/>
    <s v="je-01-9877"/>
    <s v="2/24/2017"/>
  </r>
  <r>
    <x v="57"/>
    <m/>
    <s v="REV. JV 2-2"/>
    <s v="5000"/>
    <s v="Salaries Expense"/>
    <x v="45"/>
    <m/>
    <n v="2771.77"/>
    <x v="221"/>
    <s v="je-01-9877"/>
    <s v="2/24/2017"/>
  </r>
  <r>
    <x v="54"/>
    <m/>
    <s v="REV. JV 2-2"/>
    <s v="5000"/>
    <s v="Salaries Expense"/>
    <x v="45"/>
    <m/>
    <n v="27933.52"/>
    <x v="221"/>
    <s v="je-01-9877"/>
    <s v="2/24/2017"/>
  </r>
  <r>
    <x v="55"/>
    <m/>
    <s v="REV. JV 2-2"/>
    <s v="5000"/>
    <s v="Salaries Expense"/>
    <x v="45"/>
    <m/>
    <n v="24341.86"/>
    <x v="221"/>
    <s v="je-01-9877"/>
    <s v="2/24/2017"/>
  </r>
  <r>
    <x v="10"/>
    <m/>
    <s v="REV. JV 2-2"/>
    <s v="5000"/>
    <s v="Salaries Expense"/>
    <x v="46"/>
    <m/>
    <n v="2064.5"/>
    <x v="221"/>
    <s v="je-01-9877"/>
    <s v="2/24/2017"/>
  </r>
  <r>
    <x v="20"/>
    <m/>
    <s v="REV. JV 2-2"/>
    <s v="5000"/>
    <s v="Salaries Expense"/>
    <x v="46"/>
    <m/>
    <n v="7357.01"/>
    <x v="221"/>
    <s v="je-01-9877"/>
    <s v="2/24/2017"/>
  </r>
  <r>
    <x v="48"/>
    <m/>
    <s v="REV. JV 2-2"/>
    <s v="5000"/>
    <s v="Salaries Expense"/>
    <x v="46"/>
    <m/>
    <n v="2830.55"/>
    <x v="221"/>
    <s v="je-01-9877"/>
    <s v="2/24/2017"/>
  </r>
  <r>
    <x v="51"/>
    <m/>
    <s v="REV. JV 2-2"/>
    <s v="5000"/>
    <s v="Salaries Expense"/>
    <x v="46"/>
    <m/>
    <n v="1131.44"/>
    <x v="221"/>
    <s v="je-01-9877"/>
    <s v="2/24/2017"/>
  </r>
  <r>
    <x v="63"/>
    <m/>
    <s v="REV. JV 2-2"/>
    <s v="5000"/>
    <s v="Salaries Expense"/>
    <x v="46"/>
    <m/>
    <n v="811.51"/>
    <x v="221"/>
    <s v="je-01-9877"/>
    <s v="2/24/2017"/>
  </r>
  <r>
    <x v="18"/>
    <m/>
    <s v="REV. JV 2-2"/>
    <s v="5000"/>
    <s v="Salaries Expense"/>
    <x v="46"/>
    <m/>
    <n v="2558.8000000000002"/>
    <x v="221"/>
    <s v="je-01-9877"/>
    <s v="2/24/2017"/>
  </r>
  <r>
    <x v="11"/>
    <m/>
    <s v="REV. JV 2-2"/>
    <s v="5000"/>
    <s v="Salaries Expense"/>
    <x v="46"/>
    <m/>
    <n v="24174.22"/>
    <x v="221"/>
    <s v="je-01-9877"/>
    <s v="2/24/2017"/>
  </r>
  <r>
    <x v="20"/>
    <m/>
    <s v="JV 6-60"/>
    <s v="5000"/>
    <s v="Salaries Expense"/>
    <x v="47"/>
    <n v="246.91"/>
    <m/>
    <x v="222"/>
    <s v="je-01-10169"/>
    <s v="2/26/2018"/>
  </r>
  <r>
    <x v="20"/>
    <m/>
    <s v="JV 8-50"/>
    <s v="5000"/>
    <s v="Salaries Expense"/>
    <x v="34"/>
    <n v="197.54"/>
    <m/>
    <x v="223"/>
    <s v="je-01-10169"/>
    <s v="2/26/2018"/>
  </r>
  <r>
    <x v="24"/>
    <m/>
    <s v="JV 1-19"/>
    <s v="5000"/>
    <s v="Salaries Expense"/>
    <x v="17"/>
    <m/>
    <n v="13359.71"/>
    <x v="224"/>
    <s v="je-01-10172"/>
    <s v="2/28/2018"/>
  </r>
  <r>
    <x v="30"/>
    <m/>
    <s v="JV 1-19"/>
    <s v="5000"/>
    <s v="Salaries Expense"/>
    <x v="17"/>
    <n v="13359.71"/>
    <m/>
    <x v="224"/>
    <s v="je-01-10172"/>
    <s v="2/28/2018"/>
  </r>
  <r>
    <x v="24"/>
    <m/>
    <s v="JV 1-18"/>
    <s v="5000"/>
    <s v="Salaries Expense"/>
    <x v="17"/>
    <m/>
    <n v="20895.96"/>
    <x v="225"/>
    <s v="je-01-10172"/>
    <s v="2/28/2018"/>
  </r>
  <r>
    <x v="31"/>
    <m/>
    <s v="JV 1-18"/>
    <s v="5000"/>
    <s v="Salaries Expense"/>
    <x v="17"/>
    <n v="20895.96"/>
    <m/>
    <x v="225"/>
    <s v="je-01-10172"/>
    <s v="2/28/2018"/>
  </r>
  <r>
    <x v="31"/>
    <m/>
    <s v="JV 1-21"/>
    <s v="5000"/>
    <s v="Salaries Expense"/>
    <x v="17"/>
    <n v="1424.76"/>
    <m/>
    <x v="226"/>
    <s v="je-01-10172"/>
    <s v="2/28/2018"/>
  </r>
  <r>
    <x v="30"/>
    <m/>
    <s v="JV 1-21"/>
    <s v="5000"/>
    <s v="Salaries Expense"/>
    <x v="17"/>
    <n v="1618.39"/>
    <m/>
    <x v="226"/>
    <s v="je-01-10172"/>
    <s v="2/28/2018"/>
  </r>
  <r>
    <x v="26"/>
    <m/>
    <s v="JV 1-21"/>
    <s v="5000"/>
    <s v="Salaries Expense"/>
    <x v="17"/>
    <m/>
    <n v="1424.76"/>
    <x v="226"/>
    <s v="je-01-10172"/>
    <s v="2/28/2018"/>
  </r>
  <r>
    <x v="25"/>
    <m/>
    <s v="JV 1-21"/>
    <s v="5000"/>
    <s v="Salaries Expense"/>
    <x v="17"/>
    <m/>
    <n v="1618.39"/>
    <x v="226"/>
    <s v="je-01-10172"/>
    <s v="2/28/2018"/>
  </r>
  <r>
    <x v="24"/>
    <m/>
    <s v="JV 2-1"/>
    <s v="5000"/>
    <s v="Salaries Expense"/>
    <x v="48"/>
    <n v="16873.080000000002"/>
    <m/>
    <x v="227"/>
    <s v="je-01-10174"/>
    <s v="2/28/2018"/>
  </r>
  <r>
    <x v="39"/>
    <m/>
    <s v="JV 2-1"/>
    <s v="5000"/>
    <s v="Salaries Expense"/>
    <x v="48"/>
    <n v="4945.1099999999997"/>
    <m/>
    <x v="227"/>
    <s v="je-01-10174"/>
    <s v="2/28/2018"/>
  </r>
  <r>
    <x v="53"/>
    <m/>
    <s v="JV 2-1"/>
    <s v="5000"/>
    <s v="Salaries Expense"/>
    <x v="48"/>
    <m/>
    <m/>
    <x v="227"/>
    <s v="je-01-10174"/>
    <s v="2/28/2018"/>
  </r>
  <r>
    <x v="28"/>
    <m/>
    <s v="JV 2-1"/>
    <s v="5000"/>
    <s v="Salaries Expense"/>
    <x v="49"/>
    <n v="30184.34"/>
    <m/>
    <x v="227"/>
    <s v="je-01-10174"/>
    <s v="2/28/2018"/>
  </r>
  <r>
    <x v="55"/>
    <m/>
    <s v="JV 2-1"/>
    <s v="5000"/>
    <s v="Salaries Expense"/>
    <x v="49"/>
    <n v="73203.91"/>
    <m/>
    <x v="227"/>
    <s v="je-01-10174"/>
    <s v="2/28/2018"/>
  </r>
  <r>
    <x v="56"/>
    <m/>
    <s v="JV 2-1"/>
    <s v="5000"/>
    <s v="Salaries Expense"/>
    <x v="49"/>
    <m/>
    <m/>
    <x v="227"/>
    <s v="je-01-10174"/>
    <s v="2/28/2018"/>
  </r>
  <r>
    <x v="57"/>
    <m/>
    <s v="JV 2-1"/>
    <s v="5000"/>
    <s v="Salaries Expense"/>
    <x v="49"/>
    <n v="8301.99"/>
    <m/>
    <x v="227"/>
    <s v="je-01-10174"/>
    <s v="2/28/2018"/>
  </r>
  <r>
    <x v="54"/>
    <m/>
    <s v="JV 2-1"/>
    <s v="5000"/>
    <s v="Salaries Expense"/>
    <x v="49"/>
    <n v="71952.13"/>
    <m/>
    <x v="227"/>
    <s v="je-01-10174"/>
    <s v="2/28/2018"/>
  </r>
  <r>
    <x v="58"/>
    <m/>
    <s v="JV 2-1"/>
    <s v="5000"/>
    <s v="Salaries Expense"/>
    <x v="48"/>
    <n v="2461.9299999999998"/>
    <m/>
    <x v="227"/>
    <s v="je-01-10174"/>
    <s v="2/28/2018"/>
  </r>
  <r>
    <x v="44"/>
    <m/>
    <s v="JV 2-1"/>
    <s v="5000"/>
    <s v="Salaries Expense"/>
    <x v="48"/>
    <n v="1372.19"/>
    <m/>
    <x v="227"/>
    <s v="je-01-10174"/>
    <s v="2/28/2018"/>
  </r>
  <r>
    <x v="23"/>
    <m/>
    <s v="JV 2-1"/>
    <s v="5000"/>
    <s v="Salaries Expense"/>
    <x v="49"/>
    <n v="45184.76"/>
    <m/>
    <x v="227"/>
    <s v="je-01-10174"/>
    <s v="2/28/2018"/>
  </r>
  <r>
    <x v="34"/>
    <m/>
    <s v="JV 2-1"/>
    <s v="5000"/>
    <s v="Salaries Expense"/>
    <x v="48"/>
    <n v="33767.85"/>
    <m/>
    <x v="227"/>
    <s v="je-01-10174"/>
    <s v="2/28/2018"/>
  </r>
  <r>
    <x v="3"/>
    <m/>
    <s v="JV 2-1"/>
    <s v="5000"/>
    <s v="Salaries Expense"/>
    <x v="48"/>
    <n v="58549.84"/>
    <m/>
    <x v="227"/>
    <s v="je-01-10174"/>
    <s v="2/28/2018"/>
  </r>
  <r>
    <x v="20"/>
    <m/>
    <s v="JV 2-1"/>
    <s v="5000"/>
    <s v="Salaries Expense"/>
    <x v="48"/>
    <n v="18123.900000000001"/>
    <m/>
    <x v="227"/>
    <s v="je-01-10174"/>
    <s v="2/28/2018"/>
  </r>
  <r>
    <x v="4"/>
    <m/>
    <s v="JV 2-1"/>
    <s v="5000"/>
    <s v="Salaries Expense"/>
    <x v="48"/>
    <n v="5886.13"/>
    <m/>
    <x v="227"/>
    <s v="je-01-10174"/>
    <s v="2/28/2018"/>
  </r>
  <r>
    <x v="48"/>
    <m/>
    <s v="JV 2-1"/>
    <s v="5000"/>
    <s v="Salaries Expense"/>
    <x v="48"/>
    <n v="8168.53"/>
    <m/>
    <x v="227"/>
    <s v="je-01-10174"/>
    <s v="2/28/2018"/>
  </r>
  <r>
    <x v="51"/>
    <m/>
    <s v="JV 2-1"/>
    <s v="5000"/>
    <s v="Salaries Expense"/>
    <x v="48"/>
    <n v="3265.01"/>
    <m/>
    <x v="227"/>
    <s v="je-01-10174"/>
    <s v="2/28/2018"/>
  </r>
  <r>
    <x v="45"/>
    <m/>
    <s v="JV 2-1"/>
    <s v="5000"/>
    <s v="Salaries Expense"/>
    <x v="48"/>
    <n v="7384"/>
    <m/>
    <x v="227"/>
    <s v="je-01-10174"/>
    <s v="2/28/2018"/>
  </r>
  <r>
    <x v="49"/>
    <m/>
    <s v="JV 2-1"/>
    <s v="5000"/>
    <s v="Salaries Expense"/>
    <x v="48"/>
    <n v="2433.7199999999998"/>
    <m/>
    <x v="227"/>
    <s v="je-01-10174"/>
    <s v="2/28/2018"/>
  </r>
  <r>
    <x v="67"/>
    <m/>
    <s v="001"/>
    <s v="5000"/>
    <s v="Salaries Expense"/>
    <x v="49"/>
    <n v="539133.73"/>
    <m/>
    <x v="228"/>
    <s v="je-01-10326"/>
    <s v="2/28/2018"/>
  </r>
  <r>
    <x v="68"/>
    <m/>
    <s v="001"/>
    <s v="5000"/>
    <s v="Salaries Expense"/>
    <x v="48"/>
    <n v="6660.05"/>
    <m/>
    <x v="229"/>
    <s v="je-01-10310"/>
    <s v="2/28/2018"/>
  </r>
  <r>
    <x v="69"/>
    <m/>
    <s v="001"/>
    <s v="5000"/>
    <s v="Salaries Expense"/>
    <x v="48"/>
    <n v="61887.54"/>
    <m/>
    <x v="229"/>
    <s v="je-01-10310"/>
    <s v="2/28/2018"/>
  </r>
  <r>
    <x v="70"/>
    <m/>
    <s v="001"/>
    <s v="5000"/>
    <s v="Salaries Expense"/>
    <x v="48"/>
    <n v="64044.59"/>
    <m/>
    <x v="229"/>
    <s v="je-01-10310"/>
    <s v="2/28/2018"/>
  </r>
  <r>
    <x v="71"/>
    <m/>
    <s v="001"/>
    <s v="5000"/>
    <s v="Salaries Expense"/>
    <x v="48"/>
    <n v="1553.42"/>
    <m/>
    <x v="229"/>
    <s v="je-01-10310"/>
    <s v="2/28/2018"/>
  </r>
  <r>
    <x v="31"/>
    <m/>
    <s v="001"/>
    <s v="5000"/>
    <s v="Salaries Expense"/>
    <x v="50"/>
    <n v="3861.35"/>
    <m/>
    <x v="230"/>
    <s v="je-01-10387"/>
    <s v="2/28/2018"/>
  </r>
  <r>
    <x v="30"/>
    <m/>
    <s v="001"/>
    <s v="5000"/>
    <s v="Salaries Expense"/>
    <x v="50"/>
    <m/>
    <n v="3861.35"/>
    <x v="230"/>
    <s v="je-01-10387"/>
    <s v="2/28/2018"/>
  </r>
  <r>
    <x v="38"/>
    <m/>
    <s v="001"/>
    <s v="5000"/>
    <s v="Salaries Expense"/>
    <x v="10"/>
    <n v="65355"/>
    <m/>
    <x v="231"/>
    <s v="JE-01-01662"/>
    <s v="2/28/2019"/>
  </r>
  <r>
    <x v="44"/>
    <m/>
    <s v="001"/>
    <s v="5000"/>
    <s v="Salaries Expense"/>
    <x v="11"/>
    <m/>
    <n v="3363.52"/>
    <x v="231"/>
    <s v="JE-01-01662"/>
    <s v="2/28/2019"/>
  </r>
  <r>
    <x v="34"/>
    <m/>
    <s v="001"/>
    <s v="5000"/>
    <s v="Salaries Expense"/>
    <x v="11"/>
    <m/>
    <n v="27425.5"/>
    <x v="231"/>
    <s v="JE-01-01662"/>
    <s v="2/28/2019"/>
  </r>
  <r>
    <x v="3"/>
    <m/>
    <s v="001"/>
    <s v="5000"/>
    <s v="Salaries Expense"/>
    <x v="11"/>
    <m/>
    <n v="14546.69"/>
    <x v="231"/>
    <s v="JE-01-01662"/>
    <s v="2/28/2019"/>
  </r>
  <r>
    <x v="21"/>
    <m/>
    <s v="001"/>
    <s v="5000"/>
    <s v="Salaries Expense"/>
    <x v="11"/>
    <m/>
    <n v="12758.07"/>
    <x v="231"/>
    <s v="JE-01-01662"/>
    <s v="2/28/2019"/>
  </r>
  <r>
    <x v="46"/>
    <m/>
    <s v="001"/>
    <s v="5000"/>
    <s v="Salaries Expense"/>
    <x v="11"/>
    <m/>
    <n v="1124.67"/>
    <x v="231"/>
    <s v="JE-01-01662"/>
    <s v="2/28/2019"/>
  </r>
  <r>
    <x v="16"/>
    <m/>
    <s v="001"/>
    <s v="5000"/>
    <s v="Salaries Expense"/>
    <x v="11"/>
    <m/>
    <n v="5393.65"/>
    <x v="231"/>
    <s v="JE-01-01662"/>
    <s v="2/28/2019"/>
  </r>
  <r>
    <x v="43"/>
    <m/>
    <s v="001"/>
    <s v="5000"/>
    <s v="Salaries Expense"/>
    <x v="11"/>
    <m/>
    <n v="191.85"/>
    <x v="231"/>
    <s v="JE-01-01662"/>
    <s v="2/28/2019"/>
  </r>
  <r>
    <x v="45"/>
    <m/>
    <s v="001"/>
    <s v="5000"/>
    <s v="Salaries Expense"/>
    <x v="11"/>
    <m/>
    <n v="551.04999999999995"/>
    <x v="231"/>
    <s v="JE-01-01662"/>
    <s v="2/28/2019"/>
  </r>
  <r>
    <x v="42"/>
    <m/>
    <s v="001"/>
    <s v="5000"/>
    <s v="Salaries Expense"/>
    <x v="10"/>
    <m/>
    <n v="11900.35"/>
    <x v="232"/>
    <s v="JE-01-01617"/>
    <s v="2/28/2019"/>
  </r>
  <r>
    <x v="28"/>
    <m/>
    <s v="001"/>
    <s v="5000"/>
    <s v="Salaries Expense"/>
    <x v="10"/>
    <n v="11900.35"/>
    <m/>
    <x v="232"/>
    <s v="JE-01-01617"/>
    <s v="2/28/2019"/>
  </r>
  <r>
    <x v="57"/>
    <m/>
    <s v="001"/>
    <s v="5000"/>
    <s v="Salaries Expense"/>
    <x v="10"/>
    <n v="3218.45"/>
    <m/>
    <x v="232"/>
    <s v="JE-01-01617"/>
    <s v="2/28/2019"/>
  </r>
  <r>
    <x v="38"/>
    <m/>
    <s v="001"/>
    <s v="5000"/>
    <s v="Salaries Expense"/>
    <x v="10"/>
    <m/>
    <n v="18114.46"/>
    <x v="232"/>
    <s v="JE-01-01617"/>
    <s v="2/28/2019"/>
  </r>
  <r>
    <x v="54"/>
    <m/>
    <s v="001"/>
    <s v="5000"/>
    <s v="Salaries Expense"/>
    <x v="10"/>
    <n v="28247.46"/>
    <m/>
    <x v="232"/>
    <s v="JE-01-01617"/>
    <s v="2/28/2019"/>
  </r>
  <r>
    <x v="36"/>
    <m/>
    <s v="001"/>
    <s v="5000"/>
    <s v="Salaries Expense"/>
    <x v="10"/>
    <m/>
    <n v="28247.46"/>
    <x v="232"/>
    <s v="JE-01-01617"/>
    <s v="2/28/2019"/>
  </r>
  <r>
    <x v="37"/>
    <m/>
    <s v="001"/>
    <s v="5000"/>
    <s v="Salaries Expense"/>
    <x v="10"/>
    <m/>
    <n v="3218.45"/>
    <x v="232"/>
    <s v="JE-01-01617"/>
    <s v="2/28/2019"/>
  </r>
  <r>
    <x v="55"/>
    <m/>
    <s v="001"/>
    <s v="5000"/>
    <s v="Salaries Expense"/>
    <x v="10"/>
    <n v="30002.880000000001"/>
    <m/>
    <x v="232"/>
    <s v="JE-01-01617"/>
    <s v="2/28/2019"/>
  </r>
  <r>
    <x v="35"/>
    <m/>
    <s v="001"/>
    <s v="5000"/>
    <s v="Salaries Expense"/>
    <x v="10"/>
    <m/>
    <n v="30002.880000000001"/>
    <x v="232"/>
    <s v="JE-01-01617"/>
    <s v="2/28/2019"/>
  </r>
  <r>
    <x v="23"/>
    <m/>
    <s v="001"/>
    <s v="5000"/>
    <s v="Salaries Expense"/>
    <x v="10"/>
    <n v="18114.46"/>
    <m/>
    <x v="232"/>
    <s v="JE-01-01617"/>
    <s v="2/28/2019"/>
  </r>
  <r>
    <x v="45"/>
    <m/>
    <s v="001"/>
    <s v="5000"/>
    <s v="Salaries Expense"/>
    <x v="11"/>
    <n v="551.04999999999995"/>
    <m/>
    <x v="233"/>
    <s v="JE-01-092920"/>
    <s v="2/28/2019"/>
  </r>
  <r>
    <x v="43"/>
    <m/>
    <s v="001"/>
    <s v="5000"/>
    <s v="Salaries Expense"/>
    <x v="11"/>
    <n v="191.85"/>
    <m/>
    <x v="233"/>
    <s v="JE-01-092920"/>
    <s v="2/28/2019"/>
  </r>
  <r>
    <x v="16"/>
    <m/>
    <s v="001"/>
    <s v="5000"/>
    <s v="Salaries Expense"/>
    <x v="11"/>
    <n v="5393.65"/>
    <m/>
    <x v="233"/>
    <s v="JE-01-092920"/>
    <s v="2/28/2019"/>
  </r>
  <r>
    <x v="46"/>
    <m/>
    <s v="001"/>
    <s v="5000"/>
    <s v="Salaries Expense"/>
    <x v="11"/>
    <n v="1124.67"/>
    <m/>
    <x v="233"/>
    <s v="JE-01-092920"/>
    <s v="2/28/2019"/>
  </r>
  <r>
    <x v="21"/>
    <m/>
    <s v="001"/>
    <s v="5000"/>
    <s v="Salaries Expense"/>
    <x v="11"/>
    <n v="12758.07"/>
    <m/>
    <x v="233"/>
    <s v="JE-01-092920"/>
    <s v="2/28/2019"/>
  </r>
  <r>
    <x v="3"/>
    <m/>
    <s v="001"/>
    <s v="5000"/>
    <s v="Salaries Expense"/>
    <x v="11"/>
    <n v="14546.69"/>
    <m/>
    <x v="233"/>
    <s v="JE-01-092920"/>
    <s v="2/28/2019"/>
  </r>
  <r>
    <x v="34"/>
    <m/>
    <s v="001"/>
    <s v="5000"/>
    <s v="Salaries Expense"/>
    <x v="11"/>
    <n v="27425.5"/>
    <m/>
    <x v="233"/>
    <s v="JE-01-092920"/>
    <s v="2/28/2019"/>
  </r>
  <r>
    <x v="44"/>
    <m/>
    <s v="001"/>
    <s v="5000"/>
    <s v="Salaries Expense"/>
    <x v="11"/>
    <n v="3363.52"/>
    <m/>
    <x v="233"/>
    <s v="JE-01-092920"/>
    <s v="2/28/2019"/>
  </r>
  <r>
    <x v="38"/>
    <m/>
    <s v="001"/>
    <s v="5000"/>
    <s v="Salaries Expense"/>
    <x v="10"/>
    <m/>
    <n v="65355"/>
    <x v="233"/>
    <s v="JE-01-092920"/>
    <s v="2/28/2019"/>
  </r>
  <r>
    <x v="30"/>
    <m/>
    <s v="JV 9-38"/>
    <s v="5000"/>
    <s v="Salaries Expense"/>
    <x v="23"/>
    <m/>
    <m/>
    <x v="234"/>
    <s v="je-01-10160"/>
    <s v="2/9/2018"/>
  </r>
  <r>
    <x v="26"/>
    <m/>
    <s v="JV 9-38"/>
    <s v="5000"/>
    <s v="Salaries Expense"/>
    <x v="23"/>
    <m/>
    <m/>
    <x v="234"/>
    <s v="je-01-10160"/>
    <s v="2/9/2018"/>
  </r>
  <r>
    <x v="31"/>
    <m/>
    <s v="JV 9-38"/>
    <s v="5000"/>
    <s v="Salaries Expense"/>
    <x v="23"/>
    <m/>
    <m/>
    <x v="234"/>
    <s v="je-01-10160"/>
    <s v="2/9/2018"/>
  </r>
  <r>
    <x v="32"/>
    <m/>
    <s v="JV 9-38"/>
    <s v="5000"/>
    <s v="Salaries Expense"/>
    <x v="23"/>
    <m/>
    <m/>
    <x v="234"/>
    <s v="je-01-10160"/>
    <s v="2/9/2018"/>
  </r>
  <r>
    <x v="27"/>
    <m/>
    <s v="JV 9-38"/>
    <s v="5000"/>
    <s v="Salaries Expense"/>
    <x v="23"/>
    <m/>
    <m/>
    <x v="234"/>
    <s v="je-01-10160"/>
    <s v="2/9/2018"/>
  </r>
  <r>
    <x v="23"/>
    <m/>
    <s v="JV 9-38"/>
    <s v="5000"/>
    <s v="Salaries Expense"/>
    <x v="24"/>
    <m/>
    <n v="1357.74"/>
    <x v="234"/>
    <s v="je-01-10160"/>
    <s v="2/9/2018"/>
  </r>
  <r>
    <x v="18"/>
    <m/>
    <s v="JV 9-38"/>
    <s v="5000"/>
    <s v="Salaries Expense"/>
    <x v="23"/>
    <m/>
    <m/>
    <x v="234"/>
    <s v="je-01-10160"/>
    <s v="2/9/2018"/>
  </r>
  <r>
    <x v="29"/>
    <m/>
    <s v="JV 9-38"/>
    <s v="5000"/>
    <s v="Salaries Expense"/>
    <x v="23"/>
    <m/>
    <m/>
    <x v="234"/>
    <s v="je-01-10160"/>
    <s v="2/9/2018"/>
  </r>
  <r>
    <x v="60"/>
    <m/>
    <s v="JV 9-38"/>
    <s v="5000"/>
    <s v="Salaries Expense"/>
    <x v="23"/>
    <n v="1357.74"/>
    <m/>
    <x v="234"/>
    <s v="je-01-10160"/>
    <s v="2/9/2018"/>
  </r>
  <r>
    <x v="60"/>
    <m/>
    <s v="JV 9-42"/>
    <s v="5000"/>
    <s v="Salaries Expense"/>
    <x v="23"/>
    <n v="1476.62"/>
    <m/>
    <x v="235"/>
    <s v="je-01-10161"/>
    <s v="2/9/2018"/>
  </r>
  <r>
    <x v="19"/>
    <m/>
    <s v="JV 9-42"/>
    <s v="5000"/>
    <s v="Salaries Expense"/>
    <x v="23"/>
    <m/>
    <m/>
    <x v="235"/>
    <s v="je-01-10161"/>
    <s v="2/9/2018"/>
  </r>
  <r>
    <x v="20"/>
    <m/>
    <s v="JV 9-42"/>
    <s v="5000"/>
    <s v="Salaries Expense"/>
    <x v="23"/>
    <m/>
    <m/>
    <x v="235"/>
    <s v="je-01-10161"/>
    <s v="2/9/2018"/>
  </r>
  <r>
    <x v="18"/>
    <m/>
    <s v="JV 9-42"/>
    <s v="5000"/>
    <s v="Salaries Expense"/>
    <x v="23"/>
    <m/>
    <m/>
    <x v="235"/>
    <s v="je-01-10161"/>
    <s v="2/9/2018"/>
  </r>
  <r>
    <x v="23"/>
    <m/>
    <s v="JV 9-42"/>
    <s v="5000"/>
    <s v="Salaries Expense"/>
    <x v="24"/>
    <m/>
    <m/>
    <x v="235"/>
    <s v="je-01-10161"/>
    <s v="2/9/2018"/>
  </r>
  <r>
    <x v="22"/>
    <m/>
    <s v="JV 9-42"/>
    <s v="5000"/>
    <s v="Salaries Expense"/>
    <x v="23"/>
    <m/>
    <m/>
    <x v="235"/>
    <s v="je-01-10161"/>
    <s v="2/9/2018"/>
  </r>
  <r>
    <x v="27"/>
    <m/>
    <s v="JV 9-42"/>
    <s v="5000"/>
    <s v="Salaries Expense"/>
    <x v="23"/>
    <m/>
    <m/>
    <x v="235"/>
    <s v="je-01-10161"/>
    <s v="2/9/2018"/>
  </r>
  <r>
    <x v="28"/>
    <m/>
    <s v="JV 9-42"/>
    <s v="5000"/>
    <s v="Salaries Expense"/>
    <x v="24"/>
    <m/>
    <n v="1476.62"/>
    <x v="235"/>
    <s v="je-01-10161"/>
    <s v="2/9/2018"/>
  </r>
  <r>
    <x v="26"/>
    <m/>
    <s v="JV 9-42"/>
    <s v="5000"/>
    <s v="Salaries Expense"/>
    <x v="23"/>
    <m/>
    <m/>
    <x v="235"/>
    <s v="je-01-10161"/>
    <s v="2/9/2018"/>
  </r>
  <r>
    <x v="25"/>
    <m/>
    <s v="JV 9-42"/>
    <s v="5000"/>
    <s v="Salaries Expense"/>
    <x v="23"/>
    <m/>
    <m/>
    <x v="235"/>
    <s v="je-01-10161"/>
    <s v="2/9/2018"/>
  </r>
  <r>
    <x v="24"/>
    <m/>
    <s v="JV 9-42"/>
    <s v="5000"/>
    <s v="Salaries Expense"/>
    <x v="23"/>
    <m/>
    <m/>
    <x v="235"/>
    <s v="je-01-10161"/>
    <s v="2/9/2018"/>
  </r>
  <r>
    <x v="23"/>
    <m/>
    <s v="JV 9-39"/>
    <s v="5000"/>
    <s v="Salaries Expense"/>
    <x v="24"/>
    <m/>
    <n v="326.38"/>
    <x v="236"/>
    <s v="je-01-10160"/>
    <s v="2/9/2018"/>
  </r>
  <r>
    <x v="60"/>
    <m/>
    <s v="JV 9-39"/>
    <s v="5000"/>
    <s v="Salaries Expense"/>
    <x v="23"/>
    <n v="326.38"/>
    <m/>
    <x v="236"/>
    <s v="je-01-10160"/>
    <s v="2/9/2018"/>
  </r>
  <r>
    <x v="23"/>
    <m/>
    <s v="JV 9-41"/>
    <s v="5000"/>
    <s v="Salaries Expense"/>
    <x v="24"/>
    <m/>
    <n v="1031.3599999999999"/>
    <x v="237"/>
    <s v="je-01-10160"/>
    <s v="2/9/2018"/>
  </r>
  <r>
    <x v="60"/>
    <m/>
    <s v="JV 9-41"/>
    <s v="5000"/>
    <s v="Salaries Expense"/>
    <x v="23"/>
    <n v="1031.3599999999999"/>
    <m/>
    <x v="237"/>
    <s v="je-01-10160"/>
    <s v="2/9/2018"/>
  </r>
  <r>
    <x v="23"/>
    <m/>
    <s v="JV 9-40"/>
    <s v="5000"/>
    <s v="Salaries Expense"/>
    <x v="24"/>
    <m/>
    <n v="1292.46"/>
    <x v="238"/>
    <s v="je-01-10160"/>
    <s v="2/9/2018"/>
  </r>
  <r>
    <x v="60"/>
    <m/>
    <s v="JV 9-40"/>
    <s v="5000"/>
    <s v="Salaries Expense"/>
    <x v="23"/>
    <n v="1292.46"/>
    <m/>
    <x v="238"/>
    <s v="je-01-10160"/>
    <s v="2/9/2018"/>
  </r>
  <r>
    <x v="60"/>
    <m/>
    <s v="JV 9-43"/>
    <s v="5000"/>
    <s v="Salaries Expense"/>
    <x v="23"/>
    <n v="1957.38"/>
    <m/>
    <x v="239"/>
    <s v="je-01-10161"/>
    <s v="2/9/2018"/>
  </r>
  <r>
    <x v="23"/>
    <m/>
    <s v="JV 9-43"/>
    <s v="5000"/>
    <s v="Salaries Expense"/>
    <x v="24"/>
    <m/>
    <n v="1957.38"/>
    <x v="239"/>
    <s v="je-01-10161"/>
    <s v="2/9/2018"/>
  </r>
  <r>
    <x v="60"/>
    <m/>
    <s v="JV 9-46"/>
    <s v="5000"/>
    <s v="Salaries Expense"/>
    <x v="23"/>
    <n v="2094.7399999999998"/>
    <m/>
    <x v="240"/>
    <s v="je-01-10161"/>
    <s v="2/9/2018"/>
  </r>
  <r>
    <x v="23"/>
    <m/>
    <s v="JV 9-46"/>
    <s v="5000"/>
    <s v="Salaries Expense"/>
    <x v="24"/>
    <m/>
    <n v="2094.7399999999998"/>
    <x v="240"/>
    <s v="je-01-10161"/>
    <s v="2/9/2018"/>
  </r>
  <r>
    <x v="60"/>
    <m/>
    <s v="JV 9-45"/>
    <s v="5000"/>
    <s v="Salaries Expense"/>
    <x v="23"/>
    <n v="1545.3"/>
    <m/>
    <x v="241"/>
    <s v="je-01-10161"/>
    <s v="2/9/2018"/>
  </r>
  <r>
    <x v="23"/>
    <m/>
    <s v="JV 9-45"/>
    <s v="5000"/>
    <s v="Salaries Expense"/>
    <x v="24"/>
    <m/>
    <n v="1545.3"/>
    <x v="241"/>
    <s v="je-01-10161"/>
    <s v="2/9/2018"/>
  </r>
  <r>
    <x v="60"/>
    <m/>
    <s v="JV 9-44"/>
    <s v="5000"/>
    <s v="Salaries Expense"/>
    <x v="23"/>
    <n v="927.18"/>
    <m/>
    <x v="242"/>
    <s v="je-01-10161"/>
    <s v="2/9/2018"/>
  </r>
  <r>
    <x v="28"/>
    <m/>
    <s v="JV 9-44"/>
    <s v="5000"/>
    <s v="Salaries Expense"/>
    <x v="24"/>
    <m/>
    <n v="927.18"/>
    <x v="242"/>
    <s v="je-01-10161"/>
    <s v="2/9/2018"/>
  </r>
  <r>
    <x v="4"/>
    <m/>
    <s v="024"/>
    <s v="5000"/>
    <s v="Salaries Expense"/>
    <x v="51"/>
    <m/>
    <n v="5"/>
    <x v="243"/>
    <s v="CR-01-2835"/>
    <s v="3/12/2018"/>
  </r>
  <r>
    <x v="24"/>
    <m/>
    <s v="JV 2-13"/>
    <s v="5000"/>
    <s v="Salaries Expense"/>
    <x v="48"/>
    <m/>
    <n v="6846.34"/>
    <x v="244"/>
    <s v="je-01-10196"/>
    <s v="3/13/2018"/>
  </r>
  <r>
    <x v="30"/>
    <m/>
    <s v="JV 2-13"/>
    <s v="5000"/>
    <s v="Salaries Expense"/>
    <x v="48"/>
    <n v="6846.34"/>
    <m/>
    <x v="244"/>
    <s v="je-01-10196"/>
    <s v="3/13/2018"/>
  </r>
  <r>
    <x v="24"/>
    <m/>
    <s v="JV 2-14"/>
    <s v="5000"/>
    <s v="Salaries Expense"/>
    <x v="48"/>
    <m/>
    <n v="10708.38"/>
    <x v="245"/>
    <s v="je-01-10196"/>
    <s v="3/13/2018"/>
  </r>
  <r>
    <x v="31"/>
    <m/>
    <s v="JV 2-14"/>
    <s v="5000"/>
    <s v="Salaries Expense"/>
    <x v="48"/>
    <n v="10708.38"/>
    <m/>
    <x v="245"/>
    <s v="je-01-10196"/>
    <s v="3/13/2018"/>
  </r>
  <r>
    <x v="4"/>
    <m/>
    <s v="JV 1-33"/>
    <s v="5000"/>
    <s v="Salaries Expense"/>
    <x v="17"/>
    <n v="1189.29"/>
    <m/>
    <x v="246"/>
    <s v="je-01-10201"/>
    <s v="3/17/2018"/>
  </r>
  <r>
    <x v="3"/>
    <m/>
    <s v="JV 1-33"/>
    <s v="5000"/>
    <s v="Salaries Expense"/>
    <x v="17"/>
    <m/>
    <n v="4459.83"/>
    <x v="246"/>
    <s v="je-01-10201"/>
    <s v="3/17/2018"/>
  </r>
  <r>
    <x v="2"/>
    <m/>
    <s v="JV 1-33"/>
    <s v="5000"/>
    <s v="Salaries Expense"/>
    <x v="17"/>
    <n v="1486.61"/>
    <m/>
    <x v="246"/>
    <s v="je-01-10201"/>
    <s v="3/17/2018"/>
  </r>
  <r>
    <x v="1"/>
    <m/>
    <s v="JV 1-33"/>
    <s v="5000"/>
    <s v="Salaries Expense"/>
    <x v="17"/>
    <n v="1189.29"/>
    <m/>
    <x v="246"/>
    <s v="je-01-10201"/>
    <s v="3/17/2018"/>
  </r>
  <r>
    <x v="0"/>
    <m/>
    <s v="JV 1-33"/>
    <s v="5000"/>
    <s v="Salaries Expense"/>
    <x v="17"/>
    <n v="594.64"/>
    <m/>
    <x v="246"/>
    <s v="je-01-10201"/>
    <s v="3/17/2018"/>
  </r>
  <r>
    <x v="4"/>
    <m/>
    <s v="JV 1-30"/>
    <s v="5000"/>
    <s v="Salaries Expense"/>
    <x v="17"/>
    <n v="299.27999999999997"/>
    <m/>
    <x v="247"/>
    <s v="je-01-10201"/>
    <s v="3/17/2018"/>
  </r>
  <r>
    <x v="3"/>
    <m/>
    <s v="JV 1-30"/>
    <s v="5000"/>
    <s v="Salaries Expense"/>
    <x v="17"/>
    <m/>
    <n v="2712.24"/>
    <x v="247"/>
    <s v="je-01-10201"/>
    <s v="3/17/2018"/>
  </r>
  <r>
    <x v="2"/>
    <m/>
    <s v="JV 1-30"/>
    <s v="5000"/>
    <s v="Salaries Expense"/>
    <x v="17"/>
    <n v="299.27999999999997"/>
    <m/>
    <x v="247"/>
    <s v="je-01-10201"/>
    <s v="3/17/2018"/>
  </r>
  <r>
    <x v="1"/>
    <m/>
    <s v="JV 1-30"/>
    <s v="5000"/>
    <s v="Salaries Expense"/>
    <x v="17"/>
    <n v="1814.4"/>
    <m/>
    <x v="247"/>
    <s v="je-01-10201"/>
    <s v="3/17/2018"/>
  </r>
  <r>
    <x v="0"/>
    <m/>
    <s v="JV 1-30"/>
    <s v="5000"/>
    <s v="Salaries Expense"/>
    <x v="17"/>
    <n v="299.27999999999997"/>
    <m/>
    <x v="247"/>
    <s v="je-01-10201"/>
    <s v="3/17/2018"/>
  </r>
  <r>
    <x v="51"/>
    <m/>
    <s v="JV 1-36"/>
    <s v="5000"/>
    <s v="Salaries Expense"/>
    <x v="17"/>
    <n v="72.72"/>
    <m/>
    <x v="248"/>
    <s v="je-01-10201"/>
    <s v="3/17/2018"/>
  </r>
  <r>
    <x v="21"/>
    <m/>
    <s v="JV 1-36"/>
    <s v="5000"/>
    <s v="Salaries Expense"/>
    <x v="17"/>
    <n v="585.4"/>
    <m/>
    <x v="248"/>
    <s v="je-01-10201"/>
    <s v="3/17/2018"/>
  </r>
  <r>
    <x v="23"/>
    <m/>
    <s v="JV 1-36"/>
    <s v="5000"/>
    <s v="Salaries Expense"/>
    <x v="18"/>
    <m/>
    <n v="1294.42"/>
    <x v="248"/>
    <s v="je-01-10201"/>
    <s v="3/17/2018"/>
  </r>
  <r>
    <x v="34"/>
    <m/>
    <s v="JV 1-36"/>
    <s v="5000"/>
    <s v="Salaries Expense"/>
    <x v="17"/>
    <n v="636.29999999999995"/>
    <m/>
    <x v="248"/>
    <s v="je-01-10201"/>
    <s v="3/17/2018"/>
  </r>
  <r>
    <x v="3"/>
    <m/>
    <s v="JV 1-31"/>
    <s v="5000"/>
    <s v="Salaries Expense"/>
    <x v="17"/>
    <m/>
    <n v="3984.75"/>
    <x v="249"/>
    <s v="je-01-10201"/>
    <s v="3/17/2018"/>
  </r>
  <r>
    <x v="2"/>
    <m/>
    <s v="JV 1-31"/>
    <s v="5000"/>
    <s v="Salaries Expense"/>
    <x v="17"/>
    <n v="198"/>
    <m/>
    <x v="249"/>
    <s v="je-01-10201"/>
    <s v="3/17/2018"/>
  </r>
  <r>
    <x v="7"/>
    <m/>
    <s v="JV 1-31"/>
    <s v="5000"/>
    <s v="Salaries Expense"/>
    <x v="17"/>
    <n v="198"/>
    <m/>
    <x v="249"/>
    <s v="je-01-10201"/>
    <s v="3/17/2018"/>
  </r>
  <r>
    <x v="6"/>
    <m/>
    <s v="JV 1-31"/>
    <s v="5000"/>
    <s v="Salaries Expense"/>
    <x v="17"/>
    <n v="1386"/>
    <m/>
    <x v="249"/>
    <s v="je-01-10201"/>
    <s v="3/17/2018"/>
  </r>
  <r>
    <x v="0"/>
    <m/>
    <s v="JV 1-31"/>
    <s v="5000"/>
    <s v="Salaries Expense"/>
    <x v="17"/>
    <n v="2202.75"/>
    <m/>
    <x v="249"/>
    <s v="je-01-10201"/>
    <s v="3/17/2018"/>
  </r>
  <r>
    <x v="51"/>
    <m/>
    <s v="JV 1-38"/>
    <s v="5000"/>
    <s v="Salaries Expense"/>
    <x v="17"/>
    <n v="217.5"/>
    <m/>
    <x v="250"/>
    <s v="je-01-10201"/>
    <s v="3/17/2018"/>
  </r>
  <r>
    <x v="23"/>
    <m/>
    <s v="JV 1-38"/>
    <s v="5000"/>
    <s v="Salaries Expense"/>
    <x v="18"/>
    <m/>
    <n v="217.5"/>
    <x v="250"/>
    <s v="je-01-10201"/>
    <s v="3/17/2018"/>
  </r>
  <r>
    <x v="3"/>
    <m/>
    <s v="JV 1-37"/>
    <s v="5000"/>
    <s v="Salaries Expense"/>
    <x v="17"/>
    <n v="408.1"/>
    <m/>
    <x v="251"/>
    <s v="je-01-10201"/>
    <s v="3/17/2018"/>
  </r>
  <r>
    <x v="34"/>
    <m/>
    <s v="JV 1-37"/>
    <s v="5000"/>
    <s v="Salaries Expense"/>
    <x v="17"/>
    <m/>
    <n v="408.1"/>
    <x v="251"/>
    <s v="je-01-10201"/>
    <s v="3/17/2018"/>
  </r>
  <r>
    <x v="3"/>
    <m/>
    <s v="JV 1-39"/>
    <s v="5000"/>
    <s v="Salaries Expense"/>
    <x v="17"/>
    <m/>
    <n v="214.3"/>
    <x v="252"/>
    <s v="je-01-10201"/>
    <s v="3/17/2018"/>
  </r>
  <r>
    <x v="23"/>
    <m/>
    <s v="JV 1-39"/>
    <s v="5000"/>
    <s v="Salaries Expense"/>
    <x v="18"/>
    <n v="214.3"/>
    <m/>
    <x v="252"/>
    <s v="je-01-10201"/>
    <s v="3/17/2018"/>
  </r>
  <r>
    <x v="4"/>
    <m/>
    <s v="JV 1-32"/>
    <s v="5000"/>
    <s v="Salaries Expense"/>
    <x v="17"/>
    <m/>
    <n v="1758.08"/>
    <x v="253"/>
    <s v="je-01-10201"/>
    <s v="3/17/2018"/>
  </r>
  <r>
    <x v="3"/>
    <m/>
    <s v="JV 1-32"/>
    <s v="5000"/>
    <s v="Salaries Expense"/>
    <x v="17"/>
    <n v="439.52"/>
    <m/>
    <x v="253"/>
    <s v="je-01-10201"/>
    <s v="3/17/2018"/>
  </r>
  <r>
    <x v="2"/>
    <m/>
    <s v="JV 1-32"/>
    <s v="5000"/>
    <s v="Salaries Expense"/>
    <x v="17"/>
    <n v="659.28"/>
    <m/>
    <x v="253"/>
    <s v="je-01-10201"/>
    <s v="3/17/2018"/>
  </r>
  <r>
    <x v="7"/>
    <m/>
    <s v="JV 1-32"/>
    <s v="5000"/>
    <s v="Salaries Expense"/>
    <x v="17"/>
    <n v="219.76"/>
    <m/>
    <x v="253"/>
    <s v="je-01-10201"/>
    <s v="3/17/2018"/>
  </r>
  <r>
    <x v="0"/>
    <m/>
    <s v="JV 1-32"/>
    <s v="5000"/>
    <s v="Salaries Expense"/>
    <x v="17"/>
    <n v="439.52"/>
    <m/>
    <x v="253"/>
    <s v="je-01-10201"/>
    <s v="3/17/2018"/>
  </r>
  <r>
    <x v="20"/>
    <m/>
    <s v="JV 1-28"/>
    <s v="5000"/>
    <s v="Salaries Expense"/>
    <x v="17"/>
    <m/>
    <n v="768.49"/>
    <x v="254"/>
    <s v="je-01-10200"/>
    <s v="3/17/2018"/>
  </r>
  <r>
    <x v="48"/>
    <m/>
    <s v="JV 1-28"/>
    <s v="5000"/>
    <s v="Salaries Expense"/>
    <x v="17"/>
    <n v="768.49"/>
    <m/>
    <x v="254"/>
    <s v="je-01-10200"/>
    <s v="3/17/2018"/>
  </r>
  <r>
    <x v="20"/>
    <m/>
    <s v="JV 1-26"/>
    <s v="5000"/>
    <s v="Salaries Expense"/>
    <x v="17"/>
    <m/>
    <n v="1756.19"/>
    <x v="255"/>
    <s v="je-01-10200"/>
    <s v="3/17/2018"/>
  </r>
  <r>
    <x v="49"/>
    <m/>
    <s v="JV 1-26"/>
    <s v="5000"/>
    <s v="Salaries Expense"/>
    <x v="17"/>
    <n v="1756.19"/>
    <m/>
    <x v="255"/>
    <s v="je-01-10200"/>
    <s v="3/17/2018"/>
  </r>
  <r>
    <x v="4"/>
    <m/>
    <s v="JV 1-29"/>
    <s v="5000"/>
    <s v="Salaries Expense"/>
    <x v="17"/>
    <n v="221.1"/>
    <m/>
    <x v="256"/>
    <s v="je-01-10201"/>
    <s v="3/17/2018"/>
  </r>
  <r>
    <x v="3"/>
    <m/>
    <s v="JV 1-29"/>
    <s v="5000"/>
    <s v="Salaries Expense"/>
    <x v="17"/>
    <m/>
    <n v="1105.5"/>
    <x v="256"/>
    <s v="je-01-10201"/>
    <s v="3/17/2018"/>
  </r>
  <r>
    <x v="2"/>
    <m/>
    <s v="JV 1-29"/>
    <s v="5000"/>
    <s v="Salaries Expense"/>
    <x v="17"/>
    <n v="221.1"/>
    <m/>
    <x v="256"/>
    <s v="je-01-10201"/>
    <s v="3/17/2018"/>
  </r>
  <r>
    <x v="1"/>
    <m/>
    <s v="JV 1-29"/>
    <s v="5000"/>
    <s v="Salaries Expense"/>
    <x v="17"/>
    <n v="442.2"/>
    <m/>
    <x v="256"/>
    <s v="je-01-10201"/>
    <s v="3/17/2018"/>
  </r>
  <r>
    <x v="0"/>
    <m/>
    <s v="JV 1-29"/>
    <s v="5000"/>
    <s v="Salaries Expense"/>
    <x v="17"/>
    <n v="221.1"/>
    <m/>
    <x v="256"/>
    <s v="je-01-10201"/>
    <s v="3/17/2018"/>
  </r>
  <r>
    <x v="3"/>
    <m/>
    <s v="JV 1-40"/>
    <s v="5000"/>
    <s v="Salaries Expense"/>
    <x v="17"/>
    <m/>
    <n v="626.35"/>
    <x v="257"/>
    <s v="je-01-10201"/>
    <s v="3/17/2018"/>
  </r>
  <r>
    <x v="23"/>
    <m/>
    <s v="JV 1-40"/>
    <s v="5000"/>
    <s v="Salaries Expense"/>
    <x v="18"/>
    <n v="626.35"/>
    <m/>
    <x v="257"/>
    <s v="je-01-10201"/>
    <s v="3/17/2018"/>
  </r>
  <r>
    <x v="3"/>
    <m/>
    <s v="JV 1-35"/>
    <s v="5000"/>
    <s v="Salaries Expense"/>
    <x v="17"/>
    <n v="413.16"/>
    <m/>
    <x v="258"/>
    <s v="je-01-10201"/>
    <s v="3/17/2018"/>
  </r>
  <r>
    <x v="21"/>
    <m/>
    <s v="JV 1-35"/>
    <s v="5000"/>
    <s v="Salaries Expense"/>
    <x v="17"/>
    <n v="413.16"/>
    <m/>
    <x v="258"/>
    <s v="je-01-10201"/>
    <s v="3/17/2018"/>
  </r>
  <r>
    <x v="23"/>
    <m/>
    <s v="JV 1-35"/>
    <s v="5000"/>
    <s v="Salaries Expense"/>
    <x v="18"/>
    <m/>
    <n v="1475.58"/>
    <x v="258"/>
    <s v="je-01-10201"/>
    <s v="3/17/2018"/>
  </r>
  <r>
    <x v="34"/>
    <m/>
    <s v="JV 1-35"/>
    <s v="5000"/>
    <s v="Salaries Expense"/>
    <x v="17"/>
    <n v="649.26"/>
    <m/>
    <x v="258"/>
    <s v="je-01-10201"/>
    <s v="3/17/2018"/>
  </r>
  <r>
    <x v="51"/>
    <m/>
    <s v="JV 1-41"/>
    <s v="5000"/>
    <s v="Salaries Expense"/>
    <x v="17"/>
    <n v="164.7"/>
    <m/>
    <x v="259"/>
    <s v="je-01-10201"/>
    <s v="3/17/2018"/>
  </r>
  <r>
    <x v="48"/>
    <m/>
    <s v="JV 1-41"/>
    <s v="5000"/>
    <s v="Salaries Expense"/>
    <x v="17"/>
    <n v="82.35"/>
    <m/>
    <x v="259"/>
    <s v="je-01-10201"/>
    <s v="3/17/2018"/>
  </r>
  <r>
    <x v="20"/>
    <m/>
    <s v="JV 1-41"/>
    <s v="5000"/>
    <s v="Salaries Expense"/>
    <x v="17"/>
    <n v="164.7"/>
    <m/>
    <x v="259"/>
    <s v="je-01-10201"/>
    <s v="3/17/2018"/>
  </r>
  <r>
    <x v="3"/>
    <m/>
    <s v="JV 1-41"/>
    <s v="5000"/>
    <s v="Salaries Expense"/>
    <x v="17"/>
    <m/>
    <n v="2244.91"/>
    <x v="259"/>
    <s v="je-01-10201"/>
    <s v="3/17/2018"/>
  </r>
  <r>
    <x v="21"/>
    <m/>
    <s v="JV 1-41"/>
    <s v="5000"/>
    <s v="Salaries Expense"/>
    <x v="17"/>
    <n v="1174.3699999999999"/>
    <m/>
    <x v="259"/>
    <s v="je-01-10201"/>
    <s v="3/17/2018"/>
  </r>
  <r>
    <x v="23"/>
    <m/>
    <s v="JV 1-41"/>
    <s v="5000"/>
    <s v="Salaries Expense"/>
    <x v="18"/>
    <n v="658.79"/>
    <m/>
    <x v="259"/>
    <s v="je-01-10201"/>
    <s v="3/17/2018"/>
  </r>
  <r>
    <x v="45"/>
    <m/>
    <s v="JV 1-34"/>
    <s v="5000"/>
    <s v="Salaries Expense"/>
    <x v="17"/>
    <n v="290.10000000000002"/>
    <m/>
    <x v="260"/>
    <s v="je-01-10201"/>
    <s v="3/17/2018"/>
  </r>
  <r>
    <x v="21"/>
    <m/>
    <s v="JV 1-34"/>
    <s v="5000"/>
    <s v="Salaries Expense"/>
    <x v="17"/>
    <n v="1218.4000000000001"/>
    <m/>
    <x v="260"/>
    <s v="je-01-10201"/>
    <s v="3/17/2018"/>
  </r>
  <r>
    <x v="23"/>
    <m/>
    <s v="JV 1-34"/>
    <s v="5000"/>
    <s v="Salaries Expense"/>
    <x v="18"/>
    <m/>
    <n v="1508.5"/>
    <x v="260"/>
    <s v="je-01-10201"/>
    <s v="3/17/2018"/>
  </r>
  <r>
    <x v="20"/>
    <m/>
    <s v="JV 1-25"/>
    <s v="5000"/>
    <s v="Salaries Expense"/>
    <x v="17"/>
    <m/>
    <n v="1098.26"/>
    <x v="261"/>
    <s v="je-01-10200"/>
    <s v="3/17/2018"/>
  </r>
  <r>
    <x v="48"/>
    <m/>
    <s v="JV 1-25"/>
    <s v="5000"/>
    <s v="Salaries Expense"/>
    <x v="17"/>
    <n v="244.06"/>
    <m/>
    <x v="261"/>
    <s v="je-01-10200"/>
    <s v="3/17/2018"/>
  </r>
  <r>
    <x v="49"/>
    <m/>
    <s v="JV 1-25"/>
    <s v="5000"/>
    <s v="Salaries Expense"/>
    <x v="17"/>
    <n v="854.2"/>
    <m/>
    <x v="261"/>
    <s v="je-01-10200"/>
    <s v="3/17/2018"/>
  </r>
  <r>
    <x v="23"/>
    <m/>
    <s v="JV 1-27"/>
    <s v="5000"/>
    <s v="Salaries Expense"/>
    <x v="18"/>
    <n v="637.65"/>
    <m/>
    <x v="262"/>
    <s v="je-01-10200"/>
    <s v="3/17/2018"/>
  </r>
  <r>
    <x v="20"/>
    <m/>
    <s v="JV 1-27"/>
    <s v="5000"/>
    <s v="Salaries Expense"/>
    <x v="17"/>
    <m/>
    <n v="1084.01"/>
    <x v="262"/>
    <s v="je-01-10200"/>
    <s v="3/17/2018"/>
  </r>
  <r>
    <x v="50"/>
    <m/>
    <s v="JV 1-27"/>
    <s v="5000"/>
    <s v="Salaries Expense"/>
    <x v="17"/>
    <n v="318.83"/>
    <m/>
    <x v="262"/>
    <s v="je-01-10200"/>
    <s v="3/17/2018"/>
  </r>
  <r>
    <x v="49"/>
    <m/>
    <s v="JV 1-27"/>
    <s v="5000"/>
    <s v="Salaries Expense"/>
    <x v="17"/>
    <n v="127.53"/>
    <m/>
    <x v="262"/>
    <s v="je-01-10200"/>
    <s v="3/17/2018"/>
  </r>
  <r>
    <x v="20"/>
    <m/>
    <s v="JV 2-19"/>
    <s v="5000"/>
    <s v="Salaries Expense"/>
    <x v="48"/>
    <m/>
    <n v="668.26"/>
    <x v="263"/>
    <s v="je-01-10202"/>
    <s v="3/17/2018"/>
  </r>
  <r>
    <x v="48"/>
    <m/>
    <s v="JV 2-19"/>
    <s v="5000"/>
    <s v="Salaries Expense"/>
    <x v="48"/>
    <n v="668.26"/>
    <m/>
    <x v="263"/>
    <s v="je-01-10202"/>
    <s v="3/17/2018"/>
  </r>
  <r>
    <x v="20"/>
    <m/>
    <s v="JV 2-17"/>
    <s v="5000"/>
    <s v="Salaries Expense"/>
    <x v="48"/>
    <m/>
    <n v="1527.12"/>
    <x v="264"/>
    <s v="je-01-10202"/>
    <s v="3/17/2018"/>
  </r>
  <r>
    <x v="49"/>
    <m/>
    <s v="JV 2-17"/>
    <s v="5000"/>
    <s v="Salaries Expense"/>
    <x v="48"/>
    <n v="1527.12"/>
    <m/>
    <x v="264"/>
    <s v="je-01-10202"/>
    <s v="3/17/2018"/>
  </r>
  <r>
    <x v="20"/>
    <m/>
    <s v="JV 2-16"/>
    <s v="5000"/>
    <s v="Salaries Expense"/>
    <x v="48"/>
    <m/>
    <n v="955.01"/>
    <x v="265"/>
    <s v="je-01-10202"/>
    <s v="3/17/2018"/>
  </r>
  <r>
    <x v="48"/>
    <m/>
    <s v="JV 2-16"/>
    <s v="5000"/>
    <s v="Salaries Expense"/>
    <x v="48"/>
    <n v="212.22"/>
    <m/>
    <x v="265"/>
    <s v="je-01-10202"/>
    <s v="3/17/2018"/>
  </r>
  <r>
    <x v="49"/>
    <m/>
    <s v="JV 2-16"/>
    <s v="5000"/>
    <s v="Salaries Expense"/>
    <x v="48"/>
    <n v="742.79"/>
    <m/>
    <x v="265"/>
    <s v="je-01-10202"/>
    <s v="3/17/2018"/>
  </r>
  <r>
    <x v="23"/>
    <m/>
    <s v="JV 2-18"/>
    <s v="5000"/>
    <s v="Salaries Expense"/>
    <x v="49"/>
    <n v="554.48"/>
    <m/>
    <x v="266"/>
    <s v="je-01-10202"/>
    <s v="3/17/2018"/>
  </r>
  <r>
    <x v="20"/>
    <m/>
    <s v="JV 2-18"/>
    <s v="5000"/>
    <s v="Salaries Expense"/>
    <x v="48"/>
    <m/>
    <n v="942.62"/>
    <x v="266"/>
    <s v="je-01-10202"/>
    <s v="3/17/2018"/>
  </r>
  <r>
    <x v="50"/>
    <m/>
    <s v="JV 2-18"/>
    <s v="5000"/>
    <s v="Salaries Expense"/>
    <x v="48"/>
    <n v="277.24"/>
    <m/>
    <x v="266"/>
    <s v="je-01-10202"/>
    <s v="3/17/2018"/>
  </r>
  <r>
    <x v="49"/>
    <m/>
    <s v="JV 2-18"/>
    <s v="5000"/>
    <s v="Salaries Expense"/>
    <x v="48"/>
    <n v="110.9"/>
    <m/>
    <x v="266"/>
    <s v="je-01-10202"/>
    <s v="3/17/2018"/>
  </r>
  <r>
    <x v="4"/>
    <m/>
    <s v="JV 2-25"/>
    <s v="5000"/>
    <s v="Salaries Expense"/>
    <x v="48"/>
    <n v="1040.6300000000001"/>
    <m/>
    <x v="267"/>
    <s v="je-01-10205"/>
    <s v="3/19/2018"/>
  </r>
  <r>
    <x v="2"/>
    <m/>
    <s v="JV 2-25"/>
    <s v="5000"/>
    <s v="Salaries Expense"/>
    <x v="48"/>
    <n v="1300.78"/>
    <m/>
    <x v="267"/>
    <s v="je-01-10205"/>
    <s v="3/19/2018"/>
  </r>
  <r>
    <x v="3"/>
    <m/>
    <s v="JV 2-25"/>
    <s v="5000"/>
    <s v="Salaries Expense"/>
    <x v="48"/>
    <m/>
    <n v="3902.35"/>
    <x v="267"/>
    <s v="je-01-10205"/>
    <s v="3/19/2018"/>
  </r>
  <r>
    <x v="1"/>
    <m/>
    <s v="JV 2-25"/>
    <s v="5000"/>
    <s v="Salaries Expense"/>
    <x v="48"/>
    <n v="1040.6300000000001"/>
    <m/>
    <x v="267"/>
    <s v="je-01-10205"/>
    <s v="3/19/2018"/>
  </r>
  <r>
    <x v="0"/>
    <m/>
    <s v="JV 2-25"/>
    <s v="5000"/>
    <s v="Salaries Expense"/>
    <x v="48"/>
    <n v="520.30999999999995"/>
    <m/>
    <x v="267"/>
    <s v="je-01-10205"/>
    <s v="3/19/2018"/>
  </r>
  <r>
    <x v="4"/>
    <m/>
    <s v="JV 2-22"/>
    <s v="5000"/>
    <s v="Salaries Expense"/>
    <x v="48"/>
    <n v="261.87"/>
    <m/>
    <x v="268"/>
    <s v="je-01-10205"/>
    <s v="3/19/2018"/>
  </r>
  <r>
    <x v="2"/>
    <m/>
    <s v="JV 2-22"/>
    <s v="5000"/>
    <s v="Salaries Expense"/>
    <x v="48"/>
    <n v="261.87"/>
    <m/>
    <x v="268"/>
    <s v="je-01-10205"/>
    <s v="3/19/2018"/>
  </r>
  <r>
    <x v="3"/>
    <m/>
    <s v="JV 2-22"/>
    <s v="5000"/>
    <s v="Salaries Expense"/>
    <x v="48"/>
    <m/>
    <n v="2356.85"/>
    <x v="268"/>
    <s v="je-01-10205"/>
    <s v="3/19/2018"/>
  </r>
  <r>
    <x v="1"/>
    <m/>
    <s v="JV 2-22"/>
    <s v="5000"/>
    <s v="Salaries Expense"/>
    <x v="48"/>
    <n v="1571.24"/>
    <m/>
    <x v="268"/>
    <s v="je-01-10205"/>
    <s v="3/19/2018"/>
  </r>
  <r>
    <x v="0"/>
    <m/>
    <s v="JV 2-22"/>
    <s v="5000"/>
    <s v="Salaries Expense"/>
    <x v="48"/>
    <n v="261.87"/>
    <m/>
    <x v="268"/>
    <s v="je-01-10205"/>
    <s v="3/19/2018"/>
  </r>
  <r>
    <x v="51"/>
    <m/>
    <s v="JV 2-28"/>
    <s v="5000"/>
    <s v="Salaries Expense"/>
    <x v="48"/>
    <n v="72.72"/>
    <m/>
    <x v="269"/>
    <s v="je-01-10205"/>
    <s v="3/19/2018"/>
  </r>
  <r>
    <x v="21"/>
    <m/>
    <s v="JV 2-28"/>
    <s v="5000"/>
    <s v="Salaries Expense"/>
    <x v="48"/>
    <n v="509.04"/>
    <m/>
    <x v="269"/>
    <s v="je-01-10205"/>
    <s v="3/19/2018"/>
  </r>
  <r>
    <x v="23"/>
    <m/>
    <s v="JV 2-28"/>
    <s v="5000"/>
    <s v="Salaries Expense"/>
    <x v="49"/>
    <m/>
    <n v="1136.25"/>
    <x v="269"/>
    <s v="je-01-10205"/>
    <s v="3/19/2018"/>
  </r>
  <r>
    <x v="34"/>
    <m/>
    <s v="JV 2-28"/>
    <s v="5000"/>
    <s v="Salaries Expense"/>
    <x v="48"/>
    <n v="554.49"/>
    <m/>
    <x v="269"/>
    <s v="je-01-10205"/>
    <s v="3/19/2018"/>
  </r>
  <r>
    <x v="2"/>
    <m/>
    <s v="JV 2-23"/>
    <s v="5000"/>
    <s v="Salaries Expense"/>
    <x v="48"/>
    <n v="173.25"/>
    <m/>
    <x v="270"/>
    <s v="je-01-10205"/>
    <s v="3/19/2018"/>
  </r>
  <r>
    <x v="3"/>
    <m/>
    <s v="JV 2-23"/>
    <s v="5000"/>
    <s v="Salaries Expense"/>
    <x v="48"/>
    <m/>
    <n v="3465"/>
    <x v="270"/>
    <s v="je-01-10205"/>
    <s v="3/19/2018"/>
  </r>
  <r>
    <x v="7"/>
    <m/>
    <s v="JV 2-23"/>
    <s v="5000"/>
    <s v="Salaries Expense"/>
    <x v="48"/>
    <n v="173.25"/>
    <m/>
    <x v="270"/>
    <s v="je-01-10205"/>
    <s v="3/19/2018"/>
  </r>
  <r>
    <x v="0"/>
    <m/>
    <s v="JV 2-23"/>
    <s v="5000"/>
    <s v="Salaries Expense"/>
    <x v="48"/>
    <n v="1905.75"/>
    <m/>
    <x v="270"/>
    <s v="je-01-10205"/>
    <s v="3/19/2018"/>
  </r>
  <r>
    <x v="6"/>
    <m/>
    <s v="JV 2-23"/>
    <s v="5000"/>
    <s v="Salaries Expense"/>
    <x v="48"/>
    <n v="1212.75"/>
    <m/>
    <x v="270"/>
    <s v="je-01-10205"/>
    <s v="3/19/2018"/>
  </r>
  <r>
    <x v="51"/>
    <m/>
    <s v="JV 2-30"/>
    <s v="5000"/>
    <s v="Salaries Expense"/>
    <x v="48"/>
    <n v="174"/>
    <m/>
    <x v="271"/>
    <s v="je-01-10205"/>
    <s v="3/19/2018"/>
  </r>
  <r>
    <x v="23"/>
    <m/>
    <s v="JV 2-30"/>
    <s v="5000"/>
    <s v="Salaries Expense"/>
    <x v="49"/>
    <m/>
    <n v="174"/>
    <x v="271"/>
    <s v="je-01-10205"/>
    <s v="3/19/2018"/>
  </r>
  <r>
    <x v="3"/>
    <m/>
    <s v="JV 2-29"/>
    <s v="5000"/>
    <s v="Salaries Expense"/>
    <x v="48"/>
    <n v="354.87"/>
    <m/>
    <x v="272"/>
    <s v="je-01-10205"/>
    <s v="3/19/2018"/>
  </r>
  <r>
    <x v="34"/>
    <m/>
    <s v="JV 2-29"/>
    <s v="5000"/>
    <s v="Salaries Expense"/>
    <x v="48"/>
    <m/>
    <n v="354.87"/>
    <x v="272"/>
    <s v="je-01-10205"/>
    <s v="3/19/2018"/>
  </r>
  <r>
    <x v="3"/>
    <m/>
    <s v="JV 2-31"/>
    <s v="5000"/>
    <s v="Salaries Expense"/>
    <x v="48"/>
    <m/>
    <n v="186.35"/>
    <x v="273"/>
    <s v="je-01-10205"/>
    <s v="3/19/2018"/>
  </r>
  <r>
    <x v="23"/>
    <m/>
    <s v="JV 2-31"/>
    <s v="5000"/>
    <s v="Salaries Expense"/>
    <x v="49"/>
    <n v="186.35"/>
    <m/>
    <x v="273"/>
    <s v="je-01-10205"/>
    <s v="3/19/2018"/>
  </r>
  <r>
    <x v="4"/>
    <m/>
    <s v="JV 2-24"/>
    <s v="5000"/>
    <s v="Salaries Expense"/>
    <x v="48"/>
    <m/>
    <n v="1538.32"/>
    <x v="274"/>
    <s v="je-01-10205"/>
    <s v="3/19/2018"/>
  </r>
  <r>
    <x v="2"/>
    <m/>
    <s v="JV 2-24"/>
    <s v="5000"/>
    <s v="Salaries Expense"/>
    <x v="48"/>
    <n v="576.87"/>
    <m/>
    <x v="274"/>
    <s v="je-01-10205"/>
    <s v="3/19/2018"/>
  </r>
  <r>
    <x v="3"/>
    <m/>
    <s v="JV 2-24"/>
    <s v="5000"/>
    <s v="Salaries Expense"/>
    <x v="48"/>
    <n v="384.58"/>
    <m/>
    <x v="274"/>
    <s v="je-01-10205"/>
    <s v="3/19/2018"/>
  </r>
  <r>
    <x v="7"/>
    <m/>
    <s v="JV 2-24"/>
    <s v="5000"/>
    <s v="Salaries Expense"/>
    <x v="48"/>
    <n v="192.29"/>
    <m/>
    <x v="274"/>
    <s v="je-01-10205"/>
    <s v="3/19/2018"/>
  </r>
  <r>
    <x v="0"/>
    <m/>
    <s v="JV 2-24"/>
    <s v="5000"/>
    <s v="Salaries Expense"/>
    <x v="48"/>
    <n v="384.58"/>
    <m/>
    <x v="274"/>
    <s v="je-01-10205"/>
    <s v="3/19/2018"/>
  </r>
  <r>
    <x v="4"/>
    <m/>
    <s v="JV 2-21"/>
    <s v="5000"/>
    <s v="Salaries Expense"/>
    <x v="48"/>
    <n v="193.46"/>
    <m/>
    <x v="275"/>
    <s v="je-01-10205"/>
    <s v="3/19/2018"/>
  </r>
  <r>
    <x v="2"/>
    <m/>
    <s v="JV 2-21"/>
    <s v="5000"/>
    <s v="Salaries Expense"/>
    <x v="48"/>
    <n v="193.46"/>
    <m/>
    <x v="275"/>
    <s v="je-01-10205"/>
    <s v="3/19/2018"/>
  </r>
  <r>
    <x v="3"/>
    <m/>
    <s v="JV 2-21"/>
    <s v="5000"/>
    <s v="Salaries Expense"/>
    <x v="48"/>
    <m/>
    <n v="967.3"/>
    <x v="275"/>
    <s v="je-01-10205"/>
    <s v="3/19/2018"/>
  </r>
  <r>
    <x v="1"/>
    <m/>
    <s v="JV 2-21"/>
    <s v="5000"/>
    <s v="Salaries Expense"/>
    <x v="48"/>
    <n v="386.92"/>
    <m/>
    <x v="275"/>
    <s v="je-01-10205"/>
    <s v="3/19/2018"/>
  </r>
  <r>
    <x v="0"/>
    <m/>
    <s v="JV 2-21"/>
    <s v="5000"/>
    <s v="Salaries Expense"/>
    <x v="48"/>
    <n v="193.46"/>
    <m/>
    <x v="275"/>
    <s v="je-01-10205"/>
    <s v="3/19/2018"/>
  </r>
  <r>
    <x v="3"/>
    <m/>
    <s v="JV 2-32"/>
    <s v="5000"/>
    <s v="Salaries Expense"/>
    <x v="48"/>
    <m/>
    <n v="544.65"/>
    <x v="276"/>
    <s v="je-01-10205"/>
    <s v="3/19/2018"/>
  </r>
  <r>
    <x v="23"/>
    <m/>
    <s v="JV 2-32"/>
    <s v="5000"/>
    <s v="Salaries Expense"/>
    <x v="49"/>
    <n v="544.65"/>
    <m/>
    <x v="276"/>
    <s v="je-01-10205"/>
    <s v="3/19/2018"/>
  </r>
  <r>
    <x v="21"/>
    <m/>
    <s v="JV 2-27"/>
    <s v="5000"/>
    <s v="Salaries Expense"/>
    <x v="48"/>
    <n v="359.27"/>
    <m/>
    <x v="277"/>
    <s v="je-01-10205"/>
    <s v="3/19/2018"/>
  </r>
  <r>
    <x v="3"/>
    <m/>
    <s v="JV 2-27"/>
    <s v="5000"/>
    <s v="Salaries Expense"/>
    <x v="48"/>
    <n v="359.27"/>
    <m/>
    <x v="277"/>
    <s v="je-01-10205"/>
    <s v="3/19/2018"/>
  </r>
  <r>
    <x v="23"/>
    <m/>
    <s v="JV 2-27"/>
    <s v="5000"/>
    <s v="Salaries Expense"/>
    <x v="49"/>
    <m/>
    <n v="1283.1099999999999"/>
    <x v="277"/>
    <s v="je-01-10205"/>
    <s v="3/19/2018"/>
  </r>
  <r>
    <x v="34"/>
    <m/>
    <s v="JV 2-27"/>
    <s v="5000"/>
    <s v="Salaries Expense"/>
    <x v="48"/>
    <n v="564.57000000000005"/>
    <m/>
    <x v="277"/>
    <s v="je-01-10205"/>
    <s v="3/19/2018"/>
  </r>
  <r>
    <x v="48"/>
    <m/>
    <s v="JV 2-33"/>
    <s v="5000"/>
    <s v="Salaries Expense"/>
    <x v="48"/>
    <n v="71.61"/>
    <m/>
    <x v="278"/>
    <s v="je-01-10205"/>
    <s v="3/19/2018"/>
  </r>
  <r>
    <x v="51"/>
    <m/>
    <s v="JV 2-33"/>
    <s v="5000"/>
    <s v="Salaries Expense"/>
    <x v="48"/>
    <n v="143.22"/>
    <m/>
    <x v="278"/>
    <s v="je-01-10205"/>
    <s v="3/19/2018"/>
  </r>
  <r>
    <x v="20"/>
    <m/>
    <s v="JV 2-33"/>
    <s v="5000"/>
    <s v="Salaries Expense"/>
    <x v="48"/>
    <n v="143.22"/>
    <m/>
    <x v="278"/>
    <s v="je-01-10205"/>
    <s v="3/19/2018"/>
  </r>
  <r>
    <x v="21"/>
    <m/>
    <s v="JV 2-33"/>
    <s v="5000"/>
    <s v="Salaries Expense"/>
    <x v="48"/>
    <n v="1020.41"/>
    <m/>
    <x v="278"/>
    <s v="je-01-10205"/>
    <s v="3/19/2018"/>
  </r>
  <r>
    <x v="3"/>
    <m/>
    <s v="JV 2-33"/>
    <s v="5000"/>
    <s v="Salaries Expense"/>
    <x v="48"/>
    <m/>
    <n v="1951.32"/>
    <x v="278"/>
    <s v="je-01-10205"/>
    <s v="3/19/2018"/>
  </r>
  <r>
    <x v="23"/>
    <m/>
    <s v="JV 2-33"/>
    <s v="5000"/>
    <s v="Salaries Expense"/>
    <x v="49"/>
    <n v="572.86"/>
    <m/>
    <x v="278"/>
    <s v="je-01-10205"/>
    <s v="3/19/2018"/>
  </r>
  <r>
    <x v="45"/>
    <m/>
    <s v="JV 2-26"/>
    <s v="5000"/>
    <s v="Salaries Expense"/>
    <x v="48"/>
    <n v="252.26"/>
    <m/>
    <x v="279"/>
    <s v="je-01-10205"/>
    <s v="3/19/2018"/>
  </r>
  <r>
    <x v="21"/>
    <m/>
    <s v="JV 2-26"/>
    <s v="5000"/>
    <s v="Salaries Expense"/>
    <x v="48"/>
    <n v="1059.48"/>
    <m/>
    <x v="279"/>
    <s v="je-01-10205"/>
    <s v="3/19/2018"/>
  </r>
  <r>
    <x v="23"/>
    <m/>
    <s v="JV 2-26"/>
    <s v="5000"/>
    <s v="Salaries Expense"/>
    <x v="49"/>
    <m/>
    <n v="1311.74"/>
    <x v="279"/>
    <s v="je-01-10205"/>
    <s v="3/19/2018"/>
  </r>
  <r>
    <x v="3"/>
    <m/>
    <s v="JV 9-28"/>
    <s v="5000"/>
    <s v="Salaries Expense"/>
    <x v="31"/>
    <m/>
    <n v="621.79999999999995"/>
    <x v="280"/>
    <s v="je-01-10445"/>
    <s v="3/19/2019"/>
  </r>
  <r>
    <x v="4"/>
    <m/>
    <s v="JV 9-28"/>
    <s v="5000"/>
    <s v="Salaries Expense"/>
    <x v="31"/>
    <n v="621.79999999999995"/>
    <m/>
    <x v="280"/>
    <s v="je-01-10445"/>
    <s v="3/19/2019"/>
  </r>
  <r>
    <x v="0"/>
    <m/>
    <s v="JV 9-25"/>
    <s v="5000"/>
    <s v="Salaries Expense"/>
    <x v="31"/>
    <n v="2490.0700000000002"/>
    <m/>
    <x v="281"/>
    <s v="je-01-10445"/>
    <s v="3/19/2019"/>
  </r>
  <r>
    <x v="1"/>
    <m/>
    <s v="JV 9-25"/>
    <s v="5000"/>
    <s v="Salaries Expense"/>
    <x v="31"/>
    <m/>
    <m/>
    <x v="281"/>
    <s v="je-01-10445"/>
    <s v="3/19/2019"/>
  </r>
  <r>
    <x v="2"/>
    <m/>
    <s v="JV 9-25"/>
    <s v="5000"/>
    <s v="Salaries Expense"/>
    <x v="31"/>
    <n v="4125.34"/>
    <m/>
    <x v="281"/>
    <s v="je-01-10445"/>
    <s v="3/19/2019"/>
  </r>
  <r>
    <x v="3"/>
    <m/>
    <s v="JV 9-25"/>
    <s v="5000"/>
    <s v="Salaries Expense"/>
    <x v="31"/>
    <m/>
    <n v="6615.41"/>
    <x v="281"/>
    <s v="je-01-10445"/>
    <s v="3/19/2019"/>
  </r>
  <r>
    <x v="4"/>
    <m/>
    <s v="JV 9-25"/>
    <s v="5000"/>
    <s v="Salaries Expense"/>
    <x v="31"/>
    <m/>
    <m/>
    <x v="281"/>
    <s v="je-01-10445"/>
    <s v="3/19/2019"/>
  </r>
  <r>
    <x v="0"/>
    <m/>
    <s v="JV 9-24"/>
    <s v="5000"/>
    <s v="Salaries Expense"/>
    <x v="31"/>
    <n v="3356.54"/>
    <m/>
    <x v="282"/>
    <s v="je-01-10445"/>
    <s v="3/19/2019"/>
  </r>
  <r>
    <x v="1"/>
    <m/>
    <s v="JV 9-24"/>
    <s v="5000"/>
    <s v="Salaries Expense"/>
    <x v="31"/>
    <n v="2901.91"/>
    <m/>
    <x v="282"/>
    <s v="je-01-10445"/>
    <s v="3/19/2019"/>
  </r>
  <r>
    <x v="2"/>
    <m/>
    <s v="JV 9-24"/>
    <s v="5000"/>
    <s v="Salaries Expense"/>
    <x v="31"/>
    <n v="3040.09"/>
    <m/>
    <x v="282"/>
    <s v="je-01-10445"/>
    <s v="3/19/2019"/>
  </r>
  <r>
    <x v="3"/>
    <m/>
    <s v="JV 9-24"/>
    <s v="5000"/>
    <s v="Salaries Expense"/>
    <x v="31"/>
    <m/>
    <n v="9298.5400000000009"/>
    <x v="282"/>
    <s v="je-01-10445"/>
    <s v="3/19/2019"/>
  </r>
  <r>
    <x v="4"/>
    <m/>
    <s v="JV 9-24"/>
    <s v="5000"/>
    <s v="Salaries Expense"/>
    <x v="31"/>
    <m/>
    <m/>
    <x v="282"/>
    <s v="je-01-10445"/>
    <s v="3/19/2019"/>
  </r>
  <r>
    <x v="5"/>
    <m/>
    <s v="JV 9-27"/>
    <s v="5000"/>
    <s v="Salaries Expense"/>
    <x v="31"/>
    <n v="2041.88"/>
    <m/>
    <x v="283"/>
    <s v="je-01-10445"/>
    <s v="3/19/2019"/>
  </r>
  <r>
    <x v="0"/>
    <m/>
    <s v="JV 9-27"/>
    <s v="5000"/>
    <s v="Salaries Expense"/>
    <x v="31"/>
    <m/>
    <n v="5669.48"/>
    <x v="283"/>
    <s v="je-01-10445"/>
    <s v="3/19/2019"/>
  </r>
  <r>
    <x v="6"/>
    <m/>
    <s v="JV 9-27"/>
    <s v="5000"/>
    <s v="Salaries Expense"/>
    <x v="31"/>
    <n v="4679.4799999999996"/>
    <m/>
    <x v="283"/>
    <s v="je-01-10445"/>
    <s v="3/19/2019"/>
  </r>
  <r>
    <x v="3"/>
    <m/>
    <s v="JV 9-27"/>
    <s v="5000"/>
    <s v="Salaries Expense"/>
    <x v="31"/>
    <m/>
    <n v="1051.8800000000001"/>
    <x v="283"/>
    <s v="je-01-10445"/>
    <s v="3/19/2019"/>
  </r>
  <r>
    <x v="7"/>
    <m/>
    <s v="JV 9-26"/>
    <s v="5000"/>
    <s v="Salaries Expense"/>
    <x v="31"/>
    <n v="2001.08"/>
    <m/>
    <x v="284"/>
    <s v="je-01-10445"/>
    <s v="3/19/2019"/>
  </r>
  <r>
    <x v="0"/>
    <m/>
    <s v="JV 9-26"/>
    <s v="5000"/>
    <s v="Salaries Expense"/>
    <x v="31"/>
    <n v="987.01"/>
    <m/>
    <x v="284"/>
    <s v="je-01-10445"/>
    <s v="3/19/2019"/>
  </r>
  <r>
    <x v="6"/>
    <m/>
    <s v="JV 9-26"/>
    <s v="5000"/>
    <s v="Salaries Expense"/>
    <x v="31"/>
    <n v="1834.79"/>
    <m/>
    <x v="284"/>
    <s v="je-01-10445"/>
    <s v="3/19/2019"/>
  </r>
  <r>
    <x v="3"/>
    <m/>
    <s v="JV 9-26"/>
    <s v="5000"/>
    <s v="Salaries Expense"/>
    <x v="31"/>
    <m/>
    <n v="4822.88"/>
    <x v="284"/>
    <s v="je-01-10445"/>
    <s v="3/19/2019"/>
  </r>
  <r>
    <x v="38"/>
    <m/>
    <s v="JV 2-2"/>
    <s v="5000"/>
    <s v="Salaries Expense"/>
    <x v="10"/>
    <n v="18956.560000000001"/>
    <m/>
    <x v="285"/>
    <s v="je-01-10447"/>
    <s v="3/20/2019"/>
  </r>
  <r>
    <x v="35"/>
    <m/>
    <s v="JV 2-2"/>
    <s v="5000"/>
    <s v="Salaries Expense"/>
    <x v="10"/>
    <n v="32929.42"/>
    <m/>
    <x v="285"/>
    <s v="je-01-10447"/>
    <s v="3/20/2019"/>
  </r>
  <r>
    <x v="37"/>
    <m/>
    <s v="JV 2-2"/>
    <s v="5000"/>
    <s v="Salaries Expense"/>
    <x v="10"/>
    <n v="3624.47"/>
    <m/>
    <x v="285"/>
    <s v="je-01-10447"/>
    <s v="3/20/2019"/>
  </r>
  <r>
    <x v="36"/>
    <m/>
    <s v="JV 2-2"/>
    <s v="5000"/>
    <s v="Salaries Expense"/>
    <x v="10"/>
    <n v="29680.81"/>
    <m/>
    <x v="285"/>
    <s v="je-01-10447"/>
    <s v="3/20/2019"/>
  </r>
  <r>
    <x v="33"/>
    <m/>
    <s v="JV 2-2"/>
    <s v="5000"/>
    <s v="Salaries Expense"/>
    <x v="11"/>
    <n v="2224.69"/>
    <m/>
    <x v="285"/>
    <s v="je-01-10447"/>
    <s v="3/20/2019"/>
  </r>
  <r>
    <x v="34"/>
    <m/>
    <s v="JV 2-2"/>
    <s v="5000"/>
    <s v="Salaries Expense"/>
    <x v="11"/>
    <n v="15530.31"/>
    <m/>
    <x v="285"/>
    <s v="je-01-10447"/>
    <s v="3/20/2019"/>
  </r>
  <r>
    <x v="42"/>
    <m/>
    <s v="JV 2-2"/>
    <s v="5000"/>
    <s v="Salaries Expense"/>
    <x v="10"/>
    <n v="14354.21"/>
    <m/>
    <x v="285"/>
    <s v="je-01-10447"/>
    <s v="3/20/2019"/>
  </r>
  <r>
    <x v="40"/>
    <m/>
    <s v="JV 2-2"/>
    <s v="5000"/>
    <s v="Salaries Expense"/>
    <x v="11"/>
    <n v="370.9"/>
    <m/>
    <x v="285"/>
    <s v="je-01-10447"/>
    <s v="3/20/2019"/>
  </r>
  <r>
    <x v="41"/>
    <m/>
    <s v="JV 2-2"/>
    <s v="5000"/>
    <s v="Salaries Expense"/>
    <x v="11"/>
    <n v="865.48"/>
    <m/>
    <x v="285"/>
    <s v="je-01-10447"/>
    <s v="3/20/2019"/>
  </r>
  <r>
    <x v="24"/>
    <m/>
    <s v="JV 2-2"/>
    <s v="5000"/>
    <s v="Salaries Expense"/>
    <x v="11"/>
    <n v="6800.03"/>
    <m/>
    <x v="285"/>
    <s v="je-01-10447"/>
    <s v="3/20/2019"/>
  </r>
  <r>
    <x v="39"/>
    <m/>
    <s v="JV 2-2"/>
    <s v="5000"/>
    <s v="Salaries Expense"/>
    <x v="11"/>
    <n v="2794.3"/>
    <m/>
    <x v="285"/>
    <s v="je-01-10447"/>
    <s v="3/20/2019"/>
  </r>
  <r>
    <x v="3"/>
    <m/>
    <s v="JV 2-2"/>
    <s v="5000"/>
    <s v="Salaries Expense"/>
    <x v="11"/>
    <n v="29420.86"/>
    <m/>
    <x v="285"/>
    <s v="je-01-10447"/>
    <s v="3/20/2019"/>
  </r>
  <r>
    <x v="16"/>
    <m/>
    <s v="JV 2-2"/>
    <s v="5000"/>
    <s v="Salaries Expense"/>
    <x v="11"/>
    <n v="9263.23"/>
    <m/>
    <x v="285"/>
    <s v="je-01-10447"/>
    <s v="3/20/2019"/>
  </r>
  <r>
    <x v="4"/>
    <m/>
    <s v="JV 2-2"/>
    <s v="5000"/>
    <s v="Salaries Expense"/>
    <x v="11"/>
    <n v="2717.63"/>
    <m/>
    <x v="285"/>
    <s v="je-01-10447"/>
    <s v="3/20/2019"/>
  </r>
  <r>
    <x v="17"/>
    <m/>
    <s v="JV 2-2"/>
    <s v="5000"/>
    <s v="Salaries Expense"/>
    <x v="11"/>
    <n v="3771.22"/>
    <m/>
    <x v="285"/>
    <s v="je-01-10447"/>
    <s v="3/20/2019"/>
  </r>
  <r>
    <x v="38"/>
    <m/>
    <s v="JV 2-1"/>
    <s v="5000"/>
    <s v="Salaries Expense"/>
    <x v="10"/>
    <n v="41645"/>
    <m/>
    <x v="286"/>
    <s v="je-01-10447"/>
    <s v="3/20/2019"/>
  </r>
  <r>
    <x v="35"/>
    <m/>
    <s v="JV 2-1"/>
    <s v="5000"/>
    <s v="Salaries Expense"/>
    <x v="10"/>
    <n v="68798.73"/>
    <m/>
    <x v="286"/>
    <s v="je-01-10447"/>
    <s v="3/20/2019"/>
  </r>
  <r>
    <x v="37"/>
    <m/>
    <s v="JV 2-1"/>
    <s v="5000"/>
    <s v="Salaries Expense"/>
    <x v="10"/>
    <n v="9656.8700000000008"/>
    <m/>
    <x v="286"/>
    <s v="je-01-10447"/>
    <s v="3/20/2019"/>
  </r>
  <r>
    <x v="36"/>
    <m/>
    <s v="JV 2-1"/>
    <s v="5000"/>
    <s v="Salaries Expense"/>
    <x v="10"/>
    <n v="67121.94"/>
    <m/>
    <x v="286"/>
    <s v="je-01-10447"/>
    <s v="3/20/2019"/>
  </r>
  <r>
    <x v="33"/>
    <m/>
    <s v="JV 2-1"/>
    <s v="5000"/>
    <s v="Salaries Expense"/>
    <x v="11"/>
    <n v="4538.41"/>
    <m/>
    <x v="286"/>
    <s v="je-01-10447"/>
    <s v="3/20/2019"/>
  </r>
  <r>
    <x v="34"/>
    <m/>
    <s v="JV 2-1"/>
    <s v="5000"/>
    <s v="Salaries Expense"/>
    <x v="11"/>
    <n v="34602.36"/>
    <m/>
    <x v="286"/>
    <s v="je-01-10447"/>
    <s v="3/20/2019"/>
  </r>
  <r>
    <x v="42"/>
    <m/>
    <s v="JV 2-1"/>
    <s v="5000"/>
    <s v="Salaries Expense"/>
    <x v="10"/>
    <n v="31163.79"/>
    <m/>
    <x v="286"/>
    <s v="je-01-10447"/>
    <s v="3/20/2019"/>
  </r>
  <r>
    <x v="40"/>
    <m/>
    <s v="JV 2-1"/>
    <s v="5000"/>
    <s v="Salaries Expense"/>
    <x v="11"/>
    <n v="835.72"/>
    <m/>
    <x v="286"/>
    <s v="je-01-10447"/>
    <s v="3/20/2019"/>
  </r>
  <r>
    <x v="41"/>
    <m/>
    <s v="JV 2-1"/>
    <s v="5000"/>
    <s v="Salaries Expense"/>
    <x v="11"/>
    <n v="1949.98"/>
    <m/>
    <x v="286"/>
    <s v="je-01-10447"/>
    <s v="3/20/2019"/>
  </r>
  <r>
    <x v="24"/>
    <m/>
    <s v="JV 2-1"/>
    <s v="5000"/>
    <s v="Salaries Expense"/>
    <x v="11"/>
    <n v="15962.34"/>
    <m/>
    <x v="286"/>
    <s v="je-01-10447"/>
    <s v="3/20/2019"/>
  </r>
  <r>
    <x v="39"/>
    <m/>
    <s v="JV 2-1"/>
    <s v="5000"/>
    <s v="Salaries Expense"/>
    <x v="11"/>
    <n v="5897.55"/>
    <m/>
    <x v="286"/>
    <s v="je-01-10447"/>
    <s v="3/20/2019"/>
  </r>
  <r>
    <x v="3"/>
    <m/>
    <s v="JV 2-1"/>
    <s v="5000"/>
    <s v="Salaries Expense"/>
    <x v="11"/>
    <n v="64851.44"/>
    <m/>
    <x v="286"/>
    <s v="je-01-10447"/>
    <s v="3/20/2019"/>
  </r>
  <r>
    <x v="16"/>
    <m/>
    <s v="JV 2-1"/>
    <s v="5000"/>
    <s v="Salaries Expense"/>
    <x v="11"/>
    <n v="20516.22"/>
    <m/>
    <x v="286"/>
    <s v="je-01-10447"/>
    <s v="3/20/2019"/>
  </r>
  <r>
    <x v="4"/>
    <m/>
    <s v="JV 2-1"/>
    <s v="5000"/>
    <s v="Salaries Expense"/>
    <x v="11"/>
    <n v="6039.16"/>
    <m/>
    <x v="286"/>
    <s v="je-01-10447"/>
    <s v="3/20/2019"/>
  </r>
  <r>
    <x v="17"/>
    <m/>
    <s v="JV 2-1"/>
    <s v="5000"/>
    <s v="Salaries Expense"/>
    <x v="11"/>
    <n v="8380.49"/>
    <m/>
    <x v="286"/>
    <s v="je-01-10447"/>
    <s v="3/20/2019"/>
  </r>
  <r>
    <x v="17"/>
    <m/>
    <s v="R JV 2-2"/>
    <s v="5000"/>
    <s v="Salaries Expense"/>
    <x v="52"/>
    <m/>
    <n v="3771.22"/>
    <x v="287"/>
    <s v="je-01-10447"/>
    <s v="3/20/2019"/>
  </r>
  <r>
    <x v="16"/>
    <m/>
    <s v="R JV 2-2"/>
    <s v="5000"/>
    <s v="Salaries Expense"/>
    <x v="52"/>
    <m/>
    <n v="9263.23"/>
    <x v="287"/>
    <s v="je-01-10447"/>
    <s v="3/20/2019"/>
  </r>
  <r>
    <x v="4"/>
    <m/>
    <s v="R JV 2-2"/>
    <s v="5000"/>
    <s v="Salaries Expense"/>
    <x v="52"/>
    <m/>
    <n v="2717.63"/>
    <x v="287"/>
    <s v="je-01-10447"/>
    <s v="3/20/2019"/>
  </r>
  <r>
    <x v="3"/>
    <m/>
    <s v="R JV 2-2"/>
    <s v="5000"/>
    <s v="Salaries Expense"/>
    <x v="52"/>
    <m/>
    <n v="29420.86"/>
    <x v="287"/>
    <s v="je-01-10447"/>
    <s v="3/20/2019"/>
  </r>
  <r>
    <x v="33"/>
    <m/>
    <s v="R JV 2-2"/>
    <s v="5000"/>
    <s v="Salaries Expense"/>
    <x v="52"/>
    <m/>
    <n v="2224.69"/>
    <x v="287"/>
    <s v="je-01-10447"/>
    <s v="3/20/2019"/>
  </r>
  <r>
    <x v="34"/>
    <m/>
    <s v="R JV 2-2"/>
    <s v="5000"/>
    <s v="Salaries Expense"/>
    <x v="52"/>
    <m/>
    <n v="15530.31"/>
    <x v="287"/>
    <s v="je-01-10447"/>
    <s v="3/20/2019"/>
  </r>
  <r>
    <x v="35"/>
    <m/>
    <s v="R JV 2-2"/>
    <s v="5000"/>
    <s v="Salaries Expense"/>
    <x v="53"/>
    <m/>
    <n v="32929.42"/>
    <x v="287"/>
    <s v="je-01-10447"/>
    <s v="3/20/2019"/>
  </r>
  <r>
    <x v="36"/>
    <m/>
    <s v="R JV 2-2"/>
    <s v="5000"/>
    <s v="Salaries Expense"/>
    <x v="53"/>
    <m/>
    <n v="29680.81"/>
    <x v="287"/>
    <s v="je-01-10447"/>
    <s v="3/20/2019"/>
  </r>
  <r>
    <x v="37"/>
    <m/>
    <s v="R JV 2-2"/>
    <s v="5000"/>
    <s v="Salaries Expense"/>
    <x v="53"/>
    <m/>
    <n v="3624.47"/>
    <x v="287"/>
    <s v="je-01-10447"/>
    <s v="3/20/2019"/>
  </r>
  <r>
    <x v="38"/>
    <m/>
    <s v="R JV 2-2"/>
    <s v="5000"/>
    <s v="Salaries Expense"/>
    <x v="53"/>
    <m/>
    <n v="18956.560000000001"/>
    <x v="287"/>
    <s v="je-01-10447"/>
    <s v="3/20/2019"/>
  </r>
  <r>
    <x v="42"/>
    <m/>
    <s v="R JV 2-2"/>
    <s v="5000"/>
    <s v="Salaries Expense"/>
    <x v="53"/>
    <m/>
    <n v="14354.21"/>
    <x v="287"/>
    <s v="je-01-10447"/>
    <s v="3/20/2019"/>
  </r>
  <r>
    <x v="40"/>
    <m/>
    <s v="R JV 2-2"/>
    <s v="5000"/>
    <s v="Salaries Expense"/>
    <x v="52"/>
    <m/>
    <n v="370.9"/>
    <x v="287"/>
    <s v="je-01-10447"/>
    <s v="3/20/2019"/>
  </r>
  <r>
    <x v="41"/>
    <m/>
    <s v="R JV 2-2"/>
    <s v="5000"/>
    <s v="Salaries Expense"/>
    <x v="52"/>
    <m/>
    <n v="865.48"/>
    <x v="287"/>
    <s v="je-01-10447"/>
    <s v="3/20/2019"/>
  </r>
  <r>
    <x v="24"/>
    <m/>
    <s v="R JV 2-2"/>
    <s v="5000"/>
    <s v="Salaries Expense"/>
    <x v="52"/>
    <m/>
    <n v="6800.03"/>
    <x v="287"/>
    <s v="je-01-10447"/>
    <s v="3/20/2019"/>
  </r>
  <r>
    <x v="39"/>
    <m/>
    <s v="R JV 2-2"/>
    <s v="5000"/>
    <s v="Salaries Expense"/>
    <x v="52"/>
    <m/>
    <n v="2794.3"/>
    <x v="287"/>
    <s v="je-01-10447"/>
    <s v="3/20/2019"/>
  </r>
  <r>
    <x v="4"/>
    <m/>
    <s v="JV 9-32"/>
    <s v="5000"/>
    <s v="Salaries Expense"/>
    <x v="31"/>
    <m/>
    <n v="280.31"/>
    <x v="288"/>
    <s v="je-01-10449"/>
    <s v="3/21/2019"/>
  </r>
  <r>
    <x v="3"/>
    <m/>
    <s v="JV 9-32"/>
    <s v="5000"/>
    <s v="Salaries Expense"/>
    <x v="31"/>
    <n v="2808.41"/>
    <m/>
    <x v="288"/>
    <s v="je-01-10449"/>
    <s v="3/21/2019"/>
  </r>
  <r>
    <x v="7"/>
    <m/>
    <s v="JV 9-32"/>
    <s v="5000"/>
    <s v="Salaries Expense"/>
    <x v="31"/>
    <m/>
    <n v="2528.1"/>
    <x v="288"/>
    <s v="je-01-10449"/>
    <s v="3/21/2019"/>
  </r>
  <r>
    <x v="23"/>
    <m/>
    <s v="JV 3-2"/>
    <s v="5000"/>
    <s v="Salaries Expense"/>
    <x v="45"/>
    <n v="21818.91"/>
    <m/>
    <x v="289"/>
    <s v="je-01-9876"/>
    <s v="3/24/2017"/>
  </r>
  <r>
    <x v="58"/>
    <m/>
    <s v="JV 3-2"/>
    <s v="5000"/>
    <s v="Salaries Expense"/>
    <x v="44"/>
    <n v="1129.76"/>
    <m/>
    <x v="289"/>
    <s v="je-01-9876"/>
    <s v="3/24/2017"/>
  </r>
  <r>
    <x v="22"/>
    <m/>
    <s v="JV 3-2"/>
    <s v="5000"/>
    <s v="Salaries Expense"/>
    <x v="44"/>
    <n v="16116.74"/>
    <m/>
    <x v="289"/>
    <s v="je-01-9876"/>
    <s v="3/24/2017"/>
  </r>
  <r>
    <x v="55"/>
    <m/>
    <s v="JV 3-2"/>
    <s v="5000"/>
    <s v="Salaries Expense"/>
    <x v="45"/>
    <n v="33612.93"/>
    <m/>
    <x v="289"/>
    <s v="je-01-9876"/>
    <s v="3/24/2017"/>
  </r>
  <r>
    <x v="54"/>
    <m/>
    <s v="JV 3-2"/>
    <s v="5000"/>
    <s v="Salaries Expense"/>
    <x v="45"/>
    <n v="41119.800000000003"/>
    <m/>
    <x v="289"/>
    <s v="je-01-9876"/>
    <s v="3/24/2017"/>
  </r>
  <r>
    <x v="57"/>
    <m/>
    <s v="JV 3-2"/>
    <s v="5000"/>
    <s v="Salaries Expense"/>
    <x v="45"/>
    <n v="4003.23"/>
    <m/>
    <x v="289"/>
    <s v="je-01-9876"/>
    <s v="3/24/2017"/>
  </r>
  <r>
    <x v="64"/>
    <m/>
    <s v="JV 3-2"/>
    <s v="5000"/>
    <s v="Salaries Expense"/>
    <x v="44"/>
    <n v="1629.44"/>
    <m/>
    <x v="289"/>
    <s v="je-01-9876"/>
    <s v="3/24/2017"/>
  </r>
  <r>
    <x v="32"/>
    <m/>
    <s v="JV 3-2"/>
    <s v="5000"/>
    <s v="Salaries Expense"/>
    <x v="44"/>
    <m/>
    <m/>
    <x v="289"/>
    <s v="je-01-9876"/>
    <s v="3/24/2017"/>
  </r>
  <r>
    <x v="53"/>
    <m/>
    <s v="JV 3-2"/>
    <s v="5000"/>
    <s v="Salaries Expense"/>
    <x v="44"/>
    <n v="895.5"/>
    <m/>
    <x v="289"/>
    <s v="je-01-9876"/>
    <s v="3/24/2017"/>
  </r>
  <r>
    <x v="28"/>
    <m/>
    <s v="JV 3-2"/>
    <s v="5000"/>
    <s v="Salaries Expense"/>
    <x v="45"/>
    <n v="13360.87"/>
    <m/>
    <x v="289"/>
    <s v="je-01-9876"/>
    <s v="3/24/2017"/>
  </r>
  <r>
    <x v="52"/>
    <m/>
    <s v="JV 3-2"/>
    <s v="5000"/>
    <s v="Salaries Expense"/>
    <x v="44"/>
    <n v="1498.08"/>
    <m/>
    <x v="289"/>
    <s v="je-01-9876"/>
    <s v="3/24/2017"/>
  </r>
  <r>
    <x v="24"/>
    <m/>
    <s v="JV 3-2"/>
    <s v="5000"/>
    <s v="Salaries Expense"/>
    <x v="44"/>
    <n v="11946.26"/>
    <m/>
    <x v="289"/>
    <s v="je-01-9876"/>
    <s v="3/24/2017"/>
  </r>
  <r>
    <x v="10"/>
    <m/>
    <s v="JV 3-2"/>
    <s v="5000"/>
    <s v="Salaries Expense"/>
    <x v="44"/>
    <n v="2949.28"/>
    <m/>
    <x v="289"/>
    <s v="je-01-9876"/>
    <s v="3/24/2017"/>
  </r>
  <r>
    <x v="11"/>
    <m/>
    <s v="JV 3-2"/>
    <s v="5000"/>
    <s v="Salaries Expense"/>
    <x v="44"/>
    <n v="32554.560000000001"/>
    <m/>
    <x v="289"/>
    <s v="je-01-9876"/>
    <s v="3/24/2017"/>
  </r>
  <r>
    <x v="18"/>
    <m/>
    <s v="JV 3-2"/>
    <s v="5000"/>
    <s v="Salaries Expense"/>
    <x v="44"/>
    <n v="3655.44"/>
    <m/>
    <x v="289"/>
    <s v="je-01-9876"/>
    <s v="3/24/2017"/>
  </r>
  <r>
    <x v="63"/>
    <m/>
    <s v="JV 3-2"/>
    <s v="5000"/>
    <s v="Salaries Expense"/>
    <x v="44"/>
    <n v="1202.3900000000001"/>
    <m/>
    <x v="289"/>
    <s v="je-01-9876"/>
    <s v="3/24/2017"/>
  </r>
  <r>
    <x v="51"/>
    <m/>
    <s v="JV 3-2"/>
    <s v="5000"/>
    <s v="Salaries Expense"/>
    <x v="44"/>
    <n v="1616.34"/>
    <m/>
    <x v="289"/>
    <s v="je-01-9876"/>
    <s v="3/24/2017"/>
  </r>
  <r>
    <x v="48"/>
    <m/>
    <s v="JV 3-2"/>
    <s v="5000"/>
    <s v="Salaries Expense"/>
    <x v="44"/>
    <n v="4062.66"/>
    <m/>
    <x v="289"/>
    <s v="je-01-9876"/>
    <s v="3/24/2017"/>
  </r>
  <r>
    <x v="20"/>
    <m/>
    <s v="JV 3-2"/>
    <s v="5000"/>
    <s v="Salaries Expense"/>
    <x v="44"/>
    <n v="10474.1"/>
    <m/>
    <x v="289"/>
    <s v="je-01-9876"/>
    <s v="3/24/2017"/>
  </r>
  <r>
    <x v="58"/>
    <m/>
    <s v="REV. JV 3-2"/>
    <s v="5000"/>
    <s v="Salaries Expense"/>
    <x v="54"/>
    <m/>
    <n v="1129.76"/>
    <x v="290"/>
    <s v="je-01-9876"/>
    <s v="3/24/2017"/>
  </r>
  <r>
    <x v="22"/>
    <m/>
    <s v="REV. JV 3-2"/>
    <s v="5000"/>
    <s v="Salaries Expense"/>
    <x v="54"/>
    <m/>
    <n v="16116.74"/>
    <x v="290"/>
    <s v="je-01-9876"/>
    <s v="3/24/2017"/>
  </r>
  <r>
    <x v="55"/>
    <m/>
    <s v="REV. JV 3-2"/>
    <s v="5000"/>
    <s v="Salaries Expense"/>
    <x v="55"/>
    <m/>
    <n v="33612.93"/>
    <x v="290"/>
    <s v="je-01-9876"/>
    <s v="3/24/2017"/>
  </r>
  <r>
    <x v="54"/>
    <m/>
    <s v="REV. JV 3-2"/>
    <s v="5000"/>
    <s v="Salaries Expense"/>
    <x v="55"/>
    <m/>
    <n v="41119.800000000003"/>
    <x v="290"/>
    <s v="je-01-9876"/>
    <s v="3/24/2017"/>
  </r>
  <r>
    <x v="57"/>
    <m/>
    <s v="REV. JV 3-2"/>
    <s v="5000"/>
    <s v="Salaries Expense"/>
    <x v="55"/>
    <m/>
    <n v="4003.23"/>
    <x v="290"/>
    <s v="je-01-9876"/>
    <s v="3/24/2017"/>
  </r>
  <r>
    <x v="23"/>
    <m/>
    <s v="REV. JV 3-2"/>
    <s v="5000"/>
    <s v="Salaries Expense"/>
    <x v="55"/>
    <m/>
    <n v="21818.91"/>
    <x v="290"/>
    <s v="je-01-9876"/>
    <s v="3/24/2017"/>
  </r>
  <r>
    <x v="28"/>
    <m/>
    <s v="REV. JV 3-2"/>
    <s v="5000"/>
    <s v="Salaries Expense"/>
    <x v="55"/>
    <m/>
    <n v="13360.87"/>
    <x v="290"/>
    <s v="je-01-9876"/>
    <s v="3/24/2017"/>
  </r>
  <r>
    <x v="32"/>
    <m/>
    <s v="REV. JV 3-2"/>
    <s v="5000"/>
    <s v="Salaries Expense"/>
    <x v="54"/>
    <m/>
    <m/>
    <x v="290"/>
    <s v="je-01-9876"/>
    <s v="3/24/2017"/>
  </r>
  <r>
    <x v="53"/>
    <m/>
    <s v="REV. JV 3-2"/>
    <s v="5000"/>
    <s v="Salaries Expense"/>
    <x v="54"/>
    <m/>
    <n v="895.5"/>
    <x v="290"/>
    <s v="je-01-9876"/>
    <s v="3/24/2017"/>
  </r>
  <r>
    <x v="64"/>
    <m/>
    <s v="REV. JV 3-2"/>
    <s v="5000"/>
    <s v="Salaries Expense"/>
    <x v="54"/>
    <m/>
    <n v="1629.44"/>
    <x v="290"/>
    <s v="je-01-9876"/>
    <s v="3/24/2017"/>
  </r>
  <r>
    <x v="52"/>
    <m/>
    <s v="REV. JV 3-2"/>
    <s v="5000"/>
    <s v="Salaries Expense"/>
    <x v="54"/>
    <m/>
    <n v="1498.08"/>
    <x v="290"/>
    <s v="je-01-9876"/>
    <s v="3/24/2017"/>
  </r>
  <r>
    <x v="24"/>
    <m/>
    <s v="REV. JV 3-2"/>
    <s v="5000"/>
    <s v="Salaries Expense"/>
    <x v="54"/>
    <m/>
    <n v="11946.26"/>
    <x v="290"/>
    <s v="je-01-9876"/>
    <s v="3/24/2017"/>
  </r>
  <r>
    <x v="51"/>
    <m/>
    <s v="REV. JV 3-2"/>
    <s v="5000"/>
    <s v="Salaries Expense"/>
    <x v="54"/>
    <m/>
    <n v="1616.34"/>
    <x v="290"/>
    <s v="je-01-9876"/>
    <s v="3/24/2017"/>
  </r>
  <r>
    <x v="48"/>
    <m/>
    <s v="REV. JV 3-2"/>
    <s v="5000"/>
    <s v="Salaries Expense"/>
    <x v="54"/>
    <m/>
    <n v="4062.66"/>
    <x v="290"/>
    <s v="je-01-9876"/>
    <s v="3/24/2017"/>
  </r>
  <r>
    <x v="63"/>
    <m/>
    <s v="REV. JV 3-2"/>
    <s v="5000"/>
    <s v="Salaries Expense"/>
    <x v="54"/>
    <m/>
    <n v="1202.3900000000001"/>
    <x v="290"/>
    <s v="je-01-9876"/>
    <s v="3/24/2017"/>
  </r>
  <r>
    <x v="18"/>
    <m/>
    <s v="REV. JV 3-2"/>
    <s v="5000"/>
    <s v="Salaries Expense"/>
    <x v="54"/>
    <m/>
    <n v="3655.44"/>
    <x v="290"/>
    <s v="je-01-9876"/>
    <s v="3/24/2017"/>
  </r>
  <r>
    <x v="20"/>
    <m/>
    <s v="REV. JV 3-2"/>
    <s v="5000"/>
    <s v="Salaries Expense"/>
    <x v="54"/>
    <m/>
    <n v="10474.1"/>
    <x v="290"/>
    <s v="je-01-9876"/>
    <s v="3/24/2017"/>
  </r>
  <r>
    <x v="10"/>
    <m/>
    <s v="REV. JV 3-2"/>
    <s v="5000"/>
    <s v="Salaries Expense"/>
    <x v="54"/>
    <m/>
    <n v="2949.28"/>
    <x v="290"/>
    <s v="je-01-9876"/>
    <s v="3/24/2017"/>
  </r>
  <r>
    <x v="11"/>
    <m/>
    <s v="REV. JV 3-2"/>
    <s v="5000"/>
    <s v="Salaries Expense"/>
    <x v="54"/>
    <m/>
    <n v="32554.560000000001"/>
    <x v="290"/>
    <s v="je-01-9876"/>
    <s v="3/24/2017"/>
  </r>
  <r>
    <x v="4"/>
    <m/>
    <s v="JV 3-1"/>
    <s v="5000"/>
    <s v="Salaries Expense"/>
    <x v="56"/>
    <n v="5886.13"/>
    <m/>
    <x v="291"/>
    <s v="je-01-10208"/>
    <s v="3/26/2018"/>
  </r>
  <r>
    <x v="16"/>
    <m/>
    <s v="JV 3-1"/>
    <s v="5000"/>
    <s v="Salaries Expense"/>
    <x v="56"/>
    <n v="15054.02"/>
    <m/>
    <x v="291"/>
    <s v="je-01-10208"/>
    <s v="3/26/2018"/>
  </r>
  <r>
    <x v="43"/>
    <m/>
    <s v="JV 3-1"/>
    <s v="5000"/>
    <s v="Salaries Expense"/>
    <x v="56"/>
    <n v="3265"/>
    <m/>
    <x v="291"/>
    <s v="je-01-10208"/>
    <s v="3/26/2018"/>
  </r>
  <r>
    <x v="17"/>
    <m/>
    <s v="JV 3-1"/>
    <s v="5000"/>
    <s v="Salaries Expense"/>
    <x v="56"/>
    <n v="8057.65"/>
    <m/>
    <x v="291"/>
    <s v="je-01-10208"/>
    <s v="3/26/2018"/>
  </r>
  <r>
    <x v="49"/>
    <m/>
    <s v="JV 3-1"/>
    <s v="5000"/>
    <s v="Salaries Expense"/>
    <x v="56"/>
    <n v="2398.38"/>
    <m/>
    <x v="291"/>
    <s v="je-01-10208"/>
    <s v="3/26/2018"/>
  </r>
  <r>
    <x v="45"/>
    <m/>
    <s v="JV 3-1"/>
    <s v="5000"/>
    <s v="Salaries Expense"/>
    <x v="56"/>
    <n v="7384"/>
    <m/>
    <x v="291"/>
    <s v="je-01-10208"/>
    <s v="3/26/2018"/>
  </r>
  <r>
    <x v="3"/>
    <m/>
    <s v="JV 3-1"/>
    <s v="5000"/>
    <s v="Salaries Expense"/>
    <x v="56"/>
    <n v="63609.01"/>
    <m/>
    <x v="291"/>
    <s v="je-01-10208"/>
    <s v="3/26/2018"/>
  </r>
  <r>
    <x v="41"/>
    <m/>
    <s v="JV 3-1"/>
    <s v="5000"/>
    <s v="Salaries Expense"/>
    <x v="56"/>
    <n v="864.45"/>
    <m/>
    <x v="291"/>
    <s v="je-01-10208"/>
    <s v="3/26/2018"/>
  </r>
  <r>
    <x v="40"/>
    <m/>
    <s v="JV 3-1"/>
    <s v="5000"/>
    <s v="Salaries Expense"/>
    <x v="56"/>
    <n v="326.91000000000003"/>
    <m/>
    <x v="291"/>
    <s v="je-01-10208"/>
    <s v="3/26/2018"/>
  </r>
  <r>
    <x v="39"/>
    <m/>
    <s v="JV 3-1"/>
    <s v="5000"/>
    <s v="Salaries Expense"/>
    <x v="56"/>
    <n v="5861.4"/>
    <m/>
    <x v="291"/>
    <s v="je-01-10208"/>
    <s v="3/26/2018"/>
  </r>
  <r>
    <x v="24"/>
    <m/>
    <s v="JV 3-1"/>
    <s v="5000"/>
    <s v="Salaries Expense"/>
    <x v="56"/>
    <n v="18737.93"/>
    <m/>
    <x v="291"/>
    <s v="je-01-10208"/>
    <s v="3/26/2018"/>
  </r>
  <r>
    <x v="42"/>
    <m/>
    <s v="JV 3-1"/>
    <s v="5000"/>
    <s v="Salaries Expense"/>
    <x v="57"/>
    <n v="30423.33"/>
    <m/>
    <x v="291"/>
    <s v="je-01-10208"/>
    <s v="3/26/2018"/>
  </r>
  <r>
    <x v="38"/>
    <m/>
    <s v="JV 3-1"/>
    <s v="5000"/>
    <s v="Salaries Expense"/>
    <x v="57"/>
    <n v="45916.56"/>
    <m/>
    <x v="291"/>
    <s v="je-01-10208"/>
    <s v="3/26/2018"/>
  </r>
  <r>
    <x v="36"/>
    <m/>
    <s v="JV 3-1"/>
    <s v="5000"/>
    <s v="Salaries Expense"/>
    <x v="57"/>
    <n v="70411.62"/>
    <m/>
    <x v="291"/>
    <s v="je-01-10208"/>
    <s v="3/26/2018"/>
  </r>
  <r>
    <x v="37"/>
    <m/>
    <s v="JV 3-1"/>
    <s v="5000"/>
    <s v="Salaries Expense"/>
    <x v="57"/>
    <n v="7149.12"/>
    <m/>
    <x v="291"/>
    <s v="je-01-10208"/>
    <s v="3/26/2018"/>
  </r>
  <r>
    <x v="35"/>
    <m/>
    <s v="JV 3-1"/>
    <s v="5000"/>
    <s v="Salaries Expense"/>
    <x v="57"/>
    <n v="71515.91"/>
    <m/>
    <x v="291"/>
    <s v="je-01-10208"/>
    <s v="3/26/2018"/>
  </r>
  <r>
    <x v="56"/>
    <m/>
    <s v="JV 3-1"/>
    <s v="5000"/>
    <s v="Salaries Expense"/>
    <x v="57"/>
    <m/>
    <m/>
    <x v="291"/>
    <s v="je-01-10208"/>
    <s v="3/26/2018"/>
  </r>
  <r>
    <x v="58"/>
    <m/>
    <s v="JV 3-1"/>
    <s v="5000"/>
    <s v="Salaries Expense"/>
    <x v="56"/>
    <n v="965.09"/>
    <m/>
    <x v="291"/>
    <s v="je-01-10208"/>
    <s v="3/26/2018"/>
  </r>
  <r>
    <x v="44"/>
    <m/>
    <s v="JV 3-1"/>
    <s v="5000"/>
    <s v="Salaries Expense"/>
    <x v="56"/>
    <n v="2666.82"/>
    <m/>
    <x v="291"/>
    <s v="je-01-10208"/>
    <s v="3/26/2018"/>
  </r>
  <r>
    <x v="34"/>
    <m/>
    <s v="JV 3-1"/>
    <s v="5000"/>
    <s v="Salaries Expense"/>
    <x v="56"/>
    <n v="34377.949999999997"/>
    <m/>
    <x v="291"/>
    <s v="je-01-10208"/>
    <s v="3/26/2018"/>
  </r>
  <r>
    <x v="4"/>
    <m/>
    <s v="JV 3-12"/>
    <s v="5000"/>
    <s v="Salaries Expense"/>
    <x v="56"/>
    <n v="1152.1199999999999"/>
    <m/>
    <x v="292"/>
    <s v="je-01-10214"/>
    <s v="3/28/2018"/>
  </r>
  <r>
    <x v="3"/>
    <m/>
    <s v="JV 3-12"/>
    <s v="5000"/>
    <s v="Salaries Expense"/>
    <x v="56"/>
    <m/>
    <n v="4311.16"/>
    <x v="292"/>
    <s v="je-01-10214"/>
    <s v="3/28/2018"/>
  </r>
  <r>
    <x v="2"/>
    <m/>
    <s v="JV 3-12"/>
    <s v="5000"/>
    <s v="Salaries Expense"/>
    <x v="56"/>
    <n v="1412.28"/>
    <m/>
    <x v="292"/>
    <s v="je-01-10214"/>
    <s v="3/28/2018"/>
  </r>
  <r>
    <x v="1"/>
    <m/>
    <s v="JV 3-12"/>
    <s v="5000"/>
    <s v="Salaries Expense"/>
    <x v="56"/>
    <n v="1152.1199999999999"/>
    <m/>
    <x v="292"/>
    <s v="je-01-10214"/>
    <s v="3/28/2018"/>
  </r>
  <r>
    <x v="0"/>
    <m/>
    <s v="JV 3-12"/>
    <s v="5000"/>
    <s v="Salaries Expense"/>
    <x v="56"/>
    <n v="594.64"/>
    <m/>
    <x v="292"/>
    <s v="je-01-10214"/>
    <s v="3/28/2018"/>
  </r>
  <r>
    <x v="4"/>
    <m/>
    <s v="JV 3-9"/>
    <s v="5000"/>
    <s v="Salaries Expense"/>
    <x v="56"/>
    <n v="280.58"/>
    <m/>
    <x v="293"/>
    <s v="je-01-10214"/>
    <s v="3/28/2018"/>
  </r>
  <r>
    <x v="3"/>
    <m/>
    <s v="JV 3-9"/>
    <s v="5000"/>
    <s v="Salaries Expense"/>
    <x v="56"/>
    <m/>
    <n v="2600.0300000000002"/>
    <x v="293"/>
    <s v="je-01-10214"/>
    <s v="3/28/2018"/>
  </r>
  <r>
    <x v="2"/>
    <m/>
    <s v="JV 3-9"/>
    <s v="5000"/>
    <s v="Salaries Expense"/>
    <x v="56"/>
    <n v="280.58"/>
    <m/>
    <x v="293"/>
    <s v="je-01-10214"/>
    <s v="3/28/2018"/>
  </r>
  <r>
    <x v="1"/>
    <m/>
    <s v="JV 3-9"/>
    <s v="5000"/>
    <s v="Salaries Expense"/>
    <x v="56"/>
    <n v="1758.29"/>
    <m/>
    <x v="293"/>
    <s v="je-01-10214"/>
    <s v="3/28/2018"/>
  </r>
  <r>
    <x v="0"/>
    <m/>
    <s v="JV 3-9"/>
    <s v="5000"/>
    <s v="Salaries Expense"/>
    <x v="56"/>
    <n v="280.58"/>
    <m/>
    <x v="293"/>
    <s v="je-01-10214"/>
    <s v="3/28/2018"/>
  </r>
  <r>
    <x v="43"/>
    <m/>
    <s v="JV 3-15"/>
    <s v="5000"/>
    <s v="Salaries Expense"/>
    <x v="56"/>
    <n v="72.72"/>
    <m/>
    <x v="294"/>
    <s v="je-01-10214"/>
    <s v="3/28/2018"/>
  </r>
  <r>
    <x v="21"/>
    <m/>
    <s v="JV 3-15"/>
    <s v="5000"/>
    <s v="Salaries Expense"/>
    <x v="56"/>
    <n v="559.94000000000005"/>
    <m/>
    <x v="294"/>
    <s v="je-01-10214"/>
    <s v="3/28/2018"/>
  </r>
  <r>
    <x v="38"/>
    <m/>
    <s v="JV 3-15"/>
    <s v="5000"/>
    <s v="Salaries Expense"/>
    <x v="57"/>
    <m/>
    <n v="1241.69"/>
    <x v="294"/>
    <s v="je-01-10214"/>
    <s v="3/28/2018"/>
  </r>
  <r>
    <x v="34"/>
    <m/>
    <s v="JV 3-15"/>
    <s v="5000"/>
    <s v="Salaries Expense"/>
    <x v="56"/>
    <n v="609.03"/>
    <m/>
    <x v="294"/>
    <s v="je-01-10214"/>
    <s v="3/28/2018"/>
  </r>
  <r>
    <x v="3"/>
    <m/>
    <s v="JV 3-10"/>
    <s v="5000"/>
    <s v="Salaries Expense"/>
    <x v="56"/>
    <m/>
    <n v="3811.5"/>
    <x v="295"/>
    <s v="je-01-10214"/>
    <s v="3/28/2018"/>
  </r>
  <r>
    <x v="2"/>
    <m/>
    <s v="JV 3-10"/>
    <s v="5000"/>
    <s v="Salaries Expense"/>
    <x v="56"/>
    <n v="198"/>
    <m/>
    <x v="295"/>
    <s v="je-01-10214"/>
    <s v="3/28/2018"/>
  </r>
  <r>
    <x v="7"/>
    <m/>
    <s v="JV 3-10"/>
    <s v="5000"/>
    <s v="Salaries Expense"/>
    <x v="56"/>
    <n v="198"/>
    <m/>
    <x v="295"/>
    <s v="je-01-10214"/>
    <s v="3/28/2018"/>
  </r>
  <r>
    <x v="0"/>
    <m/>
    <s v="JV 3-10"/>
    <s v="5000"/>
    <s v="Salaries Expense"/>
    <x v="56"/>
    <n v="2079"/>
    <m/>
    <x v="295"/>
    <s v="je-01-10214"/>
    <s v="3/28/2018"/>
  </r>
  <r>
    <x v="6"/>
    <m/>
    <s v="JV 3-10"/>
    <s v="5000"/>
    <s v="Salaries Expense"/>
    <x v="56"/>
    <n v="1336.5"/>
    <m/>
    <x v="295"/>
    <s v="je-01-10214"/>
    <s v="3/28/2018"/>
  </r>
  <r>
    <x v="43"/>
    <m/>
    <s v="JV 3-17"/>
    <s v="5000"/>
    <s v="Salaries Expense"/>
    <x v="56"/>
    <n v="217.5"/>
    <m/>
    <x v="296"/>
    <s v="je-01-10214"/>
    <s v="3/28/2018"/>
  </r>
  <r>
    <x v="38"/>
    <m/>
    <s v="JV 3-17"/>
    <s v="5000"/>
    <s v="Salaries Expense"/>
    <x v="57"/>
    <m/>
    <n v="217.5"/>
    <x v="296"/>
    <s v="je-01-10214"/>
    <s v="3/28/2018"/>
  </r>
  <r>
    <x v="3"/>
    <m/>
    <s v="JV 3-16"/>
    <s v="5000"/>
    <s v="Salaries Expense"/>
    <x v="56"/>
    <n v="390.35"/>
    <m/>
    <x v="297"/>
    <s v="je-01-10214"/>
    <s v="3/28/2018"/>
  </r>
  <r>
    <x v="34"/>
    <m/>
    <s v="JV 3-16"/>
    <s v="5000"/>
    <s v="Salaries Expense"/>
    <x v="56"/>
    <m/>
    <n v="390.35"/>
    <x v="297"/>
    <s v="je-01-10214"/>
    <s v="3/28/2018"/>
  </r>
  <r>
    <x v="3"/>
    <m/>
    <s v="JV 3-18"/>
    <s v="5000"/>
    <s v="Salaries Expense"/>
    <x v="56"/>
    <m/>
    <n v="204.98"/>
    <x v="298"/>
    <s v="je-01-10214"/>
    <s v="3/28/2018"/>
  </r>
  <r>
    <x v="38"/>
    <m/>
    <s v="JV 3-18"/>
    <s v="5000"/>
    <s v="Salaries Expense"/>
    <x v="57"/>
    <n v="204.98"/>
    <m/>
    <x v="298"/>
    <s v="je-01-10214"/>
    <s v="3/28/2018"/>
  </r>
  <r>
    <x v="4"/>
    <m/>
    <s v="JV 3-11"/>
    <s v="5000"/>
    <s v="Salaries Expense"/>
    <x v="56"/>
    <m/>
    <n v="1675.67"/>
    <x v="299"/>
    <s v="je-01-10214"/>
    <s v="3/28/2018"/>
  </r>
  <r>
    <x v="3"/>
    <m/>
    <s v="JV 3-11"/>
    <s v="5000"/>
    <s v="Salaries Expense"/>
    <x v="56"/>
    <n v="412.05"/>
    <m/>
    <x v="299"/>
    <s v="je-01-10214"/>
    <s v="3/28/2018"/>
  </r>
  <r>
    <x v="2"/>
    <m/>
    <s v="JV 3-11"/>
    <s v="5000"/>
    <s v="Salaries Expense"/>
    <x v="56"/>
    <n v="631.80999999999995"/>
    <m/>
    <x v="299"/>
    <s v="je-01-10214"/>
    <s v="3/28/2018"/>
  </r>
  <r>
    <x v="7"/>
    <m/>
    <s v="JV 3-11"/>
    <s v="5000"/>
    <s v="Salaries Expense"/>
    <x v="56"/>
    <n v="219.76"/>
    <m/>
    <x v="299"/>
    <s v="je-01-10214"/>
    <s v="3/28/2018"/>
  </r>
  <r>
    <x v="0"/>
    <m/>
    <s v="JV 3-11"/>
    <s v="5000"/>
    <s v="Salaries Expense"/>
    <x v="56"/>
    <n v="412.05"/>
    <m/>
    <x v="299"/>
    <s v="je-01-10214"/>
    <s v="3/28/2018"/>
  </r>
  <r>
    <x v="16"/>
    <m/>
    <s v="JV 3-24"/>
    <s v="5000"/>
    <s v="Salaries Expense"/>
    <x v="56"/>
    <m/>
    <n v="735.08"/>
    <x v="300"/>
    <s v="je-01-10214"/>
    <s v="3/28/2018"/>
  </r>
  <r>
    <x v="17"/>
    <m/>
    <s v="JV 3-24"/>
    <s v="5000"/>
    <s v="Salaries Expense"/>
    <x v="56"/>
    <n v="735.08"/>
    <m/>
    <x v="300"/>
    <s v="je-01-10214"/>
    <s v="3/28/2018"/>
  </r>
  <r>
    <x v="16"/>
    <m/>
    <s v="JV 3-22"/>
    <s v="5000"/>
    <s v="Salaries Expense"/>
    <x v="56"/>
    <m/>
    <n v="1679.83"/>
    <x v="301"/>
    <s v="je-01-10214"/>
    <s v="3/28/2018"/>
  </r>
  <r>
    <x v="49"/>
    <m/>
    <s v="JV 3-22"/>
    <s v="5000"/>
    <s v="Salaries Expense"/>
    <x v="56"/>
    <n v="1679.83"/>
    <m/>
    <x v="301"/>
    <s v="je-01-10214"/>
    <s v="3/28/2018"/>
  </r>
  <r>
    <x v="4"/>
    <m/>
    <s v="JV 3-8"/>
    <s v="5000"/>
    <s v="Salaries Expense"/>
    <x v="56"/>
    <n v="221.1"/>
    <m/>
    <x v="302"/>
    <s v="je-01-10214"/>
    <s v="3/28/2018"/>
  </r>
  <r>
    <x v="3"/>
    <m/>
    <s v="JV 3-8"/>
    <s v="5000"/>
    <s v="Salaries Expense"/>
    <x v="56"/>
    <m/>
    <n v="1077.8599999999999"/>
    <x v="302"/>
    <s v="je-01-10214"/>
    <s v="3/28/2018"/>
  </r>
  <r>
    <x v="2"/>
    <m/>
    <s v="JV 3-8"/>
    <s v="5000"/>
    <s v="Salaries Expense"/>
    <x v="56"/>
    <n v="221.1"/>
    <m/>
    <x v="302"/>
    <s v="je-01-10214"/>
    <s v="3/28/2018"/>
  </r>
  <r>
    <x v="1"/>
    <m/>
    <s v="JV 3-8"/>
    <s v="5000"/>
    <s v="Salaries Expense"/>
    <x v="56"/>
    <n v="414.56"/>
    <m/>
    <x v="302"/>
    <s v="je-01-10214"/>
    <s v="3/28/2018"/>
  </r>
  <r>
    <x v="0"/>
    <m/>
    <s v="JV 3-8"/>
    <s v="5000"/>
    <s v="Salaries Expense"/>
    <x v="56"/>
    <n v="221.1"/>
    <m/>
    <x v="302"/>
    <s v="je-01-10214"/>
    <s v="3/28/2018"/>
  </r>
  <r>
    <x v="3"/>
    <m/>
    <s v="JV 3-19"/>
    <s v="5000"/>
    <s v="Salaries Expense"/>
    <x v="56"/>
    <m/>
    <n v="599.12"/>
    <x v="303"/>
    <s v="je-01-10214"/>
    <s v="3/28/2018"/>
  </r>
  <r>
    <x v="38"/>
    <m/>
    <s v="JV 3-19"/>
    <s v="5000"/>
    <s v="Salaries Expense"/>
    <x v="57"/>
    <n v="599.12"/>
    <m/>
    <x v="303"/>
    <s v="je-01-10214"/>
    <s v="3/28/2018"/>
  </r>
  <r>
    <x v="3"/>
    <m/>
    <s v="JV 3-14"/>
    <s v="5000"/>
    <s v="Salaries Expense"/>
    <x v="56"/>
    <n v="395.2"/>
    <m/>
    <x v="304"/>
    <s v="je-01-10214"/>
    <s v="3/28/2018"/>
  </r>
  <r>
    <x v="21"/>
    <m/>
    <s v="JV 3-14"/>
    <s v="5000"/>
    <s v="Salaries Expense"/>
    <x v="56"/>
    <n v="395.2"/>
    <m/>
    <x v="304"/>
    <s v="je-01-10214"/>
    <s v="3/28/2018"/>
  </r>
  <r>
    <x v="38"/>
    <m/>
    <s v="JV 3-14"/>
    <s v="5000"/>
    <s v="Salaries Expense"/>
    <x v="57"/>
    <m/>
    <n v="1411.43"/>
    <x v="304"/>
    <s v="je-01-10214"/>
    <s v="3/28/2018"/>
  </r>
  <r>
    <x v="34"/>
    <m/>
    <s v="JV 3-14"/>
    <s v="5000"/>
    <s v="Salaries Expense"/>
    <x v="56"/>
    <n v="621.03"/>
    <m/>
    <x v="304"/>
    <s v="je-01-10214"/>
    <s v="3/28/2018"/>
  </r>
  <r>
    <x v="16"/>
    <m/>
    <s v="JV 3-20"/>
    <s v="5000"/>
    <s v="Salaries Expense"/>
    <x v="56"/>
    <n v="157.54"/>
    <m/>
    <x v="305"/>
    <s v="je-01-10214"/>
    <s v="3/28/2018"/>
  </r>
  <r>
    <x v="43"/>
    <m/>
    <s v="JV 3-20"/>
    <s v="5000"/>
    <s v="Salaries Expense"/>
    <x v="56"/>
    <n v="157.54"/>
    <m/>
    <x v="305"/>
    <s v="je-01-10214"/>
    <s v="3/28/2018"/>
  </r>
  <r>
    <x v="17"/>
    <m/>
    <s v="JV 3-20"/>
    <s v="5000"/>
    <s v="Salaries Expense"/>
    <x v="56"/>
    <n v="78.77"/>
    <m/>
    <x v="305"/>
    <s v="je-01-10214"/>
    <s v="3/28/2018"/>
  </r>
  <r>
    <x v="3"/>
    <m/>
    <s v="JV 3-20"/>
    <s v="5000"/>
    <s v="Salaries Expense"/>
    <x v="56"/>
    <m/>
    <n v="2148.25"/>
    <x v="305"/>
    <s v="je-01-10214"/>
    <s v="3/28/2018"/>
  </r>
  <r>
    <x v="21"/>
    <m/>
    <s v="JV 3-20"/>
    <s v="5000"/>
    <s v="Salaries Expense"/>
    <x v="56"/>
    <n v="1124.25"/>
    <m/>
    <x v="305"/>
    <s v="je-01-10214"/>
    <s v="3/28/2018"/>
  </r>
  <r>
    <x v="38"/>
    <m/>
    <s v="JV 3-20"/>
    <s v="5000"/>
    <s v="Salaries Expense"/>
    <x v="57"/>
    <n v="630.15"/>
    <m/>
    <x v="305"/>
    <s v="je-01-10214"/>
    <s v="3/28/2018"/>
  </r>
  <r>
    <x v="45"/>
    <m/>
    <s v="JV 3-13"/>
    <s v="5000"/>
    <s v="Salaries Expense"/>
    <x v="56"/>
    <n v="277.48"/>
    <m/>
    <x v="306"/>
    <s v="je-01-10214"/>
    <s v="3/28/2018"/>
  </r>
  <r>
    <x v="21"/>
    <m/>
    <s v="JV 3-13"/>
    <s v="5000"/>
    <s v="Salaries Expense"/>
    <x v="56"/>
    <n v="1165.43"/>
    <m/>
    <x v="306"/>
    <s v="je-01-10214"/>
    <s v="3/28/2018"/>
  </r>
  <r>
    <x v="38"/>
    <m/>
    <s v="JV 3-13"/>
    <s v="5000"/>
    <s v="Salaries Expense"/>
    <x v="57"/>
    <m/>
    <n v="1442.91"/>
    <x v="306"/>
    <s v="je-01-10214"/>
    <s v="3/28/2018"/>
  </r>
  <r>
    <x v="16"/>
    <m/>
    <s v="JV 3-21"/>
    <s v="5000"/>
    <s v="Salaries Expense"/>
    <x v="56"/>
    <m/>
    <n v="1050.52"/>
    <x v="307"/>
    <s v="je-01-10214"/>
    <s v="3/28/2018"/>
  </r>
  <r>
    <x v="17"/>
    <m/>
    <s v="JV 3-21"/>
    <s v="5000"/>
    <s v="Salaries Expense"/>
    <x v="56"/>
    <n v="233.45"/>
    <m/>
    <x v="307"/>
    <s v="je-01-10214"/>
    <s v="3/28/2018"/>
  </r>
  <r>
    <x v="49"/>
    <m/>
    <s v="JV 3-21"/>
    <s v="5000"/>
    <s v="Salaries Expense"/>
    <x v="56"/>
    <n v="817.07"/>
    <m/>
    <x v="307"/>
    <s v="je-01-10214"/>
    <s v="3/28/2018"/>
  </r>
  <r>
    <x v="16"/>
    <m/>
    <s v="JV 3-23"/>
    <s v="5000"/>
    <s v="Salaries Expense"/>
    <x v="56"/>
    <m/>
    <n v="1036.8800000000001"/>
    <x v="308"/>
    <s v="je-01-10214"/>
    <s v="3/28/2018"/>
  </r>
  <r>
    <x v="46"/>
    <m/>
    <s v="JV 3-23"/>
    <s v="5000"/>
    <s v="Salaries Expense"/>
    <x v="56"/>
    <n v="304.95999999999998"/>
    <m/>
    <x v="308"/>
    <s v="je-01-10214"/>
    <s v="3/28/2018"/>
  </r>
  <r>
    <x v="49"/>
    <m/>
    <s v="JV 3-23"/>
    <s v="5000"/>
    <s v="Salaries Expense"/>
    <x v="56"/>
    <n v="121.99"/>
    <m/>
    <x v="308"/>
    <s v="je-01-10214"/>
    <s v="3/28/2018"/>
  </r>
  <r>
    <x v="38"/>
    <m/>
    <s v="JV 3-23"/>
    <s v="5000"/>
    <s v="Salaries Expense"/>
    <x v="57"/>
    <n v="609.92999999999995"/>
    <m/>
    <x v="308"/>
    <s v="je-01-10214"/>
    <s v="3/28/2018"/>
  </r>
  <r>
    <x v="39"/>
    <m/>
    <s v="JV 3-2"/>
    <s v="5000"/>
    <s v="Salaries Expense"/>
    <x v="58"/>
    <n v="2718.91"/>
    <m/>
    <x v="309"/>
    <s v="je-01-10450"/>
    <s v="3/28/2019"/>
  </r>
  <r>
    <x v="24"/>
    <m/>
    <s v="JV 3-2"/>
    <s v="5000"/>
    <s v="Salaries Expense"/>
    <x v="58"/>
    <n v="7620.19"/>
    <m/>
    <x v="309"/>
    <s v="je-01-10450"/>
    <s v="3/28/2019"/>
  </r>
  <r>
    <x v="41"/>
    <m/>
    <s v="JV 3-2"/>
    <s v="5000"/>
    <s v="Salaries Expense"/>
    <x v="58"/>
    <n v="966.51"/>
    <m/>
    <x v="309"/>
    <s v="je-01-10450"/>
    <s v="3/28/2019"/>
  </r>
  <r>
    <x v="40"/>
    <m/>
    <s v="JV 3-2"/>
    <s v="5000"/>
    <s v="Salaries Expense"/>
    <x v="58"/>
    <n v="414.25"/>
    <m/>
    <x v="309"/>
    <s v="je-01-10450"/>
    <s v="3/28/2019"/>
  </r>
  <r>
    <x v="42"/>
    <m/>
    <s v="JV 3-2"/>
    <s v="5000"/>
    <s v="Salaries Expense"/>
    <x v="59"/>
    <n v="15620.56"/>
    <m/>
    <x v="309"/>
    <s v="je-01-10450"/>
    <s v="3/28/2019"/>
  </r>
  <r>
    <x v="38"/>
    <m/>
    <s v="JV 3-2"/>
    <s v="5000"/>
    <s v="Salaries Expense"/>
    <x v="59"/>
    <n v="19934.63"/>
    <m/>
    <x v="309"/>
    <s v="je-01-10450"/>
    <s v="3/28/2019"/>
  </r>
  <r>
    <x v="37"/>
    <m/>
    <s v="JV 3-2"/>
    <s v="5000"/>
    <s v="Salaries Expense"/>
    <x v="59"/>
    <n v="4835.4399999999996"/>
    <m/>
    <x v="309"/>
    <s v="je-01-10450"/>
    <s v="3/28/2019"/>
  </r>
  <r>
    <x v="36"/>
    <m/>
    <s v="JV 3-2"/>
    <s v="5000"/>
    <s v="Salaries Expense"/>
    <x v="59"/>
    <n v="33530.19"/>
    <m/>
    <x v="309"/>
    <s v="je-01-10450"/>
    <s v="3/28/2019"/>
  </r>
  <r>
    <x v="35"/>
    <m/>
    <s v="JV 3-2"/>
    <s v="5000"/>
    <s v="Salaries Expense"/>
    <x v="59"/>
    <n v="36423.39"/>
    <m/>
    <x v="309"/>
    <s v="je-01-10450"/>
    <s v="3/28/2019"/>
  </r>
  <r>
    <x v="33"/>
    <m/>
    <s v="JV 3-2"/>
    <s v="5000"/>
    <s v="Salaries Expense"/>
    <x v="58"/>
    <n v="2487.4899999999998"/>
    <m/>
    <x v="309"/>
    <s v="je-01-10450"/>
    <s v="3/28/2019"/>
  </r>
  <r>
    <x v="34"/>
    <m/>
    <s v="JV 3-2"/>
    <s v="5000"/>
    <s v="Salaries Expense"/>
    <x v="58"/>
    <n v="17295.169999999998"/>
    <m/>
    <x v="309"/>
    <s v="je-01-10450"/>
    <s v="3/28/2019"/>
  </r>
  <r>
    <x v="3"/>
    <m/>
    <s v="JV 3-2"/>
    <s v="5000"/>
    <s v="Salaries Expense"/>
    <x v="58"/>
    <n v="34311.14"/>
    <m/>
    <x v="309"/>
    <s v="je-01-10450"/>
    <s v="3/28/2019"/>
  </r>
  <r>
    <x v="4"/>
    <m/>
    <s v="JV 3-2"/>
    <s v="5000"/>
    <s v="Salaries Expense"/>
    <x v="58"/>
    <n v="3019.58"/>
    <m/>
    <x v="309"/>
    <s v="je-01-10450"/>
    <s v="3/28/2019"/>
  </r>
  <r>
    <x v="16"/>
    <m/>
    <s v="JV 3-2"/>
    <s v="5000"/>
    <s v="Salaries Expense"/>
    <x v="58"/>
    <n v="10179.870000000001"/>
    <m/>
    <x v="309"/>
    <s v="je-01-10450"/>
    <s v="3/28/2019"/>
  </r>
  <r>
    <x v="17"/>
    <m/>
    <s v="JV 3-2"/>
    <s v="5000"/>
    <s v="Salaries Expense"/>
    <x v="58"/>
    <n v="4195.97"/>
    <m/>
    <x v="309"/>
    <s v="je-01-10450"/>
    <s v="3/28/2019"/>
  </r>
  <r>
    <x v="39"/>
    <m/>
    <s v="JV 3-1"/>
    <s v="5000"/>
    <s v="Salaries Expense"/>
    <x v="58"/>
    <n v="5823.71"/>
    <m/>
    <x v="310"/>
    <s v="je-01-10450"/>
    <s v="3/28/2019"/>
  </r>
  <r>
    <x v="24"/>
    <m/>
    <s v="JV 3-1"/>
    <s v="5000"/>
    <s v="Salaries Expense"/>
    <x v="58"/>
    <n v="15150.51"/>
    <m/>
    <x v="310"/>
    <s v="je-01-10450"/>
    <s v="3/28/2019"/>
  </r>
  <r>
    <x v="41"/>
    <m/>
    <s v="JV 3-1"/>
    <s v="5000"/>
    <s v="Salaries Expense"/>
    <x v="58"/>
    <n v="1930.68"/>
    <m/>
    <x v="310"/>
    <s v="je-01-10450"/>
    <s v="3/28/2019"/>
  </r>
  <r>
    <x v="40"/>
    <m/>
    <s v="JV 3-1"/>
    <s v="5000"/>
    <s v="Salaries Expense"/>
    <x v="58"/>
    <n v="827.33"/>
    <m/>
    <x v="310"/>
    <s v="je-01-10450"/>
    <s v="3/28/2019"/>
  </r>
  <r>
    <x v="42"/>
    <m/>
    <s v="JV 3-1"/>
    <s v="5000"/>
    <s v="Salaries Expense"/>
    <x v="59"/>
    <n v="32272.19"/>
    <m/>
    <x v="310"/>
    <s v="je-01-10450"/>
    <s v="3/28/2019"/>
  </r>
  <r>
    <x v="38"/>
    <m/>
    <s v="JV 3-1"/>
    <s v="5000"/>
    <s v="Salaries Expense"/>
    <x v="59"/>
    <n v="41192.449999999997"/>
    <m/>
    <x v="310"/>
    <s v="je-01-10450"/>
    <s v="3/28/2019"/>
  </r>
  <r>
    <x v="37"/>
    <m/>
    <s v="JV 3-1"/>
    <s v="5000"/>
    <s v="Salaries Expense"/>
    <x v="59"/>
    <n v="8300.0300000000007"/>
    <m/>
    <x v="310"/>
    <s v="je-01-10450"/>
    <s v="3/28/2019"/>
  </r>
  <r>
    <x v="36"/>
    <m/>
    <s v="JV 3-1"/>
    <s v="5000"/>
    <s v="Salaries Expense"/>
    <x v="59"/>
    <n v="69438.559999999998"/>
    <m/>
    <x v="310"/>
    <s v="je-01-10450"/>
    <s v="3/28/2019"/>
  </r>
  <r>
    <x v="35"/>
    <m/>
    <s v="JV 3-1"/>
    <s v="5000"/>
    <s v="Salaries Expense"/>
    <x v="59"/>
    <n v="73444.179999999993"/>
    <m/>
    <x v="310"/>
    <s v="je-01-10450"/>
    <s v="3/28/2019"/>
  </r>
  <r>
    <x v="33"/>
    <m/>
    <s v="JV 3-1"/>
    <s v="5000"/>
    <s v="Salaries Expense"/>
    <x v="58"/>
    <n v="4973.8"/>
    <m/>
    <x v="310"/>
    <s v="je-01-10450"/>
    <s v="3/28/2019"/>
  </r>
  <r>
    <x v="34"/>
    <m/>
    <s v="JV 3-1"/>
    <s v="5000"/>
    <s v="Salaries Expense"/>
    <x v="58"/>
    <n v="34956.269999999997"/>
    <m/>
    <x v="310"/>
    <s v="je-01-10450"/>
    <s v="3/28/2019"/>
  </r>
  <r>
    <x v="3"/>
    <m/>
    <s v="JV 3-1"/>
    <s v="5000"/>
    <s v="Salaries Expense"/>
    <x v="58"/>
    <n v="69073.78"/>
    <m/>
    <x v="310"/>
    <s v="je-01-10450"/>
    <s v="3/28/2019"/>
  </r>
  <r>
    <x v="4"/>
    <m/>
    <s v="JV 3-1"/>
    <s v="5000"/>
    <s v="Salaries Expense"/>
    <x v="58"/>
    <n v="6039.17"/>
    <m/>
    <x v="310"/>
    <s v="je-01-10450"/>
    <s v="3/28/2019"/>
  </r>
  <r>
    <x v="16"/>
    <m/>
    <s v="JV 3-1"/>
    <s v="5000"/>
    <s v="Salaries Expense"/>
    <x v="58"/>
    <n v="20344.61"/>
    <m/>
    <x v="310"/>
    <s v="je-01-10450"/>
    <s v="3/28/2019"/>
  </r>
  <r>
    <x v="17"/>
    <m/>
    <s v="JV 3-1"/>
    <s v="5000"/>
    <s v="Salaries Expense"/>
    <x v="58"/>
    <n v="8389.58"/>
    <m/>
    <x v="310"/>
    <s v="je-01-10450"/>
    <s v="3/28/2019"/>
  </r>
  <r>
    <x v="17"/>
    <m/>
    <s v="R JV 3-2"/>
    <s v="5000"/>
    <s v="Salaries Expense"/>
    <x v="60"/>
    <m/>
    <n v="4195.97"/>
    <x v="311"/>
    <s v="je-01-10450"/>
    <s v="3/28/2019"/>
  </r>
  <r>
    <x v="4"/>
    <m/>
    <s v="R JV 3-2"/>
    <s v="5000"/>
    <s v="Salaries Expense"/>
    <x v="60"/>
    <m/>
    <n v="3019.58"/>
    <x v="311"/>
    <s v="je-01-10450"/>
    <s v="3/28/2019"/>
  </r>
  <r>
    <x v="16"/>
    <m/>
    <s v="R JV 3-2"/>
    <s v="5000"/>
    <s v="Salaries Expense"/>
    <x v="60"/>
    <m/>
    <n v="10179.870000000001"/>
    <x v="311"/>
    <s v="je-01-10450"/>
    <s v="3/28/2019"/>
  </r>
  <r>
    <x v="3"/>
    <m/>
    <s v="R JV 3-2"/>
    <s v="5000"/>
    <s v="Salaries Expense"/>
    <x v="60"/>
    <m/>
    <n v="34311.14"/>
    <x v="311"/>
    <s v="je-01-10450"/>
    <s v="3/28/2019"/>
  </r>
  <r>
    <x v="33"/>
    <m/>
    <s v="R JV 3-2"/>
    <s v="5000"/>
    <s v="Salaries Expense"/>
    <x v="60"/>
    <m/>
    <n v="2487.4899999999998"/>
    <x v="311"/>
    <s v="je-01-10450"/>
    <s v="3/28/2019"/>
  </r>
  <r>
    <x v="34"/>
    <m/>
    <s v="R JV 3-2"/>
    <s v="5000"/>
    <s v="Salaries Expense"/>
    <x v="60"/>
    <m/>
    <n v="17295.169999999998"/>
    <x v="311"/>
    <s v="je-01-10450"/>
    <s v="3/28/2019"/>
  </r>
  <r>
    <x v="35"/>
    <m/>
    <s v="R JV 3-2"/>
    <s v="5000"/>
    <s v="Salaries Expense"/>
    <x v="61"/>
    <m/>
    <n v="36423.39"/>
    <x v="311"/>
    <s v="je-01-10450"/>
    <s v="3/28/2019"/>
  </r>
  <r>
    <x v="36"/>
    <m/>
    <s v="R JV 3-2"/>
    <s v="5000"/>
    <s v="Salaries Expense"/>
    <x v="61"/>
    <m/>
    <n v="33530.19"/>
    <x v="311"/>
    <s v="je-01-10450"/>
    <s v="3/28/2019"/>
  </r>
  <r>
    <x v="37"/>
    <m/>
    <s v="R JV 3-2"/>
    <s v="5000"/>
    <s v="Salaries Expense"/>
    <x v="61"/>
    <m/>
    <n v="4835.4399999999996"/>
    <x v="311"/>
    <s v="je-01-10450"/>
    <s v="3/28/2019"/>
  </r>
  <r>
    <x v="38"/>
    <m/>
    <s v="R JV 3-2"/>
    <s v="5000"/>
    <s v="Salaries Expense"/>
    <x v="61"/>
    <m/>
    <n v="19934.63"/>
    <x v="311"/>
    <s v="je-01-10450"/>
    <s v="3/28/2019"/>
  </r>
  <r>
    <x v="24"/>
    <m/>
    <s v="R JV 3-2"/>
    <s v="5000"/>
    <s v="Salaries Expense"/>
    <x v="60"/>
    <m/>
    <n v="7620.19"/>
    <x v="311"/>
    <s v="je-01-10450"/>
    <s v="3/28/2019"/>
  </r>
  <r>
    <x v="39"/>
    <m/>
    <s v="R JV 3-2"/>
    <s v="5000"/>
    <s v="Salaries Expense"/>
    <x v="60"/>
    <m/>
    <n v="2718.91"/>
    <x v="311"/>
    <s v="je-01-10450"/>
    <s v="3/28/2019"/>
  </r>
  <r>
    <x v="40"/>
    <m/>
    <s v="R JV 3-2"/>
    <s v="5000"/>
    <s v="Salaries Expense"/>
    <x v="60"/>
    <m/>
    <n v="414.25"/>
    <x v="311"/>
    <s v="je-01-10450"/>
    <s v="3/28/2019"/>
  </r>
  <r>
    <x v="41"/>
    <m/>
    <s v="R JV 3-2"/>
    <s v="5000"/>
    <s v="Salaries Expense"/>
    <x v="60"/>
    <m/>
    <n v="966.51"/>
    <x v="311"/>
    <s v="je-01-10450"/>
    <s v="3/28/2019"/>
  </r>
  <r>
    <x v="42"/>
    <m/>
    <s v="R JV 3-2"/>
    <s v="5000"/>
    <s v="Salaries Expense"/>
    <x v="61"/>
    <m/>
    <n v="15620.56"/>
    <x v="311"/>
    <s v="je-01-10450"/>
    <s v="3/28/2019"/>
  </r>
  <r>
    <x v="11"/>
    <m/>
    <s v="JV 3-16"/>
    <s v="5000"/>
    <s v="Salaries Expense"/>
    <x v="44"/>
    <m/>
    <n v="207"/>
    <x v="312"/>
    <s v="je-01-9883"/>
    <s v="3/29/2017"/>
  </r>
  <r>
    <x v="23"/>
    <m/>
    <s v="JV 3-16"/>
    <s v="5000"/>
    <s v="Salaries Expense"/>
    <x v="45"/>
    <n v="207"/>
    <m/>
    <x v="312"/>
    <s v="je-01-9883"/>
    <s v="3/29/2017"/>
  </r>
  <r>
    <x v="11"/>
    <m/>
    <s v="JV 3-15"/>
    <s v="5000"/>
    <s v="Salaries Expense"/>
    <x v="44"/>
    <n v="404.06"/>
    <m/>
    <x v="313"/>
    <s v="je-01-9883"/>
    <s v="3/29/2017"/>
  </r>
  <r>
    <x v="22"/>
    <m/>
    <s v="JV 3-15"/>
    <s v="5000"/>
    <s v="Salaries Expense"/>
    <x v="44"/>
    <m/>
    <n v="404.06"/>
    <x v="313"/>
    <s v="je-01-9883"/>
    <s v="3/29/2017"/>
  </r>
  <r>
    <x v="20"/>
    <m/>
    <s v="JV 3-26"/>
    <s v="5000"/>
    <s v="Salaries Expense"/>
    <x v="44"/>
    <m/>
    <n v="1738.8"/>
    <x v="314"/>
    <s v="je-01-9885"/>
    <s v="3/29/2017"/>
  </r>
  <r>
    <x v="63"/>
    <m/>
    <s v="JV 3-26"/>
    <s v="5000"/>
    <s v="Salaries Expense"/>
    <x v="44"/>
    <n v="1738.8"/>
    <m/>
    <x v="314"/>
    <s v="je-01-9885"/>
    <s v="3/29/2017"/>
  </r>
  <r>
    <x v="15"/>
    <m/>
    <s v="JV 3-24"/>
    <s v="5000"/>
    <s v="Salaries Expense"/>
    <x v="44"/>
    <n v="628.08000000000004"/>
    <m/>
    <x v="315"/>
    <s v="je-01-9884"/>
    <s v="3/29/2017"/>
  </r>
  <r>
    <x v="14"/>
    <m/>
    <s v="JV 3-24"/>
    <s v="5000"/>
    <s v="Salaries Expense"/>
    <x v="44"/>
    <n v="2512.31"/>
    <m/>
    <x v="315"/>
    <s v="je-01-9884"/>
    <s v="3/29/2017"/>
  </r>
  <r>
    <x v="11"/>
    <m/>
    <s v="JV 3-24"/>
    <s v="5000"/>
    <s v="Salaries Expense"/>
    <x v="44"/>
    <m/>
    <n v="3140.39"/>
    <x v="315"/>
    <s v="je-01-9884"/>
    <s v="3/29/2017"/>
  </r>
  <r>
    <x v="61"/>
    <m/>
    <s v="JV 3-14"/>
    <s v="5000"/>
    <s v="Salaries Expense"/>
    <x v="44"/>
    <n v="179.66"/>
    <m/>
    <x v="316"/>
    <s v="je-01-9883"/>
    <s v="3/29/2017"/>
  </r>
  <r>
    <x v="66"/>
    <m/>
    <s v="JV 3-14"/>
    <s v="5000"/>
    <s v="Salaries Expense"/>
    <x v="45"/>
    <m/>
    <n v="179.66"/>
    <x v="316"/>
    <s v="je-01-9883"/>
    <s v="3/29/2017"/>
  </r>
  <r>
    <x v="8"/>
    <m/>
    <s v="JV 3-18"/>
    <s v="5000"/>
    <s v="Salaries Expense"/>
    <x v="44"/>
    <m/>
    <m/>
    <x v="317"/>
    <s v="je-01-9884"/>
    <s v="3/29/2017"/>
  </r>
  <r>
    <x v="14"/>
    <m/>
    <s v="JV 3-18"/>
    <s v="5000"/>
    <s v="Salaries Expense"/>
    <x v="44"/>
    <n v="1398.59"/>
    <m/>
    <x v="317"/>
    <s v="je-01-9884"/>
    <s v="3/29/2017"/>
  </r>
  <r>
    <x v="9"/>
    <m/>
    <s v="JV 3-18"/>
    <s v="5000"/>
    <s v="Salaries Expense"/>
    <x v="44"/>
    <n v="2203.09"/>
    <m/>
    <x v="317"/>
    <s v="je-01-9884"/>
    <s v="3/29/2017"/>
  </r>
  <r>
    <x v="13"/>
    <m/>
    <s v="JV 3-18"/>
    <s v="5000"/>
    <s v="Salaries Expense"/>
    <x v="44"/>
    <n v="191.84"/>
    <m/>
    <x v="317"/>
    <s v="je-01-9884"/>
    <s v="3/29/2017"/>
  </r>
  <r>
    <x v="11"/>
    <m/>
    <s v="JV 3-18"/>
    <s v="5000"/>
    <s v="Salaries Expense"/>
    <x v="44"/>
    <m/>
    <n v="3985.36"/>
    <x v="317"/>
    <s v="je-01-9884"/>
    <s v="3/29/2017"/>
  </r>
  <r>
    <x v="12"/>
    <m/>
    <s v="JV 3-18"/>
    <s v="5000"/>
    <s v="Salaries Expense"/>
    <x v="44"/>
    <n v="191.84"/>
    <m/>
    <x v="317"/>
    <s v="je-01-9884"/>
    <s v="3/29/2017"/>
  </r>
  <r>
    <x v="10"/>
    <m/>
    <s v="JV 3-18"/>
    <s v="5000"/>
    <s v="Salaries Expense"/>
    <x v="44"/>
    <m/>
    <m/>
    <x v="317"/>
    <s v="je-01-9884"/>
    <s v="3/29/2017"/>
  </r>
  <r>
    <x v="8"/>
    <m/>
    <s v="JV 3-21"/>
    <s v="5000"/>
    <s v="Salaries Expense"/>
    <x v="44"/>
    <n v="437.82"/>
    <m/>
    <x v="318"/>
    <s v="je-01-9884"/>
    <s v="3/29/2017"/>
  </r>
  <r>
    <x v="9"/>
    <m/>
    <s v="JV 3-21"/>
    <s v="5000"/>
    <s v="Salaries Expense"/>
    <x v="44"/>
    <n v="218.91"/>
    <m/>
    <x v="318"/>
    <s v="je-01-9884"/>
    <s v="3/29/2017"/>
  </r>
  <r>
    <x v="10"/>
    <m/>
    <s v="JV 3-21"/>
    <s v="5000"/>
    <s v="Salaries Expense"/>
    <x v="44"/>
    <n v="218.91"/>
    <m/>
    <x v="318"/>
    <s v="je-01-9884"/>
    <s v="3/29/2017"/>
  </r>
  <r>
    <x v="11"/>
    <m/>
    <s v="JV 3-21"/>
    <s v="5000"/>
    <s v="Salaries Expense"/>
    <x v="44"/>
    <m/>
    <n v="1094.55"/>
    <x v="318"/>
    <s v="je-01-9884"/>
    <s v="3/29/2017"/>
  </r>
  <r>
    <x v="12"/>
    <m/>
    <s v="JV 3-21"/>
    <s v="5000"/>
    <s v="Salaries Expense"/>
    <x v="44"/>
    <n v="218.91"/>
    <m/>
    <x v="318"/>
    <s v="je-01-9884"/>
    <s v="3/29/2017"/>
  </r>
  <r>
    <x v="20"/>
    <m/>
    <s v="JV 3-27"/>
    <s v="5000"/>
    <s v="Salaries Expense"/>
    <x v="44"/>
    <m/>
    <n v="1087.3900000000001"/>
    <x v="319"/>
    <s v="je-01-9885"/>
    <s v="3/29/2017"/>
  </r>
  <r>
    <x v="29"/>
    <m/>
    <s v="JV 3-27"/>
    <s v="5000"/>
    <s v="Salaries Expense"/>
    <x v="44"/>
    <m/>
    <m/>
    <x v="319"/>
    <s v="je-01-9885"/>
    <s v="3/29/2017"/>
  </r>
  <r>
    <x v="63"/>
    <m/>
    <s v="JV 3-27"/>
    <s v="5000"/>
    <s v="Salaries Expense"/>
    <x v="44"/>
    <n v="845.75"/>
    <m/>
    <x v="319"/>
    <s v="je-01-9885"/>
    <s v="3/29/2017"/>
  </r>
  <r>
    <x v="48"/>
    <m/>
    <s v="JV 3-27"/>
    <s v="5000"/>
    <s v="Salaries Expense"/>
    <x v="44"/>
    <n v="241.64"/>
    <m/>
    <x v="319"/>
    <s v="je-01-9885"/>
    <s v="3/29/2017"/>
  </r>
  <r>
    <x v="11"/>
    <m/>
    <s v="JV 3-10"/>
    <s v="5000"/>
    <s v="Salaries Expense"/>
    <x v="44"/>
    <m/>
    <n v="620.15"/>
    <x v="320"/>
    <s v="je-01-9883"/>
    <s v="3/29/2017"/>
  </r>
  <r>
    <x v="66"/>
    <m/>
    <s v="JV 3-10"/>
    <s v="5000"/>
    <s v="Salaries Expense"/>
    <x v="45"/>
    <n v="620.15"/>
    <m/>
    <x v="320"/>
    <s v="je-01-9883"/>
    <s v="3/29/2017"/>
  </r>
  <r>
    <x v="51"/>
    <m/>
    <s v="JV 3-9"/>
    <s v="5000"/>
    <s v="Salaries Expense"/>
    <x v="44"/>
    <n v="77.040000000000006"/>
    <m/>
    <x v="321"/>
    <s v="je-01-9883"/>
    <s v="3/29/2017"/>
  </r>
  <r>
    <x v="60"/>
    <m/>
    <s v="JV 3-9"/>
    <s v="5000"/>
    <s v="Salaries Expense"/>
    <x v="44"/>
    <n v="496.12"/>
    <m/>
    <x v="321"/>
    <s v="je-01-9883"/>
    <s v="3/29/2017"/>
  </r>
  <r>
    <x v="24"/>
    <m/>
    <s v="JV 3-9"/>
    <s v="5000"/>
    <s v="Salaries Expense"/>
    <x v="44"/>
    <m/>
    <m/>
    <x v="321"/>
    <s v="je-01-9883"/>
    <s v="3/29/2017"/>
  </r>
  <r>
    <x v="22"/>
    <m/>
    <s v="JV 3-9"/>
    <s v="5000"/>
    <s v="Salaries Expense"/>
    <x v="44"/>
    <n v="539.26"/>
    <m/>
    <x v="321"/>
    <s v="je-01-9883"/>
    <s v="3/29/2017"/>
  </r>
  <r>
    <x v="23"/>
    <m/>
    <s v="JV 3-9"/>
    <s v="5000"/>
    <s v="Salaries Expense"/>
    <x v="45"/>
    <m/>
    <n v="1112.42"/>
    <x v="321"/>
    <s v="je-01-9883"/>
    <s v="3/29/2017"/>
  </r>
  <r>
    <x v="9"/>
    <m/>
    <s v="JV 3-23"/>
    <s v="5000"/>
    <s v="Salaries Expense"/>
    <x v="44"/>
    <n v="443.25"/>
    <m/>
    <x v="322"/>
    <s v="je-01-9884"/>
    <s v="3/29/2017"/>
  </r>
  <r>
    <x v="10"/>
    <m/>
    <s v="JV 3-23"/>
    <s v="5000"/>
    <s v="Salaries Expense"/>
    <x v="44"/>
    <m/>
    <n v="1773.01"/>
    <x v="322"/>
    <s v="je-01-9884"/>
    <s v="3/29/2017"/>
  </r>
  <r>
    <x v="13"/>
    <m/>
    <s v="JV 3-23"/>
    <s v="5000"/>
    <s v="Salaries Expense"/>
    <x v="44"/>
    <n v="221.63"/>
    <m/>
    <x v="322"/>
    <s v="je-01-9884"/>
    <s v="3/29/2017"/>
  </r>
  <r>
    <x v="11"/>
    <m/>
    <s v="JV 3-23"/>
    <s v="5000"/>
    <s v="Salaries Expense"/>
    <x v="44"/>
    <n v="443.25"/>
    <m/>
    <x v="322"/>
    <s v="je-01-9884"/>
    <s v="3/29/2017"/>
  </r>
  <r>
    <x v="12"/>
    <m/>
    <s v="JV 3-23"/>
    <s v="5000"/>
    <s v="Salaries Expense"/>
    <x v="44"/>
    <n v="664.88"/>
    <m/>
    <x v="322"/>
    <s v="je-01-9884"/>
    <s v="3/29/2017"/>
  </r>
  <r>
    <x v="51"/>
    <m/>
    <s v="JV 3-17"/>
    <s v="5000"/>
    <s v="Salaries Expense"/>
    <x v="44"/>
    <n v="104.38"/>
    <m/>
    <x v="323"/>
    <s v="je-01-9883"/>
    <s v="3/29/2017"/>
  </r>
  <r>
    <x v="60"/>
    <m/>
    <s v="JV 3-17"/>
    <s v="5000"/>
    <s v="Salaries Expense"/>
    <x v="44"/>
    <n v="861.12"/>
    <m/>
    <x v="323"/>
    <s v="je-01-9883"/>
    <s v="3/29/2017"/>
  </r>
  <r>
    <x v="24"/>
    <m/>
    <s v="JV 3-17"/>
    <s v="5000"/>
    <s v="Salaries Expense"/>
    <x v="44"/>
    <m/>
    <m/>
    <x v="323"/>
    <s v="je-01-9883"/>
    <s v="3/29/2017"/>
  </r>
  <r>
    <x v="32"/>
    <m/>
    <s v="JV 3-17"/>
    <s v="5000"/>
    <s v="Salaries Expense"/>
    <x v="44"/>
    <m/>
    <m/>
    <x v="323"/>
    <s v="je-01-9883"/>
    <s v="3/29/2017"/>
  </r>
  <r>
    <x v="23"/>
    <m/>
    <s v="JV 3-17"/>
    <s v="5000"/>
    <s v="Salaries Expense"/>
    <x v="45"/>
    <m/>
    <n v="965.5"/>
    <x v="323"/>
    <s v="je-01-9883"/>
    <s v="3/29/2017"/>
  </r>
  <r>
    <x v="11"/>
    <m/>
    <s v="JV 3-11"/>
    <s v="5000"/>
    <s v="Salaries Expense"/>
    <x v="44"/>
    <n v="409.07"/>
    <m/>
    <x v="324"/>
    <s v="je-01-9883"/>
    <s v="3/29/2017"/>
  </r>
  <r>
    <x v="60"/>
    <m/>
    <s v="JV 3-11"/>
    <s v="5000"/>
    <s v="Salaries Expense"/>
    <x v="44"/>
    <n v="409.07"/>
    <m/>
    <x v="324"/>
    <s v="je-01-9883"/>
    <s v="3/29/2017"/>
  </r>
  <r>
    <x v="24"/>
    <m/>
    <s v="JV 3-11"/>
    <s v="5000"/>
    <s v="Salaries Expense"/>
    <x v="44"/>
    <m/>
    <m/>
    <x v="324"/>
    <s v="je-01-9883"/>
    <s v="3/29/2017"/>
  </r>
  <r>
    <x v="22"/>
    <m/>
    <s v="JV 3-11"/>
    <s v="5000"/>
    <s v="Salaries Expense"/>
    <x v="44"/>
    <n v="642.83000000000004"/>
    <m/>
    <x v="324"/>
    <s v="je-01-9883"/>
    <s v="3/29/2017"/>
  </r>
  <r>
    <x v="23"/>
    <m/>
    <s v="JV 3-11"/>
    <s v="5000"/>
    <s v="Salaries Expense"/>
    <x v="45"/>
    <m/>
    <n v="1460.97"/>
    <x v="324"/>
    <s v="je-01-9883"/>
    <s v="3/29/2017"/>
  </r>
  <r>
    <x v="11"/>
    <m/>
    <s v="JV 3-13"/>
    <s v="5000"/>
    <s v="Salaries Expense"/>
    <x v="44"/>
    <m/>
    <n v="1437.99"/>
    <x v="325"/>
    <s v="je-01-9883"/>
    <s v="3/29/2017"/>
  </r>
  <r>
    <x v="60"/>
    <m/>
    <s v="JV 3-13"/>
    <s v="5000"/>
    <s v="Salaries Expense"/>
    <x v="44"/>
    <n v="808.87"/>
    <m/>
    <x v="325"/>
    <s v="je-01-9883"/>
    <s v="3/29/2017"/>
  </r>
  <r>
    <x v="23"/>
    <m/>
    <s v="JV 3-13"/>
    <s v="5000"/>
    <s v="Salaries Expense"/>
    <x v="45"/>
    <n v="629.12"/>
    <m/>
    <x v="325"/>
    <s v="je-01-9883"/>
    <s v="3/29/2017"/>
  </r>
  <r>
    <x v="20"/>
    <m/>
    <s v="JV 3-28"/>
    <s v="5000"/>
    <s v="Salaries Expense"/>
    <x v="44"/>
    <m/>
    <n v="743.52"/>
    <x v="326"/>
    <s v="je-01-9885"/>
    <s v="3/29/2017"/>
  </r>
  <r>
    <x v="48"/>
    <m/>
    <s v="JV 3-28"/>
    <s v="5000"/>
    <s v="Salaries Expense"/>
    <x v="44"/>
    <n v="743.52"/>
    <m/>
    <x v="326"/>
    <s v="je-01-9885"/>
    <s v="3/29/2017"/>
  </r>
  <r>
    <x v="11"/>
    <m/>
    <s v="JV 3-20"/>
    <s v="5000"/>
    <s v="Salaries Expense"/>
    <x v="44"/>
    <m/>
    <n v="349.61"/>
    <x v="327"/>
    <s v="je-01-9884"/>
    <s v="3/29/2017"/>
  </r>
  <r>
    <x v="12"/>
    <m/>
    <s v="JV 3-20"/>
    <s v="5000"/>
    <s v="Salaries Expense"/>
    <x v="44"/>
    <n v="349.61"/>
    <m/>
    <x v="327"/>
    <s v="je-01-9884"/>
    <s v="3/29/2017"/>
  </r>
  <r>
    <x v="20"/>
    <m/>
    <s v="JV 3-25"/>
    <s v="5000"/>
    <s v="Salaries Expense"/>
    <x v="44"/>
    <m/>
    <n v="1073.28"/>
    <x v="328"/>
    <s v="je-01-9885"/>
    <s v="3/29/2017"/>
  </r>
  <r>
    <x v="29"/>
    <m/>
    <s v="JV 3-25"/>
    <s v="5000"/>
    <s v="Salaries Expense"/>
    <x v="44"/>
    <n v="315.67"/>
    <m/>
    <x v="328"/>
    <s v="je-01-9885"/>
    <s v="3/29/2017"/>
  </r>
  <r>
    <x v="63"/>
    <m/>
    <s v="JV 3-25"/>
    <s v="5000"/>
    <s v="Salaries Expense"/>
    <x v="44"/>
    <n v="126.27"/>
    <m/>
    <x v="328"/>
    <s v="je-01-9885"/>
    <s v="3/29/2017"/>
  </r>
  <r>
    <x v="48"/>
    <m/>
    <s v="JV 3-25"/>
    <s v="5000"/>
    <s v="Salaries Expense"/>
    <x v="44"/>
    <m/>
    <m/>
    <x v="328"/>
    <s v="je-01-9885"/>
    <s v="3/29/2017"/>
  </r>
  <r>
    <x v="23"/>
    <m/>
    <s v="JV 3-25"/>
    <s v="5000"/>
    <s v="Salaries Expense"/>
    <x v="45"/>
    <n v="631.34"/>
    <m/>
    <x v="328"/>
    <s v="je-01-9885"/>
    <s v="3/29/2017"/>
  </r>
  <r>
    <x v="20"/>
    <m/>
    <s v="JV 3-8"/>
    <s v="5000"/>
    <s v="Salaries Expense"/>
    <x v="44"/>
    <n v="163.51"/>
    <m/>
    <x v="329"/>
    <s v="je-01-9883"/>
    <s v="3/29/2017"/>
  </r>
  <r>
    <x v="48"/>
    <m/>
    <s v="JV 3-8"/>
    <s v="5000"/>
    <s v="Salaries Expense"/>
    <x v="44"/>
    <n v="81.760000000000005"/>
    <m/>
    <x v="329"/>
    <s v="je-01-9883"/>
    <s v="3/29/2017"/>
  </r>
  <r>
    <x v="51"/>
    <m/>
    <s v="JV 3-8"/>
    <s v="5000"/>
    <s v="Salaries Expense"/>
    <x v="44"/>
    <n v="163.51"/>
    <m/>
    <x v="329"/>
    <s v="je-01-9883"/>
    <s v="3/29/2017"/>
  </r>
  <r>
    <x v="63"/>
    <m/>
    <s v="JV 3-8"/>
    <s v="5000"/>
    <s v="Salaries Expense"/>
    <x v="44"/>
    <n v="1053.01"/>
    <m/>
    <x v="329"/>
    <s v="je-01-9883"/>
    <s v="3/29/2017"/>
  </r>
  <r>
    <x v="11"/>
    <m/>
    <s v="JV 3-8"/>
    <s v="5000"/>
    <s v="Salaries Expense"/>
    <x v="44"/>
    <m/>
    <n v="2913.77"/>
    <x v="329"/>
    <s v="je-01-9883"/>
    <s v="3/29/2017"/>
  </r>
  <r>
    <x v="60"/>
    <m/>
    <s v="JV 3-8"/>
    <s v="5000"/>
    <s v="Salaries Expense"/>
    <x v="44"/>
    <n v="850.26"/>
    <m/>
    <x v="329"/>
    <s v="je-01-9883"/>
    <s v="3/29/2017"/>
  </r>
  <r>
    <x v="23"/>
    <m/>
    <s v="JV 3-8"/>
    <s v="5000"/>
    <s v="Salaries Expense"/>
    <x v="45"/>
    <n v="601.72"/>
    <m/>
    <x v="329"/>
    <s v="je-01-9883"/>
    <s v="3/29/2017"/>
  </r>
  <r>
    <x v="8"/>
    <m/>
    <s v="JV 3-19"/>
    <s v="5000"/>
    <s v="Salaries Expense"/>
    <x v="44"/>
    <n v="1177.51"/>
    <m/>
    <x v="330"/>
    <s v="je-01-9884"/>
    <s v="3/29/2017"/>
  </r>
  <r>
    <x v="64"/>
    <m/>
    <s v="JV 3-19"/>
    <s v="5000"/>
    <s v="Salaries Expense"/>
    <x v="44"/>
    <m/>
    <m/>
    <x v="330"/>
    <s v="je-01-9884"/>
    <s v="3/29/2017"/>
  </r>
  <r>
    <x v="15"/>
    <m/>
    <s v="JV 3-19"/>
    <s v="5000"/>
    <s v="Salaries Expense"/>
    <x v="44"/>
    <m/>
    <m/>
    <x v="330"/>
    <s v="je-01-9884"/>
    <s v="3/29/2017"/>
  </r>
  <r>
    <x v="9"/>
    <m/>
    <s v="JV 3-19"/>
    <s v="5000"/>
    <s v="Salaries Expense"/>
    <x v="44"/>
    <n v="607.15"/>
    <m/>
    <x v="330"/>
    <s v="je-01-9884"/>
    <s v="3/29/2017"/>
  </r>
  <r>
    <x v="13"/>
    <m/>
    <s v="JV 3-19"/>
    <s v="5000"/>
    <s v="Salaries Expense"/>
    <x v="44"/>
    <m/>
    <m/>
    <x v="330"/>
    <s v="je-01-9884"/>
    <s v="3/29/2017"/>
  </r>
  <r>
    <x v="11"/>
    <m/>
    <s v="JV 3-19"/>
    <s v="5000"/>
    <s v="Salaries Expense"/>
    <x v="44"/>
    <m/>
    <n v="4443.26"/>
    <x v="330"/>
    <s v="je-01-9884"/>
    <s v="3/29/2017"/>
  </r>
  <r>
    <x v="12"/>
    <m/>
    <s v="JV 3-19"/>
    <s v="5000"/>
    <s v="Salaries Expense"/>
    <x v="44"/>
    <n v="1481.09"/>
    <m/>
    <x v="330"/>
    <s v="je-01-9884"/>
    <s v="3/29/2017"/>
  </r>
  <r>
    <x v="10"/>
    <m/>
    <s v="JV 3-19"/>
    <s v="5000"/>
    <s v="Salaries Expense"/>
    <x v="44"/>
    <n v="1177.51"/>
    <m/>
    <x v="330"/>
    <s v="je-01-9884"/>
    <s v="3/29/2017"/>
  </r>
  <r>
    <x v="18"/>
    <m/>
    <s v="JV 3-12"/>
    <s v="5000"/>
    <s v="Salaries Expense"/>
    <x v="44"/>
    <n v="287.22000000000003"/>
    <m/>
    <x v="331"/>
    <s v="je-01-9883"/>
    <s v="3/29/2017"/>
  </r>
  <r>
    <x v="60"/>
    <m/>
    <s v="JV 3-12"/>
    <s v="5000"/>
    <s v="Salaries Expense"/>
    <x v="44"/>
    <n v="1206.3399999999999"/>
    <m/>
    <x v="331"/>
    <s v="je-01-9883"/>
    <s v="3/29/2017"/>
  </r>
  <r>
    <x v="23"/>
    <m/>
    <s v="JV 3-12"/>
    <s v="5000"/>
    <s v="Salaries Expense"/>
    <x v="45"/>
    <m/>
    <n v="1493.56"/>
    <x v="331"/>
    <s v="je-01-9883"/>
    <s v="3/29/2017"/>
  </r>
  <r>
    <x v="23"/>
    <m/>
    <s v="JV 1-45"/>
    <s v="5000"/>
    <s v="Salaries Expense"/>
    <x v="18"/>
    <m/>
    <n v="1438.74"/>
    <x v="332"/>
    <s v="je-01-10215"/>
    <s v="3/29/2018"/>
  </r>
  <r>
    <x v="21"/>
    <m/>
    <s v="JV 1-45"/>
    <s v="5000"/>
    <s v="Salaries Expense"/>
    <x v="17"/>
    <n v="1303.01"/>
    <m/>
    <x v="332"/>
    <s v="je-01-10215"/>
    <s v="3/29/2018"/>
  </r>
  <r>
    <x v="51"/>
    <m/>
    <s v="JV 1-45"/>
    <s v="5000"/>
    <s v="Salaries Expense"/>
    <x v="17"/>
    <n v="135.72999999999999"/>
    <m/>
    <x v="332"/>
    <s v="je-01-10215"/>
    <s v="3/29/2018"/>
  </r>
  <r>
    <x v="23"/>
    <m/>
    <s v="JV 2-36"/>
    <s v="5000"/>
    <s v="Salaries Expense"/>
    <x v="49"/>
    <n v="708.75"/>
    <m/>
    <x v="333"/>
    <s v="je-01-10216"/>
    <s v="3/29/2018"/>
  </r>
  <r>
    <x v="3"/>
    <m/>
    <s v="JV 2-36"/>
    <s v="5000"/>
    <s v="Salaries Expense"/>
    <x v="48"/>
    <m/>
    <n v="1464.75"/>
    <x v="333"/>
    <s v="je-01-10216"/>
    <s v="3/29/2018"/>
  </r>
  <r>
    <x v="21"/>
    <m/>
    <s v="JV 2-36"/>
    <s v="5000"/>
    <s v="Salaries Expense"/>
    <x v="48"/>
    <n v="675"/>
    <m/>
    <x v="333"/>
    <s v="je-01-10216"/>
    <s v="3/29/2018"/>
  </r>
  <r>
    <x v="20"/>
    <m/>
    <s v="JV 2-36"/>
    <s v="5000"/>
    <s v="Salaries Expense"/>
    <x v="48"/>
    <n v="81"/>
    <m/>
    <x v="333"/>
    <s v="je-01-10216"/>
    <s v="3/29/2018"/>
  </r>
  <r>
    <x v="23"/>
    <m/>
    <s v="JV 2-35"/>
    <s v="5000"/>
    <s v="Salaries Expense"/>
    <x v="49"/>
    <m/>
    <n v="1248.72"/>
    <x v="334"/>
    <s v="je-01-10216"/>
    <s v="3/29/2018"/>
  </r>
  <r>
    <x v="21"/>
    <m/>
    <s v="JV 2-35"/>
    <s v="5000"/>
    <s v="Salaries Expense"/>
    <x v="48"/>
    <n v="1140.1400000000001"/>
    <m/>
    <x v="334"/>
    <s v="je-01-10216"/>
    <s v="3/29/2018"/>
  </r>
  <r>
    <x v="51"/>
    <m/>
    <s v="JV 2-35"/>
    <s v="5000"/>
    <s v="Salaries Expense"/>
    <x v="48"/>
    <n v="108.58"/>
    <m/>
    <x v="334"/>
    <s v="je-01-10216"/>
    <s v="3/29/2018"/>
  </r>
  <r>
    <x v="38"/>
    <m/>
    <s v="JV 3-26"/>
    <s v="5000"/>
    <s v="Salaries Expense"/>
    <x v="57"/>
    <n v="866.25"/>
    <m/>
    <x v="335"/>
    <s v="je-01-10217"/>
    <s v="3/29/2018"/>
  </r>
  <r>
    <x v="21"/>
    <m/>
    <s v="JV 3-26"/>
    <s v="5000"/>
    <s v="Salaries Expense"/>
    <x v="56"/>
    <n v="825.75"/>
    <m/>
    <x v="335"/>
    <s v="je-01-10217"/>
    <s v="3/29/2018"/>
  </r>
  <r>
    <x v="3"/>
    <m/>
    <s v="JV 3-26"/>
    <s v="5000"/>
    <s v="Salaries Expense"/>
    <x v="56"/>
    <m/>
    <n v="1791"/>
    <x v="335"/>
    <s v="je-01-10217"/>
    <s v="3/29/2018"/>
  </r>
  <r>
    <x v="16"/>
    <m/>
    <s v="JV 3-26"/>
    <s v="5000"/>
    <s v="Salaries Expense"/>
    <x v="56"/>
    <n v="99"/>
    <m/>
    <x v="335"/>
    <s v="je-01-10217"/>
    <s v="3/29/2018"/>
  </r>
  <r>
    <x v="38"/>
    <m/>
    <s v="JV 3-25"/>
    <s v="5000"/>
    <s v="Salaries Expense"/>
    <x v="57"/>
    <m/>
    <n v="1357.3"/>
    <x v="336"/>
    <s v="je-01-10217"/>
    <s v="3/29/2018"/>
  </r>
  <r>
    <x v="21"/>
    <m/>
    <s v="JV 3-25"/>
    <s v="5000"/>
    <s v="Salaries Expense"/>
    <x v="56"/>
    <n v="1248.72"/>
    <m/>
    <x v="336"/>
    <s v="je-01-10217"/>
    <s v="3/29/2018"/>
  </r>
  <r>
    <x v="43"/>
    <m/>
    <s v="JV 3-25"/>
    <s v="5000"/>
    <s v="Salaries Expense"/>
    <x v="56"/>
    <n v="108.58"/>
    <m/>
    <x v="336"/>
    <s v="je-01-10217"/>
    <s v="3/29/2018"/>
  </r>
  <r>
    <x v="23"/>
    <m/>
    <s v="JV 3-30"/>
    <s v="5000"/>
    <s v="Salaries Expense"/>
    <x v="45"/>
    <n v="2232.1"/>
    <m/>
    <x v="337"/>
    <s v="je-01-9886"/>
    <s v="3/30/2017"/>
  </r>
  <r>
    <x v="22"/>
    <m/>
    <s v="JV 3-30"/>
    <s v="5000"/>
    <s v="Salaries Expense"/>
    <x v="44"/>
    <m/>
    <n v="5236.8500000000004"/>
    <x v="337"/>
    <s v="je-01-9886"/>
    <s v="3/30/2017"/>
  </r>
  <r>
    <x v="26"/>
    <m/>
    <s v="JV 3-30"/>
    <s v="5000"/>
    <s v="Salaries Expense"/>
    <x v="44"/>
    <m/>
    <m/>
    <x v="337"/>
    <s v="je-01-9886"/>
    <s v="3/30/2017"/>
  </r>
  <r>
    <x v="25"/>
    <m/>
    <s v="JV 3-30"/>
    <s v="5000"/>
    <s v="Salaries Expense"/>
    <x v="44"/>
    <n v="515.1"/>
    <m/>
    <x v="337"/>
    <s v="je-01-9886"/>
    <s v="3/30/2017"/>
  </r>
  <r>
    <x v="24"/>
    <m/>
    <s v="JV 3-30"/>
    <s v="5000"/>
    <s v="Salaries Expense"/>
    <x v="44"/>
    <m/>
    <m/>
    <x v="337"/>
    <s v="je-01-9886"/>
    <s v="3/30/2017"/>
  </r>
  <r>
    <x v="27"/>
    <m/>
    <s v="JV 3-30"/>
    <s v="5000"/>
    <s v="Salaries Expense"/>
    <x v="44"/>
    <n v="600.95000000000005"/>
    <m/>
    <x v="337"/>
    <s v="je-01-9886"/>
    <s v="3/30/2017"/>
  </r>
  <r>
    <x v="28"/>
    <m/>
    <s v="JV 3-30"/>
    <s v="5000"/>
    <s v="Salaries Expense"/>
    <x v="45"/>
    <n v="566.61"/>
    <m/>
    <x v="337"/>
    <s v="je-01-9886"/>
    <s v="3/30/2017"/>
  </r>
  <r>
    <x v="48"/>
    <m/>
    <s v="JV 3-30"/>
    <s v="5000"/>
    <s v="Salaries Expense"/>
    <x v="44"/>
    <m/>
    <m/>
    <x v="337"/>
    <s v="je-01-9886"/>
    <s v="3/30/2017"/>
  </r>
  <r>
    <x v="18"/>
    <m/>
    <s v="JV 3-30"/>
    <s v="5000"/>
    <s v="Salaries Expense"/>
    <x v="44"/>
    <m/>
    <m/>
    <x v="337"/>
    <s v="je-01-9886"/>
    <s v="3/30/2017"/>
  </r>
  <r>
    <x v="20"/>
    <m/>
    <s v="JV 3-30"/>
    <s v="5000"/>
    <s v="Salaries Expense"/>
    <x v="44"/>
    <m/>
    <m/>
    <x v="337"/>
    <s v="je-01-9886"/>
    <s v="3/30/2017"/>
  </r>
  <r>
    <x v="60"/>
    <m/>
    <s v="JV 3-30"/>
    <s v="5000"/>
    <s v="Salaries Expense"/>
    <x v="44"/>
    <n v="1322.09"/>
    <m/>
    <x v="337"/>
    <s v="je-01-9886"/>
    <s v="3/30/2017"/>
  </r>
  <r>
    <x v="23"/>
    <m/>
    <s v="JV 3-29"/>
    <s v="5000"/>
    <s v="Salaries Expense"/>
    <x v="45"/>
    <n v="2127.9899999999998"/>
    <m/>
    <x v="338"/>
    <s v="je-01-9886"/>
    <s v="3/30/2017"/>
  </r>
  <r>
    <x v="26"/>
    <m/>
    <s v="JV 3-29"/>
    <s v="5000"/>
    <s v="Salaries Expense"/>
    <x v="44"/>
    <n v="626.65"/>
    <m/>
    <x v="338"/>
    <s v="je-01-9886"/>
    <s v="3/30/2017"/>
  </r>
  <r>
    <x v="25"/>
    <m/>
    <s v="JV 3-29"/>
    <s v="5000"/>
    <s v="Salaries Expense"/>
    <x v="44"/>
    <n v="522.21"/>
    <m/>
    <x v="338"/>
    <s v="je-01-9886"/>
    <s v="3/30/2017"/>
  </r>
  <r>
    <x v="24"/>
    <m/>
    <s v="JV 3-29"/>
    <s v="5000"/>
    <s v="Salaries Expense"/>
    <x v="44"/>
    <m/>
    <m/>
    <x v="338"/>
    <s v="je-01-9886"/>
    <s v="3/30/2017"/>
  </r>
  <r>
    <x v="27"/>
    <m/>
    <s v="JV 3-29"/>
    <s v="5000"/>
    <s v="Salaries Expense"/>
    <x v="44"/>
    <n v="248.05"/>
    <m/>
    <x v="338"/>
    <s v="je-01-9886"/>
    <s v="3/30/2017"/>
  </r>
  <r>
    <x v="32"/>
    <m/>
    <s v="JV 3-29"/>
    <s v="5000"/>
    <s v="Salaries Expense"/>
    <x v="44"/>
    <m/>
    <m/>
    <x v="338"/>
    <s v="je-01-9886"/>
    <s v="3/30/2017"/>
  </r>
  <r>
    <x v="28"/>
    <m/>
    <s v="JV 3-29"/>
    <s v="5000"/>
    <s v="Salaries Expense"/>
    <x v="45"/>
    <n v="535.26"/>
    <m/>
    <x v="338"/>
    <s v="je-01-9886"/>
    <s v="3/30/2017"/>
  </r>
  <r>
    <x v="18"/>
    <m/>
    <s v="JV 3-29"/>
    <s v="5000"/>
    <s v="Salaries Expense"/>
    <x v="44"/>
    <m/>
    <n v="5900.94"/>
    <x v="338"/>
    <s v="je-01-9886"/>
    <s v="3/30/2017"/>
  </r>
  <r>
    <x v="29"/>
    <m/>
    <s v="JV 3-29"/>
    <s v="5000"/>
    <s v="Salaries Expense"/>
    <x v="44"/>
    <n v="443.88"/>
    <m/>
    <x v="338"/>
    <s v="je-01-9886"/>
    <s v="3/30/2017"/>
  </r>
  <r>
    <x v="60"/>
    <m/>
    <s v="JV 3-29"/>
    <s v="5000"/>
    <s v="Salaries Expense"/>
    <x v="44"/>
    <n v="1396.9"/>
    <m/>
    <x v="338"/>
    <s v="je-01-9886"/>
    <s v="3/30/2017"/>
  </r>
  <r>
    <x v="34"/>
    <m/>
    <s v="JV 3-2"/>
    <s v="5000"/>
    <s v="Salaries Expense"/>
    <x v="56"/>
    <n v="17192.68"/>
    <m/>
    <x v="339"/>
    <s v="je-01-10209"/>
    <s v="3/31/2018"/>
  </r>
  <r>
    <x v="44"/>
    <m/>
    <s v="JV 3-2"/>
    <s v="5000"/>
    <s v="Salaries Expense"/>
    <x v="56"/>
    <n v="1310.3800000000001"/>
    <m/>
    <x v="339"/>
    <s v="je-01-10209"/>
    <s v="3/31/2018"/>
  </r>
  <r>
    <x v="35"/>
    <m/>
    <s v="JV 3-2"/>
    <s v="5000"/>
    <s v="Salaries Expense"/>
    <x v="57"/>
    <n v="35108.379999999997"/>
    <m/>
    <x v="339"/>
    <s v="je-01-10209"/>
    <s v="3/31/2018"/>
  </r>
  <r>
    <x v="37"/>
    <m/>
    <s v="JV 3-2"/>
    <s v="5000"/>
    <s v="Salaries Expense"/>
    <x v="57"/>
    <n v="3720.08"/>
    <m/>
    <x v="339"/>
    <s v="je-01-10209"/>
    <s v="3/31/2018"/>
  </r>
  <r>
    <x v="36"/>
    <m/>
    <s v="JV 3-2"/>
    <s v="5000"/>
    <s v="Salaries Expense"/>
    <x v="57"/>
    <n v="34986.68"/>
    <m/>
    <x v="339"/>
    <s v="je-01-10209"/>
    <s v="3/31/2018"/>
  </r>
  <r>
    <x v="38"/>
    <m/>
    <s v="JV 3-2"/>
    <s v="5000"/>
    <s v="Salaries Expense"/>
    <x v="57"/>
    <n v="23557.79"/>
    <m/>
    <x v="339"/>
    <s v="je-01-10209"/>
    <s v="3/31/2018"/>
  </r>
  <r>
    <x v="42"/>
    <m/>
    <s v="JV 3-2"/>
    <s v="5000"/>
    <s v="Salaries Expense"/>
    <x v="57"/>
    <n v="15068.65"/>
    <m/>
    <x v="339"/>
    <s v="je-01-10209"/>
    <s v="3/31/2018"/>
  </r>
  <r>
    <x v="24"/>
    <m/>
    <s v="JV 3-2"/>
    <s v="5000"/>
    <s v="Salaries Expense"/>
    <x v="56"/>
    <n v="9648.9599999999991"/>
    <m/>
    <x v="339"/>
    <s v="je-01-10209"/>
    <s v="3/31/2018"/>
  </r>
  <r>
    <x v="39"/>
    <m/>
    <s v="JV 3-2"/>
    <s v="5000"/>
    <s v="Salaries Expense"/>
    <x v="56"/>
    <n v="2835.28"/>
    <m/>
    <x v="339"/>
    <s v="je-01-10209"/>
    <s v="3/31/2018"/>
  </r>
  <r>
    <x v="40"/>
    <m/>
    <s v="JV 3-2"/>
    <s v="5000"/>
    <s v="Salaries Expense"/>
    <x v="56"/>
    <n v="326.91000000000003"/>
    <m/>
    <x v="339"/>
    <s v="je-01-10209"/>
    <s v="3/31/2018"/>
  </r>
  <r>
    <x v="41"/>
    <m/>
    <s v="JV 3-2"/>
    <s v="5000"/>
    <s v="Salaries Expense"/>
    <x v="56"/>
    <n v="864.45"/>
    <m/>
    <x v="339"/>
    <s v="je-01-10209"/>
    <s v="3/31/2018"/>
  </r>
  <r>
    <x v="3"/>
    <m/>
    <s v="JV 3-2"/>
    <s v="5000"/>
    <s v="Salaries Expense"/>
    <x v="56"/>
    <n v="32357.02"/>
    <m/>
    <x v="339"/>
    <s v="je-01-10209"/>
    <s v="3/31/2018"/>
  </r>
  <r>
    <x v="45"/>
    <m/>
    <s v="JV 3-2"/>
    <s v="5000"/>
    <s v="Salaries Expense"/>
    <x v="56"/>
    <n v="3692"/>
    <m/>
    <x v="339"/>
    <s v="je-01-10209"/>
    <s v="3/31/2018"/>
  </r>
  <r>
    <x v="49"/>
    <m/>
    <s v="JV 3-2"/>
    <s v="5000"/>
    <s v="Salaries Expense"/>
    <x v="56"/>
    <n v="1179.5999999999999"/>
    <m/>
    <x v="339"/>
    <s v="je-01-10209"/>
    <s v="3/31/2018"/>
  </r>
  <r>
    <x v="17"/>
    <m/>
    <s v="JV 3-2"/>
    <s v="5000"/>
    <s v="Salaries Expense"/>
    <x v="56"/>
    <n v="4084.07"/>
    <m/>
    <x v="339"/>
    <s v="je-01-10209"/>
    <s v="3/31/2018"/>
  </r>
  <r>
    <x v="43"/>
    <m/>
    <s v="JV 3-2"/>
    <s v="5000"/>
    <s v="Salaries Expense"/>
    <x v="56"/>
    <n v="1632.5"/>
    <m/>
    <x v="339"/>
    <s v="je-01-10209"/>
    <s v="3/31/2018"/>
  </r>
  <r>
    <x v="16"/>
    <m/>
    <s v="JV 3-2"/>
    <s v="5000"/>
    <s v="Salaries Expense"/>
    <x v="56"/>
    <n v="7146.81"/>
    <m/>
    <x v="339"/>
    <s v="je-01-10209"/>
    <s v="3/31/2018"/>
  </r>
  <r>
    <x v="4"/>
    <m/>
    <s v="JV 3-2"/>
    <s v="5000"/>
    <s v="Salaries Expense"/>
    <x v="56"/>
    <n v="2943.06"/>
    <m/>
    <x v="339"/>
    <s v="je-01-10209"/>
    <s v="3/31/2018"/>
  </r>
  <r>
    <x v="38"/>
    <m/>
    <s v="REV. JV 3-2"/>
    <s v="5000"/>
    <s v="Salaries Expense"/>
    <x v="62"/>
    <m/>
    <n v="23557.79"/>
    <x v="340"/>
    <s v="je-01-10209"/>
    <s v="3/31/2018"/>
  </r>
  <r>
    <x v="37"/>
    <m/>
    <s v="REV. JV 3-2"/>
    <s v="5000"/>
    <s v="Salaries Expense"/>
    <x v="62"/>
    <m/>
    <n v="3720.08"/>
    <x v="340"/>
    <s v="je-01-10209"/>
    <s v="3/31/2018"/>
  </r>
  <r>
    <x v="36"/>
    <m/>
    <s v="REV. JV 3-2"/>
    <s v="5000"/>
    <s v="Salaries Expense"/>
    <x v="62"/>
    <m/>
    <n v="34986.68"/>
    <x v="340"/>
    <s v="je-01-10209"/>
    <s v="3/31/2018"/>
  </r>
  <r>
    <x v="44"/>
    <m/>
    <s v="REV. JV 3-2"/>
    <s v="5000"/>
    <s v="Salaries Expense"/>
    <x v="63"/>
    <m/>
    <n v="1310.3800000000001"/>
    <x v="340"/>
    <s v="je-01-10209"/>
    <s v="3/31/2018"/>
  </r>
  <r>
    <x v="34"/>
    <m/>
    <s v="REV. JV 3-2"/>
    <s v="5000"/>
    <s v="Salaries Expense"/>
    <x v="63"/>
    <m/>
    <n v="17192.68"/>
    <x v="340"/>
    <s v="je-01-10209"/>
    <s v="3/31/2018"/>
  </r>
  <r>
    <x v="42"/>
    <m/>
    <s v="REV. JV 3-2"/>
    <s v="5000"/>
    <s v="Salaries Expense"/>
    <x v="62"/>
    <m/>
    <n v="15068.65"/>
    <x v="340"/>
    <s v="je-01-10209"/>
    <s v="3/31/2018"/>
  </r>
  <r>
    <x v="35"/>
    <m/>
    <s v="REV. JV 3-2"/>
    <s v="5000"/>
    <s v="Salaries Expense"/>
    <x v="62"/>
    <m/>
    <n v="35108.379999999997"/>
    <x v="340"/>
    <s v="je-01-10209"/>
    <s v="3/31/2018"/>
  </r>
  <r>
    <x v="24"/>
    <m/>
    <s v="REV. JV 3-2"/>
    <s v="5000"/>
    <s v="Salaries Expense"/>
    <x v="63"/>
    <m/>
    <n v="9648.9599999999991"/>
    <x v="340"/>
    <s v="je-01-10209"/>
    <s v="3/31/2018"/>
  </r>
  <r>
    <x v="39"/>
    <m/>
    <s v="REV. JV 3-2"/>
    <s v="5000"/>
    <s v="Salaries Expense"/>
    <x v="63"/>
    <m/>
    <n v="2835.28"/>
    <x v="340"/>
    <s v="je-01-10209"/>
    <s v="3/31/2018"/>
  </r>
  <r>
    <x v="41"/>
    <m/>
    <s v="REV. JV 3-2"/>
    <s v="5000"/>
    <s v="Salaries Expense"/>
    <x v="63"/>
    <m/>
    <n v="864.45"/>
    <x v="340"/>
    <s v="je-01-10209"/>
    <s v="3/31/2018"/>
  </r>
  <r>
    <x v="40"/>
    <m/>
    <s v="REV. JV 3-2"/>
    <s v="5000"/>
    <s v="Salaries Expense"/>
    <x v="63"/>
    <m/>
    <n v="326.91000000000003"/>
    <x v="340"/>
    <s v="je-01-10209"/>
    <s v="3/31/2018"/>
  </r>
  <r>
    <x v="3"/>
    <m/>
    <s v="REV. JV 3-2"/>
    <s v="5000"/>
    <s v="Salaries Expense"/>
    <x v="63"/>
    <m/>
    <n v="32357.02"/>
    <x v="340"/>
    <s v="je-01-10209"/>
    <s v="3/31/2018"/>
  </r>
  <r>
    <x v="45"/>
    <m/>
    <s v="REV. JV 3-2"/>
    <s v="5000"/>
    <s v="Salaries Expense"/>
    <x v="63"/>
    <m/>
    <n v="3692"/>
    <x v="340"/>
    <s v="je-01-10209"/>
    <s v="3/31/2018"/>
  </r>
  <r>
    <x v="43"/>
    <m/>
    <s v="REV. JV 3-2"/>
    <s v="5000"/>
    <s v="Salaries Expense"/>
    <x v="63"/>
    <m/>
    <n v="1632.5"/>
    <x v="340"/>
    <s v="je-01-10209"/>
    <s v="3/31/2018"/>
  </r>
  <r>
    <x v="49"/>
    <m/>
    <s v="REV. JV 3-2"/>
    <s v="5000"/>
    <s v="Salaries Expense"/>
    <x v="63"/>
    <m/>
    <n v="1179.5999999999999"/>
    <x v="340"/>
    <s v="je-01-10209"/>
    <s v="3/31/2018"/>
  </r>
  <r>
    <x v="17"/>
    <m/>
    <s v="REV. JV 3-2"/>
    <s v="5000"/>
    <s v="Salaries Expense"/>
    <x v="63"/>
    <m/>
    <n v="4084.07"/>
    <x v="340"/>
    <s v="je-01-10209"/>
    <s v="3/31/2018"/>
  </r>
  <r>
    <x v="16"/>
    <m/>
    <s v="REV. JV 3-2"/>
    <s v="5000"/>
    <s v="Salaries Expense"/>
    <x v="63"/>
    <m/>
    <n v="7146.81"/>
    <x v="340"/>
    <s v="je-01-10209"/>
    <s v="3/31/2018"/>
  </r>
  <r>
    <x v="4"/>
    <m/>
    <s v="REV. JV 3-2"/>
    <s v="5000"/>
    <s v="Salaries Expense"/>
    <x v="63"/>
    <m/>
    <n v="2943.06"/>
    <x v="340"/>
    <s v="je-01-10209"/>
    <s v="3/31/2018"/>
  </r>
  <r>
    <x v="4"/>
    <m/>
    <s v="JV 3-16"/>
    <s v="5000"/>
    <s v="Salaries Expense"/>
    <x v="58"/>
    <n v="1121.07"/>
    <m/>
    <x v="341"/>
    <s v="je-01-10459"/>
    <s v="3/31/2019"/>
  </r>
  <r>
    <x v="3"/>
    <m/>
    <s v="JV 3-16"/>
    <s v="5000"/>
    <s v="Salaries Expense"/>
    <x v="58"/>
    <m/>
    <n v="4204"/>
    <x v="341"/>
    <s v="je-01-10459"/>
    <s v="3/31/2019"/>
  </r>
  <r>
    <x v="2"/>
    <m/>
    <s v="JV 3-16"/>
    <s v="5000"/>
    <s v="Salaries Expense"/>
    <x v="58"/>
    <n v="1401.33"/>
    <m/>
    <x v="341"/>
    <s v="je-01-10459"/>
    <s v="3/31/2019"/>
  </r>
  <r>
    <x v="1"/>
    <m/>
    <s v="JV 3-16"/>
    <s v="5000"/>
    <s v="Salaries Expense"/>
    <x v="58"/>
    <n v="1121.07"/>
    <m/>
    <x v="341"/>
    <s v="je-01-10459"/>
    <s v="3/31/2019"/>
  </r>
  <r>
    <x v="0"/>
    <m/>
    <s v="JV 3-16"/>
    <s v="5000"/>
    <s v="Salaries Expense"/>
    <x v="58"/>
    <n v="560.53"/>
    <m/>
    <x v="341"/>
    <s v="je-01-10459"/>
    <s v="3/31/2019"/>
  </r>
  <r>
    <x v="4"/>
    <m/>
    <s v="JV 3-21"/>
    <s v="5000"/>
    <s v="Salaries Expense"/>
    <x v="58"/>
    <n v="282.12"/>
    <m/>
    <x v="342"/>
    <s v="je-01-10459"/>
    <s v="3/31/2019"/>
  </r>
  <r>
    <x v="3"/>
    <m/>
    <s v="JV 3-21"/>
    <s v="5000"/>
    <s v="Salaries Expense"/>
    <x v="58"/>
    <m/>
    <n v="2539.0500000000002"/>
    <x v="342"/>
    <s v="je-01-10459"/>
    <s v="3/31/2019"/>
  </r>
  <r>
    <x v="2"/>
    <m/>
    <s v="JV 3-21"/>
    <s v="5000"/>
    <s v="Salaries Expense"/>
    <x v="58"/>
    <n v="282.12"/>
    <m/>
    <x v="342"/>
    <s v="je-01-10459"/>
    <s v="3/31/2019"/>
  </r>
  <r>
    <x v="1"/>
    <m/>
    <s v="JV 3-21"/>
    <s v="5000"/>
    <s v="Salaries Expense"/>
    <x v="58"/>
    <n v="1692.69"/>
    <m/>
    <x v="342"/>
    <s v="je-01-10459"/>
    <s v="3/31/2019"/>
  </r>
  <r>
    <x v="0"/>
    <m/>
    <s v="JV 3-21"/>
    <s v="5000"/>
    <s v="Salaries Expense"/>
    <x v="58"/>
    <n v="282.12"/>
    <m/>
    <x v="342"/>
    <s v="je-01-10459"/>
    <s v="3/31/2019"/>
  </r>
  <r>
    <x v="43"/>
    <m/>
    <s v="JV 3-23"/>
    <s v="5000"/>
    <s v="Salaries Expense"/>
    <x v="58"/>
    <m/>
    <m/>
    <x v="343"/>
    <s v="je-01-10459"/>
    <s v="3/31/2019"/>
  </r>
  <r>
    <x v="21"/>
    <m/>
    <s v="JV 3-23"/>
    <s v="5000"/>
    <s v="Salaries Expense"/>
    <x v="58"/>
    <n v="617.4"/>
    <m/>
    <x v="343"/>
    <s v="je-01-10459"/>
    <s v="3/31/2019"/>
  </r>
  <r>
    <x v="34"/>
    <m/>
    <s v="JV 3-23"/>
    <s v="5000"/>
    <s v="Salaries Expense"/>
    <x v="58"/>
    <m/>
    <m/>
    <x v="343"/>
    <s v="je-01-10459"/>
    <s v="3/31/2019"/>
  </r>
  <r>
    <x v="38"/>
    <m/>
    <s v="JV 3-23"/>
    <s v="5000"/>
    <s v="Salaries Expense"/>
    <x v="59"/>
    <m/>
    <n v="617.4"/>
    <x v="343"/>
    <s v="je-01-10459"/>
    <s v="3/31/2019"/>
  </r>
  <r>
    <x v="3"/>
    <m/>
    <s v="JV 3-15"/>
    <s v="5000"/>
    <s v="Salaries Expense"/>
    <x v="58"/>
    <m/>
    <n v="2941.85"/>
    <x v="344"/>
    <s v="je-01-10459"/>
    <s v="3/31/2019"/>
  </r>
  <r>
    <x v="6"/>
    <m/>
    <s v="JV 3-15"/>
    <s v="5000"/>
    <s v="Salaries Expense"/>
    <x v="58"/>
    <n v="2206.39"/>
    <m/>
    <x v="344"/>
    <s v="je-01-10459"/>
    <s v="3/31/2019"/>
  </r>
  <r>
    <x v="5"/>
    <m/>
    <s v="JV 3-15"/>
    <s v="5000"/>
    <s v="Salaries Expense"/>
    <x v="58"/>
    <n v="588.37"/>
    <m/>
    <x v="344"/>
    <s v="je-01-10459"/>
    <s v="3/31/2019"/>
  </r>
  <r>
    <x v="7"/>
    <m/>
    <s v="JV 3-15"/>
    <s v="5000"/>
    <s v="Salaries Expense"/>
    <x v="58"/>
    <n v="147.09"/>
    <m/>
    <x v="344"/>
    <s v="je-01-10459"/>
    <s v="3/31/2019"/>
  </r>
  <r>
    <x v="3"/>
    <m/>
    <s v="JV 3-22"/>
    <s v="5000"/>
    <s v="Salaries Expense"/>
    <x v="58"/>
    <m/>
    <n v="3732.84"/>
    <x v="345"/>
    <s v="je-01-10459"/>
    <s v="3/31/2019"/>
  </r>
  <r>
    <x v="2"/>
    <m/>
    <s v="JV 3-22"/>
    <s v="5000"/>
    <s v="Salaries Expense"/>
    <x v="58"/>
    <n v="186.64"/>
    <m/>
    <x v="345"/>
    <s v="je-01-10459"/>
    <s v="3/31/2019"/>
  </r>
  <r>
    <x v="6"/>
    <m/>
    <s v="JV 3-22"/>
    <s v="5000"/>
    <s v="Salaries Expense"/>
    <x v="58"/>
    <n v="1306.5"/>
    <m/>
    <x v="345"/>
    <s v="je-01-10459"/>
    <s v="3/31/2019"/>
  </r>
  <r>
    <x v="0"/>
    <m/>
    <s v="JV 3-22"/>
    <s v="5000"/>
    <s v="Salaries Expense"/>
    <x v="58"/>
    <n v="2053.06"/>
    <m/>
    <x v="345"/>
    <s v="je-01-10459"/>
    <s v="3/31/2019"/>
  </r>
  <r>
    <x v="7"/>
    <m/>
    <s v="JV 3-22"/>
    <s v="5000"/>
    <s v="Salaries Expense"/>
    <x v="58"/>
    <n v="186.64"/>
    <m/>
    <x v="345"/>
    <s v="je-01-10459"/>
    <s v="3/31/2019"/>
  </r>
  <r>
    <x v="3"/>
    <m/>
    <s v="JV 3-20"/>
    <s v="5000"/>
    <s v="Salaries Expense"/>
    <x v="58"/>
    <m/>
    <n v="552.05999999999995"/>
    <x v="346"/>
    <s v="je-01-10459"/>
    <s v="3/31/2019"/>
  </r>
  <r>
    <x v="38"/>
    <m/>
    <s v="JV 3-20"/>
    <s v="5000"/>
    <s v="Salaries Expense"/>
    <x v="59"/>
    <n v="552.05999999999995"/>
    <m/>
    <x v="346"/>
    <s v="je-01-10459"/>
    <s v="3/31/2019"/>
  </r>
  <r>
    <x v="4"/>
    <m/>
    <s v="JV 3-17"/>
    <s v="5000"/>
    <s v="Salaries Expense"/>
    <x v="58"/>
    <m/>
    <n v="1657.23"/>
    <x v="347"/>
    <s v="je-01-10459"/>
    <s v="3/31/2019"/>
  </r>
  <r>
    <x v="3"/>
    <m/>
    <s v="JV 3-17"/>
    <s v="5000"/>
    <s v="Salaries Expense"/>
    <x v="58"/>
    <n v="414.31"/>
    <m/>
    <x v="347"/>
    <s v="je-01-10459"/>
    <s v="3/31/2019"/>
  </r>
  <r>
    <x v="2"/>
    <m/>
    <s v="JV 3-17"/>
    <s v="5000"/>
    <s v="Salaries Expense"/>
    <x v="58"/>
    <n v="621.46"/>
    <m/>
    <x v="347"/>
    <s v="je-01-10459"/>
    <s v="3/31/2019"/>
  </r>
  <r>
    <x v="0"/>
    <m/>
    <s v="JV 3-17"/>
    <s v="5000"/>
    <s v="Salaries Expense"/>
    <x v="58"/>
    <n v="414.31"/>
    <m/>
    <x v="347"/>
    <s v="je-01-10459"/>
    <s v="3/31/2019"/>
  </r>
  <r>
    <x v="7"/>
    <m/>
    <s v="JV 3-17"/>
    <s v="5000"/>
    <s v="Salaries Expense"/>
    <x v="58"/>
    <n v="207.15"/>
    <m/>
    <x v="347"/>
    <s v="je-01-10459"/>
    <s v="3/31/2019"/>
  </r>
  <r>
    <x v="3"/>
    <m/>
    <s v="JV 3-19"/>
    <s v="5000"/>
    <s v="Salaries Expense"/>
    <x v="58"/>
    <m/>
    <n v="296.37"/>
    <x v="348"/>
    <s v="je-01-10459"/>
    <s v="3/31/2019"/>
  </r>
  <r>
    <x v="2"/>
    <m/>
    <s v="JV 3-19"/>
    <s v="5000"/>
    <s v="Salaries Expense"/>
    <x v="58"/>
    <n v="296.37"/>
    <m/>
    <x v="348"/>
    <s v="je-01-10459"/>
    <s v="3/31/2019"/>
  </r>
  <r>
    <x v="43"/>
    <m/>
    <s v="JV 3-10"/>
    <s v="5000"/>
    <s v="Salaries Expense"/>
    <x v="58"/>
    <n v="173.08"/>
    <m/>
    <x v="349"/>
    <s v="je-01-10459"/>
    <s v="3/31/2019"/>
  </r>
  <r>
    <x v="16"/>
    <m/>
    <s v="JV 3-10"/>
    <s v="5000"/>
    <s v="Salaries Expense"/>
    <x v="58"/>
    <n v="173.08"/>
    <m/>
    <x v="349"/>
    <s v="je-01-10459"/>
    <s v="3/31/2019"/>
  </r>
  <r>
    <x v="3"/>
    <m/>
    <s v="JV 3-10"/>
    <s v="5000"/>
    <s v="Salaries Expense"/>
    <x v="58"/>
    <m/>
    <n v="1326.93"/>
    <x v="349"/>
    <s v="je-01-10459"/>
    <s v="3/31/2019"/>
  </r>
  <r>
    <x v="38"/>
    <m/>
    <s v="JV 3-10"/>
    <s v="5000"/>
    <s v="Salaries Expense"/>
    <x v="59"/>
    <n v="980.77"/>
    <m/>
    <x v="349"/>
    <s v="je-01-10459"/>
    <s v="3/31/2019"/>
  </r>
  <r>
    <x v="21"/>
    <m/>
    <s v="JV 3-12"/>
    <s v="5000"/>
    <s v="Salaries Expense"/>
    <x v="58"/>
    <n v="525"/>
    <m/>
    <x v="350"/>
    <s v="je-01-10459"/>
    <s v="3/31/2019"/>
  </r>
  <r>
    <x v="34"/>
    <m/>
    <s v="JV 3-12"/>
    <s v="5000"/>
    <s v="Salaries Expense"/>
    <x v="58"/>
    <m/>
    <n v="4200"/>
    <x v="350"/>
    <s v="je-01-10459"/>
    <s v="3/31/2019"/>
  </r>
  <r>
    <x v="38"/>
    <m/>
    <s v="JV 3-12"/>
    <s v="5000"/>
    <s v="Salaries Expense"/>
    <x v="59"/>
    <n v="3675"/>
    <m/>
    <x v="350"/>
    <s v="je-01-10459"/>
    <s v="3/31/2019"/>
  </r>
  <r>
    <x v="21"/>
    <m/>
    <s v="JV 3-27"/>
    <s v="5000"/>
    <s v="Salaries Expense"/>
    <x v="58"/>
    <n v="1017.69"/>
    <m/>
    <x v="351"/>
    <s v="je-01-10459"/>
    <s v="3/31/2019"/>
  </r>
  <r>
    <x v="34"/>
    <m/>
    <s v="JV 3-27"/>
    <s v="5000"/>
    <s v="Salaries Expense"/>
    <x v="58"/>
    <m/>
    <n v="5088.46"/>
    <x v="351"/>
    <s v="je-01-10459"/>
    <s v="3/31/2019"/>
  </r>
  <r>
    <x v="38"/>
    <m/>
    <s v="JV 3-27"/>
    <s v="5000"/>
    <s v="Salaries Expense"/>
    <x v="59"/>
    <n v="4070.77"/>
    <m/>
    <x v="351"/>
    <s v="je-01-10459"/>
    <s v="3/31/2019"/>
  </r>
  <r>
    <x v="4"/>
    <m/>
    <s v="JV 3-18"/>
    <s v="5000"/>
    <s v="Salaries Expense"/>
    <x v="58"/>
    <n v="208.42"/>
    <m/>
    <x v="352"/>
    <s v="je-01-10459"/>
    <s v="3/31/2019"/>
  </r>
  <r>
    <x v="3"/>
    <m/>
    <s v="JV 3-18"/>
    <s v="5000"/>
    <s v="Salaries Expense"/>
    <x v="58"/>
    <m/>
    <n v="1042.0899999999999"/>
    <x v="352"/>
    <s v="je-01-10459"/>
    <s v="3/31/2019"/>
  </r>
  <r>
    <x v="2"/>
    <m/>
    <s v="JV 3-18"/>
    <s v="5000"/>
    <s v="Salaries Expense"/>
    <x v="58"/>
    <n v="208.42"/>
    <m/>
    <x v="352"/>
    <s v="je-01-10459"/>
    <s v="3/31/2019"/>
  </r>
  <r>
    <x v="1"/>
    <m/>
    <s v="JV 3-18"/>
    <s v="5000"/>
    <s v="Salaries Expense"/>
    <x v="58"/>
    <n v="416.83"/>
    <m/>
    <x v="352"/>
    <s v="je-01-10459"/>
    <s v="3/31/2019"/>
  </r>
  <r>
    <x v="0"/>
    <m/>
    <s v="JV 3-18"/>
    <s v="5000"/>
    <s v="Salaries Expense"/>
    <x v="58"/>
    <n v="208.42"/>
    <m/>
    <x v="352"/>
    <s v="je-01-10459"/>
    <s v="3/31/2019"/>
  </r>
  <r>
    <x v="43"/>
    <m/>
    <s v="JV 3-24"/>
    <s v="5000"/>
    <s v="Salaries Expense"/>
    <x v="58"/>
    <n v="150"/>
    <m/>
    <x v="353"/>
    <s v="je-01-10459"/>
    <s v="3/31/2019"/>
  </r>
  <r>
    <x v="16"/>
    <m/>
    <s v="JV 3-24"/>
    <s v="5000"/>
    <s v="Salaries Expense"/>
    <x v="58"/>
    <n v="150"/>
    <m/>
    <x v="353"/>
    <s v="je-01-10459"/>
    <s v="3/31/2019"/>
  </r>
  <r>
    <x v="3"/>
    <m/>
    <s v="JV 3-24"/>
    <s v="5000"/>
    <s v="Salaries Expense"/>
    <x v="58"/>
    <n v="525"/>
    <m/>
    <x v="353"/>
    <s v="je-01-10459"/>
    <s v="3/31/2019"/>
  </r>
  <r>
    <x v="21"/>
    <m/>
    <s v="JV 3-24"/>
    <s v="5000"/>
    <s v="Salaries Expense"/>
    <x v="58"/>
    <n v="525"/>
    <m/>
    <x v="353"/>
    <s v="je-01-10459"/>
    <s v="3/31/2019"/>
  </r>
  <r>
    <x v="34"/>
    <m/>
    <s v="JV 3-24"/>
    <s v="5000"/>
    <s v="Salaries Expense"/>
    <x v="58"/>
    <n v="1050"/>
    <m/>
    <x v="353"/>
    <s v="je-01-10459"/>
    <s v="3/31/2019"/>
  </r>
  <r>
    <x v="38"/>
    <m/>
    <s v="JV 3-24"/>
    <s v="5000"/>
    <s v="Salaries Expense"/>
    <x v="59"/>
    <m/>
    <n v="2400"/>
    <x v="353"/>
    <s v="je-01-10459"/>
    <s v="3/31/2019"/>
  </r>
  <r>
    <x v="43"/>
    <m/>
    <s v="JV 3-13"/>
    <s v="5000"/>
    <s v="Salaries Expense"/>
    <x v="58"/>
    <n v="3109.62"/>
    <m/>
    <x v="354"/>
    <s v="je-01-10459"/>
    <s v="3/31/2019"/>
  </r>
  <r>
    <x v="16"/>
    <m/>
    <s v="JV 3-13"/>
    <s v="5000"/>
    <s v="Salaries Expense"/>
    <x v="58"/>
    <n v="161.54"/>
    <m/>
    <x v="354"/>
    <s v="je-01-10459"/>
    <s v="3/31/2019"/>
  </r>
  <r>
    <x v="21"/>
    <m/>
    <s v="JV 3-13"/>
    <s v="5000"/>
    <s v="Salaries Expense"/>
    <x v="58"/>
    <n v="807.69"/>
    <m/>
    <x v="354"/>
    <s v="je-01-10459"/>
    <s v="3/31/2019"/>
  </r>
  <r>
    <x v="34"/>
    <m/>
    <s v="JV 3-13"/>
    <s v="5000"/>
    <s v="Salaries Expense"/>
    <x v="58"/>
    <m/>
    <n v="4523.08"/>
    <x v="354"/>
    <s v="je-01-10459"/>
    <s v="3/31/2019"/>
  </r>
  <r>
    <x v="24"/>
    <m/>
    <s v="JV 3-13"/>
    <s v="5000"/>
    <s v="Salaries Expense"/>
    <x v="58"/>
    <n v="444.23"/>
    <m/>
    <x v="354"/>
    <s v="je-01-10459"/>
    <s v="3/31/2019"/>
  </r>
  <r>
    <x v="3"/>
    <m/>
    <s v="JV 3-11"/>
    <s v="5000"/>
    <s v="Salaries Expense"/>
    <x v="58"/>
    <m/>
    <n v="3462.76"/>
    <x v="355"/>
    <s v="je-01-10459"/>
    <s v="3/31/2019"/>
  </r>
  <r>
    <x v="21"/>
    <m/>
    <s v="JV 3-11"/>
    <s v="5000"/>
    <s v="Salaries Expense"/>
    <x v="58"/>
    <n v="852.37"/>
    <m/>
    <x v="355"/>
    <s v="je-01-10459"/>
    <s v="3/31/2019"/>
  </r>
  <r>
    <x v="34"/>
    <m/>
    <s v="JV 3-11"/>
    <s v="5000"/>
    <s v="Salaries Expense"/>
    <x v="58"/>
    <n v="186.46"/>
    <m/>
    <x v="355"/>
    <s v="je-01-10459"/>
    <s v="3/31/2019"/>
  </r>
  <r>
    <x v="38"/>
    <m/>
    <s v="JV 3-11"/>
    <s v="5000"/>
    <s v="Salaries Expense"/>
    <x v="59"/>
    <n v="932.28"/>
    <m/>
    <x v="355"/>
    <s v="je-01-10459"/>
    <s v="3/31/2019"/>
  </r>
  <r>
    <x v="24"/>
    <m/>
    <s v="JV 3-11"/>
    <s v="5000"/>
    <s v="Salaries Expense"/>
    <x v="58"/>
    <n v="1491.65"/>
    <m/>
    <x v="355"/>
    <s v="je-01-10459"/>
    <s v="3/31/2019"/>
  </r>
  <r>
    <x v="17"/>
    <m/>
    <s v="JV 3-26"/>
    <s v="5000"/>
    <s v="Salaries Expense"/>
    <x v="58"/>
    <n v="548.99"/>
    <m/>
    <x v="356"/>
    <s v="je-01-10459"/>
    <s v="3/31/2019"/>
  </r>
  <r>
    <x v="16"/>
    <m/>
    <s v="JV 3-26"/>
    <s v="5000"/>
    <s v="Salaries Expense"/>
    <x v="58"/>
    <m/>
    <n v="548.99"/>
    <x v="356"/>
    <s v="je-01-10459"/>
    <s v="3/31/2019"/>
  </r>
  <r>
    <x v="45"/>
    <m/>
    <s v="JV 3-14"/>
    <s v="5000"/>
    <s v="Salaries Expense"/>
    <x v="58"/>
    <n v="404.87"/>
    <m/>
    <x v="357"/>
    <s v="je-01-10459"/>
    <s v="3/31/2019"/>
  </r>
  <r>
    <x v="16"/>
    <m/>
    <s v="JV 3-14"/>
    <s v="5000"/>
    <s v="Salaries Expense"/>
    <x v="58"/>
    <n v="404.87"/>
    <m/>
    <x v="357"/>
    <s v="je-01-10459"/>
    <s v="3/31/2019"/>
  </r>
  <r>
    <x v="21"/>
    <m/>
    <s v="JV 3-14"/>
    <s v="5000"/>
    <s v="Salaries Expense"/>
    <x v="58"/>
    <n v="1012.17"/>
    <m/>
    <x v="357"/>
    <s v="je-01-10459"/>
    <s v="3/31/2019"/>
  </r>
  <r>
    <x v="34"/>
    <m/>
    <s v="JV 3-14"/>
    <s v="5000"/>
    <s v="Salaries Expense"/>
    <x v="58"/>
    <m/>
    <n v="8401.0400000000009"/>
    <x v="357"/>
    <s v="je-01-10459"/>
    <s v="3/31/2019"/>
  </r>
  <r>
    <x v="38"/>
    <m/>
    <s v="JV 3-14"/>
    <s v="5000"/>
    <s v="Salaries Expense"/>
    <x v="59"/>
    <n v="4959.6499999999996"/>
    <m/>
    <x v="357"/>
    <s v="je-01-10459"/>
    <s v="3/31/2019"/>
  </r>
  <r>
    <x v="42"/>
    <m/>
    <s v="JV 3-14"/>
    <s v="5000"/>
    <s v="Salaries Expense"/>
    <x v="59"/>
    <n v="1619.48"/>
    <m/>
    <x v="357"/>
    <s v="je-01-10459"/>
    <s v="3/31/2019"/>
  </r>
  <r>
    <x v="16"/>
    <m/>
    <s v="JV 3-25"/>
    <s v="5000"/>
    <s v="Salaries Expense"/>
    <x v="58"/>
    <m/>
    <n v="1137.92"/>
    <x v="358"/>
    <s v="je-01-10459"/>
    <s v="3/31/2019"/>
  </r>
  <r>
    <x v="46"/>
    <m/>
    <s v="JV 3-25"/>
    <s v="5000"/>
    <s v="Salaries Expense"/>
    <x v="58"/>
    <n v="344.82"/>
    <m/>
    <x v="358"/>
    <s v="je-01-10459"/>
    <s v="3/31/2019"/>
  </r>
  <r>
    <x v="38"/>
    <m/>
    <s v="JV 3-25"/>
    <s v="5000"/>
    <s v="Salaries Expense"/>
    <x v="59"/>
    <n v="793.1"/>
    <m/>
    <x v="358"/>
    <s v="je-01-10459"/>
    <s v="3/31/2019"/>
  </r>
  <r>
    <x v="49"/>
    <m/>
    <s v="JV 2-2"/>
    <s v="5000"/>
    <s v="Salaries Expense"/>
    <x v="48"/>
    <n v="975.02"/>
    <m/>
    <x v="359"/>
    <s v="je-01-10178"/>
    <s v="3/8/2018"/>
  </r>
  <r>
    <x v="45"/>
    <m/>
    <s v="JV 2-2"/>
    <s v="5000"/>
    <s v="Salaries Expense"/>
    <x v="48"/>
    <n v="2953.6"/>
    <m/>
    <x v="359"/>
    <s v="je-01-10178"/>
    <s v="3/8/2018"/>
  </r>
  <r>
    <x v="51"/>
    <m/>
    <s v="JV 2-2"/>
    <s v="5000"/>
    <s v="Salaries Expense"/>
    <x v="48"/>
    <n v="1306"/>
    <m/>
    <x v="359"/>
    <s v="je-01-10178"/>
    <s v="3/8/2018"/>
  </r>
  <r>
    <x v="48"/>
    <m/>
    <s v="JV 2-2"/>
    <s v="5000"/>
    <s v="Salaries Expense"/>
    <x v="48"/>
    <n v="3267.58"/>
    <m/>
    <x v="359"/>
    <s v="je-01-10178"/>
    <s v="3/8/2018"/>
  </r>
  <r>
    <x v="4"/>
    <m/>
    <s v="JV 2-2"/>
    <s v="5000"/>
    <s v="Salaries Expense"/>
    <x v="48"/>
    <n v="2354.46"/>
    <m/>
    <x v="359"/>
    <s v="je-01-10178"/>
    <s v="3/8/2018"/>
  </r>
  <r>
    <x v="20"/>
    <m/>
    <s v="JV 2-2"/>
    <s v="5000"/>
    <s v="Salaries Expense"/>
    <x v="48"/>
    <n v="6769.06"/>
    <m/>
    <x v="359"/>
    <s v="je-01-10178"/>
    <s v="3/8/2018"/>
  </r>
  <r>
    <x v="3"/>
    <m/>
    <s v="JV 2-2"/>
    <s v="5000"/>
    <s v="Salaries Expense"/>
    <x v="48"/>
    <n v="24356.36"/>
    <m/>
    <x v="359"/>
    <s v="je-01-10178"/>
    <s v="3/8/2018"/>
  </r>
  <r>
    <x v="34"/>
    <m/>
    <s v="JV 2-2"/>
    <s v="5000"/>
    <s v="Salaries Expense"/>
    <x v="48"/>
    <n v="13653.7"/>
    <m/>
    <x v="359"/>
    <s v="je-01-10178"/>
    <s v="3/8/2018"/>
  </r>
  <r>
    <x v="23"/>
    <m/>
    <s v="JV 2-2"/>
    <s v="5000"/>
    <s v="Salaries Expense"/>
    <x v="49"/>
    <n v="18114.46"/>
    <m/>
    <x v="359"/>
    <s v="je-01-10178"/>
    <s v="3/8/2018"/>
  </r>
  <r>
    <x v="44"/>
    <m/>
    <s v="JV 2-2"/>
    <s v="5000"/>
    <s v="Salaries Expense"/>
    <x v="48"/>
    <n v="1097.75"/>
    <m/>
    <x v="359"/>
    <s v="je-01-10178"/>
    <s v="3/8/2018"/>
  </r>
  <r>
    <x v="58"/>
    <m/>
    <s v="JV 2-2"/>
    <s v="5000"/>
    <s v="Salaries Expense"/>
    <x v="48"/>
    <n v="951.32"/>
    <m/>
    <x v="359"/>
    <s v="je-01-10178"/>
    <s v="3/8/2018"/>
  </r>
  <r>
    <x v="54"/>
    <m/>
    <s v="JV 2-2"/>
    <s v="5000"/>
    <s v="Salaries Expense"/>
    <x v="49"/>
    <n v="28247.46"/>
    <m/>
    <x v="359"/>
    <s v="je-01-10178"/>
    <s v="3/8/2018"/>
  </r>
  <r>
    <x v="57"/>
    <m/>
    <s v="JV 2-2"/>
    <s v="5000"/>
    <s v="Salaries Expense"/>
    <x v="49"/>
    <n v="3218.45"/>
    <m/>
    <x v="359"/>
    <s v="je-01-10178"/>
    <s v="3/8/2018"/>
  </r>
  <r>
    <x v="55"/>
    <m/>
    <s v="JV 2-2"/>
    <s v="5000"/>
    <s v="Salaries Expense"/>
    <x v="49"/>
    <n v="30002.880000000001"/>
    <m/>
    <x v="359"/>
    <s v="je-01-10178"/>
    <s v="3/8/2018"/>
  </r>
  <r>
    <x v="28"/>
    <m/>
    <s v="JV 2-2"/>
    <s v="5000"/>
    <s v="Salaries Expense"/>
    <x v="49"/>
    <n v="11900.35"/>
    <m/>
    <x v="359"/>
    <s v="je-01-10178"/>
    <s v="3/8/2018"/>
  </r>
  <r>
    <x v="39"/>
    <m/>
    <s v="JV 2-2"/>
    <s v="5000"/>
    <s v="Salaries Expense"/>
    <x v="48"/>
    <n v="1535.2"/>
    <m/>
    <x v="359"/>
    <s v="je-01-10178"/>
    <s v="3/8/2018"/>
  </r>
  <r>
    <x v="52"/>
    <m/>
    <s v="JV 2-2"/>
    <s v="5000"/>
    <s v="Salaries Expense"/>
    <x v="48"/>
    <m/>
    <m/>
    <x v="359"/>
    <s v="je-01-10178"/>
    <s v="3/8/2018"/>
  </r>
  <r>
    <x v="24"/>
    <m/>
    <s v="JV 2-2"/>
    <s v="5000"/>
    <s v="Salaries Expense"/>
    <x v="48"/>
    <n v="7063.46"/>
    <m/>
    <x v="359"/>
    <s v="je-01-10178"/>
    <s v="3/8/2018"/>
  </r>
  <r>
    <x v="44"/>
    <m/>
    <s v="REV. JV 2-2"/>
    <s v="5000"/>
    <s v="Salaries Expense"/>
    <x v="50"/>
    <m/>
    <n v="1097.75"/>
    <x v="360"/>
    <s v="je-01-10178"/>
    <s v="3/8/2018"/>
  </r>
  <r>
    <x v="34"/>
    <m/>
    <s v="REV. JV 2-2"/>
    <s v="5000"/>
    <s v="Salaries Expense"/>
    <x v="50"/>
    <m/>
    <n v="13653.7"/>
    <x v="360"/>
    <s v="je-01-10178"/>
    <s v="3/8/2018"/>
  </r>
  <r>
    <x v="58"/>
    <m/>
    <s v="REV. JV 2-2"/>
    <s v="5000"/>
    <s v="Salaries Expense"/>
    <x v="50"/>
    <m/>
    <n v="951.32"/>
    <x v="360"/>
    <s v="je-01-10178"/>
    <s v="3/8/2018"/>
  </r>
  <r>
    <x v="55"/>
    <m/>
    <s v="REV. JV 2-2"/>
    <s v="5000"/>
    <s v="Salaries Expense"/>
    <x v="64"/>
    <m/>
    <n v="30002.880000000001"/>
    <x v="360"/>
    <s v="je-01-10178"/>
    <s v="3/8/2018"/>
  </r>
  <r>
    <x v="57"/>
    <m/>
    <s v="REV. JV 2-2"/>
    <s v="5000"/>
    <s v="Salaries Expense"/>
    <x v="64"/>
    <m/>
    <n v="3218.45"/>
    <x v="360"/>
    <s v="je-01-10178"/>
    <s v="3/8/2018"/>
  </r>
  <r>
    <x v="54"/>
    <m/>
    <s v="REV. JV 2-2"/>
    <s v="5000"/>
    <s v="Salaries Expense"/>
    <x v="64"/>
    <m/>
    <n v="28247.46"/>
    <x v="360"/>
    <s v="je-01-10178"/>
    <s v="3/8/2018"/>
  </r>
  <r>
    <x v="23"/>
    <m/>
    <s v="REV. JV 2-2"/>
    <s v="5000"/>
    <s v="Salaries Expense"/>
    <x v="64"/>
    <m/>
    <n v="18114.46"/>
    <x v="360"/>
    <s v="je-01-10178"/>
    <s v="3/8/2018"/>
  </r>
  <r>
    <x v="28"/>
    <m/>
    <s v="REV. JV 2-2"/>
    <s v="5000"/>
    <s v="Salaries Expense"/>
    <x v="64"/>
    <m/>
    <n v="11900.35"/>
    <x v="360"/>
    <s v="je-01-10178"/>
    <s v="3/8/2018"/>
  </r>
  <r>
    <x v="24"/>
    <m/>
    <s v="REV. JV 2-2"/>
    <s v="5000"/>
    <s v="Salaries Expense"/>
    <x v="50"/>
    <m/>
    <n v="7063.46"/>
    <x v="360"/>
    <s v="je-01-10178"/>
    <s v="3/8/2018"/>
  </r>
  <r>
    <x v="52"/>
    <m/>
    <s v="REV. JV 2-2"/>
    <s v="5000"/>
    <s v="Salaries Expense"/>
    <x v="50"/>
    <m/>
    <m/>
    <x v="360"/>
    <s v="je-01-10178"/>
    <s v="3/8/2018"/>
  </r>
  <r>
    <x v="39"/>
    <m/>
    <s v="REV. JV 2-2"/>
    <s v="5000"/>
    <s v="Salaries Expense"/>
    <x v="50"/>
    <m/>
    <n v="1535.2"/>
    <x v="360"/>
    <s v="je-01-10178"/>
    <s v="3/8/2018"/>
  </r>
  <r>
    <x v="4"/>
    <m/>
    <s v="REV. JV 2-2"/>
    <s v="5000"/>
    <s v="Salaries Expense"/>
    <x v="50"/>
    <m/>
    <n v="2354.46"/>
    <x v="360"/>
    <s v="je-01-10178"/>
    <s v="3/8/2018"/>
  </r>
  <r>
    <x v="20"/>
    <m/>
    <s v="REV. JV 2-2"/>
    <s v="5000"/>
    <s v="Salaries Expense"/>
    <x v="50"/>
    <m/>
    <n v="6769.06"/>
    <x v="360"/>
    <s v="je-01-10178"/>
    <s v="3/8/2018"/>
  </r>
  <r>
    <x v="45"/>
    <m/>
    <s v="REV. JV 2-2"/>
    <s v="5000"/>
    <s v="Salaries Expense"/>
    <x v="50"/>
    <m/>
    <n v="2953.6"/>
    <x v="360"/>
    <s v="je-01-10178"/>
    <s v="3/8/2018"/>
  </r>
  <r>
    <x v="49"/>
    <m/>
    <s v="REV. JV 2-2"/>
    <s v="5000"/>
    <s v="Salaries Expense"/>
    <x v="50"/>
    <m/>
    <n v="975.02"/>
    <x v="360"/>
    <s v="je-01-10178"/>
    <s v="3/8/2018"/>
  </r>
  <r>
    <x v="51"/>
    <m/>
    <s v="REV. JV 2-2"/>
    <s v="5000"/>
    <s v="Salaries Expense"/>
    <x v="50"/>
    <m/>
    <n v="1306"/>
    <x v="360"/>
    <s v="je-01-10178"/>
    <s v="3/8/2018"/>
  </r>
  <r>
    <x v="48"/>
    <m/>
    <s v="REV. JV 2-2"/>
    <s v="5000"/>
    <s v="Salaries Expense"/>
    <x v="50"/>
    <m/>
    <n v="3267.58"/>
    <x v="360"/>
    <s v="je-01-10178"/>
    <s v="3/8/2018"/>
  </r>
  <r>
    <x v="3"/>
    <m/>
    <s v="REV. JV 2-2"/>
    <s v="5000"/>
    <s v="Salaries Expense"/>
    <x v="50"/>
    <m/>
    <n v="24356.36"/>
    <x v="360"/>
    <s v="je-01-10178"/>
    <s v="3/8/2018"/>
  </r>
  <r>
    <x v="53"/>
    <m/>
    <s v="JV 3-35"/>
    <s v="5000"/>
    <s v="Salaries Expense"/>
    <x v="44"/>
    <n v="891"/>
    <m/>
    <x v="361"/>
    <s v="je-01-9905"/>
    <s v="4/12/2017"/>
  </r>
  <r>
    <x v="22"/>
    <m/>
    <s v="JV 3-35"/>
    <s v="5000"/>
    <s v="Salaries Expense"/>
    <x v="44"/>
    <m/>
    <n v="891"/>
    <x v="361"/>
    <s v="je-01-9905"/>
    <s v="4/12/2017"/>
  </r>
  <r>
    <x v="4"/>
    <m/>
    <s v="JV 1-24"/>
    <s v="5000"/>
    <s v="Salaries Expense"/>
    <x v="40"/>
    <n v="1227.83"/>
    <m/>
    <x v="362"/>
    <s v="je-01-10457"/>
    <s v="4/15/2019"/>
  </r>
  <r>
    <x v="3"/>
    <m/>
    <s v="JV 1-24"/>
    <s v="5000"/>
    <s v="Salaries Expense"/>
    <x v="40"/>
    <m/>
    <n v="4604.37"/>
    <x v="362"/>
    <s v="je-01-10457"/>
    <s v="4/15/2019"/>
  </r>
  <r>
    <x v="2"/>
    <m/>
    <s v="JV 1-24"/>
    <s v="5000"/>
    <s v="Salaries Expense"/>
    <x v="40"/>
    <n v="1534.79"/>
    <m/>
    <x v="362"/>
    <s v="je-01-10457"/>
    <s v="4/15/2019"/>
  </r>
  <r>
    <x v="1"/>
    <m/>
    <s v="JV 1-24"/>
    <s v="5000"/>
    <s v="Salaries Expense"/>
    <x v="40"/>
    <n v="1227.83"/>
    <m/>
    <x v="362"/>
    <s v="je-01-10457"/>
    <s v="4/15/2019"/>
  </r>
  <r>
    <x v="0"/>
    <m/>
    <s v="JV 1-24"/>
    <s v="5000"/>
    <s v="Salaries Expense"/>
    <x v="40"/>
    <n v="613.91999999999996"/>
    <m/>
    <x v="362"/>
    <s v="je-01-10457"/>
    <s v="4/15/2019"/>
  </r>
  <r>
    <x v="4"/>
    <m/>
    <s v="JV 1-13"/>
    <s v="5000"/>
    <s v="Salaries Expense"/>
    <x v="40"/>
    <n v="308.98"/>
    <m/>
    <x v="363"/>
    <s v="je-01-10457"/>
    <s v="4/15/2019"/>
  </r>
  <r>
    <x v="3"/>
    <m/>
    <s v="JV 1-13"/>
    <s v="5000"/>
    <s v="Salaries Expense"/>
    <x v="40"/>
    <m/>
    <n v="2780.84"/>
    <x v="363"/>
    <s v="je-01-10457"/>
    <s v="4/15/2019"/>
  </r>
  <r>
    <x v="2"/>
    <m/>
    <s v="JV 1-13"/>
    <s v="5000"/>
    <s v="Salaries Expense"/>
    <x v="40"/>
    <n v="308.98"/>
    <m/>
    <x v="363"/>
    <s v="je-01-10457"/>
    <s v="4/15/2019"/>
  </r>
  <r>
    <x v="1"/>
    <m/>
    <s v="JV 1-13"/>
    <s v="5000"/>
    <s v="Salaries Expense"/>
    <x v="40"/>
    <n v="1853.9"/>
    <m/>
    <x v="363"/>
    <s v="je-01-10457"/>
    <s v="4/15/2019"/>
  </r>
  <r>
    <x v="0"/>
    <m/>
    <s v="JV 1-13"/>
    <s v="5000"/>
    <s v="Salaries Expense"/>
    <x v="40"/>
    <n v="308.98"/>
    <m/>
    <x v="363"/>
    <s v="je-01-10457"/>
    <s v="4/15/2019"/>
  </r>
  <r>
    <x v="43"/>
    <m/>
    <s v="JV 1-16"/>
    <s v="5000"/>
    <s v="Salaries Expense"/>
    <x v="40"/>
    <n v="96.6"/>
    <m/>
    <x v="364"/>
    <s v="je-01-10457"/>
    <s v="4/15/2019"/>
  </r>
  <r>
    <x v="21"/>
    <m/>
    <s v="JV 1-16"/>
    <s v="5000"/>
    <s v="Salaries Expense"/>
    <x v="40"/>
    <n v="676.2"/>
    <m/>
    <x v="364"/>
    <s v="je-01-10457"/>
    <s v="4/15/2019"/>
  </r>
  <r>
    <x v="34"/>
    <m/>
    <s v="JV 1-16"/>
    <s v="5000"/>
    <s v="Salaries Expense"/>
    <x v="40"/>
    <n v="734.16"/>
    <m/>
    <x v="364"/>
    <s v="je-01-10457"/>
    <s v="4/15/2019"/>
  </r>
  <r>
    <x v="38"/>
    <m/>
    <s v="JV 1-16"/>
    <s v="5000"/>
    <s v="Salaries Expense"/>
    <x v="41"/>
    <m/>
    <n v="1506.96"/>
    <x v="364"/>
    <s v="je-01-10457"/>
    <s v="4/15/2019"/>
  </r>
  <r>
    <x v="3"/>
    <m/>
    <s v="JV 1-23"/>
    <s v="5000"/>
    <s v="Salaries Expense"/>
    <x v="40"/>
    <m/>
    <n v="3222.03"/>
    <x v="365"/>
    <s v="je-01-10457"/>
    <s v="4/15/2019"/>
  </r>
  <r>
    <x v="7"/>
    <m/>
    <s v="JV 1-23"/>
    <s v="5000"/>
    <s v="Salaries Expense"/>
    <x v="40"/>
    <n v="161.1"/>
    <m/>
    <x v="365"/>
    <s v="je-01-10457"/>
    <s v="4/15/2019"/>
  </r>
  <r>
    <x v="6"/>
    <m/>
    <s v="JV 1-23"/>
    <s v="5000"/>
    <s v="Salaries Expense"/>
    <x v="40"/>
    <n v="2416.52"/>
    <m/>
    <x v="365"/>
    <s v="je-01-10457"/>
    <s v="4/15/2019"/>
  </r>
  <r>
    <x v="5"/>
    <m/>
    <s v="JV 1-23"/>
    <s v="5000"/>
    <s v="Salaries Expense"/>
    <x v="40"/>
    <n v="644.41"/>
    <m/>
    <x v="365"/>
    <s v="je-01-10457"/>
    <s v="4/15/2019"/>
  </r>
  <r>
    <x v="3"/>
    <m/>
    <s v="JV 1-19"/>
    <s v="5000"/>
    <s v="Salaries Expense"/>
    <x v="40"/>
    <m/>
    <n v="4088.35"/>
    <x v="366"/>
    <s v="je-01-10457"/>
    <s v="4/15/2019"/>
  </r>
  <r>
    <x v="2"/>
    <m/>
    <s v="JV 1-19"/>
    <s v="5000"/>
    <s v="Salaries Expense"/>
    <x v="40"/>
    <n v="204.42"/>
    <m/>
    <x v="366"/>
    <s v="je-01-10457"/>
    <s v="4/15/2019"/>
  </r>
  <r>
    <x v="7"/>
    <m/>
    <s v="JV 1-19"/>
    <s v="5000"/>
    <s v="Salaries Expense"/>
    <x v="40"/>
    <n v="204.42"/>
    <m/>
    <x v="366"/>
    <s v="je-01-10457"/>
    <s v="4/15/2019"/>
  </r>
  <r>
    <x v="6"/>
    <m/>
    <s v="JV 1-19"/>
    <s v="5000"/>
    <s v="Salaries Expense"/>
    <x v="40"/>
    <n v="1430.92"/>
    <m/>
    <x v="366"/>
    <s v="je-01-10457"/>
    <s v="4/15/2019"/>
  </r>
  <r>
    <x v="0"/>
    <m/>
    <s v="JV 1-19"/>
    <s v="5000"/>
    <s v="Salaries Expense"/>
    <x v="40"/>
    <n v="2248.59"/>
    <m/>
    <x v="366"/>
    <s v="je-01-10457"/>
    <s v="4/15/2019"/>
  </r>
  <r>
    <x v="43"/>
    <m/>
    <s v="JV 1-17"/>
    <s v="5000"/>
    <s v="Salaries Expense"/>
    <x v="40"/>
    <n v="209.41"/>
    <m/>
    <x v="367"/>
    <s v="je-01-10457"/>
    <s v="4/15/2019"/>
  </r>
  <r>
    <x v="38"/>
    <m/>
    <s v="JV 1-17"/>
    <s v="5000"/>
    <s v="Salaries Expense"/>
    <x v="41"/>
    <m/>
    <n v="209.41"/>
    <x v="367"/>
    <s v="je-01-10457"/>
    <s v="4/15/2019"/>
  </r>
  <r>
    <x v="3"/>
    <m/>
    <s v="JV 1-14"/>
    <s v="5000"/>
    <s v="Salaries Expense"/>
    <x v="40"/>
    <m/>
    <n v="604.64"/>
    <x v="368"/>
    <s v="je-01-10457"/>
    <s v="4/15/2019"/>
  </r>
  <r>
    <x v="38"/>
    <m/>
    <s v="JV 1-14"/>
    <s v="5000"/>
    <s v="Salaries Expense"/>
    <x v="41"/>
    <n v="604.64"/>
    <m/>
    <x v="368"/>
    <s v="je-01-10457"/>
    <s v="4/15/2019"/>
  </r>
  <r>
    <x v="4"/>
    <m/>
    <s v="JV 1-21"/>
    <s v="5000"/>
    <s v="Salaries Expense"/>
    <x v="40"/>
    <m/>
    <n v="1815.07"/>
    <x v="369"/>
    <s v="je-01-10457"/>
    <s v="4/15/2019"/>
  </r>
  <r>
    <x v="3"/>
    <m/>
    <s v="JV 1-21"/>
    <s v="5000"/>
    <s v="Salaries Expense"/>
    <x v="40"/>
    <n v="453.77"/>
    <m/>
    <x v="369"/>
    <s v="je-01-10457"/>
    <s v="4/15/2019"/>
  </r>
  <r>
    <x v="2"/>
    <m/>
    <s v="JV 1-21"/>
    <s v="5000"/>
    <s v="Salaries Expense"/>
    <x v="40"/>
    <n v="680.65"/>
    <m/>
    <x v="369"/>
    <s v="je-01-10457"/>
    <s v="4/15/2019"/>
  </r>
  <r>
    <x v="7"/>
    <m/>
    <s v="JV 1-21"/>
    <s v="5000"/>
    <s v="Salaries Expense"/>
    <x v="40"/>
    <n v="226.88"/>
    <m/>
    <x v="369"/>
    <s v="je-01-10457"/>
    <s v="4/15/2019"/>
  </r>
  <r>
    <x v="0"/>
    <m/>
    <s v="JV 1-21"/>
    <s v="5000"/>
    <s v="Salaries Expense"/>
    <x v="40"/>
    <n v="453.77"/>
    <m/>
    <x v="369"/>
    <s v="je-01-10457"/>
    <s v="4/15/2019"/>
  </r>
  <r>
    <x v="3"/>
    <m/>
    <s v="JV 1-15"/>
    <s v="5000"/>
    <s v="Salaries Expense"/>
    <x v="40"/>
    <m/>
    <n v="324.58999999999997"/>
    <x v="370"/>
    <s v="je-01-10457"/>
    <s v="4/15/2019"/>
  </r>
  <r>
    <x v="2"/>
    <m/>
    <s v="JV 1-15"/>
    <s v="5000"/>
    <s v="Salaries Expense"/>
    <x v="40"/>
    <n v="324.58999999999997"/>
    <m/>
    <x v="370"/>
    <s v="je-01-10457"/>
    <s v="4/15/2019"/>
  </r>
  <r>
    <x v="16"/>
    <m/>
    <s v="JV 1-6"/>
    <s v="5000"/>
    <s v="Salaries Expense"/>
    <x v="40"/>
    <n v="631.87"/>
    <m/>
    <x v="371"/>
    <s v="je-01-10457"/>
    <s v="4/15/2019"/>
  </r>
  <r>
    <x v="3"/>
    <m/>
    <s v="JV 1-6"/>
    <s v="5000"/>
    <s v="Salaries Expense"/>
    <x v="40"/>
    <m/>
    <n v="1453.3"/>
    <x v="371"/>
    <s v="je-01-10457"/>
    <s v="4/15/2019"/>
  </r>
  <r>
    <x v="21"/>
    <m/>
    <s v="JV 1-6"/>
    <s v="5000"/>
    <s v="Salaries Expense"/>
    <x v="40"/>
    <m/>
    <m/>
    <x v="371"/>
    <s v="je-01-10457"/>
    <s v="4/15/2019"/>
  </r>
  <r>
    <x v="38"/>
    <m/>
    <s v="JV 1-6"/>
    <s v="5000"/>
    <s v="Salaries Expense"/>
    <x v="41"/>
    <n v="821.43"/>
    <m/>
    <x v="371"/>
    <s v="je-01-10457"/>
    <s v="4/15/2019"/>
  </r>
  <r>
    <x v="16"/>
    <m/>
    <s v="JV 1-11"/>
    <s v="5000"/>
    <s v="Salaries Expense"/>
    <x v="40"/>
    <m/>
    <m/>
    <x v="372"/>
    <s v="je-01-10457"/>
    <s v="4/15/2019"/>
  </r>
  <r>
    <x v="21"/>
    <m/>
    <s v="JV 1-11"/>
    <s v="5000"/>
    <s v="Salaries Expense"/>
    <x v="40"/>
    <n v="1114.6099999999999"/>
    <m/>
    <x v="372"/>
    <s v="je-01-10457"/>
    <s v="4/15/2019"/>
  </r>
  <r>
    <x v="34"/>
    <m/>
    <s v="JV 1-11"/>
    <s v="5000"/>
    <s v="Salaries Expense"/>
    <x v="40"/>
    <m/>
    <n v="5573.07"/>
    <x v="372"/>
    <s v="je-01-10457"/>
    <s v="4/15/2019"/>
  </r>
  <r>
    <x v="38"/>
    <m/>
    <s v="JV 1-11"/>
    <s v="5000"/>
    <s v="Salaries Expense"/>
    <x v="41"/>
    <n v="4458.46"/>
    <m/>
    <x v="372"/>
    <s v="je-01-10457"/>
    <s v="4/15/2019"/>
  </r>
  <r>
    <x v="21"/>
    <m/>
    <s v="JV 1-8"/>
    <s v="5000"/>
    <s v="Salaries Expense"/>
    <x v="40"/>
    <n v="575"/>
    <m/>
    <x v="373"/>
    <s v="je-01-10457"/>
    <s v="4/15/2019"/>
  </r>
  <r>
    <x v="34"/>
    <m/>
    <s v="JV 1-8"/>
    <s v="5000"/>
    <s v="Salaries Expense"/>
    <x v="40"/>
    <m/>
    <n v="4600"/>
    <x v="373"/>
    <s v="je-01-10457"/>
    <s v="4/15/2019"/>
  </r>
  <r>
    <x v="38"/>
    <m/>
    <s v="JV 1-8"/>
    <s v="5000"/>
    <s v="Salaries Expense"/>
    <x v="41"/>
    <n v="4025"/>
    <m/>
    <x v="373"/>
    <s v="je-01-10457"/>
    <s v="4/15/2019"/>
  </r>
  <r>
    <x v="4"/>
    <m/>
    <s v="JV 1-18"/>
    <s v="5000"/>
    <s v="Salaries Expense"/>
    <x v="40"/>
    <n v="228.26"/>
    <m/>
    <x v="374"/>
    <s v="je-01-10457"/>
    <s v="4/15/2019"/>
  </r>
  <r>
    <x v="3"/>
    <m/>
    <s v="JV 1-18"/>
    <s v="5000"/>
    <s v="Salaries Expense"/>
    <x v="40"/>
    <m/>
    <n v="1141.31"/>
    <x v="374"/>
    <s v="je-01-10457"/>
    <s v="4/15/2019"/>
  </r>
  <r>
    <x v="2"/>
    <m/>
    <s v="JV 1-18"/>
    <s v="5000"/>
    <s v="Salaries Expense"/>
    <x v="40"/>
    <n v="228.26"/>
    <m/>
    <x v="374"/>
    <s v="je-01-10457"/>
    <s v="4/15/2019"/>
  </r>
  <r>
    <x v="1"/>
    <m/>
    <s v="JV 1-18"/>
    <s v="5000"/>
    <s v="Salaries Expense"/>
    <x v="40"/>
    <n v="456.53"/>
    <m/>
    <x v="374"/>
    <s v="je-01-10457"/>
    <s v="4/15/2019"/>
  </r>
  <r>
    <x v="0"/>
    <m/>
    <s v="JV 1-18"/>
    <s v="5000"/>
    <s v="Salaries Expense"/>
    <x v="40"/>
    <n v="228.26"/>
    <m/>
    <x v="374"/>
    <s v="je-01-10457"/>
    <s v="4/15/2019"/>
  </r>
  <r>
    <x v="3"/>
    <m/>
    <s v="JV 1-22"/>
    <s v="5000"/>
    <s v="Salaries Expense"/>
    <x v="40"/>
    <n v="575"/>
    <m/>
    <x v="375"/>
    <s v="je-01-10457"/>
    <s v="4/15/2019"/>
  </r>
  <r>
    <x v="21"/>
    <m/>
    <s v="JV 1-22"/>
    <s v="5000"/>
    <s v="Salaries Expense"/>
    <x v="40"/>
    <n v="575"/>
    <m/>
    <x v="375"/>
    <s v="je-01-10457"/>
    <s v="4/15/2019"/>
  </r>
  <r>
    <x v="34"/>
    <m/>
    <s v="JV 1-22"/>
    <s v="5000"/>
    <s v="Salaries Expense"/>
    <x v="40"/>
    <n v="903.57"/>
    <m/>
    <x v="375"/>
    <s v="je-01-10457"/>
    <s v="4/15/2019"/>
  </r>
  <r>
    <x v="38"/>
    <m/>
    <s v="JV 1-22"/>
    <s v="5000"/>
    <s v="Salaries Expense"/>
    <x v="41"/>
    <m/>
    <n v="2053.5700000000002"/>
    <x v="375"/>
    <s v="je-01-10457"/>
    <s v="4/15/2019"/>
  </r>
  <r>
    <x v="16"/>
    <m/>
    <s v="JV 1-10"/>
    <s v="5000"/>
    <s v="Salaries Expense"/>
    <x v="40"/>
    <n v="2476.9299999999998"/>
    <m/>
    <x v="376"/>
    <s v="je-01-10457"/>
    <s v="4/15/2019"/>
  </r>
  <r>
    <x v="43"/>
    <m/>
    <s v="JV 1-10"/>
    <s v="5000"/>
    <s v="Salaries Expense"/>
    <x v="40"/>
    <n v="3096.16"/>
    <m/>
    <x v="376"/>
    <s v="je-01-10457"/>
    <s v="4/15/2019"/>
  </r>
  <r>
    <x v="3"/>
    <m/>
    <s v="JV 1-10"/>
    <s v="5000"/>
    <s v="Salaries Expense"/>
    <x v="40"/>
    <m/>
    <m/>
    <x v="376"/>
    <s v="je-01-10457"/>
    <s v="4/15/2019"/>
  </r>
  <r>
    <x v="34"/>
    <m/>
    <s v="JV 1-10"/>
    <s v="5000"/>
    <s v="Salaries Expense"/>
    <x v="40"/>
    <m/>
    <n v="6192.32"/>
    <x v="376"/>
    <s v="je-01-10457"/>
    <s v="4/15/2019"/>
  </r>
  <r>
    <x v="24"/>
    <m/>
    <s v="JV 1-10"/>
    <s v="5000"/>
    <s v="Salaries Expense"/>
    <x v="40"/>
    <n v="619.23"/>
    <m/>
    <x v="376"/>
    <s v="je-01-10457"/>
    <s v="4/15/2019"/>
  </r>
  <r>
    <x v="3"/>
    <m/>
    <s v="JV 1-7"/>
    <s v="5000"/>
    <s v="Salaries Expense"/>
    <x v="40"/>
    <m/>
    <n v="3792.54"/>
    <x v="377"/>
    <s v="je-01-10457"/>
    <s v="4/15/2019"/>
  </r>
  <r>
    <x v="21"/>
    <m/>
    <s v="JV 1-7"/>
    <s v="5000"/>
    <s v="Salaries Expense"/>
    <x v="40"/>
    <n v="933.55"/>
    <m/>
    <x v="377"/>
    <s v="je-01-10457"/>
    <s v="4/15/2019"/>
  </r>
  <r>
    <x v="34"/>
    <m/>
    <s v="JV 1-7"/>
    <s v="5000"/>
    <s v="Salaries Expense"/>
    <x v="40"/>
    <n v="204.21"/>
    <m/>
    <x v="377"/>
    <s v="je-01-10457"/>
    <s v="4/15/2019"/>
  </r>
  <r>
    <x v="38"/>
    <m/>
    <s v="JV 1-7"/>
    <s v="5000"/>
    <s v="Salaries Expense"/>
    <x v="41"/>
    <n v="1021.07"/>
    <m/>
    <x v="377"/>
    <s v="je-01-10457"/>
    <s v="4/15/2019"/>
  </r>
  <r>
    <x v="24"/>
    <m/>
    <s v="JV 1-7"/>
    <s v="5000"/>
    <s v="Salaries Expense"/>
    <x v="40"/>
    <n v="1633.71"/>
    <m/>
    <x v="377"/>
    <s v="je-01-10457"/>
    <s v="4/15/2019"/>
  </r>
  <r>
    <x v="16"/>
    <m/>
    <s v="JV 1-20"/>
    <s v="5000"/>
    <s v="Salaries Expense"/>
    <x v="40"/>
    <m/>
    <n v="231.26"/>
    <x v="378"/>
    <s v="je-01-10457"/>
    <s v="4/15/2019"/>
  </r>
  <r>
    <x v="17"/>
    <m/>
    <s v="JV 1-20"/>
    <s v="5000"/>
    <s v="Salaries Expense"/>
    <x v="40"/>
    <n v="231.26"/>
    <m/>
    <x v="378"/>
    <s v="je-01-10457"/>
    <s v="4/15/2019"/>
  </r>
  <r>
    <x v="16"/>
    <m/>
    <s v="JV 1-9"/>
    <s v="5000"/>
    <s v="Salaries Expense"/>
    <x v="40"/>
    <n v="443.43"/>
    <m/>
    <x v="379"/>
    <s v="je-01-10457"/>
    <s v="4/15/2019"/>
  </r>
  <r>
    <x v="45"/>
    <m/>
    <s v="JV 1-9"/>
    <s v="5000"/>
    <s v="Salaries Expense"/>
    <x v="40"/>
    <n v="443.43"/>
    <m/>
    <x v="379"/>
    <s v="je-01-10457"/>
    <s v="4/15/2019"/>
  </r>
  <r>
    <x v="21"/>
    <m/>
    <s v="JV 1-9"/>
    <s v="5000"/>
    <s v="Salaries Expense"/>
    <x v="40"/>
    <n v="1108.57"/>
    <m/>
    <x v="379"/>
    <s v="je-01-10457"/>
    <s v="4/15/2019"/>
  </r>
  <r>
    <x v="34"/>
    <m/>
    <s v="JV 1-9"/>
    <s v="5000"/>
    <s v="Salaries Expense"/>
    <x v="40"/>
    <m/>
    <n v="9201.14"/>
    <x v="379"/>
    <s v="je-01-10457"/>
    <s v="4/15/2019"/>
  </r>
  <r>
    <x v="38"/>
    <m/>
    <s v="JV 1-9"/>
    <s v="5000"/>
    <s v="Salaries Expense"/>
    <x v="41"/>
    <n v="5432"/>
    <m/>
    <x v="379"/>
    <s v="je-01-10457"/>
    <s v="4/15/2019"/>
  </r>
  <r>
    <x v="42"/>
    <m/>
    <s v="JV 1-9"/>
    <s v="5000"/>
    <s v="Salaries Expense"/>
    <x v="41"/>
    <n v="1773.71"/>
    <m/>
    <x v="379"/>
    <s v="je-01-10457"/>
    <s v="4/15/2019"/>
  </r>
  <r>
    <x v="16"/>
    <m/>
    <s v="JV 1-12"/>
    <s v="5000"/>
    <s v="Salaries Expense"/>
    <x v="40"/>
    <m/>
    <n v="1052.1300000000001"/>
    <x v="380"/>
    <s v="je-01-10457"/>
    <s v="4/15/2019"/>
  </r>
  <r>
    <x v="46"/>
    <m/>
    <s v="JV 1-12"/>
    <s v="5000"/>
    <s v="Salaries Expense"/>
    <x v="40"/>
    <n v="318.83"/>
    <m/>
    <x v="380"/>
    <s v="je-01-10457"/>
    <s v="4/15/2019"/>
  </r>
  <r>
    <x v="38"/>
    <m/>
    <s v="JV 1-12"/>
    <s v="5000"/>
    <s v="Salaries Expense"/>
    <x v="41"/>
    <n v="733.3"/>
    <m/>
    <x v="380"/>
    <s v="je-01-10457"/>
    <s v="4/15/2019"/>
  </r>
  <r>
    <x v="4"/>
    <m/>
    <s v="JV 2-13"/>
    <s v="5000"/>
    <s v="Salaries Expense"/>
    <x v="11"/>
    <n v="1067.68"/>
    <m/>
    <x v="381"/>
    <s v="je-01-10458"/>
    <s v="4/18/2019"/>
  </r>
  <r>
    <x v="3"/>
    <m/>
    <s v="JV 2-13"/>
    <s v="5000"/>
    <s v="Salaries Expense"/>
    <x v="11"/>
    <m/>
    <n v="4003.8"/>
    <x v="381"/>
    <s v="je-01-10458"/>
    <s v="4/18/2019"/>
  </r>
  <r>
    <x v="2"/>
    <m/>
    <s v="JV 2-13"/>
    <s v="5000"/>
    <s v="Salaries Expense"/>
    <x v="11"/>
    <n v="1334.6"/>
    <m/>
    <x v="381"/>
    <s v="je-01-10458"/>
    <s v="4/18/2019"/>
  </r>
  <r>
    <x v="1"/>
    <m/>
    <s v="JV 2-13"/>
    <s v="5000"/>
    <s v="Salaries Expense"/>
    <x v="11"/>
    <n v="1067.68"/>
    <m/>
    <x v="381"/>
    <s v="je-01-10458"/>
    <s v="4/18/2019"/>
  </r>
  <r>
    <x v="0"/>
    <m/>
    <s v="JV 2-13"/>
    <s v="5000"/>
    <s v="Salaries Expense"/>
    <x v="11"/>
    <n v="533.84"/>
    <m/>
    <x v="381"/>
    <s v="je-01-10458"/>
    <s v="4/18/2019"/>
  </r>
  <r>
    <x v="4"/>
    <m/>
    <s v="JV 2-11"/>
    <s v="5000"/>
    <s v="Salaries Expense"/>
    <x v="11"/>
    <n v="268.68"/>
    <m/>
    <x v="382"/>
    <s v="je-01-10458"/>
    <s v="4/18/2019"/>
  </r>
  <r>
    <x v="3"/>
    <m/>
    <s v="JV 2-11"/>
    <s v="5000"/>
    <s v="Salaries Expense"/>
    <x v="11"/>
    <m/>
    <n v="2418.13"/>
    <x v="382"/>
    <s v="je-01-10458"/>
    <s v="4/18/2019"/>
  </r>
  <r>
    <x v="2"/>
    <m/>
    <s v="JV 2-11"/>
    <s v="5000"/>
    <s v="Salaries Expense"/>
    <x v="11"/>
    <n v="268.68"/>
    <m/>
    <x v="382"/>
    <s v="je-01-10458"/>
    <s v="4/18/2019"/>
  </r>
  <r>
    <x v="1"/>
    <m/>
    <s v="JV 2-11"/>
    <s v="5000"/>
    <s v="Salaries Expense"/>
    <x v="11"/>
    <n v="1612.09"/>
    <m/>
    <x v="382"/>
    <s v="je-01-10458"/>
    <s v="4/18/2019"/>
  </r>
  <r>
    <x v="0"/>
    <m/>
    <s v="JV 2-11"/>
    <s v="5000"/>
    <s v="Salaries Expense"/>
    <x v="11"/>
    <n v="268.68"/>
    <m/>
    <x v="382"/>
    <s v="je-01-10458"/>
    <s v="4/18/2019"/>
  </r>
  <r>
    <x v="43"/>
    <m/>
    <s v="JV 2-8"/>
    <s v="5000"/>
    <s v="Salaries Expense"/>
    <x v="11"/>
    <n v="84"/>
    <m/>
    <x v="383"/>
    <s v="je-01-10458"/>
    <s v="4/18/2019"/>
  </r>
  <r>
    <x v="21"/>
    <m/>
    <s v="JV 2-8"/>
    <s v="5000"/>
    <s v="Salaries Expense"/>
    <x v="11"/>
    <n v="588"/>
    <m/>
    <x v="383"/>
    <s v="je-01-10458"/>
    <s v="4/18/2019"/>
  </r>
  <r>
    <x v="34"/>
    <m/>
    <s v="JV 2-8"/>
    <s v="5000"/>
    <s v="Salaries Expense"/>
    <x v="11"/>
    <n v="638.4"/>
    <m/>
    <x v="383"/>
    <s v="je-01-10458"/>
    <s v="4/18/2019"/>
  </r>
  <r>
    <x v="38"/>
    <m/>
    <s v="JV 2-8"/>
    <s v="5000"/>
    <s v="Salaries Expense"/>
    <x v="10"/>
    <m/>
    <n v="1310.4000000000001"/>
    <x v="383"/>
    <s v="je-01-10458"/>
    <s v="4/18/2019"/>
  </r>
  <r>
    <x v="3"/>
    <m/>
    <s v="JV 2-14"/>
    <s v="5000"/>
    <s v="Salaries Expense"/>
    <x v="11"/>
    <m/>
    <n v="2801.76"/>
    <x v="384"/>
    <s v="je-01-10458"/>
    <s v="4/18/2019"/>
  </r>
  <r>
    <x v="7"/>
    <m/>
    <s v="JV 2-14"/>
    <s v="5000"/>
    <s v="Salaries Expense"/>
    <x v="11"/>
    <n v="140.09"/>
    <m/>
    <x v="384"/>
    <s v="je-01-10458"/>
    <s v="4/18/2019"/>
  </r>
  <r>
    <x v="5"/>
    <m/>
    <s v="JV 2-14"/>
    <s v="5000"/>
    <s v="Salaries Expense"/>
    <x v="11"/>
    <n v="560.35"/>
    <m/>
    <x v="384"/>
    <s v="je-01-10458"/>
    <s v="4/18/2019"/>
  </r>
  <r>
    <x v="6"/>
    <m/>
    <s v="JV 2-14"/>
    <s v="5000"/>
    <s v="Salaries Expense"/>
    <x v="11"/>
    <n v="2101.3200000000002"/>
    <m/>
    <x v="384"/>
    <s v="je-01-10458"/>
    <s v="4/18/2019"/>
  </r>
  <r>
    <x v="3"/>
    <m/>
    <s v="JV 2-12"/>
    <s v="5000"/>
    <s v="Salaries Expense"/>
    <x v="11"/>
    <m/>
    <n v="3555.08"/>
    <x v="385"/>
    <s v="je-01-10458"/>
    <s v="4/18/2019"/>
  </r>
  <r>
    <x v="2"/>
    <m/>
    <s v="JV 2-12"/>
    <s v="5000"/>
    <s v="Salaries Expense"/>
    <x v="11"/>
    <n v="177.75"/>
    <m/>
    <x v="385"/>
    <s v="je-01-10458"/>
    <s v="4/18/2019"/>
  </r>
  <r>
    <x v="7"/>
    <m/>
    <s v="JV 2-12"/>
    <s v="5000"/>
    <s v="Salaries Expense"/>
    <x v="11"/>
    <n v="177.75"/>
    <m/>
    <x v="385"/>
    <s v="je-01-10458"/>
    <s v="4/18/2019"/>
  </r>
  <r>
    <x v="0"/>
    <m/>
    <s v="JV 2-12"/>
    <s v="5000"/>
    <s v="Salaries Expense"/>
    <x v="11"/>
    <n v="1955.3"/>
    <m/>
    <x v="385"/>
    <s v="je-01-10458"/>
    <s v="4/18/2019"/>
  </r>
  <r>
    <x v="6"/>
    <m/>
    <s v="JV 2-12"/>
    <s v="5000"/>
    <s v="Salaries Expense"/>
    <x v="11"/>
    <n v="1244.28"/>
    <m/>
    <x v="385"/>
    <s v="je-01-10458"/>
    <s v="4/18/2019"/>
  </r>
  <r>
    <x v="43"/>
    <m/>
    <s v="JV 2-7"/>
    <s v="5000"/>
    <s v="Salaries Expense"/>
    <x v="11"/>
    <n v="182.09"/>
    <m/>
    <x v="386"/>
    <s v="je-01-10458"/>
    <s v="4/18/2019"/>
  </r>
  <r>
    <x v="38"/>
    <m/>
    <s v="JV 2-7"/>
    <s v="5000"/>
    <s v="Salaries Expense"/>
    <x v="10"/>
    <m/>
    <n v="182.09"/>
    <x v="386"/>
    <s v="je-01-10458"/>
    <s v="4/18/2019"/>
  </r>
  <r>
    <x v="3"/>
    <m/>
    <s v="JV 2-10"/>
    <s v="5000"/>
    <s v="Salaries Expense"/>
    <x v="11"/>
    <m/>
    <n v="525.77"/>
    <x v="387"/>
    <s v="je-01-10458"/>
    <s v="4/18/2019"/>
  </r>
  <r>
    <x v="38"/>
    <m/>
    <s v="JV 2-10"/>
    <s v="5000"/>
    <s v="Salaries Expense"/>
    <x v="10"/>
    <n v="525.77"/>
    <m/>
    <x v="387"/>
    <s v="je-01-10458"/>
    <s v="4/18/2019"/>
  </r>
  <r>
    <x v="4"/>
    <m/>
    <s v="JV 2-17"/>
    <s v="5000"/>
    <s v="Salaries Expense"/>
    <x v="11"/>
    <m/>
    <n v="1578.32"/>
    <x v="388"/>
    <s v="je-01-10458"/>
    <s v="4/18/2019"/>
  </r>
  <r>
    <x v="3"/>
    <m/>
    <s v="JV 2-17"/>
    <s v="5000"/>
    <s v="Salaries Expense"/>
    <x v="11"/>
    <n v="394.58"/>
    <m/>
    <x v="388"/>
    <s v="je-01-10458"/>
    <s v="4/18/2019"/>
  </r>
  <r>
    <x v="2"/>
    <m/>
    <s v="JV 2-17"/>
    <s v="5000"/>
    <s v="Salaries Expense"/>
    <x v="11"/>
    <n v="591.87"/>
    <m/>
    <x v="388"/>
    <s v="je-01-10458"/>
    <s v="4/18/2019"/>
  </r>
  <r>
    <x v="7"/>
    <m/>
    <s v="JV 2-17"/>
    <s v="5000"/>
    <s v="Salaries Expense"/>
    <x v="11"/>
    <n v="197.29"/>
    <m/>
    <x v="388"/>
    <s v="je-01-10458"/>
    <s v="4/18/2019"/>
  </r>
  <r>
    <x v="0"/>
    <m/>
    <s v="JV 2-17"/>
    <s v="5000"/>
    <s v="Salaries Expense"/>
    <x v="11"/>
    <n v="394.58"/>
    <m/>
    <x v="388"/>
    <s v="je-01-10458"/>
    <s v="4/18/2019"/>
  </r>
  <r>
    <x v="2"/>
    <m/>
    <s v="JV 2-9"/>
    <s v="5000"/>
    <s v="Salaries Expense"/>
    <x v="11"/>
    <n v="282.25"/>
    <m/>
    <x v="389"/>
    <s v="je-01-10458"/>
    <s v="4/18/2019"/>
  </r>
  <r>
    <x v="3"/>
    <m/>
    <s v="JV 2-9"/>
    <s v="5000"/>
    <s v="Salaries Expense"/>
    <x v="11"/>
    <m/>
    <n v="282.25"/>
    <x v="389"/>
    <s v="je-01-10458"/>
    <s v="4/18/2019"/>
  </r>
  <r>
    <x v="16"/>
    <m/>
    <s v="JV 2-19"/>
    <s v="5000"/>
    <s v="Salaries Expense"/>
    <x v="11"/>
    <n v="549.45000000000005"/>
    <m/>
    <x v="390"/>
    <s v="je-01-10458"/>
    <s v="4/18/2019"/>
  </r>
  <r>
    <x v="3"/>
    <m/>
    <s v="JV 2-19"/>
    <s v="5000"/>
    <s v="Salaries Expense"/>
    <x v="11"/>
    <m/>
    <n v="1263.74"/>
    <x v="390"/>
    <s v="je-01-10458"/>
    <s v="4/18/2019"/>
  </r>
  <r>
    <x v="21"/>
    <m/>
    <s v="JV 2-19"/>
    <s v="5000"/>
    <s v="Salaries Expense"/>
    <x v="11"/>
    <m/>
    <m/>
    <x v="390"/>
    <s v="je-01-10458"/>
    <s v="4/18/2019"/>
  </r>
  <r>
    <x v="38"/>
    <m/>
    <s v="JV 2-19"/>
    <s v="5000"/>
    <s v="Salaries Expense"/>
    <x v="10"/>
    <n v="714.29"/>
    <m/>
    <x v="390"/>
    <s v="je-01-10458"/>
    <s v="4/18/2019"/>
  </r>
  <r>
    <x v="16"/>
    <m/>
    <s v="JV 2-23"/>
    <s v="5000"/>
    <s v="Salaries Expense"/>
    <x v="11"/>
    <m/>
    <m/>
    <x v="391"/>
    <s v="je-01-10458"/>
    <s v="4/18/2019"/>
  </r>
  <r>
    <x v="21"/>
    <m/>
    <s v="JV 2-23"/>
    <s v="5000"/>
    <s v="Salaries Expense"/>
    <x v="11"/>
    <n v="969.23"/>
    <m/>
    <x v="391"/>
    <s v="je-01-10458"/>
    <s v="4/18/2019"/>
  </r>
  <r>
    <x v="34"/>
    <m/>
    <s v="JV 2-23"/>
    <s v="5000"/>
    <s v="Salaries Expense"/>
    <x v="11"/>
    <m/>
    <n v="4846.1400000000003"/>
    <x v="391"/>
    <s v="je-01-10458"/>
    <s v="4/18/2019"/>
  </r>
  <r>
    <x v="38"/>
    <m/>
    <s v="JV 2-23"/>
    <s v="5000"/>
    <s v="Salaries Expense"/>
    <x v="10"/>
    <n v="3876.92"/>
    <m/>
    <x v="391"/>
    <s v="je-01-10458"/>
    <s v="4/18/2019"/>
  </r>
  <r>
    <x v="21"/>
    <m/>
    <s v="JV 2-24"/>
    <s v="5000"/>
    <s v="Salaries Expense"/>
    <x v="11"/>
    <n v="500"/>
    <m/>
    <x v="392"/>
    <s v="je-01-10458"/>
    <s v="4/18/2019"/>
  </r>
  <r>
    <x v="34"/>
    <m/>
    <s v="JV 2-24"/>
    <s v="5000"/>
    <s v="Salaries Expense"/>
    <x v="11"/>
    <m/>
    <n v="4000"/>
    <x v="392"/>
    <s v="je-01-10458"/>
    <s v="4/18/2019"/>
  </r>
  <r>
    <x v="38"/>
    <m/>
    <s v="JV 2-24"/>
    <s v="5000"/>
    <s v="Salaries Expense"/>
    <x v="10"/>
    <n v="3500"/>
    <m/>
    <x v="392"/>
    <s v="je-01-10458"/>
    <s v="4/18/2019"/>
  </r>
  <r>
    <x v="4"/>
    <m/>
    <s v="JV 2-6"/>
    <s v="5000"/>
    <s v="Salaries Expense"/>
    <x v="11"/>
    <n v="198.49"/>
    <m/>
    <x v="393"/>
    <s v="je-01-10458"/>
    <s v="4/18/2019"/>
  </r>
  <r>
    <x v="2"/>
    <m/>
    <s v="JV 2-6"/>
    <s v="5000"/>
    <s v="Salaries Expense"/>
    <x v="11"/>
    <n v="198.49"/>
    <m/>
    <x v="393"/>
    <s v="je-01-10458"/>
    <s v="4/18/2019"/>
  </r>
  <r>
    <x v="3"/>
    <m/>
    <s v="JV 2-6"/>
    <s v="5000"/>
    <s v="Salaries Expense"/>
    <x v="11"/>
    <m/>
    <n v="992.45"/>
    <x v="393"/>
    <s v="je-01-10458"/>
    <s v="4/18/2019"/>
  </r>
  <r>
    <x v="1"/>
    <m/>
    <s v="JV 2-6"/>
    <s v="5000"/>
    <s v="Salaries Expense"/>
    <x v="11"/>
    <n v="396.98"/>
    <m/>
    <x v="393"/>
    <s v="je-01-10458"/>
    <s v="4/18/2019"/>
  </r>
  <r>
    <x v="0"/>
    <m/>
    <s v="JV 2-6"/>
    <s v="5000"/>
    <s v="Salaries Expense"/>
    <x v="11"/>
    <n v="198.49"/>
    <m/>
    <x v="393"/>
    <s v="je-01-10458"/>
    <s v="4/18/2019"/>
  </r>
  <r>
    <x v="3"/>
    <m/>
    <s v="JV 2-16"/>
    <s v="5000"/>
    <s v="Salaries Expense"/>
    <x v="11"/>
    <n v="500"/>
    <m/>
    <x v="394"/>
    <s v="je-01-10458"/>
    <s v="4/18/2019"/>
  </r>
  <r>
    <x v="21"/>
    <m/>
    <s v="JV 2-16"/>
    <s v="5000"/>
    <s v="Salaries Expense"/>
    <x v="11"/>
    <n v="500"/>
    <m/>
    <x v="394"/>
    <s v="je-01-10458"/>
    <s v="4/18/2019"/>
  </r>
  <r>
    <x v="34"/>
    <m/>
    <s v="JV 2-16"/>
    <s v="5000"/>
    <s v="Salaries Expense"/>
    <x v="11"/>
    <n v="785.71"/>
    <m/>
    <x v="394"/>
    <s v="je-01-10458"/>
    <s v="4/18/2019"/>
  </r>
  <r>
    <x v="38"/>
    <m/>
    <s v="JV 2-16"/>
    <s v="5000"/>
    <s v="Salaries Expense"/>
    <x v="10"/>
    <m/>
    <n v="1785.71"/>
    <x v="394"/>
    <s v="je-01-10458"/>
    <s v="4/18/2019"/>
  </r>
  <r>
    <x v="43"/>
    <m/>
    <s v="JV 2-20"/>
    <s v="5000"/>
    <s v="Salaries Expense"/>
    <x v="11"/>
    <n v="2692.31"/>
    <m/>
    <x v="395"/>
    <s v="je-01-10458"/>
    <s v="4/18/2019"/>
  </r>
  <r>
    <x v="16"/>
    <m/>
    <s v="JV 2-20"/>
    <s v="5000"/>
    <s v="Salaries Expense"/>
    <x v="11"/>
    <n v="2153.85"/>
    <m/>
    <x v="395"/>
    <s v="je-01-10458"/>
    <s v="4/18/2019"/>
  </r>
  <r>
    <x v="3"/>
    <m/>
    <s v="JV 2-20"/>
    <s v="5000"/>
    <s v="Salaries Expense"/>
    <x v="11"/>
    <m/>
    <m/>
    <x v="395"/>
    <s v="je-01-10458"/>
    <s v="4/18/2019"/>
  </r>
  <r>
    <x v="24"/>
    <m/>
    <s v="JV 2-20"/>
    <s v="5000"/>
    <s v="Salaries Expense"/>
    <x v="11"/>
    <n v="538.46"/>
    <m/>
    <x v="395"/>
    <s v="je-01-10458"/>
    <s v="4/18/2019"/>
  </r>
  <r>
    <x v="34"/>
    <m/>
    <s v="JV 2-20"/>
    <s v="5000"/>
    <s v="Salaries Expense"/>
    <x v="11"/>
    <m/>
    <n v="5384.62"/>
    <x v="395"/>
    <s v="je-01-10458"/>
    <s v="4/18/2019"/>
  </r>
  <r>
    <x v="21"/>
    <m/>
    <s v="JV 2-22"/>
    <s v="5000"/>
    <s v="Salaries Expense"/>
    <x v="11"/>
    <n v="811.78"/>
    <m/>
    <x v="396"/>
    <s v="je-01-10458"/>
    <s v="4/18/2019"/>
  </r>
  <r>
    <x v="3"/>
    <m/>
    <s v="JV 2-22"/>
    <s v="5000"/>
    <s v="Salaries Expense"/>
    <x v="11"/>
    <m/>
    <n v="3297.87"/>
    <x v="396"/>
    <s v="je-01-10458"/>
    <s v="4/18/2019"/>
  </r>
  <r>
    <x v="24"/>
    <m/>
    <s v="JV 2-22"/>
    <s v="5000"/>
    <s v="Salaries Expense"/>
    <x v="11"/>
    <n v="1420.62"/>
    <m/>
    <x v="396"/>
    <s v="je-01-10458"/>
    <s v="4/18/2019"/>
  </r>
  <r>
    <x v="34"/>
    <m/>
    <s v="JV 2-22"/>
    <s v="5000"/>
    <s v="Salaries Expense"/>
    <x v="11"/>
    <n v="177.58"/>
    <m/>
    <x v="396"/>
    <s v="je-01-10458"/>
    <s v="4/18/2019"/>
  </r>
  <r>
    <x v="38"/>
    <m/>
    <s v="JV 2-22"/>
    <s v="5000"/>
    <s v="Salaries Expense"/>
    <x v="10"/>
    <n v="887.89"/>
    <m/>
    <x v="396"/>
    <s v="je-01-10458"/>
    <s v="4/18/2019"/>
  </r>
  <r>
    <x v="17"/>
    <m/>
    <s v="JV 2-18"/>
    <s v="5000"/>
    <s v="Salaries Expense"/>
    <x v="11"/>
    <n v="201.1"/>
    <m/>
    <x v="397"/>
    <s v="je-01-10458"/>
    <s v="4/18/2019"/>
  </r>
  <r>
    <x v="16"/>
    <m/>
    <s v="JV 2-18"/>
    <s v="5000"/>
    <s v="Salaries Expense"/>
    <x v="11"/>
    <m/>
    <n v="201.1"/>
    <x v="397"/>
    <s v="je-01-10458"/>
    <s v="4/18/2019"/>
  </r>
  <r>
    <x v="45"/>
    <m/>
    <s v="JV 2-15"/>
    <s v="5000"/>
    <s v="Salaries Expense"/>
    <x v="11"/>
    <n v="385.59"/>
    <m/>
    <x v="398"/>
    <s v="je-01-10458"/>
    <s v="4/18/2019"/>
  </r>
  <r>
    <x v="16"/>
    <m/>
    <s v="JV 2-15"/>
    <s v="5000"/>
    <s v="Salaries Expense"/>
    <x v="11"/>
    <n v="385.59"/>
    <m/>
    <x v="398"/>
    <s v="je-01-10458"/>
    <s v="4/18/2019"/>
  </r>
  <r>
    <x v="21"/>
    <m/>
    <s v="JV 2-15"/>
    <s v="5000"/>
    <s v="Salaries Expense"/>
    <x v="11"/>
    <n v="963.98"/>
    <m/>
    <x v="398"/>
    <s v="je-01-10458"/>
    <s v="4/18/2019"/>
  </r>
  <r>
    <x v="42"/>
    <m/>
    <s v="JV 2-15"/>
    <s v="5000"/>
    <s v="Salaries Expense"/>
    <x v="10"/>
    <n v="1542.36"/>
    <m/>
    <x v="398"/>
    <s v="je-01-10458"/>
    <s v="4/18/2019"/>
  </r>
  <r>
    <x v="34"/>
    <m/>
    <s v="JV 2-15"/>
    <s v="5000"/>
    <s v="Salaries Expense"/>
    <x v="11"/>
    <m/>
    <n v="8001"/>
    <x v="398"/>
    <s v="je-01-10458"/>
    <s v="4/18/2019"/>
  </r>
  <r>
    <x v="38"/>
    <m/>
    <s v="JV 2-15"/>
    <s v="5000"/>
    <s v="Salaries Expense"/>
    <x v="10"/>
    <n v="4723.4799999999996"/>
    <m/>
    <x v="398"/>
    <s v="je-01-10458"/>
    <s v="4/18/2019"/>
  </r>
  <r>
    <x v="16"/>
    <m/>
    <s v="JV 2-21"/>
    <s v="5000"/>
    <s v="Salaries Expense"/>
    <x v="11"/>
    <m/>
    <n v="1083.73"/>
    <x v="399"/>
    <s v="je-01-10458"/>
    <s v="4/18/2019"/>
  </r>
  <r>
    <x v="46"/>
    <m/>
    <s v="JV 2-21"/>
    <s v="5000"/>
    <s v="Salaries Expense"/>
    <x v="11"/>
    <n v="328.4"/>
    <m/>
    <x v="399"/>
    <s v="je-01-10458"/>
    <s v="4/18/2019"/>
  </r>
  <r>
    <x v="38"/>
    <m/>
    <s v="JV 2-21"/>
    <s v="5000"/>
    <s v="Salaries Expense"/>
    <x v="10"/>
    <n v="755.33"/>
    <m/>
    <x v="399"/>
    <s v="je-01-10458"/>
    <s v="4/18/2019"/>
  </r>
  <r>
    <x v="4"/>
    <m/>
    <s v="JV 4-1"/>
    <s v="5000"/>
    <s v="Salaries Expense"/>
    <x v="65"/>
    <n v="5886.13"/>
    <m/>
    <x v="400"/>
    <s v="je-01-10231"/>
    <s v="4/20/2018"/>
  </r>
  <r>
    <x v="16"/>
    <m/>
    <s v="JV 4-1"/>
    <s v="5000"/>
    <s v="Salaries Expense"/>
    <x v="65"/>
    <n v="17151.41"/>
    <m/>
    <x v="400"/>
    <s v="je-01-10231"/>
    <s v="4/20/2018"/>
  </r>
  <r>
    <x v="43"/>
    <m/>
    <s v="JV 4-1"/>
    <s v="5000"/>
    <s v="Salaries Expense"/>
    <x v="65"/>
    <n v="3265"/>
    <m/>
    <x v="400"/>
    <s v="je-01-10231"/>
    <s v="4/20/2018"/>
  </r>
  <r>
    <x v="17"/>
    <m/>
    <s v="JV 4-1"/>
    <s v="5000"/>
    <s v="Salaries Expense"/>
    <x v="65"/>
    <n v="8206.9500000000007"/>
    <m/>
    <x v="400"/>
    <s v="je-01-10231"/>
    <s v="4/20/2018"/>
  </r>
  <r>
    <x v="49"/>
    <m/>
    <s v="JV 4-1"/>
    <s v="5000"/>
    <s v="Salaries Expense"/>
    <x v="65"/>
    <n v="2350.4899999999998"/>
    <m/>
    <x v="400"/>
    <s v="je-01-10231"/>
    <s v="4/20/2018"/>
  </r>
  <r>
    <x v="45"/>
    <m/>
    <s v="JV 4-1"/>
    <s v="5000"/>
    <s v="Salaries Expense"/>
    <x v="65"/>
    <n v="1846"/>
    <m/>
    <x v="400"/>
    <s v="je-01-10231"/>
    <s v="4/20/2018"/>
  </r>
  <r>
    <x v="3"/>
    <m/>
    <s v="JV 4-1"/>
    <s v="5000"/>
    <s v="Salaries Expense"/>
    <x v="65"/>
    <n v="67351.88"/>
    <m/>
    <x v="400"/>
    <s v="je-01-10231"/>
    <s v="4/20/2018"/>
  </r>
  <r>
    <x v="40"/>
    <m/>
    <s v="JV 4-1"/>
    <s v="5000"/>
    <s v="Salaries Expense"/>
    <x v="65"/>
    <n v="713.32"/>
    <m/>
    <x v="400"/>
    <s v="je-01-10231"/>
    <s v="4/20/2018"/>
  </r>
  <r>
    <x v="41"/>
    <m/>
    <s v="JV 4-1"/>
    <s v="5000"/>
    <s v="Salaries Expense"/>
    <x v="65"/>
    <n v="1665.15"/>
    <m/>
    <x v="400"/>
    <s v="je-01-10231"/>
    <s v="4/20/2018"/>
  </r>
  <r>
    <x v="39"/>
    <m/>
    <s v="JV 4-1"/>
    <s v="5000"/>
    <s v="Salaries Expense"/>
    <x v="65"/>
    <n v="5706.4"/>
    <m/>
    <x v="400"/>
    <s v="je-01-10231"/>
    <s v="4/20/2018"/>
  </r>
  <r>
    <x v="24"/>
    <m/>
    <s v="JV 4-1"/>
    <s v="5000"/>
    <s v="Salaries Expense"/>
    <x v="65"/>
    <n v="19500.48"/>
    <m/>
    <x v="400"/>
    <s v="je-01-10231"/>
    <s v="4/20/2018"/>
  </r>
  <r>
    <x v="42"/>
    <m/>
    <s v="JV 4-1"/>
    <s v="5000"/>
    <s v="Salaries Expense"/>
    <x v="66"/>
    <n v="30588.39"/>
    <m/>
    <x v="400"/>
    <s v="je-01-10231"/>
    <s v="4/20/2018"/>
  </r>
  <r>
    <x v="44"/>
    <m/>
    <s v="JV 4-1"/>
    <s v="5000"/>
    <s v="Salaries Expense"/>
    <x v="65"/>
    <n v="2440.92"/>
    <m/>
    <x v="400"/>
    <s v="je-01-10231"/>
    <s v="4/20/2018"/>
  </r>
  <r>
    <x v="34"/>
    <m/>
    <s v="JV 4-1"/>
    <s v="5000"/>
    <s v="Salaries Expense"/>
    <x v="65"/>
    <n v="32268.9"/>
    <m/>
    <x v="400"/>
    <s v="je-01-10231"/>
    <s v="4/20/2018"/>
  </r>
  <r>
    <x v="35"/>
    <m/>
    <s v="JV 4-1"/>
    <s v="5000"/>
    <s v="Salaries Expense"/>
    <x v="66"/>
    <n v="71108.3"/>
    <m/>
    <x v="400"/>
    <s v="je-01-10231"/>
    <s v="4/20/2018"/>
  </r>
  <r>
    <x v="36"/>
    <m/>
    <s v="JV 4-1"/>
    <s v="5000"/>
    <s v="Salaries Expense"/>
    <x v="66"/>
    <n v="68729.119999999995"/>
    <m/>
    <x v="400"/>
    <s v="je-01-10231"/>
    <s v="4/20/2018"/>
  </r>
  <r>
    <x v="37"/>
    <m/>
    <s v="JV 4-1"/>
    <s v="5000"/>
    <s v="Salaries Expense"/>
    <x v="66"/>
    <n v="8788.8799999999992"/>
    <m/>
    <x v="400"/>
    <s v="je-01-10231"/>
    <s v="4/20/2018"/>
  </r>
  <r>
    <x v="38"/>
    <m/>
    <s v="JV 4-1"/>
    <s v="5000"/>
    <s v="Salaries Expense"/>
    <x v="66"/>
    <n v="46002.2"/>
    <m/>
    <x v="400"/>
    <s v="je-01-10231"/>
    <s v="4/20/2018"/>
  </r>
  <r>
    <x v="11"/>
    <m/>
    <s v="JV 4-1"/>
    <s v="5000"/>
    <s v="Salaries Expense"/>
    <x v="67"/>
    <n v="67690.210000000006"/>
    <m/>
    <x v="401"/>
    <s v="je-01-9908"/>
    <s v="4/21/2017"/>
  </r>
  <r>
    <x v="20"/>
    <m/>
    <s v="JV 4-1"/>
    <s v="5000"/>
    <s v="Salaries Expense"/>
    <x v="67"/>
    <n v="20450.66"/>
    <m/>
    <x v="401"/>
    <s v="je-01-9908"/>
    <s v="4/21/2017"/>
  </r>
  <r>
    <x v="18"/>
    <m/>
    <s v="JV 4-1"/>
    <s v="5000"/>
    <s v="Salaries Expense"/>
    <x v="67"/>
    <n v="7310.89"/>
    <m/>
    <x v="401"/>
    <s v="je-01-9908"/>
    <s v="4/21/2017"/>
  </r>
  <r>
    <x v="63"/>
    <m/>
    <s v="JV 4-1"/>
    <s v="5000"/>
    <s v="Salaries Expense"/>
    <x v="67"/>
    <n v="2258.2600000000002"/>
    <m/>
    <x v="401"/>
    <s v="je-01-9908"/>
    <s v="4/21/2017"/>
  </r>
  <r>
    <x v="48"/>
    <m/>
    <s v="JV 4-1"/>
    <s v="5000"/>
    <s v="Salaries Expense"/>
    <x v="67"/>
    <n v="8090.31"/>
    <m/>
    <x v="401"/>
    <s v="je-01-9908"/>
    <s v="4/21/2017"/>
  </r>
  <r>
    <x v="51"/>
    <m/>
    <s v="JV 4-1"/>
    <s v="5000"/>
    <s v="Salaries Expense"/>
    <x v="67"/>
    <n v="3232.68"/>
    <m/>
    <x v="401"/>
    <s v="je-01-9908"/>
    <s v="4/21/2017"/>
  </r>
  <r>
    <x v="24"/>
    <m/>
    <s v="JV 4-1"/>
    <s v="5000"/>
    <s v="Salaries Expense"/>
    <x v="67"/>
    <n v="24376.22"/>
    <m/>
    <x v="401"/>
    <s v="je-01-9908"/>
    <s v="4/21/2017"/>
  </r>
  <r>
    <x v="52"/>
    <m/>
    <s v="JV 4-1"/>
    <s v="5000"/>
    <s v="Salaries Expense"/>
    <x v="67"/>
    <n v="2996.16"/>
    <m/>
    <x v="401"/>
    <s v="je-01-9908"/>
    <s v="4/21/2017"/>
  </r>
  <r>
    <x v="10"/>
    <m/>
    <s v="JV 4-1"/>
    <s v="5000"/>
    <s v="Salaries Expense"/>
    <x v="67"/>
    <n v="5898.56"/>
    <m/>
    <x v="401"/>
    <s v="je-01-9908"/>
    <s v="4/21/2017"/>
  </r>
  <r>
    <x v="64"/>
    <m/>
    <s v="JV 4-1"/>
    <s v="5000"/>
    <s v="Salaries Expense"/>
    <x v="67"/>
    <n v="3258.88"/>
    <m/>
    <x v="401"/>
    <s v="je-01-9908"/>
    <s v="4/21/2017"/>
  </r>
  <r>
    <x v="53"/>
    <m/>
    <s v="JV 4-1"/>
    <s v="5000"/>
    <s v="Salaries Expense"/>
    <x v="67"/>
    <n v="1588.5"/>
    <m/>
    <x v="401"/>
    <s v="je-01-9908"/>
    <s v="4/21/2017"/>
  </r>
  <r>
    <x v="28"/>
    <m/>
    <s v="JV 4-1"/>
    <s v="5000"/>
    <s v="Salaries Expense"/>
    <x v="68"/>
    <n v="26810.48"/>
    <m/>
    <x v="401"/>
    <s v="je-01-9908"/>
    <s v="4/21/2017"/>
  </r>
  <r>
    <x v="57"/>
    <m/>
    <s v="JV 4-1"/>
    <s v="5000"/>
    <s v="Salaries Expense"/>
    <x v="68"/>
    <n v="8024.42"/>
    <m/>
    <x v="401"/>
    <s v="je-01-9908"/>
    <s v="4/21/2017"/>
  </r>
  <r>
    <x v="54"/>
    <m/>
    <s v="JV 4-1"/>
    <s v="5000"/>
    <s v="Salaries Expense"/>
    <x v="68"/>
    <n v="79050.490000000005"/>
    <m/>
    <x v="401"/>
    <s v="je-01-9908"/>
    <s v="4/21/2017"/>
  </r>
  <r>
    <x v="56"/>
    <m/>
    <s v="JV 4-1"/>
    <s v="5000"/>
    <s v="Salaries Expense"/>
    <x v="68"/>
    <m/>
    <m/>
    <x v="401"/>
    <s v="je-01-9908"/>
    <s v="4/21/2017"/>
  </r>
  <r>
    <x v="55"/>
    <m/>
    <s v="JV 4-1"/>
    <s v="5000"/>
    <s v="Salaries Expense"/>
    <x v="68"/>
    <n v="67436.460000000006"/>
    <m/>
    <x v="401"/>
    <s v="je-01-9908"/>
    <s v="4/21/2017"/>
  </r>
  <r>
    <x v="22"/>
    <m/>
    <s v="JV 4-1"/>
    <s v="5000"/>
    <s v="Salaries Expense"/>
    <x v="67"/>
    <n v="31102.45"/>
    <m/>
    <x v="401"/>
    <s v="je-01-9908"/>
    <s v="4/21/2017"/>
  </r>
  <r>
    <x v="58"/>
    <m/>
    <s v="JV 4-1"/>
    <s v="5000"/>
    <s v="Salaries Expense"/>
    <x v="67"/>
    <n v="2259.52"/>
    <m/>
    <x v="401"/>
    <s v="je-01-9908"/>
    <s v="4/21/2017"/>
  </r>
  <r>
    <x v="23"/>
    <m/>
    <s v="JV 4-1"/>
    <s v="5000"/>
    <s v="Salaries Expense"/>
    <x v="68"/>
    <n v="43510.34"/>
    <m/>
    <x v="401"/>
    <s v="je-01-9908"/>
    <s v="4/21/2017"/>
  </r>
  <r>
    <x v="3"/>
    <m/>
    <s v="001"/>
    <s v="5000"/>
    <s v="Salaries Expense"/>
    <x v="5"/>
    <n v="1347.32"/>
    <m/>
    <x v="402"/>
    <s v="je-01-10460"/>
    <s v="4/22/2019"/>
  </r>
  <r>
    <x v="39"/>
    <m/>
    <s v="001"/>
    <s v="5000"/>
    <s v="Salaries Expense"/>
    <x v="5"/>
    <m/>
    <n v="33.659999999999997"/>
    <x v="402"/>
    <s v="je-01-10460"/>
    <s v="4/22/2019"/>
  </r>
  <r>
    <x v="21"/>
    <m/>
    <s v="005"/>
    <s v="5000"/>
    <s v="Salaries Expense"/>
    <x v="11"/>
    <n v="1176"/>
    <m/>
    <x v="403"/>
    <s v="je-01-10460"/>
    <s v="4/22/2019"/>
  </r>
  <r>
    <x v="3"/>
    <m/>
    <s v="005"/>
    <s v="5000"/>
    <s v="Salaries Expense"/>
    <x v="11"/>
    <m/>
    <n v="1176"/>
    <x v="403"/>
    <s v="je-01-10460"/>
    <s v="4/22/2019"/>
  </r>
  <r>
    <x v="21"/>
    <m/>
    <s v="006"/>
    <s v="5000"/>
    <s v="Salaries Expense"/>
    <x v="58"/>
    <n v="1764"/>
    <m/>
    <x v="404"/>
    <s v="je-01-10460"/>
    <s v="4/22/2019"/>
  </r>
  <r>
    <x v="3"/>
    <m/>
    <s v="006"/>
    <s v="5000"/>
    <s v="Salaries Expense"/>
    <x v="58"/>
    <m/>
    <n v="1764"/>
    <x v="404"/>
    <s v="je-01-10460"/>
    <s v="4/22/2019"/>
  </r>
  <r>
    <x v="23"/>
    <m/>
    <s v="JV 4-2"/>
    <s v="5000"/>
    <s v="Salaries Expense"/>
    <x v="68"/>
    <n v="21739.29"/>
    <m/>
    <x v="405"/>
    <s v="je-01-9912"/>
    <s v="4/24/2017"/>
  </r>
  <r>
    <x v="58"/>
    <m/>
    <s v="JV 4-2"/>
    <s v="5000"/>
    <s v="Salaries Expense"/>
    <x v="67"/>
    <n v="1129.76"/>
    <m/>
    <x v="405"/>
    <s v="je-01-9912"/>
    <s v="4/24/2017"/>
  </r>
  <r>
    <x v="22"/>
    <m/>
    <s v="JV 4-2"/>
    <s v="5000"/>
    <s v="Salaries Expense"/>
    <x v="67"/>
    <n v="14858.49"/>
    <m/>
    <x v="405"/>
    <s v="je-01-9912"/>
    <s v="4/24/2017"/>
  </r>
  <r>
    <x v="55"/>
    <m/>
    <s v="JV 4-2"/>
    <s v="5000"/>
    <s v="Salaries Expense"/>
    <x v="68"/>
    <n v="32710.68"/>
    <m/>
    <x v="405"/>
    <s v="je-01-9912"/>
    <s v="4/24/2017"/>
  </r>
  <r>
    <x v="54"/>
    <m/>
    <s v="JV 4-2"/>
    <s v="5000"/>
    <s v="Salaries Expense"/>
    <x v="68"/>
    <n v="38705.75"/>
    <m/>
    <x v="405"/>
    <s v="je-01-9912"/>
    <s v="4/24/2017"/>
  </r>
  <r>
    <x v="57"/>
    <m/>
    <s v="JV 4-2"/>
    <s v="5000"/>
    <s v="Salaries Expense"/>
    <x v="68"/>
    <n v="4017.49"/>
    <m/>
    <x v="405"/>
    <s v="je-01-9912"/>
    <s v="4/24/2017"/>
  </r>
  <r>
    <x v="28"/>
    <m/>
    <s v="JV 4-2"/>
    <s v="5000"/>
    <s v="Salaries Expense"/>
    <x v="68"/>
    <n v="13449.36"/>
    <m/>
    <x v="405"/>
    <s v="je-01-9912"/>
    <s v="4/24/2017"/>
  </r>
  <r>
    <x v="53"/>
    <m/>
    <s v="JV 4-2"/>
    <s v="5000"/>
    <s v="Salaries Expense"/>
    <x v="67"/>
    <n v="688.5"/>
    <m/>
    <x v="405"/>
    <s v="je-01-9912"/>
    <s v="4/24/2017"/>
  </r>
  <r>
    <x v="32"/>
    <m/>
    <s v="JV 4-2"/>
    <s v="5000"/>
    <s v="Salaries Expense"/>
    <x v="67"/>
    <m/>
    <m/>
    <x v="405"/>
    <s v="je-01-9912"/>
    <s v="4/24/2017"/>
  </r>
  <r>
    <x v="64"/>
    <m/>
    <s v="JV 4-2"/>
    <s v="5000"/>
    <s v="Salaries Expense"/>
    <x v="67"/>
    <n v="1629.44"/>
    <m/>
    <x v="405"/>
    <s v="je-01-9912"/>
    <s v="4/24/2017"/>
  </r>
  <r>
    <x v="52"/>
    <m/>
    <s v="JV 4-2"/>
    <s v="5000"/>
    <s v="Salaries Expense"/>
    <x v="67"/>
    <n v="1498.08"/>
    <m/>
    <x v="405"/>
    <s v="je-01-9912"/>
    <s v="4/24/2017"/>
  </r>
  <r>
    <x v="24"/>
    <m/>
    <s v="JV 4-2"/>
    <s v="5000"/>
    <s v="Salaries Expense"/>
    <x v="67"/>
    <n v="12381.82"/>
    <m/>
    <x v="405"/>
    <s v="je-01-9912"/>
    <s v="4/24/2017"/>
  </r>
  <r>
    <x v="51"/>
    <m/>
    <s v="JV 4-2"/>
    <s v="5000"/>
    <s v="Salaries Expense"/>
    <x v="67"/>
    <n v="1616.34"/>
    <m/>
    <x v="405"/>
    <s v="je-01-9912"/>
    <s v="4/24/2017"/>
  </r>
  <r>
    <x v="48"/>
    <m/>
    <s v="JV 4-2"/>
    <s v="5000"/>
    <s v="Salaries Expense"/>
    <x v="67"/>
    <n v="4089.5"/>
    <m/>
    <x v="405"/>
    <s v="je-01-9912"/>
    <s v="4/24/2017"/>
  </r>
  <r>
    <x v="63"/>
    <m/>
    <s v="JV 4-2"/>
    <s v="5000"/>
    <s v="Salaries Expense"/>
    <x v="67"/>
    <n v="1051.55"/>
    <m/>
    <x v="405"/>
    <s v="je-01-9912"/>
    <s v="4/24/2017"/>
  </r>
  <r>
    <x v="18"/>
    <m/>
    <s v="JV 4-2"/>
    <s v="5000"/>
    <s v="Salaries Expense"/>
    <x v="67"/>
    <n v="3655.44"/>
    <m/>
    <x v="405"/>
    <s v="je-01-9912"/>
    <s v="4/24/2017"/>
  </r>
  <r>
    <x v="20"/>
    <m/>
    <s v="JV 4-2"/>
    <s v="5000"/>
    <s v="Salaries Expense"/>
    <x v="67"/>
    <n v="9962.34"/>
    <m/>
    <x v="405"/>
    <s v="je-01-9912"/>
    <s v="4/24/2017"/>
  </r>
  <r>
    <x v="10"/>
    <m/>
    <s v="JV 4-2"/>
    <s v="5000"/>
    <s v="Salaries Expense"/>
    <x v="67"/>
    <n v="2949.28"/>
    <m/>
    <x v="405"/>
    <s v="je-01-9912"/>
    <s v="4/24/2017"/>
  </r>
  <r>
    <x v="11"/>
    <m/>
    <s v="JV 4-2"/>
    <s v="5000"/>
    <s v="Salaries Expense"/>
    <x v="67"/>
    <n v="33761.75"/>
    <m/>
    <x v="405"/>
    <s v="je-01-9912"/>
    <s v="4/24/2017"/>
  </r>
  <r>
    <x v="11"/>
    <m/>
    <s v="REV. JV 4-2"/>
    <s v="5000"/>
    <s v="Salaries Expense"/>
    <x v="69"/>
    <m/>
    <n v="33761.75"/>
    <x v="406"/>
    <s v="je-01-9912"/>
    <s v="4/24/2017"/>
  </r>
  <r>
    <x v="63"/>
    <m/>
    <s v="REV. JV 4-2"/>
    <s v="5000"/>
    <s v="Salaries Expense"/>
    <x v="69"/>
    <m/>
    <n v="1051.55"/>
    <x v="406"/>
    <s v="je-01-9912"/>
    <s v="4/24/2017"/>
  </r>
  <r>
    <x v="18"/>
    <m/>
    <s v="REV. JV 4-2"/>
    <s v="5000"/>
    <s v="Salaries Expense"/>
    <x v="69"/>
    <m/>
    <n v="3655.44"/>
    <x v="406"/>
    <s v="je-01-9912"/>
    <s v="4/24/2017"/>
  </r>
  <r>
    <x v="51"/>
    <m/>
    <s v="REV. JV 4-2"/>
    <s v="5000"/>
    <s v="Salaries Expense"/>
    <x v="69"/>
    <m/>
    <n v="1616.34"/>
    <x v="406"/>
    <s v="je-01-9912"/>
    <s v="4/24/2017"/>
  </r>
  <r>
    <x v="48"/>
    <m/>
    <s v="REV. JV 4-2"/>
    <s v="5000"/>
    <s v="Salaries Expense"/>
    <x v="69"/>
    <m/>
    <n v="4089.5"/>
    <x v="406"/>
    <s v="je-01-9912"/>
    <s v="4/24/2017"/>
  </r>
  <r>
    <x v="10"/>
    <m/>
    <s v="REV. JV 4-2"/>
    <s v="5000"/>
    <s v="Salaries Expense"/>
    <x v="69"/>
    <m/>
    <n v="2949.28"/>
    <x v="406"/>
    <s v="je-01-9912"/>
    <s v="4/24/2017"/>
  </r>
  <r>
    <x v="20"/>
    <m/>
    <s v="REV. JV 4-2"/>
    <s v="5000"/>
    <s v="Salaries Expense"/>
    <x v="69"/>
    <m/>
    <n v="9962.34"/>
    <x v="406"/>
    <s v="je-01-9912"/>
    <s v="4/24/2017"/>
  </r>
  <r>
    <x v="24"/>
    <m/>
    <s v="REV. JV 4-2"/>
    <s v="5000"/>
    <s v="Salaries Expense"/>
    <x v="69"/>
    <m/>
    <n v="12381.82"/>
    <x v="406"/>
    <s v="je-01-9912"/>
    <s v="4/24/2017"/>
  </r>
  <r>
    <x v="52"/>
    <m/>
    <s v="REV. JV 4-2"/>
    <s v="5000"/>
    <s v="Salaries Expense"/>
    <x v="69"/>
    <m/>
    <n v="1498.08"/>
    <x v="406"/>
    <s v="je-01-9912"/>
    <s v="4/24/2017"/>
  </r>
  <r>
    <x v="32"/>
    <m/>
    <s v="REV. JV 4-2"/>
    <s v="5000"/>
    <s v="Salaries Expense"/>
    <x v="69"/>
    <m/>
    <m/>
    <x v="406"/>
    <s v="je-01-9912"/>
    <s v="4/24/2017"/>
  </r>
  <r>
    <x v="53"/>
    <m/>
    <s v="REV. JV 4-2"/>
    <s v="5000"/>
    <s v="Salaries Expense"/>
    <x v="69"/>
    <m/>
    <n v="688.5"/>
    <x v="406"/>
    <s v="je-01-9912"/>
    <s v="4/24/2017"/>
  </r>
  <r>
    <x v="28"/>
    <m/>
    <s v="REV. JV 4-2"/>
    <s v="5000"/>
    <s v="Salaries Expense"/>
    <x v="70"/>
    <m/>
    <n v="13449.36"/>
    <x v="406"/>
    <s v="je-01-9912"/>
    <s v="4/24/2017"/>
  </r>
  <r>
    <x v="64"/>
    <m/>
    <s v="REV. JV 4-2"/>
    <s v="5000"/>
    <s v="Salaries Expense"/>
    <x v="69"/>
    <m/>
    <n v="1629.44"/>
    <x v="406"/>
    <s v="je-01-9912"/>
    <s v="4/24/2017"/>
  </r>
  <r>
    <x v="58"/>
    <m/>
    <s v="REV. JV 4-2"/>
    <s v="5000"/>
    <s v="Salaries Expense"/>
    <x v="69"/>
    <m/>
    <n v="1129.76"/>
    <x v="406"/>
    <s v="je-01-9912"/>
    <s v="4/24/2017"/>
  </r>
  <r>
    <x v="22"/>
    <m/>
    <s v="REV. JV 4-2"/>
    <s v="5000"/>
    <s v="Salaries Expense"/>
    <x v="69"/>
    <m/>
    <n v="14858.49"/>
    <x v="406"/>
    <s v="je-01-9912"/>
    <s v="4/24/2017"/>
  </r>
  <r>
    <x v="57"/>
    <m/>
    <s v="REV. JV 4-2"/>
    <s v="5000"/>
    <s v="Salaries Expense"/>
    <x v="70"/>
    <m/>
    <n v="4017.49"/>
    <x v="406"/>
    <s v="je-01-9912"/>
    <s v="4/24/2017"/>
  </r>
  <r>
    <x v="54"/>
    <m/>
    <s v="REV. JV 4-2"/>
    <s v="5000"/>
    <s v="Salaries Expense"/>
    <x v="70"/>
    <m/>
    <n v="38705.75"/>
    <x v="406"/>
    <s v="je-01-9912"/>
    <s v="4/24/2017"/>
  </r>
  <r>
    <x v="55"/>
    <m/>
    <s v="REV. JV 4-2"/>
    <s v="5000"/>
    <s v="Salaries Expense"/>
    <x v="70"/>
    <m/>
    <n v="32710.68"/>
    <x v="406"/>
    <s v="je-01-9912"/>
    <s v="4/24/2017"/>
  </r>
  <r>
    <x v="23"/>
    <m/>
    <s v="REV. JV 4-2"/>
    <s v="5000"/>
    <s v="Salaries Expense"/>
    <x v="70"/>
    <m/>
    <n v="21739.29"/>
    <x v="406"/>
    <s v="je-01-9912"/>
    <s v="4/24/2017"/>
  </r>
  <r>
    <x v="38"/>
    <m/>
    <s v="JV 4-2"/>
    <s v="5000"/>
    <s v="Salaries Expense"/>
    <x v="66"/>
    <n v="25263.84"/>
    <m/>
    <x v="407"/>
    <s v="je-01-10235"/>
    <s v="4/24/2018"/>
  </r>
  <r>
    <x v="37"/>
    <m/>
    <s v="JV 4-2"/>
    <s v="5000"/>
    <s v="Salaries Expense"/>
    <x v="66"/>
    <n v="5600.93"/>
    <m/>
    <x v="407"/>
    <s v="je-01-10235"/>
    <s v="4/24/2018"/>
  </r>
  <r>
    <x v="35"/>
    <m/>
    <s v="JV 4-2"/>
    <s v="5000"/>
    <s v="Salaries Expense"/>
    <x v="66"/>
    <n v="39064.14"/>
    <m/>
    <x v="407"/>
    <s v="je-01-10235"/>
    <s v="4/24/2018"/>
  </r>
  <r>
    <x v="36"/>
    <m/>
    <s v="JV 4-2"/>
    <s v="5000"/>
    <s v="Salaries Expense"/>
    <x v="66"/>
    <n v="37641.440000000002"/>
    <m/>
    <x v="407"/>
    <s v="je-01-10235"/>
    <s v="4/24/2018"/>
  </r>
  <r>
    <x v="34"/>
    <m/>
    <s v="JV 4-2"/>
    <s v="5000"/>
    <s v="Salaries Expense"/>
    <x v="65"/>
    <n v="16992.5"/>
    <m/>
    <x v="407"/>
    <s v="je-01-10235"/>
    <s v="4/24/2018"/>
  </r>
  <r>
    <x v="44"/>
    <m/>
    <s v="JV 4-2"/>
    <s v="5000"/>
    <s v="Salaries Expense"/>
    <x v="65"/>
    <n v="1388.34"/>
    <m/>
    <x v="407"/>
    <s v="je-01-10235"/>
    <s v="4/24/2018"/>
  </r>
  <r>
    <x v="42"/>
    <m/>
    <s v="JV 4-2"/>
    <s v="5000"/>
    <s v="Salaries Expense"/>
    <x v="66"/>
    <n v="16660.91"/>
    <m/>
    <x v="407"/>
    <s v="je-01-10235"/>
    <s v="4/24/2018"/>
  </r>
  <r>
    <x v="24"/>
    <m/>
    <s v="JV 4-2"/>
    <s v="5000"/>
    <s v="Salaries Expense"/>
    <x v="65"/>
    <n v="10248.85"/>
    <m/>
    <x v="407"/>
    <s v="je-01-10235"/>
    <s v="4/24/2018"/>
  </r>
  <r>
    <x v="39"/>
    <m/>
    <s v="JV 4-2"/>
    <s v="5000"/>
    <s v="Salaries Expense"/>
    <x v="65"/>
    <n v="3661.61"/>
    <m/>
    <x v="407"/>
    <s v="je-01-10235"/>
    <s v="4/24/2018"/>
  </r>
  <r>
    <x v="41"/>
    <m/>
    <s v="JV 4-2"/>
    <s v="5000"/>
    <s v="Salaries Expense"/>
    <x v="65"/>
    <n v="916.49"/>
    <m/>
    <x v="407"/>
    <s v="je-01-10235"/>
    <s v="4/24/2018"/>
  </r>
  <r>
    <x v="40"/>
    <m/>
    <s v="JV 4-2"/>
    <s v="5000"/>
    <s v="Salaries Expense"/>
    <x v="65"/>
    <n v="392.51"/>
    <m/>
    <x v="407"/>
    <s v="je-01-10235"/>
    <s v="4/24/2018"/>
  </r>
  <r>
    <x v="3"/>
    <m/>
    <s v="JV 4-2"/>
    <s v="5000"/>
    <s v="Salaries Expense"/>
    <x v="65"/>
    <n v="37985.18"/>
    <m/>
    <x v="407"/>
    <s v="je-01-10235"/>
    <s v="4/24/2018"/>
  </r>
  <r>
    <x v="45"/>
    <m/>
    <s v="JV 4-2"/>
    <s v="5000"/>
    <s v="Salaries Expense"/>
    <x v="65"/>
    <m/>
    <m/>
    <x v="407"/>
    <s v="je-01-10235"/>
    <s v="4/24/2018"/>
  </r>
  <r>
    <x v="49"/>
    <m/>
    <s v="JV 4-2"/>
    <s v="5000"/>
    <s v="Salaries Expense"/>
    <x v="65"/>
    <n v="1341.03"/>
    <m/>
    <x v="407"/>
    <s v="je-01-10235"/>
    <s v="4/24/2018"/>
  </r>
  <r>
    <x v="17"/>
    <m/>
    <s v="JV 4-2"/>
    <s v="5000"/>
    <s v="Salaries Expense"/>
    <x v="65"/>
    <n v="4513.6099999999997"/>
    <m/>
    <x v="407"/>
    <s v="je-01-10235"/>
    <s v="4/24/2018"/>
  </r>
  <r>
    <x v="43"/>
    <m/>
    <s v="JV 4-2"/>
    <s v="5000"/>
    <s v="Salaries Expense"/>
    <x v="65"/>
    <n v="1795.75"/>
    <m/>
    <x v="407"/>
    <s v="je-01-10235"/>
    <s v="4/24/2018"/>
  </r>
  <r>
    <x v="16"/>
    <m/>
    <s v="JV 4-2"/>
    <s v="5000"/>
    <s v="Salaries Expense"/>
    <x v="65"/>
    <n v="10183.700000000001"/>
    <m/>
    <x v="407"/>
    <s v="je-01-10235"/>
    <s v="4/24/2018"/>
  </r>
  <r>
    <x v="4"/>
    <m/>
    <s v="JV 4-2"/>
    <s v="5000"/>
    <s v="Salaries Expense"/>
    <x v="65"/>
    <n v="3349.59"/>
    <m/>
    <x v="407"/>
    <s v="je-01-10235"/>
    <s v="4/24/2018"/>
  </r>
  <r>
    <x v="44"/>
    <m/>
    <s v="REV. JV 4-2"/>
    <s v="5000"/>
    <s v="Salaries Expense"/>
    <x v="71"/>
    <m/>
    <n v="1388.34"/>
    <x v="408"/>
    <s v="je-01-10235"/>
    <s v="4/24/2018"/>
  </r>
  <r>
    <x v="34"/>
    <m/>
    <s v="REV. JV 4-2"/>
    <s v="5000"/>
    <s v="Salaries Expense"/>
    <x v="71"/>
    <m/>
    <n v="16992.5"/>
    <x v="408"/>
    <s v="je-01-10235"/>
    <s v="4/24/2018"/>
  </r>
  <r>
    <x v="38"/>
    <m/>
    <s v="REV. JV 4-2"/>
    <s v="5000"/>
    <s v="Salaries Expense"/>
    <x v="72"/>
    <m/>
    <n v="25263.84"/>
    <x v="408"/>
    <s v="je-01-10235"/>
    <s v="4/24/2018"/>
  </r>
  <r>
    <x v="36"/>
    <m/>
    <s v="REV. JV 4-2"/>
    <s v="5000"/>
    <s v="Salaries Expense"/>
    <x v="72"/>
    <m/>
    <n v="37641.440000000002"/>
    <x v="408"/>
    <s v="je-01-10235"/>
    <s v="4/24/2018"/>
  </r>
  <r>
    <x v="37"/>
    <m/>
    <s v="REV. JV 4-2"/>
    <s v="5000"/>
    <s v="Salaries Expense"/>
    <x v="72"/>
    <m/>
    <n v="5600.93"/>
    <x v="408"/>
    <s v="je-01-10235"/>
    <s v="4/24/2018"/>
  </r>
  <r>
    <x v="42"/>
    <m/>
    <s v="REV. JV 4-2"/>
    <s v="5000"/>
    <s v="Salaries Expense"/>
    <x v="72"/>
    <m/>
    <n v="16660.91"/>
    <x v="408"/>
    <s v="je-01-10235"/>
    <s v="4/24/2018"/>
  </r>
  <r>
    <x v="35"/>
    <m/>
    <s v="REV. JV 4-2"/>
    <s v="5000"/>
    <s v="Salaries Expense"/>
    <x v="72"/>
    <m/>
    <n v="39064.14"/>
    <x v="408"/>
    <s v="je-01-10235"/>
    <s v="4/24/2018"/>
  </r>
  <r>
    <x v="40"/>
    <m/>
    <s v="REV. JV 4-2"/>
    <s v="5000"/>
    <s v="Salaries Expense"/>
    <x v="71"/>
    <m/>
    <n v="392.51"/>
    <x v="408"/>
    <s v="je-01-10235"/>
    <s v="4/24/2018"/>
  </r>
  <r>
    <x v="41"/>
    <m/>
    <s v="REV. JV 4-2"/>
    <s v="5000"/>
    <s v="Salaries Expense"/>
    <x v="71"/>
    <m/>
    <n v="916.49"/>
    <x v="408"/>
    <s v="je-01-10235"/>
    <s v="4/24/2018"/>
  </r>
  <r>
    <x v="39"/>
    <m/>
    <s v="REV. JV 4-2"/>
    <s v="5000"/>
    <s v="Salaries Expense"/>
    <x v="71"/>
    <m/>
    <n v="3661.61"/>
    <x v="408"/>
    <s v="je-01-10235"/>
    <s v="4/24/2018"/>
  </r>
  <r>
    <x v="24"/>
    <m/>
    <s v="REV. JV 4-2"/>
    <s v="5000"/>
    <s v="Salaries Expense"/>
    <x v="71"/>
    <m/>
    <n v="10248.85"/>
    <x v="408"/>
    <s v="je-01-10235"/>
    <s v="4/24/2018"/>
  </r>
  <r>
    <x v="3"/>
    <m/>
    <s v="REV. JV 4-2"/>
    <s v="5000"/>
    <s v="Salaries Expense"/>
    <x v="71"/>
    <m/>
    <n v="37985.18"/>
    <x v="408"/>
    <s v="je-01-10235"/>
    <s v="4/24/2018"/>
  </r>
  <r>
    <x v="16"/>
    <m/>
    <s v="REV. JV 4-2"/>
    <s v="5000"/>
    <s v="Salaries Expense"/>
    <x v="71"/>
    <m/>
    <n v="10183.700000000001"/>
    <x v="408"/>
    <s v="je-01-10235"/>
    <s v="4/24/2018"/>
  </r>
  <r>
    <x v="4"/>
    <m/>
    <s v="REV. JV 4-2"/>
    <s v="5000"/>
    <s v="Salaries Expense"/>
    <x v="71"/>
    <m/>
    <n v="3349.59"/>
    <x v="408"/>
    <s v="je-01-10235"/>
    <s v="4/24/2018"/>
  </r>
  <r>
    <x v="45"/>
    <m/>
    <s v="REV. JV 4-2"/>
    <s v="5000"/>
    <s v="Salaries Expense"/>
    <x v="71"/>
    <m/>
    <m/>
    <x v="408"/>
    <s v="je-01-10235"/>
    <s v="4/24/2018"/>
  </r>
  <r>
    <x v="49"/>
    <m/>
    <s v="REV. JV 4-2"/>
    <s v="5000"/>
    <s v="Salaries Expense"/>
    <x v="71"/>
    <m/>
    <n v="1341.03"/>
    <x v="408"/>
    <s v="je-01-10235"/>
    <s v="4/24/2018"/>
  </r>
  <r>
    <x v="43"/>
    <m/>
    <s v="REV. JV 4-2"/>
    <s v="5000"/>
    <s v="Salaries Expense"/>
    <x v="71"/>
    <m/>
    <n v="1795.75"/>
    <x v="408"/>
    <s v="je-01-10235"/>
    <s v="4/24/2018"/>
  </r>
  <r>
    <x v="17"/>
    <m/>
    <s v="REV. JV 4-2"/>
    <s v="5000"/>
    <s v="Salaries Expense"/>
    <x v="71"/>
    <m/>
    <n v="4513.6099999999997"/>
    <x v="408"/>
    <s v="je-01-10235"/>
    <s v="4/24/2018"/>
  </r>
  <r>
    <x v="24"/>
    <m/>
    <s v="4-11"/>
    <s v="5000"/>
    <s v="Salaries Expense"/>
    <x v="65"/>
    <m/>
    <n v="16155.28"/>
    <x v="409"/>
    <s v="je-01-10241"/>
    <s v="4/30/2018"/>
  </r>
  <r>
    <x v="30"/>
    <m/>
    <s v="4-11"/>
    <s v="5000"/>
    <s v="Salaries Expense"/>
    <x v="65"/>
    <n v="16155.28"/>
    <m/>
    <x v="409"/>
    <s v="je-01-10241"/>
    <s v="4/30/2018"/>
  </r>
  <r>
    <x v="31"/>
    <m/>
    <s v="JV 4-10"/>
    <s v="5000"/>
    <s v="Salaries Expense"/>
    <x v="65"/>
    <n v="25268.52"/>
    <m/>
    <x v="410"/>
    <s v="je-01-10240"/>
    <s v="4/30/2018"/>
  </r>
  <r>
    <x v="24"/>
    <m/>
    <s v="JV 4-10"/>
    <s v="5000"/>
    <s v="Salaries Expense"/>
    <x v="65"/>
    <m/>
    <n v="25268.52"/>
    <x v="410"/>
    <s v="je-01-10240"/>
    <s v="4/30/2018"/>
  </r>
  <r>
    <x v="17"/>
    <m/>
    <s v="JV 4-2"/>
    <s v="5000"/>
    <s v="Salaries Expense"/>
    <x v="73"/>
    <n v="5030"/>
    <m/>
    <x v="411"/>
    <s v="je-01-10470"/>
    <s v="4/30/2019"/>
  </r>
  <r>
    <x v="16"/>
    <m/>
    <s v="JV 4-2"/>
    <s v="5000"/>
    <s v="Salaries Expense"/>
    <x v="73"/>
    <n v="12401.7"/>
    <m/>
    <x v="411"/>
    <s v="je-01-10470"/>
    <s v="4/30/2019"/>
  </r>
  <r>
    <x v="4"/>
    <m/>
    <s v="JV 4-2"/>
    <s v="5000"/>
    <s v="Salaries Expense"/>
    <x v="73"/>
    <n v="3623.48"/>
    <m/>
    <x v="411"/>
    <s v="je-01-10470"/>
    <s v="4/30/2019"/>
  </r>
  <r>
    <x v="3"/>
    <m/>
    <s v="JV 4-2"/>
    <s v="5000"/>
    <s v="Salaries Expense"/>
    <x v="73"/>
    <n v="41372.6"/>
    <m/>
    <x v="411"/>
    <s v="je-01-10470"/>
    <s v="4/30/2019"/>
  </r>
  <r>
    <x v="42"/>
    <m/>
    <s v="JV 4-2"/>
    <s v="5000"/>
    <s v="Salaries Expense"/>
    <x v="74"/>
    <n v="18336.47"/>
    <m/>
    <x v="411"/>
    <s v="je-01-10470"/>
    <s v="4/30/2019"/>
  </r>
  <r>
    <x v="41"/>
    <m/>
    <s v="JV 4-2"/>
    <s v="5000"/>
    <s v="Salaries Expense"/>
    <x v="73"/>
    <n v="859.13"/>
    <m/>
    <x v="411"/>
    <s v="je-01-10470"/>
    <s v="4/30/2019"/>
  </r>
  <r>
    <x v="40"/>
    <m/>
    <s v="JV 4-2"/>
    <s v="5000"/>
    <s v="Salaries Expense"/>
    <x v="73"/>
    <n v="2264.2399999999998"/>
    <m/>
    <x v="411"/>
    <s v="je-01-10470"/>
    <s v="4/30/2019"/>
  </r>
  <r>
    <x v="39"/>
    <m/>
    <s v="JV 4-2"/>
    <s v="5000"/>
    <s v="Salaries Expense"/>
    <x v="73"/>
    <n v="3725.76"/>
    <m/>
    <x v="411"/>
    <s v="je-01-10470"/>
    <s v="4/30/2019"/>
  </r>
  <r>
    <x v="24"/>
    <m/>
    <s v="JV 4-2"/>
    <s v="5000"/>
    <s v="Salaries Expense"/>
    <x v="73"/>
    <n v="8969.9500000000007"/>
    <m/>
    <x v="411"/>
    <s v="je-01-10470"/>
    <s v="4/30/2019"/>
  </r>
  <r>
    <x v="38"/>
    <m/>
    <s v="JV 4-2"/>
    <s v="5000"/>
    <s v="Salaries Expense"/>
    <x v="74"/>
    <n v="20270.21"/>
    <m/>
    <x v="411"/>
    <s v="je-01-10470"/>
    <s v="4/30/2019"/>
  </r>
  <r>
    <x v="37"/>
    <m/>
    <s v="JV 4-2"/>
    <s v="5000"/>
    <s v="Salaries Expense"/>
    <x v="74"/>
    <n v="5377.28"/>
    <m/>
    <x v="411"/>
    <s v="je-01-10470"/>
    <s v="4/30/2019"/>
  </r>
  <r>
    <x v="36"/>
    <m/>
    <s v="JV 4-2"/>
    <s v="5000"/>
    <s v="Salaries Expense"/>
    <x v="74"/>
    <n v="38701.32"/>
    <m/>
    <x v="411"/>
    <s v="je-01-10470"/>
    <s v="4/30/2019"/>
  </r>
  <r>
    <x v="35"/>
    <m/>
    <s v="JV 4-2"/>
    <s v="5000"/>
    <s v="Salaries Expense"/>
    <x v="74"/>
    <n v="44032.03"/>
    <m/>
    <x v="411"/>
    <s v="je-01-10470"/>
    <s v="4/30/2019"/>
  </r>
  <r>
    <x v="33"/>
    <m/>
    <s v="JV 4-2"/>
    <s v="5000"/>
    <s v="Salaries Expense"/>
    <x v="73"/>
    <n v="2940.85"/>
    <m/>
    <x v="411"/>
    <s v="je-01-10470"/>
    <s v="4/30/2019"/>
  </r>
  <r>
    <x v="34"/>
    <m/>
    <s v="JV 4-2"/>
    <s v="5000"/>
    <s v="Salaries Expense"/>
    <x v="73"/>
    <n v="22504.67"/>
    <m/>
    <x v="411"/>
    <s v="je-01-10470"/>
    <s v="4/30/2019"/>
  </r>
  <r>
    <x v="17"/>
    <m/>
    <s v="JV 4-1"/>
    <s v="5000"/>
    <s v="Salaries Expense"/>
    <x v="73"/>
    <n v="8384.36"/>
    <m/>
    <x v="412"/>
    <s v="je-01-10470"/>
    <s v="4/30/2019"/>
  </r>
  <r>
    <x v="16"/>
    <m/>
    <s v="JV 4-1"/>
    <s v="5000"/>
    <s v="Salaries Expense"/>
    <x v="73"/>
    <n v="20623.82"/>
    <m/>
    <x v="412"/>
    <s v="je-01-10470"/>
    <s v="4/30/2019"/>
  </r>
  <r>
    <x v="4"/>
    <m/>
    <s v="JV 4-1"/>
    <s v="5000"/>
    <s v="Salaries Expense"/>
    <x v="73"/>
    <n v="6039.14"/>
    <m/>
    <x v="412"/>
    <s v="je-01-10470"/>
    <s v="4/30/2019"/>
  </r>
  <r>
    <x v="3"/>
    <m/>
    <s v="JV 4-1"/>
    <s v="5000"/>
    <s v="Salaries Expense"/>
    <x v="73"/>
    <n v="68573.47"/>
    <m/>
    <x v="412"/>
    <s v="je-01-10470"/>
    <s v="4/30/2019"/>
  </r>
  <r>
    <x v="42"/>
    <m/>
    <s v="JV 4-1"/>
    <s v="5000"/>
    <s v="Salaries Expense"/>
    <x v="74"/>
    <n v="31142.17"/>
    <m/>
    <x v="412"/>
    <s v="je-01-10470"/>
    <s v="4/30/2019"/>
  </r>
  <r>
    <x v="41"/>
    <m/>
    <s v="JV 4-1"/>
    <s v="5000"/>
    <s v="Salaries Expense"/>
    <x v="73"/>
    <n v="1147.1500000000001"/>
    <m/>
    <x v="412"/>
    <s v="je-01-10470"/>
    <s v="4/30/2019"/>
  </r>
  <r>
    <x v="40"/>
    <m/>
    <s v="JV 4-1"/>
    <s v="5000"/>
    <s v="Salaries Expense"/>
    <x v="73"/>
    <n v="2893.35"/>
    <m/>
    <x v="412"/>
    <s v="je-01-10470"/>
    <s v="4/30/2019"/>
  </r>
  <r>
    <x v="39"/>
    <m/>
    <s v="JV 4-1"/>
    <s v="5000"/>
    <s v="Salaries Expense"/>
    <x v="73"/>
    <n v="6209.6"/>
    <m/>
    <x v="412"/>
    <s v="je-01-10470"/>
    <s v="4/30/2019"/>
  </r>
  <r>
    <x v="24"/>
    <m/>
    <s v="JV 4-1"/>
    <s v="5000"/>
    <s v="Salaries Expense"/>
    <x v="73"/>
    <n v="14904.71"/>
    <m/>
    <x v="412"/>
    <s v="je-01-10470"/>
    <s v="4/30/2019"/>
  </r>
  <r>
    <x v="38"/>
    <m/>
    <s v="JV 4-1"/>
    <s v="5000"/>
    <s v="Salaries Expense"/>
    <x v="74"/>
    <n v="35257.620000000003"/>
    <m/>
    <x v="412"/>
    <s v="je-01-10470"/>
    <s v="4/30/2019"/>
  </r>
  <r>
    <x v="37"/>
    <m/>
    <s v="JV 4-1"/>
    <s v="5000"/>
    <s v="Salaries Expense"/>
    <x v="74"/>
    <n v="9126.5499999999993"/>
    <m/>
    <x v="412"/>
    <s v="je-01-10470"/>
    <s v="4/30/2019"/>
  </r>
  <r>
    <x v="36"/>
    <m/>
    <s v="JV 4-1"/>
    <s v="5000"/>
    <s v="Salaries Expense"/>
    <x v="74"/>
    <n v="65095.58"/>
    <m/>
    <x v="412"/>
    <s v="je-01-10470"/>
    <s v="4/30/2019"/>
  </r>
  <r>
    <x v="35"/>
    <m/>
    <s v="JV 4-1"/>
    <s v="5000"/>
    <s v="Salaries Expense"/>
    <x v="74"/>
    <n v="73045.5"/>
    <m/>
    <x v="412"/>
    <s v="je-01-10470"/>
    <s v="4/30/2019"/>
  </r>
  <r>
    <x v="33"/>
    <m/>
    <s v="JV 4-1"/>
    <s v="5000"/>
    <s v="Salaries Expense"/>
    <x v="73"/>
    <n v="4941.54"/>
    <m/>
    <x v="412"/>
    <s v="je-01-10470"/>
    <s v="4/30/2019"/>
  </r>
  <r>
    <x v="34"/>
    <m/>
    <s v="JV 4-1"/>
    <s v="5000"/>
    <s v="Salaries Expense"/>
    <x v="73"/>
    <n v="36083.74"/>
    <m/>
    <x v="412"/>
    <s v="je-01-10470"/>
    <s v="4/30/2019"/>
  </r>
  <r>
    <x v="17"/>
    <m/>
    <s v="R JV 4-2"/>
    <s v="5000"/>
    <s v="Salaries Expense"/>
    <x v="75"/>
    <m/>
    <n v="5030"/>
    <x v="413"/>
    <s v="je-01-10470"/>
    <s v="4/30/2019"/>
  </r>
  <r>
    <x v="16"/>
    <m/>
    <s v="R JV 4-2"/>
    <s v="5000"/>
    <s v="Salaries Expense"/>
    <x v="75"/>
    <m/>
    <n v="12401.7"/>
    <x v="413"/>
    <s v="je-01-10470"/>
    <s v="4/30/2019"/>
  </r>
  <r>
    <x v="4"/>
    <m/>
    <s v="R JV 4-2"/>
    <s v="5000"/>
    <s v="Salaries Expense"/>
    <x v="75"/>
    <m/>
    <n v="3623.48"/>
    <x v="413"/>
    <s v="je-01-10470"/>
    <s v="4/30/2019"/>
  </r>
  <r>
    <x v="3"/>
    <m/>
    <s v="R JV 4-2"/>
    <s v="5000"/>
    <s v="Salaries Expense"/>
    <x v="75"/>
    <m/>
    <n v="41372.6"/>
    <x v="413"/>
    <s v="je-01-10470"/>
    <s v="4/30/2019"/>
  </r>
  <r>
    <x v="33"/>
    <m/>
    <s v="R JV 4-2"/>
    <s v="5000"/>
    <s v="Salaries Expense"/>
    <x v="75"/>
    <m/>
    <n v="2940.85"/>
    <x v="413"/>
    <s v="je-01-10470"/>
    <s v="4/30/2019"/>
  </r>
  <r>
    <x v="34"/>
    <m/>
    <s v="R JV 4-2"/>
    <s v="5000"/>
    <s v="Salaries Expense"/>
    <x v="75"/>
    <m/>
    <n v="22504.67"/>
    <x v="413"/>
    <s v="je-01-10470"/>
    <s v="4/30/2019"/>
  </r>
  <r>
    <x v="35"/>
    <m/>
    <s v="R JV 4-2"/>
    <s v="5000"/>
    <s v="Salaries Expense"/>
    <x v="76"/>
    <m/>
    <n v="44032.03"/>
    <x v="413"/>
    <s v="je-01-10470"/>
    <s v="4/30/2019"/>
  </r>
  <r>
    <x v="36"/>
    <m/>
    <s v="R JV 4-2"/>
    <s v="5000"/>
    <s v="Salaries Expense"/>
    <x v="76"/>
    <m/>
    <n v="38701.32"/>
    <x v="413"/>
    <s v="je-01-10470"/>
    <s v="4/30/2019"/>
  </r>
  <r>
    <x v="37"/>
    <m/>
    <s v="R JV 4-2"/>
    <s v="5000"/>
    <s v="Salaries Expense"/>
    <x v="76"/>
    <m/>
    <n v="5377.28"/>
    <x v="413"/>
    <s v="je-01-10470"/>
    <s v="4/30/2019"/>
  </r>
  <r>
    <x v="38"/>
    <m/>
    <s v="R JV 4-2"/>
    <s v="5000"/>
    <s v="Salaries Expense"/>
    <x v="76"/>
    <m/>
    <n v="20270.21"/>
    <x v="413"/>
    <s v="je-01-10470"/>
    <s v="4/30/2019"/>
  </r>
  <r>
    <x v="42"/>
    <m/>
    <s v="R JV 4-2"/>
    <s v="5000"/>
    <s v="Salaries Expense"/>
    <x v="76"/>
    <m/>
    <n v="18336.47"/>
    <x v="413"/>
    <s v="je-01-10470"/>
    <s v="4/30/2019"/>
  </r>
  <r>
    <x v="41"/>
    <m/>
    <s v="R JV 4-2"/>
    <s v="5000"/>
    <s v="Salaries Expense"/>
    <x v="75"/>
    <m/>
    <n v="859.13"/>
    <x v="413"/>
    <s v="je-01-10470"/>
    <s v="4/30/2019"/>
  </r>
  <r>
    <x v="40"/>
    <m/>
    <s v="R JV 4-2"/>
    <s v="5000"/>
    <s v="Salaries Expense"/>
    <x v="75"/>
    <m/>
    <n v="2264.2399999999998"/>
    <x v="413"/>
    <s v="je-01-10470"/>
    <s v="4/30/2019"/>
  </r>
  <r>
    <x v="24"/>
    <m/>
    <s v="R JV 4-2"/>
    <s v="5000"/>
    <s v="Salaries Expense"/>
    <x v="75"/>
    <m/>
    <n v="8969.9500000000007"/>
    <x v="413"/>
    <s v="je-01-10470"/>
    <s v="4/30/2019"/>
  </r>
  <r>
    <x v="39"/>
    <m/>
    <s v="R JV 4-2"/>
    <s v="5000"/>
    <s v="Salaries Expense"/>
    <x v="75"/>
    <m/>
    <n v="3725.76"/>
    <x v="413"/>
    <s v="je-01-10470"/>
    <s v="4/30/2019"/>
  </r>
  <r>
    <x v="11"/>
    <m/>
    <s v="JV 3-31"/>
    <s v="5000"/>
    <s v="Salaries Expense"/>
    <x v="44"/>
    <m/>
    <n v="1489.61"/>
    <x v="414"/>
    <s v="je-01-9889"/>
    <s v="4/5/2017"/>
  </r>
  <r>
    <x v="20"/>
    <m/>
    <s v="JV 3-31"/>
    <s v="5000"/>
    <s v="Salaries Expense"/>
    <x v="44"/>
    <n v="115.38"/>
    <m/>
    <x v="414"/>
    <s v="je-01-9889"/>
    <s v="4/5/2017"/>
  </r>
  <r>
    <x v="25"/>
    <m/>
    <s v="JV 3-31"/>
    <s v="5000"/>
    <s v="Salaries Expense"/>
    <x v="44"/>
    <n v="185.77"/>
    <m/>
    <x v="414"/>
    <s v="je-01-9889"/>
    <s v="4/5/2017"/>
  </r>
  <r>
    <x v="26"/>
    <m/>
    <s v="JV 3-31"/>
    <s v="5000"/>
    <s v="Salaries Expense"/>
    <x v="44"/>
    <n v="265.38"/>
    <m/>
    <x v="414"/>
    <s v="je-01-9889"/>
    <s v="4/5/2017"/>
  </r>
  <r>
    <x v="23"/>
    <m/>
    <s v="JV 3-31"/>
    <s v="5000"/>
    <s v="Salaries Expense"/>
    <x v="45"/>
    <n v="923.08"/>
    <m/>
    <x v="414"/>
    <s v="je-01-9889"/>
    <s v="4/5/2017"/>
  </r>
  <r>
    <x v="19"/>
    <m/>
    <s v="JV 1-47"/>
    <s v="5000"/>
    <s v="Salaries Expense"/>
    <x v="17"/>
    <m/>
    <m/>
    <x v="415"/>
    <s v="je-01-10219"/>
    <s v="4/5/2018"/>
  </r>
  <r>
    <x v="45"/>
    <m/>
    <s v="JV 1-47"/>
    <s v="5000"/>
    <s v="Salaries Expense"/>
    <x v="17"/>
    <n v="382.92"/>
    <m/>
    <x v="415"/>
    <s v="je-01-10219"/>
    <s v="4/5/2018"/>
  </r>
  <r>
    <x v="20"/>
    <m/>
    <s v="JV 1-47"/>
    <s v="5000"/>
    <s v="Salaries Expense"/>
    <x v="17"/>
    <n v="1340.23"/>
    <m/>
    <x v="415"/>
    <s v="je-01-10219"/>
    <s v="4/5/2018"/>
  </r>
  <r>
    <x v="21"/>
    <m/>
    <s v="JV 1-47"/>
    <s v="5000"/>
    <s v="Salaries Expense"/>
    <x v="17"/>
    <n v="1914.62"/>
    <m/>
    <x v="415"/>
    <s v="je-01-10219"/>
    <s v="4/5/2018"/>
  </r>
  <r>
    <x v="23"/>
    <m/>
    <s v="JV 1-47"/>
    <s v="5000"/>
    <s v="Salaries Expense"/>
    <x v="18"/>
    <n v="6892.62"/>
    <m/>
    <x v="415"/>
    <s v="je-01-10219"/>
    <s v="4/5/2018"/>
  </r>
  <r>
    <x v="34"/>
    <m/>
    <s v="JV 1-47"/>
    <s v="5000"/>
    <s v="Salaries Expense"/>
    <x v="17"/>
    <m/>
    <n v="12062.08"/>
    <x v="415"/>
    <s v="je-01-10219"/>
    <s v="4/5/2018"/>
  </r>
  <r>
    <x v="27"/>
    <m/>
    <s v="JV 1-47"/>
    <s v="5000"/>
    <s v="Salaries Expense"/>
    <x v="17"/>
    <m/>
    <m/>
    <x v="415"/>
    <s v="je-01-10219"/>
    <s v="4/5/2018"/>
  </r>
  <r>
    <x v="28"/>
    <m/>
    <s v="JV 1-47"/>
    <s v="5000"/>
    <s v="Salaries Expense"/>
    <x v="18"/>
    <n v="1531.69"/>
    <m/>
    <x v="415"/>
    <s v="je-01-10219"/>
    <s v="4/5/2018"/>
  </r>
  <r>
    <x v="25"/>
    <m/>
    <s v="JV 1-47"/>
    <s v="5000"/>
    <s v="Salaries Expense"/>
    <x v="17"/>
    <m/>
    <m/>
    <x v="415"/>
    <s v="je-01-10219"/>
    <s v="4/5/2018"/>
  </r>
  <r>
    <x v="26"/>
    <m/>
    <s v="JV 1-47"/>
    <s v="5000"/>
    <s v="Salaries Expense"/>
    <x v="17"/>
    <m/>
    <m/>
    <x v="415"/>
    <s v="je-01-10219"/>
    <s v="4/5/2018"/>
  </r>
  <r>
    <x v="24"/>
    <m/>
    <s v="JV 1-47"/>
    <s v="5000"/>
    <s v="Salaries Expense"/>
    <x v="17"/>
    <m/>
    <m/>
    <x v="415"/>
    <s v="je-01-10219"/>
    <s v="4/5/2018"/>
  </r>
  <r>
    <x v="45"/>
    <m/>
    <s v="JV 1-48"/>
    <s v="5000"/>
    <s v="Salaries Expense"/>
    <x v="17"/>
    <m/>
    <n v="6846.14"/>
    <x v="416"/>
    <s v="je-01-10219"/>
    <s v="4/5/2018"/>
  </r>
  <r>
    <x v="50"/>
    <m/>
    <s v="JV 1-48"/>
    <s v="5000"/>
    <s v="Salaries Expense"/>
    <x v="17"/>
    <n v="1561.4"/>
    <m/>
    <x v="416"/>
    <s v="je-01-10219"/>
    <s v="4/5/2018"/>
  </r>
  <r>
    <x v="21"/>
    <m/>
    <s v="JV 1-48"/>
    <s v="5000"/>
    <s v="Salaries Expense"/>
    <x v="17"/>
    <n v="1681.51"/>
    <m/>
    <x v="416"/>
    <s v="je-01-10219"/>
    <s v="4/5/2018"/>
  </r>
  <r>
    <x v="23"/>
    <m/>
    <s v="JV 1-48"/>
    <s v="5000"/>
    <s v="Salaries Expense"/>
    <x v="18"/>
    <n v="2642.37"/>
    <m/>
    <x v="416"/>
    <s v="je-01-10219"/>
    <s v="4/5/2018"/>
  </r>
  <r>
    <x v="27"/>
    <m/>
    <s v="JV 1-48"/>
    <s v="5000"/>
    <s v="Salaries Expense"/>
    <x v="17"/>
    <m/>
    <m/>
    <x v="416"/>
    <s v="je-01-10219"/>
    <s v="4/5/2018"/>
  </r>
  <r>
    <x v="28"/>
    <m/>
    <s v="JV 1-48"/>
    <s v="5000"/>
    <s v="Salaries Expense"/>
    <x v="18"/>
    <n v="960.86"/>
    <m/>
    <x v="416"/>
    <s v="je-01-10219"/>
    <s v="4/5/2018"/>
  </r>
  <r>
    <x v="32"/>
    <m/>
    <s v="JV 1-48"/>
    <s v="5000"/>
    <s v="Salaries Expense"/>
    <x v="17"/>
    <m/>
    <m/>
    <x v="416"/>
    <s v="je-01-10219"/>
    <s v="4/5/2018"/>
  </r>
  <r>
    <x v="26"/>
    <m/>
    <s v="JV 1-48"/>
    <s v="5000"/>
    <s v="Salaries Expense"/>
    <x v="17"/>
    <m/>
    <m/>
    <x v="416"/>
    <s v="je-01-10219"/>
    <s v="4/5/2018"/>
  </r>
  <r>
    <x v="30"/>
    <m/>
    <s v="JV 1-48"/>
    <s v="5000"/>
    <s v="Salaries Expense"/>
    <x v="17"/>
    <m/>
    <m/>
    <x v="416"/>
    <s v="je-01-10219"/>
    <s v="4/5/2018"/>
  </r>
  <r>
    <x v="31"/>
    <m/>
    <s v="JV 1-48"/>
    <s v="5000"/>
    <s v="Salaries Expense"/>
    <x v="17"/>
    <m/>
    <m/>
    <x v="416"/>
    <s v="je-01-10219"/>
    <s v="4/5/2018"/>
  </r>
  <r>
    <x v="45"/>
    <m/>
    <s v="JV 2-38"/>
    <s v="5000"/>
    <s v="Salaries Expense"/>
    <x v="48"/>
    <n v="332.98"/>
    <m/>
    <x v="417"/>
    <s v="je-01-10220"/>
    <s v="4/5/2018"/>
  </r>
  <r>
    <x v="20"/>
    <m/>
    <s v="JV 2-38"/>
    <s v="5000"/>
    <s v="Salaries Expense"/>
    <x v="48"/>
    <n v="1165.42"/>
    <m/>
    <x v="417"/>
    <s v="je-01-10220"/>
    <s v="4/5/2018"/>
  </r>
  <r>
    <x v="19"/>
    <m/>
    <s v="JV 2-38"/>
    <s v="5000"/>
    <s v="Salaries Expense"/>
    <x v="48"/>
    <m/>
    <m/>
    <x v="417"/>
    <s v="je-01-10220"/>
    <s v="4/5/2018"/>
  </r>
  <r>
    <x v="21"/>
    <m/>
    <s v="JV 2-38"/>
    <s v="5000"/>
    <s v="Salaries Expense"/>
    <x v="48"/>
    <n v="1664.88"/>
    <m/>
    <x v="417"/>
    <s v="je-01-10220"/>
    <s v="4/5/2018"/>
  </r>
  <r>
    <x v="23"/>
    <m/>
    <s v="JV 2-38"/>
    <s v="5000"/>
    <s v="Salaries Expense"/>
    <x v="49"/>
    <n v="5993.58"/>
    <m/>
    <x v="417"/>
    <s v="je-01-10220"/>
    <s v="4/5/2018"/>
  </r>
  <r>
    <x v="34"/>
    <m/>
    <s v="JV 2-38"/>
    <s v="5000"/>
    <s v="Salaries Expense"/>
    <x v="48"/>
    <m/>
    <n v="10488.77"/>
    <x v="417"/>
    <s v="je-01-10220"/>
    <s v="4/5/2018"/>
  </r>
  <r>
    <x v="27"/>
    <m/>
    <s v="JV 2-38"/>
    <s v="5000"/>
    <s v="Salaries Expense"/>
    <x v="48"/>
    <m/>
    <m/>
    <x v="417"/>
    <s v="je-01-10220"/>
    <s v="4/5/2018"/>
  </r>
  <r>
    <x v="28"/>
    <m/>
    <s v="JV 2-38"/>
    <s v="5000"/>
    <s v="Salaries Expense"/>
    <x v="49"/>
    <n v="1331.91"/>
    <m/>
    <x v="417"/>
    <s v="je-01-10220"/>
    <s v="4/5/2018"/>
  </r>
  <r>
    <x v="25"/>
    <m/>
    <s v="JV 2-38"/>
    <s v="5000"/>
    <s v="Salaries Expense"/>
    <x v="48"/>
    <m/>
    <m/>
    <x v="417"/>
    <s v="je-01-10220"/>
    <s v="4/5/2018"/>
  </r>
  <r>
    <x v="26"/>
    <m/>
    <s v="JV 2-38"/>
    <s v="5000"/>
    <s v="Salaries Expense"/>
    <x v="48"/>
    <m/>
    <m/>
    <x v="417"/>
    <s v="je-01-10220"/>
    <s v="4/5/2018"/>
  </r>
  <r>
    <x v="24"/>
    <m/>
    <s v="JV 2-38"/>
    <s v="5000"/>
    <s v="Salaries Expense"/>
    <x v="48"/>
    <m/>
    <m/>
    <x v="417"/>
    <s v="je-01-10220"/>
    <s v="4/5/2018"/>
  </r>
  <r>
    <x v="45"/>
    <m/>
    <s v="JV 2-39"/>
    <s v="5000"/>
    <s v="Salaries Expense"/>
    <x v="48"/>
    <m/>
    <n v="5953.16"/>
    <x v="418"/>
    <s v="je-01-10220"/>
    <s v="4/5/2018"/>
  </r>
  <r>
    <x v="50"/>
    <m/>
    <s v="JV 2-39"/>
    <s v="5000"/>
    <s v="Salaries Expense"/>
    <x v="48"/>
    <n v="1357.74"/>
    <m/>
    <x v="418"/>
    <s v="je-01-10220"/>
    <s v="4/5/2018"/>
  </r>
  <r>
    <x v="21"/>
    <m/>
    <s v="JV 2-39"/>
    <s v="5000"/>
    <s v="Salaries Expense"/>
    <x v="48"/>
    <n v="1462.18"/>
    <m/>
    <x v="418"/>
    <s v="je-01-10220"/>
    <s v="4/5/2018"/>
  </r>
  <r>
    <x v="23"/>
    <m/>
    <s v="JV 2-39"/>
    <s v="5000"/>
    <s v="Salaries Expense"/>
    <x v="49"/>
    <n v="2297.71"/>
    <m/>
    <x v="418"/>
    <s v="je-01-10220"/>
    <s v="4/5/2018"/>
  </r>
  <r>
    <x v="27"/>
    <m/>
    <s v="JV 2-39"/>
    <s v="5000"/>
    <s v="Salaries Expense"/>
    <x v="48"/>
    <m/>
    <m/>
    <x v="418"/>
    <s v="je-01-10220"/>
    <s v="4/5/2018"/>
  </r>
  <r>
    <x v="32"/>
    <m/>
    <s v="JV 2-39"/>
    <s v="5000"/>
    <s v="Salaries Expense"/>
    <x v="48"/>
    <m/>
    <m/>
    <x v="418"/>
    <s v="je-01-10220"/>
    <s v="4/5/2018"/>
  </r>
  <r>
    <x v="28"/>
    <m/>
    <s v="JV 2-39"/>
    <s v="5000"/>
    <s v="Salaries Expense"/>
    <x v="49"/>
    <n v="835.53"/>
    <m/>
    <x v="418"/>
    <s v="je-01-10220"/>
    <s v="4/5/2018"/>
  </r>
  <r>
    <x v="30"/>
    <m/>
    <s v="JV 2-39"/>
    <s v="5000"/>
    <s v="Salaries Expense"/>
    <x v="48"/>
    <m/>
    <m/>
    <x v="418"/>
    <s v="je-01-10220"/>
    <s v="4/5/2018"/>
  </r>
  <r>
    <x v="26"/>
    <m/>
    <s v="JV 2-39"/>
    <s v="5000"/>
    <s v="Salaries Expense"/>
    <x v="48"/>
    <m/>
    <m/>
    <x v="418"/>
    <s v="je-01-10220"/>
    <s v="4/5/2018"/>
  </r>
  <r>
    <x v="31"/>
    <m/>
    <s v="JV 2-39"/>
    <s v="5000"/>
    <s v="Salaries Expense"/>
    <x v="48"/>
    <m/>
    <m/>
    <x v="418"/>
    <s v="je-01-10220"/>
    <s v="4/5/2018"/>
  </r>
  <r>
    <x v="19"/>
    <m/>
    <s v="JV 3-27"/>
    <s v="5000"/>
    <s v="Salaries Expense"/>
    <x v="56"/>
    <m/>
    <m/>
    <x v="357"/>
    <s v="je-01-10221"/>
    <s v="4/5/2018"/>
  </r>
  <r>
    <x v="16"/>
    <m/>
    <s v="JV 3-27"/>
    <s v="5000"/>
    <s v="Salaries Expense"/>
    <x v="56"/>
    <n v="366.27"/>
    <m/>
    <x v="357"/>
    <s v="je-01-10221"/>
    <s v="4/5/2018"/>
  </r>
  <r>
    <x v="45"/>
    <m/>
    <s v="JV 3-27"/>
    <s v="5000"/>
    <s v="Salaries Expense"/>
    <x v="56"/>
    <n v="366.27"/>
    <m/>
    <x v="357"/>
    <s v="je-01-10221"/>
    <s v="4/5/2018"/>
  </r>
  <r>
    <x v="21"/>
    <m/>
    <s v="JV 3-27"/>
    <s v="5000"/>
    <s v="Salaries Expense"/>
    <x v="56"/>
    <n v="1831.37"/>
    <m/>
    <x v="357"/>
    <s v="je-01-10221"/>
    <s v="4/5/2018"/>
  </r>
  <r>
    <x v="38"/>
    <m/>
    <s v="JV 3-27"/>
    <s v="5000"/>
    <s v="Salaries Expense"/>
    <x v="57"/>
    <n v="4486.8599999999997"/>
    <m/>
    <x v="357"/>
    <s v="je-01-10221"/>
    <s v="4/5/2018"/>
  </r>
  <r>
    <x v="34"/>
    <m/>
    <s v="JV 3-27"/>
    <s v="5000"/>
    <s v="Salaries Expense"/>
    <x v="56"/>
    <m/>
    <n v="8515.8700000000008"/>
    <x v="357"/>
    <s v="je-01-10221"/>
    <s v="4/5/2018"/>
  </r>
  <r>
    <x v="27"/>
    <m/>
    <s v="JV 3-27"/>
    <s v="5000"/>
    <s v="Salaries Expense"/>
    <x v="56"/>
    <m/>
    <m/>
    <x v="357"/>
    <s v="je-01-10221"/>
    <s v="4/5/2018"/>
  </r>
  <r>
    <x v="42"/>
    <m/>
    <s v="JV 3-27"/>
    <s v="5000"/>
    <s v="Salaries Expense"/>
    <x v="57"/>
    <n v="1465.1"/>
    <m/>
    <x v="357"/>
    <s v="je-01-10221"/>
    <s v="4/5/2018"/>
  </r>
  <r>
    <x v="25"/>
    <m/>
    <s v="JV 3-27"/>
    <s v="5000"/>
    <s v="Salaries Expense"/>
    <x v="56"/>
    <m/>
    <m/>
    <x v="357"/>
    <s v="je-01-10221"/>
    <s v="4/5/2018"/>
  </r>
  <r>
    <x v="26"/>
    <m/>
    <s v="JV 3-27"/>
    <s v="5000"/>
    <s v="Salaries Expense"/>
    <x v="56"/>
    <m/>
    <m/>
    <x v="357"/>
    <s v="je-01-10221"/>
    <s v="4/5/2018"/>
  </r>
  <r>
    <x v="24"/>
    <m/>
    <s v="JV 3-27"/>
    <s v="5000"/>
    <s v="Salaries Expense"/>
    <x v="56"/>
    <m/>
    <m/>
    <x v="357"/>
    <s v="je-01-10221"/>
    <s v="4/5/2018"/>
  </r>
  <r>
    <x v="29"/>
    <m/>
    <s v="JV 3-28"/>
    <s v="5000"/>
    <s v="Salaries Expense"/>
    <x v="56"/>
    <m/>
    <m/>
    <x v="419"/>
    <s v="je-01-10221"/>
    <s v="4/5/2018"/>
  </r>
  <r>
    <x v="45"/>
    <m/>
    <s v="JV 3-28"/>
    <s v="5000"/>
    <s v="Salaries Expense"/>
    <x v="56"/>
    <m/>
    <n v="3906.1"/>
    <x v="419"/>
    <s v="je-01-10221"/>
    <s v="4/5/2018"/>
  </r>
  <r>
    <x v="21"/>
    <m/>
    <s v="JV 3-28"/>
    <s v="5000"/>
    <s v="Salaries Expense"/>
    <x v="56"/>
    <n v="1242.8499999999999"/>
    <m/>
    <x v="419"/>
    <s v="je-01-10221"/>
    <s v="4/5/2018"/>
  </r>
  <r>
    <x v="38"/>
    <m/>
    <s v="JV 3-28"/>
    <s v="5000"/>
    <s v="Salaries Expense"/>
    <x v="57"/>
    <n v="1953.05"/>
    <m/>
    <x v="419"/>
    <s v="je-01-10221"/>
    <s v="4/5/2018"/>
  </r>
  <r>
    <x v="27"/>
    <m/>
    <s v="JV 3-28"/>
    <s v="5000"/>
    <s v="Salaries Expense"/>
    <x v="56"/>
    <m/>
    <m/>
    <x v="419"/>
    <s v="je-01-10221"/>
    <s v="4/5/2018"/>
  </r>
  <r>
    <x v="32"/>
    <m/>
    <s v="JV 3-28"/>
    <s v="5000"/>
    <s v="Salaries Expense"/>
    <x v="56"/>
    <m/>
    <m/>
    <x v="419"/>
    <s v="je-01-10221"/>
    <s v="4/5/2018"/>
  </r>
  <r>
    <x v="42"/>
    <m/>
    <s v="JV 3-28"/>
    <s v="5000"/>
    <s v="Salaries Expense"/>
    <x v="57"/>
    <n v="710.2"/>
    <m/>
    <x v="419"/>
    <s v="je-01-10221"/>
    <s v="4/5/2018"/>
  </r>
  <r>
    <x v="31"/>
    <m/>
    <s v="JV 3-28"/>
    <s v="5000"/>
    <s v="Salaries Expense"/>
    <x v="56"/>
    <m/>
    <m/>
    <x v="419"/>
    <s v="je-01-10221"/>
    <s v="4/5/2018"/>
  </r>
  <r>
    <x v="30"/>
    <m/>
    <s v="JV 3-28"/>
    <s v="5000"/>
    <s v="Salaries Expense"/>
    <x v="56"/>
    <m/>
    <m/>
    <x v="419"/>
    <s v="je-01-10221"/>
    <s v="4/5/2018"/>
  </r>
  <r>
    <x v="26"/>
    <m/>
    <s v="JV 3-28"/>
    <s v="5000"/>
    <s v="Salaries Expense"/>
    <x v="56"/>
    <m/>
    <m/>
    <x v="419"/>
    <s v="je-01-10221"/>
    <s v="4/5/2018"/>
  </r>
  <r>
    <x v="6"/>
    <m/>
    <s v="JV 2-40"/>
    <s v="5000"/>
    <s v="Salaries Expense"/>
    <x v="48"/>
    <n v="1420"/>
    <m/>
    <x v="420"/>
    <s v="je-01-10222"/>
    <s v="4/6/2018"/>
  </r>
  <r>
    <x v="5"/>
    <m/>
    <s v="JV 2-40"/>
    <s v="5000"/>
    <s v="Salaries Expense"/>
    <x v="48"/>
    <n v="355"/>
    <m/>
    <x v="420"/>
    <s v="je-01-10222"/>
    <s v="4/6/2018"/>
  </r>
  <r>
    <x v="3"/>
    <m/>
    <s v="JV 2-40"/>
    <s v="5000"/>
    <s v="Salaries Expense"/>
    <x v="48"/>
    <m/>
    <n v="1775"/>
    <x v="420"/>
    <s v="je-01-10222"/>
    <s v="4/6/2018"/>
  </r>
  <r>
    <x v="6"/>
    <m/>
    <s v="JV 3-29"/>
    <s v="5000"/>
    <s v="Salaries Expense"/>
    <x v="56"/>
    <n v="2403.08"/>
    <m/>
    <x v="421"/>
    <s v="je-01-10223"/>
    <s v="4/6/2018"/>
  </r>
  <r>
    <x v="5"/>
    <m/>
    <s v="JV 3-29"/>
    <s v="5000"/>
    <s v="Salaries Expense"/>
    <x v="56"/>
    <n v="600.77"/>
    <m/>
    <x v="421"/>
    <s v="je-01-10223"/>
    <s v="4/6/2018"/>
  </r>
  <r>
    <x v="3"/>
    <m/>
    <s v="JV 3-29"/>
    <s v="5000"/>
    <s v="Salaries Expense"/>
    <x v="56"/>
    <m/>
    <n v="3003.85"/>
    <x v="421"/>
    <s v="je-01-10223"/>
    <s v="4/6/2018"/>
  </r>
  <r>
    <x v="24"/>
    <m/>
    <s v="JV 3-33"/>
    <s v="5000"/>
    <s v="Salaries Expense"/>
    <x v="44"/>
    <m/>
    <n v="13438.12"/>
    <x v="422"/>
    <s v="je-01-9894"/>
    <s v="4/7/2017"/>
  </r>
  <r>
    <x v="25"/>
    <m/>
    <s v="JV 3-33"/>
    <s v="5000"/>
    <s v="Salaries Expense"/>
    <x v="44"/>
    <n v="13438.12"/>
    <m/>
    <x v="422"/>
    <s v="je-01-9894"/>
    <s v="4/7/2017"/>
  </r>
  <r>
    <x v="26"/>
    <m/>
    <s v="JV 3-32"/>
    <s v="5000"/>
    <s v="Salaries Expense"/>
    <x v="44"/>
    <n v="13968.61"/>
    <m/>
    <x v="423"/>
    <s v="je-01-9893"/>
    <s v="4/7/2017"/>
  </r>
  <r>
    <x v="24"/>
    <m/>
    <s v="JV 3-32"/>
    <s v="5000"/>
    <s v="Salaries Expense"/>
    <x v="44"/>
    <m/>
    <n v="13968.61"/>
    <x v="423"/>
    <s v="je-01-9893"/>
    <s v="4/7/2017"/>
  </r>
  <r>
    <x v="28"/>
    <m/>
    <s v="JV 3-37"/>
    <s v="5000"/>
    <s v="Salaries Expense"/>
    <x v="45"/>
    <n v="582.66999999999996"/>
    <m/>
    <x v="424"/>
    <s v="je-01-9932"/>
    <s v="5/11/2017"/>
  </r>
  <r>
    <x v="23"/>
    <m/>
    <s v="JV 3-37"/>
    <s v="5000"/>
    <s v="Salaries Expense"/>
    <x v="45"/>
    <n v="971.12"/>
    <m/>
    <x v="424"/>
    <s v="je-01-9932"/>
    <s v="5/11/2017"/>
  </r>
  <r>
    <x v="22"/>
    <m/>
    <s v="JV 3-37"/>
    <s v="5000"/>
    <s v="Salaries Expense"/>
    <x v="44"/>
    <m/>
    <n v="1553.79"/>
    <x v="424"/>
    <s v="je-01-9932"/>
    <s v="5/11/2017"/>
  </r>
  <r>
    <x v="24"/>
    <m/>
    <s v="JV 4-12"/>
    <s v="5000"/>
    <s v="Salaries Expense"/>
    <x v="67"/>
    <m/>
    <n v="24811.78"/>
    <x v="425"/>
    <s v="je-01-9934"/>
    <s v="5/11/2017"/>
  </r>
  <r>
    <x v="26"/>
    <m/>
    <s v="JV 4-12"/>
    <s v="5000"/>
    <s v="Salaries Expense"/>
    <x v="67"/>
    <n v="12654.01"/>
    <m/>
    <x v="425"/>
    <s v="je-01-9934"/>
    <s v="5/11/2017"/>
  </r>
  <r>
    <x v="25"/>
    <m/>
    <s v="JV 4-12"/>
    <s v="5000"/>
    <s v="Salaries Expense"/>
    <x v="67"/>
    <n v="12157.77"/>
    <m/>
    <x v="425"/>
    <s v="je-01-9934"/>
    <s v="5/11/2017"/>
  </r>
  <r>
    <x v="28"/>
    <m/>
    <s v="JV 4-11"/>
    <s v="5000"/>
    <s v="Salaries Expense"/>
    <x v="68"/>
    <n v="466.14"/>
    <m/>
    <x v="426"/>
    <s v="je-01-9933"/>
    <s v="5/11/2017"/>
  </r>
  <r>
    <x v="22"/>
    <m/>
    <s v="JV 4-11"/>
    <s v="5000"/>
    <s v="Salaries Expense"/>
    <x v="67"/>
    <m/>
    <n v="1320.72"/>
    <x v="426"/>
    <s v="je-01-9933"/>
    <s v="5/11/2017"/>
  </r>
  <r>
    <x v="23"/>
    <m/>
    <s v="JV 4-11"/>
    <s v="5000"/>
    <s v="Salaries Expense"/>
    <x v="68"/>
    <n v="854.59"/>
    <m/>
    <x v="426"/>
    <s v="je-01-9933"/>
    <s v="5/11/2017"/>
  </r>
  <r>
    <x v="1"/>
    <m/>
    <s v="JV 4-16"/>
    <s v="5000"/>
    <s v="Salaries Expense"/>
    <x v="65"/>
    <n v="1092.6600000000001"/>
    <m/>
    <x v="427"/>
    <s v="je-01-10245"/>
    <s v="5/14/2018"/>
  </r>
  <r>
    <x v="0"/>
    <m/>
    <s v="JV 4-16"/>
    <s v="5000"/>
    <s v="Salaries Expense"/>
    <x v="65"/>
    <n v="546.33000000000004"/>
    <m/>
    <x v="427"/>
    <s v="je-01-10245"/>
    <s v="5/14/2018"/>
  </r>
  <r>
    <x v="4"/>
    <m/>
    <s v="JV 4-16"/>
    <s v="5000"/>
    <s v="Salaries Expense"/>
    <x v="65"/>
    <n v="1092.6600000000001"/>
    <m/>
    <x v="427"/>
    <s v="je-01-10245"/>
    <s v="5/14/2018"/>
  </r>
  <r>
    <x v="3"/>
    <m/>
    <s v="JV 4-16"/>
    <s v="5000"/>
    <s v="Salaries Expense"/>
    <x v="65"/>
    <m/>
    <n v="4097.47"/>
    <x v="427"/>
    <s v="je-01-10245"/>
    <s v="5/14/2018"/>
  </r>
  <r>
    <x v="2"/>
    <m/>
    <s v="JV 4-16"/>
    <s v="5000"/>
    <s v="Salaries Expense"/>
    <x v="65"/>
    <n v="1365.82"/>
    <m/>
    <x v="427"/>
    <s v="je-01-10245"/>
    <s v="5/14/2018"/>
  </r>
  <r>
    <x v="1"/>
    <m/>
    <s v="JV 4-13"/>
    <s v="5000"/>
    <s v="Salaries Expense"/>
    <x v="65"/>
    <n v="1649.8"/>
    <m/>
    <x v="428"/>
    <s v="je-01-10245"/>
    <s v="5/14/2018"/>
  </r>
  <r>
    <x v="0"/>
    <m/>
    <s v="JV 4-13"/>
    <s v="5000"/>
    <s v="Salaries Expense"/>
    <x v="65"/>
    <n v="274.97000000000003"/>
    <m/>
    <x v="428"/>
    <s v="je-01-10245"/>
    <s v="5/14/2018"/>
  </r>
  <r>
    <x v="4"/>
    <m/>
    <s v="JV 4-13"/>
    <s v="5000"/>
    <s v="Salaries Expense"/>
    <x v="65"/>
    <n v="274.97000000000003"/>
    <m/>
    <x v="428"/>
    <s v="je-01-10245"/>
    <s v="5/14/2018"/>
  </r>
  <r>
    <x v="3"/>
    <m/>
    <s v="JV 4-13"/>
    <s v="5000"/>
    <s v="Salaries Expense"/>
    <x v="65"/>
    <m/>
    <n v="2474.71"/>
    <x v="428"/>
    <s v="je-01-10245"/>
    <s v="5/14/2018"/>
  </r>
  <r>
    <x v="2"/>
    <m/>
    <s v="JV 4-13"/>
    <s v="5000"/>
    <s v="Salaries Expense"/>
    <x v="65"/>
    <n v="274.97000000000003"/>
    <m/>
    <x v="428"/>
    <s v="je-01-10245"/>
    <s v="5/14/2018"/>
  </r>
  <r>
    <x v="5"/>
    <m/>
    <s v="JV 4-17"/>
    <s v="5000"/>
    <s v="Salaries Expense"/>
    <x v="65"/>
    <n v="573.46"/>
    <m/>
    <x v="429"/>
    <s v="je-01-10245"/>
    <s v="5/14/2018"/>
  </r>
  <r>
    <x v="6"/>
    <m/>
    <s v="JV 4-17"/>
    <s v="5000"/>
    <s v="Salaries Expense"/>
    <x v="65"/>
    <n v="2293.85"/>
    <m/>
    <x v="429"/>
    <s v="je-01-10245"/>
    <s v="5/14/2018"/>
  </r>
  <r>
    <x v="3"/>
    <m/>
    <s v="JV 4-17"/>
    <s v="5000"/>
    <s v="Salaries Expense"/>
    <x v="65"/>
    <m/>
    <n v="2867.31"/>
    <x v="429"/>
    <s v="je-01-10245"/>
    <s v="5/14/2018"/>
  </r>
  <r>
    <x v="7"/>
    <m/>
    <s v="JV 4-14"/>
    <s v="5000"/>
    <s v="Salaries Expense"/>
    <x v="65"/>
    <n v="181.91"/>
    <m/>
    <x v="430"/>
    <s v="je-01-10245"/>
    <s v="5/14/2018"/>
  </r>
  <r>
    <x v="6"/>
    <m/>
    <s v="JV 4-14"/>
    <s v="5000"/>
    <s v="Salaries Expense"/>
    <x v="65"/>
    <n v="1273.3900000000001"/>
    <m/>
    <x v="430"/>
    <s v="je-01-10245"/>
    <s v="5/14/2018"/>
  </r>
  <r>
    <x v="0"/>
    <m/>
    <s v="JV 4-14"/>
    <s v="5000"/>
    <s v="Salaries Expense"/>
    <x v="65"/>
    <n v="2001.04"/>
    <m/>
    <x v="430"/>
    <s v="je-01-10245"/>
    <s v="5/14/2018"/>
  </r>
  <r>
    <x v="3"/>
    <m/>
    <s v="JV 4-14"/>
    <s v="5000"/>
    <s v="Salaries Expense"/>
    <x v="65"/>
    <m/>
    <n v="3638.25"/>
    <x v="430"/>
    <s v="je-01-10245"/>
    <s v="5/14/2018"/>
  </r>
  <r>
    <x v="2"/>
    <m/>
    <s v="JV 4-14"/>
    <s v="5000"/>
    <s v="Salaries Expense"/>
    <x v="65"/>
    <n v="181.91"/>
    <m/>
    <x v="430"/>
    <s v="je-01-10245"/>
    <s v="5/14/2018"/>
  </r>
  <r>
    <x v="7"/>
    <m/>
    <s v="JV 4-15"/>
    <s v="5000"/>
    <s v="Salaries Expense"/>
    <x v="65"/>
    <n v="201.9"/>
    <m/>
    <x v="431"/>
    <s v="je-01-10245"/>
    <s v="5/14/2018"/>
  </r>
  <r>
    <x v="0"/>
    <m/>
    <s v="JV 4-15"/>
    <s v="5000"/>
    <s v="Salaries Expense"/>
    <x v="65"/>
    <n v="403.81"/>
    <m/>
    <x v="431"/>
    <s v="je-01-10245"/>
    <s v="5/14/2018"/>
  </r>
  <r>
    <x v="4"/>
    <m/>
    <s v="JV 4-15"/>
    <s v="5000"/>
    <s v="Salaries Expense"/>
    <x v="65"/>
    <m/>
    <n v="1615.23"/>
    <x v="431"/>
    <s v="je-01-10245"/>
    <s v="5/14/2018"/>
  </r>
  <r>
    <x v="3"/>
    <m/>
    <s v="JV 4-15"/>
    <s v="5000"/>
    <s v="Salaries Expense"/>
    <x v="65"/>
    <n v="403.81"/>
    <m/>
    <x v="431"/>
    <s v="je-01-10245"/>
    <s v="5/14/2018"/>
  </r>
  <r>
    <x v="2"/>
    <m/>
    <s v="JV 4-15"/>
    <s v="5000"/>
    <s v="Salaries Expense"/>
    <x v="65"/>
    <n v="605.71"/>
    <m/>
    <x v="431"/>
    <s v="je-01-10245"/>
    <s v="5/14/2018"/>
  </r>
  <r>
    <x v="1"/>
    <m/>
    <s v="JV 4-12"/>
    <s v="5000"/>
    <s v="Salaries Expense"/>
    <x v="65"/>
    <n v="406.27"/>
    <m/>
    <x v="432"/>
    <s v="je-01-10245"/>
    <s v="5/14/2018"/>
  </r>
  <r>
    <x v="0"/>
    <m/>
    <s v="JV 4-12"/>
    <s v="5000"/>
    <s v="Salaries Expense"/>
    <x v="65"/>
    <n v="203.13"/>
    <m/>
    <x v="432"/>
    <s v="je-01-10245"/>
    <s v="5/14/2018"/>
  </r>
  <r>
    <x v="4"/>
    <m/>
    <s v="JV 4-12"/>
    <s v="5000"/>
    <s v="Salaries Expense"/>
    <x v="65"/>
    <n v="203.13"/>
    <m/>
    <x v="432"/>
    <s v="je-01-10245"/>
    <s v="5/14/2018"/>
  </r>
  <r>
    <x v="3"/>
    <m/>
    <s v="JV 4-12"/>
    <s v="5000"/>
    <s v="Salaries Expense"/>
    <x v="65"/>
    <m/>
    <n v="1015.66"/>
    <x v="432"/>
    <s v="je-01-10245"/>
    <s v="5/14/2018"/>
  </r>
  <r>
    <x v="2"/>
    <m/>
    <s v="JV 4-12"/>
    <s v="5000"/>
    <s v="Salaries Expense"/>
    <x v="65"/>
    <n v="203.13"/>
    <m/>
    <x v="432"/>
    <s v="je-01-10245"/>
    <s v="5/14/2018"/>
  </r>
  <r>
    <x v="21"/>
    <m/>
    <s v="JV 4-20"/>
    <s v="5000"/>
    <s v="Salaries Expense"/>
    <x v="65"/>
    <n v="534.49"/>
    <m/>
    <x v="433"/>
    <s v="je-01-10247"/>
    <s v="5/15/2018"/>
  </r>
  <r>
    <x v="43"/>
    <m/>
    <s v="JV 4-20"/>
    <s v="5000"/>
    <s v="Salaries Expense"/>
    <x v="65"/>
    <n v="72.72"/>
    <m/>
    <x v="433"/>
    <s v="je-01-10247"/>
    <s v="5/15/2018"/>
  </r>
  <r>
    <x v="38"/>
    <m/>
    <s v="JV 4-20"/>
    <s v="5000"/>
    <s v="Salaries Expense"/>
    <x v="66"/>
    <m/>
    <n v="1187.1500000000001"/>
    <x v="433"/>
    <s v="je-01-10247"/>
    <s v="5/15/2018"/>
  </r>
  <r>
    <x v="34"/>
    <m/>
    <s v="JV 4-20"/>
    <s v="5000"/>
    <s v="Salaries Expense"/>
    <x v="65"/>
    <n v="579.94000000000005"/>
    <m/>
    <x v="433"/>
    <s v="je-01-10247"/>
    <s v="5/15/2018"/>
  </r>
  <r>
    <x v="43"/>
    <m/>
    <s v="JV 4-22"/>
    <s v="5000"/>
    <s v="Salaries Expense"/>
    <x v="65"/>
    <n v="182.7"/>
    <m/>
    <x v="434"/>
    <s v="je-01-10247"/>
    <s v="5/15/2018"/>
  </r>
  <r>
    <x v="38"/>
    <m/>
    <s v="JV 4-22"/>
    <s v="5000"/>
    <s v="Salaries Expense"/>
    <x v="66"/>
    <m/>
    <n v="182.7"/>
    <x v="434"/>
    <s v="je-01-10247"/>
    <s v="5/15/2018"/>
  </r>
  <r>
    <x v="3"/>
    <m/>
    <s v="JV 4-21"/>
    <s v="5000"/>
    <s v="Salaries Expense"/>
    <x v="65"/>
    <n v="372.61"/>
    <m/>
    <x v="435"/>
    <s v="je-01-10247"/>
    <s v="5/15/2018"/>
  </r>
  <r>
    <x v="34"/>
    <m/>
    <s v="JV 4-21"/>
    <s v="5000"/>
    <s v="Salaries Expense"/>
    <x v="65"/>
    <m/>
    <n v="372.61"/>
    <x v="435"/>
    <s v="je-01-10247"/>
    <s v="5/15/2018"/>
  </r>
  <r>
    <x v="3"/>
    <m/>
    <s v="JV 4-23"/>
    <s v="5000"/>
    <s v="Salaries Expense"/>
    <x v="65"/>
    <m/>
    <n v="195.66"/>
    <x v="436"/>
    <s v="je-01-10247"/>
    <s v="5/15/2018"/>
  </r>
  <r>
    <x v="38"/>
    <m/>
    <s v="JV 4-23"/>
    <s v="5000"/>
    <s v="Salaries Expense"/>
    <x v="66"/>
    <n v="195.66"/>
    <m/>
    <x v="436"/>
    <s v="je-01-10247"/>
    <s v="5/15/2018"/>
  </r>
  <r>
    <x v="21"/>
    <m/>
    <s v="JV 4-26"/>
    <s v="5000"/>
    <s v="Salaries Expense"/>
    <x v="65"/>
    <n v="787.42"/>
    <m/>
    <x v="437"/>
    <s v="je-01-10247"/>
    <s v="5/15/2018"/>
  </r>
  <r>
    <x v="3"/>
    <m/>
    <s v="JV 4-26"/>
    <s v="5000"/>
    <s v="Salaries Expense"/>
    <x v="65"/>
    <m/>
    <n v="1708.8"/>
    <x v="437"/>
    <s v="je-01-10247"/>
    <s v="5/15/2018"/>
  </r>
  <r>
    <x v="16"/>
    <m/>
    <s v="JV 4-26"/>
    <s v="5000"/>
    <s v="Salaries Expense"/>
    <x v="65"/>
    <n v="94.5"/>
    <m/>
    <x v="437"/>
    <s v="je-01-10247"/>
    <s v="5/15/2018"/>
  </r>
  <r>
    <x v="38"/>
    <m/>
    <s v="JV 4-26"/>
    <s v="5000"/>
    <s v="Salaries Expense"/>
    <x v="66"/>
    <n v="826.88"/>
    <m/>
    <x v="437"/>
    <s v="je-01-10247"/>
    <s v="5/15/2018"/>
  </r>
  <r>
    <x v="3"/>
    <m/>
    <s v="JV 4-24"/>
    <s v="5000"/>
    <s v="Salaries Expense"/>
    <x v="65"/>
    <m/>
    <n v="571.89"/>
    <x v="438"/>
    <s v="je-01-10247"/>
    <s v="5/15/2018"/>
  </r>
  <r>
    <x v="38"/>
    <m/>
    <s v="JV 4-24"/>
    <s v="5000"/>
    <s v="Salaries Expense"/>
    <x v="66"/>
    <n v="571.89"/>
    <m/>
    <x v="438"/>
    <s v="je-01-10247"/>
    <s v="5/15/2018"/>
  </r>
  <r>
    <x v="21"/>
    <m/>
    <s v="JV 4-27"/>
    <s v="5000"/>
    <s v="Salaries Expense"/>
    <x v="65"/>
    <n v="1197.1400000000001"/>
    <m/>
    <x v="439"/>
    <s v="je-01-10247"/>
    <s v="5/15/2018"/>
  </r>
  <r>
    <x v="43"/>
    <m/>
    <s v="JV 4-27"/>
    <s v="5000"/>
    <s v="Salaries Expense"/>
    <x v="65"/>
    <n v="114.01"/>
    <m/>
    <x v="439"/>
    <s v="je-01-10247"/>
    <s v="5/15/2018"/>
  </r>
  <r>
    <x v="38"/>
    <m/>
    <s v="JV 4-27"/>
    <s v="5000"/>
    <s v="Salaries Expense"/>
    <x v="66"/>
    <m/>
    <n v="1311.15"/>
    <x v="439"/>
    <s v="je-01-10247"/>
    <s v="5/15/2018"/>
  </r>
  <r>
    <x v="21"/>
    <m/>
    <s v="JV 4-19"/>
    <s v="5000"/>
    <s v="Salaries Expense"/>
    <x v="65"/>
    <n v="377.24"/>
    <m/>
    <x v="440"/>
    <s v="je-01-10247"/>
    <s v="5/15/2018"/>
  </r>
  <r>
    <x v="3"/>
    <m/>
    <s v="JV 4-19"/>
    <s v="5000"/>
    <s v="Salaries Expense"/>
    <x v="65"/>
    <n v="377.24"/>
    <m/>
    <x v="440"/>
    <s v="je-01-10247"/>
    <s v="5/15/2018"/>
  </r>
  <r>
    <x v="38"/>
    <m/>
    <s v="JV 4-19"/>
    <s v="5000"/>
    <s v="Salaries Expense"/>
    <x v="66"/>
    <m/>
    <n v="1347.28"/>
    <x v="440"/>
    <s v="je-01-10247"/>
    <s v="5/15/2018"/>
  </r>
  <r>
    <x v="34"/>
    <m/>
    <s v="JV 4-19"/>
    <s v="5000"/>
    <s v="Salaries Expense"/>
    <x v="65"/>
    <n v="592.79999999999995"/>
    <m/>
    <x v="440"/>
    <s v="je-01-10247"/>
    <s v="5/15/2018"/>
  </r>
  <r>
    <x v="21"/>
    <m/>
    <s v="JV 4-25"/>
    <s v="5000"/>
    <s v="Salaries Expense"/>
    <x v="65"/>
    <n v="1071.43"/>
    <m/>
    <x v="441"/>
    <s v="je-01-10247"/>
    <s v="5/15/2018"/>
  </r>
  <r>
    <x v="3"/>
    <m/>
    <s v="JV 4-25"/>
    <s v="5000"/>
    <s v="Salaries Expense"/>
    <x v="65"/>
    <m/>
    <n v="2048.89"/>
    <x v="441"/>
    <s v="je-01-10247"/>
    <s v="5/15/2018"/>
  </r>
  <r>
    <x v="16"/>
    <m/>
    <s v="JV 4-25"/>
    <s v="5000"/>
    <s v="Salaries Expense"/>
    <x v="65"/>
    <n v="150.38"/>
    <m/>
    <x v="441"/>
    <s v="je-01-10247"/>
    <s v="5/15/2018"/>
  </r>
  <r>
    <x v="17"/>
    <m/>
    <s v="JV 4-25"/>
    <s v="5000"/>
    <s v="Salaries Expense"/>
    <x v="65"/>
    <n v="75.19"/>
    <m/>
    <x v="441"/>
    <s v="je-01-10247"/>
    <s v="5/15/2018"/>
  </r>
  <r>
    <x v="43"/>
    <m/>
    <s v="JV 4-25"/>
    <s v="5000"/>
    <s v="Salaries Expense"/>
    <x v="65"/>
    <n v="150.38"/>
    <m/>
    <x v="441"/>
    <s v="je-01-10247"/>
    <s v="5/15/2018"/>
  </r>
  <r>
    <x v="38"/>
    <m/>
    <s v="JV 4-25"/>
    <s v="5000"/>
    <s v="Salaries Expense"/>
    <x v="66"/>
    <n v="601.51"/>
    <m/>
    <x v="441"/>
    <s v="je-01-10247"/>
    <s v="5/15/2018"/>
  </r>
  <r>
    <x v="21"/>
    <m/>
    <s v="JV 4-18"/>
    <s v="5000"/>
    <s v="Salaries Expense"/>
    <x v="65"/>
    <n v="1112.45"/>
    <m/>
    <x v="442"/>
    <s v="je-01-10247"/>
    <s v="5/15/2018"/>
  </r>
  <r>
    <x v="45"/>
    <m/>
    <s v="JV 4-18"/>
    <s v="5000"/>
    <s v="Salaries Expense"/>
    <x v="65"/>
    <n v="264.87"/>
    <m/>
    <x v="442"/>
    <s v="je-01-10247"/>
    <s v="5/15/2018"/>
  </r>
  <r>
    <x v="38"/>
    <m/>
    <s v="JV 4-18"/>
    <s v="5000"/>
    <s v="Salaries Expense"/>
    <x v="66"/>
    <m/>
    <n v="1377.32"/>
    <x v="442"/>
    <s v="je-01-10247"/>
    <s v="5/15/2018"/>
  </r>
  <r>
    <x v="34"/>
    <m/>
    <s v="JV 4-29"/>
    <s v="5000"/>
    <s v="Salaries Expense"/>
    <x v="65"/>
    <m/>
    <n v="8044.08"/>
    <x v="443"/>
    <s v="je-01-10249"/>
    <s v="5/15/2018"/>
  </r>
  <r>
    <x v="22"/>
    <m/>
    <s v="JV 4-29"/>
    <s v="5000"/>
    <s v="Salaries Expense"/>
    <x v="65"/>
    <n v="8044.08"/>
    <m/>
    <x v="443"/>
    <s v="je-01-10249"/>
    <s v="5/15/2018"/>
  </r>
  <r>
    <x v="45"/>
    <m/>
    <s v="JV 4-28"/>
    <s v="5000"/>
    <s v="Salaries Expense"/>
    <x v="65"/>
    <m/>
    <n v="1846"/>
    <x v="444"/>
    <s v="je-01-10248"/>
    <s v="5/15/2018"/>
  </r>
  <r>
    <x v="18"/>
    <m/>
    <s v="JV 4-28"/>
    <s v="5000"/>
    <s v="Salaries Expense"/>
    <x v="65"/>
    <n v="1846"/>
    <m/>
    <x v="444"/>
    <s v="je-01-10248"/>
    <s v="5/15/2018"/>
  </r>
  <r>
    <x v="34"/>
    <m/>
    <s v="JV 5-1"/>
    <s v="5000"/>
    <s v="Salaries Expense"/>
    <x v="77"/>
    <n v="30677.97"/>
    <m/>
    <x v="445"/>
    <s v="je-01-10251"/>
    <s v="5/16/2018"/>
  </r>
  <r>
    <x v="44"/>
    <m/>
    <s v="JV 5-1"/>
    <s v="5000"/>
    <s v="Salaries Expense"/>
    <x v="77"/>
    <n v="2734.22"/>
    <m/>
    <x v="445"/>
    <s v="je-01-10251"/>
    <s v="5/16/2018"/>
  </r>
  <r>
    <x v="37"/>
    <m/>
    <s v="JV 5-1"/>
    <s v="5000"/>
    <s v="Salaries Expense"/>
    <x v="78"/>
    <n v="10534.42"/>
    <m/>
    <x v="445"/>
    <s v="je-01-10251"/>
    <s v="5/16/2018"/>
  </r>
  <r>
    <x v="36"/>
    <m/>
    <s v="JV 5-1"/>
    <s v="5000"/>
    <s v="Salaries Expense"/>
    <x v="78"/>
    <n v="68361"/>
    <m/>
    <x v="445"/>
    <s v="je-01-10251"/>
    <s v="5/16/2018"/>
  </r>
  <r>
    <x v="35"/>
    <m/>
    <s v="JV 5-1"/>
    <s v="5000"/>
    <s v="Salaries Expense"/>
    <x v="78"/>
    <n v="75187.460000000006"/>
    <m/>
    <x v="445"/>
    <s v="je-01-10251"/>
    <s v="5/16/2018"/>
  </r>
  <r>
    <x v="38"/>
    <m/>
    <s v="JV 5-1"/>
    <s v="5000"/>
    <s v="Salaries Expense"/>
    <x v="78"/>
    <n v="44160.85"/>
    <m/>
    <x v="445"/>
    <s v="je-01-10251"/>
    <s v="5/16/2018"/>
  </r>
  <r>
    <x v="24"/>
    <m/>
    <s v="JV 5-1"/>
    <s v="5000"/>
    <s v="Salaries Expense"/>
    <x v="77"/>
    <n v="18716.73"/>
    <m/>
    <x v="445"/>
    <s v="je-01-10251"/>
    <s v="5/16/2018"/>
  </r>
  <r>
    <x v="39"/>
    <m/>
    <s v="JV 5-1"/>
    <s v="5000"/>
    <s v="Salaries Expense"/>
    <x v="77"/>
    <n v="5900.94"/>
    <m/>
    <x v="445"/>
    <s v="je-01-10251"/>
    <s v="5/16/2018"/>
  </r>
  <r>
    <x v="41"/>
    <m/>
    <s v="JV 5-1"/>
    <s v="5000"/>
    <s v="Salaries Expense"/>
    <x v="77"/>
    <n v="1862.76"/>
    <m/>
    <x v="445"/>
    <s v="je-01-10251"/>
    <s v="5/16/2018"/>
  </r>
  <r>
    <x v="40"/>
    <m/>
    <s v="JV 5-1"/>
    <s v="5000"/>
    <s v="Salaries Expense"/>
    <x v="77"/>
    <n v="798.19"/>
    <m/>
    <x v="445"/>
    <s v="je-01-10251"/>
    <s v="5/16/2018"/>
  </r>
  <r>
    <x v="42"/>
    <m/>
    <s v="JV 5-1"/>
    <s v="5000"/>
    <s v="Salaries Expense"/>
    <x v="78"/>
    <n v="30595.38"/>
    <m/>
    <x v="445"/>
    <s v="je-01-10251"/>
    <s v="5/16/2018"/>
  </r>
  <r>
    <x v="43"/>
    <m/>
    <s v="JV 5-1"/>
    <s v="5000"/>
    <s v="Salaries Expense"/>
    <x v="77"/>
    <n v="3265.01"/>
    <m/>
    <x v="445"/>
    <s v="je-01-10251"/>
    <s v="5/16/2018"/>
  </r>
  <r>
    <x v="17"/>
    <m/>
    <s v="JV 5-1"/>
    <s v="5000"/>
    <s v="Salaries Expense"/>
    <x v="77"/>
    <n v="8174.69"/>
    <m/>
    <x v="445"/>
    <s v="je-01-10251"/>
    <s v="5/16/2018"/>
  </r>
  <r>
    <x v="49"/>
    <m/>
    <s v="JV 5-1"/>
    <s v="5000"/>
    <s v="Salaries Expense"/>
    <x v="77"/>
    <n v="2454.9499999999998"/>
    <m/>
    <x v="445"/>
    <s v="je-01-10251"/>
    <s v="5/16/2018"/>
  </r>
  <r>
    <x v="45"/>
    <m/>
    <s v="JV 5-1"/>
    <s v="5000"/>
    <s v="Salaries Expense"/>
    <x v="77"/>
    <m/>
    <m/>
    <x v="445"/>
    <s v="je-01-10251"/>
    <s v="5/16/2018"/>
  </r>
  <r>
    <x v="4"/>
    <m/>
    <s v="JV 5-1"/>
    <s v="5000"/>
    <s v="Salaries Expense"/>
    <x v="77"/>
    <n v="5886.12"/>
    <m/>
    <x v="445"/>
    <s v="je-01-10251"/>
    <s v="5/16/2018"/>
  </r>
  <r>
    <x v="16"/>
    <m/>
    <s v="JV 5-1"/>
    <s v="5000"/>
    <s v="Salaries Expense"/>
    <x v="77"/>
    <n v="17407.189999999999"/>
    <m/>
    <x v="445"/>
    <s v="je-01-10251"/>
    <s v="5/16/2018"/>
  </r>
  <r>
    <x v="3"/>
    <m/>
    <s v="JV 5-1"/>
    <s v="5000"/>
    <s v="Salaries Expense"/>
    <x v="77"/>
    <n v="70641.210000000006"/>
    <m/>
    <x v="445"/>
    <s v="je-01-10251"/>
    <s v="5/16/2018"/>
  </r>
  <r>
    <x v="34"/>
    <m/>
    <s v="JV 4-30"/>
    <s v="5000"/>
    <s v="Salaries Expense"/>
    <x v="65"/>
    <m/>
    <n v="8128.8"/>
    <x v="446"/>
    <s v="je-01-10252"/>
    <s v="5/18/2018"/>
  </r>
  <r>
    <x v="38"/>
    <m/>
    <s v="JV 4-30"/>
    <s v="5000"/>
    <s v="Salaries Expense"/>
    <x v="66"/>
    <n v="4282.91"/>
    <m/>
    <x v="446"/>
    <s v="je-01-10252"/>
    <s v="5/18/2018"/>
  </r>
  <r>
    <x v="42"/>
    <m/>
    <s v="JV 4-30"/>
    <s v="5000"/>
    <s v="Salaries Expense"/>
    <x v="66"/>
    <n v="1398.5"/>
    <m/>
    <x v="446"/>
    <s v="je-01-10252"/>
    <s v="5/18/2018"/>
  </r>
  <r>
    <x v="45"/>
    <m/>
    <s v="JV 4-30"/>
    <s v="5000"/>
    <s v="Salaries Expense"/>
    <x v="65"/>
    <n v="349.63"/>
    <m/>
    <x v="446"/>
    <s v="je-01-10252"/>
    <s v="5/18/2018"/>
  </r>
  <r>
    <x v="16"/>
    <m/>
    <s v="JV 4-30"/>
    <s v="5000"/>
    <s v="Salaries Expense"/>
    <x v="65"/>
    <n v="349.63"/>
    <m/>
    <x v="446"/>
    <s v="je-01-10252"/>
    <s v="5/18/2018"/>
  </r>
  <r>
    <x v="21"/>
    <m/>
    <s v="JV 4-30"/>
    <s v="5000"/>
    <s v="Salaries Expense"/>
    <x v="65"/>
    <n v="1748.13"/>
    <m/>
    <x v="446"/>
    <s v="je-01-10252"/>
    <s v="5/18/2018"/>
  </r>
  <r>
    <x v="3"/>
    <m/>
    <s v="JV 5-2"/>
    <s v="5000"/>
    <s v="Salaries Expense"/>
    <x v="77"/>
    <n v="50865.46"/>
    <m/>
    <x v="447"/>
    <s v="je-01-10253"/>
    <s v="5/23/2018"/>
  </r>
  <r>
    <x v="16"/>
    <m/>
    <s v="JV 5-2"/>
    <s v="5000"/>
    <s v="Salaries Expense"/>
    <x v="77"/>
    <n v="12850.45"/>
    <m/>
    <x v="447"/>
    <s v="je-01-10253"/>
    <s v="5/23/2018"/>
  </r>
  <r>
    <x v="4"/>
    <m/>
    <s v="JV 5-2"/>
    <s v="5000"/>
    <s v="Salaries Expense"/>
    <x v="77"/>
    <n v="4120.28"/>
    <m/>
    <x v="447"/>
    <s v="je-01-10253"/>
    <s v="5/23/2018"/>
  </r>
  <r>
    <x v="45"/>
    <m/>
    <s v="JV 5-2"/>
    <s v="5000"/>
    <s v="Salaries Expense"/>
    <x v="77"/>
    <m/>
    <m/>
    <x v="447"/>
    <s v="je-01-10253"/>
    <s v="5/23/2018"/>
  </r>
  <r>
    <x v="49"/>
    <m/>
    <s v="JV 5-2"/>
    <s v="5000"/>
    <s v="Salaries Expense"/>
    <x v="77"/>
    <n v="1714.31"/>
    <m/>
    <x v="447"/>
    <s v="je-01-10253"/>
    <s v="5/23/2018"/>
  </r>
  <r>
    <x v="17"/>
    <m/>
    <s v="JV 5-2"/>
    <s v="5000"/>
    <s v="Salaries Expense"/>
    <x v="77"/>
    <n v="5726.88"/>
    <m/>
    <x v="447"/>
    <s v="je-01-10253"/>
    <s v="5/23/2018"/>
  </r>
  <r>
    <x v="43"/>
    <m/>
    <s v="JV 5-2"/>
    <s v="5000"/>
    <s v="Salaries Expense"/>
    <x v="77"/>
    <n v="2285.5100000000002"/>
    <m/>
    <x v="447"/>
    <s v="je-01-10253"/>
    <s v="5/23/2018"/>
  </r>
  <r>
    <x v="42"/>
    <m/>
    <s v="JV 5-2"/>
    <s v="5000"/>
    <s v="Salaries Expense"/>
    <x v="78"/>
    <n v="20906.93"/>
    <m/>
    <x v="447"/>
    <s v="je-01-10253"/>
    <s v="5/23/2018"/>
  </r>
  <r>
    <x v="40"/>
    <m/>
    <s v="JV 5-2"/>
    <s v="5000"/>
    <s v="Salaries Expense"/>
    <x v="77"/>
    <n v="558.87"/>
    <m/>
    <x v="447"/>
    <s v="je-01-10253"/>
    <s v="5/23/2018"/>
  </r>
  <r>
    <x v="41"/>
    <m/>
    <s v="JV 5-2"/>
    <s v="5000"/>
    <s v="Salaries Expense"/>
    <x v="77"/>
    <n v="1304.46"/>
    <m/>
    <x v="447"/>
    <s v="je-01-10253"/>
    <s v="5/23/2018"/>
  </r>
  <r>
    <x v="39"/>
    <m/>
    <s v="JV 5-2"/>
    <s v="5000"/>
    <s v="Salaries Expense"/>
    <x v="77"/>
    <n v="4236.57"/>
    <m/>
    <x v="447"/>
    <s v="je-01-10253"/>
    <s v="5/23/2018"/>
  </r>
  <r>
    <x v="24"/>
    <m/>
    <s v="JV 5-2"/>
    <s v="5000"/>
    <s v="Salaries Expense"/>
    <x v="77"/>
    <n v="12533.86"/>
    <m/>
    <x v="447"/>
    <s v="je-01-10253"/>
    <s v="5/23/2018"/>
  </r>
  <r>
    <x v="38"/>
    <m/>
    <s v="JV 5-2"/>
    <s v="5000"/>
    <s v="Salaries Expense"/>
    <x v="78"/>
    <n v="30984.83"/>
    <m/>
    <x v="447"/>
    <s v="je-01-10253"/>
    <s v="5/23/2018"/>
  </r>
  <r>
    <x v="35"/>
    <m/>
    <s v="JV 5-2"/>
    <s v="5000"/>
    <s v="Salaries Expense"/>
    <x v="78"/>
    <n v="53982.75"/>
    <m/>
    <x v="447"/>
    <s v="je-01-10253"/>
    <s v="5/23/2018"/>
  </r>
  <r>
    <x v="36"/>
    <m/>
    <s v="JV 5-2"/>
    <s v="5000"/>
    <s v="Salaries Expense"/>
    <x v="78"/>
    <n v="47361.919999999998"/>
    <m/>
    <x v="447"/>
    <s v="je-01-10253"/>
    <s v="5/23/2018"/>
  </r>
  <r>
    <x v="37"/>
    <m/>
    <s v="JV 5-2"/>
    <s v="5000"/>
    <s v="Salaries Expense"/>
    <x v="78"/>
    <n v="7732.59"/>
    <m/>
    <x v="447"/>
    <s v="je-01-10253"/>
    <s v="5/23/2018"/>
  </r>
  <r>
    <x v="44"/>
    <m/>
    <s v="JV 5-2"/>
    <s v="5000"/>
    <s v="Salaries Expense"/>
    <x v="77"/>
    <n v="1955.41"/>
    <m/>
    <x v="447"/>
    <s v="je-01-10253"/>
    <s v="5/23/2018"/>
  </r>
  <r>
    <x v="34"/>
    <m/>
    <s v="JV 5-2"/>
    <s v="5000"/>
    <s v="Salaries Expense"/>
    <x v="77"/>
    <n v="22005.97"/>
    <m/>
    <x v="447"/>
    <s v="je-01-10253"/>
    <s v="5/23/2018"/>
  </r>
  <r>
    <x v="42"/>
    <m/>
    <s v="REV. JV 5-2"/>
    <s v="5000"/>
    <s v="Salaries Expense"/>
    <x v="79"/>
    <m/>
    <n v="20906.93"/>
    <x v="448"/>
    <s v="je-01-10253"/>
    <s v="5/23/2018"/>
  </r>
  <r>
    <x v="35"/>
    <m/>
    <s v="REV. JV 5-2"/>
    <s v="5000"/>
    <s v="Salaries Expense"/>
    <x v="79"/>
    <m/>
    <n v="53982.75"/>
    <x v="448"/>
    <s v="je-01-10253"/>
    <s v="5/23/2018"/>
  </r>
  <r>
    <x v="41"/>
    <m/>
    <s v="REV. JV 5-2"/>
    <s v="5000"/>
    <s v="Salaries Expense"/>
    <x v="80"/>
    <m/>
    <n v="1304.46"/>
    <x v="448"/>
    <s v="je-01-10253"/>
    <s v="5/23/2018"/>
  </r>
  <r>
    <x v="40"/>
    <m/>
    <s v="REV. JV 5-2"/>
    <s v="5000"/>
    <s v="Salaries Expense"/>
    <x v="80"/>
    <m/>
    <n v="558.87"/>
    <x v="448"/>
    <s v="je-01-10253"/>
    <s v="5/23/2018"/>
  </r>
  <r>
    <x v="24"/>
    <m/>
    <s v="REV. JV 5-2"/>
    <s v="5000"/>
    <s v="Salaries Expense"/>
    <x v="80"/>
    <m/>
    <n v="12533.86"/>
    <x v="448"/>
    <s v="je-01-10253"/>
    <s v="5/23/2018"/>
  </r>
  <r>
    <x v="39"/>
    <m/>
    <s v="REV. JV 5-2"/>
    <s v="5000"/>
    <s v="Salaries Expense"/>
    <x v="80"/>
    <m/>
    <n v="4236.57"/>
    <x v="448"/>
    <s v="je-01-10253"/>
    <s v="5/23/2018"/>
  </r>
  <r>
    <x v="38"/>
    <m/>
    <s v="REV. JV 5-2"/>
    <s v="5000"/>
    <s v="Salaries Expense"/>
    <x v="79"/>
    <m/>
    <n v="30984.83"/>
    <x v="448"/>
    <s v="je-01-10253"/>
    <s v="5/23/2018"/>
  </r>
  <r>
    <x v="37"/>
    <m/>
    <s v="REV. JV 5-2"/>
    <s v="5000"/>
    <s v="Salaries Expense"/>
    <x v="79"/>
    <m/>
    <n v="7732.59"/>
    <x v="448"/>
    <s v="je-01-10253"/>
    <s v="5/23/2018"/>
  </r>
  <r>
    <x v="36"/>
    <m/>
    <s v="REV. JV 5-2"/>
    <s v="5000"/>
    <s v="Salaries Expense"/>
    <x v="79"/>
    <m/>
    <n v="47361.919999999998"/>
    <x v="448"/>
    <s v="je-01-10253"/>
    <s v="5/23/2018"/>
  </r>
  <r>
    <x v="44"/>
    <m/>
    <s v="REV. JV 5-2"/>
    <s v="5000"/>
    <s v="Salaries Expense"/>
    <x v="80"/>
    <m/>
    <n v="1955.41"/>
    <x v="448"/>
    <s v="je-01-10253"/>
    <s v="5/23/2018"/>
  </r>
  <r>
    <x v="34"/>
    <m/>
    <s v="REV. JV 5-2"/>
    <s v="5000"/>
    <s v="Salaries Expense"/>
    <x v="80"/>
    <m/>
    <n v="22005.97"/>
    <x v="448"/>
    <s v="je-01-10253"/>
    <s v="5/23/2018"/>
  </r>
  <r>
    <x v="3"/>
    <m/>
    <s v="REV. JV 5-2"/>
    <s v="5000"/>
    <s v="Salaries Expense"/>
    <x v="80"/>
    <m/>
    <n v="50865.46"/>
    <x v="448"/>
    <s v="je-01-10253"/>
    <s v="5/23/2018"/>
  </r>
  <r>
    <x v="16"/>
    <m/>
    <s v="REV. JV 5-2"/>
    <s v="5000"/>
    <s v="Salaries Expense"/>
    <x v="80"/>
    <m/>
    <n v="12850.45"/>
    <x v="448"/>
    <s v="je-01-10253"/>
    <s v="5/23/2018"/>
  </r>
  <r>
    <x v="4"/>
    <m/>
    <s v="REV. JV 5-2"/>
    <s v="5000"/>
    <s v="Salaries Expense"/>
    <x v="80"/>
    <m/>
    <n v="4120.28"/>
    <x v="448"/>
    <s v="je-01-10253"/>
    <s v="5/23/2018"/>
  </r>
  <r>
    <x v="45"/>
    <m/>
    <s v="REV. JV 5-2"/>
    <s v="5000"/>
    <s v="Salaries Expense"/>
    <x v="80"/>
    <m/>
    <m/>
    <x v="448"/>
    <s v="je-01-10253"/>
    <s v="5/23/2018"/>
  </r>
  <r>
    <x v="43"/>
    <m/>
    <s v="REV. JV 5-2"/>
    <s v="5000"/>
    <s v="Salaries Expense"/>
    <x v="80"/>
    <m/>
    <n v="2285.5100000000002"/>
    <x v="448"/>
    <s v="je-01-10253"/>
    <s v="5/23/2018"/>
  </r>
  <r>
    <x v="49"/>
    <m/>
    <s v="REV. JV 5-2"/>
    <s v="5000"/>
    <s v="Salaries Expense"/>
    <x v="80"/>
    <m/>
    <n v="1714.31"/>
    <x v="448"/>
    <s v="je-01-10253"/>
    <s v="5/23/2018"/>
  </r>
  <r>
    <x v="17"/>
    <m/>
    <s v="REV. JV 5-2"/>
    <s v="5000"/>
    <s v="Salaries Expense"/>
    <x v="80"/>
    <m/>
    <n v="5726.88"/>
    <x v="448"/>
    <s v="je-01-10253"/>
    <s v="5/23/2018"/>
  </r>
  <r>
    <x v="20"/>
    <m/>
    <s v="JV 5-2"/>
    <s v="5000"/>
    <s v="Salaries Expense"/>
    <x v="81"/>
    <n v="11623.08"/>
    <m/>
    <x v="449"/>
    <s v="je-01-9937"/>
    <s v="5/30/2017"/>
  </r>
  <r>
    <x v="10"/>
    <m/>
    <s v="JV 5-2"/>
    <s v="5000"/>
    <s v="Salaries Expense"/>
    <x v="81"/>
    <n v="3834.06"/>
    <m/>
    <x v="449"/>
    <s v="je-01-9937"/>
    <s v="5/30/2017"/>
  </r>
  <r>
    <x v="48"/>
    <m/>
    <s v="JV 5-2"/>
    <s v="5000"/>
    <s v="Salaries Expense"/>
    <x v="81"/>
    <n v="4916.6499999999996"/>
    <m/>
    <x v="449"/>
    <s v="je-01-9937"/>
    <s v="5/30/2017"/>
  </r>
  <r>
    <x v="51"/>
    <m/>
    <s v="JV 5-2"/>
    <s v="5000"/>
    <s v="Salaries Expense"/>
    <x v="81"/>
    <n v="2101.2399999999998"/>
    <m/>
    <x v="449"/>
    <s v="je-01-9937"/>
    <s v="5/30/2017"/>
  </r>
  <r>
    <x v="63"/>
    <m/>
    <s v="JV 5-2"/>
    <s v="5000"/>
    <s v="Salaries Expense"/>
    <x v="81"/>
    <n v="1473.91"/>
    <m/>
    <x v="449"/>
    <s v="je-01-9937"/>
    <s v="5/30/2017"/>
  </r>
  <r>
    <x v="18"/>
    <m/>
    <s v="JV 5-2"/>
    <s v="5000"/>
    <s v="Salaries Expense"/>
    <x v="81"/>
    <n v="4752.07"/>
    <m/>
    <x v="449"/>
    <s v="je-01-9937"/>
    <s v="5/30/2017"/>
  </r>
  <r>
    <x v="11"/>
    <m/>
    <s v="JV 5-2"/>
    <s v="5000"/>
    <s v="Salaries Expense"/>
    <x v="81"/>
    <n v="42449.97"/>
    <m/>
    <x v="449"/>
    <s v="je-01-9937"/>
    <s v="5/30/2017"/>
  </r>
  <r>
    <x v="52"/>
    <m/>
    <s v="JV 5-2"/>
    <s v="5000"/>
    <s v="Salaries Expense"/>
    <x v="81"/>
    <n v="1947.5"/>
    <m/>
    <x v="449"/>
    <s v="je-01-9937"/>
    <s v="5/30/2017"/>
  </r>
  <r>
    <x v="24"/>
    <m/>
    <s v="JV 5-2"/>
    <s v="5000"/>
    <s v="Salaries Expense"/>
    <x v="81"/>
    <n v="16411.41"/>
    <m/>
    <x v="449"/>
    <s v="je-01-9937"/>
    <s v="5/30/2017"/>
  </r>
  <r>
    <x v="64"/>
    <m/>
    <s v="JV 5-2"/>
    <s v="5000"/>
    <s v="Salaries Expense"/>
    <x v="81"/>
    <n v="2118.29"/>
    <m/>
    <x v="449"/>
    <s v="je-01-9937"/>
    <s v="5/30/2017"/>
  </r>
  <r>
    <x v="53"/>
    <m/>
    <s v="JV 5-2"/>
    <s v="5000"/>
    <s v="Salaries Expense"/>
    <x v="81"/>
    <n v="1358.49"/>
    <m/>
    <x v="449"/>
    <s v="je-01-9937"/>
    <s v="5/30/2017"/>
  </r>
  <r>
    <x v="28"/>
    <m/>
    <s v="JV 5-2"/>
    <s v="5000"/>
    <s v="Salaries Expense"/>
    <x v="82"/>
    <n v="19715.189999999999"/>
    <m/>
    <x v="449"/>
    <s v="je-01-9937"/>
    <s v="5/30/2017"/>
  </r>
  <r>
    <x v="57"/>
    <m/>
    <s v="JV 5-2"/>
    <s v="5000"/>
    <s v="Salaries Expense"/>
    <x v="82"/>
    <n v="5452.46"/>
    <m/>
    <x v="449"/>
    <s v="je-01-9937"/>
    <s v="5/30/2017"/>
  </r>
  <r>
    <x v="54"/>
    <m/>
    <s v="JV 5-2"/>
    <s v="5000"/>
    <s v="Salaries Expense"/>
    <x v="82"/>
    <n v="49286.34"/>
    <m/>
    <x v="449"/>
    <s v="je-01-9937"/>
    <s v="5/30/2017"/>
  </r>
  <r>
    <x v="55"/>
    <m/>
    <s v="JV 5-2"/>
    <s v="5000"/>
    <s v="Salaries Expense"/>
    <x v="82"/>
    <n v="47129.08"/>
    <m/>
    <x v="449"/>
    <s v="je-01-9937"/>
    <s v="5/30/2017"/>
  </r>
  <r>
    <x v="58"/>
    <m/>
    <s v="JV 5-2"/>
    <s v="5000"/>
    <s v="Salaries Expense"/>
    <x v="81"/>
    <n v="1475.02"/>
    <m/>
    <x v="449"/>
    <s v="je-01-9937"/>
    <s v="5/30/2017"/>
  </r>
  <r>
    <x v="23"/>
    <m/>
    <s v="JV 5-2"/>
    <s v="5000"/>
    <s v="Salaries Expense"/>
    <x v="82"/>
    <n v="28689.19"/>
    <m/>
    <x v="449"/>
    <s v="je-01-9937"/>
    <s v="5/30/2017"/>
  </r>
  <r>
    <x v="22"/>
    <m/>
    <s v="JV 5-2"/>
    <s v="5000"/>
    <s v="Salaries Expense"/>
    <x v="81"/>
    <n v="19125.900000000001"/>
    <m/>
    <x v="449"/>
    <s v="je-01-9937"/>
    <s v="5/30/2017"/>
  </r>
  <r>
    <x v="22"/>
    <m/>
    <s v="JV 5-1"/>
    <s v="5000"/>
    <s v="Salaries Expense"/>
    <x v="81"/>
    <n v="29424.49"/>
    <m/>
    <x v="450"/>
    <s v="je-01-9936"/>
    <s v="5/30/2017"/>
  </r>
  <r>
    <x v="23"/>
    <m/>
    <s v="JV 5-1"/>
    <s v="5000"/>
    <s v="Salaries Expense"/>
    <x v="82"/>
    <n v="45230.07"/>
    <m/>
    <x v="450"/>
    <s v="je-01-9936"/>
    <s v="5/30/2017"/>
  </r>
  <r>
    <x v="58"/>
    <m/>
    <s v="JV 5-1"/>
    <s v="5000"/>
    <s v="Salaries Expense"/>
    <x v="81"/>
    <n v="2249.7800000000002"/>
    <m/>
    <x v="450"/>
    <s v="je-01-9936"/>
    <s v="5/30/2017"/>
  </r>
  <r>
    <x v="55"/>
    <m/>
    <s v="JV 5-1"/>
    <s v="5000"/>
    <s v="Salaries Expense"/>
    <x v="82"/>
    <n v="70407.789999999994"/>
    <m/>
    <x v="450"/>
    <s v="je-01-9936"/>
    <s v="5/30/2017"/>
  </r>
  <r>
    <x v="56"/>
    <m/>
    <s v="JV 5-1"/>
    <s v="5000"/>
    <s v="Salaries Expense"/>
    <x v="82"/>
    <m/>
    <m/>
    <x v="450"/>
    <s v="je-01-9936"/>
    <s v="5/30/2017"/>
  </r>
  <r>
    <x v="54"/>
    <m/>
    <s v="JV 5-1"/>
    <s v="5000"/>
    <s v="Salaries Expense"/>
    <x v="82"/>
    <n v="76562.7"/>
    <m/>
    <x v="450"/>
    <s v="je-01-9936"/>
    <s v="5/30/2017"/>
  </r>
  <r>
    <x v="57"/>
    <m/>
    <s v="JV 5-1"/>
    <s v="5000"/>
    <s v="Salaries Expense"/>
    <x v="82"/>
    <n v="7020.32"/>
    <m/>
    <x v="450"/>
    <s v="je-01-9936"/>
    <s v="5/30/2017"/>
  </r>
  <r>
    <x v="28"/>
    <m/>
    <s v="JV 5-1"/>
    <s v="5000"/>
    <s v="Salaries Expense"/>
    <x v="82"/>
    <n v="30313.200000000001"/>
    <m/>
    <x v="450"/>
    <s v="je-01-9936"/>
    <s v="5/30/2017"/>
  </r>
  <r>
    <x v="53"/>
    <m/>
    <s v="JV 5-1"/>
    <s v="5000"/>
    <s v="Salaries Expense"/>
    <x v="81"/>
    <n v="1926.99"/>
    <m/>
    <x v="450"/>
    <s v="je-01-9936"/>
    <s v="5/30/2017"/>
  </r>
  <r>
    <x v="64"/>
    <m/>
    <s v="JV 5-1"/>
    <s v="5000"/>
    <s v="Salaries Expense"/>
    <x v="81"/>
    <n v="3258.89"/>
    <m/>
    <x v="450"/>
    <s v="je-01-9936"/>
    <s v="5/30/2017"/>
  </r>
  <r>
    <x v="24"/>
    <m/>
    <s v="JV 5-1"/>
    <s v="5000"/>
    <s v="Salaries Expense"/>
    <x v="81"/>
    <n v="24198.48"/>
    <m/>
    <x v="450"/>
    <s v="je-01-9936"/>
    <s v="5/30/2017"/>
  </r>
  <r>
    <x v="52"/>
    <m/>
    <s v="JV 5-1"/>
    <s v="5000"/>
    <s v="Salaries Expense"/>
    <x v="81"/>
    <n v="2996.16"/>
    <m/>
    <x v="450"/>
    <s v="je-01-9936"/>
    <s v="5/30/2017"/>
  </r>
  <r>
    <x v="11"/>
    <m/>
    <s v="JV 5-1"/>
    <s v="5000"/>
    <s v="Salaries Expense"/>
    <x v="81"/>
    <n v="65793.509999999995"/>
    <m/>
    <x v="450"/>
    <s v="je-01-9936"/>
    <s v="5/30/2017"/>
  </r>
  <r>
    <x v="18"/>
    <m/>
    <s v="JV 5-1"/>
    <s v="5000"/>
    <s v="Salaries Expense"/>
    <x v="81"/>
    <n v="7310.88"/>
    <m/>
    <x v="450"/>
    <s v="je-01-9936"/>
    <s v="5/30/2017"/>
  </r>
  <r>
    <x v="63"/>
    <m/>
    <s v="JV 5-1"/>
    <s v="5000"/>
    <s v="Salaries Expense"/>
    <x v="81"/>
    <n v="2280.15"/>
    <m/>
    <x v="450"/>
    <s v="je-01-9936"/>
    <s v="5/30/2017"/>
  </r>
  <r>
    <x v="51"/>
    <m/>
    <s v="JV 5-1"/>
    <s v="5000"/>
    <s v="Salaries Expense"/>
    <x v="81"/>
    <n v="3232.68"/>
    <m/>
    <x v="450"/>
    <s v="je-01-9936"/>
    <s v="5/30/2017"/>
  </r>
  <r>
    <x v="48"/>
    <m/>
    <s v="JV 5-1"/>
    <s v="5000"/>
    <s v="Salaries Expense"/>
    <x v="81"/>
    <n v="7830.59"/>
    <m/>
    <x v="450"/>
    <s v="je-01-9936"/>
    <s v="5/30/2017"/>
  </r>
  <r>
    <x v="10"/>
    <m/>
    <s v="JV 5-1"/>
    <s v="5000"/>
    <s v="Salaries Expense"/>
    <x v="81"/>
    <n v="5898.55"/>
    <m/>
    <x v="450"/>
    <s v="je-01-9936"/>
    <s v="5/30/2017"/>
  </r>
  <r>
    <x v="20"/>
    <m/>
    <s v="JV 5-1"/>
    <s v="5000"/>
    <s v="Salaries Expense"/>
    <x v="81"/>
    <n v="17867.54"/>
    <m/>
    <x v="450"/>
    <s v="je-01-9936"/>
    <s v="5/30/2017"/>
  </r>
  <r>
    <x v="11"/>
    <m/>
    <s v="REV. JV 5-2"/>
    <s v="5000"/>
    <s v="Salaries Expense"/>
    <x v="83"/>
    <m/>
    <n v="42449.97"/>
    <x v="451"/>
    <s v="je-01-9937"/>
    <s v="5/30/2017"/>
  </r>
  <r>
    <x v="18"/>
    <m/>
    <s v="REV. JV 5-2"/>
    <s v="5000"/>
    <s v="Salaries Expense"/>
    <x v="83"/>
    <m/>
    <n v="4752.07"/>
    <x v="451"/>
    <s v="je-01-9937"/>
    <s v="5/30/2017"/>
  </r>
  <r>
    <x v="63"/>
    <m/>
    <s v="REV. JV 5-2"/>
    <s v="5000"/>
    <s v="Salaries Expense"/>
    <x v="83"/>
    <m/>
    <n v="1473.91"/>
    <x v="451"/>
    <s v="je-01-9937"/>
    <s v="5/30/2017"/>
  </r>
  <r>
    <x v="51"/>
    <m/>
    <s v="REV. JV 5-2"/>
    <s v="5000"/>
    <s v="Salaries Expense"/>
    <x v="83"/>
    <m/>
    <n v="2101.2399999999998"/>
    <x v="451"/>
    <s v="je-01-9937"/>
    <s v="5/30/2017"/>
  </r>
  <r>
    <x v="48"/>
    <m/>
    <s v="REV. JV 5-2"/>
    <s v="5000"/>
    <s v="Salaries Expense"/>
    <x v="83"/>
    <m/>
    <n v="4916.6499999999996"/>
    <x v="451"/>
    <s v="je-01-9937"/>
    <s v="5/30/2017"/>
  </r>
  <r>
    <x v="10"/>
    <m/>
    <s v="REV. JV 5-2"/>
    <s v="5000"/>
    <s v="Salaries Expense"/>
    <x v="83"/>
    <m/>
    <n v="3834.06"/>
    <x v="451"/>
    <s v="je-01-9937"/>
    <s v="5/30/2017"/>
  </r>
  <r>
    <x v="20"/>
    <m/>
    <s v="REV. JV 5-2"/>
    <s v="5000"/>
    <s v="Salaries Expense"/>
    <x v="83"/>
    <m/>
    <n v="11623.08"/>
    <x v="451"/>
    <s v="je-01-9937"/>
    <s v="5/30/2017"/>
  </r>
  <r>
    <x v="52"/>
    <m/>
    <s v="REV. JV 5-2"/>
    <s v="5000"/>
    <s v="Salaries Expense"/>
    <x v="83"/>
    <m/>
    <n v="1947.5"/>
    <x v="451"/>
    <s v="je-01-9937"/>
    <s v="5/30/2017"/>
  </r>
  <r>
    <x v="24"/>
    <m/>
    <s v="REV. JV 5-2"/>
    <s v="5000"/>
    <s v="Salaries Expense"/>
    <x v="83"/>
    <m/>
    <n v="16411.41"/>
    <x v="451"/>
    <s v="je-01-9937"/>
    <s v="5/30/2017"/>
  </r>
  <r>
    <x v="53"/>
    <m/>
    <s v="REV. JV 5-2"/>
    <s v="5000"/>
    <s v="Salaries Expense"/>
    <x v="83"/>
    <m/>
    <n v="1358.49"/>
    <x v="451"/>
    <s v="je-01-9937"/>
    <s v="5/30/2017"/>
  </r>
  <r>
    <x v="28"/>
    <m/>
    <s v="REV. JV 5-2"/>
    <s v="5000"/>
    <s v="Salaries Expense"/>
    <x v="84"/>
    <m/>
    <n v="19715.189999999999"/>
    <x v="451"/>
    <s v="je-01-9937"/>
    <s v="5/30/2017"/>
  </r>
  <r>
    <x v="64"/>
    <m/>
    <s v="REV. JV 5-2"/>
    <s v="5000"/>
    <s v="Salaries Expense"/>
    <x v="83"/>
    <m/>
    <n v="2118.29"/>
    <x v="451"/>
    <s v="je-01-9937"/>
    <s v="5/30/2017"/>
  </r>
  <r>
    <x v="58"/>
    <m/>
    <s v="REV. JV 5-2"/>
    <s v="5000"/>
    <s v="Salaries Expense"/>
    <x v="83"/>
    <m/>
    <n v="1475.02"/>
    <x v="451"/>
    <s v="je-01-9937"/>
    <s v="5/30/2017"/>
  </r>
  <r>
    <x v="22"/>
    <m/>
    <s v="REV. JV 5-2"/>
    <s v="5000"/>
    <s v="Salaries Expense"/>
    <x v="83"/>
    <m/>
    <n v="19125.900000000001"/>
    <x v="451"/>
    <s v="je-01-9937"/>
    <s v="5/30/2017"/>
  </r>
  <r>
    <x v="55"/>
    <m/>
    <s v="REV. JV 5-2"/>
    <s v="5000"/>
    <s v="Salaries Expense"/>
    <x v="84"/>
    <m/>
    <n v="47129.08"/>
    <x v="451"/>
    <s v="je-01-9937"/>
    <s v="5/30/2017"/>
  </r>
  <r>
    <x v="54"/>
    <m/>
    <s v="REV. JV 5-2"/>
    <s v="5000"/>
    <s v="Salaries Expense"/>
    <x v="84"/>
    <m/>
    <n v="49286.34"/>
    <x v="451"/>
    <s v="je-01-9937"/>
    <s v="5/30/2017"/>
  </r>
  <r>
    <x v="57"/>
    <m/>
    <s v="REV. JV 5-2"/>
    <s v="5000"/>
    <s v="Salaries Expense"/>
    <x v="84"/>
    <m/>
    <n v="5452.46"/>
    <x v="451"/>
    <s v="je-01-9937"/>
    <s v="5/30/2017"/>
  </r>
  <r>
    <x v="23"/>
    <m/>
    <s v="REV. JV 5-2"/>
    <s v="5000"/>
    <s v="Salaries Expense"/>
    <x v="84"/>
    <m/>
    <n v="28689.19"/>
    <x v="451"/>
    <s v="je-01-9937"/>
    <s v="5/30/2017"/>
  </r>
  <r>
    <x v="10"/>
    <m/>
    <s v="JV 4-15"/>
    <s v="5000"/>
    <s v="Salaries Expense"/>
    <x v="67"/>
    <n v="259.27999999999997"/>
    <m/>
    <x v="452"/>
    <s v="je-01-9940"/>
    <s v="5/31/2017"/>
  </r>
  <r>
    <x v="8"/>
    <m/>
    <s v="JV 4-15"/>
    <s v="5000"/>
    <s v="Salaries Expense"/>
    <x v="67"/>
    <n v="1555.68"/>
    <m/>
    <x v="452"/>
    <s v="je-01-9940"/>
    <s v="5/31/2017"/>
  </r>
  <r>
    <x v="9"/>
    <m/>
    <s v="JV 4-15"/>
    <s v="5000"/>
    <s v="Salaries Expense"/>
    <x v="67"/>
    <n v="259.27999999999997"/>
    <m/>
    <x v="452"/>
    <s v="je-01-9940"/>
    <s v="5/31/2017"/>
  </r>
  <r>
    <x v="11"/>
    <m/>
    <s v="JV 4-15"/>
    <s v="5000"/>
    <s v="Salaries Expense"/>
    <x v="67"/>
    <m/>
    <n v="2333.52"/>
    <x v="452"/>
    <s v="je-01-9940"/>
    <s v="5/31/2017"/>
  </r>
  <r>
    <x v="12"/>
    <m/>
    <s v="JV 4-15"/>
    <s v="5000"/>
    <s v="Salaries Expense"/>
    <x v="67"/>
    <n v="259.27999999999997"/>
    <m/>
    <x v="452"/>
    <s v="je-01-9940"/>
    <s v="5/31/2017"/>
  </r>
  <r>
    <x v="14"/>
    <m/>
    <s v="JV 4-17"/>
    <s v="5000"/>
    <s v="Salaries Expense"/>
    <x v="67"/>
    <n v="2184.62"/>
    <m/>
    <x v="453"/>
    <s v="je-01-9940"/>
    <s v="5/31/2017"/>
  </r>
  <r>
    <x v="15"/>
    <m/>
    <s v="JV 4-17"/>
    <s v="5000"/>
    <s v="Salaries Expense"/>
    <x v="67"/>
    <n v="546.15"/>
    <m/>
    <x v="453"/>
    <s v="je-01-9940"/>
    <s v="5/31/2017"/>
  </r>
  <r>
    <x v="11"/>
    <m/>
    <s v="JV 4-17"/>
    <s v="5000"/>
    <s v="Salaries Expense"/>
    <x v="67"/>
    <m/>
    <n v="2730.77"/>
    <x v="453"/>
    <s v="je-01-9940"/>
    <s v="5/31/2017"/>
  </r>
  <r>
    <x v="10"/>
    <m/>
    <s v="JV 4-19"/>
    <s v="5000"/>
    <s v="Salaries Expense"/>
    <x v="67"/>
    <m/>
    <m/>
    <x v="454"/>
    <s v="je-01-9940"/>
    <s v="5/31/2017"/>
  </r>
  <r>
    <x v="13"/>
    <m/>
    <s v="JV 4-19"/>
    <s v="5000"/>
    <s v="Salaries Expense"/>
    <x v="67"/>
    <n v="173.28"/>
    <m/>
    <x v="454"/>
    <s v="je-01-9940"/>
    <s v="5/31/2017"/>
  </r>
  <r>
    <x v="8"/>
    <m/>
    <s v="JV 4-19"/>
    <s v="5000"/>
    <s v="Salaries Expense"/>
    <x v="67"/>
    <m/>
    <m/>
    <x v="454"/>
    <s v="je-01-9940"/>
    <s v="5/31/2017"/>
  </r>
  <r>
    <x v="9"/>
    <m/>
    <s v="JV 4-19"/>
    <s v="5000"/>
    <s v="Salaries Expense"/>
    <x v="67"/>
    <n v="1906.04"/>
    <m/>
    <x v="454"/>
    <s v="je-01-9940"/>
    <s v="5/31/2017"/>
  </r>
  <r>
    <x v="14"/>
    <m/>
    <s v="JV 4-19"/>
    <s v="5000"/>
    <s v="Salaries Expense"/>
    <x v="67"/>
    <n v="1212.94"/>
    <m/>
    <x v="454"/>
    <s v="je-01-9940"/>
    <s v="5/31/2017"/>
  </r>
  <r>
    <x v="11"/>
    <m/>
    <s v="JV 4-19"/>
    <s v="5000"/>
    <s v="Salaries Expense"/>
    <x v="67"/>
    <m/>
    <n v="3465.54"/>
    <x v="454"/>
    <s v="je-01-9940"/>
    <s v="5/31/2017"/>
  </r>
  <r>
    <x v="12"/>
    <m/>
    <s v="JV 4-19"/>
    <s v="5000"/>
    <s v="Salaries Expense"/>
    <x v="67"/>
    <n v="173.28"/>
    <m/>
    <x v="454"/>
    <s v="je-01-9940"/>
    <s v="5/31/2017"/>
  </r>
  <r>
    <x v="10"/>
    <m/>
    <s v="JV 4-14"/>
    <s v="5000"/>
    <s v="Salaries Expense"/>
    <x v="67"/>
    <n v="191.55"/>
    <m/>
    <x v="455"/>
    <s v="je-01-9940"/>
    <s v="5/31/2017"/>
  </r>
  <r>
    <x v="8"/>
    <m/>
    <s v="JV 4-14"/>
    <s v="5000"/>
    <s v="Salaries Expense"/>
    <x v="67"/>
    <n v="383.09"/>
    <m/>
    <x v="455"/>
    <s v="je-01-9940"/>
    <s v="5/31/2017"/>
  </r>
  <r>
    <x v="9"/>
    <m/>
    <s v="JV 4-14"/>
    <s v="5000"/>
    <s v="Salaries Expense"/>
    <x v="67"/>
    <n v="191.55"/>
    <m/>
    <x v="455"/>
    <s v="je-01-9940"/>
    <s v="5/31/2017"/>
  </r>
  <r>
    <x v="11"/>
    <m/>
    <s v="JV 4-14"/>
    <s v="5000"/>
    <s v="Salaries Expense"/>
    <x v="67"/>
    <m/>
    <n v="957.74"/>
    <x v="455"/>
    <s v="je-01-9940"/>
    <s v="5/31/2017"/>
  </r>
  <r>
    <x v="12"/>
    <m/>
    <s v="JV 4-14"/>
    <s v="5000"/>
    <s v="Salaries Expense"/>
    <x v="67"/>
    <n v="191.55"/>
    <m/>
    <x v="455"/>
    <s v="je-01-9940"/>
    <s v="5/31/2017"/>
  </r>
  <r>
    <x v="13"/>
    <m/>
    <s v="JV - 4-16"/>
    <s v="5000"/>
    <s v="Salaries Expense"/>
    <x v="67"/>
    <n v="193.92"/>
    <m/>
    <x v="456"/>
    <s v="je-01-9940"/>
    <s v="5/31/2017"/>
  </r>
  <r>
    <x v="10"/>
    <m/>
    <s v="JV - 4-16"/>
    <s v="5000"/>
    <s v="Salaries Expense"/>
    <x v="67"/>
    <m/>
    <n v="1551.37"/>
    <x v="456"/>
    <s v="je-01-9940"/>
    <s v="5/31/2017"/>
  </r>
  <r>
    <x v="12"/>
    <m/>
    <s v="JV - 4-16"/>
    <s v="5000"/>
    <s v="Salaries Expense"/>
    <x v="67"/>
    <n v="581.77"/>
    <m/>
    <x v="456"/>
    <s v="je-01-9940"/>
    <s v="5/31/2017"/>
  </r>
  <r>
    <x v="11"/>
    <m/>
    <s v="JV - 4-16"/>
    <s v="5000"/>
    <s v="Salaries Expense"/>
    <x v="67"/>
    <n v="387.84"/>
    <m/>
    <x v="456"/>
    <s v="je-01-9940"/>
    <s v="5/31/2017"/>
  </r>
  <r>
    <x v="11"/>
    <m/>
    <s v="JV 4-18"/>
    <s v="5000"/>
    <s v="Salaries Expense"/>
    <x v="67"/>
    <m/>
    <n v="305.91000000000003"/>
    <x v="457"/>
    <s v="je-01-9940"/>
    <s v="5/31/2017"/>
  </r>
  <r>
    <x v="12"/>
    <m/>
    <s v="JV 4-18"/>
    <s v="5000"/>
    <s v="Salaries Expense"/>
    <x v="67"/>
    <n v="305.91000000000003"/>
    <m/>
    <x v="457"/>
    <s v="je-01-9940"/>
    <s v="5/31/2017"/>
  </r>
  <r>
    <x v="13"/>
    <m/>
    <s v="JV 4-20"/>
    <s v="5000"/>
    <s v="Salaries Expense"/>
    <x v="67"/>
    <m/>
    <m/>
    <x v="458"/>
    <s v="je-01-9940"/>
    <s v="5/31/2017"/>
  </r>
  <r>
    <x v="8"/>
    <m/>
    <s v="JV 4-20"/>
    <s v="5000"/>
    <s v="Salaries Expense"/>
    <x v="67"/>
    <n v="1030.32"/>
    <m/>
    <x v="458"/>
    <s v="je-01-9940"/>
    <s v="5/31/2017"/>
  </r>
  <r>
    <x v="9"/>
    <m/>
    <s v="JV 4-20"/>
    <s v="5000"/>
    <s v="Salaries Expense"/>
    <x v="67"/>
    <n v="515.16"/>
    <m/>
    <x v="458"/>
    <s v="je-01-9940"/>
    <s v="5/31/2017"/>
  </r>
  <r>
    <x v="64"/>
    <m/>
    <s v="JV 4-20"/>
    <s v="5000"/>
    <s v="Salaries Expense"/>
    <x v="67"/>
    <m/>
    <m/>
    <x v="458"/>
    <s v="je-01-9940"/>
    <s v="5/31/2017"/>
  </r>
  <r>
    <x v="15"/>
    <m/>
    <s v="JV 4-20"/>
    <s v="5000"/>
    <s v="Salaries Expense"/>
    <x v="67"/>
    <m/>
    <m/>
    <x v="458"/>
    <s v="je-01-9940"/>
    <s v="5/31/2017"/>
  </r>
  <r>
    <x v="11"/>
    <m/>
    <s v="JV 4-20"/>
    <s v="5000"/>
    <s v="Salaries Expense"/>
    <x v="67"/>
    <m/>
    <n v="3863.7"/>
    <x v="458"/>
    <s v="je-01-9940"/>
    <s v="5/31/2017"/>
  </r>
  <r>
    <x v="10"/>
    <m/>
    <s v="JV 4-20"/>
    <s v="5000"/>
    <s v="Salaries Expense"/>
    <x v="67"/>
    <n v="1030.32"/>
    <m/>
    <x v="458"/>
    <s v="je-01-9940"/>
    <s v="5/31/2017"/>
  </r>
  <r>
    <x v="12"/>
    <m/>
    <s v="JV 4-20"/>
    <s v="5000"/>
    <s v="Salaries Expense"/>
    <x v="67"/>
    <n v="1287.9000000000001"/>
    <m/>
    <x v="458"/>
    <s v="je-01-9940"/>
    <s v="5/31/2017"/>
  </r>
  <r>
    <x v="30"/>
    <m/>
    <s v="JV 5-7"/>
    <s v="5000"/>
    <s v="Salaries Expense"/>
    <x v="77"/>
    <n v="8190.68"/>
    <m/>
    <x v="459"/>
    <s v="je-01-10267"/>
    <s v="5/31/2018"/>
  </r>
  <r>
    <x v="24"/>
    <m/>
    <s v="JV 5-7"/>
    <s v="5000"/>
    <s v="Salaries Expense"/>
    <x v="77"/>
    <m/>
    <n v="8190.68"/>
    <x v="459"/>
    <s v="je-01-10267"/>
    <s v="5/31/2018"/>
  </r>
  <r>
    <x v="24"/>
    <m/>
    <s v="JV 5-6"/>
    <s v="5000"/>
    <s v="Salaries Expense"/>
    <x v="77"/>
    <m/>
    <n v="12811.06"/>
    <x v="460"/>
    <s v="je-01-10266"/>
    <s v="5/31/2018"/>
  </r>
  <r>
    <x v="31"/>
    <m/>
    <s v="JV 5-6"/>
    <s v="5000"/>
    <s v="Salaries Expense"/>
    <x v="77"/>
    <n v="12811.06"/>
    <m/>
    <x v="460"/>
    <s v="je-01-10266"/>
    <s v="5/31/2018"/>
  </r>
  <r>
    <x v="22"/>
    <m/>
    <s v="JV 3-1"/>
    <s v="5000"/>
    <s v="Salaries Expense"/>
    <x v="44"/>
    <n v="33115.69"/>
    <m/>
    <x v="461"/>
    <s v="je-01-9925"/>
    <s v="5/5/2017"/>
  </r>
  <r>
    <x v="23"/>
    <m/>
    <s v="JV 3-1"/>
    <s v="5000"/>
    <s v="Salaries Expense"/>
    <x v="45"/>
    <n v="43626.400000000001"/>
    <m/>
    <x v="461"/>
    <s v="je-01-9925"/>
    <s v="5/5/2017"/>
  </r>
  <r>
    <x v="58"/>
    <m/>
    <s v="JV 3-1"/>
    <s v="5000"/>
    <s v="Salaries Expense"/>
    <x v="44"/>
    <n v="2259.52"/>
    <m/>
    <x v="461"/>
    <s v="je-01-9925"/>
    <s v="5/5/2017"/>
  </r>
  <r>
    <x v="57"/>
    <m/>
    <s v="JV 3-1"/>
    <s v="5000"/>
    <s v="Salaries Expense"/>
    <x v="45"/>
    <n v="7983.07"/>
    <m/>
    <x v="461"/>
    <s v="je-01-9925"/>
    <s v="5/5/2017"/>
  </r>
  <r>
    <x v="54"/>
    <m/>
    <s v="JV 3-1"/>
    <s v="5000"/>
    <s v="Salaries Expense"/>
    <x v="45"/>
    <n v="80869.13"/>
    <m/>
    <x v="461"/>
    <s v="je-01-9925"/>
    <s v="5/5/2017"/>
  </r>
  <r>
    <x v="56"/>
    <m/>
    <s v="JV 3-1"/>
    <s v="5000"/>
    <s v="Salaries Expense"/>
    <x v="45"/>
    <m/>
    <m/>
    <x v="461"/>
    <s v="je-01-9925"/>
    <s v="5/5/2017"/>
  </r>
  <r>
    <x v="55"/>
    <m/>
    <s v="JV 3-1"/>
    <s v="5000"/>
    <s v="Salaries Expense"/>
    <x v="45"/>
    <n v="68711.05"/>
    <m/>
    <x v="461"/>
    <s v="je-01-9925"/>
    <s v="5/5/2017"/>
  </r>
  <r>
    <x v="53"/>
    <m/>
    <s v="JV 3-1"/>
    <s v="5000"/>
    <s v="Salaries Expense"/>
    <x v="44"/>
    <n v="895.5"/>
    <m/>
    <x v="461"/>
    <s v="je-01-9925"/>
    <s v="5/5/2017"/>
  </r>
  <r>
    <x v="28"/>
    <m/>
    <s v="JV 3-1"/>
    <s v="5000"/>
    <s v="Salaries Expense"/>
    <x v="45"/>
    <n v="27646.080000000002"/>
    <m/>
    <x v="461"/>
    <s v="je-01-9925"/>
    <s v="5/5/2017"/>
  </r>
  <r>
    <x v="64"/>
    <m/>
    <s v="JV 3-1"/>
    <s v="5000"/>
    <s v="Salaries Expense"/>
    <x v="44"/>
    <n v="3258.88"/>
    <m/>
    <x v="461"/>
    <s v="je-01-9925"/>
    <s v="5/5/2017"/>
  </r>
  <r>
    <x v="24"/>
    <m/>
    <s v="JV 3-1"/>
    <s v="5000"/>
    <s v="Salaries Expense"/>
    <x v="44"/>
    <n v="22907.43"/>
    <m/>
    <x v="461"/>
    <s v="je-01-9925"/>
    <s v="5/5/2017"/>
  </r>
  <r>
    <x v="52"/>
    <m/>
    <s v="JV 3-1"/>
    <s v="5000"/>
    <s v="Salaries Expense"/>
    <x v="44"/>
    <n v="2996.16"/>
    <m/>
    <x v="461"/>
    <s v="je-01-9925"/>
    <s v="5/5/2017"/>
  </r>
  <r>
    <x v="10"/>
    <m/>
    <s v="JV 3-1"/>
    <s v="5000"/>
    <s v="Salaries Expense"/>
    <x v="44"/>
    <n v="5898.57"/>
    <m/>
    <x v="461"/>
    <s v="je-01-9925"/>
    <s v="5/5/2017"/>
  </r>
  <r>
    <x v="20"/>
    <m/>
    <s v="JV 3-1"/>
    <s v="5000"/>
    <s v="Salaries Expense"/>
    <x v="44"/>
    <n v="20931.810000000001"/>
    <m/>
    <x v="461"/>
    <s v="je-01-9925"/>
    <s v="5/5/2017"/>
  </r>
  <r>
    <x v="18"/>
    <m/>
    <s v="JV 3-1"/>
    <s v="5000"/>
    <s v="Salaries Expense"/>
    <x v="44"/>
    <n v="7310.88"/>
    <m/>
    <x v="461"/>
    <s v="je-01-9925"/>
    <s v="5/5/2017"/>
  </r>
  <r>
    <x v="63"/>
    <m/>
    <s v="JV 3-1"/>
    <s v="5000"/>
    <s v="Salaries Expense"/>
    <x v="44"/>
    <n v="2331.52"/>
    <m/>
    <x v="461"/>
    <s v="je-01-9925"/>
    <s v="5/5/2017"/>
  </r>
  <r>
    <x v="48"/>
    <m/>
    <s v="JV 3-1"/>
    <s v="5000"/>
    <s v="Salaries Expense"/>
    <x v="44"/>
    <n v="8111.04"/>
    <m/>
    <x v="461"/>
    <s v="je-01-9925"/>
    <s v="5/5/2017"/>
  </r>
  <r>
    <x v="51"/>
    <m/>
    <s v="JV 3-1"/>
    <s v="5000"/>
    <s v="Salaries Expense"/>
    <x v="44"/>
    <n v="3232.68"/>
    <m/>
    <x v="461"/>
    <s v="je-01-9925"/>
    <s v="5/5/2017"/>
  </r>
  <r>
    <x v="11"/>
    <m/>
    <s v="JV 3-1"/>
    <s v="5000"/>
    <s v="Salaries Expense"/>
    <x v="44"/>
    <n v="66805.119999999995"/>
    <m/>
    <x v="461"/>
    <s v="je-01-9925"/>
    <s v="5/5/2017"/>
  </r>
  <r>
    <x v="16"/>
    <m/>
    <s v="JV 4-9"/>
    <s v="5000"/>
    <s v="Salaries Expense"/>
    <x v="65"/>
    <m/>
    <n v="701.67"/>
    <x v="462"/>
    <s v="je-01-10238"/>
    <s v="5/7/2018"/>
  </r>
  <r>
    <x v="17"/>
    <m/>
    <s v="JV 4-9"/>
    <s v="5000"/>
    <s v="Salaries Expense"/>
    <x v="65"/>
    <n v="701.67"/>
    <m/>
    <x v="462"/>
    <s v="je-01-10238"/>
    <s v="5/7/2018"/>
  </r>
  <r>
    <x v="16"/>
    <m/>
    <s v="JV 4-7"/>
    <s v="5000"/>
    <s v="Salaries Expense"/>
    <x v="65"/>
    <m/>
    <n v="1603.48"/>
    <x v="463"/>
    <s v="je-01-10238"/>
    <s v="5/7/2018"/>
  </r>
  <r>
    <x v="49"/>
    <m/>
    <s v="JV 4-7"/>
    <s v="5000"/>
    <s v="Salaries Expense"/>
    <x v="65"/>
    <n v="1603.48"/>
    <m/>
    <x v="463"/>
    <s v="je-01-10238"/>
    <s v="5/7/2018"/>
  </r>
  <r>
    <x v="16"/>
    <m/>
    <s v="JV 4-6"/>
    <s v="5000"/>
    <s v="Salaries Expense"/>
    <x v="65"/>
    <m/>
    <n v="974.91"/>
    <x v="464"/>
    <s v="je-01-10238"/>
    <s v="5/7/2018"/>
  </r>
  <r>
    <x v="17"/>
    <m/>
    <s v="JV 4-6"/>
    <s v="5000"/>
    <s v="Salaries Expense"/>
    <x v="65"/>
    <n v="194.98"/>
    <m/>
    <x v="464"/>
    <s v="je-01-10238"/>
    <s v="5/7/2018"/>
  </r>
  <r>
    <x v="49"/>
    <m/>
    <s v="JV 4-6"/>
    <s v="5000"/>
    <s v="Salaries Expense"/>
    <x v="65"/>
    <n v="779.93"/>
    <m/>
    <x v="464"/>
    <s v="je-01-10238"/>
    <s v="5/7/2018"/>
  </r>
  <r>
    <x v="16"/>
    <m/>
    <s v="JV 4-8"/>
    <s v="5000"/>
    <s v="Salaries Expense"/>
    <x v="65"/>
    <m/>
    <n v="978.65"/>
    <x v="465"/>
    <s v="je-01-10238"/>
    <s v="5/7/2018"/>
  </r>
  <r>
    <x v="46"/>
    <m/>
    <s v="JV 4-8"/>
    <s v="5000"/>
    <s v="Salaries Expense"/>
    <x v="65"/>
    <n v="291.10000000000002"/>
    <m/>
    <x v="465"/>
    <s v="je-01-10238"/>
    <s v="5/7/2018"/>
  </r>
  <r>
    <x v="49"/>
    <m/>
    <s v="JV 4-8"/>
    <s v="5000"/>
    <s v="Salaries Expense"/>
    <x v="65"/>
    <n v="116.44"/>
    <m/>
    <x v="465"/>
    <s v="je-01-10238"/>
    <s v="5/7/2018"/>
  </r>
  <r>
    <x v="38"/>
    <m/>
    <s v="JV 4-8"/>
    <s v="5000"/>
    <s v="Salaries Expense"/>
    <x v="66"/>
    <n v="571.11"/>
    <m/>
    <x v="465"/>
    <s v="je-01-10238"/>
    <s v="5/7/2018"/>
  </r>
  <r>
    <x v="60"/>
    <m/>
    <s v="JV  4-9"/>
    <s v="5000"/>
    <s v="Salaries Expense"/>
    <x v="67"/>
    <n v="1266.3499999999999"/>
    <m/>
    <x v="466"/>
    <s v="je-01-9929"/>
    <s v="5/8/2017"/>
  </r>
  <r>
    <x v="29"/>
    <m/>
    <s v="JV  4-9"/>
    <s v="5000"/>
    <s v="Salaries Expense"/>
    <x v="67"/>
    <n v="248.05"/>
    <m/>
    <x v="466"/>
    <s v="je-01-9929"/>
    <s v="5/8/2017"/>
  </r>
  <r>
    <x v="72"/>
    <m/>
    <s v="JV  4-9"/>
    <s v="5000"/>
    <s v="Salaries Expense"/>
    <x v="67"/>
    <m/>
    <n v="4778.1899999999996"/>
    <x v="466"/>
    <s v="je-01-9929"/>
    <s v="5/8/2017"/>
  </r>
  <r>
    <x v="26"/>
    <m/>
    <s v="JV  4-9"/>
    <s v="5000"/>
    <s v="Salaries Expense"/>
    <x v="67"/>
    <n v="417.77"/>
    <m/>
    <x v="466"/>
    <s v="je-01-9929"/>
    <s v="5/8/2017"/>
  </r>
  <r>
    <x v="25"/>
    <m/>
    <s v="JV  4-9"/>
    <s v="5000"/>
    <s v="Salaries Expense"/>
    <x v="67"/>
    <n v="509.15"/>
    <m/>
    <x v="466"/>
    <s v="je-01-9929"/>
    <s v="5/8/2017"/>
  </r>
  <r>
    <x v="28"/>
    <m/>
    <s v="JV  4-9"/>
    <s v="5000"/>
    <s v="Salaries Expense"/>
    <x v="68"/>
    <n v="430.82"/>
    <m/>
    <x v="466"/>
    <s v="je-01-9929"/>
    <s v="5/8/2017"/>
  </r>
  <r>
    <x v="23"/>
    <m/>
    <s v="JV  4-9"/>
    <s v="5000"/>
    <s v="Salaries Expense"/>
    <x v="68"/>
    <n v="1906.06"/>
    <m/>
    <x v="466"/>
    <s v="je-01-9929"/>
    <s v="5/8/2017"/>
  </r>
  <r>
    <x v="23"/>
    <m/>
    <s v="JV 4-10"/>
    <s v="5000"/>
    <s v="Salaries Expense"/>
    <x v="68"/>
    <n v="2678.52"/>
    <m/>
    <x v="467"/>
    <s v="je-01-9930"/>
    <s v="5/8/2017"/>
  </r>
  <r>
    <x v="22"/>
    <m/>
    <s v="JV 4-10"/>
    <s v="5000"/>
    <s v="Salaries Expense"/>
    <x v="67"/>
    <m/>
    <n v="4635.8999999999996"/>
    <x v="467"/>
    <s v="je-01-9930"/>
    <s v="5/8/2017"/>
  </r>
  <r>
    <x v="28"/>
    <m/>
    <s v="JV 4-10"/>
    <s v="5000"/>
    <s v="Salaries Expense"/>
    <x v="68"/>
    <n v="566.61"/>
    <m/>
    <x v="467"/>
    <s v="je-01-9930"/>
    <s v="5/8/2017"/>
  </r>
  <r>
    <x v="32"/>
    <m/>
    <s v="JV 4-10"/>
    <s v="5000"/>
    <s v="Salaries Expense"/>
    <x v="67"/>
    <m/>
    <m/>
    <x v="467"/>
    <s v="je-01-9930"/>
    <s v="5/8/2017"/>
  </r>
  <r>
    <x v="27"/>
    <m/>
    <s v="JV 4-10"/>
    <s v="5000"/>
    <s v="Salaries Expense"/>
    <x v="67"/>
    <m/>
    <m/>
    <x v="467"/>
    <s v="je-01-9930"/>
    <s v="5/8/2017"/>
  </r>
  <r>
    <x v="26"/>
    <m/>
    <s v="JV 4-10"/>
    <s v="5000"/>
    <s v="Salaries Expense"/>
    <x v="67"/>
    <m/>
    <m/>
    <x v="467"/>
    <s v="je-01-9930"/>
    <s v="5/8/2017"/>
  </r>
  <r>
    <x v="24"/>
    <m/>
    <s v="JV 4-10"/>
    <s v="5000"/>
    <s v="Salaries Expense"/>
    <x v="67"/>
    <m/>
    <m/>
    <x v="467"/>
    <s v="je-01-9930"/>
    <s v="5/8/2017"/>
  </r>
  <r>
    <x v="72"/>
    <m/>
    <s v="JV 4-10"/>
    <s v="5000"/>
    <s v="Salaries Expense"/>
    <x v="67"/>
    <m/>
    <m/>
    <x v="467"/>
    <s v="je-01-9930"/>
    <s v="5/8/2017"/>
  </r>
  <r>
    <x v="19"/>
    <m/>
    <s v="JV 4-10"/>
    <s v="5000"/>
    <s v="Salaries Expense"/>
    <x v="67"/>
    <m/>
    <m/>
    <x v="467"/>
    <s v="je-01-9930"/>
    <s v="5/8/2017"/>
  </r>
  <r>
    <x v="59"/>
    <m/>
    <s v="JV 4-10"/>
    <s v="5000"/>
    <s v="Salaries Expense"/>
    <x v="67"/>
    <m/>
    <m/>
    <x v="467"/>
    <s v="je-01-9930"/>
    <s v="5/8/2017"/>
  </r>
  <r>
    <x v="60"/>
    <m/>
    <s v="JV 4-10"/>
    <s v="5000"/>
    <s v="Salaries Expense"/>
    <x v="67"/>
    <n v="1390.77"/>
    <m/>
    <x v="467"/>
    <s v="je-01-9930"/>
    <s v="5/8/2017"/>
  </r>
  <r>
    <x v="39"/>
    <m/>
    <s v="JV 5-2"/>
    <s v="5000"/>
    <s v="Salaries Expense"/>
    <x v="85"/>
    <n v="1302.1300000000001"/>
    <m/>
    <x v="468"/>
    <s v="je-01-10483"/>
    <s v="6/10/2019"/>
  </r>
  <r>
    <x v="24"/>
    <m/>
    <s v="JV 5-2"/>
    <s v="5000"/>
    <s v="Salaries Expense"/>
    <x v="85"/>
    <n v="3647.99"/>
    <m/>
    <x v="468"/>
    <s v="je-01-10483"/>
    <s v="6/10/2019"/>
  </r>
  <r>
    <x v="40"/>
    <m/>
    <s v="JV 5-2"/>
    <s v="5000"/>
    <s v="Salaries Expense"/>
    <x v="85"/>
    <n v="837.06"/>
    <m/>
    <x v="468"/>
    <s v="je-01-10483"/>
    <s v="6/10/2019"/>
  </r>
  <r>
    <x v="41"/>
    <m/>
    <s v="JV 5-2"/>
    <s v="5000"/>
    <s v="Salaries Expense"/>
    <x v="85"/>
    <n v="358.79"/>
    <m/>
    <x v="468"/>
    <s v="je-01-10483"/>
    <s v="6/10/2019"/>
  </r>
  <r>
    <x v="42"/>
    <m/>
    <s v="JV 5-2"/>
    <s v="5000"/>
    <s v="Salaries Expense"/>
    <x v="86"/>
    <n v="7163.59"/>
    <m/>
    <x v="468"/>
    <s v="je-01-10483"/>
    <s v="6/10/2019"/>
  </r>
  <r>
    <x v="38"/>
    <m/>
    <s v="JV 5-2"/>
    <s v="5000"/>
    <s v="Salaries Expense"/>
    <x v="86"/>
    <n v="8283.0499999999993"/>
    <m/>
    <x v="468"/>
    <s v="je-01-10483"/>
    <s v="6/10/2019"/>
  </r>
  <r>
    <x v="37"/>
    <m/>
    <s v="JV 5-2"/>
    <s v="5000"/>
    <s v="Salaries Expense"/>
    <x v="86"/>
    <n v="2434.84"/>
    <m/>
    <x v="468"/>
    <s v="je-01-10483"/>
    <s v="6/10/2019"/>
  </r>
  <r>
    <x v="36"/>
    <m/>
    <s v="JV 5-2"/>
    <s v="5000"/>
    <s v="Salaries Expense"/>
    <x v="86"/>
    <n v="15917.25"/>
    <m/>
    <x v="468"/>
    <s v="je-01-10483"/>
    <s v="6/10/2019"/>
  </r>
  <r>
    <x v="35"/>
    <m/>
    <s v="JV 5-2"/>
    <s v="5000"/>
    <s v="Salaries Expense"/>
    <x v="86"/>
    <n v="18228.63"/>
    <m/>
    <x v="468"/>
    <s v="je-01-10483"/>
    <s v="6/10/2019"/>
  </r>
  <r>
    <x v="33"/>
    <m/>
    <s v="JV 5-2"/>
    <s v="5000"/>
    <s v="Salaries Expense"/>
    <x v="85"/>
    <n v="1232.93"/>
    <m/>
    <x v="468"/>
    <s v="je-01-10483"/>
    <s v="6/10/2019"/>
  </r>
  <r>
    <x v="34"/>
    <m/>
    <s v="JV 5-2"/>
    <s v="5000"/>
    <s v="Salaries Expense"/>
    <x v="85"/>
    <n v="12364.23"/>
    <m/>
    <x v="468"/>
    <s v="je-01-10483"/>
    <s v="6/10/2019"/>
  </r>
  <r>
    <x v="3"/>
    <m/>
    <s v="JV 5-2"/>
    <s v="5000"/>
    <s v="Salaries Expense"/>
    <x v="85"/>
    <n v="17187.86"/>
    <m/>
    <x v="468"/>
    <s v="je-01-10483"/>
    <s v="6/10/2019"/>
  </r>
  <r>
    <x v="4"/>
    <m/>
    <s v="JV 5-2"/>
    <s v="5000"/>
    <s v="Salaries Expense"/>
    <x v="85"/>
    <n v="1509.79"/>
    <m/>
    <x v="468"/>
    <s v="je-01-10483"/>
    <s v="6/10/2019"/>
  </r>
  <r>
    <x v="16"/>
    <m/>
    <s v="JV 5-2"/>
    <s v="5000"/>
    <s v="Salaries Expense"/>
    <x v="85"/>
    <n v="5078.37"/>
    <m/>
    <x v="468"/>
    <s v="je-01-10483"/>
    <s v="6/10/2019"/>
  </r>
  <r>
    <x v="17"/>
    <m/>
    <s v="JV 5-2"/>
    <s v="5000"/>
    <s v="Salaries Expense"/>
    <x v="85"/>
    <n v="2095.13"/>
    <m/>
    <x v="468"/>
    <s v="je-01-10483"/>
    <s v="6/10/2019"/>
  </r>
  <r>
    <x v="43"/>
    <m/>
    <s v="JV 5-2"/>
    <s v="5000"/>
    <s v="Salaries Expense"/>
    <x v="85"/>
    <m/>
    <m/>
    <x v="468"/>
    <s v="je-01-10483"/>
    <s v="6/10/2019"/>
  </r>
  <r>
    <x v="39"/>
    <m/>
    <s v="JV 5-1"/>
    <s v="5000"/>
    <s v="Salaries Expense"/>
    <x v="85"/>
    <n v="8368.98"/>
    <m/>
    <x v="469"/>
    <s v="je-01-10483"/>
    <s v="6/10/2019"/>
  </r>
  <r>
    <x v="24"/>
    <m/>
    <s v="JV 5-1"/>
    <s v="5000"/>
    <s v="Salaries Expense"/>
    <x v="85"/>
    <n v="21687.02"/>
    <m/>
    <x v="469"/>
    <s v="je-01-10483"/>
    <s v="6/10/2019"/>
  </r>
  <r>
    <x v="40"/>
    <m/>
    <s v="JV 5-1"/>
    <s v="5000"/>
    <s v="Salaries Expense"/>
    <x v="85"/>
    <n v="5056.38"/>
    <m/>
    <x v="469"/>
    <s v="je-01-10483"/>
    <s v="6/10/2019"/>
  </r>
  <r>
    <x v="41"/>
    <m/>
    <s v="JV 5-1"/>
    <s v="5000"/>
    <s v="Salaries Expense"/>
    <x v="85"/>
    <n v="2166.9299999999998"/>
    <m/>
    <x v="469"/>
    <s v="je-01-10483"/>
    <s v="6/10/2019"/>
  </r>
  <r>
    <x v="42"/>
    <m/>
    <s v="JV 5-1"/>
    <s v="5000"/>
    <s v="Salaries Expense"/>
    <x v="86"/>
    <n v="44309.32"/>
    <m/>
    <x v="469"/>
    <s v="je-01-10483"/>
    <s v="6/10/2019"/>
  </r>
  <r>
    <x v="38"/>
    <m/>
    <s v="JV 5-1"/>
    <s v="5000"/>
    <s v="Salaries Expense"/>
    <x v="86"/>
    <n v="50882.26"/>
    <m/>
    <x v="469"/>
    <s v="je-01-10483"/>
    <s v="6/10/2019"/>
  </r>
  <r>
    <x v="37"/>
    <m/>
    <s v="JV 5-1"/>
    <s v="5000"/>
    <s v="Salaries Expense"/>
    <x v="86"/>
    <n v="13798.69"/>
    <m/>
    <x v="469"/>
    <s v="je-01-10483"/>
    <s v="6/10/2019"/>
  </r>
  <r>
    <x v="36"/>
    <m/>
    <s v="JV 5-1"/>
    <s v="5000"/>
    <s v="Salaries Expense"/>
    <x v="86"/>
    <n v="99636.49"/>
    <m/>
    <x v="469"/>
    <s v="je-01-10483"/>
    <s v="6/10/2019"/>
  </r>
  <r>
    <x v="35"/>
    <m/>
    <s v="JV 5-1"/>
    <s v="5000"/>
    <s v="Salaries Expense"/>
    <x v="86"/>
    <n v="103339.75"/>
    <m/>
    <x v="469"/>
    <s v="je-01-10483"/>
    <s v="6/10/2019"/>
  </r>
  <r>
    <x v="33"/>
    <m/>
    <s v="JV 5-1"/>
    <s v="5000"/>
    <s v="Salaries Expense"/>
    <x v="85"/>
    <n v="7316.9"/>
    <m/>
    <x v="469"/>
    <s v="je-01-10483"/>
    <s v="6/10/2019"/>
  </r>
  <r>
    <x v="34"/>
    <m/>
    <s v="JV 5-1"/>
    <s v="5000"/>
    <s v="Salaries Expense"/>
    <x v="85"/>
    <n v="76303.820000000007"/>
    <m/>
    <x v="469"/>
    <s v="je-01-10483"/>
    <s v="6/10/2019"/>
  </r>
  <r>
    <x v="3"/>
    <m/>
    <s v="JV 5-1"/>
    <s v="5000"/>
    <s v="Salaries Expense"/>
    <x v="85"/>
    <n v="103380.77"/>
    <m/>
    <x v="469"/>
    <s v="je-01-10483"/>
    <s v="6/10/2019"/>
  </r>
  <r>
    <x v="4"/>
    <m/>
    <s v="JV 5-1"/>
    <s v="5000"/>
    <s v="Salaries Expense"/>
    <x v="85"/>
    <n v="9061.14"/>
    <m/>
    <x v="469"/>
    <s v="je-01-10483"/>
    <s v="6/10/2019"/>
  </r>
  <r>
    <x v="16"/>
    <m/>
    <s v="JV 5-1"/>
    <s v="5000"/>
    <s v="Salaries Expense"/>
    <x v="85"/>
    <n v="30494.42"/>
    <m/>
    <x v="469"/>
    <s v="je-01-10483"/>
    <s v="6/10/2019"/>
  </r>
  <r>
    <x v="17"/>
    <m/>
    <s v="JV 5-1"/>
    <s v="5000"/>
    <s v="Salaries Expense"/>
    <x v="85"/>
    <n v="12570.74"/>
    <m/>
    <x v="469"/>
    <s v="je-01-10483"/>
    <s v="6/10/2019"/>
  </r>
  <r>
    <x v="43"/>
    <m/>
    <s v="R JV 5-2"/>
    <s v="5000"/>
    <s v="Salaries Expense"/>
    <x v="87"/>
    <m/>
    <m/>
    <x v="470"/>
    <s v="je-01-10483"/>
    <s v="6/10/2019"/>
  </r>
  <r>
    <x v="17"/>
    <m/>
    <s v="R JV 5-2"/>
    <s v="5000"/>
    <s v="Salaries Expense"/>
    <x v="87"/>
    <m/>
    <n v="2095.13"/>
    <x v="470"/>
    <s v="je-01-10483"/>
    <s v="6/10/2019"/>
  </r>
  <r>
    <x v="16"/>
    <m/>
    <s v="R JV 5-2"/>
    <s v="5000"/>
    <s v="Salaries Expense"/>
    <x v="87"/>
    <m/>
    <n v="5078.37"/>
    <x v="470"/>
    <s v="je-01-10483"/>
    <s v="6/10/2019"/>
  </r>
  <r>
    <x v="4"/>
    <m/>
    <s v="R JV 5-2"/>
    <s v="5000"/>
    <s v="Salaries Expense"/>
    <x v="87"/>
    <m/>
    <n v="1509.79"/>
    <x v="470"/>
    <s v="je-01-10483"/>
    <s v="6/10/2019"/>
  </r>
  <r>
    <x v="3"/>
    <m/>
    <s v="R JV 5-2"/>
    <s v="5000"/>
    <s v="Salaries Expense"/>
    <x v="87"/>
    <m/>
    <n v="17187.86"/>
    <x v="470"/>
    <s v="je-01-10483"/>
    <s v="6/10/2019"/>
  </r>
  <r>
    <x v="33"/>
    <m/>
    <s v="R JV 5-2"/>
    <s v="5000"/>
    <s v="Salaries Expense"/>
    <x v="87"/>
    <m/>
    <n v="1232.93"/>
    <x v="470"/>
    <s v="je-01-10483"/>
    <s v="6/10/2019"/>
  </r>
  <r>
    <x v="34"/>
    <m/>
    <s v="R JV 5-2"/>
    <s v="5000"/>
    <s v="Salaries Expense"/>
    <x v="87"/>
    <m/>
    <n v="12364.23"/>
    <x v="470"/>
    <s v="je-01-10483"/>
    <s v="6/10/2019"/>
  </r>
  <r>
    <x v="35"/>
    <m/>
    <s v="R JV 5-2"/>
    <s v="5000"/>
    <s v="Salaries Expense"/>
    <x v="88"/>
    <m/>
    <n v="18228.63"/>
    <x v="470"/>
    <s v="je-01-10483"/>
    <s v="6/10/2019"/>
  </r>
  <r>
    <x v="36"/>
    <m/>
    <s v="R JV 5-2"/>
    <s v="5000"/>
    <s v="Salaries Expense"/>
    <x v="88"/>
    <m/>
    <n v="15917.25"/>
    <x v="470"/>
    <s v="je-01-10483"/>
    <s v="6/10/2019"/>
  </r>
  <r>
    <x v="37"/>
    <m/>
    <s v="R JV 5-2"/>
    <s v="5000"/>
    <s v="Salaries Expense"/>
    <x v="88"/>
    <m/>
    <n v="2434.84"/>
    <x v="470"/>
    <s v="je-01-10483"/>
    <s v="6/10/2019"/>
  </r>
  <r>
    <x v="38"/>
    <m/>
    <s v="R JV 5-2"/>
    <s v="5000"/>
    <s v="Salaries Expense"/>
    <x v="88"/>
    <m/>
    <n v="8283.0499999999993"/>
    <x v="470"/>
    <s v="je-01-10483"/>
    <s v="6/10/2019"/>
  </r>
  <r>
    <x v="40"/>
    <m/>
    <s v="R JV 5-2"/>
    <s v="5000"/>
    <s v="Salaries Expense"/>
    <x v="87"/>
    <m/>
    <n v="837.06"/>
    <x v="470"/>
    <s v="je-01-10483"/>
    <s v="6/10/2019"/>
  </r>
  <r>
    <x v="41"/>
    <m/>
    <s v="R JV 5-2"/>
    <s v="5000"/>
    <s v="Salaries Expense"/>
    <x v="87"/>
    <m/>
    <n v="358.79"/>
    <x v="470"/>
    <s v="je-01-10483"/>
    <s v="6/10/2019"/>
  </r>
  <r>
    <x v="39"/>
    <m/>
    <s v="R JV 5-2"/>
    <s v="5000"/>
    <s v="Salaries Expense"/>
    <x v="87"/>
    <m/>
    <n v="1302.1300000000001"/>
    <x v="470"/>
    <s v="je-01-10483"/>
    <s v="6/10/2019"/>
  </r>
  <r>
    <x v="24"/>
    <m/>
    <s v="R JV 5-2"/>
    <s v="5000"/>
    <s v="Salaries Expense"/>
    <x v="87"/>
    <m/>
    <n v="3647.99"/>
    <x v="470"/>
    <s v="je-01-10483"/>
    <s v="6/10/2019"/>
  </r>
  <r>
    <x v="42"/>
    <m/>
    <s v="R JV 5-2"/>
    <s v="5000"/>
    <s v="Salaries Expense"/>
    <x v="88"/>
    <m/>
    <n v="7163.59"/>
    <x v="470"/>
    <s v="je-01-10483"/>
    <s v="6/10/2019"/>
  </r>
  <r>
    <x v="4"/>
    <m/>
    <s v="JV 5-8"/>
    <s v="5000"/>
    <s v="Salaries Expense"/>
    <x v="85"/>
    <n v="1227.83"/>
    <m/>
    <x v="471"/>
    <s v="je-01-10485"/>
    <s v="6/12/2019"/>
  </r>
  <r>
    <x v="3"/>
    <m/>
    <s v="JV 5-8"/>
    <s v="5000"/>
    <s v="Salaries Expense"/>
    <x v="85"/>
    <m/>
    <n v="4604.37"/>
    <x v="471"/>
    <s v="je-01-10485"/>
    <s v="6/12/2019"/>
  </r>
  <r>
    <x v="2"/>
    <m/>
    <s v="JV 5-8"/>
    <s v="5000"/>
    <s v="Salaries Expense"/>
    <x v="85"/>
    <n v="1534.79"/>
    <m/>
    <x v="471"/>
    <s v="je-01-10485"/>
    <s v="6/12/2019"/>
  </r>
  <r>
    <x v="1"/>
    <m/>
    <s v="JV 5-8"/>
    <s v="5000"/>
    <s v="Salaries Expense"/>
    <x v="85"/>
    <n v="1227.83"/>
    <m/>
    <x v="471"/>
    <s v="je-01-10485"/>
    <s v="6/12/2019"/>
  </r>
  <r>
    <x v="0"/>
    <m/>
    <s v="JV 5-8"/>
    <s v="5000"/>
    <s v="Salaries Expense"/>
    <x v="85"/>
    <n v="613.91999999999996"/>
    <m/>
    <x v="471"/>
    <s v="je-01-10485"/>
    <s v="6/12/2019"/>
  </r>
  <r>
    <x v="4"/>
    <m/>
    <s v="JV 5-20"/>
    <s v="5000"/>
    <s v="Salaries Expense"/>
    <x v="85"/>
    <n v="308.98"/>
    <m/>
    <x v="472"/>
    <s v="je-01-10485"/>
    <s v="6/12/2019"/>
  </r>
  <r>
    <x v="3"/>
    <m/>
    <s v="JV 5-20"/>
    <s v="5000"/>
    <s v="Salaries Expense"/>
    <x v="85"/>
    <m/>
    <n v="2780.84"/>
    <x v="472"/>
    <s v="je-01-10485"/>
    <s v="6/12/2019"/>
  </r>
  <r>
    <x v="2"/>
    <m/>
    <s v="JV 5-20"/>
    <s v="5000"/>
    <s v="Salaries Expense"/>
    <x v="85"/>
    <n v="308.98"/>
    <m/>
    <x v="472"/>
    <s v="je-01-10485"/>
    <s v="6/12/2019"/>
  </r>
  <r>
    <x v="1"/>
    <m/>
    <s v="JV 5-20"/>
    <s v="5000"/>
    <s v="Salaries Expense"/>
    <x v="85"/>
    <n v="1853.9"/>
    <m/>
    <x v="472"/>
    <s v="je-01-10485"/>
    <s v="6/12/2019"/>
  </r>
  <r>
    <x v="0"/>
    <m/>
    <s v="JV 5-20"/>
    <s v="5000"/>
    <s v="Salaries Expense"/>
    <x v="85"/>
    <n v="308.98"/>
    <m/>
    <x v="472"/>
    <s v="je-01-10485"/>
    <s v="6/12/2019"/>
  </r>
  <r>
    <x v="3"/>
    <m/>
    <s v="JV 5-21"/>
    <s v="5000"/>
    <s v="Salaries Expense"/>
    <x v="85"/>
    <m/>
    <n v="1932"/>
    <x v="473"/>
    <s v="je-01-10485"/>
    <s v="6/12/2019"/>
  </r>
  <r>
    <x v="21"/>
    <m/>
    <s v="JV 5-21"/>
    <s v="5000"/>
    <s v="Salaries Expense"/>
    <x v="85"/>
    <n v="1932"/>
    <m/>
    <x v="473"/>
    <s v="je-01-10485"/>
    <s v="6/12/2019"/>
  </r>
  <r>
    <x v="21"/>
    <m/>
    <s v="JV 5-10"/>
    <s v="5000"/>
    <s v="Salaries Expense"/>
    <x v="85"/>
    <n v="676.2"/>
    <m/>
    <x v="474"/>
    <s v="je-01-10485"/>
    <s v="6/12/2019"/>
  </r>
  <r>
    <x v="38"/>
    <m/>
    <s v="JV 5-10"/>
    <s v="5000"/>
    <s v="Salaries Expense"/>
    <x v="86"/>
    <m/>
    <n v="676.2"/>
    <x v="474"/>
    <s v="je-01-10485"/>
    <s v="6/12/2019"/>
  </r>
  <r>
    <x v="3"/>
    <m/>
    <s v="JV 5-9"/>
    <s v="5000"/>
    <s v="Salaries Expense"/>
    <x v="85"/>
    <m/>
    <n v="3222.03"/>
    <x v="475"/>
    <s v="je-01-10485"/>
    <s v="6/12/2019"/>
  </r>
  <r>
    <x v="6"/>
    <m/>
    <s v="JV 5-9"/>
    <s v="5000"/>
    <s v="Salaries Expense"/>
    <x v="85"/>
    <n v="2416.52"/>
    <m/>
    <x v="475"/>
    <s v="je-01-10485"/>
    <s v="6/12/2019"/>
  </r>
  <r>
    <x v="5"/>
    <m/>
    <s v="JV 5-9"/>
    <s v="5000"/>
    <s v="Salaries Expense"/>
    <x v="85"/>
    <n v="644.41"/>
    <m/>
    <x v="475"/>
    <s v="je-01-10485"/>
    <s v="6/12/2019"/>
  </r>
  <r>
    <x v="7"/>
    <m/>
    <s v="JV 5-9"/>
    <s v="5000"/>
    <s v="Salaries Expense"/>
    <x v="85"/>
    <n v="161.1"/>
    <m/>
    <x v="475"/>
    <s v="je-01-10485"/>
    <s v="6/12/2019"/>
  </r>
  <r>
    <x v="3"/>
    <m/>
    <s v="JV 5-11"/>
    <s v="5000"/>
    <s v="Salaries Expense"/>
    <x v="85"/>
    <m/>
    <n v="4088.35"/>
    <x v="476"/>
    <s v="je-01-10485"/>
    <s v="6/12/2019"/>
  </r>
  <r>
    <x v="2"/>
    <m/>
    <s v="JV 5-11"/>
    <s v="5000"/>
    <s v="Salaries Expense"/>
    <x v="85"/>
    <n v="204.42"/>
    <m/>
    <x v="476"/>
    <s v="je-01-10485"/>
    <s v="6/12/2019"/>
  </r>
  <r>
    <x v="6"/>
    <m/>
    <s v="JV 5-11"/>
    <s v="5000"/>
    <s v="Salaries Expense"/>
    <x v="85"/>
    <n v="1430.92"/>
    <m/>
    <x v="476"/>
    <s v="je-01-10485"/>
    <s v="6/12/2019"/>
  </r>
  <r>
    <x v="0"/>
    <m/>
    <s v="JV 5-11"/>
    <s v="5000"/>
    <s v="Salaries Expense"/>
    <x v="85"/>
    <n v="2248.59"/>
    <m/>
    <x v="476"/>
    <s v="je-01-10485"/>
    <s v="6/12/2019"/>
  </r>
  <r>
    <x v="7"/>
    <m/>
    <s v="JV 5-11"/>
    <s v="5000"/>
    <s v="Salaries Expense"/>
    <x v="85"/>
    <n v="204.42"/>
    <m/>
    <x v="476"/>
    <s v="je-01-10485"/>
    <s v="6/12/2019"/>
  </r>
  <r>
    <x v="3"/>
    <m/>
    <s v="JV 5-15"/>
    <s v="5000"/>
    <s v="Salaries Expense"/>
    <x v="85"/>
    <m/>
    <n v="604.64"/>
    <x v="477"/>
    <s v="je-01-10485"/>
    <s v="6/12/2019"/>
  </r>
  <r>
    <x v="38"/>
    <m/>
    <s v="JV 5-15"/>
    <s v="5000"/>
    <s v="Salaries Expense"/>
    <x v="86"/>
    <n v="604.64"/>
    <m/>
    <x v="477"/>
    <s v="je-01-10485"/>
    <s v="6/12/2019"/>
  </r>
  <r>
    <x v="4"/>
    <m/>
    <s v="JV 5-7"/>
    <s v="5000"/>
    <s v="Salaries Expense"/>
    <x v="85"/>
    <m/>
    <n v="1815.07"/>
    <x v="478"/>
    <s v="je-01-10485"/>
    <s v="6/12/2019"/>
  </r>
  <r>
    <x v="3"/>
    <m/>
    <s v="JV 5-7"/>
    <s v="5000"/>
    <s v="Salaries Expense"/>
    <x v="85"/>
    <n v="453.77"/>
    <m/>
    <x v="478"/>
    <s v="je-01-10485"/>
    <s v="6/12/2019"/>
  </r>
  <r>
    <x v="2"/>
    <m/>
    <s v="JV 5-7"/>
    <s v="5000"/>
    <s v="Salaries Expense"/>
    <x v="85"/>
    <n v="680.65"/>
    <m/>
    <x v="478"/>
    <s v="je-01-10485"/>
    <s v="6/12/2019"/>
  </r>
  <r>
    <x v="0"/>
    <m/>
    <s v="JV 5-7"/>
    <s v="5000"/>
    <s v="Salaries Expense"/>
    <x v="85"/>
    <n v="453.77"/>
    <m/>
    <x v="478"/>
    <s v="je-01-10485"/>
    <s v="6/12/2019"/>
  </r>
  <r>
    <x v="7"/>
    <m/>
    <s v="JV 5-7"/>
    <s v="5000"/>
    <s v="Salaries Expense"/>
    <x v="85"/>
    <n v="226.88"/>
    <m/>
    <x v="478"/>
    <s v="je-01-10485"/>
    <s v="6/12/2019"/>
  </r>
  <r>
    <x v="3"/>
    <m/>
    <s v="JV 5-12"/>
    <s v="5000"/>
    <s v="Salaries Expense"/>
    <x v="85"/>
    <m/>
    <n v="324.58999999999997"/>
    <x v="479"/>
    <s v="je-01-10485"/>
    <s v="6/12/2019"/>
  </r>
  <r>
    <x v="2"/>
    <m/>
    <s v="JV 5-12"/>
    <s v="5000"/>
    <s v="Salaries Expense"/>
    <x v="85"/>
    <n v="324.58999999999997"/>
    <m/>
    <x v="479"/>
    <s v="je-01-10485"/>
    <s v="6/12/2019"/>
  </r>
  <r>
    <x v="16"/>
    <m/>
    <s v="JV 5-24"/>
    <s v="5000"/>
    <s v="Salaries Expense"/>
    <x v="85"/>
    <n v="126.37"/>
    <m/>
    <x v="480"/>
    <s v="je-01-10485"/>
    <s v="6/12/2019"/>
  </r>
  <r>
    <x v="3"/>
    <m/>
    <s v="JV 5-24"/>
    <s v="5000"/>
    <s v="Salaries Expense"/>
    <x v="85"/>
    <m/>
    <n v="1326.91"/>
    <x v="480"/>
    <s v="je-01-10485"/>
    <s v="6/12/2019"/>
  </r>
  <r>
    <x v="38"/>
    <m/>
    <s v="JV 5-24"/>
    <s v="5000"/>
    <s v="Salaries Expense"/>
    <x v="86"/>
    <n v="1074.17"/>
    <m/>
    <x v="480"/>
    <s v="je-01-10485"/>
    <s v="6/12/2019"/>
  </r>
  <r>
    <x v="41"/>
    <m/>
    <s v="JV 5-24"/>
    <s v="5000"/>
    <s v="Salaries Expense"/>
    <x v="85"/>
    <n v="126.37"/>
    <m/>
    <x v="480"/>
    <s v="je-01-10485"/>
    <s v="6/12/2019"/>
  </r>
  <r>
    <x v="21"/>
    <m/>
    <s v="JV 5-22"/>
    <s v="5000"/>
    <s v="Salaries Expense"/>
    <x v="85"/>
    <n v="1114.6099999999999"/>
    <m/>
    <x v="481"/>
    <s v="je-01-10485"/>
    <s v="6/12/2019"/>
  </r>
  <r>
    <x v="34"/>
    <m/>
    <s v="JV 5-22"/>
    <s v="5000"/>
    <s v="Salaries Expense"/>
    <x v="85"/>
    <m/>
    <n v="5573.07"/>
    <x v="481"/>
    <s v="je-01-10485"/>
    <s v="6/12/2019"/>
  </r>
  <r>
    <x v="38"/>
    <m/>
    <s v="JV 5-22"/>
    <s v="5000"/>
    <s v="Salaries Expense"/>
    <x v="86"/>
    <n v="4458.46"/>
    <m/>
    <x v="481"/>
    <s v="je-01-10485"/>
    <s v="6/12/2019"/>
  </r>
  <r>
    <x v="21"/>
    <m/>
    <s v="JV 5-19"/>
    <s v="5000"/>
    <s v="Salaries Expense"/>
    <x v="85"/>
    <n v="575"/>
    <m/>
    <x v="482"/>
    <s v="je-01-10485"/>
    <s v="6/12/2019"/>
  </r>
  <r>
    <x v="34"/>
    <m/>
    <s v="JV 5-19"/>
    <s v="5000"/>
    <s v="Salaries Expense"/>
    <x v="85"/>
    <m/>
    <n v="4600"/>
    <x v="482"/>
    <s v="je-01-10485"/>
    <s v="6/12/2019"/>
  </r>
  <r>
    <x v="38"/>
    <m/>
    <s v="JV 5-19"/>
    <s v="5000"/>
    <s v="Salaries Expense"/>
    <x v="86"/>
    <n v="4025"/>
    <m/>
    <x v="482"/>
    <s v="je-01-10485"/>
    <s v="6/12/2019"/>
  </r>
  <r>
    <x v="4"/>
    <m/>
    <s v="JV 5-6"/>
    <s v="5000"/>
    <s v="Salaries Expense"/>
    <x v="85"/>
    <n v="228.26"/>
    <m/>
    <x v="483"/>
    <s v="je-01-10485"/>
    <s v="6/12/2019"/>
  </r>
  <r>
    <x v="3"/>
    <m/>
    <s v="JV 5-6"/>
    <s v="5000"/>
    <s v="Salaries Expense"/>
    <x v="85"/>
    <m/>
    <n v="1141.31"/>
    <x v="483"/>
    <s v="je-01-10485"/>
    <s v="6/12/2019"/>
  </r>
  <r>
    <x v="2"/>
    <m/>
    <s v="JV 5-6"/>
    <s v="5000"/>
    <s v="Salaries Expense"/>
    <x v="85"/>
    <n v="228.26"/>
    <m/>
    <x v="483"/>
    <s v="je-01-10485"/>
    <s v="6/12/2019"/>
  </r>
  <r>
    <x v="1"/>
    <m/>
    <s v="JV 5-6"/>
    <s v="5000"/>
    <s v="Salaries Expense"/>
    <x v="85"/>
    <n v="456.53"/>
    <m/>
    <x v="483"/>
    <s v="je-01-10485"/>
    <s v="6/12/2019"/>
  </r>
  <r>
    <x v="0"/>
    <m/>
    <s v="JV 5-6"/>
    <s v="5000"/>
    <s v="Salaries Expense"/>
    <x v="85"/>
    <n v="228.26"/>
    <m/>
    <x v="483"/>
    <s v="je-01-10485"/>
    <s v="6/12/2019"/>
  </r>
  <r>
    <x v="34"/>
    <m/>
    <s v="JV 5-27"/>
    <s v="5000"/>
    <s v="Salaries Expense"/>
    <x v="85"/>
    <m/>
    <n v="1650.76"/>
    <x v="484"/>
    <s v="je-01-10485"/>
    <s v="6/12/2019"/>
  </r>
  <r>
    <x v="38"/>
    <m/>
    <s v="JV 5-27"/>
    <s v="5000"/>
    <s v="Salaries Expense"/>
    <x v="86"/>
    <n v="1650.76"/>
    <m/>
    <x v="484"/>
    <s v="je-01-10485"/>
    <s v="6/12/2019"/>
  </r>
  <r>
    <x v="34"/>
    <m/>
    <s v="JV 5-29"/>
    <s v="5000"/>
    <s v="Salaries Expense"/>
    <x v="85"/>
    <m/>
    <n v="1046.5"/>
    <x v="485"/>
    <s v="je-01-10485"/>
    <s v="6/12/2019"/>
  </r>
  <r>
    <x v="38"/>
    <m/>
    <s v="JV 5-29"/>
    <s v="5000"/>
    <s v="Salaries Expense"/>
    <x v="86"/>
    <n v="1046.5"/>
    <m/>
    <x v="485"/>
    <s v="je-01-10485"/>
    <s v="6/12/2019"/>
  </r>
  <r>
    <x v="43"/>
    <m/>
    <s v="JV 5-14"/>
    <s v="5000"/>
    <s v="Salaries Expense"/>
    <x v="85"/>
    <n v="164.29"/>
    <m/>
    <x v="486"/>
    <s v="je-01-10485"/>
    <s v="6/12/2019"/>
  </r>
  <r>
    <x v="16"/>
    <m/>
    <s v="JV 5-14"/>
    <s v="5000"/>
    <s v="Salaries Expense"/>
    <x v="85"/>
    <n v="164.29"/>
    <m/>
    <x v="486"/>
    <s v="je-01-10485"/>
    <s v="6/12/2019"/>
  </r>
  <r>
    <x v="3"/>
    <m/>
    <s v="JV 5-14"/>
    <s v="5000"/>
    <s v="Salaries Expense"/>
    <x v="85"/>
    <n v="575"/>
    <m/>
    <x v="486"/>
    <s v="je-01-10485"/>
    <s v="6/12/2019"/>
  </r>
  <r>
    <x v="21"/>
    <m/>
    <s v="JV 5-14"/>
    <s v="5000"/>
    <s v="Salaries Expense"/>
    <x v="85"/>
    <n v="575"/>
    <m/>
    <x v="486"/>
    <s v="je-01-10485"/>
    <s v="6/12/2019"/>
  </r>
  <r>
    <x v="34"/>
    <m/>
    <s v="JV 5-14"/>
    <s v="5000"/>
    <s v="Salaries Expense"/>
    <x v="85"/>
    <n v="1150"/>
    <m/>
    <x v="486"/>
    <s v="je-01-10485"/>
    <s v="6/12/2019"/>
  </r>
  <r>
    <x v="38"/>
    <m/>
    <s v="JV 5-14"/>
    <s v="5000"/>
    <s v="Salaries Expense"/>
    <x v="86"/>
    <m/>
    <n v="2628.58"/>
    <x v="486"/>
    <s v="je-01-10485"/>
    <s v="6/12/2019"/>
  </r>
  <r>
    <x v="43"/>
    <m/>
    <s v="JV 5-17"/>
    <s v="5000"/>
    <s v="Salaries Expense"/>
    <x v="85"/>
    <n v="184.8"/>
    <m/>
    <x v="487"/>
    <s v="je-01-10485"/>
    <s v="6/12/2019"/>
  </r>
  <r>
    <x v="16"/>
    <m/>
    <s v="JV 5-17"/>
    <s v="5000"/>
    <s v="Salaries Expense"/>
    <x v="85"/>
    <n v="9.6"/>
    <m/>
    <x v="487"/>
    <s v="je-01-10485"/>
    <s v="6/12/2019"/>
  </r>
  <r>
    <x v="3"/>
    <m/>
    <s v="JV 5-17"/>
    <s v="5000"/>
    <s v="Salaries Expense"/>
    <x v="85"/>
    <n v="48"/>
    <m/>
    <x v="487"/>
    <s v="je-01-10485"/>
    <s v="6/12/2019"/>
  </r>
  <r>
    <x v="34"/>
    <m/>
    <s v="JV 5-17"/>
    <s v="5000"/>
    <s v="Salaries Expense"/>
    <x v="85"/>
    <m/>
    <n v="268.8"/>
    <x v="487"/>
    <s v="je-01-10485"/>
    <s v="6/12/2019"/>
  </r>
  <r>
    <x v="24"/>
    <m/>
    <s v="JV 5-17"/>
    <s v="5000"/>
    <s v="Salaries Expense"/>
    <x v="85"/>
    <n v="26.4"/>
    <m/>
    <x v="487"/>
    <s v="je-01-10485"/>
    <s v="6/12/2019"/>
  </r>
  <r>
    <x v="43"/>
    <m/>
    <s v="JV 5-23"/>
    <s v="5000"/>
    <s v="Salaries Expense"/>
    <x v="85"/>
    <n v="3405.77"/>
    <m/>
    <x v="488"/>
    <s v="je-01-10485"/>
    <s v="6/12/2019"/>
  </r>
  <r>
    <x v="16"/>
    <m/>
    <s v="JV 5-23"/>
    <s v="5000"/>
    <s v="Salaries Expense"/>
    <x v="85"/>
    <n v="176.92"/>
    <m/>
    <x v="488"/>
    <s v="je-01-10485"/>
    <s v="6/12/2019"/>
  </r>
  <r>
    <x v="21"/>
    <m/>
    <s v="JV 5-23"/>
    <s v="5000"/>
    <s v="Salaries Expense"/>
    <x v="85"/>
    <n v="884.62"/>
    <m/>
    <x v="488"/>
    <s v="je-01-10485"/>
    <s v="6/12/2019"/>
  </r>
  <r>
    <x v="34"/>
    <m/>
    <s v="JV 5-23"/>
    <s v="5000"/>
    <s v="Salaries Expense"/>
    <x v="85"/>
    <m/>
    <n v="4953.8500000000004"/>
    <x v="488"/>
    <s v="je-01-10485"/>
    <s v="6/12/2019"/>
  </r>
  <r>
    <x v="24"/>
    <m/>
    <s v="JV 5-23"/>
    <s v="5000"/>
    <s v="Salaries Expense"/>
    <x v="85"/>
    <n v="486.54"/>
    <m/>
    <x v="488"/>
    <s v="je-01-10485"/>
    <s v="6/12/2019"/>
  </r>
  <r>
    <x v="17"/>
    <m/>
    <s v="JV 5-28"/>
    <s v="5000"/>
    <s v="Salaries Expense"/>
    <x v="85"/>
    <n v="350.69"/>
    <m/>
    <x v="489"/>
    <s v="je-01-10485"/>
    <s v="6/12/2019"/>
  </r>
  <r>
    <x v="43"/>
    <m/>
    <s v="JV 5-28"/>
    <s v="5000"/>
    <s v="Salaries Expense"/>
    <x v="85"/>
    <n v="490.96"/>
    <m/>
    <x v="489"/>
    <s v="je-01-10485"/>
    <s v="6/12/2019"/>
  </r>
  <r>
    <x v="16"/>
    <m/>
    <s v="JV 5-28"/>
    <s v="5000"/>
    <s v="Salaries Expense"/>
    <x v="85"/>
    <n v="350.69"/>
    <m/>
    <x v="489"/>
    <s v="je-01-10485"/>
    <s v="6/12/2019"/>
  </r>
  <r>
    <x v="34"/>
    <m/>
    <s v="JV 5-28"/>
    <s v="5000"/>
    <s v="Salaries Expense"/>
    <x v="85"/>
    <m/>
    <n v="1192.3399999999999"/>
    <x v="489"/>
    <s v="je-01-10485"/>
    <s v="6/12/2019"/>
  </r>
  <r>
    <x v="16"/>
    <m/>
    <s v="JV 5-30"/>
    <s v="5000"/>
    <s v="Salaries Expense"/>
    <x v="85"/>
    <m/>
    <n v="1265.51"/>
    <x v="490"/>
    <s v="je-01-10485"/>
    <s v="6/12/2019"/>
  </r>
  <r>
    <x v="46"/>
    <m/>
    <s v="JV 5-30"/>
    <s v="5000"/>
    <s v="Salaries Expense"/>
    <x v="85"/>
    <n v="1265.51"/>
    <m/>
    <x v="490"/>
    <s v="je-01-10485"/>
    <s v="6/12/2019"/>
  </r>
  <r>
    <x v="3"/>
    <m/>
    <s v="JV 5-25"/>
    <s v="5000"/>
    <s v="Salaries Expense"/>
    <x v="85"/>
    <m/>
    <n v="3792.54"/>
    <x v="491"/>
    <s v="je-01-10485"/>
    <s v="6/12/2019"/>
  </r>
  <r>
    <x v="21"/>
    <m/>
    <s v="JV 5-25"/>
    <s v="5000"/>
    <s v="Salaries Expense"/>
    <x v="85"/>
    <n v="933.55"/>
    <m/>
    <x v="491"/>
    <s v="je-01-10485"/>
    <s v="6/12/2019"/>
  </r>
  <r>
    <x v="34"/>
    <m/>
    <s v="JV 5-25"/>
    <s v="5000"/>
    <s v="Salaries Expense"/>
    <x v="85"/>
    <n v="204.21"/>
    <m/>
    <x v="491"/>
    <s v="je-01-10485"/>
    <s v="6/12/2019"/>
  </r>
  <r>
    <x v="38"/>
    <m/>
    <s v="JV 5-25"/>
    <s v="5000"/>
    <s v="Salaries Expense"/>
    <x v="86"/>
    <n v="1021.07"/>
    <m/>
    <x v="491"/>
    <s v="je-01-10485"/>
    <s v="6/12/2019"/>
  </r>
  <r>
    <x v="24"/>
    <m/>
    <s v="JV 5-25"/>
    <s v="5000"/>
    <s v="Salaries Expense"/>
    <x v="85"/>
    <n v="1633.71"/>
    <m/>
    <x v="491"/>
    <s v="je-01-10485"/>
    <s v="6/12/2019"/>
  </r>
  <r>
    <x v="17"/>
    <m/>
    <s v="JV 5-13"/>
    <s v="5000"/>
    <s v="Salaries Expense"/>
    <x v="85"/>
    <n v="594.66999999999996"/>
    <m/>
    <x v="492"/>
    <s v="je-01-10485"/>
    <s v="6/12/2019"/>
  </r>
  <r>
    <x v="16"/>
    <m/>
    <s v="JV 5-13"/>
    <s v="5000"/>
    <s v="Salaries Expense"/>
    <x v="85"/>
    <m/>
    <n v="594.66999999999996"/>
    <x v="492"/>
    <s v="je-01-10485"/>
    <s v="6/12/2019"/>
  </r>
  <r>
    <x v="45"/>
    <m/>
    <s v="JV 5-18"/>
    <s v="5000"/>
    <s v="Salaries Expense"/>
    <x v="85"/>
    <n v="443.43"/>
    <m/>
    <x v="493"/>
    <s v="je-01-10485"/>
    <s v="6/12/2019"/>
  </r>
  <r>
    <x v="21"/>
    <m/>
    <s v="JV 5-18"/>
    <s v="5000"/>
    <s v="Salaries Expense"/>
    <x v="85"/>
    <n v="1552"/>
    <m/>
    <x v="493"/>
    <s v="je-01-10485"/>
    <s v="6/12/2019"/>
  </r>
  <r>
    <x v="34"/>
    <m/>
    <s v="JV 5-18"/>
    <s v="5000"/>
    <s v="Salaries Expense"/>
    <x v="85"/>
    <m/>
    <n v="9201.14"/>
    <x v="493"/>
    <s v="je-01-10485"/>
    <s v="6/12/2019"/>
  </r>
  <r>
    <x v="38"/>
    <m/>
    <s v="JV 5-18"/>
    <s v="5000"/>
    <s v="Salaries Expense"/>
    <x v="86"/>
    <n v="5432"/>
    <m/>
    <x v="493"/>
    <s v="je-01-10485"/>
    <s v="6/12/2019"/>
  </r>
  <r>
    <x v="42"/>
    <m/>
    <s v="JV 5-18"/>
    <s v="5000"/>
    <s v="Salaries Expense"/>
    <x v="86"/>
    <n v="1773.71"/>
    <m/>
    <x v="493"/>
    <s v="je-01-10485"/>
    <s v="6/12/2019"/>
  </r>
  <r>
    <x v="3"/>
    <m/>
    <s v="JV 5-26"/>
    <s v="5000"/>
    <s v="Salaries Expense"/>
    <x v="85"/>
    <n v="206.04"/>
    <m/>
    <x v="494"/>
    <s v="je-01-10485"/>
    <s v="6/12/2019"/>
  </r>
  <r>
    <x v="34"/>
    <m/>
    <s v="JV 5-26"/>
    <s v="5000"/>
    <s v="Salaries Expense"/>
    <x v="85"/>
    <m/>
    <n v="947.8"/>
    <x v="494"/>
    <s v="je-01-10485"/>
    <s v="6/12/2019"/>
  </r>
  <r>
    <x v="38"/>
    <m/>
    <s v="JV 5-26"/>
    <s v="5000"/>
    <s v="Salaries Expense"/>
    <x v="86"/>
    <n v="398.35"/>
    <m/>
    <x v="494"/>
    <s v="je-01-10485"/>
    <s v="6/12/2019"/>
  </r>
  <r>
    <x v="42"/>
    <m/>
    <s v="JV 5-26"/>
    <s v="5000"/>
    <s v="Salaries Expense"/>
    <x v="86"/>
    <n v="68.680000000000007"/>
    <m/>
    <x v="494"/>
    <s v="je-01-10485"/>
    <s v="6/12/2019"/>
  </r>
  <r>
    <x v="40"/>
    <m/>
    <s v="JV 5-26"/>
    <s v="5000"/>
    <s v="Salaries Expense"/>
    <x v="85"/>
    <n v="274.73"/>
    <m/>
    <x v="494"/>
    <s v="je-01-10485"/>
    <s v="6/12/2019"/>
  </r>
  <r>
    <x v="16"/>
    <m/>
    <s v="JV 5-16"/>
    <s v="5000"/>
    <s v="Salaries Expense"/>
    <x v="85"/>
    <m/>
    <n v="1246.29"/>
    <x v="495"/>
    <s v="je-01-10485"/>
    <s v="6/12/2019"/>
  </r>
  <r>
    <x v="46"/>
    <m/>
    <s v="JV 5-16"/>
    <s v="5000"/>
    <s v="Salaries Expense"/>
    <x v="85"/>
    <n v="377.66"/>
    <m/>
    <x v="495"/>
    <s v="je-01-10485"/>
    <s v="6/12/2019"/>
  </r>
  <r>
    <x v="38"/>
    <m/>
    <s v="JV 5-16"/>
    <s v="5000"/>
    <s v="Salaries Expense"/>
    <x v="86"/>
    <n v="868.63"/>
    <m/>
    <x v="495"/>
    <s v="je-01-10485"/>
    <s v="6/12/2019"/>
  </r>
  <r>
    <x v="4"/>
    <m/>
    <s v="JV 5-16"/>
    <s v="5000"/>
    <s v="Salaries Expense"/>
    <x v="77"/>
    <n v="1196.72"/>
    <m/>
    <x v="496"/>
    <s v="je-01-10269"/>
    <s v="6/13/2018"/>
  </r>
  <r>
    <x v="3"/>
    <m/>
    <s v="JV 5-16"/>
    <s v="5000"/>
    <s v="Salaries Expense"/>
    <x v="77"/>
    <m/>
    <n v="4487.7"/>
    <x v="496"/>
    <s v="je-01-10269"/>
    <s v="6/13/2018"/>
  </r>
  <r>
    <x v="2"/>
    <m/>
    <s v="JV 5-16"/>
    <s v="5000"/>
    <s v="Salaries Expense"/>
    <x v="77"/>
    <n v="1495.9"/>
    <m/>
    <x v="496"/>
    <s v="je-01-10269"/>
    <s v="6/13/2018"/>
  </r>
  <r>
    <x v="1"/>
    <m/>
    <s v="JV 5-16"/>
    <s v="5000"/>
    <s v="Salaries Expense"/>
    <x v="77"/>
    <n v="1196.72"/>
    <m/>
    <x v="496"/>
    <s v="je-01-10269"/>
    <s v="6/13/2018"/>
  </r>
  <r>
    <x v="0"/>
    <m/>
    <s v="JV 5-16"/>
    <s v="5000"/>
    <s v="Salaries Expense"/>
    <x v="77"/>
    <n v="598.36"/>
    <m/>
    <x v="496"/>
    <s v="je-01-10269"/>
    <s v="6/13/2018"/>
  </r>
  <r>
    <x v="4"/>
    <m/>
    <s v="JV 5-13"/>
    <s v="5000"/>
    <s v="Salaries Expense"/>
    <x v="77"/>
    <n v="301.14999999999998"/>
    <m/>
    <x v="497"/>
    <s v="je-01-10269"/>
    <s v="6/13/2018"/>
  </r>
  <r>
    <x v="3"/>
    <m/>
    <s v="JV 5-13"/>
    <s v="5000"/>
    <s v="Salaries Expense"/>
    <x v="77"/>
    <m/>
    <n v="2710.37"/>
    <x v="497"/>
    <s v="je-01-10269"/>
    <s v="6/13/2018"/>
  </r>
  <r>
    <x v="2"/>
    <m/>
    <s v="JV 5-13"/>
    <s v="5000"/>
    <s v="Salaries Expense"/>
    <x v="77"/>
    <n v="301.14999999999998"/>
    <m/>
    <x v="497"/>
    <s v="je-01-10269"/>
    <s v="6/13/2018"/>
  </r>
  <r>
    <x v="1"/>
    <m/>
    <s v="JV 5-13"/>
    <s v="5000"/>
    <s v="Salaries Expense"/>
    <x v="77"/>
    <n v="1806.92"/>
    <m/>
    <x v="497"/>
    <s v="je-01-10269"/>
    <s v="6/13/2018"/>
  </r>
  <r>
    <x v="0"/>
    <m/>
    <s v="JV 5-13"/>
    <s v="5000"/>
    <s v="Salaries Expense"/>
    <x v="77"/>
    <n v="301.14999999999998"/>
    <m/>
    <x v="497"/>
    <s v="je-01-10269"/>
    <s v="6/13/2018"/>
  </r>
  <r>
    <x v="38"/>
    <m/>
    <s v="JV 5-20"/>
    <s v="5000"/>
    <s v="Salaries Expense"/>
    <x v="78"/>
    <m/>
    <n v="1292.5999999999999"/>
    <x v="498"/>
    <s v="je-01-10270"/>
    <s v="6/13/2018"/>
  </r>
  <r>
    <x v="34"/>
    <m/>
    <s v="JV 5-20"/>
    <s v="5000"/>
    <s v="Salaries Expense"/>
    <x v="77"/>
    <n v="634.48"/>
    <m/>
    <x v="498"/>
    <s v="je-01-10270"/>
    <s v="6/13/2018"/>
  </r>
  <r>
    <x v="21"/>
    <m/>
    <s v="JV 5-20"/>
    <s v="5000"/>
    <s v="Salaries Expense"/>
    <x v="77"/>
    <n v="585.4"/>
    <m/>
    <x v="498"/>
    <s v="je-01-10270"/>
    <s v="6/13/2018"/>
  </r>
  <r>
    <x v="43"/>
    <m/>
    <s v="JV 5-20"/>
    <s v="5000"/>
    <s v="Salaries Expense"/>
    <x v="77"/>
    <n v="72.72"/>
    <m/>
    <x v="498"/>
    <s v="je-01-10270"/>
    <s v="6/13/2018"/>
  </r>
  <r>
    <x v="3"/>
    <m/>
    <s v="JV 5-17"/>
    <s v="5000"/>
    <s v="Salaries Expense"/>
    <x v="77"/>
    <m/>
    <n v="3140.39"/>
    <x v="499"/>
    <s v="je-01-10269"/>
    <s v="6/13/2018"/>
  </r>
  <r>
    <x v="6"/>
    <m/>
    <s v="JV 5-17"/>
    <s v="5000"/>
    <s v="Salaries Expense"/>
    <x v="77"/>
    <n v="2512.31"/>
    <m/>
    <x v="499"/>
    <s v="je-01-10269"/>
    <s v="6/13/2018"/>
  </r>
  <r>
    <x v="5"/>
    <m/>
    <s v="JV 5-17"/>
    <s v="5000"/>
    <s v="Salaries Expense"/>
    <x v="77"/>
    <n v="628.08000000000004"/>
    <m/>
    <x v="499"/>
    <s v="je-01-10269"/>
    <s v="6/13/2018"/>
  </r>
  <r>
    <x v="3"/>
    <m/>
    <s v="JV 5-14"/>
    <s v="5000"/>
    <s v="Salaries Expense"/>
    <x v="77"/>
    <m/>
    <n v="3984.75"/>
    <x v="500"/>
    <s v="je-01-10269"/>
    <s v="6/13/2018"/>
  </r>
  <r>
    <x v="2"/>
    <m/>
    <s v="JV 5-14"/>
    <s v="5000"/>
    <s v="Salaries Expense"/>
    <x v="77"/>
    <n v="199.24"/>
    <m/>
    <x v="500"/>
    <s v="je-01-10269"/>
    <s v="6/13/2018"/>
  </r>
  <r>
    <x v="7"/>
    <m/>
    <s v="JV 5-14"/>
    <s v="5000"/>
    <s v="Salaries Expense"/>
    <x v="77"/>
    <n v="199.24"/>
    <m/>
    <x v="500"/>
    <s v="je-01-10269"/>
    <s v="6/13/2018"/>
  </r>
  <r>
    <x v="0"/>
    <m/>
    <s v="JV 5-14"/>
    <s v="5000"/>
    <s v="Salaries Expense"/>
    <x v="77"/>
    <n v="2191.61"/>
    <m/>
    <x v="500"/>
    <s v="je-01-10269"/>
    <s v="6/13/2018"/>
  </r>
  <r>
    <x v="6"/>
    <m/>
    <s v="JV 5-14"/>
    <s v="5000"/>
    <s v="Salaries Expense"/>
    <x v="77"/>
    <n v="1394.66"/>
    <m/>
    <x v="500"/>
    <s v="je-01-10269"/>
    <s v="6/13/2018"/>
  </r>
  <r>
    <x v="38"/>
    <m/>
    <s v="JV 5-21"/>
    <s v="5000"/>
    <s v="Salaries Expense"/>
    <x v="78"/>
    <m/>
    <n v="200.1"/>
    <x v="501"/>
    <s v="je-01-10270"/>
    <s v="6/13/2018"/>
  </r>
  <r>
    <x v="43"/>
    <m/>
    <s v="JV 5-21"/>
    <s v="5000"/>
    <s v="Salaries Expense"/>
    <x v="77"/>
    <n v="200.1"/>
    <m/>
    <x v="501"/>
    <s v="je-01-10270"/>
    <s v="6/13/2018"/>
  </r>
  <r>
    <x v="38"/>
    <m/>
    <s v="JV 5-22"/>
    <s v="5000"/>
    <s v="Salaries Expense"/>
    <x v="78"/>
    <n v="214.3"/>
    <m/>
    <x v="502"/>
    <s v="je-01-10270"/>
    <s v="6/13/2018"/>
  </r>
  <r>
    <x v="3"/>
    <m/>
    <s v="JV 5-22"/>
    <s v="5000"/>
    <s v="Salaries Expense"/>
    <x v="77"/>
    <m/>
    <n v="214.3"/>
    <x v="502"/>
    <s v="je-01-10270"/>
    <s v="6/13/2018"/>
  </r>
  <r>
    <x v="4"/>
    <m/>
    <s v="JV 5-15"/>
    <s v="5000"/>
    <s v="Salaries Expense"/>
    <x v="77"/>
    <m/>
    <n v="1769.07"/>
    <x v="503"/>
    <s v="je-01-10269"/>
    <s v="6/13/2018"/>
  </r>
  <r>
    <x v="3"/>
    <m/>
    <s v="JV 5-15"/>
    <s v="5000"/>
    <s v="Salaries Expense"/>
    <x v="77"/>
    <n v="442.27"/>
    <m/>
    <x v="503"/>
    <s v="je-01-10269"/>
    <s v="6/13/2018"/>
  </r>
  <r>
    <x v="2"/>
    <m/>
    <s v="JV 5-15"/>
    <s v="5000"/>
    <s v="Salaries Expense"/>
    <x v="77"/>
    <n v="663.4"/>
    <m/>
    <x v="503"/>
    <s v="je-01-10269"/>
    <s v="6/13/2018"/>
  </r>
  <r>
    <x v="7"/>
    <m/>
    <s v="JV 5-15"/>
    <s v="5000"/>
    <s v="Salaries Expense"/>
    <x v="77"/>
    <n v="221.13"/>
    <m/>
    <x v="503"/>
    <s v="je-01-10269"/>
    <s v="6/13/2018"/>
  </r>
  <r>
    <x v="0"/>
    <m/>
    <s v="JV 5-15"/>
    <s v="5000"/>
    <s v="Salaries Expense"/>
    <x v="77"/>
    <n v="442.27"/>
    <m/>
    <x v="503"/>
    <s v="je-01-10269"/>
    <s v="6/13/2018"/>
  </r>
  <r>
    <x v="17"/>
    <m/>
    <s v="JV 5-11"/>
    <s v="5000"/>
    <s v="Salaries Expense"/>
    <x v="77"/>
    <n v="768.49"/>
    <m/>
    <x v="504"/>
    <s v="je-01-10268"/>
    <s v="6/13/2018"/>
  </r>
  <r>
    <x v="16"/>
    <m/>
    <s v="JV 5-11"/>
    <s v="5000"/>
    <s v="Salaries Expense"/>
    <x v="77"/>
    <m/>
    <n v="768.49"/>
    <x v="504"/>
    <s v="je-01-10268"/>
    <s v="6/13/2018"/>
  </r>
  <r>
    <x v="49"/>
    <m/>
    <s v="JV 5-9"/>
    <s v="5000"/>
    <s v="Salaries Expense"/>
    <x v="77"/>
    <n v="1756.19"/>
    <m/>
    <x v="505"/>
    <s v="je-01-10268"/>
    <s v="6/13/2018"/>
  </r>
  <r>
    <x v="16"/>
    <m/>
    <s v="JV 5-9"/>
    <s v="5000"/>
    <s v="Salaries Expense"/>
    <x v="77"/>
    <m/>
    <n v="1756.19"/>
    <x v="505"/>
    <s v="je-01-10268"/>
    <s v="6/13/2018"/>
  </r>
  <r>
    <x v="38"/>
    <m/>
    <s v="JV 5-25"/>
    <s v="5000"/>
    <s v="Salaries Expense"/>
    <x v="78"/>
    <n v="905.63"/>
    <m/>
    <x v="506"/>
    <s v="je-01-10270"/>
    <s v="6/13/2018"/>
  </r>
  <r>
    <x v="21"/>
    <m/>
    <s v="JV 5-25"/>
    <s v="5000"/>
    <s v="Salaries Expense"/>
    <x v="77"/>
    <n v="862.41"/>
    <m/>
    <x v="506"/>
    <s v="je-01-10270"/>
    <s v="6/13/2018"/>
  </r>
  <r>
    <x v="3"/>
    <m/>
    <s v="JV 5-25"/>
    <s v="5000"/>
    <s v="Salaries Expense"/>
    <x v="77"/>
    <m/>
    <n v="1871.54"/>
    <x v="506"/>
    <s v="je-01-10270"/>
    <s v="6/13/2018"/>
  </r>
  <r>
    <x v="16"/>
    <m/>
    <s v="JV 5-25"/>
    <s v="5000"/>
    <s v="Salaries Expense"/>
    <x v="77"/>
    <n v="103.5"/>
    <m/>
    <x v="506"/>
    <s v="je-01-10270"/>
    <s v="6/13/2018"/>
  </r>
  <r>
    <x v="4"/>
    <m/>
    <s v="JV 5-12"/>
    <s v="5000"/>
    <s v="Salaries Expense"/>
    <x v="77"/>
    <n v="222.48"/>
    <m/>
    <x v="507"/>
    <s v="je-01-10269"/>
    <s v="6/13/2018"/>
  </r>
  <r>
    <x v="3"/>
    <m/>
    <s v="JV 5-12"/>
    <s v="5000"/>
    <s v="Salaries Expense"/>
    <x v="77"/>
    <m/>
    <n v="1112.4000000000001"/>
    <x v="507"/>
    <s v="je-01-10269"/>
    <s v="6/13/2018"/>
  </r>
  <r>
    <x v="2"/>
    <m/>
    <s v="JV 5-12"/>
    <s v="5000"/>
    <s v="Salaries Expense"/>
    <x v="77"/>
    <n v="222.48"/>
    <m/>
    <x v="507"/>
    <s v="je-01-10269"/>
    <s v="6/13/2018"/>
  </r>
  <r>
    <x v="1"/>
    <m/>
    <s v="JV 5-12"/>
    <s v="5000"/>
    <s v="Salaries Expense"/>
    <x v="77"/>
    <n v="444.96"/>
    <m/>
    <x v="507"/>
    <s v="je-01-10269"/>
    <s v="6/13/2018"/>
  </r>
  <r>
    <x v="0"/>
    <m/>
    <s v="JV 5-12"/>
    <s v="5000"/>
    <s v="Salaries Expense"/>
    <x v="77"/>
    <n v="222.48"/>
    <m/>
    <x v="507"/>
    <s v="je-01-10269"/>
    <s v="6/13/2018"/>
  </r>
  <r>
    <x v="38"/>
    <m/>
    <s v="JV 5-23"/>
    <s v="5000"/>
    <s v="Salaries Expense"/>
    <x v="78"/>
    <n v="626.35"/>
    <m/>
    <x v="508"/>
    <s v="je-01-10270"/>
    <s v="6/13/2018"/>
  </r>
  <r>
    <x v="3"/>
    <m/>
    <s v="JV 5-23"/>
    <s v="5000"/>
    <s v="Salaries Expense"/>
    <x v="77"/>
    <m/>
    <n v="626.35"/>
    <x v="508"/>
    <s v="je-01-10270"/>
    <s v="6/13/2018"/>
  </r>
  <r>
    <x v="38"/>
    <m/>
    <s v="JV 5-26"/>
    <s v="5000"/>
    <s v="Salaries Expense"/>
    <x v="78"/>
    <m/>
    <n v="1436.03"/>
    <x v="509"/>
    <s v="je-01-10270"/>
    <s v="6/13/2018"/>
  </r>
  <r>
    <x v="21"/>
    <m/>
    <s v="JV 5-26"/>
    <s v="5000"/>
    <s v="Salaries Expense"/>
    <x v="77"/>
    <n v="1311.16"/>
    <m/>
    <x v="509"/>
    <s v="je-01-10270"/>
    <s v="6/13/2018"/>
  </r>
  <r>
    <x v="43"/>
    <m/>
    <s v="JV 5-26"/>
    <s v="5000"/>
    <s v="Salaries Expense"/>
    <x v="77"/>
    <n v="124.87"/>
    <m/>
    <x v="509"/>
    <s v="je-01-10270"/>
    <s v="6/13/2018"/>
  </r>
  <r>
    <x v="38"/>
    <m/>
    <s v="JV 5-19"/>
    <s v="5000"/>
    <s v="Salaries Expense"/>
    <x v="78"/>
    <m/>
    <n v="1475.58"/>
    <x v="510"/>
    <s v="je-01-10270"/>
    <s v="6/13/2018"/>
  </r>
  <r>
    <x v="34"/>
    <m/>
    <s v="JV 5-19"/>
    <s v="5000"/>
    <s v="Salaries Expense"/>
    <x v="77"/>
    <n v="649.26"/>
    <m/>
    <x v="510"/>
    <s v="je-01-10270"/>
    <s v="6/13/2018"/>
  </r>
  <r>
    <x v="21"/>
    <m/>
    <s v="JV 5-19"/>
    <s v="5000"/>
    <s v="Salaries Expense"/>
    <x v="77"/>
    <n v="413.16"/>
    <m/>
    <x v="510"/>
    <s v="je-01-10270"/>
    <s v="6/13/2018"/>
  </r>
  <r>
    <x v="3"/>
    <m/>
    <s v="JV 5-19"/>
    <s v="5000"/>
    <s v="Salaries Expense"/>
    <x v="77"/>
    <n v="413.16"/>
    <m/>
    <x v="510"/>
    <s v="je-01-10270"/>
    <s v="6/13/2018"/>
  </r>
  <r>
    <x v="38"/>
    <m/>
    <s v="JV 5-24"/>
    <s v="5000"/>
    <s v="Salaries Expense"/>
    <x v="78"/>
    <n v="658.79"/>
    <m/>
    <x v="511"/>
    <s v="je-01-10270"/>
    <s v="6/13/2018"/>
  </r>
  <r>
    <x v="21"/>
    <m/>
    <s v="JV 5-24"/>
    <s v="5000"/>
    <s v="Salaries Expense"/>
    <x v="77"/>
    <n v="1173.48"/>
    <m/>
    <x v="511"/>
    <s v="je-01-10270"/>
    <s v="6/13/2018"/>
  </r>
  <r>
    <x v="3"/>
    <m/>
    <s v="JV 5-24"/>
    <s v="5000"/>
    <s v="Salaries Expense"/>
    <x v="77"/>
    <m/>
    <n v="2244.02"/>
    <x v="511"/>
    <s v="je-01-10270"/>
    <s v="6/13/2018"/>
  </r>
  <r>
    <x v="16"/>
    <m/>
    <s v="JV 5-24"/>
    <s v="5000"/>
    <s v="Salaries Expense"/>
    <x v="77"/>
    <n v="164.7"/>
    <m/>
    <x v="511"/>
    <s v="je-01-10270"/>
    <s v="6/13/2018"/>
  </r>
  <r>
    <x v="43"/>
    <m/>
    <s v="JV 5-24"/>
    <s v="5000"/>
    <s v="Salaries Expense"/>
    <x v="77"/>
    <n v="164.7"/>
    <m/>
    <x v="511"/>
    <s v="je-01-10270"/>
    <s v="6/13/2018"/>
  </r>
  <r>
    <x v="17"/>
    <m/>
    <s v="JV 5-24"/>
    <s v="5000"/>
    <s v="Salaries Expense"/>
    <x v="77"/>
    <n v="82.35"/>
    <m/>
    <x v="511"/>
    <s v="je-01-10270"/>
    <s v="6/13/2018"/>
  </r>
  <r>
    <x v="38"/>
    <m/>
    <s v="JV 5-18"/>
    <s v="5000"/>
    <s v="Salaries Expense"/>
    <x v="78"/>
    <m/>
    <n v="1508.5"/>
    <x v="512"/>
    <s v="je-01-10270"/>
    <s v="6/13/2018"/>
  </r>
  <r>
    <x v="21"/>
    <m/>
    <s v="JV 5-18"/>
    <s v="5000"/>
    <s v="Salaries Expense"/>
    <x v="77"/>
    <n v="1218.4000000000001"/>
    <m/>
    <x v="512"/>
    <s v="je-01-10270"/>
    <s v="6/13/2018"/>
  </r>
  <r>
    <x v="45"/>
    <m/>
    <s v="JV 5-18"/>
    <s v="5000"/>
    <s v="Salaries Expense"/>
    <x v="77"/>
    <n v="290.10000000000002"/>
    <m/>
    <x v="512"/>
    <s v="je-01-10270"/>
    <s v="6/13/2018"/>
  </r>
  <r>
    <x v="17"/>
    <m/>
    <s v="JV 5-8"/>
    <s v="5000"/>
    <s v="Salaries Expense"/>
    <x v="77"/>
    <n v="244.06"/>
    <m/>
    <x v="513"/>
    <s v="je-01-10268"/>
    <s v="6/13/2018"/>
  </r>
  <r>
    <x v="49"/>
    <m/>
    <s v="JV 5-8"/>
    <s v="5000"/>
    <s v="Salaries Expense"/>
    <x v="77"/>
    <n v="854.2"/>
    <m/>
    <x v="513"/>
    <s v="je-01-10268"/>
    <s v="6/13/2018"/>
  </r>
  <r>
    <x v="16"/>
    <m/>
    <s v="JV 5-8"/>
    <s v="5000"/>
    <s v="Salaries Expense"/>
    <x v="77"/>
    <m/>
    <n v="1098.26"/>
    <x v="513"/>
    <s v="je-01-10268"/>
    <s v="6/13/2018"/>
  </r>
  <r>
    <x v="38"/>
    <m/>
    <s v="JV 5-10"/>
    <s v="5000"/>
    <s v="Salaries Expense"/>
    <x v="78"/>
    <n v="382.59"/>
    <m/>
    <x v="514"/>
    <s v="je-01-10268"/>
    <s v="6/13/2018"/>
  </r>
  <r>
    <x v="49"/>
    <m/>
    <s v="JV 5-10"/>
    <s v="5000"/>
    <s v="Salaries Expense"/>
    <x v="77"/>
    <n v="127.53"/>
    <m/>
    <x v="514"/>
    <s v="je-01-10268"/>
    <s v="6/13/2018"/>
  </r>
  <r>
    <x v="16"/>
    <m/>
    <s v="JV 5-10"/>
    <s v="5000"/>
    <s v="Salaries Expense"/>
    <x v="77"/>
    <m/>
    <n v="828.95"/>
    <x v="514"/>
    <s v="je-01-10268"/>
    <s v="6/13/2018"/>
  </r>
  <r>
    <x v="46"/>
    <m/>
    <s v="JV 5-10"/>
    <s v="5000"/>
    <s v="Salaries Expense"/>
    <x v="77"/>
    <n v="318.83"/>
    <m/>
    <x v="514"/>
    <s v="je-01-10268"/>
    <s v="6/13/2018"/>
  </r>
  <r>
    <x v="25"/>
    <m/>
    <s v="JV 5-17"/>
    <s v="5000"/>
    <s v="Salaries Expense"/>
    <x v="81"/>
    <n v="1493.79"/>
    <m/>
    <x v="515"/>
    <s v="je-01-9950"/>
    <s v="6/14/2017"/>
  </r>
  <r>
    <x v="26"/>
    <m/>
    <s v="JV 5-17"/>
    <s v="5000"/>
    <s v="Salaries Expense"/>
    <x v="81"/>
    <n v="1596.81"/>
    <m/>
    <x v="515"/>
    <s v="je-01-9950"/>
    <s v="6/14/2017"/>
  </r>
  <r>
    <x v="24"/>
    <m/>
    <s v="JV 5-17"/>
    <s v="5000"/>
    <s v="Salaries Expense"/>
    <x v="81"/>
    <m/>
    <m/>
    <x v="515"/>
    <s v="je-01-9950"/>
    <s v="6/14/2017"/>
  </r>
  <r>
    <x v="27"/>
    <m/>
    <s v="JV 5-17"/>
    <s v="5000"/>
    <s v="Salaries Expense"/>
    <x v="81"/>
    <m/>
    <m/>
    <x v="515"/>
    <s v="je-01-9950"/>
    <s v="6/14/2017"/>
  </r>
  <r>
    <x v="32"/>
    <m/>
    <s v="JV 5-17"/>
    <s v="5000"/>
    <s v="Salaries Expense"/>
    <x v="81"/>
    <m/>
    <m/>
    <x v="515"/>
    <s v="je-01-9950"/>
    <s v="6/14/2017"/>
  </r>
  <r>
    <x v="23"/>
    <m/>
    <s v="JV 5-17"/>
    <s v="5000"/>
    <s v="Salaries Expense"/>
    <x v="82"/>
    <n v="1802.85"/>
    <m/>
    <x v="515"/>
    <s v="je-01-9950"/>
    <s v="6/14/2017"/>
  </r>
  <r>
    <x v="22"/>
    <m/>
    <s v="JV 5-17"/>
    <s v="5000"/>
    <s v="Salaries Expense"/>
    <x v="81"/>
    <m/>
    <n v="6885.17"/>
    <x v="515"/>
    <s v="je-01-9950"/>
    <s v="6/14/2017"/>
  </r>
  <r>
    <x v="60"/>
    <m/>
    <s v="JV 5-17"/>
    <s v="5000"/>
    <s v="Salaries Expense"/>
    <x v="81"/>
    <n v="1425.11"/>
    <m/>
    <x v="515"/>
    <s v="je-01-9950"/>
    <s v="6/14/2017"/>
  </r>
  <r>
    <x v="72"/>
    <m/>
    <s v="JV 5-17"/>
    <s v="5000"/>
    <s v="Salaries Expense"/>
    <x v="81"/>
    <m/>
    <m/>
    <x v="515"/>
    <s v="je-01-9950"/>
    <s v="6/14/2017"/>
  </r>
  <r>
    <x v="48"/>
    <m/>
    <s v="JV 5-17"/>
    <s v="5000"/>
    <s v="Salaries Expense"/>
    <x v="81"/>
    <m/>
    <m/>
    <x v="515"/>
    <s v="je-01-9950"/>
    <s v="6/14/2017"/>
  </r>
  <r>
    <x v="20"/>
    <m/>
    <s v="JV 5-17"/>
    <s v="5000"/>
    <s v="Salaries Expense"/>
    <x v="81"/>
    <n v="566.61"/>
    <m/>
    <x v="515"/>
    <s v="je-01-9950"/>
    <s v="6/14/2017"/>
  </r>
  <r>
    <x v="25"/>
    <m/>
    <s v="JV 5-16"/>
    <s v="5000"/>
    <s v="Salaries Expense"/>
    <x v="81"/>
    <n v="1514.4"/>
    <m/>
    <x v="516"/>
    <s v="je-01-9950"/>
    <s v="6/14/2017"/>
  </r>
  <r>
    <x v="26"/>
    <m/>
    <s v="JV 5-16"/>
    <s v="5000"/>
    <s v="Salaries Expense"/>
    <x v="81"/>
    <n v="1331.63"/>
    <m/>
    <x v="516"/>
    <s v="je-01-9950"/>
    <s v="6/14/2017"/>
  </r>
  <r>
    <x v="27"/>
    <m/>
    <s v="JV 5-16"/>
    <s v="5000"/>
    <s v="Salaries Expense"/>
    <x v="81"/>
    <m/>
    <m/>
    <x v="516"/>
    <s v="je-01-9950"/>
    <s v="6/14/2017"/>
  </r>
  <r>
    <x v="28"/>
    <m/>
    <s v="JV 5-16"/>
    <s v="5000"/>
    <s v="Salaries Expense"/>
    <x v="82"/>
    <n v="496.1"/>
    <m/>
    <x v="516"/>
    <s v="je-01-9950"/>
    <s v="6/14/2017"/>
  </r>
  <r>
    <x v="23"/>
    <m/>
    <s v="JV 5-16"/>
    <s v="5000"/>
    <s v="Salaries Expense"/>
    <x v="82"/>
    <n v="1462.18"/>
    <m/>
    <x v="516"/>
    <s v="je-01-9950"/>
    <s v="6/14/2017"/>
  </r>
  <r>
    <x v="60"/>
    <m/>
    <s v="JV 5-16"/>
    <s v="5000"/>
    <s v="Salaries Expense"/>
    <x v="81"/>
    <n v="1018.3"/>
    <m/>
    <x v="516"/>
    <s v="je-01-9950"/>
    <s v="6/14/2017"/>
  </r>
  <r>
    <x v="18"/>
    <m/>
    <s v="JV 5-16"/>
    <s v="5000"/>
    <s v="Salaries Expense"/>
    <x v="81"/>
    <m/>
    <n v="5822.61"/>
    <x v="516"/>
    <s v="je-01-9950"/>
    <s v="6/14/2017"/>
  </r>
  <r>
    <x v="11"/>
    <m/>
    <s v="JV 5-20"/>
    <s v="5000"/>
    <s v="Salaries Expense"/>
    <x v="81"/>
    <m/>
    <n v="207"/>
    <x v="517"/>
    <s v="je-01-9952"/>
    <s v="6/15/2017"/>
  </r>
  <r>
    <x v="23"/>
    <m/>
    <s v="JV 5-20"/>
    <s v="5000"/>
    <s v="Salaries Expense"/>
    <x v="82"/>
    <n v="207"/>
    <m/>
    <x v="517"/>
    <s v="je-01-9952"/>
    <s v="6/15/2017"/>
  </r>
  <r>
    <x v="11"/>
    <m/>
    <s v="JV 5-29"/>
    <s v="5000"/>
    <s v="Salaries Expense"/>
    <x v="81"/>
    <n v="404.06"/>
    <m/>
    <x v="518"/>
    <s v="je-01-9952"/>
    <s v="6/15/2017"/>
  </r>
  <r>
    <x v="22"/>
    <m/>
    <s v="JV 5-29"/>
    <s v="5000"/>
    <s v="Salaries Expense"/>
    <x v="81"/>
    <m/>
    <n v="404.06"/>
    <x v="518"/>
    <s v="je-01-9952"/>
    <s v="6/15/2017"/>
  </r>
  <r>
    <x v="51"/>
    <m/>
    <s v="JV 5-32"/>
    <s v="5000"/>
    <s v="Salaries Expense"/>
    <x v="81"/>
    <n v="143.72999999999999"/>
    <m/>
    <x v="519"/>
    <s v="je-01-9952"/>
    <s v="6/15/2017"/>
  </r>
  <r>
    <x v="23"/>
    <m/>
    <s v="JV 5-32"/>
    <s v="5000"/>
    <s v="Salaries Expense"/>
    <x v="82"/>
    <m/>
    <n v="143.72999999999999"/>
    <x v="519"/>
    <s v="je-01-9952"/>
    <s v="6/15/2017"/>
  </r>
  <r>
    <x v="20"/>
    <m/>
    <s v="JV 5-19"/>
    <s v="5000"/>
    <s v="Salaries Expense"/>
    <x v="81"/>
    <n v="69.23"/>
    <m/>
    <x v="520"/>
    <s v="je-01-9952"/>
    <s v="6/15/2017"/>
  </r>
  <r>
    <x v="11"/>
    <m/>
    <s v="JV 5-19"/>
    <s v="5000"/>
    <s v="Salaries Expense"/>
    <x v="81"/>
    <m/>
    <n v="1684.62"/>
    <x v="520"/>
    <s v="je-01-9952"/>
    <s v="6/15/2017"/>
  </r>
  <r>
    <x v="23"/>
    <m/>
    <s v="JV 5-19"/>
    <s v="5000"/>
    <s v="Salaries Expense"/>
    <x v="82"/>
    <n v="761.54"/>
    <m/>
    <x v="520"/>
    <s v="je-01-9952"/>
    <s v="6/15/2017"/>
  </r>
  <r>
    <x v="26"/>
    <m/>
    <s v="JV 5-19"/>
    <s v="5000"/>
    <s v="Salaries Expense"/>
    <x v="81"/>
    <n v="392.31"/>
    <m/>
    <x v="520"/>
    <s v="je-01-9952"/>
    <s v="6/15/2017"/>
  </r>
  <r>
    <x v="25"/>
    <m/>
    <s v="JV 5-19"/>
    <s v="5000"/>
    <s v="Salaries Expense"/>
    <x v="81"/>
    <n v="461.54"/>
    <m/>
    <x v="520"/>
    <s v="je-01-9952"/>
    <s v="6/15/2017"/>
  </r>
  <r>
    <x v="11"/>
    <m/>
    <s v="JV 5-31"/>
    <s v="5000"/>
    <s v="Salaries Expense"/>
    <x v="81"/>
    <m/>
    <n v="620.15"/>
    <x v="521"/>
    <s v="je-01-9952"/>
    <s v="6/15/2017"/>
  </r>
  <r>
    <x v="23"/>
    <m/>
    <s v="JV 5-31"/>
    <s v="5000"/>
    <s v="Salaries Expense"/>
    <x v="82"/>
    <n v="620.15"/>
    <m/>
    <x v="521"/>
    <s v="je-01-9952"/>
    <s v="6/15/2017"/>
  </r>
  <r>
    <x v="51"/>
    <m/>
    <s v="JV 5-27"/>
    <s v="5000"/>
    <s v="Salaries Expense"/>
    <x v="81"/>
    <n v="61.63"/>
    <m/>
    <x v="522"/>
    <s v="je-01-9952"/>
    <s v="6/15/2017"/>
  </r>
  <r>
    <x v="60"/>
    <m/>
    <s v="JV 5-27"/>
    <s v="5000"/>
    <s v="Salaries Expense"/>
    <x v="81"/>
    <n v="496.12"/>
    <m/>
    <x v="522"/>
    <s v="je-01-9952"/>
    <s v="6/15/2017"/>
  </r>
  <r>
    <x v="22"/>
    <m/>
    <s v="JV 5-27"/>
    <s v="5000"/>
    <s v="Salaries Expense"/>
    <x v="81"/>
    <n v="537.72"/>
    <m/>
    <x v="522"/>
    <s v="je-01-9952"/>
    <s v="6/15/2017"/>
  </r>
  <r>
    <x v="23"/>
    <m/>
    <s v="JV 5-27"/>
    <s v="5000"/>
    <s v="Salaries Expense"/>
    <x v="82"/>
    <m/>
    <n v="1095.47"/>
    <x v="522"/>
    <s v="je-01-9952"/>
    <s v="6/15/2017"/>
  </r>
  <r>
    <x v="24"/>
    <m/>
    <s v="JV 5-27"/>
    <s v="5000"/>
    <s v="Salaries Expense"/>
    <x v="81"/>
    <m/>
    <m/>
    <x v="522"/>
    <s v="je-01-9952"/>
    <s v="6/15/2017"/>
  </r>
  <r>
    <x v="51"/>
    <m/>
    <s v="JV 5-33"/>
    <s v="5000"/>
    <s v="Salaries Expense"/>
    <x v="81"/>
    <n v="104.38"/>
    <m/>
    <x v="523"/>
    <s v="je-01-9952"/>
    <s v="6/15/2017"/>
  </r>
  <r>
    <x v="60"/>
    <m/>
    <s v="JV 5-33"/>
    <s v="5000"/>
    <s v="Salaries Expense"/>
    <x v="81"/>
    <n v="1252.54"/>
    <m/>
    <x v="523"/>
    <s v="je-01-9952"/>
    <s v="6/15/2017"/>
  </r>
  <r>
    <x v="23"/>
    <m/>
    <s v="JV 5-33"/>
    <s v="5000"/>
    <s v="Salaries Expense"/>
    <x v="82"/>
    <m/>
    <n v="1356.92"/>
    <x v="523"/>
    <s v="je-01-9952"/>
    <s v="6/15/2017"/>
  </r>
  <r>
    <x v="32"/>
    <m/>
    <s v="JV 5-33"/>
    <s v="5000"/>
    <s v="Salaries Expense"/>
    <x v="81"/>
    <m/>
    <m/>
    <x v="523"/>
    <s v="je-01-9952"/>
    <s v="6/15/2017"/>
  </r>
  <r>
    <x v="24"/>
    <m/>
    <s v="JV 5-33"/>
    <s v="5000"/>
    <s v="Salaries Expense"/>
    <x v="81"/>
    <m/>
    <m/>
    <x v="523"/>
    <s v="je-01-9952"/>
    <s v="6/15/2017"/>
  </r>
  <r>
    <x v="60"/>
    <m/>
    <s v="JV 5-28"/>
    <s v="5000"/>
    <s v="Salaries Expense"/>
    <x v="81"/>
    <n v="409.07"/>
    <m/>
    <x v="524"/>
    <s v="je-01-9952"/>
    <s v="6/15/2017"/>
  </r>
  <r>
    <x v="11"/>
    <m/>
    <s v="JV 5-28"/>
    <s v="5000"/>
    <s v="Salaries Expense"/>
    <x v="81"/>
    <n v="409.07"/>
    <m/>
    <x v="524"/>
    <s v="je-01-9952"/>
    <s v="6/15/2017"/>
  </r>
  <r>
    <x v="22"/>
    <m/>
    <s v="JV 5-28"/>
    <s v="5000"/>
    <s v="Salaries Expense"/>
    <x v="81"/>
    <n v="642.83000000000004"/>
    <m/>
    <x v="524"/>
    <s v="je-01-9952"/>
    <s v="6/15/2017"/>
  </r>
  <r>
    <x v="23"/>
    <m/>
    <s v="JV 5-28"/>
    <s v="5000"/>
    <s v="Salaries Expense"/>
    <x v="82"/>
    <m/>
    <n v="1460.97"/>
    <x v="524"/>
    <s v="je-01-9952"/>
    <s v="6/15/2017"/>
  </r>
  <r>
    <x v="24"/>
    <m/>
    <s v="JV 5-28"/>
    <s v="5000"/>
    <s v="Salaries Expense"/>
    <x v="81"/>
    <m/>
    <m/>
    <x v="524"/>
    <s v="je-01-9952"/>
    <s v="6/15/2017"/>
  </r>
  <r>
    <x v="20"/>
    <m/>
    <s v="JV 5-30"/>
    <s v="5000"/>
    <s v="Salaries Expense"/>
    <x v="81"/>
    <n v="130.81"/>
    <m/>
    <x v="525"/>
    <s v="je-01-9952"/>
    <s v="6/15/2017"/>
  </r>
  <r>
    <x v="48"/>
    <m/>
    <s v="JV 5-30"/>
    <s v="5000"/>
    <s v="Salaries Expense"/>
    <x v="81"/>
    <n v="65.400000000000006"/>
    <m/>
    <x v="525"/>
    <s v="je-01-9952"/>
    <s v="6/15/2017"/>
  </r>
  <r>
    <x v="51"/>
    <m/>
    <s v="JV 5-30"/>
    <s v="5000"/>
    <s v="Salaries Expense"/>
    <x v="81"/>
    <n v="130.81"/>
    <m/>
    <x v="525"/>
    <s v="je-01-9952"/>
    <s v="6/15/2017"/>
  </r>
  <r>
    <x v="63"/>
    <m/>
    <s v="JV 5-30"/>
    <s v="5000"/>
    <s v="Salaries Expense"/>
    <x v="81"/>
    <n v="130.81"/>
    <m/>
    <x v="525"/>
    <s v="je-01-9952"/>
    <s v="6/15/2017"/>
  </r>
  <r>
    <x v="60"/>
    <m/>
    <s v="JV 5-30"/>
    <s v="5000"/>
    <s v="Salaries Expense"/>
    <x v="81"/>
    <n v="1036.6600000000001"/>
    <m/>
    <x v="525"/>
    <s v="je-01-9952"/>
    <s v="6/15/2017"/>
  </r>
  <r>
    <x v="11"/>
    <m/>
    <s v="JV 5-30"/>
    <s v="5000"/>
    <s v="Salaries Expense"/>
    <x v="81"/>
    <m/>
    <n v="2096.21"/>
    <x v="525"/>
    <s v="je-01-9952"/>
    <s v="6/15/2017"/>
  </r>
  <r>
    <x v="23"/>
    <m/>
    <s v="JV 5-30"/>
    <s v="5000"/>
    <s v="Salaries Expense"/>
    <x v="82"/>
    <n v="601.72"/>
    <m/>
    <x v="525"/>
    <s v="je-01-9952"/>
    <s v="6/15/2017"/>
  </r>
  <r>
    <x v="18"/>
    <m/>
    <s v="JV 5-26"/>
    <s v="5000"/>
    <s v="Salaries Expense"/>
    <x v="81"/>
    <n v="287.22000000000003"/>
    <m/>
    <x v="526"/>
    <s v="je-01-9952"/>
    <s v="6/15/2017"/>
  </r>
  <r>
    <x v="60"/>
    <m/>
    <s v="JV 5-26"/>
    <s v="5000"/>
    <s v="Salaries Expense"/>
    <x v="81"/>
    <n v="1206.3399999999999"/>
    <m/>
    <x v="526"/>
    <s v="je-01-9952"/>
    <s v="6/15/2017"/>
  </r>
  <r>
    <x v="23"/>
    <m/>
    <s v="JV 5-26"/>
    <s v="5000"/>
    <s v="Salaries Expense"/>
    <x v="82"/>
    <m/>
    <n v="1493.56"/>
    <x v="526"/>
    <s v="je-01-9952"/>
    <s v="6/15/2017"/>
  </r>
  <r>
    <x v="28"/>
    <m/>
    <s v="JV 2-47"/>
    <s v="5000"/>
    <s v="Salaries Expense"/>
    <x v="18"/>
    <n v="690"/>
    <m/>
    <x v="527"/>
    <s v="je-01-10272"/>
    <s v="6/15/2018"/>
  </r>
  <r>
    <x v="34"/>
    <m/>
    <s v="JV 2-47"/>
    <s v="5000"/>
    <s v="Salaries Expense"/>
    <x v="17"/>
    <m/>
    <n v="5433.75"/>
    <x v="527"/>
    <s v="je-01-10272"/>
    <s v="6/15/2018"/>
  </r>
  <r>
    <x v="23"/>
    <m/>
    <s v="JV 2-47"/>
    <s v="5000"/>
    <s v="Salaries Expense"/>
    <x v="18"/>
    <n v="4571.25"/>
    <m/>
    <x v="527"/>
    <s v="je-01-10272"/>
    <s v="6/15/2018"/>
  </r>
  <r>
    <x v="45"/>
    <m/>
    <s v="JV 2-47"/>
    <s v="5000"/>
    <s v="Salaries Expense"/>
    <x v="17"/>
    <n v="172.5"/>
    <m/>
    <x v="527"/>
    <s v="je-01-10272"/>
    <s v="6/15/2018"/>
  </r>
  <r>
    <x v="73"/>
    <m/>
    <s v="JV 2-46"/>
    <s v="5000"/>
    <s v="Salaries Expense"/>
    <x v="48"/>
    <m/>
    <n v="7778"/>
    <x v="528"/>
    <s v="je-01-10271"/>
    <s v="6/15/2018"/>
  </r>
  <r>
    <x v="23"/>
    <m/>
    <s v="JV 2-46"/>
    <s v="5000"/>
    <s v="Salaries Expense"/>
    <x v="49"/>
    <n v="7778"/>
    <m/>
    <x v="528"/>
    <s v="je-01-10271"/>
    <s v="6/15/2018"/>
  </r>
  <r>
    <x v="23"/>
    <m/>
    <s v="JV 2-48"/>
    <s v="5000"/>
    <s v="Salaries Expense"/>
    <x v="49"/>
    <n v="3975"/>
    <m/>
    <x v="529"/>
    <s v="je-01-10272"/>
    <s v="6/15/2018"/>
  </r>
  <r>
    <x v="34"/>
    <m/>
    <s v="JV 2-48"/>
    <s v="5000"/>
    <s v="Salaries Expense"/>
    <x v="48"/>
    <m/>
    <n v="4725"/>
    <x v="529"/>
    <s v="je-01-10272"/>
    <s v="6/15/2018"/>
  </r>
  <r>
    <x v="28"/>
    <m/>
    <s v="JV 2-48"/>
    <s v="5000"/>
    <s v="Salaries Expense"/>
    <x v="49"/>
    <n v="600"/>
    <m/>
    <x v="529"/>
    <s v="je-01-10272"/>
    <s v="6/15/2018"/>
  </r>
  <r>
    <x v="45"/>
    <m/>
    <s v="JV 2-48"/>
    <s v="5000"/>
    <s v="Salaries Expense"/>
    <x v="48"/>
    <n v="150"/>
    <m/>
    <x v="529"/>
    <s v="je-01-10272"/>
    <s v="6/15/2018"/>
  </r>
  <r>
    <x v="1"/>
    <m/>
    <s v="JV 6-15"/>
    <s v="5000"/>
    <s v="Salaries Expense"/>
    <x v="89"/>
    <n v="1092.6600000000001"/>
    <m/>
    <x v="530"/>
    <s v="je-01-10275"/>
    <s v="6/15/2018"/>
  </r>
  <r>
    <x v="0"/>
    <m/>
    <s v="JV 6-15"/>
    <s v="5000"/>
    <s v="Salaries Expense"/>
    <x v="89"/>
    <n v="546.33000000000004"/>
    <m/>
    <x v="530"/>
    <s v="je-01-10275"/>
    <s v="6/15/2018"/>
  </r>
  <r>
    <x v="4"/>
    <m/>
    <s v="JV 6-15"/>
    <s v="5000"/>
    <s v="Salaries Expense"/>
    <x v="89"/>
    <n v="1092.6600000000001"/>
    <m/>
    <x v="530"/>
    <s v="je-01-10275"/>
    <s v="6/15/2018"/>
  </r>
  <r>
    <x v="3"/>
    <m/>
    <s v="JV 6-15"/>
    <s v="5000"/>
    <s v="Salaries Expense"/>
    <x v="89"/>
    <m/>
    <n v="4097.47"/>
    <x v="530"/>
    <s v="je-01-10275"/>
    <s v="6/15/2018"/>
  </r>
  <r>
    <x v="2"/>
    <m/>
    <s v="JV 6-15"/>
    <s v="5000"/>
    <s v="Salaries Expense"/>
    <x v="89"/>
    <n v="1365.82"/>
    <m/>
    <x v="530"/>
    <s v="je-01-10275"/>
    <s v="6/15/2018"/>
  </r>
  <r>
    <x v="1"/>
    <m/>
    <s v="JV 6-12"/>
    <s v="5000"/>
    <s v="Salaries Expense"/>
    <x v="89"/>
    <n v="1649.8"/>
    <m/>
    <x v="531"/>
    <s v="je-01-10275"/>
    <s v="6/15/2018"/>
  </r>
  <r>
    <x v="0"/>
    <m/>
    <s v="JV 6-12"/>
    <s v="5000"/>
    <s v="Salaries Expense"/>
    <x v="89"/>
    <n v="274.97000000000003"/>
    <m/>
    <x v="531"/>
    <s v="je-01-10275"/>
    <s v="6/15/2018"/>
  </r>
  <r>
    <x v="4"/>
    <m/>
    <s v="JV 6-12"/>
    <s v="5000"/>
    <s v="Salaries Expense"/>
    <x v="89"/>
    <n v="274.97000000000003"/>
    <m/>
    <x v="531"/>
    <s v="je-01-10275"/>
    <s v="6/15/2018"/>
  </r>
  <r>
    <x v="3"/>
    <m/>
    <s v="JV 6-12"/>
    <s v="5000"/>
    <s v="Salaries Expense"/>
    <x v="89"/>
    <m/>
    <n v="2474.71"/>
    <x v="531"/>
    <s v="je-01-10275"/>
    <s v="6/15/2018"/>
  </r>
  <r>
    <x v="2"/>
    <m/>
    <s v="JV 6-12"/>
    <s v="5000"/>
    <s v="Salaries Expense"/>
    <x v="89"/>
    <n v="274.97000000000003"/>
    <m/>
    <x v="531"/>
    <s v="je-01-10275"/>
    <s v="6/15/2018"/>
  </r>
  <r>
    <x v="21"/>
    <m/>
    <s v="JV 6-19"/>
    <s v="5000"/>
    <s v="Salaries Expense"/>
    <x v="89"/>
    <n v="534.49"/>
    <m/>
    <x v="532"/>
    <s v="je-01-10276"/>
    <s v="6/15/2018"/>
  </r>
  <r>
    <x v="43"/>
    <m/>
    <s v="JV 6-19"/>
    <s v="5000"/>
    <s v="Salaries Expense"/>
    <x v="89"/>
    <n v="76.36"/>
    <m/>
    <x v="532"/>
    <s v="je-01-10276"/>
    <s v="6/15/2018"/>
  </r>
  <r>
    <x v="38"/>
    <m/>
    <s v="JV 6-19"/>
    <s v="5000"/>
    <s v="Salaries Expense"/>
    <x v="90"/>
    <m/>
    <n v="1191.1600000000001"/>
    <x v="532"/>
    <s v="je-01-10276"/>
    <s v="6/15/2018"/>
  </r>
  <r>
    <x v="34"/>
    <m/>
    <s v="JV 6-19"/>
    <s v="5000"/>
    <s v="Salaries Expense"/>
    <x v="89"/>
    <n v="580.30999999999995"/>
    <m/>
    <x v="532"/>
    <s v="je-01-10276"/>
    <s v="6/15/2018"/>
  </r>
  <r>
    <x v="5"/>
    <m/>
    <s v="JV 6-16"/>
    <s v="5000"/>
    <s v="Salaries Expense"/>
    <x v="89"/>
    <n v="573.46"/>
    <m/>
    <x v="533"/>
    <s v="je-01-10275"/>
    <s v="6/15/2018"/>
  </r>
  <r>
    <x v="6"/>
    <m/>
    <s v="JV 6-16"/>
    <s v="5000"/>
    <s v="Salaries Expense"/>
    <x v="89"/>
    <n v="2293.85"/>
    <m/>
    <x v="533"/>
    <s v="je-01-10275"/>
    <s v="6/15/2018"/>
  </r>
  <r>
    <x v="3"/>
    <m/>
    <s v="JV 6-16"/>
    <s v="5000"/>
    <s v="Salaries Expense"/>
    <x v="89"/>
    <m/>
    <n v="2867.31"/>
    <x v="533"/>
    <s v="je-01-10275"/>
    <s v="6/15/2018"/>
  </r>
  <r>
    <x v="7"/>
    <m/>
    <s v="JV 6-13"/>
    <s v="5000"/>
    <s v="Salaries Expense"/>
    <x v="89"/>
    <n v="181.91"/>
    <m/>
    <x v="534"/>
    <s v="je-01-10275"/>
    <s v="6/15/2018"/>
  </r>
  <r>
    <x v="0"/>
    <m/>
    <s v="JV 6-13"/>
    <s v="5000"/>
    <s v="Salaries Expense"/>
    <x v="89"/>
    <n v="2001.04"/>
    <m/>
    <x v="534"/>
    <s v="je-01-10275"/>
    <s v="6/15/2018"/>
  </r>
  <r>
    <x v="6"/>
    <m/>
    <s v="JV 6-13"/>
    <s v="5000"/>
    <s v="Salaries Expense"/>
    <x v="89"/>
    <n v="1273.3900000000001"/>
    <m/>
    <x v="534"/>
    <s v="je-01-10275"/>
    <s v="6/15/2018"/>
  </r>
  <r>
    <x v="3"/>
    <m/>
    <s v="JV 6-13"/>
    <s v="5000"/>
    <s v="Salaries Expense"/>
    <x v="89"/>
    <m/>
    <n v="3638.25"/>
    <x v="534"/>
    <s v="je-01-10275"/>
    <s v="6/15/2018"/>
  </r>
  <r>
    <x v="2"/>
    <m/>
    <s v="JV 6-13"/>
    <s v="5000"/>
    <s v="Salaries Expense"/>
    <x v="89"/>
    <n v="181.91"/>
    <m/>
    <x v="534"/>
    <s v="je-01-10275"/>
    <s v="6/15/2018"/>
  </r>
  <r>
    <x v="43"/>
    <m/>
    <s v="JV 6-20"/>
    <s v="5000"/>
    <s v="Salaries Expense"/>
    <x v="89"/>
    <n v="182.7"/>
    <m/>
    <x v="535"/>
    <s v="je-01-10276"/>
    <s v="6/15/2018"/>
  </r>
  <r>
    <x v="38"/>
    <m/>
    <s v="JV 6-20"/>
    <s v="5000"/>
    <s v="Salaries Expense"/>
    <x v="90"/>
    <m/>
    <n v="182.7"/>
    <x v="535"/>
    <s v="je-01-10276"/>
    <s v="6/15/2018"/>
  </r>
  <r>
    <x v="3"/>
    <m/>
    <s v="JV 6-21"/>
    <s v="5000"/>
    <s v="Salaries Expense"/>
    <x v="89"/>
    <m/>
    <n v="195.66"/>
    <x v="536"/>
    <s v="je-01-10276"/>
    <s v="6/15/2018"/>
  </r>
  <r>
    <x v="38"/>
    <m/>
    <s v="JV 6-21"/>
    <s v="5000"/>
    <s v="Salaries Expense"/>
    <x v="90"/>
    <n v="195.66"/>
    <m/>
    <x v="536"/>
    <s v="je-01-10276"/>
    <s v="6/15/2018"/>
  </r>
  <r>
    <x v="7"/>
    <m/>
    <s v="JV 6-14"/>
    <s v="5000"/>
    <s v="Salaries Expense"/>
    <x v="89"/>
    <n v="201.9"/>
    <m/>
    <x v="537"/>
    <s v="je-01-10275"/>
    <s v="6/15/2018"/>
  </r>
  <r>
    <x v="0"/>
    <m/>
    <s v="JV 6-14"/>
    <s v="5000"/>
    <s v="Salaries Expense"/>
    <x v="89"/>
    <n v="403.81"/>
    <m/>
    <x v="537"/>
    <s v="je-01-10275"/>
    <s v="6/15/2018"/>
  </r>
  <r>
    <x v="4"/>
    <m/>
    <s v="JV 6-14"/>
    <s v="5000"/>
    <s v="Salaries Expense"/>
    <x v="89"/>
    <m/>
    <n v="1615.23"/>
    <x v="537"/>
    <s v="je-01-10275"/>
    <s v="6/15/2018"/>
  </r>
  <r>
    <x v="3"/>
    <m/>
    <s v="JV 6-14"/>
    <s v="5000"/>
    <s v="Salaries Expense"/>
    <x v="89"/>
    <n v="403.81"/>
    <m/>
    <x v="537"/>
    <s v="je-01-10275"/>
    <s v="6/15/2018"/>
  </r>
  <r>
    <x v="2"/>
    <m/>
    <s v="JV 6-14"/>
    <s v="5000"/>
    <s v="Salaries Expense"/>
    <x v="89"/>
    <n v="605.71"/>
    <m/>
    <x v="537"/>
    <s v="je-01-10275"/>
    <s v="6/15/2018"/>
  </r>
  <r>
    <x v="17"/>
    <m/>
    <s v="JV 6-10"/>
    <s v="5000"/>
    <s v="Salaries Expense"/>
    <x v="89"/>
    <n v="701.67"/>
    <m/>
    <x v="538"/>
    <s v="je-01-10274"/>
    <s v="6/15/2018"/>
  </r>
  <r>
    <x v="16"/>
    <m/>
    <s v="JV 6-10"/>
    <s v="5000"/>
    <s v="Salaries Expense"/>
    <x v="89"/>
    <m/>
    <n v="701.67"/>
    <x v="538"/>
    <s v="je-01-10274"/>
    <s v="6/15/2018"/>
  </r>
  <r>
    <x v="49"/>
    <m/>
    <s v="JV 6-8"/>
    <s v="5000"/>
    <s v="Salaries Expense"/>
    <x v="89"/>
    <n v="2405.21"/>
    <m/>
    <x v="539"/>
    <s v="je-01-10274"/>
    <s v="6/15/2018"/>
  </r>
  <r>
    <x v="16"/>
    <m/>
    <s v="JV 6-8"/>
    <s v="5000"/>
    <s v="Salaries Expense"/>
    <x v="89"/>
    <m/>
    <n v="2405.21"/>
    <x v="539"/>
    <s v="je-01-10274"/>
    <s v="6/15/2018"/>
  </r>
  <r>
    <x v="21"/>
    <m/>
    <s v="JV 6-24"/>
    <s v="5000"/>
    <s v="Salaries Expense"/>
    <x v="89"/>
    <n v="787.42"/>
    <m/>
    <x v="540"/>
    <s v="je-01-10276"/>
    <s v="6/15/2018"/>
  </r>
  <r>
    <x v="3"/>
    <m/>
    <s v="JV 6-24"/>
    <s v="5000"/>
    <s v="Salaries Expense"/>
    <x v="89"/>
    <m/>
    <n v="1708.8"/>
    <x v="540"/>
    <s v="je-01-10276"/>
    <s v="6/15/2018"/>
  </r>
  <r>
    <x v="16"/>
    <m/>
    <s v="JV 6-24"/>
    <s v="5000"/>
    <s v="Salaries Expense"/>
    <x v="89"/>
    <n v="94.5"/>
    <m/>
    <x v="540"/>
    <s v="je-01-10276"/>
    <s v="6/15/2018"/>
  </r>
  <r>
    <x v="38"/>
    <m/>
    <s v="JV 6-24"/>
    <s v="5000"/>
    <s v="Salaries Expense"/>
    <x v="90"/>
    <n v="826.88"/>
    <m/>
    <x v="540"/>
    <s v="je-01-10276"/>
    <s v="6/15/2018"/>
  </r>
  <r>
    <x v="1"/>
    <m/>
    <s v="JV 6-11"/>
    <s v="5000"/>
    <s v="Salaries Expense"/>
    <x v="89"/>
    <n v="406.27"/>
    <m/>
    <x v="541"/>
    <s v="je-01-10275"/>
    <s v="6/15/2018"/>
  </r>
  <r>
    <x v="0"/>
    <m/>
    <s v="JV 6-11"/>
    <s v="5000"/>
    <s v="Salaries Expense"/>
    <x v="89"/>
    <n v="203.13"/>
    <m/>
    <x v="541"/>
    <s v="je-01-10275"/>
    <s v="6/15/2018"/>
  </r>
  <r>
    <x v="4"/>
    <m/>
    <s v="JV 6-11"/>
    <s v="5000"/>
    <s v="Salaries Expense"/>
    <x v="89"/>
    <n v="203.13"/>
    <m/>
    <x v="541"/>
    <s v="je-01-10275"/>
    <s v="6/15/2018"/>
  </r>
  <r>
    <x v="3"/>
    <m/>
    <s v="JV 6-11"/>
    <s v="5000"/>
    <s v="Salaries Expense"/>
    <x v="89"/>
    <m/>
    <n v="1015.66"/>
    <x v="541"/>
    <s v="je-01-10275"/>
    <s v="6/15/2018"/>
  </r>
  <r>
    <x v="2"/>
    <m/>
    <s v="JV 6-11"/>
    <s v="5000"/>
    <s v="Salaries Expense"/>
    <x v="89"/>
    <n v="203.13"/>
    <m/>
    <x v="541"/>
    <s v="je-01-10275"/>
    <s v="6/15/2018"/>
  </r>
  <r>
    <x v="3"/>
    <m/>
    <s v="JV 6-22"/>
    <s v="5000"/>
    <s v="Salaries Expense"/>
    <x v="89"/>
    <m/>
    <n v="571.89"/>
    <x v="542"/>
    <s v="je-01-10276"/>
    <s v="6/15/2018"/>
  </r>
  <r>
    <x v="38"/>
    <m/>
    <s v="JV 6-22"/>
    <s v="5000"/>
    <s v="Salaries Expense"/>
    <x v="90"/>
    <n v="571.89"/>
    <m/>
    <x v="542"/>
    <s v="je-01-10276"/>
    <s v="6/15/2018"/>
  </r>
  <r>
    <x v="21"/>
    <m/>
    <s v="JV 6-25"/>
    <s v="5000"/>
    <s v="Salaries Expense"/>
    <x v="89"/>
    <n v="1197.1400000000001"/>
    <m/>
    <x v="543"/>
    <s v="je-01-10276"/>
    <s v="6/15/2018"/>
  </r>
  <r>
    <x v="43"/>
    <m/>
    <s v="JV 6-25"/>
    <s v="5000"/>
    <s v="Salaries Expense"/>
    <x v="89"/>
    <n v="114.01"/>
    <m/>
    <x v="543"/>
    <s v="je-01-10276"/>
    <s v="6/15/2018"/>
  </r>
  <r>
    <x v="38"/>
    <m/>
    <s v="JV 6-25"/>
    <s v="5000"/>
    <s v="Salaries Expense"/>
    <x v="90"/>
    <m/>
    <n v="1311.15"/>
    <x v="543"/>
    <s v="je-01-10276"/>
    <s v="6/15/2018"/>
  </r>
  <r>
    <x v="21"/>
    <m/>
    <s v="JV 6-18"/>
    <s v="5000"/>
    <s v="Salaries Expense"/>
    <x v="89"/>
    <n v="377.24"/>
    <m/>
    <x v="544"/>
    <s v="je-01-10276"/>
    <s v="6/15/2018"/>
  </r>
  <r>
    <x v="3"/>
    <m/>
    <s v="JV 6-18"/>
    <s v="5000"/>
    <s v="Salaries Expense"/>
    <x v="89"/>
    <n v="377.24"/>
    <m/>
    <x v="544"/>
    <s v="je-01-10276"/>
    <s v="6/15/2018"/>
  </r>
  <r>
    <x v="38"/>
    <m/>
    <s v="JV 6-18"/>
    <s v="5000"/>
    <s v="Salaries Expense"/>
    <x v="90"/>
    <m/>
    <n v="1347.28"/>
    <x v="544"/>
    <s v="je-01-10276"/>
    <s v="6/15/2018"/>
  </r>
  <r>
    <x v="34"/>
    <m/>
    <s v="JV 6-18"/>
    <s v="5000"/>
    <s v="Salaries Expense"/>
    <x v="89"/>
    <n v="592.79999999999995"/>
    <m/>
    <x v="544"/>
    <s v="je-01-10276"/>
    <s v="6/15/2018"/>
  </r>
  <r>
    <x v="21"/>
    <m/>
    <s v="JV 6-23"/>
    <s v="5000"/>
    <s v="Salaries Expense"/>
    <x v="89"/>
    <n v="1071.43"/>
    <m/>
    <x v="545"/>
    <s v="je-01-10276"/>
    <s v="6/15/2018"/>
  </r>
  <r>
    <x v="3"/>
    <m/>
    <s v="JV 6-23"/>
    <s v="5000"/>
    <s v="Salaries Expense"/>
    <x v="89"/>
    <m/>
    <n v="2048.89"/>
    <x v="545"/>
    <s v="je-01-10276"/>
    <s v="6/15/2018"/>
  </r>
  <r>
    <x v="16"/>
    <m/>
    <s v="JV 6-23"/>
    <s v="5000"/>
    <s v="Salaries Expense"/>
    <x v="89"/>
    <n v="150.38"/>
    <m/>
    <x v="545"/>
    <s v="je-01-10276"/>
    <s v="6/15/2018"/>
  </r>
  <r>
    <x v="43"/>
    <m/>
    <s v="JV 6-23"/>
    <s v="5000"/>
    <s v="Salaries Expense"/>
    <x v="89"/>
    <n v="150.38"/>
    <m/>
    <x v="545"/>
    <s v="je-01-10276"/>
    <s v="6/15/2018"/>
  </r>
  <r>
    <x v="17"/>
    <m/>
    <s v="JV 6-23"/>
    <s v="5000"/>
    <s v="Salaries Expense"/>
    <x v="89"/>
    <n v="75.19"/>
    <m/>
    <x v="545"/>
    <s v="je-01-10276"/>
    <s v="6/15/2018"/>
  </r>
  <r>
    <x v="38"/>
    <m/>
    <s v="JV 6-23"/>
    <s v="5000"/>
    <s v="Salaries Expense"/>
    <x v="90"/>
    <n v="601.51"/>
    <m/>
    <x v="545"/>
    <s v="je-01-10276"/>
    <s v="6/15/2018"/>
  </r>
  <r>
    <x v="21"/>
    <m/>
    <s v="JV 6-17"/>
    <s v="5000"/>
    <s v="Salaries Expense"/>
    <x v="89"/>
    <n v="1112.45"/>
    <m/>
    <x v="546"/>
    <s v="je-01-10276"/>
    <s v="6/15/2018"/>
  </r>
  <r>
    <x v="45"/>
    <m/>
    <s v="JV 6-17"/>
    <s v="5000"/>
    <s v="Salaries Expense"/>
    <x v="89"/>
    <n v="264.87"/>
    <m/>
    <x v="546"/>
    <s v="je-01-10276"/>
    <s v="6/15/2018"/>
  </r>
  <r>
    <x v="38"/>
    <m/>
    <s v="JV 6-17"/>
    <s v="5000"/>
    <s v="Salaries Expense"/>
    <x v="90"/>
    <m/>
    <n v="1377.32"/>
    <x v="546"/>
    <s v="je-01-10276"/>
    <s v="6/15/2018"/>
  </r>
  <r>
    <x v="17"/>
    <m/>
    <s v="JV 6-7"/>
    <s v="5000"/>
    <s v="Salaries Expense"/>
    <x v="89"/>
    <n v="194.98"/>
    <m/>
    <x v="547"/>
    <s v="je-01-10274"/>
    <s v="6/15/2018"/>
  </r>
  <r>
    <x v="49"/>
    <m/>
    <s v="JV 6-7"/>
    <s v="5000"/>
    <s v="Salaries Expense"/>
    <x v="89"/>
    <n v="3704.65"/>
    <m/>
    <x v="547"/>
    <s v="je-01-10274"/>
    <s v="6/15/2018"/>
  </r>
  <r>
    <x v="16"/>
    <m/>
    <s v="JV 6-7"/>
    <s v="5000"/>
    <s v="Salaries Expense"/>
    <x v="89"/>
    <m/>
    <n v="3899.63"/>
    <x v="547"/>
    <s v="je-01-10274"/>
    <s v="6/15/2018"/>
  </r>
  <r>
    <x v="49"/>
    <m/>
    <s v="JV 6-9"/>
    <s v="5000"/>
    <s v="Salaries Expense"/>
    <x v="89"/>
    <n v="1222.6300000000001"/>
    <m/>
    <x v="548"/>
    <s v="je-01-10274"/>
    <s v="6/15/2018"/>
  </r>
  <r>
    <x v="16"/>
    <m/>
    <s v="JV 6-9"/>
    <s v="5000"/>
    <s v="Salaries Expense"/>
    <x v="89"/>
    <m/>
    <n v="1426.4"/>
    <x v="548"/>
    <s v="je-01-10274"/>
    <s v="6/15/2018"/>
  </r>
  <r>
    <x v="46"/>
    <m/>
    <s v="JV 6-9"/>
    <s v="5000"/>
    <s v="Salaries Expense"/>
    <x v="89"/>
    <n v="203.77"/>
    <m/>
    <x v="548"/>
    <s v="je-01-10274"/>
    <s v="6/15/2018"/>
  </r>
  <r>
    <x v="38"/>
    <m/>
    <s v="JV 6-9"/>
    <s v="5000"/>
    <s v="Salaries Expense"/>
    <x v="90"/>
    <m/>
    <m/>
    <x v="548"/>
    <s v="je-01-10274"/>
    <s v="6/15/2018"/>
  </r>
  <r>
    <x v="16"/>
    <m/>
    <s v="008"/>
    <s v="5000"/>
    <s v="Salaries Expense"/>
    <x v="14"/>
    <m/>
    <n v="2531.0300000000002"/>
    <x v="549"/>
    <s v="je-01-10515"/>
    <s v="6/18/2019"/>
  </r>
  <r>
    <x v="46"/>
    <m/>
    <s v="008"/>
    <s v="5000"/>
    <s v="Salaries Expense"/>
    <x v="14"/>
    <n v="2531.0300000000002"/>
    <m/>
    <x v="549"/>
    <s v="je-01-10515"/>
    <s v="6/18/2019"/>
  </r>
  <r>
    <x v="25"/>
    <m/>
    <s v="5-21"/>
    <s v="5000"/>
    <s v="Salaries Expense"/>
    <x v="81"/>
    <n v="10738.84"/>
    <m/>
    <x v="550"/>
    <s v="je-01-9953"/>
    <s v="6/19/2017"/>
  </r>
  <r>
    <x v="24"/>
    <m/>
    <s v="5-21"/>
    <s v="5000"/>
    <s v="Salaries Expense"/>
    <x v="81"/>
    <m/>
    <n v="10738.84"/>
    <x v="550"/>
    <s v="je-01-9953"/>
    <s v="6/19/2017"/>
  </r>
  <r>
    <x v="34"/>
    <m/>
    <s v="003"/>
    <s v="5000"/>
    <s v="Salaries Expense"/>
    <x v="40"/>
    <m/>
    <n v="1650.76"/>
    <x v="551"/>
    <s v="je-01-10516"/>
    <s v="6/19/2019"/>
  </r>
  <r>
    <x v="17"/>
    <m/>
    <s v="003"/>
    <s v="5000"/>
    <s v="Salaries Expense"/>
    <x v="40"/>
    <n v="347.53"/>
    <m/>
    <x v="551"/>
    <s v="je-01-10516"/>
    <s v="6/19/2019"/>
  </r>
  <r>
    <x v="16"/>
    <m/>
    <s v="003"/>
    <s v="5000"/>
    <s v="Salaries Expense"/>
    <x v="40"/>
    <n v="1303.23"/>
    <m/>
    <x v="551"/>
    <s v="je-01-10516"/>
    <s v="6/19/2019"/>
  </r>
  <r>
    <x v="34"/>
    <m/>
    <s v="007"/>
    <s v="5000"/>
    <s v="Salaries Expense"/>
    <x v="40"/>
    <m/>
    <n v="1108.57"/>
    <x v="552"/>
    <s v="je-01-10516"/>
    <s v="6/19/2019"/>
  </r>
  <r>
    <x v="43"/>
    <m/>
    <s v="007"/>
    <s v="5000"/>
    <s v="Salaries Expense"/>
    <x v="40"/>
    <n v="1108.57"/>
    <m/>
    <x v="552"/>
    <s v="je-01-10516"/>
    <s v="6/19/2019"/>
  </r>
  <r>
    <x v="17"/>
    <m/>
    <s v="019"/>
    <s v="5000"/>
    <s v="Salaries Expense"/>
    <x v="40"/>
    <n v="330.37"/>
    <m/>
    <x v="553"/>
    <s v="je-01-10516"/>
    <s v="6/19/2019"/>
  </r>
  <r>
    <x v="16"/>
    <m/>
    <s v="019"/>
    <s v="5000"/>
    <s v="Salaries Expense"/>
    <x v="40"/>
    <m/>
    <n v="330.37"/>
    <x v="553"/>
    <s v="je-01-10516"/>
    <s v="6/19/2019"/>
  </r>
  <r>
    <x v="34"/>
    <m/>
    <s v="005"/>
    <s v="5000"/>
    <s v="Salaries Expense"/>
    <x v="40"/>
    <m/>
    <n v="1137.3599999999999"/>
    <x v="554"/>
    <s v="je-01-10516"/>
    <s v="6/19/2019"/>
  </r>
  <r>
    <x v="17"/>
    <m/>
    <s v="005"/>
    <s v="5000"/>
    <s v="Salaries Expense"/>
    <x v="40"/>
    <n v="341.21"/>
    <m/>
    <x v="554"/>
    <s v="je-01-10516"/>
    <s v="6/19/2019"/>
  </r>
  <r>
    <x v="16"/>
    <m/>
    <s v="005"/>
    <s v="5000"/>
    <s v="Salaries Expense"/>
    <x v="40"/>
    <n v="796.15"/>
    <m/>
    <x v="554"/>
    <s v="je-01-10516"/>
    <s v="6/19/2019"/>
  </r>
  <r>
    <x v="17"/>
    <m/>
    <s v="021"/>
    <s v="5000"/>
    <s v="Salaries Expense"/>
    <x v="40"/>
    <n v="619.23"/>
    <m/>
    <x v="555"/>
    <s v="je-01-10516"/>
    <s v="6/19/2019"/>
  </r>
  <r>
    <x v="16"/>
    <m/>
    <s v="021"/>
    <s v="5000"/>
    <s v="Salaries Expense"/>
    <x v="40"/>
    <m/>
    <n v="619.23"/>
    <x v="555"/>
    <s v="je-01-10516"/>
    <s v="6/19/2019"/>
  </r>
  <r>
    <x v="3"/>
    <m/>
    <s v="011"/>
    <s v="5000"/>
    <s v="Salaries Expense"/>
    <x v="40"/>
    <m/>
    <n v="1706.04"/>
    <x v="556"/>
    <s v="je-01-10516"/>
    <s v="6/19/2019"/>
  </r>
  <r>
    <x v="17"/>
    <m/>
    <s v="011"/>
    <s v="5000"/>
    <s v="Salaries Expense"/>
    <x v="40"/>
    <n v="315.93"/>
    <m/>
    <x v="556"/>
    <s v="je-01-10516"/>
    <s v="6/19/2019"/>
  </r>
  <r>
    <x v="43"/>
    <m/>
    <s v="011"/>
    <s v="5000"/>
    <s v="Salaries Expense"/>
    <x v="40"/>
    <n v="442.31"/>
    <m/>
    <x v="556"/>
    <s v="je-01-10516"/>
    <s v="6/19/2019"/>
  </r>
  <r>
    <x v="16"/>
    <m/>
    <s v="011"/>
    <s v="5000"/>
    <s v="Salaries Expense"/>
    <x v="40"/>
    <n v="947.8"/>
    <m/>
    <x v="556"/>
    <s v="je-01-10516"/>
    <s v="6/19/2019"/>
  </r>
  <r>
    <x v="34"/>
    <m/>
    <s v="009"/>
    <s v="5000"/>
    <s v="Salaries Expense"/>
    <x v="40"/>
    <m/>
    <n v="177.58"/>
    <x v="557"/>
    <s v="je-01-10516"/>
    <s v="6/19/2019"/>
  </r>
  <r>
    <x v="16"/>
    <m/>
    <s v="009"/>
    <s v="5000"/>
    <s v="Salaries Expense"/>
    <x v="40"/>
    <n v="177.58"/>
    <m/>
    <x v="557"/>
    <s v="je-01-10516"/>
    <s v="6/19/2019"/>
  </r>
  <r>
    <x v="17"/>
    <m/>
    <s v="018"/>
    <s v="5000"/>
    <s v="Salaries Expense"/>
    <x v="8"/>
    <n v="211.15"/>
    <m/>
    <x v="558"/>
    <s v="je-01-10516"/>
    <s v="6/19/2019"/>
  </r>
  <r>
    <x v="16"/>
    <m/>
    <s v="018"/>
    <s v="5000"/>
    <s v="Salaries Expense"/>
    <x v="8"/>
    <m/>
    <n v="211.15"/>
    <x v="558"/>
    <s v="je-01-10516"/>
    <s v="6/19/2019"/>
  </r>
  <r>
    <x v="16"/>
    <m/>
    <s v="004"/>
    <s v="5000"/>
    <s v="Salaries Expense"/>
    <x v="11"/>
    <n v="1133.24"/>
    <m/>
    <x v="559"/>
    <s v="je-01-10516"/>
    <s v="6/19/2019"/>
  </r>
  <r>
    <x v="17"/>
    <m/>
    <s v="004"/>
    <s v="5000"/>
    <s v="Salaries Expense"/>
    <x v="11"/>
    <n v="302.2"/>
    <m/>
    <x v="559"/>
    <s v="je-01-10516"/>
    <s v="6/19/2019"/>
  </r>
  <r>
    <x v="34"/>
    <m/>
    <s v="004"/>
    <s v="5000"/>
    <s v="Salaries Expense"/>
    <x v="11"/>
    <m/>
    <n v="1435.44"/>
    <x v="559"/>
    <s v="je-01-10516"/>
    <s v="6/19/2019"/>
  </r>
  <r>
    <x v="46"/>
    <m/>
    <s v="013"/>
    <s v="5000"/>
    <s v="Salaries Expense"/>
    <x v="11"/>
    <n v="5399.52"/>
    <m/>
    <x v="560"/>
    <s v="je-01-10516"/>
    <s v="6/19/2019"/>
  </r>
  <r>
    <x v="16"/>
    <m/>
    <s v="013"/>
    <s v="5000"/>
    <s v="Salaries Expense"/>
    <x v="11"/>
    <m/>
    <n v="5399.52"/>
    <x v="560"/>
    <s v="je-01-10516"/>
    <s v="6/19/2019"/>
  </r>
  <r>
    <x v="43"/>
    <m/>
    <s v="008"/>
    <s v="5000"/>
    <s v="Salaries Expense"/>
    <x v="11"/>
    <n v="963.98"/>
    <m/>
    <x v="561"/>
    <s v="je-01-10516"/>
    <s v="6/19/2019"/>
  </r>
  <r>
    <x v="34"/>
    <m/>
    <s v="008"/>
    <s v="5000"/>
    <s v="Salaries Expense"/>
    <x v="11"/>
    <m/>
    <n v="963.98"/>
    <x v="561"/>
    <s v="je-01-10516"/>
    <s v="6/19/2019"/>
  </r>
  <r>
    <x v="16"/>
    <m/>
    <s v="020"/>
    <s v="5000"/>
    <s v="Salaries Expense"/>
    <x v="11"/>
    <m/>
    <n v="533.48"/>
    <x v="562"/>
    <s v="je-01-10516"/>
    <s v="6/19/2019"/>
  </r>
  <r>
    <x v="17"/>
    <m/>
    <s v="020"/>
    <s v="5000"/>
    <s v="Salaries Expense"/>
    <x v="11"/>
    <n v="533.48"/>
    <m/>
    <x v="562"/>
    <s v="je-01-10516"/>
    <s v="6/19/2019"/>
  </r>
  <r>
    <x v="16"/>
    <m/>
    <s v="006"/>
    <s v="5000"/>
    <s v="Salaries Expense"/>
    <x v="11"/>
    <n v="692.31"/>
    <m/>
    <x v="563"/>
    <s v="je-01-10516"/>
    <s v="6/19/2019"/>
  </r>
  <r>
    <x v="17"/>
    <m/>
    <s v="006"/>
    <s v="5000"/>
    <s v="Salaries Expense"/>
    <x v="11"/>
    <n v="296.7"/>
    <m/>
    <x v="563"/>
    <s v="je-01-10516"/>
    <s v="6/19/2019"/>
  </r>
  <r>
    <x v="34"/>
    <m/>
    <s v="006"/>
    <s v="5000"/>
    <s v="Salaries Expense"/>
    <x v="11"/>
    <m/>
    <n v="989.01"/>
    <x v="563"/>
    <s v="je-01-10516"/>
    <s v="6/19/2019"/>
  </r>
  <r>
    <x v="16"/>
    <m/>
    <s v="022"/>
    <s v="5000"/>
    <s v="Salaries Expense"/>
    <x v="11"/>
    <m/>
    <n v="538.46"/>
    <x v="564"/>
    <s v="je-01-10516"/>
    <s v="6/19/2019"/>
  </r>
  <r>
    <x v="17"/>
    <m/>
    <s v="022"/>
    <s v="5000"/>
    <s v="Salaries Expense"/>
    <x v="11"/>
    <n v="538.46"/>
    <m/>
    <x v="564"/>
    <s v="je-01-10516"/>
    <s v="6/19/2019"/>
  </r>
  <r>
    <x v="3"/>
    <m/>
    <s v="012"/>
    <s v="5000"/>
    <s v="Salaries Expense"/>
    <x v="11"/>
    <m/>
    <n v="1483.52"/>
    <x v="565"/>
    <s v="je-01-10516"/>
    <s v="6/19/2019"/>
  </r>
  <r>
    <x v="16"/>
    <m/>
    <s v="012"/>
    <s v="5000"/>
    <s v="Salaries Expense"/>
    <x v="11"/>
    <n v="824.18"/>
    <m/>
    <x v="565"/>
    <s v="je-01-10516"/>
    <s v="6/19/2019"/>
  </r>
  <r>
    <x v="43"/>
    <m/>
    <s v="012"/>
    <s v="5000"/>
    <s v="Salaries Expense"/>
    <x v="11"/>
    <n v="384.62"/>
    <m/>
    <x v="565"/>
    <s v="je-01-10516"/>
    <s v="6/19/2019"/>
  </r>
  <r>
    <x v="17"/>
    <m/>
    <s v="012"/>
    <s v="5000"/>
    <s v="Salaries Expense"/>
    <x v="11"/>
    <n v="274.73"/>
    <m/>
    <x v="565"/>
    <s v="je-01-10516"/>
    <s v="6/19/2019"/>
  </r>
  <r>
    <x v="16"/>
    <m/>
    <s v="010"/>
    <s v="5000"/>
    <s v="Salaries Expense"/>
    <x v="11"/>
    <n v="204.21"/>
    <m/>
    <x v="566"/>
    <s v="je-01-10516"/>
    <s v="6/19/2019"/>
  </r>
  <r>
    <x v="34"/>
    <m/>
    <s v="010"/>
    <s v="5000"/>
    <s v="Salaries Expense"/>
    <x v="11"/>
    <m/>
    <n v="204.21"/>
    <x v="566"/>
    <s v="je-01-10516"/>
    <s v="6/19/2019"/>
  </r>
  <r>
    <x v="24"/>
    <m/>
    <s v="JV - 5-23"/>
    <s v="5000"/>
    <s v="Salaries Expense"/>
    <x v="81"/>
    <m/>
    <n v="11177.15"/>
    <x v="567"/>
    <s v="je-01-9956"/>
    <s v="6/20/2017"/>
  </r>
  <r>
    <x v="26"/>
    <m/>
    <s v="JV - 5-23"/>
    <s v="5000"/>
    <s v="Salaries Expense"/>
    <x v="81"/>
    <n v="11177.15"/>
    <m/>
    <x v="567"/>
    <s v="je-01-9956"/>
    <s v="6/20/2017"/>
  </r>
  <r>
    <x v="34"/>
    <m/>
    <s v="JV 3-39"/>
    <s v="5000"/>
    <s v="Salaries Expense"/>
    <x v="56"/>
    <m/>
    <n v="4620"/>
    <x v="568"/>
    <s v="je-01-10281"/>
    <s v="6/20/2018"/>
  </r>
  <r>
    <x v="38"/>
    <m/>
    <s v="JV 3-39"/>
    <s v="5000"/>
    <s v="Salaries Expense"/>
    <x v="57"/>
    <n v="4620"/>
    <m/>
    <x v="568"/>
    <s v="je-01-10281"/>
    <s v="6/20/2018"/>
  </r>
  <r>
    <x v="34"/>
    <m/>
    <s v="JV 3-38"/>
    <s v="5000"/>
    <s v="Salaries Expense"/>
    <x v="56"/>
    <m/>
    <n v="3700.99"/>
    <x v="569"/>
    <s v="je-01-10281"/>
    <s v="6/20/2018"/>
  </r>
  <r>
    <x v="38"/>
    <m/>
    <s v="JV 3-38"/>
    <s v="5000"/>
    <s v="Salaries Expense"/>
    <x v="57"/>
    <n v="3700.99"/>
    <m/>
    <x v="569"/>
    <s v="je-01-10281"/>
    <s v="6/20/2018"/>
  </r>
  <r>
    <x v="21"/>
    <m/>
    <s v="JV 4-33"/>
    <s v="5000"/>
    <s v="Salaries Expense"/>
    <x v="65"/>
    <n v="1653.75"/>
    <m/>
    <x v="570"/>
    <s v="je-01-10283"/>
    <s v="6/20/2018"/>
  </r>
  <r>
    <x v="38"/>
    <m/>
    <s v="JV 4-33"/>
    <s v="5000"/>
    <s v="Salaries Expense"/>
    <x v="66"/>
    <n v="2756.25"/>
    <m/>
    <x v="570"/>
    <s v="je-01-10283"/>
    <s v="6/20/2018"/>
  </r>
  <r>
    <x v="34"/>
    <m/>
    <s v="JV 4-33"/>
    <s v="5000"/>
    <s v="Salaries Expense"/>
    <x v="65"/>
    <m/>
    <n v="4410"/>
    <x v="570"/>
    <s v="je-01-10283"/>
    <s v="6/20/2018"/>
  </r>
  <r>
    <x v="21"/>
    <m/>
    <s v="JF 4-32"/>
    <s v="5000"/>
    <s v="Salaries Expense"/>
    <x v="65"/>
    <n v="1324.79"/>
    <m/>
    <x v="571"/>
    <s v="je-01-10283"/>
    <s v="6/20/2018"/>
  </r>
  <r>
    <x v="38"/>
    <m/>
    <s v="JF 4-32"/>
    <s v="5000"/>
    <s v="Salaries Expense"/>
    <x v="66"/>
    <n v="2207.98"/>
    <m/>
    <x v="571"/>
    <s v="je-01-10283"/>
    <s v="6/20/2018"/>
  </r>
  <r>
    <x v="34"/>
    <m/>
    <s v="JF 4-32"/>
    <s v="5000"/>
    <s v="Salaries Expense"/>
    <x v="65"/>
    <m/>
    <n v="3532.77"/>
    <x v="571"/>
    <s v="je-01-10283"/>
    <s v="6/20/2018"/>
  </r>
  <r>
    <x v="21"/>
    <m/>
    <s v="JV 5-28"/>
    <s v="5000"/>
    <s v="Salaries Expense"/>
    <x v="77"/>
    <n v="1811.25"/>
    <m/>
    <x v="572"/>
    <s v="je-01-10285"/>
    <s v="6/20/2018"/>
  </r>
  <r>
    <x v="34"/>
    <m/>
    <s v="JV 5-28"/>
    <s v="5000"/>
    <s v="Salaries Expense"/>
    <x v="77"/>
    <m/>
    <n v="4830"/>
    <x v="572"/>
    <s v="je-01-10285"/>
    <s v="6/20/2018"/>
  </r>
  <r>
    <x v="38"/>
    <m/>
    <s v="JV 5-28"/>
    <s v="5000"/>
    <s v="Salaries Expense"/>
    <x v="78"/>
    <n v="3018.75"/>
    <m/>
    <x v="572"/>
    <s v="je-01-10285"/>
    <s v="6/20/2018"/>
  </r>
  <r>
    <x v="21"/>
    <m/>
    <s v="JV 5-29"/>
    <s v="5000"/>
    <s v="Salaries Expense"/>
    <x v="77"/>
    <n v="1450.96"/>
    <m/>
    <x v="573"/>
    <s v="je-01-10285"/>
    <s v="6/20/2018"/>
  </r>
  <r>
    <x v="34"/>
    <m/>
    <s v="JV 5-29"/>
    <s v="5000"/>
    <s v="Salaries Expense"/>
    <x v="77"/>
    <m/>
    <n v="3869.22"/>
    <x v="573"/>
    <s v="je-01-10285"/>
    <s v="6/20/2018"/>
  </r>
  <r>
    <x v="38"/>
    <m/>
    <s v="JV 5-29"/>
    <s v="5000"/>
    <s v="Salaries Expense"/>
    <x v="78"/>
    <n v="2418.2600000000002"/>
    <m/>
    <x v="573"/>
    <s v="je-01-10285"/>
    <s v="6/20/2018"/>
  </r>
  <r>
    <x v="45"/>
    <m/>
    <s v="JV 5-27"/>
    <s v="5000"/>
    <s v="Salaries Expense"/>
    <x v="77"/>
    <n v="382.92"/>
    <m/>
    <x v="574"/>
    <s v="je-01-10285"/>
    <s v="6/20/2018"/>
  </r>
  <r>
    <x v="16"/>
    <m/>
    <s v="JV 5-27"/>
    <s v="5000"/>
    <s v="Salaries Expense"/>
    <x v="77"/>
    <n v="382.92"/>
    <m/>
    <x v="574"/>
    <s v="je-01-10285"/>
    <s v="6/20/2018"/>
  </r>
  <r>
    <x v="21"/>
    <m/>
    <s v="JV 5-27"/>
    <s v="5000"/>
    <s v="Salaries Expense"/>
    <x v="77"/>
    <n v="1914.62"/>
    <m/>
    <x v="574"/>
    <s v="je-01-10285"/>
    <s v="6/20/2018"/>
  </r>
  <r>
    <x v="34"/>
    <m/>
    <s v="JV 5-27"/>
    <s v="5000"/>
    <s v="Salaries Expense"/>
    <x v="77"/>
    <m/>
    <n v="8902.9599999999991"/>
    <x v="574"/>
    <s v="je-01-10285"/>
    <s v="6/20/2018"/>
  </r>
  <r>
    <x v="38"/>
    <m/>
    <s v="JV 5-27"/>
    <s v="5000"/>
    <s v="Salaries Expense"/>
    <x v="78"/>
    <n v="4690.8100000000004"/>
    <m/>
    <x v="574"/>
    <s v="je-01-10285"/>
    <s v="6/20/2018"/>
  </r>
  <r>
    <x v="42"/>
    <m/>
    <s v="JV 5-27"/>
    <s v="5000"/>
    <s v="Salaries Expense"/>
    <x v="78"/>
    <n v="1531.69"/>
    <m/>
    <x v="574"/>
    <s v="je-01-10285"/>
    <s v="6/20/2018"/>
  </r>
  <r>
    <x v="43"/>
    <s v="BOOKS BY THE BUSHEL"/>
    <s v="14628"/>
    <s v="5000"/>
    <s v="Salaries Expense"/>
    <x v="91"/>
    <n v="1173.25"/>
    <m/>
    <x v="575"/>
    <s v="API062419"/>
    <s v="6/24/2019"/>
  </r>
  <r>
    <x v="52"/>
    <m/>
    <s v="JV 6-2"/>
    <s v="5000"/>
    <s v="Salaries Expense"/>
    <x v="47"/>
    <n v="749.05"/>
    <m/>
    <x v="576"/>
    <s v="je-01-9976"/>
    <s v="6/26/2017"/>
  </r>
  <r>
    <x v="24"/>
    <m/>
    <s v="JV 6-2"/>
    <s v="5000"/>
    <s v="Salaries Expense"/>
    <x v="47"/>
    <n v="5912.41"/>
    <m/>
    <x v="576"/>
    <s v="je-01-9976"/>
    <s v="6/26/2017"/>
  </r>
  <r>
    <x v="64"/>
    <m/>
    <s v="JV 6-2"/>
    <s v="5000"/>
    <s v="Salaries Expense"/>
    <x v="47"/>
    <n v="814.72"/>
    <m/>
    <x v="576"/>
    <s v="je-01-9976"/>
    <s v="6/26/2017"/>
  </r>
  <r>
    <x v="53"/>
    <m/>
    <s v="JV 6-2"/>
    <s v="5000"/>
    <s v="Salaries Expense"/>
    <x v="47"/>
    <n v="515.25"/>
    <m/>
    <x v="576"/>
    <s v="je-01-9976"/>
    <s v="6/26/2017"/>
  </r>
  <r>
    <x v="28"/>
    <m/>
    <s v="JV 6-2"/>
    <s v="5000"/>
    <s v="Salaries Expense"/>
    <x v="92"/>
    <n v="7213.24"/>
    <m/>
    <x v="576"/>
    <s v="je-01-9976"/>
    <s v="6/26/2017"/>
  </r>
  <r>
    <x v="55"/>
    <m/>
    <s v="JV 6-2"/>
    <s v="5000"/>
    <s v="Salaries Expense"/>
    <x v="92"/>
    <n v="8212.69"/>
    <m/>
    <x v="576"/>
    <s v="je-01-9976"/>
    <s v="6/26/2017"/>
  </r>
  <r>
    <x v="54"/>
    <m/>
    <s v="JV 6-2"/>
    <s v="5000"/>
    <s v="Salaries Expense"/>
    <x v="92"/>
    <n v="8499.4599999999991"/>
    <m/>
    <x v="576"/>
    <s v="je-01-9976"/>
    <s v="6/26/2017"/>
  </r>
  <r>
    <x v="57"/>
    <m/>
    <s v="JV 6-2"/>
    <s v="5000"/>
    <s v="Salaries Expense"/>
    <x v="92"/>
    <n v="982.85"/>
    <m/>
    <x v="576"/>
    <s v="je-01-9976"/>
    <s v="6/26/2017"/>
  </r>
  <r>
    <x v="58"/>
    <m/>
    <s v="JV 6-2"/>
    <s v="5000"/>
    <s v="Salaries Expense"/>
    <x v="47"/>
    <n v="564.88"/>
    <m/>
    <x v="576"/>
    <s v="je-01-9976"/>
    <s v="6/26/2017"/>
  </r>
  <r>
    <x v="23"/>
    <m/>
    <s v="JV 6-2"/>
    <s v="5000"/>
    <s v="Salaries Expense"/>
    <x v="92"/>
    <n v="10694.61"/>
    <m/>
    <x v="576"/>
    <s v="je-01-9976"/>
    <s v="6/26/2017"/>
  </r>
  <r>
    <x v="22"/>
    <m/>
    <s v="JV 6-2"/>
    <s v="5000"/>
    <s v="Salaries Expense"/>
    <x v="47"/>
    <n v="7356.12"/>
    <m/>
    <x v="576"/>
    <s v="je-01-9976"/>
    <s v="6/26/2017"/>
  </r>
  <r>
    <x v="11"/>
    <m/>
    <s v="JV 6-2"/>
    <s v="5000"/>
    <s v="Salaries Expense"/>
    <x v="47"/>
    <n v="17126.830000000002"/>
    <m/>
    <x v="576"/>
    <s v="je-01-9976"/>
    <s v="6/26/2017"/>
  </r>
  <r>
    <x v="51"/>
    <m/>
    <s v="JV 6-2"/>
    <s v="5000"/>
    <s v="Salaries Expense"/>
    <x v="47"/>
    <n v="808.17"/>
    <m/>
    <x v="576"/>
    <s v="je-01-9976"/>
    <s v="6/26/2017"/>
  </r>
  <r>
    <x v="48"/>
    <m/>
    <s v="JV 6-2"/>
    <s v="5000"/>
    <s v="Salaries Expense"/>
    <x v="47"/>
    <n v="1355.97"/>
    <m/>
    <x v="576"/>
    <s v="je-01-9976"/>
    <s v="6/26/2017"/>
  </r>
  <r>
    <x v="18"/>
    <m/>
    <s v="JV 6-2"/>
    <s v="5000"/>
    <s v="Salaries Expense"/>
    <x v="47"/>
    <n v="1827.73"/>
    <m/>
    <x v="576"/>
    <s v="je-01-9976"/>
    <s v="6/26/2017"/>
  </r>
  <r>
    <x v="63"/>
    <m/>
    <s v="JV 6-2"/>
    <s v="5000"/>
    <s v="Salaries Expense"/>
    <x v="47"/>
    <n v="603.44000000000005"/>
    <m/>
    <x v="576"/>
    <s v="je-01-9976"/>
    <s v="6/26/2017"/>
  </r>
  <r>
    <x v="10"/>
    <m/>
    <s v="JV 6-2"/>
    <s v="5000"/>
    <s v="Salaries Expense"/>
    <x v="47"/>
    <n v="1474.64"/>
    <m/>
    <x v="576"/>
    <s v="je-01-9976"/>
    <s v="6/26/2017"/>
  </r>
  <r>
    <x v="20"/>
    <m/>
    <s v="JV 6-2"/>
    <s v="5000"/>
    <s v="Salaries Expense"/>
    <x v="47"/>
    <n v="5067.68"/>
    <m/>
    <x v="576"/>
    <s v="je-01-9976"/>
    <s v="6/26/2017"/>
  </r>
  <r>
    <x v="20"/>
    <m/>
    <s v="JV 6-1"/>
    <s v="5000"/>
    <s v="Salaries Expense"/>
    <x v="47"/>
    <n v="28656.92"/>
    <m/>
    <x v="577"/>
    <s v="je-01-9975"/>
    <s v="6/26/2017"/>
  </r>
  <r>
    <x v="10"/>
    <m/>
    <s v="JV 6-1"/>
    <s v="5000"/>
    <s v="Salaries Expense"/>
    <x v="47"/>
    <n v="8847.85"/>
    <m/>
    <x v="577"/>
    <s v="je-01-9975"/>
    <s v="6/26/2017"/>
  </r>
  <r>
    <x v="63"/>
    <m/>
    <s v="JV 6-1"/>
    <s v="5000"/>
    <s v="Salaries Expense"/>
    <x v="47"/>
    <n v="3284.13"/>
    <m/>
    <x v="577"/>
    <s v="je-01-9975"/>
    <s v="6/26/2017"/>
  </r>
  <r>
    <x v="18"/>
    <m/>
    <s v="JV 6-1"/>
    <s v="5000"/>
    <s v="Salaries Expense"/>
    <x v="47"/>
    <n v="10966.34"/>
    <m/>
    <x v="577"/>
    <s v="je-01-9975"/>
    <s v="6/26/2017"/>
  </r>
  <r>
    <x v="48"/>
    <m/>
    <s v="JV 6-1"/>
    <s v="5000"/>
    <s v="Salaries Expense"/>
    <x v="47"/>
    <n v="8135.82"/>
    <m/>
    <x v="577"/>
    <s v="je-01-9975"/>
    <s v="6/26/2017"/>
  </r>
  <r>
    <x v="51"/>
    <m/>
    <s v="JV 6-1"/>
    <s v="5000"/>
    <s v="Salaries Expense"/>
    <x v="47"/>
    <n v="4849.0200000000004"/>
    <m/>
    <x v="577"/>
    <s v="je-01-9975"/>
    <s v="6/26/2017"/>
  </r>
  <r>
    <x v="11"/>
    <m/>
    <s v="JV 6-1"/>
    <s v="5000"/>
    <s v="Salaries Expense"/>
    <x v="47"/>
    <n v="103811.44"/>
    <m/>
    <x v="577"/>
    <s v="je-01-9975"/>
    <s v="6/26/2017"/>
  </r>
  <r>
    <x v="22"/>
    <m/>
    <s v="JV 6-1"/>
    <s v="5000"/>
    <s v="Salaries Expense"/>
    <x v="47"/>
    <n v="44149.88"/>
    <m/>
    <x v="577"/>
    <s v="je-01-9975"/>
    <s v="6/26/2017"/>
  </r>
  <r>
    <x v="23"/>
    <m/>
    <s v="JV 6-1"/>
    <s v="5000"/>
    <s v="Salaries Expense"/>
    <x v="92"/>
    <n v="64218.79"/>
    <m/>
    <x v="577"/>
    <s v="je-01-9975"/>
    <s v="6/26/2017"/>
  </r>
  <r>
    <x v="58"/>
    <m/>
    <s v="JV 6-1"/>
    <s v="5000"/>
    <s v="Salaries Expense"/>
    <x v="47"/>
    <n v="3399.02"/>
    <m/>
    <x v="577"/>
    <s v="je-01-9975"/>
    <s v="6/26/2017"/>
  </r>
  <r>
    <x v="57"/>
    <m/>
    <s v="JV 6-1"/>
    <s v="5000"/>
    <s v="Salaries Expense"/>
    <x v="92"/>
    <n v="7753.49"/>
    <m/>
    <x v="577"/>
    <s v="je-01-9975"/>
    <s v="6/26/2017"/>
  </r>
  <r>
    <x v="54"/>
    <m/>
    <s v="JV 6-1"/>
    <s v="5000"/>
    <s v="Salaries Expense"/>
    <x v="92"/>
    <n v="95364.39"/>
    <m/>
    <x v="577"/>
    <s v="je-01-9975"/>
    <s v="6/26/2017"/>
  </r>
  <r>
    <x v="55"/>
    <m/>
    <s v="JV 6-1"/>
    <s v="5000"/>
    <s v="Salaries Expense"/>
    <x v="92"/>
    <n v="88428.15"/>
    <m/>
    <x v="577"/>
    <s v="je-01-9975"/>
    <s v="6/26/2017"/>
  </r>
  <r>
    <x v="56"/>
    <m/>
    <s v="JV 6-1"/>
    <s v="5000"/>
    <s v="Salaries Expense"/>
    <x v="92"/>
    <m/>
    <m/>
    <x v="577"/>
    <s v="je-01-9975"/>
    <s v="6/26/2017"/>
  </r>
  <r>
    <x v="28"/>
    <m/>
    <s v="JV 6-1"/>
    <s v="5000"/>
    <s v="Salaries Expense"/>
    <x v="92"/>
    <n v="44113.45"/>
    <m/>
    <x v="577"/>
    <s v="je-01-9975"/>
    <s v="6/26/2017"/>
  </r>
  <r>
    <x v="53"/>
    <m/>
    <s v="JV 6-1"/>
    <s v="5000"/>
    <s v="Salaries Expense"/>
    <x v="47"/>
    <n v="2871"/>
    <m/>
    <x v="577"/>
    <s v="je-01-9975"/>
    <s v="6/26/2017"/>
  </r>
  <r>
    <x v="64"/>
    <m/>
    <s v="JV 6-1"/>
    <s v="5000"/>
    <s v="Salaries Expense"/>
    <x v="47"/>
    <n v="4888.32"/>
    <m/>
    <x v="577"/>
    <s v="je-01-9975"/>
    <s v="6/26/2017"/>
  </r>
  <r>
    <x v="24"/>
    <m/>
    <s v="JV 6-1"/>
    <s v="5000"/>
    <s v="Salaries Expense"/>
    <x v="47"/>
    <n v="34482.1"/>
    <m/>
    <x v="577"/>
    <s v="je-01-9975"/>
    <s v="6/26/2017"/>
  </r>
  <r>
    <x v="52"/>
    <m/>
    <s v="JV 6-1"/>
    <s v="5000"/>
    <s v="Salaries Expense"/>
    <x v="47"/>
    <n v="4494.25"/>
    <m/>
    <x v="577"/>
    <s v="je-01-9975"/>
    <s v="6/26/2017"/>
  </r>
  <r>
    <x v="20"/>
    <m/>
    <s v="REV. JV 6-2"/>
    <s v="5000"/>
    <s v="Salaries Expense"/>
    <x v="93"/>
    <m/>
    <n v="5067.68"/>
    <x v="578"/>
    <s v="je-01-9976"/>
    <s v="6/26/2017"/>
  </r>
  <r>
    <x v="10"/>
    <m/>
    <s v="REV. JV 6-2"/>
    <s v="5000"/>
    <s v="Salaries Expense"/>
    <x v="93"/>
    <m/>
    <n v="1474.64"/>
    <x v="578"/>
    <s v="je-01-9976"/>
    <s v="6/26/2017"/>
  </r>
  <r>
    <x v="63"/>
    <m/>
    <s v="REV. JV 6-2"/>
    <s v="5000"/>
    <s v="Salaries Expense"/>
    <x v="93"/>
    <m/>
    <n v="603.44000000000005"/>
    <x v="578"/>
    <s v="je-01-9976"/>
    <s v="6/26/2017"/>
  </r>
  <r>
    <x v="18"/>
    <m/>
    <s v="REV. JV 6-2"/>
    <s v="5000"/>
    <s v="Salaries Expense"/>
    <x v="93"/>
    <m/>
    <n v="1827.73"/>
    <x v="578"/>
    <s v="je-01-9976"/>
    <s v="6/26/2017"/>
  </r>
  <r>
    <x v="48"/>
    <m/>
    <s v="REV. JV 6-2"/>
    <s v="5000"/>
    <s v="Salaries Expense"/>
    <x v="93"/>
    <m/>
    <n v="1355.97"/>
    <x v="578"/>
    <s v="je-01-9976"/>
    <s v="6/26/2017"/>
  </r>
  <r>
    <x v="51"/>
    <m/>
    <s v="REV. JV 6-2"/>
    <s v="5000"/>
    <s v="Salaries Expense"/>
    <x v="93"/>
    <m/>
    <n v="808.17"/>
    <x v="578"/>
    <s v="je-01-9976"/>
    <s v="6/26/2017"/>
  </r>
  <r>
    <x v="11"/>
    <m/>
    <s v="REV. JV 6-2"/>
    <s v="5000"/>
    <s v="Salaries Expense"/>
    <x v="93"/>
    <m/>
    <n v="17126.830000000002"/>
    <x v="578"/>
    <s v="je-01-9976"/>
    <s v="6/26/2017"/>
  </r>
  <r>
    <x v="58"/>
    <m/>
    <s v="REV. JV 6-2"/>
    <s v="5000"/>
    <s v="Salaries Expense"/>
    <x v="93"/>
    <m/>
    <n v="564.88"/>
    <x v="578"/>
    <s v="je-01-9976"/>
    <s v="6/26/2017"/>
  </r>
  <r>
    <x v="22"/>
    <m/>
    <s v="REV. JV 6-2"/>
    <s v="5000"/>
    <s v="Salaries Expense"/>
    <x v="93"/>
    <m/>
    <n v="7356.12"/>
    <x v="578"/>
    <s v="je-01-9976"/>
    <s v="6/26/2017"/>
  </r>
  <r>
    <x v="57"/>
    <m/>
    <s v="REV. JV 6-2"/>
    <s v="5000"/>
    <s v="Salaries Expense"/>
    <x v="94"/>
    <m/>
    <n v="982.85"/>
    <x v="578"/>
    <s v="je-01-9976"/>
    <s v="6/26/2017"/>
  </r>
  <r>
    <x v="54"/>
    <m/>
    <s v="REV. JV 6-2"/>
    <s v="5000"/>
    <s v="Salaries Expense"/>
    <x v="94"/>
    <m/>
    <n v="8499.4599999999991"/>
    <x v="578"/>
    <s v="je-01-9976"/>
    <s v="6/26/2017"/>
  </r>
  <r>
    <x v="55"/>
    <m/>
    <s v="REV. JV 6-2"/>
    <s v="5000"/>
    <s v="Salaries Expense"/>
    <x v="94"/>
    <m/>
    <n v="8212.69"/>
    <x v="578"/>
    <s v="je-01-9976"/>
    <s v="6/26/2017"/>
  </r>
  <r>
    <x v="23"/>
    <m/>
    <s v="REV. JV 6-2"/>
    <s v="5000"/>
    <s v="Salaries Expense"/>
    <x v="94"/>
    <m/>
    <n v="10694.61"/>
    <x v="578"/>
    <s v="je-01-9976"/>
    <s v="6/26/2017"/>
  </r>
  <r>
    <x v="24"/>
    <m/>
    <s v="REV. JV 6-2"/>
    <s v="5000"/>
    <s v="Salaries Expense"/>
    <x v="93"/>
    <m/>
    <n v="5912.41"/>
    <x v="578"/>
    <s v="je-01-9976"/>
    <s v="6/26/2017"/>
  </r>
  <r>
    <x v="52"/>
    <m/>
    <s v="REV. JV 6-2"/>
    <s v="5000"/>
    <s v="Salaries Expense"/>
    <x v="93"/>
    <m/>
    <n v="749.05"/>
    <x v="578"/>
    <s v="je-01-9976"/>
    <s v="6/26/2017"/>
  </r>
  <r>
    <x v="53"/>
    <m/>
    <s v="REV. JV 6-2"/>
    <s v="5000"/>
    <s v="Salaries Expense"/>
    <x v="93"/>
    <m/>
    <n v="515.25"/>
    <x v="578"/>
    <s v="je-01-9976"/>
    <s v="6/26/2017"/>
  </r>
  <r>
    <x v="28"/>
    <m/>
    <s v="REV. JV 6-2"/>
    <s v="5000"/>
    <s v="Salaries Expense"/>
    <x v="94"/>
    <m/>
    <n v="7213.24"/>
    <x v="578"/>
    <s v="je-01-9976"/>
    <s v="6/26/2017"/>
  </r>
  <r>
    <x v="64"/>
    <m/>
    <s v="REV. JV 6-2"/>
    <s v="5000"/>
    <s v="Salaries Expense"/>
    <x v="93"/>
    <m/>
    <n v="814.72"/>
    <x v="578"/>
    <s v="je-01-9976"/>
    <s v="6/26/2017"/>
  </r>
  <r>
    <x v="50"/>
    <m/>
    <s v="JV 2-61"/>
    <s v="5000"/>
    <s v="Salaries Expense"/>
    <x v="48"/>
    <n v="5424.63"/>
    <m/>
    <x v="579"/>
    <s v="je-01-10297"/>
    <s v="6/26/2018"/>
  </r>
  <r>
    <x v="20"/>
    <m/>
    <s v="JV 2-61"/>
    <s v="5000"/>
    <s v="Salaries Expense"/>
    <x v="48"/>
    <m/>
    <n v="5424.63"/>
    <x v="579"/>
    <s v="je-01-10297"/>
    <s v="6/26/2018"/>
  </r>
  <r>
    <x v="10"/>
    <m/>
    <s v="JV 6-18"/>
    <s v="5000"/>
    <s v="Salaries Expense"/>
    <x v="47"/>
    <n v="370.4"/>
    <m/>
    <x v="580"/>
    <s v="je-01-9979"/>
    <s v="6/28/2017"/>
  </r>
  <r>
    <x v="12"/>
    <m/>
    <s v="JV 6-18"/>
    <s v="5000"/>
    <s v="Salaries Expense"/>
    <x v="47"/>
    <n v="259.27999999999997"/>
    <m/>
    <x v="580"/>
    <s v="je-01-9979"/>
    <s v="6/28/2017"/>
  </r>
  <r>
    <x v="11"/>
    <m/>
    <s v="JV 6-18"/>
    <s v="5000"/>
    <s v="Salaries Expense"/>
    <x v="47"/>
    <m/>
    <n v="2574.2800000000002"/>
    <x v="580"/>
    <s v="je-01-9979"/>
    <s v="6/28/2017"/>
  </r>
  <r>
    <x v="8"/>
    <m/>
    <s v="JV 6-18"/>
    <s v="5000"/>
    <s v="Salaries Expense"/>
    <x v="47"/>
    <n v="1648.28"/>
    <m/>
    <x v="580"/>
    <s v="je-01-9979"/>
    <s v="6/28/2017"/>
  </r>
  <r>
    <x v="9"/>
    <m/>
    <s v="JV 6-18"/>
    <s v="5000"/>
    <s v="Salaries Expense"/>
    <x v="47"/>
    <n v="296.32"/>
    <m/>
    <x v="580"/>
    <s v="je-01-9979"/>
    <s v="6/28/2017"/>
  </r>
  <r>
    <x v="11"/>
    <m/>
    <s v="JV 6-23"/>
    <s v="5000"/>
    <s v="Salaries Expense"/>
    <x v="47"/>
    <m/>
    <n v="3003.85"/>
    <x v="581"/>
    <s v="je-01-9979"/>
    <s v="6/28/2017"/>
  </r>
  <r>
    <x v="14"/>
    <m/>
    <s v="JV 6-23"/>
    <s v="5000"/>
    <s v="Salaries Expense"/>
    <x v="47"/>
    <n v="2403.08"/>
    <m/>
    <x v="581"/>
    <s v="je-01-9979"/>
    <s v="6/28/2017"/>
  </r>
  <r>
    <x v="15"/>
    <m/>
    <s v="JV 6-23"/>
    <s v="5000"/>
    <s v="Salaries Expense"/>
    <x v="47"/>
    <n v="600.77"/>
    <m/>
    <x v="581"/>
    <s v="je-01-9979"/>
    <s v="6/28/2017"/>
  </r>
  <r>
    <x v="10"/>
    <m/>
    <s v="JV 6-24"/>
    <s v="5000"/>
    <s v="Salaries Expense"/>
    <x v="47"/>
    <m/>
    <m/>
    <x v="582"/>
    <s v="je-01-9979"/>
    <s v="6/28/2017"/>
  </r>
  <r>
    <x v="12"/>
    <m/>
    <s v="JV 6-24"/>
    <s v="5000"/>
    <s v="Salaries Expense"/>
    <x v="47"/>
    <n v="185.65"/>
    <m/>
    <x v="582"/>
    <s v="je-01-9979"/>
    <s v="6/28/2017"/>
  </r>
  <r>
    <x v="11"/>
    <m/>
    <s v="JV 6-24"/>
    <s v="5000"/>
    <s v="Salaries Expense"/>
    <x v="47"/>
    <m/>
    <n v="3812.08"/>
    <x v="582"/>
    <s v="je-01-9979"/>
    <s v="6/28/2017"/>
  </r>
  <r>
    <x v="8"/>
    <m/>
    <s v="JV 6-24"/>
    <s v="5000"/>
    <s v="Salaries Expense"/>
    <x v="47"/>
    <m/>
    <m/>
    <x v="582"/>
    <s v="je-01-9979"/>
    <s v="6/28/2017"/>
  </r>
  <r>
    <x v="14"/>
    <m/>
    <s v="JV 6-24"/>
    <s v="5000"/>
    <s v="Salaries Expense"/>
    <x v="47"/>
    <n v="1336.71"/>
    <m/>
    <x v="582"/>
    <s v="je-01-9979"/>
    <s v="6/28/2017"/>
  </r>
  <r>
    <x v="9"/>
    <m/>
    <s v="JV 6-24"/>
    <s v="5000"/>
    <s v="Salaries Expense"/>
    <x v="47"/>
    <n v="2104.0700000000002"/>
    <m/>
    <x v="582"/>
    <s v="je-01-9979"/>
    <s v="6/28/2017"/>
  </r>
  <r>
    <x v="13"/>
    <m/>
    <s v="JV 6-24"/>
    <s v="5000"/>
    <s v="Salaries Expense"/>
    <x v="47"/>
    <n v="185.65"/>
    <m/>
    <x v="582"/>
    <s v="je-01-9979"/>
    <s v="6/28/2017"/>
  </r>
  <r>
    <x v="10"/>
    <m/>
    <s v="JV 6-20"/>
    <s v="5000"/>
    <s v="Salaries Expense"/>
    <x v="47"/>
    <n v="218.91"/>
    <m/>
    <x v="583"/>
    <s v="je-01-9979"/>
    <s v="6/28/2017"/>
  </r>
  <r>
    <x v="12"/>
    <m/>
    <s v="JV 6-20"/>
    <s v="5000"/>
    <s v="Salaries Expense"/>
    <x v="47"/>
    <n v="218.91"/>
    <m/>
    <x v="583"/>
    <s v="je-01-9979"/>
    <s v="6/28/2017"/>
  </r>
  <r>
    <x v="11"/>
    <m/>
    <s v="JV 6-20"/>
    <s v="5000"/>
    <s v="Salaries Expense"/>
    <x v="47"/>
    <m/>
    <n v="1067.18"/>
    <x v="583"/>
    <s v="je-01-9979"/>
    <s v="6/28/2017"/>
  </r>
  <r>
    <x v="8"/>
    <m/>
    <s v="JV 6-20"/>
    <s v="5000"/>
    <s v="Salaries Expense"/>
    <x v="47"/>
    <n v="410.45"/>
    <m/>
    <x v="583"/>
    <s v="je-01-9979"/>
    <s v="6/28/2017"/>
  </r>
  <r>
    <x v="9"/>
    <m/>
    <s v="JV 6-20"/>
    <s v="5000"/>
    <s v="Salaries Expense"/>
    <x v="47"/>
    <n v="218.91"/>
    <m/>
    <x v="583"/>
    <s v="je-01-9979"/>
    <s v="6/28/2017"/>
  </r>
  <r>
    <x v="10"/>
    <m/>
    <s v="JV 6-19"/>
    <s v="5000"/>
    <s v="Salaries Expense"/>
    <x v="47"/>
    <m/>
    <n v="1703.74"/>
    <x v="584"/>
    <s v="je-01-9979"/>
    <s v="6/28/2017"/>
  </r>
  <r>
    <x v="12"/>
    <m/>
    <s v="JV 6-19"/>
    <s v="5000"/>
    <s v="Salaries Expense"/>
    <x v="47"/>
    <n v="637.16999999999996"/>
    <m/>
    <x v="584"/>
    <s v="je-01-9979"/>
    <s v="6/28/2017"/>
  </r>
  <r>
    <x v="11"/>
    <m/>
    <s v="JV 6-19"/>
    <s v="5000"/>
    <s v="Salaries Expense"/>
    <x v="47"/>
    <n v="429.4"/>
    <m/>
    <x v="584"/>
    <s v="je-01-9979"/>
    <s v="6/28/2017"/>
  </r>
  <r>
    <x v="9"/>
    <m/>
    <s v="JV 6-19"/>
    <s v="5000"/>
    <s v="Salaries Expense"/>
    <x v="47"/>
    <n v="429.4"/>
    <m/>
    <x v="584"/>
    <s v="je-01-9979"/>
    <s v="6/28/2017"/>
  </r>
  <r>
    <x v="13"/>
    <m/>
    <s v="JV 6-19"/>
    <s v="5000"/>
    <s v="Salaries Expense"/>
    <x v="47"/>
    <n v="207.77"/>
    <m/>
    <x v="584"/>
    <s v="je-01-9979"/>
    <s v="6/28/2017"/>
  </r>
  <r>
    <x v="12"/>
    <m/>
    <s v="JV 6-21"/>
    <s v="5000"/>
    <s v="Salaries Expense"/>
    <x v="47"/>
    <n v="335.05"/>
    <m/>
    <x v="585"/>
    <s v="je-01-9979"/>
    <s v="6/28/2017"/>
  </r>
  <r>
    <x v="11"/>
    <m/>
    <s v="JV 6-21"/>
    <s v="5000"/>
    <s v="Salaries Expense"/>
    <x v="47"/>
    <m/>
    <n v="335.05"/>
    <x v="585"/>
    <s v="je-01-9979"/>
    <s v="6/28/2017"/>
  </r>
  <r>
    <x v="10"/>
    <m/>
    <s v="JV 6-22"/>
    <s v="5000"/>
    <s v="Salaries Expense"/>
    <x v="47"/>
    <n v="1131.51"/>
    <m/>
    <x v="586"/>
    <s v="je-01-9979"/>
    <s v="6/28/2017"/>
  </r>
  <r>
    <x v="12"/>
    <m/>
    <s v="JV 6-22"/>
    <s v="5000"/>
    <s v="Salaries Expense"/>
    <x v="47"/>
    <n v="1416.69"/>
    <m/>
    <x v="586"/>
    <s v="je-01-9979"/>
    <s v="6/28/2017"/>
  </r>
  <r>
    <x v="11"/>
    <m/>
    <s v="JV 6-22"/>
    <s v="5000"/>
    <s v="Salaries Expense"/>
    <x v="47"/>
    <m/>
    <n v="4250.07"/>
    <x v="586"/>
    <s v="je-01-9979"/>
    <s v="6/28/2017"/>
  </r>
  <r>
    <x v="8"/>
    <m/>
    <s v="JV 6-22"/>
    <s v="5000"/>
    <s v="Salaries Expense"/>
    <x v="47"/>
    <n v="1131.51"/>
    <m/>
    <x v="586"/>
    <s v="je-01-9979"/>
    <s v="6/28/2017"/>
  </r>
  <r>
    <x v="9"/>
    <m/>
    <s v="JV 6-22"/>
    <s v="5000"/>
    <s v="Salaries Expense"/>
    <x v="47"/>
    <n v="570.36"/>
    <m/>
    <x v="586"/>
    <s v="je-01-9979"/>
    <s v="6/28/2017"/>
  </r>
  <r>
    <x v="48"/>
    <m/>
    <s v="JV 3-60"/>
    <s v="5000"/>
    <s v="Salaries Expense"/>
    <x v="50"/>
    <n v="3267.58"/>
    <m/>
    <x v="587"/>
    <s v="je-01-10303"/>
    <s v="6/28/2018"/>
  </r>
  <r>
    <x v="17"/>
    <m/>
    <s v="JV 3-60"/>
    <s v="5000"/>
    <s v="Salaries Expense"/>
    <x v="50"/>
    <m/>
    <n v="3267.58"/>
    <x v="587"/>
    <s v="je-01-10303"/>
    <s v="6/28/2018"/>
  </r>
  <r>
    <x v="43"/>
    <m/>
    <s v="JV 3-60"/>
    <s v="5000"/>
    <s v="Salaries Expense"/>
    <x v="50"/>
    <m/>
    <n v="1306"/>
    <x v="587"/>
    <s v="je-01-10303"/>
    <s v="6/28/2018"/>
  </r>
  <r>
    <x v="51"/>
    <m/>
    <s v="JV 3-60"/>
    <s v="5000"/>
    <s v="Salaries Expense"/>
    <x v="50"/>
    <n v="1306"/>
    <m/>
    <x v="587"/>
    <s v="je-01-10303"/>
    <s v="6/28/2018"/>
  </r>
  <r>
    <x v="16"/>
    <m/>
    <s v="JV 3-60"/>
    <s v="5000"/>
    <s v="Salaries Expense"/>
    <x v="50"/>
    <m/>
    <n v="6769.06"/>
    <x v="587"/>
    <s v="je-01-10303"/>
    <s v="6/28/2018"/>
  </r>
  <r>
    <x v="20"/>
    <m/>
    <s v="JV 3-60"/>
    <s v="5000"/>
    <s v="Salaries Expense"/>
    <x v="50"/>
    <n v="6769.06"/>
    <m/>
    <x v="587"/>
    <s v="je-01-10303"/>
    <s v="6/28/2018"/>
  </r>
  <r>
    <x v="34"/>
    <m/>
    <s v="JV 5-34"/>
    <s v="5000"/>
    <s v="Salaries Expense"/>
    <x v="71"/>
    <n v="0.2"/>
    <m/>
    <x v="588"/>
    <s v="je-01-10305"/>
    <s v="6/29/2018"/>
  </r>
  <r>
    <x v="23"/>
    <m/>
    <s v="JV 4-35"/>
    <s v="5000"/>
    <s v="Salaries Expense"/>
    <x v="68"/>
    <n v="180"/>
    <m/>
    <x v="589"/>
    <s v="je-01-9981"/>
    <s v="6/30/2017"/>
  </r>
  <r>
    <x v="11"/>
    <m/>
    <s v="JV 4-35"/>
    <s v="5000"/>
    <s v="Salaries Expense"/>
    <x v="67"/>
    <m/>
    <n v="180"/>
    <x v="589"/>
    <s v="je-01-9981"/>
    <s v="6/30/2017"/>
  </r>
  <r>
    <x v="23"/>
    <m/>
    <s v="JV 4-31"/>
    <s v="5000"/>
    <s v="Salaries Expense"/>
    <x v="68"/>
    <n v="623.08000000000004"/>
    <m/>
    <x v="590"/>
    <s v="je-01-9981"/>
    <s v="6/30/2017"/>
  </r>
  <r>
    <x v="26"/>
    <m/>
    <s v="JV 4-31"/>
    <s v="5000"/>
    <s v="Salaries Expense"/>
    <x v="67"/>
    <n v="173.08"/>
    <m/>
    <x v="590"/>
    <s v="je-01-9981"/>
    <s v="6/30/2017"/>
  </r>
  <r>
    <x v="25"/>
    <m/>
    <s v="JV 4-31"/>
    <s v="5000"/>
    <s v="Salaries Expense"/>
    <x v="67"/>
    <n v="121.15"/>
    <m/>
    <x v="590"/>
    <s v="je-01-9981"/>
    <s v="6/30/2017"/>
  </r>
  <r>
    <x v="20"/>
    <m/>
    <s v="JV 4-31"/>
    <s v="5000"/>
    <s v="Salaries Expense"/>
    <x v="67"/>
    <n v="69.23"/>
    <m/>
    <x v="590"/>
    <s v="je-01-9981"/>
    <s v="6/30/2017"/>
  </r>
  <r>
    <x v="11"/>
    <m/>
    <s v="JV 4-31"/>
    <s v="5000"/>
    <s v="Salaries Expense"/>
    <x v="67"/>
    <m/>
    <n v="986.54"/>
    <x v="590"/>
    <s v="je-01-9981"/>
    <s v="6/30/2017"/>
  </r>
  <r>
    <x v="23"/>
    <m/>
    <s v="JV 4-34"/>
    <s v="5000"/>
    <s v="Salaries Expense"/>
    <x v="68"/>
    <m/>
    <n v="143.72999999999999"/>
    <x v="591"/>
    <s v="je-01-9981"/>
    <s v="6/30/2017"/>
  </r>
  <r>
    <x v="51"/>
    <m/>
    <s v="JV 4-34"/>
    <s v="5000"/>
    <s v="Salaries Expense"/>
    <x v="67"/>
    <n v="143.72999999999999"/>
    <m/>
    <x v="591"/>
    <s v="je-01-9981"/>
    <s v="6/30/2017"/>
  </r>
  <r>
    <x v="23"/>
    <m/>
    <s v="JV 4-33"/>
    <s v="5000"/>
    <s v="Salaries Expense"/>
    <x v="68"/>
    <n v="539.26"/>
    <m/>
    <x v="592"/>
    <s v="je-01-9981"/>
    <s v="6/30/2017"/>
  </r>
  <r>
    <x v="11"/>
    <m/>
    <s v="JV 4-33"/>
    <s v="5000"/>
    <s v="Salaries Expense"/>
    <x v="67"/>
    <m/>
    <n v="539.26"/>
    <x v="592"/>
    <s v="je-01-9981"/>
    <s v="6/30/2017"/>
  </r>
  <r>
    <x v="23"/>
    <m/>
    <s v="JV 4-38"/>
    <s v="5000"/>
    <s v="Salaries Expense"/>
    <x v="68"/>
    <m/>
    <n v="1200.3499999999999"/>
    <x v="593"/>
    <s v="je-01-9981"/>
    <s v="6/30/2017"/>
  </r>
  <r>
    <x v="32"/>
    <m/>
    <s v="JV 4-38"/>
    <s v="5000"/>
    <s v="Salaries Expense"/>
    <x v="67"/>
    <m/>
    <m/>
    <x v="593"/>
    <s v="je-01-9981"/>
    <s v="6/30/2017"/>
  </r>
  <r>
    <x v="24"/>
    <m/>
    <s v="JV 4-38"/>
    <s v="5000"/>
    <s v="Salaries Expense"/>
    <x v="67"/>
    <m/>
    <m/>
    <x v="593"/>
    <s v="je-01-9981"/>
    <s v="6/30/2017"/>
  </r>
  <r>
    <x v="51"/>
    <m/>
    <s v="JV 4-38"/>
    <s v="5000"/>
    <s v="Salaries Expense"/>
    <x v="67"/>
    <n v="104.38"/>
    <m/>
    <x v="593"/>
    <s v="je-01-9981"/>
    <s v="6/30/2017"/>
  </r>
  <r>
    <x v="60"/>
    <m/>
    <s v="JV 4-38"/>
    <s v="5000"/>
    <s v="Salaries Expense"/>
    <x v="67"/>
    <n v="1095.97"/>
    <m/>
    <x v="593"/>
    <s v="je-01-9981"/>
    <s v="6/30/2017"/>
  </r>
  <r>
    <x v="23"/>
    <m/>
    <s v="JV 4-32"/>
    <s v="5000"/>
    <s v="Salaries Expense"/>
    <x v="68"/>
    <n v="523.24"/>
    <m/>
    <x v="594"/>
    <s v="je-01-9981"/>
    <s v="6/30/2017"/>
  </r>
  <r>
    <x v="20"/>
    <m/>
    <s v="JV 4-32"/>
    <s v="5000"/>
    <s v="Salaries Expense"/>
    <x v="67"/>
    <n v="130.81"/>
    <m/>
    <x v="594"/>
    <s v="je-01-9981"/>
    <s v="6/30/2017"/>
  </r>
  <r>
    <x v="48"/>
    <m/>
    <s v="JV 4-32"/>
    <s v="5000"/>
    <s v="Salaries Expense"/>
    <x v="67"/>
    <n v="65.400000000000006"/>
    <m/>
    <x v="594"/>
    <s v="je-01-9981"/>
    <s v="6/30/2017"/>
  </r>
  <r>
    <x v="51"/>
    <m/>
    <s v="JV 4-32"/>
    <s v="5000"/>
    <s v="Salaries Expense"/>
    <x v="67"/>
    <n v="130.81"/>
    <m/>
    <x v="594"/>
    <s v="je-01-9981"/>
    <s v="6/30/2017"/>
  </r>
  <r>
    <x v="63"/>
    <m/>
    <s v="JV 4-32"/>
    <s v="5000"/>
    <s v="Salaries Expense"/>
    <x v="67"/>
    <n v="130.81"/>
    <m/>
    <x v="594"/>
    <s v="je-01-9981"/>
    <s v="6/30/2017"/>
  </r>
  <r>
    <x v="11"/>
    <m/>
    <s v="JV 4-32"/>
    <s v="5000"/>
    <s v="Salaries Expense"/>
    <x v="67"/>
    <m/>
    <n v="1870.57"/>
    <x v="594"/>
    <s v="je-01-9981"/>
    <s v="6/30/2017"/>
  </r>
  <r>
    <x v="60"/>
    <m/>
    <s v="JV 4-32"/>
    <s v="5000"/>
    <s v="Salaries Expense"/>
    <x v="67"/>
    <n v="889.5"/>
    <m/>
    <x v="594"/>
    <s v="je-01-9981"/>
    <s v="6/30/2017"/>
  </r>
  <r>
    <x v="22"/>
    <m/>
    <s v="JV 4-37"/>
    <s v="5000"/>
    <s v="Salaries Expense"/>
    <x v="69"/>
    <m/>
    <n v="351.35"/>
    <x v="595"/>
    <s v="je-01-9981"/>
    <s v="6/30/2017"/>
  </r>
  <r>
    <x v="11"/>
    <m/>
    <s v="JV 4-37"/>
    <s v="5000"/>
    <s v="Salaries Expense"/>
    <x v="69"/>
    <n v="351.35"/>
    <m/>
    <x v="595"/>
    <s v="je-01-9981"/>
    <s v="6/30/2017"/>
  </r>
  <r>
    <x v="22"/>
    <m/>
    <s v="JV 4-30"/>
    <s v="5000"/>
    <s v="Salaries Expense"/>
    <x v="69"/>
    <n v="468.38"/>
    <m/>
    <x v="596"/>
    <s v="je-01-9981"/>
    <s v="6/30/2017"/>
  </r>
  <r>
    <x v="23"/>
    <m/>
    <s v="JV 4-30"/>
    <s v="5000"/>
    <s v="Salaries Expense"/>
    <x v="70"/>
    <m/>
    <n v="961.42"/>
    <x v="596"/>
    <s v="je-01-9981"/>
    <s v="6/30/2017"/>
  </r>
  <r>
    <x v="24"/>
    <m/>
    <s v="JV 4-30"/>
    <s v="5000"/>
    <s v="Salaries Expense"/>
    <x v="69"/>
    <m/>
    <m/>
    <x v="596"/>
    <s v="je-01-9981"/>
    <s v="6/30/2017"/>
  </r>
  <r>
    <x v="51"/>
    <m/>
    <s v="JV 4-30"/>
    <s v="5000"/>
    <s v="Salaries Expense"/>
    <x v="69"/>
    <n v="61.63"/>
    <m/>
    <x v="596"/>
    <s v="je-01-9981"/>
    <s v="6/30/2017"/>
  </r>
  <r>
    <x v="60"/>
    <m/>
    <s v="JV 4-30"/>
    <s v="5000"/>
    <s v="Salaries Expense"/>
    <x v="69"/>
    <n v="431.41"/>
    <m/>
    <x v="596"/>
    <s v="je-01-9981"/>
    <s v="6/30/2017"/>
  </r>
  <r>
    <x v="22"/>
    <m/>
    <s v="JV 4-29"/>
    <s v="5000"/>
    <s v="Salaries Expense"/>
    <x v="69"/>
    <n v="558.98"/>
    <m/>
    <x v="597"/>
    <s v="je-01-9981"/>
    <s v="6/30/2017"/>
  </r>
  <r>
    <x v="23"/>
    <m/>
    <s v="JV 4-29"/>
    <s v="5000"/>
    <s v="Salaries Expense"/>
    <x v="70"/>
    <m/>
    <n v="1270.4000000000001"/>
    <x v="597"/>
    <s v="je-01-9981"/>
    <s v="6/30/2017"/>
  </r>
  <r>
    <x v="24"/>
    <m/>
    <s v="JV 4-29"/>
    <s v="5000"/>
    <s v="Salaries Expense"/>
    <x v="69"/>
    <m/>
    <m/>
    <x v="597"/>
    <s v="je-01-9981"/>
    <s v="6/30/2017"/>
  </r>
  <r>
    <x v="11"/>
    <m/>
    <s v="JV 4-29"/>
    <s v="5000"/>
    <s v="Salaries Expense"/>
    <x v="69"/>
    <n v="355.71"/>
    <m/>
    <x v="597"/>
    <s v="je-01-9981"/>
    <s v="6/30/2017"/>
  </r>
  <r>
    <x v="60"/>
    <m/>
    <s v="JV 4-29"/>
    <s v="5000"/>
    <s v="Salaries Expense"/>
    <x v="69"/>
    <n v="355.71"/>
    <m/>
    <x v="597"/>
    <s v="je-01-9981"/>
    <s v="6/30/2017"/>
  </r>
  <r>
    <x v="23"/>
    <m/>
    <s v="JV 4-36"/>
    <s v="5000"/>
    <s v="Salaries Expense"/>
    <x v="70"/>
    <m/>
    <n v="1298.75"/>
    <x v="598"/>
    <s v="je-01-9981"/>
    <s v="6/30/2017"/>
  </r>
  <r>
    <x v="18"/>
    <m/>
    <s v="JV 4-36"/>
    <s v="5000"/>
    <s v="Salaries Expense"/>
    <x v="69"/>
    <n v="249.76"/>
    <m/>
    <x v="598"/>
    <s v="je-01-9981"/>
    <s v="6/30/2017"/>
  </r>
  <r>
    <x v="60"/>
    <m/>
    <s v="JV 4-36"/>
    <s v="5000"/>
    <s v="Salaries Expense"/>
    <x v="69"/>
    <n v="1048.99"/>
    <m/>
    <x v="598"/>
    <s v="je-01-9981"/>
    <s v="6/30/2017"/>
  </r>
  <r>
    <x v="26"/>
    <m/>
    <s v="JV 6-25"/>
    <s v="5000"/>
    <s v="Salaries Expense"/>
    <x v="47"/>
    <n v="1116.05"/>
    <m/>
    <x v="599"/>
    <s v="je-01-9980"/>
    <s v="6/30/2017"/>
  </r>
  <r>
    <x v="28"/>
    <m/>
    <s v="JV 6-25"/>
    <s v="5000"/>
    <s v="Salaries Expense"/>
    <x v="92"/>
    <n v="669.63"/>
    <m/>
    <x v="599"/>
    <s v="je-01-9980"/>
    <s v="6/30/2017"/>
  </r>
  <r>
    <x v="22"/>
    <m/>
    <s v="JV 6-25"/>
    <s v="5000"/>
    <s v="Salaries Expense"/>
    <x v="47"/>
    <m/>
    <n v="6078.18"/>
    <x v="599"/>
    <s v="je-01-9980"/>
    <s v="6/30/2017"/>
  </r>
  <r>
    <x v="23"/>
    <m/>
    <s v="JV 6-25"/>
    <s v="5000"/>
    <s v="Salaries Expense"/>
    <x v="92"/>
    <n v="2129.08"/>
    <m/>
    <x v="599"/>
    <s v="je-01-9980"/>
    <s v="6/30/2017"/>
  </r>
  <r>
    <x v="60"/>
    <m/>
    <s v="JV 6-25"/>
    <s v="5000"/>
    <s v="Salaries Expense"/>
    <x v="47"/>
    <n v="1888.7"/>
    <m/>
    <x v="599"/>
    <s v="je-01-9980"/>
    <s v="6/30/2017"/>
  </r>
  <r>
    <x v="20"/>
    <m/>
    <s v="JV 6-25"/>
    <s v="5000"/>
    <s v="Salaries Expense"/>
    <x v="47"/>
    <n v="274.72000000000003"/>
    <m/>
    <x v="599"/>
    <s v="je-01-9980"/>
    <s v="6/30/2017"/>
  </r>
  <r>
    <x v="26"/>
    <m/>
    <s v="JV 6-26"/>
    <s v="5000"/>
    <s v="Salaries Expense"/>
    <x v="47"/>
    <n v="1135.8"/>
    <m/>
    <x v="600"/>
    <s v="je-01-9980"/>
    <s v="6/30/2017"/>
  </r>
  <r>
    <x v="28"/>
    <m/>
    <s v="JV 6-26"/>
    <s v="5000"/>
    <s v="Salaries Expense"/>
    <x v="92"/>
    <n v="483.04"/>
    <m/>
    <x v="600"/>
    <s v="je-01-9980"/>
    <s v="6/30/2017"/>
  </r>
  <r>
    <x v="23"/>
    <m/>
    <s v="JV 6-26"/>
    <s v="5000"/>
    <s v="Salaries Expense"/>
    <x v="92"/>
    <n v="1971.33"/>
    <m/>
    <x v="600"/>
    <s v="je-01-9980"/>
    <s v="6/30/2017"/>
  </r>
  <r>
    <x v="60"/>
    <m/>
    <s v="JV 6-26"/>
    <s v="5000"/>
    <s v="Salaries Expense"/>
    <x v="47"/>
    <n v="1201.08"/>
    <m/>
    <x v="600"/>
    <s v="je-01-9980"/>
    <s v="6/30/2017"/>
  </r>
  <r>
    <x v="18"/>
    <m/>
    <s v="JV 6-26"/>
    <s v="5000"/>
    <s v="Salaries Expense"/>
    <x v="47"/>
    <m/>
    <n v="4791.25"/>
    <x v="600"/>
    <s v="je-01-9980"/>
    <s v="6/30/2017"/>
  </r>
  <r>
    <x v="30"/>
    <m/>
    <s v="08242018-2"/>
    <s v="5000"/>
    <s v="Salaries Expense"/>
    <x v="89"/>
    <n v="6204.34"/>
    <m/>
    <x v="601"/>
    <s v="je-01-10372"/>
    <s v="6/30/2018"/>
  </r>
  <r>
    <x v="24"/>
    <m/>
    <s v="08242018-2"/>
    <s v="5000"/>
    <s v="Salaries Expense"/>
    <x v="89"/>
    <m/>
    <n v="6204.34"/>
    <x v="601"/>
    <s v="je-01-10372"/>
    <s v="6/30/2018"/>
  </r>
  <r>
    <x v="31"/>
    <m/>
    <s v="08242018-1"/>
    <s v="5000"/>
    <s v="Salaries Expense"/>
    <x v="89"/>
    <n v="9704.2199999999993"/>
    <m/>
    <x v="245"/>
    <s v="je-01-10372"/>
    <s v="6/30/2018"/>
  </r>
  <r>
    <x v="24"/>
    <m/>
    <s v="08242018-1"/>
    <s v="5000"/>
    <s v="Salaries Expense"/>
    <x v="89"/>
    <m/>
    <n v="9704.2199999999993"/>
    <x v="245"/>
    <s v="je-01-10372"/>
    <s v="6/30/2018"/>
  </r>
  <r>
    <x v="34"/>
    <m/>
    <s v="001"/>
    <s v="5000"/>
    <s v="Salaries Expense"/>
    <x v="89"/>
    <m/>
    <n v="883.19"/>
    <x v="602"/>
    <s v="je-01-10388"/>
    <s v="6/30/2018"/>
  </r>
  <r>
    <x v="44"/>
    <m/>
    <s v="001"/>
    <s v="5000"/>
    <s v="Salaries Expense"/>
    <x v="89"/>
    <n v="883.19"/>
    <m/>
    <x v="602"/>
    <s v="je-01-10388"/>
    <s v="6/30/2018"/>
  </r>
  <r>
    <x v="21"/>
    <m/>
    <s v="002"/>
    <s v="5000"/>
    <s v="Salaries Expense"/>
    <x v="95"/>
    <m/>
    <n v="1387.87"/>
    <x v="602"/>
    <s v="je-01-10388"/>
    <s v="6/30/2018"/>
  </r>
  <r>
    <x v="34"/>
    <m/>
    <s v="002"/>
    <s v="5000"/>
    <s v="Salaries Expense"/>
    <x v="95"/>
    <m/>
    <n v="925.25"/>
    <x v="602"/>
    <s v="je-01-10388"/>
    <s v="6/30/2018"/>
  </r>
  <r>
    <x v="44"/>
    <m/>
    <s v="002"/>
    <s v="5000"/>
    <s v="Salaries Expense"/>
    <x v="95"/>
    <n v="2313.12"/>
    <m/>
    <x v="602"/>
    <s v="je-01-10388"/>
    <s v="6/30/2018"/>
  </r>
  <r>
    <x v="44"/>
    <m/>
    <s v="003"/>
    <s v="5000"/>
    <s v="Salaries Expense"/>
    <x v="3"/>
    <n v="2418.2600000000002"/>
    <m/>
    <x v="602"/>
    <s v="je-01-10388"/>
    <s v="6/30/2018"/>
  </r>
  <r>
    <x v="34"/>
    <m/>
    <s v="003"/>
    <s v="5000"/>
    <s v="Salaries Expense"/>
    <x v="3"/>
    <m/>
    <n v="967.3"/>
    <x v="602"/>
    <s v="je-01-10388"/>
    <s v="6/30/2018"/>
  </r>
  <r>
    <x v="21"/>
    <m/>
    <s v="003"/>
    <s v="5000"/>
    <s v="Salaries Expense"/>
    <x v="3"/>
    <m/>
    <n v="1450.96"/>
    <x v="602"/>
    <s v="je-01-10388"/>
    <s v="6/30/2018"/>
  </r>
  <r>
    <x v="44"/>
    <m/>
    <s v="004"/>
    <s v="5000"/>
    <s v="Salaries Expense"/>
    <x v="31"/>
    <n v="2418.2600000000002"/>
    <m/>
    <x v="602"/>
    <s v="je-01-10388"/>
    <s v="6/30/2018"/>
  </r>
  <r>
    <x v="34"/>
    <m/>
    <s v="004"/>
    <s v="5000"/>
    <s v="Salaries Expense"/>
    <x v="31"/>
    <m/>
    <n v="967.3"/>
    <x v="602"/>
    <s v="je-01-10388"/>
    <s v="6/30/2018"/>
  </r>
  <r>
    <x v="21"/>
    <m/>
    <s v="004"/>
    <s v="5000"/>
    <s v="Salaries Expense"/>
    <x v="31"/>
    <m/>
    <n v="1450.96"/>
    <x v="602"/>
    <s v="je-01-10388"/>
    <s v="6/30/2018"/>
  </r>
  <r>
    <x v="16"/>
    <m/>
    <s v="001"/>
    <s v="5000"/>
    <s v="Salaries Expense"/>
    <x v="14"/>
    <n v="1436.75"/>
    <m/>
    <x v="603"/>
    <s v="je-01-10477"/>
    <s v="6/4/2019"/>
  </r>
  <r>
    <x v="17"/>
    <m/>
    <s v="001"/>
    <s v="5000"/>
    <s v="Salaries Expense"/>
    <x v="14"/>
    <m/>
    <n v="1436.75"/>
    <x v="603"/>
    <s v="je-01-10477"/>
    <s v="6/4/2019"/>
  </r>
  <r>
    <x v="1"/>
    <m/>
    <s v="JV 4-13"/>
    <s v="5000"/>
    <s v="Salaries Expense"/>
    <x v="73"/>
    <n v="1174.45"/>
    <m/>
    <x v="604"/>
    <s v="je-01-10478"/>
    <s v="6/4/2019"/>
  </r>
  <r>
    <x v="0"/>
    <m/>
    <s v="JV 4-13"/>
    <s v="5000"/>
    <s v="Salaries Expense"/>
    <x v="73"/>
    <n v="587.23"/>
    <m/>
    <x v="604"/>
    <s v="je-01-10478"/>
    <s v="6/4/2019"/>
  </r>
  <r>
    <x v="3"/>
    <m/>
    <s v="JV 4-13"/>
    <s v="5000"/>
    <s v="Salaries Expense"/>
    <x v="73"/>
    <m/>
    <n v="4404.1899999999996"/>
    <x v="604"/>
    <s v="je-01-10478"/>
    <s v="6/4/2019"/>
  </r>
  <r>
    <x v="2"/>
    <m/>
    <s v="JV 4-13"/>
    <s v="5000"/>
    <s v="Salaries Expense"/>
    <x v="73"/>
    <n v="1468.06"/>
    <m/>
    <x v="604"/>
    <s v="je-01-10478"/>
    <s v="6/4/2019"/>
  </r>
  <r>
    <x v="4"/>
    <m/>
    <s v="JV 4-13"/>
    <s v="5000"/>
    <s v="Salaries Expense"/>
    <x v="73"/>
    <n v="1174.45"/>
    <m/>
    <x v="604"/>
    <s v="je-01-10478"/>
    <s v="6/4/2019"/>
  </r>
  <r>
    <x v="1"/>
    <m/>
    <s v="JV 4-11"/>
    <s v="5000"/>
    <s v="Salaries Expense"/>
    <x v="73"/>
    <n v="1773.29"/>
    <m/>
    <x v="605"/>
    <s v="je-01-10478"/>
    <s v="6/4/2019"/>
  </r>
  <r>
    <x v="0"/>
    <m/>
    <s v="JV 4-11"/>
    <s v="5000"/>
    <s v="Salaries Expense"/>
    <x v="73"/>
    <n v="295.55"/>
    <m/>
    <x v="605"/>
    <s v="je-01-10478"/>
    <s v="6/4/2019"/>
  </r>
  <r>
    <x v="3"/>
    <m/>
    <s v="JV 4-11"/>
    <s v="5000"/>
    <s v="Salaries Expense"/>
    <x v="73"/>
    <m/>
    <n v="2659.94"/>
    <x v="605"/>
    <s v="je-01-10478"/>
    <s v="6/4/2019"/>
  </r>
  <r>
    <x v="2"/>
    <m/>
    <s v="JV 4-11"/>
    <s v="5000"/>
    <s v="Salaries Expense"/>
    <x v="73"/>
    <n v="295.55"/>
    <m/>
    <x v="605"/>
    <s v="je-01-10478"/>
    <s v="6/4/2019"/>
  </r>
  <r>
    <x v="4"/>
    <m/>
    <s v="JV 4-11"/>
    <s v="5000"/>
    <s v="Salaries Expense"/>
    <x v="73"/>
    <n v="295.55"/>
    <m/>
    <x v="605"/>
    <s v="je-01-10478"/>
    <s v="6/4/2019"/>
  </r>
  <r>
    <x v="3"/>
    <m/>
    <s v="JV 4-8"/>
    <s v="5000"/>
    <s v="Salaries Expense"/>
    <x v="73"/>
    <m/>
    <n v="1848"/>
    <x v="606"/>
    <s v="je-01-10478"/>
    <s v="6/4/2019"/>
  </r>
  <r>
    <x v="21"/>
    <m/>
    <s v="JV 4-8"/>
    <s v="5000"/>
    <s v="Salaries Expense"/>
    <x v="73"/>
    <n v="1848"/>
    <m/>
    <x v="606"/>
    <s v="je-01-10478"/>
    <s v="6/4/2019"/>
  </r>
  <r>
    <x v="38"/>
    <m/>
    <s v="JV 4-15"/>
    <s v="5000"/>
    <s v="Salaries Expense"/>
    <x v="74"/>
    <m/>
    <n v="646.79999999999995"/>
    <x v="607"/>
    <s v="je-01-10478"/>
    <s v="6/4/2019"/>
  </r>
  <r>
    <x v="21"/>
    <m/>
    <s v="JV 4-15"/>
    <s v="5000"/>
    <s v="Salaries Expense"/>
    <x v="73"/>
    <n v="646.79999999999995"/>
    <m/>
    <x v="607"/>
    <s v="je-01-10478"/>
    <s v="6/4/2019"/>
  </r>
  <r>
    <x v="7"/>
    <m/>
    <s v="JV 4-14"/>
    <s v="5000"/>
    <s v="Salaries Expense"/>
    <x v="73"/>
    <n v="154.1"/>
    <m/>
    <x v="608"/>
    <s v="je-01-10478"/>
    <s v="6/4/2019"/>
  </r>
  <r>
    <x v="5"/>
    <m/>
    <s v="JV 4-14"/>
    <s v="5000"/>
    <s v="Salaries Expense"/>
    <x v="73"/>
    <n v="616.39"/>
    <m/>
    <x v="608"/>
    <s v="je-01-10478"/>
    <s v="6/4/2019"/>
  </r>
  <r>
    <x v="6"/>
    <m/>
    <s v="JV 4-14"/>
    <s v="5000"/>
    <s v="Salaries Expense"/>
    <x v="73"/>
    <n v="2311.46"/>
    <m/>
    <x v="608"/>
    <s v="je-01-10478"/>
    <s v="6/4/2019"/>
  </r>
  <r>
    <x v="3"/>
    <m/>
    <s v="JV 4-14"/>
    <s v="5000"/>
    <s v="Salaries Expense"/>
    <x v="73"/>
    <m/>
    <n v="3081.95"/>
    <x v="608"/>
    <s v="je-01-10478"/>
    <s v="6/4/2019"/>
  </r>
  <r>
    <x v="7"/>
    <m/>
    <s v="JV 4-6"/>
    <s v="5000"/>
    <s v="Salaries Expense"/>
    <x v="73"/>
    <n v="195.53"/>
    <m/>
    <x v="609"/>
    <s v="je-01-10478"/>
    <s v="6/4/2019"/>
  </r>
  <r>
    <x v="0"/>
    <m/>
    <s v="JV 4-6"/>
    <s v="5000"/>
    <s v="Salaries Expense"/>
    <x v="73"/>
    <n v="2150.83"/>
    <m/>
    <x v="609"/>
    <s v="je-01-10478"/>
    <s v="6/4/2019"/>
  </r>
  <r>
    <x v="6"/>
    <m/>
    <s v="JV 4-6"/>
    <s v="5000"/>
    <s v="Salaries Expense"/>
    <x v="73"/>
    <n v="1368.71"/>
    <m/>
    <x v="609"/>
    <s v="je-01-10478"/>
    <s v="6/4/2019"/>
  </r>
  <r>
    <x v="3"/>
    <m/>
    <s v="JV 4-6"/>
    <s v="5000"/>
    <s v="Salaries Expense"/>
    <x v="73"/>
    <m/>
    <n v="3910.6"/>
    <x v="609"/>
    <s v="je-01-10478"/>
    <s v="6/4/2019"/>
  </r>
  <r>
    <x v="2"/>
    <m/>
    <s v="JV 4-6"/>
    <s v="5000"/>
    <s v="Salaries Expense"/>
    <x v="73"/>
    <n v="195.53"/>
    <m/>
    <x v="609"/>
    <s v="je-01-10478"/>
    <s v="6/4/2019"/>
  </r>
  <r>
    <x v="38"/>
    <m/>
    <s v="JV 4-7"/>
    <s v="5000"/>
    <s v="Salaries Expense"/>
    <x v="74"/>
    <n v="578.35"/>
    <m/>
    <x v="610"/>
    <s v="je-01-10478"/>
    <s v="6/4/2019"/>
  </r>
  <r>
    <x v="3"/>
    <m/>
    <s v="JV 4-7"/>
    <s v="5000"/>
    <s v="Salaries Expense"/>
    <x v="73"/>
    <m/>
    <n v="578.35"/>
    <x v="610"/>
    <s v="je-01-10478"/>
    <s v="6/4/2019"/>
  </r>
  <r>
    <x v="7"/>
    <m/>
    <s v="JV 4-12"/>
    <s v="5000"/>
    <s v="Salaries Expense"/>
    <x v="73"/>
    <n v="217.02"/>
    <m/>
    <x v="611"/>
    <s v="je-01-10478"/>
    <s v="6/4/2019"/>
  </r>
  <r>
    <x v="0"/>
    <m/>
    <s v="JV 4-12"/>
    <s v="5000"/>
    <s v="Salaries Expense"/>
    <x v="73"/>
    <n v="434.04"/>
    <m/>
    <x v="611"/>
    <s v="je-01-10478"/>
    <s v="6/4/2019"/>
  </r>
  <r>
    <x v="3"/>
    <m/>
    <s v="JV 4-12"/>
    <s v="5000"/>
    <s v="Salaries Expense"/>
    <x v="73"/>
    <n v="434.04"/>
    <m/>
    <x v="611"/>
    <s v="je-01-10478"/>
    <s v="6/4/2019"/>
  </r>
  <r>
    <x v="2"/>
    <m/>
    <s v="JV 4-12"/>
    <s v="5000"/>
    <s v="Salaries Expense"/>
    <x v="73"/>
    <n v="651.05999999999995"/>
    <m/>
    <x v="611"/>
    <s v="je-01-10478"/>
    <s v="6/4/2019"/>
  </r>
  <r>
    <x v="4"/>
    <m/>
    <s v="JV 4-12"/>
    <s v="5000"/>
    <s v="Salaries Expense"/>
    <x v="73"/>
    <m/>
    <n v="1736.16"/>
    <x v="611"/>
    <s v="je-01-10478"/>
    <s v="6/4/2019"/>
  </r>
  <r>
    <x v="3"/>
    <m/>
    <s v="JV 4-10"/>
    <s v="5000"/>
    <s v="Salaries Expense"/>
    <x v="73"/>
    <m/>
    <n v="310.48"/>
    <x v="612"/>
    <s v="je-01-10478"/>
    <s v="6/4/2019"/>
  </r>
  <r>
    <x v="2"/>
    <m/>
    <s v="JV 4-10"/>
    <s v="5000"/>
    <s v="Salaries Expense"/>
    <x v="73"/>
    <n v="310.48"/>
    <m/>
    <x v="612"/>
    <s v="je-01-10478"/>
    <s v="6/4/2019"/>
  </r>
  <r>
    <x v="38"/>
    <m/>
    <s v="JV 4-19"/>
    <s v="5000"/>
    <s v="Salaries Expense"/>
    <x v="74"/>
    <n v="1027.47"/>
    <m/>
    <x v="613"/>
    <s v="je-01-10478"/>
    <s v="6/4/2019"/>
  </r>
  <r>
    <x v="41"/>
    <m/>
    <s v="JV 4-19"/>
    <s v="5000"/>
    <s v="Salaries Expense"/>
    <x v="73"/>
    <n v="120.88"/>
    <m/>
    <x v="613"/>
    <s v="je-01-10478"/>
    <s v="6/4/2019"/>
  </r>
  <r>
    <x v="3"/>
    <m/>
    <s v="JV 4-19"/>
    <s v="5000"/>
    <s v="Salaries Expense"/>
    <x v="73"/>
    <m/>
    <n v="1269.23"/>
    <x v="613"/>
    <s v="je-01-10478"/>
    <s v="6/4/2019"/>
  </r>
  <r>
    <x v="16"/>
    <m/>
    <s v="JV 4-19"/>
    <s v="5000"/>
    <s v="Salaries Expense"/>
    <x v="73"/>
    <n v="120.88"/>
    <m/>
    <x v="613"/>
    <s v="je-01-10478"/>
    <s v="6/4/2019"/>
  </r>
  <r>
    <x v="34"/>
    <m/>
    <s v="JV 4-22"/>
    <s v="5000"/>
    <s v="Salaries Expense"/>
    <x v="73"/>
    <m/>
    <n v="5330.76"/>
    <x v="614"/>
    <s v="je-01-10478"/>
    <s v="6/4/2019"/>
  </r>
  <r>
    <x v="38"/>
    <m/>
    <s v="JV 4-22"/>
    <s v="5000"/>
    <s v="Salaries Expense"/>
    <x v="74"/>
    <n v="4264.6099999999997"/>
    <m/>
    <x v="614"/>
    <s v="je-01-10478"/>
    <s v="6/4/2019"/>
  </r>
  <r>
    <x v="21"/>
    <m/>
    <s v="JV 4-22"/>
    <s v="5000"/>
    <s v="Salaries Expense"/>
    <x v="73"/>
    <n v="1066.1500000000001"/>
    <m/>
    <x v="614"/>
    <s v="je-01-10478"/>
    <s v="6/4/2019"/>
  </r>
  <r>
    <x v="34"/>
    <m/>
    <s v="JV 4-20"/>
    <s v="5000"/>
    <s v="Salaries Expense"/>
    <x v="73"/>
    <m/>
    <n v="4400"/>
    <x v="615"/>
    <s v="je-01-10478"/>
    <s v="6/4/2019"/>
  </r>
  <r>
    <x v="38"/>
    <m/>
    <s v="JV 4-20"/>
    <s v="5000"/>
    <s v="Salaries Expense"/>
    <x v="74"/>
    <n v="3850"/>
    <m/>
    <x v="615"/>
    <s v="je-01-10478"/>
    <s v="6/4/2019"/>
  </r>
  <r>
    <x v="21"/>
    <m/>
    <s v="JV 4-20"/>
    <s v="5000"/>
    <s v="Salaries Expense"/>
    <x v="73"/>
    <n v="550"/>
    <m/>
    <x v="615"/>
    <s v="je-01-10478"/>
    <s v="6/4/2019"/>
  </r>
  <r>
    <x v="1"/>
    <m/>
    <s v="JV 4-9"/>
    <s v="5000"/>
    <s v="Salaries Expense"/>
    <x v="73"/>
    <n v="436.68"/>
    <m/>
    <x v="616"/>
    <s v="je-01-10478"/>
    <s v="6/4/2019"/>
  </r>
  <r>
    <x v="0"/>
    <m/>
    <s v="JV 4-9"/>
    <s v="5000"/>
    <s v="Salaries Expense"/>
    <x v="73"/>
    <n v="218.34"/>
    <m/>
    <x v="616"/>
    <s v="je-01-10478"/>
    <s v="6/4/2019"/>
  </r>
  <r>
    <x v="3"/>
    <m/>
    <s v="JV 4-9"/>
    <s v="5000"/>
    <s v="Salaries Expense"/>
    <x v="73"/>
    <m/>
    <n v="1091.7"/>
    <x v="616"/>
    <s v="je-01-10478"/>
    <s v="6/4/2019"/>
  </r>
  <r>
    <x v="2"/>
    <m/>
    <s v="JV 4-9"/>
    <s v="5000"/>
    <s v="Salaries Expense"/>
    <x v="73"/>
    <n v="218.34"/>
    <m/>
    <x v="616"/>
    <s v="je-01-10478"/>
    <s v="6/4/2019"/>
  </r>
  <r>
    <x v="4"/>
    <m/>
    <s v="JV 4-9"/>
    <s v="5000"/>
    <s v="Salaries Expense"/>
    <x v="73"/>
    <n v="218.34"/>
    <m/>
    <x v="616"/>
    <s v="je-01-10478"/>
    <s v="6/4/2019"/>
  </r>
  <r>
    <x v="34"/>
    <m/>
    <s v="JV 4-16"/>
    <s v="5000"/>
    <s v="Salaries Expense"/>
    <x v="73"/>
    <n v="1100"/>
    <m/>
    <x v="617"/>
    <s v="je-01-10478"/>
    <s v="6/4/2019"/>
  </r>
  <r>
    <x v="38"/>
    <m/>
    <s v="JV 4-16"/>
    <s v="5000"/>
    <s v="Salaries Expense"/>
    <x v="74"/>
    <m/>
    <n v="2514.2800000000002"/>
    <x v="617"/>
    <s v="je-01-10478"/>
    <s v="6/4/2019"/>
  </r>
  <r>
    <x v="3"/>
    <m/>
    <s v="JV 4-16"/>
    <s v="5000"/>
    <s v="Salaries Expense"/>
    <x v="73"/>
    <n v="550"/>
    <m/>
    <x v="617"/>
    <s v="je-01-10478"/>
    <s v="6/4/2019"/>
  </r>
  <r>
    <x v="21"/>
    <m/>
    <s v="JV 4-16"/>
    <s v="5000"/>
    <s v="Salaries Expense"/>
    <x v="73"/>
    <n v="550"/>
    <m/>
    <x v="617"/>
    <s v="je-01-10478"/>
    <s v="6/4/2019"/>
  </r>
  <r>
    <x v="16"/>
    <m/>
    <s v="JV 4-16"/>
    <s v="5000"/>
    <s v="Salaries Expense"/>
    <x v="73"/>
    <n v="157.13999999999999"/>
    <m/>
    <x v="617"/>
    <s v="je-01-10478"/>
    <s v="6/4/2019"/>
  </r>
  <r>
    <x v="43"/>
    <m/>
    <s v="JV 4-16"/>
    <s v="5000"/>
    <s v="Salaries Expense"/>
    <x v="73"/>
    <n v="157.13999999999999"/>
    <m/>
    <x v="617"/>
    <s v="je-01-10478"/>
    <s v="6/4/2019"/>
  </r>
  <r>
    <x v="34"/>
    <m/>
    <s v="JV 4-23"/>
    <s v="5000"/>
    <s v="Salaries Expense"/>
    <x v="73"/>
    <m/>
    <n v="4738.4799999999996"/>
    <x v="618"/>
    <s v="je-01-10478"/>
    <s v="6/4/2019"/>
  </r>
  <r>
    <x v="24"/>
    <m/>
    <s v="JV 4-23"/>
    <s v="5000"/>
    <s v="Salaries Expense"/>
    <x v="73"/>
    <n v="465.39"/>
    <m/>
    <x v="618"/>
    <s v="je-01-10478"/>
    <s v="6/4/2019"/>
  </r>
  <r>
    <x v="21"/>
    <m/>
    <s v="JV 4-23"/>
    <s v="5000"/>
    <s v="Salaries Expense"/>
    <x v="73"/>
    <n v="846.16"/>
    <m/>
    <x v="618"/>
    <s v="je-01-10478"/>
    <s v="6/4/2019"/>
  </r>
  <r>
    <x v="16"/>
    <m/>
    <s v="JV 4-23"/>
    <s v="5000"/>
    <s v="Salaries Expense"/>
    <x v="73"/>
    <n v="169.23"/>
    <m/>
    <x v="618"/>
    <s v="je-01-10478"/>
    <s v="6/4/2019"/>
  </r>
  <r>
    <x v="43"/>
    <m/>
    <s v="JV 4-23"/>
    <s v="5000"/>
    <s v="Salaries Expense"/>
    <x v="73"/>
    <n v="3257.7"/>
    <m/>
    <x v="618"/>
    <s v="je-01-10478"/>
    <s v="6/4/2019"/>
  </r>
  <r>
    <x v="34"/>
    <m/>
    <s v="JV 4-18"/>
    <s v="5000"/>
    <s v="Salaries Expense"/>
    <x v="73"/>
    <n v="195.34"/>
    <m/>
    <x v="619"/>
    <s v="je-01-10478"/>
    <s v="6/4/2019"/>
  </r>
  <r>
    <x v="38"/>
    <m/>
    <s v="JV 4-18"/>
    <s v="5000"/>
    <s v="Salaries Expense"/>
    <x v="74"/>
    <n v="976.68"/>
    <m/>
    <x v="619"/>
    <s v="je-01-10478"/>
    <s v="6/4/2019"/>
  </r>
  <r>
    <x v="24"/>
    <m/>
    <s v="JV 4-18"/>
    <s v="5000"/>
    <s v="Salaries Expense"/>
    <x v="73"/>
    <n v="1562.68"/>
    <m/>
    <x v="619"/>
    <s v="je-01-10478"/>
    <s v="6/4/2019"/>
  </r>
  <r>
    <x v="3"/>
    <m/>
    <s v="JV 4-18"/>
    <s v="5000"/>
    <s v="Salaries Expense"/>
    <x v="73"/>
    <m/>
    <n v="3627.66"/>
    <x v="619"/>
    <s v="je-01-10478"/>
    <s v="6/4/2019"/>
  </r>
  <r>
    <x v="21"/>
    <m/>
    <s v="JV 4-18"/>
    <s v="5000"/>
    <s v="Salaries Expense"/>
    <x v="73"/>
    <n v="892.96"/>
    <m/>
    <x v="619"/>
    <s v="je-01-10478"/>
    <s v="6/4/2019"/>
  </r>
  <r>
    <x v="16"/>
    <m/>
    <s v="JV 4-17"/>
    <s v="5000"/>
    <s v="Salaries Expense"/>
    <x v="73"/>
    <m/>
    <n v="568.80999999999995"/>
    <x v="620"/>
    <s v="je-01-10478"/>
    <s v="6/4/2019"/>
  </r>
  <r>
    <x v="17"/>
    <m/>
    <s v="JV 4-17"/>
    <s v="5000"/>
    <s v="Salaries Expense"/>
    <x v="73"/>
    <n v="568.80999999999995"/>
    <m/>
    <x v="620"/>
    <s v="je-01-10478"/>
    <s v="6/4/2019"/>
  </r>
  <r>
    <x v="34"/>
    <m/>
    <s v="JV 4-21"/>
    <s v="5000"/>
    <s v="Salaries Expense"/>
    <x v="73"/>
    <m/>
    <n v="8801.1"/>
    <x v="621"/>
    <s v="je-01-10478"/>
    <s v="6/4/2019"/>
  </r>
  <r>
    <x v="38"/>
    <m/>
    <s v="JV 4-21"/>
    <s v="5000"/>
    <s v="Salaries Expense"/>
    <x v="74"/>
    <n v="5195.83"/>
    <m/>
    <x v="621"/>
    <s v="je-01-10478"/>
    <s v="6/4/2019"/>
  </r>
  <r>
    <x v="42"/>
    <m/>
    <s v="JV 4-21"/>
    <s v="5000"/>
    <s v="Salaries Expense"/>
    <x v="74"/>
    <n v="1696.6"/>
    <m/>
    <x v="621"/>
    <s v="je-01-10478"/>
    <s v="6/4/2019"/>
  </r>
  <r>
    <x v="21"/>
    <m/>
    <s v="JV 4-21"/>
    <s v="5000"/>
    <s v="Salaries Expense"/>
    <x v="73"/>
    <n v="1484.52"/>
    <m/>
    <x v="621"/>
    <s v="je-01-10478"/>
    <s v="6/4/2019"/>
  </r>
  <r>
    <x v="45"/>
    <m/>
    <s v="JV 4-21"/>
    <s v="5000"/>
    <s v="Salaries Expense"/>
    <x v="73"/>
    <n v="424.15"/>
    <m/>
    <x v="621"/>
    <s v="je-01-10478"/>
    <s v="6/4/2019"/>
  </r>
  <r>
    <x v="38"/>
    <m/>
    <s v="JV 4-24"/>
    <s v="5000"/>
    <s v="Salaries Expense"/>
    <x v="74"/>
    <n v="830.86"/>
    <m/>
    <x v="622"/>
    <s v="je-01-10478"/>
    <s v="6/4/2019"/>
  </r>
  <r>
    <x v="16"/>
    <m/>
    <s v="JV 4-24"/>
    <s v="5000"/>
    <s v="Salaries Expense"/>
    <x v="73"/>
    <m/>
    <n v="1192.0999999999999"/>
    <x v="622"/>
    <s v="je-01-10478"/>
    <s v="6/4/2019"/>
  </r>
  <r>
    <x v="46"/>
    <m/>
    <s v="JV 4-24"/>
    <s v="5000"/>
    <s v="Salaries Expense"/>
    <x v="73"/>
    <n v="361.24"/>
    <m/>
    <x v="622"/>
    <s v="je-01-10478"/>
    <s v="6/4/2019"/>
  </r>
  <r>
    <x v="63"/>
    <m/>
    <s v="JV4-24"/>
    <s v="5000"/>
    <s v="Salaries Expense"/>
    <x v="67"/>
    <n v="1512"/>
    <m/>
    <x v="623"/>
    <s v="je-01-9942"/>
    <s v="6/5/2017"/>
  </r>
  <r>
    <x v="20"/>
    <m/>
    <s v="JV4-24"/>
    <s v="5000"/>
    <s v="Salaries Expense"/>
    <x v="67"/>
    <m/>
    <n v="1512"/>
    <x v="623"/>
    <s v="je-01-9942"/>
    <s v="6/5/2017"/>
  </r>
  <r>
    <x v="63"/>
    <m/>
    <s v="JV 4-22"/>
    <s v="5000"/>
    <s v="Salaries Expense"/>
    <x v="67"/>
    <n v="735.43"/>
    <m/>
    <x v="624"/>
    <s v="je-01-9942"/>
    <s v="6/5/2017"/>
  </r>
  <r>
    <x v="48"/>
    <m/>
    <s v="JV 4-22"/>
    <s v="5000"/>
    <s v="Salaries Expense"/>
    <x v="67"/>
    <n v="210.12"/>
    <m/>
    <x v="624"/>
    <s v="je-01-9942"/>
    <s v="6/5/2017"/>
  </r>
  <r>
    <x v="20"/>
    <m/>
    <s v="JV 4-22"/>
    <s v="5000"/>
    <s v="Salaries Expense"/>
    <x v="67"/>
    <m/>
    <n v="945.55"/>
    <x v="624"/>
    <s v="je-01-9942"/>
    <s v="6/5/2017"/>
  </r>
  <r>
    <x v="29"/>
    <m/>
    <s v="JV 4-22"/>
    <s v="5000"/>
    <s v="Salaries Expense"/>
    <x v="67"/>
    <m/>
    <m/>
    <x v="624"/>
    <s v="je-01-9942"/>
    <s v="6/5/2017"/>
  </r>
  <r>
    <x v="48"/>
    <m/>
    <s v="JV 4-23"/>
    <s v="5000"/>
    <s v="Salaries Expense"/>
    <x v="67"/>
    <n v="193.96"/>
    <m/>
    <x v="625"/>
    <s v="je-01-9942"/>
    <s v="6/5/2017"/>
  </r>
  <r>
    <x v="20"/>
    <m/>
    <s v="JV 4-23"/>
    <s v="5000"/>
    <s v="Salaries Expense"/>
    <x v="67"/>
    <m/>
    <n v="193.96"/>
    <x v="625"/>
    <s v="je-01-9942"/>
    <s v="6/5/2017"/>
  </r>
  <r>
    <x v="63"/>
    <m/>
    <s v="JV 4-21"/>
    <s v="5000"/>
    <s v="Salaries Expense"/>
    <x v="67"/>
    <n v="109.8"/>
    <m/>
    <x v="626"/>
    <s v="je-01-9942"/>
    <s v="6/5/2017"/>
  </r>
  <r>
    <x v="48"/>
    <m/>
    <s v="JV 4-21"/>
    <s v="5000"/>
    <s v="Salaries Expense"/>
    <x v="67"/>
    <m/>
    <m/>
    <x v="626"/>
    <s v="je-01-9942"/>
    <s v="6/5/2017"/>
  </r>
  <r>
    <x v="20"/>
    <m/>
    <s v="JV 4-21"/>
    <s v="5000"/>
    <s v="Salaries Expense"/>
    <x v="67"/>
    <m/>
    <n v="933.29"/>
    <x v="626"/>
    <s v="je-01-9942"/>
    <s v="6/5/2017"/>
  </r>
  <r>
    <x v="29"/>
    <m/>
    <s v="JV 4-21"/>
    <s v="5000"/>
    <s v="Salaries Expense"/>
    <x v="67"/>
    <n v="274.5"/>
    <m/>
    <x v="626"/>
    <s v="je-01-9942"/>
    <s v="6/5/2017"/>
  </r>
  <r>
    <x v="23"/>
    <m/>
    <s v="JV 4-21"/>
    <s v="5000"/>
    <s v="Salaries Expense"/>
    <x v="68"/>
    <n v="548.99"/>
    <m/>
    <x v="626"/>
    <s v="je-01-9942"/>
    <s v="6/5/2017"/>
  </r>
  <r>
    <x v="63"/>
    <m/>
    <s v="JV 5-6"/>
    <s v="5000"/>
    <s v="Salaries Expense"/>
    <x v="81"/>
    <n v="1738.8"/>
    <m/>
    <x v="627"/>
    <s v="je-01-9943"/>
    <s v="6/5/2017"/>
  </r>
  <r>
    <x v="20"/>
    <m/>
    <s v="JV 5-6"/>
    <s v="5000"/>
    <s v="Salaries Expense"/>
    <x v="81"/>
    <m/>
    <n v="1738.8"/>
    <x v="627"/>
    <s v="je-01-9943"/>
    <s v="6/5/2017"/>
  </r>
  <r>
    <x v="63"/>
    <m/>
    <s v="JV 5-7"/>
    <s v="5000"/>
    <s v="Salaries Expense"/>
    <x v="81"/>
    <n v="845.75"/>
    <m/>
    <x v="628"/>
    <s v="je-01-9943"/>
    <s v="6/5/2017"/>
  </r>
  <r>
    <x v="48"/>
    <m/>
    <s v="JV 5-7"/>
    <s v="5000"/>
    <s v="Salaries Expense"/>
    <x v="81"/>
    <n v="241.64"/>
    <m/>
    <x v="628"/>
    <s v="je-01-9943"/>
    <s v="6/5/2017"/>
  </r>
  <r>
    <x v="20"/>
    <m/>
    <s v="JV 5-7"/>
    <s v="5000"/>
    <s v="Salaries Expense"/>
    <x v="81"/>
    <m/>
    <n v="1087.3900000000001"/>
    <x v="628"/>
    <s v="je-01-9943"/>
    <s v="6/5/2017"/>
  </r>
  <r>
    <x v="29"/>
    <m/>
    <s v="JV 5-7"/>
    <s v="5000"/>
    <s v="Salaries Expense"/>
    <x v="81"/>
    <m/>
    <m/>
    <x v="628"/>
    <s v="je-01-9943"/>
    <s v="6/5/2017"/>
  </r>
  <r>
    <x v="23"/>
    <m/>
    <s v="JV 5-8"/>
    <s v="5000"/>
    <s v="Salaries Expense"/>
    <x v="82"/>
    <n v="631.34"/>
    <m/>
    <x v="629"/>
    <s v="je-01-9943"/>
    <s v="6/5/2017"/>
  </r>
  <r>
    <x v="63"/>
    <m/>
    <s v="JV 5-8"/>
    <s v="5000"/>
    <s v="Salaries Expense"/>
    <x v="81"/>
    <n v="126.27"/>
    <m/>
    <x v="629"/>
    <s v="je-01-9943"/>
    <s v="6/5/2017"/>
  </r>
  <r>
    <x v="48"/>
    <m/>
    <s v="JV 5-8"/>
    <s v="5000"/>
    <s v="Salaries Expense"/>
    <x v="81"/>
    <m/>
    <m/>
    <x v="629"/>
    <s v="je-01-9943"/>
    <s v="6/5/2017"/>
  </r>
  <r>
    <x v="20"/>
    <m/>
    <s v="JV 5-8"/>
    <s v="5000"/>
    <s v="Salaries Expense"/>
    <x v="81"/>
    <m/>
    <n v="1073.28"/>
    <x v="629"/>
    <s v="je-01-9943"/>
    <s v="6/5/2017"/>
  </r>
  <r>
    <x v="29"/>
    <m/>
    <s v="JV 5-8"/>
    <s v="5000"/>
    <s v="Salaries Expense"/>
    <x v="81"/>
    <n v="315.67"/>
    <m/>
    <x v="629"/>
    <s v="je-01-9943"/>
    <s v="6/5/2017"/>
  </r>
  <r>
    <x v="18"/>
    <m/>
    <s v="JV 12-41"/>
    <s v="5000"/>
    <s v="Salaries Expense"/>
    <x v="1"/>
    <n v="7942.06"/>
    <m/>
    <x v="630"/>
    <s v="je-01-10261"/>
    <s v="6/5/2018"/>
  </r>
  <r>
    <x v="27"/>
    <m/>
    <s v="JV 12-41"/>
    <s v="5000"/>
    <s v="Salaries Expense"/>
    <x v="1"/>
    <m/>
    <n v="7942.06"/>
    <x v="630"/>
    <s v="je-01-10261"/>
    <s v="6/5/2018"/>
  </r>
  <r>
    <x v="23"/>
    <m/>
    <s v="JV 12-42"/>
    <s v="5000"/>
    <s v="Salaries Expense"/>
    <x v="4"/>
    <n v="16995.77"/>
    <m/>
    <x v="631"/>
    <s v="je-01-10263"/>
    <s v="6/6/2018"/>
  </r>
  <r>
    <x v="22"/>
    <m/>
    <s v="JV 12-42"/>
    <s v="5000"/>
    <s v="Salaries Expense"/>
    <x v="1"/>
    <m/>
    <n v="16995.77"/>
    <x v="631"/>
    <s v="je-01-10263"/>
    <s v="6/6/2018"/>
  </r>
  <r>
    <x v="11"/>
    <m/>
    <s v="JV 5-14"/>
    <s v="5000"/>
    <s v="Salaries Expense"/>
    <x v="81"/>
    <m/>
    <n v="3140.39"/>
    <x v="632"/>
    <s v="je-01-9945"/>
    <s v="6/7/2017"/>
  </r>
  <r>
    <x v="15"/>
    <m/>
    <s v="JV 5-14"/>
    <s v="5000"/>
    <s v="Salaries Expense"/>
    <x v="81"/>
    <n v="628.08000000000004"/>
    <m/>
    <x v="632"/>
    <s v="je-01-9945"/>
    <s v="6/7/2017"/>
  </r>
  <r>
    <x v="14"/>
    <m/>
    <s v="JV 5-14"/>
    <s v="5000"/>
    <s v="Salaries Expense"/>
    <x v="81"/>
    <n v="2512.31"/>
    <m/>
    <x v="632"/>
    <s v="je-01-9945"/>
    <s v="6/7/2017"/>
  </r>
  <r>
    <x v="10"/>
    <m/>
    <s v="JV 5-18"/>
    <s v="5000"/>
    <s v="Salaries Expense"/>
    <x v="81"/>
    <n v="259.27999999999997"/>
    <m/>
    <x v="633"/>
    <s v="je-01-9945"/>
    <s v="6/7/2017"/>
  </r>
  <r>
    <x v="12"/>
    <m/>
    <s v="JV 5-18"/>
    <s v="5000"/>
    <s v="Salaries Expense"/>
    <x v="81"/>
    <n v="277.8"/>
    <m/>
    <x v="633"/>
    <s v="je-01-9945"/>
    <s v="6/7/2017"/>
  </r>
  <r>
    <x v="11"/>
    <m/>
    <s v="JV 5-18"/>
    <s v="5000"/>
    <s v="Salaries Expense"/>
    <x v="81"/>
    <m/>
    <n v="2685.4"/>
    <x v="633"/>
    <s v="je-01-9945"/>
    <s v="6/7/2017"/>
  </r>
  <r>
    <x v="8"/>
    <m/>
    <s v="JV 5-18"/>
    <s v="5000"/>
    <s v="Salaries Expense"/>
    <x v="81"/>
    <n v="1833.48"/>
    <m/>
    <x v="633"/>
    <s v="je-01-9945"/>
    <s v="6/7/2017"/>
  </r>
  <r>
    <x v="9"/>
    <m/>
    <s v="JV 5-18"/>
    <s v="5000"/>
    <s v="Salaries Expense"/>
    <x v="81"/>
    <n v="314.83999999999997"/>
    <m/>
    <x v="633"/>
    <s v="je-01-9945"/>
    <s v="6/7/2017"/>
  </r>
  <r>
    <x v="10"/>
    <m/>
    <s v="JV 5-12"/>
    <s v="5000"/>
    <s v="Salaries Expense"/>
    <x v="81"/>
    <m/>
    <m/>
    <x v="634"/>
    <s v="je-01-9945"/>
    <s v="6/7/2017"/>
  </r>
  <r>
    <x v="12"/>
    <m/>
    <s v="JV 5-12"/>
    <s v="5000"/>
    <s v="Salaries Expense"/>
    <x v="81"/>
    <n v="191.84"/>
    <m/>
    <x v="634"/>
    <s v="je-01-9945"/>
    <s v="6/7/2017"/>
  </r>
  <r>
    <x v="11"/>
    <m/>
    <s v="JV 5-12"/>
    <s v="5000"/>
    <s v="Salaries Expense"/>
    <x v="81"/>
    <m/>
    <n v="3985.36"/>
    <x v="634"/>
    <s v="je-01-9945"/>
    <s v="6/7/2017"/>
  </r>
  <r>
    <x v="8"/>
    <m/>
    <s v="JV 5-12"/>
    <s v="5000"/>
    <s v="Salaries Expense"/>
    <x v="81"/>
    <m/>
    <m/>
    <x v="634"/>
    <s v="je-01-9945"/>
    <s v="6/7/2017"/>
  </r>
  <r>
    <x v="14"/>
    <m/>
    <s v="JV 5-12"/>
    <s v="5000"/>
    <s v="Salaries Expense"/>
    <x v="81"/>
    <n v="1398.59"/>
    <m/>
    <x v="634"/>
    <s v="je-01-9945"/>
    <s v="6/7/2017"/>
  </r>
  <r>
    <x v="9"/>
    <m/>
    <s v="JV 5-12"/>
    <s v="5000"/>
    <s v="Salaries Expense"/>
    <x v="81"/>
    <n v="2203.09"/>
    <m/>
    <x v="634"/>
    <s v="je-01-9945"/>
    <s v="6/7/2017"/>
  </r>
  <r>
    <x v="13"/>
    <m/>
    <s v="JV 5-12"/>
    <s v="5000"/>
    <s v="Salaries Expense"/>
    <x v="81"/>
    <n v="191.84"/>
    <m/>
    <x v="634"/>
    <s v="je-01-9945"/>
    <s v="6/7/2017"/>
  </r>
  <r>
    <x v="10"/>
    <m/>
    <s v="JV 5-9"/>
    <s v="5000"/>
    <s v="Salaries Expense"/>
    <x v="81"/>
    <n v="218.91"/>
    <m/>
    <x v="635"/>
    <s v="je-01-9945"/>
    <s v="6/7/2017"/>
  </r>
  <r>
    <x v="12"/>
    <m/>
    <s v="JV 5-9"/>
    <s v="5000"/>
    <s v="Salaries Expense"/>
    <x v="81"/>
    <n v="218.91"/>
    <m/>
    <x v="635"/>
    <s v="je-01-9945"/>
    <s v="6/7/2017"/>
  </r>
  <r>
    <x v="11"/>
    <m/>
    <s v="JV 5-9"/>
    <s v="5000"/>
    <s v="Salaries Expense"/>
    <x v="81"/>
    <m/>
    <n v="1094.55"/>
    <x v="635"/>
    <s v="je-01-9945"/>
    <s v="6/7/2017"/>
  </r>
  <r>
    <x v="8"/>
    <m/>
    <s v="JV 5-9"/>
    <s v="5000"/>
    <s v="Salaries Expense"/>
    <x v="81"/>
    <n v="437.82"/>
    <m/>
    <x v="635"/>
    <s v="je-01-9945"/>
    <s v="6/7/2017"/>
  </r>
  <r>
    <x v="9"/>
    <m/>
    <s v="JV 5-9"/>
    <s v="5000"/>
    <s v="Salaries Expense"/>
    <x v="81"/>
    <n v="218.91"/>
    <m/>
    <x v="635"/>
    <s v="je-01-9945"/>
    <s v="6/7/2017"/>
  </r>
  <r>
    <x v="10"/>
    <m/>
    <s v="JV 5-13"/>
    <s v="5000"/>
    <s v="Salaries Expense"/>
    <x v="81"/>
    <m/>
    <n v="1773.01"/>
    <x v="636"/>
    <s v="je-01-9945"/>
    <s v="6/7/2017"/>
  </r>
  <r>
    <x v="12"/>
    <m/>
    <s v="JV 5-13"/>
    <s v="5000"/>
    <s v="Salaries Expense"/>
    <x v="81"/>
    <n v="664.88"/>
    <m/>
    <x v="636"/>
    <s v="je-01-9945"/>
    <s v="6/7/2017"/>
  </r>
  <r>
    <x v="11"/>
    <m/>
    <s v="JV 5-13"/>
    <s v="5000"/>
    <s v="Salaries Expense"/>
    <x v="81"/>
    <n v="443.25"/>
    <m/>
    <x v="636"/>
    <s v="je-01-9945"/>
    <s v="6/7/2017"/>
  </r>
  <r>
    <x v="9"/>
    <m/>
    <s v="JV 5-13"/>
    <s v="5000"/>
    <s v="Salaries Expense"/>
    <x v="81"/>
    <n v="443.25"/>
    <m/>
    <x v="636"/>
    <s v="je-01-9945"/>
    <s v="6/7/2017"/>
  </r>
  <r>
    <x v="13"/>
    <m/>
    <s v="JV 5-13"/>
    <s v="5000"/>
    <s v="Salaries Expense"/>
    <x v="81"/>
    <n v="221.63"/>
    <m/>
    <x v="636"/>
    <s v="je-01-9945"/>
    <s v="6/7/2017"/>
  </r>
  <r>
    <x v="12"/>
    <m/>
    <s v="JV 5-10"/>
    <s v="5000"/>
    <s v="Salaries Expense"/>
    <x v="81"/>
    <n v="349.61"/>
    <m/>
    <x v="637"/>
    <s v="je-01-9945"/>
    <s v="6/7/2017"/>
  </r>
  <r>
    <x v="11"/>
    <m/>
    <s v="JV 5-10"/>
    <s v="5000"/>
    <s v="Salaries Expense"/>
    <x v="81"/>
    <m/>
    <n v="349.61"/>
    <x v="637"/>
    <s v="je-01-9945"/>
    <s v="6/7/2017"/>
  </r>
  <r>
    <x v="10"/>
    <m/>
    <s v="JV 5-11"/>
    <s v="5000"/>
    <s v="Salaries Expense"/>
    <x v="81"/>
    <n v="1177.51"/>
    <m/>
    <x v="638"/>
    <s v="je-01-9945"/>
    <s v="6/7/2017"/>
  </r>
  <r>
    <x v="12"/>
    <m/>
    <s v="JV 5-11"/>
    <s v="5000"/>
    <s v="Salaries Expense"/>
    <x v="81"/>
    <n v="1481.09"/>
    <m/>
    <x v="638"/>
    <s v="je-01-9945"/>
    <s v="6/7/2017"/>
  </r>
  <r>
    <x v="11"/>
    <m/>
    <s v="JV 5-11"/>
    <s v="5000"/>
    <s v="Salaries Expense"/>
    <x v="81"/>
    <m/>
    <n v="4443.26"/>
    <x v="638"/>
    <s v="je-01-9945"/>
    <s v="6/7/2017"/>
  </r>
  <r>
    <x v="8"/>
    <m/>
    <s v="JV 5-11"/>
    <s v="5000"/>
    <s v="Salaries Expense"/>
    <x v="81"/>
    <n v="1177.51"/>
    <m/>
    <x v="638"/>
    <s v="je-01-9945"/>
    <s v="6/7/2017"/>
  </r>
  <r>
    <x v="64"/>
    <m/>
    <s v="JV 5-11"/>
    <s v="5000"/>
    <s v="Salaries Expense"/>
    <x v="81"/>
    <m/>
    <m/>
    <x v="638"/>
    <s v="je-01-9945"/>
    <s v="6/7/2017"/>
  </r>
  <r>
    <x v="15"/>
    <m/>
    <s v="JV 5-11"/>
    <s v="5000"/>
    <s v="Salaries Expense"/>
    <x v="81"/>
    <m/>
    <m/>
    <x v="638"/>
    <s v="je-01-9945"/>
    <s v="6/7/2017"/>
  </r>
  <r>
    <x v="9"/>
    <m/>
    <s v="JV 5-11"/>
    <s v="5000"/>
    <s v="Salaries Expense"/>
    <x v="81"/>
    <n v="607.15"/>
    <m/>
    <x v="638"/>
    <s v="je-01-9945"/>
    <s v="6/7/2017"/>
  </r>
  <r>
    <x v="13"/>
    <m/>
    <s v="JV 5-11"/>
    <s v="5000"/>
    <s v="Salaries Expense"/>
    <x v="81"/>
    <m/>
    <m/>
    <x v="638"/>
    <s v="je-01-9945"/>
    <s v="6/7/2017"/>
  </r>
  <r>
    <x v="66"/>
    <m/>
    <s v="024"/>
    <s v="5000"/>
    <s v="Salaries Expense"/>
    <x v="96"/>
    <m/>
    <n v="5"/>
    <x v="639"/>
    <s v="CR-01-2808"/>
    <s v="6/8/2017"/>
  </r>
  <r>
    <x v="38"/>
    <m/>
    <s v="002"/>
    <s v="5000"/>
    <s v="Salaries Expense"/>
    <x v="86"/>
    <n v="1578.98"/>
    <m/>
    <x v="640"/>
    <s v="je-01-10521"/>
    <s v="7/1/2019"/>
  </r>
  <r>
    <x v="34"/>
    <m/>
    <s v="002"/>
    <s v="5000"/>
    <s v="Salaries Expense"/>
    <x v="85"/>
    <m/>
    <n v="1578.98"/>
    <x v="640"/>
    <s v="je-01-10521"/>
    <s v="7/1/2019"/>
  </r>
  <r>
    <x v="38"/>
    <m/>
    <s v="001"/>
    <s v="5000"/>
    <s v="Salaries Expense"/>
    <x v="86"/>
    <n v="1507.21"/>
    <m/>
    <x v="641"/>
    <s v="je-01-10521"/>
    <s v="7/1/2019"/>
  </r>
  <r>
    <x v="34"/>
    <m/>
    <s v="001"/>
    <s v="5000"/>
    <s v="Salaries Expense"/>
    <x v="85"/>
    <m/>
    <n v="1507.21"/>
    <x v="641"/>
    <s v="je-01-10521"/>
    <s v="7/1/2019"/>
  </r>
  <r>
    <x v="38"/>
    <m/>
    <s v="003"/>
    <s v="5000"/>
    <s v="Salaries Expense"/>
    <x v="86"/>
    <n v="546"/>
    <m/>
    <x v="642"/>
    <s v="je-01-10521"/>
    <s v="7/1/2019"/>
  </r>
  <r>
    <x v="34"/>
    <m/>
    <s v="003"/>
    <s v="5000"/>
    <s v="Salaries Expense"/>
    <x v="85"/>
    <m/>
    <n v="546"/>
    <x v="642"/>
    <s v="je-01-10521"/>
    <s v="7/1/2019"/>
  </r>
  <r>
    <x v="34"/>
    <m/>
    <s v="004"/>
    <s v="5000"/>
    <s v="Salaries Expense"/>
    <x v="85"/>
    <m/>
    <n v="622.09"/>
    <x v="643"/>
    <s v="je-01-10521"/>
    <s v="7/1/2019"/>
  </r>
  <r>
    <x v="16"/>
    <m/>
    <s v="004"/>
    <s v="5000"/>
    <s v="Salaries Expense"/>
    <x v="85"/>
    <n v="182.97"/>
    <m/>
    <x v="643"/>
    <s v="je-01-10521"/>
    <s v="7/1/2019"/>
  </r>
  <r>
    <x v="17"/>
    <m/>
    <s v="004"/>
    <s v="5000"/>
    <s v="Salaries Expense"/>
    <x v="85"/>
    <n v="182.97"/>
    <m/>
    <x v="643"/>
    <s v="je-01-10521"/>
    <s v="7/1/2019"/>
  </r>
  <r>
    <x v="43"/>
    <m/>
    <s v="004"/>
    <s v="5000"/>
    <s v="Salaries Expense"/>
    <x v="85"/>
    <n v="256.14999999999998"/>
    <m/>
    <x v="643"/>
    <s v="je-01-10521"/>
    <s v="7/1/2019"/>
  </r>
  <r>
    <x v="46"/>
    <m/>
    <s v="006"/>
    <s v="5000"/>
    <s v="Salaries Expense"/>
    <x v="85"/>
    <n v="1193.2"/>
    <m/>
    <x v="644"/>
    <s v="je-01-10521"/>
    <s v="7/1/2019"/>
  </r>
  <r>
    <x v="16"/>
    <m/>
    <s v="006"/>
    <s v="5000"/>
    <s v="Salaries Expense"/>
    <x v="85"/>
    <m/>
    <n v="1193.2"/>
    <x v="644"/>
    <s v="je-01-10521"/>
    <s v="7/1/2019"/>
  </r>
  <r>
    <x v="46"/>
    <m/>
    <s v="005"/>
    <s v="5000"/>
    <s v="Salaries Expense"/>
    <x v="85"/>
    <n v="1138.96"/>
    <m/>
    <x v="645"/>
    <s v="je-01-10521"/>
    <s v="7/1/2019"/>
  </r>
  <r>
    <x v="16"/>
    <m/>
    <s v="005"/>
    <s v="5000"/>
    <s v="Salaries Expense"/>
    <x v="85"/>
    <m/>
    <n v="1138.96"/>
    <x v="645"/>
    <s v="je-01-10521"/>
    <s v="7/1/2019"/>
  </r>
  <r>
    <x v="23"/>
    <m/>
    <s v="JV 4-43"/>
    <s v="5000"/>
    <s v="Salaries Expense"/>
    <x v="45"/>
    <m/>
    <n v="179.66"/>
    <x v="646"/>
    <s v="je-01-9997"/>
    <s v="7/11/2017"/>
  </r>
  <r>
    <x v="66"/>
    <m/>
    <s v="JV 4-43"/>
    <s v="5000"/>
    <s v="Salaries Expense"/>
    <x v="45"/>
    <n v="179.66"/>
    <m/>
    <x v="646"/>
    <s v="je-01-9997"/>
    <s v="7/11/2017"/>
  </r>
  <r>
    <x v="51"/>
    <m/>
    <s v="JV 3-40"/>
    <s v="5000"/>
    <s v="Salaries Expense"/>
    <x v="44"/>
    <n v="179.66"/>
    <m/>
    <x v="647"/>
    <s v="je-01-9994"/>
    <s v="7/11/2017"/>
  </r>
  <r>
    <x v="61"/>
    <m/>
    <s v="JV 3-40"/>
    <s v="5000"/>
    <s v="Salaries Expense"/>
    <x v="44"/>
    <m/>
    <n v="179.66"/>
    <x v="647"/>
    <s v="je-01-9994"/>
    <s v="7/11/2017"/>
  </r>
  <r>
    <x v="3"/>
    <m/>
    <s v="JV 6-1"/>
    <s v="5000"/>
    <s v="Salaries Expense"/>
    <x v="89"/>
    <n v="111116.72"/>
    <m/>
    <x v="648"/>
    <s v="je-01-10311"/>
    <s v="7/11/2018"/>
  </r>
  <r>
    <x v="16"/>
    <m/>
    <s v="JV 6-1"/>
    <s v="5000"/>
    <s v="Salaries Expense"/>
    <x v="89"/>
    <n v="24174.31"/>
    <m/>
    <x v="648"/>
    <s v="je-01-10311"/>
    <s v="7/11/2018"/>
  </r>
  <r>
    <x v="4"/>
    <m/>
    <s v="JV 6-1"/>
    <s v="5000"/>
    <s v="Salaries Expense"/>
    <x v="89"/>
    <n v="8829.18"/>
    <m/>
    <x v="648"/>
    <s v="je-01-10311"/>
    <s v="7/11/2018"/>
  </r>
  <r>
    <x v="45"/>
    <m/>
    <s v="JV 6-1"/>
    <s v="5000"/>
    <s v="Salaries Expense"/>
    <x v="89"/>
    <m/>
    <m/>
    <x v="648"/>
    <s v="je-01-10311"/>
    <s v="7/11/2018"/>
  </r>
  <r>
    <x v="43"/>
    <m/>
    <s v="JV 6-1"/>
    <s v="5000"/>
    <s v="Salaries Expense"/>
    <x v="89"/>
    <n v="4897.51"/>
    <m/>
    <x v="648"/>
    <s v="je-01-10311"/>
    <s v="7/11/2018"/>
  </r>
  <r>
    <x v="49"/>
    <m/>
    <s v="JV 6-1"/>
    <s v="5000"/>
    <s v="Salaries Expense"/>
    <x v="89"/>
    <n v="3290.69"/>
    <m/>
    <x v="648"/>
    <s v="je-01-10311"/>
    <s v="7/11/2018"/>
  </r>
  <r>
    <x v="17"/>
    <m/>
    <s v="JV 6-1"/>
    <s v="5000"/>
    <s v="Salaries Expense"/>
    <x v="89"/>
    <n v="12268.9"/>
    <m/>
    <x v="648"/>
    <s v="je-01-10311"/>
    <s v="7/11/2018"/>
  </r>
  <r>
    <x v="42"/>
    <m/>
    <s v="JV 6-1"/>
    <s v="5000"/>
    <s v="Salaries Expense"/>
    <x v="90"/>
    <n v="46942.17"/>
    <m/>
    <x v="648"/>
    <s v="je-01-10311"/>
    <s v="7/11/2018"/>
  </r>
  <r>
    <x v="40"/>
    <m/>
    <s v="JV 6-1"/>
    <s v="5000"/>
    <s v="Salaries Expense"/>
    <x v="89"/>
    <n v="1197.57"/>
    <m/>
    <x v="648"/>
    <s v="je-01-10311"/>
    <s v="7/11/2018"/>
  </r>
  <r>
    <x v="41"/>
    <m/>
    <s v="JV 6-1"/>
    <s v="5000"/>
    <s v="Salaries Expense"/>
    <x v="89"/>
    <n v="2794.71"/>
    <m/>
    <x v="648"/>
    <s v="je-01-10311"/>
    <s v="7/11/2018"/>
  </r>
  <r>
    <x v="39"/>
    <m/>
    <s v="JV 6-1"/>
    <s v="5000"/>
    <s v="Salaries Expense"/>
    <x v="89"/>
    <n v="8976.14"/>
    <m/>
    <x v="648"/>
    <s v="je-01-10311"/>
    <s v="7/11/2018"/>
  </r>
  <r>
    <x v="24"/>
    <m/>
    <s v="JV 6-1"/>
    <s v="5000"/>
    <s v="Salaries Expense"/>
    <x v="89"/>
    <n v="24411.87"/>
    <m/>
    <x v="648"/>
    <s v="je-01-10311"/>
    <s v="7/11/2018"/>
  </r>
  <r>
    <x v="38"/>
    <m/>
    <s v="JV 6-1"/>
    <s v="5000"/>
    <s v="Salaries Expense"/>
    <x v="90"/>
    <n v="66912.539999999994"/>
    <m/>
    <x v="648"/>
    <s v="je-01-10311"/>
    <s v="7/11/2018"/>
  </r>
  <r>
    <x v="36"/>
    <m/>
    <s v="JV 6-1"/>
    <s v="5000"/>
    <s v="Salaries Expense"/>
    <x v="90"/>
    <n v="86137.42"/>
    <m/>
    <x v="648"/>
    <s v="je-01-10311"/>
    <s v="7/11/2018"/>
  </r>
  <r>
    <x v="35"/>
    <m/>
    <s v="JV 6-1"/>
    <s v="5000"/>
    <s v="Salaries Expense"/>
    <x v="90"/>
    <n v="105402.61"/>
    <m/>
    <x v="648"/>
    <s v="je-01-10311"/>
    <s v="7/11/2018"/>
  </r>
  <r>
    <x v="37"/>
    <m/>
    <s v="JV 6-1"/>
    <s v="5000"/>
    <s v="Salaries Expense"/>
    <x v="90"/>
    <n v="15964.98"/>
    <m/>
    <x v="648"/>
    <s v="je-01-10311"/>
    <s v="7/11/2018"/>
  </r>
  <r>
    <x v="34"/>
    <m/>
    <s v="JV 6-1"/>
    <s v="5000"/>
    <s v="Salaries Expense"/>
    <x v="89"/>
    <n v="43750.06"/>
    <m/>
    <x v="648"/>
    <s v="je-01-10311"/>
    <s v="7/11/2018"/>
  </r>
  <r>
    <x v="44"/>
    <m/>
    <s v="JV 6-1"/>
    <s v="5000"/>
    <s v="Salaries Expense"/>
    <x v="89"/>
    <n v="4154.66"/>
    <m/>
    <x v="648"/>
    <s v="je-01-10311"/>
    <s v="7/11/2018"/>
  </r>
  <r>
    <x v="3"/>
    <m/>
    <s v="025"/>
    <s v="5000"/>
    <s v="Salaries Expense"/>
    <x v="58"/>
    <n v="282.48"/>
    <m/>
    <x v="649"/>
    <s v="je-01-10531"/>
    <s v="7/11/2019"/>
  </r>
  <r>
    <x v="21"/>
    <m/>
    <s v="025"/>
    <s v="5000"/>
    <s v="Salaries Expense"/>
    <x v="58"/>
    <m/>
    <n v="282.48"/>
    <x v="649"/>
    <s v="je-01-10531"/>
    <s v="7/11/2019"/>
  </r>
  <r>
    <x v="21"/>
    <m/>
    <s v="033"/>
    <s v="5000"/>
    <s v="Salaries Expense"/>
    <x v="97"/>
    <n v="254.04"/>
    <m/>
    <x v="650"/>
    <s v="je-01-10531"/>
    <s v="7/11/2019"/>
  </r>
  <r>
    <x v="3"/>
    <m/>
    <s v="033"/>
    <s v="5000"/>
    <s v="Salaries Expense"/>
    <x v="97"/>
    <m/>
    <n v="254.04"/>
    <x v="650"/>
    <s v="je-01-10531"/>
    <s v="7/11/2019"/>
  </r>
  <r>
    <x v="21"/>
    <m/>
    <s v="032"/>
    <s v="5000"/>
    <s v="Salaries Expense"/>
    <x v="97"/>
    <m/>
    <n v="655.32000000000005"/>
    <x v="651"/>
    <s v="je-01-10531"/>
    <s v="7/11/2019"/>
  </r>
  <r>
    <x v="3"/>
    <m/>
    <s v="032"/>
    <s v="5000"/>
    <s v="Salaries Expense"/>
    <x v="97"/>
    <n v="655.32000000000005"/>
    <m/>
    <x v="651"/>
    <s v="je-01-10531"/>
    <s v="7/11/2019"/>
  </r>
  <r>
    <x v="44"/>
    <m/>
    <s v="JV 6-2"/>
    <s v="5000"/>
    <s v="Salaries Expense"/>
    <x v="89"/>
    <n v="689.89"/>
    <m/>
    <x v="652"/>
    <s v="je-01-10312"/>
    <s v="7/12/2018"/>
  </r>
  <r>
    <x v="34"/>
    <m/>
    <s v="JV 6-2"/>
    <s v="5000"/>
    <s v="Salaries Expense"/>
    <x v="89"/>
    <n v="6987.29"/>
    <m/>
    <x v="652"/>
    <s v="je-01-10312"/>
    <s v="7/12/2018"/>
  </r>
  <r>
    <x v="37"/>
    <m/>
    <s v="JV 6-2"/>
    <s v="5000"/>
    <s v="Salaries Expense"/>
    <x v="90"/>
    <n v="2416.27"/>
    <m/>
    <x v="652"/>
    <s v="je-01-10312"/>
    <s v="7/12/2018"/>
  </r>
  <r>
    <x v="35"/>
    <m/>
    <s v="JV 6-2"/>
    <s v="5000"/>
    <s v="Salaries Expense"/>
    <x v="90"/>
    <n v="12880.26"/>
    <m/>
    <x v="652"/>
    <s v="je-01-10312"/>
    <s v="7/12/2018"/>
  </r>
  <r>
    <x v="36"/>
    <m/>
    <s v="JV 6-2"/>
    <s v="5000"/>
    <s v="Salaries Expense"/>
    <x v="90"/>
    <n v="10337.06"/>
    <m/>
    <x v="652"/>
    <s v="je-01-10312"/>
    <s v="7/12/2018"/>
  </r>
  <r>
    <x v="38"/>
    <m/>
    <s v="JV 6-2"/>
    <s v="5000"/>
    <s v="Salaries Expense"/>
    <x v="90"/>
    <n v="11082.33"/>
    <m/>
    <x v="652"/>
    <s v="je-01-10312"/>
    <s v="7/12/2018"/>
  </r>
  <r>
    <x v="24"/>
    <m/>
    <s v="JV 6-2"/>
    <s v="5000"/>
    <s v="Salaries Expense"/>
    <x v="89"/>
    <n v="4030.55"/>
    <m/>
    <x v="652"/>
    <s v="je-01-10312"/>
    <s v="7/12/2018"/>
  </r>
  <r>
    <x v="39"/>
    <m/>
    <s v="JV 6-2"/>
    <s v="5000"/>
    <s v="Salaries Expense"/>
    <x v="89"/>
    <n v="1513.07"/>
    <m/>
    <x v="652"/>
    <s v="je-01-10312"/>
    <s v="7/12/2018"/>
  </r>
  <r>
    <x v="41"/>
    <m/>
    <s v="JV 6-2"/>
    <s v="5000"/>
    <s v="Salaries Expense"/>
    <x v="89"/>
    <n v="465.5"/>
    <m/>
    <x v="652"/>
    <s v="je-01-10312"/>
    <s v="7/12/2018"/>
  </r>
  <r>
    <x v="40"/>
    <m/>
    <s v="JV 6-2"/>
    <s v="5000"/>
    <s v="Salaries Expense"/>
    <x v="89"/>
    <n v="199.5"/>
    <m/>
    <x v="652"/>
    <s v="je-01-10312"/>
    <s v="7/12/2018"/>
  </r>
  <r>
    <x v="42"/>
    <m/>
    <s v="JV 6-2"/>
    <s v="5000"/>
    <s v="Salaries Expense"/>
    <x v="90"/>
    <n v="7992.82"/>
    <m/>
    <x v="652"/>
    <s v="je-01-10312"/>
    <s v="7/12/2018"/>
  </r>
  <r>
    <x v="17"/>
    <m/>
    <s v="JV 6-2"/>
    <s v="5000"/>
    <s v="Salaries Expense"/>
    <x v="89"/>
    <n v="2040.59"/>
    <m/>
    <x v="652"/>
    <s v="je-01-10312"/>
    <s v="7/12/2018"/>
  </r>
  <r>
    <x v="49"/>
    <m/>
    <s v="JV 6-2"/>
    <s v="5000"/>
    <s v="Salaries Expense"/>
    <x v="89"/>
    <n v="512.76"/>
    <m/>
    <x v="652"/>
    <s v="je-01-10312"/>
    <s v="7/12/2018"/>
  </r>
  <r>
    <x v="43"/>
    <m/>
    <s v="JV 6-2"/>
    <s v="5000"/>
    <s v="Salaries Expense"/>
    <x v="89"/>
    <n v="816.25"/>
    <m/>
    <x v="652"/>
    <s v="je-01-10312"/>
    <s v="7/12/2018"/>
  </r>
  <r>
    <x v="45"/>
    <m/>
    <s v="JV 6-2"/>
    <s v="5000"/>
    <s v="Salaries Expense"/>
    <x v="89"/>
    <m/>
    <m/>
    <x v="652"/>
    <s v="je-01-10312"/>
    <s v="7/12/2018"/>
  </r>
  <r>
    <x v="4"/>
    <m/>
    <s v="JV 6-2"/>
    <s v="5000"/>
    <s v="Salaries Expense"/>
    <x v="89"/>
    <n v="1471.53"/>
    <m/>
    <x v="652"/>
    <s v="je-01-10312"/>
    <s v="7/12/2018"/>
  </r>
  <r>
    <x v="16"/>
    <m/>
    <s v="JV 6-2"/>
    <s v="5000"/>
    <s v="Salaries Expense"/>
    <x v="89"/>
    <n v="4026.99"/>
    <m/>
    <x v="652"/>
    <s v="je-01-10312"/>
    <s v="7/12/2018"/>
  </r>
  <r>
    <x v="3"/>
    <m/>
    <s v="JV 6-2"/>
    <s v="5000"/>
    <s v="Salaries Expense"/>
    <x v="89"/>
    <n v="18007.009999999998"/>
    <m/>
    <x v="652"/>
    <s v="je-01-10312"/>
    <s v="7/12/2018"/>
  </r>
  <r>
    <x v="33"/>
    <m/>
    <s v="Jan19 Act Adj"/>
    <s v="5000"/>
    <s v="Salaries Expense"/>
    <x v="40"/>
    <n v="5431.64"/>
    <m/>
    <x v="653"/>
    <s v="je-01-10538"/>
    <s v="7/12/2019"/>
  </r>
  <r>
    <x v="35"/>
    <m/>
    <s v="Jan19 Act Adj"/>
    <s v="5000"/>
    <s v="Salaries Expense"/>
    <x v="41"/>
    <m/>
    <n v="5431.64"/>
    <x v="653"/>
    <s v="je-01-10538"/>
    <s v="7/12/2019"/>
  </r>
  <r>
    <x v="35"/>
    <m/>
    <s v="Oct 18 Act adj"/>
    <s v="5000"/>
    <s v="Salaries Expense"/>
    <x v="13"/>
    <m/>
    <n v="14019.88"/>
    <x v="654"/>
    <s v="je-01-10534"/>
    <s v="7/12/2019"/>
  </r>
  <r>
    <x v="33"/>
    <m/>
    <s v="Oct 18 Act adj"/>
    <s v="5000"/>
    <s v="Salaries Expense"/>
    <x v="7"/>
    <n v="14019.88"/>
    <m/>
    <x v="654"/>
    <s v="je-01-10534"/>
    <s v="7/12/2019"/>
  </r>
  <r>
    <x v="33"/>
    <m/>
    <s v="Nov19 Act adj"/>
    <s v="5000"/>
    <s v="Salaries Expense"/>
    <x v="14"/>
    <n v="3475.63"/>
    <m/>
    <x v="655"/>
    <s v="je-01-10535"/>
    <s v="7/12/2019"/>
  </r>
  <r>
    <x v="35"/>
    <m/>
    <s v="Nov19 Act adj"/>
    <s v="5000"/>
    <s v="Salaries Expense"/>
    <x v="15"/>
    <m/>
    <n v="3475.63"/>
    <x v="655"/>
    <s v="je-01-10535"/>
    <s v="7/12/2019"/>
  </r>
  <r>
    <x v="35"/>
    <m/>
    <s v="Dec18 Act Adjs"/>
    <s v="5000"/>
    <s v="Salaries Expense"/>
    <x v="9"/>
    <m/>
    <n v="6240.65"/>
    <x v="656"/>
    <s v="je-01-10537"/>
    <s v="7/12/2019"/>
  </r>
  <r>
    <x v="33"/>
    <m/>
    <s v="Dec18 Act Adjs"/>
    <s v="5000"/>
    <s v="Salaries Expense"/>
    <x v="8"/>
    <n v="6240.65"/>
    <m/>
    <x v="656"/>
    <s v="je-01-10537"/>
    <s v="7/12/2019"/>
  </r>
  <r>
    <x v="35"/>
    <m/>
    <s v="Feb19 Act adj"/>
    <s v="5000"/>
    <s v="Salaries Expense"/>
    <x v="10"/>
    <m/>
    <n v="5538.1"/>
    <x v="657"/>
    <s v="je-01-10539"/>
    <s v="7/12/2019"/>
  </r>
  <r>
    <x v="33"/>
    <m/>
    <s v="Feb19 Act adj"/>
    <s v="5000"/>
    <s v="Salaries Expense"/>
    <x v="11"/>
    <n v="5538.1"/>
    <m/>
    <x v="657"/>
    <s v="je-01-10539"/>
    <s v="7/12/2019"/>
  </r>
  <r>
    <x v="35"/>
    <m/>
    <s v="Mar19 Act adj"/>
    <s v="5000"/>
    <s v="Salaries Expense"/>
    <x v="59"/>
    <m/>
    <n v="11511.66"/>
    <x v="658"/>
    <s v="je-01-10540"/>
    <s v="7/12/2019"/>
  </r>
  <r>
    <x v="33"/>
    <m/>
    <s v="Mar19 Act adj"/>
    <s v="5000"/>
    <s v="Salaries Expense"/>
    <x v="58"/>
    <n v="11511.66"/>
    <m/>
    <x v="658"/>
    <s v="je-01-10540"/>
    <s v="7/12/2019"/>
  </r>
  <r>
    <x v="35"/>
    <m/>
    <s v="Apr19 Act Adj"/>
    <s v="5000"/>
    <s v="Salaries Expense"/>
    <x v="74"/>
    <m/>
    <n v="4513.3900000000003"/>
    <x v="659"/>
    <s v="je-01-10541"/>
    <s v="7/12/2019"/>
  </r>
  <r>
    <x v="33"/>
    <m/>
    <s v="Apr19 Act Adj"/>
    <s v="5000"/>
    <s v="Salaries Expense"/>
    <x v="73"/>
    <n v="4513.3900000000003"/>
    <m/>
    <x v="659"/>
    <s v="je-01-10541"/>
    <s v="7/12/2019"/>
  </r>
  <r>
    <x v="33"/>
    <m/>
    <s v="May19 Acy Adj"/>
    <s v="5000"/>
    <s v="Salaries Expense"/>
    <x v="85"/>
    <n v="3932.52"/>
    <m/>
    <x v="660"/>
    <s v="je-01-10542"/>
    <s v="7/12/2019"/>
  </r>
  <r>
    <x v="35"/>
    <m/>
    <s v="May19 Acy Adj"/>
    <s v="5000"/>
    <s v="Salaries Expense"/>
    <x v="86"/>
    <m/>
    <n v="3932.52"/>
    <x v="660"/>
    <s v="je-01-10542"/>
    <s v="7/12/2019"/>
  </r>
  <r>
    <x v="35"/>
    <m/>
    <s v="Jun19Act Adj"/>
    <s v="5000"/>
    <s v="Salaries Expense"/>
    <x v="98"/>
    <m/>
    <n v="6311.6"/>
    <x v="661"/>
    <s v="je-01-10543"/>
    <s v="7/12/2019"/>
  </r>
  <r>
    <x v="33"/>
    <m/>
    <s v="Jun19Act Adj"/>
    <s v="5000"/>
    <s v="Salaries Expense"/>
    <x v="97"/>
    <n v="6311.6"/>
    <m/>
    <x v="661"/>
    <s v="je-01-10543"/>
    <s v="7/12/2019"/>
  </r>
  <r>
    <x v="33"/>
    <m/>
    <s v="Jun19 Mth end"/>
    <s v="5000"/>
    <s v="Salaries Expense"/>
    <x v="97"/>
    <n v="3092.8"/>
    <m/>
    <x v="662"/>
    <s v="je-01-10544"/>
    <s v="7/12/2019"/>
  </r>
  <r>
    <x v="33"/>
    <m/>
    <s v="Jun19 mth end a"/>
    <s v="5000"/>
    <s v="Salaries Expense"/>
    <x v="99"/>
    <m/>
    <n v="3092.8"/>
    <x v="662"/>
    <s v="Jun19 mth end accr rev"/>
    <s v="7/12/2019"/>
  </r>
  <r>
    <x v="38"/>
    <m/>
    <s v="001"/>
    <s v="5000"/>
    <s v="Salaries Expense"/>
    <x v="10"/>
    <n v="6843.67"/>
    <m/>
    <x v="663"/>
    <s v="je-01-10533"/>
    <s v="7/15/2019"/>
  </r>
  <r>
    <x v="33"/>
    <m/>
    <s v="001"/>
    <s v="5000"/>
    <s v="Salaries Expense"/>
    <x v="97"/>
    <m/>
    <n v="835.95"/>
    <x v="664"/>
    <s v="je-01-10608"/>
    <s v="7/18/2019"/>
  </r>
  <r>
    <x v="35"/>
    <m/>
    <s v="001"/>
    <s v="5000"/>
    <s v="Salaries Expense"/>
    <x v="97"/>
    <n v="835.95"/>
    <m/>
    <x v="664"/>
    <s v="je-01-10608"/>
    <s v="7/18/2019"/>
  </r>
  <r>
    <x v="33"/>
    <m/>
    <s v="Jun19 Mth end"/>
    <s v="5000"/>
    <s v="Salaries Expense"/>
    <x v="97"/>
    <m/>
    <n v="3092.8"/>
    <x v="665"/>
    <s v="je-01-10607"/>
    <s v="7/18/2019"/>
  </r>
  <r>
    <x v="20"/>
    <m/>
    <s v="JV 6-43"/>
    <s v="5000"/>
    <s v="Salaries Expense"/>
    <x v="47"/>
    <m/>
    <n v="1936.5"/>
    <x v="666"/>
    <s v="je-01-10012"/>
    <s v="7/21/2017"/>
  </r>
  <r>
    <x v="63"/>
    <m/>
    <s v="JV 6-43"/>
    <s v="5000"/>
    <s v="Salaries Expense"/>
    <x v="47"/>
    <n v="1936.5"/>
    <m/>
    <x v="666"/>
    <s v="je-01-10012"/>
    <s v="7/21/2017"/>
  </r>
  <r>
    <x v="25"/>
    <m/>
    <s v="JV 5-37"/>
    <s v="5000"/>
    <s v="Salaries Expense"/>
    <x v="83"/>
    <n v="807.69"/>
    <m/>
    <x v="667"/>
    <s v="je-01-10016"/>
    <s v="7/25/2017"/>
  </r>
  <r>
    <x v="11"/>
    <m/>
    <s v="JV 5-37"/>
    <s v="5000"/>
    <s v="Salaries Expense"/>
    <x v="83"/>
    <m/>
    <n v="807.69"/>
    <x v="667"/>
    <s v="je-01-10016"/>
    <s v="7/25/2017"/>
  </r>
  <r>
    <x v="25"/>
    <m/>
    <s v="JV 6-47"/>
    <s v="5000"/>
    <s v="Salaries Expense"/>
    <x v="47"/>
    <n v="807.69"/>
    <m/>
    <x v="668"/>
    <s v="je-01-10015"/>
    <s v="7/25/2017"/>
  </r>
  <r>
    <x v="11"/>
    <m/>
    <s v="JV 6-47"/>
    <s v="5000"/>
    <s v="Salaries Expense"/>
    <x v="47"/>
    <m/>
    <n v="807.69"/>
    <x v="668"/>
    <s v="je-01-10015"/>
    <s v="7/25/2017"/>
  </r>
  <r>
    <x v="24"/>
    <m/>
    <s v="JV 6-45"/>
    <s v="5000"/>
    <s v="Salaries Expense"/>
    <x v="47"/>
    <m/>
    <n v="717.18"/>
    <x v="669"/>
    <s v="je-01-10014"/>
    <s v="7/25/2017"/>
  </r>
  <r>
    <x v="25"/>
    <m/>
    <s v="JV 6-45"/>
    <s v="5000"/>
    <s v="Salaries Expense"/>
    <x v="47"/>
    <n v="717.18"/>
    <m/>
    <x v="669"/>
    <s v="je-01-10014"/>
    <s v="7/25/2017"/>
  </r>
  <r>
    <x v="26"/>
    <m/>
    <s v="JV 6-48"/>
    <s v="5000"/>
    <s v="Salaries Expense"/>
    <x v="47"/>
    <n v="23265.919999999998"/>
    <m/>
    <x v="670"/>
    <s v="je-01-10017"/>
    <s v="7/26/2017"/>
  </r>
  <r>
    <x v="24"/>
    <m/>
    <s v="JV 6-48"/>
    <s v="5000"/>
    <s v="Salaries Expense"/>
    <x v="47"/>
    <m/>
    <n v="23265.919999999998"/>
    <x v="670"/>
    <s v="je-01-10017"/>
    <s v="7/26/2017"/>
  </r>
  <r>
    <x v="34"/>
    <m/>
    <s v="001"/>
    <s v="5000"/>
    <s v="Salaries Expense"/>
    <x v="40"/>
    <m/>
    <n v="2398.0700000000002"/>
    <x v="671"/>
    <s v="jr-01-10545"/>
    <s v="7/26/2019"/>
  </r>
  <r>
    <x v="45"/>
    <m/>
    <s v="001"/>
    <s v="5000"/>
    <s v="Salaries Expense"/>
    <x v="40"/>
    <n v="2398.0700000000002"/>
    <m/>
    <x v="671"/>
    <s v="jr-01-10545"/>
    <s v="7/26/2019"/>
  </r>
  <r>
    <x v="34"/>
    <m/>
    <s v="002"/>
    <s v="5000"/>
    <s v="Salaries Expense"/>
    <x v="11"/>
    <m/>
    <n v="2449.87"/>
    <x v="672"/>
    <s v="jr-01-10545"/>
    <s v="7/26/2019"/>
  </r>
  <r>
    <x v="45"/>
    <m/>
    <s v="002"/>
    <s v="5000"/>
    <s v="Salaries Expense"/>
    <x v="11"/>
    <n v="2449.87"/>
    <m/>
    <x v="672"/>
    <s v="jr-01-10545"/>
    <s v="7/26/2019"/>
  </r>
  <r>
    <x v="34"/>
    <m/>
    <s v="003"/>
    <s v="5000"/>
    <s v="Salaries Expense"/>
    <x v="58"/>
    <m/>
    <n v="3836.26"/>
    <x v="673"/>
    <s v="jr-01-10545"/>
    <s v="7/26/2019"/>
  </r>
  <r>
    <x v="45"/>
    <m/>
    <s v="003"/>
    <s v="5000"/>
    <s v="Salaries Expense"/>
    <x v="58"/>
    <n v="3836.26"/>
    <m/>
    <x v="673"/>
    <s v="jr-01-10545"/>
    <s v="7/26/2019"/>
  </r>
  <r>
    <x v="34"/>
    <m/>
    <s v="4"/>
    <s v="5000"/>
    <s v="Salaries Expense"/>
    <x v="73"/>
    <m/>
    <n v="305.83999999999997"/>
    <x v="674"/>
    <s v="je-01-10546"/>
    <s v="7/26/2019"/>
  </r>
  <r>
    <x v="34"/>
    <m/>
    <s v="004"/>
    <s v="5000"/>
    <s v="Salaries Expense"/>
    <x v="73"/>
    <m/>
    <n v="2402.61"/>
    <x v="675"/>
    <s v="jr-01-10545"/>
    <s v="7/26/2019"/>
  </r>
  <r>
    <x v="45"/>
    <m/>
    <s v="004"/>
    <s v="5000"/>
    <s v="Salaries Expense"/>
    <x v="73"/>
    <n v="2402.61"/>
    <m/>
    <x v="675"/>
    <s v="jr-01-10545"/>
    <s v="7/26/2019"/>
  </r>
  <r>
    <x v="34"/>
    <m/>
    <s v="005"/>
    <s v="5000"/>
    <s v="Salaries Expense"/>
    <x v="85"/>
    <m/>
    <n v="2392.85"/>
    <x v="676"/>
    <s v="jr-01-10545"/>
    <s v="7/26/2019"/>
  </r>
  <r>
    <x v="45"/>
    <m/>
    <s v="005"/>
    <s v="5000"/>
    <s v="Salaries Expense"/>
    <x v="85"/>
    <n v="2392.85"/>
    <m/>
    <x v="676"/>
    <s v="jr-01-10545"/>
    <s v="7/26/2019"/>
  </r>
  <r>
    <x v="34"/>
    <m/>
    <s v="006"/>
    <s v="5000"/>
    <s v="Salaries Expense"/>
    <x v="97"/>
    <m/>
    <n v="2455.5700000000002"/>
    <x v="677"/>
    <s v="jr-01-10545"/>
    <s v="7/26/2019"/>
  </r>
  <r>
    <x v="45"/>
    <m/>
    <s v="006"/>
    <s v="5000"/>
    <s v="Salaries Expense"/>
    <x v="97"/>
    <n v="2455.5700000000002"/>
    <m/>
    <x v="677"/>
    <s v="jr-01-10545"/>
    <s v="7/26/2019"/>
  </r>
  <r>
    <x v="20"/>
    <m/>
    <s v="JV 7-2"/>
    <s v="5000"/>
    <s v="Salaries Expense"/>
    <x v="16"/>
    <n v="4642.2299999999996"/>
    <m/>
    <x v="678"/>
    <s v="je-01-10019"/>
    <s v="7/27/2017"/>
  </r>
  <r>
    <x v="10"/>
    <m/>
    <s v="JV 7-2"/>
    <s v="5000"/>
    <s v="Salaries Expense"/>
    <x v="16"/>
    <n v="1769.74"/>
    <m/>
    <x v="678"/>
    <s v="je-01-10019"/>
    <s v="7/27/2017"/>
  </r>
  <r>
    <x v="49"/>
    <m/>
    <s v="JV 7-2"/>
    <s v="5000"/>
    <s v="Salaries Expense"/>
    <x v="16"/>
    <n v="606.32000000000005"/>
    <m/>
    <x v="678"/>
    <s v="je-01-10019"/>
    <s v="7/27/2017"/>
  </r>
  <r>
    <x v="18"/>
    <m/>
    <s v="JV 7-2"/>
    <s v="5000"/>
    <s v="Salaries Expense"/>
    <x v="16"/>
    <n v="2193.2600000000002"/>
    <m/>
    <x v="678"/>
    <s v="je-01-10019"/>
    <s v="7/27/2017"/>
  </r>
  <r>
    <x v="48"/>
    <m/>
    <s v="JV 7-2"/>
    <s v="5000"/>
    <s v="Salaries Expense"/>
    <x v="16"/>
    <n v="1627.16"/>
    <m/>
    <x v="678"/>
    <s v="je-01-10019"/>
    <s v="7/27/2017"/>
  </r>
  <r>
    <x v="51"/>
    <m/>
    <s v="JV 7-2"/>
    <s v="5000"/>
    <s v="Salaries Expense"/>
    <x v="16"/>
    <n v="969.81"/>
    <m/>
    <x v="678"/>
    <s v="je-01-10019"/>
    <s v="7/27/2017"/>
  </r>
  <r>
    <x v="11"/>
    <m/>
    <s v="JV 7-2"/>
    <s v="5000"/>
    <s v="Salaries Expense"/>
    <x v="16"/>
    <n v="20703.41"/>
    <m/>
    <x v="678"/>
    <s v="je-01-10019"/>
    <s v="7/27/2017"/>
  </r>
  <r>
    <x v="24"/>
    <m/>
    <s v="JV 7-2"/>
    <s v="5000"/>
    <s v="Salaries Expense"/>
    <x v="16"/>
    <n v="5750.17"/>
    <m/>
    <x v="678"/>
    <s v="je-01-10019"/>
    <s v="7/27/2017"/>
  </r>
  <r>
    <x v="52"/>
    <m/>
    <s v="JV 7-2"/>
    <s v="5000"/>
    <s v="Salaries Expense"/>
    <x v="16"/>
    <n v="898.85"/>
    <m/>
    <x v="678"/>
    <s v="je-01-10019"/>
    <s v="7/27/2017"/>
  </r>
  <r>
    <x v="53"/>
    <m/>
    <s v="JV 7-2"/>
    <s v="5000"/>
    <s v="Salaries Expense"/>
    <x v="16"/>
    <n v="535.14"/>
    <m/>
    <x v="678"/>
    <s v="je-01-10019"/>
    <s v="7/27/2017"/>
  </r>
  <r>
    <x v="28"/>
    <m/>
    <s v="JV 7-2"/>
    <s v="5000"/>
    <s v="Salaries Expense"/>
    <x v="100"/>
    <n v="9530.89"/>
    <m/>
    <x v="678"/>
    <s v="je-01-10019"/>
    <s v="7/27/2017"/>
  </r>
  <r>
    <x v="64"/>
    <m/>
    <s v="JV 7-2"/>
    <s v="5000"/>
    <s v="Salaries Expense"/>
    <x v="16"/>
    <n v="977.66"/>
    <m/>
    <x v="678"/>
    <s v="je-01-10019"/>
    <s v="7/27/2017"/>
  </r>
  <r>
    <x v="23"/>
    <m/>
    <s v="JV 7-2"/>
    <s v="5000"/>
    <s v="Salaries Expense"/>
    <x v="100"/>
    <n v="12889.21"/>
    <m/>
    <x v="678"/>
    <s v="je-01-10019"/>
    <s v="7/27/2017"/>
  </r>
  <r>
    <x v="58"/>
    <m/>
    <s v="JV 7-2"/>
    <s v="5000"/>
    <s v="Salaries Expense"/>
    <x v="16"/>
    <n v="679.84"/>
    <m/>
    <x v="678"/>
    <s v="je-01-10019"/>
    <s v="7/27/2017"/>
  </r>
  <r>
    <x v="22"/>
    <m/>
    <s v="JV 7-2"/>
    <s v="5000"/>
    <s v="Salaries Expense"/>
    <x v="16"/>
    <n v="8479.16"/>
    <m/>
    <x v="678"/>
    <s v="je-01-10019"/>
    <s v="7/27/2017"/>
  </r>
  <r>
    <x v="57"/>
    <m/>
    <s v="JV 7-2"/>
    <s v="5000"/>
    <s v="Salaries Expense"/>
    <x v="100"/>
    <n v="729.08"/>
    <m/>
    <x v="678"/>
    <s v="je-01-10019"/>
    <s v="7/27/2017"/>
  </r>
  <r>
    <x v="54"/>
    <m/>
    <s v="JV 7-2"/>
    <s v="5000"/>
    <s v="Salaries Expense"/>
    <x v="100"/>
    <n v="5504.06"/>
    <m/>
    <x v="678"/>
    <s v="je-01-10019"/>
    <s v="7/27/2017"/>
  </r>
  <r>
    <x v="55"/>
    <m/>
    <s v="JV 7-2"/>
    <s v="5000"/>
    <s v="Salaries Expense"/>
    <x v="100"/>
    <n v="6590.27"/>
    <m/>
    <x v="678"/>
    <s v="je-01-10019"/>
    <s v="7/27/2017"/>
  </r>
  <r>
    <x v="56"/>
    <m/>
    <s v="JV 5-1"/>
    <s v="5000"/>
    <s v="Salaries Expense"/>
    <x v="100"/>
    <m/>
    <m/>
    <x v="679"/>
    <s v="je-01-10018"/>
    <s v="7/27/2017"/>
  </r>
  <r>
    <x v="55"/>
    <m/>
    <s v="JV 5-1"/>
    <s v="5000"/>
    <s v="Salaries Expense"/>
    <x v="100"/>
    <n v="21662.15"/>
    <m/>
    <x v="679"/>
    <s v="je-01-10018"/>
    <s v="7/27/2017"/>
  </r>
  <r>
    <x v="54"/>
    <m/>
    <s v="JV 5-1"/>
    <s v="5000"/>
    <s v="Salaries Expense"/>
    <x v="100"/>
    <n v="20463.63"/>
    <m/>
    <x v="679"/>
    <s v="je-01-10018"/>
    <s v="7/27/2017"/>
  </r>
  <r>
    <x v="57"/>
    <m/>
    <s v="JV 5-1"/>
    <s v="5000"/>
    <s v="Salaries Expense"/>
    <x v="100"/>
    <n v="2445.83"/>
    <m/>
    <x v="679"/>
    <s v="je-01-10018"/>
    <s v="7/27/2017"/>
  </r>
  <r>
    <x v="22"/>
    <m/>
    <s v="JV 5-1"/>
    <s v="5000"/>
    <s v="Salaries Expense"/>
    <x v="16"/>
    <n v="28770.65"/>
    <m/>
    <x v="679"/>
    <s v="je-01-10018"/>
    <s v="7/27/2017"/>
  </r>
  <r>
    <x v="58"/>
    <m/>
    <s v="JV 5-1"/>
    <s v="5000"/>
    <s v="Salaries Expense"/>
    <x v="16"/>
    <n v="2262.83"/>
    <m/>
    <x v="679"/>
    <s v="je-01-10018"/>
    <s v="7/27/2017"/>
  </r>
  <r>
    <x v="23"/>
    <m/>
    <s v="JV 5-1"/>
    <s v="5000"/>
    <s v="Salaries Expense"/>
    <x v="100"/>
    <n v="43065.33"/>
    <m/>
    <x v="679"/>
    <s v="je-01-10018"/>
    <s v="7/27/2017"/>
  </r>
  <r>
    <x v="64"/>
    <m/>
    <s v="JV 5-1"/>
    <s v="5000"/>
    <s v="Salaries Expense"/>
    <x v="16"/>
    <n v="3257.25"/>
    <m/>
    <x v="679"/>
    <s v="je-01-10018"/>
    <s v="7/27/2017"/>
  </r>
  <r>
    <x v="28"/>
    <m/>
    <s v="JV 5-1"/>
    <s v="5000"/>
    <s v="Salaries Expense"/>
    <x v="100"/>
    <n v="29791.47"/>
    <m/>
    <x v="679"/>
    <s v="je-01-10018"/>
    <s v="7/27/2017"/>
  </r>
  <r>
    <x v="53"/>
    <m/>
    <s v="JV 5-1"/>
    <s v="5000"/>
    <s v="Salaries Expense"/>
    <x v="16"/>
    <n v="1875.96"/>
    <m/>
    <x v="679"/>
    <s v="je-01-10018"/>
    <s v="7/27/2017"/>
  </r>
  <r>
    <x v="52"/>
    <m/>
    <s v="JV 5-1"/>
    <s v="5000"/>
    <s v="Salaries Expense"/>
    <x v="16"/>
    <n v="3017.56"/>
    <m/>
    <x v="679"/>
    <s v="je-01-10018"/>
    <s v="7/27/2017"/>
  </r>
  <r>
    <x v="24"/>
    <m/>
    <s v="JV 5-1"/>
    <s v="5000"/>
    <s v="Salaries Expense"/>
    <x v="16"/>
    <n v="20418.98"/>
    <m/>
    <x v="679"/>
    <s v="je-01-10018"/>
    <s v="7/27/2017"/>
  </r>
  <r>
    <x v="11"/>
    <m/>
    <s v="JV 5-1"/>
    <s v="5000"/>
    <s v="Salaries Expense"/>
    <x v="16"/>
    <n v="68790.759999999995"/>
    <m/>
    <x v="679"/>
    <s v="je-01-10018"/>
    <s v="7/27/2017"/>
  </r>
  <r>
    <x v="51"/>
    <m/>
    <s v="JV 5-1"/>
    <s v="5000"/>
    <s v="Salaries Expense"/>
    <x v="16"/>
    <n v="3232.68"/>
    <m/>
    <x v="679"/>
    <s v="je-01-10018"/>
    <s v="7/27/2017"/>
  </r>
  <r>
    <x v="48"/>
    <m/>
    <s v="JV 5-1"/>
    <s v="5000"/>
    <s v="Salaries Expense"/>
    <x v="16"/>
    <n v="5429.55"/>
    <m/>
    <x v="679"/>
    <s v="je-01-10018"/>
    <s v="7/27/2017"/>
  </r>
  <r>
    <x v="18"/>
    <m/>
    <s v="JV 5-1"/>
    <s v="5000"/>
    <s v="Salaries Expense"/>
    <x v="16"/>
    <n v="7310.87"/>
    <m/>
    <x v="679"/>
    <s v="je-01-10018"/>
    <s v="7/27/2017"/>
  </r>
  <r>
    <x v="49"/>
    <m/>
    <s v="JV 5-1"/>
    <s v="5000"/>
    <s v="Salaries Expense"/>
    <x v="16"/>
    <n v="2214.64"/>
    <m/>
    <x v="679"/>
    <s v="je-01-10018"/>
    <s v="7/27/2017"/>
  </r>
  <r>
    <x v="10"/>
    <m/>
    <s v="JV 5-1"/>
    <s v="5000"/>
    <s v="Salaries Expense"/>
    <x v="16"/>
    <n v="5898.56"/>
    <m/>
    <x v="679"/>
    <s v="je-01-10018"/>
    <s v="7/27/2017"/>
  </r>
  <r>
    <x v="20"/>
    <m/>
    <s v="JV 5-1"/>
    <s v="5000"/>
    <s v="Salaries Expense"/>
    <x v="16"/>
    <n v="16474.79"/>
    <m/>
    <x v="679"/>
    <s v="je-01-10018"/>
    <s v="7/27/2017"/>
  </r>
  <r>
    <x v="20"/>
    <m/>
    <s v="REV. JV 7-2"/>
    <s v="5000"/>
    <s v="Salaries Expense"/>
    <x v="34"/>
    <m/>
    <n v="4642.2299999999996"/>
    <x v="680"/>
    <s v="je-01-10019"/>
    <s v="7/27/2017"/>
  </r>
  <r>
    <x v="10"/>
    <m/>
    <s v="REV. JV 7-2"/>
    <s v="5000"/>
    <s v="Salaries Expense"/>
    <x v="34"/>
    <m/>
    <n v="1769.74"/>
    <x v="680"/>
    <s v="je-01-10019"/>
    <s v="7/27/2017"/>
  </r>
  <r>
    <x v="18"/>
    <m/>
    <s v="REV. JV 7-2"/>
    <s v="5000"/>
    <s v="Salaries Expense"/>
    <x v="34"/>
    <m/>
    <n v="2193.2600000000002"/>
    <x v="680"/>
    <s v="je-01-10019"/>
    <s v="7/27/2017"/>
  </r>
  <r>
    <x v="49"/>
    <m/>
    <s v="REV. JV 7-2"/>
    <s v="5000"/>
    <s v="Salaries Expense"/>
    <x v="34"/>
    <m/>
    <n v="606.32000000000005"/>
    <x v="680"/>
    <s v="je-01-10019"/>
    <s v="7/27/2017"/>
  </r>
  <r>
    <x v="48"/>
    <m/>
    <s v="REV. JV 7-2"/>
    <s v="5000"/>
    <s v="Salaries Expense"/>
    <x v="34"/>
    <m/>
    <n v="1627.16"/>
    <x v="680"/>
    <s v="je-01-10019"/>
    <s v="7/27/2017"/>
  </r>
  <r>
    <x v="51"/>
    <m/>
    <s v="REV. JV 7-2"/>
    <s v="5000"/>
    <s v="Salaries Expense"/>
    <x v="34"/>
    <m/>
    <n v="969.81"/>
    <x v="680"/>
    <s v="je-01-10019"/>
    <s v="7/27/2017"/>
  </r>
  <r>
    <x v="11"/>
    <m/>
    <s v="REV. JV 7-2"/>
    <s v="5000"/>
    <s v="Salaries Expense"/>
    <x v="34"/>
    <m/>
    <n v="20703.41"/>
    <x v="680"/>
    <s v="je-01-10019"/>
    <s v="7/27/2017"/>
  </r>
  <r>
    <x v="23"/>
    <m/>
    <s v="REV. JV 7-2"/>
    <s v="5000"/>
    <s v="Salaries Expense"/>
    <x v="101"/>
    <m/>
    <n v="12889.21"/>
    <x v="680"/>
    <s v="je-01-10019"/>
    <s v="7/27/2017"/>
  </r>
  <r>
    <x v="55"/>
    <m/>
    <s v="REV. JV 7-2"/>
    <s v="5000"/>
    <s v="Salaries Expense"/>
    <x v="101"/>
    <m/>
    <n v="6590.27"/>
    <x v="680"/>
    <s v="je-01-10019"/>
    <s v="7/27/2017"/>
  </r>
  <r>
    <x v="54"/>
    <m/>
    <s v="REV. JV 7-2"/>
    <s v="5000"/>
    <s v="Salaries Expense"/>
    <x v="101"/>
    <m/>
    <n v="5504.06"/>
    <x v="680"/>
    <s v="je-01-10019"/>
    <s v="7/27/2017"/>
  </r>
  <r>
    <x v="57"/>
    <m/>
    <s v="REV. JV 7-2"/>
    <s v="5000"/>
    <s v="Salaries Expense"/>
    <x v="101"/>
    <m/>
    <n v="729.08"/>
    <x v="680"/>
    <s v="je-01-10019"/>
    <s v="7/27/2017"/>
  </r>
  <r>
    <x v="22"/>
    <m/>
    <s v="REV. JV 7-2"/>
    <s v="5000"/>
    <s v="Salaries Expense"/>
    <x v="34"/>
    <m/>
    <n v="8479.16"/>
    <x v="680"/>
    <s v="je-01-10019"/>
    <s v="7/27/2017"/>
  </r>
  <r>
    <x v="58"/>
    <m/>
    <s v="REV. JV 7-2"/>
    <s v="5000"/>
    <s v="Salaries Expense"/>
    <x v="34"/>
    <m/>
    <n v="679.84"/>
    <x v="680"/>
    <s v="je-01-10019"/>
    <s v="7/27/2017"/>
  </r>
  <r>
    <x v="28"/>
    <m/>
    <s v="REV. JV 7-2"/>
    <s v="5000"/>
    <s v="Salaries Expense"/>
    <x v="101"/>
    <m/>
    <n v="9530.89"/>
    <x v="680"/>
    <s v="je-01-10019"/>
    <s v="7/27/2017"/>
  </r>
  <r>
    <x v="53"/>
    <m/>
    <s v="REV. JV 7-2"/>
    <s v="5000"/>
    <s v="Salaries Expense"/>
    <x v="34"/>
    <m/>
    <n v="535.14"/>
    <x v="680"/>
    <s v="je-01-10019"/>
    <s v="7/27/2017"/>
  </r>
  <r>
    <x v="64"/>
    <m/>
    <s v="REV. JV 7-2"/>
    <s v="5000"/>
    <s v="Salaries Expense"/>
    <x v="34"/>
    <m/>
    <n v="977.66"/>
    <x v="680"/>
    <s v="je-01-10019"/>
    <s v="7/27/2017"/>
  </r>
  <r>
    <x v="24"/>
    <m/>
    <s v="REV. JV 7-2"/>
    <s v="5000"/>
    <s v="Salaries Expense"/>
    <x v="34"/>
    <m/>
    <n v="5750.17"/>
    <x v="680"/>
    <s v="je-01-10019"/>
    <s v="7/27/2017"/>
  </r>
  <r>
    <x v="52"/>
    <m/>
    <s v="REV. JV 7-2"/>
    <s v="5000"/>
    <s v="Salaries Expense"/>
    <x v="34"/>
    <m/>
    <n v="898.85"/>
    <x v="680"/>
    <s v="je-01-10019"/>
    <s v="7/27/2017"/>
  </r>
  <r>
    <x v="69"/>
    <m/>
    <s v="REV. JV 2-79"/>
    <s v="5000"/>
    <s v="Salaries Expense"/>
    <x v="46"/>
    <m/>
    <n v="61887.54"/>
    <x v="681"/>
    <s v="je-01-10020"/>
    <s v="7/28/2017"/>
  </r>
  <r>
    <x v="71"/>
    <m/>
    <s v="REV. JV 2-79"/>
    <s v="5000"/>
    <s v="Salaries Expense"/>
    <x v="46"/>
    <m/>
    <n v="1553.42"/>
    <x v="681"/>
    <s v="je-01-10020"/>
    <s v="7/28/2017"/>
  </r>
  <r>
    <x v="70"/>
    <m/>
    <s v="REV. JV 2-79"/>
    <s v="5000"/>
    <s v="Salaries Expense"/>
    <x v="46"/>
    <m/>
    <n v="64044.59"/>
    <x v="681"/>
    <s v="je-01-10020"/>
    <s v="7/28/2017"/>
  </r>
  <r>
    <x v="34"/>
    <s v="UNITED STATES POSTAL SERVICE"/>
    <s v="USPO-071719"/>
    <s v="5000"/>
    <s v="Salaries Expense"/>
    <x v="102"/>
    <n v="2.09"/>
    <m/>
    <x v="682"/>
    <s v="API072619"/>
    <s v="7/29/2019"/>
  </r>
  <r>
    <x v="38"/>
    <s v="UNITED STATES POSTAL SERVICE"/>
    <s v="USPO-071719"/>
    <s v="5000"/>
    <s v="Salaries Expense"/>
    <x v="103"/>
    <n v="15.11"/>
    <m/>
    <x v="682"/>
    <s v="API072619"/>
    <s v="7/29/2019"/>
  </r>
  <r>
    <x v="3"/>
    <s v="UNITED STATES POSTAL SERVICE"/>
    <s v="USPO-071719"/>
    <s v="5000"/>
    <s v="Salaries Expense"/>
    <x v="102"/>
    <n v="2.79"/>
    <m/>
    <x v="682"/>
    <s v="API072619"/>
    <s v="7/29/2019"/>
  </r>
  <r>
    <x v="16"/>
    <s v="UNITED STATES POSTAL SERVICE"/>
    <s v="USPO-071719"/>
    <s v="5000"/>
    <s v="Salaries Expense"/>
    <x v="102"/>
    <n v="1.1599999999999999"/>
    <m/>
    <x v="682"/>
    <s v="API072619"/>
    <s v="7/29/2019"/>
  </r>
  <r>
    <x v="17"/>
    <s v="UNITED STATES POSTAL SERVICE"/>
    <s v="USPO-071719"/>
    <s v="5000"/>
    <s v="Salaries Expense"/>
    <x v="102"/>
    <n v="0.7"/>
    <m/>
    <x v="682"/>
    <s v="API072619"/>
    <s v="7/29/2019"/>
  </r>
  <r>
    <x v="45"/>
    <s v="UNITED STATES POSTAL SERVICE"/>
    <s v="USPO-071719"/>
    <s v="5000"/>
    <s v="Salaries Expense"/>
    <x v="102"/>
    <n v="1.4"/>
    <m/>
    <x v="682"/>
    <s v="API072619"/>
    <s v="7/29/2019"/>
  </r>
  <r>
    <x v="11"/>
    <m/>
    <s v="JV 6-30"/>
    <s v="5000"/>
    <s v="Salaries Expense"/>
    <x v="47"/>
    <m/>
    <n v="198"/>
    <x v="683"/>
    <s v="je-01-9984"/>
    <s v="7/3/2017"/>
  </r>
  <r>
    <x v="23"/>
    <m/>
    <s v="JV 6-30"/>
    <s v="5000"/>
    <s v="Salaries Expense"/>
    <x v="92"/>
    <n v="198"/>
    <m/>
    <x v="683"/>
    <s v="je-01-9984"/>
    <s v="7/3/2017"/>
  </r>
  <r>
    <x v="11"/>
    <m/>
    <s v="JV 6-28"/>
    <s v="5000"/>
    <s v="Salaries Expense"/>
    <x v="47"/>
    <n v="386.49"/>
    <m/>
    <x v="684"/>
    <s v="je-01-9984"/>
    <s v="7/3/2017"/>
  </r>
  <r>
    <x v="22"/>
    <m/>
    <s v="JV 6-28"/>
    <s v="5000"/>
    <s v="Salaries Expense"/>
    <x v="47"/>
    <m/>
    <n v="386.49"/>
    <x v="684"/>
    <s v="je-01-9984"/>
    <s v="7/3/2017"/>
  </r>
  <r>
    <x v="51"/>
    <m/>
    <s v="JV 6-31"/>
    <s v="5000"/>
    <s v="Salaries Expense"/>
    <x v="47"/>
    <n v="179.66"/>
    <m/>
    <x v="685"/>
    <s v="je-01-9984"/>
    <s v="7/3/2017"/>
  </r>
  <r>
    <x v="23"/>
    <m/>
    <s v="JV 6-31"/>
    <s v="5000"/>
    <s v="Salaries Expense"/>
    <x v="92"/>
    <m/>
    <n v="179.66"/>
    <x v="685"/>
    <s v="je-01-9984"/>
    <s v="7/3/2017"/>
  </r>
  <r>
    <x v="20"/>
    <m/>
    <s v="JV 6-34"/>
    <s v="5000"/>
    <s v="Salaries Expense"/>
    <x v="47"/>
    <m/>
    <n v="131.53"/>
    <x v="686"/>
    <s v="je-01-9984"/>
    <s v="7/3/2017"/>
  </r>
  <r>
    <x v="11"/>
    <m/>
    <s v="JV 6-34"/>
    <s v="5000"/>
    <s v="Salaries Expense"/>
    <x v="47"/>
    <m/>
    <n v="1015.38"/>
    <x v="686"/>
    <s v="je-01-9984"/>
    <s v="7/3/2017"/>
  </r>
  <r>
    <x v="23"/>
    <m/>
    <s v="JV 6-34"/>
    <s v="5000"/>
    <s v="Salaries Expense"/>
    <x v="92"/>
    <n v="900"/>
    <m/>
    <x v="686"/>
    <s v="je-01-9984"/>
    <s v="7/3/2017"/>
  </r>
  <r>
    <x v="26"/>
    <m/>
    <s v="JV 6-34"/>
    <s v="5000"/>
    <s v="Salaries Expense"/>
    <x v="47"/>
    <m/>
    <m/>
    <x v="686"/>
    <s v="je-01-9984"/>
    <s v="7/3/2017"/>
  </r>
  <r>
    <x v="25"/>
    <m/>
    <s v="JV 6-34"/>
    <s v="5000"/>
    <s v="Salaries Expense"/>
    <x v="47"/>
    <m/>
    <m/>
    <x v="686"/>
    <s v="je-01-9984"/>
    <s v="7/3/2017"/>
  </r>
  <r>
    <x v="11"/>
    <m/>
    <s v="JV 6-32"/>
    <s v="5000"/>
    <s v="Salaries Expense"/>
    <x v="47"/>
    <m/>
    <n v="593.17999999999995"/>
    <x v="687"/>
    <s v="je-01-9984"/>
    <s v="7/3/2017"/>
  </r>
  <r>
    <x v="23"/>
    <m/>
    <s v="JV 6-32"/>
    <s v="5000"/>
    <s v="Salaries Expense"/>
    <x v="92"/>
    <n v="593.17999999999995"/>
    <m/>
    <x v="687"/>
    <s v="je-01-9984"/>
    <s v="7/3/2017"/>
  </r>
  <r>
    <x v="51"/>
    <m/>
    <s v="JV 6-33"/>
    <s v="5000"/>
    <s v="Salaries Expense"/>
    <x v="47"/>
    <n v="77.040000000000006"/>
    <m/>
    <x v="688"/>
    <s v="je-01-9984"/>
    <s v="7/3/2017"/>
  </r>
  <r>
    <x v="60"/>
    <m/>
    <s v="JV 6-33"/>
    <s v="5000"/>
    <s v="Salaries Expense"/>
    <x v="47"/>
    <n v="474.55"/>
    <m/>
    <x v="688"/>
    <s v="je-01-9984"/>
    <s v="7/3/2017"/>
  </r>
  <r>
    <x v="23"/>
    <m/>
    <s v="JV 6-33"/>
    <s v="5000"/>
    <s v="Salaries Expense"/>
    <x v="92"/>
    <m/>
    <n v="1067.74"/>
    <x v="688"/>
    <s v="je-01-9984"/>
    <s v="7/3/2017"/>
  </r>
  <r>
    <x v="22"/>
    <m/>
    <s v="JV 6-33"/>
    <s v="5000"/>
    <s v="Salaries Expense"/>
    <x v="47"/>
    <n v="516.15"/>
    <m/>
    <x v="688"/>
    <s v="je-01-9984"/>
    <s v="7/3/2017"/>
  </r>
  <r>
    <x v="24"/>
    <m/>
    <s v="JV 6-33"/>
    <s v="5000"/>
    <s v="Salaries Expense"/>
    <x v="47"/>
    <m/>
    <m/>
    <x v="688"/>
    <s v="je-01-9984"/>
    <s v="7/3/2017"/>
  </r>
  <r>
    <x v="51"/>
    <m/>
    <s v="JV 6-36"/>
    <s v="5000"/>
    <s v="Salaries Expense"/>
    <x v="47"/>
    <n v="104.38"/>
    <m/>
    <x v="689"/>
    <s v="je-01-9984"/>
    <s v="7/3/2017"/>
  </r>
  <r>
    <x v="60"/>
    <m/>
    <s v="JV 6-36"/>
    <s v="5000"/>
    <s v="Salaries Expense"/>
    <x v="47"/>
    <n v="1252.54"/>
    <m/>
    <x v="689"/>
    <s v="je-01-9984"/>
    <s v="7/3/2017"/>
  </r>
  <r>
    <x v="23"/>
    <m/>
    <s v="JV 6-36"/>
    <s v="5000"/>
    <s v="Salaries Expense"/>
    <x v="92"/>
    <m/>
    <n v="1356.92"/>
    <x v="689"/>
    <s v="je-01-9984"/>
    <s v="7/3/2017"/>
  </r>
  <r>
    <x v="32"/>
    <m/>
    <s v="JV 6-36"/>
    <s v="5000"/>
    <s v="Salaries Expense"/>
    <x v="47"/>
    <m/>
    <m/>
    <x v="689"/>
    <s v="je-01-9984"/>
    <s v="7/3/2017"/>
  </r>
  <r>
    <x v="24"/>
    <m/>
    <s v="JV 6-36"/>
    <s v="5000"/>
    <s v="Salaries Expense"/>
    <x v="47"/>
    <m/>
    <m/>
    <x v="689"/>
    <s v="je-01-9984"/>
    <s v="7/3/2017"/>
  </r>
  <r>
    <x v="60"/>
    <m/>
    <s v="JV 6-35"/>
    <s v="5000"/>
    <s v="Salaries Expense"/>
    <x v="47"/>
    <n v="391.29"/>
    <m/>
    <x v="690"/>
    <s v="je-01-9984"/>
    <s v="7/3/2017"/>
  </r>
  <r>
    <x v="11"/>
    <m/>
    <s v="JV 6-35"/>
    <s v="5000"/>
    <s v="Salaries Expense"/>
    <x v="47"/>
    <n v="391.29"/>
    <m/>
    <x v="690"/>
    <s v="je-01-9984"/>
    <s v="7/3/2017"/>
  </r>
  <r>
    <x v="23"/>
    <m/>
    <s v="JV 6-35"/>
    <s v="5000"/>
    <s v="Salaries Expense"/>
    <x v="92"/>
    <m/>
    <n v="1397.46"/>
    <x v="690"/>
    <s v="je-01-9984"/>
    <s v="7/3/2017"/>
  </r>
  <r>
    <x v="22"/>
    <m/>
    <s v="JV 6-35"/>
    <s v="5000"/>
    <s v="Salaries Expense"/>
    <x v="47"/>
    <n v="614.88"/>
    <m/>
    <x v="690"/>
    <s v="je-01-9984"/>
    <s v="7/3/2017"/>
  </r>
  <r>
    <x v="24"/>
    <m/>
    <s v="JV 6-35"/>
    <s v="5000"/>
    <s v="Salaries Expense"/>
    <x v="47"/>
    <m/>
    <m/>
    <x v="690"/>
    <s v="je-01-9984"/>
    <s v="7/3/2017"/>
  </r>
  <r>
    <x v="20"/>
    <m/>
    <s v="JV 6-27"/>
    <s v="5000"/>
    <s v="Salaries Expense"/>
    <x v="47"/>
    <n v="163.51"/>
    <m/>
    <x v="691"/>
    <s v="je-01-9984"/>
    <s v="7/3/2017"/>
  </r>
  <r>
    <x v="63"/>
    <m/>
    <s v="JV 6-27"/>
    <s v="5000"/>
    <s v="Salaries Expense"/>
    <x v="47"/>
    <n v="163.51"/>
    <m/>
    <x v="691"/>
    <s v="je-01-9984"/>
    <s v="7/3/2017"/>
  </r>
  <r>
    <x v="48"/>
    <m/>
    <s v="JV 6-27"/>
    <s v="5000"/>
    <s v="Salaries Expense"/>
    <x v="47"/>
    <n v="81.760000000000005"/>
    <m/>
    <x v="691"/>
    <s v="je-01-9984"/>
    <s v="7/3/2017"/>
  </r>
  <r>
    <x v="51"/>
    <m/>
    <s v="JV 6-27"/>
    <s v="5000"/>
    <s v="Salaries Expense"/>
    <x v="47"/>
    <n v="163.51"/>
    <m/>
    <x v="691"/>
    <s v="je-01-9984"/>
    <s v="7/3/2017"/>
  </r>
  <r>
    <x v="60"/>
    <m/>
    <s v="JV 6-27"/>
    <s v="5000"/>
    <s v="Salaries Expense"/>
    <x v="47"/>
    <n v="964.71"/>
    <m/>
    <x v="691"/>
    <s v="je-01-9984"/>
    <s v="7/3/2017"/>
  </r>
  <r>
    <x v="11"/>
    <m/>
    <s v="JV 6-27"/>
    <s v="5000"/>
    <s v="Salaries Expense"/>
    <x v="47"/>
    <m/>
    <n v="2112.56"/>
    <x v="691"/>
    <s v="je-01-9984"/>
    <s v="7/3/2017"/>
  </r>
  <r>
    <x v="23"/>
    <m/>
    <s v="JV 6-27"/>
    <s v="5000"/>
    <s v="Salaries Expense"/>
    <x v="92"/>
    <n v="575.55999999999995"/>
    <m/>
    <x v="691"/>
    <s v="je-01-9984"/>
    <s v="7/3/2017"/>
  </r>
  <r>
    <x v="18"/>
    <m/>
    <s v="JV 6-29"/>
    <s v="5000"/>
    <s v="Salaries Expense"/>
    <x v="47"/>
    <n v="274.73"/>
    <m/>
    <x v="692"/>
    <s v="je-01-9984"/>
    <s v="7/3/2017"/>
  </r>
  <r>
    <x v="60"/>
    <m/>
    <s v="JV 6-29"/>
    <s v="5000"/>
    <s v="Salaries Expense"/>
    <x v="47"/>
    <n v="1153.8900000000001"/>
    <m/>
    <x v="692"/>
    <s v="je-01-9984"/>
    <s v="7/3/2017"/>
  </r>
  <r>
    <x v="23"/>
    <m/>
    <s v="JV 6-29"/>
    <s v="5000"/>
    <s v="Salaries Expense"/>
    <x v="92"/>
    <m/>
    <n v="1428.62"/>
    <x v="692"/>
    <s v="je-01-9984"/>
    <s v="7/3/2017"/>
  </r>
  <r>
    <x v="24"/>
    <m/>
    <s v="001"/>
    <s v="5000"/>
    <s v="Salaries Expense"/>
    <x v="85"/>
    <m/>
    <n v="84865.16"/>
    <x v="693"/>
    <s v="je-01-10509"/>
    <s v="7/31/2019"/>
  </r>
  <r>
    <x v="24"/>
    <m/>
    <s v="002"/>
    <s v="5000"/>
    <s v="Salaries Expense"/>
    <x v="85"/>
    <m/>
    <n v="49841.440000000002"/>
    <x v="693"/>
    <s v="je-01-10509"/>
    <s v="7/31/2019"/>
  </r>
  <r>
    <x v="30"/>
    <m/>
    <s v="002"/>
    <s v="5000"/>
    <s v="Salaries Expense"/>
    <x v="85"/>
    <n v="49841.440000000002"/>
    <m/>
    <x v="693"/>
    <s v="je-01-10509"/>
    <s v="7/31/2019"/>
  </r>
  <r>
    <x v="31"/>
    <m/>
    <s v="001"/>
    <s v="5000"/>
    <s v="Salaries Expense"/>
    <x v="85"/>
    <n v="84865.16"/>
    <m/>
    <x v="693"/>
    <s v="je-01-10509"/>
    <s v="7/31/2019"/>
  </r>
  <r>
    <x v="48"/>
    <m/>
    <s v="JV 6-52"/>
    <s v="5000"/>
    <s v="Salaries Expense"/>
    <x v="47"/>
    <n v="420.25"/>
    <m/>
    <x v="694"/>
    <s v="je-01-9985"/>
    <s v="7/5/2017"/>
  </r>
  <r>
    <x v="20"/>
    <m/>
    <s v="JV 6-52"/>
    <s v="5000"/>
    <s v="Salaries Expense"/>
    <x v="47"/>
    <m/>
    <n v="420.25"/>
    <x v="694"/>
    <s v="je-01-9985"/>
    <s v="7/5/2017"/>
  </r>
  <r>
    <x v="63"/>
    <m/>
    <s v="JV 6-37"/>
    <s v="5000"/>
    <s v="Salaries Expense"/>
    <x v="47"/>
    <n v="1285.2"/>
    <m/>
    <x v="695"/>
    <s v="je-01-9985"/>
    <s v="7/5/2017"/>
  </r>
  <r>
    <x v="20"/>
    <m/>
    <s v="JV 6-37"/>
    <s v="5000"/>
    <s v="Salaries Expense"/>
    <x v="47"/>
    <m/>
    <n v="1285.2"/>
    <x v="695"/>
    <s v="je-01-9985"/>
    <s v="7/5/2017"/>
  </r>
  <r>
    <x v="48"/>
    <m/>
    <s v="JV 6-38"/>
    <s v="5000"/>
    <s v="Salaries Expense"/>
    <x v="47"/>
    <n v="231.14"/>
    <m/>
    <x v="696"/>
    <s v="je-01-9985"/>
    <s v="7/5/2017"/>
  </r>
  <r>
    <x v="63"/>
    <m/>
    <s v="JV 6-38"/>
    <s v="5000"/>
    <s v="Salaries Expense"/>
    <x v="47"/>
    <n v="808.97"/>
    <m/>
    <x v="696"/>
    <s v="je-01-9985"/>
    <s v="7/5/2017"/>
  </r>
  <r>
    <x v="20"/>
    <m/>
    <s v="JV 6-38"/>
    <s v="5000"/>
    <s v="Salaries Expense"/>
    <x v="47"/>
    <m/>
    <n v="1040.1099999999999"/>
    <x v="696"/>
    <s v="je-01-9985"/>
    <s v="7/5/2017"/>
  </r>
  <r>
    <x v="29"/>
    <m/>
    <s v="JV 6-38"/>
    <s v="5000"/>
    <s v="Salaries Expense"/>
    <x v="47"/>
    <m/>
    <m/>
    <x v="696"/>
    <s v="je-01-9985"/>
    <s v="7/5/2017"/>
  </r>
  <r>
    <x v="23"/>
    <m/>
    <s v="JV 6-39"/>
    <s v="5000"/>
    <s v="Salaries Expense"/>
    <x v="92"/>
    <n v="603.89"/>
    <m/>
    <x v="697"/>
    <s v="je-01-9985"/>
    <s v="7/5/2017"/>
  </r>
  <r>
    <x v="48"/>
    <m/>
    <s v="JV 6-39"/>
    <s v="5000"/>
    <s v="Salaries Expense"/>
    <x v="47"/>
    <m/>
    <m/>
    <x v="697"/>
    <s v="je-01-9985"/>
    <s v="7/5/2017"/>
  </r>
  <r>
    <x v="63"/>
    <m/>
    <s v="JV 6-39"/>
    <s v="5000"/>
    <s v="Salaries Expense"/>
    <x v="47"/>
    <n v="120.78"/>
    <m/>
    <x v="697"/>
    <s v="je-01-9985"/>
    <s v="7/5/2017"/>
  </r>
  <r>
    <x v="20"/>
    <m/>
    <s v="JV 6-39"/>
    <s v="5000"/>
    <s v="Salaries Expense"/>
    <x v="47"/>
    <m/>
    <n v="1026.6199999999999"/>
    <x v="697"/>
    <s v="je-01-9985"/>
    <s v="7/5/2017"/>
  </r>
  <r>
    <x v="29"/>
    <m/>
    <s v="JV 6-39"/>
    <s v="5000"/>
    <s v="Salaries Expense"/>
    <x v="47"/>
    <n v="301.95"/>
    <m/>
    <x v="697"/>
    <s v="je-01-9985"/>
    <s v="7/5/2017"/>
  </r>
  <r>
    <x v="74"/>
    <m/>
    <s v="011"/>
    <s v="5000"/>
    <s v="Salaries Expense"/>
    <x v="104"/>
    <m/>
    <n v="5"/>
    <x v="698"/>
    <s v="CR-01-2811"/>
    <s v="7/5/2017"/>
  </r>
  <r>
    <x v="34"/>
    <m/>
    <s v="JV 6-30"/>
    <s v="5000"/>
    <s v="Salaries Expense"/>
    <x v="89"/>
    <m/>
    <n v="4410"/>
    <x v="699"/>
    <s v="je-01-10309"/>
    <s v="7/6/2018"/>
  </r>
  <r>
    <x v="38"/>
    <m/>
    <s v="JV 6-30"/>
    <s v="5000"/>
    <s v="Salaries Expense"/>
    <x v="90"/>
    <n v="2756.25"/>
    <m/>
    <x v="699"/>
    <s v="je-01-10309"/>
    <s v="7/6/2018"/>
  </r>
  <r>
    <x v="21"/>
    <m/>
    <s v="JV 6-30"/>
    <s v="5000"/>
    <s v="Salaries Expense"/>
    <x v="89"/>
    <n v="1653.75"/>
    <m/>
    <x v="699"/>
    <s v="je-01-10309"/>
    <s v="7/6/2018"/>
  </r>
  <r>
    <x v="34"/>
    <m/>
    <s v="JV 6-28"/>
    <s v="5000"/>
    <s v="Salaries Expense"/>
    <x v="89"/>
    <m/>
    <n v="3532.77"/>
    <x v="700"/>
    <s v="je-01-10309"/>
    <s v="7/6/2018"/>
  </r>
  <r>
    <x v="38"/>
    <m/>
    <s v="JV 6-28"/>
    <s v="5000"/>
    <s v="Salaries Expense"/>
    <x v="90"/>
    <n v="2207.98"/>
    <m/>
    <x v="700"/>
    <s v="je-01-10309"/>
    <s v="7/6/2018"/>
  </r>
  <r>
    <x v="21"/>
    <m/>
    <s v="JV 6-28"/>
    <s v="5000"/>
    <s v="Salaries Expense"/>
    <x v="89"/>
    <n v="1324.79"/>
    <m/>
    <x v="700"/>
    <s v="je-01-10309"/>
    <s v="7/6/2018"/>
  </r>
  <r>
    <x v="34"/>
    <m/>
    <s v="JV 6-29"/>
    <s v="5000"/>
    <s v="Salaries Expense"/>
    <x v="89"/>
    <m/>
    <n v="8128.8"/>
    <x v="701"/>
    <s v="je-01-10309"/>
    <s v="7/6/2018"/>
  </r>
  <r>
    <x v="38"/>
    <m/>
    <s v="JV 6-29"/>
    <s v="5000"/>
    <s v="Salaries Expense"/>
    <x v="90"/>
    <n v="4282.91"/>
    <m/>
    <x v="701"/>
    <s v="je-01-10309"/>
    <s v="7/6/2018"/>
  </r>
  <r>
    <x v="42"/>
    <m/>
    <s v="JV 6-29"/>
    <s v="5000"/>
    <s v="Salaries Expense"/>
    <x v="90"/>
    <n v="1398.5"/>
    <m/>
    <x v="701"/>
    <s v="je-01-10309"/>
    <s v="7/6/2018"/>
  </r>
  <r>
    <x v="45"/>
    <m/>
    <s v="JV 6-29"/>
    <s v="5000"/>
    <s v="Salaries Expense"/>
    <x v="89"/>
    <n v="349.63"/>
    <m/>
    <x v="701"/>
    <s v="je-01-10309"/>
    <s v="7/6/2018"/>
  </r>
  <r>
    <x v="16"/>
    <m/>
    <s v="JV 6-29"/>
    <s v="5000"/>
    <s v="Salaries Expense"/>
    <x v="89"/>
    <n v="349.63"/>
    <m/>
    <x v="701"/>
    <s v="je-01-10309"/>
    <s v="7/6/2018"/>
  </r>
  <r>
    <x v="21"/>
    <m/>
    <s v="JV 6-29"/>
    <s v="5000"/>
    <s v="Salaries Expense"/>
    <x v="89"/>
    <n v="1748.13"/>
    <m/>
    <x v="701"/>
    <s v="je-01-10309"/>
    <s v="7/6/2018"/>
  </r>
  <r>
    <x v="42"/>
    <m/>
    <s v="JV 6-2"/>
    <s v="5000"/>
    <s v="Salaries Expense"/>
    <x v="98"/>
    <n v="7137.38"/>
    <m/>
    <x v="702"/>
    <s v="je-01-10524"/>
    <s v="7/8/2019"/>
  </r>
  <r>
    <x v="24"/>
    <m/>
    <s v="JV 6-2"/>
    <s v="5000"/>
    <s v="Salaries Expense"/>
    <x v="97"/>
    <n v="4321.3500000000004"/>
    <m/>
    <x v="702"/>
    <s v="je-01-10524"/>
    <s v="7/8/2019"/>
  </r>
  <r>
    <x v="39"/>
    <m/>
    <s v="JV 6-2"/>
    <s v="5000"/>
    <s v="Salaries Expense"/>
    <x v="97"/>
    <n v="1552.4"/>
    <m/>
    <x v="702"/>
    <s v="je-01-10524"/>
    <s v="7/8/2019"/>
  </r>
  <r>
    <x v="41"/>
    <m/>
    <s v="JV 6-2"/>
    <s v="5000"/>
    <s v="Salaries Expense"/>
    <x v="97"/>
    <n v="324.51"/>
    <m/>
    <x v="702"/>
    <s v="je-01-10524"/>
    <s v="7/8/2019"/>
  </r>
  <r>
    <x v="40"/>
    <m/>
    <s v="JV 6-2"/>
    <s v="5000"/>
    <s v="Salaries Expense"/>
    <x v="97"/>
    <n v="757.24"/>
    <m/>
    <x v="702"/>
    <s v="je-01-10524"/>
    <s v="7/8/2019"/>
  </r>
  <r>
    <x v="38"/>
    <m/>
    <s v="JV 6-2"/>
    <s v="5000"/>
    <s v="Salaries Expense"/>
    <x v="98"/>
    <n v="8361.6200000000008"/>
    <m/>
    <x v="702"/>
    <s v="je-01-10524"/>
    <s v="7/8/2019"/>
  </r>
  <r>
    <x v="37"/>
    <m/>
    <s v="JV 6-2"/>
    <s v="5000"/>
    <s v="Salaries Expense"/>
    <x v="98"/>
    <n v="1733.89"/>
    <m/>
    <x v="702"/>
    <s v="je-01-10524"/>
    <s v="7/8/2019"/>
  </r>
  <r>
    <x v="36"/>
    <m/>
    <s v="JV 6-2"/>
    <s v="5000"/>
    <s v="Salaries Expense"/>
    <x v="98"/>
    <n v="6364.64"/>
    <m/>
    <x v="702"/>
    <s v="je-01-10524"/>
    <s v="7/8/2019"/>
  </r>
  <r>
    <x v="35"/>
    <m/>
    <s v="JV 6-2"/>
    <s v="5000"/>
    <s v="Salaries Expense"/>
    <x v="98"/>
    <n v="11431.32"/>
    <m/>
    <x v="702"/>
    <s v="je-01-10524"/>
    <s v="7/8/2019"/>
  </r>
  <r>
    <x v="33"/>
    <m/>
    <s v="JV 6-2"/>
    <s v="5000"/>
    <s v="Salaries Expense"/>
    <x v="97"/>
    <n v="1216.8"/>
    <m/>
    <x v="702"/>
    <s v="je-01-10524"/>
    <s v="7/8/2019"/>
  </r>
  <r>
    <x v="34"/>
    <m/>
    <s v="JV 6-2"/>
    <s v="5000"/>
    <s v="Salaries Expense"/>
    <x v="97"/>
    <n v="14800.75"/>
    <m/>
    <x v="702"/>
    <s v="je-01-10524"/>
    <s v="7/8/2019"/>
  </r>
  <r>
    <x v="3"/>
    <m/>
    <s v="JV 6-2"/>
    <s v="5000"/>
    <s v="Salaries Expense"/>
    <x v="97"/>
    <n v="17303"/>
    <m/>
    <x v="702"/>
    <s v="je-01-10524"/>
    <s v="7/8/2019"/>
  </r>
  <r>
    <x v="4"/>
    <m/>
    <s v="JV 6-2"/>
    <s v="5000"/>
    <s v="Salaries Expense"/>
    <x v="97"/>
    <n v="1509.79"/>
    <m/>
    <x v="702"/>
    <s v="je-01-10524"/>
    <s v="7/8/2019"/>
  </r>
  <r>
    <x v="16"/>
    <m/>
    <s v="JV 6-2"/>
    <s v="5000"/>
    <s v="Salaries Expense"/>
    <x v="97"/>
    <n v="5101.95"/>
    <m/>
    <x v="702"/>
    <s v="je-01-10524"/>
    <s v="7/8/2019"/>
  </r>
  <r>
    <x v="17"/>
    <m/>
    <s v="JV 6-2"/>
    <s v="5000"/>
    <s v="Salaries Expense"/>
    <x v="97"/>
    <n v="2095.13"/>
    <m/>
    <x v="702"/>
    <s v="je-01-10524"/>
    <s v="7/8/2019"/>
  </r>
  <r>
    <x v="42"/>
    <m/>
    <s v="JV 6-1"/>
    <s v="5000"/>
    <s v="Salaries Expense"/>
    <x v="98"/>
    <n v="28558.240000000002"/>
    <m/>
    <x v="703"/>
    <s v="je-01-10524"/>
    <s v="7/8/2019"/>
  </r>
  <r>
    <x v="24"/>
    <m/>
    <s v="JV 6-1"/>
    <s v="5000"/>
    <s v="Salaries Expense"/>
    <x v="97"/>
    <n v="17142.740000000002"/>
    <m/>
    <x v="703"/>
    <s v="je-01-10524"/>
    <s v="7/8/2019"/>
  </r>
  <r>
    <x v="39"/>
    <m/>
    <s v="JV 6-1"/>
    <s v="5000"/>
    <s v="Salaries Expense"/>
    <x v="97"/>
    <n v="5591.96"/>
    <m/>
    <x v="703"/>
    <s v="je-01-10524"/>
    <s v="7/8/2019"/>
  </r>
  <r>
    <x v="41"/>
    <m/>
    <s v="JV 6-1"/>
    <s v="5000"/>
    <s v="Salaries Expense"/>
    <x v="97"/>
    <n v="1372.7"/>
    <m/>
    <x v="703"/>
    <s v="je-01-10524"/>
    <s v="7/8/2019"/>
  </r>
  <r>
    <x v="40"/>
    <m/>
    <s v="JV 6-1"/>
    <s v="5000"/>
    <s v="Salaries Expense"/>
    <x v="97"/>
    <n v="3203.24"/>
    <m/>
    <x v="703"/>
    <s v="je-01-10524"/>
    <s v="7/8/2019"/>
  </r>
  <r>
    <x v="38"/>
    <m/>
    <s v="JV 6-1"/>
    <s v="5000"/>
    <s v="Salaries Expense"/>
    <x v="98"/>
    <n v="33176.03"/>
    <m/>
    <x v="703"/>
    <s v="je-01-10524"/>
    <s v="7/8/2019"/>
  </r>
  <r>
    <x v="37"/>
    <m/>
    <s v="JV 6-1"/>
    <s v="5000"/>
    <s v="Salaries Expense"/>
    <x v="98"/>
    <n v="8098.78"/>
    <m/>
    <x v="703"/>
    <s v="je-01-10524"/>
    <s v="7/8/2019"/>
  </r>
  <r>
    <x v="36"/>
    <m/>
    <s v="JV 6-1"/>
    <s v="5000"/>
    <s v="Salaries Expense"/>
    <x v="98"/>
    <n v="43309.36"/>
    <m/>
    <x v="703"/>
    <s v="je-01-10524"/>
    <s v="7/8/2019"/>
  </r>
  <r>
    <x v="35"/>
    <m/>
    <s v="JV 6-1"/>
    <s v="5000"/>
    <s v="Salaries Expense"/>
    <x v="98"/>
    <n v="59954.51"/>
    <m/>
    <x v="703"/>
    <s v="je-01-10524"/>
    <s v="7/8/2019"/>
  </r>
  <r>
    <x v="33"/>
    <m/>
    <s v="JV 6-1"/>
    <s v="5000"/>
    <s v="Salaries Expense"/>
    <x v="97"/>
    <n v="4873.99"/>
    <m/>
    <x v="703"/>
    <s v="je-01-10524"/>
    <s v="7/8/2019"/>
  </r>
  <r>
    <x v="34"/>
    <m/>
    <s v="JV 6-1"/>
    <s v="5000"/>
    <s v="Salaries Expense"/>
    <x v="97"/>
    <n v="59275.22"/>
    <m/>
    <x v="703"/>
    <s v="je-01-10524"/>
    <s v="7/8/2019"/>
  </r>
  <r>
    <x v="3"/>
    <m/>
    <s v="JV 6-1"/>
    <s v="5000"/>
    <s v="Salaries Expense"/>
    <x v="97"/>
    <n v="68045.81"/>
    <m/>
    <x v="703"/>
    <s v="je-01-10524"/>
    <s v="7/8/2019"/>
  </r>
  <r>
    <x v="4"/>
    <m/>
    <s v="JV 6-1"/>
    <s v="5000"/>
    <s v="Salaries Expense"/>
    <x v="97"/>
    <n v="6039.14"/>
    <m/>
    <x v="703"/>
    <s v="je-01-10524"/>
    <s v="7/8/2019"/>
  </r>
  <r>
    <x v="16"/>
    <m/>
    <s v="JV 6-1"/>
    <s v="5000"/>
    <s v="Salaries Expense"/>
    <x v="97"/>
    <n v="20352.22"/>
    <m/>
    <x v="703"/>
    <s v="je-01-10524"/>
    <s v="7/8/2019"/>
  </r>
  <r>
    <x v="17"/>
    <m/>
    <s v="JV 6-1"/>
    <s v="5000"/>
    <s v="Salaries Expense"/>
    <x v="97"/>
    <n v="8382.9599999999991"/>
    <m/>
    <x v="703"/>
    <s v="je-01-10524"/>
    <s v="7/8/2019"/>
  </r>
  <r>
    <x v="4"/>
    <m/>
    <s v="JV 6-7"/>
    <s v="5000"/>
    <s v="Salaries Expense"/>
    <x v="97"/>
    <n v="1067.68"/>
    <m/>
    <x v="704"/>
    <s v="je-01-10525"/>
    <s v="7/8/2019"/>
  </r>
  <r>
    <x v="3"/>
    <m/>
    <s v="JV 6-7"/>
    <s v="5000"/>
    <s v="Salaries Expense"/>
    <x v="97"/>
    <m/>
    <n v="4003.8"/>
    <x v="704"/>
    <s v="je-01-10525"/>
    <s v="7/8/2019"/>
  </r>
  <r>
    <x v="2"/>
    <m/>
    <s v="JV 6-7"/>
    <s v="5000"/>
    <s v="Salaries Expense"/>
    <x v="97"/>
    <n v="1334.6"/>
    <m/>
    <x v="704"/>
    <s v="je-01-10525"/>
    <s v="7/8/2019"/>
  </r>
  <r>
    <x v="1"/>
    <m/>
    <s v="JV 6-7"/>
    <s v="5000"/>
    <s v="Salaries Expense"/>
    <x v="97"/>
    <n v="1067.68"/>
    <m/>
    <x v="704"/>
    <s v="je-01-10525"/>
    <s v="7/8/2019"/>
  </r>
  <r>
    <x v="0"/>
    <m/>
    <s v="JV 6-7"/>
    <s v="5000"/>
    <s v="Salaries Expense"/>
    <x v="97"/>
    <n v="533.84"/>
    <m/>
    <x v="704"/>
    <s v="je-01-10525"/>
    <s v="7/8/2019"/>
  </r>
  <r>
    <x v="4"/>
    <m/>
    <s v="JV 6-11"/>
    <s v="5000"/>
    <s v="Salaries Expense"/>
    <x v="97"/>
    <n v="268.68"/>
    <m/>
    <x v="705"/>
    <s v="je-01-10525"/>
    <s v="7/8/2019"/>
  </r>
  <r>
    <x v="3"/>
    <m/>
    <s v="JV 6-11"/>
    <s v="5000"/>
    <s v="Salaries Expense"/>
    <x v="97"/>
    <m/>
    <n v="2418.13"/>
    <x v="705"/>
    <s v="je-01-10525"/>
    <s v="7/8/2019"/>
  </r>
  <r>
    <x v="2"/>
    <m/>
    <s v="JV 6-11"/>
    <s v="5000"/>
    <s v="Salaries Expense"/>
    <x v="97"/>
    <n v="268.68"/>
    <m/>
    <x v="705"/>
    <s v="je-01-10525"/>
    <s v="7/8/2019"/>
  </r>
  <r>
    <x v="1"/>
    <m/>
    <s v="JV 6-11"/>
    <s v="5000"/>
    <s v="Salaries Expense"/>
    <x v="97"/>
    <n v="1612.09"/>
    <m/>
    <x v="705"/>
    <s v="je-01-10525"/>
    <s v="7/8/2019"/>
  </r>
  <r>
    <x v="0"/>
    <m/>
    <s v="JV 6-11"/>
    <s v="5000"/>
    <s v="Salaries Expense"/>
    <x v="97"/>
    <n v="268.68"/>
    <m/>
    <x v="705"/>
    <s v="je-01-10525"/>
    <s v="7/8/2019"/>
  </r>
  <r>
    <x v="21"/>
    <m/>
    <s v="JV 6-27"/>
    <s v="5000"/>
    <s v="Salaries Expense"/>
    <x v="97"/>
    <n v="2747.25"/>
    <m/>
    <x v="706"/>
    <s v="je-01-10525"/>
    <s v="7/8/2019"/>
  </r>
  <r>
    <x v="34"/>
    <m/>
    <s v="JV 6-27"/>
    <s v="5000"/>
    <s v="Salaries Expense"/>
    <x v="97"/>
    <m/>
    <n v="8104.39"/>
    <x v="706"/>
    <s v="je-01-10525"/>
    <s v="7/8/2019"/>
  </r>
  <r>
    <x v="38"/>
    <m/>
    <s v="JV 6-27"/>
    <s v="5000"/>
    <s v="Salaries Expense"/>
    <x v="98"/>
    <n v="4670.33"/>
    <m/>
    <x v="706"/>
    <s v="je-01-10525"/>
    <s v="7/8/2019"/>
  </r>
  <r>
    <x v="42"/>
    <m/>
    <s v="JV 6-27"/>
    <s v="5000"/>
    <s v="Salaries Expense"/>
    <x v="98"/>
    <n v="686.81"/>
    <m/>
    <x v="706"/>
    <s v="je-01-10525"/>
    <s v="7/8/2019"/>
  </r>
  <r>
    <x v="3"/>
    <m/>
    <s v="JV 6-10"/>
    <s v="5000"/>
    <s v="Salaries Expense"/>
    <x v="97"/>
    <m/>
    <n v="252"/>
    <x v="707"/>
    <s v="je-01-10525"/>
    <s v="7/8/2019"/>
  </r>
  <r>
    <x v="21"/>
    <m/>
    <s v="JV 6-10"/>
    <s v="5000"/>
    <s v="Salaries Expense"/>
    <x v="97"/>
    <n v="252"/>
    <m/>
    <x v="707"/>
    <s v="je-01-10525"/>
    <s v="7/8/2019"/>
  </r>
  <r>
    <x v="21"/>
    <m/>
    <s v="JV 6-23"/>
    <s v="5000"/>
    <s v="Salaries Expense"/>
    <x v="97"/>
    <n v="588"/>
    <m/>
    <x v="708"/>
    <s v="je-01-10525"/>
    <s v="7/8/2019"/>
  </r>
  <r>
    <x v="38"/>
    <m/>
    <s v="JV 6-23"/>
    <s v="5000"/>
    <s v="Salaries Expense"/>
    <x v="98"/>
    <m/>
    <n v="588"/>
    <x v="708"/>
    <s v="je-01-10525"/>
    <s v="7/8/2019"/>
  </r>
  <r>
    <x v="3"/>
    <m/>
    <s v="JV 6-6"/>
    <s v="5000"/>
    <s v="Salaries Expense"/>
    <x v="97"/>
    <m/>
    <n v="2801.76"/>
    <x v="709"/>
    <s v="je-01-10525"/>
    <s v="7/8/2019"/>
  </r>
  <r>
    <x v="7"/>
    <m/>
    <s v="JV 6-6"/>
    <s v="5000"/>
    <s v="Salaries Expense"/>
    <x v="97"/>
    <n v="140.09"/>
    <m/>
    <x v="709"/>
    <s v="je-01-10525"/>
    <s v="7/8/2019"/>
  </r>
  <r>
    <x v="5"/>
    <m/>
    <s v="JV 6-6"/>
    <s v="5000"/>
    <s v="Salaries Expense"/>
    <x v="97"/>
    <n v="560.35"/>
    <m/>
    <x v="709"/>
    <s v="je-01-10525"/>
    <s v="7/8/2019"/>
  </r>
  <r>
    <x v="6"/>
    <m/>
    <s v="JV 6-6"/>
    <s v="5000"/>
    <s v="Salaries Expense"/>
    <x v="97"/>
    <n v="2101.3200000000002"/>
    <m/>
    <x v="709"/>
    <s v="je-01-10525"/>
    <s v="7/8/2019"/>
  </r>
  <r>
    <x v="3"/>
    <m/>
    <s v="JV 6-14"/>
    <s v="5000"/>
    <s v="Salaries Expense"/>
    <x v="97"/>
    <m/>
    <n v="3555.08"/>
    <x v="710"/>
    <s v="je-01-10525"/>
    <s v="7/8/2019"/>
  </r>
  <r>
    <x v="2"/>
    <m/>
    <s v="JV 6-14"/>
    <s v="5000"/>
    <s v="Salaries Expense"/>
    <x v="97"/>
    <n v="177.75"/>
    <m/>
    <x v="710"/>
    <s v="je-01-10525"/>
    <s v="7/8/2019"/>
  </r>
  <r>
    <x v="7"/>
    <m/>
    <s v="JV 6-14"/>
    <s v="5000"/>
    <s v="Salaries Expense"/>
    <x v="97"/>
    <n v="177.75"/>
    <m/>
    <x v="710"/>
    <s v="je-01-10525"/>
    <s v="7/8/2019"/>
  </r>
  <r>
    <x v="0"/>
    <m/>
    <s v="JV 6-14"/>
    <s v="5000"/>
    <s v="Salaries Expense"/>
    <x v="97"/>
    <n v="1955.3"/>
    <m/>
    <x v="710"/>
    <s v="je-01-10525"/>
    <s v="7/8/2019"/>
  </r>
  <r>
    <x v="6"/>
    <m/>
    <s v="JV 6-14"/>
    <s v="5000"/>
    <s v="Salaries Expense"/>
    <x v="97"/>
    <n v="1244.28"/>
    <m/>
    <x v="710"/>
    <s v="je-01-10525"/>
    <s v="7/8/2019"/>
  </r>
  <r>
    <x v="3"/>
    <m/>
    <s v="JV 6-21"/>
    <s v="5000"/>
    <s v="Salaries Expense"/>
    <x v="97"/>
    <m/>
    <n v="525.77"/>
    <x v="711"/>
    <s v="je-01-10525"/>
    <s v="7/8/2019"/>
  </r>
  <r>
    <x v="38"/>
    <m/>
    <s v="JV 6-21"/>
    <s v="5000"/>
    <s v="Salaries Expense"/>
    <x v="98"/>
    <n v="525.77"/>
    <m/>
    <x v="711"/>
    <s v="je-01-10525"/>
    <s v="7/8/2019"/>
  </r>
  <r>
    <x v="4"/>
    <m/>
    <s v="JV 6-8"/>
    <s v="5000"/>
    <s v="Salaries Expense"/>
    <x v="97"/>
    <m/>
    <n v="1578.32"/>
    <x v="712"/>
    <s v="je-01-10525"/>
    <s v="7/8/2019"/>
  </r>
  <r>
    <x v="3"/>
    <m/>
    <s v="JV 6-8"/>
    <s v="5000"/>
    <s v="Salaries Expense"/>
    <x v="97"/>
    <n v="394.58"/>
    <m/>
    <x v="712"/>
    <s v="je-01-10525"/>
    <s v="7/8/2019"/>
  </r>
  <r>
    <x v="2"/>
    <m/>
    <s v="JV 6-8"/>
    <s v="5000"/>
    <s v="Salaries Expense"/>
    <x v="97"/>
    <n v="591.87"/>
    <m/>
    <x v="712"/>
    <s v="je-01-10525"/>
    <s v="7/8/2019"/>
  </r>
  <r>
    <x v="7"/>
    <m/>
    <s v="JV 6-8"/>
    <s v="5000"/>
    <s v="Salaries Expense"/>
    <x v="97"/>
    <n v="197.29"/>
    <m/>
    <x v="712"/>
    <s v="je-01-10525"/>
    <s v="7/8/2019"/>
  </r>
  <r>
    <x v="0"/>
    <m/>
    <s v="JV 6-8"/>
    <s v="5000"/>
    <s v="Salaries Expense"/>
    <x v="97"/>
    <n v="394.58"/>
    <m/>
    <x v="712"/>
    <s v="je-01-10525"/>
    <s v="7/8/2019"/>
  </r>
  <r>
    <x v="3"/>
    <m/>
    <s v="JV 6-13"/>
    <s v="5000"/>
    <s v="Salaries Expense"/>
    <x v="97"/>
    <m/>
    <n v="282.25"/>
    <x v="713"/>
    <s v="je-01-10525"/>
    <s v="7/8/2019"/>
  </r>
  <r>
    <x v="2"/>
    <m/>
    <s v="JV 6-13"/>
    <s v="5000"/>
    <s v="Salaries Expense"/>
    <x v="97"/>
    <n v="282.25"/>
    <m/>
    <x v="713"/>
    <s v="je-01-10525"/>
    <s v="7/8/2019"/>
  </r>
  <r>
    <x v="16"/>
    <m/>
    <s v="JV 6-25"/>
    <s v="5000"/>
    <s v="Salaries Expense"/>
    <x v="97"/>
    <n v="109.89"/>
    <m/>
    <x v="714"/>
    <s v="je-01-10525"/>
    <s v="7/8/2019"/>
  </r>
  <r>
    <x v="3"/>
    <m/>
    <s v="JV 6-25"/>
    <s v="5000"/>
    <s v="Salaries Expense"/>
    <x v="97"/>
    <m/>
    <n v="1153.8499999999999"/>
    <x v="714"/>
    <s v="je-01-10525"/>
    <s v="7/8/2019"/>
  </r>
  <r>
    <x v="21"/>
    <m/>
    <s v="JV 6-25"/>
    <s v="5000"/>
    <s v="Salaries Expense"/>
    <x v="97"/>
    <n v="109.89"/>
    <m/>
    <x v="714"/>
    <s v="je-01-10525"/>
    <s v="7/8/2019"/>
  </r>
  <r>
    <x v="38"/>
    <m/>
    <s v="JV 6-25"/>
    <s v="5000"/>
    <s v="Salaries Expense"/>
    <x v="98"/>
    <n v="934.07"/>
    <m/>
    <x v="714"/>
    <s v="je-01-10525"/>
    <s v="7/8/2019"/>
  </r>
  <r>
    <x v="21"/>
    <m/>
    <s v="JV 6-28"/>
    <s v="5000"/>
    <s v="Salaries Expense"/>
    <x v="97"/>
    <n v="969.23"/>
    <m/>
    <x v="715"/>
    <s v="je-01-10525"/>
    <s v="7/8/2019"/>
  </r>
  <r>
    <x v="34"/>
    <m/>
    <s v="JV 6-28"/>
    <s v="5000"/>
    <s v="Salaries Expense"/>
    <x v="97"/>
    <m/>
    <n v="4846.1499999999996"/>
    <x v="715"/>
    <s v="je-01-10525"/>
    <s v="7/8/2019"/>
  </r>
  <r>
    <x v="38"/>
    <m/>
    <s v="JV 6-28"/>
    <s v="5000"/>
    <s v="Salaries Expense"/>
    <x v="98"/>
    <n v="3876.92"/>
    <m/>
    <x v="715"/>
    <s v="je-01-10525"/>
    <s v="7/8/2019"/>
  </r>
  <r>
    <x v="21"/>
    <m/>
    <s v="JV 6-30"/>
    <s v="5000"/>
    <s v="Salaries Expense"/>
    <x v="97"/>
    <n v="500"/>
    <m/>
    <x v="716"/>
    <s v="je-01-10525"/>
    <s v="7/8/2019"/>
  </r>
  <r>
    <x v="34"/>
    <m/>
    <s v="JV 6-30"/>
    <s v="5000"/>
    <s v="Salaries Expense"/>
    <x v="97"/>
    <m/>
    <n v="4000"/>
    <x v="716"/>
    <s v="je-01-10525"/>
    <s v="7/8/2019"/>
  </r>
  <r>
    <x v="38"/>
    <m/>
    <s v="JV 6-30"/>
    <s v="5000"/>
    <s v="Salaries Expense"/>
    <x v="98"/>
    <n v="3500"/>
    <m/>
    <x v="716"/>
    <s v="je-01-10525"/>
    <s v="7/8/2019"/>
  </r>
  <r>
    <x v="4"/>
    <m/>
    <s v="JV 6-12"/>
    <s v="5000"/>
    <s v="Salaries Expense"/>
    <x v="97"/>
    <n v="198.49"/>
    <m/>
    <x v="717"/>
    <s v="je-01-10525"/>
    <s v="7/8/2019"/>
  </r>
  <r>
    <x v="3"/>
    <m/>
    <s v="JV 6-12"/>
    <s v="5000"/>
    <s v="Salaries Expense"/>
    <x v="97"/>
    <m/>
    <n v="992.45"/>
    <x v="717"/>
    <s v="je-01-10525"/>
    <s v="7/8/2019"/>
  </r>
  <r>
    <x v="2"/>
    <m/>
    <s v="JV 6-12"/>
    <s v="5000"/>
    <s v="Salaries Expense"/>
    <x v="97"/>
    <n v="198.49"/>
    <m/>
    <x v="717"/>
    <s v="je-01-10525"/>
    <s v="7/8/2019"/>
  </r>
  <r>
    <x v="1"/>
    <m/>
    <s v="JV 6-12"/>
    <s v="5000"/>
    <s v="Salaries Expense"/>
    <x v="97"/>
    <n v="396.98"/>
    <m/>
    <x v="717"/>
    <s v="je-01-10525"/>
    <s v="7/8/2019"/>
  </r>
  <r>
    <x v="0"/>
    <m/>
    <s v="JV 6-12"/>
    <s v="5000"/>
    <s v="Salaries Expense"/>
    <x v="97"/>
    <n v="198.49"/>
    <m/>
    <x v="717"/>
    <s v="je-01-10525"/>
    <s v="7/8/2019"/>
  </r>
  <r>
    <x v="34"/>
    <m/>
    <s v="JV 6-17"/>
    <s v="5000"/>
    <s v="Salaries Expense"/>
    <x v="97"/>
    <m/>
    <n v="1435.44"/>
    <x v="718"/>
    <s v="je-01-10525"/>
    <s v="7/8/2019"/>
  </r>
  <r>
    <x v="38"/>
    <m/>
    <s v="JV 6-17"/>
    <s v="5000"/>
    <s v="Salaries Expense"/>
    <x v="98"/>
    <n v="1435.44"/>
    <m/>
    <x v="718"/>
    <s v="je-01-10525"/>
    <s v="7/8/2019"/>
  </r>
  <r>
    <x v="34"/>
    <m/>
    <s v="JV 6-16"/>
    <s v="5000"/>
    <s v="Salaries Expense"/>
    <x v="97"/>
    <m/>
    <n v="910"/>
    <x v="719"/>
    <s v="je-01-10525"/>
    <s v="7/8/2019"/>
  </r>
  <r>
    <x v="38"/>
    <m/>
    <s v="JV 6-16"/>
    <s v="5000"/>
    <s v="Salaries Expense"/>
    <x v="98"/>
    <n v="910"/>
    <m/>
    <x v="719"/>
    <s v="je-01-10525"/>
    <s v="7/8/2019"/>
  </r>
  <r>
    <x v="43"/>
    <m/>
    <s v="JV 6-22"/>
    <s v="5000"/>
    <s v="Salaries Expense"/>
    <x v="97"/>
    <n v="142.86000000000001"/>
    <m/>
    <x v="720"/>
    <s v="je-01-10525"/>
    <s v="7/8/2019"/>
  </r>
  <r>
    <x v="16"/>
    <m/>
    <s v="JV 6-22"/>
    <s v="5000"/>
    <s v="Salaries Expense"/>
    <x v="97"/>
    <n v="142.86000000000001"/>
    <m/>
    <x v="720"/>
    <s v="je-01-10525"/>
    <s v="7/8/2019"/>
  </r>
  <r>
    <x v="3"/>
    <m/>
    <s v="JV 6-22"/>
    <s v="5000"/>
    <s v="Salaries Expense"/>
    <x v="97"/>
    <n v="500"/>
    <m/>
    <x v="720"/>
    <s v="je-01-10525"/>
    <s v="7/8/2019"/>
  </r>
  <r>
    <x v="21"/>
    <m/>
    <s v="JV 6-22"/>
    <s v="5000"/>
    <s v="Salaries Expense"/>
    <x v="97"/>
    <n v="500"/>
    <m/>
    <x v="720"/>
    <s v="je-01-10525"/>
    <s v="7/8/2019"/>
  </r>
  <r>
    <x v="34"/>
    <m/>
    <s v="JV 6-22"/>
    <s v="5000"/>
    <s v="Salaries Expense"/>
    <x v="97"/>
    <n v="1000"/>
    <m/>
    <x v="720"/>
    <s v="je-01-10525"/>
    <s v="7/8/2019"/>
  </r>
  <r>
    <x v="38"/>
    <m/>
    <s v="JV 6-22"/>
    <s v="5000"/>
    <s v="Salaries Expense"/>
    <x v="98"/>
    <m/>
    <n v="2285.7199999999998"/>
    <x v="720"/>
    <s v="je-01-10525"/>
    <s v="7/8/2019"/>
  </r>
  <r>
    <x v="43"/>
    <m/>
    <s v="JV 6-15"/>
    <s v="5000"/>
    <s v="Salaries Expense"/>
    <x v="97"/>
    <n v="924"/>
    <m/>
    <x v="721"/>
    <s v="je-01-10525"/>
    <s v="7/8/2019"/>
  </r>
  <r>
    <x v="16"/>
    <m/>
    <s v="JV 6-15"/>
    <s v="5000"/>
    <s v="Salaries Expense"/>
    <x v="97"/>
    <n v="48"/>
    <m/>
    <x v="721"/>
    <s v="je-01-10525"/>
    <s v="7/8/2019"/>
  </r>
  <r>
    <x v="21"/>
    <m/>
    <s v="JV 6-15"/>
    <s v="5000"/>
    <s v="Salaries Expense"/>
    <x v="97"/>
    <n v="240"/>
    <m/>
    <x v="721"/>
    <s v="je-01-10525"/>
    <s v="7/8/2019"/>
  </r>
  <r>
    <x v="34"/>
    <m/>
    <s v="JV 6-15"/>
    <s v="5000"/>
    <s v="Salaries Expense"/>
    <x v="97"/>
    <m/>
    <n v="1344"/>
    <x v="721"/>
    <s v="je-01-10525"/>
    <s v="7/8/2019"/>
  </r>
  <r>
    <x v="24"/>
    <m/>
    <s v="JV 6-15"/>
    <s v="5000"/>
    <s v="Salaries Expense"/>
    <x v="97"/>
    <n v="132"/>
    <m/>
    <x v="721"/>
    <s v="je-01-10525"/>
    <s v="7/8/2019"/>
  </r>
  <r>
    <x v="43"/>
    <m/>
    <s v="JV 6-24"/>
    <s v="5000"/>
    <s v="Salaries Expense"/>
    <x v="97"/>
    <n v="2961.54"/>
    <m/>
    <x v="722"/>
    <s v="je-01-10525"/>
    <s v="7/8/2019"/>
  </r>
  <r>
    <x v="16"/>
    <m/>
    <s v="JV 6-24"/>
    <s v="5000"/>
    <s v="Salaries Expense"/>
    <x v="97"/>
    <n v="153.85"/>
    <m/>
    <x v="722"/>
    <s v="je-01-10525"/>
    <s v="7/8/2019"/>
  </r>
  <r>
    <x v="21"/>
    <m/>
    <s v="JV 6-24"/>
    <s v="5000"/>
    <s v="Salaries Expense"/>
    <x v="97"/>
    <n v="769.23"/>
    <m/>
    <x v="722"/>
    <s v="je-01-10525"/>
    <s v="7/8/2019"/>
  </r>
  <r>
    <x v="34"/>
    <m/>
    <s v="JV 6-24"/>
    <s v="5000"/>
    <s v="Salaries Expense"/>
    <x v="97"/>
    <m/>
    <n v="4307.7"/>
    <x v="722"/>
    <s v="je-01-10525"/>
    <s v="7/8/2019"/>
  </r>
  <r>
    <x v="24"/>
    <m/>
    <s v="JV 6-24"/>
    <s v="5000"/>
    <s v="Salaries Expense"/>
    <x v="97"/>
    <n v="423.08"/>
    <m/>
    <x v="722"/>
    <s v="je-01-10525"/>
    <s v="7/8/2019"/>
  </r>
  <r>
    <x v="17"/>
    <m/>
    <s v="JV 6-18"/>
    <s v="5000"/>
    <s v="Salaries Expense"/>
    <x v="97"/>
    <n v="304.95"/>
    <m/>
    <x v="723"/>
    <s v="je-01-10525"/>
    <s v="7/8/2019"/>
  </r>
  <r>
    <x v="43"/>
    <m/>
    <s v="JV 6-18"/>
    <s v="5000"/>
    <s v="Salaries Expense"/>
    <x v="97"/>
    <n v="426.92"/>
    <m/>
    <x v="723"/>
    <s v="je-01-10525"/>
    <s v="7/8/2019"/>
  </r>
  <r>
    <x v="16"/>
    <m/>
    <s v="JV 6-18"/>
    <s v="5000"/>
    <s v="Salaries Expense"/>
    <x v="97"/>
    <n v="304.95"/>
    <m/>
    <x v="723"/>
    <s v="je-01-10525"/>
    <s v="7/8/2019"/>
  </r>
  <r>
    <x v="34"/>
    <m/>
    <s v="JV 6-18"/>
    <s v="5000"/>
    <s v="Salaries Expense"/>
    <x v="97"/>
    <m/>
    <n v="1036.82"/>
    <x v="723"/>
    <s v="je-01-10525"/>
    <s v="7/8/2019"/>
  </r>
  <r>
    <x v="16"/>
    <m/>
    <s v="JV 6-19"/>
    <s v="5000"/>
    <s v="Salaries Expense"/>
    <x v="97"/>
    <m/>
    <n v="1072.67"/>
    <x v="724"/>
    <s v="je-01-10525"/>
    <s v="7/8/2019"/>
  </r>
  <r>
    <x v="46"/>
    <m/>
    <s v="JV 6-19"/>
    <s v="5000"/>
    <s v="Salaries Expense"/>
    <x v="97"/>
    <n v="1072.67"/>
    <m/>
    <x v="724"/>
    <s v="je-01-10525"/>
    <s v="7/8/2019"/>
  </r>
  <r>
    <x v="3"/>
    <m/>
    <s v="JV 6-26"/>
    <s v="5000"/>
    <s v="Salaries Expense"/>
    <x v="97"/>
    <m/>
    <n v="3297.87"/>
    <x v="725"/>
    <s v="je-01-10525"/>
    <s v="7/8/2019"/>
  </r>
  <r>
    <x v="21"/>
    <m/>
    <s v="JV 6-26"/>
    <s v="5000"/>
    <s v="Salaries Expense"/>
    <x v="97"/>
    <n v="811.78"/>
    <m/>
    <x v="725"/>
    <s v="je-01-10525"/>
    <s v="7/8/2019"/>
  </r>
  <r>
    <x v="34"/>
    <m/>
    <s v="JV 6-26"/>
    <s v="5000"/>
    <s v="Salaries Expense"/>
    <x v="97"/>
    <n v="177.58"/>
    <m/>
    <x v="725"/>
    <s v="je-01-10525"/>
    <s v="7/8/2019"/>
  </r>
  <r>
    <x v="38"/>
    <m/>
    <s v="JV 6-26"/>
    <s v="5000"/>
    <s v="Salaries Expense"/>
    <x v="98"/>
    <n v="887.89"/>
    <m/>
    <x v="725"/>
    <s v="je-01-10525"/>
    <s v="7/8/2019"/>
  </r>
  <r>
    <x v="24"/>
    <m/>
    <s v="JV 6-26"/>
    <s v="5000"/>
    <s v="Salaries Expense"/>
    <x v="97"/>
    <n v="1420.62"/>
    <m/>
    <x v="725"/>
    <s v="je-01-10525"/>
    <s v="7/8/2019"/>
  </r>
  <r>
    <x v="17"/>
    <m/>
    <s v="JV 6-20"/>
    <s v="5000"/>
    <s v="Salaries Expense"/>
    <x v="97"/>
    <n v="517.1"/>
    <m/>
    <x v="726"/>
    <s v="je-01-10525"/>
    <s v="7/8/2019"/>
  </r>
  <r>
    <x v="16"/>
    <m/>
    <s v="JV 6-20"/>
    <s v="5000"/>
    <s v="Salaries Expense"/>
    <x v="97"/>
    <m/>
    <n v="517.1"/>
    <x v="726"/>
    <s v="je-01-10525"/>
    <s v="7/8/2019"/>
  </r>
  <r>
    <x v="45"/>
    <m/>
    <s v="JV 6-29"/>
    <s v="5000"/>
    <s v="Salaries Expense"/>
    <x v="97"/>
    <n v="385.59"/>
    <m/>
    <x v="727"/>
    <s v="je-01-10525"/>
    <s v="7/8/2019"/>
  </r>
  <r>
    <x v="16"/>
    <m/>
    <s v="JV 6-29"/>
    <s v="5000"/>
    <s v="Salaries Expense"/>
    <x v="97"/>
    <m/>
    <m/>
    <x v="727"/>
    <s v="je-01-10525"/>
    <s v="7/8/2019"/>
  </r>
  <r>
    <x v="21"/>
    <m/>
    <s v="JV 6-29"/>
    <s v="5000"/>
    <s v="Salaries Expense"/>
    <x v="97"/>
    <n v="1349.57"/>
    <m/>
    <x v="727"/>
    <s v="je-01-10525"/>
    <s v="7/8/2019"/>
  </r>
  <r>
    <x v="34"/>
    <m/>
    <s v="JV 6-29"/>
    <s v="5000"/>
    <s v="Salaries Expense"/>
    <x v="97"/>
    <m/>
    <n v="8001"/>
    <x v="727"/>
    <s v="je-01-10525"/>
    <s v="7/8/2019"/>
  </r>
  <r>
    <x v="38"/>
    <m/>
    <s v="JV 6-29"/>
    <s v="5000"/>
    <s v="Salaries Expense"/>
    <x v="98"/>
    <n v="4723.4799999999996"/>
    <m/>
    <x v="727"/>
    <s v="je-01-10525"/>
    <s v="7/8/2019"/>
  </r>
  <r>
    <x v="42"/>
    <m/>
    <s v="JV 6-29"/>
    <s v="5000"/>
    <s v="Salaries Expense"/>
    <x v="98"/>
    <n v="1542.36"/>
    <m/>
    <x v="727"/>
    <s v="je-01-10525"/>
    <s v="7/8/2019"/>
  </r>
  <r>
    <x v="16"/>
    <m/>
    <s v="JV 6-9"/>
    <s v="5000"/>
    <s v="Salaries Expense"/>
    <x v="97"/>
    <m/>
    <n v="1083.73"/>
    <x v="728"/>
    <s v="je-01-10525"/>
    <s v="7/8/2019"/>
  </r>
  <r>
    <x v="46"/>
    <m/>
    <s v="JV 6-9"/>
    <s v="5000"/>
    <s v="Salaries Expense"/>
    <x v="97"/>
    <n v="328.4"/>
    <m/>
    <x v="728"/>
    <s v="je-01-10525"/>
    <s v="7/8/2019"/>
  </r>
  <r>
    <x v="38"/>
    <m/>
    <s v="JV 6-9"/>
    <s v="5000"/>
    <s v="Salaries Expense"/>
    <x v="98"/>
    <n v="755.33"/>
    <m/>
    <x v="728"/>
    <s v="je-01-10525"/>
    <s v="7/8/2019"/>
  </r>
  <r>
    <x v="17"/>
    <m/>
    <s v="R JV 6-2"/>
    <s v="5000"/>
    <s v="Salaries Expense"/>
    <x v="99"/>
    <m/>
    <n v="2095.13"/>
    <x v="729"/>
    <s v="je-01-10524"/>
    <s v="7/8/2019"/>
  </r>
  <r>
    <x v="4"/>
    <m/>
    <s v="R JV 6-2"/>
    <s v="5000"/>
    <s v="Salaries Expense"/>
    <x v="99"/>
    <m/>
    <n v="1509.79"/>
    <x v="729"/>
    <s v="je-01-10524"/>
    <s v="7/8/2019"/>
  </r>
  <r>
    <x v="16"/>
    <m/>
    <s v="R JV 6-2"/>
    <s v="5000"/>
    <s v="Salaries Expense"/>
    <x v="99"/>
    <m/>
    <n v="5101.95"/>
    <x v="729"/>
    <s v="je-01-10524"/>
    <s v="7/8/2019"/>
  </r>
  <r>
    <x v="3"/>
    <m/>
    <s v="R JV 6-2"/>
    <s v="5000"/>
    <s v="Salaries Expense"/>
    <x v="99"/>
    <m/>
    <n v="17303"/>
    <x v="729"/>
    <s v="je-01-10524"/>
    <s v="7/8/2019"/>
  </r>
  <r>
    <x v="33"/>
    <m/>
    <s v="R JV 6-2"/>
    <s v="5000"/>
    <s v="Salaries Expense"/>
    <x v="99"/>
    <m/>
    <n v="1216.8"/>
    <x v="729"/>
    <s v="je-01-10524"/>
    <s v="7/8/2019"/>
  </r>
  <r>
    <x v="34"/>
    <m/>
    <s v="R JV 6-2"/>
    <s v="5000"/>
    <s v="Salaries Expense"/>
    <x v="99"/>
    <m/>
    <n v="14800.75"/>
    <x v="729"/>
    <s v="je-01-10524"/>
    <s v="7/8/2019"/>
  </r>
  <r>
    <x v="35"/>
    <m/>
    <s v="R JV 6-2"/>
    <s v="5000"/>
    <s v="Salaries Expense"/>
    <x v="105"/>
    <m/>
    <n v="11431.32"/>
    <x v="729"/>
    <s v="je-01-10524"/>
    <s v="7/8/2019"/>
  </r>
  <r>
    <x v="36"/>
    <m/>
    <s v="R JV 6-2"/>
    <s v="5000"/>
    <s v="Salaries Expense"/>
    <x v="105"/>
    <m/>
    <n v="6364.64"/>
    <x v="729"/>
    <s v="je-01-10524"/>
    <s v="7/8/2019"/>
  </r>
  <r>
    <x v="37"/>
    <m/>
    <s v="R JV 6-2"/>
    <s v="5000"/>
    <s v="Salaries Expense"/>
    <x v="105"/>
    <m/>
    <n v="1733.89"/>
    <x v="729"/>
    <s v="je-01-10524"/>
    <s v="7/8/2019"/>
  </r>
  <r>
    <x v="38"/>
    <m/>
    <s v="R JV 6-2"/>
    <s v="5000"/>
    <s v="Salaries Expense"/>
    <x v="105"/>
    <m/>
    <n v="8361.6200000000008"/>
    <x v="729"/>
    <s v="je-01-10524"/>
    <s v="7/8/2019"/>
  </r>
  <r>
    <x v="42"/>
    <m/>
    <s v="R JV 6-2"/>
    <s v="5000"/>
    <s v="Salaries Expense"/>
    <x v="105"/>
    <m/>
    <n v="7137.38"/>
    <x v="729"/>
    <s v="je-01-10524"/>
    <s v="7/8/2019"/>
  </r>
  <r>
    <x v="24"/>
    <m/>
    <s v="R JV 6-2"/>
    <s v="5000"/>
    <s v="Salaries Expense"/>
    <x v="99"/>
    <m/>
    <n v="4321.3500000000004"/>
    <x v="729"/>
    <s v="je-01-10524"/>
    <s v="7/8/2019"/>
  </r>
  <r>
    <x v="39"/>
    <m/>
    <s v="R JV 6-2"/>
    <s v="5000"/>
    <s v="Salaries Expense"/>
    <x v="99"/>
    <m/>
    <n v="1552.4"/>
    <x v="729"/>
    <s v="je-01-10524"/>
    <s v="7/8/2019"/>
  </r>
  <r>
    <x v="40"/>
    <m/>
    <s v="R JV 6-2"/>
    <s v="5000"/>
    <s v="Salaries Expense"/>
    <x v="99"/>
    <m/>
    <n v="757.24"/>
    <x v="729"/>
    <s v="je-01-10524"/>
    <s v="7/8/2019"/>
  </r>
  <r>
    <x v="41"/>
    <m/>
    <s v="R JV 6-2"/>
    <s v="5000"/>
    <s v="Salaries Expense"/>
    <x v="99"/>
    <m/>
    <n v="324.51"/>
    <x v="729"/>
    <s v="je-01-10524"/>
    <s v="7/8/2019"/>
  </r>
  <r>
    <x v="9"/>
    <m/>
    <s v="JV 7-17"/>
    <s v="5000"/>
    <s v="Salaries Expense"/>
    <x v="16"/>
    <n v="240.76"/>
    <m/>
    <x v="730"/>
    <s v="je-01-10048"/>
    <s v="8/10/2017"/>
  </r>
  <r>
    <x v="8"/>
    <m/>
    <s v="JV 7-17"/>
    <s v="5000"/>
    <s v="Salaries Expense"/>
    <x v="16"/>
    <n v="1648.28"/>
    <m/>
    <x v="730"/>
    <s v="je-01-10048"/>
    <s v="8/10/2017"/>
  </r>
  <r>
    <x v="11"/>
    <m/>
    <s v="JV 7-17"/>
    <s v="5000"/>
    <s v="Salaries Expense"/>
    <x v="16"/>
    <m/>
    <n v="2481.6799999999998"/>
    <x v="730"/>
    <s v="je-01-10048"/>
    <s v="8/10/2017"/>
  </r>
  <r>
    <x v="12"/>
    <m/>
    <s v="JV 7-17"/>
    <s v="5000"/>
    <s v="Salaries Expense"/>
    <x v="16"/>
    <n v="148.16"/>
    <m/>
    <x v="730"/>
    <s v="je-01-10048"/>
    <s v="8/10/2017"/>
  </r>
  <r>
    <x v="10"/>
    <m/>
    <s v="JV 7-17"/>
    <s v="5000"/>
    <s v="Salaries Expense"/>
    <x v="16"/>
    <n v="444.48"/>
    <m/>
    <x v="730"/>
    <s v="je-01-10048"/>
    <s v="8/10/2017"/>
  </r>
  <r>
    <x v="15"/>
    <m/>
    <s v="JV 7-14"/>
    <s v="5000"/>
    <s v="Salaries Expense"/>
    <x v="16"/>
    <n v="573.46"/>
    <m/>
    <x v="731"/>
    <s v="je-01-10048"/>
    <s v="8/10/2017"/>
  </r>
  <r>
    <x v="14"/>
    <m/>
    <s v="JV 7-14"/>
    <s v="5000"/>
    <s v="Salaries Expense"/>
    <x v="16"/>
    <n v="2293.85"/>
    <m/>
    <x v="731"/>
    <s v="je-01-10048"/>
    <s v="8/10/2017"/>
  </r>
  <r>
    <x v="11"/>
    <m/>
    <s v="JV 7-14"/>
    <s v="5000"/>
    <s v="Salaries Expense"/>
    <x v="16"/>
    <m/>
    <n v="2867.31"/>
    <x v="731"/>
    <s v="je-01-10048"/>
    <s v="8/10/2017"/>
  </r>
  <r>
    <x v="13"/>
    <m/>
    <s v="JV 7-18"/>
    <s v="5000"/>
    <s v="Salaries Expense"/>
    <x v="16"/>
    <n v="167.09"/>
    <m/>
    <x v="732"/>
    <s v="je-01-10048"/>
    <s v="8/10/2017"/>
  </r>
  <r>
    <x v="14"/>
    <m/>
    <s v="JV 7-18"/>
    <s v="5000"/>
    <s v="Salaries Expense"/>
    <x v="16"/>
    <n v="1287.2"/>
    <m/>
    <x v="732"/>
    <s v="je-01-10048"/>
    <s v="8/10/2017"/>
  </r>
  <r>
    <x v="9"/>
    <m/>
    <s v="JV 7-18"/>
    <s v="5000"/>
    <s v="Salaries Expense"/>
    <x v="16"/>
    <n v="2011.25"/>
    <m/>
    <x v="732"/>
    <s v="je-01-10048"/>
    <s v="8/10/2017"/>
  </r>
  <r>
    <x v="8"/>
    <m/>
    <s v="JV 7-18"/>
    <s v="5000"/>
    <s v="Salaries Expense"/>
    <x v="16"/>
    <m/>
    <m/>
    <x v="732"/>
    <s v="je-01-10048"/>
    <s v="8/10/2017"/>
  </r>
  <r>
    <x v="11"/>
    <m/>
    <s v="JV 7-18"/>
    <s v="5000"/>
    <s v="Salaries Expense"/>
    <x v="16"/>
    <m/>
    <n v="3638.82"/>
    <x v="732"/>
    <s v="je-01-10048"/>
    <s v="8/10/2017"/>
  </r>
  <r>
    <x v="12"/>
    <m/>
    <s v="JV 7-18"/>
    <s v="5000"/>
    <s v="Salaries Expense"/>
    <x v="16"/>
    <n v="173.28"/>
    <m/>
    <x v="732"/>
    <s v="je-01-10048"/>
    <s v="8/10/2017"/>
  </r>
  <r>
    <x v="10"/>
    <m/>
    <s v="JV 7-18"/>
    <s v="5000"/>
    <s v="Salaries Expense"/>
    <x v="16"/>
    <m/>
    <m/>
    <x v="732"/>
    <s v="je-01-10048"/>
    <s v="8/10/2017"/>
  </r>
  <r>
    <x v="9"/>
    <m/>
    <s v="JV 7-15"/>
    <s v="5000"/>
    <s v="Salaries Expense"/>
    <x v="16"/>
    <n v="191.55"/>
    <m/>
    <x v="733"/>
    <s v="je-01-10048"/>
    <s v="8/10/2017"/>
  </r>
  <r>
    <x v="8"/>
    <m/>
    <s v="JV 7-15"/>
    <s v="5000"/>
    <s v="Salaries Expense"/>
    <x v="16"/>
    <n v="410.45"/>
    <m/>
    <x v="733"/>
    <s v="je-01-10048"/>
    <s v="8/10/2017"/>
  </r>
  <r>
    <x v="11"/>
    <m/>
    <s v="JV 7-15"/>
    <s v="5000"/>
    <s v="Salaries Expense"/>
    <x v="16"/>
    <m/>
    <n v="985.1"/>
    <x v="733"/>
    <s v="je-01-10048"/>
    <s v="8/10/2017"/>
  </r>
  <r>
    <x v="12"/>
    <m/>
    <s v="JV 7-15"/>
    <s v="5000"/>
    <s v="Salaries Expense"/>
    <x v="16"/>
    <n v="191.55"/>
    <m/>
    <x v="733"/>
    <s v="je-01-10048"/>
    <s v="8/10/2017"/>
  </r>
  <r>
    <x v="10"/>
    <m/>
    <s v="JV 7-15"/>
    <s v="5000"/>
    <s v="Salaries Expense"/>
    <x v="16"/>
    <n v="191.55"/>
    <m/>
    <x v="733"/>
    <s v="je-01-10048"/>
    <s v="8/10/2017"/>
  </r>
  <r>
    <x v="13"/>
    <m/>
    <s v="JV 7-13"/>
    <s v="5000"/>
    <s v="Salaries Expense"/>
    <x v="16"/>
    <n v="193.92"/>
    <m/>
    <x v="734"/>
    <s v="je-01-10048"/>
    <s v="8/10/2017"/>
  </r>
  <r>
    <x v="9"/>
    <m/>
    <s v="JV 7-13"/>
    <s v="5000"/>
    <s v="Salaries Expense"/>
    <x v="16"/>
    <n v="415.55"/>
    <m/>
    <x v="734"/>
    <s v="je-01-10048"/>
    <s v="8/10/2017"/>
  </r>
  <r>
    <x v="11"/>
    <m/>
    <s v="JV 7-13"/>
    <s v="5000"/>
    <s v="Salaries Expense"/>
    <x v="16"/>
    <n v="415.55"/>
    <m/>
    <x v="734"/>
    <s v="je-01-10048"/>
    <s v="8/10/2017"/>
  </r>
  <r>
    <x v="12"/>
    <m/>
    <s v="JV 7-13"/>
    <s v="5000"/>
    <s v="Salaries Expense"/>
    <x v="16"/>
    <n v="609.47"/>
    <m/>
    <x v="734"/>
    <s v="je-01-10048"/>
    <s v="8/10/2017"/>
  </r>
  <r>
    <x v="10"/>
    <m/>
    <s v="JV 7-13"/>
    <s v="5000"/>
    <s v="Salaries Expense"/>
    <x v="16"/>
    <m/>
    <n v="1634.49"/>
    <x v="734"/>
    <s v="je-01-10048"/>
    <s v="8/10/2017"/>
  </r>
  <r>
    <x v="11"/>
    <m/>
    <s v="JV 7-16"/>
    <s v="5000"/>
    <s v="Salaries Expense"/>
    <x v="16"/>
    <m/>
    <n v="320.48"/>
    <x v="735"/>
    <s v="je-01-10048"/>
    <s v="8/10/2017"/>
  </r>
  <r>
    <x v="12"/>
    <m/>
    <s v="JV 7-16"/>
    <s v="5000"/>
    <s v="Salaries Expense"/>
    <x v="16"/>
    <n v="320.48"/>
    <m/>
    <x v="735"/>
    <s v="je-01-10048"/>
    <s v="8/10/2017"/>
  </r>
  <r>
    <x v="13"/>
    <m/>
    <s v="JV 7-19"/>
    <s v="5000"/>
    <s v="Salaries Expense"/>
    <x v="16"/>
    <m/>
    <m/>
    <x v="736"/>
    <s v="je-01-10048"/>
    <s v="8/10/2017"/>
  </r>
  <r>
    <x v="64"/>
    <m/>
    <s v="JV 7-19"/>
    <s v="5000"/>
    <s v="Salaries Expense"/>
    <x v="16"/>
    <m/>
    <m/>
    <x v="736"/>
    <s v="je-01-10048"/>
    <s v="8/10/2017"/>
  </r>
  <r>
    <x v="15"/>
    <m/>
    <s v="JV 7-19"/>
    <s v="5000"/>
    <s v="Salaries Expense"/>
    <x v="16"/>
    <m/>
    <m/>
    <x v="736"/>
    <s v="je-01-10048"/>
    <s v="8/10/2017"/>
  </r>
  <r>
    <x v="9"/>
    <m/>
    <s v="JV 7-19"/>
    <s v="5000"/>
    <s v="Salaries Expense"/>
    <x v="16"/>
    <n v="551.96"/>
    <m/>
    <x v="736"/>
    <s v="je-01-10048"/>
    <s v="8/10/2017"/>
  </r>
  <r>
    <x v="8"/>
    <m/>
    <s v="JV 7-19"/>
    <s v="5000"/>
    <s v="Salaries Expense"/>
    <x v="16"/>
    <n v="1067.1199999999999"/>
    <m/>
    <x v="736"/>
    <s v="je-01-10048"/>
    <s v="8/10/2017"/>
  </r>
  <r>
    <x v="11"/>
    <m/>
    <s v="JV 7-19"/>
    <s v="5000"/>
    <s v="Salaries Expense"/>
    <x v="16"/>
    <m/>
    <n v="4047.7"/>
    <x v="736"/>
    <s v="je-01-10048"/>
    <s v="8/10/2017"/>
  </r>
  <r>
    <x v="12"/>
    <m/>
    <s v="JV 7-19"/>
    <s v="5000"/>
    <s v="Salaries Expense"/>
    <x v="16"/>
    <n v="1361.5"/>
    <m/>
    <x v="736"/>
    <s v="je-01-10048"/>
    <s v="8/10/2017"/>
  </r>
  <r>
    <x v="10"/>
    <m/>
    <s v="JV 7-19"/>
    <s v="5000"/>
    <s v="Salaries Expense"/>
    <x v="16"/>
    <n v="1067.1199999999999"/>
    <m/>
    <x v="736"/>
    <s v="je-01-10048"/>
    <s v="8/10/2017"/>
  </r>
  <r>
    <x v="23"/>
    <m/>
    <s v="JV 7-26"/>
    <s v="5000"/>
    <s v="Salaries Expense"/>
    <x v="101"/>
    <n v="189"/>
    <m/>
    <x v="737"/>
    <s v="je-01-10049"/>
    <s v="8/10/2017"/>
  </r>
  <r>
    <x v="11"/>
    <m/>
    <s v="JV 7-26"/>
    <s v="5000"/>
    <s v="Salaries Expense"/>
    <x v="34"/>
    <m/>
    <n v="189"/>
    <x v="737"/>
    <s v="je-01-10049"/>
    <s v="8/10/2017"/>
  </r>
  <r>
    <x v="26"/>
    <m/>
    <s v="JV 7-29"/>
    <s v="5000"/>
    <s v="Salaries Expense"/>
    <x v="34"/>
    <n v="242.31"/>
    <m/>
    <x v="738"/>
    <s v="je-01-10049"/>
    <s v="8/10/2017"/>
  </r>
  <r>
    <x v="25"/>
    <m/>
    <s v="JV 7-29"/>
    <s v="5000"/>
    <s v="Salaries Expense"/>
    <x v="34"/>
    <n v="169.62"/>
    <m/>
    <x v="738"/>
    <s v="je-01-10049"/>
    <s v="8/10/2017"/>
  </r>
  <r>
    <x v="23"/>
    <m/>
    <s v="JV 7-29"/>
    <s v="5000"/>
    <s v="Salaries Expense"/>
    <x v="101"/>
    <n v="876.92"/>
    <m/>
    <x v="738"/>
    <s v="je-01-10049"/>
    <s v="8/10/2017"/>
  </r>
  <r>
    <x v="11"/>
    <m/>
    <s v="JV 7-29"/>
    <s v="5000"/>
    <s v="Salaries Expense"/>
    <x v="34"/>
    <m/>
    <n v="1381.16"/>
    <x v="738"/>
    <s v="je-01-10049"/>
    <s v="8/10/2017"/>
  </r>
  <r>
    <x v="20"/>
    <m/>
    <s v="JV 7-29"/>
    <s v="5000"/>
    <s v="Salaries Expense"/>
    <x v="34"/>
    <m/>
    <n v="105.23"/>
    <x v="738"/>
    <s v="je-01-10049"/>
    <s v="8/10/2017"/>
  </r>
  <r>
    <x v="22"/>
    <m/>
    <s v="JV 7-28"/>
    <s v="5000"/>
    <s v="Salaries Expense"/>
    <x v="34"/>
    <m/>
    <n v="368.92"/>
    <x v="739"/>
    <s v="je-01-10049"/>
    <s v="8/10/2017"/>
  </r>
  <r>
    <x v="11"/>
    <m/>
    <s v="JV 7-28"/>
    <s v="5000"/>
    <s v="Salaries Expense"/>
    <x v="34"/>
    <n v="368.92"/>
    <m/>
    <x v="739"/>
    <s v="je-01-10049"/>
    <s v="8/10/2017"/>
  </r>
  <r>
    <x v="23"/>
    <m/>
    <s v="JV 7-25"/>
    <s v="5000"/>
    <s v="Salaries Expense"/>
    <x v="101"/>
    <m/>
    <n v="150.91"/>
    <x v="740"/>
    <s v="je-01-10049"/>
    <s v="8/10/2017"/>
  </r>
  <r>
    <x v="51"/>
    <m/>
    <s v="JV 7-25"/>
    <s v="5000"/>
    <s v="Salaries Expense"/>
    <x v="34"/>
    <n v="150.91"/>
    <m/>
    <x v="740"/>
    <s v="je-01-10049"/>
    <s v="8/10/2017"/>
  </r>
  <r>
    <x v="23"/>
    <m/>
    <s v="JV 7-24"/>
    <s v="5000"/>
    <s v="Salaries Expense"/>
    <x v="101"/>
    <n v="566.22"/>
    <m/>
    <x v="741"/>
    <s v="je-01-10049"/>
    <s v="8/10/2017"/>
  </r>
  <r>
    <x v="11"/>
    <m/>
    <s v="JV 7-24"/>
    <s v="5000"/>
    <s v="Salaries Expense"/>
    <x v="34"/>
    <m/>
    <n v="566.22"/>
    <x v="741"/>
    <s v="je-01-10049"/>
    <s v="8/10/2017"/>
  </r>
  <r>
    <x v="24"/>
    <m/>
    <s v="JV 7-23"/>
    <s v="5000"/>
    <s v="Salaries Expense"/>
    <x v="34"/>
    <m/>
    <m/>
    <x v="742"/>
    <s v="je-01-10049"/>
    <s v="8/10/2017"/>
  </r>
  <r>
    <x v="23"/>
    <m/>
    <s v="JV 7-23"/>
    <s v="5000"/>
    <s v="Salaries Expense"/>
    <x v="101"/>
    <m/>
    <n v="1006.11"/>
    <x v="742"/>
    <s v="je-01-10049"/>
    <s v="8/10/2017"/>
  </r>
  <r>
    <x v="22"/>
    <m/>
    <s v="JV 7-23"/>
    <s v="5000"/>
    <s v="Salaries Expense"/>
    <x v="34"/>
    <n v="491.5"/>
    <m/>
    <x v="742"/>
    <s v="je-01-10049"/>
    <s v="8/10/2017"/>
  </r>
  <r>
    <x v="60"/>
    <m/>
    <s v="JV 7-23"/>
    <s v="5000"/>
    <s v="Salaries Expense"/>
    <x v="34"/>
    <n v="452.98"/>
    <m/>
    <x v="742"/>
    <s v="je-01-10049"/>
    <s v="8/10/2017"/>
  </r>
  <r>
    <x v="61"/>
    <m/>
    <s v="JV 7-23"/>
    <s v="5000"/>
    <s v="Salaries Expense"/>
    <x v="34"/>
    <n v="61.63"/>
    <m/>
    <x v="742"/>
    <s v="je-01-10049"/>
    <s v="8/10/2017"/>
  </r>
  <r>
    <x v="24"/>
    <m/>
    <s v="JV 7-20"/>
    <s v="5000"/>
    <s v="Salaries Expense"/>
    <x v="34"/>
    <m/>
    <m/>
    <x v="743"/>
    <s v="je-01-10049"/>
    <s v="8/10/2017"/>
  </r>
  <r>
    <x v="32"/>
    <m/>
    <s v="JV 7-20"/>
    <s v="5000"/>
    <s v="Salaries Expense"/>
    <x v="34"/>
    <m/>
    <m/>
    <x v="743"/>
    <s v="je-01-10049"/>
    <s v="8/10/2017"/>
  </r>
  <r>
    <x v="23"/>
    <m/>
    <s v="JV 7-20"/>
    <s v="5000"/>
    <s v="Salaries Expense"/>
    <x v="101"/>
    <m/>
    <n v="1356.92"/>
    <x v="743"/>
    <s v="je-01-10049"/>
    <s v="8/10/2017"/>
  </r>
  <r>
    <x v="60"/>
    <m/>
    <s v="JV 7-20"/>
    <s v="5000"/>
    <s v="Salaries Expense"/>
    <x v="34"/>
    <n v="1252.54"/>
    <m/>
    <x v="743"/>
    <s v="je-01-10049"/>
    <s v="8/10/2017"/>
  </r>
  <r>
    <x v="51"/>
    <m/>
    <s v="JV 7-20"/>
    <s v="5000"/>
    <s v="Salaries Expense"/>
    <x v="34"/>
    <n v="104.38"/>
    <m/>
    <x v="743"/>
    <s v="je-01-10049"/>
    <s v="8/10/2017"/>
  </r>
  <r>
    <x v="24"/>
    <m/>
    <s v="JV 7-22"/>
    <s v="5000"/>
    <s v="Salaries Expense"/>
    <x v="34"/>
    <m/>
    <m/>
    <x v="744"/>
    <s v="je-01-10049"/>
    <s v="8/10/2017"/>
  </r>
  <r>
    <x v="23"/>
    <m/>
    <s v="JV 7-22"/>
    <s v="5000"/>
    <s v="Salaries Expense"/>
    <x v="101"/>
    <m/>
    <n v="1333.93"/>
    <x v="744"/>
    <s v="je-01-10049"/>
    <s v="8/10/2017"/>
  </r>
  <r>
    <x v="22"/>
    <m/>
    <s v="JV 7-22"/>
    <s v="5000"/>
    <s v="Salaries Expense"/>
    <x v="34"/>
    <n v="586.92999999999995"/>
    <m/>
    <x v="744"/>
    <s v="je-01-10049"/>
    <s v="8/10/2017"/>
  </r>
  <r>
    <x v="11"/>
    <m/>
    <s v="JV 7-22"/>
    <s v="5000"/>
    <s v="Salaries Expense"/>
    <x v="34"/>
    <n v="373.5"/>
    <m/>
    <x v="744"/>
    <s v="je-01-10049"/>
    <s v="8/10/2017"/>
  </r>
  <r>
    <x v="60"/>
    <m/>
    <s v="JV 7-22"/>
    <s v="5000"/>
    <s v="Salaries Expense"/>
    <x v="34"/>
    <n v="373.5"/>
    <m/>
    <x v="744"/>
    <s v="je-01-10049"/>
    <s v="8/10/2017"/>
  </r>
  <r>
    <x v="23"/>
    <m/>
    <s v="JV 7-21"/>
    <s v="5000"/>
    <s v="Salaries Expense"/>
    <x v="101"/>
    <n v="549.4"/>
    <m/>
    <x v="745"/>
    <s v="je-01-10049"/>
    <s v="8/10/2017"/>
  </r>
  <r>
    <x v="11"/>
    <m/>
    <s v="JV 7-21"/>
    <s v="5000"/>
    <s v="Salaries Expense"/>
    <x v="34"/>
    <m/>
    <n v="1841.13"/>
    <x v="745"/>
    <s v="je-01-10049"/>
    <s v="8/10/2017"/>
  </r>
  <r>
    <x v="60"/>
    <m/>
    <s v="JV 7-21"/>
    <s v="5000"/>
    <s v="Salaries Expense"/>
    <x v="34"/>
    <n v="964.71"/>
    <m/>
    <x v="745"/>
    <s v="je-01-10049"/>
    <s v="8/10/2017"/>
  </r>
  <r>
    <x v="51"/>
    <m/>
    <s v="JV 7-21"/>
    <s v="5000"/>
    <s v="Salaries Expense"/>
    <x v="34"/>
    <n v="130.81"/>
    <m/>
    <x v="745"/>
    <s v="je-01-10049"/>
    <s v="8/10/2017"/>
  </r>
  <r>
    <x v="48"/>
    <m/>
    <s v="JV 7-21"/>
    <s v="5000"/>
    <s v="Salaries Expense"/>
    <x v="34"/>
    <n v="65.400000000000006"/>
    <m/>
    <x v="745"/>
    <s v="je-01-10049"/>
    <s v="8/10/2017"/>
  </r>
  <r>
    <x v="63"/>
    <m/>
    <s v="JV 7-21"/>
    <s v="5000"/>
    <s v="Salaries Expense"/>
    <x v="34"/>
    <m/>
    <m/>
    <x v="745"/>
    <s v="je-01-10049"/>
    <s v="8/10/2017"/>
  </r>
  <r>
    <x v="20"/>
    <m/>
    <s v="JV 7-21"/>
    <s v="5000"/>
    <s v="Salaries Expense"/>
    <x v="34"/>
    <n v="130.81"/>
    <m/>
    <x v="745"/>
    <s v="je-01-10049"/>
    <s v="8/10/2017"/>
  </r>
  <r>
    <x v="23"/>
    <m/>
    <s v="JV 7-27"/>
    <s v="5000"/>
    <s v="Salaries Expense"/>
    <x v="101"/>
    <m/>
    <n v="1363.69"/>
    <x v="746"/>
    <s v="je-01-10049"/>
    <s v="8/10/2017"/>
  </r>
  <r>
    <x v="60"/>
    <m/>
    <s v="JV 7-27"/>
    <s v="5000"/>
    <s v="Salaries Expense"/>
    <x v="34"/>
    <n v="1101.44"/>
    <m/>
    <x v="746"/>
    <s v="je-01-10049"/>
    <s v="8/10/2017"/>
  </r>
  <r>
    <x v="18"/>
    <m/>
    <s v="JV 7-27"/>
    <s v="5000"/>
    <s v="Salaries Expense"/>
    <x v="34"/>
    <n v="262.25"/>
    <m/>
    <x v="746"/>
    <s v="je-01-10049"/>
    <s v="8/10/2017"/>
  </r>
  <r>
    <x v="20"/>
    <m/>
    <s v="JV 7-30"/>
    <s v="5000"/>
    <s v="Salaries Expense"/>
    <x v="16"/>
    <m/>
    <n v="420.25"/>
    <x v="747"/>
    <s v="je-01-10050"/>
    <s v="8/11/2017"/>
  </r>
  <r>
    <x v="48"/>
    <m/>
    <s v="JV 7-30"/>
    <s v="5000"/>
    <s v="Salaries Expense"/>
    <x v="16"/>
    <n v="420.25"/>
    <m/>
    <x v="747"/>
    <s v="je-01-10050"/>
    <s v="8/11/2017"/>
  </r>
  <r>
    <x v="20"/>
    <m/>
    <s v="JV 7-31"/>
    <s v="5000"/>
    <s v="Salaries Expense"/>
    <x v="16"/>
    <m/>
    <n v="992.83"/>
    <x v="748"/>
    <s v="je-01-10050"/>
    <s v="8/11/2017"/>
  </r>
  <r>
    <x v="29"/>
    <m/>
    <s v="JV 7-31"/>
    <s v="5000"/>
    <s v="Salaries Expense"/>
    <x v="16"/>
    <m/>
    <m/>
    <x v="748"/>
    <s v="je-01-10050"/>
    <s v="8/11/2017"/>
  </r>
  <r>
    <x v="63"/>
    <m/>
    <s v="JV 7-31"/>
    <s v="5000"/>
    <s v="Salaries Expense"/>
    <x v="16"/>
    <n v="772.2"/>
    <m/>
    <x v="748"/>
    <s v="je-01-10050"/>
    <s v="8/11/2017"/>
  </r>
  <r>
    <x v="48"/>
    <m/>
    <s v="JV 7-31"/>
    <s v="5000"/>
    <s v="Salaries Expense"/>
    <x v="16"/>
    <n v="220.63"/>
    <m/>
    <x v="748"/>
    <s v="je-01-10050"/>
    <s v="8/11/2017"/>
  </r>
  <r>
    <x v="20"/>
    <m/>
    <s v="JV 7-32"/>
    <s v="5000"/>
    <s v="Salaries Expense"/>
    <x v="16"/>
    <m/>
    <n v="979.95"/>
    <x v="67"/>
    <s v="je-01-10050"/>
    <s v="8/11/2017"/>
  </r>
  <r>
    <x v="29"/>
    <m/>
    <s v="JV 7-32"/>
    <s v="5000"/>
    <s v="Salaries Expense"/>
    <x v="16"/>
    <n v="288.22000000000003"/>
    <m/>
    <x v="67"/>
    <s v="je-01-10050"/>
    <s v="8/11/2017"/>
  </r>
  <r>
    <x v="63"/>
    <m/>
    <s v="JV 7-32"/>
    <s v="5000"/>
    <s v="Salaries Expense"/>
    <x v="16"/>
    <n v="115.29"/>
    <m/>
    <x v="67"/>
    <s v="je-01-10050"/>
    <s v="8/11/2017"/>
  </r>
  <r>
    <x v="48"/>
    <m/>
    <s v="JV 7-32"/>
    <s v="5000"/>
    <s v="Salaries Expense"/>
    <x v="16"/>
    <m/>
    <m/>
    <x v="67"/>
    <s v="je-01-10050"/>
    <s v="8/11/2017"/>
  </r>
  <r>
    <x v="23"/>
    <m/>
    <s v="JV 7-32"/>
    <s v="5000"/>
    <s v="Salaries Expense"/>
    <x v="100"/>
    <n v="576.44000000000005"/>
    <m/>
    <x v="67"/>
    <s v="je-01-10050"/>
    <s v="8/11/2017"/>
  </r>
  <r>
    <x v="70"/>
    <m/>
    <s v="REV. JV 2-79"/>
    <s v="5000"/>
    <s v="Salaries Expense"/>
    <x v="46"/>
    <n v="64044.59"/>
    <m/>
    <x v="681"/>
    <s v="je-01-10363"/>
    <s v="8/21/2018"/>
  </r>
  <r>
    <x v="71"/>
    <m/>
    <s v="REV. JV 2-79"/>
    <s v="5000"/>
    <s v="Salaries Expense"/>
    <x v="46"/>
    <n v="1553.42"/>
    <m/>
    <x v="681"/>
    <s v="je-01-10363"/>
    <s v="8/21/2018"/>
  </r>
  <r>
    <x v="69"/>
    <m/>
    <s v="REV. JV 2-79"/>
    <s v="5000"/>
    <s v="Salaries Expense"/>
    <x v="46"/>
    <n v="61887.54"/>
    <m/>
    <x v="681"/>
    <s v="je-01-10363"/>
    <s v="8/21/2018"/>
  </r>
  <r>
    <x v="69"/>
    <m/>
    <s v="REV. JV 2-79"/>
    <s v="5000"/>
    <s v="Salaries Expense"/>
    <x v="46"/>
    <m/>
    <n v="61887.54"/>
    <x v="681"/>
    <s v="je-01-10371"/>
    <s v="8/24/2018"/>
  </r>
  <r>
    <x v="71"/>
    <m/>
    <s v="REV. JV 2-79"/>
    <s v="5000"/>
    <s v="Salaries Expense"/>
    <x v="46"/>
    <m/>
    <n v="1553.42"/>
    <x v="681"/>
    <s v="je-01-10371"/>
    <s v="8/24/2018"/>
  </r>
  <r>
    <x v="70"/>
    <m/>
    <s v="REV. JV 2-79"/>
    <s v="5000"/>
    <s v="Salaries Expense"/>
    <x v="46"/>
    <m/>
    <n v="64044.59"/>
    <x v="681"/>
    <s v="je-01-10371"/>
    <s v="8/24/2018"/>
  </r>
  <r>
    <x v="20"/>
    <m/>
    <s v="JV 8-2"/>
    <s v="5000"/>
    <s v="Salaries Expense"/>
    <x v="2"/>
    <n v="7867.98"/>
    <m/>
    <x v="749"/>
    <s v="je-01-10053"/>
    <s v="8/25/2017"/>
  </r>
  <r>
    <x v="10"/>
    <m/>
    <s v="JV 8-2"/>
    <s v="5000"/>
    <s v="Salaries Expense"/>
    <x v="2"/>
    <n v="2654.35"/>
    <m/>
    <x v="749"/>
    <s v="je-01-10053"/>
    <s v="8/25/2017"/>
  </r>
  <r>
    <x v="51"/>
    <m/>
    <s v="JV 8-2"/>
    <s v="5000"/>
    <s v="Salaries Expense"/>
    <x v="2"/>
    <n v="1454.71"/>
    <m/>
    <x v="749"/>
    <s v="je-01-10053"/>
    <s v="8/25/2017"/>
  </r>
  <r>
    <x v="48"/>
    <m/>
    <s v="JV 8-2"/>
    <s v="5000"/>
    <s v="Salaries Expense"/>
    <x v="2"/>
    <n v="3531.24"/>
    <m/>
    <x v="749"/>
    <s v="je-01-10053"/>
    <s v="8/25/2017"/>
  </r>
  <r>
    <x v="18"/>
    <m/>
    <s v="JV 8-2"/>
    <s v="5000"/>
    <s v="Salaries Expense"/>
    <x v="2"/>
    <n v="3289.9"/>
    <m/>
    <x v="749"/>
    <s v="je-01-10053"/>
    <s v="8/25/2017"/>
  </r>
  <r>
    <x v="49"/>
    <m/>
    <s v="JV 8-2"/>
    <s v="5000"/>
    <s v="Salaries Expense"/>
    <x v="2"/>
    <n v="1103.48"/>
    <m/>
    <x v="749"/>
    <s v="je-01-10053"/>
    <s v="8/25/2017"/>
  </r>
  <r>
    <x v="11"/>
    <m/>
    <s v="JV 8-2"/>
    <s v="5000"/>
    <s v="Salaries Expense"/>
    <x v="2"/>
    <n v="30815.58"/>
    <m/>
    <x v="749"/>
    <s v="je-01-10053"/>
    <s v="8/25/2017"/>
  </r>
  <r>
    <x v="22"/>
    <m/>
    <s v="JV 8-2"/>
    <s v="5000"/>
    <s v="Salaries Expense"/>
    <x v="2"/>
    <n v="12219.17"/>
    <m/>
    <x v="749"/>
    <s v="je-01-10053"/>
    <s v="8/25/2017"/>
  </r>
  <r>
    <x v="58"/>
    <m/>
    <s v="JV 8-2"/>
    <s v="5000"/>
    <s v="Salaries Expense"/>
    <x v="2"/>
    <m/>
    <m/>
    <x v="749"/>
    <s v="je-01-10053"/>
    <s v="8/25/2017"/>
  </r>
  <r>
    <x v="57"/>
    <m/>
    <s v="JV 8-2"/>
    <s v="5000"/>
    <s v="Salaries Expense"/>
    <x v="106"/>
    <n v="1009.91"/>
    <m/>
    <x v="749"/>
    <s v="je-01-10053"/>
    <s v="8/25/2017"/>
  </r>
  <r>
    <x v="54"/>
    <m/>
    <s v="JV 8-2"/>
    <s v="5000"/>
    <s v="Salaries Expense"/>
    <x v="106"/>
    <n v="7956.5"/>
    <m/>
    <x v="749"/>
    <s v="je-01-10053"/>
    <s v="8/25/2017"/>
  </r>
  <r>
    <x v="55"/>
    <m/>
    <s v="JV 8-2"/>
    <s v="5000"/>
    <s v="Salaries Expense"/>
    <x v="106"/>
    <n v="9293.3700000000008"/>
    <m/>
    <x v="749"/>
    <s v="je-01-10053"/>
    <s v="8/25/2017"/>
  </r>
  <r>
    <x v="23"/>
    <m/>
    <s v="JV 8-2"/>
    <s v="5000"/>
    <s v="Salaries Expense"/>
    <x v="106"/>
    <n v="18833.310000000001"/>
    <m/>
    <x v="749"/>
    <s v="je-01-10053"/>
    <s v="8/25/2017"/>
  </r>
  <r>
    <x v="53"/>
    <m/>
    <s v="JV 8-2"/>
    <s v="5000"/>
    <s v="Salaries Expense"/>
    <x v="2"/>
    <n v="1259.45"/>
    <m/>
    <x v="749"/>
    <s v="je-01-10053"/>
    <s v="8/25/2017"/>
  </r>
  <r>
    <x v="28"/>
    <m/>
    <s v="JV 8-2"/>
    <s v="5000"/>
    <s v="Salaries Expense"/>
    <x v="106"/>
    <n v="15051.43"/>
    <m/>
    <x v="749"/>
    <s v="je-01-10053"/>
    <s v="8/25/2017"/>
  </r>
  <r>
    <x v="64"/>
    <m/>
    <s v="JV 8-2"/>
    <s v="5000"/>
    <s v="Salaries Expense"/>
    <x v="2"/>
    <n v="1472.36"/>
    <m/>
    <x v="749"/>
    <s v="je-01-10053"/>
    <s v="8/25/2017"/>
  </r>
  <r>
    <x v="24"/>
    <m/>
    <s v="JV 8-2"/>
    <s v="5000"/>
    <s v="Salaries Expense"/>
    <x v="2"/>
    <n v="7416.41"/>
    <m/>
    <x v="749"/>
    <s v="je-01-10053"/>
    <s v="8/25/2017"/>
  </r>
  <r>
    <x v="52"/>
    <m/>
    <s v="JV 8-2"/>
    <s v="5000"/>
    <s v="Salaries Expense"/>
    <x v="2"/>
    <n v="1348.27"/>
    <m/>
    <x v="749"/>
    <s v="je-01-10053"/>
    <s v="8/25/2017"/>
  </r>
  <r>
    <x v="52"/>
    <m/>
    <s v="JV 8-1"/>
    <s v="5000"/>
    <s v="Salaries Expense"/>
    <x v="2"/>
    <n v="2996.16"/>
    <m/>
    <x v="750"/>
    <s v="je-01-10057"/>
    <s v="8/25/2017"/>
  </r>
  <r>
    <x v="24"/>
    <m/>
    <s v="JV 8-1"/>
    <s v="5000"/>
    <s v="Salaries Expense"/>
    <x v="2"/>
    <n v="16969.66"/>
    <m/>
    <x v="750"/>
    <s v="je-01-10057"/>
    <s v="8/25/2017"/>
  </r>
  <r>
    <x v="64"/>
    <m/>
    <s v="JV 8-1"/>
    <s v="5000"/>
    <s v="Salaries Expense"/>
    <x v="2"/>
    <n v="3264.71"/>
    <m/>
    <x v="750"/>
    <s v="je-01-10057"/>
    <s v="8/25/2017"/>
  </r>
  <r>
    <x v="28"/>
    <m/>
    <s v="JV 8-1"/>
    <s v="5000"/>
    <s v="Salaries Expense"/>
    <x v="106"/>
    <n v="33223.620000000003"/>
    <m/>
    <x v="750"/>
    <s v="je-01-10057"/>
    <s v="8/25/2017"/>
  </r>
  <r>
    <x v="53"/>
    <m/>
    <s v="JV 8-1"/>
    <s v="5000"/>
    <s v="Salaries Expense"/>
    <x v="2"/>
    <n v="2436.5500000000002"/>
    <m/>
    <x v="750"/>
    <s v="je-01-10057"/>
    <s v="8/25/2017"/>
  </r>
  <r>
    <x v="23"/>
    <m/>
    <s v="JV 8-1"/>
    <s v="5000"/>
    <s v="Salaries Expense"/>
    <x v="106"/>
    <n v="42062.36"/>
    <m/>
    <x v="750"/>
    <s v="je-01-10057"/>
    <s v="8/25/2017"/>
  </r>
  <r>
    <x v="55"/>
    <m/>
    <s v="JV 8-1"/>
    <s v="5000"/>
    <s v="Salaries Expense"/>
    <x v="106"/>
    <n v="20840.490000000002"/>
    <m/>
    <x v="750"/>
    <s v="je-01-10057"/>
    <s v="8/25/2017"/>
  </r>
  <r>
    <x v="56"/>
    <m/>
    <s v="JV 8-1"/>
    <s v="5000"/>
    <s v="Salaries Expense"/>
    <x v="106"/>
    <m/>
    <m/>
    <x v="750"/>
    <s v="je-01-10057"/>
    <s v="8/25/2017"/>
  </r>
  <r>
    <x v="54"/>
    <m/>
    <s v="JV 8-1"/>
    <s v="5000"/>
    <s v="Salaries Expense"/>
    <x v="106"/>
    <n v="17768.82"/>
    <m/>
    <x v="750"/>
    <s v="je-01-10057"/>
    <s v="8/25/2017"/>
  </r>
  <r>
    <x v="57"/>
    <m/>
    <s v="JV 8-1"/>
    <s v="5000"/>
    <s v="Salaries Expense"/>
    <x v="106"/>
    <n v="2177.71"/>
    <m/>
    <x v="750"/>
    <s v="je-01-10057"/>
    <s v="8/25/2017"/>
  </r>
  <r>
    <x v="58"/>
    <m/>
    <s v="JV 8-1"/>
    <s v="5000"/>
    <s v="Salaries Expense"/>
    <x v="2"/>
    <n v="1134.24"/>
    <m/>
    <x v="750"/>
    <s v="je-01-10057"/>
    <s v="8/25/2017"/>
  </r>
  <r>
    <x v="22"/>
    <m/>
    <s v="JV 8-1"/>
    <s v="5000"/>
    <s v="Salaries Expense"/>
    <x v="2"/>
    <n v="27286.27"/>
    <m/>
    <x v="750"/>
    <s v="je-01-10057"/>
    <s v="8/25/2017"/>
  </r>
  <r>
    <x v="11"/>
    <m/>
    <s v="JV 8-1"/>
    <s v="5000"/>
    <s v="Salaries Expense"/>
    <x v="2"/>
    <n v="69454.06"/>
    <m/>
    <x v="750"/>
    <s v="je-01-10057"/>
    <s v="8/25/2017"/>
  </r>
  <r>
    <x v="49"/>
    <m/>
    <s v="JV 8-1"/>
    <s v="5000"/>
    <s v="Salaries Expense"/>
    <x v="2"/>
    <n v="2433.65"/>
    <m/>
    <x v="750"/>
    <s v="je-01-10057"/>
    <s v="8/25/2017"/>
  </r>
  <r>
    <x v="18"/>
    <m/>
    <s v="JV 8-1"/>
    <s v="5000"/>
    <s v="Salaries Expense"/>
    <x v="2"/>
    <n v="7310.89"/>
    <m/>
    <x v="750"/>
    <s v="je-01-10057"/>
    <s v="8/25/2017"/>
  </r>
  <r>
    <x v="48"/>
    <m/>
    <s v="JV 8-1"/>
    <s v="5000"/>
    <s v="Salaries Expense"/>
    <x v="2"/>
    <n v="7307.16"/>
    <m/>
    <x v="750"/>
    <s v="je-01-10057"/>
    <s v="8/25/2017"/>
  </r>
  <r>
    <x v="51"/>
    <m/>
    <s v="JV 8-1"/>
    <s v="5000"/>
    <s v="Salaries Expense"/>
    <x v="2"/>
    <n v="3232.68"/>
    <m/>
    <x v="750"/>
    <s v="je-01-10057"/>
    <s v="8/25/2017"/>
  </r>
  <r>
    <x v="10"/>
    <m/>
    <s v="JV 8-1"/>
    <s v="5000"/>
    <s v="Salaries Expense"/>
    <x v="2"/>
    <n v="5950.95"/>
    <m/>
    <x v="750"/>
    <s v="je-01-10057"/>
    <s v="8/25/2017"/>
  </r>
  <r>
    <x v="20"/>
    <m/>
    <s v="JV 8-1"/>
    <s v="5000"/>
    <s v="Salaries Expense"/>
    <x v="2"/>
    <n v="17395.89"/>
    <m/>
    <x v="750"/>
    <s v="je-01-10057"/>
    <s v="8/25/2017"/>
  </r>
  <r>
    <x v="20"/>
    <m/>
    <s v="REV. JV 8-2"/>
    <s v="5000"/>
    <s v="Salaries Expense"/>
    <x v="107"/>
    <m/>
    <n v="7867.98"/>
    <x v="751"/>
    <s v="je-01-10053"/>
    <s v="8/25/2017"/>
  </r>
  <r>
    <x v="10"/>
    <m/>
    <s v="REV. JV 8-2"/>
    <s v="5000"/>
    <s v="Salaries Expense"/>
    <x v="107"/>
    <m/>
    <n v="2654.35"/>
    <x v="751"/>
    <s v="je-01-10053"/>
    <s v="8/25/2017"/>
  </r>
  <r>
    <x v="18"/>
    <m/>
    <s v="REV. JV 8-2"/>
    <s v="5000"/>
    <s v="Salaries Expense"/>
    <x v="107"/>
    <m/>
    <n v="3289.9"/>
    <x v="751"/>
    <s v="je-01-10053"/>
    <s v="8/25/2017"/>
  </r>
  <r>
    <x v="49"/>
    <m/>
    <s v="REV. JV 8-2"/>
    <s v="5000"/>
    <s v="Salaries Expense"/>
    <x v="107"/>
    <m/>
    <n v="1103.48"/>
    <x v="751"/>
    <s v="je-01-10053"/>
    <s v="8/25/2017"/>
  </r>
  <r>
    <x v="51"/>
    <m/>
    <s v="REV. JV 8-2"/>
    <s v="5000"/>
    <s v="Salaries Expense"/>
    <x v="107"/>
    <m/>
    <n v="1454.71"/>
    <x v="751"/>
    <s v="je-01-10053"/>
    <s v="8/25/2017"/>
  </r>
  <r>
    <x v="48"/>
    <m/>
    <s v="REV. JV 8-2"/>
    <s v="5000"/>
    <s v="Salaries Expense"/>
    <x v="107"/>
    <m/>
    <n v="3531.24"/>
    <x v="751"/>
    <s v="je-01-10053"/>
    <s v="8/25/2017"/>
  </r>
  <r>
    <x v="11"/>
    <m/>
    <s v="REV. JV 8-2"/>
    <s v="5000"/>
    <s v="Salaries Expense"/>
    <x v="107"/>
    <m/>
    <n v="30815.58"/>
    <x v="751"/>
    <s v="je-01-10053"/>
    <s v="8/25/2017"/>
  </r>
  <r>
    <x v="24"/>
    <m/>
    <s v="REV. JV 8-2"/>
    <s v="5000"/>
    <s v="Salaries Expense"/>
    <x v="107"/>
    <m/>
    <n v="7416.41"/>
    <x v="751"/>
    <s v="je-01-10053"/>
    <s v="8/25/2017"/>
  </r>
  <r>
    <x v="52"/>
    <m/>
    <s v="REV. JV 8-2"/>
    <s v="5000"/>
    <s v="Salaries Expense"/>
    <x v="107"/>
    <m/>
    <n v="1348.27"/>
    <x v="751"/>
    <s v="je-01-10053"/>
    <s v="8/25/2017"/>
  </r>
  <r>
    <x v="64"/>
    <m/>
    <s v="REV. JV 8-2"/>
    <s v="5000"/>
    <s v="Salaries Expense"/>
    <x v="107"/>
    <m/>
    <n v="1472.36"/>
    <x v="751"/>
    <s v="je-01-10053"/>
    <s v="8/25/2017"/>
  </r>
  <r>
    <x v="53"/>
    <m/>
    <s v="REV. JV 8-2"/>
    <s v="5000"/>
    <s v="Salaries Expense"/>
    <x v="107"/>
    <m/>
    <n v="1259.45"/>
    <x v="751"/>
    <s v="je-01-10053"/>
    <s v="8/25/2017"/>
  </r>
  <r>
    <x v="28"/>
    <m/>
    <s v="REV. JV 8-2"/>
    <s v="5000"/>
    <s v="Salaries Expense"/>
    <x v="108"/>
    <m/>
    <n v="15051.43"/>
    <x v="751"/>
    <s v="je-01-10053"/>
    <s v="8/25/2017"/>
  </r>
  <r>
    <x v="23"/>
    <m/>
    <s v="REV. JV 8-2"/>
    <s v="5000"/>
    <s v="Salaries Expense"/>
    <x v="108"/>
    <m/>
    <n v="18833.310000000001"/>
    <x v="751"/>
    <s v="je-01-10053"/>
    <s v="8/25/2017"/>
  </r>
  <r>
    <x v="57"/>
    <m/>
    <s v="REV. JV 8-2"/>
    <s v="5000"/>
    <s v="Salaries Expense"/>
    <x v="108"/>
    <m/>
    <n v="1009.91"/>
    <x v="751"/>
    <s v="je-01-10053"/>
    <s v="8/25/2017"/>
  </r>
  <r>
    <x v="54"/>
    <m/>
    <s v="REV. JV 8-2"/>
    <s v="5000"/>
    <s v="Salaries Expense"/>
    <x v="108"/>
    <m/>
    <n v="7956.5"/>
    <x v="751"/>
    <s v="je-01-10053"/>
    <s v="8/25/2017"/>
  </r>
  <r>
    <x v="55"/>
    <m/>
    <s v="REV. JV 8-2"/>
    <s v="5000"/>
    <s v="Salaries Expense"/>
    <x v="108"/>
    <m/>
    <n v="9293.3700000000008"/>
    <x v="751"/>
    <s v="je-01-10053"/>
    <s v="8/25/2017"/>
  </r>
  <r>
    <x v="22"/>
    <m/>
    <s v="REV. JV 8-2"/>
    <s v="5000"/>
    <s v="Salaries Expense"/>
    <x v="107"/>
    <m/>
    <n v="12219.17"/>
    <x v="751"/>
    <s v="je-01-10053"/>
    <s v="8/25/2017"/>
  </r>
  <r>
    <x v="58"/>
    <m/>
    <s v="REV. JV 8-2"/>
    <s v="5000"/>
    <s v="Salaries Expense"/>
    <x v="107"/>
    <m/>
    <m/>
    <x v="751"/>
    <s v="je-01-10053"/>
    <s v="8/25/2017"/>
  </r>
  <r>
    <x v="17"/>
    <m/>
    <s v="JV 7-2"/>
    <s v="5000"/>
    <s v="Salaries Expense"/>
    <x v="95"/>
    <n v="2858.85"/>
    <m/>
    <x v="752"/>
    <s v="je-01-10373"/>
    <s v="8/27/2018"/>
  </r>
  <r>
    <x v="49"/>
    <m/>
    <s v="JV 7-2"/>
    <s v="5000"/>
    <s v="Salaries Expense"/>
    <x v="95"/>
    <m/>
    <m/>
    <x v="752"/>
    <s v="je-01-10373"/>
    <s v="8/27/2018"/>
  </r>
  <r>
    <x v="43"/>
    <m/>
    <s v="JV 7-2"/>
    <s v="5000"/>
    <s v="Salaries Expense"/>
    <x v="95"/>
    <n v="1142.76"/>
    <m/>
    <x v="752"/>
    <s v="je-01-10373"/>
    <s v="8/27/2018"/>
  </r>
  <r>
    <x v="45"/>
    <m/>
    <s v="JV 7-2"/>
    <s v="5000"/>
    <s v="Salaries Expense"/>
    <x v="95"/>
    <m/>
    <m/>
    <x v="752"/>
    <s v="je-01-10373"/>
    <s v="8/27/2018"/>
  </r>
  <r>
    <x v="4"/>
    <m/>
    <s v="JV 7-2"/>
    <s v="5000"/>
    <s v="Salaries Expense"/>
    <x v="95"/>
    <n v="2060.14"/>
    <m/>
    <x v="752"/>
    <s v="je-01-10373"/>
    <s v="8/27/2018"/>
  </r>
  <r>
    <x v="16"/>
    <m/>
    <s v="JV 7-2"/>
    <s v="5000"/>
    <s v="Salaries Expense"/>
    <x v="95"/>
    <n v="5272.7"/>
    <m/>
    <x v="752"/>
    <s v="je-01-10373"/>
    <s v="8/27/2018"/>
  </r>
  <r>
    <x v="3"/>
    <m/>
    <s v="JV 7-2"/>
    <s v="5000"/>
    <s v="Salaries Expense"/>
    <x v="95"/>
    <n v="26422.21"/>
    <m/>
    <x v="752"/>
    <s v="je-01-10373"/>
    <s v="8/27/2018"/>
  </r>
  <r>
    <x v="42"/>
    <m/>
    <s v="JV 7-2"/>
    <s v="5000"/>
    <s v="Salaries Expense"/>
    <x v="109"/>
    <n v="7635.31"/>
    <m/>
    <x v="752"/>
    <s v="je-01-10373"/>
    <s v="8/27/2018"/>
  </r>
  <r>
    <x v="41"/>
    <m/>
    <s v="JV 7-2"/>
    <s v="5000"/>
    <s v="Salaries Expense"/>
    <x v="95"/>
    <n v="678.83"/>
    <m/>
    <x v="752"/>
    <s v="je-01-10373"/>
    <s v="8/27/2018"/>
  </r>
  <r>
    <x v="40"/>
    <m/>
    <s v="JV 7-2"/>
    <s v="5000"/>
    <s v="Salaries Expense"/>
    <x v="95"/>
    <n v="291"/>
    <m/>
    <x v="752"/>
    <s v="je-01-10373"/>
    <s v="8/27/2018"/>
  </r>
  <r>
    <x v="24"/>
    <m/>
    <s v="JV 7-2"/>
    <s v="5000"/>
    <s v="Salaries Expense"/>
    <x v="95"/>
    <n v="5103.3100000000004"/>
    <m/>
    <x v="752"/>
    <s v="je-01-10373"/>
    <s v="8/27/2018"/>
  </r>
  <r>
    <x v="39"/>
    <m/>
    <s v="JV 7-2"/>
    <s v="5000"/>
    <s v="Salaries Expense"/>
    <x v="95"/>
    <n v="2118.59"/>
    <m/>
    <x v="752"/>
    <s v="je-01-10373"/>
    <s v="8/27/2018"/>
  </r>
  <r>
    <x v="37"/>
    <m/>
    <s v="JV 7-2"/>
    <s v="5000"/>
    <s v="Salaries Expense"/>
    <x v="109"/>
    <n v="1175.08"/>
    <m/>
    <x v="752"/>
    <s v="je-01-10373"/>
    <s v="8/27/2018"/>
  </r>
  <r>
    <x v="36"/>
    <m/>
    <s v="JV 7-2"/>
    <s v="5000"/>
    <s v="Salaries Expense"/>
    <x v="109"/>
    <n v="4408.09"/>
    <m/>
    <x v="752"/>
    <s v="je-01-10373"/>
    <s v="8/27/2018"/>
  </r>
  <r>
    <x v="35"/>
    <m/>
    <s v="JV 7-2"/>
    <s v="5000"/>
    <s v="Salaries Expense"/>
    <x v="109"/>
    <n v="6728.3"/>
    <m/>
    <x v="752"/>
    <s v="je-01-10373"/>
    <s v="8/27/2018"/>
  </r>
  <r>
    <x v="38"/>
    <m/>
    <s v="JV 7-2"/>
    <s v="5000"/>
    <s v="Salaries Expense"/>
    <x v="109"/>
    <n v="10181.33"/>
    <m/>
    <x v="752"/>
    <s v="je-01-10373"/>
    <s v="8/27/2018"/>
  </r>
  <r>
    <x v="44"/>
    <m/>
    <s v="JV 7-2"/>
    <s v="5000"/>
    <s v="Salaries Expense"/>
    <x v="95"/>
    <n v="977.43"/>
    <m/>
    <x v="752"/>
    <s v="je-01-10373"/>
    <s v="8/27/2018"/>
  </r>
  <r>
    <x v="34"/>
    <m/>
    <s v="JV 7-2"/>
    <s v="5000"/>
    <s v="Salaries Expense"/>
    <x v="95"/>
    <n v="9910.75"/>
    <m/>
    <x v="752"/>
    <s v="je-01-10373"/>
    <s v="8/27/2018"/>
  </r>
  <r>
    <x v="17"/>
    <m/>
    <s v="JV 7-1"/>
    <s v="5000"/>
    <s v="Salaries Expense"/>
    <x v="95"/>
    <n v="8172.8"/>
    <m/>
    <x v="753"/>
    <s v="je-01-10373"/>
    <s v="8/27/2018"/>
  </r>
  <r>
    <x v="49"/>
    <m/>
    <s v="JV 7-1"/>
    <s v="5000"/>
    <s v="Salaries Expense"/>
    <x v="95"/>
    <n v="479.32"/>
    <m/>
    <x v="753"/>
    <s v="je-01-10373"/>
    <s v="8/27/2018"/>
  </r>
  <r>
    <x v="43"/>
    <m/>
    <s v="JV 7-1"/>
    <s v="5000"/>
    <s v="Salaries Expense"/>
    <x v="95"/>
    <n v="3265.01"/>
    <m/>
    <x v="753"/>
    <s v="je-01-10373"/>
    <s v="8/27/2018"/>
  </r>
  <r>
    <x v="4"/>
    <m/>
    <s v="JV 7-1"/>
    <s v="5000"/>
    <s v="Salaries Expense"/>
    <x v="95"/>
    <n v="5886.13"/>
    <m/>
    <x v="753"/>
    <s v="je-01-10373"/>
    <s v="8/27/2018"/>
  </r>
  <r>
    <x v="16"/>
    <m/>
    <s v="JV 7-1"/>
    <s v="5000"/>
    <s v="Salaries Expense"/>
    <x v="95"/>
    <n v="15576.98"/>
    <m/>
    <x v="753"/>
    <s v="je-01-10373"/>
    <s v="8/27/2018"/>
  </r>
  <r>
    <x v="3"/>
    <m/>
    <s v="JV 7-1"/>
    <s v="5000"/>
    <s v="Salaries Expense"/>
    <x v="95"/>
    <n v="73839.429999999993"/>
    <m/>
    <x v="753"/>
    <s v="je-01-10373"/>
    <s v="8/27/2018"/>
  </r>
  <r>
    <x v="42"/>
    <m/>
    <s v="JV 7-1"/>
    <s v="5000"/>
    <s v="Salaries Expense"/>
    <x v="109"/>
    <n v="30142.62"/>
    <m/>
    <x v="753"/>
    <s v="je-01-10373"/>
    <s v="8/27/2018"/>
  </r>
  <r>
    <x v="41"/>
    <m/>
    <s v="JV 7-1"/>
    <s v="5000"/>
    <s v="Salaries Expense"/>
    <x v="95"/>
    <n v="1919.57"/>
    <m/>
    <x v="753"/>
    <s v="je-01-10373"/>
    <s v="8/27/2018"/>
  </r>
  <r>
    <x v="40"/>
    <m/>
    <s v="JV 7-1"/>
    <s v="5000"/>
    <s v="Salaries Expense"/>
    <x v="95"/>
    <n v="822.51"/>
    <m/>
    <x v="753"/>
    <s v="je-01-10373"/>
    <s v="8/27/2018"/>
  </r>
  <r>
    <x v="24"/>
    <m/>
    <s v="JV 7-1"/>
    <s v="5000"/>
    <s v="Salaries Expense"/>
    <x v="95"/>
    <n v="14631.08"/>
    <m/>
    <x v="753"/>
    <s v="je-01-10373"/>
    <s v="8/27/2018"/>
  </r>
  <r>
    <x v="39"/>
    <m/>
    <s v="JV 7-1"/>
    <s v="5000"/>
    <s v="Salaries Expense"/>
    <x v="95"/>
    <n v="6009.45"/>
    <m/>
    <x v="753"/>
    <s v="je-01-10373"/>
    <s v="8/27/2018"/>
  </r>
  <r>
    <x v="37"/>
    <m/>
    <s v="JV 7-1"/>
    <s v="5000"/>
    <s v="Salaries Expense"/>
    <x v="109"/>
    <n v="6001.18"/>
    <m/>
    <x v="753"/>
    <s v="je-01-10373"/>
    <s v="8/27/2018"/>
  </r>
  <r>
    <x v="36"/>
    <m/>
    <s v="JV 7-1"/>
    <s v="5000"/>
    <s v="Salaries Expense"/>
    <x v="109"/>
    <n v="15943.34"/>
    <m/>
    <x v="753"/>
    <s v="je-01-10373"/>
    <s v="8/27/2018"/>
  </r>
  <r>
    <x v="35"/>
    <m/>
    <s v="JV 7-1"/>
    <s v="5000"/>
    <s v="Salaries Expense"/>
    <x v="109"/>
    <n v="26722.85"/>
    <m/>
    <x v="753"/>
    <s v="je-01-10373"/>
    <s v="8/27/2018"/>
  </r>
  <r>
    <x v="38"/>
    <m/>
    <s v="JV 7-1"/>
    <s v="5000"/>
    <s v="Salaries Expense"/>
    <x v="109"/>
    <n v="41571.46"/>
    <m/>
    <x v="753"/>
    <s v="je-01-10373"/>
    <s v="8/27/2018"/>
  </r>
  <r>
    <x v="44"/>
    <m/>
    <s v="JV 7-1"/>
    <s v="5000"/>
    <s v="Salaries Expense"/>
    <x v="95"/>
    <n v="2798.04"/>
    <m/>
    <x v="753"/>
    <s v="je-01-10373"/>
    <s v="8/27/2018"/>
  </r>
  <r>
    <x v="34"/>
    <m/>
    <s v="JV 7-1"/>
    <s v="5000"/>
    <s v="Salaries Expense"/>
    <x v="95"/>
    <n v="28110.02"/>
    <m/>
    <x v="753"/>
    <s v="je-01-10373"/>
    <s v="8/27/2018"/>
  </r>
  <r>
    <x v="3"/>
    <m/>
    <s v="07/2018 PR Accr"/>
    <s v="5000"/>
    <s v="Salaries Expense"/>
    <x v="110"/>
    <m/>
    <n v="26422.21"/>
    <x v="754"/>
    <s v="je-01-10374"/>
    <s v="8/27/2018"/>
  </r>
  <r>
    <x v="17"/>
    <m/>
    <s v="07/2018 PR Accr"/>
    <s v="5000"/>
    <s v="Salaries Expense"/>
    <x v="110"/>
    <m/>
    <n v="2858.85"/>
    <x v="754"/>
    <s v="je-01-10374"/>
    <s v="8/27/2018"/>
  </r>
  <r>
    <x v="43"/>
    <m/>
    <s v="07/2018 PR Accr"/>
    <s v="5000"/>
    <s v="Salaries Expense"/>
    <x v="110"/>
    <m/>
    <n v="1142.76"/>
    <x v="754"/>
    <s v="je-01-10374"/>
    <s v="8/27/2018"/>
  </r>
  <r>
    <x v="49"/>
    <m/>
    <s v="07/2018 PR Accr"/>
    <s v="5000"/>
    <s v="Salaries Expense"/>
    <x v="110"/>
    <m/>
    <m/>
    <x v="754"/>
    <s v="je-01-10374"/>
    <s v="8/27/2018"/>
  </r>
  <r>
    <x v="45"/>
    <m/>
    <s v="07/2018 PR Accr"/>
    <s v="5000"/>
    <s v="Salaries Expense"/>
    <x v="110"/>
    <m/>
    <m/>
    <x v="754"/>
    <s v="je-01-10374"/>
    <s v="8/27/2018"/>
  </r>
  <r>
    <x v="4"/>
    <m/>
    <s v="07/2018 PR Accr"/>
    <s v="5000"/>
    <s v="Salaries Expense"/>
    <x v="110"/>
    <m/>
    <n v="2060.14"/>
    <x v="754"/>
    <s v="je-01-10374"/>
    <s v="8/27/2018"/>
  </r>
  <r>
    <x v="16"/>
    <m/>
    <s v="07/2018 PR Accr"/>
    <s v="5000"/>
    <s v="Salaries Expense"/>
    <x v="110"/>
    <m/>
    <n v="5272.7"/>
    <x v="754"/>
    <s v="je-01-10374"/>
    <s v="8/27/2018"/>
  </r>
  <r>
    <x v="44"/>
    <m/>
    <s v="07/2018 PR Accr"/>
    <s v="5000"/>
    <s v="Salaries Expense"/>
    <x v="110"/>
    <m/>
    <n v="977.43"/>
    <x v="754"/>
    <s v="je-01-10374"/>
    <s v="8/27/2018"/>
  </r>
  <r>
    <x v="34"/>
    <m/>
    <s v="07/2018 PR Accr"/>
    <s v="5000"/>
    <s v="Salaries Expense"/>
    <x v="110"/>
    <m/>
    <n v="9910.75"/>
    <x v="754"/>
    <s v="je-01-10374"/>
    <s v="8/27/2018"/>
  </r>
  <r>
    <x v="38"/>
    <m/>
    <s v="07/2018 PR Accr"/>
    <s v="5000"/>
    <s v="Salaries Expense"/>
    <x v="111"/>
    <m/>
    <n v="10181.33"/>
    <x v="754"/>
    <s v="je-01-10374"/>
    <s v="8/27/2018"/>
  </r>
  <r>
    <x v="35"/>
    <m/>
    <s v="07/2018 PR Accr"/>
    <s v="5000"/>
    <s v="Salaries Expense"/>
    <x v="111"/>
    <m/>
    <n v="6728.3"/>
    <x v="754"/>
    <s v="je-01-10374"/>
    <s v="8/27/2018"/>
  </r>
  <r>
    <x v="37"/>
    <m/>
    <s v="07/2018 PR Accr"/>
    <s v="5000"/>
    <s v="Salaries Expense"/>
    <x v="111"/>
    <m/>
    <n v="1175.08"/>
    <x v="754"/>
    <s v="je-01-10374"/>
    <s v="8/27/2018"/>
  </r>
  <r>
    <x v="36"/>
    <m/>
    <s v="07/2018 PR Accr"/>
    <s v="5000"/>
    <s v="Salaries Expense"/>
    <x v="111"/>
    <m/>
    <n v="4408.09"/>
    <x v="754"/>
    <s v="je-01-10374"/>
    <s v="8/27/2018"/>
  </r>
  <r>
    <x v="42"/>
    <m/>
    <s v="07/2018 PR Accr"/>
    <s v="5000"/>
    <s v="Salaries Expense"/>
    <x v="111"/>
    <m/>
    <n v="7635.31"/>
    <x v="754"/>
    <s v="je-01-10374"/>
    <s v="8/27/2018"/>
  </r>
  <r>
    <x v="40"/>
    <m/>
    <s v="07/2018 PR Accr"/>
    <s v="5000"/>
    <s v="Salaries Expense"/>
    <x v="110"/>
    <m/>
    <n v="291"/>
    <x v="754"/>
    <s v="je-01-10374"/>
    <s v="8/27/2018"/>
  </r>
  <r>
    <x v="41"/>
    <m/>
    <s v="07/2018 PR Accr"/>
    <s v="5000"/>
    <s v="Salaries Expense"/>
    <x v="110"/>
    <m/>
    <n v="678.83"/>
    <x v="754"/>
    <s v="je-01-10374"/>
    <s v="8/27/2018"/>
  </r>
  <r>
    <x v="39"/>
    <m/>
    <s v="07/2018 PR Accr"/>
    <s v="5000"/>
    <s v="Salaries Expense"/>
    <x v="110"/>
    <m/>
    <n v="2118.59"/>
    <x v="754"/>
    <s v="je-01-10374"/>
    <s v="8/27/2018"/>
  </r>
  <r>
    <x v="24"/>
    <m/>
    <s v="07/2018 PR Accr"/>
    <s v="5000"/>
    <s v="Salaries Expense"/>
    <x v="110"/>
    <m/>
    <n v="5103.3100000000004"/>
    <x v="754"/>
    <s v="je-01-10374"/>
    <s v="8/27/2018"/>
  </r>
  <r>
    <x v="68"/>
    <m/>
    <s v="001"/>
    <s v="5000"/>
    <s v="Salaries Expense"/>
    <x v="48"/>
    <m/>
    <n v="6660.05"/>
    <x v="755"/>
    <s v="je-01-10375"/>
    <s v="8/28/2018"/>
  </r>
  <r>
    <x v="53"/>
    <m/>
    <s v="001"/>
    <s v="5000"/>
    <s v="Salaries Expense"/>
    <x v="48"/>
    <m/>
    <n v="15758.22"/>
    <x v="755"/>
    <s v="je-01-10375"/>
    <s v="8/28/2018"/>
  </r>
  <r>
    <x v="23"/>
    <m/>
    <s v="001"/>
    <s v="5000"/>
    <s v="Salaries Expense"/>
    <x v="49"/>
    <n v="37418.269999999997"/>
    <m/>
    <x v="755"/>
    <s v="je-01-10375"/>
    <s v="8/28/2018"/>
  </r>
  <r>
    <x v="58"/>
    <m/>
    <s v="001"/>
    <s v="5000"/>
    <s v="Salaries Expense"/>
    <x v="48"/>
    <m/>
    <n v="15000"/>
    <x v="755"/>
    <s v="je-01-10375"/>
    <s v="8/28/2018"/>
  </r>
  <r>
    <x v="24"/>
    <m/>
    <s v="1"/>
    <s v="5000"/>
    <s v="Salaries Expense"/>
    <x v="112"/>
    <m/>
    <n v="15823.75"/>
    <x v="756"/>
    <s v="JE-01-01632"/>
    <s v="8/30/2019"/>
  </r>
  <r>
    <x v="31"/>
    <m/>
    <s v="1"/>
    <s v="5000"/>
    <s v="Salaries Expense"/>
    <x v="112"/>
    <n v="9968.9599999999991"/>
    <m/>
    <x v="756"/>
    <s v="JE-01-01632"/>
    <s v="8/30/2019"/>
  </r>
  <r>
    <x v="30"/>
    <m/>
    <s v="1"/>
    <s v="5000"/>
    <s v="Salaries Expense"/>
    <x v="112"/>
    <n v="5854.79"/>
    <m/>
    <x v="756"/>
    <s v="JE-01-01632"/>
    <s v="8/30/2019"/>
  </r>
  <r>
    <x v="31"/>
    <m/>
    <s v="001"/>
    <s v="5000"/>
    <s v="Salaries Expense"/>
    <x v="112"/>
    <n v="24185.66"/>
    <m/>
    <x v="757"/>
    <s v="JE-01-01628"/>
    <s v="8/30/2019"/>
  </r>
  <r>
    <x v="24"/>
    <m/>
    <s v="001"/>
    <s v="5000"/>
    <s v="Salaries Expense"/>
    <x v="112"/>
    <m/>
    <n v="2930.75"/>
    <x v="758"/>
    <s v="JE-01-01628"/>
    <s v="8/30/2019"/>
  </r>
  <r>
    <x v="24"/>
    <m/>
    <s v="001"/>
    <s v="5000"/>
    <s v="Salaries Expense"/>
    <x v="112"/>
    <m/>
    <n v="21254.91"/>
    <x v="759"/>
    <s v="JE-01-01628"/>
    <s v="8/30/2019"/>
  </r>
  <r>
    <x v="31"/>
    <m/>
    <s v="002"/>
    <s v="5000"/>
    <s v="Salaries Expense"/>
    <x v="112"/>
    <n v="14204.29"/>
    <m/>
    <x v="760"/>
    <s v="JE-01-01628"/>
    <s v="8/30/2019"/>
  </r>
  <r>
    <x v="24"/>
    <m/>
    <s v="002"/>
    <s v="5000"/>
    <s v="Salaries Expense"/>
    <x v="112"/>
    <m/>
    <n v="14204.29"/>
    <x v="760"/>
    <s v="JE-01-01628"/>
    <s v="8/30/2019"/>
  </r>
  <r>
    <x v="3"/>
    <m/>
    <s v="JV 8-2"/>
    <s v="5000"/>
    <s v="Salaries Expense"/>
    <x v="3"/>
    <n v="34500.879999999997"/>
    <m/>
    <x v="761"/>
    <s v="je-01-10383"/>
    <s v="8/31/2018"/>
  </r>
  <r>
    <x v="43"/>
    <m/>
    <s v="JV 8-2"/>
    <s v="5000"/>
    <s v="Salaries Expense"/>
    <x v="3"/>
    <n v="1632.51"/>
    <m/>
    <x v="761"/>
    <s v="je-01-10383"/>
    <s v="8/31/2018"/>
  </r>
  <r>
    <x v="17"/>
    <m/>
    <s v="JV 8-2"/>
    <s v="5000"/>
    <s v="Salaries Expense"/>
    <x v="3"/>
    <n v="4142.41"/>
    <m/>
    <x v="761"/>
    <s v="je-01-10383"/>
    <s v="8/31/2018"/>
  </r>
  <r>
    <x v="4"/>
    <m/>
    <s v="JV 8-2"/>
    <s v="5000"/>
    <s v="Salaries Expense"/>
    <x v="3"/>
    <n v="2944.23"/>
    <m/>
    <x v="761"/>
    <s v="je-01-10383"/>
    <s v="8/31/2018"/>
  </r>
  <r>
    <x v="16"/>
    <m/>
    <s v="JV 8-2"/>
    <s v="5000"/>
    <s v="Salaries Expense"/>
    <x v="3"/>
    <n v="6789.5"/>
    <m/>
    <x v="761"/>
    <s v="je-01-10383"/>
    <s v="8/31/2018"/>
  </r>
  <r>
    <x v="34"/>
    <m/>
    <s v="JV 8-2"/>
    <s v="5000"/>
    <s v="Salaries Expense"/>
    <x v="3"/>
    <n v="15594.02"/>
    <m/>
    <x v="761"/>
    <s v="je-01-10383"/>
    <s v="8/31/2018"/>
  </r>
  <r>
    <x v="44"/>
    <m/>
    <s v="JV 8-2"/>
    <s v="5000"/>
    <s v="Salaries Expense"/>
    <x v="3"/>
    <n v="1396.12"/>
    <m/>
    <x v="761"/>
    <s v="je-01-10383"/>
    <s v="8/31/2018"/>
  </r>
  <r>
    <x v="38"/>
    <m/>
    <s v="JV 8-2"/>
    <s v="5000"/>
    <s v="Salaries Expense"/>
    <x v="113"/>
    <n v="18172.38"/>
    <m/>
    <x v="761"/>
    <s v="je-01-10383"/>
    <s v="8/31/2018"/>
  </r>
  <r>
    <x v="37"/>
    <m/>
    <s v="JV 8-2"/>
    <s v="5000"/>
    <s v="Salaries Expense"/>
    <x v="113"/>
    <n v="3384.92"/>
    <m/>
    <x v="761"/>
    <s v="je-01-10383"/>
    <s v="8/31/2018"/>
  </r>
  <r>
    <x v="35"/>
    <m/>
    <s v="JV 8-2"/>
    <s v="5000"/>
    <s v="Salaries Expense"/>
    <x v="113"/>
    <n v="11782.36"/>
    <m/>
    <x v="761"/>
    <s v="je-01-10383"/>
    <s v="8/31/2018"/>
  </r>
  <r>
    <x v="36"/>
    <m/>
    <s v="JV 8-2"/>
    <s v="5000"/>
    <s v="Salaries Expense"/>
    <x v="113"/>
    <n v="7110.76"/>
    <m/>
    <x v="761"/>
    <s v="je-01-10383"/>
    <s v="8/31/2018"/>
  </r>
  <r>
    <x v="42"/>
    <m/>
    <s v="JV 8-2"/>
    <s v="5000"/>
    <s v="Salaries Expense"/>
    <x v="113"/>
    <n v="15776.93"/>
    <m/>
    <x v="761"/>
    <s v="je-01-10383"/>
    <s v="8/31/2018"/>
  </r>
  <r>
    <x v="40"/>
    <m/>
    <s v="JV 8-2"/>
    <s v="5000"/>
    <s v="Salaries Expense"/>
    <x v="3"/>
    <n v="399.19"/>
    <m/>
    <x v="761"/>
    <s v="je-01-10383"/>
    <s v="8/31/2018"/>
  </r>
  <r>
    <x v="41"/>
    <m/>
    <s v="JV 8-2"/>
    <s v="5000"/>
    <s v="Salaries Expense"/>
    <x v="3"/>
    <n v="931.76"/>
    <m/>
    <x v="761"/>
    <s v="je-01-10383"/>
    <s v="8/31/2018"/>
  </r>
  <r>
    <x v="39"/>
    <m/>
    <s v="JV 8-2"/>
    <s v="5000"/>
    <s v="Salaries Expense"/>
    <x v="3"/>
    <n v="3026.11"/>
    <m/>
    <x v="761"/>
    <s v="je-01-10383"/>
    <s v="8/31/2018"/>
  </r>
  <r>
    <x v="24"/>
    <m/>
    <s v="JV 8-2"/>
    <s v="5000"/>
    <s v="Salaries Expense"/>
    <x v="3"/>
    <n v="5668.39"/>
    <m/>
    <x v="761"/>
    <s v="je-01-10383"/>
    <s v="8/31/2018"/>
  </r>
  <r>
    <x v="3"/>
    <m/>
    <s v="JV 8-1"/>
    <s v="5000"/>
    <s v="Salaries Expense"/>
    <x v="3"/>
    <n v="71195.740000000005"/>
    <m/>
    <x v="762"/>
    <s v="je-01-10383"/>
    <s v="8/31/2018"/>
  </r>
  <r>
    <x v="43"/>
    <m/>
    <s v="JV 8-1"/>
    <s v="5000"/>
    <s v="Salaries Expense"/>
    <x v="3"/>
    <n v="3265.01"/>
    <m/>
    <x v="762"/>
    <s v="je-01-10383"/>
    <s v="8/31/2018"/>
  </r>
  <r>
    <x v="45"/>
    <m/>
    <s v="JV 8-1"/>
    <s v="5000"/>
    <s v="Salaries Expense"/>
    <x v="3"/>
    <m/>
    <m/>
    <x v="762"/>
    <s v="je-01-10383"/>
    <s v="8/31/2018"/>
  </r>
  <r>
    <x v="17"/>
    <m/>
    <s v="JV 8-1"/>
    <s v="5000"/>
    <s v="Salaries Expense"/>
    <x v="3"/>
    <n v="8173.3"/>
    <m/>
    <x v="762"/>
    <s v="je-01-10383"/>
    <s v="8/31/2018"/>
  </r>
  <r>
    <x v="4"/>
    <m/>
    <s v="JV 8-1"/>
    <s v="5000"/>
    <s v="Salaries Expense"/>
    <x v="3"/>
    <n v="5887.29"/>
    <m/>
    <x v="762"/>
    <s v="je-01-10383"/>
    <s v="8/31/2018"/>
  </r>
  <r>
    <x v="16"/>
    <m/>
    <s v="JV 8-1"/>
    <s v="5000"/>
    <s v="Salaries Expense"/>
    <x v="3"/>
    <n v="13707.53"/>
    <m/>
    <x v="762"/>
    <s v="je-01-10383"/>
    <s v="8/31/2018"/>
  </r>
  <r>
    <x v="34"/>
    <m/>
    <s v="JV 8-1"/>
    <s v="5000"/>
    <s v="Salaries Expense"/>
    <x v="3"/>
    <n v="31833.74"/>
    <m/>
    <x v="762"/>
    <s v="je-01-10383"/>
    <s v="8/31/2018"/>
  </r>
  <r>
    <x v="44"/>
    <m/>
    <s v="JV 8-1"/>
    <s v="5000"/>
    <s v="Salaries Expense"/>
    <x v="3"/>
    <n v="2796.23"/>
    <m/>
    <x v="762"/>
    <s v="je-01-10383"/>
    <s v="8/31/2018"/>
  </r>
  <r>
    <x v="38"/>
    <m/>
    <s v="JV 8-1"/>
    <s v="5000"/>
    <s v="Salaries Expense"/>
    <x v="113"/>
    <n v="37174.61"/>
    <m/>
    <x v="762"/>
    <s v="je-01-10383"/>
    <s v="8/31/2018"/>
  </r>
  <r>
    <x v="37"/>
    <m/>
    <s v="JV 8-1"/>
    <s v="5000"/>
    <s v="Salaries Expense"/>
    <x v="113"/>
    <n v="6684.92"/>
    <m/>
    <x v="762"/>
    <s v="je-01-10383"/>
    <s v="8/31/2018"/>
  </r>
  <r>
    <x v="35"/>
    <m/>
    <s v="JV 8-1"/>
    <s v="5000"/>
    <s v="Salaries Expense"/>
    <x v="113"/>
    <n v="23218.25"/>
    <m/>
    <x v="762"/>
    <s v="je-01-10383"/>
    <s v="8/31/2018"/>
  </r>
  <r>
    <x v="36"/>
    <m/>
    <s v="JV 8-1"/>
    <s v="5000"/>
    <s v="Salaries Expense"/>
    <x v="113"/>
    <n v="14861.53"/>
    <m/>
    <x v="762"/>
    <s v="je-01-10383"/>
    <s v="8/31/2018"/>
  </r>
  <r>
    <x v="42"/>
    <m/>
    <s v="JV 8-1"/>
    <s v="5000"/>
    <s v="Salaries Expense"/>
    <x v="113"/>
    <n v="31263.25"/>
    <m/>
    <x v="762"/>
    <s v="je-01-10383"/>
    <s v="8/31/2018"/>
  </r>
  <r>
    <x v="40"/>
    <m/>
    <s v="JV 8-1"/>
    <s v="5000"/>
    <s v="Salaries Expense"/>
    <x v="3"/>
    <n v="806.36"/>
    <m/>
    <x v="762"/>
    <s v="je-01-10383"/>
    <s v="8/31/2018"/>
  </r>
  <r>
    <x v="41"/>
    <m/>
    <s v="JV 8-1"/>
    <s v="5000"/>
    <s v="Salaries Expense"/>
    <x v="3"/>
    <n v="1881.57"/>
    <m/>
    <x v="762"/>
    <s v="je-01-10383"/>
    <s v="8/31/2018"/>
  </r>
  <r>
    <x v="39"/>
    <m/>
    <s v="JV 8-1"/>
    <s v="5000"/>
    <s v="Salaries Expense"/>
    <x v="3"/>
    <n v="6052.23"/>
    <m/>
    <x v="762"/>
    <s v="je-01-10383"/>
    <s v="8/31/2018"/>
  </r>
  <r>
    <x v="24"/>
    <m/>
    <s v="JV 8-1"/>
    <s v="5000"/>
    <s v="Salaries Expense"/>
    <x v="3"/>
    <n v="12749.3"/>
    <m/>
    <x v="762"/>
    <s v="je-01-10383"/>
    <s v="8/31/2018"/>
  </r>
  <r>
    <x v="38"/>
    <m/>
    <s v="JV 8-1"/>
    <s v="5000"/>
    <s v="Salaries Expense"/>
    <x v="114"/>
    <n v="107179.79"/>
    <m/>
    <x v="763"/>
    <s v="JE-01-01640"/>
    <s v="8/31/2019"/>
  </r>
  <r>
    <x v="34"/>
    <m/>
    <s v="JV 8-1"/>
    <s v="5000"/>
    <s v="Salaries Expense"/>
    <x v="115"/>
    <n v="16353.31"/>
    <m/>
    <x v="763"/>
    <s v="JE-01-01640"/>
    <s v="8/31/2019"/>
  </r>
  <r>
    <x v="42"/>
    <m/>
    <s v="JV 8-1"/>
    <s v="5000"/>
    <s v="Salaries Expense"/>
    <x v="114"/>
    <n v="27508.23"/>
    <m/>
    <x v="763"/>
    <s v="JE-01-01640"/>
    <s v="8/31/2019"/>
  </r>
  <r>
    <x v="47"/>
    <m/>
    <s v="JV 8-1"/>
    <s v="5000"/>
    <s v="Salaries Expense"/>
    <x v="115"/>
    <n v="1672.49"/>
    <m/>
    <x v="763"/>
    <s v="JE-01-01640"/>
    <s v="8/31/2019"/>
  </r>
  <r>
    <x v="1"/>
    <m/>
    <s v="JV 8-1"/>
    <s v="5000"/>
    <s v="Salaries Expense"/>
    <x v="115"/>
    <n v="4310.42"/>
    <m/>
    <x v="763"/>
    <s v="JE-01-01640"/>
    <s v="8/31/2019"/>
  </r>
  <r>
    <x v="5"/>
    <m/>
    <s v="JV 8-1"/>
    <s v="5000"/>
    <s v="Salaries Expense"/>
    <x v="115"/>
    <n v="560.35"/>
    <m/>
    <x v="763"/>
    <s v="JE-01-01640"/>
    <s v="8/31/2019"/>
  </r>
  <r>
    <x v="0"/>
    <m/>
    <s v="JV 8-1"/>
    <s v="5000"/>
    <s v="Salaries Expense"/>
    <x v="115"/>
    <n v="3352.01"/>
    <m/>
    <x v="763"/>
    <s v="JE-01-01640"/>
    <s v="8/31/2019"/>
  </r>
  <r>
    <x v="6"/>
    <m/>
    <s v="JV 8-1"/>
    <s v="5000"/>
    <s v="Salaries Expense"/>
    <x v="115"/>
    <n v="3345.61"/>
    <m/>
    <x v="763"/>
    <s v="JE-01-01640"/>
    <s v="8/31/2019"/>
  </r>
  <r>
    <x v="39"/>
    <m/>
    <s v="JV 8-1"/>
    <s v="5000"/>
    <s v="Salaries Expense"/>
    <x v="115"/>
    <n v="6123.76"/>
    <m/>
    <x v="763"/>
    <s v="JE-01-01640"/>
    <s v="8/31/2019"/>
  </r>
  <r>
    <x v="40"/>
    <m/>
    <s v="JV 8-1"/>
    <s v="5000"/>
    <s v="Salaries Expense"/>
    <x v="115"/>
    <n v="5813.54"/>
    <m/>
    <x v="763"/>
    <s v="JE-01-01640"/>
    <s v="8/31/2019"/>
  </r>
  <r>
    <x v="30"/>
    <m/>
    <s v="JV 8-1"/>
    <s v="5000"/>
    <s v="Salaries Expense"/>
    <x v="115"/>
    <n v="6462.57"/>
    <m/>
    <x v="763"/>
    <s v="JE-01-01640"/>
    <s v="8/31/2019"/>
  </r>
  <r>
    <x v="31"/>
    <m/>
    <s v="JV 8-1"/>
    <s v="5000"/>
    <s v="Salaries Expense"/>
    <x v="115"/>
    <n v="10918.16"/>
    <m/>
    <x v="763"/>
    <s v="JE-01-01640"/>
    <s v="8/31/2019"/>
  </r>
  <r>
    <x v="7"/>
    <m/>
    <s v="JV 8-1"/>
    <s v="5000"/>
    <s v="Salaries Expense"/>
    <x v="115"/>
    <n v="515.13"/>
    <m/>
    <x v="763"/>
    <s v="JE-01-01640"/>
    <s v="8/31/2019"/>
  </r>
  <r>
    <x v="45"/>
    <m/>
    <s v="JV 8-1"/>
    <s v="5000"/>
    <s v="Salaries Expense"/>
    <x v="115"/>
    <n v="5844.04"/>
    <m/>
    <x v="763"/>
    <s v="JE-01-01640"/>
    <s v="8/31/2019"/>
  </r>
  <r>
    <x v="43"/>
    <m/>
    <s v="JV 8-1"/>
    <s v="5000"/>
    <s v="Salaries Expense"/>
    <x v="115"/>
    <n v="4483.18"/>
    <m/>
    <x v="763"/>
    <s v="JE-01-01640"/>
    <s v="8/31/2019"/>
  </r>
  <r>
    <x v="17"/>
    <m/>
    <s v="JV 8-1"/>
    <s v="5000"/>
    <s v="Salaries Expense"/>
    <x v="115"/>
    <n v="10612.27"/>
    <m/>
    <x v="763"/>
    <s v="JE-01-01640"/>
    <s v="8/31/2019"/>
  </r>
  <r>
    <x v="16"/>
    <m/>
    <s v="JV 8-1"/>
    <s v="5000"/>
    <s v="Salaries Expense"/>
    <x v="115"/>
    <n v="17369.78"/>
    <m/>
    <x v="763"/>
    <s v="JE-01-01640"/>
    <s v="8/31/2019"/>
  </r>
  <r>
    <x v="46"/>
    <m/>
    <s v="JV 8-1"/>
    <s v="5000"/>
    <s v="Salaries Expense"/>
    <x v="115"/>
    <n v="1709.19"/>
    <m/>
    <x v="763"/>
    <s v="JE-01-01640"/>
    <s v="8/31/2019"/>
  </r>
  <r>
    <x v="4"/>
    <m/>
    <s v="JV 8-1"/>
    <s v="5000"/>
    <s v="Salaries Expense"/>
    <x v="115"/>
    <n v="5996.82"/>
    <m/>
    <x v="763"/>
    <s v="JE-01-01640"/>
    <s v="8/31/2019"/>
  </r>
  <r>
    <x v="3"/>
    <m/>
    <s v="JV 8-1"/>
    <s v="5000"/>
    <s v="Salaries Expense"/>
    <x v="115"/>
    <n v="49295.96"/>
    <m/>
    <x v="763"/>
    <s v="JE-01-01640"/>
    <s v="8/31/2019"/>
  </r>
  <r>
    <x v="2"/>
    <m/>
    <s v="JV 8-1"/>
    <s v="5000"/>
    <s v="Salaries Expense"/>
    <x v="115"/>
    <n v="2859.94"/>
    <m/>
    <x v="763"/>
    <s v="JE-01-01640"/>
    <s v="8/31/2019"/>
  </r>
  <r>
    <x v="21"/>
    <m/>
    <s v="JV 8-1"/>
    <s v="5000"/>
    <s v="Salaries Expense"/>
    <x v="115"/>
    <n v="10628.81"/>
    <m/>
    <x v="763"/>
    <s v="JE-01-01640"/>
    <s v="8/31/2019"/>
  </r>
  <r>
    <x v="24"/>
    <m/>
    <s v="JV 7-11"/>
    <s v="5000"/>
    <s v="Salaries Expense"/>
    <x v="16"/>
    <m/>
    <n v="11951.48"/>
    <x v="764"/>
    <s v="je-01-10046"/>
    <s v="8/4/2017"/>
  </r>
  <r>
    <x v="26"/>
    <m/>
    <s v="JV 7-11"/>
    <s v="5000"/>
    <s v="Salaries Expense"/>
    <x v="16"/>
    <n v="11951.48"/>
    <m/>
    <x v="764"/>
    <s v="je-01-10046"/>
    <s v="8/4/2017"/>
  </r>
  <r>
    <x v="24"/>
    <m/>
    <s v="JV 7-10"/>
    <s v="5000"/>
    <s v="Salaries Expense"/>
    <x v="16"/>
    <m/>
    <n v="8305.26"/>
    <x v="765"/>
    <s v="je-01-10046"/>
    <s v="8/4/2017"/>
  </r>
  <r>
    <x v="30"/>
    <m/>
    <s v="JV 7-10"/>
    <s v="5000"/>
    <s v="Salaries Expense"/>
    <x v="16"/>
    <n v="8305.26"/>
    <m/>
    <x v="765"/>
    <s v="je-01-10046"/>
    <s v="8/4/2017"/>
  </r>
  <r>
    <x v="24"/>
    <m/>
    <s v="003"/>
    <s v="5000"/>
    <s v="Salaries Expense"/>
    <x v="48"/>
    <m/>
    <n v="6330.08"/>
    <x v="766"/>
    <s v="je-01-10352"/>
    <s v="8/6/2018"/>
  </r>
  <r>
    <x v="30"/>
    <m/>
    <s v="003"/>
    <s v="5000"/>
    <s v="Salaries Expense"/>
    <x v="48"/>
    <n v="6330.08"/>
    <m/>
    <x v="766"/>
    <s v="je-01-10352"/>
    <s v="8/6/2018"/>
  </r>
  <r>
    <x v="17"/>
    <m/>
    <s v="JV 7-2"/>
    <s v="5000"/>
    <s v="Salaries Expense"/>
    <x v="112"/>
    <n v="3416.42"/>
    <m/>
    <x v="767"/>
    <s v="JE-01-01606"/>
    <s v="8/7/2019"/>
  </r>
  <r>
    <x v="16"/>
    <m/>
    <s v="JV 7-2"/>
    <s v="5000"/>
    <s v="Salaries Expense"/>
    <x v="112"/>
    <n v="8217.83"/>
    <m/>
    <x v="767"/>
    <s v="JE-01-01606"/>
    <s v="8/7/2019"/>
  </r>
  <r>
    <x v="4"/>
    <m/>
    <s v="JV 7-2"/>
    <s v="5000"/>
    <s v="Salaries Expense"/>
    <x v="112"/>
    <n v="2415.66"/>
    <m/>
    <x v="767"/>
    <s v="JE-01-01606"/>
    <s v="8/7/2019"/>
  </r>
  <r>
    <x v="3"/>
    <m/>
    <s v="JV 7-2"/>
    <s v="5000"/>
    <s v="Salaries Expense"/>
    <x v="112"/>
    <n v="27169.34"/>
    <m/>
    <x v="767"/>
    <s v="JE-01-01606"/>
    <s v="8/7/2019"/>
  </r>
  <r>
    <x v="38"/>
    <m/>
    <s v="JV 7-2"/>
    <s v="5000"/>
    <s v="Salaries Expense"/>
    <x v="116"/>
    <n v="16616.68"/>
    <m/>
    <x v="767"/>
    <s v="JE-01-01606"/>
    <s v="8/7/2019"/>
  </r>
  <r>
    <x v="37"/>
    <m/>
    <s v="JV 7-2"/>
    <s v="5000"/>
    <s v="Salaries Expense"/>
    <x v="116"/>
    <n v="4555.26"/>
    <m/>
    <x v="767"/>
    <s v="JE-01-01606"/>
    <s v="8/7/2019"/>
  </r>
  <r>
    <x v="36"/>
    <m/>
    <s v="JV 7-2"/>
    <s v="5000"/>
    <s v="Salaries Expense"/>
    <x v="116"/>
    <n v="7056.44"/>
    <m/>
    <x v="767"/>
    <s v="JE-01-01606"/>
    <s v="8/7/2019"/>
  </r>
  <r>
    <x v="35"/>
    <m/>
    <s v="JV 7-2"/>
    <s v="5000"/>
    <s v="Salaries Expense"/>
    <x v="116"/>
    <n v="10431.43"/>
    <m/>
    <x v="767"/>
    <s v="JE-01-01606"/>
    <s v="8/7/2019"/>
  </r>
  <r>
    <x v="33"/>
    <m/>
    <s v="JV 7-2"/>
    <s v="5000"/>
    <s v="Salaries Expense"/>
    <x v="112"/>
    <n v="1203.47"/>
    <m/>
    <x v="767"/>
    <s v="JE-01-01606"/>
    <s v="8/7/2019"/>
  </r>
  <r>
    <x v="34"/>
    <m/>
    <s v="JV 7-2"/>
    <s v="5000"/>
    <s v="Salaries Expense"/>
    <x v="112"/>
    <n v="21739.25"/>
    <m/>
    <x v="767"/>
    <s v="JE-01-01606"/>
    <s v="8/7/2019"/>
  </r>
  <r>
    <x v="41"/>
    <m/>
    <s v="JV 7-2"/>
    <s v="5000"/>
    <s v="Salaries Expense"/>
    <x v="112"/>
    <n v="578.14"/>
    <m/>
    <x v="767"/>
    <s v="JE-01-01606"/>
    <s v="8/7/2019"/>
  </r>
  <r>
    <x v="40"/>
    <m/>
    <s v="JV 7-2"/>
    <s v="5000"/>
    <s v="Salaries Expense"/>
    <x v="112"/>
    <n v="1349.38"/>
    <m/>
    <x v="767"/>
    <s v="JE-01-01606"/>
    <s v="8/7/2019"/>
  </r>
  <r>
    <x v="39"/>
    <m/>
    <s v="JV 7-2"/>
    <s v="5000"/>
    <s v="Salaries Expense"/>
    <x v="112"/>
    <n v="2412.5100000000002"/>
    <m/>
    <x v="767"/>
    <s v="JE-01-01606"/>
    <s v="8/7/2019"/>
  </r>
  <r>
    <x v="24"/>
    <m/>
    <s v="JV 7-2"/>
    <s v="5000"/>
    <s v="Salaries Expense"/>
    <x v="112"/>
    <n v="6206.54"/>
    <m/>
    <x v="767"/>
    <s v="JE-01-01606"/>
    <s v="8/7/2019"/>
  </r>
  <r>
    <x v="42"/>
    <m/>
    <s v="JV 7-2"/>
    <s v="5000"/>
    <s v="Salaries Expense"/>
    <x v="116"/>
    <n v="9298.7199999999993"/>
    <m/>
    <x v="767"/>
    <s v="JE-01-01606"/>
    <s v="8/7/2019"/>
  </r>
  <r>
    <x v="17"/>
    <m/>
    <s v="JV 7-1"/>
    <s v="5000"/>
    <s v="Salaries Expense"/>
    <x v="112"/>
    <n v="8381.49"/>
    <m/>
    <x v="768"/>
    <s v="JE-01-01606"/>
    <s v="8/7/2019"/>
  </r>
  <r>
    <x v="16"/>
    <m/>
    <s v="JV 7-1"/>
    <s v="5000"/>
    <s v="Salaries Expense"/>
    <x v="112"/>
    <n v="20363.34"/>
    <m/>
    <x v="768"/>
    <s v="JE-01-01606"/>
    <s v="8/7/2019"/>
  </r>
  <r>
    <x v="4"/>
    <m/>
    <s v="JV 7-1"/>
    <s v="5000"/>
    <s v="Salaries Expense"/>
    <x v="112"/>
    <n v="6039.15"/>
    <m/>
    <x v="768"/>
    <s v="JE-01-01606"/>
    <s v="8/7/2019"/>
  </r>
  <r>
    <x v="3"/>
    <m/>
    <s v="JV 7-1"/>
    <s v="5000"/>
    <s v="Salaries Expense"/>
    <x v="112"/>
    <n v="72232.14"/>
    <m/>
    <x v="768"/>
    <s v="JE-01-01606"/>
    <s v="8/7/2019"/>
  </r>
  <r>
    <x v="38"/>
    <m/>
    <s v="JV 7-1"/>
    <s v="5000"/>
    <s v="Salaries Expense"/>
    <x v="116"/>
    <n v="43332.35"/>
    <m/>
    <x v="768"/>
    <s v="JE-01-01606"/>
    <s v="8/7/2019"/>
  </r>
  <r>
    <x v="37"/>
    <m/>
    <s v="JV 7-1"/>
    <s v="5000"/>
    <s v="Salaries Expense"/>
    <x v="116"/>
    <n v="12716.41"/>
    <m/>
    <x v="768"/>
    <s v="JE-01-01606"/>
    <s v="8/7/2019"/>
  </r>
  <r>
    <x v="36"/>
    <m/>
    <s v="JV 7-1"/>
    <s v="5000"/>
    <s v="Salaries Expense"/>
    <x v="116"/>
    <n v="16521.509999999998"/>
    <m/>
    <x v="768"/>
    <s v="JE-01-01606"/>
    <s v="8/7/2019"/>
  </r>
  <r>
    <x v="35"/>
    <m/>
    <s v="JV 7-1"/>
    <s v="5000"/>
    <s v="Salaries Expense"/>
    <x v="116"/>
    <n v="27157.35"/>
    <m/>
    <x v="768"/>
    <s v="JE-01-01606"/>
    <s v="8/7/2019"/>
  </r>
  <r>
    <x v="34"/>
    <m/>
    <s v="JV 7-1"/>
    <s v="5000"/>
    <s v="Salaries Expense"/>
    <x v="112"/>
    <n v="54617.599999999999"/>
    <m/>
    <x v="768"/>
    <s v="JE-01-01606"/>
    <s v="8/7/2019"/>
  </r>
  <r>
    <x v="41"/>
    <m/>
    <s v="JV 7-1"/>
    <s v="5000"/>
    <s v="Salaries Expense"/>
    <x v="112"/>
    <n v="1433.62"/>
    <m/>
    <x v="768"/>
    <s v="JE-01-01606"/>
    <s v="8/7/2019"/>
  </r>
  <r>
    <x v="40"/>
    <m/>
    <s v="JV 7-1"/>
    <s v="5000"/>
    <s v="Salaries Expense"/>
    <x v="112"/>
    <n v="3345.08"/>
    <m/>
    <x v="768"/>
    <s v="JE-01-01606"/>
    <s v="8/7/2019"/>
  </r>
  <r>
    <x v="39"/>
    <m/>
    <s v="JV 7-1"/>
    <s v="5000"/>
    <s v="Salaries Expense"/>
    <x v="112"/>
    <n v="6209.6"/>
    <m/>
    <x v="768"/>
    <s v="JE-01-01606"/>
    <s v="8/7/2019"/>
  </r>
  <r>
    <x v="24"/>
    <m/>
    <s v="JV 7-1"/>
    <s v="5000"/>
    <s v="Salaries Expense"/>
    <x v="112"/>
    <n v="16595.22"/>
    <m/>
    <x v="768"/>
    <s v="JE-01-01606"/>
    <s v="8/7/2019"/>
  </r>
  <r>
    <x v="42"/>
    <m/>
    <s v="JV 7-1"/>
    <s v="5000"/>
    <s v="Salaries Expense"/>
    <x v="116"/>
    <n v="24048.44"/>
    <m/>
    <x v="768"/>
    <s v="JE-01-01606"/>
    <s v="8/7/2019"/>
  </r>
  <r>
    <x v="0"/>
    <m/>
    <s v="JV 7-29"/>
    <s v="5000"/>
    <s v="Salaries Expense"/>
    <x v="112"/>
    <n v="613.91999999999996"/>
    <m/>
    <x v="769"/>
    <s v="JE-01-01607"/>
    <s v="8/7/2019"/>
  </r>
  <r>
    <x v="1"/>
    <m/>
    <s v="JV 7-29"/>
    <s v="5000"/>
    <s v="Salaries Expense"/>
    <x v="112"/>
    <n v="1227.83"/>
    <m/>
    <x v="769"/>
    <s v="JE-01-01607"/>
    <s v="8/7/2019"/>
  </r>
  <r>
    <x v="3"/>
    <m/>
    <s v="JV 7-29"/>
    <s v="5000"/>
    <s v="Salaries Expense"/>
    <x v="112"/>
    <m/>
    <n v="4604.37"/>
    <x v="769"/>
    <s v="JE-01-01607"/>
    <s v="8/7/2019"/>
  </r>
  <r>
    <x v="2"/>
    <m/>
    <s v="JV 7-29"/>
    <s v="5000"/>
    <s v="Salaries Expense"/>
    <x v="112"/>
    <n v="1534.79"/>
    <m/>
    <x v="769"/>
    <s v="JE-01-01607"/>
    <s v="8/7/2019"/>
  </r>
  <r>
    <x v="4"/>
    <m/>
    <s v="JV 7-29"/>
    <s v="5000"/>
    <s v="Salaries Expense"/>
    <x v="112"/>
    <n v="1227.83"/>
    <m/>
    <x v="769"/>
    <s v="JE-01-01607"/>
    <s v="8/7/2019"/>
  </r>
  <r>
    <x v="0"/>
    <m/>
    <s v="JV 7-17"/>
    <s v="5000"/>
    <s v="Salaries Expense"/>
    <x v="112"/>
    <n v="308.98"/>
    <m/>
    <x v="770"/>
    <s v="JE-01-01607"/>
    <s v="8/7/2019"/>
  </r>
  <r>
    <x v="1"/>
    <m/>
    <s v="JV 7-17"/>
    <s v="5000"/>
    <s v="Salaries Expense"/>
    <x v="112"/>
    <n v="1853.9"/>
    <m/>
    <x v="770"/>
    <s v="JE-01-01607"/>
    <s v="8/7/2019"/>
  </r>
  <r>
    <x v="3"/>
    <m/>
    <s v="JV 7-17"/>
    <s v="5000"/>
    <s v="Salaries Expense"/>
    <x v="112"/>
    <m/>
    <n v="2780.84"/>
    <x v="770"/>
    <s v="JE-01-01607"/>
    <s v="8/7/2019"/>
  </r>
  <r>
    <x v="2"/>
    <m/>
    <s v="JV 7-17"/>
    <s v="5000"/>
    <s v="Salaries Expense"/>
    <x v="112"/>
    <n v="308.98"/>
    <m/>
    <x v="770"/>
    <s v="JE-01-01607"/>
    <s v="8/7/2019"/>
  </r>
  <r>
    <x v="4"/>
    <m/>
    <s v="JV 7-17"/>
    <s v="5000"/>
    <s v="Salaries Expense"/>
    <x v="112"/>
    <n v="308.98"/>
    <m/>
    <x v="770"/>
    <s v="JE-01-01607"/>
    <s v="8/7/2019"/>
  </r>
  <r>
    <x v="42"/>
    <m/>
    <s v="JV 7-9"/>
    <s v="5000"/>
    <s v="Salaries Expense"/>
    <x v="116"/>
    <n v="789.83"/>
    <m/>
    <x v="771"/>
    <s v="JE-01-01607"/>
    <s v="8/7/2019"/>
  </r>
  <r>
    <x v="34"/>
    <m/>
    <s v="JV 7-9"/>
    <s v="5000"/>
    <s v="Salaries Expense"/>
    <x v="112"/>
    <m/>
    <n v="9320.0499999999993"/>
    <x v="771"/>
    <s v="JE-01-01607"/>
    <s v="8/7/2019"/>
  </r>
  <r>
    <x v="38"/>
    <m/>
    <s v="JV 7-9"/>
    <s v="5000"/>
    <s v="Salaries Expense"/>
    <x v="116"/>
    <n v="5370.88"/>
    <m/>
    <x v="771"/>
    <s v="JE-01-01607"/>
    <s v="8/7/2019"/>
  </r>
  <r>
    <x v="21"/>
    <m/>
    <s v="JV 7-9"/>
    <s v="5000"/>
    <s v="Salaries Expense"/>
    <x v="112"/>
    <n v="3159.34"/>
    <m/>
    <x v="771"/>
    <s v="JE-01-01607"/>
    <s v="8/7/2019"/>
  </r>
  <r>
    <x v="38"/>
    <m/>
    <s v="JV 7-22"/>
    <s v="5000"/>
    <s v="Salaries Expense"/>
    <x v="116"/>
    <m/>
    <n v="676.2"/>
    <x v="772"/>
    <s v="JE-01-01607"/>
    <s v="8/7/2019"/>
  </r>
  <r>
    <x v="21"/>
    <m/>
    <s v="JV 7-22"/>
    <s v="5000"/>
    <s v="Salaries Expense"/>
    <x v="112"/>
    <n v="676.2"/>
    <m/>
    <x v="772"/>
    <s v="JE-01-01607"/>
    <s v="8/7/2019"/>
  </r>
  <r>
    <x v="6"/>
    <m/>
    <s v="JV 7-27"/>
    <s v="5000"/>
    <s v="Salaries Expense"/>
    <x v="112"/>
    <n v="2416.52"/>
    <m/>
    <x v="773"/>
    <s v="JE-01-01607"/>
    <s v="8/7/2019"/>
  </r>
  <r>
    <x v="5"/>
    <m/>
    <s v="JV 7-27"/>
    <s v="5000"/>
    <s v="Salaries Expense"/>
    <x v="112"/>
    <n v="644.41"/>
    <m/>
    <x v="773"/>
    <s v="JE-01-01607"/>
    <s v="8/7/2019"/>
  </r>
  <r>
    <x v="7"/>
    <m/>
    <s v="JV 7-27"/>
    <s v="5000"/>
    <s v="Salaries Expense"/>
    <x v="112"/>
    <n v="161.1"/>
    <m/>
    <x v="773"/>
    <s v="JE-01-01607"/>
    <s v="8/7/2019"/>
  </r>
  <r>
    <x v="3"/>
    <m/>
    <s v="JV 7-27"/>
    <s v="5000"/>
    <s v="Salaries Expense"/>
    <x v="112"/>
    <m/>
    <n v="3222.03"/>
    <x v="773"/>
    <s v="JE-01-01607"/>
    <s v="8/7/2019"/>
  </r>
  <r>
    <x v="6"/>
    <m/>
    <s v="JV 7-24"/>
    <s v="5000"/>
    <s v="Salaries Expense"/>
    <x v="112"/>
    <n v="1430.92"/>
    <m/>
    <x v="774"/>
    <s v="JE-01-01607"/>
    <s v="8/7/2019"/>
  </r>
  <r>
    <x v="0"/>
    <m/>
    <s v="JV 7-24"/>
    <s v="5000"/>
    <s v="Salaries Expense"/>
    <x v="112"/>
    <n v="2248.59"/>
    <m/>
    <x v="774"/>
    <s v="JE-01-01607"/>
    <s v="8/7/2019"/>
  </r>
  <r>
    <x v="7"/>
    <m/>
    <s v="JV 7-24"/>
    <s v="5000"/>
    <s v="Salaries Expense"/>
    <x v="112"/>
    <n v="204.42"/>
    <m/>
    <x v="774"/>
    <s v="JE-01-01607"/>
    <s v="8/7/2019"/>
  </r>
  <r>
    <x v="3"/>
    <m/>
    <s v="JV 7-24"/>
    <s v="5000"/>
    <s v="Salaries Expense"/>
    <x v="112"/>
    <m/>
    <n v="4088.35"/>
    <x v="774"/>
    <s v="JE-01-01607"/>
    <s v="8/7/2019"/>
  </r>
  <r>
    <x v="2"/>
    <m/>
    <s v="JV 7-24"/>
    <s v="5000"/>
    <s v="Salaries Expense"/>
    <x v="112"/>
    <n v="204.42"/>
    <m/>
    <x v="774"/>
    <s v="JE-01-01607"/>
    <s v="8/7/2019"/>
  </r>
  <r>
    <x v="38"/>
    <m/>
    <s v="JV 7-28"/>
    <s v="5000"/>
    <s v="Salaries Expense"/>
    <x v="116"/>
    <n v="604.64"/>
    <m/>
    <x v="775"/>
    <s v="JE-01-01607"/>
    <s v="8/7/2019"/>
  </r>
  <r>
    <x v="3"/>
    <m/>
    <s v="JV 7-28"/>
    <s v="5000"/>
    <s v="Salaries Expense"/>
    <x v="112"/>
    <m/>
    <n v="604.64"/>
    <x v="775"/>
    <s v="JE-01-01607"/>
    <s v="8/7/2019"/>
  </r>
  <r>
    <x v="0"/>
    <m/>
    <s v="JV 7-30"/>
    <s v="5000"/>
    <s v="Salaries Expense"/>
    <x v="112"/>
    <n v="453.77"/>
    <m/>
    <x v="776"/>
    <s v="JE-01-01607"/>
    <s v="8/7/2019"/>
  </r>
  <r>
    <x v="7"/>
    <m/>
    <s v="JV 7-30"/>
    <s v="5000"/>
    <s v="Salaries Expense"/>
    <x v="112"/>
    <n v="226.88"/>
    <m/>
    <x v="776"/>
    <s v="JE-01-01607"/>
    <s v="8/7/2019"/>
  </r>
  <r>
    <x v="3"/>
    <m/>
    <s v="JV 7-30"/>
    <s v="5000"/>
    <s v="Salaries Expense"/>
    <x v="112"/>
    <n v="453.77"/>
    <m/>
    <x v="776"/>
    <s v="JE-01-01607"/>
    <s v="8/7/2019"/>
  </r>
  <r>
    <x v="2"/>
    <m/>
    <s v="JV 7-30"/>
    <s v="5000"/>
    <s v="Salaries Expense"/>
    <x v="112"/>
    <n v="680.65"/>
    <m/>
    <x v="776"/>
    <s v="JE-01-01607"/>
    <s v="8/7/2019"/>
  </r>
  <r>
    <x v="4"/>
    <m/>
    <s v="JV 7-30"/>
    <s v="5000"/>
    <s v="Salaries Expense"/>
    <x v="112"/>
    <m/>
    <n v="1815.07"/>
    <x v="776"/>
    <s v="JE-01-01607"/>
    <s v="8/7/2019"/>
  </r>
  <r>
    <x v="3"/>
    <m/>
    <s v="JV 7-20"/>
    <s v="5000"/>
    <s v="Salaries Expense"/>
    <x v="112"/>
    <m/>
    <n v="324.58999999999997"/>
    <x v="777"/>
    <s v="JE-01-01607"/>
    <s v="8/7/2019"/>
  </r>
  <r>
    <x v="2"/>
    <m/>
    <s v="JV 7-20"/>
    <s v="5000"/>
    <s v="Salaries Expense"/>
    <x v="112"/>
    <n v="324.58999999999997"/>
    <m/>
    <x v="777"/>
    <s v="JE-01-01607"/>
    <s v="8/7/2019"/>
  </r>
  <r>
    <x v="38"/>
    <m/>
    <s v="JV 7-15"/>
    <s v="5000"/>
    <s v="Salaries Expense"/>
    <x v="116"/>
    <n v="1074.17"/>
    <m/>
    <x v="778"/>
    <s v="JE-01-01607"/>
    <s v="8/7/2019"/>
  </r>
  <r>
    <x v="3"/>
    <m/>
    <s v="JV 7-15"/>
    <s v="5000"/>
    <s v="Salaries Expense"/>
    <x v="112"/>
    <m/>
    <n v="1326.91"/>
    <x v="778"/>
    <s v="JE-01-01607"/>
    <s v="8/7/2019"/>
  </r>
  <r>
    <x v="21"/>
    <m/>
    <s v="JV 7-15"/>
    <s v="5000"/>
    <s v="Salaries Expense"/>
    <x v="112"/>
    <n v="126.37"/>
    <m/>
    <x v="778"/>
    <s v="JE-01-01607"/>
    <s v="8/7/2019"/>
  </r>
  <r>
    <x v="16"/>
    <m/>
    <s v="JV 7-15"/>
    <s v="5000"/>
    <s v="Salaries Expense"/>
    <x v="112"/>
    <n v="126.37"/>
    <m/>
    <x v="778"/>
    <s v="JE-01-01607"/>
    <s v="8/7/2019"/>
  </r>
  <r>
    <x v="34"/>
    <m/>
    <s v="JV 7-11"/>
    <s v="5000"/>
    <s v="Salaries Expense"/>
    <x v="112"/>
    <m/>
    <n v="7961.53"/>
    <x v="779"/>
    <s v="JE-01-01607"/>
    <s v="8/7/2019"/>
  </r>
  <r>
    <x v="38"/>
    <m/>
    <s v="JV 7-11"/>
    <s v="5000"/>
    <s v="Salaries Expense"/>
    <x v="116"/>
    <n v="4458.46"/>
    <m/>
    <x v="779"/>
    <s v="JE-01-01607"/>
    <s v="8/7/2019"/>
  </r>
  <r>
    <x v="21"/>
    <m/>
    <s v="JV 7-11"/>
    <s v="5000"/>
    <s v="Salaries Expense"/>
    <x v="112"/>
    <n v="1114.6099999999999"/>
    <m/>
    <x v="779"/>
    <s v="JE-01-01607"/>
    <s v="8/7/2019"/>
  </r>
  <r>
    <x v="45"/>
    <m/>
    <s v="JV 7-11"/>
    <s v="5000"/>
    <s v="Salaries Expense"/>
    <x v="112"/>
    <n v="2388.46"/>
    <m/>
    <x v="779"/>
    <s v="JE-01-01607"/>
    <s v="8/7/2019"/>
  </r>
  <r>
    <x v="34"/>
    <m/>
    <s v="JV 7-21"/>
    <s v="5000"/>
    <s v="Salaries Expense"/>
    <x v="112"/>
    <m/>
    <n v="4600"/>
    <x v="780"/>
    <s v="JE-01-01607"/>
    <s v="8/7/2019"/>
  </r>
  <r>
    <x v="38"/>
    <m/>
    <s v="JV 7-21"/>
    <s v="5000"/>
    <s v="Salaries Expense"/>
    <x v="116"/>
    <n v="4025"/>
    <m/>
    <x v="780"/>
    <s v="JE-01-01607"/>
    <s v="8/7/2019"/>
  </r>
  <r>
    <x v="21"/>
    <m/>
    <s v="JV 7-21"/>
    <s v="5000"/>
    <s v="Salaries Expense"/>
    <x v="112"/>
    <n v="575"/>
    <m/>
    <x v="780"/>
    <s v="JE-01-01607"/>
    <s v="8/7/2019"/>
  </r>
  <r>
    <x v="0"/>
    <m/>
    <s v="JV 7-23"/>
    <s v="5000"/>
    <s v="Salaries Expense"/>
    <x v="112"/>
    <n v="228.26"/>
    <m/>
    <x v="781"/>
    <s v="JE-01-01607"/>
    <s v="8/7/2019"/>
  </r>
  <r>
    <x v="1"/>
    <m/>
    <s v="JV 7-23"/>
    <s v="5000"/>
    <s v="Salaries Expense"/>
    <x v="112"/>
    <n v="456.53"/>
    <m/>
    <x v="781"/>
    <s v="JE-01-01607"/>
    <s v="8/7/2019"/>
  </r>
  <r>
    <x v="3"/>
    <m/>
    <s v="JV 7-23"/>
    <s v="5000"/>
    <s v="Salaries Expense"/>
    <x v="112"/>
    <m/>
    <n v="1141.31"/>
    <x v="781"/>
    <s v="JE-01-01607"/>
    <s v="8/7/2019"/>
  </r>
  <r>
    <x v="2"/>
    <m/>
    <s v="JV 7-23"/>
    <s v="5000"/>
    <s v="Salaries Expense"/>
    <x v="112"/>
    <n v="228.26"/>
    <m/>
    <x v="781"/>
    <s v="JE-01-01607"/>
    <s v="8/7/2019"/>
  </r>
  <r>
    <x v="4"/>
    <m/>
    <s v="JV 7-23"/>
    <s v="5000"/>
    <s v="Salaries Expense"/>
    <x v="112"/>
    <n v="228.26"/>
    <m/>
    <x v="781"/>
    <s v="JE-01-01607"/>
    <s v="8/7/2019"/>
  </r>
  <r>
    <x v="34"/>
    <m/>
    <s v="JV 7-10"/>
    <s v="5000"/>
    <s v="Salaries Expense"/>
    <x v="112"/>
    <m/>
    <n v="1650.76"/>
    <x v="782"/>
    <s v="JE-01-01607"/>
    <s v="8/7/2019"/>
  </r>
  <r>
    <x v="38"/>
    <m/>
    <s v="JV 7-10"/>
    <s v="5000"/>
    <s v="Salaries Expense"/>
    <x v="116"/>
    <n v="1650.76"/>
    <m/>
    <x v="782"/>
    <s v="JE-01-01607"/>
    <s v="8/7/2019"/>
  </r>
  <r>
    <x v="34"/>
    <m/>
    <s v="JV 7-19"/>
    <s v="5000"/>
    <s v="Salaries Expense"/>
    <x v="112"/>
    <m/>
    <n v="1046.5"/>
    <x v="783"/>
    <s v="JE-01-01607"/>
    <s v="8/7/2019"/>
  </r>
  <r>
    <x v="38"/>
    <m/>
    <s v="JV 7-19"/>
    <s v="5000"/>
    <s v="Salaries Expense"/>
    <x v="116"/>
    <n v="1046.5"/>
    <m/>
    <x v="783"/>
    <s v="JE-01-01607"/>
    <s v="8/7/2019"/>
  </r>
  <r>
    <x v="34"/>
    <m/>
    <s v="JV 7-26"/>
    <s v="5000"/>
    <s v="Salaries Expense"/>
    <x v="112"/>
    <n v="1150"/>
    <m/>
    <x v="784"/>
    <s v="JE-01-01607"/>
    <s v="8/7/2019"/>
  </r>
  <r>
    <x v="38"/>
    <m/>
    <s v="JV 7-26"/>
    <s v="5000"/>
    <s v="Salaries Expense"/>
    <x v="116"/>
    <m/>
    <n v="2628.58"/>
    <x v="784"/>
    <s v="JE-01-01607"/>
    <s v="8/7/2019"/>
  </r>
  <r>
    <x v="3"/>
    <m/>
    <s v="JV 7-26"/>
    <s v="5000"/>
    <s v="Salaries Expense"/>
    <x v="112"/>
    <n v="575"/>
    <m/>
    <x v="784"/>
    <s v="JE-01-01607"/>
    <s v="8/7/2019"/>
  </r>
  <r>
    <x v="21"/>
    <m/>
    <s v="JV 7-26"/>
    <s v="5000"/>
    <s v="Salaries Expense"/>
    <x v="112"/>
    <n v="575"/>
    <m/>
    <x v="784"/>
    <s v="JE-01-01607"/>
    <s v="8/7/2019"/>
  </r>
  <r>
    <x v="16"/>
    <m/>
    <s v="JV 7-26"/>
    <s v="5000"/>
    <s v="Salaries Expense"/>
    <x v="112"/>
    <n v="164.29"/>
    <m/>
    <x v="784"/>
    <s v="JE-01-01607"/>
    <s v="8/7/2019"/>
  </r>
  <r>
    <x v="43"/>
    <m/>
    <s v="JV 7-26"/>
    <s v="5000"/>
    <s v="Salaries Expense"/>
    <x v="112"/>
    <n v="164.29"/>
    <m/>
    <x v="784"/>
    <s v="JE-01-01607"/>
    <s v="8/7/2019"/>
  </r>
  <r>
    <x v="42"/>
    <m/>
    <s v="JV 7-7"/>
    <s v="5000"/>
    <s v="Salaries Expense"/>
    <x v="116"/>
    <n v="151.65"/>
    <m/>
    <x v="785"/>
    <s v="JE-01-01607"/>
    <s v="8/7/2019"/>
  </r>
  <r>
    <x v="34"/>
    <m/>
    <s v="JV 7-7"/>
    <s v="5000"/>
    <s v="Salaries Expense"/>
    <x v="112"/>
    <n v="417.03"/>
    <m/>
    <x v="785"/>
    <s v="JE-01-01607"/>
    <s v="8/7/2019"/>
  </r>
  <r>
    <x v="38"/>
    <m/>
    <s v="JV 7-7"/>
    <s v="5000"/>
    <s v="Salaries Expense"/>
    <x v="116"/>
    <m/>
    <n v="3563.73"/>
    <x v="785"/>
    <s v="JE-01-01607"/>
    <s v="8/7/2019"/>
  </r>
  <r>
    <x v="3"/>
    <m/>
    <s v="JV 7-7"/>
    <s v="5000"/>
    <s v="Salaries Expense"/>
    <x v="112"/>
    <n v="1023.63"/>
    <m/>
    <x v="785"/>
    <s v="JE-01-01607"/>
    <s v="8/7/2019"/>
  </r>
  <r>
    <x v="21"/>
    <m/>
    <s v="JV 7-7"/>
    <s v="5000"/>
    <s v="Salaries Expense"/>
    <x v="112"/>
    <n v="1743.95"/>
    <m/>
    <x v="785"/>
    <s v="JE-01-01607"/>
    <s v="8/7/2019"/>
  </r>
  <r>
    <x v="45"/>
    <m/>
    <s v="JV 7-7"/>
    <s v="5000"/>
    <s v="Salaries Expense"/>
    <x v="112"/>
    <n v="227.47"/>
    <m/>
    <x v="785"/>
    <s v="JE-01-01607"/>
    <s v="8/7/2019"/>
  </r>
  <r>
    <x v="24"/>
    <m/>
    <s v="JV 7-16"/>
    <s v="5000"/>
    <s v="Salaries Expense"/>
    <x v="112"/>
    <n v="151.80000000000001"/>
    <m/>
    <x v="786"/>
    <s v="JE-01-01607"/>
    <s v="8/7/2019"/>
  </r>
  <r>
    <x v="34"/>
    <m/>
    <s v="JV 7-16"/>
    <s v="5000"/>
    <s v="Salaries Expense"/>
    <x v="112"/>
    <m/>
    <n v="1545.6"/>
    <x v="786"/>
    <s v="JE-01-01607"/>
    <s v="8/7/2019"/>
  </r>
  <r>
    <x v="21"/>
    <m/>
    <s v="JV 7-16"/>
    <s v="5000"/>
    <s v="Salaries Expense"/>
    <x v="112"/>
    <n v="276"/>
    <m/>
    <x v="786"/>
    <s v="JE-01-01607"/>
    <s v="8/7/2019"/>
  </r>
  <r>
    <x v="16"/>
    <m/>
    <s v="JV 7-16"/>
    <s v="5000"/>
    <s v="Salaries Expense"/>
    <x v="112"/>
    <n v="55.2"/>
    <m/>
    <x v="786"/>
    <s v="JE-01-01607"/>
    <s v="8/7/2019"/>
  </r>
  <r>
    <x v="43"/>
    <m/>
    <s v="JV 7-16"/>
    <s v="5000"/>
    <s v="Salaries Expense"/>
    <x v="112"/>
    <n v="1062.5999999999999"/>
    <m/>
    <x v="786"/>
    <s v="JE-01-01607"/>
    <s v="8/7/2019"/>
  </r>
  <r>
    <x v="24"/>
    <m/>
    <s v="JV 7-14"/>
    <s v="5000"/>
    <s v="Salaries Expense"/>
    <x v="112"/>
    <n v="486.54"/>
    <m/>
    <x v="787"/>
    <s v="JE-01-01607"/>
    <s v="8/7/2019"/>
  </r>
  <r>
    <x v="34"/>
    <m/>
    <s v="JV 7-14"/>
    <s v="5000"/>
    <s v="Salaries Expense"/>
    <x v="112"/>
    <m/>
    <n v="4953.8500000000004"/>
    <x v="787"/>
    <s v="JE-01-01607"/>
    <s v="8/7/2019"/>
  </r>
  <r>
    <x v="21"/>
    <m/>
    <s v="JV 7-14"/>
    <s v="5000"/>
    <s v="Salaries Expense"/>
    <x v="112"/>
    <n v="884.62"/>
    <m/>
    <x v="787"/>
    <s v="JE-01-01607"/>
    <s v="8/7/2019"/>
  </r>
  <r>
    <x v="16"/>
    <m/>
    <s v="JV 7-14"/>
    <s v="5000"/>
    <s v="Salaries Expense"/>
    <x v="112"/>
    <n v="176.92"/>
    <m/>
    <x v="787"/>
    <s v="JE-01-01607"/>
    <s v="8/7/2019"/>
  </r>
  <r>
    <x v="43"/>
    <m/>
    <s v="JV 7-14"/>
    <s v="5000"/>
    <s v="Salaries Expense"/>
    <x v="112"/>
    <n v="3405.77"/>
    <m/>
    <x v="787"/>
    <s v="JE-01-01607"/>
    <s v="8/7/2019"/>
  </r>
  <r>
    <x v="34"/>
    <m/>
    <s v="JV 7-12"/>
    <s v="5000"/>
    <s v="Salaries Expense"/>
    <x v="112"/>
    <m/>
    <n v="1192.3399999999999"/>
    <x v="788"/>
    <s v="JE-01-01607"/>
    <s v="8/7/2019"/>
  </r>
  <r>
    <x v="16"/>
    <m/>
    <s v="JV 7-12"/>
    <s v="5000"/>
    <s v="Salaries Expense"/>
    <x v="112"/>
    <n v="350.69"/>
    <m/>
    <x v="788"/>
    <s v="JE-01-01607"/>
    <s v="8/7/2019"/>
  </r>
  <r>
    <x v="17"/>
    <m/>
    <s v="JV 7-12"/>
    <s v="5000"/>
    <s v="Salaries Expense"/>
    <x v="112"/>
    <n v="350.69"/>
    <m/>
    <x v="788"/>
    <s v="JE-01-01607"/>
    <s v="8/7/2019"/>
  </r>
  <r>
    <x v="43"/>
    <m/>
    <s v="JV 7-12"/>
    <s v="5000"/>
    <s v="Salaries Expense"/>
    <x v="112"/>
    <n v="490.96"/>
    <m/>
    <x v="788"/>
    <s v="JE-01-01607"/>
    <s v="8/7/2019"/>
  </r>
  <r>
    <x v="16"/>
    <m/>
    <s v="JV 7-18"/>
    <s v="5000"/>
    <s v="Salaries Expense"/>
    <x v="112"/>
    <m/>
    <n v="1247.43"/>
    <x v="789"/>
    <s v="JE-01-01607"/>
    <s v="8/7/2019"/>
  </r>
  <r>
    <x v="46"/>
    <m/>
    <s v="JV 7-18"/>
    <s v="5000"/>
    <s v="Salaries Expense"/>
    <x v="112"/>
    <n v="1247.43"/>
    <m/>
    <x v="789"/>
    <s v="JE-01-01607"/>
    <s v="8/7/2019"/>
  </r>
  <r>
    <x v="24"/>
    <m/>
    <s v="JV 7-8"/>
    <s v="5000"/>
    <s v="Salaries Expense"/>
    <x v="112"/>
    <n v="556.04"/>
    <m/>
    <x v="790"/>
    <s v="JE-01-01607"/>
    <s v="8/7/2019"/>
  </r>
  <r>
    <x v="38"/>
    <m/>
    <s v="JV 7-8"/>
    <s v="5000"/>
    <s v="Salaries Expense"/>
    <x v="116"/>
    <m/>
    <n v="1353.84"/>
    <x v="790"/>
    <s v="JE-01-01607"/>
    <s v="8/7/2019"/>
  </r>
  <r>
    <x v="3"/>
    <m/>
    <s v="JV 7-8"/>
    <s v="5000"/>
    <s v="Salaries Expense"/>
    <x v="112"/>
    <n v="241.76"/>
    <m/>
    <x v="790"/>
    <s v="JE-01-01607"/>
    <s v="8/7/2019"/>
  </r>
  <r>
    <x v="21"/>
    <m/>
    <s v="JV 7-8"/>
    <s v="5000"/>
    <s v="Salaries Expense"/>
    <x v="112"/>
    <n v="556.04"/>
    <m/>
    <x v="790"/>
    <s v="JE-01-01607"/>
    <s v="8/7/2019"/>
  </r>
  <r>
    <x v="24"/>
    <m/>
    <s v="JV 7-6"/>
    <s v="5000"/>
    <s v="Salaries Expense"/>
    <x v="112"/>
    <n v="1633.71"/>
    <m/>
    <x v="791"/>
    <s v="JE-01-01607"/>
    <s v="8/7/2019"/>
  </r>
  <r>
    <x v="34"/>
    <m/>
    <s v="JV 7-6"/>
    <s v="5000"/>
    <s v="Salaries Expense"/>
    <x v="112"/>
    <n v="204.21"/>
    <m/>
    <x v="791"/>
    <s v="JE-01-01607"/>
    <s v="8/7/2019"/>
  </r>
  <r>
    <x v="38"/>
    <m/>
    <s v="JV 7-6"/>
    <s v="5000"/>
    <s v="Salaries Expense"/>
    <x v="116"/>
    <n v="1021.07"/>
    <m/>
    <x v="791"/>
    <s v="JE-01-01607"/>
    <s v="8/7/2019"/>
  </r>
  <r>
    <x v="3"/>
    <m/>
    <s v="JV 7-6"/>
    <s v="5000"/>
    <s v="Salaries Expense"/>
    <x v="112"/>
    <m/>
    <n v="3792.54"/>
    <x v="791"/>
    <s v="JE-01-01607"/>
    <s v="8/7/2019"/>
  </r>
  <r>
    <x v="21"/>
    <m/>
    <s v="JV 7-6"/>
    <s v="5000"/>
    <s v="Salaries Expense"/>
    <x v="112"/>
    <n v="933.55"/>
    <m/>
    <x v="791"/>
    <s v="JE-01-01607"/>
    <s v="8/7/2019"/>
  </r>
  <r>
    <x v="16"/>
    <m/>
    <s v="JV 7-25"/>
    <s v="5000"/>
    <s v="Salaries Expense"/>
    <x v="112"/>
    <m/>
    <n v="594.66999999999996"/>
    <x v="792"/>
    <s v="JE-01-01607"/>
    <s v="8/7/2019"/>
  </r>
  <r>
    <x v="17"/>
    <m/>
    <s v="JV 7-25"/>
    <s v="5000"/>
    <s v="Salaries Expense"/>
    <x v="112"/>
    <n v="594.66999999999996"/>
    <m/>
    <x v="792"/>
    <s v="JE-01-01607"/>
    <s v="8/7/2019"/>
  </r>
  <r>
    <x v="42"/>
    <m/>
    <s v="JV 7-13"/>
    <s v="5000"/>
    <s v="Salaries Expense"/>
    <x v="116"/>
    <n v="1773.71"/>
    <m/>
    <x v="793"/>
    <s v="JE-01-01607"/>
    <s v="8/7/2019"/>
  </r>
  <r>
    <x v="34"/>
    <m/>
    <s v="JV 7-13"/>
    <s v="5000"/>
    <s v="Salaries Expense"/>
    <x v="112"/>
    <m/>
    <n v="9201.14"/>
    <x v="793"/>
    <s v="JE-01-01607"/>
    <s v="8/7/2019"/>
  </r>
  <r>
    <x v="38"/>
    <m/>
    <s v="JV 7-13"/>
    <s v="5000"/>
    <s v="Salaries Expense"/>
    <x v="116"/>
    <n v="5432"/>
    <m/>
    <x v="793"/>
    <s v="JE-01-01607"/>
    <s v="8/7/2019"/>
  </r>
  <r>
    <x v="21"/>
    <m/>
    <s v="JV 7-13"/>
    <s v="5000"/>
    <s v="Salaries Expense"/>
    <x v="112"/>
    <n v="1552"/>
    <m/>
    <x v="793"/>
    <s v="JE-01-01607"/>
    <s v="8/7/2019"/>
  </r>
  <r>
    <x v="16"/>
    <m/>
    <s v="JV 7-13"/>
    <s v="5000"/>
    <s v="Salaries Expense"/>
    <x v="112"/>
    <m/>
    <m/>
    <x v="793"/>
    <s v="JE-01-01607"/>
    <s v="8/7/2019"/>
  </r>
  <r>
    <x v="45"/>
    <m/>
    <s v="JV 7-13"/>
    <s v="5000"/>
    <s v="Salaries Expense"/>
    <x v="112"/>
    <n v="443.43"/>
    <m/>
    <x v="793"/>
    <s v="JE-01-01607"/>
    <s v="8/7/2019"/>
  </r>
  <r>
    <x v="38"/>
    <m/>
    <s v="JV 7-31"/>
    <s v="5000"/>
    <s v="Salaries Expense"/>
    <x v="116"/>
    <n v="868.63"/>
    <m/>
    <x v="794"/>
    <s v="JE-01-01607"/>
    <s v="8/7/2019"/>
  </r>
  <r>
    <x v="16"/>
    <m/>
    <s v="JV 7-31"/>
    <s v="5000"/>
    <s v="Salaries Expense"/>
    <x v="112"/>
    <m/>
    <n v="1246.29"/>
    <x v="794"/>
    <s v="JE-01-01607"/>
    <s v="8/7/2019"/>
  </r>
  <r>
    <x v="46"/>
    <m/>
    <s v="JV 7-31"/>
    <s v="5000"/>
    <s v="Salaries Expense"/>
    <x v="112"/>
    <n v="377.66"/>
    <m/>
    <x v="794"/>
    <s v="JE-01-01607"/>
    <s v="8/7/2019"/>
  </r>
  <r>
    <x v="40"/>
    <m/>
    <s v="R JV 7-2"/>
    <s v="5000"/>
    <s v="Salaries Expense"/>
    <x v="117"/>
    <m/>
    <n v="1349.38"/>
    <x v="795"/>
    <s v="JE-01-01606"/>
    <s v="8/7/2019"/>
  </r>
  <r>
    <x v="41"/>
    <m/>
    <s v="R JV 7-2"/>
    <s v="5000"/>
    <s v="Salaries Expense"/>
    <x v="117"/>
    <m/>
    <n v="578.14"/>
    <x v="795"/>
    <s v="JE-01-01606"/>
    <s v="8/7/2019"/>
  </r>
  <r>
    <x v="39"/>
    <m/>
    <s v="R JV 7-2"/>
    <s v="5000"/>
    <s v="Salaries Expense"/>
    <x v="117"/>
    <m/>
    <n v="2412.5100000000002"/>
    <x v="795"/>
    <s v="JE-01-01606"/>
    <s v="8/7/2019"/>
  </r>
  <r>
    <x v="24"/>
    <m/>
    <s v="R JV 7-2"/>
    <s v="5000"/>
    <s v="Salaries Expense"/>
    <x v="117"/>
    <m/>
    <n v="6206.54"/>
    <x v="795"/>
    <s v="JE-01-01606"/>
    <s v="8/7/2019"/>
  </r>
  <r>
    <x v="42"/>
    <m/>
    <s v="R JV 7-2"/>
    <s v="5000"/>
    <s v="Salaries Expense"/>
    <x v="118"/>
    <m/>
    <n v="9298.7199999999993"/>
    <x v="795"/>
    <s v="JE-01-01606"/>
    <s v="8/7/2019"/>
  </r>
  <r>
    <x v="38"/>
    <m/>
    <s v="R JV 7-2"/>
    <s v="5000"/>
    <s v="Salaries Expense"/>
    <x v="118"/>
    <m/>
    <n v="16616.68"/>
    <x v="795"/>
    <s v="JE-01-01606"/>
    <s v="8/7/2019"/>
  </r>
  <r>
    <x v="35"/>
    <m/>
    <s v="R JV 7-2"/>
    <s v="5000"/>
    <s v="Salaries Expense"/>
    <x v="118"/>
    <m/>
    <n v="10431.43"/>
    <x v="795"/>
    <s v="JE-01-01606"/>
    <s v="8/7/2019"/>
  </r>
  <r>
    <x v="36"/>
    <m/>
    <s v="R JV 7-2"/>
    <s v="5000"/>
    <s v="Salaries Expense"/>
    <x v="118"/>
    <m/>
    <n v="7056.44"/>
    <x v="795"/>
    <s v="JE-01-01606"/>
    <s v="8/7/2019"/>
  </r>
  <r>
    <x v="37"/>
    <m/>
    <s v="R JV 7-2"/>
    <s v="5000"/>
    <s v="Salaries Expense"/>
    <x v="118"/>
    <m/>
    <n v="4555.26"/>
    <x v="795"/>
    <s v="JE-01-01606"/>
    <s v="8/7/2019"/>
  </r>
  <r>
    <x v="33"/>
    <m/>
    <s v="R JV 7-2"/>
    <s v="5000"/>
    <s v="Salaries Expense"/>
    <x v="117"/>
    <m/>
    <n v="1203.47"/>
    <x v="795"/>
    <s v="JE-01-01606"/>
    <s v="8/7/2019"/>
  </r>
  <r>
    <x v="34"/>
    <m/>
    <s v="R JV 7-2"/>
    <s v="5000"/>
    <s v="Salaries Expense"/>
    <x v="117"/>
    <m/>
    <n v="21739.25"/>
    <x v="795"/>
    <s v="JE-01-01606"/>
    <s v="8/7/2019"/>
  </r>
  <r>
    <x v="17"/>
    <m/>
    <s v="R JV 7-2"/>
    <s v="5000"/>
    <s v="Salaries Expense"/>
    <x v="117"/>
    <m/>
    <n v="3416.42"/>
    <x v="795"/>
    <s v="JE-01-01606"/>
    <s v="8/7/2019"/>
  </r>
  <r>
    <x v="16"/>
    <m/>
    <s v="R JV 7-2"/>
    <s v="5000"/>
    <s v="Salaries Expense"/>
    <x v="117"/>
    <m/>
    <n v="8217.83"/>
    <x v="795"/>
    <s v="JE-01-01606"/>
    <s v="8/7/2019"/>
  </r>
  <r>
    <x v="4"/>
    <m/>
    <s v="R JV 7-2"/>
    <s v="5000"/>
    <s v="Salaries Expense"/>
    <x v="117"/>
    <m/>
    <n v="2415.66"/>
    <x v="795"/>
    <s v="JE-01-01606"/>
    <s v="8/7/2019"/>
  </r>
  <r>
    <x v="3"/>
    <m/>
    <s v="R JV 7-2"/>
    <s v="5000"/>
    <s v="Salaries Expense"/>
    <x v="117"/>
    <m/>
    <n v="27169.34"/>
    <x v="795"/>
    <s v="JE-01-01606"/>
    <s v="8/7/2019"/>
  </r>
  <r>
    <x v="3"/>
    <s v="UNITED STATES POSTAL SERVICE"/>
    <s v="USPO-071719"/>
    <s v="5000"/>
    <s v="Salaries Expense"/>
    <x v="119"/>
    <m/>
    <n v="2.79"/>
    <x v="682"/>
    <s v="VCK-97561"/>
    <s v="8/9/2019"/>
  </r>
  <r>
    <x v="16"/>
    <s v="UNITED STATES POSTAL SERVICE"/>
    <s v="USPO-071719"/>
    <s v="5000"/>
    <s v="Salaries Expense"/>
    <x v="119"/>
    <m/>
    <n v="1.1599999999999999"/>
    <x v="682"/>
    <s v="VCK-97561"/>
    <s v="8/9/2019"/>
  </r>
  <r>
    <x v="17"/>
    <s v="UNITED STATES POSTAL SERVICE"/>
    <s v="USPO-071719"/>
    <s v="5000"/>
    <s v="Salaries Expense"/>
    <x v="119"/>
    <m/>
    <n v="0.7"/>
    <x v="682"/>
    <s v="VCK-97561"/>
    <s v="8/9/2019"/>
  </r>
  <r>
    <x v="45"/>
    <s v="UNITED STATES POSTAL SERVICE"/>
    <s v="USPO-071719"/>
    <s v="5000"/>
    <s v="Salaries Expense"/>
    <x v="119"/>
    <m/>
    <n v="1.4"/>
    <x v="682"/>
    <s v="VCK-97561"/>
    <s v="8/9/2019"/>
  </r>
  <r>
    <x v="34"/>
    <s v="UNITED STATES POSTAL SERVICE"/>
    <s v="USPO-071719"/>
    <s v="5000"/>
    <s v="Salaries Expense"/>
    <x v="119"/>
    <m/>
    <n v="2.09"/>
    <x v="682"/>
    <s v="VCK-97561"/>
    <s v="8/9/2019"/>
  </r>
  <r>
    <x v="38"/>
    <s v="UNITED STATES POSTAL SERVICE"/>
    <s v="USPO-071719"/>
    <s v="5000"/>
    <s v="Salaries Expense"/>
    <x v="120"/>
    <m/>
    <n v="15.11"/>
    <x v="682"/>
    <s v="VCK-97561"/>
    <s v="8/9/2019"/>
  </r>
  <r>
    <x v="1"/>
    <m/>
    <s v="JV 7-17"/>
    <s v="5000"/>
    <s v="Salaries Expense"/>
    <x v="95"/>
    <n v="1728.36"/>
    <m/>
    <x v="796"/>
    <s v="je-01-10381"/>
    <s v="9/11/2018"/>
  </r>
  <r>
    <x v="0"/>
    <m/>
    <s v="JV 7-17"/>
    <s v="5000"/>
    <s v="Salaries Expense"/>
    <x v="95"/>
    <n v="288.06"/>
    <m/>
    <x v="796"/>
    <s v="je-01-10381"/>
    <s v="9/11/2018"/>
  </r>
  <r>
    <x v="3"/>
    <m/>
    <s v="JV 7-17"/>
    <s v="5000"/>
    <s v="Salaries Expense"/>
    <x v="95"/>
    <m/>
    <n v="2592.54"/>
    <x v="796"/>
    <s v="je-01-10381"/>
    <s v="9/11/2018"/>
  </r>
  <r>
    <x v="2"/>
    <m/>
    <s v="JV 7-17"/>
    <s v="5000"/>
    <s v="Salaries Expense"/>
    <x v="95"/>
    <n v="288.06"/>
    <m/>
    <x v="796"/>
    <s v="je-01-10381"/>
    <s v="9/11/2018"/>
  </r>
  <r>
    <x v="4"/>
    <m/>
    <s v="JV 7-17"/>
    <s v="5000"/>
    <s v="Salaries Expense"/>
    <x v="95"/>
    <n v="288.06"/>
    <m/>
    <x v="796"/>
    <s v="je-01-10381"/>
    <s v="9/11/2018"/>
  </r>
  <r>
    <x v="1"/>
    <m/>
    <s v="JV 7-16"/>
    <s v="5000"/>
    <s v="Salaries Expense"/>
    <x v="95"/>
    <n v="1144.69"/>
    <m/>
    <x v="797"/>
    <s v="je-01-10381"/>
    <s v="9/11/2018"/>
  </r>
  <r>
    <x v="0"/>
    <m/>
    <s v="JV 7-16"/>
    <s v="5000"/>
    <s v="Salaries Expense"/>
    <x v="95"/>
    <n v="572.34"/>
    <m/>
    <x v="797"/>
    <s v="je-01-10381"/>
    <s v="9/11/2018"/>
  </r>
  <r>
    <x v="3"/>
    <m/>
    <s v="JV 7-16"/>
    <s v="5000"/>
    <s v="Salaries Expense"/>
    <x v="95"/>
    <m/>
    <n v="4292.58"/>
    <x v="797"/>
    <s v="je-01-10381"/>
    <s v="9/11/2018"/>
  </r>
  <r>
    <x v="2"/>
    <m/>
    <s v="JV 7-16"/>
    <s v="5000"/>
    <s v="Salaries Expense"/>
    <x v="95"/>
    <n v="1430.86"/>
    <m/>
    <x v="797"/>
    <s v="je-01-10381"/>
    <s v="9/11/2018"/>
  </r>
  <r>
    <x v="4"/>
    <m/>
    <s v="JV 7-16"/>
    <s v="5000"/>
    <s v="Salaries Expense"/>
    <x v="95"/>
    <n v="1144.69"/>
    <m/>
    <x v="797"/>
    <s v="je-01-10381"/>
    <s v="9/11/2018"/>
  </r>
  <r>
    <x v="34"/>
    <m/>
    <s v="JV 7-10"/>
    <s v="5000"/>
    <s v="Salaries Expense"/>
    <x v="95"/>
    <n v="607.94000000000005"/>
    <m/>
    <x v="798"/>
    <s v="je-01-10381"/>
    <s v="9/11/2018"/>
  </r>
  <r>
    <x v="38"/>
    <m/>
    <s v="JV 7-10"/>
    <s v="5000"/>
    <s v="Salaries Expense"/>
    <x v="109"/>
    <m/>
    <n v="1247.8699999999999"/>
    <x v="798"/>
    <s v="je-01-10381"/>
    <s v="9/11/2018"/>
  </r>
  <r>
    <x v="21"/>
    <m/>
    <s v="JV 7-10"/>
    <s v="5000"/>
    <s v="Salaries Expense"/>
    <x v="95"/>
    <n v="559.94000000000005"/>
    <m/>
    <x v="798"/>
    <s v="je-01-10381"/>
    <s v="9/11/2018"/>
  </r>
  <r>
    <x v="43"/>
    <m/>
    <s v="JV 7-10"/>
    <s v="5000"/>
    <s v="Salaries Expense"/>
    <x v="95"/>
    <n v="79.989999999999995"/>
    <m/>
    <x v="798"/>
    <s v="je-01-10381"/>
    <s v="9/11/2018"/>
  </r>
  <r>
    <x v="6"/>
    <m/>
    <s v="JV 7-19"/>
    <s v="5000"/>
    <s v="Salaries Expense"/>
    <x v="95"/>
    <n v="2403.08"/>
    <m/>
    <x v="799"/>
    <s v="je-01-10381"/>
    <s v="9/11/2018"/>
  </r>
  <r>
    <x v="5"/>
    <m/>
    <s v="JV 7-19"/>
    <s v="5000"/>
    <s v="Salaries Expense"/>
    <x v="95"/>
    <n v="600.77"/>
    <m/>
    <x v="799"/>
    <s v="je-01-10381"/>
    <s v="9/11/2018"/>
  </r>
  <r>
    <x v="3"/>
    <m/>
    <s v="JV 7-19"/>
    <s v="5000"/>
    <s v="Salaries Expense"/>
    <x v="95"/>
    <m/>
    <n v="3003.85"/>
    <x v="799"/>
    <s v="je-01-10381"/>
    <s v="9/11/2018"/>
  </r>
  <r>
    <x v="7"/>
    <m/>
    <s v="JV 7-14"/>
    <s v="5000"/>
    <s v="Salaries Expense"/>
    <x v="95"/>
    <n v="190.58"/>
    <m/>
    <x v="800"/>
    <s v="je-01-10381"/>
    <s v="9/11/2018"/>
  </r>
  <r>
    <x v="6"/>
    <m/>
    <s v="JV 7-14"/>
    <s v="5000"/>
    <s v="Salaries Expense"/>
    <x v="95"/>
    <n v="1334.03"/>
    <m/>
    <x v="800"/>
    <s v="je-01-10381"/>
    <s v="9/11/2018"/>
  </r>
  <r>
    <x v="0"/>
    <m/>
    <s v="JV 7-14"/>
    <s v="5000"/>
    <s v="Salaries Expense"/>
    <x v="95"/>
    <n v="2096.33"/>
    <m/>
    <x v="800"/>
    <s v="je-01-10381"/>
    <s v="9/11/2018"/>
  </r>
  <r>
    <x v="3"/>
    <m/>
    <s v="JV 7-14"/>
    <s v="5000"/>
    <s v="Salaries Expense"/>
    <x v="95"/>
    <m/>
    <n v="3811.52"/>
    <x v="800"/>
    <s v="je-01-10381"/>
    <s v="9/11/2018"/>
  </r>
  <r>
    <x v="2"/>
    <m/>
    <s v="JV 7-14"/>
    <s v="5000"/>
    <s v="Salaries Expense"/>
    <x v="95"/>
    <n v="190.58"/>
    <m/>
    <x v="800"/>
    <s v="je-01-10381"/>
    <s v="9/11/2018"/>
  </r>
  <r>
    <x v="38"/>
    <m/>
    <s v="JV 7-6"/>
    <s v="5000"/>
    <s v="Salaries Expense"/>
    <x v="109"/>
    <n v="204.98"/>
    <m/>
    <x v="801"/>
    <s v="je-01-10381"/>
    <s v="9/11/2018"/>
  </r>
  <r>
    <x v="3"/>
    <m/>
    <s v="JV 7-6"/>
    <s v="5000"/>
    <s v="Salaries Expense"/>
    <x v="95"/>
    <m/>
    <n v="204.98"/>
    <x v="801"/>
    <s v="je-01-10381"/>
    <s v="9/11/2018"/>
  </r>
  <r>
    <x v="7"/>
    <m/>
    <s v="JV 7-15"/>
    <s v="5000"/>
    <s v="Salaries Expense"/>
    <x v="95"/>
    <n v="211.52"/>
    <m/>
    <x v="802"/>
    <s v="je-01-10381"/>
    <s v="9/11/2018"/>
  </r>
  <r>
    <x v="0"/>
    <m/>
    <s v="JV 7-15"/>
    <s v="5000"/>
    <s v="Salaries Expense"/>
    <x v="95"/>
    <n v="423.04"/>
    <m/>
    <x v="802"/>
    <s v="je-01-10381"/>
    <s v="9/11/2018"/>
  </r>
  <r>
    <x v="3"/>
    <m/>
    <s v="JV 7-15"/>
    <s v="5000"/>
    <s v="Salaries Expense"/>
    <x v="95"/>
    <n v="423.04"/>
    <m/>
    <x v="802"/>
    <s v="je-01-10381"/>
    <s v="9/11/2018"/>
  </r>
  <r>
    <x v="2"/>
    <m/>
    <s v="JV 7-15"/>
    <s v="5000"/>
    <s v="Salaries Expense"/>
    <x v="95"/>
    <n v="634.55999999999995"/>
    <m/>
    <x v="802"/>
    <s v="je-01-10381"/>
    <s v="9/11/2018"/>
  </r>
  <r>
    <x v="4"/>
    <m/>
    <s v="JV 7-15"/>
    <s v="5000"/>
    <s v="Salaries Expense"/>
    <x v="95"/>
    <m/>
    <n v="1692.16"/>
    <x v="802"/>
    <s v="je-01-10381"/>
    <s v="9/11/2018"/>
  </r>
  <r>
    <x v="38"/>
    <m/>
    <s v="JV 7-11"/>
    <s v="5000"/>
    <s v="Salaries Expense"/>
    <x v="109"/>
    <n v="866.25"/>
    <m/>
    <x v="803"/>
    <s v="je-01-10381"/>
    <s v="9/11/2018"/>
  </r>
  <r>
    <x v="3"/>
    <m/>
    <s v="JV 7-11"/>
    <s v="5000"/>
    <s v="Salaries Expense"/>
    <x v="95"/>
    <m/>
    <n v="1790.17"/>
    <x v="803"/>
    <s v="je-01-10381"/>
    <s v="9/11/2018"/>
  </r>
  <r>
    <x v="21"/>
    <m/>
    <s v="JV 7-11"/>
    <s v="5000"/>
    <s v="Salaries Expense"/>
    <x v="95"/>
    <n v="824.92"/>
    <m/>
    <x v="803"/>
    <s v="je-01-10381"/>
    <s v="9/11/2018"/>
  </r>
  <r>
    <x v="16"/>
    <m/>
    <s v="JV 7-11"/>
    <s v="5000"/>
    <s v="Salaries Expense"/>
    <x v="95"/>
    <n v="99"/>
    <m/>
    <x v="803"/>
    <s v="je-01-10381"/>
    <s v="9/11/2018"/>
  </r>
  <r>
    <x v="34"/>
    <m/>
    <s v="JV 7-18"/>
    <s v="5000"/>
    <s v="Salaries Expense"/>
    <x v="95"/>
    <m/>
    <n v="4620"/>
    <x v="804"/>
    <s v="je-01-10381"/>
    <s v="9/11/2018"/>
  </r>
  <r>
    <x v="38"/>
    <m/>
    <s v="JV 7-18"/>
    <s v="5000"/>
    <s v="Salaries Expense"/>
    <x v="109"/>
    <n v="2887.5"/>
    <m/>
    <x v="804"/>
    <s v="je-01-10381"/>
    <s v="9/11/2018"/>
  </r>
  <r>
    <x v="21"/>
    <m/>
    <s v="JV 7-18"/>
    <s v="5000"/>
    <s v="Salaries Expense"/>
    <x v="95"/>
    <n v="1732.5"/>
    <m/>
    <x v="804"/>
    <s v="je-01-10381"/>
    <s v="9/11/2018"/>
  </r>
  <r>
    <x v="34"/>
    <m/>
    <s v="JV 7-21"/>
    <s v="5000"/>
    <s v="Salaries Expense"/>
    <x v="95"/>
    <m/>
    <n v="3700.99"/>
    <x v="805"/>
    <s v="je-01-10381"/>
    <s v="9/11/2018"/>
  </r>
  <r>
    <x v="38"/>
    <m/>
    <s v="JV 7-21"/>
    <s v="5000"/>
    <s v="Salaries Expense"/>
    <x v="109"/>
    <n v="2313.12"/>
    <m/>
    <x v="805"/>
    <s v="je-01-10381"/>
    <s v="9/11/2018"/>
  </r>
  <r>
    <x v="21"/>
    <m/>
    <s v="JV 7-21"/>
    <s v="5000"/>
    <s v="Salaries Expense"/>
    <x v="95"/>
    <n v="1387.87"/>
    <m/>
    <x v="805"/>
    <s v="je-01-10381"/>
    <s v="9/11/2018"/>
  </r>
  <r>
    <x v="1"/>
    <m/>
    <s v="JV 7-13"/>
    <s v="5000"/>
    <s v="Salaries Expense"/>
    <x v="95"/>
    <n v="425.61"/>
    <m/>
    <x v="806"/>
    <s v="je-01-10381"/>
    <s v="9/11/2018"/>
  </r>
  <r>
    <x v="0"/>
    <m/>
    <s v="JV 7-13"/>
    <s v="5000"/>
    <s v="Salaries Expense"/>
    <x v="95"/>
    <n v="212.81"/>
    <m/>
    <x v="806"/>
    <s v="je-01-10381"/>
    <s v="9/11/2018"/>
  </r>
  <r>
    <x v="3"/>
    <m/>
    <s v="JV 7-13"/>
    <s v="5000"/>
    <s v="Salaries Expense"/>
    <x v="95"/>
    <m/>
    <n v="1064.04"/>
    <x v="806"/>
    <s v="je-01-10381"/>
    <s v="9/11/2018"/>
  </r>
  <r>
    <x v="2"/>
    <m/>
    <s v="JV 7-13"/>
    <s v="5000"/>
    <s v="Salaries Expense"/>
    <x v="95"/>
    <n v="212.81"/>
    <m/>
    <x v="806"/>
    <s v="je-01-10381"/>
    <s v="9/11/2018"/>
  </r>
  <r>
    <x v="4"/>
    <m/>
    <s v="JV 7-13"/>
    <s v="5000"/>
    <s v="Salaries Expense"/>
    <x v="95"/>
    <n v="212.81"/>
    <m/>
    <x v="806"/>
    <s v="je-01-10381"/>
    <s v="9/11/2018"/>
  </r>
  <r>
    <x v="38"/>
    <m/>
    <s v="JV 7-8"/>
    <s v="5000"/>
    <s v="Salaries Expense"/>
    <x v="109"/>
    <n v="599.12"/>
    <m/>
    <x v="807"/>
    <s v="je-01-10381"/>
    <s v="9/11/2018"/>
  </r>
  <r>
    <x v="3"/>
    <m/>
    <s v="JV 7-8"/>
    <s v="5000"/>
    <s v="Salaries Expense"/>
    <x v="95"/>
    <m/>
    <n v="599.12"/>
    <x v="807"/>
    <s v="je-01-10381"/>
    <s v="9/11/2018"/>
  </r>
  <r>
    <x v="38"/>
    <m/>
    <s v="JV 7-12"/>
    <s v="5000"/>
    <s v="Salaries Expense"/>
    <x v="109"/>
    <m/>
    <n v="749.23"/>
    <x v="808"/>
    <s v="je-01-10381"/>
    <s v="9/11/2018"/>
  </r>
  <r>
    <x v="21"/>
    <m/>
    <s v="JV 7-12"/>
    <s v="5000"/>
    <s v="Salaries Expense"/>
    <x v="95"/>
    <n v="684.08"/>
    <m/>
    <x v="808"/>
    <s v="je-01-10381"/>
    <s v="9/11/2018"/>
  </r>
  <r>
    <x v="43"/>
    <m/>
    <s v="JV 7-12"/>
    <s v="5000"/>
    <s v="Salaries Expense"/>
    <x v="95"/>
    <n v="65.150000000000006"/>
    <m/>
    <x v="808"/>
    <s v="je-01-10381"/>
    <s v="9/11/2018"/>
  </r>
  <r>
    <x v="34"/>
    <m/>
    <s v="JV 7-9"/>
    <s v="5000"/>
    <s v="Salaries Expense"/>
    <x v="95"/>
    <n v="621.03"/>
    <m/>
    <x v="809"/>
    <s v="je-01-10381"/>
    <s v="9/11/2018"/>
  </r>
  <r>
    <x v="38"/>
    <m/>
    <s v="JV 7-9"/>
    <s v="5000"/>
    <s v="Salaries Expense"/>
    <x v="109"/>
    <m/>
    <n v="1411.43"/>
    <x v="809"/>
    <s v="je-01-10381"/>
    <s v="9/11/2018"/>
  </r>
  <r>
    <x v="3"/>
    <m/>
    <s v="JV 7-9"/>
    <s v="5000"/>
    <s v="Salaries Expense"/>
    <x v="95"/>
    <n v="395.2"/>
    <m/>
    <x v="809"/>
    <s v="je-01-10381"/>
    <s v="9/11/2018"/>
  </r>
  <r>
    <x v="21"/>
    <m/>
    <s v="JV 7-9"/>
    <s v="5000"/>
    <s v="Salaries Expense"/>
    <x v="95"/>
    <n v="395.2"/>
    <m/>
    <x v="809"/>
    <s v="je-01-10381"/>
    <s v="9/11/2018"/>
  </r>
  <r>
    <x v="38"/>
    <m/>
    <s v="JV 7-7"/>
    <s v="5000"/>
    <s v="Salaries Expense"/>
    <x v="109"/>
    <n v="85.93"/>
    <m/>
    <x v="810"/>
    <s v="je-01-10381"/>
    <s v="9/11/2018"/>
  </r>
  <r>
    <x v="3"/>
    <m/>
    <s v="JV 7-7"/>
    <s v="5000"/>
    <s v="Salaries Expense"/>
    <x v="95"/>
    <m/>
    <n v="292.69"/>
    <x v="810"/>
    <s v="je-01-10381"/>
    <s v="9/11/2018"/>
  </r>
  <r>
    <x v="21"/>
    <m/>
    <s v="JV 7-7"/>
    <s v="5000"/>
    <s v="Salaries Expense"/>
    <x v="95"/>
    <n v="153.06"/>
    <m/>
    <x v="810"/>
    <s v="je-01-10381"/>
    <s v="9/11/2018"/>
  </r>
  <r>
    <x v="16"/>
    <m/>
    <s v="JV 7-7"/>
    <s v="5000"/>
    <s v="Salaries Expense"/>
    <x v="95"/>
    <n v="21.48"/>
    <m/>
    <x v="810"/>
    <s v="je-01-10381"/>
    <s v="9/11/2018"/>
  </r>
  <r>
    <x v="43"/>
    <m/>
    <s v="JV 7-7"/>
    <s v="5000"/>
    <s v="Salaries Expense"/>
    <x v="95"/>
    <n v="21.48"/>
    <m/>
    <x v="810"/>
    <s v="je-01-10381"/>
    <s v="9/11/2018"/>
  </r>
  <r>
    <x v="17"/>
    <m/>
    <s v="JV 7-7"/>
    <s v="5000"/>
    <s v="Salaries Expense"/>
    <x v="95"/>
    <n v="10.74"/>
    <m/>
    <x v="810"/>
    <s v="je-01-10381"/>
    <s v="9/11/2018"/>
  </r>
  <r>
    <x v="34"/>
    <m/>
    <s v="JV 7-20"/>
    <s v="5000"/>
    <s v="Salaries Expense"/>
    <x v="95"/>
    <m/>
    <n v="8515.8700000000008"/>
    <x v="811"/>
    <s v="je-01-10381"/>
    <s v="9/11/2018"/>
  </r>
  <r>
    <x v="38"/>
    <m/>
    <s v="JV 7-20"/>
    <s v="5000"/>
    <s v="Salaries Expense"/>
    <x v="109"/>
    <n v="4486.8599999999997"/>
    <m/>
    <x v="811"/>
    <s v="je-01-10381"/>
    <s v="9/11/2018"/>
  </r>
  <r>
    <x v="42"/>
    <m/>
    <s v="JV 7-20"/>
    <s v="5000"/>
    <s v="Salaries Expense"/>
    <x v="109"/>
    <n v="1465.1"/>
    <m/>
    <x v="811"/>
    <s v="je-01-10381"/>
    <s v="9/11/2018"/>
  </r>
  <r>
    <x v="21"/>
    <m/>
    <s v="JV 7-20"/>
    <s v="5000"/>
    <s v="Salaries Expense"/>
    <x v="95"/>
    <n v="1831.37"/>
    <m/>
    <x v="811"/>
    <s v="je-01-10381"/>
    <s v="9/11/2018"/>
  </r>
  <r>
    <x v="16"/>
    <m/>
    <s v="JV 7-20"/>
    <s v="5000"/>
    <s v="Salaries Expense"/>
    <x v="95"/>
    <n v="366.27"/>
    <m/>
    <x v="811"/>
    <s v="je-01-10381"/>
    <s v="9/11/2018"/>
  </r>
  <r>
    <x v="45"/>
    <m/>
    <s v="JV 7-20"/>
    <s v="5000"/>
    <s v="Salaries Expense"/>
    <x v="95"/>
    <n v="366.27"/>
    <m/>
    <x v="811"/>
    <s v="je-01-10381"/>
    <s v="9/11/2018"/>
  </r>
  <r>
    <x v="1"/>
    <m/>
    <s v="JV 8-16"/>
    <s v="5000"/>
    <s v="Salaries Expense"/>
    <x v="3"/>
    <n v="1196.72"/>
    <m/>
    <x v="812"/>
    <s v="je-01-10382"/>
    <s v="9/11/2018"/>
  </r>
  <r>
    <x v="0"/>
    <m/>
    <s v="JV 8-16"/>
    <s v="5000"/>
    <s v="Salaries Expense"/>
    <x v="3"/>
    <n v="598.36"/>
    <m/>
    <x v="812"/>
    <s v="je-01-10382"/>
    <s v="9/11/2018"/>
  </r>
  <r>
    <x v="4"/>
    <m/>
    <s v="JV 8-16"/>
    <s v="5000"/>
    <s v="Salaries Expense"/>
    <x v="3"/>
    <n v="1196.72"/>
    <m/>
    <x v="812"/>
    <s v="je-01-10382"/>
    <s v="9/11/2018"/>
  </r>
  <r>
    <x v="2"/>
    <m/>
    <s v="JV 8-16"/>
    <s v="5000"/>
    <s v="Salaries Expense"/>
    <x v="3"/>
    <n v="1495.9"/>
    <m/>
    <x v="812"/>
    <s v="je-01-10382"/>
    <s v="9/11/2018"/>
  </r>
  <r>
    <x v="3"/>
    <m/>
    <s v="JV 8-16"/>
    <s v="5000"/>
    <s v="Salaries Expense"/>
    <x v="3"/>
    <m/>
    <n v="4487.7"/>
    <x v="812"/>
    <s v="je-01-10382"/>
    <s v="9/11/2018"/>
  </r>
  <r>
    <x v="1"/>
    <m/>
    <s v="JV 8-17"/>
    <s v="5000"/>
    <s v="Salaries Expense"/>
    <x v="3"/>
    <n v="1806.92"/>
    <m/>
    <x v="813"/>
    <s v="je-01-10382"/>
    <s v="9/11/2018"/>
  </r>
  <r>
    <x v="0"/>
    <m/>
    <s v="JV 8-17"/>
    <s v="5000"/>
    <s v="Salaries Expense"/>
    <x v="3"/>
    <n v="301.14999999999998"/>
    <m/>
    <x v="813"/>
    <s v="je-01-10382"/>
    <s v="9/11/2018"/>
  </r>
  <r>
    <x v="4"/>
    <m/>
    <s v="JV 8-17"/>
    <s v="5000"/>
    <s v="Salaries Expense"/>
    <x v="3"/>
    <n v="301.14999999999998"/>
    <m/>
    <x v="813"/>
    <s v="je-01-10382"/>
    <s v="9/11/2018"/>
  </r>
  <r>
    <x v="2"/>
    <m/>
    <s v="JV 8-17"/>
    <s v="5000"/>
    <s v="Salaries Expense"/>
    <x v="3"/>
    <n v="301.14999999999998"/>
    <m/>
    <x v="813"/>
    <s v="je-01-10382"/>
    <s v="9/11/2018"/>
  </r>
  <r>
    <x v="3"/>
    <m/>
    <s v="JV 8-17"/>
    <s v="5000"/>
    <s v="Salaries Expense"/>
    <x v="3"/>
    <m/>
    <n v="2710.37"/>
    <x v="813"/>
    <s v="je-01-10382"/>
    <s v="9/11/2018"/>
  </r>
  <r>
    <x v="38"/>
    <m/>
    <s v="JV 8-9"/>
    <s v="5000"/>
    <s v="Salaries Expense"/>
    <x v="113"/>
    <m/>
    <n v="1304.5999999999999"/>
    <x v="814"/>
    <s v="je-01-10382"/>
    <s v="9/11/2018"/>
  </r>
  <r>
    <x v="34"/>
    <m/>
    <s v="JV 8-9"/>
    <s v="5000"/>
    <s v="Salaries Expense"/>
    <x v="3"/>
    <n v="635.57000000000005"/>
    <m/>
    <x v="814"/>
    <s v="je-01-10382"/>
    <s v="9/11/2018"/>
  </r>
  <r>
    <x v="43"/>
    <m/>
    <s v="JV 8-9"/>
    <s v="5000"/>
    <s v="Salaries Expense"/>
    <x v="3"/>
    <n v="83.63"/>
    <m/>
    <x v="814"/>
    <s v="je-01-10382"/>
    <s v="9/11/2018"/>
  </r>
  <r>
    <x v="21"/>
    <m/>
    <s v="JV 8-9"/>
    <s v="5000"/>
    <s v="Salaries Expense"/>
    <x v="3"/>
    <n v="585.4"/>
    <m/>
    <x v="814"/>
    <s v="je-01-10382"/>
    <s v="9/11/2018"/>
  </r>
  <r>
    <x v="5"/>
    <m/>
    <s v="JV 8-14"/>
    <s v="5000"/>
    <s v="Salaries Expense"/>
    <x v="3"/>
    <n v="628.08000000000004"/>
    <m/>
    <x v="815"/>
    <s v="je-01-10382"/>
    <s v="9/11/2018"/>
  </r>
  <r>
    <x v="6"/>
    <m/>
    <s v="JV 8-14"/>
    <s v="5000"/>
    <s v="Salaries Expense"/>
    <x v="3"/>
    <n v="2512.31"/>
    <m/>
    <x v="815"/>
    <s v="je-01-10382"/>
    <s v="9/11/2018"/>
  </r>
  <r>
    <x v="3"/>
    <m/>
    <s v="JV 8-14"/>
    <s v="5000"/>
    <s v="Salaries Expense"/>
    <x v="3"/>
    <m/>
    <n v="3140.39"/>
    <x v="815"/>
    <s v="je-01-10382"/>
    <s v="9/11/2018"/>
  </r>
  <r>
    <x v="7"/>
    <m/>
    <s v="JV 8-13"/>
    <s v="5000"/>
    <s v="Salaries Expense"/>
    <x v="3"/>
    <n v="199.24"/>
    <m/>
    <x v="816"/>
    <s v="je-01-10382"/>
    <s v="9/11/2018"/>
  </r>
  <r>
    <x v="0"/>
    <m/>
    <s v="JV 8-13"/>
    <s v="5000"/>
    <s v="Salaries Expense"/>
    <x v="3"/>
    <n v="2191.61"/>
    <m/>
    <x v="816"/>
    <s v="je-01-10382"/>
    <s v="9/11/2018"/>
  </r>
  <r>
    <x v="6"/>
    <m/>
    <s v="JV 8-13"/>
    <s v="5000"/>
    <s v="Salaries Expense"/>
    <x v="3"/>
    <n v="1394.66"/>
    <m/>
    <x v="816"/>
    <s v="je-01-10382"/>
    <s v="9/11/2018"/>
  </r>
  <r>
    <x v="2"/>
    <m/>
    <s v="JV 8-13"/>
    <s v="5000"/>
    <s v="Salaries Expense"/>
    <x v="3"/>
    <n v="199.24"/>
    <m/>
    <x v="816"/>
    <s v="je-01-10382"/>
    <s v="9/11/2018"/>
  </r>
  <r>
    <x v="3"/>
    <m/>
    <s v="JV 8-13"/>
    <s v="5000"/>
    <s v="Salaries Expense"/>
    <x v="3"/>
    <m/>
    <n v="3984.75"/>
    <x v="816"/>
    <s v="je-01-10382"/>
    <s v="9/11/2018"/>
  </r>
  <r>
    <x v="38"/>
    <m/>
    <s v="JV 8-6"/>
    <s v="5000"/>
    <s v="Salaries Expense"/>
    <x v="113"/>
    <n v="214.3"/>
    <m/>
    <x v="817"/>
    <s v="je-01-10382"/>
    <s v="9/11/2018"/>
  </r>
  <r>
    <x v="3"/>
    <m/>
    <s v="JV 8-6"/>
    <s v="5000"/>
    <s v="Salaries Expense"/>
    <x v="3"/>
    <m/>
    <n v="214.3"/>
    <x v="817"/>
    <s v="je-01-10382"/>
    <s v="9/11/2018"/>
  </r>
  <r>
    <x v="7"/>
    <m/>
    <s v="JV 8-15"/>
    <s v="5000"/>
    <s v="Salaries Expense"/>
    <x v="3"/>
    <n v="221.13"/>
    <m/>
    <x v="818"/>
    <s v="je-01-10382"/>
    <s v="9/11/2018"/>
  </r>
  <r>
    <x v="0"/>
    <m/>
    <s v="JV 8-15"/>
    <s v="5000"/>
    <s v="Salaries Expense"/>
    <x v="3"/>
    <n v="442.27"/>
    <m/>
    <x v="818"/>
    <s v="je-01-10382"/>
    <s v="9/11/2018"/>
  </r>
  <r>
    <x v="4"/>
    <m/>
    <s v="JV 8-15"/>
    <s v="5000"/>
    <s v="Salaries Expense"/>
    <x v="3"/>
    <m/>
    <n v="1769.07"/>
    <x v="818"/>
    <s v="je-01-10382"/>
    <s v="9/11/2018"/>
  </r>
  <r>
    <x v="2"/>
    <m/>
    <s v="JV 8-15"/>
    <s v="5000"/>
    <s v="Salaries Expense"/>
    <x v="3"/>
    <n v="663.4"/>
    <m/>
    <x v="818"/>
    <s v="je-01-10382"/>
    <s v="9/11/2018"/>
  </r>
  <r>
    <x v="3"/>
    <m/>
    <s v="JV 8-15"/>
    <s v="5000"/>
    <s v="Salaries Expense"/>
    <x v="3"/>
    <n v="442.27"/>
    <m/>
    <x v="818"/>
    <s v="je-01-10382"/>
    <s v="9/11/2018"/>
  </r>
  <r>
    <x v="38"/>
    <m/>
    <s v="JV 8-10"/>
    <s v="5000"/>
    <s v="Salaries Expense"/>
    <x v="113"/>
    <n v="905.63"/>
    <m/>
    <x v="819"/>
    <s v="je-01-10382"/>
    <s v="9/11/2018"/>
  </r>
  <r>
    <x v="16"/>
    <m/>
    <s v="JV 8-10"/>
    <s v="5000"/>
    <s v="Salaries Expense"/>
    <x v="3"/>
    <n v="103.5"/>
    <m/>
    <x v="819"/>
    <s v="je-01-10382"/>
    <s v="9/11/2018"/>
  </r>
  <r>
    <x v="21"/>
    <m/>
    <s v="JV 8-10"/>
    <s v="5000"/>
    <s v="Salaries Expense"/>
    <x v="3"/>
    <n v="862.41"/>
    <m/>
    <x v="819"/>
    <s v="je-01-10382"/>
    <s v="9/11/2018"/>
  </r>
  <r>
    <x v="3"/>
    <m/>
    <s v="JV 8-10"/>
    <s v="5000"/>
    <s v="Salaries Expense"/>
    <x v="3"/>
    <m/>
    <n v="1871.54"/>
    <x v="819"/>
    <s v="je-01-10382"/>
    <s v="9/11/2018"/>
  </r>
  <r>
    <x v="38"/>
    <m/>
    <s v="JV 8-18"/>
    <s v="5000"/>
    <s v="Salaries Expense"/>
    <x v="113"/>
    <n v="3018.75"/>
    <m/>
    <x v="820"/>
    <s v="je-01-10382"/>
    <s v="9/11/2018"/>
  </r>
  <r>
    <x v="34"/>
    <m/>
    <s v="JV 8-18"/>
    <s v="5000"/>
    <s v="Salaries Expense"/>
    <x v="3"/>
    <m/>
    <n v="4830"/>
    <x v="820"/>
    <s v="je-01-10382"/>
    <s v="9/11/2018"/>
  </r>
  <r>
    <x v="21"/>
    <m/>
    <s v="JV 8-18"/>
    <s v="5000"/>
    <s v="Salaries Expense"/>
    <x v="3"/>
    <n v="1811.25"/>
    <m/>
    <x v="820"/>
    <s v="je-01-10382"/>
    <s v="9/11/2018"/>
  </r>
  <r>
    <x v="38"/>
    <m/>
    <s v="JV 8-19"/>
    <s v="5000"/>
    <s v="Salaries Expense"/>
    <x v="113"/>
    <n v="2418.2600000000002"/>
    <m/>
    <x v="821"/>
    <s v="je-01-10382"/>
    <s v="9/11/2018"/>
  </r>
  <r>
    <x v="34"/>
    <m/>
    <s v="JV 8-19"/>
    <s v="5000"/>
    <s v="Salaries Expense"/>
    <x v="3"/>
    <m/>
    <n v="3869.22"/>
    <x v="821"/>
    <s v="je-01-10382"/>
    <s v="9/11/2018"/>
  </r>
  <r>
    <x v="21"/>
    <m/>
    <s v="JV 8-19"/>
    <s v="5000"/>
    <s v="Salaries Expense"/>
    <x v="3"/>
    <n v="1450.96"/>
    <m/>
    <x v="821"/>
    <s v="je-01-10382"/>
    <s v="9/11/2018"/>
  </r>
  <r>
    <x v="1"/>
    <m/>
    <s v="JV 8-12"/>
    <s v="5000"/>
    <s v="Salaries Expense"/>
    <x v="3"/>
    <n v="444.96"/>
    <m/>
    <x v="822"/>
    <s v="je-01-10382"/>
    <s v="9/11/2018"/>
  </r>
  <r>
    <x v="0"/>
    <m/>
    <s v="JV 8-12"/>
    <s v="5000"/>
    <s v="Salaries Expense"/>
    <x v="3"/>
    <n v="222.48"/>
    <m/>
    <x v="822"/>
    <s v="je-01-10382"/>
    <s v="9/11/2018"/>
  </r>
  <r>
    <x v="4"/>
    <m/>
    <s v="JV 8-12"/>
    <s v="5000"/>
    <s v="Salaries Expense"/>
    <x v="3"/>
    <n v="222.48"/>
    <m/>
    <x v="822"/>
    <s v="je-01-10382"/>
    <s v="9/11/2018"/>
  </r>
  <r>
    <x v="2"/>
    <m/>
    <s v="JV 8-12"/>
    <s v="5000"/>
    <s v="Salaries Expense"/>
    <x v="3"/>
    <n v="222.48"/>
    <m/>
    <x v="822"/>
    <s v="je-01-10382"/>
    <s v="9/11/2018"/>
  </r>
  <r>
    <x v="3"/>
    <m/>
    <s v="JV 8-12"/>
    <s v="5000"/>
    <s v="Salaries Expense"/>
    <x v="3"/>
    <m/>
    <n v="1112.4000000000001"/>
    <x v="822"/>
    <s v="je-01-10382"/>
    <s v="9/11/2018"/>
  </r>
  <r>
    <x v="38"/>
    <m/>
    <s v="JV 8-7"/>
    <s v="5000"/>
    <s v="Salaries Expense"/>
    <x v="113"/>
    <n v="626.35"/>
    <m/>
    <x v="823"/>
    <s v="je-01-10382"/>
    <s v="9/11/2018"/>
  </r>
  <r>
    <x v="3"/>
    <m/>
    <s v="JV 8-7"/>
    <s v="5000"/>
    <s v="Salaries Expense"/>
    <x v="3"/>
    <m/>
    <n v="626.35"/>
    <x v="823"/>
    <s v="je-01-10382"/>
    <s v="9/11/2018"/>
  </r>
  <r>
    <x v="38"/>
    <m/>
    <s v="JV 8-11"/>
    <s v="5000"/>
    <s v="Salaries Expense"/>
    <x v="113"/>
    <m/>
    <n v="62.44"/>
    <x v="824"/>
    <s v="je-01-10382"/>
    <s v="9/11/2018"/>
  </r>
  <r>
    <x v="43"/>
    <m/>
    <s v="JV 8-11"/>
    <s v="5000"/>
    <s v="Salaries Expense"/>
    <x v="3"/>
    <n v="5.43"/>
    <m/>
    <x v="824"/>
    <s v="je-01-10382"/>
    <s v="9/11/2018"/>
  </r>
  <r>
    <x v="21"/>
    <m/>
    <s v="JV 8-11"/>
    <s v="5000"/>
    <s v="Salaries Expense"/>
    <x v="3"/>
    <n v="57.01"/>
    <m/>
    <x v="824"/>
    <s v="je-01-10382"/>
    <s v="9/11/2018"/>
  </r>
  <r>
    <x v="38"/>
    <m/>
    <s v="JV 8-8"/>
    <s v="5000"/>
    <s v="Salaries Expense"/>
    <x v="113"/>
    <m/>
    <n v="1475.58"/>
    <x v="825"/>
    <s v="je-01-10382"/>
    <s v="9/11/2018"/>
  </r>
  <r>
    <x v="34"/>
    <m/>
    <s v="JV 8-8"/>
    <s v="5000"/>
    <s v="Salaries Expense"/>
    <x v="3"/>
    <n v="649.26"/>
    <m/>
    <x v="825"/>
    <s v="je-01-10382"/>
    <s v="9/11/2018"/>
  </r>
  <r>
    <x v="21"/>
    <m/>
    <s v="JV 8-8"/>
    <s v="5000"/>
    <s v="Salaries Expense"/>
    <x v="3"/>
    <n v="413.16"/>
    <m/>
    <x v="825"/>
    <s v="je-01-10382"/>
    <s v="9/11/2018"/>
  </r>
  <r>
    <x v="3"/>
    <m/>
    <s v="JV 8-8"/>
    <s v="5000"/>
    <s v="Salaries Expense"/>
    <x v="3"/>
    <n v="413.16"/>
    <m/>
    <x v="825"/>
    <s v="je-01-10382"/>
    <s v="9/11/2018"/>
  </r>
  <r>
    <x v="42"/>
    <m/>
    <s v="JV 8-20"/>
    <s v="5000"/>
    <s v="Salaries Expense"/>
    <x v="113"/>
    <n v="1531.69"/>
    <m/>
    <x v="826"/>
    <s v="je-01-10382"/>
    <s v="9/11/2018"/>
  </r>
  <r>
    <x v="38"/>
    <m/>
    <s v="JV 8-20"/>
    <s v="5000"/>
    <s v="Salaries Expense"/>
    <x v="113"/>
    <n v="4690.8100000000004"/>
    <m/>
    <x v="826"/>
    <s v="je-01-10382"/>
    <s v="9/11/2018"/>
  </r>
  <r>
    <x v="34"/>
    <m/>
    <s v="JV 8-20"/>
    <s v="5000"/>
    <s v="Salaries Expense"/>
    <x v="3"/>
    <m/>
    <n v="8902.9599999999991"/>
    <x v="826"/>
    <s v="je-01-10382"/>
    <s v="9/11/2018"/>
  </r>
  <r>
    <x v="16"/>
    <m/>
    <s v="JV 8-20"/>
    <s v="5000"/>
    <s v="Salaries Expense"/>
    <x v="3"/>
    <n v="382.92"/>
    <m/>
    <x v="826"/>
    <s v="je-01-10382"/>
    <s v="9/11/2018"/>
  </r>
  <r>
    <x v="45"/>
    <m/>
    <s v="JV 8-20"/>
    <s v="5000"/>
    <s v="Salaries Expense"/>
    <x v="3"/>
    <n v="382.92"/>
    <m/>
    <x v="826"/>
    <s v="je-01-10382"/>
    <s v="9/11/2018"/>
  </r>
  <r>
    <x v="21"/>
    <m/>
    <s v="JV 8-20"/>
    <s v="5000"/>
    <s v="Salaries Expense"/>
    <x v="3"/>
    <n v="1914.62"/>
    <m/>
    <x v="826"/>
    <s v="je-01-10382"/>
    <s v="9/11/2018"/>
  </r>
  <r>
    <x v="16"/>
    <m/>
    <s v="R-1"/>
    <s v="5000"/>
    <s v="Salaries Expense"/>
    <x v="121"/>
    <m/>
    <n v="6789.5"/>
    <x v="827"/>
    <s v="je-01-10384"/>
    <s v="9/12/2018"/>
  </r>
  <r>
    <x v="4"/>
    <m/>
    <s v="R-1"/>
    <s v="5000"/>
    <s v="Salaries Expense"/>
    <x v="121"/>
    <m/>
    <n v="2944.23"/>
    <x v="827"/>
    <s v="je-01-10384"/>
    <s v="9/12/2018"/>
  </r>
  <r>
    <x v="17"/>
    <m/>
    <s v="R-1"/>
    <s v="5000"/>
    <s v="Salaries Expense"/>
    <x v="121"/>
    <m/>
    <n v="4142.41"/>
    <x v="827"/>
    <s v="je-01-10384"/>
    <s v="9/12/2018"/>
  </r>
  <r>
    <x v="43"/>
    <m/>
    <s v="R-1"/>
    <s v="5000"/>
    <s v="Salaries Expense"/>
    <x v="121"/>
    <m/>
    <n v="1632.51"/>
    <x v="827"/>
    <s v="je-01-10384"/>
    <s v="9/12/2018"/>
  </r>
  <r>
    <x v="3"/>
    <m/>
    <s v="R-1"/>
    <s v="5000"/>
    <s v="Salaries Expense"/>
    <x v="121"/>
    <m/>
    <n v="34500.879999999997"/>
    <x v="827"/>
    <s v="je-01-10384"/>
    <s v="9/12/2018"/>
  </r>
  <r>
    <x v="34"/>
    <m/>
    <s v="R-1"/>
    <s v="5000"/>
    <s v="Salaries Expense"/>
    <x v="121"/>
    <m/>
    <n v="15594.02"/>
    <x v="827"/>
    <s v="je-01-10384"/>
    <s v="9/12/2018"/>
  </r>
  <r>
    <x v="44"/>
    <m/>
    <s v="R-1"/>
    <s v="5000"/>
    <s v="Salaries Expense"/>
    <x v="121"/>
    <m/>
    <n v="1396.12"/>
    <x v="827"/>
    <s v="je-01-10384"/>
    <s v="9/12/2018"/>
  </r>
  <r>
    <x v="36"/>
    <m/>
    <s v="R-1"/>
    <s v="5000"/>
    <s v="Salaries Expense"/>
    <x v="122"/>
    <m/>
    <n v="7110.76"/>
    <x v="827"/>
    <s v="je-01-10384"/>
    <s v="9/12/2018"/>
  </r>
  <r>
    <x v="37"/>
    <m/>
    <s v="R-1"/>
    <s v="5000"/>
    <s v="Salaries Expense"/>
    <x v="122"/>
    <m/>
    <n v="3384.92"/>
    <x v="827"/>
    <s v="je-01-10384"/>
    <s v="9/12/2018"/>
  </r>
  <r>
    <x v="38"/>
    <m/>
    <s v="R-1"/>
    <s v="5000"/>
    <s v="Salaries Expense"/>
    <x v="122"/>
    <m/>
    <n v="18172.38"/>
    <x v="827"/>
    <s v="je-01-10384"/>
    <s v="9/12/2018"/>
  </r>
  <r>
    <x v="24"/>
    <m/>
    <s v="R-1"/>
    <s v="5000"/>
    <s v="Salaries Expense"/>
    <x v="121"/>
    <m/>
    <n v="5668.39"/>
    <x v="827"/>
    <s v="je-01-10384"/>
    <s v="9/12/2018"/>
  </r>
  <r>
    <x v="39"/>
    <m/>
    <s v="R-1"/>
    <s v="5000"/>
    <s v="Salaries Expense"/>
    <x v="121"/>
    <m/>
    <n v="3026.11"/>
    <x v="827"/>
    <s v="je-01-10384"/>
    <s v="9/12/2018"/>
  </r>
  <r>
    <x v="41"/>
    <m/>
    <s v="R-1"/>
    <s v="5000"/>
    <s v="Salaries Expense"/>
    <x v="121"/>
    <m/>
    <n v="931.76"/>
    <x v="827"/>
    <s v="je-01-10384"/>
    <s v="9/12/2018"/>
  </r>
  <r>
    <x v="40"/>
    <m/>
    <s v="R-1"/>
    <s v="5000"/>
    <s v="Salaries Expense"/>
    <x v="121"/>
    <m/>
    <n v="399.19"/>
    <x v="827"/>
    <s v="je-01-10384"/>
    <s v="9/12/2018"/>
  </r>
  <r>
    <x v="42"/>
    <m/>
    <s v="R-1"/>
    <s v="5000"/>
    <s v="Salaries Expense"/>
    <x v="122"/>
    <m/>
    <n v="15776.93"/>
    <x v="827"/>
    <s v="je-01-10384"/>
    <s v="9/12/2018"/>
  </r>
  <r>
    <x v="35"/>
    <m/>
    <s v="R-1"/>
    <s v="5000"/>
    <s v="Salaries Expense"/>
    <x v="122"/>
    <m/>
    <n v="11782.36"/>
    <x v="827"/>
    <s v="je-01-10384"/>
    <s v="9/12/2018"/>
  </r>
  <r>
    <x v="11"/>
    <m/>
    <s v="JV 8-26"/>
    <s v="5000"/>
    <s v="Salaries Expense"/>
    <x v="2"/>
    <m/>
    <n v="207"/>
    <x v="828"/>
    <s v="je-01-10065"/>
    <s v="9/13/2017"/>
  </r>
  <r>
    <x v="23"/>
    <m/>
    <s v="JV 8-26"/>
    <s v="5000"/>
    <s v="Salaries Expense"/>
    <x v="106"/>
    <n v="207"/>
    <m/>
    <x v="828"/>
    <s v="je-01-10065"/>
    <s v="9/13/2017"/>
  </r>
  <r>
    <x v="11"/>
    <m/>
    <s v="JV 8-27"/>
    <s v="5000"/>
    <s v="Salaries Expense"/>
    <x v="2"/>
    <m/>
    <n v="1512.69"/>
    <x v="829"/>
    <s v="je-01-10065"/>
    <s v="9/13/2017"/>
  </r>
  <r>
    <x v="25"/>
    <m/>
    <s v="JV 8-27"/>
    <s v="5000"/>
    <s v="Salaries Expense"/>
    <x v="2"/>
    <n v="185.77"/>
    <m/>
    <x v="829"/>
    <s v="je-01-10065"/>
    <s v="9/13/2017"/>
  </r>
  <r>
    <x v="26"/>
    <m/>
    <s v="JV 8-27"/>
    <s v="5000"/>
    <s v="Salaries Expense"/>
    <x v="2"/>
    <n v="265.38"/>
    <m/>
    <x v="829"/>
    <s v="je-01-10065"/>
    <s v="9/13/2017"/>
  </r>
  <r>
    <x v="23"/>
    <m/>
    <s v="JV 8-27"/>
    <s v="5000"/>
    <s v="Salaries Expense"/>
    <x v="106"/>
    <n v="1061.54"/>
    <m/>
    <x v="829"/>
    <s v="je-01-10065"/>
    <s v="9/13/2017"/>
  </r>
  <r>
    <x v="11"/>
    <m/>
    <s v="JV 8-25"/>
    <s v="5000"/>
    <s v="Salaries Expense"/>
    <x v="2"/>
    <n v="404.06"/>
    <m/>
    <x v="830"/>
    <s v="je-01-10065"/>
    <s v="9/13/2017"/>
  </r>
  <r>
    <x v="22"/>
    <m/>
    <s v="JV 8-25"/>
    <s v="5000"/>
    <s v="Salaries Expense"/>
    <x v="2"/>
    <m/>
    <n v="404.06"/>
    <x v="830"/>
    <s v="je-01-10065"/>
    <s v="9/13/2017"/>
  </r>
  <r>
    <x v="8"/>
    <m/>
    <s v="JV 8-14"/>
    <s v="5000"/>
    <s v="Salaries Expense"/>
    <x v="2"/>
    <n v="1907.56"/>
    <m/>
    <x v="831"/>
    <s v="je-01-10064"/>
    <s v="9/13/2017"/>
  </r>
  <r>
    <x v="9"/>
    <m/>
    <s v="JV 8-14"/>
    <s v="5000"/>
    <s v="Salaries Expense"/>
    <x v="2"/>
    <n v="277.8"/>
    <m/>
    <x v="831"/>
    <s v="je-01-10064"/>
    <s v="9/13/2017"/>
  </r>
  <r>
    <x v="10"/>
    <m/>
    <s v="JV 8-14"/>
    <s v="5000"/>
    <s v="Salaries Expense"/>
    <x v="2"/>
    <n v="370.4"/>
    <m/>
    <x v="831"/>
    <s v="je-01-10064"/>
    <s v="9/13/2017"/>
  </r>
  <r>
    <x v="11"/>
    <m/>
    <s v="JV 8-14"/>
    <s v="5000"/>
    <s v="Salaries Expense"/>
    <x v="2"/>
    <m/>
    <n v="2703.92"/>
    <x v="831"/>
    <s v="je-01-10064"/>
    <s v="9/13/2017"/>
  </r>
  <r>
    <x v="12"/>
    <m/>
    <s v="JV 8-14"/>
    <s v="5000"/>
    <s v="Salaries Expense"/>
    <x v="2"/>
    <n v="148.16"/>
    <m/>
    <x v="831"/>
    <s v="je-01-10064"/>
    <s v="9/13/2017"/>
  </r>
  <r>
    <x v="14"/>
    <m/>
    <s v="JV 8-18"/>
    <s v="5000"/>
    <s v="Salaries Expense"/>
    <x v="2"/>
    <n v="2512.31"/>
    <m/>
    <x v="832"/>
    <s v="je-01-10064"/>
    <s v="9/13/2017"/>
  </r>
  <r>
    <x v="15"/>
    <m/>
    <s v="JV 8-18"/>
    <s v="5000"/>
    <s v="Salaries Expense"/>
    <x v="2"/>
    <n v="628.08000000000004"/>
    <m/>
    <x v="832"/>
    <s v="je-01-10064"/>
    <s v="9/13/2017"/>
  </r>
  <r>
    <x v="11"/>
    <m/>
    <s v="JV 8-18"/>
    <s v="5000"/>
    <s v="Salaries Expense"/>
    <x v="2"/>
    <m/>
    <n v="3140.39"/>
    <x v="832"/>
    <s v="je-01-10064"/>
    <s v="9/13/2017"/>
  </r>
  <r>
    <x v="28"/>
    <m/>
    <s v="JV 8-31"/>
    <s v="5000"/>
    <s v="Salaries Expense"/>
    <x v="106"/>
    <n v="543.83000000000004"/>
    <m/>
    <x v="833"/>
    <s v="je-01-10065"/>
    <s v="9/13/2017"/>
  </r>
  <r>
    <x v="23"/>
    <m/>
    <s v="JV 8-31"/>
    <s v="5000"/>
    <s v="Salaries Expense"/>
    <x v="106"/>
    <n v="893.43"/>
    <m/>
    <x v="833"/>
    <s v="je-01-10065"/>
    <s v="9/13/2017"/>
  </r>
  <r>
    <x v="22"/>
    <m/>
    <s v="JV 8-31"/>
    <s v="5000"/>
    <s v="Salaries Expense"/>
    <x v="2"/>
    <m/>
    <n v="1437.26"/>
    <x v="833"/>
    <s v="je-01-10065"/>
    <s v="9/13/2017"/>
  </r>
  <r>
    <x v="51"/>
    <m/>
    <s v="JV 8-23"/>
    <s v="5000"/>
    <s v="Salaries Expense"/>
    <x v="2"/>
    <n v="107.8"/>
    <m/>
    <x v="834"/>
    <s v="je-01-10065"/>
    <s v="9/13/2017"/>
  </r>
  <r>
    <x v="23"/>
    <m/>
    <s v="JV 8-23"/>
    <s v="5000"/>
    <s v="Salaries Expense"/>
    <x v="106"/>
    <m/>
    <n v="107.8"/>
    <x v="834"/>
    <s v="je-01-10065"/>
    <s v="9/13/2017"/>
  </r>
  <r>
    <x v="14"/>
    <m/>
    <s v="JV 8-13"/>
    <s v="5000"/>
    <s v="Salaries Expense"/>
    <x v="2"/>
    <n v="1423.34"/>
    <m/>
    <x v="835"/>
    <s v="je-01-10064"/>
    <s v="9/13/2017"/>
  </r>
  <r>
    <x v="9"/>
    <m/>
    <s v="JV 8-13"/>
    <s v="5000"/>
    <s v="Salaries Expense"/>
    <x v="2"/>
    <n v="2215.4699999999998"/>
    <m/>
    <x v="835"/>
    <s v="je-01-10064"/>
    <s v="9/13/2017"/>
  </r>
  <r>
    <x v="13"/>
    <m/>
    <s v="JV 8-13"/>
    <s v="5000"/>
    <s v="Salaries Expense"/>
    <x v="2"/>
    <n v="142.33000000000001"/>
    <m/>
    <x v="835"/>
    <s v="je-01-10064"/>
    <s v="9/13/2017"/>
  </r>
  <r>
    <x v="12"/>
    <m/>
    <s v="JV 8-13"/>
    <s v="5000"/>
    <s v="Salaries Expense"/>
    <x v="2"/>
    <n v="204.22"/>
    <m/>
    <x v="835"/>
    <s v="je-01-10064"/>
    <s v="9/13/2017"/>
  </r>
  <r>
    <x v="10"/>
    <m/>
    <s v="JV 8-13"/>
    <s v="5000"/>
    <s v="Salaries Expense"/>
    <x v="2"/>
    <m/>
    <m/>
    <x v="835"/>
    <s v="je-01-10064"/>
    <s v="9/13/2017"/>
  </r>
  <r>
    <x v="11"/>
    <m/>
    <s v="JV 8-13"/>
    <s v="5000"/>
    <s v="Salaries Expense"/>
    <x v="2"/>
    <m/>
    <n v="3985.36"/>
    <x v="835"/>
    <s v="je-01-10064"/>
    <s v="9/13/2017"/>
  </r>
  <r>
    <x v="60"/>
    <m/>
    <s v="JV 8-19"/>
    <s v="5000"/>
    <s v="Salaries Expense"/>
    <x v="2"/>
    <n v="1079.17"/>
    <m/>
    <x v="836"/>
    <s v="je-01-10065"/>
    <s v="9/13/2017"/>
  </r>
  <r>
    <x v="11"/>
    <m/>
    <s v="JV 8-19"/>
    <s v="5000"/>
    <s v="Salaries Expense"/>
    <x v="2"/>
    <m/>
    <n v="1926.16"/>
    <x v="836"/>
    <s v="je-01-10065"/>
    <s v="9/13/2017"/>
  </r>
  <r>
    <x v="20"/>
    <m/>
    <s v="JV 8-19"/>
    <s v="5000"/>
    <s v="Salaries Expense"/>
    <x v="2"/>
    <n v="98.11"/>
    <m/>
    <x v="836"/>
    <s v="je-01-10065"/>
    <s v="9/13/2017"/>
  </r>
  <r>
    <x v="48"/>
    <m/>
    <s v="JV 8-19"/>
    <s v="5000"/>
    <s v="Salaries Expense"/>
    <x v="2"/>
    <n v="49.05"/>
    <m/>
    <x v="836"/>
    <s v="je-01-10065"/>
    <s v="9/13/2017"/>
  </r>
  <r>
    <x v="51"/>
    <m/>
    <s v="JV 8-19"/>
    <s v="5000"/>
    <s v="Salaries Expense"/>
    <x v="2"/>
    <n v="98.11"/>
    <m/>
    <x v="836"/>
    <s v="je-01-10065"/>
    <s v="9/13/2017"/>
  </r>
  <r>
    <x v="23"/>
    <m/>
    <s v="JV 8-19"/>
    <s v="5000"/>
    <s v="Salaries Expense"/>
    <x v="106"/>
    <n v="601.72"/>
    <m/>
    <x v="836"/>
    <s v="je-01-10065"/>
    <s v="9/13/2017"/>
  </r>
  <r>
    <x v="8"/>
    <m/>
    <s v="JV 8-16"/>
    <s v="5000"/>
    <s v="Salaries Expense"/>
    <x v="2"/>
    <n v="875.64"/>
    <m/>
    <x v="837"/>
    <s v="je-01-10064"/>
    <s v="9/13/2017"/>
  </r>
  <r>
    <x v="9"/>
    <m/>
    <s v="JV 8-16"/>
    <s v="5000"/>
    <s v="Salaries Expense"/>
    <x v="2"/>
    <n v="246.27"/>
    <m/>
    <x v="837"/>
    <s v="je-01-10064"/>
    <s v="9/13/2017"/>
  </r>
  <r>
    <x v="10"/>
    <m/>
    <s v="JV 8-16"/>
    <s v="5000"/>
    <s v="Salaries Expense"/>
    <x v="2"/>
    <n v="355.73"/>
    <m/>
    <x v="837"/>
    <s v="je-01-10064"/>
    <s v="9/13/2017"/>
  </r>
  <r>
    <x v="11"/>
    <m/>
    <s v="JV 8-16"/>
    <s v="5000"/>
    <s v="Salaries Expense"/>
    <x v="2"/>
    <m/>
    <n v="1587.09"/>
    <x v="837"/>
    <s v="je-01-10064"/>
    <s v="9/13/2017"/>
  </r>
  <r>
    <x v="12"/>
    <m/>
    <s v="JV 8-16"/>
    <s v="5000"/>
    <s v="Salaries Expense"/>
    <x v="2"/>
    <n v="109.45"/>
    <m/>
    <x v="837"/>
    <s v="je-01-10064"/>
    <s v="9/13/2017"/>
  </r>
  <r>
    <x v="11"/>
    <m/>
    <s v="JV 8-22"/>
    <s v="5000"/>
    <s v="Salaries Expense"/>
    <x v="2"/>
    <m/>
    <n v="620.15"/>
    <x v="838"/>
    <s v="je-01-10065"/>
    <s v="9/13/2017"/>
  </r>
  <r>
    <x v="23"/>
    <m/>
    <s v="JV 8-22"/>
    <s v="5000"/>
    <s v="Salaries Expense"/>
    <x v="106"/>
    <n v="620.15"/>
    <m/>
    <x v="838"/>
    <s v="je-01-10065"/>
    <s v="9/13/2017"/>
  </r>
  <r>
    <x v="22"/>
    <m/>
    <s v="JV 8-30"/>
    <s v="5000"/>
    <s v="Salaries Expense"/>
    <x v="2"/>
    <m/>
    <n v="8018.39"/>
    <x v="839"/>
    <s v="je-01-10066"/>
    <s v="9/13/2017"/>
  </r>
  <r>
    <x v="23"/>
    <m/>
    <s v="JV 8-30"/>
    <s v="5000"/>
    <s v="Salaries Expense"/>
    <x v="106"/>
    <n v="3090.6"/>
    <m/>
    <x v="839"/>
    <s v="je-01-10066"/>
    <s v="9/13/2017"/>
  </r>
  <r>
    <x v="28"/>
    <m/>
    <s v="JV 8-30"/>
    <s v="5000"/>
    <s v="Salaries Expense"/>
    <x v="106"/>
    <n v="961.52"/>
    <m/>
    <x v="839"/>
    <s v="je-01-10066"/>
    <s v="9/13/2017"/>
  </r>
  <r>
    <x v="32"/>
    <m/>
    <s v="JV 8-30"/>
    <s v="5000"/>
    <s v="Salaries Expense"/>
    <x v="2"/>
    <m/>
    <m/>
    <x v="839"/>
    <s v="je-01-10066"/>
    <s v="9/13/2017"/>
  </r>
  <r>
    <x v="24"/>
    <m/>
    <s v="JV 8-30"/>
    <s v="5000"/>
    <s v="Salaries Expense"/>
    <x v="2"/>
    <m/>
    <m/>
    <x v="839"/>
    <s v="je-01-10066"/>
    <s v="9/13/2017"/>
  </r>
  <r>
    <x v="72"/>
    <m/>
    <s v="JV 8-30"/>
    <s v="5000"/>
    <s v="Salaries Expense"/>
    <x v="2"/>
    <m/>
    <m/>
    <x v="839"/>
    <s v="je-01-10066"/>
    <s v="9/13/2017"/>
  </r>
  <r>
    <x v="60"/>
    <m/>
    <s v="JV 8-30"/>
    <s v="5000"/>
    <s v="Salaries Expense"/>
    <x v="2"/>
    <n v="3966.27"/>
    <m/>
    <x v="839"/>
    <s v="je-01-10066"/>
    <s v="9/13/2017"/>
  </r>
  <r>
    <x v="60"/>
    <m/>
    <s v="JV 8-21"/>
    <s v="5000"/>
    <s v="Salaries Expense"/>
    <x v="2"/>
    <n v="496.12"/>
    <m/>
    <x v="840"/>
    <s v="je-01-10065"/>
    <s v="9/13/2017"/>
  </r>
  <r>
    <x v="51"/>
    <m/>
    <s v="JV 8-21"/>
    <s v="5000"/>
    <s v="Salaries Expense"/>
    <x v="2"/>
    <n v="46.22"/>
    <m/>
    <x v="840"/>
    <s v="je-01-10065"/>
    <s v="9/13/2017"/>
  </r>
  <r>
    <x v="24"/>
    <m/>
    <s v="JV 8-21"/>
    <s v="5000"/>
    <s v="Salaries Expense"/>
    <x v="2"/>
    <m/>
    <m/>
    <x v="840"/>
    <s v="je-01-10065"/>
    <s v="9/13/2017"/>
  </r>
  <r>
    <x v="23"/>
    <m/>
    <s v="JV 8-21"/>
    <s v="5000"/>
    <s v="Salaries Expense"/>
    <x v="106"/>
    <m/>
    <n v="1078.52"/>
    <x v="840"/>
    <s v="je-01-10065"/>
    <s v="9/13/2017"/>
  </r>
  <r>
    <x v="22"/>
    <m/>
    <s v="JV 8-21"/>
    <s v="5000"/>
    <s v="Salaries Expense"/>
    <x v="2"/>
    <n v="536.17999999999995"/>
    <m/>
    <x v="840"/>
    <s v="je-01-10065"/>
    <s v="9/13/2017"/>
  </r>
  <r>
    <x v="9"/>
    <m/>
    <s v="JV 8-17"/>
    <s v="5000"/>
    <s v="Salaries Expense"/>
    <x v="2"/>
    <n v="443.25"/>
    <m/>
    <x v="841"/>
    <s v="je-01-10064"/>
    <s v="9/13/2017"/>
  </r>
  <r>
    <x v="13"/>
    <m/>
    <s v="JV 8-17"/>
    <s v="5000"/>
    <s v="Salaries Expense"/>
    <x v="2"/>
    <n v="221.63"/>
    <m/>
    <x v="841"/>
    <s v="je-01-10064"/>
    <s v="9/13/2017"/>
  </r>
  <r>
    <x v="10"/>
    <m/>
    <s v="JV 8-17"/>
    <s v="5000"/>
    <s v="Salaries Expense"/>
    <x v="2"/>
    <m/>
    <n v="1856.12"/>
    <x v="841"/>
    <s v="je-01-10064"/>
    <s v="9/13/2017"/>
  </r>
  <r>
    <x v="11"/>
    <m/>
    <s v="JV 8-17"/>
    <s v="5000"/>
    <s v="Salaries Expense"/>
    <x v="2"/>
    <n v="332.44"/>
    <m/>
    <x v="841"/>
    <s v="je-01-10064"/>
    <s v="9/13/2017"/>
  </r>
  <r>
    <x v="12"/>
    <m/>
    <s v="JV 8-17"/>
    <s v="5000"/>
    <s v="Salaries Expense"/>
    <x v="2"/>
    <n v="858.8"/>
    <m/>
    <x v="841"/>
    <s v="je-01-10064"/>
    <s v="9/13/2017"/>
  </r>
  <r>
    <x v="60"/>
    <m/>
    <s v="JV 8-28"/>
    <s v="5000"/>
    <s v="Salaries Expense"/>
    <x v="2"/>
    <n v="1696.14"/>
    <m/>
    <x v="842"/>
    <s v="je-01-10065"/>
    <s v="9/13/2017"/>
  </r>
  <r>
    <x v="51"/>
    <m/>
    <s v="JV 8-28"/>
    <s v="5000"/>
    <s v="Salaries Expense"/>
    <x v="2"/>
    <n v="130.47"/>
    <m/>
    <x v="842"/>
    <s v="je-01-10065"/>
    <s v="9/13/2017"/>
  </r>
  <r>
    <x v="23"/>
    <m/>
    <s v="JV 8-28"/>
    <s v="5000"/>
    <s v="Salaries Expense"/>
    <x v="106"/>
    <m/>
    <n v="1826.61"/>
    <x v="842"/>
    <s v="je-01-10065"/>
    <s v="9/13/2017"/>
  </r>
  <r>
    <x v="60"/>
    <m/>
    <s v="JV 8-20"/>
    <s v="5000"/>
    <s v="Salaries Expense"/>
    <x v="2"/>
    <n v="409.07"/>
    <m/>
    <x v="843"/>
    <s v="je-01-10065"/>
    <s v="9/13/2017"/>
  </r>
  <r>
    <x v="11"/>
    <m/>
    <s v="JV 8-20"/>
    <s v="5000"/>
    <s v="Salaries Expense"/>
    <x v="2"/>
    <n v="409.07"/>
    <m/>
    <x v="843"/>
    <s v="je-01-10065"/>
    <s v="9/13/2017"/>
  </r>
  <r>
    <x v="24"/>
    <m/>
    <s v="JV 8-20"/>
    <s v="5000"/>
    <s v="Salaries Expense"/>
    <x v="2"/>
    <m/>
    <m/>
    <x v="843"/>
    <s v="je-01-10065"/>
    <s v="9/13/2017"/>
  </r>
  <r>
    <x v="23"/>
    <m/>
    <s v="JV 8-20"/>
    <s v="5000"/>
    <s v="Salaries Expense"/>
    <x v="106"/>
    <m/>
    <n v="1460.97"/>
    <x v="843"/>
    <s v="je-01-10065"/>
    <s v="9/13/2017"/>
  </r>
  <r>
    <x v="22"/>
    <m/>
    <s v="JV 8-20"/>
    <s v="5000"/>
    <s v="Salaries Expense"/>
    <x v="2"/>
    <n v="642.83000000000004"/>
    <m/>
    <x v="843"/>
    <s v="je-01-10065"/>
    <s v="9/13/2017"/>
  </r>
  <r>
    <x v="23"/>
    <m/>
    <s v="JV 8-29"/>
    <s v="5000"/>
    <s v="Salaries Expense"/>
    <x v="106"/>
    <n v="1971.33"/>
    <m/>
    <x v="844"/>
    <s v="je-01-10066"/>
    <s v="9/13/2017"/>
  </r>
  <r>
    <x v="28"/>
    <m/>
    <s v="JV 8-29"/>
    <s v="5000"/>
    <s v="Salaries Expense"/>
    <x v="106"/>
    <n v="809.42"/>
    <m/>
    <x v="844"/>
    <s v="je-01-10066"/>
    <s v="9/13/2017"/>
  </r>
  <r>
    <x v="27"/>
    <m/>
    <s v="JV 8-29"/>
    <s v="5000"/>
    <s v="Salaries Expense"/>
    <x v="2"/>
    <n v="861.64"/>
    <m/>
    <x v="844"/>
    <s v="je-01-10066"/>
    <s v="9/13/2017"/>
  </r>
  <r>
    <x v="18"/>
    <m/>
    <s v="JV 8-29"/>
    <s v="5000"/>
    <s v="Salaries Expense"/>
    <x v="2"/>
    <m/>
    <n v="6018.44"/>
    <x v="844"/>
    <s v="je-01-10066"/>
    <s v="9/13/2017"/>
  </r>
  <r>
    <x v="29"/>
    <m/>
    <s v="JV 8-29"/>
    <s v="5000"/>
    <s v="Salaries Expense"/>
    <x v="2"/>
    <n v="1057.47"/>
    <m/>
    <x v="844"/>
    <s v="je-01-10066"/>
    <s v="9/13/2017"/>
  </r>
  <r>
    <x v="60"/>
    <m/>
    <s v="JV 8-29"/>
    <s v="5000"/>
    <s v="Salaries Expense"/>
    <x v="2"/>
    <n v="1318.57"/>
    <m/>
    <x v="844"/>
    <s v="je-01-10066"/>
    <s v="9/13/2017"/>
  </r>
  <r>
    <x v="11"/>
    <m/>
    <s v="JV 8-15"/>
    <s v="5000"/>
    <s v="Salaries Expense"/>
    <x v="2"/>
    <m/>
    <n v="349.61"/>
    <x v="845"/>
    <s v="je-01-10064"/>
    <s v="9/13/2017"/>
  </r>
  <r>
    <x v="12"/>
    <m/>
    <s v="JV 8-15"/>
    <s v="5000"/>
    <s v="Salaries Expense"/>
    <x v="2"/>
    <n v="349.61"/>
    <m/>
    <x v="845"/>
    <s v="je-01-10064"/>
    <s v="9/13/2017"/>
  </r>
  <r>
    <x v="8"/>
    <m/>
    <s v="JV 8-12"/>
    <s v="5000"/>
    <s v="Salaries Expense"/>
    <x v="2"/>
    <n v="1324.7"/>
    <m/>
    <x v="846"/>
    <s v="je-01-10064"/>
    <s v="9/13/2017"/>
  </r>
  <r>
    <x v="64"/>
    <m/>
    <s v="JV 8-12"/>
    <s v="5000"/>
    <s v="Salaries Expense"/>
    <x v="2"/>
    <m/>
    <m/>
    <x v="846"/>
    <s v="je-01-10064"/>
    <s v="9/13/2017"/>
  </r>
  <r>
    <x v="15"/>
    <m/>
    <s v="JV 8-12"/>
    <s v="5000"/>
    <s v="Salaries Expense"/>
    <x v="2"/>
    <m/>
    <m/>
    <x v="846"/>
    <s v="je-01-10064"/>
    <s v="9/13/2017"/>
  </r>
  <r>
    <x v="9"/>
    <m/>
    <s v="JV 8-12"/>
    <s v="5000"/>
    <s v="Salaries Expense"/>
    <x v="2"/>
    <n v="478.36"/>
    <m/>
    <x v="846"/>
    <s v="je-01-10064"/>
    <s v="9/13/2017"/>
  </r>
  <r>
    <x v="13"/>
    <m/>
    <s v="JV 8-12"/>
    <s v="5000"/>
    <s v="Salaries Expense"/>
    <x v="2"/>
    <m/>
    <m/>
    <x v="846"/>
    <s v="je-01-10064"/>
    <s v="9/13/2017"/>
  </r>
  <r>
    <x v="12"/>
    <m/>
    <s v="JV 8-12"/>
    <s v="5000"/>
    <s v="Salaries Expense"/>
    <x v="2"/>
    <n v="1287.9000000000001"/>
    <m/>
    <x v="846"/>
    <s v="je-01-10064"/>
    <s v="9/13/2017"/>
  </r>
  <r>
    <x v="10"/>
    <m/>
    <s v="JV 8-12"/>
    <s v="5000"/>
    <s v="Salaries Expense"/>
    <x v="2"/>
    <n v="1324.7"/>
    <m/>
    <x v="846"/>
    <s v="je-01-10064"/>
    <s v="9/13/2017"/>
  </r>
  <r>
    <x v="11"/>
    <m/>
    <s v="JV 8-12"/>
    <s v="5000"/>
    <s v="Salaries Expense"/>
    <x v="2"/>
    <m/>
    <n v="4415.66"/>
    <x v="846"/>
    <s v="je-01-10064"/>
    <s v="9/13/2017"/>
  </r>
  <r>
    <x v="60"/>
    <m/>
    <s v="JV 8-24"/>
    <s v="5000"/>
    <s v="Salaries Expense"/>
    <x v="2"/>
    <n v="1206.3399999999999"/>
    <m/>
    <x v="847"/>
    <s v="je-01-10065"/>
    <s v="9/13/2017"/>
  </r>
  <r>
    <x v="18"/>
    <m/>
    <s v="JV 8-24"/>
    <s v="5000"/>
    <s v="Salaries Expense"/>
    <x v="2"/>
    <n v="287.22000000000003"/>
    <m/>
    <x v="847"/>
    <s v="je-01-10065"/>
    <s v="9/13/2017"/>
  </r>
  <r>
    <x v="23"/>
    <m/>
    <s v="JV 8-24"/>
    <s v="5000"/>
    <s v="Salaries Expense"/>
    <x v="106"/>
    <m/>
    <n v="1493.56"/>
    <x v="847"/>
    <s v="je-01-10065"/>
    <s v="9/13/2017"/>
  </r>
  <r>
    <x v="34"/>
    <m/>
    <s v="REV JV 6-2"/>
    <s v="5000"/>
    <s v="Salaries Expense"/>
    <x v="123"/>
    <m/>
    <n v="6987.29"/>
    <x v="848"/>
    <s v="je-01-10386"/>
    <s v="9/13/2018"/>
  </r>
  <r>
    <x v="44"/>
    <m/>
    <s v="REV JV 6-2"/>
    <s v="5000"/>
    <s v="Salaries Expense"/>
    <x v="123"/>
    <m/>
    <n v="689.89"/>
    <x v="848"/>
    <s v="je-01-10386"/>
    <s v="9/13/2018"/>
  </r>
  <r>
    <x v="38"/>
    <m/>
    <s v="REV JV 6-2"/>
    <s v="5000"/>
    <s v="Salaries Expense"/>
    <x v="124"/>
    <m/>
    <n v="11082.33"/>
    <x v="848"/>
    <s v="je-01-10386"/>
    <s v="9/13/2018"/>
  </r>
  <r>
    <x v="36"/>
    <m/>
    <s v="REV JV 6-2"/>
    <s v="5000"/>
    <s v="Salaries Expense"/>
    <x v="124"/>
    <m/>
    <n v="10337.06"/>
    <x v="848"/>
    <s v="je-01-10386"/>
    <s v="9/13/2018"/>
  </r>
  <r>
    <x v="37"/>
    <m/>
    <s v="REV JV 6-2"/>
    <s v="5000"/>
    <s v="Salaries Expense"/>
    <x v="124"/>
    <m/>
    <n v="2416.27"/>
    <x v="848"/>
    <s v="je-01-10386"/>
    <s v="9/13/2018"/>
  </r>
  <r>
    <x v="39"/>
    <m/>
    <s v="REV JV 6-2"/>
    <s v="5000"/>
    <s v="Salaries Expense"/>
    <x v="123"/>
    <m/>
    <n v="1513.07"/>
    <x v="848"/>
    <s v="je-01-10386"/>
    <s v="9/13/2018"/>
  </r>
  <r>
    <x v="24"/>
    <m/>
    <s v="REV JV 6-2"/>
    <s v="5000"/>
    <s v="Salaries Expense"/>
    <x v="123"/>
    <m/>
    <n v="4030.55"/>
    <x v="848"/>
    <s v="je-01-10386"/>
    <s v="9/13/2018"/>
  </r>
  <r>
    <x v="40"/>
    <m/>
    <s v="REV JV 6-2"/>
    <s v="5000"/>
    <s v="Salaries Expense"/>
    <x v="123"/>
    <m/>
    <n v="199.5"/>
    <x v="848"/>
    <s v="je-01-10386"/>
    <s v="9/13/2018"/>
  </r>
  <r>
    <x v="41"/>
    <m/>
    <s v="REV JV 6-2"/>
    <s v="5000"/>
    <s v="Salaries Expense"/>
    <x v="123"/>
    <m/>
    <n v="465.5"/>
    <x v="848"/>
    <s v="je-01-10386"/>
    <s v="9/13/2018"/>
  </r>
  <r>
    <x v="42"/>
    <m/>
    <s v="REV JV 6-2"/>
    <s v="5000"/>
    <s v="Salaries Expense"/>
    <x v="124"/>
    <m/>
    <n v="7992.82"/>
    <x v="848"/>
    <s v="je-01-10386"/>
    <s v="9/13/2018"/>
  </r>
  <r>
    <x v="35"/>
    <m/>
    <s v="REV JV 6-2"/>
    <s v="5000"/>
    <s v="Salaries Expense"/>
    <x v="124"/>
    <m/>
    <n v="12880.26"/>
    <x v="848"/>
    <s v="je-01-10386"/>
    <s v="9/13/2018"/>
  </r>
  <r>
    <x v="3"/>
    <m/>
    <s v="REV JV 6-2"/>
    <s v="5000"/>
    <s v="Salaries Expense"/>
    <x v="123"/>
    <m/>
    <n v="18007.009999999998"/>
    <x v="848"/>
    <s v="je-01-10386"/>
    <s v="9/13/2018"/>
  </r>
  <r>
    <x v="16"/>
    <m/>
    <s v="REV JV 6-2"/>
    <s v="5000"/>
    <s v="Salaries Expense"/>
    <x v="123"/>
    <m/>
    <n v="4026.99"/>
    <x v="848"/>
    <s v="je-01-10386"/>
    <s v="9/13/2018"/>
  </r>
  <r>
    <x v="4"/>
    <m/>
    <s v="REV JV 6-2"/>
    <s v="5000"/>
    <s v="Salaries Expense"/>
    <x v="123"/>
    <m/>
    <n v="1471.53"/>
    <x v="848"/>
    <s v="je-01-10386"/>
    <s v="9/13/2018"/>
  </r>
  <r>
    <x v="45"/>
    <m/>
    <s v="REV JV 6-2"/>
    <s v="5000"/>
    <s v="Salaries Expense"/>
    <x v="123"/>
    <m/>
    <m/>
    <x v="848"/>
    <s v="je-01-10386"/>
    <s v="9/13/2018"/>
  </r>
  <r>
    <x v="43"/>
    <m/>
    <s v="REV JV 6-2"/>
    <s v="5000"/>
    <s v="Salaries Expense"/>
    <x v="123"/>
    <m/>
    <n v="816.25"/>
    <x v="848"/>
    <s v="je-01-10386"/>
    <s v="9/13/2018"/>
  </r>
  <r>
    <x v="49"/>
    <m/>
    <s v="REV JV 6-2"/>
    <s v="5000"/>
    <s v="Salaries Expense"/>
    <x v="123"/>
    <m/>
    <n v="512.76"/>
    <x v="848"/>
    <s v="je-01-10386"/>
    <s v="9/13/2018"/>
  </r>
  <r>
    <x v="17"/>
    <m/>
    <s v="REV JV 6-2"/>
    <s v="5000"/>
    <s v="Salaries Expense"/>
    <x v="123"/>
    <m/>
    <n v="2040.59"/>
    <x v="848"/>
    <s v="je-01-10386"/>
    <s v="9/13/2018"/>
  </r>
  <r>
    <x v="28"/>
    <m/>
    <s v="JV 5-38"/>
    <s v="5000"/>
    <s v="Salaries Expense"/>
    <x v="82"/>
    <n v="663.66"/>
    <m/>
    <x v="849"/>
    <s v="je-01-10068"/>
    <s v="9/14/2017"/>
  </r>
  <r>
    <x v="23"/>
    <m/>
    <s v="JV 5-38"/>
    <s v="5000"/>
    <s v="Salaries Expense"/>
    <x v="82"/>
    <n v="971.12"/>
    <m/>
    <x v="849"/>
    <s v="je-01-10068"/>
    <s v="9/14/2017"/>
  </r>
  <r>
    <x v="22"/>
    <m/>
    <s v="JV 5-38"/>
    <s v="5000"/>
    <s v="Salaries Expense"/>
    <x v="81"/>
    <m/>
    <n v="1553.79"/>
    <x v="849"/>
    <s v="je-01-10068"/>
    <s v="9/14/2017"/>
  </r>
  <r>
    <x v="28"/>
    <m/>
    <s v="JV 6-55"/>
    <s v="5000"/>
    <s v="Salaries Expense"/>
    <x v="92"/>
    <n v="582.66999999999996"/>
    <m/>
    <x v="850"/>
    <s v="je-01-10069"/>
    <s v="9/14/2017"/>
  </r>
  <r>
    <x v="23"/>
    <m/>
    <s v="JV 6-55"/>
    <s v="5000"/>
    <s v="Salaries Expense"/>
    <x v="92"/>
    <n v="971.12"/>
    <m/>
    <x v="850"/>
    <s v="je-01-10069"/>
    <s v="9/14/2017"/>
  </r>
  <r>
    <x v="22"/>
    <m/>
    <s v="JV 6-55"/>
    <s v="5000"/>
    <s v="Salaries Expense"/>
    <x v="47"/>
    <m/>
    <n v="1553.79"/>
    <x v="850"/>
    <s v="je-01-10069"/>
    <s v="9/14/2017"/>
  </r>
  <r>
    <x v="28"/>
    <m/>
    <s v="JV 7-37"/>
    <s v="5000"/>
    <s v="Salaries Expense"/>
    <x v="100"/>
    <n v="466.14"/>
    <m/>
    <x v="851"/>
    <s v="je-01-10069"/>
    <s v="9/14/2017"/>
  </r>
  <r>
    <x v="22"/>
    <m/>
    <s v="JV 7-37"/>
    <s v="5000"/>
    <s v="Salaries Expense"/>
    <x v="16"/>
    <m/>
    <n v="1320.72"/>
    <x v="851"/>
    <s v="je-01-10069"/>
    <s v="9/14/2017"/>
  </r>
  <r>
    <x v="23"/>
    <m/>
    <s v="JV 7-37"/>
    <s v="5000"/>
    <s v="Salaries Expense"/>
    <x v="100"/>
    <n v="854.58"/>
    <m/>
    <x v="851"/>
    <s v="je-01-10069"/>
    <s v="9/14/2017"/>
  </r>
  <r>
    <x v="23"/>
    <m/>
    <s v="JV 7-36"/>
    <s v="5000"/>
    <s v="Salaries Expense"/>
    <x v="100"/>
    <n v="2094.7399999999998"/>
    <m/>
    <x v="852"/>
    <s v="je-01-10067"/>
    <s v="9/14/2017"/>
  </r>
  <r>
    <x v="22"/>
    <m/>
    <s v="JV 7-36"/>
    <s v="5000"/>
    <s v="Salaries Expense"/>
    <x v="16"/>
    <m/>
    <n v="8550.66"/>
    <x v="852"/>
    <s v="je-01-10067"/>
    <s v="9/14/2017"/>
  </r>
  <r>
    <x v="28"/>
    <m/>
    <s v="JV 7-36"/>
    <s v="5000"/>
    <s v="Salaries Expense"/>
    <x v="100"/>
    <n v="1064.54"/>
    <m/>
    <x v="852"/>
    <s v="je-01-10067"/>
    <s v="9/14/2017"/>
  </r>
  <r>
    <x v="60"/>
    <m/>
    <s v="JV 7-36"/>
    <s v="5000"/>
    <s v="Salaries Expense"/>
    <x v="16"/>
    <n v="5391.38"/>
    <m/>
    <x v="852"/>
    <s v="je-01-10067"/>
    <s v="9/14/2017"/>
  </r>
  <r>
    <x v="23"/>
    <m/>
    <s v="JV 7-35"/>
    <s v="5000"/>
    <s v="Salaries Expense"/>
    <x v="100"/>
    <n v="1984.38"/>
    <m/>
    <x v="853"/>
    <s v="je-01-10067"/>
    <s v="9/14/2017"/>
  </r>
  <r>
    <x v="28"/>
    <m/>
    <s v="JV 7-35"/>
    <s v="5000"/>
    <s v="Salaries Expense"/>
    <x v="100"/>
    <n v="574.42999999999995"/>
    <m/>
    <x v="853"/>
    <s v="je-01-10067"/>
    <s v="9/14/2017"/>
  </r>
  <r>
    <x v="18"/>
    <m/>
    <s v="JV 7-35"/>
    <s v="5000"/>
    <s v="Salaries Expense"/>
    <x v="16"/>
    <m/>
    <n v="5209.0200000000004"/>
    <x v="853"/>
    <s v="je-01-10067"/>
    <s v="9/14/2017"/>
  </r>
  <r>
    <x v="29"/>
    <m/>
    <s v="JV 7-35"/>
    <s v="5000"/>
    <s v="Salaries Expense"/>
    <x v="16"/>
    <n v="652.76"/>
    <m/>
    <x v="853"/>
    <s v="je-01-10067"/>
    <s v="9/14/2017"/>
  </r>
  <r>
    <x v="60"/>
    <m/>
    <s v="JV 7-35"/>
    <s v="5000"/>
    <s v="Salaries Expense"/>
    <x v="16"/>
    <n v="1997.44"/>
    <m/>
    <x v="853"/>
    <s v="je-01-10067"/>
    <s v="9/14/2017"/>
  </r>
  <r>
    <x v="24"/>
    <m/>
    <s v="REV. JV 9-2"/>
    <s v="5000"/>
    <s v="Salaries Expense"/>
    <x v="125"/>
    <m/>
    <n v="8719.6200000000008"/>
    <x v="854"/>
    <s v="je-01-10070"/>
    <s v="9/20/2017"/>
  </r>
  <r>
    <x v="52"/>
    <m/>
    <s v="REV. JV 9-2"/>
    <s v="5000"/>
    <s v="Salaries Expense"/>
    <x v="125"/>
    <m/>
    <m/>
    <x v="854"/>
    <s v="je-01-10070"/>
    <s v="9/20/2017"/>
  </r>
  <r>
    <x v="39"/>
    <m/>
    <s v="REV. JV 9-2"/>
    <s v="5000"/>
    <s v="Salaries Expense"/>
    <x v="125"/>
    <m/>
    <n v="3222.26"/>
    <x v="854"/>
    <s v="je-01-10070"/>
    <s v="9/20/2017"/>
  </r>
  <r>
    <x v="28"/>
    <m/>
    <s v="REV. JV 9-2"/>
    <s v="5000"/>
    <s v="Salaries Expense"/>
    <x v="126"/>
    <m/>
    <n v="16065.01"/>
    <x v="854"/>
    <s v="je-01-10070"/>
    <s v="9/20/2017"/>
  </r>
  <r>
    <x v="53"/>
    <m/>
    <s v="REV. JV 9-2"/>
    <s v="5000"/>
    <s v="Salaries Expense"/>
    <x v="125"/>
    <m/>
    <n v="1295.0999999999999"/>
    <x v="854"/>
    <s v="je-01-10070"/>
    <s v="9/20/2017"/>
  </r>
  <r>
    <x v="22"/>
    <m/>
    <s v="REV. JV 9-2"/>
    <s v="5000"/>
    <s v="Salaries Expense"/>
    <x v="125"/>
    <m/>
    <n v="11461.46"/>
    <x v="854"/>
    <s v="je-01-10070"/>
    <s v="9/20/2017"/>
  </r>
  <r>
    <x v="58"/>
    <m/>
    <s v="REV. JV 9-2"/>
    <s v="5000"/>
    <s v="Salaries Expense"/>
    <x v="125"/>
    <m/>
    <m/>
    <x v="854"/>
    <s v="je-01-10070"/>
    <s v="9/20/2017"/>
  </r>
  <r>
    <x v="23"/>
    <m/>
    <s v="REV. JV 9-2"/>
    <s v="5000"/>
    <s v="Salaries Expense"/>
    <x v="126"/>
    <m/>
    <n v="19494.330000000002"/>
    <x v="854"/>
    <s v="je-01-10070"/>
    <s v="9/20/2017"/>
  </r>
  <r>
    <x v="55"/>
    <m/>
    <s v="REV. JV 9-2"/>
    <s v="5000"/>
    <s v="Salaries Expense"/>
    <x v="126"/>
    <m/>
    <n v="31126.560000000001"/>
    <x v="854"/>
    <s v="je-01-10070"/>
    <s v="9/20/2017"/>
  </r>
  <r>
    <x v="54"/>
    <m/>
    <s v="REV. JV 9-2"/>
    <s v="5000"/>
    <s v="Salaries Expense"/>
    <x v="126"/>
    <m/>
    <n v="36908.21"/>
    <x v="854"/>
    <s v="je-01-10070"/>
    <s v="9/20/2017"/>
  </r>
  <r>
    <x v="57"/>
    <m/>
    <s v="REV. JV 9-2"/>
    <s v="5000"/>
    <s v="Salaries Expense"/>
    <x v="126"/>
    <m/>
    <n v="4166.3100000000004"/>
    <x v="854"/>
    <s v="je-01-10070"/>
    <s v="9/20/2017"/>
  </r>
  <r>
    <x v="18"/>
    <m/>
    <s v="REV. JV 9-2"/>
    <s v="5000"/>
    <s v="Salaries Expense"/>
    <x v="125"/>
    <m/>
    <n v="3655.44"/>
    <x v="854"/>
    <s v="je-01-10070"/>
    <s v="9/20/2017"/>
  </r>
  <r>
    <x v="49"/>
    <m/>
    <s v="REV. JV 9-2"/>
    <s v="5000"/>
    <s v="Salaries Expense"/>
    <x v="125"/>
    <m/>
    <n v="1079.6600000000001"/>
    <x v="854"/>
    <s v="je-01-10070"/>
    <s v="9/20/2017"/>
  </r>
  <r>
    <x v="48"/>
    <m/>
    <s v="REV. JV 9-2"/>
    <s v="5000"/>
    <s v="Salaries Expense"/>
    <x v="125"/>
    <m/>
    <n v="4029.74"/>
    <x v="854"/>
    <s v="je-01-10070"/>
    <s v="9/20/2017"/>
  </r>
  <r>
    <x v="51"/>
    <m/>
    <s v="REV. JV 9-2"/>
    <s v="5000"/>
    <s v="Salaries Expense"/>
    <x v="125"/>
    <m/>
    <n v="1616.34"/>
    <x v="854"/>
    <s v="je-01-10070"/>
    <s v="9/20/2017"/>
  </r>
  <r>
    <x v="20"/>
    <m/>
    <s v="REV. JV 9-2"/>
    <s v="5000"/>
    <s v="Salaries Expense"/>
    <x v="125"/>
    <m/>
    <n v="9375.14"/>
    <x v="854"/>
    <s v="je-01-10070"/>
    <s v="9/20/2017"/>
  </r>
  <r>
    <x v="4"/>
    <m/>
    <s v="REV. JV 9-2"/>
    <s v="5000"/>
    <s v="Salaries Expense"/>
    <x v="125"/>
    <m/>
    <n v="3034.13"/>
    <x v="854"/>
    <s v="je-01-10070"/>
    <s v="9/20/2017"/>
  </r>
  <r>
    <x v="3"/>
    <m/>
    <s v="REV. JV 9-2"/>
    <s v="5000"/>
    <s v="Salaries Expense"/>
    <x v="125"/>
    <m/>
    <n v="33854.559999999998"/>
    <x v="854"/>
    <s v="je-01-10070"/>
    <s v="9/20/2017"/>
  </r>
  <r>
    <x v="58"/>
    <m/>
    <s v="JV 9-2"/>
    <s v="5000"/>
    <s v="Salaries Expense"/>
    <x v="23"/>
    <m/>
    <m/>
    <x v="855"/>
    <s v="je-01-10070"/>
    <s v="9/20/2017"/>
  </r>
  <r>
    <x v="22"/>
    <m/>
    <s v="JV 9-2"/>
    <s v="5000"/>
    <s v="Salaries Expense"/>
    <x v="23"/>
    <n v="11461.46"/>
    <m/>
    <x v="855"/>
    <s v="je-01-10070"/>
    <s v="9/20/2017"/>
  </r>
  <r>
    <x v="55"/>
    <m/>
    <s v="JV 9-2"/>
    <s v="5000"/>
    <s v="Salaries Expense"/>
    <x v="24"/>
    <n v="31126.560000000001"/>
    <m/>
    <x v="855"/>
    <s v="je-01-10070"/>
    <s v="9/20/2017"/>
  </r>
  <r>
    <x v="54"/>
    <m/>
    <s v="JV 9-2"/>
    <s v="5000"/>
    <s v="Salaries Expense"/>
    <x v="24"/>
    <n v="36908.21"/>
    <m/>
    <x v="855"/>
    <s v="je-01-10070"/>
    <s v="9/20/2017"/>
  </r>
  <r>
    <x v="57"/>
    <m/>
    <s v="JV 9-2"/>
    <s v="5000"/>
    <s v="Salaries Expense"/>
    <x v="24"/>
    <n v="4166.3100000000004"/>
    <m/>
    <x v="855"/>
    <s v="je-01-10070"/>
    <s v="9/20/2017"/>
  </r>
  <r>
    <x v="23"/>
    <m/>
    <s v="JV 9-2"/>
    <s v="5000"/>
    <s v="Salaries Expense"/>
    <x v="24"/>
    <n v="19494.330000000002"/>
    <m/>
    <x v="855"/>
    <s v="je-01-10070"/>
    <s v="9/20/2017"/>
  </r>
  <r>
    <x v="28"/>
    <m/>
    <s v="JV 9-2"/>
    <s v="5000"/>
    <s v="Salaries Expense"/>
    <x v="24"/>
    <n v="16065.01"/>
    <m/>
    <x v="855"/>
    <s v="je-01-10070"/>
    <s v="9/20/2017"/>
  </r>
  <r>
    <x v="53"/>
    <m/>
    <s v="JV 9-2"/>
    <s v="5000"/>
    <s v="Salaries Expense"/>
    <x v="23"/>
    <n v="1295.0999999999999"/>
    <m/>
    <x v="855"/>
    <s v="je-01-10070"/>
    <s v="9/20/2017"/>
  </r>
  <r>
    <x v="64"/>
    <m/>
    <s v="JV 9-2"/>
    <s v="5000"/>
    <s v="Salaries Expense"/>
    <x v="23"/>
    <n v="1724.18"/>
    <m/>
    <x v="855"/>
    <s v="je-01-10070"/>
    <s v="9/20/2017"/>
  </r>
  <r>
    <x v="52"/>
    <m/>
    <s v="JV 9-2"/>
    <s v="5000"/>
    <s v="Salaries Expense"/>
    <x v="23"/>
    <n v="1498.08"/>
    <m/>
    <x v="855"/>
    <s v="je-01-10070"/>
    <s v="9/20/2017"/>
  </r>
  <r>
    <x v="24"/>
    <m/>
    <s v="JV 9-2"/>
    <s v="5000"/>
    <s v="Salaries Expense"/>
    <x v="23"/>
    <n v="8719.6200000000008"/>
    <m/>
    <x v="855"/>
    <s v="je-01-10070"/>
    <s v="9/20/2017"/>
  </r>
  <r>
    <x v="11"/>
    <m/>
    <s v="JV 9-2"/>
    <s v="5000"/>
    <s v="Salaries Expense"/>
    <x v="23"/>
    <n v="33854.559999999998"/>
    <m/>
    <x v="855"/>
    <s v="je-01-10070"/>
    <s v="9/20/2017"/>
  </r>
  <r>
    <x v="48"/>
    <m/>
    <s v="JV 9-2"/>
    <s v="5000"/>
    <s v="Salaries Expense"/>
    <x v="23"/>
    <n v="4029.74"/>
    <m/>
    <x v="855"/>
    <s v="je-01-10070"/>
    <s v="9/20/2017"/>
  </r>
  <r>
    <x v="51"/>
    <m/>
    <s v="JV 9-2"/>
    <s v="5000"/>
    <s v="Salaries Expense"/>
    <x v="23"/>
    <n v="1616.34"/>
    <m/>
    <x v="855"/>
    <s v="je-01-10070"/>
    <s v="9/20/2017"/>
  </r>
  <r>
    <x v="49"/>
    <m/>
    <s v="JV 9-2"/>
    <s v="5000"/>
    <s v="Salaries Expense"/>
    <x v="23"/>
    <n v="1079.6600000000001"/>
    <m/>
    <x v="855"/>
    <s v="je-01-10070"/>
    <s v="9/20/2017"/>
  </r>
  <r>
    <x v="18"/>
    <m/>
    <s v="JV 9-2"/>
    <s v="5000"/>
    <s v="Salaries Expense"/>
    <x v="23"/>
    <n v="3655.44"/>
    <m/>
    <x v="855"/>
    <s v="je-01-10070"/>
    <s v="9/20/2017"/>
  </r>
  <r>
    <x v="10"/>
    <m/>
    <s v="JV 9-2"/>
    <s v="5000"/>
    <s v="Salaries Expense"/>
    <x v="23"/>
    <n v="3034.13"/>
    <m/>
    <x v="855"/>
    <s v="je-01-10070"/>
    <s v="9/20/2017"/>
  </r>
  <r>
    <x v="20"/>
    <m/>
    <s v="JV 9-2"/>
    <s v="5000"/>
    <s v="Salaries Expense"/>
    <x v="23"/>
    <n v="9375.14"/>
    <m/>
    <x v="855"/>
    <s v="je-01-10070"/>
    <s v="9/20/2017"/>
  </r>
  <r>
    <x v="20"/>
    <m/>
    <s v="JV 9-1"/>
    <s v="5000"/>
    <s v="Salaries Expense"/>
    <x v="23"/>
    <n v="18227.939999999999"/>
    <m/>
    <x v="856"/>
    <s v="je-01-10071"/>
    <s v="9/21/2017"/>
  </r>
  <r>
    <x v="10"/>
    <m/>
    <s v="JV 9-1"/>
    <s v="5000"/>
    <s v="Salaries Expense"/>
    <x v="23"/>
    <n v="5983.84"/>
    <m/>
    <x v="856"/>
    <s v="je-01-10071"/>
    <s v="9/21/2017"/>
  </r>
  <r>
    <x v="18"/>
    <m/>
    <s v="JV 9-1"/>
    <s v="5000"/>
    <s v="Salaries Expense"/>
    <x v="23"/>
    <n v="7310.89"/>
    <m/>
    <x v="856"/>
    <s v="je-01-10071"/>
    <s v="9/21/2017"/>
  </r>
  <r>
    <x v="49"/>
    <m/>
    <s v="JV 9-1"/>
    <s v="5000"/>
    <s v="Salaries Expense"/>
    <x v="23"/>
    <n v="2286.36"/>
    <m/>
    <x v="856"/>
    <s v="je-01-10071"/>
    <s v="9/21/2017"/>
  </r>
  <r>
    <x v="51"/>
    <m/>
    <s v="JV 9-1"/>
    <s v="5000"/>
    <s v="Salaries Expense"/>
    <x v="23"/>
    <n v="3232.68"/>
    <m/>
    <x v="856"/>
    <s v="je-01-10071"/>
    <s v="9/21/2017"/>
  </r>
  <r>
    <x v="48"/>
    <m/>
    <s v="JV 9-1"/>
    <s v="5000"/>
    <s v="Salaries Expense"/>
    <x v="23"/>
    <n v="8073.36"/>
    <m/>
    <x v="856"/>
    <s v="je-01-10071"/>
    <s v="9/21/2017"/>
  </r>
  <r>
    <x v="11"/>
    <m/>
    <s v="JV 9-1"/>
    <s v="5000"/>
    <s v="Salaries Expense"/>
    <x v="23"/>
    <n v="68358.600000000006"/>
    <m/>
    <x v="856"/>
    <s v="je-01-10071"/>
    <s v="9/21/2017"/>
  </r>
  <r>
    <x v="24"/>
    <m/>
    <s v="JV 9-1"/>
    <s v="5000"/>
    <s v="Salaries Expense"/>
    <x v="23"/>
    <n v="17473.099999999999"/>
    <m/>
    <x v="856"/>
    <s v="je-01-10071"/>
    <s v="9/21/2017"/>
  </r>
  <r>
    <x v="52"/>
    <m/>
    <s v="JV 9-1"/>
    <s v="5000"/>
    <s v="Salaries Expense"/>
    <x v="23"/>
    <n v="2996.17"/>
    <m/>
    <x v="856"/>
    <s v="je-01-10071"/>
    <s v="9/21/2017"/>
  </r>
  <r>
    <x v="64"/>
    <m/>
    <s v="JV 9-1"/>
    <s v="5000"/>
    <s v="Salaries Expense"/>
    <x v="23"/>
    <n v="3366.43"/>
    <m/>
    <x v="856"/>
    <s v="je-01-10071"/>
    <s v="9/21/2017"/>
  </r>
  <r>
    <x v="53"/>
    <m/>
    <s v="JV 9-1"/>
    <s v="5000"/>
    <s v="Salaries Expense"/>
    <x v="23"/>
    <n v="2753.87"/>
    <m/>
    <x v="856"/>
    <s v="je-01-10071"/>
    <s v="9/21/2017"/>
  </r>
  <r>
    <x v="28"/>
    <m/>
    <s v="JV 9-1"/>
    <s v="5000"/>
    <s v="Salaries Expense"/>
    <x v="24"/>
    <n v="31978.080000000002"/>
    <m/>
    <x v="856"/>
    <s v="je-01-10071"/>
    <s v="9/21/2017"/>
  </r>
  <r>
    <x v="23"/>
    <m/>
    <s v="JV 9-1"/>
    <s v="5000"/>
    <s v="Salaries Expense"/>
    <x v="24"/>
    <n v="40808.22"/>
    <m/>
    <x v="856"/>
    <s v="je-01-10071"/>
    <s v="9/21/2017"/>
  </r>
  <r>
    <x v="57"/>
    <m/>
    <s v="JV 9-1"/>
    <s v="5000"/>
    <s v="Salaries Expense"/>
    <x v="24"/>
    <n v="5504.3"/>
    <m/>
    <x v="856"/>
    <s v="je-01-10071"/>
    <s v="9/21/2017"/>
  </r>
  <r>
    <x v="54"/>
    <m/>
    <s v="JV 9-1"/>
    <s v="5000"/>
    <s v="Salaries Expense"/>
    <x v="24"/>
    <n v="47205.99"/>
    <m/>
    <x v="856"/>
    <s v="je-01-10071"/>
    <s v="9/21/2017"/>
  </r>
  <r>
    <x v="55"/>
    <m/>
    <s v="JV 9-1"/>
    <s v="5000"/>
    <s v="Salaries Expense"/>
    <x v="24"/>
    <n v="40891.480000000003"/>
    <m/>
    <x v="856"/>
    <s v="je-01-10071"/>
    <s v="9/21/2017"/>
  </r>
  <r>
    <x v="56"/>
    <m/>
    <s v="JV 9-1"/>
    <s v="5000"/>
    <s v="Salaries Expense"/>
    <x v="24"/>
    <m/>
    <m/>
    <x v="856"/>
    <s v="je-01-10071"/>
    <s v="9/21/2017"/>
  </r>
  <r>
    <x v="22"/>
    <m/>
    <s v="JV 9-1"/>
    <s v="5000"/>
    <s v="Salaries Expense"/>
    <x v="23"/>
    <n v="24826.77"/>
    <m/>
    <x v="856"/>
    <s v="je-01-10071"/>
    <s v="9/21/2017"/>
  </r>
  <r>
    <x v="58"/>
    <m/>
    <s v="JV 9-1"/>
    <s v="5000"/>
    <s v="Salaries Expense"/>
    <x v="23"/>
    <m/>
    <m/>
    <x v="856"/>
    <s v="je-01-10071"/>
    <s v="9/21/2017"/>
  </r>
  <r>
    <x v="44"/>
    <m/>
    <s v="001"/>
    <s v="5000"/>
    <s v="Salaries Expense"/>
    <x v="95"/>
    <n v="824.92"/>
    <m/>
    <x v="857"/>
    <s v="je-01-10391"/>
    <s v="9/25/2018"/>
  </r>
  <r>
    <x v="21"/>
    <m/>
    <s v="001"/>
    <s v="5000"/>
    <s v="Salaries Expense"/>
    <x v="95"/>
    <m/>
    <n v="824.92"/>
    <x v="857"/>
    <s v="je-01-10391"/>
    <s v="9/25/2018"/>
  </r>
  <r>
    <x v="44"/>
    <m/>
    <s v="002"/>
    <s v="5000"/>
    <s v="Salaries Expense"/>
    <x v="95"/>
    <n v="1281.96"/>
    <m/>
    <x v="858"/>
    <s v="je-01-10389"/>
    <s v="9/25/2018"/>
  </r>
  <r>
    <x v="34"/>
    <m/>
    <s v="002"/>
    <s v="5000"/>
    <s v="Salaries Expense"/>
    <x v="95"/>
    <m/>
    <n v="1281.96"/>
    <x v="858"/>
    <s v="je-01-10389"/>
    <s v="9/25/2018"/>
  </r>
  <r>
    <x v="44"/>
    <m/>
    <s v="002"/>
    <s v="5000"/>
    <s v="Salaries Expense"/>
    <x v="3"/>
    <n v="862.43"/>
    <m/>
    <x v="857"/>
    <s v="je-01-10391"/>
    <s v="9/25/2018"/>
  </r>
  <r>
    <x v="21"/>
    <m/>
    <s v="002"/>
    <s v="5000"/>
    <s v="Salaries Expense"/>
    <x v="3"/>
    <m/>
    <n v="862.43"/>
    <x v="857"/>
    <s v="je-01-10391"/>
    <s v="9/25/2018"/>
  </r>
  <r>
    <x v="34"/>
    <m/>
    <s v="001"/>
    <s v="5000"/>
    <s v="Salaries Expense"/>
    <x v="3"/>
    <m/>
    <n v="1340.23"/>
    <x v="858"/>
    <s v="je-01-10389"/>
    <s v="9/25/2018"/>
  </r>
  <r>
    <x v="44"/>
    <m/>
    <s v="001"/>
    <s v="5000"/>
    <s v="Salaries Expense"/>
    <x v="3"/>
    <n v="1340.23"/>
    <m/>
    <x v="858"/>
    <s v="je-01-10389"/>
    <s v="9/25/2018"/>
  </r>
  <r>
    <x v="23"/>
    <m/>
    <s v="JV 9-11"/>
    <s v="5000"/>
    <s v="Salaries Expense"/>
    <x v="24"/>
    <n v="189"/>
    <m/>
    <x v="859"/>
    <s v="je-01-10075"/>
    <s v="9/27/2017"/>
  </r>
  <r>
    <x v="11"/>
    <m/>
    <s v="JV 9-11"/>
    <s v="5000"/>
    <s v="Salaries Expense"/>
    <x v="23"/>
    <m/>
    <n v="189"/>
    <x v="859"/>
    <s v="je-01-10075"/>
    <s v="9/27/2017"/>
  </r>
  <r>
    <x v="23"/>
    <m/>
    <s v="JV 9-13"/>
    <s v="5000"/>
    <s v="Salaries Expense"/>
    <x v="24"/>
    <n v="969.23"/>
    <m/>
    <x v="860"/>
    <s v="je-01-10075"/>
    <s v="9/27/2017"/>
  </r>
  <r>
    <x v="26"/>
    <m/>
    <s v="JV 9-13"/>
    <s v="5000"/>
    <s v="Salaries Expense"/>
    <x v="23"/>
    <n v="242.31"/>
    <m/>
    <x v="860"/>
    <s v="je-01-10075"/>
    <s v="9/27/2017"/>
  </r>
  <r>
    <x v="25"/>
    <m/>
    <s v="JV 9-13"/>
    <s v="5000"/>
    <s v="Salaries Expense"/>
    <x v="23"/>
    <n v="169.62"/>
    <m/>
    <x v="860"/>
    <s v="je-01-10075"/>
    <s v="9/27/2017"/>
  </r>
  <r>
    <x v="11"/>
    <m/>
    <s v="JV 9-13"/>
    <s v="5000"/>
    <s v="Salaries Expense"/>
    <x v="23"/>
    <m/>
    <n v="1381.16"/>
    <x v="860"/>
    <s v="je-01-10075"/>
    <s v="9/27/2017"/>
  </r>
  <r>
    <x v="22"/>
    <m/>
    <s v="JV 9-10"/>
    <s v="5000"/>
    <s v="Salaries Expense"/>
    <x v="23"/>
    <m/>
    <n v="368.92"/>
    <x v="861"/>
    <s v="je-01-10075"/>
    <s v="9/27/2017"/>
  </r>
  <r>
    <x v="11"/>
    <m/>
    <s v="JV 9-10"/>
    <s v="5000"/>
    <s v="Salaries Expense"/>
    <x v="23"/>
    <n v="368.92"/>
    <m/>
    <x v="861"/>
    <s v="je-01-10075"/>
    <s v="9/27/2017"/>
  </r>
  <r>
    <x v="10"/>
    <m/>
    <s v="JV 9-18"/>
    <s v="5000"/>
    <s v="Salaries Expense"/>
    <x v="23"/>
    <n v="277.8"/>
    <m/>
    <x v="862"/>
    <s v="je-01-10076"/>
    <s v="9/27/2017"/>
  </r>
  <r>
    <x v="12"/>
    <m/>
    <s v="JV 9-18"/>
    <s v="5000"/>
    <s v="Salaries Expense"/>
    <x v="23"/>
    <n v="277.8"/>
    <m/>
    <x v="862"/>
    <s v="je-01-10076"/>
    <s v="9/27/2017"/>
  </r>
  <r>
    <x v="11"/>
    <m/>
    <s v="JV 9-18"/>
    <s v="5000"/>
    <s v="Salaries Expense"/>
    <x v="23"/>
    <m/>
    <n v="2444.64"/>
    <x v="862"/>
    <s v="je-01-10076"/>
    <s v="9/27/2017"/>
  </r>
  <r>
    <x v="8"/>
    <m/>
    <s v="JV 9-18"/>
    <s v="5000"/>
    <s v="Salaries Expense"/>
    <x v="23"/>
    <n v="1611.24"/>
    <m/>
    <x v="862"/>
    <s v="je-01-10076"/>
    <s v="9/27/2017"/>
  </r>
  <r>
    <x v="9"/>
    <m/>
    <s v="JV 9-18"/>
    <s v="5000"/>
    <s v="Salaries Expense"/>
    <x v="23"/>
    <n v="277.8"/>
    <m/>
    <x v="862"/>
    <s v="je-01-10076"/>
    <s v="9/27/2017"/>
  </r>
  <r>
    <x v="11"/>
    <m/>
    <s v="JV 9-22"/>
    <s v="5000"/>
    <s v="Salaries Expense"/>
    <x v="23"/>
    <m/>
    <n v="2867.31"/>
    <x v="863"/>
    <s v="je-01-10076"/>
    <s v="9/27/2017"/>
  </r>
  <r>
    <x v="15"/>
    <m/>
    <s v="JV 9-22"/>
    <s v="5000"/>
    <s v="Salaries Expense"/>
    <x v="23"/>
    <n v="573.46"/>
    <m/>
    <x v="863"/>
    <s v="je-01-10076"/>
    <s v="9/27/2017"/>
  </r>
  <r>
    <x v="14"/>
    <m/>
    <s v="JV 9-22"/>
    <s v="5000"/>
    <s v="Salaries Expense"/>
    <x v="23"/>
    <n v="2293.85"/>
    <m/>
    <x v="863"/>
    <s v="je-01-10076"/>
    <s v="9/27/2017"/>
  </r>
  <r>
    <x v="23"/>
    <m/>
    <s v="JV 9-7"/>
    <s v="5000"/>
    <s v="Salaries Expense"/>
    <x v="24"/>
    <m/>
    <n v="179.66"/>
    <x v="864"/>
    <s v="je-01-10075"/>
    <s v="9/27/2017"/>
  </r>
  <r>
    <x v="51"/>
    <m/>
    <s v="JV 9-7"/>
    <s v="5000"/>
    <s v="Salaries Expense"/>
    <x v="23"/>
    <n v="179.66"/>
    <m/>
    <x v="864"/>
    <s v="je-01-10075"/>
    <s v="9/27/2017"/>
  </r>
  <r>
    <x v="12"/>
    <m/>
    <s v="JV 9-17"/>
    <s v="5000"/>
    <s v="Salaries Expense"/>
    <x v="23"/>
    <n v="179.47"/>
    <m/>
    <x v="865"/>
    <s v="je-01-10076"/>
    <s v="9/27/2017"/>
  </r>
  <r>
    <x v="11"/>
    <m/>
    <s v="JV 9-17"/>
    <s v="5000"/>
    <s v="Salaries Expense"/>
    <x v="23"/>
    <m/>
    <n v="3638.82"/>
    <x v="865"/>
    <s v="je-01-10076"/>
    <s v="9/27/2017"/>
  </r>
  <r>
    <x v="13"/>
    <m/>
    <s v="JV 9-17"/>
    <s v="5000"/>
    <s v="Salaries Expense"/>
    <x v="23"/>
    <n v="179.47"/>
    <m/>
    <x v="865"/>
    <s v="je-01-10076"/>
    <s v="9/27/2017"/>
  </r>
  <r>
    <x v="14"/>
    <m/>
    <s v="JV 9-17"/>
    <s v="5000"/>
    <s v="Salaries Expense"/>
    <x v="23"/>
    <n v="1274.82"/>
    <m/>
    <x v="865"/>
    <s v="je-01-10076"/>
    <s v="9/27/2017"/>
  </r>
  <r>
    <x v="9"/>
    <m/>
    <s v="JV 9-17"/>
    <s v="5000"/>
    <s v="Salaries Expense"/>
    <x v="23"/>
    <n v="2005.06"/>
    <m/>
    <x v="865"/>
    <s v="je-01-10076"/>
    <s v="9/27/2017"/>
  </r>
  <r>
    <x v="10"/>
    <m/>
    <s v="JV 9-20"/>
    <s v="5000"/>
    <s v="Salaries Expense"/>
    <x v="23"/>
    <n v="191.55"/>
    <m/>
    <x v="866"/>
    <s v="je-01-10076"/>
    <s v="9/27/2017"/>
  </r>
  <r>
    <x v="12"/>
    <m/>
    <s v="JV 9-20"/>
    <s v="5000"/>
    <s v="Salaries Expense"/>
    <x v="23"/>
    <n v="191.55"/>
    <m/>
    <x v="866"/>
    <s v="je-01-10076"/>
    <s v="9/27/2017"/>
  </r>
  <r>
    <x v="11"/>
    <m/>
    <s v="JV 9-20"/>
    <s v="5000"/>
    <s v="Salaries Expense"/>
    <x v="23"/>
    <m/>
    <n v="985.09"/>
    <x v="866"/>
    <s v="je-01-10076"/>
    <s v="9/27/2017"/>
  </r>
  <r>
    <x v="8"/>
    <m/>
    <s v="JV 9-20"/>
    <s v="5000"/>
    <s v="Salaries Expense"/>
    <x v="23"/>
    <n v="410.47"/>
    <m/>
    <x v="866"/>
    <s v="je-01-10076"/>
    <s v="9/27/2017"/>
  </r>
  <r>
    <x v="9"/>
    <m/>
    <s v="JV 9-20"/>
    <s v="5000"/>
    <s v="Salaries Expense"/>
    <x v="23"/>
    <n v="191.55"/>
    <m/>
    <x v="866"/>
    <s v="je-01-10076"/>
    <s v="9/27/2017"/>
  </r>
  <r>
    <x v="23"/>
    <m/>
    <s v="JV 9-15"/>
    <s v="5000"/>
    <s v="Salaries Expense"/>
    <x v="24"/>
    <n v="566.22"/>
    <m/>
    <x v="867"/>
    <s v="je-01-10075"/>
    <s v="9/27/2017"/>
  </r>
  <r>
    <x v="11"/>
    <m/>
    <s v="JV 9-15"/>
    <s v="5000"/>
    <s v="Salaries Expense"/>
    <x v="23"/>
    <m/>
    <n v="566.22"/>
    <x v="867"/>
    <s v="je-01-10075"/>
    <s v="9/27/2017"/>
  </r>
  <r>
    <x v="22"/>
    <m/>
    <s v="JV 9-8"/>
    <s v="5000"/>
    <s v="Salaries Expense"/>
    <x v="23"/>
    <n v="493.04"/>
    <m/>
    <x v="868"/>
    <s v="je-01-10075"/>
    <s v="9/27/2017"/>
  </r>
  <r>
    <x v="23"/>
    <m/>
    <s v="JV 9-8"/>
    <s v="5000"/>
    <s v="Salaries Expense"/>
    <x v="24"/>
    <m/>
    <n v="1023.06"/>
    <x v="868"/>
    <s v="je-01-10075"/>
    <s v="9/27/2017"/>
  </r>
  <r>
    <x v="24"/>
    <m/>
    <s v="JV 9-8"/>
    <s v="5000"/>
    <s v="Salaries Expense"/>
    <x v="23"/>
    <m/>
    <m/>
    <x v="868"/>
    <s v="je-01-10075"/>
    <s v="9/27/2017"/>
  </r>
  <r>
    <x v="60"/>
    <m/>
    <s v="JV 9-8"/>
    <s v="5000"/>
    <s v="Salaries Expense"/>
    <x v="23"/>
    <n v="452.98"/>
    <m/>
    <x v="868"/>
    <s v="je-01-10075"/>
    <s v="9/27/2017"/>
  </r>
  <r>
    <x v="51"/>
    <m/>
    <s v="JV 9-8"/>
    <s v="5000"/>
    <s v="Salaries Expense"/>
    <x v="23"/>
    <n v="77.040000000000006"/>
    <m/>
    <x v="868"/>
    <s v="je-01-10075"/>
    <s v="9/27/2017"/>
  </r>
  <r>
    <x v="10"/>
    <m/>
    <s v="JV 9-21"/>
    <s v="5000"/>
    <s v="Salaries Expense"/>
    <x v="23"/>
    <m/>
    <n v="1634.49"/>
    <x v="869"/>
    <s v="je-01-10076"/>
    <s v="9/27/2017"/>
  </r>
  <r>
    <x v="12"/>
    <m/>
    <s v="JV 9-21"/>
    <s v="5000"/>
    <s v="Salaries Expense"/>
    <x v="23"/>
    <n v="609.47"/>
    <m/>
    <x v="869"/>
    <s v="je-01-10076"/>
    <s v="9/27/2017"/>
  </r>
  <r>
    <x v="11"/>
    <m/>
    <s v="JV 9-21"/>
    <s v="5000"/>
    <s v="Salaries Expense"/>
    <x v="23"/>
    <n v="415.55"/>
    <m/>
    <x v="869"/>
    <s v="je-01-10076"/>
    <s v="9/27/2017"/>
  </r>
  <r>
    <x v="13"/>
    <m/>
    <s v="JV 9-21"/>
    <s v="5000"/>
    <s v="Salaries Expense"/>
    <x v="23"/>
    <n v="193.92"/>
    <m/>
    <x v="869"/>
    <s v="je-01-10076"/>
    <s v="9/27/2017"/>
  </r>
  <r>
    <x v="9"/>
    <m/>
    <s v="JV 9-21"/>
    <s v="5000"/>
    <s v="Salaries Expense"/>
    <x v="23"/>
    <n v="415.55"/>
    <m/>
    <x v="869"/>
    <s v="je-01-10076"/>
    <s v="9/27/2017"/>
  </r>
  <r>
    <x v="23"/>
    <m/>
    <s v="JV 9-12"/>
    <s v="5000"/>
    <s v="Salaries Expense"/>
    <x v="24"/>
    <m/>
    <n v="1643.95"/>
    <x v="870"/>
    <s v="je-01-10075"/>
    <s v="9/27/2017"/>
  </r>
  <r>
    <x v="32"/>
    <m/>
    <s v="JV 9-12"/>
    <s v="5000"/>
    <s v="Salaries Expense"/>
    <x v="23"/>
    <m/>
    <m/>
    <x v="870"/>
    <s v="je-01-10075"/>
    <s v="9/27/2017"/>
  </r>
  <r>
    <x v="24"/>
    <m/>
    <s v="JV 9-12"/>
    <s v="5000"/>
    <s v="Salaries Expense"/>
    <x v="23"/>
    <m/>
    <m/>
    <x v="870"/>
    <s v="je-01-10075"/>
    <s v="9/27/2017"/>
  </r>
  <r>
    <x v="60"/>
    <m/>
    <s v="JV 9-12"/>
    <s v="5000"/>
    <s v="Salaries Expense"/>
    <x v="23"/>
    <n v="1513.48"/>
    <m/>
    <x v="870"/>
    <s v="je-01-10075"/>
    <s v="9/27/2017"/>
  </r>
  <r>
    <x v="51"/>
    <m/>
    <s v="JV 9-12"/>
    <s v="5000"/>
    <s v="Salaries Expense"/>
    <x v="23"/>
    <n v="130.47"/>
    <m/>
    <x v="870"/>
    <s v="je-01-10075"/>
    <s v="9/27/2017"/>
  </r>
  <r>
    <x v="22"/>
    <m/>
    <s v="JV 9-6"/>
    <s v="5000"/>
    <s v="Salaries Expense"/>
    <x v="23"/>
    <n v="586.92999999999995"/>
    <m/>
    <x v="871"/>
    <s v="je-01-10075"/>
    <s v="9/27/2017"/>
  </r>
  <r>
    <x v="23"/>
    <m/>
    <s v="JV 9-6"/>
    <s v="5000"/>
    <s v="Salaries Expense"/>
    <x v="24"/>
    <m/>
    <n v="1333.93"/>
    <x v="871"/>
    <s v="je-01-10075"/>
    <s v="9/27/2017"/>
  </r>
  <r>
    <x v="24"/>
    <m/>
    <s v="JV 9-6"/>
    <s v="5000"/>
    <s v="Salaries Expense"/>
    <x v="23"/>
    <m/>
    <m/>
    <x v="871"/>
    <s v="je-01-10075"/>
    <s v="9/27/2017"/>
  </r>
  <r>
    <x v="11"/>
    <m/>
    <s v="JV 9-6"/>
    <s v="5000"/>
    <s v="Salaries Expense"/>
    <x v="23"/>
    <n v="373.5"/>
    <m/>
    <x v="871"/>
    <s v="je-01-10075"/>
    <s v="9/27/2017"/>
  </r>
  <r>
    <x v="60"/>
    <m/>
    <s v="JV 9-6"/>
    <s v="5000"/>
    <s v="Salaries Expense"/>
    <x v="23"/>
    <n v="373.5"/>
    <m/>
    <x v="871"/>
    <s v="je-01-10075"/>
    <s v="9/27/2017"/>
  </r>
  <r>
    <x v="12"/>
    <m/>
    <s v="JV 9-19"/>
    <s v="5000"/>
    <s v="Salaries Expense"/>
    <x v="23"/>
    <n v="320.48"/>
    <m/>
    <x v="872"/>
    <s v="je-01-10076"/>
    <s v="9/27/2017"/>
  </r>
  <r>
    <x v="11"/>
    <m/>
    <s v="JV 9-19"/>
    <s v="5000"/>
    <s v="Salaries Expense"/>
    <x v="23"/>
    <m/>
    <n v="320.48"/>
    <x v="872"/>
    <s v="je-01-10076"/>
    <s v="9/27/2017"/>
  </r>
  <r>
    <x v="23"/>
    <m/>
    <s v="JV 9-14"/>
    <s v="5000"/>
    <s v="Salaries Expense"/>
    <x v="24"/>
    <n v="549.4"/>
    <m/>
    <x v="873"/>
    <s v="je-01-10075"/>
    <s v="9/27/2017"/>
  </r>
  <r>
    <x v="11"/>
    <m/>
    <s v="JV 9-14"/>
    <s v="5000"/>
    <s v="Salaries Expense"/>
    <x v="23"/>
    <m/>
    <n v="1906.54"/>
    <x v="873"/>
    <s v="je-01-10075"/>
    <s v="9/27/2017"/>
  </r>
  <r>
    <x v="60"/>
    <m/>
    <s v="JV 9-14"/>
    <s v="5000"/>
    <s v="Salaries Expense"/>
    <x v="23"/>
    <n v="948.36"/>
    <m/>
    <x v="873"/>
    <s v="je-01-10075"/>
    <s v="9/27/2017"/>
  </r>
  <r>
    <x v="48"/>
    <m/>
    <s v="JV 9-14"/>
    <s v="5000"/>
    <s v="Salaries Expense"/>
    <x v="23"/>
    <n v="81.760000000000005"/>
    <m/>
    <x v="873"/>
    <s v="je-01-10075"/>
    <s v="9/27/2017"/>
  </r>
  <r>
    <x v="51"/>
    <m/>
    <s v="JV 9-14"/>
    <s v="5000"/>
    <s v="Salaries Expense"/>
    <x v="23"/>
    <n v="163.51"/>
    <m/>
    <x v="873"/>
    <s v="je-01-10075"/>
    <s v="9/27/2017"/>
  </r>
  <r>
    <x v="49"/>
    <m/>
    <s v="JV 9-14"/>
    <s v="5000"/>
    <s v="Salaries Expense"/>
    <x v="23"/>
    <m/>
    <m/>
    <x v="873"/>
    <s v="je-01-10075"/>
    <s v="9/27/2017"/>
  </r>
  <r>
    <x v="20"/>
    <m/>
    <s v="JV 9-14"/>
    <s v="5000"/>
    <s v="Salaries Expense"/>
    <x v="23"/>
    <n v="163.51"/>
    <m/>
    <x v="873"/>
    <s v="je-01-10075"/>
    <s v="9/27/2017"/>
  </r>
  <r>
    <x v="10"/>
    <m/>
    <s v="JV 9-16"/>
    <s v="5000"/>
    <s v="Salaries Expense"/>
    <x v="23"/>
    <n v="1103.92"/>
    <m/>
    <x v="874"/>
    <s v="je-01-10076"/>
    <s v="9/27/2017"/>
  </r>
  <r>
    <x v="12"/>
    <m/>
    <s v="JV 9-16"/>
    <s v="5000"/>
    <s v="Salaries Expense"/>
    <x v="23"/>
    <n v="1361.5"/>
    <m/>
    <x v="874"/>
    <s v="je-01-10076"/>
    <s v="9/27/2017"/>
  </r>
  <r>
    <x v="11"/>
    <m/>
    <s v="JV 9-16"/>
    <s v="5000"/>
    <s v="Salaries Expense"/>
    <x v="23"/>
    <m/>
    <n v="4084.5"/>
    <x v="874"/>
    <s v="je-01-10076"/>
    <s v="9/27/2017"/>
  </r>
  <r>
    <x v="8"/>
    <m/>
    <s v="JV 9-16"/>
    <s v="5000"/>
    <s v="Salaries Expense"/>
    <x v="23"/>
    <n v="1103.92"/>
    <m/>
    <x v="874"/>
    <s v="je-01-10076"/>
    <s v="9/27/2017"/>
  </r>
  <r>
    <x v="9"/>
    <m/>
    <s v="JV 9-16"/>
    <s v="5000"/>
    <s v="Salaries Expense"/>
    <x v="23"/>
    <n v="515.16"/>
    <m/>
    <x v="874"/>
    <s v="je-01-10076"/>
    <s v="9/27/2017"/>
  </r>
  <r>
    <x v="23"/>
    <m/>
    <s v="JV 9-9"/>
    <s v="5000"/>
    <s v="Salaries Expense"/>
    <x v="24"/>
    <m/>
    <n v="1363.69"/>
    <x v="875"/>
    <s v="je-01-10075"/>
    <s v="9/27/2017"/>
  </r>
  <r>
    <x v="60"/>
    <m/>
    <s v="JV 9-9"/>
    <s v="5000"/>
    <s v="Salaries Expense"/>
    <x v="23"/>
    <n v="1101.44"/>
    <m/>
    <x v="875"/>
    <s v="je-01-10075"/>
    <s v="9/27/2017"/>
  </r>
  <r>
    <x v="18"/>
    <m/>
    <s v="JV 9-9"/>
    <s v="5000"/>
    <s v="Salaries Expense"/>
    <x v="23"/>
    <n v="262.25"/>
    <m/>
    <x v="875"/>
    <s v="je-01-10075"/>
    <s v="9/27/2017"/>
  </r>
  <r>
    <x v="3"/>
    <m/>
    <s v="JV 9-2"/>
    <s v="5000"/>
    <s v="Salaries Expense"/>
    <x v="31"/>
    <n v="34271.440000000002"/>
    <m/>
    <x v="876"/>
    <s v="je-01-10392"/>
    <s v="9/30/2018"/>
  </r>
  <r>
    <x v="43"/>
    <m/>
    <s v="JV 9-2"/>
    <s v="5000"/>
    <s v="Salaries Expense"/>
    <x v="31"/>
    <n v="816.25"/>
    <m/>
    <x v="876"/>
    <s v="je-01-10392"/>
    <s v="9/30/2018"/>
  </r>
  <r>
    <x v="17"/>
    <m/>
    <s v="JV 9-2"/>
    <s v="5000"/>
    <s v="Salaries Expense"/>
    <x v="31"/>
    <n v="4084.07"/>
    <m/>
    <x v="876"/>
    <s v="je-01-10392"/>
    <s v="9/30/2018"/>
  </r>
  <r>
    <x v="4"/>
    <m/>
    <s v="JV 9-2"/>
    <s v="5000"/>
    <s v="Salaries Expense"/>
    <x v="31"/>
    <n v="2943.06"/>
    <m/>
    <x v="876"/>
    <s v="je-01-10392"/>
    <s v="9/30/2018"/>
  </r>
  <r>
    <x v="16"/>
    <m/>
    <s v="JV 9-2"/>
    <s v="5000"/>
    <s v="Salaries Expense"/>
    <x v="31"/>
    <n v="6852.4"/>
    <m/>
    <x v="876"/>
    <s v="je-01-10392"/>
    <s v="9/30/2018"/>
  </r>
  <r>
    <x v="34"/>
    <m/>
    <s v="JV 9-2"/>
    <s v="5000"/>
    <s v="Salaries Expense"/>
    <x v="31"/>
    <n v="13419.92"/>
    <m/>
    <x v="876"/>
    <s v="je-01-10392"/>
    <s v="9/30/2018"/>
  </r>
  <r>
    <x v="44"/>
    <m/>
    <s v="JV 9-2"/>
    <s v="5000"/>
    <s v="Salaries Expense"/>
    <x v="31"/>
    <n v="1395.12"/>
    <m/>
    <x v="876"/>
    <s v="je-01-10392"/>
    <s v="9/30/2018"/>
  </r>
  <r>
    <x v="38"/>
    <m/>
    <s v="JV 9-2"/>
    <s v="5000"/>
    <s v="Salaries Expense"/>
    <x v="32"/>
    <n v="18639.11"/>
    <m/>
    <x v="876"/>
    <s v="je-01-10392"/>
    <s v="9/30/2018"/>
  </r>
  <r>
    <x v="37"/>
    <m/>
    <s v="JV 9-2"/>
    <s v="5000"/>
    <s v="Salaries Expense"/>
    <x v="32"/>
    <n v="5479.54"/>
    <m/>
    <x v="876"/>
    <s v="je-01-10392"/>
    <s v="9/30/2018"/>
  </r>
  <r>
    <x v="36"/>
    <m/>
    <s v="JV 9-2"/>
    <s v="5000"/>
    <s v="Salaries Expense"/>
    <x v="32"/>
    <n v="29371.119999999999"/>
    <m/>
    <x v="876"/>
    <s v="je-01-10392"/>
    <s v="9/30/2018"/>
  </r>
  <r>
    <x v="35"/>
    <m/>
    <s v="JV 9-2"/>
    <s v="5000"/>
    <s v="Salaries Expense"/>
    <x v="32"/>
    <n v="35075.64"/>
    <m/>
    <x v="876"/>
    <s v="je-01-10392"/>
    <s v="9/30/2018"/>
  </r>
  <r>
    <x v="42"/>
    <m/>
    <s v="JV 9-2"/>
    <s v="5000"/>
    <s v="Salaries Expense"/>
    <x v="32"/>
    <n v="15336.6"/>
    <m/>
    <x v="876"/>
    <s v="je-01-10392"/>
    <s v="9/30/2018"/>
  </r>
  <r>
    <x v="40"/>
    <m/>
    <s v="JV 9-2"/>
    <s v="5000"/>
    <s v="Salaries Expense"/>
    <x v="31"/>
    <n v="434.15"/>
    <m/>
    <x v="876"/>
    <s v="je-01-10392"/>
    <s v="9/30/2018"/>
  </r>
  <r>
    <x v="41"/>
    <m/>
    <s v="JV 9-2"/>
    <s v="5000"/>
    <s v="Salaries Expense"/>
    <x v="31"/>
    <n v="1013.08"/>
    <m/>
    <x v="876"/>
    <s v="je-01-10392"/>
    <s v="9/30/2018"/>
  </r>
  <r>
    <x v="39"/>
    <m/>
    <s v="JV 9-2"/>
    <s v="5000"/>
    <s v="Salaries Expense"/>
    <x v="31"/>
    <n v="3026.12"/>
    <m/>
    <x v="876"/>
    <s v="je-01-10392"/>
    <s v="9/30/2018"/>
  </r>
  <r>
    <x v="24"/>
    <m/>
    <s v="JV 9-2"/>
    <s v="5000"/>
    <s v="Salaries Expense"/>
    <x v="31"/>
    <n v="8210.02"/>
    <m/>
    <x v="876"/>
    <s v="je-01-10392"/>
    <s v="9/30/2018"/>
  </r>
  <r>
    <x v="3"/>
    <m/>
    <s v="JV 9-1"/>
    <s v="5000"/>
    <s v="Salaries Expense"/>
    <x v="31"/>
    <n v="68996.56"/>
    <m/>
    <x v="877"/>
    <s v="je-01-10392"/>
    <s v="9/30/2018"/>
  </r>
  <r>
    <x v="43"/>
    <m/>
    <s v="JV 9-1"/>
    <s v="5000"/>
    <s v="Salaries Expense"/>
    <x v="31"/>
    <n v="2448.7600000000002"/>
    <m/>
    <x v="877"/>
    <s v="je-01-10392"/>
    <s v="9/30/2018"/>
  </r>
  <r>
    <x v="45"/>
    <m/>
    <s v="JV 9-1"/>
    <s v="5000"/>
    <s v="Salaries Expense"/>
    <x v="31"/>
    <m/>
    <m/>
    <x v="877"/>
    <s v="je-01-10392"/>
    <s v="9/30/2018"/>
  </r>
  <r>
    <x v="17"/>
    <m/>
    <s v="JV 9-1"/>
    <s v="5000"/>
    <s v="Salaries Expense"/>
    <x v="31"/>
    <n v="8168.73"/>
    <m/>
    <x v="877"/>
    <s v="je-01-10392"/>
    <s v="9/30/2018"/>
  </r>
  <r>
    <x v="4"/>
    <m/>
    <s v="JV 9-1"/>
    <s v="5000"/>
    <s v="Salaries Expense"/>
    <x v="31"/>
    <n v="5886.12"/>
    <m/>
    <x v="877"/>
    <s v="je-01-10392"/>
    <s v="9/30/2018"/>
  </r>
  <r>
    <x v="16"/>
    <m/>
    <s v="JV 9-1"/>
    <s v="5000"/>
    <s v="Salaries Expense"/>
    <x v="31"/>
    <n v="13639.29"/>
    <m/>
    <x v="877"/>
    <s v="je-01-10392"/>
    <s v="9/30/2018"/>
  </r>
  <r>
    <x v="34"/>
    <m/>
    <s v="JV 9-1"/>
    <s v="5000"/>
    <s v="Salaries Expense"/>
    <x v="31"/>
    <n v="28652.43"/>
    <m/>
    <x v="877"/>
    <s v="je-01-10392"/>
    <s v="9/30/2018"/>
  </r>
  <r>
    <x v="44"/>
    <m/>
    <s v="JV 9-1"/>
    <s v="5000"/>
    <s v="Salaries Expense"/>
    <x v="31"/>
    <n v="2761.93"/>
    <m/>
    <x v="877"/>
    <s v="je-01-10392"/>
    <s v="9/30/2018"/>
  </r>
  <r>
    <x v="38"/>
    <m/>
    <s v="JV 9-1"/>
    <s v="5000"/>
    <s v="Salaries Expense"/>
    <x v="32"/>
    <n v="36765.370000000003"/>
    <m/>
    <x v="877"/>
    <s v="je-01-10392"/>
    <s v="9/30/2018"/>
  </r>
  <r>
    <x v="37"/>
    <m/>
    <s v="JV 9-1"/>
    <s v="5000"/>
    <s v="Salaries Expense"/>
    <x v="32"/>
    <n v="10120.709999999999"/>
    <m/>
    <x v="877"/>
    <s v="je-01-10392"/>
    <s v="9/30/2018"/>
  </r>
  <r>
    <x v="36"/>
    <m/>
    <s v="JV 9-1"/>
    <s v="5000"/>
    <s v="Salaries Expense"/>
    <x v="32"/>
    <n v="40313.129999999997"/>
    <m/>
    <x v="877"/>
    <s v="je-01-10392"/>
    <s v="9/30/2018"/>
  </r>
  <r>
    <x v="35"/>
    <m/>
    <s v="JV 9-1"/>
    <s v="5000"/>
    <s v="Salaries Expense"/>
    <x v="32"/>
    <n v="51394.080000000002"/>
    <m/>
    <x v="877"/>
    <s v="je-01-10392"/>
    <s v="9/30/2018"/>
  </r>
  <r>
    <x v="42"/>
    <m/>
    <s v="JV 9-1"/>
    <s v="5000"/>
    <s v="Salaries Expense"/>
    <x v="32"/>
    <n v="30325.86"/>
    <m/>
    <x v="877"/>
    <s v="je-01-10392"/>
    <s v="9/30/2018"/>
  </r>
  <r>
    <x v="40"/>
    <m/>
    <s v="JV 9-1"/>
    <s v="5000"/>
    <s v="Salaries Expense"/>
    <x v="31"/>
    <n v="945.35"/>
    <m/>
    <x v="877"/>
    <s v="je-01-10392"/>
    <s v="9/30/2018"/>
  </r>
  <r>
    <x v="41"/>
    <m/>
    <s v="JV 9-1"/>
    <s v="5000"/>
    <s v="Salaries Expense"/>
    <x v="31"/>
    <n v="2206.5700000000002"/>
    <m/>
    <x v="877"/>
    <s v="je-01-10392"/>
    <s v="9/30/2018"/>
  </r>
  <r>
    <x v="39"/>
    <m/>
    <s v="JV 9-1"/>
    <s v="5000"/>
    <s v="Salaries Expense"/>
    <x v="31"/>
    <n v="6052.89"/>
    <m/>
    <x v="877"/>
    <s v="je-01-10392"/>
    <s v="9/30/2018"/>
  </r>
  <r>
    <x v="24"/>
    <m/>
    <s v="JV 9-1"/>
    <s v="5000"/>
    <s v="Salaries Expense"/>
    <x v="31"/>
    <n v="13820.86"/>
    <m/>
    <x v="877"/>
    <s v="je-01-10392"/>
    <s v="9/30/2018"/>
  </r>
  <r>
    <x v="31"/>
    <m/>
    <s v="001"/>
    <s v="5000"/>
    <s v="Salaries Expense"/>
    <x v="31"/>
    <n v="45380.71"/>
    <m/>
    <x v="878"/>
    <s v="je-01-10401"/>
    <s v="9/30/2018"/>
  </r>
  <r>
    <x v="24"/>
    <m/>
    <s v="001"/>
    <s v="5000"/>
    <s v="Salaries Expense"/>
    <x v="31"/>
    <m/>
    <n v="45380.71"/>
    <x v="878"/>
    <s v="je-01-10401"/>
    <s v="9/30/2018"/>
  </r>
  <r>
    <x v="20"/>
    <m/>
    <s v="JV 8-9"/>
    <s v="5000"/>
    <s v="Salaries Expense"/>
    <x v="2"/>
    <m/>
    <n v="484.9"/>
    <x v="879"/>
    <s v="je-01-10063"/>
    <s v="9/8/2017"/>
  </r>
  <r>
    <x v="48"/>
    <m/>
    <s v="JV 8-9"/>
    <s v="5000"/>
    <s v="Salaries Expense"/>
    <x v="2"/>
    <n v="484.9"/>
    <m/>
    <x v="879"/>
    <s v="je-01-10063"/>
    <s v="9/8/2017"/>
  </r>
  <r>
    <x v="20"/>
    <m/>
    <s v="JV 8-10"/>
    <s v="5000"/>
    <s v="Salaries Expense"/>
    <x v="2"/>
    <m/>
    <n v="1087.3900000000001"/>
    <x v="880"/>
    <s v="je-01-10063"/>
    <s v="9/8/2017"/>
  </r>
  <r>
    <x v="50"/>
    <m/>
    <s v="JV 8-10"/>
    <s v="5000"/>
    <s v="Salaries Expense"/>
    <x v="2"/>
    <m/>
    <m/>
    <x v="880"/>
    <s v="je-01-10063"/>
    <s v="9/8/2017"/>
  </r>
  <r>
    <x v="48"/>
    <m/>
    <s v="JV 8-10"/>
    <s v="5000"/>
    <s v="Salaries Expense"/>
    <x v="2"/>
    <n v="241.64"/>
    <m/>
    <x v="880"/>
    <s v="je-01-10063"/>
    <s v="9/8/2017"/>
  </r>
  <r>
    <x v="63"/>
    <m/>
    <s v="JV 8-10"/>
    <s v="5000"/>
    <s v="Salaries Expense"/>
    <x v="2"/>
    <n v="845.75"/>
    <m/>
    <x v="880"/>
    <s v="je-01-10063"/>
    <s v="9/8/2017"/>
  </r>
  <r>
    <x v="20"/>
    <m/>
    <s v="JV 8-11"/>
    <s v="5000"/>
    <s v="Salaries Expense"/>
    <x v="2"/>
    <m/>
    <n v="1073.28"/>
    <x v="881"/>
    <s v="je-01-10063"/>
    <s v="9/8/2017"/>
  </r>
  <r>
    <x v="50"/>
    <m/>
    <s v="JV 8-11"/>
    <s v="5000"/>
    <s v="Salaries Expense"/>
    <x v="2"/>
    <n v="315.67"/>
    <m/>
    <x v="881"/>
    <s v="je-01-10063"/>
    <s v="9/8/2017"/>
  </r>
  <r>
    <x v="48"/>
    <m/>
    <s v="JV 8-11"/>
    <s v="5000"/>
    <s v="Salaries Expense"/>
    <x v="2"/>
    <m/>
    <m/>
    <x v="881"/>
    <s v="je-01-10063"/>
    <s v="9/8/2017"/>
  </r>
  <r>
    <x v="63"/>
    <m/>
    <s v="JV 8-11"/>
    <s v="5000"/>
    <s v="Salaries Expense"/>
    <x v="2"/>
    <n v="126.27"/>
    <m/>
    <x v="881"/>
    <s v="je-01-10063"/>
    <s v="9/8/2017"/>
  </r>
  <r>
    <x v="23"/>
    <m/>
    <s v="JV 8-11"/>
    <s v="5000"/>
    <s v="Salaries Expense"/>
    <x v="106"/>
    <n v="631.34"/>
    <m/>
    <x v="881"/>
    <s v="je-01-10063"/>
    <s v="9/8/20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3:R70" firstHeaderRow="1" firstDataRow="3" firstDataCol="1"/>
  <pivotFields count="14">
    <pivotField subtotalTop="0" showAll="0"/>
    <pivotField subtotalTop="0" showAll="0"/>
    <pivotField axis="axisRow" numFmtId="14" subtotalTop="0" showAll="0">
      <items count="15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h="1" x="13"/>
        <item t="default"/>
      </items>
    </pivotField>
    <pivotField subtotalTop="0" showAll="0"/>
    <pivotField subtotalTop="0" showAll="0"/>
    <pivotField axis="axisRow" subtotalTop="0" showAll="0">
      <items count="6212">
        <item h="1" x="3714"/>
        <item h="1" x="1329"/>
        <item h="1" x="5322"/>
        <item h="1" x="5837"/>
        <item h="1" x="1051"/>
        <item h="1" x="126"/>
        <item h="1" x="4799"/>
        <item h="1" x="2572"/>
        <item h="1" x="2326"/>
        <item h="1" x="4917"/>
        <item h="1" x="2903"/>
        <item h="1" x="4574"/>
        <item h="1" x="3119"/>
        <item h="1" x="4918"/>
        <item h="1" x="3281"/>
        <item h="1" x="6017"/>
        <item h="1" x="5884"/>
        <item h="1" x="1396"/>
        <item h="1" x="1685"/>
        <item h="1" x="1995"/>
        <item h="1" x="1803"/>
        <item h="1" x="2199"/>
        <item h="1" x="1788"/>
        <item h="1" x="1791"/>
        <item h="1" x="1789"/>
        <item h="1" x="2015"/>
        <item h="1" x="2016"/>
        <item h="1" x="2018"/>
        <item h="1" x="2166"/>
        <item h="1" x="2300"/>
        <item h="1" x="3973"/>
        <item h="1" x="3968"/>
        <item h="1" x="4327"/>
        <item h="1" x="4138"/>
        <item h="1" x="267"/>
        <item h="1" x="555"/>
        <item h="1" x="360"/>
        <item h="1" x="967"/>
        <item h="1" x="1194"/>
        <item h="1" x="783"/>
        <item h="1" x="1250"/>
        <item h="1" x="3970"/>
        <item h="1" x="4066"/>
        <item h="1" x="4433"/>
        <item h="1" x="2496"/>
        <item h="1" x="5019"/>
        <item h="1" x="4874"/>
        <item h="1" x="2309"/>
        <item h="1" x="4658"/>
        <item h="1" x="4508"/>
        <item h="1" x="3624"/>
        <item h="1" x="2682"/>
        <item h="1" x="4706"/>
        <item h="1" x="2866"/>
        <item h="1" x="5240"/>
        <item h="1" x="5346"/>
        <item h="1" x="3087"/>
        <item h="1" x="4643"/>
        <item h="1" x="3235"/>
        <item h="1" x="4486"/>
        <item h="1" x="4462"/>
        <item h="1" x="3412"/>
        <item h="1" x="5099"/>
        <item h="1" x="3811"/>
        <item h="1" x="4555"/>
        <item h="1" x="4251"/>
        <item h="1" x="1576"/>
        <item h="1" x="1689"/>
        <item h="1" x="1914"/>
        <item h="1" x="1797"/>
        <item h="1" x="2173"/>
        <item h="1" x="2019"/>
        <item h="1" x="4039"/>
        <item h="1" x="191"/>
        <item h="1" x="524"/>
        <item h="1" x="410"/>
        <item h="1" x="936"/>
        <item h="1" x="1096"/>
        <item h="1" x="706"/>
        <item h="1" x="1229"/>
        <item h="1" x="1430"/>
        <item h="1" x="4116"/>
        <item h="1" x="5852"/>
        <item h="1" x="2548"/>
        <item h="1" x="5214"/>
        <item h="1" x="5693"/>
        <item h="1" x="2367"/>
        <item h="1" x="4606"/>
        <item h="1" x="5493"/>
        <item h="1" x="3622"/>
        <item h="1" x="2732"/>
        <item h="1" x="4398"/>
        <item h="1" x="3009"/>
        <item h="1" x="5454"/>
        <item h="1" x="5640"/>
        <item h="1" x="3037"/>
        <item h="1" x="5577"/>
        <item h="1" x="3408"/>
        <item h="1" x="4532"/>
        <item h="1" x="4397"/>
        <item h="1" x="3432"/>
        <item h="1" x="5065"/>
        <item h="1" x="3786"/>
        <item h="1" x="6179"/>
        <item h="1" x="4348"/>
        <item h="1" x="2209"/>
        <item h="1" x="305"/>
        <item h="1" x="630"/>
        <item h="1" x="463"/>
        <item h="1" x="932"/>
        <item h="1" x="1191"/>
        <item h="1" x="818"/>
        <item h="1" x="1324"/>
        <item h="1" x="1429"/>
        <item h="1" x="4235"/>
        <item h="1" x="4111"/>
        <item h="1" x="3607"/>
        <item h="1" x="3826"/>
        <item h="1" x="4216"/>
        <item h="1" x="4031"/>
        <item h="1" x="5555"/>
        <item h="1" x="2605"/>
        <item h="1" x="5246"/>
        <item h="1" x="6177"/>
        <item h="1" x="2425"/>
        <item h="1" x="5885"/>
        <item h="1" x="5277"/>
        <item h="1" x="3640"/>
        <item h="1" x="2769"/>
        <item h="1" x="5731"/>
        <item h="1" x="2885"/>
        <item h="1" x="5387"/>
        <item h="1" x="5991"/>
        <item h="1" x="3049"/>
        <item h="1" x="4853"/>
        <item h="1" x="3263"/>
        <item h="1" x="5620"/>
        <item h="1" x="4651"/>
        <item h="1" x="3435"/>
        <item h="1" x="5583"/>
        <item h="1" x="3914"/>
        <item h="1" x="5456"/>
        <item h="1" x="4233"/>
        <item h="1" x="1641"/>
        <item h="1" x="1774"/>
        <item h="1" x="1928"/>
        <item h="1" x="1870"/>
        <item h="1" x="2267"/>
        <item h="1" x="2027"/>
        <item h="1" x="314"/>
        <item h="1" x="613"/>
        <item h="1" x="393"/>
        <item h="1" x="978"/>
        <item h="1" x="1043"/>
        <item h="1" x="844"/>
        <item h="1" x="1393"/>
        <item h="1" x="1434"/>
        <item h="1" x="4143"/>
        <item h="1" x="5129"/>
        <item h="1" x="2490"/>
        <item h="1" x="5062"/>
        <item h="1" x="4615"/>
        <item h="1" x="2317"/>
        <item h="1" x="5046"/>
        <item h="1" x="4586"/>
        <item h="1" x="3698"/>
        <item h="1" x="2716"/>
        <item h="1" x="5054"/>
        <item h="1" x="2946"/>
        <item h="1" x="4460"/>
        <item h="1" x="5746"/>
        <item h="1" x="3140"/>
        <item h="1" x="4941"/>
        <item h="1" x="3276"/>
        <item h="1" x="5261"/>
        <item h="1" x="6043"/>
        <item h="1" x="3431"/>
        <item h="1" x="5398"/>
        <item h="1" x="3824"/>
        <item h="1" x="5570"/>
        <item h="1" x="4222"/>
        <item h="1" x="1614"/>
        <item h="1" x="1743"/>
        <item h="1" x="1917"/>
        <item h="1" x="1844"/>
        <item h="1" x="2182"/>
        <item h="1" x="2028"/>
        <item h="1" x="263"/>
        <item h="1" x="593"/>
        <item h="1" x="429"/>
        <item h="1" x="871"/>
        <item h="1" x="1130"/>
        <item h="1" x="743"/>
        <item h="1" x="1260"/>
        <item h="1" x="1457"/>
        <item h="1" x="2578"/>
        <item h="1" x="4576"/>
        <item h="1" x="5839"/>
        <item h="1" x="2358"/>
        <item h="1" x="5101"/>
        <item h="1" x="5579"/>
        <item h="1" x="2772"/>
        <item h="1" x="2893"/>
        <item h="1" x="5914"/>
        <item h="1" x="6101"/>
        <item h="1" x="3187"/>
        <item h="1" x="1650"/>
        <item h="1" x="1739"/>
        <item h="1" x="1951"/>
        <item h="1" x="1888"/>
        <item h="1" x="2155"/>
        <item h="1" x="2067"/>
        <item h="1" x="188"/>
        <item h="1" x="645"/>
        <item h="1" x="378"/>
        <item h="1" x="1019"/>
        <item h="1" x="1163"/>
        <item h="1" x="777"/>
        <item h="1" x="1361"/>
        <item h="1" x="1428"/>
        <item h="1" x="4089"/>
        <item h="1" x="2539"/>
        <item h="1" x="4565"/>
        <item h="1" x="4600"/>
        <item h="1" x="2461"/>
        <item h="1" x="4881"/>
        <item h="1" x="4752"/>
        <item h="1" x="3732"/>
        <item h="1" x="2790"/>
        <item h="1" x="3019"/>
        <item h="1" x="6136"/>
        <item h="1" x="5345"/>
        <item h="1" x="3202"/>
        <item h="1" x="3226"/>
        <item h="1" x="5609"/>
        <item h="1" x="6070"/>
        <item h="1" x="3468"/>
        <item h="1" x="3926"/>
        <item h="1" x="4194"/>
        <item h="1" x="1617"/>
        <item h="1" x="1746"/>
        <item h="1" x="1979"/>
        <item h="1" x="1871"/>
        <item h="1" x="2241"/>
        <item h="1" x="2063"/>
        <item h="1" x="185"/>
        <item h="1" x="556"/>
        <item h="1" x="441"/>
        <item h="1" x="948"/>
        <item h="1" x="1129"/>
        <item h="1" x="799"/>
        <item h="1" x="1379"/>
        <item h="1" x="1424"/>
        <item h="1" x="4020"/>
        <item h="1" x="2579"/>
        <item h="1" x="4540"/>
        <item h="1" x="6096"/>
        <item h="1" x="2363"/>
        <item h="1" x="4815"/>
        <item h="1" x="4661"/>
        <item h="1" x="3606"/>
        <item h="1" x="2687"/>
        <item h="1" x="2971"/>
        <item h="1" x="5682"/>
        <item h="1" x="5167"/>
        <item h="1" x="3139"/>
        <item h="1" x="3240"/>
        <item h="1" x="5337"/>
        <item h="1" x="4670"/>
        <item h="1" x="3538"/>
        <item h="1" x="3958"/>
        <item h="1" x="4234"/>
        <item h="1" x="2238"/>
        <item h="1" x="4048"/>
        <item h="1" x="5985"/>
        <item h="1" x="2563"/>
        <item h="1" x="5026"/>
        <item h="1" x="6069"/>
        <item h="1" x="2391"/>
        <item h="1" x="5095"/>
        <item h="1" x="4527"/>
        <item h="1" x="3634"/>
        <item h="1" x="2710"/>
        <item h="1" x="4846"/>
        <item h="1" x="2869"/>
        <item h="1" x="5720"/>
        <item h="1" x="4434"/>
        <item h="1" x="3110"/>
        <item h="1" x="5476"/>
        <item h="1" x="3300"/>
        <item h="1" x="4844"/>
        <item h="1" x="5029"/>
        <item h="1" x="3535"/>
        <item h="1" x="4998"/>
        <item h="1" x="3849"/>
        <item h="1" x="5127"/>
        <item h="1" x="4226"/>
        <item h="1" x="1595"/>
        <item h="1" x="1770"/>
        <item h="1" x="2000"/>
        <item h="1" x="1867"/>
        <item h="1" x="2292"/>
        <item h="1" x="2119"/>
        <item h="1" x="663"/>
        <item h="1" x="989"/>
        <item h="1" x="1148"/>
        <item h="1" x="827"/>
        <item h="1" x="1376"/>
        <item h="1" x="1481"/>
        <item h="1" x="4132"/>
        <item h="1" x="2516"/>
        <item h="1" x="5352"/>
        <item h="1" x="4446"/>
        <item h="1" x="2327"/>
        <item h="1" x="5160"/>
        <item h="1" x="6128"/>
        <item h="1" x="3627"/>
        <item h="1" x="2691"/>
        <item h="1" x="2864"/>
        <item h="1" x="5162"/>
        <item h="1" x="5519"/>
        <item h="1" x="3097"/>
        <item h="1" x="3384"/>
        <item h="1" x="6066"/>
        <item h="1" x="5949"/>
        <item h="1" x="3469"/>
        <item h="1" x="3944"/>
        <item h="1" x="1604"/>
        <item h="1" x="1783"/>
        <item h="1" x="1937"/>
        <item h="1" x="1829"/>
        <item h="1" x="2245"/>
        <item h="1" x="2108"/>
        <item h="1" x="187"/>
        <item h="1" x="687"/>
        <item h="1" x="467"/>
        <item h="1" x="976"/>
        <item h="1" x="1186"/>
        <item h="1" x="752"/>
        <item h="1" x="1392"/>
        <item h="1" x="1537"/>
        <item h="1" x="4000"/>
        <item h="1" x="2624"/>
        <item h="1" x="5303"/>
        <item h="1" x="4931"/>
        <item h="1" x="3682"/>
        <item h="1" x="2719"/>
        <item h="1" x="3027"/>
        <item h="1" x="5809"/>
        <item h="1" x="6191"/>
        <item h="1" x="3114"/>
        <item h="1" x="3266"/>
        <item h="1" x="6204"/>
        <item h="1" x="5848"/>
        <item h="1" x="3551"/>
        <item h="1" x="3799"/>
        <item h="1" x="4326"/>
        <item h="1" x="4037"/>
        <item h="1" x="2591"/>
        <item h="1" x="5778"/>
        <item h="1" x="5036"/>
        <item h="1" x="2371"/>
        <item h="1" x="5729"/>
        <item h="1" x="5521"/>
        <item h="1" x="3666"/>
        <item h="1" x="2696"/>
        <item h="1" x="2963"/>
        <item h="1" x="5279"/>
        <item h="1" x="6157"/>
        <item h="1" x="3207"/>
        <item h="1" x="3291"/>
        <item h="1" x="5002"/>
        <item h="1" x="4536"/>
        <item h="1" x="3565"/>
        <item h="1" x="3883"/>
        <item h="1" x="4301"/>
        <item h="1" x="1633"/>
        <item h="1" x="1760"/>
        <item h="1" x="2007"/>
        <item h="1" x="1886"/>
        <item h="1" x="2258"/>
        <item h="1" x="2073"/>
        <item h="1" x="177"/>
        <item h="1" x="551"/>
        <item h="1" x="520"/>
        <item h="1" x="922"/>
        <item h="1" x="1133"/>
        <item h="1" x="716"/>
        <item h="1" x="1370"/>
        <item h="1" x="1497"/>
        <item h="1" x="3981"/>
        <item h="1" x="2619"/>
        <item h="1" x="5722"/>
        <item h="1" x="5988"/>
        <item h="1" x="2445"/>
        <item h="1" x="5817"/>
        <item h="1" x="4999"/>
        <item h="1" x="3748"/>
        <item h="1" x="2782"/>
        <item h="1" x="3017"/>
        <item h="1" x="5155"/>
        <item h="1" x="4754"/>
        <item h="1" x="3198"/>
        <item h="1" x="3310"/>
        <item h="1" x="4531"/>
        <item h="1" x="5694"/>
        <item h="1" x="3460"/>
        <item h="1" x="3882"/>
        <item h="1" x="4346"/>
        <item h="1" x="1638"/>
        <item h="1" x="1733"/>
        <item h="1" x="1950"/>
        <item h="1" x="1876"/>
        <item h="1" x="2149"/>
        <item h="1" x="2114"/>
        <item h="1" x="291"/>
        <item h="1" x="623"/>
        <item h="1" x="471"/>
        <item h="1" x="937"/>
        <item h="1" x="1212"/>
        <item h="1" x="753"/>
        <item h="1" x="1277"/>
        <item h="1" x="1493"/>
        <item h="1" x="175"/>
        <item h="1" x="484"/>
        <item h="1" x="4097"/>
        <item h="1" x="5659"/>
        <item h="1" x="2648"/>
        <item h="1" x="4809"/>
        <item h="1" x="5501"/>
        <item h="1" x="2403"/>
        <item h="1" x="5738"/>
        <item h="1" x="5141"/>
        <item h="1" x="3720"/>
        <item h="1" x="2792"/>
        <item h="1" x="5541"/>
        <item h="1" x="3005"/>
        <item h="1" x="4700"/>
        <item h="1" x="6125"/>
        <item h="1" x="3217"/>
        <item h="1" x="4940"/>
        <item h="1" x="3352"/>
        <item h="1" x="5764"/>
        <item h="1" x="5468"/>
        <item h="1" x="3473"/>
        <item h="1" x="5601"/>
        <item h="1" x="3892"/>
        <item h="1" x="6092"/>
        <item h="1" x="4195"/>
        <item h="1" x="2164"/>
        <item h="1" x="313"/>
        <item h="1" x="667"/>
        <item h="1" x="375"/>
        <item h="1" x="1008"/>
        <item h="1" x="1168"/>
        <item h="1" x="800"/>
        <item h="1" x="1333"/>
        <item h="1" x="1413"/>
        <item h="1" x="4102"/>
        <item h="1" x="2615"/>
        <item h="1" x="5557"/>
        <item h="1" x="6119"/>
        <item h="1" x="2418"/>
        <item h="1" x="5528"/>
        <item h="1" x="5894"/>
        <item h="1" x="3692"/>
        <item h="1" x="2802"/>
        <item h="1" x="3024"/>
        <item h="1" x="4734"/>
        <item h="1" x="5459"/>
        <item h="1" x="3124"/>
        <item h="1" x="3339"/>
        <item h="1" x="4904"/>
        <item h="1" x="4669"/>
        <item h="1" x="3571"/>
        <item h="1" x="3887"/>
        <item h="1" x="4276"/>
        <item h="1" x="1599"/>
        <item h="1" x="1708"/>
        <item h="1" x="1952"/>
        <item h="1" x="1860"/>
        <item h="1" x="2234"/>
        <item h="1" x="2092"/>
        <item h="1" x="333"/>
        <item h="1" x="652"/>
        <item h="1" x="352"/>
        <item h="1" x="1041"/>
        <item h="1" x="1202"/>
        <item h="1" x="780"/>
        <item h="1" x="1326"/>
        <item h="1" x="1506"/>
        <item h="1" x="4027"/>
        <item h="1" x="5355"/>
        <item h="1" x="2581"/>
        <item h="1" x="5133"/>
        <item h="1" x="5945"/>
        <item h="1" x="2368"/>
        <item h="1" x="4647"/>
        <item h="1" x="4578"/>
        <item h="1" x="3724"/>
        <item h="1" x="2736"/>
        <item h="1" x="5357"/>
        <item h="1" x="2898"/>
        <item h="1" x="5278"/>
        <item h="1" x="4920"/>
        <item h="1" x="3091"/>
        <item h="1" x="5136"/>
        <item h="1" x="3239"/>
        <item h="1" x="5554"/>
        <item h="1" x="5698"/>
        <item h="1" x="3515"/>
        <item h="1" x="5582"/>
        <item h="1" x="3901"/>
        <item h="1" x="5222"/>
        <item h="1" x="4223"/>
        <item h="1" x="1575"/>
        <item h="1" x="1698"/>
        <item h="1" x="1946"/>
        <item h="1" x="1878"/>
        <item h="1" x="2139"/>
        <item h="1" x="2061"/>
        <item h="1" x="276"/>
        <item h="1" x="549"/>
        <item h="1" x="386"/>
        <item h="1" x="926"/>
        <item h="1" x="1055"/>
        <item h="1" x="718"/>
        <item h="1" x="1240"/>
        <item h="1" x="1454"/>
        <item h="1" x="4129"/>
        <item h="1" x="2553"/>
        <item h="1" x="5853"/>
        <item h="1" x="5436"/>
        <item h="1" x="2376"/>
        <item h="1" x="6176"/>
        <item h="1" x="4819"/>
        <item h="1" x="3660"/>
        <item h="1" x="2762"/>
        <item h="1" x="3007"/>
        <item h="1" x="4611"/>
        <item h="1" x="5617"/>
        <item h="1" x="3192"/>
        <item h="1" x="3355"/>
        <item h="1" x="5001"/>
        <item h="1" x="5730"/>
        <item h="1" x="3493"/>
        <item h="1" x="3937"/>
        <item h="1" x="4186"/>
        <item h="1" x="1605"/>
        <item h="1" x="1695"/>
        <item h="1" x="1985"/>
        <item h="1" x="1847"/>
        <item h="1" x="2156"/>
        <item h="1" x="2029"/>
        <item h="1" x="216"/>
        <item h="1" x="529"/>
        <item h="1" x="514"/>
        <item h="1" x="999"/>
        <item h="1" x="1127"/>
        <item h="1" x="790"/>
        <item h="1" x="1243"/>
        <item h="1" x="1518"/>
        <item h="1" x="4054"/>
        <item h="1" x="5726"/>
        <item h="1" x="2528"/>
        <item h="1" x="4855"/>
        <item h="1" x="5282"/>
        <item h="1" x="2320"/>
        <item h="1" x="5921"/>
        <item h="1" x="5194"/>
        <item h="1" x="3680"/>
        <item h="1" x="2831"/>
        <item h="1" x="5687"/>
        <item h="1" x="2856"/>
        <item h="1" x="5264"/>
        <item h="1" x="5801"/>
        <item h="1" x="3101"/>
        <item h="1" x="4869"/>
        <item h="1" x="3284"/>
        <item h="1" x="5131"/>
        <item h="1" x="4516"/>
        <item h="1" x="3508"/>
        <item h="1" x="5509"/>
        <item h="1" x="3859"/>
        <item h="1" x="4442"/>
        <item h="1" x="4167"/>
        <item h="1" x="1647"/>
        <item h="1" x="1714"/>
        <item h="1" x="1820"/>
        <item h="1" x="320"/>
        <item h="1" x="602"/>
        <item h="1" x="428"/>
        <item h="1" x="971"/>
        <item h="1" x="1173"/>
        <item h="1" x="804"/>
        <item h="1" x="1320"/>
        <item h="1" x="1516"/>
        <item h="1" x="3995"/>
        <item h="1" x="2593"/>
        <item h="1" x="5859"/>
        <item h="1" x="4408"/>
        <item h="1" x="2356"/>
        <item h="1" x="6150"/>
        <item h="1" x="5365"/>
        <item h="1" x="3688"/>
        <item h="1" x="2824"/>
        <item h="1" x="2985"/>
        <item h="1" x="5200"/>
        <item h="1" x="5559"/>
        <item h="1" x="3214"/>
        <item h="1" x="3346"/>
        <item h="1" x="4548"/>
        <item h="1" x="5902"/>
        <item h="1" x="3494"/>
        <item h="1" x="3934"/>
        <item h="1" x="4307"/>
        <item h="1" x="2215"/>
        <item h="1" x="327"/>
        <item h="1" x="546"/>
        <item h="1" x="379"/>
        <item h="1" x="935"/>
        <item h="1" x="1053"/>
        <item h="1" x="807"/>
        <item h="1" x="1307"/>
        <item h="1" x="1435"/>
        <item h="1" x="4044"/>
        <item h="1" x="5027"/>
        <item h="1" x="2518"/>
        <item h="1" x="5607"/>
        <item h="1" x="5608"/>
        <item h="1" x="2390"/>
        <item h="1" x="5692"/>
        <item h="1" x="5667"/>
        <item h="1" x="3701"/>
        <item h="1" x="2771"/>
        <item h="1" x="6103"/>
        <item h="1" x="3035"/>
        <item h="1" x="4882"/>
        <item h="1" x="5475"/>
        <item h="1" x="3220"/>
        <item h="1" x="6159"/>
        <item h="1" x="3395"/>
        <item h="1" x="6160"/>
        <item h="1" x="5610"/>
        <item h="1" x="3443"/>
        <item h="1" x="5938"/>
        <item h="1" x="3918"/>
        <item h="1" x="5984"/>
        <item h="1" x="4341"/>
        <item h="1" x="1662"/>
        <item h="1" x="1703"/>
        <item h="1" x="1969"/>
        <item h="1" x="1826"/>
        <item h="1" x="2237"/>
        <item h="1" x="2080"/>
        <item h="1" x="231"/>
        <item h="1" x="525"/>
        <item h="1" x="494"/>
        <item h="1" x="955"/>
        <item h="1" x="1057"/>
        <item h="1" x="784"/>
        <item h="1" x="1360"/>
        <item h="1" x="1534"/>
        <item h="1" x="4045"/>
        <item h="1" x="2632"/>
        <item h="1" x="6156"/>
        <item h="1" x="5109"/>
        <item h="1" x="2380"/>
        <item h="1" x="5953"/>
        <item h="1" x="4934"/>
        <item h="1" x="3778"/>
        <item h="1" x="2757"/>
        <item h="1" x="2975"/>
        <item h="1" x="4414"/>
        <item h="1" x="4856"/>
        <item h="1" x="3113"/>
        <item h="1" x="3306"/>
        <item h="1" x="4698"/>
        <item h="1" x="5871"/>
        <item h="1" x="3559"/>
        <item h="1" x="3798"/>
        <item h="1" x="4229"/>
        <item h="1" x="3116"/>
        <item h="1" x="4131"/>
        <item h="1" x="2948"/>
        <item h="1" x="4535"/>
        <item h="1" x="6020"/>
        <item h="1" x="3273"/>
        <item h="1" x="4689"/>
        <item h="1" x="4579"/>
        <item h="1" x="3907"/>
        <item h="1" x="4238"/>
        <item h="1" x="325"/>
        <item h="1" x="692"/>
        <item h="1" x="395"/>
        <item h="1" x="984"/>
        <item h="1" x="1082"/>
        <item h="1" x="862"/>
        <item h="1" x="1268"/>
        <item h="1" x="2676"/>
        <item h="1" x="211"/>
        <item h="1" x="611"/>
        <item h="1" x="499"/>
        <item h="1" x="1025"/>
        <item h="1" x="1087"/>
        <item h="1" x="700"/>
        <item h="1" x="1255"/>
        <item h="1" x="1461"/>
        <item h="1" x="4173"/>
        <item h="1" x="4035"/>
        <item h="1" x="2560"/>
        <item h="1" x="4808"/>
        <item h="1" x="5756"/>
        <item h="1" x="2471"/>
        <item h="1" x="5970"/>
        <item h="1" x="6055"/>
        <item h="1" x="3649"/>
        <item h="1" x="2711"/>
        <item h="1" x="2907"/>
        <item h="1" x="5236"/>
        <item h="1" x="5916"/>
        <item h="1" x="3213"/>
        <item h="1" x="3309"/>
        <item h="1" x="4621"/>
        <item h="1" x="4371"/>
        <item h="1" x="3539"/>
        <item h="1" x="3895"/>
        <item h="1" x="4241"/>
        <item h="1" x="382"/>
        <item h="1" x="1027"/>
        <item h="1" x="1045"/>
        <item h="1" x="2126"/>
        <item h="1" x="1249"/>
        <item h="1" x="1426"/>
        <item h="1" x="334"/>
        <item h="1" x="3998"/>
        <item h="1" x="2643"/>
        <item h="1" x="4925"/>
        <item h="1" x="6171"/>
        <item h="1" x="2424"/>
        <item h="1" x="5437"/>
        <item h="1" x="5589"/>
        <item h="1" x="3722"/>
        <item h="1" x="2827"/>
        <item h="1" x="2991"/>
        <item h="1" x="5014"/>
        <item h="1" x="6098"/>
        <item h="1" x="3106"/>
        <item h="1" x="3358"/>
        <item h="1" x="6005"/>
        <item h="1" x="6049"/>
        <item h="1" x="3580"/>
        <item h="1" x="3804"/>
        <item h="1" x="4268"/>
        <item h="1" x="1645"/>
        <item h="1" x="1757"/>
        <item h="1" x="2011"/>
        <item h="1" x="1890"/>
        <item h="1" x="2220"/>
        <item h="1" x="2048"/>
        <item h="1" x="272"/>
        <item h="1" x="536"/>
        <item h="1" x="401"/>
        <item h="1" x="983"/>
        <item h="1" x="1164"/>
        <item h="1" x="727"/>
        <item h="1" x="1351"/>
        <item h="1" x="1531"/>
        <item h="1" x="4118"/>
        <item h="1" x="2562"/>
        <item h="1" x="4441"/>
        <item h="1" x="5472"/>
        <item h="1" x="2316"/>
        <item h="1" x="5321"/>
        <item h="1" x="6138"/>
        <item h="1" x="3668"/>
        <item h="1" x="2823"/>
        <item h="1" x="3029"/>
        <item h="1" x="4776"/>
        <item h="1" x="4767"/>
        <item h="1" x="3162"/>
        <item h="1" x="3378"/>
        <item h="1" x="5642"/>
        <item h="1" x="4798"/>
        <item h="1" x="3492"/>
        <item h="1" x="3851"/>
        <item h="1" x="4192"/>
        <item h="1" x="1581"/>
        <item h="1" x="1718"/>
        <item h="1" x="1924"/>
        <item h="1" x="1840"/>
        <item h="1" x="2206"/>
        <item h="1" x="2087"/>
        <item h="1" x="993"/>
        <item h="1" x="1197"/>
        <item h="1" x="816"/>
        <item h="1" x="1258"/>
        <item h="1" x="1552"/>
        <item h="1" x="3405"/>
        <item h="1" x="5740"/>
        <item h="1" x="6114"/>
        <item h="1" x="3417"/>
        <item h="1" x="2576"/>
        <item h="1" x="5498"/>
        <item h="1" x="6120"/>
        <item h="1" x="2364"/>
        <item h="1" x="5920"/>
        <item h="1" x="5503"/>
        <item h="1" x="2169"/>
        <item h="1" x="316"/>
        <item h="1" x="607"/>
        <item h="1" x="398"/>
        <item h="1" x="888"/>
        <item h="1" x="1138"/>
        <item h="1" x="833"/>
        <item h="1" x="1325"/>
        <item h="1" x="2622"/>
        <item h="1" x="5994"/>
        <item h="1" x="5891"/>
        <item h="1" x="2319"/>
        <item h="1" x="5010"/>
        <item h="1" x="4619"/>
        <item h="1" x="2815"/>
        <item h="1" x="2951"/>
        <item h="1" x="6052"/>
        <item h="1" x="5361"/>
        <item h="1" x="1588"/>
        <item h="1" x="1738"/>
        <item h="1" x="1925"/>
        <item h="1" x="1828"/>
        <item h="1" x="2142"/>
        <item h="1" x="2088"/>
        <item h="1" x="295"/>
        <item h="1" x="531"/>
        <item h="1" x="449"/>
        <item h="1" x="1030"/>
        <item h="1" x="1207"/>
        <item h="1" x="828"/>
        <item h="1" x="1293"/>
        <item h="1" x="1487"/>
        <item h="1" x="4034"/>
        <item h="1" x="4624"/>
        <item h="1" x="2621"/>
        <item h="1" x="4924"/>
        <item h="1" x="5623"/>
        <item h="1" x="2470"/>
        <item h="1" x="4986"/>
        <item h="1" x="4618"/>
        <item h="1" x="3672"/>
        <item h="1" x="2761"/>
        <item h="1" x="6110"/>
        <item h="1" x="2877"/>
        <item h="1" x="5765"/>
        <item h="1" x="5995"/>
        <item h="1" x="3054"/>
        <item h="1" x="4628"/>
        <item h="1" x="3372"/>
        <item h="1" x="6093"/>
        <item h="1" x="4745"/>
        <item h="1" x="3441"/>
        <item h="1" x="5024"/>
        <item h="1" x="3886"/>
        <item h="1" x="4515"/>
        <item h="1" x="4240"/>
        <item h="1" x="1567"/>
        <item h="1" x="1719"/>
        <item h="1" x="1921"/>
        <item h="1" x="1814"/>
        <item h="1" x="2285"/>
        <item h="1" x="2076"/>
        <item h="1" x="280"/>
        <item h="1" x="548"/>
        <item h="1" x="445"/>
        <item h="1" x="925"/>
        <item h="1" x="1162"/>
        <item h="1" x="858"/>
        <item h="1" x="1280"/>
        <item h="1" x="1422"/>
        <item h="1" x="2574"/>
        <item h="1" x="4554"/>
        <item h="1" x="4837"/>
        <item h="1" x="2315"/>
        <item h="1" x="4631"/>
        <item h="1" x="4422"/>
        <item h="1" x="3617"/>
        <item h="1" x="2797"/>
        <item h="1" x="2929"/>
        <item h="1" x="6109"/>
        <item h="1" x="4596"/>
        <item h="1" x="3071"/>
        <item h="1" x="3267"/>
        <item h="1" x="5574"/>
        <item h="1" x="6162"/>
        <item h="1" x="3448"/>
        <item h="1" x="1658"/>
        <item h="1" x="1785"/>
        <item h="1" x="1966"/>
        <item h="1" x="1796"/>
        <item h="1" x="2271"/>
        <item h="1" x="2024"/>
        <item h="1" x="240"/>
        <item h="1" x="582"/>
        <item h="1" x="453"/>
        <item h="1" x="940"/>
        <item h="1" x="1079"/>
        <item h="1" x="697"/>
        <item h="1" x="1347"/>
        <item h="1" x="1533"/>
        <item h="1" x="2251"/>
        <item h="1" x="1659"/>
        <item h="1" x="1704"/>
        <item h="1" x="1976"/>
        <item h="1" x="1866"/>
        <item h="1" x="2075"/>
        <item h="1" x="307"/>
        <item h="1" x="619"/>
        <item h="1" x="478"/>
        <item h="1" x="975"/>
        <item h="1" x="1209"/>
        <item h="1" x="797"/>
        <item h="1" x="1350"/>
        <item h="1" x="1532"/>
        <item h="1" x="4121"/>
        <item h="1" x="2630"/>
        <item h="1" x="5413"/>
        <item h="1" x="4355"/>
        <item h="1" x="2402"/>
        <item h="1" x="5732"/>
        <item h="1" x="4612"/>
        <item h="1" x="3712"/>
        <item h="1" x="2705"/>
        <item h="1" x="2884"/>
        <item h="1" x="5455"/>
        <item h="1" x="5132"/>
        <item h="1" x="3166"/>
        <item h="1" x="3255"/>
        <item h="1" x="5072"/>
        <item h="1" x="6175"/>
        <item h="1" x="3499"/>
        <item h="1" x="3929"/>
        <item h="1" x="4335"/>
        <item h="1" x="1571"/>
        <item h="1" x="1692"/>
        <item h="1" x="1931"/>
        <item h="1" x="1802"/>
        <item h="1" x="2188"/>
        <item h="1" x="2039"/>
        <item h="1" x="296"/>
        <item h="1" x="527"/>
        <item h="1" x="404"/>
        <item h="1" x="875"/>
        <item h="1" x="1059"/>
        <item h="1" x="736"/>
        <item h="1" x="1218"/>
        <item h="1" x="1444"/>
        <item h="1" x="4125"/>
        <item h="1" x="2587"/>
        <item h="1" x="4893"/>
        <item h="1" x="5228"/>
        <item h="1" x="2431"/>
        <item h="1" x="4900"/>
        <item h="1" x="5114"/>
        <item h="1" x="3679"/>
        <item h="1" x="2748"/>
        <item h="1" x="2861"/>
        <item h="1" x="4413"/>
        <item h="1" x="5481"/>
        <item h="1" x="3103"/>
        <item h="1" x="3265"/>
        <item h="1" x="5146"/>
        <item h="1" x="5933"/>
        <item h="1" x="3455"/>
        <item h="1" x="3936"/>
        <item h="1" x="4333"/>
        <item h="1" x="2177"/>
        <item h="1" x="659"/>
        <item h="1" x="893"/>
        <item h="1" x="1145"/>
        <item h="1" x="851"/>
        <item h="1" x="1242"/>
        <item h="1" x="1464"/>
        <item h="1" x="4023"/>
        <item h="1" x="4789"/>
        <item h="1" x="2554"/>
        <item h="1" x="4477"/>
        <item h="1" x="5379"/>
        <item h="1" x="2400"/>
        <item h="1" x="4426"/>
        <item h="1" x="5060"/>
        <item h="1" x="3681"/>
        <item h="1" x="2679"/>
        <item h="1" x="4914"/>
        <item h="1" x="2863"/>
        <item h="1" x="4945"/>
        <item h="1" x="4971"/>
        <item h="1" x="3048"/>
        <item h="1" x="4525"/>
        <item h="1" x="3282"/>
        <item h="1" x="5025"/>
        <item h="1" x="5834"/>
        <item h="1" x="4522"/>
        <item h="1" x="3482"/>
        <item h="1" x="4972"/>
        <item h="1" x="3917"/>
        <item h="1" x="5244"/>
        <item h="1" x="4221"/>
        <item h="1" x="1572"/>
        <item h="1" x="1724"/>
        <item h="1" x="1920"/>
        <item h="1" x="1821"/>
        <item h="1" x="2161"/>
        <item h="1" x="2030"/>
        <item h="1" x="192"/>
        <item h="1" x="584"/>
        <item h="1" x="500"/>
        <item h="1" x="873"/>
        <item h="1" x="1048"/>
        <item h="1" x="751"/>
        <item h="1" x="1281"/>
        <item h="1" x="1415"/>
        <item h="1" x="0"/>
        <item h="1" x="1597"/>
        <item h="1" x="1766"/>
        <item h="1" x="1808"/>
        <item h="1" x="271"/>
        <item h="1" x="654"/>
        <item h="1" x="508"/>
        <item h="1" x="924"/>
        <item h="1" x="1171"/>
        <item h="1" x="738"/>
        <item h="1" x="1327"/>
        <item h="1" x="1472"/>
        <item h="1" x="4016"/>
        <item h="1" x="5575"/>
        <item h="1" x="2479"/>
        <item h="1" x="5298"/>
        <item h="1" x="4943"/>
        <item h="1" x="2413"/>
        <item h="1" x="4783"/>
        <item h="1" x="5511"/>
        <item h="1" x="3620"/>
        <item h="1" x="2787"/>
        <item h="1" x="4677"/>
        <item h="1" x="2973"/>
        <item h="1" x="5690"/>
        <item h="1" x="5545"/>
        <item h="1" x="3210"/>
        <item h="1" x="5606"/>
        <item h="1" x="3298"/>
        <item h="1" x="4676"/>
        <item h="1" x="5489"/>
        <item h="1" x="3514"/>
        <item h="1" x="5981"/>
        <item h="1" x="3801"/>
        <item h="1" x="5343"/>
        <item h="1" x="4244"/>
        <item h="1" x="1577"/>
        <item h="1" x="1756"/>
        <item h="1" x="1909"/>
        <item h="1" x="1865"/>
        <item h="1" x="2221"/>
        <item h="1" x="2060"/>
        <item h="1" x="181"/>
        <item h="1" x="540"/>
        <item h="1" x="456"/>
        <item h="1" x="941"/>
        <item h="1" x="1157"/>
        <item h="1" x="787"/>
        <item h="1" x="1296"/>
        <item h="1" x="1463"/>
        <item h="1" x="4128"/>
        <item h="1" x="2513"/>
        <item h="1" x="5584"/>
        <item h="1" x="6058"/>
        <item h="1" x="2388"/>
        <item h="1" x="5045"/>
        <item h="1" x="4933"/>
        <item h="1" x="3743"/>
        <item h="1" x="2796"/>
        <item h="1" x="2989"/>
        <item h="1" x="6203"/>
        <item h="1" x="6154"/>
        <item h="1" x="3149"/>
        <item h="1" x="3370"/>
        <item h="1" x="4824"/>
        <item h="1" x="5176"/>
        <item h="1" x="3550"/>
        <item h="1" x="3891"/>
        <item h="1" x="4182"/>
        <item h="1" x="2200"/>
        <item h="1" x="214"/>
        <item h="1" x="523"/>
        <item h="1" x="497"/>
        <item h="1" x="951"/>
        <item h="1" x="1102"/>
        <item h="1" x="781"/>
        <item h="1" x="1221"/>
        <item h="1" x="1500"/>
        <item h="1" x="4124"/>
        <item h="1" x="5973"/>
        <item h="1" x="2551"/>
        <item h="1" x="4613"/>
        <item h="1" x="4728"/>
        <item h="1" x="2370"/>
        <item h="1" x="4500"/>
        <item h="1" x="4730"/>
        <item h="1" x="3691"/>
        <item h="1" x="2804"/>
        <item h="1" x="6047"/>
        <item h="1" x="2912"/>
        <item h="1" x="4412"/>
        <item h="1" x="4726"/>
        <item h="1" x="3201"/>
        <item h="1" x="4627"/>
        <item h="1" x="3381"/>
        <item h="1" x="4956"/>
        <item h="1" x="6048"/>
        <item h="1" x="3454"/>
        <item h="1" x="5150"/>
        <item h="1" x="3963"/>
        <item h="1" x="4939"/>
        <item h="1" x="4302"/>
        <item h="1" x="2193"/>
        <item h="1" x="246"/>
        <item h="1" x="640"/>
        <item h="1" x="460"/>
        <item h="1" x="965"/>
        <item h="1" x="1156"/>
        <item h="1" x="757"/>
        <item h="1" x="1394"/>
        <item h="1" x="1529"/>
        <item h="1" x="2534"/>
        <item h="1" x="5993"/>
        <item h="1" x="5759"/>
        <item h="1" x="2323"/>
        <item h="1" x="4546"/>
        <item h="1" x="5287"/>
        <item h="1" x="2778"/>
        <item h="1" x="2882"/>
        <item h="1" x="4591"/>
        <item h="1" x="5458"/>
        <item h="1" x="3053"/>
        <item h="1" x="481"/>
        <item h="1" x="954"/>
        <item h="1" x="1213"/>
        <item h="1" x="2253"/>
        <item h="1" x="1371"/>
        <item h="1" x="1467"/>
        <item h="1" x="4087"/>
        <item h="1" x="4319"/>
        <item h="1" x="3264"/>
        <item h="1" x="5506"/>
        <item h="1" x="3148"/>
        <item h="1" x="5846"/>
        <item h="1" x="4228"/>
        <item h="1" x="4098"/>
        <item h="1" x="5016"/>
        <item h="1" x="2613"/>
        <item h="1" x="5858"/>
        <item h="1" x="6095"/>
        <item h="1" x="2314"/>
        <item h="1" x="5306"/>
        <item h="1" x="4818"/>
        <item h="1" x="3757"/>
        <item h="1" x="2799"/>
        <item h="1" x="5686"/>
        <item h="1" x="2999"/>
        <item h="1" x="4866"/>
        <item h="1" x="5189"/>
        <item h="1" x="3183"/>
        <item h="1" x="5340"/>
        <item h="1" x="3390"/>
        <item h="1" x="6054"/>
        <item h="1" x="5812"/>
        <item h="1" x="3568"/>
        <item h="1" x="5959"/>
        <item h="1" x="3814"/>
        <item h="1" x="5928"/>
        <item h="1" x="4305"/>
        <item h="1" x="2190"/>
        <item h="1" x="208"/>
        <item h="1" x="626"/>
        <item h="1" x="448"/>
        <item h="1" x="970"/>
        <item h="1" x="1155"/>
        <item h="1" x="801"/>
        <item h="1" x="1228"/>
        <item h="1" x="1458"/>
        <item h="1" x="4126"/>
        <item h="1" x="2640"/>
        <item h="1" x="5073"/>
        <item h="1" x="5362"/>
        <item h="1" x="2416"/>
        <item h="1" x="5588"/>
        <item h="1" x="5012"/>
        <item h="1" x="3656"/>
        <item h="1" x="2842"/>
        <item h="1" x="2921"/>
        <item h="1" x="5175"/>
        <item h="1" x="5558"/>
        <item h="1" x="3165"/>
        <item h="1" x="3338"/>
        <item h="1" x="5531"/>
        <item h="1" x="5745"/>
        <item h="1" x="3479"/>
        <item h="1" x="3960"/>
        <item h="1" x="4295"/>
        <item h="1" x="2243"/>
        <item h="1" x="281"/>
        <item h="1" x="684"/>
        <item h="1" x="444"/>
        <item h="1" x="928"/>
        <item h="1" x="1217"/>
        <item h="1" x="721"/>
        <item h="1" x="1286"/>
        <item h="1" x="1496"/>
        <item h="1" x="3976"/>
        <item h="1" x="4908"/>
        <item h="1" x="2542"/>
        <item h="1" x="4539"/>
        <item h="1" x="5267"/>
        <item h="1" x="2379"/>
        <item h="1" x="5400"/>
        <item h="1" x="5268"/>
        <item h="1" x="3650"/>
        <item h="1" x="2725"/>
        <item h="1" x="4595"/>
        <item h="1" x="2961"/>
        <item h="1" x="5399"/>
        <item h="1" x="4962"/>
        <item h="1" x="3089"/>
        <item h="1" x="5904"/>
        <item h="1" x="3236"/>
        <item h="1" x="5689"/>
        <item h="1" x="5266"/>
        <item h="1" x="3470"/>
        <item h="1" x="5087"/>
        <item h="1" x="4210"/>
        <item h="1" x="1561"/>
        <item h="1" x="1691"/>
        <item h="1" x="1953"/>
        <item h="1" x="1885"/>
        <item h="1" x="2163"/>
        <item h="1" x="2065"/>
        <item h="1" x="270"/>
        <item h="1" x="553"/>
        <item h="1" x="447"/>
        <item h="1" x="1028"/>
        <item h="1" x="1105"/>
        <item h="1" x="717"/>
        <item h="1" x="1271"/>
        <item h="1" x="1466"/>
        <item h="1" x="4144"/>
        <item h="1" x="2505"/>
        <item h="1" x="5351"/>
        <item h="1" x="4691"/>
        <item h="1" x="2464"/>
        <item h="1" x="5992"/>
        <item h="1" x="5886"/>
        <item h="1" x="3618"/>
        <item h="1" x="2709"/>
        <item h="1" x="2958"/>
        <item h="1" x="5753"/>
        <item h="1" x="4537"/>
        <item h="1" x="3074"/>
        <item h="1" x="3333"/>
        <item h="1" x="4892"/>
        <item h="1" x="5556"/>
        <item h="1" x="3586"/>
        <item h="1" x="3839"/>
        <item h="1" x="4334"/>
        <item h="1" x="1618"/>
        <item h="1" x="1701"/>
        <item h="1" x="1987"/>
        <item h="1" x="1806"/>
        <item h="1" x="2131"/>
        <item h="1" x="2074"/>
        <item h="1" x="252"/>
        <item h="1" x="675"/>
        <item h="1" x="492"/>
        <item h="1" x="950"/>
        <item h="1" x="1069"/>
        <item h="1" x="843"/>
        <item h="1" x="1383"/>
        <item h="1" x="1554"/>
        <item h="1" x="592"/>
        <item h="1" x="388"/>
        <item h="1" x="905"/>
        <item h="1" x="820"/>
        <item h="1" x="4104"/>
        <item h="1" x="3690"/>
        <item h="1" x="3167"/>
        <item h="1" x="3377"/>
        <item h="1" x="5260"/>
        <item h="1" x="5873"/>
        <item h="1" x="3525"/>
        <item h="1" x="3817"/>
        <item h="1" x="4250"/>
        <item h="1" x="4076"/>
        <item h="1" x="3967"/>
        <item h="1" x="4262"/>
        <item h="1" x="4123"/>
        <item h="1" x="2568"/>
        <item h="1" x="5857"/>
        <item h="1" x="6027"/>
        <item h="1" x="2389"/>
        <item h="1" x="5502"/>
        <item h="1" x="5529"/>
        <item h="1" x="3631"/>
        <item h="1" x="2777"/>
        <item h="1" x="2936"/>
        <item h="1" x="4503"/>
        <item h="1" x="6061"/>
        <item h="1" x="3131"/>
        <item h="1" x="3249"/>
        <item h="1" x="5336"/>
        <item h="1" x="5375"/>
        <item h="1" x="3433"/>
        <item h="1" x="3830"/>
        <item h="1" x="4342"/>
        <item h="1" x="2141"/>
        <item h="1" x="1624"/>
        <item h="1" x="1753"/>
        <item h="1" x="1869"/>
        <item h="1" x="262"/>
        <item h="1" x="557"/>
        <item h="1" x="461"/>
        <item h="1" x="1029"/>
        <item h="1" x="1091"/>
        <item h="1" x="720"/>
        <item h="1" x="1238"/>
        <item h="1" x="1505"/>
        <item h="1" x="245"/>
        <item h="1" x="658"/>
        <item h="1" x="443"/>
        <item h="1" x="969"/>
        <item h="1" x="1101"/>
        <item h="1" x="771"/>
        <item h="1" x="4013"/>
        <item h="1" x="4038"/>
        <item h="1" x="5242"/>
        <item h="1" x="2546"/>
        <item h="1" x="5273"/>
        <item h="1" x="5632"/>
        <item h="1" x="2335"/>
        <item h="1" x="5274"/>
        <item h="1" x="4965"/>
        <item h="1" x="3652"/>
        <item h="1" x="2701"/>
        <item h="1" x="4712"/>
        <item h="1" x="2911"/>
        <item h="1" x="4559"/>
        <item h="1" x="4710"/>
        <item h="1" x="3070"/>
        <item h="1" x="4382"/>
        <item h="1" x="3258"/>
        <item h="1" x="5719"/>
        <item h="1" x="5427"/>
        <item h="1" x="3420"/>
        <item h="1" x="5243"/>
        <item h="1" x="3913"/>
        <item h="1" x="5125"/>
        <item h="1" x="4204"/>
        <item h="1" x="1626"/>
        <item h="1" x="1778"/>
        <item h="1" x="1926"/>
        <item h="1" x="1884"/>
        <item h="1" x="2186"/>
        <item h="1" x="2035"/>
        <item h="1" x="189"/>
        <item h="1" x="587"/>
        <item h="1" x="435"/>
        <item h="1" x="921"/>
        <item h="1" x="1124"/>
        <item h="1" x="715"/>
        <item h="1" x="1323"/>
        <item h="1" x="1432"/>
        <item h="1" x="3991"/>
        <item h="1" x="4642"/>
        <item h="1" x="2529"/>
        <item h="1" x="4807"/>
        <item h="1" x="5701"/>
        <item h="1" x="2333"/>
        <item h="1" x="4545"/>
        <item h="1" x="4660"/>
        <item h="1" x="3651"/>
        <item h="1" x="2808"/>
        <item h="1" x="5149"/>
        <item h="1" x="2874"/>
        <item h="1" x="5515"/>
        <item h="1" x="5699"/>
        <item h="1" x="3063"/>
        <item h="1" x="4396"/>
        <item h="1" x="3348"/>
        <item h="1" x="5442"/>
        <item h="1" x="5495"/>
        <item h="1" x="3497"/>
        <item h="1" x="5086"/>
        <item h="1" x="3880"/>
        <item h="1" x="4533"/>
        <item h="1" x="4184"/>
        <item h="1" x="1630"/>
        <item h="1" x="1721"/>
        <item h="1" x="1936"/>
        <item h="1" x="1793"/>
        <item h="1" x="2266"/>
        <item h="1" x="2116"/>
        <item h="1" x="202"/>
        <item h="1" x="552"/>
        <item h="1" x="351"/>
        <item h="1" x="949"/>
        <item h="1" x="1144"/>
        <item h="1" x="745"/>
        <item h="1" x="1345"/>
        <item h="1" x="1523"/>
        <item h="1" x="4079"/>
        <item h="1" x="2611"/>
        <item h="1" x="5771"/>
        <item h="1" x="4456"/>
        <item h="1" x="2372"/>
        <item h="1" x="5088"/>
        <item h="1" x="4817"/>
        <item h="1" x="3700"/>
        <item h="1" x="2786"/>
        <item h="1" x="3011"/>
        <item h="1" x="5401"/>
        <item h="1" x="5960"/>
        <item h="1" x="3057"/>
        <item h="1" x="3275"/>
        <item h="1" x="5487"/>
        <item h="1" x="6014"/>
        <item h="1" x="3491"/>
        <item h="1" x="3899"/>
        <item h="1" x="4296"/>
        <item h="1" x="2268"/>
        <item h="1" x="194"/>
        <item h="1" x="591"/>
        <item h="1" x="405"/>
        <item h="1" x="974"/>
        <item h="1" x="1161"/>
        <item h="1" x="836"/>
        <item h="1" x="1317"/>
        <item h="1" x="1468"/>
        <item h="1" x="2536"/>
        <item h="1" x="5433"/>
        <item h="1" x="5999"/>
        <item h="1" x="2311"/>
        <item h="1" x="4657"/>
        <item h="1" x="4617"/>
        <item h="1" x="2794"/>
        <item h="1" x="2868"/>
        <item h="1" x="4360"/>
        <item h="1" x="2129"/>
        <item h="1" x="4106"/>
        <item h="1" x="2491"/>
        <item h="1" x="6102"/>
        <item h="1" x="5618"/>
        <item h="1" x="2401"/>
        <item h="1" x="4950"/>
        <item h="1" x="5432"/>
        <item h="1" x="3711"/>
        <item h="1" x="2820"/>
        <item h="1" x="2967"/>
        <item h="1" x="5102"/>
        <item h="1" x="5728"/>
        <item h="1" x="3170"/>
        <item h="1" x="3345"/>
        <item h="1" x="5913"/>
        <item h="1" x="5799"/>
        <item h="1" x="3414"/>
        <item h="1" x="3956"/>
        <item h="1" x="4253"/>
        <item h="1" x="1664"/>
        <item h="1" x="1728"/>
        <item h="1" x="1940"/>
        <item h="1" x="1894"/>
        <item h="1" x="2176"/>
        <item h="1" x="2100"/>
        <item h="1" x="249"/>
        <item h="1" x="621"/>
        <item h="1" x="466"/>
        <item h="1" x="898"/>
        <item h="1" x="1167"/>
        <item h="1" x="767"/>
        <item h="1" x="1283"/>
        <item h="1" x="1538"/>
        <item h="1" x="226"/>
        <item h="1" x="578"/>
        <item h="1" x="2477"/>
        <item h="1" x="5750"/>
        <item h="1" x="5520"/>
        <item h="1" x="2468"/>
        <item h="1" x="6129"/>
        <item h="1" x="5220"/>
        <item h="1" x="2747"/>
        <item h="1" x="5163"/>
        <item h="1" x="3025"/>
        <item h="1" x="4447"/>
        <item h="1" x="4761"/>
        <item h="1" x="1592"/>
        <item h="1" x="1771"/>
        <item h="1" x="1998"/>
        <item h="1" x="1839"/>
        <item h="1" x="2175"/>
        <item h="1" x="2113"/>
        <item h="1" x="207"/>
        <item h="1" x="596"/>
        <item h="1" x="491"/>
        <item h="1" x="876"/>
        <item h="1" x="1183"/>
        <item h="1" x="856"/>
        <item h="1" x="1388"/>
        <item h="1" x="1438"/>
        <item h="1" x="4042"/>
        <item h="1" x="4944"/>
        <item h="1" x="2531"/>
        <item h="1" x="5490"/>
        <item h="1" x="5488"/>
        <item h="1" x="2408"/>
        <item h="1" x="4385"/>
        <item h="1" x="5963"/>
        <item h="1" x="3645"/>
        <item h="1" x="2811"/>
        <item h="1" x="4560"/>
        <item h="1" x="2939"/>
        <item h="1" x="5937"/>
        <item h="1" x="4518"/>
        <item h="1" x="3125"/>
        <item h="1" x="5404"/>
        <item h="1" x="3342"/>
        <item h="1" x="4424"/>
        <item h="1" x="5209"/>
        <item h="1" x="3564"/>
        <item h="1" x="5272"/>
        <item h="1" x="3810"/>
        <item h="1" x="5403"/>
        <item h="1" x="4266"/>
        <item h="1" x="1627"/>
        <item h="1" x="1759"/>
        <item h="1" x="1975"/>
        <item h="1" x="1805"/>
        <item h="1" x="2239"/>
        <item h="1" x="2070"/>
        <item h="1" x="198"/>
        <item h="1" x="543"/>
        <item h="1" x="407"/>
        <item h="1" x="968"/>
        <item h="1" x="1174"/>
        <item h="1" x="719"/>
        <item h="1" x="1322"/>
        <item h="1" x="1486"/>
        <item h="1" x="4135"/>
        <item h="1" x="3756"/>
        <item h="1" x="3189"/>
        <item h="1" x="3399"/>
        <item h="1" x="4731"/>
        <item h="1" x="5791"/>
        <item h="1" x="3416"/>
        <item h="1" x="3966"/>
        <item h="1" x="4029"/>
        <item h="1" x="4976"/>
        <item h="1" x="2520"/>
        <item h="1" x="4452"/>
        <item h="1" x="5140"/>
        <item h="1" x="2448"/>
        <item h="1" x="4656"/>
        <item h="1" x="5818"/>
        <item h="1" x="3608"/>
        <item h="1" x="2756"/>
        <item h="1" x="4593"/>
        <item h="1" x="2865"/>
        <item h="1" x="5429"/>
        <item h="1" x="4916"/>
        <item h="1" x="3163"/>
        <item h="1" x="5064"/>
        <item h="1" x="3332"/>
        <item h="1" x="4697"/>
        <item h="1" x="4850"/>
        <item h="1" x="3430"/>
        <item h="1" x="4886"/>
        <item h="1" x="3845"/>
        <item h="1" x="6010"/>
        <item h="1" x="4249"/>
        <item h="1" x="1606"/>
        <item h="1" x="1673"/>
        <item h="1" x="1939"/>
        <item h="1" x="1813"/>
        <item h="1" x="2218"/>
        <item h="1" x="2033"/>
        <item h="1" x="199"/>
        <item h="1" x="554"/>
        <item h="1" x="432"/>
        <item h="1" x="991"/>
        <item h="1" x="1066"/>
        <item h="1" x="696"/>
        <item h="1" x="1248"/>
        <item h="1" x="1399"/>
        <item h="1" x="4103"/>
        <item h="1" x="2511"/>
        <item h="1" x="4806"/>
        <item h="1" x="6152"/>
        <item h="1" x="2441"/>
        <item h="1" x="5969"/>
        <item h="1" x="5145"/>
        <item h="1" x="3766"/>
        <item h="1" x="2801"/>
        <item h="1" x="2988"/>
        <item h="1" x="4502"/>
        <item h="1" x="4930"/>
        <item h="1" x="3042"/>
        <item h="1" x="3305"/>
        <item h="1" x="5080"/>
        <item h="1" x="5537"/>
        <item h="1" x="3488"/>
        <item h="1" x="3890"/>
        <item h="1" x="4325"/>
        <item h="1" x="2153"/>
        <item h="1" x="225"/>
        <item h="1" x="625"/>
        <item h="1" x="451"/>
        <item h="1" x="966"/>
        <item h="1" x="1132"/>
        <item h="1" x="725"/>
        <item h="1" x="1278"/>
        <item h="1" x="1470"/>
        <item h="1" x="3977"/>
        <item h="1" x="2620"/>
        <item h="1" x="5317"/>
        <item h="1" x="4363"/>
        <item h="1" x="2417"/>
        <item h="1" x="5978"/>
        <item h="1" x="5144"/>
        <item h="1" x="3763"/>
        <item h="1" x="2837"/>
        <item h="1" x="2934"/>
        <item h="1" x="4468"/>
        <item h="1" x="4632"/>
        <item h="1" x="3061"/>
        <item h="1" x="3314"/>
        <item h="1" x="4513"/>
        <item h="1" x="4839"/>
        <item h="1" x="3449"/>
        <item h="1" x="3844"/>
        <item h="1" x="4323"/>
        <item h="1" x="2261"/>
        <item h="1" x="292"/>
        <item h="1" x="560"/>
        <item h="1" x="459"/>
        <item h="1" x="982"/>
        <item h="1" x="1201"/>
        <item h="1" x="847"/>
        <item h="1" x="1302"/>
        <item h="1" x="1549"/>
        <item h="1" x="3997"/>
        <item h="1" x="2503"/>
        <item h="1" x="5360"/>
        <item h="1" x="4616"/>
        <item h="1" x="2438"/>
        <item h="1" x="5624"/>
        <item h="1" x="4547"/>
        <item h="1" x="3678"/>
        <item h="1" x="2715"/>
        <item h="1" x="3002"/>
        <item h="1" x="5505"/>
        <item h="1" x="5004"/>
        <item h="1" x="3177"/>
        <item h="1" x="3317"/>
        <item h="1" x="5787"/>
        <item h="1" x="5119"/>
        <item h="1" x="3516"/>
        <item h="1" x="3909"/>
        <item h="1" x="4243"/>
        <item h="1" x="2494"/>
        <item h="1" x="5039"/>
        <item h="1" x="4711"/>
        <item h="1" x="2342"/>
        <item h="1" x="4465"/>
        <item h="1" x="4674"/>
        <item h="1" x="2700"/>
        <item h="1" x="4473"/>
        <item h="1" x="2892"/>
        <item h="1" x="4472"/>
        <item h="1" x="5030"/>
        <item h="1" x="3041"/>
        <item h="1" x="4831"/>
        <item h="1" x="3293"/>
        <item h="1" x="4740"/>
        <item h="1" x="4707"/>
        <item h="1" x="3413"/>
        <item h="1" x="4373"/>
        <item h="1" x="3789"/>
        <item h="1" x="4421"/>
        <item h="1" x="1596"/>
        <item h="1" x="1694"/>
        <item h="1" x="1930"/>
        <item h="1" x="1800"/>
        <item h="1" x="2137"/>
        <item h="1" x="2020"/>
        <item h="1" x="1241"/>
        <item h="1" x="1410"/>
        <item h="1" x="4162"/>
        <item h="1" x="3726"/>
        <item h="1" x="3319"/>
        <item h="1" x="4457"/>
        <item h="1" x="6035"/>
        <item h="1" x="3555"/>
        <item h="1" x="3842"/>
        <item h="1" x="4264"/>
        <item h="1" x="4158"/>
        <item h="1" x="5182"/>
        <item h="1" x="2629"/>
        <item h="1" x="6181"/>
        <item h="1" x="5406"/>
        <item h="1" x="2459"/>
        <item h="1" x="6107"/>
        <item h="1" x="4842"/>
        <item h="1" x="3729"/>
        <item h="1" x="2673"/>
        <item h="1" x="5982"/>
        <item h="1" x="3023"/>
        <item h="1" x="4750"/>
        <item h="1" x="5907"/>
        <item h="1" x="3208"/>
        <item h="1" x="4879"/>
        <item h="1" x="3262"/>
        <item h="1" x="5210"/>
        <item h="1" x="5212"/>
        <item h="1" x="3477"/>
        <item h="1" x="4969"/>
        <item h="1" x="3802"/>
        <item h="1" x="5153"/>
        <item h="1" x="4324"/>
        <item h="1" x="1578"/>
        <item h="1" x="1777"/>
        <item h="1" x="1956"/>
        <item h="1" x="1900"/>
        <item h="1" x="2288"/>
        <item h="1" x="2089"/>
        <item h="1" x="285"/>
        <item h="1" x="670"/>
        <item h="1" x="431"/>
        <item h="1" x="994"/>
        <item h="1" x="1125"/>
        <item h="1" x="798"/>
        <item h="1" x="1373"/>
        <item h="1" x="1453"/>
        <item h="1" x="4114"/>
        <item h="1" x="2482"/>
        <item h="1" x="5548"/>
        <item h="1" x="5989"/>
        <item h="1" x="2446"/>
        <item h="1" x="6198"/>
        <item h="1" x="5724"/>
        <item h="1" x="3610"/>
        <item h="1" x="2835"/>
        <item h="1" x="2965"/>
        <item h="1" x="5154"/>
        <item h="1" x="5611"/>
        <item h="1" x="3126"/>
        <item h="1" x="3269"/>
        <item h="1" x="5966"/>
        <item h="1" x="6086"/>
        <item h="1" x="3504"/>
        <item h="1" x="3795"/>
        <item h="1" x="4300"/>
        <item h="1" x="1566"/>
        <item h="1" x="1734"/>
        <item h="1" x="1957"/>
        <item h="1" x="1822"/>
        <item h="1" x="2148"/>
        <item h="1" x="2124"/>
        <item h="1" x="290"/>
        <item h="1" x="688"/>
        <item h="1" x="374"/>
        <item h="1" x="920"/>
        <item h="1" x="1050"/>
        <item h="1" x="730"/>
        <item h="1" x="1389"/>
        <item h="1" x="1499"/>
        <item h="1" x="4140"/>
        <item h="1" x="2502"/>
        <item h="1" x="5187"/>
        <item h="1" x="4899"/>
        <item h="1" x="2360"/>
        <item h="1" x="5044"/>
        <item h="1" x="5653"/>
        <item h="1" x="3702"/>
        <item h="1" x="2798"/>
        <item h="1" x="2880"/>
        <item h="1" x="6007"/>
        <item h="1" x="5700"/>
        <item h="1" x="3153"/>
        <item h="1" x="3406"/>
        <item h="1" x="5655"/>
        <item h="1" x="5536"/>
        <item h="1" x="3522"/>
        <item h="1" x="3841"/>
        <item h="1" x="4317"/>
        <item h="1" x="2240"/>
        <item h="1" x="232"/>
        <item h="1" x="632"/>
        <item h="1" x="439"/>
        <item h="1" x="1018"/>
        <item h="1" x="1095"/>
        <item h="1" x="792"/>
        <item h="1" x="1219"/>
        <item h="1" x="1536"/>
        <item h="1" x="4120"/>
        <item h="1" x="3605"/>
        <item h="1" x="2977"/>
        <item h="1" x="5386"/>
        <item h="1" x="6084"/>
        <item h="1" x="3123"/>
        <item h="1" x="3270"/>
        <item h="1" x="4493"/>
        <item h="1" x="6083"/>
        <item h="1" x="3451"/>
        <item h="1" x="3863"/>
        <item h="1" x="4298"/>
        <item h="1" x="2830"/>
        <item h="1" x="4085"/>
        <item h="1" x="3838"/>
        <item h="1" x="5604"/>
        <item h="1" x="1652"/>
        <item h="1" x="1787"/>
        <item h="1" x="2006"/>
        <item h="1" x="1830"/>
        <item h="1" x="2105"/>
        <item h="1" x="265"/>
        <item h="1" x="689"/>
        <item h="1" x="412"/>
        <item h="1" x="877"/>
        <item h="1" x="1072"/>
        <item h="1" x="793"/>
        <item h="1" x="1387"/>
        <item h="1" x="1520"/>
        <item h="1" x="4015"/>
        <item h="1" x="2524"/>
        <item h="1" x="5782"/>
        <item h="1" x="5007"/>
        <item h="1" x="2336"/>
        <item h="1" x="4771"/>
        <item h="1" x="6147"/>
        <item h="1" x="3646"/>
        <item h="1" x="2760"/>
        <item h="1" x="2922"/>
        <item h="1" x="5808"/>
        <item h="1" x="5998"/>
        <item h="1" x="3184"/>
        <item h="1" x="3318"/>
        <item h="1" x="5868"/>
        <item h="1" x="6139"/>
        <item h="1" x="3579"/>
        <item h="1" x="3933"/>
        <item h="1" x="4212"/>
        <item h="1" x="2272"/>
        <item h="1" x="277"/>
        <item h="1" x="609"/>
        <item h="1" x="510"/>
        <item h="1" x="913"/>
        <item h="1" x="1216"/>
        <item h="1" x="770"/>
        <item h="1" x="1231"/>
        <item h="1" x="2454"/>
        <item h="1" x="5192"/>
        <item h="1" x="4903"/>
        <item h="1" x="2588"/>
        <item h="1" x="4805"/>
        <item h="1" x="4859"/>
        <item h="1" x="2814"/>
        <item h="1" x="2858"/>
        <item h="1" x="6117"/>
        <item h="1" x="5257"/>
        <item h="1" x="4093"/>
        <item h="1" x="6185"/>
        <item h="1" x="2530"/>
        <item h="1" x="5038"/>
        <item h="1" x="6078"/>
        <item h="1" x="2430"/>
        <item h="1" x="5760"/>
        <item h="1" x="5786"/>
        <item h="1" x="3655"/>
        <item h="1" x="2692"/>
        <item h="1" x="5794"/>
        <item h="1" x="2851"/>
        <item h="1" x="4905"/>
        <item h="1" x="5076"/>
        <item h="1" x="3088"/>
        <item h="1" x="6142"/>
        <item h="1" x="3254"/>
        <item h="1" x="5654"/>
        <item h="1" x="4871"/>
        <item h="1" x="3567"/>
        <item h="1" x="4594"/>
        <item h="1" x="3930"/>
        <item h="1" x="5596"/>
        <item h="1" x="4257"/>
        <item h="1" x="2152"/>
        <item h="1" x="259"/>
        <item h="1" x="600"/>
        <item h="1" x="489"/>
        <item h="1" x="910"/>
        <item h="1" x="1044"/>
        <item h="1" x="829"/>
        <item h="1" x="1304"/>
        <item h="1" x="1548"/>
        <item h="1" x="238"/>
        <item h="1" x="646"/>
        <item h="1" x="473"/>
        <item h="1" x="814"/>
        <item h="1" x="3996"/>
        <item h="1" x="4393"/>
        <item h="1" x="2540"/>
        <item h="1" x="4419"/>
        <item h="1" x="4480"/>
        <item h="1" x="2301"/>
        <item h="1" x="4709"/>
        <item h="1" x="4509"/>
        <item h="1" x="3615"/>
        <item h="1" x="2731"/>
        <item h="1" x="5053"/>
        <item h="1" x="2930"/>
        <item h="1" x="4590"/>
        <item h="1" x="4359"/>
        <item h="1" x="3059"/>
        <item h="1" x="4845"/>
        <item h="1" x="3252"/>
        <item h="1" x="4675"/>
        <item h="1" x="4378"/>
        <item h="1" x="3467"/>
        <item h="1" x="4782"/>
        <item h="1" x="3861"/>
        <item h="1" x="4603"/>
        <item h="1" x="4200"/>
        <item h="1" x="1686"/>
        <item h="1" x="1947"/>
        <item h="1" x="1807"/>
        <item h="1" x="2140"/>
        <item h="1" x="2026"/>
        <item h="1" x="1312"/>
        <item h="1" x="255"/>
        <item h="1" x="577"/>
        <item h="1" x="458"/>
        <item h="1" x="995"/>
        <item h="1" x="1189"/>
        <item h="1" x="855"/>
        <item h="1" x="1337"/>
        <item h="1" x="4070"/>
        <item h="1" x="5664"/>
        <item h="1" x="2644"/>
        <item h="1" x="4995"/>
        <item h="1" x="4633"/>
        <item h="1" x="2421"/>
        <item h="1" x="4467"/>
        <item h="1" x="5905"/>
        <item h="1" x="3601"/>
        <item h="1" x="2744"/>
        <item h="1" x="5448"/>
        <item h="1" x="2955"/>
        <item h="1" x="6036"/>
        <item h="1" x="5378"/>
        <item h="1" x="3056"/>
        <item h="1" x="5471"/>
        <item h="1" x="3375"/>
        <item h="1" x="5296"/>
        <item h="1" x="5056"/>
        <item h="1" x="3553"/>
        <item h="1" x="6182"/>
        <item h="1" x="3792"/>
        <item h="1" x="5297"/>
        <item h="1" x="4291"/>
        <item h="1" x="1635"/>
        <item h="1" x="1740"/>
        <item h="1" x="1954"/>
        <item h="1" x="1804"/>
        <item h="1" x="2257"/>
        <item h="1" x="2044"/>
        <item h="1" x="1023"/>
        <item h="1" x="1177"/>
        <item h="1" x="1335"/>
        <item h="1" x="1485"/>
        <item h="1" x="4022"/>
        <item h="1" x="2603"/>
        <item h="1" x="4982"/>
        <item h="1" x="5286"/>
        <item h="1" x="3751"/>
        <item h="1" x="2668"/>
        <item h="1" x="2987"/>
        <item h="1" x="4459"/>
        <item h="1" x="6121"/>
        <item h="1" x="3118"/>
        <item h="1" x="3394"/>
        <item h="1" x="5049"/>
        <item h="1" x="5469"/>
        <item h="1" x="3536"/>
        <item h="1" x="3962"/>
        <item h="1" x="4322"/>
        <item h="1" x="3980"/>
        <item h="1" x="4377"/>
        <item h="1" x="2515"/>
        <item h="1" x="4630"/>
        <item h="1" x="4507"/>
        <item h="1" x="2307"/>
        <item h="1" x="4438"/>
        <item h="1" x="4512"/>
        <item h="1" x="3626"/>
        <item h="1" x="2723"/>
        <item h="1" x="4708"/>
        <item h="1" x="2849"/>
        <item h="1" x="4510"/>
        <item h="1" x="4873"/>
        <item h="1" x="3076"/>
        <item h="1" x="4744"/>
        <item h="1" x="3279"/>
        <item h="1" x="5199"/>
        <item h="1" x="4350"/>
        <item h="1" x="3440"/>
        <item h="1" x="4466"/>
        <item h="1" x="3803"/>
        <item h="1" x="4564"/>
        <item h="1" x="4181"/>
        <item h="1" x="1586"/>
        <item h="1" x="1674"/>
        <item h="1" x="1915"/>
        <item h="1" x="1818"/>
        <item h="1" x="2133"/>
        <item h="1" x="2041"/>
        <item h="1" x="3987"/>
        <item h="1" x="2498"/>
        <item h="1" x="5040"/>
        <item h="1" x="5407"/>
        <item h="1" x="2463"/>
        <item h="1" x="4915"/>
        <item h="1" x="5288"/>
        <item h="1" x="3704"/>
        <item h="1" x="2788"/>
        <item h="1" x="2974"/>
        <item h="1" x="5263"/>
        <item h="1" x="5679"/>
        <item h="1" x="3221"/>
        <item h="1" x="3336"/>
        <item h="1" x="5128"/>
        <item h="1" x="5721"/>
        <item h="1" x="3472"/>
        <item h="1" x="3822"/>
        <item h="1" x="4297"/>
        <item h="1" x="1663"/>
        <item h="1" x="1705"/>
        <item h="1" x="2010"/>
        <item h="1" x="1853"/>
        <item h="1" x="2202"/>
        <item h="1" x="2109"/>
        <item h="1" x="1009"/>
        <item h="1" x="1142"/>
        <item h="1" x="789"/>
        <item h="1" x="1328"/>
        <item h="1" x="1553"/>
        <item h="1" x="182"/>
        <item h="1" x="614"/>
        <item h="1" x="350"/>
        <item h="1" x="883"/>
        <item h="1" x="1182"/>
        <item h="1" x="742"/>
        <item h="1" x="1364"/>
        <item h="1" x="1509"/>
        <item h="1" x="3990"/>
        <item h="1" x="4784"/>
        <item h="1" x="2561"/>
        <item h="1" x="4454"/>
        <item h="1" x="5178"/>
        <item h="1" x="2325"/>
        <item h="1" x="4410"/>
        <item h="1" x="4481"/>
        <item h="1" x="3685"/>
        <item h="1" x="2693"/>
        <item h="1" x="4786"/>
        <item h="1" x="2883"/>
        <item h="1" x="4571"/>
        <item h="1" x="4435"/>
        <item h="1" x="3093"/>
        <item h="1" x="4749"/>
        <item h="1" x="3251"/>
        <item h="1" x="4558"/>
        <item h="1" x="4387"/>
        <item h="1" x="3458"/>
        <item h="1" x="4748"/>
        <item h="1" x="3797"/>
        <item h="1" x="5344"/>
        <item h="1" x="4178"/>
        <item h="1" x="1582"/>
        <item h="1" x="1693"/>
        <item h="1" x="1933"/>
        <item h="1" x="1795"/>
        <item h="1" x="2205"/>
        <item h="1" x="2038"/>
        <item h="1" x="180"/>
        <item h="1" x="545"/>
        <item h="1" x="367"/>
        <item h="1" x="911"/>
        <item h="1" x="1086"/>
        <item h="1" x="705"/>
        <item h="1" x="1252"/>
        <item h="1" x="1449"/>
        <item h="1" x="319"/>
        <item h="1" x="472"/>
        <item h="1" x="4117"/>
        <item h="1" x="2489"/>
        <item h="1" x="5677"/>
        <item h="1" x="5879"/>
        <item h="1" x="2444"/>
        <item h="1" x="5703"/>
        <item h="1" x="4423"/>
        <item h="1" x="3684"/>
        <item h="1" x="2722"/>
        <item h="1" x="2941"/>
        <item h="1" x="5614"/>
        <item h="1" x="5797"/>
        <item h="1" x="3045"/>
        <item h="1" x="3303"/>
        <item h="1" x="4823"/>
        <item h="1" x="5148"/>
        <item h="1" x="3490"/>
        <item h="1" x="3858"/>
        <item h="1" x="4287"/>
        <item h="1" x="2255"/>
        <item h="1" x="248"/>
        <item h="1" x="568"/>
        <item h="1" x="457"/>
        <item h="1" x="977"/>
        <item h="1" x="1136"/>
        <item h="1" x="860"/>
        <item h="1" x="1266"/>
        <item h="1" x="1409"/>
        <item h="1" x="4011"/>
        <item h="1" x="4405"/>
        <item h="1" x="2595"/>
        <item h="1" x="5134"/>
        <item h="1" x="5285"/>
        <item h="1" x="2304"/>
        <item h="1" x="5100"/>
        <item h="1" x="4935"/>
        <item h="1" x="3715"/>
        <item h="1" x="2780"/>
        <item h="1" x="5646"/>
        <item h="1" x="2905"/>
        <item h="1" x="5248"/>
        <item h="1" x="4445"/>
        <item h="1" x="3197"/>
        <item h="1" x="4723"/>
        <item h="1" x="3268"/>
        <item h="1" x="4890"/>
        <item h="1" x="5071"/>
        <item h="1" x="3428"/>
        <item h="1" x="4951"/>
        <item h="1" x="3969"/>
        <item h="1" x="5645"/>
        <item h="1" x="4252"/>
        <item h="1" x="1651"/>
        <item h="1" x="1781"/>
        <item h="1" x="1967"/>
        <item h="1" x="1883"/>
        <item h="1" x="2187"/>
        <item h="1" x="2095"/>
        <item h="1" x="219"/>
        <item h="1" x="637"/>
        <item h="1" x="512"/>
        <item h="1" x="1002"/>
        <item h="1" x="1146"/>
        <item h="1" x="764"/>
        <item h="1" x="1257"/>
        <item h="1" x="1491"/>
        <item h="1" x="4090"/>
        <item h="1" x="3893"/>
        <item h="1" x="4294"/>
        <item h="1" x="4025"/>
        <item h="1" x="5909"/>
        <item h="1" x="2544"/>
        <item h="1" x="5986"/>
        <item h="1" x="4437"/>
        <item h="1" x="2453"/>
        <item h="1" x="4682"/>
        <item h="1" x="6132"/>
        <item h="1" x="3762"/>
        <item h="1" x="2845"/>
        <item h="1" x="4851"/>
        <item h="1" x="2956"/>
        <item h="1" x="5549"/>
        <item h="1" x="4947"/>
        <item h="1" x="3115"/>
        <item h="1" x="5820"/>
        <item h="1" x="3324"/>
        <item h="1" x="5217"/>
        <item h="1" x="5550"/>
        <item h="1" x="3587"/>
        <item h="1" x="5749"/>
        <item h="1" x="3862"/>
        <item h="1" x="6044"/>
        <item h="1" x="4259"/>
        <item h="1" x="2226"/>
        <item h="1" x="324"/>
        <item h="1" x="671"/>
        <item h="1" x="488"/>
        <item h="1" x="943"/>
        <item h="1" x="1056"/>
        <item h="1" x="773"/>
        <item h="1" x="1340"/>
        <item h="1" x="1546"/>
        <item h="1" x="256"/>
        <item h="1" x="368"/>
        <item h="1" x="4062"/>
        <item h="1" x="5372"/>
        <item h="1" x="2493"/>
        <item h="1" x="4718"/>
        <item h="1" x="5951"/>
        <item h="1" x="2420"/>
        <item h="1" x="4863"/>
        <item h="1" x="5785"/>
        <item h="1" x="3730"/>
        <item h="1" x="2834"/>
        <item h="1" x="5876"/>
        <item h="1" x="2980"/>
        <item h="1" x="5592"/>
        <item h="1" x="6059"/>
        <item h="1" x="3084"/>
        <item h="1" x="4703"/>
        <item h="1" x="3302"/>
        <item h="1" x="4774"/>
        <item h="1" x="4795"/>
        <item h="1" x="3461"/>
        <item h="1" x="5245"/>
        <item h="1" x="3900"/>
        <item h="1" x="4794"/>
        <item h="1" x="4247"/>
        <item h="1" x="1634"/>
        <item h="1" x="1726"/>
        <item h="1" x="1959"/>
        <item h="1" x="1891"/>
        <item h="1" x="2214"/>
        <item h="1" x="2034"/>
        <item h="1" x="269"/>
        <item h="1" x="573"/>
        <item h="1" x="434"/>
        <item h="1" x="1017"/>
        <item h="1" x="1114"/>
        <item h="1" x="763"/>
        <item h="1" x="1270"/>
        <item h="1" x="1419"/>
        <item h="1" x="3982"/>
        <item h="1" x="2655"/>
        <item h="1" x="5295"/>
        <item h="1" x="5757"/>
        <item h="1" x="2474"/>
        <item h="1" x="5663"/>
        <item h="1" x="5013"/>
        <item h="1" x="3758"/>
        <item h="1" x="2833"/>
        <item h="1" x="2901"/>
        <item h="1" x="5979"/>
        <item h="1" x="5877"/>
        <item h="1" x="3179"/>
        <item h="1" x="3374"/>
        <item h="1" x="5206"/>
        <item h="1" x="4634"/>
        <item h="1" x="3476"/>
        <item h="1" x="3961"/>
        <item h="1" x="4272"/>
        <item h="1" x="2278"/>
        <item h="1" x="624"/>
        <item h="1" x="1039"/>
        <item h="1" x="1108"/>
        <item h="1" x="756"/>
        <item h="1" x="1343"/>
        <item h="1" x="1427"/>
        <item h="1" x="4001"/>
        <item h="1" x="4736"/>
        <item h="1" x="2602"/>
        <item h="1" x="5968"/>
        <item h="1" x="5229"/>
        <item h="1" x="3648"/>
        <item h="1" x="2739"/>
        <item h="1" x="5770"/>
        <item h="1" x="2969"/>
        <item h="1" x="5957"/>
        <item h="1" x="5919"/>
        <item h="1" x="3160"/>
        <item h="1" x="6034"/>
        <item h="1" x="3329"/>
        <item h="1" x="5484"/>
        <item h="1" x="5715"/>
        <item h="1" x="3484"/>
        <item h="1" x="4961"/>
        <item h="1" x="3943"/>
        <item h="1" x="6143"/>
        <item h="1" x="4188"/>
        <item h="1" x="1590"/>
        <item h="1" x="1761"/>
        <item h="1" x="1855"/>
        <item h="1" x="331"/>
        <item h="1" x="657"/>
        <item h="1" x="369"/>
        <item h="1" x="953"/>
        <item h="1" x="1150"/>
        <item h="1" x="755"/>
        <item h="1" x="1285"/>
        <item h="1" x="1477"/>
        <item h="1" x="1988"/>
        <item h="1" x="1843"/>
        <item h="1" x="2223"/>
        <item h="1" x="2083"/>
        <item h="1" x="4155"/>
        <item h="1" x="3603"/>
        <item h="1" x="2714"/>
        <item h="1" x="2902"/>
        <item h="1" x="5000"/>
        <item h="1" x="5184"/>
        <item h="1" x="3112"/>
        <item h="1" x="3272"/>
        <item h="1" x="5097"/>
        <item h="1" x="5911"/>
        <item h="1" x="3450"/>
        <item h="1" x="3928"/>
        <item h="1" x="4165"/>
        <item h="1" x="3993"/>
        <item h="1" x="5104"/>
        <item h="1" x="2616"/>
        <item h="1" x="5353"/>
        <item h="1" x="5673"/>
        <item h="1" x="2434"/>
        <item h="1" x="4722"/>
        <item h="1" x="4804"/>
        <item h="1" x="3770"/>
        <item h="1" x="2767"/>
        <item h="1" x="5525"/>
        <item h="1" x="3004"/>
        <item h="1" x="6210"/>
        <item h="1" x="5854"/>
        <item h="1" x="3164"/>
        <item h="1" x="6099"/>
        <item h="1" x="3343"/>
        <item h="1" x="4922"/>
        <item h="1" x="5223"/>
        <item h="1" x="3521"/>
        <item h="1" x="4690"/>
        <item h="1" x="3787"/>
        <item h="1" x="4980"/>
        <item h="1" x="4224"/>
        <item h="1" x="1655"/>
        <item h="1" x="1732"/>
        <item h="1" x="1941"/>
        <item h="1" x="1893"/>
        <item h="1" x="2208"/>
        <item h="1" x="2082"/>
        <item h="1" x="222"/>
        <item h="1" x="589"/>
        <item h="1" x="485"/>
        <item h="1" x="901"/>
        <item h="1" x="1049"/>
        <item h="1" x="733"/>
        <item h="1" x="1284"/>
        <item h="1" x="1539"/>
        <item h="1" x="4053"/>
        <item h="1" x="4386"/>
        <item h="1" x="2504"/>
        <item h="1" x="4566"/>
        <item h="1" x="4568"/>
        <item h="1" x="2305"/>
        <item h="1" x="4389"/>
        <item h="1" x="4597"/>
        <item h="1" x="3609"/>
        <item h="1" x="2674"/>
        <item h="1" x="4523"/>
        <item h="1" x="2872"/>
        <item h="1" x="4570"/>
        <item h="1" x="4880"/>
        <item h="1" x="3072"/>
        <item h="1" x="4884"/>
        <item h="1" x="3245"/>
        <item h="1" x="4790"/>
        <item h="1" x="4993"/>
        <item h="1" x="3466"/>
        <item h="1" x="4425"/>
        <item h="1" x="3860"/>
        <item h="1" x="4601"/>
        <item h="1" x="4179"/>
        <item h="1" x="1593"/>
        <item h="1" x="1727"/>
        <item h="1" x="1907"/>
        <item h="1" x="1825"/>
        <item h="1" x="2125"/>
        <item h="1" x="2056"/>
        <item h="1" x="184"/>
        <item h="1" x="574"/>
        <item h="1" x="354"/>
        <item h="1" x="933"/>
        <item h="1" x="1074"/>
        <item h="1" x="695"/>
        <item h="1" x="1273"/>
        <item h="1" x="1401"/>
        <item h="1" x="4108"/>
        <item h="1" x="3785"/>
        <item h="1" x="4284"/>
        <item h="1" x="3979"/>
        <item h="1" x="4989"/>
        <item h="1" x="2492"/>
        <item h="1" x="6155"/>
        <item h="1" x="4409"/>
        <item h="1" x="2433"/>
        <item h="1" x="6189"/>
        <item h="1" x="5079"/>
        <item h="1" x="3768"/>
        <item h="1" x="2818"/>
        <item h="1" x="6164"/>
        <item h="1" x="2979"/>
        <item h="1" x="5569"/>
        <item h="1" x="6172"/>
        <item h="1" x="3195"/>
        <item h="1" x="5292"/>
        <item h="1" x="3323"/>
        <item h="1" x="5117"/>
        <item h="1" x="4910"/>
        <item h="1" x="3594"/>
        <item h="1" x="5543"/>
        <item h="1" x="3870"/>
        <item h="1" x="4668"/>
        <item h="1" x="4190"/>
        <item h="1" x="2270"/>
        <item h="1" x="279"/>
        <item h="1" x="581"/>
        <item h="1" x="504"/>
        <item h="1" x="1006"/>
        <item h="1" x="1122"/>
        <item h="1" x="864"/>
        <item h="1" x="1259"/>
        <item h="1" x="1557"/>
        <item h="1" x="2607"/>
        <item h="1" x="4583"/>
        <item h="1" x="5784"/>
        <item h="1" x="2412"/>
        <item h="1" x="5439"/>
        <item h="1" x="5591"/>
        <item h="1" x="2737"/>
        <item h="1" x="2895"/>
        <item h="1" x="5041"/>
        <item h="1" x="4075"/>
        <item h="1" x="3647"/>
        <item h="1" x="2826"/>
        <item h="1" x="3015"/>
        <item h="1" x="4369"/>
        <item h="1" x="5734"/>
        <item h="1" x="3060"/>
        <item h="1" x="3242"/>
        <item h="1" x="5807"/>
        <item h="1" x="5540"/>
        <item h="1" x="3576"/>
        <item h="1" x="3965"/>
        <item h="1" x="4275"/>
        <item h="1" x="251"/>
        <item h="1" x="468"/>
        <item h="1" x="4050"/>
        <item h="1" x="2639"/>
        <item h="1" x="4357"/>
        <item h="1" x="5561"/>
        <item h="1" x="2373"/>
        <item h="1" x="4816"/>
        <item h="1" x="5234"/>
        <item h="1" x="3750"/>
        <item h="1" x="2807"/>
        <item h="1" x="2867"/>
        <item h="1" x="5713"/>
        <item h="1" x="6025"/>
        <item h="1" x="3176"/>
        <item h="1" x="3241"/>
        <item h="1" x="5870"/>
        <item h="1" x="4418"/>
        <item h="1" x="3422"/>
        <item h="1" x="3898"/>
        <item h="1" x="4198"/>
        <item h="1" x="1657"/>
        <item h="1" x="1713"/>
        <item h="1" x="1935"/>
        <item h="1" x="1889"/>
        <item h="1" x="2211"/>
        <item h="1" x="2064"/>
        <item h="1" x="284"/>
        <item h="1" x="635"/>
        <item h="1" x="409"/>
        <item h="1" x="1033"/>
        <item h="1" x="1169"/>
        <item h="1" x="815"/>
        <item h="1" x="1391"/>
        <item h="1" x="1514"/>
        <item h="1" x="330"/>
        <item h="1" x="642"/>
        <item h="1" x="426"/>
        <item h="1" x="998"/>
        <item h="1" x="1058"/>
        <item h="1" x="711"/>
        <item h="1" x="1386"/>
        <item h="1" x="1526"/>
        <item h="1" x="4069"/>
        <item h="1" x="5769"/>
        <item h="1" x="2646"/>
        <item h="1" x="5305"/>
        <item h="1" x="5586"/>
        <item h="1" x="2456"/>
        <item h="1" x="5333"/>
        <item h="1" x="5956"/>
        <item h="1" x="3772"/>
        <item h="1" x="2670"/>
        <item h="1" x="4372"/>
        <item h="1" x="3006"/>
        <item h="1" x="5486"/>
        <item h="1" x="4769"/>
        <item h="1" x="3172"/>
        <item h="1" x="4592"/>
        <item h="1" x="3230"/>
        <item h="1" x="5628"/>
        <item h="1" x="5684"/>
        <item h="1" x="3495"/>
        <item h="1" x="5795"/>
        <item h="1" x="3911"/>
        <item h="1" x="4830"/>
        <item h="1" x="4347"/>
        <item h="1" x="1666"/>
        <item h="1" x="1737"/>
        <item h="1" x="1981"/>
        <item h="1" x="1887"/>
        <item h="1" x="2291"/>
        <item h="1" x="2055"/>
        <item h="1" x="250"/>
        <item h="1" x="617"/>
        <item h="1" x="417"/>
        <item h="1" x="960"/>
        <item h="1" x="1185"/>
        <item h="1" x="863"/>
        <item h="1" x="1225"/>
        <item h="1" x="1547"/>
        <item h="1" x="4021"/>
        <item h="1" x="4701"/>
        <item h="1" x="2580"/>
        <item h="1" x="4556"/>
        <item h="1" x="4840"/>
        <item h="1" x="2357"/>
        <item h="1" x="5652"/>
        <item h="1" x="5449"/>
        <item h="1" x="3699"/>
        <item h="1" x="2763"/>
        <item h="1" x="4645"/>
        <item h="1" x="2954"/>
        <item h="1" x="6076"/>
        <item h="1" x="4455"/>
        <item h="1" x="3085"/>
        <item h="1" x="6037"/>
        <item h="1" x="3327"/>
        <item h="1" x="4379"/>
        <item h="1" x="5450"/>
        <item h="1" x="3485"/>
        <item h="1" x="5573"/>
        <item h="1" x="3948"/>
        <item h="1" x="4626"/>
        <item h="1" x="4254"/>
        <item h="1" x="1603"/>
        <item h="1" x="1720"/>
        <item h="1" x="1997"/>
        <item h="1" x="1811"/>
        <item h="1" x="2213"/>
        <item h="1" x="2042"/>
        <item h="1" x="235"/>
        <item h="1" x="633"/>
        <item h="1" x="425"/>
        <item h="1" x="1014"/>
        <item h="1" x="1165"/>
        <item h="1" x="758"/>
        <item h="1" x="1336"/>
        <item h="1" x="1488"/>
        <item h="1" x="4134"/>
        <item h="1" x="5395"/>
        <item h="1" x="2654"/>
        <item h="1" x="4543"/>
        <item h="1" x="4858"/>
        <item h="1" x="2334"/>
        <item h="1" x="5011"/>
        <item h="1" x="6004"/>
        <item h="1" x="3719"/>
        <item h="1" x="2755"/>
        <item h="1" x="5205"/>
        <item h="1" x="2983"/>
        <item h="1" x="5595"/>
        <item h="1" x="5415"/>
        <item h="1" x="3212"/>
        <item h="1" x="5202"/>
        <item h="1" x="3313"/>
        <item h="1" x="6118"/>
        <item h="1" x="5932"/>
        <item h="1" x="3582"/>
        <item h="1" x="5600"/>
        <item h="1" x="3947"/>
        <item h="1" x="5017"/>
        <item h="1" x="4271"/>
        <item h="1" x="2277"/>
        <item h="1" x="261"/>
        <item h="1" x="690"/>
        <item h="1" x="507"/>
        <item h="1" x="992"/>
        <item h="1" x="1200"/>
        <item h="1" x="824"/>
        <item h="1" x="1222"/>
        <item h="1" x="1551"/>
        <item h="1" x="2172"/>
        <item h="1" x="4017"/>
        <item h="1" x="5156"/>
        <item h="1" x="2610"/>
        <item h="1" x="5414"/>
        <item h="1" x="5042"/>
        <item h="1" x="2460"/>
        <item h="1" x="4469"/>
        <item h="1" x="4822"/>
        <item h="1" x="3599"/>
        <item h="1" x="2825"/>
        <item h="1" x="4552"/>
        <item h="1" x="2944"/>
        <item h="1" x="4907"/>
        <item h="1" x="5256"/>
        <item h="1" x="3134"/>
        <item h="1" x="5717"/>
        <item h="1" x="3307"/>
        <item h="1" x="4733"/>
        <item h="1" x="5661"/>
        <item h="1" x="3530"/>
        <item h="1" x="5023"/>
        <item h="1" x="3857"/>
        <item h="1" x="4949"/>
        <item h="1" x="4242"/>
        <item h="1" x="1654"/>
        <item h="1" x="1763"/>
        <item h="1" x="1929"/>
        <item h="1" x="1898"/>
        <item h="1" x="2160"/>
        <item h="1" x="2099"/>
        <item h="1" x="200"/>
        <item h="1" x="541"/>
        <item h="1" x="381"/>
        <item h="1" x="923"/>
        <item h="1" x="1154"/>
        <item h="1" x="795"/>
        <item h="1" x="1315"/>
        <item h="1" x="1462"/>
        <item h="1" x="3978"/>
        <item h="1" x="2612"/>
        <item h="1" x="6062"/>
        <item h="1" x="6079"/>
        <item h="1" x="2382"/>
        <item h="1" x="5923"/>
        <item h="1" x="5116"/>
        <item h="1" x="3742"/>
        <item h="1" x="2727"/>
        <item h="1" x="2932"/>
        <item h="1" x="4735"/>
        <item h="1" x="5255"/>
        <item h="1" x="3055"/>
        <item h="1" x="3356"/>
        <item h="1" x="5627"/>
        <item h="1" x="5121"/>
        <item h="1" x="3593"/>
        <item h="1" x="3867"/>
        <item h="1" x="4292"/>
        <item h="1" x="2171"/>
        <item h="1" x="4030"/>
        <item h="1" x="2487"/>
        <item h="1" x="4887"/>
        <item h="1" x="6018"/>
        <item h="1" x="2437"/>
        <item h="1" x="4919"/>
        <item h="1" x="6158"/>
        <item h="1" x="3747"/>
        <item h="1" x="2779"/>
        <item h="1" x="2915"/>
        <item h="1" x="4403"/>
        <item h="1" x="4720"/>
        <item h="1" x="3090"/>
        <item h="1" x="3407"/>
        <item h="1" x="6130"/>
        <item h="1" x="5944"/>
        <item h="1" x="3423"/>
        <item h="1" x="3832"/>
        <item h="1" x="4311"/>
        <item h="1" x="1585"/>
        <item h="1" x="1716"/>
        <item h="1" x="1972"/>
        <item h="1" x="1827"/>
        <item h="1" x="2242"/>
        <item h="1" x="2069"/>
        <item h="1" x="193"/>
        <item h="1" x="655"/>
        <item h="1" x="370"/>
        <item h="1" x="879"/>
        <item h="1" x="1047"/>
        <item h="1" x="760"/>
        <item h="1" x="1295"/>
        <item h="1" x="1451"/>
        <item h="1" x="229"/>
        <item h="1" x="4058"/>
        <item h="1" x="4072"/>
        <item h="1" x="2642"/>
        <item h="1" x="4495"/>
        <item h="1" x="5169"/>
        <item h="1" x="2362"/>
        <item h="1" x="5172"/>
        <item h="1" x="5173"/>
        <item h="1" x="3767"/>
        <item h="1" x="2664"/>
        <item h="1" x="2972"/>
        <item h="1" x="6008"/>
        <item h="1" x="5138"/>
        <item h="1" x="3157"/>
        <item h="1" x="3371"/>
        <item h="1" x="5657"/>
        <item h="1" x="5313"/>
        <item h="1" x="3561"/>
        <item h="1" x="3910"/>
        <item h="1" x="4315"/>
        <item h="1" x="1649"/>
        <item h="1" x="1784"/>
        <item h="1" x="1922"/>
        <item h="1" x="1819"/>
        <item h="1" x="2295"/>
        <item h="1" x="2111"/>
        <item h="1" x="338"/>
        <item h="1" x="683"/>
        <item h="1" x="402"/>
        <item h="1" x="1012"/>
        <item h="1" x="1199"/>
        <item h="1" x="819"/>
        <item h="1" x="1314"/>
        <item h="1" x="1503"/>
        <item h="1" x="4064"/>
        <item h="1" x="2547"/>
        <item h="1" x="5300"/>
        <item h="1" x="4431"/>
        <item h="1" x="2377"/>
        <item h="1" x="4751"/>
        <item h="1" x="5815"/>
        <item h="1" x="3613"/>
        <item h="1" x="2800"/>
        <item h="1" x="2940"/>
        <item h="1" x="5381"/>
        <item h="1" x="5835"/>
        <item h="1" x="3196"/>
        <item h="1" x="3347"/>
        <item h="1" x="6104"/>
        <item h="1" x="4791"/>
        <item h="1" x="3585"/>
        <item h="1" x="3888"/>
        <item h="1" x="4261"/>
        <item h="1" x="1646"/>
        <item h="1" x="1780"/>
        <item h="1" x="1996"/>
        <item h="1" x="1899"/>
        <item h="1" x="2276"/>
        <item h="1" x="2098"/>
        <item h="1" x="300"/>
        <item h="1" x="628"/>
        <item h="1" x="506"/>
        <item h="1" x="878"/>
        <item h="1" x="1214"/>
        <item h="1" x="702"/>
        <item h="1" x="1298"/>
        <item h="1" x="1416"/>
        <item h="1" x="4141"/>
        <item h="1" x="2650"/>
        <item h="1" x="5434"/>
        <item h="1" x="4812"/>
        <item h="1" x="2473"/>
        <item h="1" x="5078"/>
        <item h="1" x="5504"/>
        <item h="1" x="3741"/>
        <item h="1" x="2785"/>
        <item h="1" x="2909"/>
        <item h="1" x="4415"/>
        <item h="1" x="5328"/>
        <item h="1" x="3143"/>
        <item h="1" x="3349"/>
        <item h="1" x="5485"/>
        <item h="1" x="5120"/>
        <item h="1" x="3519"/>
        <item h="1" x="3957"/>
        <item h="1" x="4225"/>
        <item h="1" x="2196"/>
        <item h="1" x="4091"/>
        <item h="1" x="2635"/>
        <item h="1" x="4646"/>
        <item h="1" x="5672"/>
        <item h="1" x="2369"/>
        <item h="1" x="5912"/>
        <item h="1" x="5037"/>
        <item h="1" x="3669"/>
        <item h="1" x="2821"/>
        <item h="1" x="2876"/>
        <item h="1" x="4354"/>
        <item h="1" x="5411"/>
        <item h="1" x="3218"/>
        <item h="1" x="3228"/>
        <item h="1" x="5523"/>
        <item h="1" x="5356"/>
        <item h="1" x="3578"/>
        <item h="1" x="3873"/>
        <item h="1" x="4303"/>
        <item h="1" x="1637"/>
        <item h="1" x="1755"/>
        <item h="1" x="1990"/>
        <item h="1" x="1854"/>
        <item h="1" x="2247"/>
        <item h="1" x="2101"/>
        <item h="1" x="347"/>
        <item h="1" x="569"/>
        <item h="1" x="513"/>
        <item h="1" x="963"/>
        <item h="1" x="1137"/>
        <item h="1" x="708"/>
        <item h="1" x="1355"/>
        <item h="1" x="1492"/>
        <item h="1" x="1669"/>
        <item h="1" x="1744"/>
        <item h="1" x="345"/>
        <item h="1" x="616"/>
        <item h="1" x="423"/>
        <item h="1" x="887"/>
        <item h="1" x="1196"/>
        <item h="1" x="866"/>
        <item h="1" x="1330"/>
        <item h="1" x="1508"/>
        <item h="1" x="2532"/>
        <item h="1" x="5671"/>
        <item h="1" x="5838"/>
        <item h="1" x="2469"/>
        <item h="1" x="5070"/>
        <item h="1" x="4921"/>
        <item h="1" x="2706"/>
        <item h="1" x="5480"/>
        <item h="1" x="2918"/>
        <item h="1" x="4353"/>
        <item h="1" x="1623"/>
        <item h="1" x="1775"/>
        <item h="1" x="1970"/>
        <item h="1" x="1868"/>
        <item h="1" x="2297"/>
        <item h="1" x="2118"/>
        <item h="1" x="264"/>
        <item h="1" x="576"/>
        <item h="1" x="416"/>
        <item h="1" x="956"/>
        <item h="1" x="1159"/>
        <item h="1" x="732"/>
        <item h="1" x="1332"/>
        <item h="1" x="1510"/>
        <item h="1" x="4109"/>
        <item h="1" x="5517"/>
        <item h="1" x="2645"/>
        <item h="1" x="4685"/>
        <item h="1" x="4489"/>
        <item h="1" x="2436"/>
        <item h="1" x="4978"/>
        <item h="1" x="5695"/>
        <item h="1" x="3636"/>
        <item h="1" x="2846"/>
        <item h="1" x="6178"/>
        <item h="1" x="2904"/>
        <item h="1" x="5431"/>
        <item h="1" x="5670"/>
        <item h="1" x="3173"/>
        <item h="1" x="4399"/>
        <item h="1" x="3321"/>
        <item h="1" x="5496"/>
        <item h="1" x="5497"/>
        <item h="1" x="3502"/>
        <item h="1" x="5068"/>
        <item h="1" x="3852"/>
        <item h="1" x="4687"/>
        <item h="1" x="4330"/>
        <item h="1" x="1608"/>
        <item h="1" x="1688"/>
        <item h="1" x="1916"/>
        <item h="1" x="1896"/>
        <item h="1" x="2151"/>
        <item h="1" x="2043"/>
        <item h="1" x="309"/>
        <item h="1" x="550"/>
        <item h="1" x="518"/>
        <item h="1" x="929"/>
        <item h="1" x="1205"/>
        <item h="1" x="821"/>
        <item h="1" x="1300"/>
        <item h="1" x="1433"/>
        <item h="1" x="2604"/>
        <item h="1" x="5639"/>
        <item h="1" x="5882"/>
        <item h="1" x="2467"/>
        <item h="1" x="6133"/>
        <item h="1" x="4683"/>
        <item h="1" x="3744"/>
        <item h="1" x="2819"/>
        <item h="1" x="3020"/>
        <item h="1" x="4440"/>
        <item h="1" x="5409"/>
        <item h="1" x="3102"/>
        <item h="1" x="3367"/>
        <item h="1" x="5098"/>
        <item h="1" x="5578"/>
        <item h="1" x="3478"/>
        <item h="1" x="3878"/>
        <item h="1" x="1629"/>
        <item h="1" x="1690"/>
        <item h="1" x="2014"/>
        <item h="1" x="1792"/>
        <item h="1" x="2284"/>
        <item h="1" x="2085"/>
        <item h="1" x="224"/>
        <item h="1" x="653"/>
        <item h="1" x="394"/>
        <item h="1" x="1034"/>
        <item h="1" x="1061"/>
        <item h="1" x="772"/>
        <item h="1" x="1230"/>
        <item h="1" x="1484"/>
        <item h="1" x="4073"/>
        <item h="1" x="2497"/>
        <item h="1" x="5546"/>
        <item h="1" x="4520"/>
        <item h="1" x="2348"/>
        <item h="1" x="6038"/>
        <item h="1" x="5208"/>
        <item h="1" x="3625"/>
        <item h="1" x="2758"/>
        <item h="1" x="2854"/>
        <item h="1" x="5474"/>
        <item h="1" x="5936"/>
        <item h="1" x="3144"/>
        <item h="1" x="3233"/>
        <item h="1" x="5318"/>
        <item h="1" x="5342"/>
        <item h="1" x="3524"/>
        <item h="1" x="3949"/>
        <item h="1" x="4245"/>
        <item h="1" x="1616"/>
        <item h="1" x="1680"/>
        <item h="1" x="1992"/>
        <item h="1" x="1856"/>
        <item h="1" x="2146"/>
        <item h="1" x="2045"/>
        <item h="1" x="1310"/>
        <item h="1" x="1431"/>
        <item h="1" x="4084"/>
        <item h="1" x="2656"/>
        <item h="1" x="5105"/>
        <item h="1" x="5284"/>
        <item h="1" x="3717"/>
        <item h="1" x="2743"/>
        <item h="1" x="3026"/>
        <item h="1" x="4666"/>
        <item h="1" x="5191"/>
        <item h="1" x="3219"/>
        <item h="1" x="3409"/>
        <item h="1" x="4699"/>
        <item h="1" x="5743"/>
        <item h="1" x="3529"/>
        <item h="1" x="3809"/>
        <item h="1" x="4304"/>
        <item h="1" x="4112"/>
        <item h="1" x="3708"/>
        <item h="1" x="2776"/>
        <item h="1" x="2993"/>
        <item h="1" x="5238"/>
        <item h="1" x="5918"/>
        <item h="1" x="3040"/>
        <item h="1" x="3274"/>
        <item h="1" x="4665"/>
        <item h="1" x="6184"/>
        <item h="1" x="3528"/>
        <item h="1" x="3889"/>
        <item h="1" x="4314"/>
        <item h="1" x="1607"/>
        <item h="1" x="1679"/>
        <item h="1" x="1948"/>
        <item h="1" x="1799"/>
        <item h="1" x="1224"/>
        <item h="1" x="1411"/>
        <item h="1" x="4145"/>
        <item h="1" x="4207"/>
        <item h="1" x="4012"/>
        <item h="1" x="4868"/>
        <item h="1" x="2653"/>
        <item h="1" x="5863"/>
        <item h="1" x="5650"/>
        <item h="1" x="2378"/>
        <item h="1" x="5806"/>
        <item h="1" x="6206"/>
        <item h="1" x="3718"/>
        <item h="1" x="2752"/>
        <item h="1" x="4991"/>
        <item h="1" x="2943"/>
        <item h="1" x="4827"/>
        <item h="1" x="5460"/>
        <item h="1" x="3083"/>
        <item h="1" x="5929"/>
        <item h="1" x="3392"/>
        <item h="1" x="5392"/>
        <item h="1" x="6201"/>
        <item h="1" x="3558"/>
        <item h="1" x="5934"/>
        <item h="1" x="3952"/>
        <item h="1" x="5201"/>
        <item h="1" x="4203"/>
        <item h="1" x="1600"/>
        <item h="1" x="1736"/>
        <item h="1" x="1977"/>
        <item h="1" x="1892"/>
        <item h="1" x="2256"/>
        <item h="1" x="2117"/>
        <item h="1" x="228"/>
        <item h="1" x="603"/>
        <item h="1" x="511"/>
        <item h="1" x="1040"/>
        <item h="1" x="1195"/>
        <item h="1" x="776"/>
        <item h="1" x="1262"/>
        <item h="1" x="1443"/>
        <item h="1" x="4019"/>
        <item h="1" x="3905"/>
        <item h="1" x="4308"/>
        <item h="1" x="874"/>
        <item h="1" x="1179"/>
        <item h="1" x="785"/>
        <item h="1" x="1365"/>
        <item h="1" x="1545"/>
        <item h="1" x="4041"/>
        <item h="1" x="2625"/>
        <item h="1" x="5605"/>
        <item h="1" x="5805"/>
        <item h="1" x="2432"/>
        <item h="1" x="4673"/>
        <item h="1" x="5334"/>
        <item h="1" x="3602"/>
        <item h="1" x="2828"/>
        <item h="1" x="2879"/>
        <item h="1" x="4988"/>
        <item h="1" x="6122"/>
        <item h="1" x="3065"/>
        <item h="1" x="3341"/>
        <item h="1" x="5426"/>
        <item h="1" x="4557"/>
        <item h="1" x="3426"/>
        <item h="1" x="3964"/>
        <item h="1" x="4201"/>
        <item h="1" x="2283"/>
        <item h="1" x="230"/>
        <item h="1" x="627"/>
        <item h="1" x="476"/>
        <item h="1" x="972"/>
        <item h="1" x="1115"/>
        <item h="1" x="861"/>
        <item h="1" x="1356"/>
        <item h="1" x="1524"/>
        <item h="1" x="4088"/>
        <item h="1" x="2565"/>
        <item h="1" x="5457"/>
        <item h="1" x="4857"/>
        <item h="1" x="2407"/>
        <item h="1" x="5364"/>
        <item h="1" x="4620"/>
        <item h="1" x="3671"/>
        <item h="1" x="2742"/>
        <item h="1" x="2966"/>
        <item h="1" x="4938"/>
        <item h="1" x="5678"/>
        <item h="1" x="3142"/>
        <item h="1" x="3353"/>
        <item h="1" x="5532"/>
        <item h="1" x="5930"/>
        <item h="1" x="3547"/>
        <item h="1" x="3877"/>
        <item h="1" x="4230"/>
        <item h="1" x="2244"/>
        <item h="1" x="310"/>
        <item h="1" x="636"/>
        <item h="1" x="505"/>
        <item h="1" x="906"/>
        <item h="1" x="1094"/>
        <item h="1" x="835"/>
        <item h="1" x="1385"/>
        <item h="1" x="1469"/>
        <item h="1" x="3985"/>
        <item h="1" x="4550"/>
        <item h="1" x="2636"/>
        <item h="1" x="5862"/>
        <item h="1" x="5736"/>
        <item h="1" x="2397"/>
        <item h="1" x="6030"/>
        <item h="1" x="4954"/>
        <item h="1" x="3777"/>
        <item h="1" x="2707"/>
        <item h="1" x="5793"/>
        <item h="1" x="2931"/>
        <item h="1" x="4826"/>
        <item h="1" x="4358"/>
        <item h="1" x="3150"/>
        <item h="1" x="5742"/>
        <item h="1" x="3259"/>
        <item h="1" x="5567"/>
        <item h="1" x="5123"/>
        <item h="1" x="3534"/>
        <item h="1" x="4992"/>
        <item h="1" x="3840"/>
        <item h="1" x="4504"/>
        <item h="1" x="4174"/>
        <item h="1" x="1631"/>
        <item h="1" x="1769"/>
        <item h="1" x="2009"/>
        <item h="1" x="1875"/>
        <item h="1" x="2263"/>
        <item h="1" x="2054"/>
        <item h="1" x="210"/>
        <item h="1" x="580"/>
        <item h="1" x="365"/>
        <item h="1" x="884"/>
        <item h="1" x="1110"/>
        <item h="1" x="1256"/>
        <item h="1" x="1530"/>
        <item h="1" x="1591"/>
        <item h="1" x="205"/>
        <item h="1" x="539"/>
        <item h="1" x="380"/>
        <item h="1" x="872"/>
        <item h="1" x="1075"/>
        <item h="1" x="741"/>
        <item h="1" x="1233"/>
        <item h="1" x="1448"/>
        <item h="1" x="4071"/>
        <item h="1" x="5478"/>
        <item h="1" x="2509"/>
        <item h="1" x="5942"/>
        <item h="1" x="5516"/>
        <item h="1" x="2346"/>
        <item h="1" x="5477"/>
        <item h="1" x="5643"/>
        <item h="1" x="3706"/>
        <item h="1" x="2764"/>
        <item h="1" x="4760"/>
        <item h="1" x="2914"/>
        <item h="1" x="4443"/>
        <item h="1" x="4351"/>
        <item h="1" x="3199"/>
        <item h="1" x="5943"/>
        <item h="1" x="3227"/>
        <item h="1" x="6019"/>
        <item h="1" x="5385"/>
        <item h="1" x="3509"/>
        <item h="1" x="5518"/>
        <item h="1" x="3954"/>
        <item h="1" x="4444"/>
        <item h="1" x="4329"/>
        <item h="1" x="1730"/>
        <item h="1" x="1919"/>
        <item h="1" x="1837"/>
        <item h="1" x="2197"/>
        <item h="1" x="2021"/>
        <item h="1" x="4074"/>
        <item h="1" x="3771"/>
        <item h="1" x="2713"/>
        <item h="1" x="3018"/>
        <item h="1" x="5712"/>
        <item h="1" x="5527"/>
        <item h="1" x="3082"/>
        <item h="1" x="3359"/>
        <item h="1" x="4458"/>
        <item h="1" x="5374"/>
        <item h="1" x="3591"/>
        <item h="1" x="3829"/>
        <item h="1" x="4321"/>
        <item h="1" x="3988"/>
        <item h="1" x="5094"/>
        <item h="1" x="2495"/>
        <item h="1" x="4384"/>
        <item h="1" x="4970"/>
        <item h="1" x="2330"/>
        <item h="1" x="5058"/>
        <item h="1" x="5301"/>
        <item h="1" x="3639"/>
        <item h="1" x="2667"/>
        <item h="1" x="4638"/>
        <item h="1" x="2853"/>
        <item h="1" x="4432"/>
        <item h="1" x="4997"/>
        <item h="1" x="3043"/>
        <item h="1" x="4637"/>
        <item h="1" x="3238"/>
        <item h="1" x="4420"/>
        <item h="1" x="4792"/>
        <item h="1" x="3419"/>
        <item h="1" x="4483"/>
        <item h="1" x="3821"/>
        <item h="1" x="4562"/>
        <item h="1" x="4215"/>
        <item h="1" x="1565"/>
        <item h="1" x="1677"/>
        <item h="1" x="1912"/>
        <item h="1" x="1846"/>
        <item h="1" x="2157"/>
        <item h="1" x="2031"/>
        <item h="1" x="213"/>
        <item h="1" x="535"/>
        <item h="1" x="372"/>
        <item h="1" x="881"/>
        <item h="1" x="1070"/>
        <item h="1" x="712"/>
        <item h="1" x="1227"/>
        <item h="1" x="1421"/>
        <item h="1" x="4137"/>
        <item h="1" x="3725"/>
        <item h="1" x="3237"/>
        <item h="1" x="5926"/>
        <item h="1" x="5397"/>
        <item h="1" x="3544"/>
        <item h="1" x="3938"/>
        <item h="1" x="4282"/>
        <item h="1" x="3391"/>
        <item h="1" x="5235"/>
        <item h="1" x="5598"/>
        <item h="1" x="4139"/>
        <item h="1" x="2573"/>
        <item h="1" x="4453"/>
        <item h="1" x="5283"/>
        <item h="1" x="2387"/>
        <item h="1" x="5954"/>
        <item h="1" x="4902"/>
        <item h="1" x="3753"/>
        <item h="1" x="2793"/>
        <item h="1" x="2992"/>
        <item h="1" x="6144"/>
        <item h="1" x="4898"/>
        <item h="1" x="3092"/>
        <item h="1" x="3277"/>
        <item h="1" x="5464"/>
        <item h="1" x="6112"/>
        <item h="1" x="3590"/>
        <item h="1" x="3894"/>
        <item h="1" x="4202"/>
        <item h="1" x="2294"/>
        <item h="1" x="218"/>
        <item h="1" x="606"/>
        <item h="1" x="433"/>
        <item h="1" x="868"/>
        <item h="1" x="1198"/>
        <item h="1" x="794"/>
        <item h="1" x="1359"/>
        <item h="1" x="1456"/>
        <item h="1" x="2525"/>
        <item h="1" x="5152"/>
        <item h="1" x="4770"/>
        <item h="1" x="2365"/>
        <item h="1" x="5021"/>
        <item h="1" x="5423"/>
        <item h="1" x="2806"/>
        <item h="1" x="2959"/>
        <item h="1" x="5291"/>
        <item h="1" x="6173"/>
        <item h="1" x="3117"/>
        <item h="1" x="3330"/>
        <item h="1" x="5081"/>
        <item h="1" x="6108"/>
        <item h="1" x="3481"/>
        <item h="1" x="2165"/>
        <item h="1" x="322"/>
        <item h="1" x="306"/>
        <item h="1" x="436"/>
        <item h="1" x="4092"/>
        <item h="1" x="2583"/>
        <item h="1" x="5251"/>
        <item h="1" x="6153"/>
        <item h="1" x="2347"/>
        <item h="1" x="6149"/>
        <item h="1" x="4696"/>
        <item h="1" x="3677"/>
        <item h="1" x="2829"/>
        <item h="1" x="2978"/>
        <item h="1" x="4937"/>
        <item h="1" x="6060"/>
        <item h="1" x="3152"/>
        <item h="1" x="3278"/>
        <item h="1" x="5925"/>
        <item h="1" x="5744"/>
        <item h="1" x="3545"/>
        <item h="1" x="3959"/>
        <item h="1" x="4281"/>
        <item h="1" x="2201"/>
        <item h="1" x="312"/>
        <item h="1" x="590"/>
        <item h="1" x="364"/>
        <item h="1" x="973"/>
        <item h="1" x="1098"/>
        <item h="1" x="710"/>
        <item h="1" x="1346"/>
        <item h="1" x="3984"/>
        <item h="1" x="4957"/>
        <item h="1" x="2649"/>
        <item h="1" x="4725"/>
        <item h="1" x="4811"/>
        <item h="1" x="2340"/>
        <item h="1" x="4534"/>
        <item h="1" x="5197"/>
        <item h="1" x="3676"/>
        <item h="1" x="2805"/>
        <item h="1" x="4739"/>
        <item h="1" x="2942"/>
        <item h="1" x="6167"/>
        <item h="1" x="5075"/>
        <item h="1" x="3155"/>
        <item h="1" x="5373"/>
        <item h="1" x="3250"/>
        <item h="1" x="5310"/>
        <item h="1" x="4779"/>
        <item h="1" x="3425"/>
        <item h="1" x="4381"/>
        <item h="1" x="3805"/>
        <item h="1" x="4635"/>
        <item h="1" x="4171"/>
        <item h="1" x="1560"/>
        <item h="1" x="1786"/>
        <item h="1" x="1971"/>
        <item h="1" x="1831"/>
        <item h="1" x="2252"/>
        <item h="1" x="2094"/>
        <item h="1" x="344"/>
        <item h="1" x="571"/>
        <item h="1" x="519"/>
        <item h="1" x="1022"/>
        <item h="1" x="1135"/>
        <item h="1" x="740"/>
        <item h="1" x="1318"/>
        <item h="1" x="1476"/>
        <item h="1" x="247"/>
        <item h="1" x="496"/>
        <item h="1" x="4009"/>
        <item h="1" x="2567"/>
        <item h="1" x="5326"/>
        <item h="1" x="4362"/>
        <item h="1" x="2458"/>
        <item h="1" x="6170"/>
        <item h="1" x="5707"/>
        <item h="1" x="3716"/>
        <item h="1" x="2841"/>
        <item h="1" x="2920"/>
        <item h="1" x="5394"/>
        <item h="1" x="4694"/>
        <item h="1" x="3171"/>
        <item h="1" x="3331"/>
        <item h="1" x="4732"/>
        <item h="1" x="4505"/>
        <item h="1" x="3527"/>
        <item h="1" x="3935"/>
        <item h="1" x="2289"/>
        <item h="1" x="221"/>
        <item h="1" x="528"/>
        <item h="1" x="454"/>
        <item h="1" x="891"/>
        <item h="1" x="1139"/>
        <item h="1" x="774"/>
        <item h="1" x="1237"/>
        <item h="1" x="1398"/>
        <item h="1" x="4067"/>
        <item h="1" x="2486"/>
        <item h="1" x="4395"/>
        <item h="1" x="5668"/>
        <item h="1" x="2331"/>
        <item h="1" x="5031"/>
        <item h="1" x="5990"/>
        <item h="1" x="3695"/>
        <item h="1" x="2766"/>
        <item h="1" x="3032"/>
        <item h="1" x="5032"/>
        <item h="1" x="5987"/>
        <item h="1" x="3161"/>
        <item h="1" x="3400"/>
        <item h="1" x="5796"/>
        <item h="1" x="5910"/>
        <item h="1" x="3569"/>
        <item h="1" x="3823"/>
        <item h="1" x="336"/>
        <item h="1" x="650"/>
        <item h="1" x="450"/>
        <item h="1" x="902"/>
        <item h="1" x="1077"/>
        <item h="1" x="744"/>
        <item h="1" x="1362"/>
        <item h="1" x="1498"/>
        <item h="1" x="4130"/>
        <item h="1" x="5901"/>
        <item h="1" x="2626"/>
        <item h="1" x="5500"/>
        <item h="1" x="5804"/>
        <item h="1" x="2406"/>
        <item h="1" x="6056"/>
        <item h="1" x="6188"/>
        <item h="1" x="3780"/>
        <item h="1" x="2733"/>
        <item h="1" x="5204"/>
        <item h="1" x="2919"/>
        <item h="1" x="6051"/>
        <item h="1" x="5483"/>
        <item h="1" x="3104"/>
        <item h="1" x="5535"/>
        <item h="1" x="3232"/>
        <item h="1" x="6205"/>
        <item h="1" x="5631"/>
        <item h="1" x="3511"/>
        <item h="1" x="5315"/>
        <item h="1" x="3951"/>
        <item h="1" x="5958"/>
        <item h="1" x="4340"/>
        <item h="1" x="2280"/>
        <item h="1" x="174"/>
        <item h="1" x="665"/>
        <item h="1" x="397"/>
        <item h="1" x="980"/>
        <item h="1" x="1187"/>
        <item h="1" x="813"/>
        <item h="1" x="1308"/>
        <item h="1" x="1475"/>
        <item h="1" x="4005"/>
        <item h="1" x="3628"/>
        <item h="1" x="3577"/>
        <item h="1" x="3896"/>
        <item h="1" x="4270"/>
        <item h="1" x="4136"/>
        <item h="1" x="2483"/>
        <item h="1" x="4810"/>
        <item h="1" x="5006"/>
        <item h="1" x="2419"/>
        <item h="1" x="4862"/>
        <item h="1" x="5530"/>
        <item h="1" x="3630"/>
        <item h="1" x="2680"/>
        <item h="1" x="2878"/>
        <item h="1" x="4867"/>
        <item h="1" x="4929"/>
        <item h="1" x="3205"/>
        <item h="1" x="3402"/>
        <item h="1" x="6146"/>
        <item h="1" x="5396"/>
        <item h="1" x="3573"/>
        <item h="1" x="3837"/>
        <item h="1" x="4193"/>
        <item h="1" x="2154"/>
        <item h="1" x="343"/>
        <item h="1" x="644"/>
        <item h="1" x="464"/>
        <item h="1" x="1015"/>
        <item h="1" x="1119"/>
        <item h="1" x="832"/>
        <item h="1" x="1235"/>
        <item h="1" x="1404"/>
        <item x="4024"/>
        <item x="4036"/>
        <item x="4838"/>
        <item x="2575"/>
        <item x="4605"/>
        <item x="4639"/>
        <item x="2354"/>
        <item x="5612"/>
        <item x="5181"/>
        <item x="3664"/>
        <item x="2678"/>
        <item x="4488"/>
        <item x="2888"/>
        <item x="5276"/>
        <item x="4484"/>
        <item x="3044"/>
        <item x="4885"/>
        <item x="3223"/>
        <item x="4604"/>
        <item x="4463"/>
        <item x="3464"/>
        <item x="4716"/>
        <item x="3836"/>
        <item x="4511"/>
        <item x="4169"/>
        <item x="1569"/>
        <item x="1684"/>
        <item x="1923"/>
        <item x="1849"/>
        <item x="2198"/>
        <item x="2062"/>
        <item x="204"/>
        <item x="538"/>
        <item x="411"/>
        <item x="908"/>
        <item x="1060"/>
        <item x="768"/>
        <item x="1247"/>
        <item x="1441"/>
        <item h="1" x="4057"/>
        <item h="1" x="3752"/>
        <item h="1" x="5221"/>
        <item h="1" x="3156"/>
        <item h="1" x="3354"/>
        <item h="1" x="5522"/>
        <item h="1" x="5249"/>
        <item h="1" x="3532"/>
        <item h="1" x="3920"/>
        <item h="1" x="4331"/>
        <item h="1" x="4052"/>
        <item h="1" x="5900"/>
        <item h="1" x="2606"/>
        <item h="1" x="5648"/>
        <item h="1" x="4695"/>
        <item h="1" x="2428"/>
        <item h="1" x="5463"/>
        <item h="1" x="4587"/>
        <item h="1" x="3731"/>
        <item h="1" x="2751"/>
        <item h="1" x="5685"/>
        <item h="1" x="2949"/>
        <item h="1" x="5768"/>
        <item h="1" x="5997"/>
        <item h="1" x="3182"/>
        <item h="1" x="5467"/>
        <item h="1" x="3335"/>
        <item h="1" x="5763"/>
        <item h="1" x="5203"/>
        <item h="1" x="3589"/>
        <item h="1" x="5377"/>
        <item h="1" x="3946"/>
        <item h="1" x="4990"/>
        <item h="1" x="1656"/>
        <item h="1" x="1729"/>
        <item h="1" x="1989"/>
        <item h="1" x="1906"/>
        <item h="1" x="2158"/>
        <item h="1" x="2121"/>
        <item h="1" x="341"/>
        <item h="1" x="605"/>
        <item h="1" x="503"/>
        <item h="1" x="988"/>
        <item h="1" x="1078"/>
        <item h="1" x="854"/>
        <item h="1" x="1279"/>
        <item h="1" x="1513"/>
        <item h="1" x="244"/>
        <item h="1" x="680"/>
        <item h="1" x="362"/>
        <item h="1" x="909"/>
        <item h="1" x="1206"/>
        <item h="1" x="806"/>
        <item h="1" x="1372"/>
        <item h="1" x="4115"/>
        <item h="1" x="2500"/>
        <item h="1" x="5861"/>
        <item h="1" x="4585"/>
        <item h="1" x="2337"/>
        <item h="1" x="5651"/>
        <item h="1" x="6148"/>
        <item h="1" x="3749"/>
        <item h="1" x="2661"/>
        <item h="1" x="2887"/>
        <item h="1" x="5658"/>
        <item h="1" x="4498"/>
        <item h="1" x="3081"/>
        <item h="1" x="3364"/>
        <item h="1" x="5897"/>
        <item h="1" x="5811"/>
        <item h="1" x="3581"/>
        <item h="1" x="3825"/>
        <item h="1" x="4339"/>
        <item h="1" x="2170"/>
        <item h="1" x="329"/>
        <item h="1" x="597"/>
        <item h="1" x="502"/>
        <item h="1" x="939"/>
        <item h="1" x="1067"/>
        <item h="1" x="846"/>
        <item h="1" x="1382"/>
        <item h="1" x="4002"/>
        <item h="1" x="5637"/>
        <item h="1" x="2577"/>
        <item h="1" x="5773"/>
        <item h="1" x="6161"/>
        <item h="1" x="2415"/>
        <item h="1" x="5380"/>
        <item h="1" x="5774"/>
        <item h="1" x="3773"/>
        <item h="1" x="2729"/>
        <item h="1" x="6105"/>
        <item h="1" x="2913"/>
        <item h="1" x="4787"/>
        <item h="1" x="6016"/>
        <item h="1" x="3168"/>
        <item h="1" x="4478"/>
        <item h="1" x="3382"/>
        <item h="1" x="5211"/>
        <item h="1" x="5691"/>
        <item h="1" x="3584"/>
        <item h="1" x="6045"/>
        <item h="1" x="3902"/>
        <item h="1" x="5881"/>
        <item h="1" x="4318"/>
        <item h="1" x="1601"/>
        <item h="1" x="1750"/>
        <item h="1" x="2004"/>
        <item h="1" x="1833"/>
        <item h="1" x="2236"/>
        <item h="1" x="2037"/>
        <item h="1" x="217"/>
        <item h="1" x="661"/>
        <item h="1" x="477"/>
        <item h="1" x="914"/>
        <item h="1" x="1160"/>
        <item h="1" x="699"/>
        <item h="1" x="1353"/>
        <item h="1" x="1541"/>
        <item h="1" x="4063"/>
        <item h="1" x="2638"/>
        <item h="1" x="6063"/>
        <item h="1" x="5110"/>
        <item h="1" x="2427"/>
        <item h="1" x="6077"/>
        <item h="1" x="6031"/>
        <item h="1" x="3696"/>
        <item h="1" x="2717"/>
        <item h="1" x="2871"/>
        <item h="1" x="5339"/>
        <item h="1" x="5802"/>
        <item h="1" x="3086"/>
        <item h="1" x="3322"/>
        <item h="1" x="6053"/>
        <item h="1" x="5872"/>
        <item h="1" x="3475"/>
        <item h="1" x="3848"/>
        <item h="1" x="4313"/>
        <item h="1" x="2231"/>
        <item h="1" x="346"/>
        <item h="1" x="579"/>
        <item h="1" x="487"/>
        <item h="1" x="869"/>
        <item h="1" x="1170"/>
        <item h="1" x="754"/>
        <item h="1" x="1363"/>
        <item h="1" x="4157"/>
        <item h="1" x="2582"/>
        <item h="1" x="4654"/>
        <item h="1" x="4499"/>
        <item h="1" x="3644"/>
        <item h="1" x="2765"/>
        <item h="1" x="2953"/>
        <item h="1" x="5015"/>
        <item h="1" x="6174"/>
        <item h="1" x="3128"/>
        <item h="1" x="3260"/>
        <item h="1" x="5391"/>
        <item h="1" x="5571"/>
        <item h="1" x="3501"/>
        <item h="1" x="3912"/>
        <item h="1" x="4196"/>
        <item h="1" x="2564"/>
        <item h="1" x="5166"/>
        <item h="1" x="4361"/>
        <item h="1" x="2405"/>
        <item h="1" x="5705"/>
        <item h="1" x="5896"/>
        <item h="1" x="2712"/>
        <item h="1" x="2852"/>
        <item h="1" x="4936"/>
        <item h="1" x="5254"/>
        <item h="1" x="3096"/>
        <item h="1" x="2480"/>
        <item h="1" x="5405"/>
        <item h="1" x="5275"/>
        <item h="1" x="2366"/>
        <item h="1" x="4996"/>
        <item h="1" x="6137"/>
        <item h="1" x="2694"/>
        <item h="1" x="5908"/>
        <item h="1" x="3008"/>
        <item h="1" x="5814"/>
        <item h="1" x="6088"/>
        <item h="1" x="3185"/>
        <item h="1" x="5964"/>
        <item h="1" x="3350"/>
        <item h="1" x="6106"/>
        <item h="1" x="4968"/>
        <item h="1" x="1661"/>
        <item h="1" x="1723"/>
        <item h="1" x="1945"/>
        <item h="1" x="1902"/>
        <item h="1" x="2150"/>
        <item h="1" x="2079"/>
        <item h="1" x="308"/>
        <item h="1" x="641"/>
        <item h="1" x="470"/>
        <item h="1" x="958"/>
        <item h="1" x="1211"/>
        <item h="1" x="750"/>
        <item h="1" x="1375"/>
        <item h="1" x="1525"/>
        <item h="1" x="4160"/>
        <item h="1" x="2549"/>
        <item h="1" x="4582"/>
        <item h="1" x="6080"/>
        <item h="1" x="2361"/>
        <item h="1" x="5232"/>
        <item h="1" x="5367"/>
        <item h="1" x="3728"/>
        <item h="1" x="2781"/>
        <item h="1" x="2981"/>
        <item h="1" x="5151"/>
        <item h="1" x="5976"/>
        <item h="1" x="3151"/>
        <item h="1" x="3363"/>
        <item h="1" x="5708"/>
        <item h="1" x="4960"/>
        <item h="1" x="3588"/>
        <item h="1" x="3950"/>
        <item h="1" x="4256"/>
        <item h="1" x="2279"/>
        <item h="1" x="315"/>
        <item h="1" x="570"/>
        <item h="1" x="465"/>
        <item h="1" x="990"/>
        <item h="1" x="1118"/>
        <item h="1" x="817"/>
        <item h="1" x="1348"/>
        <item h="1" x="1507"/>
        <item h="1" x="4149"/>
        <item h="1" x="2541"/>
        <item h="1" x="5281"/>
        <item h="1" x="5330"/>
        <item h="1" x="2399"/>
        <item h="1" x="5625"/>
        <item h="1" x="6207"/>
        <item h="1" x="3727"/>
        <item h="1" x="2822"/>
        <item h="1" x="3021"/>
        <item h="1" x="5533"/>
        <item h="1" x="4928"/>
        <item h="1" x="3209"/>
        <item h="1" x="3308"/>
        <item h="1" x="4955"/>
        <item h="1" x="5052"/>
        <item h="1" x="3560"/>
        <item h="1" x="3875"/>
        <item h="1" x="4345"/>
        <item h="1" x="2191"/>
        <item h="1" x="197"/>
        <item h="1" x="639"/>
        <item h="1" x="389"/>
        <item h="1" x="964"/>
        <item h="1" x="1109"/>
        <item h="1" x="838"/>
        <item h="1" x="1244"/>
        <item h="1" x="1437"/>
        <item h="1" x="3974"/>
        <item h="1" x="2600"/>
        <item h="1" x="4796"/>
        <item h="1" x="6015"/>
        <item h="1" x="2310"/>
        <item h="1" x="5739"/>
        <item h="1" x="5022"/>
        <item h="1" x="3689"/>
        <item h="1" x="2699"/>
        <item h="1" x="3034"/>
        <item h="1" x="5847"/>
        <item h="1" x="6082"/>
        <item h="1" x="3095"/>
        <item h="1" x="3271"/>
        <item h="1" x="4797"/>
        <item h="1" x="5185"/>
        <item h="1" x="3543"/>
        <item h="1" x="3866"/>
        <item h="1" x="4337"/>
        <item h="1" x="1619"/>
        <item h="1" x="1764"/>
        <item h="1" x="2001"/>
        <item h="1" x="1823"/>
        <item h="1" x="2145"/>
        <item h="1" x="2059"/>
        <item h="1" x="183"/>
        <item h="1" x="622"/>
        <item h="1" x="421"/>
        <item h="1" x="1031"/>
        <item h="1" x="1210"/>
        <item h="1" x="840"/>
        <item h="1" x="1246"/>
        <item h="1" x="1420"/>
        <item h="1" x="4081"/>
        <item h="1" x="2592"/>
        <item h="1" x="4653"/>
        <item h="1" x="5227"/>
        <item h="1" x="2332"/>
        <item h="1" x="6029"/>
        <item h="1" x="5564"/>
        <item h="1" x="3663"/>
        <item h="1" x="2816"/>
        <item h="1" x="3012"/>
        <item h="1" x="5051"/>
        <item h="1" x="4584"/>
        <item h="1" x="3194"/>
        <item h="1" x="3366"/>
        <item h="1" x="6094"/>
        <item h="1" x="5445"/>
        <item h="1" x="3506"/>
        <item h="1" x="3904"/>
        <item h="1" x="2246"/>
        <item h="1" x="4107"/>
        <item h="1" x="3662"/>
        <item h="1" x="3542"/>
        <item h="1" x="3847"/>
        <item h="1" x="4299"/>
        <item h="1" x="4127"/>
        <item h="1" x="2641"/>
        <item h="1" x="5647"/>
        <item h="1" x="5108"/>
        <item h="1" x="2466"/>
        <item h="1" x="4411"/>
        <item h="1" x="5762"/>
        <item h="1" x="3612"/>
        <item h="1" x="2669"/>
        <item h="1" x="2894"/>
        <item h="1" x="5629"/>
        <item h="1" x="6123"/>
        <item h="1" x="3138"/>
        <item h="1" x="3289"/>
        <item h="1" x="5259"/>
        <item h="1" x="5084"/>
        <item h="1" x="3595"/>
        <item h="1" x="3932"/>
        <item h="1" x="4289"/>
        <item h="1" x="1642"/>
        <item h="1" x="1741"/>
        <item h="1" x="1908"/>
        <item h="1" x="1897"/>
        <item h="1" x="2293"/>
        <item h="1" x="2122"/>
        <item h="1" x="298"/>
        <item h="1" x="693"/>
        <item h="1" x="483"/>
        <item h="1" x="886"/>
        <item h="1" x="1176"/>
        <item h="1" x="808"/>
        <item h="1" x="1358"/>
        <item h="1" x="1418"/>
        <item h="1" x="4159"/>
        <item h="1" x="2594"/>
        <item h="1" x="5755"/>
        <item h="1" x="5139"/>
        <item h="1" x="2313"/>
        <item h="1" x="5462"/>
        <item h="1" x="4953"/>
        <item h="1" x="3670"/>
        <item h="1" x="2784"/>
        <item h="1" x="3033"/>
        <item h="1" x="6202"/>
        <item h="1" x="5890"/>
        <item h="1" x="3158"/>
        <item h="1" x="3304"/>
        <item h="1" x="4664"/>
        <item h="1" x="6113"/>
        <item h="1" x="3471"/>
        <item h="1" x="3788"/>
        <item h="1" x="4189"/>
        <item h="1" x="2262"/>
        <item h="1" x="4113"/>
        <item h="1" x="4640"/>
        <item h="1" x="2514"/>
        <item h="1" x="4374"/>
        <item h="1" x="5183"/>
        <item h="1" x="2338"/>
        <item h="1" x="4672"/>
        <item h="1" x="5180"/>
        <item h="1" x="3600"/>
        <item h="1" x="2695"/>
        <item h="1" x="5096"/>
        <item h="1" x="3000"/>
        <item h="1" x="5514"/>
        <item h="1" x="4528"/>
        <item h="1" x="3073"/>
        <item h="1" x="5602"/>
        <item h="1" x="3243"/>
        <item h="1" x="5020"/>
        <item h="1" x="4946"/>
        <item h="1" x="3507"/>
        <item h="1" x="4942"/>
        <item h="1" x="3843"/>
        <item h="1" x="4717"/>
        <item h="1" x="4191"/>
        <item h="1" x="1611"/>
        <item h="1" x="1687"/>
        <item h="1" x="1968"/>
        <item h="1" x="1857"/>
        <item h="1" x="2227"/>
        <item h="1" x="2066"/>
        <item h="1" x="273"/>
        <item h="1" x="585"/>
        <item h="1" x="400"/>
        <item h="1" x="907"/>
        <item h="1" x="1088"/>
        <item h="1" x="811"/>
        <item h="1" x="1349"/>
        <item h="1" x="1425"/>
        <item h="1" x="4147"/>
        <item h="1" x="2533"/>
        <item h="1" x="4494"/>
        <item h="1" x="5329"/>
        <item h="1" x="2396"/>
        <item h="1" x="5893"/>
        <item h="1" x="5706"/>
        <item h="1" x="3667"/>
        <item h="1" x="2688"/>
        <item h="1" x="2986"/>
        <item h="1" x="6116"/>
        <item h="1" x="5864"/>
        <item h="1" x="3051"/>
        <item h="1" x="3360"/>
        <item h="1" x="5290"/>
        <item h="1" x="5539"/>
        <item h="1" x="3437"/>
        <item h="1" x="3908"/>
        <item h="1" x="4280"/>
        <item h="1" x="2275"/>
        <item h="1" x="4060"/>
        <item h="1" x="3734"/>
        <item h="1" x="4948"/>
        <item h="1" x="3094"/>
        <item h="1" x="3257"/>
        <item h="1" x="5034"/>
        <item h="1" x="4833"/>
        <item h="1" x="3436"/>
        <item h="1" x="3828"/>
        <item h="1" x="4206"/>
        <item h="1" x="4004"/>
        <item h="1" x="5983"/>
        <item h="1" x="2484"/>
        <item h="1" x="5451"/>
        <item h="1" x="5061"/>
        <item h="1" x="2345"/>
        <item h="1" x="4714"/>
        <item h="1" x="5638"/>
        <item h="1" x="3621"/>
        <item h="1" x="2810"/>
        <item h="1" x="5028"/>
        <item h="1" x="2859"/>
        <item h="1" x="5547"/>
        <item h="1" x="4430"/>
        <item h="1" x="3129"/>
        <item h="1" x="5491"/>
        <item h="1" x="3299"/>
        <item h="1" x="4678"/>
        <item h="1" x="5299"/>
        <item h="1" x="3583"/>
        <item h="1" x="5513"/>
        <item h="1" x="3831"/>
        <item h="1" x="4883"/>
        <item h="1" x="4246"/>
        <item h="1" x="1583"/>
        <item h="1" x="1697"/>
        <item h="1" x="1982"/>
        <item h="1" x="1815"/>
        <item h="1" x="2174"/>
        <item h="1" x="2049"/>
        <item h="1" x="254"/>
        <item h="1" x="588"/>
        <item h="1" x="415"/>
        <item h="1" x="1003"/>
        <item h="1" x="1106"/>
        <item h="1" x="859"/>
        <item h="1" x="1254"/>
        <item h="1" x="1471"/>
        <item h="1" x="5147"/>
        <item h="1" x="2657"/>
        <item h="1" x="4981"/>
        <item h="1" x="5107"/>
        <item h="1" x="2395"/>
        <item h="1" x="5563"/>
        <item h="1" x="4952"/>
        <item h="1" x="3675"/>
        <item h="1" x="2770"/>
        <item h="1" x="5314"/>
        <item h="1" x="2952"/>
        <item h="1" x="5082"/>
        <item h="1" x="4768"/>
        <item h="1" x="3146"/>
        <item h="1" x="5083"/>
        <item h="1" x="3398"/>
        <item h="1" x="4775"/>
        <item h="1" x="4506"/>
        <item h="1" x="3457"/>
        <item h="1" x="5572"/>
        <item h="1" x="3940"/>
        <item h="1" x="5683"/>
        <item h="1" x="4332"/>
        <item h="1" x="1598"/>
        <item h="1" x="1702"/>
        <item h="1" x="1955"/>
        <item h="1" x="1848"/>
        <item h="1" x="2180"/>
        <item h="1" x="2051"/>
        <item h="1" x="287"/>
        <item h="1" x="656"/>
        <item h="1" x="490"/>
        <item h="1" x="1036"/>
        <item h="1" x="1052"/>
        <item h="1" x="825"/>
        <item h="1" x="1261"/>
        <item h="1" x="1473"/>
        <item h="1" x="4051"/>
        <item h="1" x="5371"/>
        <item h="1" x="2596"/>
        <item h="1" x="4542"/>
        <item h="1" x="5106"/>
        <item h="1" x="2329"/>
        <item h="1" x="5363"/>
        <item h="1" x="5681"/>
        <item h="1" x="3632"/>
        <item h="1" x="2663"/>
        <item h="1" x="4551"/>
        <item h="1" x="2917"/>
        <item h="1" x="5594"/>
        <item h="1" x="4985"/>
        <item h="1" x="3204"/>
        <item h="1" x="5597"/>
        <item h="1" x="3357"/>
        <item h="1" x="5174"/>
        <item h="1" x="5636"/>
        <item h="1" x="3429"/>
        <item h="1" x="5599"/>
        <item h="1" x="3874"/>
        <item h="1" x="4958"/>
        <item h="1" x="4214"/>
        <item h="1" x="1615"/>
        <item h="1" x="1752"/>
        <item h="1" x="1943"/>
        <item h="1" x="1834"/>
        <item h="1" x="2143"/>
        <item h="1" x="2072"/>
        <item h="1" x="234"/>
        <item h="1" x="530"/>
        <item h="1" x="406"/>
        <item h="1" x="892"/>
        <item h="1" x="1083"/>
        <item h="1" x="734"/>
        <item h="1" x="1339"/>
        <item h="1" x="1544"/>
        <item h="1" x="4094"/>
        <item h="1" x="6087"/>
        <item h="1" x="2590"/>
        <item h="1" x="6180"/>
        <item h="1" x="6134"/>
        <item h="1" x="2384"/>
        <item h="1" x="5836"/>
        <item h="1" x="4530"/>
        <item h="1" x="3673"/>
        <item h="1" x="2685"/>
        <item h="1" x="6040"/>
        <item h="1" x="2924"/>
        <item h="1" x="5819"/>
        <item h="1" x="5965"/>
        <item h="1" x="3067"/>
        <item h="1" x="4849"/>
        <item h="1" x="3393"/>
        <item h="1" x="6197"/>
        <item h="1" x="5748"/>
        <item h="1" x="3487"/>
        <item h="1" x="5130"/>
        <item h="1" x="3903"/>
        <item h="1" x="4758"/>
        <item h="1" x="4286"/>
        <item h="1" x="1668"/>
        <item h="1" x="1748"/>
        <item h="1" x="1983"/>
        <item h="1" x="1858"/>
        <item h="1" x="2230"/>
        <item h="1" x="2091"/>
        <item h="1" x="318"/>
        <item h="1" x="676"/>
        <item h="1" x="427"/>
        <item h="1" x="1026"/>
        <item h="1" x="1107"/>
        <item h="1" x="729"/>
        <item h="1" x="1357"/>
        <item h="1" x="1489"/>
        <item h="1" x="4163"/>
        <item h="1" x="4828"/>
        <item h="1" x="2598"/>
        <item h="1" x="4692"/>
        <item h="1" x="5803"/>
        <item h="1" x="2394"/>
        <item h="1" x="5825"/>
        <item h="1" x="5422"/>
        <item h="1" x="3611"/>
        <item h="1" x="2721"/>
        <item h="1" x="5177"/>
        <item h="1" x="3030"/>
        <item h="1" x="4549"/>
        <item h="1" x="4497"/>
        <item h="1" x="3216"/>
        <item h="1" x="4702"/>
        <item h="1" x="3397"/>
        <item h="1" x="5441"/>
        <item h="1" x="5239"/>
        <item h="1" x="3572"/>
        <item h="1" x="4835"/>
        <item h="1" x="3865"/>
        <item h="1" x="4416"/>
        <item h="1" x="4187"/>
        <item h="1" x="2228"/>
        <item h="1" x="242"/>
        <item h="1" x="618"/>
        <item h="1" x="501"/>
        <item h="1" x="1005"/>
        <item h="1" x="1141"/>
        <item h="1" x="791"/>
        <item h="1" x="1341"/>
        <item h="1" x="1519"/>
        <item h="1" x="2299"/>
        <item h="1" x="694"/>
        <item h="1" x="2017"/>
        <item h="1" x="3597"/>
        <item h="1" x="4349"/>
        <item h="1" x="3972"/>
        <item h="1" x="1790"/>
        <item h="1" x="1558"/>
        <item h="1" x="348"/>
        <item h="1" x="1046"/>
        <item h="1" x="3222"/>
        <item h="1" x="2659"/>
        <item h="1" x="2298"/>
        <item h="1" x="3975"/>
        <item h="1" x="2647"/>
        <item h="1" x="4897"/>
        <item h="1" x="6026"/>
        <item h="1" x="2302"/>
        <item h="1" x="4501"/>
        <item h="1" x="4821"/>
        <item h="1" x="3769"/>
        <item h="1" x="2840"/>
        <item h="1" x="3014"/>
        <item h="1" x="5899"/>
        <item h="1" x="6097"/>
        <item h="1" x="3120"/>
        <item h="1" x="3326"/>
        <item h="1" x="5845"/>
        <item h="1" x="6165"/>
        <item h="1" x="3526"/>
        <item h="1" x="3925"/>
        <item h="1" x="4166"/>
        <item h="1" x="2183"/>
        <item h="1" x="241"/>
        <item h="1" x="559"/>
        <item h="1" x="403"/>
        <item h="1" x="903"/>
        <item h="1" x="1093"/>
        <item h="1" x="769"/>
        <item h="1" x="1390"/>
        <item h="1" x="1423"/>
        <item h="1" x="4010"/>
        <item h="1" x="5630"/>
        <item h="1" x="2512"/>
        <item h="1" x="5841"/>
        <item h="1" x="5005"/>
        <item h="1" x="2440"/>
        <item h="1" x="4861"/>
        <item h="1" x="5626"/>
        <item h="1" x="3683"/>
        <item h="1" x="2730"/>
        <item h="1" x="5975"/>
        <item h="1" x="2870"/>
        <item h="1" x="5711"/>
        <item h="1" x="5389"/>
        <item h="1" x="3039"/>
        <item h="1" x="6140"/>
        <item h="1" x="3297"/>
        <item h="1" x="5335"/>
        <item h="1" x="4705"/>
        <item h="1" x="3562"/>
        <item h="1" x="5716"/>
        <item h="1" x="3916"/>
        <item h="1" x="5118"/>
        <item h="1" x="4293"/>
        <item h="1" x="1667"/>
        <item h="1" x="1725"/>
        <item h="1" x="2013"/>
        <item h="1" x="1841"/>
        <item h="1" x="2224"/>
        <item h="1" x="2077"/>
        <item h="1" x="260"/>
        <item h="1" x="547"/>
        <item h="1" x="486"/>
        <item h="1" x="1024"/>
        <item h="1" x="1063"/>
        <item h="1" x="701"/>
        <item h="1" x="1239"/>
        <item h="1" x="1495"/>
        <item h="1" x="4033"/>
        <item h="1" x="5810"/>
        <item h="1" x="2618"/>
        <item h="1" x="6192"/>
        <item h="1" x="6081"/>
        <item h="1" x="2426"/>
        <item h="1" x="5761"/>
        <item h="1" x="5366"/>
        <item h="1" x="3740"/>
        <item h="1" x="2809"/>
        <item h="1" x="5875"/>
        <item h="1" x="2916"/>
        <item h="1" x="6186"/>
        <item h="1" x="5482"/>
        <item h="1" x="3159"/>
        <item h="1" x="4832"/>
        <item h="1" x="3225"/>
        <item h="1" x="5924"/>
        <item h="1" x="5931"/>
        <item h="1" x="3480"/>
        <item h="1" x="5542"/>
        <item h="1" x="3796"/>
        <item h="1" x="5466"/>
        <item h="1" x="4312"/>
        <item h="1" x="1670"/>
        <item h="1" x="1722"/>
        <item h="1" x="1978"/>
        <item h="1" x="1861"/>
        <item h="1" x="2194"/>
        <item h="1" x="2093"/>
        <item h="1" x="215"/>
        <item h="1" x="534"/>
        <item h="1" x="357"/>
        <item h="1" x="1042"/>
        <item h="1" x="1184"/>
        <item h="1" x="823"/>
        <item h="1" x="1294"/>
        <item h="1" x="1442"/>
        <item h="1" x="4040"/>
        <item h="1" x="2566"/>
        <item h="1" x="5304"/>
        <item h="1" x="5735"/>
        <item h="1" x="2422"/>
        <item h="1" x="6057"/>
        <item h="1" x="5390"/>
        <item h="1" x="3643"/>
        <item h="1" x="2812"/>
        <item h="1" x="2982"/>
        <item h="1" x="4906"/>
        <item h="1" x="4496"/>
        <item h="1" x="3175"/>
        <item h="1" x="3288"/>
        <item h="1" x="5368"/>
        <item h="1" x="6200"/>
        <item h="1" x="3570"/>
        <item h="1" x="3927"/>
        <item h="1" x="4176"/>
        <item h="1" x="1589"/>
        <item h="1" x="1675"/>
        <item h="1" x="1986"/>
        <item h="1" x="1874"/>
        <item h="1" x="2269"/>
        <item h="1" x="2040"/>
        <item h="1" x="1035"/>
        <item h="1" x="1117"/>
        <item h="1" x="762"/>
        <item h="1" x="1378"/>
        <item h="1" x="1436"/>
        <item h="1" x="209"/>
        <item h="1" x="631"/>
        <item h="1" x="480"/>
        <item h="1" x="4142"/>
        <item h="1" x="2519"/>
        <item h="1" x="5319"/>
        <item h="1" x="6135"/>
        <item h="1" x="2339"/>
        <item h="1" x="5492"/>
        <item h="1" x="5428"/>
        <item h="1" x="3723"/>
        <item h="1" x="2738"/>
        <item h="1" x="3031"/>
        <item h="1" x="5348"/>
        <item h="1" x="5215"/>
        <item h="1" x="3111"/>
        <item h="1" x="3376"/>
        <item h="1" x="5453"/>
        <item h="1" x="6131"/>
        <item h="1" x="3444"/>
        <item h="1" x="3782"/>
        <item h="1" x="4180"/>
        <item h="1" x="1639"/>
        <item h="1" x="1765"/>
        <item h="1" x="1949"/>
        <item h="1" x="1904"/>
        <item h="1" x="2248"/>
        <item h="1" x="2047"/>
        <item h="1" x="227"/>
        <item h="1" x="664"/>
        <item h="1" x="363"/>
        <item h="1" x="959"/>
        <item h="1" x="1140"/>
        <item h="1" x="737"/>
        <item h="1" x="1354"/>
        <item h="1" x="1440"/>
        <item h="1" x="297"/>
        <item h="1" x="533"/>
        <item h="1" x="475"/>
        <item h="1" x="1021"/>
        <item h="1" x="1128"/>
        <item h="1" x="724"/>
        <item h="1" x="1287"/>
        <item h="1" x="4105"/>
        <item h="1" x="2538"/>
        <item h="1" x="6064"/>
        <item h="1" x="5077"/>
        <item h="1" x="2393"/>
        <item h="1" x="5308"/>
        <item h="1" x="5680"/>
        <item h="1" x="3736"/>
        <item h="1" x="2720"/>
        <item h="1" x="2908"/>
        <item h="1" x="5741"/>
        <item h="1" x="5253"/>
        <item h="1" x="3145"/>
        <item h="1" x="3328"/>
        <item h="1" x="4588"/>
        <item h="1" x="5447"/>
        <item h="1" x="3518"/>
        <item h="1" x="3813"/>
        <item h="1" x="4320"/>
        <item h="1" x="2290"/>
        <item h="1" x="340"/>
        <item h="1" x="586"/>
        <item h="1" x="517"/>
        <item h="1" x="1020"/>
        <item h="1" x="1104"/>
        <item h="1" x="761"/>
        <item h="1" x="1321"/>
        <item h="1" x="1447"/>
        <item h="1" x="4080"/>
        <item h="1" x="4848"/>
        <item h="1" x="2499"/>
        <item h="1" x="5063"/>
        <item h="1" x="5382"/>
        <item h="1" x="2443"/>
        <item h="1" x="4719"/>
        <item h="1" x="5669"/>
        <item h="1" x="3761"/>
        <item h="1" x="2704"/>
        <item h="1" x="6042"/>
        <item h="1" x="2927"/>
        <item h="1" x="5641"/>
        <item h="1" x="5576"/>
        <item h="1" x="3122"/>
        <item h="1" x="5776"/>
        <item h="1" x="3295"/>
        <item h="1" x="4756"/>
        <item h="1" x="5349"/>
        <item h="1" x="3520"/>
        <item h="1" x="5552"/>
        <item h="1" x="3923"/>
        <item h="1" x="4757"/>
        <item h="1" x="4183"/>
        <item h="1" x="1671"/>
        <item h="1" x="1767"/>
        <item h="1" x="1999"/>
        <item h="1" x="1859"/>
        <item h="1" x="2260"/>
        <item h="1" x="2084"/>
        <item h="1" x="223"/>
        <item h="1" x="643"/>
        <item h="1" x="509"/>
        <item h="1" x="979"/>
        <item h="1" x="1081"/>
        <item h="1" x="842"/>
        <item h="1" x="1367"/>
        <item h="1" x="1483"/>
        <item h="1" x="1632"/>
        <item h="1" x="1678"/>
        <item h="1" x="1845"/>
        <item h="1" x="236"/>
        <item h="1" x="669"/>
        <item h="1" x="391"/>
        <item h="1" x="882"/>
        <item h="1" x="1080"/>
        <item h="1" x="749"/>
        <item h="1" x="1292"/>
        <item h="1" x="1395"/>
        <item h="1" x="3999"/>
        <item h="1" x="3247"/>
        <item h="1" x="5844"/>
        <item h="1" x="4704"/>
        <item h="1" x="258"/>
        <item h="1" x="413"/>
        <item h="1" x="918"/>
        <item h="1" x="1062"/>
        <item h="1" x="4625"/>
        <item h="1" x="2571"/>
        <item h="1" x="5066"/>
        <item h="1" x="5171"/>
        <item h="1" x="2455"/>
        <item h="1" x="4644"/>
        <item h="1" x="4773"/>
        <item h="1" x="3765"/>
        <item h="1" x="2741"/>
        <item h="1" x="6089"/>
        <item h="1" x="2906"/>
        <item h="1" x="5898"/>
        <item h="1" x="4614"/>
        <item h="1" x="3136"/>
        <item h="1" x="4870"/>
        <item h="1" x="3447"/>
        <item h="1" x="5157"/>
        <item h="1" x="3871"/>
        <item h="1" x="4737"/>
        <item h="1" x="4269"/>
        <item h="1" x="1672"/>
        <item h="1" x="1709"/>
        <item h="1" x="1993"/>
        <item h="1" x="1852"/>
        <item h="1" x="2127"/>
        <item h="1" x="2112"/>
        <item h="1" x="1303"/>
        <item h="1" x="1556"/>
        <item h="1" x="3983"/>
        <item h="1" x="5633"/>
        <item h="1" x="2627"/>
        <item h="1" x="4994"/>
        <item h="1" x="5977"/>
        <item h="1" x="2353"/>
        <item h="1" x="5341"/>
        <item h="1" x="6013"/>
        <item h="1" x="3697"/>
        <item h="1" x="2703"/>
        <item h="1" x="4742"/>
        <item h="1" x="2890"/>
        <item h="1" x="5980"/>
        <item h="1" x="5813"/>
        <item h="1" x="3077"/>
        <item h="1" x="5635"/>
        <item h="1" x="3320"/>
        <item h="1" x="5544"/>
        <item h="1" x="5241"/>
        <item h="1" x="3513"/>
        <item h="1" x="5878"/>
        <item h="1" x="3800"/>
        <item h="1" x="5906"/>
        <item h="1" x="4288"/>
        <item h="1" x="1609"/>
        <item h="1" x="1768"/>
        <item h="1" x="1934"/>
        <item h="1" x="1798"/>
        <item h="1" x="2162"/>
        <item h="1" x="2068"/>
        <item h="1" x="220"/>
        <item h="1" x="638"/>
        <item h="1" x="430"/>
        <item h="1" x="945"/>
        <item h="1" x="1175"/>
        <item h="1" x="831"/>
        <item h="1" x="1265"/>
        <item h="1" x="1406"/>
        <item h="1" x="326"/>
        <item h="1" x="612"/>
        <item h="1" x="353"/>
        <item h="1" x="4043"/>
        <item h="1" x="2608"/>
        <item h="1" x="5473"/>
        <item h="1" x="4841"/>
        <item h="1" x="2435"/>
        <item h="1" x="5772"/>
        <item h="1" x="5665"/>
        <item h="1" x="3665"/>
        <item h="1" x="2681"/>
        <item h="1" x="2945"/>
        <item h="1" x="4598"/>
        <item h="1" x="5057"/>
        <item h="1" x="3079"/>
        <item h="1" x="3261"/>
        <item h="1" x="4878"/>
        <item h="1" x="4383"/>
        <item h="1" x="3411"/>
        <item h="1" x="3794"/>
        <item h="1" x="4220"/>
        <item h="1" x="1665"/>
        <item h="1" x="1696"/>
        <item h="1" x="1961"/>
        <item h="1" x="1832"/>
        <item h="1" x="2168"/>
        <item h="1" x="2078"/>
        <item h="1" x="212"/>
        <item h="1" x="634"/>
        <item h="1" x="390"/>
        <item h="1" x="931"/>
        <item h="1" x="1071"/>
        <item h="1" x="788"/>
        <item h="1" x="1297"/>
        <item h="1" x="1504"/>
        <item h="1" x="4059"/>
        <item h="1" x="2506"/>
        <item h="1" x="4896"/>
        <item h="1" x="5043"/>
        <item h="1" x="3693"/>
        <item h="1" x="2844"/>
        <item h="1" x="2964"/>
        <item h="1" x="5789"/>
        <item h="1" x="4984"/>
        <item h="1" x="3107"/>
        <item h="1" x="3244"/>
        <item h="1" x="4743"/>
        <item h="1" x="4380"/>
        <item h="1" x="3456"/>
        <item h="1" x="3869"/>
        <item h="1" x="4248"/>
        <item h="1" x="660"/>
        <item h="1" x="746"/>
        <item h="1" x="1562"/>
        <item h="1" x="583"/>
        <item h="1" x="930"/>
        <item h="1" x="1103"/>
        <item h="1" x="759"/>
        <item h="1" x="1226"/>
        <item h="1" x="1400"/>
        <item h="1" x="4003"/>
        <item h="1" x="2517"/>
        <item h="1" x="5603"/>
        <item h="1" x="5832"/>
        <item h="1" x="2341"/>
        <item h="1" x="5688"/>
        <item h="1" x="5270"/>
        <item h="1" x="3746"/>
        <item h="1" x="2728"/>
        <item h="1" x="2889"/>
        <item h="1" x="6072"/>
        <item h="1" x="5269"/>
        <item h="1" x="3178"/>
        <item h="1" x="3386"/>
        <item h="1" x="5207"/>
        <item h="1" x="5962"/>
        <item h="1" x="3540"/>
        <item h="1" x="3872"/>
        <item h="1" x="4283"/>
        <item h="1" x="2167"/>
        <item h="1" x="196"/>
        <item h="1" x="647"/>
        <item h="1" x="516"/>
        <item h="1" x="986"/>
        <item h="1" x="1100"/>
        <item h="1" x="845"/>
        <item h="1" x="1352"/>
        <item h="1" x="1511"/>
        <item h="1" x="4151"/>
        <item h="1" x="5779"/>
        <item h="1" x="2545"/>
        <item h="1" x="6085"/>
        <item h="1" x="5247"/>
        <item h="1" x="2359"/>
        <item h="1" x="5823"/>
        <item h="1" x="5354"/>
        <item h="1" x="3774"/>
        <item h="1" x="2718"/>
        <item h="1" x="5780"/>
        <item h="1" x="2947"/>
        <item h="1" x="4402"/>
        <item h="1" x="4400"/>
        <item h="1" x="3169"/>
        <item h="1" x="5580"/>
        <item h="1" x="3344"/>
        <item h="1" x="5946"/>
        <item h="1" x="4449"/>
        <item h="1" x="3531"/>
        <item h="1" x="5358"/>
        <item h="1" x="3806"/>
        <item h="1" x="4650"/>
        <item h="1" x="4306"/>
        <item h="1" x="1602"/>
        <item h="1" x="1717"/>
        <item h="1" x="1994"/>
        <item h="1" x="1880"/>
        <item h="1" x="2254"/>
        <item h="1" x="2115"/>
        <item h="1" x="342"/>
        <item h="1" x="558"/>
        <item h="1" x="462"/>
        <item h="1" x="934"/>
        <item h="1" x="1193"/>
        <item h="1" x="765"/>
        <item h="1" x="1338"/>
        <item h="1" x="1528"/>
        <item h="1" x="6068"/>
        <item h="1" x="3596"/>
        <item h="1" x="3986"/>
        <item h="1" x="2523"/>
        <item h="1" x="4652"/>
        <item h="1" x="5737"/>
        <item h="1" x="2457"/>
        <item h="1" x="5922"/>
        <item h="1" x="5047"/>
        <item h="1" x="3687"/>
        <item h="1" x="2660"/>
        <item h="1" x="2968"/>
        <item h="1" x="5593"/>
        <item h="1" x="5168"/>
        <item h="1" x="3211"/>
        <item h="1" x="3362"/>
        <item h="1" x="6032"/>
        <item h="1" x="4781"/>
        <item h="1" x="3575"/>
        <item h="1" x="3931"/>
        <item h="1" x="4344"/>
        <item h="1" x="2233"/>
        <item h="1" x="239"/>
        <item h="1" x="2"/>
        <item h="1" x="2510"/>
        <item h="1" x="5499"/>
        <item h="1" x="5587"/>
        <item h="1" x="2452"/>
        <item h="1" x="5461"/>
        <item h="1" x="5590"/>
        <item h="1" x="2689"/>
        <item h="1" x="5085"/>
        <item h="1" x="2899"/>
        <item h="1" x="5444"/>
        <item h="1" x="5649"/>
        <item h="1" x="3050"/>
        <item h="1" x="6166"/>
        <item h="1" x="3404"/>
        <item h="1" x="5566"/>
        <item h="1" x="4780"/>
        <item h="1" x="3446"/>
        <item h="1" x="6163"/>
        <item h="1" x="2210"/>
        <item h="1" x="304"/>
        <item h="1" x="679"/>
        <item h="1" x="452"/>
        <item h="1" x="1013"/>
        <item h="1" x="1190"/>
        <item h="1" x="834"/>
        <item h="1" x="1313"/>
        <item h="1" x="1543"/>
        <item h="1" x="4055"/>
        <item h="1" x="6009"/>
        <item h="1" x="2543"/>
        <item h="1" x="5188"/>
        <item h="1" x="5702"/>
        <item h="1" x="2465"/>
        <item h="1" x="5193"/>
        <item h="1" x="5143"/>
        <item h="1" x="3781"/>
        <item h="1" x="2775"/>
        <item h="1" x="6199"/>
        <item h="1" x="2886"/>
        <item h="1" x="5767"/>
        <item h="1" x="4544"/>
        <item h="1" x="3047"/>
        <item h="1" x="4738"/>
        <item h="1" x="3361"/>
        <item h="1" x="5565"/>
        <item h="1" x="5714"/>
        <item h="1" x="3463"/>
        <item h="1" x="5293"/>
        <item h="1" x="3853"/>
        <item h="1" x="4370"/>
        <item h="1" x="4279"/>
        <item h="1" x="1610"/>
        <item h="1" x="1711"/>
        <item h="1" x="1905"/>
        <item h="1" x="2159"/>
        <item h="1" x="278"/>
        <item h="1" x="610"/>
        <item h="1" x="385"/>
        <item h="1" x="942"/>
        <item h="1" x="1073"/>
        <item h="1" x="853"/>
        <item h="1" x="1384"/>
        <item h="1" x="1502"/>
        <item h="1" x="4078"/>
        <item h="1" x="2481"/>
        <item h="1" x="4681"/>
        <item h="1" x="5320"/>
        <item h="1" x="2352"/>
        <item h="1" x="4365"/>
        <item h="1" x="4428"/>
        <item h="1" x="3641"/>
        <item h="1" x="2683"/>
        <item h="1" x="2875"/>
        <item h="1" x="5370"/>
        <item h="1" x="5126"/>
        <item h="1" x="3062"/>
        <item h="1" x="3292"/>
        <item h="1" x="5383"/>
        <item h="1" x="4464"/>
        <item h="1" x="3459"/>
        <item h="1" x="3815"/>
        <item h="1" x="4310"/>
        <item h="1" x="1574"/>
        <item h="1" x="1731"/>
        <item h="1" x="1962"/>
        <item h="1" x="1881"/>
        <item h="1" x="2134"/>
        <item h="1" x="2046"/>
        <item h="1" x="268"/>
        <item h="1" x="594"/>
        <item h="1" x="422"/>
        <item h="1" x="895"/>
        <item h="1" x="1089"/>
        <item h="1" x="782"/>
        <item h="1" x="1309"/>
        <item h="1" x="1446"/>
        <item h="1" x="4099"/>
        <item h="1" x="3661"/>
        <item h="1" x="3489"/>
        <item h="1" x="3834"/>
        <item h="1" x="4336"/>
        <item h="1" x="3334"/>
        <item h="1" x="5198"/>
        <item h="1" x="5830"/>
        <item h="1" x="4065"/>
        <item h="1" x="5091"/>
        <item h="1" x="2507"/>
        <item h="1" x="5124"/>
        <item h="1" x="4569"/>
        <item h="1" x="2351"/>
        <item h="1" x="5179"/>
        <item h="1" x="4747"/>
        <item h="1" x="3738"/>
        <item h="1" x="2672"/>
        <item h="1" x="4375"/>
        <item h="1" x="3013"/>
        <item h="1" x="4482"/>
        <item h="1" x="5090"/>
        <item h="1" x="3078"/>
        <item h="1" x="4785"/>
        <item h="1" x="3280"/>
        <item h="1" x="4392"/>
        <item h="1" x="4394"/>
        <item h="1" x="3415"/>
        <item h="1" x="4376"/>
        <item h="1" x="3819"/>
        <item h="1" x="4476"/>
        <item h="1" x="4170"/>
        <item h="1" x="1640"/>
        <item h="1" x="1682"/>
        <item h="1" x="1911"/>
        <item h="1" x="1809"/>
        <item h="1" x="2219"/>
        <item h="1" x="2025"/>
        <item h="1" x="206"/>
        <item h="1" x="542"/>
        <item h="1" x="399"/>
        <item h="1" x="946"/>
        <item h="1" x="1084"/>
        <item h="1" x="714"/>
        <item h="1" x="1299"/>
        <item h="1" x="1412"/>
        <item h="1" x="3989"/>
        <item h="1" x="2508"/>
        <item h="1" x="4517"/>
        <item h="1" x="4973"/>
        <item h="1" x="2308"/>
        <item h="1" x="4436"/>
        <item h="1" x="4715"/>
        <item h="1" x="3638"/>
        <item h="1" x="2662"/>
        <item h="1" x="2891"/>
        <item h="1" x="4671"/>
        <item h="1" x="4479"/>
        <item h="1" x="3147"/>
        <item h="1" x="3246"/>
        <item h="1" x="4471"/>
        <item h="1" x="4563"/>
        <item h="1" x="3418"/>
        <item h="1" x="3850"/>
        <item h="1" x="4177"/>
        <item h="1" x="1564"/>
        <item h="1" x="1681"/>
        <item h="1" x="1927"/>
        <item h="1" x="1810"/>
        <item h="1" x="2189"/>
        <item h="1" x="2071"/>
        <item h="1" x="179"/>
        <item h="1" x="526"/>
        <item h="1" x="392"/>
        <item h="1" x="894"/>
        <item h="1" x="1068"/>
        <item h="1" x="698"/>
        <item h="1" x="1274"/>
        <item h="1" x="1474"/>
        <item h="1" x="4152"/>
        <item h="1" x="2597"/>
        <item h="1" x="6193"/>
        <item h="1" x="5009"/>
        <item h="1" x="2386"/>
        <item h="1" x="5113"/>
        <item h="1" x="4663"/>
        <item h="1" x="3686"/>
        <item h="1" x="2698"/>
        <item h="1" x="2995"/>
        <item h="1" x="4368"/>
        <item h="1" x="5783"/>
        <item h="1" x="3181"/>
        <item h="1" x="3253"/>
        <item h="1" x="5289"/>
        <item h="1" x="6091"/>
        <item h="1" x="3453"/>
        <item h="1" x="3868"/>
        <item h="1" x="4219"/>
        <item h="1" x="2274"/>
        <item h="1" x="4095"/>
        <item h="1" x="4404"/>
        <item h="1" x="2637"/>
        <item h="1" x="6067"/>
        <item h="1" x="5069"/>
        <item h="1" x="2375"/>
        <item h="1" x="5619"/>
        <item h="1" x="5855"/>
        <item h="1" x="3674"/>
        <item h="1" x="2817"/>
        <item h="1" x="6021"/>
        <item h="1" x="2976"/>
        <item h="1" x="5622"/>
        <item h="1" x="5159"/>
        <item h="1" x="3127"/>
        <item h="1" x="5674"/>
        <item h="1" x="3368"/>
        <item h="1" x="4610"/>
        <item h="1" x="5751"/>
        <item h="1" x="3592"/>
        <item h="1" x="4923"/>
        <item h="1" x="3783"/>
        <item h="1" x="4649"/>
        <item h="1" x="4199"/>
        <item h="1" x="1643"/>
        <item h="1" x="1742"/>
        <item h="1" x="1965"/>
        <item h="1" x="1895"/>
        <item h="1" x="2138"/>
        <item h="1" x="2058"/>
        <item h="1" x="274"/>
        <item h="1" x="648"/>
        <item h="1" x="493"/>
        <item h="1" x="961"/>
        <item h="1" x="1065"/>
        <item h="1" x="865"/>
        <item h="1" x="1301"/>
        <item h="1" x="1465"/>
        <item h="1" x="4148"/>
        <item h="1" x="2522"/>
        <item h="1" x="5888"/>
        <item h="1" x="5112"/>
        <item h="1" x="2450"/>
        <item h="1" x="6003"/>
        <item h="1" x="5309"/>
        <item h="1" x="3745"/>
        <item h="1" x="2774"/>
        <item h="1" x="2970"/>
        <item h="1" x="5393"/>
        <item h="1" x="4983"/>
        <item h="1" x="3046"/>
        <item h="1" x="3351"/>
        <item h="1" x="5048"/>
        <item h="1" x="5792"/>
        <item h="1" x="3546"/>
        <item h="1" x="3833"/>
        <item h="1" x="4309"/>
        <item h="1" x="2281"/>
        <item h="1" x="289"/>
        <item h="1" x="668"/>
        <item h="1" x="438"/>
        <item h="1" x="985"/>
        <item h="1" x="1172"/>
        <item h="1" x="779"/>
        <item h="1" x="1381"/>
        <item h="1" x="1414"/>
        <item h="1" x="77"/>
        <item h="1" x="163"/>
        <item h="1" x="31"/>
        <item h="1" x="154"/>
        <item h="1" x="91"/>
        <item h="1" x="39"/>
        <item h="1" x="26"/>
        <item h="1" x="24"/>
        <item h="1" x="107"/>
        <item h="1" x="80"/>
        <item h="1" x="132"/>
        <item h="1" x="51"/>
        <item h="1" x="12"/>
        <item h="1" x="55"/>
        <item h="1" x="11"/>
        <item h="1" x="95"/>
        <item h="1" x="60"/>
        <item h="1" x="33"/>
        <item h="1" x="5"/>
        <item h="1" x="9"/>
        <item h="1" x="140"/>
        <item h="1" x="106"/>
        <item h="1" x="135"/>
        <item h="1" x="92"/>
        <item h="1" x="146"/>
        <item h="1" x="40"/>
        <item h="1" x="85"/>
        <item h="1" x="65"/>
        <item h="1" x="123"/>
        <item h="1" x="161"/>
        <item h="1" x="130"/>
        <item h="1" x="29"/>
        <item h="1" x="36"/>
        <item h="1" x="148"/>
        <item h="1" x="57"/>
        <item h="1" x="120"/>
        <item h="1" x="93"/>
        <item h="1" x="42"/>
        <item h="1" x="109"/>
        <item h="1" x="105"/>
        <item h="1" x="44"/>
        <item h="1" x="139"/>
        <item h="1" x="15"/>
        <item h="1" x="165"/>
        <item h="1" x="170"/>
        <item h="1" x="94"/>
        <item h="1" x="43"/>
        <item h="1" x="79"/>
        <item h="1" x="48"/>
        <item h="1" x="74"/>
        <item h="1" x="22"/>
        <item h="1" x="58"/>
        <item h="1" x="100"/>
        <item h="1" x="101"/>
        <item h="1" x="124"/>
        <item h="1" x="143"/>
        <item h="1" x="47"/>
        <item h="1" x="6"/>
        <item h="1" x="102"/>
        <item h="1" x="136"/>
        <item h="1" x="96"/>
        <item h="1" x="54"/>
        <item h="1" x="62"/>
        <item h="1" x="89"/>
        <item x="18"/>
        <item h="1" x="45"/>
        <item h="1" x="119"/>
        <item h="1" x="32"/>
        <item h="1" x="114"/>
        <item h="1" x="10"/>
        <item h="1" x="160"/>
        <item h="1" x="20"/>
        <item h="1" x="166"/>
        <item h="1" x="27"/>
        <item h="1" x="99"/>
        <item h="1" x="133"/>
        <item h="1" x="69"/>
        <item h="1" x="13"/>
        <item h="1" x="149"/>
        <item h="1" x="108"/>
        <item h="1" x="117"/>
        <item h="1" x="46"/>
        <item h="1" x="90"/>
        <item h="1" x="168"/>
        <item h="1" x="37"/>
        <item h="1" x="104"/>
        <item h="1" x="137"/>
        <item h="1" x="142"/>
        <item h="1" x="144"/>
        <item h="1" x="122"/>
        <item h="1" x="72"/>
        <item h="1" x="7"/>
        <item h="1" x="41"/>
        <item h="1" x="28"/>
        <item h="1" x="87"/>
        <item h="1" x="173"/>
        <item h="1" x="159"/>
        <item h="1" x="71"/>
        <item h="1" x="83"/>
        <item h="1" x="151"/>
        <item h="1" x="17"/>
        <item h="1" x="64"/>
        <item h="1" x="150"/>
        <item h="1" x="61"/>
        <item h="1" x="21"/>
        <item h="1" x="81"/>
        <item h="1" x="110"/>
        <item h="1" x="153"/>
        <item h="1" x="115"/>
        <item h="1" x="156"/>
        <item h="1" x="76"/>
        <item h="1" x="38"/>
        <item h="1" x="116"/>
        <item h="1" x="23"/>
        <item h="1" x="8"/>
        <item h="1" x="82"/>
        <item h="1" x="103"/>
        <item h="1" x="53"/>
        <item h="1" x="131"/>
        <item h="1" x="162"/>
        <item h="1" x="158"/>
        <item h="1" x="3"/>
        <item h="1" x="63"/>
        <item h="1" x="167"/>
        <item h="1" x="49"/>
        <item h="1" x="59"/>
        <item h="1" x="112"/>
        <item h="1" x="86"/>
        <item h="1" x="129"/>
        <item h="1" x="121"/>
        <item h="1" x="88"/>
        <item h="1" x="52"/>
        <item h="1" x="19"/>
        <item h="1" x="171"/>
        <item h="1" x="73"/>
        <item h="1" x="134"/>
        <item h="1" x="14"/>
        <item h="1" x="141"/>
        <item h="1" x="128"/>
        <item h="1" x="113"/>
        <item h="1" x="4"/>
        <item h="1" x="172"/>
        <item h="1" x="164"/>
        <item h="1" x="50"/>
        <item h="1" x="145"/>
        <item h="1" x="97"/>
        <item h="1" x="127"/>
        <item h="1" x="67"/>
        <item h="1" x="78"/>
        <item h="1" x="111"/>
        <item h="1" x="118"/>
        <item h="1" x="147"/>
        <item h="1" x="66"/>
        <item h="1" x="70"/>
        <item h="1" x="34"/>
        <item h="1" x="98"/>
        <item h="1" x="155"/>
        <item h="1" x="25"/>
        <item h="1" x="56"/>
        <item h="1" x="16"/>
        <item h="1" x="157"/>
        <item h="1" x="75"/>
        <item h="1" x="169"/>
        <item h="1" x="125"/>
        <item h="1" x="138"/>
        <item h="1" x="152"/>
        <item h="1" x="35"/>
        <item h="1" x="30"/>
        <item h="1" x="84"/>
        <item h="1" x="68"/>
        <item h="1" x="4122"/>
        <item h="1" x="2599"/>
        <item h="1" x="5950"/>
        <item h="1" x="5170"/>
        <item h="1" x="2439"/>
        <item h="1" x="4364"/>
        <item h="1" x="5440"/>
        <item h="1" x="3779"/>
        <item h="1" x="2750"/>
        <item h="1" x="2925"/>
        <item h="1" x="5788"/>
        <item h="1" x="5917"/>
        <item h="1" x="3188"/>
        <item h="1" x="3325"/>
        <item h="1" x="4825"/>
        <item h="1" x="5122"/>
        <item h="1" x="3505"/>
        <item h="1" x="3897"/>
        <item h="1" x="4236"/>
        <item h="1" x="2222"/>
        <item h="1" x="337"/>
        <item h="1" x="563"/>
        <item h="1" x="414"/>
        <item h="1" x="938"/>
        <item h="1" x="1121"/>
        <item h="1" x="826"/>
        <item h="1" x="1272"/>
        <item h="1" x="1555"/>
        <item h="1" x="4068"/>
        <item h="1" x="2584"/>
        <item h="1" x="5224"/>
        <item h="1" x="5416"/>
        <item h="1" x="2303"/>
        <item h="1" x="5892"/>
        <item h="1" x="4820"/>
        <item h="1" x="3755"/>
        <item h="1" x="2740"/>
        <item h="1" x="3001"/>
        <item h="1" x="4623"/>
        <item h="1" x="6124"/>
        <item h="1" x="3100"/>
        <item h="1" x="3369"/>
        <item h="1" x="5262"/>
        <item h="1" x="5538"/>
        <item h="1" x="3465"/>
        <item h="1" x="3793"/>
        <item h="1" x="4328"/>
        <item h="1" x="2287"/>
        <item h="1" x="4100"/>
        <item h="1" x="2628"/>
        <item h="1" x="5850"/>
        <item h="1" x="4814"/>
        <item h="1" x="2318"/>
        <item h="1" x="5961"/>
        <item h="1" x="4901"/>
        <item h="1" x="3703"/>
        <item h="1" x="2671"/>
        <item h="1" x="2990"/>
        <item h="1" x="5402"/>
        <item h="1" x="6183"/>
        <item h="1" x="3190"/>
        <item h="1" x="3340"/>
        <item h="1" x="5935"/>
        <item h="1" x="5851"/>
        <item h="1" x="3548"/>
        <item h="1" x="3906"/>
        <item h="1" x="4273"/>
        <item h="1" x="2232"/>
        <item h="1" x="288"/>
        <item h="1" x="599"/>
        <item h="1" x="479"/>
        <item h="1" x="896"/>
        <item h="1" x="1113"/>
        <item h="1" x="849"/>
        <item h="1" x="1319"/>
        <item h="1" x="1501"/>
        <item h="1" x="3598"/>
        <item h="1" x="1622"/>
        <item h="1" x="1735"/>
        <item h="1" x="1851"/>
        <item h="1" x="294"/>
        <item h="1" x="565"/>
        <item h="1" x="349"/>
        <item h="1" x="917"/>
        <item h="1" x="1116"/>
        <item h="1" x="739"/>
        <item h="1" x="1275"/>
        <item h="1" x="1403"/>
        <item h="1" x="674"/>
        <item h="1" x="515"/>
        <item h="1" x="944"/>
        <item h="1" x="722"/>
        <item h="1" x="4014"/>
        <item h="1" x="3760"/>
        <item h="1" x="3301"/>
        <item h="1" x="5369"/>
        <item h="1" x="4629"/>
        <item h="1" x="3557"/>
        <item h="1" x="3846"/>
        <item h="1" x="4265"/>
        <item h="1" x="4049"/>
        <item h="1" x="5534"/>
        <item h="1" x="2527"/>
        <item h="1" x="6126"/>
        <item h="1" x="5952"/>
        <item h="1" x="2381"/>
        <item h="1" x="6028"/>
        <item h="1" x="5867"/>
        <item h="1" x="3629"/>
        <item h="1" x="2843"/>
        <item h="1" x="6073"/>
        <item h="1" x="2997"/>
        <item h="1" x="6168"/>
        <item h="1" x="5074"/>
        <item h="1" x="3215"/>
        <item h="1" x="6141"/>
        <item h="1" x="3312"/>
        <item h="1" x="6006"/>
        <item h="1" x="5508"/>
        <item h="1" x="3552"/>
        <item h="1" x="4834"/>
        <item h="1" x="3924"/>
        <item h="1" x="5790"/>
        <item h="1" x="4285"/>
        <item h="1" x="1580"/>
        <item h="1" x="1749"/>
        <item h="1" x="1958"/>
        <item h="1" x="1873"/>
        <item h="1" x="2204"/>
        <item h="1" x="2107"/>
        <item h="1" x="283"/>
        <item h="1" x="651"/>
        <item h="1" x="455"/>
        <item h="1" x="912"/>
        <item h="1" x="1181"/>
        <item h="1" x="802"/>
        <item h="1" x="1234"/>
        <item h="1" x="1535"/>
        <item h="1" x="293"/>
        <item h="1" x="681"/>
        <item h="1" x="356"/>
        <item h="1" x="957"/>
        <item h="1" x="1208"/>
        <item h="1" x="728"/>
        <item h="1" x="1306"/>
        <item h="1" x="1522"/>
        <item h="1" x="4006"/>
        <item h="1" x="5747"/>
        <item h="1" x="2521"/>
        <item h="1" x="5452"/>
        <item h="1" x="5302"/>
        <item h="1" x="2429"/>
        <item h="1" x="5723"/>
        <item h="1" x="4485"/>
        <item h="1" x="3709"/>
        <item h="1" x="2783"/>
        <item h="1" x="5033"/>
        <item h="1" x="2848"/>
        <item h="1" x="5883"/>
        <item h="1" x="4755"/>
        <item h="1" x="3186"/>
        <item h="1" x="5725"/>
        <item h="1" x="3286"/>
        <item h="1" x="4975"/>
        <item h="1" x="5551"/>
        <item h="1" x="3541"/>
        <item h="1" x="5350"/>
        <item h="1" x="3856"/>
        <item h="1" x="5430"/>
        <item h="1" x="4213"/>
        <item h="1" x="1628"/>
        <item h="1" x="1707"/>
        <item h="1" x="2008"/>
        <item h="1" x="1817"/>
        <item h="1" x="2203"/>
        <item h="1" x="2052"/>
        <item h="1" x="243"/>
        <item h="1" x="682"/>
        <item h="1" x="419"/>
        <item h="1" x="1007"/>
        <item h="1" x="1204"/>
        <item h="1" x="857"/>
        <item h="1" x="1377"/>
        <item h="1" x="1439"/>
        <item h="1" x="5294"/>
        <item h="1" x="2485"/>
        <item h="1" x="4895"/>
        <item h="1" x="4655"/>
        <item h="1" x="2344"/>
        <item h="1" x="4987"/>
        <item h="1" x="4875"/>
        <item h="1" x="3616"/>
        <item h="1" x="2708"/>
        <item h="1" x="5425"/>
        <item h="1" x="2962"/>
        <item h="1" x="5829"/>
        <item h="1" x="4836"/>
        <item h="1" x="3099"/>
        <item h="1" x="4753"/>
        <item h="1" x="3287"/>
        <item h="1" x="4366"/>
        <item h="1" x="5316"/>
        <item h="1" x="3517"/>
        <item h="1" x="5055"/>
        <item h="1" x="3885"/>
        <item h="1" x="4909"/>
        <item h="1" x="4168"/>
        <item h="1" x="1620"/>
        <item h="1" x="1710"/>
        <item h="1" x="1984"/>
        <item h="1" x="1879"/>
        <item h="1" x="2132"/>
        <item h="1" x="2057"/>
        <item h="1" x="282"/>
        <item h="1" x="604"/>
        <item h="1" x="359"/>
        <item h="1" x="1011"/>
        <item h="1" x="1085"/>
        <item h="1" x="704"/>
        <item h="1" x="1251"/>
        <item h="1" x="1417"/>
        <item h="1" x="4061"/>
        <item h="1" x="2550"/>
        <item h="1" x="4793"/>
        <item h="1" x="4567"/>
        <item h="1" x="2321"/>
        <item h="1" x="4967"/>
        <item h="1" x="5213"/>
        <item h="1" x="3657"/>
        <item h="1" x="2675"/>
        <item h="1" x="2873"/>
        <item h="1" x="4602"/>
        <item h="1" x="4429"/>
        <item h="1" x="3066"/>
        <item h="1" x="3234"/>
        <item h="1" x="4388"/>
        <item h="1" x="5092"/>
        <item h="1" x="3421"/>
        <item h="1" x="3818"/>
        <item h="1" x="4197"/>
        <item h="1" x="1563"/>
        <item h="1" x="1683"/>
        <item h="1" x="1913"/>
        <item h="1" x="1801"/>
        <item h="1" x="2136"/>
        <item h="1" x="2090"/>
        <item h="1" x="900"/>
        <item h="1" x="1054"/>
        <item h="1" x="713"/>
        <item h="1" x="1282"/>
        <item h="1" x="1405"/>
        <item h="1" x="3992"/>
        <item h="1" x="5103"/>
        <item h="1" x="2555"/>
        <item h="1" x="4352"/>
        <item h="1" x="4721"/>
        <item h="1" x="2410"/>
        <item h="1" x="4979"/>
        <item h="1" x="4492"/>
        <item h="1" x="3604"/>
        <item h="1" x="2697"/>
        <item h="1" x="4764"/>
        <item h="1" x="2926"/>
        <item h="1" x="5947"/>
        <item h="1" x="4609"/>
        <item h="1" x="3137"/>
        <item h="1" x="5479"/>
        <item h="1" x="3379"/>
        <item h="1" x="5967"/>
        <item h="1" x="5280"/>
        <item h="1" x="3549"/>
        <item h="1" x="4891"/>
        <item h="1" x="3915"/>
        <item h="1" x="6195"/>
        <item h="1" x="4205"/>
        <item h="1" x="1587"/>
        <item h="1" x="1762"/>
        <item h="1" x="1964"/>
        <item h="1" x="1842"/>
        <item h="1" x="2259"/>
        <item h="1" x="2123"/>
        <item h="1" x="321"/>
        <item h="1" x="629"/>
        <item h="1" x="408"/>
        <item h="1" x="880"/>
        <item h="1" x="1158"/>
        <item h="1" x="803"/>
        <item h="1" x="1374"/>
        <item h="1" x="1460"/>
        <item h="1" x="2273"/>
        <item h="1" x="2623"/>
        <item h="1" x="6023"/>
        <item h="1" x="6002"/>
        <item h="1" x="5866"/>
        <item h="1" x="5115"/>
        <item h="1" x="3739"/>
        <item h="1" x="2836"/>
        <item h="1" x="2935"/>
        <item h="1" x="5443"/>
        <item h="1" x="5327"/>
        <item h="1" x="3200"/>
        <item h="1" x="3294"/>
        <item h="1" x="6169"/>
        <item h="1" x="6012"/>
        <item h="1" x="3500"/>
        <item h="1" x="3808"/>
        <item h="1" x="4277"/>
        <item h="1" x="601"/>
        <item h="1" x="890"/>
        <item h="1" x="1126"/>
        <item h="1" x="839"/>
        <item h="1" x="1269"/>
        <item h="1" x="1397"/>
        <item h="1" x="303"/>
        <item h="1" x="572"/>
        <item h="1" x="469"/>
        <item h="1" x="997"/>
        <item h="1" x="1166"/>
        <item h="1" x="796"/>
        <item h="1" x="1369"/>
        <item h="1" x="1445"/>
        <item h="1" x="4008"/>
        <item h="1" x="3614"/>
        <item h="1" x="2754"/>
        <item h="1" x="2900"/>
        <item h="1" x="5710"/>
        <item h="1" x="5585"/>
        <item h="1" x="3174"/>
        <item h="1" x="3385"/>
        <item h="1" x="4589"/>
        <item h="1" x="5903"/>
        <item h="1" x="3523"/>
        <item h="1" x="3945"/>
        <item h="1" x="4290"/>
        <item h="1" x="4047"/>
        <item h="1" x="2570"/>
        <item h="1" x="4470"/>
        <item h="1" x="4521"/>
        <item h="1" x="2374"/>
        <item h="1" x="4636"/>
        <item h="1" x="5880"/>
        <item h="1" x="3694"/>
        <item h="1" x="2665"/>
        <item h="1" x="2862"/>
        <item h="1" x="4475"/>
        <item h="1" x="5512"/>
        <item h="1" x="3191"/>
        <item h="1" x="3315"/>
        <item h="1" x="5271"/>
        <item h="1" x="4877"/>
        <item h="1" x="3496"/>
        <item h="1" x="3881"/>
        <item h="1" x="4237"/>
        <item h="1" x="1570"/>
        <item h="1" x="1758"/>
        <item h="1" x="1960"/>
        <item h="1" x="1824"/>
        <item h="1" x="2130"/>
        <item h="1" x="2106"/>
        <item h="1" x="1253"/>
        <item h="1" x="1480"/>
        <item h="1" x="4119"/>
        <item h="1" x="5323"/>
        <item h="1" x="2634"/>
        <item h="1" x="5727"/>
        <item h="1" x="4608"/>
        <item h="1" x="2392"/>
        <item h="1" x="5384"/>
        <item h="1" x="4802"/>
        <item h="1" x="3754"/>
        <item h="1" x="2690"/>
        <item h="1" x="4759"/>
        <item h="1" x="2897"/>
        <item h="1" x="4852"/>
        <item h="1" x="4800"/>
        <item h="1" x="3154"/>
        <item h="1" x="5553"/>
        <item h="1" x="3383"/>
        <item h="1" x="4490"/>
        <item h="1" x="5821"/>
        <item h="1" x="3486"/>
        <item h="1" x="4575"/>
        <item h="1" x="3876"/>
        <item h="1" x="5218"/>
        <item h="1" x="4185"/>
        <item h="1" x="1612"/>
        <item h="1" x="1782"/>
        <item h="1" x="2012"/>
        <item h="1" x="1863"/>
        <item h="1" x="2207"/>
        <item h="1" x="2032"/>
        <item h="1" x="286"/>
        <item h="1" x="575"/>
        <item h="1" x="442"/>
        <item h="1" x="987"/>
        <item h="1" x="1152"/>
        <item h="1" x="812"/>
        <item h="1" x="1232"/>
        <item h="1" x="1450"/>
        <item h="1" x="2501"/>
        <item h="1" x="4788"/>
        <item h="1" x="4524"/>
        <item h="1" x="2306"/>
        <item h="1" x="5059"/>
        <item h="1" x="4427"/>
        <item h="1" x="2735"/>
        <item h="1" x="2984"/>
        <item h="1" x="4599"/>
        <item h="1" x="1594"/>
        <item h="1" x="1676"/>
        <item h="1" x="1910"/>
        <item h="1" x="1812"/>
        <item h="1" x="2212"/>
        <item h="1" x="2053"/>
        <item h="1" x="190"/>
        <item h="1" x="595"/>
        <item h="1" x="358"/>
        <item h="1" x="885"/>
        <item h="1" x="1188"/>
        <item h="1" x="703"/>
        <item h="1" x="1264"/>
        <item h="1" x="1402"/>
        <item h="1" x="4154"/>
        <item h="1" x="2552"/>
        <item h="1" x="4581"/>
        <item h="1" x="6001"/>
        <item h="1" x="2385"/>
        <item h="1" x="5865"/>
        <item h="1" x="5827"/>
        <item h="1" x="3637"/>
        <item h="1" x="2803"/>
        <item h="1" x="2960"/>
        <item h="1" x="5828"/>
        <item h="1" x="5435"/>
        <item h="1" x="3069"/>
        <item h="1" x="3229"/>
        <item h="1" x="5465"/>
        <item h="1" x="6090"/>
        <item h="1" x="3563"/>
        <item h="1" x="3942"/>
        <item h="1" x="4232"/>
        <item h="1" x="2296"/>
        <item h="1" x="302"/>
        <item h="1" x="672"/>
        <item h="1" x="361"/>
        <item h="1" x="4083"/>
        <item h="1" x="2535"/>
        <item h="1" x="5915"/>
        <item h="1" x="4932"/>
        <item h="1" x="2312"/>
        <item h="1" x="5419"/>
        <item h="1" x="4772"/>
        <item h="1" x="3735"/>
        <item h="1" x="2749"/>
        <item h="1" x="2994"/>
        <item h="1" x="4461"/>
        <item h="1" x="5996"/>
        <item h="1" x="3058"/>
        <item h="1" x="3380"/>
        <item h="1" x="5311"/>
        <item h="1" x="6074"/>
        <item h="1" x="3424"/>
        <item h="1" x="3816"/>
        <item h="1" x="4316"/>
        <item h="1" x="2144"/>
        <item h="1" x="4026"/>
        <item h="1" x="2558"/>
        <item h="1" x="5781"/>
        <item h="1" x="5067"/>
        <item h="1" x="2322"/>
        <item h="1" x="5615"/>
        <item h="1" x="4801"/>
        <item h="1" x="3642"/>
        <item h="1" x="2724"/>
        <item h="1" x="2850"/>
        <item h="1" x="5616"/>
        <item h="1" x="5035"/>
        <item h="1" x="3193"/>
        <item h="1" x="3401"/>
        <item h="1" x="4686"/>
        <item h="1" x="4854"/>
        <item h="1" x="3554"/>
        <item h="1" x="3807"/>
        <item h="1" x="4267"/>
        <item h="1" x="1559"/>
        <item h="1" x="1699"/>
        <item h="1" x="1918"/>
        <item h="1" x="1816"/>
        <item h="1" x="2135"/>
        <item h="1" x="2022"/>
        <item h="1" x="186"/>
        <item h="1" x="522"/>
        <item h="1" x="371"/>
        <item h="1" x="915"/>
        <item h="1" x="1064"/>
        <item h="1" x="775"/>
        <item h="1" x="1289"/>
        <item h="1" x="1455"/>
        <item h="1" x="3994"/>
        <item h="1" x="2652"/>
        <item h="1" x="5754"/>
        <item h="1" x="6000"/>
        <item h="1" x="2411"/>
        <item h="1" x="5418"/>
        <item h="1" x="5196"/>
        <item h="1" x="3776"/>
        <item h="1" x="2726"/>
        <item h="1" x="2923"/>
        <item h="1" x="5568"/>
        <item h="1" x="6208"/>
        <item h="1" x="3075"/>
        <item h="1" x="3373"/>
        <item h="1" x="6187"/>
        <item h="1" x="5974"/>
        <item h="1" x="3533"/>
        <item h="1" x="3791"/>
        <item h="1" x="4231"/>
        <item h="1" x="2181"/>
        <item h="1" x="332"/>
        <item h="1" x="532"/>
        <item h="1" x="420"/>
        <item h="1" x="962"/>
        <item h="1" x="1097"/>
        <item h="1" x="731"/>
        <item h="1" x="1368"/>
        <item h="1" x="1521"/>
        <item h="1" x="1573"/>
        <item h="1" x="201"/>
        <item h="1" x="620"/>
        <item h="1" x="377"/>
        <item h="1" x="899"/>
        <item h="1" x="1090"/>
        <item h="1" x="709"/>
        <item h="1" x="1236"/>
        <item h="1" x="1452"/>
        <item h="1" x="257"/>
        <item h="1" x="678"/>
        <item h="1" x="446"/>
        <item h="1" x="919"/>
        <item h="1" x="1203"/>
        <item h="1" x="766"/>
        <item h="1" x="1220"/>
        <item h="1" x="1540"/>
        <item h="1" x="4150"/>
        <item h="1" x="5524"/>
        <item h="1" x="2617"/>
        <item h="1" x="4491"/>
        <item h="1" x="4688"/>
        <item h="1" x="2451"/>
        <item h="1" x="4577"/>
        <item h="1" x="4803"/>
        <item h="1" x="3635"/>
        <item h="1" x="2759"/>
        <item h="1" x="5752"/>
        <item h="1" x="2937"/>
        <item h="1" x="5644"/>
        <item h="1" x="5410"/>
        <item h="1" x="3130"/>
        <item h="1" x="4448"/>
        <item h="1" x="3387"/>
        <item h="1" x="5324"/>
        <item h="1" x="5800"/>
        <item h="1" x="3566"/>
        <item h="1" x="5250"/>
        <item h="1" x="3919"/>
        <item h="1" x="5798"/>
        <item h="1" x="4274"/>
        <item h="1" x="1754"/>
        <item h="1" x="1944"/>
        <item h="1" x="1850"/>
        <item h="1" x="2225"/>
        <item h="1" x="2050"/>
        <item h="1" x="4161"/>
        <item h="1" x="4843"/>
        <item h="1" x="2609"/>
        <item h="1" x="5666"/>
        <item h="1" x="4713"/>
        <item h="1" x="2349"/>
        <item h="1" x="6039"/>
        <item h="1" x="5093"/>
        <item h="1" x="3658"/>
        <item h="1" x="2666"/>
        <item h="1" x="5775"/>
        <item h="1" x="3028"/>
        <item h="1" x="4390"/>
        <item h="1" x="6071"/>
        <item h="1" x="3132"/>
        <item h="1" x="4526"/>
        <item h="1" x="3283"/>
        <item h="1" x="4679"/>
        <item h="1" x="5816"/>
        <item h="1" x="3427"/>
        <item h="1" x="4391"/>
        <item h="1" x="3971"/>
        <item h="1" x="4680"/>
        <item h="1" x="1776"/>
        <item h="1" x="2003"/>
        <item h="1" x="1903"/>
        <item h="1" x="2265"/>
        <item h="1" x="2096"/>
        <item h="1" x="1584"/>
        <item h="1" x="237"/>
        <item h="1" x="564"/>
        <item h="1" x="376"/>
        <item h="1" x="947"/>
        <item h="1" x="1151"/>
        <item h="1" x="830"/>
        <item h="1" x="1276"/>
        <item h="1" x="1515"/>
        <item h="1" x="4028"/>
        <item h="1" x="2559"/>
        <item h="1" x="5325"/>
        <item h="1" x="5824"/>
        <item h="1" x="2442"/>
        <item h="1" x="5231"/>
        <item h="1" x="4662"/>
        <item h="1" x="3721"/>
        <item h="1" x="2702"/>
        <item h="1" x="2860"/>
        <item h="1" x="5766"/>
        <item h="1" x="4927"/>
        <item h="1" x="3133"/>
        <item h="1" x="3389"/>
        <item h="1" x="5972"/>
        <item h="1" x="5849"/>
        <item h="1" x="3434"/>
        <item h="1" x="3827"/>
        <item h="1" x="4338"/>
        <item h="1" x="2128"/>
        <item h="1" x="275"/>
        <item h="1" x="615"/>
        <item h="1" x="366"/>
        <item h="1" x="1016"/>
        <item h="1" x="1147"/>
        <item h="1" x="786"/>
        <item h="1" x="1380"/>
        <item h="1" x="1517"/>
        <item h="1" x="2476"/>
        <item h="1" x="4541"/>
        <item h="1" x="4813"/>
        <item h="1" x="2343"/>
        <item h="1" x="5438"/>
        <item h="1" x="5233"/>
        <item h="1" x="2734"/>
        <item h="1" x="3016"/>
        <item h="1" x="6024"/>
        <item h="1" x="2235"/>
        <item h="1" x="203"/>
        <item h="1" x="662"/>
        <item h="1" x="474"/>
        <item h="1" x="1037"/>
        <item h="1" x="1180"/>
        <item h="1" x="841"/>
        <item h="1" x="1305"/>
        <item h="1" x="4046"/>
        <item h="1" x="2478"/>
        <item h="1" x="5137"/>
        <item h="1" x="5331"/>
        <item h="1" x="2677"/>
        <item h="1" x="2996"/>
        <item h="1" x="5889"/>
        <item h="1" x="3835"/>
        <item h="1" x="4258"/>
        <item h="1" x="4086"/>
        <item h="1" x="4667"/>
        <item h="1" x="2557"/>
        <item h="1" x="4894"/>
        <item h="1" x="5940"/>
        <item h="1" x="2383"/>
        <item h="1" x="4974"/>
        <item h="1" x="5421"/>
        <item h="1" x="3713"/>
        <item h="1" x="2773"/>
        <item h="1" x="5376"/>
        <item h="1" x="2896"/>
        <item h="1" x="4572"/>
        <item h="1" x="5939"/>
        <item h="1" x="3141"/>
        <item h="1" x="4573"/>
        <item h="1" x="3290"/>
        <item h="1" x="5347"/>
        <item h="1" x="5941"/>
        <item h="1" x="3462"/>
        <item h="1" x="4684"/>
        <item h="1" x="3855"/>
        <item h="1" x="5507"/>
        <item h="1" x="4218"/>
        <item h="1" x="1621"/>
        <item h="1" x="1745"/>
        <item h="1" x="1932"/>
        <item h="1" x="1872"/>
        <item h="1" x="2249"/>
        <item h="1" x="2110"/>
        <item h="1" x="178"/>
        <item h="1" x="537"/>
        <item h="1" x="396"/>
        <item h="1" x="927"/>
        <item h="1" x="1112"/>
        <item h="1" x="810"/>
        <item h="1" x="1342"/>
        <item h="1" x="1482"/>
        <item h="1" x="2328"/>
        <item h="1" x="5307"/>
        <item h="1" x="4514"/>
        <item h="1" x="2217"/>
        <item h="1" x="4082"/>
        <item h="1" x="2658"/>
        <item h="1" x="5165"/>
        <item h="1" x="5562"/>
        <item h="1" x="3707"/>
        <item h="1" x="2832"/>
        <item h="1" x="3003"/>
        <item h="1" x="5338"/>
        <item h="1" x="5226"/>
        <item h="1" x="3203"/>
        <item h="1" x="3311"/>
        <item h="1" x="5869"/>
        <item h="1" x="5446"/>
        <item h="1" x="3537"/>
        <item h="1" x="3784"/>
        <item h="1" x="4007"/>
        <item h="1" x="2526"/>
        <item h="1" x="4766"/>
        <item h="1" x="5111"/>
        <item h="1" x="2324"/>
        <item h="1" x="4729"/>
        <item h="1" x="5843"/>
        <item h="1" x="3705"/>
        <item h="1" x="2746"/>
        <item h="1" x="2910"/>
        <item h="1" x="4622"/>
        <item h="1" x="4693"/>
        <item h="1" x="3080"/>
        <item h="1" x="3296"/>
        <item h="1" x="5050"/>
        <item h="1" x="6111"/>
        <item h="1" x="3512"/>
        <item h="1" x="3955"/>
        <item h="1" x="4211"/>
        <item h="1" x="2216"/>
        <item h="1" x="311"/>
        <item h="1" x="562"/>
        <item h="1" x="418"/>
        <item h="1" x="1001"/>
        <item h="1" x="1153"/>
        <item h="1" x="747"/>
        <item h="1" x="1291"/>
        <item h="1" x="4110"/>
        <item h="1" x="6115"/>
        <item h="1" x="2614"/>
        <item h="1" x="4724"/>
        <item h="1" x="4727"/>
        <item h="1" x="2404"/>
        <item h="1" x="5417"/>
        <item h="1" x="5826"/>
        <item h="1" x="3619"/>
        <item h="1" x="2791"/>
        <item h="1" x="4911"/>
        <item h="1" x="2933"/>
        <item h="1" x="4778"/>
        <item h="1" x="5560"/>
        <item h="1" x="3109"/>
        <item h="1" x="4959"/>
        <item h="1" x="3337"/>
        <item h="1" x="6033"/>
        <item h="1" x="4417"/>
        <item h="1" x="3556"/>
        <item h="1" x="5662"/>
        <item h="1" x="3812"/>
        <item h="1" x="4829"/>
        <item h="1" x="4217"/>
        <item h="1" x="1660"/>
        <item h="1" x="1773"/>
        <item h="1" x="1991"/>
        <item h="1" x="1794"/>
        <item h="1" x="2229"/>
        <item h="1" x="2036"/>
        <item h="1" x="323"/>
        <item h="1" x="673"/>
        <item h="1" x="440"/>
        <item h="1" x="1038"/>
        <item h="1" x="1192"/>
        <item h="1" x="778"/>
        <item h="1" x="1366"/>
        <item h="1" x="1407"/>
        <item h="1" x="4032"/>
        <item h="1" x="2556"/>
        <item h="1" x="5860"/>
        <item h="1" x="6151"/>
        <item h="1" x="2475"/>
        <item h="1" x="5704"/>
        <item h="1" x="5195"/>
        <item h="1" x="3775"/>
        <item h="1" x="2847"/>
        <item h="1" x="2881"/>
        <item h="1" x="5237"/>
        <item h="1" x="5252"/>
        <item h="1" x="3098"/>
        <item h="1" x="3256"/>
        <item h="1" x="6145"/>
        <item h="1" x="5018"/>
        <item h="1" x="3442"/>
        <item h="1" x="3879"/>
        <item h="1" x="4260"/>
        <item h="1" x="1568"/>
        <item h="1" x="1712"/>
        <item h="1" x="1973"/>
        <item h="1" x="1864"/>
        <item h="1" x="2179"/>
        <item h="1" x="2120"/>
        <item h="1" x="4153"/>
        <item h="1" x="2651"/>
        <item h="1" x="6194"/>
        <item h="1" x="5758"/>
        <item h="1" x="2462"/>
        <item h="1" x="6190"/>
        <item h="1" x="5420"/>
        <item h="1" x="3654"/>
        <item h="1" x="2839"/>
        <item h="1" x="2957"/>
        <item h="1" x="5424"/>
        <item h="1" x="4407"/>
        <item h="1" x="3105"/>
        <item h="1" x="3248"/>
        <item h="1" x="4865"/>
        <item h="1" x="4872"/>
        <item h="1" x="3510"/>
        <item h="1" x="3864"/>
        <item h="1" x="4209"/>
        <item h="1" x="2178"/>
        <item h="1" x="266"/>
        <item h="1" x="561"/>
        <item h="1" x="437"/>
        <item h="1" x="981"/>
        <item h="1" x="1123"/>
        <item h="1" x="848"/>
        <item h="1" x="1223"/>
        <item h="1" x="4056"/>
        <item h="1" x="5494"/>
        <item h="1" x="2585"/>
        <item h="1" x="4529"/>
        <item h="1" x="5216"/>
        <item h="1" x="2409"/>
        <item h="1" x="4641"/>
        <item h="1" x="4847"/>
        <item h="1" x="3653"/>
        <item h="1" x="2684"/>
        <item h="1" x="5777"/>
        <item h="1" x="3022"/>
        <item h="1" x="4607"/>
        <item h="1" x="5408"/>
        <item h="1" x="3121"/>
        <item h="1" x="4487"/>
        <item h="1" x="3396"/>
        <item h="1" x="4439"/>
        <item h="1" x="4977"/>
        <item h="1" x="3574"/>
        <item h="1" x="6041"/>
        <item h="1" x="3854"/>
        <item h="1" x="5613"/>
        <item h="1" x="4172"/>
        <item h="1" x="1644"/>
        <item h="1" x="1772"/>
        <item h="1" x="1938"/>
        <item h="1" x="1835"/>
        <item h="1" x="2264"/>
        <item h="1" x="2102"/>
        <item h="1" x="335"/>
        <item h="1" x="544"/>
        <item h="1" x="498"/>
        <item h="1" x="916"/>
        <item h="1" x="1131"/>
        <item h="1" x="822"/>
        <item h="1" x="1311"/>
        <item h="1" x="1542"/>
        <item h="1" x="4096"/>
        <item h="1" x="2488"/>
        <item h="1" x="4580"/>
        <item h="1" x="5842"/>
        <item h="1" x="2472"/>
        <item h="1" x="4659"/>
        <item h="1" x="5895"/>
        <item h="1" x="3733"/>
        <item h="1" x="2789"/>
        <item h="1" x="2928"/>
        <item h="1" x="4367"/>
        <item h="1" x="4926"/>
        <item h="1" x="3180"/>
        <item h="1" x="3403"/>
        <item h="1" x="4864"/>
        <item h="1" x="6011"/>
        <item h="1" x="3474"/>
        <item h="1" x="3939"/>
        <item h="1" x="4239"/>
        <item h="1" x="2192"/>
        <item h="1" x="328"/>
        <item h="1" x="608"/>
        <item h="1" x="383"/>
        <item h="1" x="952"/>
        <item h="1" x="1215"/>
        <item h="1" x="867"/>
        <item h="1" x="1245"/>
        <item h="1" x="1512"/>
        <item h="1" x="677"/>
        <item h="1" x="1000"/>
        <item h="1" x="1092"/>
        <item h="1" x="726"/>
        <item h="1" x="4146"/>
        <item h="1" x="5927"/>
        <item h="1" x="2631"/>
        <item h="1" x="5388"/>
        <item h="1" x="5008"/>
        <item h="1" x="2398"/>
        <item h="1" x="5332"/>
        <item h="1" x="5955"/>
        <item h="1" x="3759"/>
        <item h="1" x="2838"/>
        <item h="1" x="5874"/>
        <item h="1" x="2938"/>
        <item h="1" x="4777"/>
        <item h="1" x="5225"/>
        <item h="1" x="3206"/>
        <item h="1" x="5660"/>
        <item h="1" x="3316"/>
        <item h="1" x="5709"/>
        <item h="1" x="6050"/>
        <item h="1" x="3452"/>
        <item h="1" x="4553"/>
        <item h="1" x="3922"/>
        <item h="1" x="6075"/>
        <item h="1" x="4208"/>
        <item h="1" x="2195"/>
        <item h="1" x="233"/>
        <item h="1" x="566"/>
        <item h="1" x="482"/>
        <item h="1" x="904"/>
        <item h="1" x="1134"/>
        <item h="1" x="809"/>
        <item h="1" x="1334"/>
        <item h="1" x="1494"/>
        <item h="1" x="4156"/>
        <item h="1" x="4763"/>
        <item h="1" x="2586"/>
        <item h="1" x="5822"/>
        <item h="1" x="5696"/>
        <item h="1" x="2447"/>
        <item h="1" x="5219"/>
        <item h="1" x="4889"/>
        <item h="1" x="3710"/>
        <item h="1" x="2813"/>
        <item h="1" x="5581"/>
        <item h="1" x="2998"/>
        <item h="1" x="4762"/>
        <item h="1" x="4888"/>
        <item h="1" x="3108"/>
        <item h="1" x="5948"/>
        <item h="1" x="3365"/>
        <item h="1" x="4401"/>
        <item h="1" x="6127"/>
        <item h="1" x="3445"/>
        <item h="1" x="5186"/>
        <item h="1" x="3884"/>
        <item h="1" x="6100"/>
        <item h="1" x="4263"/>
        <item h="1" x="1579"/>
        <item h="1" x="1706"/>
        <item h="1" x="1963"/>
        <item h="1" x="1836"/>
        <item h="1" x="2185"/>
        <item h="1" x="2081"/>
        <item h="1" x="176"/>
        <item h="1" x="567"/>
        <item h="1" x="373"/>
        <item h="1" x="889"/>
        <item h="1" x="1143"/>
        <item h="1" x="748"/>
        <item h="1" x="1344"/>
        <item h="1" x="1408"/>
        <item h="1" x="4077"/>
        <item h="1" x="2633"/>
        <item h="1" x="4913"/>
        <item h="1" x="4746"/>
        <item h="1" x="2414"/>
        <item h="1" x="4519"/>
        <item h="1" x="5718"/>
        <item h="1" x="3633"/>
        <item h="1" x="2753"/>
        <item h="1" x="2950"/>
        <item h="1" x="5089"/>
        <item h="1" x="4474"/>
        <item h="1" x="3135"/>
        <item h="1" x="3410"/>
        <item h="1" x="4561"/>
        <item h="1" x="4966"/>
        <item h="1" x="3439"/>
        <item h="1" x="3921"/>
        <item h="1" x="4255"/>
        <item h="1" x="1636"/>
        <item h="1" x="1715"/>
        <item h="1" x="2002"/>
        <item h="1" x="1838"/>
        <item h="1" x="2147"/>
        <item h="1" x="2104"/>
        <item h="1" x="339"/>
        <item h="1" x="598"/>
        <item h="1" x="387"/>
        <item h="1" x="897"/>
        <item h="1" x="1178"/>
        <item h="1" x="850"/>
        <item h="1" x="1267"/>
        <item h="1" x="1478"/>
        <item h="1" x="4101"/>
        <item h="1" x="5733"/>
        <item h="1" x="2601"/>
        <item h="1" x="5840"/>
        <item h="1" x="4450"/>
        <item h="1" x="2423"/>
        <item h="1" x="5675"/>
        <item h="1" x="4451"/>
        <item h="1" x="3737"/>
        <item h="1" x="2745"/>
        <item h="1" x="4356"/>
        <item h="1" x="3010"/>
        <item h="1" x="5676"/>
        <item h="1" x="5359"/>
        <item h="1" x="3068"/>
        <item h="1" x="5887"/>
        <item h="1" x="3388"/>
        <item h="1" x="5526"/>
        <item h="1" x="5856"/>
        <item h="1" x="3503"/>
        <item h="1" x="6022"/>
        <item h="1" x="3790"/>
        <item h="1" x="4538"/>
        <item h="1" x="4227"/>
        <item h="1" x="1653"/>
        <item h="1" x="1700"/>
        <item h="1" x="2005"/>
        <item h="1" x="1882"/>
        <item h="1" x="2286"/>
        <item h="1" x="2097"/>
        <item h="1" x="253"/>
        <item h="1" x="649"/>
        <item h="1" x="521"/>
        <item h="1" x="996"/>
        <item h="1" x="1076"/>
        <item h="1" x="852"/>
        <item h="1" x="1290"/>
        <item h="1" x="1479"/>
        <item h="1" x="4018"/>
        <item h="1" x="5412"/>
        <item h="1" x="2537"/>
        <item h="1" x="5158"/>
        <item h="1" x="6196"/>
        <item h="1" x="2355"/>
        <item h="1" x="5161"/>
        <item h="1" x="4648"/>
        <item h="1" x="3659"/>
        <item h="1" x="2768"/>
        <item h="1" x="5164"/>
        <item h="1" x="2855"/>
        <item h="1" x="6209"/>
        <item h="1" x="5135"/>
        <item h="1" x="3038"/>
        <item h="1" x="4406"/>
        <item h="1" x="3224"/>
        <item h="1" x="5621"/>
        <item h="1" x="6065"/>
        <item h="1" x="3498"/>
        <item h="1" x="4765"/>
        <item h="1" x="3941"/>
        <item h="1" x="5697"/>
        <item h="1" x="4278"/>
        <item h="1" x="1625"/>
        <item h="1" x="1747"/>
        <item h="1" x="1974"/>
        <item h="1" x="1901"/>
        <item h="1" x="2250"/>
        <item h="1" x="2023"/>
        <item h="1" x="317"/>
        <item h="1" x="686"/>
        <item h="1" x="495"/>
        <item h="1" x="1004"/>
        <item h="1" x="1120"/>
        <item h="1" x="723"/>
        <item h="1" x="1288"/>
        <item h="1" x="1459"/>
        <item h="1" x="735"/>
        <item h="1" x="4164"/>
        <item h="1" x="4963"/>
        <item h="1" x="2589"/>
        <item h="1" x="5831"/>
        <item h="1" x="5230"/>
        <item h="1" x="2350"/>
        <item h="1" x="4876"/>
        <item h="1" x="5971"/>
        <item h="1" x="3623"/>
        <item h="1" x="2686"/>
        <item h="1" x="4912"/>
        <item h="1" x="3036"/>
        <item h="1" x="4741"/>
        <item h="1" x="5470"/>
        <item h="1" x="3064"/>
        <item h="1" x="5833"/>
        <item h="1" x="3285"/>
        <item h="1" x="6046"/>
        <item h="1" x="4964"/>
        <item h="1" x="3438"/>
        <item h="1" x="5510"/>
        <item h="1" x="3820"/>
        <item h="1" x="5634"/>
        <item h="1" x="4343"/>
        <item h="1" x="1613"/>
        <item h="1" x="1751"/>
        <item h="1" x="1942"/>
        <item h="1" x="1877"/>
        <item h="1" x="2282"/>
        <item h="1" x="2103"/>
        <item h="1" x="301"/>
        <item h="1" x="685"/>
        <item h="1" x="384"/>
        <item h="1" x="870"/>
        <item h="1" x="1111"/>
        <item h="1" x="707"/>
        <item h="1" x="1316"/>
        <item h="1" x="1527"/>
        <item h="1" x="4133"/>
        <item h="1" x="2569"/>
        <item h="1" x="5003"/>
        <item h="1" x="4860"/>
        <item h="1" x="2449"/>
        <item h="1" x="5258"/>
        <item h="1" x="5142"/>
        <item h="1" x="3764"/>
        <item h="1" x="2795"/>
        <item h="1" x="2857"/>
        <item h="1" x="5312"/>
        <item h="1" x="5190"/>
        <item h="1" x="3052"/>
        <item h="1" x="3231"/>
        <item h="1" x="5656"/>
        <item h="1" x="5265"/>
        <item h="1" x="3483"/>
        <item h="1" x="3953"/>
        <item h="1" x="4175"/>
        <item h="1" x="1648"/>
        <item h="1" x="1779"/>
        <item h="1" x="1980"/>
        <item h="1" x="1862"/>
        <item h="1" x="2184"/>
        <item h="1" x="2086"/>
        <item h="1" x="195"/>
        <item h="1" x="691"/>
        <item h="1" x="355"/>
        <item h="1" x="1032"/>
        <item h="1" x="1149"/>
        <item h="1" x="805"/>
        <item h="1" x="1263"/>
        <item h="1" x="1490"/>
        <item h="1" x="299"/>
        <item h="1" x="666"/>
        <item h="1" x="424"/>
        <item h="1" x="1010"/>
        <item h="1" x="1099"/>
        <item h="1" x="837"/>
        <item h="1" x="1331"/>
        <item h="1" x="1550"/>
        <item h="1" x="1"/>
        <item t="default"/>
      </items>
    </pivotField>
    <pivotField dataField="1" subtotalTop="0" showAll="0"/>
    <pivotField dataField="1" subtotalTop="0" showAll="0"/>
    <pivotField subtotalTop="0" showAll="0"/>
    <pivotField axis="axisCol" subtotalTop="0" showAll="0">
      <items count="33">
        <item x="0"/>
        <item x="15"/>
        <item x="29"/>
        <item x="12"/>
        <item x="7"/>
        <item x="14"/>
        <item x="3"/>
        <item x="6"/>
        <item x="24"/>
        <item x="26"/>
        <item x="28"/>
        <item x="27"/>
        <item x="31"/>
        <item x="30"/>
        <item x="25"/>
        <item x="23"/>
        <item x="16"/>
        <item x="1"/>
        <item x="8"/>
        <item x="19"/>
        <item x="9"/>
        <item x="2"/>
        <item x="11"/>
        <item x="5"/>
        <item x="21"/>
        <item x="4"/>
        <item x="22"/>
        <item x="20"/>
        <item x="17"/>
        <item x="18"/>
        <item x="13"/>
        <item x="10"/>
        <item t="default"/>
      </items>
    </pivotField>
    <pivotField subtotalTop="0" showAll="0"/>
    <pivotField subtotalTop="0" showAll="0"/>
    <pivotField subtotalTop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subtotalTop="0" showAll="0">
      <items count="5">
        <item sd="0" x="0"/>
        <item sd="0" x="1"/>
        <item sd="0" x="2"/>
        <item sd="0" x="3"/>
        <item t="default"/>
      </items>
    </pivotField>
  </pivotFields>
  <rowFields count="2">
    <field x="2"/>
    <field x="5"/>
  </rowFields>
  <rowItems count="65">
    <i>
      <x v="1"/>
    </i>
    <i r="1">
      <x v="3469"/>
    </i>
    <i r="1">
      <x v="3482"/>
    </i>
    <i t="default">
      <x v="1"/>
    </i>
    <i>
      <x v="2"/>
    </i>
    <i r="1">
      <x v="3460"/>
    </i>
    <i r="1">
      <x v="3461"/>
    </i>
    <i r="1">
      <x v="3462"/>
    </i>
    <i r="1">
      <x v="3464"/>
    </i>
    <i r="1">
      <x v="3465"/>
    </i>
    <i r="1">
      <x v="3467"/>
    </i>
    <i r="1">
      <x v="3468"/>
    </i>
    <i r="1">
      <x v="3471"/>
    </i>
    <i r="1">
      <x v="3473"/>
    </i>
    <i r="1">
      <x v="3474"/>
    </i>
    <i r="1">
      <x v="3476"/>
    </i>
    <i r="1">
      <x v="3478"/>
    </i>
    <i r="1">
      <x v="3479"/>
    </i>
    <i r="1">
      <x v="3481"/>
    </i>
    <i r="1">
      <x v="3483"/>
    </i>
    <i r="1">
      <x v="3484"/>
    </i>
    <i t="default">
      <x v="2"/>
    </i>
    <i>
      <x v="3"/>
    </i>
    <i r="1">
      <x v="3491"/>
    </i>
    <i r="1">
      <x v="4937"/>
    </i>
    <i t="default">
      <x v="3"/>
    </i>
    <i>
      <x v="4"/>
    </i>
    <i r="1">
      <x v="3492"/>
    </i>
    <i r="1">
      <x v="3493"/>
    </i>
    <i t="default">
      <x v="4"/>
    </i>
    <i>
      <x v="5"/>
    </i>
    <i r="1">
      <x v="3494"/>
    </i>
    <i r="1">
      <x v="3495"/>
    </i>
    <i r="1">
      <x v="3496"/>
    </i>
    <i t="default">
      <x v="5"/>
    </i>
    <i>
      <x v="6"/>
    </i>
    <i r="1">
      <x v="3497"/>
    </i>
    <i r="1">
      <x v="3498"/>
    </i>
    <i t="default">
      <x v="6"/>
    </i>
    <i>
      <x v="7"/>
    </i>
    <i r="1">
      <x v="3485"/>
    </i>
    <i r="1">
      <x v="3486"/>
    </i>
    <i t="default">
      <x v="7"/>
    </i>
    <i>
      <x v="8"/>
    </i>
    <i r="1">
      <x v="3487"/>
    </i>
    <i r="1">
      <x v="3488"/>
    </i>
    <i t="default">
      <x v="8"/>
    </i>
    <i>
      <x v="9"/>
    </i>
    <i r="1">
      <x v="3489"/>
    </i>
    <i r="1">
      <x v="3490"/>
    </i>
    <i t="default">
      <x v="9"/>
    </i>
    <i>
      <x v="10"/>
    </i>
    <i r="1">
      <x v="3463"/>
    </i>
    <i r="1">
      <x v="3466"/>
    </i>
    <i t="default">
      <x v="10"/>
    </i>
    <i>
      <x v="11"/>
    </i>
    <i r="1">
      <x v="3470"/>
    </i>
    <i r="1">
      <x v="3472"/>
    </i>
    <i r="1">
      <x v="3475"/>
    </i>
    <i t="default">
      <x v="11"/>
    </i>
    <i>
      <x v="12"/>
    </i>
    <i r="1">
      <x v="3477"/>
    </i>
    <i r="1">
      <x v="3480"/>
    </i>
    <i t="default">
      <x v="12"/>
    </i>
    <i t="grand">
      <x/>
    </i>
  </rowItems>
  <colFields count="2">
    <field x="9"/>
    <field x="-2"/>
  </colFields>
  <colItems count="16">
    <i>
      <x/>
      <x/>
    </i>
    <i r="1" i="1">
      <x v="1"/>
    </i>
    <i>
      <x v="3"/>
      <x/>
    </i>
    <i r="1" i="1">
      <x v="1"/>
    </i>
    <i>
      <x v="7"/>
      <x/>
    </i>
    <i r="1" i="1">
      <x v="1"/>
    </i>
    <i>
      <x v="8"/>
      <x/>
    </i>
    <i r="1" i="1">
      <x v="1"/>
    </i>
    <i>
      <x v="18"/>
      <x/>
    </i>
    <i r="1" i="1">
      <x v="1"/>
    </i>
    <i>
      <x v="28"/>
      <x/>
    </i>
    <i r="1" i="1">
      <x v="1"/>
    </i>
    <i>
      <x v="29"/>
      <x/>
    </i>
    <i r="1" i="1">
      <x v="1"/>
    </i>
    <i t="grand">
      <x/>
    </i>
    <i t="grand" i="1">
      <x/>
    </i>
  </colItems>
  <dataFields count="2">
    <dataField name="Debits" fld="6" baseField="2" baseItem="7"/>
    <dataField name="Credits" fld="7" baseField="2" baseItem="7"/>
  </dataFields>
  <formats count="30">
    <format dxfId="29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5"/>
          </reference>
          <reference field="5" count="3">
            <x v="3494"/>
            <x v="3495"/>
            <x v="3496"/>
          </reference>
        </references>
      </pivotArea>
    </format>
    <format dxfId="28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8"/>
          </reference>
          <reference field="5" count="2">
            <x v="3487"/>
            <x v="3488"/>
          </reference>
        </references>
      </pivotArea>
    </format>
    <format dxfId="27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9"/>
          </reference>
          <reference field="5" count="2">
            <x v="3489"/>
            <x v="3490"/>
          </reference>
        </references>
      </pivotArea>
    </format>
    <format dxfId="26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7"/>
          </reference>
          <reference field="5" count="2">
            <x v="3485"/>
            <x v="3486"/>
          </reference>
        </references>
      </pivotArea>
    </format>
    <format dxfId="25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6"/>
          </reference>
          <reference field="5" count="2">
            <x v="3497"/>
            <x v="3498"/>
          </reference>
        </references>
      </pivotArea>
    </format>
    <format dxfId="24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4"/>
          </reference>
          <reference field="5" count="2">
            <x v="3492"/>
            <x v="3493"/>
          </reference>
        </references>
      </pivotArea>
    </format>
    <format dxfId="23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3"/>
          </reference>
          <reference field="5" count="2">
            <x v="3491"/>
            <x v="4937"/>
          </reference>
        </references>
      </pivotArea>
    </format>
    <format dxfId="22">
      <pivotArea field="5" grandCol="1" collapsedLevelsAreSubtotals="1" axis="axisRow" fieldPosition="1">
        <references count="3">
          <reference field="4294967294" count="1" selected="0">
            <x v="1"/>
          </reference>
          <reference field="2" count="1" selected="0">
            <x v="2"/>
          </reference>
          <reference field="5" count="1">
            <x v="3468"/>
          </reference>
        </references>
      </pivotArea>
    </format>
    <format dxfId="21">
      <pivotArea field="5" grandCol="1" collapsedLevelsAreSubtotals="1" axis="axisRow" fieldPosition="1">
        <references count="3">
          <reference field="4294967294" count="1" selected="0">
            <x v="1"/>
          </reference>
          <reference field="2" count="1" selected="0">
            <x v="2"/>
          </reference>
          <reference field="5" count="1">
            <x v="3465"/>
          </reference>
        </references>
      </pivotArea>
    </format>
    <format dxfId="20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2"/>
          </reference>
          <reference field="5" count="1">
            <x v="3464"/>
          </reference>
        </references>
      </pivotArea>
    </format>
    <format dxfId="19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2"/>
          </reference>
          <reference field="5" count="1">
            <x v="3467"/>
          </reference>
        </references>
      </pivotArea>
    </format>
    <format dxfId="18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2"/>
          </reference>
          <reference field="5" count="1">
            <x v="3484"/>
          </reference>
        </references>
      </pivotArea>
    </format>
    <format dxfId="17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2"/>
          </reference>
          <reference field="5" count="1">
            <x v="3478"/>
          </reference>
        </references>
      </pivotArea>
    </format>
    <format dxfId="16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2"/>
          </reference>
          <reference field="5" count="1">
            <x v="3483"/>
          </reference>
        </references>
      </pivotArea>
    </format>
    <format dxfId="15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1"/>
          </reference>
          <reference field="5" count="1">
            <x v="3482"/>
          </reference>
        </references>
      </pivotArea>
    </format>
    <format dxfId="14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2"/>
          </reference>
          <reference field="5" count="1">
            <x v="3462"/>
          </reference>
        </references>
      </pivotArea>
    </format>
    <format dxfId="13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1"/>
          </reference>
          <reference field="5" count="1">
            <x v="3469"/>
          </reference>
        </references>
      </pivotArea>
    </format>
    <format dxfId="12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2"/>
          </reference>
          <reference field="5" count="1">
            <x v="3481"/>
          </reference>
        </references>
      </pivotArea>
    </format>
    <format dxfId="11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12"/>
          </reference>
          <reference field="5" count="1">
            <x v="3480"/>
          </reference>
        </references>
      </pivotArea>
    </format>
    <format dxfId="10">
      <pivotArea field="5" grandCol="1" collapsedLevelsAreSubtotals="1" axis="axisRow" fieldPosition="1">
        <references count="3">
          <reference field="4294967294" count="1" selected="0">
            <x v="1"/>
          </reference>
          <reference field="2" count="1" selected="0">
            <x v="2"/>
          </reference>
          <reference field="5" count="1">
            <x v="3479"/>
          </reference>
        </references>
      </pivotArea>
    </format>
    <format dxfId="9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12"/>
          </reference>
          <reference field="5" count="1">
            <x v="3477"/>
          </reference>
        </references>
      </pivotArea>
    </format>
    <format dxfId="8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10"/>
          </reference>
          <reference field="5" count="2">
            <x v="3463"/>
            <x v="3466"/>
          </reference>
        </references>
      </pivotArea>
    </format>
    <format dxfId="7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11"/>
          </reference>
          <reference field="5" count="1">
            <x v="3475"/>
          </reference>
        </references>
      </pivotArea>
    </format>
    <format dxfId="6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2"/>
          </reference>
          <reference field="5" count="1">
            <x v="3476"/>
          </reference>
        </references>
      </pivotArea>
    </format>
    <format dxfId="5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2"/>
          </reference>
          <reference field="5" count="1">
            <x v="3471"/>
          </reference>
        </references>
      </pivotArea>
    </format>
    <format dxfId="4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11"/>
          </reference>
          <reference field="5" count="1">
            <x v="3470"/>
          </reference>
        </references>
      </pivotArea>
    </format>
    <format dxfId="3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2"/>
          </reference>
          <reference field="5" count="1">
            <x v="3473"/>
          </reference>
        </references>
      </pivotArea>
    </format>
    <format dxfId="2">
      <pivotArea field="5" grandCol="1" collapsedLevelsAreSubtotals="1" axis="axisRow" fieldPosition="1">
        <references count="3">
          <reference field="4294967294" count="1" selected="0">
            <x v="1"/>
          </reference>
          <reference field="2" count="1" selected="0">
            <x v="2"/>
          </reference>
          <reference field="5" count="1">
            <x v="3474"/>
          </reference>
        </references>
      </pivotArea>
    </format>
    <format dxfId="1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11"/>
          </reference>
          <reference field="5" count="1">
            <x v="3472"/>
          </reference>
        </references>
      </pivotArea>
    </format>
    <format dxfId="0">
      <pivotArea field="5" grandCol="1" collapsedLevelsAreSubtotals="1" axis="axisRow" fieldPosition="1">
        <references count="3">
          <reference field="4294967294" count="1" selected="0">
            <x v="0"/>
          </reference>
          <reference field="2" count="1" selected="0">
            <x v="2"/>
          </reference>
          <reference field="5" count="2">
            <x v="3460"/>
            <x v="346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15227D-26C5-4AF6-8AEB-6BFEBD623E87}" name="PivotTable2" cacheId="8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3:AI210" firstHeaderRow="1" firstDataRow="3" firstDataCol="2"/>
  <pivotFields count="13">
    <pivotField axis="axisCol" compact="0" outline="0" showAll="0" includeNewItemsInFilter="1">
      <items count="76">
        <item h="1" x="22"/>
        <item h="1" x="34"/>
        <item h="1" x="44"/>
        <item h="1" x="58"/>
        <item h="1" x="65"/>
        <item h="1" x="33"/>
        <item x="66"/>
        <item x="23"/>
        <item x="38"/>
        <item x="57"/>
        <item x="37"/>
        <item x="62"/>
        <item x="54"/>
        <item x="36"/>
        <item h="1" x="56"/>
        <item x="74"/>
        <item x="55"/>
        <item x="35"/>
        <item x="28"/>
        <item x="42"/>
        <item h="1" x="67"/>
        <item h="1" x="32"/>
        <item h="1" x="47"/>
        <item h="1" x="53"/>
        <item h="1" x="8"/>
        <item h="1" x="1"/>
        <item h="1" x="27"/>
        <item h="1" x="73"/>
        <item h="1" x="9"/>
        <item h="1" x="0"/>
        <item h="1" x="15"/>
        <item h="1" x="5"/>
        <item h="1" x="14"/>
        <item h="1" x="6"/>
        <item h="1" x="64"/>
        <item h="1" x="39"/>
        <item h="1" x="52"/>
        <item h="1" x="24"/>
        <item h="1" x="68"/>
        <item h="1" x="69"/>
        <item h="1" x="71"/>
        <item h="1" x="70"/>
        <item h="1" x="40"/>
        <item h="1" x="41"/>
        <item h="1" x="13"/>
        <item h="1" x="7"/>
        <item h="1" x="25"/>
        <item h="1" x="30"/>
        <item h="1" x="26"/>
        <item h="1" x="31"/>
        <item h="1" x="10"/>
        <item h="1" x="4"/>
        <item h="1" x="59"/>
        <item h="1" x="20"/>
        <item h="1" x="16"/>
        <item h="1" x="29"/>
        <item h="1" x="50"/>
        <item h="1" x="46"/>
        <item h="1" x="19"/>
        <item h="1" x="48"/>
        <item h="1" x="17"/>
        <item h="1" x="61"/>
        <item h="1" x="51"/>
        <item h="1" x="43"/>
        <item h="1" x="63"/>
        <item h="1" x="49"/>
        <item h="1" x="72"/>
        <item h="1" x="12"/>
        <item h="1" x="2"/>
        <item h="1" x="18"/>
        <item h="1" x="45"/>
        <item h="1" x="60"/>
        <item h="1" x="21"/>
        <item h="1" x="11"/>
        <item h="1" x="3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ascending">
      <items count="132">
        <item h="1" x="36"/>
        <item h="1" x="5"/>
        <item h="1" x="17"/>
        <item h="1" x="40"/>
        <item h="1" x="125"/>
        <item h="1" x="29"/>
        <item h="1" m="1" x="127"/>
        <item h="1" x="26"/>
        <item h="1" x="7"/>
        <item h="1" x="27"/>
        <item h="1" m="1" x="128"/>
        <item h="1" x="0"/>
        <item h="1" x="14"/>
        <item h="1" x="21"/>
        <item h="1" x="39"/>
        <item h="1" x="1"/>
        <item h="1" x="8"/>
        <item h="1" x="19"/>
        <item h="1" x="42"/>
        <item h="1" x="48"/>
        <item h="1" x="11"/>
        <item h="1" x="46"/>
        <item h="1" x="50"/>
        <item h="1" x="52"/>
        <item h="1" x="51"/>
        <item h="1" x="44"/>
        <item h="1" x="56"/>
        <item h="1" x="58"/>
        <item h="1" x="54"/>
        <item h="1" x="63"/>
        <item h="1" x="60"/>
        <item h="1" x="91"/>
        <item x="67"/>
        <item h="1" x="65"/>
        <item h="1" x="73"/>
        <item h="1" x="69"/>
        <item h="1" x="71"/>
        <item h="1" x="75"/>
        <item h="1" x="81"/>
        <item h="1" x="77"/>
        <item h="1" x="85"/>
        <item h="1" x="83"/>
        <item h="1" x="80"/>
        <item h="1" x="87"/>
        <item h="1" m="1" x="129"/>
        <item h="1" x="47"/>
        <item h="1" x="89"/>
        <item h="1" x="97"/>
        <item h="1" x="93"/>
        <item h="1" x="123"/>
        <item h="1" x="99"/>
        <item h="1" x="102"/>
        <item h="1" x="16"/>
        <item h="1" x="95"/>
        <item h="1" x="112"/>
        <item h="1" m="1" x="130"/>
        <item h="1" x="34"/>
        <item h="1" x="110"/>
        <item h="1" x="117"/>
        <item h="1" x="2"/>
        <item h="1" x="3"/>
        <item h="1" x="115"/>
        <item h="1" x="119"/>
        <item h="1" x="107"/>
        <item h="1" x="121"/>
        <item h="1" x="23"/>
        <item h="1" x="31"/>
        <item h="1" x="45"/>
        <item h="1" x="55"/>
        <item h="1" x="68"/>
        <item h="1" x="70"/>
        <item h="1" x="82"/>
        <item h="1" x="84"/>
        <item h="1" x="96"/>
        <item h="1" x="92"/>
        <item h="1" x="94"/>
        <item h="1" x="104"/>
        <item h="1" x="100"/>
        <item h="1" x="101"/>
        <item h="1" x="106"/>
        <item h="1" x="108"/>
        <item h="1" x="24"/>
        <item h="1" x="126"/>
        <item h="1" x="33"/>
        <item h="1" x="25"/>
        <item h="1" x="28"/>
        <item h="1" x="35"/>
        <item h="1" x="12"/>
        <item h="1" x="22"/>
        <item h="1" x="4"/>
        <item h="1" x="37"/>
        <item h="1" x="18"/>
        <item h="1" x="20"/>
        <item h="1" x="49"/>
        <item x="64"/>
        <item x="57"/>
        <item x="62"/>
        <item x="66"/>
        <item x="72"/>
        <item x="78"/>
        <item x="79"/>
        <item x="90"/>
        <item x="124"/>
        <item x="109"/>
        <item x="111"/>
        <item x="113"/>
        <item x="122"/>
        <item x="32"/>
        <item x="30"/>
        <item x="13"/>
        <item x="15"/>
        <item x="38"/>
        <item x="9"/>
        <item x="6"/>
        <item x="41"/>
        <item x="43"/>
        <item x="10"/>
        <item h="1" x="53"/>
        <item h="1" x="59"/>
        <item h="1" x="61"/>
        <item h="1" x="74"/>
        <item h="1" x="76"/>
        <item h="1" x="86"/>
        <item h="1" x="88"/>
        <item h="1" x="98"/>
        <item h="1" x="105"/>
        <item h="1" x="103"/>
        <item h="1" x="116"/>
        <item h="1" x="118"/>
        <item h="1" x="120"/>
        <item h="1" x="114"/>
        <item t="default"/>
      </items>
    </pivotField>
    <pivotField dataField="1" compact="0" outline="0" showAll="0" includeNewItemsInFilter="1"/>
    <pivotField dataField="1" compact="0" outline="0" showAll="0" includeNewItemsInFilter="1"/>
    <pivotField axis="axisRow" compact="0" outline="0" showAll="0" includeNewItemsInFilter="1">
      <items count="883">
        <item x="79"/>
        <item x="631"/>
        <item x="630"/>
        <item x="756"/>
        <item x="659"/>
        <item x="405"/>
        <item x="401"/>
        <item x="407"/>
        <item x="400"/>
        <item x="411"/>
        <item x="412"/>
        <item x="766"/>
        <item x="749"/>
        <item x="750"/>
        <item x="761"/>
        <item x="762"/>
        <item x="763"/>
        <item x="243"/>
        <item x="288"/>
        <item x="452"/>
        <item x="796"/>
        <item x="650"/>
        <item x="656"/>
        <item x="189"/>
        <item x="190"/>
        <item x="23"/>
        <item x="59"/>
        <item x="24"/>
        <item x="657"/>
        <item x="359"/>
        <item x="227"/>
        <item x="285"/>
        <item x="286"/>
        <item x="651"/>
        <item x="231"/>
        <item x="22"/>
        <item x="228"/>
        <item x="191"/>
        <item x="653"/>
        <item x="71"/>
        <item x="70"/>
        <item x="217"/>
        <item x="218"/>
        <item x="678"/>
        <item x="679"/>
        <item x="752"/>
        <item x="753"/>
        <item x="767"/>
        <item x="768"/>
        <item x="664"/>
        <item x="576"/>
        <item x="577"/>
        <item x="652"/>
        <item x="648"/>
        <item x="702"/>
        <item x="703"/>
        <item x="661"/>
        <item x="662"/>
        <item x="665"/>
        <item x="120"/>
        <item x="639"/>
        <item x="170"/>
        <item x="698"/>
        <item x="658"/>
        <item x="289"/>
        <item x="461"/>
        <item x="339"/>
        <item x="291"/>
        <item x="309"/>
        <item x="310"/>
        <item x="449"/>
        <item x="450"/>
        <item x="447"/>
        <item x="445"/>
        <item x="468"/>
        <item x="469"/>
        <item x="660"/>
        <item x="655"/>
        <item x="166"/>
        <item x="130"/>
        <item x="192"/>
        <item x="194"/>
        <item x="193"/>
        <item x="654"/>
        <item x="95"/>
        <item x="97"/>
        <item x="131"/>
        <item x="204"/>
        <item x="132"/>
        <item x="674"/>
        <item x="649"/>
        <item x="185"/>
        <item x="182"/>
        <item x="361"/>
        <item x="422"/>
        <item x="423"/>
        <item x="579"/>
        <item x="186"/>
        <item x="528"/>
        <item x="755"/>
        <item x="224"/>
        <item x="425"/>
        <item x="44"/>
        <item x="232"/>
        <item x="175"/>
        <item x="176"/>
        <item x="177"/>
        <item x="178"/>
        <item x="179"/>
        <item x="68"/>
        <item x="64"/>
        <item x="180"/>
        <item x="65"/>
        <item x="181"/>
        <item x="413"/>
        <item x="21"/>
        <item x="287"/>
        <item x="219"/>
        <item x="729"/>
        <item x="311"/>
        <item x="470"/>
        <item x="681"/>
        <item x="406"/>
        <item x="408"/>
        <item x="751"/>
        <item x="827"/>
        <item x="603"/>
        <item x="402"/>
        <item x="188"/>
        <item x="221"/>
        <item x="360"/>
        <item x="72"/>
        <item x="233"/>
        <item x="52"/>
        <item x="680"/>
        <item x="754"/>
        <item x="795"/>
        <item x="578"/>
        <item x="848"/>
        <item x="290"/>
        <item x="340"/>
        <item x="18"/>
        <item x="451"/>
        <item x="448"/>
        <item x="167"/>
        <item x="96"/>
        <item x="854"/>
        <item x="98"/>
        <item x="234"/>
        <item x="235"/>
        <item x="667"/>
        <item x="236"/>
        <item x="237"/>
        <item x="238"/>
        <item x="239"/>
        <item x="240"/>
        <item x="241"/>
        <item x="242"/>
        <item x="828"/>
        <item x="149"/>
        <item x="312"/>
        <item x="589"/>
        <item x="517"/>
        <item x="683"/>
        <item x="737"/>
        <item x="859"/>
        <item x="675"/>
        <item x="672"/>
        <item x="671"/>
        <item x="677"/>
        <item x="673"/>
        <item x="676"/>
        <item x="855"/>
        <item x="856"/>
        <item x="876"/>
        <item x="877"/>
        <item x="575"/>
        <item x="203"/>
        <item x="280"/>
        <item x="427"/>
        <item x="604"/>
        <item x="812"/>
        <item x="381"/>
        <item x="362"/>
        <item x="281"/>
        <item x="797"/>
        <item x="769"/>
        <item x="530"/>
        <item x="704"/>
        <item x="292"/>
        <item x="341"/>
        <item x="496"/>
        <item x="471"/>
        <item x="150"/>
        <item x="133"/>
        <item x="103"/>
        <item x="6"/>
        <item x="267"/>
        <item x="246"/>
        <item x="0"/>
        <item x="84"/>
        <item x="80"/>
        <item x="426"/>
        <item x="466"/>
        <item x="11"/>
        <item x="1"/>
        <item x="12"/>
        <item x="428"/>
        <item x="605"/>
        <item x="813"/>
        <item x="25"/>
        <item x="382"/>
        <item x="363"/>
        <item x="770"/>
        <item x="531"/>
        <item x="705"/>
        <item x="293"/>
        <item x="342"/>
        <item x="497"/>
        <item x="472"/>
        <item x="205"/>
        <item x="151"/>
        <item x="134"/>
        <item x="104"/>
        <item x="7"/>
        <item x="268"/>
        <item x="247"/>
        <item x="2"/>
        <item x="60"/>
        <item x="559"/>
        <item x="551"/>
        <item x="61"/>
        <item x="171"/>
        <item x="560"/>
        <item x="558"/>
        <item x="599"/>
        <item x="771"/>
        <item x="706"/>
        <item x="561"/>
        <item x="562"/>
        <item x="563"/>
        <item x="564"/>
        <item x="565"/>
        <item x="566"/>
        <item x="606"/>
        <item x="403"/>
        <item x="707"/>
        <item x="404"/>
        <item x="473"/>
        <item x="433"/>
        <item x="607"/>
        <item x="814"/>
        <item x="85"/>
        <item x="26"/>
        <item x="269"/>
        <item x="383"/>
        <item x="248"/>
        <item x="364"/>
        <item x="798"/>
        <item x="772"/>
        <item x="532"/>
        <item x="708"/>
        <item x="294"/>
        <item x="343"/>
        <item x="498"/>
        <item x="474"/>
        <item x="206"/>
        <item x="135"/>
        <item x="105"/>
        <item x="62"/>
        <item x="172"/>
        <item x="552"/>
        <item x="553"/>
        <item x="554"/>
        <item x="555"/>
        <item x="556"/>
        <item x="557"/>
        <item x="13"/>
        <item x="429"/>
        <item x="608"/>
        <item x="815"/>
        <item x="27"/>
        <item x="420"/>
        <item x="384"/>
        <item x="365"/>
        <item x="799"/>
        <item x="773"/>
        <item x="533"/>
        <item x="709"/>
        <item x="421"/>
        <item x="344"/>
        <item x="499"/>
        <item x="475"/>
        <item x="207"/>
        <item x="136"/>
        <item x="106"/>
        <item x="8"/>
        <item x="270"/>
        <item x="249"/>
        <item x="3"/>
        <item x="430"/>
        <item x="609"/>
        <item x="816"/>
        <item x="28"/>
        <item x="385"/>
        <item x="366"/>
        <item x="800"/>
        <item x="774"/>
        <item x="534"/>
        <item x="710"/>
        <item x="295"/>
        <item x="345"/>
        <item x="500"/>
        <item x="476"/>
        <item x="208"/>
        <item x="137"/>
        <item x="107"/>
        <item x="14"/>
        <item x="209"/>
        <item x="434"/>
        <item x="86"/>
        <item x="29"/>
        <item x="271"/>
        <item x="386"/>
        <item x="250"/>
        <item x="367"/>
        <item x="535"/>
        <item x="296"/>
        <item x="501"/>
        <item x="210"/>
        <item x="138"/>
        <item x="108"/>
        <item x="829"/>
        <item x="73"/>
        <item x="152"/>
        <item x="860"/>
        <item x="738"/>
        <item x="600"/>
        <item x="15"/>
        <item x="529"/>
        <item x="527"/>
        <item x="63"/>
        <item x="549"/>
        <item x="435"/>
        <item x="272"/>
        <item x="251"/>
        <item x="297"/>
        <item x="74"/>
        <item x="436"/>
        <item x="610"/>
        <item x="817"/>
        <item x="87"/>
        <item x="30"/>
        <item x="273"/>
        <item x="387"/>
        <item x="252"/>
        <item x="368"/>
        <item x="801"/>
        <item x="775"/>
        <item x="536"/>
        <item x="711"/>
        <item x="298"/>
        <item x="346"/>
        <item x="502"/>
        <item x="477"/>
        <item x="211"/>
        <item x="139"/>
        <item x="109"/>
        <item x="431"/>
        <item x="611"/>
        <item x="818"/>
        <item x="31"/>
        <item x="388"/>
        <item x="369"/>
        <item x="802"/>
        <item x="776"/>
        <item x="537"/>
        <item x="712"/>
        <item x="299"/>
        <item x="347"/>
        <item x="503"/>
        <item x="478"/>
        <item x="212"/>
        <item x="153"/>
        <item x="140"/>
        <item x="110"/>
        <item x="16"/>
        <item x="9"/>
        <item x="274"/>
        <item x="253"/>
        <item x="4"/>
        <item x="17"/>
        <item x="612"/>
        <item x="389"/>
        <item x="370"/>
        <item x="713"/>
        <item x="348"/>
        <item x="479"/>
        <item x="53"/>
        <item x="777"/>
        <item x="830"/>
        <item x="154"/>
        <item x="313"/>
        <item x="595"/>
        <item x="518"/>
        <item x="684"/>
        <item x="739"/>
        <item x="861"/>
        <item x="831"/>
        <item x="580"/>
        <item x="832"/>
        <item x="632"/>
        <item x="581"/>
        <item x="862"/>
        <item x="462"/>
        <item x="879"/>
        <item x="538"/>
        <item x="300"/>
        <item x="504"/>
        <item x="124"/>
        <item x="141"/>
        <item x="99"/>
        <item x="111"/>
        <item x="254"/>
        <item x="263"/>
        <item x="694"/>
        <item x="747"/>
        <item x="590"/>
        <item x="414"/>
        <item x="463"/>
        <item x="539"/>
        <item x="301"/>
        <item x="505"/>
        <item x="100"/>
        <item x="255"/>
        <item x="264"/>
        <item x="314"/>
        <item x="623"/>
        <item x="627"/>
        <item x="695"/>
        <item x="730"/>
        <item x="731"/>
        <item x="833"/>
        <item x="851"/>
        <item x="850"/>
        <item x="849"/>
        <item x="424"/>
        <item x="155"/>
        <item x="453"/>
        <item x="863"/>
        <item x="315"/>
        <item x="834"/>
        <item x="75"/>
        <item x="591"/>
        <item x="519"/>
        <item x="685"/>
        <item x="740"/>
        <item x="316"/>
        <item x="156"/>
        <item x="864"/>
        <item x="686"/>
        <item x="633"/>
        <item x="520"/>
        <item x="668"/>
        <item x="865"/>
        <item x="317"/>
        <item x="634"/>
        <item x="582"/>
        <item x="732"/>
        <item x="454"/>
        <item x="835"/>
        <item x="437"/>
        <item x="613"/>
        <item x="819"/>
        <item x="32"/>
        <item x="333"/>
        <item x="390"/>
        <item x="371"/>
        <item x="803"/>
        <item x="778"/>
        <item x="540"/>
        <item x="714"/>
        <item x="335"/>
        <item x="349"/>
        <item x="506"/>
        <item x="480"/>
        <item x="213"/>
        <item x="142"/>
        <item x="112"/>
        <item x="614"/>
        <item x="570"/>
        <item x="571"/>
        <item x="615"/>
        <item x="820"/>
        <item x="821"/>
        <item x="33"/>
        <item x="34"/>
        <item x="391"/>
        <item x="392"/>
        <item x="372"/>
        <item x="373"/>
        <item x="804"/>
        <item x="805"/>
        <item x="779"/>
        <item x="780"/>
        <item x="699"/>
        <item x="700"/>
        <item x="715"/>
        <item x="716"/>
        <item x="568"/>
        <item x="569"/>
        <item x="350"/>
        <item x="351"/>
        <item x="572"/>
        <item x="573"/>
        <item x="481"/>
        <item x="482"/>
        <item x="54"/>
        <item x="214"/>
        <item x="55"/>
        <item x="46"/>
        <item x="143"/>
        <item x="47"/>
        <item x="113"/>
        <item x="114"/>
        <item x="432"/>
        <item x="282"/>
        <item x="302"/>
        <item x="157"/>
        <item x="616"/>
        <item x="822"/>
        <item x="35"/>
        <item x="10"/>
        <item x="393"/>
        <item x="275"/>
        <item x="374"/>
        <item x="256"/>
        <item x="806"/>
        <item x="781"/>
        <item x="541"/>
        <item x="717"/>
        <item x="352"/>
        <item x="507"/>
        <item x="483"/>
        <item x="215"/>
        <item x="144"/>
        <item x="115"/>
        <item x="640"/>
        <item x="782"/>
        <item x="718"/>
        <item x="641"/>
        <item x="484"/>
        <item x="36"/>
        <item x="48"/>
        <item x="438"/>
        <item x="823"/>
        <item x="88"/>
        <item x="276"/>
        <item x="257"/>
        <item x="807"/>
        <item x="542"/>
        <item x="303"/>
        <item x="508"/>
        <item x="76"/>
        <item x="81"/>
        <item x="642"/>
        <item x="783"/>
        <item x="719"/>
        <item x="485"/>
        <item x="37"/>
        <item x="56"/>
        <item x="49"/>
        <item x="158"/>
        <item x="439"/>
        <item x="824"/>
        <item x="89"/>
        <item x="334"/>
        <item x="332"/>
        <item x="808"/>
        <item x="543"/>
        <item x="336"/>
        <item x="509"/>
        <item x="77"/>
        <item x="159"/>
        <item x="440"/>
        <item x="617"/>
        <item x="825"/>
        <item x="90"/>
        <item x="38"/>
        <item x="277"/>
        <item x="394"/>
        <item x="258"/>
        <item x="375"/>
        <item x="809"/>
        <item x="784"/>
        <item x="544"/>
        <item x="720"/>
        <item x="304"/>
        <item x="353"/>
        <item x="510"/>
        <item x="486"/>
        <item x="82"/>
        <item x="145"/>
        <item x="116"/>
        <item x="283"/>
        <item x="785"/>
        <item x="160"/>
        <item x="5"/>
        <item x="173"/>
        <item x="786"/>
        <item x="721"/>
        <item x="487"/>
        <item x="441"/>
        <item x="836"/>
        <item x="91"/>
        <item x="278"/>
        <item x="259"/>
        <item x="810"/>
        <item x="545"/>
        <item x="305"/>
        <item x="511"/>
        <item x="78"/>
        <item x="618"/>
        <item x="395"/>
        <item x="376"/>
        <item x="787"/>
        <item x="722"/>
        <item x="354"/>
        <item x="488"/>
        <item x="643"/>
        <item x="788"/>
        <item x="723"/>
        <item x="489"/>
        <item x="644"/>
        <item x="789"/>
        <item x="724"/>
        <item x="645"/>
        <item x="490"/>
        <item x="284"/>
        <item x="790"/>
        <item x="619"/>
        <item x="396"/>
        <item x="377"/>
        <item x="791"/>
        <item x="725"/>
        <item x="355"/>
        <item x="491"/>
        <item x="442"/>
        <item x="92"/>
        <item x="279"/>
        <item x="260"/>
        <item x="546"/>
        <item x="306"/>
        <item x="512"/>
        <item x="83"/>
        <item x="39"/>
        <item x="50"/>
        <item x="837"/>
        <item x="866"/>
        <item x="318"/>
        <item x="635"/>
        <item x="583"/>
        <item x="733"/>
        <item x="455"/>
        <item x="464"/>
        <item x="620"/>
        <item x="880"/>
        <item x="40"/>
        <item x="397"/>
        <item x="378"/>
        <item x="792"/>
        <item x="547"/>
        <item x="726"/>
        <item x="307"/>
        <item x="356"/>
        <item x="513"/>
        <item x="492"/>
        <item x="174"/>
        <item x="216"/>
        <item x="125"/>
        <item x="146"/>
        <item x="117"/>
        <item x="261"/>
        <item x="265"/>
        <item x="319"/>
        <item x="624"/>
        <item x="628"/>
        <item x="696"/>
        <item x="748"/>
        <item x="101"/>
        <item x="57"/>
        <item x="838"/>
        <item x="161"/>
        <item x="320"/>
        <item x="592"/>
        <item x="521"/>
        <item x="687"/>
        <item x="741"/>
        <item x="867"/>
        <item x="467"/>
        <item x="446"/>
        <item x="621"/>
        <item x="839"/>
        <item x="826"/>
        <item x="41"/>
        <item x="19"/>
        <item x="398"/>
        <item x="417"/>
        <item x="379"/>
        <item x="415"/>
        <item x="852"/>
        <item x="811"/>
        <item x="793"/>
        <item x="727"/>
        <item x="701"/>
        <item x="357"/>
        <item x="574"/>
        <item x="493"/>
        <item x="58"/>
        <item x="183"/>
        <item x="51"/>
        <item x="126"/>
        <item x="147"/>
        <item x="93"/>
        <item x="118"/>
        <item x="337"/>
        <item x="515"/>
        <item x="494"/>
        <item x="596"/>
        <item x="522"/>
        <item x="742"/>
        <item x="162"/>
        <item x="868"/>
        <item x="840"/>
        <item x="321"/>
        <item x="688"/>
        <item x="841"/>
        <item x="869"/>
        <item x="322"/>
        <item x="636"/>
        <item x="584"/>
        <item x="456"/>
        <item x="842"/>
        <item x="323"/>
        <item x="593"/>
        <item x="523"/>
        <item x="689"/>
        <item x="743"/>
        <item x="870"/>
        <item x="734"/>
        <item x="843"/>
        <item x="163"/>
        <item x="324"/>
        <item x="597"/>
        <item x="524"/>
        <item x="690"/>
        <item x="744"/>
        <item x="871"/>
        <item x="325"/>
        <item x="326"/>
        <item x="625"/>
        <item x="69"/>
        <item x="66"/>
        <item x="195"/>
        <item x="196"/>
        <item x="197"/>
        <item x="198"/>
        <item x="199"/>
        <item x="200"/>
        <item x="844"/>
        <item x="20"/>
        <item x="418"/>
        <item x="853"/>
        <item x="419"/>
        <item x="184"/>
        <item x="127"/>
        <item x="338"/>
        <item x="416"/>
        <item x="516"/>
        <item x="845"/>
        <item x="872"/>
        <item x="327"/>
        <item x="637"/>
        <item x="585"/>
        <item x="735"/>
        <item x="457"/>
        <item x="465"/>
        <item x="622"/>
        <item x="881"/>
        <item x="42"/>
        <item x="399"/>
        <item x="128"/>
        <item x="380"/>
        <item x="43"/>
        <item x="794"/>
        <item x="548"/>
        <item x="728"/>
        <item x="308"/>
        <item x="358"/>
        <item x="514"/>
        <item x="495"/>
        <item x="129"/>
        <item x="148"/>
        <item x="102"/>
        <item x="119"/>
        <item x="262"/>
        <item x="266"/>
        <item x="328"/>
        <item x="626"/>
        <item x="629"/>
        <item x="697"/>
        <item x="67"/>
        <item x="164"/>
        <item x="329"/>
        <item x="594"/>
        <item x="525"/>
        <item x="691"/>
        <item x="745"/>
        <item x="873"/>
        <item x="586"/>
        <item x="874"/>
        <item x="330"/>
        <item x="638"/>
        <item x="736"/>
        <item x="458"/>
        <item x="846"/>
        <item x="847"/>
        <item x="165"/>
        <item x="331"/>
        <item x="598"/>
        <item x="526"/>
        <item x="692"/>
        <item x="746"/>
        <item x="875"/>
        <item x="94"/>
        <item x="663"/>
        <item x="121"/>
        <item x="764"/>
        <item x="670"/>
        <item x="765"/>
        <item x="669"/>
        <item x="567"/>
        <item x="550"/>
        <item x="222"/>
        <item x="223"/>
        <item x="682"/>
        <item x="666"/>
        <item x="409"/>
        <item x="459"/>
        <item x="601"/>
        <item x="244"/>
        <item x="245"/>
        <item x="187"/>
        <item x="220"/>
        <item x="443"/>
        <item x="588"/>
        <item x="444"/>
        <item x="45"/>
        <item x="225"/>
        <item x="123"/>
        <item x="168"/>
        <item x="587"/>
        <item x="646"/>
        <item x="647"/>
        <item x="226"/>
        <item x="410"/>
        <item x="460"/>
        <item x="857"/>
        <item x="858"/>
        <item x="202"/>
        <item x="122"/>
        <item x="693"/>
        <item x="757"/>
        <item x="758"/>
        <item x="759"/>
        <item x="760"/>
        <item x="878"/>
        <item x="602"/>
        <item x="201"/>
        <item x="230"/>
        <item x="169"/>
        <item x="229"/>
        <item t="default"/>
      </items>
    </pivotField>
    <pivotField compact="0" outline="0" showAll="0" includeNewItemsInFilter="1"/>
    <pivotField compact="0" outline="0" showAll="0" includeNewItemsInFilter="1"/>
    <pivotField dataField="1"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5"/>
    <field x="8"/>
  </rowFields>
  <rowItems count="205">
    <i>
      <x v="94"/>
      <x v="130"/>
    </i>
    <i t="default">
      <x v="94"/>
    </i>
    <i>
      <x v="95"/>
      <x v="66"/>
    </i>
    <i r="1">
      <x v="67"/>
    </i>
    <i r="1">
      <x v="262"/>
    </i>
    <i r="1">
      <x v="327"/>
    </i>
    <i r="1">
      <x v="361"/>
    </i>
    <i r="1">
      <x v="482"/>
    </i>
    <i r="1">
      <x v="509"/>
    </i>
    <i r="1">
      <x v="510"/>
    </i>
    <i r="1">
      <x v="561"/>
    </i>
    <i r="1">
      <x v="580"/>
    </i>
    <i r="1">
      <x v="597"/>
    </i>
    <i r="1">
      <x v="619"/>
    </i>
    <i r="1">
      <x v="652"/>
    </i>
    <i r="1">
      <x v="715"/>
    </i>
    <i r="1">
      <x v="773"/>
    </i>
    <i r="1">
      <x v="797"/>
    </i>
    <i t="default">
      <x v="95"/>
    </i>
    <i>
      <x v="96"/>
      <x v="140"/>
    </i>
    <i t="default">
      <x v="96"/>
    </i>
    <i>
      <x v="97"/>
      <x v="7"/>
    </i>
    <i r="1">
      <x v="8"/>
    </i>
    <i r="1">
      <x v="249"/>
    </i>
    <i r="1">
      <x v="319"/>
    </i>
    <i r="1">
      <x v="348"/>
    </i>
    <i r="1">
      <x v="471"/>
    </i>
    <i r="1">
      <x v="490"/>
    </i>
    <i r="1">
      <x v="491"/>
    </i>
    <i r="1">
      <x v="554"/>
    </i>
    <i r="1">
      <x v="573"/>
    </i>
    <i r="1">
      <x v="584"/>
    </i>
    <i r="1">
      <x v="612"/>
    </i>
    <i r="1">
      <x v="647"/>
    </i>
    <i r="1">
      <x v="700"/>
    </i>
    <i r="1">
      <x v="786"/>
    </i>
    <i t="default">
      <x v="97"/>
    </i>
    <i>
      <x v="98"/>
      <x v="123"/>
    </i>
    <i t="default">
      <x v="98"/>
    </i>
    <i>
      <x v="99"/>
      <x v="72"/>
    </i>
    <i r="1">
      <x v="73"/>
    </i>
    <i r="1">
      <x v="264"/>
    </i>
    <i r="1">
      <x v="328"/>
    </i>
    <i r="1">
      <x v="363"/>
    </i>
    <i r="1">
      <x v="484"/>
    </i>
    <i r="1">
      <x v="513"/>
    </i>
    <i r="1">
      <x v="514"/>
    </i>
    <i r="1">
      <x v="562"/>
    </i>
    <i r="1">
      <x v="581"/>
    </i>
    <i r="1">
      <x v="599"/>
    </i>
    <i r="1">
      <x v="620"/>
    </i>
    <i r="1">
      <x v="653"/>
    </i>
    <i r="1">
      <x v="716"/>
    </i>
    <i r="1">
      <x v="799"/>
    </i>
    <i t="default">
      <x v="99"/>
    </i>
    <i>
      <x v="100"/>
      <x v="143"/>
    </i>
    <i t="default">
      <x v="100"/>
    </i>
    <i>
      <x v="101"/>
      <x v="52"/>
    </i>
    <i r="1">
      <x v="53"/>
    </i>
    <i r="1">
      <x v="260"/>
    </i>
    <i r="1">
      <x v="326"/>
    </i>
    <i r="1">
      <x v="359"/>
    </i>
    <i r="1">
      <x v="480"/>
    </i>
    <i r="1">
      <x v="505"/>
    </i>
    <i r="1">
      <x v="506"/>
    </i>
    <i r="1">
      <x v="560"/>
    </i>
    <i r="1">
      <x v="579"/>
    </i>
    <i r="1">
      <x v="595"/>
    </i>
    <i r="1">
      <x v="618"/>
    </i>
    <i r="1">
      <x v="651"/>
    </i>
    <i r="1">
      <x v="714"/>
    </i>
    <i r="1">
      <x v="795"/>
    </i>
    <i t="default">
      <x v="101"/>
    </i>
    <i>
      <x v="102"/>
      <x v="138"/>
    </i>
    <i t="default">
      <x v="102"/>
    </i>
    <i>
      <x v="103"/>
      <x v="45"/>
    </i>
    <i r="1">
      <x v="46"/>
    </i>
    <i r="1">
      <x v="258"/>
    </i>
    <i r="1">
      <x v="357"/>
    </i>
    <i r="1">
      <x v="478"/>
    </i>
    <i r="1">
      <x v="501"/>
    </i>
    <i r="1">
      <x v="502"/>
    </i>
    <i r="1">
      <x v="559"/>
    </i>
    <i r="1">
      <x v="578"/>
    </i>
    <i r="1">
      <x v="593"/>
    </i>
    <i r="1">
      <x v="617"/>
    </i>
    <i r="1">
      <x v="711"/>
    </i>
    <i t="default">
      <x v="103"/>
    </i>
    <i>
      <x v="104"/>
      <x v="135"/>
    </i>
    <i t="default">
      <x v="104"/>
    </i>
    <i>
      <x v="105"/>
      <x v="14"/>
    </i>
    <i r="1">
      <x v="15"/>
    </i>
    <i r="1">
      <x v="251"/>
    </i>
    <i r="1">
      <x v="350"/>
    </i>
    <i r="1">
      <x v="473"/>
    </i>
    <i r="1">
      <x v="493"/>
    </i>
    <i r="1">
      <x v="494"/>
    </i>
    <i r="1">
      <x v="555"/>
    </i>
    <i r="1">
      <x v="574"/>
    </i>
    <i r="1">
      <x v="586"/>
    </i>
    <i r="1">
      <x v="703"/>
    </i>
    <i t="default">
      <x v="105"/>
    </i>
    <i>
      <x v="106"/>
      <x v="125"/>
    </i>
    <i t="default">
      <x v="106"/>
    </i>
    <i>
      <x v="107"/>
      <x v="174"/>
    </i>
    <i r="1">
      <x v="175"/>
    </i>
    <i r="1">
      <x v="268"/>
    </i>
    <i r="1">
      <x v="331"/>
    </i>
    <i r="1">
      <x v="367"/>
    </i>
    <i r="1">
      <x v="488"/>
    </i>
    <i r="1">
      <x v="523"/>
    </i>
    <i r="1">
      <x v="524"/>
    </i>
    <i r="1">
      <x v="603"/>
    </i>
    <i r="1">
      <x v="724"/>
    </i>
    <i r="1">
      <x v="804"/>
    </i>
    <i t="default">
      <x v="107"/>
    </i>
    <i>
      <x v="108"/>
      <x v="147"/>
    </i>
    <i t="default">
      <x v="108"/>
    </i>
    <i>
      <x v="109"/>
      <x v="83"/>
    </i>
    <i r="1">
      <x v="86"/>
    </i>
    <i r="1">
      <x v="87"/>
    </i>
    <i r="1">
      <x v="88"/>
    </i>
    <i r="1">
      <x v="267"/>
    </i>
    <i r="1">
      <x v="330"/>
    </i>
    <i r="1">
      <x v="366"/>
    </i>
    <i r="1">
      <x v="487"/>
    </i>
    <i r="1">
      <x v="520"/>
    </i>
    <i r="1">
      <x v="521"/>
    </i>
    <i r="1">
      <x v="522"/>
    </i>
    <i r="1">
      <x v="553"/>
    </i>
    <i r="1">
      <x v="602"/>
    </i>
    <i r="1">
      <x v="720"/>
    </i>
    <i r="1">
      <x v="722"/>
    </i>
    <i r="1">
      <x v="802"/>
    </i>
    <i t="default">
      <x v="109"/>
    </i>
    <i>
      <x v="110"/>
      <x v="77"/>
    </i>
    <i r="1">
      <x v="80"/>
    </i>
    <i r="1">
      <x v="82"/>
    </i>
    <i r="1">
      <x v="266"/>
    </i>
    <i r="1">
      <x v="318"/>
    </i>
    <i r="1">
      <x v="329"/>
    </i>
    <i r="1">
      <x v="365"/>
    </i>
    <i r="1">
      <x v="486"/>
    </i>
    <i r="1">
      <x v="517"/>
    </i>
    <i r="1">
      <x v="518"/>
    </i>
    <i r="1">
      <x v="519"/>
    </i>
    <i r="1">
      <x v="690"/>
    </i>
    <i r="1">
      <x v="718"/>
    </i>
    <i r="1">
      <x v="880"/>
    </i>
    <i t="default">
      <x v="110"/>
    </i>
    <i>
      <x v="111"/>
      <x v="81"/>
    </i>
    <i t="default">
      <x v="111"/>
    </i>
    <i>
      <x v="112"/>
      <x v="22"/>
    </i>
    <i r="1">
      <x v="25"/>
    </i>
    <i r="1">
      <x v="26"/>
    </i>
    <i r="1">
      <x v="27"/>
    </i>
    <i r="1">
      <x v="253"/>
    </i>
    <i r="1">
      <x v="321"/>
    </i>
    <i r="1">
      <x v="352"/>
    </i>
    <i r="1">
      <x v="474"/>
    </i>
    <i r="1">
      <x v="495"/>
    </i>
    <i r="1">
      <x v="496"/>
    </i>
    <i r="1">
      <x v="552"/>
    </i>
    <i r="1">
      <x v="588"/>
    </i>
    <i r="1">
      <x v="704"/>
    </i>
    <i r="1">
      <x v="789"/>
    </i>
    <i t="default">
      <x v="112"/>
    </i>
    <i>
      <x v="113"/>
      <x v="115"/>
    </i>
    <i t="default">
      <x v="113"/>
    </i>
    <i>
      <x v="114"/>
      <x v="38"/>
    </i>
    <i r="1">
      <x v="41"/>
    </i>
    <i r="1">
      <x v="42"/>
    </i>
    <i r="1">
      <x v="257"/>
    </i>
    <i r="1">
      <x v="325"/>
    </i>
    <i r="1">
      <x v="356"/>
    </i>
    <i r="1">
      <x v="477"/>
    </i>
    <i r="1">
      <x v="499"/>
    </i>
    <i r="1">
      <x v="500"/>
    </i>
    <i r="1">
      <x v="592"/>
    </i>
    <i r="1">
      <x v="642"/>
    </i>
    <i r="1">
      <x v="708"/>
    </i>
    <i r="1">
      <x v="792"/>
    </i>
    <i t="default">
      <x v="114"/>
    </i>
    <i>
      <x v="115"/>
      <x v="117"/>
    </i>
    <i t="default">
      <x v="115"/>
    </i>
    <i>
      <x v="116"/>
      <x v="28"/>
    </i>
    <i r="1">
      <x v="31"/>
    </i>
    <i r="1">
      <x v="32"/>
    </i>
    <i r="1">
      <x v="34"/>
    </i>
    <i r="1">
      <x v="102"/>
    </i>
    <i r="1">
      <x v="103"/>
    </i>
    <i r="1">
      <x v="132"/>
    </i>
    <i r="1">
      <x v="255"/>
    </i>
    <i r="1">
      <x v="323"/>
    </i>
    <i r="1">
      <x v="354"/>
    </i>
    <i r="1">
      <x v="476"/>
    </i>
    <i r="1">
      <x v="497"/>
    </i>
    <i r="1">
      <x v="498"/>
    </i>
    <i r="1">
      <x v="590"/>
    </i>
    <i r="1">
      <x v="641"/>
    </i>
    <i r="1">
      <x v="706"/>
    </i>
    <i r="1">
      <x v="790"/>
    </i>
    <i r="1">
      <x v="835"/>
    </i>
    <i t="default">
      <x v="116"/>
    </i>
    <i t="grand">
      <x/>
    </i>
  </rowItems>
  <colFields count="2">
    <field x="0"/>
    <field x="-2"/>
  </colFields>
  <colItems count="33"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6"/>
      <x/>
    </i>
    <i r="1" i="1">
      <x v="1"/>
    </i>
    <i r="1" i="2">
      <x v="2"/>
    </i>
    <i>
      <x v="17"/>
      <x/>
    </i>
    <i r="1" i="1">
      <x v="1"/>
    </i>
    <i r="1" i="2">
      <x v="2"/>
    </i>
    <i>
      <x v="18"/>
      <x/>
    </i>
    <i r="1" i="1">
      <x v="1"/>
    </i>
    <i r="1" i="2">
      <x v="2"/>
    </i>
    <i>
      <x v="19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Sum of Debit" fld="6" baseField="8" baseItem="323" numFmtId="39"/>
    <dataField name="Sum of Credit" fld="7" baseField="8" baseItem="323" numFmtId="39"/>
    <dataField name="Total" fld="11" baseField="8" baseItem="323" numFmtId="39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3DFF74-0B70-4A78-AB92-30B894FF6564}" name="PivotTable1" cacheId="8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B248:R274" firstHeaderRow="1" firstDataRow="3" firstDataCol="2"/>
  <pivotFields count="13">
    <pivotField axis="axisCol" compact="0" outline="0" showAll="0" includeNewItemsInFilter="1" defaultSubtotal="0">
      <items count="75">
        <item x="22"/>
        <item x="34"/>
        <item x="44"/>
        <item x="58"/>
        <item x="65"/>
        <item x="33"/>
        <item x="66"/>
        <item x="23"/>
        <item x="38"/>
        <item x="57"/>
        <item x="37"/>
        <item x="62"/>
        <item x="54"/>
        <item x="36"/>
        <item x="56"/>
        <item x="74"/>
        <item x="55"/>
        <item x="35"/>
        <item x="28"/>
        <item x="42"/>
        <item x="67"/>
        <item x="32"/>
        <item x="47"/>
        <item x="53"/>
        <item x="8"/>
        <item x="1"/>
        <item x="27"/>
        <item x="73"/>
        <item x="9"/>
        <item x="0"/>
        <item x="15"/>
        <item x="5"/>
        <item x="14"/>
        <item x="6"/>
        <item x="64"/>
        <item x="39"/>
        <item x="52"/>
        <item x="24"/>
        <item x="68"/>
        <item x="69"/>
        <item x="71"/>
        <item x="70"/>
        <item x="40"/>
        <item x="41"/>
        <item x="13"/>
        <item x="7"/>
        <item x="25"/>
        <item x="30"/>
        <item x="26"/>
        <item x="31"/>
        <item x="10"/>
        <item x="4"/>
        <item x="59"/>
        <item x="20"/>
        <item x="16"/>
        <item x="29"/>
        <item x="50"/>
        <item x="46"/>
        <item x="19"/>
        <item x="48"/>
        <item x="17"/>
        <item x="61"/>
        <item x="51"/>
        <item x="43"/>
        <item x="63"/>
        <item x="49"/>
        <item x="72"/>
        <item x="12"/>
        <item x="2"/>
        <item x="18"/>
        <item x="45"/>
        <item x="60"/>
        <item x="21"/>
        <item x="11"/>
        <item x="3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axis="axisRow" compact="0" outline="0" showAll="0" includeNewItemsInFilter="1" sortType="ascending" defaultSubtotal="0">
      <items count="131">
        <item h="1" x="36"/>
        <item x="5"/>
        <item h="1" x="17"/>
        <item x="40"/>
        <item h="1" x="125"/>
        <item x="29"/>
        <item h="1" m="1" x="127"/>
        <item h="1" x="26"/>
        <item h="1" x="7"/>
        <item h="1" x="27"/>
        <item h="1" m="1" x="128"/>
        <item h="1" x="0"/>
        <item x="14"/>
        <item h="1" x="21"/>
        <item x="39"/>
        <item h="1" x="1"/>
        <item x="8"/>
        <item h="1" x="19"/>
        <item x="42"/>
        <item h="1" x="48"/>
        <item h="1" x="11"/>
        <item h="1" x="46"/>
        <item x="50"/>
        <item h="1" x="52"/>
        <item x="51"/>
        <item h="1" x="44"/>
        <item x="56"/>
        <item h="1" x="58"/>
        <item h="1" x="54"/>
        <item x="63"/>
        <item h="1" x="60"/>
        <item h="1" x="91"/>
        <item h="1" x="67"/>
        <item x="65"/>
        <item h="1" x="73"/>
        <item h="1" x="69"/>
        <item x="71"/>
        <item h="1" x="75"/>
        <item h="1" x="81"/>
        <item x="77"/>
        <item h="1" x="85"/>
        <item h="1" x="83"/>
        <item x="80"/>
        <item h="1" x="87"/>
        <item h="1" m="1" x="129"/>
        <item h="1" x="47"/>
        <item x="89"/>
        <item h="1" x="97"/>
        <item h="1" x="93"/>
        <item x="123"/>
        <item h="1" x="99"/>
        <item h="1" x="102"/>
        <item h="1" x="16"/>
        <item x="95"/>
        <item h="1" x="112"/>
        <item h="1" m="1" x="130"/>
        <item h="1" x="34"/>
        <item x="110"/>
        <item h="1" x="117"/>
        <item h="1" x="2"/>
        <item x="3"/>
        <item h="1" x="115"/>
        <item h="1" x="119"/>
        <item h="1" x="107"/>
        <item x="121"/>
        <item h="1" x="23"/>
        <item x="31"/>
        <item h="1" x="45"/>
        <item h="1" x="55"/>
        <item h="1" x="68"/>
        <item h="1" x="70"/>
        <item h="1" x="82"/>
        <item h="1" x="84"/>
        <item h="1" x="96"/>
        <item h="1" x="92"/>
        <item h="1" x="94"/>
        <item h="1" x="104"/>
        <item h="1" x="100"/>
        <item h="1" x="101"/>
        <item h="1" x="106"/>
        <item h="1" x="108"/>
        <item h="1" x="24"/>
        <item h="1" x="126"/>
        <item h="1" x="33"/>
        <item h="1" x="25"/>
        <item h="1" x="28"/>
        <item h="1" x="35"/>
        <item h="1" x="12"/>
        <item h="1" x="22"/>
        <item h="1" x="4"/>
        <item h="1" x="37"/>
        <item h="1" x="18"/>
        <item h="1" x="20"/>
        <item h="1" x="49"/>
        <item x="64"/>
        <item x="57"/>
        <item x="62"/>
        <item x="66"/>
        <item x="72"/>
        <item x="78"/>
        <item x="79"/>
        <item x="90"/>
        <item x="124"/>
        <item x="109"/>
        <item x="111"/>
        <item x="113"/>
        <item x="122"/>
        <item x="32"/>
        <item x="30"/>
        <item x="13"/>
        <item x="15"/>
        <item x="38"/>
        <item x="9"/>
        <item x="6"/>
        <item x="41"/>
        <item x="43"/>
        <item x="10"/>
        <item h="1" x="53"/>
        <item h="1" x="59"/>
        <item h="1" x="61"/>
        <item h="1" x="74"/>
        <item h="1" x="76"/>
        <item h="1" x="86"/>
        <item h="1" x="88"/>
        <item h="1" x="98"/>
        <item h="1" x="105"/>
        <item h="1" x="103"/>
        <item h="1" x="116"/>
        <item h="1" x="118"/>
        <item h="1" x="120"/>
        <item h="1" x="114"/>
      </items>
    </pivotField>
    <pivotField dataField="1" compact="0" outline="0" showAll="0" includeNewItemsInFilter="1" defaultSubtotal="0"/>
    <pivotField dataField="1" compact="0" outline="0" showAll="0" includeNewItemsInFilter="1" defaultSubtotal="0"/>
    <pivotField axis="axisRow" compact="0" outline="0" showAll="0" includeNewItemsInFilter="1" defaultSubtotal="0">
      <items count="882">
        <item h="1" x="79"/>
        <item h="1" x="631"/>
        <item h="1" x="630"/>
        <item h="1" x="756"/>
        <item h="1" x="659"/>
        <item h="1" x="405"/>
        <item h="1" x="401"/>
        <item h="1" x="407"/>
        <item h="1" x="400"/>
        <item h="1" x="411"/>
        <item h="1" x="412"/>
        <item h="1" x="766"/>
        <item h="1" x="749"/>
        <item h="1" x="750"/>
        <item h="1" x="761"/>
        <item h="1" x="762"/>
        <item h="1" x="763"/>
        <item h="1" x="243"/>
        <item h="1" x="288"/>
        <item h="1" x="452"/>
        <item h="1" x="796"/>
        <item h="1" x="650"/>
        <item h="1" x="656"/>
        <item h="1" x="189"/>
        <item h="1" x="190"/>
        <item h="1" x="23"/>
        <item h="1" x="59"/>
        <item h="1" x="24"/>
        <item h="1" x="657"/>
        <item h="1" x="359"/>
        <item h="1" x="227"/>
        <item h="1" x="285"/>
        <item h="1" x="286"/>
        <item h="1" x="651"/>
        <item h="1" x="231"/>
        <item h="1" x="22"/>
        <item h="1" x="228"/>
        <item h="1" x="191"/>
        <item h="1" x="653"/>
        <item h="1" x="71"/>
        <item h="1" x="70"/>
        <item h="1" x="217"/>
        <item h="1" x="218"/>
        <item h="1" x="678"/>
        <item h="1" x="679"/>
        <item h="1" x="752"/>
        <item h="1" x="753"/>
        <item h="1" x="767"/>
        <item h="1" x="768"/>
        <item h="1" x="664"/>
        <item h="1" x="576"/>
        <item h="1" x="577"/>
        <item h="1" x="652"/>
        <item h="1" x="648"/>
        <item h="1" x="702"/>
        <item h="1" x="703"/>
        <item h="1" x="661"/>
        <item h="1" x="662"/>
        <item h="1" x="665"/>
        <item h="1" x="120"/>
        <item h="1" x="639"/>
        <item h="1" x="170"/>
        <item h="1" x="698"/>
        <item h="1" x="658"/>
        <item h="1" x="289"/>
        <item h="1" x="461"/>
        <item h="1" x="339"/>
        <item h="1" x="291"/>
        <item h="1" x="309"/>
        <item h="1" x="310"/>
        <item h="1" x="449"/>
        <item h="1" x="450"/>
        <item h="1" x="447"/>
        <item h="1" x="445"/>
        <item h="1" x="468"/>
        <item h="1" x="469"/>
        <item h="1" x="660"/>
        <item h="1" x="655"/>
        <item h="1" x="166"/>
        <item h="1" x="130"/>
        <item h="1" x="192"/>
        <item h="1" x="194"/>
        <item h="1" x="193"/>
        <item h="1" x="654"/>
        <item h="1" x="95"/>
        <item h="1" x="97"/>
        <item h="1" x="131"/>
        <item h="1" x="204"/>
        <item h="1" x="132"/>
        <item h="1" x="674"/>
        <item h="1" x="649"/>
        <item h="1" x="185"/>
        <item h="1" x="182"/>
        <item h="1" x="361"/>
        <item h="1" x="422"/>
        <item h="1" x="423"/>
        <item h="1" x="579"/>
        <item x="186"/>
        <item h="1" x="528"/>
        <item h="1" x="755"/>
        <item h="1" x="224"/>
        <item h="1" x="425"/>
        <item h="1" x="44"/>
        <item h="1" x="232"/>
        <item h="1" x="175"/>
        <item h="1" x="176"/>
        <item h="1" x="177"/>
        <item h="1" x="178"/>
        <item h="1" x="179"/>
        <item h="1" x="68"/>
        <item h="1" x="64"/>
        <item h="1" x="180"/>
        <item h="1" x="65"/>
        <item h="1" x="181"/>
        <item h="1" x="413"/>
        <item h="1" x="21"/>
        <item h="1" x="287"/>
        <item h="1" x="219"/>
        <item h="1" x="729"/>
        <item h="1" x="311"/>
        <item h="1" x="470"/>
        <item h="1" x="681"/>
        <item h="1" x="406"/>
        <item h="1" x="408"/>
        <item h="1" x="751"/>
        <item h="1" x="827"/>
        <item h="1" x="603"/>
        <item h="1" x="402"/>
        <item h="1" x="188"/>
        <item h="1" x="221"/>
        <item h="1" x="360"/>
        <item h="1" x="72"/>
        <item h="1" x="233"/>
        <item h="1" x="52"/>
        <item h="1" x="680"/>
        <item h="1" x="754"/>
        <item h="1" x="795"/>
        <item h="1" x="578"/>
        <item h="1" x="848"/>
        <item h="1" x="290"/>
        <item h="1" x="340"/>
        <item h="1" x="18"/>
        <item h="1" x="451"/>
        <item h="1" x="448"/>
        <item h="1" x="167"/>
        <item h="1" x="96"/>
        <item h="1" x="854"/>
        <item h="1" x="98"/>
        <item h="1" x="234"/>
        <item h="1" x="235"/>
        <item h="1" x="667"/>
        <item h="1" x="236"/>
        <item h="1" x="237"/>
        <item h="1" x="238"/>
        <item h="1" x="239"/>
        <item h="1" x="240"/>
        <item h="1" x="241"/>
        <item h="1" x="242"/>
        <item h="1" x="828"/>
        <item h="1" x="149"/>
        <item h="1" x="312"/>
        <item h="1" x="589"/>
        <item h="1" x="517"/>
        <item h="1" x="683"/>
        <item h="1" x="737"/>
        <item h="1" x="859"/>
        <item h="1" x="675"/>
        <item h="1" x="672"/>
        <item h="1" x="671"/>
        <item h="1" x="677"/>
        <item h="1" x="673"/>
        <item h="1" x="676"/>
        <item h="1" x="855"/>
        <item h="1" x="856"/>
        <item h="1" x="876"/>
        <item h="1" x="877"/>
        <item h="1" x="575"/>
        <item h="1" x="203"/>
        <item h="1" x="280"/>
        <item h="1" x="427"/>
        <item h="1" x="604"/>
        <item h="1" x="812"/>
        <item h="1" x="381"/>
        <item h="1" x="362"/>
        <item h="1" x="281"/>
        <item h="1" x="797"/>
        <item h="1" x="769"/>
        <item h="1" x="530"/>
        <item h="1" x="704"/>
        <item h="1" x="292"/>
        <item h="1" x="341"/>
        <item h="1" x="496"/>
        <item h="1" x="471"/>
        <item h="1" x="150"/>
        <item h="1" x="133"/>
        <item h="1" x="103"/>
        <item h="1" x="6"/>
        <item h="1" x="267"/>
        <item h="1" x="246"/>
        <item h="1" x="0"/>
        <item h="1" x="84"/>
        <item h="1" x="80"/>
        <item h="1" x="426"/>
        <item h="1" x="466"/>
        <item h="1" x="11"/>
        <item h="1" x="1"/>
        <item h="1" x="12"/>
        <item h="1" x="428"/>
        <item h="1" x="605"/>
        <item h="1" x="813"/>
        <item h="1" x="25"/>
        <item h="1" x="382"/>
        <item h="1" x="363"/>
        <item h="1" x="770"/>
        <item h="1" x="531"/>
        <item h="1" x="705"/>
        <item h="1" x="293"/>
        <item h="1" x="342"/>
        <item h="1" x="497"/>
        <item h="1" x="472"/>
        <item h="1" x="205"/>
        <item h="1" x="151"/>
        <item h="1" x="134"/>
        <item h="1" x="104"/>
        <item h="1" x="7"/>
        <item h="1" x="268"/>
        <item h="1" x="247"/>
        <item h="1" x="2"/>
        <item h="1" x="60"/>
        <item h="1" x="559"/>
        <item h="1" x="551"/>
        <item h="1" x="61"/>
        <item h="1" x="171"/>
        <item h="1" x="560"/>
        <item h="1" x="558"/>
        <item h="1" x="599"/>
        <item h="1" x="771"/>
        <item h="1" x="706"/>
        <item h="1" x="561"/>
        <item h="1" x="562"/>
        <item x="563"/>
        <item h="1" x="564"/>
        <item h="1" x="565"/>
        <item h="1" x="566"/>
        <item h="1" x="606"/>
        <item h="1" x="403"/>
        <item h="1" x="707"/>
        <item h="1" x="404"/>
        <item h="1" x="473"/>
        <item h="1" x="433"/>
        <item h="1" x="607"/>
        <item h="1" x="814"/>
        <item h="1" x="85"/>
        <item h="1" x="26"/>
        <item h="1" x="269"/>
        <item h="1" x="383"/>
        <item h="1" x="248"/>
        <item h="1" x="364"/>
        <item h="1" x="798"/>
        <item h="1" x="772"/>
        <item h="1" x="532"/>
        <item h="1" x="708"/>
        <item h="1" x="294"/>
        <item h="1" x="343"/>
        <item h="1" x="498"/>
        <item h="1" x="474"/>
        <item h="1" x="206"/>
        <item h="1" x="135"/>
        <item h="1" x="105"/>
        <item h="1" x="62"/>
        <item h="1" x="172"/>
        <item h="1" x="552"/>
        <item h="1" x="553"/>
        <item h="1" x="554"/>
        <item h="1" x="555"/>
        <item h="1" x="556"/>
        <item h="1" x="557"/>
        <item h="1" x="13"/>
        <item h="1" x="429"/>
        <item h="1" x="608"/>
        <item h="1" x="815"/>
        <item h="1" x="27"/>
        <item h="1" x="420"/>
        <item h="1" x="384"/>
        <item h="1" x="365"/>
        <item h="1" x="799"/>
        <item h="1" x="773"/>
        <item h="1" x="533"/>
        <item h="1" x="709"/>
        <item h="1" x="421"/>
        <item h="1" x="344"/>
        <item h="1" x="499"/>
        <item h="1" x="475"/>
        <item h="1" x="207"/>
        <item h="1" x="136"/>
        <item h="1" x="106"/>
        <item h="1" x="8"/>
        <item h="1" x="270"/>
        <item h="1" x="249"/>
        <item h="1" x="3"/>
        <item h="1" x="430"/>
        <item h="1" x="609"/>
        <item h="1" x="816"/>
        <item h="1" x="28"/>
        <item h="1" x="385"/>
        <item h="1" x="366"/>
        <item h="1" x="800"/>
        <item h="1" x="774"/>
        <item h="1" x="534"/>
        <item h="1" x="710"/>
        <item h="1" x="295"/>
        <item h="1" x="345"/>
        <item h="1" x="500"/>
        <item h="1" x="476"/>
        <item h="1" x="208"/>
        <item h="1" x="137"/>
        <item h="1" x="107"/>
        <item h="1" x="14"/>
        <item h="1" x="209"/>
        <item h="1" x="434"/>
        <item h="1" x="86"/>
        <item h="1" x="29"/>
        <item h="1" x="271"/>
        <item h="1" x="386"/>
        <item h="1" x="250"/>
        <item h="1" x="367"/>
        <item h="1" x="535"/>
        <item h="1" x="296"/>
        <item h="1" x="501"/>
        <item h="1" x="210"/>
        <item h="1" x="138"/>
        <item h="1" x="108"/>
        <item h="1" x="829"/>
        <item h="1" x="73"/>
        <item h="1" x="152"/>
        <item h="1" x="860"/>
        <item h="1" x="738"/>
        <item h="1" x="600"/>
        <item h="1" x="15"/>
        <item h="1" x="529"/>
        <item h="1" x="527"/>
        <item h="1" x="63"/>
        <item h="1" x="549"/>
        <item h="1" x="435"/>
        <item h="1" x="272"/>
        <item h="1" x="251"/>
        <item h="1" x="297"/>
        <item h="1" x="74"/>
        <item h="1" x="436"/>
        <item h="1" x="610"/>
        <item h="1" x="817"/>
        <item h="1" x="87"/>
        <item h="1" x="30"/>
        <item h="1" x="273"/>
        <item h="1" x="387"/>
        <item h="1" x="252"/>
        <item h="1" x="368"/>
        <item h="1" x="801"/>
        <item h="1" x="775"/>
        <item h="1" x="536"/>
        <item h="1" x="711"/>
        <item h="1" x="298"/>
        <item h="1" x="346"/>
        <item h="1" x="502"/>
        <item h="1" x="477"/>
        <item h="1" x="211"/>
        <item h="1" x="139"/>
        <item h="1" x="109"/>
        <item h="1" x="431"/>
        <item h="1" x="611"/>
        <item h="1" x="818"/>
        <item h="1" x="31"/>
        <item h="1" x="388"/>
        <item h="1" x="369"/>
        <item h="1" x="802"/>
        <item h="1" x="776"/>
        <item h="1" x="537"/>
        <item h="1" x="712"/>
        <item h="1" x="299"/>
        <item h="1" x="347"/>
        <item h="1" x="503"/>
        <item h="1" x="478"/>
        <item h="1" x="212"/>
        <item h="1" x="153"/>
        <item h="1" x="140"/>
        <item h="1" x="110"/>
        <item h="1" x="16"/>
        <item h="1" x="9"/>
        <item h="1" x="274"/>
        <item h="1" x="253"/>
        <item h="1" x="4"/>
        <item h="1" x="17"/>
        <item h="1" x="612"/>
        <item h="1" x="389"/>
        <item h="1" x="370"/>
        <item h="1" x="713"/>
        <item h="1" x="348"/>
        <item h="1" x="479"/>
        <item h="1" x="53"/>
        <item h="1" x="777"/>
        <item h="1" x="830"/>
        <item h="1" x="154"/>
        <item h="1" x="313"/>
        <item h="1" x="595"/>
        <item h="1" x="518"/>
        <item h="1" x="684"/>
        <item h="1" x="739"/>
        <item h="1" x="861"/>
        <item h="1" x="831"/>
        <item h="1" x="580"/>
        <item h="1" x="832"/>
        <item h="1" x="632"/>
        <item h="1" x="581"/>
        <item h="1" x="862"/>
        <item h="1" x="462"/>
        <item h="1" x="879"/>
        <item h="1" x="538"/>
        <item h="1" x="300"/>
        <item h="1" x="504"/>
        <item h="1" x="124"/>
        <item h="1" x="141"/>
        <item h="1" x="99"/>
        <item h="1" x="111"/>
        <item h="1" x="254"/>
        <item h="1" x="263"/>
        <item h="1" x="694"/>
        <item h="1" x="747"/>
        <item h="1" x="590"/>
        <item h="1" x="414"/>
        <item h="1" x="463"/>
        <item h="1" x="539"/>
        <item h="1" x="301"/>
        <item h="1" x="505"/>
        <item h="1" x="100"/>
        <item h="1" x="255"/>
        <item h="1" x="264"/>
        <item h="1" x="314"/>
        <item h="1" x="623"/>
        <item h="1" x="627"/>
        <item h="1" x="695"/>
        <item h="1" x="730"/>
        <item h="1" x="731"/>
        <item h="1" x="833"/>
        <item h="1" x="851"/>
        <item h="1" x="850"/>
        <item h="1" x="849"/>
        <item h="1" x="424"/>
        <item h="1" x="155"/>
        <item h="1" x="453"/>
        <item h="1" x="863"/>
        <item h="1" x="315"/>
        <item h="1" x="834"/>
        <item h="1" x="75"/>
        <item h="1" x="591"/>
        <item h="1" x="519"/>
        <item h="1" x="685"/>
        <item h="1" x="740"/>
        <item h="1" x="316"/>
        <item h="1" x="156"/>
        <item h="1" x="864"/>
        <item h="1" x="686"/>
        <item h="1" x="633"/>
        <item h="1" x="520"/>
        <item h="1" x="668"/>
        <item h="1" x="865"/>
        <item h="1" x="317"/>
        <item h="1" x="634"/>
        <item h="1" x="582"/>
        <item h="1" x="732"/>
        <item h="1" x="454"/>
        <item h="1" x="835"/>
        <item h="1" x="437"/>
        <item h="1" x="613"/>
        <item h="1" x="819"/>
        <item h="1" x="32"/>
        <item h="1" x="333"/>
        <item h="1" x="390"/>
        <item h="1" x="371"/>
        <item h="1" x="803"/>
        <item h="1" x="778"/>
        <item h="1" x="540"/>
        <item h="1" x="714"/>
        <item h="1" x="335"/>
        <item h="1" x="349"/>
        <item h="1" x="506"/>
        <item h="1" x="480"/>
        <item h="1" x="213"/>
        <item h="1" x="142"/>
        <item h="1" x="112"/>
        <item h="1" x="614"/>
        <item x="570"/>
        <item h="1" x="571"/>
        <item h="1" x="615"/>
        <item x="820"/>
        <item h="1" x="821"/>
        <item x="33"/>
        <item h="1" x="34"/>
        <item x="391"/>
        <item h="1" x="392"/>
        <item x="372"/>
        <item h="1" x="373"/>
        <item x="804"/>
        <item h="1" x="805"/>
        <item h="1" x="779"/>
        <item h="1" x="780"/>
        <item x="699"/>
        <item h="1" x="700"/>
        <item h="1" x="715"/>
        <item h="1" x="716"/>
        <item x="568"/>
        <item h="1" x="569"/>
        <item h="1" x="350"/>
        <item h="1" x="351"/>
        <item x="572"/>
        <item h="1" x="573"/>
        <item h="1" x="481"/>
        <item h="1" x="482"/>
        <item x="54"/>
        <item h="1" x="214"/>
        <item h="1" x="55"/>
        <item x="46"/>
        <item x="143"/>
        <item h="1" x="47"/>
        <item x="113"/>
        <item h="1" x="114"/>
        <item h="1" x="432"/>
        <item h="1" x="282"/>
        <item h="1" x="302"/>
        <item h="1" x="157"/>
        <item h="1" x="616"/>
        <item h="1" x="822"/>
        <item h="1" x="35"/>
        <item h="1" x="10"/>
        <item h="1" x="393"/>
        <item h="1" x="275"/>
        <item h="1" x="374"/>
        <item h="1" x="256"/>
        <item h="1" x="806"/>
        <item h="1" x="781"/>
        <item h="1" x="541"/>
        <item h="1" x="717"/>
        <item h="1" x="352"/>
        <item h="1" x="507"/>
        <item h="1" x="483"/>
        <item h="1" x="215"/>
        <item h="1" x="144"/>
        <item h="1" x="115"/>
        <item h="1" x="640"/>
        <item h="1" x="782"/>
        <item h="1" x="718"/>
        <item h="1" x="641"/>
        <item h="1" x="484"/>
        <item h="1" x="36"/>
        <item h="1" x="48"/>
        <item h="1" x="438"/>
        <item h="1" x="823"/>
        <item h="1" x="88"/>
        <item h="1" x="276"/>
        <item h="1" x="257"/>
        <item h="1" x="807"/>
        <item h="1" x="542"/>
        <item h="1" x="303"/>
        <item h="1" x="508"/>
        <item h="1" x="76"/>
        <item h="1" x="81"/>
        <item h="1" x="642"/>
        <item h="1" x="783"/>
        <item h="1" x="719"/>
        <item h="1" x="485"/>
        <item h="1" x="37"/>
        <item h="1" x="56"/>
        <item h="1" x="49"/>
        <item h="1" x="158"/>
        <item h="1" x="439"/>
        <item h="1" x="824"/>
        <item h="1" x="89"/>
        <item h="1" x="334"/>
        <item h="1" x="332"/>
        <item h="1" x="808"/>
        <item h="1" x="543"/>
        <item h="1" x="336"/>
        <item h="1" x="509"/>
        <item h="1" x="77"/>
        <item h="1" x="159"/>
        <item h="1" x="440"/>
        <item h="1" x="617"/>
        <item h="1" x="825"/>
        <item h="1" x="90"/>
        <item h="1" x="38"/>
        <item h="1" x="277"/>
        <item h="1" x="394"/>
        <item h="1" x="258"/>
        <item h="1" x="375"/>
        <item h="1" x="809"/>
        <item h="1" x="784"/>
        <item h="1" x="544"/>
        <item h="1" x="720"/>
        <item h="1" x="304"/>
        <item h="1" x="353"/>
        <item h="1" x="510"/>
        <item h="1" x="486"/>
        <item h="1" x="82"/>
        <item h="1" x="145"/>
        <item h="1" x="116"/>
        <item h="1" x="283"/>
        <item h="1" x="785"/>
        <item h="1" x="160"/>
        <item h="1" x="5"/>
        <item h="1" x="173"/>
        <item h="1" x="786"/>
        <item h="1" x="721"/>
        <item h="1" x="487"/>
        <item h="1" x="441"/>
        <item h="1" x="836"/>
        <item h="1" x="91"/>
        <item h="1" x="278"/>
        <item h="1" x="259"/>
        <item h="1" x="810"/>
        <item h="1" x="545"/>
        <item h="1" x="305"/>
        <item h="1" x="511"/>
        <item h="1" x="78"/>
        <item h="1" x="618"/>
        <item h="1" x="395"/>
        <item h="1" x="376"/>
        <item h="1" x="787"/>
        <item h="1" x="722"/>
        <item h="1" x="354"/>
        <item h="1" x="488"/>
        <item h="1" x="643"/>
        <item h="1" x="788"/>
        <item h="1" x="723"/>
        <item h="1" x="489"/>
        <item h="1" x="644"/>
        <item h="1" x="789"/>
        <item h="1" x="724"/>
        <item h="1" x="645"/>
        <item h="1" x="490"/>
        <item h="1" x="284"/>
        <item h="1" x="790"/>
        <item h="1" x="619"/>
        <item h="1" x="396"/>
        <item h="1" x="377"/>
        <item h="1" x="791"/>
        <item h="1" x="725"/>
        <item h="1" x="355"/>
        <item h="1" x="491"/>
        <item h="1" x="442"/>
        <item h="1" x="92"/>
        <item h="1" x="279"/>
        <item h="1" x="260"/>
        <item h="1" x="546"/>
        <item h="1" x="306"/>
        <item h="1" x="512"/>
        <item h="1" x="83"/>
        <item h="1" x="39"/>
        <item h="1" x="50"/>
        <item h="1" x="837"/>
        <item h="1" x="866"/>
        <item h="1" x="318"/>
        <item h="1" x="635"/>
        <item h="1" x="583"/>
        <item h="1" x="733"/>
        <item h="1" x="455"/>
        <item h="1" x="464"/>
        <item h="1" x="620"/>
        <item h="1" x="880"/>
        <item h="1" x="40"/>
        <item h="1" x="397"/>
        <item h="1" x="378"/>
        <item h="1" x="792"/>
        <item h="1" x="547"/>
        <item h="1" x="726"/>
        <item h="1" x="307"/>
        <item h="1" x="356"/>
        <item h="1" x="513"/>
        <item h="1" x="492"/>
        <item h="1" x="174"/>
        <item h="1" x="216"/>
        <item h="1" x="125"/>
        <item h="1" x="146"/>
        <item h="1" x="117"/>
        <item h="1" x="261"/>
        <item h="1" x="265"/>
        <item h="1" x="319"/>
        <item h="1" x="624"/>
        <item h="1" x="628"/>
        <item h="1" x="696"/>
        <item h="1" x="748"/>
        <item h="1" x="101"/>
        <item h="1" x="57"/>
        <item h="1" x="838"/>
        <item h="1" x="161"/>
        <item h="1" x="320"/>
        <item h="1" x="592"/>
        <item h="1" x="521"/>
        <item h="1" x="687"/>
        <item h="1" x="741"/>
        <item h="1" x="867"/>
        <item h="1" x="467"/>
        <item h="1" x="446"/>
        <item h="1" x="621"/>
        <item h="1" x="839"/>
        <item h="1" x="826"/>
        <item h="1" x="41"/>
        <item h="1" x="19"/>
        <item h="1" x="398"/>
        <item h="1" x="417"/>
        <item h="1" x="379"/>
        <item h="1" x="415"/>
        <item h="1" x="852"/>
        <item h="1" x="811"/>
        <item h="1" x="793"/>
        <item h="1" x="727"/>
        <item h="1" x="701"/>
        <item h="1" x="357"/>
        <item h="1" x="574"/>
        <item h="1" x="493"/>
        <item h="1" x="58"/>
        <item h="1" x="183"/>
        <item h="1" x="51"/>
        <item h="1" x="126"/>
        <item h="1" x="147"/>
        <item h="1" x="93"/>
        <item h="1" x="118"/>
        <item h="1" x="337"/>
        <item h="1" x="515"/>
        <item h="1" x="494"/>
        <item h="1" x="596"/>
        <item h="1" x="522"/>
        <item h="1" x="742"/>
        <item h="1" x="162"/>
        <item h="1" x="868"/>
        <item h="1" x="840"/>
        <item h="1" x="321"/>
        <item h="1" x="688"/>
        <item h="1" x="841"/>
        <item h="1" x="869"/>
        <item h="1" x="322"/>
        <item h="1" x="636"/>
        <item h="1" x="584"/>
        <item h="1" x="456"/>
        <item h="1" x="842"/>
        <item h="1" x="323"/>
        <item h="1" x="593"/>
        <item h="1" x="523"/>
        <item h="1" x="689"/>
        <item h="1" x="743"/>
        <item h="1" x="870"/>
        <item h="1" x="734"/>
        <item h="1" x="843"/>
        <item h="1" x="163"/>
        <item h="1" x="324"/>
        <item h="1" x="597"/>
        <item h="1" x="524"/>
        <item h="1" x="690"/>
        <item h="1" x="744"/>
        <item h="1" x="871"/>
        <item h="1" x="325"/>
        <item h="1" x="326"/>
        <item h="1" x="625"/>
        <item h="1" x="69"/>
        <item h="1" x="66"/>
        <item h="1" x="195"/>
        <item h="1" x="196"/>
        <item h="1" x="197"/>
        <item h="1" x="198"/>
        <item h="1" x="199"/>
        <item h="1" x="200"/>
        <item h="1" x="844"/>
        <item h="1" x="20"/>
        <item h="1" x="418"/>
        <item h="1" x="853"/>
        <item h="1" x="419"/>
        <item h="1" x="184"/>
        <item h="1" x="127"/>
        <item h="1" x="338"/>
        <item h="1" x="416"/>
        <item h="1" x="516"/>
        <item h="1" x="845"/>
        <item h="1" x="872"/>
        <item h="1" x="327"/>
        <item h="1" x="637"/>
        <item h="1" x="585"/>
        <item h="1" x="735"/>
        <item h="1" x="457"/>
        <item h="1" x="465"/>
        <item h="1" x="622"/>
        <item h="1" x="881"/>
        <item h="1" x="42"/>
        <item h="1" x="399"/>
        <item h="1" x="128"/>
        <item h="1" x="380"/>
        <item h="1" x="43"/>
        <item h="1" x="794"/>
        <item h="1" x="548"/>
        <item h="1" x="728"/>
        <item h="1" x="308"/>
        <item h="1" x="358"/>
        <item h="1" x="514"/>
        <item h="1" x="495"/>
        <item h="1" x="129"/>
        <item h="1" x="148"/>
        <item h="1" x="102"/>
        <item h="1" x="119"/>
        <item h="1" x="262"/>
        <item h="1" x="266"/>
        <item h="1" x="328"/>
        <item h="1" x="626"/>
        <item h="1" x="629"/>
        <item h="1" x="697"/>
        <item h="1" x="67"/>
        <item h="1" x="164"/>
        <item h="1" x="329"/>
        <item h="1" x="594"/>
        <item h="1" x="525"/>
        <item h="1" x="691"/>
        <item h="1" x="745"/>
        <item h="1" x="873"/>
        <item h="1" x="586"/>
        <item h="1" x="874"/>
        <item h="1" x="330"/>
        <item h="1" x="638"/>
        <item h="1" x="736"/>
        <item h="1" x="458"/>
        <item h="1" x="846"/>
        <item h="1" x="847"/>
        <item h="1" x="165"/>
        <item h="1" x="331"/>
        <item h="1" x="598"/>
        <item h="1" x="526"/>
        <item h="1" x="692"/>
        <item h="1" x="746"/>
        <item h="1" x="875"/>
        <item h="1" x="94"/>
        <item h="1" x="663"/>
        <item h="1" x="121"/>
        <item h="1" x="764"/>
        <item h="1" x="670"/>
        <item h="1" x="765"/>
        <item h="1" x="669"/>
        <item h="1" x="567"/>
        <item h="1" x="550"/>
        <item h="1" x="222"/>
        <item h="1" x="223"/>
        <item h="1" x="682"/>
        <item h="1" x="666"/>
        <item h="1" x="409"/>
        <item h="1" x="459"/>
        <item h="1" x="601"/>
        <item h="1" x="244"/>
        <item h="1" x="245"/>
        <item h="1" x="187"/>
        <item h="1" x="220"/>
        <item h="1" x="443"/>
        <item h="1" x="588"/>
        <item h="1" x="444"/>
        <item h="1" x="45"/>
        <item h="1" x="225"/>
        <item h="1" x="123"/>
        <item h="1" x="168"/>
        <item h="1" x="587"/>
        <item h="1" x="646"/>
        <item h="1" x="647"/>
        <item h="1" x="226"/>
        <item h="1" x="410"/>
        <item h="1" x="460"/>
        <item h="1" x="857"/>
        <item h="1" x="858"/>
        <item h="1" x="202"/>
        <item h="1" x="122"/>
        <item h="1" x="693"/>
        <item h="1" x="757"/>
        <item h="1" x="758"/>
        <item h="1" x="759"/>
        <item h="1" x="760"/>
        <item h="1" x="878"/>
        <item h="1" x="602"/>
        <item h="1" x="201"/>
        <item h="1" x="230"/>
        <item h="1" x="169"/>
        <item h="1" x="229"/>
      </items>
    </pivotField>
    <pivotField compact="0" outline="0" showAll="0" includeNewItemsInFilter="1" defaultSubtotal="0"/>
    <pivotField compact="0" outline="0" showAll="0" includeNewItemsInFilter="1" defaultSubtotal="0"/>
    <pivotField dataField="1" compact="0" outline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8"/>
    <field x="5"/>
  </rowFields>
  <rowItems count="24">
    <i>
      <x v="490"/>
      <x v="33"/>
    </i>
    <i r="1">
      <x v="97"/>
    </i>
    <i>
      <x v="493"/>
      <x v="60"/>
    </i>
    <i r="1">
      <x v="105"/>
    </i>
    <i>
      <x v="495"/>
      <x v="16"/>
    </i>
    <i r="1">
      <x v="112"/>
    </i>
    <i>
      <x v="497"/>
      <x v="116"/>
    </i>
    <i>
      <x v="499"/>
      <x v="3"/>
    </i>
    <i r="1">
      <x v="114"/>
    </i>
    <i>
      <x v="501"/>
      <x v="53"/>
    </i>
    <i r="1">
      <x v="103"/>
    </i>
    <i>
      <x v="505"/>
      <x v="46"/>
    </i>
    <i r="1">
      <x v="101"/>
    </i>
    <i>
      <x v="509"/>
      <x v="26"/>
    </i>
    <i r="1">
      <x v="95"/>
    </i>
    <i>
      <x v="513"/>
      <x v="39"/>
    </i>
    <i r="1">
      <x v="99"/>
    </i>
    <i>
      <x v="517"/>
      <x v="12"/>
    </i>
    <i r="1">
      <x v="110"/>
    </i>
    <i>
      <x v="520"/>
      <x v="109"/>
    </i>
    <i>
      <x v="521"/>
      <x v="109"/>
    </i>
    <i>
      <x v="523"/>
      <x v="66"/>
    </i>
    <i r="1">
      <x v="107"/>
    </i>
    <i t="grand">
      <x/>
    </i>
  </rowItems>
  <colFields count="2">
    <field x="0"/>
    <field x="-2"/>
  </colFields>
  <colItems count="15">
    <i>
      <x v="1"/>
      <x/>
    </i>
    <i r="1" i="1">
      <x v="1"/>
    </i>
    <i r="1" i="2">
      <x v="2"/>
    </i>
    <i>
      <x v="8"/>
      <x/>
    </i>
    <i r="1" i="1">
      <x v="1"/>
    </i>
    <i r="1" i="2">
      <x v="2"/>
    </i>
    <i>
      <x v="54"/>
      <x/>
    </i>
    <i r="1" i="1">
      <x v="1"/>
    </i>
    <i r="1" i="2">
      <x v="2"/>
    </i>
    <i>
      <x v="72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Sum of Debit" fld="6" baseField="0" baseItem="8" numFmtId="4"/>
    <dataField name="Sum of Credit" fld="7" baseField="0" baseItem="8" numFmtId="4"/>
    <dataField name="Total" fld="11" baseField="8" baseItem="0" numFmtId="39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07ECBB-C641-44BD-ACBE-05FAF7077C85}" name="PivotTable2" cacheId="8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3:AF244" firstHeaderRow="1" firstDataRow="3" firstDataCol="2"/>
  <pivotFields count="13">
    <pivotField axis="axisCol" compact="0" outline="0" showAll="0" includeNewItemsInFilter="1">
      <items count="76">
        <item h="1" x="22"/>
        <item h="1" x="34"/>
        <item h="1" x="44"/>
        <item h="1" x="58"/>
        <item h="1" x="65"/>
        <item h="1" x="33"/>
        <item x="66"/>
        <item x="23"/>
        <item x="38"/>
        <item x="57"/>
        <item x="37"/>
        <item x="62"/>
        <item x="54"/>
        <item x="36"/>
        <item x="56"/>
        <item x="74"/>
        <item x="55"/>
        <item x="35"/>
        <item x="28"/>
        <item x="42"/>
        <item h="1" x="67"/>
        <item h="1" x="32"/>
        <item h="1" x="47"/>
        <item h="1" x="53"/>
        <item h="1" x="8"/>
        <item h="1" x="1"/>
        <item h="1" x="27"/>
        <item h="1" x="73"/>
        <item h="1" x="9"/>
        <item h="1" x="0"/>
        <item h="1" x="15"/>
        <item h="1" x="5"/>
        <item h="1" x="14"/>
        <item h="1" x="6"/>
        <item h="1" x="64"/>
        <item h="1" x="39"/>
        <item h="1" x="52"/>
        <item h="1" x="24"/>
        <item h="1" x="68"/>
        <item h="1" x="69"/>
        <item h="1" x="71"/>
        <item h="1" x="70"/>
        <item h="1" x="40"/>
        <item h="1" x="41"/>
        <item h="1" x="13"/>
        <item h="1" x="7"/>
        <item h="1" x="25"/>
        <item h="1" x="30"/>
        <item h="1" x="26"/>
        <item h="1" x="31"/>
        <item h="1" x="10"/>
        <item h="1" x="4"/>
        <item h="1" x="59"/>
        <item h="1" x="20"/>
        <item h="1" x="16"/>
        <item h="1" x="29"/>
        <item h="1" x="50"/>
        <item h="1" x="46"/>
        <item h="1" x="19"/>
        <item h="1" x="48"/>
        <item h="1" x="17"/>
        <item h="1" x="61"/>
        <item h="1" x="51"/>
        <item h="1" x="43"/>
        <item h="1" x="63"/>
        <item h="1" x="49"/>
        <item h="1" x="72"/>
        <item h="1" x="12"/>
        <item h="1" x="2"/>
        <item h="1" x="18"/>
        <item h="1" x="45"/>
        <item h="1" x="60"/>
        <item h="1" x="21"/>
        <item h="1" x="11"/>
        <item h="1" x="3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ascending">
      <items count="132">
        <item x="36"/>
        <item h="1" x="5"/>
        <item x="17"/>
        <item h="1" x="40"/>
        <item x="125"/>
        <item h="1" x="29"/>
        <item m="1" x="127"/>
        <item x="26"/>
        <item h="1" x="7"/>
        <item x="27"/>
        <item m="1" x="128"/>
        <item x="0"/>
        <item h="1" x="14"/>
        <item x="21"/>
        <item h="1" x="39"/>
        <item x="1"/>
        <item h="1" x="8"/>
        <item x="19"/>
        <item h="1" x="42"/>
        <item x="48"/>
        <item h="1" x="11"/>
        <item x="46"/>
        <item h="1" x="50"/>
        <item h="1" x="52"/>
        <item h="1" x="51"/>
        <item x="44"/>
        <item h="1" x="56"/>
        <item h="1" x="58"/>
        <item x="54"/>
        <item h="1" x="63"/>
        <item h="1" x="60"/>
        <item h="1" x="91"/>
        <item x="67"/>
        <item h="1" x="65"/>
        <item h="1" x="73"/>
        <item x="69"/>
        <item h="1" x="71"/>
        <item h="1" x="75"/>
        <item x="81"/>
        <item h="1" x="77"/>
        <item h="1" x="85"/>
        <item x="83"/>
        <item h="1" x="80"/>
        <item h="1" x="87"/>
        <item m="1" x="129"/>
        <item x="47"/>
        <item h="1" x="89"/>
        <item h="1" x="97"/>
        <item h="1" x="93"/>
        <item h="1" x="123"/>
        <item h="1" x="99"/>
        <item h="1" x="102"/>
        <item h="1" x="16"/>
        <item h="1" x="95"/>
        <item h="1" x="112"/>
        <item m="1" x="130"/>
        <item x="34"/>
        <item h="1" x="110"/>
        <item h="1" x="117"/>
        <item x="2"/>
        <item h="1" x="3"/>
        <item h="1" x="115"/>
        <item h="1" x="119"/>
        <item x="107"/>
        <item h="1" x="121"/>
        <item x="23"/>
        <item h="1" x="31"/>
        <item x="45"/>
        <item x="55"/>
        <item x="68"/>
        <item x="70"/>
        <item x="82"/>
        <item x="84"/>
        <item x="96"/>
        <item x="92"/>
        <item x="94"/>
        <item x="104"/>
        <item x="100"/>
        <item x="101"/>
        <item x="106"/>
        <item x="108"/>
        <item x="24"/>
        <item x="126"/>
        <item x="33"/>
        <item x="25"/>
        <item x="28"/>
        <item x="35"/>
        <item x="12"/>
        <item x="22"/>
        <item x="4"/>
        <item x="37"/>
        <item x="18"/>
        <item x="20"/>
        <item x="49"/>
        <item h="1" x="64"/>
        <item h="1" x="57"/>
        <item h="1" x="62"/>
        <item h="1" x="66"/>
        <item h="1" x="72"/>
        <item h="1" x="78"/>
        <item h="1" x="79"/>
        <item h="1" x="90"/>
        <item h="1" x="124"/>
        <item h="1" x="109"/>
        <item h="1" x="111"/>
        <item h="1" x="113"/>
        <item h="1" x="122"/>
        <item h="1" x="32"/>
        <item h="1" x="30"/>
        <item h="1" x="13"/>
        <item h="1" x="15"/>
        <item h="1" x="38"/>
        <item h="1" x="9"/>
        <item h="1" x="6"/>
        <item h="1" x="41"/>
        <item h="1" x="43"/>
        <item h="1" x="10"/>
        <item h="1" x="53"/>
        <item h="1" x="59"/>
        <item h="1" x="61"/>
        <item h="1" x="74"/>
        <item h="1" x="76"/>
        <item h="1" x="86"/>
        <item h="1" x="88"/>
        <item h="1" x="98"/>
        <item h="1" x="105"/>
        <item h="1" x="103"/>
        <item h="1" x="116"/>
        <item h="1" x="118"/>
        <item h="1" x="120"/>
        <item h="1" x="114"/>
        <item t="default"/>
      </items>
    </pivotField>
    <pivotField dataField="1" compact="0" outline="0" showAll="0" includeNewItemsInFilter="1"/>
    <pivotField dataField="1" compact="0" outline="0" showAll="0" includeNewItemsInFilter="1"/>
    <pivotField axis="axisRow" compact="0" outline="0" showAll="0" includeNewItemsInFilter="1">
      <items count="883">
        <item x="79"/>
        <item x="631"/>
        <item x="630"/>
        <item x="756"/>
        <item x="659"/>
        <item x="405"/>
        <item x="401"/>
        <item x="407"/>
        <item x="400"/>
        <item x="411"/>
        <item x="412"/>
        <item x="766"/>
        <item x="749"/>
        <item x="750"/>
        <item x="761"/>
        <item x="762"/>
        <item x="763"/>
        <item x="243"/>
        <item x="288"/>
        <item x="452"/>
        <item x="796"/>
        <item x="650"/>
        <item x="656"/>
        <item x="189"/>
        <item x="190"/>
        <item x="23"/>
        <item x="59"/>
        <item x="24"/>
        <item x="657"/>
        <item x="359"/>
        <item x="227"/>
        <item x="285"/>
        <item x="286"/>
        <item x="651"/>
        <item x="231"/>
        <item x="22"/>
        <item x="228"/>
        <item x="191"/>
        <item x="653"/>
        <item x="71"/>
        <item x="70"/>
        <item x="217"/>
        <item x="218"/>
        <item x="678"/>
        <item x="679"/>
        <item x="752"/>
        <item x="753"/>
        <item x="767"/>
        <item x="768"/>
        <item x="664"/>
        <item x="576"/>
        <item x="577"/>
        <item x="652"/>
        <item x="648"/>
        <item x="702"/>
        <item x="703"/>
        <item x="661"/>
        <item x="662"/>
        <item x="665"/>
        <item x="120"/>
        <item x="639"/>
        <item x="170"/>
        <item x="698"/>
        <item x="658"/>
        <item x="289"/>
        <item x="461"/>
        <item x="339"/>
        <item x="291"/>
        <item x="309"/>
        <item x="310"/>
        <item x="449"/>
        <item x="450"/>
        <item x="447"/>
        <item x="445"/>
        <item x="468"/>
        <item x="469"/>
        <item x="660"/>
        <item x="655"/>
        <item x="166"/>
        <item x="130"/>
        <item x="192"/>
        <item x="194"/>
        <item x="193"/>
        <item x="654"/>
        <item x="95"/>
        <item x="97"/>
        <item x="131"/>
        <item x="204"/>
        <item x="132"/>
        <item x="674"/>
        <item x="649"/>
        <item x="185"/>
        <item x="182"/>
        <item x="361"/>
        <item x="422"/>
        <item x="423"/>
        <item x="579"/>
        <item x="186"/>
        <item x="528"/>
        <item x="755"/>
        <item x="224"/>
        <item x="425"/>
        <item x="44"/>
        <item x="232"/>
        <item x="175"/>
        <item x="176"/>
        <item x="177"/>
        <item x="178"/>
        <item x="179"/>
        <item x="68"/>
        <item x="64"/>
        <item x="180"/>
        <item x="65"/>
        <item x="181"/>
        <item x="413"/>
        <item x="21"/>
        <item x="287"/>
        <item x="219"/>
        <item x="729"/>
        <item x="311"/>
        <item x="470"/>
        <item x="681"/>
        <item x="406"/>
        <item x="408"/>
        <item x="751"/>
        <item x="827"/>
        <item x="603"/>
        <item x="402"/>
        <item x="188"/>
        <item x="221"/>
        <item x="360"/>
        <item x="72"/>
        <item x="233"/>
        <item x="52"/>
        <item x="680"/>
        <item x="754"/>
        <item x="795"/>
        <item x="578"/>
        <item x="848"/>
        <item x="290"/>
        <item x="340"/>
        <item x="18"/>
        <item x="451"/>
        <item x="448"/>
        <item x="167"/>
        <item x="96"/>
        <item x="854"/>
        <item x="98"/>
        <item x="234"/>
        <item x="235"/>
        <item x="667"/>
        <item x="236"/>
        <item x="237"/>
        <item x="238"/>
        <item x="239"/>
        <item x="240"/>
        <item x="241"/>
        <item x="242"/>
        <item x="828"/>
        <item x="149"/>
        <item x="312"/>
        <item x="589"/>
        <item x="517"/>
        <item x="683"/>
        <item x="737"/>
        <item x="859"/>
        <item x="675"/>
        <item x="672"/>
        <item x="671"/>
        <item x="677"/>
        <item x="673"/>
        <item x="676"/>
        <item x="855"/>
        <item x="856"/>
        <item x="876"/>
        <item x="877"/>
        <item x="575"/>
        <item x="203"/>
        <item x="280"/>
        <item x="427"/>
        <item x="604"/>
        <item x="812"/>
        <item x="381"/>
        <item x="362"/>
        <item x="281"/>
        <item x="797"/>
        <item x="769"/>
        <item x="530"/>
        <item x="704"/>
        <item x="292"/>
        <item x="341"/>
        <item x="496"/>
        <item x="471"/>
        <item x="150"/>
        <item x="133"/>
        <item x="103"/>
        <item x="6"/>
        <item x="267"/>
        <item x="246"/>
        <item x="0"/>
        <item x="84"/>
        <item x="80"/>
        <item x="426"/>
        <item x="466"/>
        <item x="11"/>
        <item x="1"/>
        <item x="12"/>
        <item x="428"/>
        <item x="605"/>
        <item x="813"/>
        <item x="25"/>
        <item x="382"/>
        <item x="363"/>
        <item x="770"/>
        <item x="531"/>
        <item x="705"/>
        <item x="293"/>
        <item x="342"/>
        <item x="497"/>
        <item x="472"/>
        <item x="205"/>
        <item x="151"/>
        <item x="134"/>
        <item x="104"/>
        <item x="7"/>
        <item x="268"/>
        <item x="247"/>
        <item x="2"/>
        <item x="60"/>
        <item x="559"/>
        <item x="551"/>
        <item x="61"/>
        <item x="171"/>
        <item x="560"/>
        <item x="558"/>
        <item x="599"/>
        <item x="771"/>
        <item x="706"/>
        <item x="561"/>
        <item x="562"/>
        <item x="563"/>
        <item x="564"/>
        <item x="565"/>
        <item x="566"/>
        <item x="606"/>
        <item x="403"/>
        <item x="707"/>
        <item x="404"/>
        <item x="473"/>
        <item x="433"/>
        <item x="607"/>
        <item x="814"/>
        <item x="85"/>
        <item x="26"/>
        <item x="269"/>
        <item x="383"/>
        <item x="248"/>
        <item x="364"/>
        <item x="798"/>
        <item x="772"/>
        <item x="532"/>
        <item x="708"/>
        <item x="294"/>
        <item x="343"/>
        <item x="498"/>
        <item x="474"/>
        <item x="206"/>
        <item x="135"/>
        <item x="105"/>
        <item x="62"/>
        <item x="172"/>
        <item x="552"/>
        <item x="553"/>
        <item x="554"/>
        <item x="555"/>
        <item x="556"/>
        <item x="557"/>
        <item x="13"/>
        <item x="429"/>
        <item x="608"/>
        <item x="815"/>
        <item x="27"/>
        <item x="420"/>
        <item x="384"/>
        <item x="365"/>
        <item x="799"/>
        <item x="773"/>
        <item x="533"/>
        <item x="709"/>
        <item x="421"/>
        <item x="344"/>
        <item x="499"/>
        <item x="475"/>
        <item x="207"/>
        <item x="136"/>
        <item x="106"/>
        <item x="8"/>
        <item x="270"/>
        <item x="249"/>
        <item x="3"/>
        <item x="430"/>
        <item x="609"/>
        <item x="816"/>
        <item x="28"/>
        <item x="385"/>
        <item x="366"/>
        <item x="800"/>
        <item x="774"/>
        <item x="534"/>
        <item x="710"/>
        <item x="295"/>
        <item x="345"/>
        <item x="500"/>
        <item x="476"/>
        <item x="208"/>
        <item x="137"/>
        <item x="107"/>
        <item x="14"/>
        <item x="209"/>
        <item x="434"/>
        <item x="86"/>
        <item x="29"/>
        <item x="271"/>
        <item x="386"/>
        <item x="250"/>
        <item x="367"/>
        <item x="535"/>
        <item x="296"/>
        <item x="501"/>
        <item x="210"/>
        <item x="138"/>
        <item x="108"/>
        <item x="829"/>
        <item x="73"/>
        <item x="152"/>
        <item x="860"/>
        <item x="738"/>
        <item x="600"/>
        <item x="15"/>
        <item x="529"/>
        <item x="527"/>
        <item x="63"/>
        <item x="549"/>
        <item x="435"/>
        <item x="272"/>
        <item x="251"/>
        <item x="297"/>
        <item x="74"/>
        <item x="436"/>
        <item x="610"/>
        <item x="817"/>
        <item x="87"/>
        <item x="30"/>
        <item x="273"/>
        <item x="387"/>
        <item x="252"/>
        <item x="368"/>
        <item x="801"/>
        <item x="775"/>
        <item x="536"/>
        <item x="711"/>
        <item x="298"/>
        <item x="346"/>
        <item x="502"/>
        <item x="477"/>
        <item x="211"/>
        <item x="139"/>
        <item x="109"/>
        <item x="431"/>
        <item x="611"/>
        <item x="818"/>
        <item x="31"/>
        <item x="388"/>
        <item x="369"/>
        <item x="802"/>
        <item x="776"/>
        <item x="537"/>
        <item x="712"/>
        <item x="299"/>
        <item x="347"/>
        <item x="503"/>
        <item x="478"/>
        <item x="212"/>
        <item x="153"/>
        <item x="140"/>
        <item x="110"/>
        <item x="16"/>
        <item x="9"/>
        <item x="274"/>
        <item x="253"/>
        <item x="4"/>
        <item x="17"/>
        <item x="612"/>
        <item x="389"/>
        <item x="370"/>
        <item x="713"/>
        <item x="348"/>
        <item x="479"/>
        <item x="53"/>
        <item x="777"/>
        <item x="830"/>
        <item x="154"/>
        <item x="313"/>
        <item x="595"/>
        <item x="518"/>
        <item x="684"/>
        <item x="739"/>
        <item x="861"/>
        <item x="831"/>
        <item x="580"/>
        <item x="832"/>
        <item x="632"/>
        <item x="581"/>
        <item x="862"/>
        <item x="462"/>
        <item x="879"/>
        <item x="538"/>
        <item x="300"/>
        <item x="504"/>
        <item x="124"/>
        <item x="141"/>
        <item x="99"/>
        <item x="111"/>
        <item x="254"/>
        <item x="263"/>
        <item x="694"/>
        <item x="747"/>
        <item x="590"/>
        <item x="414"/>
        <item x="463"/>
        <item x="539"/>
        <item x="301"/>
        <item x="505"/>
        <item x="100"/>
        <item x="255"/>
        <item x="264"/>
        <item x="314"/>
        <item x="623"/>
        <item x="627"/>
        <item x="695"/>
        <item x="730"/>
        <item x="731"/>
        <item x="833"/>
        <item x="851"/>
        <item x="850"/>
        <item x="849"/>
        <item x="424"/>
        <item x="155"/>
        <item x="453"/>
        <item x="863"/>
        <item x="315"/>
        <item x="834"/>
        <item x="75"/>
        <item x="591"/>
        <item x="519"/>
        <item x="685"/>
        <item x="740"/>
        <item x="316"/>
        <item x="156"/>
        <item x="864"/>
        <item x="686"/>
        <item x="633"/>
        <item x="520"/>
        <item x="668"/>
        <item x="865"/>
        <item x="317"/>
        <item x="634"/>
        <item x="582"/>
        <item x="732"/>
        <item x="454"/>
        <item x="835"/>
        <item x="437"/>
        <item x="613"/>
        <item x="819"/>
        <item x="32"/>
        <item x="333"/>
        <item x="390"/>
        <item x="371"/>
        <item x="803"/>
        <item x="778"/>
        <item x="540"/>
        <item x="714"/>
        <item x="335"/>
        <item x="349"/>
        <item x="506"/>
        <item x="480"/>
        <item x="213"/>
        <item x="142"/>
        <item x="112"/>
        <item x="614"/>
        <item x="570"/>
        <item x="571"/>
        <item x="615"/>
        <item x="820"/>
        <item x="821"/>
        <item x="33"/>
        <item x="34"/>
        <item x="391"/>
        <item x="392"/>
        <item x="372"/>
        <item x="373"/>
        <item x="804"/>
        <item x="805"/>
        <item x="779"/>
        <item x="780"/>
        <item x="699"/>
        <item x="700"/>
        <item x="715"/>
        <item x="716"/>
        <item x="568"/>
        <item x="569"/>
        <item x="350"/>
        <item x="351"/>
        <item x="572"/>
        <item x="573"/>
        <item x="481"/>
        <item x="482"/>
        <item x="54"/>
        <item x="214"/>
        <item x="55"/>
        <item x="46"/>
        <item x="143"/>
        <item x="47"/>
        <item x="113"/>
        <item x="114"/>
        <item x="432"/>
        <item x="282"/>
        <item x="302"/>
        <item x="157"/>
        <item x="616"/>
        <item x="822"/>
        <item x="35"/>
        <item x="10"/>
        <item x="393"/>
        <item x="275"/>
        <item x="374"/>
        <item x="256"/>
        <item x="806"/>
        <item x="781"/>
        <item x="541"/>
        <item x="717"/>
        <item x="352"/>
        <item x="507"/>
        <item x="483"/>
        <item x="215"/>
        <item x="144"/>
        <item x="115"/>
        <item x="640"/>
        <item x="782"/>
        <item x="718"/>
        <item x="641"/>
        <item x="484"/>
        <item x="36"/>
        <item x="48"/>
        <item x="438"/>
        <item x="823"/>
        <item x="88"/>
        <item x="276"/>
        <item x="257"/>
        <item x="807"/>
        <item x="542"/>
        <item x="303"/>
        <item x="508"/>
        <item x="76"/>
        <item x="81"/>
        <item x="642"/>
        <item x="783"/>
        <item x="719"/>
        <item x="485"/>
        <item x="37"/>
        <item x="56"/>
        <item x="49"/>
        <item x="158"/>
        <item x="439"/>
        <item x="824"/>
        <item x="89"/>
        <item x="334"/>
        <item x="332"/>
        <item x="808"/>
        <item x="543"/>
        <item x="336"/>
        <item x="509"/>
        <item x="77"/>
        <item x="159"/>
        <item x="440"/>
        <item x="617"/>
        <item x="825"/>
        <item x="90"/>
        <item x="38"/>
        <item x="277"/>
        <item x="394"/>
        <item x="258"/>
        <item x="375"/>
        <item x="809"/>
        <item x="784"/>
        <item x="544"/>
        <item x="720"/>
        <item x="304"/>
        <item x="353"/>
        <item x="510"/>
        <item x="486"/>
        <item x="82"/>
        <item x="145"/>
        <item x="116"/>
        <item x="283"/>
        <item x="785"/>
        <item x="160"/>
        <item x="5"/>
        <item x="173"/>
        <item x="786"/>
        <item x="721"/>
        <item x="487"/>
        <item x="441"/>
        <item x="836"/>
        <item x="91"/>
        <item x="278"/>
        <item x="259"/>
        <item x="810"/>
        <item x="545"/>
        <item x="305"/>
        <item x="511"/>
        <item x="78"/>
        <item x="618"/>
        <item x="395"/>
        <item x="376"/>
        <item x="787"/>
        <item x="722"/>
        <item x="354"/>
        <item x="488"/>
        <item x="643"/>
        <item x="788"/>
        <item x="723"/>
        <item x="489"/>
        <item x="644"/>
        <item x="789"/>
        <item x="724"/>
        <item x="645"/>
        <item x="490"/>
        <item x="284"/>
        <item x="790"/>
        <item x="619"/>
        <item x="396"/>
        <item x="377"/>
        <item x="791"/>
        <item x="725"/>
        <item x="355"/>
        <item x="491"/>
        <item x="442"/>
        <item x="92"/>
        <item x="279"/>
        <item x="260"/>
        <item x="546"/>
        <item x="306"/>
        <item x="512"/>
        <item x="83"/>
        <item x="39"/>
        <item x="50"/>
        <item x="837"/>
        <item x="866"/>
        <item x="318"/>
        <item x="635"/>
        <item x="583"/>
        <item x="733"/>
        <item x="455"/>
        <item x="464"/>
        <item x="620"/>
        <item x="880"/>
        <item x="40"/>
        <item x="397"/>
        <item x="378"/>
        <item x="792"/>
        <item x="547"/>
        <item x="726"/>
        <item x="307"/>
        <item x="356"/>
        <item x="513"/>
        <item x="492"/>
        <item x="174"/>
        <item x="216"/>
        <item x="125"/>
        <item x="146"/>
        <item x="117"/>
        <item x="261"/>
        <item x="265"/>
        <item x="319"/>
        <item x="624"/>
        <item x="628"/>
        <item x="696"/>
        <item x="748"/>
        <item x="101"/>
        <item x="57"/>
        <item x="838"/>
        <item x="161"/>
        <item x="320"/>
        <item x="592"/>
        <item x="521"/>
        <item x="687"/>
        <item x="741"/>
        <item x="867"/>
        <item x="467"/>
        <item x="446"/>
        <item x="621"/>
        <item x="839"/>
        <item x="826"/>
        <item x="41"/>
        <item x="19"/>
        <item x="398"/>
        <item x="417"/>
        <item x="379"/>
        <item x="415"/>
        <item x="852"/>
        <item x="811"/>
        <item x="793"/>
        <item x="727"/>
        <item x="701"/>
        <item x="357"/>
        <item x="574"/>
        <item x="493"/>
        <item x="58"/>
        <item x="183"/>
        <item x="51"/>
        <item x="126"/>
        <item x="147"/>
        <item x="93"/>
        <item x="118"/>
        <item x="337"/>
        <item x="515"/>
        <item x="494"/>
        <item x="596"/>
        <item x="522"/>
        <item x="742"/>
        <item x="162"/>
        <item x="868"/>
        <item x="840"/>
        <item x="321"/>
        <item x="688"/>
        <item x="841"/>
        <item x="869"/>
        <item x="322"/>
        <item x="636"/>
        <item x="584"/>
        <item x="456"/>
        <item x="842"/>
        <item x="323"/>
        <item x="593"/>
        <item x="523"/>
        <item x="689"/>
        <item x="743"/>
        <item x="870"/>
        <item x="734"/>
        <item x="843"/>
        <item x="163"/>
        <item x="324"/>
        <item x="597"/>
        <item x="524"/>
        <item x="690"/>
        <item x="744"/>
        <item x="871"/>
        <item x="325"/>
        <item x="326"/>
        <item x="625"/>
        <item x="69"/>
        <item x="66"/>
        <item x="195"/>
        <item x="196"/>
        <item x="197"/>
        <item x="198"/>
        <item x="199"/>
        <item x="200"/>
        <item x="844"/>
        <item x="20"/>
        <item x="418"/>
        <item x="853"/>
        <item x="419"/>
        <item x="184"/>
        <item x="127"/>
        <item x="338"/>
        <item x="416"/>
        <item x="516"/>
        <item x="845"/>
        <item x="872"/>
        <item x="327"/>
        <item x="637"/>
        <item x="585"/>
        <item x="735"/>
        <item x="457"/>
        <item x="465"/>
        <item x="622"/>
        <item x="881"/>
        <item x="42"/>
        <item x="399"/>
        <item x="128"/>
        <item x="380"/>
        <item x="43"/>
        <item x="794"/>
        <item x="548"/>
        <item x="728"/>
        <item x="308"/>
        <item x="358"/>
        <item x="514"/>
        <item x="495"/>
        <item x="129"/>
        <item x="148"/>
        <item x="102"/>
        <item x="119"/>
        <item x="262"/>
        <item x="266"/>
        <item x="328"/>
        <item x="626"/>
        <item x="629"/>
        <item x="697"/>
        <item x="67"/>
        <item x="164"/>
        <item x="329"/>
        <item x="594"/>
        <item x="525"/>
        <item x="691"/>
        <item x="745"/>
        <item x="873"/>
        <item x="586"/>
        <item x="874"/>
        <item x="330"/>
        <item x="638"/>
        <item x="736"/>
        <item x="458"/>
        <item x="846"/>
        <item x="847"/>
        <item x="165"/>
        <item x="331"/>
        <item x="598"/>
        <item x="526"/>
        <item x="692"/>
        <item x="746"/>
        <item x="875"/>
        <item x="94"/>
        <item x="663"/>
        <item x="121"/>
        <item x="764"/>
        <item x="670"/>
        <item x="765"/>
        <item x="669"/>
        <item x="567"/>
        <item x="550"/>
        <item x="222"/>
        <item x="223"/>
        <item x="682"/>
        <item x="666"/>
        <item x="409"/>
        <item x="459"/>
        <item x="601"/>
        <item x="244"/>
        <item x="245"/>
        <item x="187"/>
        <item x="220"/>
        <item x="443"/>
        <item x="588"/>
        <item x="444"/>
        <item x="45"/>
        <item x="225"/>
        <item x="123"/>
        <item x="168"/>
        <item x="587"/>
        <item x="646"/>
        <item x="647"/>
        <item x="226"/>
        <item x="410"/>
        <item x="460"/>
        <item x="857"/>
        <item x="858"/>
        <item x="202"/>
        <item x="122"/>
        <item x="693"/>
        <item x="757"/>
        <item x="758"/>
        <item x="759"/>
        <item x="760"/>
        <item x="878"/>
        <item x="602"/>
        <item x="201"/>
        <item x="230"/>
        <item x="169"/>
        <item x="229"/>
        <item t="default"/>
      </items>
    </pivotField>
    <pivotField compact="0" outline="0" showAll="0" includeNewItemsInFilter="1"/>
    <pivotField compact="0" outline="0" showAll="0" includeNewItemsInFilter="1"/>
    <pivotField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5"/>
    <field x="8"/>
  </rowFields>
  <rowItems count="239">
    <i>
      <x v="67"/>
      <x v="64"/>
    </i>
    <i r="1">
      <x v="65"/>
    </i>
    <i r="1">
      <x v="129"/>
    </i>
    <i r="1">
      <x v="160"/>
    </i>
    <i r="1">
      <x v="428"/>
    </i>
    <i r="1">
      <x v="446"/>
    </i>
    <i r="1">
      <x v="457"/>
    </i>
    <i r="1">
      <x v="693"/>
    </i>
    <i r="1">
      <x v="725"/>
    </i>
    <i r="1">
      <x v="734"/>
    </i>
    <i r="1">
      <x v="743"/>
    </i>
    <i r="1">
      <x v="752"/>
    </i>
    <i r="1">
      <x v="758"/>
    </i>
    <i r="1">
      <x v="776"/>
    </i>
    <i r="1">
      <x v="807"/>
    </i>
    <i r="1">
      <x v="813"/>
    </i>
    <i r="1">
      <x v="828"/>
    </i>
    <i r="1">
      <x v="853"/>
    </i>
    <i r="1">
      <x v="862"/>
    </i>
    <i t="default">
      <x v="67"/>
    </i>
    <i>
      <x v="68"/>
      <x v="139"/>
    </i>
    <i t="default">
      <x v="68"/>
    </i>
    <i>
      <x v="69"/>
      <x v="5"/>
    </i>
    <i r="1">
      <x v="6"/>
    </i>
    <i r="1">
      <x v="161"/>
    </i>
    <i r="1">
      <x v="202"/>
    </i>
    <i r="1">
      <x v="203"/>
    </i>
    <i r="1">
      <x v="427"/>
    </i>
    <i r="1">
      <x v="453"/>
    </i>
    <i r="1">
      <x v="694"/>
    </i>
    <i r="1">
      <x v="699"/>
    </i>
    <i r="1">
      <x v="744"/>
    </i>
    <i r="1">
      <x v="808"/>
    </i>
    <i r="1">
      <x v="814"/>
    </i>
    <i t="default">
      <x v="69"/>
    </i>
    <i>
      <x v="70"/>
      <x v="122"/>
    </i>
    <i r="1">
      <x v="728"/>
    </i>
    <i r="1">
      <x v="753"/>
    </i>
    <i r="1">
      <x v="829"/>
    </i>
    <i t="default">
      <x v="70"/>
    </i>
    <i>
      <x v="71"/>
      <x v="70"/>
    </i>
    <i r="1">
      <x v="71"/>
    </i>
    <i r="1">
      <x v="162"/>
    </i>
    <i r="1">
      <x v="445"/>
    </i>
    <i r="1">
      <x v="454"/>
    </i>
    <i r="1">
      <x v="462"/>
    </i>
    <i r="1">
      <x v="695"/>
    </i>
    <i r="1">
      <x v="726"/>
    </i>
    <i r="1">
      <x v="729"/>
    </i>
    <i r="1">
      <x v="745"/>
    </i>
    <i r="1">
      <x v="754"/>
    </i>
    <i r="1">
      <x v="778"/>
    </i>
    <i r="1">
      <x v="809"/>
    </i>
    <i r="1">
      <x v="815"/>
    </i>
    <i r="1">
      <x v="830"/>
    </i>
    <i t="default">
      <x v="71"/>
    </i>
    <i>
      <x v="72"/>
      <x v="142"/>
    </i>
    <i t="default">
      <x v="72"/>
    </i>
    <i>
      <x v="73"/>
      <x v="60"/>
    </i>
    <i t="default">
      <x v="73"/>
    </i>
    <i>
      <x v="74"/>
      <x v="50"/>
    </i>
    <i r="1">
      <x v="51"/>
    </i>
    <i r="1">
      <x v="163"/>
    </i>
    <i r="1">
      <x v="235"/>
    </i>
    <i r="1">
      <x v="337"/>
    </i>
    <i r="1">
      <x v="444"/>
    </i>
    <i r="1">
      <x v="455"/>
    </i>
    <i r="1">
      <x v="460"/>
    </i>
    <i r="1">
      <x v="696"/>
    </i>
    <i r="1">
      <x v="735"/>
    </i>
    <i r="1">
      <x v="746"/>
    </i>
    <i r="1">
      <x v="755"/>
    </i>
    <i r="1">
      <x v="810"/>
    </i>
    <i r="1">
      <x v="816"/>
    </i>
    <i r="1">
      <x v="831"/>
    </i>
    <i t="default">
      <x v="74"/>
    </i>
    <i>
      <x v="75"/>
      <x v="137"/>
    </i>
    <i t="default">
      <x v="75"/>
    </i>
    <i>
      <x v="76"/>
      <x v="62"/>
    </i>
    <i t="default">
      <x v="76"/>
    </i>
    <i>
      <x v="77"/>
      <x v="43"/>
    </i>
    <i r="1">
      <x v="44"/>
    </i>
    <i r="1">
      <x v="443"/>
    </i>
    <i r="1">
      <x v="710"/>
    </i>
    <i r="1">
      <x v="772"/>
    </i>
    <i r="1">
      <x v="811"/>
    </i>
    <i t="default">
      <x v="77"/>
    </i>
    <i>
      <x v="78"/>
      <x v="134"/>
    </i>
    <i r="1">
      <x v="164"/>
    </i>
    <i r="1">
      <x v="336"/>
    </i>
    <i r="1">
      <x v="456"/>
    </i>
    <i r="1">
      <x v="697"/>
    </i>
    <i r="1">
      <x v="730"/>
    </i>
    <i r="1">
      <x v="747"/>
    </i>
    <i r="1">
      <x v="756"/>
    </i>
    <i r="1">
      <x v="817"/>
    </i>
    <i r="1">
      <x v="832"/>
    </i>
    <i t="default">
      <x v="78"/>
    </i>
    <i>
      <x v="79"/>
      <x v="12"/>
    </i>
    <i r="1">
      <x v="13"/>
    </i>
    <i r="1">
      <x v="158"/>
    </i>
    <i r="1">
      <x v="332"/>
    </i>
    <i r="1">
      <x v="442"/>
    </i>
    <i r="1">
      <x v="451"/>
    </i>
    <i r="1">
      <x v="613"/>
    </i>
    <i r="1">
      <x v="691"/>
    </i>
    <i r="1">
      <x v="702"/>
    </i>
    <i r="1">
      <x v="733"/>
    </i>
    <i r="1">
      <x v="742"/>
    </i>
    <i r="1">
      <x v="750"/>
    </i>
    <i r="1">
      <x v="769"/>
    </i>
    <i r="1">
      <x v="788"/>
    </i>
    <i r="1">
      <x v="826"/>
    </i>
    <i t="default">
      <x v="79"/>
    </i>
    <i>
      <x v="80"/>
      <x v="124"/>
    </i>
    <i t="default">
      <x v="80"/>
    </i>
    <i>
      <x v="81"/>
      <x v="148"/>
    </i>
    <i r="1">
      <x v="149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65"/>
    </i>
    <i r="1">
      <x v="172"/>
    </i>
    <i r="1">
      <x v="173"/>
    </i>
    <i r="1">
      <x v="335"/>
    </i>
    <i r="1">
      <x v="459"/>
    </i>
    <i r="1">
      <x v="698"/>
    </i>
    <i r="1">
      <x v="723"/>
    </i>
    <i r="1">
      <x v="732"/>
    </i>
    <i r="1">
      <x v="748"/>
    </i>
    <i r="1">
      <x v="757"/>
    </i>
    <i r="1">
      <x v="803"/>
    </i>
    <i r="1">
      <x v="818"/>
    </i>
    <i r="1">
      <x v="833"/>
    </i>
    <i r="1">
      <x v="834"/>
    </i>
    <i t="default">
      <x v="81"/>
    </i>
    <i>
      <x v="82"/>
      <x v="146"/>
    </i>
    <i t="default">
      <x v="82"/>
    </i>
    <i>
      <x v="83"/>
      <x v="59"/>
    </i>
    <i t="default">
      <x v="83"/>
    </i>
    <i>
      <x v="84"/>
      <x v="84"/>
    </i>
    <i r="1">
      <x v="85"/>
    </i>
    <i r="1">
      <x v="92"/>
    </i>
    <i r="1">
      <x v="159"/>
    </i>
    <i r="1">
      <x v="334"/>
    </i>
    <i r="1">
      <x v="458"/>
    </i>
    <i r="1">
      <x v="583"/>
    </i>
    <i r="1">
      <x v="692"/>
    </i>
    <i r="1">
      <x v="721"/>
    </i>
    <i r="1">
      <x v="731"/>
    </i>
    <i r="1">
      <x v="751"/>
    </i>
    <i r="1">
      <x v="775"/>
    </i>
    <i r="1">
      <x v="791"/>
    </i>
    <i r="1">
      <x v="801"/>
    </i>
    <i r="1">
      <x v="812"/>
    </i>
    <i r="1">
      <x v="827"/>
    </i>
    <i t="default">
      <x v="84"/>
    </i>
    <i>
      <x v="85"/>
      <x v="145"/>
    </i>
    <i t="default">
      <x v="85"/>
    </i>
    <i>
      <x v="86"/>
      <x v="61"/>
    </i>
    <i t="default">
      <x v="86"/>
    </i>
    <i>
      <x v="87"/>
      <x v="78"/>
    </i>
    <i r="1">
      <x v="79"/>
    </i>
    <i r="1">
      <x v="91"/>
    </i>
    <i r="1">
      <x v="97"/>
    </i>
    <i r="1">
      <x v="333"/>
    </i>
    <i r="1">
      <x v="347"/>
    </i>
    <i r="1">
      <x v="452"/>
    </i>
    <i r="1">
      <x v="563"/>
    </i>
    <i r="1">
      <x v="582"/>
    </i>
    <i r="1">
      <x v="608"/>
    </i>
    <i r="1">
      <x v="621"/>
    </i>
    <i r="1">
      <x v="719"/>
    </i>
    <i r="1">
      <x v="774"/>
    </i>
    <i r="1">
      <x v="852"/>
    </i>
    <i r="1">
      <x v="857"/>
    </i>
    <i t="default">
      <x v="87"/>
    </i>
    <i>
      <x v="88"/>
      <x v="144"/>
    </i>
    <i r="1">
      <x v="564"/>
    </i>
    <i r="1">
      <x v="601"/>
    </i>
    <i r="1">
      <x v="654"/>
    </i>
    <i t="default">
      <x v="88"/>
    </i>
    <i>
      <x v="89"/>
      <x v="1"/>
    </i>
    <i r="1">
      <x v="23"/>
    </i>
    <i r="1">
      <x v="24"/>
    </i>
    <i r="1">
      <x v="252"/>
    </i>
    <i r="1">
      <x v="320"/>
    </i>
    <i r="1">
      <x v="341"/>
    </i>
    <i r="1">
      <x v="351"/>
    </i>
    <i r="1">
      <x v="556"/>
    </i>
    <i r="1">
      <x v="575"/>
    </i>
    <i r="1">
      <x v="587"/>
    </i>
    <i r="1">
      <x v="614"/>
    </i>
    <i r="1">
      <x v="648"/>
    </i>
    <i r="1">
      <x v="705"/>
    </i>
    <i r="1">
      <x v="770"/>
    </i>
    <i t="default">
      <x v="89"/>
    </i>
    <i>
      <x v="90"/>
      <x v="128"/>
    </i>
    <i t="default">
      <x v="90"/>
    </i>
    <i>
      <x v="91"/>
      <x v="39"/>
    </i>
    <i r="1">
      <x v="40"/>
    </i>
    <i r="1">
      <x v="256"/>
    </i>
    <i r="1">
      <x v="324"/>
    </i>
    <i r="1">
      <x v="340"/>
    </i>
    <i r="1">
      <x v="355"/>
    </i>
    <i r="1">
      <x v="558"/>
    </i>
    <i r="1">
      <x v="577"/>
    </i>
    <i r="1">
      <x v="591"/>
    </i>
    <i r="1">
      <x v="616"/>
    </i>
    <i r="1">
      <x v="650"/>
    </i>
    <i r="1">
      <x v="709"/>
    </i>
    <i r="1">
      <x v="777"/>
    </i>
    <i r="1">
      <x v="805"/>
    </i>
    <i t="default">
      <x v="91"/>
    </i>
    <i>
      <x v="92"/>
      <x v="131"/>
    </i>
    <i t="default">
      <x v="92"/>
    </i>
    <i>
      <x v="93"/>
      <x v="29"/>
    </i>
    <i r="1">
      <x v="30"/>
    </i>
    <i r="1">
      <x v="98"/>
    </i>
    <i r="1">
      <x v="99"/>
    </i>
    <i r="1">
      <x v="254"/>
    </i>
    <i r="1">
      <x v="322"/>
    </i>
    <i r="1">
      <x v="339"/>
    </i>
    <i r="1">
      <x v="353"/>
    </i>
    <i r="1">
      <x v="475"/>
    </i>
    <i r="1">
      <x v="557"/>
    </i>
    <i r="1">
      <x v="576"/>
    </i>
    <i r="1">
      <x v="589"/>
    </i>
    <i r="1">
      <x v="615"/>
    </i>
    <i r="1">
      <x v="649"/>
    </i>
    <i r="1">
      <x v="707"/>
    </i>
    <i r="1">
      <x v="771"/>
    </i>
    <i r="1">
      <x v="806"/>
    </i>
    <i t="default">
      <x v="93"/>
    </i>
    <i t="grand">
      <x/>
    </i>
  </rowItems>
  <colFields count="2">
    <field x="0"/>
    <field x="-2"/>
  </colFields>
  <colItems count="30"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9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>
      <x v="16"/>
      <x/>
    </i>
    <i r="1" i="1">
      <x v="1"/>
    </i>
    <i r="1" i="2">
      <x v="2"/>
    </i>
    <i>
      <x v="18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 Debit" fld="6" baseField="5" baseItem="76" numFmtId="4"/>
    <dataField name=" Credit" fld="7" baseField="5" baseItem="76" numFmtId="4"/>
    <dataField name=" Total" fld="12" baseField="5" baseItem="76" numFmtId="39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AA7D72-8F69-41FE-BD69-71F792141B8B}" name="PivotTable3" cacheId="8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255:AI303" firstHeaderRow="1" firstDataRow="3" firstDataCol="2"/>
  <pivotFields count="13">
    <pivotField axis="axisCol" compact="0" outline="0" showAll="0" includeNewItemsInFilter="1">
      <items count="76">
        <item x="22"/>
        <item x="34"/>
        <item x="44"/>
        <item x="58"/>
        <item x="65"/>
        <item x="33"/>
        <item x="66"/>
        <item x="23"/>
        <item x="38"/>
        <item x="57"/>
        <item x="37"/>
        <item x="62"/>
        <item x="54"/>
        <item x="36"/>
        <item x="56"/>
        <item x="74"/>
        <item x="55"/>
        <item x="35"/>
        <item x="28"/>
        <item x="42"/>
        <item x="67"/>
        <item x="32"/>
        <item x="47"/>
        <item x="53"/>
        <item x="8"/>
        <item x="1"/>
        <item x="27"/>
        <item x="73"/>
        <item x="9"/>
        <item x="0"/>
        <item x="15"/>
        <item x="5"/>
        <item x="14"/>
        <item x="6"/>
        <item x="64"/>
        <item x="39"/>
        <item x="52"/>
        <item x="24"/>
        <item x="68"/>
        <item x="69"/>
        <item x="71"/>
        <item x="70"/>
        <item x="40"/>
        <item x="41"/>
        <item x="13"/>
        <item x="7"/>
        <item x="25"/>
        <item x="30"/>
        <item x="26"/>
        <item x="31"/>
        <item x="10"/>
        <item x="4"/>
        <item x="59"/>
        <item x="20"/>
        <item x="16"/>
        <item x="29"/>
        <item x="50"/>
        <item x="46"/>
        <item x="19"/>
        <item x="48"/>
        <item x="17"/>
        <item x="61"/>
        <item x="51"/>
        <item x="43"/>
        <item x="63"/>
        <item x="49"/>
        <item x="72"/>
        <item x="12"/>
        <item x="2"/>
        <item x="18"/>
        <item x="45"/>
        <item x="60"/>
        <item x="21"/>
        <item x="11"/>
        <item x="3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ascending">
      <items count="132">
        <item x="36"/>
        <item h="1" x="5"/>
        <item x="17"/>
        <item h="1" x="40"/>
        <item x="125"/>
        <item h="1" x="29"/>
        <item m="1" x="127"/>
        <item x="26"/>
        <item h="1" x="7"/>
        <item x="27"/>
        <item m="1" x="128"/>
        <item x="0"/>
        <item h="1" x="14"/>
        <item x="21"/>
        <item h="1" x="39"/>
        <item x="1"/>
        <item h="1" x="8"/>
        <item x="19"/>
        <item h="1" x="42"/>
        <item x="48"/>
        <item h="1" x="11"/>
        <item x="46"/>
        <item h="1" x="50"/>
        <item h="1" x="52"/>
        <item h="1" x="51"/>
        <item x="44"/>
        <item h="1" x="56"/>
        <item h="1" x="58"/>
        <item x="54"/>
        <item h="1" x="63"/>
        <item h="1" x="60"/>
        <item h="1" x="91"/>
        <item x="67"/>
        <item h="1" x="65"/>
        <item h="1" x="73"/>
        <item x="69"/>
        <item h="1" x="71"/>
        <item h="1" x="75"/>
        <item x="81"/>
        <item h="1" x="77"/>
        <item h="1" x="85"/>
        <item x="83"/>
        <item h="1" x="80"/>
        <item h="1" x="87"/>
        <item m="1" x="129"/>
        <item x="47"/>
        <item h="1" x="89"/>
        <item h="1" x="97"/>
        <item x="93"/>
        <item h="1" x="123"/>
        <item h="1" x="99"/>
        <item h="1" x="102"/>
        <item x="16"/>
        <item h="1" x="95"/>
        <item h="1" x="112"/>
        <item m="1" x="130"/>
        <item x="34"/>
        <item h="1" x="110"/>
        <item h="1" x="117"/>
        <item x="2"/>
        <item h="1" x="3"/>
        <item h="1" x="115"/>
        <item h="1" x="119"/>
        <item x="107"/>
        <item h="1" x="121"/>
        <item x="23"/>
        <item h="1" x="31"/>
        <item x="45"/>
        <item x="55"/>
        <item x="68"/>
        <item x="70"/>
        <item x="82"/>
        <item x="84"/>
        <item x="96"/>
        <item x="92"/>
        <item x="94"/>
        <item x="104"/>
        <item x="100"/>
        <item x="101"/>
        <item x="106"/>
        <item x="108"/>
        <item x="24"/>
        <item x="126"/>
        <item x="33"/>
        <item x="25"/>
        <item x="28"/>
        <item x="35"/>
        <item x="12"/>
        <item x="22"/>
        <item x="4"/>
        <item x="37"/>
        <item x="18"/>
        <item x="20"/>
        <item x="49"/>
        <item h="1" x="64"/>
        <item h="1" x="57"/>
        <item h="1" x="62"/>
        <item h="1" x="66"/>
        <item h="1" x="72"/>
        <item h="1" x="78"/>
        <item h="1" x="79"/>
        <item h="1" x="90"/>
        <item h="1" x="124"/>
        <item h="1" x="109"/>
        <item h="1" x="111"/>
        <item h="1" x="113"/>
        <item h="1" x="122"/>
        <item h="1" x="32"/>
        <item h="1" x="30"/>
        <item h="1" x="13"/>
        <item h="1" x="15"/>
        <item h="1" x="38"/>
        <item h="1" x="9"/>
        <item h="1" x="6"/>
        <item h="1" x="41"/>
        <item h="1" x="43"/>
        <item h="1" x="10"/>
        <item h="1" x="53"/>
        <item h="1" x="59"/>
        <item h="1" x="61"/>
        <item h="1" x="74"/>
        <item h="1" x="76"/>
        <item h="1" x="86"/>
        <item h="1" x="88"/>
        <item h="1" x="98"/>
        <item h="1" x="105"/>
        <item h="1" x="103"/>
        <item h="1" x="116"/>
        <item h="1" x="118"/>
        <item h="1" x="120"/>
        <item h="1" x="114"/>
        <item t="default"/>
      </items>
    </pivotField>
    <pivotField dataField="1" compact="0" outline="0" showAll="0" includeNewItemsInFilter="1"/>
    <pivotField dataField="1" compact="0" outline="0" showAll="0" includeNewItemsInFilter="1"/>
    <pivotField axis="axisRow" compact="0" outline="0" showAll="0" includeNewItemsInFilter="1">
      <items count="883">
        <item x="79"/>
        <item h="1" x="631"/>
        <item h="1" x="630"/>
        <item h="1" x="756"/>
        <item h="1" x="659"/>
        <item h="1" x="405"/>
        <item h="1" x="401"/>
        <item h="1" x="407"/>
        <item h="1" x="400"/>
        <item h="1" x="411"/>
        <item h="1" x="412"/>
        <item h="1" x="766"/>
        <item h="1" x="749"/>
        <item h="1" x="750"/>
        <item h="1" x="761"/>
        <item h="1" x="762"/>
        <item h="1" x="763"/>
        <item h="1" x="243"/>
        <item h="1" x="288"/>
        <item h="1" x="452"/>
        <item h="1" x="796"/>
        <item h="1" x="650"/>
        <item h="1" x="656"/>
        <item h="1" x="189"/>
        <item h="1" x="190"/>
        <item h="1" x="23"/>
        <item h="1" x="59"/>
        <item h="1" x="24"/>
        <item h="1" x="657"/>
        <item h="1" x="359"/>
        <item h="1" x="227"/>
        <item h="1" x="285"/>
        <item h="1" x="286"/>
        <item h="1" x="651"/>
        <item h="1" x="231"/>
        <item h="1" x="22"/>
        <item h="1" x="228"/>
        <item h="1" x="191"/>
        <item h="1" x="653"/>
        <item h="1" x="71"/>
        <item h="1" x="70"/>
        <item h="1" x="217"/>
        <item h="1" x="218"/>
        <item h="1" x="678"/>
        <item h="1" x="679"/>
        <item h="1" x="752"/>
        <item h="1" x="753"/>
        <item h="1" x="767"/>
        <item h="1" x="768"/>
        <item h="1" x="664"/>
        <item h="1" x="576"/>
        <item h="1" x="577"/>
        <item h="1" x="652"/>
        <item h="1" x="648"/>
        <item h="1" x="702"/>
        <item h="1" x="703"/>
        <item h="1" x="661"/>
        <item h="1" x="662"/>
        <item h="1" x="665"/>
        <item h="1" x="120"/>
        <item h="1" x="639"/>
        <item h="1" x="170"/>
        <item h="1" x="698"/>
        <item h="1" x="658"/>
        <item h="1" x="289"/>
        <item h="1" x="461"/>
        <item h="1" x="339"/>
        <item h="1" x="291"/>
        <item h="1" x="309"/>
        <item h="1" x="310"/>
        <item h="1" x="449"/>
        <item h="1" x="450"/>
        <item h="1" x="447"/>
        <item h="1" x="445"/>
        <item h="1" x="468"/>
        <item h="1" x="469"/>
        <item h="1" x="660"/>
        <item h="1" x="655"/>
        <item h="1" x="166"/>
        <item h="1" x="130"/>
        <item h="1" x="192"/>
        <item h="1" x="194"/>
        <item h="1" x="193"/>
        <item h="1" x="654"/>
        <item h="1" x="95"/>
        <item h="1" x="97"/>
        <item h="1" x="131"/>
        <item h="1" x="204"/>
        <item h="1" x="132"/>
        <item h="1" x="674"/>
        <item h="1" x="649"/>
        <item h="1" x="185"/>
        <item h="1" x="182"/>
        <item h="1" x="361"/>
        <item h="1" x="422"/>
        <item h="1" x="423"/>
        <item h="1" x="579"/>
        <item x="186"/>
        <item h="1" x="528"/>
        <item h="1" x="755"/>
        <item h="1" x="224"/>
        <item h="1" x="425"/>
        <item h="1" x="44"/>
        <item h="1" x="232"/>
        <item h="1" x="175"/>
        <item h="1" x="176"/>
        <item h="1" x="177"/>
        <item h="1" x="178"/>
        <item h="1" x="179"/>
        <item h="1" x="68"/>
        <item h="1" x="64"/>
        <item h="1" x="180"/>
        <item h="1" x="65"/>
        <item h="1" x="181"/>
        <item h="1" x="413"/>
        <item h="1" x="21"/>
        <item h="1" x="287"/>
        <item h="1" x="219"/>
        <item h="1" x="729"/>
        <item h="1" x="311"/>
        <item h="1" x="470"/>
        <item h="1" x="681"/>
        <item h="1" x="406"/>
        <item h="1" x="408"/>
        <item h="1" x="751"/>
        <item h="1" x="827"/>
        <item h="1" x="603"/>
        <item h="1" x="402"/>
        <item h="1" x="188"/>
        <item h="1" x="221"/>
        <item h="1" x="360"/>
        <item h="1" x="72"/>
        <item h="1" x="233"/>
        <item h="1" x="52"/>
        <item h="1" x="680"/>
        <item h="1" x="754"/>
        <item h="1" x="795"/>
        <item h="1" x="578"/>
        <item h="1" x="848"/>
        <item h="1" x="290"/>
        <item h="1" x="340"/>
        <item h="1" x="18"/>
        <item h="1" x="451"/>
        <item h="1" x="448"/>
        <item h="1" x="167"/>
        <item h="1" x="96"/>
        <item h="1" x="854"/>
        <item h="1" x="98"/>
        <item h="1" x="234"/>
        <item h="1" x="235"/>
        <item x="667"/>
        <item h="1" x="236"/>
        <item h="1" x="237"/>
        <item h="1" x="238"/>
        <item h="1" x="239"/>
        <item h="1" x="240"/>
        <item h="1" x="241"/>
        <item h="1" x="242"/>
        <item h="1" x="828"/>
        <item h="1" x="149"/>
        <item h="1" x="312"/>
        <item h="1" x="589"/>
        <item h="1" x="517"/>
        <item h="1" x="683"/>
        <item h="1" x="737"/>
        <item h="1" x="859"/>
        <item h="1" x="675"/>
        <item h="1" x="672"/>
        <item h="1" x="671"/>
        <item h="1" x="677"/>
        <item h="1" x="673"/>
        <item h="1" x="676"/>
        <item h="1" x="855"/>
        <item h="1" x="856"/>
        <item h="1" x="876"/>
        <item h="1" x="877"/>
        <item h="1" x="575"/>
        <item h="1" x="203"/>
        <item h="1" x="280"/>
        <item h="1" x="427"/>
        <item h="1" x="604"/>
        <item h="1" x="812"/>
        <item h="1" x="381"/>
        <item h="1" x="362"/>
        <item h="1" x="281"/>
        <item h="1" x="797"/>
        <item h="1" x="769"/>
        <item h="1" x="530"/>
        <item h="1" x="704"/>
        <item h="1" x="292"/>
        <item h="1" x="341"/>
        <item h="1" x="496"/>
        <item h="1" x="471"/>
        <item h="1" x="150"/>
        <item h="1" x="133"/>
        <item h="1" x="103"/>
        <item h="1" x="6"/>
        <item h="1" x="267"/>
        <item h="1" x="246"/>
        <item h="1" x="0"/>
        <item h="1" x="84"/>
        <item h="1" x="80"/>
        <item h="1" x="426"/>
        <item h="1" x="466"/>
        <item h="1" x="11"/>
        <item h="1" x="1"/>
        <item h="1" x="12"/>
        <item h="1" x="428"/>
        <item h="1" x="605"/>
        <item h="1" x="813"/>
        <item h="1" x="25"/>
        <item h="1" x="382"/>
        <item h="1" x="363"/>
        <item h="1" x="770"/>
        <item h="1" x="531"/>
        <item h="1" x="705"/>
        <item h="1" x="293"/>
        <item h="1" x="342"/>
        <item h="1" x="497"/>
        <item h="1" x="472"/>
        <item h="1" x="205"/>
        <item h="1" x="151"/>
        <item h="1" x="134"/>
        <item h="1" x="104"/>
        <item h="1" x="7"/>
        <item h="1" x="268"/>
        <item h="1" x="247"/>
        <item h="1" x="2"/>
        <item h="1" x="60"/>
        <item h="1" x="559"/>
        <item h="1" x="551"/>
        <item h="1" x="61"/>
        <item h="1" x="171"/>
        <item h="1" x="560"/>
        <item h="1" x="558"/>
        <item h="1" x="599"/>
        <item h="1" x="771"/>
        <item h="1" x="706"/>
        <item h="1" x="561"/>
        <item h="1" x="562"/>
        <item h="1" x="563"/>
        <item h="1" x="564"/>
        <item h="1" x="565"/>
        <item h="1" x="566"/>
        <item h="1" x="606"/>
        <item h="1" x="403"/>
        <item h="1" x="707"/>
        <item h="1" x="404"/>
        <item h="1" x="473"/>
        <item h="1" x="433"/>
        <item h="1" x="607"/>
        <item h="1" x="814"/>
        <item h="1" x="85"/>
        <item h="1" x="26"/>
        <item h="1" x="269"/>
        <item h="1" x="383"/>
        <item h="1" x="248"/>
        <item h="1" x="364"/>
        <item h="1" x="798"/>
        <item h="1" x="772"/>
        <item h="1" x="532"/>
        <item h="1" x="708"/>
        <item h="1" x="294"/>
        <item h="1" x="343"/>
        <item h="1" x="498"/>
        <item h="1" x="474"/>
        <item h="1" x="206"/>
        <item h="1" x="135"/>
        <item h="1" x="105"/>
        <item h="1" x="62"/>
        <item h="1" x="172"/>
        <item h="1" x="552"/>
        <item h="1" x="553"/>
        <item h="1" x="554"/>
        <item h="1" x="555"/>
        <item h="1" x="556"/>
        <item h="1" x="557"/>
        <item h="1" x="13"/>
        <item h="1" x="429"/>
        <item h="1" x="608"/>
        <item h="1" x="815"/>
        <item h="1" x="27"/>
        <item h="1" x="420"/>
        <item h="1" x="384"/>
        <item h="1" x="365"/>
        <item h="1" x="799"/>
        <item h="1" x="773"/>
        <item h="1" x="533"/>
        <item h="1" x="709"/>
        <item h="1" x="421"/>
        <item h="1" x="344"/>
        <item h="1" x="499"/>
        <item h="1" x="475"/>
        <item h="1" x="207"/>
        <item h="1" x="136"/>
        <item h="1" x="106"/>
        <item h="1" x="8"/>
        <item h="1" x="270"/>
        <item h="1" x="249"/>
        <item h="1" x="3"/>
        <item h="1" x="430"/>
        <item h="1" x="609"/>
        <item h="1" x="816"/>
        <item h="1" x="28"/>
        <item h="1" x="385"/>
        <item h="1" x="366"/>
        <item h="1" x="800"/>
        <item h="1" x="774"/>
        <item h="1" x="534"/>
        <item h="1" x="710"/>
        <item h="1" x="295"/>
        <item h="1" x="345"/>
        <item h="1" x="500"/>
        <item h="1" x="476"/>
        <item h="1" x="208"/>
        <item h="1" x="137"/>
        <item h="1" x="107"/>
        <item h="1" x="14"/>
        <item h="1" x="209"/>
        <item h="1" x="434"/>
        <item h="1" x="86"/>
        <item h="1" x="29"/>
        <item h="1" x="271"/>
        <item h="1" x="386"/>
        <item h="1" x="250"/>
        <item h="1" x="367"/>
        <item h="1" x="535"/>
        <item h="1" x="296"/>
        <item h="1" x="501"/>
        <item h="1" x="210"/>
        <item h="1" x="138"/>
        <item h="1" x="108"/>
        <item x="829"/>
        <item x="73"/>
        <item x="152"/>
        <item x="860"/>
        <item x="738"/>
        <item h="1" x="600"/>
        <item h="1" x="15"/>
        <item x="529"/>
        <item x="527"/>
        <item h="1" x="63"/>
        <item h="1" x="549"/>
        <item h="1" x="435"/>
        <item h="1" x="272"/>
        <item h="1" x="251"/>
        <item h="1" x="297"/>
        <item h="1" x="74"/>
        <item h="1" x="436"/>
        <item h="1" x="610"/>
        <item h="1" x="817"/>
        <item h="1" x="87"/>
        <item h="1" x="30"/>
        <item h="1" x="273"/>
        <item h="1" x="387"/>
        <item h="1" x="252"/>
        <item h="1" x="368"/>
        <item h="1" x="801"/>
        <item h="1" x="775"/>
        <item h="1" x="536"/>
        <item h="1" x="711"/>
        <item h="1" x="298"/>
        <item h="1" x="346"/>
        <item h="1" x="502"/>
        <item h="1" x="477"/>
        <item h="1" x="211"/>
        <item h="1" x="139"/>
        <item h="1" x="109"/>
        <item h="1" x="431"/>
        <item h="1" x="611"/>
        <item h="1" x="818"/>
        <item h="1" x="31"/>
        <item h="1" x="388"/>
        <item h="1" x="369"/>
        <item h="1" x="802"/>
        <item h="1" x="776"/>
        <item h="1" x="537"/>
        <item h="1" x="712"/>
        <item h="1" x="299"/>
        <item h="1" x="347"/>
        <item h="1" x="503"/>
        <item h="1" x="478"/>
        <item h="1" x="212"/>
        <item h="1" x="153"/>
        <item h="1" x="140"/>
        <item h="1" x="110"/>
        <item h="1" x="16"/>
        <item h="1" x="9"/>
        <item h="1" x="274"/>
        <item h="1" x="253"/>
        <item h="1" x="4"/>
        <item h="1" x="17"/>
        <item h="1" x="612"/>
        <item h="1" x="389"/>
        <item h="1" x="370"/>
        <item h="1" x="713"/>
        <item h="1" x="348"/>
        <item h="1" x="479"/>
        <item h="1" x="53"/>
        <item h="1" x="777"/>
        <item h="1" x="830"/>
        <item h="1" x="154"/>
        <item h="1" x="313"/>
        <item h="1" x="595"/>
        <item h="1" x="518"/>
        <item h="1" x="684"/>
        <item h="1" x="739"/>
        <item h="1" x="861"/>
        <item h="1" x="831"/>
        <item h="1" x="580"/>
        <item h="1" x="832"/>
        <item h="1" x="632"/>
        <item h="1" x="581"/>
        <item h="1" x="862"/>
        <item h="1" x="462"/>
        <item h="1" x="879"/>
        <item h="1" x="538"/>
        <item h="1" x="300"/>
        <item h="1" x="504"/>
        <item h="1" x="124"/>
        <item h="1" x="141"/>
        <item h="1" x="99"/>
        <item h="1" x="111"/>
        <item h="1" x="254"/>
        <item h="1" x="263"/>
        <item h="1" x="694"/>
        <item h="1" x="747"/>
        <item h="1" x="590"/>
        <item h="1" x="414"/>
        <item h="1" x="463"/>
        <item h="1" x="539"/>
        <item h="1" x="301"/>
        <item h="1" x="505"/>
        <item h="1" x="100"/>
        <item h="1" x="255"/>
        <item h="1" x="264"/>
        <item h="1" x="314"/>
        <item h="1" x="623"/>
        <item h="1" x="627"/>
        <item h="1" x="695"/>
        <item h="1" x="730"/>
        <item h="1" x="731"/>
        <item h="1" x="833"/>
        <item h="1" x="851"/>
        <item h="1" x="850"/>
        <item h="1" x="849"/>
        <item h="1" x="424"/>
        <item h="1" x="155"/>
        <item h="1" x="453"/>
        <item h="1" x="863"/>
        <item h="1" x="315"/>
        <item h="1" x="834"/>
        <item h="1" x="75"/>
        <item h="1" x="591"/>
        <item h="1" x="519"/>
        <item h="1" x="685"/>
        <item h="1" x="740"/>
        <item h="1" x="316"/>
        <item h="1" x="156"/>
        <item h="1" x="864"/>
        <item x="686"/>
        <item h="1" x="633"/>
        <item x="520"/>
        <item x="668"/>
        <item h="1" x="865"/>
        <item h="1" x="317"/>
        <item h="1" x="634"/>
        <item h="1" x="582"/>
        <item h="1" x="732"/>
        <item h="1" x="454"/>
        <item h="1" x="835"/>
        <item h="1" x="437"/>
        <item h="1" x="613"/>
        <item h="1" x="819"/>
        <item h="1" x="32"/>
        <item h="1" x="333"/>
        <item h="1" x="390"/>
        <item h="1" x="371"/>
        <item h="1" x="803"/>
        <item h="1" x="778"/>
        <item h="1" x="540"/>
        <item h="1" x="714"/>
        <item h="1" x="335"/>
        <item h="1" x="349"/>
        <item h="1" x="506"/>
        <item h="1" x="480"/>
        <item h="1" x="213"/>
        <item h="1" x="142"/>
        <item h="1" x="112"/>
        <item h="1" x="614"/>
        <item h="1" x="570"/>
        <item h="1" x="571"/>
        <item h="1" x="615"/>
        <item h="1" x="820"/>
        <item h="1" x="821"/>
        <item h="1" x="33"/>
        <item h="1" x="34"/>
        <item h="1" x="391"/>
        <item h="1" x="392"/>
        <item h="1" x="372"/>
        <item h="1" x="373"/>
        <item h="1" x="804"/>
        <item h="1" x="805"/>
        <item h="1" x="779"/>
        <item h="1" x="780"/>
        <item h="1" x="699"/>
        <item h="1" x="700"/>
        <item h="1" x="715"/>
        <item h="1" x="716"/>
        <item h="1" x="568"/>
        <item h="1" x="569"/>
        <item h="1" x="350"/>
        <item h="1" x="351"/>
        <item h="1" x="572"/>
        <item h="1" x="573"/>
        <item h="1" x="481"/>
        <item h="1" x="482"/>
        <item h="1" x="54"/>
        <item h="1" x="214"/>
        <item h="1" x="55"/>
        <item h="1" x="46"/>
        <item h="1" x="143"/>
        <item h="1" x="47"/>
        <item h="1" x="113"/>
        <item h="1" x="114"/>
        <item h="1" x="432"/>
        <item h="1" x="282"/>
        <item h="1" x="302"/>
        <item h="1" x="157"/>
        <item h="1" x="616"/>
        <item h="1" x="822"/>
        <item h="1" x="35"/>
        <item h="1" x="10"/>
        <item h="1" x="393"/>
        <item h="1" x="275"/>
        <item h="1" x="374"/>
        <item h="1" x="256"/>
        <item h="1" x="806"/>
        <item h="1" x="781"/>
        <item h="1" x="541"/>
        <item h="1" x="717"/>
        <item h="1" x="352"/>
        <item h="1" x="507"/>
        <item h="1" x="483"/>
        <item h="1" x="215"/>
        <item h="1" x="144"/>
        <item h="1" x="115"/>
        <item h="1" x="640"/>
        <item h="1" x="782"/>
        <item h="1" x="718"/>
        <item h="1" x="641"/>
        <item h="1" x="484"/>
        <item h="1" x="36"/>
        <item h="1" x="48"/>
        <item h="1" x="438"/>
        <item h="1" x="823"/>
        <item h="1" x="88"/>
        <item h="1" x="276"/>
        <item h="1" x="257"/>
        <item h="1" x="807"/>
        <item h="1" x="542"/>
        <item h="1" x="303"/>
        <item h="1" x="508"/>
        <item h="1" x="76"/>
        <item h="1" x="81"/>
        <item h="1" x="642"/>
        <item h="1" x="783"/>
        <item h="1" x="719"/>
        <item h="1" x="485"/>
        <item h="1" x="37"/>
        <item h="1" x="56"/>
        <item h="1" x="49"/>
        <item h="1" x="158"/>
        <item h="1" x="439"/>
        <item h="1" x="824"/>
        <item h="1" x="89"/>
        <item h="1" x="334"/>
        <item h="1" x="332"/>
        <item h="1" x="808"/>
        <item h="1" x="543"/>
        <item h="1" x="336"/>
        <item h="1" x="509"/>
        <item h="1" x="77"/>
        <item h="1" x="159"/>
        <item h="1" x="440"/>
        <item h="1" x="617"/>
        <item h="1" x="825"/>
        <item h="1" x="90"/>
        <item h="1" x="38"/>
        <item h="1" x="277"/>
        <item h="1" x="394"/>
        <item h="1" x="258"/>
        <item h="1" x="375"/>
        <item h="1" x="809"/>
        <item h="1" x="784"/>
        <item h="1" x="544"/>
        <item h="1" x="720"/>
        <item h="1" x="304"/>
        <item h="1" x="353"/>
        <item h="1" x="510"/>
        <item h="1" x="486"/>
        <item h="1" x="82"/>
        <item h="1" x="145"/>
        <item h="1" x="116"/>
        <item h="1" x="283"/>
        <item h="1" x="785"/>
        <item h="1" x="160"/>
        <item h="1" x="5"/>
        <item h="1" x="173"/>
        <item h="1" x="786"/>
        <item h="1" x="721"/>
        <item h="1" x="487"/>
        <item h="1" x="441"/>
        <item h="1" x="836"/>
        <item h="1" x="91"/>
        <item h="1" x="278"/>
        <item h="1" x="259"/>
        <item h="1" x="810"/>
        <item h="1" x="545"/>
        <item h="1" x="305"/>
        <item h="1" x="511"/>
        <item h="1" x="78"/>
        <item h="1" x="618"/>
        <item h="1" x="395"/>
        <item h="1" x="376"/>
        <item h="1" x="787"/>
        <item h="1" x="722"/>
        <item h="1" x="354"/>
        <item h="1" x="488"/>
        <item h="1" x="643"/>
        <item h="1" x="788"/>
        <item h="1" x="723"/>
        <item h="1" x="489"/>
        <item h="1" x="644"/>
        <item h="1" x="789"/>
        <item h="1" x="724"/>
        <item h="1" x="645"/>
        <item h="1" x="490"/>
        <item h="1" x="284"/>
        <item h="1" x="790"/>
        <item h="1" x="619"/>
        <item h="1" x="396"/>
        <item h="1" x="377"/>
        <item h="1" x="791"/>
        <item h="1" x="725"/>
        <item h="1" x="355"/>
        <item h="1" x="491"/>
        <item h="1" x="442"/>
        <item h="1" x="92"/>
        <item h="1" x="279"/>
        <item h="1" x="260"/>
        <item h="1" x="546"/>
        <item h="1" x="306"/>
        <item h="1" x="512"/>
        <item h="1" x="83"/>
        <item h="1" x="39"/>
        <item h="1" x="50"/>
        <item h="1" x="837"/>
        <item h="1" x="866"/>
        <item h="1" x="318"/>
        <item h="1" x="635"/>
        <item h="1" x="583"/>
        <item h="1" x="733"/>
        <item h="1" x="455"/>
        <item h="1" x="464"/>
        <item h="1" x="620"/>
        <item h="1" x="880"/>
        <item h="1" x="40"/>
        <item h="1" x="397"/>
        <item h="1" x="378"/>
        <item h="1" x="792"/>
        <item h="1" x="547"/>
        <item h="1" x="726"/>
        <item h="1" x="307"/>
        <item h="1" x="356"/>
        <item h="1" x="513"/>
        <item h="1" x="492"/>
        <item h="1" x="174"/>
        <item h="1" x="216"/>
        <item h="1" x="125"/>
        <item h="1" x="146"/>
        <item h="1" x="117"/>
        <item h="1" x="261"/>
        <item h="1" x="265"/>
        <item h="1" x="319"/>
        <item h="1" x="624"/>
        <item h="1" x="628"/>
        <item h="1" x="696"/>
        <item h="1" x="748"/>
        <item h="1" x="101"/>
        <item h="1" x="57"/>
        <item h="1" x="838"/>
        <item h="1" x="161"/>
        <item h="1" x="320"/>
        <item h="1" x="592"/>
        <item h="1" x="521"/>
        <item h="1" x="687"/>
        <item h="1" x="741"/>
        <item h="1" x="867"/>
        <item h="1" x="467"/>
        <item h="1" x="446"/>
        <item h="1" x="621"/>
        <item h="1" x="839"/>
        <item h="1" x="826"/>
        <item h="1" x="41"/>
        <item h="1" x="19"/>
        <item h="1" x="398"/>
        <item h="1" x="417"/>
        <item h="1" x="379"/>
        <item h="1" x="415"/>
        <item h="1" x="852"/>
        <item h="1" x="811"/>
        <item h="1" x="793"/>
        <item h="1" x="727"/>
        <item h="1" x="701"/>
        <item h="1" x="357"/>
        <item h="1" x="574"/>
        <item h="1" x="493"/>
        <item h="1" x="58"/>
        <item h="1" x="183"/>
        <item h="1" x="51"/>
        <item h="1" x="126"/>
        <item h="1" x="147"/>
        <item h="1" x="93"/>
        <item h="1" x="118"/>
        <item h="1" x="337"/>
        <item h="1" x="515"/>
        <item h="1" x="494"/>
        <item h="1" x="596"/>
        <item h="1" x="522"/>
        <item h="1" x="742"/>
        <item h="1" x="162"/>
        <item h="1" x="868"/>
        <item h="1" x="840"/>
        <item h="1" x="321"/>
        <item h="1" x="688"/>
        <item h="1" x="841"/>
        <item h="1" x="869"/>
        <item h="1" x="322"/>
        <item h="1" x="636"/>
        <item h="1" x="584"/>
        <item h="1" x="456"/>
        <item h="1" x="842"/>
        <item h="1" x="323"/>
        <item h="1" x="593"/>
        <item h="1" x="523"/>
        <item h="1" x="689"/>
        <item h="1" x="743"/>
        <item h="1" x="870"/>
        <item h="1" x="734"/>
        <item h="1" x="843"/>
        <item h="1" x="163"/>
        <item h="1" x="324"/>
        <item h="1" x="597"/>
        <item h="1" x="524"/>
        <item h="1" x="690"/>
        <item h="1" x="744"/>
        <item h="1" x="871"/>
        <item h="1" x="325"/>
        <item h="1" x="326"/>
        <item h="1" x="625"/>
        <item h="1" x="69"/>
        <item h="1" x="66"/>
        <item h="1" x="195"/>
        <item h="1" x="196"/>
        <item h="1" x="197"/>
        <item h="1" x="198"/>
        <item h="1" x="199"/>
        <item h="1" x="200"/>
        <item h="1" x="844"/>
        <item h="1" x="20"/>
        <item h="1" x="418"/>
        <item h="1" x="853"/>
        <item h="1" x="419"/>
        <item h="1" x="184"/>
        <item h="1" x="127"/>
        <item h="1" x="338"/>
        <item h="1" x="416"/>
        <item h="1" x="516"/>
        <item h="1" x="845"/>
        <item h="1" x="872"/>
        <item h="1" x="327"/>
        <item h="1" x="637"/>
        <item h="1" x="585"/>
        <item h="1" x="735"/>
        <item h="1" x="457"/>
        <item h="1" x="465"/>
        <item h="1" x="622"/>
        <item h="1" x="881"/>
        <item h="1" x="42"/>
        <item h="1" x="399"/>
        <item h="1" x="128"/>
        <item h="1" x="380"/>
        <item h="1" x="43"/>
        <item h="1" x="794"/>
        <item h="1" x="548"/>
        <item h="1" x="728"/>
        <item h="1" x="308"/>
        <item h="1" x="358"/>
        <item h="1" x="514"/>
        <item h="1" x="495"/>
        <item h="1" x="129"/>
        <item h="1" x="148"/>
        <item h="1" x="102"/>
        <item h="1" x="119"/>
        <item h="1" x="262"/>
        <item h="1" x="266"/>
        <item h="1" x="328"/>
        <item h="1" x="626"/>
        <item h="1" x="629"/>
        <item h="1" x="697"/>
        <item h="1" x="67"/>
        <item h="1" x="164"/>
        <item h="1" x="329"/>
        <item h="1" x="594"/>
        <item h="1" x="525"/>
        <item h="1" x="691"/>
        <item h="1" x="745"/>
        <item h="1" x="873"/>
        <item h="1" x="586"/>
        <item h="1" x="874"/>
        <item h="1" x="330"/>
        <item h="1" x="638"/>
        <item h="1" x="736"/>
        <item h="1" x="458"/>
        <item h="1" x="846"/>
        <item h="1" x="847"/>
        <item h="1" x="165"/>
        <item h="1" x="331"/>
        <item h="1" x="598"/>
        <item h="1" x="526"/>
        <item h="1" x="692"/>
        <item h="1" x="746"/>
        <item h="1" x="875"/>
        <item h="1" x="94"/>
        <item h="1" x="663"/>
        <item h="1" x="121"/>
        <item h="1" x="764"/>
        <item h="1" x="670"/>
        <item h="1" x="765"/>
        <item h="1" x="669"/>
        <item h="1" x="567"/>
        <item h="1" x="550"/>
        <item x="222"/>
        <item x="223"/>
        <item h="1" x="682"/>
        <item h="1" x="666"/>
        <item h="1" x="409"/>
        <item h="1" x="459"/>
        <item h="1" x="601"/>
        <item h="1" x="244"/>
        <item h="1" x="245"/>
        <item h="1" x="187"/>
        <item h="1" x="220"/>
        <item h="1" x="443"/>
        <item h="1" x="588"/>
        <item h="1" x="444"/>
        <item h="1" x="45"/>
        <item h="1" x="225"/>
        <item h="1" x="123"/>
        <item h="1" x="168"/>
        <item h="1" x="587"/>
        <item h="1" x="646"/>
        <item h="1" x="647"/>
        <item h="1" x="226"/>
        <item h="1" x="410"/>
        <item h="1" x="460"/>
        <item h="1" x="857"/>
        <item h="1" x="858"/>
        <item h="1" x="202"/>
        <item h="1" x="122"/>
        <item h="1" x="693"/>
        <item h="1" x="757"/>
        <item h="1" x="758"/>
        <item h="1" x="759"/>
        <item h="1" x="760"/>
        <item h="1" x="878"/>
        <item h="1" x="602"/>
        <item h="1" x="201"/>
        <item h="1" x="230"/>
        <item h="1" x="169"/>
        <item h="1" x="229"/>
        <item t="default"/>
      </items>
    </pivotField>
    <pivotField compact="0" outline="0" showAll="0" includeNewItemsInFilter="1"/>
    <pivotField compact="0" outline="0" showAll="0" includeNewItemsInFilter="1"/>
    <pivotField dataField="1" compact="0" outline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5"/>
    <field x="8"/>
  </rowFields>
  <rowItems count="46">
    <i>
      <x v="2"/>
      <x v="340"/>
    </i>
    <i t="default">
      <x v="2"/>
    </i>
    <i>
      <x v="7"/>
      <x v="334"/>
    </i>
    <i t="default">
      <x v="7"/>
    </i>
    <i>
      <x v="11"/>
      <x v="97"/>
    </i>
    <i r="1">
      <x v="333"/>
    </i>
    <i t="default">
      <x v="11"/>
    </i>
    <i>
      <x v="13"/>
      <x/>
    </i>
    <i t="default">
      <x v="13"/>
    </i>
    <i>
      <x v="19"/>
      <x v="339"/>
    </i>
    <i t="default">
      <x v="19"/>
    </i>
    <i>
      <x v="38"/>
      <x v="462"/>
    </i>
    <i t="default">
      <x v="38"/>
    </i>
    <i>
      <x v="41"/>
      <x v="150"/>
    </i>
    <i t="default">
      <x v="41"/>
    </i>
    <i>
      <x v="45"/>
      <x v="460"/>
    </i>
    <i r="1">
      <x v="463"/>
    </i>
    <i r="1">
      <x v="843"/>
    </i>
    <i t="default">
      <x v="45"/>
    </i>
    <i>
      <x v="56"/>
      <x v="336"/>
    </i>
    <i r="1">
      <x v="844"/>
    </i>
    <i t="default">
      <x v="56"/>
    </i>
    <i>
      <x v="59"/>
      <x v="332"/>
    </i>
    <i t="default">
      <x v="59"/>
    </i>
    <i>
      <x v="65"/>
      <x v="335"/>
    </i>
    <i t="default">
      <x v="65"/>
    </i>
    <i>
      <x v="71"/>
      <x v="462"/>
    </i>
    <i t="default">
      <x v="71"/>
    </i>
    <i>
      <x v="74"/>
      <x v="460"/>
    </i>
    <i t="default">
      <x v="74"/>
    </i>
    <i>
      <x v="78"/>
      <x v="336"/>
    </i>
    <i t="default">
      <x v="78"/>
    </i>
    <i>
      <x v="79"/>
      <x v="332"/>
    </i>
    <i t="default">
      <x v="79"/>
    </i>
    <i>
      <x v="81"/>
      <x v="335"/>
    </i>
    <i t="default">
      <x v="81"/>
    </i>
    <i>
      <x v="84"/>
      <x v="334"/>
    </i>
    <i t="default">
      <x v="84"/>
    </i>
    <i>
      <x v="87"/>
      <x v="97"/>
    </i>
    <i r="1">
      <x v="333"/>
    </i>
    <i t="default">
      <x v="87"/>
    </i>
    <i>
      <x v="91"/>
      <x v="340"/>
    </i>
    <i t="default">
      <x v="91"/>
    </i>
    <i>
      <x v="93"/>
      <x v="339"/>
    </i>
    <i t="default">
      <x v="93"/>
    </i>
    <i t="grand">
      <x/>
    </i>
  </rowItems>
  <colFields count="2">
    <field x="0"/>
    <field x="-2"/>
  </colFields>
  <colItems count="33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7"/>
      <x/>
    </i>
    <i r="1" i="1">
      <x v="1"/>
    </i>
    <i r="1" i="2">
      <x v="2"/>
    </i>
    <i>
      <x v="18"/>
      <x/>
    </i>
    <i r="1" i="1">
      <x v="1"/>
    </i>
    <i r="1" i="2">
      <x v="2"/>
    </i>
    <i>
      <x v="46"/>
      <x/>
    </i>
    <i r="1" i="1">
      <x v="1"/>
    </i>
    <i r="1" i="2">
      <x v="2"/>
    </i>
    <i>
      <x v="48"/>
      <x/>
    </i>
    <i r="1" i="1">
      <x v="1"/>
    </i>
    <i r="1" i="2">
      <x v="2"/>
    </i>
    <i>
      <x v="53"/>
      <x/>
    </i>
    <i r="1" i="1">
      <x v="1"/>
    </i>
    <i r="1" i="2">
      <x v="2"/>
    </i>
    <i>
      <x v="70"/>
      <x/>
    </i>
    <i r="1" i="1">
      <x v="1"/>
    </i>
    <i r="1" i="2">
      <x v="2"/>
    </i>
    <i>
      <x v="73"/>
      <x/>
    </i>
    <i r="1" i="1">
      <x v="1"/>
    </i>
    <i r="1" i="2">
      <x v="2"/>
    </i>
    <i>
      <x v="74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Sum of Debit" fld="6" baseField="5" baseItem="45" numFmtId="39"/>
    <dataField name="Sum of Credit" fld="7" baseField="5" baseItem="45" numFmtId="39"/>
    <dataField name=" Total" fld="11" baseField="5" baseItem="13" numFmtId="39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DC44-AFAF-479B-B9B7-003C070EEFA3}">
  <dimension ref="A1:AD65536"/>
  <sheetViews>
    <sheetView tabSelected="1" zoomScale="140" zoomScaleNormal="140" workbookViewId="0">
      <pane ySplit="5" topLeftCell="A99" activePane="bottomLeft" state="frozenSplit"/>
      <selection pane="bottomLeft" activeCell="X109" sqref="X109"/>
    </sheetView>
  </sheetViews>
  <sheetFormatPr defaultRowHeight="12.75" outlineLevelCol="1" x14ac:dyDescent="0.2"/>
  <cols>
    <col min="1" max="1" width="15.83203125" style="24" bestFit="1" customWidth="1"/>
    <col min="2" max="2" width="28.5" style="24" bestFit="1" customWidth="1"/>
    <col min="3" max="3" width="28.83203125" style="24" hidden="1" customWidth="1" outlineLevel="1"/>
    <col min="4" max="4" width="41.6640625" style="24" hidden="1" customWidth="1" outlineLevel="1"/>
    <col min="5" max="5" width="35.83203125" style="24" hidden="1" customWidth="1" outlineLevel="1"/>
    <col min="6" max="6" width="38.1640625" style="24" hidden="1" customWidth="1" outlineLevel="1"/>
    <col min="7" max="7" width="46.33203125" style="24" hidden="1" customWidth="1" outlineLevel="1"/>
    <col min="8" max="8" width="32.33203125" style="24" hidden="1" customWidth="1" outlineLevel="1"/>
    <col min="9" max="9" width="45.1640625" style="24" hidden="1" customWidth="1" outlineLevel="1"/>
    <col min="10" max="10" width="38.1640625" style="24" hidden="1" customWidth="1" outlineLevel="1"/>
    <col min="11" max="11" width="34.6640625" style="24" hidden="1" customWidth="1" outlineLevel="1"/>
    <col min="12" max="12" width="33.5" style="24" hidden="1" customWidth="1" outlineLevel="1"/>
    <col min="13" max="13" width="32.33203125" style="24" hidden="1" customWidth="1" outlineLevel="1"/>
    <col min="14" max="14" width="17.1640625" style="24" customWidth="1" collapsed="1"/>
    <col min="15" max="15" width="15.83203125" style="24" customWidth="1"/>
    <col min="16" max="16" width="9.33203125" style="24"/>
    <col min="17" max="17" width="10.83203125" style="24" bestFit="1" customWidth="1"/>
    <col min="18" max="18" width="9.33203125" style="24"/>
    <col min="19" max="19" width="10.6640625" style="24" customWidth="1"/>
    <col min="20" max="20" width="12.83203125" style="24" bestFit="1" customWidth="1"/>
    <col min="21" max="21" width="12.1640625" style="24" bestFit="1" customWidth="1"/>
    <col min="22" max="22" width="9.33203125" style="24"/>
    <col min="23" max="23" width="14.1640625" style="24" bestFit="1" customWidth="1"/>
    <col min="24" max="24" width="17.5" style="24" bestFit="1" customWidth="1"/>
    <col min="25" max="25" width="15.5" style="24" bestFit="1" customWidth="1"/>
    <col min="26" max="28" width="9.33203125" style="24"/>
    <col min="29" max="29" width="13.33203125" style="24" bestFit="1" customWidth="1"/>
    <col min="30" max="30" width="10.33203125" style="24" bestFit="1" customWidth="1"/>
    <col min="31" max="255" width="9.33203125" style="24"/>
    <col min="256" max="256" width="44" style="24" customWidth="1"/>
    <col min="257" max="257" width="33.5" style="24" customWidth="1"/>
    <col min="258" max="268" width="0" style="24" hidden="1" customWidth="1"/>
    <col min="269" max="269" width="17.1640625" style="24" customWidth="1"/>
    <col min="270" max="270" width="15.83203125" style="24" customWidth="1"/>
    <col min="271" max="274" width="9.33203125" style="24"/>
    <col min="275" max="275" width="12.83203125" style="24" bestFit="1" customWidth="1"/>
    <col min="276" max="276" width="12.1640625" style="24" bestFit="1" customWidth="1"/>
    <col min="277" max="277" width="9.33203125" style="24"/>
    <col min="278" max="278" width="14.1640625" style="24" bestFit="1" customWidth="1"/>
    <col min="279" max="279" width="17.5" style="24" bestFit="1" customWidth="1"/>
    <col min="280" max="280" width="15.5" style="24" bestFit="1" customWidth="1"/>
    <col min="281" max="511" width="9.33203125" style="24"/>
    <col min="512" max="512" width="44" style="24" customWidth="1"/>
    <col min="513" max="513" width="33.5" style="24" customWidth="1"/>
    <col min="514" max="524" width="0" style="24" hidden="1" customWidth="1"/>
    <col min="525" max="525" width="17.1640625" style="24" customWidth="1"/>
    <col min="526" max="526" width="15.83203125" style="24" customWidth="1"/>
    <col min="527" max="530" width="9.33203125" style="24"/>
    <col min="531" max="531" width="12.83203125" style="24" bestFit="1" customWidth="1"/>
    <col min="532" max="532" width="12.1640625" style="24" bestFit="1" customWidth="1"/>
    <col min="533" max="533" width="9.33203125" style="24"/>
    <col min="534" max="534" width="14.1640625" style="24" bestFit="1" customWidth="1"/>
    <col min="535" max="535" width="17.5" style="24" bestFit="1" customWidth="1"/>
    <col min="536" max="536" width="15.5" style="24" bestFit="1" customWidth="1"/>
    <col min="537" max="767" width="9.33203125" style="24"/>
    <col min="768" max="768" width="44" style="24" customWidth="1"/>
    <col min="769" max="769" width="33.5" style="24" customWidth="1"/>
    <col min="770" max="780" width="0" style="24" hidden="1" customWidth="1"/>
    <col min="781" max="781" width="17.1640625" style="24" customWidth="1"/>
    <col min="782" max="782" width="15.83203125" style="24" customWidth="1"/>
    <col min="783" max="786" width="9.33203125" style="24"/>
    <col min="787" max="787" width="12.83203125" style="24" bestFit="1" customWidth="1"/>
    <col min="788" max="788" width="12.1640625" style="24" bestFit="1" customWidth="1"/>
    <col min="789" max="789" width="9.33203125" style="24"/>
    <col min="790" max="790" width="14.1640625" style="24" bestFit="1" customWidth="1"/>
    <col min="791" max="791" width="17.5" style="24" bestFit="1" customWidth="1"/>
    <col min="792" max="792" width="15.5" style="24" bestFit="1" customWidth="1"/>
    <col min="793" max="1023" width="9.33203125" style="24"/>
    <col min="1024" max="1024" width="44" style="24" customWidth="1"/>
    <col min="1025" max="1025" width="33.5" style="24" customWidth="1"/>
    <col min="1026" max="1036" width="0" style="24" hidden="1" customWidth="1"/>
    <col min="1037" max="1037" width="17.1640625" style="24" customWidth="1"/>
    <col min="1038" max="1038" width="15.83203125" style="24" customWidth="1"/>
    <col min="1039" max="1042" width="9.33203125" style="24"/>
    <col min="1043" max="1043" width="12.83203125" style="24" bestFit="1" customWidth="1"/>
    <col min="1044" max="1044" width="12.1640625" style="24" bestFit="1" customWidth="1"/>
    <col min="1045" max="1045" width="9.33203125" style="24"/>
    <col min="1046" max="1046" width="14.1640625" style="24" bestFit="1" customWidth="1"/>
    <col min="1047" max="1047" width="17.5" style="24" bestFit="1" customWidth="1"/>
    <col min="1048" max="1048" width="15.5" style="24" bestFit="1" customWidth="1"/>
    <col min="1049" max="1279" width="9.33203125" style="24"/>
    <col min="1280" max="1280" width="44" style="24" customWidth="1"/>
    <col min="1281" max="1281" width="33.5" style="24" customWidth="1"/>
    <col min="1282" max="1292" width="0" style="24" hidden="1" customWidth="1"/>
    <col min="1293" max="1293" width="17.1640625" style="24" customWidth="1"/>
    <col min="1294" max="1294" width="15.83203125" style="24" customWidth="1"/>
    <col min="1295" max="1298" width="9.33203125" style="24"/>
    <col min="1299" max="1299" width="12.83203125" style="24" bestFit="1" customWidth="1"/>
    <col min="1300" max="1300" width="12.1640625" style="24" bestFit="1" customWidth="1"/>
    <col min="1301" max="1301" width="9.33203125" style="24"/>
    <col min="1302" max="1302" width="14.1640625" style="24" bestFit="1" customWidth="1"/>
    <col min="1303" max="1303" width="17.5" style="24" bestFit="1" customWidth="1"/>
    <col min="1304" max="1304" width="15.5" style="24" bestFit="1" customWidth="1"/>
    <col min="1305" max="1535" width="9.33203125" style="24"/>
    <col min="1536" max="1536" width="44" style="24" customWidth="1"/>
    <col min="1537" max="1537" width="33.5" style="24" customWidth="1"/>
    <col min="1538" max="1548" width="0" style="24" hidden="1" customWidth="1"/>
    <col min="1549" max="1549" width="17.1640625" style="24" customWidth="1"/>
    <col min="1550" max="1550" width="15.83203125" style="24" customWidth="1"/>
    <col min="1551" max="1554" width="9.33203125" style="24"/>
    <col min="1555" max="1555" width="12.83203125" style="24" bestFit="1" customWidth="1"/>
    <col min="1556" max="1556" width="12.1640625" style="24" bestFit="1" customWidth="1"/>
    <col min="1557" max="1557" width="9.33203125" style="24"/>
    <col min="1558" max="1558" width="14.1640625" style="24" bestFit="1" customWidth="1"/>
    <col min="1559" max="1559" width="17.5" style="24" bestFit="1" customWidth="1"/>
    <col min="1560" max="1560" width="15.5" style="24" bestFit="1" customWidth="1"/>
    <col min="1561" max="1791" width="9.33203125" style="24"/>
    <col min="1792" max="1792" width="44" style="24" customWidth="1"/>
    <col min="1793" max="1793" width="33.5" style="24" customWidth="1"/>
    <col min="1794" max="1804" width="0" style="24" hidden="1" customWidth="1"/>
    <col min="1805" max="1805" width="17.1640625" style="24" customWidth="1"/>
    <col min="1806" max="1806" width="15.83203125" style="24" customWidth="1"/>
    <col min="1807" max="1810" width="9.33203125" style="24"/>
    <col min="1811" max="1811" width="12.83203125" style="24" bestFit="1" customWidth="1"/>
    <col min="1812" max="1812" width="12.1640625" style="24" bestFit="1" customWidth="1"/>
    <col min="1813" max="1813" width="9.33203125" style="24"/>
    <col min="1814" max="1814" width="14.1640625" style="24" bestFit="1" customWidth="1"/>
    <col min="1815" max="1815" width="17.5" style="24" bestFit="1" customWidth="1"/>
    <col min="1816" max="1816" width="15.5" style="24" bestFit="1" customWidth="1"/>
    <col min="1817" max="2047" width="9.33203125" style="24"/>
    <col min="2048" max="2048" width="44" style="24" customWidth="1"/>
    <col min="2049" max="2049" width="33.5" style="24" customWidth="1"/>
    <col min="2050" max="2060" width="0" style="24" hidden="1" customWidth="1"/>
    <col min="2061" max="2061" width="17.1640625" style="24" customWidth="1"/>
    <col min="2062" max="2062" width="15.83203125" style="24" customWidth="1"/>
    <col min="2063" max="2066" width="9.33203125" style="24"/>
    <col min="2067" max="2067" width="12.83203125" style="24" bestFit="1" customWidth="1"/>
    <col min="2068" max="2068" width="12.1640625" style="24" bestFit="1" customWidth="1"/>
    <col min="2069" max="2069" width="9.33203125" style="24"/>
    <col min="2070" max="2070" width="14.1640625" style="24" bestFit="1" customWidth="1"/>
    <col min="2071" max="2071" width="17.5" style="24" bestFit="1" customWidth="1"/>
    <col min="2072" max="2072" width="15.5" style="24" bestFit="1" customWidth="1"/>
    <col min="2073" max="2303" width="9.33203125" style="24"/>
    <col min="2304" max="2304" width="44" style="24" customWidth="1"/>
    <col min="2305" max="2305" width="33.5" style="24" customWidth="1"/>
    <col min="2306" max="2316" width="0" style="24" hidden="1" customWidth="1"/>
    <col min="2317" max="2317" width="17.1640625" style="24" customWidth="1"/>
    <col min="2318" max="2318" width="15.83203125" style="24" customWidth="1"/>
    <col min="2319" max="2322" width="9.33203125" style="24"/>
    <col min="2323" max="2323" width="12.83203125" style="24" bestFit="1" customWidth="1"/>
    <col min="2324" max="2324" width="12.1640625" style="24" bestFit="1" customWidth="1"/>
    <col min="2325" max="2325" width="9.33203125" style="24"/>
    <col min="2326" max="2326" width="14.1640625" style="24" bestFit="1" customWidth="1"/>
    <col min="2327" max="2327" width="17.5" style="24" bestFit="1" customWidth="1"/>
    <col min="2328" max="2328" width="15.5" style="24" bestFit="1" customWidth="1"/>
    <col min="2329" max="2559" width="9.33203125" style="24"/>
    <col min="2560" max="2560" width="44" style="24" customWidth="1"/>
    <col min="2561" max="2561" width="33.5" style="24" customWidth="1"/>
    <col min="2562" max="2572" width="0" style="24" hidden="1" customWidth="1"/>
    <col min="2573" max="2573" width="17.1640625" style="24" customWidth="1"/>
    <col min="2574" max="2574" width="15.83203125" style="24" customWidth="1"/>
    <col min="2575" max="2578" width="9.33203125" style="24"/>
    <col min="2579" max="2579" width="12.83203125" style="24" bestFit="1" customWidth="1"/>
    <col min="2580" max="2580" width="12.1640625" style="24" bestFit="1" customWidth="1"/>
    <col min="2581" max="2581" width="9.33203125" style="24"/>
    <col min="2582" max="2582" width="14.1640625" style="24" bestFit="1" customWidth="1"/>
    <col min="2583" max="2583" width="17.5" style="24" bestFit="1" customWidth="1"/>
    <col min="2584" max="2584" width="15.5" style="24" bestFit="1" customWidth="1"/>
    <col min="2585" max="2815" width="9.33203125" style="24"/>
    <col min="2816" max="2816" width="44" style="24" customWidth="1"/>
    <col min="2817" max="2817" width="33.5" style="24" customWidth="1"/>
    <col min="2818" max="2828" width="0" style="24" hidden="1" customWidth="1"/>
    <col min="2829" max="2829" width="17.1640625" style="24" customWidth="1"/>
    <col min="2830" max="2830" width="15.83203125" style="24" customWidth="1"/>
    <col min="2831" max="2834" width="9.33203125" style="24"/>
    <col min="2835" max="2835" width="12.83203125" style="24" bestFit="1" customWidth="1"/>
    <col min="2836" max="2836" width="12.1640625" style="24" bestFit="1" customWidth="1"/>
    <col min="2837" max="2837" width="9.33203125" style="24"/>
    <col min="2838" max="2838" width="14.1640625" style="24" bestFit="1" customWidth="1"/>
    <col min="2839" max="2839" width="17.5" style="24" bestFit="1" customWidth="1"/>
    <col min="2840" max="2840" width="15.5" style="24" bestFit="1" customWidth="1"/>
    <col min="2841" max="3071" width="9.33203125" style="24"/>
    <col min="3072" max="3072" width="44" style="24" customWidth="1"/>
    <col min="3073" max="3073" width="33.5" style="24" customWidth="1"/>
    <col min="3074" max="3084" width="0" style="24" hidden="1" customWidth="1"/>
    <col min="3085" max="3085" width="17.1640625" style="24" customWidth="1"/>
    <col min="3086" max="3086" width="15.83203125" style="24" customWidth="1"/>
    <col min="3087" max="3090" width="9.33203125" style="24"/>
    <col min="3091" max="3091" width="12.83203125" style="24" bestFit="1" customWidth="1"/>
    <col min="3092" max="3092" width="12.1640625" style="24" bestFit="1" customWidth="1"/>
    <col min="3093" max="3093" width="9.33203125" style="24"/>
    <col min="3094" max="3094" width="14.1640625" style="24" bestFit="1" customWidth="1"/>
    <col min="3095" max="3095" width="17.5" style="24" bestFit="1" customWidth="1"/>
    <col min="3096" max="3096" width="15.5" style="24" bestFit="1" customWidth="1"/>
    <col min="3097" max="3327" width="9.33203125" style="24"/>
    <col min="3328" max="3328" width="44" style="24" customWidth="1"/>
    <col min="3329" max="3329" width="33.5" style="24" customWidth="1"/>
    <col min="3330" max="3340" width="0" style="24" hidden="1" customWidth="1"/>
    <col min="3341" max="3341" width="17.1640625" style="24" customWidth="1"/>
    <col min="3342" max="3342" width="15.83203125" style="24" customWidth="1"/>
    <col min="3343" max="3346" width="9.33203125" style="24"/>
    <col min="3347" max="3347" width="12.83203125" style="24" bestFit="1" customWidth="1"/>
    <col min="3348" max="3348" width="12.1640625" style="24" bestFit="1" customWidth="1"/>
    <col min="3349" max="3349" width="9.33203125" style="24"/>
    <col min="3350" max="3350" width="14.1640625" style="24" bestFit="1" customWidth="1"/>
    <col min="3351" max="3351" width="17.5" style="24" bestFit="1" customWidth="1"/>
    <col min="3352" max="3352" width="15.5" style="24" bestFit="1" customWidth="1"/>
    <col min="3353" max="3583" width="9.33203125" style="24"/>
    <col min="3584" max="3584" width="44" style="24" customWidth="1"/>
    <col min="3585" max="3585" width="33.5" style="24" customWidth="1"/>
    <col min="3586" max="3596" width="0" style="24" hidden="1" customWidth="1"/>
    <col min="3597" max="3597" width="17.1640625" style="24" customWidth="1"/>
    <col min="3598" max="3598" width="15.83203125" style="24" customWidth="1"/>
    <col min="3599" max="3602" width="9.33203125" style="24"/>
    <col min="3603" max="3603" width="12.83203125" style="24" bestFit="1" customWidth="1"/>
    <col min="3604" max="3604" width="12.1640625" style="24" bestFit="1" customWidth="1"/>
    <col min="3605" max="3605" width="9.33203125" style="24"/>
    <col min="3606" max="3606" width="14.1640625" style="24" bestFit="1" customWidth="1"/>
    <col min="3607" max="3607" width="17.5" style="24" bestFit="1" customWidth="1"/>
    <col min="3608" max="3608" width="15.5" style="24" bestFit="1" customWidth="1"/>
    <col min="3609" max="3839" width="9.33203125" style="24"/>
    <col min="3840" max="3840" width="44" style="24" customWidth="1"/>
    <col min="3841" max="3841" width="33.5" style="24" customWidth="1"/>
    <col min="3842" max="3852" width="0" style="24" hidden="1" customWidth="1"/>
    <col min="3853" max="3853" width="17.1640625" style="24" customWidth="1"/>
    <col min="3854" max="3854" width="15.83203125" style="24" customWidth="1"/>
    <col min="3855" max="3858" width="9.33203125" style="24"/>
    <col min="3859" max="3859" width="12.83203125" style="24" bestFit="1" customWidth="1"/>
    <col min="3860" max="3860" width="12.1640625" style="24" bestFit="1" customWidth="1"/>
    <col min="3861" max="3861" width="9.33203125" style="24"/>
    <col min="3862" max="3862" width="14.1640625" style="24" bestFit="1" customWidth="1"/>
    <col min="3863" max="3863" width="17.5" style="24" bestFit="1" customWidth="1"/>
    <col min="3864" max="3864" width="15.5" style="24" bestFit="1" customWidth="1"/>
    <col min="3865" max="4095" width="9.33203125" style="24"/>
    <col min="4096" max="4096" width="44" style="24" customWidth="1"/>
    <col min="4097" max="4097" width="33.5" style="24" customWidth="1"/>
    <col min="4098" max="4108" width="0" style="24" hidden="1" customWidth="1"/>
    <col min="4109" max="4109" width="17.1640625" style="24" customWidth="1"/>
    <col min="4110" max="4110" width="15.83203125" style="24" customWidth="1"/>
    <col min="4111" max="4114" width="9.33203125" style="24"/>
    <col min="4115" max="4115" width="12.83203125" style="24" bestFit="1" customWidth="1"/>
    <col min="4116" max="4116" width="12.1640625" style="24" bestFit="1" customWidth="1"/>
    <col min="4117" max="4117" width="9.33203125" style="24"/>
    <col min="4118" max="4118" width="14.1640625" style="24" bestFit="1" customWidth="1"/>
    <col min="4119" max="4119" width="17.5" style="24" bestFit="1" customWidth="1"/>
    <col min="4120" max="4120" width="15.5" style="24" bestFit="1" customWidth="1"/>
    <col min="4121" max="4351" width="9.33203125" style="24"/>
    <col min="4352" max="4352" width="44" style="24" customWidth="1"/>
    <col min="4353" max="4353" width="33.5" style="24" customWidth="1"/>
    <col min="4354" max="4364" width="0" style="24" hidden="1" customWidth="1"/>
    <col min="4365" max="4365" width="17.1640625" style="24" customWidth="1"/>
    <col min="4366" max="4366" width="15.83203125" style="24" customWidth="1"/>
    <col min="4367" max="4370" width="9.33203125" style="24"/>
    <col min="4371" max="4371" width="12.83203125" style="24" bestFit="1" customWidth="1"/>
    <col min="4372" max="4372" width="12.1640625" style="24" bestFit="1" customWidth="1"/>
    <col min="4373" max="4373" width="9.33203125" style="24"/>
    <col min="4374" max="4374" width="14.1640625" style="24" bestFit="1" customWidth="1"/>
    <col min="4375" max="4375" width="17.5" style="24" bestFit="1" customWidth="1"/>
    <col min="4376" max="4376" width="15.5" style="24" bestFit="1" customWidth="1"/>
    <col min="4377" max="4607" width="9.33203125" style="24"/>
    <col min="4608" max="4608" width="44" style="24" customWidth="1"/>
    <col min="4609" max="4609" width="33.5" style="24" customWidth="1"/>
    <col min="4610" max="4620" width="0" style="24" hidden="1" customWidth="1"/>
    <col min="4621" max="4621" width="17.1640625" style="24" customWidth="1"/>
    <col min="4622" max="4622" width="15.83203125" style="24" customWidth="1"/>
    <col min="4623" max="4626" width="9.33203125" style="24"/>
    <col min="4627" max="4627" width="12.83203125" style="24" bestFit="1" customWidth="1"/>
    <col min="4628" max="4628" width="12.1640625" style="24" bestFit="1" customWidth="1"/>
    <col min="4629" max="4629" width="9.33203125" style="24"/>
    <col min="4630" max="4630" width="14.1640625" style="24" bestFit="1" customWidth="1"/>
    <col min="4631" max="4631" width="17.5" style="24" bestFit="1" customWidth="1"/>
    <col min="4632" max="4632" width="15.5" style="24" bestFit="1" customWidth="1"/>
    <col min="4633" max="4863" width="9.33203125" style="24"/>
    <col min="4864" max="4864" width="44" style="24" customWidth="1"/>
    <col min="4865" max="4865" width="33.5" style="24" customWidth="1"/>
    <col min="4866" max="4876" width="0" style="24" hidden="1" customWidth="1"/>
    <col min="4877" max="4877" width="17.1640625" style="24" customWidth="1"/>
    <col min="4878" max="4878" width="15.83203125" style="24" customWidth="1"/>
    <col min="4879" max="4882" width="9.33203125" style="24"/>
    <col min="4883" max="4883" width="12.83203125" style="24" bestFit="1" customWidth="1"/>
    <col min="4884" max="4884" width="12.1640625" style="24" bestFit="1" customWidth="1"/>
    <col min="4885" max="4885" width="9.33203125" style="24"/>
    <col min="4886" max="4886" width="14.1640625" style="24" bestFit="1" customWidth="1"/>
    <col min="4887" max="4887" width="17.5" style="24" bestFit="1" customWidth="1"/>
    <col min="4888" max="4888" width="15.5" style="24" bestFit="1" customWidth="1"/>
    <col min="4889" max="5119" width="9.33203125" style="24"/>
    <col min="5120" max="5120" width="44" style="24" customWidth="1"/>
    <col min="5121" max="5121" width="33.5" style="24" customWidth="1"/>
    <col min="5122" max="5132" width="0" style="24" hidden="1" customWidth="1"/>
    <col min="5133" max="5133" width="17.1640625" style="24" customWidth="1"/>
    <col min="5134" max="5134" width="15.83203125" style="24" customWidth="1"/>
    <col min="5135" max="5138" width="9.33203125" style="24"/>
    <col min="5139" max="5139" width="12.83203125" style="24" bestFit="1" customWidth="1"/>
    <col min="5140" max="5140" width="12.1640625" style="24" bestFit="1" customWidth="1"/>
    <col min="5141" max="5141" width="9.33203125" style="24"/>
    <col min="5142" max="5142" width="14.1640625" style="24" bestFit="1" customWidth="1"/>
    <col min="5143" max="5143" width="17.5" style="24" bestFit="1" customWidth="1"/>
    <col min="5144" max="5144" width="15.5" style="24" bestFit="1" customWidth="1"/>
    <col min="5145" max="5375" width="9.33203125" style="24"/>
    <col min="5376" max="5376" width="44" style="24" customWidth="1"/>
    <col min="5377" max="5377" width="33.5" style="24" customWidth="1"/>
    <col min="5378" max="5388" width="0" style="24" hidden="1" customWidth="1"/>
    <col min="5389" max="5389" width="17.1640625" style="24" customWidth="1"/>
    <col min="5390" max="5390" width="15.83203125" style="24" customWidth="1"/>
    <col min="5391" max="5394" width="9.33203125" style="24"/>
    <col min="5395" max="5395" width="12.83203125" style="24" bestFit="1" customWidth="1"/>
    <col min="5396" max="5396" width="12.1640625" style="24" bestFit="1" customWidth="1"/>
    <col min="5397" max="5397" width="9.33203125" style="24"/>
    <col min="5398" max="5398" width="14.1640625" style="24" bestFit="1" customWidth="1"/>
    <col min="5399" max="5399" width="17.5" style="24" bestFit="1" customWidth="1"/>
    <col min="5400" max="5400" width="15.5" style="24" bestFit="1" customWidth="1"/>
    <col min="5401" max="5631" width="9.33203125" style="24"/>
    <col min="5632" max="5632" width="44" style="24" customWidth="1"/>
    <col min="5633" max="5633" width="33.5" style="24" customWidth="1"/>
    <col min="5634" max="5644" width="0" style="24" hidden="1" customWidth="1"/>
    <col min="5645" max="5645" width="17.1640625" style="24" customWidth="1"/>
    <col min="5646" max="5646" width="15.83203125" style="24" customWidth="1"/>
    <col min="5647" max="5650" width="9.33203125" style="24"/>
    <col min="5651" max="5651" width="12.83203125" style="24" bestFit="1" customWidth="1"/>
    <col min="5652" max="5652" width="12.1640625" style="24" bestFit="1" customWidth="1"/>
    <col min="5653" max="5653" width="9.33203125" style="24"/>
    <col min="5654" max="5654" width="14.1640625" style="24" bestFit="1" customWidth="1"/>
    <col min="5655" max="5655" width="17.5" style="24" bestFit="1" customWidth="1"/>
    <col min="5656" max="5656" width="15.5" style="24" bestFit="1" customWidth="1"/>
    <col min="5657" max="5887" width="9.33203125" style="24"/>
    <col min="5888" max="5888" width="44" style="24" customWidth="1"/>
    <col min="5889" max="5889" width="33.5" style="24" customWidth="1"/>
    <col min="5890" max="5900" width="0" style="24" hidden="1" customWidth="1"/>
    <col min="5901" max="5901" width="17.1640625" style="24" customWidth="1"/>
    <col min="5902" max="5902" width="15.83203125" style="24" customWidth="1"/>
    <col min="5903" max="5906" width="9.33203125" style="24"/>
    <col min="5907" max="5907" width="12.83203125" style="24" bestFit="1" customWidth="1"/>
    <col min="5908" max="5908" width="12.1640625" style="24" bestFit="1" customWidth="1"/>
    <col min="5909" max="5909" width="9.33203125" style="24"/>
    <col min="5910" max="5910" width="14.1640625" style="24" bestFit="1" customWidth="1"/>
    <col min="5911" max="5911" width="17.5" style="24" bestFit="1" customWidth="1"/>
    <col min="5912" max="5912" width="15.5" style="24" bestFit="1" customWidth="1"/>
    <col min="5913" max="6143" width="9.33203125" style="24"/>
    <col min="6144" max="6144" width="44" style="24" customWidth="1"/>
    <col min="6145" max="6145" width="33.5" style="24" customWidth="1"/>
    <col min="6146" max="6156" width="0" style="24" hidden="1" customWidth="1"/>
    <col min="6157" max="6157" width="17.1640625" style="24" customWidth="1"/>
    <col min="6158" max="6158" width="15.83203125" style="24" customWidth="1"/>
    <col min="6159" max="6162" width="9.33203125" style="24"/>
    <col min="6163" max="6163" width="12.83203125" style="24" bestFit="1" customWidth="1"/>
    <col min="6164" max="6164" width="12.1640625" style="24" bestFit="1" customWidth="1"/>
    <col min="6165" max="6165" width="9.33203125" style="24"/>
    <col min="6166" max="6166" width="14.1640625" style="24" bestFit="1" customWidth="1"/>
    <col min="6167" max="6167" width="17.5" style="24" bestFit="1" customWidth="1"/>
    <col min="6168" max="6168" width="15.5" style="24" bestFit="1" customWidth="1"/>
    <col min="6169" max="6399" width="9.33203125" style="24"/>
    <col min="6400" max="6400" width="44" style="24" customWidth="1"/>
    <col min="6401" max="6401" width="33.5" style="24" customWidth="1"/>
    <col min="6402" max="6412" width="0" style="24" hidden="1" customWidth="1"/>
    <col min="6413" max="6413" width="17.1640625" style="24" customWidth="1"/>
    <col min="6414" max="6414" width="15.83203125" style="24" customWidth="1"/>
    <col min="6415" max="6418" width="9.33203125" style="24"/>
    <col min="6419" max="6419" width="12.83203125" style="24" bestFit="1" customWidth="1"/>
    <col min="6420" max="6420" width="12.1640625" style="24" bestFit="1" customWidth="1"/>
    <col min="6421" max="6421" width="9.33203125" style="24"/>
    <col min="6422" max="6422" width="14.1640625" style="24" bestFit="1" customWidth="1"/>
    <col min="6423" max="6423" width="17.5" style="24" bestFit="1" customWidth="1"/>
    <col min="6424" max="6424" width="15.5" style="24" bestFit="1" customWidth="1"/>
    <col min="6425" max="6655" width="9.33203125" style="24"/>
    <col min="6656" max="6656" width="44" style="24" customWidth="1"/>
    <col min="6657" max="6657" width="33.5" style="24" customWidth="1"/>
    <col min="6658" max="6668" width="0" style="24" hidden="1" customWidth="1"/>
    <col min="6669" max="6669" width="17.1640625" style="24" customWidth="1"/>
    <col min="6670" max="6670" width="15.83203125" style="24" customWidth="1"/>
    <col min="6671" max="6674" width="9.33203125" style="24"/>
    <col min="6675" max="6675" width="12.83203125" style="24" bestFit="1" customWidth="1"/>
    <col min="6676" max="6676" width="12.1640625" style="24" bestFit="1" customWidth="1"/>
    <col min="6677" max="6677" width="9.33203125" style="24"/>
    <col min="6678" max="6678" width="14.1640625" style="24" bestFit="1" customWidth="1"/>
    <col min="6679" max="6679" width="17.5" style="24" bestFit="1" customWidth="1"/>
    <col min="6680" max="6680" width="15.5" style="24" bestFit="1" customWidth="1"/>
    <col min="6681" max="6911" width="9.33203125" style="24"/>
    <col min="6912" max="6912" width="44" style="24" customWidth="1"/>
    <col min="6913" max="6913" width="33.5" style="24" customWidth="1"/>
    <col min="6914" max="6924" width="0" style="24" hidden="1" customWidth="1"/>
    <col min="6925" max="6925" width="17.1640625" style="24" customWidth="1"/>
    <col min="6926" max="6926" width="15.83203125" style="24" customWidth="1"/>
    <col min="6927" max="6930" width="9.33203125" style="24"/>
    <col min="6931" max="6931" width="12.83203125" style="24" bestFit="1" customWidth="1"/>
    <col min="6932" max="6932" width="12.1640625" style="24" bestFit="1" customWidth="1"/>
    <col min="6933" max="6933" width="9.33203125" style="24"/>
    <col min="6934" max="6934" width="14.1640625" style="24" bestFit="1" customWidth="1"/>
    <col min="6935" max="6935" width="17.5" style="24" bestFit="1" customWidth="1"/>
    <col min="6936" max="6936" width="15.5" style="24" bestFit="1" customWidth="1"/>
    <col min="6937" max="7167" width="9.33203125" style="24"/>
    <col min="7168" max="7168" width="44" style="24" customWidth="1"/>
    <col min="7169" max="7169" width="33.5" style="24" customWidth="1"/>
    <col min="7170" max="7180" width="0" style="24" hidden="1" customWidth="1"/>
    <col min="7181" max="7181" width="17.1640625" style="24" customWidth="1"/>
    <col min="7182" max="7182" width="15.83203125" style="24" customWidth="1"/>
    <col min="7183" max="7186" width="9.33203125" style="24"/>
    <col min="7187" max="7187" width="12.83203125" style="24" bestFit="1" customWidth="1"/>
    <col min="7188" max="7188" width="12.1640625" style="24" bestFit="1" customWidth="1"/>
    <col min="7189" max="7189" width="9.33203125" style="24"/>
    <col min="7190" max="7190" width="14.1640625" style="24" bestFit="1" customWidth="1"/>
    <col min="7191" max="7191" width="17.5" style="24" bestFit="1" customWidth="1"/>
    <col min="7192" max="7192" width="15.5" style="24" bestFit="1" customWidth="1"/>
    <col min="7193" max="7423" width="9.33203125" style="24"/>
    <col min="7424" max="7424" width="44" style="24" customWidth="1"/>
    <col min="7425" max="7425" width="33.5" style="24" customWidth="1"/>
    <col min="7426" max="7436" width="0" style="24" hidden="1" customWidth="1"/>
    <col min="7437" max="7437" width="17.1640625" style="24" customWidth="1"/>
    <col min="7438" max="7438" width="15.83203125" style="24" customWidth="1"/>
    <col min="7439" max="7442" width="9.33203125" style="24"/>
    <col min="7443" max="7443" width="12.83203125" style="24" bestFit="1" customWidth="1"/>
    <col min="7444" max="7444" width="12.1640625" style="24" bestFit="1" customWidth="1"/>
    <col min="7445" max="7445" width="9.33203125" style="24"/>
    <col min="7446" max="7446" width="14.1640625" style="24" bestFit="1" customWidth="1"/>
    <col min="7447" max="7447" width="17.5" style="24" bestFit="1" customWidth="1"/>
    <col min="7448" max="7448" width="15.5" style="24" bestFit="1" customWidth="1"/>
    <col min="7449" max="7679" width="9.33203125" style="24"/>
    <col min="7680" max="7680" width="44" style="24" customWidth="1"/>
    <col min="7681" max="7681" width="33.5" style="24" customWidth="1"/>
    <col min="7682" max="7692" width="0" style="24" hidden="1" customWidth="1"/>
    <col min="7693" max="7693" width="17.1640625" style="24" customWidth="1"/>
    <col min="7694" max="7694" width="15.83203125" style="24" customWidth="1"/>
    <col min="7695" max="7698" width="9.33203125" style="24"/>
    <col min="7699" max="7699" width="12.83203125" style="24" bestFit="1" customWidth="1"/>
    <col min="7700" max="7700" width="12.1640625" style="24" bestFit="1" customWidth="1"/>
    <col min="7701" max="7701" width="9.33203125" style="24"/>
    <col min="7702" max="7702" width="14.1640625" style="24" bestFit="1" customWidth="1"/>
    <col min="7703" max="7703" width="17.5" style="24" bestFit="1" customWidth="1"/>
    <col min="7704" max="7704" width="15.5" style="24" bestFit="1" customWidth="1"/>
    <col min="7705" max="7935" width="9.33203125" style="24"/>
    <col min="7936" max="7936" width="44" style="24" customWidth="1"/>
    <col min="7937" max="7937" width="33.5" style="24" customWidth="1"/>
    <col min="7938" max="7948" width="0" style="24" hidden="1" customWidth="1"/>
    <col min="7949" max="7949" width="17.1640625" style="24" customWidth="1"/>
    <col min="7950" max="7950" width="15.83203125" style="24" customWidth="1"/>
    <col min="7951" max="7954" width="9.33203125" style="24"/>
    <col min="7955" max="7955" width="12.83203125" style="24" bestFit="1" customWidth="1"/>
    <col min="7956" max="7956" width="12.1640625" style="24" bestFit="1" customWidth="1"/>
    <col min="7957" max="7957" width="9.33203125" style="24"/>
    <col min="7958" max="7958" width="14.1640625" style="24" bestFit="1" customWidth="1"/>
    <col min="7959" max="7959" width="17.5" style="24" bestFit="1" customWidth="1"/>
    <col min="7960" max="7960" width="15.5" style="24" bestFit="1" customWidth="1"/>
    <col min="7961" max="8191" width="9.33203125" style="24"/>
    <col min="8192" max="8192" width="44" style="24" customWidth="1"/>
    <col min="8193" max="8193" width="33.5" style="24" customWidth="1"/>
    <col min="8194" max="8204" width="0" style="24" hidden="1" customWidth="1"/>
    <col min="8205" max="8205" width="17.1640625" style="24" customWidth="1"/>
    <col min="8206" max="8206" width="15.83203125" style="24" customWidth="1"/>
    <col min="8207" max="8210" width="9.33203125" style="24"/>
    <col min="8211" max="8211" width="12.83203125" style="24" bestFit="1" customWidth="1"/>
    <col min="8212" max="8212" width="12.1640625" style="24" bestFit="1" customWidth="1"/>
    <col min="8213" max="8213" width="9.33203125" style="24"/>
    <col min="8214" max="8214" width="14.1640625" style="24" bestFit="1" customWidth="1"/>
    <col min="8215" max="8215" width="17.5" style="24" bestFit="1" customWidth="1"/>
    <col min="8216" max="8216" width="15.5" style="24" bestFit="1" customWidth="1"/>
    <col min="8217" max="8447" width="9.33203125" style="24"/>
    <col min="8448" max="8448" width="44" style="24" customWidth="1"/>
    <col min="8449" max="8449" width="33.5" style="24" customWidth="1"/>
    <col min="8450" max="8460" width="0" style="24" hidden="1" customWidth="1"/>
    <col min="8461" max="8461" width="17.1640625" style="24" customWidth="1"/>
    <col min="8462" max="8462" width="15.83203125" style="24" customWidth="1"/>
    <col min="8463" max="8466" width="9.33203125" style="24"/>
    <col min="8467" max="8467" width="12.83203125" style="24" bestFit="1" customWidth="1"/>
    <col min="8468" max="8468" width="12.1640625" style="24" bestFit="1" customWidth="1"/>
    <col min="8469" max="8469" width="9.33203125" style="24"/>
    <col min="8470" max="8470" width="14.1640625" style="24" bestFit="1" customWidth="1"/>
    <col min="8471" max="8471" width="17.5" style="24" bestFit="1" customWidth="1"/>
    <col min="8472" max="8472" width="15.5" style="24" bestFit="1" customWidth="1"/>
    <col min="8473" max="8703" width="9.33203125" style="24"/>
    <col min="8704" max="8704" width="44" style="24" customWidth="1"/>
    <col min="8705" max="8705" width="33.5" style="24" customWidth="1"/>
    <col min="8706" max="8716" width="0" style="24" hidden="1" customWidth="1"/>
    <col min="8717" max="8717" width="17.1640625" style="24" customWidth="1"/>
    <col min="8718" max="8718" width="15.83203125" style="24" customWidth="1"/>
    <col min="8719" max="8722" width="9.33203125" style="24"/>
    <col min="8723" max="8723" width="12.83203125" style="24" bestFit="1" customWidth="1"/>
    <col min="8724" max="8724" width="12.1640625" style="24" bestFit="1" customWidth="1"/>
    <col min="8725" max="8725" width="9.33203125" style="24"/>
    <col min="8726" max="8726" width="14.1640625" style="24" bestFit="1" customWidth="1"/>
    <col min="8727" max="8727" width="17.5" style="24" bestFit="1" customWidth="1"/>
    <col min="8728" max="8728" width="15.5" style="24" bestFit="1" customWidth="1"/>
    <col min="8729" max="8959" width="9.33203125" style="24"/>
    <col min="8960" max="8960" width="44" style="24" customWidth="1"/>
    <col min="8961" max="8961" width="33.5" style="24" customWidth="1"/>
    <col min="8962" max="8972" width="0" style="24" hidden="1" customWidth="1"/>
    <col min="8973" max="8973" width="17.1640625" style="24" customWidth="1"/>
    <col min="8974" max="8974" width="15.83203125" style="24" customWidth="1"/>
    <col min="8975" max="8978" width="9.33203125" style="24"/>
    <col min="8979" max="8979" width="12.83203125" style="24" bestFit="1" customWidth="1"/>
    <col min="8980" max="8980" width="12.1640625" style="24" bestFit="1" customWidth="1"/>
    <col min="8981" max="8981" width="9.33203125" style="24"/>
    <col min="8982" max="8982" width="14.1640625" style="24" bestFit="1" customWidth="1"/>
    <col min="8983" max="8983" width="17.5" style="24" bestFit="1" customWidth="1"/>
    <col min="8984" max="8984" width="15.5" style="24" bestFit="1" customWidth="1"/>
    <col min="8985" max="9215" width="9.33203125" style="24"/>
    <col min="9216" max="9216" width="44" style="24" customWidth="1"/>
    <col min="9217" max="9217" width="33.5" style="24" customWidth="1"/>
    <col min="9218" max="9228" width="0" style="24" hidden="1" customWidth="1"/>
    <col min="9229" max="9229" width="17.1640625" style="24" customWidth="1"/>
    <col min="9230" max="9230" width="15.83203125" style="24" customWidth="1"/>
    <col min="9231" max="9234" width="9.33203125" style="24"/>
    <col min="9235" max="9235" width="12.83203125" style="24" bestFit="1" customWidth="1"/>
    <col min="9236" max="9236" width="12.1640625" style="24" bestFit="1" customWidth="1"/>
    <col min="9237" max="9237" width="9.33203125" style="24"/>
    <col min="9238" max="9238" width="14.1640625" style="24" bestFit="1" customWidth="1"/>
    <col min="9239" max="9239" width="17.5" style="24" bestFit="1" customWidth="1"/>
    <col min="9240" max="9240" width="15.5" style="24" bestFit="1" customWidth="1"/>
    <col min="9241" max="9471" width="9.33203125" style="24"/>
    <col min="9472" max="9472" width="44" style="24" customWidth="1"/>
    <col min="9473" max="9473" width="33.5" style="24" customWidth="1"/>
    <col min="9474" max="9484" width="0" style="24" hidden="1" customWidth="1"/>
    <col min="9485" max="9485" width="17.1640625" style="24" customWidth="1"/>
    <col min="9486" max="9486" width="15.83203125" style="24" customWidth="1"/>
    <col min="9487" max="9490" width="9.33203125" style="24"/>
    <col min="9491" max="9491" width="12.83203125" style="24" bestFit="1" customWidth="1"/>
    <col min="9492" max="9492" width="12.1640625" style="24" bestFit="1" customWidth="1"/>
    <col min="9493" max="9493" width="9.33203125" style="24"/>
    <col min="9494" max="9494" width="14.1640625" style="24" bestFit="1" customWidth="1"/>
    <col min="9495" max="9495" width="17.5" style="24" bestFit="1" customWidth="1"/>
    <col min="9496" max="9496" width="15.5" style="24" bestFit="1" customWidth="1"/>
    <col min="9497" max="9727" width="9.33203125" style="24"/>
    <col min="9728" max="9728" width="44" style="24" customWidth="1"/>
    <col min="9729" max="9729" width="33.5" style="24" customWidth="1"/>
    <col min="9730" max="9740" width="0" style="24" hidden="1" customWidth="1"/>
    <col min="9741" max="9741" width="17.1640625" style="24" customWidth="1"/>
    <col min="9742" max="9742" width="15.83203125" style="24" customWidth="1"/>
    <col min="9743" max="9746" width="9.33203125" style="24"/>
    <col min="9747" max="9747" width="12.83203125" style="24" bestFit="1" customWidth="1"/>
    <col min="9748" max="9748" width="12.1640625" style="24" bestFit="1" customWidth="1"/>
    <col min="9749" max="9749" width="9.33203125" style="24"/>
    <col min="9750" max="9750" width="14.1640625" style="24" bestFit="1" customWidth="1"/>
    <col min="9751" max="9751" width="17.5" style="24" bestFit="1" customWidth="1"/>
    <col min="9752" max="9752" width="15.5" style="24" bestFit="1" customWidth="1"/>
    <col min="9753" max="9983" width="9.33203125" style="24"/>
    <col min="9984" max="9984" width="44" style="24" customWidth="1"/>
    <col min="9985" max="9985" width="33.5" style="24" customWidth="1"/>
    <col min="9986" max="9996" width="0" style="24" hidden="1" customWidth="1"/>
    <col min="9997" max="9997" width="17.1640625" style="24" customWidth="1"/>
    <col min="9998" max="9998" width="15.83203125" style="24" customWidth="1"/>
    <col min="9999" max="10002" width="9.33203125" style="24"/>
    <col min="10003" max="10003" width="12.83203125" style="24" bestFit="1" customWidth="1"/>
    <col min="10004" max="10004" width="12.1640625" style="24" bestFit="1" customWidth="1"/>
    <col min="10005" max="10005" width="9.33203125" style="24"/>
    <col min="10006" max="10006" width="14.1640625" style="24" bestFit="1" customWidth="1"/>
    <col min="10007" max="10007" width="17.5" style="24" bestFit="1" customWidth="1"/>
    <col min="10008" max="10008" width="15.5" style="24" bestFit="1" customWidth="1"/>
    <col min="10009" max="10239" width="9.33203125" style="24"/>
    <col min="10240" max="10240" width="44" style="24" customWidth="1"/>
    <col min="10241" max="10241" width="33.5" style="24" customWidth="1"/>
    <col min="10242" max="10252" width="0" style="24" hidden="1" customWidth="1"/>
    <col min="10253" max="10253" width="17.1640625" style="24" customWidth="1"/>
    <col min="10254" max="10254" width="15.83203125" style="24" customWidth="1"/>
    <col min="10255" max="10258" width="9.33203125" style="24"/>
    <col min="10259" max="10259" width="12.83203125" style="24" bestFit="1" customWidth="1"/>
    <col min="10260" max="10260" width="12.1640625" style="24" bestFit="1" customWidth="1"/>
    <col min="10261" max="10261" width="9.33203125" style="24"/>
    <col min="10262" max="10262" width="14.1640625" style="24" bestFit="1" customWidth="1"/>
    <col min="10263" max="10263" width="17.5" style="24" bestFit="1" customWidth="1"/>
    <col min="10264" max="10264" width="15.5" style="24" bestFit="1" customWidth="1"/>
    <col min="10265" max="10495" width="9.33203125" style="24"/>
    <col min="10496" max="10496" width="44" style="24" customWidth="1"/>
    <col min="10497" max="10497" width="33.5" style="24" customWidth="1"/>
    <col min="10498" max="10508" width="0" style="24" hidden="1" customWidth="1"/>
    <col min="10509" max="10509" width="17.1640625" style="24" customWidth="1"/>
    <col min="10510" max="10510" width="15.83203125" style="24" customWidth="1"/>
    <col min="10511" max="10514" width="9.33203125" style="24"/>
    <col min="10515" max="10515" width="12.83203125" style="24" bestFit="1" customWidth="1"/>
    <col min="10516" max="10516" width="12.1640625" style="24" bestFit="1" customWidth="1"/>
    <col min="10517" max="10517" width="9.33203125" style="24"/>
    <col min="10518" max="10518" width="14.1640625" style="24" bestFit="1" customWidth="1"/>
    <col min="10519" max="10519" width="17.5" style="24" bestFit="1" customWidth="1"/>
    <col min="10520" max="10520" width="15.5" style="24" bestFit="1" customWidth="1"/>
    <col min="10521" max="10751" width="9.33203125" style="24"/>
    <col min="10752" max="10752" width="44" style="24" customWidth="1"/>
    <col min="10753" max="10753" width="33.5" style="24" customWidth="1"/>
    <col min="10754" max="10764" width="0" style="24" hidden="1" customWidth="1"/>
    <col min="10765" max="10765" width="17.1640625" style="24" customWidth="1"/>
    <col min="10766" max="10766" width="15.83203125" style="24" customWidth="1"/>
    <col min="10767" max="10770" width="9.33203125" style="24"/>
    <col min="10771" max="10771" width="12.83203125" style="24" bestFit="1" customWidth="1"/>
    <col min="10772" max="10772" width="12.1640625" style="24" bestFit="1" customWidth="1"/>
    <col min="10773" max="10773" width="9.33203125" style="24"/>
    <col min="10774" max="10774" width="14.1640625" style="24" bestFit="1" customWidth="1"/>
    <col min="10775" max="10775" width="17.5" style="24" bestFit="1" customWidth="1"/>
    <col min="10776" max="10776" width="15.5" style="24" bestFit="1" customWidth="1"/>
    <col min="10777" max="11007" width="9.33203125" style="24"/>
    <col min="11008" max="11008" width="44" style="24" customWidth="1"/>
    <col min="11009" max="11009" width="33.5" style="24" customWidth="1"/>
    <col min="11010" max="11020" width="0" style="24" hidden="1" customWidth="1"/>
    <col min="11021" max="11021" width="17.1640625" style="24" customWidth="1"/>
    <col min="11022" max="11022" width="15.83203125" style="24" customWidth="1"/>
    <col min="11023" max="11026" width="9.33203125" style="24"/>
    <col min="11027" max="11027" width="12.83203125" style="24" bestFit="1" customWidth="1"/>
    <col min="11028" max="11028" width="12.1640625" style="24" bestFit="1" customWidth="1"/>
    <col min="11029" max="11029" width="9.33203125" style="24"/>
    <col min="11030" max="11030" width="14.1640625" style="24" bestFit="1" customWidth="1"/>
    <col min="11031" max="11031" width="17.5" style="24" bestFit="1" customWidth="1"/>
    <col min="11032" max="11032" width="15.5" style="24" bestFit="1" customWidth="1"/>
    <col min="11033" max="11263" width="9.33203125" style="24"/>
    <col min="11264" max="11264" width="44" style="24" customWidth="1"/>
    <col min="11265" max="11265" width="33.5" style="24" customWidth="1"/>
    <col min="11266" max="11276" width="0" style="24" hidden="1" customWidth="1"/>
    <col min="11277" max="11277" width="17.1640625" style="24" customWidth="1"/>
    <col min="11278" max="11278" width="15.83203125" style="24" customWidth="1"/>
    <col min="11279" max="11282" width="9.33203125" style="24"/>
    <col min="11283" max="11283" width="12.83203125" style="24" bestFit="1" customWidth="1"/>
    <col min="11284" max="11284" width="12.1640625" style="24" bestFit="1" customWidth="1"/>
    <col min="11285" max="11285" width="9.33203125" style="24"/>
    <col min="11286" max="11286" width="14.1640625" style="24" bestFit="1" customWidth="1"/>
    <col min="11287" max="11287" width="17.5" style="24" bestFit="1" customWidth="1"/>
    <col min="11288" max="11288" width="15.5" style="24" bestFit="1" customWidth="1"/>
    <col min="11289" max="11519" width="9.33203125" style="24"/>
    <col min="11520" max="11520" width="44" style="24" customWidth="1"/>
    <col min="11521" max="11521" width="33.5" style="24" customWidth="1"/>
    <col min="11522" max="11532" width="0" style="24" hidden="1" customWidth="1"/>
    <col min="11533" max="11533" width="17.1640625" style="24" customWidth="1"/>
    <col min="11534" max="11534" width="15.83203125" style="24" customWidth="1"/>
    <col min="11535" max="11538" width="9.33203125" style="24"/>
    <col min="11539" max="11539" width="12.83203125" style="24" bestFit="1" customWidth="1"/>
    <col min="11540" max="11540" width="12.1640625" style="24" bestFit="1" customWidth="1"/>
    <col min="11541" max="11541" width="9.33203125" style="24"/>
    <col min="11542" max="11542" width="14.1640625" style="24" bestFit="1" customWidth="1"/>
    <col min="11543" max="11543" width="17.5" style="24" bestFit="1" customWidth="1"/>
    <col min="11544" max="11544" width="15.5" style="24" bestFit="1" customWidth="1"/>
    <col min="11545" max="11775" width="9.33203125" style="24"/>
    <col min="11776" max="11776" width="44" style="24" customWidth="1"/>
    <col min="11777" max="11777" width="33.5" style="24" customWidth="1"/>
    <col min="11778" max="11788" width="0" style="24" hidden="1" customWidth="1"/>
    <col min="11789" max="11789" width="17.1640625" style="24" customWidth="1"/>
    <col min="11790" max="11790" width="15.83203125" style="24" customWidth="1"/>
    <col min="11791" max="11794" width="9.33203125" style="24"/>
    <col min="11795" max="11795" width="12.83203125" style="24" bestFit="1" customWidth="1"/>
    <col min="11796" max="11796" width="12.1640625" style="24" bestFit="1" customWidth="1"/>
    <col min="11797" max="11797" width="9.33203125" style="24"/>
    <col min="11798" max="11798" width="14.1640625" style="24" bestFit="1" customWidth="1"/>
    <col min="11799" max="11799" width="17.5" style="24" bestFit="1" customWidth="1"/>
    <col min="11800" max="11800" width="15.5" style="24" bestFit="1" customWidth="1"/>
    <col min="11801" max="12031" width="9.33203125" style="24"/>
    <col min="12032" max="12032" width="44" style="24" customWidth="1"/>
    <col min="12033" max="12033" width="33.5" style="24" customWidth="1"/>
    <col min="12034" max="12044" width="0" style="24" hidden="1" customWidth="1"/>
    <col min="12045" max="12045" width="17.1640625" style="24" customWidth="1"/>
    <col min="12046" max="12046" width="15.83203125" style="24" customWidth="1"/>
    <col min="12047" max="12050" width="9.33203125" style="24"/>
    <col min="12051" max="12051" width="12.83203125" style="24" bestFit="1" customWidth="1"/>
    <col min="12052" max="12052" width="12.1640625" style="24" bestFit="1" customWidth="1"/>
    <col min="12053" max="12053" width="9.33203125" style="24"/>
    <col min="12054" max="12054" width="14.1640625" style="24" bestFit="1" customWidth="1"/>
    <col min="12055" max="12055" width="17.5" style="24" bestFit="1" customWidth="1"/>
    <col min="12056" max="12056" width="15.5" style="24" bestFit="1" customWidth="1"/>
    <col min="12057" max="12287" width="9.33203125" style="24"/>
    <col min="12288" max="12288" width="44" style="24" customWidth="1"/>
    <col min="12289" max="12289" width="33.5" style="24" customWidth="1"/>
    <col min="12290" max="12300" width="0" style="24" hidden="1" customWidth="1"/>
    <col min="12301" max="12301" width="17.1640625" style="24" customWidth="1"/>
    <col min="12302" max="12302" width="15.83203125" style="24" customWidth="1"/>
    <col min="12303" max="12306" width="9.33203125" style="24"/>
    <col min="12307" max="12307" width="12.83203125" style="24" bestFit="1" customWidth="1"/>
    <col min="12308" max="12308" width="12.1640625" style="24" bestFit="1" customWidth="1"/>
    <col min="12309" max="12309" width="9.33203125" style="24"/>
    <col min="12310" max="12310" width="14.1640625" style="24" bestFit="1" customWidth="1"/>
    <col min="12311" max="12311" width="17.5" style="24" bestFit="1" customWidth="1"/>
    <col min="12312" max="12312" width="15.5" style="24" bestFit="1" customWidth="1"/>
    <col min="12313" max="12543" width="9.33203125" style="24"/>
    <col min="12544" max="12544" width="44" style="24" customWidth="1"/>
    <col min="12545" max="12545" width="33.5" style="24" customWidth="1"/>
    <col min="12546" max="12556" width="0" style="24" hidden="1" customWidth="1"/>
    <col min="12557" max="12557" width="17.1640625" style="24" customWidth="1"/>
    <col min="12558" max="12558" width="15.83203125" style="24" customWidth="1"/>
    <col min="12559" max="12562" width="9.33203125" style="24"/>
    <col min="12563" max="12563" width="12.83203125" style="24" bestFit="1" customWidth="1"/>
    <col min="12564" max="12564" width="12.1640625" style="24" bestFit="1" customWidth="1"/>
    <col min="12565" max="12565" width="9.33203125" style="24"/>
    <col min="12566" max="12566" width="14.1640625" style="24" bestFit="1" customWidth="1"/>
    <col min="12567" max="12567" width="17.5" style="24" bestFit="1" customWidth="1"/>
    <col min="12568" max="12568" width="15.5" style="24" bestFit="1" customWidth="1"/>
    <col min="12569" max="12799" width="9.33203125" style="24"/>
    <col min="12800" max="12800" width="44" style="24" customWidth="1"/>
    <col min="12801" max="12801" width="33.5" style="24" customWidth="1"/>
    <col min="12802" max="12812" width="0" style="24" hidden="1" customWidth="1"/>
    <col min="12813" max="12813" width="17.1640625" style="24" customWidth="1"/>
    <col min="12814" max="12814" width="15.83203125" style="24" customWidth="1"/>
    <col min="12815" max="12818" width="9.33203125" style="24"/>
    <col min="12819" max="12819" width="12.83203125" style="24" bestFit="1" customWidth="1"/>
    <col min="12820" max="12820" width="12.1640625" style="24" bestFit="1" customWidth="1"/>
    <col min="12821" max="12821" width="9.33203125" style="24"/>
    <col min="12822" max="12822" width="14.1640625" style="24" bestFit="1" customWidth="1"/>
    <col min="12823" max="12823" width="17.5" style="24" bestFit="1" customWidth="1"/>
    <col min="12824" max="12824" width="15.5" style="24" bestFit="1" customWidth="1"/>
    <col min="12825" max="13055" width="9.33203125" style="24"/>
    <col min="13056" max="13056" width="44" style="24" customWidth="1"/>
    <col min="13057" max="13057" width="33.5" style="24" customWidth="1"/>
    <col min="13058" max="13068" width="0" style="24" hidden="1" customWidth="1"/>
    <col min="13069" max="13069" width="17.1640625" style="24" customWidth="1"/>
    <col min="13070" max="13070" width="15.83203125" style="24" customWidth="1"/>
    <col min="13071" max="13074" width="9.33203125" style="24"/>
    <col min="13075" max="13075" width="12.83203125" style="24" bestFit="1" customWidth="1"/>
    <col min="13076" max="13076" width="12.1640625" style="24" bestFit="1" customWidth="1"/>
    <col min="13077" max="13077" width="9.33203125" style="24"/>
    <col min="13078" max="13078" width="14.1640625" style="24" bestFit="1" customWidth="1"/>
    <col min="13079" max="13079" width="17.5" style="24" bestFit="1" customWidth="1"/>
    <col min="13080" max="13080" width="15.5" style="24" bestFit="1" customWidth="1"/>
    <col min="13081" max="13311" width="9.33203125" style="24"/>
    <col min="13312" max="13312" width="44" style="24" customWidth="1"/>
    <col min="13313" max="13313" width="33.5" style="24" customWidth="1"/>
    <col min="13314" max="13324" width="0" style="24" hidden="1" customWidth="1"/>
    <col min="13325" max="13325" width="17.1640625" style="24" customWidth="1"/>
    <col min="13326" max="13326" width="15.83203125" style="24" customWidth="1"/>
    <col min="13327" max="13330" width="9.33203125" style="24"/>
    <col min="13331" max="13331" width="12.83203125" style="24" bestFit="1" customWidth="1"/>
    <col min="13332" max="13332" width="12.1640625" style="24" bestFit="1" customWidth="1"/>
    <col min="13333" max="13333" width="9.33203125" style="24"/>
    <col min="13334" max="13334" width="14.1640625" style="24" bestFit="1" customWidth="1"/>
    <col min="13335" max="13335" width="17.5" style="24" bestFit="1" customWidth="1"/>
    <col min="13336" max="13336" width="15.5" style="24" bestFit="1" customWidth="1"/>
    <col min="13337" max="13567" width="9.33203125" style="24"/>
    <col min="13568" max="13568" width="44" style="24" customWidth="1"/>
    <col min="13569" max="13569" width="33.5" style="24" customWidth="1"/>
    <col min="13570" max="13580" width="0" style="24" hidden="1" customWidth="1"/>
    <col min="13581" max="13581" width="17.1640625" style="24" customWidth="1"/>
    <col min="13582" max="13582" width="15.83203125" style="24" customWidth="1"/>
    <col min="13583" max="13586" width="9.33203125" style="24"/>
    <col min="13587" max="13587" width="12.83203125" style="24" bestFit="1" customWidth="1"/>
    <col min="13588" max="13588" width="12.1640625" style="24" bestFit="1" customWidth="1"/>
    <col min="13589" max="13589" width="9.33203125" style="24"/>
    <col min="13590" max="13590" width="14.1640625" style="24" bestFit="1" customWidth="1"/>
    <col min="13591" max="13591" width="17.5" style="24" bestFit="1" customWidth="1"/>
    <col min="13592" max="13592" width="15.5" style="24" bestFit="1" customWidth="1"/>
    <col min="13593" max="13823" width="9.33203125" style="24"/>
    <col min="13824" max="13824" width="44" style="24" customWidth="1"/>
    <col min="13825" max="13825" width="33.5" style="24" customWidth="1"/>
    <col min="13826" max="13836" width="0" style="24" hidden="1" customWidth="1"/>
    <col min="13837" max="13837" width="17.1640625" style="24" customWidth="1"/>
    <col min="13838" max="13838" width="15.83203125" style="24" customWidth="1"/>
    <col min="13839" max="13842" width="9.33203125" style="24"/>
    <col min="13843" max="13843" width="12.83203125" style="24" bestFit="1" customWidth="1"/>
    <col min="13844" max="13844" width="12.1640625" style="24" bestFit="1" customWidth="1"/>
    <col min="13845" max="13845" width="9.33203125" style="24"/>
    <col min="13846" max="13846" width="14.1640625" style="24" bestFit="1" customWidth="1"/>
    <col min="13847" max="13847" width="17.5" style="24" bestFit="1" customWidth="1"/>
    <col min="13848" max="13848" width="15.5" style="24" bestFit="1" customWidth="1"/>
    <col min="13849" max="14079" width="9.33203125" style="24"/>
    <col min="14080" max="14080" width="44" style="24" customWidth="1"/>
    <col min="14081" max="14081" width="33.5" style="24" customWidth="1"/>
    <col min="14082" max="14092" width="0" style="24" hidden="1" customWidth="1"/>
    <col min="14093" max="14093" width="17.1640625" style="24" customWidth="1"/>
    <col min="14094" max="14094" width="15.83203125" style="24" customWidth="1"/>
    <col min="14095" max="14098" width="9.33203125" style="24"/>
    <col min="14099" max="14099" width="12.83203125" style="24" bestFit="1" customWidth="1"/>
    <col min="14100" max="14100" width="12.1640625" style="24" bestFit="1" customWidth="1"/>
    <col min="14101" max="14101" width="9.33203125" style="24"/>
    <col min="14102" max="14102" width="14.1640625" style="24" bestFit="1" customWidth="1"/>
    <col min="14103" max="14103" width="17.5" style="24" bestFit="1" customWidth="1"/>
    <col min="14104" max="14104" width="15.5" style="24" bestFit="1" customWidth="1"/>
    <col min="14105" max="14335" width="9.33203125" style="24"/>
    <col min="14336" max="14336" width="44" style="24" customWidth="1"/>
    <col min="14337" max="14337" width="33.5" style="24" customWidth="1"/>
    <col min="14338" max="14348" width="0" style="24" hidden="1" customWidth="1"/>
    <col min="14349" max="14349" width="17.1640625" style="24" customWidth="1"/>
    <col min="14350" max="14350" width="15.83203125" style="24" customWidth="1"/>
    <col min="14351" max="14354" width="9.33203125" style="24"/>
    <col min="14355" max="14355" width="12.83203125" style="24" bestFit="1" customWidth="1"/>
    <col min="14356" max="14356" width="12.1640625" style="24" bestFit="1" customWidth="1"/>
    <col min="14357" max="14357" width="9.33203125" style="24"/>
    <col min="14358" max="14358" width="14.1640625" style="24" bestFit="1" customWidth="1"/>
    <col min="14359" max="14359" width="17.5" style="24" bestFit="1" customWidth="1"/>
    <col min="14360" max="14360" width="15.5" style="24" bestFit="1" customWidth="1"/>
    <col min="14361" max="14591" width="9.33203125" style="24"/>
    <col min="14592" max="14592" width="44" style="24" customWidth="1"/>
    <col min="14593" max="14593" width="33.5" style="24" customWidth="1"/>
    <col min="14594" max="14604" width="0" style="24" hidden="1" customWidth="1"/>
    <col min="14605" max="14605" width="17.1640625" style="24" customWidth="1"/>
    <col min="14606" max="14606" width="15.83203125" style="24" customWidth="1"/>
    <col min="14607" max="14610" width="9.33203125" style="24"/>
    <col min="14611" max="14611" width="12.83203125" style="24" bestFit="1" customWidth="1"/>
    <col min="14612" max="14612" width="12.1640625" style="24" bestFit="1" customWidth="1"/>
    <col min="14613" max="14613" width="9.33203125" style="24"/>
    <col min="14614" max="14614" width="14.1640625" style="24" bestFit="1" customWidth="1"/>
    <col min="14615" max="14615" width="17.5" style="24" bestFit="1" customWidth="1"/>
    <col min="14616" max="14616" width="15.5" style="24" bestFit="1" customWidth="1"/>
    <col min="14617" max="14847" width="9.33203125" style="24"/>
    <col min="14848" max="14848" width="44" style="24" customWidth="1"/>
    <col min="14849" max="14849" width="33.5" style="24" customWidth="1"/>
    <col min="14850" max="14860" width="0" style="24" hidden="1" customWidth="1"/>
    <col min="14861" max="14861" width="17.1640625" style="24" customWidth="1"/>
    <col min="14862" max="14862" width="15.83203125" style="24" customWidth="1"/>
    <col min="14863" max="14866" width="9.33203125" style="24"/>
    <col min="14867" max="14867" width="12.83203125" style="24" bestFit="1" customWidth="1"/>
    <col min="14868" max="14868" width="12.1640625" style="24" bestFit="1" customWidth="1"/>
    <col min="14869" max="14869" width="9.33203125" style="24"/>
    <col min="14870" max="14870" width="14.1640625" style="24" bestFit="1" customWidth="1"/>
    <col min="14871" max="14871" width="17.5" style="24" bestFit="1" customWidth="1"/>
    <col min="14872" max="14872" width="15.5" style="24" bestFit="1" customWidth="1"/>
    <col min="14873" max="15103" width="9.33203125" style="24"/>
    <col min="15104" max="15104" width="44" style="24" customWidth="1"/>
    <col min="15105" max="15105" width="33.5" style="24" customWidth="1"/>
    <col min="15106" max="15116" width="0" style="24" hidden="1" customWidth="1"/>
    <col min="15117" max="15117" width="17.1640625" style="24" customWidth="1"/>
    <col min="15118" max="15118" width="15.83203125" style="24" customWidth="1"/>
    <col min="15119" max="15122" width="9.33203125" style="24"/>
    <col min="15123" max="15123" width="12.83203125" style="24" bestFit="1" customWidth="1"/>
    <col min="15124" max="15124" width="12.1640625" style="24" bestFit="1" customWidth="1"/>
    <col min="15125" max="15125" width="9.33203125" style="24"/>
    <col min="15126" max="15126" width="14.1640625" style="24" bestFit="1" customWidth="1"/>
    <col min="15127" max="15127" width="17.5" style="24" bestFit="1" customWidth="1"/>
    <col min="15128" max="15128" width="15.5" style="24" bestFit="1" customWidth="1"/>
    <col min="15129" max="15359" width="9.33203125" style="24"/>
    <col min="15360" max="15360" width="44" style="24" customWidth="1"/>
    <col min="15361" max="15361" width="33.5" style="24" customWidth="1"/>
    <col min="15362" max="15372" width="0" style="24" hidden="1" customWidth="1"/>
    <col min="15373" max="15373" width="17.1640625" style="24" customWidth="1"/>
    <col min="15374" max="15374" width="15.83203125" style="24" customWidth="1"/>
    <col min="15375" max="15378" width="9.33203125" style="24"/>
    <col min="15379" max="15379" width="12.83203125" style="24" bestFit="1" customWidth="1"/>
    <col min="15380" max="15380" width="12.1640625" style="24" bestFit="1" customWidth="1"/>
    <col min="15381" max="15381" width="9.33203125" style="24"/>
    <col min="15382" max="15382" width="14.1640625" style="24" bestFit="1" customWidth="1"/>
    <col min="15383" max="15383" width="17.5" style="24" bestFit="1" customWidth="1"/>
    <col min="15384" max="15384" width="15.5" style="24" bestFit="1" customWidth="1"/>
    <col min="15385" max="15615" width="9.33203125" style="24"/>
    <col min="15616" max="15616" width="44" style="24" customWidth="1"/>
    <col min="15617" max="15617" width="33.5" style="24" customWidth="1"/>
    <col min="15618" max="15628" width="0" style="24" hidden="1" customWidth="1"/>
    <col min="15629" max="15629" width="17.1640625" style="24" customWidth="1"/>
    <col min="15630" max="15630" width="15.83203125" style="24" customWidth="1"/>
    <col min="15631" max="15634" width="9.33203125" style="24"/>
    <col min="15635" max="15635" width="12.83203125" style="24" bestFit="1" customWidth="1"/>
    <col min="15636" max="15636" width="12.1640625" style="24" bestFit="1" customWidth="1"/>
    <col min="15637" max="15637" width="9.33203125" style="24"/>
    <col min="15638" max="15638" width="14.1640625" style="24" bestFit="1" customWidth="1"/>
    <col min="15639" max="15639" width="17.5" style="24" bestFit="1" customWidth="1"/>
    <col min="15640" max="15640" width="15.5" style="24" bestFit="1" customWidth="1"/>
    <col min="15641" max="15871" width="9.33203125" style="24"/>
    <col min="15872" max="15872" width="44" style="24" customWidth="1"/>
    <col min="15873" max="15873" width="33.5" style="24" customWidth="1"/>
    <col min="15874" max="15884" width="0" style="24" hidden="1" customWidth="1"/>
    <col min="15885" max="15885" width="17.1640625" style="24" customWidth="1"/>
    <col min="15886" max="15886" width="15.83203125" style="24" customWidth="1"/>
    <col min="15887" max="15890" width="9.33203125" style="24"/>
    <col min="15891" max="15891" width="12.83203125" style="24" bestFit="1" customWidth="1"/>
    <col min="15892" max="15892" width="12.1640625" style="24" bestFit="1" customWidth="1"/>
    <col min="15893" max="15893" width="9.33203125" style="24"/>
    <col min="15894" max="15894" width="14.1640625" style="24" bestFit="1" customWidth="1"/>
    <col min="15895" max="15895" width="17.5" style="24" bestFit="1" customWidth="1"/>
    <col min="15896" max="15896" width="15.5" style="24" bestFit="1" customWidth="1"/>
    <col min="15897" max="16127" width="9.33203125" style="24"/>
    <col min="16128" max="16128" width="44" style="24" customWidth="1"/>
    <col min="16129" max="16129" width="33.5" style="24" customWidth="1"/>
    <col min="16130" max="16140" width="0" style="24" hidden="1" customWidth="1"/>
    <col min="16141" max="16141" width="17.1640625" style="24" customWidth="1"/>
    <col min="16142" max="16142" width="15.83203125" style="24" customWidth="1"/>
    <col min="16143" max="16146" width="9.33203125" style="24"/>
    <col min="16147" max="16147" width="12.83203125" style="24" bestFit="1" customWidth="1"/>
    <col min="16148" max="16148" width="12.1640625" style="24" bestFit="1" customWidth="1"/>
    <col min="16149" max="16149" width="9.33203125" style="24"/>
    <col min="16150" max="16150" width="14.1640625" style="24" bestFit="1" customWidth="1"/>
    <col min="16151" max="16151" width="17.5" style="24" bestFit="1" customWidth="1"/>
    <col min="16152" max="16152" width="15.5" style="24" bestFit="1" customWidth="1"/>
    <col min="16153" max="16384" width="9.33203125" style="24"/>
  </cols>
  <sheetData>
    <row r="1" spans="1:25" x14ac:dyDescent="0.2">
      <c r="A1" s="23" t="s">
        <v>8587</v>
      </c>
      <c r="B1" s="24" t="s">
        <v>105</v>
      </c>
      <c r="O1" s="24" t="s">
        <v>6498</v>
      </c>
      <c r="W1" s="25"/>
      <c r="X1" s="25"/>
    </row>
    <row r="2" spans="1:25" x14ac:dyDescent="0.2">
      <c r="A2" s="23" t="s">
        <v>6499</v>
      </c>
      <c r="B2" s="24" t="s">
        <v>6500</v>
      </c>
      <c r="W2" s="25"/>
      <c r="X2" s="25"/>
    </row>
    <row r="3" spans="1:25" x14ac:dyDescent="0.2">
      <c r="A3" s="23" t="s">
        <v>6501</v>
      </c>
      <c r="B3" s="110">
        <v>43896</v>
      </c>
      <c r="W3" s="25"/>
      <c r="X3" s="25"/>
    </row>
    <row r="4" spans="1:25" x14ac:dyDescent="0.2">
      <c r="A4" s="23"/>
      <c r="B4" s="24" t="s">
        <v>6502</v>
      </c>
      <c r="U4" s="24" t="s">
        <v>6492</v>
      </c>
      <c r="V4" s="24" t="s">
        <v>6503</v>
      </c>
      <c r="W4" s="25" t="s">
        <v>6504</v>
      </c>
      <c r="X4" s="25" t="s">
        <v>6505</v>
      </c>
      <c r="Y4" s="24" t="s">
        <v>6506</v>
      </c>
    </row>
    <row r="5" spans="1:25" x14ac:dyDescent="0.2">
      <c r="A5" s="23" t="s">
        <v>6507</v>
      </c>
      <c r="B5" s="23" t="s">
        <v>6508</v>
      </c>
      <c r="C5" s="23" t="s">
        <v>6509</v>
      </c>
      <c r="D5" s="23" t="s">
        <v>6510</v>
      </c>
      <c r="E5" s="23" t="s">
        <v>6511</v>
      </c>
      <c r="F5" s="23" t="s">
        <v>6512</v>
      </c>
      <c r="G5" s="23" t="s">
        <v>6513</v>
      </c>
      <c r="H5" s="23" t="s">
        <v>6514</v>
      </c>
      <c r="I5" s="23" t="s">
        <v>6515</v>
      </c>
      <c r="J5" s="23" t="s">
        <v>6516</v>
      </c>
      <c r="K5" s="23" t="s">
        <v>6517</v>
      </c>
      <c r="L5" s="23" t="s">
        <v>6518</v>
      </c>
      <c r="M5" s="23" t="s">
        <v>6519</v>
      </c>
      <c r="N5" s="23" t="s">
        <v>6520</v>
      </c>
      <c r="O5" s="23" t="s">
        <v>6521</v>
      </c>
      <c r="P5" s="23" t="s">
        <v>6522</v>
      </c>
      <c r="R5" s="23" t="s">
        <v>6523</v>
      </c>
      <c r="S5" s="23" t="s">
        <v>6524</v>
      </c>
      <c r="T5" s="23" t="s">
        <v>6525</v>
      </c>
      <c r="U5" s="23" t="s">
        <v>6526</v>
      </c>
      <c r="V5" s="23" t="s">
        <v>6527</v>
      </c>
      <c r="W5" s="25" t="s">
        <v>6528</v>
      </c>
      <c r="X5" s="25" t="s">
        <v>6529</v>
      </c>
    </row>
    <row r="6" spans="1:25" x14ac:dyDescent="0.2">
      <c r="A6" s="26" t="s">
        <v>6530</v>
      </c>
      <c r="B6" s="27">
        <v>42874</v>
      </c>
      <c r="C6" s="28">
        <v>807.8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807.8</v>
      </c>
      <c r="O6" s="26">
        <v>113</v>
      </c>
      <c r="P6" s="24">
        <v>35</v>
      </c>
      <c r="Q6" s="25">
        <v>23.08</v>
      </c>
      <c r="R6" s="24">
        <f t="shared" ref="R6:R18" si="0">+N6/Q6</f>
        <v>35</v>
      </c>
      <c r="V6" s="25">
        <f>2625/70</f>
        <v>37.5</v>
      </c>
      <c r="W6" s="25">
        <f>+R6*V6</f>
        <v>1312.5</v>
      </c>
      <c r="X6" s="25">
        <f>+W6</f>
        <v>1312.5</v>
      </c>
    </row>
    <row r="7" spans="1:25" x14ac:dyDescent="0.2">
      <c r="A7" s="26" t="s">
        <v>6530</v>
      </c>
      <c r="B7" s="27">
        <v>42888</v>
      </c>
      <c r="C7" s="28">
        <v>1586.75</v>
      </c>
      <c r="D7" s="28">
        <v>0</v>
      </c>
      <c r="E7" s="28">
        <v>46.16</v>
      </c>
      <c r="F7" s="28">
        <v>0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1632.91</v>
      </c>
      <c r="O7" s="26">
        <v>113</v>
      </c>
      <c r="P7" s="24">
        <v>70</v>
      </c>
      <c r="Q7" s="25">
        <v>23.08</v>
      </c>
      <c r="R7" s="24">
        <f t="shared" si="0"/>
        <v>70.750000000000014</v>
      </c>
      <c r="V7" s="25">
        <f t="shared" ref="V7:V30" si="1">2625/70</f>
        <v>37.5</v>
      </c>
      <c r="W7" s="25">
        <f>+W6*2</f>
        <v>2625</v>
      </c>
      <c r="X7" s="25">
        <f>+W7+X6</f>
        <v>3937.5</v>
      </c>
    </row>
    <row r="8" spans="1:25" x14ac:dyDescent="0.2">
      <c r="A8" s="26" t="s">
        <v>6530</v>
      </c>
      <c r="B8" s="27">
        <v>42902</v>
      </c>
      <c r="C8" s="28">
        <v>1315.56</v>
      </c>
      <c r="D8" s="28">
        <v>0</v>
      </c>
      <c r="E8" s="28">
        <v>0</v>
      </c>
      <c r="F8" s="28">
        <v>0</v>
      </c>
      <c r="G8" s="28">
        <v>161.56</v>
      </c>
      <c r="H8" s="28">
        <v>161.56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1638.68</v>
      </c>
      <c r="O8" s="26">
        <v>113</v>
      </c>
      <c r="P8" s="24">
        <v>70</v>
      </c>
      <c r="Q8" s="25">
        <v>23.08</v>
      </c>
      <c r="R8" s="24">
        <f t="shared" si="0"/>
        <v>71.000000000000014</v>
      </c>
      <c r="V8" s="25">
        <f t="shared" si="1"/>
        <v>37.5</v>
      </c>
      <c r="W8" s="25">
        <v>2625</v>
      </c>
      <c r="X8" s="25">
        <f t="shared" ref="X8:X18" si="2">+W8+X7</f>
        <v>6562.5</v>
      </c>
    </row>
    <row r="9" spans="1:25" x14ac:dyDescent="0.2">
      <c r="A9" s="26" t="s">
        <v>6530</v>
      </c>
      <c r="B9" s="27">
        <v>42916</v>
      </c>
      <c r="C9" s="28">
        <v>1638.68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1638.68</v>
      </c>
      <c r="O9" s="26">
        <v>113</v>
      </c>
      <c r="P9" s="24">
        <v>70</v>
      </c>
      <c r="Q9" s="25">
        <v>23.08</v>
      </c>
      <c r="R9" s="24">
        <f t="shared" si="0"/>
        <v>71.000000000000014</v>
      </c>
      <c r="V9" s="25">
        <f t="shared" si="1"/>
        <v>37.5</v>
      </c>
      <c r="W9" s="25">
        <v>2625</v>
      </c>
      <c r="X9" s="25">
        <f t="shared" si="2"/>
        <v>9187.5</v>
      </c>
    </row>
    <row r="10" spans="1:25" x14ac:dyDescent="0.2">
      <c r="A10" s="26" t="s">
        <v>6530</v>
      </c>
      <c r="B10" s="27">
        <v>42930</v>
      </c>
      <c r="C10" s="28">
        <v>1493.97</v>
      </c>
      <c r="D10" s="28">
        <v>0</v>
      </c>
      <c r="E10" s="28">
        <v>0</v>
      </c>
      <c r="F10" s="28">
        <v>0</v>
      </c>
      <c r="G10" s="28">
        <v>0</v>
      </c>
      <c r="H10" s="28">
        <v>161.56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1655.53</v>
      </c>
      <c r="O10" s="26">
        <v>113</v>
      </c>
      <c r="P10" s="24">
        <v>70</v>
      </c>
      <c r="Q10" s="25">
        <v>23.08</v>
      </c>
      <c r="R10" s="24">
        <f t="shared" si="0"/>
        <v>71.730069324090124</v>
      </c>
      <c r="V10" s="25">
        <f t="shared" si="1"/>
        <v>37.5</v>
      </c>
      <c r="W10" s="25">
        <v>2625</v>
      </c>
      <c r="X10" s="25">
        <f t="shared" si="2"/>
        <v>11812.5</v>
      </c>
    </row>
    <row r="11" spans="1:25" x14ac:dyDescent="0.2">
      <c r="A11" s="26" t="s">
        <v>6530</v>
      </c>
      <c r="B11" s="27">
        <v>42944</v>
      </c>
      <c r="C11" s="28">
        <v>1652.07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1652.07</v>
      </c>
      <c r="O11" s="26">
        <v>113</v>
      </c>
      <c r="P11" s="24">
        <v>70</v>
      </c>
      <c r="Q11" s="25">
        <v>23.08</v>
      </c>
      <c r="R11" s="24">
        <f t="shared" si="0"/>
        <v>71.580155979202772</v>
      </c>
      <c r="V11" s="25">
        <f t="shared" si="1"/>
        <v>37.5</v>
      </c>
      <c r="W11" s="25">
        <v>2625</v>
      </c>
      <c r="X11" s="25">
        <f t="shared" si="2"/>
        <v>14437.5</v>
      </c>
    </row>
    <row r="12" spans="1:25" x14ac:dyDescent="0.2">
      <c r="A12" s="26" t="s">
        <v>6530</v>
      </c>
      <c r="B12" s="27">
        <v>42958</v>
      </c>
      <c r="C12" s="28">
        <v>1680.92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1680.92</v>
      </c>
      <c r="O12" s="26">
        <v>113</v>
      </c>
      <c r="P12" s="24">
        <v>70</v>
      </c>
      <c r="Q12" s="25">
        <v>23.08</v>
      </c>
      <c r="R12" s="24">
        <f t="shared" si="0"/>
        <v>72.830155979202786</v>
      </c>
      <c r="V12" s="25">
        <f t="shared" si="1"/>
        <v>37.5</v>
      </c>
      <c r="W12" s="25">
        <v>2625</v>
      </c>
      <c r="X12" s="25">
        <f t="shared" si="2"/>
        <v>17062.5</v>
      </c>
    </row>
    <row r="13" spans="1:25" x14ac:dyDescent="0.2">
      <c r="A13" s="26" t="s">
        <v>6530</v>
      </c>
      <c r="B13" s="27">
        <v>42972</v>
      </c>
      <c r="C13" s="28">
        <v>1309.0999999999999</v>
      </c>
      <c r="D13" s="28">
        <v>0</v>
      </c>
      <c r="E13" s="28">
        <v>0</v>
      </c>
      <c r="F13" s="28">
        <v>161.56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184.64</v>
      </c>
      <c r="M13" s="28">
        <v>0</v>
      </c>
      <c r="N13" s="28">
        <v>1655.3</v>
      </c>
      <c r="O13" s="26">
        <v>113</v>
      </c>
      <c r="P13" s="24">
        <v>70</v>
      </c>
      <c r="Q13" s="25">
        <v>23.08</v>
      </c>
      <c r="R13" s="24">
        <f t="shared" si="0"/>
        <v>71.720103986135186</v>
      </c>
      <c r="V13" s="25">
        <f t="shared" si="1"/>
        <v>37.5</v>
      </c>
      <c r="W13" s="25">
        <v>2625</v>
      </c>
      <c r="X13" s="25">
        <f t="shared" si="2"/>
        <v>19687.5</v>
      </c>
    </row>
    <row r="14" spans="1:25" x14ac:dyDescent="0.2">
      <c r="A14" s="26" t="s">
        <v>6530</v>
      </c>
      <c r="B14" s="27">
        <v>42986</v>
      </c>
      <c r="C14" s="28">
        <v>1649.07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1649.07</v>
      </c>
      <c r="O14" s="26">
        <v>113</v>
      </c>
      <c r="P14" s="24">
        <v>70</v>
      </c>
      <c r="Q14" s="25">
        <v>23.08</v>
      </c>
      <c r="R14" s="24">
        <f t="shared" si="0"/>
        <v>71.45017331022531</v>
      </c>
      <c r="V14" s="25">
        <f t="shared" si="1"/>
        <v>37.5</v>
      </c>
      <c r="W14" s="25">
        <v>2625</v>
      </c>
      <c r="X14" s="25">
        <f t="shared" si="2"/>
        <v>22312.5</v>
      </c>
    </row>
    <row r="15" spans="1:25" x14ac:dyDescent="0.2">
      <c r="A15" s="26" t="s">
        <v>6530</v>
      </c>
      <c r="B15" s="27">
        <v>43000</v>
      </c>
      <c r="C15" s="28">
        <v>1337.95</v>
      </c>
      <c r="D15" s="28">
        <v>0</v>
      </c>
      <c r="E15" s="28">
        <v>0</v>
      </c>
      <c r="F15" s="28">
        <v>0</v>
      </c>
      <c r="G15" s="28">
        <v>0</v>
      </c>
      <c r="H15" s="28">
        <v>161.56</v>
      </c>
      <c r="I15" s="28">
        <v>0</v>
      </c>
      <c r="J15" s="28">
        <v>0</v>
      </c>
      <c r="K15" s="28">
        <v>0</v>
      </c>
      <c r="L15" s="28">
        <v>161.56</v>
      </c>
      <c r="M15" s="28">
        <v>0</v>
      </c>
      <c r="N15" s="28">
        <v>1661.07</v>
      </c>
      <c r="O15" s="26">
        <v>113</v>
      </c>
      <c r="P15" s="24">
        <v>70</v>
      </c>
      <c r="Q15" s="25">
        <v>23.08</v>
      </c>
      <c r="R15" s="24">
        <f t="shared" si="0"/>
        <v>71.970103986135186</v>
      </c>
      <c r="V15" s="25">
        <f t="shared" si="1"/>
        <v>37.5</v>
      </c>
      <c r="W15" s="25">
        <v>2625</v>
      </c>
      <c r="X15" s="25">
        <f t="shared" si="2"/>
        <v>24937.5</v>
      </c>
    </row>
    <row r="16" spans="1:25" x14ac:dyDescent="0.2">
      <c r="A16" s="26" t="s">
        <v>6530</v>
      </c>
      <c r="B16" s="27">
        <v>43014</v>
      </c>
      <c r="C16" s="28">
        <v>1451.04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161.56</v>
      </c>
      <c r="M16" s="28">
        <v>0</v>
      </c>
      <c r="N16" s="28">
        <v>1612.6</v>
      </c>
      <c r="O16" s="26">
        <v>113</v>
      </c>
      <c r="P16" s="24">
        <v>70</v>
      </c>
      <c r="Q16" s="25">
        <v>23.08</v>
      </c>
      <c r="R16" s="24">
        <f t="shared" si="0"/>
        <v>69.870017331022538</v>
      </c>
      <c r="V16" s="25">
        <f t="shared" si="1"/>
        <v>37.5</v>
      </c>
      <c r="W16" s="25">
        <v>2625</v>
      </c>
      <c r="X16" s="25">
        <f t="shared" si="2"/>
        <v>27562.5</v>
      </c>
    </row>
    <row r="17" spans="1:26" x14ac:dyDescent="0.2">
      <c r="A17" s="26" t="s">
        <v>6530</v>
      </c>
      <c r="B17" s="27">
        <v>43028</v>
      </c>
      <c r="C17" s="28">
        <v>1350.87</v>
      </c>
      <c r="D17" s="28">
        <v>0</v>
      </c>
      <c r="E17" s="28">
        <v>0</v>
      </c>
      <c r="F17" s="28">
        <v>0</v>
      </c>
      <c r="G17" s="28">
        <v>0</v>
      </c>
      <c r="H17" s="28">
        <v>161.56</v>
      </c>
      <c r="I17" s="28">
        <v>0</v>
      </c>
      <c r="J17" s="28">
        <v>161.56</v>
      </c>
      <c r="K17" s="28">
        <v>0</v>
      </c>
      <c r="L17" s="28">
        <v>0</v>
      </c>
      <c r="M17" s="28">
        <v>0</v>
      </c>
      <c r="N17" s="28">
        <v>1673.99</v>
      </c>
      <c r="O17" s="26">
        <v>113</v>
      </c>
      <c r="P17" s="24">
        <v>70</v>
      </c>
      <c r="Q17" s="25">
        <v>23.08</v>
      </c>
      <c r="R17" s="24">
        <f t="shared" si="0"/>
        <v>72.529896013864828</v>
      </c>
      <c r="V17" s="25">
        <f t="shared" si="1"/>
        <v>37.5</v>
      </c>
      <c r="W17" s="25">
        <v>2625</v>
      </c>
      <c r="X17" s="25">
        <f t="shared" si="2"/>
        <v>30187.5</v>
      </c>
    </row>
    <row r="18" spans="1:26" x14ac:dyDescent="0.2">
      <c r="A18" s="26" t="s">
        <v>6530</v>
      </c>
      <c r="B18" s="27">
        <v>43042</v>
      </c>
      <c r="C18" s="28">
        <v>1648.6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1648.6</v>
      </c>
      <c r="O18" s="26">
        <v>113</v>
      </c>
      <c r="P18" s="24">
        <v>70</v>
      </c>
      <c r="Q18" s="25">
        <v>23.08</v>
      </c>
      <c r="R18" s="24">
        <f t="shared" si="0"/>
        <v>71.429809358752166</v>
      </c>
      <c r="V18" s="25">
        <f t="shared" si="1"/>
        <v>37.5</v>
      </c>
      <c r="W18" s="25">
        <v>2625</v>
      </c>
      <c r="X18" s="25">
        <f t="shared" si="2"/>
        <v>32812.5</v>
      </c>
    </row>
    <row r="19" spans="1:26" x14ac:dyDescent="0.2">
      <c r="A19" s="26"/>
      <c r="B19" s="27">
        <v>43056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>
        <v>2200.67</v>
      </c>
      <c r="O19" s="26">
        <v>113</v>
      </c>
      <c r="P19" s="24">
        <v>70</v>
      </c>
      <c r="Q19" s="25">
        <v>30.77</v>
      </c>
      <c r="R19" s="24">
        <f>57.52+14</f>
        <v>71.52000000000001</v>
      </c>
      <c r="S19" s="24">
        <f>+R19*Q19</f>
        <v>2200.6704000000004</v>
      </c>
      <c r="V19" s="25">
        <f t="shared" si="1"/>
        <v>37.5</v>
      </c>
      <c r="W19" s="25">
        <v>2625</v>
      </c>
      <c r="X19" s="25">
        <f>+W19+X18</f>
        <v>35437.5</v>
      </c>
    </row>
    <row r="20" spans="1:26" x14ac:dyDescent="0.2">
      <c r="A20" s="26" t="s">
        <v>6530</v>
      </c>
      <c r="B20" s="27">
        <v>43056</v>
      </c>
      <c r="C20" s="28">
        <v>1769.89</v>
      </c>
      <c r="D20" s="28">
        <v>0</v>
      </c>
      <c r="E20" s="28">
        <v>0</v>
      </c>
      <c r="F20" s="28">
        <v>0</v>
      </c>
      <c r="G20" s="28">
        <v>0</v>
      </c>
      <c r="H20" s="28">
        <v>430.78</v>
      </c>
      <c r="I20" s="28">
        <v>0</v>
      </c>
      <c r="J20" s="28">
        <v>0</v>
      </c>
      <c r="K20" s="28">
        <v>6997.9</v>
      </c>
      <c r="L20" s="28">
        <v>0</v>
      </c>
      <c r="M20" s="28">
        <v>0</v>
      </c>
      <c r="N20" s="29">
        <f>9198.57-N19</f>
        <v>6997.9</v>
      </c>
      <c r="O20" s="26">
        <v>113</v>
      </c>
      <c r="Q20" s="25">
        <f>30.77-23.08</f>
        <v>7.6900000000000013</v>
      </c>
      <c r="R20" s="24">
        <f>+T20/Q20</f>
        <v>909.99999999999977</v>
      </c>
      <c r="T20" s="30">
        <v>6997.9</v>
      </c>
      <c r="U20" s="30"/>
      <c r="V20" s="25"/>
      <c r="W20" s="25"/>
      <c r="X20" s="25">
        <f t="shared" ref="X20:X30" si="3">+W20+X19</f>
        <v>35437.5</v>
      </c>
      <c r="Z20" s="24" t="s">
        <v>6531</v>
      </c>
    </row>
    <row r="21" spans="1:26" x14ac:dyDescent="0.2">
      <c r="A21" s="26" t="s">
        <v>6530</v>
      </c>
      <c r="B21" s="27">
        <v>43070</v>
      </c>
      <c r="C21" s="28">
        <v>1514.5</v>
      </c>
      <c r="D21" s="28">
        <v>0</v>
      </c>
      <c r="E21" s="28">
        <v>0</v>
      </c>
      <c r="F21" s="28">
        <v>0</v>
      </c>
      <c r="G21" s="28">
        <v>0</v>
      </c>
      <c r="H21" s="28">
        <v>430.78</v>
      </c>
      <c r="I21" s="28">
        <v>0</v>
      </c>
      <c r="J21" s="28">
        <v>0</v>
      </c>
      <c r="K21" s="28">
        <v>0</v>
      </c>
      <c r="L21" s="28">
        <v>215.39</v>
      </c>
      <c r="M21" s="28">
        <v>0</v>
      </c>
      <c r="N21" s="28">
        <v>2160.67</v>
      </c>
      <c r="O21" s="26">
        <v>101</v>
      </c>
      <c r="P21" s="24">
        <v>70</v>
      </c>
      <c r="Q21" s="25">
        <v>30.77</v>
      </c>
      <c r="R21" s="24">
        <v>70.22</v>
      </c>
      <c r="S21" s="24">
        <f>+R21*Q21</f>
        <v>2160.6693999999998</v>
      </c>
      <c r="V21" s="25">
        <f t="shared" si="1"/>
        <v>37.5</v>
      </c>
      <c r="W21" s="25">
        <v>2625</v>
      </c>
      <c r="X21" s="25">
        <f t="shared" si="3"/>
        <v>38062.5</v>
      </c>
    </row>
    <row r="22" spans="1:26" x14ac:dyDescent="0.2">
      <c r="A22" s="26"/>
      <c r="B22" s="27">
        <v>43084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>
        <v>2625</v>
      </c>
      <c r="O22" s="26"/>
      <c r="P22" s="24">
        <v>70</v>
      </c>
      <c r="Q22" s="25">
        <v>37.5</v>
      </c>
      <c r="R22" s="24">
        <f>+S22/Q22</f>
        <v>70</v>
      </c>
      <c r="S22" s="24">
        <v>2625</v>
      </c>
      <c r="V22" s="25">
        <f t="shared" si="1"/>
        <v>37.5</v>
      </c>
      <c r="W22" s="25">
        <v>2625</v>
      </c>
      <c r="X22" s="25">
        <f t="shared" si="3"/>
        <v>40687.5</v>
      </c>
    </row>
    <row r="23" spans="1:26" x14ac:dyDescent="0.2">
      <c r="A23" s="26"/>
      <c r="B23" s="27">
        <v>43084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v>296.74</v>
      </c>
      <c r="O23" s="26"/>
      <c r="Q23" s="25"/>
      <c r="T23" s="24">
        <v>296.74</v>
      </c>
      <c r="V23" s="25"/>
      <c r="W23" s="25"/>
      <c r="X23" s="25">
        <f t="shared" si="3"/>
        <v>40687.5</v>
      </c>
      <c r="Y23" s="24" t="s">
        <v>6532</v>
      </c>
      <c r="Z23" s="24" t="s">
        <v>6533</v>
      </c>
    </row>
    <row r="24" spans="1:26" x14ac:dyDescent="0.2">
      <c r="A24" s="26" t="s">
        <v>6530</v>
      </c>
      <c r="B24" s="27">
        <v>43084</v>
      </c>
      <c r="C24" s="28">
        <v>2625</v>
      </c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7040.16</v>
      </c>
      <c r="L24" s="28">
        <v>0</v>
      </c>
      <c r="M24" s="28">
        <v>0</v>
      </c>
      <c r="N24" s="29">
        <f>9665.16-N23-N22</f>
        <v>6743.42</v>
      </c>
      <c r="O24" s="26">
        <v>101</v>
      </c>
      <c r="Q24" s="25">
        <f>-31.077+37.5</f>
        <v>6.4229999999999983</v>
      </c>
      <c r="R24" s="31">
        <f>+T24/Q24</f>
        <v>1049.8863459442632</v>
      </c>
      <c r="T24" s="30">
        <v>6743.42</v>
      </c>
      <c r="U24" s="30"/>
      <c r="V24" s="25"/>
      <c r="W24" s="25"/>
      <c r="X24" s="25">
        <f t="shared" si="3"/>
        <v>40687.5</v>
      </c>
      <c r="Z24" s="24" t="s">
        <v>6531</v>
      </c>
    </row>
    <row r="25" spans="1:26" x14ac:dyDescent="0.2">
      <c r="A25" s="26" t="s">
        <v>6530</v>
      </c>
      <c r="B25" s="27">
        <v>43098</v>
      </c>
      <c r="C25" s="28">
        <v>2625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2625</v>
      </c>
      <c r="O25" s="26">
        <v>101</v>
      </c>
      <c r="P25" s="24">
        <v>70</v>
      </c>
      <c r="Q25" s="25">
        <v>37.5</v>
      </c>
      <c r="R25" s="24">
        <f t="shared" ref="R25:R37" si="4">+S25/Q25</f>
        <v>70</v>
      </c>
      <c r="S25" s="24">
        <v>2625</v>
      </c>
      <c r="V25" s="25">
        <f t="shared" si="1"/>
        <v>37.5</v>
      </c>
      <c r="W25" s="25">
        <v>2625</v>
      </c>
      <c r="X25" s="25">
        <f t="shared" si="3"/>
        <v>43312.5</v>
      </c>
    </row>
    <row r="26" spans="1:26" x14ac:dyDescent="0.2">
      <c r="A26" s="26" t="s">
        <v>6530</v>
      </c>
      <c r="B26" s="27">
        <v>43112</v>
      </c>
      <c r="C26" s="28">
        <v>1837.5</v>
      </c>
      <c r="D26" s="28">
        <v>0</v>
      </c>
      <c r="E26" s="28">
        <v>0</v>
      </c>
      <c r="F26" s="28">
        <v>0</v>
      </c>
      <c r="G26" s="28">
        <v>0</v>
      </c>
      <c r="H26" s="28">
        <v>525</v>
      </c>
      <c r="I26" s="28">
        <v>262.5</v>
      </c>
      <c r="J26" s="28">
        <v>0</v>
      </c>
      <c r="K26" s="28">
        <v>0</v>
      </c>
      <c r="L26" s="28">
        <v>0</v>
      </c>
      <c r="M26" s="28">
        <v>0</v>
      </c>
      <c r="N26" s="28">
        <v>2625</v>
      </c>
      <c r="O26" s="26">
        <v>101</v>
      </c>
      <c r="P26" s="24">
        <v>70</v>
      </c>
      <c r="Q26" s="25">
        <v>37.5</v>
      </c>
      <c r="R26" s="24">
        <f t="shared" si="4"/>
        <v>70</v>
      </c>
      <c r="S26" s="24">
        <v>2625</v>
      </c>
      <c r="V26" s="25">
        <f t="shared" si="1"/>
        <v>37.5</v>
      </c>
      <c r="W26" s="25">
        <v>2625</v>
      </c>
      <c r="X26" s="25">
        <f t="shared" si="3"/>
        <v>45937.5</v>
      </c>
    </row>
    <row r="27" spans="1:26" x14ac:dyDescent="0.2">
      <c r="A27" s="26" t="s">
        <v>6530</v>
      </c>
      <c r="B27" s="27">
        <v>43126</v>
      </c>
      <c r="C27" s="28">
        <v>2362.5</v>
      </c>
      <c r="D27" s="28">
        <v>0</v>
      </c>
      <c r="E27" s="28">
        <v>0</v>
      </c>
      <c r="F27" s="28">
        <v>0</v>
      </c>
      <c r="G27" s="28">
        <v>0</v>
      </c>
      <c r="H27" s="28">
        <v>262.5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2625</v>
      </c>
      <c r="O27" s="26">
        <v>101</v>
      </c>
      <c r="P27" s="24">
        <v>70</v>
      </c>
      <c r="Q27" s="25">
        <v>37.5</v>
      </c>
      <c r="R27" s="24">
        <f t="shared" si="4"/>
        <v>70</v>
      </c>
      <c r="S27" s="24">
        <v>2625</v>
      </c>
      <c r="V27" s="25">
        <f t="shared" si="1"/>
        <v>37.5</v>
      </c>
      <c r="W27" s="25">
        <v>2625</v>
      </c>
      <c r="X27" s="25">
        <f t="shared" si="3"/>
        <v>48562.5</v>
      </c>
    </row>
    <row r="28" spans="1:26" x14ac:dyDescent="0.2">
      <c r="A28" s="26" t="s">
        <v>6530</v>
      </c>
      <c r="B28" s="27">
        <v>43140</v>
      </c>
      <c r="C28" s="28">
        <v>2100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525</v>
      </c>
      <c r="M28" s="28">
        <v>0</v>
      </c>
      <c r="N28" s="28">
        <v>2625</v>
      </c>
      <c r="O28" s="26">
        <v>101</v>
      </c>
      <c r="P28" s="24">
        <v>70</v>
      </c>
      <c r="Q28" s="25">
        <v>37.5</v>
      </c>
      <c r="R28" s="24">
        <f t="shared" si="4"/>
        <v>70</v>
      </c>
      <c r="S28" s="24">
        <v>2625</v>
      </c>
      <c r="V28" s="25">
        <f t="shared" si="1"/>
        <v>37.5</v>
      </c>
      <c r="W28" s="25">
        <v>2625</v>
      </c>
      <c r="X28" s="25">
        <f t="shared" si="3"/>
        <v>51187.5</v>
      </c>
    </row>
    <row r="29" spans="1:26" x14ac:dyDescent="0.2">
      <c r="A29" s="26" t="s">
        <v>6530</v>
      </c>
      <c r="B29" s="27">
        <v>43154</v>
      </c>
      <c r="C29" s="28">
        <v>2362.5</v>
      </c>
      <c r="D29" s="28">
        <v>0</v>
      </c>
      <c r="E29" s="28">
        <v>0</v>
      </c>
      <c r="F29" s="28">
        <v>0</v>
      </c>
      <c r="G29" s="28">
        <v>0</v>
      </c>
      <c r="H29" s="28">
        <v>262.5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2625</v>
      </c>
      <c r="O29" s="26">
        <v>101</v>
      </c>
      <c r="P29" s="24">
        <v>70</v>
      </c>
      <c r="Q29" s="25">
        <v>37.5</v>
      </c>
      <c r="R29" s="24">
        <f t="shared" si="4"/>
        <v>70</v>
      </c>
      <c r="S29" s="24">
        <v>2625</v>
      </c>
      <c r="V29" s="25">
        <f t="shared" si="1"/>
        <v>37.5</v>
      </c>
      <c r="W29" s="25">
        <v>2625</v>
      </c>
      <c r="X29" s="25">
        <f t="shared" si="3"/>
        <v>53812.5</v>
      </c>
    </row>
    <row r="30" spans="1:26" x14ac:dyDescent="0.2">
      <c r="A30" s="26" t="s">
        <v>6530</v>
      </c>
      <c r="B30" s="32">
        <v>43168</v>
      </c>
      <c r="C30" s="33">
        <v>2362.5</v>
      </c>
      <c r="D30" s="33">
        <v>0</v>
      </c>
      <c r="E30" s="33">
        <v>0</v>
      </c>
      <c r="F30" s="33">
        <v>0</v>
      </c>
      <c r="G30" s="33">
        <v>0</v>
      </c>
      <c r="H30" s="33">
        <v>262.5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2625</v>
      </c>
      <c r="O30" s="34">
        <v>101</v>
      </c>
      <c r="P30" s="35">
        <v>70</v>
      </c>
      <c r="Q30" s="36">
        <v>37.5</v>
      </c>
      <c r="R30" s="35">
        <f t="shared" si="4"/>
        <v>70</v>
      </c>
      <c r="S30" s="35">
        <v>2625</v>
      </c>
      <c r="T30" s="35"/>
      <c r="U30" s="35"/>
      <c r="V30" s="36">
        <f t="shared" si="1"/>
        <v>37.5</v>
      </c>
      <c r="W30" s="36">
        <v>2625</v>
      </c>
      <c r="X30" s="36">
        <f t="shared" si="3"/>
        <v>56437.5</v>
      </c>
      <c r="Y30" s="30"/>
    </row>
    <row r="31" spans="1:26" x14ac:dyDescent="0.2">
      <c r="A31" s="26"/>
      <c r="B31" s="27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6"/>
      <c r="Q31" s="25"/>
      <c r="V31" s="25"/>
      <c r="W31" s="25"/>
      <c r="X31" s="25"/>
    </row>
    <row r="32" spans="1:26" x14ac:dyDescent="0.2">
      <c r="A32" s="26" t="s">
        <v>6530</v>
      </c>
      <c r="B32" s="27">
        <v>43182</v>
      </c>
      <c r="C32" s="28">
        <v>2362.5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262.5</v>
      </c>
      <c r="J32" s="28">
        <v>0</v>
      </c>
      <c r="K32" s="28">
        <v>0</v>
      </c>
      <c r="L32" s="28">
        <v>0</v>
      </c>
      <c r="M32" s="28">
        <v>0</v>
      </c>
      <c r="N32" s="28">
        <v>2625</v>
      </c>
      <c r="O32" s="26">
        <v>101</v>
      </c>
      <c r="P32" s="24">
        <v>70</v>
      </c>
      <c r="Q32" s="25">
        <v>37.5</v>
      </c>
      <c r="R32" s="24">
        <f t="shared" si="4"/>
        <v>70</v>
      </c>
      <c r="S32" s="24">
        <v>2625</v>
      </c>
      <c r="V32" s="25">
        <v>49.450200000000002</v>
      </c>
      <c r="W32" s="24">
        <v>3461.53</v>
      </c>
      <c r="X32" s="25">
        <f>+W32</f>
        <v>3461.53</v>
      </c>
    </row>
    <row r="33" spans="1:25" x14ac:dyDescent="0.2">
      <c r="A33" s="26" t="s">
        <v>6530</v>
      </c>
      <c r="B33" s="27">
        <v>43196</v>
      </c>
      <c r="C33" s="28">
        <v>2362.5</v>
      </c>
      <c r="D33" s="28">
        <v>0</v>
      </c>
      <c r="E33" s="28">
        <v>0</v>
      </c>
      <c r="F33" s="28">
        <v>0</v>
      </c>
      <c r="G33" s="28">
        <v>0</v>
      </c>
      <c r="H33" s="28">
        <v>262.5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2625</v>
      </c>
      <c r="O33" s="26">
        <v>101</v>
      </c>
      <c r="P33" s="24">
        <v>70</v>
      </c>
      <c r="Q33" s="25">
        <v>37.5</v>
      </c>
      <c r="R33" s="24">
        <f t="shared" si="4"/>
        <v>70</v>
      </c>
      <c r="S33" s="24">
        <v>2625</v>
      </c>
      <c r="V33" s="25">
        <v>49.450200000000002</v>
      </c>
      <c r="W33" s="24">
        <v>3461.53</v>
      </c>
      <c r="X33" s="25">
        <f t="shared" ref="X33:X37" si="5">+W33+X32</f>
        <v>6923.06</v>
      </c>
    </row>
    <row r="34" spans="1:25" x14ac:dyDescent="0.2">
      <c r="A34" s="26" t="s">
        <v>6530</v>
      </c>
      <c r="B34" s="27">
        <v>43210</v>
      </c>
      <c r="C34" s="28">
        <v>2625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2625</v>
      </c>
      <c r="O34" s="26">
        <v>101</v>
      </c>
      <c r="P34" s="24">
        <v>70</v>
      </c>
      <c r="Q34" s="25">
        <v>37.5</v>
      </c>
      <c r="R34" s="24">
        <f t="shared" si="4"/>
        <v>70</v>
      </c>
      <c r="S34" s="24">
        <v>2625</v>
      </c>
      <c r="V34" s="25">
        <v>49.450200000000002</v>
      </c>
      <c r="W34" s="24">
        <v>3461.53</v>
      </c>
      <c r="X34" s="25">
        <f t="shared" si="5"/>
        <v>10384.59</v>
      </c>
    </row>
    <row r="35" spans="1:25" x14ac:dyDescent="0.2">
      <c r="A35" s="26" t="s">
        <v>6530</v>
      </c>
      <c r="B35" s="27">
        <v>43224</v>
      </c>
      <c r="C35" s="28">
        <v>2625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2625</v>
      </c>
      <c r="O35" s="26">
        <v>101</v>
      </c>
      <c r="P35" s="24">
        <v>70</v>
      </c>
      <c r="Q35" s="25">
        <v>37.5</v>
      </c>
      <c r="R35" s="24">
        <f t="shared" si="4"/>
        <v>70</v>
      </c>
      <c r="S35" s="24">
        <v>2625</v>
      </c>
      <c r="V35" s="25">
        <v>49.450200000000002</v>
      </c>
      <c r="W35" s="24">
        <v>3461.53</v>
      </c>
      <c r="X35" s="25">
        <f t="shared" si="5"/>
        <v>13846.12</v>
      </c>
    </row>
    <row r="36" spans="1:25" x14ac:dyDescent="0.2">
      <c r="A36" s="26" t="s">
        <v>6530</v>
      </c>
      <c r="B36" s="27">
        <v>43238</v>
      </c>
      <c r="C36" s="28">
        <v>2625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2625</v>
      </c>
      <c r="O36" s="26">
        <v>101</v>
      </c>
      <c r="P36" s="24">
        <v>70</v>
      </c>
      <c r="Q36" s="25">
        <v>37.5</v>
      </c>
      <c r="R36" s="24">
        <f t="shared" si="4"/>
        <v>70</v>
      </c>
      <c r="S36" s="24">
        <v>2625</v>
      </c>
      <c r="V36" s="25">
        <v>49.450200000000002</v>
      </c>
      <c r="W36" s="24">
        <v>3461.53</v>
      </c>
      <c r="X36" s="25">
        <f t="shared" si="5"/>
        <v>17307.650000000001</v>
      </c>
    </row>
    <row r="37" spans="1:25" x14ac:dyDescent="0.2">
      <c r="A37" s="26" t="s">
        <v>6530</v>
      </c>
      <c r="B37" s="27">
        <v>43252</v>
      </c>
      <c r="C37" s="28">
        <v>2625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2625</v>
      </c>
      <c r="O37" s="26">
        <v>101</v>
      </c>
      <c r="P37" s="24">
        <v>70</v>
      </c>
      <c r="Q37" s="25">
        <v>37.5</v>
      </c>
      <c r="R37" s="24">
        <f t="shared" si="4"/>
        <v>70</v>
      </c>
      <c r="S37" s="24">
        <v>2625</v>
      </c>
      <c r="V37" s="25">
        <v>49.450200000000002</v>
      </c>
      <c r="W37" s="24">
        <v>3461.53</v>
      </c>
      <c r="X37" s="25">
        <f t="shared" si="5"/>
        <v>20769.18</v>
      </c>
    </row>
    <row r="38" spans="1:25" x14ac:dyDescent="0.2">
      <c r="A38" s="26"/>
      <c r="B38" s="27">
        <v>43266</v>
      </c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>
        <f>-2625+4442.2</f>
        <v>1817.1999999999998</v>
      </c>
      <c r="O38" s="26"/>
      <c r="Q38" s="25">
        <f>-37.5+41.2087</f>
        <v>3.7087000000000003</v>
      </c>
      <c r="R38" s="31">
        <f>+T38/Q38</f>
        <v>489.98301291557681</v>
      </c>
      <c r="T38" s="37">
        <f>+N38</f>
        <v>1817.1999999999998</v>
      </c>
      <c r="V38" s="25"/>
      <c r="W38" s="25"/>
      <c r="X38" s="25"/>
    </row>
    <row r="39" spans="1:25" x14ac:dyDescent="0.2">
      <c r="A39" s="26" t="s">
        <v>6530</v>
      </c>
      <c r="B39" s="27">
        <v>43266</v>
      </c>
      <c r="C39" s="28">
        <v>2595.6</v>
      </c>
      <c r="D39" s="28">
        <v>0</v>
      </c>
      <c r="E39" s="28">
        <v>0</v>
      </c>
      <c r="F39" s="28">
        <v>0</v>
      </c>
      <c r="G39" s="28">
        <v>0</v>
      </c>
      <c r="H39" s="28">
        <v>288.39999999999998</v>
      </c>
      <c r="I39" s="28">
        <v>0</v>
      </c>
      <c r="J39" s="28">
        <v>0</v>
      </c>
      <c r="K39" s="28">
        <v>1558.2</v>
      </c>
      <c r="L39" s="28">
        <v>0</v>
      </c>
      <c r="M39" s="28">
        <v>0</v>
      </c>
      <c r="N39" s="28">
        <f>4442.2-N38</f>
        <v>2625</v>
      </c>
      <c r="O39" s="26">
        <v>101</v>
      </c>
      <c r="P39" s="24">
        <v>70</v>
      </c>
      <c r="Q39" s="25">
        <v>37.5</v>
      </c>
      <c r="V39" s="25">
        <v>49.450200000000002</v>
      </c>
      <c r="W39" s="24">
        <v>3461.53</v>
      </c>
      <c r="X39" s="25">
        <f>+X37+W39</f>
        <v>24230.71</v>
      </c>
    </row>
    <row r="40" spans="1:25" x14ac:dyDescent="0.2">
      <c r="A40" s="26" t="s">
        <v>6530</v>
      </c>
      <c r="B40" s="27">
        <v>43280</v>
      </c>
      <c r="C40" s="28">
        <v>2884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2884</v>
      </c>
      <c r="O40" s="26">
        <v>101</v>
      </c>
      <c r="P40" s="24">
        <v>70</v>
      </c>
      <c r="Q40" s="25">
        <f>+N40/P40</f>
        <v>41.2</v>
      </c>
      <c r="V40" s="25">
        <v>49.450200000000002</v>
      </c>
      <c r="W40" s="24">
        <v>3461.53</v>
      </c>
      <c r="X40" s="25">
        <f>+X39+W40</f>
        <v>27692.239999999998</v>
      </c>
    </row>
    <row r="41" spans="1:25" x14ac:dyDescent="0.2">
      <c r="A41" s="26" t="s">
        <v>6530</v>
      </c>
      <c r="B41" s="27">
        <v>43294</v>
      </c>
      <c r="C41" s="28">
        <v>2595.6</v>
      </c>
      <c r="D41" s="28">
        <v>0</v>
      </c>
      <c r="E41" s="28">
        <v>0</v>
      </c>
      <c r="F41" s="28">
        <v>0</v>
      </c>
      <c r="G41" s="28">
        <v>0</v>
      </c>
      <c r="H41" s="28">
        <v>288.39999999999998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2884</v>
      </c>
      <c r="O41" s="26">
        <v>101</v>
      </c>
      <c r="P41" s="24">
        <v>70</v>
      </c>
      <c r="Q41" s="25">
        <f t="shared" ref="Q41:Q47" si="6">+N41/P41</f>
        <v>41.2</v>
      </c>
      <c r="V41" s="25">
        <v>49.450200000000002</v>
      </c>
      <c r="W41" s="24">
        <v>3461.53</v>
      </c>
      <c r="X41" s="25">
        <f t="shared" ref="X41:X47" si="7">+X40+W41</f>
        <v>31153.769999999997</v>
      </c>
    </row>
    <row r="42" spans="1:25" x14ac:dyDescent="0.2">
      <c r="A42" s="26" t="s">
        <v>6530</v>
      </c>
      <c r="B42" s="27">
        <v>43308</v>
      </c>
      <c r="C42" s="28">
        <v>2884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2884</v>
      </c>
      <c r="O42" s="26">
        <v>101</v>
      </c>
      <c r="P42" s="24">
        <v>70</v>
      </c>
      <c r="Q42" s="25">
        <f t="shared" si="6"/>
        <v>41.2</v>
      </c>
      <c r="V42" s="25">
        <v>49.450200000000002</v>
      </c>
      <c r="W42" s="24">
        <v>3461.53</v>
      </c>
      <c r="X42" s="25">
        <f t="shared" si="7"/>
        <v>34615.299999999996</v>
      </c>
    </row>
    <row r="43" spans="1:25" x14ac:dyDescent="0.2">
      <c r="A43" s="26" t="s">
        <v>6530</v>
      </c>
      <c r="B43" s="27">
        <v>43322</v>
      </c>
      <c r="C43" s="28">
        <v>2884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2884</v>
      </c>
      <c r="O43" s="26">
        <v>101</v>
      </c>
      <c r="P43" s="24">
        <v>70</v>
      </c>
      <c r="Q43" s="25">
        <f t="shared" si="6"/>
        <v>41.2</v>
      </c>
      <c r="V43" s="25">
        <v>49.450200000000002</v>
      </c>
      <c r="W43" s="24">
        <v>3461.53</v>
      </c>
      <c r="X43" s="25">
        <f t="shared" si="7"/>
        <v>38076.829999999994</v>
      </c>
    </row>
    <row r="44" spans="1:25" x14ac:dyDescent="0.2">
      <c r="A44" s="26" t="s">
        <v>6530</v>
      </c>
      <c r="B44" s="27">
        <v>43336</v>
      </c>
      <c r="C44" s="28">
        <v>2884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2884</v>
      </c>
      <c r="O44" s="26">
        <v>101</v>
      </c>
      <c r="P44" s="24">
        <v>70</v>
      </c>
      <c r="Q44" s="25">
        <f t="shared" si="6"/>
        <v>41.2</v>
      </c>
      <c r="V44" s="25">
        <v>49.450200000000002</v>
      </c>
      <c r="W44" s="24">
        <v>3461.53</v>
      </c>
      <c r="X44" s="25">
        <f t="shared" si="7"/>
        <v>41538.359999999993</v>
      </c>
    </row>
    <row r="45" spans="1:25" x14ac:dyDescent="0.2">
      <c r="A45" s="26" t="s">
        <v>6530</v>
      </c>
      <c r="B45" s="27">
        <v>43350</v>
      </c>
      <c r="C45" s="28">
        <v>2884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2884</v>
      </c>
      <c r="O45" s="26">
        <v>101</v>
      </c>
      <c r="P45" s="24">
        <v>70</v>
      </c>
      <c r="Q45" s="25">
        <f t="shared" si="6"/>
        <v>41.2</v>
      </c>
      <c r="V45" s="25">
        <v>49.450200000000002</v>
      </c>
      <c r="W45" s="24">
        <v>3461.53</v>
      </c>
      <c r="X45" s="25">
        <f t="shared" si="7"/>
        <v>44999.889999999992</v>
      </c>
    </row>
    <row r="46" spans="1:25" x14ac:dyDescent="0.2">
      <c r="A46" s="26" t="s">
        <v>6530</v>
      </c>
      <c r="B46" s="27">
        <v>43364</v>
      </c>
      <c r="C46" s="28">
        <v>2595.6</v>
      </c>
      <c r="D46" s="28">
        <v>0</v>
      </c>
      <c r="E46" s="28">
        <v>0</v>
      </c>
      <c r="F46" s="28">
        <v>0</v>
      </c>
      <c r="G46" s="28">
        <v>0</v>
      </c>
      <c r="H46" s="28">
        <v>288.39999999999998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2884</v>
      </c>
      <c r="O46" s="26">
        <v>101</v>
      </c>
      <c r="P46" s="24">
        <v>70</v>
      </c>
      <c r="Q46" s="25">
        <f t="shared" si="6"/>
        <v>41.2</v>
      </c>
      <c r="V46" s="25">
        <v>49.450200000000002</v>
      </c>
      <c r="W46" s="24">
        <v>3461.53</v>
      </c>
      <c r="X46" s="25">
        <f t="shared" si="7"/>
        <v>48461.419999999991</v>
      </c>
    </row>
    <row r="47" spans="1:25" x14ac:dyDescent="0.2">
      <c r="A47" s="26" t="s">
        <v>6530</v>
      </c>
      <c r="B47" s="27">
        <v>43378</v>
      </c>
      <c r="C47" s="28">
        <v>2884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2884</v>
      </c>
      <c r="O47" s="26">
        <v>101</v>
      </c>
      <c r="P47" s="24">
        <v>70</v>
      </c>
      <c r="Q47" s="25">
        <f t="shared" si="6"/>
        <v>41.2</v>
      </c>
      <c r="V47" s="25">
        <v>49.450200000000002</v>
      </c>
      <c r="W47" s="24">
        <v>3461.53</v>
      </c>
      <c r="X47" s="25">
        <f t="shared" si="7"/>
        <v>51922.94999999999</v>
      </c>
    </row>
    <row r="48" spans="1:25" x14ac:dyDescent="0.2">
      <c r="A48" s="26"/>
      <c r="B48" s="27">
        <v>43392</v>
      </c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>
        <v>1124.76</v>
      </c>
      <c r="O48" s="26"/>
      <c r="Q48" s="38">
        <f>+T48/R48</f>
        <v>1.0711999999999999</v>
      </c>
      <c r="R48" s="31">
        <v>1050</v>
      </c>
      <c r="T48" s="24">
        <v>1124.76</v>
      </c>
      <c r="V48" s="25"/>
      <c r="W48" s="25"/>
      <c r="X48" s="25">
        <f t="shared" ref="X48:X55" si="8">+X47+W48</f>
        <v>51922.94999999999</v>
      </c>
      <c r="Y48" s="24" t="s">
        <v>6534</v>
      </c>
    </row>
    <row r="49" spans="1:25" x14ac:dyDescent="0.2">
      <c r="A49" s="26" t="s">
        <v>6530</v>
      </c>
      <c r="B49" s="27">
        <v>43392</v>
      </c>
      <c r="C49" s="28">
        <v>2663.09</v>
      </c>
      <c r="D49" s="28">
        <v>0</v>
      </c>
      <c r="E49" s="28">
        <v>0</v>
      </c>
      <c r="F49" s="28">
        <v>0</v>
      </c>
      <c r="G49" s="28">
        <v>0</v>
      </c>
      <c r="H49" s="28">
        <v>295.89999999999998</v>
      </c>
      <c r="I49" s="28">
        <v>0</v>
      </c>
      <c r="J49" s="28">
        <v>0</v>
      </c>
      <c r="K49" s="28">
        <v>1124.76</v>
      </c>
      <c r="L49" s="28">
        <v>0</v>
      </c>
      <c r="M49" s="28">
        <v>0</v>
      </c>
      <c r="N49" s="28">
        <f>4083.75-N48</f>
        <v>2958.99</v>
      </c>
      <c r="O49" s="26">
        <v>101</v>
      </c>
      <c r="P49" s="24">
        <v>70</v>
      </c>
      <c r="Q49" s="25">
        <f>+N49/70</f>
        <v>42.27128571428571</v>
      </c>
      <c r="V49" s="25">
        <v>49.450200000000002</v>
      </c>
      <c r="W49" s="24">
        <v>3461.53</v>
      </c>
      <c r="X49" s="25">
        <f t="shared" si="8"/>
        <v>55384.479999999989</v>
      </c>
    </row>
    <row r="50" spans="1:25" x14ac:dyDescent="0.2">
      <c r="A50" s="26" t="s">
        <v>6530</v>
      </c>
      <c r="B50" s="27">
        <v>43406</v>
      </c>
      <c r="C50" s="28">
        <v>2958.98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2958.98</v>
      </c>
      <c r="O50" s="26">
        <v>101</v>
      </c>
      <c r="P50" s="24">
        <v>70</v>
      </c>
      <c r="Q50" s="25">
        <f>+N50/70</f>
        <v>42.271142857142856</v>
      </c>
      <c r="V50" s="25">
        <v>49.450200000000002</v>
      </c>
      <c r="W50" s="24">
        <v>3461.53</v>
      </c>
      <c r="X50" s="25">
        <f t="shared" si="8"/>
        <v>58846.009999999987</v>
      </c>
    </row>
    <row r="51" spans="1:25" x14ac:dyDescent="0.2">
      <c r="A51" s="26" t="s">
        <v>6530</v>
      </c>
      <c r="B51" s="27">
        <v>43420</v>
      </c>
      <c r="C51" s="28">
        <v>2663.09</v>
      </c>
      <c r="D51" s="28">
        <v>0</v>
      </c>
      <c r="E51" s="28">
        <v>0</v>
      </c>
      <c r="F51" s="28">
        <v>0</v>
      </c>
      <c r="G51" s="28">
        <v>0</v>
      </c>
      <c r="H51" s="28">
        <v>295.89999999999998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2958.99</v>
      </c>
      <c r="O51" s="26">
        <v>101</v>
      </c>
      <c r="P51" s="24">
        <v>70</v>
      </c>
      <c r="Q51" s="25">
        <f>+N51/70</f>
        <v>42.27128571428571</v>
      </c>
      <c r="V51" s="25">
        <v>49.450200000000002</v>
      </c>
      <c r="W51" s="24">
        <v>3461.53</v>
      </c>
      <c r="X51" s="25">
        <f t="shared" si="8"/>
        <v>62307.539999999986</v>
      </c>
    </row>
    <row r="52" spans="1:25" x14ac:dyDescent="0.2">
      <c r="A52" s="26" t="s">
        <v>6530</v>
      </c>
      <c r="B52" s="27">
        <v>43434</v>
      </c>
      <c r="C52" s="28">
        <v>2423.0700000000002</v>
      </c>
      <c r="D52" s="28">
        <v>0</v>
      </c>
      <c r="E52" s="28">
        <v>0</v>
      </c>
      <c r="F52" s="28">
        <v>0</v>
      </c>
      <c r="G52" s="28">
        <v>0</v>
      </c>
      <c r="H52" s="28">
        <v>1038.46</v>
      </c>
      <c r="I52" s="28">
        <v>0</v>
      </c>
      <c r="J52" s="28">
        <v>0</v>
      </c>
      <c r="K52" s="28">
        <v>9548.4599999999991</v>
      </c>
      <c r="L52" s="28">
        <v>0</v>
      </c>
      <c r="M52" s="28">
        <v>0</v>
      </c>
      <c r="N52" s="28">
        <f>13009.99-N53</f>
        <v>3461.5300000000007</v>
      </c>
      <c r="O52" s="26">
        <v>101</v>
      </c>
      <c r="P52" s="24">
        <v>70</v>
      </c>
      <c r="Q52" s="25">
        <v>49.45055</v>
      </c>
      <c r="V52" s="25">
        <v>49.450200000000002</v>
      </c>
      <c r="W52" s="24">
        <v>3461.53</v>
      </c>
      <c r="X52" s="25">
        <f t="shared" si="8"/>
        <v>65769.069999999992</v>
      </c>
    </row>
    <row r="53" spans="1:25" x14ac:dyDescent="0.2">
      <c r="A53" s="26"/>
      <c r="B53" s="27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>
        <v>9548.4599999999991</v>
      </c>
      <c r="O53" s="26"/>
      <c r="Q53" s="25">
        <v>6.8203290000000001</v>
      </c>
      <c r="R53" s="24">
        <v>1400</v>
      </c>
      <c r="T53" s="24">
        <v>9548.4599999999991</v>
      </c>
      <c r="U53" s="24">
        <f>+T53/1400</f>
        <v>6.8203285714285711</v>
      </c>
      <c r="V53" s="25"/>
      <c r="W53" s="25"/>
      <c r="X53" s="25">
        <f t="shared" si="8"/>
        <v>65769.069999999992</v>
      </c>
      <c r="Y53" s="24" t="s">
        <v>6535</v>
      </c>
    </row>
    <row r="54" spans="1:25" x14ac:dyDescent="0.2">
      <c r="A54" s="26" t="s">
        <v>6530</v>
      </c>
      <c r="B54" s="27">
        <v>43448</v>
      </c>
      <c r="C54" s="28">
        <v>3461.54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3461.54</v>
      </c>
      <c r="O54" s="26">
        <v>101</v>
      </c>
      <c r="P54" s="24">
        <v>70</v>
      </c>
      <c r="Q54" s="25">
        <f t="shared" ref="Q54:Q78" si="9">+N54/P54</f>
        <v>49.450571428571429</v>
      </c>
      <c r="V54" s="25">
        <f>+Q54</f>
        <v>49.450571428571429</v>
      </c>
      <c r="W54" s="25">
        <f>+V54*70</f>
        <v>3461.54</v>
      </c>
      <c r="X54" s="25">
        <f t="shared" si="8"/>
        <v>69230.609999999986</v>
      </c>
    </row>
    <row r="55" spans="1:25" x14ac:dyDescent="0.2">
      <c r="A55" s="26" t="s">
        <v>6530</v>
      </c>
      <c r="B55" s="27">
        <v>43462</v>
      </c>
      <c r="C55" s="28">
        <v>2769.23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692.31</v>
      </c>
      <c r="K55" s="28">
        <v>0</v>
      </c>
      <c r="L55" s="28">
        <v>0</v>
      </c>
      <c r="M55" s="28">
        <v>0</v>
      </c>
      <c r="N55" s="28">
        <v>3461.54</v>
      </c>
      <c r="O55" s="26">
        <v>101</v>
      </c>
      <c r="P55" s="24">
        <v>70</v>
      </c>
      <c r="Q55" s="25">
        <f t="shared" si="9"/>
        <v>49.450571428571429</v>
      </c>
      <c r="V55" s="25">
        <f t="shared" ref="V55:V60" si="10">+Q55</f>
        <v>49.450571428571429</v>
      </c>
      <c r="W55" s="25">
        <f t="shared" ref="W55:W98" si="11">+V55*70</f>
        <v>3461.54</v>
      </c>
      <c r="X55" s="25">
        <f t="shared" si="8"/>
        <v>72692.14999999998</v>
      </c>
    </row>
    <row r="56" spans="1:25" x14ac:dyDescent="0.2">
      <c r="A56" s="26" t="s">
        <v>6530</v>
      </c>
      <c r="B56" s="27">
        <v>43476</v>
      </c>
      <c r="C56" s="28">
        <v>2769.23</v>
      </c>
      <c r="D56" s="28">
        <v>0</v>
      </c>
      <c r="E56" s="28">
        <v>0</v>
      </c>
      <c r="F56" s="28">
        <v>0</v>
      </c>
      <c r="G56" s="28">
        <v>0</v>
      </c>
      <c r="H56" s="28">
        <v>692.31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3461.54</v>
      </c>
      <c r="O56" s="26">
        <v>101</v>
      </c>
      <c r="P56" s="24">
        <v>70</v>
      </c>
      <c r="Q56" s="25">
        <f t="shared" si="9"/>
        <v>49.450571428571429</v>
      </c>
      <c r="V56" s="25">
        <f t="shared" si="10"/>
        <v>49.450571428571429</v>
      </c>
      <c r="W56" s="25">
        <f t="shared" si="11"/>
        <v>3461.54</v>
      </c>
      <c r="X56" s="25">
        <f t="shared" ref="X56:X60" si="12">+X55+W56</f>
        <v>76153.689999999973</v>
      </c>
    </row>
    <row r="57" spans="1:25" x14ac:dyDescent="0.2">
      <c r="A57" s="26" t="s">
        <v>6530</v>
      </c>
      <c r="B57" s="27">
        <v>43490</v>
      </c>
      <c r="C57" s="28">
        <v>3461.54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3461.54</v>
      </c>
      <c r="O57" s="26">
        <v>101</v>
      </c>
      <c r="P57" s="24">
        <v>70</v>
      </c>
      <c r="Q57" s="25">
        <f t="shared" si="9"/>
        <v>49.450571428571429</v>
      </c>
      <c r="V57" s="25">
        <f t="shared" si="10"/>
        <v>49.450571428571429</v>
      </c>
      <c r="W57" s="25">
        <f t="shared" si="11"/>
        <v>3461.54</v>
      </c>
      <c r="X57" s="25">
        <f t="shared" si="12"/>
        <v>79615.229999999967</v>
      </c>
    </row>
    <row r="58" spans="1:25" x14ac:dyDescent="0.2">
      <c r="A58" s="26" t="s">
        <v>6530</v>
      </c>
      <c r="B58" s="27">
        <v>43504</v>
      </c>
      <c r="C58" s="28">
        <v>3115.38</v>
      </c>
      <c r="D58" s="28">
        <v>0</v>
      </c>
      <c r="E58" s="28">
        <v>0</v>
      </c>
      <c r="F58" s="28">
        <v>0</v>
      </c>
      <c r="G58" s="28">
        <v>0</v>
      </c>
      <c r="H58" s="28">
        <v>346.15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3461.53</v>
      </c>
      <c r="O58" s="26">
        <v>101</v>
      </c>
      <c r="P58" s="24">
        <v>70</v>
      </c>
      <c r="Q58" s="25">
        <f t="shared" si="9"/>
        <v>49.450428571428574</v>
      </c>
      <c r="V58" s="25">
        <f t="shared" si="10"/>
        <v>49.450428571428574</v>
      </c>
      <c r="W58" s="25">
        <f t="shared" si="11"/>
        <v>3461.53</v>
      </c>
      <c r="X58" s="25">
        <f t="shared" si="12"/>
        <v>83076.759999999966</v>
      </c>
    </row>
    <row r="59" spans="1:25" x14ac:dyDescent="0.2">
      <c r="A59" s="26" t="s">
        <v>6530</v>
      </c>
      <c r="B59" s="27">
        <v>43518</v>
      </c>
      <c r="C59" s="28">
        <v>3115.38</v>
      </c>
      <c r="D59" s="28">
        <v>0</v>
      </c>
      <c r="E59" s="28">
        <v>0</v>
      </c>
      <c r="F59" s="28">
        <v>0</v>
      </c>
      <c r="G59" s="28">
        <v>0</v>
      </c>
      <c r="H59" s="28">
        <v>346.15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3461.53</v>
      </c>
      <c r="O59" s="26">
        <v>101</v>
      </c>
      <c r="P59" s="24">
        <v>70</v>
      </c>
      <c r="Q59" s="25">
        <f t="shared" si="9"/>
        <v>49.450428571428574</v>
      </c>
      <c r="V59" s="25">
        <f t="shared" si="10"/>
        <v>49.450428571428574</v>
      </c>
      <c r="W59" s="25">
        <f t="shared" si="11"/>
        <v>3461.53</v>
      </c>
      <c r="X59" s="25">
        <f t="shared" si="12"/>
        <v>86538.289999999964</v>
      </c>
    </row>
    <row r="60" spans="1:25" x14ac:dyDescent="0.2">
      <c r="A60" s="26" t="s">
        <v>6530</v>
      </c>
      <c r="B60" s="32">
        <v>43532</v>
      </c>
      <c r="C60" s="33">
        <v>2769.23</v>
      </c>
      <c r="D60" s="33">
        <v>0</v>
      </c>
      <c r="E60" s="33">
        <v>0</v>
      </c>
      <c r="F60" s="33">
        <v>0</v>
      </c>
      <c r="G60" s="33">
        <v>0</v>
      </c>
      <c r="H60" s="33">
        <v>346.15</v>
      </c>
      <c r="I60" s="33">
        <v>346.15</v>
      </c>
      <c r="J60" s="33">
        <v>0</v>
      </c>
      <c r="K60" s="33">
        <v>0</v>
      </c>
      <c r="L60" s="33">
        <v>0</v>
      </c>
      <c r="M60" s="33">
        <v>0</v>
      </c>
      <c r="N60" s="33">
        <v>3461.53</v>
      </c>
      <c r="O60" s="34">
        <v>101</v>
      </c>
      <c r="P60" s="35">
        <v>70</v>
      </c>
      <c r="Q60" s="36">
        <f t="shared" si="9"/>
        <v>49.450428571428574</v>
      </c>
      <c r="R60" s="35"/>
      <c r="S60" s="35"/>
      <c r="T60" s="35"/>
      <c r="U60" s="35"/>
      <c r="V60" s="36">
        <f t="shared" si="10"/>
        <v>49.450428571428574</v>
      </c>
      <c r="W60" s="36">
        <f t="shared" si="11"/>
        <v>3461.53</v>
      </c>
      <c r="X60" s="36">
        <f t="shared" si="12"/>
        <v>89999.819999999963</v>
      </c>
      <c r="Y60" s="30"/>
    </row>
    <row r="61" spans="1:25" x14ac:dyDescent="0.2">
      <c r="A61" s="26"/>
      <c r="B61" s="27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6"/>
      <c r="Q61" s="25"/>
      <c r="V61" s="25"/>
      <c r="W61" s="25"/>
      <c r="X61" s="25"/>
      <c r="Y61" s="30"/>
    </row>
    <row r="62" spans="1:25" x14ac:dyDescent="0.2">
      <c r="A62" s="26" t="s">
        <v>6530</v>
      </c>
      <c r="B62" s="27">
        <v>43546</v>
      </c>
      <c r="C62" s="28">
        <v>3461.54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3461.54</v>
      </c>
      <c r="O62" s="26">
        <v>101</v>
      </c>
      <c r="P62" s="24">
        <v>70</v>
      </c>
      <c r="Q62" s="25">
        <f t="shared" si="9"/>
        <v>49.450571428571429</v>
      </c>
      <c r="V62" s="25">
        <f>+Q62*1.0177</f>
        <v>50.325846542857143</v>
      </c>
      <c r="W62" s="25">
        <f t="shared" si="11"/>
        <v>3522.8092579999998</v>
      </c>
      <c r="X62" s="25">
        <f>+W62</f>
        <v>3522.8092579999998</v>
      </c>
    </row>
    <row r="63" spans="1:25" x14ac:dyDescent="0.2">
      <c r="A63" s="26" t="s">
        <v>6530</v>
      </c>
      <c r="B63" s="27">
        <v>43560</v>
      </c>
      <c r="C63" s="28">
        <v>3461.54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3461.54</v>
      </c>
      <c r="O63" s="26">
        <v>101</v>
      </c>
      <c r="P63" s="24">
        <v>70</v>
      </c>
      <c r="Q63" s="25">
        <f t="shared" si="9"/>
        <v>49.450571428571429</v>
      </c>
      <c r="V63" s="25">
        <f t="shared" ref="V63:V78" si="13">+Q63*1.0177</f>
        <v>50.325846542857143</v>
      </c>
      <c r="W63" s="25">
        <f t="shared" si="11"/>
        <v>3522.8092579999998</v>
      </c>
      <c r="X63" s="25">
        <f>+X62+W63</f>
        <v>7045.6185159999995</v>
      </c>
    </row>
    <row r="64" spans="1:25" x14ac:dyDescent="0.2">
      <c r="A64" s="26" t="s">
        <v>6530</v>
      </c>
      <c r="B64" s="27">
        <v>43573</v>
      </c>
      <c r="C64" s="28">
        <v>3115.38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346.15</v>
      </c>
      <c r="M64" s="28">
        <v>0</v>
      </c>
      <c r="N64" s="28">
        <v>3461.53</v>
      </c>
      <c r="O64" s="26">
        <v>101</v>
      </c>
      <c r="P64" s="24">
        <v>70</v>
      </c>
      <c r="Q64" s="25">
        <f t="shared" si="9"/>
        <v>49.450428571428574</v>
      </c>
      <c r="V64" s="25">
        <f t="shared" si="13"/>
        <v>50.325701157142859</v>
      </c>
      <c r="W64" s="25">
        <f t="shared" si="11"/>
        <v>3522.7990810000001</v>
      </c>
      <c r="X64" s="25">
        <f t="shared" ref="X64:X99" si="14">+X63+W64</f>
        <v>10568.417597</v>
      </c>
    </row>
    <row r="65" spans="1:24" x14ac:dyDescent="0.2">
      <c r="A65" s="26" t="s">
        <v>6530</v>
      </c>
      <c r="B65" s="27">
        <v>43588</v>
      </c>
      <c r="C65" s="28">
        <v>1730.77</v>
      </c>
      <c r="D65" s="28">
        <v>0</v>
      </c>
      <c r="E65" s="28">
        <v>0</v>
      </c>
      <c r="F65" s="28">
        <v>0</v>
      </c>
      <c r="G65" s="28">
        <v>0</v>
      </c>
      <c r="H65" s="28">
        <v>346.15</v>
      </c>
      <c r="I65" s="28">
        <v>0</v>
      </c>
      <c r="J65" s="28">
        <v>0</v>
      </c>
      <c r="K65" s="28">
        <v>0</v>
      </c>
      <c r="L65" s="28">
        <v>692.31</v>
      </c>
      <c r="M65" s="28">
        <v>692.31</v>
      </c>
      <c r="N65" s="28">
        <v>3461.54</v>
      </c>
      <c r="O65" s="26">
        <v>101</v>
      </c>
      <c r="P65" s="24">
        <v>70</v>
      </c>
      <c r="Q65" s="25">
        <f t="shared" si="9"/>
        <v>49.450571428571429</v>
      </c>
      <c r="V65" s="25">
        <f t="shared" si="13"/>
        <v>50.325846542857143</v>
      </c>
      <c r="W65" s="25">
        <f t="shared" si="11"/>
        <v>3522.8092579999998</v>
      </c>
      <c r="X65" s="25">
        <f t="shared" si="14"/>
        <v>14091.226854999999</v>
      </c>
    </row>
    <row r="66" spans="1:24" x14ac:dyDescent="0.2">
      <c r="A66" s="26" t="s">
        <v>6530</v>
      </c>
      <c r="B66" s="27">
        <v>43602</v>
      </c>
      <c r="C66" s="28">
        <v>3461.54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3461.54</v>
      </c>
      <c r="O66" s="26">
        <v>101</v>
      </c>
      <c r="P66" s="24">
        <v>70</v>
      </c>
      <c r="Q66" s="25">
        <f t="shared" si="9"/>
        <v>49.450571428571429</v>
      </c>
      <c r="V66" s="25">
        <f t="shared" si="13"/>
        <v>50.325846542857143</v>
      </c>
      <c r="W66" s="25">
        <f t="shared" si="11"/>
        <v>3522.8092579999998</v>
      </c>
      <c r="X66" s="25">
        <f t="shared" si="14"/>
        <v>17614.036112999998</v>
      </c>
    </row>
    <row r="67" spans="1:24" x14ac:dyDescent="0.2">
      <c r="A67" s="26" t="s">
        <v>6530</v>
      </c>
      <c r="B67" s="27">
        <v>43616</v>
      </c>
      <c r="C67" s="28">
        <v>3115.38</v>
      </c>
      <c r="D67" s="28">
        <v>0</v>
      </c>
      <c r="E67" s="28">
        <v>346.15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3461.53</v>
      </c>
      <c r="O67" s="26">
        <v>101</v>
      </c>
      <c r="P67" s="24">
        <v>70</v>
      </c>
      <c r="Q67" s="25">
        <f t="shared" si="9"/>
        <v>49.450428571428574</v>
      </c>
      <c r="V67" s="25">
        <f t="shared" si="13"/>
        <v>50.325701157142859</v>
      </c>
      <c r="W67" s="25">
        <f t="shared" si="11"/>
        <v>3522.7990810000001</v>
      </c>
      <c r="X67" s="25">
        <f t="shared" si="14"/>
        <v>21136.835193999999</v>
      </c>
    </row>
    <row r="68" spans="1:24" x14ac:dyDescent="0.2">
      <c r="A68" s="26" t="s">
        <v>6530</v>
      </c>
      <c r="B68" s="27">
        <v>43630</v>
      </c>
      <c r="C68" s="28">
        <v>3115.38</v>
      </c>
      <c r="D68" s="28">
        <v>0</v>
      </c>
      <c r="E68" s="28">
        <v>0</v>
      </c>
      <c r="F68" s="28">
        <v>0</v>
      </c>
      <c r="G68" s="28">
        <v>0</v>
      </c>
      <c r="H68" s="28">
        <v>346.15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3461.53</v>
      </c>
      <c r="O68" s="26">
        <v>101</v>
      </c>
      <c r="P68" s="24">
        <v>70</v>
      </c>
      <c r="Q68" s="25">
        <f t="shared" si="9"/>
        <v>49.450428571428574</v>
      </c>
      <c r="V68" s="25">
        <f t="shared" si="13"/>
        <v>50.325701157142859</v>
      </c>
      <c r="W68" s="25">
        <f t="shared" si="11"/>
        <v>3522.7990810000001</v>
      </c>
      <c r="X68" s="25">
        <f t="shared" si="14"/>
        <v>24659.634275</v>
      </c>
    </row>
    <row r="69" spans="1:24" x14ac:dyDescent="0.2">
      <c r="A69" s="26" t="s">
        <v>6530</v>
      </c>
      <c r="B69" s="27">
        <v>43644</v>
      </c>
      <c r="C69" s="28">
        <v>3461.54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3461.54</v>
      </c>
      <c r="O69" s="26">
        <v>101</v>
      </c>
      <c r="P69" s="24">
        <v>70</v>
      </c>
      <c r="Q69" s="25">
        <f t="shared" si="9"/>
        <v>49.450571428571429</v>
      </c>
      <c r="V69" s="25">
        <f t="shared" si="13"/>
        <v>50.325846542857143</v>
      </c>
      <c r="W69" s="25">
        <f t="shared" si="11"/>
        <v>3522.8092579999998</v>
      </c>
      <c r="X69" s="25">
        <f t="shared" si="14"/>
        <v>28182.443533000001</v>
      </c>
    </row>
    <row r="70" spans="1:24" x14ac:dyDescent="0.2">
      <c r="A70" s="26" t="s">
        <v>6530</v>
      </c>
      <c r="B70" s="27">
        <v>43658</v>
      </c>
      <c r="C70" s="28">
        <v>3115.38</v>
      </c>
      <c r="D70" s="28">
        <v>0</v>
      </c>
      <c r="E70" s="28">
        <v>0</v>
      </c>
      <c r="F70" s="28">
        <v>0</v>
      </c>
      <c r="G70" s="28">
        <v>0</v>
      </c>
      <c r="H70" s="28">
        <v>346.15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3461.53</v>
      </c>
      <c r="O70" s="26">
        <v>101</v>
      </c>
      <c r="P70" s="24">
        <v>70</v>
      </c>
      <c r="Q70" s="25">
        <f t="shared" si="9"/>
        <v>49.450428571428574</v>
      </c>
      <c r="V70" s="25">
        <f t="shared" si="13"/>
        <v>50.325701157142859</v>
      </c>
      <c r="W70" s="25">
        <f t="shared" si="11"/>
        <v>3522.7990810000001</v>
      </c>
      <c r="X70" s="25">
        <f t="shared" si="14"/>
        <v>31705.242614000003</v>
      </c>
    </row>
    <row r="71" spans="1:24" x14ac:dyDescent="0.2">
      <c r="A71" s="26" t="s">
        <v>6530</v>
      </c>
      <c r="B71" s="27">
        <v>43672</v>
      </c>
      <c r="C71" s="28">
        <v>3461.54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3461.54</v>
      </c>
      <c r="O71" s="26">
        <v>101</v>
      </c>
      <c r="P71" s="24">
        <v>70</v>
      </c>
      <c r="Q71" s="25">
        <f t="shared" si="9"/>
        <v>49.450571428571429</v>
      </c>
      <c r="V71" s="25">
        <f t="shared" si="13"/>
        <v>50.325846542857143</v>
      </c>
      <c r="W71" s="25">
        <f t="shared" si="11"/>
        <v>3522.8092579999998</v>
      </c>
      <c r="X71" s="25">
        <f t="shared" si="14"/>
        <v>35228.051872000004</v>
      </c>
    </row>
    <row r="72" spans="1:24" x14ac:dyDescent="0.2">
      <c r="A72" s="26" t="s">
        <v>6530</v>
      </c>
      <c r="B72" s="27">
        <v>43686</v>
      </c>
      <c r="C72" s="28">
        <v>3461.54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28">
        <v>3461.54</v>
      </c>
      <c r="O72" s="26">
        <v>101</v>
      </c>
      <c r="P72" s="24">
        <v>70</v>
      </c>
      <c r="Q72" s="25">
        <f t="shared" si="9"/>
        <v>49.450571428571429</v>
      </c>
      <c r="V72" s="25">
        <f t="shared" si="13"/>
        <v>50.325846542857143</v>
      </c>
      <c r="W72" s="25">
        <f t="shared" si="11"/>
        <v>3522.8092579999998</v>
      </c>
      <c r="X72" s="25">
        <f t="shared" si="14"/>
        <v>38750.861130000005</v>
      </c>
    </row>
    <row r="73" spans="1:24" x14ac:dyDescent="0.2">
      <c r="A73" s="26" t="s">
        <v>6530</v>
      </c>
      <c r="B73" s="27">
        <v>43700</v>
      </c>
      <c r="C73" s="28">
        <v>3461.54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3461.54</v>
      </c>
      <c r="O73" s="26">
        <v>101</v>
      </c>
      <c r="P73" s="24">
        <v>70</v>
      </c>
      <c r="Q73" s="25">
        <f t="shared" si="9"/>
        <v>49.450571428571429</v>
      </c>
      <c r="V73" s="25">
        <f t="shared" si="13"/>
        <v>50.325846542857143</v>
      </c>
      <c r="W73" s="25">
        <f t="shared" si="11"/>
        <v>3522.8092579999998</v>
      </c>
      <c r="X73" s="25">
        <f t="shared" si="14"/>
        <v>42273.670388000006</v>
      </c>
    </row>
    <row r="74" spans="1:24" x14ac:dyDescent="0.2">
      <c r="A74" s="26" t="s">
        <v>6530</v>
      </c>
      <c r="B74" s="27">
        <v>43714</v>
      </c>
      <c r="C74" s="28">
        <v>3461.54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3461.54</v>
      </c>
      <c r="O74" s="26">
        <v>101</v>
      </c>
      <c r="P74" s="24">
        <v>70</v>
      </c>
      <c r="Q74" s="25">
        <f t="shared" si="9"/>
        <v>49.450571428571429</v>
      </c>
      <c r="V74" s="25">
        <f t="shared" si="13"/>
        <v>50.325846542857143</v>
      </c>
      <c r="W74" s="25">
        <f t="shared" si="11"/>
        <v>3522.8092579999998</v>
      </c>
      <c r="X74" s="25">
        <f t="shared" si="14"/>
        <v>45796.479646000007</v>
      </c>
    </row>
    <row r="75" spans="1:24" x14ac:dyDescent="0.2">
      <c r="A75" s="26" t="s">
        <v>6530</v>
      </c>
      <c r="B75" s="27">
        <v>43728</v>
      </c>
      <c r="C75" s="28">
        <v>3115.37</v>
      </c>
      <c r="D75" s="28">
        <v>0</v>
      </c>
      <c r="E75" s="28">
        <v>0</v>
      </c>
      <c r="F75" s="28">
        <v>0</v>
      </c>
      <c r="G75" s="28">
        <v>0</v>
      </c>
      <c r="H75" s="28">
        <v>346.16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3461.53</v>
      </c>
      <c r="O75" s="26"/>
      <c r="P75" s="24">
        <v>70</v>
      </c>
      <c r="Q75" s="25">
        <f t="shared" si="9"/>
        <v>49.450428571428574</v>
      </c>
      <c r="V75" s="25">
        <f t="shared" si="13"/>
        <v>50.325701157142859</v>
      </c>
      <c r="W75" s="25">
        <f t="shared" si="11"/>
        <v>3522.7990810000001</v>
      </c>
      <c r="X75" s="25">
        <f t="shared" si="14"/>
        <v>49319.278727000004</v>
      </c>
    </row>
    <row r="76" spans="1:24" x14ac:dyDescent="0.2">
      <c r="A76" s="26" t="s">
        <v>6530</v>
      </c>
      <c r="B76" s="27">
        <v>43742</v>
      </c>
      <c r="C76" s="28">
        <v>3461.54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3461.54</v>
      </c>
      <c r="O76" s="26">
        <v>101</v>
      </c>
      <c r="P76" s="24">
        <v>70</v>
      </c>
      <c r="Q76" s="25">
        <f t="shared" si="9"/>
        <v>49.450571428571429</v>
      </c>
      <c r="V76" s="25">
        <f t="shared" si="13"/>
        <v>50.325846542857143</v>
      </c>
      <c r="W76" s="25">
        <f t="shared" si="11"/>
        <v>3522.8092579999998</v>
      </c>
      <c r="X76" s="25">
        <f t="shared" si="14"/>
        <v>52842.087985000006</v>
      </c>
    </row>
    <row r="77" spans="1:24" x14ac:dyDescent="0.2">
      <c r="A77" s="26" t="s">
        <v>6530</v>
      </c>
      <c r="B77" s="27">
        <v>43756</v>
      </c>
      <c r="C77" s="28">
        <v>3461.54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3461.54</v>
      </c>
      <c r="O77" s="26">
        <v>101</v>
      </c>
      <c r="P77" s="24">
        <v>70</v>
      </c>
      <c r="Q77" s="25">
        <f t="shared" si="9"/>
        <v>49.450571428571429</v>
      </c>
      <c r="V77" s="25">
        <f t="shared" si="13"/>
        <v>50.325846542857143</v>
      </c>
      <c r="W77" s="25">
        <f t="shared" si="11"/>
        <v>3522.8092579999998</v>
      </c>
      <c r="X77" s="25">
        <f t="shared" si="14"/>
        <v>56364.897243000007</v>
      </c>
    </row>
    <row r="78" spans="1:24" x14ac:dyDescent="0.2">
      <c r="A78" s="26" t="s">
        <v>6530</v>
      </c>
      <c r="B78" s="27">
        <v>43770</v>
      </c>
      <c r="C78" s="28">
        <v>3115.38</v>
      </c>
      <c r="D78" s="28">
        <v>0</v>
      </c>
      <c r="E78" s="28">
        <v>0</v>
      </c>
      <c r="F78" s="28">
        <v>0</v>
      </c>
      <c r="G78" s="28">
        <v>0</v>
      </c>
      <c r="H78" s="28">
        <v>346.15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3461.53</v>
      </c>
      <c r="O78" s="26">
        <v>101</v>
      </c>
      <c r="P78" s="24">
        <v>70</v>
      </c>
      <c r="Q78" s="39">
        <f t="shared" si="9"/>
        <v>49.450428571428574</v>
      </c>
      <c r="V78" s="25">
        <f t="shared" si="13"/>
        <v>50.325701157142859</v>
      </c>
      <c r="W78" s="25">
        <f t="shared" si="11"/>
        <v>3522.7990810000001</v>
      </c>
      <c r="X78" s="25">
        <f t="shared" si="14"/>
        <v>59887.696324000004</v>
      </c>
    </row>
    <row r="79" spans="1:24" x14ac:dyDescent="0.2">
      <c r="A79" s="26"/>
      <c r="B79" s="27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>
        <v>1041.58</v>
      </c>
      <c r="O79" s="26"/>
      <c r="P79" s="24">
        <v>1190</v>
      </c>
      <c r="Q79" s="39">
        <f>+N79/P79</f>
        <v>0.87527731092436967</v>
      </c>
      <c r="R79" s="40">
        <v>1.77E-2</v>
      </c>
      <c r="T79" s="30">
        <f>+P79*Q79</f>
        <v>1041.58</v>
      </c>
      <c r="W79" s="25"/>
      <c r="X79" s="25">
        <f t="shared" si="14"/>
        <v>59887.696324000004</v>
      </c>
    </row>
    <row r="80" spans="1:24" x14ac:dyDescent="0.2">
      <c r="A80" s="26" t="s">
        <v>6530</v>
      </c>
      <c r="B80" s="27">
        <v>43784</v>
      </c>
      <c r="C80" s="28">
        <v>3170.53</v>
      </c>
      <c r="D80" s="28">
        <v>0</v>
      </c>
      <c r="E80" s="28">
        <v>0</v>
      </c>
      <c r="F80" s="28">
        <v>0</v>
      </c>
      <c r="G80" s="28">
        <v>0</v>
      </c>
      <c r="H80" s="28">
        <v>352.28</v>
      </c>
      <c r="I80" s="28">
        <v>0</v>
      </c>
      <c r="J80" s="28">
        <v>0</v>
      </c>
      <c r="K80" s="28">
        <v>1041.58</v>
      </c>
      <c r="L80" s="28">
        <v>0</v>
      </c>
      <c r="M80" s="28">
        <v>0</v>
      </c>
      <c r="N80" s="28">
        <v>3522.8</v>
      </c>
      <c r="O80" s="26">
        <v>101</v>
      </c>
      <c r="P80" s="24">
        <v>70</v>
      </c>
      <c r="Q80" s="25">
        <f>+N80/70</f>
        <v>50.325714285714291</v>
      </c>
      <c r="V80" s="25">
        <f>+Q80</f>
        <v>50.325714285714291</v>
      </c>
      <c r="W80" s="25">
        <f t="shared" si="11"/>
        <v>3522.8</v>
      </c>
      <c r="X80" s="25">
        <f t="shared" si="14"/>
        <v>63410.496324000007</v>
      </c>
    </row>
    <row r="81" spans="1:25" x14ac:dyDescent="0.2">
      <c r="A81" s="26" t="s">
        <v>6530</v>
      </c>
      <c r="B81" s="27">
        <v>43796</v>
      </c>
      <c r="C81" s="28">
        <v>1761.4</v>
      </c>
      <c r="D81" s="28">
        <v>0</v>
      </c>
      <c r="E81" s="28">
        <v>0</v>
      </c>
      <c r="F81" s="28">
        <v>0</v>
      </c>
      <c r="G81" s="28">
        <v>0</v>
      </c>
      <c r="H81" s="28">
        <v>352.28</v>
      </c>
      <c r="I81" s="28">
        <v>0</v>
      </c>
      <c r="J81" s="28">
        <v>352.28</v>
      </c>
      <c r="K81" s="28">
        <v>0</v>
      </c>
      <c r="L81" s="28">
        <v>0</v>
      </c>
      <c r="M81" s="28">
        <v>1056.8399999999999</v>
      </c>
      <c r="N81" s="28">
        <v>3522.8</v>
      </c>
      <c r="O81" s="26">
        <v>101</v>
      </c>
      <c r="P81" s="24">
        <v>70</v>
      </c>
      <c r="Q81" s="25">
        <f t="shared" ref="Q81:Q95" si="15">+N81/70</f>
        <v>50.325714285714291</v>
      </c>
      <c r="V81" s="25">
        <f t="shared" ref="V81:V99" si="16">+Q81</f>
        <v>50.325714285714291</v>
      </c>
      <c r="W81" s="25">
        <f t="shared" si="11"/>
        <v>3522.8</v>
      </c>
      <c r="X81" s="25">
        <f t="shared" si="14"/>
        <v>66933.29632400001</v>
      </c>
    </row>
    <row r="82" spans="1:25" x14ac:dyDescent="0.2">
      <c r="A82" s="26" t="s">
        <v>6530</v>
      </c>
      <c r="B82" s="27">
        <v>43812</v>
      </c>
      <c r="C82" s="28">
        <v>2465.96</v>
      </c>
      <c r="D82" s="28">
        <v>0</v>
      </c>
      <c r="E82" s="28">
        <v>0</v>
      </c>
      <c r="F82" s="28">
        <v>0</v>
      </c>
      <c r="G82" s="28">
        <v>0</v>
      </c>
      <c r="H82" s="28">
        <v>704.56</v>
      </c>
      <c r="I82" s="28">
        <v>0</v>
      </c>
      <c r="J82" s="28">
        <v>352.28</v>
      </c>
      <c r="K82" s="28">
        <v>0</v>
      </c>
      <c r="L82" s="28">
        <v>0</v>
      </c>
      <c r="M82" s="28">
        <v>0</v>
      </c>
      <c r="N82" s="28">
        <v>3522.8</v>
      </c>
      <c r="O82" s="26">
        <v>101</v>
      </c>
      <c r="P82" s="24">
        <v>70</v>
      </c>
      <c r="Q82" s="25">
        <f t="shared" si="15"/>
        <v>50.325714285714291</v>
      </c>
      <c r="V82" s="25">
        <f t="shared" si="16"/>
        <v>50.325714285714291</v>
      </c>
      <c r="W82" s="25">
        <f t="shared" si="11"/>
        <v>3522.8</v>
      </c>
      <c r="X82" s="25">
        <f t="shared" si="14"/>
        <v>70456.096324000013</v>
      </c>
    </row>
    <row r="83" spans="1:25" x14ac:dyDescent="0.2">
      <c r="A83" s="26" t="s">
        <v>6530</v>
      </c>
      <c r="B83" s="27">
        <v>43823</v>
      </c>
      <c r="C83" s="28">
        <v>3522.81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3522.81</v>
      </c>
      <c r="O83" s="26">
        <v>101</v>
      </c>
      <c r="P83" s="24">
        <v>70</v>
      </c>
      <c r="Q83" s="25">
        <f t="shared" si="15"/>
        <v>50.325857142857139</v>
      </c>
      <c r="V83" s="25">
        <f t="shared" si="16"/>
        <v>50.325857142857139</v>
      </c>
      <c r="W83" s="25">
        <f t="shared" si="11"/>
        <v>3522.8099999999995</v>
      </c>
      <c r="X83" s="25">
        <f t="shared" si="14"/>
        <v>73978.90632400001</v>
      </c>
    </row>
    <row r="84" spans="1:25" x14ac:dyDescent="0.2">
      <c r="A84" s="26" t="s">
        <v>6530</v>
      </c>
      <c r="B84" s="27">
        <v>43840</v>
      </c>
      <c r="C84" s="28">
        <v>2818.24</v>
      </c>
      <c r="D84" s="28">
        <v>0</v>
      </c>
      <c r="E84" s="28">
        <v>0</v>
      </c>
      <c r="F84" s="28">
        <v>0</v>
      </c>
      <c r="G84" s="28">
        <v>0</v>
      </c>
      <c r="H84" s="28">
        <v>704.56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3522.8</v>
      </c>
      <c r="O84" s="26">
        <v>101</v>
      </c>
      <c r="P84" s="24">
        <v>70</v>
      </c>
      <c r="Q84" s="25">
        <f t="shared" si="15"/>
        <v>50.325714285714291</v>
      </c>
      <c r="V84" s="25">
        <f t="shared" si="16"/>
        <v>50.325714285714291</v>
      </c>
      <c r="W84" s="25">
        <f t="shared" si="11"/>
        <v>3522.8</v>
      </c>
      <c r="X84" s="25">
        <f t="shared" si="14"/>
        <v>77501.706324000013</v>
      </c>
    </row>
    <row r="85" spans="1:25" x14ac:dyDescent="0.2">
      <c r="A85" s="26" t="s">
        <v>6530</v>
      </c>
      <c r="B85" s="27">
        <v>43854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0</v>
      </c>
      <c r="L85" s="28">
        <v>3522.81</v>
      </c>
      <c r="M85" s="28">
        <v>0</v>
      </c>
      <c r="N85" s="28">
        <v>3522.81</v>
      </c>
      <c r="O85" s="26">
        <v>101</v>
      </c>
      <c r="P85" s="24">
        <v>70</v>
      </c>
      <c r="Q85" s="25">
        <f t="shared" si="15"/>
        <v>50.325857142857139</v>
      </c>
      <c r="V85" s="25">
        <f t="shared" si="16"/>
        <v>50.325857142857139</v>
      </c>
      <c r="W85" s="25">
        <f t="shared" si="11"/>
        <v>3522.8099999999995</v>
      </c>
      <c r="X85" s="25">
        <f t="shared" si="14"/>
        <v>81024.516324000011</v>
      </c>
    </row>
    <row r="86" spans="1:25" x14ac:dyDescent="0.2">
      <c r="A86" s="26" t="s">
        <v>6530</v>
      </c>
      <c r="B86" s="27">
        <v>43868</v>
      </c>
      <c r="C86" s="28">
        <v>0</v>
      </c>
      <c r="D86" s="28">
        <v>0</v>
      </c>
      <c r="E86" s="28">
        <v>0</v>
      </c>
      <c r="F86" s="28">
        <v>0</v>
      </c>
      <c r="G86" s="28">
        <v>0</v>
      </c>
      <c r="H86" s="28">
        <v>352.28</v>
      </c>
      <c r="I86" s="28">
        <v>0</v>
      </c>
      <c r="J86" s="28">
        <v>0</v>
      </c>
      <c r="K86" s="28">
        <v>0</v>
      </c>
      <c r="L86" s="28">
        <v>3170.53</v>
      </c>
      <c r="M86" s="28">
        <v>0</v>
      </c>
      <c r="N86" s="28">
        <v>3522.81</v>
      </c>
      <c r="O86" s="26">
        <v>101</v>
      </c>
      <c r="P86" s="24">
        <v>70</v>
      </c>
      <c r="Q86" s="25">
        <f t="shared" si="15"/>
        <v>50.325857142857139</v>
      </c>
      <c r="V86" s="25">
        <f t="shared" si="16"/>
        <v>50.325857142857139</v>
      </c>
      <c r="W86" s="25">
        <f t="shared" si="11"/>
        <v>3522.8099999999995</v>
      </c>
      <c r="X86" s="25">
        <f t="shared" si="14"/>
        <v>84547.326324000009</v>
      </c>
    </row>
    <row r="87" spans="1:25" x14ac:dyDescent="0.2">
      <c r="A87" s="26" t="s">
        <v>6530</v>
      </c>
      <c r="B87" s="27">
        <v>43882</v>
      </c>
      <c r="C87" s="28">
        <v>704.56</v>
      </c>
      <c r="D87" s="28">
        <v>0</v>
      </c>
      <c r="E87" s="28">
        <v>0</v>
      </c>
      <c r="F87" s="28">
        <v>0</v>
      </c>
      <c r="G87" s="28">
        <v>0</v>
      </c>
      <c r="H87" s="28">
        <v>352.28</v>
      </c>
      <c r="I87" s="28">
        <v>0</v>
      </c>
      <c r="J87" s="28">
        <v>0</v>
      </c>
      <c r="K87" s="28">
        <v>0</v>
      </c>
      <c r="L87" s="28">
        <v>2465.96</v>
      </c>
      <c r="M87" s="28">
        <v>0</v>
      </c>
      <c r="N87" s="28">
        <v>3522.8</v>
      </c>
      <c r="O87" s="26">
        <v>101</v>
      </c>
      <c r="P87" s="24">
        <v>70</v>
      </c>
      <c r="Q87" s="25">
        <f t="shared" si="15"/>
        <v>50.325714285714291</v>
      </c>
      <c r="V87" s="25">
        <f t="shared" si="16"/>
        <v>50.325714285714291</v>
      </c>
      <c r="W87" s="25">
        <f t="shared" si="11"/>
        <v>3522.8</v>
      </c>
      <c r="X87" s="25">
        <f t="shared" si="14"/>
        <v>88070.126324000012</v>
      </c>
    </row>
    <row r="88" spans="1:25" x14ac:dyDescent="0.2">
      <c r="A88" s="26" t="s">
        <v>6530</v>
      </c>
      <c r="B88" s="32">
        <v>43896</v>
      </c>
      <c r="C88" s="33">
        <v>3170.53</v>
      </c>
      <c r="D88" s="33">
        <v>0</v>
      </c>
      <c r="E88" s="33">
        <v>0</v>
      </c>
      <c r="F88" s="33">
        <v>0</v>
      </c>
      <c r="G88" s="33">
        <v>0</v>
      </c>
      <c r="H88" s="33">
        <v>352.28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3522.81</v>
      </c>
      <c r="O88" s="34">
        <v>101</v>
      </c>
      <c r="P88" s="35">
        <v>70</v>
      </c>
      <c r="Q88" s="36">
        <f t="shared" si="15"/>
        <v>50.325857142857139</v>
      </c>
      <c r="R88" s="35"/>
      <c r="S88" s="35"/>
      <c r="T88" s="35"/>
      <c r="U88" s="35"/>
      <c r="V88" s="36">
        <f t="shared" si="16"/>
        <v>50.325857142857139</v>
      </c>
      <c r="W88" s="36">
        <f t="shared" si="11"/>
        <v>3522.8099999999995</v>
      </c>
      <c r="X88" s="36">
        <f t="shared" si="14"/>
        <v>91592.936324000009</v>
      </c>
      <c r="Y88" s="30"/>
    </row>
    <row r="89" spans="1:25" x14ac:dyDescent="0.2">
      <c r="A89" s="26"/>
      <c r="B89" s="27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6"/>
      <c r="Q89" s="25"/>
      <c r="V89" s="25"/>
      <c r="W89" s="25"/>
      <c r="X89" s="25"/>
      <c r="Y89" s="30"/>
    </row>
    <row r="90" spans="1:25" x14ac:dyDescent="0.2">
      <c r="A90" s="26" t="s">
        <v>6530</v>
      </c>
      <c r="B90" s="27">
        <v>43910</v>
      </c>
      <c r="C90" s="28">
        <v>3522.81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3522.81</v>
      </c>
      <c r="O90" s="26">
        <v>101</v>
      </c>
      <c r="P90" s="24">
        <v>70</v>
      </c>
      <c r="Q90" s="25">
        <f t="shared" si="15"/>
        <v>50.325857142857139</v>
      </c>
      <c r="V90" s="25">
        <f t="shared" si="16"/>
        <v>50.325857142857139</v>
      </c>
      <c r="W90" s="25">
        <f t="shared" si="11"/>
        <v>3522.8099999999995</v>
      </c>
      <c r="X90" s="25">
        <f>+W90</f>
        <v>3522.8099999999995</v>
      </c>
    </row>
    <row r="91" spans="1:25" x14ac:dyDescent="0.2">
      <c r="A91" s="26" t="s">
        <v>6530</v>
      </c>
      <c r="B91" s="27">
        <v>43924</v>
      </c>
      <c r="C91" s="28">
        <v>3522.81</v>
      </c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3522.81</v>
      </c>
      <c r="O91" s="26">
        <v>101</v>
      </c>
      <c r="P91" s="24">
        <v>70</v>
      </c>
      <c r="Q91" s="25">
        <f t="shared" si="15"/>
        <v>50.325857142857139</v>
      </c>
      <c r="V91" s="25">
        <f t="shared" si="16"/>
        <v>50.325857142857139</v>
      </c>
      <c r="W91" s="25">
        <f t="shared" si="11"/>
        <v>3522.8099999999995</v>
      </c>
      <c r="X91" s="25">
        <f t="shared" si="14"/>
        <v>7045.619999999999</v>
      </c>
    </row>
    <row r="92" spans="1:25" x14ac:dyDescent="0.2">
      <c r="A92" s="26" t="s">
        <v>6530</v>
      </c>
      <c r="B92" s="27">
        <v>43938</v>
      </c>
      <c r="C92" s="28">
        <v>3170.53</v>
      </c>
      <c r="D92" s="28">
        <v>0</v>
      </c>
      <c r="E92" s="28">
        <v>0</v>
      </c>
      <c r="F92" s="28">
        <v>0</v>
      </c>
      <c r="G92" s="28">
        <v>0</v>
      </c>
      <c r="H92" s="28">
        <v>352.28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3522.81</v>
      </c>
      <c r="O92" s="26">
        <v>101</v>
      </c>
      <c r="P92" s="24">
        <v>70</v>
      </c>
      <c r="Q92" s="25">
        <f t="shared" si="15"/>
        <v>50.325857142857139</v>
      </c>
      <c r="V92" s="25">
        <f t="shared" si="16"/>
        <v>50.325857142857139</v>
      </c>
      <c r="W92" s="25">
        <f t="shared" si="11"/>
        <v>3522.8099999999995</v>
      </c>
      <c r="X92" s="25">
        <f t="shared" si="14"/>
        <v>10568.429999999998</v>
      </c>
    </row>
    <row r="93" spans="1:25" x14ac:dyDescent="0.2">
      <c r="A93" s="26" t="s">
        <v>6530</v>
      </c>
      <c r="B93" s="27">
        <v>43952</v>
      </c>
      <c r="C93" s="28">
        <v>3522.81</v>
      </c>
      <c r="D93" s="28">
        <v>0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3522.81</v>
      </c>
      <c r="O93" s="26">
        <v>101</v>
      </c>
      <c r="P93" s="24">
        <v>70</v>
      </c>
      <c r="Q93" s="25">
        <f t="shared" si="15"/>
        <v>50.325857142857139</v>
      </c>
      <c r="V93" s="25">
        <f t="shared" si="16"/>
        <v>50.325857142857139</v>
      </c>
      <c r="W93" s="25">
        <f t="shared" si="11"/>
        <v>3522.8099999999995</v>
      </c>
      <c r="X93" s="25">
        <f t="shared" si="14"/>
        <v>14091.239999999998</v>
      </c>
    </row>
    <row r="94" spans="1:25" x14ac:dyDescent="0.2">
      <c r="A94" s="26" t="s">
        <v>6530</v>
      </c>
      <c r="B94" s="27">
        <v>43966</v>
      </c>
      <c r="C94" s="28">
        <v>3522.81</v>
      </c>
      <c r="D94" s="28">
        <v>0</v>
      </c>
      <c r="E94" s="28">
        <v>0</v>
      </c>
      <c r="F94" s="28">
        <v>0</v>
      </c>
      <c r="G94" s="2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3522.81</v>
      </c>
      <c r="O94" s="26">
        <v>101</v>
      </c>
      <c r="P94" s="24">
        <v>70</v>
      </c>
      <c r="Q94" s="25">
        <f t="shared" si="15"/>
        <v>50.325857142857139</v>
      </c>
      <c r="V94" s="25">
        <f t="shared" si="16"/>
        <v>50.325857142857139</v>
      </c>
      <c r="W94" s="25">
        <f t="shared" si="11"/>
        <v>3522.8099999999995</v>
      </c>
      <c r="X94" s="25">
        <f t="shared" si="14"/>
        <v>17614.049999999996</v>
      </c>
    </row>
    <row r="95" spans="1:25" x14ac:dyDescent="0.2">
      <c r="A95" s="26" t="s">
        <v>6530</v>
      </c>
      <c r="B95" s="27">
        <v>43980</v>
      </c>
      <c r="C95" s="28">
        <v>352.28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1056.8399999999999</v>
      </c>
      <c r="M95" s="28">
        <v>2113.6799999999998</v>
      </c>
      <c r="N95" s="28">
        <v>3522.8</v>
      </c>
      <c r="O95" s="26">
        <v>101</v>
      </c>
      <c r="P95" s="24">
        <v>70</v>
      </c>
      <c r="Q95" s="25">
        <f t="shared" si="15"/>
        <v>50.325714285714291</v>
      </c>
      <c r="V95" s="25">
        <f t="shared" si="16"/>
        <v>50.325714285714291</v>
      </c>
      <c r="W95" s="25">
        <f t="shared" si="11"/>
        <v>3522.8</v>
      </c>
      <c r="X95" s="25">
        <f t="shared" si="14"/>
        <v>21136.849999999995</v>
      </c>
    </row>
    <row r="96" spans="1:25" x14ac:dyDescent="0.2">
      <c r="A96" s="26" t="s">
        <v>6530</v>
      </c>
      <c r="B96" s="27">
        <v>43994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6">
        <v>101</v>
      </c>
      <c r="P96" s="24">
        <v>70</v>
      </c>
      <c r="Q96" s="25">
        <v>50.325714285714291</v>
      </c>
      <c r="V96" s="25">
        <f t="shared" si="16"/>
        <v>50.325714285714291</v>
      </c>
      <c r="W96" s="25">
        <f t="shared" si="11"/>
        <v>3522.8</v>
      </c>
      <c r="X96" s="25">
        <f t="shared" si="14"/>
        <v>24659.649999999994</v>
      </c>
    </row>
    <row r="97" spans="1:30" x14ac:dyDescent="0.2">
      <c r="A97" s="26" t="s">
        <v>6530</v>
      </c>
      <c r="B97" s="27">
        <v>44008</v>
      </c>
      <c r="C97" s="28">
        <v>3522.81</v>
      </c>
      <c r="D97" s="28">
        <v>3522.81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7045.62</v>
      </c>
      <c r="O97" s="26">
        <v>101</v>
      </c>
      <c r="P97" s="24">
        <v>70</v>
      </c>
      <c r="Q97" s="25">
        <v>50.325714285714291</v>
      </c>
      <c r="V97" s="25">
        <f t="shared" si="16"/>
        <v>50.325714285714291</v>
      </c>
      <c r="W97" s="25">
        <f t="shared" si="11"/>
        <v>3522.8</v>
      </c>
      <c r="X97" s="25">
        <f t="shared" si="14"/>
        <v>28182.449999999993</v>
      </c>
    </row>
    <row r="98" spans="1:30" x14ac:dyDescent="0.2">
      <c r="A98" s="26" t="s">
        <v>6530</v>
      </c>
      <c r="B98" s="27">
        <v>44022</v>
      </c>
      <c r="C98" s="28">
        <v>0</v>
      </c>
      <c r="D98" s="28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3522.81</v>
      </c>
      <c r="N98" s="28">
        <v>3522.81</v>
      </c>
      <c r="O98" s="26">
        <v>101</v>
      </c>
      <c r="P98" s="24">
        <v>70</v>
      </c>
      <c r="Q98" s="25">
        <v>50.325714285714291</v>
      </c>
      <c r="V98" s="25">
        <f t="shared" si="16"/>
        <v>50.325714285714291</v>
      </c>
      <c r="W98" s="25">
        <f t="shared" si="11"/>
        <v>3522.8</v>
      </c>
      <c r="X98" s="25">
        <f t="shared" si="14"/>
        <v>31705.249999999993</v>
      </c>
    </row>
    <row r="99" spans="1:30" x14ac:dyDescent="0.2">
      <c r="A99" s="26" t="s">
        <v>6530</v>
      </c>
      <c r="B99" s="27">
        <v>44036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2465.96</v>
      </c>
      <c r="N99" s="28">
        <v>2465.96</v>
      </c>
      <c r="O99" s="26">
        <v>101</v>
      </c>
      <c r="P99" s="24">
        <v>49</v>
      </c>
      <c r="Q99" s="25">
        <v>50.325714285714291</v>
      </c>
      <c r="V99" s="25">
        <f t="shared" si="16"/>
        <v>50.325714285714291</v>
      </c>
      <c r="W99" s="25">
        <f>+V99*49</f>
        <v>2465.96</v>
      </c>
      <c r="X99" s="25">
        <f t="shared" si="14"/>
        <v>34171.209999999992</v>
      </c>
      <c r="Y99" s="30"/>
    </row>
    <row r="100" spans="1:30" x14ac:dyDescent="0.2">
      <c r="A100" s="24" t="s">
        <v>6536</v>
      </c>
      <c r="W100" s="25"/>
      <c r="X100" s="25"/>
    </row>
    <row r="101" spans="1:30" x14ac:dyDescent="0.2">
      <c r="N101" s="24" t="s">
        <v>6520</v>
      </c>
      <c r="X101" s="25" t="s">
        <v>6537</v>
      </c>
      <c r="Y101" s="41" t="s">
        <v>6497</v>
      </c>
      <c r="AA101" s="24" t="s">
        <v>6542</v>
      </c>
      <c r="AB101" s="24" t="s">
        <v>6543</v>
      </c>
      <c r="AC101" s="24" t="s">
        <v>8582</v>
      </c>
      <c r="AD101" s="24" t="s">
        <v>8586</v>
      </c>
    </row>
    <row r="102" spans="1:30" x14ac:dyDescent="0.2">
      <c r="A102" s="24" t="s">
        <v>6492</v>
      </c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25"/>
      <c r="X102" s="25"/>
      <c r="Y102" s="25"/>
    </row>
    <row r="103" spans="1:30" x14ac:dyDescent="0.2">
      <c r="B103" s="24" t="s">
        <v>6538</v>
      </c>
      <c r="N103" s="37">
        <f>SUM(N62:N88)</f>
        <v>91592.94</v>
      </c>
      <c r="X103" s="37">
        <f>SUM(W62:W88)</f>
        <v>91592.936324000009</v>
      </c>
      <c r="Y103" s="25">
        <f t="shared" ref="Y102:Y103" si="17">+N103-X103</f>
        <v>3.6759999929927289E-3</v>
      </c>
      <c r="AA103" s="106">
        <v>0.40210000000000001</v>
      </c>
      <c r="AB103" s="106">
        <v>5.4999989999999999E-2</v>
      </c>
    </row>
    <row r="104" spans="1:30" x14ac:dyDescent="0.2">
      <c r="B104" s="24" t="s">
        <v>6539</v>
      </c>
      <c r="N104" s="37">
        <f>SUM(N31:N60)</f>
        <v>90506.659999999974</v>
      </c>
      <c r="X104" s="37">
        <f>SUM(W31:W60)</f>
        <v>89999.819999999963</v>
      </c>
      <c r="Y104" s="25">
        <f>+N104-X104</f>
        <v>506.84000000001106</v>
      </c>
      <c r="AA104" s="106">
        <v>0.45229999999999998</v>
      </c>
      <c r="AB104" s="106"/>
      <c r="AC104" s="30">
        <f>+AA104*Y104</f>
        <v>229.243732000005</v>
      </c>
      <c r="AD104" s="30">
        <f>+AC104*1.131</f>
        <v>259.27466089200567</v>
      </c>
    </row>
    <row r="105" spans="1:30" x14ac:dyDescent="0.2">
      <c r="B105" s="24" t="s">
        <v>6540</v>
      </c>
      <c r="N105" s="37">
        <f>SUM(N6:N30)</f>
        <v>57381.619999999995</v>
      </c>
      <c r="X105" s="37">
        <f>SUM(W6:W30)</f>
        <v>56437.5</v>
      </c>
      <c r="Y105" s="25">
        <f>+N105-X105</f>
        <v>944.11999999999534</v>
      </c>
      <c r="AA105" s="106">
        <v>0.36620000000000003</v>
      </c>
      <c r="AB105" s="106"/>
      <c r="AC105" s="30">
        <f>+AA105*Y105</f>
        <v>345.73674399999834</v>
      </c>
      <c r="AD105" s="30">
        <f>+AC105*1.131</f>
        <v>391.0282574639981</v>
      </c>
    </row>
    <row r="106" spans="1:30" x14ac:dyDescent="0.2"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6"/>
      <c r="Y106" s="36"/>
      <c r="Z106" s="35"/>
      <c r="AA106" s="35"/>
      <c r="AB106" s="35"/>
      <c r="AC106" s="35"/>
      <c r="AD106" s="109"/>
    </row>
    <row r="107" spans="1:30" x14ac:dyDescent="0.2">
      <c r="B107" s="24" t="s">
        <v>6541</v>
      </c>
      <c r="N107" s="37">
        <f>SUM(N102:N105)</f>
        <v>239481.21999999997</v>
      </c>
      <c r="X107" s="37">
        <f>SUM(X102:X105)</f>
        <v>238030.25632399996</v>
      </c>
      <c r="Y107" s="25">
        <f>SUM(Y104:Y106)</f>
        <v>1450.9600000000064</v>
      </c>
      <c r="AC107" s="30">
        <f>SUM(AC102:AC106)</f>
        <v>574.98047600000336</v>
      </c>
      <c r="AD107" s="30">
        <f>SUM(AD104:AD106)</f>
        <v>650.30291835600383</v>
      </c>
    </row>
    <row r="108" spans="1:30" x14ac:dyDescent="0.2">
      <c r="W108" s="25"/>
      <c r="X108" s="25"/>
    </row>
    <row r="109" spans="1:30" x14ac:dyDescent="0.2">
      <c r="W109" s="25"/>
      <c r="X109" s="25"/>
      <c r="AB109" s="24" t="s">
        <v>8583</v>
      </c>
      <c r="AC109" s="30">
        <f>+AC107*0.0545</f>
        <v>31.336435942000183</v>
      </c>
    </row>
    <row r="110" spans="1:30" x14ac:dyDescent="0.2">
      <c r="W110" s="25"/>
      <c r="X110" s="25"/>
      <c r="AB110" s="24" t="s">
        <v>8584</v>
      </c>
      <c r="AC110" s="30">
        <f>+AC107*0.0765</f>
        <v>43.986006414000258</v>
      </c>
    </row>
    <row r="111" spans="1:30" x14ac:dyDescent="0.2">
      <c r="W111" s="25"/>
      <c r="X111" s="25"/>
    </row>
    <row r="112" spans="1:30" x14ac:dyDescent="0.2">
      <c r="W112" s="25"/>
      <c r="X112" s="25"/>
      <c r="AB112" s="108" t="s">
        <v>8585</v>
      </c>
      <c r="AC112" s="30">
        <f>SUM(AC107:AC111)</f>
        <v>650.30291835600383</v>
      </c>
    </row>
    <row r="113" spans="23:29" x14ac:dyDescent="0.2">
      <c r="W113" s="25"/>
      <c r="X113" s="25"/>
    </row>
    <row r="114" spans="23:29" x14ac:dyDescent="0.2">
      <c r="W114" s="25"/>
      <c r="X114" s="25"/>
      <c r="AB114" s="24">
        <v>2019</v>
      </c>
      <c r="AC114" s="30">
        <f>+AD104</f>
        <v>259.27466089200567</v>
      </c>
    </row>
    <row r="115" spans="23:29" x14ac:dyDescent="0.2">
      <c r="W115" s="25"/>
      <c r="X115" s="25"/>
      <c r="AB115" s="24">
        <v>2018</v>
      </c>
      <c r="AC115" s="30">
        <f>+AD105</f>
        <v>391.0282574639981</v>
      </c>
    </row>
    <row r="116" spans="23:29" x14ac:dyDescent="0.2">
      <c r="W116" s="25"/>
      <c r="X116" s="25"/>
    </row>
    <row r="117" spans="23:29" x14ac:dyDescent="0.2">
      <c r="W117" s="25"/>
      <c r="X117" s="25"/>
    </row>
    <row r="118" spans="23:29" x14ac:dyDescent="0.2">
      <c r="W118" s="25"/>
      <c r="X118" s="25"/>
    </row>
    <row r="119" spans="23:29" x14ac:dyDescent="0.2">
      <c r="W119" s="25"/>
      <c r="X119" s="25"/>
    </row>
    <row r="120" spans="23:29" x14ac:dyDescent="0.2">
      <c r="W120" s="25"/>
      <c r="X120" s="25"/>
    </row>
    <row r="121" spans="23:29" x14ac:dyDescent="0.2">
      <c r="W121" s="25"/>
      <c r="X121" s="25"/>
    </row>
    <row r="122" spans="23:29" x14ac:dyDescent="0.2">
      <c r="W122" s="25"/>
      <c r="X122" s="25"/>
    </row>
    <row r="123" spans="23:29" x14ac:dyDescent="0.2">
      <c r="W123" s="25"/>
      <c r="X123" s="25"/>
    </row>
    <row r="124" spans="23:29" x14ac:dyDescent="0.2">
      <c r="W124" s="25"/>
      <c r="X124" s="25"/>
    </row>
    <row r="125" spans="23:29" x14ac:dyDescent="0.2">
      <c r="W125" s="25"/>
      <c r="X125" s="25"/>
    </row>
    <row r="126" spans="23:29" x14ac:dyDescent="0.2">
      <c r="W126" s="25"/>
      <c r="X126" s="25"/>
    </row>
    <row r="127" spans="23:29" x14ac:dyDescent="0.2">
      <c r="W127" s="25"/>
      <c r="X127" s="25"/>
    </row>
    <row r="128" spans="23:29" x14ac:dyDescent="0.2">
      <c r="W128" s="25"/>
      <c r="X128" s="25"/>
    </row>
    <row r="129" spans="23:24" x14ac:dyDescent="0.2">
      <c r="W129" s="25"/>
      <c r="X129" s="25"/>
    </row>
    <row r="130" spans="23:24" x14ac:dyDescent="0.2">
      <c r="W130" s="25"/>
      <c r="X130" s="25"/>
    </row>
    <row r="131" spans="23:24" x14ac:dyDescent="0.2">
      <c r="W131" s="25"/>
      <c r="X131" s="25"/>
    </row>
    <row r="132" spans="23:24" x14ac:dyDescent="0.2">
      <c r="W132" s="25"/>
      <c r="X132" s="25"/>
    </row>
    <row r="133" spans="23:24" x14ac:dyDescent="0.2">
      <c r="W133" s="25"/>
      <c r="X133" s="25"/>
    </row>
    <row r="134" spans="23:24" x14ac:dyDescent="0.2">
      <c r="W134" s="25"/>
      <c r="X134" s="25"/>
    </row>
    <row r="135" spans="23:24" x14ac:dyDescent="0.2">
      <c r="W135" s="25"/>
      <c r="X135" s="25"/>
    </row>
    <row r="136" spans="23:24" x14ac:dyDescent="0.2">
      <c r="W136" s="25"/>
      <c r="X136" s="25"/>
    </row>
    <row r="137" spans="23:24" x14ac:dyDescent="0.2">
      <c r="W137" s="25"/>
      <c r="X137" s="25"/>
    </row>
    <row r="138" spans="23:24" x14ac:dyDescent="0.2">
      <c r="W138" s="25"/>
      <c r="X138" s="25"/>
    </row>
    <row r="139" spans="23:24" x14ac:dyDescent="0.2">
      <c r="W139" s="25"/>
      <c r="X139" s="25"/>
    </row>
    <row r="140" spans="23:24" x14ac:dyDescent="0.2">
      <c r="W140" s="25"/>
      <c r="X140" s="25"/>
    </row>
    <row r="141" spans="23:24" x14ac:dyDescent="0.2">
      <c r="W141" s="25"/>
      <c r="X141" s="25"/>
    </row>
    <row r="142" spans="23:24" x14ac:dyDescent="0.2">
      <c r="W142" s="25"/>
      <c r="X142" s="25"/>
    </row>
    <row r="143" spans="23:24" x14ac:dyDescent="0.2">
      <c r="W143" s="25"/>
      <c r="X143" s="25"/>
    </row>
    <row r="144" spans="23:24" x14ac:dyDescent="0.2">
      <c r="W144" s="25"/>
      <c r="X144" s="25"/>
    </row>
    <row r="145" spans="23:24" x14ac:dyDescent="0.2">
      <c r="W145" s="25"/>
      <c r="X145" s="25"/>
    </row>
    <row r="146" spans="23:24" x14ac:dyDescent="0.2">
      <c r="W146" s="25"/>
      <c r="X146" s="25"/>
    </row>
    <row r="147" spans="23:24" x14ac:dyDescent="0.2">
      <c r="W147" s="25"/>
      <c r="X147" s="25"/>
    </row>
    <row r="148" spans="23:24" x14ac:dyDescent="0.2">
      <c r="W148" s="25"/>
      <c r="X148" s="25"/>
    </row>
    <row r="149" spans="23:24" x14ac:dyDescent="0.2">
      <c r="W149" s="25"/>
      <c r="X149" s="25"/>
    </row>
    <row r="150" spans="23:24" x14ac:dyDescent="0.2">
      <c r="W150" s="25"/>
      <c r="X150" s="25"/>
    </row>
    <row r="151" spans="23:24" x14ac:dyDescent="0.2">
      <c r="W151" s="25"/>
      <c r="X151" s="25"/>
    </row>
    <row r="152" spans="23:24" x14ac:dyDescent="0.2">
      <c r="W152" s="25"/>
      <c r="X152" s="25"/>
    </row>
    <row r="153" spans="23:24" x14ac:dyDescent="0.2">
      <c r="W153" s="25"/>
      <c r="X153" s="25"/>
    </row>
    <row r="154" spans="23:24" x14ac:dyDescent="0.2">
      <c r="W154" s="25"/>
      <c r="X154" s="25"/>
    </row>
    <row r="155" spans="23:24" x14ac:dyDescent="0.2">
      <c r="W155" s="25"/>
      <c r="X155" s="25"/>
    </row>
    <row r="156" spans="23:24" x14ac:dyDescent="0.2">
      <c r="W156" s="25"/>
      <c r="X156" s="25"/>
    </row>
    <row r="157" spans="23:24" x14ac:dyDescent="0.2">
      <c r="W157" s="25"/>
      <c r="X157" s="25"/>
    </row>
    <row r="158" spans="23:24" x14ac:dyDescent="0.2">
      <c r="W158" s="25"/>
      <c r="X158" s="25"/>
    </row>
    <row r="159" spans="23:24" x14ac:dyDescent="0.2">
      <c r="W159" s="25"/>
      <c r="X159" s="25"/>
    </row>
    <row r="160" spans="23:24" x14ac:dyDescent="0.2">
      <c r="W160" s="25"/>
      <c r="X160" s="25"/>
    </row>
    <row r="161" spans="23:24" x14ac:dyDescent="0.2">
      <c r="W161" s="25"/>
      <c r="X161" s="25"/>
    </row>
    <row r="162" spans="23:24" x14ac:dyDescent="0.2">
      <c r="W162" s="25"/>
      <c r="X162" s="25"/>
    </row>
    <row r="163" spans="23:24" x14ac:dyDescent="0.2">
      <c r="W163" s="25"/>
      <c r="X163" s="25"/>
    </row>
    <row r="164" spans="23:24" x14ac:dyDescent="0.2">
      <c r="W164" s="25"/>
      <c r="X164" s="25"/>
    </row>
    <row r="165" spans="23:24" x14ac:dyDescent="0.2">
      <c r="W165" s="25"/>
      <c r="X165" s="25"/>
    </row>
    <row r="166" spans="23:24" x14ac:dyDescent="0.2">
      <c r="W166" s="25"/>
      <c r="X166" s="25"/>
    </row>
    <row r="167" spans="23:24" x14ac:dyDescent="0.2">
      <c r="W167" s="25"/>
      <c r="X167" s="25"/>
    </row>
    <row r="168" spans="23:24" x14ac:dyDescent="0.2">
      <c r="W168" s="25"/>
      <c r="X168" s="25"/>
    </row>
    <row r="169" spans="23:24" x14ac:dyDescent="0.2">
      <c r="W169" s="25"/>
      <c r="X169" s="25"/>
    </row>
    <row r="170" spans="23:24" x14ac:dyDescent="0.2">
      <c r="W170" s="25"/>
      <c r="X170" s="25"/>
    </row>
    <row r="171" spans="23:24" x14ac:dyDescent="0.2">
      <c r="W171" s="25"/>
      <c r="X171" s="25"/>
    </row>
    <row r="172" spans="23:24" x14ac:dyDescent="0.2">
      <c r="W172" s="25"/>
      <c r="X172" s="25"/>
    </row>
    <row r="173" spans="23:24" x14ac:dyDescent="0.2">
      <c r="W173" s="25"/>
      <c r="X173" s="25"/>
    </row>
    <row r="174" spans="23:24" x14ac:dyDescent="0.2">
      <c r="W174" s="25"/>
      <c r="X174" s="25"/>
    </row>
    <row r="175" spans="23:24" x14ac:dyDescent="0.2">
      <c r="W175" s="25"/>
      <c r="X175" s="25"/>
    </row>
    <row r="176" spans="23:24" x14ac:dyDescent="0.2">
      <c r="W176" s="25"/>
      <c r="X176" s="25"/>
    </row>
    <row r="177" spans="23:24" x14ac:dyDescent="0.2">
      <c r="W177" s="25"/>
      <c r="X177" s="25"/>
    </row>
    <row r="178" spans="23:24" x14ac:dyDescent="0.2">
      <c r="W178" s="25"/>
      <c r="X178" s="25"/>
    </row>
    <row r="179" spans="23:24" x14ac:dyDescent="0.2">
      <c r="W179" s="25"/>
      <c r="X179" s="25"/>
    </row>
    <row r="180" spans="23:24" x14ac:dyDescent="0.2">
      <c r="W180" s="25"/>
      <c r="X180" s="25"/>
    </row>
    <row r="181" spans="23:24" x14ac:dyDescent="0.2">
      <c r="W181" s="25"/>
      <c r="X181" s="25"/>
    </row>
    <row r="182" spans="23:24" x14ac:dyDescent="0.2">
      <c r="W182" s="25"/>
      <c r="X182" s="25"/>
    </row>
    <row r="183" spans="23:24" x14ac:dyDescent="0.2">
      <c r="W183" s="25"/>
      <c r="X183" s="25"/>
    </row>
    <row r="184" spans="23:24" x14ac:dyDescent="0.2">
      <c r="W184" s="25"/>
      <c r="X184" s="25"/>
    </row>
    <row r="185" spans="23:24" x14ac:dyDescent="0.2">
      <c r="W185" s="25"/>
      <c r="X185" s="25"/>
    </row>
    <row r="186" spans="23:24" x14ac:dyDescent="0.2">
      <c r="W186" s="25"/>
      <c r="X186" s="25"/>
    </row>
    <row r="187" spans="23:24" x14ac:dyDescent="0.2">
      <c r="W187" s="25"/>
      <c r="X187" s="25"/>
    </row>
    <row r="188" spans="23:24" x14ac:dyDescent="0.2">
      <c r="W188" s="25"/>
      <c r="X188" s="25"/>
    </row>
    <row r="189" spans="23:24" x14ac:dyDescent="0.2">
      <c r="W189" s="25"/>
      <c r="X189" s="25"/>
    </row>
    <row r="190" spans="23:24" x14ac:dyDescent="0.2">
      <c r="W190" s="25"/>
      <c r="X190" s="25"/>
    </row>
    <row r="191" spans="23:24" x14ac:dyDescent="0.2">
      <c r="W191" s="25"/>
      <c r="X191" s="25"/>
    </row>
    <row r="192" spans="23:24" x14ac:dyDescent="0.2">
      <c r="W192" s="25"/>
      <c r="X192" s="25"/>
    </row>
    <row r="193" spans="23:24" x14ac:dyDescent="0.2">
      <c r="W193" s="25"/>
      <c r="X193" s="25"/>
    </row>
    <row r="194" spans="23:24" x14ac:dyDescent="0.2">
      <c r="W194" s="25"/>
      <c r="X194" s="25"/>
    </row>
    <row r="195" spans="23:24" x14ac:dyDescent="0.2">
      <c r="W195" s="25"/>
      <c r="X195" s="25"/>
    </row>
    <row r="196" spans="23:24" x14ac:dyDescent="0.2">
      <c r="W196" s="25"/>
      <c r="X196" s="25"/>
    </row>
    <row r="197" spans="23:24" x14ac:dyDescent="0.2">
      <c r="W197" s="25"/>
      <c r="X197" s="25"/>
    </row>
    <row r="198" spans="23:24" x14ac:dyDescent="0.2">
      <c r="W198" s="25"/>
      <c r="X198" s="25"/>
    </row>
    <row r="199" spans="23:24" x14ac:dyDescent="0.2">
      <c r="W199" s="25"/>
      <c r="X199" s="25"/>
    </row>
    <row r="200" spans="23:24" x14ac:dyDescent="0.2">
      <c r="W200" s="25"/>
      <c r="X200" s="25"/>
    </row>
    <row r="201" spans="23:24" x14ac:dyDescent="0.2">
      <c r="W201" s="25"/>
      <c r="X201" s="25"/>
    </row>
    <row r="202" spans="23:24" x14ac:dyDescent="0.2">
      <c r="W202" s="25"/>
      <c r="X202" s="25"/>
    </row>
    <row r="203" spans="23:24" x14ac:dyDescent="0.2">
      <c r="W203" s="25"/>
      <c r="X203" s="25"/>
    </row>
    <row r="204" spans="23:24" x14ac:dyDescent="0.2">
      <c r="W204" s="25"/>
      <c r="X204" s="25"/>
    </row>
    <row r="205" spans="23:24" x14ac:dyDescent="0.2">
      <c r="W205" s="25"/>
      <c r="X205" s="25"/>
    </row>
    <row r="206" spans="23:24" x14ac:dyDescent="0.2">
      <c r="W206" s="25"/>
      <c r="X206" s="25"/>
    </row>
    <row r="207" spans="23:24" x14ac:dyDescent="0.2">
      <c r="W207" s="25"/>
      <c r="X207" s="25"/>
    </row>
    <row r="208" spans="23:24" x14ac:dyDescent="0.2">
      <c r="W208" s="25"/>
      <c r="X208" s="25"/>
    </row>
    <row r="209" spans="23:24" x14ac:dyDescent="0.2">
      <c r="W209" s="25"/>
      <c r="X209" s="25"/>
    </row>
    <row r="210" spans="23:24" x14ac:dyDescent="0.2">
      <c r="W210" s="25"/>
      <c r="X210" s="25"/>
    </row>
    <row r="211" spans="23:24" x14ac:dyDescent="0.2">
      <c r="W211" s="25"/>
      <c r="X211" s="25"/>
    </row>
    <row r="212" spans="23:24" x14ac:dyDescent="0.2">
      <c r="W212" s="25"/>
      <c r="X212" s="25"/>
    </row>
    <row r="213" spans="23:24" x14ac:dyDescent="0.2">
      <c r="W213" s="25"/>
      <c r="X213" s="25"/>
    </row>
    <row r="214" spans="23:24" x14ac:dyDescent="0.2">
      <c r="W214" s="25"/>
      <c r="X214" s="25"/>
    </row>
    <row r="215" spans="23:24" x14ac:dyDescent="0.2">
      <c r="W215" s="25"/>
      <c r="X215" s="25"/>
    </row>
    <row r="216" spans="23:24" x14ac:dyDescent="0.2">
      <c r="W216" s="25"/>
      <c r="X216" s="25"/>
    </row>
    <row r="217" spans="23:24" x14ac:dyDescent="0.2">
      <c r="W217" s="25"/>
      <c r="X217" s="25"/>
    </row>
    <row r="218" spans="23:24" x14ac:dyDescent="0.2">
      <c r="W218" s="25"/>
      <c r="X218" s="25"/>
    </row>
    <row r="219" spans="23:24" x14ac:dyDescent="0.2">
      <c r="W219" s="25"/>
      <c r="X219" s="25"/>
    </row>
    <row r="220" spans="23:24" x14ac:dyDescent="0.2">
      <c r="W220" s="25"/>
      <c r="X220" s="25"/>
    </row>
    <row r="221" spans="23:24" x14ac:dyDescent="0.2">
      <c r="W221" s="25"/>
      <c r="X221" s="25"/>
    </row>
    <row r="222" spans="23:24" x14ac:dyDescent="0.2">
      <c r="W222" s="25"/>
      <c r="X222" s="25"/>
    </row>
    <row r="223" spans="23:24" x14ac:dyDescent="0.2">
      <c r="W223" s="25"/>
      <c r="X223" s="25"/>
    </row>
    <row r="224" spans="23:24" x14ac:dyDescent="0.2">
      <c r="W224" s="25"/>
      <c r="X224" s="25"/>
    </row>
    <row r="225" spans="23:24" x14ac:dyDescent="0.2">
      <c r="W225" s="25"/>
      <c r="X225" s="25"/>
    </row>
    <row r="226" spans="23:24" x14ac:dyDescent="0.2">
      <c r="W226" s="25"/>
      <c r="X226" s="25"/>
    </row>
    <row r="227" spans="23:24" x14ac:dyDescent="0.2">
      <c r="W227" s="25"/>
      <c r="X227" s="25"/>
    </row>
    <row r="228" spans="23:24" x14ac:dyDescent="0.2">
      <c r="W228" s="25"/>
      <c r="X228" s="25"/>
    </row>
    <row r="229" spans="23:24" x14ac:dyDescent="0.2">
      <c r="W229" s="25"/>
      <c r="X229" s="25"/>
    </row>
    <row r="230" spans="23:24" x14ac:dyDescent="0.2">
      <c r="W230" s="25"/>
      <c r="X230" s="25"/>
    </row>
    <row r="231" spans="23:24" x14ac:dyDescent="0.2">
      <c r="W231" s="25"/>
      <c r="X231" s="25"/>
    </row>
    <row r="232" spans="23:24" x14ac:dyDescent="0.2">
      <c r="W232" s="25"/>
      <c r="X232" s="25"/>
    </row>
    <row r="233" spans="23:24" x14ac:dyDescent="0.2">
      <c r="W233" s="25"/>
      <c r="X233" s="25"/>
    </row>
    <row r="234" spans="23:24" x14ac:dyDescent="0.2">
      <c r="W234" s="25"/>
      <c r="X234" s="25"/>
    </row>
    <row r="235" spans="23:24" x14ac:dyDescent="0.2">
      <c r="W235" s="25"/>
      <c r="X235" s="25"/>
    </row>
    <row r="236" spans="23:24" x14ac:dyDescent="0.2">
      <c r="W236" s="25"/>
      <c r="X236" s="25"/>
    </row>
    <row r="237" spans="23:24" x14ac:dyDescent="0.2">
      <c r="W237" s="25"/>
      <c r="X237" s="25"/>
    </row>
    <row r="238" spans="23:24" x14ac:dyDescent="0.2">
      <c r="W238" s="25"/>
      <c r="X238" s="25"/>
    </row>
    <row r="239" spans="23:24" x14ac:dyDescent="0.2">
      <c r="W239" s="25"/>
      <c r="X239" s="25"/>
    </row>
    <row r="240" spans="23:24" x14ac:dyDescent="0.2">
      <c r="W240" s="25"/>
      <c r="X240" s="25"/>
    </row>
    <row r="241" spans="23:24" x14ac:dyDescent="0.2">
      <c r="W241" s="25"/>
      <c r="X241" s="25"/>
    </row>
    <row r="242" spans="23:24" x14ac:dyDescent="0.2">
      <c r="W242" s="25"/>
      <c r="X242" s="25"/>
    </row>
    <row r="243" spans="23:24" x14ac:dyDescent="0.2">
      <c r="W243" s="25"/>
      <c r="X243" s="25"/>
    </row>
    <row r="244" spans="23:24" x14ac:dyDescent="0.2">
      <c r="W244" s="25"/>
      <c r="X244" s="25"/>
    </row>
    <row r="245" spans="23:24" x14ac:dyDescent="0.2">
      <c r="W245" s="25"/>
      <c r="X245" s="25"/>
    </row>
    <row r="246" spans="23:24" x14ac:dyDescent="0.2">
      <c r="W246" s="25"/>
      <c r="X246" s="25"/>
    </row>
    <row r="247" spans="23:24" x14ac:dyDescent="0.2">
      <c r="W247" s="25"/>
      <c r="X247" s="25"/>
    </row>
    <row r="248" spans="23:24" x14ac:dyDescent="0.2">
      <c r="W248" s="25"/>
      <c r="X248" s="25"/>
    </row>
    <row r="249" spans="23:24" x14ac:dyDescent="0.2">
      <c r="W249" s="25"/>
      <c r="X249" s="25"/>
    </row>
    <row r="250" spans="23:24" x14ac:dyDescent="0.2">
      <c r="W250" s="25"/>
      <c r="X250" s="25"/>
    </row>
    <row r="251" spans="23:24" x14ac:dyDescent="0.2">
      <c r="W251" s="25"/>
      <c r="X251" s="25"/>
    </row>
    <row r="252" spans="23:24" x14ac:dyDescent="0.2">
      <c r="W252" s="25"/>
      <c r="X252" s="25"/>
    </row>
    <row r="253" spans="23:24" x14ac:dyDescent="0.2">
      <c r="W253" s="25"/>
      <c r="X253" s="25"/>
    </row>
    <row r="254" spans="23:24" x14ac:dyDescent="0.2">
      <c r="W254" s="25"/>
      <c r="X254" s="25"/>
    </row>
    <row r="255" spans="23:24" x14ac:dyDescent="0.2">
      <c r="W255" s="25"/>
      <c r="X255" s="25"/>
    </row>
    <row r="256" spans="23:24" x14ac:dyDescent="0.2">
      <c r="W256" s="25"/>
      <c r="X256" s="25"/>
    </row>
    <row r="257" spans="23:24" x14ac:dyDescent="0.2">
      <c r="W257" s="25"/>
      <c r="X257" s="25"/>
    </row>
    <row r="258" spans="23:24" x14ac:dyDescent="0.2">
      <c r="W258" s="25"/>
      <c r="X258" s="25"/>
    </row>
    <row r="259" spans="23:24" x14ac:dyDescent="0.2">
      <c r="W259" s="25"/>
      <c r="X259" s="25"/>
    </row>
    <row r="260" spans="23:24" x14ac:dyDescent="0.2">
      <c r="W260" s="25"/>
      <c r="X260" s="25"/>
    </row>
    <row r="261" spans="23:24" x14ac:dyDescent="0.2">
      <c r="W261" s="25"/>
      <c r="X261" s="25"/>
    </row>
    <row r="262" spans="23:24" x14ac:dyDescent="0.2">
      <c r="W262" s="25"/>
      <c r="X262" s="25"/>
    </row>
    <row r="263" spans="23:24" x14ac:dyDescent="0.2">
      <c r="W263" s="25"/>
      <c r="X263" s="25"/>
    </row>
    <row r="264" spans="23:24" x14ac:dyDescent="0.2">
      <c r="W264" s="25"/>
      <c r="X264" s="25"/>
    </row>
    <row r="265" spans="23:24" x14ac:dyDescent="0.2">
      <c r="W265" s="25"/>
      <c r="X265" s="25"/>
    </row>
    <row r="266" spans="23:24" x14ac:dyDescent="0.2">
      <c r="W266" s="25"/>
      <c r="X266" s="25"/>
    </row>
    <row r="267" spans="23:24" x14ac:dyDescent="0.2">
      <c r="W267" s="25"/>
      <c r="X267" s="25"/>
    </row>
    <row r="268" spans="23:24" x14ac:dyDescent="0.2">
      <c r="W268" s="25"/>
      <c r="X268" s="25"/>
    </row>
    <row r="269" spans="23:24" x14ac:dyDescent="0.2">
      <c r="W269" s="25"/>
      <c r="X269" s="25"/>
    </row>
    <row r="270" spans="23:24" x14ac:dyDescent="0.2">
      <c r="W270" s="25"/>
      <c r="X270" s="25"/>
    </row>
    <row r="271" spans="23:24" x14ac:dyDescent="0.2">
      <c r="W271" s="25"/>
      <c r="X271" s="25"/>
    </row>
    <row r="272" spans="23:24" x14ac:dyDescent="0.2">
      <c r="W272" s="25"/>
      <c r="X272" s="25"/>
    </row>
    <row r="273" spans="23:24" x14ac:dyDescent="0.2">
      <c r="W273" s="25"/>
      <c r="X273" s="25"/>
    </row>
    <row r="274" spans="23:24" x14ac:dyDescent="0.2">
      <c r="W274" s="25"/>
      <c r="X274" s="25"/>
    </row>
    <row r="275" spans="23:24" x14ac:dyDescent="0.2">
      <c r="W275" s="25"/>
      <c r="X275" s="25"/>
    </row>
    <row r="276" spans="23:24" x14ac:dyDescent="0.2">
      <c r="W276" s="25"/>
      <c r="X276" s="25"/>
    </row>
    <row r="277" spans="23:24" x14ac:dyDescent="0.2">
      <c r="W277" s="25"/>
      <c r="X277" s="25"/>
    </row>
    <row r="278" spans="23:24" x14ac:dyDescent="0.2">
      <c r="W278" s="25"/>
      <c r="X278" s="25"/>
    </row>
    <row r="279" spans="23:24" x14ac:dyDescent="0.2">
      <c r="W279" s="25"/>
      <c r="X279" s="25"/>
    </row>
    <row r="280" spans="23:24" x14ac:dyDescent="0.2">
      <c r="W280" s="25"/>
      <c r="X280" s="25"/>
    </row>
    <row r="281" spans="23:24" x14ac:dyDescent="0.2">
      <c r="W281" s="25"/>
      <c r="X281" s="25"/>
    </row>
    <row r="282" spans="23:24" x14ac:dyDescent="0.2">
      <c r="W282" s="25"/>
      <c r="X282" s="25"/>
    </row>
    <row r="283" spans="23:24" x14ac:dyDescent="0.2">
      <c r="W283" s="25"/>
      <c r="X283" s="25"/>
    </row>
    <row r="284" spans="23:24" x14ac:dyDescent="0.2">
      <c r="W284" s="25"/>
      <c r="X284" s="25"/>
    </row>
    <row r="285" spans="23:24" x14ac:dyDescent="0.2">
      <c r="W285" s="25"/>
      <c r="X285" s="25"/>
    </row>
    <row r="286" spans="23:24" x14ac:dyDescent="0.2">
      <c r="W286" s="25"/>
      <c r="X286" s="25"/>
    </row>
    <row r="287" spans="23:24" x14ac:dyDescent="0.2">
      <c r="W287" s="25"/>
      <c r="X287" s="25"/>
    </row>
    <row r="288" spans="23:24" x14ac:dyDescent="0.2">
      <c r="W288" s="25"/>
      <c r="X288" s="25"/>
    </row>
    <row r="289" spans="23:24" x14ac:dyDescent="0.2">
      <c r="W289" s="25"/>
      <c r="X289" s="25"/>
    </row>
    <row r="290" spans="23:24" x14ac:dyDescent="0.2">
      <c r="W290" s="25"/>
      <c r="X290" s="25"/>
    </row>
    <row r="291" spans="23:24" x14ac:dyDescent="0.2">
      <c r="W291" s="25"/>
      <c r="X291" s="25"/>
    </row>
    <row r="292" spans="23:24" x14ac:dyDescent="0.2">
      <c r="W292" s="25"/>
      <c r="X292" s="25"/>
    </row>
    <row r="293" spans="23:24" x14ac:dyDescent="0.2">
      <c r="W293" s="25"/>
      <c r="X293" s="25"/>
    </row>
    <row r="294" spans="23:24" x14ac:dyDescent="0.2">
      <c r="W294" s="25"/>
      <c r="X294" s="25"/>
    </row>
    <row r="295" spans="23:24" x14ac:dyDescent="0.2">
      <c r="W295" s="25"/>
      <c r="X295" s="25"/>
    </row>
    <row r="296" spans="23:24" x14ac:dyDescent="0.2">
      <c r="W296" s="25"/>
      <c r="X296" s="25"/>
    </row>
    <row r="297" spans="23:24" x14ac:dyDescent="0.2">
      <c r="W297" s="25"/>
      <c r="X297" s="25"/>
    </row>
    <row r="298" spans="23:24" x14ac:dyDescent="0.2">
      <c r="W298" s="25"/>
      <c r="X298" s="25"/>
    </row>
    <row r="299" spans="23:24" x14ac:dyDescent="0.2">
      <c r="W299" s="25"/>
      <c r="X299" s="25"/>
    </row>
    <row r="300" spans="23:24" x14ac:dyDescent="0.2">
      <c r="W300" s="25"/>
      <c r="X300" s="25"/>
    </row>
    <row r="301" spans="23:24" x14ac:dyDescent="0.2">
      <c r="W301" s="25"/>
      <c r="X301" s="25"/>
    </row>
    <row r="302" spans="23:24" x14ac:dyDescent="0.2">
      <c r="W302" s="25"/>
      <c r="X302" s="25"/>
    </row>
    <row r="303" spans="23:24" x14ac:dyDescent="0.2">
      <c r="W303" s="25"/>
      <c r="X303" s="25"/>
    </row>
    <row r="304" spans="23:24" x14ac:dyDescent="0.2">
      <c r="W304" s="25"/>
      <c r="X304" s="25"/>
    </row>
    <row r="305" spans="23:24" x14ac:dyDescent="0.2">
      <c r="W305" s="25"/>
      <c r="X305" s="25"/>
    </row>
    <row r="306" spans="23:24" x14ac:dyDescent="0.2">
      <c r="W306" s="25"/>
      <c r="X306" s="25"/>
    </row>
    <row r="307" spans="23:24" x14ac:dyDescent="0.2">
      <c r="W307" s="25"/>
      <c r="X307" s="25"/>
    </row>
    <row r="308" spans="23:24" x14ac:dyDescent="0.2">
      <c r="W308" s="25"/>
      <c r="X308" s="25"/>
    </row>
    <row r="309" spans="23:24" x14ac:dyDescent="0.2">
      <c r="W309" s="25"/>
      <c r="X309" s="25"/>
    </row>
    <row r="310" spans="23:24" x14ac:dyDescent="0.2">
      <c r="W310" s="25"/>
      <c r="X310" s="25"/>
    </row>
    <row r="311" spans="23:24" x14ac:dyDescent="0.2">
      <c r="W311" s="25"/>
      <c r="X311" s="25"/>
    </row>
    <row r="312" spans="23:24" x14ac:dyDescent="0.2">
      <c r="W312" s="25"/>
      <c r="X312" s="25"/>
    </row>
    <row r="313" spans="23:24" x14ac:dyDescent="0.2">
      <c r="W313" s="25"/>
      <c r="X313" s="25"/>
    </row>
    <row r="314" spans="23:24" x14ac:dyDescent="0.2">
      <c r="W314" s="25"/>
      <c r="X314" s="25"/>
    </row>
    <row r="315" spans="23:24" x14ac:dyDescent="0.2">
      <c r="W315" s="25"/>
      <c r="X315" s="25"/>
    </row>
    <row r="316" spans="23:24" x14ac:dyDescent="0.2">
      <c r="W316" s="25"/>
      <c r="X316" s="25"/>
    </row>
    <row r="317" spans="23:24" x14ac:dyDescent="0.2">
      <c r="W317" s="25"/>
      <c r="X317" s="25"/>
    </row>
    <row r="318" spans="23:24" x14ac:dyDescent="0.2">
      <c r="W318" s="25"/>
      <c r="X318" s="25"/>
    </row>
    <row r="319" spans="23:24" x14ac:dyDescent="0.2">
      <c r="W319" s="25"/>
      <c r="X319" s="25"/>
    </row>
    <row r="320" spans="23:24" x14ac:dyDescent="0.2">
      <c r="W320" s="25"/>
      <c r="X320" s="25"/>
    </row>
    <row r="321" spans="23:24" x14ac:dyDescent="0.2">
      <c r="W321" s="25"/>
      <c r="X321" s="25"/>
    </row>
    <row r="322" spans="23:24" x14ac:dyDescent="0.2">
      <c r="W322" s="25"/>
      <c r="X322" s="25"/>
    </row>
    <row r="323" spans="23:24" x14ac:dyDescent="0.2">
      <c r="W323" s="25"/>
      <c r="X323" s="25"/>
    </row>
    <row r="324" spans="23:24" x14ac:dyDescent="0.2">
      <c r="W324" s="25"/>
      <c r="X324" s="25"/>
    </row>
    <row r="325" spans="23:24" x14ac:dyDescent="0.2">
      <c r="W325" s="25"/>
      <c r="X325" s="25"/>
    </row>
    <row r="326" spans="23:24" x14ac:dyDescent="0.2">
      <c r="W326" s="25"/>
      <c r="X326" s="25"/>
    </row>
    <row r="327" spans="23:24" x14ac:dyDescent="0.2">
      <c r="W327" s="25"/>
      <c r="X327" s="25"/>
    </row>
    <row r="328" spans="23:24" x14ac:dyDescent="0.2">
      <c r="W328" s="25"/>
      <c r="X328" s="25"/>
    </row>
    <row r="329" spans="23:24" x14ac:dyDescent="0.2">
      <c r="W329" s="25"/>
      <c r="X329" s="25"/>
    </row>
    <row r="330" spans="23:24" x14ac:dyDescent="0.2">
      <c r="W330" s="25"/>
      <c r="X330" s="25"/>
    </row>
    <row r="331" spans="23:24" x14ac:dyDescent="0.2">
      <c r="W331" s="25"/>
      <c r="X331" s="25"/>
    </row>
    <row r="332" spans="23:24" x14ac:dyDescent="0.2">
      <c r="W332" s="25"/>
      <c r="X332" s="25"/>
    </row>
    <row r="333" spans="23:24" x14ac:dyDescent="0.2">
      <c r="W333" s="25"/>
      <c r="X333" s="25"/>
    </row>
    <row r="334" spans="23:24" x14ac:dyDescent="0.2">
      <c r="W334" s="25"/>
      <c r="X334" s="25"/>
    </row>
    <row r="335" spans="23:24" x14ac:dyDescent="0.2">
      <c r="W335" s="25"/>
      <c r="X335" s="25"/>
    </row>
    <row r="336" spans="23:24" x14ac:dyDescent="0.2">
      <c r="W336" s="25"/>
      <c r="X336" s="25"/>
    </row>
    <row r="337" spans="23:24" x14ac:dyDescent="0.2">
      <c r="W337" s="25"/>
      <c r="X337" s="25"/>
    </row>
    <row r="338" spans="23:24" x14ac:dyDescent="0.2">
      <c r="W338" s="25"/>
      <c r="X338" s="25"/>
    </row>
    <row r="339" spans="23:24" x14ac:dyDescent="0.2">
      <c r="W339" s="25"/>
      <c r="X339" s="25"/>
    </row>
    <row r="340" spans="23:24" x14ac:dyDescent="0.2">
      <c r="W340" s="25"/>
      <c r="X340" s="25"/>
    </row>
    <row r="341" spans="23:24" x14ac:dyDescent="0.2">
      <c r="W341" s="25"/>
      <c r="X341" s="25"/>
    </row>
    <row r="342" spans="23:24" x14ac:dyDescent="0.2">
      <c r="W342" s="25"/>
      <c r="X342" s="25"/>
    </row>
    <row r="343" spans="23:24" x14ac:dyDescent="0.2">
      <c r="W343" s="25"/>
      <c r="X343" s="25"/>
    </row>
    <row r="344" spans="23:24" x14ac:dyDescent="0.2">
      <c r="W344" s="25"/>
      <c r="X344" s="25"/>
    </row>
    <row r="345" spans="23:24" x14ac:dyDescent="0.2">
      <c r="W345" s="25"/>
      <c r="X345" s="25"/>
    </row>
    <row r="346" spans="23:24" x14ac:dyDescent="0.2">
      <c r="W346" s="25"/>
      <c r="X346" s="25"/>
    </row>
    <row r="347" spans="23:24" x14ac:dyDescent="0.2">
      <c r="W347" s="25"/>
      <c r="X347" s="25"/>
    </row>
    <row r="348" spans="23:24" x14ac:dyDescent="0.2">
      <c r="W348" s="25"/>
      <c r="X348" s="25"/>
    </row>
    <row r="349" spans="23:24" x14ac:dyDescent="0.2">
      <c r="W349" s="25"/>
      <c r="X349" s="25"/>
    </row>
    <row r="350" spans="23:24" x14ac:dyDescent="0.2">
      <c r="W350" s="25"/>
      <c r="X350" s="25"/>
    </row>
    <row r="351" spans="23:24" x14ac:dyDescent="0.2">
      <c r="W351" s="25"/>
      <c r="X351" s="25"/>
    </row>
    <row r="352" spans="23:24" x14ac:dyDescent="0.2">
      <c r="W352" s="25"/>
      <c r="X352" s="25"/>
    </row>
    <row r="353" spans="23:24" x14ac:dyDescent="0.2">
      <c r="W353" s="25"/>
      <c r="X353" s="25"/>
    </row>
    <row r="354" spans="23:24" x14ac:dyDescent="0.2">
      <c r="W354" s="25"/>
      <c r="X354" s="25"/>
    </row>
    <row r="355" spans="23:24" x14ac:dyDescent="0.2">
      <c r="W355" s="25"/>
      <c r="X355" s="25"/>
    </row>
    <row r="356" spans="23:24" x14ac:dyDescent="0.2">
      <c r="W356" s="25"/>
      <c r="X356" s="25"/>
    </row>
    <row r="357" spans="23:24" x14ac:dyDescent="0.2">
      <c r="W357" s="25"/>
      <c r="X357" s="25"/>
    </row>
    <row r="358" spans="23:24" x14ac:dyDescent="0.2">
      <c r="W358" s="25"/>
      <c r="X358" s="25"/>
    </row>
    <row r="359" spans="23:24" x14ac:dyDescent="0.2">
      <c r="W359" s="25"/>
      <c r="X359" s="25"/>
    </row>
    <row r="360" spans="23:24" x14ac:dyDescent="0.2">
      <c r="W360" s="25"/>
      <c r="X360" s="25"/>
    </row>
    <row r="361" spans="23:24" x14ac:dyDescent="0.2">
      <c r="W361" s="25"/>
      <c r="X361" s="25"/>
    </row>
    <row r="362" spans="23:24" x14ac:dyDescent="0.2">
      <c r="W362" s="25"/>
      <c r="X362" s="25"/>
    </row>
    <row r="363" spans="23:24" x14ac:dyDescent="0.2">
      <c r="W363" s="25"/>
      <c r="X363" s="25"/>
    </row>
    <row r="364" spans="23:24" x14ac:dyDescent="0.2">
      <c r="W364" s="25"/>
      <c r="X364" s="25"/>
    </row>
    <row r="365" spans="23:24" x14ac:dyDescent="0.2">
      <c r="W365" s="25"/>
      <c r="X365" s="25"/>
    </row>
    <row r="366" spans="23:24" x14ac:dyDescent="0.2">
      <c r="W366" s="25"/>
      <c r="X366" s="25"/>
    </row>
    <row r="367" spans="23:24" x14ac:dyDescent="0.2">
      <c r="W367" s="25"/>
      <c r="X367" s="25"/>
    </row>
    <row r="368" spans="23:24" x14ac:dyDescent="0.2">
      <c r="W368" s="25"/>
      <c r="X368" s="25"/>
    </row>
    <row r="369" spans="23:24" x14ac:dyDescent="0.2">
      <c r="W369" s="25"/>
      <c r="X369" s="25"/>
    </row>
    <row r="370" spans="23:24" x14ac:dyDescent="0.2">
      <c r="W370" s="25"/>
      <c r="X370" s="25"/>
    </row>
    <row r="371" spans="23:24" x14ac:dyDescent="0.2">
      <c r="W371" s="25"/>
      <c r="X371" s="25"/>
    </row>
    <row r="372" spans="23:24" x14ac:dyDescent="0.2">
      <c r="W372" s="25"/>
      <c r="X372" s="25"/>
    </row>
    <row r="373" spans="23:24" x14ac:dyDescent="0.2">
      <c r="W373" s="25"/>
      <c r="X373" s="25"/>
    </row>
    <row r="374" spans="23:24" x14ac:dyDescent="0.2">
      <c r="W374" s="25"/>
      <c r="X374" s="25"/>
    </row>
    <row r="375" spans="23:24" x14ac:dyDescent="0.2">
      <c r="W375" s="25"/>
      <c r="X375" s="25"/>
    </row>
    <row r="376" spans="23:24" x14ac:dyDescent="0.2">
      <c r="W376" s="25"/>
      <c r="X376" s="25"/>
    </row>
    <row r="377" spans="23:24" x14ac:dyDescent="0.2">
      <c r="W377" s="25"/>
      <c r="X377" s="25"/>
    </row>
    <row r="378" spans="23:24" x14ac:dyDescent="0.2">
      <c r="W378" s="25"/>
      <c r="X378" s="25"/>
    </row>
    <row r="379" spans="23:24" x14ac:dyDescent="0.2">
      <c r="W379" s="25"/>
      <c r="X379" s="25"/>
    </row>
    <row r="380" spans="23:24" x14ac:dyDescent="0.2">
      <c r="W380" s="25"/>
      <c r="X380" s="25"/>
    </row>
    <row r="381" spans="23:24" x14ac:dyDescent="0.2">
      <c r="W381" s="25"/>
      <c r="X381" s="25"/>
    </row>
    <row r="382" spans="23:24" x14ac:dyDescent="0.2">
      <c r="W382" s="25"/>
      <c r="X382" s="25"/>
    </row>
    <row r="383" spans="23:24" x14ac:dyDescent="0.2">
      <c r="W383" s="25"/>
      <c r="X383" s="25"/>
    </row>
    <row r="384" spans="23:24" x14ac:dyDescent="0.2">
      <c r="W384" s="25"/>
      <c r="X384" s="25"/>
    </row>
    <row r="385" spans="23:24" x14ac:dyDescent="0.2">
      <c r="W385" s="25"/>
      <c r="X385" s="25"/>
    </row>
    <row r="386" spans="23:24" x14ac:dyDescent="0.2">
      <c r="W386" s="25"/>
      <c r="X386" s="25"/>
    </row>
    <row r="387" spans="23:24" x14ac:dyDescent="0.2">
      <c r="W387" s="25"/>
      <c r="X387" s="25"/>
    </row>
    <row r="388" spans="23:24" x14ac:dyDescent="0.2">
      <c r="W388" s="25"/>
      <c r="X388" s="25"/>
    </row>
    <row r="389" spans="23:24" x14ac:dyDescent="0.2">
      <c r="W389" s="25"/>
      <c r="X389" s="25"/>
    </row>
    <row r="390" spans="23:24" x14ac:dyDescent="0.2">
      <c r="W390" s="25"/>
      <c r="X390" s="25"/>
    </row>
    <row r="391" spans="23:24" x14ac:dyDescent="0.2">
      <c r="W391" s="25"/>
      <c r="X391" s="25"/>
    </row>
    <row r="392" spans="23:24" x14ac:dyDescent="0.2">
      <c r="W392" s="25"/>
      <c r="X392" s="25"/>
    </row>
    <row r="393" spans="23:24" x14ac:dyDescent="0.2">
      <c r="W393" s="25"/>
      <c r="X393" s="25"/>
    </row>
    <row r="394" spans="23:24" x14ac:dyDescent="0.2">
      <c r="W394" s="25"/>
      <c r="X394" s="25"/>
    </row>
    <row r="395" spans="23:24" x14ac:dyDescent="0.2">
      <c r="W395" s="25"/>
      <c r="X395" s="25"/>
    </row>
    <row r="396" spans="23:24" x14ac:dyDescent="0.2">
      <c r="W396" s="25"/>
      <c r="X396" s="25"/>
    </row>
    <row r="397" spans="23:24" x14ac:dyDescent="0.2">
      <c r="W397" s="25"/>
      <c r="X397" s="25"/>
    </row>
    <row r="398" spans="23:24" x14ac:dyDescent="0.2">
      <c r="W398" s="25"/>
      <c r="X398" s="25"/>
    </row>
    <row r="399" spans="23:24" x14ac:dyDescent="0.2">
      <c r="W399" s="25"/>
      <c r="X399" s="25"/>
    </row>
    <row r="400" spans="23:24" x14ac:dyDescent="0.2">
      <c r="W400" s="25"/>
      <c r="X400" s="25"/>
    </row>
    <row r="401" spans="23:24" x14ac:dyDescent="0.2">
      <c r="W401" s="25"/>
      <c r="X401" s="25"/>
    </row>
    <row r="402" spans="23:24" x14ac:dyDescent="0.2">
      <c r="W402" s="25"/>
      <c r="X402" s="25"/>
    </row>
    <row r="403" spans="23:24" x14ac:dyDescent="0.2">
      <c r="W403" s="25"/>
      <c r="X403" s="25"/>
    </row>
    <row r="404" spans="23:24" x14ac:dyDescent="0.2">
      <c r="W404" s="25"/>
      <c r="X404" s="25"/>
    </row>
    <row r="405" spans="23:24" x14ac:dyDescent="0.2">
      <c r="W405" s="25"/>
      <c r="X405" s="25"/>
    </row>
    <row r="406" spans="23:24" x14ac:dyDescent="0.2">
      <c r="W406" s="25"/>
      <c r="X406" s="25"/>
    </row>
    <row r="407" spans="23:24" x14ac:dyDescent="0.2">
      <c r="W407" s="25"/>
      <c r="X407" s="25"/>
    </row>
    <row r="408" spans="23:24" x14ac:dyDescent="0.2">
      <c r="W408" s="25"/>
      <c r="X408" s="25"/>
    </row>
    <row r="409" spans="23:24" x14ac:dyDescent="0.2">
      <c r="W409" s="25"/>
      <c r="X409" s="25"/>
    </row>
    <row r="410" spans="23:24" x14ac:dyDescent="0.2">
      <c r="W410" s="25"/>
      <c r="X410" s="25"/>
    </row>
    <row r="411" spans="23:24" x14ac:dyDescent="0.2">
      <c r="W411" s="25"/>
      <c r="X411" s="25"/>
    </row>
    <row r="412" spans="23:24" x14ac:dyDescent="0.2">
      <c r="W412" s="25"/>
      <c r="X412" s="25"/>
    </row>
    <row r="413" spans="23:24" x14ac:dyDescent="0.2">
      <c r="W413" s="25"/>
      <c r="X413" s="25"/>
    </row>
    <row r="414" spans="23:24" x14ac:dyDescent="0.2">
      <c r="W414" s="25"/>
      <c r="X414" s="25"/>
    </row>
    <row r="415" spans="23:24" x14ac:dyDescent="0.2">
      <c r="W415" s="25"/>
      <c r="X415" s="25"/>
    </row>
    <row r="416" spans="23:24" x14ac:dyDescent="0.2">
      <c r="W416" s="25"/>
      <c r="X416" s="25"/>
    </row>
    <row r="417" spans="23:24" x14ac:dyDescent="0.2">
      <c r="W417" s="25"/>
      <c r="X417" s="25"/>
    </row>
    <row r="418" spans="23:24" x14ac:dyDescent="0.2">
      <c r="W418" s="25"/>
      <c r="X418" s="25"/>
    </row>
    <row r="419" spans="23:24" x14ac:dyDescent="0.2">
      <c r="W419" s="25"/>
      <c r="X419" s="25"/>
    </row>
    <row r="420" spans="23:24" x14ac:dyDescent="0.2">
      <c r="W420" s="25"/>
      <c r="X420" s="25"/>
    </row>
    <row r="421" spans="23:24" x14ac:dyDescent="0.2">
      <c r="W421" s="25"/>
      <c r="X421" s="25"/>
    </row>
    <row r="422" spans="23:24" x14ac:dyDescent="0.2">
      <c r="W422" s="25"/>
      <c r="X422" s="25"/>
    </row>
    <row r="423" spans="23:24" x14ac:dyDescent="0.2">
      <c r="W423" s="25"/>
      <c r="X423" s="25"/>
    </row>
    <row r="424" spans="23:24" x14ac:dyDescent="0.2">
      <c r="W424" s="25"/>
      <c r="X424" s="25"/>
    </row>
    <row r="425" spans="23:24" x14ac:dyDescent="0.2">
      <c r="W425" s="25"/>
      <c r="X425" s="25"/>
    </row>
    <row r="426" spans="23:24" x14ac:dyDescent="0.2">
      <c r="W426" s="25"/>
      <c r="X426" s="25"/>
    </row>
    <row r="427" spans="23:24" x14ac:dyDescent="0.2">
      <c r="W427" s="25"/>
      <c r="X427" s="25"/>
    </row>
    <row r="428" spans="23:24" x14ac:dyDescent="0.2">
      <c r="W428" s="25"/>
      <c r="X428" s="25"/>
    </row>
    <row r="429" spans="23:24" x14ac:dyDescent="0.2">
      <c r="W429" s="25"/>
      <c r="X429" s="25"/>
    </row>
    <row r="430" spans="23:24" x14ac:dyDescent="0.2">
      <c r="W430" s="25"/>
      <c r="X430" s="25"/>
    </row>
    <row r="431" spans="23:24" x14ac:dyDescent="0.2">
      <c r="W431" s="25"/>
      <c r="X431" s="25"/>
    </row>
    <row r="432" spans="23:24" x14ac:dyDescent="0.2">
      <c r="W432" s="25"/>
      <c r="X432" s="25"/>
    </row>
    <row r="433" spans="23:24" x14ac:dyDescent="0.2">
      <c r="W433" s="25"/>
      <c r="X433" s="25"/>
    </row>
    <row r="434" spans="23:24" x14ac:dyDescent="0.2">
      <c r="W434" s="25"/>
      <c r="X434" s="25"/>
    </row>
    <row r="435" spans="23:24" x14ac:dyDescent="0.2">
      <c r="W435" s="25"/>
      <c r="X435" s="25"/>
    </row>
    <row r="436" spans="23:24" x14ac:dyDescent="0.2">
      <c r="W436" s="25"/>
      <c r="X436" s="25"/>
    </row>
    <row r="437" spans="23:24" x14ac:dyDescent="0.2">
      <c r="W437" s="25"/>
      <c r="X437" s="25"/>
    </row>
    <row r="438" spans="23:24" x14ac:dyDescent="0.2">
      <c r="W438" s="25"/>
      <c r="X438" s="25"/>
    </row>
    <row r="439" spans="23:24" x14ac:dyDescent="0.2">
      <c r="W439" s="25"/>
      <c r="X439" s="25"/>
    </row>
    <row r="440" spans="23:24" x14ac:dyDescent="0.2">
      <c r="W440" s="25"/>
      <c r="X440" s="25"/>
    </row>
    <row r="441" spans="23:24" x14ac:dyDescent="0.2">
      <c r="W441" s="25"/>
      <c r="X441" s="25"/>
    </row>
    <row r="442" spans="23:24" x14ac:dyDescent="0.2">
      <c r="W442" s="25"/>
      <c r="X442" s="25"/>
    </row>
    <row r="443" spans="23:24" x14ac:dyDescent="0.2">
      <c r="W443" s="25"/>
      <c r="X443" s="25"/>
    </row>
    <row r="444" spans="23:24" x14ac:dyDescent="0.2">
      <c r="W444" s="25"/>
      <c r="X444" s="25"/>
    </row>
    <row r="445" spans="23:24" x14ac:dyDescent="0.2">
      <c r="W445" s="25"/>
      <c r="X445" s="25"/>
    </row>
    <row r="446" spans="23:24" x14ac:dyDescent="0.2">
      <c r="W446" s="25"/>
      <c r="X446" s="25"/>
    </row>
    <row r="447" spans="23:24" x14ac:dyDescent="0.2">
      <c r="W447" s="25"/>
      <c r="X447" s="25"/>
    </row>
    <row r="448" spans="23:24" x14ac:dyDescent="0.2">
      <c r="W448" s="25"/>
      <c r="X448" s="25"/>
    </row>
    <row r="449" spans="23:24" x14ac:dyDescent="0.2">
      <c r="W449" s="25"/>
      <c r="X449" s="25"/>
    </row>
    <row r="450" spans="23:24" x14ac:dyDescent="0.2">
      <c r="W450" s="25"/>
      <c r="X450" s="25"/>
    </row>
    <row r="451" spans="23:24" x14ac:dyDescent="0.2">
      <c r="W451" s="25"/>
      <c r="X451" s="25"/>
    </row>
    <row r="452" spans="23:24" x14ac:dyDescent="0.2">
      <c r="W452" s="25"/>
      <c r="X452" s="25"/>
    </row>
    <row r="453" spans="23:24" x14ac:dyDescent="0.2">
      <c r="W453" s="25"/>
      <c r="X453" s="25"/>
    </row>
    <row r="454" spans="23:24" x14ac:dyDescent="0.2">
      <c r="W454" s="25"/>
      <c r="X454" s="25"/>
    </row>
    <row r="455" spans="23:24" x14ac:dyDescent="0.2">
      <c r="W455" s="25"/>
      <c r="X455" s="25"/>
    </row>
    <row r="456" spans="23:24" x14ac:dyDescent="0.2">
      <c r="W456" s="25"/>
      <c r="X456" s="25"/>
    </row>
    <row r="457" spans="23:24" x14ac:dyDescent="0.2">
      <c r="W457" s="25"/>
      <c r="X457" s="25"/>
    </row>
    <row r="458" spans="23:24" x14ac:dyDescent="0.2">
      <c r="W458" s="25"/>
      <c r="X458" s="25"/>
    </row>
    <row r="459" spans="23:24" x14ac:dyDescent="0.2">
      <c r="W459" s="25"/>
      <c r="X459" s="25"/>
    </row>
    <row r="460" spans="23:24" x14ac:dyDescent="0.2">
      <c r="W460" s="25"/>
      <c r="X460" s="25"/>
    </row>
    <row r="461" spans="23:24" x14ac:dyDescent="0.2">
      <c r="W461" s="25"/>
      <c r="X461" s="25"/>
    </row>
    <row r="462" spans="23:24" x14ac:dyDescent="0.2">
      <c r="W462" s="25"/>
      <c r="X462" s="25"/>
    </row>
    <row r="463" spans="23:24" x14ac:dyDescent="0.2">
      <c r="W463" s="25"/>
      <c r="X463" s="25"/>
    </row>
    <row r="464" spans="23:24" x14ac:dyDescent="0.2">
      <c r="W464" s="25"/>
      <c r="X464" s="25"/>
    </row>
    <row r="465" spans="23:24" x14ac:dyDescent="0.2">
      <c r="W465" s="25"/>
      <c r="X465" s="25"/>
    </row>
    <row r="466" spans="23:24" x14ac:dyDescent="0.2">
      <c r="W466" s="25"/>
      <c r="X466" s="25"/>
    </row>
    <row r="467" spans="23:24" x14ac:dyDescent="0.2">
      <c r="W467" s="25"/>
      <c r="X467" s="25"/>
    </row>
    <row r="468" spans="23:24" x14ac:dyDescent="0.2">
      <c r="W468" s="25"/>
      <c r="X468" s="25"/>
    </row>
    <row r="469" spans="23:24" x14ac:dyDescent="0.2">
      <c r="W469" s="25"/>
      <c r="X469" s="25"/>
    </row>
    <row r="470" spans="23:24" x14ac:dyDescent="0.2">
      <c r="W470" s="25"/>
      <c r="X470" s="25"/>
    </row>
    <row r="471" spans="23:24" x14ac:dyDescent="0.2">
      <c r="W471" s="25"/>
      <c r="X471" s="25"/>
    </row>
    <row r="472" spans="23:24" x14ac:dyDescent="0.2">
      <c r="W472" s="25"/>
      <c r="X472" s="25"/>
    </row>
    <row r="473" spans="23:24" x14ac:dyDescent="0.2">
      <c r="W473" s="25"/>
      <c r="X473" s="25"/>
    </row>
    <row r="474" spans="23:24" x14ac:dyDescent="0.2">
      <c r="W474" s="25"/>
      <c r="X474" s="25"/>
    </row>
    <row r="475" spans="23:24" x14ac:dyDescent="0.2">
      <c r="W475" s="25"/>
      <c r="X475" s="25"/>
    </row>
    <row r="476" spans="23:24" x14ac:dyDescent="0.2">
      <c r="W476" s="25"/>
      <c r="X476" s="25"/>
    </row>
    <row r="477" spans="23:24" x14ac:dyDescent="0.2">
      <c r="W477" s="25"/>
      <c r="X477" s="25"/>
    </row>
    <row r="478" spans="23:24" x14ac:dyDescent="0.2">
      <c r="W478" s="25"/>
      <c r="X478" s="25"/>
    </row>
    <row r="479" spans="23:24" x14ac:dyDescent="0.2">
      <c r="W479" s="25"/>
      <c r="X479" s="25"/>
    </row>
    <row r="480" spans="23:24" x14ac:dyDescent="0.2">
      <c r="W480" s="25"/>
      <c r="X480" s="25"/>
    </row>
    <row r="481" spans="23:24" x14ac:dyDescent="0.2">
      <c r="W481" s="25"/>
      <c r="X481" s="25"/>
    </row>
    <row r="482" spans="23:24" x14ac:dyDescent="0.2">
      <c r="W482" s="25"/>
      <c r="X482" s="25"/>
    </row>
    <row r="483" spans="23:24" x14ac:dyDescent="0.2">
      <c r="W483" s="25"/>
      <c r="X483" s="25"/>
    </row>
    <row r="484" spans="23:24" x14ac:dyDescent="0.2">
      <c r="W484" s="25"/>
      <c r="X484" s="25"/>
    </row>
    <row r="485" spans="23:24" x14ac:dyDescent="0.2">
      <c r="W485" s="25"/>
      <c r="X485" s="25"/>
    </row>
    <row r="486" spans="23:24" x14ac:dyDescent="0.2">
      <c r="W486" s="25"/>
      <c r="X486" s="25"/>
    </row>
    <row r="487" spans="23:24" x14ac:dyDescent="0.2">
      <c r="W487" s="25"/>
      <c r="X487" s="25"/>
    </row>
    <row r="488" spans="23:24" x14ac:dyDescent="0.2">
      <c r="W488" s="25"/>
      <c r="X488" s="25"/>
    </row>
    <row r="489" spans="23:24" x14ac:dyDescent="0.2">
      <c r="W489" s="25"/>
      <c r="X489" s="25"/>
    </row>
    <row r="490" spans="23:24" x14ac:dyDescent="0.2">
      <c r="W490" s="25"/>
      <c r="X490" s="25"/>
    </row>
    <row r="491" spans="23:24" x14ac:dyDescent="0.2">
      <c r="W491" s="25"/>
      <c r="X491" s="25"/>
    </row>
    <row r="492" spans="23:24" x14ac:dyDescent="0.2">
      <c r="W492" s="25"/>
      <c r="X492" s="25"/>
    </row>
    <row r="493" spans="23:24" x14ac:dyDescent="0.2">
      <c r="W493" s="25"/>
      <c r="X493" s="25"/>
    </row>
    <row r="494" spans="23:24" x14ac:dyDescent="0.2">
      <c r="W494" s="25"/>
      <c r="X494" s="25"/>
    </row>
    <row r="495" spans="23:24" x14ac:dyDescent="0.2">
      <c r="W495" s="25"/>
      <c r="X495" s="25"/>
    </row>
    <row r="496" spans="23:24" x14ac:dyDescent="0.2">
      <c r="W496" s="25"/>
      <c r="X496" s="25"/>
    </row>
    <row r="497" spans="23:24" x14ac:dyDescent="0.2">
      <c r="W497" s="25"/>
      <c r="X497" s="25"/>
    </row>
    <row r="498" spans="23:24" x14ac:dyDescent="0.2">
      <c r="W498" s="25"/>
      <c r="X498" s="25"/>
    </row>
    <row r="499" spans="23:24" x14ac:dyDescent="0.2">
      <c r="W499" s="25"/>
      <c r="X499" s="25"/>
    </row>
    <row r="500" spans="23:24" x14ac:dyDescent="0.2">
      <c r="W500" s="25"/>
      <c r="X500" s="25"/>
    </row>
    <row r="501" spans="23:24" x14ac:dyDescent="0.2">
      <c r="W501" s="25"/>
      <c r="X501" s="25"/>
    </row>
    <row r="502" spans="23:24" x14ac:dyDescent="0.2">
      <c r="W502" s="25"/>
      <c r="X502" s="25"/>
    </row>
    <row r="503" spans="23:24" x14ac:dyDescent="0.2">
      <c r="W503" s="25"/>
      <c r="X503" s="25"/>
    </row>
    <row r="504" spans="23:24" x14ac:dyDescent="0.2">
      <c r="W504" s="25"/>
      <c r="X504" s="25"/>
    </row>
    <row r="505" spans="23:24" x14ac:dyDescent="0.2">
      <c r="W505" s="25"/>
      <c r="X505" s="25"/>
    </row>
    <row r="506" spans="23:24" x14ac:dyDescent="0.2">
      <c r="W506" s="25"/>
      <c r="X506" s="25"/>
    </row>
    <row r="507" spans="23:24" x14ac:dyDescent="0.2">
      <c r="W507" s="25"/>
      <c r="X507" s="25"/>
    </row>
    <row r="508" spans="23:24" x14ac:dyDescent="0.2">
      <c r="W508" s="25"/>
      <c r="X508" s="25"/>
    </row>
    <row r="509" spans="23:24" x14ac:dyDescent="0.2">
      <c r="W509" s="25"/>
      <c r="X509" s="25"/>
    </row>
    <row r="510" spans="23:24" x14ac:dyDescent="0.2">
      <c r="W510" s="25"/>
      <c r="X510" s="25"/>
    </row>
    <row r="511" spans="23:24" x14ac:dyDescent="0.2">
      <c r="W511" s="25"/>
      <c r="X511" s="25"/>
    </row>
    <row r="512" spans="23:24" x14ac:dyDescent="0.2">
      <c r="W512" s="25"/>
      <c r="X512" s="25"/>
    </row>
    <row r="513" spans="23:24" x14ac:dyDescent="0.2">
      <c r="W513" s="25"/>
      <c r="X513" s="25"/>
    </row>
    <row r="514" spans="23:24" x14ac:dyDescent="0.2">
      <c r="W514" s="25"/>
      <c r="X514" s="25"/>
    </row>
    <row r="515" spans="23:24" x14ac:dyDescent="0.2">
      <c r="W515" s="25"/>
      <c r="X515" s="25"/>
    </row>
    <row r="516" spans="23:24" x14ac:dyDescent="0.2">
      <c r="W516" s="25"/>
      <c r="X516" s="25"/>
    </row>
    <row r="517" spans="23:24" x14ac:dyDescent="0.2">
      <c r="W517" s="25"/>
      <c r="X517" s="25"/>
    </row>
    <row r="518" spans="23:24" x14ac:dyDescent="0.2">
      <c r="W518" s="25"/>
      <c r="X518" s="25"/>
    </row>
    <row r="519" spans="23:24" x14ac:dyDescent="0.2">
      <c r="W519" s="25"/>
      <c r="X519" s="25"/>
    </row>
    <row r="520" spans="23:24" x14ac:dyDescent="0.2">
      <c r="W520" s="25"/>
      <c r="X520" s="25"/>
    </row>
    <row r="521" spans="23:24" x14ac:dyDescent="0.2">
      <c r="W521" s="25"/>
      <c r="X521" s="25"/>
    </row>
    <row r="522" spans="23:24" x14ac:dyDescent="0.2">
      <c r="W522" s="25"/>
      <c r="X522" s="25"/>
    </row>
    <row r="523" spans="23:24" x14ac:dyDescent="0.2">
      <c r="W523" s="25"/>
      <c r="X523" s="25"/>
    </row>
    <row r="524" spans="23:24" x14ac:dyDescent="0.2">
      <c r="W524" s="25"/>
      <c r="X524" s="25"/>
    </row>
    <row r="525" spans="23:24" x14ac:dyDescent="0.2">
      <c r="W525" s="25"/>
      <c r="X525" s="25"/>
    </row>
    <row r="526" spans="23:24" x14ac:dyDescent="0.2">
      <c r="W526" s="25"/>
      <c r="X526" s="25"/>
    </row>
    <row r="527" spans="23:24" x14ac:dyDescent="0.2">
      <c r="W527" s="25"/>
      <c r="X527" s="25"/>
    </row>
    <row r="528" spans="23:24" x14ac:dyDescent="0.2">
      <c r="W528" s="25"/>
      <c r="X528" s="25"/>
    </row>
    <row r="529" spans="23:24" x14ac:dyDescent="0.2">
      <c r="W529" s="25"/>
      <c r="X529" s="25"/>
    </row>
    <row r="530" spans="23:24" x14ac:dyDescent="0.2">
      <c r="W530" s="25"/>
      <c r="X530" s="25"/>
    </row>
    <row r="531" spans="23:24" x14ac:dyDescent="0.2">
      <c r="W531" s="25"/>
      <c r="X531" s="25"/>
    </row>
    <row r="532" spans="23:24" x14ac:dyDescent="0.2">
      <c r="W532" s="25"/>
      <c r="X532" s="25"/>
    </row>
    <row r="533" spans="23:24" x14ac:dyDescent="0.2">
      <c r="W533" s="25"/>
      <c r="X533" s="25"/>
    </row>
    <row r="534" spans="23:24" x14ac:dyDescent="0.2">
      <c r="W534" s="25"/>
      <c r="X534" s="25"/>
    </row>
    <row r="535" spans="23:24" x14ac:dyDescent="0.2">
      <c r="W535" s="25"/>
      <c r="X535" s="25"/>
    </row>
    <row r="536" spans="23:24" x14ac:dyDescent="0.2">
      <c r="W536" s="25"/>
      <c r="X536" s="25"/>
    </row>
    <row r="537" spans="23:24" x14ac:dyDescent="0.2">
      <c r="W537" s="25"/>
      <c r="X537" s="25"/>
    </row>
    <row r="538" spans="23:24" x14ac:dyDescent="0.2">
      <c r="W538" s="25"/>
      <c r="X538" s="25"/>
    </row>
    <row r="539" spans="23:24" x14ac:dyDescent="0.2">
      <c r="W539" s="25"/>
      <c r="X539" s="25"/>
    </row>
    <row r="540" spans="23:24" x14ac:dyDescent="0.2">
      <c r="W540" s="25"/>
      <c r="X540" s="25"/>
    </row>
    <row r="541" spans="23:24" x14ac:dyDescent="0.2">
      <c r="W541" s="25"/>
      <c r="X541" s="25"/>
    </row>
    <row r="542" spans="23:24" x14ac:dyDescent="0.2">
      <c r="W542" s="25"/>
      <c r="X542" s="25"/>
    </row>
    <row r="543" spans="23:24" x14ac:dyDescent="0.2">
      <c r="W543" s="25"/>
      <c r="X543" s="25"/>
    </row>
    <row r="544" spans="23:24" x14ac:dyDescent="0.2">
      <c r="W544" s="25"/>
      <c r="X544" s="25"/>
    </row>
    <row r="545" spans="23:24" x14ac:dyDescent="0.2">
      <c r="W545" s="25"/>
      <c r="X545" s="25"/>
    </row>
    <row r="546" spans="23:24" x14ac:dyDescent="0.2">
      <c r="W546" s="25"/>
      <c r="X546" s="25"/>
    </row>
    <row r="547" spans="23:24" x14ac:dyDescent="0.2">
      <c r="W547" s="25"/>
      <c r="X547" s="25"/>
    </row>
    <row r="548" spans="23:24" x14ac:dyDescent="0.2">
      <c r="W548" s="25"/>
      <c r="X548" s="25"/>
    </row>
    <row r="549" spans="23:24" x14ac:dyDescent="0.2">
      <c r="W549" s="25"/>
      <c r="X549" s="25"/>
    </row>
    <row r="550" spans="23:24" x14ac:dyDescent="0.2">
      <c r="W550" s="25"/>
      <c r="X550" s="25"/>
    </row>
    <row r="551" spans="23:24" x14ac:dyDescent="0.2">
      <c r="W551" s="25"/>
      <c r="X551" s="25"/>
    </row>
    <row r="552" spans="23:24" x14ac:dyDescent="0.2">
      <c r="W552" s="25"/>
      <c r="X552" s="25"/>
    </row>
    <row r="553" spans="23:24" x14ac:dyDescent="0.2">
      <c r="W553" s="25"/>
      <c r="X553" s="25"/>
    </row>
    <row r="554" spans="23:24" x14ac:dyDescent="0.2">
      <c r="W554" s="25"/>
      <c r="X554" s="25"/>
    </row>
    <row r="555" spans="23:24" x14ac:dyDescent="0.2">
      <c r="W555" s="25"/>
      <c r="X555" s="25"/>
    </row>
    <row r="556" spans="23:24" x14ac:dyDescent="0.2">
      <c r="W556" s="25"/>
      <c r="X556" s="25"/>
    </row>
    <row r="557" spans="23:24" x14ac:dyDescent="0.2">
      <c r="W557" s="25"/>
      <c r="X557" s="25"/>
    </row>
    <row r="558" spans="23:24" x14ac:dyDescent="0.2">
      <c r="W558" s="25"/>
      <c r="X558" s="25"/>
    </row>
    <row r="559" spans="23:24" x14ac:dyDescent="0.2">
      <c r="W559" s="25"/>
      <c r="X559" s="25"/>
    </row>
    <row r="560" spans="23:24" x14ac:dyDescent="0.2">
      <c r="W560" s="25"/>
      <c r="X560" s="25"/>
    </row>
    <row r="561" spans="23:24" x14ac:dyDescent="0.2">
      <c r="W561" s="25"/>
      <c r="X561" s="25"/>
    </row>
    <row r="562" spans="23:24" x14ac:dyDescent="0.2">
      <c r="W562" s="25"/>
      <c r="X562" s="25"/>
    </row>
    <row r="563" spans="23:24" x14ac:dyDescent="0.2">
      <c r="W563" s="25"/>
      <c r="X563" s="25"/>
    </row>
    <row r="564" spans="23:24" x14ac:dyDescent="0.2">
      <c r="W564" s="25"/>
      <c r="X564" s="25"/>
    </row>
    <row r="565" spans="23:24" x14ac:dyDescent="0.2">
      <c r="W565" s="25"/>
      <c r="X565" s="25"/>
    </row>
    <row r="566" spans="23:24" x14ac:dyDescent="0.2">
      <c r="W566" s="25"/>
      <c r="X566" s="25"/>
    </row>
    <row r="567" spans="23:24" x14ac:dyDescent="0.2">
      <c r="W567" s="25"/>
      <c r="X567" s="25"/>
    </row>
    <row r="568" spans="23:24" x14ac:dyDescent="0.2">
      <c r="W568" s="25"/>
      <c r="X568" s="25"/>
    </row>
    <row r="569" spans="23:24" x14ac:dyDescent="0.2">
      <c r="W569" s="25"/>
      <c r="X569" s="25"/>
    </row>
    <row r="570" spans="23:24" x14ac:dyDescent="0.2">
      <c r="W570" s="25"/>
      <c r="X570" s="25"/>
    </row>
    <row r="571" spans="23:24" x14ac:dyDescent="0.2">
      <c r="W571" s="25"/>
      <c r="X571" s="25"/>
    </row>
    <row r="572" spans="23:24" x14ac:dyDescent="0.2">
      <c r="W572" s="25"/>
      <c r="X572" s="25"/>
    </row>
    <row r="573" spans="23:24" x14ac:dyDescent="0.2">
      <c r="W573" s="25"/>
      <c r="X573" s="25"/>
    </row>
    <row r="574" spans="23:24" x14ac:dyDescent="0.2">
      <c r="W574" s="25"/>
      <c r="X574" s="25"/>
    </row>
    <row r="575" spans="23:24" x14ac:dyDescent="0.2">
      <c r="W575" s="25"/>
      <c r="X575" s="25"/>
    </row>
    <row r="576" spans="23:24" x14ac:dyDescent="0.2">
      <c r="W576" s="25"/>
      <c r="X576" s="25"/>
    </row>
    <row r="577" spans="23:24" x14ac:dyDescent="0.2">
      <c r="W577" s="25"/>
      <c r="X577" s="25"/>
    </row>
    <row r="578" spans="23:24" x14ac:dyDescent="0.2">
      <c r="W578" s="25"/>
      <c r="X578" s="25"/>
    </row>
    <row r="579" spans="23:24" x14ac:dyDescent="0.2">
      <c r="W579" s="25"/>
      <c r="X579" s="25"/>
    </row>
    <row r="580" spans="23:24" x14ac:dyDescent="0.2">
      <c r="W580" s="25"/>
      <c r="X580" s="25"/>
    </row>
    <row r="581" spans="23:24" x14ac:dyDescent="0.2">
      <c r="W581" s="25"/>
      <c r="X581" s="25"/>
    </row>
    <row r="582" spans="23:24" x14ac:dyDescent="0.2">
      <c r="W582" s="25"/>
      <c r="X582" s="25"/>
    </row>
    <row r="583" spans="23:24" x14ac:dyDescent="0.2">
      <c r="W583" s="25"/>
      <c r="X583" s="25"/>
    </row>
    <row r="584" spans="23:24" x14ac:dyDescent="0.2">
      <c r="W584" s="25"/>
      <c r="X584" s="25"/>
    </row>
    <row r="585" spans="23:24" x14ac:dyDescent="0.2">
      <c r="W585" s="25"/>
      <c r="X585" s="25"/>
    </row>
    <row r="586" spans="23:24" x14ac:dyDescent="0.2">
      <c r="W586" s="25"/>
      <c r="X586" s="25"/>
    </row>
    <row r="587" spans="23:24" x14ac:dyDescent="0.2">
      <c r="W587" s="25"/>
      <c r="X587" s="25"/>
    </row>
    <row r="588" spans="23:24" x14ac:dyDescent="0.2">
      <c r="W588" s="25"/>
      <c r="X588" s="25"/>
    </row>
    <row r="589" spans="23:24" x14ac:dyDescent="0.2">
      <c r="W589" s="25"/>
      <c r="X589" s="25"/>
    </row>
    <row r="590" spans="23:24" x14ac:dyDescent="0.2">
      <c r="W590" s="25"/>
      <c r="X590" s="25"/>
    </row>
    <row r="591" spans="23:24" x14ac:dyDescent="0.2">
      <c r="W591" s="25"/>
      <c r="X591" s="25"/>
    </row>
    <row r="592" spans="23:24" x14ac:dyDescent="0.2">
      <c r="W592" s="25"/>
      <c r="X592" s="25"/>
    </row>
    <row r="593" spans="23:24" x14ac:dyDescent="0.2">
      <c r="W593" s="25"/>
      <c r="X593" s="25"/>
    </row>
    <row r="594" spans="23:24" x14ac:dyDescent="0.2">
      <c r="W594" s="25"/>
      <c r="X594" s="25"/>
    </row>
    <row r="595" spans="23:24" x14ac:dyDescent="0.2">
      <c r="W595" s="25"/>
      <c r="X595" s="25"/>
    </row>
    <row r="596" spans="23:24" x14ac:dyDescent="0.2">
      <c r="W596" s="25"/>
      <c r="X596" s="25"/>
    </row>
    <row r="597" spans="23:24" x14ac:dyDescent="0.2">
      <c r="W597" s="25"/>
      <c r="X597" s="25"/>
    </row>
    <row r="598" spans="23:24" x14ac:dyDescent="0.2">
      <c r="W598" s="25"/>
      <c r="X598" s="25"/>
    </row>
    <row r="599" spans="23:24" x14ac:dyDescent="0.2">
      <c r="W599" s="25"/>
      <c r="X599" s="25"/>
    </row>
    <row r="600" spans="23:24" x14ac:dyDescent="0.2">
      <c r="W600" s="25"/>
      <c r="X600" s="25"/>
    </row>
    <row r="601" spans="23:24" x14ac:dyDescent="0.2">
      <c r="W601" s="25"/>
      <c r="X601" s="25"/>
    </row>
    <row r="602" spans="23:24" x14ac:dyDescent="0.2">
      <c r="W602" s="25"/>
      <c r="X602" s="25"/>
    </row>
    <row r="603" spans="23:24" x14ac:dyDescent="0.2">
      <c r="W603" s="25"/>
      <c r="X603" s="25"/>
    </row>
    <row r="604" spans="23:24" x14ac:dyDescent="0.2">
      <c r="W604" s="25"/>
      <c r="X604" s="25"/>
    </row>
    <row r="605" spans="23:24" x14ac:dyDescent="0.2">
      <c r="W605" s="25"/>
      <c r="X605" s="25"/>
    </row>
    <row r="606" spans="23:24" x14ac:dyDescent="0.2">
      <c r="W606" s="25"/>
      <c r="X606" s="25"/>
    </row>
    <row r="607" spans="23:24" x14ac:dyDescent="0.2">
      <c r="W607" s="25"/>
      <c r="X607" s="25"/>
    </row>
    <row r="608" spans="23:24" x14ac:dyDescent="0.2">
      <c r="W608" s="25"/>
      <c r="X608" s="25"/>
    </row>
    <row r="609" spans="23:24" x14ac:dyDescent="0.2">
      <c r="W609" s="25"/>
      <c r="X609" s="25"/>
    </row>
    <row r="610" spans="23:24" x14ac:dyDescent="0.2">
      <c r="W610" s="25"/>
      <c r="X610" s="25"/>
    </row>
    <row r="611" spans="23:24" x14ac:dyDescent="0.2">
      <c r="W611" s="25"/>
      <c r="X611" s="25"/>
    </row>
    <row r="612" spans="23:24" x14ac:dyDescent="0.2">
      <c r="W612" s="25"/>
      <c r="X612" s="25"/>
    </row>
    <row r="613" spans="23:24" x14ac:dyDescent="0.2">
      <c r="W613" s="25"/>
      <c r="X613" s="25"/>
    </row>
    <row r="614" spans="23:24" x14ac:dyDescent="0.2">
      <c r="W614" s="25"/>
      <c r="X614" s="25"/>
    </row>
    <row r="615" spans="23:24" x14ac:dyDescent="0.2">
      <c r="W615" s="25"/>
      <c r="X615" s="25"/>
    </row>
    <row r="616" spans="23:24" x14ac:dyDescent="0.2">
      <c r="W616" s="25"/>
      <c r="X616" s="25"/>
    </row>
    <row r="617" spans="23:24" x14ac:dyDescent="0.2">
      <c r="W617" s="25"/>
      <c r="X617" s="25"/>
    </row>
    <row r="618" spans="23:24" x14ac:dyDescent="0.2">
      <c r="W618" s="25"/>
      <c r="X618" s="25"/>
    </row>
    <row r="619" spans="23:24" x14ac:dyDescent="0.2">
      <c r="W619" s="25"/>
      <c r="X619" s="25"/>
    </row>
    <row r="620" spans="23:24" x14ac:dyDescent="0.2">
      <c r="W620" s="25"/>
      <c r="X620" s="25"/>
    </row>
    <row r="621" spans="23:24" x14ac:dyDescent="0.2">
      <c r="W621" s="25"/>
      <c r="X621" s="25"/>
    </row>
    <row r="622" spans="23:24" x14ac:dyDescent="0.2">
      <c r="W622" s="25"/>
      <c r="X622" s="25"/>
    </row>
    <row r="623" spans="23:24" x14ac:dyDescent="0.2">
      <c r="W623" s="25"/>
      <c r="X623" s="25"/>
    </row>
    <row r="624" spans="23:24" x14ac:dyDescent="0.2">
      <c r="W624" s="25"/>
      <c r="X624" s="25"/>
    </row>
    <row r="625" spans="23:24" x14ac:dyDescent="0.2">
      <c r="W625" s="25"/>
      <c r="X625" s="25"/>
    </row>
    <row r="626" spans="23:24" x14ac:dyDescent="0.2">
      <c r="W626" s="25"/>
      <c r="X626" s="25"/>
    </row>
    <row r="627" spans="23:24" x14ac:dyDescent="0.2">
      <c r="W627" s="25"/>
      <c r="X627" s="25"/>
    </row>
    <row r="628" spans="23:24" x14ac:dyDescent="0.2">
      <c r="W628" s="25"/>
      <c r="X628" s="25"/>
    </row>
    <row r="629" spans="23:24" x14ac:dyDescent="0.2">
      <c r="W629" s="25"/>
      <c r="X629" s="25"/>
    </row>
    <row r="630" spans="23:24" x14ac:dyDescent="0.2">
      <c r="W630" s="25"/>
      <c r="X630" s="25"/>
    </row>
    <row r="631" spans="23:24" x14ac:dyDescent="0.2">
      <c r="W631" s="25"/>
      <c r="X631" s="25"/>
    </row>
    <row r="632" spans="23:24" x14ac:dyDescent="0.2">
      <c r="W632" s="25"/>
      <c r="X632" s="25"/>
    </row>
    <row r="633" spans="23:24" x14ac:dyDescent="0.2">
      <c r="W633" s="25"/>
      <c r="X633" s="25"/>
    </row>
    <row r="634" spans="23:24" x14ac:dyDescent="0.2">
      <c r="W634" s="25"/>
      <c r="X634" s="25"/>
    </row>
    <row r="635" spans="23:24" x14ac:dyDescent="0.2">
      <c r="W635" s="25"/>
      <c r="X635" s="25"/>
    </row>
    <row r="636" spans="23:24" x14ac:dyDescent="0.2">
      <c r="W636" s="25"/>
      <c r="X636" s="25"/>
    </row>
    <row r="637" spans="23:24" x14ac:dyDescent="0.2">
      <c r="W637" s="25"/>
      <c r="X637" s="25"/>
    </row>
    <row r="638" spans="23:24" x14ac:dyDescent="0.2">
      <c r="W638" s="25"/>
      <c r="X638" s="25"/>
    </row>
    <row r="639" spans="23:24" x14ac:dyDescent="0.2">
      <c r="W639" s="25"/>
      <c r="X639" s="25"/>
    </row>
    <row r="640" spans="23:24" x14ac:dyDescent="0.2">
      <c r="W640" s="25"/>
      <c r="X640" s="25"/>
    </row>
    <row r="641" spans="23:24" x14ac:dyDescent="0.2">
      <c r="W641" s="25"/>
      <c r="X641" s="25"/>
    </row>
    <row r="642" spans="23:24" x14ac:dyDescent="0.2">
      <c r="W642" s="25"/>
      <c r="X642" s="25"/>
    </row>
    <row r="643" spans="23:24" x14ac:dyDescent="0.2">
      <c r="W643" s="25"/>
      <c r="X643" s="25"/>
    </row>
    <row r="644" spans="23:24" x14ac:dyDescent="0.2">
      <c r="W644" s="25"/>
      <c r="X644" s="25"/>
    </row>
    <row r="645" spans="23:24" x14ac:dyDescent="0.2">
      <c r="W645" s="25"/>
      <c r="X645" s="25"/>
    </row>
    <row r="646" spans="23:24" x14ac:dyDescent="0.2">
      <c r="W646" s="25"/>
      <c r="X646" s="25"/>
    </row>
    <row r="647" spans="23:24" x14ac:dyDescent="0.2">
      <c r="W647" s="25"/>
      <c r="X647" s="25"/>
    </row>
    <row r="648" spans="23:24" x14ac:dyDescent="0.2">
      <c r="W648" s="25"/>
      <c r="X648" s="25"/>
    </row>
    <row r="649" spans="23:24" x14ac:dyDescent="0.2">
      <c r="W649" s="25"/>
      <c r="X649" s="25"/>
    </row>
    <row r="650" spans="23:24" x14ac:dyDescent="0.2">
      <c r="W650" s="25"/>
      <c r="X650" s="25"/>
    </row>
    <row r="651" spans="23:24" x14ac:dyDescent="0.2">
      <c r="W651" s="25"/>
      <c r="X651" s="25"/>
    </row>
    <row r="652" spans="23:24" x14ac:dyDescent="0.2">
      <c r="W652" s="25"/>
      <c r="X652" s="25"/>
    </row>
    <row r="653" spans="23:24" x14ac:dyDescent="0.2">
      <c r="W653" s="25"/>
      <c r="X653" s="25"/>
    </row>
    <row r="654" spans="23:24" x14ac:dyDescent="0.2">
      <c r="W654" s="25"/>
      <c r="X654" s="25"/>
    </row>
    <row r="655" spans="23:24" x14ac:dyDescent="0.2">
      <c r="W655" s="25"/>
      <c r="X655" s="25"/>
    </row>
    <row r="656" spans="23:24" x14ac:dyDescent="0.2">
      <c r="W656" s="25"/>
      <c r="X656" s="25"/>
    </row>
    <row r="657" spans="23:24" x14ac:dyDescent="0.2">
      <c r="W657" s="25"/>
      <c r="X657" s="25"/>
    </row>
    <row r="658" spans="23:24" x14ac:dyDescent="0.2">
      <c r="W658" s="25"/>
      <c r="X658" s="25"/>
    </row>
    <row r="659" spans="23:24" x14ac:dyDescent="0.2">
      <c r="W659" s="25"/>
      <c r="X659" s="25"/>
    </row>
    <row r="660" spans="23:24" x14ac:dyDescent="0.2">
      <c r="W660" s="25"/>
      <c r="X660" s="25"/>
    </row>
    <row r="661" spans="23:24" x14ac:dyDescent="0.2">
      <c r="W661" s="25"/>
      <c r="X661" s="25"/>
    </row>
    <row r="662" spans="23:24" x14ac:dyDescent="0.2">
      <c r="W662" s="25"/>
      <c r="X662" s="25"/>
    </row>
    <row r="663" spans="23:24" x14ac:dyDescent="0.2">
      <c r="W663" s="25"/>
      <c r="X663" s="25"/>
    </row>
    <row r="664" spans="23:24" x14ac:dyDescent="0.2">
      <c r="W664" s="25"/>
      <c r="X664" s="25"/>
    </row>
    <row r="665" spans="23:24" x14ac:dyDescent="0.2">
      <c r="W665" s="25"/>
      <c r="X665" s="25"/>
    </row>
    <row r="666" spans="23:24" x14ac:dyDescent="0.2">
      <c r="W666" s="25"/>
      <c r="X666" s="25"/>
    </row>
    <row r="667" spans="23:24" x14ac:dyDescent="0.2">
      <c r="W667" s="25"/>
      <c r="X667" s="25"/>
    </row>
    <row r="668" spans="23:24" x14ac:dyDescent="0.2">
      <c r="W668" s="25"/>
      <c r="X668" s="25"/>
    </row>
    <row r="669" spans="23:24" x14ac:dyDescent="0.2">
      <c r="W669" s="25"/>
      <c r="X669" s="25"/>
    </row>
    <row r="670" spans="23:24" x14ac:dyDescent="0.2">
      <c r="W670" s="25"/>
      <c r="X670" s="25"/>
    </row>
    <row r="671" spans="23:24" x14ac:dyDescent="0.2">
      <c r="W671" s="25"/>
      <c r="X671" s="25"/>
    </row>
    <row r="672" spans="23:24" x14ac:dyDescent="0.2">
      <c r="W672" s="25"/>
      <c r="X672" s="25"/>
    </row>
    <row r="673" spans="23:24" x14ac:dyDescent="0.2">
      <c r="W673" s="25"/>
      <c r="X673" s="25"/>
    </row>
    <row r="674" spans="23:24" x14ac:dyDescent="0.2">
      <c r="W674" s="25"/>
      <c r="X674" s="25"/>
    </row>
    <row r="675" spans="23:24" x14ac:dyDescent="0.2">
      <c r="W675" s="25"/>
      <c r="X675" s="25"/>
    </row>
    <row r="676" spans="23:24" x14ac:dyDescent="0.2">
      <c r="W676" s="25"/>
      <c r="X676" s="25"/>
    </row>
    <row r="677" spans="23:24" x14ac:dyDescent="0.2">
      <c r="W677" s="25"/>
      <c r="X677" s="25"/>
    </row>
    <row r="678" spans="23:24" x14ac:dyDescent="0.2">
      <c r="W678" s="25"/>
      <c r="X678" s="25"/>
    </row>
    <row r="679" spans="23:24" x14ac:dyDescent="0.2">
      <c r="W679" s="25"/>
      <c r="X679" s="25"/>
    </row>
    <row r="680" spans="23:24" x14ac:dyDescent="0.2">
      <c r="W680" s="25"/>
      <c r="X680" s="25"/>
    </row>
    <row r="681" spans="23:24" x14ac:dyDescent="0.2">
      <c r="W681" s="25"/>
      <c r="X681" s="25"/>
    </row>
    <row r="682" spans="23:24" x14ac:dyDescent="0.2">
      <c r="W682" s="25"/>
      <c r="X682" s="25"/>
    </row>
    <row r="683" spans="23:24" x14ac:dyDescent="0.2">
      <c r="W683" s="25"/>
      <c r="X683" s="25"/>
    </row>
    <row r="684" spans="23:24" x14ac:dyDescent="0.2">
      <c r="W684" s="25"/>
      <c r="X684" s="25"/>
    </row>
    <row r="685" spans="23:24" x14ac:dyDescent="0.2">
      <c r="W685" s="25"/>
      <c r="X685" s="25"/>
    </row>
    <row r="686" spans="23:24" x14ac:dyDescent="0.2">
      <c r="W686" s="25"/>
      <c r="X686" s="25"/>
    </row>
    <row r="687" spans="23:24" x14ac:dyDescent="0.2">
      <c r="W687" s="25"/>
      <c r="X687" s="25"/>
    </row>
    <row r="688" spans="23:24" x14ac:dyDescent="0.2">
      <c r="W688" s="25"/>
      <c r="X688" s="25"/>
    </row>
    <row r="689" spans="23:24" x14ac:dyDescent="0.2">
      <c r="W689" s="25"/>
      <c r="X689" s="25"/>
    </row>
    <row r="690" spans="23:24" x14ac:dyDescent="0.2">
      <c r="W690" s="25"/>
      <c r="X690" s="25"/>
    </row>
    <row r="691" spans="23:24" x14ac:dyDescent="0.2">
      <c r="W691" s="25"/>
      <c r="X691" s="25"/>
    </row>
    <row r="692" spans="23:24" x14ac:dyDescent="0.2">
      <c r="W692" s="25"/>
      <c r="X692" s="25"/>
    </row>
    <row r="693" spans="23:24" x14ac:dyDescent="0.2">
      <c r="W693" s="25"/>
      <c r="X693" s="25"/>
    </row>
    <row r="694" spans="23:24" x14ac:dyDescent="0.2">
      <c r="W694" s="25"/>
      <c r="X694" s="25"/>
    </row>
    <row r="695" spans="23:24" x14ac:dyDescent="0.2">
      <c r="W695" s="25"/>
      <c r="X695" s="25"/>
    </row>
    <row r="696" spans="23:24" x14ac:dyDescent="0.2">
      <c r="W696" s="25"/>
      <c r="X696" s="25"/>
    </row>
    <row r="697" spans="23:24" x14ac:dyDescent="0.2">
      <c r="W697" s="25"/>
      <c r="X697" s="25"/>
    </row>
    <row r="698" spans="23:24" x14ac:dyDescent="0.2">
      <c r="W698" s="25"/>
      <c r="X698" s="25"/>
    </row>
    <row r="699" spans="23:24" x14ac:dyDescent="0.2">
      <c r="W699" s="25"/>
      <c r="X699" s="25"/>
    </row>
    <row r="700" spans="23:24" x14ac:dyDescent="0.2">
      <c r="W700" s="25"/>
      <c r="X700" s="25"/>
    </row>
    <row r="701" spans="23:24" x14ac:dyDescent="0.2">
      <c r="W701" s="25"/>
      <c r="X701" s="25"/>
    </row>
    <row r="702" spans="23:24" x14ac:dyDescent="0.2">
      <c r="W702" s="25"/>
      <c r="X702" s="25"/>
    </row>
    <row r="703" spans="23:24" x14ac:dyDescent="0.2">
      <c r="W703" s="25"/>
      <c r="X703" s="25"/>
    </row>
    <row r="704" spans="23:24" x14ac:dyDescent="0.2">
      <c r="W704" s="25"/>
      <c r="X704" s="25"/>
    </row>
    <row r="705" spans="23:24" x14ac:dyDescent="0.2">
      <c r="W705" s="25"/>
      <c r="X705" s="25"/>
    </row>
    <row r="706" spans="23:24" x14ac:dyDescent="0.2">
      <c r="W706" s="25"/>
      <c r="X706" s="25"/>
    </row>
    <row r="707" spans="23:24" x14ac:dyDescent="0.2">
      <c r="W707" s="25"/>
      <c r="X707" s="25"/>
    </row>
    <row r="708" spans="23:24" x14ac:dyDescent="0.2">
      <c r="W708" s="25"/>
      <c r="X708" s="25"/>
    </row>
    <row r="709" spans="23:24" x14ac:dyDescent="0.2">
      <c r="W709" s="25"/>
      <c r="X709" s="25"/>
    </row>
    <row r="710" spans="23:24" x14ac:dyDescent="0.2">
      <c r="W710" s="25"/>
      <c r="X710" s="25"/>
    </row>
    <row r="711" spans="23:24" x14ac:dyDescent="0.2">
      <c r="W711" s="25"/>
      <c r="X711" s="25"/>
    </row>
    <row r="712" spans="23:24" x14ac:dyDescent="0.2">
      <c r="W712" s="25"/>
      <c r="X712" s="25"/>
    </row>
    <row r="713" spans="23:24" x14ac:dyDescent="0.2">
      <c r="W713" s="25"/>
      <c r="X713" s="25"/>
    </row>
    <row r="714" spans="23:24" x14ac:dyDescent="0.2">
      <c r="W714" s="25"/>
      <c r="X714" s="25"/>
    </row>
    <row r="715" spans="23:24" x14ac:dyDescent="0.2">
      <c r="W715" s="25"/>
      <c r="X715" s="25"/>
    </row>
    <row r="716" spans="23:24" x14ac:dyDescent="0.2">
      <c r="W716" s="25"/>
      <c r="X716" s="25"/>
    </row>
    <row r="717" spans="23:24" x14ac:dyDescent="0.2">
      <c r="W717" s="25"/>
      <c r="X717" s="25"/>
    </row>
    <row r="718" spans="23:24" x14ac:dyDescent="0.2">
      <c r="W718" s="25"/>
      <c r="X718" s="25"/>
    </row>
    <row r="719" spans="23:24" x14ac:dyDescent="0.2">
      <c r="W719" s="25"/>
      <c r="X719" s="25"/>
    </row>
    <row r="720" spans="23:24" x14ac:dyDescent="0.2">
      <c r="W720" s="25"/>
      <c r="X720" s="25"/>
    </row>
    <row r="721" spans="23:24" x14ac:dyDescent="0.2">
      <c r="W721" s="25"/>
      <c r="X721" s="25"/>
    </row>
    <row r="722" spans="23:24" x14ac:dyDescent="0.2">
      <c r="W722" s="25"/>
      <c r="X722" s="25"/>
    </row>
    <row r="723" spans="23:24" x14ac:dyDescent="0.2">
      <c r="W723" s="25"/>
      <c r="X723" s="25"/>
    </row>
    <row r="724" spans="23:24" x14ac:dyDescent="0.2">
      <c r="W724" s="25"/>
      <c r="X724" s="25"/>
    </row>
    <row r="725" spans="23:24" x14ac:dyDescent="0.2">
      <c r="W725" s="25"/>
      <c r="X725" s="25"/>
    </row>
    <row r="726" spans="23:24" x14ac:dyDescent="0.2">
      <c r="W726" s="25"/>
      <c r="X726" s="25"/>
    </row>
    <row r="727" spans="23:24" x14ac:dyDescent="0.2">
      <c r="W727" s="25"/>
      <c r="X727" s="25"/>
    </row>
    <row r="728" spans="23:24" x14ac:dyDescent="0.2">
      <c r="W728" s="25"/>
      <c r="X728" s="25"/>
    </row>
    <row r="729" spans="23:24" x14ac:dyDescent="0.2">
      <c r="W729" s="25"/>
      <c r="X729" s="25"/>
    </row>
    <row r="730" spans="23:24" x14ac:dyDescent="0.2">
      <c r="W730" s="25"/>
      <c r="X730" s="25"/>
    </row>
    <row r="731" spans="23:24" x14ac:dyDescent="0.2">
      <c r="W731" s="25"/>
      <c r="X731" s="25"/>
    </row>
    <row r="732" spans="23:24" x14ac:dyDescent="0.2">
      <c r="W732" s="25"/>
      <c r="X732" s="25"/>
    </row>
    <row r="733" spans="23:24" x14ac:dyDescent="0.2">
      <c r="W733" s="25"/>
      <c r="X733" s="25"/>
    </row>
    <row r="734" spans="23:24" x14ac:dyDescent="0.2">
      <c r="W734" s="25"/>
      <c r="X734" s="25"/>
    </row>
    <row r="735" spans="23:24" x14ac:dyDescent="0.2">
      <c r="W735" s="25"/>
      <c r="X735" s="25"/>
    </row>
    <row r="736" spans="23:24" x14ac:dyDescent="0.2">
      <c r="W736" s="25"/>
      <c r="X736" s="25"/>
    </row>
    <row r="737" spans="23:24" x14ac:dyDescent="0.2">
      <c r="W737" s="25"/>
      <c r="X737" s="25"/>
    </row>
    <row r="738" spans="23:24" x14ac:dyDescent="0.2">
      <c r="W738" s="25"/>
      <c r="X738" s="25"/>
    </row>
    <row r="739" spans="23:24" x14ac:dyDescent="0.2">
      <c r="W739" s="25"/>
      <c r="X739" s="25"/>
    </row>
    <row r="740" spans="23:24" x14ac:dyDescent="0.2">
      <c r="W740" s="25"/>
      <c r="X740" s="25"/>
    </row>
    <row r="741" spans="23:24" x14ac:dyDescent="0.2">
      <c r="W741" s="25"/>
      <c r="X741" s="25"/>
    </row>
    <row r="742" spans="23:24" x14ac:dyDescent="0.2">
      <c r="W742" s="25"/>
      <c r="X742" s="25"/>
    </row>
    <row r="743" spans="23:24" x14ac:dyDescent="0.2">
      <c r="W743" s="25"/>
      <c r="X743" s="25"/>
    </row>
    <row r="744" spans="23:24" x14ac:dyDescent="0.2">
      <c r="W744" s="25"/>
      <c r="X744" s="25"/>
    </row>
    <row r="745" spans="23:24" x14ac:dyDescent="0.2">
      <c r="W745" s="25"/>
      <c r="X745" s="25"/>
    </row>
    <row r="746" spans="23:24" x14ac:dyDescent="0.2">
      <c r="W746" s="25"/>
      <c r="X746" s="25"/>
    </row>
    <row r="747" spans="23:24" x14ac:dyDescent="0.2">
      <c r="W747" s="25"/>
      <c r="X747" s="25"/>
    </row>
    <row r="748" spans="23:24" x14ac:dyDescent="0.2">
      <c r="W748" s="25"/>
      <c r="X748" s="25"/>
    </row>
    <row r="749" spans="23:24" x14ac:dyDescent="0.2">
      <c r="W749" s="25"/>
      <c r="X749" s="25"/>
    </row>
    <row r="750" spans="23:24" x14ac:dyDescent="0.2">
      <c r="W750" s="25"/>
      <c r="X750" s="25"/>
    </row>
    <row r="751" spans="23:24" x14ac:dyDescent="0.2">
      <c r="W751" s="25"/>
      <c r="X751" s="25"/>
    </row>
    <row r="752" spans="23:24" x14ac:dyDescent="0.2">
      <c r="W752" s="25"/>
      <c r="X752" s="25"/>
    </row>
    <row r="753" spans="23:24" x14ac:dyDescent="0.2">
      <c r="W753" s="25"/>
      <c r="X753" s="25"/>
    </row>
    <row r="754" spans="23:24" x14ac:dyDescent="0.2">
      <c r="W754" s="25"/>
      <c r="X754" s="25"/>
    </row>
    <row r="755" spans="23:24" x14ac:dyDescent="0.2">
      <c r="W755" s="25"/>
      <c r="X755" s="25"/>
    </row>
    <row r="756" spans="23:24" x14ac:dyDescent="0.2">
      <c r="W756" s="25"/>
      <c r="X756" s="25"/>
    </row>
    <row r="757" spans="23:24" x14ac:dyDescent="0.2">
      <c r="W757" s="25"/>
      <c r="X757" s="25"/>
    </row>
    <row r="758" spans="23:24" x14ac:dyDescent="0.2">
      <c r="W758" s="25"/>
      <c r="X758" s="25"/>
    </row>
    <row r="759" spans="23:24" x14ac:dyDescent="0.2">
      <c r="W759" s="25"/>
      <c r="X759" s="25"/>
    </row>
    <row r="760" spans="23:24" x14ac:dyDescent="0.2">
      <c r="W760" s="25"/>
      <c r="X760" s="25"/>
    </row>
    <row r="761" spans="23:24" x14ac:dyDescent="0.2">
      <c r="W761" s="25"/>
      <c r="X761" s="25"/>
    </row>
    <row r="762" spans="23:24" x14ac:dyDescent="0.2">
      <c r="W762" s="25"/>
      <c r="X762" s="25"/>
    </row>
    <row r="763" spans="23:24" x14ac:dyDescent="0.2">
      <c r="W763" s="25"/>
      <c r="X763" s="25"/>
    </row>
    <row r="764" spans="23:24" x14ac:dyDescent="0.2">
      <c r="W764" s="25"/>
      <c r="X764" s="25"/>
    </row>
    <row r="765" spans="23:24" x14ac:dyDescent="0.2">
      <c r="W765" s="25"/>
      <c r="X765" s="25"/>
    </row>
    <row r="766" spans="23:24" x14ac:dyDescent="0.2">
      <c r="W766" s="25"/>
      <c r="X766" s="25"/>
    </row>
    <row r="767" spans="23:24" x14ac:dyDescent="0.2">
      <c r="W767" s="25"/>
      <c r="X767" s="25"/>
    </row>
    <row r="768" spans="23:24" x14ac:dyDescent="0.2">
      <c r="W768" s="25"/>
      <c r="X768" s="25"/>
    </row>
    <row r="769" spans="23:24" x14ac:dyDescent="0.2">
      <c r="W769" s="25"/>
      <c r="X769" s="25"/>
    </row>
    <row r="770" spans="23:24" x14ac:dyDescent="0.2">
      <c r="W770" s="25"/>
      <c r="X770" s="25"/>
    </row>
    <row r="771" spans="23:24" x14ac:dyDescent="0.2">
      <c r="W771" s="25"/>
      <c r="X771" s="25"/>
    </row>
    <row r="772" spans="23:24" x14ac:dyDescent="0.2">
      <c r="W772" s="25"/>
      <c r="X772" s="25"/>
    </row>
    <row r="773" spans="23:24" x14ac:dyDescent="0.2">
      <c r="W773" s="25"/>
      <c r="X773" s="25"/>
    </row>
    <row r="774" spans="23:24" x14ac:dyDescent="0.2">
      <c r="W774" s="25"/>
      <c r="X774" s="25"/>
    </row>
    <row r="775" spans="23:24" x14ac:dyDescent="0.2">
      <c r="W775" s="25"/>
      <c r="X775" s="25"/>
    </row>
    <row r="776" spans="23:24" x14ac:dyDescent="0.2">
      <c r="W776" s="25"/>
      <c r="X776" s="25"/>
    </row>
    <row r="777" spans="23:24" x14ac:dyDescent="0.2">
      <c r="W777" s="25"/>
      <c r="X777" s="25"/>
    </row>
    <row r="778" spans="23:24" x14ac:dyDescent="0.2">
      <c r="W778" s="25"/>
      <c r="X778" s="25"/>
    </row>
    <row r="779" spans="23:24" x14ac:dyDescent="0.2">
      <c r="W779" s="25"/>
      <c r="X779" s="25"/>
    </row>
    <row r="780" spans="23:24" x14ac:dyDescent="0.2">
      <c r="W780" s="25"/>
      <c r="X780" s="25"/>
    </row>
    <row r="781" spans="23:24" x14ac:dyDescent="0.2">
      <c r="W781" s="25"/>
      <c r="X781" s="25"/>
    </row>
    <row r="782" spans="23:24" x14ac:dyDescent="0.2">
      <c r="W782" s="25"/>
      <c r="X782" s="25"/>
    </row>
    <row r="783" spans="23:24" x14ac:dyDescent="0.2">
      <c r="W783" s="25"/>
      <c r="X783" s="25"/>
    </row>
    <row r="784" spans="23:24" x14ac:dyDescent="0.2">
      <c r="W784" s="25"/>
      <c r="X784" s="25"/>
    </row>
    <row r="785" spans="23:24" x14ac:dyDescent="0.2">
      <c r="W785" s="25"/>
      <c r="X785" s="25"/>
    </row>
    <row r="786" spans="23:24" x14ac:dyDescent="0.2">
      <c r="W786" s="25"/>
      <c r="X786" s="25"/>
    </row>
    <row r="787" spans="23:24" x14ac:dyDescent="0.2">
      <c r="W787" s="25"/>
      <c r="X787" s="25"/>
    </row>
    <row r="788" spans="23:24" x14ac:dyDescent="0.2">
      <c r="W788" s="25"/>
      <c r="X788" s="25"/>
    </row>
    <row r="789" spans="23:24" x14ac:dyDescent="0.2">
      <c r="W789" s="25"/>
      <c r="X789" s="25"/>
    </row>
    <row r="790" spans="23:24" x14ac:dyDescent="0.2">
      <c r="W790" s="25"/>
      <c r="X790" s="25"/>
    </row>
    <row r="791" spans="23:24" x14ac:dyDescent="0.2">
      <c r="W791" s="25"/>
      <c r="X791" s="25"/>
    </row>
    <row r="792" spans="23:24" x14ac:dyDescent="0.2">
      <c r="W792" s="25"/>
      <c r="X792" s="25"/>
    </row>
    <row r="793" spans="23:24" x14ac:dyDescent="0.2">
      <c r="W793" s="25"/>
      <c r="X793" s="25"/>
    </row>
    <row r="794" spans="23:24" x14ac:dyDescent="0.2">
      <c r="W794" s="25"/>
      <c r="X794" s="25"/>
    </row>
    <row r="795" spans="23:24" x14ac:dyDescent="0.2">
      <c r="W795" s="25"/>
      <c r="X795" s="25"/>
    </row>
    <row r="796" spans="23:24" x14ac:dyDescent="0.2">
      <c r="W796" s="25"/>
      <c r="X796" s="25"/>
    </row>
    <row r="797" spans="23:24" x14ac:dyDescent="0.2">
      <c r="W797" s="25"/>
      <c r="X797" s="25"/>
    </row>
    <row r="798" spans="23:24" x14ac:dyDescent="0.2">
      <c r="W798" s="25"/>
      <c r="X798" s="25"/>
    </row>
    <row r="799" spans="23:24" x14ac:dyDescent="0.2">
      <c r="W799" s="25"/>
      <c r="X799" s="25"/>
    </row>
    <row r="800" spans="23:24" x14ac:dyDescent="0.2">
      <c r="W800" s="25"/>
      <c r="X800" s="25"/>
    </row>
    <row r="801" spans="23:24" x14ac:dyDescent="0.2">
      <c r="W801" s="25"/>
      <c r="X801" s="25"/>
    </row>
    <row r="802" spans="23:24" x14ac:dyDescent="0.2">
      <c r="W802" s="25"/>
      <c r="X802" s="25"/>
    </row>
    <row r="803" spans="23:24" x14ac:dyDescent="0.2">
      <c r="W803" s="25"/>
      <c r="X803" s="25"/>
    </row>
    <row r="804" spans="23:24" x14ac:dyDescent="0.2">
      <c r="W804" s="25"/>
      <c r="X804" s="25"/>
    </row>
    <row r="805" spans="23:24" x14ac:dyDescent="0.2">
      <c r="W805" s="25"/>
      <c r="X805" s="25"/>
    </row>
    <row r="806" spans="23:24" x14ac:dyDescent="0.2">
      <c r="W806" s="25"/>
      <c r="X806" s="25"/>
    </row>
    <row r="807" spans="23:24" x14ac:dyDescent="0.2">
      <c r="W807" s="25"/>
      <c r="X807" s="25"/>
    </row>
    <row r="808" spans="23:24" x14ac:dyDescent="0.2">
      <c r="W808" s="25"/>
      <c r="X808" s="25"/>
    </row>
    <row r="809" spans="23:24" x14ac:dyDescent="0.2">
      <c r="W809" s="25"/>
      <c r="X809" s="25"/>
    </row>
    <row r="810" spans="23:24" x14ac:dyDescent="0.2">
      <c r="W810" s="25"/>
      <c r="X810" s="25"/>
    </row>
    <row r="811" spans="23:24" x14ac:dyDescent="0.2">
      <c r="W811" s="25"/>
      <c r="X811" s="25"/>
    </row>
    <row r="812" spans="23:24" x14ac:dyDescent="0.2">
      <c r="W812" s="25"/>
      <c r="X812" s="25"/>
    </row>
    <row r="813" spans="23:24" x14ac:dyDescent="0.2">
      <c r="W813" s="25"/>
      <c r="X813" s="25"/>
    </row>
    <row r="814" spans="23:24" x14ac:dyDescent="0.2">
      <c r="W814" s="25"/>
      <c r="X814" s="25"/>
    </row>
    <row r="815" spans="23:24" x14ac:dyDescent="0.2">
      <c r="W815" s="25"/>
      <c r="X815" s="25"/>
    </row>
    <row r="816" spans="23:24" x14ac:dyDescent="0.2">
      <c r="W816" s="25"/>
      <c r="X816" s="25"/>
    </row>
    <row r="817" spans="23:24" x14ac:dyDescent="0.2">
      <c r="W817" s="25"/>
      <c r="X817" s="25"/>
    </row>
    <row r="818" spans="23:24" x14ac:dyDescent="0.2">
      <c r="W818" s="25"/>
      <c r="X818" s="25"/>
    </row>
    <row r="819" spans="23:24" x14ac:dyDescent="0.2">
      <c r="W819" s="25"/>
      <c r="X819" s="25"/>
    </row>
    <row r="820" spans="23:24" x14ac:dyDescent="0.2">
      <c r="W820" s="25"/>
      <c r="X820" s="25"/>
    </row>
    <row r="821" spans="23:24" x14ac:dyDescent="0.2">
      <c r="W821" s="25"/>
      <c r="X821" s="25"/>
    </row>
    <row r="822" spans="23:24" x14ac:dyDescent="0.2">
      <c r="W822" s="25"/>
      <c r="X822" s="25"/>
    </row>
    <row r="823" spans="23:24" x14ac:dyDescent="0.2">
      <c r="W823" s="25"/>
      <c r="X823" s="25"/>
    </row>
    <row r="824" spans="23:24" x14ac:dyDescent="0.2">
      <c r="W824" s="25"/>
      <c r="X824" s="25"/>
    </row>
    <row r="825" spans="23:24" x14ac:dyDescent="0.2">
      <c r="W825" s="25"/>
      <c r="X825" s="25"/>
    </row>
    <row r="826" spans="23:24" x14ac:dyDescent="0.2">
      <c r="W826" s="25"/>
      <c r="X826" s="25"/>
    </row>
    <row r="827" spans="23:24" x14ac:dyDescent="0.2">
      <c r="W827" s="25"/>
      <c r="X827" s="25"/>
    </row>
    <row r="828" spans="23:24" x14ac:dyDescent="0.2">
      <c r="W828" s="25"/>
      <c r="X828" s="25"/>
    </row>
    <row r="829" spans="23:24" x14ac:dyDescent="0.2">
      <c r="W829" s="25"/>
      <c r="X829" s="25"/>
    </row>
    <row r="830" spans="23:24" x14ac:dyDescent="0.2">
      <c r="W830" s="25"/>
      <c r="X830" s="25"/>
    </row>
    <row r="831" spans="23:24" x14ac:dyDescent="0.2">
      <c r="W831" s="25"/>
      <c r="X831" s="25"/>
    </row>
    <row r="832" spans="23:24" x14ac:dyDescent="0.2">
      <c r="W832" s="25"/>
      <c r="X832" s="25"/>
    </row>
    <row r="833" spans="23:24" x14ac:dyDescent="0.2">
      <c r="W833" s="25"/>
      <c r="X833" s="25"/>
    </row>
    <row r="834" spans="23:24" x14ac:dyDescent="0.2">
      <c r="W834" s="25"/>
      <c r="X834" s="25"/>
    </row>
    <row r="835" spans="23:24" x14ac:dyDescent="0.2">
      <c r="W835" s="25"/>
      <c r="X835" s="25"/>
    </row>
    <row r="836" spans="23:24" x14ac:dyDescent="0.2">
      <c r="W836" s="25"/>
      <c r="X836" s="25"/>
    </row>
    <row r="837" spans="23:24" x14ac:dyDescent="0.2">
      <c r="W837" s="25"/>
      <c r="X837" s="25"/>
    </row>
    <row r="838" spans="23:24" x14ac:dyDescent="0.2">
      <c r="W838" s="25"/>
      <c r="X838" s="25"/>
    </row>
    <row r="839" spans="23:24" x14ac:dyDescent="0.2">
      <c r="W839" s="25"/>
      <c r="X839" s="25"/>
    </row>
    <row r="840" spans="23:24" x14ac:dyDescent="0.2">
      <c r="W840" s="25"/>
      <c r="X840" s="25"/>
    </row>
    <row r="841" spans="23:24" x14ac:dyDescent="0.2">
      <c r="W841" s="25"/>
      <c r="X841" s="25"/>
    </row>
    <row r="842" spans="23:24" x14ac:dyDescent="0.2">
      <c r="W842" s="25"/>
      <c r="X842" s="25"/>
    </row>
    <row r="843" spans="23:24" x14ac:dyDescent="0.2">
      <c r="W843" s="25"/>
      <c r="X843" s="25"/>
    </row>
    <row r="844" spans="23:24" x14ac:dyDescent="0.2">
      <c r="W844" s="25"/>
      <c r="X844" s="25"/>
    </row>
    <row r="845" spans="23:24" x14ac:dyDescent="0.2">
      <c r="W845" s="25"/>
      <c r="X845" s="25"/>
    </row>
    <row r="846" spans="23:24" x14ac:dyDescent="0.2">
      <c r="W846" s="25"/>
      <c r="X846" s="25"/>
    </row>
    <row r="847" spans="23:24" x14ac:dyDescent="0.2">
      <c r="W847" s="25"/>
      <c r="X847" s="25"/>
    </row>
    <row r="848" spans="23:24" x14ac:dyDescent="0.2">
      <c r="W848" s="25"/>
      <c r="X848" s="25"/>
    </row>
    <row r="849" spans="23:24" x14ac:dyDescent="0.2">
      <c r="W849" s="25"/>
      <c r="X849" s="25"/>
    </row>
    <row r="850" spans="23:24" x14ac:dyDescent="0.2">
      <c r="W850" s="25"/>
      <c r="X850" s="25"/>
    </row>
    <row r="851" spans="23:24" x14ac:dyDescent="0.2">
      <c r="W851" s="25"/>
      <c r="X851" s="25"/>
    </row>
    <row r="852" spans="23:24" x14ac:dyDescent="0.2">
      <c r="W852" s="25"/>
      <c r="X852" s="25"/>
    </row>
    <row r="853" spans="23:24" x14ac:dyDescent="0.2">
      <c r="W853" s="25"/>
      <c r="X853" s="25"/>
    </row>
    <row r="854" spans="23:24" x14ac:dyDescent="0.2">
      <c r="W854" s="25"/>
      <c r="X854" s="25"/>
    </row>
    <row r="855" spans="23:24" x14ac:dyDescent="0.2">
      <c r="W855" s="25"/>
      <c r="X855" s="25"/>
    </row>
    <row r="856" spans="23:24" x14ac:dyDescent="0.2">
      <c r="W856" s="25"/>
      <c r="X856" s="25"/>
    </row>
    <row r="857" spans="23:24" x14ac:dyDescent="0.2">
      <c r="W857" s="25"/>
      <c r="X857" s="25"/>
    </row>
    <row r="858" spans="23:24" x14ac:dyDescent="0.2">
      <c r="W858" s="25"/>
      <c r="X858" s="25"/>
    </row>
    <row r="859" spans="23:24" x14ac:dyDescent="0.2">
      <c r="W859" s="25"/>
      <c r="X859" s="25"/>
    </row>
    <row r="860" spans="23:24" x14ac:dyDescent="0.2">
      <c r="W860" s="25"/>
      <c r="X860" s="25"/>
    </row>
    <row r="861" spans="23:24" x14ac:dyDescent="0.2">
      <c r="W861" s="25"/>
      <c r="X861" s="25"/>
    </row>
    <row r="862" spans="23:24" x14ac:dyDescent="0.2">
      <c r="W862" s="25"/>
      <c r="X862" s="25"/>
    </row>
    <row r="863" spans="23:24" x14ac:dyDescent="0.2">
      <c r="W863" s="25"/>
      <c r="X863" s="25"/>
    </row>
    <row r="864" spans="23:24" x14ac:dyDescent="0.2">
      <c r="W864" s="25"/>
      <c r="X864" s="25"/>
    </row>
    <row r="865" spans="23:24" x14ac:dyDescent="0.2">
      <c r="W865" s="25"/>
      <c r="X865" s="25"/>
    </row>
    <row r="866" spans="23:24" x14ac:dyDescent="0.2">
      <c r="W866" s="25"/>
      <c r="X866" s="25"/>
    </row>
    <row r="867" spans="23:24" x14ac:dyDescent="0.2">
      <c r="W867" s="25"/>
      <c r="X867" s="25"/>
    </row>
    <row r="868" spans="23:24" x14ac:dyDescent="0.2">
      <c r="W868" s="25"/>
      <c r="X868" s="25"/>
    </row>
    <row r="869" spans="23:24" x14ac:dyDescent="0.2">
      <c r="W869" s="25"/>
      <c r="X869" s="25"/>
    </row>
    <row r="870" spans="23:24" x14ac:dyDescent="0.2">
      <c r="W870" s="25"/>
      <c r="X870" s="25"/>
    </row>
    <row r="871" spans="23:24" x14ac:dyDescent="0.2">
      <c r="W871" s="25"/>
      <c r="X871" s="25"/>
    </row>
    <row r="872" spans="23:24" x14ac:dyDescent="0.2">
      <c r="W872" s="25"/>
      <c r="X872" s="25"/>
    </row>
    <row r="873" spans="23:24" x14ac:dyDescent="0.2">
      <c r="W873" s="25"/>
      <c r="X873" s="25"/>
    </row>
    <row r="874" spans="23:24" x14ac:dyDescent="0.2">
      <c r="W874" s="25"/>
      <c r="X874" s="25"/>
    </row>
    <row r="875" spans="23:24" x14ac:dyDescent="0.2">
      <c r="W875" s="25"/>
      <c r="X875" s="25"/>
    </row>
    <row r="876" spans="23:24" x14ac:dyDescent="0.2">
      <c r="W876" s="25"/>
      <c r="X876" s="25"/>
    </row>
    <row r="877" spans="23:24" x14ac:dyDescent="0.2">
      <c r="W877" s="25"/>
      <c r="X877" s="25"/>
    </row>
    <row r="878" spans="23:24" x14ac:dyDescent="0.2">
      <c r="W878" s="25"/>
      <c r="X878" s="25"/>
    </row>
    <row r="879" spans="23:24" x14ac:dyDescent="0.2">
      <c r="W879" s="25"/>
      <c r="X879" s="25"/>
    </row>
    <row r="880" spans="23:24" x14ac:dyDescent="0.2">
      <c r="W880" s="25"/>
      <c r="X880" s="25"/>
    </row>
    <row r="881" spans="23:24" x14ac:dyDescent="0.2">
      <c r="W881" s="25"/>
      <c r="X881" s="25"/>
    </row>
    <row r="882" spans="23:24" x14ac:dyDescent="0.2">
      <c r="W882" s="25"/>
      <c r="X882" s="25"/>
    </row>
    <row r="883" spans="23:24" x14ac:dyDescent="0.2">
      <c r="W883" s="25"/>
      <c r="X883" s="25"/>
    </row>
    <row r="884" spans="23:24" x14ac:dyDescent="0.2">
      <c r="W884" s="25"/>
      <c r="X884" s="25"/>
    </row>
    <row r="885" spans="23:24" x14ac:dyDescent="0.2">
      <c r="W885" s="25"/>
      <c r="X885" s="25"/>
    </row>
    <row r="886" spans="23:24" x14ac:dyDescent="0.2">
      <c r="W886" s="25"/>
      <c r="X886" s="25"/>
    </row>
    <row r="887" spans="23:24" x14ac:dyDescent="0.2">
      <c r="W887" s="25"/>
      <c r="X887" s="25"/>
    </row>
    <row r="888" spans="23:24" x14ac:dyDescent="0.2">
      <c r="W888" s="25"/>
      <c r="X888" s="25"/>
    </row>
    <row r="889" spans="23:24" x14ac:dyDescent="0.2">
      <c r="W889" s="25"/>
      <c r="X889" s="25"/>
    </row>
    <row r="890" spans="23:24" x14ac:dyDescent="0.2">
      <c r="W890" s="25"/>
      <c r="X890" s="25"/>
    </row>
    <row r="891" spans="23:24" x14ac:dyDescent="0.2">
      <c r="W891" s="25"/>
      <c r="X891" s="25"/>
    </row>
    <row r="892" spans="23:24" x14ac:dyDescent="0.2">
      <c r="W892" s="25"/>
      <c r="X892" s="25"/>
    </row>
    <row r="893" spans="23:24" x14ac:dyDescent="0.2">
      <c r="W893" s="25"/>
      <c r="X893" s="25"/>
    </row>
    <row r="894" spans="23:24" x14ac:dyDescent="0.2">
      <c r="W894" s="25"/>
      <c r="X894" s="25"/>
    </row>
    <row r="895" spans="23:24" x14ac:dyDescent="0.2">
      <c r="W895" s="25"/>
      <c r="X895" s="25"/>
    </row>
    <row r="896" spans="23:24" x14ac:dyDescent="0.2">
      <c r="W896" s="25"/>
      <c r="X896" s="25"/>
    </row>
    <row r="897" spans="23:24" x14ac:dyDescent="0.2">
      <c r="W897" s="25"/>
      <c r="X897" s="25"/>
    </row>
    <row r="898" spans="23:24" x14ac:dyDescent="0.2">
      <c r="W898" s="25"/>
      <c r="X898" s="25"/>
    </row>
    <row r="899" spans="23:24" x14ac:dyDescent="0.2">
      <c r="W899" s="25"/>
      <c r="X899" s="25"/>
    </row>
    <row r="900" spans="23:24" x14ac:dyDescent="0.2">
      <c r="W900" s="25"/>
      <c r="X900" s="25"/>
    </row>
    <row r="901" spans="23:24" x14ac:dyDescent="0.2">
      <c r="W901" s="25"/>
      <c r="X901" s="25"/>
    </row>
    <row r="902" spans="23:24" x14ac:dyDescent="0.2">
      <c r="W902" s="25"/>
      <c r="X902" s="25"/>
    </row>
    <row r="903" spans="23:24" x14ac:dyDescent="0.2">
      <c r="W903" s="25"/>
      <c r="X903" s="25"/>
    </row>
    <row r="904" spans="23:24" x14ac:dyDescent="0.2">
      <c r="W904" s="25"/>
      <c r="X904" s="25"/>
    </row>
    <row r="905" spans="23:24" x14ac:dyDescent="0.2">
      <c r="W905" s="25"/>
      <c r="X905" s="25"/>
    </row>
    <row r="906" spans="23:24" x14ac:dyDescent="0.2">
      <c r="W906" s="25"/>
      <c r="X906" s="25"/>
    </row>
    <row r="907" spans="23:24" x14ac:dyDescent="0.2">
      <c r="W907" s="25"/>
      <c r="X907" s="25"/>
    </row>
    <row r="908" spans="23:24" x14ac:dyDescent="0.2">
      <c r="W908" s="25"/>
      <c r="X908" s="25"/>
    </row>
    <row r="909" spans="23:24" x14ac:dyDescent="0.2">
      <c r="W909" s="25"/>
      <c r="X909" s="25"/>
    </row>
    <row r="910" spans="23:24" x14ac:dyDescent="0.2">
      <c r="W910" s="25"/>
      <c r="X910" s="25"/>
    </row>
    <row r="911" spans="23:24" x14ac:dyDescent="0.2">
      <c r="W911" s="25"/>
      <c r="X911" s="25"/>
    </row>
    <row r="912" spans="23:24" x14ac:dyDescent="0.2">
      <c r="W912" s="25"/>
      <c r="X912" s="25"/>
    </row>
    <row r="913" spans="23:24" x14ac:dyDescent="0.2">
      <c r="W913" s="25"/>
      <c r="X913" s="25"/>
    </row>
    <row r="914" spans="23:24" x14ac:dyDescent="0.2">
      <c r="W914" s="25"/>
      <c r="X914" s="25"/>
    </row>
    <row r="915" spans="23:24" x14ac:dyDescent="0.2">
      <c r="W915" s="25"/>
      <c r="X915" s="25"/>
    </row>
    <row r="916" spans="23:24" x14ac:dyDescent="0.2">
      <c r="W916" s="25"/>
      <c r="X916" s="25"/>
    </row>
    <row r="917" spans="23:24" x14ac:dyDescent="0.2">
      <c r="W917" s="25"/>
      <c r="X917" s="25"/>
    </row>
    <row r="918" spans="23:24" x14ac:dyDescent="0.2">
      <c r="W918" s="25"/>
      <c r="X918" s="25"/>
    </row>
    <row r="919" spans="23:24" x14ac:dyDescent="0.2">
      <c r="W919" s="25"/>
      <c r="X919" s="25"/>
    </row>
    <row r="920" spans="23:24" x14ac:dyDescent="0.2">
      <c r="W920" s="25"/>
      <c r="X920" s="25"/>
    </row>
    <row r="921" spans="23:24" x14ac:dyDescent="0.2">
      <c r="W921" s="25"/>
      <c r="X921" s="25"/>
    </row>
    <row r="922" spans="23:24" x14ac:dyDescent="0.2">
      <c r="W922" s="25"/>
      <c r="X922" s="25"/>
    </row>
    <row r="923" spans="23:24" x14ac:dyDescent="0.2">
      <c r="W923" s="25"/>
      <c r="X923" s="25"/>
    </row>
    <row r="924" spans="23:24" x14ac:dyDescent="0.2">
      <c r="W924" s="25"/>
      <c r="X924" s="25"/>
    </row>
    <row r="925" spans="23:24" x14ac:dyDescent="0.2">
      <c r="W925" s="25"/>
      <c r="X925" s="25"/>
    </row>
    <row r="926" spans="23:24" x14ac:dyDescent="0.2">
      <c r="W926" s="25"/>
      <c r="X926" s="25"/>
    </row>
    <row r="927" spans="23:24" x14ac:dyDescent="0.2">
      <c r="W927" s="25"/>
      <c r="X927" s="25"/>
    </row>
    <row r="928" spans="23:24" x14ac:dyDescent="0.2">
      <c r="W928" s="25"/>
      <c r="X928" s="25"/>
    </row>
    <row r="929" spans="23:24" x14ac:dyDescent="0.2">
      <c r="W929" s="25"/>
      <c r="X929" s="25"/>
    </row>
    <row r="930" spans="23:24" x14ac:dyDescent="0.2">
      <c r="W930" s="25"/>
      <c r="X930" s="25"/>
    </row>
    <row r="931" spans="23:24" x14ac:dyDescent="0.2">
      <c r="W931" s="25"/>
      <c r="X931" s="25"/>
    </row>
    <row r="932" spans="23:24" x14ac:dyDescent="0.2">
      <c r="W932" s="25"/>
      <c r="X932" s="25"/>
    </row>
    <row r="933" spans="23:24" x14ac:dyDescent="0.2">
      <c r="W933" s="25"/>
      <c r="X933" s="25"/>
    </row>
    <row r="934" spans="23:24" x14ac:dyDescent="0.2">
      <c r="W934" s="25"/>
      <c r="X934" s="25"/>
    </row>
    <row r="935" spans="23:24" x14ac:dyDescent="0.2">
      <c r="W935" s="25"/>
      <c r="X935" s="25"/>
    </row>
    <row r="936" spans="23:24" x14ac:dyDescent="0.2">
      <c r="W936" s="25"/>
      <c r="X936" s="25"/>
    </row>
    <row r="937" spans="23:24" x14ac:dyDescent="0.2">
      <c r="W937" s="25"/>
      <c r="X937" s="25"/>
    </row>
    <row r="938" spans="23:24" x14ac:dyDescent="0.2">
      <c r="W938" s="25"/>
      <c r="X938" s="25"/>
    </row>
    <row r="939" spans="23:24" x14ac:dyDescent="0.2">
      <c r="W939" s="25"/>
      <c r="X939" s="25"/>
    </row>
    <row r="940" spans="23:24" x14ac:dyDescent="0.2">
      <c r="W940" s="25"/>
      <c r="X940" s="25"/>
    </row>
    <row r="941" spans="23:24" x14ac:dyDescent="0.2">
      <c r="W941" s="25"/>
      <c r="X941" s="25"/>
    </row>
    <row r="942" spans="23:24" x14ac:dyDescent="0.2">
      <c r="W942" s="25"/>
      <c r="X942" s="25"/>
    </row>
    <row r="943" spans="23:24" x14ac:dyDescent="0.2">
      <c r="W943" s="25"/>
      <c r="X943" s="25"/>
    </row>
    <row r="944" spans="23:24" x14ac:dyDescent="0.2">
      <c r="W944" s="25"/>
      <c r="X944" s="25"/>
    </row>
    <row r="945" spans="23:24" x14ac:dyDescent="0.2">
      <c r="W945" s="25"/>
      <c r="X945" s="25"/>
    </row>
    <row r="946" spans="23:24" x14ac:dyDescent="0.2">
      <c r="W946" s="25"/>
      <c r="X946" s="25"/>
    </row>
    <row r="947" spans="23:24" x14ac:dyDescent="0.2">
      <c r="W947" s="25"/>
      <c r="X947" s="25"/>
    </row>
    <row r="948" spans="23:24" x14ac:dyDescent="0.2">
      <c r="W948" s="25"/>
      <c r="X948" s="25"/>
    </row>
    <row r="949" spans="23:24" x14ac:dyDescent="0.2">
      <c r="W949" s="25"/>
      <c r="X949" s="25"/>
    </row>
    <row r="950" spans="23:24" x14ac:dyDescent="0.2">
      <c r="W950" s="25"/>
      <c r="X950" s="25"/>
    </row>
    <row r="951" spans="23:24" x14ac:dyDescent="0.2">
      <c r="W951" s="25"/>
      <c r="X951" s="25"/>
    </row>
    <row r="952" spans="23:24" x14ac:dyDescent="0.2">
      <c r="W952" s="25"/>
      <c r="X952" s="25"/>
    </row>
    <row r="953" spans="23:24" x14ac:dyDescent="0.2">
      <c r="W953" s="25"/>
      <c r="X953" s="25"/>
    </row>
    <row r="954" spans="23:24" x14ac:dyDescent="0.2">
      <c r="W954" s="25"/>
      <c r="X954" s="25"/>
    </row>
    <row r="955" spans="23:24" x14ac:dyDescent="0.2">
      <c r="W955" s="25"/>
      <c r="X955" s="25"/>
    </row>
    <row r="956" spans="23:24" x14ac:dyDescent="0.2">
      <c r="W956" s="25"/>
      <c r="X956" s="25"/>
    </row>
    <row r="957" spans="23:24" x14ac:dyDescent="0.2">
      <c r="W957" s="25"/>
      <c r="X957" s="25"/>
    </row>
    <row r="958" spans="23:24" x14ac:dyDescent="0.2">
      <c r="W958" s="25"/>
      <c r="X958" s="25"/>
    </row>
    <row r="959" spans="23:24" x14ac:dyDescent="0.2">
      <c r="W959" s="25"/>
      <c r="X959" s="25"/>
    </row>
    <row r="960" spans="23:24" x14ac:dyDescent="0.2">
      <c r="W960" s="25"/>
      <c r="X960" s="25"/>
    </row>
    <row r="961" spans="23:24" x14ac:dyDescent="0.2">
      <c r="W961" s="25"/>
      <c r="X961" s="25"/>
    </row>
    <row r="962" spans="23:24" x14ac:dyDescent="0.2">
      <c r="W962" s="25"/>
      <c r="X962" s="25"/>
    </row>
    <row r="963" spans="23:24" x14ac:dyDescent="0.2">
      <c r="W963" s="25"/>
      <c r="X963" s="25"/>
    </row>
    <row r="964" spans="23:24" x14ac:dyDescent="0.2">
      <c r="W964" s="25"/>
      <c r="X964" s="25"/>
    </row>
    <row r="965" spans="23:24" x14ac:dyDescent="0.2">
      <c r="W965" s="25"/>
      <c r="X965" s="25"/>
    </row>
    <row r="966" spans="23:24" x14ac:dyDescent="0.2">
      <c r="W966" s="25"/>
      <c r="X966" s="25"/>
    </row>
    <row r="967" spans="23:24" x14ac:dyDescent="0.2">
      <c r="W967" s="25"/>
      <c r="X967" s="25"/>
    </row>
    <row r="968" spans="23:24" x14ac:dyDescent="0.2">
      <c r="W968" s="25"/>
      <c r="X968" s="25"/>
    </row>
    <row r="969" spans="23:24" x14ac:dyDescent="0.2">
      <c r="W969" s="25"/>
      <c r="X969" s="25"/>
    </row>
    <row r="970" spans="23:24" x14ac:dyDescent="0.2">
      <c r="W970" s="25"/>
      <c r="X970" s="25"/>
    </row>
    <row r="971" spans="23:24" x14ac:dyDescent="0.2">
      <c r="W971" s="25"/>
      <c r="X971" s="25"/>
    </row>
    <row r="972" spans="23:24" x14ac:dyDescent="0.2">
      <c r="W972" s="25"/>
      <c r="X972" s="25"/>
    </row>
    <row r="973" spans="23:24" x14ac:dyDescent="0.2">
      <c r="W973" s="25"/>
      <c r="X973" s="25"/>
    </row>
    <row r="974" spans="23:24" x14ac:dyDescent="0.2">
      <c r="W974" s="25"/>
      <c r="X974" s="25"/>
    </row>
    <row r="975" spans="23:24" x14ac:dyDescent="0.2">
      <c r="W975" s="25"/>
      <c r="X975" s="25"/>
    </row>
    <row r="976" spans="23:24" x14ac:dyDescent="0.2">
      <c r="W976" s="25"/>
      <c r="X976" s="25"/>
    </row>
    <row r="977" spans="23:24" x14ac:dyDescent="0.2">
      <c r="W977" s="25"/>
      <c r="X977" s="25"/>
    </row>
    <row r="978" spans="23:24" x14ac:dyDescent="0.2">
      <c r="W978" s="25"/>
      <c r="X978" s="25"/>
    </row>
    <row r="979" spans="23:24" x14ac:dyDescent="0.2">
      <c r="W979" s="25"/>
      <c r="X979" s="25"/>
    </row>
    <row r="980" spans="23:24" x14ac:dyDescent="0.2">
      <c r="W980" s="25"/>
      <c r="X980" s="25"/>
    </row>
    <row r="981" spans="23:24" x14ac:dyDescent="0.2">
      <c r="W981" s="25"/>
      <c r="X981" s="25"/>
    </row>
    <row r="982" spans="23:24" x14ac:dyDescent="0.2">
      <c r="W982" s="25"/>
      <c r="X982" s="25"/>
    </row>
    <row r="983" spans="23:24" x14ac:dyDescent="0.2">
      <c r="W983" s="25"/>
      <c r="X983" s="25"/>
    </row>
    <row r="984" spans="23:24" x14ac:dyDescent="0.2">
      <c r="W984" s="25"/>
      <c r="X984" s="25"/>
    </row>
    <row r="985" spans="23:24" x14ac:dyDescent="0.2">
      <c r="W985" s="25"/>
      <c r="X985" s="25"/>
    </row>
    <row r="986" spans="23:24" x14ac:dyDescent="0.2">
      <c r="W986" s="25"/>
      <c r="X986" s="25"/>
    </row>
    <row r="987" spans="23:24" x14ac:dyDescent="0.2">
      <c r="W987" s="25"/>
      <c r="X987" s="25"/>
    </row>
    <row r="988" spans="23:24" x14ac:dyDescent="0.2">
      <c r="W988" s="25"/>
      <c r="X988" s="25"/>
    </row>
    <row r="989" spans="23:24" x14ac:dyDescent="0.2">
      <c r="W989" s="25"/>
      <c r="X989" s="25"/>
    </row>
    <row r="990" spans="23:24" x14ac:dyDescent="0.2">
      <c r="W990" s="25"/>
      <c r="X990" s="25"/>
    </row>
    <row r="991" spans="23:24" x14ac:dyDescent="0.2">
      <c r="W991" s="25"/>
      <c r="X991" s="25"/>
    </row>
    <row r="992" spans="23:24" x14ac:dyDescent="0.2">
      <c r="W992" s="25"/>
      <c r="X992" s="25"/>
    </row>
    <row r="993" spans="23:24" x14ac:dyDescent="0.2">
      <c r="W993" s="25"/>
      <c r="X993" s="25"/>
    </row>
    <row r="994" spans="23:24" x14ac:dyDescent="0.2">
      <c r="W994" s="25"/>
      <c r="X994" s="25"/>
    </row>
    <row r="995" spans="23:24" x14ac:dyDescent="0.2">
      <c r="W995" s="25"/>
      <c r="X995" s="25"/>
    </row>
    <row r="996" spans="23:24" x14ac:dyDescent="0.2">
      <c r="W996" s="25"/>
      <c r="X996" s="25"/>
    </row>
    <row r="997" spans="23:24" x14ac:dyDescent="0.2">
      <c r="W997" s="25"/>
      <c r="X997" s="25"/>
    </row>
    <row r="998" spans="23:24" x14ac:dyDescent="0.2">
      <c r="W998" s="25"/>
      <c r="X998" s="25"/>
    </row>
    <row r="999" spans="23:24" x14ac:dyDescent="0.2">
      <c r="W999" s="25"/>
      <c r="X999" s="25"/>
    </row>
    <row r="1000" spans="23:24" x14ac:dyDescent="0.2">
      <c r="W1000" s="25"/>
      <c r="X1000" s="25"/>
    </row>
    <row r="1001" spans="23:24" x14ac:dyDescent="0.2">
      <c r="W1001" s="25"/>
      <c r="X1001" s="25"/>
    </row>
    <row r="1002" spans="23:24" x14ac:dyDescent="0.2">
      <c r="W1002" s="25"/>
      <c r="X1002" s="25"/>
    </row>
    <row r="1003" spans="23:24" x14ac:dyDescent="0.2">
      <c r="W1003" s="25"/>
      <c r="X1003" s="25"/>
    </row>
    <row r="1004" spans="23:24" x14ac:dyDescent="0.2">
      <c r="W1004" s="25"/>
      <c r="X1004" s="25"/>
    </row>
    <row r="1005" spans="23:24" x14ac:dyDescent="0.2">
      <c r="W1005" s="25"/>
      <c r="X1005" s="25"/>
    </row>
    <row r="1006" spans="23:24" x14ac:dyDescent="0.2">
      <c r="W1006" s="25"/>
      <c r="X1006" s="25"/>
    </row>
    <row r="1007" spans="23:24" x14ac:dyDescent="0.2">
      <c r="W1007" s="25"/>
      <c r="X1007" s="25"/>
    </row>
    <row r="1008" spans="23:24" x14ac:dyDescent="0.2">
      <c r="W1008" s="25"/>
      <c r="X1008" s="25"/>
    </row>
    <row r="1009" spans="23:24" x14ac:dyDescent="0.2">
      <c r="W1009" s="25"/>
      <c r="X1009" s="25"/>
    </row>
    <row r="1010" spans="23:24" x14ac:dyDescent="0.2">
      <c r="W1010" s="25"/>
      <c r="X1010" s="25"/>
    </row>
    <row r="1011" spans="23:24" x14ac:dyDescent="0.2">
      <c r="W1011" s="25"/>
      <c r="X1011" s="25"/>
    </row>
    <row r="1012" spans="23:24" x14ac:dyDescent="0.2">
      <c r="W1012" s="25"/>
      <c r="X1012" s="25"/>
    </row>
    <row r="1013" spans="23:24" x14ac:dyDescent="0.2">
      <c r="W1013" s="25"/>
      <c r="X1013" s="25"/>
    </row>
    <row r="1014" spans="23:24" x14ac:dyDescent="0.2">
      <c r="W1014" s="25"/>
      <c r="X1014" s="25"/>
    </row>
    <row r="1015" spans="23:24" x14ac:dyDescent="0.2">
      <c r="W1015" s="25"/>
      <c r="X1015" s="25"/>
    </row>
    <row r="1016" spans="23:24" x14ac:dyDescent="0.2">
      <c r="W1016" s="25"/>
      <c r="X1016" s="25"/>
    </row>
    <row r="1017" spans="23:24" x14ac:dyDescent="0.2">
      <c r="W1017" s="25"/>
      <c r="X1017" s="25"/>
    </row>
    <row r="1018" spans="23:24" x14ac:dyDescent="0.2">
      <c r="W1018" s="25"/>
      <c r="X1018" s="25"/>
    </row>
    <row r="1019" spans="23:24" x14ac:dyDescent="0.2">
      <c r="W1019" s="25"/>
      <c r="X1019" s="25"/>
    </row>
    <row r="1020" spans="23:24" x14ac:dyDescent="0.2">
      <c r="W1020" s="25"/>
      <c r="X1020" s="25"/>
    </row>
    <row r="1021" spans="23:24" x14ac:dyDescent="0.2">
      <c r="W1021" s="25"/>
      <c r="X1021" s="25"/>
    </row>
    <row r="1022" spans="23:24" x14ac:dyDescent="0.2">
      <c r="W1022" s="25"/>
      <c r="X1022" s="25"/>
    </row>
    <row r="1023" spans="23:24" x14ac:dyDescent="0.2">
      <c r="W1023" s="25"/>
      <c r="X1023" s="25"/>
    </row>
    <row r="1024" spans="23:24" x14ac:dyDescent="0.2">
      <c r="W1024" s="25"/>
      <c r="X1024" s="25"/>
    </row>
    <row r="1025" spans="23:24" x14ac:dyDescent="0.2">
      <c r="W1025" s="25"/>
      <c r="X1025" s="25"/>
    </row>
    <row r="1026" spans="23:24" x14ac:dyDescent="0.2">
      <c r="W1026" s="25"/>
      <c r="X1026" s="25"/>
    </row>
    <row r="1027" spans="23:24" x14ac:dyDescent="0.2">
      <c r="W1027" s="25"/>
      <c r="X1027" s="25"/>
    </row>
    <row r="1028" spans="23:24" x14ac:dyDescent="0.2">
      <c r="W1028" s="25"/>
      <c r="X1028" s="25"/>
    </row>
    <row r="1029" spans="23:24" x14ac:dyDescent="0.2">
      <c r="W1029" s="25"/>
      <c r="X1029" s="25"/>
    </row>
    <row r="1030" spans="23:24" x14ac:dyDescent="0.2">
      <c r="W1030" s="25"/>
      <c r="X1030" s="25"/>
    </row>
    <row r="1031" spans="23:24" x14ac:dyDescent="0.2">
      <c r="W1031" s="25"/>
      <c r="X1031" s="25"/>
    </row>
    <row r="1032" spans="23:24" x14ac:dyDescent="0.2">
      <c r="W1032" s="25"/>
      <c r="X1032" s="25"/>
    </row>
    <row r="1033" spans="23:24" x14ac:dyDescent="0.2">
      <c r="W1033" s="25"/>
      <c r="X1033" s="25"/>
    </row>
    <row r="1034" spans="23:24" x14ac:dyDescent="0.2">
      <c r="W1034" s="25"/>
      <c r="X1034" s="25"/>
    </row>
    <row r="1035" spans="23:24" x14ac:dyDescent="0.2">
      <c r="W1035" s="25"/>
      <c r="X1035" s="25"/>
    </row>
    <row r="1036" spans="23:24" x14ac:dyDescent="0.2">
      <c r="W1036" s="25"/>
      <c r="X1036" s="25"/>
    </row>
    <row r="1037" spans="23:24" x14ac:dyDescent="0.2">
      <c r="W1037" s="25"/>
      <c r="X1037" s="25"/>
    </row>
    <row r="1038" spans="23:24" x14ac:dyDescent="0.2">
      <c r="W1038" s="25"/>
      <c r="X1038" s="25"/>
    </row>
    <row r="1039" spans="23:24" x14ac:dyDescent="0.2">
      <c r="W1039" s="25"/>
      <c r="X1039" s="25"/>
    </row>
    <row r="1040" spans="23:24" x14ac:dyDescent="0.2">
      <c r="W1040" s="25"/>
      <c r="X1040" s="25"/>
    </row>
    <row r="1041" spans="23:24" x14ac:dyDescent="0.2">
      <c r="W1041" s="25"/>
      <c r="X1041" s="25"/>
    </row>
    <row r="1042" spans="23:24" x14ac:dyDescent="0.2">
      <c r="W1042" s="25"/>
      <c r="X1042" s="25"/>
    </row>
    <row r="1043" spans="23:24" x14ac:dyDescent="0.2">
      <c r="W1043" s="25"/>
      <c r="X1043" s="25"/>
    </row>
    <row r="1044" spans="23:24" x14ac:dyDescent="0.2">
      <c r="W1044" s="25"/>
      <c r="X1044" s="25"/>
    </row>
    <row r="1045" spans="23:24" x14ac:dyDescent="0.2">
      <c r="W1045" s="25"/>
      <c r="X1045" s="25"/>
    </row>
    <row r="1046" spans="23:24" x14ac:dyDescent="0.2">
      <c r="W1046" s="25"/>
      <c r="X1046" s="25"/>
    </row>
    <row r="1047" spans="23:24" x14ac:dyDescent="0.2">
      <c r="W1047" s="25"/>
      <c r="X1047" s="25"/>
    </row>
    <row r="1048" spans="23:24" x14ac:dyDescent="0.2">
      <c r="W1048" s="25"/>
      <c r="X1048" s="25"/>
    </row>
    <row r="1049" spans="23:24" x14ac:dyDescent="0.2">
      <c r="W1049" s="25"/>
      <c r="X1049" s="25"/>
    </row>
    <row r="1050" spans="23:24" x14ac:dyDescent="0.2">
      <c r="W1050" s="25"/>
      <c r="X1050" s="25"/>
    </row>
    <row r="1051" spans="23:24" x14ac:dyDescent="0.2">
      <c r="W1051" s="25"/>
      <c r="X1051" s="25"/>
    </row>
    <row r="1052" spans="23:24" x14ac:dyDescent="0.2">
      <c r="W1052" s="25"/>
      <c r="X1052" s="25"/>
    </row>
    <row r="1053" spans="23:24" x14ac:dyDescent="0.2">
      <c r="W1053" s="25"/>
      <c r="X1053" s="25"/>
    </row>
    <row r="1054" spans="23:24" x14ac:dyDescent="0.2">
      <c r="W1054" s="25"/>
      <c r="X1054" s="25"/>
    </row>
    <row r="1055" spans="23:24" x14ac:dyDescent="0.2">
      <c r="W1055" s="25"/>
      <c r="X1055" s="25"/>
    </row>
    <row r="1056" spans="23:24" x14ac:dyDescent="0.2">
      <c r="W1056" s="25"/>
      <c r="X1056" s="25"/>
    </row>
    <row r="1057" spans="23:24" x14ac:dyDescent="0.2">
      <c r="W1057" s="25"/>
      <c r="X1057" s="25"/>
    </row>
    <row r="1058" spans="23:24" x14ac:dyDescent="0.2">
      <c r="W1058" s="25"/>
      <c r="X1058" s="25"/>
    </row>
    <row r="1059" spans="23:24" x14ac:dyDescent="0.2">
      <c r="W1059" s="25"/>
      <c r="X1059" s="25"/>
    </row>
    <row r="1060" spans="23:24" x14ac:dyDescent="0.2">
      <c r="W1060" s="25"/>
      <c r="X1060" s="25"/>
    </row>
    <row r="1061" spans="23:24" x14ac:dyDescent="0.2">
      <c r="W1061" s="25"/>
      <c r="X1061" s="25"/>
    </row>
    <row r="1062" spans="23:24" x14ac:dyDescent="0.2">
      <c r="W1062" s="25"/>
      <c r="X1062" s="25"/>
    </row>
    <row r="1063" spans="23:24" x14ac:dyDescent="0.2">
      <c r="W1063" s="25"/>
      <c r="X1063" s="25"/>
    </row>
    <row r="1064" spans="23:24" x14ac:dyDescent="0.2">
      <c r="W1064" s="25"/>
      <c r="X1064" s="25"/>
    </row>
    <row r="1065" spans="23:24" x14ac:dyDescent="0.2">
      <c r="W1065" s="25"/>
      <c r="X1065" s="25"/>
    </row>
    <row r="1066" spans="23:24" x14ac:dyDescent="0.2">
      <c r="W1066" s="25"/>
      <c r="X1066" s="25"/>
    </row>
    <row r="1067" spans="23:24" x14ac:dyDescent="0.2">
      <c r="W1067" s="25"/>
      <c r="X1067" s="25"/>
    </row>
    <row r="1068" spans="23:24" x14ac:dyDescent="0.2">
      <c r="W1068" s="25"/>
      <c r="X1068" s="25"/>
    </row>
    <row r="1069" spans="23:24" x14ac:dyDescent="0.2">
      <c r="W1069" s="25"/>
      <c r="X1069" s="25"/>
    </row>
    <row r="1070" spans="23:24" x14ac:dyDescent="0.2">
      <c r="W1070" s="25"/>
      <c r="X1070" s="25"/>
    </row>
    <row r="1071" spans="23:24" x14ac:dyDescent="0.2">
      <c r="W1071" s="25"/>
      <c r="X1071" s="25"/>
    </row>
    <row r="1072" spans="23:24" x14ac:dyDescent="0.2">
      <c r="W1072" s="25"/>
      <c r="X1072" s="25"/>
    </row>
    <row r="1073" spans="23:24" x14ac:dyDescent="0.2">
      <c r="W1073" s="25"/>
      <c r="X1073" s="25"/>
    </row>
    <row r="1074" spans="23:24" x14ac:dyDescent="0.2">
      <c r="W1074" s="25"/>
      <c r="X1074" s="25"/>
    </row>
    <row r="1075" spans="23:24" x14ac:dyDescent="0.2">
      <c r="W1075" s="25"/>
      <c r="X1075" s="25"/>
    </row>
    <row r="1076" spans="23:24" x14ac:dyDescent="0.2">
      <c r="W1076" s="25"/>
      <c r="X1076" s="25"/>
    </row>
    <row r="1077" spans="23:24" x14ac:dyDescent="0.2">
      <c r="W1077" s="25"/>
      <c r="X1077" s="25"/>
    </row>
    <row r="1078" spans="23:24" x14ac:dyDescent="0.2">
      <c r="W1078" s="25"/>
      <c r="X1078" s="25"/>
    </row>
    <row r="1079" spans="23:24" x14ac:dyDescent="0.2">
      <c r="W1079" s="25"/>
      <c r="X1079" s="25"/>
    </row>
    <row r="1080" spans="23:24" x14ac:dyDescent="0.2">
      <c r="W1080" s="25"/>
      <c r="X1080" s="25"/>
    </row>
    <row r="1081" spans="23:24" x14ac:dyDescent="0.2">
      <c r="W1081" s="25"/>
      <c r="X1081" s="25"/>
    </row>
    <row r="1082" spans="23:24" x14ac:dyDescent="0.2">
      <c r="W1082" s="25"/>
      <c r="X1082" s="25"/>
    </row>
    <row r="1083" spans="23:24" x14ac:dyDescent="0.2">
      <c r="W1083" s="25"/>
      <c r="X1083" s="25"/>
    </row>
    <row r="1084" spans="23:24" x14ac:dyDescent="0.2">
      <c r="W1084" s="25"/>
      <c r="X1084" s="25"/>
    </row>
    <row r="1085" spans="23:24" x14ac:dyDescent="0.2">
      <c r="W1085" s="25"/>
      <c r="X1085" s="25"/>
    </row>
    <row r="1086" spans="23:24" x14ac:dyDescent="0.2">
      <c r="W1086" s="25"/>
      <c r="X1086" s="25"/>
    </row>
    <row r="1087" spans="23:24" x14ac:dyDescent="0.2">
      <c r="W1087" s="25"/>
      <c r="X1087" s="25"/>
    </row>
    <row r="1088" spans="23:24" x14ac:dyDescent="0.2">
      <c r="W1088" s="25"/>
      <c r="X1088" s="25"/>
    </row>
    <row r="1089" spans="23:24" x14ac:dyDescent="0.2">
      <c r="W1089" s="25"/>
      <c r="X1089" s="25"/>
    </row>
    <row r="1090" spans="23:24" x14ac:dyDescent="0.2">
      <c r="W1090" s="25"/>
      <c r="X1090" s="25"/>
    </row>
    <row r="1091" spans="23:24" x14ac:dyDescent="0.2">
      <c r="W1091" s="25"/>
      <c r="X1091" s="25"/>
    </row>
    <row r="1092" spans="23:24" x14ac:dyDescent="0.2">
      <c r="W1092" s="25"/>
      <c r="X1092" s="25"/>
    </row>
    <row r="1093" spans="23:24" x14ac:dyDescent="0.2">
      <c r="W1093" s="25"/>
      <c r="X1093" s="25"/>
    </row>
    <row r="1094" spans="23:24" x14ac:dyDescent="0.2">
      <c r="W1094" s="25"/>
      <c r="X1094" s="25"/>
    </row>
    <row r="1095" spans="23:24" x14ac:dyDescent="0.2">
      <c r="W1095" s="25"/>
      <c r="X1095" s="25"/>
    </row>
    <row r="1096" spans="23:24" x14ac:dyDescent="0.2">
      <c r="W1096" s="25"/>
      <c r="X1096" s="25"/>
    </row>
    <row r="1097" spans="23:24" x14ac:dyDescent="0.2">
      <c r="W1097" s="25"/>
      <c r="X1097" s="25"/>
    </row>
    <row r="1098" spans="23:24" x14ac:dyDescent="0.2">
      <c r="W1098" s="25"/>
      <c r="X1098" s="25"/>
    </row>
    <row r="1099" spans="23:24" x14ac:dyDescent="0.2">
      <c r="W1099" s="25"/>
      <c r="X1099" s="25"/>
    </row>
    <row r="1100" spans="23:24" x14ac:dyDescent="0.2">
      <c r="W1100" s="25"/>
      <c r="X1100" s="25"/>
    </row>
    <row r="1101" spans="23:24" x14ac:dyDescent="0.2">
      <c r="W1101" s="25"/>
      <c r="X1101" s="25"/>
    </row>
    <row r="1102" spans="23:24" x14ac:dyDescent="0.2">
      <c r="W1102" s="25"/>
      <c r="X1102" s="25"/>
    </row>
    <row r="1103" spans="23:24" x14ac:dyDescent="0.2">
      <c r="W1103" s="25"/>
      <c r="X1103" s="25"/>
    </row>
    <row r="1104" spans="23:24" x14ac:dyDescent="0.2">
      <c r="W1104" s="25"/>
      <c r="X1104" s="25"/>
    </row>
    <row r="1105" spans="23:24" x14ac:dyDescent="0.2">
      <c r="W1105" s="25"/>
      <c r="X1105" s="25"/>
    </row>
    <row r="1106" spans="23:24" x14ac:dyDescent="0.2">
      <c r="W1106" s="25"/>
      <c r="X1106" s="25"/>
    </row>
    <row r="1107" spans="23:24" x14ac:dyDescent="0.2">
      <c r="W1107" s="25"/>
      <c r="X1107" s="25"/>
    </row>
    <row r="1108" spans="23:24" x14ac:dyDescent="0.2">
      <c r="W1108" s="25"/>
      <c r="X1108" s="25"/>
    </row>
    <row r="1109" spans="23:24" x14ac:dyDescent="0.2">
      <c r="W1109" s="25"/>
      <c r="X1109" s="25"/>
    </row>
    <row r="1110" spans="23:24" x14ac:dyDescent="0.2">
      <c r="W1110" s="25"/>
      <c r="X1110" s="25"/>
    </row>
    <row r="1111" spans="23:24" x14ac:dyDescent="0.2">
      <c r="W1111" s="25"/>
      <c r="X1111" s="25"/>
    </row>
    <row r="1112" spans="23:24" x14ac:dyDescent="0.2">
      <c r="W1112" s="25"/>
      <c r="X1112" s="25"/>
    </row>
    <row r="1113" spans="23:24" x14ac:dyDescent="0.2">
      <c r="W1113" s="25"/>
      <c r="X1113" s="25"/>
    </row>
    <row r="1114" spans="23:24" x14ac:dyDescent="0.2">
      <c r="W1114" s="25"/>
      <c r="X1114" s="25"/>
    </row>
    <row r="1115" spans="23:24" x14ac:dyDescent="0.2">
      <c r="W1115" s="25"/>
      <c r="X1115" s="25"/>
    </row>
    <row r="1116" spans="23:24" x14ac:dyDescent="0.2">
      <c r="W1116" s="25"/>
      <c r="X1116" s="25"/>
    </row>
    <row r="1117" spans="23:24" x14ac:dyDescent="0.2">
      <c r="W1117" s="25"/>
      <c r="X1117" s="25"/>
    </row>
    <row r="1118" spans="23:24" x14ac:dyDescent="0.2">
      <c r="W1118" s="25"/>
      <c r="X1118" s="25"/>
    </row>
    <row r="1119" spans="23:24" x14ac:dyDescent="0.2">
      <c r="W1119" s="25"/>
      <c r="X1119" s="25"/>
    </row>
    <row r="1120" spans="23:24" x14ac:dyDescent="0.2">
      <c r="W1120" s="25"/>
      <c r="X1120" s="25"/>
    </row>
    <row r="1121" spans="23:24" x14ac:dyDescent="0.2">
      <c r="W1121" s="25"/>
      <c r="X1121" s="25"/>
    </row>
    <row r="1122" spans="23:24" x14ac:dyDescent="0.2">
      <c r="W1122" s="25"/>
      <c r="X1122" s="25"/>
    </row>
    <row r="1123" spans="23:24" x14ac:dyDescent="0.2">
      <c r="W1123" s="25"/>
      <c r="X1123" s="25"/>
    </row>
    <row r="1124" spans="23:24" x14ac:dyDescent="0.2">
      <c r="W1124" s="25"/>
      <c r="X1124" s="25"/>
    </row>
    <row r="1125" spans="23:24" x14ac:dyDescent="0.2">
      <c r="W1125" s="25"/>
      <c r="X1125" s="25"/>
    </row>
    <row r="1126" spans="23:24" x14ac:dyDescent="0.2">
      <c r="W1126" s="25"/>
      <c r="X1126" s="25"/>
    </row>
    <row r="1127" spans="23:24" x14ac:dyDescent="0.2">
      <c r="W1127" s="25"/>
      <c r="X1127" s="25"/>
    </row>
    <row r="1128" spans="23:24" x14ac:dyDescent="0.2">
      <c r="W1128" s="25"/>
      <c r="X1128" s="25"/>
    </row>
    <row r="1129" spans="23:24" x14ac:dyDescent="0.2">
      <c r="W1129" s="25"/>
      <c r="X1129" s="25"/>
    </row>
    <row r="1130" spans="23:24" x14ac:dyDescent="0.2">
      <c r="W1130" s="25"/>
      <c r="X1130" s="25"/>
    </row>
    <row r="1131" spans="23:24" x14ac:dyDescent="0.2">
      <c r="W1131" s="25"/>
      <c r="X1131" s="25"/>
    </row>
    <row r="1132" spans="23:24" x14ac:dyDescent="0.2">
      <c r="W1132" s="25"/>
      <c r="X1132" s="25"/>
    </row>
    <row r="1133" spans="23:24" x14ac:dyDescent="0.2">
      <c r="W1133" s="25"/>
      <c r="X1133" s="25"/>
    </row>
    <row r="1134" spans="23:24" x14ac:dyDescent="0.2">
      <c r="W1134" s="25"/>
      <c r="X1134" s="25"/>
    </row>
    <row r="1135" spans="23:24" x14ac:dyDescent="0.2">
      <c r="W1135" s="25"/>
      <c r="X1135" s="25"/>
    </row>
    <row r="1136" spans="23:24" x14ac:dyDescent="0.2">
      <c r="W1136" s="25"/>
      <c r="X1136" s="25"/>
    </row>
    <row r="1137" spans="23:24" x14ac:dyDescent="0.2">
      <c r="W1137" s="25"/>
      <c r="X1137" s="25"/>
    </row>
    <row r="1138" spans="23:24" x14ac:dyDescent="0.2">
      <c r="W1138" s="25"/>
      <c r="X1138" s="25"/>
    </row>
    <row r="1139" spans="23:24" x14ac:dyDescent="0.2">
      <c r="W1139" s="25"/>
      <c r="X1139" s="25"/>
    </row>
    <row r="1140" spans="23:24" x14ac:dyDescent="0.2">
      <c r="W1140" s="25"/>
      <c r="X1140" s="25"/>
    </row>
    <row r="1141" spans="23:24" x14ac:dyDescent="0.2">
      <c r="W1141" s="25"/>
      <c r="X1141" s="25"/>
    </row>
    <row r="1142" spans="23:24" x14ac:dyDescent="0.2">
      <c r="W1142" s="25"/>
      <c r="X1142" s="25"/>
    </row>
    <row r="1143" spans="23:24" x14ac:dyDescent="0.2">
      <c r="W1143" s="25"/>
      <c r="X1143" s="25"/>
    </row>
    <row r="1144" spans="23:24" x14ac:dyDescent="0.2">
      <c r="W1144" s="25"/>
      <c r="X1144" s="25"/>
    </row>
    <row r="1145" spans="23:24" x14ac:dyDescent="0.2">
      <c r="W1145" s="25"/>
      <c r="X1145" s="25"/>
    </row>
    <row r="1146" spans="23:24" x14ac:dyDescent="0.2">
      <c r="W1146" s="25"/>
      <c r="X1146" s="25"/>
    </row>
    <row r="1147" spans="23:24" x14ac:dyDescent="0.2">
      <c r="W1147" s="25"/>
      <c r="X1147" s="25"/>
    </row>
    <row r="1148" spans="23:24" x14ac:dyDescent="0.2">
      <c r="W1148" s="25"/>
      <c r="X1148" s="25"/>
    </row>
    <row r="1149" spans="23:24" x14ac:dyDescent="0.2">
      <c r="W1149" s="25"/>
      <c r="X1149" s="25"/>
    </row>
    <row r="1150" spans="23:24" x14ac:dyDescent="0.2">
      <c r="W1150" s="25"/>
      <c r="X1150" s="25"/>
    </row>
    <row r="1151" spans="23:24" x14ac:dyDescent="0.2">
      <c r="W1151" s="25"/>
      <c r="X1151" s="25"/>
    </row>
    <row r="1152" spans="23:24" x14ac:dyDescent="0.2">
      <c r="W1152" s="25"/>
      <c r="X1152" s="25"/>
    </row>
    <row r="1153" spans="23:24" x14ac:dyDescent="0.2">
      <c r="W1153" s="25"/>
      <c r="X1153" s="25"/>
    </row>
    <row r="1154" spans="23:24" x14ac:dyDescent="0.2">
      <c r="W1154" s="25"/>
      <c r="X1154" s="25"/>
    </row>
    <row r="1155" spans="23:24" x14ac:dyDescent="0.2">
      <c r="W1155" s="25"/>
      <c r="X1155" s="25"/>
    </row>
    <row r="1156" spans="23:24" x14ac:dyDescent="0.2">
      <c r="W1156" s="25"/>
      <c r="X1156" s="25"/>
    </row>
    <row r="1157" spans="23:24" x14ac:dyDescent="0.2">
      <c r="W1157" s="25"/>
      <c r="X1157" s="25"/>
    </row>
    <row r="1158" spans="23:24" x14ac:dyDescent="0.2">
      <c r="W1158" s="25"/>
      <c r="X1158" s="25"/>
    </row>
    <row r="1159" spans="23:24" x14ac:dyDescent="0.2">
      <c r="W1159" s="25"/>
      <c r="X1159" s="25"/>
    </row>
    <row r="1160" spans="23:24" x14ac:dyDescent="0.2">
      <c r="W1160" s="25"/>
      <c r="X1160" s="25"/>
    </row>
    <row r="1161" spans="23:24" x14ac:dyDescent="0.2">
      <c r="W1161" s="25"/>
      <c r="X1161" s="25"/>
    </row>
    <row r="1162" spans="23:24" x14ac:dyDescent="0.2">
      <c r="W1162" s="25"/>
      <c r="X1162" s="25"/>
    </row>
    <row r="1163" spans="23:24" x14ac:dyDescent="0.2">
      <c r="W1163" s="25"/>
      <c r="X1163" s="25"/>
    </row>
    <row r="1164" spans="23:24" x14ac:dyDescent="0.2">
      <c r="W1164" s="25"/>
      <c r="X1164" s="25"/>
    </row>
    <row r="1165" spans="23:24" x14ac:dyDescent="0.2">
      <c r="W1165" s="25"/>
      <c r="X1165" s="25"/>
    </row>
    <row r="1166" spans="23:24" x14ac:dyDescent="0.2">
      <c r="W1166" s="25"/>
      <c r="X1166" s="25"/>
    </row>
    <row r="1167" spans="23:24" x14ac:dyDescent="0.2">
      <c r="W1167" s="25"/>
      <c r="X1167" s="25"/>
    </row>
    <row r="1168" spans="23:24" x14ac:dyDescent="0.2">
      <c r="W1168" s="25"/>
      <c r="X1168" s="25"/>
    </row>
    <row r="1169" spans="23:24" x14ac:dyDescent="0.2">
      <c r="W1169" s="25"/>
      <c r="X1169" s="25"/>
    </row>
    <row r="1170" spans="23:24" x14ac:dyDescent="0.2">
      <c r="W1170" s="25"/>
      <c r="X1170" s="25"/>
    </row>
    <row r="1171" spans="23:24" x14ac:dyDescent="0.2">
      <c r="W1171" s="25"/>
      <c r="X1171" s="25"/>
    </row>
    <row r="1172" spans="23:24" x14ac:dyDescent="0.2">
      <c r="W1172" s="25"/>
      <c r="X1172" s="25"/>
    </row>
    <row r="1173" spans="23:24" x14ac:dyDescent="0.2">
      <c r="W1173" s="25"/>
      <c r="X1173" s="25"/>
    </row>
    <row r="1174" spans="23:24" x14ac:dyDescent="0.2">
      <c r="W1174" s="25"/>
      <c r="X1174" s="25"/>
    </row>
    <row r="1175" spans="23:24" x14ac:dyDescent="0.2">
      <c r="W1175" s="25"/>
      <c r="X1175" s="25"/>
    </row>
    <row r="1176" spans="23:24" x14ac:dyDescent="0.2">
      <c r="W1176" s="25"/>
      <c r="X1176" s="25"/>
    </row>
    <row r="1177" spans="23:24" x14ac:dyDescent="0.2">
      <c r="W1177" s="25"/>
      <c r="X1177" s="25"/>
    </row>
    <row r="1178" spans="23:24" x14ac:dyDescent="0.2">
      <c r="W1178" s="25"/>
      <c r="X1178" s="25"/>
    </row>
    <row r="1179" spans="23:24" x14ac:dyDescent="0.2">
      <c r="W1179" s="25"/>
      <c r="X1179" s="25"/>
    </row>
    <row r="1180" spans="23:24" x14ac:dyDescent="0.2">
      <c r="W1180" s="25"/>
      <c r="X1180" s="25"/>
    </row>
    <row r="1181" spans="23:24" x14ac:dyDescent="0.2">
      <c r="W1181" s="25"/>
      <c r="X1181" s="25"/>
    </row>
    <row r="1182" spans="23:24" x14ac:dyDescent="0.2">
      <c r="W1182" s="25"/>
      <c r="X1182" s="25"/>
    </row>
    <row r="1183" spans="23:24" x14ac:dyDescent="0.2">
      <c r="W1183" s="25"/>
      <c r="X1183" s="25"/>
    </row>
    <row r="1184" spans="23:24" x14ac:dyDescent="0.2">
      <c r="W1184" s="25"/>
      <c r="X1184" s="25"/>
    </row>
    <row r="1185" spans="23:24" x14ac:dyDescent="0.2">
      <c r="W1185" s="25"/>
      <c r="X1185" s="25"/>
    </row>
    <row r="1186" spans="23:24" x14ac:dyDescent="0.2">
      <c r="W1186" s="25"/>
      <c r="X1186" s="25"/>
    </row>
    <row r="1187" spans="23:24" x14ac:dyDescent="0.2">
      <c r="W1187" s="25"/>
      <c r="X1187" s="25"/>
    </row>
    <row r="1188" spans="23:24" x14ac:dyDescent="0.2">
      <c r="W1188" s="25"/>
      <c r="X1188" s="25"/>
    </row>
    <row r="1189" spans="23:24" x14ac:dyDescent="0.2">
      <c r="W1189" s="25"/>
      <c r="X1189" s="25"/>
    </row>
    <row r="1190" spans="23:24" x14ac:dyDescent="0.2">
      <c r="W1190" s="25"/>
      <c r="X1190" s="25"/>
    </row>
    <row r="1191" spans="23:24" x14ac:dyDescent="0.2">
      <c r="W1191" s="25"/>
      <c r="X1191" s="25"/>
    </row>
    <row r="1192" spans="23:24" x14ac:dyDescent="0.2">
      <c r="W1192" s="25"/>
      <c r="X1192" s="25"/>
    </row>
    <row r="1193" spans="23:24" x14ac:dyDescent="0.2">
      <c r="W1193" s="25"/>
      <c r="X1193" s="25"/>
    </row>
    <row r="1194" spans="23:24" x14ac:dyDescent="0.2">
      <c r="W1194" s="25"/>
      <c r="X1194" s="25"/>
    </row>
    <row r="1195" spans="23:24" x14ac:dyDescent="0.2">
      <c r="W1195" s="25"/>
      <c r="X1195" s="25"/>
    </row>
    <row r="1196" spans="23:24" x14ac:dyDescent="0.2">
      <c r="W1196" s="25"/>
      <c r="X1196" s="25"/>
    </row>
    <row r="1197" spans="23:24" x14ac:dyDescent="0.2">
      <c r="W1197" s="25"/>
      <c r="X1197" s="25"/>
    </row>
    <row r="1198" spans="23:24" x14ac:dyDescent="0.2">
      <c r="W1198" s="25"/>
      <c r="X1198" s="25"/>
    </row>
    <row r="1199" spans="23:24" x14ac:dyDescent="0.2">
      <c r="W1199" s="25"/>
      <c r="X1199" s="25"/>
    </row>
    <row r="1200" spans="23:24" x14ac:dyDescent="0.2">
      <c r="W1200" s="25"/>
      <c r="X1200" s="25"/>
    </row>
    <row r="1201" spans="23:24" x14ac:dyDescent="0.2">
      <c r="W1201" s="25"/>
      <c r="X1201" s="25"/>
    </row>
    <row r="1202" spans="23:24" x14ac:dyDescent="0.2">
      <c r="W1202" s="25"/>
      <c r="X1202" s="25"/>
    </row>
    <row r="1203" spans="23:24" x14ac:dyDescent="0.2">
      <c r="W1203" s="25"/>
      <c r="X1203" s="25"/>
    </row>
    <row r="1204" spans="23:24" x14ac:dyDescent="0.2">
      <c r="W1204" s="25"/>
      <c r="X1204" s="25"/>
    </row>
    <row r="1205" spans="23:24" x14ac:dyDescent="0.2">
      <c r="W1205" s="25"/>
      <c r="X1205" s="25"/>
    </row>
    <row r="1206" spans="23:24" x14ac:dyDescent="0.2">
      <c r="W1206" s="25"/>
      <c r="X1206" s="25"/>
    </row>
    <row r="1207" spans="23:24" x14ac:dyDescent="0.2">
      <c r="W1207" s="25"/>
      <c r="X1207" s="25"/>
    </row>
    <row r="1208" spans="23:24" x14ac:dyDescent="0.2">
      <c r="W1208" s="25"/>
      <c r="X1208" s="25"/>
    </row>
    <row r="1209" spans="23:24" x14ac:dyDescent="0.2">
      <c r="W1209" s="25"/>
      <c r="X1209" s="25"/>
    </row>
    <row r="1210" spans="23:24" x14ac:dyDescent="0.2">
      <c r="W1210" s="25"/>
      <c r="X1210" s="25"/>
    </row>
    <row r="1211" spans="23:24" x14ac:dyDescent="0.2">
      <c r="W1211" s="25"/>
      <c r="X1211" s="25"/>
    </row>
    <row r="1212" spans="23:24" x14ac:dyDescent="0.2">
      <c r="W1212" s="25"/>
      <c r="X1212" s="25"/>
    </row>
    <row r="1213" spans="23:24" x14ac:dyDescent="0.2">
      <c r="W1213" s="25"/>
      <c r="X1213" s="25"/>
    </row>
    <row r="1214" spans="23:24" x14ac:dyDescent="0.2">
      <c r="W1214" s="25"/>
      <c r="X1214" s="25"/>
    </row>
    <row r="1215" spans="23:24" x14ac:dyDescent="0.2">
      <c r="W1215" s="25"/>
      <c r="X1215" s="25"/>
    </row>
    <row r="1216" spans="23:24" x14ac:dyDescent="0.2">
      <c r="W1216" s="25"/>
      <c r="X1216" s="25"/>
    </row>
    <row r="1217" spans="23:24" x14ac:dyDescent="0.2">
      <c r="W1217" s="25"/>
      <c r="X1217" s="25"/>
    </row>
    <row r="1218" spans="23:24" x14ac:dyDescent="0.2">
      <c r="W1218" s="25"/>
      <c r="X1218" s="25"/>
    </row>
    <row r="1219" spans="23:24" x14ac:dyDescent="0.2">
      <c r="W1219" s="25"/>
      <c r="X1219" s="25"/>
    </row>
    <row r="1220" spans="23:24" x14ac:dyDescent="0.2">
      <c r="W1220" s="25"/>
      <c r="X1220" s="25"/>
    </row>
    <row r="1221" spans="23:24" x14ac:dyDescent="0.2">
      <c r="W1221" s="25"/>
      <c r="X1221" s="25"/>
    </row>
    <row r="1222" spans="23:24" x14ac:dyDescent="0.2">
      <c r="W1222" s="25"/>
      <c r="X1222" s="25"/>
    </row>
    <row r="1223" spans="23:24" x14ac:dyDescent="0.2">
      <c r="W1223" s="25"/>
      <c r="X1223" s="25"/>
    </row>
    <row r="1224" spans="23:24" x14ac:dyDescent="0.2">
      <c r="W1224" s="25"/>
      <c r="X1224" s="25"/>
    </row>
    <row r="1225" spans="23:24" x14ac:dyDescent="0.2">
      <c r="W1225" s="25"/>
      <c r="X1225" s="25"/>
    </row>
    <row r="1226" spans="23:24" x14ac:dyDescent="0.2">
      <c r="W1226" s="25"/>
      <c r="X1226" s="25"/>
    </row>
    <row r="1227" spans="23:24" x14ac:dyDescent="0.2">
      <c r="W1227" s="25"/>
      <c r="X1227" s="25"/>
    </row>
    <row r="1228" spans="23:24" x14ac:dyDescent="0.2">
      <c r="W1228" s="25"/>
      <c r="X1228" s="25"/>
    </row>
    <row r="1229" spans="23:24" x14ac:dyDescent="0.2">
      <c r="W1229" s="25"/>
      <c r="X1229" s="25"/>
    </row>
    <row r="1230" spans="23:24" x14ac:dyDescent="0.2">
      <c r="W1230" s="25"/>
      <c r="X1230" s="25"/>
    </row>
    <row r="1231" spans="23:24" x14ac:dyDescent="0.2">
      <c r="W1231" s="25"/>
      <c r="X1231" s="25"/>
    </row>
    <row r="1232" spans="23:24" x14ac:dyDescent="0.2">
      <c r="W1232" s="25"/>
      <c r="X1232" s="25"/>
    </row>
    <row r="1233" spans="23:24" x14ac:dyDescent="0.2">
      <c r="W1233" s="25"/>
      <c r="X1233" s="25"/>
    </row>
    <row r="1234" spans="23:24" x14ac:dyDescent="0.2">
      <c r="W1234" s="25"/>
      <c r="X1234" s="25"/>
    </row>
    <row r="1235" spans="23:24" x14ac:dyDescent="0.2">
      <c r="W1235" s="25"/>
      <c r="X1235" s="25"/>
    </row>
    <row r="1236" spans="23:24" x14ac:dyDescent="0.2">
      <c r="W1236" s="25"/>
      <c r="X1236" s="25"/>
    </row>
    <row r="1237" spans="23:24" x14ac:dyDescent="0.2">
      <c r="W1237" s="25"/>
      <c r="X1237" s="25"/>
    </row>
    <row r="1238" spans="23:24" x14ac:dyDescent="0.2">
      <c r="W1238" s="25"/>
      <c r="X1238" s="25"/>
    </row>
    <row r="1239" spans="23:24" x14ac:dyDescent="0.2">
      <c r="W1239" s="25"/>
      <c r="X1239" s="25"/>
    </row>
    <row r="1240" spans="23:24" x14ac:dyDescent="0.2">
      <c r="W1240" s="25"/>
      <c r="X1240" s="25"/>
    </row>
    <row r="1241" spans="23:24" x14ac:dyDescent="0.2">
      <c r="W1241" s="25"/>
      <c r="X1241" s="25"/>
    </row>
    <row r="1242" spans="23:24" x14ac:dyDescent="0.2">
      <c r="W1242" s="25"/>
      <c r="X1242" s="25"/>
    </row>
    <row r="1243" spans="23:24" x14ac:dyDescent="0.2">
      <c r="W1243" s="25"/>
      <c r="X1243" s="25"/>
    </row>
    <row r="1244" spans="23:24" x14ac:dyDescent="0.2">
      <c r="W1244" s="25"/>
      <c r="X1244" s="25"/>
    </row>
    <row r="1245" spans="23:24" x14ac:dyDescent="0.2">
      <c r="W1245" s="25"/>
      <c r="X1245" s="25"/>
    </row>
    <row r="1246" spans="23:24" x14ac:dyDescent="0.2">
      <c r="W1246" s="25"/>
      <c r="X1246" s="25"/>
    </row>
    <row r="1247" spans="23:24" x14ac:dyDescent="0.2">
      <c r="W1247" s="25"/>
      <c r="X1247" s="25"/>
    </row>
    <row r="1248" spans="23:24" x14ac:dyDescent="0.2">
      <c r="W1248" s="25"/>
      <c r="X1248" s="25"/>
    </row>
    <row r="1249" spans="23:24" x14ac:dyDescent="0.2">
      <c r="W1249" s="25"/>
      <c r="X1249" s="25"/>
    </row>
    <row r="1250" spans="23:24" x14ac:dyDescent="0.2">
      <c r="W1250" s="25"/>
      <c r="X1250" s="25"/>
    </row>
    <row r="1251" spans="23:24" x14ac:dyDescent="0.2">
      <c r="W1251" s="25"/>
      <c r="X1251" s="25"/>
    </row>
    <row r="1252" spans="23:24" x14ac:dyDescent="0.2">
      <c r="W1252" s="25"/>
      <c r="X1252" s="25"/>
    </row>
    <row r="1253" spans="23:24" x14ac:dyDescent="0.2">
      <c r="W1253" s="25"/>
      <c r="X1253" s="25"/>
    </row>
    <row r="1254" spans="23:24" x14ac:dyDescent="0.2">
      <c r="W1254" s="25"/>
      <c r="X1254" s="25"/>
    </row>
    <row r="1255" spans="23:24" x14ac:dyDescent="0.2">
      <c r="W1255" s="25"/>
      <c r="X1255" s="25"/>
    </row>
    <row r="1256" spans="23:24" x14ac:dyDescent="0.2">
      <c r="W1256" s="25"/>
      <c r="X1256" s="25"/>
    </row>
    <row r="1257" spans="23:24" x14ac:dyDescent="0.2">
      <c r="W1257" s="25"/>
      <c r="X1257" s="25"/>
    </row>
    <row r="1258" spans="23:24" x14ac:dyDescent="0.2">
      <c r="W1258" s="25"/>
      <c r="X1258" s="25"/>
    </row>
    <row r="1259" spans="23:24" x14ac:dyDescent="0.2">
      <c r="W1259" s="25"/>
      <c r="X1259" s="25"/>
    </row>
    <row r="1260" spans="23:24" x14ac:dyDescent="0.2">
      <c r="W1260" s="25"/>
      <c r="X1260" s="25"/>
    </row>
    <row r="1261" spans="23:24" x14ac:dyDescent="0.2">
      <c r="W1261" s="25"/>
      <c r="X1261" s="25"/>
    </row>
    <row r="1262" spans="23:24" x14ac:dyDescent="0.2">
      <c r="W1262" s="25"/>
      <c r="X1262" s="25"/>
    </row>
    <row r="1263" spans="23:24" x14ac:dyDescent="0.2">
      <c r="W1263" s="25"/>
      <c r="X1263" s="25"/>
    </row>
    <row r="1264" spans="23:24" x14ac:dyDescent="0.2">
      <c r="W1264" s="25"/>
      <c r="X1264" s="25"/>
    </row>
    <row r="1265" spans="23:24" x14ac:dyDescent="0.2">
      <c r="W1265" s="25"/>
      <c r="X1265" s="25"/>
    </row>
    <row r="1266" spans="23:24" x14ac:dyDescent="0.2">
      <c r="W1266" s="25"/>
      <c r="X1266" s="25"/>
    </row>
    <row r="1267" spans="23:24" x14ac:dyDescent="0.2">
      <c r="W1267" s="25"/>
      <c r="X1267" s="25"/>
    </row>
    <row r="1268" spans="23:24" x14ac:dyDescent="0.2">
      <c r="W1268" s="25"/>
      <c r="X1268" s="25"/>
    </row>
    <row r="1269" spans="23:24" x14ac:dyDescent="0.2">
      <c r="W1269" s="25"/>
      <c r="X1269" s="25"/>
    </row>
    <row r="1270" spans="23:24" x14ac:dyDescent="0.2">
      <c r="W1270" s="25"/>
      <c r="X1270" s="25"/>
    </row>
    <row r="1271" spans="23:24" x14ac:dyDescent="0.2">
      <c r="W1271" s="25"/>
      <c r="X1271" s="25"/>
    </row>
    <row r="1272" spans="23:24" x14ac:dyDescent="0.2">
      <c r="W1272" s="25"/>
      <c r="X1272" s="25"/>
    </row>
    <row r="1273" spans="23:24" x14ac:dyDescent="0.2">
      <c r="W1273" s="25"/>
      <c r="X1273" s="25"/>
    </row>
    <row r="1274" spans="23:24" x14ac:dyDescent="0.2">
      <c r="W1274" s="25"/>
      <c r="X1274" s="25"/>
    </row>
    <row r="1275" spans="23:24" x14ac:dyDescent="0.2">
      <c r="W1275" s="25"/>
      <c r="X1275" s="25"/>
    </row>
    <row r="1276" spans="23:24" x14ac:dyDescent="0.2">
      <c r="W1276" s="25"/>
      <c r="X1276" s="25"/>
    </row>
    <row r="1277" spans="23:24" x14ac:dyDescent="0.2">
      <c r="W1277" s="25"/>
      <c r="X1277" s="25"/>
    </row>
    <row r="1278" spans="23:24" x14ac:dyDescent="0.2">
      <c r="W1278" s="25"/>
      <c r="X1278" s="25"/>
    </row>
    <row r="1279" spans="23:24" x14ac:dyDescent="0.2">
      <c r="W1279" s="25"/>
      <c r="X1279" s="25"/>
    </row>
    <row r="1280" spans="23:24" x14ac:dyDescent="0.2">
      <c r="W1280" s="25"/>
      <c r="X1280" s="25"/>
    </row>
    <row r="1281" spans="23:24" x14ac:dyDescent="0.2">
      <c r="W1281" s="25"/>
      <c r="X1281" s="25"/>
    </row>
    <row r="1282" spans="23:24" x14ac:dyDescent="0.2">
      <c r="W1282" s="25"/>
      <c r="X1282" s="25"/>
    </row>
    <row r="1283" spans="23:24" x14ac:dyDescent="0.2">
      <c r="W1283" s="25"/>
      <c r="X1283" s="25"/>
    </row>
    <row r="1284" spans="23:24" x14ac:dyDescent="0.2">
      <c r="W1284" s="25"/>
      <c r="X1284" s="25"/>
    </row>
    <row r="1285" spans="23:24" x14ac:dyDescent="0.2">
      <c r="W1285" s="25"/>
      <c r="X1285" s="25"/>
    </row>
    <row r="1286" spans="23:24" x14ac:dyDescent="0.2">
      <c r="W1286" s="25"/>
      <c r="X1286" s="25"/>
    </row>
    <row r="1287" spans="23:24" x14ac:dyDescent="0.2">
      <c r="W1287" s="25"/>
      <c r="X1287" s="25"/>
    </row>
    <row r="1288" spans="23:24" x14ac:dyDescent="0.2">
      <c r="W1288" s="25"/>
      <c r="X1288" s="25"/>
    </row>
    <row r="1289" spans="23:24" x14ac:dyDescent="0.2">
      <c r="W1289" s="25"/>
      <c r="X1289" s="25"/>
    </row>
    <row r="1290" spans="23:24" x14ac:dyDescent="0.2">
      <c r="W1290" s="25"/>
      <c r="X1290" s="25"/>
    </row>
    <row r="1291" spans="23:24" x14ac:dyDescent="0.2">
      <c r="W1291" s="25"/>
      <c r="X1291" s="25"/>
    </row>
    <row r="1292" spans="23:24" x14ac:dyDescent="0.2">
      <c r="W1292" s="25"/>
      <c r="X1292" s="25"/>
    </row>
    <row r="1293" spans="23:24" x14ac:dyDescent="0.2">
      <c r="W1293" s="25"/>
      <c r="X1293" s="25"/>
    </row>
    <row r="1294" spans="23:24" x14ac:dyDescent="0.2">
      <c r="W1294" s="25"/>
      <c r="X1294" s="25"/>
    </row>
    <row r="1295" spans="23:24" x14ac:dyDescent="0.2">
      <c r="W1295" s="25"/>
      <c r="X1295" s="25"/>
    </row>
    <row r="1296" spans="23:24" x14ac:dyDescent="0.2">
      <c r="W1296" s="25"/>
      <c r="X1296" s="25"/>
    </row>
    <row r="1297" spans="23:24" x14ac:dyDescent="0.2">
      <c r="W1297" s="25"/>
      <c r="X1297" s="25"/>
    </row>
    <row r="1298" spans="23:24" x14ac:dyDescent="0.2">
      <c r="W1298" s="25"/>
      <c r="X1298" s="25"/>
    </row>
    <row r="1299" spans="23:24" x14ac:dyDescent="0.2">
      <c r="W1299" s="25"/>
      <c r="X1299" s="25"/>
    </row>
    <row r="1300" spans="23:24" x14ac:dyDescent="0.2">
      <c r="W1300" s="25"/>
      <c r="X1300" s="25"/>
    </row>
    <row r="1301" spans="23:24" x14ac:dyDescent="0.2">
      <c r="W1301" s="25"/>
      <c r="X1301" s="25"/>
    </row>
    <row r="1302" spans="23:24" x14ac:dyDescent="0.2">
      <c r="W1302" s="25"/>
      <c r="X1302" s="25"/>
    </row>
    <row r="1303" spans="23:24" x14ac:dyDescent="0.2">
      <c r="W1303" s="25"/>
      <c r="X1303" s="25"/>
    </row>
    <row r="1304" spans="23:24" x14ac:dyDescent="0.2">
      <c r="W1304" s="25"/>
      <c r="X1304" s="25"/>
    </row>
    <row r="1305" spans="23:24" x14ac:dyDescent="0.2">
      <c r="W1305" s="25"/>
      <c r="X1305" s="25"/>
    </row>
    <row r="1306" spans="23:24" x14ac:dyDescent="0.2">
      <c r="W1306" s="25"/>
      <c r="X1306" s="25"/>
    </row>
    <row r="1307" spans="23:24" x14ac:dyDescent="0.2">
      <c r="W1307" s="25"/>
      <c r="X1307" s="25"/>
    </row>
    <row r="1308" spans="23:24" x14ac:dyDescent="0.2">
      <c r="W1308" s="25"/>
      <c r="X1308" s="25"/>
    </row>
    <row r="1309" spans="23:24" x14ac:dyDescent="0.2">
      <c r="W1309" s="25"/>
      <c r="X1309" s="25"/>
    </row>
    <row r="1310" spans="23:24" x14ac:dyDescent="0.2">
      <c r="W1310" s="25"/>
      <c r="X1310" s="25"/>
    </row>
    <row r="1311" spans="23:24" x14ac:dyDescent="0.2">
      <c r="W1311" s="25"/>
      <c r="X1311" s="25"/>
    </row>
    <row r="1312" spans="23:24" x14ac:dyDescent="0.2">
      <c r="W1312" s="25"/>
      <c r="X1312" s="25"/>
    </row>
    <row r="1313" spans="23:24" x14ac:dyDescent="0.2">
      <c r="W1313" s="25"/>
      <c r="X1313" s="25"/>
    </row>
    <row r="1314" spans="23:24" x14ac:dyDescent="0.2">
      <c r="W1314" s="25"/>
      <c r="X1314" s="25"/>
    </row>
    <row r="1315" spans="23:24" x14ac:dyDescent="0.2">
      <c r="W1315" s="25"/>
      <c r="X1315" s="25"/>
    </row>
    <row r="1316" spans="23:24" x14ac:dyDescent="0.2">
      <c r="W1316" s="25"/>
      <c r="X1316" s="25"/>
    </row>
    <row r="1317" spans="23:24" x14ac:dyDescent="0.2">
      <c r="W1317" s="25"/>
      <c r="X1317" s="25"/>
    </row>
    <row r="1318" spans="23:24" x14ac:dyDescent="0.2">
      <c r="W1318" s="25"/>
      <c r="X1318" s="25"/>
    </row>
    <row r="1319" spans="23:24" x14ac:dyDescent="0.2">
      <c r="W1319" s="25"/>
      <c r="X1319" s="25"/>
    </row>
    <row r="1320" spans="23:24" x14ac:dyDescent="0.2">
      <c r="W1320" s="25"/>
      <c r="X1320" s="25"/>
    </row>
    <row r="1321" spans="23:24" x14ac:dyDescent="0.2">
      <c r="W1321" s="25"/>
      <c r="X1321" s="25"/>
    </row>
    <row r="1322" spans="23:24" x14ac:dyDescent="0.2">
      <c r="W1322" s="25"/>
      <c r="X1322" s="25"/>
    </row>
    <row r="1323" spans="23:24" x14ac:dyDescent="0.2">
      <c r="W1323" s="25"/>
      <c r="X1323" s="25"/>
    </row>
    <row r="1324" spans="23:24" x14ac:dyDescent="0.2">
      <c r="W1324" s="25"/>
      <c r="X1324" s="25"/>
    </row>
    <row r="1325" spans="23:24" x14ac:dyDescent="0.2">
      <c r="W1325" s="25"/>
      <c r="X1325" s="25"/>
    </row>
    <row r="1326" spans="23:24" x14ac:dyDescent="0.2">
      <c r="W1326" s="25"/>
      <c r="X1326" s="25"/>
    </row>
    <row r="1327" spans="23:24" x14ac:dyDescent="0.2">
      <c r="W1327" s="25"/>
      <c r="X1327" s="25"/>
    </row>
    <row r="1328" spans="23:24" x14ac:dyDescent="0.2">
      <c r="W1328" s="25"/>
      <c r="X1328" s="25"/>
    </row>
    <row r="1329" spans="23:24" x14ac:dyDescent="0.2">
      <c r="W1329" s="25"/>
      <c r="X1329" s="25"/>
    </row>
    <row r="1330" spans="23:24" x14ac:dyDescent="0.2">
      <c r="W1330" s="25"/>
      <c r="X1330" s="25"/>
    </row>
    <row r="1331" spans="23:24" x14ac:dyDescent="0.2">
      <c r="W1331" s="25"/>
      <c r="X1331" s="25"/>
    </row>
    <row r="1332" spans="23:24" x14ac:dyDescent="0.2">
      <c r="W1332" s="25"/>
      <c r="X1332" s="25"/>
    </row>
    <row r="1333" spans="23:24" x14ac:dyDescent="0.2">
      <c r="W1333" s="25"/>
      <c r="X1333" s="25"/>
    </row>
    <row r="1334" spans="23:24" x14ac:dyDescent="0.2">
      <c r="W1334" s="25"/>
      <c r="X1334" s="25"/>
    </row>
    <row r="1335" spans="23:24" x14ac:dyDescent="0.2">
      <c r="W1335" s="25"/>
      <c r="X1335" s="25"/>
    </row>
    <row r="1336" spans="23:24" x14ac:dyDescent="0.2">
      <c r="W1336" s="25"/>
      <c r="X1336" s="25"/>
    </row>
    <row r="1337" spans="23:24" x14ac:dyDescent="0.2">
      <c r="W1337" s="25"/>
      <c r="X1337" s="25"/>
    </row>
    <row r="1338" spans="23:24" x14ac:dyDescent="0.2">
      <c r="W1338" s="25"/>
      <c r="X1338" s="25"/>
    </row>
    <row r="1339" spans="23:24" x14ac:dyDescent="0.2">
      <c r="W1339" s="25"/>
      <c r="X1339" s="25"/>
    </row>
    <row r="1340" spans="23:24" x14ac:dyDescent="0.2">
      <c r="W1340" s="25"/>
      <c r="X1340" s="25"/>
    </row>
    <row r="1341" spans="23:24" x14ac:dyDescent="0.2">
      <c r="W1341" s="25"/>
      <c r="X1341" s="25"/>
    </row>
    <row r="1342" spans="23:24" x14ac:dyDescent="0.2">
      <c r="W1342" s="25"/>
      <c r="X1342" s="25"/>
    </row>
    <row r="1343" spans="23:24" x14ac:dyDescent="0.2">
      <c r="W1343" s="25"/>
      <c r="X1343" s="25"/>
    </row>
    <row r="1344" spans="23:24" x14ac:dyDescent="0.2">
      <c r="W1344" s="25"/>
      <c r="X1344" s="25"/>
    </row>
    <row r="1345" spans="23:24" x14ac:dyDescent="0.2">
      <c r="W1345" s="25"/>
      <c r="X1345" s="25"/>
    </row>
    <row r="1346" spans="23:24" x14ac:dyDescent="0.2">
      <c r="W1346" s="25"/>
      <c r="X1346" s="25"/>
    </row>
    <row r="1347" spans="23:24" x14ac:dyDescent="0.2">
      <c r="W1347" s="25"/>
      <c r="X1347" s="25"/>
    </row>
    <row r="1348" spans="23:24" x14ac:dyDescent="0.2">
      <c r="W1348" s="25"/>
      <c r="X1348" s="25"/>
    </row>
    <row r="1349" spans="23:24" x14ac:dyDescent="0.2">
      <c r="W1349" s="25"/>
      <c r="X1349" s="25"/>
    </row>
    <row r="1350" spans="23:24" x14ac:dyDescent="0.2">
      <c r="W1350" s="25"/>
      <c r="X1350" s="25"/>
    </row>
    <row r="1351" spans="23:24" x14ac:dyDescent="0.2">
      <c r="W1351" s="25"/>
      <c r="X1351" s="25"/>
    </row>
    <row r="1352" spans="23:24" x14ac:dyDescent="0.2">
      <c r="W1352" s="25"/>
      <c r="X1352" s="25"/>
    </row>
    <row r="1353" spans="23:24" x14ac:dyDescent="0.2">
      <c r="W1353" s="25"/>
      <c r="X1353" s="25"/>
    </row>
    <row r="1354" spans="23:24" x14ac:dyDescent="0.2">
      <c r="W1354" s="25"/>
      <c r="X1354" s="25"/>
    </row>
    <row r="1355" spans="23:24" x14ac:dyDescent="0.2">
      <c r="W1355" s="25"/>
      <c r="X1355" s="25"/>
    </row>
    <row r="1356" spans="23:24" x14ac:dyDescent="0.2">
      <c r="W1356" s="25"/>
      <c r="X1356" s="25"/>
    </row>
    <row r="1357" spans="23:24" x14ac:dyDescent="0.2">
      <c r="W1357" s="25"/>
      <c r="X1357" s="25"/>
    </row>
    <row r="1358" spans="23:24" x14ac:dyDescent="0.2">
      <c r="W1358" s="25"/>
      <c r="X1358" s="25"/>
    </row>
    <row r="1359" spans="23:24" x14ac:dyDescent="0.2">
      <c r="W1359" s="25"/>
      <c r="X1359" s="25"/>
    </row>
    <row r="1360" spans="23:24" x14ac:dyDescent="0.2">
      <c r="W1360" s="25"/>
      <c r="X1360" s="25"/>
    </row>
    <row r="1361" spans="23:24" x14ac:dyDescent="0.2">
      <c r="W1361" s="25"/>
      <c r="X1361" s="25"/>
    </row>
    <row r="1362" spans="23:24" x14ac:dyDescent="0.2">
      <c r="W1362" s="25"/>
      <c r="X1362" s="25"/>
    </row>
    <row r="1363" spans="23:24" x14ac:dyDescent="0.2">
      <c r="W1363" s="25"/>
      <c r="X1363" s="25"/>
    </row>
    <row r="1364" spans="23:24" x14ac:dyDescent="0.2">
      <c r="W1364" s="25"/>
      <c r="X1364" s="25"/>
    </row>
    <row r="1365" spans="23:24" x14ac:dyDescent="0.2">
      <c r="W1365" s="25"/>
      <c r="X1365" s="25"/>
    </row>
    <row r="1366" spans="23:24" x14ac:dyDescent="0.2">
      <c r="W1366" s="25"/>
      <c r="X1366" s="25"/>
    </row>
    <row r="1367" spans="23:24" x14ac:dyDescent="0.2">
      <c r="W1367" s="25"/>
      <c r="X1367" s="25"/>
    </row>
    <row r="1368" spans="23:24" x14ac:dyDescent="0.2">
      <c r="W1368" s="25"/>
      <c r="X1368" s="25"/>
    </row>
    <row r="1369" spans="23:24" x14ac:dyDescent="0.2">
      <c r="W1369" s="25"/>
      <c r="X1369" s="25"/>
    </row>
    <row r="1370" spans="23:24" x14ac:dyDescent="0.2">
      <c r="W1370" s="25"/>
      <c r="X1370" s="25"/>
    </row>
    <row r="1371" spans="23:24" x14ac:dyDescent="0.2">
      <c r="W1371" s="25"/>
      <c r="X1371" s="25"/>
    </row>
    <row r="1372" spans="23:24" x14ac:dyDescent="0.2">
      <c r="W1372" s="25"/>
      <c r="X1372" s="25"/>
    </row>
    <row r="1373" spans="23:24" x14ac:dyDescent="0.2">
      <c r="W1373" s="25"/>
      <c r="X1373" s="25"/>
    </row>
    <row r="1374" spans="23:24" x14ac:dyDescent="0.2">
      <c r="W1374" s="25"/>
      <c r="X1374" s="25"/>
    </row>
    <row r="1375" spans="23:24" x14ac:dyDescent="0.2">
      <c r="W1375" s="25"/>
      <c r="X1375" s="25"/>
    </row>
    <row r="1376" spans="23:24" x14ac:dyDescent="0.2">
      <c r="W1376" s="25"/>
      <c r="X1376" s="25"/>
    </row>
    <row r="1377" spans="23:24" x14ac:dyDescent="0.2">
      <c r="W1377" s="25"/>
      <c r="X1377" s="25"/>
    </row>
    <row r="1378" spans="23:24" x14ac:dyDescent="0.2">
      <c r="W1378" s="25"/>
      <c r="X1378" s="25"/>
    </row>
    <row r="1379" spans="23:24" x14ac:dyDescent="0.2">
      <c r="W1379" s="25"/>
      <c r="X1379" s="25"/>
    </row>
    <row r="1380" spans="23:24" x14ac:dyDescent="0.2">
      <c r="W1380" s="25"/>
      <c r="X1380" s="25"/>
    </row>
    <row r="1381" spans="23:24" x14ac:dyDescent="0.2">
      <c r="W1381" s="25"/>
      <c r="X1381" s="25"/>
    </row>
    <row r="1382" spans="23:24" x14ac:dyDescent="0.2">
      <c r="W1382" s="25"/>
      <c r="X1382" s="25"/>
    </row>
    <row r="1383" spans="23:24" x14ac:dyDescent="0.2">
      <c r="W1383" s="25"/>
      <c r="X1383" s="25"/>
    </row>
    <row r="1384" spans="23:24" x14ac:dyDescent="0.2">
      <c r="W1384" s="25"/>
      <c r="X1384" s="25"/>
    </row>
    <row r="1385" spans="23:24" x14ac:dyDescent="0.2">
      <c r="W1385" s="25"/>
      <c r="X1385" s="25"/>
    </row>
    <row r="1386" spans="23:24" x14ac:dyDescent="0.2">
      <c r="W1386" s="25"/>
      <c r="X1386" s="25"/>
    </row>
    <row r="1387" spans="23:24" x14ac:dyDescent="0.2">
      <c r="W1387" s="25"/>
      <c r="X1387" s="25"/>
    </row>
    <row r="1388" spans="23:24" x14ac:dyDescent="0.2">
      <c r="W1388" s="25"/>
      <c r="X1388" s="25"/>
    </row>
    <row r="1389" spans="23:24" x14ac:dyDescent="0.2">
      <c r="W1389" s="25"/>
      <c r="X1389" s="25"/>
    </row>
    <row r="1390" spans="23:24" x14ac:dyDescent="0.2">
      <c r="W1390" s="25"/>
      <c r="X1390" s="25"/>
    </row>
    <row r="1391" spans="23:24" x14ac:dyDescent="0.2">
      <c r="W1391" s="25"/>
      <c r="X1391" s="25"/>
    </row>
    <row r="1392" spans="23:24" x14ac:dyDescent="0.2">
      <c r="W1392" s="25"/>
      <c r="X1392" s="25"/>
    </row>
    <row r="1393" spans="23:24" x14ac:dyDescent="0.2">
      <c r="W1393" s="25"/>
      <c r="X1393" s="25"/>
    </row>
    <row r="1394" spans="23:24" x14ac:dyDescent="0.2">
      <c r="W1394" s="25"/>
      <c r="X1394" s="25"/>
    </row>
    <row r="1395" spans="23:24" x14ac:dyDescent="0.2">
      <c r="W1395" s="25"/>
      <c r="X1395" s="25"/>
    </row>
    <row r="1396" spans="23:24" x14ac:dyDescent="0.2">
      <c r="W1396" s="25"/>
      <c r="X1396" s="25"/>
    </row>
    <row r="1397" spans="23:24" x14ac:dyDescent="0.2">
      <c r="W1397" s="25"/>
      <c r="X1397" s="25"/>
    </row>
    <row r="1398" spans="23:24" x14ac:dyDescent="0.2">
      <c r="W1398" s="25"/>
      <c r="X1398" s="25"/>
    </row>
    <row r="1399" spans="23:24" x14ac:dyDescent="0.2">
      <c r="W1399" s="25"/>
      <c r="X1399" s="25"/>
    </row>
    <row r="1400" spans="23:24" x14ac:dyDescent="0.2">
      <c r="W1400" s="25"/>
      <c r="X1400" s="25"/>
    </row>
    <row r="1401" spans="23:24" x14ac:dyDescent="0.2">
      <c r="W1401" s="25"/>
      <c r="X1401" s="25"/>
    </row>
    <row r="1402" spans="23:24" x14ac:dyDescent="0.2">
      <c r="W1402" s="25"/>
      <c r="X1402" s="25"/>
    </row>
    <row r="1403" spans="23:24" x14ac:dyDescent="0.2">
      <c r="W1403" s="25"/>
      <c r="X1403" s="25"/>
    </row>
    <row r="1404" spans="23:24" x14ac:dyDescent="0.2">
      <c r="W1404" s="25"/>
      <c r="X1404" s="25"/>
    </row>
    <row r="1405" spans="23:24" x14ac:dyDescent="0.2">
      <c r="W1405" s="25"/>
      <c r="X1405" s="25"/>
    </row>
    <row r="1406" spans="23:24" x14ac:dyDescent="0.2">
      <c r="W1406" s="25"/>
      <c r="X1406" s="25"/>
    </row>
    <row r="1407" spans="23:24" x14ac:dyDescent="0.2">
      <c r="W1407" s="25"/>
      <c r="X1407" s="25"/>
    </row>
    <row r="1408" spans="23:24" x14ac:dyDescent="0.2">
      <c r="W1408" s="25"/>
      <c r="X1408" s="25"/>
    </row>
    <row r="1409" spans="23:24" x14ac:dyDescent="0.2">
      <c r="W1409" s="25"/>
      <c r="X1409" s="25"/>
    </row>
    <row r="1410" spans="23:24" x14ac:dyDescent="0.2">
      <c r="W1410" s="25"/>
      <c r="X1410" s="25"/>
    </row>
    <row r="1411" spans="23:24" x14ac:dyDescent="0.2">
      <c r="W1411" s="25"/>
      <c r="X1411" s="25"/>
    </row>
    <row r="1412" spans="23:24" x14ac:dyDescent="0.2">
      <c r="W1412" s="25"/>
      <c r="X1412" s="25"/>
    </row>
    <row r="1413" spans="23:24" x14ac:dyDescent="0.2">
      <c r="W1413" s="25"/>
      <c r="X1413" s="25"/>
    </row>
    <row r="1414" spans="23:24" x14ac:dyDescent="0.2">
      <c r="W1414" s="25"/>
      <c r="X1414" s="25"/>
    </row>
    <row r="1415" spans="23:24" x14ac:dyDescent="0.2">
      <c r="W1415" s="25"/>
      <c r="X1415" s="25"/>
    </row>
    <row r="1416" spans="23:24" x14ac:dyDescent="0.2">
      <c r="W1416" s="25"/>
      <c r="X1416" s="25"/>
    </row>
    <row r="1417" spans="23:24" x14ac:dyDescent="0.2">
      <c r="W1417" s="25"/>
      <c r="X1417" s="25"/>
    </row>
    <row r="1418" spans="23:24" x14ac:dyDescent="0.2">
      <c r="W1418" s="25"/>
      <c r="X1418" s="25"/>
    </row>
    <row r="1419" spans="23:24" x14ac:dyDescent="0.2">
      <c r="W1419" s="25"/>
      <c r="X1419" s="25"/>
    </row>
    <row r="1420" spans="23:24" x14ac:dyDescent="0.2">
      <c r="W1420" s="25"/>
      <c r="X1420" s="25"/>
    </row>
    <row r="1421" spans="23:24" x14ac:dyDescent="0.2">
      <c r="W1421" s="25"/>
      <c r="X1421" s="25"/>
    </row>
    <row r="1422" spans="23:24" x14ac:dyDescent="0.2">
      <c r="W1422" s="25"/>
      <c r="X1422" s="25"/>
    </row>
    <row r="1423" spans="23:24" x14ac:dyDescent="0.2">
      <c r="W1423" s="25"/>
      <c r="X1423" s="25"/>
    </row>
    <row r="1424" spans="23:24" x14ac:dyDescent="0.2">
      <c r="W1424" s="25"/>
      <c r="X1424" s="25"/>
    </row>
    <row r="1425" spans="23:24" x14ac:dyDescent="0.2">
      <c r="W1425" s="25"/>
      <c r="X1425" s="25"/>
    </row>
    <row r="1426" spans="23:24" x14ac:dyDescent="0.2">
      <c r="W1426" s="25"/>
      <c r="X1426" s="25"/>
    </row>
    <row r="1427" spans="23:24" x14ac:dyDescent="0.2">
      <c r="W1427" s="25"/>
      <c r="X1427" s="25"/>
    </row>
    <row r="1428" spans="23:24" x14ac:dyDescent="0.2">
      <c r="W1428" s="25"/>
      <c r="X1428" s="25"/>
    </row>
    <row r="1429" spans="23:24" x14ac:dyDescent="0.2">
      <c r="W1429" s="25"/>
      <c r="X1429" s="25"/>
    </row>
    <row r="1430" spans="23:24" x14ac:dyDescent="0.2">
      <c r="W1430" s="25"/>
      <c r="X1430" s="25"/>
    </row>
    <row r="1431" spans="23:24" x14ac:dyDescent="0.2">
      <c r="W1431" s="25"/>
      <c r="X1431" s="25"/>
    </row>
    <row r="1432" spans="23:24" x14ac:dyDescent="0.2">
      <c r="W1432" s="25"/>
      <c r="X1432" s="25"/>
    </row>
    <row r="1433" spans="23:24" x14ac:dyDescent="0.2">
      <c r="W1433" s="25"/>
      <c r="X1433" s="25"/>
    </row>
    <row r="1434" spans="23:24" x14ac:dyDescent="0.2">
      <c r="W1434" s="25"/>
      <c r="X1434" s="25"/>
    </row>
    <row r="1435" spans="23:24" x14ac:dyDescent="0.2">
      <c r="W1435" s="25"/>
      <c r="X1435" s="25"/>
    </row>
    <row r="1436" spans="23:24" x14ac:dyDescent="0.2">
      <c r="W1436" s="25"/>
      <c r="X1436" s="25"/>
    </row>
    <row r="1437" spans="23:24" x14ac:dyDescent="0.2">
      <c r="W1437" s="25"/>
      <c r="X1437" s="25"/>
    </row>
    <row r="1438" spans="23:24" x14ac:dyDescent="0.2">
      <c r="W1438" s="25"/>
      <c r="X1438" s="25"/>
    </row>
    <row r="1439" spans="23:24" x14ac:dyDescent="0.2">
      <c r="W1439" s="25"/>
      <c r="X1439" s="25"/>
    </row>
    <row r="1440" spans="23:24" x14ac:dyDescent="0.2">
      <c r="W1440" s="25"/>
      <c r="X1440" s="25"/>
    </row>
    <row r="1441" spans="23:24" x14ac:dyDescent="0.2">
      <c r="W1441" s="25"/>
      <c r="X1441" s="25"/>
    </row>
    <row r="1442" spans="23:24" x14ac:dyDescent="0.2">
      <c r="W1442" s="25"/>
      <c r="X1442" s="25"/>
    </row>
    <row r="1443" spans="23:24" x14ac:dyDescent="0.2">
      <c r="W1443" s="25"/>
      <c r="X1443" s="25"/>
    </row>
    <row r="1444" spans="23:24" x14ac:dyDescent="0.2">
      <c r="W1444" s="25"/>
      <c r="X1444" s="25"/>
    </row>
    <row r="1445" spans="23:24" x14ac:dyDescent="0.2">
      <c r="W1445" s="25"/>
      <c r="X1445" s="25"/>
    </row>
    <row r="1446" spans="23:24" x14ac:dyDescent="0.2">
      <c r="W1446" s="25"/>
      <c r="X1446" s="25"/>
    </row>
    <row r="1447" spans="23:24" x14ac:dyDescent="0.2">
      <c r="W1447" s="25"/>
      <c r="X1447" s="25"/>
    </row>
    <row r="1448" spans="23:24" x14ac:dyDescent="0.2">
      <c r="W1448" s="25"/>
      <c r="X1448" s="25"/>
    </row>
    <row r="1449" spans="23:24" x14ac:dyDescent="0.2">
      <c r="W1449" s="25"/>
      <c r="X1449" s="25"/>
    </row>
    <row r="1450" spans="23:24" x14ac:dyDescent="0.2">
      <c r="W1450" s="25"/>
      <c r="X1450" s="25"/>
    </row>
    <row r="1451" spans="23:24" x14ac:dyDescent="0.2">
      <c r="W1451" s="25"/>
      <c r="X1451" s="25"/>
    </row>
    <row r="1452" spans="23:24" x14ac:dyDescent="0.2">
      <c r="W1452" s="25"/>
      <c r="X1452" s="25"/>
    </row>
    <row r="1453" spans="23:24" x14ac:dyDescent="0.2">
      <c r="W1453" s="25"/>
      <c r="X1453" s="25"/>
    </row>
    <row r="1454" spans="23:24" x14ac:dyDescent="0.2">
      <c r="W1454" s="25"/>
      <c r="X1454" s="25"/>
    </row>
    <row r="1455" spans="23:24" x14ac:dyDescent="0.2">
      <c r="W1455" s="25"/>
      <c r="X1455" s="25"/>
    </row>
    <row r="1456" spans="23:24" x14ac:dyDescent="0.2">
      <c r="W1456" s="25"/>
      <c r="X1456" s="25"/>
    </row>
    <row r="1457" spans="23:24" x14ac:dyDescent="0.2">
      <c r="W1457" s="25"/>
      <c r="X1457" s="25"/>
    </row>
    <row r="1458" spans="23:24" x14ac:dyDescent="0.2">
      <c r="W1458" s="25"/>
      <c r="X1458" s="25"/>
    </row>
    <row r="1459" spans="23:24" x14ac:dyDescent="0.2">
      <c r="W1459" s="25"/>
      <c r="X1459" s="25"/>
    </row>
    <row r="1460" spans="23:24" x14ac:dyDescent="0.2">
      <c r="W1460" s="25"/>
      <c r="X1460" s="25"/>
    </row>
    <row r="1461" spans="23:24" x14ac:dyDescent="0.2">
      <c r="W1461" s="25"/>
      <c r="X1461" s="25"/>
    </row>
    <row r="1462" spans="23:24" x14ac:dyDescent="0.2">
      <c r="W1462" s="25"/>
      <c r="X1462" s="25"/>
    </row>
    <row r="1463" spans="23:24" x14ac:dyDescent="0.2">
      <c r="W1463" s="25"/>
      <c r="X1463" s="25"/>
    </row>
    <row r="1464" spans="23:24" x14ac:dyDescent="0.2">
      <c r="W1464" s="25"/>
      <c r="X1464" s="25"/>
    </row>
    <row r="1465" spans="23:24" x14ac:dyDescent="0.2">
      <c r="W1465" s="25"/>
      <c r="X1465" s="25"/>
    </row>
    <row r="1466" spans="23:24" x14ac:dyDescent="0.2">
      <c r="W1466" s="25"/>
      <c r="X1466" s="25"/>
    </row>
    <row r="1467" spans="23:24" x14ac:dyDescent="0.2">
      <c r="W1467" s="25"/>
      <c r="X1467" s="25"/>
    </row>
    <row r="1468" spans="23:24" x14ac:dyDescent="0.2">
      <c r="W1468" s="25"/>
      <c r="X1468" s="25"/>
    </row>
    <row r="1469" spans="23:24" x14ac:dyDescent="0.2">
      <c r="W1469" s="25"/>
      <c r="X1469" s="25"/>
    </row>
    <row r="1470" spans="23:24" x14ac:dyDescent="0.2">
      <c r="W1470" s="25"/>
      <c r="X1470" s="25"/>
    </row>
    <row r="1471" spans="23:24" x14ac:dyDescent="0.2">
      <c r="W1471" s="25"/>
      <c r="X1471" s="25"/>
    </row>
    <row r="1472" spans="23:24" x14ac:dyDescent="0.2">
      <c r="W1472" s="25"/>
      <c r="X1472" s="25"/>
    </row>
    <row r="1473" spans="23:24" x14ac:dyDescent="0.2">
      <c r="W1473" s="25"/>
      <c r="X1473" s="25"/>
    </row>
    <row r="1474" spans="23:24" x14ac:dyDescent="0.2">
      <c r="W1474" s="25"/>
      <c r="X1474" s="25"/>
    </row>
    <row r="1475" spans="23:24" x14ac:dyDescent="0.2">
      <c r="W1475" s="25"/>
      <c r="X1475" s="25"/>
    </row>
    <row r="1476" spans="23:24" x14ac:dyDescent="0.2">
      <c r="W1476" s="25"/>
      <c r="X1476" s="25"/>
    </row>
    <row r="1477" spans="23:24" x14ac:dyDescent="0.2">
      <c r="W1477" s="25"/>
      <c r="X1477" s="25"/>
    </row>
    <row r="1478" spans="23:24" x14ac:dyDescent="0.2">
      <c r="W1478" s="25"/>
      <c r="X1478" s="25"/>
    </row>
    <row r="1479" spans="23:24" x14ac:dyDescent="0.2">
      <c r="W1479" s="25"/>
      <c r="X1479" s="25"/>
    </row>
    <row r="1480" spans="23:24" x14ac:dyDescent="0.2">
      <c r="W1480" s="25"/>
      <c r="X1480" s="25"/>
    </row>
    <row r="1481" spans="23:24" x14ac:dyDescent="0.2">
      <c r="W1481" s="25"/>
      <c r="X1481" s="25"/>
    </row>
    <row r="1482" spans="23:24" x14ac:dyDescent="0.2">
      <c r="W1482" s="25"/>
      <c r="X1482" s="25"/>
    </row>
    <row r="1483" spans="23:24" x14ac:dyDescent="0.2">
      <c r="W1483" s="25"/>
      <c r="X1483" s="25"/>
    </row>
    <row r="1484" spans="23:24" x14ac:dyDescent="0.2">
      <c r="W1484" s="25"/>
      <c r="X1484" s="25"/>
    </row>
    <row r="1485" spans="23:24" x14ac:dyDescent="0.2">
      <c r="W1485" s="25"/>
      <c r="X1485" s="25"/>
    </row>
    <row r="1486" spans="23:24" x14ac:dyDescent="0.2">
      <c r="W1486" s="25"/>
      <c r="X1486" s="25"/>
    </row>
    <row r="1487" spans="23:24" x14ac:dyDescent="0.2">
      <c r="W1487" s="25"/>
      <c r="X1487" s="25"/>
    </row>
    <row r="1488" spans="23:24" x14ac:dyDescent="0.2">
      <c r="W1488" s="25"/>
      <c r="X1488" s="25"/>
    </row>
    <row r="1489" spans="23:24" x14ac:dyDescent="0.2">
      <c r="W1489" s="25"/>
      <c r="X1489" s="25"/>
    </row>
    <row r="1490" spans="23:24" x14ac:dyDescent="0.2">
      <c r="W1490" s="25"/>
      <c r="X1490" s="25"/>
    </row>
    <row r="1491" spans="23:24" x14ac:dyDescent="0.2">
      <c r="W1491" s="25"/>
      <c r="X1491" s="25"/>
    </row>
    <row r="1492" spans="23:24" x14ac:dyDescent="0.2">
      <c r="W1492" s="25"/>
      <c r="X1492" s="25"/>
    </row>
    <row r="1493" spans="23:24" x14ac:dyDescent="0.2">
      <c r="W1493" s="25"/>
      <c r="X1493" s="25"/>
    </row>
    <row r="1494" spans="23:24" x14ac:dyDescent="0.2">
      <c r="W1494" s="25"/>
      <c r="X1494" s="25"/>
    </row>
    <row r="1495" spans="23:24" x14ac:dyDescent="0.2">
      <c r="W1495" s="25"/>
      <c r="X1495" s="25"/>
    </row>
    <row r="1496" spans="23:24" x14ac:dyDescent="0.2">
      <c r="W1496" s="25"/>
      <c r="X1496" s="25"/>
    </row>
    <row r="1497" spans="23:24" x14ac:dyDescent="0.2">
      <c r="W1497" s="25"/>
      <c r="X1497" s="25"/>
    </row>
    <row r="1498" spans="23:24" x14ac:dyDescent="0.2">
      <c r="W1498" s="25"/>
      <c r="X1498" s="25"/>
    </row>
    <row r="1499" spans="23:24" x14ac:dyDescent="0.2">
      <c r="W1499" s="25"/>
      <c r="X1499" s="25"/>
    </row>
    <row r="1500" spans="23:24" x14ac:dyDescent="0.2">
      <c r="W1500" s="25"/>
      <c r="X1500" s="25"/>
    </row>
    <row r="1501" spans="23:24" x14ac:dyDescent="0.2">
      <c r="W1501" s="25"/>
      <c r="X1501" s="25"/>
    </row>
    <row r="1502" spans="23:24" x14ac:dyDescent="0.2">
      <c r="W1502" s="25"/>
      <c r="X1502" s="25"/>
    </row>
    <row r="1503" spans="23:24" x14ac:dyDescent="0.2">
      <c r="W1503" s="25"/>
      <c r="X1503" s="25"/>
    </row>
    <row r="1504" spans="23:24" x14ac:dyDescent="0.2">
      <c r="W1504" s="25"/>
      <c r="X1504" s="25"/>
    </row>
    <row r="1505" spans="23:24" x14ac:dyDescent="0.2">
      <c r="W1505" s="25"/>
      <c r="X1505" s="25"/>
    </row>
    <row r="1506" spans="23:24" x14ac:dyDescent="0.2">
      <c r="W1506" s="25"/>
      <c r="X1506" s="25"/>
    </row>
    <row r="1507" spans="23:24" x14ac:dyDescent="0.2">
      <c r="W1507" s="25"/>
      <c r="X1507" s="25"/>
    </row>
    <row r="1508" spans="23:24" x14ac:dyDescent="0.2">
      <c r="W1508" s="25"/>
      <c r="X1508" s="25"/>
    </row>
    <row r="1509" spans="23:24" x14ac:dyDescent="0.2">
      <c r="W1509" s="25"/>
      <c r="X1509" s="25"/>
    </row>
    <row r="1510" spans="23:24" x14ac:dyDescent="0.2">
      <c r="W1510" s="25"/>
      <c r="X1510" s="25"/>
    </row>
    <row r="1511" spans="23:24" x14ac:dyDescent="0.2">
      <c r="W1511" s="25"/>
      <c r="X1511" s="25"/>
    </row>
    <row r="1512" spans="23:24" x14ac:dyDescent="0.2">
      <c r="W1512" s="25"/>
      <c r="X1512" s="25"/>
    </row>
    <row r="1513" spans="23:24" x14ac:dyDescent="0.2">
      <c r="W1513" s="25"/>
      <c r="X1513" s="25"/>
    </row>
    <row r="1514" spans="23:24" x14ac:dyDescent="0.2">
      <c r="W1514" s="25"/>
      <c r="X1514" s="25"/>
    </row>
    <row r="1515" spans="23:24" x14ac:dyDescent="0.2">
      <c r="W1515" s="25"/>
      <c r="X1515" s="25"/>
    </row>
    <row r="1516" spans="23:24" x14ac:dyDescent="0.2">
      <c r="W1516" s="25"/>
      <c r="X1516" s="25"/>
    </row>
    <row r="1517" spans="23:24" x14ac:dyDescent="0.2">
      <c r="W1517" s="25"/>
      <c r="X1517" s="25"/>
    </row>
    <row r="1518" spans="23:24" x14ac:dyDescent="0.2">
      <c r="W1518" s="25"/>
      <c r="X1518" s="25"/>
    </row>
    <row r="1519" spans="23:24" x14ac:dyDescent="0.2">
      <c r="W1519" s="25"/>
      <c r="X1519" s="25"/>
    </row>
    <row r="1520" spans="23:24" x14ac:dyDescent="0.2">
      <c r="W1520" s="25"/>
      <c r="X1520" s="25"/>
    </row>
    <row r="1521" spans="23:24" x14ac:dyDescent="0.2">
      <c r="W1521" s="25"/>
      <c r="X1521" s="25"/>
    </row>
    <row r="1522" spans="23:24" x14ac:dyDescent="0.2">
      <c r="W1522" s="25"/>
      <c r="X1522" s="25"/>
    </row>
    <row r="1523" spans="23:24" x14ac:dyDescent="0.2">
      <c r="W1523" s="25"/>
      <c r="X1523" s="25"/>
    </row>
    <row r="1524" spans="23:24" x14ac:dyDescent="0.2">
      <c r="W1524" s="25"/>
      <c r="X1524" s="25"/>
    </row>
    <row r="1525" spans="23:24" x14ac:dyDescent="0.2">
      <c r="W1525" s="25"/>
      <c r="X1525" s="25"/>
    </row>
    <row r="1526" spans="23:24" x14ac:dyDescent="0.2">
      <c r="W1526" s="25"/>
      <c r="X1526" s="25"/>
    </row>
    <row r="1527" spans="23:24" x14ac:dyDescent="0.2">
      <c r="W1527" s="25"/>
      <c r="X1527" s="25"/>
    </row>
    <row r="1528" spans="23:24" x14ac:dyDescent="0.2">
      <c r="W1528" s="25"/>
      <c r="X1528" s="25"/>
    </row>
    <row r="1529" spans="23:24" x14ac:dyDescent="0.2">
      <c r="W1529" s="25"/>
      <c r="X1529" s="25"/>
    </row>
    <row r="1530" spans="23:24" x14ac:dyDescent="0.2">
      <c r="W1530" s="25"/>
      <c r="X1530" s="25"/>
    </row>
    <row r="1531" spans="23:24" x14ac:dyDescent="0.2">
      <c r="W1531" s="25"/>
      <c r="X1531" s="25"/>
    </row>
    <row r="1532" spans="23:24" x14ac:dyDescent="0.2">
      <c r="W1532" s="25"/>
      <c r="X1532" s="25"/>
    </row>
    <row r="1533" spans="23:24" x14ac:dyDescent="0.2">
      <c r="W1533" s="25"/>
      <c r="X1533" s="25"/>
    </row>
    <row r="1534" spans="23:24" x14ac:dyDescent="0.2">
      <c r="W1534" s="25"/>
      <c r="X1534" s="25"/>
    </row>
    <row r="1535" spans="23:24" x14ac:dyDescent="0.2">
      <c r="W1535" s="25"/>
      <c r="X1535" s="25"/>
    </row>
    <row r="1536" spans="23:24" x14ac:dyDescent="0.2">
      <c r="W1536" s="25"/>
      <c r="X1536" s="25"/>
    </row>
    <row r="1537" spans="23:24" x14ac:dyDescent="0.2">
      <c r="W1537" s="25"/>
      <c r="X1537" s="25"/>
    </row>
    <row r="1538" spans="23:24" x14ac:dyDescent="0.2">
      <c r="W1538" s="25"/>
      <c r="X1538" s="25"/>
    </row>
    <row r="1539" spans="23:24" x14ac:dyDescent="0.2">
      <c r="W1539" s="25"/>
      <c r="X1539" s="25"/>
    </row>
    <row r="1540" spans="23:24" x14ac:dyDescent="0.2">
      <c r="W1540" s="25"/>
      <c r="X1540" s="25"/>
    </row>
    <row r="1541" spans="23:24" x14ac:dyDescent="0.2">
      <c r="W1541" s="25"/>
      <c r="X1541" s="25"/>
    </row>
    <row r="1542" spans="23:24" x14ac:dyDescent="0.2">
      <c r="W1542" s="25"/>
      <c r="X1542" s="25"/>
    </row>
    <row r="1543" spans="23:24" x14ac:dyDescent="0.2">
      <c r="W1543" s="25"/>
      <c r="X1543" s="25"/>
    </row>
    <row r="1544" spans="23:24" x14ac:dyDescent="0.2">
      <c r="W1544" s="25"/>
      <c r="X1544" s="25"/>
    </row>
    <row r="1545" spans="23:24" x14ac:dyDescent="0.2">
      <c r="W1545" s="25"/>
      <c r="X1545" s="25"/>
    </row>
    <row r="1546" spans="23:24" x14ac:dyDescent="0.2">
      <c r="W1546" s="25"/>
      <c r="X1546" s="25"/>
    </row>
    <row r="1547" spans="23:24" x14ac:dyDescent="0.2">
      <c r="W1547" s="25"/>
      <c r="X1547" s="25"/>
    </row>
    <row r="1548" spans="23:24" x14ac:dyDescent="0.2">
      <c r="W1548" s="25"/>
      <c r="X1548" s="25"/>
    </row>
    <row r="1549" spans="23:24" x14ac:dyDescent="0.2">
      <c r="W1549" s="25"/>
      <c r="X1549" s="25"/>
    </row>
    <row r="1550" spans="23:24" x14ac:dyDescent="0.2">
      <c r="W1550" s="25"/>
      <c r="X1550" s="25"/>
    </row>
    <row r="1551" spans="23:24" x14ac:dyDescent="0.2">
      <c r="W1551" s="25"/>
      <c r="X1551" s="25"/>
    </row>
    <row r="1552" spans="23:24" x14ac:dyDescent="0.2">
      <c r="W1552" s="25"/>
      <c r="X1552" s="25"/>
    </row>
    <row r="1553" spans="23:24" x14ac:dyDescent="0.2">
      <c r="W1553" s="25"/>
      <c r="X1553" s="25"/>
    </row>
    <row r="1554" spans="23:24" x14ac:dyDescent="0.2">
      <c r="W1554" s="25"/>
      <c r="X1554" s="25"/>
    </row>
    <row r="1555" spans="23:24" x14ac:dyDescent="0.2">
      <c r="W1555" s="25"/>
      <c r="X1555" s="25"/>
    </row>
    <row r="1556" spans="23:24" x14ac:dyDescent="0.2">
      <c r="W1556" s="25"/>
      <c r="X1556" s="25"/>
    </row>
    <row r="1557" spans="23:24" x14ac:dyDescent="0.2">
      <c r="W1557" s="25"/>
      <c r="X1557" s="25"/>
    </row>
    <row r="1558" spans="23:24" x14ac:dyDescent="0.2">
      <c r="W1558" s="25"/>
      <c r="X1558" s="25"/>
    </row>
    <row r="1559" spans="23:24" x14ac:dyDescent="0.2">
      <c r="W1559" s="25"/>
      <c r="X1559" s="25"/>
    </row>
    <row r="1560" spans="23:24" x14ac:dyDescent="0.2">
      <c r="W1560" s="25"/>
      <c r="X1560" s="25"/>
    </row>
    <row r="1561" spans="23:24" x14ac:dyDescent="0.2">
      <c r="W1561" s="25"/>
      <c r="X1561" s="25"/>
    </row>
    <row r="1562" spans="23:24" x14ac:dyDescent="0.2">
      <c r="W1562" s="25"/>
      <c r="X1562" s="25"/>
    </row>
    <row r="1563" spans="23:24" x14ac:dyDescent="0.2">
      <c r="W1563" s="25"/>
      <c r="X1563" s="25"/>
    </row>
    <row r="1564" spans="23:24" x14ac:dyDescent="0.2">
      <c r="W1564" s="25"/>
      <c r="X1564" s="25"/>
    </row>
    <row r="1565" spans="23:24" x14ac:dyDescent="0.2">
      <c r="W1565" s="25"/>
      <c r="X1565" s="25"/>
    </row>
    <row r="1566" spans="23:24" x14ac:dyDescent="0.2">
      <c r="W1566" s="25"/>
      <c r="X1566" s="25"/>
    </row>
    <row r="1567" spans="23:24" x14ac:dyDescent="0.2">
      <c r="W1567" s="25"/>
      <c r="X1567" s="25"/>
    </row>
    <row r="1568" spans="23:24" x14ac:dyDescent="0.2">
      <c r="W1568" s="25"/>
      <c r="X1568" s="25"/>
    </row>
    <row r="1569" spans="23:24" x14ac:dyDescent="0.2">
      <c r="W1569" s="25"/>
      <c r="X1569" s="25"/>
    </row>
    <row r="1570" spans="23:24" x14ac:dyDescent="0.2">
      <c r="W1570" s="25"/>
      <c r="X1570" s="25"/>
    </row>
    <row r="1571" spans="23:24" x14ac:dyDescent="0.2">
      <c r="W1571" s="25"/>
      <c r="X1571" s="25"/>
    </row>
    <row r="1572" spans="23:24" x14ac:dyDescent="0.2">
      <c r="W1572" s="25"/>
      <c r="X1572" s="25"/>
    </row>
    <row r="1573" spans="23:24" x14ac:dyDescent="0.2">
      <c r="W1573" s="25"/>
      <c r="X1573" s="25"/>
    </row>
    <row r="1574" spans="23:24" x14ac:dyDescent="0.2">
      <c r="W1574" s="25"/>
      <c r="X1574" s="25"/>
    </row>
    <row r="1575" spans="23:24" x14ac:dyDescent="0.2">
      <c r="W1575" s="25"/>
      <c r="X1575" s="25"/>
    </row>
    <row r="1576" spans="23:24" x14ac:dyDescent="0.2">
      <c r="W1576" s="25"/>
      <c r="X1576" s="25"/>
    </row>
    <row r="1577" spans="23:24" x14ac:dyDescent="0.2">
      <c r="W1577" s="25"/>
      <c r="X1577" s="25"/>
    </row>
    <row r="1578" spans="23:24" x14ac:dyDescent="0.2">
      <c r="W1578" s="25"/>
      <c r="X1578" s="25"/>
    </row>
    <row r="1579" spans="23:24" x14ac:dyDescent="0.2">
      <c r="W1579" s="25"/>
      <c r="X1579" s="25"/>
    </row>
    <row r="1580" spans="23:24" x14ac:dyDescent="0.2">
      <c r="W1580" s="25"/>
      <c r="X1580" s="25"/>
    </row>
    <row r="1581" spans="23:24" x14ac:dyDescent="0.2">
      <c r="W1581" s="25"/>
      <c r="X1581" s="25"/>
    </row>
    <row r="1582" spans="23:24" x14ac:dyDescent="0.2">
      <c r="W1582" s="25"/>
      <c r="X1582" s="25"/>
    </row>
    <row r="1583" spans="23:24" x14ac:dyDescent="0.2">
      <c r="W1583" s="25"/>
      <c r="X1583" s="25"/>
    </row>
    <row r="1584" spans="23:24" x14ac:dyDescent="0.2">
      <c r="W1584" s="25"/>
      <c r="X1584" s="25"/>
    </row>
    <row r="1585" spans="23:24" x14ac:dyDescent="0.2">
      <c r="W1585" s="25"/>
      <c r="X1585" s="25"/>
    </row>
    <row r="1586" spans="23:24" x14ac:dyDescent="0.2">
      <c r="W1586" s="25"/>
      <c r="X1586" s="25"/>
    </row>
    <row r="1587" spans="23:24" x14ac:dyDescent="0.2">
      <c r="W1587" s="25"/>
      <c r="X1587" s="25"/>
    </row>
    <row r="1588" spans="23:24" x14ac:dyDescent="0.2">
      <c r="W1588" s="25"/>
      <c r="X1588" s="25"/>
    </row>
    <row r="1589" spans="23:24" x14ac:dyDescent="0.2">
      <c r="W1589" s="25"/>
      <c r="X1589" s="25"/>
    </row>
    <row r="1590" spans="23:24" x14ac:dyDescent="0.2">
      <c r="W1590" s="25"/>
      <c r="X1590" s="25"/>
    </row>
    <row r="1591" spans="23:24" x14ac:dyDescent="0.2">
      <c r="W1591" s="25"/>
      <c r="X1591" s="25"/>
    </row>
    <row r="1592" spans="23:24" x14ac:dyDescent="0.2">
      <c r="W1592" s="25"/>
      <c r="X1592" s="25"/>
    </row>
    <row r="1593" spans="23:24" x14ac:dyDescent="0.2">
      <c r="W1593" s="25"/>
      <c r="X1593" s="25"/>
    </row>
    <row r="1594" spans="23:24" x14ac:dyDescent="0.2">
      <c r="W1594" s="25"/>
      <c r="X1594" s="25"/>
    </row>
    <row r="1595" spans="23:24" x14ac:dyDescent="0.2">
      <c r="W1595" s="25"/>
      <c r="X1595" s="25"/>
    </row>
    <row r="1596" spans="23:24" x14ac:dyDescent="0.2">
      <c r="W1596" s="25"/>
      <c r="X1596" s="25"/>
    </row>
    <row r="1597" spans="23:24" x14ac:dyDescent="0.2">
      <c r="W1597" s="25"/>
      <c r="X1597" s="25"/>
    </row>
    <row r="1598" spans="23:24" x14ac:dyDescent="0.2">
      <c r="W1598" s="25"/>
      <c r="X1598" s="25"/>
    </row>
    <row r="1599" spans="23:24" x14ac:dyDescent="0.2">
      <c r="W1599" s="25"/>
      <c r="X1599" s="25"/>
    </row>
    <row r="1600" spans="23:24" x14ac:dyDescent="0.2">
      <c r="W1600" s="25"/>
      <c r="X1600" s="25"/>
    </row>
    <row r="1601" spans="23:24" x14ac:dyDescent="0.2">
      <c r="W1601" s="25"/>
      <c r="X1601" s="25"/>
    </row>
    <row r="1602" spans="23:24" x14ac:dyDescent="0.2">
      <c r="W1602" s="25"/>
      <c r="X1602" s="25"/>
    </row>
    <row r="1603" spans="23:24" x14ac:dyDescent="0.2">
      <c r="W1603" s="25"/>
      <c r="X1603" s="25"/>
    </row>
    <row r="1604" spans="23:24" x14ac:dyDescent="0.2">
      <c r="W1604" s="25"/>
      <c r="X1604" s="25"/>
    </row>
    <row r="1605" spans="23:24" x14ac:dyDescent="0.2">
      <c r="W1605" s="25"/>
      <c r="X1605" s="25"/>
    </row>
    <row r="1606" spans="23:24" x14ac:dyDescent="0.2">
      <c r="W1606" s="25"/>
      <c r="X1606" s="25"/>
    </row>
    <row r="1607" spans="23:24" x14ac:dyDescent="0.2">
      <c r="W1607" s="25"/>
      <c r="X1607" s="25"/>
    </row>
    <row r="1608" spans="23:24" x14ac:dyDescent="0.2">
      <c r="W1608" s="25"/>
      <c r="X1608" s="25"/>
    </row>
    <row r="1609" spans="23:24" x14ac:dyDescent="0.2">
      <c r="W1609" s="25"/>
      <c r="X1609" s="25"/>
    </row>
    <row r="1610" spans="23:24" x14ac:dyDescent="0.2">
      <c r="W1610" s="25"/>
      <c r="X1610" s="25"/>
    </row>
    <row r="1611" spans="23:24" x14ac:dyDescent="0.2">
      <c r="W1611" s="25"/>
      <c r="X1611" s="25"/>
    </row>
    <row r="1612" spans="23:24" x14ac:dyDescent="0.2">
      <c r="W1612" s="25"/>
      <c r="X1612" s="25"/>
    </row>
    <row r="1613" spans="23:24" x14ac:dyDescent="0.2">
      <c r="W1613" s="25"/>
      <c r="X1613" s="25"/>
    </row>
    <row r="1614" spans="23:24" x14ac:dyDescent="0.2">
      <c r="W1614" s="25"/>
      <c r="X1614" s="25"/>
    </row>
    <row r="1615" spans="23:24" x14ac:dyDescent="0.2">
      <c r="W1615" s="25"/>
      <c r="X1615" s="25"/>
    </row>
    <row r="1616" spans="23:24" x14ac:dyDescent="0.2">
      <c r="W1616" s="25"/>
      <c r="X1616" s="25"/>
    </row>
    <row r="1617" spans="23:24" x14ac:dyDescent="0.2">
      <c r="W1617" s="25"/>
      <c r="X1617" s="25"/>
    </row>
    <row r="1618" spans="23:24" x14ac:dyDescent="0.2">
      <c r="W1618" s="25"/>
      <c r="X1618" s="25"/>
    </row>
    <row r="1619" spans="23:24" x14ac:dyDescent="0.2">
      <c r="W1619" s="25"/>
      <c r="X1619" s="25"/>
    </row>
    <row r="1620" spans="23:24" x14ac:dyDescent="0.2">
      <c r="W1620" s="25"/>
      <c r="X1620" s="25"/>
    </row>
    <row r="1621" spans="23:24" x14ac:dyDescent="0.2">
      <c r="W1621" s="25"/>
      <c r="X1621" s="25"/>
    </row>
    <row r="1622" spans="23:24" x14ac:dyDescent="0.2">
      <c r="W1622" s="25"/>
      <c r="X1622" s="25"/>
    </row>
    <row r="1623" spans="23:24" x14ac:dyDescent="0.2">
      <c r="W1623" s="25"/>
      <c r="X1623" s="25"/>
    </row>
    <row r="1624" spans="23:24" x14ac:dyDescent="0.2">
      <c r="W1624" s="25"/>
      <c r="X1624" s="25"/>
    </row>
    <row r="1625" spans="23:24" x14ac:dyDescent="0.2">
      <c r="W1625" s="25"/>
      <c r="X1625" s="25"/>
    </row>
    <row r="1626" spans="23:24" x14ac:dyDescent="0.2">
      <c r="W1626" s="25"/>
      <c r="X1626" s="25"/>
    </row>
    <row r="1627" spans="23:24" x14ac:dyDescent="0.2">
      <c r="W1627" s="25"/>
      <c r="X1627" s="25"/>
    </row>
    <row r="1628" spans="23:24" x14ac:dyDescent="0.2">
      <c r="W1628" s="25"/>
      <c r="X1628" s="25"/>
    </row>
    <row r="1629" spans="23:24" x14ac:dyDescent="0.2">
      <c r="W1629" s="25"/>
      <c r="X1629" s="25"/>
    </row>
    <row r="1630" spans="23:24" x14ac:dyDescent="0.2">
      <c r="W1630" s="25"/>
      <c r="X1630" s="25"/>
    </row>
    <row r="1631" spans="23:24" x14ac:dyDescent="0.2">
      <c r="W1631" s="25"/>
      <c r="X1631" s="25"/>
    </row>
    <row r="1632" spans="23:24" x14ac:dyDescent="0.2">
      <c r="W1632" s="25"/>
      <c r="X1632" s="25"/>
    </row>
    <row r="1633" spans="23:24" x14ac:dyDescent="0.2">
      <c r="W1633" s="25"/>
      <c r="X1633" s="25"/>
    </row>
    <row r="1634" spans="23:24" x14ac:dyDescent="0.2">
      <c r="W1634" s="25"/>
      <c r="X1634" s="25"/>
    </row>
    <row r="1635" spans="23:24" x14ac:dyDescent="0.2">
      <c r="W1635" s="25"/>
      <c r="X1635" s="25"/>
    </row>
    <row r="1636" spans="23:24" x14ac:dyDescent="0.2">
      <c r="W1636" s="25"/>
      <c r="X1636" s="25"/>
    </row>
    <row r="1637" spans="23:24" x14ac:dyDescent="0.2">
      <c r="W1637" s="25"/>
      <c r="X1637" s="25"/>
    </row>
    <row r="1638" spans="23:24" x14ac:dyDescent="0.2">
      <c r="W1638" s="25"/>
      <c r="X1638" s="25"/>
    </row>
    <row r="1639" spans="23:24" x14ac:dyDescent="0.2">
      <c r="W1639" s="25"/>
      <c r="X1639" s="25"/>
    </row>
    <row r="1640" spans="23:24" x14ac:dyDescent="0.2">
      <c r="W1640" s="25"/>
      <c r="X1640" s="25"/>
    </row>
    <row r="1641" spans="23:24" x14ac:dyDescent="0.2">
      <c r="W1641" s="25"/>
      <c r="X1641" s="25"/>
    </row>
    <row r="1642" spans="23:24" x14ac:dyDescent="0.2">
      <c r="W1642" s="25"/>
      <c r="X1642" s="25"/>
    </row>
    <row r="1643" spans="23:24" x14ac:dyDescent="0.2">
      <c r="W1643" s="25"/>
      <c r="X1643" s="25"/>
    </row>
    <row r="1644" spans="23:24" x14ac:dyDescent="0.2">
      <c r="W1644" s="25"/>
      <c r="X1644" s="25"/>
    </row>
    <row r="1645" spans="23:24" x14ac:dyDescent="0.2">
      <c r="W1645" s="25"/>
      <c r="X1645" s="25"/>
    </row>
    <row r="1646" spans="23:24" x14ac:dyDescent="0.2">
      <c r="W1646" s="25"/>
      <c r="X1646" s="25"/>
    </row>
    <row r="1647" spans="23:24" x14ac:dyDescent="0.2">
      <c r="W1647" s="25"/>
      <c r="X1647" s="25"/>
    </row>
    <row r="1648" spans="23:24" x14ac:dyDescent="0.2">
      <c r="W1648" s="25"/>
      <c r="X1648" s="25"/>
    </row>
    <row r="1649" spans="23:24" x14ac:dyDescent="0.2">
      <c r="W1649" s="25"/>
      <c r="X1649" s="25"/>
    </row>
    <row r="1650" spans="23:24" x14ac:dyDescent="0.2">
      <c r="W1650" s="25"/>
      <c r="X1650" s="25"/>
    </row>
    <row r="1651" spans="23:24" x14ac:dyDescent="0.2">
      <c r="W1651" s="25"/>
      <c r="X1651" s="25"/>
    </row>
    <row r="1652" spans="23:24" x14ac:dyDescent="0.2">
      <c r="W1652" s="25"/>
      <c r="X1652" s="25"/>
    </row>
    <row r="1653" spans="23:24" x14ac:dyDescent="0.2">
      <c r="W1653" s="25"/>
      <c r="X1653" s="25"/>
    </row>
    <row r="1654" spans="23:24" x14ac:dyDescent="0.2">
      <c r="W1654" s="25"/>
      <c r="X1654" s="25"/>
    </row>
    <row r="1655" spans="23:24" x14ac:dyDescent="0.2">
      <c r="W1655" s="25"/>
      <c r="X1655" s="25"/>
    </row>
    <row r="1656" spans="23:24" x14ac:dyDescent="0.2">
      <c r="W1656" s="25"/>
      <c r="X1656" s="25"/>
    </row>
    <row r="1657" spans="23:24" x14ac:dyDescent="0.2">
      <c r="W1657" s="25"/>
      <c r="X1657" s="25"/>
    </row>
    <row r="1658" spans="23:24" x14ac:dyDescent="0.2">
      <c r="W1658" s="25"/>
      <c r="X1658" s="25"/>
    </row>
    <row r="1659" spans="23:24" x14ac:dyDescent="0.2">
      <c r="W1659" s="25"/>
      <c r="X1659" s="25"/>
    </row>
    <row r="1660" spans="23:24" x14ac:dyDescent="0.2">
      <c r="W1660" s="25"/>
      <c r="X1660" s="25"/>
    </row>
    <row r="1661" spans="23:24" x14ac:dyDescent="0.2">
      <c r="W1661" s="25"/>
      <c r="X1661" s="25"/>
    </row>
    <row r="1662" spans="23:24" x14ac:dyDescent="0.2">
      <c r="W1662" s="25"/>
      <c r="X1662" s="25"/>
    </row>
    <row r="1663" spans="23:24" x14ac:dyDescent="0.2">
      <c r="W1663" s="25"/>
      <c r="X1663" s="25"/>
    </row>
    <row r="1664" spans="23:24" x14ac:dyDescent="0.2">
      <c r="W1664" s="25"/>
      <c r="X1664" s="25"/>
    </row>
    <row r="1665" spans="23:24" x14ac:dyDescent="0.2">
      <c r="W1665" s="25"/>
      <c r="X1665" s="25"/>
    </row>
    <row r="1666" spans="23:24" x14ac:dyDescent="0.2">
      <c r="W1666" s="25"/>
      <c r="X1666" s="25"/>
    </row>
    <row r="1667" spans="23:24" x14ac:dyDescent="0.2">
      <c r="W1667" s="25"/>
      <c r="X1667" s="25"/>
    </row>
    <row r="1668" spans="23:24" x14ac:dyDescent="0.2">
      <c r="W1668" s="25"/>
      <c r="X1668" s="25"/>
    </row>
    <row r="1669" spans="23:24" x14ac:dyDescent="0.2">
      <c r="W1669" s="25"/>
      <c r="X1669" s="25"/>
    </row>
    <row r="1670" spans="23:24" x14ac:dyDescent="0.2">
      <c r="W1670" s="25"/>
      <c r="X1670" s="25"/>
    </row>
    <row r="1671" spans="23:24" x14ac:dyDescent="0.2">
      <c r="W1671" s="25"/>
      <c r="X1671" s="25"/>
    </row>
    <row r="1672" spans="23:24" x14ac:dyDescent="0.2">
      <c r="W1672" s="25"/>
      <c r="X1672" s="25"/>
    </row>
    <row r="1673" spans="23:24" x14ac:dyDescent="0.2">
      <c r="W1673" s="25"/>
      <c r="X1673" s="25"/>
    </row>
    <row r="1674" spans="23:24" x14ac:dyDescent="0.2">
      <c r="W1674" s="25"/>
      <c r="X1674" s="25"/>
    </row>
    <row r="1675" spans="23:24" x14ac:dyDescent="0.2">
      <c r="W1675" s="25"/>
      <c r="X1675" s="25"/>
    </row>
    <row r="1676" spans="23:24" x14ac:dyDescent="0.2">
      <c r="W1676" s="25"/>
      <c r="X1676" s="25"/>
    </row>
    <row r="1677" spans="23:24" x14ac:dyDescent="0.2">
      <c r="W1677" s="25"/>
      <c r="X1677" s="25"/>
    </row>
    <row r="1678" spans="23:24" x14ac:dyDescent="0.2">
      <c r="W1678" s="25"/>
      <c r="X1678" s="25"/>
    </row>
    <row r="1679" spans="23:24" x14ac:dyDescent="0.2">
      <c r="W1679" s="25"/>
      <c r="X1679" s="25"/>
    </row>
    <row r="1680" spans="23:24" x14ac:dyDescent="0.2">
      <c r="W1680" s="25"/>
      <c r="X1680" s="25"/>
    </row>
    <row r="1681" spans="23:24" x14ac:dyDescent="0.2">
      <c r="W1681" s="25"/>
      <c r="X1681" s="25"/>
    </row>
    <row r="1682" spans="23:24" x14ac:dyDescent="0.2">
      <c r="W1682" s="25"/>
      <c r="X1682" s="25"/>
    </row>
    <row r="1683" spans="23:24" x14ac:dyDescent="0.2">
      <c r="W1683" s="25"/>
      <c r="X1683" s="25"/>
    </row>
    <row r="1684" spans="23:24" x14ac:dyDescent="0.2">
      <c r="W1684" s="25"/>
      <c r="X1684" s="25"/>
    </row>
    <row r="1685" spans="23:24" x14ac:dyDescent="0.2">
      <c r="W1685" s="25"/>
      <c r="X1685" s="25"/>
    </row>
    <row r="1686" spans="23:24" x14ac:dyDescent="0.2">
      <c r="W1686" s="25"/>
      <c r="X1686" s="25"/>
    </row>
    <row r="1687" spans="23:24" x14ac:dyDescent="0.2">
      <c r="W1687" s="25"/>
      <c r="X1687" s="25"/>
    </row>
    <row r="1688" spans="23:24" x14ac:dyDescent="0.2">
      <c r="W1688" s="25"/>
      <c r="X1688" s="25"/>
    </row>
    <row r="1689" spans="23:24" x14ac:dyDescent="0.2">
      <c r="W1689" s="25"/>
      <c r="X1689" s="25"/>
    </row>
    <row r="1690" spans="23:24" x14ac:dyDescent="0.2">
      <c r="W1690" s="25"/>
      <c r="X1690" s="25"/>
    </row>
    <row r="1691" spans="23:24" x14ac:dyDescent="0.2">
      <c r="W1691" s="25"/>
      <c r="X1691" s="25"/>
    </row>
    <row r="1692" spans="23:24" x14ac:dyDescent="0.2">
      <c r="W1692" s="25"/>
      <c r="X1692" s="25"/>
    </row>
    <row r="1693" spans="23:24" x14ac:dyDescent="0.2">
      <c r="W1693" s="25"/>
      <c r="X1693" s="25"/>
    </row>
    <row r="1694" spans="23:24" x14ac:dyDescent="0.2">
      <c r="W1694" s="25"/>
      <c r="X1694" s="25"/>
    </row>
    <row r="1695" spans="23:24" x14ac:dyDescent="0.2">
      <c r="W1695" s="25"/>
      <c r="X1695" s="25"/>
    </row>
    <row r="1696" spans="23:24" x14ac:dyDescent="0.2">
      <c r="W1696" s="25"/>
      <c r="X1696" s="25"/>
    </row>
    <row r="1697" spans="23:24" x14ac:dyDescent="0.2">
      <c r="W1697" s="25"/>
      <c r="X1697" s="25"/>
    </row>
    <row r="1698" spans="23:24" x14ac:dyDescent="0.2">
      <c r="W1698" s="25"/>
      <c r="X1698" s="25"/>
    </row>
    <row r="1699" spans="23:24" x14ac:dyDescent="0.2">
      <c r="W1699" s="25"/>
      <c r="X1699" s="25"/>
    </row>
    <row r="1700" spans="23:24" x14ac:dyDescent="0.2">
      <c r="W1700" s="25"/>
      <c r="X1700" s="25"/>
    </row>
    <row r="1701" spans="23:24" x14ac:dyDescent="0.2">
      <c r="W1701" s="25"/>
      <c r="X1701" s="25"/>
    </row>
    <row r="1702" spans="23:24" x14ac:dyDescent="0.2">
      <c r="W1702" s="25"/>
      <c r="X1702" s="25"/>
    </row>
    <row r="1703" spans="23:24" x14ac:dyDescent="0.2">
      <c r="W1703" s="25"/>
      <c r="X1703" s="25"/>
    </row>
    <row r="1704" spans="23:24" x14ac:dyDescent="0.2">
      <c r="W1704" s="25"/>
      <c r="X1704" s="25"/>
    </row>
    <row r="1705" spans="23:24" x14ac:dyDescent="0.2">
      <c r="W1705" s="25"/>
      <c r="X1705" s="25"/>
    </row>
    <row r="1706" spans="23:24" x14ac:dyDescent="0.2">
      <c r="W1706" s="25"/>
      <c r="X1706" s="25"/>
    </row>
    <row r="1707" spans="23:24" x14ac:dyDescent="0.2">
      <c r="W1707" s="25"/>
      <c r="X1707" s="25"/>
    </row>
    <row r="1708" spans="23:24" x14ac:dyDescent="0.2">
      <c r="W1708" s="25"/>
      <c r="X1708" s="25"/>
    </row>
    <row r="1709" spans="23:24" x14ac:dyDescent="0.2">
      <c r="W1709" s="25"/>
      <c r="X1709" s="25"/>
    </row>
    <row r="1710" spans="23:24" x14ac:dyDescent="0.2">
      <c r="W1710" s="25"/>
      <c r="X1710" s="25"/>
    </row>
    <row r="1711" spans="23:24" x14ac:dyDescent="0.2">
      <c r="W1711" s="25"/>
      <c r="X1711" s="25"/>
    </row>
    <row r="1712" spans="23:24" x14ac:dyDescent="0.2">
      <c r="W1712" s="25"/>
      <c r="X1712" s="25"/>
    </row>
    <row r="1713" spans="23:24" x14ac:dyDescent="0.2">
      <c r="W1713" s="25"/>
      <c r="X1713" s="25"/>
    </row>
    <row r="1714" spans="23:24" x14ac:dyDescent="0.2">
      <c r="W1714" s="25"/>
      <c r="X1714" s="25"/>
    </row>
    <row r="1715" spans="23:24" x14ac:dyDescent="0.2">
      <c r="W1715" s="25"/>
      <c r="X1715" s="25"/>
    </row>
    <row r="1716" spans="23:24" x14ac:dyDescent="0.2">
      <c r="W1716" s="25"/>
      <c r="X1716" s="25"/>
    </row>
    <row r="1717" spans="23:24" x14ac:dyDescent="0.2">
      <c r="W1717" s="25"/>
      <c r="X1717" s="25"/>
    </row>
    <row r="1718" spans="23:24" x14ac:dyDescent="0.2">
      <c r="W1718" s="25"/>
      <c r="X1718" s="25"/>
    </row>
    <row r="1719" spans="23:24" x14ac:dyDescent="0.2">
      <c r="W1719" s="25"/>
      <c r="X1719" s="25"/>
    </row>
    <row r="1720" spans="23:24" x14ac:dyDescent="0.2">
      <c r="W1720" s="25"/>
      <c r="X1720" s="25"/>
    </row>
    <row r="1721" spans="23:24" x14ac:dyDescent="0.2">
      <c r="W1721" s="25"/>
      <c r="X1721" s="25"/>
    </row>
    <row r="1722" spans="23:24" x14ac:dyDescent="0.2">
      <c r="W1722" s="25"/>
      <c r="X1722" s="25"/>
    </row>
    <row r="1723" spans="23:24" x14ac:dyDescent="0.2">
      <c r="W1723" s="25"/>
      <c r="X1723" s="25"/>
    </row>
    <row r="1724" spans="23:24" x14ac:dyDescent="0.2">
      <c r="W1724" s="25"/>
      <c r="X1724" s="25"/>
    </row>
    <row r="1725" spans="23:24" x14ac:dyDescent="0.2">
      <c r="W1725" s="25"/>
      <c r="X1725" s="25"/>
    </row>
    <row r="1726" spans="23:24" x14ac:dyDescent="0.2">
      <c r="W1726" s="25"/>
      <c r="X1726" s="25"/>
    </row>
    <row r="1727" spans="23:24" x14ac:dyDescent="0.2">
      <c r="W1727" s="25"/>
      <c r="X1727" s="25"/>
    </row>
    <row r="1728" spans="23:24" x14ac:dyDescent="0.2">
      <c r="W1728" s="25"/>
      <c r="X1728" s="25"/>
    </row>
    <row r="1729" spans="23:24" x14ac:dyDescent="0.2">
      <c r="W1729" s="25"/>
      <c r="X1729" s="25"/>
    </row>
    <row r="1730" spans="23:24" x14ac:dyDescent="0.2">
      <c r="W1730" s="25"/>
      <c r="X1730" s="25"/>
    </row>
    <row r="1731" spans="23:24" x14ac:dyDescent="0.2">
      <c r="W1731" s="25"/>
      <c r="X1731" s="25"/>
    </row>
    <row r="1732" spans="23:24" x14ac:dyDescent="0.2">
      <c r="W1732" s="25"/>
      <c r="X1732" s="25"/>
    </row>
    <row r="1733" spans="23:24" x14ac:dyDescent="0.2">
      <c r="W1733" s="25"/>
      <c r="X1733" s="25"/>
    </row>
    <row r="1734" spans="23:24" x14ac:dyDescent="0.2">
      <c r="W1734" s="25"/>
      <c r="X1734" s="25"/>
    </row>
    <row r="1735" spans="23:24" x14ac:dyDescent="0.2">
      <c r="W1735" s="25"/>
      <c r="X1735" s="25"/>
    </row>
    <row r="1736" spans="23:24" x14ac:dyDescent="0.2">
      <c r="W1736" s="25"/>
      <c r="X1736" s="25"/>
    </row>
    <row r="1737" spans="23:24" x14ac:dyDescent="0.2">
      <c r="W1737" s="25"/>
      <c r="X1737" s="25"/>
    </row>
    <row r="1738" spans="23:24" x14ac:dyDescent="0.2">
      <c r="W1738" s="25"/>
      <c r="X1738" s="25"/>
    </row>
    <row r="1739" spans="23:24" x14ac:dyDescent="0.2">
      <c r="W1739" s="25"/>
      <c r="X1739" s="25"/>
    </row>
    <row r="1740" spans="23:24" x14ac:dyDescent="0.2">
      <c r="W1740" s="25"/>
      <c r="X1740" s="25"/>
    </row>
    <row r="1741" spans="23:24" x14ac:dyDescent="0.2">
      <c r="W1741" s="25"/>
      <c r="X1741" s="25"/>
    </row>
    <row r="1742" spans="23:24" x14ac:dyDescent="0.2">
      <c r="W1742" s="25"/>
      <c r="X1742" s="25"/>
    </row>
    <row r="1743" spans="23:24" x14ac:dyDescent="0.2">
      <c r="W1743" s="25"/>
      <c r="X1743" s="25"/>
    </row>
    <row r="1744" spans="23:24" x14ac:dyDescent="0.2">
      <c r="W1744" s="25"/>
      <c r="X1744" s="25"/>
    </row>
    <row r="1745" spans="23:24" x14ac:dyDescent="0.2">
      <c r="W1745" s="25"/>
      <c r="X1745" s="25"/>
    </row>
    <row r="1746" spans="23:24" x14ac:dyDescent="0.2">
      <c r="W1746" s="25"/>
      <c r="X1746" s="25"/>
    </row>
    <row r="1747" spans="23:24" x14ac:dyDescent="0.2">
      <c r="W1747" s="25"/>
      <c r="X1747" s="25"/>
    </row>
    <row r="1748" spans="23:24" x14ac:dyDescent="0.2">
      <c r="W1748" s="25"/>
      <c r="X1748" s="25"/>
    </row>
    <row r="1749" spans="23:24" x14ac:dyDescent="0.2">
      <c r="W1749" s="25"/>
      <c r="X1749" s="25"/>
    </row>
    <row r="1750" spans="23:24" x14ac:dyDescent="0.2">
      <c r="W1750" s="25"/>
      <c r="X1750" s="25"/>
    </row>
    <row r="1751" spans="23:24" x14ac:dyDescent="0.2">
      <c r="W1751" s="25"/>
      <c r="X1751" s="25"/>
    </row>
    <row r="1752" spans="23:24" x14ac:dyDescent="0.2">
      <c r="W1752" s="25"/>
      <c r="X1752" s="25"/>
    </row>
    <row r="1753" spans="23:24" x14ac:dyDescent="0.2">
      <c r="W1753" s="25"/>
      <c r="X1753" s="25"/>
    </row>
    <row r="1754" spans="23:24" x14ac:dyDescent="0.2">
      <c r="W1754" s="25"/>
      <c r="X1754" s="25"/>
    </row>
    <row r="1755" spans="23:24" x14ac:dyDescent="0.2">
      <c r="W1755" s="25"/>
      <c r="X1755" s="25"/>
    </row>
    <row r="1756" spans="23:24" x14ac:dyDescent="0.2">
      <c r="W1756" s="25"/>
      <c r="X1756" s="25"/>
    </row>
    <row r="1757" spans="23:24" x14ac:dyDescent="0.2">
      <c r="W1757" s="25"/>
      <c r="X1757" s="25"/>
    </row>
    <row r="1758" spans="23:24" x14ac:dyDescent="0.2">
      <c r="W1758" s="25"/>
      <c r="X1758" s="25"/>
    </row>
    <row r="1759" spans="23:24" x14ac:dyDescent="0.2">
      <c r="W1759" s="25"/>
      <c r="X1759" s="25"/>
    </row>
    <row r="1760" spans="23:24" x14ac:dyDescent="0.2">
      <c r="W1760" s="25"/>
      <c r="X1760" s="25"/>
    </row>
    <row r="1761" spans="23:24" x14ac:dyDescent="0.2">
      <c r="W1761" s="25"/>
      <c r="X1761" s="25"/>
    </row>
    <row r="1762" spans="23:24" x14ac:dyDescent="0.2">
      <c r="W1762" s="25"/>
      <c r="X1762" s="25"/>
    </row>
    <row r="1763" spans="23:24" x14ac:dyDescent="0.2">
      <c r="W1763" s="25"/>
      <c r="X1763" s="25"/>
    </row>
    <row r="1764" spans="23:24" x14ac:dyDescent="0.2">
      <c r="W1764" s="25"/>
      <c r="X1764" s="25"/>
    </row>
    <row r="1765" spans="23:24" x14ac:dyDescent="0.2">
      <c r="W1765" s="25"/>
      <c r="X1765" s="25"/>
    </row>
    <row r="1766" spans="23:24" x14ac:dyDescent="0.2">
      <c r="W1766" s="25"/>
      <c r="X1766" s="25"/>
    </row>
    <row r="1767" spans="23:24" x14ac:dyDescent="0.2">
      <c r="W1767" s="25"/>
      <c r="X1767" s="25"/>
    </row>
    <row r="1768" spans="23:24" x14ac:dyDescent="0.2">
      <c r="W1768" s="25"/>
      <c r="X1768" s="25"/>
    </row>
    <row r="1769" spans="23:24" x14ac:dyDescent="0.2">
      <c r="W1769" s="25"/>
      <c r="X1769" s="25"/>
    </row>
    <row r="1770" spans="23:24" x14ac:dyDescent="0.2">
      <c r="W1770" s="25"/>
      <c r="X1770" s="25"/>
    </row>
    <row r="1771" spans="23:24" x14ac:dyDescent="0.2">
      <c r="W1771" s="25"/>
      <c r="X1771" s="25"/>
    </row>
    <row r="1772" spans="23:24" x14ac:dyDescent="0.2">
      <c r="W1772" s="25"/>
      <c r="X1772" s="25"/>
    </row>
    <row r="1773" spans="23:24" x14ac:dyDescent="0.2">
      <c r="W1773" s="25"/>
      <c r="X1773" s="25"/>
    </row>
    <row r="1774" spans="23:24" x14ac:dyDescent="0.2">
      <c r="W1774" s="25"/>
      <c r="X1774" s="25"/>
    </row>
    <row r="1775" spans="23:24" x14ac:dyDescent="0.2">
      <c r="W1775" s="25"/>
      <c r="X1775" s="25"/>
    </row>
    <row r="1776" spans="23:24" x14ac:dyDescent="0.2">
      <c r="W1776" s="25"/>
      <c r="X1776" s="25"/>
    </row>
    <row r="1777" spans="23:24" x14ac:dyDescent="0.2">
      <c r="W1777" s="25"/>
      <c r="X1777" s="25"/>
    </row>
    <row r="1778" spans="23:24" x14ac:dyDescent="0.2">
      <c r="W1778" s="25"/>
      <c r="X1778" s="25"/>
    </row>
    <row r="1779" spans="23:24" x14ac:dyDescent="0.2">
      <c r="W1779" s="25"/>
      <c r="X1779" s="25"/>
    </row>
    <row r="1780" spans="23:24" x14ac:dyDescent="0.2">
      <c r="W1780" s="25"/>
      <c r="X1780" s="25"/>
    </row>
    <row r="1781" spans="23:24" x14ac:dyDescent="0.2">
      <c r="W1781" s="25"/>
      <c r="X1781" s="25"/>
    </row>
    <row r="1782" spans="23:24" x14ac:dyDescent="0.2">
      <c r="W1782" s="25"/>
      <c r="X1782" s="25"/>
    </row>
    <row r="1783" spans="23:24" x14ac:dyDescent="0.2">
      <c r="W1783" s="25"/>
      <c r="X1783" s="25"/>
    </row>
    <row r="1784" spans="23:24" x14ac:dyDescent="0.2">
      <c r="W1784" s="25"/>
      <c r="X1784" s="25"/>
    </row>
    <row r="1785" spans="23:24" x14ac:dyDescent="0.2">
      <c r="W1785" s="25"/>
      <c r="X1785" s="25"/>
    </row>
    <row r="1786" spans="23:24" x14ac:dyDescent="0.2">
      <c r="W1786" s="25"/>
      <c r="X1786" s="25"/>
    </row>
    <row r="1787" spans="23:24" x14ac:dyDescent="0.2">
      <c r="W1787" s="25"/>
      <c r="X1787" s="25"/>
    </row>
    <row r="1788" spans="23:24" x14ac:dyDescent="0.2">
      <c r="W1788" s="25"/>
      <c r="X1788" s="25"/>
    </row>
    <row r="1789" spans="23:24" x14ac:dyDescent="0.2">
      <c r="W1789" s="25"/>
      <c r="X1789" s="25"/>
    </row>
    <row r="1790" spans="23:24" x14ac:dyDescent="0.2">
      <c r="W1790" s="25"/>
      <c r="X1790" s="25"/>
    </row>
    <row r="1791" spans="23:24" x14ac:dyDescent="0.2">
      <c r="W1791" s="25"/>
      <c r="X1791" s="25"/>
    </row>
    <row r="1792" spans="23:24" x14ac:dyDescent="0.2">
      <c r="W1792" s="25"/>
      <c r="X1792" s="25"/>
    </row>
    <row r="1793" spans="23:24" x14ac:dyDescent="0.2">
      <c r="W1793" s="25"/>
      <c r="X1793" s="25"/>
    </row>
    <row r="1794" spans="23:24" x14ac:dyDescent="0.2">
      <c r="W1794" s="25"/>
      <c r="X1794" s="25"/>
    </row>
    <row r="1795" spans="23:24" x14ac:dyDescent="0.2">
      <c r="W1795" s="25"/>
      <c r="X1795" s="25"/>
    </row>
    <row r="1796" spans="23:24" x14ac:dyDescent="0.2">
      <c r="W1796" s="25"/>
      <c r="X1796" s="25"/>
    </row>
    <row r="1797" spans="23:24" x14ac:dyDescent="0.2">
      <c r="W1797" s="25"/>
      <c r="X1797" s="25"/>
    </row>
    <row r="1798" spans="23:24" x14ac:dyDescent="0.2">
      <c r="W1798" s="25"/>
      <c r="X1798" s="25"/>
    </row>
    <row r="1799" spans="23:24" x14ac:dyDescent="0.2">
      <c r="W1799" s="25"/>
      <c r="X1799" s="25"/>
    </row>
    <row r="1800" spans="23:24" x14ac:dyDescent="0.2">
      <c r="W1800" s="25"/>
      <c r="X1800" s="25"/>
    </row>
    <row r="1801" spans="23:24" x14ac:dyDescent="0.2">
      <c r="W1801" s="25"/>
      <c r="X1801" s="25"/>
    </row>
    <row r="1802" spans="23:24" x14ac:dyDescent="0.2">
      <c r="W1802" s="25"/>
      <c r="X1802" s="25"/>
    </row>
    <row r="1803" spans="23:24" x14ac:dyDescent="0.2">
      <c r="W1803" s="25"/>
      <c r="X1803" s="25"/>
    </row>
    <row r="1804" spans="23:24" x14ac:dyDescent="0.2">
      <c r="W1804" s="25"/>
      <c r="X1804" s="25"/>
    </row>
    <row r="1805" spans="23:24" x14ac:dyDescent="0.2">
      <c r="W1805" s="25"/>
      <c r="X1805" s="25"/>
    </row>
    <row r="1806" spans="23:24" x14ac:dyDescent="0.2">
      <c r="W1806" s="25"/>
      <c r="X1806" s="25"/>
    </row>
    <row r="1807" spans="23:24" x14ac:dyDescent="0.2">
      <c r="W1807" s="25"/>
      <c r="X1807" s="25"/>
    </row>
    <row r="1808" spans="23:24" x14ac:dyDescent="0.2">
      <c r="W1808" s="25"/>
      <c r="X1808" s="25"/>
    </row>
    <row r="1809" spans="23:24" x14ac:dyDescent="0.2">
      <c r="W1809" s="25"/>
      <c r="X1809" s="25"/>
    </row>
    <row r="1810" spans="23:24" x14ac:dyDescent="0.2">
      <c r="W1810" s="25"/>
      <c r="X1810" s="25"/>
    </row>
    <row r="1811" spans="23:24" x14ac:dyDescent="0.2">
      <c r="W1811" s="25"/>
      <c r="X1811" s="25"/>
    </row>
    <row r="1812" spans="23:24" x14ac:dyDescent="0.2">
      <c r="W1812" s="25"/>
      <c r="X1812" s="25"/>
    </row>
    <row r="1813" spans="23:24" x14ac:dyDescent="0.2">
      <c r="W1813" s="25"/>
      <c r="X1813" s="25"/>
    </row>
    <row r="1814" spans="23:24" x14ac:dyDescent="0.2">
      <c r="W1814" s="25"/>
      <c r="X1814" s="25"/>
    </row>
    <row r="1815" spans="23:24" x14ac:dyDescent="0.2">
      <c r="W1815" s="25"/>
      <c r="X1815" s="25"/>
    </row>
    <row r="1816" spans="23:24" x14ac:dyDescent="0.2">
      <c r="W1816" s="25"/>
      <c r="X1816" s="25"/>
    </row>
    <row r="1817" spans="23:24" x14ac:dyDescent="0.2">
      <c r="W1817" s="25"/>
      <c r="X1817" s="25"/>
    </row>
    <row r="1818" spans="23:24" x14ac:dyDescent="0.2">
      <c r="W1818" s="25"/>
      <c r="X1818" s="25"/>
    </row>
    <row r="1819" spans="23:24" x14ac:dyDescent="0.2">
      <c r="W1819" s="25"/>
      <c r="X1819" s="25"/>
    </row>
    <row r="1820" spans="23:24" x14ac:dyDescent="0.2">
      <c r="W1820" s="25"/>
      <c r="X1820" s="25"/>
    </row>
    <row r="1821" spans="23:24" x14ac:dyDescent="0.2">
      <c r="W1821" s="25"/>
      <c r="X1821" s="25"/>
    </row>
    <row r="1822" spans="23:24" x14ac:dyDescent="0.2">
      <c r="W1822" s="25"/>
      <c r="X1822" s="25"/>
    </row>
    <row r="1823" spans="23:24" x14ac:dyDescent="0.2">
      <c r="W1823" s="25"/>
      <c r="X1823" s="25"/>
    </row>
    <row r="1824" spans="23:24" x14ac:dyDescent="0.2">
      <c r="W1824" s="25"/>
      <c r="X1824" s="25"/>
    </row>
    <row r="1825" spans="23:24" x14ac:dyDescent="0.2">
      <c r="W1825" s="25"/>
      <c r="X1825" s="25"/>
    </row>
    <row r="1826" spans="23:24" x14ac:dyDescent="0.2">
      <c r="W1826" s="25"/>
      <c r="X1826" s="25"/>
    </row>
    <row r="1827" spans="23:24" x14ac:dyDescent="0.2">
      <c r="W1827" s="25"/>
      <c r="X1827" s="25"/>
    </row>
    <row r="1828" spans="23:24" x14ac:dyDescent="0.2">
      <c r="W1828" s="25"/>
      <c r="X1828" s="25"/>
    </row>
    <row r="1829" spans="23:24" x14ac:dyDescent="0.2">
      <c r="W1829" s="25"/>
      <c r="X1829" s="25"/>
    </row>
    <row r="1830" spans="23:24" x14ac:dyDescent="0.2">
      <c r="W1830" s="25"/>
      <c r="X1830" s="25"/>
    </row>
    <row r="1831" spans="23:24" x14ac:dyDescent="0.2">
      <c r="W1831" s="25"/>
      <c r="X1831" s="25"/>
    </row>
    <row r="1832" spans="23:24" x14ac:dyDescent="0.2">
      <c r="W1832" s="25"/>
      <c r="X1832" s="25"/>
    </row>
    <row r="1833" spans="23:24" x14ac:dyDescent="0.2">
      <c r="W1833" s="25"/>
      <c r="X1833" s="25"/>
    </row>
    <row r="1834" spans="23:24" x14ac:dyDescent="0.2">
      <c r="W1834" s="25"/>
      <c r="X1834" s="25"/>
    </row>
    <row r="1835" spans="23:24" x14ac:dyDescent="0.2">
      <c r="W1835" s="25"/>
      <c r="X1835" s="25"/>
    </row>
    <row r="1836" spans="23:24" x14ac:dyDescent="0.2">
      <c r="W1836" s="25"/>
      <c r="X1836" s="25"/>
    </row>
    <row r="1837" spans="23:24" x14ac:dyDescent="0.2">
      <c r="W1837" s="25"/>
      <c r="X1837" s="25"/>
    </row>
    <row r="1838" spans="23:24" x14ac:dyDescent="0.2">
      <c r="W1838" s="25"/>
      <c r="X1838" s="25"/>
    </row>
    <row r="1839" spans="23:24" x14ac:dyDescent="0.2">
      <c r="W1839" s="25"/>
      <c r="X1839" s="25"/>
    </row>
    <row r="1840" spans="23:24" x14ac:dyDescent="0.2">
      <c r="W1840" s="25"/>
      <c r="X1840" s="25"/>
    </row>
    <row r="1841" spans="23:24" x14ac:dyDescent="0.2">
      <c r="W1841" s="25"/>
      <c r="X1841" s="25"/>
    </row>
    <row r="1842" spans="23:24" x14ac:dyDescent="0.2">
      <c r="W1842" s="25"/>
      <c r="X1842" s="25"/>
    </row>
    <row r="1843" spans="23:24" x14ac:dyDescent="0.2">
      <c r="W1843" s="25"/>
      <c r="X1843" s="25"/>
    </row>
    <row r="1844" spans="23:24" x14ac:dyDescent="0.2">
      <c r="W1844" s="25"/>
      <c r="X1844" s="25"/>
    </row>
    <row r="1845" spans="23:24" x14ac:dyDescent="0.2">
      <c r="W1845" s="25"/>
      <c r="X1845" s="25"/>
    </row>
    <row r="1846" spans="23:24" x14ac:dyDescent="0.2">
      <c r="W1846" s="25"/>
      <c r="X1846" s="25"/>
    </row>
    <row r="1847" spans="23:24" x14ac:dyDescent="0.2">
      <c r="W1847" s="25"/>
      <c r="X1847" s="25"/>
    </row>
    <row r="1848" spans="23:24" x14ac:dyDescent="0.2">
      <c r="W1848" s="25"/>
      <c r="X1848" s="25"/>
    </row>
    <row r="1849" spans="23:24" x14ac:dyDescent="0.2">
      <c r="W1849" s="25"/>
      <c r="X1849" s="25"/>
    </row>
    <row r="1850" spans="23:24" x14ac:dyDescent="0.2">
      <c r="W1850" s="25"/>
      <c r="X1850" s="25"/>
    </row>
    <row r="1851" spans="23:24" x14ac:dyDescent="0.2">
      <c r="W1851" s="25"/>
      <c r="X1851" s="25"/>
    </row>
    <row r="1852" spans="23:24" x14ac:dyDescent="0.2">
      <c r="W1852" s="25"/>
      <c r="X1852" s="25"/>
    </row>
    <row r="1853" spans="23:24" x14ac:dyDescent="0.2">
      <c r="W1853" s="25"/>
      <c r="X1853" s="25"/>
    </row>
    <row r="1854" spans="23:24" x14ac:dyDescent="0.2">
      <c r="W1854" s="25"/>
      <c r="X1854" s="25"/>
    </row>
    <row r="1855" spans="23:24" x14ac:dyDescent="0.2">
      <c r="W1855" s="25"/>
      <c r="X1855" s="25"/>
    </row>
    <row r="1856" spans="23:24" x14ac:dyDescent="0.2">
      <c r="W1856" s="25"/>
      <c r="X1856" s="25"/>
    </row>
    <row r="1857" spans="23:24" x14ac:dyDescent="0.2">
      <c r="W1857" s="25"/>
      <c r="X1857" s="25"/>
    </row>
    <row r="1858" spans="23:24" x14ac:dyDescent="0.2">
      <c r="W1858" s="25"/>
      <c r="X1858" s="25"/>
    </row>
    <row r="1859" spans="23:24" x14ac:dyDescent="0.2">
      <c r="W1859" s="25"/>
      <c r="X1859" s="25"/>
    </row>
    <row r="1860" spans="23:24" x14ac:dyDescent="0.2">
      <c r="W1860" s="25"/>
      <c r="X1860" s="25"/>
    </row>
    <row r="1861" spans="23:24" x14ac:dyDescent="0.2">
      <c r="W1861" s="25"/>
      <c r="X1861" s="25"/>
    </row>
    <row r="1862" spans="23:24" x14ac:dyDescent="0.2">
      <c r="W1862" s="25"/>
      <c r="X1862" s="25"/>
    </row>
    <row r="1863" spans="23:24" x14ac:dyDescent="0.2">
      <c r="W1863" s="25"/>
      <c r="X1863" s="25"/>
    </row>
    <row r="1864" spans="23:24" x14ac:dyDescent="0.2">
      <c r="W1864" s="25"/>
      <c r="X1864" s="25"/>
    </row>
    <row r="1865" spans="23:24" x14ac:dyDescent="0.2">
      <c r="W1865" s="25"/>
      <c r="X1865" s="25"/>
    </row>
    <row r="1866" spans="23:24" x14ac:dyDescent="0.2">
      <c r="W1866" s="25"/>
      <c r="X1866" s="25"/>
    </row>
    <row r="1867" spans="23:24" x14ac:dyDescent="0.2">
      <c r="W1867" s="25"/>
      <c r="X1867" s="25"/>
    </row>
    <row r="1868" spans="23:24" x14ac:dyDescent="0.2">
      <c r="W1868" s="25"/>
      <c r="X1868" s="25"/>
    </row>
    <row r="1869" spans="23:24" x14ac:dyDescent="0.2">
      <c r="W1869" s="25"/>
      <c r="X1869" s="25"/>
    </row>
    <row r="1870" spans="23:24" x14ac:dyDescent="0.2">
      <c r="W1870" s="25"/>
      <c r="X1870" s="25"/>
    </row>
    <row r="1871" spans="23:24" x14ac:dyDescent="0.2">
      <c r="W1871" s="25"/>
      <c r="X1871" s="25"/>
    </row>
    <row r="1872" spans="23:24" x14ac:dyDescent="0.2">
      <c r="W1872" s="25"/>
      <c r="X1872" s="25"/>
    </row>
    <row r="1873" spans="23:24" x14ac:dyDescent="0.2">
      <c r="W1873" s="25"/>
      <c r="X1873" s="25"/>
    </row>
    <row r="1874" spans="23:24" x14ac:dyDescent="0.2">
      <c r="W1874" s="25"/>
      <c r="X1874" s="25"/>
    </row>
    <row r="1875" spans="23:24" x14ac:dyDescent="0.2">
      <c r="W1875" s="25"/>
      <c r="X1875" s="25"/>
    </row>
    <row r="1876" spans="23:24" x14ac:dyDescent="0.2">
      <c r="W1876" s="25"/>
      <c r="X1876" s="25"/>
    </row>
    <row r="1877" spans="23:24" x14ac:dyDescent="0.2">
      <c r="W1877" s="25"/>
      <c r="X1877" s="25"/>
    </row>
    <row r="1878" spans="23:24" x14ac:dyDescent="0.2">
      <c r="W1878" s="25"/>
      <c r="X1878" s="25"/>
    </row>
    <row r="1879" spans="23:24" x14ac:dyDescent="0.2">
      <c r="W1879" s="25"/>
      <c r="X1879" s="25"/>
    </row>
    <row r="1880" spans="23:24" x14ac:dyDescent="0.2">
      <c r="W1880" s="25"/>
      <c r="X1880" s="25"/>
    </row>
    <row r="1881" spans="23:24" x14ac:dyDescent="0.2">
      <c r="W1881" s="25"/>
      <c r="X1881" s="25"/>
    </row>
    <row r="1882" spans="23:24" x14ac:dyDescent="0.2">
      <c r="W1882" s="25"/>
      <c r="X1882" s="25"/>
    </row>
    <row r="1883" spans="23:24" x14ac:dyDescent="0.2">
      <c r="W1883" s="25"/>
      <c r="X1883" s="25"/>
    </row>
    <row r="1884" spans="23:24" x14ac:dyDescent="0.2">
      <c r="W1884" s="25"/>
      <c r="X1884" s="25"/>
    </row>
    <row r="1885" spans="23:24" x14ac:dyDescent="0.2">
      <c r="W1885" s="25"/>
      <c r="X1885" s="25"/>
    </row>
    <row r="1886" spans="23:24" x14ac:dyDescent="0.2">
      <c r="W1886" s="25"/>
      <c r="X1886" s="25"/>
    </row>
    <row r="1887" spans="23:24" x14ac:dyDescent="0.2">
      <c r="W1887" s="25"/>
      <c r="X1887" s="25"/>
    </row>
    <row r="1888" spans="23:24" x14ac:dyDescent="0.2">
      <c r="W1888" s="25"/>
      <c r="X1888" s="25"/>
    </row>
    <row r="1889" spans="23:24" x14ac:dyDescent="0.2">
      <c r="W1889" s="25"/>
      <c r="X1889" s="25"/>
    </row>
    <row r="1890" spans="23:24" x14ac:dyDescent="0.2">
      <c r="W1890" s="25"/>
      <c r="X1890" s="25"/>
    </row>
    <row r="1891" spans="23:24" x14ac:dyDescent="0.2">
      <c r="W1891" s="25"/>
      <c r="X1891" s="25"/>
    </row>
    <row r="1892" spans="23:24" x14ac:dyDescent="0.2">
      <c r="W1892" s="25"/>
      <c r="X1892" s="25"/>
    </row>
    <row r="1893" spans="23:24" x14ac:dyDescent="0.2">
      <c r="W1893" s="25"/>
      <c r="X1893" s="25"/>
    </row>
    <row r="1894" spans="23:24" x14ac:dyDescent="0.2">
      <c r="W1894" s="25"/>
      <c r="X1894" s="25"/>
    </row>
    <row r="1895" spans="23:24" x14ac:dyDescent="0.2">
      <c r="W1895" s="25"/>
      <c r="X1895" s="25"/>
    </row>
    <row r="1896" spans="23:24" x14ac:dyDescent="0.2">
      <c r="W1896" s="25"/>
      <c r="X1896" s="25"/>
    </row>
    <row r="1897" spans="23:24" x14ac:dyDescent="0.2">
      <c r="W1897" s="25"/>
      <c r="X1897" s="25"/>
    </row>
    <row r="1898" spans="23:24" x14ac:dyDescent="0.2">
      <c r="W1898" s="25"/>
      <c r="X1898" s="25"/>
    </row>
    <row r="1899" spans="23:24" x14ac:dyDescent="0.2">
      <c r="W1899" s="25"/>
      <c r="X1899" s="25"/>
    </row>
    <row r="1900" spans="23:24" x14ac:dyDescent="0.2">
      <c r="W1900" s="25"/>
      <c r="X1900" s="25"/>
    </row>
    <row r="1901" spans="23:24" x14ac:dyDescent="0.2">
      <c r="W1901" s="25"/>
      <c r="X1901" s="25"/>
    </row>
    <row r="1902" spans="23:24" x14ac:dyDescent="0.2">
      <c r="W1902" s="25"/>
      <c r="X1902" s="25"/>
    </row>
    <row r="1903" spans="23:24" x14ac:dyDescent="0.2">
      <c r="W1903" s="25"/>
      <c r="X1903" s="25"/>
    </row>
    <row r="1904" spans="23:24" x14ac:dyDescent="0.2">
      <c r="W1904" s="25"/>
      <c r="X1904" s="25"/>
    </row>
    <row r="1905" spans="23:24" x14ac:dyDescent="0.2">
      <c r="W1905" s="25"/>
      <c r="X1905" s="25"/>
    </row>
    <row r="1906" spans="23:24" x14ac:dyDescent="0.2">
      <c r="W1906" s="25"/>
      <c r="X1906" s="25"/>
    </row>
    <row r="1907" spans="23:24" x14ac:dyDescent="0.2">
      <c r="W1907" s="25"/>
      <c r="X1907" s="25"/>
    </row>
    <row r="1908" spans="23:24" x14ac:dyDescent="0.2">
      <c r="W1908" s="25"/>
      <c r="X1908" s="25"/>
    </row>
    <row r="1909" spans="23:24" x14ac:dyDescent="0.2">
      <c r="W1909" s="25"/>
      <c r="X1909" s="25"/>
    </row>
    <row r="1910" spans="23:24" x14ac:dyDescent="0.2">
      <c r="W1910" s="25"/>
      <c r="X1910" s="25"/>
    </row>
    <row r="1911" spans="23:24" x14ac:dyDescent="0.2">
      <c r="W1911" s="25"/>
      <c r="X1911" s="25"/>
    </row>
    <row r="1912" spans="23:24" x14ac:dyDescent="0.2">
      <c r="W1912" s="25"/>
      <c r="X1912" s="25"/>
    </row>
    <row r="1913" spans="23:24" x14ac:dyDescent="0.2">
      <c r="W1913" s="25"/>
      <c r="X1913" s="25"/>
    </row>
    <row r="1914" spans="23:24" x14ac:dyDescent="0.2">
      <c r="W1914" s="25"/>
      <c r="X1914" s="25"/>
    </row>
    <row r="1915" spans="23:24" x14ac:dyDescent="0.2">
      <c r="W1915" s="25"/>
      <c r="X1915" s="25"/>
    </row>
    <row r="1916" spans="23:24" x14ac:dyDescent="0.2">
      <c r="W1916" s="25"/>
      <c r="X1916" s="25"/>
    </row>
    <row r="1917" spans="23:24" x14ac:dyDescent="0.2">
      <c r="W1917" s="25"/>
      <c r="X1917" s="25"/>
    </row>
    <row r="1918" spans="23:24" x14ac:dyDescent="0.2">
      <c r="W1918" s="25"/>
      <c r="X1918" s="25"/>
    </row>
    <row r="1919" spans="23:24" x14ac:dyDescent="0.2">
      <c r="W1919" s="25"/>
      <c r="X1919" s="25"/>
    </row>
    <row r="1920" spans="23:24" x14ac:dyDescent="0.2">
      <c r="W1920" s="25"/>
      <c r="X1920" s="25"/>
    </row>
    <row r="1921" spans="23:24" x14ac:dyDescent="0.2">
      <c r="W1921" s="25"/>
      <c r="X1921" s="25"/>
    </row>
    <row r="1922" spans="23:24" x14ac:dyDescent="0.2">
      <c r="W1922" s="25"/>
      <c r="X1922" s="25"/>
    </row>
    <row r="1923" spans="23:24" x14ac:dyDescent="0.2">
      <c r="W1923" s="25"/>
      <c r="X1923" s="25"/>
    </row>
    <row r="1924" spans="23:24" x14ac:dyDescent="0.2">
      <c r="W1924" s="25"/>
      <c r="X1924" s="25"/>
    </row>
    <row r="1925" spans="23:24" x14ac:dyDescent="0.2">
      <c r="W1925" s="25"/>
      <c r="X1925" s="25"/>
    </row>
    <row r="1926" spans="23:24" x14ac:dyDescent="0.2">
      <c r="W1926" s="25"/>
      <c r="X1926" s="25"/>
    </row>
    <row r="1927" spans="23:24" x14ac:dyDescent="0.2">
      <c r="W1927" s="25"/>
      <c r="X1927" s="25"/>
    </row>
    <row r="1928" spans="23:24" x14ac:dyDescent="0.2">
      <c r="W1928" s="25"/>
      <c r="X1928" s="25"/>
    </row>
    <row r="1929" spans="23:24" x14ac:dyDescent="0.2">
      <c r="W1929" s="25"/>
      <c r="X1929" s="25"/>
    </row>
    <row r="1930" spans="23:24" x14ac:dyDescent="0.2">
      <c r="W1930" s="25"/>
      <c r="X1930" s="25"/>
    </row>
    <row r="1931" spans="23:24" x14ac:dyDescent="0.2">
      <c r="W1931" s="25"/>
      <c r="X1931" s="25"/>
    </row>
    <row r="1932" spans="23:24" x14ac:dyDescent="0.2">
      <c r="W1932" s="25"/>
      <c r="X1932" s="25"/>
    </row>
    <row r="1933" spans="23:24" x14ac:dyDescent="0.2">
      <c r="W1933" s="25"/>
      <c r="X1933" s="25"/>
    </row>
    <row r="1934" spans="23:24" x14ac:dyDescent="0.2">
      <c r="W1934" s="25"/>
      <c r="X1934" s="25"/>
    </row>
    <row r="1935" spans="23:24" x14ac:dyDescent="0.2">
      <c r="W1935" s="25"/>
      <c r="X1935" s="25"/>
    </row>
    <row r="1936" spans="23:24" x14ac:dyDescent="0.2">
      <c r="W1936" s="25"/>
      <c r="X1936" s="25"/>
    </row>
    <row r="1937" spans="23:24" x14ac:dyDescent="0.2">
      <c r="W1937" s="25"/>
      <c r="X1937" s="25"/>
    </row>
    <row r="1938" spans="23:24" x14ac:dyDescent="0.2">
      <c r="W1938" s="25"/>
      <c r="X1938" s="25"/>
    </row>
    <row r="1939" spans="23:24" x14ac:dyDescent="0.2">
      <c r="W1939" s="25"/>
      <c r="X1939" s="25"/>
    </row>
    <row r="1940" spans="23:24" x14ac:dyDescent="0.2">
      <c r="W1940" s="25"/>
      <c r="X1940" s="25"/>
    </row>
    <row r="1941" spans="23:24" x14ac:dyDescent="0.2">
      <c r="W1941" s="25"/>
      <c r="X1941" s="25"/>
    </row>
    <row r="1942" spans="23:24" x14ac:dyDescent="0.2">
      <c r="W1942" s="25"/>
      <c r="X1942" s="25"/>
    </row>
    <row r="1943" spans="23:24" x14ac:dyDescent="0.2">
      <c r="W1943" s="25"/>
      <c r="X1943" s="25"/>
    </row>
    <row r="1944" spans="23:24" x14ac:dyDescent="0.2">
      <c r="W1944" s="25"/>
      <c r="X1944" s="25"/>
    </row>
    <row r="1945" spans="23:24" x14ac:dyDescent="0.2">
      <c r="W1945" s="25"/>
      <c r="X1945" s="25"/>
    </row>
    <row r="1946" spans="23:24" x14ac:dyDescent="0.2">
      <c r="W1946" s="25"/>
      <c r="X1946" s="25"/>
    </row>
    <row r="1947" spans="23:24" x14ac:dyDescent="0.2">
      <c r="W1947" s="25"/>
      <c r="X1947" s="25"/>
    </row>
    <row r="1948" spans="23:24" x14ac:dyDescent="0.2">
      <c r="W1948" s="25"/>
      <c r="X1948" s="25"/>
    </row>
    <row r="1949" spans="23:24" x14ac:dyDescent="0.2">
      <c r="W1949" s="25"/>
      <c r="X1949" s="25"/>
    </row>
    <row r="1950" spans="23:24" x14ac:dyDescent="0.2">
      <c r="W1950" s="25"/>
      <c r="X1950" s="25"/>
    </row>
    <row r="1951" spans="23:24" x14ac:dyDescent="0.2">
      <c r="W1951" s="25"/>
      <c r="X1951" s="25"/>
    </row>
    <row r="1952" spans="23:24" x14ac:dyDescent="0.2">
      <c r="W1952" s="25"/>
      <c r="X1952" s="25"/>
    </row>
    <row r="1953" spans="23:24" x14ac:dyDescent="0.2">
      <c r="W1953" s="25"/>
      <c r="X1953" s="25"/>
    </row>
    <row r="1954" spans="23:24" x14ac:dyDescent="0.2">
      <c r="W1954" s="25"/>
      <c r="X1954" s="25"/>
    </row>
    <row r="1955" spans="23:24" x14ac:dyDescent="0.2">
      <c r="W1955" s="25"/>
      <c r="X1955" s="25"/>
    </row>
    <row r="1956" spans="23:24" x14ac:dyDescent="0.2">
      <c r="W1956" s="25"/>
      <c r="X1956" s="25"/>
    </row>
    <row r="1957" spans="23:24" x14ac:dyDescent="0.2">
      <c r="W1957" s="25"/>
      <c r="X1957" s="25"/>
    </row>
    <row r="1958" spans="23:24" x14ac:dyDescent="0.2">
      <c r="W1958" s="25"/>
      <c r="X1958" s="25"/>
    </row>
    <row r="1959" spans="23:24" x14ac:dyDescent="0.2">
      <c r="W1959" s="25"/>
      <c r="X1959" s="25"/>
    </row>
    <row r="1960" spans="23:24" x14ac:dyDescent="0.2">
      <c r="W1960" s="25"/>
      <c r="X1960" s="25"/>
    </row>
    <row r="1961" spans="23:24" x14ac:dyDescent="0.2">
      <c r="W1961" s="25"/>
      <c r="X1961" s="25"/>
    </row>
    <row r="1962" spans="23:24" x14ac:dyDescent="0.2">
      <c r="W1962" s="25"/>
      <c r="X1962" s="25"/>
    </row>
    <row r="1963" spans="23:24" x14ac:dyDescent="0.2">
      <c r="W1963" s="25"/>
      <c r="X1963" s="25"/>
    </row>
    <row r="1964" spans="23:24" x14ac:dyDescent="0.2">
      <c r="W1964" s="25"/>
      <c r="X1964" s="25"/>
    </row>
    <row r="1965" spans="23:24" x14ac:dyDescent="0.2">
      <c r="W1965" s="25"/>
      <c r="X1965" s="25"/>
    </row>
    <row r="1966" spans="23:24" x14ac:dyDescent="0.2">
      <c r="W1966" s="25"/>
      <c r="X1966" s="25"/>
    </row>
    <row r="1967" spans="23:24" x14ac:dyDescent="0.2">
      <c r="W1967" s="25"/>
      <c r="X1967" s="25"/>
    </row>
    <row r="1968" spans="23:24" x14ac:dyDescent="0.2">
      <c r="W1968" s="25"/>
      <c r="X1968" s="25"/>
    </row>
    <row r="1969" spans="23:24" x14ac:dyDescent="0.2">
      <c r="W1969" s="25"/>
      <c r="X1969" s="25"/>
    </row>
    <row r="1970" spans="23:24" x14ac:dyDescent="0.2">
      <c r="W1970" s="25"/>
      <c r="X1970" s="25"/>
    </row>
    <row r="1971" spans="23:24" x14ac:dyDescent="0.2">
      <c r="W1971" s="25"/>
      <c r="X1971" s="25"/>
    </row>
    <row r="1972" spans="23:24" x14ac:dyDescent="0.2">
      <c r="W1972" s="25"/>
      <c r="X1972" s="25"/>
    </row>
    <row r="1973" spans="23:24" x14ac:dyDescent="0.2">
      <c r="W1973" s="25"/>
      <c r="X1973" s="25"/>
    </row>
    <row r="1974" spans="23:24" x14ac:dyDescent="0.2">
      <c r="W1974" s="25"/>
      <c r="X1974" s="25"/>
    </row>
    <row r="1975" spans="23:24" x14ac:dyDescent="0.2">
      <c r="W1975" s="25"/>
      <c r="X1975" s="25"/>
    </row>
    <row r="1976" spans="23:24" x14ac:dyDescent="0.2">
      <c r="W1976" s="25"/>
      <c r="X1976" s="25"/>
    </row>
    <row r="1977" spans="23:24" x14ac:dyDescent="0.2">
      <c r="W1977" s="25"/>
      <c r="X1977" s="25"/>
    </row>
    <row r="1978" spans="23:24" x14ac:dyDescent="0.2">
      <c r="W1978" s="25"/>
      <c r="X1978" s="25"/>
    </row>
    <row r="1979" spans="23:24" x14ac:dyDescent="0.2">
      <c r="W1979" s="25"/>
      <c r="X1979" s="25"/>
    </row>
    <row r="1980" spans="23:24" x14ac:dyDescent="0.2">
      <c r="W1980" s="25"/>
      <c r="X1980" s="25"/>
    </row>
    <row r="1981" spans="23:24" x14ac:dyDescent="0.2">
      <c r="W1981" s="25"/>
      <c r="X1981" s="25"/>
    </row>
    <row r="1982" spans="23:24" x14ac:dyDescent="0.2">
      <c r="W1982" s="25"/>
      <c r="X1982" s="25"/>
    </row>
    <row r="1983" spans="23:24" x14ac:dyDescent="0.2">
      <c r="W1983" s="25"/>
      <c r="X1983" s="25"/>
    </row>
    <row r="1984" spans="23:24" x14ac:dyDescent="0.2">
      <c r="W1984" s="25"/>
      <c r="X1984" s="25"/>
    </row>
    <row r="1985" spans="23:24" x14ac:dyDescent="0.2">
      <c r="W1985" s="25"/>
      <c r="X1985" s="25"/>
    </row>
    <row r="1986" spans="23:24" x14ac:dyDescent="0.2">
      <c r="W1986" s="25"/>
      <c r="X1986" s="25"/>
    </row>
    <row r="1987" spans="23:24" x14ac:dyDescent="0.2">
      <c r="W1987" s="25"/>
      <c r="X1987" s="25"/>
    </row>
    <row r="1988" spans="23:24" x14ac:dyDescent="0.2">
      <c r="W1988" s="25"/>
      <c r="X1988" s="25"/>
    </row>
    <row r="1989" spans="23:24" x14ac:dyDescent="0.2">
      <c r="W1989" s="25"/>
      <c r="X1989" s="25"/>
    </row>
    <row r="1990" spans="23:24" x14ac:dyDescent="0.2">
      <c r="W1990" s="25"/>
      <c r="X1990" s="25"/>
    </row>
    <row r="1991" spans="23:24" x14ac:dyDescent="0.2">
      <c r="W1991" s="25"/>
      <c r="X1991" s="25"/>
    </row>
    <row r="1992" spans="23:24" x14ac:dyDescent="0.2">
      <c r="W1992" s="25"/>
      <c r="X1992" s="25"/>
    </row>
    <row r="1993" spans="23:24" x14ac:dyDescent="0.2">
      <c r="W1993" s="25"/>
      <c r="X1993" s="25"/>
    </row>
    <row r="1994" spans="23:24" x14ac:dyDescent="0.2">
      <c r="W1994" s="25"/>
      <c r="X1994" s="25"/>
    </row>
    <row r="1995" spans="23:24" x14ac:dyDescent="0.2">
      <c r="W1995" s="25"/>
      <c r="X1995" s="25"/>
    </row>
    <row r="1996" spans="23:24" x14ac:dyDescent="0.2">
      <c r="W1996" s="25"/>
      <c r="X1996" s="25"/>
    </row>
    <row r="1997" spans="23:24" x14ac:dyDescent="0.2">
      <c r="W1997" s="25"/>
      <c r="X1997" s="25"/>
    </row>
    <row r="1998" spans="23:24" x14ac:dyDescent="0.2">
      <c r="W1998" s="25"/>
      <c r="X1998" s="25"/>
    </row>
    <row r="1999" spans="23:24" x14ac:dyDescent="0.2">
      <c r="W1999" s="25"/>
      <c r="X1999" s="25"/>
    </row>
    <row r="2000" spans="23:24" x14ac:dyDescent="0.2">
      <c r="W2000" s="25"/>
      <c r="X2000" s="25"/>
    </row>
    <row r="2001" spans="23:24" x14ac:dyDescent="0.2">
      <c r="W2001" s="25"/>
      <c r="X2001" s="25"/>
    </row>
    <row r="2002" spans="23:24" x14ac:dyDescent="0.2">
      <c r="W2002" s="25"/>
      <c r="X2002" s="25"/>
    </row>
    <row r="2003" spans="23:24" x14ac:dyDescent="0.2">
      <c r="W2003" s="25"/>
      <c r="X2003" s="25"/>
    </row>
    <row r="2004" spans="23:24" x14ac:dyDescent="0.2">
      <c r="W2004" s="25"/>
      <c r="X2004" s="25"/>
    </row>
    <row r="2005" spans="23:24" x14ac:dyDescent="0.2">
      <c r="W2005" s="25"/>
      <c r="X2005" s="25"/>
    </row>
    <row r="2006" spans="23:24" x14ac:dyDescent="0.2">
      <c r="W2006" s="25"/>
      <c r="X2006" s="25"/>
    </row>
    <row r="2007" spans="23:24" x14ac:dyDescent="0.2">
      <c r="W2007" s="25"/>
      <c r="X2007" s="25"/>
    </row>
    <row r="2008" spans="23:24" x14ac:dyDescent="0.2">
      <c r="W2008" s="25"/>
      <c r="X2008" s="25"/>
    </row>
    <row r="2009" spans="23:24" x14ac:dyDescent="0.2">
      <c r="W2009" s="25"/>
      <c r="X2009" s="25"/>
    </row>
    <row r="2010" spans="23:24" x14ac:dyDescent="0.2">
      <c r="W2010" s="25"/>
      <c r="X2010" s="25"/>
    </row>
    <row r="2011" spans="23:24" x14ac:dyDescent="0.2">
      <c r="W2011" s="25"/>
      <c r="X2011" s="25"/>
    </row>
    <row r="2012" spans="23:24" x14ac:dyDescent="0.2">
      <c r="W2012" s="25"/>
      <c r="X2012" s="25"/>
    </row>
    <row r="2013" spans="23:24" x14ac:dyDescent="0.2">
      <c r="W2013" s="25"/>
      <c r="X2013" s="25"/>
    </row>
    <row r="2014" spans="23:24" x14ac:dyDescent="0.2">
      <c r="W2014" s="25"/>
      <c r="X2014" s="25"/>
    </row>
    <row r="2015" spans="23:24" x14ac:dyDescent="0.2">
      <c r="W2015" s="25"/>
      <c r="X2015" s="25"/>
    </row>
    <row r="2016" spans="23:24" x14ac:dyDescent="0.2">
      <c r="W2016" s="25"/>
      <c r="X2016" s="25"/>
    </row>
    <row r="2017" spans="23:24" x14ac:dyDescent="0.2">
      <c r="W2017" s="25"/>
      <c r="X2017" s="25"/>
    </row>
    <row r="2018" spans="23:24" x14ac:dyDescent="0.2">
      <c r="W2018" s="25"/>
      <c r="X2018" s="25"/>
    </row>
    <row r="2019" spans="23:24" x14ac:dyDescent="0.2">
      <c r="W2019" s="25"/>
      <c r="X2019" s="25"/>
    </row>
    <row r="2020" spans="23:24" x14ac:dyDescent="0.2">
      <c r="W2020" s="25"/>
      <c r="X2020" s="25"/>
    </row>
    <row r="2021" spans="23:24" x14ac:dyDescent="0.2">
      <c r="W2021" s="25"/>
      <c r="X2021" s="25"/>
    </row>
    <row r="2022" spans="23:24" x14ac:dyDescent="0.2">
      <c r="W2022" s="25"/>
      <c r="X2022" s="25"/>
    </row>
    <row r="2023" spans="23:24" x14ac:dyDescent="0.2">
      <c r="W2023" s="25"/>
      <c r="X2023" s="25"/>
    </row>
    <row r="2024" spans="23:24" x14ac:dyDescent="0.2">
      <c r="W2024" s="25"/>
      <c r="X2024" s="25"/>
    </row>
    <row r="2025" spans="23:24" x14ac:dyDescent="0.2">
      <c r="W2025" s="25"/>
      <c r="X2025" s="25"/>
    </row>
    <row r="2026" spans="23:24" x14ac:dyDescent="0.2">
      <c r="W2026" s="25"/>
      <c r="X2026" s="25"/>
    </row>
    <row r="2027" spans="23:24" x14ac:dyDescent="0.2">
      <c r="W2027" s="25"/>
      <c r="X2027" s="25"/>
    </row>
    <row r="2028" spans="23:24" x14ac:dyDescent="0.2">
      <c r="W2028" s="25"/>
      <c r="X2028" s="25"/>
    </row>
    <row r="2029" spans="23:24" x14ac:dyDescent="0.2">
      <c r="W2029" s="25"/>
      <c r="X2029" s="25"/>
    </row>
    <row r="2030" spans="23:24" x14ac:dyDescent="0.2">
      <c r="W2030" s="25"/>
      <c r="X2030" s="25"/>
    </row>
    <row r="2031" spans="23:24" x14ac:dyDescent="0.2">
      <c r="W2031" s="25"/>
      <c r="X2031" s="25"/>
    </row>
    <row r="2032" spans="23:24" x14ac:dyDescent="0.2">
      <c r="W2032" s="25"/>
      <c r="X2032" s="25"/>
    </row>
    <row r="2033" spans="23:24" x14ac:dyDescent="0.2">
      <c r="W2033" s="25"/>
      <c r="X2033" s="25"/>
    </row>
    <row r="2034" spans="23:24" x14ac:dyDescent="0.2">
      <c r="W2034" s="25"/>
      <c r="X2034" s="25"/>
    </row>
    <row r="2035" spans="23:24" x14ac:dyDescent="0.2">
      <c r="W2035" s="25"/>
      <c r="X2035" s="25"/>
    </row>
    <row r="2036" spans="23:24" x14ac:dyDescent="0.2">
      <c r="W2036" s="25"/>
      <c r="X2036" s="25"/>
    </row>
    <row r="2037" spans="23:24" x14ac:dyDescent="0.2">
      <c r="W2037" s="25"/>
      <c r="X2037" s="25"/>
    </row>
    <row r="2038" spans="23:24" x14ac:dyDescent="0.2">
      <c r="W2038" s="25"/>
      <c r="X2038" s="25"/>
    </row>
    <row r="2039" spans="23:24" x14ac:dyDescent="0.2">
      <c r="W2039" s="25"/>
      <c r="X2039" s="25"/>
    </row>
    <row r="2040" spans="23:24" x14ac:dyDescent="0.2">
      <c r="W2040" s="25"/>
      <c r="X2040" s="25"/>
    </row>
    <row r="2041" spans="23:24" x14ac:dyDescent="0.2">
      <c r="W2041" s="25"/>
      <c r="X2041" s="25"/>
    </row>
    <row r="2042" spans="23:24" x14ac:dyDescent="0.2">
      <c r="W2042" s="25"/>
      <c r="X2042" s="25"/>
    </row>
    <row r="2043" spans="23:24" x14ac:dyDescent="0.2">
      <c r="W2043" s="25"/>
      <c r="X2043" s="25"/>
    </row>
    <row r="2044" spans="23:24" x14ac:dyDescent="0.2">
      <c r="W2044" s="25"/>
      <c r="X2044" s="25"/>
    </row>
    <row r="2045" spans="23:24" x14ac:dyDescent="0.2">
      <c r="W2045" s="25"/>
      <c r="X2045" s="25"/>
    </row>
    <row r="2046" spans="23:24" x14ac:dyDescent="0.2">
      <c r="W2046" s="25"/>
      <c r="X2046" s="25"/>
    </row>
    <row r="2047" spans="23:24" x14ac:dyDescent="0.2">
      <c r="W2047" s="25"/>
      <c r="X2047" s="25"/>
    </row>
    <row r="2048" spans="23:24" x14ac:dyDescent="0.2">
      <c r="W2048" s="25"/>
      <c r="X2048" s="25"/>
    </row>
    <row r="2049" spans="23:24" x14ac:dyDescent="0.2">
      <c r="W2049" s="25"/>
      <c r="X2049" s="25"/>
    </row>
    <row r="2050" spans="23:24" x14ac:dyDescent="0.2">
      <c r="W2050" s="25"/>
      <c r="X2050" s="25"/>
    </row>
    <row r="2051" spans="23:24" x14ac:dyDescent="0.2">
      <c r="W2051" s="25"/>
      <c r="X2051" s="25"/>
    </row>
    <row r="2052" spans="23:24" x14ac:dyDescent="0.2">
      <c r="W2052" s="25"/>
      <c r="X2052" s="25"/>
    </row>
    <row r="2053" spans="23:24" x14ac:dyDescent="0.2">
      <c r="W2053" s="25"/>
      <c r="X2053" s="25"/>
    </row>
    <row r="2054" spans="23:24" x14ac:dyDescent="0.2">
      <c r="W2054" s="25"/>
      <c r="X2054" s="25"/>
    </row>
    <row r="2055" spans="23:24" x14ac:dyDescent="0.2">
      <c r="W2055" s="25"/>
      <c r="X2055" s="25"/>
    </row>
    <row r="2056" spans="23:24" x14ac:dyDescent="0.2">
      <c r="W2056" s="25"/>
      <c r="X2056" s="25"/>
    </row>
    <row r="2057" spans="23:24" x14ac:dyDescent="0.2">
      <c r="W2057" s="25"/>
      <c r="X2057" s="25"/>
    </row>
    <row r="2058" spans="23:24" x14ac:dyDescent="0.2">
      <c r="W2058" s="25"/>
      <c r="X2058" s="25"/>
    </row>
    <row r="2059" spans="23:24" x14ac:dyDescent="0.2">
      <c r="W2059" s="25"/>
      <c r="X2059" s="25"/>
    </row>
    <row r="2060" spans="23:24" x14ac:dyDescent="0.2">
      <c r="W2060" s="25"/>
      <c r="X2060" s="25"/>
    </row>
    <row r="2061" spans="23:24" x14ac:dyDescent="0.2">
      <c r="W2061" s="25"/>
      <c r="X2061" s="25"/>
    </row>
    <row r="2062" spans="23:24" x14ac:dyDescent="0.2">
      <c r="W2062" s="25"/>
      <c r="X2062" s="25"/>
    </row>
    <row r="2063" spans="23:24" x14ac:dyDescent="0.2">
      <c r="W2063" s="25"/>
      <c r="X2063" s="25"/>
    </row>
    <row r="2064" spans="23:24" x14ac:dyDescent="0.2">
      <c r="W2064" s="25"/>
      <c r="X2064" s="25"/>
    </row>
    <row r="2065" spans="23:24" x14ac:dyDescent="0.2">
      <c r="W2065" s="25"/>
      <c r="X2065" s="25"/>
    </row>
    <row r="2066" spans="23:24" x14ac:dyDescent="0.2">
      <c r="W2066" s="25"/>
      <c r="X2066" s="25"/>
    </row>
    <row r="2067" spans="23:24" x14ac:dyDescent="0.2">
      <c r="W2067" s="25"/>
      <c r="X2067" s="25"/>
    </row>
    <row r="2068" spans="23:24" x14ac:dyDescent="0.2">
      <c r="W2068" s="25"/>
      <c r="X2068" s="25"/>
    </row>
    <row r="2069" spans="23:24" x14ac:dyDescent="0.2">
      <c r="W2069" s="25"/>
      <c r="X2069" s="25"/>
    </row>
    <row r="2070" spans="23:24" x14ac:dyDescent="0.2">
      <c r="W2070" s="25"/>
      <c r="X2070" s="25"/>
    </row>
    <row r="2071" spans="23:24" x14ac:dyDescent="0.2">
      <c r="W2071" s="25"/>
      <c r="X2071" s="25"/>
    </row>
    <row r="2072" spans="23:24" x14ac:dyDescent="0.2">
      <c r="W2072" s="25"/>
      <c r="X2072" s="25"/>
    </row>
    <row r="2073" spans="23:24" x14ac:dyDescent="0.2">
      <c r="W2073" s="25"/>
      <c r="X2073" s="25"/>
    </row>
    <row r="2074" spans="23:24" x14ac:dyDescent="0.2">
      <c r="W2074" s="25"/>
      <c r="X2074" s="25"/>
    </row>
    <row r="2075" spans="23:24" x14ac:dyDescent="0.2">
      <c r="W2075" s="25"/>
      <c r="X2075" s="25"/>
    </row>
    <row r="2076" spans="23:24" x14ac:dyDescent="0.2">
      <c r="W2076" s="25"/>
      <c r="X2076" s="25"/>
    </row>
    <row r="2077" spans="23:24" x14ac:dyDescent="0.2">
      <c r="W2077" s="25"/>
      <c r="X2077" s="25"/>
    </row>
    <row r="2078" spans="23:24" x14ac:dyDescent="0.2">
      <c r="W2078" s="25"/>
      <c r="X2078" s="25"/>
    </row>
    <row r="2079" spans="23:24" x14ac:dyDescent="0.2">
      <c r="W2079" s="25"/>
      <c r="X2079" s="25"/>
    </row>
    <row r="2080" spans="23:24" x14ac:dyDescent="0.2">
      <c r="W2080" s="25"/>
      <c r="X2080" s="25"/>
    </row>
    <row r="2081" spans="23:24" x14ac:dyDescent="0.2">
      <c r="W2081" s="25"/>
      <c r="X2081" s="25"/>
    </row>
    <row r="2082" spans="23:24" x14ac:dyDescent="0.2">
      <c r="W2082" s="25"/>
      <c r="X2082" s="25"/>
    </row>
    <row r="2083" spans="23:24" x14ac:dyDescent="0.2">
      <c r="W2083" s="25"/>
      <c r="X2083" s="25"/>
    </row>
    <row r="2084" spans="23:24" x14ac:dyDescent="0.2">
      <c r="W2084" s="25"/>
      <c r="X2084" s="25"/>
    </row>
    <row r="2085" spans="23:24" x14ac:dyDescent="0.2">
      <c r="W2085" s="25"/>
      <c r="X2085" s="25"/>
    </row>
    <row r="2086" spans="23:24" x14ac:dyDescent="0.2">
      <c r="W2086" s="25"/>
      <c r="X2086" s="25"/>
    </row>
    <row r="2087" spans="23:24" x14ac:dyDescent="0.2">
      <c r="W2087" s="25"/>
      <c r="X2087" s="25"/>
    </row>
    <row r="2088" spans="23:24" x14ac:dyDescent="0.2">
      <c r="W2088" s="25"/>
      <c r="X2088" s="25"/>
    </row>
    <row r="2089" spans="23:24" x14ac:dyDescent="0.2">
      <c r="W2089" s="25"/>
      <c r="X2089" s="25"/>
    </row>
    <row r="2090" spans="23:24" x14ac:dyDescent="0.2">
      <c r="W2090" s="25"/>
      <c r="X2090" s="25"/>
    </row>
    <row r="2091" spans="23:24" x14ac:dyDescent="0.2">
      <c r="W2091" s="25"/>
      <c r="X2091" s="25"/>
    </row>
    <row r="2092" spans="23:24" x14ac:dyDescent="0.2">
      <c r="W2092" s="25"/>
      <c r="X2092" s="25"/>
    </row>
    <row r="2093" spans="23:24" x14ac:dyDescent="0.2">
      <c r="W2093" s="25"/>
      <c r="X2093" s="25"/>
    </row>
    <row r="2094" spans="23:24" x14ac:dyDescent="0.2">
      <c r="W2094" s="25"/>
      <c r="X2094" s="25"/>
    </row>
    <row r="2095" spans="23:24" x14ac:dyDescent="0.2">
      <c r="W2095" s="25"/>
      <c r="X2095" s="25"/>
    </row>
    <row r="2096" spans="23:24" x14ac:dyDescent="0.2">
      <c r="W2096" s="25"/>
      <c r="X2096" s="25"/>
    </row>
    <row r="2097" spans="23:24" x14ac:dyDescent="0.2">
      <c r="W2097" s="25"/>
      <c r="X2097" s="25"/>
    </row>
    <row r="2098" spans="23:24" x14ac:dyDescent="0.2">
      <c r="W2098" s="25"/>
      <c r="X2098" s="25"/>
    </row>
    <row r="2099" spans="23:24" x14ac:dyDescent="0.2">
      <c r="W2099" s="25"/>
      <c r="X2099" s="25"/>
    </row>
    <row r="2100" spans="23:24" x14ac:dyDescent="0.2">
      <c r="W2100" s="25"/>
      <c r="X2100" s="25"/>
    </row>
    <row r="2101" spans="23:24" x14ac:dyDescent="0.2">
      <c r="W2101" s="25"/>
      <c r="X2101" s="25"/>
    </row>
    <row r="2102" spans="23:24" x14ac:dyDescent="0.2">
      <c r="W2102" s="25"/>
      <c r="X2102" s="25"/>
    </row>
    <row r="2103" spans="23:24" x14ac:dyDescent="0.2">
      <c r="W2103" s="25"/>
      <c r="X2103" s="25"/>
    </row>
    <row r="2104" spans="23:24" x14ac:dyDescent="0.2">
      <c r="W2104" s="25"/>
      <c r="X2104" s="25"/>
    </row>
    <row r="2105" spans="23:24" x14ac:dyDescent="0.2">
      <c r="W2105" s="25"/>
      <c r="X2105" s="25"/>
    </row>
    <row r="2106" spans="23:24" x14ac:dyDescent="0.2">
      <c r="W2106" s="25"/>
      <c r="X2106" s="25"/>
    </row>
    <row r="2107" spans="23:24" x14ac:dyDescent="0.2">
      <c r="W2107" s="25"/>
      <c r="X2107" s="25"/>
    </row>
    <row r="2108" spans="23:24" x14ac:dyDescent="0.2">
      <c r="W2108" s="25"/>
      <c r="X2108" s="25"/>
    </row>
    <row r="2109" spans="23:24" x14ac:dyDescent="0.2">
      <c r="W2109" s="25"/>
      <c r="X2109" s="25"/>
    </row>
    <row r="2110" spans="23:24" x14ac:dyDescent="0.2">
      <c r="W2110" s="25"/>
      <c r="X2110" s="25"/>
    </row>
    <row r="2111" spans="23:24" x14ac:dyDescent="0.2">
      <c r="W2111" s="25"/>
      <c r="X2111" s="25"/>
    </row>
    <row r="2112" spans="23:24" x14ac:dyDescent="0.2">
      <c r="W2112" s="25"/>
      <c r="X2112" s="25"/>
    </row>
    <row r="2113" spans="23:24" x14ac:dyDescent="0.2">
      <c r="W2113" s="25"/>
      <c r="X2113" s="25"/>
    </row>
    <row r="2114" spans="23:24" x14ac:dyDescent="0.2">
      <c r="W2114" s="25"/>
      <c r="X2114" s="25"/>
    </row>
    <row r="2115" spans="23:24" x14ac:dyDescent="0.2">
      <c r="W2115" s="25"/>
      <c r="X2115" s="25"/>
    </row>
    <row r="2116" spans="23:24" x14ac:dyDescent="0.2">
      <c r="W2116" s="25"/>
      <c r="X2116" s="25"/>
    </row>
    <row r="2117" spans="23:24" x14ac:dyDescent="0.2">
      <c r="W2117" s="25"/>
      <c r="X2117" s="25"/>
    </row>
    <row r="2118" spans="23:24" x14ac:dyDescent="0.2">
      <c r="W2118" s="25"/>
      <c r="X2118" s="25"/>
    </row>
    <row r="2119" spans="23:24" x14ac:dyDescent="0.2">
      <c r="W2119" s="25"/>
      <c r="X2119" s="25"/>
    </row>
    <row r="2120" spans="23:24" x14ac:dyDescent="0.2">
      <c r="W2120" s="25"/>
      <c r="X2120" s="25"/>
    </row>
    <row r="2121" spans="23:24" x14ac:dyDescent="0.2">
      <c r="W2121" s="25"/>
      <c r="X2121" s="25"/>
    </row>
    <row r="2122" spans="23:24" x14ac:dyDescent="0.2">
      <c r="W2122" s="25"/>
      <c r="X2122" s="25"/>
    </row>
    <row r="2123" spans="23:24" x14ac:dyDescent="0.2">
      <c r="W2123" s="25"/>
      <c r="X2123" s="25"/>
    </row>
    <row r="2124" spans="23:24" x14ac:dyDescent="0.2">
      <c r="W2124" s="25"/>
      <c r="X2124" s="25"/>
    </row>
    <row r="2125" spans="23:24" x14ac:dyDescent="0.2">
      <c r="W2125" s="25"/>
      <c r="X2125" s="25"/>
    </row>
    <row r="2126" spans="23:24" x14ac:dyDescent="0.2">
      <c r="W2126" s="25"/>
      <c r="X2126" s="25"/>
    </row>
    <row r="2127" spans="23:24" x14ac:dyDescent="0.2">
      <c r="W2127" s="25"/>
      <c r="X2127" s="25"/>
    </row>
    <row r="2128" spans="23:24" x14ac:dyDescent="0.2">
      <c r="W2128" s="25"/>
      <c r="X2128" s="25"/>
    </row>
    <row r="2129" spans="23:24" x14ac:dyDescent="0.2">
      <c r="W2129" s="25"/>
      <c r="X2129" s="25"/>
    </row>
    <row r="2130" spans="23:24" x14ac:dyDescent="0.2">
      <c r="W2130" s="25"/>
      <c r="X2130" s="25"/>
    </row>
    <row r="2131" spans="23:24" x14ac:dyDescent="0.2">
      <c r="W2131" s="25"/>
      <c r="X2131" s="25"/>
    </row>
    <row r="2132" spans="23:24" x14ac:dyDescent="0.2">
      <c r="W2132" s="25"/>
      <c r="X2132" s="25"/>
    </row>
    <row r="2133" spans="23:24" x14ac:dyDescent="0.2">
      <c r="W2133" s="25"/>
      <c r="X2133" s="25"/>
    </row>
    <row r="2134" spans="23:24" x14ac:dyDescent="0.2">
      <c r="W2134" s="25"/>
      <c r="X2134" s="25"/>
    </row>
    <row r="2135" spans="23:24" x14ac:dyDescent="0.2">
      <c r="W2135" s="25"/>
      <c r="X2135" s="25"/>
    </row>
    <row r="2136" spans="23:24" x14ac:dyDescent="0.2">
      <c r="W2136" s="25"/>
      <c r="X2136" s="25"/>
    </row>
    <row r="2137" spans="23:24" x14ac:dyDescent="0.2">
      <c r="W2137" s="25"/>
      <c r="X2137" s="25"/>
    </row>
    <row r="2138" spans="23:24" x14ac:dyDescent="0.2">
      <c r="W2138" s="25"/>
      <c r="X2138" s="25"/>
    </row>
    <row r="2139" spans="23:24" x14ac:dyDescent="0.2">
      <c r="W2139" s="25"/>
      <c r="X2139" s="25"/>
    </row>
    <row r="2140" spans="23:24" x14ac:dyDescent="0.2">
      <c r="W2140" s="25"/>
      <c r="X2140" s="25"/>
    </row>
    <row r="2141" spans="23:24" x14ac:dyDescent="0.2">
      <c r="W2141" s="25"/>
      <c r="X2141" s="25"/>
    </row>
    <row r="2142" spans="23:24" x14ac:dyDescent="0.2">
      <c r="W2142" s="25"/>
      <c r="X2142" s="25"/>
    </row>
    <row r="2143" spans="23:24" x14ac:dyDescent="0.2">
      <c r="W2143" s="25"/>
      <c r="X2143" s="25"/>
    </row>
    <row r="2144" spans="23:24" x14ac:dyDescent="0.2">
      <c r="W2144" s="25"/>
      <c r="X2144" s="25"/>
    </row>
    <row r="2145" spans="23:24" x14ac:dyDescent="0.2">
      <c r="W2145" s="25"/>
      <c r="X2145" s="25"/>
    </row>
    <row r="2146" spans="23:24" x14ac:dyDescent="0.2">
      <c r="W2146" s="25"/>
      <c r="X2146" s="25"/>
    </row>
    <row r="2147" spans="23:24" x14ac:dyDescent="0.2">
      <c r="W2147" s="25"/>
      <c r="X2147" s="25"/>
    </row>
    <row r="2148" spans="23:24" x14ac:dyDescent="0.2">
      <c r="W2148" s="25"/>
      <c r="X2148" s="25"/>
    </row>
    <row r="2149" spans="23:24" x14ac:dyDescent="0.2">
      <c r="W2149" s="25"/>
      <c r="X2149" s="25"/>
    </row>
    <row r="2150" spans="23:24" x14ac:dyDescent="0.2">
      <c r="W2150" s="25"/>
      <c r="X2150" s="25"/>
    </row>
    <row r="2151" spans="23:24" x14ac:dyDescent="0.2">
      <c r="W2151" s="25"/>
      <c r="X2151" s="25"/>
    </row>
    <row r="2152" spans="23:24" x14ac:dyDescent="0.2">
      <c r="W2152" s="25"/>
      <c r="X2152" s="25"/>
    </row>
    <row r="2153" spans="23:24" x14ac:dyDescent="0.2">
      <c r="W2153" s="25"/>
      <c r="X2153" s="25"/>
    </row>
    <row r="2154" spans="23:24" x14ac:dyDescent="0.2">
      <c r="W2154" s="25"/>
      <c r="X2154" s="25"/>
    </row>
    <row r="2155" spans="23:24" x14ac:dyDescent="0.2">
      <c r="W2155" s="25"/>
      <c r="X2155" s="25"/>
    </row>
    <row r="2156" spans="23:24" x14ac:dyDescent="0.2">
      <c r="W2156" s="25"/>
      <c r="X2156" s="25"/>
    </row>
    <row r="2157" spans="23:24" x14ac:dyDescent="0.2">
      <c r="W2157" s="25"/>
      <c r="X2157" s="25"/>
    </row>
    <row r="2158" spans="23:24" x14ac:dyDescent="0.2">
      <c r="W2158" s="25"/>
      <c r="X2158" s="25"/>
    </row>
    <row r="2159" spans="23:24" x14ac:dyDescent="0.2">
      <c r="W2159" s="25"/>
      <c r="X2159" s="25"/>
    </row>
    <row r="2160" spans="23:24" x14ac:dyDescent="0.2">
      <c r="W2160" s="25"/>
      <c r="X2160" s="25"/>
    </row>
    <row r="2161" spans="23:24" x14ac:dyDescent="0.2">
      <c r="W2161" s="25"/>
      <c r="X2161" s="25"/>
    </row>
    <row r="2162" spans="23:24" x14ac:dyDescent="0.2">
      <c r="W2162" s="25"/>
      <c r="X2162" s="25"/>
    </row>
    <row r="2163" spans="23:24" x14ac:dyDescent="0.2">
      <c r="W2163" s="25"/>
      <c r="X2163" s="25"/>
    </row>
    <row r="2164" spans="23:24" x14ac:dyDescent="0.2">
      <c r="W2164" s="25"/>
      <c r="X2164" s="25"/>
    </row>
    <row r="2165" spans="23:24" x14ac:dyDescent="0.2">
      <c r="W2165" s="25"/>
      <c r="X2165" s="25"/>
    </row>
    <row r="2166" spans="23:24" x14ac:dyDescent="0.2">
      <c r="W2166" s="25"/>
      <c r="X2166" s="25"/>
    </row>
    <row r="2167" spans="23:24" x14ac:dyDescent="0.2">
      <c r="W2167" s="25"/>
      <c r="X2167" s="25"/>
    </row>
    <row r="2168" spans="23:24" x14ac:dyDescent="0.2">
      <c r="W2168" s="25"/>
      <c r="X2168" s="25"/>
    </row>
    <row r="2169" spans="23:24" x14ac:dyDescent="0.2">
      <c r="W2169" s="25"/>
      <c r="X2169" s="25"/>
    </row>
    <row r="2170" spans="23:24" x14ac:dyDescent="0.2">
      <c r="W2170" s="25"/>
      <c r="X2170" s="25"/>
    </row>
    <row r="2171" spans="23:24" x14ac:dyDescent="0.2">
      <c r="W2171" s="25"/>
      <c r="X2171" s="25"/>
    </row>
    <row r="2172" spans="23:24" x14ac:dyDescent="0.2">
      <c r="W2172" s="25"/>
      <c r="X2172" s="25"/>
    </row>
    <row r="2173" spans="23:24" x14ac:dyDescent="0.2">
      <c r="W2173" s="25"/>
      <c r="X2173" s="25"/>
    </row>
    <row r="2174" spans="23:24" x14ac:dyDescent="0.2">
      <c r="W2174" s="25"/>
      <c r="X2174" s="25"/>
    </row>
    <row r="2175" spans="23:24" x14ac:dyDescent="0.2">
      <c r="W2175" s="25"/>
      <c r="X2175" s="25"/>
    </row>
    <row r="2176" spans="23:24" x14ac:dyDescent="0.2">
      <c r="W2176" s="25"/>
      <c r="X2176" s="25"/>
    </row>
    <row r="2177" spans="23:24" x14ac:dyDescent="0.2">
      <c r="W2177" s="25"/>
      <c r="X2177" s="25"/>
    </row>
    <row r="2178" spans="23:24" x14ac:dyDescent="0.2">
      <c r="W2178" s="25"/>
      <c r="X2178" s="25"/>
    </row>
    <row r="2179" spans="23:24" x14ac:dyDescent="0.2">
      <c r="W2179" s="25"/>
      <c r="X2179" s="25"/>
    </row>
    <row r="2180" spans="23:24" x14ac:dyDescent="0.2">
      <c r="W2180" s="25"/>
      <c r="X2180" s="25"/>
    </row>
    <row r="2181" spans="23:24" x14ac:dyDescent="0.2">
      <c r="W2181" s="25"/>
      <c r="X2181" s="25"/>
    </row>
    <row r="2182" spans="23:24" x14ac:dyDescent="0.2">
      <c r="W2182" s="25"/>
      <c r="X2182" s="25"/>
    </row>
    <row r="2183" spans="23:24" x14ac:dyDescent="0.2">
      <c r="W2183" s="25"/>
      <c r="X2183" s="25"/>
    </row>
    <row r="2184" spans="23:24" x14ac:dyDescent="0.2">
      <c r="W2184" s="25"/>
      <c r="X2184" s="25"/>
    </row>
    <row r="2185" spans="23:24" x14ac:dyDescent="0.2">
      <c r="W2185" s="25"/>
      <c r="X2185" s="25"/>
    </row>
    <row r="2186" spans="23:24" x14ac:dyDescent="0.2">
      <c r="W2186" s="25"/>
      <c r="X2186" s="25"/>
    </row>
    <row r="2187" spans="23:24" x14ac:dyDescent="0.2">
      <c r="W2187" s="25"/>
      <c r="X2187" s="25"/>
    </row>
    <row r="2188" spans="23:24" x14ac:dyDescent="0.2">
      <c r="W2188" s="25"/>
      <c r="X2188" s="25"/>
    </row>
    <row r="2189" spans="23:24" x14ac:dyDescent="0.2">
      <c r="W2189" s="25"/>
      <c r="X2189" s="25"/>
    </row>
    <row r="2190" spans="23:24" x14ac:dyDescent="0.2">
      <c r="W2190" s="25"/>
      <c r="X2190" s="25"/>
    </row>
    <row r="2191" spans="23:24" x14ac:dyDescent="0.2">
      <c r="W2191" s="25"/>
      <c r="X2191" s="25"/>
    </row>
    <row r="2192" spans="23:24" x14ac:dyDescent="0.2">
      <c r="W2192" s="25"/>
      <c r="X2192" s="25"/>
    </row>
    <row r="2193" spans="23:24" x14ac:dyDescent="0.2">
      <c r="W2193" s="25"/>
      <c r="X2193" s="25"/>
    </row>
    <row r="2194" spans="23:24" x14ac:dyDescent="0.2">
      <c r="W2194" s="25"/>
      <c r="X2194" s="25"/>
    </row>
    <row r="2195" spans="23:24" x14ac:dyDescent="0.2">
      <c r="W2195" s="25"/>
      <c r="X2195" s="25"/>
    </row>
    <row r="2196" spans="23:24" x14ac:dyDescent="0.2">
      <c r="W2196" s="25"/>
      <c r="X2196" s="25"/>
    </row>
    <row r="2197" spans="23:24" x14ac:dyDescent="0.2">
      <c r="W2197" s="25"/>
      <c r="X2197" s="25"/>
    </row>
    <row r="2198" spans="23:24" x14ac:dyDescent="0.2">
      <c r="W2198" s="25"/>
      <c r="X2198" s="25"/>
    </row>
    <row r="2199" spans="23:24" x14ac:dyDescent="0.2">
      <c r="W2199" s="25"/>
      <c r="X2199" s="25"/>
    </row>
    <row r="2200" spans="23:24" x14ac:dyDescent="0.2">
      <c r="W2200" s="25"/>
      <c r="X2200" s="25"/>
    </row>
    <row r="2201" spans="23:24" x14ac:dyDescent="0.2">
      <c r="W2201" s="25"/>
      <c r="X2201" s="25"/>
    </row>
    <row r="2202" spans="23:24" x14ac:dyDescent="0.2">
      <c r="W2202" s="25"/>
      <c r="X2202" s="25"/>
    </row>
    <row r="2203" spans="23:24" x14ac:dyDescent="0.2">
      <c r="W2203" s="25"/>
      <c r="X2203" s="25"/>
    </row>
    <row r="2204" spans="23:24" x14ac:dyDescent="0.2">
      <c r="W2204" s="25"/>
      <c r="X2204" s="25"/>
    </row>
    <row r="2205" spans="23:24" x14ac:dyDescent="0.2">
      <c r="W2205" s="25"/>
      <c r="X2205" s="25"/>
    </row>
    <row r="2206" spans="23:24" x14ac:dyDescent="0.2">
      <c r="W2206" s="25"/>
      <c r="X2206" s="25"/>
    </row>
    <row r="2207" spans="23:24" x14ac:dyDescent="0.2">
      <c r="W2207" s="25"/>
      <c r="X2207" s="25"/>
    </row>
    <row r="2208" spans="23:24" x14ac:dyDescent="0.2">
      <c r="W2208" s="25"/>
      <c r="X2208" s="25"/>
    </row>
    <row r="2209" spans="23:24" x14ac:dyDescent="0.2">
      <c r="W2209" s="25"/>
      <c r="X2209" s="25"/>
    </row>
    <row r="2210" spans="23:24" x14ac:dyDescent="0.2">
      <c r="W2210" s="25"/>
      <c r="X2210" s="25"/>
    </row>
    <row r="2211" spans="23:24" x14ac:dyDescent="0.2">
      <c r="W2211" s="25"/>
      <c r="X2211" s="25"/>
    </row>
    <row r="2212" spans="23:24" x14ac:dyDescent="0.2">
      <c r="W2212" s="25"/>
      <c r="X2212" s="25"/>
    </row>
    <row r="2213" spans="23:24" x14ac:dyDescent="0.2">
      <c r="W2213" s="25"/>
      <c r="X2213" s="25"/>
    </row>
    <row r="2214" spans="23:24" x14ac:dyDescent="0.2">
      <c r="W2214" s="25"/>
      <c r="X2214" s="25"/>
    </row>
    <row r="2215" spans="23:24" x14ac:dyDescent="0.2">
      <c r="W2215" s="25"/>
      <c r="X2215" s="25"/>
    </row>
    <row r="2216" spans="23:24" x14ac:dyDescent="0.2">
      <c r="W2216" s="25"/>
      <c r="X2216" s="25"/>
    </row>
    <row r="2217" spans="23:24" x14ac:dyDescent="0.2">
      <c r="W2217" s="25"/>
      <c r="X2217" s="25"/>
    </row>
    <row r="2218" spans="23:24" x14ac:dyDescent="0.2">
      <c r="W2218" s="25"/>
      <c r="X2218" s="25"/>
    </row>
    <row r="2219" spans="23:24" x14ac:dyDescent="0.2">
      <c r="W2219" s="25"/>
      <c r="X2219" s="25"/>
    </row>
    <row r="2220" spans="23:24" x14ac:dyDescent="0.2">
      <c r="W2220" s="25"/>
      <c r="X2220" s="25"/>
    </row>
    <row r="2221" spans="23:24" x14ac:dyDescent="0.2">
      <c r="W2221" s="25"/>
      <c r="X2221" s="25"/>
    </row>
    <row r="2222" spans="23:24" x14ac:dyDescent="0.2">
      <c r="W2222" s="25"/>
      <c r="X2222" s="25"/>
    </row>
    <row r="2223" spans="23:24" x14ac:dyDescent="0.2">
      <c r="W2223" s="25"/>
      <c r="X2223" s="25"/>
    </row>
    <row r="2224" spans="23:24" x14ac:dyDescent="0.2">
      <c r="W2224" s="25"/>
      <c r="X2224" s="25"/>
    </row>
    <row r="2225" spans="23:24" x14ac:dyDescent="0.2">
      <c r="W2225" s="25"/>
      <c r="X2225" s="25"/>
    </row>
    <row r="2226" spans="23:24" x14ac:dyDescent="0.2">
      <c r="W2226" s="25"/>
      <c r="X2226" s="25"/>
    </row>
    <row r="2227" spans="23:24" x14ac:dyDescent="0.2">
      <c r="W2227" s="25"/>
      <c r="X2227" s="25"/>
    </row>
    <row r="2228" spans="23:24" x14ac:dyDescent="0.2">
      <c r="W2228" s="25"/>
      <c r="X2228" s="25"/>
    </row>
    <row r="2229" spans="23:24" x14ac:dyDescent="0.2">
      <c r="W2229" s="25"/>
      <c r="X2229" s="25"/>
    </row>
    <row r="2230" spans="23:24" x14ac:dyDescent="0.2">
      <c r="W2230" s="25"/>
      <c r="X2230" s="25"/>
    </row>
    <row r="2231" spans="23:24" x14ac:dyDescent="0.2">
      <c r="W2231" s="25"/>
      <c r="X2231" s="25"/>
    </row>
    <row r="2232" spans="23:24" x14ac:dyDescent="0.2">
      <c r="W2232" s="25"/>
      <c r="X2232" s="25"/>
    </row>
    <row r="2233" spans="23:24" x14ac:dyDescent="0.2">
      <c r="W2233" s="25"/>
      <c r="X2233" s="25"/>
    </row>
    <row r="2234" spans="23:24" x14ac:dyDescent="0.2">
      <c r="W2234" s="25"/>
      <c r="X2234" s="25"/>
    </row>
    <row r="2235" spans="23:24" x14ac:dyDescent="0.2">
      <c r="W2235" s="25"/>
      <c r="X2235" s="25"/>
    </row>
    <row r="2236" spans="23:24" x14ac:dyDescent="0.2">
      <c r="W2236" s="25"/>
      <c r="X2236" s="25"/>
    </row>
    <row r="2237" spans="23:24" x14ac:dyDescent="0.2">
      <c r="W2237" s="25"/>
      <c r="X2237" s="25"/>
    </row>
    <row r="2238" spans="23:24" x14ac:dyDescent="0.2">
      <c r="W2238" s="25"/>
      <c r="X2238" s="25"/>
    </row>
    <row r="2239" spans="23:24" x14ac:dyDescent="0.2">
      <c r="W2239" s="25"/>
      <c r="X2239" s="25"/>
    </row>
    <row r="2240" spans="23:24" x14ac:dyDescent="0.2">
      <c r="W2240" s="25"/>
      <c r="X2240" s="25"/>
    </row>
    <row r="2241" spans="23:24" x14ac:dyDescent="0.2">
      <c r="W2241" s="25"/>
      <c r="X2241" s="25"/>
    </row>
    <row r="2242" spans="23:24" x14ac:dyDescent="0.2">
      <c r="W2242" s="25"/>
      <c r="X2242" s="25"/>
    </row>
    <row r="2243" spans="23:24" x14ac:dyDescent="0.2">
      <c r="W2243" s="25"/>
      <c r="X2243" s="25"/>
    </row>
    <row r="2244" spans="23:24" x14ac:dyDescent="0.2">
      <c r="W2244" s="25"/>
      <c r="X2244" s="25"/>
    </row>
    <row r="2245" spans="23:24" x14ac:dyDescent="0.2">
      <c r="W2245" s="25"/>
      <c r="X2245" s="25"/>
    </row>
    <row r="2246" spans="23:24" x14ac:dyDescent="0.2">
      <c r="W2246" s="25"/>
      <c r="X2246" s="25"/>
    </row>
    <row r="2247" spans="23:24" x14ac:dyDescent="0.2">
      <c r="W2247" s="25"/>
      <c r="X2247" s="25"/>
    </row>
    <row r="2248" spans="23:24" x14ac:dyDescent="0.2">
      <c r="W2248" s="25"/>
      <c r="X2248" s="25"/>
    </row>
    <row r="2249" spans="23:24" x14ac:dyDescent="0.2">
      <c r="W2249" s="25"/>
      <c r="X2249" s="25"/>
    </row>
    <row r="2250" spans="23:24" x14ac:dyDescent="0.2">
      <c r="W2250" s="25"/>
      <c r="X2250" s="25"/>
    </row>
    <row r="2251" spans="23:24" x14ac:dyDescent="0.2">
      <c r="W2251" s="25"/>
      <c r="X2251" s="25"/>
    </row>
    <row r="2252" spans="23:24" x14ac:dyDescent="0.2">
      <c r="W2252" s="25"/>
      <c r="X2252" s="25"/>
    </row>
    <row r="2253" spans="23:24" x14ac:dyDescent="0.2">
      <c r="W2253" s="25"/>
      <c r="X2253" s="25"/>
    </row>
    <row r="2254" spans="23:24" x14ac:dyDescent="0.2">
      <c r="W2254" s="25"/>
      <c r="X2254" s="25"/>
    </row>
    <row r="2255" spans="23:24" x14ac:dyDescent="0.2">
      <c r="W2255" s="25"/>
      <c r="X2255" s="25"/>
    </row>
    <row r="2256" spans="23:24" x14ac:dyDescent="0.2">
      <c r="W2256" s="25"/>
      <c r="X2256" s="25"/>
    </row>
    <row r="2257" spans="23:24" x14ac:dyDescent="0.2">
      <c r="W2257" s="25"/>
      <c r="X2257" s="25"/>
    </row>
    <row r="2258" spans="23:24" x14ac:dyDescent="0.2">
      <c r="W2258" s="25"/>
      <c r="X2258" s="25"/>
    </row>
    <row r="2259" spans="23:24" x14ac:dyDescent="0.2">
      <c r="W2259" s="25"/>
      <c r="X2259" s="25"/>
    </row>
    <row r="2260" spans="23:24" x14ac:dyDescent="0.2">
      <c r="W2260" s="25"/>
      <c r="X2260" s="25"/>
    </row>
    <row r="2261" spans="23:24" x14ac:dyDescent="0.2">
      <c r="W2261" s="25"/>
      <c r="X2261" s="25"/>
    </row>
    <row r="2262" spans="23:24" x14ac:dyDescent="0.2">
      <c r="W2262" s="25"/>
      <c r="X2262" s="25"/>
    </row>
    <row r="2263" spans="23:24" x14ac:dyDescent="0.2">
      <c r="W2263" s="25"/>
      <c r="X2263" s="25"/>
    </row>
    <row r="2264" spans="23:24" x14ac:dyDescent="0.2">
      <c r="W2264" s="25"/>
      <c r="X2264" s="25"/>
    </row>
    <row r="2265" spans="23:24" x14ac:dyDescent="0.2">
      <c r="W2265" s="25"/>
      <c r="X2265" s="25"/>
    </row>
    <row r="2266" spans="23:24" x14ac:dyDescent="0.2">
      <c r="W2266" s="25"/>
      <c r="X2266" s="25"/>
    </row>
    <row r="2267" spans="23:24" x14ac:dyDescent="0.2">
      <c r="W2267" s="25"/>
      <c r="X2267" s="25"/>
    </row>
    <row r="2268" spans="23:24" x14ac:dyDescent="0.2">
      <c r="W2268" s="25"/>
      <c r="X2268" s="25"/>
    </row>
    <row r="2269" spans="23:24" x14ac:dyDescent="0.2">
      <c r="W2269" s="25"/>
      <c r="X2269" s="25"/>
    </row>
    <row r="2270" spans="23:24" x14ac:dyDescent="0.2">
      <c r="W2270" s="25"/>
      <c r="X2270" s="25"/>
    </row>
    <row r="2271" spans="23:24" x14ac:dyDescent="0.2">
      <c r="W2271" s="25"/>
      <c r="X2271" s="25"/>
    </row>
    <row r="2272" spans="23:24" x14ac:dyDescent="0.2">
      <c r="W2272" s="25"/>
      <c r="X2272" s="25"/>
    </row>
    <row r="2273" spans="23:24" x14ac:dyDescent="0.2">
      <c r="W2273" s="25"/>
      <c r="X2273" s="25"/>
    </row>
    <row r="2274" spans="23:24" x14ac:dyDescent="0.2">
      <c r="W2274" s="25"/>
      <c r="X2274" s="25"/>
    </row>
    <row r="2275" spans="23:24" x14ac:dyDescent="0.2">
      <c r="W2275" s="25"/>
      <c r="X2275" s="25"/>
    </row>
    <row r="2276" spans="23:24" x14ac:dyDescent="0.2">
      <c r="W2276" s="25"/>
      <c r="X2276" s="25"/>
    </row>
    <row r="2277" spans="23:24" x14ac:dyDescent="0.2">
      <c r="W2277" s="25"/>
      <c r="X2277" s="25"/>
    </row>
    <row r="2278" spans="23:24" x14ac:dyDescent="0.2">
      <c r="W2278" s="25"/>
      <c r="X2278" s="25"/>
    </row>
    <row r="2279" spans="23:24" x14ac:dyDescent="0.2">
      <c r="W2279" s="25"/>
      <c r="X2279" s="25"/>
    </row>
    <row r="2280" spans="23:24" x14ac:dyDescent="0.2">
      <c r="W2280" s="25"/>
      <c r="X2280" s="25"/>
    </row>
    <row r="2281" spans="23:24" x14ac:dyDescent="0.2">
      <c r="W2281" s="25"/>
      <c r="X2281" s="25"/>
    </row>
    <row r="2282" spans="23:24" x14ac:dyDescent="0.2">
      <c r="W2282" s="25"/>
      <c r="X2282" s="25"/>
    </row>
    <row r="2283" spans="23:24" x14ac:dyDescent="0.2">
      <c r="W2283" s="25"/>
      <c r="X2283" s="25"/>
    </row>
    <row r="2284" spans="23:24" x14ac:dyDescent="0.2">
      <c r="W2284" s="25"/>
      <c r="X2284" s="25"/>
    </row>
    <row r="2285" spans="23:24" x14ac:dyDescent="0.2">
      <c r="W2285" s="25"/>
      <c r="X2285" s="25"/>
    </row>
    <row r="2286" spans="23:24" x14ac:dyDescent="0.2">
      <c r="W2286" s="25"/>
      <c r="X2286" s="25"/>
    </row>
    <row r="2287" spans="23:24" x14ac:dyDescent="0.2">
      <c r="W2287" s="25"/>
      <c r="X2287" s="25"/>
    </row>
    <row r="2288" spans="23:24" x14ac:dyDescent="0.2">
      <c r="W2288" s="25"/>
      <c r="X2288" s="25"/>
    </row>
    <row r="2289" spans="23:24" x14ac:dyDescent="0.2">
      <c r="W2289" s="25"/>
      <c r="X2289" s="25"/>
    </row>
    <row r="2290" spans="23:24" x14ac:dyDescent="0.2">
      <c r="W2290" s="25"/>
      <c r="X2290" s="25"/>
    </row>
    <row r="2291" spans="23:24" x14ac:dyDescent="0.2">
      <c r="W2291" s="25"/>
      <c r="X2291" s="25"/>
    </row>
    <row r="2292" spans="23:24" x14ac:dyDescent="0.2">
      <c r="W2292" s="25"/>
      <c r="X2292" s="25"/>
    </row>
    <row r="2293" spans="23:24" x14ac:dyDescent="0.2">
      <c r="W2293" s="25"/>
      <c r="X2293" s="25"/>
    </row>
    <row r="2294" spans="23:24" x14ac:dyDescent="0.2">
      <c r="W2294" s="25"/>
      <c r="X2294" s="25"/>
    </row>
    <row r="2295" spans="23:24" x14ac:dyDescent="0.2">
      <c r="W2295" s="25"/>
      <c r="X2295" s="25"/>
    </row>
    <row r="2296" spans="23:24" x14ac:dyDescent="0.2">
      <c r="W2296" s="25"/>
      <c r="X2296" s="25"/>
    </row>
    <row r="2297" spans="23:24" x14ac:dyDescent="0.2">
      <c r="W2297" s="25"/>
      <c r="X2297" s="25"/>
    </row>
    <row r="2298" spans="23:24" x14ac:dyDescent="0.2">
      <c r="W2298" s="25"/>
      <c r="X2298" s="25"/>
    </row>
    <row r="2299" spans="23:24" x14ac:dyDescent="0.2">
      <c r="W2299" s="25"/>
      <c r="X2299" s="25"/>
    </row>
    <row r="2300" spans="23:24" x14ac:dyDescent="0.2">
      <c r="W2300" s="25"/>
      <c r="X2300" s="25"/>
    </row>
    <row r="2301" spans="23:24" x14ac:dyDescent="0.2">
      <c r="W2301" s="25"/>
      <c r="X2301" s="25"/>
    </row>
    <row r="2302" spans="23:24" x14ac:dyDescent="0.2">
      <c r="W2302" s="25"/>
      <c r="X2302" s="25"/>
    </row>
    <row r="2303" spans="23:24" x14ac:dyDescent="0.2">
      <c r="W2303" s="25"/>
      <c r="X2303" s="25"/>
    </row>
    <row r="2304" spans="23:24" x14ac:dyDescent="0.2">
      <c r="W2304" s="25"/>
      <c r="X2304" s="25"/>
    </row>
    <row r="2305" spans="23:24" x14ac:dyDescent="0.2">
      <c r="W2305" s="25"/>
      <c r="X2305" s="25"/>
    </row>
    <row r="2306" spans="23:24" x14ac:dyDescent="0.2">
      <c r="W2306" s="25"/>
      <c r="X2306" s="25"/>
    </row>
    <row r="2307" spans="23:24" x14ac:dyDescent="0.2">
      <c r="W2307" s="25"/>
      <c r="X2307" s="25"/>
    </row>
    <row r="2308" spans="23:24" x14ac:dyDescent="0.2">
      <c r="W2308" s="25"/>
      <c r="X2308" s="25"/>
    </row>
    <row r="2309" spans="23:24" x14ac:dyDescent="0.2">
      <c r="W2309" s="25"/>
      <c r="X2309" s="25"/>
    </row>
    <row r="2310" spans="23:24" x14ac:dyDescent="0.2">
      <c r="W2310" s="25"/>
      <c r="X2310" s="25"/>
    </row>
    <row r="2311" spans="23:24" x14ac:dyDescent="0.2">
      <c r="W2311" s="25"/>
      <c r="X2311" s="25"/>
    </row>
    <row r="2312" spans="23:24" x14ac:dyDescent="0.2">
      <c r="W2312" s="25"/>
      <c r="X2312" s="25"/>
    </row>
    <row r="2313" spans="23:24" x14ac:dyDescent="0.2">
      <c r="W2313" s="25"/>
      <c r="X2313" s="25"/>
    </row>
    <row r="2314" spans="23:24" x14ac:dyDescent="0.2">
      <c r="W2314" s="25"/>
      <c r="X2314" s="25"/>
    </row>
    <row r="2315" spans="23:24" x14ac:dyDescent="0.2">
      <c r="W2315" s="25"/>
      <c r="X2315" s="25"/>
    </row>
    <row r="2316" spans="23:24" x14ac:dyDescent="0.2">
      <c r="W2316" s="25"/>
      <c r="X2316" s="25"/>
    </row>
    <row r="2317" spans="23:24" x14ac:dyDescent="0.2">
      <c r="W2317" s="25"/>
      <c r="X2317" s="25"/>
    </row>
    <row r="2318" spans="23:24" x14ac:dyDescent="0.2">
      <c r="W2318" s="25"/>
      <c r="X2318" s="25"/>
    </row>
    <row r="2319" spans="23:24" x14ac:dyDescent="0.2">
      <c r="W2319" s="25"/>
      <c r="X2319" s="25"/>
    </row>
    <row r="2320" spans="23:24" x14ac:dyDescent="0.2">
      <c r="W2320" s="25"/>
      <c r="X2320" s="25"/>
    </row>
    <row r="2321" spans="23:24" x14ac:dyDescent="0.2">
      <c r="W2321" s="25"/>
      <c r="X2321" s="25"/>
    </row>
    <row r="2322" spans="23:24" x14ac:dyDescent="0.2">
      <c r="W2322" s="25"/>
      <c r="X2322" s="25"/>
    </row>
    <row r="2323" spans="23:24" x14ac:dyDescent="0.2">
      <c r="W2323" s="25"/>
      <c r="X2323" s="25"/>
    </row>
    <row r="2324" spans="23:24" x14ac:dyDescent="0.2">
      <c r="W2324" s="25"/>
      <c r="X2324" s="25"/>
    </row>
    <row r="2325" spans="23:24" x14ac:dyDescent="0.2">
      <c r="W2325" s="25"/>
      <c r="X2325" s="25"/>
    </row>
    <row r="2326" spans="23:24" x14ac:dyDescent="0.2">
      <c r="W2326" s="25"/>
      <c r="X2326" s="25"/>
    </row>
    <row r="2327" spans="23:24" x14ac:dyDescent="0.2">
      <c r="W2327" s="25"/>
      <c r="X2327" s="25"/>
    </row>
    <row r="2328" spans="23:24" x14ac:dyDescent="0.2">
      <c r="W2328" s="25"/>
      <c r="X2328" s="25"/>
    </row>
    <row r="2329" spans="23:24" x14ac:dyDescent="0.2">
      <c r="W2329" s="25"/>
      <c r="X2329" s="25"/>
    </row>
    <row r="2330" spans="23:24" x14ac:dyDescent="0.2">
      <c r="W2330" s="25"/>
      <c r="X2330" s="25"/>
    </row>
    <row r="2331" spans="23:24" x14ac:dyDescent="0.2">
      <c r="W2331" s="25"/>
      <c r="X2331" s="25"/>
    </row>
    <row r="2332" spans="23:24" x14ac:dyDescent="0.2">
      <c r="W2332" s="25"/>
      <c r="X2332" s="25"/>
    </row>
    <row r="2333" spans="23:24" x14ac:dyDescent="0.2">
      <c r="W2333" s="25"/>
      <c r="X2333" s="25"/>
    </row>
    <row r="2334" spans="23:24" x14ac:dyDescent="0.2">
      <c r="W2334" s="25"/>
      <c r="X2334" s="25"/>
    </row>
    <row r="2335" spans="23:24" x14ac:dyDescent="0.2">
      <c r="W2335" s="25"/>
      <c r="X2335" s="25"/>
    </row>
    <row r="2336" spans="23:24" x14ac:dyDescent="0.2">
      <c r="W2336" s="25"/>
      <c r="X2336" s="25"/>
    </row>
    <row r="2337" spans="23:24" x14ac:dyDescent="0.2">
      <c r="W2337" s="25"/>
      <c r="X2337" s="25"/>
    </row>
    <row r="2338" spans="23:24" x14ac:dyDescent="0.2">
      <c r="W2338" s="25"/>
      <c r="X2338" s="25"/>
    </row>
    <row r="2339" spans="23:24" x14ac:dyDescent="0.2">
      <c r="W2339" s="25"/>
      <c r="X2339" s="25"/>
    </row>
    <row r="2340" spans="23:24" x14ac:dyDescent="0.2">
      <c r="W2340" s="25"/>
      <c r="X2340" s="25"/>
    </row>
    <row r="2341" spans="23:24" x14ac:dyDescent="0.2">
      <c r="W2341" s="25"/>
      <c r="X2341" s="25"/>
    </row>
    <row r="2342" spans="23:24" x14ac:dyDescent="0.2">
      <c r="W2342" s="25"/>
      <c r="X2342" s="25"/>
    </row>
    <row r="2343" spans="23:24" x14ac:dyDescent="0.2">
      <c r="W2343" s="25"/>
      <c r="X2343" s="25"/>
    </row>
    <row r="2344" spans="23:24" x14ac:dyDescent="0.2">
      <c r="W2344" s="25"/>
      <c r="X2344" s="25"/>
    </row>
    <row r="2345" spans="23:24" x14ac:dyDescent="0.2">
      <c r="W2345" s="25"/>
      <c r="X2345" s="25"/>
    </row>
    <row r="2346" spans="23:24" x14ac:dyDescent="0.2">
      <c r="W2346" s="25"/>
      <c r="X2346" s="25"/>
    </row>
    <row r="2347" spans="23:24" x14ac:dyDescent="0.2">
      <c r="W2347" s="25"/>
      <c r="X2347" s="25"/>
    </row>
    <row r="2348" spans="23:24" x14ac:dyDescent="0.2">
      <c r="W2348" s="25"/>
      <c r="X2348" s="25"/>
    </row>
    <row r="2349" spans="23:24" x14ac:dyDescent="0.2">
      <c r="W2349" s="25"/>
      <c r="X2349" s="25"/>
    </row>
    <row r="2350" spans="23:24" x14ac:dyDescent="0.2">
      <c r="W2350" s="25"/>
      <c r="X2350" s="25"/>
    </row>
    <row r="2351" spans="23:24" x14ac:dyDescent="0.2">
      <c r="W2351" s="25"/>
      <c r="X2351" s="25"/>
    </row>
    <row r="2352" spans="23:24" x14ac:dyDescent="0.2">
      <c r="W2352" s="25"/>
      <c r="X2352" s="25"/>
    </row>
    <row r="2353" spans="23:24" x14ac:dyDescent="0.2">
      <c r="W2353" s="25"/>
      <c r="X2353" s="25"/>
    </row>
    <row r="2354" spans="23:24" x14ac:dyDescent="0.2">
      <c r="W2354" s="25"/>
      <c r="X2354" s="25"/>
    </row>
    <row r="2355" spans="23:24" x14ac:dyDescent="0.2">
      <c r="W2355" s="25"/>
      <c r="X2355" s="25"/>
    </row>
    <row r="2356" spans="23:24" x14ac:dyDescent="0.2">
      <c r="W2356" s="25"/>
      <c r="X2356" s="25"/>
    </row>
    <row r="2357" spans="23:24" x14ac:dyDescent="0.2">
      <c r="W2357" s="25"/>
      <c r="X2357" s="25"/>
    </row>
    <row r="2358" spans="23:24" x14ac:dyDescent="0.2">
      <c r="W2358" s="25"/>
      <c r="X2358" s="25"/>
    </row>
    <row r="2359" spans="23:24" x14ac:dyDescent="0.2">
      <c r="W2359" s="25"/>
      <c r="X2359" s="25"/>
    </row>
    <row r="2360" spans="23:24" x14ac:dyDescent="0.2">
      <c r="W2360" s="25"/>
      <c r="X2360" s="25"/>
    </row>
    <row r="2361" spans="23:24" x14ac:dyDescent="0.2">
      <c r="W2361" s="25"/>
      <c r="X2361" s="25"/>
    </row>
    <row r="2362" spans="23:24" x14ac:dyDescent="0.2">
      <c r="W2362" s="25"/>
      <c r="X2362" s="25"/>
    </row>
    <row r="2363" spans="23:24" x14ac:dyDescent="0.2">
      <c r="W2363" s="25"/>
      <c r="X2363" s="25"/>
    </row>
    <row r="2364" spans="23:24" x14ac:dyDescent="0.2">
      <c r="W2364" s="25"/>
      <c r="X2364" s="25"/>
    </row>
    <row r="2365" spans="23:24" x14ac:dyDescent="0.2">
      <c r="W2365" s="25"/>
      <c r="X2365" s="25"/>
    </row>
    <row r="2366" spans="23:24" x14ac:dyDescent="0.2">
      <c r="W2366" s="25"/>
      <c r="X2366" s="25"/>
    </row>
    <row r="2367" spans="23:24" x14ac:dyDescent="0.2">
      <c r="W2367" s="25"/>
      <c r="X2367" s="25"/>
    </row>
    <row r="2368" spans="23:24" x14ac:dyDescent="0.2">
      <c r="W2368" s="25"/>
      <c r="X2368" s="25"/>
    </row>
    <row r="2369" spans="23:24" x14ac:dyDescent="0.2">
      <c r="W2369" s="25"/>
      <c r="X2369" s="25"/>
    </row>
    <row r="2370" spans="23:24" x14ac:dyDescent="0.2">
      <c r="W2370" s="25"/>
      <c r="X2370" s="25"/>
    </row>
    <row r="2371" spans="23:24" x14ac:dyDescent="0.2">
      <c r="W2371" s="25"/>
      <c r="X2371" s="25"/>
    </row>
    <row r="2372" spans="23:24" x14ac:dyDescent="0.2">
      <c r="W2372" s="25"/>
      <c r="X2372" s="25"/>
    </row>
    <row r="2373" spans="23:24" x14ac:dyDescent="0.2">
      <c r="W2373" s="25"/>
      <c r="X2373" s="25"/>
    </row>
    <row r="2374" spans="23:24" x14ac:dyDescent="0.2">
      <c r="W2374" s="25"/>
      <c r="X2374" s="25"/>
    </row>
    <row r="2375" spans="23:24" x14ac:dyDescent="0.2">
      <c r="W2375" s="25"/>
      <c r="X2375" s="25"/>
    </row>
    <row r="2376" spans="23:24" x14ac:dyDescent="0.2">
      <c r="W2376" s="25"/>
      <c r="X2376" s="25"/>
    </row>
    <row r="2377" spans="23:24" x14ac:dyDescent="0.2">
      <c r="W2377" s="25"/>
      <c r="X2377" s="25"/>
    </row>
    <row r="2378" spans="23:24" x14ac:dyDescent="0.2">
      <c r="W2378" s="25"/>
      <c r="X2378" s="25"/>
    </row>
    <row r="2379" spans="23:24" x14ac:dyDescent="0.2">
      <c r="W2379" s="25"/>
      <c r="X2379" s="25"/>
    </row>
    <row r="2380" spans="23:24" x14ac:dyDescent="0.2">
      <c r="W2380" s="25"/>
      <c r="X2380" s="25"/>
    </row>
    <row r="2381" spans="23:24" x14ac:dyDescent="0.2">
      <c r="W2381" s="25"/>
      <c r="X2381" s="25"/>
    </row>
    <row r="2382" spans="23:24" x14ac:dyDescent="0.2">
      <c r="W2382" s="25"/>
      <c r="X2382" s="25"/>
    </row>
    <row r="2383" spans="23:24" x14ac:dyDescent="0.2">
      <c r="W2383" s="25"/>
      <c r="X2383" s="25"/>
    </row>
    <row r="2384" spans="23:24" x14ac:dyDescent="0.2">
      <c r="W2384" s="25"/>
      <c r="X2384" s="25"/>
    </row>
    <row r="2385" spans="23:24" x14ac:dyDescent="0.2">
      <c r="W2385" s="25"/>
      <c r="X2385" s="25"/>
    </row>
    <row r="2386" spans="23:24" x14ac:dyDescent="0.2">
      <c r="W2386" s="25"/>
      <c r="X2386" s="25"/>
    </row>
    <row r="2387" spans="23:24" x14ac:dyDescent="0.2">
      <c r="W2387" s="25"/>
      <c r="X2387" s="25"/>
    </row>
    <row r="2388" spans="23:24" x14ac:dyDescent="0.2">
      <c r="W2388" s="25"/>
      <c r="X2388" s="25"/>
    </row>
    <row r="2389" spans="23:24" x14ac:dyDescent="0.2">
      <c r="W2389" s="25"/>
      <c r="X2389" s="25"/>
    </row>
    <row r="2390" spans="23:24" x14ac:dyDescent="0.2">
      <c r="W2390" s="25"/>
      <c r="X2390" s="25"/>
    </row>
    <row r="2391" spans="23:24" x14ac:dyDescent="0.2">
      <c r="W2391" s="25"/>
      <c r="X2391" s="25"/>
    </row>
    <row r="2392" spans="23:24" x14ac:dyDescent="0.2">
      <c r="W2392" s="25"/>
      <c r="X2392" s="25"/>
    </row>
    <row r="2393" spans="23:24" x14ac:dyDescent="0.2">
      <c r="W2393" s="25"/>
      <c r="X2393" s="25"/>
    </row>
    <row r="2394" spans="23:24" x14ac:dyDescent="0.2">
      <c r="W2394" s="25"/>
      <c r="X2394" s="25"/>
    </row>
    <row r="2395" spans="23:24" x14ac:dyDescent="0.2">
      <c r="W2395" s="25"/>
      <c r="X2395" s="25"/>
    </row>
    <row r="2396" spans="23:24" x14ac:dyDescent="0.2">
      <c r="W2396" s="25"/>
      <c r="X2396" s="25"/>
    </row>
    <row r="2397" spans="23:24" x14ac:dyDescent="0.2">
      <c r="W2397" s="25"/>
      <c r="X2397" s="25"/>
    </row>
    <row r="2398" spans="23:24" x14ac:dyDescent="0.2">
      <c r="W2398" s="25"/>
      <c r="X2398" s="25"/>
    </row>
    <row r="2399" spans="23:24" x14ac:dyDescent="0.2">
      <c r="W2399" s="25"/>
      <c r="X2399" s="25"/>
    </row>
    <row r="2400" spans="23:24" x14ac:dyDescent="0.2">
      <c r="W2400" s="25"/>
      <c r="X2400" s="25"/>
    </row>
    <row r="2401" spans="23:24" x14ac:dyDescent="0.2">
      <c r="W2401" s="25"/>
      <c r="X2401" s="25"/>
    </row>
    <row r="2402" spans="23:24" x14ac:dyDescent="0.2">
      <c r="W2402" s="25"/>
      <c r="X2402" s="25"/>
    </row>
    <row r="2403" spans="23:24" x14ac:dyDescent="0.2">
      <c r="W2403" s="25"/>
      <c r="X2403" s="25"/>
    </row>
    <row r="2404" spans="23:24" x14ac:dyDescent="0.2">
      <c r="W2404" s="25"/>
      <c r="X2404" s="25"/>
    </row>
    <row r="2405" spans="23:24" x14ac:dyDescent="0.2">
      <c r="W2405" s="25"/>
      <c r="X2405" s="25"/>
    </row>
    <row r="2406" spans="23:24" x14ac:dyDescent="0.2">
      <c r="W2406" s="25"/>
      <c r="X2406" s="25"/>
    </row>
    <row r="2407" spans="23:24" x14ac:dyDescent="0.2">
      <c r="W2407" s="25"/>
      <c r="X2407" s="25"/>
    </row>
    <row r="2408" spans="23:24" x14ac:dyDescent="0.2">
      <c r="W2408" s="25"/>
      <c r="X2408" s="25"/>
    </row>
    <row r="2409" spans="23:24" x14ac:dyDescent="0.2">
      <c r="W2409" s="25"/>
      <c r="X2409" s="25"/>
    </row>
    <row r="2410" spans="23:24" x14ac:dyDescent="0.2">
      <c r="W2410" s="25"/>
      <c r="X2410" s="25"/>
    </row>
    <row r="2411" spans="23:24" x14ac:dyDescent="0.2">
      <c r="W2411" s="25"/>
      <c r="X2411" s="25"/>
    </row>
    <row r="2412" spans="23:24" x14ac:dyDescent="0.2">
      <c r="W2412" s="25"/>
      <c r="X2412" s="25"/>
    </row>
    <row r="2413" spans="23:24" x14ac:dyDescent="0.2">
      <c r="W2413" s="25"/>
      <c r="X2413" s="25"/>
    </row>
    <row r="2414" spans="23:24" x14ac:dyDescent="0.2">
      <c r="W2414" s="25"/>
      <c r="X2414" s="25"/>
    </row>
    <row r="2415" spans="23:24" x14ac:dyDescent="0.2">
      <c r="W2415" s="25"/>
      <c r="X2415" s="25"/>
    </row>
    <row r="2416" spans="23:24" x14ac:dyDescent="0.2">
      <c r="W2416" s="25"/>
      <c r="X2416" s="25"/>
    </row>
    <row r="2417" spans="23:24" x14ac:dyDescent="0.2">
      <c r="W2417" s="25"/>
      <c r="X2417" s="25"/>
    </row>
    <row r="2418" spans="23:24" x14ac:dyDescent="0.2">
      <c r="W2418" s="25"/>
      <c r="X2418" s="25"/>
    </row>
    <row r="2419" spans="23:24" x14ac:dyDescent="0.2">
      <c r="W2419" s="25"/>
      <c r="X2419" s="25"/>
    </row>
    <row r="2420" spans="23:24" x14ac:dyDescent="0.2">
      <c r="W2420" s="25"/>
      <c r="X2420" s="25"/>
    </row>
    <row r="2421" spans="23:24" x14ac:dyDescent="0.2">
      <c r="W2421" s="25"/>
      <c r="X2421" s="25"/>
    </row>
    <row r="2422" spans="23:24" x14ac:dyDescent="0.2">
      <c r="W2422" s="25"/>
      <c r="X2422" s="25"/>
    </row>
    <row r="2423" spans="23:24" x14ac:dyDescent="0.2">
      <c r="W2423" s="25"/>
      <c r="X2423" s="25"/>
    </row>
    <row r="2424" spans="23:24" x14ac:dyDescent="0.2">
      <c r="W2424" s="25"/>
      <c r="X2424" s="25"/>
    </row>
    <row r="2425" spans="23:24" x14ac:dyDescent="0.2">
      <c r="W2425" s="25"/>
      <c r="X2425" s="25"/>
    </row>
    <row r="2426" spans="23:24" x14ac:dyDescent="0.2">
      <c r="W2426" s="25"/>
      <c r="X2426" s="25"/>
    </row>
    <row r="2427" spans="23:24" x14ac:dyDescent="0.2">
      <c r="W2427" s="25"/>
      <c r="X2427" s="25"/>
    </row>
    <row r="2428" spans="23:24" x14ac:dyDescent="0.2">
      <c r="W2428" s="25"/>
      <c r="X2428" s="25"/>
    </row>
    <row r="2429" spans="23:24" x14ac:dyDescent="0.2">
      <c r="W2429" s="25"/>
      <c r="X2429" s="25"/>
    </row>
    <row r="2430" spans="23:24" x14ac:dyDescent="0.2">
      <c r="W2430" s="25"/>
      <c r="X2430" s="25"/>
    </row>
    <row r="2431" spans="23:24" x14ac:dyDescent="0.2">
      <c r="W2431" s="25"/>
      <c r="X2431" s="25"/>
    </row>
    <row r="2432" spans="23:24" x14ac:dyDescent="0.2">
      <c r="W2432" s="25"/>
      <c r="X2432" s="25"/>
    </row>
    <row r="2433" spans="23:24" x14ac:dyDescent="0.2">
      <c r="W2433" s="25"/>
      <c r="X2433" s="25"/>
    </row>
    <row r="2434" spans="23:24" x14ac:dyDescent="0.2">
      <c r="W2434" s="25"/>
      <c r="X2434" s="25"/>
    </row>
    <row r="2435" spans="23:24" x14ac:dyDescent="0.2">
      <c r="W2435" s="25"/>
      <c r="X2435" s="25"/>
    </row>
    <row r="2436" spans="23:24" x14ac:dyDescent="0.2">
      <c r="W2436" s="25"/>
      <c r="X2436" s="25"/>
    </row>
    <row r="2437" spans="23:24" x14ac:dyDescent="0.2">
      <c r="W2437" s="25"/>
      <c r="X2437" s="25"/>
    </row>
    <row r="2438" spans="23:24" x14ac:dyDescent="0.2">
      <c r="W2438" s="25"/>
      <c r="X2438" s="25"/>
    </row>
    <row r="2439" spans="23:24" x14ac:dyDescent="0.2">
      <c r="W2439" s="25"/>
      <c r="X2439" s="25"/>
    </row>
    <row r="2440" spans="23:24" x14ac:dyDescent="0.2">
      <c r="W2440" s="25"/>
      <c r="X2440" s="25"/>
    </row>
    <row r="2441" spans="23:24" x14ac:dyDescent="0.2">
      <c r="W2441" s="25"/>
      <c r="X2441" s="25"/>
    </row>
    <row r="2442" spans="23:24" x14ac:dyDescent="0.2">
      <c r="W2442" s="25"/>
      <c r="X2442" s="25"/>
    </row>
    <row r="2443" spans="23:24" x14ac:dyDescent="0.2">
      <c r="W2443" s="25"/>
      <c r="X2443" s="25"/>
    </row>
    <row r="2444" spans="23:24" x14ac:dyDescent="0.2">
      <c r="W2444" s="25"/>
      <c r="X2444" s="25"/>
    </row>
    <row r="2445" spans="23:24" x14ac:dyDescent="0.2">
      <c r="W2445" s="25"/>
      <c r="X2445" s="25"/>
    </row>
    <row r="2446" spans="23:24" x14ac:dyDescent="0.2">
      <c r="W2446" s="25"/>
      <c r="X2446" s="25"/>
    </row>
    <row r="2447" spans="23:24" x14ac:dyDescent="0.2">
      <c r="W2447" s="25"/>
      <c r="X2447" s="25"/>
    </row>
    <row r="2448" spans="23:24" x14ac:dyDescent="0.2">
      <c r="W2448" s="25"/>
      <c r="X2448" s="25"/>
    </row>
    <row r="2449" spans="23:24" x14ac:dyDescent="0.2">
      <c r="W2449" s="25"/>
      <c r="X2449" s="25"/>
    </row>
    <row r="2450" spans="23:24" x14ac:dyDescent="0.2">
      <c r="W2450" s="25"/>
      <c r="X2450" s="25"/>
    </row>
    <row r="2451" spans="23:24" x14ac:dyDescent="0.2">
      <c r="W2451" s="25"/>
      <c r="X2451" s="25"/>
    </row>
    <row r="2452" spans="23:24" x14ac:dyDescent="0.2">
      <c r="W2452" s="25"/>
      <c r="X2452" s="25"/>
    </row>
    <row r="2453" spans="23:24" x14ac:dyDescent="0.2">
      <c r="W2453" s="25"/>
      <c r="X2453" s="25"/>
    </row>
    <row r="2454" spans="23:24" x14ac:dyDescent="0.2">
      <c r="W2454" s="25"/>
      <c r="X2454" s="25"/>
    </row>
    <row r="2455" spans="23:24" x14ac:dyDescent="0.2">
      <c r="W2455" s="25"/>
      <c r="X2455" s="25"/>
    </row>
    <row r="2456" spans="23:24" x14ac:dyDescent="0.2">
      <c r="W2456" s="25"/>
      <c r="X2456" s="25"/>
    </row>
    <row r="2457" spans="23:24" x14ac:dyDescent="0.2">
      <c r="W2457" s="25"/>
      <c r="X2457" s="25"/>
    </row>
    <row r="2458" spans="23:24" x14ac:dyDescent="0.2">
      <c r="W2458" s="25"/>
      <c r="X2458" s="25"/>
    </row>
    <row r="2459" spans="23:24" x14ac:dyDescent="0.2">
      <c r="W2459" s="25"/>
      <c r="X2459" s="25"/>
    </row>
    <row r="2460" spans="23:24" x14ac:dyDescent="0.2">
      <c r="W2460" s="25"/>
      <c r="X2460" s="25"/>
    </row>
    <row r="2461" spans="23:24" x14ac:dyDescent="0.2">
      <c r="W2461" s="25"/>
      <c r="X2461" s="25"/>
    </row>
    <row r="2462" spans="23:24" x14ac:dyDescent="0.2">
      <c r="W2462" s="25"/>
      <c r="X2462" s="25"/>
    </row>
    <row r="2463" spans="23:24" x14ac:dyDescent="0.2">
      <c r="W2463" s="25"/>
      <c r="X2463" s="25"/>
    </row>
    <row r="2464" spans="23:24" x14ac:dyDescent="0.2">
      <c r="W2464" s="25"/>
      <c r="X2464" s="25"/>
    </row>
    <row r="2465" spans="23:24" x14ac:dyDescent="0.2">
      <c r="W2465" s="25"/>
      <c r="X2465" s="25"/>
    </row>
    <row r="2466" spans="23:24" x14ac:dyDescent="0.2">
      <c r="W2466" s="25"/>
      <c r="X2466" s="25"/>
    </row>
    <row r="2467" spans="23:24" x14ac:dyDescent="0.2">
      <c r="W2467" s="25"/>
      <c r="X2467" s="25"/>
    </row>
    <row r="2468" spans="23:24" x14ac:dyDescent="0.2">
      <c r="W2468" s="25"/>
      <c r="X2468" s="25"/>
    </row>
    <row r="2469" spans="23:24" x14ac:dyDescent="0.2">
      <c r="W2469" s="25"/>
      <c r="X2469" s="25"/>
    </row>
    <row r="2470" spans="23:24" x14ac:dyDescent="0.2">
      <c r="W2470" s="25"/>
      <c r="X2470" s="25"/>
    </row>
    <row r="2471" spans="23:24" x14ac:dyDescent="0.2">
      <c r="W2471" s="25"/>
      <c r="X2471" s="25"/>
    </row>
    <row r="2472" spans="23:24" x14ac:dyDescent="0.2">
      <c r="W2472" s="25"/>
      <c r="X2472" s="25"/>
    </row>
    <row r="2473" spans="23:24" x14ac:dyDescent="0.2">
      <c r="W2473" s="25"/>
      <c r="X2473" s="25"/>
    </row>
    <row r="2474" spans="23:24" x14ac:dyDescent="0.2">
      <c r="W2474" s="25"/>
      <c r="X2474" s="25"/>
    </row>
    <row r="2475" spans="23:24" x14ac:dyDescent="0.2">
      <c r="W2475" s="25"/>
      <c r="X2475" s="25"/>
    </row>
    <row r="2476" spans="23:24" x14ac:dyDescent="0.2">
      <c r="W2476" s="25"/>
      <c r="X2476" s="25"/>
    </row>
    <row r="2477" spans="23:24" x14ac:dyDescent="0.2">
      <c r="W2477" s="25"/>
      <c r="X2477" s="25"/>
    </row>
    <row r="2478" spans="23:24" x14ac:dyDescent="0.2">
      <c r="W2478" s="25"/>
      <c r="X2478" s="25"/>
    </row>
    <row r="2479" spans="23:24" x14ac:dyDescent="0.2">
      <c r="W2479" s="25"/>
      <c r="X2479" s="25"/>
    </row>
    <row r="2480" spans="23:24" x14ac:dyDescent="0.2">
      <c r="W2480" s="25"/>
      <c r="X2480" s="25"/>
    </row>
    <row r="2481" spans="23:24" x14ac:dyDescent="0.2">
      <c r="W2481" s="25"/>
      <c r="X2481" s="25"/>
    </row>
    <row r="2482" spans="23:24" x14ac:dyDescent="0.2">
      <c r="W2482" s="25"/>
      <c r="X2482" s="25"/>
    </row>
    <row r="2483" spans="23:24" x14ac:dyDescent="0.2">
      <c r="W2483" s="25"/>
      <c r="X2483" s="25"/>
    </row>
    <row r="2484" spans="23:24" x14ac:dyDescent="0.2">
      <c r="W2484" s="25"/>
      <c r="X2484" s="25"/>
    </row>
    <row r="2485" spans="23:24" x14ac:dyDescent="0.2">
      <c r="W2485" s="25"/>
      <c r="X2485" s="25"/>
    </row>
    <row r="2486" spans="23:24" x14ac:dyDescent="0.2">
      <c r="W2486" s="25"/>
      <c r="X2486" s="25"/>
    </row>
    <row r="2487" spans="23:24" x14ac:dyDescent="0.2">
      <c r="W2487" s="25"/>
      <c r="X2487" s="25"/>
    </row>
    <row r="2488" spans="23:24" x14ac:dyDescent="0.2">
      <c r="W2488" s="25"/>
      <c r="X2488" s="25"/>
    </row>
    <row r="2489" spans="23:24" x14ac:dyDescent="0.2">
      <c r="W2489" s="25"/>
      <c r="X2489" s="25"/>
    </row>
    <row r="2490" spans="23:24" x14ac:dyDescent="0.2">
      <c r="W2490" s="25"/>
      <c r="X2490" s="25"/>
    </row>
    <row r="2491" spans="23:24" x14ac:dyDescent="0.2">
      <c r="W2491" s="25"/>
      <c r="X2491" s="25"/>
    </row>
    <row r="2492" spans="23:24" x14ac:dyDescent="0.2">
      <c r="W2492" s="25"/>
      <c r="X2492" s="25"/>
    </row>
    <row r="2493" spans="23:24" x14ac:dyDescent="0.2">
      <c r="W2493" s="25"/>
      <c r="X2493" s="25"/>
    </row>
    <row r="2494" spans="23:24" x14ac:dyDescent="0.2">
      <c r="W2494" s="25"/>
      <c r="X2494" s="25"/>
    </row>
    <row r="2495" spans="23:24" x14ac:dyDescent="0.2">
      <c r="W2495" s="25"/>
      <c r="X2495" s="25"/>
    </row>
    <row r="2496" spans="23:24" x14ac:dyDescent="0.2">
      <c r="W2496" s="25"/>
      <c r="X2496" s="25"/>
    </row>
    <row r="2497" spans="23:24" x14ac:dyDescent="0.2">
      <c r="W2497" s="25"/>
      <c r="X2497" s="25"/>
    </row>
    <row r="2498" spans="23:24" x14ac:dyDescent="0.2">
      <c r="W2498" s="25"/>
      <c r="X2498" s="25"/>
    </row>
    <row r="2499" spans="23:24" x14ac:dyDescent="0.2">
      <c r="W2499" s="25"/>
      <c r="X2499" s="25"/>
    </row>
    <row r="2500" spans="23:24" x14ac:dyDescent="0.2">
      <c r="W2500" s="25"/>
      <c r="X2500" s="25"/>
    </row>
    <row r="2501" spans="23:24" x14ac:dyDescent="0.2">
      <c r="W2501" s="25"/>
      <c r="X2501" s="25"/>
    </row>
    <row r="2502" spans="23:24" x14ac:dyDescent="0.2">
      <c r="W2502" s="25"/>
      <c r="X2502" s="25"/>
    </row>
    <row r="2503" spans="23:24" x14ac:dyDescent="0.2">
      <c r="W2503" s="25"/>
      <c r="X2503" s="25"/>
    </row>
    <row r="2504" spans="23:24" x14ac:dyDescent="0.2">
      <c r="W2504" s="25"/>
      <c r="X2504" s="25"/>
    </row>
    <row r="2505" spans="23:24" x14ac:dyDescent="0.2">
      <c r="W2505" s="25"/>
      <c r="X2505" s="25"/>
    </row>
    <row r="2506" spans="23:24" x14ac:dyDescent="0.2">
      <c r="W2506" s="25"/>
      <c r="X2506" s="25"/>
    </row>
    <row r="2507" spans="23:24" x14ac:dyDescent="0.2">
      <c r="W2507" s="25"/>
      <c r="X2507" s="25"/>
    </row>
    <row r="2508" spans="23:24" x14ac:dyDescent="0.2">
      <c r="W2508" s="25"/>
      <c r="X2508" s="25"/>
    </row>
    <row r="2509" spans="23:24" x14ac:dyDescent="0.2">
      <c r="W2509" s="25"/>
      <c r="X2509" s="25"/>
    </row>
    <row r="2510" spans="23:24" x14ac:dyDescent="0.2">
      <c r="W2510" s="25"/>
      <c r="X2510" s="25"/>
    </row>
    <row r="2511" spans="23:24" x14ac:dyDescent="0.2">
      <c r="W2511" s="25"/>
      <c r="X2511" s="25"/>
    </row>
    <row r="2512" spans="23:24" x14ac:dyDescent="0.2">
      <c r="W2512" s="25"/>
      <c r="X2512" s="25"/>
    </row>
    <row r="2513" spans="23:24" x14ac:dyDescent="0.2">
      <c r="W2513" s="25"/>
      <c r="X2513" s="25"/>
    </row>
    <row r="2514" spans="23:24" x14ac:dyDescent="0.2">
      <c r="W2514" s="25"/>
      <c r="X2514" s="25"/>
    </row>
    <row r="2515" spans="23:24" x14ac:dyDescent="0.2">
      <c r="W2515" s="25"/>
      <c r="X2515" s="25"/>
    </row>
    <row r="2516" spans="23:24" x14ac:dyDescent="0.2">
      <c r="W2516" s="25"/>
      <c r="X2516" s="25"/>
    </row>
    <row r="2517" spans="23:24" x14ac:dyDescent="0.2">
      <c r="W2517" s="25"/>
      <c r="X2517" s="25"/>
    </row>
    <row r="2518" spans="23:24" x14ac:dyDescent="0.2">
      <c r="W2518" s="25"/>
      <c r="X2518" s="25"/>
    </row>
    <row r="2519" spans="23:24" x14ac:dyDescent="0.2">
      <c r="W2519" s="25"/>
      <c r="X2519" s="25"/>
    </row>
    <row r="2520" spans="23:24" x14ac:dyDescent="0.2">
      <c r="W2520" s="25"/>
      <c r="X2520" s="25"/>
    </row>
    <row r="2521" spans="23:24" x14ac:dyDescent="0.2">
      <c r="W2521" s="25"/>
      <c r="X2521" s="25"/>
    </row>
    <row r="2522" spans="23:24" x14ac:dyDescent="0.2">
      <c r="W2522" s="25"/>
      <c r="X2522" s="25"/>
    </row>
    <row r="2523" spans="23:24" x14ac:dyDescent="0.2">
      <c r="W2523" s="25"/>
      <c r="X2523" s="25"/>
    </row>
    <row r="2524" spans="23:24" x14ac:dyDescent="0.2">
      <c r="W2524" s="25"/>
      <c r="X2524" s="25"/>
    </row>
    <row r="2525" spans="23:24" x14ac:dyDescent="0.2">
      <c r="W2525" s="25"/>
      <c r="X2525" s="25"/>
    </row>
    <row r="2526" spans="23:24" x14ac:dyDescent="0.2">
      <c r="W2526" s="25"/>
      <c r="X2526" s="25"/>
    </row>
    <row r="2527" spans="23:24" x14ac:dyDescent="0.2">
      <c r="W2527" s="25"/>
      <c r="X2527" s="25"/>
    </row>
    <row r="2528" spans="23:24" x14ac:dyDescent="0.2">
      <c r="W2528" s="25"/>
      <c r="X2528" s="25"/>
    </row>
    <row r="2529" spans="23:24" x14ac:dyDescent="0.2">
      <c r="W2529" s="25"/>
      <c r="X2529" s="25"/>
    </row>
    <row r="2530" spans="23:24" x14ac:dyDescent="0.2">
      <c r="W2530" s="25"/>
      <c r="X2530" s="25"/>
    </row>
    <row r="2531" spans="23:24" x14ac:dyDescent="0.2">
      <c r="W2531" s="25"/>
      <c r="X2531" s="25"/>
    </row>
    <row r="2532" spans="23:24" x14ac:dyDescent="0.2">
      <c r="W2532" s="25"/>
      <c r="X2532" s="25"/>
    </row>
    <row r="2533" spans="23:24" x14ac:dyDescent="0.2">
      <c r="W2533" s="25"/>
      <c r="X2533" s="25"/>
    </row>
    <row r="2534" spans="23:24" x14ac:dyDescent="0.2">
      <c r="W2534" s="25"/>
      <c r="X2534" s="25"/>
    </row>
    <row r="2535" spans="23:24" x14ac:dyDescent="0.2">
      <c r="W2535" s="25"/>
      <c r="X2535" s="25"/>
    </row>
    <row r="2536" spans="23:24" x14ac:dyDescent="0.2">
      <c r="W2536" s="25"/>
      <c r="X2536" s="25"/>
    </row>
    <row r="2537" spans="23:24" x14ac:dyDescent="0.2">
      <c r="W2537" s="25"/>
      <c r="X2537" s="25"/>
    </row>
    <row r="2538" spans="23:24" x14ac:dyDescent="0.2">
      <c r="W2538" s="25"/>
      <c r="X2538" s="25"/>
    </row>
    <row r="2539" spans="23:24" x14ac:dyDescent="0.2">
      <c r="W2539" s="25"/>
      <c r="X2539" s="25"/>
    </row>
    <row r="2540" spans="23:24" x14ac:dyDescent="0.2">
      <c r="W2540" s="25"/>
      <c r="X2540" s="25"/>
    </row>
    <row r="2541" spans="23:24" x14ac:dyDescent="0.2">
      <c r="W2541" s="25"/>
      <c r="X2541" s="25"/>
    </row>
    <row r="2542" spans="23:24" x14ac:dyDescent="0.2">
      <c r="W2542" s="25"/>
      <c r="X2542" s="25"/>
    </row>
    <row r="2543" spans="23:24" x14ac:dyDescent="0.2">
      <c r="W2543" s="25"/>
      <c r="X2543" s="25"/>
    </row>
    <row r="2544" spans="23:24" x14ac:dyDescent="0.2">
      <c r="W2544" s="25"/>
      <c r="X2544" s="25"/>
    </row>
    <row r="2545" spans="23:24" x14ac:dyDescent="0.2">
      <c r="W2545" s="25"/>
      <c r="X2545" s="25"/>
    </row>
    <row r="2546" spans="23:24" x14ac:dyDescent="0.2">
      <c r="W2546" s="25"/>
      <c r="X2546" s="25"/>
    </row>
    <row r="2547" spans="23:24" x14ac:dyDescent="0.2">
      <c r="W2547" s="25"/>
      <c r="X2547" s="25"/>
    </row>
    <row r="2548" spans="23:24" x14ac:dyDescent="0.2">
      <c r="W2548" s="25"/>
      <c r="X2548" s="25"/>
    </row>
    <row r="2549" spans="23:24" x14ac:dyDescent="0.2">
      <c r="W2549" s="25"/>
      <c r="X2549" s="25"/>
    </row>
    <row r="2550" spans="23:24" x14ac:dyDescent="0.2">
      <c r="W2550" s="25"/>
      <c r="X2550" s="25"/>
    </row>
    <row r="2551" spans="23:24" x14ac:dyDescent="0.2">
      <c r="W2551" s="25"/>
      <c r="X2551" s="25"/>
    </row>
    <row r="2552" spans="23:24" x14ac:dyDescent="0.2">
      <c r="W2552" s="25"/>
      <c r="X2552" s="25"/>
    </row>
    <row r="2553" spans="23:24" x14ac:dyDescent="0.2">
      <c r="W2553" s="25"/>
      <c r="X2553" s="25"/>
    </row>
    <row r="2554" spans="23:24" x14ac:dyDescent="0.2">
      <c r="W2554" s="25"/>
      <c r="X2554" s="25"/>
    </row>
    <row r="2555" spans="23:24" x14ac:dyDescent="0.2">
      <c r="W2555" s="25"/>
      <c r="X2555" s="25"/>
    </row>
    <row r="2556" spans="23:24" x14ac:dyDescent="0.2">
      <c r="W2556" s="25"/>
      <c r="X2556" s="25"/>
    </row>
    <row r="2557" spans="23:24" x14ac:dyDescent="0.2">
      <c r="W2557" s="25"/>
      <c r="X2557" s="25"/>
    </row>
    <row r="2558" spans="23:24" x14ac:dyDescent="0.2">
      <c r="W2558" s="25"/>
      <c r="X2558" s="25"/>
    </row>
    <row r="2559" spans="23:24" x14ac:dyDescent="0.2">
      <c r="W2559" s="25"/>
      <c r="X2559" s="25"/>
    </row>
    <row r="2560" spans="23:24" x14ac:dyDescent="0.2">
      <c r="W2560" s="25"/>
      <c r="X2560" s="25"/>
    </row>
    <row r="2561" spans="23:24" x14ac:dyDescent="0.2">
      <c r="W2561" s="25"/>
      <c r="X2561" s="25"/>
    </row>
    <row r="2562" spans="23:24" x14ac:dyDescent="0.2">
      <c r="W2562" s="25"/>
      <c r="X2562" s="25"/>
    </row>
    <row r="2563" spans="23:24" x14ac:dyDescent="0.2">
      <c r="W2563" s="25"/>
      <c r="X2563" s="25"/>
    </row>
    <row r="2564" spans="23:24" x14ac:dyDescent="0.2">
      <c r="W2564" s="25"/>
      <c r="X2564" s="25"/>
    </row>
    <row r="2565" spans="23:24" x14ac:dyDescent="0.2">
      <c r="W2565" s="25"/>
      <c r="X2565" s="25"/>
    </row>
    <row r="2566" spans="23:24" x14ac:dyDescent="0.2">
      <c r="W2566" s="25"/>
      <c r="X2566" s="25"/>
    </row>
    <row r="2567" spans="23:24" x14ac:dyDescent="0.2">
      <c r="W2567" s="25"/>
      <c r="X2567" s="25"/>
    </row>
    <row r="2568" spans="23:24" x14ac:dyDescent="0.2">
      <c r="W2568" s="25"/>
      <c r="X2568" s="25"/>
    </row>
    <row r="2569" spans="23:24" x14ac:dyDescent="0.2">
      <c r="W2569" s="25"/>
      <c r="X2569" s="25"/>
    </row>
    <row r="2570" spans="23:24" x14ac:dyDescent="0.2">
      <c r="W2570" s="25"/>
      <c r="X2570" s="25"/>
    </row>
    <row r="2571" spans="23:24" x14ac:dyDescent="0.2">
      <c r="W2571" s="25"/>
      <c r="X2571" s="25"/>
    </row>
    <row r="2572" spans="23:24" x14ac:dyDescent="0.2">
      <c r="W2572" s="25"/>
      <c r="X2572" s="25"/>
    </row>
    <row r="2573" spans="23:24" x14ac:dyDescent="0.2">
      <c r="W2573" s="25"/>
      <c r="X2573" s="25"/>
    </row>
    <row r="2574" spans="23:24" x14ac:dyDescent="0.2">
      <c r="W2574" s="25"/>
      <c r="X2574" s="25"/>
    </row>
    <row r="2575" spans="23:24" x14ac:dyDescent="0.2">
      <c r="W2575" s="25"/>
      <c r="X2575" s="25"/>
    </row>
    <row r="2576" spans="23:24" x14ac:dyDescent="0.2">
      <c r="W2576" s="25"/>
      <c r="X2576" s="25"/>
    </row>
    <row r="2577" spans="23:24" x14ac:dyDescent="0.2">
      <c r="W2577" s="25"/>
      <c r="X2577" s="25"/>
    </row>
    <row r="2578" spans="23:24" x14ac:dyDescent="0.2">
      <c r="W2578" s="25"/>
      <c r="X2578" s="25"/>
    </row>
    <row r="2579" spans="23:24" x14ac:dyDescent="0.2">
      <c r="W2579" s="25"/>
      <c r="X2579" s="25"/>
    </row>
    <row r="2580" spans="23:24" x14ac:dyDescent="0.2">
      <c r="W2580" s="25"/>
      <c r="X2580" s="25"/>
    </row>
    <row r="2581" spans="23:24" x14ac:dyDescent="0.2">
      <c r="W2581" s="25"/>
      <c r="X2581" s="25"/>
    </row>
    <row r="2582" spans="23:24" x14ac:dyDescent="0.2">
      <c r="W2582" s="25"/>
      <c r="X2582" s="25"/>
    </row>
    <row r="2583" spans="23:24" x14ac:dyDescent="0.2">
      <c r="W2583" s="25"/>
      <c r="X2583" s="25"/>
    </row>
    <row r="2584" spans="23:24" x14ac:dyDescent="0.2">
      <c r="W2584" s="25"/>
      <c r="X2584" s="25"/>
    </row>
    <row r="2585" spans="23:24" x14ac:dyDescent="0.2">
      <c r="W2585" s="25"/>
      <c r="X2585" s="25"/>
    </row>
    <row r="2586" spans="23:24" x14ac:dyDescent="0.2">
      <c r="W2586" s="25"/>
      <c r="X2586" s="25"/>
    </row>
    <row r="2587" spans="23:24" x14ac:dyDescent="0.2">
      <c r="W2587" s="25"/>
      <c r="X2587" s="25"/>
    </row>
    <row r="2588" spans="23:24" x14ac:dyDescent="0.2">
      <c r="W2588" s="25"/>
      <c r="X2588" s="25"/>
    </row>
    <row r="2589" spans="23:24" x14ac:dyDescent="0.2">
      <c r="W2589" s="25"/>
      <c r="X2589" s="25"/>
    </row>
    <row r="2590" spans="23:24" x14ac:dyDescent="0.2">
      <c r="W2590" s="25"/>
      <c r="X2590" s="25"/>
    </row>
    <row r="2591" spans="23:24" x14ac:dyDescent="0.2">
      <c r="W2591" s="25"/>
      <c r="X2591" s="25"/>
    </row>
    <row r="2592" spans="23:24" x14ac:dyDescent="0.2">
      <c r="W2592" s="25"/>
      <c r="X2592" s="25"/>
    </row>
    <row r="2593" spans="23:24" x14ac:dyDescent="0.2">
      <c r="W2593" s="25"/>
      <c r="X2593" s="25"/>
    </row>
    <row r="2594" spans="23:24" x14ac:dyDescent="0.2">
      <c r="W2594" s="25"/>
      <c r="X2594" s="25"/>
    </row>
    <row r="2595" spans="23:24" x14ac:dyDescent="0.2">
      <c r="W2595" s="25"/>
      <c r="X2595" s="25"/>
    </row>
    <row r="2596" spans="23:24" x14ac:dyDescent="0.2">
      <c r="W2596" s="25"/>
      <c r="X2596" s="25"/>
    </row>
    <row r="2597" spans="23:24" x14ac:dyDescent="0.2">
      <c r="W2597" s="25"/>
      <c r="X2597" s="25"/>
    </row>
    <row r="2598" spans="23:24" x14ac:dyDescent="0.2">
      <c r="W2598" s="25"/>
      <c r="X2598" s="25"/>
    </row>
    <row r="2599" spans="23:24" x14ac:dyDescent="0.2">
      <c r="W2599" s="25"/>
      <c r="X2599" s="25"/>
    </row>
    <row r="2600" spans="23:24" x14ac:dyDescent="0.2">
      <c r="W2600" s="25"/>
      <c r="X2600" s="25"/>
    </row>
    <row r="2601" spans="23:24" x14ac:dyDescent="0.2">
      <c r="W2601" s="25"/>
      <c r="X2601" s="25"/>
    </row>
    <row r="2602" spans="23:24" x14ac:dyDescent="0.2">
      <c r="W2602" s="25"/>
      <c r="X2602" s="25"/>
    </row>
    <row r="2603" spans="23:24" x14ac:dyDescent="0.2">
      <c r="W2603" s="25"/>
      <c r="X2603" s="25"/>
    </row>
    <row r="2604" spans="23:24" x14ac:dyDescent="0.2">
      <c r="W2604" s="25"/>
      <c r="X2604" s="25"/>
    </row>
    <row r="2605" spans="23:24" x14ac:dyDescent="0.2">
      <c r="W2605" s="25"/>
      <c r="X2605" s="25"/>
    </row>
    <row r="2606" spans="23:24" x14ac:dyDescent="0.2">
      <c r="W2606" s="25"/>
      <c r="X2606" s="25"/>
    </row>
    <row r="2607" spans="23:24" x14ac:dyDescent="0.2">
      <c r="W2607" s="25"/>
      <c r="X2607" s="25"/>
    </row>
    <row r="2608" spans="23:24" x14ac:dyDescent="0.2">
      <c r="W2608" s="25"/>
      <c r="X2608" s="25"/>
    </row>
    <row r="2609" spans="23:24" x14ac:dyDescent="0.2">
      <c r="W2609" s="25"/>
      <c r="X2609" s="25"/>
    </row>
    <row r="2610" spans="23:24" x14ac:dyDescent="0.2">
      <c r="W2610" s="25"/>
      <c r="X2610" s="25"/>
    </row>
    <row r="2611" spans="23:24" x14ac:dyDescent="0.2">
      <c r="W2611" s="25"/>
      <c r="X2611" s="25"/>
    </row>
    <row r="2612" spans="23:24" x14ac:dyDescent="0.2">
      <c r="W2612" s="25"/>
      <c r="X2612" s="25"/>
    </row>
    <row r="2613" spans="23:24" x14ac:dyDescent="0.2">
      <c r="W2613" s="25"/>
      <c r="X2613" s="25"/>
    </row>
    <row r="2614" spans="23:24" x14ac:dyDescent="0.2">
      <c r="W2614" s="25"/>
      <c r="X2614" s="25"/>
    </row>
    <row r="2615" spans="23:24" x14ac:dyDescent="0.2">
      <c r="W2615" s="25"/>
      <c r="X2615" s="25"/>
    </row>
    <row r="2616" spans="23:24" x14ac:dyDescent="0.2">
      <c r="W2616" s="25"/>
      <c r="X2616" s="25"/>
    </row>
    <row r="2617" spans="23:24" x14ac:dyDescent="0.2">
      <c r="W2617" s="25"/>
      <c r="X2617" s="25"/>
    </row>
    <row r="2618" spans="23:24" x14ac:dyDescent="0.2">
      <c r="W2618" s="25"/>
      <c r="X2618" s="25"/>
    </row>
    <row r="2619" spans="23:24" x14ac:dyDescent="0.2">
      <c r="W2619" s="25"/>
      <c r="X2619" s="25"/>
    </row>
    <row r="2620" spans="23:24" x14ac:dyDescent="0.2">
      <c r="W2620" s="25"/>
      <c r="X2620" s="25"/>
    </row>
    <row r="2621" spans="23:24" x14ac:dyDescent="0.2">
      <c r="W2621" s="25"/>
      <c r="X2621" s="25"/>
    </row>
    <row r="2622" spans="23:24" x14ac:dyDescent="0.2">
      <c r="W2622" s="25"/>
      <c r="X2622" s="25"/>
    </row>
    <row r="2623" spans="23:24" x14ac:dyDescent="0.2">
      <c r="W2623" s="25"/>
      <c r="X2623" s="25"/>
    </row>
    <row r="2624" spans="23:24" x14ac:dyDescent="0.2">
      <c r="W2624" s="25"/>
      <c r="X2624" s="25"/>
    </row>
    <row r="2625" spans="23:24" x14ac:dyDescent="0.2">
      <c r="W2625" s="25"/>
      <c r="X2625" s="25"/>
    </row>
    <row r="2626" spans="23:24" x14ac:dyDescent="0.2">
      <c r="W2626" s="25"/>
      <c r="X2626" s="25"/>
    </row>
    <row r="2627" spans="23:24" x14ac:dyDescent="0.2">
      <c r="W2627" s="25"/>
      <c r="X2627" s="25"/>
    </row>
    <row r="2628" spans="23:24" x14ac:dyDescent="0.2">
      <c r="W2628" s="25"/>
      <c r="X2628" s="25"/>
    </row>
    <row r="2629" spans="23:24" x14ac:dyDescent="0.2">
      <c r="W2629" s="25"/>
      <c r="X2629" s="25"/>
    </row>
    <row r="2630" spans="23:24" x14ac:dyDescent="0.2">
      <c r="W2630" s="25"/>
      <c r="X2630" s="25"/>
    </row>
    <row r="2631" spans="23:24" x14ac:dyDescent="0.2">
      <c r="W2631" s="25"/>
      <c r="X2631" s="25"/>
    </row>
    <row r="2632" spans="23:24" x14ac:dyDescent="0.2">
      <c r="W2632" s="25"/>
      <c r="X2632" s="25"/>
    </row>
    <row r="2633" spans="23:24" x14ac:dyDescent="0.2">
      <c r="W2633" s="25"/>
      <c r="X2633" s="25"/>
    </row>
    <row r="2634" spans="23:24" x14ac:dyDescent="0.2">
      <c r="W2634" s="25"/>
      <c r="X2634" s="25"/>
    </row>
    <row r="2635" spans="23:24" x14ac:dyDescent="0.2">
      <c r="W2635" s="25"/>
      <c r="X2635" s="25"/>
    </row>
    <row r="2636" spans="23:24" x14ac:dyDescent="0.2">
      <c r="W2636" s="25"/>
      <c r="X2636" s="25"/>
    </row>
    <row r="2637" spans="23:24" x14ac:dyDescent="0.2">
      <c r="W2637" s="25"/>
      <c r="X2637" s="25"/>
    </row>
    <row r="2638" spans="23:24" x14ac:dyDescent="0.2">
      <c r="W2638" s="25"/>
      <c r="X2638" s="25"/>
    </row>
    <row r="2639" spans="23:24" x14ac:dyDescent="0.2">
      <c r="W2639" s="25"/>
      <c r="X2639" s="25"/>
    </row>
    <row r="2640" spans="23:24" x14ac:dyDescent="0.2">
      <c r="W2640" s="25"/>
      <c r="X2640" s="25"/>
    </row>
    <row r="2641" spans="23:24" x14ac:dyDescent="0.2">
      <c r="W2641" s="25"/>
      <c r="X2641" s="25"/>
    </row>
    <row r="2642" spans="23:24" x14ac:dyDescent="0.2">
      <c r="W2642" s="25"/>
      <c r="X2642" s="25"/>
    </row>
    <row r="2643" spans="23:24" x14ac:dyDescent="0.2">
      <c r="W2643" s="25"/>
      <c r="X2643" s="25"/>
    </row>
    <row r="2644" spans="23:24" x14ac:dyDescent="0.2">
      <c r="W2644" s="25"/>
      <c r="X2644" s="25"/>
    </row>
    <row r="2645" spans="23:24" x14ac:dyDescent="0.2">
      <c r="W2645" s="25"/>
      <c r="X2645" s="25"/>
    </row>
    <row r="2646" spans="23:24" x14ac:dyDescent="0.2">
      <c r="W2646" s="25"/>
      <c r="X2646" s="25"/>
    </row>
    <row r="2647" spans="23:24" x14ac:dyDescent="0.2">
      <c r="W2647" s="25"/>
      <c r="X2647" s="25"/>
    </row>
    <row r="2648" spans="23:24" x14ac:dyDescent="0.2">
      <c r="W2648" s="25"/>
      <c r="X2648" s="25"/>
    </row>
    <row r="2649" spans="23:24" x14ac:dyDescent="0.2">
      <c r="W2649" s="25"/>
      <c r="X2649" s="25"/>
    </row>
    <row r="2650" spans="23:24" x14ac:dyDescent="0.2">
      <c r="W2650" s="25"/>
      <c r="X2650" s="25"/>
    </row>
    <row r="2651" spans="23:24" x14ac:dyDescent="0.2">
      <c r="W2651" s="25"/>
      <c r="X2651" s="25"/>
    </row>
    <row r="2652" spans="23:24" x14ac:dyDescent="0.2">
      <c r="W2652" s="25"/>
      <c r="X2652" s="25"/>
    </row>
    <row r="2653" spans="23:24" x14ac:dyDescent="0.2">
      <c r="W2653" s="25"/>
      <c r="X2653" s="25"/>
    </row>
    <row r="2654" spans="23:24" x14ac:dyDescent="0.2">
      <c r="W2654" s="25"/>
      <c r="X2654" s="25"/>
    </row>
    <row r="2655" spans="23:24" x14ac:dyDescent="0.2">
      <c r="W2655" s="25"/>
      <c r="X2655" s="25"/>
    </row>
    <row r="2656" spans="23:24" x14ac:dyDescent="0.2">
      <c r="W2656" s="25"/>
      <c r="X2656" s="25"/>
    </row>
    <row r="2657" spans="23:24" x14ac:dyDescent="0.2">
      <c r="W2657" s="25"/>
      <c r="X2657" s="25"/>
    </row>
    <row r="2658" spans="23:24" x14ac:dyDescent="0.2">
      <c r="W2658" s="25"/>
      <c r="X2658" s="25"/>
    </row>
    <row r="2659" spans="23:24" x14ac:dyDescent="0.2">
      <c r="W2659" s="25"/>
      <c r="X2659" s="25"/>
    </row>
    <row r="2660" spans="23:24" x14ac:dyDescent="0.2">
      <c r="W2660" s="25"/>
      <c r="X2660" s="25"/>
    </row>
    <row r="2661" spans="23:24" x14ac:dyDescent="0.2">
      <c r="W2661" s="25"/>
      <c r="X2661" s="25"/>
    </row>
    <row r="2662" spans="23:24" x14ac:dyDescent="0.2">
      <c r="W2662" s="25"/>
      <c r="X2662" s="25"/>
    </row>
    <row r="2663" spans="23:24" x14ac:dyDescent="0.2">
      <c r="W2663" s="25"/>
      <c r="X2663" s="25"/>
    </row>
    <row r="2664" spans="23:24" x14ac:dyDescent="0.2">
      <c r="W2664" s="25"/>
      <c r="X2664" s="25"/>
    </row>
    <row r="2665" spans="23:24" x14ac:dyDescent="0.2">
      <c r="W2665" s="25"/>
      <c r="X2665" s="25"/>
    </row>
    <row r="2666" spans="23:24" x14ac:dyDescent="0.2">
      <c r="W2666" s="25"/>
      <c r="X2666" s="25"/>
    </row>
    <row r="2667" spans="23:24" x14ac:dyDescent="0.2">
      <c r="W2667" s="25"/>
      <c r="X2667" s="25"/>
    </row>
    <row r="2668" spans="23:24" x14ac:dyDescent="0.2">
      <c r="W2668" s="25"/>
      <c r="X2668" s="25"/>
    </row>
    <row r="2669" spans="23:24" x14ac:dyDescent="0.2">
      <c r="W2669" s="25"/>
      <c r="X2669" s="25"/>
    </row>
    <row r="2670" spans="23:24" x14ac:dyDescent="0.2">
      <c r="W2670" s="25"/>
      <c r="X2670" s="25"/>
    </row>
    <row r="2671" spans="23:24" x14ac:dyDescent="0.2">
      <c r="W2671" s="25"/>
      <c r="X2671" s="25"/>
    </row>
    <row r="2672" spans="23:24" x14ac:dyDescent="0.2">
      <c r="W2672" s="25"/>
      <c r="X2672" s="25"/>
    </row>
    <row r="2673" spans="23:24" x14ac:dyDescent="0.2">
      <c r="W2673" s="25"/>
      <c r="X2673" s="25"/>
    </row>
    <row r="2674" spans="23:24" x14ac:dyDescent="0.2">
      <c r="W2674" s="25"/>
      <c r="X2674" s="25"/>
    </row>
    <row r="2675" spans="23:24" x14ac:dyDescent="0.2">
      <c r="W2675" s="25"/>
      <c r="X2675" s="25"/>
    </row>
    <row r="2676" spans="23:24" x14ac:dyDescent="0.2">
      <c r="W2676" s="25"/>
      <c r="X2676" s="25"/>
    </row>
    <row r="2677" spans="23:24" x14ac:dyDescent="0.2">
      <c r="W2677" s="25"/>
      <c r="X2677" s="25"/>
    </row>
    <row r="2678" spans="23:24" x14ac:dyDescent="0.2">
      <c r="W2678" s="25"/>
      <c r="X2678" s="25"/>
    </row>
    <row r="2679" spans="23:24" x14ac:dyDescent="0.2">
      <c r="W2679" s="25"/>
      <c r="X2679" s="25"/>
    </row>
    <row r="2680" spans="23:24" x14ac:dyDescent="0.2">
      <c r="W2680" s="25"/>
      <c r="X2680" s="25"/>
    </row>
    <row r="2681" spans="23:24" x14ac:dyDescent="0.2">
      <c r="W2681" s="25"/>
      <c r="X2681" s="25"/>
    </row>
    <row r="2682" spans="23:24" x14ac:dyDescent="0.2">
      <c r="W2682" s="25"/>
      <c r="X2682" s="25"/>
    </row>
    <row r="2683" spans="23:24" x14ac:dyDescent="0.2">
      <c r="W2683" s="25"/>
      <c r="X2683" s="25"/>
    </row>
    <row r="2684" spans="23:24" x14ac:dyDescent="0.2">
      <c r="W2684" s="25"/>
      <c r="X2684" s="25"/>
    </row>
    <row r="2685" spans="23:24" x14ac:dyDescent="0.2">
      <c r="W2685" s="25"/>
      <c r="X2685" s="25"/>
    </row>
    <row r="2686" spans="23:24" x14ac:dyDescent="0.2">
      <c r="W2686" s="25"/>
      <c r="X2686" s="25"/>
    </row>
    <row r="2687" spans="23:24" x14ac:dyDescent="0.2">
      <c r="W2687" s="25"/>
      <c r="X2687" s="25"/>
    </row>
    <row r="2688" spans="23:24" x14ac:dyDescent="0.2">
      <c r="W2688" s="25"/>
      <c r="X2688" s="25"/>
    </row>
    <row r="2689" spans="23:24" x14ac:dyDescent="0.2">
      <c r="W2689" s="25"/>
      <c r="X2689" s="25"/>
    </row>
    <row r="2690" spans="23:24" x14ac:dyDescent="0.2">
      <c r="W2690" s="25"/>
      <c r="X2690" s="25"/>
    </row>
    <row r="2691" spans="23:24" x14ac:dyDescent="0.2">
      <c r="W2691" s="25"/>
      <c r="X2691" s="25"/>
    </row>
    <row r="2692" spans="23:24" x14ac:dyDescent="0.2">
      <c r="W2692" s="25"/>
      <c r="X2692" s="25"/>
    </row>
    <row r="2693" spans="23:24" x14ac:dyDescent="0.2">
      <c r="W2693" s="25"/>
      <c r="X2693" s="25"/>
    </row>
    <row r="2694" spans="23:24" x14ac:dyDescent="0.2">
      <c r="W2694" s="25"/>
      <c r="X2694" s="25"/>
    </row>
    <row r="2695" spans="23:24" x14ac:dyDescent="0.2">
      <c r="W2695" s="25"/>
      <c r="X2695" s="25"/>
    </row>
    <row r="2696" spans="23:24" x14ac:dyDescent="0.2">
      <c r="W2696" s="25"/>
      <c r="X2696" s="25"/>
    </row>
    <row r="2697" spans="23:24" x14ac:dyDescent="0.2">
      <c r="W2697" s="25"/>
      <c r="X2697" s="25"/>
    </row>
    <row r="2698" spans="23:24" x14ac:dyDescent="0.2">
      <c r="W2698" s="25"/>
      <c r="X2698" s="25"/>
    </row>
    <row r="2699" spans="23:24" x14ac:dyDescent="0.2">
      <c r="W2699" s="25"/>
      <c r="X2699" s="25"/>
    </row>
    <row r="2700" spans="23:24" x14ac:dyDescent="0.2">
      <c r="W2700" s="25"/>
      <c r="X2700" s="25"/>
    </row>
    <row r="2701" spans="23:24" x14ac:dyDescent="0.2">
      <c r="W2701" s="25"/>
      <c r="X2701" s="25"/>
    </row>
    <row r="2702" spans="23:24" x14ac:dyDescent="0.2">
      <c r="W2702" s="25"/>
      <c r="X2702" s="25"/>
    </row>
    <row r="2703" spans="23:24" x14ac:dyDescent="0.2">
      <c r="W2703" s="25"/>
      <c r="X2703" s="25"/>
    </row>
    <row r="2704" spans="23:24" x14ac:dyDescent="0.2">
      <c r="W2704" s="25"/>
      <c r="X2704" s="25"/>
    </row>
    <row r="2705" spans="23:24" x14ac:dyDescent="0.2">
      <c r="W2705" s="25"/>
      <c r="X2705" s="25"/>
    </row>
    <row r="2706" spans="23:24" x14ac:dyDescent="0.2">
      <c r="W2706" s="25"/>
      <c r="X2706" s="25"/>
    </row>
    <row r="2707" spans="23:24" x14ac:dyDescent="0.2">
      <c r="W2707" s="25"/>
      <c r="X2707" s="25"/>
    </row>
    <row r="2708" spans="23:24" x14ac:dyDescent="0.2">
      <c r="W2708" s="25"/>
      <c r="X2708" s="25"/>
    </row>
    <row r="2709" spans="23:24" x14ac:dyDescent="0.2">
      <c r="W2709" s="25"/>
      <c r="X2709" s="25"/>
    </row>
    <row r="2710" spans="23:24" x14ac:dyDescent="0.2">
      <c r="W2710" s="25"/>
      <c r="X2710" s="25"/>
    </row>
    <row r="2711" spans="23:24" x14ac:dyDescent="0.2">
      <c r="W2711" s="25"/>
      <c r="X2711" s="25"/>
    </row>
    <row r="2712" spans="23:24" x14ac:dyDescent="0.2">
      <c r="W2712" s="25"/>
      <c r="X2712" s="25"/>
    </row>
    <row r="2713" spans="23:24" x14ac:dyDescent="0.2">
      <c r="W2713" s="25"/>
      <c r="X2713" s="25"/>
    </row>
    <row r="2714" spans="23:24" x14ac:dyDescent="0.2">
      <c r="W2714" s="25"/>
      <c r="X2714" s="25"/>
    </row>
    <row r="2715" spans="23:24" x14ac:dyDescent="0.2">
      <c r="W2715" s="25"/>
      <c r="X2715" s="25"/>
    </row>
    <row r="2716" spans="23:24" x14ac:dyDescent="0.2">
      <c r="W2716" s="25"/>
      <c r="X2716" s="25"/>
    </row>
    <row r="2717" spans="23:24" x14ac:dyDescent="0.2">
      <c r="W2717" s="25"/>
      <c r="X2717" s="25"/>
    </row>
    <row r="2718" spans="23:24" x14ac:dyDescent="0.2">
      <c r="W2718" s="25"/>
      <c r="X2718" s="25"/>
    </row>
    <row r="2719" spans="23:24" x14ac:dyDescent="0.2">
      <c r="W2719" s="25"/>
      <c r="X2719" s="25"/>
    </row>
    <row r="2720" spans="23:24" x14ac:dyDescent="0.2">
      <c r="W2720" s="25"/>
      <c r="X2720" s="25"/>
    </row>
    <row r="2721" spans="23:24" x14ac:dyDescent="0.2">
      <c r="W2721" s="25"/>
      <c r="X2721" s="25"/>
    </row>
    <row r="2722" spans="23:24" x14ac:dyDescent="0.2">
      <c r="W2722" s="25"/>
      <c r="X2722" s="25"/>
    </row>
    <row r="2723" spans="23:24" x14ac:dyDescent="0.2">
      <c r="W2723" s="25"/>
      <c r="X2723" s="25"/>
    </row>
    <row r="2724" spans="23:24" x14ac:dyDescent="0.2">
      <c r="W2724" s="25"/>
      <c r="X2724" s="25"/>
    </row>
    <row r="2725" spans="23:24" x14ac:dyDescent="0.2">
      <c r="W2725" s="25"/>
      <c r="X2725" s="25"/>
    </row>
    <row r="2726" spans="23:24" x14ac:dyDescent="0.2">
      <c r="W2726" s="25"/>
      <c r="X2726" s="25"/>
    </row>
    <row r="2727" spans="23:24" x14ac:dyDescent="0.2">
      <c r="W2727" s="25"/>
      <c r="X2727" s="25"/>
    </row>
    <row r="2728" spans="23:24" x14ac:dyDescent="0.2">
      <c r="W2728" s="25"/>
      <c r="X2728" s="25"/>
    </row>
    <row r="2729" spans="23:24" x14ac:dyDescent="0.2">
      <c r="W2729" s="25"/>
      <c r="X2729" s="25"/>
    </row>
    <row r="2730" spans="23:24" x14ac:dyDescent="0.2">
      <c r="W2730" s="25"/>
      <c r="X2730" s="25"/>
    </row>
    <row r="2731" spans="23:24" x14ac:dyDescent="0.2">
      <c r="W2731" s="25"/>
      <c r="X2731" s="25"/>
    </row>
    <row r="2732" spans="23:24" x14ac:dyDescent="0.2">
      <c r="W2732" s="25"/>
      <c r="X2732" s="25"/>
    </row>
    <row r="2733" spans="23:24" x14ac:dyDescent="0.2">
      <c r="W2733" s="25"/>
      <c r="X2733" s="25"/>
    </row>
    <row r="2734" spans="23:24" x14ac:dyDescent="0.2">
      <c r="W2734" s="25"/>
      <c r="X2734" s="25"/>
    </row>
    <row r="2735" spans="23:24" x14ac:dyDescent="0.2">
      <c r="W2735" s="25"/>
      <c r="X2735" s="25"/>
    </row>
    <row r="2736" spans="23:24" x14ac:dyDescent="0.2">
      <c r="W2736" s="25"/>
      <c r="X2736" s="25"/>
    </row>
    <row r="2737" spans="23:24" x14ac:dyDescent="0.2">
      <c r="W2737" s="25"/>
      <c r="X2737" s="25"/>
    </row>
    <row r="2738" spans="23:24" x14ac:dyDescent="0.2">
      <c r="W2738" s="25"/>
      <c r="X2738" s="25"/>
    </row>
    <row r="2739" spans="23:24" x14ac:dyDescent="0.2">
      <c r="W2739" s="25"/>
      <c r="X2739" s="25"/>
    </row>
    <row r="2740" spans="23:24" x14ac:dyDescent="0.2">
      <c r="W2740" s="25"/>
      <c r="X2740" s="25"/>
    </row>
    <row r="2741" spans="23:24" x14ac:dyDescent="0.2">
      <c r="W2741" s="25"/>
      <c r="X2741" s="25"/>
    </row>
    <row r="2742" spans="23:24" x14ac:dyDescent="0.2">
      <c r="W2742" s="25"/>
      <c r="X2742" s="25"/>
    </row>
    <row r="2743" spans="23:24" x14ac:dyDescent="0.2">
      <c r="W2743" s="25"/>
      <c r="X2743" s="25"/>
    </row>
    <row r="2744" spans="23:24" x14ac:dyDescent="0.2">
      <c r="W2744" s="25"/>
      <c r="X2744" s="25"/>
    </row>
    <row r="2745" spans="23:24" x14ac:dyDescent="0.2">
      <c r="W2745" s="25"/>
      <c r="X2745" s="25"/>
    </row>
    <row r="2746" spans="23:24" x14ac:dyDescent="0.2">
      <c r="W2746" s="25"/>
      <c r="X2746" s="25"/>
    </row>
    <row r="2747" spans="23:24" x14ac:dyDescent="0.2">
      <c r="W2747" s="25"/>
      <c r="X2747" s="25"/>
    </row>
    <row r="2748" spans="23:24" x14ac:dyDescent="0.2">
      <c r="W2748" s="25"/>
      <c r="X2748" s="25"/>
    </row>
    <row r="2749" spans="23:24" x14ac:dyDescent="0.2">
      <c r="W2749" s="25"/>
      <c r="X2749" s="25"/>
    </row>
    <row r="2750" spans="23:24" x14ac:dyDescent="0.2">
      <c r="W2750" s="25"/>
      <c r="X2750" s="25"/>
    </row>
    <row r="2751" spans="23:24" x14ac:dyDescent="0.2">
      <c r="W2751" s="25"/>
      <c r="X2751" s="25"/>
    </row>
    <row r="2752" spans="23:24" x14ac:dyDescent="0.2">
      <c r="W2752" s="25"/>
      <c r="X2752" s="25"/>
    </row>
    <row r="2753" spans="23:24" x14ac:dyDescent="0.2">
      <c r="W2753" s="25"/>
      <c r="X2753" s="25"/>
    </row>
    <row r="2754" spans="23:24" x14ac:dyDescent="0.2">
      <c r="W2754" s="25"/>
      <c r="X2754" s="25"/>
    </row>
    <row r="2755" spans="23:24" x14ac:dyDescent="0.2">
      <c r="W2755" s="25"/>
      <c r="X2755" s="25"/>
    </row>
    <row r="2756" spans="23:24" x14ac:dyDescent="0.2">
      <c r="W2756" s="25"/>
      <c r="X2756" s="25"/>
    </row>
    <row r="2757" spans="23:24" x14ac:dyDescent="0.2">
      <c r="W2757" s="25"/>
      <c r="X2757" s="25"/>
    </row>
    <row r="2758" spans="23:24" x14ac:dyDescent="0.2">
      <c r="W2758" s="25"/>
      <c r="X2758" s="25"/>
    </row>
    <row r="2759" spans="23:24" x14ac:dyDescent="0.2">
      <c r="W2759" s="25"/>
      <c r="X2759" s="25"/>
    </row>
    <row r="2760" spans="23:24" x14ac:dyDescent="0.2">
      <c r="W2760" s="25"/>
      <c r="X2760" s="25"/>
    </row>
    <row r="2761" spans="23:24" x14ac:dyDescent="0.2">
      <c r="W2761" s="25"/>
      <c r="X2761" s="25"/>
    </row>
    <row r="2762" spans="23:24" x14ac:dyDescent="0.2">
      <c r="W2762" s="25"/>
      <c r="X2762" s="25"/>
    </row>
    <row r="2763" spans="23:24" x14ac:dyDescent="0.2">
      <c r="W2763" s="25"/>
      <c r="X2763" s="25"/>
    </row>
    <row r="2764" spans="23:24" x14ac:dyDescent="0.2">
      <c r="W2764" s="25"/>
      <c r="X2764" s="25"/>
    </row>
    <row r="2765" spans="23:24" x14ac:dyDescent="0.2">
      <c r="W2765" s="25"/>
      <c r="X2765" s="25"/>
    </row>
    <row r="2766" spans="23:24" x14ac:dyDescent="0.2">
      <c r="W2766" s="25"/>
      <c r="X2766" s="25"/>
    </row>
    <row r="2767" spans="23:24" x14ac:dyDescent="0.2">
      <c r="W2767" s="25"/>
      <c r="X2767" s="25"/>
    </row>
    <row r="2768" spans="23:24" x14ac:dyDescent="0.2">
      <c r="W2768" s="25"/>
      <c r="X2768" s="25"/>
    </row>
    <row r="2769" spans="23:24" x14ac:dyDescent="0.2">
      <c r="W2769" s="25"/>
      <c r="X2769" s="25"/>
    </row>
    <row r="2770" spans="23:24" x14ac:dyDescent="0.2">
      <c r="W2770" s="25"/>
      <c r="X2770" s="25"/>
    </row>
    <row r="2771" spans="23:24" x14ac:dyDescent="0.2">
      <c r="W2771" s="25"/>
      <c r="X2771" s="25"/>
    </row>
    <row r="2772" spans="23:24" x14ac:dyDescent="0.2">
      <c r="W2772" s="25"/>
      <c r="X2772" s="25"/>
    </row>
    <row r="2773" spans="23:24" x14ac:dyDescent="0.2">
      <c r="W2773" s="25"/>
      <c r="X2773" s="25"/>
    </row>
    <row r="2774" spans="23:24" x14ac:dyDescent="0.2">
      <c r="W2774" s="25"/>
      <c r="X2774" s="25"/>
    </row>
    <row r="2775" spans="23:24" x14ac:dyDescent="0.2">
      <c r="W2775" s="25"/>
      <c r="X2775" s="25"/>
    </row>
    <row r="2776" spans="23:24" x14ac:dyDescent="0.2">
      <c r="W2776" s="25"/>
      <c r="X2776" s="25"/>
    </row>
    <row r="2777" spans="23:24" x14ac:dyDescent="0.2">
      <c r="W2777" s="25"/>
      <c r="X2777" s="25"/>
    </row>
    <row r="2778" spans="23:24" x14ac:dyDescent="0.2">
      <c r="W2778" s="25"/>
      <c r="X2778" s="25"/>
    </row>
    <row r="2779" spans="23:24" x14ac:dyDescent="0.2">
      <c r="W2779" s="25"/>
      <c r="X2779" s="25"/>
    </row>
    <row r="2780" spans="23:24" x14ac:dyDescent="0.2">
      <c r="W2780" s="25"/>
      <c r="X2780" s="25"/>
    </row>
    <row r="2781" spans="23:24" x14ac:dyDescent="0.2">
      <c r="W2781" s="25"/>
      <c r="X2781" s="25"/>
    </row>
    <row r="2782" spans="23:24" x14ac:dyDescent="0.2">
      <c r="W2782" s="25"/>
      <c r="X2782" s="25"/>
    </row>
    <row r="2783" spans="23:24" x14ac:dyDescent="0.2">
      <c r="W2783" s="25"/>
      <c r="X2783" s="25"/>
    </row>
    <row r="2784" spans="23:24" x14ac:dyDescent="0.2">
      <c r="W2784" s="25"/>
      <c r="X2784" s="25"/>
    </row>
    <row r="2785" spans="23:24" x14ac:dyDescent="0.2">
      <c r="W2785" s="25"/>
      <c r="X2785" s="25"/>
    </row>
    <row r="2786" spans="23:24" x14ac:dyDescent="0.2">
      <c r="W2786" s="25"/>
      <c r="X2786" s="25"/>
    </row>
    <row r="2787" spans="23:24" x14ac:dyDescent="0.2">
      <c r="W2787" s="25"/>
      <c r="X2787" s="25"/>
    </row>
    <row r="2788" spans="23:24" x14ac:dyDescent="0.2">
      <c r="W2788" s="25"/>
      <c r="X2788" s="25"/>
    </row>
    <row r="2789" spans="23:24" x14ac:dyDescent="0.2">
      <c r="W2789" s="25"/>
      <c r="X2789" s="25"/>
    </row>
    <row r="2790" spans="23:24" x14ac:dyDescent="0.2">
      <c r="W2790" s="25"/>
      <c r="X2790" s="25"/>
    </row>
    <row r="2791" spans="23:24" x14ac:dyDescent="0.2">
      <c r="W2791" s="25"/>
      <c r="X2791" s="25"/>
    </row>
    <row r="2792" spans="23:24" x14ac:dyDescent="0.2">
      <c r="W2792" s="25"/>
      <c r="X2792" s="25"/>
    </row>
    <row r="2793" spans="23:24" x14ac:dyDescent="0.2">
      <c r="W2793" s="25"/>
      <c r="X2793" s="25"/>
    </row>
    <row r="2794" spans="23:24" x14ac:dyDescent="0.2">
      <c r="W2794" s="25"/>
      <c r="X2794" s="25"/>
    </row>
    <row r="2795" spans="23:24" x14ac:dyDescent="0.2">
      <c r="W2795" s="25"/>
      <c r="X2795" s="25"/>
    </row>
    <row r="2796" spans="23:24" x14ac:dyDescent="0.2">
      <c r="W2796" s="25"/>
      <c r="X2796" s="25"/>
    </row>
    <row r="2797" spans="23:24" x14ac:dyDescent="0.2">
      <c r="W2797" s="25"/>
      <c r="X2797" s="25"/>
    </row>
    <row r="2798" spans="23:24" x14ac:dyDescent="0.2">
      <c r="W2798" s="25"/>
      <c r="X2798" s="25"/>
    </row>
    <row r="2799" spans="23:24" x14ac:dyDescent="0.2">
      <c r="W2799" s="25"/>
      <c r="X2799" s="25"/>
    </row>
    <row r="2800" spans="23:24" x14ac:dyDescent="0.2">
      <c r="W2800" s="25"/>
      <c r="X2800" s="25"/>
    </row>
    <row r="2801" spans="23:24" x14ac:dyDescent="0.2">
      <c r="W2801" s="25"/>
      <c r="X2801" s="25"/>
    </row>
    <row r="2802" spans="23:24" x14ac:dyDescent="0.2">
      <c r="W2802" s="25"/>
      <c r="X2802" s="25"/>
    </row>
    <row r="2803" spans="23:24" x14ac:dyDescent="0.2">
      <c r="W2803" s="25"/>
      <c r="X2803" s="25"/>
    </row>
    <row r="2804" spans="23:24" x14ac:dyDescent="0.2">
      <c r="W2804" s="25"/>
      <c r="X2804" s="25"/>
    </row>
    <row r="2805" spans="23:24" x14ac:dyDescent="0.2">
      <c r="W2805" s="25"/>
      <c r="X2805" s="25"/>
    </row>
    <row r="2806" spans="23:24" x14ac:dyDescent="0.2">
      <c r="W2806" s="25"/>
      <c r="X2806" s="25"/>
    </row>
    <row r="2807" spans="23:24" x14ac:dyDescent="0.2">
      <c r="W2807" s="25"/>
      <c r="X2807" s="25"/>
    </row>
    <row r="2808" spans="23:24" x14ac:dyDescent="0.2">
      <c r="W2808" s="25"/>
      <c r="X2808" s="25"/>
    </row>
    <row r="2809" spans="23:24" x14ac:dyDescent="0.2">
      <c r="W2809" s="25"/>
      <c r="X2809" s="25"/>
    </row>
    <row r="2810" spans="23:24" x14ac:dyDescent="0.2">
      <c r="W2810" s="25"/>
      <c r="X2810" s="25"/>
    </row>
    <row r="2811" spans="23:24" x14ac:dyDescent="0.2">
      <c r="W2811" s="25"/>
      <c r="X2811" s="25"/>
    </row>
    <row r="2812" spans="23:24" x14ac:dyDescent="0.2">
      <c r="W2812" s="25"/>
      <c r="X2812" s="25"/>
    </row>
    <row r="2813" spans="23:24" x14ac:dyDescent="0.2">
      <c r="W2813" s="25"/>
      <c r="X2813" s="25"/>
    </row>
    <row r="2814" spans="23:24" x14ac:dyDescent="0.2">
      <c r="W2814" s="25"/>
      <c r="X2814" s="25"/>
    </row>
    <row r="2815" spans="23:24" x14ac:dyDescent="0.2">
      <c r="W2815" s="25"/>
      <c r="X2815" s="25"/>
    </row>
    <row r="2816" spans="23:24" x14ac:dyDescent="0.2">
      <c r="W2816" s="25"/>
      <c r="X2816" s="25"/>
    </row>
    <row r="2817" spans="23:24" x14ac:dyDescent="0.2">
      <c r="W2817" s="25"/>
      <c r="X2817" s="25"/>
    </row>
    <row r="2818" spans="23:24" x14ac:dyDescent="0.2">
      <c r="W2818" s="25"/>
      <c r="X2818" s="25"/>
    </row>
    <row r="2819" spans="23:24" x14ac:dyDescent="0.2">
      <c r="W2819" s="25"/>
      <c r="X2819" s="25"/>
    </row>
    <row r="2820" spans="23:24" x14ac:dyDescent="0.2">
      <c r="W2820" s="25"/>
      <c r="X2820" s="25"/>
    </row>
    <row r="2821" spans="23:24" x14ac:dyDescent="0.2">
      <c r="W2821" s="25"/>
      <c r="X2821" s="25"/>
    </row>
    <row r="2822" spans="23:24" x14ac:dyDescent="0.2">
      <c r="W2822" s="25"/>
      <c r="X2822" s="25"/>
    </row>
    <row r="2823" spans="23:24" x14ac:dyDescent="0.2">
      <c r="W2823" s="25"/>
      <c r="X2823" s="25"/>
    </row>
    <row r="2824" spans="23:24" x14ac:dyDescent="0.2">
      <c r="W2824" s="25"/>
      <c r="X2824" s="25"/>
    </row>
    <row r="2825" spans="23:24" x14ac:dyDescent="0.2">
      <c r="W2825" s="25"/>
      <c r="X2825" s="25"/>
    </row>
    <row r="2826" spans="23:24" x14ac:dyDescent="0.2">
      <c r="W2826" s="25"/>
      <c r="X2826" s="25"/>
    </row>
    <row r="2827" spans="23:24" x14ac:dyDescent="0.2">
      <c r="W2827" s="25"/>
      <c r="X2827" s="25"/>
    </row>
    <row r="2828" spans="23:24" x14ac:dyDescent="0.2">
      <c r="W2828" s="25"/>
      <c r="X2828" s="25"/>
    </row>
    <row r="2829" spans="23:24" x14ac:dyDescent="0.2">
      <c r="W2829" s="25"/>
      <c r="X2829" s="25"/>
    </row>
    <row r="2830" spans="23:24" x14ac:dyDescent="0.2">
      <c r="W2830" s="25"/>
      <c r="X2830" s="25"/>
    </row>
    <row r="2831" spans="23:24" x14ac:dyDescent="0.2">
      <c r="W2831" s="25"/>
      <c r="X2831" s="25"/>
    </row>
    <row r="2832" spans="23:24" x14ac:dyDescent="0.2">
      <c r="W2832" s="25"/>
      <c r="X2832" s="25"/>
    </row>
    <row r="2833" spans="23:24" x14ac:dyDescent="0.2">
      <c r="W2833" s="25"/>
      <c r="X2833" s="25"/>
    </row>
    <row r="2834" spans="23:24" x14ac:dyDescent="0.2">
      <c r="W2834" s="25"/>
      <c r="X2834" s="25"/>
    </row>
    <row r="2835" spans="23:24" x14ac:dyDescent="0.2">
      <c r="W2835" s="25"/>
      <c r="X2835" s="25"/>
    </row>
    <row r="2836" spans="23:24" x14ac:dyDescent="0.2">
      <c r="W2836" s="25"/>
      <c r="X2836" s="25"/>
    </row>
    <row r="2837" spans="23:24" x14ac:dyDescent="0.2">
      <c r="W2837" s="25"/>
      <c r="X2837" s="25"/>
    </row>
    <row r="2838" spans="23:24" x14ac:dyDescent="0.2">
      <c r="W2838" s="25"/>
      <c r="X2838" s="25"/>
    </row>
    <row r="2839" spans="23:24" x14ac:dyDescent="0.2">
      <c r="W2839" s="25"/>
      <c r="X2839" s="25"/>
    </row>
    <row r="2840" spans="23:24" x14ac:dyDescent="0.2">
      <c r="W2840" s="25"/>
      <c r="X2840" s="25"/>
    </row>
    <row r="2841" spans="23:24" x14ac:dyDescent="0.2">
      <c r="W2841" s="25"/>
      <c r="X2841" s="25"/>
    </row>
    <row r="2842" spans="23:24" x14ac:dyDescent="0.2">
      <c r="W2842" s="25"/>
      <c r="X2842" s="25"/>
    </row>
    <row r="2843" spans="23:24" x14ac:dyDescent="0.2">
      <c r="W2843" s="25"/>
      <c r="X2843" s="25"/>
    </row>
    <row r="2844" spans="23:24" x14ac:dyDescent="0.2">
      <c r="W2844" s="25"/>
      <c r="X2844" s="25"/>
    </row>
    <row r="2845" spans="23:24" x14ac:dyDescent="0.2">
      <c r="W2845" s="25"/>
      <c r="X2845" s="25"/>
    </row>
    <row r="2846" spans="23:24" x14ac:dyDescent="0.2">
      <c r="W2846" s="25"/>
      <c r="X2846" s="25"/>
    </row>
    <row r="2847" spans="23:24" x14ac:dyDescent="0.2">
      <c r="W2847" s="25"/>
      <c r="X2847" s="25"/>
    </row>
    <row r="2848" spans="23:24" x14ac:dyDescent="0.2">
      <c r="W2848" s="25"/>
      <c r="X2848" s="25"/>
    </row>
    <row r="2849" spans="23:24" x14ac:dyDescent="0.2">
      <c r="W2849" s="25"/>
      <c r="X2849" s="25"/>
    </row>
    <row r="2850" spans="23:24" x14ac:dyDescent="0.2">
      <c r="W2850" s="25"/>
      <c r="X2850" s="25"/>
    </row>
    <row r="2851" spans="23:24" x14ac:dyDescent="0.2">
      <c r="W2851" s="25"/>
      <c r="X2851" s="25"/>
    </row>
    <row r="2852" spans="23:24" x14ac:dyDescent="0.2">
      <c r="W2852" s="25"/>
      <c r="X2852" s="25"/>
    </row>
    <row r="2853" spans="23:24" x14ac:dyDescent="0.2">
      <c r="W2853" s="25"/>
      <c r="X2853" s="25"/>
    </row>
    <row r="2854" spans="23:24" x14ac:dyDescent="0.2">
      <c r="W2854" s="25"/>
      <c r="X2854" s="25"/>
    </row>
    <row r="2855" spans="23:24" x14ac:dyDescent="0.2">
      <c r="W2855" s="25"/>
      <c r="X2855" s="25"/>
    </row>
    <row r="2856" spans="23:24" x14ac:dyDescent="0.2">
      <c r="W2856" s="25"/>
      <c r="X2856" s="25"/>
    </row>
    <row r="2857" spans="23:24" x14ac:dyDescent="0.2">
      <c r="W2857" s="25"/>
      <c r="X2857" s="25"/>
    </row>
    <row r="2858" spans="23:24" x14ac:dyDescent="0.2">
      <c r="W2858" s="25"/>
      <c r="X2858" s="25"/>
    </row>
    <row r="2859" spans="23:24" x14ac:dyDescent="0.2">
      <c r="W2859" s="25"/>
      <c r="X2859" s="25"/>
    </row>
    <row r="2860" spans="23:24" x14ac:dyDescent="0.2">
      <c r="W2860" s="25"/>
      <c r="X2860" s="25"/>
    </row>
    <row r="2861" spans="23:24" x14ac:dyDescent="0.2">
      <c r="W2861" s="25"/>
      <c r="X2861" s="25"/>
    </row>
    <row r="2862" spans="23:24" x14ac:dyDescent="0.2">
      <c r="W2862" s="25"/>
      <c r="X2862" s="25"/>
    </row>
    <row r="2863" spans="23:24" x14ac:dyDescent="0.2">
      <c r="W2863" s="25"/>
      <c r="X2863" s="25"/>
    </row>
    <row r="2864" spans="23:24" x14ac:dyDescent="0.2">
      <c r="W2864" s="25"/>
      <c r="X2864" s="25"/>
    </row>
    <row r="2865" spans="23:24" x14ac:dyDescent="0.2">
      <c r="W2865" s="25"/>
      <c r="X2865" s="25"/>
    </row>
    <row r="2866" spans="23:24" x14ac:dyDescent="0.2">
      <c r="W2866" s="25"/>
      <c r="X2866" s="25"/>
    </row>
    <row r="2867" spans="23:24" x14ac:dyDescent="0.2">
      <c r="W2867" s="25"/>
      <c r="X2867" s="25"/>
    </row>
    <row r="2868" spans="23:24" x14ac:dyDescent="0.2">
      <c r="W2868" s="25"/>
      <c r="X2868" s="25"/>
    </row>
    <row r="2869" spans="23:24" x14ac:dyDescent="0.2">
      <c r="W2869" s="25"/>
      <c r="X2869" s="25"/>
    </row>
    <row r="2870" spans="23:24" x14ac:dyDescent="0.2">
      <c r="W2870" s="25"/>
      <c r="X2870" s="25"/>
    </row>
    <row r="2871" spans="23:24" x14ac:dyDescent="0.2">
      <c r="W2871" s="25"/>
      <c r="X2871" s="25"/>
    </row>
    <row r="2872" spans="23:24" x14ac:dyDescent="0.2">
      <c r="W2872" s="25"/>
      <c r="X2872" s="25"/>
    </row>
    <row r="2873" spans="23:24" x14ac:dyDescent="0.2">
      <c r="W2873" s="25"/>
      <c r="X2873" s="25"/>
    </row>
    <row r="2874" spans="23:24" x14ac:dyDescent="0.2">
      <c r="W2874" s="25"/>
      <c r="X2874" s="25"/>
    </row>
    <row r="2875" spans="23:24" x14ac:dyDescent="0.2">
      <c r="W2875" s="25"/>
      <c r="X2875" s="25"/>
    </row>
    <row r="2876" spans="23:24" x14ac:dyDescent="0.2">
      <c r="W2876" s="25"/>
      <c r="X2876" s="25"/>
    </row>
    <row r="2877" spans="23:24" x14ac:dyDescent="0.2">
      <c r="W2877" s="25"/>
      <c r="X2877" s="25"/>
    </row>
    <row r="2878" spans="23:24" x14ac:dyDescent="0.2">
      <c r="W2878" s="25"/>
      <c r="X2878" s="25"/>
    </row>
    <row r="2879" spans="23:24" x14ac:dyDescent="0.2">
      <c r="W2879" s="25"/>
      <c r="X2879" s="25"/>
    </row>
    <row r="2880" spans="23:24" x14ac:dyDescent="0.2">
      <c r="W2880" s="25"/>
      <c r="X2880" s="25"/>
    </row>
    <row r="2881" spans="23:24" x14ac:dyDescent="0.2">
      <c r="W2881" s="25"/>
      <c r="X2881" s="25"/>
    </row>
    <row r="2882" spans="23:24" x14ac:dyDescent="0.2">
      <c r="W2882" s="25"/>
      <c r="X2882" s="25"/>
    </row>
    <row r="2883" spans="23:24" x14ac:dyDescent="0.2">
      <c r="W2883" s="25"/>
      <c r="X2883" s="25"/>
    </row>
    <row r="2884" spans="23:24" x14ac:dyDescent="0.2">
      <c r="W2884" s="25"/>
      <c r="X2884" s="25"/>
    </row>
    <row r="2885" spans="23:24" x14ac:dyDescent="0.2">
      <c r="W2885" s="25"/>
      <c r="X2885" s="25"/>
    </row>
    <row r="2886" spans="23:24" x14ac:dyDescent="0.2">
      <c r="W2886" s="25"/>
      <c r="X2886" s="25"/>
    </row>
    <row r="2887" spans="23:24" x14ac:dyDescent="0.2">
      <c r="W2887" s="25"/>
      <c r="X2887" s="25"/>
    </row>
    <row r="2888" spans="23:24" x14ac:dyDescent="0.2">
      <c r="W2888" s="25"/>
      <c r="X2888" s="25"/>
    </row>
    <row r="2889" spans="23:24" x14ac:dyDescent="0.2">
      <c r="W2889" s="25"/>
      <c r="X2889" s="25"/>
    </row>
    <row r="2890" spans="23:24" x14ac:dyDescent="0.2">
      <c r="W2890" s="25"/>
      <c r="X2890" s="25"/>
    </row>
    <row r="2891" spans="23:24" x14ac:dyDescent="0.2">
      <c r="W2891" s="25"/>
      <c r="X2891" s="25"/>
    </row>
    <row r="2892" spans="23:24" x14ac:dyDescent="0.2">
      <c r="W2892" s="25"/>
      <c r="X2892" s="25"/>
    </row>
    <row r="2893" spans="23:24" x14ac:dyDescent="0.2">
      <c r="W2893" s="25"/>
      <c r="X2893" s="25"/>
    </row>
    <row r="2894" spans="23:24" x14ac:dyDescent="0.2">
      <c r="W2894" s="25"/>
      <c r="X2894" s="25"/>
    </row>
    <row r="2895" spans="23:24" x14ac:dyDescent="0.2">
      <c r="W2895" s="25"/>
      <c r="X2895" s="25"/>
    </row>
    <row r="2896" spans="23:24" x14ac:dyDescent="0.2">
      <c r="W2896" s="25"/>
      <c r="X2896" s="25"/>
    </row>
    <row r="2897" spans="23:24" x14ac:dyDescent="0.2">
      <c r="W2897" s="25"/>
      <c r="X2897" s="25"/>
    </row>
    <row r="2898" spans="23:24" x14ac:dyDescent="0.2">
      <c r="W2898" s="25"/>
      <c r="X2898" s="25"/>
    </row>
    <row r="2899" spans="23:24" x14ac:dyDescent="0.2">
      <c r="W2899" s="25"/>
      <c r="X2899" s="25"/>
    </row>
    <row r="2900" spans="23:24" x14ac:dyDescent="0.2">
      <c r="W2900" s="25"/>
      <c r="X2900" s="25"/>
    </row>
    <row r="2901" spans="23:24" x14ac:dyDescent="0.2">
      <c r="W2901" s="25"/>
      <c r="X2901" s="25"/>
    </row>
    <row r="2902" spans="23:24" x14ac:dyDescent="0.2">
      <c r="W2902" s="25"/>
      <c r="X2902" s="25"/>
    </row>
    <row r="2903" spans="23:24" x14ac:dyDescent="0.2">
      <c r="W2903" s="25"/>
      <c r="X2903" s="25"/>
    </row>
    <row r="2904" spans="23:24" x14ac:dyDescent="0.2">
      <c r="W2904" s="25"/>
      <c r="X2904" s="25"/>
    </row>
    <row r="2905" spans="23:24" x14ac:dyDescent="0.2">
      <c r="W2905" s="25"/>
      <c r="X2905" s="25"/>
    </row>
    <row r="2906" spans="23:24" x14ac:dyDescent="0.2">
      <c r="W2906" s="25"/>
      <c r="X2906" s="25"/>
    </row>
    <row r="2907" spans="23:24" x14ac:dyDescent="0.2">
      <c r="W2907" s="25"/>
      <c r="X2907" s="25"/>
    </row>
    <row r="2908" spans="23:24" x14ac:dyDescent="0.2">
      <c r="W2908" s="25"/>
      <c r="X2908" s="25"/>
    </row>
    <row r="2909" spans="23:24" x14ac:dyDescent="0.2">
      <c r="W2909" s="25"/>
      <c r="X2909" s="25"/>
    </row>
    <row r="2910" spans="23:24" x14ac:dyDescent="0.2">
      <c r="W2910" s="25"/>
      <c r="X2910" s="25"/>
    </row>
    <row r="2911" spans="23:24" x14ac:dyDescent="0.2">
      <c r="W2911" s="25"/>
      <c r="X2911" s="25"/>
    </row>
    <row r="2912" spans="23:24" x14ac:dyDescent="0.2">
      <c r="W2912" s="25"/>
      <c r="X2912" s="25"/>
    </row>
    <row r="2913" spans="23:24" x14ac:dyDescent="0.2">
      <c r="W2913" s="25"/>
      <c r="X2913" s="25"/>
    </row>
    <row r="2914" spans="23:24" x14ac:dyDescent="0.2">
      <c r="W2914" s="25"/>
      <c r="X2914" s="25"/>
    </row>
    <row r="2915" spans="23:24" x14ac:dyDescent="0.2">
      <c r="W2915" s="25"/>
      <c r="X2915" s="25"/>
    </row>
    <row r="2916" spans="23:24" x14ac:dyDescent="0.2">
      <c r="W2916" s="25"/>
      <c r="X2916" s="25"/>
    </row>
    <row r="2917" spans="23:24" x14ac:dyDescent="0.2">
      <c r="W2917" s="25"/>
      <c r="X2917" s="25"/>
    </row>
    <row r="2918" spans="23:24" x14ac:dyDescent="0.2">
      <c r="W2918" s="25"/>
      <c r="X2918" s="25"/>
    </row>
    <row r="2919" spans="23:24" x14ac:dyDescent="0.2">
      <c r="W2919" s="25"/>
      <c r="X2919" s="25"/>
    </row>
    <row r="2920" spans="23:24" x14ac:dyDescent="0.2">
      <c r="W2920" s="25"/>
      <c r="X2920" s="25"/>
    </row>
    <row r="2921" spans="23:24" x14ac:dyDescent="0.2">
      <c r="W2921" s="25"/>
      <c r="X2921" s="25"/>
    </row>
    <row r="2922" spans="23:24" x14ac:dyDescent="0.2">
      <c r="W2922" s="25"/>
      <c r="X2922" s="25"/>
    </row>
    <row r="2923" spans="23:24" x14ac:dyDescent="0.2">
      <c r="W2923" s="25"/>
      <c r="X2923" s="25"/>
    </row>
    <row r="2924" spans="23:24" x14ac:dyDescent="0.2">
      <c r="W2924" s="25"/>
      <c r="X2924" s="25"/>
    </row>
    <row r="2925" spans="23:24" x14ac:dyDescent="0.2">
      <c r="W2925" s="25"/>
      <c r="X2925" s="25"/>
    </row>
    <row r="2926" spans="23:24" x14ac:dyDescent="0.2">
      <c r="W2926" s="25"/>
      <c r="X2926" s="25"/>
    </row>
    <row r="2927" spans="23:24" x14ac:dyDescent="0.2">
      <c r="W2927" s="25"/>
      <c r="X2927" s="25"/>
    </row>
    <row r="2928" spans="23:24" x14ac:dyDescent="0.2">
      <c r="W2928" s="25"/>
      <c r="X2928" s="25"/>
    </row>
    <row r="2929" spans="23:24" x14ac:dyDescent="0.2">
      <c r="W2929" s="25"/>
      <c r="X2929" s="25"/>
    </row>
    <row r="2930" spans="23:24" x14ac:dyDescent="0.2">
      <c r="W2930" s="25"/>
      <c r="X2930" s="25"/>
    </row>
    <row r="2931" spans="23:24" x14ac:dyDescent="0.2">
      <c r="W2931" s="25"/>
      <c r="X2931" s="25"/>
    </row>
    <row r="2932" spans="23:24" x14ac:dyDescent="0.2">
      <c r="W2932" s="25"/>
      <c r="X2932" s="25"/>
    </row>
    <row r="2933" spans="23:24" x14ac:dyDescent="0.2">
      <c r="W2933" s="25"/>
      <c r="X2933" s="25"/>
    </row>
    <row r="2934" spans="23:24" x14ac:dyDescent="0.2">
      <c r="W2934" s="25"/>
      <c r="X2934" s="25"/>
    </row>
    <row r="2935" spans="23:24" x14ac:dyDescent="0.2">
      <c r="W2935" s="25"/>
      <c r="X2935" s="25"/>
    </row>
    <row r="2936" spans="23:24" x14ac:dyDescent="0.2">
      <c r="W2936" s="25"/>
      <c r="X2936" s="25"/>
    </row>
    <row r="2937" spans="23:24" x14ac:dyDescent="0.2">
      <c r="W2937" s="25"/>
      <c r="X2937" s="25"/>
    </row>
    <row r="2938" spans="23:24" x14ac:dyDescent="0.2">
      <c r="W2938" s="25"/>
      <c r="X2938" s="25"/>
    </row>
    <row r="2939" spans="23:24" x14ac:dyDescent="0.2">
      <c r="W2939" s="25"/>
      <c r="X2939" s="25"/>
    </row>
    <row r="2940" spans="23:24" x14ac:dyDescent="0.2">
      <c r="W2940" s="25"/>
      <c r="X2940" s="25"/>
    </row>
    <row r="2941" spans="23:24" x14ac:dyDescent="0.2">
      <c r="W2941" s="25"/>
      <c r="X2941" s="25"/>
    </row>
    <row r="2942" spans="23:24" x14ac:dyDescent="0.2">
      <c r="W2942" s="25"/>
      <c r="X2942" s="25"/>
    </row>
    <row r="2943" spans="23:24" x14ac:dyDescent="0.2">
      <c r="W2943" s="25"/>
      <c r="X2943" s="25"/>
    </row>
    <row r="2944" spans="23:24" x14ac:dyDescent="0.2">
      <c r="W2944" s="25"/>
      <c r="X2944" s="25"/>
    </row>
    <row r="2945" spans="23:24" x14ac:dyDescent="0.2">
      <c r="W2945" s="25"/>
      <c r="X2945" s="25"/>
    </row>
    <row r="2946" spans="23:24" x14ac:dyDescent="0.2">
      <c r="W2946" s="25"/>
      <c r="X2946" s="25"/>
    </row>
    <row r="2947" spans="23:24" x14ac:dyDescent="0.2">
      <c r="W2947" s="25"/>
      <c r="X2947" s="25"/>
    </row>
    <row r="2948" spans="23:24" x14ac:dyDescent="0.2">
      <c r="W2948" s="25"/>
      <c r="X2948" s="25"/>
    </row>
    <row r="2949" spans="23:24" x14ac:dyDescent="0.2">
      <c r="W2949" s="25"/>
      <c r="X2949" s="25"/>
    </row>
    <row r="2950" spans="23:24" x14ac:dyDescent="0.2">
      <c r="W2950" s="25"/>
      <c r="X2950" s="25"/>
    </row>
    <row r="2951" spans="23:24" x14ac:dyDescent="0.2">
      <c r="W2951" s="25"/>
      <c r="X2951" s="25"/>
    </row>
    <row r="2952" spans="23:24" x14ac:dyDescent="0.2">
      <c r="W2952" s="25"/>
      <c r="X2952" s="25"/>
    </row>
    <row r="2953" spans="23:24" x14ac:dyDescent="0.2">
      <c r="W2953" s="25"/>
      <c r="X2953" s="25"/>
    </row>
    <row r="2954" spans="23:24" x14ac:dyDescent="0.2">
      <c r="W2954" s="25"/>
      <c r="X2954" s="25"/>
    </row>
    <row r="2955" spans="23:24" x14ac:dyDescent="0.2">
      <c r="W2955" s="25"/>
      <c r="X2955" s="25"/>
    </row>
    <row r="2956" spans="23:24" x14ac:dyDescent="0.2">
      <c r="W2956" s="25"/>
      <c r="X2956" s="25"/>
    </row>
    <row r="2957" spans="23:24" x14ac:dyDescent="0.2">
      <c r="W2957" s="25"/>
      <c r="X2957" s="25"/>
    </row>
    <row r="2958" spans="23:24" x14ac:dyDescent="0.2">
      <c r="W2958" s="25"/>
      <c r="X2958" s="25"/>
    </row>
    <row r="2959" spans="23:24" x14ac:dyDescent="0.2">
      <c r="W2959" s="25"/>
      <c r="X2959" s="25"/>
    </row>
    <row r="2960" spans="23:24" x14ac:dyDescent="0.2">
      <c r="W2960" s="25"/>
      <c r="X2960" s="25"/>
    </row>
    <row r="2961" spans="23:24" x14ac:dyDescent="0.2">
      <c r="W2961" s="25"/>
      <c r="X2961" s="25"/>
    </row>
    <row r="2962" spans="23:24" x14ac:dyDescent="0.2">
      <c r="W2962" s="25"/>
      <c r="X2962" s="25"/>
    </row>
    <row r="2963" spans="23:24" x14ac:dyDescent="0.2">
      <c r="W2963" s="25"/>
      <c r="X2963" s="25"/>
    </row>
    <row r="2964" spans="23:24" x14ac:dyDescent="0.2">
      <c r="W2964" s="25"/>
      <c r="X2964" s="25"/>
    </row>
    <row r="2965" spans="23:24" x14ac:dyDescent="0.2">
      <c r="W2965" s="25"/>
      <c r="X2965" s="25"/>
    </row>
    <row r="2966" spans="23:24" x14ac:dyDescent="0.2">
      <c r="W2966" s="25"/>
      <c r="X2966" s="25"/>
    </row>
    <row r="2967" spans="23:24" x14ac:dyDescent="0.2">
      <c r="W2967" s="25"/>
      <c r="X2967" s="25"/>
    </row>
    <row r="2968" spans="23:24" x14ac:dyDescent="0.2">
      <c r="W2968" s="25"/>
      <c r="X2968" s="25"/>
    </row>
    <row r="2969" spans="23:24" x14ac:dyDescent="0.2">
      <c r="W2969" s="25"/>
      <c r="X2969" s="25"/>
    </row>
    <row r="2970" spans="23:24" x14ac:dyDescent="0.2">
      <c r="W2970" s="25"/>
      <c r="X2970" s="25"/>
    </row>
    <row r="2971" spans="23:24" x14ac:dyDescent="0.2">
      <c r="W2971" s="25"/>
      <c r="X2971" s="25"/>
    </row>
    <row r="2972" spans="23:24" x14ac:dyDescent="0.2">
      <c r="W2972" s="25"/>
      <c r="X2972" s="25"/>
    </row>
    <row r="2973" spans="23:24" x14ac:dyDescent="0.2">
      <c r="W2973" s="25"/>
      <c r="X2973" s="25"/>
    </row>
    <row r="2974" spans="23:24" x14ac:dyDescent="0.2">
      <c r="W2974" s="25"/>
      <c r="X2974" s="25"/>
    </row>
    <row r="2975" spans="23:24" x14ac:dyDescent="0.2">
      <c r="W2975" s="25"/>
      <c r="X2975" s="25"/>
    </row>
    <row r="2976" spans="23:24" x14ac:dyDescent="0.2">
      <c r="W2976" s="25"/>
      <c r="X2976" s="25"/>
    </row>
    <row r="2977" spans="23:24" x14ac:dyDescent="0.2">
      <c r="W2977" s="25"/>
      <c r="X2977" s="25"/>
    </row>
    <row r="2978" spans="23:24" x14ac:dyDescent="0.2">
      <c r="W2978" s="25"/>
      <c r="X2978" s="25"/>
    </row>
    <row r="2979" spans="23:24" x14ac:dyDescent="0.2">
      <c r="W2979" s="25"/>
      <c r="X2979" s="25"/>
    </row>
    <row r="2980" spans="23:24" x14ac:dyDescent="0.2">
      <c r="W2980" s="25"/>
      <c r="X2980" s="25"/>
    </row>
    <row r="2981" spans="23:24" x14ac:dyDescent="0.2">
      <c r="W2981" s="25"/>
      <c r="X2981" s="25"/>
    </row>
    <row r="2982" spans="23:24" x14ac:dyDescent="0.2">
      <c r="W2982" s="25"/>
      <c r="X2982" s="25"/>
    </row>
    <row r="2983" spans="23:24" x14ac:dyDescent="0.2">
      <c r="W2983" s="25"/>
      <c r="X2983" s="25"/>
    </row>
    <row r="2984" spans="23:24" x14ac:dyDescent="0.2">
      <c r="W2984" s="25"/>
      <c r="X2984" s="25"/>
    </row>
    <row r="2985" spans="23:24" x14ac:dyDescent="0.2">
      <c r="W2985" s="25"/>
      <c r="X2985" s="25"/>
    </row>
    <row r="2986" spans="23:24" x14ac:dyDescent="0.2">
      <c r="W2986" s="25"/>
      <c r="X2986" s="25"/>
    </row>
    <row r="2987" spans="23:24" x14ac:dyDescent="0.2">
      <c r="W2987" s="25"/>
      <c r="X2987" s="25"/>
    </row>
    <row r="2988" spans="23:24" x14ac:dyDescent="0.2">
      <c r="W2988" s="25"/>
      <c r="X2988" s="25"/>
    </row>
    <row r="2989" spans="23:24" x14ac:dyDescent="0.2">
      <c r="W2989" s="25"/>
      <c r="X2989" s="25"/>
    </row>
    <row r="2990" spans="23:24" x14ac:dyDescent="0.2">
      <c r="W2990" s="25"/>
      <c r="X2990" s="25"/>
    </row>
    <row r="2991" spans="23:24" x14ac:dyDescent="0.2">
      <c r="W2991" s="25"/>
      <c r="X2991" s="25"/>
    </row>
    <row r="2992" spans="23:24" x14ac:dyDescent="0.2">
      <c r="W2992" s="25"/>
      <c r="X2992" s="25"/>
    </row>
    <row r="2993" spans="23:24" x14ac:dyDescent="0.2">
      <c r="W2993" s="25"/>
      <c r="X2993" s="25"/>
    </row>
    <row r="2994" spans="23:24" x14ac:dyDescent="0.2">
      <c r="W2994" s="25"/>
      <c r="X2994" s="25"/>
    </row>
    <row r="2995" spans="23:24" x14ac:dyDescent="0.2">
      <c r="W2995" s="25"/>
      <c r="X2995" s="25"/>
    </row>
    <row r="2996" spans="23:24" x14ac:dyDescent="0.2">
      <c r="W2996" s="25"/>
      <c r="X2996" s="25"/>
    </row>
    <row r="2997" spans="23:24" x14ac:dyDescent="0.2">
      <c r="W2997" s="25"/>
      <c r="X2997" s="25"/>
    </row>
    <row r="2998" spans="23:24" x14ac:dyDescent="0.2">
      <c r="W2998" s="25"/>
      <c r="X2998" s="25"/>
    </row>
    <row r="2999" spans="23:24" x14ac:dyDescent="0.2">
      <c r="W2999" s="25"/>
      <c r="X2999" s="25"/>
    </row>
    <row r="3000" spans="23:24" x14ac:dyDescent="0.2">
      <c r="W3000" s="25"/>
      <c r="X3000" s="25"/>
    </row>
    <row r="3001" spans="23:24" x14ac:dyDescent="0.2">
      <c r="W3001" s="25"/>
      <c r="X3001" s="25"/>
    </row>
    <row r="3002" spans="23:24" x14ac:dyDescent="0.2">
      <c r="W3002" s="25"/>
      <c r="X3002" s="25"/>
    </row>
    <row r="3003" spans="23:24" x14ac:dyDescent="0.2">
      <c r="W3003" s="25"/>
      <c r="X3003" s="25"/>
    </row>
    <row r="3004" spans="23:24" x14ac:dyDescent="0.2">
      <c r="W3004" s="25"/>
      <c r="X3004" s="25"/>
    </row>
    <row r="3005" spans="23:24" x14ac:dyDescent="0.2">
      <c r="W3005" s="25"/>
      <c r="X3005" s="25"/>
    </row>
    <row r="3006" spans="23:24" x14ac:dyDescent="0.2">
      <c r="W3006" s="25"/>
      <c r="X3006" s="25"/>
    </row>
    <row r="3007" spans="23:24" x14ac:dyDescent="0.2">
      <c r="W3007" s="25"/>
      <c r="X3007" s="25"/>
    </row>
    <row r="3008" spans="23:24" x14ac:dyDescent="0.2">
      <c r="W3008" s="25"/>
      <c r="X3008" s="25"/>
    </row>
    <row r="3009" spans="23:24" x14ac:dyDescent="0.2">
      <c r="W3009" s="25"/>
      <c r="X3009" s="25"/>
    </row>
    <row r="3010" spans="23:24" x14ac:dyDescent="0.2">
      <c r="W3010" s="25"/>
      <c r="X3010" s="25"/>
    </row>
    <row r="3011" spans="23:24" x14ac:dyDescent="0.2">
      <c r="W3011" s="25"/>
      <c r="X3011" s="25"/>
    </row>
    <row r="3012" spans="23:24" x14ac:dyDescent="0.2">
      <c r="W3012" s="25"/>
      <c r="X3012" s="25"/>
    </row>
    <row r="3013" spans="23:24" x14ac:dyDescent="0.2">
      <c r="W3013" s="25"/>
      <c r="X3013" s="25"/>
    </row>
    <row r="3014" spans="23:24" x14ac:dyDescent="0.2">
      <c r="W3014" s="25"/>
      <c r="X3014" s="25"/>
    </row>
    <row r="3015" spans="23:24" x14ac:dyDescent="0.2">
      <c r="W3015" s="25"/>
      <c r="X3015" s="25"/>
    </row>
    <row r="3016" spans="23:24" x14ac:dyDescent="0.2">
      <c r="W3016" s="25"/>
      <c r="X3016" s="25"/>
    </row>
    <row r="3017" spans="23:24" x14ac:dyDescent="0.2">
      <c r="W3017" s="25"/>
      <c r="X3017" s="25"/>
    </row>
    <row r="3018" spans="23:24" x14ac:dyDescent="0.2">
      <c r="W3018" s="25"/>
      <c r="X3018" s="25"/>
    </row>
    <row r="3019" spans="23:24" x14ac:dyDescent="0.2">
      <c r="W3019" s="25"/>
      <c r="X3019" s="25"/>
    </row>
    <row r="3020" spans="23:24" x14ac:dyDescent="0.2">
      <c r="W3020" s="25"/>
      <c r="X3020" s="25"/>
    </row>
    <row r="3021" spans="23:24" x14ac:dyDescent="0.2">
      <c r="W3021" s="25"/>
      <c r="X3021" s="25"/>
    </row>
    <row r="3022" spans="23:24" x14ac:dyDescent="0.2">
      <c r="W3022" s="25"/>
      <c r="X3022" s="25"/>
    </row>
    <row r="3023" spans="23:24" x14ac:dyDescent="0.2">
      <c r="W3023" s="25"/>
      <c r="X3023" s="25"/>
    </row>
    <row r="3024" spans="23:24" x14ac:dyDescent="0.2">
      <c r="W3024" s="25"/>
      <c r="X3024" s="25"/>
    </row>
    <row r="3025" spans="23:24" x14ac:dyDescent="0.2">
      <c r="W3025" s="25"/>
      <c r="X3025" s="25"/>
    </row>
    <row r="3026" spans="23:24" x14ac:dyDescent="0.2">
      <c r="W3026" s="25"/>
      <c r="X3026" s="25"/>
    </row>
    <row r="3027" spans="23:24" x14ac:dyDescent="0.2">
      <c r="W3027" s="25"/>
      <c r="X3027" s="25"/>
    </row>
    <row r="3028" spans="23:24" x14ac:dyDescent="0.2">
      <c r="W3028" s="25"/>
      <c r="X3028" s="25"/>
    </row>
    <row r="3029" spans="23:24" x14ac:dyDescent="0.2">
      <c r="W3029" s="25"/>
      <c r="X3029" s="25"/>
    </row>
    <row r="3030" spans="23:24" x14ac:dyDescent="0.2">
      <c r="W3030" s="25"/>
      <c r="X3030" s="25"/>
    </row>
    <row r="3031" spans="23:24" x14ac:dyDescent="0.2">
      <c r="W3031" s="25"/>
      <c r="X3031" s="25"/>
    </row>
    <row r="3032" spans="23:24" x14ac:dyDescent="0.2">
      <c r="W3032" s="25"/>
      <c r="X3032" s="25"/>
    </row>
    <row r="3033" spans="23:24" x14ac:dyDescent="0.2">
      <c r="W3033" s="25"/>
      <c r="X3033" s="25"/>
    </row>
    <row r="3034" spans="23:24" x14ac:dyDescent="0.2">
      <c r="W3034" s="25"/>
      <c r="X3034" s="25"/>
    </row>
    <row r="3035" spans="23:24" x14ac:dyDescent="0.2">
      <c r="W3035" s="25"/>
      <c r="X3035" s="25"/>
    </row>
    <row r="3036" spans="23:24" x14ac:dyDescent="0.2">
      <c r="W3036" s="25"/>
      <c r="X3036" s="25"/>
    </row>
    <row r="3037" spans="23:24" x14ac:dyDescent="0.2">
      <c r="W3037" s="25"/>
      <c r="X3037" s="25"/>
    </row>
    <row r="3038" spans="23:24" x14ac:dyDescent="0.2">
      <c r="W3038" s="25"/>
      <c r="X3038" s="25"/>
    </row>
    <row r="3039" spans="23:24" x14ac:dyDescent="0.2">
      <c r="W3039" s="25"/>
      <c r="X3039" s="25"/>
    </row>
    <row r="3040" spans="23:24" x14ac:dyDescent="0.2">
      <c r="W3040" s="25"/>
      <c r="X3040" s="25"/>
    </row>
    <row r="3041" spans="23:24" x14ac:dyDescent="0.2">
      <c r="W3041" s="25"/>
      <c r="X3041" s="25"/>
    </row>
    <row r="3042" spans="23:24" x14ac:dyDescent="0.2">
      <c r="W3042" s="25"/>
      <c r="X3042" s="25"/>
    </row>
    <row r="3043" spans="23:24" x14ac:dyDescent="0.2">
      <c r="W3043" s="25"/>
      <c r="X3043" s="25"/>
    </row>
    <row r="3044" spans="23:24" x14ac:dyDescent="0.2">
      <c r="W3044" s="25"/>
      <c r="X3044" s="25"/>
    </row>
    <row r="3045" spans="23:24" x14ac:dyDescent="0.2">
      <c r="W3045" s="25"/>
      <c r="X3045" s="25"/>
    </row>
    <row r="3046" spans="23:24" x14ac:dyDescent="0.2">
      <c r="W3046" s="25"/>
      <c r="X3046" s="25"/>
    </row>
    <row r="3047" spans="23:24" x14ac:dyDescent="0.2">
      <c r="W3047" s="25"/>
      <c r="X3047" s="25"/>
    </row>
    <row r="3048" spans="23:24" x14ac:dyDescent="0.2">
      <c r="W3048" s="25"/>
      <c r="X3048" s="25"/>
    </row>
    <row r="3049" spans="23:24" x14ac:dyDescent="0.2">
      <c r="W3049" s="25"/>
      <c r="X3049" s="25"/>
    </row>
    <row r="3050" spans="23:24" x14ac:dyDescent="0.2">
      <c r="W3050" s="25"/>
      <c r="X3050" s="25"/>
    </row>
    <row r="3051" spans="23:24" x14ac:dyDescent="0.2">
      <c r="W3051" s="25"/>
      <c r="X3051" s="25"/>
    </row>
    <row r="3052" spans="23:24" x14ac:dyDescent="0.2">
      <c r="W3052" s="25"/>
      <c r="X3052" s="25"/>
    </row>
    <row r="3053" spans="23:24" x14ac:dyDescent="0.2">
      <c r="W3053" s="25"/>
      <c r="X3053" s="25"/>
    </row>
    <row r="3054" spans="23:24" x14ac:dyDescent="0.2">
      <c r="W3054" s="25"/>
      <c r="X3054" s="25"/>
    </row>
    <row r="3055" spans="23:24" x14ac:dyDescent="0.2">
      <c r="W3055" s="25"/>
      <c r="X3055" s="25"/>
    </row>
    <row r="3056" spans="23:24" x14ac:dyDescent="0.2">
      <c r="W3056" s="25"/>
      <c r="X3056" s="25"/>
    </row>
    <row r="3057" spans="23:24" x14ac:dyDescent="0.2">
      <c r="W3057" s="25"/>
      <c r="X3057" s="25"/>
    </row>
    <row r="3058" spans="23:24" x14ac:dyDescent="0.2">
      <c r="W3058" s="25"/>
      <c r="X3058" s="25"/>
    </row>
    <row r="3059" spans="23:24" x14ac:dyDescent="0.2">
      <c r="W3059" s="25"/>
      <c r="X3059" s="25"/>
    </row>
    <row r="3060" spans="23:24" x14ac:dyDescent="0.2">
      <c r="W3060" s="25"/>
      <c r="X3060" s="25"/>
    </row>
    <row r="3061" spans="23:24" x14ac:dyDescent="0.2">
      <c r="W3061" s="25"/>
      <c r="X3061" s="25"/>
    </row>
    <row r="3062" spans="23:24" x14ac:dyDescent="0.2">
      <c r="W3062" s="25"/>
      <c r="X3062" s="25"/>
    </row>
    <row r="3063" spans="23:24" x14ac:dyDescent="0.2">
      <c r="W3063" s="25"/>
      <c r="X3063" s="25"/>
    </row>
    <row r="3064" spans="23:24" x14ac:dyDescent="0.2">
      <c r="W3064" s="25"/>
      <c r="X3064" s="25"/>
    </row>
    <row r="3065" spans="23:24" x14ac:dyDescent="0.2">
      <c r="W3065" s="25"/>
      <c r="X3065" s="25"/>
    </row>
    <row r="3066" spans="23:24" x14ac:dyDescent="0.2">
      <c r="W3066" s="25"/>
      <c r="X3066" s="25"/>
    </row>
    <row r="3067" spans="23:24" x14ac:dyDescent="0.2">
      <c r="W3067" s="25"/>
      <c r="X3067" s="25"/>
    </row>
    <row r="3068" spans="23:24" x14ac:dyDescent="0.2">
      <c r="W3068" s="25"/>
      <c r="X3068" s="25"/>
    </row>
    <row r="3069" spans="23:24" x14ac:dyDescent="0.2">
      <c r="W3069" s="25"/>
      <c r="X3069" s="25"/>
    </row>
    <row r="3070" spans="23:24" x14ac:dyDescent="0.2">
      <c r="W3070" s="25"/>
      <c r="X3070" s="25"/>
    </row>
    <row r="3071" spans="23:24" x14ac:dyDescent="0.2">
      <c r="W3071" s="25"/>
      <c r="X3071" s="25"/>
    </row>
    <row r="3072" spans="23:24" x14ac:dyDescent="0.2">
      <c r="W3072" s="25"/>
      <c r="X3072" s="25"/>
    </row>
    <row r="3073" spans="23:24" x14ac:dyDescent="0.2">
      <c r="W3073" s="25"/>
      <c r="X3073" s="25"/>
    </row>
    <row r="3074" spans="23:24" x14ac:dyDescent="0.2">
      <c r="W3074" s="25"/>
      <c r="X3074" s="25"/>
    </row>
    <row r="3075" spans="23:24" x14ac:dyDescent="0.2">
      <c r="W3075" s="25"/>
      <c r="X3075" s="25"/>
    </row>
    <row r="3076" spans="23:24" x14ac:dyDescent="0.2">
      <c r="W3076" s="25"/>
      <c r="X3076" s="25"/>
    </row>
    <row r="3077" spans="23:24" x14ac:dyDescent="0.2">
      <c r="W3077" s="25"/>
      <c r="X3077" s="25"/>
    </row>
    <row r="3078" spans="23:24" x14ac:dyDescent="0.2">
      <c r="W3078" s="25"/>
      <c r="X3078" s="25"/>
    </row>
    <row r="3079" spans="23:24" x14ac:dyDescent="0.2">
      <c r="W3079" s="25"/>
      <c r="X3079" s="25"/>
    </row>
    <row r="3080" spans="23:24" x14ac:dyDescent="0.2">
      <c r="W3080" s="25"/>
      <c r="X3080" s="25"/>
    </row>
    <row r="3081" spans="23:24" x14ac:dyDescent="0.2">
      <c r="W3081" s="25"/>
      <c r="X3081" s="25"/>
    </row>
    <row r="3082" spans="23:24" x14ac:dyDescent="0.2">
      <c r="W3082" s="25"/>
      <c r="X3082" s="25"/>
    </row>
    <row r="3083" spans="23:24" x14ac:dyDescent="0.2">
      <c r="W3083" s="25"/>
      <c r="X3083" s="25"/>
    </row>
    <row r="3084" spans="23:24" x14ac:dyDescent="0.2">
      <c r="W3084" s="25"/>
      <c r="X3084" s="25"/>
    </row>
    <row r="3085" spans="23:24" x14ac:dyDescent="0.2">
      <c r="W3085" s="25"/>
      <c r="X3085" s="25"/>
    </row>
    <row r="3086" spans="23:24" x14ac:dyDescent="0.2">
      <c r="W3086" s="25"/>
      <c r="X3086" s="25"/>
    </row>
    <row r="3087" spans="23:24" x14ac:dyDescent="0.2">
      <c r="W3087" s="25"/>
      <c r="X3087" s="25"/>
    </row>
    <row r="3088" spans="23:24" x14ac:dyDescent="0.2">
      <c r="W3088" s="25"/>
      <c r="X3088" s="25"/>
    </row>
    <row r="3089" spans="23:24" x14ac:dyDescent="0.2">
      <c r="W3089" s="25"/>
      <c r="X3089" s="25"/>
    </row>
    <row r="3090" spans="23:24" x14ac:dyDescent="0.2">
      <c r="W3090" s="25"/>
      <c r="X3090" s="25"/>
    </row>
    <row r="3091" spans="23:24" x14ac:dyDescent="0.2">
      <c r="W3091" s="25"/>
      <c r="X3091" s="25"/>
    </row>
    <row r="3092" spans="23:24" x14ac:dyDescent="0.2">
      <c r="W3092" s="25"/>
      <c r="X3092" s="25"/>
    </row>
    <row r="3093" spans="23:24" x14ac:dyDescent="0.2">
      <c r="W3093" s="25"/>
      <c r="X3093" s="25"/>
    </row>
    <row r="3094" spans="23:24" x14ac:dyDescent="0.2">
      <c r="W3094" s="25"/>
      <c r="X3094" s="25"/>
    </row>
    <row r="3095" spans="23:24" x14ac:dyDescent="0.2">
      <c r="W3095" s="25"/>
      <c r="X3095" s="25"/>
    </row>
    <row r="3096" spans="23:24" x14ac:dyDescent="0.2">
      <c r="W3096" s="25"/>
      <c r="X3096" s="25"/>
    </row>
    <row r="3097" spans="23:24" x14ac:dyDescent="0.2">
      <c r="W3097" s="25"/>
      <c r="X3097" s="25"/>
    </row>
    <row r="3098" spans="23:24" x14ac:dyDescent="0.2">
      <c r="W3098" s="25"/>
      <c r="X3098" s="25"/>
    </row>
    <row r="3099" spans="23:24" x14ac:dyDescent="0.2">
      <c r="W3099" s="25"/>
      <c r="X3099" s="25"/>
    </row>
    <row r="3100" spans="23:24" x14ac:dyDescent="0.2">
      <c r="W3100" s="25"/>
      <c r="X3100" s="25"/>
    </row>
    <row r="3101" spans="23:24" x14ac:dyDescent="0.2">
      <c r="W3101" s="25"/>
      <c r="X3101" s="25"/>
    </row>
    <row r="3102" spans="23:24" x14ac:dyDescent="0.2">
      <c r="W3102" s="25"/>
      <c r="X3102" s="25"/>
    </row>
    <row r="3103" spans="23:24" x14ac:dyDescent="0.2">
      <c r="W3103" s="25"/>
      <c r="X3103" s="25"/>
    </row>
    <row r="3104" spans="23:24" x14ac:dyDescent="0.2">
      <c r="W3104" s="25"/>
      <c r="X3104" s="25"/>
    </row>
    <row r="3105" spans="23:24" x14ac:dyDescent="0.2">
      <c r="W3105" s="25"/>
      <c r="X3105" s="25"/>
    </row>
    <row r="3106" spans="23:24" x14ac:dyDescent="0.2">
      <c r="W3106" s="25"/>
      <c r="X3106" s="25"/>
    </row>
    <row r="3107" spans="23:24" x14ac:dyDescent="0.2">
      <c r="W3107" s="25"/>
      <c r="X3107" s="25"/>
    </row>
    <row r="3108" spans="23:24" x14ac:dyDescent="0.2">
      <c r="W3108" s="25"/>
      <c r="X3108" s="25"/>
    </row>
    <row r="3109" spans="23:24" x14ac:dyDescent="0.2">
      <c r="W3109" s="25"/>
      <c r="X3109" s="25"/>
    </row>
    <row r="3110" spans="23:24" x14ac:dyDescent="0.2">
      <c r="W3110" s="25"/>
      <c r="X3110" s="25"/>
    </row>
    <row r="3111" spans="23:24" x14ac:dyDescent="0.2">
      <c r="W3111" s="25"/>
      <c r="X3111" s="25"/>
    </row>
    <row r="3112" spans="23:24" x14ac:dyDescent="0.2">
      <c r="W3112" s="25"/>
      <c r="X3112" s="25"/>
    </row>
    <row r="3113" spans="23:24" x14ac:dyDescent="0.2">
      <c r="W3113" s="25"/>
      <c r="X3113" s="25"/>
    </row>
    <row r="3114" spans="23:24" x14ac:dyDescent="0.2">
      <c r="W3114" s="25"/>
      <c r="X3114" s="25"/>
    </row>
    <row r="3115" spans="23:24" x14ac:dyDescent="0.2">
      <c r="W3115" s="25"/>
      <c r="X3115" s="25"/>
    </row>
    <row r="3116" spans="23:24" x14ac:dyDescent="0.2">
      <c r="W3116" s="25"/>
      <c r="X3116" s="25"/>
    </row>
    <row r="3117" spans="23:24" x14ac:dyDescent="0.2">
      <c r="W3117" s="25"/>
      <c r="X3117" s="25"/>
    </row>
    <row r="3118" spans="23:24" x14ac:dyDescent="0.2">
      <c r="W3118" s="25"/>
      <c r="X3118" s="25"/>
    </row>
    <row r="3119" spans="23:24" x14ac:dyDescent="0.2">
      <c r="W3119" s="25"/>
      <c r="X3119" s="25"/>
    </row>
    <row r="3120" spans="23:24" x14ac:dyDescent="0.2">
      <c r="W3120" s="25"/>
      <c r="X3120" s="25"/>
    </row>
    <row r="3121" spans="23:24" x14ac:dyDescent="0.2">
      <c r="W3121" s="25"/>
      <c r="X3121" s="25"/>
    </row>
    <row r="3122" spans="23:24" x14ac:dyDescent="0.2">
      <c r="W3122" s="25"/>
      <c r="X3122" s="25"/>
    </row>
    <row r="3123" spans="23:24" x14ac:dyDescent="0.2">
      <c r="W3123" s="25"/>
      <c r="X3123" s="25"/>
    </row>
    <row r="3124" spans="23:24" x14ac:dyDescent="0.2">
      <c r="W3124" s="25"/>
      <c r="X3124" s="25"/>
    </row>
    <row r="3125" spans="23:24" x14ac:dyDescent="0.2">
      <c r="W3125" s="25"/>
      <c r="X3125" s="25"/>
    </row>
    <row r="3126" spans="23:24" x14ac:dyDescent="0.2">
      <c r="W3126" s="25"/>
      <c r="X3126" s="25"/>
    </row>
    <row r="3127" spans="23:24" x14ac:dyDescent="0.2">
      <c r="W3127" s="25"/>
      <c r="X3127" s="25"/>
    </row>
    <row r="3128" spans="23:24" x14ac:dyDescent="0.2">
      <c r="W3128" s="25"/>
      <c r="X3128" s="25"/>
    </row>
    <row r="3129" spans="23:24" x14ac:dyDescent="0.2">
      <c r="W3129" s="25"/>
      <c r="X3129" s="25"/>
    </row>
    <row r="3130" spans="23:24" x14ac:dyDescent="0.2">
      <c r="W3130" s="25"/>
      <c r="X3130" s="25"/>
    </row>
    <row r="3131" spans="23:24" x14ac:dyDescent="0.2">
      <c r="W3131" s="25"/>
      <c r="X3131" s="25"/>
    </row>
    <row r="3132" spans="23:24" x14ac:dyDescent="0.2">
      <c r="W3132" s="25"/>
      <c r="X3132" s="25"/>
    </row>
    <row r="3133" spans="23:24" x14ac:dyDescent="0.2">
      <c r="W3133" s="25"/>
      <c r="X3133" s="25"/>
    </row>
    <row r="3134" spans="23:24" x14ac:dyDescent="0.2">
      <c r="W3134" s="25"/>
      <c r="X3134" s="25"/>
    </row>
    <row r="3135" spans="23:24" x14ac:dyDescent="0.2">
      <c r="W3135" s="25"/>
      <c r="X3135" s="25"/>
    </row>
    <row r="3136" spans="23:24" x14ac:dyDescent="0.2">
      <c r="W3136" s="25"/>
      <c r="X3136" s="25"/>
    </row>
    <row r="3137" spans="23:24" x14ac:dyDescent="0.2">
      <c r="W3137" s="25"/>
      <c r="X3137" s="25"/>
    </row>
    <row r="3138" spans="23:24" x14ac:dyDescent="0.2">
      <c r="W3138" s="25"/>
      <c r="X3138" s="25"/>
    </row>
    <row r="3139" spans="23:24" x14ac:dyDescent="0.2">
      <c r="W3139" s="25"/>
      <c r="X3139" s="25"/>
    </row>
    <row r="3140" spans="23:24" x14ac:dyDescent="0.2">
      <c r="W3140" s="25"/>
      <c r="X3140" s="25"/>
    </row>
    <row r="3141" spans="23:24" x14ac:dyDescent="0.2">
      <c r="W3141" s="25"/>
      <c r="X3141" s="25"/>
    </row>
    <row r="3142" spans="23:24" x14ac:dyDescent="0.2">
      <c r="W3142" s="25"/>
      <c r="X3142" s="25"/>
    </row>
    <row r="3143" spans="23:24" x14ac:dyDescent="0.2">
      <c r="W3143" s="25"/>
      <c r="X3143" s="25"/>
    </row>
    <row r="3144" spans="23:24" x14ac:dyDescent="0.2">
      <c r="W3144" s="25"/>
      <c r="X3144" s="25"/>
    </row>
    <row r="3145" spans="23:24" x14ac:dyDescent="0.2">
      <c r="W3145" s="25"/>
      <c r="X3145" s="25"/>
    </row>
    <row r="3146" spans="23:24" x14ac:dyDescent="0.2">
      <c r="W3146" s="25"/>
      <c r="X3146" s="25"/>
    </row>
    <row r="3147" spans="23:24" x14ac:dyDescent="0.2">
      <c r="W3147" s="25"/>
      <c r="X3147" s="25"/>
    </row>
    <row r="3148" spans="23:24" x14ac:dyDescent="0.2">
      <c r="W3148" s="25"/>
      <c r="X3148" s="25"/>
    </row>
    <row r="3149" spans="23:24" x14ac:dyDescent="0.2">
      <c r="W3149" s="25"/>
      <c r="X3149" s="25"/>
    </row>
    <row r="3150" spans="23:24" x14ac:dyDescent="0.2">
      <c r="W3150" s="25"/>
      <c r="X3150" s="25"/>
    </row>
    <row r="3151" spans="23:24" x14ac:dyDescent="0.2">
      <c r="W3151" s="25"/>
      <c r="X3151" s="25"/>
    </row>
    <row r="3152" spans="23:24" x14ac:dyDescent="0.2">
      <c r="W3152" s="25"/>
      <c r="X3152" s="25"/>
    </row>
    <row r="3153" spans="23:24" x14ac:dyDescent="0.2">
      <c r="W3153" s="25"/>
      <c r="X3153" s="25"/>
    </row>
    <row r="3154" spans="23:24" x14ac:dyDescent="0.2">
      <c r="W3154" s="25"/>
      <c r="X3154" s="25"/>
    </row>
    <row r="3155" spans="23:24" x14ac:dyDescent="0.2">
      <c r="W3155" s="25"/>
      <c r="X3155" s="25"/>
    </row>
    <row r="3156" spans="23:24" x14ac:dyDescent="0.2">
      <c r="W3156" s="25"/>
      <c r="X3156" s="25"/>
    </row>
    <row r="3157" spans="23:24" x14ac:dyDescent="0.2">
      <c r="W3157" s="25"/>
      <c r="X3157" s="25"/>
    </row>
    <row r="3158" spans="23:24" x14ac:dyDescent="0.2">
      <c r="W3158" s="25"/>
      <c r="X3158" s="25"/>
    </row>
    <row r="3159" spans="23:24" x14ac:dyDescent="0.2">
      <c r="W3159" s="25"/>
      <c r="X3159" s="25"/>
    </row>
    <row r="3160" spans="23:24" x14ac:dyDescent="0.2">
      <c r="W3160" s="25"/>
      <c r="X3160" s="25"/>
    </row>
    <row r="3161" spans="23:24" x14ac:dyDescent="0.2">
      <c r="W3161" s="25"/>
      <c r="X3161" s="25"/>
    </row>
    <row r="3162" spans="23:24" x14ac:dyDescent="0.2">
      <c r="W3162" s="25"/>
      <c r="X3162" s="25"/>
    </row>
    <row r="3163" spans="23:24" x14ac:dyDescent="0.2">
      <c r="W3163" s="25"/>
      <c r="X3163" s="25"/>
    </row>
    <row r="3164" spans="23:24" x14ac:dyDescent="0.2">
      <c r="W3164" s="25"/>
      <c r="X3164" s="25"/>
    </row>
    <row r="3165" spans="23:24" x14ac:dyDescent="0.2">
      <c r="W3165" s="25"/>
      <c r="X3165" s="25"/>
    </row>
    <row r="3166" spans="23:24" x14ac:dyDescent="0.2">
      <c r="W3166" s="25"/>
      <c r="X3166" s="25"/>
    </row>
    <row r="3167" spans="23:24" x14ac:dyDescent="0.2">
      <c r="W3167" s="25"/>
      <c r="X3167" s="25"/>
    </row>
    <row r="3168" spans="23:24" x14ac:dyDescent="0.2">
      <c r="W3168" s="25"/>
      <c r="X3168" s="25"/>
    </row>
    <row r="3169" spans="23:24" x14ac:dyDescent="0.2">
      <c r="W3169" s="25"/>
      <c r="X3169" s="25"/>
    </row>
    <row r="3170" spans="23:24" x14ac:dyDescent="0.2">
      <c r="W3170" s="25"/>
      <c r="X3170" s="25"/>
    </row>
    <row r="3171" spans="23:24" x14ac:dyDescent="0.2">
      <c r="W3171" s="25"/>
      <c r="X3171" s="25"/>
    </row>
    <row r="3172" spans="23:24" x14ac:dyDescent="0.2">
      <c r="W3172" s="25"/>
      <c r="X3172" s="25"/>
    </row>
    <row r="3173" spans="23:24" x14ac:dyDescent="0.2">
      <c r="W3173" s="25"/>
      <c r="X3173" s="25"/>
    </row>
    <row r="3174" spans="23:24" x14ac:dyDescent="0.2">
      <c r="W3174" s="25"/>
      <c r="X3174" s="25"/>
    </row>
    <row r="3175" spans="23:24" x14ac:dyDescent="0.2">
      <c r="W3175" s="25"/>
      <c r="X3175" s="25"/>
    </row>
    <row r="3176" spans="23:24" x14ac:dyDescent="0.2">
      <c r="W3176" s="25"/>
      <c r="X3176" s="25"/>
    </row>
    <row r="3177" spans="23:24" x14ac:dyDescent="0.2">
      <c r="W3177" s="25"/>
      <c r="X3177" s="25"/>
    </row>
    <row r="3178" spans="23:24" x14ac:dyDescent="0.2">
      <c r="W3178" s="25"/>
      <c r="X3178" s="25"/>
    </row>
    <row r="3179" spans="23:24" x14ac:dyDescent="0.2">
      <c r="W3179" s="25"/>
      <c r="X3179" s="25"/>
    </row>
    <row r="3180" spans="23:24" x14ac:dyDescent="0.2">
      <c r="W3180" s="25"/>
      <c r="X3180" s="25"/>
    </row>
    <row r="3181" spans="23:24" x14ac:dyDescent="0.2">
      <c r="W3181" s="25"/>
      <c r="X3181" s="25"/>
    </row>
    <row r="3182" spans="23:24" x14ac:dyDescent="0.2">
      <c r="W3182" s="25"/>
      <c r="X3182" s="25"/>
    </row>
    <row r="3183" spans="23:24" x14ac:dyDescent="0.2">
      <c r="W3183" s="25"/>
      <c r="X3183" s="25"/>
    </row>
    <row r="3184" spans="23:24" x14ac:dyDescent="0.2">
      <c r="W3184" s="25"/>
      <c r="X3184" s="25"/>
    </row>
    <row r="3185" spans="23:24" x14ac:dyDescent="0.2">
      <c r="W3185" s="25"/>
      <c r="X3185" s="25"/>
    </row>
    <row r="3186" spans="23:24" x14ac:dyDescent="0.2">
      <c r="W3186" s="25"/>
      <c r="X3186" s="25"/>
    </row>
    <row r="3187" spans="23:24" x14ac:dyDescent="0.2">
      <c r="W3187" s="25"/>
      <c r="X3187" s="25"/>
    </row>
    <row r="3188" spans="23:24" x14ac:dyDescent="0.2">
      <c r="W3188" s="25"/>
      <c r="X3188" s="25"/>
    </row>
    <row r="3189" spans="23:24" x14ac:dyDescent="0.2">
      <c r="W3189" s="25"/>
      <c r="X3189" s="25"/>
    </row>
    <row r="3190" spans="23:24" x14ac:dyDescent="0.2">
      <c r="W3190" s="25"/>
      <c r="X3190" s="25"/>
    </row>
    <row r="3191" spans="23:24" x14ac:dyDescent="0.2">
      <c r="W3191" s="25"/>
      <c r="X3191" s="25"/>
    </row>
    <row r="3192" spans="23:24" x14ac:dyDescent="0.2">
      <c r="W3192" s="25"/>
      <c r="X3192" s="25"/>
    </row>
    <row r="3193" spans="23:24" x14ac:dyDescent="0.2">
      <c r="W3193" s="25"/>
      <c r="X3193" s="25"/>
    </row>
    <row r="3194" spans="23:24" x14ac:dyDescent="0.2">
      <c r="W3194" s="25"/>
      <c r="X3194" s="25"/>
    </row>
    <row r="3195" spans="23:24" x14ac:dyDescent="0.2">
      <c r="W3195" s="25"/>
      <c r="X3195" s="25"/>
    </row>
    <row r="3196" spans="23:24" x14ac:dyDescent="0.2">
      <c r="W3196" s="25"/>
      <c r="X3196" s="25"/>
    </row>
    <row r="3197" spans="23:24" x14ac:dyDescent="0.2">
      <c r="W3197" s="25"/>
      <c r="X3197" s="25"/>
    </row>
    <row r="3198" spans="23:24" x14ac:dyDescent="0.2">
      <c r="W3198" s="25"/>
      <c r="X3198" s="25"/>
    </row>
    <row r="3199" spans="23:24" x14ac:dyDescent="0.2">
      <c r="W3199" s="25"/>
      <c r="X3199" s="25"/>
    </row>
    <row r="3200" spans="23:24" x14ac:dyDescent="0.2">
      <c r="W3200" s="25"/>
      <c r="X3200" s="25"/>
    </row>
    <row r="3201" spans="23:24" x14ac:dyDescent="0.2">
      <c r="W3201" s="25"/>
      <c r="X3201" s="25"/>
    </row>
    <row r="3202" spans="23:24" x14ac:dyDescent="0.2">
      <c r="W3202" s="25"/>
      <c r="X3202" s="25"/>
    </row>
    <row r="3203" spans="23:24" x14ac:dyDescent="0.2">
      <c r="W3203" s="25"/>
      <c r="X3203" s="25"/>
    </row>
    <row r="3204" spans="23:24" x14ac:dyDescent="0.2">
      <c r="W3204" s="25"/>
      <c r="X3204" s="25"/>
    </row>
    <row r="3205" spans="23:24" x14ac:dyDescent="0.2">
      <c r="W3205" s="25"/>
      <c r="X3205" s="25"/>
    </row>
    <row r="3206" spans="23:24" x14ac:dyDescent="0.2">
      <c r="W3206" s="25"/>
      <c r="X3206" s="25"/>
    </row>
    <row r="3207" spans="23:24" x14ac:dyDescent="0.2">
      <c r="W3207" s="25"/>
      <c r="X3207" s="25"/>
    </row>
    <row r="3208" spans="23:24" x14ac:dyDescent="0.2">
      <c r="W3208" s="25"/>
      <c r="X3208" s="25"/>
    </row>
    <row r="3209" spans="23:24" x14ac:dyDescent="0.2">
      <c r="W3209" s="25"/>
      <c r="X3209" s="25"/>
    </row>
    <row r="3210" spans="23:24" x14ac:dyDescent="0.2">
      <c r="W3210" s="25"/>
      <c r="X3210" s="25"/>
    </row>
    <row r="3211" spans="23:24" x14ac:dyDescent="0.2">
      <c r="W3211" s="25"/>
      <c r="X3211" s="25"/>
    </row>
    <row r="3212" spans="23:24" x14ac:dyDescent="0.2">
      <c r="W3212" s="25"/>
      <c r="X3212" s="25"/>
    </row>
    <row r="3213" spans="23:24" x14ac:dyDescent="0.2">
      <c r="W3213" s="25"/>
      <c r="X3213" s="25"/>
    </row>
    <row r="3214" spans="23:24" x14ac:dyDescent="0.2">
      <c r="W3214" s="25"/>
      <c r="X3214" s="25"/>
    </row>
    <row r="3215" spans="23:24" x14ac:dyDescent="0.2">
      <c r="W3215" s="25"/>
      <c r="X3215" s="25"/>
    </row>
    <row r="3216" spans="23:24" x14ac:dyDescent="0.2">
      <c r="W3216" s="25"/>
      <c r="X3216" s="25"/>
    </row>
    <row r="3217" spans="23:24" x14ac:dyDescent="0.2">
      <c r="W3217" s="25"/>
      <c r="X3217" s="25"/>
    </row>
    <row r="3218" spans="23:24" x14ac:dyDescent="0.2">
      <c r="W3218" s="25"/>
      <c r="X3218" s="25"/>
    </row>
    <row r="3219" spans="23:24" x14ac:dyDescent="0.2">
      <c r="W3219" s="25"/>
      <c r="X3219" s="25"/>
    </row>
    <row r="3220" spans="23:24" x14ac:dyDescent="0.2">
      <c r="W3220" s="25"/>
      <c r="X3220" s="25"/>
    </row>
    <row r="3221" spans="23:24" x14ac:dyDescent="0.2">
      <c r="W3221" s="25"/>
      <c r="X3221" s="25"/>
    </row>
    <row r="3222" spans="23:24" x14ac:dyDescent="0.2">
      <c r="W3222" s="25"/>
      <c r="X3222" s="25"/>
    </row>
    <row r="3223" spans="23:24" x14ac:dyDescent="0.2">
      <c r="W3223" s="25"/>
      <c r="X3223" s="25"/>
    </row>
    <row r="3224" spans="23:24" x14ac:dyDescent="0.2">
      <c r="W3224" s="25"/>
      <c r="X3224" s="25"/>
    </row>
    <row r="3225" spans="23:24" x14ac:dyDescent="0.2">
      <c r="W3225" s="25"/>
      <c r="X3225" s="25"/>
    </row>
    <row r="3226" spans="23:24" x14ac:dyDescent="0.2">
      <c r="W3226" s="25"/>
      <c r="X3226" s="25"/>
    </row>
    <row r="3227" spans="23:24" x14ac:dyDescent="0.2">
      <c r="W3227" s="25"/>
      <c r="X3227" s="25"/>
    </row>
    <row r="3228" spans="23:24" x14ac:dyDescent="0.2">
      <c r="W3228" s="25"/>
      <c r="X3228" s="25"/>
    </row>
    <row r="3229" spans="23:24" x14ac:dyDescent="0.2">
      <c r="W3229" s="25"/>
      <c r="X3229" s="25"/>
    </row>
    <row r="3230" spans="23:24" x14ac:dyDescent="0.2">
      <c r="W3230" s="25"/>
      <c r="X3230" s="25"/>
    </row>
    <row r="3231" spans="23:24" x14ac:dyDescent="0.2">
      <c r="W3231" s="25"/>
      <c r="X3231" s="25"/>
    </row>
    <row r="3232" spans="23:24" x14ac:dyDescent="0.2">
      <c r="W3232" s="25"/>
      <c r="X3232" s="25"/>
    </row>
    <row r="3233" spans="23:24" x14ac:dyDescent="0.2">
      <c r="W3233" s="25"/>
      <c r="X3233" s="25"/>
    </row>
    <row r="3234" spans="23:24" x14ac:dyDescent="0.2">
      <c r="W3234" s="25"/>
      <c r="X3234" s="25"/>
    </row>
    <row r="3235" spans="23:24" x14ac:dyDescent="0.2">
      <c r="W3235" s="25"/>
      <c r="X3235" s="25"/>
    </row>
    <row r="3236" spans="23:24" x14ac:dyDescent="0.2">
      <c r="W3236" s="25"/>
      <c r="X3236" s="25"/>
    </row>
    <row r="3237" spans="23:24" x14ac:dyDescent="0.2">
      <c r="W3237" s="25"/>
      <c r="X3237" s="25"/>
    </row>
    <row r="3238" spans="23:24" x14ac:dyDescent="0.2">
      <c r="W3238" s="25"/>
      <c r="X3238" s="25"/>
    </row>
    <row r="3239" spans="23:24" x14ac:dyDescent="0.2">
      <c r="W3239" s="25"/>
      <c r="X3239" s="25"/>
    </row>
    <row r="3240" spans="23:24" x14ac:dyDescent="0.2">
      <c r="W3240" s="25"/>
      <c r="X3240" s="25"/>
    </row>
    <row r="3241" spans="23:24" x14ac:dyDescent="0.2">
      <c r="W3241" s="25"/>
      <c r="X3241" s="25"/>
    </row>
    <row r="3242" spans="23:24" x14ac:dyDescent="0.2">
      <c r="W3242" s="25"/>
      <c r="X3242" s="25"/>
    </row>
    <row r="3243" spans="23:24" x14ac:dyDescent="0.2">
      <c r="W3243" s="25"/>
      <c r="X3243" s="25"/>
    </row>
    <row r="3244" spans="23:24" x14ac:dyDescent="0.2">
      <c r="W3244" s="25"/>
      <c r="X3244" s="25"/>
    </row>
    <row r="3245" spans="23:24" x14ac:dyDescent="0.2">
      <c r="W3245" s="25"/>
      <c r="X3245" s="25"/>
    </row>
    <row r="3246" spans="23:24" x14ac:dyDescent="0.2">
      <c r="W3246" s="25"/>
      <c r="X3246" s="25"/>
    </row>
    <row r="3247" spans="23:24" x14ac:dyDescent="0.2">
      <c r="W3247" s="25"/>
      <c r="X3247" s="25"/>
    </row>
    <row r="3248" spans="23:24" x14ac:dyDescent="0.2">
      <c r="W3248" s="25"/>
      <c r="X3248" s="25"/>
    </row>
    <row r="3249" spans="23:24" x14ac:dyDescent="0.2">
      <c r="W3249" s="25"/>
      <c r="X3249" s="25"/>
    </row>
    <row r="3250" spans="23:24" x14ac:dyDescent="0.2">
      <c r="W3250" s="25"/>
      <c r="X3250" s="25"/>
    </row>
    <row r="3251" spans="23:24" x14ac:dyDescent="0.2">
      <c r="W3251" s="25"/>
      <c r="X3251" s="25"/>
    </row>
    <row r="3252" spans="23:24" x14ac:dyDescent="0.2">
      <c r="W3252" s="25"/>
      <c r="X3252" s="25"/>
    </row>
    <row r="3253" spans="23:24" x14ac:dyDescent="0.2">
      <c r="W3253" s="25"/>
      <c r="X3253" s="25"/>
    </row>
    <row r="3254" spans="23:24" x14ac:dyDescent="0.2">
      <c r="W3254" s="25"/>
      <c r="X3254" s="25"/>
    </row>
    <row r="3255" spans="23:24" x14ac:dyDescent="0.2">
      <c r="W3255" s="25"/>
      <c r="X3255" s="25"/>
    </row>
    <row r="3256" spans="23:24" x14ac:dyDescent="0.2">
      <c r="W3256" s="25"/>
      <c r="X3256" s="25"/>
    </row>
    <row r="3257" spans="23:24" x14ac:dyDescent="0.2">
      <c r="W3257" s="25"/>
      <c r="X3257" s="25"/>
    </row>
    <row r="3258" spans="23:24" x14ac:dyDescent="0.2">
      <c r="W3258" s="25"/>
      <c r="X3258" s="25"/>
    </row>
    <row r="3259" spans="23:24" x14ac:dyDescent="0.2">
      <c r="W3259" s="25"/>
      <c r="X3259" s="25"/>
    </row>
    <row r="3260" spans="23:24" x14ac:dyDescent="0.2">
      <c r="W3260" s="25"/>
      <c r="X3260" s="25"/>
    </row>
    <row r="3261" spans="23:24" x14ac:dyDescent="0.2">
      <c r="W3261" s="25"/>
      <c r="X3261" s="25"/>
    </row>
    <row r="3262" spans="23:24" x14ac:dyDescent="0.2">
      <c r="W3262" s="25"/>
      <c r="X3262" s="25"/>
    </row>
    <row r="3263" spans="23:24" x14ac:dyDescent="0.2">
      <c r="W3263" s="25"/>
      <c r="X3263" s="25"/>
    </row>
    <row r="3264" spans="23:24" x14ac:dyDescent="0.2">
      <c r="W3264" s="25"/>
      <c r="X3264" s="25"/>
    </row>
    <row r="3265" spans="23:24" x14ac:dyDescent="0.2">
      <c r="W3265" s="25"/>
      <c r="X3265" s="25"/>
    </row>
    <row r="3266" spans="23:24" x14ac:dyDescent="0.2">
      <c r="W3266" s="25"/>
      <c r="X3266" s="25"/>
    </row>
    <row r="3267" spans="23:24" x14ac:dyDescent="0.2">
      <c r="W3267" s="25"/>
      <c r="X3267" s="25"/>
    </row>
    <row r="3268" spans="23:24" x14ac:dyDescent="0.2">
      <c r="W3268" s="25"/>
      <c r="X3268" s="25"/>
    </row>
    <row r="3269" spans="23:24" x14ac:dyDescent="0.2">
      <c r="W3269" s="25"/>
      <c r="X3269" s="25"/>
    </row>
    <row r="3270" spans="23:24" x14ac:dyDescent="0.2">
      <c r="W3270" s="25"/>
      <c r="X3270" s="25"/>
    </row>
    <row r="3271" spans="23:24" x14ac:dyDescent="0.2">
      <c r="W3271" s="25"/>
      <c r="X3271" s="25"/>
    </row>
    <row r="3272" spans="23:24" x14ac:dyDescent="0.2">
      <c r="W3272" s="25"/>
      <c r="X3272" s="25"/>
    </row>
    <row r="3273" spans="23:24" x14ac:dyDescent="0.2">
      <c r="W3273" s="25"/>
      <c r="X3273" s="25"/>
    </row>
    <row r="3274" spans="23:24" x14ac:dyDescent="0.2">
      <c r="W3274" s="25"/>
      <c r="X3274" s="25"/>
    </row>
    <row r="3275" spans="23:24" x14ac:dyDescent="0.2">
      <c r="W3275" s="25"/>
      <c r="X3275" s="25"/>
    </row>
    <row r="3276" spans="23:24" x14ac:dyDescent="0.2">
      <c r="W3276" s="25"/>
      <c r="X3276" s="25"/>
    </row>
    <row r="3277" spans="23:24" x14ac:dyDescent="0.2">
      <c r="W3277" s="25"/>
      <c r="X3277" s="25"/>
    </row>
    <row r="3278" spans="23:24" x14ac:dyDescent="0.2">
      <c r="W3278" s="25"/>
      <c r="X3278" s="25"/>
    </row>
    <row r="3279" spans="23:24" x14ac:dyDescent="0.2">
      <c r="W3279" s="25"/>
      <c r="X3279" s="25"/>
    </row>
    <row r="3280" spans="23:24" x14ac:dyDescent="0.2">
      <c r="W3280" s="25"/>
      <c r="X3280" s="25"/>
    </row>
    <row r="3281" spans="23:24" x14ac:dyDescent="0.2">
      <c r="W3281" s="25"/>
      <c r="X3281" s="25"/>
    </row>
    <row r="3282" spans="23:24" x14ac:dyDescent="0.2">
      <c r="W3282" s="25"/>
      <c r="X3282" s="25"/>
    </row>
    <row r="3283" spans="23:24" x14ac:dyDescent="0.2">
      <c r="W3283" s="25"/>
      <c r="X3283" s="25"/>
    </row>
    <row r="3284" spans="23:24" x14ac:dyDescent="0.2">
      <c r="W3284" s="25"/>
      <c r="X3284" s="25"/>
    </row>
    <row r="3285" spans="23:24" x14ac:dyDescent="0.2">
      <c r="W3285" s="25"/>
      <c r="X3285" s="25"/>
    </row>
    <row r="3286" spans="23:24" x14ac:dyDescent="0.2">
      <c r="W3286" s="25"/>
      <c r="X3286" s="25"/>
    </row>
    <row r="3287" spans="23:24" x14ac:dyDescent="0.2">
      <c r="W3287" s="25"/>
      <c r="X3287" s="25"/>
    </row>
    <row r="3288" spans="23:24" x14ac:dyDescent="0.2">
      <c r="W3288" s="25"/>
      <c r="X3288" s="25"/>
    </row>
    <row r="3289" spans="23:24" x14ac:dyDescent="0.2">
      <c r="W3289" s="25"/>
      <c r="X3289" s="25"/>
    </row>
    <row r="3290" spans="23:24" x14ac:dyDescent="0.2">
      <c r="W3290" s="25"/>
      <c r="X3290" s="25"/>
    </row>
    <row r="3291" spans="23:24" x14ac:dyDescent="0.2">
      <c r="W3291" s="25"/>
      <c r="X3291" s="25"/>
    </row>
    <row r="3292" spans="23:24" x14ac:dyDescent="0.2">
      <c r="W3292" s="25"/>
      <c r="X3292" s="25"/>
    </row>
    <row r="3293" spans="23:24" x14ac:dyDescent="0.2">
      <c r="W3293" s="25"/>
      <c r="X3293" s="25"/>
    </row>
    <row r="3294" spans="23:24" x14ac:dyDescent="0.2">
      <c r="W3294" s="25"/>
      <c r="X3294" s="25"/>
    </row>
    <row r="3295" spans="23:24" x14ac:dyDescent="0.2">
      <c r="W3295" s="25"/>
      <c r="X3295" s="25"/>
    </row>
    <row r="3296" spans="23:24" x14ac:dyDescent="0.2">
      <c r="W3296" s="25"/>
      <c r="X3296" s="25"/>
    </row>
    <row r="3297" spans="23:24" x14ac:dyDescent="0.2">
      <c r="W3297" s="25"/>
      <c r="X3297" s="25"/>
    </row>
    <row r="3298" spans="23:24" x14ac:dyDescent="0.2">
      <c r="W3298" s="25"/>
      <c r="X3298" s="25"/>
    </row>
    <row r="3299" spans="23:24" x14ac:dyDescent="0.2">
      <c r="W3299" s="25"/>
      <c r="X3299" s="25"/>
    </row>
    <row r="3300" spans="23:24" x14ac:dyDescent="0.2">
      <c r="W3300" s="25"/>
      <c r="X3300" s="25"/>
    </row>
    <row r="3301" spans="23:24" x14ac:dyDescent="0.2">
      <c r="W3301" s="25"/>
      <c r="X3301" s="25"/>
    </row>
    <row r="3302" spans="23:24" x14ac:dyDescent="0.2">
      <c r="W3302" s="25"/>
      <c r="X3302" s="25"/>
    </row>
    <row r="3303" spans="23:24" x14ac:dyDescent="0.2">
      <c r="W3303" s="25"/>
      <c r="X3303" s="25"/>
    </row>
    <row r="3304" spans="23:24" x14ac:dyDescent="0.2">
      <c r="W3304" s="25"/>
      <c r="X3304" s="25"/>
    </row>
    <row r="3305" spans="23:24" x14ac:dyDescent="0.2">
      <c r="W3305" s="25"/>
      <c r="X3305" s="25"/>
    </row>
    <row r="3306" spans="23:24" x14ac:dyDescent="0.2">
      <c r="W3306" s="25"/>
      <c r="X3306" s="25"/>
    </row>
    <row r="3307" spans="23:24" x14ac:dyDescent="0.2">
      <c r="W3307" s="25"/>
      <c r="X3307" s="25"/>
    </row>
    <row r="3308" spans="23:24" x14ac:dyDescent="0.2">
      <c r="W3308" s="25"/>
      <c r="X3308" s="25"/>
    </row>
    <row r="3309" spans="23:24" x14ac:dyDescent="0.2">
      <c r="W3309" s="25"/>
      <c r="X3309" s="25"/>
    </row>
    <row r="3310" spans="23:24" x14ac:dyDescent="0.2">
      <c r="W3310" s="25"/>
      <c r="X3310" s="25"/>
    </row>
    <row r="3311" spans="23:24" x14ac:dyDescent="0.2">
      <c r="W3311" s="25"/>
      <c r="X3311" s="25"/>
    </row>
    <row r="3312" spans="23:24" x14ac:dyDescent="0.2">
      <c r="W3312" s="25"/>
      <c r="X3312" s="25"/>
    </row>
    <row r="3313" spans="23:24" x14ac:dyDescent="0.2">
      <c r="W3313" s="25"/>
      <c r="X3313" s="25"/>
    </row>
    <row r="3314" spans="23:24" x14ac:dyDescent="0.2">
      <c r="W3314" s="25"/>
      <c r="X3314" s="25"/>
    </row>
    <row r="3315" spans="23:24" x14ac:dyDescent="0.2">
      <c r="W3315" s="25"/>
      <c r="X3315" s="25"/>
    </row>
    <row r="3316" spans="23:24" x14ac:dyDescent="0.2">
      <c r="W3316" s="25"/>
      <c r="X3316" s="25"/>
    </row>
    <row r="3317" spans="23:24" x14ac:dyDescent="0.2">
      <c r="W3317" s="25"/>
      <c r="X3317" s="25"/>
    </row>
    <row r="3318" spans="23:24" x14ac:dyDescent="0.2">
      <c r="W3318" s="25"/>
      <c r="X3318" s="25"/>
    </row>
    <row r="3319" spans="23:24" x14ac:dyDescent="0.2">
      <c r="W3319" s="25"/>
      <c r="X3319" s="25"/>
    </row>
    <row r="3320" spans="23:24" x14ac:dyDescent="0.2">
      <c r="W3320" s="25"/>
      <c r="X3320" s="25"/>
    </row>
    <row r="3321" spans="23:24" x14ac:dyDescent="0.2">
      <c r="W3321" s="25"/>
      <c r="X3321" s="25"/>
    </row>
    <row r="3322" spans="23:24" x14ac:dyDescent="0.2">
      <c r="W3322" s="25"/>
      <c r="X3322" s="25"/>
    </row>
    <row r="3323" spans="23:24" x14ac:dyDescent="0.2">
      <c r="W3323" s="25"/>
      <c r="X3323" s="25"/>
    </row>
    <row r="3324" spans="23:24" x14ac:dyDescent="0.2">
      <c r="W3324" s="25"/>
      <c r="X3324" s="25"/>
    </row>
    <row r="3325" spans="23:24" x14ac:dyDescent="0.2">
      <c r="W3325" s="25"/>
      <c r="X3325" s="25"/>
    </row>
    <row r="3326" spans="23:24" x14ac:dyDescent="0.2">
      <c r="W3326" s="25"/>
      <c r="X3326" s="25"/>
    </row>
    <row r="3327" spans="23:24" x14ac:dyDescent="0.2">
      <c r="W3327" s="25"/>
      <c r="X3327" s="25"/>
    </row>
    <row r="3328" spans="23:24" x14ac:dyDescent="0.2">
      <c r="W3328" s="25"/>
      <c r="X3328" s="25"/>
    </row>
    <row r="3329" spans="23:24" x14ac:dyDescent="0.2">
      <c r="W3329" s="25"/>
      <c r="X3329" s="25"/>
    </row>
    <row r="3330" spans="23:24" x14ac:dyDescent="0.2">
      <c r="W3330" s="25"/>
      <c r="X3330" s="25"/>
    </row>
    <row r="3331" spans="23:24" x14ac:dyDescent="0.2">
      <c r="W3331" s="25"/>
      <c r="X3331" s="25"/>
    </row>
    <row r="3332" spans="23:24" x14ac:dyDescent="0.2">
      <c r="W3332" s="25"/>
      <c r="X3332" s="25"/>
    </row>
    <row r="3333" spans="23:24" x14ac:dyDescent="0.2">
      <c r="W3333" s="25"/>
      <c r="X3333" s="25"/>
    </row>
    <row r="3334" spans="23:24" x14ac:dyDescent="0.2">
      <c r="W3334" s="25"/>
      <c r="X3334" s="25"/>
    </row>
    <row r="3335" spans="23:24" x14ac:dyDescent="0.2">
      <c r="W3335" s="25"/>
      <c r="X3335" s="25"/>
    </row>
    <row r="3336" spans="23:24" x14ac:dyDescent="0.2">
      <c r="W3336" s="25"/>
      <c r="X3336" s="25"/>
    </row>
    <row r="3337" spans="23:24" x14ac:dyDescent="0.2">
      <c r="W3337" s="25"/>
      <c r="X3337" s="25"/>
    </row>
    <row r="3338" spans="23:24" x14ac:dyDescent="0.2">
      <c r="W3338" s="25"/>
      <c r="X3338" s="25"/>
    </row>
    <row r="3339" spans="23:24" x14ac:dyDescent="0.2">
      <c r="W3339" s="25"/>
      <c r="X3339" s="25"/>
    </row>
    <row r="3340" spans="23:24" x14ac:dyDescent="0.2">
      <c r="W3340" s="25"/>
      <c r="X3340" s="25"/>
    </row>
    <row r="3341" spans="23:24" x14ac:dyDescent="0.2">
      <c r="W3341" s="25"/>
      <c r="X3341" s="25"/>
    </row>
    <row r="3342" spans="23:24" x14ac:dyDescent="0.2">
      <c r="W3342" s="25"/>
      <c r="X3342" s="25"/>
    </row>
    <row r="3343" spans="23:24" x14ac:dyDescent="0.2">
      <c r="W3343" s="25"/>
      <c r="X3343" s="25"/>
    </row>
    <row r="3344" spans="23:24" x14ac:dyDescent="0.2">
      <c r="W3344" s="25"/>
      <c r="X3344" s="25"/>
    </row>
    <row r="3345" spans="23:24" x14ac:dyDescent="0.2">
      <c r="W3345" s="25"/>
      <c r="X3345" s="25"/>
    </row>
    <row r="3346" spans="23:24" x14ac:dyDescent="0.2">
      <c r="W3346" s="25"/>
      <c r="X3346" s="25"/>
    </row>
    <row r="3347" spans="23:24" x14ac:dyDescent="0.2">
      <c r="W3347" s="25"/>
      <c r="X3347" s="25"/>
    </row>
    <row r="3348" spans="23:24" x14ac:dyDescent="0.2">
      <c r="W3348" s="25"/>
      <c r="X3348" s="25"/>
    </row>
    <row r="3349" spans="23:24" x14ac:dyDescent="0.2">
      <c r="W3349" s="25"/>
      <c r="X3349" s="25"/>
    </row>
    <row r="3350" spans="23:24" x14ac:dyDescent="0.2">
      <c r="W3350" s="25"/>
      <c r="X3350" s="25"/>
    </row>
    <row r="3351" spans="23:24" x14ac:dyDescent="0.2">
      <c r="W3351" s="25"/>
      <c r="X3351" s="25"/>
    </row>
    <row r="3352" spans="23:24" x14ac:dyDescent="0.2">
      <c r="W3352" s="25"/>
      <c r="X3352" s="25"/>
    </row>
    <row r="3353" spans="23:24" x14ac:dyDescent="0.2">
      <c r="W3353" s="25"/>
      <c r="X3353" s="25"/>
    </row>
    <row r="3354" spans="23:24" x14ac:dyDescent="0.2">
      <c r="W3354" s="25"/>
      <c r="X3354" s="25"/>
    </row>
    <row r="3355" spans="23:24" x14ac:dyDescent="0.2">
      <c r="W3355" s="25"/>
      <c r="X3355" s="25"/>
    </row>
    <row r="3356" spans="23:24" x14ac:dyDescent="0.2">
      <c r="W3356" s="25"/>
      <c r="X3356" s="25"/>
    </row>
    <row r="3357" spans="23:24" x14ac:dyDescent="0.2">
      <c r="W3357" s="25"/>
      <c r="X3357" s="25"/>
    </row>
    <row r="3358" spans="23:24" x14ac:dyDescent="0.2">
      <c r="W3358" s="25"/>
      <c r="X3358" s="25"/>
    </row>
    <row r="3359" spans="23:24" x14ac:dyDescent="0.2">
      <c r="W3359" s="25"/>
      <c r="X3359" s="25"/>
    </row>
    <row r="3360" spans="23:24" x14ac:dyDescent="0.2">
      <c r="W3360" s="25"/>
      <c r="X3360" s="25"/>
    </row>
    <row r="3361" spans="23:24" x14ac:dyDescent="0.2">
      <c r="W3361" s="25"/>
      <c r="X3361" s="25"/>
    </row>
    <row r="3362" spans="23:24" x14ac:dyDescent="0.2">
      <c r="W3362" s="25"/>
      <c r="X3362" s="25"/>
    </row>
    <row r="3363" spans="23:24" x14ac:dyDescent="0.2">
      <c r="W3363" s="25"/>
      <c r="X3363" s="25"/>
    </row>
    <row r="3364" spans="23:24" x14ac:dyDescent="0.2">
      <c r="W3364" s="25"/>
      <c r="X3364" s="25"/>
    </row>
    <row r="3365" spans="23:24" x14ac:dyDescent="0.2">
      <c r="W3365" s="25"/>
      <c r="X3365" s="25"/>
    </row>
    <row r="3366" spans="23:24" x14ac:dyDescent="0.2">
      <c r="W3366" s="25"/>
      <c r="X3366" s="25"/>
    </row>
    <row r="3367" spans="23:24" x14ac:dyDescent="0.2">
      <c r="W3367" s="25"/>
      <c r="X3367" s="25"/>
    </row>
    <row r="3368" spans="23:24" x14ac:dyDescent="0.2">
      <c r="W3368" s="25"/>
      <c r="X3368" s="25"/>
    </row>
    <row r="3369" spans="23:24" x14ac:dyDescent="0.2">
      <c r="W3369" s="25"/>
      <c r="X3369" s="25"/>
    </row>
    <row r="3370" spans="23:24" x14ac:dyDescent="0.2">
      <c r="W3370" s="25"/>
      <c r="X3370" s="25"/>
    </row>
    <row r="3371" spans="23:24" x14ac:dyDescent="0.2">
      <c r="W3371" s="25"/>
      <c r="X3371" s="25"/>
    </row>
    <row r="3372" spans="23:24" x14ac:dyDescent="0.2">
      <c r="W3372" s="25"/>
      <c r="X3372" s="25"/>
    </row>
    <row r="3373" spans="23:24" x14ac:dyDescent="0.2">
      <c r="W3373" s="25"/>
      <c r="X3373" s="25"/>
    </row>
    <row r="3374" spans="23:24" x14ac:dyDescent="0.2">
      <c r="W3374" s="25"/>
      <c r="X3374" s="25"/>
    </row>
    <row r="3375" spans="23:24" x14ac:dyDescent="0.2">
      <c r="W3375" s="25"/>
      <c r="X3375" s="25"/>
    </row>
    <row r="3376" spans="23:24" x14ac:dyDescent="0.2">
      <c r="W3376" s="25"/>
      <c r="X3376" s="25"/>
    </row>
    <row r="3377" spans="23:24" x14ac:dyDescent="0.2">
      <c r="W3377" s="25"/>
      <c r="X3377" s="25"/>
    </row>
    <row r="3378" spans="23:24" x14ac:dyDescent="0.2">
      <c r="W3378" s="25"/>
      <c r="X3378" s="25"/>
    </row>
    <row r="3379" spans="23:24" x14ac:dyDescent="0.2">
      <c r="W3379" s="25"/>
      <c r="X3379" s="25"/>
    </row>
    <row r="3380" spans="23:24" x14ac:dyDescent="0.2">
      <c r="W3380" s="25"/>
      <c r="X3380" s="25"/>
    </row>
    <row r="3381" spans="23:24" x14ac:dyDescent="0.2">
      <c r="W3381" s="25"/>
      <c r="X3381" s="25"/>
    </row>
    <row r="3382" spans="23:24" x14ac:dyDescent="0.2">
      <c r="W3382" s="25"/>
      <c r="X3382" s="25"/>
    </row>
    <row r="3383" spans="23:24" x14ac:dyDescent="0.2">
      <c r="W3383" s="25"/>
      <c r="X3383" s="25"/>
    </row>
    <row r="3384" spans="23:24" x14ac:dyDescent="0.2">
      <c r="W3384" s="25"/>
      <c r="X3384" s="25"/>
    </row>
    <row r="3385" spans="23:24" x14ac:dyDescent="0.2">
      <c r="W3385" s="25"/>
      <c r="X3385" s="25"/>
    </row>
    <row r="3386" spans="23:24" x14ac:dyDescent="0.2">
      <c r="W3386" s="25"/>
      <c r="X3386" s="25"/>
    </row>
    <row r="3387" spans="23:24" x14ac:dyDescent="0.2">
      <c r="W3387" s="25"/>
      <c r="X3387" s="25"/>
    </row>
    <row r="3388" spans="23:24" x14ac:dyDescent="0.2">
      <c r="W3388" s="25"/>
      <c r="X3388" s="25"/>
    </row>
    <row r="3389" spans="23:24" x14ac:dyDescent="0.2">
      <c r="W3389" s="25"/>
      <c r="X3389" s="25"/>
    </row>
    <row r="3390" spans="23:24" x14ac:dyDescent="0.2">
      <c r="W3390" s="25"/>
      <c r="X3390" s="25"/>
    </row>
    <row r="3391" spans="23:24" x14ac:dyDescent="0.2">
      <c r="W3391" s="25"/>
      <c r="X3391" s="25"/>
    </row>
    <row r="3392" spans="23:24" x14ac:dyDescent="0.2">
      <c r="W3392" s="25"/>
      <c r="X3392" s="25"/>
    </row>
    <row r="3393" spans="23:24" x14ac:dyDescent="0.2">
      <c r="W3393" s="25"/>
      <c r="X3393" s="25"/>
    </row>
    <row r="3394" spans="23:24" x14ac:dyDescent="0.2">
      <c r="W3394" s="25"/>
      <c r="X3394" s="25"/>
    </row>
    <row r="3395" spans="23:24" x14ac:dyDescent="0.2">
      <c r="W3395" s="25"/>
      <c r="X3395" s="25"/>
    </row>
    <row r="3396" spans="23:24" x14ac:dyDescent="0.2">
      <c r="W3396" s="25"/>
      <c r="X3396" s="25"/>
    </row>
    <row r="3397" spans="23:24" x14ac:dyDescent="0.2">
      <c r="W3397" s="25"/>
      <c r="X3397" s="25"/>
    </row>
    <row r="3398" spans="23:24" x14ac:dyDescent="0.2">
      <c r="W3398" s="25"/>
      <c r="X3398" s="25"/>
    </row>
    <row r="3399" spans="23:24" x14ac:dyDescent="0.2">
      <c r="W3399" s="25"/>
      <c r="X3399" s="25"/>
    </row>
    <row r="3400" spans="23:24" x14ac:dyDescent="0.2">
      <c r="W3400" s="25"/>
      <c r="X3400" s="25"/>
    </row>
    <row r="3401" spans="23:24" x14ac:dyDescent="0.2">
      <c r="W3401" s="25"/>
      <c r="X3401" s="25"/>
    </row>
    <row r="3402" spans="23:24" x14ac:dyDescent="0.2">
      <c r="W3402" s="25"/>
      <c r="X3402" s="25"/>
    </row>
    <row r="3403" spans="23:24" x14ac:dyDescent="0.2">
      <c r="W3403" s="25"/>
      <c r="X3403" s="25"/>
    </row>
    <row r="3404" spans="23:24" x14ac:dyDescent="0.2">
      <c r="W3404" s="25"/>
      <c r="X3404" s="25"/>
    </row>
    <row r="3405" spans="23:24" x14ac:dyDescent="0.2">
      <c r="W3405" s="25"/>
      <c r="X3405" s="25"/>
    </row>
    <row r="3406" spans="23:24" x14ac:dyDescent="0.2">
      <c r="W3406" s="25"/>
      <c r="X3406" s="25"/>
    </row>
    <row r="3407" spans="23:24" x14ac:dyDescent="0.2">
      <c r="W3407" s="25"/>
      <c r="X3407" s="25"/>
    </row>
    <row r="3408" spans="23:24" x14ac:dyDescent="0.2">
      <c r="W3408" s="25"/>
      <c r="X3408" s="25"/>
    </row>
    <row r="3409" spans="23:24" x14ac:dyDescent="0.2">
      <c r="W3409" s="25"/>
      <c r="X3409" s="25"/>
    </row>
    <row r="3410" spans="23:24" x14ac:dyDescent="0.2">
      <c r="W3410" s="25"/>
      <c r="X3410" s="25"/>
    </row>
    <row r="3411" spans="23:24" x14ac:dyDescent="0.2">
      <c r="W3411" s="25"/>
      <c r="X3411" s="25"/>
    </row>
    <row r="3412" spans="23:24" x14ac:dyDescent="0.2">
      <c r="W3412" s="25"/>
      <c r="X3412" s="25"/>
    </row>
    <row r="3413" spans="23:24" x14ac:dyDescent="0.2">
      <c r="W3413" s="25"/>
      <c r="X3413" s="25"/>
    </row>
    <row r="3414" spans="23:24" x14ac:dyDescent="0.2">
      <c r="W3414" s="25"/>
      <c r="X3414" s="25"/>
    </row>
    <row r="3415" spans="23:24" x14ac:dyDescent="0.2">
      <c r="W3415" s="25"/>
      <c r="X3415" s="25"/>
    </row>
    <row r="3416" spans="23:24" x14ac:dyDescent="0.2">
      <c r="W3416" s="25"/>
      <c r="X3416" s="25"/>
    </row>
    <row r="3417" spans="23:24" x14ac:dyDescent="0.2">
      <c r="W3417" s="25"/>
      <c r="X3417" s="25"/>
    </row>
    <row r="3418" spans="23:24" x14ac:dyDescent="0.2">
      <c r="W3418" s="25"/>
      <c r="X3418" s="25"/>
    </row>
    <row r="3419" spans="23:24" x14ac:dyDescent="0.2">
      <c r="W3419" s="25"/>
      <c r="X3419" s="25"/>
    </row>
    <row r="3420" spans="23:24" x14ac:dyDescent="0.2">
      <c r="W3420" s="25"/>
      <c r="X3420" s="25"/>
    </row>
    <row r="3421" spans="23:24" x14ac:dyDescent="0.2">
      <c r="W3421" s="25"/>
      <c r="X3421" s="25"/>
    </row>
    <row r="3422" spans="23:24" x14ac:dyDescent="0.2">
      <c r="W3422" s="25"/>
      <c r="X3422" s="25"/>
    </row>
    <row r="3423" spans="23:24" x14ac:dyDescent="0.2">
      <c r="W3423" s="25"/>
      <c r="X3423" s="25"/>
    </row>
    <row r="3424" spans="23:24" x14ac:dyDescent="0.2">
      <c r="W3424" s="25"/>
      <c r="X3424" s="25"/>
    </row>
    <row r="3425" spans="23:24" x14ac:dyDescent="0.2">
      <c r="W3425" s="25"/>
      <c r="X3425" s="25"/>
    </row>
    <row r="3426" spans="23:24" x14ac:dyDescent="0.2">
      <c r="W3426" s="25"/>
      <c r="X3426" s="25"/>
    </row>
    <row r="3427" spans="23:24" x14ac:dyDescent="0.2">
      <c r="W3427" s="25"/>
      <c r="X3427" s="25"/>
    </row>
    <row r="3428" spans="23:24" x14ac:dyDescent="0.2">
      <c r="W3428" s="25"/>
      <c r="X3428" s="25"/>
    </row>
    <row r="3429" spans="23:24" x14ac:dyDescent="0.2">
      <c r="W3429" s="25"/>
      <c r="X3429" s="25"/>
    </row>
    <row r="3430" spans="23:24" x14ac:dyDescent="0.2">
      <c r="W3430" s="25"/>
      <c r="X3430" s="25"/>
    </row>
    <row r="3431" spans="23:24" x14ac:dyDescent="0.2">
      <c r="W3431" s="25"/>
      <c r="X3431" s="25"/>
    </row>
    <row r="3432" spans="23:24" x14ac:dyDescent="0.2">
      <c r="W3432" s="25"/>
      <c r="X3432" s="25"/>
    </row>
    <row r="3433" spans="23:24" x14ac:dyDescent="0.2">
      <c r="W3433" s="25"/>
      <c r="X3433" s="25"/>
    </row>
    <row r="3434" spans="23:24" x14ac:dyDescent="0.2">
      <c r="W3434" s="25"/>
      <c r="X3434" s="25"/>
    </row>
    <row r="3435" spans="23:24" x14ac:dyDescent="0.2">
      <c r="W3435" s="25"/>
      <c r="X3435" s="25"/>
    </row>
    <row r="3436" spans="23:24" x14ac:dyDescent="0.2">
      <c r="W3436" s="25"/>
      <c r="X3436" s="25"/>
    </row>
    <row r="3437" spans="23:24" x14ac:dyDescent="0.2">
      <c r="W3437" s="25"/>
      <c r="X3437" s="25"/>
    </row>
    <row r="3438" spans="23:24" x14ac:dyDescent="0.2">
      <c r="W3438" s="25"/>
      <c r="X3438" s="25"/>
    </row>
    <row r="3439" spans="23:24" x14ac:dyDescent="0.2">
      <c r="W3439" s="25"/>
      <c r="X3439" s="25"/>
    </row>
    <row r="3440" spans="23:24" x14ac:dyDescent="0.2">
      <c r="W3440" s="25"/>
      <c r="X3440" s="25"/>
    </row>
    <row r="3441" spans="23:24" x14ac:dyDescent="0.2">
      <c r="W3441" s="25"/>
      <c r="X3441" s="25"/>
    </row>
    <row r="3442" spans="23:24" x14ac:dyDescent="0.2">
      <c r="W3442" s="25"/>
      <c r="X3442" s="25"/>
    </row>
    <row r="3443" spans="23:24" x14ac:dyDescent="0.2">
      <c r="W3443" s="25"/>
      <c r="X3443" s="25"/>
    </row>
    <row r="3444" spans="23:24" x14ac:dyDescent="0.2">
      <c r="W3444" s="25"/>
      <c r="X3444" s="25"/>
    </row>
    <row r="3445" spans="23:24" x14ac:dyDescent="0.2">
      <c r="W3445" s="25"/>
      <c r="X3445" s="25"/>
    </row>
    <row r="3446" spans="23:24" x14ac:dyDescent="0.2">
      <c r="W3446" s="25"/>
      <c r="X3446" s="25"/>
    </row>
    <row r="3447" spans="23:24" x14ac:dyDescent="0.2">
      <c r="W3447" s="25"/>
      <c r="X3447" s="25"/>
    </row>
    <row r="3448" spans="23:24" x14ac:dyDescent="0.2">
      <c r="W3448" s="25"/>
      <c r="X3448" s="25"/>
    </row>
    <row r="3449" spans="23:24" x14ac:dyDescent="0.2">
      <c r="W3449" s="25"/>
      <c r="X3449" s="25"/>
    </row>
    <row r="3450" spans="23:24" x14ac:dyDescent="0.2">
      <c r="W3450" s="25"/>
      <c r="X3450" s="25"/>
    </row>
    <row r="3451" spans="23:24" x14ac:dyDescent="0.2">
      <c r="W3451" s="25"/>
      <c r="X3451" s="25"/>
    </row>
    <row r="3452" spans="23:24" x14ac:dyDescent="0.2">
      <c r="W3452" s="25"/>
      <c r="X3452" s="25"/>
    </row>
    <row r="3453" spans="23:24" x14ac:dyDescent="0.2">
      <c r="W3453" s="25"/>
      <c r="X3453" s="25"/>
    </row>
    <row r="3454" spans="23:24" x14ac:dyDescent="0.2">
      <c r="W3454" s="25"/>
      <c r="X3454" s="25"/>
    </row>
    <row r="3455" spans="23:24" x14ac:dyDescent="0.2">
      <c r="W3455" s="25"/>
      <c r="X3455" s="25"/>
    </row>
    <row r="3456" spans="23:24" x14ac:dyDescent="0.2">
      <c r="W3456" s="25"/>
      <c r="X3456" s="25"/>
    </row>
    <row r="3457" spans="23:24" x14ac:dyDescent="0.2">
      <c r="W3457" s="25"/>
      <c r="X3457" s="25"/>
    </row>
    <row r="3458" spans="23:24" x14ac:dyDescent="0.2">
      <c r="W3458" s="25"/>
      <c r="X3458" s="25"/>
    </row>
    <row r="3459" spans="23:24" x14ac:dyDescent="0.2">
      <c r="W3459" s="25"/>
      <c r="X3459" s="25"/>
    </row>
    <row r="3460" spans="23:24" x14ac:dyDescent="0.2">
      <c r="W3460" s="25"/>
      <c r="X3460" s="25"/>
    </row>
    <row r="3461" spans="23:24" x14ac:dyDescent="0.2">
      <c r="W3461" s="25"/>
      <c r="X3461" s="25"/>
    </row>
    <row r="3462" spans="23:24" x14ac:dyDescent="0.2">
      <c r="W3462" s="25"/>
      <c r="X3462" s="25"/>
    </row>
    <row r="3463" spans="23:24" x14ac:dyDescent="0.2">
      <c r="W3463" s="25"/>
      <c r="X3463" s="25"/>
    </row>
    <row r="3464" spans="23:24" x14ac:dyDescent="0.2">
      <c r="W3464" s="25"/>
      <c r="X3464" s="25"/>
    </row>
    <row r="3465" spans="23:24" x14ac:dyDescent="0.2">
      <c r="W3465" s="25"/>
      <c r="X3465" s="25"/>
    </row>
    <row r="3466" spans="23:24" x14ac:dyDescent="0.2">
      <c r="W3466" s="25"/>
      <c r="X3466" s="25"/>
    </row>
    <row r="3467" spans="23:24" x14ac:dyDescent="0.2">
      <c r="W3467" s="25"/>
      <c r="X3467" s="25"/>
    </row>
    <row r="3468" spans="23:24" x14ac:dyDescent="0.2">
      <c r="W3468" s="25"/>
      <c r="X3468" s="25"/>
    </row>
    <row r="3469" spans="23:24" x14ac:dyDescent="0.2">
      <c r="W3469" s="25"/>
      <c r="X3469" s="25"/>
    </row>
    <row r="3470" spans="23:24" x14ac:dyDescent="0.2">
      <c r="W3470" s="25"/>
      <c r="X3470" s="25"/>
    </row>
    <row r="3471" spans="23:24" x14ac:dyDescent="0.2">
      <c r="W3471" s="25"/>
      <c r="X3471" s="25"/>
    </row>
    <row r="3472" spans="23:24" x14ac:dyDescent="0.2">
      <c r="W3472" s="25"/>
      <c r="X3472" s="25"/>
    </row>
    <row r="3473" spans="23:24" x14ac:dyDescent="0.2">
      <c r="W3473" s="25"/>
      <c r="X3473" s="25"/>
    </row>
    <row r="3474" spans="23:24" x14ac:dyDescent="0.2">
      <c r="W3474" s="25"/>
      <c r="X3474" s="25"/>
    </row>
    <row r="3475" spans="23:24" x14ac:dyDescent="0.2">
      <c r="W3475" s="25"/>
      <c r="X3475" s="25"/>
    </row>
    <row r="3476" spans="23:24" x14ac:dyDescent="0.2">
      <c r="W3476" s="25"/>
      <c r="X3476" s="25"/>
    </row>
    <row r="3477" spans="23:24" x14ac:dyDescent="0.2">
      <c r="W3477" s="25"/>
      <c r="X3477" s="25"/>
    </row>
    <row r="3478" spans="23:24" x14ac:dyDescent="0.2">
      <c r="W3478" s="25"/>
      <c r="X3478" s="25"/>
    </row>
    <row r="3479" spans="23:24" x14ac:dyDescent="0.2">
      <c r="W3479" s="25"/>
      <c r="X3479" s="25"/>
    </row>
    <row r="3480" spans="23:24" x14ac:dyDescent="0.2">
      <c r="W3480" s="25"/>
      <c r="X3480" s="25"/>
    </row>
    <row r="3481" spans="23:24" x14ac:dyDescent="0.2">
      <c r="W3481" s="25"/>
      <c r="X3481" s="25"/>
    </row>
    <row r="3482" spans="23:24" x14ac:dyDescent="0.2">
      <c r="W3482" s="25"/>
      <c r="X3482" s="25"/>
    </row>
    <row r="3483" spans="23:24" x14ac:dyDescent="0.2">
      <c r="W3483" s="25"/>
      <c r="X3483" s="25"/>
    </row>
    <row r="3484" spans="23:24" x14ac:dyDescent="0.2">
      <c r="W3484" s="25"/>
      <c r="X3484" s="25"/>
    </row>
    <row r="3485" spans="23:24" x14ac:dyDescent="0.2">
      <c r="W3485" s="25"/>
      <c r="X3485" s="25"/>
    </row>
    <row r="3486" spans="23:24" x14ac:dyDescent="0.2">
      <c r="W3486" s="25"/>
      <c r="X3486" s="25"/>
    </row>
    <row r="3487" spans="23:24" x14ac:dyDescent="0.2">
      <c r="W3487" s="25"/>
      <c r="X3487" s="25"/>
    </row>
    <row r="3488" spans="23:24" x14ac:dyDescent="0.2">
      <c r="W3488" s="25"/>
      <c r="X3488" s="25"/>
    </row>
    <row r="3489" spans="23:24" x14ac:dyDescent="0.2">
      <c r="W3489" s="25"/>
      <c r="X3489" s="25"/>
    </row>
    <row r="3490" spans="23:24" x14ac:dyDescent="0.2">
      <c r="W3490" s="25"/>
      <c r="X3490" s="25"/>
    </row>
    <row r="3491" spans="23:24" x14ac:dyDescent="0.2">
      <c r="W3491" s="25"/>
      <c r="X3491" s="25"/>
    </row>
    <row r="3492" spans="23:24" x14ac:dyDescent="0.2">
      <c r="W3492" s="25"/>
      <c r="X3492" s="25"/>
    </row>
    <row r="3493" spans="23:24" x14ac:dyDescent="0.2">
      <c r="W3493" s="25"/>
      <c r="X3493" s="25"/>
    </row>
    <row r="3494" spans="23:24" x14ac:dyDescent="0.2">
      <c r="W3494" s="25"/>
      <c r="X3494" s="25"/>
    </row>
    <row r="3495" spans="23:24" x14ac:dyDescent="0.2">
      <c r="W3495" s="25"/>
      <c r="X3495" s="25"/>
    </row>
    <row r="3496" spans="23:24" x14ac:dyDescent="0.2">
      <c r="W3496" s="25"/>
      <c r="X3496" s="25"/>
    </row>
    <row r="3497" spans="23:24" x14ac:dyDescent="0.2">
      <c r="W3497" s="25"/>
      <c r="X3497" s="25"/>
    </row>
    <row r="3498" spans="23:24" x14ac:dyDescent="0.2">
      <c r="W3498" s="25"/>
      <c r="X3498" s="25"/>
    </row>
    <row r="3499" spans="23:24" x14ac:dyDescent="0.2">
      <c r="W3499" s="25"/>
      <c r="X3499" s="25"/>
    </row>
    <row r="3500" spans="23:24" x14ac:dyDescent="0.2">
      <c r="W3500" s="25"/>
      <c r="X3500" s="25"/>
    </row>
    <row r="3501" spans="23:24" x14ac:dyDescent="0.2">
      <c r="W3501" s="25"/>
      <c r="X3501" s="25"/>
    </row>
    <row r="3502" spans="23:24" x14ac:dyDescent="0.2">
      <c r="W3502" s="25"/>
      <c r="X3502" s="25"/>
    </row>
    <row r="3503" spans="23:24" x14ac:dyDescent="0.2">
      <c r="W3503" s="25"/>
      <c r="X3503" s="25"/>
    </row>
    <row r="3504" spans="23:24" x14ac:dyDescent="0.2">
      <c r="W3504" s="25"/>
      <c r="X3504" s="25"/>
    </row>
    <row r="3505" spans="23:24" x14ac:dyDescent="0.2">
      <c r="W3505" s="25"/>
      <c r="X3505" s="25"/>
    </row>
    <row r="3506" spans="23:24" x14ac:dyDescent="0.2">
      <c r="W3506" s="25"/>
      <c r="X3506" s="25"/>
    </row>
    <row r="3507" spans="23:24" x14ac:dyDescent="0.2">
      <c r="W3507" s="25"/>
      <c r="X3507" s="25"/>
    </row>
    <row r="3508" spans="23:24" x14ac:dyDescent="0.2">
      <c r="W3508" s="25"/>
      <c r="X3508" s="25"/>
    </row>
    <row r="3509" spans="23:24" x14ac:dyDescent="0.2">
      <c r="W3509" s="25"/>
      <c r="X3509" s="25"/>
    </row>
    <row r="3510" spans="23:24" x14ac:dyDescent="0.2">
      <c r="W3510" s="25"/>
      <c r="X3510" s="25"/>
    </row>
    <row r="3511" spans="23:24" x14ac:dyDescent="0.2">
      <c r="W3511" s="25"/>
      <c r="X3511" s="25"/>
    </row>
    <row r="3512" spans="23:24" x14ac:dyDescent="0.2">
      <c r="W3512" s="25"/>
      <c r="X3512" s="25"/>
    </row>
    <row r="3513" spans="23:24" x14ac:dyDescent="0.2">
      <c r="W3513" s="25"/>
      <c r="X3513" s="25"/>
    </row>
    <row r="3514" spans="23:24" x14ac:dyDescent="0.2">
      <c r="W3514" s="25"/>
      <c r="X3514" s="25"/>
    </row>
    <row r="3515" spans="23:24" x14ac:dyDescent="0.2">
      <c r="W3515" s="25"/>
      <c r="X3515" s="25"/>
    </row>
    <row r="3516" spans="23:24" x14ac:dyDescent="0.2">
      <c r="W3516" s="25"/>
      <c r="X3516" s="25"/>
    </row>
    <row r="3517" spans="23:24" x14ac:dyDescent="0.2">
      <c r="W3517" s="25"/>
      <c r="X3517" s="25"/>
    </row>
    <row r="3518" spans="23:24" x14ac:dyDescent="0.2">
      <c r="W3518" s="25"/>
      <c r="X3518" s="25"/>
    </row>
    <row r="3519" spans="23:24" x14ac:dyDescent="0.2">
      <c r="W3519" s="25"/>
      <c r="X3519" s="25"/>
    </row>
    <row r="3520" spans="23:24" x14ac:dyDescent="0.2">
      <c r="W3520" s="25"/>
      <c r="X3520" s="25"/>
    </row>
    <row r="3521" spans="23:24" x14ac:dyDescent="0.2">
      <c r="W3521" s="25"/>
      <c r="X3521" s="25"/>
    </row>
    <row r="3522" spans="23:24" x14ac:dyDescent="0.2">
      <c r="W3522" s="25"/>
      <c r="X3522" s="25"/>
    </row>
    <row r="3523" spans="23:24" x14ac:dyDescent="0.2">
      <c r="W3523" s="25"/>
      <c r="X3523" s="25"/>
    </row>
    <row r="3524" spans="23:24" x14ac:dyDescent="0.2">
      <c r="W3524" s="25"/>
      <c r="X3524" s="25"/>
    </row>
    <row r="3525" spans="23:24" x14ac:dyDescent="0.2">
      <c r="W3525" s="25"/>
      <c r="X3525" s="25"/>
    </row>
    <row r="3526" spans="23:24" x14ac:dyDescent="0.2">
      <c r="W3526" s="25"/>
      <c r="X3526" s="25"/>
    </row>
    <row r="3527" spans="23:24" x14ac:dyDescent="0.2">
      <c r="W3527" s="25"/>
      <c r="X3527" s="25"/>
    </row>
    <row r="3528" spans="23:24" x14ac:dyDescent="0.2">
      <c r="W3528" s="25"/>
      <c r="X3528" s="25"/>
    </row>
    <row r="3529" spans="23:24" x14ac:dyDescent="0.2">
      <c r="W3529" s="25"/>
      <c r="X3529" s="25"/>
    </row>
    <row r="3530" spans="23:24" x14ac:dyDescent="0.2">
      <c r="W3530" s="25"/>
      <c r="X3530" s="25"/>
    </row>
    <row r="3531" spans="23:24" x14ac:dyDescent="0.2">
      <c r="W3531" s="25"/>
      <c r="X3531" s="25"/>
    </row>
    <row r="3532" spans="23:24" x14ac:dyDescent="0.2">
      <c r="W3532" s="25"/>
      <c r="X3532" s="25"/>
    </row>
    <row r="3533" spans="23:24" x14ac:dyDescent="0.2">
      <c r="W3533" s="25"/>
      <c r="X3533" s="25"/>
    </row>
    <row r="3534" spans="23:24" x14ac:dyDescent="0.2">
      <c r="W3534" s="25"/>
      <c r="X3534" s="25"/>
    </row>
    <row r="3535" spans="23:24" x14ac:dyDescent="0.2">
      <c r="W3535" s="25"/>
      <c r="X3535" s="25"/>
    </row>
    <row r="3536" spans="23:24" x14ac:dyDescent="0.2">
      <c r="W3536" s="25"/>
      <c r="X3536" s="25"/>
    </row>
    <row r="3537" spans="23:24" x14ac:dyDescent="0.2">
      <c r="W3537" s="25"/>
      <c r="X3537" s="25"/>
    </row>
    <row r="3538" spans="23:24" x14ac:dyDescent="0.2">
      <c r="W3538" s="25"/>
      <c r="X3538" s="25"/>
    </row>
    <row r="3539" spans="23:24" x14ac:dyDescent="0.2">
      <c r="W3539" s="25"/>
      <c r="X3539" s="25"/>
    </row>
    <row r="3540" spans="23:24" x14ac:dyDescent="0.2">
      <c r="W3540" s="25"/>
      <c r="X3540" s="25"/>
    </row>
    <row r="3541" spans="23:24" x14ac:dyDescent="0.2">
      <c r="W3541" s="25"/>
      <c r="X3541" s="25"/>
    </row>
    <row r="3542" spans="23:24" x14ac:dyDescent="0.2">
      <c r="W3542" s="25"/>
      <c r="X3542" s="25"/>
    </row>
    <row r="3543" spans="23:24" x14ac:dyDescent="0.2">
      <c r="W3543" s="25"/>
      <c r="X3543" s="25"/>
    </row>
    <row r="3544" spans="23:24" x14ac:dyDescent="0.2">
      <c r="W3544" s="25"/>
      <c r="X3544" s="25"/>
    </row>
    <row r="3545" spans="23:24" x14ac:dyDescent="0.2">
      <c r="W3545" s="25"/>
      <c r="X3545" s="25"/>
    </row>
    <row r="3546" spans="23:24" x14ac:dyDescent="0.2">
      <c r="W3546" s="25"/>
      <c r="X3546" s="25"/>
    </row>
    <row r="3547" spans="23:24" x14ac:dyDescent="0.2">
      <c r="W3547" s="25"/>
      <c r="X3547" s="25"/>
    </row>
    <row r="3548" spans="23:24" x14ac:dyDescent="0.2">
      <c r="W3548" s="25"/>
      <c r="X3548" s="25"/>
    </row>
    <row r="3549" spans="23:24" x14ac:dyDescent="0.2">
      <c r="W3549" s="25"/>
      <c r="X3549" s="25"/>
    </row>
    <row r="3550" spans="23:24" x14ac:dyDescent="0.2">
      <c r="W3550" s="25"/>
      <c r="X3550" s="25"/>
    </row>
    <row r="3551" spans="23:24" x14ac:dyDescent="0.2">
      <c r="W3551" s="25"/>
      <c r="X3551" s="25"/>
    </row>
    <row r="3552" spans="23:24" x14ac:dyDescent="0.2">
      <c r="W3552" s="25"/>
      <c r="X3552" s="25"/>
    </row>
    <row r="3553" spans="23:24" x14ac:dyDescent="0.2">
      <c r="W3553" s="25"/>
      <c r="X3553" s="25"/>
    </row>
    <row r="3554" spans="23:24" x14ac:dyDescent="0.2">
      <c r="W3554" s="25"/>
      <c r="X3554" s="25"/>
    </row>
    <row r="3555" spans="23:24" x14ac:dyDescent="0.2">
      <c r="W3555" s="25"/>
      <c r="X3555" s="25"/>
    </row>
    <row r="3556" spans="23:24" x14ac:dyDescent="0.2">
      <c r="W3556" s="25"/>
      <c r="X3556" s="25"/>
    </row>
    <row r="3557" spans="23:24" x14ac:dyDescent="0.2">
      <c r="W3557" s="25"/>
      <c r="X3557" s="25"/>
    </row>
    <row r="3558" spans="23:24" x14ac:dyDescent="0.2">
      <c r="W3558" s="25"/>
      <c r="X3558" s="25"/>
    </row>
    <row r="3559" spans="23:24" x14ac:dyDescent="0.2">
      <c r="W3559" s="25"/>
      <c r="X3559" s="25"/>
    </row>
    <row r="3560" spans="23:24" x14ac:dyDescent="0.2">
      <c r="W3560" s="25"/>
      <c r="X3560" s="25"/>
    </row>
    <row r="3561" spans="23:24" x14ac:dyDescent="0.2">
      <c r="W3561" s="25"/>
      <c r="X3561" s="25"/>
    </row>
    <row r="3562" spans="23:24" x14ac:dyDescent="0.2">
      <c r="W3562" s="25"/>
      <c r="X3562" s="25"/>
    </row>
    <row r="3563" spans="23:24" x14ac:dyDescent="0.2">
      <c r="W3563" s="25"/>
      <c r="X3563" s="25"/>
    </row>
    <row r="3564" spans="23:24" x14ac:dyDescent="0.2">
      <c r="W3564" s="25"/>
      <c r="X3564" s="25"/>
    </row>
    <row r="3565" spans="23:24" x14ac:dyDescent="0.2">
      <c r="W3565" s="25"/>
      <c r="X3565" s="25"/>
    </row>
    <row r="3566" spans="23:24" x14ac:dyDescent="0.2">
      <c r="W3566" s="25"/>
      <c r="X3566" s="25"/>
    </row>
    <row r="3567" spans="23:24" x14ac:dyDescent="0.2">
      <c r="W3567" s="25"/>
      <c r="X3567" s="25"/>
    </row>
    <row r="3568" spans="23:24" x14ac:dyDescent="0.2">
      <c r="W3568" s="25"/>
      <c r="X3568" s="25"/>
    </row>
    <row r="3569" spans="23:24" x14ac:dyDescent="0.2">
      <c r="W3569" s="25"/>
      <c r="X3569" s="25"/>
    </row>
    <row r="3570" spans="23:24" x14ac:dyDescent="0.2">
      <c r="W3570" s="25"/>
      <c r="X3570" s="25"/>
    </row>
    <row r="3571" spans="23:24" x14ac:dyDescent="0.2">
      <c r="W3571" s="25"/>
      <c r="X3571" s="25"/>
    </row>
    <row r="3572" spans="23:24" x14ac:dyDescent="0.2">
      <c r="W3572" s="25"/>
      <c r="X3572" s="25"/>
    </row>
    <row r="3573" spans="23:24" x14ac:dyDescent="0.2">
      <c r="W3573" s="25"/>
      <c r="X3573" s="25"/>
    </row>
    <row r="3574" spans="23:24" x14ac:dyDescent="0.2">
      <c r="W3574" s="25"/>
      <c r="X3574" s="25"/>
    </row>
    <row r="3575" spans="23:24" x14ac:dyDescent="0.2">
      <c r="W3575" s="25"/>
      <c r="X3575" s="25"/>
    </row>
    <row r="3576" spans="23:24" x14ac:dyDescent="0.2">
      <c r="W3576" s="25"/>
      <c r="X3576" s="25"/>
    </row>
    <row r="3577" spans="23:24" x14ac:dyDescent="0.2">
      <c r="W3577" s="25"/>
      <c r="X3577" s="25"/>
    </row>
    <row r="3578" spans="23:24" x14ac:dyDescent="0.2">
      <c r="W3578" s="25"/>
      <c r="X3578" s="25"/>
    </row>
    <row r="3579" spans="23:24" x14ac:dyDescent="0.2">
      <c r="W3579" s="25"/>
      <c r="X3579" s="25"/>
    </row>
    <row r="3580" spans="23:24" x14ac:dyDescent="0.2">
      <c r="W3580" s="25"/>
      <c r="X3580" s="25"/>
    </row>
    <row r="3581" spans="23:24" x14ac:dyDescent="0.2">
      <c r="W3581" s="25"/>
      <c r="X3581" s="25"/>
    </row>
    <row r="3582" spans="23:24" x14ac:dyDescent="0.2">
      <c r="W3582" s="25"/>
      <c r="X3582" s="25"/>
    </row>
    <row r="3583" spans="23:24" x14ac:dyDescent="0.2">
      <c r="W3583" s="25"/>
      <c r="X3583" s="25"/>
    </row>
    <row r="3584" spans="23:24" x14ac:dyDescent="0.2">
      <c r="W3584" s="25"/>
      <c r="X3584" s="25"/>
    </row>
    <row r="3585" spans="23:24" x14ac:dyDescent="0.2">
      <c r="W3585" s="25"/>
      <c r="X3585" s="25"/>
    </row>
    <row r="3586" spans="23:24" x14ac:dyDescent="0.2">
      <c r="W3586" s="25"/>
      <c r="X3586" s="25"/>
    </row>
    <row r="3587" spans="23:24" x14ac:dyDescent="0.2">
      <c r="W3587" s="25"/>
      <c r="X3587" s="25"/>
    </row>
    <row r="3588" spans="23:24" x14ac:dyDescent="0.2">
      <c r="W3588" s="25"/>
      <c r="X3588" s="25"/>
    </row>
    <row r="3589" spans="23:24" x14ac:dyDescent="0.2">
      <c r="W3589" s="25"/>
      <c r="X3589" s="25"/>
    </row>
    <row r="3590" spans="23:24" x14ac:dyDescent="0.2">
      <c r="W3590" s="25"/>
      <c r="X3590" s="25"/>
    </row>
    <row r="3591" spans="23:24" x14ac:dyDescent="0.2">
      <c r="W3591" s="25"/>
      <c r="X3591" s="25"/>
    </row>
    <row r="3592" spans="23:24" x14ac:dyDescent="0.2">
      <c r="W3592" s="25"/>
      <c r="X3592" s="25"/>
    </row>
    <row r="3593" spans="23:24" x14ac:dyDescent="0.2">
      <c r="W3593" s="25"/>
      <c r="X3593" s="25"/>
    </row>
    <row r="3594" spans="23:24" x14ac:dyDescent="0.2">
      <c r="W3594" s="25"/>
      <c r="X3594" s="25"/>
    </row>
    <row r="3595" spans="23:24" x14ac:dyDescent="0.2">
      <c r="W3595" s="25"/>
      <c r="X3595" s="25"/>
    </row>
    <row r="3596" spans="23:24" x14ac:dyDescent="0.2">
      <c r="W3596" s="25"/>
      <c r="X3596" s="25"/>
    </row>
    <row r="3597" spans="23:24" x14ac:dyDescent="0.2">
      <c r="W3597" s="25"/>
      <c r="X3597" s="25"/>
    </row>
    <row r="3598" spans="23:24" x14ac:dyDescent="0.2">
      <c r="W3598" s="25"/>
      <c r="X3598" s="25"/>
    </row>
    <row r="3599" spans="23:24" x14ac:dyDescent="0.2">
      <c r="W3599" s="25"/>
      <c r="X3599" s="25"/>
    </row>
    <row r="3600" spans="23:24" x14ac:dyDescent="0.2">
      <c r="W3600" s="25"/>
      <c r="X3600" s="25"/>
    </row>
    <row r="3601" spans="23:24" x14ac:dyDescent="0.2">
      <c r="W3601" s="25"/>
      <c r="X3601" s="25"/>
    </row>
    <row r="3602" spans="23:24" x14ac:dyDescent="0.2">
      <c r="W3602" s="25"/>
      <c r="X3602" s="25"/>
    </row>
    <row r="3603" spans="23:24" x14ac:dyDescent="0.2">
      <c r="W3603" s="25"/>
      <c r="X3603" s="25"/>
    </row>
    <row r="3604" spans="23:24" x14ac:dyDescent="0.2">
      <c r="W3604" s="25"/>
      <c r="X3604" s="25"/>
    </row>
    <row r="3605" spans="23:24" x14ac:dyDescent="0.2">
      <c r="W3605" s="25"/>
      <c r="X3605" s="25"/>
    </row>
    <row r="3606" spans="23:24" x14ac:dyDescent="0.2">
      <c r="W3606" s="25"/>
      <c r="X3606" s="25"/>
    </row>
    <row r="3607" spans="23:24" x14ac:dyDescent="0.2">
      <c r="W3607" s="25"/>
      <c r="X3607" s="25"/>
    </row>
    <row r="3608" spans="23:24" x14ac:dyDescent="0.2">
      <c r="W3608" s="25"/>
      <c r="X3608" s="25"/>
    </row>
    <row r="3609" spans="23:24" x14ac:dyDescent="0.2">
      <c r="W3609" s="25"/>
      <c r="X3609" s="25"/>
    </row>
    <row r="3610" spans="23:24" x14ac:dyDescent="0.2">
      <c r="W3610" s="25"/>
      <c r="X3610" s="25"/>
    </row>
    <row r="3611" spans="23:24" x14ac:dyDescent="0.2">
      <c r="W3611" s="25"/>
      <c r="X3611" s="25"/>
    </row>
    <row r="3612" spans="23:24" x14ac:dyDescent="0.2">
      <c r="W3612" s="25"/>
      <c r="X3612" s="25"/>
    </row>
    <row r="3613" spans="23:24" x14ac:dyDescent="0.2">
      <c r="W3613" s="25"/>
      <c r="X3613" s="25"/>
    </row>
    <row r="3614" spans="23:24" x14ac:dyDescent="0.2">
      <c r="W3614" s="25"/>
      <c r="X3614" s="25"/>
    </row>
    <row r="3615" spans="23:24" x14ac:dyDescent="0.2">
      <c r="W3615" s="25"/>
      <c r="X3615" s="25"/>
    </row>
    <row r="3616" spans="23:24" x14ac:dyDescent="0.2">
      <c r="W3616" s="25"/>
      <c r="X3616" s="25"/>
    </row>
    <row r="3617" spans="23:24" x14ac:dyDescent="0.2">
      <c r="W3617" s="25"/>
      <c r="X3617" s="25"/>
    </row>
    <row r="3618" spans="23:24" x14ac:dyDescent="0.2">
      <c r="W3618" s="25"/>
      <c r="X3618" s="25"/>
    </row>
    <row r="3619" spans="23:24" x14ac:dyDescent="0.2">
      <c r="W3619" s="25"/>
      <c r="X3619" s="25"/>
    </row>
    <row r="3620" spans="23:24" x14ac:dyDescent="0.2">
      <c r="W3620" s="25"/>
      <c r="X3620" s="25"/>
    </row>
    <row r="3621" spans="23:24" x14ac:dyDescent="0.2">
      <c r="W3621" s="25"/>
      <c r="X3621" s="25"/>
    </row>
    <row r="3622" spans="23:24" x14ac:dyDescent="0.2">
      <c r="W3622" s="25"/>
      <c r="X3622" s="25"/>
    </row>
    <row r="3623" spans="23:24" x14ac:dyDescent="0.2">
      <c r="W3623" s="25"/>
      <c r="X3623" s="25"/>
    </row>
    <row r="3624" spans="23:24" x14ac:dyDescent="0.2">
      <c r="W3624" s="25"/>
      <c r="X3624" s="25"/>
    </row>
    <row r="3625" spans="23:24" x14ac:dyDescent="0.2">
      <c r="W3625" s="25"/>
      <c r="X3625" s="25"/>
    </row>
    <row r="3626" spans="23:24" x14ac:dyDescent="0.2">
      <c r="W3626" s="25"/>
      <c r="X3626" s="25"/>
    </row>
    <row r="3627" spans="23:24" x14ac:dyDescent="0.2">
      <c r="W3627" s="25"/>
      <c r="X3627" s="25"/>
    </row>
    <row r="3628" spans="23:24" x14ac:dyDescent="0.2">
      <c r="W3628" s="25"/>
      <c r="X3628" s="25"/>
    </row>
    <row r="3629" spans="23:24" x14ac:dyDescent="0.2">
      <c r="W3629" s="25"/>
      <c r="X3629" s="25"/>
    </row>
    <row r="3630" spans="23:24" x14ac:dyDescent="0.2">
      <c r="W3630" s="25"/>
      <c r="X3630" s="25"/>
    </row>
    <row r="3631" spans="23:24" x14ac:dyDescent="0.2">
      <c r="W3631" s="25"/>
      <c r="X3631" s="25"/>
    </row>
    <row r="3632" spans="23:24" x14ac:dyDescent="0.2">
      <c r="W3632" s="25"/>
      <c r="X3632" s="25"/>
    </row>
    <row r="3633" spans="23:24" x14ac:dyDescent="0.2">
      <c r="W3633" s="25"/>
      <c r="X3633" s="25"/>
    </row>
    <row r="3634" spans="23:24" x14ac:dyDescent="0.2">
      <c r="W3634" s="25"/>
      <c r="X3634" s="25"/>
    </row>
    <row r="3635" spans="23:24" x14ac:dyDescent="0.2">
      <c r="W3635" s="25"/>
      <c r="X3635" s="25"/>
    </row>
    <row r="3636" spans="23:24" x14ac:dyDescent="0.2">
      <c r="W3636" s="25"/>
      <c r="X3636" s="25"/>
    </row>
    <row r="3637" spans="23:24" x14ac:dyDescent="0.2">
      <c r="W3637" s="25"/>
      <c r="X3637" s="25"/>
    </row>
    <row r="3638" spans="23:24" x14ac:dyDescent="0.2">
      <c r="W3638" s="25"/>
      <c r="X3638" s="25"/>
    </row>
    <row r="3639" spans="23:24" x14ac:dyDescent="0.2">
      <c r="W3639" s="25"/>
      <c r="X3639" s="25"/>
    </row>
    <row r="3640" spans="23:24" x14ac:dyDescent="0.2">
      <c r="W3640" s="25"/>
      <c r="X3640" s="25"/>
    </row>
    <row r="3641" spans="23:24" x14ac:dyDescent="0.2">
      <c r="W3641" s="25"/>
      <c r="X3641" s="25"/>
    </row>
    <row r="3642" spans="23:24" x14ac:dyDescent="0.2">
      <c r="W3642" s="25"/>
      <c r="X3642" s="25"/>
    </row>
    <row r="3643" spans="23:24" x14ac:dyDescent="0.2">
      <c r="W3643" s="25"/>
      <c r="X3643" s="25"/>
    </row>
    <row r="3644" spans="23:24" x14ac:dyDescent="0.2">
      <c r="W3644" s="25"/>
      <c r="X3644" s="25"/>
    </row>
    <row r="3645" spans="23:24" x14ac:dyDescent="0.2">
      <c r="W3645" s="25"/>
      <c r="X3645" s="25"/>
    </row>
    <row r="3646" spans="23:24" x14ac:dyDescent="0.2">
      <c r="W3646" s="25"/>
      <c r="X3646" s="25"/>
    </row>
    <row r="3647" spans="23:24" x14ac:dyDescent="0.2">
      <c r="W3647" s="25"/>
      <c r="X3647" s="25"/>
    </row>
    <row r="3648" spans="23:24" x14ac:dyDescent="0.2">
      <c r="W3648" s="25"/>
      <c r="X3648" s="25"/>
    </row>
    <row r="3649" spans="23:24" x14ac:dyDescent="0.2">
      <c r="W3649" s="25"/>
      <c r="X3649" s="25"/>
    </row>
    <row r="3650" spans="23:24" x14ac:dyDescent="0.2">
      <c r="W3650" s="25"/>
      <c r="X3650" s="25"/>
    </row>
    <row r="3651" spans="23:24" x14ac:dyDescent="0.2">
      <c r="W3651" s="25"/>
      <c r="X3651" s="25"/>
    </row>
    <row r="3652" spans="23:24" x14ac:dyDescent="0.2">
      <c r="W3652" s="25"/>
      <c r="X3652" s="25"/>
    </row>
    <row r="3653" spans="23:24" x14ac:dyDescent="0.2">
      <c r="W3653" s="25"/>
      <c r="X3653" s="25"/>
    </row>
    <row r="3654" spans="23:24" x14ac:dyDescent="0.2">
      <c r="W3654" s="25"/>
      <c r="X3654" s="25"/>
    </row>
    <row r="3655" spans="23:24" x14ac:dyDescent="0.2">
      <c r="W3655" s="25"/>
      <c r="X3655" s="25"/>
    </row>
    <row r="3656" spans="23:24" x14ac:dyDescent="0.2">
      <c r="W3656" s="25"/>
      <c r="X3656" s="25"/>
    </row>
    <row r="3657" spans="23:24" x14ac:dyDescent="0.2">
      <c r="W3657" s="25"/>
      <c r="X3657" s="25"/>
    </row>
    <row r="3658" spans="23:24" x14ac:dyDescent="0.2">
      <c r="W3658" s="25"/>
      <c r="X3658" s="25"/>
    </row>
    <row r="3659" spans="23:24" x14ac:dyDescent="0.2">
      <c r="W3659" s="25"/>
      <c r="X3659" s="25"/>
    </row>
    <row r="3660" spans="23:24" x14ac:dyDescent="0.2">
      <c r="W3660" s="25"/>
      <c r="X3660" s="25"/>
    </row>
    <row r="3661" spans="23:24" x14ac:dyDescent="0.2">
      <c r="W3661" s="25"/>
      <c r="X3661" s="25"/>
    </row>
    <row r="3662" spans="23:24" x14ac:dyDescent="0.2">
      <c r="W3662" s="25"/>
      <c r="X3662" s="25"/>
    </row>
    <row r="3663" spans="23:24" x14ac:dyDescent="0.2">
      <c r="W3663" s="25"/>
      <c r="X3663" s="25"/>
    </row>
    <row r="3664" spans="23:24" x14ac:dyDescent="0.2">
      <c r="W3664" s="25"/>
      <c r="X3664" s="25"/>
    </row>
    <row r="3665" spans="23:24" x14ac:dyDescent="0.2">
      <c r="W3665" s="25"/>
      <c r="X3665" s="25"/>
    </row>
    <row r="3666" spans="23:24" x14ac:dyDescent="0.2">
      <c r="W3666" s="25"/>
      <c r="X3666" s="25"/>
    </row>
    <row r="3667" spans="23:24" x14ac:dyDescent="0.2">
      <c r="W3667" s="25"/>
      <c r="X3667" s="25"/>
    </row>
    <row r="3668" spans="23:24" x14ac:dyDescent="0.2">
      <c r="W3668" s="25"/>
      <c r="X3668" s="25"/>
    </row>
    <row r="3669" spans="23:24" x14ac:dyDescent="0.2">
      <c r="W3669" s="25"/>
      <c r="X3669" s="25"/>
    </row>
    <row r="3670" spans="23:24" x14ac:dyDescent="0.2">
      <c r="W3670" s="25"/>
      <c r="X3670" s="25"/>
    </row>
    <row r="3671" spans="23:24" x14ac:dyDescent="0.2">
      <c r="W3671" s="25"/>
      <c r="X3671" s="25"/>
    </row>
    <row r="3672" spans="23:24" x14ac:dyDescent="0.2">
      <c r="W3672" s="25"/>
      <c r="X3672" s="25"/>
    </row>
    <row r="3673" spans="23:24" x14ac:dyDescent="0.2">
      <c r="W3673" s="25"/>
      <c r="X3673" s="25"/>
    </row>
    <row r="3674" spans="23:24" x14ac:dyDescent="0.2">
      <c r="W3674" s="25"/>
      <c r="X3674" s="25"/>
    </row>
    <row r="3675" spans="23:24" x14ac:dyDescent="0.2">
      <c r="W3675" s="25"/>
      <c r="X3675" s="25"/>
    </row>
    <row r="3676" spans="23:24" x14ac:dyDescent="0.2">
      <c r="W3676" s="25"/>
      <c r="X3676" s="25"/>
    </row>
    <row r="3677" spans="23:24" x14ac:dyDescent="0.2">
      <c r="W3677" s="25"/>
      <c r="X3677" s="25"/>
    </row>
    <row r="3678" spans="23:24" x14ac:dyDescent="0.2">
      <c r="W3678" s="25"/>
      <c r="X3678" s="25"/>
    </row>
    <row r="3679" spans="23:24" x14ac:dyDescent="0.2">
      <c r="W3679" s="25"/>
      <c r="X3679" s="25"/>
    </row>
    <row r="3680" spans="23:24" x14ac:dyDescent="0.2">
      <c r="W3680" s="25"/>
      <c r="X3680" s="25"/>
    </row>
    <row r="3681" spans="23:24" x14ac:dyDescent="0.2">
      <c r="W3681" s="25"/>
      <c r="X3681" s="25"/>
    </row>
    <row r="3682" spans="23:24" x14ac:dyDescent="0.2">
      <c r="W3682" s="25"/>
      <c r="X3682" s="25"/>
    </row>
    <row r="3683" spans="23:24" x14ac:dyDescent="0.2">
      <c r="W3683" s="25"/>
      <c r="X3683" s="25"/>
    </row>
    <row r="3684" spans="23:24" x14ac:dyDescent="0.2">
      <c r="W3684" s="25"/>
      <c r="X3684" s="25"/>
    </row>
    <row r="3685" spans="23:24" x14ac:dyDescent="0.2">
      <c r="W3685" s="25"/>
      <c r="X3685" s="25"/>
    </row>
    <row r="3686" spans="23:24" x14ac:dyDescent="0.2">
      <c r="W3686" s="25"/>
      <c r="X3686" s="25"/>
    </row>
    <row r="3687" spans="23:24" x14ac:dyDescent="0.2">
      <c r="W3687" s="25"/>
      <c r="X3687" s="25"/>
    </row>
    <row r="3688" spans="23:24" x14ac:dyDescent="0.2">
      <c r="W3688" s="25"/>
      <c r="X3688" s="25"/>
    </row>
    <row r="3689" spans="23:24" x14ac:dyDescent="0.2">
      <c r="W3689" s="25"/>
      <c r="X3689" s="25"/>
    </row>
    <row r="3690" spans="23:24" x14ac:dyDescent="0.2">
      <c r="W3690" s="25"/>
      <c r="X3690" s="25"/>
    </row>
    <row r="3691" spans="23:24" x14ac:dyDescent="0.2">
      <c r="W3691" s="25"/>
      <c r="X3691" s="25"/>
    </row>
    <row r="3692" spans="23:24" x14ac:dyDescent="0.2">
      <c r="W3692" s="25"/>
      <c r="X3692" s="25"/>
    </row>
    <row r="3693" spans="23:24" x14ac:dyDescent="0.2">
      <c r="W3693" s="25"/>
      <c r="X3693" s="25"/>
    </row>
    <row r="3694" spans="23:24" x14ac:dyDescent="0.2">
      <c r="W3694" s="25"/>
      <c r="X3694" s="25"/>
    </row>
    <row r="3695" spans="23:24" x14ac:dyDescent="0.2">
      <c r="W3695" s="25"/>
      <c r="X3695" s="25"/>
    </row>
    <row r="3696" spans="23:24" x14ac:dyDescent="0.2">
      <c r="W3696" s="25"/>
      <c r="X3696" s="25"/>
    </row>
    <row r="3697" spans="23:24" x14ac:dyDescent="0.2">
      <c r="W3697" s="25"/>
      <c r="X3697" s="25"/>
    </row>
    <row r="3698" spans="23:24" x14ac:dyDescent="0.2">
      <c r="W3698" s="25"/>
      <c r="X3698" s="25"/>
    </row>
    <row r="3699" spans="23:24" x14ac:dyDescent="0.2">
      <c r="W3699" s="25"/>
      <c r="X3699" s="25"/>
    </row>
    <row r="3700" spans="23:24" x14ac:dyDescent="0.2">
      <c r="W3700" s="25"/>
      <c r="X3700" s="25"/>
    </row>
    <row r="3701" spans="23:24" x14ac:dyDescent="0.2">
      <c r="W3701" s="25"/>
      <c r="X3701" s="25"/>
    </row>
    <row r="3702" spans="23:24" x14ac:dyDescent="0.2">
      <c r="W3702" s="25"/>
      <c r="X3702" s="25"/>
    </row>
    <row r="3703" spans="23:24" x14ac:dyDescent="0.2">
      <c r="W3703" s="25"/>
      <c r="X3703" s="25"/>
    </row>
    <row r="3704" spans="23:24" x14ac:dyDescent="0.2">
      <c r="W3704" s="25"/>
      <c r="X3704" s="25"/>
    </row>
    <row r="3705" spans="23:24" x14ac:dyDescent="0.2">
      <c r="W3705" s="25"/>
      <c r="X3705" s="25"/>
    </row>
    <row r="3706" spans="23:24" x14ac:dyDescent="0.2">
      <c r="W3706" s="25"/>
      <c r="X3706" s="25"/>
    </row>
    <row r="3707" spans="23:24" x14ac:dyDescent="0.2">
      <c r="W3707" s="25"/>
      <c r="X3707" s="25"/>
    </row>
    <row r="3708" spans="23:24" x14ac:dyDescent="0.2">
      <c r="W3708" s="25"/>
      <c r="X3708" s="25"/>
    </row>
    <row r="3709" spans="23:24" x14ac:dyDescent="0.2">
      <c r="W3709" s="25"/>
      <c r="X3709" s="25"/>
    </row>
    <row r="3710" spans="23:24" x14ac:dyDescent="0.2">
      <c r="W3710" s="25"/>
      <c r="X3710" s="25"/>
    </row>
    <row r="3711" spans="23:24" x14ac:dyDescent="0.2">
      <c r="W3711" s="25"/>
      <c r="X3711" s="25"/>
    </row>
    <row r="3712" spans="23:24" x14ac:dyDescent="0.2">
      <c r="W3712" s="25"/>
      <c r="X3712" s="25"/>
    </row>
    <row r="3713" spans="23:24" x14ac:dyDescent="0.2">
      <c r="W3713" s="25"/>
      <c r="X3713" s="25"/>
    </row>
    <row r="3714" spans="23:24" x14ac:dyDescent="0.2">
      <c r="W3714" s="25"/>
      <c r="X3714" s="25"/>
    </row>
    <row r="3715" spans="23:24" x14ac:dyDescent="0.2">
      <c r="W3715" s="25"/>
      <c r="X3715" s="25"/>
    </row>
    <row r="3716" spans="23:24" x14ac:dyDescent="0.2">
      <c r="W3716" s="25"/>
      <c r="X3716" s="25"/>
    </row>
    <row r="3717" spans="23:24" x14ac:dyDescent="0.2">
      <c r="W3717" s="25"/>
      <c r="X3717" s="25"/>
    </row>
    <row r="3718" spans="23:24" x14ac:dyDescent="0.2">
      <c r="W3718" s="25"/>
      <c r="X3718" s="25"/>
    </row>
    <row r="3719" spans="23:24" x14ac:dyDescent="0.2">
      <c r="W3719" s="25"/>
      <c r="X3719" s="25"/>
    </row>
    <row r="3720" spans="23:24" x14ac:dyDescent="0.2">
      <c r="W3720" s="25"/>
      <c r="X3720" s="25"/>
    </row>
    <row r="3721" spans="23:24" x14ac:dyDescent="0.2">
      <c r="W3721" s="25"/>
      <c r="X3721" s="25"/>
    </row>
    <row r="3722" spans="23:24" x14ac:dyDescent="0.2">
      <c r="W3722" s="25"/>
      <c r="X3722" s="25"/>
    </row>
    <row r="3723" spans="23:24" x14ac:dyDescent="0.2">
      <c r="W3723" s="25"/>
      <c r="X3723" s="25"/>
    </row>
    <row r="3724" spans="23:24" x14ac:dyDescent="0.2">
      <c r="W3724" s="25"/>
      <c r="X3724" s="25"/>
    </row>
    <row r="3725" spans="23:24" x14ac:dyDescent="0.2">
      <c r="W3725" s="25"/>
      <c r="X3725" s="25"/>
    </row>
    <row r="3726" spans="23:24" x14ac:dyDescent="0.2">
      <c r="W3726" s="25"/>
      <c r="X3726" s="25"/>
    </row>
    <row r="3727" spans="23:24" x14ac:dyDescent="0.2">
      <c r="W3727" s="25"/>
      <c r="X3727" s="25"/>
    </row>
    <row r="3728" spans="23:24" x14ac:dyDescent="0.2">
      <c r="W3728" s="25"/>
      <c r="X3728" s="25"/>
    </row>
    <row r="3729" spans="23:24" x14ac:dyDescent="0.2">
      <c r="W3729" s="25"/>
      <c r="X3729" s="25"/>
    </row>
    <row r="3730" spans="23:24" x14ac:dyDescent="0.2">
      <c r="W3730" s="25"/>
      <c r="X3730" s="25"/>
    </row>
    <row r="3731" spans="23:24" x14ac:dyDescent="0.2">
      <c r="W3731" s="25"/>
      <c r="X3731" s="25"/>
    </row>
    <row r="3732" spans="23:24" x14ac:dyDescent="0.2">
      <c r="W3732" s="25"/>
      <c r="X3732" s="25"/>
    </row>
    <row r="3733" spans="23:24" x14ac:dyDescent="0.2">
      <c r="W3733" s="25"/>
      <c r="X3733" s="25"/>
    </row>
    <row r="3734" spans="23:24" x14ac:dyDescent="0.2">
      <c r="W3734" s="25"/>
      <c r="X3734" s="25"/>
    </row>
    <row r="3735" spans="23:24" x14ac:dyDescent="0.2">
      <c r="W3735" s="25"/>
      <c r="X3735" s="25"/>
    </row>
    <row r="3736" spans="23:24" x14ac:dyDescent="0.2">
      <c r="W3736" s="25"/>
      <c r="X3736" s="25"/>
    </row>
    <row r="3737" spans="23:24" x14ac:dyDescent="0.2">
      <c r="W3737" s="25"/>
      <c r="X3737" s="25"/>
    </row>
    <row r="3738" spans="23:24" x14ac:dyDescent="0.2">
      <c r="W3738" s="25"/>
      <c r="X3738" s="25"/>
    </row>
    <row r="3739" spans="23:24" x14ac:dyDescent="0.2">
      <c r="W3739" s="25"/>
      <c r="X3739" s="25"/>
    </row>
    <row r="3740" spans="23:24" x14ac:dyDescent="0.2">
      <c r="W3740" s="25"/>
      <c r="X3740" s="25"/>
    </row>
    <row r="3741" spans="23:24" x14ac:dyDescent="0.2">
      <c r="W3741" s="25"/>
      <c r="X3741" s="25"/>
    </row>
    <row r="3742" spans="23:24" x14ac:dyDescent="0.2">
      <c r="W3742" s="25"/>
      <c r="X3742" s="25"/>
    </row>
    <row r="3743" spans="23:24" x14ac:dyDescent="0.2">
      <c r="W3743" s="25"/>
      <c r="X3743" s="25"/>
    </row>
    <row r="3744" spans="23:24" x14ac:dyDescent="0.2">
      <c r="W3744" s="25"/>
      <c r="X3744" s="25"/>
    </row>
    <row r="3745" spans="23:24" x14ac:dyDescent="0.2">
      <c r="W3745" s="25"/>
      <c r="X3745" s="25"/>
    </row>
    <row r="3746" spans="23:24" x14ac:dyDescent="0.2">
      <c r="W3746" s="25"/>
      <c r="X3746" s="25"/>
    </row>
    <row r="3747" spans="23:24" x14ac:dyDescent="0.2">
      <c r="W3747" s="25"/>
      <c r="X3747" s="25"/>
    </row>
    <row r="3748" spans="23:24" x14ac:dyDescent="0.2">
      <c r="W3748" s="25"/>
      <c r="X3748" s="25"/>
    </row>
    <row r="3749" spans="23:24" x14ac:dyDescent="0.2">
      <c r="W3749" s="25"/>
      <c r="X3749" s="25"/>
    </row>
    <row r="3750" spans="23:24" x14ac:dyDescent="0.2">
      <c r="W3750" s="25"/>
      <c r="X3750" s="25"/>
    </row>
    <row r="3751" spans="23:24" x14ac:dyDescent="0.2">
      <c r="W3751" s="25"/>
      <c r="X3751" s="25"/>
    </row>
    <row r="3752" spans="23:24" x14ac:dyDescent="0.2">
      <c r="W3752" s="25"/>
      <c r="X3752" s="25"/>
    </row>
    <row r="3753" spans="23:24" x14ac:dyDescent="0.2">
      <c r="W3753" s="25"/>
      <c r="X3753" s="25"/>
    </row>
    <row r="3754" spans="23:24" x14ac:dyDescent="0.2">
      <c r="W3754" s="25"/>
      <c r="X3754" s="25"/>
    </row>
    <row r="3755" spans="23:24" x14ac:dyDescent="0.2">
      <c r="W3755" s="25"/>
      <c r="X3755" s="25"/>
    </row>
    <row r="3756" spans="23:24" x14ac:dyDescent="0.2">
      <c r="W3756" s="25"/>
      <c r="X3756" s="25"/>
    </row>
    <row r="3757" spans="23:24" x14ac:dyDescent="0.2">
      <c r="W3757" s="25"/>
      <c r="X3757" s="25"/>
    </row>
    <row r="3758" spans="23:24" x14ac:dyDescent="0.2">
      <c r="W3758" s="25"/>
      <c r="X3758" s="25"/>
    </row>
    <row r="3759" spans="23:24" x14ac:dyDescent="0.2">
      <c r="W3759" s="25"/>
      <c r="X3759" s="25"/>
    </row>
    <row r="3760" spans="23:24" x14ac:dyDescent="0.2">
      <c r="W3760" s="25"/>
      <c r="X3760" s="25"/>
    </row>
    <row r="3761" spans="23:24" x14ac:dyDescent="0.2">
      <c r="W3761" s="25"/>
      <c r="X3761" s="25"/>
    </row>
    <row r="3762" spans="23:24" x14ac:dyDescent="0.2">
      <c r="W3762" s="25"/>
      <c r="X3762" s="25"/>
    </row>
    <row r="3763" spans="23:24" x14ac:dyDescent="0.2">
      <c r="W3763" s="25"/>
      <c r="X3763" s="25"/>
    </row>
    <row r="3764" spans="23:24" x14ac:dyDescent="0.2">
      <c r="W3764" s="25"/>
      <c r="X3764" s="25"/>
    </row>
    <row r="3765" spans="23:24" x14ac:dyDescent="0.2">
      <c r="W3765" s="25"/>
      <c r="X3765" s="25"/>
    </row>
    <row r="3766" spans="23:24" x14ac:dyDescent="0.2">
      <c r="W3766" s="25"/>
      <c r="X3766" s="25"/>
    </row>
    <row r="3767" spans="23:24" x14ac:dyDescent="0.2">
      <c r="W3767" s="25"/>
      <c r="X3767" s="25"/>
    </row>
    <row r="3768" spans="23:24" x14ac:dyDescent="0.2">
      <c r="W3768" s="25"/>
      <c r="X3768" s="25"/>
    </row>
    <row r="3769" spans="23:24" x14ac:dyDescent="0.2">
      <c r="W3769" s="25"/>
      <c r="X3769" s="25"/>
    </row>
    <row r="3770" spans="23:24" x14ac:dyDescent="0.2">
      <c r="W3770" s="25"/>
      <c r="X3770" s="25"/>
    </row>
    <row r="3771" spans="23:24" x14ac:dyDescent="0.2">
      <c r="W3771" s="25"/>
      <c r="X3771" s="25"/>
    </row>
    <row r="3772" spans="23:24" x14ac:dyDescent="0.2">
      <c r="W3772" s="25"/>
      <c r="X3772" s="25"/>
    </row>
    <row r="3773" spans="23:24" x14ac:dyDescent="0.2">
      <c r="W3773" s="25"/>
      <c r="X3773" s="25"/>
    </row>
    <row r="3774" spans="23:24" x14ac:dyDescent="0.2">
      <c r="W3774" s="25"/>
      <c r="X3774" s="25"/>
    </row>
    <row r="3775" spans="23:24" x14ac:dyDescent="0.2">
      <c r="W3775" s="25"/>
      <c r="X3775" s="25"/>
    </row>
    <row r="3776" spans="23:24" x14ac:dyDescent="0.2">
      <c r="W3776" s="25"/>
      <c r="X3776" s="25"/>
    </row>
    <row r="3777" spans="23:24" x14ac:dyDescent="0.2">
      <c r="W3777" s="25"/>
      <c r="X3777" s="25"/>
    </row>
    <row r="3778" spans="23:24" x14ac:dyDescent="0.2">
      <c r="W3778" s="25"/>
      <c r="X3778" s="25"/>
    </row>
    <row r="3779" spans="23:24" x14ac:dyDescent="0.2">
      <c r="W3779" s="25"/>
      <c r="X3779" s="25"/>
    </row>
    <row r="3780" spans="23:24" x14ac:dyDescent="0.2">
      <c r="W3780" s="25"/>
      <c r="X3780" s="25"/>
    </row>
    <row r="3781" spans="23:24" x14ac:dyDescent="0.2">
      <c r="W3781" s="25"/>
      <c r="X3781" s="25"/>
    </row>
    <row r="3782" spans="23:24" x14ac:dyDescent="0.2">
      <c r="W3782" s="25"/>
      <c r="X3782" s="25"/>
    </row>
    <row r="3783" spans="23:24" x14ac:dyDescent="0.2">
      <c r="W3783" s="25"/>
      <c r="X3783" s="25"/>
    </row>
    <row r="3784" spans="23:24" x14ac:dyDescent="0.2">
      <c r="W3784" s="25"/>
      <c r="X3784" s="25"/>
    </row>
    <row r="3785" spans="23:24" x14ac:dyDescent="0.2">
      <c r="W3785" s="25"/>
      <c r="X3785" s="25"/>
    </row>
    <row r="3786" spans="23:24" x14ac:dyDescent="0.2">
      <c r="W3786" s="25"/>
      <c r="X3786" s="25"/>
    </row>
    <row r="3787" spans="23:24" x14ac:dyDescent="0.2">
      <c r="W3787" s="25"/>
      <c r="X3787" s="25"/>
    </row>
    <row r="3788" spans="23:24" x14ac:dyDescent="0.2">
      <c r="W3788" s="25"/>
      <c r="X3788" s="25"/>
    </row>
    <row r="3789" spans="23:24" x14ac:dyDescent="0.2">
      <c r="W3789" s="25"/>
      <c r="X3789" s="25"/>
    </row>
    <row r="3790" spans="23:24" x14ac:dyDescent="0.2">
      <c r="W3790" s="25"/>
      <c r="X3790" s="25"/>
    </row>
    <row r="3791" spans="23:24" x14ac:dyDescent="0.2">
      <c r="W3791" s="25"/>
      <c r="X3791" s="25"/>
    </row>
    <row r="3792" spans="23:24" x14ac:dyDescent="0.2">
      <c r="W3792" s="25"/>
      <c r="X3792" s="25"/>
    </row>
    <row r="3793" spans="23:24" x14ac:dyDescent="0.2">
      <c r="W3793" s="25"/>
      <c r="X3793" s="25"/>
    </row>
    <row r="3794" spans="23:24" x14ac:dyDescent="0.2">
      <c r="W3794" s="25"/>
      <c r="X3794" s="25"/>
    </row>
    <row r="3795" spans="23:24" x14ac:dyDescent="0.2">
      <c r="W3795" s="25"/>
      <c r="X3795" s="25"/>
    </row>
    <row r="3796" spans="23:24" x14ac:dyDescent="0.2">
      <c r="W3796" s="25"/>
      <c r="X3796" s="25"/>
    </row>
    <row r="3797" spans="23:24" x14ac:dyDescent="0.2">
      <c r="W3797" s="25"/>
      <c r="X3797" s="25"/>
    </row>
    <row r="3798" spans="23:24" x14ac:dyDescent="0.2">
      <c r="W3798" s="25"/>
      <c r="X3798" s="25"/>
    </row>
    <row r="3799" spans="23:24" x14ac:dyDescent="0.2">
      <c r="W3799" s="25"/>
      <c r="X3799" s="25"/>
    </row>
    <row r="3800" spans="23:24" x14ac:dyDescent="0.2">
      <c r="W3800" s="25"/>
      <c r="X3800" s="25"/>
    </row>
    <row r="3801" spans="23:24" x14ac:dyDescent="0.2">
      <c r="W3801" s="25"/>
      <c r="X3801" s="25"/>
    </row>
    <row r="3802" spans="23:24" x14ac:dyDescent="0.2">
      <c r="W3802" s="25"/>
      <c r="X3802" s="25"/>
    </row>
    <row r="3803" spans="23:24" x14ac:dyDescent="0.2">
      <c r="W3803" s="25"/>
      <c r="X3803" s="25"/>
    </row>
    <row r="3804" spans="23:24" x14ac:dyDescent="0.2">
      <c r="W3804" s="25"/>
      <c r="X3804" s="25"/>
    </row>
    <row r="3805" spans="23:24" x14ac:dyDescent="0.2">
      <c r="W3805" s="25"/>
      <c r="X3805" s="25"/>
    </row>
    <row r="3806" spans="23:24" x14ac:dyDescent="0.2">
      <c r="W3806" s="25"/>
      <c r="X3806" s="25"/>
    </row>
    <row r="3807" spans="23:24" x14ac:dyDescent="0.2">
      <c r="W3807" s="25"/>
      <c r="X3807" s="25"/>
    </row>
    <row r="3808" spans="23:24" x14ac:dyDescent="0.2">
      <c r="W3808" s="25"/>
      <c r="X3808" s="25"/>
    </row>
    <row r="3809" spans="23:24" x14ac:dyDescent="0.2">
      <c r="W3809" s="25"/>
      <c r="X3809" s="25"/>
    </row>
    <row r="3810" spans="23:24" x14ac:dyDescent="0.2">
      <c r="W3810" s="25"/>
      <c r="X3810" s="25"/>
    </row>
    <row r="3811" spans="23:24" x14ac:dyDescent="0.2">
      <c r="W3811" s="25"/>
      <c r="X3811" s="25"/>
    </row>
    <row r="3812" spans="23:24" x14ac:dyDescent="0.2">
      <c r="W3812" s="25"/>
      <c r="X3812" s="25"/>
    </row>
    <row r="3813" spans="23:24" x14ac:dyDescent="0.2">
      <c r="W3813" s="25"/>
      <c r="X3813" s="25"/>
    </row>
    <row r="3814" spans="23:24" x14ac:dyDescent="0.2">
      <c r="W3814" s="25"/>
      <c r="X3814" s="25"/>
    </row>
    <row r="3815" spans="23:24" x14ac:dyDescent="0.2">
      <c r="W3815" s="25"/>
      <c r="X3815" s="25"/>
    </row>
    <row r="3816" spans="23:24" x14ac:dyDescent="0.2">
      <c r="W3816" s="25"/>
      <c r="X3816" s="25"/>
    </row>
    <row r="3817" spans="23:24" x14ac:dyDescent="0.2">
      <c r="W3817" s="25"/>
      <c r="X3817" s="25"/>
    </row>
    <row r="3818" spans="23:24" x14ac:dyDescent="0.2">
      <c r="W3818" s="25"/>
      <c r="X3818" s="25"/>
    </row>
    <row r="3819" spans="23:24" x14ac:dyDescent="0.2">
      <c r="W3819" s="25"/>
      <c r="X3819" s="25"/>
    </row>
    <row r="3820" spans="23:24" x14ac:dyDescent="0.2">
      <c r="W3820" s="25"/>
      <c r="X3820" s="25"/>
    </row>
    <row r="3821" spans="23:24" x14ac:dyDescent="0.2">
      <c r="W3821" s="25"/>
      <c r="X3821" s="25"/>
    </row>
    <row r="3822" spans="23:24" x14ac:dyDescent="0.2">
      <c r="W3822" s="25"/>
      <c r="X3822" s="25"/>
    </row>
    <row r="3823" spans="23:24" x14ac:dyDescent="0.2">
      <c r="W3823" s="25"/>
      <c r="X3823" s="25"/>
    </row>
    <row r="3824" spans="23:24" x14ac:dyDescent="0.2">
      <c r="W3824" s="25"/>
      <c r="X3824" s="25"/>
    </row>
    <row r="3825" spans="23:24" x14ac:dyDescent="0.2">
      <c r="W3825" s="25"/>
      <c r="X3825" s="25"/>
    </row>
    <row r="3826" spans="23:24" x14ac:dyDescent="0.2">
      <c r="W3826" s="25"/>
      <c r="X3826" s="25"/>
    </row>
    <row r="3827" spans="23:24" x14ac:dyDescent="0.2">
      <c r="W3827" s="25"/>
      <c r="X3827" s="25"/>
    </row>
    <row r="3828" spans="23:24" x14ac:dyDescent="0.2">
      <c r="W3828" s="25"/>
      <c r="X3828" s="25"/>
    </row>
    <row r="3829" spans="23:24" x14ac:dyDescent="0.2">
      <c r="W3829" s="25"/>
      <c r="X3829" s="25"/>
    </row>
    <row r="3830" spans="23:24" x14ac:dyDescent="0.2">
      <c r="W3830" s="25"/>
      <c r="X3830" s="25"/>
    </row>
    <row r="3831" spans="23:24" x14ac:dyDescent="0.2">
      <c r="W3831" s="25"/>
      <c r="X3831" s="25"/>
    </row>
    <row r="3832" spans="23:24" x14ac:dyDescent="0.2">
      <c r="W3832" s="25"/>
      <c r="X3832" s="25"/>
    </row>
    <row r="3833" spans="23:24" x14ac:dyDescent="0.2">
      <c r="W3833" s="25"/>
      <c r="X3833" s="25"/>
    </row>
    <row r="3834" spans="23:24" x14ac:dyDescent="0.2">
      <c r="W3834" s="25"/>
      <c r="X3834" s="25"/>
    </row>
    <row r="3835" spans="23:24" x14ac:dyDescent="0.2">
      <c r="W3835" s="25"/>
      <c r="X3835" s="25"/>
    </row>
    <row r="3836" spans="23:24" x14ac:dyDescent="0.2">
      <c r="W3836" s="25"/>
      <c r="X3836" s="25"/>
    </row>
    <row r="3837" spans="23:24" x14ac:dyDescent="0.2">
      <c r="W3837" s="25"/>
      <c r="X3837" s="25"/>
    </row>
    <row r="3838" spans="23:24" x14ac:dyDescent="0.2">
      <c r="W3838" s="25"/>
      <c r="X3838" s="25"/>
    </row>
    <row r="3839" spans="23:24" x14ac:dyDescent="0.2">
      <c r="W3839" s="25"/>
      <c r="X3839" s="25"/>
    </row>
    <row r="3840" spans="23:24" x14ac:dyDescent="0.2">
      <c r="W3840" s="25"/>
      <c r="X3840" s="25"/>
    </row>
    <row r="3841" spans="23:24" x14ac:dyDescent="0.2">
      <c r="W3841" s="25"/>
      <c r="X3841" s="25"/>
    </row>
    <row r="3842" spans="23:24" x14ac:dyDescent="0.2">
      <c r="W3842" s="25"/>
      <c r="X3842" s="25"/>
    </row>
    <row r="3843" spans="23:24" x14ac:dyDescent="0.2">
      <c r="W3843" s="25"/>
      <c r="X3843" s="25"/>
    </row>
    <row r="3844" spans="23:24" x14ac:dyDescent="0.2">
      <c r="W3844" s="25"/>
      <c r="X3844" s="25"/>
    </row>
    <row r="3845" spans="23:24" x14ac:dyDescent="0.2">
      <c r="W3845" s="25"/>
      <c r="X3845" s="25"/>
    </row>
    <row r="3846" spans="23:24" x14ac:dyDescent="0.2">
      <c r="W3846" s="25"/>
      <c r="X3846" s="25"/>
    </row>
    <row r="3847" spans="23:24" x14ac:dyDescent="0.2">
      <c r="W3847" s="25"/>
      <c r="X3847" s="25"/>
    </row>
    <row r="3848" spans="23:24" x14ac:dyDescent="0.2">
      <c r="W3848" s="25"/>
      <c r="X3848" s="25"/>
    </row>
    <row r="3849" spans="23:24" x14ac:dyDescent="0.2">
      <c r="W3849" s="25"/>
      <c r="X3849" s="25"/>
    </row>
    <row r="3850" spans="23:24" x14ac:dyDescent="0.2">
      <c r="W3850" s="25"/>
      <c r="X3850" s="25"/>
    </row>
    <row r="3851" spans="23:24" x14ac:dyDescent="0.2">
      <c r="W3851" s="25"/>
      <c r="X3851" s="25"/>
    </row>
    <row r="3852" spans="23:24" x14ac:dyDescent="0.2">
      <c r="W3852" s="25"/>
      <c r="X3852" s="25"/>
    </row>
    <row r="3853" spans="23:24" x14ac:dyDescent="0.2">
      <c r="W3853" s="25"/>
      <c r="X3853" s="25"/>
    </row>
    <row r="3854" spans="23:24" x14ac:dyDescent="0.2">
      <c r="W3854" s="25"/>
      <c r="X3854" s="25"/>
    </row>
    <row r="3855" spans="23:24" x14ac:dyDescent="0.2">
      <c r="W3855" s="25"/>
      <c r="X3855" s="25"/>
    </row>
    <row r="3856" spans="23:24" x14ac:dyDescent="0.2">
      <c r="W3856" s="25"/>
      <c r="X3856" s="25"/>
    </row>
    <row r="3857" spans="23:24" x14ac:dyDescent="0.2">
      <c r="W3857" s="25"/>
      <c r="X3857" s="25"/>
    </row>
    <row r="3858" spans="23:24" x14ac:dyDescent="0.2">
      <c r="W3858" s="25"/>
      <c r="X3858" s="25"/>
    </row>
    <row r="3859" spans="23:24" x14ac:dyDescent="0.2">
      <c r="W3859" s="25"/>
      <c r="X3859" s="25"/>
    </row>
    <row r="3860" spans="23:24" x14ac:dyDescent="0.2">
      <c r="W3860" s="25"/>
      <c r="X3860" s="25"/>
    </row>
    <row r="3861" spans="23:24" x14ac:dyDescent="0.2">
      <c r="W3861" s="25"/>
      <c r="X3861" s="25"/>
    </row>
    <row r="3862" spans="23:24" x14ac:dyDescent="0.2">
      <c r="W3862" s="25"/>
      <c r="X3862" s="25"/>
    </row>
    <row r="3863" spans="23:24" x14ac:dyDescent="0.2">
      <c r="W3863" s="25"/>
      <c r="X3863" s="25"/>
    </row>
    <row r="3864" spans="23:24" x14ac:dyDescent="0.2">
      <c r="W3864" s="25"/>
      <c r="X3864" s="25"/>
    </row>
    <row r="3865" spans="23:24" x14ac:dyDescent="0.2">
      <c r="W3865" s="25"/>
      <c r="X3865" s="25"/>
    </row>
    <row r="3866" spans="23:24" x14ac:dyDescent="0.2">
      <c r="W3866" s="25"/>
      <c r="X3866" s="25"/>
    </row>
    <row r="3867" spans="23:24" x14ac:dyDescent="0.2">
      <c r="W3867" s="25"/>
      <c r="X3867" s="25"/>
    </row>
    <row r="3868" spans="23:24" x14ac:dyDescent="0.2">
      <c r="W3868" s="25"/>
      <c r="X3868" s="25"/>
    </row>
    <row r="3869" spans="23:24" x14ac:dyDescent="0.2">
      <c r="W3869" s="25"/>
      <c r="X3869" s="25"/>
    </row>
    <row r="3870" spans="23:24" x14ac:dyDescent="0.2">
      <c r="W3870" s="25"/>
      <c r="X3870" s="25"/>
    </row>
    <row r="3871" spans="23:24" x14ac:dyDescent="0.2">
      <c r="W3871" s="25"/>
      <c r="X3871" s="25"/>
    </row>
    <row r="3872" spans="23:24" x14ac:dyDescent="0.2">
      <c r="W3872" s="25"/>
      <c r="X3872" s="25"/>
    </row>
    <row r="3873" spans="23:24" x14ac:dyDescent="0.2">
      <c r="W3873" s="25"/>
      <c r="X3873" s="25"/>
    </row>
    <row r="3874" spans="23:24" x14ac:dyDescent="0.2">
      <c r="W3874" s="25"/>
      <c r="X3874" s="25"/>
    </row>
    <row r="3875" spans="23:24" x14ac:dyDescent="0.2">
      <c r="W3875" s="25"/>
      <c r="X3875" s="25"/>
    </row>
    <row r="3876" spans="23:24" x14ac:dyDescent="0.2">
      <c r="W3876" s="25"/>
      <c r="X3876" s="25"/>
    </row>
    <row r="3877" spans="23:24" x14ac:dyDescent="0.2">
      <c r="W3877" s="25"/>
      <c r="X3877" s="25"/>
    </row>
    <row r="3878" spans="23:24" x14ac:dyDescent="0.2">
      <c r="W3878" s="25"/>
      <c r="X3878" s="25"/>
    </row>
    <row r="3879" spans="23:24" x14ac:dyDescent="0.2">
      <c r="W3879" s="25"/>
      <c r="X3879" s="25"/>
    </row>
    <row r="3880" spans="23:24" x14ac:dyDescent="0.2">
      <c r="W3880" s="25"/>
      <c r="X3880" s="25"/>
    </row>
    <row r="3881" spans="23:24" x14ac:dyDescent="0.2">
      <c r="W3881" s="25"/>
      <c r="X3881" s="25"/>
    </row>
    <row r="3882" spans="23:24" x14ac:dyDescent="0.2">
      <c r="W3882" s="25"/>
      <c r="X3882" s="25"/>
    </row>
    <row r="3883" spans="23:24" x14ac:dyDescent="0.2">
      <c r="W3883" s="25"/>
      <c r="X3883" s="25"/>
    </row>
    <row r="3884" spans="23:24" x14ac:dyDescent="0.2">
      <c r="W3884" s="25"/>
      <c r="X3884" s="25"/>
    </row>
    <row r="3885" spans="23:24" x14ac:dyDescent="0.2">
      <c r="W3885" s="25"/>
      <c r="X3885" s="25"/>
    </row>
    <row r="3886" spans="23:24" x14ac:dyDescent="0.2">
      <c r="W3886" s="25"/>
      <c r="X3886" s="25"/>
    </row>
    <row r="3887" spans="23:24" x14ac:dyDescent="0.2">
      <c r="W3887" s="25"/>
      <c r="X3887" s="25"/>
    </row>
    <row r="3888" spans="23:24" x14ac:dyDescent="0.2">
      <c r="W3888" s="25"/>
      <c r="X3888" s="25"/>
    </row>
    <row r="3889" spans="23:24" x14ac:dyDescent="0.2">
      <c r="W3889" s="25"/>
      <c r="X3889" s="25"/>
    </row>
    <row r="3890" spans="23:24" x14ac:dyDescent="0.2">
      <c r="W3890" s="25"/>
      <c r="X3890" s="25"/>
    </row>
    <row r="3891" spans="23:24" x14ac:dyDescent="0.2">
      <c r="W3891" s="25"/>
      <c r="X3891" s="25"/>
    </row>
    <row r="3892" spans="23:24" x14ac:dyDescent="0.2">
      <c r="W3892" s="25"/>
      <c r="X3892" s="25"/>
    </row>
    <row r="3893" spans="23:24" x14ac:dyDescent="0.2">
      <c r="W3893" s="25"/>
      <c r="X3893" s="25"/>
    </row>
    <row r="3894" spans="23:24" x14ac:dyDescent="0.2">
      <c r="W3894" s="25"/>
      <c r="X3894" s="25"/>
    </row>
    <row r="3895" spans="23:24" x14ac:dyDescent="0.2">
      <c r="W3895" s="25"/>
      <c r="X3895" s="25"/>
    </row>
    <row r="3896" spans="23:24" x14ac:dyDescent="0.2">
      <c r="W3896" s="25"/>
      <c r="X3896" s="25"/>
    </row>
    <row r="3897" spans="23:24" x14ac:dyDescent="0.2">
      <c r="W3897" s="25"/>
      <c r="X3897" s="25"/>
    </row>
    <row r="3898" spans="23:24" x14ac:dyDescent="0.2">
      <c r="W3898" s="25"/>
      <c r="X3898" s="25"/>
    </row>
    <row r="3899" spans="23:24" x14ac:dyDescent="0.2">
      <c r="W3899" s="25"/>
      <c r="X3899" s="25"/>
    </row>
    <row r="3900" spans="23:24" x14ac:dyDescent="0.2">
      <c r="W3900" s="25"/>
      <c r="X3900" s="25"/>
    </row>
    <row r="3901" spans="23:24" x14ac:dyDescent="0.2">
      <c r="W3901" s="25"/>
      <c r="X3901" s="25"/>
    </row>
    <row r="3902" spans="23:24" x14ac:dyDescent="0.2">
      <c r="W3902" s="25"/>
      <c r="X3902" s="25"/>
    </row>
    <row r="3903" spans="23:24" x14ac:dyDescent="0.2">
      <c r="W3903" s="25"/>
      <c r="X3903" s="25"/>
    </row>
    <row r="3904" spans="23:24" x14ac:dyDescent="0.2">
      <c r="W3904" s="25"/>
      <c r="X3904" s="25"/>
    </row>
    <row r="3905" spans="23:24" x14ac:dyDescent="0.2">
      <c r="W3905" s="25"/>
      <c r="X3905" s="25"/>
    </row>
    <row r="3906" spans="23:24" x14ac:dyDescent="0.2">
      <c r="W3906" s="25"/>
      <c r="X3906" s="25"/>
    </row>
    <row r="3907" spans="23:24" x14ac:dyDescent="0.2">
      <c r="W3907" s="25"/>
      <c r="X3907" s="25"/>
    </row>
    <row r="3908" spans="23:24" x14ac:dyDescent="0.2">
      <c r="W3908" s="25"/>
      <c r="X3908" s="25"/>
    </row>
    <row r="3909" spans="23:24" x14ac:dyDescent="0.2">
      <c r="W3909" s="25"/>
      <c r="X3909" s="25"/>
    </row>
    <row r="3910" spans="23:24" x14ac:dyDescent="0.2">
      <c r="W3910" s="25"/>
      <c r="X3910" s="25"/>
    </row>
    <row r="3911" spans="23:24" x14ac:dyDescent="0.2">
      <c r="W3911" s="25"/>
      <c r="X3911" s="25"/>
    </row>
    <row r="3912" spans="23:24" x14ac:dyDescent="0.2">
      <c r="W3912" s="25"/>
      <c r="X3912" s="25"/>
    </row>
    <row r="3913" spans="23:24" x14ac:dyDescent="0.2">
      <c r="W3913" s="25"/>
      <c r="X3913" s="25"/>
    </row>
    <row r="3914" spans="23:24" x14ac:dyDescent="0.2">
      <c r="W3914" s="25"/>
      <c r="X3914" s="25"/>
    </row>
    <row r="3915" spans="23:24" x14ac:dyDescent="0.2">
      <c r="W3915" s="25"/>
      <c r="X3915" s="25"/>
    </row>
    <row r="3916" spans="23:24" x14ac:dyDescent="0.2">
      <c r="W3916" s="25"/>
      <c r="X3916" s="25"/>
    </row>
    <row r="3917" spans="23:24" x14ac:dyDescent="0.2">
      <c r="W3917" s="25"/>
      <c r="X3917" s="25"/>
    </row>
    <row r="3918" spans="23:24" x14ac:dyDescent="0.2">
      <c r="W3918" s="25"/>
      <c r="X3918" s="25"/>
    </row>
    <row r="3919" spans="23:24" x14ac:dyDescent="0.2">
      <c r="W3919" s="25"/>
      <c r="X3919" s="25"/>
    </row>
    <row r="3920" spans="23:24" x14ac:dyDescent="0.2">
      <c r="W3920" s="25"/>
      <c r="X3920" s="25"/>
    </row>
    <row r="3921" spans="23:24" x14ac:dyDescent="0.2">
      <c r="W3921" s="25"/>
      <c r="X3921" s="25"/>
    </row>
    <row r="3922" spans="23:24" x14ac:dyDescent="0.2">
      <c r="W3922" s="25"/>
      <c r="X3922" s="25"/>
    </row>
    <row r="3923" spans="23:24" x14ac:dyDescent="0.2">
      <c r="W3923" s="25"/>
      <c r="X3923" s="25"/>
    </row>
    <row r="3924" spans="23:24" x14ac:dyDescent="0.2">
      <c r="W3924" s="25"/>
      <c r="X3924" s="25"/>
    </row>
    <row r="3925" spans="23:24" x14ac:dyDescent="0.2">
      <c r="W3925" s="25"/>
      <c r="X3925" s="25"/>
    </row>
    <row r="3926" spans="23:24" x14ac:dyDescent="0.2">
      <c r="W3926" s="25"/>
      <c r="X3926" s="25"/>
    </row>
    <row r="3927" spans="23:24" x14ac:dyDescent="0.2">
      <c r="W3927" s="25"/>
      <c r="X3927" s="25"/>
    </row>
    <row r="3928" spans="23:24" x14ac:dyDescent="0.2">
      <c r="W3928" s="25"/>
      <c r="X3928" s="25"/>
    </row>
    <row r="3929" spans="23:24" x14ac:dyDescent="0.2">
      <c r="W3929" s="25"/>
      <c r="X3929" s="25"/>
    </row>
    <row r="3930" spans="23:24" x14ac:dyDescent="0.2">
      <c r="W3930" s="25"/>
      <c r="X3930" s="25"/>
    </row>
    <row r="3931" spans="23:24" x14ac:dyDescent="0.2">
      <c r="W3931" s="25"/>
      <c r="X3931" s="25"/>
    </row>
    <row r="3932" spans="23:24" x14ac:dyDescent="0.2">
      <c r="W3932" s="25"/>
      <c r="X3932" s="25"/>
    </row>
    <row r="3933" spans="23:24" x14ac:dyDescent="0.2">
      <c r="W3933" s="25"/>
      <c r="X3933" s="25"/>
    </row>
    <row r="3934" spans="23:24" x14ac:dyDescent="0.2">
      <c r="W3934" s="25"/>
      <c r="X3934" s="25"/>
    </row>
    <row r="3935" spans="23:24" x14ac:dyDescent="0.2">
      <c r="W3935" s="25"/>
      <c r="X3935" s="25"/>
    </row>
    <row r="3936" spans="23:24" x14ac:dyDescent="0.2">
      <c r="W3936" s="25"/>
      <c r="X3936" s="25"/>
    </row>
    <row r="3937" spans="23:24" x14ac:dyDescent="0.2">
      <c r="W3937" s="25"/>
      <c r="X3937" s="25"/>
    </row>
    <row r="3938" spans="23:24" x14ac:dyDescent="0.2">
      <c r="W3938" s="25"/>
      <c r="X3938" s="25"/>
    </row>
    <row r="3939" spans="23:24" x14ac:dyDescent="0.2">
      <c r="W3939" s="25"/>
      <c r="X3939" s="25"/>
    </row>
    <row r="3940" spans="23:24" x14ac:dyDescent="0.2">
      <c r="W3940" s="25"/>
      <c r="X3940" s="25"/>
    </row>
    <row r="3941" spans="23:24" x14ac:dyDescent="0.2">
      <c r="W3941" s="25"/>
      <c r="X3941" s="25"/>
    </row>
    <row r="3942" spans="23:24" x14ac:dyDescent="0.2">
      <c r="W3942" s="25"/>
      <c r="X3942" s="25"/>
    </row>
    <row r="3943" spans="23:24" x14ac:dyDescent="0.2">
      <c r="W3943" s="25"/>
      <c r="X3943" s="25"/>
    </row>
    <row r="3944" spans="23:24" x14ac:dyDescent="0.2">
      <c r="W3944" s="25"/>
      <c r="X3944" s="25"/>
    </row>
    <row r="3945" spans="23:24" x14ac:dyDescent="0.2">
      <c r="W3945" s="25"/>
      <c r="X3945" s="25"/>
    </row>
    <row r="3946" spans="23:24" x14ac:dyDescent="0.2">
      <c r="W3946" s="25"/>
      <c r="X3946" s="25"/>
    </row>
    <row r="3947" spans="23:24" x14ac:dyDescent="0.2">
      <c r="W3947" s="25"/>
      <c r="X3947" s="25"/>
    </row>
    <row r="3948" spans="23:24" x14ac:dyDescent="0.2">
      <c r="W3948" s="25"/>
      <c r="X3948" s="25"/>
    </row>
    <row r="3949" spans="23:24" x14ac:dyDescent="0.2">
      <c r="W3949" s="25"/>
      <c r="X3949" s="25"/>
    </row>
    <row r="3950" spans="23:24" x14ac:dyDescent="0.2">
      <c r="W3950" s="25"/>
      <c r="X3950" s="25"/>
    </row>
    <row r="3951" spans="23:24" x14ac:dyDescent="0.2">
      <c r="W3951" s="25"/>
      <c r="X3951" s="25"/>
    </row>
    <row r="3952" spans="23:24" x14ac:dyDescent="0.2">
      <c r="W3952" s="25"/>
      <c r="X3952" s="25"/>
    </row>
    <row r="3953" spans="23:24" x14ac:dyDescent="0.2">
      <c r="W3953" s="25"/>
      <c r="X3953" s="25"/>
    </row>
    <row r="3954" spans="23:24" x14ac:dyDescent="0.2">
      <c r="W3954" s="25"/>
      <c r="X3954" s="25"/>
    </row>
    <row r="3955" spans="23:24" x14ac:dyDescent="0.2">
      <c r="W3955" s="25"/>
      <c r="X3955" s="25"/>
    </row>
    <row r="3956" spans="23:24" x14ac:dyDescent="0.2">
      <c r="W3956" s="25"/>
      <c r="X3956" s="25"/>
    </row>
    <row r="3957" spans="23:24" x14ac:dyDescent="0.2">
      <c r="W3957" s="25"/>
      <c r="X3957" s="25"/>
    </row>
    <row r="3958" spans="23:24" x14ac:dyDescent="0.2">
      <c r="W3958" s="25"/>
      <c r="X3958" s="25"/>
    </row>
    <row r="3959" spans="23:24" x14ac:dyDescent="0.2">
      <c r="W3959" s="25"/>
      <c r="X3959" s="25"/>
    </row>
    <row r="3960" spans="23:24" x14ac:dyDescent="0.2">
      <c r="W3960" s="25"/>
      <c r="X3960" s="25"/>
    </row>
    <row r="3961" spans="23:24" x14ac:dyDescent="0.2">
      <c r="W3961" s="25"/>
      <c r="X3961" s="25"/>
    </row>
    <row r="3962" spans="23:24" x14ac:dyDescent="0.2">
      <c r="W3962" s="25"/>
      <c r="X3962" s="25"/>
    </row>
    <row r="3963" spans="23:24" x14ac:dyDescent="0.2">
      <c r="W3963" s="25"/>
      <c r="X3963" s="25"/>
    </row>
    <row r="3964" spans="23:24" x14ac:dyDescent="0.2">
      <c r="W3964" s="25"/>
      <c r="X3964" s="25"/>
    </row>
    <row r="3965" spans="23:24" x14ac:dyDescent="0.2">
      <c r="W3965" s="25"/>
      <c r="X3965" s="25"/>
    </row>
    <row r="3966" spans="23:24" x14ac:dyDescent="0.2">
      <c r="W3966" s="25"/>
      <c r="X3966" s="25"/>
    </row>
    <row r="3967" spans="23:24" x14ac:dyDescent="0.2">
      <c r="W3967" s="25"/>
      <c r="X3967" s="25"/>
    </row>
    <row r="3968" spans="23:24" x14ac:dyDescent="0.2">
      <c r="W3968" s="25"/>
      <c r="X3968" s="25"/>
    </row>
    <row r="3969" spans="23:24" x14ac:dyDescent="0.2">
      <c r="W3969" s="25"/>
      <c r="X3969" s="25"/>
    </row>
    <row r="3970" spans="23:24" x14ac:dyDescent="0.2">
      <c r="W3970" s="25"/>
      <c r="X3970" s="25"/>
    </row>
    <row r="3971" spans="23:24" x14ac:dyDescent="0.2">
      <c r="W3971" s="25"/>
      <c r="X3971" s="25"/>
    </row>
    <row r="3972" spans="23:24" x14ac:dyDescent="0.2">
      <c r="W3972" s="25"/>
      <c r="X3972" s="25"/>
    </row>
    <row r="3973" spans="23:24" x14ac:dyDescent="0.2">
      <c r="W3973" s="25"/>
      <c r="X3973" s="25"/>
    </row>
    <row r="3974" spans="23:24" x14ac:dyDescent="0.2">
      <c r="W3974" s="25"/>
      <c r="X3974" s="25"/>
    </row>
    <row r="3975" spans="23:24" x14ac:dyDescent="0.2">
      <c r="W3975" s="25"/>
      <c r="X3975" s="25"/>
    </row>
    <row r="3976" spans="23:24" x14ac:dyDescent="0.2">
      <c r="W3976" s="25"/>
      <c r="X3976" s="25"/>
    </row>
    <row r="3977" spans="23:24" x14ac:dyDescent="0.2">
      <c r="W3977" s="25"/>
      <c r="X3977" s="25"/>
    </row>
    <row r="3978" spans="23:24" x14ac:dyDescent="0.2">
      <c r="W3978" s="25"/>
      <c r="X3978" s="25"/>
    </row>
    <row r="3979" spans="23:24" x14ac:dyDescent="0.2">
      <c r="W3979" s="25"/>
      <c r="X3979" s="25"/>
    </row>
    <row r="3980" spans="23:24" x14ac:dyDescent="0.2">
      <c r="W3980" s="25"/>
      <c r="X3980" s="25"/>
    </row>
    <row r="3981" spans="23:24" x14ac:dyDescent="0.2">
      <c r="W3981" s="25"/>
      <c r="X3981" s="25"/>
    </row>
    <row r="3982" spans="23:24" x14ac:dyDescent="0.2">
      <c r="W3982" s="25"/>
      <c r="X3982" s="25"/>
    </row>
    <row r="3983" spans="23:24" x14ac:dyDescent="0.2">
      <c r="W3983" s="25"/>
      <c r="X3983" s="25"/>
    </row>
    <row r="3984" spans="23:24" x14ac:dyDescent="0.2">
      <c r="W3984" s="25"/>
      <c r="X3984" s="25"/>
    </row>
    <row r="3985" spans="23:24" x14ac:dyDescent="0.2">
      <c r="W3985" s="25"/>
      <c r="X3985" s="25"/>
    </row>
    <row r="3986" spans="23:24" x14ac:dyDescent="0.2">
      <c r="W3986" s="25"/>
      <c r="X3986" s="25"/>
    </row>
    <row r="3987" spans="23:24" x14ac:dyDescent="0.2">
      <c r="W3987" s="25"/>
      <c r="X3987" s="25"/>
    </row>
    <row r="3988" spans="23:24" x14ac:dyDescent="0.2">
      <c r="W3988" s="25"/>
      <c r="X3988" s="25"/>
    </row>
    <row r="3989" spans="23:24" x14ac:dyDescent="0.2">
      <c r="W3989" s="25"/>
      <c r="X3989" s="25"/>
    </row>
    <row r="3990" spans="23:24" x14ac:dyDescent="0.2">
      <c r="W3990" s="25"/>
      <c r="X3990" s="25"/>
    </row>
    <row r="3991" spans="23:24" x14ac:dyDescent="0.2">
      <c r="W3991" s="25"/>
      <c r="X3991" s="25"/>
    </row>
    <row r="3992" spans="23:24" x14ac:dyDescent="0.2">
      <c r="W3992" s="25"/>
      <c r="X3992" s="25"/>
    </row>
    <row r="3993" spans="23:24" x14ac:dyDescent="0.2">
      <c r="W3993" s="25"/>
      <c r="X3993" s="25"/>
    </row>
    <row r="3994" spans="23:24" x14ac:dyDescent="0.2">
      <c r="W3994" s="25"/>
      <c r="X3994" s="25"/>
    </row>
    <row r="3995" spans="23:24" x14ac:dyDescent="0.2">
      <c r="W3995" s="25"/>
      <c r="X3995" s="25"/>
    </row>
    <row r="3996" spans="23:24" x14ac:dyDescent="0.2">
      <c r="W3996" s="25"/>
      <c r="X3996" s="25"/>
    </row>
    <row r="3997" spans="23:24" x14ac:dyDescent="0.2">
      <c r="W3997" s="25"/>
      <c r="X3997" s="25"/>
    </row>
    <row r="3998" spans="23:24" x14ac:dyDescent="0.2">
      <c r="W3998" s="25"/>
      <c r="X3998" s="25"/>
    </row>
    <row r="3999" spans="23:24" x14ac:dyDescent="0.2">
      <c r="W3999" s="25"/>
      <c r="X3999" s="25"/>
    </row>
    <row r="4000" spans="23:24" x14ac:dyDescent="0.2">
      <c r="W4000" s="25"/>
      <c r="X4000" s="25"/>
    </row>
    <row r="4001" spans="23:24" x14ac:dyDescent="0.2">
      <c r="W4001" s="25"/>
      <c r="X4001" s="25"/>
    </row>
    <row r="4002" spans="23:24" x14ac:dyDescent="0.2">
      <c r="W4002" s="25"/>
      <c r="X4002" s="25"/>
    </row>
    <row r="4003" spans="23:24" x14ac:dyDescent="0.2">
      <c r="W4003" s="25"/>
      <c r="X4003" s="25"/>
    </row>
    <row r="4004" spans="23:24" x14ac:dyDescent="0.2">
      <c r="W4004" s="25"/>
      <c r="X4004" s="25"/>
    </row>
    <row r="4005" spans="23:24" x14ac:dyDescent="0.2">
      <c r="W4005" s="25"/>
      <c r="X4005" s="25"/>
    </row>
    <row r="4006" spans="23:24" x14ac:dyDescent="0.2">
      <c r="W4006" s="25"/>
      <c r="X4006" s="25"/>
    </row>
    <row r="4007" spans="23:24" x14ac:dyDescent="0.2">
      <c r="W4007" s="25"/>
      <c r="X4007" s="25"/>
    </row>
    <row r="4008" spans="23:24" x14ac:dyDescent="0.2">
      <c r="W4008" s="25"/>
      <c r="X4008" s="25"/>
    </row>
    <row r="4009" spans="23:24" x14ac:dyDescent="0.2">
      <c r="W4009" s="25"/>
      <c r="X4009" s="25"/>
    </row>
    <row r="4010" spans="23:24" x14ac:dyDescent="0.2">
      <c r="W4010" s="25"/>
      <c r="X4010" s="25"/>
    </row>
    <row r="4011" spans="23:24" x14ac:dyDescent="0.2">
      <c r="W4011" s="25"/>
      <c r="X4011" s="25"/>
    </row>
    <row r="4012" spans="23:24" x14ac:dyDescent="0.2">
      <c r="W4012" s="25"/>
      <c r="X4012" s="25"/>
    </row>
    <row r="4013" spans="23:24" x14ac:dyDescent="0.2">
      <c r="W4013" s="25"/>
      <c r="X4013" s="25"/>
    </row>
    <row r="4014" spans="23:24" x14ac:dyDescent="0.2">
      <c r="W4014" s="25"/>
      <c r="X4014" s="25"/>
    </row>
    <row r="4015" spans="23:24" x14ac:dyDescent="0.2">
      <c r="W4015" s="25"/>
      <c r="X4015" s="25"/>
    </row>
    <row r="4016" spans="23:24" x14ac:dyDescent="0.2">
      <c r="W4016" s="25"/>
      <c r="X4016" s="25"/>
    </row>
    <row r="4017" spans="23:24" x14ac:dyDescent="0.2">
      <c r="W4017" s="25"/>
      <c r="X4017" s="25"/>
    </row>
    <row r="4018" spans="23:24" x14ac:dyDescent="0.2">
      <c r="W4018" s="25"/>
      <c r="X4018" s="25"/>
    </row>
    <row r="4019" spans="23:24" x14ac:dyDescent="0.2">
      <c r="W4019" s="25"/>
      <c r="X4019" s="25"/>
    </row>
    <row r="4020" spans="23:24" x14ac:dyDescent="0.2">
      <c r="W4020" s="25"/>
      <c r="X4020" s="25"/>
    </row>
    <row r="4021" spans="23:24" x14ac:dyDescent="0.2">
      <c r="W4021" s="25"/>
      <c r="X4021" s="25"/>
    </row>
    <row r="4022" spans="23:24" x14ac:dyDescent="0.2">
      <c r="W4022" s="25"/>
      <c r="X4022" s="25"/>
    </row>
    <row r="4023" spans="23:24" x14ac:dyDescent="0.2">
      <c r="W4023" s="25"/>
      <c r="X4023" s="25"/>
    </row>
    <row r="4024" spans="23:24" x14ac:dyDescent="0.2">
      <c r="W4024" s="25"/>
      <c r="X4024" s="25"/>
    </row>
    <row r="4025" spans="23:24" x14ac:dyDescent="0.2">
      <c r="W4025" s="25"/>
      <c r="X4025" s="25"/>
    </row>
    <row r="4026" spans="23:24" x14ac:dyDescent="0.2">
      <c r="W4026" s="25"/>
      <c r="X4026" s="25"/>
    </row>
    <row r="4027" spans="23:24" x14ac:dyDescent="0.2">
      <c r="W4027" s="25"/>
      <c r="X4027" s="25"/>
    </row>
    <row r="4028" spans="23:24" x14ac:dyDescent="0.2">
      <c r="W4028" s="25"/>
      <c r="X4028" s="25"/>
    </row>
    <row r="4029" spans="23:24" x14ac:dyDescent="0.2">
      <c r="W4029" s="25"/>
      <c r="X4029" s="25"/>
    </row>
    <row r="4030" spans="23:24" x14ac:dyDescent="0.2">
      <c r="W4030" s="25"/>
      <c r="X4030" s="25"/>
    </row>
    <row r="4031" spans="23:24" x14ac:dyDescent="0.2">
      <c r="W4031" s="25"/>
      <c r="X4031" s="25"/>
    </row>
    <row r="4032" spans="23:24" x14ac:dyDescent="0.2">
      <c r="W4032" s="25"/>
      <c r="X4032" s="25"/>
    </row>
    <row r="4033" spans="23:24" x14ac:dyDescent="0.2">
      <c r="W4033" s="25"/>
      <c r="X4033" s="25"/>
    </row>
    <row r="4034" spans="23:24" x14ac:dyDescent="0.2">
      <c r="W4034" s="25"/>
      <c r="X4034" s="25"/>
    </row>
    <row r="4035" spans="23:24" x14ac:dyDescent="0.2">
      <c r="W4035" s="25"/>
      <c r="X4035" s="25"/>
    </row>
    <row r="4036" spans="23:24" x14ac:dyDescent="0.2">
      <c r="W4036" s="25"/>
      <c r="X4036" s="25"/>
    </row>
    <row r="4037" spans="23:24" x14ac:dyDescent="0.2">
      <c r="W4037" s="25"/>
      <c r="X4037" s="25"/>
    </row>
    <row r="4038" spans="23:24" x14ac:dyDescent="0.2">
      <c r="W4038" s="25"/>
      <c r="X4038" s="25"/>
    </row>
    <row r="4039" spans="23:24" x14ac:dyDescent="0.2">
      <c r="W4039" s="25"/>
      <c r="X4039" s="25"/>
    </row>
    <row r="4040" spans="23:24" x14ac:dyDescent="0.2">
      <c r="W4040" s="25"/>
      <c r="X4040" s="25"/>
    </row>
    <row r="4041" spans="23:24" x14ac:dyDescent="0.2">
      <c r="W4041" s="25"/>
      <c r="X4041" s="25"/>
    </row>
    <row r="4042" spans="23:24" x14ac:dyDescent="0.2">
      <c r="W4042" s="25"/>
      <c r="X4042" s="25"/>
    </row>
    <row r="4043" spans="23:24" x14ac:dyDescent="0.2">
      <c r="W4043" s="25"/>
      <c r="X4043" s="25"/>
    </row>
    <row r="4044" spans="23:24" x14ac:dyDescent="0.2">
      <c r="W4044" s="25"/>
      <c r="X4044" s="25"/>
    </row>
    <row r="4045" spans="23:24" x14ac:dyDescent="0.2">
      <c r="W4045" s="25"/>
      <c r="X4045" s="25"/>
    </row>
    <row r="4046" spans="23:24" x14ac:dyDescent="0.2">
      <c r="W4046" s="25"/>
      <c r="X4046" s="25"/>
    </row>
    <row r="4047" spans="23:24" x14ac:dyDescent="0.2">
      <c r="W4047" s="25"/>
      <c r="X4047" s="25"/>
    </row>
    <row r="4048" spans="23:24" x14ac:dyDescent="0.2">
      <c r="W4048" s="25"/>
      <c r="X4048" s="25"/>
    </row>
    <row r="4049" spans="23:24" x14ac:dyDescent="0.2">
      <c r="W4049" s="25"/>
      <c r="X4049" s="25"/>
    </row>
    <row r="4050" spans="23:24" x14ac:dyDescent="0.2">
      <c r="W4050" s="25"/>
      <c r="X4050" s="25"/>
    </row>
    <row r="4051" spans="23:24" x14ac:dyDescent="0.2">
      <c r="W4051" s="25"/>
      <c r="X4051" s="25"/>
    </row>
    <row r="4052" spans="23:24" x14ac:dyDescent="0.2">
      <c r="W4052" s="25"/>
      <c r="X4052" s="25"/>
    </row>
    <row r="4053" spans="23:24" x14ac:dyDescent="0.2">
      <c r="W4053" s="25"/>
      <c r="X4053" s="25"/>
    </row>
    <row r="4054" spans="23:24" x14ac:dyDescent="0.2">
      <c r="W4054" s="25"/>
      <c r="X4054" s="25"/>
    </row>
    <row r="4055" spans="23:24" x14ac:dyDescent="0.2">
      <c r="W4055" s="25"/>
      <c r="X4055" s="25"/>
    </row>
    <row r="4056" spans="23:24" x14ac:dyDescent="0.2">
      <c r="W4056" s="25"/>
      <c r="X4056" s="25"/>
    </row>
    <row r="4057" spans="23:24" x14ac:dyDescent="0.2">
      <c r="W4057" s="25"/>
      <c r="X4057" s="25"/>
    </row>
    <row r="4058" spans="23:24" x14ac:dyDescent="0.2">
      <c r="W4058" s="25"/>
      <c r="X4058" s="25"/>
    </row>
    <row r="4059" spans="23:24" x14ac:dyDescent="0.2">
      <c r="W4059" s="25"/>
      <c r="X4059" s="25"/>
    </row>
    <row r="4060" spans="23:24" x14ac:dyDescent="0.2">
      <c r="W4060" s="25"/>
      <c r="X4060" s="25"/>
    </row>
    <row r="4061" spans="23:24" x14ac:dyDescent="0.2">
      <c r="W4061" s="25"/>
      <c r="X4061" s="25"/>
    </row>
    <row r="4062" spans="23:24" x14ac:dyDescent="0.2">
      <c r="W4062" s="25"/>
      <c r="X4062" s="25"/>
    </row>
    <row r="4063" spans="23:24" x14ac:dyDescent="0.2">
      <c r="W4063" s="25"/>
      <c r="X4063" s="25"/>
    </row>
    <row r="4064" spans="23:24" x14ac:dyDescent="0.2">
      <c r="W4064" s="25"/>
      <c r="X4064" s="25"/>
    </row>
    <row r="4065" spans="23:24" x14ac:dyDescent="0.2">
      <c r="W4065" s="25"/>
      <c r="X4065" s="25"/>
    </row>
    <row r="4066" spans="23:24" x14ac:dyDescent="0.2">
      <c r="W4066" s="25"/>
      <c r="X4066" s="25"/>
    </row>
    <row r="4067" spans="23:24" x14ac:dyDescent="0.2">
      <c r="W4067" s="25"/>
      <c r="X4067" s="25"/>
    </row>
    <row r="4068" spans="23:24" x14ac:dyDescent="0.2">
      <c r="W4068" s="25"/>
      <c r="X4068" s="25"/>
    </row>
    <row r="4069" spans="23:24" x14ac:dyDescent="0.2">
      <c r="W4069" s="25"/>
      <c r="X4069" s="25"/>
    </row>
    <row r="4070" spans="23:24" x14ac:dyDescent="0.2">
      <c r="W4070" s="25"/>
      <c r="X4070" s="25"/>
    </row>
    <row r="4071" spans="23:24" x14ac:dyDescent="0.2">
      <c r="W4071" s="25"/>
      <c r="X4071" s="25"/>
    </row>
    <row r="4072" spans="23:24" x14ac:dyDescent="0.2">
      <c r="W4072" s="25"/>
      <c r="X4072" s="25"/>
    </row>
    <row r="4073" spans="23:24" x14ac:dyDescent="0.2">
      <c r="W4073" s="25"/>
      <c r="X4073" s="25"/>
    </row>
    <row r="4074" spans="23:24" x14ac:dyDescent="0.2">
      <c r="W4074" s="25"/>
      <c r="X4074" s="25"/>
    </row>
    <row r="4075" spans="23:24" x14ac:dyDescent="0.2">
      <c r="W4075" s="25"/>
      <c r="X4075" s="25"/>
    </row>
    <row r="4076" spans="23:24" x14ac:dyDescent="0.2">
      <c r="W4076" s="25"/>
      <c r="X4076" s="25"/>
    </row>
    <row r="4077" spans="23:24" x14ac:dyDescent="0.2">
      <c r="W4077" s="25"/>
      <c r="X4077" s="25"/>
    </row>
    <row r="4078" spans="23:24" x14ac:dyDescent="0.2">
      <c r="W4078" s="25"/>
      <c r="X4078" s="25"/>
    </row>
    <row r="4079" spans="23:24" x14ac:dyDescent="0.2">
      <c r="W4079" s="25"/>
      <c r="X4079" s="25"/>
    </row>
    <row r="4080" spans="23:24" x14ac:dyDescent="0.2">
      <c r="W4080" s="25"/>
      <c r="X4080" s="25"/>
    </row>
    <row r="4081" spans="23:24" x14ac:dyDescent="0.2">
      <c r="W4081" s="25"/>
      <c r="X4081" s="25"/>
    </row>
    <row r="4082" spans="23:24" x14ac:dyDescent="0.2">
      <c r="W4082" s="25"/>
      <c r="X4082" s="25"/>
    </row>
    <row r="4083" spans="23:24" x14ac:dyDescent="0.2">
      <c r="W4083" s="25"/>
      <c r="X4083" s="25"/>
    </row>
    <row r="4084" spans="23:24" x14ac:dyDescent="0.2">
      <c r="W4084" s="25"/>
      <c r="X4084" s="25"/>
    </row>
    <row r="4085" spans="23:24" x14ac:dyDescent="0.2">
      <c r="W4085" s="25"/>
      <c r="X4085" s="25"/>
    </row>
    <row r="4086" spans="23:24" x14ac:dyDescent="0.2">
      <c r="W4086" s="25"/>
      <c r="X4086" s="25"/>
    </row>
    <row r="4087" spans="23:24" x14ac:dyDescent="0.2">
      <c r="W4087" s="25"/>
      <c r="X4087" s="25"/>
    </row>
    <row r="4088" spans="23:24" x14ac:dyDescent="0.2">
      <c r="W4088" s="25"/>
      <c r="X4088" s="25"/>
    </row>
    <row r="4089" spans="23:24" x14ac:dyDescent="0.2">
      <c r="W4089" s="25"/>
      <c r="X4089" s="25"/>
    </row>
    <row r="4090" spans="23:24" x14ac:dyDescent="0.2">
      <c r="W4090" s="25"/>
      <c r="X4090" s="25"/>
    </row>
    <row r="4091" spans="23:24" x14ac:dyDescent="0.2">
      <c r="W4091" s="25"/>
      <c r="X4091" s="25"/>
    </row>
    <row r="4092" spans="23:24" x14ac:dyDescent="0.2">
      <c r="W4092" s="25"/>
      <c r="X4092" s="25"/>
    </row>
    <row r="4093" spans="23:24" x14ac:dyDescent="0.2">
      <c r="W4093" s="25"/>
      <c r="X4093" s="25"/>
    </row>
    <row r="4094" spans="23:24" x14ac:dyDescent="0.2">
      <c r="W4094" s="25"/>
      <c r="X4094" s="25"/>
    </row>
    <row r="4095" spans="23:24" x14ac:dyDescent="0.2">
      <c r="W4095" s="25"/>
      <c r="X4095" s="25"/>
    </row>
    <row r="4096" spans="23:24" x14ac:dyDescent="0.2">
      <c r="W4096" s="25"/>
      <c r="X4096" s="25"/>
    </row>
    <row r="4097" spans="23:24" x14ac:dyDescent="0.2">
      <c r="W4097" s="25"/>
      <c r="X4097" s="25"/>
    </row>
    <row r="4098" spans="23:24" x14ac:dyDescent="0.2">
      <c r="W4098" s="25"/>
      <c r="X4098" s="25"/>
    </row>
    <row r="4099" spans="23:24" x14ac:dyDescent="0.2">
      <c r="W4099" s="25"/>
      <c r="X4099" s="25"/>
    </row>
    <row r="4100" spans="23:24" x14ac:dyDescent="0.2">
      <c r="W4100" s="25"/>
      <c r="X4100" s="25"/>
    </row>
    <row r="4101" spans="23:24" x14ac:dyDescent="0.2">
      <c r="W4101" s="25"/>
      <c r="X4101" s="25"/>
    </row>
    <row r="4102" spans="23:24" x14ac:dyDescent="0.2">
      <c r="W4102" s="25"/>
      <c r="X4102" s="25"/>
    </row>
    <row r="4103" spans="23:24" x14ac:dyDescent="0.2">
      <c r="W4103" s="25"/>
      <c r="X4103" s="25"/>
    </row>
    <row r="4104" spans="23:24" x14ac:dyDescent="0.2">
      <c r="W4104" s="25"/>
      <c r="X4104" s="25"/>
    </row>
    <row r="4105" spans="23:24" x14ac:dyDescent="0.2">
      <c r="W4105" s="25"/>
      <c r="X4105" s="25"/>
    </row>
    <row r="4106" spans="23:24" x14ac:dyDescent="0.2">
      <c r="W4106" s="25"/>
      <c r="X4106" s="25"/>
    </row>
    <row r="4107" spans="23:24" x14ac:dyDescent="0.2">
      <c r="W4107" s="25"/>
      <c r="X4107" s="25"/>
    </row>
    <row r="4108" spans="23:24" x14ac:dyDescent="0.2">
      <c r="W4108" s="25"/>
      <c r="X4108" s="25"/>
    </row>
    <row r="4109" spans="23:24" x14ac:dyDescent="0.2">
      <c r="W4109" s="25"/>
      <c r="X4109" s="25"/>
    </row>
    <row r="4110" spans="23:24" x14ac:dyDescent="0.2">
      <c r="W4110" s="25"/>
      <c r="X4110" s="25"/>
    </row>
    <row r="4111" spans="23:24" x14ac:dyDescent="0.2">
      <c r="W4111" s="25"/>
      <c r="X4111" s="25"/>
    </row>
    <row r="4112" spans="23:24" x14ac:dyDescent="0.2">
      <c r="W4112" s="25"/>
      <c r="X4112" s="25"/>
    </row>
    <row r="4113" spans="23:24" x14ac:dyDescent="0.2">
      <c r="W4113" s="25"/>
      <c r="X4113" s="25"/>
    </row>
    <row r="4114" spans="23:24" x14ac:dyDescent="0.2">
      <c r="W4114" s="25"/>
      <c r="X4114" s="25"/>
    </row>
    <row r="4115" spans="23:24" x14ac:dyDescent="0.2">
      <c r="W4115" s="25"/>
      <c r="X4115" s="25"/>
    </row>
    <row r="4116" spans="23:24" x14ac:dyDescent="0.2">
      <c r="W4116" s="25"/>
      <c r="X4116" s="25"/>
    </row>
    <row r="4117" spans="23:24" x14ac:dyDescent="0.2">
      <c r="W4117" s="25"/>
      <c r="X4117" s="25"/>
    </row>
    <row r="4118" spans="23:24" x14ac:dyDescent="0.2">
      <c r="W4118" s="25"/>
      <c r="X4118" s="25"/>
    </row>
    <row r="4119" spans="23:24" x14ac:dyDescent="0.2">
      <c r="W4119" s="25"/>
      <c r="X4119" s="25"/>
    </row>
    <row r="4120" spans="23:24" x14ac:dyDescent="0.2">
      <c r="W4120" s="25"/>
      <c r="X4120" s="25"/>
    </row>
    <row r="4121" spans="23:24" x14ac:dyDescent="0.2">
      <c r="W4121" s="25"/>
      <c r="X4121" s="25"/>
    </row>
    <row r="4122" spans="23:24" x14ac:dyDescent="0.2">
      <c r="W4122" s="25"/>
      <c r="X4122" s="25"/>
    </row>
    <row r="4123" spans="23:24" x14ac:dyDescent="0.2">
      <c r="W4123" s="25"/>
      <c r="X4123" s="25"/>
    </row>
    <row r="4124" spans="23:24" x14ac:dyDescent="0.2">
      <c r="W4124" s="25"/>
      <c r="X4124" s="25"/>
    </row>
    <row r="4125" spans="23:24" x14ac:dyDescent="0.2">
      <c r="W4125" s="25"/>
      <c r="X4125" s="25"/>
    </row>
    <row r="4126" spans="23:24" x14ac:dyDescent="0.2">
      <c r="W4126" s="25"/>
      <c r="X4126" s="25"/>
    </row>
    <row r="4127" spans="23:24" x14ac:dyDescent="0.2">
      <c r="W4127" s="25"/>
      <c r="X4127" s="25"/>
    </row>
    <row r="4128" spans="23:24" x14ac:dyDescent="0.2">
      <c r="W4128" s="25"/>
      <c r="X4128" s="25"/>
    </row>
    <row r="4129" spans="23:24" x14ac:dyDescent="0.2">
      <c r="W4129" s="25"/>
      <c r="X4129" s="25"/>
    </row>
    <row r="4130" spans="23:24" x14ac:dyDescent="0.2">
      <c r="W4130" s="25"/>
      <c r="X4130" s="25"/>
    </row>
    <row r="4131" spans="23:24" x14ac:dyDescent="0.2">
      <c r="W4131" s="25"/>
      <c r="X4131" s="25"/>
    </row>
    <row r="4132" spans="23:24" x14ac:dyDescent="0.2">
      <c r="W4132" s="25"/>
      <c r="X4132" s="25"/>
    </row>
    <row r="4133" spans="23:24" x14ac:dyDescent="0.2">
      <c r="W4133" s="25"/>
      <c r="X4133" s="25"/>
    </row>
    <row r="4134" spans="23:24" x14ac:dyDescent="0.2">
      <c r="W4134" s="25"/>
      <c r="X4134" s="25"/>
    </row>
    <row r="4135" spans="23:24" x14ac:dyDescent="0.2">
      <c r="W4135" s="25"/>
      <c r="X4135" s="25"/>
    </row>
    <row r="4136" spans="23:24" x14ac:dyDescent="0.2">
      <c r="W4136" s="25"/>
      <c r="X4136" s="25"/>
    </row>
    <row r="4137" spans="23:24" x14ac:dyDescent="0.2">
      <c r="W4137" s="25"/>
      <c r="X4137" s="25"/>
    </row>
    <row r="4138" spans="23:24" x14ac:dyDescent="0.2">
      <c r="W4138" s="25"/>
      <c r="X4138" s="25"/>
    </row>
    <row r="4139" spans="23:24" x14ac:dyDescent="0.2">
      <c r="W4139" s="25"/>
      <c r="X4139" s="25"/>
    </row>
    <row r="4140" spans="23:24" x14ac:dyDescent="0.2">
      <c r="W4140" s="25"/>
      <c r="X4140" s="25"/>
    </row>
    <row r="4141" spans="23:24" x14ac:dyDescent="0.2">
      <c r="W4141" s="25"/>
      <c r="X4141" s="25"/>
    </row>
    <row r="4142" spans="23:24" x14ac:dyDescent="0.2">
      <c r="W4142" s="25"/>
      <c r="X4142" s="25"/>
    </row>
    <row r="4143" spans="23:24" x14ac:dyDescent="0.2">
      <c r="W4143" s="25"/>
      <c r="X4143" s="25"/>
    </row>
    <row r="4144" spans="23:24" x14ac:dyDescent="0.2">
      <c r="W4144" s="25"/>
      <c r="X4144" s="25"/>
    </row>
    <row r="4145" spans="23:24" x14ac:dyDescent="0.2">
      <c r="W4145" s="25"/>
      <c r="X4145" s="25"/>
    </row>
    <row r="4146" spans="23:24" x14ac:dyDescent="0.2">
      <c r="W4146" s="25"/>
      <c r="X4146" s="25"/>
    </row>
    <row r="4147" spans="23:24" x14ac:dyDescent="0.2">
      <c r="W4147" s="25"/>
      <c r="X4147" s="25"/>
    </row>
    <row r="4148" spans="23:24" x14ac:dyDescent="0.2">
      <c r="W4148" s="25"/>
      <c r="X4148" s="25"/>
    </row>
    <row r="4149" spans="23:24" x14ac:dyDescent="0.2">
      <c r="W4149" s="25"/>
      <c r="X4149" s="25"/>
    </row>
    <row r="4150" spans="23:24" x14ac:dyDescent="0.2">
      <c r="W4150" s="25"/>
      <c r="X4150" s="25"/>
    </row>
    <row r="4151" spans="23:24" x14ac:dyDescent="0.2">
      <c r="W4151" s="25"/>
      <c r="X4151" s="25"/>
    </row>
    <row r="4152" spans="23:24" x14ac:dyDescent="0.2">
      <c r="W4152" s="25"/>
      <c r="X4152" s="25"/>
    </row>
    <row r="4153" spans="23:24" x14ac:dyDescent="0.2">
      <c r="W4153" s="25"/>
      <c r="X4153" s="25"/>
    </row>
    <row r="4154" spans="23:24" x14ac:dyDescent="0.2">
      <c r="W4154" s="25"/>
      <c r="X4154" s="25"/>
    </row>
    <row r="4155" spans="23:24" x14ac:dyDescent="0.2">
      <c r="W4155" s="25"/>
      <c r="X4155" s="25"/>
    </row>
    <row r="4156" spans="23:24" x14ac:dyDescent="0.2">
      <c r="W4156" s="25"/>
      <c r="X4156" s="25"/>
    </row>
    <row r="4157" spans="23:24" x14ac:dyDescent="0.2">
      <c r="W4157" s="25"/>
      <c r="X4157" s="25"/>
    </row>
    <row r="4158" spans="23:24" x14ac:dyDescent="0.2">
      <c r="W4158" s="25"/>
      <c r="X4158" s="25"/>
    </row>
    <row r="4159" spans="23:24" x14ac:dyDescent="0.2">
      <c r="W4159" s="25"/>
      <c r="X4159" s="25"/>
    </row>
    <row r="4160" spans="23:24" x14ac:dyDescent="0.2">
      <c r="W4160" s="25"/>
      <c r="X4160" s="25"/>
    </row>
    <row r="4161" spans="23:24" x14ac:dyDescent="0.2">
      <c r="W4161" s="25"/>
      <c r="X4161" s="25"/>
    </row>
    <row r="4162" spans="23:24" x14ac:dyDescent="0.2">
      <c r="W4162" s="25"/>
      <c r="X4162" s="25"/>
    </row>
    <row r="4163" spans="23:24" x14ac:dyDescent="0.2">
      <c r="W4163" s="25"/>
      <c r="X4163" s="25"/>
    </row>
    <row r="4164" spans="23:24" x14ac:dyDescent="0.2">
      <c r="W4164" s="25"/>
      <c r="X4164" s="25"/>
    </row>
    <row r="4165" spans="23:24" x14ac:dyDescent="0.2">
      <c r="W4165" s="25"/>
      <c r="X4165" s="25"/>
    </row>
    <row r="4166" spans="23:24" x14ac:dyDescent="0.2">
      <c r="W4166" s="25"/>
      <c r="X4166" s="25"/>
    </row>
    <row r="4167" spans="23:24" x14ac:dyDescent="0.2">
      <c r="W4167" s="25"/>
      <c r="X4167" s="25"/>
    </row>
    <row r="4168" spans="23:24" x14ac:dyDescent="0.2">
      <c r="W4168" s="25"/>
      <c r="X4168" s="25"/>
    </row>
    <row r="4169" spans="23:24" x14ac:dyDescent="0.2">
      <c r="W4169" s="25"/>
      <c r="X4169" s="25"/>
    </row>
    <row r="4170" spans="23:24" x14ac:dyDescent="0.2">
      <c r="W4170" s="25"/>
      <c r="X4170" s="25"/>
    </row>
    <row r="4171" spans="23:24" x14ac:dyDescent="0.2">
      <c r="W4171" s="25"/>
      <c r="X4171" s="25"/>
    </row>
    <row r="4172" spans="23:24" x14ac:dyDescent="0.2">
      <c r="W4172" s="25"/>
      <c r="X4172" s="25"/>
    </row>
    <row r="4173" spans="23:24" x14ac:dyDescent="0.2">
      <c r="W4173" s="25"/>
      <c r="X4173" s="25"/>
    </row>
    <row r="4174" spans="23:24" x14ac:dyDescent="0.2">
      <c r="W4174" s="25"/>
      <c r="X4174" s="25"/>
    </row>
    <row r="4175" spans="23:24" x14ac:dyDescent="0.2">
      <c r="W4175" s="25"/>
      <c r="X4175" s="25"/>
    </row>
    <row r="4176" spans="23:24" x14ac:dyDescent="0.2">
      <c r="W4176" s="25"/>
      <c r="X4176" s="25"/>
    </row>
    <row r="4177" spans="23:24" x14ac:dyDescent="0.2">
      <c r="W4177" s="25"/>
      <c r="X4177" s="25"/>
    </row>
    <row r="4178" spans="23:24" x14ac:dyDescent="0.2">
      <c r="W4178" s="25"/>
      <c r="X4178" s="25"/>
    </row>
    <row r="4179" spans="23:24" x14ac:dyDescent="0.2">
      <c r="W4179" s="25"/>
      <c r="X4179" s="25"/>
    </row>
    <row r="4180" spans="23:24" x14ac:dyDescent="0.2">
      <c r="W4180" s="25"/>
      <c r="X4180" s="25"/>
    </row>
    <row r="4181" spans="23:24" x14ac:dyDescent="0.2">
      <c r="W4181" s="25"/>
      <c r="X4181" s="25"/>
    </row>
    <row r="4182" spans="23:24" x14ac:dyDescent="0.2">
      <c r="W4182" s="25"/>
      <c r="X4182" s="25"/>
    </row>
    <row r="4183" spans="23:24" x14ac:dyDescent="0.2">
      <c r="W4183" s="25"/>
      <c r="X4183" s="25"/>
    </row>
    <row r="4184" spans="23:24" x14ac:dyDescent="0.2">
      <c r="W4184" s="25"/>
      <c r="X4184" s="25"/>
    </row>
    <row r="4185" spans="23:24" x14ac:dyDescent="0.2">
      <c r="W4185" s="25"/>
      <c r="X4185" s="25"/>
    </row>
    <row r="4186" spans="23:24" x14ac:dyDescent="0.2">
      <c r="W4186" s="25"/>
      <c r="X4186" s="25"/>
    </row>
    <row r="4187" spans="23:24" x14ac:dyDescent="0.2">
      <c r="W4187" s="25"/>
      <c r="X4187" s="25"/>
    </row>
    <row r="4188" spans="23:24" x14ac:dyDescent="0.2">
      <c r="W4188" s="25"/>
      <c r="X4188" s="25"/>
    </row>
    <row r="4189" spans="23:24" x14ac:dyDescent="0.2">
      <c r="W4189" s="25"/>
      <c r="X4189" s="25"/>
    </row>
    <row r="4190" spans="23:24" x14ac:dyDescent="0.2">
      <c r="W4190" s="25"/>
      <c r="X4190" s="25"/>
    </row>
    <row r="4191" spans="23:24" x14ac:dyDescent="0.2">
      <c r="W4191" s="25"/>
      <c r="X4191" s="25"/>
    </row>
    <row r="4192" spans="23:24" x14ac:dyDescent="0.2">
      <c r="W4192" s="25"/>
      <c r="X4192" s="25"/>
    </row>
    <row r="4193" spans="23:24" x14ac:dyDescent="0.2">
      <c r="W4193" s="25"/>
      <c r="X4193" s="25"/>
    </row>
    <row r="4194" spans="23:24" x14ac:dyDescent="0.2">
      <c r="W4194" s="25"/>
      <c r="X4194" s="25"/>
    </row>
    <row r="4195" spans="23:24" x14ac:dyDescent="0.2">
      <c r="W4195" s="25"/>
      <c r="X4195" s="25"/>
    </row>
    <row r="4196" spans="23:24" x14ac:dyDescent="0.2">
      <c r="W4196" s="25"/>
      <c r="X4196" s="25"/>
    </row>
    <row r="4197" spans="23:24" x14ac:dyDescent="0.2">
      <c r="W4197" s="25"/>
      <c r="X4197" s="25"/>
    </row>
    <row r="4198" spans="23:24" x14ac:dyDescent="0.2">
      <c r="W4198" s="25"/>
      <c r="X4198" s="25"/>
    </row>
    <row r="4199" spans="23:24" x14ac:dyDescent="0.2">
      <c r="W4199" s="25"/>
      <c r="X4199" s="25"/>
    </row>
    <row r="4200" spans="23:24" x14ac:dyDescent="0.2">
      <c r="W4200" s="25"/>
      <c r="X4200" s="25"/>
    </row>
    <row r="4201" spans="23:24" x14ac:dyDescent="0.2">
      <c r="W4201" s="25"/>
      <c r="X4201" s="25"/>
    </row>
    <row r="4202" spans="23:24" x14ac:dyDescent="0.2">
      <c r="W4202" s="25"/>
      <c r="X4202" s="25"/>
    </row>
    <row r="4203" spans="23:24" x14ac:dyDescent="0.2">
      <c r="W4203" s="25"/>
      <c r="X4203" s="25"/>
    </row>
    <row r="4204" spans="23:24" x14ac:dyDescent="0.2">
      <c r="W4204" s="25"/>
      <c r="X4204" s="25"/>
    </row>
    <row r="4205" spans="23:24" x14ac:dyDescent="0.2">
      <c r="W4205" s="25"/>
      <c r="X4205" s="25"/>
    </row>
    <row r="4206" spans="23:24" x14ac:dyDescent="0.2">
      <c r="W4206" s="25"/>
      <c r="X4206" s="25"/>
    </row>
    <row r="4207" spans="23:24" x14ac:dyDescent="0.2">
      <c r="W4207" s="25"/>
      <c r="X4207" s="25"/>
    </row>
    <row r="4208" spans="23:24" x14ac:dyDescent="0.2">
      <c r="W4208" s="25"/>
      <c r="X4208" s="25"/>
    </row>
    <row r="4209" spans="23:24" x14ac:dyDescent="0.2">
      <c r="W4209" s="25"/>
      <c r="X4209" s="25"/>
    </row>
    <row r="4210" spans="23:24" x14ac:dyDescent="0.2">
      <c r="W4210" s="25"/>
      <c r="X4210" s="25"/>
    </row>
    <row r="4211" spans="23:24" x14ac:dyDescent="0.2">
      <c r="W4211" s="25"/>
      <c r="X4211" s="25"/>
    </row>
    <row r="4212" spans="23:24" x14ac:dyDescent="0.2">
      <c r="W4212" s="25"/>
      <c r="X4212" s="25"/>
    </row>
    <row r="4213" spans="23:24" x14ac:dyDescent="0.2">
      <c r="W4213" s="25"/>
      <c r="X4213" s="25"/>
    </row>
    <row r="4214" spans="23:24" x14ac:dyDescent="0.2">
      <c r="W4214" s="25"/>
      <c r="X4214" s="25"/>
    </row>
    <row r="4215" spans="23:24" x14ac:dyDescent="0.2">
      <c r="W4215" s="25"/>
      <c r="X4215" s="25"/>
    </row>
    <row r="4216" spans="23:24" x14ac:dyDescent="0.2">
      <c r="W4216" s="25"/>
      <c r="X4216" s="25"/>
    </row>
    <row r="4217" spans="23:24" x14ac:dyDescent="0.2">
      <c r="W4217" s="25"/>
      <c r="X4217" s="25"/>
    </row>
    <row r="4218" spans="23:24" x14ac:dyDescent="0.2">
      <c r="W4218" s="25"/>
      <c r="X4218" s="25"/>
    </row>
    <row r="4219" spans="23:24" x14ac:dyDescent="0.2">
      <c r="W4219" s="25"/>
      <c r="X4219" s="25"/>
    </row>
    <row r="4220" spans="23:24" x14ac:dyDescent="0.2">
      <c r="W4220" s="25"/>
      <c r="X4220" s="25"/>
    </row>
    <row r="4221" spans="23:24" x14ac:dyDescent="0.2">
      <c r="W4221" s="25"/>
      <c r="X4221" s="25"/>
    </row>
    <row r="4222" spans="23:24" x14ac:dyDescent="0.2">
      <c r="W4222" s="25"/>
      <c r="X4222" s="25"/>
    </row>
    <row r="4223" spans="23:24" x14ac:dyDescent="0.2">
      <c r="W4223" s="25"/>
      <c r="X4223" s="25"/>
    </row>
    <row r="4224" spans="23:24" x14ac:dyDescent="0.2">
      <c r="W4224" s="25"/>
      <c r="X4224" s="25"/>
    </row>
    <row r="4225" spans="23:24" x14ac:dyDescent="0.2">
      <c r="W4225" s="25"/>
      <c r="X4225" s="25"/>
    </row>
    <row r="4226" spans="23:24" x14ac:dyDescent="0.2">
      <c r="W4226" s="25"/>
      <c r="X4226" s="25"/>
    </row>
    <row r="4227" spans="23:24" x14ac:dyDescent="0.2">
      <c r="W4227" s="25"/>
      <c r="X4227" s="25"/>
    </row>
    <row r="4228" spans="23:24" x14ac:dyDescent="0.2">
      <c r="W4228" s="25"/>
      <c r="X4228" s="25"/>
    </row>
    <row r="4229" spans="23:24" x14ac:dyDescent="0.2">
      <c r="W4229" s="25"/>
      <c r="X4229" s="25"/>
    </row>
    <row r="4230" spans="23:24" x14ac:dyDescent="0.2">
      <c r="W4230" s="25"/>
      <c r="X4230" s="25"/>
    </row>
    <row r="4231" spans="23:24" x14ac:dyDescent="0.2">
      <c r="W4231" s="25"/>
      <c r="X4231" s="25"/>
    </row>
    <row r="4232" spans="23:24" x14ac:dyDescent="0.2">
      <c r="W4232" s="25"/>
      <c r="X4232" s="25"/>
    </row>
    <row r="4233" spans="23:24" x14ac:dyDescent="0.2">
      <c r="W4233" s="25"/>
      <c r="X4233" s="25"/>
    </row>
    <row r="4234" spans="23:24" x14ac:dyDescent="0.2">
      <c r="W4234" s="25"/>
      <c r="X4234" s="25"/>
    </row>
    <row r="4235" spans="23:24" x14ac:dyDescent="0.2">
      <c r="W4235" s="25"/>
      <c r="X4235" s="25"/>
    </row>
    <row r="4236" spans="23:24" x14ac:dyDescent="0.2">
      <c r="W4236" s="25"/>
      <c r="X4236" s="25"/>
    </row>
    <row r="4237" spans="23:24" x14ac:dyDescent="0.2">
      <c r="W4237" s="25"/>
      <c r="X4237" s="25"/>
    </row>
    <row r="4238" spans="23:24" x14ac:dyDescent="0.2">
      <c r="W4238" s="25"/>
      <c r="X4238" s="25"/>
    </row>
    <row r="4239" spans="23:24" x14ac:dyDescent="0.2">
      <c r="W4239" s="25"/>
      <c r="X4239" s="25"/>
    </row>
    <row r="4240" spans="23:24" x14ac:dyDescent="0.2">
      <c r="W4240" s="25"/>
      <c r="X4240" s="25"/>
    </row>
    <row r="4241" spans="23:24" x14ac:dyDescent="0.2">
      <c r="W4241" s="25"/>
      <c r="X4241" s="25"/>
    </row>
    <row r="4242" spans="23:24" x14ac:dyDescent="0.2">
      <c r="W4242" s="25"/>
      <c r="X4242" s="25"/>
    </row>
    <row r="4243" spans="23:24" x14ac:dyDescent="0.2">
      <c r="W4243" s="25"/>
      <c r="X4243" s="25"/>
    </row>
    <row r="4244" spans="23:24" x14ac:dyDescent="0.2">
      <c r="W4244" s="25"/>
      <c r="X4244" s="25"/>
    </row>
    <row r="4245" spans="23:24" x14ac:dyDescent="0.2">
      <c r="W4245" s="25"/>
      <c r="X4245" s="25"/>
    </row>
    <row r="4246" spans="23:24" x14ac:dyDescent="0.2">
      <c r="W4246" s="25"/>
      <c r="X4246" s="25"/>
    </row>
    <row r="4247" spans="23:24" x14ac:dyDescent="0.2">
      <c r="W4247" s="25"/>
      <c r="X4247" s="25"/>
    </row>
    <row r="4248" spans="23:24" x14ac:dyDescent="0.2">
      <c r="W4248" s="25"/>
      <c r="X4248" s="25"/>
    </row>
    <row r="4249" spans="23:24" x14ac:dyDescent="0.2">
      <c r="W4249" s="25"/>
      <c r="X4249" s="25"/>
    </row>
    <row r="4250" spans="23:24" x14ac:dyDescent="0.2">
      <c r="W4250" s="25"/>
      <c r="X4250" s="25"/>
    </row>
    <row r="4251" spans="23:24" x14ac:dyDescent="0.2">
      <c r="W4251" s="25"/>
      <c r="X4251" s="25"/>
    </row>
    <row r="4252" spans="23:24" x14ac:dyDescent="0.2">
      <c r="W4252" s="25"/>
      <c r="X4252" s="25"/>
    </row>
    <row r="4253" spans="23:24" x14ac:dyDescent="0.2">
      <c r="W4253" s="25"/>
      <c r="X4253" s="25"/>
    </row>
    <row r="4254" spans="23:24" x14ac:dyDescent="0.2">
      <c r="W4254" s="25"/>
      <c r="X4254" s="25"/>
    </row>
    <row r="4255" spans="23:24" x14ac:dyDescent="0.2">
      <c r="W4255" s="25"/>
      <c r="X4255" s="25"/>
    </row>
    <row r="4256" spans="23:24" x14ac:dyDescent="0.2">
      <c r="W4256" s="25"/>
      <c r="X4256" s="25"/>
    </row>
    <row r="4257" spans="23:24" x14ac:dyDescent="0.2">
      <c r="W4257" s="25"/>
      <c r="X4257" s="25"/>
    </row>
    <row r="4258" spans="23:24" x14ac:dyDescent="0.2">
      <c r="W4258" s="25"/>
      <c r="X4258" s="25"/>
    </row>
    <row r="4259" spans="23:24" x14ac:dyDescent="0.2">
      <c r="W4259" s="25"/>
      <c r="X4259" s="25"/>
    </row>
    <row r="4260" spans="23:24" x14ac:dyDescent="0.2">
      <c r="W4260" s="25"/>
      <c r="X4260" s="25"/>
    </row>
    <row r="4261" spans="23:24" x14ac:dyDescent="0.2">
      <c r="W4261" s="25"/>
      <c r="X4261" s="25"/>
    </row>
    <row r="4262" spans="23:24" x14ac:dyDescent="0.2">
      <c r="W4262" s="25"/>
      <c r="X4262" s="25"/>
    </row>
    <row r="4263" spans="23:24" x14ac:dyDescent="0.2">
      <c r="W4263" s="25"/>
      <c r="X4263" s="25"/>
    </row>
    <row r="4264" spans="23:24" x14ac:dyDescent="0.2">
      <c r="W4264" s="25"/>
      <c r="X4264" s="25"/>
    </row>
    <row r="4265" spans="23:24" x14ac:dyDescent="0.2">
      <c r="W4265" s="25"/>
      <c r="X4265" s="25"/>
    </row>
    <row r="4266" spans="23:24" x14ac:dyDescent="0.2">
      <c r="W4266" s="25"/>
      <c r="X4266" s="25"/>
    </row>
    <row r="4267" spans="23:24" x14ac:dyDescent="0.2">
      <c r="W4267" s="25"/>
      <c r="X4267" s="25"/>
    </row>
    <row r="4268" spans="23:24" x14ac:dyDescent="0.2">
      <c r="W4268" s="25"/>
      <c r="X4268" s="25"/>
    </row>
    <row r="4269" spans="23:24" x14ac:dyDescent="0.2">
      <c r="W4269" s="25"/>
      <c r="X4269" s="25"/>
    </row>
    <row r="4270" spans="23:24" x14ac:dyDescent="0.2">
      <c r="W4270" s="25"/>
      <c r="X4270" s="25"/>
    </row>
    <row r="4271" spans="23:24" x14ac:dyDescent="0.2">
      <c r="W4271" s="25"/>
      <c r="X4271" s="25"/>
    </row>
    <row r="4272" spans="23:24" x14ac:dyDescent="0.2">
      <c r="W4272" s="25"/>
      <c r="X4272" s="25"/>
    </row>
    <row r="4273" spans="23:24" x14ac:dyDescent="0.2">
      <c r="W4273" s="25"/>
      <c r="X4273" s="25"/>
    </row>
    <row r="4274" spans="23:24" x14ac:dyDescent="0.2">
      <c r="W4274" s="25"/>
      <c r="X4274" s="25"/>
    </row>
    <row r="4275" spans="23:24" x14ac:dyDescent="0.2">
      <c r="W4275" s="25"/>
      <c r="X4275" s="25"/>
    </row>
    <row r="4276" spans="23:24" x14ac:dyDescent="0.2">
      <c r="W4276" s="25"/>
      <c r="X4276" s="25"/>
    </row>
    <row r="4277" spans="23:24" x14ac:dyDescent="0.2">
      <c r="W4277" s="25"/>
      <c r="X4277" s="25"/>
    </row>
    <row r="4278" spans="23:24" x14ac:dyDescent="0.2">
      <c r="W4278" s="25"/>
      <c r="X4278" s="25"/>
    </row>
    <row r="4279" spans="23:24" x14ac:dyDescent="0.2">
      <c r="W4279" s="25"/>
      <c r="X4279" s="25"/>
    </row>
    <row r="4280" spans="23:24" x14ac:dyDescent="0.2">
      <c r="W4280" s="25"/>
      <c r="X4280" s="25"/>
    </row>
    <row r="4281" spans="23:24" x14ac:dyDescent="0.2">
      <c r="W4281" s="25"/>
      <c r="X4281" s="25"/>
    </row>
    <row r="4282" spans="23:24" x14ac:dyDescent="0.2">
      <c r="W4282" s="25"/>
      <c r="X4282" s="25"/>
    </row>
    <row r="4283" spans="23:24" x14ac:dyDescent="0.2">
      <c r="W4283" s="25"/>
      <c r="X4283" s="25"/>
    </row>
    <row r="4284" spans="23:24" x14ac:dyDescent="0.2">
      <c r="W4284" s="25"/>
      <c r="X4284" s="25"/>
    </row>
    <row r="4285" spans="23:24" x14ac:dyDescent="0.2">
      <c r="W4285" s="25"/>
      <c r="X4285" s="25"/>
    </row>
    <row r="4286" spans="23:24" x14ac:dyDescent="0.2">
      <c r="W4286" s="25"/>
      <c r="X4286" s="25"/>
    </row>
    <row r="4287" spans="23:24" x14ac:dyDescent="0.2">
      <c r="W4287" s="25"/>
      <c r="X4287" s="25"/>
    </row>
    <row r="4288" spans="23:24" x14ac:dyDescent="0.2">
      <c r="W4288" s="25"/>
      <c r="X4288" s="25"/>
    </row>
    <row r="4289" spans="23:24" x14ac:dyDescent="0.2">
      <c r="W4289" s="25"/>
      <c r="X4289" s="25"/>
    </row>
    <row r="4290" spans="23:24" x14ac:dyDescent="0.2">
      <c r="W4290" s="25"/>
      <c r="X4290" s="25"/>
    </row>
    <row r="4291" spans="23:24" x14ac:dyDescent="0.2">
      <c r="W4291" s="25"/>
      <c r="X4291" s="25"/>
    </row>
    <row r="4292" spans="23:24" x14ac:dyDescent="0.2">
      <c r="W4292" s="25"/>
      <c r="X4292" s="25"/>
    </row>
    <row r="4293" spans="23:24" x14ac:dyDescent="0.2">
      <c r="W4293" s="25"/>
      <c r="X4293" s="25"/>
    </row>
    <row r="4294" spans="23:24" x14ac:dyDescent="0.2">
      <c r="W4294" s="25"/>
      <c r="X4294" s="25"/>
    </row>
    <row r="4295" spans="23:24" x14ac:dyDescent="0.2">
      <c r="W4295" s="25"/>
      <c r="X4295" s="25"/>
    </row>
    <row r="4296" spans="23:24" x14ac:dyDescent="0.2">
      <c r="W4296" s="25"/>
      <c r="X4296" s="25"/>
    </row>
    <row r="4297" spans="23:24" x14ac:dyDescent="0.2">
      <c r="W4297" s="25"/>
      <c r="X4297" s="25"/>
    </row>
    <row r="4298" spans="23:24" x14ac:dyDescent="0.2">
      <c r="W4298" s="25"/>
      <c r="X4298" s="25"/>
    </row>
    <row r="4299" spans="23:24" x14ac:dyDescent="0.2">
      <c r="W4299" s="25"/>
      <c r="X4299" s="25"/>
    </row>
    <row r="4300" spans="23:24" x14ac:dyDescent="0.2">
      <c r="W4300" s="25"/>
      <c r="X4300" s="25"/>
    </row>
    <row r="4301" spans="23:24" x14ac:dyDescent="0.2">
      <c r="W4301" s="25"/>
      <c r="X4301" s="25"/>
    </row>
    <row r="4302" spans="23:24" x14ac:dyDescent="0.2">
      <c r="W4302" s="25"/>
      <c r="X4302" s="25"/>
    </row>
    <row r="4303" spans="23:24" x14ac:dyDescent="0.2">
      <c r="W4303" s="25"/>
      <c r="X4303" s="25"/>
    </row>
    <row r="4304" spans="23:24" x14ac:dyDescent="0.2">
      <c r="W4304" s="25"/>
      <c r="X4304" s="25"/>
    </row>
    <row r="4305" spans="23:24" x14ac:dyDescent="0.2">
      <c r="W4305" s="25"/>
      <c r="X4305" s="25"/>
    </row>
    <row r="4306" spans="23:24" x14ac:dyDescent="0.2">
      <c r="W4306" s="25"/>
      <c r="X4306" s="25"/>
    </row>
    <row r="4307" spans="23:24" x14ac:dyDescent="0.2">
      <c r="W4307" s="25"/>
      <c r="X4307" s="25"/>
    </row>
    <row r="4308" spans="23:24" x14ac:dyDescent="0.2">
      <c r="W4308" s="25"/>
      <c r="X4308" s="25"/>
    </row>
    <row r="4309" spans="23:24" x14ac:dyDescent="0.2">
      <c r="W4309" s="25"/>
      <c r="X4309" s="25"/>
    </row>
    <row r="4310" spans="23:24" x14ac:dyDescent="0.2">
      <c r="W4310" s="25"/>
      <c r="X4310" s="25"/>
    </row>
    <row r="4311" spans="23:24" x14ac:dyDescent="0.2">
      <c r="W4311" s="25"/>
      <c r="X4311" s="25"/>
    </row>
    <row r="4312" spans="23:24" x14ac:dyDescent="0.2">
      <c r="W4312" s="25"/>
      <c r="X4312" s="25"/>
    </row>
    <row r="4313" spans="23:24" x14ac:dyDescent="0.2">
      <c r="W4313" s="25"/>
      <c r="X4313" s="25"/>
    </row>
    <row r="4314" spans="23:24" x14ac:dyDescent="0.2">
      <c r="W4314" s="25"/>
      <c r="X4314" s="25"/>
    </row>
    <row r="4315" spans="23:24" x14ac:dyDescent="0.2">
      <c r="W4315" s="25"/>
      <c r="X4315" s="25"/>
    </row>
    <row r="4316" spans="23:24" x14ac:dyDescent="0.2">
      <c r="W4316" s="25"/>
      <c r="X4316" s="25"/>
    </row>
    <row r="4317" spans="23:24" x14ac:dyDescent="0.2">
      <c r="W4317" s="25"/>
      <c r="X4317" s="25"/>
    </row>
    <row r="4318" spans="23:24" x14ac:dyDescent="0.2">
      <c r="W4318" s="25"/>
      <c r="X4318" s="25"/>
    </row>
    <row r="4319" spans="23:24" x14ac:dyDescent="0.2">
      <c r="W4319" s="25"/>
      <c r="X4319" s="25"/>
    </row>
    <row r="4320" spans="23:24" x14ac:dyDescent="0.2">
      <c r="W4320" s="25"/>
      <c r="X4320" s="25"/>
    </row>
    <row r="4321" spans="23:24" x14ac:dyDescent="0.2">
      <c r="W4321" s="25"/>
      <c r="X4321" s="25"/>
    </row>
    <row r="4322" spans="23:24" x14ac:dyDescent="0.2">
      <c r="W4322" s="25"/>
      <c r="X4322" s="25"/>
    </row>
    <row r="4323" spans="23:24" x14ac:dyDescent="0.2">
      <c r="W4323" s="25"/>
      <c r="X4323" s="25"/>
    </row>
    <row r="4324" spans="23:24" x14ac:dyDescent="0.2">
      <c r="W4324" s="25"/>
      <c r="X4324" s="25"/>
    </row>
    <row r="4325" spans="23:24" x14ac:dyDescent="0.2">
      <c r="W4325" s="25"/>
      <c r="X4325" s="25"/>
    </row>
    <row r="4326" spans="23:24" x14ac:dyDescent="0.2">
      <c r="W4326" s="25"/>
      <c r="X4326" s="25"/>
    </row>
    <row r="4327" spans="23:24" x14ac:dyDescent="0.2">
      <c r="W4327" s="25"/>
      <c r="X4327" s="25"/>
    </row>
    <row r="4328" spans="23:24" x14ac:dyDescent="0.2">
      <c r="W4328" s="25"/>
      <c r="X4328" s="25"/>
    </row>
    <row r="4329" spans="23:24" x14ac:dyDescent="0.2">
      <c r="W4329" s="25"/>
      <c r="X4329" s="25"/>
    </row>
    <row r="4330" spans="23:24" x14ac:dyDescent="0.2">
      <c r="W4330" s="25"/>
      <c r="X4330" s="25"/>
    </row>
    <row r="4331" spans="23:24" x14ac:dyDescent="0.2">
      <c r="W4331" s="25"/>
      <c r="X4331" s="25"/>
    </row>
    <row r="4332" spans="23:24" x14ac:dyDescent="0.2">
      <c r="W4332" s="25"/>
      <c r="X4332" s="25"/>
    </row>
    <row r="4333" spans="23:24" x14ac:dyDescent="0.2">
      <c r="W4333" s="25"/>
      <c r="X4333" s="25"/>
    </row>
    <row r="4334" spans="23:24" x14ac:dyDescent="0.2">
      <c r="W4334" s="25"/>
      <c r="X4334" s="25"/>
    </row>
    <row r="4335" spans="23:24" x14ac:dyDescent="0.2">
      <c r="W4335" s="25"/>
      <c r="X4335" s="25"/>
    </row>
    <row r="4336" spans="23:24" x14ac:dyDescent="0.2">
      <c r="W4336" s="25"/>
      <c r="X4336" s="25"/>
    </row>
    <row r="4337" spans="23:24" x14ac:dyDescent="0.2">
      <c r="W4337" s="25"/>
      <c r="X4337" s="25"/>
    </row>
    <row r="4338" spans="23:24" x14ac:dyDescent="0.2">
      <c r="W4338" s="25"/>
      <c r="X4338" s="25"/>
    </row>
    <row r="4339" spans="23:24" x14ac:dyDescent="0.2">
      <c r="W4339" s="25"/>
      <c r="X4339" s="25"/>
    </row>
    <row r="4340" spans="23:24" x14ac:dyDescent="0.2">
      <c r="W4340" s="25"/>
      <c r="X4340" s="25"/>
    </row>
    <row r="4341" spans="23:24" x14ac:dyDescent="0.2">
      <c r="W4341" s="25"/>
      <c r="X4341" s="25"/>
    </row>
    <row r="4342" spans="23:24" x14ac:dyDescent="0.2">
      <c r="W4342" s="25"/>
      <c r="X4342" s="25"/>
    </row>
    <row r="4343" spans="23:24" x14ac:dyDescent="0.2">
      <c r="W4343" s="25"/>
      <c r="X4343" s="25"/>
    </row>
    <row r="4344" spans="23:24" x14ac:dyDescent="0.2">
      <c r="W4344" s="25"/>
      <c r="X4344" s="25"/>
    </row>
    <row r="4345" spans="23:24" x14ac:dyDescent="0.2">
      <c r="W4345" s="25"/>
      <c r="X4345" s="25"/>
    </row>
    <row r="4346" spans="23:24" x14ac:dyDescent="0.2">
      <c r="W4346" s="25"/>
      <c r="X4346" s="25"/>
    </row>
    <row r="4347" spans="23:24" x14ac:dyDescent="0.2">
      <c r="W4347" s="25"/>
      <c r="X4347" s="25"/>
    </row>
    <row r="4348" spans="23:24" x14ac:dyDescent="0.2">
      <c r="W4348" s="25"/>
      <c r="X4348" s="25"/>
    </row>
    <row r="4349" spans="23:24" x14ac:dyDescent="0.2">
      <c r="W4349" s="25"/>
      <c r="X4349" s="25"/>
    </row>
    <row r="4350" spans="23:24" x14ac:dyDescent="0.2">
      <c r="W4350" s="25"/>
      <c r="X4350" s="25"/>
    </row>
    <row r="4351" spans="23:24" x14ac:dyDescent="0.2">
      <c r="W4351" s="25"/>
      <c r="X4351" s="25"/>
    </row>
    <row r="4352" spans="23:24" x14ac:dyDescent="0.2">
      <c r="W4352" s="25"/>
      <c r="X4352" s="25"/>
    </row>
    <row r="4353" spans="23:24" x14ac:dyDescent="0.2">
      <c r="W4353" s="25"/>
      <c r="X4353" s="25"/>
    </row>
    <row r="4354" spans="23:24" x14ac:dyDescent="0.2">
      <c r="W4354" s="25"/>
      <c r="X4354" s="25"/>
    </row>
    <row r="4355" spans="23:24" x14ac:dyDescent="0.2">
      <c r="W4355" s="25"/>
      <c r="X4355" s="25"/>
    </row>
    <row r="4356" spans="23:24" x14ac:dyDescent="0.2">
      <c r="W4356" s="25"/>
      <c r="X4356" s="25"/>
    </row>
    <row r="4357" spans="23:24" x14ac:dyDescent="0.2">
      <c r="W4357" s="25"/>
      <c r="X4357" s="25"/>
    </row>
    <row r="4358" spans="23:24" x14ac:dyDescent="0.2">
      <c r="W4358" s="25"/>
      <c r="X4358" s="25"/>
    </row>
    <row r="4359" spans="23:24" x14ac:dyDescent="0.2">
      <c r="W4359" s="25"/>
      <c r="X4359" s="25"/>
    </row>
    <row r="4360" spans="23:24" x14ac:dyDescent="0.2">
      <c r="W4360" s="25"/>
      <c r="X4360" s="25"/>
    </row>
    <row r="4361" spans="23:24" x14ac:dyDescent="0.2">
      <c r="W4361" s="25"/>
      <c r="X4361" s="25"/>
    </row>
    <row r="4362" spans="23:24" x14ac:dyDescent="0.2">
      <c r="W4362" s="25"/>
      <c r="X4362" s="25"/>
    </row>
    <row r="4363" spans="23:24" x14ac:dyDescent="0.2">
      <c r="W4363" s="25"/>
      <c r="X4363" s="25"/>
    </row>
    <row r="4364" spans="23:24" x14ac:dyDescent="0.2">
      <c r="W4364" s="25"/>
      <c r="X4364" s="25"/>
    </row>
    <row r="4365" spans="23:24" x14ac:dyDescent="0.2">
      <c r="W4365" s="25"/>
      <c r="X4365" s="25"/>
    </row>
    <row r="4366" spans="23:24" x14ac:dyDescent="0.2">
      <c r="W4366" s="25"/>
      <c r="X4366" s="25"/>
    </row>
    <row r="4367" spans="23:24" x14ac:dyDescent="0.2">
      <c r="W4367" s="25"/>
      <c r="X4367" s="25"/>
    </row>
    <row r="4368" spans="23:24" x14ac:dyDescent="0.2">
      <c r="W4368" s="25"/>
      <c r="X4368" s="25"/>
    </row>
    <row r="4369" spans="23:24" x14ac:dyDescent="0.2">
      <c r="W4369" s="25"/>
      <c r="X4369" s="25"/>
    </row>
    <row r="4370" spans="23:24" x14ac:dyDescent="0.2">
      <c r="W4370" s="25"/>
      <c r="X4370" s="25"/>
    </row>
    <row r="4371" spans="23:24" x14ac:dyDescent="0.2">
      <c r="W4371" s="25"/>
      <c r="X4371" s="25"/>
    </row>
    <row r="4372" spans="23:24" x14ac:dyDescent="0.2">
      <c r="W4372" s="25"/>
      <c r="X4372" s="25"/>
    </row>
    <row r="4373" spans="23:24" x14ac:dyDescent="0.2">
      <c r="W4373" s="25"/>
      <c r="X4373" s="25"/>
    </row>
    <row r="4374" spans="23:24" x14ac:dyDescent="0.2">
      <c r="W4374" s="25"/>
      <c r="X4374" s="25"/>
    </row>
    <row r="4375" spans="23:24" x14ac:dyDescent="0.2">
      <c r="W4375" s="25"/>
      <c r="X4375" s="25"/>
    </row>
    <row r="4376" spans="23:24" x14ac:dyDescent="0.2">
      <c r="W4376" s="25"/>
      <c r="X4376" s="25"/>
    </row>
    <row r="4377" spans="23:24" x14ac:dyDescent="0.2">
      <c r="W4377" s="25"/>
      <c r="X4377" s="25"/>
    </row>
    <row r="4378" spans="23:24" x14ac:dyDescent="0.2">
      <c r="W4378" s="25"/>
      <c r="X4378" s="25"/>
    </row>
    <row r="4379" spans="23:24" x14ac:dyDescent="0.2">
      <c r="W4379" s="25"/>
      <c r="X4379" s="25"/>
    </row>
    <row r="4380" spans="23:24" x14ac:dyDescent="0.2">
      <c r="W4380" s="25"/>
      <c r="X4380" s="25"/>
    </row>
    <row r="4381" spans="23:24" x14ac:dyDescent="0.2">
      <c r="W4381" s="25"/>
      <c r="X4381" s="25"/>
    </row>
    <row r="4382" spans="23:24" x14ac:dyDescent="0.2">
      <c r="W4382" s="25"/>
      <c r="X4382" s="25"/>
    </row>
    <row r="4383" spans="23:24" x14ac:dyDescent="0.2">
      <c r="W4383" s="25"/>
      <c r="X4383" s="25"/>
    </row>
    <row r="4384" spans="23:24" x14ac:dyDescent="0.2">
      <c r="W4384" s="25"/>
      <c r="X4384" s="25"/>
    </row>
    <row r="4385" spans="23:24" x14ac:dyDescent="0.2">
      <c r="W4385" s="25"/>
      <c r="X4385" s="25"/>
    </row>
    <row r="4386" spans="23:24" x14ac:dyDescent="0.2">
      <c r="W4386" s="25"/>
      <c r="X4386" s="25"/>
    </row>
    <row r="4387" spans="23:24" x14ac:dyDescent="0.2">
      <c r="W4387" s="25"/>
      <c r="X4387" s="25"/>
    </row>
    <row r="4388" spans="23:24" x14ac:dyDescent="0.2">
      <c r="W4388" s="25"/>
      <c r="X4388" s="25"/>
    </row>
    <row r="4389" spans="23:24" x14ac:dyDescent="0.2">
      <c r="W4389" s="25"/>
      <c r="X4389" s="25"/>
    </row>
    <row r="4390" spans="23:24" x14ac:dyDescent="0.2">
      <c r="W4390" s="25"/>
      <c r="X4390" s="25"/>
    </row>
    <row r="4391" spans="23:24" x14ac:dyDescent="0.2">
      <c r="W4391" s="25"/>
      <c r="X4391" s="25"/>
    </row>
    <row r="4392" spans="23:24" x14ac:dyDescent="0.2">
      <c r="W4392" s="25"/>
      <c r="X4392" s="25"/>
    </row>
    <row r="4393" spans="23:24" x14ac:dyDescent="0.2">
      <c r="W4393" s="25"/>
      <c r="X4393" s="25"/>
    </row>
    <row r="4394" spans="23:24" x14ac:dyDescent="0.2">
      <c r="W4394" s="25"/>
      <c r="X4394" s="25"/>
    </row>
    <row r="4395" spans="23:24" x14ac:dyDescent="0.2">
      <c r="W4395" s="25"/>
      <c r="X4395" s="25"/>
    </row>
    <row r="4396" spans="23:24" x14ac:dyDescent="0.2">
      <c r="W4396" s="25"/>
      <c r="X4396" s="25"/>
    </row>
    <row r="4397" spans="23:24" x14ac:dyDescent="0.2">
      <c r="W4397" s="25"/>
      <c r="X4397" s="25"/>
    </row>
    <row r="4398" spans="23:24" x14ac:dyDescent="0.2">
      <c r="W4398" s="25"/>
      <c r="X4398" s="25"/>
    </row>
    <row r="4399" spans="23:24" x14ac:dyDescent="0.2">
      <c r="W4399" s="25"/>
      <c r="X4399" s="25"/>
    </row>
    <row r="4400" spans="23:24" x14ac:dyDescent="0.2">
      <c r="W4400" s="25"/>
      <c r="X4400" s="25"/>
    </row>
    <row r="4401" spans="23:24" x14ac:dyDescent="0.2">
      <c r="W4401" s="25"/>
      <c r="X4401" s="25"/>
    </row>
    <row r="4402" spans="23:24" x14ac:dyDescent="0.2">
      <c r="W4402" s="25"/>
      <c r="X4402" s="25"/>
    </row>
    <row r="4403" spans="23:24" x14ac:dyDescent="0.2">
      <c r="W4403" s="25"/>
      <c r="X4403" s="25"/>
    </row>
    <row r="4404" spans="23:24" x14ac:dyDescent="0.2">
      <c r="W4404" s="25"/>
      <c r="X4404" s="25"/>
    </row>
    <row r="4405" spans="23:24" x14ac:dyDescent="0.2">
      <c r="W4405" s="25"/>
      <c r="X4405" s="25"/>
    </row>
    <row r="4406" spans="23:24" x14ac:dyDescent="0.2">
      <c r="W4406" s="25"/>
      <c r="X4406" s="25"/>
    </row>
    <row r="4407" spans="23:24" x14ac:dyDescent="0.2">
      <c r="W4407" s="25"/>
      <c r="X4407" s="25"/>
    </row>
    <row r="4408" spans="23:24" x14ac:dyDescent="0.2">
      <c r="W4408" s="25"/>
      <c r="X4408" s="25"/>
    </row>
    <row r="4409" spans="23:24" x14ac:dyDescent="0.2">
      <c r="W4409" s="25"/>
      <c r="X4409" s="25"/>
    </row>
    <row r="4410" spans="23:24" x14ac:dyDescent="0.2">
      <c r="W4410" s="25"/>
      <c r="X4410" s="25"/>
    </row>
    <row r="4411" spans="23:24" x14ac:dyDescent="0.2">
      <c r="W4411" s="25"/>
      <c r="X4411" s="25"/>
    </row>
    <row r="4412" spans="23:24" x14ac:dyDescent="0.2">
      <c r="W4412" s="25"/>
      <c r="X4412" s="25"/>
    </row>
    <row r="4413" spans="23:24" x14ac:dyDescent="0.2">
      <c r="W4413" s="25"/>
      <c r="X4413" s="25"/>
    </row>
    <row r="4414" spans="23:24" x14ac:dyDescent="0.2">
      <c r="W4414" s="25"/>
      <c r="X4414" s="25"/>
    </row>
    <row r="4415" spans="23:24" x14ac:dyDescent="0.2">
      <c r="W4415" s="25"/>
      <c r="X4415" s="25"/>
    </row>
    <row r="4416" spans="23:24" x14ac:dyDescent="0.2">
      <c r="W4416" s="25"/>
      <c r="X4416" s="25"/>
    </row>
    <row r="4417" spans="23:24" x14ac:dyDescent="0.2">
      <c r="W4417" s="25"/>
      <c r="X4417" s="25"/>
    </row>
    <row r="4418" spans="23:24" x14ac:dyDescent="0.2">
      <c r="W4418" s="25"/>
      <c r="X4418" s="25"/>
    </row>
    <row r="4419" spans="23:24" x14ac:dyDescent="0.2">
      <c r="W4419" s="25"/>
      <c r="X4419" s="25"/>
    </row>
    <row r="4420" spans="23:24" x14ac:dyDescent="0.2">
      <c r="W4420" s="25"/>
      <c r="X4420" s="25"/>
    </row>
    <row r="4421" spans="23:24" x14ac:dyDescent="0.2">
      <c r="W4421" s="25"/>
      <c r="X4421" s="25"/>
    </row>
    <row r="4422" spans="23:24" x14ac:dyDescent="0.2">
      <c r="W4422" s="25"/>
      <c r="X4422" s="25"/>
    </row>
    <row r="4423" spans="23:24" x14ac:dyDescent="0.2">
      <c r="W4423" s="25"/>
      <c r="X4423" s="25"/>
    </row>
    <row r="4424" spans="23:24" x14ac:dyDescent="0.2">
      <c r="W4424" s="25"/>
      <c r="X4424" s="25"/>
    </row>
    <row r="4425" spans="23:24" x14ac:dyDescent="0.2">
      <c r="W4425" s="25"/>
      <c r="X4425" s="25"/>
    </row>
    <row r="4426" spans="23:24" x14ac:dyDescent="0.2">
      <c r="W4426" s="25"/>
      <c r="X4426" s="25"/>
    </row>
    <row r="4427" spans="23:24" x14ac:dyDescent="0.2">
      <c r="W4427" s="25"/>
      <c r="X4427" s="25"/>
    </row>
    <row r="4428" spans="23:24" x14ac:dyDescent="0.2">
      <c r="W4428" s="25"/>
      <c r="X4428" s="25"/>
    </row>
    <row r="4429" spans="23:24" x14ac:dyDescent="0.2">
      <c r="W4429" s="25"/>
      <c r="X4429" s="25"/>
    </row>
    <row r="4430" spans="23:24" x14ac:dyDescent="0.2">
      <c r="W4430" s="25"/>
      <c r="X4430" s="25"/>
    </row>
    <row r="4431" spans="23:24" x14ac:dyDescent="0.2">
      <c r="W4431" s="25"/>
      <c r="X4431" s="25"/>
    </row>
    <row r="4432" spans="23:24" x14ac:dyDescent="0.2">
      <c r="W4432" s="25"/>
      <c r="X4432" s="25"/>
    </row>
    <row r="4433" spans="23:24" x14ac:dyDescent="0.2">
      <c r="W4433" s="25"/>
      <c r="X4433" s="25"/>
    </row>
    <row r="4434" spans="23:24" x14ac:dyDescent="0.2">
      <c r="W4434" s="25"/>
      <c r="X4434" s="25"/>
    </row>
    <row r="4435" spans="23:24" x14ac:dyDescent="0.2">
      <c r="W4435" s="25"/>
      <c r="X4435" s="25"/>
    </row>
    <row r="4436" spans="23:24" x14ac:dyDescent="0.2">
      <c r="W4436" s="25"/>
      <c r="X4436" s="25"/>
    </row>
    <row r="4437" spans="23:24" x14ac:dyDescent="0.2">
      <c r="W4437" s="25"/>
      <c r="X4437" s="25"/>
    </row>
    <row r="4438" spans="23:24" x14ac:dyDescent="0.2">
      <c r="W4438" s="25"/>
      <c r="X4438" s="25"/>
    </row>
    <row r="4439" spans="23:24" x14ac:dyDescent="0.2">
      <c r="W4439" s="25"/>
      <c r="X4439" s="25"/>
    </row>
    <row r="4440" spans="23:24" x14ac:dyDescent="0.2">
      <c r="W4440" s="25"/>
      <c r="X4440" s="25"/>
    </row>
    <row r="4441" spans="23:24" x14ac:dyDescent="0.2">
      <c r="W4441" s="25"/>
      <c r="X4441" s="25"/>
    </row>
    <row r="4442" spans="23:24" x14ac:dyDescent="0.2">
      <c r="W4442" s="25"/>
      <c r="X4442" s="25"/>
    </row>
    <row r="4443" spans="23:24" x14ac:dyDescent="0.2">
      <c r="W4443" s="25"/>
      <c r="X4443" s="25"/>
    </row>
    <row r="4444" spans="23:24" x14ac:dyDescent="0.2">
      <c r="W4444" s="25"/>
      <c r="X4444" s="25"/>
    </row>
    <row r="4445" spans="23:24" x14ac:dyDescent="0.2">
      <c r="W4445" s="25"/>
      <c r="X4445" s="25"/>
    </row>
    <row r="4446" spans="23:24" x14ac:dyDescent="0.2">
      <c r="W4446" s="25"/>
      <c r="X4446" s="25"/>
    </row>
    <row r="4447" spans="23:24" x14ac:dyDescent="0.2">
      <c r="W4447" s="25"/>
      <c r="X4447" s="25"/>
    </row>
    <row r="4448" spans="23:24" x14ac:dyDescent="0.2">
      <c r="W4448" s="25"/>
      <c r="X4448" s="25"/>
    </row>
    <row r="4449" spans="23:24" x14ac:dyDescent="0.2">
      <c r="W4449" s="25"/>
      <c r="X4449" s="25"/>
    </row>
    <row r="4450" spans="23:24" x14ac:dyDescent="0.2">
      <c r="W4450" s="25"/>
      <c r="X4450" s="25"/>
    </row>
    <row r="4451" spans="23:24" x14ac:dyDescent="0.2">
      <c r="W4451" s="25"/>
      <c r="X4451" s="25"/>
    </row>
    <row r="4452" spans="23:24" x14ac:dyDescent="0.2">
      <c r="W4452" s="25"/>
      <c r="X4452" s="25"/>
    </row>
    <row r="4453" spans="23:24" x14ac:dyDescent="0.2">
      <c r="W4453" s="25"/>
      <c r="X4453" s="25"/>
    </row>
    <row r="4454" spans="23:24" x14ac:dyDescent="0.2">
      <c r="W4454" s="25"/>
      <c r="X4454" s="25"/>
    </row>
    <row r="4455" spans="23:24" x14ac:dyDescent="0.2">
      <c r="W4455" s="25"/>
      <c r="X4455" s="25"/>
    </row>
    <row r="4456" spans="23:24" x14ac:dyDescent="0.2">
      <c r="W4456" s="25"/>
      <c r="X4456" s="25"/>
    </row>
    <row r="4457" spans="23:24" x14ac:dyDescent="0.2">
      <c r="W4457" s="25"/>
      <c r="X4457" s="25"/>
    </row>
    <row r="4458" spans="23:24" x14ac:dyDescent="0.2">
      <c r="W4458" s="25"/>
      <c r="X4458" s="25"/>
    </row>
    <row r="4459" spans="23:24" x14ac:dyDescent="0.2">
      <c r="W4459" s="25"/>
      <c r="X4459" s="25"/>
    </row>
    <row r="4460" spans="23:24" x14ac:dyDescent="0.2">
      <c r="W4460" s="25"/>
      <c r="X4460" s="25"/>
    </row>
    <row r="4461" spans="23:24" x14ac:dyDescent="0.2">
      <c r="W4461" s="25"/>
      <c r="X4461" s="25"/>
    </row>
    <row r="4462" spans="23:24" x14ac:dyDescent="0.2">
      <c r="W4462" s="25"/>
      <c r="X4462" s="25"/>
    </row>
    <row r="4463" spans="23:24" x14ac:dyDescent="0.2">
      <c r="W4463" s="25"/>
      <c r="X4463" s="25"/>
    </row>
    <row r="4464" spans="23:24" x14ac:dyDescent="0.2">
      <c r="W4464" s="25"/>
      <c r="X4464" s="25"/>
    </row>
    <row r="4465" spans="23:24" x14ac:dyDescent="0.2">
      <c r="W4465" s="25"/>
      <c r="X4465" s="25"/>
    </row>
    <row r="4466" spans="23:24" x14ac:dyDescent="0.2">
      <c r="W4466" s="25"/>
      <c r="X4466" s="25"/>
    </row>
    <row r="4467" spans="23:24" x14ac:dyDescent="0.2">
      <c r="W4467" s="25"/>
      <c r="X4467" s="25"/>
    </row>
    <row r="4468" spans="23:24" x14ac:dyDescent="0.2">
      <c r="W4468" s="25"/>
      <c r="X4468" s="25"/>
    </row>
    <row r="4469" spans="23:24" x14ac:dyDescent="0.2">
      <c r="W4469" s="25"/>
      <c r="X4469" s="25"/>
    </row>
    <row r="4470" spans="23:24" x14ac:dyDescent="0.2">
      <c r="W4470" s="25"/>
      <c r="X4470" s="25"/>
    </row>
    <row r="4471" spans="23:24" x14ac:dyDescent="0.2">
      <c r="W4471" s="25"/>
      <c r="X4471" s="25"/>
    </row>
    <row r="4472" spans="23:24" x14ac:dyDescent="0.2">
      <c r="W4472" s="25"/>
      <c r="X4472" s="25"/>
    </row>
    <row r="4473" spans="23:24" x14ac:dyDescent="0.2">
      <c r="W4473" s="25"/>
      <c r="X4473" s="25"/>
    </row>
    <row r="4474" spans="23:24" x14ac:dyDescent="0.2">
      <c r="W4474" s="25"/>
      <c r="X4474" s="25"/>
    </row>
    <row r="4475" spans="23:24" x14ac:dyDescent="0.2">
      <c r="W4475" s="25"/>
      <c r="X4475" s="25"/>
    </row>
    <row r="4476" spans="23:24" x14ac:dyDescent="0.2">
      <c r="W4476" s="25"/>
      <c r="X4476" s="25"/>
    </row>
    <row r="4477" spans="23:24" x14ac:dyDescent="0.2">
      <c r="W4477" s="25"/>
      <c r="X4477" s="25"/>
    </row>
    <row r="4478" spans="23:24" x14ac:dyDescent="0.2">
      <c r="W4478" s="25"/>
      <c r="X4478" s="25"/>
    </row>
    <row r="4479" spans="23:24" x14ac:dyDescent="0.2">
      <c r="W4479" s="25"/>
      <c r="X4479" s="25"/>
    </row>
    <row r="4480" spans="23:24" x14ac:dyDescent="0.2">
      <c r="W4480" s="25"/>
      <c r="X4480" s="25"/>
    </row>
    <row r="4481" spans="23:24" x14ac:dyDescent="0.2">
      <c r="W4481" s="25"/>
      <c r="X4481" s="25"/>
    </row>
    <row r="4482" spans="23:24" x14ac:dyDescent="0.2">
      <c r="W4482" s="25"/>
      <c r="X4482" s="25"/>
    </row>
    <row r="4483" spans="23:24" x14ac:dyDescent="0.2">
      <c r="W4483" s="25"/>
      <c r="X4483" s="25"/>
    </row>
    <row r="4484" spans="23:24" x14ac:dyDescent="0.2">
      <c r="W4484" s="25"/>
      <c r="X4484" s="25"/>
    </row>
    <row r="4485" spans="23:24" x14ac:dyDescent="0.2">
      <c r="W4485" s="25"/>
      <c r="X4485" s="25"/>
    </row>
    <row r="4486" spans="23:24" x14ac:dyDescent="0.2">
      <c r="W4486" s="25"/>
      <c r="X4486" s="25"/>
    </row>
    <row r="4487" spans="23:24" x14ac:dyDescent="0.2">
      <c r="W4487" s="25"/>
      <c r="X4487" s="25"/>
    </row>
    <row r="4488" spans="23:24" x14ac:dyDescent="0.2">
      <c r="W4488" s="25"/>
      <c r="X4488" s="25"/>
    </row>
    <row r="4489" spans="23:24" x14ac:dyDescent="0.2">
      <c r="W4489" s="25"/>
      <c r="X4489" s="25"/>
    </row>
    <row r="4490" spans="23:24" x14ac:dyDescent="0.2">
      <c r="W4490" s="25"/>
      <c r="X4490" s="25"/>
    </row>
    <row r="4491" spans="23:24" x14ac:dyDescent="0.2">
      <c r="W4491" s="25"/>
      <c r="X4491" s="25"/>
    </row>
    <row r="4492" spans="23:24" x14ac:dyDescent="0.2">
      <c r="W4492" s="25"/>
      <c r="X4492" s="25"/>
    </row>
    <row r="4493" spans="23:24" x14ac:dyDescent="0.2">
      <c r="W4493" s="25"/>
      <c r="X4493" s="25"/>
    </row>
    <row r="4494" spans="23:24" x14ac:dyDescent="0.2">
      <c r="W4494" s="25"/>
      <c r="X4494" s="25"/>
    </row>
    <row r="4495" spans="23:24" x14ac:dyDescent="0.2">
      <c r="W4495" s="25"/>
      <c r="X4495" s="25"/>
    </row>
    <row r="4496" spans="23:24" x14ac:dyDescent="0.2">
      <c r="W4496" s="25"/>
      <c r="X4496" s="25"/>
    </row>
    <row r="4497" spans="23:24" x14ac:dyDescent="0.2">
      <c r="W4497" s="25"/>
      <c r="X4497" s="25"/>
    </row>
    <row r="4498" spans="23:24" x14ac:dyDescent="0.2">
      <c r="W4498" s="25"/>
      <c r="X4498" s="25"/>
    </row>
    <row r="4499" spans="23:24" x14ac:dyDescent="0.2">
      <c r="W4499" s="25"/>
      <c r="X4499" s="25"/>
    </row>
    <row r="4500" spans="23:24" x14ac:dyDescent="0.2">
      <c r="W4500" s="25"/>
      <c r="X4500" s="25"/>
    </row>
    <row r="4501" spans="23:24" x14ac:dyDescent="0.2">
      <c r="W4501" s="25"/>
      <c r="X4501" s="25"/>
    </row>
    <row r="4502" spans="23:24" x14ac:dyDescent="0.2">
      <c r="W4502" s="25"/>
      <c r="X4502" s="25"/>
    </row>
    <row r="4503" spans="23:24" x14ac:dyDescent="0.2">
      <c r="W4503" s="25"/>
      <c r="X4503" s="25"/>
    </row>
    <row r="4504" spans="23:24" x14ac:dyDescent="0.2">
      <c r="W4504" s="25"/>
      <c r="X4504" s="25"/>
    </row>
    <row r="4505" spans="23:24" x14ac:dyDescent="0.2">
      <c r="W4505" s="25"/>
      <c r="X4505" s="25"/>
    </row>
    <row r="4506" spans="23:24" x14ac:dyDescent="0.2">
      <c r="W4506" s="25"/>
      <c r="X4506" s="25"/>
    </row>
    <row r="4507" spans="23:24" x14ac:dyDescent="0.2">
      <c r="W4507" s="25"/>
      <c r="X4507" s="25"/>
    </row>
    <row r="4508" spans="23:24" x14ac:dyDescent="0.2">
      <c r="W4508" s="25"/>
      <c r="X4508" s="25"/>
    </row>
    <row r="4509" spans="23:24" x14ac:dyDescent="0.2">
      <c r="W4509" s="25"/>
      <c r="X4509" s="25"/>
    </row>
    <row r="4510" spans="23:24" x14ac:dyDescent="0.2">
      <c r="W4510" s="25"/>
      <c r="X4510" s="25"/>
    </row>
    <row r="4511" spans="23:24" x14ac:dyDescent="0.2">
      <c r="W4511" s="25"/>
      <c r="X4511" s="25"/>
    </row>
    <row r="4512" spans="23:24" x14ac:dyDescent="0.2">
      <c r="W4512" s="25"/>
      <c r="X4512" s="25"/>
    </row>
    <row r="4513" spans="23:24" x14ac:dyDescent="0.2">
      <c r="W4513" s="25"/>
      <c r="X4513" s="25"/>
    </row>
    <row r="4514" spans="23:24" x14ac:dyDescent="0.2">
      <c r="W4514" s="25"/>
      <c r="X4514" s="25"/>
    </row>
    <row r="4515" spans="23:24" x14ac:dyDescent="0.2">
      <c r="W4515" s="25"/>
      <c r="X4515" s="25"/>
    </row>
    <row r="4516" spans="23:24" x14ac:dyDescent="0.2">
      <c r="W4516" s="25"/>
      <c r="X4516" s="25"/>
    </row>
    <row r="4517" spans="23:24" x14ac:dyDescent="0.2">
      <c r="W4517" s="25"/>
      <c r="X4517" s="25"/>
    </row>
    <row r="4518" spans="23:24" x14ac:dyDescent="0.2">
      <c r="W4518" s="25"/>
      <c r="X4518" s="25"/>
    </row>
    <row r="4519" spans="23:24" x14ac:dyDescent="0.2">
      <c r="W4519" s="25"/>
      <c r="X4519" s="25"/>
    </row>
    <row r="4520" spans="23:24" x14ac:dyDescent="0.2">
      <c r="W4520" s="25"/>
      <c r="X4520" s="25"/>
    </row>
    <row r="4521" spans="23:24" x14ac:dyDescent="0.2">
      <c r="W4521" s="25"/>
      <c r="X4521" s="25"/>
    </row>
    <row r="4522" spans="23:24" x14ac:dyDescent="0.2">
      <c r="W4522" s="25"/>
      <c r="X4522" s="25"/>
    </row>
    <row r="4523" spans="23:24" x14ac:dyDescent="0.2">
      <c r="W4523" s="25"/>
      <c r="X4523" s="25"/>
    </row>
    <row r="4524" spans="23:24" x14ac:dyDescent="0.2">
      <c r="W4524" s="25"/>
      <c r="X4524" s="25"/>
    </row>
    <row r="4525" spans="23:24" x14ac:dyDescent="0.2">
      <c r="W4525" s="25"/>
      <c r="X4525" s="25"/>
    </row>
    <row r="4526" spans="23:24" x14ac:dyDescent="0.2">
      <c r="W4526" s="25"/>
      <c r="X4526" s="25"/>
    </row>
    <row r="4527" spans="23:24" x14ac:dyDescent="0.2">
      <c r="W4527" s="25"/>
      <c r="X4527" s="25"/>
    </row>
    <row r="4528" spans="23:24" x14ac:dyDescent="0.2">
      <c r="W4528" s="25"/>
      <c r="X4528" s="25"/>
    </row>
    <row r="4529" spans="23:24" x14ac:dyDescent="0.2">
      <c r="W4529" s="25"/>
      <c r="X4529" s="25"/>
    </row>
    <row r="4530" spans="23:24" x14ac:dyDescent="0.2">
      <c r="W4530" s="25"/>
      <c r="X4530" s="25"/>
    </row>
    <row r="4531" spans="23:24" x14ac:dyDescent="0.2">
      <c r="W4531" s="25"/>
      <c r="X4531" s="25"/>
    </row>
    <row r="4532" spans="23:24" x14ac:dyDescent="0.2">
      <c r="W4532" s="25"/>
      <c r="X4532" s="25"/>
    </row>
    <row r="4533" spans="23:24" x14ac:dyDescent="0.2">
      <c r="W4533" s="25"/>
      <c r="X4533" s="25"/>
    </row>
    <row r="4534" spans="23:24" x14ac:dyDescent="0.2">
      <c r="W4534" s="25"/>
      <c r="X4534" s="25"/>
    </row>
    <row r="4535" spans="23:24" x14ac:dyDescent="0.2">
      <c r="W4535" s="25"/>
      <c r="X4535" s="25"/>
    </row>
    <row r="4536" spans="23:24" x14ac:dyDescent="0.2">
      <c r="W4536" s="25"/>
      <c r="X4536" s="25"/>
    </row>
    <row r="4537" spans="23:24" x14ac:dyDescent="0.2">
      <c r="W4537" s="25"/>
      <c r="X4537" s="25"/>
    </row>
    <row r="4538" spans="23:24" x14ac:dyDescent="0.2">
      <c r="W4538" s="25"/>
      <c r="X4538" s="25"/>
    </row>
    <row r="4539" spans="23:24" x14ac:dyDescent="0.2">
      <c r="W4539" s="25"/>
      <c r="X4539" s="25"/>
    </row>
    <row r="4540" spans="23:24" x14ac:dyDescent="0.2">
      <c r="W4540" s="25"/>
      <c r="X4540" s="25"/>
    </row>
    <row r="4541" spans="23:24" x14ac:dyDescent="0.2">
      <c r="W4541" s="25"/>
      <c r="X4541" s="25"/>
    </row>
    <row r="4542" spans="23:24" x14ac:dyDescent="0.2">
      <c r="W4542" s="25"/>
      <c r="X4542" s="25"/>
    </row>
    <row r="4543" spans="23:24" x14ac:dyDescent="0.2">
      <c r="W4543" s="25"/>
      <c r="X4543" s="25"/>
    </row>
    <row r="4544" spans="23:24" x14ac:dyDescent="0.2">
      <c r="W4544" s="25"/>
      <c r="X4544" s="25"/>
    </row>
    <row r="4545" spans="23:24" x14ac:dyDescent="0.2">
      <c r="W4545" s="25"/>
      <c r="X4545" s="25"/>
    </row>
    <row r="4546" spans="23:24" x14ac:dyDescent="0.2">
      <c r="W4546" s="25"/>
      <c r="X4546" s="25"/>
    </row>
    <row r="4547" spans="23:24" x14ac:dyDescent="0.2">
      <c r="W4547" s="25"/>
      <c r="X4547" s="25"/>
    </row>
    <row r="4548" spans="23:24" x14ac:dyDescent="0.2">
      <c r="W4548" s="25"/>
      <c r="X4548" s="25"/>
    </row>
    <row r="4549" spans="23:24" x14ac:dyDescent="0.2">
      <c r="W4549" s="25"/>
      <c r="X4549" s="25"/>
    </row>
    <row r="4550" spans="23:24" x14ac:dyDescent="0.2">
      <c r="W4550" s="25"/>
      <c r="X4550" s="25"/>
    </row>
    <row r="4551" spans="23:24" x14ac:dyDescent="0.2">
      <c r="W4551" s="25"/>
      <c r="X4551" s="25"/>
    </row>
    <row r="4552" spans="23:24" x14ac:dyDescent="0.2">
      <c r="W4552" s="25"/>
      <c r="X4552" s="25"/>
    </row>
    <row r="4553" spans="23:24" x14ac:dyDescent="0.2">
      <c r="W4553" s="25"/>
      <c r="X4553" s="25"/>
    </row>
    <row r="4554" spans="23:24" x14ac:dyDescent="0.2">
      <c r="W4554" s="25"/>
      <c r="X4554" s="25"/>
    </row>
    <row r="4555" spans="23:24" x14ac:dyDescent="0.2">
      <c r="W4555" s="25"/>
      <c r="X4555" s="25"/>
    </row>
    <row r="4556" spans="23:24" x14ac:dyDescent="0.2">
      <c r="W4556" s="25"/>
      <c r="X4556" s="25"/>
    </row>
    <row r="4557" spans="23:24" x14ac:dyDescent="0.2">
      <c r="W4557" s="25"/>
      <c r="X4557" s="25"/>
    </row>
    <row r="4558" spans="23:24" x14ac:dyDescent="0.2">
      <c r="W4558" s="25"/>
      <c r="X4558" s="25"/>
    </row>
    <row r="4559" spans="23:24" x14ac:dyDescent="0.2">
      <c r="W4559" s="25"/>
      <c r="X4559" s="25"/>
    </row>
    <row r="4560" spans="23:24" x14ac:dyDescent="0.2">
      <c r="W4560" s="25"/>
      <c r="X4560" s="25"/>
    </row>
    <row r="4561" spans="23:24" x14ac:dyDescent="0.2">
      <c r="W4561" s="25"/>
      <c r="X4561" s="25"/>
    </row>
    <row r="4562" spans="23:24" x14ac:dyDescent="0.2">
      <c r="W4562" s="25"/>
      <c r="X4562" s="25"/>
    </row>
    <row r="4563" spans="23:24" x14ac:dyDescent="0.2">
      <c r="W4563" s="25"/>
      <c r="X4563" s="25"/>
    </row>
    <row r="4564" spans="23:24" x14ac:dyDescent="0.2">
      <c r="W4564" s="25"/>
      <c r="X4564" s="25"/>
    </row>
    <row r="4565" spans="23:24" x14ac:dyDescent="0.2">
      <c r="W4565" s="25"/>
      <c r="X4565" s="25"/>
    </row>
    <row r="4566" spans="23:24" x14ac:dyDescent="0.2">
      <c r="W4566" s="25"/>
      <c r="X4566" s="25"/>
    </row>
    <row r="4567" spans="23:24" x14ac:dyDescent="0.2">
      <c r="W4567" s="25"/>
      <c r="X4567" s="25"/>
    </row>
    <row r="4568" spans="23:24" x14ac:dyDescent="0.2">
      <c r="W4568" s="25"/>
      <c r="X4568" s="25"/>
    </row>
    <row r="4569" spans="23:24" x14ac:dyDescent="0.2">
      <c r="W4569" s="25"/>
      <c r="X4569" s="25"/>
    </row>
    <row r="4570" spans="23:24" x14ac:dyDescent="0.2">
      <c r="W4570" s="25"/>
      <c r="X4570" s="25"/>
    </row>
    <row r="4571" spans="23:24" x14ac:dyDescent="0.2">
      <c r="W4571" s="25"/>
      <c r="X4571" s="25"/>
    </row>
    <row r="4572" spans="23:24" x14ac:dyDescent="0.2">
      <c r="W4572" s="25"/>
      <c r="X4572" s="25"/>
    </row>
    <row r="4573" spans="23:24" x14ac:dyDescent="0.2">
      <c r="W4573" s="25"/>
      <c r="X4573" s="25"/>
    </row>
    <row r="4574" spans="23:24" x14ac:dyDescent="0.2">
      <c r="W4574" s="25"/>
      <c r="X4574" s="25"/>
    </row>
    <row r="4575" spans="23:24" x14ac:dyDescent="0.2">
      <c r="W4575" s="25"/>
      <c r="X4575" s="25"/>
    </row>
    <row r="4576" spans="23:24" x14ac:dyDescent="0.2">
      <c r="W4576" s="25"/>
      <c r="X4576" s="25"/>
    </row>
    <row r="4577" spans="23:24" x14ac:dyDescent="0.2">
      <c r="W4577" s="25"/>
      <c r="X4577" s="25"/>
    </row>
    <row r="4578" spans="23:24" x14ac:dyDescent="0.2">
      <c r="W4578" s="25"/>
      <c r="X4578" s="25"/>
    </row>
    <row r="4579" spans="23:24" x14ac:dyDescent="0.2">
      <c r="W4579" s="25"/>
      <c r="X4579" s="25"/>
    </row>
    <row r="4580" spans="23:24" x14ac:dyDescent="0.2">
      <c r="W4580" s="25"/>
      <c r="X4580" s="25"/>
    </row>
    <row r="4581" spans="23:24" x14ac:dyDescent="0.2">
      <c r="W4581" s="25"/>
      <c r="X4581" s="25"/>
    </row>
    <row r="4582" spans="23:24" x14ac:dyDescent="0.2">
      <c r="W4582" s="25"/>
      <c r="X4582" s="25"/>
    </row>
    <row r="4583" spans="23:24" x14ac:dyDescent="0.2">
      <c r="W4583" s="25"/>
      <c r="X4583" s="25"/>
    </row>
    <row r="4584" spans="23:24" x14ac:dyDescent="0.2">
      <c r="W4584" s="25"/>
      <c r="X4584" s="25"/>
    </row>
    <row r="4585" spans="23:24" x14ac:dyDescent="0.2">
      <c r="W4585" s="25"/>
      <c r="X4585" s="25"/>
    </row>
    <row r="4586" spans="23:24" x14ac:dyDescent="0.2">
      <c r="W4586" s="25"/>
      <c r="X4586" s="25"/>
    </row>
    <row r="4587" spans="23:24" x14ac:dyDescent="0.2">
      <c r="W4587" s="25"/>
      <c r="X4587" s="25"/>
    </row>
    <row r="4588" spans="23:24" x14ac:dyDescent="0.2">
      <c r="W4588" s="25"/>
      <c r="X4588" s="25"/>
    </row>
    <row r="4589" spans="23:24" x14ac:dyDescent="0.2">
      <c r="W4589" s="25"/>
      <c r="X4589" s="25"/>
    </row>
    <row r="4590" spans="23:24" x14ac:dyDescent="0.2">
      <c r="W4590" s="25"/>
      <c r="X4590" s="25"/>
    </row>
    <row r="4591" spans="23:24" x14ac:dyDescent="0.2">
      <c r="W4591" s="25"/>
      <c r="X4591" s="25"/>
    </row>
    <row r="4592" spans="23:24" x14ac:dyDescent="0.2">
      <c r="W4592" s="25"/>
      <c r="X4592" s="25"/>
    </row>
    <row r="4593" spans="23:24" x14ac:dyDescent="0.2">
      <c r="W4593" s="25"/>
      <c r="X4593" s="25"/>
    </row>
    <row r="4594" spans="23:24" x14ac:dyDescent="0.2">
      <c r="W4594" s="25"/>
      <c r="X4594" s="25"/>
    </row>
    <row r="4595" spans="23:24" x14ac:dyDescent="0.2">
      <c r="W4595" s="25"/>
      <c r="X4595" s="25"/>
    </row>
    <row r="4596" spans="23:24" x14ac:dyDescent="0.2">
      <c r="W4596" s="25"/>
      <c r="X4596" s="25"/>
    </row>
    <row r="4597" spans="23:24" x14ac:dyDescent="0.2">
      <c r="W4597" s="25"/>
      <c r="X4597" s="25"/>
    </row>
    <row r="4598" spans="23:24" x14ac:dyDescent="0.2">
      <c r="W4598" s="25"/>
      <c r="X4598" s="25"/>
    </row>
    <row r="4599" spans="23:24" x14ac:dyDescent="0.2">
      <c r="W4599" s="25"/>
      <c r="X4599" s="25"/>
    </row>
    <row r="4600" spans="23:24" x14ac:dyDescent="0.2">
      <c r="W4600" s="25"/>
      <c r="X4600" s="25"/>
    </row>
    <row r="4601" spans="23:24" x14ac:dyDescent="0.2">
      <c r="W4601" s="25"/>
      <c r="X4601" s="25"/>
    </row>
    <row r="4602" spans="23:24" x14ac:dyDescent="0.2">
      <c r="W4602" s="25"/>
      <c r="X4602" s="25"/>
    </row>
    <row r="4603" spans="23:24" x14ac:dyDescent="0.2">
      <c r="W4603" s="25"/>
      <c r="X4603" s="25"/>
    </row>
    <row r="4604" spans="23:24" x14ac:dyDescent="0.2">
      <c r="W4604" s="25"/>
      <c r="X4604" s="25"/>
    </row>
    <row r="4605" spans="23:24" x14ac:dyDescent="0.2">
      <c r="W4605" s="25"/>
      <c r="X4605" s="25"/>
    </row>
    <row r="4606" spans="23:24" x14ac:dyDescent="0.2">
      <c r="W4606" s="25"/>
      <c r="X4606" s="25"/>
    </row>
    <row r="4607" spans="23:24" x14ac:dyDescent="0.2">
      <c r="W4607" s="25"/>
      <c r="X4607" s="25"/>
    </row>
    <row r="4608" spans="23:24" x14ac:dyDescent="0.2">
      <c r="W4608" s="25"/>
      <c r="X4608" s="25"/>
    </row>
    <row r="4609" spans="23:24" x14ac:dyDescent="0.2">
      <c r="W4609" s="25"/>
      <c r="X4609" s="25"/>
    </row>
    <row r="4610" spans="23:24" x14ac:dyDescent="0.2">
      <c r="W4610" s="25"/>
      <c r="X4610" s="25"/>
    </row>
    <row r="4611" spans="23:24" x14ac:dyDescent="0.2">
      <c r="W4611" s="25"/>
      <c r="X4611" s="25"/>
    </row>
    <row r="4612" spans="23:24" x14ac:dyDescent="0.2">
      <c r="W4612" s="25"/>
      <c r="X4612" s="25"/>
    </row>
    <row r="4613" spans="23:24" x14ac:dyDescent="0.2">
      <c r="W4613" s="25"/>
      <c r="X4613" s="25"/>
    </row>
    <row r="4614" spans="23:24" x14ac:dyDescent="0.2">
      <c r="W4614" s="25"/>
      <c r="X4614" s="25"/>
    </row>
    <row r="4615" spans="23:24" x14ac:dyDescent="0.2">
      <c r="W4615" s="25"/>
      <c r="X4615" s="25"/>
    </row>
    <row r="4616" spans="23:24" x14ac:dyDescent="0.2">
      <c r="W4616" s="25"/>
      <c r="X4616" s="25"/>
    </row>
    <row r="4617" spans="23:24" x14ac:dyDescent="0.2">
      <c r="W4617" s="25"/>
      <c r="X4617" s="25"/>
    </row>
    <row r="4618" spans="23:24" x14ac:dyDescent="0.2">
      <c r="W4618" s="25"/>
      <c r="X4618" s="25"/>
    </row>
    <row r="4619" spans="23:24" x14ac:dyDescent="0.2">
      <c r="W4619" s="25"/>
      <c r="X4619" s="25"/>
    </row>
    <row r="4620" spans="23:24" x14ac:dyDescent="0.2">
      <c r="W4620" s="25"/>
      <c r="X4620" s="25"/>
    </row>
    <row r="4621" spans="23:24" x14ac:dyDescent="0.2">
      <c r="W4621" s="25"/>
      <c r="X4621" s="25"/>
    </row>
    <row r="4622" spans="23:24" x14ac:dyDescent="0.2">
      <c r="W4622" s="25"/>
      <c r="X4622" s="25"/>
    </row>
    <row r="4623" spans="23:24" x14ac:dyDescent="0.2">
      <c r="W4623" s="25"/>
      <c r="X4623" s="25"/>
    </row>
    <row r="4624" spans="23:24" x14ac:dyDescent="0.2">
      <c r="W4624" s="25"/>
      <c r="X4624" s="25"/>
    </row>
    <row r="4625" spans="23:24" x14ac:dyDescent="0.2">
      <c r="W4625" s="25"/>
      <c r="X4625" s="25"/>
    </row>
    <row r="4626" spans="23:24" x14ac:dyDescent="0.2">
      <c r="W4626" s="25"/>
      <c r="X4626" s="25"/>
    </row>
    <row r="4627" spans="23:24" x14ac:dyDescent="0.2">
      <c r="W4627" s="25"/>
      <c r="X4627" s="25"/>
    </row>
    <row r="4628" spans="23:24" x14ac:dyDescent="0.2">
      <c r="W4628" s="25"/>
      <c r="X4628" s="25"/>
    </row>
    <row r="4629" spans="23:24" x14ac:dyDescent="0.2">
      <c r="W4629" s="25"/>
      <c r="X4629" s="25"/>
    </row>
    <row r="4630" spans="23:24" x14ac:dyDescent="0.2">
      <c r="W4630" s="25"/>
      <c r="X4630" s="25"/>
    </row>
    <row r="4631" spans="23:24" x14ac:dyDescent="0.2">
      <c r="W4631" s="25"/>
      <c r="X4631" s="25"/>
    </row>
    <row r="4632" spans="23:24" x14ac:dyDescent="0.2">
      <c r="W4632" s="25"/>
      <c r="X4632" s="25"/>
    </row>
    <row r="4633" spans="23:24" x14ac:dyDescent="0.2">
      <c r="W4633" s="25"/>
      <c r="X4633" s="25"/>
    </row>
    <row r="4634" spans="23:24" x14ac:dyDescent="0.2">
      <c r="W4634" s="25"/>
      <c r="X4634" s="25"/>
    </row>
    <row r="4635" spans="23:24" x14ac:dyDescent="0.2">
      <c r="W4635" s="25"/>
      <c r="X4635" s="25"/>
    </row>
    <row r="4636" spans="23:24" x14ac:dyDescent="0.2">
      <c r="W4636" s="25"/>
      <c r="X4636" s="25"/>
    </row>
    <row r="4637" spans="23:24" x14ac:dyDescent="0.2">
      <c r="W4637" s="25"/>
      <c r="X4637" s="25"/>
    </row>
    <row r="4638" spans="23:24" x14ac:dyDescent="0.2">
      <c r="W4638" s="25"/>
      <c r="X4638" s="25"/>
    </row>
    <row r="4639" spans="23:24" x14ac:dyDescent="0.2">
      <c r="W4639" s="25"/>
      <c r="X4639" s="25"/>
    </row>
    <row r="4640" spans="23:24" x14ac:dyDescent="0.2">
      <c r="W4640" s="25"/>
      <c r="X4640" s="25"/>
    </row>
    <row r="4641" spans="23:24" x14ac:dyDescent="0.2">
      <c r="W4641" s="25"/>
      <c r="X4641" s="25"/>
    </row>
    <row r="4642" spans="23:24" x14ac:dyDescent="0.2">
      <c r="W4642" s="25"/>
      <c r="X4642" s="25"/>
    </row>
    <row r="4643" spans="23:24" x14ac:dyDescent="0.2">
      <c r="W4643" s="25"/>
      <c r="X4643" s="25"/>
    </row>
    <row r="4644" spans="23:24" x14ac:dyDescent="0.2">
      <c r="W4644" s="25"/>
      <c r="X4644" s="25"/>
    </row>
    <row r="4645" spans="23:24" x14ac:dyDescent="0.2">
      <c r="W4645" s="25"/>
      <c r="X4645" s="25"/>
    </row>
    <row r="4646" spans="23:24" x14ac:dyDescent="0.2">
      <c r="W4646" s="25"/>
      <c r="X4646" s="25"/>
    </row>
    <row r="4647" spans="23:24" x14ac:dyDescent="0.2">
      <c r="W4647" s="25"/>
      <c r="X4647" s="25"/>
    </row>
    <row r="4648" spans="23:24" x14ac:dyDescent="0.2">
      <c r="W4648" s="25"/>
      <c r="X4648" s="25"/>
    </row>
    <row r="4649" spans="23:24" x14ac:dyDescent="0.2">
      <c r="W4649" s="25"/>
      <c r="X4649" s="25"/>
    </row>
    <row r="4650" spans="23:24" x14ac:dyDescent="0.2">
      <c r="W4650" s="25"/>
      <c r="X4650" s="25"/>
    </row>
    <row r="4651" spans="23:24" x14ac:dyDescent="0.2">
      <c r="W4651" s="25"/>
      <c r="X4651" s="25"/>
    </row>
    <row r="4652" spans="23:24" x14ac:dyDescent="0.2">
      <c r="W4652" s="25"/>
      <c r="X4652" s="25"/>
    </row>
    <row r="4653" spans="23:24" x14ac:dyDescent="0.2">
      <c r="W4653" s="25"/>
      <c r="X4653" s="25"/>
    </row>
    <row r="4654" spans="23:24" x14ac:dyDescent="0.2">
      <c r="W4654" s="25"/>
      <c r="X4654" s="25"/>
    </row>
    <row r="4655" spans="23:24" x14ac:dyDescent="0.2">
      <c r="W4655" s="25"/>
      <c r="X4655" s="25"/>
    </row>
    <row r="4656" spans="23:24" x14ac:dyDescent="0.2">
      <c r="W4656" s="25"/>
      <c r="X4656" s="25"/>
    </row>
    <row r="4657" spans="23:24" x14ac:dyDescent="0.2">
      <c r="W4657" s="25"/>
      <c r="X4657" s="25"/>
    </row>
    <row r="4658" spans="23:24" x14ac:dyDescent="0.2">
      <c r="W4658" s="25"/>
      <c r="X4658" s="25"/>
    </row>
    <row r="4659" spans="23:24" x14ac:dyDescent="0.2">
      <c r="W4659" s="25"/>
      <c r="X4659" s="25"/>
    </row>
    <row r="4660" spans="23:24" x14ac:dyDescent="0.2">
      <c r="W4660" s="25"/>
      <c r="X4660" s="25"/>
    </row>
    <row r="4661" spans="23:24" x14ac:dyDescent="0.2">
      <c r="W4661" s="25"/>
      <c r="X4661" s="25"/>
    </row>
    <row r="4662" spans="23:24" x14ac:dyDescent="0.2">
      <c r="W4662" s="25"/>
      <c r="X4662" s="25"/>
    </row>
    <row r="4663" spans="23:24" x14ac:dyDescent="0.2">
      <c r="W4663" s="25"/>
      <c r="X4663" s="25"/>
    </row>
    <row r="4664" spans="23:24" x14ac:dyDescent="0.2">
      <c r="W4664" s="25"/>
      <c r="X4664" s="25"/>
    </row>
    <row r="4665" spans="23:24" x14ac:dyDescent="0.2">
      <c r="W4665" s="25"/>
      <c r="X4665" s="25"/>
    </row>
    <row r="4666" spans="23:24" x14ac:dyDescent="0.2">
      <c r="W4666" s="25"/>
      <c r="X4666" s="25"/>
    </row>
    <row r="4667" spans="23:24" x14ac:dyDescent="0.2">
      <c r="W4667" s="25"/>
      <c r="X4667" s="25"/>
    </row>
    <row r="4668" spans="23:24" x14ac:dyDescent="0.2">
      <c r="W4668" s="25"/>
      <c r="X4668" s="25"/>
    </row>
    <row r="4669" spans="23:24" x14ac:dyDescent="0.2">
      <c r="W4669" s="25"/>
      <c r="X4669" s="25"/>
    </row>
    <row r="4670" spans="23:24" x14ac:dyDescent="0.2">
      <c r="W4670" s="25"/>
      <c r="X4670" s="25"/>
    </row>
    <row r="4671" spans="23:24" x14ac:dyDescent="0.2">
      <c r="W4671" s="25"/>
      <c r="X4671" s="25"/>
    </row>
    <row r="4672" spans="23:24" x14ac:dyDescent="0.2">
      <c r="W4672" s="25"/>
      <c r="X4672" s="25"/>
    </row>
    <row r="4673" spans="23:24" x14ac:dyDescent="0.2">
      <c r="W4673" s="25"/>
      <c r="X4673" s="25"/>
    </row>
    <row r="4674" spans="23:24" x14ac:dyDescent="0.2">
      <c r="W4674" s="25"/>
      <c r="X4674" s="25"/>
    </row>
    <row r="4675" spans="23:24" x14ac:dyDescent="0.2">
      <c r="W4675" s="25"/>
      <c r="X4675" s="25"/>
    </row>
    <row r="4676" spans="23:24" x14ac:dyDescent="0.2">
      <c r="W4676" s="25"/>
      <c r="X4676" s="25"/>
    </row>
    <row r="4677" spans="23:24" x14ac:dyDescent="0.2">
      <c r="W4677" s="25"/>
      <c r="X4677" s="25"/>
    </row>
    <row r="4678" spans="23:24" x14ac:dyDescent="0.2">
      <c r="W4678" s="25"/>
      <c r="X4678" s="25"/>
    </row>
    <row r="4679" spans="23:24" x14ac:dyDescent="0.2">
      <c r="W4679" s="25"/>
      <c r="X4679" s="25"/>
    </row>
    <row r="4680" spans="23:24" x14ac:dyDescent="0.2">
      <c r="W4680" s="25"/>
      <c r="X4680" s="25"/>
    </row>
    <row r="4681" spans="23:24" x14ac:dyDescent="0.2">
      <c r="W4681" s="25"/>
      <c r="X4681" s="25"/>
    </row>
    <row r="4682" spans="23:24" x14ac:dyDescent="0.2">
      <c r="W4682" s="25"/>
      <c r="X4682" s="25"/>
    </row>
    <row r="4683" spans="23:24" x14ac:dyDescent="0.2">
      <c r="W4683" s="25"/>
      <c r="X4683" s="25"/>
    </row>
    <row r="4684" spans="23:24" x14ac:dyDescent="0.2">
      <c r="W4684" s="25"/>
      <c r="X4684" s="25"/>
    </row>
    <row r="4685" spans="23:24" x14ac:dyDescent="0.2">
      <c r="W4685" s="25"/>
      <c r="X4685" s="25"/>
    </row>
    <row r="4686" spans="23:24" x14ac:dyDescent="0.2">
      <c r="W4686" s="25"/>
      <c r="X4686" s="25"/>
    </row>
    <row r="4687" spans="23:24" x14ac:dyDescent="0.2">
      <c r="W4687" s="25"/>
      <c r="X4687" s="25"/>
    </row>
    <row r="4688" spans="23:24" x14ac:dyDescent="0.2">
      <c r="W4688" s="25"/>
      <c r="X4688" s="25"/>
    </row>
    <row r="4689" spans="23:24" x14ac:dyDescent="0.2">
      <c r="W4689" s="25"/>
      <c r="X4689" s="25"/>
    </row>
    <row r="4690" spans="23:24" x14ac:dyDescent="0.2">
      <c r="W4690" s="25"/>
      <c r="X4690" s="25"/>
    </row>
    <row r="4691" spans="23:24" x14ac:dyDescent="0.2">
      <c r="W4691" s="25"/>
      <c r="X4691" s="25"/>
    </row>
    <row r="4692" spans="23:24" x14ac:dyDescent="0.2">
      <c r="W4692" s="25"/>
      <c r="X4692" s="25"/>
    </row>
    <row r="4693" spans="23:24" x14ac:dyDescent="0.2">
      <c r="W4693" s="25"/>
      <c r="X4693" s="25"/>
    </row>
    <row r="4694" spans="23:24" x14ac:dyDescent="0.2">
      <c r="W4694" s="25"/>
      <c r="X4694" s="25"/>
    </row>
    <row r="4695" spans="23:24" x14ac:dyDescent="0.2">
      <c r="W4695" s="25"/>
      <c r="X4695" s="25"/>
    </row>
    <row r="4696" spans="23:24" x14ac:dyDescent="0.2">
      <c r="W4696" s="25"/>
      <c r="X4696" s="25"/>
    </row>
    <row r="4697" spans="23:24" x14ac:dyDescent="0.2">
      <c r="W4697" s="25"/>
      <c r="X4697" s="25"/>
    </row>
    <row r="4698" spans="23:24" x14ac:dyDescent="0.2">
      <c r="W4698" s="25"/>
      <c r="X4698" s="25"/>
    </row>
    <row r="4699" spans="23:24" x14ac:dyDescent="0.2">
      <c r="W4699" s="25"/>
      <c r="X4699" s="25"/>
    </row>
    <row r="4700" spans="23:24" x14ac:dyDescent="0.2">
      <c r="W4700" s="25"/>
      <c r="X4700" s="25"/>
    </row>
    <row r="4701" spans="23:24" x14ac:dyDescent="0.2">
      <c r="W4701" s="25"/>
      <c r="X4701" s="25"/>
    </row>
    <row r="4702" spans="23:24" x14ac:dyDescent="0.2">
      <c r="W4702" s="25"/>
      <c r="X4702" s="25"/>
    </row>
    <row r="4703" spans="23:24" x14ac:dyDescent="0.2">
      <c r="W4703" s="25"/>
      <c r="X4703" s="25"/>
    </row>
    <row r="4704" spans="23:24" x14ac:dyDescent="0.2">
      <c r="W4704" s="25"/>
      <c r="X4704" s="25"/>
    </row>
    <row r="4705" spans="23:24" x14ac:dyDescent="0.2">
      <c r="W4705" s="25"/>
      <c r="X4705" s="25"/>
    </row>
    <row r="4706" spans="23:24" x14ac:dyDescent="0.2">
      <c r="W4706" s="25"/>
      <c r="X4706" s="25"/>
    </row>
    <row r="4707" spans="23:24" x14ac:dyDescent="0.2">
      <c r="W4707" s="25"/>
      <c r="X4707" s="25"/>
    </row>
    <row r="4708" spans="23:24" x14ac:dyDescent="0.2">
      <c r="W4708" s="25"/>
      <c r="X4708" s="25"/>
    </row>
    <row r="4709" spans="23:24" x14ac:dyDescent="0.2">
      <c r="W4709" s="25"/>
      <c r="X4709" s="25"/>
    </row>
    <row r="4710" spans="23:24" x14ac:dyDescent="0.2">
      <c r="W4710" s="25"/>
      <c r="X4710" s="25"/>
    </row>
    <row r="4711" spans="23:24" x14ac:dyDescent="0.2">
      <c r="W4711" s="25"/>
      <c r="X4711" s="25"/>
    </row>
    <row r="4712" spans="23:24" x14ac:dyDescent="0.2">
      <c r="W4712" s="25"/>
      <c r="X4712" s="25"/>
    </row>
    <row r="4713" spans="23:24" x14ac:dyDescent="0.2">
      <c r="W4713" s="25"/>
      <c r="X4713" s="25"/>
    </row>
    <row r="4714" spans="23:24" x14ac:dyDescent="0.2">
      <c r="W4714" s="25"/>
      <c r="X4714" s="25"/>
    </row>
    <row r="4715" spans="23:24" x14ac:dyDescent="0.2">
      <c r="W4715" s="25"/>
      <c r="X4715" s="25"/>
    </row>
    <row r="4716" spans="23:24" x14ac:dyDescent="0.2">
      <c r="W4716" s="25"/>
      <c r="X4716" s="25"/>
    </row>
    <row r="4717" spans="23:24" x14ac:dyDescent="0.2">
      <c r="W4717" s="25"/>
      <c r="X4717" s="25"/>
    </row>
    <row r="4718" spans="23:24" x14ac:dyDescent="0.2">
      <c r="W4718" s="25"/>
      <c r="X4718" s="25"/>
    </row>
    <row r="4719" spans="23:24" x14ac:dyDescent="0.2">
      <c r="W4719" s="25"/>
      <c r="X4719" s="25"/>
    </row>
    <row r="4720" spans="23:24" x14ac:dyDescent="0.2">
      <c r="W4720" s="25"/>
      <c r="X4720" s="25"/>
    </row>
    <row r="4721" spans="23:24" x14ac:dyDescent="0.2">
      <c r="W4721" s="25"/>
      <c r="X4721" s="25"/>
    </row>
    <row r="4722" spans="23:24" x14ac:dyDescent="0.2">
      <c r="W4722" s="25"/>
      <c r="X4722" s="25"/>
    </row>
    <row r="4723" spans="23:24" x14ac:dyDescent="0.2">
      <c r="W4723" s="25"/>
      <c r="X4723" s="25"/>
    </row>
    <row r="4724" spans="23:24" x14ac:dyDescent="0.2">
      <c r="W4724" s="25"/>
      <c r="X4724" s="25"/>
    </row>
    <row r="4725" spans="23:24" x14ac:dyDescent="0.2">
      <c r="W4725" s="25"/>
      <c r="X4725" s="25"/>
    </row>
    <row r="4726" spans="23:24" x14ac:dyDescent="0.2">
      <c r="W4726" s="25"/>
      <c r="X4726" s="25"/>
    </row>
    <row r="4727" spans="23:24" x14ac:dyDescent="0.2">
      <c r="W4727" s="25"/>
      <c r="X4727" s="25"/>
    </row>
    <row r="4728" spans="23:24" x14ac:dyDescent="0.2">
      <c r="W4728" s="25"/>
      <c r="X4728" s="25"/>
    </row>
    <row r="4729" spans="23:24" x14ac:dyDescent="0.2">
      <c r="W4729" s="25"/>
      <c r="X4729" s="25"/>
    </row>
    <row r="4730" spans="23:24" x14ac:dyDescent="0.2">
      <c r="W4730" s="25"/>
      <c r="X4730" s="25"/>
    </row>
    <row r="4731" spans="23:24" x14ac:dyDescent="0.2">
      <c r="W4731" s="25"/>
      <c r="X4731" s="25"/>
    </row>
    <row r="4732" spans="23:24" x14ac:dyDescent="0.2">
      <c r="W4732" s="25"/>
      <c r="X4732" s="25"/>
    </row>
    <row r="4733" spans="23:24" x14ac:dyDescent="0.2">
      <c r="W4733" s="25"/>
      <c r="X4733" s="25"/>
    </row>
    <row r="4734" spans="23:24" x14ac:dyDescent="0.2">
      <c r="W4734" s="25"/>
      <c r="X4734" s="25"/>
    </row>
    <row r="4735" spans="23:24" x14ac:dyDescent="0.2">
      <c r="W4735" s="25"/>
      <c r="X4735" s="25"/>
    </row>
    <row r="4736" spans="23:24" x14ac:dyDescent="0.2">
      <c r="W4736" s="25"/>
      <c r="X4736" s="25"/>
    </row>
    <row r="4737" spans="23:24" x14ac:dyDescent="0.2">
      <c r="W4737" s="25"/>
      <c r="X4737" s="25"/>
    </row>
    <row r="4738" spans="23:24" x14ac:dyDescent="0.2">
      <c r="W4738" s="25"/>
      <c r="X4738" s="25"/>
    </row>
    <row r="4739" spans="23:24" x14ac:dyDescent="0.2">
      <c r="W4739" s="25"/>
      <c r="X4739" s="25"/>
    </row>
    <row r="4740" spans="23:24" x14ac:dyDescent="0.2">
      <c r="W4740" s="25"/>
      <c r="X4740" s="25"/>
    </row>
    <row r="4741" spans="23:24" x14ac:dyDescent="0.2">
      <c r="W4741" s="25"/>
      <c r="X4741" s="25"/>
    </row>
    <row r="4742" spans="23:24" x14ac:dyDescent="0.2">
      <c r="W4742" s="25"/>
      <c r="X4742" s="25"/>
    </row>
    <row r="4743" spans="23:24" x14ac:dyDescent="0.2">
      <c r="W4743" s="25"/>
      <c r="X4743" s="25"/>
    </row>
    <row r="4744" spans="23:24" x14ac:dyDescent="0.2">
      <c r="W4744" s="25"/>
      <c r="X4744" s="25"/>
    </row>
    <row r="4745" spans="23:24" x14ac:dyDescent="0.2">
      <c r="W4745" s="25"/>
      <c r="X4745" s="25"/>
    </row>
    <row r="4746" spans="23:24" x14ac:dyDescent="0.2">
      <c r="W4746" s="25"/>
      <c r="X4746" s="25"/>
    </row>
    <row r="4747" spans="23:24" x14ac:dyDescent="0.2">
      <c r="W4747" s="25"/>
      <c r="X4747" s="25"/>
    </row>
    <row r="4748" spans="23:24" x14ac:dyDescent="0.2">
      <c r="W4748" s="25"/>
      <c r="X4748" s="25"/>
    </row>
    <row r="4749" spans="23:24" x14ac:dyDescent="0.2">
      <c r="W4749" s="25"/>
      <c r="X4749" s="25"/>
    </row>
    <row r="4750" spans="23:24" x14ac:dyDescent="0.2">
      <c r="W4750" s="25"/>
      <c r="X4750" s="25"/>
    </row>
    <row r="4751" spans="23:24" x14ac:dyDescent="0.2">
      <c r="W4751" s="25"/>
      <c r="X4751" s="25"/>
    </row>
    <row r="4752" spans="23:24" x14ac:dyDescent="0.2">
      <c r="W4752" s="25"/>
      <c r="X4752" s="25"/>
    </row>
    <row r="4753" spans="23:24" x14ac:dyDescent="0.2">
      <c r="W4753" s="25"/>
      <c r="X4753" s="25"/>
    </row>
    <row r="4754" spans="23:24" x14ac:dyDescent="0.2">
      <c r="W4754" s="25"/>
      <c r="X4754" s="25"/>
    </row>
    <row r="4755" spans="23:24" x14ac:dyDescent="0.2">
      <c r="W4755" s="25"/>
      <c r="X4755" s="25"/>
    </row>
    <row r="4756" spans="23:24" x14ac:dyDescent="0.2">
      <c r="W4756" s="25"/>
      <c r="X4756" s="25"/>
    </row>
    <row r="4757" spans="23:24" x14ac:dyDescent="0.2">
      <c r="W4757" s="25"/>
      <c r="X4757" s="25"/>
    </row>
    <row r="4758" spans="23:24" x14ac:dyDescent="0.2">
      <c r="W4758" s="25"/>
      <c r="X4758" s="25"/>
    </row>
    <row r="4759" spans="23:24" x14ac:dyDescent="0.2">
      <c r="W4759" s="25"/>
      <c r="X4759" s="25"/>
    </row>
    <row r="4760" spans="23:24" x14ac:dyDescent="0.2">
      <c r="W4760" s="25"/>
      <c r="X4760" s="25"/>
    </row>
    <row r="4761" spans="23:24" x14ac:dyDescent="0.2">
      <c r="W4761" s="25"/>
      <c r="X4761" s="25"/>
    </row>
    <row r="4762" spans="23:24" x14ac:dyDescent="0.2">
      <c r="W4762" s="25"/>
      <c r="X4762" s="25"/>
    </row>
    <row r="4763" spans="23:24" x14ac:dyDescent="0.2">
      <c r="W4763" s="25"/>
      <c r="X4763" s="25"/>
    </row>
    <row r="4764" spans="23:24" x14ac:dyDescent="0.2">
      <c r="W4764" s="25"/>
      <c r="X4764" s="25"/>
    </row>
    <row r="4765" spans="23:24" x14ac:dyDescent="0.2">
      <c r="W4765" s="25"/>
      <c r="X4765" s="25"/>
    </row>
    <row r="4766" spans="23:24" x14ac:dyDescent="0.2">
      <c r="W4766" s="25"/>
      <c r="X4766" s="25"/>
    </row>
    <row r="4767" spans="23:24" x14ac:dyDescent="0.2">
      <c r="W4767" s="25"/>
      <c r="X4767" s="25"/>
    </row>
    <row r="4768" spans="23:24" x14ac:dyDescent="0.2">
      <c r="W4768" s="25"/>
      <c r="X4768" s="25"/>
    </row>
    <row r="4769" spans="23:24" x14ac:dyDescent="0.2">
      <c r="W4769" s="25"/>
      <c r="X4769" s="25"/>
    </row>
    <row r="4770" spans="23:24" x14ac:dyDescent="0.2">
      <c r="W4770" s="25"/>
      <c r="X4770" s="25"/>
    </row>
    <row r="4771" spans="23:24" x14ac:dyDescent="0.2">
      <c r="W4771" s="25"/>
      <c r="X4771" s="25"/>
    </row>
    <row r="4772" spans="23:24" x14ac:dyDescent="0.2">
      <c r="W4772" s="25"/>
      <c r="X4772" s="25"/>
    </row>
    <row r="4773" spans="23:24" x14ac:dyDescent="0.2">
      <c r="W4773" s="25"/>
      <c r="X4773" s="25"/>
    </row>
    <row r="4774" spans="23:24" x14ac:dyDescent="0.2">
      <c r="W4774" s="25"/>
      <c r="X4774" s="25"/>
    </row>
    <row r="4775" spans="23:24" x14ac:dyDescent="0.2">
      <c r="W4775" s="25"/>
      <c r="X4775" s="25"/>
    </row>
    <row r="4776" spans="23:24" x14ac:dyDescent="0.2">
      <c r="W4776" s="25"/>
      <c r="X4776" s="25"/>
    </row>
    <row r="4777" spans="23:24" x14ac:dyDescent="0.2">
      <c r="W4777" s="25"/>
      <c r="X4777" s="25"/>
    </row>
    <row r="4778" spans="23:24" x14ac:dyDescent="0.2">
      <c r="W4778" s="25"/>
      <c r="X4778" s="25"/>
    </row>
    <row r="4779" spans="23:24" x14ac:dyDescent="0.2">
      <c r="W4779" s="25"/>
      <c r="X4779" s="25"/>
    </row>
    <row r="4780" spans="23:24" x14ac:dyDescent="0.2">
      <c r="W4780" s="25"/>
      <c r="X4780" s="25"/>
    </row>
    <row r="4781" spans="23:24" x14ac:dyDescent="0.2">
      <c r="W4781" s="25"/>
      <c r="X4781" s="25"/>
    </row>
    <row r="4782" spans="23:24" x14ac:dyDescent="0.2">
      <c r="W4782" s="25"/>
      <c r="X4782" s="25"/>
    </row>
    <row r="4783" spans="23:24" x14ac:dyDescent="0.2">
      <c r="W4783" s="25"/>
      <c r="X4783" s="25"/>
    </row>
    <row r="4784" spans="23:24" x14ac:dyDescent="0.2">
      <c r="W4784" s="25"/>
      <c r="X4784" s="25"/>
    </row>
    <row r="4785" spans="23:24" x14ac:dyDescent="0.2">
      <c r="W4785" s="25"/>
      <c r="X4785" s="25"/>
    </row>
    <row r="4786" spans="23:24" x14ac:dyDescent="0.2">
      <c r="W4786" s="25"/>
      <c r="X4786" s="25"/>
    </row>
    <row r="4787" spans="23:24" x14ac:dyDescent="0.2">
      <c r="W4787" s="25"/>
      <c r="X4787" s="25"/>
    </row>
    <row r="4788" spans="23:24" x14ac:dyDescent="0.2">
      <c r="W4788" s="25"/>
      <c r="X4788" s="25"/>
    </row>
    <row r="4789" spans="23:24" x14ac:dyDescent="0.2">
      <c r="W4789" s="25"/>
      <c r="X4789" s="25"/>
    </row>
    <row r="4790" spans="23:24" x14ac:dyDescent="0.2">
      <c r="W4790" s="25"/>
      <c r="X4790" s="25"/>
    </row>
    <row r="4791" spans="23:24" x14ac:dyDescent="0.2">
      <c r="W4791" s="25"/>
      <c r="X4791" s="25"/>
    </row>
    <row r="4792" spans="23:24" x14ac:dyDescent="0.2">
      <c r="W4792" s="25"/>
      <c r="X4792" s="25"/>
    </row>
    <row r="4793" spans="23:24" x14ac:dyDescent="0.2">
      <c r="W4793" s="25"/>
      <c r="X4793" s="25"/>
    </row>
    <row r="4794" spans="23:24" x14ac:dyDescent="0.2">
      <c r="W4794" s="25"/>
      <c r="X4794" s="25"/>
    </row>
    <row r="4795" spans="23:24" x14ac:dyDescent="0.2">
      <c r="W4795" s="25"/>
      <c r="X4795" s="25"/>
    </row>
    <row r="4796" spans="23:24" x14ac:dyDescent="0.2">
      <c r="W4796" s="25"/>
      <c r="X4796" s="25"/>
    </row>
    <row r="4797" spans="23:24" x14ac:dyDescent="0.2">
      <c r="W4797" s="25"/>
      <c r="X4797" s="25"/>
    </row>
    <row r="4798" spans="23:24" x14ac:dyDescent="0.2">
      <c r="W4798" s="25"/>
      <c r="X4798" s="25"/>
    </row>
    <row r="4799" spans="23:24" x14ac:dyDescent="0.2">
      <c r="W4799" s="25"/>
      <c r="X4799" s="25"/>
    </row>
    <row r="4800" spans="23:24" x14ac:dyDescent="0.2">
      <c r="W4800" s="25"/>
      <c r="X4800" s="25"/>
    </row>
    <row r="4801" spans="23:24" x14ac:dyDescent="0.2">
      <c r="W4801" s="25"/>
      <c r="X4801" s="25"/>
    </row>
    <row r="4802" spans="23:24" x14ac:dyDescent="0.2">
      <c r="W4802" s="25"/>
      <c r="X4802" s="25"/>
    </row>
    <row r="4803" spans="23:24" x14ac:dyDescent="0.2">
      <c r="W4803" s="25"/>
      <c r="X4803" s="25"/>
    </row>
    <row r="4804" spans="23:24" x14ac:dyDescent="0.2">
      <c r="W4804" s="25"/>
      <c r="X4804" s="25"/>
    </row>
    <row r="4805" spans="23:24" x14ac:dyDescent="0.2">
      <c r="W4805" s="25"/>
      <c r="X4805" s="25"/>
    </row>
    <row r="4806" spans="23:24" x14ac:dyDescent="0.2">
      <c r="W4806" s="25"/>
      <c r="X4806" s="25"/>
    </row>
    <row r="4807" spans="23:24" x14ac:dyDescent="0.2">
      <c r="W4807" s="25"/>
      <c r="X4807" s="25"/>
    </row>
    <row r="4808" spans="23:24" x14ac:dyDescent="0.2">
      <c r="W4808" s="25"/>
      <c r="X4808" s="25"/>
    </row>
    <row r="4809" spans="23:24" x14ac:dyDescent="0.2">
      <c r="W4809" s="25"/>
      <c r="X4809" s="25"/>
    </row>
    <row r="4810" spans="23:24" x14ac:dyDescent="0.2">
      <c r="W4810" s="25"/>
      <c r="X4810" s="25"/>
    </row>
    <row r="4811" spans="23:24" x14ac:dyDescent="0.2">
      <c r="W4811" s="25"/>
      <c r="X4811" s="25"/>
    </row>
    <row r="4812" spans="23:24" x14ac:dyDescent="0.2">
      <c r="W4812" s="25"/>
      <c r="X4812" s="25"/>
    </row>
    <row r="4813" spans="23:24" x14ac:dyDescent="0.2">
      <c r="W4813" s="25"/>
      <c r="X4813" s="25"/>
    </row>
    <row r="4814" spans="23:24" x14ac:dyDescent="0.2">
      <c r="W4814" s="25"/>
      <c r="X4814" s="25"/>
    </row>
    <row r="4815" spans="23:24" x14ac:dyDescent="0.2">
      <c r="W4815" s="25"/>
      <c r="X4815" s="25"/>
    </row>
    <row r="4816" spans="23:24" x14ac:dyDescent="0.2">
      <c r="W4816" s="25"/>
      <c r="X4816" s="25"/>
    </row>
    <row r="4817" spans="23:24" x14ac:dyDescent="0.2">
      <c r="W4817" s="25"/>
      <c r="X4817" s="25"/>
    </row>
    <row r="4818" spans="23:24" x14ac:dyDescent="0.2">
      <c r="W4818" s="25"/>
      <c r="X4818" s="25"/>
    </row>
    <row r="4819" spans="23:24" x14ac:dyDescent="0.2">
      <c r="W4819" s="25"/>
      <c r="X4819" s="25"/>
    </row>
    <row r="4820" spans="23:24" x14ac:dyDescent="0.2">
      <c r="W4820" s="25"/>
      <c r="X4820" s="25"/>
    </row>
    <row r="4821" spans="23:24" x14ac:dyDescent="0.2">
      <c r="W4821" s="25"/>
      <c r="X4821" s="25"/>
    </row>
    <row r="4822" spans="23:24" x14ac:dyDescent="0.2">
      <c r="W4822" s="25"/>
      <c r="X4822" s="25"/>
    </row>
    <row r="4823" spans="23:24" x14ac:dyDescent="0.2">
      <c r="W4823" s="25"/>
      <c r="X4823" s="25"/>
    </row>
    <row r="4824" spans="23:24" x14ac:dyDescent="0.2">
      <c r="W4824" s="25"/>
      <c r="X4824" s="25"/>
    </row>
    <row r="4825" spans="23:24" x14ac:dyDescent="0.2">
      <c r="W4825" s="25"/>
      <c r="X4825" s="25"/>
    </row>
    <row r="4826" spans="23:24" x14ac:dyDescent="0.2">
      <c r="W4826" s="25"/>
      <c r="X4826" s="25"/>
    </row>
    <row r="4827" spans="23:24" x14ac:dyDescent="0.2">
      <c r="W4827" s="25"/>
      <c r="X4827" s="25"/>
    </row>
    <row r="4828" spans="23:24" x14ac:dyDescent="0.2">
      <c r="W4828" s="25"/>
      <c r="X4828" s="25"/>
    </row>
    <row r="4829" spans="23:24" x14ac:dyDescent="0.2">
      <c r="W4829" s="25"/>
      <c r="X4829" s="25"/>
    </row>
    <row r="4830" spans="23:24" x14ac:dyDescent="0.2">
      <c r="W4830" s="25"/>
      <c r="X4830" s="25"/>
    </row>
    <row r="4831" spans="23:24" x14ac:dyDescent="0.2">
      <c r="W4831" s="25"/>
      <c r="X4831" s="25"/>
    </row>
    <row r="4832" spans="23:24" x14ac:dyDescent="0.2">
      <c r="W4832" s="25"/>
      <c r="X4832" s="25"/>
    </row>
    <row r="4833" spans="23:24" x14ac:dyDescent="0.2">
      <c r="W4833" s="25"/>
      <c r="X4833" s="25"/>
    </row>
    <row r="4834" spans="23:24" x14ac:dyDescent="0.2">
      <c r="W4834" s="25"/>
      <c r="X4834" s="25"/>
    </row>
    <row r="4835" spans="23:24" x14ac:dyDescent="0.2">
      <c r="W4835" s="25"/>
      <c r="X4835" s="25"/>
    </row>
    <row r="4836" spans="23:24" x14ac:dyDescent="0.2">
      <c r="W4836" s="25"/>
      <c r="X4836" s="25"/>
    </row>
    <row r="4837" spans="23:24" x14ac:dyDescent="0.2">
      <c r="W4837" s="25"/>
      <c r="X4837" s="25"/>
    </row>
    <row r="4838" spans="23:24" x14ac:dyDescent="0.2">
      <c r="W4838" s="25"/>
      <c r="X4838" s="25"/>
    </row>
    <row r="4839" spans="23:24" x14ac:dyDescent="0.2">
      <c r="W4839" s="25"/>
      <c r="X4839" s="25"/>
    </row>
    <row r="4840" spans="23:24" x14ac:dyDescent="0.2">
      <c r="W4840" s="25"/>
      <c r="X4840" s="25"/>
    </row>
    <row r="4841" spans="23:24" x14ac:dyDescent="0.2">
      <c r="W4841" s="25"/>
      <c r="X4841" s="25"/>
    </row>
    <row r="4842" spans="23:24" x14ac:dyDescent="0.2">
      <c r="W4842" s="25"/>
      <c r="X4842" s="25"/>
    </row>
    <row r="4843" spans="23:24" x14ac:dyDescent="0.2">
      <c r="W4843" s="25"/>
      <c r="X4843" s="25"/>
    </row>
    <row r="4844" spans="23:24" x14ac:dyDescent="0.2">
      <c r="W4844" s="25"/>
      <c r="X4844" s="25"/>
    </row>
    <row r="4845" spans="23:24" x14ac:dyDescent="0.2">
      <c r="W4845" s="25"/>
      <c r="X4845" s="25"/>
    </row>
    <row r="4846" spans="23:24" x14ac:dyDescent="0.2">
      <c r="W4846" s="25"/>
      <c r="X4846" s="25"/>
    </row>
    <row r="4847" spans="23:24" x14ac:dyDescent="0.2">
      <c r="W4847" s="25"/>
      <c r="X4847" s="25"/>
    </row>
    <row r="4848" spans="23:24" x14ac:dyDescent="0.2">
      <c r="W4848" s="25"/>
      <c r="X4848" s="25"/>
    </row>
    <row r="4849" spans="23:24" x14ac:dyDescent="0.2">
      <c r="W4849" s="25"/>
      <c r="X4849" s="25"/>
    </row>
    <row r="4850" spans="23:24" x14ac:dyDescent="0.2">
      <c r="W4850" s="25"/>
      <c r="X4850" s="25"/>
    </row>
    <row r="4851" spans="23:24" x14ac:dyDescent="0.2">
      <c r="W4851" s="25"/>
      <c r="X4851" s="25"/>
    </row>
    <row r="4852" spans="23:24" x14ac:dyDescent="0.2">
      <c r="W4852" s="25"/>
      <c r="X4852" s="25"/>
    </row>
    <row r="4853" spans="23:24" x14ac:dyDescent="0.2">
      <c r="W4853" s="25"/>
      <c r="X4853" s="25"/>
    </row>
    <row r="4854" spans="23:24" x14ac:dyDescent="0.2">
      <c r="W4854" s="25"/>
      <c r="X4854" s="25"/>
    </row>
    <row r="4855" spans="23:24" x14ac:dyDescent="0.2">
      <c r="W4855" s="25"/>
      <c r="X4855" s="25"/>
    </row>
    <row r="4856" spans="23:24" x14ac:dyDescent="0.2">
      <c r="W4856" s="25"/>
      <c r="X4856" s="25"/>
    </row>
    <row r="4857" spans="23:24" x14ac:dyDescent="0.2">
      <c r="W4857" s="25"/>
      <c r="X4857" s="25"/>
    </row>
    <row r="4858" spans="23:24" x14ac:dyDescent="0.2">
      <c r="W4858" s="25"/>
      <c r="X4858" s="25"/>
    </row>
    <row r="4859" spans="23:24" x14ac:dyDescent="0.2">
      <c r="W4859" s="25"/>
      <c r="X4859" s="25"/>
    </row>
    <row r="4860" spans="23:24" x14ac:dyDescent="0.2">
      <c r="W4860" s="25"/>
      <c r="X4860" s="25"/>
    </row>
    <row r="4861" spans="23:24" x14ac:dyDescent="0.2">
      <c r="W4861" s="25"/>
      <c r="X4861" s="25"/>
    </row>
    <row r="4862" spans="23:24" x14ac:dyDescent="0.2">
      <c r="W4862" s="25"/>
      <c r="X4862" s="25"/>
    </row>
    <row r="4863" spans="23:24" x14ac:dyDescent="0.2">
      <c r="W4863" s="25"/>
      <c r="X4863" s="25"/>
    </row>
    <row r="4864" spans="23:24" x14ac:dyDescent="0.2">
      <c r="W4864" s="25"/>
      <c r="X4864" s="25"/>
    </row>
    <row r="4865" spans="23:24" x14ac:dyDescent="0.2">
      <c r="W4865" s="25"/>
      <c r="X4865" s="25"/>
    </row>
    <row r="4866" spans="23:24" x14ac:dyDescent="0.2">
      <c r="W4866" s="25"/>
      <c r="X4866" s="25"/>
    </row>
    <row r="4867" spans="23:24" x14ac:dyDescent="0.2">
      <c r="W4867" s="25"/>
      <c r="X4867" s="25"/>
    </row>
    <row r="4868" spans="23:24" x14ac:dyDescent="0.2">
      <c r="W4868" s="25"/>
      <c r="X4868" s="25"/>
    </row>
    <row r="4869" spans="23:24" x14ac:dyDescent="0.2">
      <c r="W4869" s="25"/>
      <c r="X4869" s="25"/>
    </row>
    <row r="4870" spans="23:24" x14ac:dyDescent="0.2">
      <c r="W4870" s="25"/>
      <c r="X4870" s="25"/>
    </row>
    <row r="4871" spans="23:24" x14ac:dyDescent="0.2">
      <c r="W4871" s="25"/>
      <c r="X4871" s="25"/>
    </row>
    <row r="4872" spans="23:24" x14ac:dyDescent="0.2">
      <c r="W4872" s="25"/>
      <c r="X4872" s="25"/>
    </row>
    <row r="4873" spans="23:24" x14ac:dyDescent="0.2">
      <c r="W4873" s="25"/>
      <c r="X4873" s="25"/>
    </row>
    <row r="4874" spans="23:24" x14ac:dyDescent="0.2">
      <c r="W4874" s="25"/>
      <c r="X4874" s="25"/>
    </row>
    <row r="4875" spans="23:24" x14ac:dyDescent="0.2">
      <c r="W4875" s="25"/>
      <c r="X4875" s="25"/>
    </row>
    <row r="4876" spans="23:24" x14ac:dyDescent="0.2">
      <c r="W4876" s="25"/>
      <c r="X4876" s="25"/>
    </row>
    <row r="4877" spans="23:24" x14ac:dyDescent="0.2">
      <c r="W4877" s="25"/>
      <c r="X4877" s="25"/>
    </row>
    <row r="4878" spans="23:24" x14ac:dyDescent="0.2">
      <c r="W4878" s="25"/>
      <c r="X4878" s="25"/>
    </row>
    <row r="4879" spans="23:24" x14ac:dyDescent="0.2">
      <c r="W4879" s="25"/>
      <c r="X4879" s="25"/>
    </row>
    <row r="4880" spans="23:24" x14ac:dyDescent="0.2">
      <c r="W4880" s="25"/>
      <c r="X4880" s="25"/>
    </row>
    <row r="4881" spans="23:24" x14ac:dyDescent="0.2">
      <c r="W4881" s="25"/>
      <c r="X4881" s="25"/>
    </row>
    <row r="4882" spans="23:24" x14ac:dyDescent="0.2">
      <c r="W4882" s="25"/>
      <c r="X4882" s="25"/>
    </row>
    <row r="4883" spans="23:24" x14ac:dyDescent="0.2">
      <c r="W4883" s="25"/>
      <c r="X4883" s="25"/>
    </row>
    <row r="4884" spans="23:24" x14ac:dyDescent="0.2">
      <c r="W4884" s="25"/>
      <c r="X4884" s="25"/>
    </row>
    <row r="4885" spans="23:24" x14ac:dyDescent="0.2">
      <c r="W4885" s="25"/>
      <c r="X4885" s="25"/>
    </row>
    <row r="4886" spans="23:24" x14ac:dyDescent="0.2">
      <c r="W4886" s="25"/>
      <c r="X4886" s="25"/>
    </row>
    <row r="4887" spans="23:24" x14ac:dyDescent="0.2">
      <c r="W4887" s="25"/>
      <c r="X4887" s="25"/>
    </row>
    <row r="4888" spans="23:24" x14ac:dyDescent="0.2">
      <c r="W4888" s="25"/>
      <c r="X4888" s="25"/>
    </row>
    <row r="4889" spans="23:24" x14ac:dyDescent="0.2">
      <c r="W4889" s="25"/>
      <c r="X4889" s="25"/>
    </row>
    <row r="4890" spans="23:24" x14ac:dyDescent="0.2">
      <c r="W4890" s="25"/>
      <c r="X4890" s="25"/>
    </row>
    <row r="4891" spans="23:24" x14ac:dyDescent="0.2">
      <c r="W4891" s="25"/>
      <c r="X4891" s="25"/>
    </row>
    <row r="4892" spans="23:24" x14ac:dyDescent="0.2">
      <c r="W4892" s="25"/>
      <c r="X4892" s="25"/>
    </row>
    <row r="4893" spans="23:24" x14ac:dyDescent="0.2">
      <c r="W4893" s="25"/>
      <c r="X4893" s="25"/>
    </row>
    <row r="4894" spans="23:24" x14ac:dyDescent="0.2">
      <c r="W4894" s="25"/>
      <c r="X4894" s="25"/>
    </row>
    <row r="4895" spans="23:24" x14ac:dyDescent="0.2">
      <c r="W4895" s="25"/>
      <c r="X4895" s="25"/>
    </row>
    <row r="4896" spans="23:24" x14ac:dyDescent="0.2">
      <c r="W4896" s="25"/>
      <c r="X4896" s="25"/>
    </row>
    <row r="4897" spans="23:24" x14ac:dyDescent="0.2">
      <c r="W4897" s="25"/>
      <c r="X4897" s="25"/>
    </row>
    <row r="4898" spans="23:24" x14ac:dyDescent="0.2">
      <c r="W4898" s="25"/>
      <c r="X4898" s="25"/>
    </row>
    <row r="4899" spans="23:24" x14ac:dyDescent="0.2">
      <c r="W4899" s="25"/>
      <c r="X4899" s="25"/>
    </row>
    <row r="4900" spans="23:24" x14ac:dyDescent="0.2">
      <c r="W4900" s="25"/>
      <c r="X4900" s="25"/>
    </row>
    <row r="4901" spans="23:24" x14ac:dyDescent="0.2">
      <c r="W4901" s="25"/>
      <c r="X4901" s="25"/>
    </row>
    <row r="4902" spans="23:24" x14ac:dyDescent="0.2">
      <c r="W4902" s="25"/>
      <c r="X4902" s="25"/>
    </row>
    <row r="4903" spans="23:24" x14ac:dyDescent="0.2">
      <c r="W4903" s="25"/>
      <c r="X4903" s="25"/>
    </row>
    <row r="4904" spans="23:24" x14ac:dyDescent="0.2">
      <c r="W4904" s="25"/>
      <c r="X4904" s="25"/>
    </row>
    <row r="4905" spans="23:24" x14ac:dyDescent="0.2">
      <c r="W4905" s="25"/>
      <c r="X4905" s="25"/>
    </row>
    <row r="4906" spans="23:24" x14ac:dyDescent="0.2">
      <c r="W4906" s="25"/>
      <c r="X4906" s="25"/>
    </row>
    <row r="4907" spans="23:24" x14ac:dyDescent="0.2">
      <c r="W4907" s="25"/>
      <c r="X4907" s="25"/>
    </row>
    <row r="4908" spans="23:24" x14ac:dyDescent="0.2">
      <c r="W4908" s="25"/>
      <c r="X4908" s="25"/>
    </row>
    <row r="4909" spans="23:24" x14ac:dyDescent="0.2">
      <c r="W4909" s="25"/>
      <c r="X4909" s="25"/>
    </row>
    <row r="4910" spans="23:24" x14ac:dyDescent="0.2">
      <c r="W4910" s="25"/>
      <c r="X4910" s="25"/>
    </row>
    <row r="4911" spans="23:24" x14ac:dyDescent="0.2">
      <c r="W4911" s="25"/>
      <c r="X4911" s="25"/>
    </row>
    <row r="4912" spans="23:24" x14ac:dyDescent="0.2">
      <c r="W4912" s="25"/>
      <c r="X4912" s="25"/>
    </row>
    <row r="4913" spans="23:24" x14ac:dyDescent="0.2">
      <c r="W4913" s="25"/>
      <c r="X4913" s="25"/>
    </row>
    <row r="4914" spans="23:24" x14ac:dyDescent="0.2">
      <c r="W4914" s="25"/>
      <c r="X4914" s="25"/>
    </row>
    <row r="4915" spans="23:24" x14ac:dyDescent="0.2">
      <c r="W4915" s="25"/>
      <c r="X4915" s="25"/>
    </row>
    <row r="4916" spans="23:24" x14ac:dyDescent="0.2">
      <c r="W4916" s="25"/>
      <c r="X4916" s="25"/>
    </row>
    <row r="4917" spans="23:24" x14ac:dyDescent="0.2">
      <c r="W4917" s="25"/>
      <c r="X4917" s="25"/>
    </row>
    <row r="4918" spans="23:24" x14ac:dyDescent="0.2">
      <c r="W4918" s="25"/>
      <c r="X4918" s="25"/>
    </row>
    <row r="4919" spans="23:24" x14ac:dyDescent="0.2">
      <c r="W4919" s="25"/>
      <c r="X4919" s="25"/>
    </row>
    <row r="4920" spans="23:24" x14ac:dyDescent="0.2">
      <c r="W4920" s="25"/>
      <c r="X4920" s="25"/>
    </row>
    <row r="4921" spans="23:24" x14ac:dyDescent="0.2">
      <c r="W4921" s="25"/>
      <c r="X4921" s="25"/>
    </row>
    <row r="4922" spans="23:24" x14ac:dyDescent="0.2">
      <c r="W4922" s="25"/>
      <c r="X4922" s="25"/>
    </row>
    <row r="4923" spans="23:24" x14ac:dyDescent="0.2">
      <c r="W4923" s="25"/>
      <c r="X4923" s="25"/>
    </row>
    <row r="4924" spans="23:24" x14ac:dyDescent="0.2">
      <c r="W4924" s="25"/>
      <c r="X4924" s="25"/>
    </row>
    <row r="4925" spans="23:24" x14ac:dyDescent="0.2">
      <c r="W4925" s="25"/>
      <c r="X4925" s="25"/>
    </row>
    <row r="4926" spans="23:24" x14ac:dyDescent="0.2">
      <c r="W4926" s="25"/>
      <c r="X4926" s="25"/>
    </row>
    <row r="4927" spans="23:24" x14ac:dyDescent="0.2">
      <c r="W4927" s="25"/>
      <c r="X4927" s="25"/>
    </row>
    <row r="4928" spans="23:24" x14ac:dyDescent="0.2">
      <c r="W4928" s="25"/>
      <c r="X4928" s="25"/>
    </row>
    <row r="4929" spans="23:24" x14ac:dyDescent="0.2">
      <c r="W4929" s="25"/>
      <c r="X4929" s="25"/>
    </row>
    <row r="4930" spans="23:24" x14ac:dyDescent="0.2">
      <c r="W4930" s="25"/>
      <c r="X4930" s="25"/>
    </row>
    <row r="4931" spans="23:24" x14ac:dyDescent="0.2">
      <c r="W4931" s="25"/>
      <c r="X4931" s="25"/>
    </row>
    <row r="4932" spans="23:24" x14ac:dyDescent="0.2">
      <c r="W4932" s="25"/>
      <c r="X4932" s="25"/>
    </row>
    <row r="4933" spans="23:24" x14ac:dyDescent="0.2">
      <c r="W4933" s="25"/>
      <c r="X4933" s="25"/>
    </row>
    <row r="4934" spans="23:24" x14ac:dyDescent="0.2">
      <c r="W4934" s="25"/>
      <c r="X4934" s="25"/>
    </row>
    <row r="4935" spans="23:24" x14ac:dyDescent="0.2">
      <c r="W4935" s="25"/>
      <c r="X4935" s="25"/>
    </row>
    <row r="4936" spans="23:24" x14ac:dyDescent="0.2">
      <c r="W4936" s="25"/>
      <c r="X4936" s="25"/>
    </row>
    <row r="4937" spans="23:24" x14ac:dyDescent="0.2">
      <c r="W4937" s="25"/>
      <c r="X4937" s="25"/>
    </row>
    <row r="4938" spans="23:24" x14ac:dyDescent="0.2">
      <c r="W4938" s="25"/>
      <c r="X4938" s="25"/>
    </row>
    <row r="4939" spans="23:24" x14ac:dyDescent="0.2">
      <c r="W4939" s="25"/>
      <c r="X4939" s="25"/>
    </row>
    <row r="4940" spans="23:24" x14ac:dyDescent="0.2">
      <c r="W4940" s="25"/>
      <c r="X4940" s="25"/>
    </row>
    <row r="4941" spans="23:24" x14ac:dyDescent="0.2">
      <c r="W4941" s="25"/>
      <c r="X4941" s="25"/>
    </row>
    <row r="4942" spans="23:24" x14ac:dyDescent="0.2">
      <c r="W4942" s="25"/>
      <c r="X4942" s="25"/>
    </row>
    <row r="4943" spans="23:24" x14ac:dyDescent="0.2">
      <c r="W4943" s="25"/>
      <c r="X4943" s="25"/>
    </row>
    <row r="4944" spans="23:24" x14ac:dyDescent="0.2">
      <c r="W4944" s="25"/>
      <c r="X4944" s="25"/>
    </row>
    <row r="4945" spans="23:24" x14ac:dyDescent="0.2">
      <c r="W4945" s="25"/>
      <c r="X4945" s="25"/>
    </row>
    <row r="4946" spans="23:24" x14ac:dyDescent="0.2">
      <c r="W4946" s="25"/>
      <c r="X4946" s="25"/>
    </row>
    <row r="4947" spans="23:24" x14ac:dyDescent="0.2">
      <c r="W4947" s="25"/>
      <c r="X4947" s="25"/>
    </row>
    <row r="4948" spans="23:24" x14ac:dyDescent="0.2">
      <c r="W4948" s="25"/>
      <c r="X4948" s="25"/>
    </row>
    <row r="4949" spans="23:24" x14ac:dyDescent="0.2">
      <c r="W4949" s="25"/>
      <c r="X4949" s="25"/>
    </row>
    <row r="4950" spans="23:24" x14ac:dyDescent="0.2">
      <c r="W4950" s="25"/>
      <c r="X4950" s="25"/>
    </row>
    <row r="4951" spans="23:24" x14ac:dyDescent="0.2">
      <c r="W4951" s="25"/>
      <c r="X4951" s="25"/>
    </row>
    <row r="4952" spans="23:24" x14ac:dyDescent="0.2">
      <c r="W4952" s="25"/>
      <c r="X4952" s="25"/>
    </row>
    <row r="4953" spans="23:24" x14ac:dyDescent="0.2">
      <c r="W4953" s="25"/>
      <c r="X4953" s="25"/>
    </row>
    <row r="4954" spans="23:24" x14ac:dyDescent="0.2">
      <c r="W4954" s="25"/>
      <c r="X4954" s="25"/>
    </row>
    <row r="4955" spans="23:24" x14ac:dyDescent="0.2">
      <c r="W4955" s="25"/>
      <c r="X4955" s="25"/>
    </row>
    <row r="4956" spans="23:24" x14ac:dyDescent="0.2">
      <c r="W4956" s="25"/>
      <c r="X4956" s="25"/>
    </row>
    <row r="4957" spans="23:24" x14ac:dyDescent="0.2">
      <c r="W4957" s="25"/>
      <c r="X4957" s="25"/>
    </row>
    <row r="4958" spans="23:24" x14ac:dyDescent="0.2">
      <c r="W4958" s="25"/>
      <c r="X4958" s="25"/>
    </row>
    <row r="4959" spans="23:24" x14ac:dyDescent="0.2">
      <c r="W4959" s="25"/>
      <c r="X4959" s="25"/>
    </row>
    <row r="4960" spans="23:24" x14ac:dyDescent="0.2">
      <c r="W4960" s="25"/>
      <c r="X4960" s="25"/>
    </row>
    <row r="4961" spans="23:24" x14ac:dyDescent="0.2">
      <c r="W4961" s="25"/>
      <c r="X4961" s="25"/>
    </row>
    <row r="4962" spans="23:24" x14ac:dyDescent="0.2">
      <c r="W4962" s="25"/>
      <c r="X4962" s="25"/>
    </row>
    <row r="4963" spans="23:24" x14ac:dyDescent="0.2">
      <c r="W4963" s="25"/>
      <c r="X4963" s="25"/>
    </row>
    <row r="4964" spans="23:24" x14ac:dyDescent="0.2">
      <c r="W4964" s="25"/>
      <c r="X4964" s="25"/>
    </row>
    <row r="4965" spans="23:24" x14ac:dyDescent="0.2">
      <c r="W4965" s="25"/>
      <c r="X4965" s="25"/>
    </row>
    <row r="4966" spans="23:24" x14ac:dyDescent="0.2">
      <c r="W4966" s="25"/>
      <c r="X4966" s="25"/>
    </row>
    <row r="4967" spans="23:24" x14ac:dyDescent="0.2">
      <c r="W4967" s="25"/>
      <c r="X4967" s="25"/>
    </row>
    <row r="4968" spans="23:24" x14ac:dyDescent="0.2">
      <c r="W4968" s="25"/>
      <c r="X4968" s="25"/>
    </row>
    <row r="4969" spans="23:24" x14ac:dyDescent="0.2">
      <c r="W4969" s="25"/>
      <c r="X4969" s="25"/>
    </row>
    <row r="4970" spans="23:24" x14ac:dyDescent="0.2">
      <c r="W4970" s="25"/>
      <c r="X4970" s="25"/>
    </row>
    <row r="4971" spans="23:24" x14ac:dyDescent="0.2">
      <c r="W4971" s="25"/>
      <c r="X4971" s="25"/>
    </row>
    <row r="4972" spans="23:24" x14ac:dyDescent="0.2">
      <c r="W4972" s="25"/>
      <c r="X4972" s="25"/>
    </row>
    <row r="4973" spans="23:24" x14ac:dyDescent="0.2">
      <c r="W4973" s="25"/>
      <c r="X4973" s="25"/>
    </row>
    <row r="4974" spans="23:24" x14ac:dyDescent="0.2">
      <c r="W4974" s="25"/>
      <c r="X4974" s="25"/>
    </row>
    <row r="4975" spans="23:24" x14ac:dyDescent="0.2">
      <c r="W4975" s="25"/>
      <c r="X4975" s="25"/>
    </row>
    <row r="4976" spans="23:24" x14ac:dyDescent="0.2">
      <c r="W4976" s="25"/>
      <c r="X4976" s="25"/>
    </row>
    <row r="4977" spans="23:24" x14ac:dyDescent="0.2">
      <c r="W4977" s="25"/>
      <c r="X4977" s="25"/>
    </row>
    <row r="4978" spans="23:24" x14ac:dyDescent="0.2">
      <c r="W4978" s="25"/>
      <c r="X4978" s="25"/>
    </row>
    <row r="4979" spans="23:24" x14ac:dyDescent="0.2">
      <c r="W4979" s="25"/>
      <c r="X4979" s="25"/>
    </row>
    <row r="4980" spans="23:24" x14ac:dyDescent="0.2">
      <c r="W4980" s="25"/>
      <c r="X4980" s="25"/>
    </row>
    <row r="4981" spans="23:24" x14ac:dyDescent="0.2">
      <c r="W4981" s="25"/>
      <c r="X4981" s="25"/>
    </row>
    <row r="4982" spans="23:24" x14ac:dyDescent="0.2">
      <c r="W4982" s="25"/>
      <c r="X4982" s="25"/>
    </row>
    <row r="4983" spans="23:24" x14ac:dyDescent="0.2">
      <c r="W4983" s="25"/>
      <c r="X4983" s="25"/>
    </row>
    <row r="4984" spans="23:24" x14ac:dyDescent="0.2">
      <c r="W4984" s="25"/>
      <c r="X4984" s="25"/>
    </row>
    <row r="4985" spans="23:24" x14ac:dyDescent="0.2">
      <c r="W4985" s="25"/>
      <c r="X4985" s="25"/>
    </row>
    <row r="4986" spans="23:24" x14ac:dyDescent="0.2">
      <c r="W4986" s="25"/>
      <c r="X4986" s="25"/>
    </row>
    <row r="4987" spans="23:24" x14ac:dyDescent="0.2">
      <c r="W4987" s="25"/>
      <c r="X4987" s="25"/>
    </row>
    <row r="4988" spans="23:24" x14ac:dyDescent="0.2">
      <c r="W4988" s="25"/>
      <c r="X4988" s="25"/>
    </row>
    <row r="4989" spans="23:24" x14ac:dyDescent="0.2">
      <c r="W4989" s="25"/>
      <c r="X4989" s="25"/>
    </row>
    <row r="4990" spans="23:24" x14ac:dyDescent="0.2">
      <c r="W4990" s="25"/>
      <c r="X4990" s="25"/>
    </row>
    <row r="4991" spans="23:24" x14ac:dyDescent="0.2">
      <c r="W4991" s="25"/>
      <c r="X4991" s="25"/>
    </row>
    <row r="4992" spans="23:24" x14ac:dyDescent="0.2">
      <c r="W4992" s="25"/>
      <c r="X4992" s="25"/>
    </row>
    <row r="4993" spans="23:24" x14ac:dyDescent="0.2">
      <c r="W4993" s="25"/>
      <c r="X4993" s="25"/>
    </row>
    <row r="4994" spans="23:24" x14ac:dyDescent="0.2">
      <c r="W4994" s="25"/>
      <c r="X4994" s="25"/>
    </row>
    <row r="4995" spans="23:24" x14ac:dyDescent="0.2">
      <c r="W4995" s="25"/>
      <c r="X4995" s="25"/>
    </row>
    <row r="4996" spans="23:24" x14ac:dyDescent="0.2">
      <c r="W4996" s="25"/>
      <c r="X4996" s="25"/>
    </row>
    <row r="4997" spans="23:24" x14ac:dyDescent="0.2">
      <c r="W4997" s="25"/>
      <c r="X4997" s="25"/>
    </row>
    <row r="4998" spans="23:24" x14ac:dyDescent="0.2">
      <c r="W4998" s="25"/>
      <c r="X4998" s="25"/>
    </row>
    <row r="4999" spans="23:24" x14ac:dyDescent="0.2">
      <c r="W4999" s="25"/>
      <c r="X4999" s="25"/>
    </row>
    <row r="5000" spans="23:24" x14ac:dyDescent="0.2">
      <c r="W5000" s="25"/>
      <c r="X5000" s="25"/>
    </row>
    <row r="5001" spans="23:24" x14ac:dyDescent="0.2">
      <c r="W5001" s="25"/>
      <c r="X5001" s="25"/>
    </row>
    <row r="5002" spans="23:24" x14ac:dyDescent="0.2">
      <c r="W5002" s="25"/>
      <c r="X5002" s="25"/>
    </row>
    <row r="5003" spans="23:24" x14ac:dyDescent="0.2">
      <c r="W5003" s="25"/>
      <c r="X5003" s="25"/>
    </row>
    <row r="5004" spans="23:24" x14ac:dyDescent="0.2">
      <c r="W5004" s="25"/>
      <c r="X5004" s="25"/>
    </row>
    <row r="5005" spans="23:24" x14ac:dyDescent="0.2">
      <c r="W5005" s="25"/>
      <c r="X5005" s="25"/>
    </row>
    <row r="5006" spans="23:24" x14ac:dyDescent="0.2">
      <c r="W5006" s="25"/>
      <c r="X5006" s="25"/>
    </row>
    <row r="5007" spans="23:24" x14ac:dyDescent="0.2">
      <c r="W5007" s="25"/>
      <c r="X5007" s="25"/>
    </row>
    <row r="5008" spans="23:24" x14ac:dyDescent="0.2">
      <c r="W5008" s="25"/>
      <c r="X5008" s="25"/>
    </row>
    <row r="5009" spans="23:24" x14ac:dyDescent="0.2">
      <c r="W5009" s="25"/>
      <c r="X5009" s="25"/>
    </row>
    <row r="5010" spans="23:24" x14ac:dyDescent="0.2">
      <c r="W5010" s="25"/>
      <c r="X5010" s="25"/>
    </row>
    <row r="5011" spans="23:24" x14ac:dyDescent="0.2">
      <c r="W5011" s="25"/>
      <c r="X5011" s="25"/>
    </row>
    <row r="5012" spans="23:24" x14ac:dyDescent="0.2">
      <c r="W5012" s="25"/>
      <c r="X5012" s="25"/>
    </row>
    <row r="5013" spans="23:24" x14ac:dyDescent="0.2">
      <c r="W5013" s="25"/>
      <c r="X5013" s="25"/>
    </row>
    <row r="5014" spans="23:24" x14ac:dyDescent="0.2">
      <c r="W5014" s="25"/>
      <c r="X5014" s="25"/>
    </row>
    <row r="5015" spans="23:24" x14ac:dyDescent="0.2">
      <c r="W5015" s="25"/>
      <c r="X5015" s="25"/>
    </row>
    <row r="5016" spans="23:24" x14ac:dyDescent="0.2">
      <c r="W5016" s="25"/>
      <c r="X5016" s="25"/>
    </row>
    <row r="5017" spans="23:24" x14ac:dyDescent="0.2">
      <c r="W5017" s="25"/>
      <c r="X5017" s="25"/>
    </row>
    <row r="5018" spans="23:24" x14ac:dyDescent="0.2">
      <c r="W5018" s="25"/>
      <c r="X5018" s="25"/>
    </row>
    <row r="5019" spans="23:24" x14ac:dyDescent="0.2">
      <c r="W5019" s="25"/>
      <c r="X5019" s="25"/>
    </row>
    <row r="5020" spans="23:24" x14ac:dyDescent="0.2">
      <c r="W5020" s="25"/>
      <c r="X5020" s="25"/>
    </row>
    <row r="5021" spans="23:24" x14ac:dyDescent="0.2">
      <c r="W5021" s="25"/>
      <c r="X5021" s="25"/>
    </row>
    <row r="5022" spans="23:24" x14ac:dyDescent="0.2">
      <c r="W5022" s="25"/>
      <c r="X5022" s="25"/>
    </row>
    <row r="5023" spans="23:24" x14ac:dyDescent="0.2">
      <c r="W5023" s="25"/>
      <c r="X5023" s="25"/>
    </row>
    <row r="5024" spans="23:24" x14ac:dyDescent="0.2">
      <c r="W5024" s="25"/>
      <c r="X5024" s="25"/>
    </row>
    <row r="5025" spans="23:24" x14ac:dyDescent="0.2">
      <c r="W5025" s="25"/>
      <c r="X5025" s="25"/>
    </row>
    <row r="5026" spans="23:24" x14ac:dyDescent="0.2">
      <c r="W5026" s="25"/>
      <c r="X5026" s="25"/>
    </row>
    <row r="5027" spans="23:24" x14ac:dyDescent="0.2">
      <c r="W5027" s="25"/>
      <c r="X5027" s="25"/>
    </row>
    <row r="5028" spans="23:24" x14ac:dyDescent="0.2">
      <c r="W5028" s="25"/>
      <c r="X5028" s="25"/>
    </row>
    <row r="5029" spans="23:24" x14ac:dyDescent="0.2">
      <c r="W5029" s="25"/>
      <c r="X5029" s="25"/>
    </row>
    <row r="5030" spans="23:24" x14ac:dyDescent="0.2">
      <c r="W5030" s="25"/>
      <c r="X5030" s="25"/>
    </row>
    <row r="5031" spans="23:24" x14ac:dyDescent="0.2">
      <c r="W5031" s="25"/>
      <c r="X5031" s="25"/>
    </row>
    <row r="5032" spans="23:24" x14ac:dyDescent="0.2">
      <c r="W5032" s="25"/>
      <c r="X5032" s="25"/>
    </row>
    <row r="5033" spans="23:24" x14ac:dyDescent="0.2">
      <c r="W5033" s="25"/>
      <c r="X5033" s="25"/>
    </row>
    <row r="5034" spans="23:24" x14ac:dyDescent="0.2">
      <c r="W5034" s="25"/>
      <c r="X5034" s="25"/>
    </row>
    <row r="5035" spans="23:24" x14ac:dyDescent="0.2">
      <c r="W5035" s="25"/>
      <c r="X5035" s="25"/>
    </row>
    <row r="5036" spans="23:24" x14ac:dyDescent="0.2">
      <c r="W5036" s="25"/>
      <c r="X5036" s="25"/>
    </row>
    <row r="5037" spans="23:24" x14ac:dyDescent="0.2">
      <c r="W5037" s="25"/>
      <c r="X5037" s="25"/>
    </row>
    <row r="5038" spans="23:24" x14ac:dyDescent="0.2">
      <c r="W5038" s="25"/>
      <c r="X5038" s="25"/>
    </row>
    <row r="5039" spans="23:24" x14ac:dyDescent="0.2">
      <c r="W5039" s="25"/>
      <c r="X5039" s="25"/>
    </row>
    <row r="5040" spans="23:24" x14ac:dyDescent="0.2">
      <c r="W5040" s="25"/>
      <c r="X5040" s="25"/>
    </row>
    <row r="5041" spans="23:24" x14ac:dyDescent="0.2">
      <c r="W5041" s="25"/>
      <c r="X5041" s="25"/>
    </row>
    <row r="5042" spans="23:24" x14ac:dyDescent="0.2">
      <c r="W5042" s="25"/>
      <c r="X5042" s="25"/>
    </row>
    <row r="5043" spans="23:24" x14ac:dyDescent="0.2">
      <c r="W5043" s="25"/>
      <c r="X5043" s="25"/>
    </row>
    <row r="5044" spans="23:24" x14ac:dyDescent="0.2">
      <c r="W5044" s="25"/>
      <c r="X5044" s="25"/>
    </row>
    <row r="5045" spans="23:24" x14ac:dyDescent="0.2">
      <c r="W5045" s="25"/>
      <c r="X5045" s="25"/>
    </row>
    <row r="5046" spans="23:24" x14ac:dyDescent="0.2">
      <c r="W5046" s="25"/>
      <c r="X5046" s="25"/>
    </row>
    <row r="5047" spans="23:24" x14ac:dyDescent="0.2">
      <c r="W5047" s="25"/>
      <c r="X5047" s="25"/>
    </row>
    <row r="5048" spans="23:24" x14ac:dyDescent="0.2">
      <c r="W5048" s="25"/>
      <c r="X5048" s="25"/>
    </row>
    <row r="5049" spans="23:24" x14ac:dyDescent="0.2">
      <c r="W5049" s="25"/>
      <c r="X5049" s="25"/>
    </row>
    <row r="5050" spans="23:24" x14ac:dyDescent="0.2">
      <c r="W5050" s="25"/>
      <c r="X5050" s="25"/>
    </row>
    <row r="5051" spans="23:24" x14ac:dyDescent="0.2">
      <c r="W5051" s="25"/>
      <c r="X5051" s="25"/>
    </row>
    <row r="5052" spans="23:24" x14ac:dyDescent="0.2">
      <c r="W5052" s="25"/>
      <c r="X5052" s="25"/>
    </row>
    <row r="5053" spans="23:24" x14ac:dyDescent="0.2">
      <c r="W5053" s="25"/>
      <c r="X5053" s="25"/>
    </row>
    <row r="5054" spans="23:24" x14ac:dyDescent="0.2">
      <c r="W5054" s="25"/>
      <c r="X5054" s="25"/>
    </row>
    <row r="5055" spans="23:24" x14ac:dyDescent="0.2">
      <c r="W5055" s="25"/>
      <c r="X5055" s="25"/>
    </row>
    <row r="5056" spans="23:24" x14ac:dyDescent="0.2">
      <c r="W5056" s="25"/>
      <c r="X5056" s="25"/>
    </row>
    <row r="5057" spans="23:24" x14ac:dyDescent="0.2">
      <c r="W5057" s="25"/>
      <c r="X5057" s="25"/>
    </row>
    <row r="5058" spans="23:24" x14ac:dyDescent="0.2">
      <c r="W5058" s="25"/>
      <c r="X5058" s="25"/>
    </row>
    <row r="5059" spans="23:24" x14ac:dyDescent="0.2">
      <c r="W5059" s="25"/>
      <c r="X5059" s="25"/>
    </row>
    <row r="5060" spans="23:24" x14ac:dyDescent="0.2">
      <c r="W5060" s="25"/>
      <c r="X5060" s="25"/>
    </row>
    <row r="5061" spans="23:24" x14ac:dyDescent="0.2">
      <c r="W5061" s="25"/>
      <c r="X5061" s="25"/>
    </row>
    <row r="5062" spans="23:24" x14ac:dyDescent="0.2">
      <c r="W5062" s="25"/>
      <c r="X5062" s="25"/>
    </row>
    <row r="5063" spans="23:24" x14ac:dyDescent="0.2">
      <c r="W5063" s="25"/>
      <c r="X5063" s="25"/>
    </row>
    <row r="5064" spans="23:24" x14ac:dyDescent="0.2">
      <c r="W5064" s="25"/>
      <c r="X5064" s="25"/>
    </row>
    <row r="5065" spans="23:24" x14ac:dyDescent="0.2">
      <c r="W5065" s="25"/>
      <c r="X5065" s="25"/>
    </row>
    <row r="5066" spans="23:24" x14ac:dyDescent="0.2">
      <c r="W5066" s="25"/>
      <c r="X5066" s="25"/>
    </row>
    <row r="5067" spans="23:24" x14ac:dyDescent="0.2">
      <c r="W5067" s="25"/>
      <c r="X5067" s="25"/>
    </row>
    <row r="5068" spans="23:24" x14ac:dyDescent="0.2">
      <c r="W5068" s="25"/>
      <c r="X5068" s="25"/>
    </row>
    <row r="5069" spans="23:24" x14ac:dyDescent="0.2">
      <c r="W5069" s="25"/>
      <c r="X5069" s="25"/>
    </row>
    <row r="5070" spans="23:24" x14ac:dyDescent="0.2">
      <c r="W5070" s="25"/>
      <c r="X5070" s="25"/>
    </row>
    <row r="5071" spans="23:24" x14ac:dyDescent="0.2">
      <c r="W5071" s="25"/>
      <c r="X5071" s="25"/>
    </row>
    <row r="5072" spans="23:24" x14ac:dyDescent="0.2">
      <c r="W5072" s="25"/>
      <c r="X5072" s="25"/>
    </row>
    <row r="5073" spans="23:24" x14ac:dyDescent="0.2">
      <c r="W5073" s="25"/>
      <c r="X5073" s="25"/>
    </row>
    <row r="5074" spans="23:24" x14ac:dyDescent="0.2">
      <c r="W5074" s="25"/>
      <c r="X5074" s="25"/>
    </row>
    <row r="5075" spans="23:24" x14ac:dyDescent="0.2">
      <c r="W5075" s="25"/>
      <c r="X5075" s="25"/>
    </row>
    <row r="5076" spans="23:24" x14ac:dyDescent="0.2">
      <c r="W5076" s="25"/>
      <c r="X5076" s="25"/>
    </row>
    <row r="5077" spans="23:24" x14ac:dyDescent="0.2">
      <c r="W5077" s="25"/>
      <c r="X5077" s="25"/>
    </row>
    <row r="5078" spans="23:24" x14ac:dyDescent="0.2">
      <c r="W5078" s="25"/>
      <c r="X5078" s="25"/>
    </row>
    <row r="5079" spans="23:24" x14ac:dyDescent="0.2">
      <c r="W5079" s="25"/>
      <c r="X5079" s="25"/>
    </row>
    <row r="5080" spans="23:24" x14ac:dyDescent="0.2">
      <c r="W5080" s="25"/>
      <c r="X5080" s="25"/>
    </row>
    <row r="5081" spans="23:24" x14ac:dyDescent="0.2">
      <c r="W5081" s="25"/>
      <c r="X5081" s="25"/>
    </row>
    <row r="5082" spans="23:24" x14ac:dyDescent="0.2">
      <c r="W5082" s="25"/>
      <c r="X5082" s="25"/>
    </row>
    <row r="5083" spans="23:24" x14ac:dyDescent="0.2">
      <c r="W5083" s="25"/>
      <c r="X5083" s="25"/>
    </row>
    <row r="5084" spans="23:24" x14ac:dyDescent="0.2">
      <c r="W5084" s="25"/>
      <c r="X5084" s="25"/>
    </row>
    <row r="5085" spans="23:24" x14ac:dyDescent="0.2">
      <c r="W5085" s="25"/>
      <c r="X5085" s="25"/>
    </row>
    <row r="5086" spans="23:24" x14ac:dyDescent="0.2">
      <c r="W5086" s="25"/>
      <c r="X5086" s="25"/>
    </row>
    <row r="5087" spans="23:24" x14ac:dyDescent="0.2">
      <c r="W5087" s="25"/>
      <c r="X5087" s="25"/>
    </row>
    <row r="5088" spans="23:24" x14ac:dyDescent="0.2">
      <c r="W5088" s="25"/>
      <c r="X5088" s="25"/>
    </row>
    <row r="5089" spans="23:24" x14ac:dyDescent="0.2">
      <c r="W5089" s="25"/>
      <c r="X5089" s="25"/>
    </row>
    <row r="5090" spans="23:24" x14ac:dyDescent="0.2">
      <c r="W5090" s="25"/>
      <c r="X5090" s="25"/>
    </row>
    <row r="5091" spans="23:24" x14ac:dyDescent="0.2">
      <c r="W5091" s="25"/>
      <c r="X5091" s="25"/>
    </row>
    <row r="5092" spans="23:24" x14ac:dyDescent="0.2">
      <c r="W5092" s="25"/>
      <c r="X5092" s="25"/>
    </row>
    <row r="5093" spans="23:24" x14ac:dyDescent="0.2">
      <c r="W5093" s="25"/>
      <c r="X5093" s="25"/>
    </row>
    <row r="5094" spans="23:24" x14ac:dyDescent="0.2">
      <c r="W5094" s="25"/>
      <c r="X5094" s="25"/>
    </row>
    <row r="5095" spans="23:24" x14ac:dyDescent="0.2">
      <c r="W5095" s="25"/>
      <c r="X5095" s="25"/>
    </row>
    <row r="5096" spans="23:24" x14ac:dyDescent="0.2">
      <c r="W5096" s="25"/>
      <c r="X5096" s="25"/>
    </row>
    <row r="5097" spans="23:24" x14ac:dyDescent="0.2">
      <c r="W5097" s="25"/>
      <c r="X5097" s="25"/>
    </row>
    <row r="5098" spans="23:24" x14ac:dyDescent="0.2">
      <c r="W5098" s="25"/>
      <c r="X5098" s="25"/>
    </row>
    <row r="5099" spans="23:24" x14ac:dyDescent="0.2">
      <c r="W5099" s="25"/>
      <c r="X5099" s="25"/>
    </row>
    <row r="5100" spans="23:24" x14ac:dyDescent="0.2">
      <c r="W5100" s="25"/>
      <c r="X5100" s="25"/>
    </row>
    <row r="5101" spans="23:24" x14ac:dyDescent="0.2">
      <c r="W5101" s="25"/>
      <c r="X5101" s="25"/>
    </row>
    <row r="5102" spans="23:24" x14ac:dyDescent="0.2">
      <c r="W5102" s="25"/>
      <c r="X5102" s="25"/>
    </row>
    <row r="5103" spans="23:24" x14ac:dyDescent="0.2">
      <c r="W5103" s="25"/>
      <c r="X5103" s="25"/>
    </row>
    <row r="5104" spans="23:24" x14ac:dyDescent="0.2">
      <c r="W5104" s="25"/>
      <c r="X5104" s="25"/>
    </row>
    <row r="5105" spans="23:24" x14ac:dyDescent="0.2">
      <c r="W5105" s="25"/>
      <c r="X5105" s="25"/>
    </row>
    <row r="5106" spans="23:24" x14ac:dyDescent="0.2">
      <c r="W5106" s="25"/>
      <c r="X5106" s="25"/>
    </row>
    <row r="5107" spans="23:24" x14ac:dyDescent="0.2">
      <c r="W5107" s="25"/>
      <c r="X5107" s="25"/>
    </row>
    <row r="5108" spans="23:24" x14ac:dyDescent="0.2">
      <c r="W5108" s="25"/>
      <c r="X5108" s="25"/>
    </row>
    <row r="5109" spans="23:24" x14ac:dyDescent="0.2">
      <c r="W5109" s="25"/>
      <c r="X5109" s="25"/>
    </row>
    <row r="5110" spans="23:24" x14ac:dyDescent="0.2">
      <c r="W5110" s="25"/>
      <c r="X5110" s="25"/>
    </row>
    <row r="5111" spans="23:24" x14ac:dyDescent="0.2">
      <c r="W5111" s="25"/>
      <c r="X5111" s="25"/>
    </row>
    <row r="5112" spans="23:24" x14ac:dyDescent="0.2">
      <c r="W5112" s="25"/>
      <c r="X5112" s="25"/>
    </row>
    <row r="5113" spans="23:24" x14ac:dyDescent="0.2">
      <c r="W5113" s="25"/>
      <c r="X5113" s="25"/>
    </row>
    <row r="5114" spans="23:24" x14ac:dyDescent="0.2">
      <c r="W5114" s="25"/>
      <c r="X5114" s="25"/>
    </row>
    <row r="5115" spans="23:24" x14ac:dyDescent="0.2">
      <c r="W5115" s="25"/>
      <c r="X5115" s="25"/>
    </row>
    <row r="5116" spans="23:24" x14ac:dyDescent="0.2">
      <c r="W5116" s="25"/>
      <c r="X5116" s="25"/>
    </row>
    <row r="5117" spans="23:24" x14ac:dyDescent="0.2">
      <c r="W5117" s="25"/>
      <c r="X5117" s="25"/>
    </row>
    <row r="5118" spans="23:24" x14ac:dyDescent="0.2">
      <c r="W5118" s="25"/>
      <c r="X5118" s="25"/>
    </row>
    <row r="5119" spans="23:24" x14ac:dyDescent="0.2">
      <c r="W5119" s="25"/>
      <c r="X5119" s="25"/>
    </row>
    <row r="5120" spans="23:24" x14ac:dyDescent="0.2">
      <c r="W5120" s="25"/>
      <c r="X5120" s="25"/>
    </row>
    <row r="5121" spans="23:24" x14ac:dyDescent="0.2">
      <c r="W5121" s="25"/>
      <c r="X5121" s="25"/>
    </row>
    <row r="5122" spans="23:24" x14ac:dyDescent="0.2">
      <c r="W5122" s="25"/>
      <c r="X5122" s="25"/>
    </row>
    <row r="5123" spans="23:24" x14ac:dyDescent="0.2">
      <c r="W5123" s="25"/>
      <c r="X5123" s="25"/>
    </row>
    <row r="5124" spans="23:24" x14ac:dyDescent="0.2">
      <c r="W5124" s="25"/>
      <c r="X5124" s="25"/>
    </row>
    <row r="5125" spans="23:24" x14ac:dyDescent="0.2">
      <c r="W5125" s="25"/>
      <c r="X5125" s="25"/>
    </row>
    <row r="5126" spans="23:24" x14ac:dyDescent="0.2">
      <c r="W5126" s="25"/>
      <c r="X5126" s="25"/>
    </row>
    <row r="5127" spans="23:24" x14ac:dyDescent="0.2">
      <c r="W5127" s="25"/>
      <c r="X5127" s="25"/>
    </row>
    <row r="5128" spans="23:24" x14ac:dyDescent="0.2">
      <c r="W5128" s="25"/>
      <c r="X5128" s="25"/>
    </row>
    <row r="5129" spans="23:24" x14ac:dyDescent="0.2">
      <c r="W5129" s="25"/>
      <c r="X5129" s="25"/>
    </row>
    <row r="5130" spans="23:24" x14ac:dyDescent="0.2">
      <c r="W5130" s="25"/>
      <c r="X5130" s="25"/>
    </row>
    <row r="5131" spans="23:24" x14ac:dyDescent="0.2">
      <c r="W5131" s="25"/>
      <c r="X5131" s="25"/>
    </row>
    <row r="5132" spans="23:24" x14ac:dyDescent="0.2">
      <c r="W5132" s="25"/>
      <c r="X5132" s="25"/>
    </row>
    <row r="5133" spans="23:24" x14ac:dyDescent="0.2">
      <c r="W5133" s="25"/>
      <c r="X5133" s="25"/>
    </row>
    <row r="5134" spans="23:24" x14ac:dyDescent="0.2">
      <c r="W5134" s="25"/>
      <c r="X5134" s="25"/>
    </row>
    <row r="5135" spans="23:24" x14ac:dyDescent="0.2">
      <c r="W5135" s="25"/>
      <c r="X5135" s="25"/>
    </row>
    <row r="5136" spans="23:24" x14ac:dyDescent="0.2">
      <c r="W5136" s="25"/>
      <c r="X5136" s="25"/>
    </row>
    <row r="5137" spans="23:24" x14ac:dyDescent="0.2">
      <c r="W5137" s="25"/>
      <c r="X5137" s="25"/>
    </row>
    <row r="5138" spans="23:24" x14ac:dyDescent="0.2">
      <c r="W5138" s="25"/>
      <c r="X5138" s="25"/>
    </row>
    <row r="5139" spans="23:24" x14ac:dyDescent="0.2">
      <c r="W5139" s="25"/>
      <c r="X5139" s="25"/>
    </row>
    <row r="5140" spans="23:24" x14ac:dyDescent="0.2">
      <c r="W5140" s="25"/>
      <c r="X5140" s="25"/>
    </row>
    <row r="5141" spans="23:24" x14ac:dyDescent="0.2">
      <c r="W5141" s="25"/>
      <c r="X5141" s="25"/>
    </row>
    <row r="5142" spans="23:24" x14ac:dyDescent="0.2">
      <c r="W5142" s="25"/>
      <c r="X5142" s="25"/>
    </row>
    <row r="5143" spans="23:24" x14ac:dyDescent="0.2">
      <c r="W5143" s="25"/>
      <c r="X5143" s="25"/>
    </row>
    <row r="5144" spans="23:24" x14ac:dyDescent="0.2">
      <c r="W5144" s="25"/>
      <c r="X5144" s="25"/>
    </row>
    <row r="5145" spans="23:24" x14ac:dyDescent="0.2">
      <c r="W5145" s="25"/>
      <c r="X5145" s="25"/>
    </row>
    <row r="5146" spans="23:24" x14ac:dyDescent="0.2">
      <c r="W5146" s="25"/>
      <c r="X5146" s="25"/>
    </row>
    <row r="5147" spans="23:24" x14ac:dyDescent="0.2">
      <c r="W5147" s="25"/>
      <c r="X5147" s="25"/>
    </row>
    <row r="5148" spans="23:24" x14ac:dyDescent="0.2">
      <c r="W5148" s="25"/>
      <c r="X5148" s="25"/>
    </row>
    <row r="5149" spans="23:24" x14ac:dyDescent="0.2">
      <c r="W5149" s="25"/>
      <c r="X5149" s="25"/>
    </row>
    <row r="5150" spans="23:24" x14ac:dyDescent="0.2">
      <c r="W5150" s="25"/>
      <c r="X5150" s="25"/>
    </row>
    <row r="5151" spans="23:24" x14ac:dyDescent="0.2">
      <c r="W5151" s="25"/>
      <c r="X5151" s="25"/>
    </row>
    <row r="5152" spans="23:24" x14ac:dyDescent="0.2">
      <c r="W5152" s="25"/>
      <c r="X5152" s="25"/>
    </row>
    <row r="5153" spans="23:24" x14ac:dyDescent="0.2">
      <c r="W5153" s="25"/>
      <c r="X5153" s="25"/>
    </row>
    <row r="5154" spans="23:24" x14ac:dyDescent="0.2">
      <c r="W5154" s="25"/>
      <c r="X5154" s="25"/>
    </row>
    <row r="5155" spans="23:24" x14ac:dyDescent="0.2">
      <c r="W5155" s="25"/>
      <c r="X5155" s="25"/>
    </row>
    <row r="5156" spans="23:24" x14ac:dyDescent="0.2">
      <c r="W5156" s="25"/>
      <c r="X5156" s="25"/>
    </row>
    <row r="5157" spans="23:24" x14ac:dyDescent="0.2">
      <c r="W5157" s="25"/>
      <c r="X5157" s="25"/>
    </row>
    <row r="5158" spans="23:24" x14ac:dyDescent="0.2">
      <c r="W5158" s="25"/>
      <c r="X5158" s="25"/>
    </row>
    <row r="5159" spans="23:24" x14ac:dyDescent="0.2">
      <c r="W5159" s="25"/>
      <c r="X5159" s="25"/>
    </row>
    <row r="5160" spans="23:24" x14ac:dyDescent="0.2">
      <c r="W5160" s="25"/>
      <c r="X5160" s="25"/>
    </row>
    <row r="5161" spans="23:24" x14ac:dyDescent="0.2">
      <c r="W5161" s="25"/>
      <c r="X5161" s="25"/>
    </row>
    <row r="5162" spans="23:24" x14ac:dyDescent="0.2">
      <c r="W5162" s="25"/>
      <c r="X5162" s="25"/>
    </row>
    <row r="5163" spans="23:24" x14ac:dyDescent="0.2">
      <c r="W5163" s="25"/>
      <c r="X5163" s="25"/>
    </row>
    <row r="5164" spans="23:24" x14ac:dyDescent="0.2">
      <c r="W5164" s="25"/>
      <c r="X5164" s="25"/>
    </row>
    <row r="5165" spans="23:24" x14ac:dyDescent="0.2">
      <c r="W5165" s="25"/>
      <c r="X5165" s="25"/>
    </row>
    <row r="5166" spans="23:24" x14ac:dyDescent="0.2">
      <c r="W5166" s="25"/>
      <c r="X5166" s="25"/>
    </row>
    <row r="5167" spans="23:24" x14ac:dyDescent="0.2">
      <c r="W5167" s="25"/>
      <c r="X5167" s="25"/>
    </row>
    <row r="5168" spans="23:24" x14ac:dyDescent="0.2">
      <c r="W5168" s="25"/>
      <c r="X5168" s="25"/>
    </row>
    <row r="5169" spans="23:24" x14ac:dyDescent="0.2">
      <c r="W5169" s="25"/>
      <c r="X5169" s="25"/>
    </row>
    <row r="5170" spans="23:24" x14ac:dyDescent="0.2">
      <c r="W5170" s="25"/>
      <c r="X5170" s="25"/>
    </row>
    <row r="5171" spans="23:24" x14ac:dyDescent="0.2">
      <c r="W5171" s="25"/>
      <c r="X5171" s="25"/>
    </row>
    <row r="5172" spans="23:24" x14ac:dyDescent="0.2">
      <c r="W5172" s="25"/>
      <c r="X5172" s="25"/>
    </row>
    <row r="5173" spans="23:24" x14ac:dyDescent="0.2">
      <c r="W5173" s="25"/>
      <c r="X5173" s="25"/>
    </row>
    <row r="5174" spans="23:24" x14ac:dyDescent="0.2">
      <c r="W5174" s="25"/>
      <c r="X5174" s="25"/>
    </row>
    <row r="5175" spans="23:24" x14ac:dyDescent="0.2">
      <c r="W5175" s="25"/>
      <c r="X5175" s="25"/>
    </row>
    <row r="5176" spans="23:24" x14ac:dyDescent="0.2">
      <c r="W5176" s="25"/>
      <c r="X5176" s="25"/>
    </row>
    <row r="5177" spans="23:24" x14ac:dyDescent="0.2">
      <c r="W5177" s="25"/>
      <c r="X5177" s="25"/>
    </row>
    <row r="5178" spans="23:24" x14ac:dyDescent="0.2">
      <c r="W5178" s="25"/>
      <c r="X5178" s="25"/>
    </row>
    <row r="5179" spans="23:24" x14ac:dyDescent="0.2">
      <c r="W5179" s="25"/>
      <c r="X5179" s="25"/>
    </row>
    <row r="5180" spans="23:24" x14ac:dyDescent="0.2">
      <c r="W5180" s="25"/>
      <c r="X5180" s="25"/>
    </row>
    <row r="5181" spans="23:24" x14ac:dyDescent="0.2">
      <c r="W5181" s="25"/>
      <c r="X5181" s="25"/>
    </row>
    <row r="5182" spans="23:24" x14ac:dyDescent="0.2">
      <c r="W5182" s="25"/>
      <c r="X5182" s="25"/>
    </row>
    <row r="5183" spans="23:24" x14ac:dyDescent="0.2">
      <c r="W5183" s="25"/>
      <c r="X5183" s="25"/>
    </row>
    <row r="5184" spans="23:24" x14ac:dyDescent="0.2">
      <c r="W5184" s="25"/>
      <c r="X5184" s="25"/>
    </row>
    <row r="5185" spans="23:24" x14ac:dyDescent="0.2">
      <c r="W5185" s="25"/>
      <c r="X5185" s="25"/>
    </row>
    <row r="5186" spans="23:24" x14ac:dyDescent="0.2">
      <c r="W5186" s="25"/>
      <c r="X5186" s="25"/>
    </row>
    <row r="5187" spans="23:24" x14ac:dyDescent="0.2">
      <c r="W5187" s="25"/>
      <c r="X5187" s="25"/>
    </row>
    <row r="5188" spans="23:24" x14ac:dyDescent="0.2">
      <c r="W5188" s="25"/>
      <c r="X5188" s="25"/>
    </row>
    <row r="5189" spans="23:24" x14ac:dyDescent="0.2">
      <c r="W5189" s="25"/>
      <c r="X5189" s="25"/>
    </row>
    <row r="5190" spans="23:24" x14ac:dyDescent="0.2">
      <c r="W5190" s="25"/>
      <c r="X5190" s="25"/>
    </row>
    <row r="5191" spans="23:24" x14ac:dyDescent="0.2">
      <c r="W5191" s="25"/>
      <c r="X5191" s="25"/>
    </row>
    <row r="5192" spans="23:24" x14ac:dyDescent="0.2">
      <c r="W5192" s="25"/>
      <c r="X5192" s="25"/>
    </row>
    <row r="5193" spans="23:24" x14ac:dyDescent="0.2">
      <c r="W5193" s="25"/>
      <c r="X5193" s="25"/>
    </row>
    <row r="5194" spans="23:24" x14ac:dyDescent="0.2">
      <c r="W5194" s="25"/>
      <c r="X5194" s="25"/>
    </row>
    <row r="5195" spans="23:24" x14ac:dyDescent="0.2">
      <c r="W5195" s="25"/>
      <c r="X5195" s="25"/>
    </row>
    <row r="5196" spans="23:24" x14ac:dyDescent="0.2">
      <c r="W5196" s="25"/>
      <c r="X5196" s="25"/>
    </row>
    <row r="5197" spans="23:24" x14ac:dyDescent="0.2">
      <c r="W5197" s="25"/>
      <c r="X5197" s="25"/>
    </row>
    <row r="5198" spans="23:24" x14ac:dyDescent="0.2">
      <c r="W5198" s="25"/>
      <c r="X5198" s="25"/>
    </row>
    <row r="5199" spans="23:24" x14ac:dyDescent="0.2">
      <c r="W5199" s="25"/>
      <c r="X5199" s="25"/>
    </row>
    <row r="5200" spans="23:24" x14ac:dyDescent="0.2">
      <c r="W5200" s="25"/>
      <c r="X5200" s="25"/>
    </row>
    <row r="5201" spans="23:24" x14ac:dyDescent="0.2">
      <c r="W5201" s="25"/>
      <c r="X5201" s="25"/>
    </row>
    <row r="5202" spans="23:24" x14ac:dyDescent="0.2">
      <c r="W5202" s="25"/>
      <c r="X5202" s="25"/>
    </row>
    <row r="5203" spans="23:24" x14ac:dyDescent="0.2">
      <c r="W5203" s="25"/>
      <c r="X5203" s="25"/>
    </row>
    <row r="5204" spans="23:24" x14ac:dyDescent="0.2">
      <c r="W5204" s="25"/>
      <c r="X5204" s="25"/>
    </row>
    <row r="5205" spans="23:24" x14ac:dyDescent="0.2">
      <c r="W5205" s="25"/>
      <c r="X5205" s="25"/>
    </row>
    <row r="5206" spans="23:24" x14ac:dyDescent="0.2">
      <c r="W5206" s="25"/>
      <c r="X5206" s="25"/>
    </row>
    <row r="5207" spans="23:24" x14ac:dyDescent="0.2">
      <c r="W5207" s="25"/>
      <c r="X5207" s="25"/>
    </row>
    <row r="5208" spans="23:24" x14ac:dyDescent="0.2">
      <c r="W5208" s="25"/>
      <c r="X5208" s="25"/>
    </row>
    <row r="5209" spans="23:24" x14ac:dyDescent="0.2">
      <c r="W5209" s="25"/>
      <c r="X5209" s="25"/>
    </row>
    <row r="5210" spans="23:24" x14ac:dyDescent="0.2">
      <c r="W5210" s="25"/>
      <c r="X5210" s="25"/>
    </row>
    <row r="5211" spans="23:24" x14ac:dyDescent="0.2">
      <c r="W5211" s="25"/>
      <c r="X5211" s="25"/>
    </row>
    <row r="5212" spans="23:24" x14ac:dyDescent="0.2">
      <c r="W5212" s="25"/>
      <c r="X5212" s="25"/>
    </row>
    <row r="5213" spans="23:24" x14ac:dyDescent="0.2">
      <c r="W5213" s="25"/>
      <c r="X5213" s="25"/>
    </row>
    <row r="5214" spans="23:24" x14ac:dyDescent="0.2">
      <c r="W5214" s="25"/>
      <c r="X5214" s="25"/>
    </row>
    <row r="5215" spans="23:24" x14ac:dyDescent="0.2">
      <c r="W5215" s="25"/>
      <c r="X5215" s="25"/>
    </row>
    <row r="5216" spans="23:24" x14ac:dyDescent="0.2">
      <c r="W5216" s="25"/>
      <c r="X5216" s="25"/>
    </row>
    <row r="5217" spans="23:24" x14ac:dyDescent="0.2">
      <c r="W5217" s="25"/>
      <c r="X5217" s="25"/>
    </row>
    <row r="5218" spans="23:24" x14ac:dyDescent="0.2">
      <c r="W5218" s="25"/>
      <c r="X5218" s="25"/>
    </row>
    <row r="5219" spans="23:24" x14ac:dyDescent="0.2">
      <c r="W5219" s="25"/>
      <c r="X5219" s="25"/>
    </row>
    <row r="5220" spans="23:24" x14ac:dyDescent="0.2">
      <c r="W5220" s="25"/>
      <c r="X5220" s="25"/>
    </row>
    <row r="5221" spans="23:24" x14ac:dyDescent="0.2">
      <c r="W5221" s="25"/>
      <c r="X5221" s="25"/>
    </row>
    <row r="5222" spans="23:24" x14ac:dyDescent="0.2">
      <c r="W5222" s="25"/>
      <c r="X5222" s="25"/>
    </row>
    <row r="5223" spans="23:24" x14ac:dyDescent="0.2">
      <c r="W5223" s="25"/>
      <c r="X5223" s="25"/>
    </row>
    <row r="5224" spans="23:24" x14ac:dyDescent="0.2">
      <c r="W5224" s="25"/>
      <c r="X5224" s="25"/>
    </row>
    <row r="5225" spans="23:24" x14ac:dyDescent="0.2">
      <c r="W5225" s="25"/>
      <c r="X5225" s="25"/>
    </row>
    <row r="5226" spans="23:24" x14ac:dyDescent="0.2">
      <c r="W5226" s="25"/>
      <c r="X5226" s="25"/>
    </row>
    <row r="5227" spans="23:24" x14ac:dyDescent="0.2">
      <c r="W5227" s="25"/>
      <c r="X5227" s="25"/>
    </row>
    <row r="5228" spans="23:24" x14ac:dyDescent="0.2">
      <c r="W5228" s="25"/>
      <c r="X5228" s="25"/>
    </row>
    <row r="5229" spans="23:24" x14ac:dyDescent="0.2">
      <c r="W5229" s="25"/>
      <c r="X5229" s="25"/>
    </row>
    <row r="5230" spans="23:24" x14ac:dyDescent="0.2">
      <c r="W5230" s="25"/>
      <c r="X5230" s="25"/>
    </row>
    <row r="5231" spans="23:24" x14ac:dyDescent="0.2">
      <c r="W5231" s="25"/>
      <c r="X5231" s="25"/>
    </row>
    <row r="5232" spans="23:24" x14ac:dyDescent="0.2">
      <c r="W5232" s="25"/>
      <c r="X5232" s="25"/>
    </row>
    <row r="5233" spans="23:24" x14ac:dyDescent="0.2">
      <c r="W5233" s="25"/>
      <c r="X5233" s="25"/>
    </row>
    <row r="5234" spans="23:24" x14ac:dyDescent="0.2">
      <c r="W5234" s="25"/>
      <c r="X5234" s="25"/>
    </row>
    <row r="5235" spans="23:24" x14ac:dyDescent="0.2">
      <c r="W5235" s="25"/>
      <c r="X5235" s="25"/>
    </row>
    <row r="5236" spans="23:24" x14ac:dyDescent="0.2">
      <c r="W5236" s="25"/>
      <c r="X5236" s="25"/>
    </row>
    <row r="5237" spans="23:24" x14ac:dyDescent="0.2">
      <c r="W5237" s="25"/>
      <c r="X5237" s="25"/>
    </row>
    <row r="5238" spans="23:24" x14ac:dyDescent="0.2">
      <c r="W5238" s="25"/>
      <c r="X5238" s="25"/>
    </row>
    <row r="5239" spans="23:24" x14ac:dyDescent="0.2">
      <c r="W5239" s="25"/>
      <c r="X5239" s="25"/>
    </row>
    <row r="5240" spans="23:24" x14ac:dyDescent="0.2">
      <c r="W5240" s="25"/>
      <c r="X5240" s="25"/>
    </row>
    <row r="5241" spans="23:24" x14ac:dyDescent="0.2">
      <c r="W5241" s="25"/>
      <c r="X5241" s="25"/>
    </row>
    <row r="5242" spans="23:24" x14ac:dyDescent="0.2">
      <c r="W5242" s="25"/>
      <c r="X5242" s="25"/>
    </row>
    <row r="5243" spans="23:24" x14ac:dyDescent="0.2">
      <c r="W5243" s="25"/>
      <c r="X5243" s="25"/>
    </row>
    <row r="5244" spans="23:24" x14ac:dyDescent="0.2">
      <c r="W5244" s="25"/>
      <c r="X5244" s="25"/>
    </row>
    <row r="5245" spans="23:24" x14ac:dyDescent="0.2">
      <c r="W5245" s="25"/>
      <c r="X5245" s="25"/>
    </row>
    <row r="5246" spans="23:24" x14ac:dyDescent="0.2">
      <c r="W5246" s="25"/>
      <c r="X5246" s="25"/>
    </row>
    <row r="5247" spans="23:24" x14ac:dyDescent="0.2">
      <c r="W5247" s="25"/>
      <c r="X5247" s="25"/>
    </row>
    <row r="5248" spans="23:24" x14ac:dyDescent="0.2">
      <c r="W5248" s="25"/>
      <c r="X5248" s="25"/>
    </row>
    <row r="5249" spans="23:24" x14ac:dyDescent="0.2">
      <c r="W5249" s="25"/>
      <c r="X5249" s="25"/>
    </row>
    <row r="5250" spans="23:24" x14ac:dyDescent="0.2">
      <c r="W5250" s="25"/>
      <c r="X5250" s="25"/>
    </row>
    <row r="5251" spans="23:24" x14ac:dyDescent="0.2">
      <c r="W5251" s="25"/>
      <c r="X5251" s="25"/>
    </row>
    <row r="5252" spans="23:24" x14ac:dyDescent="0.2">
      <c r="W5252" s="25"/>
      <c r="X5252" s="25"/>
    </row>
    <row r="5253" spans="23:24" x14ac:dyDescent="0.2">
      <c r="W5253" s="25"/>
      <c r="X5253" s="25"/>
    </row>
    <row r="5254" spans="23:24" x14ac:dyDescent="0.2">
      <c r="W5254" s="25"/>
      <c r="X5254" s="25"/>
    </row>
    <row r="5255" spans="23:24" x14ac:dyDescent="0.2">
      <c r="W5255" s="25"/>
      <c r="X5255" s="25"/>
    </row>
    <row r="5256" spans="23:24" x14ac:dyDescent="0.2">
      <c r="W5256" s="25"/>
      <c r="X5256" s="25"/>
    </row>
    <row r="5257" spans="23:24" x14ac:dyDescent="0.2">
      <c r="W5257" s="25"/>
      <c r="X5257" s="25"/>
    </row>
    <row r="5258" spans="23:24" x14ac:dyDescent="0.2">
      <c r="W5258" s="25"/>
      <c r="X5258" s="25"/>
    </row>
    <row r="5259" spans="23:24" x14ac:dyDescent="0.2">
      <c r="W5259" s="25"/>
      <c r="X5259" s="25"/>
    </row>
    <row r="5260" spans="23:24" x14ac:dyDescent="0.2">
      <c r="W5260" s="25"/>
      <c r="X5260" s="25"/>
    </row>
    <row r="5261" spans="23:24" x14ac:dyDescent="0.2">
      <c r="W5261" s="25"/>
      <c r="X5261" s="25"/>
    </row>
    <row r="5262" spans="23:24" x14ac:dyDescent="0.2">
      <c r="W5262" s="25"/>
      <c r="X5262" s="25"/>
    </row>
    <row r="5263" spans="23:24" x14ac:dyDescent="0.2">
      <c r="W5263" s="25"/>
      <c r="X5263" s="25"/>
    </row>
    <row r="5264" spans="23:24" x14ac:dyDescent="0.2">
      <c r="W5264" s="25"/>
      <c r="X5264" s="25"/>
    </row>
    <row r="5265" spans="23:24" x14ac:dyDescent="0.2">
      <c r="W5265" s="25"/>
      <c r="X5265" s="25"/>
    </row>
    <row r="5266" spans="23:24" x14ac:dyDescent="0.2">
      <c r="W5266" s="25"/>
      <c r="X5266" s="25"/>
    </row>
    <row r="5267" spans="23:24" x14ac:dyDescent="0.2">
      <c r="W5267" s="25"/>
      <c r="X5267" s="25"/>
    </row>
    <row r="5268" spans="23:24" x14ac:dyDescent="0.2">
      <c r="W5268" s="25"/>
      <c r="X5268" s="25"/>
    </row>
    <row r="5269" spans="23:24" x14ac:dyDescent="0.2">
      <c r="W5269" s="25"/>
      <c r="X5269" s="25"/>
    </row>
    <row r="5270" spans="23:24" x14ac:dyDescent="0.2">
      <c r="W5270" s="25"/>
      <c r="X5270" s="25"/>
    </row>
    <row r="5271" spans="23:24" x14ac:dyDescent="0.2">
      <c r="W5271" s="25"/>
      <c r="X5271" s="25"/>
    </row>
    <row r="5272" spans="23:24" x14ac:dyDescent="0.2">
      <c r="W5272" s="25"/>
      <c r="X5272" s="25"/>
    </row>
    <row r="5273" spans="23:24" x14ac:dyDescent="0.2">
      <c r="W5273" s="25"/>
      <c r="X5273" s="25"/>
    </row>
    <row r="5274" spans="23:24" x14ac:dyDescent="0.2">
      <c r="W5274" s="25"/>
      <c r="X5274" s="25"/>
    </row>
    <row r="5275" spans="23:24" x14ac:dyDescent="0.2">
      <c r="W5275" s="25"/>
      <c r="X5275" s="25"/>
    </row>
    <row r="5276" spans="23:24" x14ac:dyDescent="0.2">
      <c r="W5276" s="25"/>
      <c r="X5276" s="25"/>
    </row>
    <row r="5277" spans="23:24" x14ac:dyDescent="0.2">
      <c r="W5277" s="25"/>
      <c r="X5277" s="25"/>
    </row>
    <row r="5278" spans="23:24" x14ac:dyDescent="0.2">
      <c r="W5278" s="25"/>
      <c r="X5278" s="25"/>
    </row>
    <row r="5279" spans="23:24" x14ac:dyDescent="0.2">
      <c r="W5279" s="25"/>
      <c r="X5279" s="25"/>
    </row>
    <row r="5280" spans="23:24" x14ac:dyDescent="0.2">
      <c r="W5280" s="25"/>
      <c r="X5280" s="25"/>
    </row>
    <row r="5281" spans="23:24" x14ac:dyDescent="0.2">
      <c r="W5281" s="25"/>
      <c r="X5281" s="25"/>
    </row>
    <row r="5282" spans="23:24" x14ac:dyDescent="0.2">
      <c r="W5282" s="25"/>
      <c r="X5282" s="25"/>
    </row>
    <row r="5283" spans="23:24" x14ac:dyDescent="0.2">
      <c r="W5283" s="25"/>
      <c r="X5283" s="25"/>
    </row>
    <row r="5284" spans="23:24" x14ac:dyDescent="0.2">
      <c r="W5284" s="25"/>
      <c r="X5284" s="25"/>
    </row>
    <row r="5285" spans="23:24" x14ac:dyDescent="0.2">
      <c r="W5285" s="25"/>
      <c r="X5285" s="25"/>
    </row>
    <row r="5286" spans="23:24" x14ac:dyDescent="0.2">
      <c r="W5286" s="25"/>
      <c r="X5286" s="25"/>
    </row>
    <row r="5287" spans="23:24" x14ac:dyDescent="0.2">
      <c r="W5287" s="25"/>
      <c r="X5287" s="25"/>
    </row>
    <row r="5288" spans="23:24" x14ac:dyDescent="0.2">
      <c r="W5288" s="25"/>
      <c r="X5288" s="25"/>
    </row>
    <row r="5289" spans="23:24" x14ac:dyDescent="0.2">
      <c r="W5289" s="25"/>
      <c r="X5289" s="25"/>
    </row>
    <row r="5290" spans="23:24" x14ac:dyDescent="0.2">
      <c r="W5290" s="25"/>
      <c r="X5290" s="25"/>
    </row>
    <row r="5291" spans="23:24" x14ac:dyDescent="0.2">
      <c r="W5291" s="25"/>
      <c r="X5291" s="25"/>
    </row>
    <row r="5292" spans="23:24" x14ac:dyDescent="0.2">
      <c r="W5292" s="25"/>
      <c r="X5292" s="25"/>
    </row>
    <row r="5293" spans="23:24" x14ac:dyDescent="0.2">
      <c r="W5293" s="25"/>
      <c r="X5293" s="25"/>
    </row>
    <row r="5294" spans="23:24" x14ac:dyDescent="0.2">
      <c r="W5294" s="25"/>
      <c r="X5294" s="25"/>
    </row>
    <row r="5295" spans="23:24" x14ac:dyDescent="0.2">
      <c r="W5295" s="25"/>
      <c r="X5295" s="25"/>
    </row>
    <row r="5296" spans="23:24" x14ac:dyDescent="0.2">
      <c r="W5296" s="25"/>
      <c r="X5296" s="25"/>
    </row>
    <row r="5297" spans="23:24" x14ac:dyDescent="0.2">
      <c r="W5297" s="25"/>
      <c r="X5297" s="25"/>
    </row>
    <row r="5298" spans="23:24" x14ac:dyDescent="0.2">
      <c r="W5298" s="25"/>
      <c r="X5298" s="25"/>
    </row>
    <row r="5299" spans="23:24" x14ac:dyDescent="0.2">
      <c r="W5299" s="25"/>
      <c r="X5299" s="25"/>
    </row>
    <row r="5300" spans="23:24" x14ac:dyDescent="0.2">
      <c r="W5300" s="25"/>
      <c r="X5300" s="25"/>
    </row>
    <row r="5301" spans="23:24" x14ac:dyDescent="0.2">
      <c r="W5301" s="25"/>
      <c r="X5301" s="25"/>
    </row>
    <row r="5302" spans="23:24" x14ac:dyDescent="0.2">
      <c r="W5302" s="25"/>
      <c r="X5302" s="25"/>
    </row>
    <row r="5303" spans="23:24" x14ac:dyDescent="0.2">
      <c r="W5303" s="25"/>
      <c r="X5303" s="25"/>
    </row>
    <row r="5304" spans="23:24" x14ac:dyDescent="0.2">
      <c r="W5304" s="25"/>
      <c r="X5304" s="25"/>
    </row>
    <row r="5305" spans="23:24" x14ac:dyDescent="0.2">
      <c r="W5305" s="25"/>
      <c r="X5305" s="25"/>
    </row>
    <row r="5306" spans="23:24" x14ac:dyDescent="0.2">
      <c r="W5306" s="25"/>
      <c r="X5306" s="25"/>
    </row>
    <row r="5307" spans="23:24" x14ac:dyDescent="0.2">
      <c r="W5307" s="25"/>
      <c r="X5307" s="25"/>
    </row>
    <row r="5308" spans="23:24" x14ac:dyDescent="0.2">
      <c r="W5308" s="25"/>
      <c r="X5308" s="25"/>
    </row>
    <row r="5309" spans="23:24" x14ac:dyDescent="0.2">
      <c r="W5309" s="25"/>
      <c r="X5309" s="25"/>
    </row>
    <row r="5310" spans="23:24" x14ac:dyDescent="0.2">
      <c r="W5310" s="25"/>
      <c r="X5310" s="25"/>
    </row>
    <row r="5311" spans="23:24" x14ac:dyDescent="0.2">
      <c r="W5311" s="25"/>
      <c r="X5311" s="25"/>
    </row>
    <row r="5312" spans="23:24" x14ac:dyDescent="0.2">
      <c r="W5312" s="25"/>
      <c r="X5312" s="25"/>
    </row>
    <row r="5313" spans="23:24" x14ac:dyDescent="0.2">
      <c r="W5313" s="25"/>
      <c r="X5313" s="25"/>
    </row>
    <row r="5314" spans="23:24" x14ac:dyDescent="0.2">
      <c r="W5314" s="25"/>
      <c r="X5314" s="25"/>
    </row>
    <row r="5315" spans="23:24" x14ac:dyDescent="0.2">
      <c r="W5315" s="25"/>
      <c r="X5315" s="25"/>
    </row>
    <row r="5316" spans="23:24" x14ac:dyDescent="0.2">
      <c r="W5316" s="25"/>
      <c r="X5316" s="25"/>
    </row>
    <row r="5317" spans="23:24" x14ac:dyDescent="0.2">
      <c r="W5317" s="25"/>
      <c r="X5317" s="25"/>
    </row>
    <row r="5318" spans="23:24" x14ac:dyDescent="0.2">
      <c r="W5318" s="25"/>
      <c r="X5318" s="25"/>
    </row>
    <row r="5319" spans="23:24" x14ac:dyDescent="0.2">
      <c r="W5319" s="25"/>
      <c r="X5319" s="25"/>
    </row>
    <row r="5320" spans="23:24" x14ac:dyDescent="0.2">
      <c r="W5320" s="25"/>
      <c r="X5320" s="25"/>
    </row>
    <row r="5321" spans="23:24" x14ac:dyDescent="0.2">
      <c r="W5321" s="25"/>
      <c r="X5321" s="25"/>
    </row>
    <row r="5322" spans="23:24" x14ac:dyDescent="0.2">
      <c r="W5322" s="25"/>
      <c r="X5322" s="25"/>
    </row>
    <row r="5323" spans="23:24" x14ac:dyDescent="0.2">
      <c r="W5323" s="25"/>
      <c r="X5323" s="25"/>
    </row>
    <row r="5324" spans="23:24" x14ac:dyDescent="0.2">
      <c r="W5324" s="25"/>
      <c r="X5324" s="25"/>
    </row>
    <row r="5325" spans="23:24" x14ac:dyDescent="0.2">
      <c r="W5325" s="25"/>
      <c r="X5325" s="25"/>
    </row>
    <row r="5326" spans="23:24" x14ac:dyDescent="0.2">
      <c r="W5326" s="25"/>
      <c r="X5326" s="25"/>
    </row>
    <row r="5327" spans="23:24" x14ac:dyDescent="0.2">
      <c r="W5327" s="25"/>
      <c r="X5327" s="25"/>
    </row>
    <row r="5328" spans="23:24" x14ac:dyDescent="0.2">
      <c r="W5328" s="25"/>
      <c r="X5328" s="25"/>
    </row>
    <row r="5329" spans="23:24" x14ac:dyDescent="0.2">
      <c r="W5329" s="25"/>
      <c r="X5329" s="25"/>
    </row>
    <row r="5330" spans="23:24" x14ac:dyDescent="0.2">
      <c r="W5330" s="25"/>
      <c r="X5330" s="25"/>
    </row>
    <row r="5331" spans="23:24" x14ac:dyDescent="0.2">
      <c r="W5331" s="25"/>
      <c r="X5331" s="25"/>
    </row>
    <row r="5332" spans="23:24" x14ac:dyDescent="0.2">
      <c r="W5332" s="25"/>
      <c r="X5332" s="25"/>
    </row>
    <row r="5333" spans="23:24" x14ac:dyDescent="0.2">
      <c r="W5333" s="25"/>
      <c r="X5333" s="25"/>
    </row>
    <row r="5334" spans="23:24" x14ac:dyDescent="0.2">
      <c r="W5334" s="25"/>
      <c r="X5334" s="25"/>
    </row>
    <row r="5335" spans="23:24" x14ac:dyDescent="0.2">
      <c r="W5335" s="25"/>
      <c r="X5335" s="25"/>
    </row>
    <row r="5336" spans="23:24" x14ac:dyDescent="0.2">
      <c r="W5336" s="25"/>
      <c r="X5336" s="25"/>
    </row>
    <row r="5337" spans="23:24" x14ac:dyDescent="0.2">
      <c r="W5337" s="25"/>
      <c r="X5337" s="25"/>
    </row>
    <row r="5338" spans="23:24" x14ac:dyDescent="0.2">
      <c r="W5338" s="25"/>
      <c r="X5338" s="25"/>
    </row>
    <row r="5339" spans="23:24" x14ac:dyDescent="0.2">
      <c r="W5339" s="25"/>
      <c r="X5339" s="25"/>
    </row>
    <row r="5340" spans="23:24" x14ac:dyDescent="0.2">
      <c r="W5340" s="25"/>
      <c r="X5340" s="25"/>
    </row>
    <row r="5341" spans="23:24" x14ac:dyDescent="0.2">
      <c r="W5341" s="25"/>
      <c r="X5341" s="25"/>
    </row>
    <row r="5342" spans="23:24" x14ac:dyDescent="0.2">
      <c r="W5342" s="25"/>
      <c r="X5342" s="25"/>
    </row>
    <row r="5343" spans="23:24" x14ac:dyDescent="0.2">
      <c r="W5343" s="25"/>
      <c r="X5343" s="25"/>
    </row>
    <row r="5344" spans="23:24" x14ac:dyDescent="0.2">
      <c r="W5344" s="25"/>
      <c r="X5344" s="25"/>
    </row>
    <row r="5345" spans="23:24" x14ac:dyDescent="0.2">
      <c r="W5345" s="25"/>
      <c r="X5345" s="25"/>
    </row>
    <row r="5346" spans="23:24" x14ac:dyDescent="0.2">
      <c r="W5346" s="25"/>
      <c r="X5346" s="25"/>
    </row>
    <row r="5347" spans="23:24" x14ac:dyDescent="0.2">
      <c r="W5347" s="25"/>
      <c r="X5347" s="25"/>
    </row>
    <row r="5348" spans="23:24" x14ac:dyDescent="0.2">
      <c r="W5348" s="25"/>
      <c r="X5348" s="25"/>
    </row>
    <row r="5349" spans="23:24" x14ac:dyDescent="0.2">
      <c r="W5349" s="25"/>
      <c r="X5349" s="25"/>
    </row>
    <row r="5350" spans="23:24" x14ac:dyDescent="0.2">
      <c r="W5350" s="25"/>
      <c r="X5350" s="25"/>
    </row>
    <row r="5351" spans="23:24" x14ac:dyDescent="0.2">
      <c r="W5351" s="25"/>
      <c r="X5351" s="25"/>
    </row>
    <row r="5352" spans="23:24" x14ac:dyDescent="0.2">
      <c r="W5352" s="25"/>
      <c r="X5352" s="25"/>
    </row>
    <row r="5353" spans="23:24" x14ac:dyDescent="0.2">
      <c r="W5353" s="25"/>
      <c r="X5353" s="25"/>
    </row>
    <row r="5354" spans="23:24" x14ac:dyDescent="0.2">
      <c r="W5354" s="25"/>
      <c r="X5354" s="25"/>
    </row>
    <row r="5355" spans="23:24" x14ac:dyDescent="0.2">
      <c r="W5355" s="25"/>
      <c r="X5355" s="25"/>
    </row>
    <row r="5356" spans="23:24" x14ac:dyDescent="0.2">
      <c r="W5356" s="25"/>
      <c r="X5356" s="25"/>
    </row>
    <row r="5357" spans="23:24" x14ac:dyDescent="0.2">
      <c r="W5357" s="25"/>
      <c r="X5357" s="25"/>
    </row>
    <row r="5358" spans="23:24" x14ac:dyDescent="0.2">
      <c r="W5358" s="25"/>
      <c r="X5358" s="25"/>
    </row>
    <row r="5359" spans="23:24" x14ac:dyDescent="0.2">
      <c r="W5359" s="25"/>
      <c r="X5359" s="25"/>
    </row>
    <row r="5360" spans="23:24" x14ac:dyDescent="0.2">
      <c r="W5360" s="25"/>
      <c r="X5360" s="25"/>
    </row>
    <row r="5361" spans="23:24" x14ac:dyDescent="0.2">
      <c r="W5361" s="25"/>
      <c r="X5361" s="25"/>
    </row>
    <row r="5362" spans="23:24" x14ac:dyDescent="0.2">
      <c r="W5362" s="25"/>
      <c r="X5362" s="25"/>
    </row>
    <row r="5363" spans="23:24" x14ac:dyDescent="0.2">
      <c r="W5363" s="25"/>
      <c r="X5363" s="25"/>
    </row>
    <row r="5364" spans="23:24" x14ac:dyDescent="0.2">
      <c r="W5364" s="25"/>
      <c r="X5364" s="25"/>
    </row>
    <row r="5365" spans="23:24" x14ac:dyDescent="0.2">
      <c r="W5365" s="25"/>
      <c r="X5365" s="25"/>
    </row>
    <row r="5366" spans="23:24" x14ac:dyDescent="0.2">
      <c r="W5366" s="25"/>
      <c r="X5366" s="25"/>
    </row>
    <row r="5367" spans="23:24" x14ac:dyDescent="0.2">
      <c r="W5367" s="25"/>
      <c r="X5367" s="25"/>
    </row>
    <row r="5368" spans="23:24" x14ac:dyDescent="0.2">
      <c r="W5368" s="25"/>
      <c r="X5368" s="25"/>
    </row>
    <row r="5369" spans="23:24" x14ac:dyDescent="0.2">
      <c r="W5369" s="25"/>
      <c r="X5369" s="25"/>
    </row>
    <row r="5370" spans="23:24" x14ac:dyDescent="0.2">
      <c r="W5370" s="25"/>
      <c r="X5370" s="25"/>
    </row>
    <row r="5371" spans="23:24" x14ac:dyDescent="0.2">
      <c r="W5371" s="25"/>
      <c r="X5371" s="25"/>
    </row>
    <row r="5372" spans="23:24" x14ac:dyDescent="0.2">
      <c r="W5372" s="25"/>
      <c r="X5372" s="25"/>
    </row>
    <row r="5373" spans="23:24" x14ac:dyDescent="0.2">
      <c r="W5373" s="25"/>
      <c r="X5373" s="25"/>
    </row>
    <row r="5374" spans="23:24" x14ac:dyDescent="0.2">
      <c r="W5374" s="25"/>
      <c r="X5374" s="25"/>
    </row>
    <row r="5375" spans="23:24" x14ac:dyDescent="0.2">
      <c r="W5375" s="25"/>
      <c r="X5375" s="25"/>
    </row>
    <row r="5376" spans="23:24" x14ac:dyDescent="0.2">
      <c r="W5376" s="25"/>
      <c r="X5376" s="25"/>
    </row>
    <row r="5377" spans="23:24" x14ac:dyDescent="0.2">
      <c r="W5377" s="25"/>
      <c r="X5377" s="25"/>
    </row>
    <row r="5378" spans="23:24" x14ac:dyDescent="0.2">
      <c r="W5378" s="25"/>
      <c r="X5378" s="25"/>
    </row>
    <row r="5379" spans="23:24" x14ac:dyDescent="0.2">
      <c r="W5379" s="25"/>
      <c r="X5379" s="25"/>
    </row>
    <row r="5380" spans="23:24" x14ac:dyDescent="0.2">
      <c r="W5380" s="25"/>
      <c r="X5380" s="25"/>
    </row>
    <row r="5381" spans="23:24" x14ac:dyDescent="0.2">
      <c r="W5381" s="25"/>
      <c r="X5381" s="25"/>
    </row>
    <row r="5382" spans="23:24" x14ac:dyDescent="0.2">
      <c r="W5382" s="25"/>
      <c r="X5382" s="25"/>
    </row>
    <row r="5383" spans="23:24" x14ac:dyDescent="0.2">
      <c r="W5383" s="25"/>
      <c r="X5383" s="25"/>
    </row>
    <row r="5384" spans="23:24" x14ac:dyDescent="0.2">
      <c r="W5384" s="25"/>
      <c r="X5384" s="25"/>
    </row>
    <row r="5385" spans="23:24" x14ac:dyDescent="0.2">
      <c r="W5385" s="25"/>
      <c r="X5385" s="25"/>
    </row>
    <row r="5386" spans="23:24" x14ac:dyDescent="0.2">
      <c r="W5386" s="25"/>
      <c r="X5386" s="25"/>
    </row>
    <row r="5387" spans="23:24" x14ac:dyDescent="0.2">
      <c r="W5387" s="25"/>
      <c r="X5387" s="25"/>
    </row>
    <row r="5388" spans="23:24" x14ac:dyDescent="0.2">
      <c r="W5388" s="25"/>
      <c r="X5388" s="25"/>
    </row>
    <row r="5389" spans="23:24" x14ac:dyDescent="0.2">
      <c r="W5389" s="25"/>
      <c r="X5389" s="25"/>
    </row>
    <row r="5390" spans="23:24" x14ac:dyDescent="0.2">
      <c r="W5390" s="25"/>
      <c r="X5390" s="25"/>
    </row>
    <row r="5391" spans="23:24" x14ac:dyDescent="0.2">
      <c r="W5391" s="25"/>
      <c r="X5391" s="25"/>
    </row>
    <row r="5392" spans="23:24" x14ac:dyDescent="0.2">
      <c r="W5392" s="25"/>
      <c r="X5392" s="25"/>
    </row>
    <row r="5393" spans="23:24" x14ac:dyDescent="0.2">
      <c r="W5393" s="25"/>
      <c r="X5393" s="25"/>
    </row>
    <row r="5394" spans="23:24" x14ac:dyDescent="0.2">
      <c r="W5394" s="25"/>
      <c r="X5394" s="25"/>
    </row>
    <row r="5395" spans="23:24" x14ac:dyDescent="0.2">
      <c r="W5395" s="25"/>
      <c r="X5395" s="25"/>
    </row>
    <row r="5396" spans="23:24" x14ac:dyDescent="0.2">
      <c r="W5396" s="25"/>
      <c r="X5396" s="25"/>
    </row>
    <row r="5397" spans="23:24" x14ac:dyDescent="0.2">
      <c r="W5397" s="25"/>
      <c r="X5397" s="25"/>
    </row>
    <row r="5398" spans="23:24" x14ac:dyDescent="0.2">
      <c r="W5398" s="25"/>
      <c r="X5398" s="25"/>
    </row>
    <row r="5399" spans="23:24" x14ac:dyDescent="0.2">
      <c r="W5399" s="25"/>
      <c r="X5399" s="25"/>
    </row>
    <row r="5400" spans="23:24" x14ac:dyDescent="0.2">
      <c r="W5400" s="25"/>
      <c r="X5400" s="25"/>
    </row>
    <row r="5401" spans="23:24" x14ac:dyDescent="0.2">
      <c r="W5401" s="25"/>
      <c r="X5401" s="25"/>
    </row>
    <row r="5402" spans="23:24" x14ac:dyDescent="0.2">
      <c r="W5402" s="25"/>
      <c r="X5402" s="25"/>
    </row>
    <row r="5403" spans="23:24" x14ac:dyDescent="0.2">
      <c r="W5403" s="25"/>
      <c r="X5403" s="25"/>
    </row>
    <row r="5404" spans="23:24" x14ac:dyDescent="0.2">
      <c r="W5404" s="25"/>
      <c r="X5404" s="25"/>
    </row>
    <row r="5405" spans="23:24" x14ac:dyDescent="0.2">
      <c r="W5405" s="25"/>
      <c r="X5405" s="25"/>
    </row>
    <row r="5406" spans="23:24" x14ac:dyDescent="0.2">
      <c r="W5406" s="25"/>
      <c r="X5406" s="25"/>
    </row>
    <row r="5407" spans="23:24" x14ac:dyDescent="0.2">
      <c r="W5407" s="25"/>
      <c r="X5407" s="25"/>
    </row>
    <row r="5408" spans="23:24" x14ac:dyDescent="0.2">
      <c r="W5408" s="25"/>
      <c r="X5408" s="25"/>
    </row>
    <row r="5409" spans="23:24" x14ac:dyDescent="0.2">
      <c r="W5409" s="25"/>
      <c r="X5409" s="25"/>
    </row>
    <row r="5410" spans="23:24" x14ac:dyDescent="0.2">
      <c r="W5410" s="25"/>
      <c r="X5410" s="25"/>
    </row>
    <row r="5411" spans="23:24" x14ac:dyDescent="0.2">
      <c r="W5411" s="25"/>
      <c r="X5411" s="25"/>
    </row>
    <row r="5412" spans="23:24" x14ac:dyDescent="0.2">
      <c r="W5412" s="25"/>
      <c r="X5412" s="25"/>
    </row>
    <row r="5413" spans="23:24" x14ac:dyDescent="0.2">
      <c r="W5413" s="25"/>
      <c r="X5413" s="25"/>
    </row>
    <row r="5414" spans="23:24" x14ac:dyDescent="0.2">
      <c r="W5414" s="25"/>
      <c r="X5414" s="25"/>
    </row>
    <row r="5415" spans="23:24" x14ac:dyDescent="0.2">
      <c r="W5415" s="25"/>
      <c r="X5415" s="25"/>
    </row>
    <row r="5416" spans="23:24" x14ac:dyDescent="0.2">
      <c r="W5416" s="25"/>
      <c r="X5416" s="25"/>
    </row>
    <row r="5417" spans="23:24" x14ac:dyDescent="0.2">
      <c r="W5417" s="25"/>
      <c r="X5417" s="25"/>
    </row>
    <row r="5418" spans="23:24" x14ac:dyDescent="0.2">
      <c r="W5418" s="25"/>
      <c r="X5418" s="25"/>
    </row>
    <row r="5419" spans="23:24" x14ac:dyDescent="0.2">
      <c r="W5419" s="25"/>
      <c r="X5419" s="25"/>
    </row>
    <row r="5420" spans="23:24" x14ac:dyDescent="0.2">
      <c r="W5420" s="25"/>
      <c r="X5420" s="25"/>
    </row>
    <row r="5421" spans="23:24" x14ac:dyDescent="0.2">
      <c r="W5421" s="25"/>
      <c r="X5421" s="25"/>
    </row>
    <row r="5422" spans="23:24" x14ac:dyDescent="0.2">
      <c r="W5422" s="25"/>
      <c r="X5422" s="25"/>
    </row>
    <row r="5423" spans="23:24" x14ac:dyDescent="0.2">
      <c r="W5423" s="25"/>
      <c r="X5423" s="25"/>
    </row>
    <row r="5424" spans="23:24" x14ac:dyDescent="0.2">
      <c r="W5424" s="25"/>
      <c r="X5424" s="25"/>
    </row>
    <row r="5425" spans="23:24" x14ac:dyDescent="0.2">
      <c r="W5425" s="25"/>
      <c r="X5425" s="25"/>
    </row>
    <row r="5426" spans="23:24" x14ac:dyDescent="0.2">
      <c r="W5426" s="25"/>
      <c r="X5426" s="25"/>
    </row>
    <row r="5427" spans="23:24" x14ac:dyDescent="0.2">
      <c r="W5427" s="25"/>
      <c r="X5427" s="25"/>
    </row>
    <row r="5428" spans="23:24" x14ac:dyDescent="0.2">
      <c r="W5428" s="25"/>
      <c r="X5428" s="25"/>
    </row>
    <row r="5429" spans="23:24" x14ac:dyDescent="0.2">
      <c r="W5429" s="25"/>
      <c r="X5429" s="25"/>
    </row>
    <row r="5430" spans="23:24" x14ac:dyDescent="0.2">
      <c r="W5430" s="25"/>
      <c r="X5430" s="25"/>
    </row>
    <row r="5431" spans="23:24" x14ac:dyDescent="0.2">
      <c r="W5431" s="25"/>
      <c r="X5431" s="25"/>
    </row>
    <row r="5432" spans="23:24" x14ac:dyDescent="0.2">
      <c r="W5432" s="25"/>
      <c r="X5432" s="25"/>
    </row>
    <row r="5433" spans="23:24" x14ac:dyDescent="0.2">
      <c r="W5433" s="25"/>
      <c r="X5433" s="25"/>
    </row>
    <row r="5434" spans="23:24" x14ac:dyDescent="0.2">
      <c r="W5434" s="25"/>
      <c r="X5434" s="25"/>
    </row>
    <row r="5435" spans="23:24" x14ac:dyDescent="0.2">
      <c r="W5435" s="25"/>
      <c r="X5435" s="25"/>
    </row>
    <row r="5436" spans="23:24" x14ac:dyDescent="0.2">
      <c r="W5436" s="25"/>
      <c r="X5436" s="25"/>
    </row>
    <row r="5437" spans="23:24" x14ac:dyDescent="0.2">
      <c r="W5437" s="25"/>
      <c r="X5437" s="25"/>
    </row>
    <row r="5438" spans="23:24" x14ac:dyDescent="0.2">
      <c r="W5438" s="25"/>
      <c r="X5438" s="25"/>
    </row>
    <row r="5439" spans="23:24" x14ac:dyDescent="0.2">
      <c r="W5439" s="25"/>
      <c r="X5439" s="25"/>
    </row>
    <row r="5440" spans="23:24" x14ac:dyDescent="0.2">
      <c r="W5440" s="25"/>
      <c r="X5440" s="25"/>
    </row>
    <row r="5441" spans="23:24" x14ac:dyDescent="0.2">
      <c r="W5441" s="25"/>
      <c r="X5441" s="25"/>
    </row>
    <row r="5442" spans="23:24" x14ac:dyDescent="0.2">
      <c r="W5442" s="25"/>
      <c r="X5442" s="25"/>
    </row>
    <row r="5443" spans="23:24" x14ac:dyDescent="0.2">
      <c r="W5443" s="25"/>
      <c r="X5443" s="25"/>
    </row>
    <row r="5444" spans="23:24" x14ac:dyDescent="0.2">
      <c r="W5444" s="25"/>
      <c r="X5444" s="25"/>
    </row>
    <row r="5445" spans="23:24" x14ac:dyDescent="0.2">
      <c r="W5445" s="25"/>
      <c r="X5445" s="25"/>
    </row>
    <row r="5446" spans="23:24" x14ac:dyDescent="0.2">
      <c r="W5446" s="25"/>
      <c r="X5446" s="25"/>
    </row>
    <row r="5447" spans="23:24" x14ac:dyDescent="0.2">
      <c r="W5447" s="25"/>
      <c r="X5447" s="25"/>
    </row>
    <row r="5448" spans="23:24" x14ac:dyDescent="0.2">
      <c r="W5448" s="25"/>
      <c r="X5448" s="25"/>
    </row>
    <row r="5449" spans="23:24" x14ac:dyDescent="0.2">
      <c r="W5449" s="25"/>
      <c r="X5449" s="25"/>
    </row>
    <row r="5450" spans="23:24" x14ac:dyDescent="0.2">
      <c r="W5450" s="25"/>
      <c r="X5450" s="25"/>
    </row>
    <row r="5451" spans="23:24" x14ac:dyDescent="0.2">
      <c r="W5451" s="25"/>
      <c r="X5451" s="25"/>
    </row>
    <row r="5452" spans="23:24" x14ac:dyDescent="0.2">
      <c r="W5452" s="25"/>
      <c r="X5452" s="25"/>
    </row>
    <row r="5453" spans="23:24" x14ac:dyDescent="0.2">
      <c r="W5453" s="25"/>
      <c r="X5453" s="25"/>
    </row>
    <row r="5454" spans="23:24" x14ac:dyDescent="0.2">
      <c r="W5454" s="25"/>
      <c r="X5454" s="25"/>
    </row>
    <row r="5455" spans="23:24" x14ac:dyDescent="0.2">
      <c r="W5455" s="25"/>
      <c r="X5455" s="25"/>
    </row>
    <row r="5456" spans="23:24" x14ac:dyDescent="0.2">
      <c r="W5456" s="25"/>
      <c r="X5456" s="25"/>
    </row>
    <row r="5457" spans="23:24" x14ac:dyDescent="0.2">
      <c r="W5457" s="25"/>
      <c r="X5457" s="25"/>
    </row>
    <row r="5458" spans="23:24" x14ac:dyDescent="0.2">
      <c r="W5458" s="25"/>
      <c r="X5458" s="25"/>
    </row>
    <row r="5459" spans="23:24" x14ac:dyDescent="0.2">
      <c r="W5459" s="25"/>
      <c r="X5459" s="25"/>
    </row>
    <row r="5460" spans="23:24" x14ac:dyDescent="0.2">
      <c r="W5460" s="25"/>
      <c r="X5460" s="25"/>
    </row>
    <row r="5461" spans="23:24" x14ac:dyDescent="0.2">
      <c r="W5461" s="25"/>
      <c r="X5461" s="25"/>
    </row>
    <row r="5462" spans="23:24" x14ac:dyDescent="0.2">
      <c r="W5462" s="25"/>
      <c r="X5462" s="25"/>
    </row>
    <row r="5463" spans="23:24" x14ac:dyDescent="0.2">
      <c r="W5463" s="25"/>
      <c r="X5463" s="25"/>
    </row>
    <row r="5464" spans="23:24" x14ac:dyDescent="0.2">
      <c r="W5464" s="25"/>
      <c r="X5464" s="25"/>
    </row>
    <row r="5465" spans="23:24" x14ac:dyDescent="0.2">
      <c r="W5465" s="25"/>
      <c r="X5465" s="25"/>
    </row>
    <row r="5466" spans="23:24" x14ac:dyDescent="0.2">
      <c r="W5466" s="25"/>
      <c r="X5466" s="25"/>
    </row>
    <row r="5467" spans="23:24" x14ac:dyDescent="0.2">
      <c r="W5467" s="25"/>
      <c r="X5467" s="25"/>
    </row>
    <row r="5468" spans="23:24" x14ac:dyDescent="0.2">
      <c r="W5468" s="25"/>
      <c r="X5468" s="25"/>
    </row>
    <row r="5469" spans="23:24" x14ac:dyDescent="0.2">
      <c r="W5469" s="25"/>
      <c r="X5469" s="25"/>
    </row>
    <row r="5470" spans="23:24" x14ac:dyDescent="0.2">
      <c r="W5470" s="25"/>
      <c r="X5470" s="25"/>
    </row>
    <row r="5471" spans="23:24" x14ac:dyDescent="0.2">
      <c r="W5471" s="25"/>
      <c r="X5471" s="25"/>
    </row>
    <row r="5472" spans="23:24" x14ac:dyDescent="0.2">
      <c r="W5472" s="25"/>
      <c r="X5472" s="25"/>
    </row>
    <row r="5473" spans="23:24" x14ac:dyDescent="0.2">
      <c r="W5473" s="25"/>
      <c r="X5473" s="25"/>
    </row>
    <row r="5474" spans="23:24" x14ac:dyDescent="0.2">
      <c r="W5474" s="25"/>
      <c r="X5474" s="25"/>
    </row>
    <row r="5475" spans="23:24" x14ac:dyDescent="0.2">
      <c r="W5475" s="25"/>
      <c r="X5475" s="25"/>
    </row>
    <row r="5476" spans="23:24" x14ac:dyDescent="0.2">
      <c r="W5476" s="25"/>
      <c r="X5476" s="25"/>
    </row>
    <row r="5477" spans="23:24" x14ac:dyDescent="0.2">
      <c r="W5477" s="25"/>
      <c r="X5477" s="25"/>
    </row>
    <row r="5478" spans="23:24" x14ac:dyDescent="0.2">
      <c r="W5478" s="25"/>
      <c r="X5478" s="25"/>
    </row>
    <row r="5479" spans="23:24" x14ac:dyDescent="0.2">
      <c r="W5479" s="25"/>
      <c r="X5479" s="25"/>
    </row>
    <row r="5480" spans="23:24" x14ac:dyDescent="0.2">
      <c r="W5480" s="25"/>
      <c r="X5480" s="25"/>
    </row>
    <row r="5481" spans="23:24" x14ac:dyDescent="0.2">
      <c r="W5481" s="25"/>
      <c r="X5481" s="25"/>
    </row>
    <row r="5482" spans="23:24" x14ac:dyDescent="0.2">
      <c r="W5482" s="25"/>
      <c r="X5482" s="25"/>
    </row>
    <row r="5483" spans="23:24" x14ac:dyDescent="0.2">
      <c r="W5483" s="25"/>
      <c r="X5483" s="25"/>
    </row>
    <row r="5484" spans="23:24" x14ac:dyDescent="0.2">
      <c r="W5484" s="25"/>
      <c r="X5484" s="25"/>
    </row>
    <row r="5485" spans="23:24" x14ac:dyDescent="0.2">
      <c r="W5485" s="25"/>
      <c r="X5485" s="25"/>
    </row>
    <row r="5486" spans="23:24" x14ac:dyDescent="0.2">
      <c r="W5486" s="25"/>
      <c r="X5486" s="25"/>
    </row>
    <row r="5487" spans="23:24" x14ac:dyDescent="0.2">
      <c r="W5487" s="25"/>
      <c r="X5487" s="25"/>
    </row>
    <row r="5488" spans="23:24" x14ac:dyDescent="0.2">
      <c r="W5488" s="25"/>
      <c r="X5488" s="25"/>
    </row>
    <row r="5489" spans="23:24" x14ac:dyDescent="0.2">
      <c r="W5489" s="25"/>
      <c r="X5489" s="25"/>
    </row>
    <row r="5490" spans="23:24" x14ac:dyDescent="0.2">
      <c r="W5490" s="25"/>
      <c r="X5490" s="25"/>
    </row>
    <row r="5491" spans="23:24" x14ac:dyDescent="0.2">
      <c r="W5491" s="25"/>
      <c r="X5491" s="25"/>
    </row>
    <row r="5492" spans="23:24" x14ac:dyDescent="0.2">
      <c r="W5492" s="25"/>
      <c r="X5492" s="25"/>
    </row>
    <row r="5493" spans="23:24" x14ac:dyDescent="0.2">
      <c r="W5493" s="25"/>
      <c r="X5493" s="25"/>
    </row>
    <row r="5494" spans="23:24" x14ac:dyDescent="0.2">
      <c r="W5494" s="25"/>
      <c r="X5494" s="25"/>
    </row>
    <row r="5495" spans="23:24" x14ac:dyDescent="0.2">
      <c r="W5495" s="25"/>
      <c r="X5495" s="25"/>
    </row>
    <row r="5496" spans="23:24" x14ac:dyDescent="0.2">
      <c r="W5496" s="25"/>
      <c r="X5496" s="25"/>
    </row>
    <row r="5497" spans="23:24" x14ac:dyDescent="0.2">
      <c r="W5497" s="25"/>
      <c r="X5497" s="25"/>
    </row>
    <row r="5498" spans="23:24" x14ac:dyDescent="0.2">
      <c r="W5498" s="25"/>
      <c r="X5498" s="25"/>
    </row>
    <row r="5499" spans="23:24" x14ac:dyDescent="0.2">
      <c r="W5499" s="25"/>
      <c r="X5499" s="25"/>
    </row>
    <row r="5500" spans="23:24" x14ac:dyDescent="0.2">
      <c r="W5500" s="25"/>
      <c r="X5500" s="25"/>
    </row>
    <row r="5501" spans="23:24" x14ac:dyDescent="0.2">
      <c r="W5501" s="25"/>
      <c r="X5501" s="25"/>
    </row>
    <row r="5502" spans="23:24" x14ac:dyDescent="0.2">
      <c r="W5502" s="25"/>
      <c r="X5502" s="25"/>
    </row>
    <row r="5503" spans="23:24" x14ac:dyDescent="0.2">
      <c r="W5503" s="25"/>
      <c r="X5503" s="25"/>
    </row>
    <row r="5504" spans="23:24" x14ac:dyDescent="0.2">
      <c r="W5504" s="25"/>
      <c r="X5504" s="25"/>
    </row>
    <row r="5505" spans="23:24" x14ac:dyDescent="0.2">
      <c r="W5505" s="25"/>
      <c r="X5505" s="25"/>
    </row>
    <row r="5506" spans="23:24" x14ac:dyDescent="0.2">
      <c r="W5506" s="25"/>
      <c r="X5506" s="25"/>
    </row>
    <row r="5507" spans="23:24" x14ac:dyDescent="0.2">
      <c r="W5507" s="25"/>
      <c r="X5507" s="25"/>
    </row>
    <row r="5508" spans="23:24" x14ac:dyDescent="0.2">
      <c r="W5508" s="25"/>
      <c r="X5508" s="25"/>
    </row>
    <row r="5509" spans="23:24" x14ac:dyDescent="0.2">
      <c r="W5509" s="25"/>
      <c r="X5509" s="25"/>
    </row>
    <row r="5510" spans="23:24" x14ac:dyDescent="0.2">
      <c r="W5510" s="25"/>
      <c r="X5510" s="25"/>
    </row>
    <row r="5511" spans="23:24" x14ac:dyDescent="0.2">
      <c r="W5511" s="25"/>
      <c r="X5511" s="25"/>
    </row>
    <row r="5512" spans="23:24" x14ac:dyDescent="0.2">
      <c r="W5512" s="25"/>
      <c r="X5512" s="25"/>
    </row>
    <row r="5513" spans="23:24" x14ac:dyDescent="0.2">
      <c r="W5513" s="25"/>
      <c r="X5513" s="25"/>
    </row>
    <row r="5514" spans="23:24" x14ac:dyDescent="0.2">
      <c r="W5514" s="25"/>
      <c r="X5514" s="25"/>
    </row>
    <row r="5515" spans="23:24" x14ac:dyDescent="0.2">
      <c r="W5515" s="25"/>
      <c r="X5515" s="25"/>
    </row>
    <row r="5516" spans="23:24" x14ac:dyDescent="0.2">
      <c r="W5516" s="25"/>
      <c r="X5516" s="25"/>
    </row>
    <row r="5517" spans="23:24" x14ac:dyDescent="0.2">
      <c r="W5517" s="25"/>
      <c r="X5517" s="25"/>
    </row>
    <row r="5518" spans="23:24" x14ac:dyDescent="0.2">
      <c r="W5518" s="25"/>
      <c r="X5518" s="25"/>
    </row>
    <row r="5519" spans="23:24" x14ac:dyDescent="0.2">
      <c r="W5519" s="25"/>
      <c r="X5519" s="25"/>
    </row>
    <row r="5520" spans="23:24" x14ac:dyDescent="0.2">
      <c r="W5520" s="25"/>
      <c r="X5520" s="25"/>
    </row>
    <row r="5521" spans="23:24" x14ac:dyDescent="0.2">
      <c r="W5521" s="25"/>
      <c r="X5521" s="25"/>
    </row>
    <row r="5522" spans="23:24" x14ac:dyDescent="0.2">
      <c r="W5522" s="25"/>
      <c r="X5522" s="25"/>
    </row>
    <row r="5523" spans="23:24" x14ac:dyDescent="0.2">
      <c r="W5523" s="25"/>
      <c r="X5523" s="25"/>
    </row>
    <row r="5524" spans="23:24" x14ac:dyDescent="0.2">
      <c r="W5524" s="25"/>
      <c r="X5524" s="25"/>
    </row>
    <row r="5525" spans="23:24" x14ac:dyDescent="0.2">
      <c r="W5525" s="25"/>
      <c r="X5525" s="25"/>
    </row>
    <row r="5526" spans="23:24" x14ac:dyDescent="0.2">
      <c r="W5526" s="25"/>
      <c r="X5526" s="25"/>
    </row>
    <row r="5527" spans="23:24" x14ac:dyDescent="0.2">
      <c r="W5527" s="25"/>
      <c r="X5527" s="25"/>
    </row>
    <row r="5528" spans="23:24" x14ac:dyDescent="0.2">
      <c r="W5528" s="25"/>
      <c r="X5528" s="25"/>
    </row>
    <row r="5529" spans="23:24" x14ac:dyDescent="0.2">
      <c r="W5529" s="25"/>
      <c r="X5529" s="25"/>
    </row>
    <row r="5530" spans="23:24" x14ac:dyDescent="0.2">
      <c r="W5530" s="25"/>
      <c r="X5530" s="25"/>
    </row>
    <row r="5531" spans="23:24" x14ac:dyDescent="0.2">
      <c r="W5531" s="25"/>
      <c r="X5531" s="25"/>
    </row>
    <row r="5532" spans="23:24" x14ac:dyDescent="0.2">
      <c r="W5532" s="25"/>
      <c r="X5532" s="25"/>
    </row>
    <row r="5533" spans="23:24" x14ac:dyDescent="0.2">
      <c r="W5533" s="25"/>
      <c r="X5533" s="25"/>
    </row>
    <row r="5534" spans="23:24" x14ac:dyDescent="0.2">
      <c r="W5534" s="25"/>
      <c r="X5534" s="25"/>
    </row>
    <row r="5535" spans="23:24" x14ac:dyDescent="0.2">
      <c r="W5535" s="25"/>
      <c r="X5535" s="25"/>
    </row>
    <row r="5536" spans="23:24" x14ac:dyDescent="0.2">
      <c r="W5536" s="25"/>
      <c r="X5536" s="25"/>
    </row>
    <row r="5537" spans="23:24" x14ac:dyDescent="0.2">
      <c r="W5537" s="25"/>
      <c r="X5537" s="25"/>
    </row>
    <row r="5538" spans="23:24" x14ac:dyDescent="0.2">
      <c r="W5538" s="25"/>
      <c r="X5538" s="25"/>
    </row>
    <row r="5539" spans="23:24" x14ac:dyDescent="0.2">
      <c r="W5539" s="25"/>
      <c r="X5539" s="25"/>
    </row>
    <row r="5540" spans="23:24" x14ac:dyDescent="0.2">
      <c r="W5540" s="25"/>
      <c r="X5540" s="25"/>
    </row>
    <row r="5541" spans="23:24" x14ac:dyDescent="0.2">
      <c r="W5541" s="25"/>
      <c r="X5541" s="25"/>
    </row>
    <row r="5542" spans="23:24" x14ac:dyDescent="0.2">
      <c r="W5542" s="25"/>
      <c r="X5542" s="25"/>
    </row>
    <row r="5543" spans="23:24" x14ac:dyDescent="0.2">
      <c r="W5543" s="25"/>
      <c r="X5543" s="25"/>
    </row>
    <row r="5544" spans="23:24" x14ac:dyDescent="0.2">
      <c r="W5544" s="25"/>
      <c r="X5544" s="25"/>
    </row>
    <row r="5545" spans="23:24" x14ac:dyDescent="0.2">
      <c r="W5545" s="25"/>
      <c r="X5545" s="25"/>
    </row>
    <row r="5546" spans="23:24" x14ac:dyDescent="0.2">
      <c r="W5546" s="25"/>
      <c r="X5546" s="25"/>
    </row>
    <row r="5547" spans="23:24" x14ac:dyDescent="0.2">
      <c r="W5547" s="25"/>
      <c r="X5547" s="25"/>
    </row>
    <row r="5548" spans="23:24" x14ac:dyDescent="0.2">
      <c r="W5548" s="25"/>
      <c r="X5548" s="25"/>
    </row>
    <row r="5549" spans="23:24" x14ac:dyDescent="0.2">
      <c r="W5549" s="25"/>
      <c r="X5549" s="25"/>
    </row>
    <row r="5550" spans="23:24" x14ac:dyDescent="0.2">
      <c r="W5550" s="25"/>
      <c r="X5550" s="25"/>
    </row>
    <row r="5551" spans="23:24" x14ac:dyDescent="0.2">
      <c r="W5551" s="25"/>
      <c r="X5551" s="25"/>
    </row>
    <row r="5552" spans="23:24" x14ac:dyDescent="0.2">
      <c r="W5552" s="25"/>
      <c r="X5552" s="25"/>
    </row>
    <row r="5553" spans="23:24" x14ac:dyDescent="0.2">
      <c r="W5553" s="25"/>
      <c r="X5553" s="25"/>
    </row>
    <row r="5554" spans="23:24" x14ac:dyDescent="0.2">
      <c r="W5554" s="25"/>
      <c r="X5554" s="25"/>
    </row>
    <row r="5555" spans="23:24" x14ac:dyDescent="0.2">
      <c r="W5555" s="25"/>
      <c r="X5555" s="25"/>
    </row>
    <row r="5556" spans="23:24" x14ac:dyDescent="0.2">
      <c r="W5556" s="25"/>
      <c r="X5556" s="25"/>
    </row>
    <row r="5557" spans="23:24" x14ac:dyDescent="0.2">
      <c r="W5557" s="25"/>
      <c r="X5557" s="25"/>
    </row>
    <row r="5558" spans="23:24" x14ac:dyDescent="0.2">
      <c r="W5558" s="25"/>
      <c r="X5558" s="25"/>
    </row>
    <row r="5559" spans="23:24" x14ac:dyDescent="0.2">
      <c r="W5559" s="25"/>
      <c r="X5559" s="25"/>
    </row>
    <row r="5560" spans="23:24" x14ac:dyDescent="0.2">
      <c r="W5560" s="25"/>
      <c r="X5560" s="25"/>
    </row>
    <row r="5561" spans="23:24" x14ac:dyDescent="0.2">
      <c r="W5561" s="25"/>
      <c r="X5561" s="25"/>
    </row>
    <row r="5562" spans="23:24" x14ac:dyDescent="0.2">
      <c r="W5562" s="25"/>
      <c r="X5562" s="25"/>
    </row>
    <row r="5563" spans="23:24" x14ac:dyDescent="0.2">
      <c r="W5563" s="25"/>
      <c r="X5563" s="25"/>
    </row>
    <row r="5564" spans="23:24" x14ac:dyDescent="0.2">
      <c r="W5564" s="25"/>
      <c r="X5564" s="25"/>
    </row>
    <row r="5565" spans="23:24" x14ac:dyDescent="0.2">
      <c r="W5565" s="25"/>
      <c r="X5565" s="25"/>
    </row>
    <row r="5566" spans="23:24" x14ac:dyDescent="0.2">
      <c r="W5566" s="25"/>
      <c r="X5566" s="25"/>
    </row>
    <row r="5567" spans="23:24" x14ac:dyDescent="0.2">
      <c r="W5567" s="25"/>
      <c r="X5567" s="25"/>
    </row>
    <row r="5568" spans="23:24" x14ac:dyDescent="0.2">
      <c r="W5568" s="25"/>
      <c r="X5568" s="25"/>
    </row>
    <row r="5569" spans="23:24" x14ac:dyDescent="0.2">
      <c r="W5569" s="25"/>
      <c r="X5569" s="25"/>
    </row>
    <row r="5570" spans="23:24" x14ac:dyDescent="0.2">
      <c r="W5570" s="25"/>
      <c r="X5570" s="25"/>
    </row>
    <row r="5571" spans="23:24" x14ac:dyDescent="0.2">
      <c r="W5571" s="25"/>
      <c r="X5571" s="25"/>
    </row>
    <row r="5572" spans="23:24" x14ac:dyDescent="0.2">
      <c r="W5572" s="25"/>
      <c r="X5572" s="25"/>
    </row>
    <row r="5573" spans="23:24" x14ac:dyDescent="0.2">
      <c r="W5573" s="25"/>
      <c r="X5573" s="25"/>
    </row>
    <row r="5574" spans="23:24" x14ac:dyDescent="0.2">
      <c r="W5574" s="25"/>
      <c r="X5574" s="25"/>
    </row>
    <row r="5575" spans="23:24" x14ac:dyDescent="0.2">
      <c r="W5575" s="25"/>
      <c r="X5575" s="25"/>
    </row>
    <row r="5576" spans="23:24" x14ac:dyDescent="0.2">
      <c r="W5576" s="25"/>
      <c r="X5576" s="25"/>
    </row>
    <row r="5577" spans="23:24" x14ac:dyDescent="0.2">
      <c r="W5577" s="25"/>
      <c r="X5577" s="25"/>
    </row>
    <row r="5578" spans="23:24" x14ac:dyDescent="0.2">
      <c r="W5578" s="25"/>
      <c r="X5578" s="25"/>
    </row>
    <row r="5579" spans="23:24" x14ac:dyDescent="0.2">
      <c r="W5579" s="25"/>
      <c r="X5579" s="25"/>
    </row>
    <row r="5580" spans="23:24" x14ac:dyDescent="0.2">
      <c r="W5580" s="25"/>
      <c r="X5580" s="25"/>
    </row>
    <row r="5581" spans="23:24" x14ac:dyDescent="0.2">
      <c r="W5581" s="25"/>
      <c r="X5581" s="25"/>
    </row>
    <row r="5582" spans="23:24" x14ac:dyDescent="0.2">
      <c r="W5582" s="25"/>
      <c r="X5582" s="25"/>
    </row>
    <row r="5583" spans="23:24" x14ac:dyDescent="0.2">
      <c r="W5583" s="25"/>
      <c r="X5583" s="25"/>
    </row>
    <row r="5584" spans="23:24" x14ac:dyDescent="0.2">
      <c r="W5584" s="25"/>
      <c r="X5584" s="25"/>
    </row>
    <row r="5585" spans="23:24" x14ac:dyDescent="0.2">
      <c r="W5585" s="25"/>
      <c r="X5585" s="25"/>
    </row>
    <row r="5586" spans="23:24" x14ac:dyDescent="0.2">
      <c r="W5586" s="25"/>
      <c r="X5586" s="25"/>
    </row>
    <row r="5587" spans="23:24" x14ac:dyDescent="0.2">
      <c r="W5587" s="25"/>
      <c r="X5587" s="25"/>
    </row>
    <row r="5588" spans="23:24" x14ac:dyDescent="0.2">
      <c r="W5588" s="25"/>
      <c r="X5588" s="25"/>
    </row>
    <row r="5589" spans="23:24" x14ac:dyDescent="0.2">
      <c r="W5589" s="25"/>
      <c r="X5589" s="25"/>
    </row>
    <row r="5590" spans="23:24" x14ac:dyDescent="0.2">
      <c r="W5590" s="25"/>
      <c r="X5590" s="25"/>
    </row>
    <row r="5591" spans="23:24" x14ac:dyDescent="0.2">
      <c r="W5591" s="25"/>
      <c r="X5591" s="25"/>
    </row>
    <row r="5592" spans="23:24" x14ac:dyDescent="0.2">
      <c r="W5592" s="25"/>
      <c r="X5592" s="25"/>
    </row>
    <row r="5593" spans="23:24" x14ac:dyDescent="0.2">
      <c r="W5593" s="25"/>
      <c r="X5593" s="25"/>
    </row>
    <row r="5594" spans="23:24" x14ac:dyDescent="0.2">
      <c r="W5594" s="25"/>
      <c r="X5594" s="25"/>
    </row>
    <row r="5595" spans="23:24" x14ac:dyDescent="0.2">
      <c r="W5595" s="25"/>
      <c r="X5595" s="25"/>
    </row>
    <row r="5596" spans="23:24" x14ac:dyDescent="0.2">
      <c r="W5596" s="25"/>
      <c r="X5596" s="25"/>
    </row>
    <row r="5597" spans="23:24" x14ac:dyDescent="0.2">
      <c r="W5597" s="25"/>
      <c r="X5597" s="25"/>
    </row>
    <row r="5598" spans="23:24" x14ac:dyDescent="0.2">
      <c r="W5598" s="25"/>
      <c r="X5598" s="25"/>
    </row>
    <row r="5599" spans="23:24" x14ac:dyDescent="0.2">
      <c r="W5599" s="25"/>
      <c r="X5599" s="25"/>
    </row>
    <row r="5600" spans="23:24" x14ac:dyDescent="0.2">
      <c r="W5600" s="25"/>
      <c r="X5600" s="25"/>
    </row>
    <row r="5601" spans="23:24" x14ac:dyDescent="0.2">
      <c r="W5601" s="25"/>
      <c r="X5601" s="25"/>
    </row>
    <row r="5602" spans="23:24" x14ac:dyDescent="0.2">
      <c r="W5602" s="25"/>
      <c r="X5602" s="25"/>
    </row>
    <row r="5603" spans="23:24" x14ac:dyDescent="0.2">
      <c r="W5603" s="25"/>
      <c r="X5603" s="25"/>
    </row>
    <row r="5604" spans="23:24" x14ac:dyDescent="0.2">
      <c r="W5604" s="25"/>
      <c r="X5604" s="25"/>
    </row>
    <row r="5605" spans="23:24" x14ac:dyDescent="0.2">
      <c r="W5605" s="25"/>
      <c r="X5605" s="25"/>
    </row>
    <row r="5606" spans="23:24" x14ac:dyDescent="0.2">
      <c r="W5606" s="25"/>
      <c r="X5606" s="25"/>
    </row>
    <row r="5607" spans="23:24" x14ac:dyDescent="0.2">
      <c r="W5607" s="25"/>
      <c r="X5607" s="25"/>
    </row>
    <row r="5608" spans="23:24" x14ac:dyDescent="0.2">
      <c r="W5608" s="25"/>
      <c r="X5608" s="25"/>
    </row>
    <row r="5609" spans="23:24" x14ac:dyDescent="0.2">
      <c r="W5609" s="25"/>
      <c r="X5609" s="25"/>
    </row>
    <row r="5610" spans="23:24" x14ac:dyDescent="0.2">
      <c r="W5610" s="25"/>
      <c r="X5610" s="25"/>
    </row>
    <row r="5611" spans="23:24" x14ac:dyDescent="0.2">
      <c r="W5611" s="25"/>
      <c r="X5611" s="25"/>
    </row>
    <row r="5612" spans="23:24" x14ac:dyDescent="0.2">
      <c r="W5612" s="25"/>
      <c r="X5612" s="25"/>
    </row>
    <row r="5613" spans="23:24" x14ac:dyDescent="0.2">
      <c r="W5613" s="25"/>
      <c r="X5613" s="25"/>
    </row>
    <row r="5614" spans="23:24" x14ac:dyDescent="0.2">
      <c r="W5614" s="25"/>
      <c r="X5614" s="25"/>
    </row>
    <row r="5615" spans="23:24" x14ac:dyDescent="0.2">
      <c r="W5615" s="25"/>
      <c r="X5615" s="25"/>
    </row>
    <row r="5616" spans="23:24" x14ac:dyDescent="0.2">
      <c r="W5616" s="25"/>
      <c r="X5616" s="25"/>
    </row>
    <row r="5617" spans="23:24" x14ac:dyDescent="0.2">
      <c r="W5617" s="25"/>
      <c r="X5617" s="25"/>
    </row>
    <row r="5618" spans="23:24" x14ac:dyDescent="0.2">
      <c r="W5618" s="25"/>
      <c r="X5618" s="25"/>
    </row>
    <row r="5619" spans="23:24" x14ac:dyDescent="0.2">
      <c r="W5619" s="25"/>
      <c r="X5619" s="25"/>
    </row>
    <row r="5620" spans="23:24" x14ac:dyDescent="0.2">
      <c r="W5620" s="25"/>
      <c r="X5620" s="25"/>
    </row>
    <row r="5621" spans="23:24" x14ac:dyDescent="0.2">
      <c r="W5621" s="25"/>
      <c r="X5621" s="25"/>
    </row>
    <row r="5622" spans="23:24" x14ac:dyDescent="0.2">
      <c r="W5622" s="25"/>
      <c r="X5622" s="25"/>
    </row>
    <row r="5623" spans="23:24" x14ac:dyDescent="0.2">
      <c r="W5623" s="25"/>
      <c r="X5623" s="25"/>
    </row>
    <row r="5624" spans="23:24" x14ac:dyDescent="0.2">
      <c r="W5624" s="25"/>
      <c r="X5624" s="25"/>
    </row>
    <row r="5625" spans="23:24" x14ac:dyDescent="0.2">
      <c r="W5625" s="25"/>
      <c r="X5625" s="25"/>
    </row>
    <row r="5626" spans="23:24" x14ac:dyDescent="0.2">
      <c r="W5626" s="25"/>
      <c r="X5626" s="25"/>
    </row>
    <row r="5627" spans="23:24" x14ac:dyDescent="0.2">
      <c r="W5627" s="25"/>
      <c r="X5627" s="25"/>
    </row>
    <row r="5628" spans="23:24" x14ac:dyDescent="0.2">
      <c r="W5628" s="25"/>
      <c r="X5628" s="25"/>
    </row>
    <row r="5629" spans="23:24" x14ac:dyDescent="0.2">
      <c r="W5629" s="25"/>
      <c r="X5629" s="25"/>
    </row>
    <row r="5630" spans="23:24" x14ac:dyDescent="0.2">
      <c r="W5630" s="25"/>
      <c r="X5630" s="25"/>
    </row>
    <row r="5631" spans="23:24" x14ac:dyDescent="0.2">
      <c r="W5631" s="25"/>
      <c r="X5631" s="25"/>
    </row>
    <row r="5632" spans="23:24" x14ac:dyDescent="0.2">
      <c r="W5632" s="25"/>
      <c r="X5632" s="25"/>
    </row>
    <row r="5633" spans="23:24" x14ac:dyDescent="0.2">
      <c r="W5633" s="25"/>
      <c r="X5633" s="25"/>
    </row>
    <row r="5634" spans="23:24" x14ac:dyDescent="0.2">
      <c r="W5634" s="25"/>
      <c r="X5634" s="25"/>
    </row>
    <row r="5635" spans="23:24" x14ac:dyDescent="0.2">
      <c r="W5635" s="25"/>
      <c r="X5635" s="25"/>
    </row>
    <row r="5636" spans="23:24" x14ac:dyDescent="0.2">
      <c r="W5636" s="25"/>
      <c r="X5636" s="25"/>
    </row>
    <row r="5637" spans="23:24" x14ac:dyDescent="0.2">
      <c r="W5637" s="25"/>
      <c r="X5637" s="25"/>
    </row>
    <row r="5638" spans="23:24" x14ac:dyDescent="0.2">
      <c r="W5638" s="25"/>
      <c r="X5638" s="25"/>
    </row>
    <row r="5639" spans="23:24" x14ac:dyDescent="0.2">
      <c r="W5639" s="25"/>
      <c r="X5639" s="25"/>
    </row>
    <row r="5640" spans="23:24" x14ac:dyDescent="0.2">
      <c r="W5640" s="25"/>
      <c r="X5640" s="25"/>
    </row>
    <row r="5641" spans="23:24" x14ac:dyDescent="0.2">
      <c r="W5641" s="25"/>
      <c r="X5641" s="25"/>
    </row>
    <row r="5642" spans="23:24" x14ac:dyDescent="0.2">
      <c r="W5642" s="25"/>
      <c r="X5642" s="25"/>
    </row>
    <row r="5643" spans="23:24" x14ac:dyDescent="0.2">
      <c r="W5643" s="25"/>
      <c r="X5643" s="25"/>
    </row>
    <row r="5644" spans="23:24" x14ac:dyDescent="0.2">
      <c r="W5644" s="25"/>
      <c r="X5644" s="25"/>
    </row>
    <row r="5645" spans="23:24" x14ac:dyDescent="0.2">
      <c r="W5645" s="25"/>
      <c r="X5645" s="25"/>
    </row>
    <row r="5646" spans="23:24" x14ac:dyDescent="0.2">
      <c r="W5646" s="25"/>
      <c r="X5646" s="25"/>
    </row>
    <row r="5647" spans="23:24" x14ac:dyDescent="0.2">
      <c r="W5647" s="25"/>
      <c r="X5647" s="25"/>
    </row>
    <row r="5648" spans="23:24" x14ac:dyDescent="0.2">
      <c r="W5648" s="25"/>
      <c r="X5648" s="25"/>
    </row>
    <row r="5649" spans="23:24" x14ac:dyDescent="0.2">
      <c r="W5649" s="25"/>
      <c r="X5649" s="25"/>
    </row>
    <row r="5650" spans="23:24" x14ac:dyDescent="0.2">
      <c r="W5650" s="25"/>
      <c r="X5650" s="25"/>
    </row>
    <row r="5651" spans="23:24" x14ac:dyDescent="0.2">
      <c r="W5651" s="25"/>
      <c r="X5651" s="25"/>
    </row>
    <row r="5652" spans="23:24" x14ac:dyDescent="0.2">
      <c r="W5652" s="25"/>
      <c r="X5652" s="25"/>
    </row>
    <row r="5653" spans="23:24" x14ac:dyDescent="0.2">
      <c r="W5653" s="25"/>
      <c r="X5653" s="25"/>
    </row>
    <row r="5654" spans="23:24" x14ac:dyDescent="0.2">
      <c r="W5654" s="25"/>
      <c r="X5654" s="25"/>
    </row>
    <row r="5655" spans="23:24" x14ac:dyDescent="0.2">
      <c r="W5655" s="25"/>
      <c r="X5655" s="25"/>
    </row>
    <row r="5656" spans="23:24" x14ac:dyDescent="0.2">
      <c r="W5656" s="25"/>
      <c r="X5656" s="25"/>
    </row>
    <row r="5657" spans="23:24" x14ac:dyDescent="0.2">
      <c r="W5657" s="25"/>
      <c r="X5657" s="25"/>
    </row>
    <row r="5658" spans="23:24" x14ac:dyDescent="0.2">
      <c r="W5658" s="25"/>
      <c r="X5658" s="25"/>
    </row>
    <row r="5659" spans="23:24" x14ac:dyDescent="0.2">
      <c r="W5659" s="25"/>
      <c r="X5659" s="25"/>
    </row>
    <row r="5660" spans="23:24" x14ac:dyDescent="0.2">
      <c r="W5660" s="25"/>
      <c r="X5660" s="25"/>
    </row>
    <row r="5661" spans="23:24" x14ac:dyDescent="0.2">
      <c r="W5661" s="25"/>
      <c r="X5661" s="25"/>
    </row>
    <row r="5662" spans="23:24" x14ac:dyDescent="0.2">
      <c r="W5662" s="25"/>
      <c r="X5662" s="25"/>
    </row>
    <row r="5663" spans="23:24" x14ac:dyDescent="0.2">
      <c r="W5663" s="25"/>
      <c r="X5663" s="25"/>
    </row>
    <row r="5664" spans="23:24" x14ac:dyDescent="0.2">
      <c r="W5664" s="25"/>
      <c r="X5664" s="25"/>
    </row>
    <row r="5665" spans="23:24" x14ac:dyDescent="0.2">
      <c r="W5665" s="25"/>
      <c r="X5665" s="25"/>
    </row>
    <row r="5666" spans="23:24" x14ac:dyDescent="0.2">
      <c r="W5666" s="25"/>
      <c r="X5666" s="25"/>
    </row>
    <row r="5667" spans="23:24" x14ac:dyDescent="0.2">
      <c r="W5667" s="25"/>
      <c r="X5667" s="25"/>
    </row>
    <row r="5668" spans="23:24" x14ac:dyDescent="0.2">
      <c r="W5668" s="25"/>
      <c r="X5668" s="25"/>
    </row>
    <row r="5669" spans="23:24" x14ac:dyDescent="0.2">
      <c r="W5669" s="25"/>
      <c r="X5669" s="25"/>
    </row>
    <row r="5670" spans="23:24" x14ac:dyDescent="0.2">
      <c r="W5670" s="25"/>
      <c r="X5670" s="25"/>
    </row>
    <row r="5671" spans="23:24" x14ac:dyDescent="0.2">
      <c r="W5671" s="25"/>
      <c r="X5671" s="25"/>
    </row>
    <row r="5672" spans="23:24" x14ac:dyDescent="0.2">
      <c r="W5672" s="25"/>
      <c r="X5672" s="25"/>
    </row>
    <row r="5673" spans="23:24" x14ac:dyDescent="0.2">
      <c r="W5673" s="25"/>
      <c r="X5673" s="25"/>
    </row>
    <row r="5674" spans="23:24" x14ac:dyDescent="0.2">
      <c r="W5674" s="25"/>
      <c r="X5674" s="25"/>
    </row>
    <row r="5675" spans="23:24" x14ac:dyDescent="0.2">
      <c r="W5675" s="25"/>
      <c r="X5675" s="25"/>
    </row>
    <row r="5676" spans="23:24" x14ac:dyDescent="0.2">
      <c r="W5676" s="25"/>
      <c r="X5676" s="25"/>
    </row>
    <row r="5677" spans="23:24" x14ac:dyDescent="0.2">
      <c r="W5677" s="25"/>
      <c r="X5677" s="25"/>
    </row>
    <row r="5678" spans="23:24" x14ac:dyDescent="0.2">
      <c r="W5678" s="25"/>
      <c r="X5678" s="25"/>
    </row>
    <row r="5679" spans="23:24" x14ac:dyDescent="0.2">
      <c r="W5679" s="25"/>
      <c r="X5679" s="25"/>
    </row>
    <row r="5680" spans="23:24" x14ac:dyDescent="0.2">
      <c r="W5680" s="25"/>
      <c r="X5680" s="25"/>
    </row>
    <row r="5681" spans="23:24" x14ac:dyDescent="0.2">
      <c r="W5681" s="25"/>
      <c r="X5681" s="25"/>
    </row>
    <row r="5682" spans="23:24" x14ac:dyDescent="0.2">
      <c r="W5682" s="25"/>
      <c r="X5682" s="25"/>
    </row>
    <row r="5683" spans="23:24" x14ac:dyDescent="0.2">
      <c r="W5683" s="25"/>
      <c r="X5683" s="25"/>
    </row>
    <row r="5684" spans="23:24" x14ac:dyDescent="0.2">
      <c r="W5684" s="25"/>
      <c r="X5684" s="25"/>
    </row>
    <row r="5685" spans="23:24" x14ac:dyDescent="0.2">
      <c r="W5685" s="25"/>
      <c r="X5685" s="25"/>
    </row>
    <row r="5686" spans="23:24" x14ac:dyDescent="0.2">
      <c r="W5686" s="25"/>
      <c r="X5686" s="25"/>
    </row>
    <row r="5687" spans="23:24" x14ac:dyDescent="0.2">
      <c r="W5687" s="25"/>
      <c r="X5687" s="25"/>
    </row>
    <row r="5688" spans="23:24" x14ac:dyDescent="0.2">
      <c r="W5688" s="25"/>
      <c r="X5688" s="25"/>
    </row>
    <row r="5689" spans="23:24" x14ac:dyDescent="0.2">
      <c r="W5689" s="25"/>
      <c r="X5689" s="25"/>
    </row>
    <row r="5690" spans="23:24" x14ac:dyDescent="0.2">
      <c r="W5690" s="25"/>
      <c r="X5690" s="25"/>
    </row>
    <row r="5691" spans="23:24" x14ac:dyDescent="0.2">
      <c r="W5691" s="25"/>
      <c r="X5691" s="25"/>
    </row>
    <row r="5692" spans="23:24" x14ac:dyDescent="0.2">
      <c r="W5692" s="25"/>
      <c r="X5692" s="25"/>
    </row>
    <row r="5693" spans="23:24" x14ac:dyDescent="0.2">
      <c r="W5693" s="25"/>
      <c r="X5693" s="25"/>
    </row>
    <row r="5694" spans="23:24" x14ac:dyDescent="0.2">
      <c r="W5694" s="25"/>
      <c r="X5694" s="25"/>
    </row>
    <row r="5695" spans="23:24" x14ac:dyDescent="0.2">
      <c r="W5695" s="25"/>
      <c r="X5695" s="25"/>
    </row>
    <row r="5696" spans="23:24" x14ac:dyDescent="0.2">
      <c r="W5696" s="25"/>
      <c r="X5696" s="25"/>
    </row>
    <row r="5697" spans="23:24" x14ac:dyDescent="0.2">
      <c r="W5697" s="25"/>
      <c r="X5697" s="25"/>
    </row>
    <row r="5698" spans="23:24" x14ac:dyDescent="0.2">
      <c r="W5698" s="25"/>
      <c r="X5698" s="25"/>
    </row>
    <row r="5699" spans="23:24" x14ac:dyDescent="0.2">
      <c r="W5699" s="25"/>
      <c r="X5699" s="25"/>
    </row>
    <row r="5700" spans="23:24" x14ac:dyDescent="0.2">
      <c r="W5700" s="25"/>
      <c r="X5700" s="25"/>
    </row>
    <row r="5701" spans="23:24" x14ac:dyDescent="0.2">
      <c r="W5701" s="25"/>
      <c r="X5701" s="25"/>
    </row>
    <row r="5702" spans="23:24" x14ac:dyDescent="0.2">
      <c r="W5702" s="25"/>
      <c r="X5702" s="25"/>
    </row>
    <row r="5703" spans="23:24" x14ac:dyDescent="0.2">
      <c r="W5703" s="25"/>
      <c r="X5703" s="25"/>
    </row>
    <row r="5704" spans="23:24" x14ac:dyDescent="0.2">
      <c r="W5704" s="25"/>
      <c r="X5704" s="25"/>
    </row>
    <row r="5705" spans="23:24" x14ac:dyDescent="0.2">
      <c r="W5705" s="25"/>
      <c r="X5705" s="25"/>
    </row>
    <row r="5706" spans="23:24" x14ac:dyDescent="0.2">
      <c r="W5706" s="25"/>
      <c r="X5706" s="25"/>
    </row>
    <row r="5707" spans="23:24" x14ac:dyDescent="0.2">
      <c r="W5707" s="25"/>
      <c r="X5707" s="25"/>
    </row>
    <row r="5708" spans="23:24" x14ac:dyDescent="0.2">
      <c r="W5708" s="25"/>
      <c r="X5708" s="25"/>
    </row>
    <row r="5709" spans="23:24" x14ac:dyDescent="0.2">
      <c r="W5709" s="25"/>
      <c r="X5709" s="25"/>
    </row>
    <row r="5710" spans="23:24" x14ac:dyDescent="0.2">
      <c r="W5710" s="25"/>
      <c r="X5710" s="25"/>
    </row>
    <row r="5711" spans="23:24" x14ac:dyDescent="0.2">
      <c r="W5711" s="25"/>
      <c r="X5711" s="25"/>
    </row>
    <row r="5712" spans="23:24" x14ac:dyDescent="0.2">
      <c r="W5712" s="25"/>
      <c r="X5712" s="25"/>
    </row>
    <row r="5713" spans="23:24" x14ac:dyDescent="0.2">
      <c r="W5713" s="25"/>
      <c r="X5713" s="25"/>
    </row>
    <row r="5714" spans="23:24" x14ac:dyDescent="0.2">
      <c r="W5714" s="25"/>
      <c r="X5714" s="25"/>
    </row>
    <row r="5715" spans="23:24" x14ac:dyDescent="0.2">
      <c r="W5715" s="25"/>
      <c r="X5715" s="25"/>
    </row>
    <row r="5716" spans="23:24" x14ac:dyDescent="0.2">
      <c r="W5716" s="25"/>
      <c r="X5716" s="25"/>
    </row>
    <row r="5717" spans="23:24" x14ac:dyDescent="0.2">
      <c r="W5717" s="25"/>
      <c r="X5717" s="25"/>
    </row>
    <row r="5718" spans="23:24" x14ac:dyDescent="0.2">
      <c r="W5718" s="25"/>
      <c r="X5718" s="25"/>
    </row>
    <row r="5719" spans="23:24" x14ac:dyDescent="0.2">
      <c r="W5719" s="25"/>
      <c r="X5719" s="25"/>
    </row>
    <row r="5720" spans="23:24" x14ac:dyDescent="0.2">
      <c r="W5720" s="25"/>
      <c r="X5720" s="25"/>
    </row>
    <row r="5721" spans="23:24" x14ac:dyDescent="0.2">
      <c r="W5721" s="25"/>
      <c r="X5721" s="25"/>
    </row>
    <row r="5722" spans="23:24" x14ac:dyDescent="0.2">
      <c r="W5722" s="25"/>
      <c r="X5722" s="25"/>
    </row>
    <row r="5723" spans="23:24" x14ac:dyDescent="0.2">
      <c r="W5723" s="25"/>
      <c r="X5723" s="25"/>
    </row>
    <row r="5724" spans="23:24" x14ac:dyDescent="0.2">
      <c r="W5724" s="25"/>
      <c r="X5724" s="25"/>
    </row>
    <row r="5725" spans="23:24" x14ac:dyDescent="0.2">
      <c r="W5725" s="25"/>
      <c r="X5725" s="25"/>
    </row>
    <row r="5726" spans="23:24" x14ac:dyDescent="0.2">
      <c r="W5726" s="25"/>
      <c r="X5726" s="25"/>
    </row>
    <row r="5727" spans="23:24" x14ac:dyDescent="0.2">
      <c r="W5727" s="25"/>
      <c r="X5727" s="25"/>
    </row>
    <row r="5728" spans="23:24" x14ac:dyDescent="0.2">
      <c r="W5728" s="25"/>
      <c r="X5728" s="25"/>
    </row>
    <row r="5729" spans="23:24" x14ac:dyDescent="0.2">
      <c r="W5729" s="25"/>
      <c r="X5729" s="25"/>
    </row>
    <row r="5730" spans="23:24" x14ac:dyDescent="0.2">
      <c r="W5730" s="25"/>
      <c r="X5730" s="25"/>
    </row>
    <row r="5731" spans="23:24" x14ac:dyDescent="0.2">
      <c r="W5731" s="25"/>
      <c r="X5731" s="25"/>
    </row>
    <row r="5732" spans="23:24" x14ac:dyDescent="0.2">
      <c r="W5732" s="25"/>
      <c r="X5732" s="25"/>
    </row>
    <row r="5733" spans="23:24" x14ac:dyDescent="0.2">
      <c r="W5733" s="25"/>
      <c r="X5733" s="25"/>
    </row>
    <row r="5734" spans="23:24" x14ac:dyDescent="0.2">
      <c r="W5734" s="25"/>
      <c r="X5734" s="25"/>
    </row>
    <row r="5735" spans="23:24" x14ac:dyDescent="0.2">
      <c r="W5735" s="25"/>
      <c r="X5735" s="25"/>
    </row>
    <row r="5736" spans="23:24" x14ac:dyDescent="0.2">
      <c r="W5736" s="25"/>
      <c r="X5736" s="25"/>
    </row>
    <row r="5737" spans="23:24" x14ac:dyDescent="0.2">
      <c r="W5737" s="25"/>
      <c r="X5737" s="25"/>
    </row>
    <row r="5738" spans="23:24" x14ac:dyDescent="0.2">
      <c r="W5738" s="25"/>
      <c r="X5738" s="25"/>
    </row>
    <row r="5739" spans="23:24" x14ac:dyDescent="0.2">
      <c r="W5739" s="25"/>
      <c r="X5739" s="25"/>
    </row>
    <row r="5740" spans="23:24" x14ac:dyDescent="0.2">
      <c r="W5740" s="25"/>
      <c r="X5740" s="25"/>
    </row>
    <row r="5741" spans="23:24" x14ac:dyDescent="0.2">
      <c r="W5741" s="25"/>
      <c r="X5741" s="25"/>
    </row>
    <row r="5742" spans="23:24" x14ac:dyDescent="0.2">
      <c r="W5742" s="25"/>
      <c r="X5742" s="25"/>
    </row>
    <row r="5743" spans="23:24" x14ac:dyDescent="0.2">
      <c r="W5743" s="25"/>
      <c r="X5743" s="25"/>
    </row>
    <row r="5744" spans="23:24" x14ac:dyDescent="0.2">
      <c r="W5744" s="25"/>
      <c r="X5744" s="25"/>
    </row>
    <row r="5745" spans="23:24" x14ac:dyDescent="0.2">
      <c r="W5745" s="25"/>
      <c r="X5745" s="25"/>
    </row>
    <row r="5746" spans="23:24" x14ac:dyDescent="0.2">
      <c r="W5746" s="25"/>
      <c r="X5746" s="25"/>
    </row>
    <row r="5747" spans="23:24" x14ac:dyDescent="0.2">
      <c r="W5747" s="25"/>
      <c r="X5747" s="25"/>
    </row>
    <row r="5748" spans="23:24" x14ac:dyDescent="0.2">
      <c r="W5748" s="25"/>
      <c r="X5748" s="25"/>
    </row>
    <row r="5749" spans="23:24" x14ac:dyDescent="0.2">
      <c r="W5749" s="25"/>
      <c r="X5749" s="25"/>
    </row>
    <row r="5750" spans="23:24" x14ac:dyDescent="0.2">
      <c r="W5750" s="25"/>
      <c r="X5750" s="25"/>
    </row>
    <row r="5751" spans="23:24" x14ac:dyDescent="0.2">
      <c r="W5751" s="25"/>
      <c r="X5751" s="25"/>
    </row>
    <row r="5752" spans="23:24" x14ac:dyDescent="0.2">
      <c r="W5752" s="25"/>
      <c r="X5752" s="25"/>
    </row>
    <row r="5753" spans="23:24" x14ac:dyDescent="0.2">
      <c r="W5753" s="25"/>
      <c r="X5753" s="25"/>
    </row>
    <row r="5754" spans="23:24" x14ac:dyDescent="0.2">
      <c r="W5754" s="25"/>
      <c r="X5754" s="25"/>
    </row>
    <row r="5755" spans="23:24" x14ac:dyDescent="0.2">
      <c r="W5755" s="25"/>
      <c r="X5755" s="25"/>
    </row>
    <row r="5756" spans="23:24" x14ac:dyDescent="0.2">
      <c r="W5756" s="25"/>
      <c r="X5756" s="25"/>
    </row>
    <row r="5757" spans="23:24" x14ac:dyDescent="0.2">
      <c r="W5757" s="25"/>
      <c r="X5757" s="25"/>
    </row>
    <row r="5758" spans="23:24" x14ac:dyDescent="0.2">
      <c r="W5758" s="25"/>
      <c r="X5758" s="25"/>
    </row>
    <row r="5759" spans="23:24" x14ac:dyDescent="0.2">
      <c r="W5759" s="25"/>
      <c r="X5759" s="25"/>
    </row>
    <row r="5760" spans="23:24" x14ac:dyDescent="0.2">
      <c r="W5760" s="25"/>
      <c r="X5760" s="25"/>
    </row>
    <row r="5761" spans="23:24" x14ac:dyDescent="0.2">
      <c r="W5761" s="25"/>
      <c r="X5761" s="25"/>
    </row>
    <row r="5762" spans="23:24" x14ac:dyDescent="0.2">
      <c r="W5762" s="25"/>
      <c r="X5762" s="25"/>
    </row>
    <row r="5763" spans="23:24" x14ac:dyDescent="0.2">
      <c r="W5763" s="25"/>
      <c r="X5763" s="25"/>
    </row>
    <row r="5764" spans="23:24" x14ac:dyDescent="0.2">
      <c r="W5764" s="25"/>
      <c r="X5764" s="25"/>
    </row>
    <row r="5765" spans="23:24" x14ac:dyDescent="0.2">
      <c r="W5765" s="25"/>
      <c r="X5765" s="25"/>
    </row>
    <row r="5766" spans="23:24" x14ac:dyDescent="0.2">
      <c r="W5766" s="25"/>
      <c r="X5766" s="25"/>
    </row>
    <row r="5767" spans="23:24" x14ac:dyDescent="0.2">
      <c r="W5767" s="25"/>
      <c r="X5767" s="25"/>
    </row>
    <row r="5768" spans="23:24" x14ac:dyDescent="0.2">
      <c r="W5768" s="25"/>
      <c r="X5768" s="25"/>
    </row>
    <row r="5769" spans="23:24" x14ac:dyDescent="0.2">
      <c r="W5769" s="25"/>
      <c r="X5769" s="25"/>
    </row>
    <row r="5770" spans="23:24" x14ac:dyDescent="0.2">
      <c r="W5770" s="25"/>
      <c r="X5770" s="25"/>
    </row>
    <row r="5771" spans="23:24" x14ac:dyDescent="0.2">
      <c r="W5771" s="25"/>
      <c r="X5771" s="25"/>
    </row>
    <row r="5772" spans="23:24" x14ac:dyDescent="0.2">
      <c r="W5772" s="25"/>
      <c r="X5772" s="25"/>
    </row>
    <row r="5773" spans="23:24" x14ac:dyDescent="0.2">
      <c r="W5773" s="25"/>
      <c r="X5773" s="25"/>
    </row>
    <row r="5774" spans="23:24" x14ac:dyDescent="0.2">
      <c r="W5774" s="25"/>
      <c r="X5774" s="25"/>
    </row>
    <row r="5775" spans="23:24" x14ac:dyDescent="0.2">
      <c r="W5775" s="25"/>
      <c r="X5775" s="25"/>
    </row>
    <row r="5776" spans="23:24" x14ac:dyDescent="0.2">
      <c r="W5776" s="25"/>
      <c r="X5776" s="25"/>
    </row>
    <row r="5777" spans="23:24" x14ac:dyDescent="0.2">
      <c r="W5777" s="25"/>
      <c r="X5777" s="25"/>
    </row>
    <row r="5778" spans="23:24" x14ac:dyDescent="0.2">
      <c r="W5778" s="25"/>
      <c r="X5778" s="25"/>
    </row>
    <row r="5779" spans="23:24" x14ac:dyDescent="0.2">
      <c r="W5779" s="25"/>
      <c r="X5779" s="25"/>
    </row>
    <row r="5780" spans="23:24" x14ac:dyDescent="0.2">
      <c r="W5780" s="25"/>
      <c r="X5780" s="25"/>
    </row>
    <row r="5781" spans="23:24" x14ac:dyDescent="0.2">
      <c r="W5781" s="25"/>
      <c r="X5781" s="25"/>
    </row>
    <row r="5782" spans="23:24" x14ac:dyDescent="0.2">
      <c r="W5782" s="25"/>
      <c r="X5782" s="25"/>
    </row>
    <row r="5783" spans="23:24" x14ac:dyDescent="0.2">
      <c r="W5783" s="25"/>
      <c r="X5783" s="25"/>
    </row>
    <row r="5784" spans="23:24" x14ac:dyDescent="0.2">
      <c r="W5784" s="25"/>
      <c r="X5784" s="25"/>
    </row>
    <row r="5785" spans="23:24" x14ac:dyDescent="0.2">
      <c r="W5785" s="25"/>
      <c r="X5785" s="25"/>
    </row>
    <row r="5786" spans="23:24" x14ac:dyDescent="0.2">
      <c r="W5786" s="25"/>
      <c r="X5786" s="25"/>
    </row>
    <row r="5787" spans="23:24" x14ac:dyDescent="0.2">
      <c r="W5787" s="25"/>
      <c r="X5787" s="25"/>
    </row>
    <row r="5788" spans="23:24" x14ac:dyDescent="0.2">
      <c r="W5788" s="25"/>
      <c r="X5788" s="25"/>
    </row>
    <row r="5789" spans="23:24" x14ac:dyDescent="0.2">
      <c r="W5789" s="25"/>
      <c r="X5789" s="25"/>
    </row>
    <row r="5790" spans="23:24" x14ac:dyDescent="0.2">
      <c r="W5790" s="25"/>
      <c r="X5790" s="25"/>
    </row>
    <row r="5791" spans="23:24" x14ac:dyDescent="0.2">
      <c r="W5791" s="25"/>
      <c r="X5791" s="25"/>
    </row>
    <row r="5792" spans="23:24" x14ac:dyDescent="0.2">
      <c r="W5792" s="25"/>
      <c r="X5792" s="25"/>
    </row>
    <row r="5793" spans="23:24" x14ac:dyDescent="0.2">
      <c r="W5793" s="25"/>
      <c r="X5793" s="25"/>
    </row>
    <row r="5794" spans="23:24" x14ac:dyDescent="0.2">
      <c r="W5794" s="25"/>
      <c r="X5794" s="25"/>
    </row>
    <row r="5795" spans="23:24" x14ac:dyDescent="0.2">
      <c r="W5795" s="25"/>
      <c r="X5795" s="25"/>
    </row>
    <row r="5796" spans="23:24" x14ac:dyDescent="0.2">
      <c r="W5796" s="25"/>
      <c r="X5796" s="25"/>
    </row>
    <row r="5797" spans="23:24" x14ac:dyDescent="0.2">
      <c r="W5797" s="25"/>
      <c r="X5797" s="25"/>
    </row>
    <row r="5798" spans="23:24" x14ac:dyDescent="0.2">
      <c r="W5798" s="25"/>
      <c r="X5798" s="25"/>
    </row>
    <row r="5799" spans="23:24" x14ac:dyDescent="0.2">
      <c r="W5799" s="25"/>
      <c r="X5799" s="25"/>
    </row>
    <row r="5800" spans="23:24" x14ac:dyDescent="0.2">
      <c r="W5800" s="25"/>
      <c r="X5800" s="25"/>
    </row>
    <row r="5801" spans="23:24" x14ac:dyDescent="0.2">
      <c r="W5801" s="25"/>
      <c r="X5801" s="25"/>
    </row>
    <row r="5802" spans="23:24" x14ac:dyDescent="0.2">
      <c r="W5802" s="25"/>
      <c r="X5802" s="25"/>
    </row>
    <row r="5803" spans="23:24" x14ac:dyDescent="0.2">
      <c r="W5803" s="25"/>
      <c r="X5803" s="25"/>
    </row>
    <row r="5804" spans="23:24" x14ac:dyDescent="0.2">
      <c r="W5804" s="25"/>
      <c r="X5804" s="25"/>
    </row>
    <row r="5805" spans="23:24" x14ac:dyDescent="0.2">
      <c r="W5805" s="25"/>
      <c r="X5805" s="25"/>
    </row>
    <row r="5806" spans="23:24" x14ac:dyDescent="0.2">
      <c r="W5806" s="25"/>
      <c r="X5806" s="25"/>
    </row>
    <row r="5807" spans="23:24" x14ac:dyDescent="0.2">
      <c r="W5807" s="25"/>
      <c r="X5807" s="25"/>
    </row>
    <row r="5808" spans="23:24" x14ac:dyDescent="0.2">
      <c r="W5808" s="25"/>
      <c r="X5808" s="25"/>
    </row>
    <row r="5809" spans="23:24" x14ac:dyDescent="0.2">
      <c r="W5809" s="25"/>
      <c r="X5809" s="25"/>
    </row>
    <row r="5810" spans="23:24" x14ac:dyDescent="0.2">
      <c r="W5810" s="25"/>
      <c r="X5810" s="25"/>
    </row>
    <row r="5811" spans="23:24" x14ac:dyDescent="0.2">
      <c r="W5811" s="25"/>
      <c r="X5811" s="25"/>
    </row>
    <row r="5812" spans="23:24" x14ac:dyDescent="0.2">
      <c r="W5812" s="25"/>
      <c r="X5812" s="25"/>
    </row>
    <row r="5813" spans="23:24" x14ac:dyDescent="0.2">
      <c r="W5813" s="25"/>
      <c r="X5813" s="25"/>
    </row>
    <row r="5814" spans="23:24" x14ac:dyDescent="0.2">
      <c r="W5814" s="25"/>
      <c r="X5814" s="25"/>
    </row>
    <row r="5815" spans="23:24" x14ac:dyDescent="0.2">
      <c r="W5815" s="25"/>
      <c r="X5815" s="25"/>
    </row>
    <row r="5816" spans="23:24" x14ac:dyDescent="0.2">
      <c r="W5816" s="25"/>
      <c r="X5816" s="25"/>
    </row>
    <row r="5817" spans="23:24" x14ac:dyDescent="0.2">
      <c r="W5817" s="25"/>
      <c r="X5817" s="25"/>
    </row>
    <row r="5818" spans="23:24" x14ac:dyDescent="0.2">
      <c r="W5818" s="25"/>
      <c r="X5818" s="25"/>
    </row>
    <row r="5819" spans="23:24" x14ac:dyDescent="0.2">
      <c r="W5819" s="25"/>
      <c r="X5819" s="25"/>
    </row>
    <row r="5820" spans="23:24" x14ac:dyDescent="0.2">
      <c r="W5820" s="25"/>
      <c r="X5820" s="25"/>
    </row>
    <row r="5821" spans="23:24" x14ac:dyDescent="0.2">
      <c r="W5821" s="25"/>
      <c r="X5821" s="25"/>
    </row>
    <row r="5822" spans="23:24" x14ac:dyDescent="0.2">
      <c r="W5822" s="25"/>
      <c r="X5822" s="25"/>
    </row>
    <row r="5823" spans="23:24" x14ac:dyDescent="0.2">
      <c r="W5823" s="25"/>
      <c r="X5823" s="25"/>
    </row>
    <row r="5824" spans="23:24" x14ac:dyDescent="0.2">
      <c r="W5824" s="25"/>
      <c r="X5824" s="25"/>
    </row>
    <row r="5825" spans="23:24" x14ac:dyDescent="0.2">
      <c r="W5825" s="25"/>
      <c r="X5825" s="25"/>
    </row>
    <row r="5826" spans="23:24" x14ac:dyDescent="0.2">
      <c r="W5826" s="25"/>
      <c r="X5826" s="25"/>
    </row>
    <row r="5827" spans="23:24" x14ac:dyDescent="0.2">
      <c r="W5827" s="25"/>
      <c r="X5827" s="25"/>
    </row>
    <row r="5828" spans="23:24" x14ac:dyDescent="0.2">
      <c r="W5828" s="25"/>
      <c r="X5828" s="25"/>
    </row>
    <row r="5829" spans="23:24" x14ac:dyDescent="0.2">
      <c r="W5829" s="25"/>
      <c r="X5829" s="25"/>
    </row>
    <row r="5830" spans="23:24" x14ac:dyDescent="0.2">
      <c r="W5830" s="25"/>
      <c r="X5830" s="25"/>
    </row>
    <row r="5831" spans="23:24" x14ac:dyDescent="0.2">
      <c r="W5831" s="25"/>
      <c r="X5831" s="25"/>
    </row>
    <row r="5832" spans="23:24" x14ac:dyDescent="0.2">
      <c r="W5832" s="25"/>
      <c r="X5832" s="25"/>
    </row>
    <row r="5833" spans="23:24" x14ac:dyDescent="0.2">
      <c r="W5833" s="25"/>
      <c r="X5833" s="25"/>
    </row>
    <row r="5834" spans="23:24" x14ac:dyDescent="0.2">
      <c r="W5834" s="25"/>
      <c r="X5834" s="25"/>
    </row>
    <row r="5835" spans="23:24" x14ac:dyDescent="0.2">
      <c r="W5835" s="25"/>
      <c r="X5835" s="25"/>
    </row>
    <row r="5836" spans="23:24" x14ac:dyDescent="0.2">
      <c r="W5836" s="25"/>
      <c r="X5836" s="25"/>
    </row>
    <row r="5837" spans="23:24" x14ac:dyDescent="0.2">
      <c r="W5837" s="25"/>
      <c r="X5837" s="25"/>
    </row>
    <row r="5838" spans="23:24" x14ac:dyDescent="0.2">
      <c r="W5838" s="25"/>
      <c r="X5838" s="25"/>
    </row>
    <row r="5839" spans="23:24" x14ac:dyDescent="0.2">
      <c r="W5839" s="25"/>
      <c r="X5839" s="25"/>
    </row>
    <row r="5840" spans="23:24" x14ac:dyDescent="0.2">
      <c r="W5840" s="25"/>
      <c r="X5840" s="25"/>
    </row>
    <row r="5841" spans="23:24" x14ac:dyDescent="0.2">
      <c r="W5841" s="25"/>
      <c r="X5841" s="25"/>
    </row>
    <row r="5842" spans="23:24" x14ac:dyDescent="0.2">
      <c r="W5842" s="25"/>
      <c r="X5842" s="25"/>
    </row>
    <row r="5843" spans="23:24" x14ac:dyDescent="0.2">
      <c r="W5843" s="25"/>
      <c r="X5843" s="25"/>
    </row>
    <row r="5844" spans="23:24" x14ac:dyDescent="0.2">
      <c r="W5844" s="25"/>
      <c r="X5844" s="25"/>
    </row>
    <row r="5845" spans="23:24" x14ac:dyDescent="0.2">
      <c r="W5845" s="25"/>
      <c r="X5845" s="25"/>
    </row>
    <row r="5846" spans="23:24" x14ac:dyDescent="0.2">
      <c r="W5846" s="25"/>
      <c r="X5846" s="25"/>
    </row>
    <row r="5847" spans="23:24" x14ac:dyDescent="0.2">
      <c r="W5847" s="25"/>
      <c r="X5847" s="25"/>
    </row>
    <row r="5848" spans="23:24" x14ac:dyDescent="0.2">
      <c r="W5848" s="25"/>
      <c r="X5848" s="25"/>
    </row>
    <row r="5849" spans="23:24" x14ac:dyDescent="0.2">
      <c r="W5849" s="25"/>
      <c r="X5849" s="25"/>
    </row>
    <row r="5850" spans="23:24" x14ac:dyDescent="0.2">
      <c r="W5850" s="25"/>
      <c r="X5850" s="25"/>
    </row>
    <row r="5851" spans="23:24" x14ac:dyDescent="0.2">
      <c r="W5851" s="25"/>
      <c r="X5851" s="25"/>
    </row>
    <row r="5852" spans="23:24" x14ac:dyDescent="0.2">
      <c r="W5852" s="25"/>
      <c r="X5852" s="25"/>
    </row>
    <row r="5853" spans="23:24" x14ac:dyDescent="0.2">
      <c r="W5853" s="25"/>
      <c r="X5853" s="25"/>
    </row>
    <row r="5854" spans="23:24" x14ac:dyDescent="0.2">
      <c r="W5854" s="25"/>
      <c r="X5854" s="25"/>
    </row>
    <row r="5855" spans="23:24" x14ac:dyDescent="0.2">
      <c r="W5855" s="25"/>
      <c r="X5855" s="25"/>
    </row>
    <row r="5856" spans="23:24" x14ac:dyDescent="0.2">
      <c r="W5856" s="25"/>
      <c r="X5856" s="25"/>
    </row>
    <row r="5857" spans="23:24" x14ac:dyDescent="0.2">
      <c r="W5857" s="25"/>
      <c r="X5857" s="25"/>
    </row>
    <row r="5858" spans="23:24" x14ac:dyDescent="0.2">
      <c r="W5858" s="25"/>
      <c r="X5858" s="25"/>
    </row>
    <row r="5859" spans="23:24" x14ac:dyDescent="0.2">
      <c r="W5859" s="25"/>
      <c r="X5859" s="25"/>
    </row>
    <row r="5860" spans="23:24" x14ac:dyDescent="0.2">
      <c r="W5860" s="25"/>
      <c r="X5860" s="25"/>
    </row>
    <row r="5861" spans="23:24" x14ac:dyDescent="0.2">
      <c r="W5861" s="25"/>
      <c r="X5861" s="25"/>
    </row>
    <row r="5862" spans="23:24" x14ac:dyDescent="0.2">
      <c r="W5862" s="25"/>
      <c r="X5862" s="25"/>
    </row>
    <row r="5863" spans="23:24" x14ac:dyDescent="0.2">
      <c r="W5863" s="25"/>
      <c r="X5863" s="25"/>
    </row>
    <row r="5864" spans="23:24" x14ac:dyDescent="0.2">
      <c r="W5864" s="25"/>
      <c r="X5864" s="25"/>
    </row>
    <row r="5865" spans="23:24" x14ac:dyDescent="0.2">
      <c r="W5865" s="25"/>
      <c r="X5865" s="25"/>
    </row>
    <row r="5866" spans="23:24" x14ac:dyDescent="0.2">
      <c r="W5866" s="25"/>
      <c r="X5866" s="25"/>
    </row>
    <row r="5867" spans="23:24" x14ac:dyDescent="0.2">
      <c r="W5867" s="25"/>
      <c r="X5867" s="25"/>
    </row>
    <row r="5868" spans="23:24" x14ac:dyDescent="0.2">
      <c r="W5868" s="25"/>
      <c r="X5868" s="25"/>
    </row>
    <row r="5869" spans="23:24" x14ac:dyDescent="0.2">
      <c r="W5869" s="25"/>
      <c r="X5869" s="25"/>
    </row>
    <row r="5870" spans="23:24" x14ac:dyDescent="0.2">
      <c r="W5870" s="25"/>
      <c r="X5870" s="25"/>
    </row>
    <row r="5871" spans="23:24" x14ac:dyDescent="0.2">
      <c r="W5871" s="25"/>
      <c r="X5871" s="25"/>
    </row>
    <row r="5872" spans="23:24" x14ac:dyDescent="0.2">
      <c r="W5872" s="25"/>
      <c r="X5872" s="25"/>
    </row>
    <row r="5873" spans="23:24" x14ac:dyDescent="0.2">
      <c r="W5873" s="25"/>
      <c r="X5873" s="25"/>
    </row>
    <row r="5874" spans="23:24" x14ac:dyDescent="0.2">
      <c r="W5874" s="25"/>
      <c r="X5874" s="25"/>
    </row>
    <row r="5875" spans="23:24" x14ac:dyDescent="0.2">
      <c r="W5875" s="25"/>
      <c r="X5875" s="25"/>
    </row>
    <row r="5876" spans="23:24" x14ac:dyDescent="0.2">
      <c r="W5876" s="25"/>
      <c r="X5876" s="25"/>
    </row>
    <row r="5877" spans="23:24" x14ac:dyDescent="0.2">
      <c r="W5877" s="25"/>
      <c r="X5877" s="25"/>
    </row>
    <row r="5878" spans="23:24" x14ac:dyDescent="0.2">
      <c r="W5878" s="25"/>
      <c r="X5878" s="25"/>
    </row>
    <row r="5879" spans="23:24" x14ac:dyDescent="0.2">
      <c r="W5879" s="25"/>
      <c r="X5879" s="25"/>
    </row>
    <row r="5880" spans="23:24" x14ac:dyDescent="0.2">
      <c r="W5880" s="25"/>
      <c r="X5880" s="25"/>
    </row>
    <row r="5881" spans="23:24" x14ac:dyDescent="0.2">
      <c r="W5881" s="25"/>
      <c r="X5881" s="25"/>
    </row>
    <row r="5882" spans="23:24" x14ac:dyDescent="0.2">
      <c r="W5882" s="25"/>
      <c r="X5882" s="25"/>
    </row>
    <row r="5883" spans="23:24" x14ac:dyDescent="0.2">
      <c r="W5883" s="25"/>
      <c r="X5883" s="25"/>
    </row>
    <row r="5884" spans="23:24" x14ac:dyDescent="0.2">
      <c r="W5884" s="25"/>
      <c r="X5884" s="25"/>
    </row>
    <row r="5885" spans="23:24" x14ac:dyDescent="0.2">
      <c r="W5885" s="25"/>
      <c r="X5885" s="25"/>
    </row>
    <row r="5886" spans="23:24" x14ac:dyDescent="0.2">
      <c r="W5886" s="25"/>
      <c r="X5886" s="25"/>
    </row>
    <row r="5887" spans="23:24" x14ac:dyDescent="0.2">
      <c r="W5887" s="25"/>
      <c r="X5887" s="25"/>
    </row>
    <row r="5888" spans="23:24" x14ac:dyDescent="0.2">
      <c r="W5888" s="25"/>
      <c r="X5888" s="25"/>
    </row>
    <row r="5889" spans="23:24" x14ac:dyDescent="0.2">
      <c r="W5889" s="25"/>
      <c r="X5889" s="25"/>
    </row>
    <row r="5890" spans="23:24" x14ac:dyDescent="0.2">
      <c r="W5890" s="25"/>
      <c r="X5890" s="25"/>
    </row>
    <row r="5891" spans="23:24" x14ac:dyDescent="0.2">
      <c r="W5891" s="25"/>
      <c r="X5891" s="25"/>
    </row>
    <row r="5892" spans="23:24" x14ac:dyDescent="0.2">
      <c r="W5892" s="25"/>
      <c r="X5892" s="25"/>
    </row>
    <row r="5893" spans="23:24" x14ac:dyDescent="0.2">
      <c r="W5893" s="25"/>
      <c r="X5893" s="25"/>
    </row>
    <row r="5894" spans="23:24" x14ac:dyDescent="0.2">
      <c r="W5894" s="25"/>
      <c r="X5894" s="25"/>
    </row>
    <row r="5895" spans="23:24" x14ac:dyDescent="0.2">
      <c r="W5895" s="25"/>
      <c r="X5895" s="25"/>
    </row>
    <row r="5896" spans="23:24" x14ac:dyDescent="0.2">
      <c r="W5896" s="25"/>
      <c r="X5896" s="25"/>
    </row>
    <row r="5897" spans="23:24" x14ac:dyDescent="0.2">
      <c r="W5897" s="25"/>
      <c r="X5897" s="25"/>
    </row>
    <row r="5898" spans="23:24" x14ac:dyDescent="0.2">
      <c r="W5898" s="25"/>
      <c r="X5898" s="25"/>
    </row>
    <row r="5899" spans="23:24" x14ac:dyDescent="0.2">
      <c r="W5899" s="25"/>
      <c r="X5899" s="25"/>
    </row>
    <row r="5900" spans="23:24" x14ac:dyDescent="0.2">
      <c r="W5900" s="25"/>
      <c r="X5900" s="25"/>
    </row>
    <row r="5901" spans="23:24" x14ac:dyDescent="0.2">
      <c r="W5901" s="25"/>
      <c r="X5901" s="25"/>
    </row>
    <row r="5902" spans="23:24" x14ac:dyDescent="0.2">
      <c r="W5902" s="25"/>
      <c r="X5902" s="25"/>
    </row>
    <row r="5903" spans="23:24" x14ac:dyDescent="0.2">
      <c r="W5903" s="25"/>
      <c r="X5903" s="25"/>
    </row>
    <row r="5904" spans="23:24" x14ac:dyDescent="0.2">
      <c r="W5904" s="25"/>
      <c r="X5904" s="25"/>
    </row>
    <row r="5905" spans="23:24" x14ac:dyDescent="0.2">
      <c r="W5905" s="25"/>
      <c r="X5905" s="25"/>
    </row>
    <row r="5906" spans="23:24" x14ac:dyDescent="0.2">
      <c r="W5906" s="25"/>
      <c r="X5906" s="25"/>
    </row>
    <row r="5907" spans="23:24" x14ac:dyDescent="0.2">
      <c r="W5907" s="25"/>
      <c r="X5907" s="25"/>
    </row>
    <row r="5908" spans="23:24" x14ac:dyDescent="0.2">
      <c r="W5908" s="25"/>
      <c r="X5908" s="25"/>
    </row>
    <row r="5909" spans="23:24" x14ac:dyDescent="0.2">
      <c r="W5909" s="25"/>
      <c r="X5909" s="25"/>
    </row>
    <row r="5910" spans="23:24" x14ac:dyDescent="0.2">
      <c r="W5910" s="25"/>
      <c r="X5910" s="25"/>
    </row>
    <row r="5911" spans="23:24" x14ac:dyDescent="0.2">
      <c r="W5911" s="25"/>
      <c r="X5911" s="25"/>
    </row>
    <row r="5912" spans="23:24" x14ac:dyDescent="0.2">
      <c r="W5912" s="25"/>
      <c r="X5912" s="25"/>
    </row>
    <row r="5913" spans="23:24" x14ac:dyDescent="0.2">
      <c r="W5913" s="25"/>
      <c r="X5913" s="25"/>
    </row>
    <row r="5914" spans="23:24" x14ac:dyDescent="0.2">
      <c r="W5914" s="25"/>
      <c r="X5914" s="25"/>
    </row>
    <row r="5915" spans="23:24" x14ac:dyDescent="0.2">
      <c r="W5915" s="25"/>
      <c r="X5915" s="25"/>
    </row>
    <row r="5916" spans="23:24" x14ac:dyDescent="0.2">
      <c r="W5916" s="25"/>
      <c r="X5916" s="25"/>
    </row>
    <row r="5917" spans="23:24" x14ac:dyDescent="0.2">
      <c r="W5917" s="25"/>
      <c r="X5917" s="25"/>
    </row>
    <row r="5918" spans="23:24" x14ac:dyDescent="0.2">
      <c r="W5918" s="25"/>
      <c r="X5918" s="25"/>
    </row>
    <row r="5919" spans="23:24" x14ac:dyDescent="0.2">
      <c r="W5919" s="25"/>
      <c r="X5919" s="25"/>
    </row>
    <row r="5920" spans="23:24" x14ac:dyDescent="0.2">
      <c r="W5920" s="25"/>
      <c r="X5920" s="25"/>
    </row>
    <row r="5921" spans="23:24" x14ac:dyDescent="0.2">
      <c r="W5921" s="25"/>
      <c r="X5921" s="25"/>
    </row>
    <row r="5922" spans="23:24" x14ac:dyDescent="0.2">
      <c r="W5922" s="25"/>
      <c r="X5922" s="25"/>
    </row>
    <row r="5923" spans="23:24" x14ac:dyDescent="0.2">
      <c r="W5923" s="25"/>
      <c r="X5923" s="25"/>
    </row>
    <row r="5924" spans="23:24" x14ac:dyDescent="0.2">
      <c r="W5924" s="25"/>
      <c r="X5924" s="25"/>
    </row>
    <row r="5925" spans="23:24" x14ac:dyDescent="0.2">
      <c r="W5925" s="25"/>
      <c r="X5925" s="25"/>
    </row>
    <row r="5926" spans="23:24" x14ac:dyDescent="0.2">
      <c r="W5926" s="25"/>
      <c r="X5926" s="25"/>
    </row>
    <row r="5927" spans="23:24" x14ac:dyDescent="0.2">
      <c r="W5927" s="25"/>
      <c r="X5927" s="25"/>
    </row>
    <row r="5928" spans="23:24" x14ac:dyDescent="0.2">
      <c r="W5928" s="25"/>
      <c r="X5928" s="25"/>
    </row>
    <row r="5929" spans="23:24" x14ac:dyDescent="0.2">
      <c r="W5929" s="25"/>
      <c r="X5929" s="25"/>
    </row>
    <row r="5930" spans="23:24" x14ac:dyDescent="0.2">
      <c r="W5930" s="25"/>
      <c r="X5930" s="25"/>
    </row>
    <row r="5931" spans="23:24" x14ac:dyDescent="0.2">
      <c r="W5931" s="25"/>
      <c r="X5931" s="25"/>
    </row>
    <row r="5932" spans="23:24" x14ac:dyDescent="0.2">
      <c r="W5932" s="25"/>
      <c r="X5932" s="25"/>
    </row>
    <row r="5933" spans="23:24" x14ac:dyDescent="0.2">
      <c r="W5933" s="25"/>
      <c r="X5933" s="25"/>
    </row>
    <row r="5934" spans="23:24" x14ac:dyDescent="0.2">
      <c r="W5934" s="25"/>
      <c r="X5934" s="25"/>
    </row>
    <row r="5935" spans="23:24" x14ac:dyDescent="0.2">
      <c r="W5935" s="25"/>
      <c r="X5935" s="25"/>
    </row>
    <row r="5936" spans="23:24" x14ac:dyDescent="0.2">
      <c r="W5936" s="25"/>
      <c r="X5936" s="25"/>
    </row>
    <row r="5937" spans="23:24" x14ac:dyDescent="0.2">
      <c r="W5937" s="25"/>
      <c r="X5937" s="25"/>
    </row>
    <row r="5938" spans="23:24" x14ac:dyDescent="0.2">
      <c r="W5938" s="25"/>
      <c r="X5938" s="25"/>
    </row>
    <row r="5939" spans="23:24" x14ac:dyDescent="0.2">
      <c r="W5939" s="25"/>
      <c r="X5939" s="25"/>
    </row>
    <row r="5940" spans="23:24" x14ac:dyDescent="0.2">
      <c r="W5940" s="25"/>
      <c r="X5940" s="25"/>
    </row>
    <row r="5941" spans="23:24" x14ac:dyDescent="0.2">
      <c r="W5941" s="25"/>
      <c r="X5941" s="25"/>
    </row>
    <row r="5942" spans="23:24" x14ac:dyDescent="0.2">
      <c r="W5942" s="25"/>
      <c r="X5942" s="25"/>
    </row>
    <row r="5943" spans="23:24" x14ac:dyDescent="0.2">
      <c r="W5943" s="25"/>
      <c r="X5943" s="25"/>
    </row>
    <row r="5944" spans="23:24" x14ac:dyDescent="0.2">
      <c r="W5944" s="25"/>
      <c r="X5944" s="25"/>
    </row>
    <row r="5945" spans="23:24" x14ac:dyDescent="0.2">
      <c r="W5945" s="25"/>
      <c r="X5945" s="25"/>
    </row>
    <row r="5946" spans="23:24" x14ac:dyDescent="0.2">
      <c r="W5946" s="25"/>
      <c r="X5946" s="25"/>
    </row>
    <row r="5947" spans="23:24" x14ac:dyDescent="0.2">
      <c r="W5947" s="25"/>
      <c r="X5947" s="25"/>
    </row>
    <row r="5948" spans="23:24" x14ac:dyDescent="0.2">
      <c r="W5948" s="25"/>
      <c r="X5948" s="25"/>
    </row>
    <row r="5949" spans="23:24" x14ac:dyDescent="0.2">
      <c r="W5949" s="25"/>
      <c r="X5949" s="25"/>
    </row>
    <row r="5950" spans="23:24" x14ac:dyDescent="0.2">
      <c r="W5950" s="25"/>
      <c r="X5950" s="25"/>
    </row>
    <row r="5951" spans="23:24" x14ac:dyDescent="0.2">
      <c r="W5951" s="25"/>
      <c r="X5951" s="25"/>
    </row>
    <row r="5952" spans="23:24" x14ac:dyDescent="0.2">
      <c r="W5952" s="25"/>
      <c r="X5952" s="25"/>
    </row>
    <row r="5953" spans="23:24" x14ac:dyDescent="0.2">
      <c r="W5953" s="25"/>
      <c r="X5953" s="25"/>
    </row>
    <row r="5954" spans="23:24" x14ac:dyDescent="0.2">
      <c r="W5954" s="25"/>
      <c r="X5954" s="25"/>
    </row>
    <row r="5955" spans="23:24" x14ac:dyDescent="0.2">
      <c r="W5955" s="25"/>
      <c r="X5955" s="25"/>
    </row>
    <row r="5956" spans="23:24" x14ac:dyDescent="0.2">
      <c r="W5956" s="25"/>
      <c r="X5956" s="25"/>
    </row>
    <row r="5957" spans="23:24" x14ac:dyDescent="0.2">
      <c r="W5957" s="25"/>
      <c r="X5957" s="25"/>
    </row>
    <row r="5958" spans="23:24" x14ac:dyDescent="0.2">
      <c r="W5958" s="25"/>
      <c r="X5958" s="25"/>
    </row>
    <row r="5959" spans="23:24" x14ac:dyDescent="0.2">
      <c r="W5959" s="25"/>
      <c r="X5959" s="25"/>
    </row>
    <row r="5960" spans="23:24" x14ac:dyDescent="0.2">
      <c r="W5960" s="25"/>
      <c r="X5960" s="25"/>
    </row>
    <row r="5961" spans="23:24" x14ac:dyDescent="0.2">
      <c r="W5961" s="25"/>
      <c r="X5961" s="25"/>
    </row>
    <row r="5962" spans="23:24" x14ac:dyDescent="0.2">
      <c r="W5962" s="25"/>
      <c r="X5962" s="25"/>
    </row>
    <row r="5963" spans="23:24" x14ac:dyDescent="0.2">
      <c r="W5963" s="25"/>
      <c r="X5963" s="25"/>
    </row>
    <row r="5964" spans="23:24" x14ac:dyDescent="0.2">
      <c r="W5964" s="25"/>
      <c r="X5964" s="25"/>
    </row>
    <row r="5965" spans="23:24" x14ac:dyDescent="0.2">
      <c r="W5965" s="25"/>
      <c r="X5965" s="25"/>
    </row>
    <row r="5966" spans="23:24" x14ac:dyDescent="0.2">
      <c r="W5966" s="25"/>
      <c r="X5966" s="25"/>
    </row>
    <row r="5967" spans="23:24" x14ac:dyDescent="0.2">
      <c r="W5967" s="25"/>
      <c r="X5967" s="25"/>
    </row>
    <row r="5968" spans="23:24" x14ac:dyDescent="0.2">
      <c r="W5968" s="25"/>
      <c r="X5968" s="25"/>
    </row>
    <row r="5969" spans="23:24" x14ac:dyDescent="0.2">
      <c r="W5969" s="25"/>
      <c r="X5969" s="25"/>
    </row>
    <row r="5970" spans="23:24" x14ac:dyDescent="0.2">
      <c r="W5970" s="25"/>
      <c r="X5970" s="25"/>
    </row>
    <row r="5971" spans="23:24" x14ac:dyDescent="0.2">
      <c r="W5971" s="25"/>
      <c r="X5971" s="25"/>
    </row>
    <row r="5972" spans="23:24" x14ac:dyDescent="0.2">
      <c r="W5972" s="25"/>
      <c r="X5972" s="25"/>
    </row>
    <row r="5973" spans="23:24" x14ac:dyDescent="0.2">
      <c r="W5973" s="25"/>
      <c r="X5973" s="25"/>
    </row>
    <row r="5974" spans="23:24" x14ac:dyDescent="0.2">
      <c r="W5974" s="25"/>
      <c r="X5974" s="25"/>
    </row>
    <row r="5975" spans="23:24" x14ac:dyDescent="0.2">
      <c r="W5975" s="25"/>
      <c r="X5975" s="25"/>
    </row>
    <row r="5976" spans="23:24" x14ac:dyDescent="0.2">
      <c r="W5976" s="25"/>
      <c r="X5976" s="25"/>
    </row>
    <row r="5977" spans="23:24" x14ac:dyDescent="0.2">
      <c r="W5977" s="25"/>
      <c r="X5977" s="25"/>
    </row>
    <row r="5978" spans="23:24" x14ac:dyDescent="0.2">
      <c r="W5978" s="25"/>
      <c r="X5978" s="25"/>
    </row>
    <row r="5979" spans="23:24" x14ac:dyDescent="0.2">
      <c r="W5979" s="25"/>
      <c r="X5979" s="25"/>
    </row>
    <row r="5980" spans="23:24" x14ac:dyDescent="0.2">
      <c r="W5980" s="25"/>
      <c r="X5980" s="25"/>
    </row>
    <row r="5981" spans="23:24" x14ac:dyDescent="0.2">
      <c r="W5981" s="25"/>
      <c r="X5981" s="25"/>
    </row>
    <row r="5982" spans="23:24" x14ac:dyDescent="0.2">
      <c r="W5982" s="25"/>
      <c r="X5982" s="25"/>
    </row>
    <row r="5983" spans="23:24" x14ac:dyDescent="0.2">
      <c r="W5983" s="25"/>
      <c r="X5983" s="25"/>
    </row>
    <row r="5984" spans="23:24" x14ac:dyDescent="0.2">
      <c r="W5984" s="25"/>
      <c r="X5984" s="25"/>
    </row>
    <row r="5985" spans="23:24" x14ac:dyDescent="0.2">
      <c r="W5985" s="25"/>
      <c r="X5985" s="25"/>
    </row>
    <row r="5986" spans="23:24" x14ac:dyDescent="0.2">
      <c r="W5986" s="25"/>
      <c r="X5986" s="25"/>
    </row>
    <row r="5987" spans="23:24" x14ac:dyDescent="0.2">
      <c r="W5987" s="25"/>
      <c r="X5987" s="25"/>
    </row>
    <row r="5988" spans="23:24" x14ac:dyDescent="0.2">
      <c r="W5988" s="25"/>
      <c r="X5988" s="25"/>
    </row>
    <row r="5989" spans="23:24" x14ac:dyDescent="0.2">
      <c r="W5989" s="25"/>
      <c r="X5989" s="25"/>
    </row>
    <row r="5990" spans="23:24" x14ac:dyDescent="0.2">
      <c r="W5990" s="25"/>
      <c r="X5990" s="25"/>
    </row>
    <row r="5991" spans="23:24" x14ac:dyDescent="0.2">
      <c r="W5991" s="25"/>
      <c r="X5991" s="25"/>
    </row>
    <row r="5992" spans="23:24" x14ac:dyDescent="0.2">
      <c r="W5992" s="25"/>
      <c r="X5992" s="25"/>
    </row>
    <row r="5993" spans="23:24" x14ac:dyDescent="0.2">
      <c r="W5993" s="25"/>
      <c r="X5993" s="25"/>
    </row>
    <row r="5994" spans="23:24" x14ac:dyDescent="0.2">
      <c r="W5994" s="25"/>
      <c r="X5994" s="25"/>
    </row>
    <row r="5995" spans="23:24" x14ac:dyDescent="0.2">
      <c r="W5995" s="25"/>
      <c r="X5995" s="25"/>
    </row>
    <row r="5996" spans="23:24" x14ac:dyDescent="0.2">
      <c r="W5996" s="25"/>
      <c r="X5996" s="25"/>
    </row>
    <row r="5997" spans="23:24" x14ac:dyDescent="0.2">
      <c r="W5997" s="25"/>
      <c r="X5997" s="25"/>
    </row>
    <row r="5998" spans="23:24" x14ac:dyDescent="0.2">
      <c r="W5998" s="25"/>
      <c r="X5998" s="25"/>
    </row>
    <row r="5999" spans="23:24" x14ac:dyDescent="0.2">
      <c r="W5999" s="25"/>
      <c r="X5999" s="25"/>
    </row>
    <row r="6000" spans="23:24" x14ac:dyDescent="0.2">
      <c r="W6000" s="25"/>
      <c r="X6000" s="25"/>
    </row>
    <row r="6001" spans="23:24" x14ac:dyDescent="0.2">
      <c r="W6001" s="25"/>
      <c r="X6001" s="25"/>
    </row>
    <row r="6002" spans="23:24" x14ac:dyDescent="0.2">
      <c r="W6002" s="25"/>
      <c r="X6002" s="25"/>
    </row>
    <row r="6003" spans="23:24" x14ac:dyDescent="0.2">
      <c r="W6003" s="25"/>
      <c r="X6003" s="25"/>
    </row>
    <row r="6004" spans="23:24" x14ac:dyDescent="0.2">
      <c r="W6004" s="25"/>
      <c r="X6004" s="25"/>
    </row>
    <row r="6005" spans="23:24" x14ac:dyDescent="0.2">
      <c r="W6005" s="25"/>
      <c r="X6005" s="25"/>
    </row>
    <row r="6006" spans="23:24" x14ac:dyDescent="0.2">
      <c r="W6006" s="25"/>
      <c r="X6006" s="25"/>
    </row>
    <row r="6007" spans="23:24" x14ac:dyDescent="0.2">
      <c r="W6007" s="25"/>
      <c r="X6007" s="25"/>
    </row>
    <row r="6008" spans="23:24" x14ac:dyDescent="0.2">
      <c r="W6008" s="25"/>
      <c r="X6008" s="25"/>
    </row>
    <row r="6009" spans="23:24" x14ac:dyDescent="0.2">
      <c r="W6009" s="25"/>
      <c r="X6009" s="25"/>
    </row>
    <row r="6010" spans="23:24" x14ac:dyDescent="0.2">
      <c r="W6010" s="25"/>
      <c r="X6010" s="25"/>
    </row>
    <row r="6011" spans="23:24" x14ac:dyDescent="0.2">
      <c r="W6011" s="25"/>
      <c r="X6011" s="25"/>
    </row>
    <row r="6012" spans="23:24" x14ac:dyDescent="0.2">
      <c r="W6012" s="25"/>
      <c r="X6012" s="25"/>
    </row>
    <row r="6013" spans="23:24" x14ac:dyDescent="0.2">
      <c r="W6013" s="25"/>
      <c r="X6013" s="25"/>
    </row>
    <row r="6014" spans="23:24" x14ac:dyDescent="0.2">
      <c r="W6014" s="25"/>
      <c r="X6014" s="25"/>
    </row>
    <row r="6015" spans="23:24" x14ac:dyDescent="0.2">
      <c r="W6015" s="25"/>
      <c r="X6015" s="25"/>
    </row>
    <row r="6016" spans="23:24" x14ac:dyDescent="0.2">
      <c r="W6016" s="25"/>
      <c r="X6016" s="25"/>
    </row>
    <row r="6017" spans="23:24" x14ac:dyDescent="0.2">
      <c r="W6017" s="25"/>
      <c r="X6017" s="25"/>
    </row>
    <row r="6018" spans="23:24" x14ac:dyDescent="0.2">
      <c r="W6018" s="25"/>
      <c r="X6018" s="25"/>
    </row>
    <row r="6019" spans="23:24" x14ac:dyDescent="0.2">
      <c r="W6019" s="25"/>
      <c r="X6019" s="25"/>
    </row>
    <row r="6020" spans="23:24" x14ac:dyDescent="0.2">
      <c r="W6020" s="25"/>
      <c r="X6020" s="25"/>
    </row>
    <row r="6021" spans="23:24" x14ac:dyDescent="0.2">
      <c r="W6021" s="25"/>
      <c r="X6021" s="25"/>
    </row>
    <row r="6022" spans="23:24" x14ac:dyDescent="0.2">
      <c r="W6022" s="25"/>
      <c r="X6022" s="25"/>
    </row>
    <row r="6023" spans="23:24" x14ac:dyDescent="0.2">
      <c r="W6023" s="25"/>
      <c r="X6023" s="25"/>
    </row>
    <row r="6024" spans="23:24" x14ac:dyDescent="0.2">
      <c r="W6024" s="25"/>
      <c r="X6024" s="25"/>
    </row>
    <row r="6025" spans="23:24" x14ac:dyDescent="0.2">
      <c r="W6025" s="25"/>
      <c r="X6025" s="25"/>
    </row>
    <row r="6026" spans="23:24" x14ac:dyDescent="0.2">
      <c r="W6026" s="25"/>
      <c r="X6026" s="25"/>
    </row>
    <row r="6027" spans="23:24" x14ac:dyDescent="0.2">
      <c r="W6027" s="25"/>
      <c r="X6027" s="25"/>
    </row>
    <row r="6028" spans="23:24" x14ac:dyDescent="0.2">
      <c r="W6028" s="25"/>
      <c r="X6028" s="25"/>
    </row>
    <row r="6029" spans="23:24" x14ac:dyDescent="0.2">
      <c r="W6029" s="25"/>
      <c r="X6029" s="25"/>
    </row>
    <row r="6030" spans="23:24" x14ac:dyDescent="0.2">
      <c r="W6030" s="25"/>
      <c r="X6030" s="25"/>
    </row>
    <row r="6031" spans="23:24" x14ac:dyDescent="0.2">
      <c r="W6031" s="25"/>
      <c r="X6031" s="25"/>
    </row>
    <row r="6032" spans="23:24" x14ac:dyDescent="0.2">
      <c r="W6032" s="25"/>
      <c r="X6032" s="25"/>
    </row>
    <row r="6033" spans="23:24" x14ac:dyDescent="0.2">
      <c r="W6033" s="25"/>
      <c r="X6033" s="25"/>
    </row>
    <row r="6034" spans="23:24" x14ac:dyDescent="0.2">
      <c r="W6034" s="25"/>
      <c r="X6034" s="25"/>
    </row>
    <row r="6035" spans="23:24" x14ac:dyDescent="0.2">
      <c r="W6035" s="25"/>
      <c r="X6035" s="25"/>
    </row>
    <row r="6036" spans="23:24" x14ac:dyDescent="0.2">
      <c r="W6036" s="25"/>
      <c r="X6036" s="25"/>
    </row>
    <row r="6037" spans="23:24" x14ac:dyDescent="0.2">
      <c r="W6037" s="25"/>
      <c r="X6037" s="25"/>
    </row>
    <row r="6038" spans="23:24" x14ac:dyDescent="0.2">
      <c r="W6038" s="25"/>
      <c r="X6038" s="25"/>
    </row>
    <row r="6039" spans="23:24" x14ac:dyDescent="0.2">
      <c r="W6039" s="25"/>
      <c r="X6039" s="25"/>
    </row>
    <row r="6040" spans="23:24" x14ac:dyDescent="0.2">
      <c r="W6040" s="25"/>
      <c r="X6040" s="25"/>
    </row>
    <row r="6041" spans="23:24" x14ac:dyDescent="0.2">
      <c r="W6041" s="25"/>
      <c r="X6041" s="25"/>
    </row>
    <row r="6042" spans="23:24" x14ac:dyDescent="0.2">
      <c r="W6042" s="25"/>
      <c r="X6042" s="25"/>
    </row>
    <row r="6043" spans="23:24" x14ac:dyDescent="0.2">
      <c r="W6043" s="25"/>
      <c r="X6043" s="25"/>
    </row>
    <row r="6044" spans="23:24" x14ac:dyDescent="0.2">
      <c r="W6044" s="25"/>
      <c r="X6044" s="25"/>
    </row>
    <row r="6045" spans="23:24" x14ac:dyDescent="0.2">
      <c r="W6045" s="25"/>
      <c r="X6045" s="25"/>
    </row>
    <row r="6046" spans="23:24" x14ac:dyDescent="0.2">
      <c r="W6046" s="25"/>
      <c r="X6046" s="25"/>
    </row>
    <row r="6047" spans="23:24" x14ac:dyDescent="0.2">
      <c r="W6047" s="25"/>
      <c r="X6047" s="25"/>
    </row>
    <row r="6048" spans="23:24" x14ac:dyDescent="0.2">
      <c r="W6048" s="25"/>
      <c r="X6048" s="25"/>
    </row>
    <row r="6049" spans="23:24" x14ac:dyDescent="0.2">
      <c r="W6049" s="25"/>
      <c r="X6049" s="25"/>
    </row>
    <row r="6050" spans="23:24" x14ac:dyDescent="0.2">
      <c r="W6050" s="25"/>
      <c r="X6050" s="25"/>
    </row>
    <row r="6051" spans="23:24" x14ac:dyDescent="0.2">
      <c r="W6051" s="25"/>
      <c r="X6051" s="25"/>
    </row>
    <row r="6052" spans="23:24" x14ac:dyDescent="0.2">
      <c r="W6052" s="25"/>
      <c r="X6052" s="25"/>
    </row>
    <row r="6053" spans="23:24" x14ac:dyDescent="0.2">
      <c r="W6053" s="25"/>
      <c r="X6053" s="25"/>
    </row>
    <row r="6054" spans="23:24" x14ac:dyDescent="0.2">
      <c r="W6054" s="25"/>
      <c r="X6054" s="25"/>
    </row>
    <row r="6055" spans="23:24" x14ac:dyDescent="0.2">
      <c r="W6055" s="25"/>
      <c r="X6055" s="25"/>
    </row>
    <row r="6056" spans="23:24" x14ac:dyDescent="0.2">
      <c r="W6056" s="25"/>
      <c r="X6056" s="25"/>
    </row>
    <row r="6057" spans="23:24" x14ac:dyDescent="0.2">
      <c r="W6057" s="25"/>
      <c r="X6057" s="25"/>
    </row>
    <row r="6058" spans="23:24" x14ac:dyDescent="0.2">
      <c r="W6058" s="25"/>
      <c r="X6058" s="25"/>
    </row>
    <row r="6059" spans="23:24" x14ac:dyDescent="0.2">
      <c r="W6059" s="25"/>
      <c r="X6059" s="25"/>
    </row>
    <row r="6060" spans="23:24" x14ac:dyDescent="0.2">
      <c r="W6060" s="25"/>
      <c r="X6060" s="25"/>
    </row>
    <row r="6061" spans="23:24" x14ac:dyDescent="0.2">
      <c r="W6061" s="25"/>
      <c r="X6061" s="25"/>
    </row>
    <row r="6062" spans="23:24" x14ac:dyDescent="0.2">
      <c r="W6062" s="25"/>
      <c r="X6062" s="25"/>
    </row>
    <row r="6063" spans="23:24" x14ac:dyDescent="0.2">
      <c r="W6063" s="25"/>
      <c r="X6063" s="25"/>
    </row>
    <row r="6064" spans="23:24" x14ac:dyDescent="0.2">
      <c r="W6064" s="25"/>
      <c r="X6064" s="25"/>
    </row>
    <row r="6065" spans="23:24" x14ac:dyDescent="0.2">
      <c r="W6065" s="25"/>
      <c r="X6065" s="25"/>
    </row>
    <row r="6066" spans="23:24" x14ac:dyDescent="0.2">
      <c r="W6066" s="25"/>
      <c r="X6066" s="25"/>
    </row>
    <row r="6067" spans="23:24" x14ac:dyDescent="0.2">
      <c r="W6067" s="25"/>
      <c r="X6067" s="25"/>
    </row>
    <row r="6068" spans="23:24" x14ac:dyDescent="0.2">
      <c r="W6068" s="25"/>
      <c r="X6068" s="25"/>
    </row>
    <row r="6069" spans="23:24" x14ac:dyDescent="0.2">
      <c r="W6069" s="25"/>
      <c r="X6069" s="25"/>
    </row>
    <row r="6070" spans="23:24" x14ac:dyDescent="0.2">
      <c r="W6070" s="25"/>
      <c r="X6070" s="25"/>
    </row>
    <row r="6071" spans="23:24" x14ac:dyDescent="0.2">
      <c r="W6071" s="25"/>
      <c r="X6071" s="25"/>
    </row>
    <row r="6072" spans="23:24" x14ac:dyDescent="0.2">
      <c r="W6072" s="25"/>
      <c r="X6072" s="25"/>
    </row>
    <row r="6073" spans="23:24" x14ac:dyDescent="0.2">
      <c r="W6073" s="25"/>
      <c r="X6073" s="25"/>
    </row>
    <row r="6074" spans="23:24" x14ac:dyDescent="0.2">
      <c r="W6074" s="25"/>
      <c r="X6074" s="25"/>
    </row>
    <row r="6075" spans="23:24" x14ac:dyDescent="0.2">
      <c r="W6075" s="25"/>
      <c r="X6075" s="25"/>
    </row>
    <row r="6076" spans="23:24" x14ac:dyDescent="0.2">
      <c r="W6076" s="25"/>
      <c r="X6076" s="25"/>
    </row>
    <row r="6077" spans="23:24" x14ac:dyDescent="0.2">
      <c r="W6077" s="25"/>
      <c r="X6077" s="25"/>
    </row>
    <row r="6078" spans="23:24" x14ac:dyDescent="0.2">
      <c r="W6078" s="25"/>
      <c r="X6078" s="25"/>
    </row>
    <row r="6079" spans="23:24" x14ac:dyDescent="0.2">
      <c r="W6079" s="25"/>
      <c r="X6079" s="25"/>
    </row>
    <row r="6080" spans="23:24" x14ac:dyDescent="0.2">
      <c r="W6080" s="25"/>
      <c r="X6080" s="25"/>
    </row>
    <row r="6081" spans="23:24" x14ac:dyDescent="0.2">
      <c r="W6081" s="25"/>
      <c r="X6081" s="25"/>
    </row>
    <row r="6082" spans="23:24" x14ac:dyDescent="0.2">
      <c r="W6082" s="25"/>
      <c r="X6082" s="25"/>
    </row>
    <row r="6083" spans="23:24" x14ac:dyDescent="0.2">
      <c r="W6083" s="25"/>
      <c r="X6083" s="25"/>
    </row>
    <row r="6084" spans="23:24" x14ac:dyDescent="0.2">
      <c r="W6084" s="25"/>
      <c r="X6084" s="25"/>
    </row>
    <row r="6085" spans="23:24" x14ac:dyDescent="0.2">
      <c r="W6085" s="25"/>
      <c r="X6085" s="25"/>
    </row>
    <row r="6086" spans="23:24" x14ac:dyDescent="0.2">
      <c r="W6086" s="25"/>
      <c r="X6086" s="25"/>
    </row>
    <row r="6087" spans="23:24" x14ac:dyDescent="0.2">
      <c r="W6087" s="25"/>
      <c r="X6087" s="25"/>
    </row>
    <row r="6088" spans="23:24" x14ac:dyDescent="0.2">
      <c r="W6088" s="25"/>
      <c r="X6088" s="25"/>
    </row>
    <row r="6089" spans="23:24" x14ac:dyDescent="0.2">
      <c r="W6089" s="25"/>
      <c r="X6089" s="25"/>
    </row>
    <row r="6090" spans="23:24" x14ac:dyDescent="0.2">
      <c r="W6090" s="25"/>
      <c r="X6090" s="25"/>
    </row>
    <row r="6091" spans="23:24" x14ac:dyDescent="0.2">
      <c r="W6091" s="25"/>
      <c r="X6091" s="25"/>
    </row>
    <row r="6092" spans="23:24" x14ac:dyDescent="0.2">
      <c r="W6092" s="25"/>
      <c r="X6092" s="25"/>
    </row>
    <row r="6093" spans="23:24" x14ac:dyDescent="0.2">
      <c r="W6093" s="25"/>
      <c r="X6093" s="25"/>
    </row>
    <row r="6094" spans="23:24" x14ac:dyDescent="0.2">
      <c r="W6094" s="25"/>
      <c r="X6094" s="25"/>
    </row>
    <row r="6095" spans="23:24" x14ac:dyDescent="0.2">
      <c r="W6095" s="25"/>
      <c r="X6095" s="25"/>
    </row>
    <row r="6096" spans="23:24" x14ac:dyDescent="0.2">
      <c r="W6096" s="25"/>
      <c r="X6096" s="25"/>
    </row>
    <row r="6097" spans="23:24" x14ac:dyDescent="0.2">
      <c r="W6097" s="25"/>
      <c r="X6097" s="25"/>
    </row>
    <row r="6098" spans="23:24" x14ac:dyDescent="0.2">
      <c r="W6098" s="25"/>
      <c r="X6098" s="25"/>
    </row>
    <row r="6099" spans="23:24" x14ac:dyDescent="0.2">
      <c r="W6099" s="25"/>
      <c r="X6099" s="25"/>
    </row>
    <row r="6100" spans="23:24" x14ac:dyDescent="0.2">
      <c r="W6100" s="25"/>
      <c r="X6100" s="25"/>
    </row>
    <row r="6101" spans="23:24" x14ac:dyDescent="0.2">
      <c r="W6101" s="25"/>
      <c r="X6101" s="25"/>
    </row>
    <row r="6102" spans="23:24" x14ac:dyDescent="0.2">
      <c r="W6102" s="25"/>
      <c r="X6102" s="25"/>
    </row>
    <row r="6103" spans="23:24" x14ac:dyDescent="0.2">
      <c r="W6103" s="25"/>
      <c r="X6103" s="25"/>
    </row>
    <row r="6104" spans="23:24" x14ac:dyDescent="0.2">
      <c r="W6104" s="25"/>
      <c r="X6104" s="25"/>
    </row>
    <row r="6105" spans="23:24" x14ac:dyDescent="0.2">
      <c r="W6105" s="25"/>
      <c r="X6105" s="25"/>
    </row>
    <row r="6106" spans="23:24" x14ac:dyDescent="0.2">
      <c r="W6106" s="25"/>
      <c r="X6106" s="25"/>
    </row>
    <row r="6107" spans="23:24" x14ac:dyDescent="0.2">
      <c r="W6107" s="25"/>
      <c r="X6107" s="25"/>
    </row>
    <row r="6108" spans="23:24" x14ac:dyDescent="0.2">
      <c r="W6108" s="25"/>
      <c r="X6108" s="25"/>
    </row>
    <row r="6109" spans="23:24" x14ac:dyDescent="0.2">
      <c r="W6109" s="25"/>
      <c r="X6109" s="25"/>
    </row>
    <row r="6110" spans="23:24" x14ac:dyDescent="0.2">
      <c r="W6110" s="25"/>
      <c r="X6110" s="25"/>
    </row>
    <row r="6111" spans="23:24" x14ac:dyDescent="0.2">
      <c r="W6111" s="25"/>
      <c r="X6111" s="25"/>
    </row>
    <row r="6112" spans="23:24" x14ac:dyDescent="0.2">
      <c r="W6112" s="25"/>
      <c r="X6112" s="25"/>
    </row>
    <row r="6113" spans="23:24" x14ac:dyDescent="0.2">
      <c r="W6113" s="25"/>
      <c r="X6113" s="25"/>
    </row>
    <row r="6114" spans="23:24" x14ac:dyDescent="0.2">
      <c r="W6114" s="25"/>
      <c r="X6114" s="25"/>
    </row>
    <row r="6115" spans="23:24" x14ac:dyDescent="0.2">
      <c r="W6115" s="25"/>
      <c r="X6115" s="25"/>
    </row>
    <row r="6116" spans="23:24" x14ac:dyDescent="0.2">
      <c r="W6116" s="25"/>
      <c r="X6116" s="25"/>
    </row>
    <row r="6117" spans="23:24" x14ac:dyDescent="0.2">
      <c r="W6117" s="25"/>
      <c r="X6117" s="25"/>
    </row>
    <row r="6118" spans="23:24" x14ac:dyDescent="0.2">
      <c r="W6118" s="25"/>
      <c r="X6118" s="25"/>
    </row>
    <row r="6119" spans="23:24" x14ac:dyDescent="0.2">
      <c r="W6119" s="25"/>
      <c r="X6119" s="25"/>
    </row>
    <row r="6120" spans="23:24" x14ac:dyDescent="0.2">
      <c r="W6120" s="25"/>
      <c r="X6120" s="25"/>
    </row>
    <row r="6121" spans="23:24" x14ac:dyDescent="0.2">
      <c r="W6121" s="25"/>
      <c r="X6121" s="25"/>
    </row>
    <row r="6122" spans="23:24" x14ac:dyDescent="0.2">
      <c r="W6122" s="25"/>
      <c r="X6122" s="25"/>
    </row>
    <row r="6123" spans="23:24" x14ac:dyDescent="0.2">
      <c r="W6123" s="25"/>
      <c r="X6123" s="25"/>
    </row>
    <row r="6124" spans="23:24" x14ac:dyDescent="0.2">
      <c r="W6124" s="25"/>
      <c r="X6124" s="25"/>
    </row>
    <row r="6125" spans="23:24" x14ac:dyDescent="0.2">
      <c r="W6125" s="25"/>
      <c r="X6125" s="25"/>
    </row>
    <row r="6126" spans="23:24" x14ac:dyDescent="0.2">
      <c r="W6126" s="25"/>
      <c r="X6126" s="25"/>
    </row>
    <row r="6127" spans="23:24" x14ac:dyDescent="0.2">
      <c r="W6127" s="25"/>
      <c r="X6127" s="25"/>
    </row>
    <row r="6128" spans="23:24" x14ac:dyDescent="0.2">
      <c r="W6128" s="25"/>
      <c r="X6128" s="25"/>
    </row>
    <row r="6129" spans="23:24" x14ac:dyDescent="0.2">
      <c r="W6129" s="25"/>
      <c r="X6129" s="25"/>
    </row>
    <row r="6130" spans="23:24" x14ac:dyDescent="0.2">
      <c r="W6130" s="25"/>
      <c r="X6130" s="25"/>
    </row>
    <row r="6131" spans="23:24" x14ac:dyDescent="0.2">
      <c r="W6131" s="25"/>
      <c r="X6131" s="25"/>
    </row>
    <row r="6132" spans="23:24" x14ac:dyDescent="0.2">
      <c r="W6132" s="25"/>
      <c r="X6132" s="25"/>
    </row>
    <row r="6133" spans="23:24" x14ac:dyDescent="0.2">
      <c r="W6133" s="25"/>
      <c r="X6133" s="25"/>
    </row>
    <row r="6134" spans="23:24" x14ac:dyDescent="0.2">
      <c r="W6134" s="25"/>
      <c r="X6134" s="25"/>
    </row>
    <row r="6135" spans="23:24" x14ac:dyDescent="0.2">
      <c r="W6135" s="25"/>
      <c r="X6135" s="25"/>
    </row>
    <row r="6136" spans="23:24" x14ac:dyDescent="0.2">
      <c r="W6136" s="25"/>
      <c r="X6136" s="25"/>
    </row>
    <row r="6137" spans="23:24" x14ac:dyDescent="0.2">
      <c r="W6137" s="25"/>
      <c r="X6137" s="25"/>
    </row>
    <row r="6138" spans="23:24" x14ac:dyDescent="0.2">
      <c r="W6138" s="25"/>
      <c r="X6138" s="25"/>
    </row>
    <row r="6139" spans="23:24" x14ac:dyDescent="0.2">
      <c r="W6139" s="25"/>
      <c r="X6139" s="25"/>
    </row>
    <row r="6140" spans="23:24" x14ac:dyDescent="0.2">
      <c r="W6140" s="25"/>
      <c r="X6140" s="25"/>
    </row>
    <row r="6141" spans="23:24" x14ac:dyDescent="0.2">
      <c r="W6141" s="25"/>
      <c r="X6141" s="25"/>
    </row>
    <row r="6142" spans="23:24" x14ac:dyDescent="0.2">
      <c r="W6142" s="25"/>
      <c r="X6142" s="25"/>
    </row>
    <row r="6143" spans="23:24" x14ac:dyDescent="0.2">
      <c r="W6143" s="25"/>
      <c r="X6143" s="25"/>
    </row>
    <row r="6144" spans="23:24" x14ac:dyDescent="0.2">
      <c r="W6144" s="25"/>
      <c r="X6144" s="25"/>
    </row>
    <row r="6145" spans="23:24" x14ac:dyDescent="0.2">
      <c r="W6145" s="25"/>
      <c r="X6145" s="25"/>
    </row>
    <row r="6146" spans="23:24" x14ac:dyDescent="0.2">
      <c r="W6146" s="25"/>
      <c r="X6146" s="25"/>
    </row>
    <row r="6147" spans="23:24" x14ac:dyDescent="0.2">
      <c r="W6147" s="25"/>
      <c r="X6147" s="25"/>
    </row>
    <row r="6148" spans="23:24" x14ac:dyDescent="0.2">
      <c r="W6148" s="25"/>
      <c r="X6148" s="25"/>
    </row>
    <row r="6149" spans="23:24" x14ac:dyDescent="0.2">
      <c r="W6149" s="25"/>
      <c r="X6149" s="25"/>
    </row>
    <row r="6150" spans="23:24" x14ac:dyDescent="0.2">
      <c r="W6150" s="25"/>
      <c r="X6150" s="25"/>
    </row>
    <row r="6151" spans="23:24" x14ac:dyDescent="0.2">
      <c r="W6151" s="25"/>
      <c r="X6151" s="25"/>
    </row>
    <row r="6152" spans="23:24" x14ac:dyDescent="0.2">
      <c r="W6152" s="25"/>
      <c r="X6152" s="25"/>
    </row>
    <row r="6153" spans="23:24" x14ac:dyDescent="0.2">
      <c r="W6153" s="25"/>
      <c r="X6153" s="25"/>
    </row>
    <row r="6154" spans="23:24" x14ac:dyDescent="0.2">
      <c r="W6154" s="25"/>
      <c r="X6154" s="25"/>
    </row>
    <row r="6155" spans="23:24" x14ac:dyDescent="0.2">
      <c r="W6155" s="25"/>
      <c r="X6155" s="25"/>
    </row>
    <row r="6156" spans="23:24" x14ac:dyDescent="0.2">
      <c r="W6156" s="25"/>
      <c r="X6156" s="25"/>
    </row>
    <row r="6157" spans="23:24" x14ac:dyDescent="0.2">
      <c r="W6157" s="25"/>
      <c r="X6157" s="25"/>
    </row>
    <row r="6158" spans="23:24" x14ac:dyDescent="0.2">
      <c r="W6158" s="25"/>
      <c r="X6158" s="25"/>
    </row>
    <row r="6159" spans="23:24" x14ac:dyDescent="0.2">
      <c r="W6159" s="25"/>
      <c r="X6159" s="25"/>
    </row>
    <row r="6160" spans="23:24" x14ac:dyDescent="0.2">
      <c r="W6160" s="25"/>
      <c r="X6160" s="25"/>
    </row>
    <row r="6161" spans="23:24" x14ac:dyDescent="0.2">
      <c r="W6161" s="25"/>
      <c r="X6161" s="25"/>
    </row>
    <row r="6162" spans="23:24" x14ac:dyDescent="0.2">
      <c r="W6162" s="25"/>
      <c r="X6162" s="25"/>
    </row>
    <row r="6163" spans="23:24" x14ac:dyDescent="0.2">
      <c r="W6163" s="25"/>
      <c r="X6163" s="25"/>
    </row>
    <row r="6164" spans="23:24" x14ac:dyDescent="0.2">
      <c r="W6164" s="25"/>
      <c r="X6164" s="25"/>
    </row>
    <row r="6165" spans="23:24" x14ac:dyDescent="0.2">
      <c r="W6165" s="25"/>
      <c r="X6165" s="25"/>
    </row>
    <row r="6166" spans="23:24" x14ac:dyDescent="0.2">
      <c r="W6166" s="25"/>
      <c r="X6166" s="25"/>
    </row>
    <row r="6167" spans="23:24" x14ac:dyDescent="0.2">
      <c r="W6167" s="25"/>
      <c r="X6167" s="25"/>
    </row>
    <row r="6168" spans="23:24" x14ac:dyDescent="0.2">
      <c r="W6168" s="25"/>
      <c r="X6168" s="25"/>
    </row>
    <row r="6169" spans="23:24" x14ac:dyDescent="0.2">
      <c r="W6169" s="25"/>
      <c r="X6169" s="25"/>
    </row>
    <row r="6170" spans="23:24" x14ac:dyDescent="0.2">
      <c r="W6170" s="25"/>
      <c r="X6170" s="25"/>
    </row>
    <row r="6171" spans="23:24" x14ac:dyDescent="0.2">
      <c r="W6171" s="25"/>
      <c r="X6171" s="25"/>
    </row>
    <row r="6172" spans="23:24" x14ac:dyDescent="0.2">
      <c r="W6172" s="25"/>
      <c r="X6172" s="25"/>
    </row>
    <row r="6173" spans="23:24" x14ac:dyDescent="0.2">
      <c r="W6173" s="25"/>
      <c r="X6173" s="25"/>
    </row>
    <row r="6174" spans="23:24" x14ac:dyDescent="0.2">
      <c r="W6174" s="25"/>
      <c r="X6174" s="25"/>
    </row>
    <row r="6175" spans="23:24" x14ac:dyDescent="0.2">
      <c r="W6175" s="25"/>
      <c r="X6175" s="25"/>
    </row>
    <row r="6176" spans="23:24" x14ac:dyDescent="0.2">
      <c r="W6176" s="25"/>
      <c r="X6176" s="25"/>
    </row>
    <row r="6177" spans="23:24" x14ac:dyDescent="0.2">
      <c r="W6177" s="25"/>
      <c r="X6177" s="25"/>
    </row>
    <row r="6178" spans="23:24" x14ac:dyDescent="0.2">
      <c r="W6178" s="25"/>
      <c r="X6178" s="25"/>
    </row>
    <row r="6179" spans="23:24" x14ac:dyDescent="0.2">
      <c r="W6179" s="25"/>
      <c r="X6179" s="25"/>
    </row>
    <row r="6180" spans="23:24" x14ac:dyDescent="0.2">
      <c r="W6180" s="25"/>
      <c r="X6180" s="25"/>
    </row>
    <row r="6181" spans="23:24" x14ac:dyDescent="0.2">
      <c r="W6181" s="25"/>
      <c r="X6181" s="25"/>
    </row>
    <row r="6182" spans="23:24" x14ac:dyDescent="0.2">
      <c r="W6182" s="25"/>
      <c r="X6182" s="25"/>
    </row>
    <row r="6183" spans="23:24" x14ac:dyDescent="0.2">
      <c r="W6183" s="25"/>
      <c r="X6183" s="25"/>
    </row>
    <row r="6184" spans="23:24" x14ac:dyDescent="0.2">
      <c r="W6184" s="25"/>
      <c r="X6184" s="25"/>
    </row>
    <row r="6185" spans="23:24" x14ac:dyDescent="0.2">
      <c r="W6185" s="25"/>
      <c r="X6185" s="25"/>
    </row>
    <row r="6186" spans="23:24" x14ac:dyDescent="0.2">
      <c r="W6186" s="25"/>
      <c r="X6186" s="25"/>
    </row>
    <row r="6187" spans="23:24" x14ac:dyDescent="0.2">
      <c r="W6187" s="25"/>
      <c r="X6187" s="25"/>
    </row>
    <row r="6188" spans="23:24" x14ac:dyDescent="0.2">
      <c r="W6188" s="25"/>
      <c r="X6188" s="25"/>
    </row>
    <row r="6189" spans="23:24" x14ac:dyDescent="0.2">
      <c r="W6189" s="25"/>
      <c r="X6189" s="25"/>
    </row>
    <row r="6190" spans="23:24" x14ac:dyDescent="0.2">
      <c r="W6190" s="25"/>
      <c r="X6190" s="25"/>
    </row>
    <row r="6191" spans="23:24" x14ac:dyDescent="0.2">
      <c r="W6191" s="25"/>
      <c r="X6191" s="25"/>
    </row>
    <row r="6192" spans="23:24" x14ac:dyDescent="0.2">
      <c r="W6192" s="25"/>
      <c r="X6192" s="25"/>
    </row>
    <row r="6193" spans="23:24" x14ac:dyDescent="0.2">
      <c r="W6193" s="25"/>
      <c r="X6193" s="25"/>
    </row>
    <row r="6194" spans="23:24" x14ac:dyDescent="0.2">
      <c r="W6194" s="25"/>
      <c r="X6194" s="25"/>
    </row>
    <row r="6195" spans="23:24" x14ac:dyDescent="0.2">
      <c r="W6195" s="25"/>
      <c r="X6195" s="25"/>
    </row>
    <row r="6196" spans="23:24" x14ac:dyDescent="0.2">
      <c r="W6196" s="25"/>
      <c r="X6196" s="25"/>
    </row>
    <row r="6197" spans="23:24" x14ac:dyDescent="0.2">
      <c r="W6197" s="25"/>
      <c r="X6197" s="25"/>
    </row>
    <row r="6198" spans="23:24" x14ac:dyDescent="0.2">
      <c r="W6198" s="25"/>
      <c r="X6198" s="25"/>
    </row>
    <row r="6199" spans="23:24" x14ac:dyDescent="0.2">
      <c r="W6199" s="25"/>
      <c r="X6199" s="25"/>
    </row>
    <row r="6200" spans="23:24" x14ac:dyDescent="0.2">
      <c r="W6200" s="25"/>
      <c r="X6200" s="25"/>
    </row>
    <row r="6201" spans="23:24" x14ac:dyDescent="0.2">
      <c r="W6201" s="25"/>
      <c r="X6201" s="25"/>
    </row>
    <row r="6202" spans="23:24" x14ac:dyDescent="0.2">
      <c r="W6202" s="25"/>
      <c r="X6202" s="25"/>
    </row>
    <row r="6203" spans="23:24" x14ac:dyDescent="0.2">
      <c r="W6203" s="25"/>
      <c r="X6203" s="25"/>
    </row>
    <row r="6204" spans="23:24" x14ac:dyDescent="0.2">
      <c r="W6204" s="25"/>
      <c r="X6204" s="25"/>
    </row>
    <row r="6205" spans="23:24" x14ac:dyDescent="0.2">
      <c r="W6205" s="25"/>
      <c r="X6205" s="25"/>
    </row>
    <row r="6206" spans="23:24" x14ac:dyDescent="0.2">
      <c r="W6206" s="25"/>
      <c r="X6206" s="25"/>
    </row>
    <row r="6207" spans="23:24" x14ac:dyDescent="0.2">
      <c r="W6207" s="25"/>
      <c r="X6207" s="25"/>
    </row>
    <row r="6208" spans="23:24" x14ac:dyDescent="0.2">
      <c r="W6208" s="25"/>
      <c r="X6208" s="25"/>
    </row>
    <row r="6209" spans="23:24" x14ac:dyDescent="0.2">
      <c r="W6209" s="25"/>
      <c r="X6209" s="25"/>
    </row>
    <row r="6210" spans="23:24" x14ac:dyDescent="0.2">
      <c r="W6210" s="25"/>
      <c r="X6210" s="25"/>
    </row>
    <row r="6211" spans="23:24" x14ac:dyDescent="0.2">
      <c r="W6211" s="25"/>
      <c r="X6211" s="25"/>
    </row>
    <row r="6212" spans="23:24" x14ac:dyDescent="0.2">
      <c r="W6212" s="25"/>
      <c r="X6212" s="25"/>
    </row>
    <row r="6213" spans="23:24" x14ac:dyDescent="0.2">
      <c r="W6213" s="25"/>
      <c r="X6213" s="25"/>
    </row>
    <row r="6214" spans="23:24" x14ac:dyDescent="0.2">
      <c r="W6214" s="25"/>
      <c r="X6214" s="25"/>
    </row>
    <row r="6215" spans="23:24" x14ac:dyDescent="0.2">
      <c r="W6215" s="25"/>
      <c r="X6215" s="25"/>
    </row>
    <row r="6216" spans="23:24" x14ac:dyDescent="0.2">
      <c r="W6216" s="25"/>
      <c r="X6216" s="25"/>
    </row>
    <row r="6217" spans="23:24" x14ac:dyDescent="0.2">
      <c r="W6217" s="25"/>
      <c r="X6217" s="25"/>
    </row>
    <row r="6218" spans="23:24" x14ac:dyDescent="0.2">
      <c r="W6218" s="25"/>
      <c r="X6218" s="25"/>
    </row>
    <row r="6219" spans="23:24" x14ac:dyDescent="0.2">
      <c r="W6219" s="25"/>
      <c r="X6219" s="25"/>
    </row>
    <row r="6220" spans="23:24" x14ac:dyDescent="0.2">
      <c r="W6220" s="25"/>
      <c r="X6220" s="25"/>
    </row>
    <row r="6221" spans="23:24" x14ac:dyDescent="0.2">
      <c r="W6221" s="25"/>
      <c r="X6221" s="25"/>
    </row>
    <row r="6222" spans="23:24" x14ac:dyDescent="0.2">
      <c r="W6222" s="25"/>
      <c r="X6222" s="25"/>
    </row>
    <row r="6223" spans="23:24" x14ac:dyDescent="0.2">
      <c r="W6223" s="25"/>
      <c r="X6223" s="25"/>
    </row>
    <row r="6224" spans="23:24" x14ac:dyDescent="0.2">
      <c r="W6224" s="25"/>
      <c r="X6224" s="25"/>
    </row>
    <row r="6225" spans="23:24" x14ac:dyDescent="0.2">
      <c r="W6225" s="25"/>
      <c r="X6225" s="25"/>
    </row>
    <row r="6226" spans="23:24" x14ac:dyDescent="0.2">
      <c r="W6226" s="25"/>
      <c r="X6226" s="25"/>
    </row>
    <row r="6227" spans="23:24" x14ac:dyDescent="0.2">
      <c r="W6227" s="25"/>
      <c r="X6227" s="25"/>
    </row>
    <row r="6228" spans="23:24" x14ac:dyDescent="0.2">
      <c r="W6228" s="25"/>
      <c r="X6228" s="25"/>
    </row>
    <row r="6229" spans="23:24" x14ac:dyDescent="0.2">
      <c r="W6229" s="25"/>
      <c r="X6229" s="25"/>
    </row>
    <row r="6230" spans="23:24" x14ac:dyDescent="0.2">
      <c r="W6230" s="25"/>
      <c r="X6230" s="25"/>
    </row>
    <row r="6231" spans="23:24" x14ac:dyDescent="0.2">
      <c r="W6231" s="25"/>
      <c r="X6231" s="25"/>
    </row>
    <row r="6232" spans="23:24" x14ac:dyDescent="0.2">
      <c r="W6232" s="25"/>
      <c r="X6232" s="25"/>
    </row>
    <row r="6233" spans="23:24" x14ac:dyDescent="0.2">
      <c r="W6233" s="25"/>
      <c r="X6233" s="25"/>
    </row>
    <row r="6234" spans="23:24" x14ac:dyDescent="0.2">
      <c r="W6234" s="25"/>
      <c r="X6234" s="25"/>
    </row>
    <row r="6235" spans="23:24" x14ac:dyDescent="0.2">
      <c r="W6235" s="25"/>
      <c r="X6235" s="25"/>
    </row>
    <row r="6236" spans="23:24" x14ac:dyDescent="0.2">
      <c r="W6236" s="25"/>
      <c r="X6236" s="25"/>
    </row>
    <row r="6237" spans="23:24" x14ac:dyDescent="0.2">
      <c r="W6237" s="25"/>
      <c r="X6237" s="25"/>
    </row>
    <row r="6238" spans="23:24" x14ac:dyDescent="0.2">
      <c r="W6238" s="25"/>
      <c r="X6238" s="25"/>
    </row>
    <row r="6239" spans="23:24" x14ac:dyDescent="0.2">
      <c r="W6239" s="25"/>
      <c r="X6239" s="25"/>
    </row>
    <row r="6240" spans="23:24" x14ac:dyDescent="0.2">
      <c r="W6240" s="25"/>
      <c r="X6240" s="25"/>
    </row>
    <row r="6241" spans="23:24" x14ac:dyDescent="0.2">
      <c r="W6241" s="25"/>
      <c r="X6241" s="25"/>
    </row>
    <row r="6242" spans="23:24" x14ac:dyDescent="0.2">
      <c r="W6242" s="25"/>
      <c r="X6242" s="25"/>
    </row>
    <row r="6243" spans="23:24" x14ac:dyDescent="0.2">
      <c r="W6243" s="25"/>
      <c r="X6243" s="25"/>
    </row>
    <row r="6244" spans="23:24" x14ac:dyDescent="0.2">
      <c r="W6244" s="25"/>
      <c r="X6244" s="25"/>
    </row>
    <row r="6245" spans="23:24" x14ac:dyDescent="0.2">
      <c r="W6245" s="25"/>
      <c r="X6245" s="25"/>
    </row>
    <row r="6246" spans="23:24" x14ac:dyDescent="0.2">
      <c r="W6246" s="25"/>
      <c r="X6246" s="25"/>
    </row>
    <row r="6247" spans="23:24" x14ac:dyDescent="0.2">
      <c r="W6247" s="25"/>
      <c r="X6247" s="25"/>
    </row>
    <row r="6248" spans="23:24" x14ac:dyDescent="0.2">
      <c r="W6248" s="25"/>
      <c r="X6248" s="25"/>
    </row>
    <row r="6249" spans="23:24" x14ac:dyDescent="0.2">
      <c r="W6249" s="25"/>
      <c r="X6249" s="25"/>
    </row>
    <row r="6250" spans="23:24" x14ac:dyDescent="0.2">
      <c r="W6250" s="25"/>
      <c r="X6250" s="25"/>
    </row>
    <row r="6251" spans="23:24" x14ac:dyDescent="0.2">
      <c r="W6251" s="25"/>
      <c r="X6251" s="25"/>
    </row>
    <row r="6252" spans="23:24" x14ac:dyDescent="0.2">
      <c r="W6252" s="25"/>
      <c r="X6252" s="25"/>
    </row>
    <row r="6253" spans="23:24" x14ac:dyDescent="0.2">
      <c r="W6253" s="25"/>
      <c r="X6253" s="25"/>
    </row>
    <row r="6254" spans="23:24" x14ac:dyDescent="0.2">
      <c r="W6254" s="25"/>
      <c r="X6254" s="25"/>
    </row>
    <row r="6255" spans="23:24" x14ac:dyDescent="0.2">
      <c r="W6255" s="25"/>
      <c r="X6255" s="25"/>
    </row>
    <row r="6256" spans="23:24" x14ac:dyDescent="0.2">
      <c r="W6256" s="25"/>
      <c r="X6256" s="25"/>
    </row>
    <row r="6257" spans="23:24" x14ac:dyDescent="0.2">
      <c r="W6257" s="25"/>
      <c r="X6257" s="25"/>
    </row>
    <row r="6258" spans="23:24" x14ac:dyDescent="0.2">
      <c r="W6258" s="25"/>
      <c r="X6258" s="25"/>
    </row>
    <row r="6259" spans="23:24" x14ac:dyDescent="0.2">
      <c r="W6259" s="25"/>
      <c r="X6259" s="25"/>
    </row>
    <row r="6260" spans="23:24" x14ac:dyDescent="0.2">
      <c r="W6260" s="25"/>
      <c r="X6260" s="25"/>
    </row>
    <row r="6261" spans="23:24" x14ac:dyDescent="0.2">
      <c r="W6261" s="25"/>
      <c r="X6261" s="25"/>
    </row>
    <row r="6262" spans="23:24" x14ac:dyDescent="0.2">
      <c r="W6262" s="25"/>
      <c r="X6262" s="25"/>
    </row>
    <row r="6263" spans="23:24" x14ac:dyDescent="0.2">
      <c r="W6263" s="25"/>
      <c r="X6263" s="25"/>
    </row>
    <row r="6264" spans="23:24" x14ac:dyDescent="0.2">
      <c r="W6264" s="25"/>
      <c r="X6264" s="25"/>
    </row>
    <row r="6265" spans="23:24" x14ac:dyDescent="0.2">
      <c r="W6265" s="25"/>
      <c r="X6265" s="25"/>
    </row>
    <row r="6266" spans="23:24" x14ac:dyDescent="0.2">
      <c r="W6266" s="25"/>
      <c r="X6266" s="25"/>
    </row>
    <row r="6267" spans="23:24" x14ac:dyDescent="0.2">
      <c r="W6267" s="25"/>
      <c r="X6267" s="25"/>
    </row>
    <row r="6268" spans="23:24" x14ac:dyDescent="0.2">
      <c r="W6268" s="25"/>
      <c r="X6268" s="25"/>
    </row>
    <row r="6269" spans="23:24" x14ac:dyDescent="0.2">
      <c r="W6269" s="25"/>
      <c r="X6269" s="25"/>
    </row>
    <row r="6270" spans="23:24" x14ac:dyDescent="0.2">
      <c r="W6270" s="25"/>
      <c r="X6270" s="25"/>
    </row>
    <row r="6271" spans="23:24" x14ac:dyDescent="0.2">
      <c r="W6271" s="25"/>
      <c r="X6271" s="25"/>
    </row>
    <row r="6272" spans="23:24" x14ac:dyDescent="0.2">
      <c r="W6272" s="25"/>
      <c r="X6272" s="25"/>
    </row>
    <row r="6273" spans="23:24" x14ac:dyDescent="0.2">
      <c r="W6273" s="25"/>
      <c r="X6273" s="25"/>
    </row>
    <row r="6274" spans="23:24" x14ac:dyDescent="0.2">
      <c r="W6274" s="25"/>
      <c r="X6274" s="25"/>
    </row>
    <row r="6275" spans="23:24" x14ac:dyDescent="0.2">
      <c r="W6275" s="25"/>
      <c r="X6275" s="25"/>
    </row>
    <row r="6276" spans="23:24" x14ac:dyDescent="0.2">
      <c r="W6276" s="25"/>
      <c r="X6276" s="25"/>
    </row>
    <row r="6277" spans="23:24" x14ac:dyDescent="0.2">
      <c r="W6277" s="25"/>
      <c r="X6277" s="25"/>
    </row>
    <row r="6278" spans="23:24" x14ac:dyDescent="0.2">
      <c r="W6278" s="25"/>
      <c r="X6278" s="25"/>
    </row>
    <row r="6279" spans="23:24" x14ac:dyDescent="0.2">
      <c r="W6279" s="25"/>
      <c r="X6279" s="25"/>
    </row>
    <row r="6280" spans="23:24" x14ac:dyDescent="0.2">
      <c r="W6280" s="25"/>
      <c r="X6280" s="25"/>
    </row>
    <row r="6281" spans="23:24" x14ac:dyDescent="0.2">
      <c r="W6281" s="25"/>
      <c r="X6281" s="25"/>
    </row>
    <row r="6282" spans="23:24" x14ac:dyDescent="0.2">
      <c r="W6282" s="25"/>
      <c r="X6282" s="25"/>
    </row>
    <row r="6283" spans="23:24" x14ac:dyDescent="0.2">
      <c r="W6283" s="25"/>
      <c r="X6283" s="25"/>
    </row>
    <row r="6284" spans="23:24" x14ac:dyDescent="0.2">
      <c r="W6284" s="25"/>
      <c r="X6284" s="25"/>
    </row>
    <row r="6285" spans="23:24" x14ac:dyDescent="0.2">
      <c r="W6285" s="25"/>
      <c r="X6285" s="25"/>
    </row>
    <row r="6286" spans="23:24" x14ac:dyDescent="0.2">
      <c r="W6286" s="25"/>
      <c r="X6286" s="25"/>
    </row>
    <row r="6287" spans="23:24" x14ac:dyDescent="0.2">
      <c r="W6287" s="25"/>
      <c r="X6287" s="25"/>
    </row>
    <row r="6288" spans="23:24" x14ac:dyDescent="0.2">
      <c r="W6288" s="25"/>
      <c r="X6288" s="25"/>
    </row>
    <row r="6289" spans="23:24" x14ac:dyDescent="0.2">
      <c r="W6289" s="25"/>
      <c r="X6289" s="25"/>
    </row>
    <row r="6290" spans="23:24" x14ac:dyDescent="0.2">
      <c r="W6290" s="25"/>
      <c r="X6290" s="25"/>
    </row>
    <row r="6291" spans="23:24" x14ac:dyDescent="0.2">
      <c r="W6291" s="25"/>
      <c r="X6291" s="25"/>
    </row>
    <row r="6292" spans="23:24" x14ac:dyDescent="0.2">
      <c r="W6292" s="25"/>
      <c r="X6292" s="25"/>
    </row>
    <row r="6293" spans="23:24" x14ac:dyDescent="0.2">
      <c r="W6293" s="25"/>
      <c r="X6293" s="25"/>
    </row>
    <row r="6294" spans="23:24" x14ac:dyDescent="0.2">
      <c r="W6294" s="25"/>
      <c r="X6294" s="25"/>
    </row>
    <row r="6295" spans="23:24" x14ac:dyDescent="0.2">
      <c r="W6295" s="25"/>
      <c r="X6295" s="25"/>
    </row>
    <row r="6296" spans="23:24" x14ac:dyDescent="0.2">
      <c r="W6296" s="25"/>
      <c r="X6296" s="25"/>
    </row>
    <row r="6297" spans="23:24" x14ac:dyDescent="0.2">
      <c r="W6297" s="25"/>
      <c r="X6297" s="25"/>
    </row>
    <row r="6298" spans="23:24" x14ac:dyDescent="0.2">
      <c r="W6298" s="25"/>
      <c r="X6298" s="25"/>
    </row>
    <row r="6299" spans="23:24" x14ac:dyDescent="0.2">
      <c r="W6299" s="25"/>
      <c r="X6299" s="25"/>
    </row>
    <row r="6300" spans="23:24" x14ac:dyDescent="0.2">
      <c r="W6300" s="25"/>
      <c r="X6300" s="25"/>
    </row>
    <row r="6301" spans="23:24" x14ac:dyDescent="0.2">
      <c r="W6301" s="25"/>
      <c r="X6301" s="25"/>
    </row>
    <row r="6302" spans="23:24" x14ac:dyDescent="0.2">
      <c r="W6302" s="25"/>
      <c r="X6302" s="25"/>
    </row>
    <row r="6303" spans="23:24" x14ac:dyDescent="0.2">
      <c r="W6303" s="25"/>
      <c r="X6303" s="25"/>
    </row>
    <row r="6304" spans="23:24" x14ac:dyDescent="0.2">
      <c r="W6304" s="25"/>
      <c r="X6304" s="25"/>
    </row>
    <row r="6305" spans="23:24" x14ac:dyDescent="0.2">
      <c r="W6305" s="25"/>
      <c r="X6305" s="25"/>
    </row>
    <row r="6306" spans="23:24" x14ac:dyDescent="0.2">
      <c r="W6306" s="25"/>
      <c r="X6306" s="25"/>
    </row>
    <row r="6307" spans="23:24" x14ac:dyDescent="0.2">
      <c r="W6307" s="25"/>
      <c r="X6307" s="25"/>
    </row>
    <row r="6308" spans="23:24" x14ac:dyDescent="0.2">
      <c r="W6308" s="25"/>
      <c r="X6308" s="25"/>
    </row>
    <row r="6309" spans="23:24" x14ac:dyDescent="0.2">
      <c r="W6309" s="25"/>
      <c r="X6309" s="25"/>
    </row>
    <row r="6310" spans="23:24" x14ac:dyDescent="0.2">
      <c r="W6310" s="25"/>
      <c r="X6310" s="25"/>
    </row>
    <row r="6311" spans="23:24" x14ac:dyDescent="0.2">
      <c r="W6311" s="25"/>
      <c r="X6311" s="25"/>
    </row>
    <row r="6312" spans="23:24" x14ac:dyDescent="0.2">
      <c r="W6312" s="25"/>
      <c r="X6312" s="25"/>
    </row>
    <row r="6313" spans="23:24" x14ac:dyDescent="0.2">
      <c r="W6313" s="25"/>
      <c r="X6313" s="25"/>
    </row>
    <row r="6314" spans="23:24" x14ac:dyDescent="0.2">
      <c r="W6314" s="25"/>
      <c r="X6314" s="25"/>
    </row>
    <row r="6315" spans="23:24" x14ac:dyDescent="0.2">
      <c r="W6315" s="25"/>
      <c r="X6315" s="25"/>
    </row>
    <row r="6316" spans="23:24" x14ac:dyDescent="0.2">
      <c r="W6316" s="25"/>
      <c r="X6316" s="25"/>
    </row>
    <row r="6317" spans="23:24" x14ac:dyDescent="0.2">
      <c r="W6317" s="25"/>
      <c r="X6317" s="25"/>
    </row>
    <row r="6318" spans="23:24" x14ac:dyDescent="0.2">
      <c r="W6318" s="25"/>
      <c r="X6318" s="25"/>
    </row>
    <row r="6319" spans="23:24" x14ac:dyDescent="0.2">
      <c r="W6319" s="25"/>
      <c r="X6319" s="25"/>
    </row>
    <row r="6320" spans="23:24" x14ac:dyDescent="0.2">
      <c r="W6320" s="25"/>
      <c r="X6320" s="25"/>
    </row>
    <row r="6321" spans="23:24" x14ac:dyDescent="0.2">
      <c r="W6321" s="25"/>
      <c r="X6321" s="25"/>
    </row>
    <row r="6322" spans="23:24" x14ac:dyDescent="0.2">
      <c r="W6322" s="25"/>
      <c r="X6322" s="25"/>
    </row>
    <row r="6323" spans="23:24" x14ac:dyDescent="0.2">
      <c r="W6323" s="25"/>
      <c r="X6323" s="25"/>
    </row>
    <row r="6324" spans="23:24" x14ac:dyDescent="0.2">
      <c r="W6324" s="25"/>
      <c r="X6324" s="25"/>
    </row>
    <row r="6325" spans="23:24" x14ac:dyDescent="0.2">
      <c r="W6325" s="25"/>
      <c r="X6325" s="25"/>
    </row>
    <row r="6326" spans="23:24" x14ac:dyDescent="0.2">
      <c r="W6326" s="25"/>
      <c r="X6326" s="25"/>
    </row>
    <row r="6327" spans="23:24" x14ac:dyDescent="0.2">
      <c r="W6327" s="25"/>
      <c r="X6327" s="25"/>
    </row>
    <row r="6328" spans="23:24" x14ac:dyDescent="0.2">
      <c r="W6328" s="25"/>
      <c r="X6328" s="25"/>
    </row>
    <row r="6329" spans="23:24" x14ac:dyDescent="0.2">
      <c r="W6329" s="25"/>
      <c r="X6329" s="25"/>
    </row>
    <row r="6330" spans="23:24" x14ac:dyDescent="0.2">
      <c r="W6330" s="25"/>
      <c r="X6330" s="25"/>
    </row>
    <row r="6331" spans="23:24" x14ac:dyDescent="0.2">
      <c r="W6331" s="25"/>
      <c r="X6331" s="25"/>
    </row>
    <row r="6332" spans="23:24" x14ac:dyDescent="0.2">
      <c r="W6332" s="25"/>
      <c r="X6332" s="25"/>
    </row>
    <row r="6333" spans="23:24" x14ac:dyDescent="0.2">
      <c r="W6333" s="25"/>
      <c r="X6333" s="25"/>
    </row>
    <row r="6334" spans="23:24" x14ac:dyDescent="0.2">
      <c r="W6334" s="25"/>
      <c r="X6334" s="25"/>
    </row>
    <row r="6335" spans="23:24" x14ac:dyDescent="0.2">
      <c r="W6335" s="25"/>
      <c r="X6335" s="25"/>
    </row>
    <row r="6336" spans="23:24" x14ac:dyDescent="0.2">
      <c r="W6336" s="25"/>
      <c r="X6336" s="25"/>
    </row>
    <row r="6337" spans="23:24" x14ac:dyDescent="0.2">
      <c r="W6337" s="25"/>
      <c r="X6337" s="25"/>
    </row>
    <row r="6338" spans="23:24" x14ac:dyDescent="0.2">
      <c r="W6338" s="25"/>
      <c r="X6338" s="25"/>
    </row>
    <row r="6339" spans="23:24" x14ac:dyDescent="0.2">
      <c r="W6339" s="25"/>
      <c r="X6339" s="25"/>
    </row>
    <row r="6340" spans="23:24" x14ac:dyDescent="0.2">
      <c r="W6340" s="25"/>
      <c r="X6340" s="25"/>
    </row>
    <row r="6341" spans="23:24" x14ac:dyDescent="0.2">
      <c r="W6341" s="25"/>
      <c r="X6341" s="25"/>
    </row>
    <row r="6342" spans="23:24" x14ac:dyDescent="0.2">
      <c r="W6342" s="25"/>
      <c r="X6342" s="25"/>
    </row>
    <row r="6343" spans="23:24" x14ac:dyDescent="0.2">
      <c r="W6343" s="25"/>
      <c r="X6343" s="25"/>
    </row>
    <row r="6344" spans="23:24" x14ac:dyDescent="0.2">
      <c r="W6344" s="25"/>
      <c r="X6344" s="25"/>
    </row>
    <row r="6345" spans="23:24" x14ac:dyDescent="0.2">
      <c r="W6345" s="25"/>
      <c r="X6345" s="25"/>
    </row>
    <row r="6346" spans="23:24" x14ac:dyDescent="0.2">
      <c r="W6346" s="25"/>
      <c r="X6346" s="25"/>
    </row>
    <row r="6347" spans="23:24" x14ac:dyDescent="0.2">
      <c r="W6347" s="25"/>
      <c r="X6347" s="25"/>
    </row>
    <row r="6348" spans="23:24" x14ac:dyDescent="0.2">
      <c r="W6348" s="25"/>
      <c r="X6348" s="25"/>
    </row>
    <row r="6349" spans="23:24" x14ac:dyDescent="0.2">
      <c r="W6349" s="25"/>
      <c r="X6349" s="25"/>
    </row>
    <row r="6350" spans="23:24" x14ac:dyDescent="0.2">
      <c r="W6350" s="25"/>
      <c r="X6350" s="25"/>
    </row>
    <row r="6351" spans="23:24" x14ac:dyDescent="0.2">
      <c r="W6351" s="25"/>
      <c r="X6351" s="25"/>
    </row>
    <row r="6352" spans="23:24" x14ac:dyDescent="0.2">
      <c r="W6352" s="25"/>
      <c r="X6352" s="25"/>
    </row>
    <row r="6353" spans="23:24" x14ac:dyDescent="0.2">
      <c r="W6353" s="25"/>
      <c r="X6353" s="25"/>
    </row>
    <row r="6354" spans="23:24" x14ac:dyDescent="0.2">
      <c r="W6354" s="25"/>
      <c r="X6354" s="25"/>
    </row>
    <row r="6355" spans="23:24" x14ac:dyDescent="0.2">
      <c r="W6355" s="25"/>
      <c r="X6355" s="25"/>
    </row>
    <row r="6356" spans="23:24" x14ac:dyDescent="0.2">
      <c r="W6356" s="25"/>
      <c r="X6356" s="25"/>
    </row>
    <row r="6357" spans="23:24" x14ac:dyDescent="0.2">
      <c r="W6357" s="25"/>
      <c r="X6357" s="25"/>
    </row>
    <row r="6358" spans="23:24" x14ac:dyDescent="0.2">
      <c r="W6358" s="25"/>
      <c r="X6358" s="25"/>
    </row>
    <row r="6359" spans="23:24" x14ac:dyDescent="0.2">
      <c r="W6359" s="25"/>
      <c r="X6359" s="25"/>
    </row>
    <row r="6360" spans="23:24" x14ac:dyDescent="0.2">
      <c r="W6360" s="25"/>
      <c r="X6360" s="25"/>
    </row>
    <row r="6361" spans="23:24" x14ac:dyDescent="0.2">
      <c r="W6361" s="25"/>
      <c r="X6361" s="25"/>
    </row>
    <row r="6362" spans="23:24" x14ac:dyDescent="0.2">
      <c r="W6362" s="25"/>
      <c r="X6362" s="25"/>
    </row>
    <row r="6363" spans="23:24" x14ac:dyDescent="0.2">
      <c r="W6363" s="25"/>
      <c r="X6363" s="25"/>
    </row>
    <row r="6364" spans="23:24" x14ac:dyDescent="0.2">
      <c r="W6364" s="25"/>
      <c r="X6364" s="25"/>
    </row>
    <row r="6365" spans="23:24" x14ac:dyDescent="0.2">
      <c r="W6365" s="25"/>
      <c r="X6365" s="25"/>
    </row>
    <row r="6366" spans="23:24" x14ac:dyDescent="0.2">
      <c r="W6366" s="25"/>
      <c r="X6366" s="25"/>
    </row>
    <row r="6367" spans="23:24" x14ac:dyDescent="0.2">
      <c r="W6367" s="25"/>
      <c r="X6367" s="25"/>
    </row>
    <row r="6368" spans="23:24" x14ac:dyDescent="0.2">
      <c r="W6368" s="25"/>
      <c r="X6368" s="25"/>
    </row>
    <row r="6369" spans="23:24" x14ac:dyDescent="0.2">
      <c r="W6369" s="25"/>
      <c r="X6369" s="25"/>
    </row>
    <row r="6370" spans="23:24" x14ac:dyDescent="0.2">
      <c r="W6370" s="25"/>
      <c r="X6370" s="25"/>
    </row>
    <row r="6371" spans="23:24" x14ac:dyDescent="0.2">
      <c r="W6371" s="25"/>
      <c r="X6371" s="25"/>
    </row>
    <row r="6372" spans="23:24" x14ac:dyDescent="0.2">
      <c r="W6372" s="25"/>
      <c r="X6372" s="25"/>
    </row>
    <row r="6373" spans="23:24" x14ac:dyDescent="0.2">
      <c r="W6373" s="25"/>
      <c r="X6373" s="25"/>
    </row>
    <row r="6374" spans="23:24" x14ac:dyDescent="0.2">
      <c r="W6374" s="25"/>
      <c r="X6374" s="25"/>
    </row>
    <row r="6375" spans="23:24" x14ac:dyDescent="0.2">
      <c r="W6375" s="25"/>
      <c r="X6375" s="25"/>
    </row>
    <row r="6376" spans="23:24" x14ac:dyDescent="0.2">
      <c r="W6376" s="25"/>
      <c r="X6376" s="25"/>
    </row>
    <row r="6377" spans="23:24" x14ac:dyDescent="0.2">
      <c r="W6377" s="25"/>
      <c r="X6377" s="25"/>
    </row>
    <row r="6378" spans="23:24" x14ac:dyDescent="0.2">
      <c r="W6378" s="25"/>
      <c r="X6378" s="25"/>
    </row>
    <row r="6379" spans="23:24" x14ac:dyDescent="0.2">
      <c r="W6379" s="25"/>
      <c r="X6379" s="25"/>
    </row>
    <row r="6380" spans="23:24" x14ac:dyDescent="0.2">
      <c r="W6380" s="25"/>
      <c r="X6380" s="25"/>
    </row>
    <row r="6381" spans="23:24" x14ac:dyDescent="0.2">
      <c r="W6381" s="25"/>
      <c r="X6381" s="25"/>
    </row>
    <row r="6382" spans="23:24" x14ac:dyDescent="0.2">
      <c r="W6382" s="25"/>
      <c r="X6382" s="25"/>
    </row>
    <row r="6383" spans="23:24" x14ac:dyDescent="0.2">
      <c r="W6383" s="25"/>
      <c r="X6383" s="25"/>
    </row>
    <row r="6384" spans="23:24" x14ac:dyDescent="0.2">
      <c r="W6384" s="25"/>
      <c r="X6384" s="25"/>
    </row>
    <row r="6385" spans="23:24" x14ac:dyDescent="0.2">
      <c r="W6385" s="25"/>
      <c r="X6385" s="25"/>
    </row>
    <row r="6386" spans="23:24" x14ac:dyDescent="0.2">
      <c r="W6386" s="25"/>
      <c r="X6386" s="25"/>
    </row>
    <row r="6387" spans="23:24" x14ac:dyDescent="0.2">
      <c r="W6387" s="25"/>
      <c r="X6387" s="25"/>
    </row>
    <row r="6388" spans="23:24" x14ac:dyDescent="0.2">
      <c r="W6388" s="25"/>
      <c r="X6388" s="25"/>
    </row>
    <row r="6389" spans="23:24" x14ac:dyDescent="0.2">
      <c r="W6389" s="25"/>
      <c r="X6389" s="25"/>
    </row>
    <row r="6390" spans="23:24" x14ac:dyDescent="0.2">
      <c r="W6390" s="25"/>
      <c r="X6390" s="25"/>
    </row>
    <row r="6391" spans="23:24" x14ac:dyDescent="0.2">
      <c r="W6391" s="25"/>
      <c r="X6391" s="25"/>
    </row>
    <row r="6392" spans="23:24" x14ac:dyDescent="0.2">
      <c r="W6392" s="25"/>
      <c r="X6392" s="25"/>
    </row>
    <row r="6393" spans="23:24" x14ac:dyDescent="0.2">
      <c r="W6393" s="25"/>
      <c r="X6393" s="25"/>
    </row>
    <row r="6394" spans="23:24" x14ac:dyDescent="0.2">
      <c r="W6394" s="25"/>
      <c r="X6394" s="25"/>
    </row>
    <row r="6395" spans="23:24" x14ac:dyDescent="0.2">
      <c r="W6395" s="25"/>
      <c r="X6395" s="25"/>
    </row>
    <row r="6396" spans="23:24" x14ac:dyDescent="0.2">
      <c r="W6396" s="25"/>
      <c r="X6396" s="25"/>
    </row>
    <row r="6397" spans="23:24" x14ac:dyDescent="0.2">
      <c r="W6397" s="25"/>
      <c r="X6397" s="25"/>
    </row>
    <row r="6398" spans="23:24" x14ac:dyDescent="0.2">
      <c r="W6398" s="25"/>
      <c r="X6398" s="25"/>
    </row>
    <row r="6399" spans="23:24" x14ac:dyDescent="0.2">
      <c r="W6399" s="25"/>
      <c r="X6399" s="25"/>
    </row>
    <row r="6400" spans="23:24" x14ac:dyDescent="0.2">
      <c r="W6400" s="25"/>
      <c r="X6400" s="25"/>
    </row>
    <row r="6401" spans="23:24" x14ac:dyDescent="0.2">
      <c r="W6401" s="25"/>
      <c r="X6401" s="25"/>
    </row>
    <row r="6402" spans="23:24" x14ac:dyDescent="0.2">
      <c r="W6402" s="25"/>
      <c r="X6402" s="25"/>
    </row>
    <row r="6403" spans="23:24" x14ac:dyDescent="0.2">
      <c r="W6403" s="25"/>
      <c r="X6403" s="25"/>
    </row>
    <row r="6404" spans="23:24" x14ac:dyDescent="0.2">
      <c r="W6404" s="25"/>
      <c r="X6404" s="25"/>
    </row>
    <row r="6405" spans="23:24" x14ac:dyDescent="0.2">
      <c r="W6405" s="25"/>
      <c r="X6405" s="25"/>
    </row>
    <row r="6406" spans="23:24" x14ac:dyDescent="0.2">
      <c r="W6406" s="25"/>
      <c r="X6406" s="25"/>
    </row>
    <row r="6407" spans="23:24" x14ac:dyDescent="0.2">
      <c r="W6407" s="25"/>
      <c r="X6407" s="25"/>
    </row>
    <row r="6408" spans="23:24" x14ac:dyDescent="0.2">
      <c r="W6408" s="25"/>
      <c r="X6408" s="25"/>
    </row>
    <row r="6409" spans="23:24" x14ac:dyDescent="0.2">
      <c r="W6409" s="25"/>
      <c r="X6409" s="25"/>
    </row>
    <row r="6410" spans="23:24" x14ac:dyDescent="0.2">
      <c r="W6410" s="25"/>
      <c r="X6410" s="25"/>
    </row>
    <row r="6411" spans="23:24" x14ac:dyDescent="0.2">
      <c r="W6411" s="25"/>
      <c r="X6411" s="25"/>
    </row>
    <row r="6412" spans="23:24" x14ac:dyDescent="0.2">
      <c r="W6412" s="25"/>
      <c r="X6412" s="25"/>
    </row>
    <row r="6413" spans="23:24" x14ac:dyDescent="0.2">
      <c r="W6413" s="25"/>
      <c r="X6413" s="25"/>
    </row>
    <row r="6414" spans="23:24" x14ac:dyDescent="0.2">
      <c r="W6414" s="25"/>
      <c r="X6414" s="25"/>
    </row>
    <row r="6415" spans="23:24" x14ac:dyDescent="0.2">
      <c r="W6415" s="25"/>
      <c r="X6415" s="25"/>
    </row>
    <row r="6416" spans="23:24" x14ac:dyDescent="0.2">
      <c r="W6416" s="25"/>
      <c r="X6416" s="25"/>
    </row>
    <row r="6417" spans="23:24" x14ac:dyDescent="0.2">
      <c r="W6417" s="25"/>
      <c r="X6417" s="25"/>
    </row>
    <row r="6418" spans="23:24" x14ac:dyDescent="0.2">
      <c r="W6418" s="25"/>
      <c r="X6418" s="25"/>
    </row>
    <row r="6419" spans="23:24" x14ac:dyDescent="0.2">
      <c r="W6419" s="25"/>
      <c r="X6419" s="25"/>
    </row>
    <row r="6420" spans="23:24" x14ac:dyDescent="0.2">
      <c r="W6420" s="25"/>
      <c r="X6420" s="25"/>
    </row>
    <row r="6421" spans="23:24" x14ac:dyDescent="0.2">
      <c r="W6421" s="25"/>
      <c r="X6421" s="25"/>
    </row>
    <row r="6422" spans="23:24" x14ac:dyDescent="0.2">
      <c r="W6422" s="25"/>
      <c r="X6422" s="25"/>
    </row>
    <row r="6423" spans="23:24" x14ac:dyDescent="0.2">
      <c r="W6423" s="25"/>
      <c r="X6423" s="25"/>
    </row>
    <row r="6424" spans="23:24" x14ac:dyDescent="0.2">
      <c r="W6424" s="25"/>
      <c r="X6424" s="25"/>
    </row>
    <row r="6425" spans="23:24" x14ac:dyDescent="0.2">
      <c r="W6425" s="25"/>
      <c r="X6425" s="25"/>
    </row>
    <row r="6426" spans="23:24" x14ac:dyDescent="0.2">
      <c r="W6426" s="25"/>
      <c r="X6426" s="25"/>
    </row>
    <row r="6427" spans="23:24" x14ac:dyDescent="0.2">
      <c r="W6427" s="25"/>
      <c r="X6427" s="25"/>
    </row>
    <row r="6428" spans="23:24" x14ac:dyDescent="0.2">
      <c r="W6428" s="25"/>
      <c r="X6428" s="25"/>
    </row>
    <row r="6429" spans="23:24" x14ac:dyDescent="0.2">
      <c r="W6429" s="25"/>
      <c r="X6429" s="25"/>
    </row>
    <row r="6430" spans="23:24" x14ac:dyDescent="0.2">
      <c r="W6430" s="25"/>
      <c r="X6430" s="25"/>
    </row>
    <row r="6431" spans="23:24" x14ac:dyDescent="0.2">
      <c r="W6431" s="25"/>
      <c r="X6431" s="25"/>
    </row>
    <row r="6432" spans="23:24" x14ac:dyDescent="0.2">
      <c r="W6432" s="25"/>
      <c r="X6432" s="25"/>
    </row>
    <row r="6433" spans="23:24" x14ac:dyDescent="0.2">
      <c r="W6433" s="25"/>
      <c r="X6433" s="25"/>
    </row>
    <row r="6434" spans="23:24" x14ac:dyDescent="0.2">
      <c r="W6434" s="25"/>
      <c r="X6434" s="25"/>
    </row>
    <row r="6435" spans="23:24" x14ac:dyDescent="0.2">
      <c r="W6435" s="25"/>
      <c r="X6435" s="25"/>
    </row>
    <row r="6436" spans="23:24" x14ac:dyDescent="0.2">
      <c r="W6436" s="25"/>
      <c r="X6436" s="25"/>
    </row>
    <row r="6437" spans="23:24" x14ac:dyDescent="0.2">
      <c r="W6437" s="25"/>
      <c r="X6437" s="25"/>
    </row>
    <row r="6438" spans="23:24" x14ac:dyDescent="0.2">
      <c r="W6438" s="25"/>
      <c r="X6438" s="25"/>
    </row>
    <row r="6439" spans="23:24" x14ac:dyDescent="0.2">
      <c r="W6439" s="25"/>
      <c r="X6439" s="25"/>
    </row>
    <row r="6440" spans="23:24" x14ac:dyDescent="0.2">
      <c r="W6440" s="25"/>
      <c r="X6440" s="25"/>
    </row>
    <row r="6441" spans="23:24" x14ac:dyDescent="0.2">
      <c r="W6441" s="25"/>
      <c r="X6441" s="25"/>
    </row>
    <row r="6442" spans="23:24" x14ac:dyDescent="0.2">
      <c r="W6442" s="25"/>
      <c r="X6442" s="25"/>
    </row>
    <row r="6443" spans="23:24" x14ac:dyDescent="0.2">
      <c r="W6443" s="25"/>
      <c r="X6443" s="25"/>
    </row>
    <row r="6444" spans="23:24" x14ac:dyDescent="0.2">
      <c r="W6444" s="25"/>
      <c r="X6444" s="25"/>
    </row>
    <row r="6445" spans="23:24" x14ac:dyDescent="0.2">
      <c r="W6445" s="25"/>
      <c r="X6445" s="25"/>
    </row>
    <row r="6446" spans="23:24" x14ac:dyDescent="0.2">
      <c r="W6446" s="25"/>
      <c r="X6446" s="25"/>
    </row>
    <row r="6447" spans="23:24" x14ac:dyDescent="0.2">
      <c r="W6447" s="25"/>
      <c r="X6447" s="25"/>
    </row>
    <row r="6448" spans="23:24" x14ac:dyDescent="0.2">
      <c r="W6448" s="25"/>
      <c r="X6448" s="25"/>
    </row>
    <row r="6449" spans="23:24" x14ac:dyDescent="0.2">
      <c r="W6449" s="25"/>
      <c r="X6449" s="25"/>
    </row>
    <row r="6450" spans="23:24" x14ac:dyDescent="0.2">
      <c r="W6450" s="25"/>
      <c r="X6450" s="25"/>
    </row>
    <row r="6451" spans="23:24" x14ac:dyDescent="0.2">
      <c r="W6451" s="25"/>
      <c r="X6451" s="25"/>
    </row>
    <row r="6452" spans="23:24" x14ac:dyDescent="0.2">
      <c r="W6452" s="25"/>
      <c r="X6452" s="25"/>
    </row>
    <row r="6453" spans="23:24" x14ac:dyDescent="0.2">
      <c r="W6453" s="25"/>
      <c r="X6453" s="25"/>
    </row>
    <row r="6454" spans="23:24" x14ac:dyDescent="0.2">
      <c r="W6454" s="25"/>
      <c r="X6454" s="25"/>
    </row>
    <row r="6455" spans="23:24" x14ac:dyDescent="0.2">
      <c r="W6455" s="25"/>
      <c r="X6455" s="25"/>
    </row>
    <row r="6456" spans="23:24" x14ac:dyDescent="0.2">
      <c r="W6456" s="25"/>
      <c r="X6456" s="25"/>
    </row>
    <row r="6457" spans="23:24" x14ac:dyDescent="0.2">
      <c r="W6457" s="25"/>
      <c r="X6457" s="25"/>
    </row>
    <row r="6458" spans="23:24" x14ac:dyDescent="0.2">
      <c r="W6458" s="25"/>
      <c r="X6458" s="25"/>
    </row>
    <row r="6459" spans="23:24" x14ac:dyDescent="0.2">
      <c r="W6459" s="25"/>
      <c r="X6459" s="25"/>
    </row>
    <row r="6460" spans="23:24" x14ac:dyDescent="0.2">
      <c r="W6460" s="25"/>
      <c r="X6460" s="25"/>
    </row>
    <row r="6461" spans="23:24" x14ac:dyDescent="0.2">
      <c r="W6461" s="25"/>
      <c r="X6461" s="25"/>
    </row>
    <row r="6462" spans="23:24" x14ac:dyDescent="0.2">
      <c r="W6462" s="25"/>
      <c r="X6462" s="25"/>
    </row>
    <row r="6463" spans="23:24" x14ac:dyDescent="0.2">
      <c r="W6463" s="25"/>
      <c r="X6463" s="25"/>
    </row>
    <row r="6464" spans="23:24" x14ac:dyDescent="0.2">
      <c r="W6464" s="25"/>
      <c r="X6464" s="25"/>
    </row>
    <row r="6465" spans="23:24" x14ac:dyDescent="0.2">
      <c r="W6465" s="25"/>
      <c r="X6465" s="25"/>
    </row>
    <row r="6466" spans="23:24" x14ac:dyDescent="0.2">
      <c r="W6466" s="25"/>
      <c r="X6466" s="25"/>
    </row>
    <row r="6467" spans="23:24" x14ac:dyDescent="0.2">
      <c r="W6467" s="25"/>
      <c r="X6467" s="25"/>
    </row>
    <row r="6468" spans="23:24" x14ac:dyDescent="0.2">
      <c r="W6468" s="25"/>
      <c r="X6468" s="25"/>
    </row>
    <row r="6469" spans="23:24" x14ac:dyDescent="0.2">
      <c r="W6469" s="25"/>
      <c r="X6469" s="25"/>
    </row>
    <row r="6470" spans="23:24" x14ac:dyDescent="0.2">
      <c r="W6470" s="25"/>
      <c r="X6470" s="25"/>
    </row>
    <row r="6471" spans="23:24" x14ac:dyDescent="0.2">
      <c r="W6471" s="25"/>
      <c r="X6471" s="25"/>
    </row>
    <row r="6472" spans="23:24" x14ac:dyDescent="0.2">
      <c r="W6472" s="25"/>
      <c r="X6472" s="25"/>
    </row>
    <row r="6473" spans="23:24" x14ac:dyDescent="0.2">
      <c r="W6473" s="25"/>
      <c r="X6473" s="25"/>
    </row>
    <row r="6474" spans="23:24" x14ac:dyDescent="0.2">
      <c r="W6474" s="25"/>
      <c r="X6474" s="25"/>
    </row>
    <row r="6475" spans="23:24" x14ac:dyDescent="0.2">
      <c r="W6475" s="25"/>
      <c r="X6475" s="25"/>
    </row>
    <row r="6476" spans="23:24" x14ac:dyDescent="0.2">
      <c r="W6476" s="25"/>
      <c r="X6476" s="25"/>
    </row>
    <row r="6477" spans="23:24" x14ac:dyDescent="0.2">
      <c r="W6477" s="25"/>
      <c r="X6477" s="25"/>
    </row>
    <row r="6478" spans="23:24" x14ac:dyDescent="0.2">
      <c r="W6478" s="25"/>
      <c r="X6478" s="25"/>
    </row>
    <row r="6479" spans="23:24" x14ac:dyDescent="0.2">
      <c r="W6479" s="25"/>
      <c r="X6479" s="25"/>
    </row>
    <row r="6480" spans="23:24" x14ac:dyDescent="0.2">
      <c r="W6480" s="25"/>
      <c r="X6480" s="25"/>
    </row>
    <row r="6481" spans="23:24" x14ac:dyDescent="0.2">
      <c r="W6481" s="25"/>
      <c r="X6481" s="25"/>
    </row>
    <row r="6482" spans="23:24" x14ac:dyDescent="0.2">
      <c r="W6482" s="25"/>
      <c r="X6482" s="25"/>
    </row>
    <row r="6483" spans="23:24" x14ac:dyDescent="0.2">
      <c r="W6483" s="25"/>
      <c r="X6483" s="25"/>
    </row>
    <row r="6484" spans="23:24" x14ac:dyDescent="0.2">
      <c r="W6484" s="25"/>
      <c r="X6484" s="25"/>
    </row>
    <row r="6485" spans="23:24" x14ac:dyDescent="0.2">
      <c r="W6485" s="25"/>
      <c r="X6485" s="25"/>
    </row>
    <row r="6486" spans="23:24" x14ac:dyDescent="0.2">
      <c r="W6486" s="25"/>
      <c r="X6486" s="25"/>
    </row>
    <row r="6487" spans="23:24" x14ac:dyDescent="0.2">
      <c r="W6487" s="25"/>
      <c r="X6487" s="25"/>
    </row>
    <row r="6488" spans="23:24" x14ac:dyDescent="0.2">
      <c r="W6488" s="25"/>
      <c r="X6488" s="25"/>
    </row>
    <row r="6489" spans="23:24" x14ac:dyDescent="0.2">
      <c r="W6489" s="25"/>
      <c r="X6489" s="25"/>
    </row>
    <row r="6490" spans="23:24" x14ac:dyDescent="0.2">
      <c r="W6490" s="25"/>
      <c r="X6490" s="25"/>
    </row>
    <row r="6491" spans="23:24" x14ac:dyDescent="0.2">
      <c r="W6491" s="25"/>
      <c r="X6491" s="25"/>
    </row>
    <row r="6492" spans="23:24" x14ac:dyDescent="0.2">
      <c r="W6492" s="25"/>
      <c r="X6492" s="25"/>
    </row>
    <row r="6493" spans="23:24" x14ac:dyDescent="0.2">
      <c r="W6493" s="25"/>
      <c r="X6493" s="25"/>
    </row>
    <row r="6494" spans="23:24" x14ac:dyDescent="0.2">
      <c r="W6494" s="25"/>
      <c r="X6494" s="25"/>
    </row>
    <row r="6495" spans="23:24" x14ac:dyDescent="0.2">
      <c r="W6495" s="25"/>
      <c r="X6495" s="25"/>
    </row>
    <row r="6496" spans="23:24" x14ac:dyDescent="0.2">
      <c r="W6496" s="25"/>
      <c r="X6496" s="25"/>
    </row>
    <row r="6497" spans="23:24" x14ac:dyDescent="0.2">
      <c r="W6497" s="25"/>
      <c r="X6497" s="25"/>
    </row>
    <row r="6498" spans="23:24" x14ac:dyDescent="0.2">
      <c r="W6498" s="25"/>
      <c r="X6498" s="25"/>
    </row>
    <row r="6499" spans="23:24" x14ac:dyDescent="0.2">
      <c r="W6499" s="25"/>
      <c r="X6499" s="25"/>
    </row>
    <row r="6500" spans="23:24" x14ac:dyDescent="0.2">
      <c r="W6500" s="25"/>
      <c r="X6500" s="25"/>
    </row>
    <row r="6501" spans="23:24" x14ac:dyDescent="0.2">
      <c r="W6501" s="25"/>
      <c r="X6501" s="25"/>
    </row>
    <row r="6502" spans="23:24" x14ac:dyDescent="0.2">
      <c r="W6502" s="25"/>
      <c r="X6502" s="25"/>
    </row>
    <row r="6503" spans="23:24" x14ac:dyDescent="0.2">
      <c r="W6503" s="25"/>
      <c r="X6503" s="25"/>
    </row>
    <row r="6504" spans="23:24" x14ac:dyDescent="0.2">
      <c r="W6504" s="25"/>
      <c r="X6504" s="25"/>
    </row>
    <row r="6505" spans="23:24" x14ac:dyDescent="0.2">
      <c r="W6505" s="25"/>
      <c r="X6505" s="25"/>
    </row>
    <row r="6506" spans="23:24" x14ac:dyDescent="0.2">
      <c r="W6506" s="25"/>
      <c r="X6506" s="25"/>
    </row>
    <row r="6507" spans="23:24" x14ac:dyDescent="0.2">
      <c r="W6507" s="25"/>
      <c r="X6507" s="25"/>
    </row>
    <row r="6508" spans="23:24" x14ac:dyDescent="0.2">
      <c r="W6508" s="25"/>
      <c r="X6508" s="25"/>
    </row>
    <row r="6509" spans="23:24" x14ac:dyDescent="0.2">
      <c r="W6509" s="25"/>
      <c r="X6509" s="25"/>
    </row>
    <row r="6510" spans="23:24" x14ac:dyDescent="0.2">
      <c r="W6510" s="25"/>
      <c r="X6510" s="25"/>
    </row>
    <row r="6511" spans="23:24" x14ac:dyDescent="0.2">
      <c r="W6511" s="25"/>
      <c r="X6511" s="25"/>
    </row>
    <row r="6512" spans="23:24" x14ac:dyDescent="0.2">
      <c r="W6512" s="25"/>
      <c r="X6512" s="25"/>
    </row>
    <row r="6513" spans="23:24" x14ac:dyDescent="0.2">
      <c r="W6513" s="25"/>
      <c r="X6513" s="25"/>
    </row>
    <row r="6514" spans="23:24" x14ac:dyDescent="0.2">
      <c r="W6514" s="25"/>
      <c r="X6514" s="25"/>
    </row>
    <row r="6515" spans="23:24" x14ac:dyDescent="0.2">
      <c r="W6515" s="25"/>
      <c r="X6515" s="25"/>
    </row>
    <row r="6516" spans="23:24" x14ac:dyDescent="0.2">
      <c r="W6516" s="25"/>
      <c r="X6516" s="25"/>
    </row>
    <row r="6517" spans="23:24" x14ac:dyDescent="0.2">
      <c r="W6517" s="25"/>
      <c r="X6517" s="25"/>
    </row>
    <row r="6518" spans="23:24" x14ac:dyDescent="0.2">
      <c r="W6518" s="25"/>
      <c r="X6518" s="25"/>
    </row>
    <row r="6519" spans="23:24" x14ac:dyDescent="0.2">
      <c r="W6519" s="25"/>
      <c r="X6519" s="25"/>
    </row>
    <row r="6520" spans="23:24" x14ac:dyDescent="0.2">
      <c r="W6520" s="25"/>
      <c r="X6520" s="25"/>
    </row>
    <row r="6521" spans="23:24" x14ac:dyDescent="0.2">
      <c r="W6521" s="25"/>
      <c r="X6521" s="25"/>
    </row>
    <row r="6522" spans="23:24" x14ac:dyDescent="0.2">
      <c r="W6522" s="25"/>
      <c r="X6522" s="25"/>
    </row>
    <row r="6523" spans="23:24" x14ac:dyDescent="0.2">
      <c r="W6523" s="25"/>
      <c r="X6523" s="25"/>
    </row>
    <row r="6524" spans="23:24" x14ac:dyDescent="0.2">
      <c r="W6524" s="25"/>
      <c r="X6524" s="25"/>
    </row>
    <row r="6525" spans="23:24" x14ac:dyDescent="0.2">
      <c r="W6525" s="25"/>
      <c r="X6525" s="25"/>
    </row>
    <row r="6526" spans="23:24" x14ac:dyDescent="0.2">
      <c r="W6526" s="25"/>
      <c r="X6526" s="25"/>
    </row>
    <row r="6527" spans="23:24" x14ac:dyDescent="0.2">
      <c r="W6527" s="25"/>
      <c r="X6527" s="25"/>
    </row>
    <row r="6528" spans="23:24" x14ac:dyDescent="0.2">
      <c r="W6528" s="25"/>
      <c r="X6528" s="25"/>
    </row>
    <row r="6529" spans="23:24" x14ac:dyDescent="0.2">
      <c r="W6529" s="25"/>
      <c r="X6529" s="25"/>
    </row>
    <row r="6530" spans="23:24" x14ac:dyDescent="0.2">
      <c r="W6530" s="25"/>
      <c r="X6530" s="25"/>
    </row>
    <row r="6531" spans="23:24" x14ac:dyDescent="0.2">
      <c r="W6531" s="25"/>
      <c r="X6531" s="25"/>
    </row>
    <row r="6532" spans="23:24" x14ac:dyDescent="0.2">
      <c r="W6532" s="25"/>
      <c r="X6532" s="25"/>
    </row>
    <row r="6533" spans="23:24" x14ac:dyDescent="0.2">
      <c r="W6533" s="25"/>
      <c r="X6533" s="25"/>
    </row>
    <row r="6534" spans="23:24" x14ac:dyDescent="0.2">
      <c r="W6534" s="25"/>
      <c r="X6534" s="25"/>
    </row>
    <row r="6535" spans="23:24" x14ac:dyDescent="0.2">
      <c r="W6535" s="25"/>
      <c r="X6535" s="25"/>
    </row>
    <row r="6536" spans="23:24" x14ac:dyDescent="0.2">
      <c r="W6536" s="25"/>
      <c r="X6536" s="25"/>
    </row>
    <row r="6537" spans="23:24" x14ac:dyDescent="0.2">
      <c r="W6537" s="25"/>
      <c r="X6537" s="25"/>
    </row>
    <row r="6538" spans="23:24" x14ac:dyDescent="0.2">
      <c r="W6538" s="25"/>
      <c r="X6538" s="25"/>
    </row>
    <row r="6539" spans="23:24" x14ac:dyDescent="0.2">
      <c r="W6539" s="25"/>
      <c r="X6539" s="25"/>
    </row>
    <row r="6540" spans="23:24" x14ac:dyDescent="0.2">
      <c r="W6540" s="25"/>
      <c r="X6540" s="25"/>
    </row>
    <row r="6541" spans="23:24" x14ac:dyDescent="0.2">
      <c r="W6541" s="25"/>
      <c r="X6541" s="25"/>
    </row>
    <row r="6542" spans="23:24" x14ac:dyDescent="0.2">
      <c r="W6542" s="25"/>
      <c r="X6542" s="25"/>
    </row>
    <row r="6543" spans="23:24" x14ac:dyDescent="0.2">
      <c r="W6543" s="25"/>
      <c r="X6543" s="25"/>
    </row>
    <row r="6544" spans="23:24" x14ac:dyDescent="0.2">
      <c r="W6544" s="25"/>
      <c r="X6544" s="25"/>
    </row>
    <row r="6545" spans="23:24" x14ac:dyDescent="0.2">
      <c r="W6545" s="25"/>
      <c r="X6545" s="25"/>
    </row>
    <row r="6546" spans="23:24" x14ac:dyDescent="0.2">
      <c r="W6546" s="25"/>
      <c r="X6546" s="25"/>
    </row>
    <row r="6547" spans="23:24" x14ac:dyDescent="0.2">
      <c r="W6547" s="25"/>
      <c r="X6547" s="25"/>
    </row>
    <row r="6548" spans="23:24" x14ac:dyDescent="0.2">
      <c r="W6548" s="25"/>
      <c r="X6548" s="25"/>
    </row>
    <row r="6549" spans="23:24" x14ac:dyDescent="0.2">
      <c r="W6549" s="25"/>
      <c r="X6549" s="25"/>
    </row>
    <row r="6550" spans="23:24" x14ac:dyDescent="0.2">
      <c r="W6550" s="25"/>
      <c r="X6550" s="25"/>
    </row>
    <row r="6551" spans="23:24" x14ac:dyDescent="0.2">
      <c r="W6551" s="25"/>
      <c r="X6551" s="25"/>
    </row>
    <row r="6552" spans="23:24" x14ac:dyDescent="0.2">
      <c r="W6552" s="25"/>
      <c r="X6552" s="25"/>
    </row>
    <row r="6553" spans="23:24" x14ac:dyDescent="0.2">
      <c r="W6553" s="25"/>
      <c r="X6553" s="25"/>
    </row>
    <row r="6554" spans="23:24" x14ac:dyDescent="0.2">
      <c r="W6554" s="25"/>
      <c r="X6554" s="25"/>
    </row>
    <row r="6555" spans="23:24" x14ac:dyDescent="0.2">
      <c r="W6555" s="25"/>
      <c r="X6555" s="25"/>
    </row>
    <row r="6556" spans="23:24" x14ac:dyDescent="0.2">
      <c r="W6556" s="25"/>
      <c r="X6556" s="25"/>
    </row>
    <row r="6557" spans="23:24" x14ac:dyDescent="0.2">
      <c r="W6557" s="25"/>
      <c r="X6557" s="25"/>
    </row>
    <row r="6558" spans="23:24" x14ac:dyDescent="0.2">
      <c r="W6558" s="25"/>
      <c r="X6558" s="25"/>
    </row>
    <row r="6559" spans="23:24" x14ac:dyDescent="0.2">
      <c r="W6559" s="25"/>
      <c r="X6559" s="25"/>
    </row>
    <row r="6560" spans="23:24" x14ac:dyDescent="0.2">
      <c r="W6560" s="25"/>
      <c r="X6560" s="25"/>
    </row>
    <row r="6561" spans="23:24" x14ac:dyDescent="0.2">
      <c r="W6561" s="25"/>
      <c r="X6561" s="25"/>
    </row>
    <row r="6562" spans="23:24" x14ac:dyDescent="0.2">
      <c r="W6562" s="25"/>
      <c r="X6562" s="25"/>
    </row>
    <row r="6563" spans="23:24" x14ac:dyDescent="0.2">
      <c r="W6563" s="25"/>
      <c r="X6563" s="25"/>
    </row>
    <row r="6564" spans="23:24" x14ac:dyDescent="0.2">
      <c r="W6564" s="25"/>
      <c r="X6564" s="25"/>
    </row>
    <row r="6565" spans="23:24" x14ac:dyDescent="0.2">
      <c r="W6565" s="25"/>
      <c r="X6565" s="25"/>
    </row>
    <row r="6566" spans="23:24" x14ac:dyDescent="0.2">
      <c r="W6566" s="25"/>
      <c r="X6566" s="25"/>
    </row>
    <row r="6567" spans="23:24" x14ac:dyDescent="0.2">
      <c r="W6567" s="25"/>
      <c r="X6567" s="25"/>
    </row>
    <row r="6568" spans="23:24" x14ac:dyDescent="0.2">
      <c r="W6568" s="25"/>
      <c r="X6568" s="25"/>
    </row>
    <row r="6569" spans="23:24" x14ac:dyDescent="0.2">
      <c r="W6569" s="25"/>
      <c r="X6569" s="25"/>
    </row>
    <row r="6570" spans="23:24" x14ac:dyDescent="0.2">
      <c r="W6570" s="25"/>
      <c r="X6570" s="25"/>
    </row>
    <row r="6571" spans="23:24" x14ac:dyDescent="0.2">
      <c r="W6571" s="25"/>
      <c r="X6571" s="25"/>
    </row>
    <row r="6572" spans="23:24" x14ac:dyDescent="0.2">
      <c r="W6572" s="25"/>
      <c r="X6572" s="25"/>
    </row>
    <row r="6573" spans="23:24" x14ac:dyDescent="0.2">
      <c r="W6573" s="25"/>
      <c r="X6573" s="25"/>
    </row>
    <row r="6574" spans="23:24" x14ac:dyDescent="0.2">
      <c r="W6574" s="25"/>
      <c r="X6574" s="25"/>
    </row>
    <row r="6575" spans="23:24" x14ac:dyDescent="0.2">
      <c r="W6575" s="25"/>
      <c r="X6575" s="25"/>
    </row>
    <row r="6576" spans="23:24" x14ac:dyDescent="0.2">
      <c r="W6576" s="25"/>
      <c r="X6576" s="25"/>
    </row>
    <row r="6577" spans="23:24" x14ac:dyDescent="0.2">
      <c r="W6577" s="25"/>
      <c r="X6577" s="25"/>
    </row>
    <row r="6578" spans="23:24" x14ac:dyDescent="0.2">
      <c r="W6578" s="25"/>
      <c r="X6578" s="25"/>
    </row>
    <row r="6579" spans="23:24" x14ac:dyDescent="0.2">
      <c r="W6579" s="25"/>
      <c r="X6579" s="25"/>
    </row>
    <row r="6580" spans="23:24" x14ac:dyDescent="0.2">
      <c r="W6580" s="25"/>
      <c r="X6580" s="25"/>
    </row>
    <row r="6581" spans="23:24" x14ac:dyDescent="0.2">
      <c r="W6581" s="25"/>
      <c r="X6581" s="25"/>
    </row>
    <row r="6582" spans="23:24" x14ac:dyDescent="0.2">
      <c r="W6582" s="25"/>
      <c r="X6582" s="25"/>
    </row>
    <row r="6583" spans="23:24" x14ac:dyDescent="0.2">
      <c r="W6583" s="25"/>
      <c r="X6583" s="25"/>
    </row>
    <row r="6584" spans="23:24" x14ac:dyDescent="0.2">
      <c r="W6584" s="25"/>
      <c r="X6584" s="25"/>
    </row>
    <row r="6585" spans="23:24" x14ac:dyDescent="0.2">
      <c r="W6585" s="25"/>
      <c r="X6585" s="25"/>
    </row>
    <row r="6586" spans="23:24" x14ac:dyDescent="0.2">
      <c r="W6586" s="25"/>
      <c r="X6586" s="25"/>
    </row>
    <row r="6587" spans="23:24" x14ac:dyDescent="0.2">
      <c r="W6587" s="25"/>
      <c r="X6587" s="25"/>
    </row>
    <row r="6588" spans="23:24" x14ac:dyDescent="0.2">
      <c r="W6588" s="25"/>
      <c r="X6588" s="25"/>
    </row>
    <row r="6589" spans="23:24" x14ac:dyDescent="0.2">
      <c r="W6589" s="25"/>
      <c r="X6589" s="25"/>
    </row>
    <row r="6590" spans="23:24" x14ac:dyDescent="0.2">
      <c r="W6590" s="25"/>
      <c r="X6590" s="25"/>
    </row>
    <row r="6591" spans="23:24" x14ac:dyDescent="0.2">
      <c r="W6591" s="25"/>
      <c r="X6591" s="25"/>
    </row>
    <row r="6592" spans="23:24" x14ac:dyDescent="0.2">
      <c r="W6592" s="25"/>
      <c r="X6592" s="25"/>
    </row>
    <row r="6593" spans="23:24" x14ac:dyDescent="0.2">
      <c r="W6593" s="25"/>
      <c r="X6593" s="25"/>
    </row>
    <row r="6594" spans="23:24" x14ac:dyDescent="0.2">
      <c r="W6594" s="25"/>
      <c r="X6594" s="25"/>
    </row>
    <row r="6595" spans="23:24" x14ac:dyDescent="0.2">
      <c r="W6595" s="25"/>
      <c r="X6595" s="25"/>
    </row>
    <row r="6596" spans="23:24" x14ac:dyDescent="0.2">
      <c r="W6596" s="25"/>
      <c r="X6596" s="25"/>
    </row>
    <row r="6597" spans="23:24" x14ac:dyDescent="0.2">
      <c r="W6597" s="25"/>
      <c r="X6597" s="25"/>
    </row>
    <row r="6598" spans="23:24" x14ac:dyDescent="0.2">
      <c r="W6598" s="25"/>
      <c r="X6598" s="25"/>
    </row>
    <row r="6599" spans="23:24" x14ac:dyDescent="0.2">
      <c r="W6599" s="25"/>
      <c r="X6599" s="25"/>
    </row>
    <row r="6600" spans="23:24" x14ac:dyDescent="0.2">
      <c r="W6600" s="25"/>
      <c r="X6600" s="25"/>
    </row>
    <row r="6601" spans="23:24" x14ac:dyDescent="0.2">
      <c r="W6601" s="25"/>
      <c r="X6601" s="25"/>
    </row>
    <row r="6602" spans="23:24" x14ac:dyDescent="0.2">
      <c r="W6602" s="25"/>
      <c r="X6602" s="25"/>
    </row>
    <row r="6603" spans="23:24" x14ac:dyDescent="0.2">
      <c r="W6603" s="25"/>
      <c r="X6603" s="25"/>
    </row>
    <row r="6604" spans="23:24" x14ac:dyDescent="0.2">
      <c r="W6604" s="25"/>
      <c r="X6604" s="25"/>
    </row>
    <row r="6605" spans="23:24" x14ac:dyDescent="0.2">
      <c r="W6605" s="25"/>
      <c r="X6605" s="25"/>
    </row>
    <row r="6606" spans="23:24" x14ac:dyDescent="0.2">
      <c r="W6606" s="25"/>
      <c r="X6606" s="25"/>
    </row>
    <row r="6607" spans="23:24" x14ac:dyDescent="0.2">
      <c r="W6607" s="25"/>
      <c r="X6607" s="25"/>
    </row>
    <row r="6608" spans="23:24" x14ac:dyDescent="0.2">
      <c r="W6608" s="25"/>
      <c r="X6608" s="25"/>
    </row>
    <row r="6609" spans="23:24" x14ac:dyDescent="0.2">
      <c r="W6609" s="25"/>
      <c r="X6609" s="25"/>
    </row>
    <row r="6610" spans="23:24" x14ac:dyDescent="0.2">
      <c r="W6610" s="25"/>
      <c r="X6610" s="25"/>
    </row>
    <row r="6611" spans="23:24" x14ac:dyDescent="0.2">
      <c r="W6611" s="25"/>
      <c r="X6611" s="25"/>
    </row>
    <row r="6612" spans="23:24" x14ac:dyDescent="0.2">
      <c r="W6612" s="25"/>
      <c r="X6612" s="25"/>
    </row>
    <row r="6613" spans="23:24" x14ac:dyDescent="0.2">
      <c r="W6613" s="25"/>
      <c r="X6613" s="25"/>
    </row>
    <row r="6614" spans="23:24" x14ac:dyDescent="0.2">
      <c r="W6614" s="25"/>
      <c r="X6614" s="25"/>
    </row>
    <row r="6615" spans="23:24" x14ac:dyDescent="0.2">
      <c r="W6615" s="25"/>
      <c r="X6615" s="25"/>
    </row>
    <row r="6616" spans="23:24" x14ac:dyDescent="0.2">
      <c r="W6616" s="25"/>
      <c r="X6616" s="25"/>
    </row>
    <row r="6617" spans="23:24" x14ac:dyDescent="0.2">
      <c r="W6617" s="25"/>
      <c r="X6617" s="25"/>
    </row>
    <row r="6618" spans="23:24" x14ac:dyDescent="0.2">
      <c r="W6618" s="25"/>
      <c r="X6618" s="25"/>
    </row>
    <row r="6619" spans="23:24" x14ac:dyDescent="0.2">
      <c r="W6619" s="25"/>
      <c r="X6619" s="25"/>
    </row>
    <row r="6620" spans="23:24" x14ac:dyDescent="0.2">
      <c r="W6620" s="25"/>
      <c r="X6620" s="25"/>
    </row>
    <row r="6621" spans="23:24" x14ac:dyDescent="0.2">
      <c r="W6621" s="25"/>
      <c r="X6621" s="25"/>
    </row>
    <row r="6622" spans="23:24" x14ac:dyDescent="0.2">
      <c r="W6622" s="25"/>
      <c r="X6622" s="25"/>
    </row>
    <row r="6623" spans="23:24" x14ac:dyDescent="0.2">
      <c r="W6623" s="25"/>
      <c r="X6623" s="25"/>
    </row>
    <row r="6624" spans="23:24" x14ac:dyDescent="0.2">
      <c r="W6624" s="25"/>
      <c r="X6624" s="25"/>
    </row>
    <row r="6625" spans="23:24" x14ac:dyDescent="0.2">
      <c r="W6625" s="25"/>
      <c r="X6625" s="25"/>
    </row>
    <row r="6626" spans="23:24" x14ac:dyDescent="0.2">
      <c r="W6626" s="25"/>
      <c r="X6626" s="25"/>
    </row>
    <row r="6627" spans="23:24" x14ac:dyDescent="0.2">
      <c r="W6627" s="25"/>
      <c r="X6627" s="25"/>
    </row>
    <row r="6628" spans="23:24" x14ac:dyDescent="0.2">
      <c r="W6628" s="25"/>
      <c r="X6628" s="25"/>
    </row>
    <row r="6629" spans="23:24" x14ac:dyDescent="0.2">
      <c r="W6629" s="25"/>
      <c r="X6629" s="25"/>
    </row>
    <row r="6630" spans="23:24" x14ac:dyDescent="0.2">
      <c r="W6630" s="25"/>
      <c r="X6630" s="25"/>
    </row>
    <row r="6631" spans="23:24" x14ac:dyDescent="0.2">
      <c r="W6631" s="25"/>
      <c r="X6631" s="25"/>
    </row>
    <row r="6632" spans="23:24" x14ac:dyDescent="0.2">
      <c r="W6632" s="25"/>
      <c r="X6632" s="25"/>
    </row>
    <row r="6633" spans="23:24" x14ac:dyDescent="0.2">
      <c r="W6633" s="25"/>
      <c r="X6633" s="25"/>
    </row>
    <row r="6634" spans="23:24" x14ac:dyDescent="0.2">
      <c r="W6634" s="25"/>
      <c r="X6634" s="25"/>
    </row>
    <row r="6635" spans="23:24" x14ac:dyDescent="0.2">
      <c r="W6635" s="25"/>
      <c r="X6635" s="25"/>
    </row>
    <row r="6636" spans="23:24" x14ac:dyDescent="0.2">
      <c r="W6636" s="25"/>
      <c r="X6636" s="25"/>
    </row>
    <row r="6637" spans="23:24" x14ac:dyDescent="0.2">
      <c r="W6637" s="25"/>
      <c r="X6637" s="25"/>
    </row>
    <row r="6638" spans="23:24" x14ac:dyDescent="0.2">
      <c r="W6638" s="25"/>
      <c r="X6638" s="25"/>
    </row>
    <row r="6639" spans="23:24" x14ac:dyDescent="0.2">
      <c r="W6639" s="25"/>
      <c r="X6639" s="25"/>
    </row>
    <row r="6640" spans="23:24" x14ac:dyDescent="0.2">
      <c r="W6640" s="25"/>
      <c r="X6640" s="25"/>
    </row>
    <row r="6641" spans="23:24" x14ac:dyDescent="0.2">
      <c r="W6641" s="25"/>
      <c r="X6641" s="25"/>
    </row>
    <row r="6642" spans="23:24" x14ac:dyDescent="0.2">
      <c r="W6642" s="25"/>
      <c r="X6642" s="25"/>
    </row>
    <row r="6643" spans="23:24" x14ac:dyDescent="0.2">
      <c r="W6643" s="25"/>
      <c r="X6643" s="25"/>
    </row>
    <row r="6644" spans="23:24" x14ac:dyDescent="0.2">
      <c r="W6644" s="25"/>
      <c r="X6644" s="25"/>
    </row>
    <row r="6645" spans="23:24" x14ac:dyDescent="0.2">
      <c r="W6645" s="25"/>
      <c r="X6645" s="25"/>
    </row>
    <row r="6646" spans="23:24" x14ac:dyDescent="0.2">
      <c r="W6646" s="25"/>
      <c r="X6646" s="25"/>
    </row>
    <row r="6647" spans="23:24" x14ac:dyDescent="0.2">
      <c r="W6647" s="25"/>
      <c r="X6647" s="25"/>
    </row>
    <row r="6648" spans="23:24" x14ac:dyDescent="0.2">
      <c r="W6648" s="25"/>
      <c r="X6648" s="25"/>
    </row>
    <row r="6649" spans="23:24" x14ac:dyDescent="0.2">
      <c r="W6649" s="25"/>
      <c r="X6649" s="25"/>
    </row>
    <row r="6650" spans="23:24" x14ac:dyDescent="0.2">
      <c r="W6650" s="25"/>
      <c r="X6650" s="25"/>
    </row>
    <row r="6651" spans="23:24" x14ac:dyDescent="0.2">
      <c r="W6651" s="25"/>
      <c r="X6651" s="25"/>
    </row>
    <row r="6652" spans="23:24" x14ac:dyDescent="0.2">
      <c r="W6652" s="25"/>
      <c r="X6652" s="25"/>
    </row>
    <row r="6653" spans="23:24" x14ac:dyDescent="0.2">
      <c r="W6653" s="25"/>
      <c r="X6653" s="25"/>
    </row>
    <row r="6654" spans="23:24" x14ac:dyDescent="0.2">
      <c r="W6654" s="25"/>
      <c r="X6654" s="25"/>
    </row>
    <row r="6655" spans="23:24" x14ac:dyDescent="0.2">
      <c r="W6655" s="25"/>
      <c r="X6655" s="25"/>
    </row>
    <row r="6656" spans="23:24" x14ac:dyDescent="0.2">
      <c r="W6656" s="25"/>
      <c r="X6656" s="25"/>
    </row>
    <row r="6657" spans="23:24" x14ac:dyDescent="0.2">
      <c r="W6657" s="25"/>
      <c r="X6657" s="25"/>
    </row>
    <row r="6658" spans="23:24" x14ac:dyDescent="0.2">
      <c r="W6658" s="25"/>
      <c r="X6658" s="25"/>
    </row>
    <row r="6659" spans="23:24" x14ac:dyDescent="0.2">
      <c r="W6659" s="25"/>
      <c r="X6659" s="25"/>
    </row>
    <row r="6660" spans="23:24" x14ac:dyDescent="0.2">
      <c r="W6660" s="25"/>
      <c r="X6660" s="25"/>
    </row>
    <row r="6661" spans="23:24" x14ac:dyDescent="0.2">
      <c r="W6661" s="25"/>
      <c r="X6661" s="25"/>
    </row>
    <row r="6662" spans="23:24" x14ac:dyDescent="0.2">
      <c r="W6662" s="25"/>
      <c r="X6662" s="25"/>
    </row>
    <row r="6663" spans="23:24" x14ac:dyDescent="0.2">
      <c r="W6663" s="25"/>
      <c r="X6663" s="25"/>
    </row>
    <row r="6664" spans="23:24" x14ac:dyDescent="0.2">
      <c r="W6664" s="25"/>
      <c r="X6664" s="25"/>
    </row>
    <row r="6665" spans="23:24" x14ac:dyDescent="0.2">
      <c r="W6665" s="25"/>
      <c r="X6665" s="25"/>
    </row>
    <row r="6666" spans="23:24" x14ac:dyDescent="0.2">
      <c r="W6666" s="25"/>
      <c r="X6666" s="25"/>
    </row>
    <row r="6667" spans="23:24" x14ac:dyDescent="0.2">
      <c r="W6667" s="25"/>
      <c r="X6667" s="25"/>
    </row>
    <row r="6668" spans="23:24" x14ac:dyDescent="0.2">
      <c r="W6668" s="25"/>
      <c r="X6668" s="25"/>
    </row>
    <row r="6669" spans="23:24" x14ac:dyDescent="0.2">
      <c r="W6669" s="25"/>
      <c r="X6669" s="25"/>
    </row>
    <row r="6670" spans="23:24" x14ac:dyDescent="0.2">
      <c r="W6670" s="25"/>
      <c r="X6670" s="25"/>
    </row>
    <row r="6671" spans="23:24" x14ac:dyDescent="0.2">
      <c r="W6671" s="25"/>
      <c r="X6671" s="25"/>
    </row>
    <row r="6672" spans="23:24" x14ac:dyDescent="0.2">
      <c r="W6672" s="25"/>
      <c r="X6672" s="25"/>
    </row>
    <row r="6673" spans="23:24" x14ac:dyDescent="0.2">
      <c r="W6673" s="25"/>
      <c r="X6673" s="25"/>
    </row>
    <row r="6674" spans="23:24" x14ac:dyDescent="0.2">
      <c r="W6674" s="25"/>
      <c r="X6674" s="25"/>
    </row>
    <row r="6675" spans="23:24" x14ac:dyDescent="0.2">
      <c r="W6675" s="25"/>
      <c r="X6675" s="25"/>
    </row>
    <row r="6676" spans="23:24" x14ac:dyDescent="0.2">
      <c r="W6676" s="25"/>
      <c r="X6676" s="25"/>
    </row>
    <row r="6677" spans="23:24" x14ac:dyDescent="0.2">
      <c r="W6677" s="25"/>
      <c r="X6677" s="25"/>
    </row>
    <row r="6678" spans="23:24" x14ac:dyDescent="0.2">
      <c r="W6678" s="25"/>
      <c r="X6678" s="25"/>
    </row>
    <row r="6679" spans="23:24" x14ac:dyDescent="0.2">
      <c r="W6679" s="25"/>
      <c r="X6679" s="25"/>
    </row>
    <row r="6680" spans="23:24" x14ac:dyDescent="0.2">
      <c r="W6680" s="25"/>
      <c r="X6680" s="25"/>
    </row>
    <row r="6681" spans="23:24" x14ac:dyDescent="0.2">
      <c r="W6681" s="25"/>
      <c r="X6681" s="25"/>
    </row>
    <row r="6682" spans="23:24" x14ac:dyDescent="0.2">
      <c r="W6682" s="25"/>
      <c r="X6682" s="25"/>
    </row>
    <row r="6683" spans="23:24" x14ac:dyDescent="0.2">
      <c r="W6683" s="25"/>
      <c r="X6683" s="25"/>
    </row>
    <row r="6684" spans="23:24" x14ac:dyDescent="0.2">
      <c r="W6684" s="25"/>
      <c r="X6684" s="25"/>
    </row>
    <row r="6685" spans="23:24" x14ac:dyDescent="0.2">
      <c r="W6685" s="25"/>
      <c r="X6685" s="25"/>
    </row>
    <row r="6686" spans="23:24" x14ac:dyDescent="0.2">
      <c r="W6686" s="25"/>
      <c r="X6686" s="25"/>
    </row>
    <row r="6687" spans="23:24" x14ac:dyDescent="0.2">
      <c r="W6687" s="25"/>
      <c r="X6687" s="25"/>
    </row>
    <row r="6688" spans="23:24" x14ac:dyDescent="0.2">
      <c r="W6688" s="25"/>
      <c r="X6688" s="25"/>
    </row>
    <row r="6689" spans="23:24" x14ac:dyDescent="0.2">
      <c r="W6689" s="25"/>
      <c r="X6689" s="25"/>
    </row>
    <row r="6690" spans="23:24" x14ac:dyDescent="0.2">
      <c r="W6690" s="25"/>
      <c r="X6690" s="25"/>
    </row>
    <row r="6691" spans="23:24" x14ac:dyDescent="0.2">
      <c r="W6691" s="25"/>
      <c r="X6691" s="25"/>
    </row>
    <row r="6692" spans="23:24" x14ac:dyDescent="0.2">
      <c r="W6692" s="25"/>
      <c r="X6692" s="25"/>
    </row>
    <row r="6693" spans="23:24" x14ac:dyDescent="0.2">
      <c r="W6693" s="25"/>
      <c r="X6693" s="25"/>
    </row>
    <row r="6694" spans="23:24" x14ac:dyDescent="0.2">
      <c r="W6694" s="25"/>
      <c r="X6694" s="25"/>
    </row>
    <row r="6695" spans="23:24" x14ac:dyDescent="0.2">
      <c r="W6695" s="25"/>
      <c r="X6695" s="25"/>
    </row>
    <row r="6696" spans="23:24" x14ac:dyDescent="0.2">
      <c r="W6696" s="25"/>
      <c r="X6696" s="25"/>
    </row>
    <row r="6697" spans="23:24" x14ac:dyDescent="0.2">
      <c r="W6697" s="25"/>
      <c r="X6697" s="25"/>
    </row>
    <row r="6698" spans="23:24" x14ac:dyDescent="0.2">
      <c r="W6698" s="25"/>
      <c r="X6698" s="25"/>
    </row>
    <row r="6699" spans="23:24" x14ac:dyDescent="0.2">
      <c r="W6699" s="25"/>
      <c r="X6699" s="25"/>
    </row>
    <row r="6700" spans="23:24" x14ac:dyDescent="0.2">
      <c r="W6700" s="25"/>
      <c r="X6700" s="25"/>
    </row>
    <row r="6701" spans="23:24" x14ac:dyDescent="0.2">
      <c r="W6701" s="25"/>
      <c r="X6701" s="25"/>
    </row>
    <row r="6702" spans="23:24" x14ac:dyDescent="0.2">
      <c r="W6702" s="25"/>
      <c r="X6702" s="25"/>
    </row>
    <row r="6703" spans="23:24" x14ac:dyDescent="0.2">
      <c r="W6703" s="25"/>
      <c r="X6703" s="25"/>
    </row>
    <row r="6704" spans="23:24" x14ac:dyDescent="0.2">
      <c r="W6704" s="25"/>
      <c r="X6704" s="25"/>
    </row>
    <row r="6705" spans="23:24" x14ac:dyDescent="0.2">
      <c r="W6705" s="25"/>
      <c r="X6705" s="25"/>
    </row>
    <row r="6706" spans="23:24" x14ac:dyDescent="0.2">
      <c r="W6706" s="25"/>
      <c r="X6706" s="25"/>
    </row>
    <row r="6707" spans="23:24" x14ac:dyDescent="0.2">
      <c r="W6707" s="25"/>
      <c r="X6707" s="25"/>
    </row>
    <row r="6708" spans="23:24" x14ac:dyDescent="0.2">
      <c r="W6708" s="25"/>
      <c r="X6708" s="25"/>
    </row>
    <row r="6709" spans="23:24" x14ac:dyDescent="0.2">
      <c r="W6709" s="25"/>
      <c r="X6709" s="25"/>
    </row>
    <row r="6710" spans="23:24" x14ac:dyDescent="0.2">
      <c r="W6710" s="25"/>
      <c r="X6710" s="25"/>
    </row>
    <row r="6711" spans="23:24" x14ac:dyDescent="0.2">
      <c r="W6711" s="25"/>
      <c r="X6711" s="25"/>
    </row>
    <row r="6712" spans="23:24" x14ac:dyDescent="0.2">
      <c r="W6712" s="25"/>
      <c r="X6712" s="25"/>
    </row>
    <row r="6713" spans="23:24" x14ac:dyDescent="0.2">
      <c r="W6713" s="25"/>
      <c r="X6713" s="25"/>
    </row>
    <row r="6714" spans="23:24" x14ac:dyDescent="0.2">
      <c r="W6714" s="25"/>
      <c r="X6714" s="25"/>
    </row>
    <row r="6715" spans="23:24" x14ac:dyDescent="0.2">
      <c r="W6715" s="25"/>
      <c r="X6715" s="25"/>
    </row>
    <row r="6716" spans="23:24" x14ac:dyDescent="0.2">
      <c r="W6716" s="25"/>
      <c r="X6716" s="25"/>
    </row>
    <row r="6717" spans="23:24" x14ac:dyDescent="0.2">
      <c r="W6717" s="25"/>
      <c r="X6717" s="25"/>
    </row>
    <row r="6718" spans="23:24" x14ac:dyDescent="0.2">
      <c r="W6718" s="25"/>
      <c r="X6718" s="25"/>
    </row>
    <row r="6719" spans="23:24" x14ac:dyDescent="0.2">
      <c r="W6719" s="25"/>
      <c r="X6719" s="25"/>
    </row>
    <row r="6720" spans="23:24" x14ac:dyDescent="0.2">
      <c r="W6720" s="25"/>
      <c r="X6720" s="25"/>
    </row>
    <row r="6721" spans="23:24" x14ac:dyDescent="0.2">
      <c r="W6721" s="25"/>
      <c r="X6721" s="25"/>
    </row>
    <row r="6722" spans="23:24" x14ac:dyDescent="0.2">
      <c r="W6722" s="25"/>
      <c r="X6722" s="25"/>
    </row>
    <row r="6723" spans="23:24" x14ac:dyDescent="0.2">
      <c r="W6723" s="25"/>
      <c r="X6723" s="25"/>
    </row>
    <row r="6724" spans="23:24" x14ac:dyDescent="0.2">
      <c r="W6724" s="25"/>
      <c r="X6724" s="25"/>
    </row>
    <row r="6725" spans="23:24" x14ac:dyDescent="0.2">
      <c r="W6725" s="25"/>
      <c r="X6725" s="25"/>
    </row>
    <row r="6726" spans="23:24" x14ac:dyDescent="0.2">
      <c r="W6726" s="25"/>
      <c r="X6726" s="25"/>
    </row>
    <row r="6727" spans="23:24" x14ac:dyDescent="0.2">
      <c r="W6727" s="25"/>
      <c r="X6727" s="25"/>
    </row>
    <row r="6728" spans="23:24" x14ac:dyDescent="0.2">
      <c r="W6728" s="25"/>
      <c r="X6728" s="25"/>
    </row>
    <row r="6729" spans="23:24" x14ac:dyDescent="0.2">
      <c r="W6729" s="25"/>
      <c r="X6729" s="25"/>
    </row>
    <row r="6730" spans="23:24" x14ac:dyDescent="0.2">
      <c r="W6730" s="25"/>
      <c r="X6730" s="25"/>
    </row>
    <row r="6731" spans="23:24" x14ac:dyDescent="0.2">
      <c r="W6731" s="25"/>
      <c r="X6731" s="25"/>
    </row>
    <row r="6732" spans="23:24" x14ac:dyDescent="0.2">
      <c r="W6732" s="25"/>
      <c r="X6732" s="25"/>
    </row>
    <row r="6733" spans="23:24" x14ac:dyDescent="0.2">
      <c r="W6733" s="25"/>
      <c r="X6733" s="25"/>
    </row>
    <row r="6734" spans="23:24" x14ac:dyDescent="0.2">
      <c r="W6734" s="25"/>
      <c r="X6734" s="25"/>
    </row>
    <row r="6735" spans="23:24" x14ac:dyDescent="0.2">
      <c r="W6735" s="25"/>
      <c r="X6735" s="25"/>
    </row>
    <row r="6736" spans="23:24" x14ac:dyDescent="0.2">
      <c r="W6736" s="25"/>
      <c r="X6736" s="25"/>
    </row>
    <row r="6737" spans="23:24" x14ac:dyDescent="0.2">
      <c r="W6737" s="25"/>
      <c r="X6737" s="25"/>
    </row>
    <row r="6738" spans="23:24" x14ac:dyDescent="0.2">
      <c r="W6738" s="25"/>
      <c r="X6738" s="25"/>
    </row>
    <row r="6739" spans="23:24" x14ac:dyDescent="0.2">
      <c r="W6739" s="25"/>
      <c r="X6739" s="25"/>
    </row>
    <row r="6740" spans="23:24" x14ac:dyDescent="0.2">
      <c r="W6740" s="25"/>
      <c r="X6740" s="25"/>
    </row>
    <row r="6741" spans="23:24" x14ac:dyDescent="0.2">
      <c r="W6741" s="25"/>
      <c r="X6741" s="25"/>
    </row>
    <row r="6742" spans="23:24" x14ac:dyDescent="0.2">
      <c r="W6742" s="25"/>
      <c r="X6742" s="25"/>
    </row>
    <row r="6743" spans="23:24" x14ac:dyDescent="0.2">
      <c r="W6743" s="25"/>
      <c r="X6743" s="25"/>
    </row>
    <row r="6744" spans="23:24" x14ac:dyDescent="0.2">
      <c r="W6744" s="25"/>
      <c r="X6744" s="25"/>
    </row>
    <row r="6745" spans="23:24" x14ac:dyDescent="0.2">
      <c r="W6745" s="25"/>
      <c r="X6745" s="25"/>
    </row>
    <row r="6746" spans="23:24" x14ac:dyDescent="0.2">
      <c r="W6746" s="25"/>
      <c r="X6746" s="25"/>
    </row>
    <row r="6747" spans="23:24" x14ac:dyDescent="0.2">
      <c r="W6747" s="25"/>
      <c r="X6747" s="25"/>
    </row>
    <row r="6748" spans="23:24" x14ac:dyDescent="0.2">
      <c r="W6748" s="25"/>
      <c r="X6748" s="25"/>
    </row>
    <row r="6749" spans="23:24" x14ac:dyDescent="0.2">
      <c r="W6749" s="25"/>
      <c r="X6749" s="25"/>
    </row>
    <row r="6750" spans="23:24" x14ac:dyDescent="0.2">
      <c r="W6750" s="25"/>
      <c r="X6750" s="25"/>
    </row>
    <row r="6751" spans="23:24" x14ac:dyDescent="0.2">
      <c r="W6751" s="25"/>
      <c r="X6751" s="25"/>
    </row>
    <row r="6752" spans="23:24" x14ac:dyDescent="0.2">
      <c r="W6752" s="25"/>
      <c r="X6752" s="25"/>
    </row>
    <row r="6753" spans="23:24" x14ac:dyDescent="0.2">
      <c r="W6753" s="25"/>
      <c r="X6753" s="25"/>
    </row>
    <row r="6754" spans="23:24" x14ac:dyDescent="0.2">
      <c r="W6754" s="25"/>
      <c r="X6754" s="25"/>
    </row>
    <row r="6755" spans="23:24" x14ac:dyDescent="0.2">
      <c r="W6755" s="25"/>
      <c r="X6755" s="25"/>
    </row>
    <row r="6756" spans="23:24" x14ac:dyDescent="0.2">
      <c r="W6756" s="25"/>
      <c r="X6756" s="25"/>
    </row>
    <row r="6757" spans="23:24" x14ac:dyDescent="0.2">
      <c r="W6757" s="25"/>
      <c r="X6757" s="25"/>
    </row>
    <row r="6758" spans="23:24" x14ac:dyDescent="0.2">
      <c r="W6758" s="25"/>
      <c r="X6758" s="25"/>
    </row>
    <row r="6759" spans="23:24" x14ac:dyDescent="0.2">
      <c r="W6759" s="25"/>
      <c r="X6759" s="25"/>
    </row>
    <row r="6760" spans="23:24" x14ac:dyDescent="0.2">
      <c r="W6760" s="25"/>
      <c r="X6760" s="25"/>
    </row>
    <row r="6761" spans="23:24" x14ac:dyDescent="0.2">
      <c r="W6761" s="25"/>
      <c r="X6761" s="25"/>
    </row>
    <row r="6762" spans="23:24" x14ac:dyDescent="0.2">
      <c r="W6762" s="25"/>
      <c r="X6762" s="25"/>
    </row>
    <row r="6763" spans="23:24" x14ac:dyDescent="0.2">
      <c r="W6763" s="25"/>
      <c r="X6763" s="25"/>
    </row>
    <row r="6764" spans="23:24" x14ac:dyDescent="0.2">
      <c r="W6764" s="25"/>
      <c r="X6764" s="25"/>
    </row>
    <row r="6765" spans="23:24" x14ac:dyDescent="0.2">
      <c r="W6765" s="25"/>
      <c r="X6765" s="25"/>
    </row>
    <row r="6766" spans="23:24" x14ac:dyDescent="0.2">
      <c r="W6766" s="25"/>
      <c r="X6766" s="25"/>
    </row>
    <row r="6767" spans="23:24" x14ac:dyDescent="0.2">
      <c r="W6767" s="25"/>
      <c r="X6767" s="25"/>
    </row>
    <row r="6768" spans="23:24" x14ac:dyDescent="0.2">
      <c r="W6768" s="25"/>
      <c r="X6768" s="25"/>
    </row>
    <row r="6769" spans="23:24" x14ac:dyDescent="0.2">
      <c r="W6769" s="25"/>
      <c r="X6769" s="25"/>
    </row>
    <row r="6770" spans="23:24" x14ac:dyDescent="0.2">
      <c r="W6770" s="25"/>
      <c r="X6770" s="25"/>
    </row>
    <row r="6771" spans="23:24" x14ac:dyDescent="0.2">
      <c r="W6771" s="25"/>
      <c r="X6771" s="25"/>
    </row>
    <row r="6772" spans="23:24" x14ac:dyDescent="0.2">
      <c r="W6772" s="25"/>
      <c r="X6772" s="25"/>
    </row>
    <row r="6773" spans="23:24" x14ac:dyDescent="0.2">
      <c r="W6773" s="25"/>
      <c r="X6773" s="25"/>
    </row>
    <row r="6774" spans="23:24" x14ac:dyDescent="0.2">
      <c r="W6774" s="25"/>
      <c r="X6774" s="25"/>
    </row>
    <row r="6775" spans="23:24" x14ac:dyDescent="0.2">
      <c r="W6775" s="25"/>
      <c r="X6775" s="25"/>
    </row>
    <row r="6776" spans="23:24" x14ac:dyDescent="0.2">
      <c r="W6776" s="25"/>
      <c r="X6776" s="25"/>
    </row>
    <row r="6777" spans="23:24" x14ac:dyDescent="0.2">
      <c r="W6777" s="25"/>
      <c r="X6777" s="25"/>
    </row>
    <row r="6778" spans="23:24" x14ac:dyDescent="0.2">
      <c r="W6778" s="25"/>
      <c r="X6778" s="25"/>
    </row>
    <row r="6779" spans="23:24" x14ac:dyDescent="0.2">
      <c r="W6779" s="25"/>
      <c r="X6779" s="25"/>
    </row>
    <row r="6780" spans="23:24" x14ac:dyDescent="0.2">
      <c r="W6780" s="25"/>
      <c r="X6780" s="25"/>
    </row>
    <row r="6781" spans="23:24" x14ac:dyDescent="0.2">
      <c r="W6781" s="25"/>
      <c r="X6781" s="25"/>
    </row>
    <row r="6782" spans="23:24" x14ac:dyDescent="0.2">
      <c r="W6782" s="25"/>
      <c r="X6782" s="25"/>
    </row>
    <row r="6783" spans="23:24" x14ac:dyDescent="0.2">
      <c r="W6783" s="25"/>
      <c r="X6783" s="25"/>
    </row>
    <row r="6784" spans="23:24" x14ac:dyDescent="0.2">
      <c r="W6784" s="25"/>
      <c r="X6784" s="25"/>
    </row>
    <row r="6785" spans="23:24" x14ac:dyDescent="0.2">
      <c r="W6785" s="25"/>
      <c r="X6785" s="25"/>
    </row>
    <row r="6786" spans="23:24" x14ac:dyDescent="0.2">
      <c r="W6786" s="25"/>
      <c r="X6786" s="25"/>
    </row>
    <row r="6787" spans="23:24" x14ac:dyDescent="0.2">
      <c r="W6787" s="25"/>
      <c r="X6787" s="25"/>
    </row>
    <row r="6788" spans="23:24" x14ac:dyDescent="0.2">
      <c r="W6788" s="25"/>
      <c r="X6788" s="25"/>
    </row>
    <row r="6789" spans="23:24" x14ac:dyDescent="0.2">
      <c r="W6789" s="25"/>
      <c r="X6789" s="25"/>
    </row>
    <row r="6790" spans="23:24" x14ac:dyDescent="0.2">
      <c r="W6790" s="25"/>
      <c r="X6790" s="25"/>
    </row>
    <row r="6791" spans="23:24" x14ac:dyDescent="0.2">
      <c r="W6791" s="25"/>
      <c r="X6791" s="25"/>
    </row>
    <row r="6792" spans="23:24" x14ac:dyDescent="0.2">
      <c r="W6792" s="25"/>
      <c r="X6792" s="25"/>
    </row>
    <row r="6793" spans="23:24" x14ac:dyDescent="0.2">
      <c r="W6793" s="25"/>
      <c r="X6793" s="25"/>
    </row>
    <row r="6794" spans="23:24" x14ac:dyDescent="0.2">
      <c r="W6794" s="25"/>
      <c r="X6794" s="25"/>
    </row>
    <row r="6795" spans="23:24" x14ac:dyDescent="0.2">
      <c r="W6795" s="25"/>
      <c r="X6795" s="25"/>
    </row>
    <row r="6796" spans="23:24" x14ac:dyDescent="0.2">
      <c r="W6796" s="25"/>
      <c r="X6796" s="25"/>
    </row>
    <row r="6797" spans="23:24" x14ac:dyDescent="0.2">
      <c r="W6797" s="25"/>
      <c r="X6797" s="25"/>
    </row>
    <row r="6798" spans="23:24" x14ac:dyDescent="0.2">
      <c r="W6798" s="25"/>
      <c r="X6798" s="25"/>
    </row>
    <row r="6799" spans="23:24" x14ac:dyDescent="0.2">
      <c r="W6799" s="25"/>
      <c r="X6799" s="25"/>
    </row>
    <row r="6800" spans="23:24" x14ac:dyDescent="0.2">
      <c r="W6800" s="25"/>
      <c r="X6800" s="25"/>
    </row>
    <row r="6801" spans="23:24" x14ac:dyDescent="0.2">
      <c r="W6801" s="25"/>
      <c r="X6801" s="25"/>
    </row>
    <row r="6802" spans="23:24" x14ac:dyDescent="0.2">
      <c r="W6802" s="25"/>
      <c r="X6802" s="25"/>
    </row>
    <row r="6803" spans="23:24" x14ac:dyDescent="0.2">
      <c r="W6803" s="25"/>
      <c r="X6803" s="25"/>
    </row>
    <row r="6804" spans="23:24" x14ac:dyDescent="0.2">
      <c r="W6804" s="25"/>
      <c r="X6804" s="25"/>
    </row>
    <row r="6805" spans="23:24" x14ac:dyDescent="0.2">
      <c r="W6805" s="25"/>
      <c r="X6805" s="25"/>
    </row>
    <row r="6806" spans="23:24" x14ac:dyDescent="0.2">
      <c r="W6806" s="25"/>
      <c r="X6806" s="25"/>
    </row>
    <row r="6807" spans="23:24" x14ac:dyDescent="0.2">
      <c r="W6807" s="25"/>
      <c r="X6807" s="25"/>
    </row>
    <row r="6808" spans="23:24" x14ac:dyDescent="0.2">
      <c r="W6808" s="25"/>
      <c r="X6808" s="25"/>
    </row>
    <row r="6809" spans="23:24" x14ac:dyDescent="0.2">
      <c r="W6809" s="25"/>
      <c r="X6809" s="25"/>
    </row>
    <row r="6810" spans="23:24" x14ac:dyDescent="0.2">
      <c r="W6810" s="25"/>
      <c r="X6810" s="25"/>
    </row>
    <row r="6811" spans="23:24" x14ac:dyDescent="0.2">
      <c r="W6811" s="25"/>
      <c r="X6811" s="25"/>
    </row>
    <row r="6812" spans="23:24" x14ac:dyDescent="0.2">
      <c r="W6812" s="25"/>
      <c r="X6812" s="25"/>
    </row>
    <row r="6813" spans="23:24" x14ac:dyDescent="0.2">
      <c r="W6813" s="25"/>
      <c r="X6813" s="25"/>
    </row>
    <row r="6814" spans="23:24" x14ac:dyDescent="0.2">
      <c r="W6814" s="25"/>
      <c r="X6814" s="25"/>
    </row>
    <row r="6815" spans="23:24" x14ac:dyDescent="0.2">
      <c r="W6815" s="25"/>
      <c r="X6815" s="25"/>
    </row>
    <row r="6816" spans="23:24" x14ac:dyDescent="0.2">
      <c r="W6816" s="25"/>
      <c r="X6816" s="25"/>
    </row>
    <row r="6817" spans="23:24" x14ac:dyDescent="0.2">
      <c r="W6817" s="25"/>
      <c r="X6817" s="25"/>
    </row>
    <row r="6818" spans="23:24" x14ac:dyDescent="0.2">
      <c r="W6818" s="25"/>
      <c r="X6818" s="25"/>
    </row>
    <row r="6819" spans="23:24" x14ac:dyDescent="0.2">
      <c r="W6819" s="25"/>
      <c r="X6819" s="25"/>
    </row>
    <row r="6820" spans="23:24" x14ac:dyDescent="0.2">
      <c r="W6820" s="25"/>
      <c r="X6820" s="25"/>
    </row>
    <row r="6821" spans="23:24" x14ac:dyDescent="0.2">
      <c r="W6821" s="25"/>
      <c r="X6821" s="25"/>
    </row>
    <row r="6822" spans="23:24" x14ac:dyDescent="0.2">
      <c r="W6822" s="25"/>
      <c r="X6822" s="25"/>
    </row>
    <row r="6823" spans="23:24" x14ac:dyDescent="0.2">
      <c r="W6823" s="25"/>
      <c r="X6823" s="25"/>
    </row>
    <row r="6824" spans="23:24" x14ac:dyDescent="0.2">
      <c r="W6824" s="25"/>
      <c r="X6824" s="25"/>
    </row>
    <row r="6825" spans="23:24" x14ac:dyDescent="0.2">
      <c r="W6825" s="25"/>
      <c r="X6825" s="25"/>
    </row>
    <row r="6826" spans="23:24" x14ac:dyDescent="0.2">
      <c r="W6826" s="25"/>
      <c r="X6826" s="25"/>
    </row>
    <row r="6827" spans="23:24" x14ac:dyDescent="0.2">
      <c r="W6827" s="25"/>
      <c r="X6827" s="25"/>
    </row>
    <row r="6828" spans="23:24" x14ac:dyDescent="0.2">
      <c r="W6828" s="25"/>
      <c r="X6828" s="25"/>
    </row>
    <row r="6829" spans="23:24" x14ac:dyDescent="0.2">
      <c r="W6829" s="25"/>
      <c r="X6829" s="25"/>
    </row>
    <row r="6830" spans="23:24" x14ac:dyDescent="0.2">
      <c r="W6830" s="25"/>
      <c r="X6830" s="25"/>
    </row>
    <row r="6831" spans="23:24" x14ac:dyDescent="0.2">
      <c r="W6831" s="25"/>
      <c r="X6831" s="25"/>
    </row>
    <row r="6832" spans="23:24" x14ac:dyDescent="0.2">
      <c r="W6832" s="25"/>
      <c r="X6832" s="25"/>
    </row>
    <row r="6833" spans="23:24" x14ac:dyDescent="0.2">
      <c r="W6833" s="25"/>
      <c r="X6833" s="25"/>
    </row>
    <row r="6834" spans="23:24" x14ac:dyDescent="0.2">
      <c r="W6834" s="25"/>
      <c r="X6834" s="25"/>
    </row>
    <row r="6835" spans="23:24" x14ac:dyDescent="0.2">
      <c r="W6835" s="25"/>
      <c r="X6835" s="25"/>
    </row>
    <row r="6836" spans="23:24" x14ac:dyDescent="0.2">
      <c r="W6836" s="25"/>
      <c r="X6836" s="25"/>
    </row>
    <row r="6837" spans="23:24" x14ac:dyDescent="0.2">
      <c r="W6837" s="25"/>
      <c r="X6837" s="25"/>
    </row>
    <row r="6838" spans="23:24" x14ac:dyDescent="0.2">
      <c r="W6838" s="25"/>
      <c r="X6838" s="25"/>
    </row>
    <row r="6839" spans="23:24" x14ac:dyDescent="0.2">
      <c r="W6839" s="25"/>
      <c r="X6839" s="25"/>
    </row>
    <row r="6840" spans="23:24" x14ac:dyDescent="0.2">
      <c r="W6840" s="25"/>
      <c r="X6840" s="25"/>
    </row>
    <row r="6841" spans="23:24" x14ac:dyDescent="0.2">
      <c r="W6841" s="25"/>
      <c r="X6841" s="25"/>
    </row>
    <row r="6842" spans="23:24" x14ac:dyDescent="0.2">
      <c r="W6842" s="25"/>
      <c r="X6842" s="25"/>
    </row>
    <row r="6843" spans="23:24" x14ac:dyDescent="0.2">
      <c r="W6843" s="25"/>
      <c r="X6843" s="25"/>
    </row>
    <row r="6844" spans="23:24" x14ac:dyDescent="0.2">
      <c r="W6844" s="25"/>
      <c r="X6844" s="25"/>
    </row>
    <row r="6845" spans="23:24" x14ac:dyDescent="0.2">
      <c r="W6845" s="25"/>
      <c r="X6845" s="25"/>
    </row>
    <row r="6846" spans="23:24" x14ac:dyDescent="0.2">
      <c r="W6846" s="25"/>
      <c r="X6846" s="25"/>
    </row>
    <row r="6847" spans="23:24" x14ac:dyDescent="0.2">
      <c r="W6847" s="25"/>
      <c r="X6847" s="25"/>
    </row>
    <row r="6848" spans="23:24" x14ac:dyDescent="0.2">
      <c r="W6848" s="25"/>
      <c r="X6848" s="25"/>
    </row>
    <row r="6849" spans="23:24" x14ac:dyDescent="0.2">
      <c r="W6849" s="25"/>
      <c r="X6849" s="25"/>
    </row>
    <row r="6850" spans="23:24" x14ac:dyDescent="0.2">
      <c r="W6850" s="25"/>
      <c r="X6850" s="25"/>
    </row>
    <row r="6851" spans="23:24" x14ac:dyDescent="0.2">
      <c r="W6851" s="25"/>
      <c r="X6851" s="25"/>
    </row>
    <row r="6852" spans="23:24" x14ac:dyDescent="0.2">
      <c r="W6852" s="25"/>
      <c r="X6852" s="25"/>
    </row>
    <row r="6853" spans="23:24" x14ac:dyDescent="0.2">
      <c r="W6853" s="25"/>
      <c r="X6853" s="25"/>
    </row>
    <row r="6854" spans="23:24" x14ac:dyDescent="0.2">
      <c r="W6854" s="25"/>
      <c r="X6854" s="25"/>
    </row>
    <row r="6855" spans="23:24" x14ac:dyDescent="0.2">
      <c r="W6855" s="25"/>
      <c r="X6855" s="25"/>
    </row>
    <row r="6856" spans="23:24" x14ac:dyDescent="0.2">
      <c r="W6856" s="25"/>
      <c r="X6856" s="25"/>
    </row>
    <row r="6857" spans="23:24" x14ac:dyDescent="0.2">
      <c r="W6857" s="25"/>
      <c r="X6857" s="25"/>
    </row>
    <row r="6858" spans="23:24" x14ac:dyDescent="0.2">
      <c r="W6858" s="25"/>
      <c r="X6858" s="25"/>
    </row>
    <row r="6859" spans="23:24" x14ac:dyDescent="0.2">
      <c r="W6859" s="25"/>
      <c r="X6859" s="25"/>
    </row>
    <row r="6860" spans="23:24" x14ac:dyDescent="0.2">
      <c r="W6860" s="25"/>
      <c r="X6860" s="25"/>
    </row>
    <row r="6861" spans="23:24" x14ac:dyDescent="0.2">
      <c r="W6861" s="25"/>
      <c r="X6861" s="25"/>
    </row>
    <row r="6862" spans="23:24" x14ac:dyDescent="0.2">
      <c r="W6862" s="25"/>
      <c r="X6862" s="25"/>
    </row>
    <row r="6863" spans="23:24" x14ac:dyDescent="0.2">
      <c r="W6863" s="25"/>
      <c r="X6863" s="25"/>
    </row>
    <row r="6864" spans="23:24" x14ac:dyDescent="0.2">
      <c r="W6864" s="25"/>
      <c r="X6864" s="25"/>
    </row>
    <row r="6865" spans="23:24" x14ac:dyDescent="0.2">
      <c r="W6865" s="25"/>
      <c r="X6865" s="25"/>
    </row>
    <row r="6866" spans="23:24" x14ac:dyDescent="0.2">
      <c r="W6866" s="25"/>
      <c r="X6866" s="25"/>
    </row>
    <row r="6867" spans="23:24" x14ac:dyDescent="0.2">
      <c r="W6867" s="25"/>
      <c r="X6867" s="25"/>
    </row>
    <row r="6868" spans="23:24" x14ac:dyDescent="0.2">
      <c r="W6868" s="25"/>
      <c r="X6868" s="25"/>
    </row>
    <row r="6869" spans="23:24" x14ac:dyDescent="0.2">
      <c r="W6869" s="25"/>
      <c r="X6869" s="25"/>
    </row>
    <row r="6870" spans="23:24" x14ac:dyDescent="0.2">
      <c r="W6870" s="25"/>
      <c r="X6870" s="25"/>
    </row>
    <row r="6871" spans="23:24" x14ac:dyDescent="0.2">
      <c r="W6871" s="25"/>
      <c r="X6871" s="25"/>
    </row>
    <row r="6872" spans="23:24" x14ac:dyDescent="0.2">
      <c r="W6872" s="25"/>
      <c r="X6872" s="25"/>
    </row>
    <row r="6873" spans="23:24" x14ac:dyDescent="0.2">
      <c r="W6873" s="25"/>
      <c r="X6873" s="25"/>
    </row>
    <row r="6874" spans="23:24" x14ac:dyDescent="0.2">
      <c r="W6874" s="25"/>
      <c r="X6874" s="25"/>
    </row>
    <row r="6875" spans="23:24" x14ac:dyDescent="0.2">
      <c r="W6875" s="25"/>
      <c r="X6875" s="25"/>
    </row>
    <row r="6876" spans="23:24" x14ac:dyDescent="0.2">
      <c r="W6876" s="25"/>
      <c r="X6876" s="25"/>
    </row>
    <row r="6877" spans="23:24" x14ac:dyDescent="0.2">
      <c r="W6877" s="25"/>
      <c r="X6877" s="25"/>
    </row>
    <row r="6878" spans="23:24" x14ac:dyDescent="0.2">
      <c r="W6878" s="25"/>
      <c r="X6878" s="25"/>
    </row>
    <row r="6879" spans="23:24" x14ac:dyDescent="0.2">
      <c r="W6879" s="25"/>
      <c r="X6879" s="25"/>
    </row>
    <row r="6880" spans="23:24" x14ac:dyDescent="0.2">
      <c r="W6880" s="25"/>
      <c r="X6880" s="25"/>
    </row>
    <row r="6881" spans="23:24" x14ac:dyDescent="0.2">
      <c r="W6881" s="25"/>
      <c r="X6881" s="25"/>
    </row>
    <row r="6882" spans="23:24" x14ac:dyDescent="0.2">
      <c r="W6882" s="25"/>
      <c r="X6882" s="25"/>
    </row>
    <row r="6883" spans="23:24" x14ac:dyDescent="0.2">
      <c r="W6883" s="25"/>
      <c r="X6883" s="25"/>
    </row>
    <row r="6884" spans="23:24" x14ac:dyDescent="0.2">
      <c r="W6884" s="25"/>
      <c r="X6884" s="25"/>
    </row>
    <row r="6885" spans="23:24" x14ac:dyDescent="0.2">
      <c r="W6885" s="25"/>
      <c r="X6885" s="25"/>
    </row>
    <row r="6886" spans="23:24" x14ac:dyDescent="0.2">
      <c r="W6886" s="25"/>
      <c r="X6886" s="25"/>
    </row>
    <row r="6887" spans="23:24" x14ac:dyDescent="0.2">
      <c r="W6887" s="25"/>
      <c r="X6887" s="25"/>
    </row>
    <row r="6888" spans="23:24" x14ac:dyDescent="0.2">
      <c r="W6888" s="25"/>
      <c r="X6888" s="25"/>
    </row>
    <row r="6889" spans="23:24" x14ac:dyDescent="0.2">
      <c r="W6889" s="25"/>
      <c r="X6889" s="25"/>
    </row>
    <row r="6890" spans="23:24" x14ac:dyDescent="0.2">
      <c r="W6890" s="25"/>
      <c r="X6890" s="25"/>
    </row>
    <row r="6891" spans="23:24" x14ac:dyDescent="0.2">
      <c r="W6891" s="25"/>
      <c r="X6891" s="25"/>
    </row>
    <row r="6892" spans="23:24" x14ac:dyDescent="0.2">
      <c r="W6892" s="25"/>
      <c r="X6892" s="25"/>
    </row>
    <row r="6893" spans="23:24" x14ac:dyDescent="0.2">
      <c r="W6893" s="25"/>
      <c r="X6893" s="25"/>
    </row>
    <row r="6894" spans="23:24" x14ac:dyDescent="0.2">
      <c r="W6894" s="25"/>
      <c r="X6894" s="25"/>
    </row>
    <row r="6895" spans="23:24" x14ac:dyDescent="0.2">
      <c r="W6895" s="25"/>
      <c r="X6895" s="25"/>
    </row>
    <row r="6896" spans="23:24" x14ac:dyDescent="0.2">
      <c r="W6896" s="25"/>
      <c r="X6896" s="25"/>
    </row>
    <row r="6897" spans="23:24" x14ac:dyDescent="0.2">
      <c r="W6897" s="25"/>
      <c r="X6897" s="25"/>
    </row>
    <row r="6898" spans="23:24" x14ac:dyDescent="0.2">
      <c r="W6898" s="25"/>
      <c r="X6898" s="25"/>
    </row>
    <row r="6899" spans="23:24" x14ac:dyDescent="0.2">
      <c r="W6899" s="25"/>
      <c r="X6899" s="25"/>
    </row>
    <row r="6900" spans="23:24" x14ac:dyDescent="0.2">
      <c r="W6900" s="25"/>
      <c r="X6900" s="25"/>
    </row>
    <row r="6901" spans="23:24" x14ac:dyDescent="0.2">
      <c r="W6901" s="25"/>
      <c r="X6901" s="25"/>
    </row>
    <row r="6902" spans="23:24" x14ac:dyDescent="0.2">
      <c r="W6902" s="25"/>
      <c r="X6902" s="25"/>
    </row>
    <row r="6903" spans="23:24" x14ac:dyDescent="0.2">
      <c r="W6903" s="25"/>
      <c r="X6903" s="25"/>
    </row>
    <row r="6904" spans="23:24" x14ac:dyDescent="0.2">
      <c r="W6904" s="25"/>
      <c r="X6904" s="25"/>
    </row>
    <row r="6905" spans="23:24" x14ac:dyDescent="0.2">
      <c r="W6905" s="25"/>
      <c r="X6905" s="25"/>
    </row>
    <row r="6906" spans="23:24" x14ac:dyDescent="0.2">
      <c r="W6906" s="25"/>
      <c r="X6906" s="25"/>
    </row>
    <row r="6907" spans="23:24" x14ac:dyDescent="0.2">
      <c r="W6907" s="25"/>
      <c r="X6907" s="25"/>
    </row>
    <row r="6908" spans="23:24" x14ac:dyDescent="0.2">
      <c r="W6908" s="25"/>
      <c r="X6908" s="25"/>
    </row>
    <row r="6909" spans="23:24" x14ac:dyDescent="0.2">
      <c r="W6909" s="25"/>
      <c r="X6909" s="25"/>
    </row>
    <row r="6910" spans="23:24" x14ac:dyDescent="0.2">
      <c r="W6910" s="25"/>
      <c r="X6910" s="25"/>
    </row>
    <row r="6911" spans="23:24" x14ac:dyDescent="0.2">
      <c r="W6911" s="25"/>
      <c r="X6911" s="25"/>
    </row>
    <row r="6912" spans="23:24" x14ac:dyDescent="0.2">
      <c r="W6912" s="25"/>
      <c r="X6912" s="25"/>
    </row>
    <row r="6913" spans="23:24" x14ac:dyDescent="0.2">
      <c r="W6913" s="25"/>
      <c r="X6913" s="25"/>
    </row>
    <row r="6914" spans="23:24" x14ac:dyDescent="0.2">
      <c r="W6914" s="25"/>
      <c r="X6914" s="25"/>
    </row>
    <row r="6915" spans="23:24" x14ac:dyDescent="0.2">
      <c r="W6915" s="25"/>
      <c r="X6915" s="25"/>
    </row>
    <row r="6916" spans="23:24" x14ac:dyDescent="0.2">
      <c r="W6916" s="25"/>
      <c r="X6916" s="25"/>
    </row>
    <row r="6917" spans="23:24" x14ac:dyDescent="0.2">
      <c r="W6917" s="25"/>
      <c r="X6917" s="25"/>
    </row>
    <row r="6918" spans="23:24" x14ac:dyDescent="0.2">
      <c r="W6918" s="25"/>
      <c r="X6918" s="25"/>
    </row>
    <row r="6919" spans="23:24" x14ac:dyDescent="0.2">
      <c r="W6919" s="25"/>
      <c r="X6919" s="25"/>
    </row>
    <row r="6920" spans="23:24" x14ac:dyDescent="0.2">
      <c r="W6920" s="25"/>
      <c r="X6920" s="25"/>
    </row>
    <row r="6921" spans="23:24" x14ac:dyDescent="0.2">
      <c r="W6921" s="25"/>
      <c r="X6921" s="25"/>
    </row>
    <row r="6922" spans="23:24" x14ac:dyDescent="0.2">
      <c r="W6922" s="25"/>
      <c r="X6922" s="25"/>
    </row>
    <row r="6923" spans="23:24" x14ac:dyDescent="0.2">
      <c r="W6923" s="25"/>
      <c r="X6923" s="25"/>
    </row>
    <row r="6924" spans="23:24" x14ac:dyDescent="0.2">
      <c r="W6924" s="25"/>
      <c r="X6924" s="25"/>
    </row>
    <row r="6925" spans="23:24" x14ac:dyDescent="0.2">
      <c r="W6925" s="25"/>
      <c r="X6925" s="25"/>
    </row>
    <row r="6926" spans="23:24" x14ac:dyDescent="0.2">
      <c r="W6926" s="25"/>
      <c r="X6926" s="25"/>
    </row>
    <row r="6927" spans="23:24" x14ac:dyDescent="0.2">
      <c r="W6927" s="25"/>
      <c r="X6927" s="25"/>
    </row>
    <row r="6928" spans="23:24" x14ac:dyDescent="0.2">
      <c r="W6928" s="25"/>
      <c r="X6928" s="25"/>
    </row>
    <row r="6929" spans="23:24" x14ac:dyDescent="0.2">
      <c r="W6929" s="25"/>
      <c r="X6929" s="25"/>
    </row>
    <row r="6930" spans="23:24" x14ac:dyDescent="0.2">
      <c r="W6930" s="25"/>
      <c r="X6930" s="25"/>
    </row>
    <row r="6931" spans="23:24" x14ac:dyDescent="0.2">
      <c r="W6931" s="25"/>
      <c r="X6931" s="25"/>
    </row>
    <row r="6932" spans="23:24" x14ac:dyDescent="0.2">
      <c r="W6932" s="25"/>
      <c r="X6932" s="25"/>
    </row>
    <row r="6933" spans="23:24" x14ac:dyDescent="0.2">
      <c r="W6933" s="25"/>
      <c r="X6933" s="25"/>
    </row>
    <row r="6934" spans="23:24" x14ac:dyDescent="0.2">
      <c r="W6934" s="25"/>
      <c r="X6934" s="25"/>
    </row>
    <row r="6935" spans="23:24" x14ac:dyDescent="0.2">
      <c r="W6935" s="25"/>
      <c r="X6935" s="25"/>
    </row>
    <row r="6936" spans="23:24" x14ac:dyDescent="0.2">
      <c r="W6936" s="25"/>
      <c r="X6936" s="25"/>
    </row>
    <row r="6937" spans="23:24" x14ac:dyDescent="0.2">
      <c r="W6937" s="25"/>
      <c r="X6937" s="25"/>
    </row>
    <row r="6938" spans="23:24" x14ac:dyDescent="0.2">
      <c r="W6938" s="25"/>
      <c r="X6938" s="25"/>
    </row>
    <row r="6939" spans="23:24" x14ac:dyDescent="0.2">
      <c r="W6939" s="25"/>
      <c r="X6939" s="25"/>
    </row>
    <row r="6940" spans="23:24" x14ac:dyDescent="0.2">
      <c r="W6940" s="25"/>
      <c r="X6940" s="25"/>
    </row>
    <row r="6941" spans="23:24" x14ac:dyDescent="0.2">
      <c r="W6941" s="25"/>
      <c r="X6941" s="25"/>
    </row>
    <row r="6942" spans="23:24" x14ac:dyDescent="0.2">
      <c r="W6942" s="25"/>
      <c r="X6942" s="25"/>
    </row>
    <row r="6943" spans="23:24" x14ac:dyDescent="0.2">
      <c r="W6943" s="25"/>
      <c r="X6943" s="25"/>
    </row>
    <row r="6944" spans="23:24" x14ac:dyDescent="0.2">
      <c r="W6944" s="25"/>
      <c r="X6944" s="25"/>
    </row>
    <row r="6945" spans="23:24" x14ac:dyDescent="0.2">
      <c r="W6945" s="25"/>
      <c r="X6945" s="25"/>
    </row>
    <row r="6946" spans="23:24" x14ac:dyDescent="0.2">
      <c r="W6946" s="25"/>
      <c r="X6946" s="25"/>
    </row>
    <row r="6947" spans="23:24" x14ac:dyDescent="0.2">
      <c r="W6947" s="25"/>
      <c r="X6947" s="25"/>
    </row>
    <row r="6948" spans="23:24" x14ac:dyDescent="0.2">
      <c r="W6948" s="25"/>
      <c r="X6948" s="25"/>
    </row>
    <row r="6949" spans="23:24" x14ac:dyDescent="0.2">
      <c r="W6949" s="25"/>
      <c r="X6949" s="25"/>
    </row>
    <row r="6950" spans="23:24" x14ac:dyDescent="0.2">
      <c r="W6950" s="25"/>
      <c r="X6950" s="25"/>
    </row>
    <row r="6951" spans="23:24" x14ac:dyDescent="0.2">
      <c r="W6951" s="25"/>
      <c r="X6951" s="25"/>
    </row>
    <row r="6952" spans="23:24" x14ac:dyDescent="0.2">
      <c r="W6952" s="25"/>
      <c r="X6952" s="25"/>
    </row>
    <row r="6953" spans="23:24" x14ac:dyDescent="0.2">
      <c r="W6953" s="25"/>
      <c r="X6953" s="25"/>
    </row>
    <row r="6954" spans="23:24" x14ac:dyDescent="0.2">
      <c r="W6954" s="25"/>
      <c r="X6954" s="25"/>
    </row>
    <row r="6955" spans="23:24" x14ac:dyDescent="0.2">
      <c r="W6955" s="25"/>
      <c r="X6955" s="25"/>
    </row>
    <row r="6956" spans="23:24" x14ac:dyDescent="0.2">
      <c r="W6956" s="25"/>
      <c r="X6956" s="25"/>
    </row>
    <row r="6957" spans="23:24" x14ac:dyDescent="0.2">
      <c r="W6957" s="25"/>
      <c r="X6957" s="25"/>
    </row>
    <row r="6958" spans="23:24" x14ac:dyDescent="0.2">
      <c r="W6958" s="25"/>
      <c r="X6958" s="25"/>
    </row>
    <row r="6959" spans="23:24" x14ac:dyDescent="0.2">
      <c r="W6959" s="25"/>
      <c r="X6959" s="25"/>
    </row>
    <row r="6960" spans="23:24" x14ac:dyDescent="0.2">
      <c r="W6960" s="25"/>
      <c r="X6960" s="25"/>
    </row>
    <row r="6961" spans="23:24" x14ac:dyDescent="0.2">
      <c r="W6961" s="25"/>
      <c r="X6961" s="25"/>
    </row>
    <row r="6962" spans="23:24" x14ac:dyDescent="0.2">
      <c r="W6962" s="25"/>
      <c r="X6962" s="25"/>
    </row>
    <row r="6963" spans="23:24" x14ac:dyDescent="0.2">
      <c r="W6963" s="25"/>
      <c r="X6963" s="25"/>
    </row>
    <row r="6964" spans="23:24" x14ac:dyDescent="0.2">
      <c r="W6964" s="25"/>
      <c r="X6964" s="25"/>
    </row>
    <row r="6965" spans="23:24" x14ac:dyDescent="0.2">
      <c r="W6965" s="25"/>
      <c r="X6965" s="25"/>
    </row>
    <row r="6966" spans="23:24" x14ac:dyDescent="0.2">
      <c r="W6966" s="25"/>
      <c r="X6966" s="25"/>
    </row>
    <row r="6967" spans="23:24" x14ac:dyDescent="0.2">
      <c r="W6967" s="25"/>
      <c r="X6967" s="25"/>
    </row>
    <row r="6968" spans="23:24" x14ac:dyDescent="0.2">
      <c r="W6968" s="25"/>
      <c r="X6968" s="25"/>
    </row>
    <row r="6969" spans="23:24" x14ac:dyDescent="0.2">
      <c r="W6969" s="25"/>
      <c r="X6969" s="25"/>
    </row>
    <row r="6970" spans="23:24" x14ac:dyDescent="0.2">
      <c r="W6970" s="25"/>
      <c r="X6970" s="25"/>
    </row>
    <row r="6971" spans="23:24" x14ac:dyDescent="0.2">
      <c r="W6971" s="25"/>
      <c r="X6971" s="25"/>
    </row>
    <row r="6972" spans="23:24" x14ac:dyDescent="0.2">
      <c r="W6972" s="25"/>
      <c r="X6972" s="25"/>
    </row>
    <row r="6973" spans="23:24" x14ac:dyDescent="0.2">
      <c r="W6973" s="25"/>
      <c r="X6973" s="25"/>
    </row>
    <row r="6974" spans="23:24" x14ac:dyDescent="0.2">
      <c r="W6974" s="25"/>
      <c r="X6974" s="25"/>
    </row>
    <row r="6975" spans="23:24" x14ac:dyDescent="0.2">
      <c r="W6975" s="25"/>
      <c r="X6975" s="25"/>
    </row>
    <row r="6976" spans="23:24" x14ac:dyDescent="0.2">
      <c r="W6976" s="25"/>
      <c r="X6976" s="25"/>
    </row>
    <row r="6977" spans="23:24" x14ac:dyDescent="0.2">
      <c r="W6977" s="25"/>
      <c r="X6977" s="25"/>
    </row>
    <row r="6978" spans="23:24" x14ac:dyDescent="0.2">
      <c r="W6978" s="25"/>
      <c r="X6978" s="25"/>
    </row>
    <row r="6979" spans="23:24" x14ac:dyDescent="0.2">
      <c r="W6979" s="25"/>
      <c r="X6979" s="25"/>
    </row>
    <row r="6980" spans="23:24" x14ac:dyDescent="0.2">
      <c r="W6980" s="25"/>
      <c r="X6980" s="25"/>
    </row>
    <row r="6981" spans="23:24" x14ac:dyDescent="0.2">
      <c r="W6981" s="25"/>
      <c r="X6981" s="25"/>
    </row>
    <row r="6982" spans="23:24" x14ac:dyDescent="0.2">
      <c r="W6982" s="25"/>
      <c r="X6982" s="25"/>
    </row>
    <row r="6983" spans="23:24" x14ac:dyDescent="0.2">
      <c r="W6983" s="25"/>
      <c r="X6983" s="25"/>
    </row>
    <row r="6984" spans="23:24" x14ac:dyDescent="0.2">
      <c r="W6984" s="25"/>
      <c r="X6984" s="25"/>
    </row>
    <row r="6985" spans="23:24" x14ac:dyDescent="0.2">
      <c r="W6985" s="25"/>
      <c r="X6985" s="25"/>
    </row>
    <row r="6986" spans="23:24" x14ac:dyDescent="0.2">
      <c r="W6986" s="25"/>
      <c r="X6986" s="25"/>
    </row>
    <row r="6987" spans="23:24" x14ac:dyDescent="0.2">
      <c r="W6987" s="25"/>
      <c r="X6987" s="25"/>
    </row>
    <row r="6988" spans="23:24" x14ac:dyDescent="0.2">
      <c r="W6988" s="25"/>
      <c r="X6988" s="25"/>
    </row>
    <row r="6989" spans="23:24" x14ac:dyDescent="0.2">
      <c r="W6989" s="25"/>
      <c r="X6989" s="25"/>
    </row>
    <row r="6990" spans="23:24" x14ac:dyDescent="0.2">
      <c r="W6990" s="25"/>
      <c r="X6990" s="25"/>
    </row>
    <row r="6991" spans="23:24" x14ac:dyDescent="0.2">
      <c r="W6991" s="25"/>
      <c r="X6991" s="25"/>
    </row>
    <row r="6992" spans="23:24" x14ac:dyDescent="0.2">
      <c r="W6992" s="25"/>
      <c r="X6992" s="25"/>
    </row>
    <row r="6993" spans="23:24" x14ac:dyDescent="0.2">
      <c r="W6993" s="25"/>
      <c r="X6993" s="25"/>
    </row>
    <row r="6994" spans="23:24" x14ac:dyDescent="0.2">
      <c r="W6994" s="25"/>
      <c r="X6994" s="25"/>
    </row>
    <row r="6995" spans="23:24" x14ac:dyDescent="0.2">
      <c r="W6995" s="25"/>
      <c r="X6995" s="25"/>
    </row>
    <row r="6996" spans="23:24" x14ac:dyDescent="0.2">
      <c r="W6996" s="25"/>
      <c r="X6996" s="25"/>
    </row>
    <row r="6997" spans="23:24" x14ac:dyDescent="0.2">
      <c r="W6997" s="25"/>
      <c r="X6997" s="25"/>
    </row>
    <row r="6998" spans="23:24" x14ac:dyDescent="0.2">
      <c r="W6998" s="25"/>
      <c r="X6998" s="25"/>
    </row>
    <row r="6999" spans="23:24" x14ac:dyDescent="0.2">
      <c r="W6999" s="25"/>
      <c r="X6999" s="25"/>
    </row>
    <row r="7000" spans="23:24" x14ac:dyDescent="0.2">
      <c r="W7000" s="25"/>
      <c r="X7000" s="25"/>
    </row>
    <row r="7001" spans="23:24" x14ac:dyDescent="0.2">
      <c r="W7001" s="25"/>
      <c r="X7001" s="25"/>
    </row>
    <row r="7002" spans="23:24" x14ac:dyDescent="0.2">
      <c r="W7002" s="25"/>
      <c r="X7002" s="25"/>
    </row>
    <row r="7003" spans="23:24" x14ac:dyDescent="0.2">
      <c r="W7003" s="25"/>
      <c r="X7003" s="25"/>
    </row>
    <row r="7004" spans="23:24" x14ac:dyDescent="0.2">
      <c r="W7004" s="25"/>
      <c r="X7004" s="25"/>
    </row>
    <row r="7005" spans="23:24" x14ac:dyDescent="0.2">
      <c r="W7005" s="25"/>
      <c r="X7005" s="25"/>
    </row>
    <row r="7006" spans="23:24" x14ac:dyDescent="0.2">
      <c r="W7006" s="25"/>
      <c r="X7006" s="25"/>
    </row>
    <row r="7007" spans="23:24" x14ac:dyDescent="0.2">
      <c r="W7007" s="25"/>
      <c r="X7007" s="25"/>
    </row>
    <row r="7008" spans="23:24" x14ac:dyDescent="0.2">
      <c r="W7008" s="25"/>
      <c r="X7008" s="25"/>
    </row>
    <row r="7009" spans="23:24" x14ac:dyDescent="0.2">
      <c r="W7009" s="25"/>
      <c r="X7009" s="25"/>
    </row>
    <row r="7010" spans="23:24" x14ac:dyDescent="0.2">
      <c r="W7010" s="25"/>
      <c r="X7010" s="25"/>
    </row>
    <row r="7011" spans="23:24" x14ac:dyDescent="0.2">
      <c r="W7011" s="25"/>
      <c r="X7011" s="25"/>
    </row>
    <row r="7012" spans="23:24" x14ac:dyDescent="0.2">
      <c r="W7012" s="25"/>
      <c r="X7012" s="25"/>
    </row>
    <row r="7013" spans="23:24" x14ac:dyDescent="0.2">
      <c r="W7013" s="25"/>
      <c r="X7013" s="25"/>
    </row>
    <row r="7014" spans="23:24" x14ac:dyDescent="0.2">
      <c r="W7014" s="25"/>
      <c r="X7014" s="25"/>
    </row>
    <row r="7015" spans="23:24" x14ac:dyDescent="0.2">
      <c r="W7015" s="25"/>
      <c r="X7015" s="25"/>
    </row>
    <row r="7016" spans="23:24" x14ac:dyDescent="0.2">
      <c r="W7016" s="25"/>
      <c r="X7016" s="25"/>
    </row>
    <row r="7017" spans="23:24" x14ac:dyDescent="0.2">
      <c r="W7017" s="25"/>
      <c r="X7017" s="25"/>
    </row>
    <row r="7018" spans="23:24" x14ac:dyDescent="0.2">
      <c r="W7018" s="25"/>
      <c r="X7018" s="25"/>
    </row>
    <row r="7019" spans="23:24" x14ac:dyDescent="0.2">
      <c r="W7019" s="25"/>
      <c r="X7019" s="25"/>
    </row>
    <row r="7020" spans="23:24" x14ac:dyDescent="0.2">
      <c r="W7020" s="25"/>
      <c r="X7020" s="25"/>
    </row>
    <row r="7021" spans="23:24" x14ac:dyDescent="0.2">
      <c r="W7021" s="25"/>
      <c r="X7021" s="25"/>
    </row>
    <row r="7022" spans="23:24" x14ac:dyDescent="0.2">
      <c r="W7022" s="25"/>
      <c r="X7022" s="25"/>
    </row>
    <row r="7023" spans="23:24" x14ac:dyDescent="0.2">
      <c r="W7023" s="25"/>
      <c r="X7023" s="25"/>
    </row>
    <row r="7024" spans="23:24" x14ac:dyDescent="0.2">
      <c r="W7024" s="25"/>
      <c r="X7024" s="25"/>
    </row>
    <row r="7025" spans="23:24" x14ac:dyDescent="0.2">
      <c r="W7025" s="25"/>
      <c r="X7025" s="25"/>
    </row>
    <row r="7026" spans="23:24" x14ac:dyDescent="0.2">
      <c r="W7026" s="25"/>
      <c r="X7026" s="25"/>
    </row>
    <row r="7027" spans="23:24" x14ac:dyDescent="0.2">
      <c r="W7027" s="25"/>
      <c r="X7027" s="25"/>
    </row>
    <row r="7028" spans="23:24" x14ac:dyDescent="0.2">
      <c r="W7028" s="25"/>
      <c r="X7028" s="25"/>
    </row>
    <row r="7029" spans="23:24" x14ac:dyDescent="0.2">
      <c r="W7029" s="25"/>
      <c r="X7029" s="25"/>
    </row>
    <row r="7030" spans="23:24" x14ac:dyDescent="0.2">
      <c r="W7030" s="25"/>
      <c r="X7030" s="25"/>
    </row>
    <row r="7031" spans="23:24" x14ac:dyDescent="0.2">
      <c r="W7031" s="25"/>
      <c r="X7031" s="25"/>
    </row>
    <row r="7032" spans="23:24" x14ac:dyDescent="0.2">
      <c r="W7032" s="25"/>
      <c r="X7032" s="25"/>
    </row>
    <row r="7033" spans="23:24" x14ac:dyDescent="0.2">
      <c r="W7033" s="25"/>
      <c r="X7033" s="25"/>
    </row>
    <row r="7034" spans="23:24" x14ac:dyDescent="0.2">
      <c r="W7034" s="25"/>
      <c r="X7034" s="25"/>
    </row>
    <row r="7035" spans="23:24" x14ac:dyDescent="0.2">
      <c r="W7035" s="25"/>
      <c r="X7035" s="25"/>
    </row>
    <row r="7036" spans="23:24" x14ac:dyDescent="0.2">
      <c r="W7036" s="25"/>
      <c r="X7036" s="25"/>
    </row>
    <row r="7037" spans="23:24" x14ac:dyDescent="0.2">
      <c r="W7037" s="25"/>
      <c r="X7037" s="25"/>
    </row>
    <row r="7038" spans="23:24" x14ac:dyDescent="0.2">
      <c r="W7038" s="25"/>
      <c r="X7038" s="25"/>
    </row>
    <row r="7039" spans="23:24" x14ac:dyDescent="0.2">
      <c r="W7039" s="25"/>
      <c r="X7039" s="25"/>
    </row>
    <row r="7040" spans="23:24" x14ac:dyDescent="0.2">
      <c r="W7040" s="25"/>
      <c r="X7040" s="25"/>
    </row>
    <row r="7041" spans="23:24" x14ac:dyDescent="0.2">
      <c r="W7041" s="25"/>
      <c r="X7041" s="25"/>
    </row>
    <row r="7042" spans="23:24" x14ac:dyDescent="0.2">
      <c r="W7042" s="25"/>
      <c r="X7042" s="25"/>
    </row>
    <row r="7043" spans="23:24" x14ac:dyDescent="0.2">
      <c r="W7043" s="25"/>
      <c r="X7043" s="25"/>
    </row>
    <row r="7044" spans="23:24" x14ac:dyDescent="0.2">
      <c r="W7044" s="25"/>
      <c r="X7044" s="25"/>
    </row>
    <row r="7045" spans="23:24" x14ac:dyDescent="0.2">
      <c r="W7045" s="25"/>
      <c r="X7045" s="25"/>
    </row>
    <row r="7046" spans="23:24" x14ac:dyDescent="0.2">
      <c r="W7046" s="25"/>
      <c r="X7046" s="25"/>
    </row>
    <row r="7047" spans="23:24" x14ac:dyDescent="0.2">
      <c r="W7047" s="25"/>
      <c r="X7047" s="25"/>
    </row>
    <row r="7048" spans="23:24" x14ac:dyDescent="0.2">
      <c r="W7048" s="25"/>
      <c r="X7048" s="25"/>
    </row>
    <row r="7049" spans="23:24" x14ac:dyDescent="0.2">
      <c r="W7049" s="25"/>
      <c r="X7049" s="25"/>
    </row>
    <row r="7050" spans="23:24" x14ac:dyDescent="0.2">
      <c r="W7050" s="25"/>
      <c r="X7050" s="25"/>
    </row>
    <row r="7051" spans="23:24" x14ac:dyDescent="0.2">
      <c r="W7051" s="25"/>
      <c r="X7051" s="25"/>
    </row>
    <row r="7052" spans="23:24" x14ac:dyDescent="0.2">
      <c r="W7052" s="25"/>
      <c r="X7052" s="25"/>
    </row>
    <row r="7053" spans="23:24" x14ac:dyDescent="0.2">
      <c r="W7053" s="25"/>
      <c r="X7053" s="25"/>
    </row>
    <row r="7054" spans="23:24" x14ac:dyDescent="0.2">
      <c r="W7054" s="25"/>
      <c r="X7054" s="25"/>
    </row>
    <row r="7055" spans="23:24" x14ac:dyDescent="0.2">
      <c r="W7055" s="25"/>
      <c r="X7055" s="25"/>
    </row>
    <row r="7056" spans="23:24" x14ac:dyDescent="0.2">
      <c r="W7056" s="25"/>
      <c r="X7056" s="25"/>
    </row>
    <row r="7057" spans="23:24" x14ac:dyDescent="0.2">
      <c r="W7057" s="25"/>
      <c r="X7057" s="25"/>
    </row>
    <row r="7058" spans="23:24" x14ac:dyDescent="0.2">
      <c r="W7058" s="25"/>
      <c r="X7058" s="25"/>
    </row>
    <row r="7059" spans="23:24" x14ac:dyDescent="0.2">
      <c r="W7059" s="25"/>
      <c r="X7059" s="25"/>
    </row>
    <row r="7060" spans="23:24" x14ac:dyDescent="0.2">
      <c r="W7060" s="25"/>
      <c r="X7060" s="25"/>
    </row>
    <row r="7061" spans="23:24" x14ac:dyDescent="0.2">
      <c r="W7061" s="25"/>
      <c r="X7061" s="25"/>
    </row>
    <row r="7062" spans="23:24" x14ac:dyDescent="0.2">
      <c r="W7062" s="25"/>
      <c r="X7062" s="25"/>
    </row>
    <row r="7063" spans="23:24" x14ac:dyDescent="0.2">
      <c r="W7063" s="25"/>
      <c r="X7063" s="25"/>
    </row>
    <row r="7064" spans="23:24" x14ac:dyDescent="0.2">
      <c r="W7064" s="25"/>
      <c r="X7064" s="25"/>
    </row>
    <row r="7065" spans="23:24" x14ac:dyDescent="0.2">
      <c r="W7065" s="25"/>
      <c r="X7065" s="25"/>
    </row>
    <row r="7066" spans="23:24" x14ac:dyDescent="0.2">
      <c r="W7066" s="25"/>
      <c r="X7066" s="25"/>
    </row>
    <row r="7067" spans="23:24" x14ac:dyDescent="0.2">
      <c r="W7067" s="25"/>
      <c r="X7067" s="25"/>
    </row>
    <row r="7068" spans="23:24" x14ac:dyDescent="0.2">
      <c r="W7068" s="25"/>
      <c r="X7068" s="25"/>
    </row>
    <row r="7069" spans="23:24" x14ac:dyDescent="0.2">
      <c r="W7069" s="25"/>
      <c r="X7069" s="25"/>
    </row>
    <row r="7070" spans="23:24" x14ac:dyDescent="0.2">
      <c r="W7070" s="25"/>
      <c r="X7070" s="25"/>
    </row>
    <row r="7071" spans="23:24" x14ac:dyDescent="0.2">
      <c r="W7071" s="25"/>
      <c r="X7071" s="25"/>
    </row>
    <row r="7072" spans="23:24" x14ac:dyDescent="0.2">
      <c r="W7072" s="25"/>
      <c r="X7072" s="25"/>
    </row>
    <row r="7073" spans="23:24" x14ac:dyDescent="0.2">
      <c r="W7073" s="25"/>
      <c r="X7073" s="25"/>
    </row>
    <row r="7074" spans="23:24" x14ac:dyDescent="0.2">
      <c r="W7074" s="25"/>
      <c r="X7074" s="25"/>
    </row>
    <row r="7075" spans="23:24" x14ac:dyDescent="0.2">
      <c r="W7075" s="25"/>
      <c r="X7075" s="25"/>
    </row>
    <row r="7076" spans="23:24" x14ac:dyDescent="0.2">
      <c r="W7076" s="25"/>
      <c r="X7076" s="25"/>
    </row>
    <row r="7077" spans="23:24" x14ac:dyDescent="0.2">
      <c r="W7077" s="25"/>
      <c r="X7077" s="25"/>
    </row>
    <row r="7078" spans="23:24" x14ac:dyDescent="0.2">
      <c r="W7078" s="25"/>
      <c r="X7078" s="25"/>
    </row>
    <row r="7079" spans="23:24" x14ac:dyDescent="0.2">
      <c r="W7079" s="25"/>
      <c r="X7079" s="25"/>
    </row>
    <row r="7080" spans="23:24" x14ac:dyDescent="0.2">
      <c r="W7080" s="25"/>
      <c r="X7080" s="25"/>
    </row>
    <row r="7081" spans="23:24" x14ac:dyDescent="0.2">
      <c r="W7081" s="25"/>
      <c r="X7081" s="25"/>
    </row>
    <row r="7082" spans="23:24" x14ac:dyDescent="0.2">
      <c r="W7082" s="25"/>
      <c r="X7082" s="25"/>
    </row>
    <row r="7083" spans="23:24" x14ac:dyDescent="0.2">
      <c r="W7083" s="25"/>
      <c r="X7083" s="25"/>
    </row>
    <row r="7084" spans="23:24" x14ac:dyDescent="0.2">
      <c r="W7084" s="25"/>
      <c r="X7084" s="25"/>
    </row>
    <row r="7085" spans="23:24" x14ac:dyDescent="0.2">
      <c r="W7085" s="25"/>
      <c r="X7085" s="25"/>
    </row>
    <row r="7086" spans="23:24" x14ac:dyDescent="0.2">
      <c r="W7086" s="25"/>
      <c r="X7086" s="25"/>
    </row>
    <row r="7087" spans="23:24" x14ac:dyDescent="0.2">
      <c r="W7087" s="25"/>
      <c r="X7087" s="25"/>
    </row>
    <row r="7088" spans="23:24" x14ac:dyDescent="0.2">
      <c r="W7088" s="25"/>
      <c r="X7088" s="25"/>
    </row>
    <row r="7089" spans="23:24" x14ac:dyDescent="0.2">
      <c r="W7089" s="25"/>
      <c r="X7089" s="25"/>
    </row>
    <row r="7090" spans="23:24" x14ac:dyDescent="0.2">
      <c r="W7090" s="25"/>
      <c r="X7090" s="25"/>
    </row>
    <row r="7091" spans="23:24" x14ac:dyDescent="0.2">
      <c r="W7091" s="25"/>
      <c r="X7091" s="25"/>
    </row>
    <row r="7092" spans="23:24" x14ac:dyDescent="0.2">
      <c r="W7092" s="25"/>
      <c r="X7092" s="25"/>
    </row>
    <row r="7093" spans="23:24" x14ac:dyDescent="0.2">
      <c r="W7093" s="25"/>
      <c r="X7093" s="25"/>
    </row>
    <row r="7094" spans="23:24" x14ac:dyDescent="0.2">
      <c r="W7094" s="25"/>
      <c r="X7094" s="25"/>
    </row>
    <row r="7095" spans="23:24" x14ac:dyDescent="0.2">
      <c r="W7095" s="25"/>
      <c r="X7095" s="25"/>
    </row>
    <row r="7096" spans="23:24" x14ac:dyDescent="0.2">
      <c r="W7096" s="25"/>
      <c r="X7096" s="25"/>
    </row>
    <row r="7097" spans="23:24" x14ac:dyDescent="0.2">
      <c r="W7097" s="25"/>
      <c r="X7097" s="25"/>
    </row>
    <row r="7098" spans="23:24" x14ac:dyDescent="0.2">
      <c r="W7098" s="25"/>
      <c r="X7098" s="25"/>
    </row>
    <row r="7099" spans="23:24" x14ac:dyDescent="0.2">
      <c r="W7099" s="25"/>
      <c r="X7099" s="25"/>
    </row>
    <row r="7100" spans="23:24" x14ac:dyDescent="0.2">
      <c r="W7100" s="25"/>
      <c r="X7100" s="25"/>
    </row>
    <row r="7101" spans="23:24" x14ac:dyDescent="0.2">
      <c r="W7101" s="25"/>
      <c r="X7101" s="25"/>
    </row>
    <row r="7102" spans="23:24" x14ac:dyDescent="0.2">
      <c r="W7102" s="25"/>
      <c r="X7102" s="25"/>
    </row>
    <row r="7103" spans="23:24" x14ac:dyDescent="0.2">
      <c r="W7103" s="25"/>
      <c r="X7103" s="25"/>
    </row>
    <row r="7104" spans="23:24" x14ac:dyDescent="0.2">
      <c r="W7104" s="25"/>
      <c r="X7104" s="25"/>
    </row>
    <row r="7105" spans="23:24" x14ac:dyDescent="0.2">
      <c r="W7105" s="25"/>
      <c r="X7105" s="25"/>
    </row>
    <row r="7106" spans="23:24" x14ac:dyDescent="0.2">
      <c r="W7106" s="25"/>
      <c r="X7106" s="25"/>
    </row>
    <row r="7107" spans="23:24" x14ac:dyDescent="0.2">
      <c r="W7107" s="25"/>
      <c r="X7107" s="25"/>
    </row>
    <row r="7108" spans="23:24" x14ac:dyDescent="0.2">
      <c r="W7108" s="25"/>
      <c r="X7108" s="25"/>
    </row>
    <row r="7109" spans="23:24" x14ac:dyDescent="0.2">
      <c r="W7109" s="25"/>
      <c r="X7109" s="25"/>
    </row>
    <row r="7110" spans="23:24" x14ac:dyDescent="0.2">
      <c r="W7110" s="25"/>
      <c r="X7110" s="25"/>
    </row>
    <row r="7111" spans="23:24" x14ac:dyDescent="0.2">
      <c r="W7111" s="25"/>
      <c r="X7111" s="25"/>
    </row>
    <row r="7112" spans="23:24" x14ac:dyDescent="0.2">
      <c r="W7112" s="25"/>
      <c r="X7112" s="25"/>
    </row>
    <row r="7113" spans="23:24" x14ac:dyDescent="0.2">
      <c r="W7113" s="25"/>
      <c r="X7113" s="25"/>
    </row>
    <row r="7114" spans="23:24" x14ac:dyDescent="0.2">
      <c r="W7114" s="25"/>
      <c r="X7114" s="25"/>
    </row>
    <row r="7115" spans="23:24" x14ac:dyDescent="0.2">
      <c r="W7115" s="25"/>
      <c r="X7115" s="25"/>
    </row>
    <row r="7116" spans="23:24" x14ac:dyDescent="0.2">
      <c r="W7116" s="25"/>
      <c r="X7116" s="25"/>
    </row>
    <row r="7117" spans="23:24" x14ac:dyDescent="0.2">
      <c r="W7117" s="25"/>
      <c r="X7117" s="25"/>
    </row>
    <row r="7118" spans="23:24" x14ac:dyDescent="0.2">
      <c r="W7118" s="25"/>
      <c r="X7118" s="25"/>
    </row>
    <row r="7119" spans="23:24" x14ac:dyDescent="0.2">
      <c r="W7119" s="25"/>
      <c r="X7119" s="25"/>
    </row>
    <row r="7120" spans="23:24" x14ac:dyDescent="0.2">
      <c r="W7120" s="25"/>
      <c r="X7120" s="25"/>
    </row>
    <row r="7121" spans="23:24" x14ac:dyDescent="0.2">
      <c r="W7121" s="25"/>
      <c r="X7121" s="25"/>
    </row>
    <row r="7122" spans="23:24" x14ac:dyDescent="0.2">
      <c r="W7122" s="25"/>
      <c r="X7122" s="25"/>
    </row>
    <row r="7123" spans="23:24" x14ac:dyDescent="0.2">
      <c r="W7123" s="25"/>
      <c r="X7123" s="25"/>
    </row>
    <row r="7124" spans="23:24" x14ac:dyDescent="0.2">
      <c r="W7124" s="25"/>
      <c r="X7124" s="25"/>
    </row>
    <row r="7125" spans="23:24" x14ac:dyDescent="0.2">
      <c r="W7125" s="25"/>
      <c r="X7125" s="25"/>
    </row>
    <row r="7126" spans="23:24" x14ac:dyDescent="0.2">
      <c r="W7126" s="25"/>
      <c r="X7126" s="25"/>
    </row>
    <row r="7127" spans="23:24" x14ac:dyDescent="0.2">
      <c r="W7127" s="25"/>
      <c r="X7127" s="25"/>
    </row>
    <row r="7128" spans="23:24" x14ac:dyDescent="0.2">
      <c r="W7128" s="25"/>
      <c r="X7128" s="25"/>
    </row>
    <row r="7129" spans="23:24" x14ac:dyDescent="0.2">
      <c r="W7129" s="25"/>
      <c r="X7129" s="25"/>
    </row>
    <row r="7130" spans="23:24" x14ac:dyDescent="0.2">
      <c r="W7130" s="25"/>
      <c r="X7130" s="25"/>
    </row>
    <row r="7131" spans="23:24" x14ac:dyDescent="0.2">
      <c r="W7131" s="25"/>
      <c r="X7131" s="25"/>
    </row>
    <row r="7132" spans="23:24" x14ac:dyDescent="0.2">
      <c r="W7132" s="25"/>
      <c r="X7132" s="25"/>
    </row>
    <row r="7133" spans="23:24" x14ac:dyDescent="0.2">
      <c r="W7133" s="25"/>
      <c r="X7133" s="25"/>
    </row>
    <row r="7134" spans="23:24" x14ac:dyDescent="0.2">
      <c r="W7134" s="25"/>
      <c r="X7134" s="25"/>
    </row>
    <row r="7135" spans="23:24" x14ac:dyDescent="0.2">
      <c r="W7135" s="25"/>
      <c r="X7135" s="25"/>
    </row>
    <row r="7136" spans="23:24" x14ac:dyDescent="0.2">
      <c r="W7136" s="25"/>
      <c r="X7136" s="25"/>
    </row>
    <row r="7137" spans="23:24" x14ac:dyDescent="0.2">
      <c r="W7137" s="25"/>
      <c r="X7137" s="25"/>
    </row>
    <row r="7138" spans="23:24" x14ac:dyDescent="0.2">
      <c r="W7138" s="25"/>
      <c r="X7138" s="25"/>
    </row>
    <row r="7139" spans="23:24" x14ac:dyDescent="0.2">
      <c r="W7139" s="25"/>
      <c r="X7139" s="25"/>
    </row>
    <row r="7140" spans="23:24" x14ac:dyDescent="0.2">
      <c r="W7140" s="25"/>
      <c r="X7140" s="25"/>
    </row>
    <row r="7141" spans="23:24" x14ac:dyDescent="0.2">
      <c r="W7141" s="25"/>
      <c r="X7141" s="25"/>
    </row>
    <row r="7142" spans="23:24" x14ac:dyDescent="0.2">
      <c r="W7142" s="25"/>
      <c r="X7142" s="25"/>
    </row>
    <row r="7143" spans="23:24" x14ac:dyDescent="0.2">
      <c r="W7143" s="25"/>
      <c r="X7143" s="25"/>
    </row>
    <row r="7144" spans="23:24" x14ac:dyDescent="0.2">
      <c r="W7144" s="25"/>
      <c r="X7144" s="25"/>
    </row>
    <row r="7145" spans="23:24" x14ac:dyDescent="0.2">
      <c r="W7145" s="25"/>
      <c r="X7145" s="25"/>
    </row>
    <row r="7146" spans="23:24" x14ac:dyDescent="0.2">
      <c r="W7146" s="25"/>
      <c r="X7146" s="25"/>
    </row>
    <row r="7147" spans="23:24" x14ac:dyDescent="0.2">
      <c r="W7147" s="25"/>
      <c r="X7147" s="25"/>
    </row>
    <row r="7148" spans="23:24" x14ac:dyDescent="0.2">
      <c r="W7148" s="25"/>
      <c r="X7148" s="25"/>
    </row>
    <row r="7149" spans="23:24" x14ac:dyDescent="0.2">
      <c r="W7149" s="25"/>
      <c r="X7149" s="25"/>
    </row>
    <row r="7150" spans="23:24" x14ac:dyDescent="0.2">
      <c r="W7150" s="25"/>
      <c r="X7150" s="25"/>
    </row>
    <row r="7151" spans="23:24" x14ac:dyDescent="0.2">
      <c r="W7151" s="25"/>
      <c r="X7151" s="25"/>
    </row>
    <row r="7152" spans="23:24" x14ac:dyDescent="0.2">
      <c r="W7152" s="25"/>
      <c r="X7152" s="25"/>
    </row>
    <row r="7153" spans="23:24" x14ac:dyDescent="0.2">
      <c r="W7153" s="25"/>
      <c r="X7153" s="25"/>
    </row>
    <row r="7154" spans="23:24" x14ac:dyDescent="0.2">
      <c r="W7154" s="25"/>
      <c r="X7154" s="25"/>
    </row>
    <row r="7155" spans="23:24" x14ac:dyDescent="0.2">
      <c r="W7155" s="25"/>
      <c r="X7155" s="25"/>
    </row>
    <row r="7156" spans="23:24" x14ac:dyDescent="0.2">
      <c r="W7156" s="25"/>
      <c r="X7156" s="25"/>
    </row>
    <row r="7157" spans="23:24" x14ac:dyDescent="0.2">
      <c r="W7157" s="25"/>
      <c r="X7157" s="25"/>
    </row>
    <row r="7158" spans="23:24" x14ac:dyDescent="0.2">
      <c r="W7158" s="25"/>
      <c r="X7158" s="25"/>
    </row>
    <row r="7159" spans="23:24" x14ac:dyDescent="0.2">
      <c r="W7159" s="25"/>
      <c r="X7159" s="25"/>
    </row>
    <row r="7160" spans="23:24" x14ac:dyDescent="0.2">
      <c r="W7160" s="25"/>
      <c r="X7160" s="25"/>
    </row>
    <row r="7161" spans="23:24" x14ac:dyDescent="0.2">
      <c r="W7161" s="25"/>
      <c r="X7161" s="25"/>
    </row>
    <row r="7162" spans="23:24" x14ac:dyDescent="0.2">
      <c r="W7162" s="25"/>
      <c r="X7162" s="25"/>
    </row>
    <row r="7163" spans="23:24" x14ac:dyDescent="0.2">
      <c r="W7163" s="25"/>
      <c r="X7163" s="25"/>
    </row>
    <row r="7164" spans="23:24" x14ac:dyDescent="0.2">
      <c r="W7164" s="25"/>
      <c r="X7164" s="25"/>
    </row>
    <row r="7165" spans="23:24" x14ac:dyDescent="0.2">
      <c r="W7165" s="25"/>
      <c r="X7165" s="25"/>
    </row>
    <row r="7166" spans="23:24" x14ac:dyDescent="0.2">
      <c r="W7166" s="25"/>
      <c r="X7166" s="25"/>
    </row>
    <row r="7167" spans="23:24" x14ac:dyDescent="0.2">
      <c r="W7167" s="25"/>
      <c r="X7167" s="25"/>
    </row>
    <row r="7168" spans="23:24" x14ac:dyDescent="0.2">
      <c r="W7168" s="25"/>
      <c r="X7168" s="25"/>
    </row>
    <row r="7169" spans="23:24" x14ac:dyDescent="0.2">
      <c r="W7169" s="25"/>
      <c r="X7169" s="25"/>
    </row>
    <row r="7170" spans="23:24" x14ac:dyDescent="0.2">
      <c r="W7170" s="25"/>
      <c r="X7170" s="25"/>
    </row>
    <row r="7171" spans="23:24" x14ac:dyDescent="0.2">
      <c r="W7171" s="25"/>
      <c r="X7171" s="25"/>
    </row>
    <row r="7172" spans="23:24" x14ac:dyDescent="0.2">
      <c r="W7172" s="25"/>
      <c r="X7172" s="25"/>
    </row>
    <row r="7173" spans="23:24" x14ac:dyDescent="0.2">
      <c r="W7173" s="25"/>
      <c r="X7173" s="25"/>
    </row>
    <row r="7174" spans="23:24" x14ac:dyDescent="0.2">
      <c r="W7174" s="25"/>
      <c r="X7174" s="25"/>
    </row>
    <row r="7175" spans="23:24" x14ac:dyDescent="0.2">
      <c r="W7175" s="25"/>
      <c r="X7175" s="25"/>
    </row>
    <row r="7176" spans="23:24" x14ac:dyDescent="0.2">
      <c r="W7176" s="25"/>
      <c r="X7176" s="25"/>
    </row>
    <row r="7177" spans="23:24" x14ac:dyDescent="0.2">
      <c r="W7177" s="25"/>
      <c r="X7177" s="25"/>
    </row>
    <row r="7178" spans="23:24" x14ac:dyDescent="0.2">
      <c r="W7178" s="25"/>
      <c r="X7178" s="25"/>
    </row>
    <row r="7179" spans="23:24" x14ac:dyDescent="0.2">
      <c r="W7179" s="25"/>
      <c r="X7179" s="25"/>
    </row>
    <row r="7180" spans="23:24" x14ac:dyDescent="0.2">
      <c r="W7180" s="25"/>
      <c r="X7180" s="25"/>
    </row>
    <row r="7181" spans="23:24" x14ac:dyDescent="0.2">
      <c r="W7181" s="25"/>
      <c r="X7181" s="25"/>
    </row>
    <row r="7182" spans="23:24" x14ac:dyDescent="0.2">
      <c r="W7182" s="25"/>
      <c r="X7182" s="25"/>
    </row>
    <row r="7183" spans="23:24" x14ac:dyDescent="0.2">
      <c r="W7183" s="25"/>
      <c r="X7183" s="25"/>
    </row>
    <row r="7184" spans="23:24" x14ac:dyDescent="0.2">
      <c r="W7184" s="25"/>
      <c r="X7184" s="25"/>
    </row>
    <row r="7185" spans="23:24" x14ac:dyDescent="0.2">
      <c r="W7185" s="25"/>
      <c r="X7185" s="25"/>
    </row>
    <row r="7186" spans="23:24" x14ac:dyDescent="0.2">
      <c r="W7186" s="25"/>
      <c r="X7186" s="25"/>
    </row>
    <row r="7187" spans="23:24" x14ac:dyDescent="0.2">
      <c r="W7187" s="25"/>
      <c r="X7187" s="25"/>
    </row>
    <row r="7188" spans="23:24" x14ac:dyDescent="0.2">
      <c r="W7188" s="25"/>
      <c r="X7188" s="25"/>
    </row>
    <row r="7189" spans="23:24" x14ac:dyDescent="0.2">
      <c r="W7189" s="25"/>
      <c r="X7189" s="25"/>
    </row>
    <row r="7190" spans="23:24" x14ac:dyDescent="0.2">
      <c r="W7190" s="25"/>
      <c r="X7190" s="25"/>
    </row>
    <row r="7191" spans="23:24" x14ac:dyDescent="0.2">
      <c r="W7191" s="25"/>
      <c r="X7191" s="25"/>
    </row>
    <row r="7192" spans="23:24" x14ac:dyDescent="0.2">
      <c r="W7192" s="25"/>
      <c r="X7192" s="25"/>
    </row>
    <row r="7193" spans="23:24" x14ac:dyDescent="0.2">
      <c r="W7193" s="25"/>
      <c r="X7193" s="25"/>
    </row>
    <row r="7194" spans="23:24" x14ac:dyDescent="0.2">
      <c r="W7194" s="25"/>
      <c r="X7194" s="25"/>
    </row>
    <row r="7195" spans="23:24" x14ac:dyDescent="0.2">
      <c r="W7195" s="25"/>
      <c r="X7195" s="25"/>
    </row>
    <row r="7196" spans="23:24" x14ac:dyDescent="0.2">
      <c r="W7196" s="25"/>
      <c r="X7196" s="25"/>
    </row>
    <row r="7197" spans="23:24" x14ac:dyDescent="0.2">
      <c r="W7197" s="25"/>
      <c r="X7197" s="25"/>
    </row>
    <row r="7198" spans="23:24" x14ac:dyDescent="0.2">
      <c r="W7198" s="25"/>
      <c r="X7198" s="25"/>
    </row>
    <row r="7199" spans="23:24" x14ac:dyDescent="0.2">
      <c r="W7199" s="25"/>
      <c r="X7199" s="25"/>
    </row>
    <row r="7200" spans="23:24" x14ac:dyDescent="0.2">
      <c r="W7200" s="25"/>
      <c r="X7200" s="25"/>
    </row>
    <row r="7201" spans="23:24" x14ac:dyDescent="0.2">
      <c r="W7201" s="25"/>
      <c r="X7201" s="25"/>
    </row>
    <row r="7202" spans="23:24" x14ac:dyDescent="0.2">
      <c r="W7202" s="25"/>
      <c r="X7202" s="25"/>
    </row>
    <row r="7203" spans="23:24" x14ac:dyDescent="0.2">
      <c r="W7203" s="25"/>
      <c r="X7203" s="25"/>
    </row>
    <row r="7204" spans="23:24" x14ac:dyDescent="0.2">
      <c r="W7204" s="25"/>
      <c r="X7204" s="25"/>
    </row>
    <row r="7205" spans="23:24" x14ac:dyDescent="0.2">
      <c r="W7205" s="25"/>
      <c r="X7205" s="25"/>
    </row>
    <row r="7206" spans="23:24" x14ac:dyDescent="0.2">
      <c r="W7206" s="25"/>
      <c r="X7206" s="25"/>
    </row>
    <row r="7207" spans="23:24" x14ac:dyDescent="0.2">
      <c r="W7207" s="25"/>
      <c r="X7207" s="25"/>
    </row>
    <row r="7208" spans="23:24" x14ac:dyDescent="0.2">
      <c r="W7208" s="25"/>
      <c r="X7208" s="25"/>
    </row>
    <row r="7209" spans="23:24" x14ac:dyDescent="0.2">
      <c r="W7209" s="25"/>
      <c r="X7209" s="25"/>
    </row>
    <row r="7210" spans="23:24" x14ac:dyDescent="0.2">
      <c r="W7210" s="25"/>
      <c r="X7210" s="25"/>
    </row>
    <row r="7211" spans="23:24" x14ac:dyDescent="0.2">
      <c r="W7211" s="25"/>
      <c r="X7211" s="25"/>
    </row>
    <row r="7212" spans="23:24" x14ac:dyDescent="0.2">
      <c r="W7212" s="25"/>
      <c r="X7212" s="25"/>
    </row>
    <row r="7213" spans="23:24" x14ac:dyDescent="0.2">
      <c r="W7213" s="25"/>
      <c r="X7213" s="25"/>
    </row>
    <row r="7214" spans="23:24" x14ac:dyDescent="0.2">
      <c r="W7214" s="25"/>
      <c r="X7214" s="25"/>
    </row>
    <row r="7215" spans="23:24" x14ac:dyDescent="0.2">
      <c r="W7215" s="25"/>
      <c r="X7215" s="25"/>
    </row>
    <row r="7216" spans="23:24" x14ac:dyDescent="0.2">
      <c r="W7216" s="25"/>
      <c r="X7216" s="25"/>
    </row>
    <row r="7217" spans="23:24" x14ac:dyDescent="0.2">
      <c r="W7217" s="25"/>
      <c r="X7217" s="25"/>
    </row>
    <row r="7218" spans="23:24" x14ac:dyDescent="0.2">
      <c r="W7218" s="25"/>
      <c r="X7218" s="25"/>
    </row>
    <row r="7219" spans="23:24" x14ac:dyDescent="0.2">
      <c r="W7219" s="25"/>
      <c r="X7219" s="25"/>
    </row>
    <row r="7220" spans="23:24" x14ac:dyDescent="0.2">
      <c r="W7220" s="25"/>
      <c r="X7220" s="25"/>
    </row>
    <row r="7221" spans="23:24" x14ac:dyDescent="0.2">
      <c r="W7221" s="25"/>
      <c r="X7221" s="25"/>
    </row>
    <row r="7222" spans="23:24" x14ac:dyDescent="0.2">
      <c r="W7222" s="25"/>
      <c r="X7222" s="25"/>
    </row>
    <row r="7223" spans="23:24" x14ac:dyDescent="0.2">
      <c r="W7223" s="25"/>
      <c r="X7223" s="25"/>
    </row>
    <row r="7224" spans="23:24" x14ac:dyDescent="0.2">
      <c r="W7224" s="25"/>
      <c r="X7224" s="25"/>
    </row>
    <row r="7225" spans="23:24" x14ac:dyDescent="0.2">
      <c r="W7225" s="25"/>
      <c r="X7225" s="25"/>
    </row>
    <row r="7226" spans="23:24" x14ac:dyDescent="0.2">
      <c r="W7226" s="25"/>
      <c r="X7226" s="25"/>
    </row>
    <row r="7227" spans="23:24" x14ac:dyDescent="0.2">
      <c r="W7227" s="25"/>
      <c r="X7227" s="25"/>
    </row>
    <row r="7228" spans="23:24" x14ac:dyDescent="0.2">
      <c r="W7228" s="25"/>
      <c r="X7228" s="25"/>
    </row>
    <row r="7229" spans="23:24" x14ac:dyDescent="0.2">
      <c r="W7229" s="25"/>
      <c r="X7229" s="25"/>
    </row>
    <row r="7230" spans="23:24" x14ac:dyDescent="0.2">
      <c r="W7230" s="25"/>
      <c r="X7230" s="25"/>
    </row>
    <row r="7231" spans="23:24" x14ac:dyDescent="0.2">
      <c r="W7231" s="25"/>
      <c r="X7231" s="25"/>
    </row>
    <row r="7232" spans="23:24" x14ac:dyDescent="0.2">
      <c r="W7232" s="25"/>
      <c r="X7232" s="25"/>
    </row>
    <row r="7233" spans="23:24" x14ac:dyDescent="0.2">
      <c r="W7233" s="25"/>
      <c r="X7233" s="25"/>
    </row>
    <row r="7234" spans="23:24" x14ac:dyDescent="0.2">
      <c r="W7234" s="25"/>
      <c r="X7234" s="25"/>
    </row>
    <row r="7235" spans="23:24" x14ac:dyDescent="0.2">
      <c r="W7235" s="25"/>
      <c r="X7235" s="25"/>
    </row>
    <row r="7236" spans="23:24" x14ac:dyDescent="0.2">
      <c r="W7236" s="25"/>
      <c r="X7236" s="25"/>
    </row>
    <row r="7237" spans="23:24" x14ac:dyDescent="0.2">
      <c r="W7237" s="25"/>
      <c r="X7237" s="25"/>
    </row>
    <row r="7238" spans="23:24" x14ac:dyDescent="0.2">
      <c r="W7238" s="25"/>
      <c r="X7238" s="25"/>
    </row>
    <row r="7239" spans="23:24" x14ac:dyDescent="0.2">
      <c r="W7239" s="25"/>
      <c r="X7239" s="25"/>
    </row>
    <row r="7240" spans="23:24" x14ac:dyDescent="0.2">
      <c r="W7240" s="25"/>
      <c r="X7240" s="25"/>
    </row>
    <row r="7241" spans="23:24" x14ac:dyDescent="0.2">
      <c r="W7241" s="25"/>
      <c r="X7241" s="25"/>
    </row>
    <row r="7242" spans="23:24" x14ac:dyDescent="0.2">
      <c r="W7242" s="25"/>
      <c r="X7242" s="25"/>
    </row>
    <row r="7243" spans="23:24" x14ac:dyDescent="0.2">
      <c r="W7243" s="25"/>
      <c r="X7243" s="25"/>
    </row>
    <row r="7244" spans="23:24" x14ac:dyDescent="0.2">
      <c r="W7244" s="25"/>
      <c r="X7244" s="25"/>
    </row>
    <row r="7245" spans="23:24" x14ac:dyDescent="0.2">
      <c r="W7245" s="25"/>
      <c r="X7245" s="25"/>
    </row>
    <row r="7246" spans="23:24" x14ac:dyDescent="0.2">
      <c r="W7246" s="25"/>
      <c r="X7246" s="25"/>
    </row>
    <row r="7247" spans="23:24" x14ac:dyDescent="0.2">
      <c r="W7247" s="25"/>
      <c r="X7247" s="25"/>
    </row>
    <row r="7248" spans="23:24" x14ac:dyDescent="0.2">
      <c r="W7248" s="25"/>
      <c r="X7248" s="25"/>
    </row>
    <row r="7249" spans="23:24" x14ac:dyDescent="0.2">
      <c r="W7249" s="25"/>
      <c r="X7249" s="25"/>
    </row>
    <row r="7250" spans="23:24" x14ac:dyDescent="0.2">
      <c r="W7250" s="25"/>
      <c r="X7250" s="25"/>
    </row>
    <row r="7251" spans="23:24" x14ac:dyDescent="0.2">
      <c r="W7251" s="25"/>
      <c r="X7251" s="25"/>
    </row>
    <row r="7252" spans="23:24" x14ac:dyDescent="0.2">
      <c r="W7252" s="25"/>
      <c r="X7252" s="25"/>
    </row>
    <row r="7253" spans="23:24" x14ac:dyDescent="0.2">
      <c r="W7253" s="25"/>
      <c r="X7253" s="25"/>
    </row>
    <row r="7254" spans="23:24" x14ac:dyDescent="0.2">
      <c r="W7254" s="25"/>
      <c r="X7254" s="25"/>
    </row>
    <row r="7255" spans="23:24" x14ac:dyDescent="0.2">
      <c r="W7255" s="25"/>
      <c r="X7255" s="25"/>
    </row>
    <row r="7256" spans="23:24" x14ac:dyDescent="0.2">
      <c r="W7256" s="25"/>
      <c r="X7256" s="25"/>
    </row>
    <row r="7257" spans="23:24" x14ac:dyDescent="0.2">
      <c r="W7257" s="25"/>
      <c r="X7257" s="25"/>
    </row>
    <row r="7258" spans="23:24" x14ac:dyDescent="0.2">
      <c r="W7258" s="25"/>
      <c r="X7258" s="25"/>
    </row>
    <row r="7259" spans="23:24" x14ac:dyDescent="0.2">
      <c r="W7259" s="25"/>
      <c r="X7259" s="25"/>
    </row>
    <row r="7260" spans="23:24" x14ac:dyDescent="0.2">
      <c r="W7260" s="25"/>
      <c r="X7260" s="25"/>
    </row>
    <row r="7261" spans="23:24" x14ac:dyDescent="0.2">
      <c r="W7261" s="25"/>
      <c r="X7261" s="25"/>
    </row>
    <row r="7262" spans="23:24" x14ac:dyDescent="0.2">
      <c r="W7262" s="25"/>
      <c r="X7262" s="25"/>
    </row>
    <row r="7263" spans="23:24" x14ac:dyDescent="0.2">
      <c r="W7263" s="25"/>
      <c r="X7263" s="25"/>
    </row>
    <row r="7264" spans="23:24" x14ac:dyDescent="0.2">
      <c r="W7264" s="25"/>
      <c r="X7264" s="25"/>
    </row>
    <row r="7265" spans="23:24" x14ac:dyDescent="0.2">
      <c r="W7265" s="25"/>
      <c r="X7265" s="25"/>
    </row>
    <row r="7266" spans="23:24" x14ac:dyDescent="0.2">
      <c r="W7266" s="25"/>
      <c r="X7266" s="25"/>
    </row>
    <row r="7267" spans="23:24" x14ac:dyDescent="0.2">
      <c r="W7267" s="25"/>
      <c r="X7267" s="25"/>
    </row>
    <row r="7268" spans="23:24" x14ac:dyDescent="0.2">
      <c r="W7268" s="25"/>
      <c r="X7268" s="25"/>
    </row>
    <row r="7269" spans="23:24" x14ac:dyDescent="0.2">
      <c r="W7269" s="25"/>
      <c r="X7269" s="25"/>
    </row>
    <row r="7270" spans="23:24" x14ac:dyDescent="0.2">
      <c r="W7270" s="25"/>
      <c r="X7270" s="25"/>
    </row>
    <row r="7271" spans="23:24" x14ac:dyDescent="0.2">
      <c r="W7271" s="25"/>
      <c r="X7271" s="25"/>
    </row>
    <row r="7272" spans="23:24" x14ac:dyDescent="0.2">
      <c r="W7272" s="25"/>
      <c r="X7272" s="25"/>
    </row>
    <row r="7273" spans="23:24" x14ac:dyDescent="0.2">
      <c r="W7273" s="25"/>
      <c r="X7273" s="25"/>
    </row>
    <row r="7274" spans="23:24" x14ac:dyDescent="0.2">
      <c r="W7274" s="25"/>
      <c r="X7274" s="25"/>
    </row>
    <row r="7275" spans="23:24" x14ac:dyDescent="0.2">
      <c r="W7275" s="25"/>
      <c r="X7275" s="25"/>
    </row>
    <row r="7276" spans="23:24" x14ac:dyDescent="0.2">
      <c r="W7276" s="25"/>
      <c r="X7276" s="25"/>
    </row>
    <row r="7277" spans="23:24" x14ac:dyDescent="0.2">
      <c r="W7277" s="25"/>
      <c r="X7277" s="25"/>
    </row>
    <row r="7278" spans="23:24" x14ac:dyDescent="0.2">
      <c r="W7278" s="25"/>
      <c r="X7278" s="25"/>
    </row>
    <row r="7279" spans="23:24" x14ac:dyDescent="0.2">
      <c r="W7279" s="25"/>
      <c r="X7279" s="25"/>
    </row>
    <row r="7280" spans="23:24" x14ac:dyDescent="0.2">
      <c r="W7280" s="25"/>
      <c r="X7280" s="25"/>
    </row>
    <row r="7281" spans="23:24" x14ac:dyDescent="0.2">
      <c r="W7281" s="25"/>
      <c r="X7281" s="25"/>
    </row>
    <row r="7282" spans="23:24" x14ac:dyDescent="0.2">
      <c r="W7282" s="25"/>
      <c r="X7282" s="25"/>
    </row>
    <row r="7283" spans="23:24" x14ac:dyDescent="0.2">
      <c r="W7283" s="25"/>
      <c r="X7283" s="25"/>
    </row>
    <row r="7284" spans="23:24" x14ac:dyDescent="0.2">
      <c r="W7284" s="25"/>
      <c r="X7284" s="25"/>
    </row>
    <row r="7285" spans="23:24" x14ac:dyDescent="0.2">
      <c r="W7285" s="25"/>
      <c r="X7285" s="25"/>
    </row>
    <row r="7286" spans="23:24" x14ac:dyDescent="0.2">
      <c r="W7286" s="25"/>
      <c r="X7286" s="25"/>
    </row>
    <row r="7287" spans="23:24" x14ac:dyDescent="0.2">
      <c r="W7287" s="25"/>
      <c r="X7287" s="25"/>
    </row>
    <row r="7288" spans="23:24" x14ac:dyDescent="0.2">
      <c r="W7288" s="25"/>
      <c r="X7288" s="25"/>
    </row>
    <row r="7289" spans="23:24" x14ac:dyDescent="0.2">
      <c r="W7289" s="25"/>
      <c r="X7289" s="25"/>
    </row>
    <row r="7290" spans="23:24" x14ac:dyDescent="0.2">
      <c r="W7290" s="25"/>
      <c r="X7290" s="25"/>
    </row>
    <row r="7291" spans="23:24" x14ac:dyDescent="0.2">
      <c r="W7291" s="25"/>
      <c r="X7291" s="25"/>
    </row>
    <row r="7292" spans="23:24" x14ac:dyDescent="0.2">
      <c r="W7292" s="25"/>
      <c r="X7292" s="25"/>
    </row>
    <row r="7293" spans="23:24" x14ac:dyDescent="0.2">
      <c r="W7293" s="25"/>
      <c r="X7293" s="25"/>
    </row>
    <row r="7294" spans="23:24" x14ac:dyDescent="0.2">
      <c r="W7294" s="25"/>
      <c r="X7294" s="25"/>
    </row>
    <row r="7295" spans="23:24" x14ac:dyDescent="0.2">
      <c r="W7295" s="25"/>
      <c r="X7295" s="25"/>
    </row>
    <row r="7296" spans="23:24" x14ac:dyDescent="0.2">
      <c r="W7296" s="25"/>
      <c r="X7296" s="25"/>
    </row>
    <row r="7297" spans="23:24" x14ac:dyDescent="0.2">
      <c r="W7297" s="25"/>
      <c r="X7297" s="25"/>
    </row>
    <row r="7298" spans="23:24" x14ac:dyDescent="0.2">
      <c r="W7298" s="25"/>
      <c r="X7298" s="25"/>
    </row>
    <row r="7299" spans="23:24" x14ac:dyDescent="0.2">
      <c r="W7299" s="25"/>
      <c r="X7299" s="25"/>
    </row>
    <row r="7300" spans="23:24" x14ac:dyDescent="0.2">
      <c r="W7300" s="25"/>
      <c r="X7300" s="25"/>
    </row>
    <row r="7301" spans="23:24" x14ac:dyDescent="0.2">
      <c r="W7301" s="25"/>
      <c r="X7301" s="25"/>
    </row>
    <row r="7302" spans="23:24" x14ac:dyDescent="0.2">
      <c r="W7302" s="25"/>
      <c r="X7302" s="25"/>
    </row>
    <row r="7303" spans="23:24" x14ac:dyDescent="0.2">
      <c r="W7303" s="25"/>
      <c r="X7303" s="25"/>
    </row>
    <row r="7304" spans="23:24" x14ac:dyDescent="0.2">
      <c r="W7304" s="25"/>
      <c r="X7304" s="25"/>
    </row>
    <row r="7305" spans="23:24" x14ac:dyDescent="0.2">
      <c r="W7305" s="25"/>
      <c r="X7305" s="25"/>
    </row>
    <row r="7306" spans="23:24" x14ac:dyDescent="0.2">
      <c r="W7306" s="25"/>
      <c r="X7306" s="25"/>
    </row>
    <row r="7307" spans="23:24" x14ac:dyDescent="0.2">
      <c r="W7307" s="25"/>
      <c r="X7307" s="25"/>
    </row>
    <row r="7308" spans="23:24" x14ac:dyDescent="0.2">
      <c r="W7308" s="25"/>
      <c r="X7308" s="25"/>
    </row>
    <row r="7309" spans="23:24" x14ac:dyDescent="0.2">
      <c r="W7309" s="25"/>
      <c r="X7309" s="25"/>
    </row>
    <row r="7310" spans="23:24" x14ac:dyDescent="0.2">
      <c r="W7310" s="25"/>
      <c r="X7310" s="25"/>
    </row>
    <row r="7311" spans="23:24" x14ac:dyDescent="0.2">
      <c r="W7311" s="25"/>
      <c r="X7311" s="25"/>
    </row>
    <row r="7312" spans="23:24" x14ac:dyDescent="0.2">
      <c r="W7312" s="25"/>
      <c r="X7312" s="25"/>
    </row>
    <row r="7313" spans="23:24" x14ac:dyDescent="0.2">
      <c r="W7313" s="25"/>
      <c r="X7313" s="25"/>
    </row>
    <row r="7314" spans="23:24" x14ac:dyDescent="0.2">
      <c r="W7314" s="25"/>
      <c r="X7314" s="25"/>
    </row>
    <row r="7315" spans="23:24" x14ac:dyDescent="0.2">
      <c r="W7315" s="25"/>
      <c r="X7315" s="25"/>
    </row>
    <row r="7316" spans="23:24" x14ac:dyDescent="0.2">
      <c r="W7316" s="25"/>
      <c r="X7316" s="25"/>
    </row>
    <row r="7317" spans="23:24" x14ac:dyDescent="0.2">
      <c r="W7317" s="25"/>
      <c r="X7317" s="25"/>
    </row>
    <row r="7318" spans="23:24" x14ac:dyDescent="0.2">
      <c r="W7318" s="25"/>
      <c r="X7318" s="25"/>
    </row>
    <row r="7319" spans="23:24" x14ac:dyDescent="0.2">
      <c r="W7319" s="25"/>
      <c r="X7319" s="25"/>
    </row>
    <row r="7320" spans="23:24" x14ac:dyDescent="0.2">
      <c r="W7320" s="25"/>
      <c r="X7320" s="25"/>
    </row>
    <row r="7321" spans="23:24" x14ac:dyDescent="0.2">
      <c r="W7321" s="25"/>
      <c r="X7321" s="25"/>
    </row>
    <row r="7322" spans="23:24" x14ac:dyDescent="0.2">
      <c r="W7322" s="25"/>
      <c r="X7322" s="25"/>
    </row>
    <row r="7323" spans="23:24" x14ac:dyDescent="0.2">
      <c r="W7323" s="25"/>
      <c r="X7323" s="25"/>
    </row>
    <row r="7324" spans="23:24" x14ac:dyDescent="0.2">
      <c r="W7324" s="25"/>
      <c r="X7324" s="25"/>
    </row>
    <row r="7325" spans="23:24" x14ac:dyDescent="0.2">
      <c r="W7325" s="25"/>
      <c r="X7325" s="25"/>
    </row>
    <row r="7326" spans="23:24" x14ac:dyDescent="0.2">
      <c r="W7326" s="25"/>
      <c r="X7326" s="25"/>
    </row>
    <row r="7327" spans="23:24" x14ac:dyDescent="0.2">
      <c r="W7327" s="25"/>
      <c r="X7327" s="25"/>
    </row>
    <row r="7328" spans="23:24" x14ac:dyDescent="0.2">
      <c r="W7328" s="25"/>
      <c r="X7328" s="25"/>
    </row>
    <row r="7329" spans="23:24" x14ac:dyDescent="0.2">
      <c r="W7329" s="25"/>
      <c r="X7329" s="25"/>
    </row>
    <row r="7330" spans="23:24" x14ac:dyDescent="0.2">
      <c r="W7330" s="25"/>
      <c r="X7330" s="25"/>
    </row>
    <row r="7331" spans="23:24" x14ac:dyDescent="0.2">
      <c r="W7331" s="25"/>
      <c r="X7331" s="25"/>
    </row>
    <row r="7332" spans="23:24" x14ac:dyDescent="0.2">
      <c r="W7332" s="25"/>
      <c r="X7332" s="25"/>
    </row>
    <row r="7333" spans="23:24" x14ac:dyDescent="0.2">
      <c r="W7333" s="25"/>
      <c r="X7333" s="25"/>
    </row>
    <row r="7334" spans="23:24" x14ac:dyDescent="0.2">
      <c r="W7334" s="25"/>
      <c r="X7334" s="25"/>
    </row>
    <row r="7335" spans="23:24" x14ac:dyDescent="0.2">
      <c r="W7335" s="25"/>
      <c r="X7335" s="25"/>
    </row>
    <row r="7336" spans="23:24" x14ac:dyDescent="0.2">
      <c r="W7336" s="25"/>
      <c r="X7336" s="25"/>
    </row>
    <row r="7337" spans="23:24" x14ac:dyDescent="0.2">
      <c r="W7337" s="25"/>
      <c r="X7337" s="25"/>
    </row>
    <row r="7338" spans="23:24" x14ac:dyDescent="0.2">
      <c r="W7338" s="25"/>
      <c r="X7338" s="25"/>
    </row>
    <row r="7339" spans="23:24" x14ac:dyDescent="0.2">
      <c r="W7339" s="25"/>
      <c r="X7339" s="25"/>
    </row>
    <row r="7340" spans="23:24" x14ac:dyDescent="0.2">
      <c r="W7340" s="25"/>
      <c r="X7340" s="25"/>
    </row>
    <row r="7341" spans="23:24" x14ac:dyDescent="0.2">
      <c r="W7341" s="25"/>
      <c r="X7341" s="25"/>
    </row>
    <row r="7342" spans="23:24" x14ac:dyDescent="0.2">
      <c r="W7342" s="25"/>
      <c r="X7342" s="25"/>
    </row>
    <row r="7343" spans="23:24" x14ac:dyDescent="0.2">
      <c r="W7343" s="25"/>
      <c r="X7343" s="25"/>
    </row>
    <row r="7344" spans="23:24" x14ac:dyDescent="0.2">
      <c r="W7344" s="25"/>
      <c r="X7344" s="25"/>
    </row>
    <row r="7345" spans="23:24" x14ac:dyDescent="0.2">
      <c r="W7345" s="25"/>
      <c r="X7345" s="25"/>
    </row>
    <row r="7346" spans="23:24" x14ac:dyDescent="0.2">
      <c r="W7346" s="25"/>
      <c r="X7346" s="25"/>
    </row>
    <row r="7347" spans="23:24" x14ac:dyDescent="0.2">
      <c r="W7347" s="25"/>
      <c r="X7347" s="25"/>
    </row>
    <row r="7348" spans="23:24" x14ac:dyDescent="0.2">
      <c r="W7348" s="25"/>
      <c r="X7348" s="25"/>
    </row>
    <row r="7349" spans="23:24" x14ac:dyDescent="0.2">
      <c r="W7349" s="25"/>
      <c r="X7349" s="25"/>
    </row>
    <row r="7350" spans="23:24" x14ac:dyDescent="0.2">
      <c r="W7350" s="25"/>
      <c r="X7350" s="25"/>
    </row>
    <row r="7351" spans="23:24" x14ac:dyDescent="0.2">
      <c r="W7351" s="25"/>
      <c r="X7351" s="25"/>
    </row>
    <row r="7352" spans="23:24" x14ac:dyDescent="0.2">
      <c r="W7352" s="25"/>
      <c r="X7352" s="25"/>
    </row>
    <row r="7353" spans="23:24" x14ac:dyDescent="0.2">
      <c r="W7353" s="25"/>
      <c r="X7353" s="25"/>
    </row>
    <row r="7354" spans="23:24" x14ac:dyDescent="0.2">
      <c r="W7354" s="25"/>
      <c r="X7354" s="25"/>
    </row>
    <row r="7355" spans="23:24" x14ac:dyDescent="0.2">
      <c r="W7355" s="25"/>
      <c r="X7355" s="25"/>
    </row>
    <row r="7356" spans="23:24" x14ac:dyDescent="0.2">
      <c r="W7356" s="25"/>
      <c r="X7356" s="25"/>
    </row>
    <row r="7357" spans="23:24" x14ac:dyDescent="0.2">
      <c r="W7357" s="25"/>
      <c r="X7357" s="25"/>
    </row>
    <row r="7358" spans="23:24" x14ac:dyDescent="0.2">
      <c r="W7358" s="25"/>
      <c r="X7358" s="25"/>
    </row>
    <row r="7359" spans="23:24" x14ac:dyDescent="0.2">
      <c r="W7359" s="25"/>
      <c r="X7359" s="25"/>
    </row>
    <row r="7360" spans="23:24" x14ac:dyDescent="0.2">
      <c r="W7360" s="25"/>
      <c r="X7360" s="25"/>
    </row>
    <row r="7361" spans="23:24" x14ac:dyDescent="0.2">
      <c r="W7361" s="25"/>
      <c r="X7361" s="25"/>
    </row>
    <row r="7362" spans="23:24" x14ac:dyDescent="0.2">
      <c r="W7362" s="25"/>
      <c r="X7362" s="25"/>
    </row>
    <row r="7363" spans="23:24" x14ac:dyDescent="0.2">
      <c r="W7363" s="25"/>
      <c r="X7363" s="25"/>
    </row>
    <row r="7364" spans="23:24" x14ac:dyDescent="0.2">
      <c r="W7364" s="25"/>
      <c r="X7364" s="25"/>
    </row>
    <row r="7365" spans="23:24" x14ac:dyDescent="0.2">
      <c r="W7365" s="25"/>
      <c r="X7365" s="25"/>
    </row>
    <row r="7366" spans="23:24" x14ac:dyDescent="0.2">
      <c r="W7366" s="25"/>
      <c r="X7366" s="25"/>
    </row>
    <row r="7367" spans="23:24" x14ac:dyDescent="0.2">
      <c r="W7367" s="25"/>
      <c r="X7367" s="25"/>
    </row>
    <row r="7368" spans="23:24" x14ac:dyDescent="0.2">
      <c r="W7368" s="25"/>
      <c r="X7368" s="25"/>
    </row>
    <row r="7369" spans="23:24" x14ac:dyDescent="0.2">
      <c r="W7369" s="25"/>
      <c r="X7369" s="25"/>
    </row>
    <row r="7370" spans="23:24" x14ac:dyDescent="0.2">
      <c r="W7370" s="25"/>
      <c r="X7370" s="25"/>
    </row>
    <row r="7371" spans="23:24" x14ac:dyDescent="0.2">
      <c r="W7371" s="25"/>
      <c r="X7371" s="25"/>
    </row>
    <row r="7372" spans="23:24" x14ac:dyDescent="0.2">
      <c r="W7372" s="25"/>
      <c r="X7372" s="25"/>
    </row>
    <row r="7373" spans="23:24" x14ac:dyDescent="0.2">
      <c r="W7373" s="25"/>
      <c r="X7373" s="25"/>
    </row>
    <row r="7374" spans="23:24" x14ac:dyDescent="0.2">
      <c r="W7374" s="25"/>
      <c r="X7374" s="25"/>
    </row>
    <row r="7375" spans="23:24" x14ac:dyDescent="0.2">
      <c r="W7375" s="25"/>
      <c r="X7375" s="25"/>
    </row>
    <row r="7376" spans="23:24" x14ac:dyDescent="0.2">
      <c r="W7376" s="25"/>
      <c r="X7376" s="25"/>
    </row>
    <row r="7377" spans="23:24" x14ac:dyDescent="0.2">
      <c r="W7377" s="25"/>
      <c r="X7377" s="25"/>
    </row>
    <row r="7378" spans="23:24" x14ac:dyDescent="0.2">
      <c r="W7378" s="25"/>
      <c r="X7378" s="25"/>
    </row>
    <row r="7379" spans="23:24" x14ac:dyDescent="0.2">
      <c r="W7379" s="25"/>
      <c r="X7379" s="25"/>
    </row>
    <row r="7380" spans="23:24" x14ac:dyDescent="0.2">
      <c r="W7380" s="25"/>
      <c r="X7380" s="25"/>
    </row>
    <row r="7381" spans="23:24" x14ac:dyDescent="0.2">
      <c r="W7381" s="25"/>
      <c r="X7381" s="25"/>
    </row>
    <row r="7382" spans="23:24" x14ac:dyDescent="0.2">
      <c r="W7382" s="25"/>
      <c r="X7382" s="25"/>
    </row>
    <row r="7383" spans="23:24" x14ac:dyDescent="0.2">
      <c r="W7383" s="25"/>
      <c r="X7383" s="25"/>
    </row>
    <row r="7384" spans="23:24" x14ac:dyDescent="0.2">
      <c r="W7384" s="25"/>
      <c r="X7384" s="25"/>
    </row>
    <row r="7385" spans="23:24" x14ac:dyDescent="0.2">
      <c r="W7385" s="25"/>
      <c r="X7385" s="25"/>
    </row>
    <row r="7386" spans="23:24" x14ac:dyDescent="0.2">
      <c r="W7386" s="25"/>
      <c r="X7386" s="25"/>
    </row>
    <row r="7387" spans="23:24" x14ac:dyDescent="0.2">
      <c r="W7387" s="25"/>
      <c r="X7387" s="25"/>
    </row>
    <row r="7388" spans="23:24" x14ac:dyDescent="0.2">
      <c r="W7388" s="25"/>
      <c r="X7388" s="25"/>
    </row>
    <row r="7389" spans="23:24" x14ac:dyDescent="0.2">
      <c r="W7389" s="25"/>
      <c r="X7389" s="25"/>
    </row>
    <row r="7390" spans="23:24" x14ac:dyDescent="0.2">
      <c r="W7390" s="25"/>
      <c r="X7390" s="25"/>
    </row>
    <row r="7391" spans="23:24" x14ac:dyDescent="0.2">
      <c r="W7391" s="25"/>
      <c r="X7391" s="25"/>
    </row>
    <row r="7392" spans="23:24" x14ac:dyDescent="0.2">
      <c r="W7392" s="25"/>
      <c r="X7392" s="25"/>
    </row>
    <row r="7393" spans="23:24" x14ac:dyDescent="0.2">
      <c r="W7393" s="25"/>
      <c r="X7393" s="25"/>
    </row>
    <row r="7394" spans="23:24" x14ac:dyDescent="0.2">
      <c r="W7394" s="25"/>
      <c r="X7394" s="25"/>
    </row>
    <row r="7395" spans="23:24" x14ac:dyDescent="0.2">
      <c r="W7395" s="25"/>
      <c r="X7395" s="25"/>
    </row>
    <row r="7396" spans="23:24" x14ac:dyDescent="0.2">
      <c r="W7396" s="25"/>
      <c r="X7396" s="25"/>
    </row>
    <row r="7397" spans="23:24" x14ac:dyDescent="0.2">
      <c r="W7397" s="25"/>
      <c r="X7397" s="25"/>
    </row>
    <row r="7398" spans="23:24" x14ac:dyDescent="0.2">
      <c r="W7398" s="25"/>
      <c r="X7398" s="25"/>
    </row>
    <row r="7399" spans="23:24" x14ac:dyDescent="0.2">
      <c r="W7399" s="25"/>
      <c r="X7399" s="25"/>
    </row>
    <row r="7400" spans="23:24" x14ac:dyDescent="0.2">
      <c r="W7400" s="25"/>
      <c r="X7400" s="25"/>
    </row>
    <row r="7401" spans="23:24" x14ac:dyDescent="0.2">
      <c r="W7401" s="25"/>
      <c r="X7401" s="25"/>
    </row>
    <row r="7402" spans="23:24" x14ac:dyDescent="0.2">
      <c r="W7402" s="25"/>
      <c r="X7402" s="25"/>
    </row>
    <row r="7403" spans="23:24" x14ac:dyDescent="0.2">
      <c r="W7403" s="25"/>
      <c r="X7403" s="25"/>
    </row>
    <row r="7404" spans="23:24" x14ac:dyDescent="0.2">
      <c r="W7404" s="25"/>
      <c r="X7404" s="25"/>
    </row>
    <row r="7405" spans="23:24" x14ac:dyDescent="0.2">
      <c r="W7405" s="25"/>
      <c r="X7405" s="25"/>
    </row>
    <row r="7406" spans="23:24" x14ac:dyDescent="0.2">
      <c r="W7406" s="25"/>
      <c r="X7406" s="25"/>
    </row>
    <row r="7407" spans="23:24" x14ac:dyDescent="0.2">
      <c r="W7407" s="25"/>
      <c r="X7407" s="25"/>
    </row>
    <row r="7408" spans="23:24" x14ac:dyDescent="0.2">
      <c r="W7408" s="25"/>
      <c r="X7408" s="25"/>
    </row>
    <row r="7409" spans="23:24" x14ac:dyDescent="0.2">
      <c r="W7409" s="25"/>
      <c r="X7409" s="25"/>
    </row>
    <row r="7410" spans="23:24" x14ac:dyDescent="0.2">
      <c r="W7410" s="25"/>
      <c r="X7410" s="25"/>
    </row>
    <row r="7411" spans="23:24" x14ac:dyDescent="0.2">
      <c r="W7411" s="25"/>
      <c r="X7411" s="25"/>
    </row>
    <row r="7412" spans="23:24" x14ac:dyDescent="0.2">
      <c r="W7412" s="25"/>
      <c r="X7412" s="25"/>
    </row>
    <row r="7413" spans="23:24" x14ac:dyDescent="0.2">
      <c r="W7413" s="25"/>
      <c r="X7413" s="25"/>
    </row>
    <row r="7414" spans="23:24" x14ac:dyDescent="0.2">
      <c r="W7414" s="25"/>
      <c r="X7414" s="25"/>
    </row>
    <row r="7415" spans="23:24" x14ac:dyDescent="0.2">
      <c r="W7415" s="25"/>
      <c r="X7415" s="25"/>
    </row>
    <row r="7416" spans="23:24" x14ac:dyDescent="0.2">
      <c r="W7416" s="25"/>
      <c r="X7416" s="25"/>
    </row>
    <row r="7417" spans="23:24" x14ac:dyDescent="0.2">
      <c r="W7417" s="25"/>
      <c r="X7417" s="25"/>
    </row>
    <row r="7418" spans="23:24" x14ac:dyDescent="0.2">
      <c r="W7418" s="25"/>
      <c r="X7418" s="25"/>
    </row>
    <row r="7419" spans="23:24" x14ac:dyDescent="0.2">
      <c r="W7419" s="25"/>
      <c r="X7419" s="25"/>
    </row>
    <row r="7420" spans="23:24" x14ac:dyDescent="0.2">
      <c r="W7420" s="25"/>
      <c r="X7420" s="25"/>
    </row>
    <row r="7421" spans="23:24" x14ac:dyDescent="0.2">
      <c r="W7421" s="25"/>
      <c r="X7421" s="25"/>
    </row>
    <row r="7422" spans="23:24" x14ac:dyDescent="0.2">
      <c r="W7422" s="25"/>
      <c r="X7422" s="25"/>
    </row>
    <row r="7423" spans="23:24" x14ac:dyDescent="0.2">
      <c r="W7423" s="25"/>
      <c r="X7423" s="25"/>
    </row>
    <row r="7424" spans="23:24" x14ac:dyDescent="0.2">
      <c r="W7424" s="25"/>
      <c r="X7424" s="25"/>
    </row>
    <row r="7425" spans="23:24" x14ac:dyDescent="0.2">
      <c r="W7425" s="25"/>
      <c r="X7425" s="25"/>
    </row>
    <row r="7426" spans="23:24" x14ac:dyDescent="0.2">
      <c r="W7426" s="25"/>
      <c r="X7426" s="25"/>
    </row>
    <row r="7427" spans="23:24" x14ac:dyDescent="0.2">
      <c r="W7427" s="25"/>
      <c r="X7427" s="25"/>
    </row>
    <row r="7428" spans="23:24" x14ac:dyDescent="0.2">
      <c r="W7428" s="25"/>
      <c r="X7428" s="25"/>
    </row>
    <row r="7429" spans="23:24" x14ac:dyDescent="0.2">
      <c r="W7429" s="25"/>
      <c r="X7429" s="25"/>
    </row>
    <row r="7430" spans="23:24" x14ac:dyDescent="0.2">
      <c r="W7430" s="25"/>
      <c r="X7430" s="25"/>
    </row>
    <row r="7431" spans="23:24" x14ac:dyDescent="0.2">
      <c r="W7431" s="25"/>
      <c r="X7431" s="25"/>
    </row>
    <row r="7432" spans="23:24" x14ac:dyDescent="0.2">
      <c r="W7432" s="25"/>
      <c r="X7432" s="25"/>
    </row>
    <row r="7433" spans="23:24" x14ac:dyDescent="0.2">
      <c r="W7433" s="25"/>
      <c r="X7433" s="25"/>
    </row>
    <row r="7434" spans="23:24" x14ac:dyDescent="0.2">
      <c r="W7434" s="25"/>
      <c r="X7434" s="25"/>
    </row>
    <row r="7435" spans="23:24" x14ac:dyDescent="0.2">
      <c r="W7435" s="25"/>
      <c r="X7435" s="25"/>
    </row>
    <row r="7436" spans="23:24" x14ac:dyDescent="0.2">
      <c r="W7436" s="25"/>
      <c r="X7436" s="25"/>
    </row>
    <row r="7437" spans="23:24" x14ac:dyDescent="0.2">
      <c r="W7437" s="25"/>
      <c r="X7437" s="25"/>
    </row>
    <row r="7438" spans="23:24" x14ac:dyDescent="0.2">
      <c r="W7438" s="25"/>
      <c r="X7438" s="25"/>
    </row>
    <row r="7439" spans="23:24" x14ac:dyDescent="0.2">
      <c r="W7439" s="25"/>
      <c r="X7439" s="25"/>
    </row>
    <row r="7440" spans="23:24" x14ac:dyDescent="0.2">
      <c r="W7440" s="25"/>
      <c r="X7440" s="25"/>
    </row>
    <row r="7441" spans="23:24" x14ac:dyDescent="0.2">
      <c r="W7441" s="25"/>
      <c r="X7441" s="25"/>
    </row>
    <row r="7442" spans="23:24" x14ac:dyDescent="0.2">
      <c r="W7442" s="25"/>
      <c r="X7442" s="25"/>
    </row>
    <row r="7443" spans="23:24" x14ac:dyDescent="0.2">
      <c r="W7443" s="25"/>
      <c r="X7443" s="25"/>
    </row>
    <row r="7444" spans="23:24" x14ac:dyDescent="0.2">
      <c r="W7444" s="25"/>
      <c r="X7444" s="25"/>
    </row>
    <row r="7445" spans="23:24" x14ac:dyDescent="0.2">
      <c r="W7445" s="25"/>
      <c r="X7445" s="25"/>
    </row>
    <row r="7446" spans="23:24" x14ac:dyDescent="0.2">
      <c r="W7446" s="25"/>
      <c r="X7446" s="25"/>
    </row>
    <row r="7447" spans="23:24" x14ac:dyDescent="0.2">
      <c r="W7447" s="25"/>
      <c r="X7447" s="25"/>
    </row>
    <row r="7448" spans="23:24" x14ac:dyDescent="0.2">
      <c r="W7448" s="25"/>
      <c r="X7448" s="25"/>
    </row>
    <row r="7449" spans="23:24" x14ac:dyDescent="0.2">
      <c r="W7449" s="25"/>
      <c r="X7449" s="25"/>
    </row>
    <row r="7450" spans="23:24" x14ac:dyDescent="0.2">
      <c r="W7450" s="25"/>
      <c r="X7450" s="25"/>
    </row>
    <row r="7451" spans="23:24" x14ac:dyDescent="0.2">
      <c r="W7451" s="25"/>
      <c r="X7451" s="25"/>
    </row>
    <row r="7452" spans="23:24" x14ac:dyDescent="0.2">
      <c r="W7452" s="25"/>
      <c r="X7452" s="25"/>
    </row>
    <row r="7453" spans="23:24" x14ac:dyDescent="0.2">
      <c r="W7453" s="25"/>
      <c r="X7453" s="25"/>
    </row>
    <row r="7454" spans="23:24" x14ac:dyDescent="0.2">
      <c r="W7454" s="25"/>
      <c r="X7454" s="25"/>
    </row>
    <row r="7455" spans="23:24" x14ac:dyDescent="0.2">
      <c r="W7455" s="25"/>
      <c r="X7455" s="25"/>
    </row>
    <row r="7456" spans="23:24" x14ac:dyDescent="0.2">
      <c r="W7456" s="25"/>
      <c r="X7456" s="25"/>
    </row>
    <row r="7457" spans="23:24" x14ac:dyDescent="0.2">
      <c r="W7457" s="25"/>
      <c r="X7457" s="25"/>
    </row>
    <row r="7458" spans="23:24" x14ac:dyDescent="0.2">
      <c r="W7458" s="25"/>
      <c r="X7458" s="25"/>
    </row>
    <row r="7459" spans="23:24" x14ac:dyDescent="0.2">
      <c r="W7459" s="25"/>
      <c r="X7459" s="25"/>
    </row>
    <row r="7460" spans="23:24" x14ac:dyDescent="0.2">
      <c r="W7460" s="25"/>
      <c r="X7460" s="25"/>
    </row>
    <row r="7461" spans="23:24" x14ac:dyDescent="0.2">
      <c r="W7461" s="25"/>
      <c r="X7461" s="25"/>
    </row>
    <row r="7462" spans="23:24" x14ac:dyDescent="0.2">
      <c r="W7462" s="25"/>
      <c r="X7462" s="25"/>
    </row>
    <row r="7463" spans="23:24" x14ac:dyDescent="0.2">
      <c r="W7463" s="25"/>
      <c r="X7463" s="25"/>
    </row>
    <row r="7464" spans="23:24" x14ac:dyDescent="0.2">
      <c r="W7464" s="25"/>
      <c r="X7464" s="25"/>
    </row>
    <row r="7465" spans="23:24" x14ac:dyDescent="0.2">
      <c r="W7465" s="25"/>
      <c r="X7465" s="25"/>
    </row>
    <row r="7466" spans="23:24" x14ac:dyDescent="0.2">
      <c r="W7466" s="25"/>
      <c r="X7466" s="25"/>
    </row>
    <row r="7467" spans="23:24" x14ac:dyDescent="0.2">
      <c r="W7467" s="25"/>
      <c r="X7467" s="25"/>
    </row>
    <row r="7468" spans="23:24" x14ac:dyDescent="0.2">
      <c r="W7468" s="25"/>
      <c r="X7468" s="25"/>
    </row>
    <row r="7469" spans="23:24" x14ac:dyDescent="0.2">
      <c r="W7469" s="25"/>
      <c r="X7469" s="25"/>
    </row>
    <row r="7470" spans="23:24" x14ac:dyDescent="0.2">
      <c r="W7470" s="25"/>
      <c r="X7470" s="25"/>
    </row>
    <row r="7471" spans="23:24" x14ac:dyDescent="0.2">
      <c r="W7471" s="25"/>
      <c r="X7471" s="25"/>
    </row>
    <row r="7472" spans="23:24" x14ac:dyDescent="0.2">
      <c r="W7472" s="25"/>
      <c r="X7472" s="25"/>
    </row>
    <row r="7473" spans="23:24" x14ac:dyDescent="0.2">
      <c r="W7473" s="25"/>
      <c r="X7473" s="25"/>
    </row>
    <row r="7474" spans="23:24" x14ac:dyDescent="0.2">
      <c r="W7474" s="25"/>
      <c r="X7474" s="25"/>
    </row>
    <row r="7475" spans="23:24" x14ac:dyDescent="0.2">
      <c r="W7475" s="25"/>
      <c r="X7475" s="25"/>
    </row>
    <row r="7476" spans="23:24" x14ac:dyDescent="0.2">
      <c r="W7476" s="25"/>
      <c r="X7476" s="25"/>
    </row>
    <row r="7477" spans="23:24" x14ac:dyDescent="0.2">
      <c r="W7477" s="25"/>
      <c r="X7477" s="25"/>
    </row>
    <row r="7478" spans="23:24" x14ac:dyDescent="0.2">
      <c r="W7478" s="25"/>
      <c r="X7478" s="25"/>
    </row>
    <row r="7479" spans="23:24" x14ac:dyDescent="0.2">
      <c r="W7479" s="25"/>
      <c r="X7479" s="25"/>
    </row>
    <row r="7480" spans="23:24" x14ac:dyDescent="0.2">
      <c r="W7480" s="25"/>
      <c r="X7480" s="25"/>
    </row>
    <row r="7481" spans="23:24" x14ac:dyDescent="0.2">
      <c r="W7481" s="25"/>
      <c r="X7481" s="25"/>
    </row>
    <row r="7482" spans="23:24" x14ac:dyDescent="0.2">
      <c r="W7482" s="25"/>
      <c r="X7482" s="25"/>
    </row>
    <row r="7483" spans="23:24" x14ac:dyDescent="0.2">
      <c r="W7483" s="25"/>
      <c r="X7483" s="25"/>
    </row>
    <row r="7484" spans="23:24" x14ac:dyDescent="0.2">
      <c r="W7484" s="25"/>
      <c r="X7484" s="25"/>
    </row>
    <row r="7485" spans="23:24" x14ac:dyDescent="0.2">
      <c r="W7485" s="25"/>
      <c r="X7485" s="25"/>
    </row>
    <row r="7486" spans="23:24" x14ac:dyDescent="0.2">
      <c r="W7486" s="25"/>
      <c r="X7486" s="25"/>
    </row>
    <row r="7487" spans="23:24" x14ac:dyDescent="0.2">
      <c r="W7487" s="25"/>
      <c r="X7487" s="25"/>
    </row>
    <row r="7488" spans="23:24" x14ac:dyDescent="0.2">
      <c r="W7488" s="25"/>
      <c r="X7488" s="25"/>
    </row>
    <row r="7489" spans="23:24" x14ac:dyDescent="0.2">
      <c r="W7489" s="25"/>
      <c r="X7489" s="25"/>
    </row>
    <row r="7490" spans="23:24" x14ac:dyDescent="0.2">
      <c r="W7490" s="25"/>
      <c r="X7490" s="25"/>
    </row>
    <row r="7491" spans="23:24" x14ac:dyDescent="0.2">
      <c r="W7491" s="25"/>
      <c r="X7491" s="25"/>
    </row>
    <row r="7492" spans="23:24" x14ac:dyDescent="0.2">
      <c r="W7492" s="25"/>
      <c r="X7492" s="25"/>
    </row>
    <row r="7493" spans="23:24" x14ac:dyDescent="0.2">
      <c r="W7493" s="25"/>
      <c r="X7493" s="25"/>
    </row>
    <row r="7494" spans="23:24" x14ac:dyDescent="0.2">
      <c r="W7494" s="25"/>
      <c r="X7494" s="25"/>
    </row>
    <row r="7495" spans="23:24" x14ac:dyDescent="0.2">
      <c r="W7495" s="25"/>
      <c r="X7495" s="25"/>
    </row>
    <row r="7496" spans="23:24" x14ac:dyDescent="0.2">
      <c r="W7496" s="25"/>
      <c r="X7496" s="25"/>
    </row>
    <row r="7497" spans="23:24" x14ac:dyDescent="0.2">
      <c r="W7497" s="25"/>
      <c r="X7497" s="25"/>
    </row>
    <row r="7498" spans="23:24" x14ac:dyDescent="0.2">
      <c r="W7498" s="25"/>
      <c r="X7498" s="25"/>
    </row>
    <row r="7499" spans="23:24" x14ac:dyDescent="0.2">
      <c r="W7499" s="25"/>
      <c r="X7499" s="25"/>
    </row>
    <row r="7500" spans="23:24" x14ac:dyDescent="0.2">
      <c r="W7500" s="25"/>
      <c r="X7500" s="25"/>
    </row>
    <row r="7501" spans="23:24" x14ac:dyDescent="0.2">
      <c r="W7501" s="25"/>
      <c r="X7501" s="25"/>
    </row>
    <row r="7502" spans="23:24" x14ac:dyDescent="0.2">
      <c r="W7502" s="25"/>
      <c r="X7502" s="25"/>
    </row>
    <row r="7503" spans="23:24" x14ac:dyDescent="0.2">
      <c r="W7503" s="25"/>
      <c r="X7503" s="25"/>
    </row>
    <row r="7504" spans="23:24" x14ac:dyDescent="0.2">
      <c r="W7504" s="25"/>
      <c r="X7504" s="25"/>
    </row>
    <row r="7505" spans="23:24" x14ac:dyDescent="0.2">
      <c r="W7505" s="25"/>
      <c r="X7505" s="25"/>
    </row>
    <row r="7506" spans="23:24" x14ac:dyDescent="0.2">
      <c r="W7506" s="25"/>
      <c r="X7506" s="25"/>
    </row>
    <row r="7507" spans="23:24" x14ac:dyDescent="0.2">
      <c r="W7507" s="25"/>
      <c r="X7507" s="25"/>
    </row>
    <row r="7508" spans="23:24" x14ac:dyDescent="0.2">
      <c r="W7508" s="25"/>
      <c r="X7508" s="25"/>
    </row>
    <row r="7509" spans="23:24" x14ac:dyDescent="0.2">
      <c r="W7509" s="25"/>
      <c r="X7509" s="25"/>
    </row>
    <row r="7510" spans="23:24" x14ac:dyDescent="0.2">
      <c r="W7510" s="25"/>
      <c r="X7510" s="25"/>
    </row>
    <row r="7511" spans="23:24" x14ac:dyDescent="0.2">
      <c r="W7511" s="25"/>
      <c r="X7511" s="25"/>
    </row>
    <row r="7512" spans="23:24" x14ac:dyDescent="0.2">
      <c r="W7512" s="25"/>
      <c r="X7512" s="25"/>
    </row>
    <row r="7513" spans="23:24" x14ac:dyDescent="0.2">
      <c r="W7513" s="25"/>
      <c r="X7513" s="25"/>
    </row>
    <row r="7514" spans="23:24" x14ac:dyDescent="0.2">
      <c r="W7514" s="25"/>
      <c r="X7514" s="25"/>
    </row>
    <row r="7515" spans="23:24" x14ac:dyDescent="0.2">
      <c r="W7515" s="25"/>
      <c r="X7515" s="25"/>
    </row>
    <row r="7516" spans="23:24" x14ac:dyDescent="0.2">
      <c r="W7516" s="25"/>
      <c r="X7516" s="25"/>
    </row>
    <row r="7517" spans="23:24" x14ac:dyDescent="0.2">
      <c r="W7517" s="25"/>
      <c r="X7517" s="25"/>
    </row>
    <row r="7518" spans="23:24" x14ac:dyDescent="0.2">
      <c r="W7518" s="25"/>
      <c r="X7518" s="25"/>
    </row>
    <row r="7519" spans="23:24" x14ac:dyDescent="0.2">
      <c r="W7519" s="25"/>
      <c r="X7519" s="25"/>
    </row>
    <row r="7520" spans="23:24" x14ac:dyDescent="0.2">
      <c r="W7520" s="25"/>
      <c r="X7520" s="25"/>
    </row>
    <row r="7521" spans="23:24" x14ac:dyDescent="0.2">
      <c r="W7521" s="25"/>
      <c r="X7521" s="25"/>
    </row>
    <row r="7522" spans="23:24" x14ac:dyDescent="0.2">
      <c r="W7522" s="25"/>
      <c r="X7522" s="25"/>
    </row>
    <row r="7523" spans="23:24" x14ac:dyDescent="0.2">
      <c r="W7523" s="25"/>
      <c r="X7523" s="25"/>
    </row>
    <row r="7524" spans="23:24" x14ac:dyDescent="0.2">
      <c r="W7524" s="25"/>
      <c r="X7524" s="25"/>
    </row>
    <row r="7525" spans="23:24" x14ac:dyDescent="0.2">
      <c r="W7525" s="25"/>
      <c r="X7525" s="25"/>
    </row>
    <row r="7526" spans="23:24" x14ac:dyDescent="0.2">
      <c r="W7526" s="25"/>
      <c r="X7526" s="25"/>
    </row>
    <row r="7527" spans="23:24" x14ac:dyDescent="0.2">
      <c r="W7527" s="25"/>
      <c r="X7527" s="25"/>
    </row>
    <row r="7528" spans="23:24" x14ac:dyDescent="0.2">
      <c r="W7528" s="25"/>
      <c r="X7528" s="25"/>
    </row>
    <row r="7529" spans="23:24" x14ac:dyDescent="0.2">
      <c r="W7529" s="25"/>
      <c r="X7529" s="25"/>
    </row>
    <row r="7530" spans="23:24" x14ac:dyDescent="0.2">
      <c r="W7530" s="25"/>
      <c r="X7530" s="25"/>
    </row>
    <row r="7531" spans="23:24" x14ac:dyDescent="0.2">
      <c r="W7531" s="25"/>
      <c r="X7531" s="25"/>
    </row>
    <row r="7532" spans="23:24" x14ac:dyDescent="0.2">
      <c r="W7532" s="25"/>
      <c r="X7532" s="25"/>
    </row>
    <row r="7533" spans="23:24" x14ac:dyDescent="0.2">
      <c r="W7533" s="25"/>
      <c r="X7533" s="25"/>
    </row>
    <row r="7534" spans="23:24" x14ac:dyDescent="0.2">
      <c r="W7534" s="25"/>
      <c r="X7534" s="25"/>
    </row>
    <row r="7535" spans="23:24" x14ac:dyDescent="0.2">
      <c r="W7535" s="25"/>
      <c r="X7535" s="25"/>
    </row>
    <row r="7536" spans="23:24" x14ac:dyDescent="0.2">
      <c r="W7536" s="25"/>
      <c r="X7536" s="25"/>
    </row>
    <row r="7537" spans="23:24" x14ac:dyDescent="0.2">
      <c r="W7537" s="25"/>
      <c r="X7537" s="25"/>
    </row>
    <row r="7538" spans="23:24" x14ac:dyDescent="0.2">
      <c r="W7538" s="25"/>
      <c r="X7538" s="25"/>
    </row>
    <row r="7539" spans="23:24" x14ac:dyDescent="0.2">
      <c r="W7539" s="25"/>
      <c r="X7539" s="25"/>
    </row>
    <row r="7540" spans="23:24" x14ac:dyDescent="0.2">
      <c r="W7540" s="25"/>
      <c r="X7540" s="25"/>
    </row>
    <row r="7541" spans="23:24" x14ac:dyDescent="0.2">
      <c r="W7541" s="25"/>
      <c r="X7541" s="25"/>
    </row>
    <row r="7542" spans="23:24" x14ac:dyDescent="0.2">
      <c r="W7542" s="25"/>
      <c r="X7542" s="25"/>
    </row>
    <row r="7543" spans="23:24" x14ac:dyDescent="0.2">
      <c r="W7543" s="25"/>
      <c r="X7543" s="25"/>
    </row>
    <row r="7544" spans="23:24" x14ac:dyDescent="0.2">
      <c r="W7544" s="25"/>
      <c r="X7544" s="25"/>
    </row>
    <row r="7545" spans="23:24" x14ac:dyDescent="0.2">
      <c r="W7545" s="25"/>
      <c r="X7545" s="25"/>
    </row>
    <row r="7546" spans="23:24" x14ac:dyDescent="0.2">
      <c r="W7546" s="25"/>
      <c r="X7546" s="25"/>
    </row>
    <row r="7547" spans="23:24" x14ac:dyDescent="0.2">
      <c r="W7547" s="25"/>
      <c r="X7547" s="25"/>
    </row>
    <row r="7548" spans="23:24" x14ac:dyDescent="0.2">
      <c r="W7548" s="25"/>
      <c r="X7548" s="25"/>
    </row>
    <row r="7549" spans="23:24" x14ac:dyDescent="0.2">
      <c r="W7549" s="25"/>
      <c r="X7549" s="25"/>
    </row>
    <row r="7550" spans="23:24" x14ac:dyDescent="0.2">
      <c r="W7550" s="25"/>
      <c r="X7550" s="25"/>
    </row>
    <row r="7551" spans="23:24" x14ac:dyDescent="0.2">
      <c r="W7551" s="25"/>
      <c r="X7551" s="25"/>
    </row>
    <row r="7552" spans="23:24" x14ac:dyDescent="0.2">
      <c r="W7552" s="25"/>
      <c r="X7552" s="25"/>
    </row>
    <row r="7553" spans="23:24" x14ac:dyDescent="0.2">
      <c r="W7553" s="25"/>
      <c r="X7553" s="25"/>
    </row>
    <row r="7554" spans="23:24" x14ac:dyDescent="0.2">
      <c r="W7554" s="25"/>
      <c r="X7554" s="25"/>
    </row>
    <row r="7555" spans="23:24" x14ac:dyDescent="0.2">
      <c r="W7555" s="25"/>
      <c r="X7555" s="25"/>
    </row>
    <row r="7556" spans="23:24" x14ac:dyDescent="0.2">
      <c r="W7556" s="25"/>
      <c r="X7556" s="25"/>
    </row>
    <row r="7557" spans="23:24" x14ac:dyDescent="0.2">
      <c r="W7557" s="25"/>
      <c r="X7557" s="25"/>
    </row>
    <row r="7558" spans="23:24" x14ac:dyDescent="0.2">
      <c r="W7558" s="25"/>
      <c r="X7558" s="25"/>
    </row>
    <row r="7559" spans="23:24" x14ac:dyDescent="0.2">
      <c r="W7559" s="25"/>
      <c r="X7559" s="25"/>
    </row>
    <row r="7560" spans="23:24" x14ac:dyDescent="0.2">
      <c r="W7560" s="25"/>
      <c r="X7560" s="25"/>
    </row>
    <row r="7561" spans="23:24" x14ac:dyDescent="0.2">
      <c r="W7561" s="25"/>
      <c r="X7561" s="25"/>
    </row>
    <row r="7562" spans="23:24" x14ac:dyDescent="0.2">
      <c r="W7562" s="25"/>
      <c r="X7562" s="25"/>
    </row>
    <row r="7563" spans="23:24" x14ac:dyDescent="0.2">
      <c r="W7563" s="25"/>
      <c r="X7563" s="25"/>
    </row>
    <row r="7564" spans="23:24" x14ac:dyDescent="0.2">
      <c r="W7564" s="25"/>
      <c r="X7564" s="25"/>
    </row>
    <row r="7565" spans="23:24" x14ac:dyDescent="0.2">
      <c r="W7565" s="25"/>
      <c r="X7565" s="25"/>
    </row>
    <row r="7566" spans="23:24" x14ac:dyDescent="0.2">
      <c r="W7566" s="25"/>
      <c r="X7566" s="25"/>
    </row>
    <row r="7567" spans="23:24" x14ac:dyDescent="0.2">
      <c r="W7567" s="25"/>
      <c r="X7567" s="25"/>
    </row>
    <row r="7568" spans="23:24" x14ac:dyDescent="0.2">
      <c r="W7568" s="25"/>
      <c r="X7568" s="25"/>
    </row>
    <row r="7569" spans="23:24" x14ac:dyDescent="0.2">
      <c r="W7569" s="25"/>
      <c r="X7569" s="25"/>
    </row>
    <row r="7570" spans="23:24" x14ac:dyDescent="0.2">
      <c r="W7570" s="25"/>
      <c r="X7570" s="25"/>
    </row>
    <row r="7571" spans="23:24" x14ac:dyDescent="0.2">
      <c r="W7571" s="25"/>
      <c r="X7571" s="25"/>
    </row>
    <row r="7572" spans="23:24" x14ac:dyDescent="0.2">
      <c r="W7572" s="25"/>
      <c r="X7572" s="25"/>
    </row>
    <row r="7573" spans="23:24" x14ac:dyDescent="0.2">
      <c r="W7573" s="25"/>
      <c r="X7573" s="25"/>
    </row>
    <row r="7574" spans="23:24" x14ac:dyDescent="0.2">
      <c r="W7574" s="25"/>
      <c r="X7574" s="25"/>
    </row>
    <row r="7575" spans="23:24" x14ac:dyDescent="0.2">
      <c r="W7575" s="25"/>
      <c r="X7575" s="25"/>
    </row>
    <row r="7576" spans="23:24" x14ac:dyDescent="0.2">
      <c r="W7576" s="25"/>
      <c r="X7576" s="25"/>
    </row>
    <row r="7577" spans="23:24" x14ac:dyDescent="0.2">
      <c r="W7577" s="25"/>
      <c r="X7577" s="25"/>
    </row>
    <row r="7578" spans="23:24" x14ac:dyDescent="0.2">
      <c r="W7578" s="25"/>
      <c r="X7578" s="25"/>
    </row>
    <row r="7579" spans="23:24" x14ac:dyDescent="0.2">
      <c r="W7579" s="25"/>
      <c r="X7579" s="25"/>
    </row>
    <row r="7580" spans="23:24" x14ac:dyDescent="0.2">
      <c r="W7580" s="25"/>
      <c r="X7580" s="25"/>
    </row>
    <row r="7581" spans="23:24" x14ac:dyDescent="0.2">
      <c r="W7581" s="25"/>
      <c r="X7581" s="25"/>
    </row>
    <row r="7582" spans="23:24" x14ac:dyDescent="0.2">
      <c r="W7582" s="25"/>
      <c r="X7582" s="25"/>
    </row>
    <row r="7583" spans="23:24" x14ac:dyDescent="0.2">
      <c r="W7583" s="25"/>
      <c r="X7583" s="25"/>
    </row>
    <row r="7584" spans="23:24" x14ac:dyDescent="0.2">
      <c r="W7584" s="25"/>
      <c r="X7584" s="25"/>
    </row>
    <row r="7585" spans="23:24" x14ac:dyDescent="0.2">
      <c r="W7585" s="25"/>
      <c r="X7585" s="25"/>
    </row>
    <row r="7586" spans="23:24" x14ac:dyDescent="0.2">
      <c r="W7586" s="25"/>
      <c r="X7586" s="25"/>
    </row>
    <row r="7587" spans="23:24" x14ac:dyDescent="0.2">
      <c r="W7587" s="25"/>
      <c r="X7587" s="25"/>
    </row>
    <row r="7588" spans="23:24" x14ac:dyDescent="0.2">
      <c r="W7588" s="25"/>
      <c r="X7588" s="25"/>
    </row>
    <row r="7589" spans="23:24" x14ac:dyDescent="0.2">
      <c r="W7589" s="25"/>
      <c r="X7589" s="25"/>
    </row>
    <row r="7590" spans="23:24" x14ac:dyDescent="0.2">
      <c r="W7590" s="25"/>
      <c r="X7590" s="25"/>
    </row>
    <row r="7591" spans="23:24" x14ac:dyDescent="0.2">
      <c r="W7591" s="25"/>
      <c r="X7591" s="25"/>
    </row>
    <row r="7592" spans="23:24" x14ac:dyDescent="0.2">
      <c r="W7592" s="25"/>
      <c r="X7592" s="25"/>
    </row>
    <row r="7593" spans="23:24" x14ac:dyDescent="0.2">
      <c r="W7593" s="25"/>
      <c r="X7593" s="25"/>
    </row>
    <row r="7594" spans="23:24" x14ac:dyDescent="0.2">
      <c r="W7594" s="25"/>
      <c r="X7594" s="25"/>
    </row>
    <row r="7595" spans="23:24" x14ac:dyDescent="0.2">
      <c r="W7595" s="25"/>
      <c r="X7595" s="25"/>
    </row>
    <row r="7596" spans="23:24" x14ac:dyDescent="0.2">
      <c r="W7596" s="25"/>
      <c r="X7596" s="25"/>
    </row>
    <row r="7597" spans="23:24" x14ac:dyDescent="0.2">
      <c r="W7597" s="25"/>
      <c r="X7597" s="25"/>
    </row>
    <row r="7598" spans="23:24" x14ac:dyDescent="0.2">
      <c r="W7598" s="25"/>
      <c r="X7598" s="25"/>
    </row>
    <row r="7599" spans="23:24" x14ac:dyDescent="0.2">
      <c r="W7599" s="25"/>
      <c r="X7599" s="25"/>
    </row>
    <row r="7600" spans="23:24" x14ac:dyDescent="0.2">
      <c r="W7600" s="25"/>
      <c r="X7600" s="25"/>
    </row>
    <row r="7601" spans="23:24" x14ac:dyDescent="0.2">
      <c r="W7601" s="25"/>
      <c r="X7601" s="25"/>
    </row>
    <row r="7602" spans="23:24" x14ac:dyDescent="0.2">
      <c r="W7602" s="25"/>
      <c r="X7602" s="25"/>
    </row>
    <row r="7603" spans="23:24" x14ac:dyDescent="0.2">
      <c r="W7603" s="25"/>
      <c r="X7603" s="25"/>
    </row>
    <row r="7604" spans="23:24" x14ac:dyDescent="0.2">
      <c r="W7604" s="25"/>
      <c r="X7604" s="25"/>
    </row>
    <row r="7605" spans="23:24" x14ac:dyDescent="0.2">
      <c r="W7605" s="25"/>
      <c r="X7605" s="25"/>
    </row>
    <row r="7606" spans="23:24" x14ac:dyDescent="0.2">
      <c r="W7606" s="25"/>
      <c r="X7606" s="25"/>
    </row>
    <row r="7607" spans="23:24" x14ac:dyDescent="0.2">
      <c r="W7607" s="25"/>
      <c r="X7607" s="25"/>
    </row>
    <row r="7608" spans="23:24" x14ac:dyDescent="0.2">
      <c r="W7608" s="25"/>
      <c r="X7608" s="25"/>
    </row>
    <row r="7609" spans="23:24" x14ac:dyDescent="0.2">
      <c r="W7609" s="25"/>
      <c r="X7609" s="25"/>
    </row>
    <row r="7610" spans="23:24" x14ac:dyDescent="0.2">
      <c r="W7610" s="25"/>
      <c r="X7610" s="25"/>
    </row>
    <row r="7611" spans="23:24" x14ac:dyDescent="0.2">
      <c r="W7611" s="25"/>
      <c r="X7611" s="25"/>
    </row>
    <row r="7612" spans="23:24" x14ac:dyDescent="0.2">
      <c r="W7612" s="25"/>
      <c r="X7612" s="25"/>
    </row>
    <row r="7613" spans="23:24" x14ac:dyDescent="0.2">
      <c r="W7613" s="25"/>
      <c r="X7613" s="25"/>
    </row>
    <row r="7614" spans="23:24" x14ac:dyDescent="0.2">
      <c r="W7614" s="25"/>
      <c r="X7614" s="25"/>
    </row>
    <row r="7615" spans="23:24" x14ac:dyDescent="0.2">
      <c r="W7615" s="25"/>
      <c r="X7615" s="25"/>
    </row>
    <row r="7616" spans="23:24" x14ac:dyDescent="0.2">
      <c r="W7616" s="25"/>
      <c r="X7616" s="25"/>
    </row>
    <row r="7617" spans="23:24" x14ac:dyDescent="0.2">
      <c r="W7617" s="25"/>
      <c r="X7617" s="25"/>
    </row>
    <row r="7618" spans="23:24" x14ac:dyDescent="0.2">
      <c r="W7618" s="25"/>
      <c r="X7618" s="25"/>
    </row>
    <row r="7619" spans="23:24" x14ac:dyDescent="0.2">
      <c r="W7619" s="25"/>
      <c r="X7619" s="25"/>
    </row>
    <row r="7620" spans="23:24" x14ac:dyDescent="0.2">
      <c r="W7620" s="25"/>
      <c r="X7620" s="25"/>
    </row>
    <row r="7621" spans="23:24" x14ac:dyDescent="0.2">
      <c r="W7621" s="25"/>
      <c r="X7621" s="25"/>
    </row>
    <row r="7622" spans="23:24" x14ac:dyDescent="0.2">
      <c r="W7622" s="25"/>
      <c r="X7622" s="25"/>
    </row>
    <row r="7623" spans="23:24" x14ac:dyDescent="0.2">
      <c r="W7623" s="25"/>
      <c r="X7623" s="25"/>
    </row>
    <row r="7624" spans="23:24" x14ac:dyDescent="0.2">
      <c r="W7624" s="25"/>
      <c r="X7624" s="25"/>
    </row>
    <row r="7625" spans="23:24" x14ac:dyDescent="0.2">
      <c r="W7625" s="25"/>
      <c r="X7625" s="25"/>
    </row>
    <row r="7626" spans="23:24" x14ac:dyDescent="0.2">
      <c r="W7626" s="25"/>
      <c r="X7626" s="25"/>
    </row>
    <row r="7627" spans="23:24" x14ac:dyDescent="0.2">
      <c r="W7627" s="25"/>
      <c r="X7627" s="25"/>
    </row>
    <row r="7628" spans="23:24" x14ac:dyDescent="0.2">
      <c r="W7628" s="25"/>
      <c r="X7628" s="25"/>
    </row>
    <row r="7629" spans="23:24" x14ac:dyDescent="0.2">
      <c r="W7629" s="25"/>
      <c r="X7629" s="25"/>
    </row>
    <row r="7630" spans="23:24" x14ac:dyDescent="0.2">
      <c r="W7630" s="25"/>
      <c r="X7630" s="25"/>
    </row>
    <row r="7631" spans="23:24" x14ac:dyDescent="0.2">
      <c r="W7631" s="25"/>
      <c r="X7631" s="25"/>
    </row>
    <row r="7632" spans="23:24" x14ac:dyDescent="0.2">
      <c r="W7632" s="25"/>
      <c r="X7632" s="25"/>
    </row>
    <row r="7633" spans="23:24" x14ac:dyDescent="0.2">
      <c r="W7633" s="25"/>
      <c r="X7633" s="25"/>
    </row>
    <row r="7634" spans="23:24" x14ac:dyDescent="0.2">
      <c r="W7634" s="25"/>
      <c r="X7634" s="25"/>
    </row>
    <row r="7635" spans="23:24" x14ac:dyDescent="0.2">
      <c r="W7635" s="25"/>
      <c r="X7635" s="25"/>
    </row>
    <row r="7636" spans="23:24" x14ac:dyDescent="0.2">
      <c r="W7636" s="25"/>
      <c r="X7636" s="25"/>
    </row>
    <row r="7637" spans="23:24" x14ac:dyDescent="0.2">
      <c r="W7637" s="25"/>
      <c r="X7637" s="25"/>
    </row>
    <row r="7638" spans="23:24" x14ac:dyDescent="0.2">
      <c r="W7638" s="25"/>
      <c r="X7638" s="25"/>
    </row>
    <row r="7639" spans="23:24" x14ac:dyDescent="0.2">
      <c r="W7639" s="25"/>
      <c r="X7639" s="25"/>
    </row>
    <row r="7640" spans="23:24" x14ac:dyDescent="0.2">
      <c r="W7640" s="25"/>
      <c r="X7640" s="25"/>
    </row>
    <row r="7641" spans="23:24" x14ac:dyDescent="0.2">
      <c r="W7641" s="25"/>
      <c r="X7641" s="25"/>
    </row>
    <row r="7642" spans="23:24" x14ac:dyDescent="0.2">
      <c r="W7642" s="25"/>
      <c r="X7642" s="25"/>
    </row>
    <row r="7643" spans="23:24" x14ac:dyDescent="0.2">
      <c r="W7643" s="25"/>
      <c r="X7643" s="25"/>
    </row>
    <row r="7644" spans="23:24" x14ac:dyDescent="0.2">
      <c r="W7644" s="25"/>
      <c r="X7644" s="25"/>
    </row>
    <row r="7645" spans="23:24" x14ac:dyDescent="0.2">
      <c r="W7645" s="25"/>
      <c r="X7645" s="25"/>
    </row>
    <row r="7646" spans="23:24" x14ac:dyDescent="0.2">
      <c r="W7646" s="25"/>
      <c r="X7646" s="25"/>
    </row>
    <row r="7647" spans="23:24" x14ac:dyDescent="0.2">
      <c r="W7647" s="25"/>
      <c r="X7647" s="25"/>
    </row>
    <row r="7648" spans="23:24" x14ac:dyDescent="0.2">
      <c r="W7648" s="25"/>
      <c r="X7648" s="25"/>
    </row>
    <row r="7649" spans="23:24" x14ac:dyDescent="0.2">
      <c r="W7649" s="25"/>
      <c r="X7649" s="25"/>
    </row>
    <row r="7650" spans="23:24" x14ac:dyDescent="0.2">
      <c r="W7650" s="25"/>
      <c r="X7650" s="25"/>
    </row>
    <row r="7651" spans="23:24" x14ac:dyDescent="0.2">
      <c r="W7651" s="25"/>
      <c r="X7651" s="25"/>
    </row>
    <row r="7652" spans="23:24" x14ac:dyDescent="0.2">
      <c r="W7652" s="25"/>
      <c r="X7652" s="25"/>
    </row>
    <row r="7653" spans="23:24" x14ac:dyDescent="0.2">
      <c r="W7653" s="25"/>
      <c r="X7653" s="25"/>
    </row>
    <row r="7654" spans="23:24" x14ac:dyDescent="0.2">
      <c r="W7654" s="25"/>
      <c r="X7654" s="25"/>
    </row>
    <row r="7655" spans="23:24" x14ac:dyDescent="0.2">
      <c r="W7655" s="25"/>
      <c r="X7655" s="25"/>
    </row>
    <row r="7656" spans="23:24" x14ac:dyDescent="0.2">
      <c r="W7656" s="25"/>
      <c r="X7656" s="25"/>
    </row>
    <row r="7657" spans="23:24" x14ac:dyDescent="0.2">
      <c r="W7657" s="25"/>
      <c r="X7657" s="25"/>
    </row>
    <row r="7658" spans="23:24" x14ac:dyDescent="0.2">
      <c r="W7658" s="25"/>
      <c r="X7658" s="25"/>
    </row>
    <row r="7659" spans="23:24" x14ac:dyDescent="0.2">
      <c r="W7659" s="25"/>
      <c r="X7659" s="25"/>
    </row>
    <row r="7660" spans="23:24" x14ac:dyDescent="0.2">
      <c r="W7660" s="25"/>
      <c r="X7660" s="25"/>
    </row>
    <row r="7661" spans="23:24" x14ac:dyDescent="0.2">
      <c r="W7661" s="25"/>
      <c r="X7661" s="25"/>
    </row>
    <row r="7662" spans="23:24" x14ac:dyDescent="0.2">
      <c r="W7662" s="25"/>
      <c r="X7662" s="25"/>
    </row>
    <row r="7663" spans="23:24" x14ac:dyDescent="0.2">
      <c r="W7663" s="25"/>
      <c r="X7663" s="25"/>
    </row>
    <row r="7664" spans="23:24" x14ac:dyDescent="0.2">
      <c r="W7664" s="25"/>
      <c r="X7664" s="25"/>
    </row>
    <row r="7665" spans="23:24" x14ac:dyDescent="0.2">
      <c r="W7665" s="25"/>
      <c r="X7665" s="25"/>
    </row>
    <row r="7666" spans="23:24" x14ac:dyDescent="0.2">
      <c r="W7666" s="25"/>
      <c r="X7666" s="25"/>
    </row>
    <row r="7667" spans="23:24" x14ac:dyDescent="0.2">
      <c r="W7667" s="25"/>
      <c r="X7667" s="25"/>
    </row>
    <row r="7668" spans="23:24" x14ac:dyDescent="0.2">
      <c r="W7668" s="25"/>
      <c r="X7668" s="25"/>
    </row>
    <row r="7669" spans="23:24" x14ac:dyDescent="0.2">
      <c r="W7669" s="25"/>
      <c r="X7669" s="25"/>
    </row>
    <row r="7670" spans="23:24" x14ac:dyDescent="0.2">
      <c r="W7670" s="25"/>
      <c r="X7670" s="25"/>
    </row>
    <row r="7671" spans="23:24" x14ac:dyDescent="0.2">
      <c r="W7671" s="25"/>
      <c r="X7671" s="25"/>
    </row>
    <row r="7672" spans="23:24" x14ac:dyDescent="0.2">
      <c r="W7672" s="25"/>
      <c r="X7672" s="25"/>
    </row>
    <row r="7673" spans="23:24" x14ac:dyDescent="0.2">
      <c r="W7673" s="25"/>
      <c r="X7673" s="25"/>
    </row>
    <row r="7674" spans="23:24" x14ac:dyDescent="0.2">
      <c r="W7674" s="25"/>
      <c r="X7674" s="25"/>
    </row>
    <row r="7675" spans="23:24" x14ac:dyDescent="0.2">
      <c r="W7675" s="25"/>
      <c r="X7675" s="25"/>
    </row>
    <row r="7676" spans="23:24" x14ac:dyDescent="0.2">
      <c r="W7676" s="25"/>
      <c r="X7676" s="25"/>
    </row>
    <row r="7677" spans="23:24" x14ac:dyDescent="0.2">
      <c r="W7677" s="25"/>
      <c r="X7677" s="25"/>
    </row>
    <row r="7678" spans="23:24" x14ac:dyDescent="0.2">
      <c r="W7678" s="25"/>
      <c r="X7678" s="25"/>
    </row>
    <row r="7679" spans="23:24" x14ac:dyDescent="0.2">
      <c r="W7679" s="25"/>
      <c r="X7679" s="25"/>
    </row>
    <row r="7680" spans="23:24" x14ac:dyDescent="0.2">
      <c r="W7680" s="25"/>
      <c r="X7680" s="25"/>
    </row>
    <row r="7681" spans="23:24" x14ac:dyDescent="0.2">
      <c r="W7681" s="25"/>
      <c r="X7681" s="25"/>
    </row>
    <row r="7682" spans="23:24" x14ac:dyDescent="0.2">
      <c r="W7682" s="25"/>
      <c r="X7682" s="25"/>
    </row>
    <row r="7683" spans="23:24" x14ac:dyDescent="0.2">
      <c r="W7683" s="25"/>
      <c r="X7683" s="25"/>
    </row>
    <row r="7684" spans="23:24" x14ac:dyDescent="0.2">
      <c r="W7684" s="25"/>
      <c r="X7684" s="25"/>
    </row>
    <row r="7685" spans="23:24" x14ac:dyDescent="0.2">
      <c r="W7685" s="25"/>
      <c r="X7685" s="25"/>
    </row>
    <row r="7686" spans="23:24" x14ac:dyDescent="0.2">
      <c r="W7686" s="25"/>
      <c r="X7686" s="25"/>
    </row>
    <row r="7687" spans="23:24" x14ac:dyDescent="0.2">
      <c r="W7687" s="25"/>
      <c r="X7687" s="25"/>
    </row>
    <row r="7688" spans="23:24" x14ac:dyDescent="0.2">
      <c r="W7688" s="25"/>
      <c r="X7688" s="25"/>
    </row>
    <row r="7689" spans="23:24" x14ac:dyDescent="0.2">
      <c r="W7689" s="25"/>
      <c r="X7689" s="25"/>
    </row>
    <row r="7690" spans="23:24" x14ac:dyDescent="0.2">
      <c r="W7690" s="25"/>
      <c r="X7690" s="25"/>
    </row>
    <row r="7691" spans="23:24" x14ac:dyDescent="0.2">
      <c r="W7691" s="25"/>
      <c r="X7691" s="25"/>
    </row>
    <row r="7692" spans="23:24" x14ac:dyDescent="0.2">
      <c r="W7692" s="25"/>
      <c r="X7692" s="25"/>
    </row>
    <row r="7693" spans="23:24" x14ac:dyDescent="0.2">
      <c r="W7693" s="25"/>
      <c r="X7693" s="25"/>
    </row>
    <row r="7694" spans="23:24" x14ac:dyDescent="0.2">
      <c r="W7694" s="25"/>
      <c r="X7694" s="25"/>
    </row>
    <row r="7695" spans="23:24" x14ac:dyDescent="0.2">
      <c r="W7695" s="25"/>
      <c r="X7695" s="25"/>
    </row>
    <row r="7696" spans="23:24" x14ac:dyDescent="0.2">
      <c r="W7696" s="25"/>
      <c r="X7696" s="25"/>
    </row>
    <row r="7697" spans="23:24" x14ac:dyDescent="0.2">
      <c r="W7697" s="25"/>
      <c r="X7697" s="25"/>
    </row>
    <row r="7698" spans="23:24" x14ac:dyDescent="0.2">
      <c r="W7698" s="25"/>
      <c r="X7698" s="25"/>
    </row>
    <row r="7699" spans="23:24" x14ac:dyDescent="0.2">
      <c r="W7699" s="25"/>
      <c r="X7699" s="25"/>
    </row>
    <row r="7700" spans="23:24" x14ac:dyDescent="0.2">
      <c r="W7700" s="25"/>
      <c r="X7700" s="25"/>
    </row>
    <row r="7701" spans="23:24" x14ac:dyDescent="0.2">
      <c r="W7701" s="25"/>
      <c r="X7701" s="25"/>
    </row>
    <row r="7702" spans="23:24" x14ac:dyDescent="0.2">
      <c r="W7702" s="25"/>
      <c r="X7702" s="25"/>
    </row>
    <row r="7703" spans="23:24" x14ac:dyDescent="0.2">
      <c r="W7703" s="25"/>
      <c r="X7703" s="25"/>
    </row>
    <row r="7704" spans="23:24" x14ac:dyDescent="0.2">
      <c r="W7704" s="25"/>
      <c r="X7704" s="25"/>
    </row>
    <row r="7705" spans="23:24" x14ac:dyDescent="0.2">
      <c r="W7705" s="25"/>
      <c r="X7705" s="25"/>
    </row>
    <row r="7706" spans="23:24" x14ac:dyDescent="0.2">
      <c r="W7706" s="25"/>
      <c r="X7706" s="25"/>
    </row>
    <row r="7707" spans="23:24" x14ac:dyDescent="0.2">
      <c r="W7707" s="25"/>
      <c r="X7707" s="25"/>
    </row>
    <row r="7708" spans="23:24" x14ac:dyDescent="0.2">
      <c r="W7708" s="25"/>
      <c r="X7708" s="25"/>
    </row>
    <row r="7709" spans="23:24" x14ac:dyDescent="0.2">
      <c r="W7709" s="25"/>
      <c r="X7709" s="25"/>
    </row>
    <row r="7710" spans="23:24" x14ac:dyDescent="0.2">
      <c r="W7710" s="25"/>
      <c r="X7710" s="25"/>
    </row>
    <row r="7711" spans="23:24" x14ac:dyDescent="0.2">
      <c r="W7711" s="25"/>
      <c r="X7711" s="25"/>
    </row>
    <row r="7712" spans="23:24" x14ac:dyDescent="0.2">
      <c r="W7712" s="25"/>
      <c r="X7712" s="25"/>
    </row>
    <row r="7713" spans="23:24" x14ac:dyDescent="0.2">
      <c r="W7713" s="25"/>
      <c r="X7713" s="25"/>
    </row>
    <row r="7714" spans="23:24" x14ac:dyDescent="0.2">
      <c r="W7714" s="25"/>
      <c r="X7714" s="25"/>
    </row>
    <row r="7715" spans="23:24" x14ac:dyDescent="0.2">
      <c r="W7715" s="25"/>
      <c r="X7715" s="25"/>
    </row>
    <row r="7716" spans="23:24" x14ac:dyDescent="0.2">
      <c r="W7716" s="25"/>
      <c r="X7716" s="25"/>
    </row>
    <row r="7717" spans="23:24" x14ac:dyDescent="0.2">
      <c r="W7717" s="25"/>
      <c r="X7717" s="25"/>
    </row>
    <row r="7718" spans="23:24" x14ac:dyDescent="0.2">
      <c r="W7718" s="25"/>
      <c r="X7718" s="25"/>
    </row>
    <row r="7719" spans="23:24" x14ac:dyDescent="0.2">
      <c r="W7719" s="25"/>
      <c r="X7719" s="25"/>
    </row>
    <row r="7720" spans="23:24" x14ac:dyDescent="0.2">
      <c r="W7720" s="25"/>
      <c r="X7720" s="25"/>
    </row>
    <row r="7721" spans="23:24" x14ac:dyDescent="0.2">
      <c r="W7721" s="25"/>
      <c r="X7721" s="25"/>
    </row>
    <row r="7722" spans="23:24" x14ac:dyDescent="0.2">
      <c r="W7722" s="25"/>
      <c r="X7722" s="25"/>
    </row>
    <row r="7723" spans="23:24" x14ac:dyDescent="0.2">
      <c r="W7723" s="25"/>
      <c r="X7723" s="25"/>
    </row>
    <row r="7724" spans="23:24" x14ac:dyDescent="0.2">
      <c r="W7724" s="25"/>
      <c r="X7724" s="25"/>
    </row>
    <row r="7725" spans="23:24" x14ac:dyDescent="0.2">
      <c r="W7725" s="25"/>
      <c r="X7725" s="25"/>
    </row>
    <row r="7726" spans="23:24" x14ac:dyDescent="0.2">
      <c r="W7726" s="25"/>
      <c r="X7726" s="25"/>
    </row>
    <row r="7727" spans="23:24" x14ac:dyDescent="0.2">
      <c r="W7727" s="25"/>
      <c r="X7727" s="25"/>
    </row>
    <row r="7728" spans="23:24" x14ac:dyDescent="0.2">
      <c r="W7728" s="25"/>
      <c r="X7728" s="25"/>
    </row>
    <row r="7729" spans="23:24" x14ac:dyDescent="0.2">
      <c r="W7729" s="25"/>
      <c r="X7729" s="25"/>
    </row>
    <row r="7730" spans="23:24" x14ac:dyDescent="0.2">
      <c r="W7730" s="25"/>
      <c r="X7730" s="25"/>
    </row>
    <row r="7731" spans="23:24" x14ac:dyDescent="0.2">
      <c r="W7731" s="25"/>
      <c r="X7731" s="25"/>
    </row>
    <row r="7732" spans="23:24" x14ac:dyDescent="0.2">
      <c r="W7732" s="25"/>
      <c r="X7732" s="25"/>
    </row>
    <row r="7733" spans="23:24" x14ac:dyDescent="0.2">
      <c r="W7733" s="25"/>
      <c r="X7733" s="25"/>
    </row>
    <row r="7734" spans="23:24" x14ac:dyDescent="0.2">
      <c r="W7734" s="25"/>
      <c r="X7734" s="25"/>
    </row>
    <row r="7735" spans="23:24" x14ac:dyDescent="0.2">
      <c r="W7735" s="25"/>
      <c r="X7735" s="25"/>
    </row>
    <row r="7736" spans="23:24" x14ac:dyDescent="0.2">
      <c r="W7736" s="25"/>
      <c r="X7736" s="25"/>
    </row>
    <row r="7737" spans="23:24" x14ac:dyDescent="0.2">
      <c r="W7737" s="25"/>
      <c r="X7737" s="25"/>
    </row>
    <row r="7738" spans="23:24" x14ac:dyDescent="0.2">
      <c r="W7738" s="25"/>
      <c r="X7738" s="25"/>
    </row>
    <row r="7739" spans="23:24" x14ac:dyDescent="0.2">
      <c r="W7739" s="25"/>
      <c r="X7739" s="25"/>
    </row>
    <row r="7740" spans="23:24" x14ac:dyDescent="0.2">
      <c r="W7740" s="25"/>
      <c r="X7740" s="25"/>
    </row>
    <row r="7741" spans="23:24" x14ac:dyDescent="0.2">
      <c r="W7741" s="25"/>
      <c r="X7741" s="25"/>
    </row>
    <row r="7742" spans="23:24" x14ac:dyDescent="0.2">
      <c r="W7742" s="25"/>
      <c r="X7742" s="25"/>
    </row>
    <row r="7743" spans="23:24" x14ac:dyDescent="0.2">
      <c r="W7743" s="25"/>
      <c r="X7743" s="25"/>
    </row>
    <row r="7744" spans="23:24" x14ac:dyDescent="0.2">
      <c r="W7744" s="25"/>
      <c r="X7744" s="25"/>
    </row>
    <row r="7745" spans="23:24" x14ac:dyDescent="0.2">
      <c r="W7745" s="25"/>
      <c r="X7745" s="25"/>
    </row>
    <row r="7746" spans="23:24" x14ac:dyDescent="0.2">
      <c r="W7746" s="25"/>
      <c r="X7746" s="25"/>
    </row>
    <row r="7747" spans="23:24" x14ac:dyDescent="0.2">
      <c r="W7747" s="25"/>
      <c r="X7747" s="25"/>
    </row>
    <row r="7748" spans="23:24" x14ac:dyDescent="0.2">
      <c r="W7748" s="25"/>
      <c r="X7748" s="25"/>
    </row>
    <row r="7749" spans="23:24" x14ac:dyDescent="0.2">
      <c r="W7749" s="25"/>
      <c r="X7749" s="25"/>
    </row>
    <row r="7750" spans="23:24" x14ac:dyDescent="0.2">
      <c r="W7750" s="25"/>
      <c r="X7750" s="25"/>
    </row>
    <row r="7751" spans="23:24" x14ac:dyDescent="0.2">
      <c r="W7751" s="25"/>
      <c r="X7751" s="25"/>
    </row>
    <row r="7752" spans="23:24" x14ac:dyDescent="0.2">
      <c r="W7752" s="25"/>
      <c r="X7752" s="25"/>
    </row>
    <row r="7753" spans="23:24" x14ac:dyDescent="0.2">
      <c r="W7753" s="25"/>
      <c r="X7753" s="25"/>
    </row>
    <row r="7754" spans="23:24" x14ac:dyDescent="0.2">
      <c r="W7754" s="25"/>
      <c r="X7754" s="25"/>
    </row>
    <row r="7755" spans="23:24" x14ac:dyDescent="0.2">
      <c r="W7755" s="25"/>
      <c r="X7755" s="25"/>
    </row>
    <row r="7756" spans="23:24" x14ac:dyDescent="0.2">
      <c r="W7756" s="25"/>
      <c r="X7756" s="25"/>
    </row>
    <row r="7757" spans="23:24" x14ac:dyDescent="0.2">
      <c r="W7757" s="25"/>
      <c r="X7757" s="25"/>
    </row>
    <row r="7758" spans="23:24" x14ac:dyDescent="0.2">
      <c r="W7758" s="25"/>
      <c r="X7758" s="25"/>
    </row>
    <row r="7759" spans="23:24" x14ac:dyDescent="0.2">
      <c r="W7759" s="25"/>
      <c r="X7759" s="25"/>
    </row>
    <row r="7760" spans="23:24" x14ac:dyDescent="0.2">
      <c r="W7760" s="25"/>
      <c r="X7760" s="25"/>
    </row>
    <row r="7761" spans="23:24" x14ac:dyDescent="0.2">
      <c r="W7761" s="25"/>
      <c r="X7761" s="25"/>
    </row>
    <row r="7762" spans="23:24" x14ac:dyDescent="0.2">
      <c r="W7762" s="25"/>
      <c r="X7762" s="25"/>
    </row>
    <row r="7763" spans="23:24" x14ac:dyDescent="0.2">
      <c r="W7763" s="25"/>
      <c r="X7763" s="25"/>
    </row>
    <row r="7764" spans="23:24" x14ac:dyDescent="0.2">
      <c r="W7764" s="25"/>
      <c r="X7764" s="25"/>
    </row>
    <row r="7765" spans="23:24" x14ac:dyDescent="0.2">
      <c r="W7765" s="25"/>
      <c r="X7765" s="25"/>
    </row>
    <row r="7766" spans="23:24" x14ac:dyDescent="0.2">
      <c r="W7766" s="25"/>
      <c r="X7766" s="25"/>
    </row>
    <row r="7767" spans="23:24" x14ac:dyDescent="0.2">
      <c r="W7767" s="25"/>
      <c r="X7767" s="25"/>
    </row>
    <row r="7768" spans="23:24" x14ac:dyDescent="0.2">
      <c r="W7768" s="25"/>
      <c r="X7768" s="25"/>
    </row>
    <row r="7769" spans="23:24" x14ac:dyDescent="0.2">
      <c r="W7769" s="25"/>
      <c r="X7769" s="25"/>
    </row>
    <row r="7770" spans="23:24" x14ac:dyDescent="0.2">
      <c r="W7770" s="25"/>
      <c r="X7770" s="25"/>
    </row>
    <row r="7771" spans="23:24" x14ac:dyDescent="0.2">
      <c r="W7771" s="25"/>
      <c r="X7771" s="25"/>
    </row>
    <row r="7772" spans="23:24" x14ac:dyDescent="0.2">
      <c r="W7772" s="25"/>
      <c r="X7772" s="25"/>
    </row>
    <row r="7773" spans="23:24" x14ac:dyDescent="0.2">
      <c r="W7773" s="25"/>
      <c r="X7773" s="25"/>
    </row>
    <row r="7774" spans="23:24" x14ac:dyDescent="0.2">
      <c r="W7774" s="25"/>
      <c r="X7774" s="25"/>
    </row>
    <row r="7775" spans="23:24" x14ac:dyDescent="0.2">
      <c r="W7775" s="25"/>
      <c r="X7775" s="25"/>
    </row>
    <row r="7776" spans="23:24" x14ac:dyDescent="0.2">
      <c r="W7776" s="25"/>
      <c r="X7776" s="25"/>
    </row>
    <row r="7777" spans="23:24" x14ac:dyDescent="0.2">
      <c r="W7777" s="25"/>
      <c r="X7777" s="25"/>
    </row>
    <row r="7778" spans="23:24" x14ac:dyDescent="0.2">
      <c r="W7778" s="25"/>
      <c r="X7778" s="25"/>
    </row>
    <row r="7779" spans="23:24" x14ac:dyDescent="0.2">
      <c r="W7779" s="25"/>
      <c r="X7779" s="25"/>
    </row>
    <row r="7780" spans="23:24" x14ac:dyDescent="0.2">
      <c r="W7780" s="25"/>
      <c r="X7780" s="25"/>
    </row>
    <row r="7781" spans="23:24" x14ac:dyDescent="0.2">
      <c r="W7781" s="25"/>
      <c r="X7781" s="25"/>
    </row>
    <row r="7782" spans="23:24" x14ac:dyDescent="0.2">
      <c r="W7782" s="25"/>
      <c r="X7782" s="25"/>
    </row>
    <row r="7783" spans="23:24" x14ac:dyDescent="0.2">
      <c r="W7783" s="25"/>
      <c r="X7783" s="25"/>
    </row>
    <row r="7784" spans="23:24" x14ac:dyDescent="0.2">
      <c r="W7784" s="25"/>
      <c r="X7784" s="25"/>
    </row>
    <row r="7785" spans="23:24" x14ac:dyDescent="0.2">
      <c r="W7785" s="25"/>
      <c r="X7785" s="25"/>
    </row>
    <row r="7786" spans="23:24" x14ac:dyDescent="0.2">
      <c r="W7786" s="25"/>
      <c r="X7786" s="25"/>
    </row>
    <row r="7787" spans="23:24" x14ac:dyDescent="0.2">
      <c r="W7787" s="25"/>
      <c r="X7787" s="25"/>
    </row>
    <row r="7788" spans="23:24" x14ac:dyDescent="0.2">
      <c r="W7788" s="25"/>
      <c r="X7788" s="25"/>
    </row>
    <row r="7789" spans="23:24" x14ac:dyDescent="0.2">
      <c r="W7789" s="25"/>
      <c r="X7789" s="25"/>
    </row>
    <row r="7790" spans="23:24" x14ac:dyDescent="0.2">
      <c r="W7790" s="25"/>
      <c r="X7790" s="25"/>
    </row>
    <row r="7791" spans="23:24" x14ac:dyDescent="0.2">
      <c r="W7791" s="25"/>
      <c r="X7791" s="25"/>
    </row>
    <row r="7792" spans="23:24" x14ac:dyDescent="0.2">
      <c r="W7792" s="25"/>
      <c r="X7792" s="25"/>
    </row>
    <row r="7793" spans="23:24" x14ac:dyDescent="0.2">
      <c r="W7793" s="25"/>
      <c r="X7793" s="25"/>
    </row>
    <row r="7794" spans="23:24" x14ac:dyDescent="0.2">
      <c r="W7794" s="25"/>
      <c r="X7794" s="25"/>
    </row>
    <row r="7795" spans="23:24" x14ac:dyDescent="0.2">
      <c r="W7795" s="25"/>
      <c r="X7795" s="25"/>
    </row>
    <row r="7796" spans="23:24" x14ac:dyDescent="0.2">
      <c r="W7796" s="25"/>
      <c r="X7796" s="25"/>
    </row>
    <row r="7797" spans="23:24" x14ac:dyDescent="0.2">
      <c r="W7797" s="25"/>
      <c r="X7797" s="25"/>
    </row>
    <row r="7798" spans="23:24" x14ac:dyDescent="0.2">
      <c r="W7798" s="25"/>
      <c r="X7798" s="25"/>
    </row>
    <row r="7799" spans="23:24" x14ac:dyDescent="0.2">
      <c r="W7799" s="25"/>
      <c r="X7799" s="25"/>
    </row>
    <row r="7800" spans="23:24" x14ac:dyDescent="0.2">
      <c r="W7800" s="25"/>
      <c r="X7800" s="25"/>
    </row>
    <row r="7801" spans="23:24" x14ac:dyDescent="0.2">
      <c r="W7801" s="25"/>
      <c r="X7801" s="25"/>
    </row>
    <row r="7802" spans="23:24" x14ac:dyDescent="0.2">
      <c r="W7802" s="25"/>
      <c r="X7802" s="25"/>
    </row>
    <row r="7803" spans="23:24" x14ac:dyDescent="0.2">
      <c r="W7803" s="25"/>
      <c r="X7803" s="25"/>
    </row>
    <row r="7804" spans="23:24" x14ac:dyDescent="0.2">
      <c r="W7804" s="25"/>
      <c r="X7804" s="25"/>
    </row>
    <row r="7805" spans="23:24" x14ac:dyDescent="0.2">
      <c r="W7805" s="25"/>
      <c r="X7805" s="25"/>
    </row>
    <row r="7806" spans="23:24" x14ac:dyDescent="0.2">
      <c r="W7806" s="25"/>
      <c r="X7806" s="25"/>
    </row>
    <row r="7807" spans="23:24" x14ac:dyDescent="0.2">
      <c r="W7807" s="25"/>
      <c r="X7807" s="25"/>
    </row>
    <row r="7808" spans="23:24" x14ac:dyDescent="0.2">
      <c r="W7808" s="25"/>
      <c r="X7808" s="25"/>
    </row>
    <row r="7809" spans="23:24" x14ac:dyDescent="0.2">
      <c r="W7809" s="25"/>
      <c r="X7809" s="25"/>
    </row>
    <row r="7810" spans="23:24" x14ac:dyDescent="0.2">
      <c r="W7810" s="25"/>
      <c r="X7810" s="25"/>
    </row>
    <row r="7811" spans="23:24" x14ac:dyDescent="0.2">
      <c r="W7811" s="25"/>
      <c r="X7811" s="25"/>
    </row>
    <row r="7812" spans="23:24" x14ac:dyDescent="0.2">
      <c r="W7812" s="25"/>
      <c r="X7812" s="25"/>
    </row>
    <row r="7813" spans="23:24" x14ac:dyDescent="0.2">
      <c r="W7813" s="25"/>
      <c r="X7813" s="25"/>
    </row>
    <row r="7814" spans="23:24" x14ac:dyDescent="0.2">
      <c r="W7814" s="25"/>
      <c r="X7814" s="25"/>
    </row>
    <row r="7815" spans="23:24" x14ac:dyDescent="0.2">
      <c r="W7815" s="25"/>
      <c r="X7815" s="25"/>
    </row>
    <row r="7816" spans="23:24" x14ac:dyDescent="0.2">
      <c r="W7816" s="25"/>
      <c r="X7816" s="25"/>
    </row>
    <row r="7817" spans="23:24" x14ac:dyDescent="0.2">
      <c r="W7817" s="25"/>
      <c r="X7817" s="25"/>
    </row>
    <row r="7818" spans="23:24" x14ac:dyDescent="0.2">
      <c r="W7818" s="25"/>
      <c r="X7818" s="25"/>
    </row>
    <row r="7819" spans="23:24" x14ac:dyDescent="0.2">
      <c r="W7819" s="25"/>
      <c r="X7819" s="25"/>
    </row>
    <row r="7820" spans="23:24" x14ac:dyDescent="0.2">
      <c r="W7820" s="25"/>
      <c r="X7820" s="25"/>
    </row>
    <row r="7821" spans="23:24" x14ac:dyDescent="0.2">
      <c r="W7821" s="25"/>
      <c r="X7821" s="25"/>
    </row>
    <row r="7822" spans="23:24" x14ac:dyDescent="0.2">
      <c r="W7822" s="25"/>
      <c r="X7822" s="25"/>
    </row>
    <row r="7823" spans="23:24" x14ac:dyDescent="0.2">
      <c r="W7823" s="25"/>
      <c r="X7823" s="25"/>
    </row>
    <row r="7824" spans="23:24" x14ac:dyDescent="0.2">
      <c r="W7824" s="25"/>
      <c r="X7824" s="25"/>
    </row>
    <row r="7825" spans="23:24" x14ac:dyDescent="0.2">
      <c r="W7825" s="25"/>
      <c r="X7825" s="25"/>
    </row>
    <row r="7826" spans="23:24" x14ac:dyDescent="0.2">
      <c r="W7826" s="25"/>
      <c r="X7826" s="25"/>
    </row>
    <row r="7827" spans="23:24" x14ac:dyDescent="0.2">
      <c r="W7827" s="25"/>
      <c r="X7827" s="25"/>
    </row>
    <row r="7828" spans="23:24" x14ac:dyDescent="0.2">
      <c r="W7828" s="25"/>
      <c r="X7828" s="25"/>
    </row>
    <row r="7829" spans="23:24" x14ac:dyDescent="0.2">
      <c r="W7829" s="25"/>
      <c r="X7829" s="25"/>
    </row>
    <row r="7830" spans="23:24" x14ac:dyDescent="0.2">
      <c r="W7830" s="25"/>
      <c r="X7830" s="25"/>
    </row>
    <row r="7831" spans="23:24" x14ac:dyDescent="0.2">
      <c r="W7831" s="25"/>
      <c r="X7831" s="25"/>
    </row>
    <row r="7832" spans="23:24" x14ac:dyDescent="0.2">
      <c r="W7832" s="25"/>
      <c r="X7832" s="25"/>
    </row>
    <row r="7833" spans="23:24" x14ac:dyDescent="0.2">
      <c r="W7833" s="25"/>
      <c r="X7833" s="25"/>
    </row>
    <row r="7834" spans="23:24" x14ac:dyDescent="0.2">
      <c r="W7834" s="25"/>
      <c r="X7834" s="25"/>
    </row>
    <row r="7835" spans="23:24" x14ac:dyDescent="0.2">
      <c r="W7835" s="25"/>
      <c r="X7835" s="25"/>
    </row>
    <row r="7836" spans="23:24" x14ac:dyDescent="0.2">
      <c r="W7836" s="25"/>
      <c r="X7836" s="25"/>
    </row>
    <row r="7837" spans="23:24" x14ac:dyDescent="0.2">
      <c r="W7837" s="25"/>
      <c r="X7837" s="25"/>
    </row>
    <row r="7838" spans="23:24" x14ac:dyDescent="0.2">
      <c r="W7838" s="25"/>
      <c r="X7838" s="25"/>
    </row>
    <row r="7839" spans="23:24" x14ac:dyDescent="0.2">
      <c r="W7839" s="25"/>
      <c r="X7839" s="25"/>
    </row>
    <row r="7840" spans="23:24" x14ac:dyDescent="0.2">
      <c r="W7840" s="25"/>
      <c r="X7840" s="25"/>
    </row>
    <row r="7841" spans="23:24" x14ac:dyDescent="0.2">
      <c r="W7841" s="25"/>
      <c r="X7841" s="25"/>
    </row>
    <row r="7842" spans="23:24" x14ac:dyDescent="0.2">
      <c r="W7842" s="25"/>
      <c r="X7842" s="25"/>
    </row>
    <row r="7843" spans="23:24" x14ac:dyDescent="0.2">
      <c r="W7843" s="25"/>
      <c r="X7843" s="25"/>
    </row>
    <row r="7844" spans="23:24" x14ac:dyDescent="0.2">
      <c r="W7844" s="25"/>
      <c r="X7844" s="25"/>
    </row>
    <row r="7845" spans="23:24" x14ac:dyDescent="0.2">
      <c r="W7845" s="25"/>
      <c r="X7845" s="25"/>
    </row>
    <row r="7846" spans="23:24" x14ac:dyDescent="0.2">
      <c r="W7846" s="25"/>
      <c r="X7846" s="25"/>
    </row>
    <row r="7847" spans="23:24" x14ac:dyDescent="0.2">
      <c r="W7847" s="25"/>
      <c r="X7847" s="25"/>
    </row>
    <row r="7848" spans="23:24" x14ac:dyDescent="0.2">
      <c r="W7848" s="25"/>
      <c r="X7848" s="25"/>
    </row>
    <row r="7849" spans="23:24" x14ac:dyDescent="0.2">
      <c r="W7849" s="25"/>
      <c r="X7849" s="25"/>
    </row>
    <row r="7850" spans="23:24" x14ac:dyDescent="0.2">
      <c r="W7850" s="25"/>
      <c r="X7850" s="25"/>
    </row>
    <row r="7851" spans="23:24" x14ac:dyDescent="0.2">
      <c r="W7851" s="25"/>
      <c r="X7851" s="25"/>
    </row>
    <row r="7852" spans="23:24" x14ac:dyDescent="0.2">
      <c r="W7852" s="25"/>
      <c r="X7852" s="25"/>
    </row>
    <row r="7853" spans="23:24" x14ac:dyDescent="0.2">
      <c r="W7853" s="25"/>
      <c r="X7853" s="25"/>
    </row>
    <row r="7854" spans="23:24" x14ac:dyDescent="0.2">
      <c r="W7854" s="25"/>
      <c r="X7854" s="25"/>
    </row>
    <row r="7855" spans="23:24" x14ac:dyDescent="0.2">
      <c r="W7855" s="25"/>
      <c r="X7855" s="25"/>
    </row>
    <row r="7856" spans="23:24" x14ac:dyDescent="0.2">
      <c r="W7856" s="25"/>
      <c r="X7856" s="25"/>
    </row>
    <row r="7857" spans="23:24" x14ac:dyDescent="0.2">
      <c r="W7857" s="25"/>
      <c r="X7857" s="25"/>
    </row>
    <row r="7858" spans="23:24" x14ac:dyDescent="0.2">
      <c r="W7858" s="25"/>
      <c r="X7858" s="25"/>
    </row>
    <row r="7859" spans="23:24" x14ac:dyDescent="0.2">
      <c r="W7859" s="25"/>
      <c r="X7859" s="25"/>
    </row>
    <row r="7860" spans="23:24" x14ac:dyDescent="0.2">
      <c r="W7860" s="25"/>
      <c r="X7860" s="25"/>
    </row>
    <row r="7861" spans="23:24" x14ac:dyDescent="0.2">
      <c r="W7861" s="25"/>
      <c r="X7861" s="25"/>
    </row>
    <row r="7862" spans="23:24" x14ac:dyDescent="0.2">
      <c r="W7862" s="25"/>
      <c r="X7862" s="25"/>
    </row>
    <row r="7863" spans="23:24" x14ac:dyDescent="0.2">
      <c r="W7863" s="25"/>
      <c r="X7863" s="25"/>
    </row>
    <row r="7864" spans="23:24" x14ac:dyDescent="0.2">
      <c r="W7864" s="25"/>
      <c r="X7864" s="25"/>
    </row>
    <row r="7865" spans="23:24" x14ac:dyDescent="0.2">
      <c r="W7865" s="25"/>
      <c r="X7865" s="25"/>
    </row>
    <row r="7866" spans="23:24" x14ac:dyDescent="0.2">
      <c r="W7866" s="25"/>
      <c r="X7866" s="25"/>
    </row>
    <row r="7867" spans="23:24" x14ac:dyDescent="0.2">
      <c r="W7867" s="25"/>
      <c r="X7867" s="25"/>
    </row>
    <row r="7868" spans="23:24" x14ac:dyDescent="0.2">
      <c r="W7868" s="25"/>
      <c r="X7868" s="25"/>
    </row>
    <row r="7869" spans="23:24" x14ac:dyDescent="0.2">
      <c r="W7869" s="25"/>
      <c r="X7869" s="25"/>
    </row>
    <row r="7870" spans="23:24" x14ac:dyDescent="0.2">
      <c r="W7870" s="25"/>
      <c r="X7870" s="25"/>
    </row>
    <row r="7871" spans="23:24" x14ac:dyDescent="0.2">
      <c r="W7871" s="25"/>
      <c r="X7871" s="25"/>
    </row>
    <row r="7872" spans="23:24" x14ac:dyDescent="0.2">
      <c r="W7872" s="25"/>
      <c r="X7872" s="25"/>
    </row>
    <row r="7873" spans="23:24" x14ac:dyDescent="0.2">
      <c r="W7873" s="25"/>
      <c r="X7873" s="25"/>
    </row>
    <row r="7874" spans="23:24" x14ac:dyDescent="0.2">
      <c r="W7874" s="25"/>
      <c r="X7874" s="25"/>
    </row>
    <row r="7875" spans="23:24" x14ac:dyDescent="0.2">
      <c r="W7875" s="25"/>
      <c r="X7875" s="25"/>
    </row>
    <row r="7876" spans="23:24" x14ac:dyDescent="0.2">
      <c r="W7876" s="25"/>
      <c r="X7876" s="25"/>
    </row>
    <row r="7877" spans="23:24" x14ac:dyDescent="0.2">
      <c r="W7877" s="25"/>
      <c r="X7877" s="25"/>
    </row>
    <row r="7878" spans="23:24" x14ac:dyDescent="0.2">
      <c r="W7878" s="25"/>
      <c r="X7878" s="25"/>
    </row>
    <row r="7879" spans="23:24" x14ac:dyDescent="0.2">
      <c r="W7879" s="25"/>
      <c r="X7879" s="25"/>
    </row>
    <row r="7880" spans="23:24" x14ac:dyDescent="0.2">
      <c r="W7880" s="25"/>
      <c r="X7880" s="25"/>
    </row>
    <row r="7881" spans="23:24" x14ac:dyDescent="0.2">
      <c r="W7881" s="25"/>
      <c r="X7881" s="25"/>
    </row>
    <row r="7882" spans="23:24" x14ac:dyDescent="0.2">
      <c r="W7882" s="25"/>
      <c r="X7882" s="25"/>
    </row>
    <row r="7883" spans="23:24" x14ac:dyDescent="0.2">
      <c r="W7883" s="25"/>
      <c r="X7883" s="25"/>
    </row>
    <row r="7884" spans="23:24" x14ac:dyDescent="0.2">
      <c r="W7884" s="25"/>
      <c r="X7884" s="25"/>
    </row>
    <row r="7885" spans="23:24" x14ac:dyDescent="0.2">
      <c r="W7885" s="25"/>
      <c r="X7885" s="25"/>
    </row>
    <row r="7886" spans="23:24" x14ac:dyDescent="0.2">
      <c r="W7886" s="25"/>
      <c r="X7886" s="25"/>
    </row>
    <row r="7887" spans="23:24" x14ac:dyDescent="0.2">
      <c r="W7887" s="25"/>
      <c r="X7887" s="25"/>
    </row>
    <row r="7888" spans="23:24" x14ac:dyDescent="0.2">
      <c r="W7888" s="25"/>
      <c r="X7888" s="25"/>
    </row>
    <row r="7889" spans="23:24" x14ac:dyDescent="0.2">
      <c r="W7889" s="25"/>
      <c r="X7889" s="25"/>
    </row>
    <row r="7890" spans="23:24" x14ac:dyDescent="0.2">
      <c r="W7890" s="25"/>
      <c r="X7890" s="25"/>
    </row>
    <row r="7891" spans="23:24" x14ac:dyDescent="0.2">
      <c r="W7891" s="25"/>
      <c r="X7891" s="25"/>
    </row>
    <row r="7892" spans="23:24" x14ac:dyDescent="0.2">
      <c r="W7892" s="25"/>
      <c r="X7892" s="25"/>
    </row>
    <row r="7893" spans="23:24" x14ac:dyDescent="0.2">
      <c r="W7893" s="25"/>
      <c r="X7893" s="25"/>
    </row>
    <row r="7894" spans="23:24" x14ac:dyDescent="0.2">
      <c r="W7894" s="25"/>
      <c r="X7894" s="25"/>
    </row>
    <row r="7895" spans="23:24" x14ac:dyDescent="0.2">
      <c r="W7895" s="25"/>
      <c r="X7895" s="25"/>
    </row>
    <row r="7896" spans="23:24" x14ac:dyDescent="0.2">
      <c r="W7896" s="25"/>
      <c r="X7896" s="25"/>
    </row>
    <row r="7897" spans="23:24" x14ac:dyDescent="0.2">
      <c r="W7897" s="25"/>
      <c r="X7897" s="25"/>
    </row>
    <row r="7898" spans="23:24" x14ac:dyDescent="0.2">
      <c r="W7898" s="25"/>
      <c r="X7898" s="25"/>
    </row>
    <row r="7899" spans="23:24" x14ac:dyDescent="0.2">
      <c r="W7899" s="25"/>
      <c r="X7899" s="25"/>
    </row>
    <row r="7900" spans="23:24" x14ac:dyDescent="0.2">
      <c r="W7900" s="25"/>
      <c r="X7900" s="25"/>
    </row>
    <row r="7901" spans="23:24" x14ac:dyDescent="0.2">
      <c r="W7901" s="25"/>
      <c r="X7901" s="25"/>
    </row>
    <row r="7902" spans="23:24" x14ac:dyDescent="0.2">
      <c r="W7902" s="25"/>
      <c r="X7902" s="25"/>
    </row>
    <row r="7903" spans="23:24" x14ac:dyDescent="0.2">
      <c r="W7903" s="25"/>
      <c r="X7903" s="25"/>
    </row>
    <row r="7904" spans="23:24" x14ac:dyDescent="0.2">
      <c r="W7904" s="25"/>
      <c r="X7904" s="25"/>
    </row>
    <row r="7905" spans="23:24" x14ac:dyDescent="0.2">
      <c r="W7905" s="25"/>
      <c r="X7905" s="25"/>
    </row>
    <row r="7906" spans="23:24" x14ac:dyDescent="0.2">
      <c r="W7906" s="25"/>
      <c r="X7906" s="25"/>
    </row>
    <row r="7907" spans="23:24" x14ac:dyDescent="0.2">
      <c r="W7907" s="25"/>
      <c r="X7907" s="25"/>
    </row>
    <row r="7908" spans="23:24" x14ac:dyDescent="0.2">
      <c r="W7908" s="25"/>
      <c r="X7908" s="25"/>
    </row>
    <row r="7909" spans="23:24" x14ac:dyDescent="0.2">
      <c r="W7909" s="25"/>
      <c r="X7909" s="25"/>
    </row>
    <row r="7910" spans="23:24" x14ac:dyDescent="0.2">
      <c r="W7910" s="25"/>
      <c r="X7910" s="25"/>
    </row>
    <row r="7911" spans="23:24" x14ac:dyDescent="0.2">
      <c r="W7911" s="25"/>
      <c r="X7911" s="25"/>
    </row>
    <row r="7912" spans="23:24" x14ac:dyDescent="0.2">
      <c r="W7912" s="25"/>
      <c r="X7912" s="25"/>
    </row>
    <row r="7913" spans="23:24" x14ac:dyDescent="0.2">
      <c r="W7913" s="25"/>
      <c r="X7913" s="25"/>
    </row>
    <row r="7914" spans="23:24" x14ac:dyDescent="0.2">
      <c r="W7914" s="25"/>
      <c r="X7914" s="25"/>
    </row>
    <row r="7915" spans="23:24" x14ac:dyDescent="0.2">
      <c r="W7915" s="25"/>
      <c r="X7915" s="25"/>
    </row>
    <row r="7916" spans="23:24" x14ac:dyDescent="0.2">
      <c r="W7916" s="25"/>
      <c r="X7916" s="25"/>
    </row>
    <row r="7917" spans="23:24" x14ac:dyDescent="0.2">
      <c r="W7917" s="25"/>
      <c r="X7917" s="25"/>
    </row>
    <row r="7918" spans="23:24" x14ac:dyDescent="0.2">
      <c r="W7918" s="25"/>
      <c r="X7918" s="25"/>
    </row>
    <row r="7919" spans="23:24" x14ac:dyDescent="0.2">
      <c r="W7919" s="25"/>
      <c r="X7919" s="25"/>
    </row>
    <row r="7920" spans="23:24" x14ac:dyDescent="0.2">
      <c r="W7920" s="25"/>
      <c r="X7920" s="25"/>
    </row>
    <row r="7921" spans="23:24" x14ac:dyDescent="0.2">
      <c r="W7921" s="25"/>
      <c r="X7921" s="25"/>
    </row>
    <row r="7922" spans="23:24" x14ac:dyDescent="0.2">
      <c r="W7922" s="25"/>
      <c r="X7922" s="25"/>
    </row>
    <row r="7923" spans="23:24" x14ac:dyDescent="0.2">
      <c r="W7923" s="25"/>
      <c r="X7923" s="25"/>
    </row>
    <row r="7924" spans="23:24" x14ac:dyDescent="0.2">
      <c r="W7924" s="25"/>
      <c r="X7924" s="25"/>
    </row>
    <row r="7925" spans="23:24" x14ac:dyDescent="0.2">
      <c r="W7925" s="25"/>
      <c r="X7925" s="25"/>
    </row>
    <row r="7926" spans="23:24" x14ac:dyDescent="0.2">
      <c r="W7926" s="25"/>
      <c r="X7926" s="25"/>
    </row>
    <row r="7927" spans="23:24" x14ac:dyDescent="0.2">
      <c r="W7927" s="25"/>
      <c r="X7927" s="25"/>
    </row>
    <row r="7928" spans="23:24" x14ac:dyDescent="0.2">
      <c r="W7928" s="25"/>
      <c r="X7928" s="25"/>
    </row>
    <row r="7929" spans="23:24" x14ac:dyDescent="0.2">
      <c r="W7929" s="25"/>
      <c r="X7929" s="25"/>
    </row>
    <row r="7930" spans="23:24" x14ac:dyDescent="0.2">
      <c r="W7930" s="25"/>
      <c r="X7930" s="25"/>
    </row>
    <row r="7931" spans="23:24" x14ac:dyDescent="0.2">
      <c r="W7931" s="25"/>
      <c r="X7931" s="25"/>
    </row>
    <row r="7932" spans="23:24" x14ac:dyDescent="0.2">
      <c r="W7932" s="25"/>
      <c r="X7932" s="25"/>
    </row>
    <row r="7933" spans="23:24" x14ac:dyDescent="0.2">
      <c r="W7933" s="25"/>
      <c r="X7933" s="25"/>
    </row>
    <row r="7934" spans="23:24" x14ac:dyDescent="0.2">
      <c r="W7934" s="25"/>
      <c r="X7934" s="25"/>
    </row>
    <row r="7935" spans="23:24" x14ac:dyDescent="0.2">
      <c r="W7935" s="25"/>
      <c r="X7935" s="25"/>
    </row>
    <row r="7936" spans="23:24" x14ac:dyDescent="0.2">
      <c r="W7936" s="25"/>
      <c r="X7936" s="25"/>
    </row>
    <row r="7937" spans="23:24" x14ac:dyDescent="0.2">
      <c r="W7937" s="25"/>
      <c r="X7937" s="25"/>
    </row>
    <row r="7938" spans="23:24" x14ac:dyDescent="0.2">
      <c r="W7938" s="25"/>
      <c r="X7938" s="25"/>
    </row>
    <row r="7939" spans="23:24" x14ac:dyDescent="0.2">
      <c r="W7939" s="25"/>
      <c r="X7939" s="25"/>
    </row>
    <row r="7940" spans="23:24" x14ac:dyDescent="0.2">
      <c r="W7940" s="25"/>
      <c r="X7940" s="25"/>
    </row>
    <row r="7941" spans="23:24" x14ac:dyDescent="0.2">
      <c r="W7941" s="25"/>
      <c r="X7941" s="25"/>
    </row>
    <row r="7942" spans="23:24" x14ac:dyDescent="0.2">
      <c r="W7942" s="25"/>
      <c r="X7942" s="25"/>
    </row>
    <row r="7943" spans="23:24" x14ac:dyDescent="0.2">
      <c r="W7943" s="25"/>
      <c r="X7943" s="25"/>
    </row>
    <row r="7944" spans="23:24" x14ac:dyDescent="0.2">
      <c r="W7944" s="25"/>
      <c r="X7944" s="25"/>
    </row>
    <row r="7945" spans="23:24" x14ac:dyDescent="0.2">
      <c r="W7945" s="25"/>
      <c r="X7945" s="25"/>
    </row>
    <row r="7946" spans="23:24" x14ac:dyDescent="0.2">
      <c r="W7946" s="25"/>
      <c r="X7946" s="25"/>
    </row>
    <row r="7947" spans="23:24" x14ac:dyDescent="0.2">
      <c r="W7947" s="25"/>
      <c r="X7947" s="25"/>
    </row>
    <row r="7948" spans="23:24" x14ac:dyDescent="0.2">
      <c r="W7948" s="25"/>
      <c r="X7948" s="25"/>
    </row>
    <row r="7949" spans="23:24" x14ac:dyDescent="0.2">
      <c r="W7949" s="25"/>
      <c r="X7949" s="25"/>
    </row>
    <row r="7950" spans="23:24" x14ac:dyDescent="0.2">
      <c r="W7950" s="25"/>
      <c r="X7950" s="25"/>
    </row>
    <row r="7951" spans="23:24" x14ac:dyDescent="0.2">
      <c r="W7951" s="25"/>
      <c r="X7951" s="25"/>
    </row>
    <row r="7952" spans="23:24" x14ac:dyDescent="0.2">
      <c r="W7952" s="25"/>
      <c r="X7952" s="25"/>
    </row>
    <row r="7953" spans="23:24" x14ac:dyDescent="0.2">
      <c r="W7953" s="25"/>
      <c r="X7953" s="25"/>
    </row>
    <row r="7954" spans="23:24" x14ac:dyDescent="0.2">
      <c r="W7954" s="25"/>
      <c r="X7954" s="25"/>
    </row>
    <row r="7955" spans="23:24" x14ac:dyDescent="0.2">
      <c r="W7955" s="25"/>
      <c r="X7955" s="25"/>
    </row>
    <row r="7956" spans="23:24" x14ac:dyDescent="0.2">
      <c r="W7956" s="25"/>
      <c r="X7956" s="25"/>
    </row>
    <row r="7957" spans="23:24" x14ac:dyDescent="0.2">
      <c r="W7957" s="25"/>
      <c r="X7957" s="25"/>
    </row>
    <row r="7958" spans="23:24" x14ac:dyDescent="0.2">
      <c r="W7958" s="25"/>
      <c r="X7958" s="25"/>
    </row>
    <row r="7959" spans="23:24" x14ac:dyDescent="0.2">
      <c r="W7959" s="25"/>
      <c r="X7959" s="25"/>
    </row>
    <row r="7960" spans="23:24" x14ac:dyDescent="0.2">
      <c r="W7960" s="25"/>
      <c r="X7960" s="25"/>
    </row>
    <row r="7961" spans="23:24" x14ac:dyDescent="0.2">
      <c r="W7961" s="25"/>
      <c r="X7961" s="25"/>
    </row>
    <row r="7962" spans="23:24" x14ac:dyDescent="0.2">
      <c r="W7962" s="25"/>
      <c r="X7962" s="25"/>
    </row>
    <row r="7963" spans="23:24" x14ac:dyDescent="0.2">
      <c r="W7963" s="25"/>
      <c r="X7963" s="25"/>
    </row>
    <row r="7964" spans="23:24" x14ac:dyDescent="0.2">
      <c r="W7964" s="25"/>
      <c r="X7964" s="25"/>
    </row>
    <row r="7965" spans="23:24" x14ac:dyDescent="0.2">
      <c r="W7965" s="25"/>
      <c r="X7965" s="25"/>
    </row>
    <row r="7966" spans="23:24" x14ac:dyDescent="0.2">
      <c r="W7966" s="25"/>
      <c r="X7966" s="25"/>
    </row>
    <row r="7967" spans="23:24" x14ac:dyDescent="0.2">
      <c r="W7967" s="25"/>
      <c r="X7967" s="25"/>
    </row>
    <row r="7968" spans="23:24" x14ac:dyDescent="0.2">
      <c r="W7968" s="25"/>
      <c r="X7968" s="25"/>
    </row>
    <row r="7969" spans="23:24" x14ac:dyDescent="0.2">
      <c r="W7969" s="25"/>
      <c r="X7969" s="25"/>
    </row>
    <row r="7970" spans="23:24" x14ac:dyDescent="0.2">
      <c r="W7970" s="25"/>
      <c r="X7970" s="25"/>
    </row>
    <row r="7971" spans="23:24" x14ac:dyDescent="0.2">
      <c r="W7971" s="25"/>
      <c r="X7971" s="25"/>
    </row>
    <row r="7972" spans="23:24" x14ac:dyDescent="0.2">
      <c r="W7972" s="25"/>
      <c r="X7972" s="25"/>
    </row>
    <row r="7973" spans="23:24" x14ac:dyDescent="0.2">
      <c r="W7973" s="25"/>
      <c r="X7973" s="25"/>
    </row>
    <row r="7974" spans="23:24" x14ac:dyDescent="0.2">
      <c r="W7974" s="25"/>
      <c r="X7974" s="25"/>
    </row>
    <row r="7975" spans="23:24" x14ac:dyDescent="0.2">
      <c r="W7975" s="25"/>
      <c r="X7975" s="25"/>
    </row>
    <row r="7976" spans="23:24" x14ac:dyDescent="0.2">
      <c r="W7976" s="25"/>
      <c r="X7976" s="25"/>
    </row>
    <row r="7977" spans="23:24" x14ac:dyDescent="0.2">
      <c r="W7977" s="25"/>
      <c r="X7977" s="25"/>
    </row>
    <row r="7978" spans="23:24" x14ac:dyDescent="0.2">
      <c r="W7978" s="25"/>
      <c r="X7978" s="25"/>
    </row>
    <row r="7979" spans="23:24" x14ac:dyDescent="0.2">
      <c r="W7979" s="25"/>
      <c r="X7979" s="25"/>
    </row>
    <row r="7980" spans="23:24" x14ac:dyDescent="0.2">
      <c r="W7980" s="25"/>
      <c r="X7980" s="25"/>
    </row>
    <row r="7981" spans="23:24" x14ac:dyDescent="0.2">
      <c r="W7981" s="25"/>
      <c r="X7981" s="25"/>
    </row>
    <row r="7982" spans="23:24" x14ac:dyDescent="0.2">
      <c r="W7982" s="25"/>
      <c r="X7982" s="25"/>
    </row>
    <row r="7983" spans="23:24" x14ac:dyDescent="0.2">
      <c r="W7983" s="25"/>
      <c r="X7983" s="25"/>
    </row>
    <row r="7984" spans="23:24" x14ac:dyDescent="0.2">
      <c r="W7984" s="25"/>
      <c r="X7984" s="25"/>
    </row>
    <row r="7985" spans="23:24" x14ac:dyDescent="0.2">
      <c r="W7985" s="25"/>
      <c r="X7985" s="25"/>
    </row>
    <row r="7986" spans="23:24" x14ac:dyDescent="0.2">
      <c r="W7986" s="25"/>
      <c r="X7986" s="25"/>
    </row>
    <row r="7987" spans="23:24" x14ac:dyDescent="0.2">
      <c r="W7987" s="25"/>
      <c r="X7987" s="25"/>
    </row>
    <row r="7988" spans="23:24" x14ac:dyDescent="0.2">
      <c r="W7988" s="25"/>
      <c r="X7988" s="25"/>
    </row>
    <row r="7989" spans="23:24" x14ac:dyDescent="0.2">
      <c r="W7989" s="25"/>
      <c r="X7989" s="25"/>
    </row>
    <row r="7990" spans="23:24" x14ac:dyDescent="0.2">
      <c r="W7990" s="25"/>
      <c r="X7990" s="25"/>
    </row>
    <row r="7991" spans="23:24" x14ac:dyDescent="0.2">
      <c r="W7991" s="25"/>
      <c r="X7991" s="25"/>
    </row>
    <row r="7992" spans="23:24" x14ac:dyDescent="0.2">
      <c r="W7992" s="25"/>
      <c r="X7992" s="25"/>
    </row>
    <row r="7993" spans="23:24" x14ac:dyDescent="0.2">
      <c r="W7993" s="25"/>
      <c r="X7993" s="25"/>
    </row>
    <row r="7994" spans="23:24" x14ac:dyDescent="0.2">
      <c r="W7994" s="25"/>
      <c r="X7994" s="25"/>
    </row>
    <row r="7995" spans="23:24" x14ac:dyDescent="0.2">
      <c r="W7995" s="25"/>
      <c r="X7995" s="25"/>
    </row>
    <row r="7996" spans="23:24" x14ac:dyDescent="0.2">
      <c r="W7996" s="25"/>
      <c r="X7996" s="25"/>
    </row>
    <row r="7997" spans="23:24" x14ac:dyDescent="0.2">
      <c r="W7997" s="25"/>
      <c r="X7997" s="25"/>
    </row>
    <row r="7998" spans="23:24" x14ac:dyDescent="0.2">
      <c r="W7998" s="25"/>
      <c r="X7998" s="25"/>
    </row>
    <row r="7999" spans="23:24" x14ac:dyDescent="0.2">
      <c r="W7999" s="25"/>
      <c r="X7999" s="25"/>
    </row>
    <row r="8000" spans="23:24" x14ac:dyDescent="0.2">
      <c r="W8000" s="25"/>
      <c r="X8000" s="25"/>
    </row>
    <row r="8001" spans="23:24" x14ac:dyDescent="0.2">
      <c r="W8001" s="25"/>
      <c r="X8001" s="25"/>
    </row>
    <row r="8002" spans="23:24" x14ac:dyDescent="0.2">
      <c r="W8002" s="25"/>
      <c r="X8002" s="25"/>
    </row>
    <row r="8003" spans="23:24" x14ac:dyDescent="0.2">
      <c r="W8003" s="25"/>
      <c r="X8003" s="25"/>
    </row>
    <row r="8004" spans="23:24" x14ac:dyDescent="0.2">
      <c r="W8004" s="25"/>
      <c r="X8004" s="25"/>
    </row>
    <row r="8005" spans="23:24" x14ac:dyDescent="0.2">
      <c r="W8005" s="25"/>
      <c r="X8005" s="25"/>
    </row>
    <row r="8006" spans="23:24" x14ac:dyDescent="0.2">
      <c r="W8006" s="25"/>
      <c r="X8006" s="25"/>
    </row>
    <row r="8007" spans="23:24" x14ac:dyDescent="0.2">
      <c r="W8007" s="25"/>
      <c r="X8007" s="25"/>
    </row>
    <row r="8008" spans="23:24" x14ac:dyDescent="0.2">
      <c r="W8008" s="25"/>
      <c r="X8008" s="25"/>
    </row>
    <row r="8009" spans="23:24" x14ac:dyDescent="0.2">
      <c r="W8009" s="25"/>
      <c r="X8009" s="25"/>
    </row>
    <row r="8010" spans="23:24" x14ac:dyDescent="0.2">
      <c r="W8010" s="25"/>
      <c r="X8010" s="25"/>
    </row>
    <row r="8011" spans="23:24" x14ac:dyDescent="0.2">
      <c r="W8011" s="25"/>
      <c r="X8011" s="25"/>
    </row>
    <row r="8012" spans="23:24" x14ac:dyDescent="0.2">
      <c r="W8012" s="25"/>
      <c r="X8012" s="25"/>
    </row>
    <row r="8013" spans="23:24" x14ac:dyDescent="0.2">
      <c r="W8013" s="25"/>
      <c r="X8013" s="25"/>
    </row>
    <row r="8014" spans="23:24" x14ac:dyDescent="0.2">
      <c r="W8014" s="25"/>
      <c r="X8014" s="25"/>
    </row>
    <row r="8015" spans="23:24" x14ac:dyDescent="0.2">
      <c r="W8015" s="25"/>
      <c r="X8015" s="25"/>
    </row>
    <row r="8016" spans="23:24" x14ac:dyDescent="0.2">
      <c r="W8016" s="25"/>
      <c r="X8016" s="25"/>
    </row>
    <row r="8017" spans="23:24" x14ac:dyDescent="0.2">
      <c r="W8017" s="25"/>
      <c r="X8017" s="25"/>
    </row>
    <row r="8018" spans="23:24" x14ac:dyDescent="0.2">
      <c r="W8018" s="25"/>
      <c r="X8018" s="25"/>
    </row>
    <row r="8019" spans="23:24" x14ac:dyDescent="0.2">
      <c r="W8019" s="25"/>
      <c r="X8019" s="25"/>
    </row>
    <row r="8020" spans="23:24" x14ac:dyDescent="0.2">
      <c r="W8020" s="25"/>
      <c r="X8020" s="25"/>
    </row>
    <row r="8021" spans="23:24" x14ac:dyDescent="0.2">
      <c r="W8021" s="25"/>
      <c r="X8021" s="25"/>
    </row>
    <row r="8022" spans="23:24" x14ac:dyDescent="0.2">
      <c r="W8022" s="25"/>
      <c r="X8022" s="25"/>
    </row>
    <row r="8023" spans="23:24" x14ac:dyDescent="0.2">
      <c r="W8023" s="25"/>
      <c r="X8023" s="25"/>
    </row>
    <row r="8024" spans="23:24" x14ac:dyDescent="0.2">
      <c r="W8024" s="25"/>
      <c r="X8024" s="25"/>
    </row>
    <row r="8025" spans="23:24" x14ac:dyDescent="0.2">
      <c r="W8025" s="25"/>
      <c r="X8025" s="25"/>
    </row>
    <row r="8026" spans="23:24" x14ac:dyDescent="0.2">
      <c r="W8026" s="25"/>
      <c r="X8026" s="25"/>
    </row>
    <row r="8027" spans="23:24" x14ac:dyDescent="0.2">
      <c r="W8027" s="25"/>
      <c r="X8027" s="25"/>
    </row>
    <row r="8028" spans="23:24" x14ac:dyDescent="0.2">
      <c r="W8028" s="25"/>
      <c r="X8028" s="25"/>
    </row>
    <row r="8029" spans="23:24" x14ac:dyDescent="0.2">
      <c r="W8029" s="25"/>
      <c r="X8029" s="25"/>
    </row>
    <row r="8030" spans="23:24" x14ac:dyDescent="0.2">
      <c r="W8030" s="25"/>
      <c r="X8030" s="25"/>
    </row>
    <row r="8031" spans="23:24" x14ac:dyDescent="0.2">
      <c r="W8031" s="25"/>
      <c r="X8031" s="25"/>
    </row>
    <row r="8032" spans="23:24" x14ac:dyDescent="0.2">
      <c r="W8032" s="25"/>
      <c r="X8032" s="25"/>
    </row>
    <row r="8033" spans="23:24" x14ac:dyDescent="0.2">
      <c r="W8033" s="25"/>
      <c r="X8033" s="25"/>
    </row>
    <row r="8034" spans="23:24" x14ac:dyDescent="0.2">
      <c r="W8034" s="25"/>
      <c r="X8034" s="25"/>
    </row>
    <row r="8035" spans="23:24" x14ac:dyDescent="0.2">
      <c r="W8035" s="25"/>
      <c r="X8035" s="25"/>
    </row>
    <row r="8036" spans="23:24" x14ac:dyDescent="0.2">
      <c r="W8036" s="25"/>
      <c r="X8036" s="25"/>
    </row>
    <row r="8037" spans="23:24" x14ac:dyDescent="0.2">
      <c r="W8037" s="25"/>
      <c r="X8037" s="25"/>
    </row>
    <row r="8038" spans="23:24" x14ac:dyDescent="0.2">
      <c r="W8038" s="25"/>
      <c r="X8038" s="25"/>
    </row>
    <row r="8039" spans="23:24" x14ac:dyDescent="0.2">
      <c r="W8039" s="25"/>
      <c r="X8039" s="25"/>
    </row>
    <row r="8040" spans="23:24" x14ac:dyDescent="0.2">
      <c r="W8040" s="25"/>
      <c r="X8040" s="25"/>
    </row>
    <row r="8041" spans="23:24" x14ac:dyDescent="0.2">
      <c r="W8041" s="25"/>
      <c r="X8041" s="25"/>
    </row>
    <row r="8042" spans="23:24" x14ac:dyDescent="0.2">
      <c r="W8042" s="25"/>
      <c r="X8042" s="25"/>
    </row>
    <row r="8043" spans="23:24" x14ac:dyDescent="0.2">
      <c r="W8043" s="25"/>
      <c r="X8043" s="25"/>
    </row>
    <row r="8044" spans="23:24" x14ac:dyDescent="0.2">
      <c r="W8044" s="25"/>
      <c r="X8044" s="25"/>
    </row>
    <row r="8045" spans="23:24" x14ac:dyDescent="0.2">
      <c r="W8045" s="25"/>
      <c r="X8045" s="25"/>
    </row>
    <row r="8046" spans="23:24" x14ac:dyDescent="0.2">
      <c r="W8046" s="25"/>
      <c r="X8046" s="25"/>
    </row>
    <row r="8047" spans="23:24" x14ac:dyDescent="0.2">
      <c r="W8047" s="25"/>
      <c r="X8047" s="25"/>
    </row>
    <row r="8048" spans="23:24" x14ac:dyDescent="0.2">
      <c r="W8048" s="25"/>
      <c r="X8048" s="25"/>
    </row>
    <row r="8049" spans="23:24" x14ac:dyDescent="0.2">
      <c r="W8049" s="25"/>
      <c r="X8049" s="25"/>
    </row>
    <row r="8050" spans="23:24" x14ac:dyDescent="0.2">
      <c r="W8050" s="25"/>
      <c r="X8050" s="25"/>
    </row>
    <row r="8051" spans="23:24" x14ac:dyDescent="0.2">
      <c r="W8051" s="25"/>
      <c r="X8051" s="25"/>
    </row>
    <row r="8052" spans="23:24" x14ac:dyDescent="0.2">
      <c r="W8052" s="25"/>
      <c r="X8052" s="25"/>
    </row>
    <row r="8053" spans="23:24" x14ac:dyDescent="0.2">
      <c r="W8053" s="25"/>
      <c r="X8053" s="25"/>
    </row>
    <row r="8054" spans="23:24" x14ac:dyDescent="0.2">
      <c r="W8054" s="25"/>
      <c r="X8054" s="25"/>
    </row>
    <row r="8055" spans="23:24" x14ac:dyDescent="0.2">
      <c r="W8055" s="25"/>
      <c r="X8055" s="25"/>
    </row>
    <row r="8056" spans="23:24" x14ac:dyDescent="0.2">
      <c r="W8056" s="25"/>
      <c r="X8056" s="25"/>
    </row>
    <row r="8057" spans="23:24" x14ac:dyDescent="0.2">
      <c r="W8057" s="25"/>
      <c r="X8057" s="25"/>
    </row>
    <row r="8058" spans="23:24" x14ac:dyDescent="0.2">
      <c r="W8058" s="25"/>
      <c r="X8058" s="25"/>
    </row>
    <row r="8059" spans="23:24" x14ac:dyDescent="0.2">
      <c r="W8059" s="25"/>
      <c r="X8059" s="25"/>
    </row>
    <row r="8060" spans="23:24" x14ac:dyDescent="0.2">
      <c r="W8060" s="25"/>
      <c r="X8060" s="25"/>
    </row>
    <row r="8061" spans="23:24" x14ac:dyDescent="0.2">
      <c r="W8061" s="25"/>
      <c r="X8061" s="25"/>
    </row>
    <row r="8062" spans="23:24" x14ac:dyDescent="0.2">
      <c r="W8062" s="25"/>
      <c r="X8062" s="25"/>
    </row>
    <row r="8063" spans="23:24" x14ac:dyDescent="0.2">
      <c r="W8063" s="25"/>
      <c r="X8063" s="25"/>
    </row>
    <row r="8064" spans="23:24" x14ac:dyDescent="0.2">
      <c r="W8064" s="25"/>
      <c r="X8064" s="25"/>
    </row>
    <row r="8065" spans="23:24" x14ac:dyDescent="0.2">
      <c r="W8065" s="25"/>
      <c r="X8065" s="25"/>
    </row>
    <row r="8066" spans="23:24" x14ac:dyDescent="0.2">
      <c r="W8066" s="25"/>
      <c r="X8066" s="25"/>
    </row>
    <row r="8067" spans="23:24" x14ac:dyDescent="0.2">
      <c r="W8067" s="25"/>
      <c r="X8067" s="25"/>
    </row>
    <row r="8068" spans="23:24" x14ac:dyDescent="0.2">
      <c r="W8068" s="25"/>
      <c r="X8068" s="25"/>
    </row>
    <row r="8069" spans="23:24" x14ac:dyDescent="0.2">
      <c r="W8069" s="25"/>
      <c r="X8069" s="25"/>
    </row>
    <row r="8070" spans="23:24" x14ac:dyDescent="0.2">
      <c r="W8070" s="25"/>
      <c r="X8070" s="25"/>
    </row>
    <row r="8071" spans="23:24" x14ac:dyDescent="0.2">
      <c r="W8071" s="25"/>
      <c r="X8071" s="25"/>
    </row>
    <row r="8072" spans="23:24" x14ac:dyDescent="0.2">
      <c r="W8072" s="25"/>
      <c r="X8072" s="25"/>
    </row>
    <row r="8073" spans="23:24" x14ac:dyDescent="0.2">
      <c r="W8073" s="25"/>
      <c r="X8073" s="25"/>
    </row>
    <row r="8074" spans="23:24" x14ac:dyDescent="0.2">
      <c r="W8074" s="25"/>
      <c r="X8074" s="25"/>
    </row>
    <row r="8075" spans="23:24" x14ac:dyDescent="0.2">
      <c r="W8075" s="25"/>
      <c r="X8075" s="25"/>
    </row>
    <row r="8076" spans="23:24" x14ac:dyDescent="0.2">
      <c r="W8076" s="25"/>
      <c r="X8076" s="25"/>
    </row>
    <row r="8077" spans="23:24" x14ac:dyDescent="0.2">
      <c r="W8077" s="25"/>
      <c r="X8077" s="25"/>
    </row>
    <row r="8078" spans="23:24" x14ac:dyDescent="0.2">
      <c r="W8078" s="25"/>
      <c r="X8078" s="25"/>
    </row>
    <row r="8079" spans="23:24" x14ac:dyDescent="0.2">
      <c r="W8079" s="25"/>
      <c r="X8079" s="25"/>
    </row>
    <row r="8080" spans="23:24" x14ac:dyDescent="0.2">
      <c r="W8080" s="25"/>
      <c r="X8080" s="25"/>
    </row>
    <row r="8081" spans="23:24" x14ac:dyDescent="0.2">
      <c r="W8081" s="25"/>
      <c r="X8081" s="25"/>
    </row>
    <row r="8082" spans="23:24" x14ac:dyDescent="0.2">
      <c r="W8082" s="25"/>
      <c r="X8082" s="25"/>
    </row>
    <row r="8083" spans="23:24" x14ac:dyDescent="0.2">
      <c r="W8083" s="25"/>
      <c r="X8083" s="25"/>
    </row>
    <row r="8084" spans="23:24" x14ac:dyDescent="0.2">
      <c r="W8084" s="25"/>
      <c r="X8084" s="25"/>
    </row>
    <row r="8085" spans="23:24" x14ac:dyDescent="0.2">
      <c r="W8085" s="25"/>
      <c r="X8085" s="25"/>
    </row>
    <row r="8086" spans="23:24" x14ac:dyDescent="0.2">
      <c r="W8086" s="25"/>
      <c r="X8086" s="25"/>
    </row>
    <row r="8087" spans="23:24" x14ac:dyDescent="0.2">
      <c r="W8087" s="25"/>
      <c r="X8087" s="25"/>
    </row>
    <row r="8088" spans="23:24" x14ac:dyDescent="0.2">
      <c r="W8088" s="25"/>
      <c r="X8088" s="25"/>
    </row>
    <row r="8089" spans="23:24" x14ac:dyDescent="0.2">
      <c r="W8089" s="25"/>
      <c r="X8089" s="25"/>
    </row>
    <row r="8090" spans="23:24" x14ac:dyDescent="0.2">
      <c r="W8090" s="25"/>
      <c r="X8090" s="25"/>
    </row>
    <row r="8091" spans="23:24" x14ac:dyDescent="0.2">
      <c r="W8091" s="25"/>
      <c r="X8091" s="25"/>
    </row>
    <row r="8092" spans="23:24" x14ac:dyDescent="0.2">
      <c r="W8092" s="25"/>
      <c r="X8092" s="25"/>
    </row>
    <row r="8093" spans="23:24" x14ac:dyDescent="0.2">
      <c r="W8093" s="25"/>
      <c r="X8093" s="25"/>
    </row>
    <row r="8094" spans="23:24" x14ac:dyDescent="0.2">
      <c r="W8094" s="25"/>
      <c r="X8094" s="25"/>
    </row>
    <row r="8095" spans="23:24" x14ac:dyDescent="0.2">
      <c r="W8095" s="25"/>
      <c r="X8095" s="25"/>
    </row>
    <row r="8096" spans="23:24" x14ac:dyDescent="0.2">
      <c r="W8096" s="25"/>
      <c r="X8096" s="25"/>
    </row>
    <row r="8097" spans="23:24" x14ac:dyDescent="0.2">
      <c r="W8097" s="25"/>
      <c r="X8097" s="25"/>
    </row>
    <row r="8098" spans="23:24" x14ac:dyDescent="0.2">
      <c r="W8098" s="25"/>
      <c r="X8098" s="25"/>
    </row>
    <row r="8099" spans="23:24" x14ac:dyDescent="0.2">
      <c r="W8099" s="25"/>
      <c r="X8099" s="25"/>
    </row>
    <row r="8100" spans="23:24" x14ac:dyDescent="0.2">
      <c r="W8100" s="25"/>
      <c r="X8100" s="25"/>
    </row>
    <row r="8101" spans="23:24" x14ac:dyDescent="0.2">
      <c r="W8101" s="25"/>
      <c r="X8101" s="25"/>
    </row>
    <row r="8102" spans="23:24" x14ac:dyDescent="0.2">
      <c r="W8102" s="25"/>
      <c r="X8102" s="25"/>
    </row>
    <row r="8103" spans="23:24" x14ac:dyDescent="0.2">
      <c r="W8103" s="25"/>
      <c r="X8103" s="25"/>
    </row>
    <row r="8104" spans="23:24" x14ac:dyDescent="0.2">
      <c r="W8104" s="25"/>
      <c r="X8104" s="25"/>
    </row>
    <row r="8105" spans="23:24" x14ac:dyDescent="0.2">
      <c r="W8105" s="25"/>
      <c r="X8105" s="25"/>
    </row>
    <row r="8106" spans="23:24" x14ac:dyDescent="0.2">
      <c r="W8106" s="25"/>
      <c r="X8106" s="25"/>
    </row>
    <row r="8107" spans="23:24" x14ac:dyDescent="0.2">
      <c r="W8107" s="25"/>
      <c r="X8107" s="25"/>
    </row>
    <row r="8108" spans="23:24" x14ac:dyDescent="0.2">
      <c r="W8108" s="25"/>
      <c r="X8108" s="25"/>
    </row>
    <row r="8109" spans="23:24" x14ac:dyDescent="0.2">
      <c r="W8109" s="25"/>
      <c r="X8109" s="25"/>
    </row>
    <row r="8110" spans="23:24" x14ac:dyDescent="0.2">
      <c r="W8110" s="25"/>
      <c r="X8110" s="25"/>
    </row>
    <row r="8111" spans="23:24" x14ac:dyDescent="0.2">
      <c r="W8111" s="25"/>
      <c r="X8111" s="25"/>
    </row>
    <row r="8112" spans="23:24" x14ac:dyDescent="0.2">
      <c r="W8112" s="25"/>
      <c r="X8112" s="25"/>
    </row>
    <row r="8113" spans="23:24" x14ac:dyDescent="0.2">
      <c r="W8113" s="25"/>
      <c r="X8113" s="25"/>
    </row>
    <row r="8114" spans="23:24" x14ac:dyDescent="0.2">
      <c r="W8114" s="25"/>
      <c r="X8114" s="25"/>
    </row>
    <row r="8115" spans="23:24" x14ac:dyDescent="0.2">
      <c r="W8115" s="25"/>
      <c r="X8115" s="25"/>
    </row>
    <row r="8116" spans="23:24" x14ac:dyDescent="0.2">
      <c r="W8116" s="25"/>
      <c r="X8116" s="25"/>
    </row>
    <row r="8117" spans="23:24" x14ac:dyDescent="0.2">
      <c r="W8117" s="25"/>
      <c r="X8117" s="25"/>
    </row>
    <row r="8118" spans="23:24" x14ac:dyDescent="0.2">
      <c r="W8118" s="25"/>
      <c r="X8118" s="25"/>
    </row>
    <row r="8119" spans="23:24" x14ac:dyDescent="0.2">
      <c r="W8119" s="25"/>
      <c r="X8119" s="25"/>
    </row>
    <row r="8120" spans="23:24" x14ac:dyDescent="0.2">
      <c r="W8120" s="25"/>
      <c r="X8120" s="25"/>
    </row>
    <row r="8121" spans="23:24" x14ac:dyDescent="0.2">
      <c r="W8121" s="25"/>
      <c r="X8121" s="25"/>
    </row>
    <row r="8122" spans="23:24" x14ac:dyDescent="0.2">
      <c r="W8122" s="25"/>
      <c r="X8122" s="25"/>
    </row>
    <row r="8123" spans="23:24" x14ac:dyDescent="0.2">
      <c r="W8123" s="25"/>
      <c r="X8123" s="25"/>
    </row>
    <row r="8124" spans="23:24" x14ac:dyDescent="0.2">
      <c r="W8124" s="25"/>
      <c r="X8124" s="25"/>
    </row>
    <row r="8125" spans="23:24" x14ac:dyDescent="0.2">
      <c r="W8125" s="25"/>
      <c r="X8125" s="25"/>
    </row>
    <row r="8126" spans="23:24" x14ac:dyDescent="0.2">
      <c r="W8126" s="25"/>
      <c r="X8126" s="25"/>
    </row>
    <row r="8127" spans="23:24" x14ac:dyDescent="0.2">
      <c r="W8127" s="25"/>
      <c r="X8127" s="25"/>
    </row>
    <row r="8128" spans="23:24" x14ac:dyDescent="0.2">
      <c r="W8128" s="25"/>
      <c r="X8128" s="25"/>
    </row>
    <row r="8129" spans="23:24" x14ac:dyDescent="0.2">
      <c r="W8129" s="25"/>
      <c r="X8129" s="25"/>
    </row>
    <row r="8130" spans="23:24" x14ac:dyDescent="0.2">
      <c r="W8130" s="25"/>
      <c r="X8130" s="25"/>
    </row>
    <row r="8131" spans="23:24" x14ac:dyDescent="0.2">
      <c r="W8131" s="25"/>
      <c r="X8131" s="25"/>
    </row>
    <row r="8132" spans="23:24" x14ac:dyDescent="0.2">
      <c r="W8132" s="25"/>
      <c r="X8132" s="25"/>
    </row>
    <row r="8133" spans="23:24" x14ac:dyDescent="0.2">
      <c r="W8133" s="25"/>
      <c r="X8133" s="25"/>
    </row>
    <row r="8134" spans="23:24" x14ac:dyDescent="0.2">
      <c r="W8134" s="25"/>
      <c r="X8134" s="25"/>
    </row>
    <row r="8135" spans="23:24" x14ac:dyDescent="0.2">
      <c r="W8135" s="25"/>
      <c r="X8135" s="25"/>
    </row>
    <row r="8136" spans="23:24" x14ac:dyDescent="0.2">
      <c r="W8136" s="25"/>
      <c r="X8136" s="25"/>
    </row>
    <row r="8137" spans="23:24" x14ac:dyDescent="0.2">
      <c r="W8137" s="25"/>
      <c r="X8137" s="25"/>
    </row>
    <row r="8138" spans="23:24" x14ac:dyDescent="0.2">
      <c r="W8138" s="25"/>
      <c r="X8138" s="25"/>
    </row>
    <row r="8139" spans="23:24" x14ac:dyDescent="0.2">
      <c r="W8139" s="25"/>
      <c r="X8139" s="25"/>
    </row>
    <row r="8140" spans="23:24" x14ac:dyDescent="0.2">
      <c r="W8140" s="25"/>
      <c r="X8140" s="25"/>
    </row>
    <row r="8141" spans="23:24" x14ac:dyDescent="0.2">
      <c r="W8141" s="25"/>
      <c r="X8141" s="25"/>
    </row>
    <row r="8142" spans="23:24" x14ac:dyDescent="0.2">
      <c r="W8142" s="25"/>
      <c r="X8142" s="25"/>
    </row>
    <row r="8143" spans="23:24" x14ac:dyDescent="0.2">
      <c r="W8143" s="25"/>
      <c r="X8143" s="25"/>
    </row>
    <row r="8144" spans="23:24" x14ac:dyDescent="0.2">
      <c r="W8144" s="25"/>
      <c r="X8144" s="25"/>
    </row>
    <row r="8145" spans="23:24" x14ac:dyDescent="0.2">
      <c r="W8145" s="25"/>
      <c r="X8145" s="25"/>
    </row>
    <row r="8146" spans="23:24" x14ac:dyDescent="0.2">
      <c r="W8146" s="25"/>
      <c r="X8146" s="25"/>
    </row>
    <row r="8147" spans="23:24" x14ac:dyDescent="0.2">
      <c r="W8147" s="25"/>
      <c r="X8147" s="25"/>
    </row>
    <row r="8148" spans="23:24" x14ac:dyDescent="0.2">
      <c r="W8148" s="25"/>
      <c r="X8148" s="25"/>
    </row>
    <row r="8149" spans="23:24" x14ac:dyDescent="0.2">
      <c r="W8149" s="25"/>
      <c r="X8149" s="25"/>
    </row>
    <row r="8150" spans="23:24" x14ac:dyDescent="0.2">
      <c r="W8150" s="25"/>
      <c r="X8150" s="25"/>
    </row>
    <row r="8151" spans="23:24" x14ac:dyDescent="0.2">
      <c r="W8151" s="25"/>
      <c r="X8151" s="25"/>
    </row>
    <row r="8152" spans="23:24" x14ac:dyDescent="0.2">
      <c r="W8152" s="25"/>
      <c r="X8152" s="25"/>
    </row>
    <row r="8153" spans="23:24" x14ac:dyDescent="0.2">
      <c r="W8153" s="25"/>
      <c r="X8153" s="25"/>
    </row>
    <row r="8154" spans="23:24" x14ac:dyDescent="0.2">
      <c r="W8154" s="25"/>
      <c r="X8154" s="25"/>
    </row>
    <row r="8155" spans="23:24" x14ac:dyDescent="0.2">
      <c r="W8155" s="25"/>
      <c r="X8155" s="25"/>
    </row>
    <row r="8156" spans="23:24" x14ac:dyDescent="0.2">
      <c r="W8156" s="25"/>
      <c r="X8156" s="25"/>
    </row>
    <row r="8157" spans="23:24" x14ac:dyDescent="0.2">
      <c r="W8157" s="25"/>
      <c r="X8157" s="25"/>
    </row>
    <row r="8158" spans="23:24" x14ac:dyDescent="0.2">
      <c r="W8158" s="25"/>
      <c r="X8158" s="25"/>
    </row>
    <row r="8159" spans="23:24" x14ac:dyDescent="0.2">
      <c r="W8159" s="25"/>
      <c r="X8159" s="25"/>
    </row>
    <row r="8160" spans="23:24" x14ac:dyDescent="0.2">
      <c r="W8160" s="25"/>
      <c r="X8160" s="25"/>
    </row>
    <row r="8161" spans="23:24" x14ac:dyDescent="0.2">
      <c r="W8161" s="25"/>
      <c r="X8161" s="25"/>
    </row>
    <row r="8162" spans="23:24" x14ac:dyDescent="0.2">
      <c r="W8162" s="25"/>
      <c r="X8162" s="25"/>
    </row>
    <row r="8163" spans="23:24" x14ac:dyDescent="0.2">
      <c r="W8163" s="25"/>
      <c r="X8163" s="25"/>
    </row>
    <row r="8164" spans="23:24" x14ac:dyDescent="0.2">
      <c r="W8164" s="25"/>
      <c r="X8164" s="25"/>
    </row>
    <row r="8165" spans="23:24" x14ac:dyDescent="0.2">
      <c r="W8165" s="25"/>
      <c r="X8165" s="25"/>
    </row>
    <row r="8166" spans="23:24" x14ac:dyDescent="0.2">
      <c r="W8166" s="25"/>
      <c r="X8166" s="25"/>
    </row>
    <row r="8167" spans="23:24" x14ac:dyDescent="0.2">
      <c r="W8167" s="25"/>
      <c r="X8167" s="25"/>
    </row>
    <row r="8168" spans="23:24" x14ac:dyDescent="0.2">
      <c r="W8168" s="25"/>
      <c r="X8168" s="25"/>
    </row>
    <row r="8169" spans="23:24" x14ac:dyDescent="0.2">
      <c r="W8169" s="25"/>
      <c r="X8169" s="25"/>
    </row>
    <row r="8170" spans="23:24" x14ac:dyDescent="0.2">
      <c r="W8170" s="25"/>
      <c r="X8170" s="25"/>
    </row>
    <row r="8171" spans="23:24" x14ac:dyDescent="0.2">
      <c r="W8171" s="25"/>
      <c r="X8171" s="25"/>
    </row>
    <row r="8172" spans="23:24" x14ac:dyDescent="0.2">
      <c r="W8172" s="25"/>
      <c r="X8172" s="25"/>
    </row>
    <row r="8173" spans="23:24" x14ac:dyDescent="0.2">
      <c r="W8173" s="25"/>
      <c r="X8173" s="25"/>
    </row>
    <row r="8174" spans="23:24" x14ac:dyDescent="0.2">
      <c r="W8174" s="25"/>
      <c r="X8174" s="25"/>
    </row>
    <row r="8175" spans="23:24" x14ac:dyDescent="0.2">
      <c r="W8175" s="25"/>
      <c r="X8175" s="25"/>
    </row>
    <row r="8176" spans="23:24" x14ac:dyDescent="0.2">
      <c r="W8176" s="25"/>
      <c r="X8176" s="25"/>
    </row>
    <row r="8177" spans="23:24" x14ac:dyDescent="0.2">
      <c r="W8177" s="25"/>
      <c r="X8177" s="25"/>
    </row>
    <row r="8178" spans="23:24" x14ac:dyDescent="0.2">
      <c r="W8178" s="25"/>
      <c r="X8178" s="25"/>
    </row>
    <row r="8179" spans="23:24" x14ac:dyDescent="0.2">
      <c r="W8179" s="25"/>
      <c r="X8179" s="25"/>
    </row>
    <row r="8180" spans="23:24" x14ac:dyDescent="0.2">
      <c r="W8180" s="25"/>
      <c r="X8180" s="25"/>
    </row>
    <row r="8181" spans="23:24" x14ac:dyDescent="0.2">
      <c r="W8181" s="25"/>
      <c r="X8181" s="25"/>
    </row>
    <row r="8182" spans="23:24" x14ac:dyDescent="0.2">
      <c r="W8182" s="25"/>
      <c r="X8182" s="25"/>
    </row>
    <row r="8183" spans="23:24" x14ac:dyDescent="0.2">
      <c r="W8183" s="25"/>
      <c r="X8183" s="25"/>
    </row>
    <row r="8184" spans="23:24" x14ac:dyDescent="0.2">
      <c r="W8184" s="25"/>
      <c r="X8184" s="25"/>
    </row>
    <row r="8185" spans="23:24" x14ac:dyDescent="0.2">
      <c r="W8185" s="25"/>
      <c r="X8185" s="25"/>
    </row>
    <row r="8186" spans="23:24" x14ac:dyDescent="0.2">
      <c r="W8186" s="25"/>
      <c r="X8186" s="25"/>
    </row>
    <row r="8187" spans="23:24" x14ac:dyDescent="0.2">
      <c r="W8187" s="25"/>
      <c r="X8187" s="25"/>
    </row>
    <row r="8188" spans="23:24" x14ac:dyDescent="0.2">
      <c r="W8188" s="25"/>
      <c r="X8188" s="25"/>
    </row>
    <row r="8189" spans="23:24" x14ac:dyDescent="0.2">
      <c r="W8189" s="25"/>
      <c r="X8189" s="25"/>
    </row>
    <row r="8190" spans="23:24" x14ac:dyDescent="0.2">
      <c r="W8190" s="25"/>
      <c r="X8190" s="25"/>
    </row>
    <row r="8191" spans="23:24" x14ac:dyDescent="0.2">
      <c r="W8191" s="25"/>
      <c r="X8191" s="25"/>
    </row>
    <row r="8192" spans="23:24" x14ac:dyDescent="0.2">
      <c r="W8192" s="25"/>
      <c r="X8192" s="25"/>
    </row>
    <row r="8193" spans="23:24" x14ac:dyDescent="0.2">
      <c r="W8193" s="25"/>
      <c r="X8193" s="25"/>
    </row>
    <row r="8194" spans="23:24" x14ac:dyDescent="0.2">
      <c r="W8194" s="25"/>
      <c r="X8194" s="25"/>
    </row>
    <row r="8195" spans="23:24" x14ac:dyDescent="0.2">
      <c r="W8195" s="25"/>
      <c r="X8195" s="25"/>
    </row>
    <row r="8196" spans="23:24" x14ac:dyDescent="0.2">
      <c r="W8196" s="25"/>
      <c r="X8196" s="25"/>
    </row>
    <row r="8197" spans="23:24" x14ac:dyDescent="0.2">
      <c r="W8197" s="25"/>
      <c r="X8197" s="25"/>
    </row>
    <row r="8198" spans="23:24" x14ac:dyDescent="0.2">
      <c r="W8198" s="25"/>
      <c r="X8198" s="25"/>
    </row>
    <row r="8199" spans="23:24" x14ac:dyDescent="0.2">
      <c r="W8199" s="25"/>
      <c r="X8199" s="25"/>
    </row>
    <row r="8200" spans="23:24" x14ac:dyDescent="0.2">
      <c r="W8200" s="25"/>
      <c r="X8200" s="25"/>
    </row>
    <row r="8201" spans="23:24" x14ac:dyDescent="0.2">
      <c r="W8201" s="25"/>
      <c r="X8201" s="25"/>
    </row>
    <row r="8202" spans="23:24" x14ac:dyDescent="0.2">
      <c r="W8202" s="25"/>
      <c r="X8202" s="25"/>
    </row>
    <row r="8203" spans="23:24" x14ac:dyDescent="0.2">
      <c r="W8203" s="25"/>
      <c r="X8203" s="25"/>
    </row>
    <row r="8204" spans="23:24" x14ac:dyDescent="0.2">
      <c r="W8204" s="25"/>
      <c r="X8204" s="25"/>
    </row>
    <row r="8205" spans="23:24" x14ac:dyDescent="0.2">
      <c r="W8205" s="25"/>
      <c r="X8205" s="25"/>
    </row>
    <row r="8206" spans="23:24" x14ac:dyDescent="0.2">
      <c r="W8206" s="25"/>
      <c r="X8206" s="25"/>
    </row>
    <row r="8207" spans="23:24" x14ac:dyDescent="0.2">
      <c r="W8207" s="25"/>
      <c r="X8207" s="25"/>
    </row>
    <row r="8208" spans="23:24" x14ac:dyDescent="0.2">
      <c r="W8208" s="25"/>
      <c r="X8208" s="25"/>
    </row>
    <row r="8209" spans="23:24" x14ac:dyDescent="0.2">
      <c r="W8209" s="25"/>
      <c r="X8209" s="25"/>
    </row>
    <row r="8210" spans="23:24" x14ac:dyDescent="0.2">
      <c r="W8210" s="25"/>
      <c r="X8210" s="25"/>
    </row>
    <row r="8211" spans="23:24" x14ac:dyDescent="0.2">
      <c r="W8211" s="25"/>
      <c r="X8211" s="25"/>
    </row>
    <row r="8212" spans="23:24" x14ac:dyDescent="0.2">
      <c r="W8212" s="25"/>
      <c r="X8212" s="25"/>
    </row>
    <row r="8213" spans="23:24" x14ac:dyDescent="0.2">
      <c r="W8213" s="25"/>
      <c r="X8213" s="25"/>
    </row>
    <row r="8214" spans="23:24" x14ac:dyDescent="0.2">
      <c r="W8214" s="25"/>
      <c r="X8214" s="25"/>
    </row>
    <row r="8215" spans="23:24" x14ac:dyDescent="0.2">
      <c r="W8215" s="25"/>
      <c r="X8215" s="25"/>
    </row>
    <row r="8216" spans="23:24" x14ac:dyDescent="0.2">
      <c r="W8216" s="25"/>
      <c r="X8216" s="25"/>
    </row>
    <row r="8217" spans="23:24" x14ac:dyDescent="0.2">
      <c r="W8217" s="25"/>
      <c r="X8217" s="25"/>
    </row>
    <row r="8218" spans="23:24" x14ac:dyDescent="0.2">
      <c r="W8218" s="25"/>
      <c r="X8218" s="25"/>
    </row>
    <row r="8219" spans="23:24" x14ac:dyDescent="0.2">
      <c r="W8219" s="25"/>
      <c r="X8219" s="25"/>
    </row>
    <row r="8220" spans="23:24" x14ac:dyDescent="0.2">
      <c r="W8220" s="25"/>
      <c r="X8220" s="25"/>
    </row>
    <row r="8221" spans="23:24" x14ac:dyDescent="0.2">
      <c r="W8221" s="25"/>
      <c r="X8221" s="25"/>
    </row>
    <row r="8222" spans="23:24" x14ac:dyDescent="0.2">
      <c r="W8222" s="25"/>
      <c r="X8222" s="25"/>
    </row>
    <row r="8223" spans="23:24" x14ac:dyDescent="0.2">
      <c r="W8223" s="25"/>
      <c r="X8223" s="25"/>
    </row>
    <row r="8224" spans="23:24" x14ac:dyDescent="0.2">
      <c r="W8224" s="25"/>
      <c r="X8224" s="25"/>
    </row>
    <row r="8225" spans="23:24" x14ac:dyDescent="0.2">
      <c r="W8225" s="25"/>
      <c r="X8225" s="25"/>
    </row>
    <row r="8226" spans="23:24" x14ac:dyDescent="0.2">
      <c r="W8226" s="25"/>
      <c r="X8226" s="25"/>
    </row>
    <row r="8227" spans="23:24" x14ac:dyDescent="0.2">
      <c r="W8227" s="25"/>
      <c r="X8227" s="25"/>
    </row>
    <row r="8228" spans="23:24" x14ac:dyDescent="0.2">
      <c r="W8228" s="25"/>
      <c r="X8228" s="25"/>
    </row>
    <row r="8229" spans="23:24" x14ac:dyDescent="0.2">
      <c r="W8229" s="25"/>
      <c r="X8229" s="25"/>
    </row>
    <row r="8230" spans="23:24" x14ac:dyDescent="0.2">
      <c r="W8230" s="25"/>
      <c r="X8230" s="25"/>
    </row>
    <row r="8231" spans="23:24" x14ac:dyDescent="0.2">
      <c r="W8231" s="25"/>
      <c r="X8231" s="25"/>
    </row>
    <row r="8232" spans="23:24" x14ac:dyDescent="0.2">
      <c r="W8232" s="25"/>
      <c r="X8232" s="25"/>
    </row>
    <row r="8233" spans="23:24" x14ac:dyDescent="0.2">
      <c r="W8233" s="25"/>
      <c r="X8233" s="25"/>
    </row>
    <row r="8234" spans="23:24" x14ac:dyDescent="0.2">
      <c r="W8234" s="25"/>
      <c r="X8234" s="25"/>
    </row>
    <row r="8235" spans="23:24" x14ac:dyDescent="0.2">
      <c r="W8235" s="25"/>
      <c r="X8235" s="25"/>
    </row>
    <row r="8236" spans="23:24" x14ac:dyDescent="0.2">
      <c r="W8236" s="25"/>
      <c r="X8236" s="25"/>
    </row>
    <row r="8237" spans="23:24" x14ac:dyDescent="0.2">
      <c r="W8237" s="25"/>
      <c r="X8237" s="25"/>
    </row>
    <row r="8238" spans="23:24" x14ac:dyDescent="0.2">
      <c r="W8238" s="25"/>
      <c r="X8238" s="25"/>
    </row>
    <row r="8239" spans="23:24" x14ac:dyDescent="0.2">
      <c r="W8239" s="25"/>
      <c r="X8239" s="25"/>
    </row>
    <row r="8240" spans="23:24" x14ac:dyDescent="0.2">
      <c r="W8240" s="25"/>
      <c r="X8240" s="25"/>
    </row>
    <row r="8241" spans="23:24" x14ac:dyDescent="0.2">
      <c r="W8241" s="25"/>
      <c r="X8241" s="25"/>
    </row>
    <row r="8242" spans="23:24" x14ac:dyDescent="0.2">
      <c r="W8242" s="25"/>
      <c r="X8242" s="25"/>
    </row>
    <row r="8243" spans="23:24" x14ac:dyDescent="0.2">
      <c r="W8243" s="25"/>
      <c r="X8243" s="25"/>
    </row>
    <row r="8244" spans="23:24" x14ac:dyDescent="0.2">
      <c r="W8244" s="25"/>
      <c r="X8244" s="25"/>
    </row>
    <row r="8245" spans="23:24" x14ac:dyDescent="0.2">
      <c r="W8245" s="25"/>
      <c r="X8245" s="25"/>
    </row>
    <row r="8246" spans="23:24" x14ac:dyDescent="0.2">
      <c r="W8246" s="25"/>
      <c r="X8246" s="25"/>
    </row>
    <row r="8247" spans="23:24" x14ac:dyDescent="0.2">
      <c r="W8247" s="25"/>
      <c r="X8247" s="25"/>
    </row>
    <row r="8248" spans="23:24" x14ac:dyDescent="0.2">
      <c r="W8248" s="25"/>
      <c r="X8248" s="25"/>
    </row>
    <row r="8249" spans="23:24" x14ac:dyDescent="0.2">
      <c r="W8249" s="25"/>
      <c r="X8249" s="25"/>
    </row>
    <row r="8250" spans="23:24" x14ac:dyDescent="0.2">
      <c r="W8250" s="25"/>
      <c r="X8250" s="25"/>
    </row>
    <row r="8251" spans="23:24" x14ac:dyDescent="0.2">
      <c r="W8251" s="25"/>
      <c r="X8251" s="25"/>
    </row>
    <row r="8252" spans="23:24" x14ac:dyDescent="0.2">
      <c r="W8252" s="25"/>
      <c r="X8252" s="25"/>
    </row>
    <row r="8253" spans="23:24" x14ac:dyDescent="0.2">
      <c r="W8253" s="25"/>
      <c r="X8253" s="25"/>
    </row>
    <row r="8254" spans="23:24" x14ac:dyDescent="0.2">
      <c r="W8254" s="25"/>
      <c r="X8254" s="25"/>
    </row>
    <row r="8255" spans="23:24" x14ac:dyDescent="0.2">
      <c r="W8255" s="25"/>
      <c r="X8255" s="25"/>
    </row>
    <row r="8256" spans="23:24" x14ac:dyDescent="0.2">
      <c r="W8256" s="25"/>
      <c r="X8256" s="25"/>
    </row>
    <row r="8257" spans="23:24" x14ac:dyDescent="0.2">
      <c r="W8257" s="25"/>
      <c r="X8257" s="25"/>
    </row>
    <row r="8258" spans="23:24" x14ac:dyDescent="0.2">
      <c r="W8258" s="25"/>
      <c r="X8258" s="25"/>
    </row>
    <row r="8259" spans="23:24" x14ac:dyDescent="0.2">
      <c r="W8259" s="25"/>
      <c r="X8259" s="25"/>
    </row>
    <row r="8260" spans="23:24" x14ac:dyDescent="0.2">
      <c r="W8260" s="25"/>
      <c r="X8260" s="25"/>
    </row>
    <row r="8261" spans="23:24" x14ac:dyDescent="0.2">
      <c r="W8261" s="25"/>
      <c r="X8261" s="25"/>
    </row>
    <row r="8262" spans="23:24" x14ac:dyDescent="0.2">
      <c r="W8262" s="25"/>
      <c r="X8262" s="25"/>
    </row>
    <row r="8263" spans="23:24" x14ac:dyDescent="0.2">
      <c r="W8263" s="25"/>
      <c r="X8263" s="25"/>
    </row>
    <row r="8264" spans="23:24" x14ac:dyDescent="0.2">
      <c r="W8264" s="25"/>
      <c r="X8264" s="25"/>
    </row>
    <row r="8265" spans="23:24" x14ac:dyDescent="0.2">
      <c r="W8265" s="25"/>
      <c r="X8265" s="25"/>
    </row>
    <row r="8266" spans="23:24" x14ac:dyDescent="0.2">
      <c r="W8266" s="25"/>
      <c r="X8266" s="25"/>
    </row>
    <row r="8267" spans="23:24" x14ac:dyDescent="0.2">
      <c r="W8267" s="25"/>
      <c r="X8267" s="25"/>
    </row>
    <row r="8268" spans="23:24" x14ac:dyDescent="0.2">
      <c r="W8268" s="25"/>
      <c r="X8268" s="25"/>
    </row>
    <row r="8269" spans="23:24" x14ac:dyDescent="0.2">
      <c r="W8269" s="25"/>
      <c r="X8269" s="25"/>
    </row>
    <row r="8270" spans="23:24" x14ac:dyDescent="0.2">
      <c r="W8270" s="25"/>
      <c r="X8270" s="25"/>
    </row>
    <row r="8271" spans="23:24" x14ac:dyDescent="0.2">
      <c r="W8271" s="25"/>
      <c r="X8271" s="25"/>
    </row>
    <row r="8272" spans="23:24" x14ac:dyDescent="0.2">
      <c r="W8272" s="25"/>
      <c r="X8272" s="25"/>
    </row>
    <row r="8273" spans="23:24" x14ac:dyDescent="0.2">
      <c r="W8273" s="25"/>
      <c r="X8273" s="25"/>
    </row>
    <row r="8274" spans="23:24" x14ac:dyDescent="0.2">
      <c r="W8274" s="25"/>
      <c r="X8274" s="25"/>
    </row>
    <row r="8275" spans="23:24" x14ac:dyDescent="0.2">
      <c r="W8275" s="25"/>
      <c r="X8275" s="25"/>
    </row>
    <row r="8276" spans="23:24" x14ac:dyDescent="0.2">
      <c r="W8276" s="25"/>
      <c r="X8276" s="25"/>
    </row>
    <row r="8277" spans="23:24" x14ac:dyDescent="0.2">
      <c r="W8277" s="25"/>
      <c r="X8277" s="25"/>
    </row>
    <row r="8278" spans="23:24" x14ac:dyDescent="0.2">
      <c r="W8278" s="25"/>
      <c r="X8278" s="25"/>
    </row>
    <row r="8279" spans="23:24" x14ac:dyDescent="0.2">
      <c r="W8279" s="25"/>
      <c r="X8279" s="25"/>
    </row>
    <row r="8280" spans="23:24" x14ac:dyDescent="0.2">
      <c r="W8280" s="25"/>
      <c r="X8280" s="25"/>
    </row>
    <row r="8281" spans="23:24" x14ac:dyDescent="0.2">
      <c r="W8281" s="25"/>
      <c r="X8281" s="25"/>
    </row>
    <row r="8282" spans="23:24" x14ac:dyDescent="0.2">
      <c r="W8282" s="25"/>
      <c r="X8282" s="25"/>
    </row>
    <row r="8283" spans="23:24" x14ac:dyDescent="0.2">
      <c r="W8283" s="25"/>
      <c r="X8283" s="25"/>
    </row>
    <row r="8284" spans="23:24" x14ac:dyDescent="0.2">
      <c r="W8284" s="25"/>
      <c r="X8284" s="25"/>
    </row>
    <row r="8285" spans="23:24" x14ac:dyDescent="0.2">
      <c r="W8285" s="25"/>
      <c r="X8285" s="25"/>
    </row>
    <row r="8286" spans="23:24" x14ac:dyDescent="0.2">
      <c r="W8286" s="25"/>
      <c r="X8286" s="25"/>
    </row>
    <row r="8287" spans="23:24" x14ac:dyDescent="0.2">
      <c r="W8287" s="25"/>
      <c r="X8287" s="25"/>
    </row>
    <row r="8288" spans="23:24" x14ac:dyDescent="0.2">
      <c r="W8288" s="25"/>
      <c r="X8288" s="25"/>
    </row>
    <row r="8289" spans="23:24" x14ac:dyDescent="0.2">
      <c r="W8289" s="25"/>
      <c r="X8289" s="25"/>
    </row>
    <row r="8290" spans="23:24" x14ac:dyDescent="0.2">
      <c r="W8290" s="25"/>
      <c r="X8290" s="25"/>
    </row>
    <row r="8291" spans="23:24" x14ac:dyDescent="0.2">
      <c r="W8291" s="25"/>
      <c r="X8291" s="25"/>
    </row>
    <row r="8292" spans="23:24" x14ac:dyDescent="0.2">
      <c r="W8292" s="25"/>
      <c r="X8292" s="25"/>
    </row>
    <row r="8293" spans="23:24" x14ac:dyDescent="0.2">
      <c r="W8293" s="25"/>
      <c r="X8293" s="25"/>
    </row>
    <row r="8294" spans="23:24" x14ac:dyDescent="0.2">
      <c r="W8294" s="25"/>
      <c r="X8294" s="25"/>
    </row>
    <row r="8295" spans="23:24" x14ac:dyDescent="0.2">
      <c r="W8295" s="25"/>
      <c r="X8295" s="25"/>
    </row>
    <row r="8296" spans="23:24" x14ac:dyDescent="0.2">
      <c r="W8296" s="25"/>
      <c r="X8296" s="25"/>
    </row>
    <row r="8297" spans="23:24" x14ac:dyDescent="0.2">
      <c r="W8297" s="25"/>
      <c r="X8297" s="25"/>
    </row>
    <row r="8298" spans="23:24" x14ac:dyDescent="0.2">
      <c r="W8298" s="25"/>
      <c r="X8298" s="25"/>
    </row>
    <row r="8299" spans="23:24" x14ac:dyDescent="0.2">
      <c r="W8299" s="25"/>
      <c r="X8299" s="25"/>
    </row>
    <row r="8300" spans="23:24" x14ac:dyDescent="0.2">
      <c r="W8300" s="25"/>
      <c r="X8300" s="25"/>
    </row>
    <row r="8301" spans="23:24" x14ac:dyDescent="0.2">
      <c r="W8301" s="25"/>
      <c r="X8301" s="25"/>
    </row>
    <row r="8302" spans="23:24" x14ac:dyDescent="0.2">
      <c r="W8302" s="25"/>
      <c r="X8302" s="25"/>
    </row>
    <row r="8303" spans="23:24" x14ac:dyDescent="0.2">
      <c r="W8303" s="25"/>
      <c r="X8303" s="25"/>
    </row>
    <row r="8304" spans="23:24" x14ac:dyDescent="0.2">
      <c r="W8304" s="25"/>
      <c r="X8304" s="25"/>
    </row>
    <row r="8305" spans="23:24" x14ac:dyDescent="0.2">
      <c r="W8305" s="25"/>
      <c r="X8305" s="25"/>
    </row>
    <row r="8306" spans="23:24" x14ac:dyDescent="0.2">
      <c r="W8306" s="25"/>
      <c r="X8306" s="25"/>
    </row>
    <row r="8307" spans="23:24" x14ac:dyDescent="0.2">
      <c r="W8307" s="25"/>
      <c r="X8307" s="25"/>
    </row>
    <row r="8308" spans="23:24" x14ac:dyDescent="0.2">
      <c r="W8308" s="25"/>
      <c r="X8308" s="25"/>
    </row>
    <row r="8309" spans="23:24" x14ac:dyDescent="0.2">
      <c r="W8309" s="25"/>
      <c r="X8309" s="25"/>
    </row>
    <row r="8310" spans="23:24" x14ac:dyDescent="0.2">
      <c r="W8310" s="25"/>
      <c r="X8310" s="25"/>
    </row>
    <row r="8311" spans="23:24" x14ac:dyDescent="0.2">
      <c r="W8311" s="25"/>
      <c r="X8311" s="25"/>
    </row>
    <row r="8312" spans="23:24" x14ac:dyDescent="0.2">
      <c r="W8312" s="25"/>
      <c r="X8312" s="25"/>
    </row>
    <row r="8313" spans="23:24" x14ac:dyDescent="0.2">
      <c r="W8313" s="25"/>
      <c r="X8313" s="25"/>
    </row>
    <row r="8314" spans="23:24" x14ac:dyDescent="0.2">
      <c r="W8314" s="25"/>
      <c r="X8314" s="25"/>
    </row>
    <row r="8315" spans="23:24" x14ac:dyDescent="0.2">
      <c r="W8315" s="25"/>
      <c r="X8315" s="25"/>
    </row>
    <row r="8316" spans="23:24" x14ac:dyDescent="0.2">
      <c r="W8316" s="25"/>
      <c r="X8316" s="25"/>
    </row>
    <row r="8317" spans="23:24" x14ac:dyDescent="0.2">
      <c r="W8317" s="25"/>
      <c r="X8317" s="25"/>
    </row>
    <row r="8318" spans="23:24" x14ac:dyDescent="0.2">
      <c r="W8318" s="25"/>
      <c r="X8318" s="25"/>
    </row>
    <row r="8319" spans="23:24" x14ac:dyDescent="0.2">
      <c r="W8319" s="25"/>
      <c r="X8319" s="25"/>
    </row>
    <row r="8320" spans="23:24" x14ac:dyDescent="0.2">
      <c r="W8320" s="25"/>
      <c r="X8320" s="25"/>
    </row>
    <row r="8321" spans="23:24" x14ac:dyDescent="0.2">
      <c r="W8321" s="25"/>
      <c r="X8321" s="25"/>
    </row>
    <row r="8322" spans="23:24" x14ac:dyDescent="0.2">
      <c r="W8322" s="25"/>
      <c r="X8322" s="25"/>
    </row>
    <row r="8323" spans="23:24" x14ac:dyDescent="0.2">
      <c r="W8323" s="25"/>
      <c r="X8323" s="25"/>
    </row>
    <row r="8324" spans="23:24" x14ac:dyDescent="0.2">
      <c r="W8324" s="25"/>
      <c r="X8324" s="25"/>
    </row>
    <row r="8325" spans="23:24" x14ac:dyDescent="0.2">
      <c r="W8325" s="25"/>
      <c r="X8325" s="25"/>
    </row>
    <row r="8326" spans="23:24" x14ac:dyDescent="0.2">
      <c r="W8326" s="25"/>
      <c r="X8326" s="25"/>
    </row>
    <row r="8327" spans="23:24" x14ac:dyDescent="0.2">
      <c r="W8327" s="25"/>
      <c r="X8327" s="25"/>
    </row>
    <row r="8328" spans="23:24" x14ac:dyDescent="0.2">
      <c r="W8328" s="25"/>
      <c r="X8328" s="25"/>
    </row>
    <row r="8329" spans="23:24" x14ac:dyDescent="0.2">
      <c r="W8329" s="25"/>
      <c r="X8329" s="25"/>
    </row>
    <row r="8330" spans="23:24" x14ac:dyDescent="0.2">
      <c r="W8330" s="25"/>
      <c r="X8330" s="25"/>
    </row>
    <row r="8331" spans="23:24" x14ac:dyDescent="0.2">
      <c r="W8331" s="25"/>
      <c r="X8331" s="25"/>
    </row>
    <row r="8332" spans="23:24" x14ac:dyDescent="0.2">
      <c r="W8332" s="25"/>
      <c r="X8332" s="25"/>
    </row>
    <row r="8333" spans="23:24" x14ac:dyDescent="0.2">
      <c r="W8333" s="25"/>
      <c r="X8333" s="25"/>
    </row>
    <row r="8334" spans="23:24" x14ac:dyDescent="0.2">
      <c r="W8334" s="25"/>
      <c r="X8334" s="25"/>
    </row>
    <row r="8335" spans="23:24" x14ac:dyDescent="0.2">
      <c r="W8335" s="25"/>
      <c r="X8335" s="25"/>
    </row>
    <row r="8336" spans="23:24" x14ac:dyDescent="0.2">
      <c r="W8336" s="25"/>
      <c r="X8336" s="25"/>
    </row>
    <row r="8337" spans="23:24" x14ac:dyDescent="0.2">
      <c r="W8337" s="25"/>
      <c r="X8337" s="25"/>
    </row>
    <row r="8338" spans="23:24" x14ac:dyDescent="0.2">
      <c r="W8338" s="25"/>
      <c r="X8338" s="25"/>
    </row>
    <row r="8339" spans="23:24" x14ac:dyDescent="0.2">
      <c r="W8339" s="25"/>
      <c r="X8339" s="25"/>
    </row>
    <row r="8340" spans="23:24" x14ac:dyDescent="0.2">
      <c r="W8340" s="25"/>
      <c r="X8340" s="25"/>
    </row>
    <row r="8341" spans="23:24" x14ac:dyDescent="0.2">
      <c r="W8341" s="25"/>
      <c r="X8341" s="25"/>
    </row>
    <row r="8342" spans="23:24" x14ac:dyDescent="0.2">
      <c r="W8342" s="25"/>
      <c r="X8342" s="25"/>
    </row>
    <row r="8343" spans="23:24" x14ac:dyDescent="0.2">
      <c r="W8343" s="25"/>
      <c r="X8343" s="25"/>
    </row>
    <row r="8344" spans="23:24" x14ac:dyDescent="0.2">
      <c r="W8344" s="25"/>
      <c r="X8344" s="25"/>
    </row>
    <row r="8345" spans="23:24" x14ac:dyDescent="0.2">
      <c r="W8345" s="25"/>
      <c r="X8345" s="25"/>
    </row>
    <row r="8346" spans="23:24" x14ac:dyDescent="0.2">
      <c r="W8346" s="25"/>
      <c r="X8346" s="25"/>
    </row>
    <row r="8347" spans="23:24" x14ac:dyDescent="0.2">
      <c r="W8347" s="25"/>
      <c r="X8347" s="25"/>
    </row>
    <row r="8348" spans="23:24" x14ac:dyDescent="0.2">
      <c r="W8348" s="25"/>
      <c r="X8348" s="25"/>
    </row>
    <row r="8349" spans="23:24" x14ac:dyDescent="0.2">
      <c r="W8349" s="25"/>
      <c r="X8349" s="25"/>
    </row>
    <row r="8350" spans="23:24" x14ac:dyDescent="0.2">
      <c r="W8350" s="25"/>
      <c r="X8350" s="25"/>
    </row>
    <row r="8351" spans="23:24" x14ac:dyDescent="0.2">
      <c r="W8351" s="25"/>
      <c r="X8351" s="25"/>
    </row>
    <row r="8352" spans="23:24" x14ac:dyDescent="0.2">
      <c r="W8352" s="25"/>
      <c r="X8352" s="25"/>
    </row>
    <row r="8353" spans="23:24" x14ac:dyDescent="0.2">
      <c r="W8353" s="25"/>
      <c r="X8353" s="25"/>
    </row>
    <row r="8354" spans="23:24" x14ac:dyDescent="0.2">
      <c r="W8354" s="25"/>
      <c r="X8354" s="25"/>
    </row>
    <row r="8355" spans="23:24" x14ac:dyDescent="0.2">
      <c r="W8355" s="25"/>
      <c r="X8355" s="25"/>
    </row>
    <row r="8356" spans="23:24" x14ac:dyDescent="0.2">
      <c r="W8356" s="25"/>
      <c r="X8356" s="25"/>
    </row>
    <row r="8357" spans="23:24" x14ac:dyDescent="0.2">
      <c r="W8357" s="25"/>
      <c r="X8357" s="25"/>
    </row>
    <row r="8358" spans="23:24" x14ac:dyDescent="0.2">
      <c r="W8358" s="25"/>
      <c r="X8358" s="25"/>
    </row>
    <row r="8359" spans="23:24" x14ac:dyDescent="0.2">
      <c r="W8359" s="25"/>
      <c r="X8359" s="25"/>
    </row>
    <row r="8360" spans="23:24" x14ac:dyDescent="0.2">
      <c r="W8360" s="25"/>
      <c r="X8360" s="25"/>
    </row>
    <row r="8361" spans="23:24" x14ac:dyDescent="0.2">
      <c r="W8361" s="25"/>
      <c r="X8361" s="25"/>
    </row>
    <row r="8362" spans="23:24" x14ac:dyDescent="0.2">
      <c r="W8362" s="25"/>
      <c r="X8362" s="25"/>
    </row>
    <row r="8363" spans="23:24" x14ac:dyDescent="0.2">
      <c r="W8363" s="25"/>
      <c r="X8363" s="25"/>
    </row>
    <row r="8364" spans="23:24" x14ac:dyDescent="0.2">
      <c r="W8364" s="25"/>
      <c r="X8364" s="25"/>
    </row>
    <row r="8365" spans="23:24" x14ac:dyDescent="0.2">
      <c r="W8365" s="25"/>
      <c r="X8365" s="25"/>
    </row>
    <row r="8366" spans="23:24" x14ac:dyDescent="0.2">
      <c r="W8366" s="25"/>
      <c r="X8366" s="25"/>
    </row>
    <row r="8367" spans="23:24" x14ac:dyDescent="0.2">
      <c r="W8367" s="25"/>
      <c r="X8367" s="25"/>
    </row>
    <row r="8368" spans="23:24" x14ac:dyDescent="0.2">
      <c r="W8368" s="25"/>
      <c r="X8368" s="25"/>
    </row>
    <row r="8369" spans="23:24" x14ac:dyDescent="0.2">
      <c r="W8369" s="25"/>
      <c r="X8369" s="25"/>
    </row>
    <row r="8370" spans="23:24" x14ac:dyDescent="0.2">
      <c r="W8370" s="25"/>
      <c r="X8370" s="25"/>
    </row>
    <row r="8371" spans="23:24" x14ac:dyDescent="0.2">
      <c r="W8371" s="25"/>
      <c r="X8371" s="25"/>
    </row>
    <row r="8372" spans="23:24" x14ac:dyDescent="0.2">
      <c r="W8372" s="25"/>
      <c r="X8372" s="25"/>
    </row>
    <row r="8373" spans="23:24" x14ac:dyDescent="0.2">
      <c r="W8373" s="25"/>
      <c r="X8373" s="25"/>
    </row>
    <row r="8374" spans="23:24" x14ac:dyDescent="0.2">
      <c r="W8374" s="25"/>
      <c r="X8374" s="25"/>
    </row>
    <row r="8375" spans="23:24" x14ac:dyDescent="0.2">
      <c r="W8375" s="25"/>
      <c r="X8375" s="25"/>
    </row>
    <row r="8376" spans="23:24" x14ac:dyDescent="0.2">
      <c r="W8376" s="25"/>
      <c r="X8376" s="25"/>
    </row>
    <row r="8377" spans="23:24" x14ac:dyDescent="0.2">
      <c r="W8377" s="25"/>
      <c r="X8377" s="25"/>
    </row>
    <row r="8378" spans="23:24" x14ac:dyDescent="0.2">
      <c r="W8378" s="25"/>
      <c r="X8378" s="25"/>
    </row>
    <row r="8379" spans="23:24" x14ac:dyDescent="0.2">
      <c r="W8379" s="25"/>
      <c r="X8379" s="25"/>
    </row>
    <row r="8380" spans="23:24" x14ac:dyDescent="0.2">
      <c r="W8380" s="25"/>
      <c r="X8380" s="25"/>
    </row>
    <row r="8381" spans="23:24" x14ac:dyDescent="0.2">
      <c r="W8381" s="25"/>
      <c r="X8381" s="25"/>
    </row>
    <row r="8382" spans="23:24" x14ac:dyDescent="0.2">
      <c r="W8382" s="25"/>
      <c r="X8382" s="25"/>
    </row>
    <row r="8383" spans="23:24" x14ac:dyDescent="0.2">
      <c r="W8383" s="25"/>
      <c r="X8383" s="25"/>
    </row>
    <row r="8384" spans="23:24" x14ac:dyDescent="0.2">
      <c r="W8384" s="25"/>
      <c r="X8384" s="25"/>
    </row>
    <row r="8385" spans="23:24" x14ac:dyDescent="0.2">
      <c r="W8385" s="25"/>
      <c r="X8385" s="25"/>
    </row>
    <row r="8386" spans="23:24" x14ac:dyDescent="0.2">
      <c r="W8386" s="25"/>
      <c r="X8386" s="25"/>
    </row>
    <row r="8387" spans="23:24" x14ac:dyDescent="0.2">
      <c r="W8387" s="25"/>
      <c r="X8387" s="25"/>
    </row>
    <row r="8388" spans="23:24" x14ac:dyDescent="0.2">
      <c r="W8388" s="25"/>
      <c r="X8388" s="25"/>
    </row>
    <row r="8389" spans="23:24" x14ac:dyDescent="0.2">
      <c r="W8389" s="25"/>
      <c r="X8389" s="25"/>
    </row>
    <row r="8390" spans="23:24" x14ac:dyDescent="0.2">
      <c r="W8390" s="25"/>
      <c r="X8390" s="25"/>
    </row>
    <row r="8391" spans="23:24" x14ac:dyDescent="0.2">
      <c r="W8391" s="25"/>
      <c r="X8391" s="25"/>
    </row>
    <row r="8392" spans="23:24" x14ac:dyDescent="0.2">
      <c r="W8392" s="25"/>
      <c r="X8392" s="25"/>
    </row>
    <row r="8393" spans="23:24" x14ac:dyDescent="0.2">
      <c r="W8393" s="25"/>
      <c r="X8393" s="25"/>
    </row>
    <row r="8394" spans="23:24" x14ac:dyDescent="0.2">
      <c r="W8394" s="25"/>
      <c r="X8394" s="25"/>
    </row>
    <row r="8395" spans="23:24" x14ac:dyDescent="0.2">
      <c r="W8395" s="25"/>
      <c r="X8395" s="25"/>
    </row>
    <row r="8396" spans="23:24" x14ac:dyDescent="0.2">
      <c r="W8396" s="25"/>
      <c r="X8396" s="25"/>
    </row>
    <row r="8397" spans="23:24" x14ac:dyDescent="0.2">
      <c r="W8397" s="25"/>
      <c r="X8397" s="25"/>
    </row>
    <row r="8398" spans="23:24" x14ac:dyDescent="0.2">
      <c r="W8398" s="25"/>
      <c r="X8398" s="25"/>
    </row>
    <row r="8399" spans="23:24" x14ac:dyDescent="0.2">
      <c r="W8399" s="25"/>
      <c r="X8399" s="25"/>
    </row>
    <row r="8400" spans="23:24" x14ac:dyDescent="0.2">
      <c r="W8400" s="25"/>
      <c r="X8400" s="25"/>
    </row>
    <row r="8401" spans="23:24" x14ac:dyDescent="0.2">
      <c r="W8401" s="25"/>
      <c r="X8401" s="25"/>
    </row>
    <row r="8402" spans="23:24" x14ac:dyDescent="0.2">
      <c r="W8402" s="25"/>
      <c r="X8402" s="25"/>
    </row>
    <row r="8403" spans="23:24" x14ac:dyDescent="0.2">
      <c r="W8403" s="25"/>
      <c r="X8403" s="25"/>
    </row>
    <row r="8404" spans="23:24" x14ac:dyDescent="0.2">
      <c r="W8404" s="25"/>
      <c r="X8404" s="25"/>
    </row>
    <row r="8405" spans="23:24" x14ac:dyDescent="0.2">
      <c r="W8405" s="25"/>
      <c r="X8405" s="25"/>
    </row>
    <row r="8406" spans="23:24" x14ac:dyDescent="0.2">
      <c r="W8406" s="25"/>
      <c r="X8406" s="25"/>
    </row>
    <row r="8407" spans="23:24" x14ac:dyDescent="0.2">
      <c r="W8407" s="25"/>
      <c r="X8407" s="25"/>
    </row>
    <row r="8408" spans="23:24" x14ac:dyDescent="0.2">
      <c r="W8408" s="25"/>
      <c r="X8408" s="25"/>
    </row>
    <row r="8409" spans="23:24" x14ac:dyDescent="0.2">
      <c r="W8409" s="25"/>
      <c r="X8409" s="25"/>
    </row>
    <row r="8410" spans="23:24" x14ac:dyDescent="0.2">
      <c r="W8410" s="25"/>
      <c r="X8410" s="25"/>
    </row>
    <row r="8411" spans="23:24" x14ac:dyDescent="0.2">
      <c r="W8411" s="25"/>
      <c r="X8411" s="25"/>
    </row>
    <row r="8412" spans="23:24" x14ac:dyDescent="0.2">
      <c r="W8412" s="25"/>
      <c r="X8412" s="25"/>
    </row>
    <row r="8413" spans="23:24" x14ac:dyDescent="0.2">
      <c r="W8413" s="25"/>
      <c r="X8413" s="25"/>
    </row>
    <row r="8414" spans="23:24" x14ac:dyDescent="0.2">
      <c r="W8414" s="25"/>
      <c r="X8414" s="25"/>
    </row>
    <row r="8415" spans="23:24" x14ac:dyDescent="0.2">
      <c r="W8415" s="25"/>
      <c r="X8415" s="25"/>
    </row>
    <row r="8416" spans="23:24" x14ac:dyDescent="0.2">
      <c r="W8416" s="25"/>
      <c r="X8416" s="25"/>
    </row>
    <row r="8417" spans="23:24" x14ac:dyDescent="0.2">
      <c r="W8417" s="25"/>
      <c r="X8417" s="25"/>
    </row>
    <row r="8418" spans="23:24" x14ac:dyDescent="0.2">
      <c r="W8418" s="25"/>
      <c r="X8418" s="25"/>
    </row>
    <row r="8419" spans="23:24" x14ac:dyDescent="0.2">
      <c r="W8419" s="25"/>
      <c r="X8419" s="25"/>
    </row>
    <row r="8420" spans="23:24" x14ac:dyDescent="0.2">
      <c r="W8420" s="25"/>
      <c r="X8420" s="25"/>
    </row>
    <row r="8421" spans="23:24" x14ac:dyDescent="0.2">
      <c r="W8421" s="25"/>
      <c r="X8421" s="25"/>
    </row>
    <row r="8422" spans="23:24" x14ac:dyDescent="0.2">
      <c r="W8422" s="25"/>
      <c r="X8422" s="25"/>
    </row>
    <row r="8423" spans="23:24" x14ac:dyDescent="0.2">
      <c r="W8423" s="25"/>
      <c r="X8423" s="25"/>
    </row>
    <row r="8424" spans="23:24" x14ac:dyDescent="0.2">
      <c r="W8424" s="25"/>
      <c r="X8424" s="25"/>
    </row>
    <row r="8425" spans="23:24" x14ac:dyDescent="0.2">
      <c r="W8425" s="25"/>
      <c r="X8425" s="25"/>
    </row>
    <row r="8426" spans="23:24" x14ac:dyDescent="0.2">
      <c r="W8426" s="25"/>
      <c r="X8426" s="25"/>
    </row>
    <row r="8427" spans="23:24" x14ac:dyDescent="0.2">
      <c r="W8427" s="25"/>
      <c r="X8427" s="25"/>
    </row>
    <row r="8428" spans="23:24" x14ac:dyDescent="0.2">
      <c r="W8428" s="25"/>
      <c r="X8428" s="25"/>
    </row>
    <row r="8429" spans="23:24" x14ac:dyDescent="0.2">
      <c r="W8429" s="25"/>
      <c r="X8429" s="25"/>
    </row>
    <row r="8430" spans="23:24" x14ac:dyDescent="0.2">
      <c r="W8430" s="25"/>
      <c r="X8430" s="25"/>
    </row>
    <row r="8431" spans="23:24" x14ac:dyDescent="0.2">
      <c r="W8431" s="25"/>
      <c r="X8431" s="25"/>
    </row>
    <row r="8432" spans="23:24" x14ac:dyDescent="0.2">
      <c r="W8432" s="25"/>
      <c r="X8432" s="25"/>
    </row>
    <row r="8433" spans="23:24" x14ac:dyDescent="0.2">
      <c r="W8433" s="25"/>
      <c r="X8433" s="25"/>
    </row>
    <row r="8434" spans="23:24" x14ac:dyDescent="0.2">
      <c r="W8434" s="25"/>
      <c r="X8434" s="25"/>
    </row>
    <row r="8435" spans="23:24" x14ac:dyDescent="0.2">
      <c r="W8435" s="25"/>
      <c r="X8435" s="25"/>
    </row>
    <row r="8436" spans="23:24" x14ac:dyDescent="0.2">
      <c r="W8436" s="25"/>
      <c r="X8436" s="25"/>
    </row>
    <row r="8437" spans="23:24" x14ac:dyDescent="0.2">
      <c r="W8437" s="25"/>
      <c r="X8437" s="25"/>
    </row>
    <row r="8438" spans="23:24" x14ac:dyDescent="0.2">
      <c r="W8438" s="25"/>
      <c r="X8438" s="25"/>
    </row>
    <row r="8439" spans="23:24" x14ac:dyDescent="0.2">
      <c r="W8439" s="25"/>
      <c r="X8439" s="25"/>
    </row>
    <row r="8440" spans="23:24" x14ac:dyDescent="0.2">
      <c r="W8440" s="25"/>
      <c r="X8440" s="25"/>
    </row>
    <row r="8441" spans="23:24" x14ac:dyDescent="0.2">
      <c r="W8441" s="25"/>
      <c r="X8441" s="25"/>
    </row>
    <row r="8442" spans="23:24" x14ac:dyDescent="0.2">
      <c r="W8442" s="25"/>
      <c r="X8442" s="25"/>
    </row>
    <row r="8443" spans="23:24" x14ac:dyDescent="0.2">
      <c r="W8443" s="25"/>
      <c r="X8443" s="25"/>
    </row>
    <row r="8444" spans="23:24" x14ac:dyDescent="0.2">
      <c r="W8444" s="25"/>
      <c r="X8444" s="25"/>
    </row>
    <row r="8445" spans="23:24" x14ac:dyDescent="0.2">
      <c r="W8445" s="25"/>
      <c r="X8445" s="25"/>
    </row>
    <row r="8446" spans="23:24" x14ac:dyDescent="0.2">
      <c r="W8446" s="25"/>
      <c r="X8446" s="25"/>
    </row>
    <row r="8447" spans="23:24" x14ac:dyDescent="0.2">
      <c r="W8447" s="25"/>
      <c r="X8447" s="25"/>
    </row>
    <row r="8448" spans="23:24" x14ac:dyDescent="0.2">
      <c r="W8448" s="25"/>
      <c r="X8448" s="25"/>
    </row>
    <row r="8449" spans="23:24" x14ac:dyDescent="0.2">
      <c r="W8449" s="25"/>
      <c r="X8449" s="25"/>
    </row>
    <row r="8450" spans="23:24" x14ac:dyDescent="0.2">
      <c r="W8450" s="25"/>
      <c r="X8450" s="25"/>
    </row>
    <row r="8451" spans="23:24" x14ac:dyDescent="0.2">
      <c r="W8451" s="25"/>
      <c r="X8451" s="25"/>
    </row>
    <row r="8452" spans="23:24" x14ac:dyDescent="0.2">
      <c r="W8452" s="25"/>
      <c r="X8452" s="25"/>
    </row>
    <row r="8453" spans="23:24" x14ac:dyDescent="0.2">
      <c r="W8453" s="25"/>
      <c r="X8453" s="25"/>
    </row>
    <row r="8454" spans="23:24" x14ac:dyDescent="0.2">
      <c r="W8454" s="25"/>
      <c r="X8454" s="25"/>
    </row>
    <row r="8455" spans="23:24" x14ac:dyDescent="0.2">
      <c r="W8455" s="25"/>
      <c r="X8455" s="25"/>
    </row>
    <row r="8456" spans="23:24" x14ac:dyDescent="0.2">
      <c r="W8456" s="25"/>
      <c r="X8456" s="25"/>
    </row>
    <row r="8457" spans="23:24" x14ac:dyDescent="0.2">
      <c r="W8457" s="25"/>
      <c r="X8457" s="25"/>
    </row>
    <row r="8458" spans="23:24" x14ac:dyDescent="0.2">
      <c r="W8458" s="25"/>
      <c r="X8458" s="25"/>
    </row>
    <row r="8459" spans="23:24" x14ac:dyDescent="0.2">
      <c r="W8459" s="25"/>
      <c r="X8459" s="25"/>
    </row>
    <row r="8460" spans="23:24" x14ac:dyDescent="0.2">
      <c r="W8460" s="25"/>
      <c r="X8460" s="25"/>
    </row>
    <row r="8461" spans="23:24" x14ac:dyDescent="0.2">
      <c r="W8461" s="25"/>
      <c r="X8461" s="25"/>
    </row>
    <row r="8462" spans="23:24" x14ac:dyDescent="0.2">
      <c r="W8462" s="25"/>
      <c r="X8462" s="25"/>
    </row>
    <row r="8463" spans="23:24" x14ac:dyDescent="0.2">
      <c r="W8463" s="25"/>
      <c r="X8463" s="25"/>
    </row>
    <row r="8464" spans="23:24" x14ac:dyDescent="0.2">
      <c r="W8464" s="25"/>
      <c r="X8464" s="25"/>
    </row>
    <row r="8465" spans="23:24" x14ac:dyDescent="0.2">
      <c r="W8465" s="25"/>
      <c r="X8465" s="25"/>
    </row>
    <row r="8466" spans="23:24" x14ac:dyDescent="0.2">
      <c r="W8466" s="25"/>
      <c r="X8466" s="25"/>
    </row>
    <row r="8467" spans="23:24" x14ac:dyDescent="0.2">
      <c r="W8467" s="25"/>
      <c r="X8467" s="25"/>
    </row>
    <row r="8468" spans="23:24" x14ac:dyDescent="0.2">
      <c r="W8468" s="25"/>
      <c r="X8468" s="25"/>
    </row>
    <row r="8469" spans="23:24" x14ac:dyDescent="0.2">
      <c r="W8469" s="25"/>
      <c r="X8469" s="25"/>
    </row>
    <row r="8470" spans="23:24" x14ac:dyDescent="0.2">
      <c r="W8470" s="25"/>
      <c r="X8470" s="25"/>
    </row>
    <row r="8471" spans="23:24" x14ac:dyDescent="0.2">
      <c r="W8471" s="25"/>
      <c r="X8471" s="25"/>
    </row>
    <row r="8472" spans="23:24" x14ac:dyDescent="0.2">
      <c r="W8472" s="25"/>
      <c r="X8472" s="25"/>
    </row>
    <row r="8473" spans="23:24" x14ac:dyDescent="0.2">
      <c r="W8473" s="25"/>
      <c r="X8473" s="25"/>
    </row>
    <row r="8474" spans="23:24" x14ac:dyDescent="0.2">
      <c r="W8474" s="25"/>
      <c r="X8474" s="25"/>
    </row>
    <row r="8475" spans="23:24" x14ac:dyDescent="0.2">
      <c r="W8475" s="25"/>
      <c r="X8475" s="25"/>
    </row>
    <row r="8476" spans="23:24" x14ac:dyDescent="0.2">
      <c r="W8476" s="25"/>
      <c r="X8476" s="25"/>
    </row>
    <row r="8477" spans="23:24" x14ac:dyDescent="0.2">
      <c r="W8477" s="25"/>
      <c r="X8477" s="25"/>
    </row>
    <row r="8478" spans="23:24" x14ac:dyDescent="0.2">
      <c r="W8478" s="25"/>
      <c r="X8478" s="25"/>
    </row>
    <row r="8479" spans="23:24" x14ac:dyDescent="0.2">
      <c r="W8479" s="25"/>
      <c r="X8479" s="25"/>
    </row>
    <row r="8480" spans="23:24" x14ac:dyDescent="0.2">
      <c r="W8480" s="25"/>
      <c r="X8480" s="25"/>
    </row>
    <row r="8481" spans="23:24" x14ac:dyDescent="0.2">
      <c r="W8481" s="25"/>
      <c r="X8481" s="25"/>
    </row>
    <row r="8482" spans="23:24" x14ac:dyDescent="0.2">
      <c r="W8482" s="25"/>
      <c r="X8482" s="25"/>
    </row>
    <row r="8483" spans="23:24" x14ac:dyDescent="0.2">
      <c r="W8483" s="25"/>
      <c r="X8483" s="25"/>
    </row>
    <row r="8484" spans="23:24" x14ac:dyDescent="0.2">
      <c r="W8484" s="25"/>
      <c r="X8484" s="25"/>
    </row>
    <row r="8485" spans="23:24" x14ac:dyDescent="0.2">
      <c r="W8485" s="25"/>
      <c r="X8485" s="25"/>
    </row>
    <row r="8486" spans="23:24" x14ac:dyDescent="0.2">
      <c r="W8486" s="25"/>
      <c r="X8486" s="25"/>
    </row>
    <row r="8487" spans="23:24" x14ac:dyDescent="0.2">
      <c r="W8487" s="25"/>
      <c r="X8487" s="25"/>
    </row>
    <row r="8488" spans="23:24" x14ac:dyDescent="0.2">
      <c r="W8488" s="25"/>
      <c r="X8488" s="25"/>
    </row>
    <row r="8489" spans="23:24" x14ac:dyDescent="0.2">
      <c r="W8489" s="25"/>
      <c r="X8489" s="25"/>
    </row>
    <row r="8490" spans="23:24" x14ac:dyDescent="0.2">
      <c r="W8490" s="25"/>
      <c r="X8490" s="25"/>
    </row>
    <row r="8491" spans="23:24" x14ac:dyDescent="0.2">
      <c r="W8491" s="25"/>
      <c r="X8491" s="25"/>
    </row>
    <row r="8492" spans="23:24" x14ac:dyDescent="0.2">
      <c r="W8492" s="25"/>
      <c r="X8492" s="25"/>
    </row>
    <row r="8493" spans="23:24" x14ac:dyDescent="0.2">
      <c r="W8493" s="25"/>
      <c r="X8493" s="25"/>
    </row>
    <row r="8494" spans="23:24" x14ac:dyDescent="0.2">
      <c r="W8494" s="25"/>
      <c r="X8494" s="25"/>
    </row>
    <row r="8495" spans="23:24" x14ac:dyDescent="0.2">
      <c r="W8495" s="25"/>
      <c r="X8495" s="25"/>
    </row>
    <row r="8496" spans="23:24" x14ac:dyDescent="0.2">
      <c r="W8496" s="25"/>
      <c r="X8496" s="25"/>
    </row>
    <row r="8497" spans="23:24" x14ac:dyDescent="0.2">
      <c r="W8497" s="25"/>
      <c r="X8497" s="25"/>
    </row>
    <row r="8498" spans="23:24" x14ac:dyDescent="0.2">
      <c r="W8498" s="25"/>
      <c r="X8498" s="25"/>
    </row>
    <row r="8499" spans="23:24" x14ac:dyDescent="0.2">
      <c r="W8499" s="25"/>
      <c r="X8499" s="25"/>
    </row>
    <row r="8500" spans="23:24" x14ac:dyDescent="0.2">
      <c r="W8500" s="25"/>
      <c r="X8500" s="25"/>
    </row>
    <row r="8501" spans="23:24" x14ac:dyDescent="0.2">
      <c r="W8501" s="25"/>
      <c r="X8501" s="25"/>
    </row>
    <row r="8502" spans="23:24" x14ac:dyDescent="0.2">
      <c r="W8502" s="25"/>
      <c r="X8502" s="25"/>
    </row>
    <row r="8503" spans="23:24" x14ac:dyDescent="0.2">
      <c r="W8503" s="25"/>
      <c r="X8503" s="25"/>
    </row>
    <row r="8504" spans="23:24" x14ac:dyDescent="0.2">
      <c r="W8504" s="25"/>
      <c r="X8504" s="25"/>
    </row>
    <row r="8505" spans="23:24" x14ac:dyDescent="0.2">
      <c r="W8505" s="25"/>
      <c r="X8505" s="25"/>
    </row>
    <row r="8506" spans="23:24" x14ac:dyDescent="0.2">
      <c r="W8506" s="25"/>
      <c r="X8506" s="25"/>
    </row>
    <row r="8507" spans="23:24" x14ac:dyDescent="0.2">
      <c r="W8507" s="25"/>
      <c r="X8507" s="25"/>
    </row>
    <row r="8508" spans="23:24" x14ac:dyDescent="0.2">
      <c r="W8508" s="25"/>
      <c r="X8508" s="25"/>
    </row>
    <row r="8509" spans="23:24" x14ac:dyDescent="0.2">
      <c r="W8509" s="25"/>
      <c r="X8509" s="25"/>
    </row>
    <row r="8510" spans="23:24" x14ac:dyDescent="0.2">
      <c r="W8510" s="25"/>
      <c r="X8510" s="25"/>
    </row>
    <row r="8511" spans="23:24" x14ac:dyDescent="0.2">
      <c r="W8511" s="25"/>
      <c r="X8511" s="25"/>
    </row>
    <row r="8512" spans="23:24" x14ac:dyDescent="0.2">
      <c r="W8512" s="25"/>
      <c r="X8512" s="25"/>
    </row>
    <row r="8513" spans="23:24" x14ac:dyDescent="0.2">
      <c r="W8513" s="25"/>
      <c r="X8513" s="25"/>
    </row>
    <row r="8514" spans="23:24" x14ac:dyDescent="0.2">
      <c r="W8514" s="25"/>
      <c r="X8514" s="25"/>
    </row>
    <row r="8515" spans="23:24" x14ac:dyDescent="0.2">
      <c r="W8515" s="25"/>
      <c r="X8515" s="25"/>
    </row>
    <row r="8516" spans="23:24" x14ac:dyDescent="0.2">
      <c r="W8516" s="25"/>
      <c r="X8516" s="25"/>
    </row>
    <row r="8517" spans="23:24" x14ac:dyDescent="0.2">
      <c r="W8517" s="25"/>
      <c r="X8517" s="25"/>
    </row>
    <row r="8518" spans="23:24" x14ac:dyDescent="0.2">
      <c r="W8518" s="25"/>
      <c r="X8518" s="25"/>
    </row>
    <row r="8519" spans="23:24" x14ac:dyDescent="0.2">
      <c r="W8519" s="25"/>
      <c r="X8519" s="25"/>
    </row>
    <row r="8520" spans="23:24" x14ac:dyDescent="0.2">
      <c r="W8520" s="25"/>
      <c r="X8520" s="25"/>
    </row>
    <row r="8521" spans="23:24" x14ac:dyDescent="0.2">
      <c r="W8521" s="25"/>
      <c r="X8521" s="25"/>
    </row>
    <row r="8522" spans="23:24" x14ac:dyDescent="0.2">
      <c r="W8522" s="25"/>
      <c r="X8522" s="25"/>
    </row>
    <row r="8523" spans="23:24" x14ac:dyDescent="0.2">
      <c r="W8523" s="25"/>
      <c r="X8523" s="25"/>
    </row>
    <row r="8524" spans="23:24" x14ac:dyDescent="0.2">
      <c r="W8524" s="25"/>
      <c r="X8524" s="25"/>
    </row>
    <row r="8525" spans="23:24" x14ac:dyDescent="0.2">
      <c r="W8525" s="25"/>
      <c r="X8525" s="25"/>
    </row>
    <row r="8526" spans="23:24" x14ac:dyDescent="0.2">
      <c r="W8526" s="25"/>
      <c r="X8526" s="25"/>
    </row>
    <row r="8527" spans="23:24" x14ac:dyDescent="0.2">
      <c r="W8527" s="25"/>
      <c r="X8527" s="25"/>
    </row>
    <row r="8528" spans="23:24" x14ac:dyDescent="0.2">
      <c r="W8528" s="25"/>
      <c r="X8528" s="25"/>
    </row>
    <row r="8529" spans="23:24" x14ac:dyDescent="0.2">
      <c r="W8529" s="25"/>
      <c r="X8529" s="25"/>
    </row>
    <row r="8530" spans="23:24" x14ac:dyDescent="0.2">
      <c r="W8530" s="25"/>
      <c r="X8530" s="25"/>
    </row>
    <row r="8531" spans="23:24" x14ac:dyDescent="0.2">
      <c r="W8531" s="25"/>
      <c r="X8531" s="25"/>
    </row>
    <row r="8532" spans="23:24" x14ac:dyDescent="0.2">
      <c r="W8532" s="25"/>
      <c r="X8532" s="25"/>
    </row>
    <row r="8533" spans="23:24" x14ac:dyDescent="0.2">
      <c r="W8533" s="25"/>
      <c r="X8533" s="25"/>
    </row>
    <row r="8534" spans="23:24" x14ac:dyDescent="0.2">
      <c r="W8534" s="25"/>
      <c r="X8534" s="25"/>
    </row>
    <row r="8535" spans="23:24" x14ac:dyDescent="0.2">
      <c r="W8535" s="25"/>
      <c r="X8535" s="25"/>
    </row>
    <row r="8536" spans="23:24" x14ac:dyDescent="0.2">
      <c r="W8536" s="25"/>
      <c r="X8536" s="25"/>
    </row>
    <row r="8537" spans="23:24" x14ac:dyDescent="0.2">
      <c r="W8537" s="25"/>
      <c r="X8537" s="25"/>
    </row>
    <row r="8538" spans="23:24" x14ac:dyDescent="0.2">
      <c r="W8538" s="25"/>
      <c r="X8538" s="25"/>
    </row>
    <row r="8539" spans="23:24" x14ac:dyDescent="0.2">
      <c r="W8539" s="25"/>
      <c r="X8539" s="25"/>
    </row>
    <row r="8540" spans="23:24" x14ac:dyDescent="0.2">
      <c r="W8540" s="25"/>
      <c r="X8540" s="25"/>
    </row>
    <row r="8541" spans="23:24" x14ac:dyDescent="0.2">
      <c r="W8541" s="25"/>
      <c r="X8541" s="25"/>
    </row>
    <row r="8542" spans="23:24" x14ac:dyDescent="0.2">
      <c r="W8542" s="25"/>
      <c r="X8542" s="25"/>
    </row>
    <row r="8543" spans="23:24" x14ac:dyDescent="0.2">
      <c r="W8543" s="25"/>
      <c r="X8543" s="25"/>
    </row>
    <row r="8544" spans="23:24" x14ac:dyDescent="0.2">
      <c r="W8544" s="25"/>
      <c r="X8544" s="25"/>
    </row>
    <row r="8545" spans="23:24" x14ac:dyDescent="0.2">
      <c r="W8545" s="25"/>
      <c r="X8545" s="25"/>
    </row>
    <row r="8546" spans="23:24" x14ac:dyDescent="0.2">
      <c r="W8546" s="25"/>
      <c r="X8546" s="25"/>
    </row>
    <row r="8547" spans="23:24" x14ac:dyDescent="0.2">
      <c r="W8547" s="25"/>
      <c r="X8547" s="25"/>
    </row>
    <row r="8548" spans="23:24" x14ac:dyDescent="0.2">
      <c r="W8548" s="25"/>
      <c r="X8548" s="25"/>
    </row>
    <row r="8549" spans="23:24" x14ac:dyDescent="0.2">
      <c r="W8549" s="25"/>
      <c r="X8549" s="25"/>
    </row>
    <row r="8550" spans="23:24" x14ac:dyDescent="0.2">
      <c r="W8550" s="25"/>
      <c r="X8550" s="25"/>
    </row>
    <row r="8551" spans="23:24" x14ac:dyDescent="0.2">
      <c r="W8551" s="25"/>
      <c r="X8551" s="25"/>
    </row>
    <row r="8552" spans="23:24" x14ac:dyDescent="0.2">
      <c r="W8552" s="25"/>
      <c r="X8552" s="25"/>
    </row>
    <row r="8553" spans="23:24" x14ac:dyDescent="0.2">
      <c r="W8553" s="25"/>
      <c r="X8553" s="25"/>
    </row>
    <row r="8554" spans="23:24" x14ac:dyDescent="0.2">
      <c r="W8554" s="25"/>
      <c r="X8554" s="25"/>
    </row>
    <row r="8555" spans="23:24" x14ac:dyDescent="0.2">
      <c r="W8555" s="25"/>
      <c r="X8555" s="25"/>
    </row>
    <row r="8556" spans="23:24" x14ac:dyDescent="0.2">
      <c r="W8556" s="25"/>
      <c r="X8556" s="25"/>
    </row>
    <row r="8557" spans="23:24" x14ac:dyDescent="0.2">
      <c r="W8557" s="25"/>
      <c r="X8557" s="25"/>
    </row>
    <row r="8558" spans="23:24" x14ac:dyDescent="0.2">
      <c r="W8558" s="25"/>
      <c r="X8558" s="25"/>
    </row>
    <row r="8559" spans="23:24" x14ac:dyDescent="0.2">
      <c r="W8559" s="25"/>
      <c r="X8559" s="25"/>
    </row>
    <row r="8560" spans="23:24" x14ac:dyDescent="0.2">
      <c r="W8560" s="25"/>
      <c r="X8560" s="25"/>
    </row>
    <row r="8561" spans="23:24" x14ac:dyDescent="0.2">
      <c r="W8561" s="25"/>
      <c r="X8561" s="25"/>
    </row>
    <row r="8562" spans="23:24" x14ac:dyDescent="0.2">
      <c r="W8562" s="25"/>
      <c r="X8562" s="25"/>
    </row>
    <row r="8563" spans="23:24" x14ac:dyDescent="0.2">
      <c r="W8563" s="25"/>
      <c r="X8563" s="25"/>
    </row>
    <row r="8564" spans="23:24" x14ac:dyDescent="0.2">
      <c r="W8564" s="25"/>
      <c r="X8564" s="25"/>
    </row>
    <row r="8565" spans="23:24" x14ac:dyDescent="0.2">
      <c r="W8565" s="25"/>
      <c r="X8565" s="25"/>
    </row>
    <row r="8566" spans="23:24" x14ac:dyDescent="0.2">
      <c r="W8566" s="25"/>
      <c r="X8566" s="25"/>
    </row>
    <row r="8567" spans="23:24" x14ac:dyDescent="0.2">
      <c r="W8567" s="25"/>
      <c r="X8567" s="25"/>
    </row>
    <row r="8568" spans="23:24" x14ac:dyDescent="0.2">
      <c r="W8568" s="25"/>
      <c r="X8568" s="25"/>
    </row>
    <row r="8569" spans="23:24" x14ac:dyDescent="0.2">
      <c r="W8569" s="25"/>
      <c r="X8569" s="25"/>
    </row>
    <row r="8570" spans="23:24" x14ac:dyDescent="0.2">
      <c r="W8570" s="25"/>
      <c r="X8570" s="25"/>
    </row>
    <row r="8571" spans="23:24" x14ac:dyDescent="0.2">
      <c r="W8571" s="25"/>
      <c r="X8571" s="25"/>
    </row>
    <row r="8572" spans="23:24" x14ac:dyDescent="0.2">
      <c r="W8572" s="25"/>
      <c r="X8572" s="25"/>
    </row>
    <row r="8573" spans="23:24" x14ac:dyDescent="0.2">
      <c r="W8573" s="25"/>
      <c r="X8573" s="25"/>
    </row>
    <row r="8574" spans="23:24" x14ac:dyDescent="0.2">
      <c r="W8574" s="25"/>
      <c r="X8574" s="25"/>
    </row>
    <row r="8575" spans="23:24" x14ac:dyDescent="0.2">
      <c r="W8575" s="25"/>
      <c r="X8575" s="25"/>
    </row>
    <row r="8576" spans="23:24" x14ac:dyDescent="0.2">
      <c r="W8576" s="25"/>
      <c r="X8576" s="25"/>
    </row>
    <row r="8577" spans="23:24" x14ac:dyDescent="0.2">
      <c r="W8577" s="25"/>
      <c r="X8577" s="25"/>
    </row>
    <row r="8578" spans="23:24" x14ac:dyDescent="0.2">
      <c r="W8578" s="25"/>
      <c r="X8578" s="25"/>
    </row>
    <row r="8579" spans="23:24" x14ac:dyDescent="0.2">
      <c r="W8579" s="25"/>
      <c r="X8579" s="25"/>
    </row>
    <row r="8580" spans="23:24" x14ac:dyDescent="0.2">
      <c r="W8580" s="25"/>
      <c r="X8580" s="25"/>
    </row>
    <row r="8581" spans="23:24" x14ac:dyDescent="0.2">
      <c r="W8581" s="25"/>
      <c r="X8581" s="25"/>
    </row>
    <row r="8582" spans="23:24" x14ac:dyDescent="0.2">
      <c r="W8582" s="25"/>
      <c r="X8582" s="25"/>
    </row>
    <row r="8583" spans="23:24" x14ac:dyDescent="0.2">
      <c r="W8583" s="25"/>
      <c r="X8583" s="25"/>
    </row>
    <row r="8584" spans="23:24" x14ac:dyDescent="0.2">
      <c r="W8584" s="25"/>
      <c r="X8584" s="25"/>
    </row>
    <row r="8585" spans="23:24" x14ac:dyDescent="0.2">
      <c r="W8585" s="25"/>
      <c r="X8585" s="25"/>
    </row>
    <row r="8586" spans="23:24" x14ac:dyDescent="0.2">
      <c r="W8586" s="25"/>
      <c r="X8586" s="25"/>
    </row>
    <row r="8587" spans="23:24" x14ac:dyDescent="0.2">
      <c r="W8587" s="25"/>
      <c r="X8587" s="25"/>
    </row>
    <row r="8588" spans="23:24" x14ac:dyDescent="0.2">
      <c r="W8588" s="25"/>
      <c r="X8588" s="25"/>
    </row>
    <row r="8589" spans="23:24" x14ac:dyDescent="0.2">
      <c r="W8589" s="25"/>
      <c r="X8589" s="25"/>
    </row>
    <row r="8590" spans="23:24" x14ac:dyDescent="0.2">
      <c r="W8590" s="25"/>
      <c r="X8590" s="25"/>
    </row>
    <row r="8591" spans="23:24" x14ac:dyDescent="0.2">
      <c r="W8591" s="25"/>
      <c r="X8591" s="25"/>
    </row>
    <row r="8592" spans="23:24" x14ac:dyDescent="0.2">
      <c r="W8592" s="25"/>
      <c r="X8592" s="25"/>
    </row>
    <row r="8593" spans="23:24" x14ac:dyDescent="0.2">
      <c r="W8593" s="25"/>
      <c r="X8593" s="25"/>
    </row>
    <row r="8594" spans="23:24" x14ac:dyDescent="0.2">
      <c r="W8594" s="25"/>
      <c r="X8594" s="25"/>
    </row>
    <row r="8595" spans="23:24" x14ac:dyDescent="0.2">
      <c r="W8595" s="25"/>
      <c r="X8595" s="25"/>
    </row>
    <row r="8596" spans="23:24" x14ac:dyDescent="0.2">
      <c r="W8596" s="25"/>
      <c r="X8596" s="25"/>
    </row>
    <row r="8597" spans="23:24" x14ac:dyDescent="0.2">
      <c r="W8597" s="25"/>
      <c r="X8597" s="25"/>
    </row>
    <row r="8598" spans="23:24" x14ac:dyDescent="0.2">
      <c r="W8598" s="25"/>
      <c r="X8598" s="25"/>
    </row>
    <row r="8599" spans="23:24" x14ac:dyDescent="0.2">
      <c r="W8599" s="25"/>
      <c r="X8599" s="25"/>
    </row>
    <row r="8600" spans="23:24" x14ac:dyDescent="0.2">
      <c r="W8600" s="25"/>
      <c r="X8600" s="25"/>
    </row>
    <row r="8601" spans="23:24" x14ac:dyDescent="0.2">
      <c r="W8601" s="25"/>
      <c r="X8601" s="25"/>
    </row>
    <row r="8602" spans="23:24" x14ac:dyDescent="0.2">
      <c r="W8602" s="25"/>
      <c r="X8602" s="25"/>
    </row>
    <row r="8603" spans="23:24" x14ac:dyDescent="0.2">
      <c r="W8603" s="25"/>
      <c r="X8603" s="25"/>
    </row>
    <row r="8604" spans="23:24" x14ac:dyDescent="0.2">
      <c r="W8604" s="25"/>
      <c r="X8604" s="25"/>
    </row>
    <row r="8605" spans="23:24" x14ac:dyDescent="0.2">
      <c r="W8605" s="25"/>
      <c r="X8605" s="25"/>
    </row>
    <row r="8606" spans="23:24" x14ac:dyDescent="0.2">
      <c r="W8606" s="25"/>
      <c r="X8606" s="25"/>
    </row>
    <row r="8607" spans="23:24" x14ac:dyDescent="0.2">
      <c r="W8607" s="25"/>
      <c r="X8607" s="25"/>
    </row>
    <row r="8608" spans="23:24" x14ac:dyDescent="0.2">
      <c r="W8608" s="25"/>
      <c r="X8608" s="25"/>
    </row>
    <row r="8609" spans="23:24" x14ac:dyDescent="0.2">
      <c r="W8609" s="25"/>
      <c r="X8609" s="25"/>
    </row>
    <row r="8610" spans="23:24" x14ac:dyDescent="0.2">
      <c r="W8610" s="25"/>
      <c r="X8610" s="25"/>
    </row>
    <row r="8611" spans="23:24" x14ac:dyDescent="0.2">
      <c r="W8611" s="25"/>
      <c r="X8611" s="25"/>
    </row>
    <row r="8612" spans="23:24" x14ac:dyDescent="0.2">
      <c r="W8612" s="25"/>
      <c r="X8612" s="25"/>
    </row>
    <row r="8613" spans="23:24" x14ac:dyDescent="0.2">
      <c r="W8613" s="25"/>
      <c r="X8613" s="25"/>
    </row>
    <row r="8614" spans="23:24" x14ac:dyDescent="0.2">
      <c r="W8614" s="25"/>
      <c r="X8614" s="25"/>
    </row>
    <row r="8615" spans="23:24" x14ac:dyDescent="0.2">
      <c r="W8615" s="25"/>
      <c r="X8615" s="25"/>
    </row>
    <row r="8616" spans="23:24" x14ac:dyDescent="0.2">
      <c r="W8616" s="25"/>
      <c r="X8616" s="25"/>
    </row>
    <row r="8617" spans="23:24" x14ac:dyDescent="0.2">
      <c r="W8617" s="25"/>
      <c r="X8617" s="25"/>
    </row>
    <row r="8618" spans="23:24" x14ac:dyDescent="0.2">
      <c r="W8618" s="25"/>
      <c r="X8618" s="25"/>
    </row>
    <row r="8619" spans="23:24" x14ac:dyDescent="0.2">
      <c r="W8619" s="25"/>
      <c r="X8619" s="25"/>
    </row>
    <row r="8620" spans="23:24" x14ac:dyDescent="0.2">
      <c r="W8620" s="25"/>
      <c r="X8620" s="25"/>
    </row>
    <row r="8621" spans="23:24" x14ac:dyDescent="0.2">
      <c r="W8621" s="25"/>
      <c r="X8621" s="25"/>
    </row>
    <row r="8622" spans="23:24" x14ac:dyDescent="0.2">
      <c r="W8622" s="25"/>
      <c r="X8622" s="25"/>
    </row>
    <row r="8623" spans="23:24" x14ac:dyDescent="0.2">
      <c r="W8623" s="25"/>
      <c r="X8623" s="25"/>
    </row>
    <row r="8624" spans="23:24" x14ac:dyDescent="0.2">
      <c r="W8624" s="25"/>
      <c r="X8624" s="25"/>
    </row>
    <row r="8625" spans="23:24" x14ac:dyDescent="0.2">
      <c r="W8625" s="25"/>
      <c r="X8625" s="25"/>
    </row>
    <row r="8626" spans="23:24" x14ac:dyDescent="0.2">
      <c r="W8626" s="25"/>
      <c r="X8626" s="25"/>
    </row>
    <row r="8627" spans="23:24" x14ac:dyDescent="0.2">
      <c r="W8627" s="25"/>
      <c r="X8627" s="25"/>
    </row>
    <row r="8628" spans="23:24" x14ac:dyDescent="0.2">
      <c r="W8628" s="25"/>
      <c r="X8628" s="25"/>
    </row>
    <row r="8629" spans="23:24" x14ac:dyDescent="0.2">
      <c r="W8629" s="25"/>
      <c r="X8629" s="25"/>
    </row>
    <row r="8630" spans="23:24" x14ac:dyDescent="0.2">
      <c r="W8630" s="25"/>
      <c r="X8630" s="25"/>
    </row>
    <row r="8631" spans="23:24" x14ac:dyDescent="0.2">
      <c r="W8631" s="25"/>
      <c r="X8631" s="25"/>
    </row>
    <row r="8632" spans="23:24" x14ac:dyDescent="0.2">
      <c r="W8632" s="25"/>
      <c r="X8632" s="25"/>
    </row>
    <row r="8633" spans="23:24" x14ac:dyDescent="0.2">
      <c r="W8633" s="25"/>
      <c r="X8633" s="25"/>
    </row>
    <row r="8634" spans="23:24" x14ac:dyDescent="0.2">
      <c r="W8634" s="25"/>
      <c r="X8634" s="25"/>
    </row>
    <row r="8635" spans="23:24" x14ac:dyDescent="0.2">
      <c r="W8635" s="25"/>
      <c r="X8635" s="25"/>
    </row>
    <row r="8636" spans="23:24" x14ac:dyDescent="0.2">
      <c r="W8636" s="25"/>
      <c r="X8636" s="25"/>
    </row>
    <row r="8637" spans="23:24" x14ac:dyDescent="0.2">
      <c r="W8637" s="25"/>
      <c r="X8637" s="25"/>
    </row>
    <row r="8638" spans="23:24" x14ac:dyDescent="0.2">
      <c r="W8638" s="25"/>
      <c r="X8638" s="25"/>
    </row>
    <row r="8639" spans="23:24" x14ac:dyDescent="0.2">
      <c r="W8639" s="25"/>
      <c r="X8639" s="25"/>
    </row>
    <row r="8640" spans="23:24" x14ac:dyDescent="0.2">
      <c r="W8640" s="25"/>
      <c r="X8640" s="25"/>
    </row>
    <row r="8641" spans="23:24" x14ac:dyDescent="0.2">
      <c r="W8641" s="25"/>
      <c r="X8641" s="25"/>
    </row>
    <row r="8642" spans="23:24" x14ac:dyDescent="0.2">
      <c r="W8642" s="25"/>
      <c r="X8642" s="25"/>
    </row>
    <row r="8643" spans="23:24" x14ac:dyDescent="0.2">
      <c r="W8643" s="25"/>
      <c r="X8643" s="25"/>
    </row>
    <row r="8644" spans="23:24" x14ac:dyDescent="0.2">
      <c r="W8644" s="25"/>
      <c r="X8644" s="25"/>
    </row>
    <row r="8645" spans="23:24" x14ac:dyDescent="0.2">
      <c r="W8645" s="25"/>
      <c r="X8645" s="25"/>
    </row>
    <row r="8646" spans="23:24" x14ac:dyDescent="0.2">
      <c r="W8646" s="25"/>
      <c r="X8646" s="25"/>
    </row>
    <row r="8647" spans="23:24" x14ac:dyDescent="0.2">
      <c r="W8647" s="25"/>
      <c r="X8647" s="25"/>
    </row>
    <row r="8648" spans="23:24" x14ac:dyDescent="0.2">
      <c r="W8648" s="25"/>
      <c r="X8648" s="25"/>
    </row>
    <row r="8649" spans="23:24" x14ac:dyDescent="0.2">
      <c r="W8649" s="25"/>
      <c r="X8649" s="25"/>
    </row>
    <row r="8650" spans="23:24" x14ac:dyDescent="0.2">
      <c r="W8650" s="25"/>
      <c r="X8650" s="25"/>
    </row>
    <row r="8651" spans="23:24" x14ac:dyDescent="0.2">
      <c r="W8651" s="25"/>
      <c r="X8651" s="25"/>
    </row>
    <row r="8652" spans="23:24" x14ac:dyDescent="0.2">
      <c r="W8652" s="25"/>
      <c r="X8652" s="25"/>
    </row>
    <row r="8653" spans="23:24" x14ac:dyDescent="0.2">
      <c r="W8653" s="25"/>
      <c r="X8653" s="25"/>
    </row>
    <row r="8654" spans="23:24" x14ac:dyDescent="0.2">
      <c r="W8654" s="25"/>
      <c r="X8654" s="25"/>
    </row>
    <row r="8655" spans="23:24" x14ac:dyDescent="0.2">
      <c r="W8655" s="25"/>
      <c r="X8655" s="25"/>
    </row>
    <row r="8656" spans="23:24" x14ac:dyDescent="0.2">
      <c r="W8656" s="25"/>
      <c r="X8656" s="25"/>
    </row>
    <row r="8657" spans="23:24" x14ac:dyDescent="0.2">
      <c r="W8657" s="25"/>
      <c r="X8657" s="25"/>
    </row>
    <row r="8658" spans="23:24" x14ac:dyDescent="0.2">
      <c r="W8658" s="25"/>
      <c r="X8658" s="25"/>
    </row>
    <row r="8659" spans="23:24" x14ac:dyDescent="0.2">
      <c r="W8659" s="25"/>
      <c r="X8659" s="25"/>
    </row>
    <row r="8660" spans="23:24" x14ac:dyDescent="0.2">
      <c r="W8660" s="25"/>
      <c r="X8660" s="25"/>
    </row>
    <row r="8661" spans="23:24" x14ac:dyDescent="0.2">
      <c r="W8661" s="25"/>
      <c r="X8661" s="25"/>
    </row>
    <row r="8662" spans="23:24" x14ac:dyDescent="0.2">
      <c r="W8662" s="25"/>
      <c r="X8662" s="25"/>
    </row>
    <row r="8663" spans="23:24" x14ac:dyDescent="0.2">
      <c r="W8663" s="25"/>
      <c r="X8663" s="25"/>
    </row>
    <row r="8664" spans="23:24" x14ac:dyDescent="0.2">
      <c r="W8664" s="25"/>
      <c r="X8664" s="25"/>
    </row>
    <row r="8665" spans="23:24" x14ac:dyDescent="0.2">
      <c r="W8665" s="25"/>
      <c r="X8665" s="25"/>
    </row>
    <row r="8666" spans="23:24" x14ac:dyDescent="0.2">
      <c r="W8666" s="25"/>
      <c r="X8666" s="25"/>
    </row>
    <row r="8667" spans="23:24" x14ac:dyDescent="0.2">
      <c r="W8667" s="25"/>
      <c r="X8667" s="25"/>
    </row>
    <row r="8668" spans="23:24" x14ac:dyDescent="0.2">
      <c r="W8668" s="25"/>
      <c r="X8668" s="25"/>
    </row>
    <row r="8669" spans="23:24" x14ac:dyDescent="0.2">
      <c r="W8669" s="25"/>
      <c r="X8669" s="25"/>
    </row>
    <row r="8670" spans="23:24" x14ac:dyDescent="0.2">
      <c r="W8670" s="25"/>
      <c r="X8670" s="25"/>
    </row>
    <row r="8671" spans="23:24" x14ac:dyDescent="0.2">
      <c r="W8671" s="25"/>
      <c r="X8671" s="25"/>
    </row>
    <row r="8672" spans="23:24" x14ac:dyDescent="0.2">
      <c r="W8672" s="25"/>
      <c r="X8672" s="25"/>
    </row>
    <row r="8673" spans="23:24" x14ac:dyDescent="0.2">
      <c r="W8673" s="25"/>
      <c r="X8673" s="25"/>
    </row>
    <row r="8674" spans="23:24" x14ac:dyDescent="0.2">
      <c r="W8674" s="25"/>
      <c r="X8674" s="25"/>
    </row>
    <row r="8675" spans="23:24" x14ac:dyDescent="0.2">
      <c r="W8675" s="25"/>
      <c r="X8675" s="25"/>
    </row>
    <row r="8676" spans="23:24" x14ac:dyDescent="0.2">
      <c r="W8676" s="25"/>
      <c r="X8676" s="25"/>
    </row>
    <row r="8677" spans="23:24" x14ac:dyDescent="0.2">
      <c r="W8677" s="25"/>
      <c r="X8677" s="25"/>
    </row>
    <row r="8678" spans="23:24" x14ac:dyDescent="0.2">
      <c r="W8678" s="25"/>
      <c r="X8678" s="25"/>
    </row>
    <row r="8679" spans="23:24" x14ac:dyDescent="0.2">
      <c r="W8679" s="25"/>
      <c r="X8679" s="25"/>
    </row>
    <row r="8680" spans="23:24" x14ac:dyDescent="0.2">
      <c r="W8680" s="25"/>
      <c r="X8680" s="25"/>
    </row>
    <row r="8681" spans="23:24" x14ac:dyDescent="0.2">
      <c r="W8681" s="25"/>
      <c r="X8681" s="25"/>
    </row>
    <row r="8682" spans="23:24" x14ac:dyDescent="0.2">
      <c r="W8682" s="25"/>
      <c r="X8682" s="25"/>
    </row>
    <row r="8683" spans="23:24" x14ac:dyDescent="0.2">
      <c r="W8683" s="25"/>
      <c r="X8683" s="25"/>
    </row>
    <row r="8684" spans="23:24" x14ac:dyDescent="0.2">
      <c r="W8684" s="25"/>
      <c r="X8684" s="25"/>
    </row>
    <row r="8685" spans="23:24" x14ac:dyDescent="0.2">
      <c r="W8685" s="25"/>
      <c r="X8685" s="25"/>
    </row>
    <row r="8686" spans="23:24" x14ac:dyDescent="0.2">
      <c r="W8686" s="25"/>
      <c r="X8686" s="25"/>
    </row>
    <row r="8687" spans="23:24" x14ac:dyDescent="0.2">
      <c r="W8687" s="25"/>
      <c r="X8687" s="25"/>
    </row>
    <row r="8688" spans="23:24" x14ac:dyDescent="0.2">
      <c r="W8688" s="25"/>
      <c r="X8688" s="25"/>
    </row>
    <row r="8689" spans="23:24" x14ac:dyDescent="0.2">
      <c r="W8689" s="25"/>
      <c r="X8689" s="25"/>
    </row>
    <row r="8690" spans="23:24" x14ac:dyDescent="0.2">
      <c r="W8690" s="25"/>
      <c r="X8690" s="25"/>
    </row>
    <row r="8691" spans="23:24" x14ac:dyDescent="0.2">
      <c r="W8691" s="25"/>
      <c r="X8691" s="25"/>
    </row>
    <row r="8692" spans="23:24" x14ac:dyDescent="0.2">
      <c r="W8692" s="25"/>
      <c r="X8692" s="25"/>
    </row>
    <row r="8693" spans="23:24" x14ac:dyDescent="0.2">
      <c r="W8693" s="25"/>
      <c r="X8693" s="25"/>
    </row>
    <row r="8694" spans="23:24" x14ac:dyDescent="0.2">
      <c r="W8694" s="25"/>
      <c r="X8694" s="25"/>
    </row>
    <row r="8695" spans="23:24" x14ac:dyDescent="0.2">
      <c r="W8695" s="25"/>
      <c r="X8695" s="25"/>
    </row>
    <row r="8696" spans="23:24" x14ac:dyDescent="0.2">
      <c r="W8696" s="25"/>
      <c r="X8696" s="25"/>
    </row>
    <row r="8697" spans="23:24" x14ac:dyDescent="0.2">
      <c r="W8697" s="25"/>
      <c r="X8697" s="25"/>
    </row>
    <row r="8698" spans="23:24" x14ac:dyDescent="0.2">
      <c r="W8698" s="25"/>
      <c r="X8698" s="25"/>
    </row>
    <row r="8699" spans="23:24" x14ac:dyDescent="0.2">
      <c r="W8699" s="25"/>
      <c r="X8699" s="25"/>
    </row>
    <row r="8700" spans="23:24" x14ac:dyDescent="0.2">
      <c r="W8700" s="25"/>
      <c r="X8700" s="25"/>
    </row>
    <row r="8701" spans="23:24" x14ac:dyDescent="0.2">
      <c r="W8701" s="25"/>
      <c r="X8701" s="25"/>
    </row>
    <row r="8702" spans="23:24" x14ac:dyDescent="0.2">
      <c r="W8702" s="25"/>
      <c r="X8702" s="25"/>
    </row>
    <row r="8703" spans="23:24" x14ac:dyDescent="0.2">
      <c r="W8703" s="25"/>
      <c r="X8703" s="25"/>
    </row>
    <row r="8704" spans="23:24" x14ac:dyDescent="0.2">
      <c r="W8704" s="25"/>
      <c r="X8704" s="25"/>
    </row>
    <row r="8705" spans="23:24" x14ac:dyDescent="0.2">
      <c r="W8705" s="25"/>
      <c r="X8705" s="25"/>
    </row>
    <row r="8706" spans="23:24" x14ac:dyDescent="0.2">
      <c r="W8706" s="25"/>
      <c r="X8706" s="25"/>
    </row>
    <row r="8707" spans="23:24" x14ac:dyDescent="0.2">
      <c r="W8707" s="25"/>
      <c r="X8707" s="25"/>
    </row>
    <row r="8708" spans="23:24" x14ac:dyDescent="0.2">
      <c r="W8708" s="25"/>
      <c r="X8708" s="25"/>
    </row>
    <row r="8709" spans="23:24" x14ac:dyDescent="0.2">
      <c r="W8709" s="25"/>
      <c r="X8709" s="25"/>
    </row>
    <row r="8710" spans="23:24" x14ac:dyDescent="0.2">
      <c r="W8710" s="25"/>
      <c r="X8710" s="25"/>
    </row>
    <row r="8711" spans="23:24" x14ac:dyDescent="0.2">
      <c r="W8711" s="25"/>
      <c r="X8711" s="25"/>
    </row>
    <row r="8712" spans="23:24" x14ac:dyDescent="0.2">
      <c r="W8712" s="25"/>
      <c r="X8712" s="25"/>
    </row>
    <row r="8713" spans="23:24" x14ac:dyDescent="0.2">
      <c r="W8713" s="25"/>
      <c r="X8713" s="25"/>
    </row>
    <row r="8714" spans="23:24" x14ac:dyDescent="0.2">
      <c r="W8714" s="25"/>
      <c r="X8714" s="25"/>
    </row>
    <row r="8715" spans="23:24" x14ac:dyDescent="0.2">
      <c r="W8715" s="25"/>
      <c r="X8715" s="25"/>
    </row>
    <row r="8716" spans="23:24" x14ac:dyDescent="0.2">
      <c r="W8716" s="25"/>
      <c r="X8716" s="25"/>
    </row>
    <row r="8717" spans="23:24" x14ac:dyDescent="0.2">
      <c r="W8717" s="25"/>
      <c r="X8717" s="25"/>
    </row>
    <row r="8718" spans="23:24" x14ac:dyDescent="0.2">
      <c r="W8718" s="25"/>
      <c r="X8718" s="25"/>
    </row>
    <row r="8719" spans="23:24" x14ac:dyDescent="0.2">
      <c r="W8719" s="25"/>
      <c r="X8719" s="25"/>
    </row>
    <row r="8720" spans="23:24" x14ac:dyDescent="0.2">
      <c r="W8720" s="25"/>
      <c r="X8720" s="25"/>
    </row>
    <row r="8721" spans="23:24" x14ac:dyDescent="0.2">
      <c r="W8721" s="25"/>
      <c r="X8721" s="25"/>
    </row>
    <row r="8722" spans="23:24" x14ac:dyDescent="0.2">
      <c r="W8722" s="25"/>
      <c r="X8722" s="25"/>
    </row>
    <row r="8723" spans="23:24" x14ac:dyDescent="0.2">
      <c r="W8723" s="25"/>
      <c r="X8723" s="25"/>
    </row>
    <row r="8724" spans="23:24" x14ac:dyDescent="0.2">
      <c r="W8724" s="25"/>
      <c r="X8724" s="25"/>
    </row>
    <row r="8725" spans="23:24" x14ac:dyDescent="0.2">
      <c r="W8725" s="25"/>
      <c r="X8725" s="25"/>
    </row>
    <row r="8726" spans="23:24" x14ac:dyDescent="0.2">
      <c r="W8726" s="25"/>
      <c r="X8726" s="25"/>
    </row>
    <row r="8727" spans="23:24" x14ac:dyDescent="0.2">
      <c r="W8727" s="25"/>
      <c r="X8727" s="25"/>
    </row>
    <row r="8728" spans="23:24" x14ac:dyDescent="0.2">
      <c r="W8728" s="25"/>
      <c r="X8728" s="25"/>
    </row>
    <row r="8729" spans="23:24" x14ac:dyDescent="0.2">
      <c r="W8729" s="25"/>
      <c r="X8729" s="25"/>
    </row>
    <row r="8730" spans="23:24" x14ac:dyDescent="0.2">
      <c r="W8730" s="25"/>
      <c r="X8730" s="25"/>
    </row>
    <row r="8731" spans="23:24" x14ac:dyDescent="0.2">
      <c r="W8731" s="25"/>
      <c r="X8731" s="25"/>
    </row>
    <row r="8732" spans="23:24" x14ac:dyDescent="0.2">
      <c r="W8732" s="25"/>
      <c r="X8732" s="25"/>
    </row>
    <row r="8733" spans="23:24" x14ac:dyDescent="0.2">
      <c r="W8733" s="25"/>
      <c r="X8733" s="25"/>
    </row>
    <row r="8734" spans="23:24" x14ac:dyDescent="0.2">
      <c r="W8734" s="25"/>
      <c r="X8734" s="25"/>
    </row>
    <row r="8735" spans="23:24" x14ac:dyDescent="0.2">
      <c r="W8735" s="25"/>
      <c r="X8735" s="25"/>
    </row>
    <row r="8736" spans="23:24" x14ac:dyDescent="0.2">
      <c r="W8736" s="25"/>
      <c r="X8736" s="25"/>
    </row>
    <row r="8737" spans="23:24" x14ac:dyDescent="0.2">
      <c r="W8737" s="25"/>
      <c r="X8737" s="25"/>
    </row>
    <row r="8738" spans="23:24" x14ac:dyDescent="0.2">
      <c r="W8738" s="25"/>
      <c r="X8738" s="25"/>
    </row>
    <row r="8739" spans="23:24" x14ac:dyDescent="0.2">
      <c r="W8739" s="25"/>
      <c r="X8739" s="25"/>
    </row>
    <row r="8740" spans="23:24" x14ac:dyDescent="0.2">
      <c r="W8740" s="25"/>
      <c r="X8740" s="25"/>
    </row>
    <row r="8741" spans="23:24" x14ac:dyDescent="0.2">
      <c r="W8741" s="25"/>
      <c r="X8741" s="25"/>
    </row>
    <row r="8742" spans="23:24" x14ac:dyDescent="0.2">
      <c r="W8742" s="25"/>
      <c r="X8742" s="25"/>
    </row>
    <row r="8743" spans="23:24" x14ac:dyDescent="0.2">
      <c r="W8743" s="25"/>
      <c r="X8743" s="25"/>
    </row>
    <row r="8744" spans="23:24" x14ac:dyDescent="0.2">
      <c r="W8744" s="25"/>
      <c r="X8744" s="25"/>
    </row>
    <row r="8745" spans="23:24" x14ac:dyDescent="0.2">
      <c r="W8745" s="25"/>
      <c r="X8745" s="25"/>
    </row>
    <row r="8746" spans="23:24" x14ac:dyDescent="0.2">
      <c r="W8746" s="25"/>
      <c r="X8746" s="25"/>
    </row>
    <row r="8747" spans="23:24" x14ac:dyDescent="0.2">
      <c r="W8747" s="25"/>
      <c r="X8747" s="25"/>
    </row>
    <row r="8748" spans="23:24" x14ac:dyDescent="0.2">
      <c r="W8748" s="25"/>
      <c r="X8748" s="25"/>
    </row>
    <row r="8749" spans="23:24" x14ac:dyDescent="0.2">
      <c r="W8749" s="25"/>
      <c r="X8749" s="25"/>
    </row>
    <row r="8750" spans="23:24" x14ac:dyDescent="0.2">
      <c r="W8750" s="25"/>
      <c r="X8750" s="25"/>
    </row>
    <row r="8751" spans="23:24" x14ac:dyDescent="0.2">
      <c r="W8751" s="25"/>
      <c r="X8751" s="25"/>
    </row>
    <row r="8752" spans="23:24" x14ac:dyDescent="0.2">
      <c r="W8752" s="25"/>
      <c r="X8752" s="25"/>
    </row>
    <row r="8753" spans="23:24" x14ac:dyDescent="0.2">
      <c r="W8753" s="25"/>
      <c r="X8753" s="25"/>
    </row>
    <row r="8754" spans="23:24" x14ac:dyDescent="0.2">
      <c r="W8754" s="25"/>
      <c r="X8754" s="25"/>
    </row>
    <row r="8755" spans="23:24" x14ac:dyDescent="0.2">
      <c r="W8755" s="25"/>
      <c r="X8755" s="25"/>
    </row>
    <row r="8756" spans="23:24" x14ac:dyDescent="0.2">
      <c r="W8756" s="25"/>
      <c r="X8756" s="25"/>
    </row>
    <row r="8757" spans="23:24" x14ac:dyDescent="0.2">
      <c r="W8757" s="25"/>
      <c r="X8757" s="25"/>
    </row>
    <row r="8758" spans="23:24" x14ac:dyDescent="0.2">
      <c r="W8758" s="25"/>
      <c r="X8758" s="25"/>
    </row>
    <row r="8759" spans="23:24" x14ac:dyDescent="0.2">
      <c r="W8759" s="25"/>
      <c r="X8759" s="25"/>
    </row>
    <row r="8760" spans="23:24" x14ac:dyDescent="0.2">
      <c r="W8760" s="25"/>
      <c r="X8760" s="25"/>
    </row>
    <row r="8761" spans="23:24" x14ac:dyDescent="0.2">
      <c r="W8761" s="25"/>
      <c r="X8761" s="25"/>
    </row>
    <row r="8762" spans="23:24" x14ac:dyDescent="0.2">
      <c r="W8762" s="25"/>
      <c r="X8762" s="25"/>
    </row>
    <row r="8763" spans="23:24" x14ac:dyDescent="0.2">
      <c r="W8763" s="25"/>
      <c r="X8763" s="25"/>
    </row>
    <row r="8764" spans="23:24" x14ac:dyDescent="0.2">
      <c r="W8764" s="25"/>
      <c r="X8764" s="25"/>
    </row>
    <row r="8765" spans="23:24" x14ac:dyDescent="0.2">
      <c r="W8765" s="25"/>
      <c r="X8765" s="25"/>
    </row>
    <row r="8766" spans="23:24" x14ac:dyDescent="0.2">
      <c r="W8766" s="25"/>
      <c r="X8766" s="25"/>
    </row>
    <row r="8767" spans="23:24" x14ac:dyDescent="0.2">
      <c r="W8767" s="25"/>
      <c r="X8767" s="25"/>
    </row>
    <row r="8768" spans="23:24" x14ac:dyDescent="0.2">
      <c r="W8768" s="25"/>
      <c r="X8768" s="25"/>
    </row>
    <row r="8769" spans="23:24" x14ac:dyDescent="0.2">
      <c r="W8769" s="25"/>
      <c r="X8769" s="25"/>
    </row>
    <row r="8770" spans="23:24" x14ac:dyDescent="0.2">
      <c r="W8770" s="25"/>
      <c r="X8770" s="25"/>
    </row>
    <row r="8771" spans="23:24" x14ac:dyDescent="0.2">
      <c r="W8771" s="25"/>
      <c r="X8771" s="25"/>
    </row>
    <row r="8772" spans="23:24" x14ac:dyDescent="0.2">
      <c r="W8772" s="25"/>
      <c r="X8772" s="25"/>
    </row>
    <row r="8773" spans="23:24" x14ac:dyDescent="0.2">
      <c r="W8773" s="25"/>
      <c r="X8773" s="25"/>
    </row>
    <row r="8774" spans="23:24" x14ac:dyDescent="0.2">
      <c r="W8774" s="25"/>
      <c r="X8774" s="25"/>
    </row>
    <row r="8775" spans="23:24" x14ac:dyDescent="0.2">
      <c r="W8775" s="25"/>
      <c r="X8775" s="25"/>
    </row>
    <row r="8776" spans="23:24" x14ac:dyDescent="0.2">
      <c r="W8776" s="25"/>
      <c r="X8776" s="25"/>
    </row>
    <row r="8777" spans="23:24" x14ac:dyDescent="0.2">
      <c r="W8777" s="25"/>
      <c r="X8777" s="25"/>
    </row>
    <row r="8778" spans="23:24" x14ac:dyDescent="0.2">
      <c r="W8778" s="25"/>
      <c r="X8778" s="25"/>
    </row>
    <row r="8779" spans="23:24" x14ac:dyDescent="0.2">
      <c r="W8779" s="25"/>
      <c r="X8779" s="25"/>
    </row>
    <row r="8780" spans="23:24" x14ac:dyDescent="0.2">
      <c r="W8780" s="25"/>
      <c r="X8780" s="25"/>
    </row>
    <row r="8781" spans="23:24" x14ac:dyDescent="0.2">
      <c r="W8781" s="25"/>
      <c r="X8781" s="25"/>
    </row>
    <row r="8782" spans="23:24" x14ac:dyDescent="0.2">
      <c r="W8782" s="25"/>
      <c r="X8782" s="25"/>
    </row>
    <row r="8783" spans="23:24" x14ac:dyDescent="0.2">
      <c r="W8783" s="25"/>
      <c r="X8783" s="25"/>
    </row>
    <row r="8784" spans="23:24" x14ac:dyDescent="0.2">
      <c r="W8784" s="25"/>
      <c r="X8784" s="25"/>
    </row>
    <row r="8785" spans="23:24" x14ac:dyDescent="0.2">
      <c r="W8785" s="25"/>
      <c r="X8785" s="25"/>
    </row>
    <row r="8786" spans="23:24" x14ac:dyDescent="0.2">
      <c r="W8786" s="25"/>
      <c r="X8786" s="25"/>
    </row>
    <row r="8787" spans="23:24" x14ac:dyDescent="0.2">
      <c r="W8787" s="25"/>
      <c r="X8787" s="25"/>
    </row>
    <row r="8788" spans="23:24" x14ac:dyDescent="0.2">
      <c r="W8788" s="25"/>
      <c r="X8788" s="25"/>
    </row>
    <row r="8789" spans="23:24" x14ac:dyDescent="0.2">
      <c r="W8789" s="25"/>
      <c r="X8789" s="25"/>
    </row>
    <row r="8790" spans="23:24" x14ac:dyDescent="0.2">
      <c r="W8790" s="25"/>
      <c r="X8790" s="25"/>
    </row>
    <row r="8791" spans="23:24" x14ac:dyDescent="0.2">
      <c r="W8791" s="25"/>
      <c r="X8791" s="25"/>
    </row>
    <row r="8792" spans="23:24" x14ac:dyDescent="0.2">
      <c r="W8792" s="25"/>
      <c r="X8792" s="25"/>
    </row>
    <row r="8793" spans="23:24" x14ac:dyDescent="0.2">
      <c r="W8793" s="25"/>
      <c r="X8793" s="25"/>
    </row>
    <row r="8794" spans="23:24" x14ac:dyDescent="0.2">
      <c r="W8794" s="25"/>
      <c r="X8794" s="25"/>
    </row>
    <row r="8795" spans="23:24" x14ac:dyDescent="0.2">
      <c r="W8795" s="25"/>
      <c r="X8795" s="25"/>
    </row>
    <row r="8796" spans="23:24" x14ac:dyDescent="0.2">
      <c r="W8796" s="25"/>
      <c r="X8796" s="25"/>
    </row>
    <row r="8797" spans="23:24" x14ac:dyDescent="0.2">
      <c r="W8797" s="25"/>
      <c r="X8797" s="25"/>
    </row>
    <row r="8798" spans="23:24" x14ac:dyDescent="0.2">
      <c r="W8798" s="25"/>
      <c r="X8798" s="25"/>
    </row>
    <row r="8799" spans="23:24" x14ac:dyDescent="0.2">
      <c r="W8799" s="25"/>
      <c r="X8799" s="25"/>
    </row>
    <row r="8800" spans="23:24" x14ac:dyDescent="0.2">
      <c r="W8800" s="25"/>
      <c r="X8800" s="25"/>
    </row>
    <row r="8801" spans="23:24" x14ac:dyDescent="0.2">
      <c r="W8801" s="25"/>
      <c r="X8801" s="25"/>
    </row>
    <row r="8802" spans="23:24" x14ac:dyDescent="0.2">
      <c r="W8802" s="25"/>
      <c r="X8802" s="25"/>
    </row>
    <row r="8803" spans="23:24" x14ac:dyDescent="0.2">
      <c r="W8803" s="25"/>
      <c r="X8803" s="25"/>
    </row>
    <row r="8804" spans="23:24" x14ac:dyDescent="0.2">
      <c r="W8804" s="25"/>
      <c r="X8804" s="25"/>
    </row>
    <row r="8805" spans="23:24" x14ac:dyDescent="0.2">
      <c r="W8805" s="25"/>
      <c r="X8805" s="25"/>
    </row>
    <row r="8806" spans="23:24" x14ac:dyDescent="0.2">
      <c r="W8806" s="25"/>
      <c r="X8806" s="25"/>
    </row>
    <row r="8807" spans="23:24" x14ac:dyDescent="0.2">
      <c r="W8807" s="25"/>
      <c r="X8807" s="25"/>
    </row>
    <row r="8808" spans="23:24" x14ac:dyDescent="0.2">
      <c r="W8808" s="25"/>
      <c r="X8808" s="25"/>
    </row>
    <row r="8809" spans="23:24" x14ac:dyDescent="0.2">
      <c r="W8809" s="25"/>
      <c r="X8809" s="25"/>
    </row>
    <row r="8810" spans="23:24" x14ac:dyDescent="0.2">
      <c r="W8810" s="25"/>
      <c r="X8810" s="25"/>
    </row>
    <row r="8811" spans="23:24" x14ac:dyDescent="0.2">
      <c r="W8811" s="25"/>
      <c r="X8811" s="25"/>
    </row>
    <row r="8812" spans="23:24" x14ac:dyDescent="0.2">
      <c r="W8812" s="25"/>
      <c r="X8812" s="25"/>
    </row>
    <row r="8813" spans="23:24" x14ac:dyDescent="0.2">
      <c r="W8813" s="25"/>
      <c r="X8813" s="25"/>
    </row>
    <row r="8814" spans="23:24" x14ac:dyDescent="0.2">
      <c r="W8814" s="25"/>
      <c r="X8814" s="25"/>
    </row>
    <row r="8815" spans="23:24" x14ac:dyDescent="0.2">
      <c r="W8815" s="25"/>
      <c r="X8815" s="25"/>
    </row>
    <row r="8816" spans="23:24" x14ac:dyDescent="0.2">
      <c r="W8816" s="25"/>
      <c r="X8816" s="25"/>
    </row>
    <row r="8817" spans="23:24" x14ac:dyDescent="0.2">
      <c r="W8817" s="25"/>
      <c r="X8817" s="25"/>
    </row>
    <row r="8818" spans="23:24" x14ac:dyDescent="0.2">
      <c r="W8818" s="25"/>
      <c r="X8818" s="25"/>
    </row>
    <row r="8819" spans="23:24" x14ac:dyDescent="0.2">
      <c r="W8819" s="25"/>
      <c r="X8819" s="25"/>
    </row>
    <row r="8820" spans="23:24" x14ac:dyDescent="0.2">
      <c r="W8820" s="25"/>
      <c r="X8820" s="25"/>
    </row>
    <row r="8821" spans="23:24" x14ac:dyDescent="0.2">
      <c r="W8821" s="25"/>
      <c r="X8821" s="25"/>
    </row>
    <row r="8822" spans="23:24" x14ac:dyDescent="0.2">
      <c r="W8822" s="25"/>
      <c r="X8822" s="25"/>
    </row>
    <row r="8823" spans="23:24" x14ac:dyDescent="0.2">
      <c r="W8823" s="25"/>
      <c r="X8823" s="25"/>
    </row>
    <row r="8824" spans="23:24" x14ac:dyDescent="0.2">
      <c r="W8824" s="25"/>
      <c r="X8824" s="25"/>
    </row>
    <row r="8825" spans="23:24" x14ac:dyDescent="0.2">
      <c r="W8825" s="25"/>
      <c r="X8825" s="25"/>
    </row>
    <row r="8826" spans="23:24" x14ac:dyDescent="0.2">
      <c r="W8826" s="25"/>
      <c r="X8826" s="25"/>
    </row>
    <row r="8827" spans="23:24" x14ac:dyDescent="0.2">
      <c r="W8827" s="25"/>
      <c r="X8827" s="25"/>
    </row>
    <row r="8828" spans="23:24" x14ac:dyDescent="0.2">
      <c r="W8828" s="25"/>
      <c r="X8828" s="25"/>
    </row>
    <row r="8829" spans="23:24" x14ac:dyDescent="0.2">
      <c r="W8829" s="25"/>
      <c r="X8829" s="25"/>
    </row>
    <row r="8830" spans="23:24" x14ac:dyDescent="0.2">
      <c r="W8830" s="25"/>
      <c r="X8830" s="25"/>
    </row>
    <row r="8831" spans="23:24" x14ac:dyDescent="0.2">
      <c r="W8831" s="25"/>
      <c r="X8831" s="25"/>
    </row>
    <row r="8832" spans="23:24" x14ac:dyDescent="0.2">
      <c r="W8832" s="25"/>
      <c r="X8832" s="25"/>
    </row>
    <row r="8833" spans="23:24" x14ac:dyDescent="0.2">
      <c r="W8833" s="25"/>
      <c r="X8833" s="25"/>
    </row>
    <row r="8834" spans="23:24" x14ac:dyDescent="0.2">
      <c r="W8834" s="25"/>
      <c r="X8834" s="25"/>
    </row>
    <row r="8835" spans="23:24" x14ac:dyDescent="0.2">
      <c r="W8835" s="25"/>
      <c r="X8835" s="25"/>
    </row>
    <row r="8836" spans="23:24" x14ac:dyDescent="0.2">
      <c r="W8836" s="25"/>
      <c r="X8836" s="25"/>
    </row>
    <row r="8837" spans="23:24" x14ac:dyDescent="0.2">
      <c r="W8837" s="25"/>
      <c r="X8837" s="25"/>
    </row>
    <row r="8838" spans="23:24" x14ac:dyDescent="0.2">
      <c r="W8838" s="25"/>
      <c r="X8838" s="25"/>
    </row>
    <row r="8839" spans="23:24" x14ac:dyDescent="0.2">
      <c r="W8839" s="25"/>
      <c r="X8839" s="25"/>
    </row>
    <row r="8840" spans="23:24" x14ac:dyDescent="0.2">
      <c r="W8840" s="25"/>
      <c r="X8840" s="25"/>
    </row>
    <row r="8841" spans="23:24" x14ac:dyDescent="0.2">
      <c r="W8841" s="25"/>
      <c r="X8841" s="25"/>
    </row>
    <row r="8842" spans="23:24" x14ac:dyDescent="0.2">
      <c r="W8842" s="25"/>
      <c r="X8842" s="25"/>
    </row>
    <row r="8843" spans="23:24" x14ac:dyDescent="0.2">
      <c r="W8843" s="25"/>
      <c r="X8843" s="25"/>
    </row>
    <row r="8844" spans="23:24" x14ac:dyDescent="0.2">
      <c r="W8844" s="25"/>
      <c r="X8844" s="25"/>
    </row>
    <row r="8845" spans="23:24" x14ac:dyDescent="0.2">
      <c r="W8845" s="25"/>
      <c r="X8845" s="25"/>
    </row>
    <row r="8846" spans="23:24" x14ac:dyDescent="0.2">
      <c r="W8846" s="25"/>
      <c r="X8846" s="25"/>
    </row>
    <row r="8847" spans="23:24" x14ac:dyDescent="0.2">
      <c r="W8847" s="25"/>
      <c r="X8847" s="25"/>
    </row>
    <row r="8848" spans="23:24" x14ac:dyDescent="0.2">
      <c r="W8848" s="25"/>
      <c r="X8848" s="25"/>
    </row>
    <row r="8849" spans="23:24" x14ac:dyDescent="0.2">
      <c r="W8849" s="25"/>
      <c r="X8849" s="25"/>
    </row>
    <row r="8850" spans="23:24" x14ac:dyDescent="0.2">
      <c r="W8850" s="25"/>
      <c r="X8850" s="25"/>
    </row>
    <row r="8851" spans="23:24" x14ac:dyDescent="0.2">
      <c r="W8851" s="25"/>
      <c r="X8851" s="25"/>
    </row>
    <row r="8852" spans="23:24" x14ac:dyDescent="0.2">
      <c r="W8852" s="25"/>
      <c r="X8852" s="25"/>
    </row>
    <row r="8853" spans="23:24" x14ac:dyDescent="0.2">
      <c r="W8853" s="25"/>
      <c r="X8853" s="25"/>
    </row>
    <row r="8854" spans="23:24" x14ac:dyDescent="0.2">
      <c r="W8854" s="25"/>
      <c r="X8854" s="25"/>
    </row>
    <row r="8855" spans="23:24" x14ac:dyDescent="0.2">
      <c r="W8855" s="25"/>
      <c r="X8855" s="25"/>
    </row>
    <row r="8856" spans="23:24" x14ac:dyDescent="0.2">
      <c r="W8856" s="25"/>
      <c r="X8856" s="25"/>
    </row>
    <row r="8857" spans="23:24" x14ac:dyDescent="0.2">
      <c r="W8857" s="25"/>
      <c r="X8857" s="25"/>
    </row>
    <row r="8858" spans="23:24" x14ac:dyDescent="0.2">
      <c r="W8858" s="25"/>
      <c r="X8858" s="25"/>
    </row>
    <row r="8859" spans="23:24" x14ac:dyDescent="0.2">
      <c r="W8859" s="25"/>
      <c r="X8859" s="25"/>
    </row>
    <row r="8860" spans="23:24" x14ac:dyDescent="0.2">
      <c r="W8860" s="25"/>
      <c r="X8860" s="25"/>
    </row>
    <row r="8861" spans="23:24" x14ac:dyDescent="0.2">
      <c r="W8861" s="25"/>
      <c r="X8861" s="25"/>
    </row>
    <row r="8862" spans="23:24" x14ac:dyDescent="0.2">
      <c r="W8862" s="25"/>
      <c r="X8862" s="25"/>
    </row>
    <row r="8863" spans="23:24" x14ac:dyDescent="0.2">
      <c r="W8863" s="25"/>
      <c r="X8863" s="25"/>
    </row>
    <row r="8864" spans="23:24" x14ac:dyDescent="0.2">
      <c r="W8864" s="25"/>
      <c r="X8864" s="25"/>
    </row>
    <row r="8865" spans="23:24" x14ac:dyDescent="0.2">
      <c r="W8865" s="25"/>
      <c r="X8865" s="25"/>
    </row>
    <row r="8866" spans="23:24" x14ac:dyDescent="0.2">
      <c r="W8866" s="25"/>
      <c r="X8866" s="25"/>
    </row>
    <row r="8867" spans="23:24" x14ac:dyDescent="0.2">
      <c r="W8867" s="25"/>
      <c r="X8867" s="25"/>
    </row>
    <row r="8868" spans="23:24" x14ac:dyDescent="0.2">
      <c r="W8868" s="25"/>
      <c r="X8868" s="25"/>
    </row>
    <row r="8869" spans="23:24" x14ac:dyDescent="0.2">
      <c r="W8869" s="25"/>
      <c r="X8869" s="25"/>
    </row>
    <row r="8870" spans="23:24" x14ac:dyDescent="0.2">
      <c r="W8870" s="25"/>
      <c r="X8870" s="25"/>
    </row>
    <row r="8871" spans="23:24" x14ac:dyDescent="0.2">
      <c r="W8871" s="25"/>
      <c r="X8871" s="25"/>
    </row>
    <row r="8872" spans="23:24" x14ac:dyDescent="0.2">
      <c r="W8872" s="25"/>
      <c r="X8872" s="25"/>
    </row>
    <row r="8873" spans="23:24" x14ac:dyDescent="0.2">
      <c r="W8873" s="25"/>
      <c r="X8873" s="25"/>
    </row>
    <row r="8874" spans="23:24" x14ac:dyDescent="0.2">
      <c r="W8874" s="25"/>
      <c r="X8874" s="25"/>
    </row>
    <row r="8875" spans="23:24" x14ac:dyDescent="0.2">
      <c r="W8875" s="25"/>
      <c r="X8875" s="25"/>
    </row>
    <row r="8876" spans="23:24" x14ac:dyDescent="0.2">
      <c r="W8876" s="25"/>
      <c r="X8876" s="25"/>
    </row>
    <row r="8877" spans="23:24" x14ac:dyDescent="0.2">
      <c r="W8877" s="25"/>
      <c r="X8877" s="25"/>
    </row>
    <row r="8878" spans="23:24" x14ac:dyDescent="0.2">
      <c r="W8878" s="25"/>
      <c r="X8878" s="25"/>
    </row>
    <row r="8879" spans="23:24" x14ac:dyDescent="0.2">
      <c r="W8879" s="25"/>
      <c r="X8879" s="25"/>
    </row>
    <row r="8880" spans="23:24" x14ac:dyDescent="0.2">
      <c r="W8880" s="25"/>
      <c r="X8880" s="25"/>
    </row>
    <row r="8881" spans="23:24" x14ac:dyDescent="0.2">
      <c r="W8881" s="25"/>
      <c r="X8881" s="25"/>
    </row>
    <row r="8882" spans="23:24" x14ac:dyDescent="0.2">
      <c r="W8882" s="25"/>
      <c r="X8882" s="25"/>
    </row>
    <row r="8883" spans="23:24" x14ac:dyDescent="0.2">
      <c r="W8883" s="25"/>
      <c r="X8883" s="25"/>
    </row>
    <row r="8884" spans="23:24" x14ac:dyDescent="0.2">
      <c r="W8884" s="25"/>
      <c r="X8884" s="25"/>
    </row>
    <row r="8885" spans="23:24" x14ac:dyDescent="0.2">
      <c r="W8885" s="25"/>
      <c r="X8885" s="25"/>
    </row>
    <row r="8886" spans="23:24" x14ac:dyDescent="0.2">
      <c r="W8886" s="25"/>
      <c r="X8886" s="25"/>
    </row>
    <row r="8887" spans="23:24" x14ac:dyDescent="0.2">
      <c r="W8887" s="25"/>
      <c r="X8887" s="25"/>
    </row>
    <row r="8888" spans="23:24" x14ac:dyDescent="0.2">
      <c r="W8888" s="25"/>
      <c r="X8888" s="25"/>
    </row>
    <row r="8889" spans="23:24" x14ac:dyDescent="0.2">
      <c r="W8889" s="25"/>
      <c r="X8889" s="25"/>
    </row>
    <row r="8890" spans="23:24" x14ac:dyDescent="0.2">
      <c r="W8890" s="25"/>
      <c r="X8890" s="25"/>
    </row>
    <row r="8891" spans="23:24" x14ac:dyDescent="0.2">
      <c r="W8891" s="25"/>
      <c r="X8891" s="25"/>
    </row>
    <row r="8892" spans="23:24" x14ac:dyDescent="0.2">
      <c r="W8892" s="25"/>
      <c r="X8892" s="25"/>
    </row>
    <row r="8893" spans="23:24" x14ac:dyDescent="0.2">
      <c r="W8893" s="25"/>
      <c r="X8893" s="25"/>
    </row>
    <row r="8894" spans="23:24" x14ac:dyDescent="0.2">
      <c r="W8894" s="25"/>
      <c r="X8894" s="25"/>
    </row>
    <row r="8895" spans="23:24" x14ac:dyDescent="0.2">
      <c r="W8895" s="25"/>
      <c r="X8895" s="25"/>
    </row>
    <row r="8896" spans="23:24" x14ac:dyDescent="0.2">
      <c r="W8896" s="25"/>
      <c r="X8896" s="25"/>
    </row>
    <row r="8897" spans="23:24" x14ac:dyDescent="0.2">
      <c r="W8897" s="25"/>
      <c r="X8897" s="25"/>
    </row>
    <row r="8898" spans="23:24" x14ac:dyDescent="0.2">
      <c r="W8898" s="25"/>
      <c r="X8898" s="25"/>
    </row>
    <row r="8899" spans="23:24" x14ac:dyDescent="0.2">
      <c r="W8899" s="25"/>
      <c r="X8899" s="25"/>
    </row>
    <row r="8900" spans="23:24" x14ac:dyDescent="0.2">
      <c r="W8900" s="25"/>
      <c r="X8900" s="25"/>
    </row>
    <row r="8901" spans="23:24" x14ac:dyDescent="0.2">
      <c r="W8901" s="25"/>
      <c r="X8901" s="25"/>
    </row>
    <row r="8902" spans="23:24" x14ac:dyDescent="0.2">
      <c r="W8902" s="25"/>
      <c r="X8902" s="25"/>
    </row>
    <row r="8903" spans="23:24" x14ac:dyDescent="0.2">
      <c r="W8903" s="25"/>
      <c r="X8903" s="25"/>
    </row>
    <row r="8904" spans="23:24" x14ac:dyDescent="0.2">
      <c r="W8904" s="25"/>
      <c r="X8904" s="25"/>
    </row>
    <row r="8905" spans="23:24" x14ac:dyDescent="0.2">
      <c r="W8905" s="25"/>
      <c r="X8905" s="25"/>
    </row>
    <row r="8906" spans="23:24" x14ac:dyDescent="0.2">
      <c r="W8906" s="25"/>
      <c r="X8906" s="25"/>
    </row>
    <row r="8907" spans="23:24" x14ac:dyDescent="0.2">
      <c r="W8907" s="25"/>
      <c r="X8907" s="25"/>
    </row>
    <row r="8908" spans="23:24" x14ac:dyDescent="0.2">
      <c r="W8908" s="25"/>
      <c r="X8908" s="25"/>
    </row>
    <row r="8909" spans="23:24" x14ac:dyDescent="0.2">
      <c r="W8909" s="25"/>
      <c r="X8909" s="25"/>
    </row>
    <row r="8910" spans="23:24" x14ac:dyDescent="0.2">
      <c r="W8910" s="25"/>
      <c r="X8910" s="25"/>
    </row>
    <row r="8911" spans="23:24" x14ac:dyDescent="0.2">
      <c r="W8911" s="25"/>
      <c r="X8911" s="25"/>
    </row>
    <row r="8912" spans="23:24" x14ac:dyDescent="0.2">
      <c r="W8912" s="25"/>
      <c r="X8912" s="25"/>
    </row>
    <row r="8913" spans="23:24" x14ac:dyDescent="0.2">
      <c r="W8913" s="25"/>
      <c r="X8913" s="25"/>
    </row>
    <row r="8914" spans="23:24" x14ac:dyDescent="0.2">
      <c r="W8914" s="25"/>
      <c r="X8914" s="25"/>
    </row>
    <row r="8915" spans="23:24" x14ac:dyDescent="0.2">
      <c r="W8915" s="25"/>
      <c r="X8915" s="25"/>
    </row>
    <row r="8916" spans="23:24" x14ac:dyDescent="0.2">
      <c r="W8916" s="25"/>
      <c r="X8916" s="25"/>
    </row>
    <row r="8917" spans="23:24" x14ac:dyDescent="0.2">
      <c r="W8917" s="25"/>
      <c r="X8917" s="25"/>
    </row>
    <row r="8918" spans="23:24" x14ac:dyDescent="0.2">
      <c r="W8918" s="25"/>
      <c r="X8918" s="25"/>
    </row>
    <row r="8919" spans="23:24" x14ac:dyDescent="0.2">
      <c r="W8919" s="25"/>
      <c r="X8919" s="25"/>
    </row>
    <row r="8920" spans="23:24" x14ac:dyDescent="0.2">
      <c r="W8920" s="25"/>
      <c r="X8920" s="25"/>
    </row>
    <row r="8921" spans="23:24" x14ac:dyDescent="0.2">
      <c r="W8921" s="25"/>
      <c r="X8921" s="25"/>
    </row>
    <row r="8922" spans="23:24" x14ac:dyDescent="0.2">
      <c r="W8922" s="25"/>
      <c r="X8922" s="25"/>
    </row>
    <row r="8923" spans="23:24" x14ac:dyDescent="0.2">
      <c r="W8923" s="25"/>
      <c r="X8923" s="25"/>
    </row>
    <row r="8924" spans="23:24" x14ac:dyDescent="0.2">
      <c r="W8924" s="25"/>
      <c r="X8924" s="25"/>
    </row>
    <row r="8925" spans="23:24" x14ac:dyDescent="0.2">
      <c r="W8925" s="25"/>
      <c r="X8925" s="25"/>
    </row>
    <row r="8926" spans="23:24" x14ac:dyDescent="0.2">
      <c r="W8926" s="25"/>
      <c r="X8926" s="25"/>
    </row>
    <row r="8927" spans="23:24" x14ac:dyDescent="0.2">
      <c r="W8927" s="25"/>
      <c r="X8927" s="25"/>
    </row>
    <row r="8928" spans="23:24" x14ac:dyDescent="0.2">
      <c r="W8928" s="25"/>
      <c r="X8928" s="25"/>
    </row>
    <row r="8929" spans="23:24" x14ac:dyDescent="0.2">
      <c r="W8929" s="25"/>
      <c r="X8929" s="25"/>
    </row>
    <row r="8930" spans="23:24" x14ac:dyDescent="0.2">
      <c r="W8930" s="25"/>
      <c r="X8930" s="25"/>
    </row>
    <row r="8931" spans="23:24" x14ac:dyDescent="0.2">
      <c r="W8931" s="25"/>
      <c r="X8931" s="25"/>
    </row>
    <row r="8932" spans="23:24" x14ac:dyDescent="0.2">
      <c r="W8932" s="25"/>
      <c r="X8932" s="25"/>
    </row>
    <row r="8933" spans="23:24" x14ac:dyDescent="0.2">
      <c r="W8933" s="25"/>
      <c r="X8933" s="25"/>
    </row>
    <row r="8934" spans="23:24" x14ac:dyDescent="0.2">
      <c r="W8934" s="25"/>
      <c r="X8934" s="25"/>
    </row>
    <row r="8935" spans="23:24" x14ac:dyDescent="0.2">
      <c r="W8935" s="25"/>
      <c r="X8935" s="25"/>
    </row>
    <row r="8936" spans="23:24" x14ac:dyDescent="0.2">
      <c r="W8936" s="25"/>
      <c r="X8936" s="25"/>
    </row>
    <row r="8937" spans="23:24" x14ac:dyDescent="0.2">
      <c r="W8937" s="25"/>
      <c r="X8937" s="25"/>
    </row>
    <row r="8938" spans="23:24" x14ac:dyDescent="0.2">
      <c r="W8938" s="25"/>
      <c r="X8938" s="25"/>
    </row>
    <row r="8939" spans="23:24" x14ac:dyDescent="0.2">
      <c r="W8939" s="25"/>
      <c r="X8939" s="25"/>
    </row>
    <row r="8940" spans="23:24" x14ac:dyDescent="0.2">
      <c r="W8940" s="25"/>
      <c r="X8940" s="25"/>
    </row>
    <row r="8941" spans="23:24" x14ac:dyDescent="0.2">
      <c r="W8941" s="25"/>
      <c r="X8941" s="25"/>
    </row>
    <row r="8942" spans="23:24" x14ac:dyDescent="0.2">
      <c r="W8942" s="25"/>
      <c r="X8942" s="25"/>
    </row>
    <row r="8943" spans="23:24" x14ac:dyDescent="0.2">
      <c r="W8943" s="25"/>
      <c r="X8943" s="25"/>
    </row>
    <row r="8944" spans="23:24" x14ac:dyDescent="0.2">
      <c r="W8944" s="25"/>
      <c r="X8944" s="25"/>
    </row>
    <row r="8945" spans="23:24" x14ac:dyDescent="0.2">
      <c r="W8945" s="25"/>
      <c r="X8945" s="25"/>
    </row>
    <row r="8946" spans="23:24" x14ac:dyDescent="0.2">
      <c r="W8946" s="25"/>
      <c r="X8946" s="25"/>
    </row>
    <row r="8947" spans="23:24" x14ac:dyDescent="0.2">
      <c r="W8947" s="25"/>
      <c r="X8947" s="25"/>
    </row>
    <row r="8948" spans="23:24" x14ac:dyDescent="0.2">
      <c r="W8948" s="25"/>
      <c r="X8948" s="25"/>
    </row>
    <row r="8949" spans="23:24" x14ac:dyDescent="0.2">
      <c r="W8949" s="25"/>
      <c r="X8949" s="25"/>
    </row>
    <row r="8950" spans="23:24" x14ac:dyDescent="0.2">
      <c r="W8950" s="25"/>
      <c r="X8950" s="25"/>
    </row>
    <row r="8951" spans="23:24" x14ac:dyDescent="0.2">
      <c r="W8951" s="25"/>
      <c r="X8951" s="25"/>
    </row>
    <row r="8952" spans="23:24" x14ac:dyDescent="0.2">
      <c r="W8952" s="25"/>
      <c r="X8952" s="25"/>
    </row>
    <row r="8953" spans="23:24" x14ac:dyDescent="0.2">
      <c r="W8953" s="25"/>
      <c r="X8953" s="25"/>
    </row>
    <row r="8954" spans="23:24" x14ac:dyDescent="0.2">
      <c r="W8954" s="25"/>
      <c r="X8954" s="25"/>
    </row>
    <row r="8955" spans="23:24" x14ac:dyDescent="0.2">
      <c r="W8955" s="25"/>
      <c r="X8955" s="25"/>
    </row>
    <row r="8956" spans="23:24" x14ac:dyDescent="0.2">
      <c r="W8956" s="25"/>
      <c r="X8956" s="25"/>
    </row>
    <row r="8957" spans="23:24" x14ac:dyDescent="0.2">
      <c r="W8957" s="25"/>
      <c r="X8957" s="25"/>
    </row>
    <row r="8958" spans="23:24" x14ac:dyDescent="0.2">
      <c r="W8958" s="25"/>
      <c r="X8958" s="25"/>
    </row>
    <row r="8959" spans="23:24" x14ac:dyDescent="0.2">
      <c r="W8959" s="25"/>
      <c r="X8959" s="25"/>
    </row>
    <row r="8960" spans="23:24" x14ac:dyDescent="0.2">
      <c r="W8960" s="25"/>
      <c r="X8960" s="25"/>
    </row>
    <row r="8961" spans="23:24" x14ac:dyDescent="0.2">
      <c r="W8961" s="25"/>
      <c r="X8961" s="25"/>
    </row>
    <row r="8962" spans="23:24" x14ac:dyDescent="0.2">
      <c r="W8962" s="25"/>
      <c r="X8962" s="25"/>
    </row>
    <row r="8963" spans="23:24" x14ac:dyDescent="0.2">
      <c r="W8963" s="25"/>
      <c r="X8963" s="25"/>
    </row>
    <row r="8964" spans="23:24" x14ac:dyDescent="0.2">
      <c r="W8964" s="25"/>
      <c r="X8964" s="25"/>
    </row>
    <row r="8965" spans="23:24" x14ac:dyDescent="0.2">
      <c r="W8965" s="25"/>
      <c r="X8965" s="25"/>
    </row>
    <row r="8966" spans="23:24" x14ac:dyDescent="0.2">
      <c r="W8966" s="25"/>
      <c r="X8966" s="25"/>
    </row>
    <row r="8967" spans="23:24" x14ac:dyDescent="0.2">
      <c r="W8967" s="25"/>
      <c r="X8967" s="25"/>
    </row>
    <row r="8968" spans="23:24" x14ac:dyDescent="0.2">
      <c r="W8968" s="25"/>
      <c r="X8968" s="25"/>
    </row>
    <row r="8969" spans="23:24" x14ac:dyDescent="0.2">
      <c r="W8969" s="25"/>
      <c r="X8969" s="25"/>
    </row>
    <row r="8970" spans="23:24" x14ac:dyDescent="0.2">
      <c r="W8970" s="25"/>
      <c r="X8970" s="25"/>
    </row>
    <row r="8971" spans="23:24" x14ac:dyDescent="0.2">
      <c r="W8971" s="25"/>
      <c r="X8971" s="25"/>
    </row>
    <row r="8972" spans="23:24" x14ac:dyDescent="0.2">
      <c r="W8972" s="25"/>
      <c r="X8972" s="25"/>
    </row>
    <row r="8973" spans="23:24" x14ac:dyDescent="0.2">
      <c r="W8973" s="25"/>
      <c r="X8973" s="25"/>
    </row>
    <row r="8974" spans="23:24" x14ac:dyDescent="0.2">
      <c r="W8974" s="25"/>
      <c r="X8974" s="25"/>
    </row>
    <row r="8975" spans="23:24" x14ac:dyDescent="0.2">
      <c r="W8975" s="25"/>
      <c r="X8975" s="25"/>
    </row>
    <row r="8976" spans="23:24" x14ac:dyDescent="0.2">
      <c r="W8976" s="25"/>
      <c r="X8976" s="25"/>
    </row>
    <row r="8977" spans="23:24" x14ac:dyDescent="0.2">
      <c r="W8977" s="25"/>
      <c r="X8977" s="25"/>
    </row>
    <row r="8978" spans="23:24" x14ac:dyDescent="0.2">
      <c r="W8978" s="25"/>
      <c r="X8978" s="25"/>
    </row>
    <row r="8979" spans="23:24" x14ac:dyDescent="0.2">
      <c r="W8979" s="25"/>
      <c r="X8979" s="25"/>
    </row>
    <row r="8980" spans="23:24" x14ac:dyDescent="0.2">
      <c r="W8980" s="25"/>
      <c r="X8980" s="25"/>
    </row>
    <row r="8981" spans="23:24" x14ac:dyDescent="0.2">
      <c r="W8981" s="25"/>
      <c r="X8981" s="25"/>
    </row>
    <row r="8982" spans="23:24" x14ac:dyDescent="0.2">
      <c r="W8982" s="25"/>
      <c r="X8982" s="25"/>
    </row>
    <row r="8983" spans="23:24" x14ac:dyDescent="0.2">
      <c r="W8983" s="25"/>
      <c r="X8983" s="25"/>
    </row>
    <row r="8984" spans="23:24" x14ac:dyDescent="0.2">
      <c r="W8984" s="25"/>
      <c r="X8984" s="25"/>
    </row>
    <row r="8985" spans="23:24" x14ac:dyDescent="0.2">
      <c r="W8985" s="25"/>
      <c r="X8985" s="25"/>
    </row>
    <row r="8986" spans="23:24" x14ac:dyDescent="0.2">
      <c r="W8986" s="25"/>
      <c r="X8986" s="25"/>
    </row>
    <row r="8987" spans="23:24" x14ac:dyDescent="0.2">
      <c r="W8987" s="25"/>
      <c r="X8987" s="25"/>
    </row>
    <row r="8988" spans="23:24" x14ac:dyDescent="0.2">
      <c r="W8988" s="25"/>
      <c r="X8988" s="25"/>
    </row>
    <row r="8989" spans="23:24" x14ac:dyDescent="0.2">
      <c r="W8989" s="25"/>
      <c r="X8989" s="25"/>
    </row>
    <row r="8990" spans="23:24" x14ac:dyDescent="0.2">
      <c r="W8990" s="25"/>
      <c r="X8990" s="25"/>
    </row>
    <row r="8991" spans="23:24" x14ac:dyDescent="0.2">
      <c r="W8991" s="25"/>
      <c r="X8991" s="25"/>
    </row>
    <row r="8992" spans="23:24" x14ac:dyDescent="0.2">
      <c r="W8992" s="25"/>
      <c r="X8992" s="25"/>
    </row>
    <row r="8993" spans="23:24" x14ac:dyDescent="0.2">
      <c r="W8993" s="25"/>
      <c r="X8993" s="25"/>
    </row>
    <row r="8994" spans="23:24" x14ac:dyDescent="0.2">
      <c r="W8994" s="25"/>
      <c r="X8994" s="25"/>
    </row>
    <row r="8995" spans="23:24" x14ac:dyDescent="0.2">
      <c r="W8995" s="25"/>
      <c r="X8995" s="25"/>
    </row>
    <row r="8996" spans="23:24" x14ac:dyDescent="0.2">
      <c r="W8996" s="25"/>
      <c r="X8996" s="25"/>
    </row>
    <row r="8997" spans="23:24" x14ac:dyDescent="0.2">
      <c r="W8997" s="25"/>
      <c r="X8997" s="25"/>
    </row>
    <row r="8998" spans="23:24" x14ac:dyDescent="0.2">
      <c r="W8998" s="25"/>
      <c r="X8998" s="25"/>
    </row>
    <row r="8999" spans="23:24" x14ac:dyDescent="0.2">
      <c r="W8999" s="25"/>
      <c r="X8999" s="25"/>
    </row>
    <row r="9000" spans="23:24" x14ac:dyDescent="0.2">
      <c r="W9000" s="25"/>
      <c r="X9000" s="25"/>
    </row>
    <row r="9001" spans="23:24" x14ac:dyDescent="0.2">
      <c r="W9001" s="25"/>
      <c r="X9001" s="25"/>
    </row>
    <row r="9002" spans="23:24" x14ac:dyDescent="0.2">
      <c r="W9002" s="25"/>
      <c r="X9002" s="25"/>
    </row>
    <row r="9003" spans="23:24" x14ac:dyDescent="0.2">
      <c r="W9003" s="25"/>
      <c r="X9003" s="25"/>
    </row>
    <row r="9004" spans="23:24" x14ac:dyDescent="0.2">
      <c r="W9004" s="25"/>
      <c r="X9004" s="25"/>
    </row>
    <row r="9005" spans="23:24" x14ac:dyDescent="0.2">
      <c r="W9005" s="25"/>
      <c r="X9005" s="25"/>
    </row>
    <row r="9006" spans="23:24" x14ac:dyDescent="0.2">
      <c r="W9006" s="25"/>
      <c r="X9006" s="25"/>
    </row>
    <row r="9007" spans="23:24" x14ac:dyDescent="0.2">
      <c r="W9007" s="25"/>
      <c r="X9007" s="25"/>
    </row>
    <row r="9008" spans="23:24" x14ac:dyDescent="0.2">
      <c r="W9008" s="25"/>
      <c r="X9008" s="25"/>
    </row>
    <row r="9009" spans="23:24" x14ac:dyDescent="0.2">
      <c r="W9009" s="25"/>
      <c r="X9009" s="25"/>
    </row>
    <row r="9010" spans="23:24" x14ac:dyDescent="0.2">
      <c r="W9010" s="25"/>
      <c r="X9010" s="25"/>
    </row>
    <row r="9011" spans="23:24" x14ac:dyDescent="0.2">
      <c r="W9011" s="25"/>
      <c r="X9011" s="25"/>
    </row>
    <row r="9012" spans="23:24" x14ac:dyDescent="0.2">
      <c r="W9012" s="25"/>
      <c r="X9012" s="25"/>
    </row>
    <row r="9013" spans="23:24" x14ac:dyDescent="0.2">
      <c r="W9013" s="25"/>
      <c r="X9013" s="25"/>
    </row>
    <row r="9014" spans="23:24" x14ac:dyDescent="0.2">
      <c r="W9014" s="25"/>
      <c r="X9014" s="25"/>
    </row>
    <row r="9015" spans="23:24" x14ac:dyDescent="0.2">
      <c r="W9015" s="25"/>
      <c r="X9015" s="25"/>
    </row>
    <row r="9016" spans="23:24" x14ac:dyDescent="0.2">
      <c r="W9016" s="25"/>
      <c r="X9016" s="25"/>
    </row>
    <row r="9017" spans="23:24" x14ac:dyDescent="0.2">
      <c r="W9017" s="25"/>
      <c r="X9017" s="25"/>
    </row>
    <row r="9018" spans="23:24" x14ac:dyDescent="0.2">
      <c r="W9018" s="25"/>
      <c r="X9018" s="25"/>
    </row>
    <row r="9019" spans="23:24" x14ac:dyDescent="0.2">
      <c r="W9019" s="25"/>
      <c r="X9019" s="25"/>
    </row>
    <row r="9020" spans="23:24" x14ac:dyDescent="0.2">
      <c r="W9020" s="25"/>
      <c r="X9020" s="25"/>
    </row>
    <row r="9021" spans="23:24" x14ac:dyDescent="0.2">
      <c r="W9021" s="25"/>
      <c r="X9021" s="25"/>
    </row>
    <row r="9022" spans="23:24" x14ac:dyDescent="0.2">
      <c r="W9022" s="25"/>
      <c r="X9022" s="25"/>
    </row>
    <row r="9023" spans="23:24" x14ac:dyDescent="0.2">
      <c r="W9023" s="25"/>
      <c r="X9023" s="25"/>
    </row>
    <row r="9024" spans="23:24" x14ac:dyDescent="0.2">
      <c r="W9024" s="25"/>
      <c r="X9024" s="25"/>
    </row>
    <row r="9025" spans="23:24" x14ac:dyDescent="0.2">
      <c r="W9025" s="25"/>
      <c r="X9025" s="25"/>
    </row>
    <row r="9026" spans="23:24" x14ac:dyDescent="0.2">
      <c r="W9026" s="25"/>
      <c r="X9026" s="25"/>
    </row>
    <row r="9027" spans="23:24" x14ac:dyDescent="0.2">
      <c r="W9027" s="25"/>
      <c r="X9027" s="25"/>
    </row>
    <row r="9028" spans="23:24" x14ac:dyDescent="0.2">
      <c r="W9028" s="25"/>
      <c r="X9028" s="25"/>
    </row>
    <row r="9029" spans="23:24" x14ac:dyDescent="0.2">
      <c r="W9029" s="25"/>
      <c r="X9029" s="25"/>
    </row>
    <row r="9030" spans="23:24" x14ac:dyDescent="0.2">
      <c r="W9030" s="25"/>
      <c r="X9030" s="25"/>
    </row>
    <row r="9031" spans="23:24" x14ac:dyDescent="0.2">
      <c r="W9031" s="25"/>
      <c r="X9031" s="25"/>
    </row>
    <row r="9032" spans="23:24" x14ac:dyDescent="0.2">
      <c r="W9032" s="25"/>
      <c r="X9032" s="25"/>
    </row>
    <row r="9033" spans="23:24" x14ac:dyDescent="0.2">
      <c r="W9033" s="25"/>
      <c r="X9033" s="25"/>
    </row>
    <row r="9034" spans="23:24" x14ac:dyDescent="0.2">
      <c r="W9034" s="25"/>
      <c r="X9034" s="25"/>
    </row>
    <row r="9035" spans="23:24" x14ac:dyDescent="0.2">
      <c r="W9035" s="25"/>
      <c r="X9035" s="25"/>
    </row>
    <row r="9036" spans="23:24" x14ac:dyDescent="0.2">
      <c r="W9036" s="25"/>
      <c r="X9036" s="25"/>
    </row>
    <row r="9037" spans="23:24" x14ac:dyDescent="0.2">
      <c r="W9037" s="25"/>
      <c r="X9037" s="25"/>
    </row>
    <row r="9038" spans="23:24" x14ac:dyDescent="0.2">
      <c r="W9038" s="25"/>
      <c r="X9038" s="25"/>
    </row>
    <row r="9039" spans="23:24" x14ac:dyDescent="0.2">
      <c r="W9039" s="25"/>
      <c r="X9039" s="25"/>
    </row>
    <row r="9040" spans="23:24" x14ac:dyDescent="0.2">
      <c r="W9040" s="25"/>
      <c r="X9040" s="25"/>
    </row>
    <row r="9041" spans="23:24" x14ac:dyDescent="0.2">
      <c r="W9041" s="25"/>
      <c r="X9041" s="25"/>
    </row>
    <row r="9042" spans="23:24" x14ac:dyDescent="0.2">
      <c r="W9042" s="25"/>
      <c r="X9042" s="25"/>
    </row>
    <row r="9043" spans="23:24" x14ac:dyDescent="0.2">
      <c r="W9043" s="25"/>
      <c r="X9043" s="25"/>
    </row>
    <row r="9044" spans="23:24" x14ac:dyDescent="0.2">
      <c r="W9044" s="25"/>
      <c r="X9044" s="25"/>
    </row>
    <row r="9045" spans="23:24" x14ac:dyDescent="0.2">
      <c r="W9045" s="25"/>
      <c r="X9045" s="25"/>
    </row>
    <row r="9046" spans="23:24" x14ac:dyDescent="0.2">
      <c r="W9046" s="25"/>
      <c r="X9046" s="25"/>
    </row>
    <row r="9047" spans="23:24" x14ac:dyDescent="0.2">
      <c r="W9047" s="25"/>
      <c r="X9047" s="25"/>
    </row>
    <row r="9048" spans="23:24" x14ac:dyDescent="0.2">
      <c r="W9048" s="25"/>
      <c r="X9048" s="25"/>
    </row>
    <row r="9049" spans="23:24" x14ac:dyDescent="0.2">
      <c r="W9049" s="25"/>
      <c r="X9049" s="25"/>
    </row>
    <row r="9050" spans="23:24" x14ac:dyDescent="0.2">
      <c r="W9050" s="25"/>
      <c r="X9050" s="25"/>
    </row>
    <row r="9051" spans="23:24" x14ac:dyDescent="0.2">
      <c r="W9051" s="25"/>
      <c r="X9051" s="25"/>
    </row>
    <row r="9052" spans="23:24" x14ac:dyDescent="0.2">
      <c r="W9052" s="25"/>
      <c r="X9052" s="25"/>
    </row>
    <row r="9053" spans="23:24" x14ac:dyDescent="0.2">
      <c r="W9053" s="25"/>
      <c r="X9053" s="25"/>
    </row>
    <row r="9054" spans="23:24" x14ac:dyDescent="0.2">
      <c r="W9054" s="25"/>
      <c r="X9054" s="25"/>
    </row>
    <row r="9055" spans="23:24" x14ac:dyDescent="0.2">
      <c r="W9055" s="25"/>
      <c r="X9055" s="25"/>
    </row>
    <row r="9056" spans="23:24" x14ac:dyDescent="0.2">
      <c r="W9056" s="25"/>
      <c r="X9056" s="25"/>
    </row>
    <row r="9057" spans="23:24" x14ac:dyDescent="0.2">
      <c r="W9057" s="25"/>
      <c r="X9057" s="25"/>
    </row>
    <row r="9058" spans="23:24" x14ac:dyDescent="0.2">
      <c r="W9058" s="25"/>
      <c r="X9058" s="25"/>
    </row>
    <row r="9059" spans="23:24" x14ac:dyDescent="0.2">
      <c r="W9059" s="25"/>
      <c r="X9059" s="25"/>
    </row>
    <row r="9060" spans="23:24" x14ac:dyDescent="0.2">
      <c r="W9060" s="25"/>
      <c r="X9060" s="25"/>
    </row>
    <row r="9061" spans="23:24" x14ac:dyDescent="0.2">
      <c r="W9061" s="25"/>
      <c r="X9061" s="25"/>
    </row>
    <row r="9062" spans="23:24" x14ac:dyDescent="0.2">
      <c r="W9062" s="25"/>
      <c r="X9062" s="25"/>
    </row>
    <row r="9063" spans="23:24" x14ac:dyDescent="0.2">
      <c r="W9063" s="25"/>
      <c r="X9063" s="25"/>
    </row>
    <row r="9064" spans="23:24" x14ac:dyDescent="0.2">
      <c r="W9064" s="25"/>
      <c r="X9064" s="25"/>
    </row>
    <row r="9065" spans="23:24" x14ac:dyDescent="0.2">
      <c r="W9065" s="25"/>
      <c r="X9065" s="25"/>
    </row>
    <row r="9066" spans="23:24" x14ac:dyDescent="0.2">
      <c r="W9066" s="25"/>
      <c r="X9066" s="25"/>
    </row>
    <row r="9067" spans="23:24" x14ac:dyDescent="0.2">
      <c r="W9067" s="25"/>
      <c r="X9067" s="25"/>
    </row>
    <row r="9068" spans="23:24" x14ac:dyDescent="0.2">
      <c r="W9068" s="25"/>
      <c r="X9068" s="25"/>
    </row>
    <row r="9069" spans="23:24" x14ac:dyDescent="0.2">
      <c r="W9069" s="25"/>
      <c r="X9069" s="25"/>
    </row>
    <row r="9070" spans="23:24" x14ac:dyDescent="0.2">
      <c r="W9070" s="25"/>
      <c r="X9070" s="25"/>
    </row>
    <row r="9071" spans="23:24" x14ac:dyDescent="0.2">
      <c r="W9071" s="25"/>
      <c r="X9071" s="25"/>
    </row>
    <row r="9072" spans="23:24" x14ac:dyDescent="0.2">
      <c r="W9072" s="25"/>
      <c r="X9072" s="25"/>
    </row>
    <row r="9073" spans="23:24" x14ac:dyDescent="0.2">
      <c r="W9073" s="25"/>
      <c r="X9073" s="25"/>
    </row>
    <row r="9074" spans="23:24" x14ac:dyDescent="0.2">
      <c r="W9074" s="25"/>
      <c r="X9074" s="25"/>
    </row>
    <row r="9075" spans="23:24" x14ac:dyDescent="0.2">
      <c r="W9075" s="25"/>
      <c r="X9075" s="25"/>
    </row>
    <row r="9076" spans="23:24" x14ac:dyDescent="0.2">
      <c r="W9076" s="25"/>
      <c r="X9076" s="25"/>
    </row>
    <row r="9077" spans="23:24" x14ac:dyDescent="0.2">
      <c r="W9077" s="25"/>
      <c r="X9077" s="25"/>
    </row>
    <row r="9078" spans="23:24" x14ac:dyDescent="0.2">
      <c r="W9078" s="25"/>
      <c r="X9078" s="25"/>
    </row>
    <row r="9079" spans="23:24" x14ac:dyDescent="0.2">
      <c r="W9079" s="25"/>
      <c r="X9079" s="25"/>
    </row>
    <row r="9080" spans="23:24" x14ac:dyDescent="0.2">
      <c r="W9080" s="25"/>
      <c r="X9080" s="25"/>
    </row>
    <row r="9081" spans="23:24" x14ac:dyDescent="0.2">
      <c r="W9081" s="25"/>
      <c r="X9081" s="25"/>
    </row>
    <row r="9082" spans="23:24" x14ac:dyDescent="0.2">
      <c r="W9082" s="25"/>
      <c r="X9082" s="25"/>
    </row>
    <row r="9083" spans="23:24" x14ac:dyDescent="0.2">
      <c r="W9083" s="25"/>
      <c r="X9083" s="25"/>
    </row>
    <row r="9084" spans="23:24" x14ac:dyDescent="0.2">
      <c r="W9084" s="25"/>
      <c r="X9084" s="25"/>
    </row>
    <row r="9085" spans="23:24" x14ac:dyDescent="0.2">
      <c r="W9085" s="25"/>
      <c r="X9085" s="25"/>
    </row>
    <row r="9086" spans="23:24" x14ac:dyDescent="0.2">
      <c r="W9086" s="25"/>
      <c r="X9086" s="25"/>
    </row>
    <row r="9087" spans="23:24" x14ac:dyDescent="0.2">
      <c r="W9087" s="25"/>
      <c r="X9087" s="25"/>
    </row>
    <row r="9088" spans="23:24" x14ac:dyDescent="0.2">
      <c r="W9088" s="25"/>
      <c r="X9088" s="25"/>
    </row>
    <row r="9089" spans="23:24" x14ac:dyDescent="0.2">
      <c r="W9089" s="25"/>
      <c r="X9089" s="25"/>
    </row>
    <row r="9090" spans="23:24" x14ac:dyDescent="0.2">
      <c r="W9090" s="25"/>
      <c r="X9090" s="25"/>
    </row>
    <row r="9091" spans="23:24" x14ac:dyDescent="0.2">
      <c r="W9091" s="25"/>
      <c r="X9091" s="25"/>
    </row>
    <row r="9092" spans="23:24" x14ac:dyDescent="0.2">
      <c r="W9092" s="25"/>
      <c r="X9092" s="25"/>
    </row>
    <row r="9093" spans="23:24" x14ac:dyDescent="0.2">
      <c r="W9093" s="25"/>
      <c r="X9093" s="25"/>
    </row>
    <row r="9094" spans="23:24" x14ac:dyDescent="0.2">
      <c r="W9094" s="25"/>
      <c r="X9094" s="25"/>
    </row>
    <row r="9095" spans="23:24" x14ac:dyDescent="0.2">
      <c r="W9095" s="25"/>
      <c r="X9095" s="25"/>
    </row>
    <row r="9096" spans="23:24" x14ac:dyDescent="0.2">
      <c r="W9096" s="25"/>
      <c r="X9096" s="25"/>
    </row>
    <row r="9097" spans="23:24" x14ac:dyDescent="0.2">
      <c r="W9097" s="25"/>
      <c r="X9097" s="25"/>
    </row>
    <row r="9098" spans="23:24" x14ac:dyDescent="0.2">
      <c r="W9098" s="25"/>
      <c r="X9098" s="25"/>
    </row>
    <row r="9099" spans="23:24" x14ac:dyDescent="0.2">
      <c r="W9099" s="25"/>
      <c r="X9099" s="25"/>
    </row>
    <row r="9100" spans="23:24" x14ac:dyDescent="0.2">
      <c r="W9100" s="25"/>
      <c r="X9100" s="25"/>
    </row>
    <row r="9101" spans="23:24" x14ac:dyDescent="0.2">
      <c r="W9101" s="25"/>
      <c r="X9101" s="25"/>
    </row>
    <row r="9102" spans="23:24" x14ac:dyDescent="0.2">
      <c r="W9102" s="25"/>
      <c r="X9102" s="25"/>
    </row>
    <row r="9103" spans="23:24" x14ac:dyDescent="0.2">
      <c r="W9103" s="25"/>
      <c r="X9103" s="25"/>
    </row>
    <row r="9104" spans="23:24" x14ac:dyDescent="0.2">
      <c r="W9104" s="25"/>
      <c r="X9104" s="25"/>
    </row>
    <row r="9105" spans="23:24" x14ac:dyDescent="0.2">
      <c r="W9105" s="25"/>
      <c r="X9105" s="25"/>
    </row>
    <row r="9106" spans="23:24" x14ac:dyDescent="0.2">
      <c r="W9106" s="25"/>
      <c r="X9106" s="25"/>
    </row>
    <row r="9107" spans="23:24" x14ac:dyDescent="0.2">
      <c r="W9107" s="25"/>
      <c r="X9107" s="25"/>
    </row>
    <row r="9108" spans="23:24" x14ac:dyDescent="0.2">
      <c r="W9108" s="25"/>
      <c r="X9108" s="25"/>
    </row>
    <row r="9109" spans="23:24" x14ac:dyDescent="0.2">
      <c r="W9109" s="25"/>
      <c r="X9109" s="25"/>
    </row>
    <row r="9110" spans="23:24" x14ac:dyDescent="0.2">
      <c r="W9110" s="25"/>
      <c r="X9110" s="25"/>
    </row>
    <row r="9111" spans="23:24" x14ac:dyDescent="0.2">
      <c r="W9111" s="25"/>
      <c r="X9111" s="25"/>
    </row>
    <row r="9112" spans="23:24" x14ac:dyDescent="0.2">
      <c r="W9112" s="25"/>
      <c r="X9112" s="25"/>
    </row>
    <row r="9113" spans="23:24" x14ac:dyDescent="0.2">
      <c r="W9113" s="25"/>
      <c r="X9113" s="25"/>
    </row>
    <row r="9114" spans="23:24" x14ac:dyDescent="0.2">
      <c r="W9114" s="25"/>
      <c r="X9114" s="25"/>
    </row>
    <row r="9115" spans="23:24" x14ac:dyDescent="0.2">
      <c r="W9115" s="25"/>
      <c r="X9115" s="25"/>
    </row>
    <row r="9116" spans="23:24" x14ac:dyDescent="0.2">
      <c r="W9116" s="25"/>
      <c r="X9116" s="25"/>
    </row>
    <row r="9117" spans="23:24" x14ac:dyDescent="0.2">
      <c r="W9117" s="25"/>
      <c r="X9117" s="25"/>
    </row>
    <row r="9118" spans="23:24" x14ac:dyDescent="0.2">
      <c r="W9118" s="25"/>
      <c r="X9118" s="25"/>
    </row>
    <row r="9119" spans="23:24" x14ac:dyDescent="0.2">
      <c r="W9119" s="25"/>
      <c r="X9119" s="25"/>
    </row>
    <row r="9120" spans="23:24" x14ac:dyDescent="0.2">
      <c r="W9120" s="25"/>
      <c r="X9120" s="25"/>
    </row>
    <row r="9121" spans="23:24" x14ac:dyDescent="0.2">
      <c r="W9121" s="25"/>
      <c r="X9121" s="25"/>
    </row>
    <row r="9122" spans="23:24" x14ac:dyDescent="0.2">
      <c r="W9122" s="25"/>
      <c r="X9122" s="25"/>
    </row>
    <row r="9123" spans="23:24" x14ac:dyDescent="0.2">
      <c r="W9123" s="25"/>
      <c r="X9123" s="25"/>
    </row>
    <row r="9124" spans="23:24" x14ac:dyDescent="0.2">
      <c r="W9124" s="25"/>
      <c r="X9124" s="25"/>
    </row>
    <row r="9125" spans="23:24" x14ac:dyDescent="0.2">
      <c r="W9125" s="25"/>
      <c r="X9125" s="25"/>
    </row>
    <row r="9126" spans="23:24" x14ac:dyDescent="0.2">
      <c r="W9126" s="25"/>
      <c r="X9126" s="25"/>
    </row>
    <row r="9127" spans="23:24" x14ac:dyDescent="0.2">
      <c r="W9127" s="25"/>
      <c r="X9127" s="25"/>
    </row>
    <row r="9128" spans="23:24" x14ac:dyDescent="0.2">
      <c r="W9128" s="25"/>
      <c r="X9128" s="25"/>
    </row>
    <row r="9129" spans="23:24" x14ac:dyDescent="0.2">
      <c r="W9129" s="25"/>
      <c r="X9129" s="25"/>
    </row>
    <row r="9130" spans="23:24" x14ac:dyDescent="0.2">
      <c r="W9130" s="25"/>
      <c r="X9130" s="25"/>
    </row>
    <row r="9131" spans="23:24" x14ac:dyDescent="0.2">
      <c r="W9131" s="25"/>
      <c r="X9131" s="25"/>
    </row>
    <row r="9132" spans="23:24" x14ac:dyDescent="0.2">
      <c r="W9132" s="25"/>
      <c r="X9132" s="25"/>
    </row>
    <row r="9133" spans="23:24" x14ac:dyDescent="0.2">
      <c r="W9133" s="25"/>
      <c r="X9133" s="25"/>
    </row>
    <row r="9134" spans="23:24" x14ac:dyDescent="0.2">
      <c r="W9134" s="25"/>
      <c r="X9134" s="25"/>
    </row>
    <row r="9135" spans="23:24" x14ac:dyDescent="0.2">
      <c r="W9135" s="25"/>
      <c r="X9135" s="25"/>
    </row>
    <row r="9136" spans="23:24" x14ac:dyDescent="0.2">
      <c r="W9136" s="25"/>
      <c r="X9136" s="25"/>
    </row>
    <row r="9137" spans="23:24" x14ac:dyDescent="0.2">
      <c r="W9137" s="25"/>
      <c r="X9137" s="25"/>
    </row>
    <row r="9138" spans="23:24" x14ac:dyDescent="0.2">
      <c r="W9138" s="25"/>
      <c r="X9138" s="25"/>
    </row>
    <row r="9139" spans="23:24" x14ac:dyDescent="0.2">
      <c r="W9139" s="25"/>
      <c r="X9139" s="25"/>
    </row>
    <row r="9140" spans="23:24" x14ac:dyDescent="0.2">
      <c r="W9140" s="25"/>
      <c r="X9140" s="25"/>
    </row>
    <row r="9141" spans="23:24" x14ac:dyDescent="0.2">
      <c r="W9141" s="25"/>
      <c r="X9141" s="25"/>
    </row>
    <row r="9142" spans="23:24" x14ac:dyDescent="0.2">
      <c r="W9142" s="25"/>
      <c r="X9142" s="25"/>
    </row>
    <row r="9143" spans="23:24" x14ac:dyDescent="0.2">
      <c r="W9143" s="25"/>
      <c r="X9143" s="25"/>
    </row>
    <row r="9144" spans="23:24" x14ac:dyDescent="0.2">
      <c r="W9144" s="25"/>
      <c r="X9144" s="25"/>
    </row>
    <row r="9145" spans="23:24" x14ac:dyDescent="0.2">
      <c r="W9145" s="25"/>
      <c r="X9145" s="25"/>
    </row>
    <row r="9146" spans="23:24" x14ac:dyDescent="0.2">
      <c r="W9146" s="25"/>
      <c r="X9146" s="25"/>
    </row>
    <row r="9147" spans="23:24" x14ac:dyDescent="0.2">
      <c r="W9147" s="25"/>
      <c r="X9147" s="25"/>
    </row>
    <row r="9148" spans="23:24" x14ac:dyDescent="0.2">
      <c r="W9148" s="25"/>
      <c r="X9148" s="25"/>
    </row>
    <row r="9149" spans="23:24" x14ac:dyDescent="0.2">
      <c r="W9149" s="25"/>
      <c r="X9149" s="25"/>
    </row>
    <row r="9150" spans="23:24" x14ac:dyDescent="0.2">
      <c r="W9150" s="25"/>
      <c r="X9150" s="25"/>
    </row>
    <row r="9151" spans="23:24" x14ac:dyDescent="0.2">
      <c r="W9151" s="25"/>
      <c r="X9151" s="25"/>
    </row>
    <row r="9152" spans="23:24" x14ac:dyDescent="0.2">
      <c r="W9152" s="25"/>
      <c r="X9152" s="25"/>
    </row>
    <row r="9153" spans="23:24" x14ac:dyDescent="0.2">
      <c r="W9153" s="25"/>
      <c r="X9153" s="25"/>
    </row>
    <row r="9154" spans="23:24" x14ac:dyDescent="0.2">
      <c r="W9154" s="25"/>
      <c r="X9154" s="25"/>
    </row>
    <row r="9155" spans="23:24" x14ac:dyDescent="0.2">
      <c r="W9155" s="25"/>
      <c r="X9155" s="25"/>
    </row>
    <row r="9156" spans="23:24" x14ac:dyDescent="0.2">
      <c r="W9156" s="25"/>
      <c r="X9156" s="25"/>
    </row>
    <row r="9157" spans="23:24" x14ac:dyDescent="0.2">
      <c r="W9157" s="25"/>
      <c r="X9157" s="25"/>
    </row>
    <row r="9158" spans="23:24" x14ac:dyDescent="0.2">
      <c r="W9158" s="25"/>
      <c r="X9158" s="25"/>
    </row>
    <row r="9159" spans="23:24" x14ac:dyDescent="0.2">
      <c r="W9159" s="25"/>
      <c r="X9159" s="25"/>
    </row>
    <row r="9160" spans="23:24" x14ac:dyDescent="0.2">
      <c r="W9160" s="25"/>
      <c r="X9160" s="25"/>
    </row>
    <row r="9161" spans="23:24" x14ac:dyDescent="0.2">
      <c r="W9161" s="25"/>
      <c r="X9161" s="25"/>
    </row>
    <row r="9162" spans="23:24" x14ac:dyDescent="0.2">
      <c r="W9162" s="25"/>
      <c r="X9162" s="25"/>
    </row>
    <row r="9163" spans="23:24" x14ac:dyDescent="0.2">
      <c r="W9163" s="25"/>
      <c r="X9163" s="25"/>
    </row>
    <row r="9164" spans="23:24" x14ac:dyDescent="0.2">
      <c r="W9164" s="25"/>
      <c r="X9164" s="25"/>
    </row>
    <row r="9165" spans="23:24" x14ac:dyDescent="0.2">
      <c r="W9165" s="25"/>
      <c r="X9165" s="25"/>
    </row>
    <row r="9166" spans="23:24" x14ac:dyDescent="0.2">
      <c r="W9166" s="25"/>
      <c r="X9166" s="25"/>
    </row>
    <row r="9167" spans="23:24" x14ac:dyDescent="0.2">
      <c r="W9167" s="25"/>
      <c r="X9167" s="25"/>
    </row>
    <row r="9168" spans="23:24" x14ac:dyDescent="0.2">
      <c r="W9168" s="25"/>
      <c r="X9168" s="25"/>
    </row>
    <row r="9169" spans="23:24" x14ac:dyDescent="0.2">
      <c r="W9169" s="25"/>
      <c r="X9169" s="25"/>
    </row>
    <row r="9170" spans="23:24" x14ac:dyDescent="0.2">
      <c r="W9170" s="25"/>
      <c r="X9170" s="25"/>
    </row>
    <row r="9171" spans="23:24" x14ac:dyDescent="0.2">
      <c r="W9171" s="25"/>
      <c r="X9171" s="25"/>
    </row>
    <row r="9172" spans="23:24" x14ac:dyDescent="0.2">
      <c r="W9172" s="25"/>
      <c r="X9172" s="25"/>
    </row>
    <row r="9173" spans="23:24" x14ac:dyDescent="0.2">
      <c r="W9173" s="25"/>
      <c r="X9173" s="25"/>
    </row>
    <row r="9174" spans="23:24" x14ac:dyDescent="0.2">
      <c r="W9174" s="25"/>
      <c r="X9174" s="25"/>
    </row>
    <row r="9175" spans="23:24" x14ac:dyDescent="0.2">
      <c r="W9175" s="25"/>
      <c r="X9175" s="25"/>
    </row>
    <row r="9176" spans="23:24" x14ac:dyDescent="0.2">
      <c r="W9176" s="25"/>
      <c r="X9176" s="25"/>
    </row>
    <row r="9177" spans="23:24" x14ac:dyDescent="0.2">
      <c r="W9177" s="25"/>
      <c r="X9177" s="25"/>
    </row>
    <row r="9178" spans="23:24" x14ac:dyDescent="0.2">
      <c r="W9178" s="25"/>
      <c r="X9178" s="25"/>
    </row>
    <row r="9179" spans="23:24" x14ac:dyDescent="0.2">
      <c r="W9179" s="25"/>
      <c r="X9179" s="25"/>
    </row>
    <row r="9180" spans="23:24" x14ac:dyDescent="0.2">
      <c r="W9180" s="25"/>
      <c r="X9180" s="25"/>
    </row>
    <row r="9181" spans="23:24" x14ac:dyDescent="0.2">
      <c r="W9181" s="25"/>
      <c r="X9181" s="25"/>
    </row>
    <row r="9182" spans="23:24" x14ac:dyDescent="0.2">
      <c r="W9182" s="25"/>
      <c r="X9182" s="25"/>
    </row>
    <row r="9183" spans="23:24" x14ac:dyDescent="0.2">
      <c r="W9183" s="25"/>
      <c r="X9183" s="25"/>
    </row>
    <row r="9184" spans="23:24" x14ac:dyDescent="0.2">
      <c r="W9184" s="25"/>
      <c r="X9184" s="25"/>
    </row>
    <row r="9185" spans="23:24" x14ac:dyDescent="0.2">
      <c r="W9185" s="25"/>
      <c r="X9185" s="25"/>
    </row>
    <row r="9186" spans="23:24" x14ac:dyDescent="0.2">
      <c r="W9186" s="25"/>
      <c r="X9186" s="25"/>
    </row>
    <row r="9187" spans="23:24" x14ac:dyDescent="0.2">
      <c r="W9187" s="25"/>
      <c r="X9187" s="25"/>
    </row>
    <row r="9188" spans="23:24" x14ac:dyDescent="0.2">
      <c r="W9188" s="25"/>
      <c r="X9188" s="25"/>
    </row>
    <row r="9189" spans="23:24" x14ac:dyDescent="0.2">
      <c r="W9189" s="25"/>
      <c r="X9189" s="25"/>
    </row>
    <row r="9190" spans="23:24" x14ac:dyDescent="0.2">
      <c r="W9190" s="25"/>
      <c r="X9190" s="25"/>
    </row>
    <row r="9191" spans="23:24" x14ac:dyDescent="0.2">
      <c r="W9191" s="25"/>
      <c r="X9191" s="25"/>
    </row>
    <row r="9192" spans="23:24" x14ac:dyDescent="0.2">
      <c r="W9192" s="25"/>
      <c r="X9192" s="25"/>
    </row>
    <row r="9193" spans="23:24" x14ac:dyDescent="0.2">
      <c r="W9193" s="25"/>
      <c r="X9193" s="25"/>
    </row>
    <row r="9194" spans="23:24" x14ac:dyDescent="0.2">
      <c r="W9194" s="25"/>
      <c r="X9194" s="25"/>
    </row>
    <row r="9195" spans="23:24" x14ac:dyDescent="0.2">
      <c r="W9195" s="25"/>
      <c r="X9195" s="25"/>
    </row>
    <row r="9196" spans="23:24" x14ac:dyDescent="0.2">
      <c r="W9196" s="25"/>
      <c r="X9196" s="25"/>
    </row>
    <row r="9197" spans="23:24" x14ac:dyDescent="0.2">
      <c r="W9197" s="25"/>
      <c r="X9197" s="25"/>
    </row>
    <row r="9198" spans="23:24" x14ac:dyDescent="0.2">
      <c r="W9198" s="25"/>
      <c r="X9198" s="25"/>
    </row>
    <row r="9199" spans="23:24" x14ac:dyDescent="0.2">
      <c r="W9199" s="25"/>
      <c r="X9199" s="25"/>
    </row>
    <row r="9200" spans="23:24" x14ac:dyDescent="0.2">
      <c r="W9200" s="25"/>
      <c r="X9200" s="25"/>
    </row>
    <row r="9201" spans="23:24" x14ac:dyDescent="0.2">
      <c r="W9201" s="25"/>
      <c r="X9201" s="25"/>
    </row>
    <row r="9202" spans="23:24" x14ac:dyDescent="0.2">
      <c r="W9202" s="25"/>
      <c r="X9202" s="25"/>
    </row>
    <row r="9203" spans="23:24" x14ac:dyDescent="0.2">
      <c r="W9203" s="25"/>
      <c r="X9203" s="25"/>
    </row>
    <row r="9204" spans="23:24" x14ac:dyDescent="0.2">
      <c r="W9204" s="25"/>
      <c r="X9204" s="25"/>
    </row>
    <row r="9205" spans="23:24" x14ac:dyDescent="0.2">
      <c r="W9205" s="25"/>
      <c r="X9205" s="25"/>
    </row>
    <row r="9206" spans="23:24" x14ac:dyDescent="0.2">
      <c r="W9206" s="25"/>
      <c r="X9206" s="25"/>
    </row>
    <row r="9207" spans="23:24" x14ac:dyDescent="0.2">
      <c r="W9207" s="25"/>
      <c r="X9207" s="25"/>
    </row>
    <row r="9208" spans="23:24" x14ac:dyDescent="0.2">
      <c r="W9208" s="25"/>
      <c r="X9208" s="25"/>
    </row>
    <row r="9209" spans="23:24" x14ac:dyDescent="0.2">
      <c r="W9209" s="25"/>
      <c r="X9209" s="25"/>
    </row>
    <row r="9210" spans="23:24" x14ac:dyDescent="0.2">
      <c r="W9210" s="25"/>
      <c r="X9210" s="25"/>
    </row>
    <row r="9211" spans="23:24" x14ac:dyDescent="0.2">
      <c r="W9211" s="25"/>
      <c r="X9211" s="25"/>
    </row>
    <row r="9212" spans="23:24" x14ac:dyDescent="0.2">
      <c r="W9212" s="25"/>
      <c r="X9212" s="25"/>
    </row>
    <row r="9213" spans="23:24" x14ac:dyDescent="0.2">
      <c r="W9213" s="25"/>
      <c r="X9213" s="25"/>
    </row>
    <row r="9214" spans="23:24" x14ac:dyDescent="0.2">
      <c r="W9214" s="25"/>
      <c r="X9214" s="25"/>
    </row>
    <row r="9215" spans="23:24" x14ac:dyDescent="0.2">
      <c r="W9215" s="25"/>
      <c r="X9215" s="25"/>
    </row>
    <row r="9216" spans="23:24" x14ac:dyDescent="0.2">
      <c r="W9216" s="25"/>
      <c r="X9216" s="25"/>
    </row>
    <row r="9217" spans="23:24" x14ac:dyDescent="0.2">
      <c r="W9217" s="25"/>
      <c r="X9217" s="25"/>
    </row>
    <row r="9218" spans="23:24" x14ac:dyDescent="0.2">
      <c r="W9218" s="25"/>
      <c r="X9218" s="25"/>
    </row>
    <row r="9219" spans="23:24" x14ac:dyDescent="0.2">
      <c r="W9219" s="25"/>
      <c r="X9219" s="25"/>
    </row>
    <row r="9220" spans="23:24" x14ac:dyDescent="0.2">
      <c r="W9220" s="25"/>
      <c r="X9220" s="25"/>
    </row>
    <row r="9221" spans="23:24" x14ac:dyDescent="0.2">
      <c r="W9221" s="25"/>
      <c r="X9221" s="25"/>
    </row>
    <row r="9222" spans="23:24" x14ac:dyDescent="0.2">
      <c r="W9222" s="25"/>
      <c r="X9222" s="25"/>
    </row>
    <row r="9223" spans="23:24" x14ac:dyDescent="0.2">
      <c r="W9223" s="25"/>
      <c r="X9223" s="25"/>
    </row>
    <row r="9224" spans="23:24" x14ac:dyDescent="0.2">
      <c r="W9224" s="25"/>
      <c r="X9224" s="25"/>
    </row>
    <row r="9225" spans="23:24" x14ac:dyDescent="0.2">
      <c r="W9225" s="25"/>
      <c r="X9225" s="25"/>
    </row>
    <row r="9226" spans="23:24" x14ac:dyDescent="0.2">
      <c r="W9226" s="25"/>
      <c r="X9226" s="25"/>
    </row>
    <row r="9227" spans="23:24" x14ac:dyDescent="0.2">
      <c r="W9227" s="25"/>
      <c r="X9227" s="25"/>
    </row>
    <row r="9228" spans="23:24" x14ac:dyDescent="0.2">
      <c r="W9228" s="25"/>
      <c r="X9228" s="25"/>
    </row>
    <row r="9229" spans="23:24" x14ac:dyDescent="0.2">
      <c r="W9229" s="25"/>
      <c r="X9229" s="25"/>
    </row>
    <row r="9230" spans="23:24" x14ac:dyDescent="0.2">
      <c r="W9230" s="25"/>
      <c r="X9230" s="25"/>
    </row>
    <row r="9231" spans="23:24" x14ac:dyDescent="0.2">
      <c r="W9231" s="25"/>
      <c r="X9231" s="25"/>
    </row>
    <row r="9232" spans="23:24" x14ac:dyDescent="0.2">
      <c r="W9232" s="25"/>
      <c r="X9232" s="25"/>
    </row>
    <row r="9233" spans="23:24" x14ac:dyDescent="0.2">
      <c r="W9233" s="25"/>
      <c r="X9233" s="25"/>
    </row>
    <row r="9234" spans="23:24" x14ac:dyDescent="0.2">
      <c r="W9234" s="25"/>
      <c r="X9234" s="25"/>
    </row>
    <row r="9235" spans="23:24" x14ac:dyDescent="0.2">
      <c r="W9235" s="25"/>
      <c r="X9235" s="25"/>
    </row>
    <row r="9236" spans="23:24" x14ac:dyDescent="0.2">
      <c r="W9236" s="25"/>
      <c r="X9236" s="25"/>
    </row>
    <row r="9237" spans="23:24" x14ac:dyDescent="0.2">
      <c r="W9237" s="25"/>
      <c r="X9237" s="25"/>
    </row>
    <row r="9238" spans="23:24" x14ac:dyDescent="0.2">
      <c r="W9238" s="25"/>
      <c r="X9238" s="25"/>
    </row>
    <row r="9239" spans="23:24" x14ac:dyDescent="0.2">
      <c r="W9239" s="25"/>
      <c r="X9239" s="25"/>
    </row>
    <row r="9240" spans="23:24" x14ac:dyDescent="0.2">
      <c r="W9240" s="25"/>
      <c r="X9240" s="25"/>
    </row>
    <row r="9241" spans="23:24" x14ac:dyDescent="0.2">
      <c r="W9241" s="25"/>
      <c r="X9241" s="25"/>
    </row>
    <row r="9242" spans="23:24" x14ac:dyDescent="0.2">
      <c r="W9242" s="25"/>
      <c r="X9242" s="25"/>
    </row>
    <row r="9243" spans="23:24" x14ac:dyDescent="0.2">
      <c r="W9243" s="25"/>
      <c r="X9243" s="25"/>
    </row>
    <row r="9244" spans="23:24" x14ac:dyDescent="0.2">
      <c r="W9244" s="25"/>
      <c r="X9244" s="25"/>
    </row>
    <row r="9245" spans="23:24" x14ac:dyDescent="0.2">
      <c r="W9245" s="25"/>
      <c r="X9245" s="25"/>
    </row>
    <row r="9246" spans="23:24" x14ac:dyDescent="0.2">
      <c r="W9246" s="25"/>
      <c r="X9246" s="25"/>
    </row>
    <row r="9247" spans="23:24" x14ac:dyDescent="0.2">
      <c r="W9247" s="25"/>
      <c r="X9247" s="25"/>
    </row>
    <row r="9248" spans="23:24" x14ac:dyDescent="0.2">
      <c r="W9248" s="25"/>
      <c r="X9248" s="25"/>
    </row>
    <row r="9249" spans="23:24" x14ac:dyDescent="0.2">
      <c r="W9249" s="25"/>
      <c r="X9249" s="25"/>
    </row>
    <row r="9250" spans="23:24" x14ac:dyDescent="0.2">
      <c r="W9250" s="25"/>
      <c r="X9250" s="25"/>
    </row>
    <row r="9251" spans="23:24" x14ac:dyDescent="0.2">
      <c r="W9251" s="25"/>
      <c r="X9251" s="25"/>
    </row>
    <row r="9252" spans="23:24" x14ac:dyDescent="0.2">
      <c r="W9252" s="25"/>
      <c r="X9252" s="25"/>
    </row>
    <row r="9253" spans="23:24" x14ac:dyDescent="0.2">
      <c r="W9253" s="25"/>
      <c r="X9253" s="25"/>
    </row>
    <row r="9254" spans="23:24" x14ac:dyDescent="0.2">
      <c r="W9254" s="25"/>
      <c r="X9254" s="25"/>
    </row>
    <row r="9255" spans="23:24" x14ac:dyDescent="0.2">
      <c r="W9255" s="25"/>
      <c r="X9255" s="25"/>
    </row>
    <row r="9256" spans="23:24" x14ac:dyDescent="0.2">
      <c r="W9256" s="25"/>
      <c r="X9256" s="25"/>
    </row>
    <row r="9257" spans="23:24" x14ac:dyDescent="0.2">
      <c r="W9257" s="25"/>
      <c r="X9257" s="25"/>
    </row>
    <row r="9258" spans="23:24" x14ac:dyDescent="0.2">
      <c r="W9258" s="25"/>
      <c r="X9258" s="25"/>
    </row>
    <row r="9259" spans="23:24" x14ac:dyDescent="0.2">
      <c r="W9259" s="25"/>
      <c r="X9259" s="25"/>
    </row>
    <row r="9260" spans="23:24" x14ac:dyDescent="0.2">
      <c r="W9260" s="25"/>
      <c r="X9260" s="25"/>
    </row>
    <row r="9261" spans="23:24" x14ac:dyDescent="0.2">
      <c r="W9261" s="25"/>
      <c r="X9261" s="25"/>
    </row>
    <row r="9262" spans="23:24" x14ac:dyDescent="0.2">
      <c r="W9262" s="25"/>
      <c r="X9262" s="25"/>
    </row>
    <row r="9263" spans="23:24" x14ac:dyDescent="0.2">
      <c r="W9263" s="25"/>
      <c r="X9263" s="25"/>
    </row>
    <row r="9264" spans="23:24" x14ac:dyDescent="0.2">
      <c r="W9264" s="25"/>
      <c r="X9264" s="25"/>
    </row>
    <row r="9265" spans="23:24" x14ac:dyDescent="0.2">
      <c r="W9265" s="25"/>
      <c r="X9265" s="25"/>
    </row>
    <row r="9266" spans="23:24" x14ac:dyDescent="0.2">
      <c r="W9266" s="25"/>
      <c r="X9266" s="25"/>
    </row>
    <row r="9267" spans="23:24" x14ac:dyDescent="0.2">
      <c r="W9267" s="25"/>
      <c r="X9267" s="25"/>
    </row>
    <row r="9268" spans="23:24" x14ac:dyDescent="0.2">
      <c r="W9268" s="25"/>
      <c r="X9268" s="25"/>
    </row>
    <row r="9269" spans="23:24" x14ac:dyDescent="0.2">
      <c r="W9269" s="25"/>
      <c r="X9269" s="25"/>
    </row>
    <row r="9270" spans="23:24" x14ac:dyDescent="0.2">
      <c r="W9270" s="25"/>
      <c r="X9270" s="25"/>
    </row>
    <row r="9271" spans="23:24" x14ac:dyDescent="0.2">
      <c r="W9271" s="25"/>
      <c r="X9271" s="25"/>
    </row>
    <row r="9272" spans="23:24" x14ac:dyDescent="0.2">
      <c r="W9272" s="25"/>
      <c r="X9272" s="25"/>
    </row>
    <row r="9273" spans="23:24" x14ac:dyDescent="0.2">
      <c r="W9273" s="25"/>
      <c r="X9273" s="25"/>
    </row>
    <row r="9274" spans="23:24" x14ac:dyDescent="0.2">
      <c r="W9274" s="25"/>
      <c r="X9274" s="25"/>
    </row>
    <row r="9275" spans="23:24" x14ac:dyDescent="0.2">
      <c r="W9275" s="25"/>
      <c r="X9275" s="25"/>
    </row>
    <row r="9276" spans="23:24" x14ac:dyDescent="0.2">
      <c r="W9276" s="25"/>
      <c r="X9276" s="25"/>
    </row>
    <row r="9277" spans="23:24" x14ac:dyDescent="0.2">
      <c r="W9277" s="25"/>
      <c r="X9277" s="25"/>
    </row>
    <row r="9278" spans="23:24" x14ac:dyDescent="0.2">
      <c r="W9278" s="25"/>
      <c r="X9278" s="25"/>
    </row>
    <row r="9279" spans="23:24" x14ac:dyDescent="0.2">
      <c r="W9279" s="25"/>
      <c r="X9279" s="25"/>
    </row>
    <row r="9280" spans="23:24" x14ac:dyDescent="0.2">
      <c r="W9280" s="25"/>
      <c r="X9280" s="25"/>
    </row>
    <row r="9281" spans="23:24" x14ac:dyDescent="0.2">
      <c r="W9281" s="25"/>
      <c r="X9281" s="25"/>
    </row>
    <row r="9282" spans="23:24" x14ac:dyDescent="0.2">
      <c r="W9282" s="25"/>
      <c r="X9282" s="25"/>
    </row>
    <row r="9283" spans="23:24" x14ac:dyDescent="0.2">
      <c r="W9283" s="25"/>
      <c r="X9283" s="25"/>
    </row>
    <row r="9284" spans="23:24" x14ac:dyDescent="0.2">
      <c r="W9284" s="25"/>
      <c r="X9284" s="25"/>
    </row>
    <row r="9285" spans="23:24" x14ac:dyDescent="0.2">
      <c r="W9285" s="25"/>
      <c r="X9285" s="25"/>
    </row>
    <row r="9286" spans="23:24" x14ac:dyDescent="0.2">
      <c r="W9286" s="25"/>
      <c r="X9286" s="25"/>
    </row>
    <row r="9287" spans="23:24" x14ac:dyDescent="0.2">
      <c r="W9287" s="25"/>
      <c r="X9287" s="25"/>
    </row>
    <row r="9288" spans="23:24" x14ac:dyDescent="0.2">
      <c r="W9288" s="25"/>
      <c r="X9288" s="25"/>
    </row>
    <row r="9289" spans="23:24" x14ac:dyDescent="0.2">
      <c r="W9289" s="25"/>
      <c r="X9289" s="25"/>
    </row>
    <row r="9290" spans="23:24" x14ac:dyDescent="0.2">
      <c r="W9290" s="25"/>
      <c r="X9290" s="25"/>
    </row>
    <row r="9291" spans="23:24" x14ac:dyDescent="0.2">
      <c r="W9291" s="25"/>
      <c r="X9291" s="25"/>
    </row>
    <row r="9292" spans="23:24" x14ac:dyDescent="0.2">
      <c r="W9292" s="25"/>
      <c r="X9292" s="25"/>
    </row>
    <row r="9293" spans="23:24" x14ac:dyDescent="0.2">
      <c r="W9293" s="25"/>
      <c r="X9293" s="25"/>
    </row>
    <row r="9294" spans="23:24" x14ac:dyDescent="0.2">
      <c r="W9294" s="25"/>
      <c r="X9294" s="25"/>
    </row>
    <row r="9295" spans="23:24" x14ac:dyDescent="0.2">
      <c r="W9295" s="25"/>
      <c r="X9295" s="25"/>
    </row>
    <row r="9296" spans="23:24" x14ac:dyDescent="0.2">
      <c r="W9296" s="25"/>
      <c r="X9296" s="25"/>
    </row>
    <row r="9297" spans="23:24" x14ac:dyDescent="0.2">
      <c r="W9297" s="25"/>
      <c r="X9297" s="25"/>
    </row>
    <row r="9298" spans="23:24" x14ac:dyDescent="0.2">
      <c r="W9298" s="25"/>
      <c r="X9298" s="25"/>
    </row>
    <row r="9299" spans="23:24" x14ac:dyDescent="0.2">
      <c r="W9299" s="25"/>
      <c r="X9299" s="25"/>
    </row>
    <row r="9300" spans="23:24" x14ac:dyDescent="0.2">
      <c r="W9300" s="25"/>
      <c r="X9300" s="25"/>
    </row>
    <row r="9301" spans="23:24" x14ac:dyDescent="0.2">
      <c r="W9301" s="25"/>
      <c r="X9301" s="25"/>
    </row>
    <row r="9302" spans="23:24" x14ac:dyDescent="0.2">
      <c r="W9302" s="25"/>
      <c r="X9302" s="25"/>
    </row>
    <row r="9303" spans="23:24" x14ac:dyDescent="0.2">
      <c r="W9303" s="25"/>
      <c r="X9303" s="25"/>
    </row>
    <row r="9304" spans="23:24" x14ac:dyDescent="0.2">
      <c r="W9304" s="25"/>
      <c r="X9304" s="25"/>
    </row>
    <row r="9305" spans="23:24" x14ac:dyDescent="0.2">
      <c r="W9305" s="25"/>
      <c r="X9305" s="25"/>
    </row>
    <row r="9306" spans="23:24" x14ac:dyDescent="0.2">
      <c r="W9306" s="25"/>
      <c r="X9306" s="25"/>
    </row>
    <row r="9307" spans="23:24" x14ac:dyDescent="0.2">
      <c r="W9307" s="25"/>
      <c r="X9307" s="25"/>
    </row>
    <row r="9308" spans="23:24" x14ac:dyDescent="0.2">
      <c r="W9308" s="25"/>
      <c r="X9308" s="25"/>
    </row>
    <row r="9309" spans="23:24" x14ac:dyDescent="0.2">
      <c r="W9309" s="25"/>
      <c r="X9309" s="25"/>
    </row>
    <row r="9310" spans="23:24" x14ac:dyDescent="0.2">
      <c r="W9310" s="25"/>
      <c r="X9310" s="25"/>
    </row>
    <row r="9311" spans="23:24" x14ac:dyDescent="0.2">
      <c r="W9311" s="25"/>
      <c r="X9311" s="25"/>
    </row>
    <row r="9312" spans="23:24" x14ac:dyDescent="0.2">
      <c r="W9312" s="25"/>
      <c r="X9312" s="25"/>
    </row>
    <row r="9313" spans="23:24" x14ac:dyDescent="0.2">
      <c r="W9313" s="25"/>
      <c r="X9313" s="25"/>
    </row>
    <row r="9314" spans="23:24" x14ac:dyDescent="0.2">
      <c r="W9314" s="25"/>
      <c r="X9314" s="25"/>
    </row>
    <row r="9315" spans="23:24" x14ac:dyDescent="0.2">
      <c r="W9315" s="25"/>
      <c r="X9315" s="25"/>
    </row>
    <row r="9316" spans="23:24" x14ac:dyDescent="0.2">
      <c r="W9316" s="25"/>
      <c r="X9316" s="25"/>
    </row>
    <row r="9317" spans="23:24" x14ac:dyDescent="0.2">
      <c r="W9317" s="25"/>
      <c r="X9317" s="25"/>
    </row>
    <row r="9318" spans="23:24" x14ac:dyDescent="0.2">
      <c r="W9318" s="25"/>
      <c r="X9318" s="25"/>
    </row>
    <row r="9319" spans="23:24" x14ac:dyDescent="0.2">
      <c r="W9319" s="25"/>
      <c r="X9319" s="25"/>
    </row>
    <row r="9320" spans="23:24" x14ac:dyDescent="0.2">
      <c r="W9320" s="25"/>
      <c r="X9320" s="25"/>
    </row>
    <row r="9321" spans="23:24" x14ac:dyDescent="0.2">
      <c r="W9321" s="25"/>
      <c r="X9321" s="25"/>
    </row>
    <row r="9322" spans="23:24" x14ac:dyDescent="0.2">
      <c r="W9322" s="25"/>
      <c r="X9322" s="25"/>
    </row>
    <row r="9323" spans="23:24" x14ac:dyDescent="0.2">
      <c r="W9323" s="25"/>
      <c r="X9323" s="25"/>
    </row>
    <row r="9324" spans="23:24" x14ac:dyDescent="0.2">
      <c r="W9324" s="25"/>
      <c r="X9324" s="25"/>
    </row>
    <row r="9325" spans="23:24" x14ac:dyDescent="0.2">
      <c r="W9325" s="25"/>
      <c r="X9325" s="25"/>
    </row>
    <row r="9326" spans="23:24" x14ac:dyDescent="0.2">
      <c r="W9326" s="25"/>
      <c r="X9326" s="25"/>
    </row>
    <row r="9327" spans="23:24" x14ac:dyDescent="0.2">
      <c r="W9327" s="25"/>
      <c r="X9327" s="25"/>
    </row>
    <row r="9328" spans="23:24" x14ac:dyDescent="0.2">
      <c r="W9328" s="25"/>
      <c r="X9328" s="25"/>
    </row>
    <row r="9329" spans="23:24" x14ac:dyDescent="0.2">
      <c r="W9329" s="25"/>
      <c r="X9329" s="25"/>
    </row>
    <row r="9330" spans="23:24" x14ac:dyDescent="0.2">
      <c r="W9330" s="25"/>
      <c r="X9330" s="25"/>
    </row>
    <row r="9331" spans="23:24" x14ac:dyDescent="0.2">
      <c r="W9331" s="25"/>
      <c r="X9331" s="25"/>
    </row>
    <row r="9332" spans="23:24" x14ac:dyDescent="0.2">
      <c r="W9332" s="25"/>
      <c r="X9332" s="25"/>
    </row>
    <row r="9333" spans="23:24" x14ac:dyDescent="0.2">
      <c r="W9333" s="25"/>
      <c r="X9333" s="25"/>
    </row>
    <row r="9334" spans="23:24" x14ac:dyDescent="0.2">
      <c r="W9334" s="25"/>
      <c r="X9334" s="25"/>
    </row>
    <row r="9335" spans="23:24" x14ac:dyDescent="0.2">
      <c r="W9335" s="25"/>
      <c r="X9335" s="25"/>
    </row>
    <row r="9336" spans="23:24" x14ac:dyDescent="0.2">
      <c r="W9336" s="25"/>
      <c r="X9336" s="25"/>
    </row>
    <row r="9337" spans="23:24" x14ac:dyDescent="0.2">
      <c r="W9337" s="25"/>
      <c r="X9337" s="25"/>
    </row>
    <row r="9338" spans="23:24" x14ac:dyDescent="0.2">
      <c r="W9338" s="25"/>
      <c r="X9338" s="25"/>
    </row>
    <row r="9339" spans="23:24" x14ac:dyDescent="0.2">
      <c r="W9339" s="25"/>
      <c r="X9339" s="25"/>
    </row>
    <row r="9340" spans="23:24" x14ac:dyDescent="0.2">
      <c r="W9340" s="25"/>
      <c r="X9340" s="25"/>
    </row>
    <row r="9341" spans="23:24" x14ac:dyDescent="0.2">
      <c r="W9341" s="25"/>
      <c r="X9341" s="25"/>
    </row>
    <row r="9342" spans="23:24" x14ac:dyDescent="0.2">
      <c r="W9342" s="25"/>
      <c r="X9342" s="25"/>
    </row>
    <row r="9343" spans="23:24" x14ac:dyDescent="0.2">
      <c r="W9343" s="25"/>
      <c r="X9343" s="25"/>
    </row>
    <row r="9344" spans="23:24" x14ac:dyDescent="0.2">
      <c r="W9344" s="25"/>
      <c r="X9344" s="25"/>
    </row>
    <row r="9345" spans="23:24" x14ac:dyDescent="0.2">
      <c r="W9345" s="25"/>
      <c r="X9345" s="25"/>
    </row>
    <row r="9346" spans="23:24" x14ac:dyDescent="0.2">
      <c r="W9346" s="25"/>
      <c r="X9346" s="25"/>
    </row>
    <row r="9347" spans="23:24" x14ac:dyDescent="0.2">
      <c r="W9347" s="25"/>
      <c r="X9347" s="25"/>
    </row>
    <row r="9348" spans="23:24" x14ac:dyDescent="0.2">
      <c r="W9348" s="25"/>
      <c r="X9348" s="25"/>
    </row>
    <row r="9349" spans="23:24" x14ac:dyDescent="0.2">
      <c r="W9349" s="25"/>
      <c r="X9349" s="25"/>
    </row>
    <row r="9350" spans="23:24" x14ac:dyDescent="0.2">
      <c r="W9350" s="25"/>
      <c r="X9350" s="25"/>
    </row>
    <row r="9351" spans="23:24" x14ac:dyDescent="0.2">
      <c r="W9351" s="25"/>
      <c r="X9351" s="25"/>
    </row>
    <row r="9352" spans="23:24" x14ac:dyDescent="0.2">
      <c r="W9352" s="25"/>
      <c r="X9352" s="25"/>
    </row>
    <row r="9353" spans="23:24" x14ac:dyDescent="0.2">
      <c r="W9353" s="25"/>
      <c r="X9353" s="25"/>
    </row>
    <row r="9354" spans="23:24" x14ac:dyDescent="0.2">
      <c r="W9354" s="25"/>
      <c r="X9354" s="25"/>
    </row>
    <row r="9355" spans="23:24" x14ac:dyDescent="0.2">
      <c r="W9355" s="25"/>
      <c r="X9355" s="25"/>
    </row>
    <row r="9356" spans="23:24" x14ac:dyDescent="0.2">
      <c r="W9356" s="25"/>
      <c r="X9356" s="25"/>
    </row>
    <row r="9357" spans="23:24" x14ac:dyDescent="0.2">
      <c r="W9357" s="25"/>
      <c r="X9357" s="25"/>
    </row>
    <row r="9358" spans="23:24" x14ac:dyDescent="0.2">
      <c r="W9358" s="25"/>
      <c r="X9358" s="25"/>
    </row>
    <row r="9359" spans="23:24" x14ac:dyDescent="0.2">
      <c r="W9359" s="25"/>
      <c r="X9359" s="25"/>
    </row>
    <row r="9360" spans="23:24" x14ac:dyDescent="0.2">
      <c r="W9360" s="25"/>
      <c r="X9360" s="25"/>
    </row>
    <row r="9361" spans="23:24" x14ac:dyDescent="0.2">
      <c r="W9361" s="25"/>
      <c r="X9361" s="25"/>
    </row>
    <row r="9362" spans="23:24" x14ac:dyDescent="0.2">
      <c r="W9362" s="25"/>
      <c r="X9362" s="25"/>
    </row>
    <row r="9363" spans="23:24" x14ac:dyDescent="0.2">
      <c r="W9363" s="25"/>
      <c r="X9363" s="25"/>
    </row>
    <row r="9364" spans="23:24" x14ac:dyDescent="0.2">
      <c r="W9364" s="25"/>
      <c r="X9364" s="25"/>
    </row>
    <row r="9365" spans="23:24" x14ac:dyDescent="0.2">
      <c r="W9365" s="25"/>
      <c r="X9365" s="25"/>
    </row>
    <row r="9366" spans="23:24" x14ac:dyDescent="0.2">
      <c r="W9366" s="25"/>
      <c r="X9366" s="25"/>
    </row>
    <row r="9367" spans="23:24" x14ac:dyDescent="0.2">
      <c r="W9367" s="25"/>
      <c r="X9367" s="25"/>
    </row>
    <row r="9368" spans="23:24" x14ac:dyDescent="0.2">
      <c r="W9368" s="25"/>
      <c r="X9368" s="25"/>
    </row>
    <row r="9369" spans="23:24" x14ac:dyDescent="0.2">
      <c r="W9369" s="25"/>
      <c r="X9369" s="25"/>
    </row>
    <row r="9370" spans="23:24" x14ac:dyDescent="0.2">
      <c r="W9370" s="25"/>
      <c r="X9370" s="25"/>
    </row>
    <row r="9371" spans="23:24" x14ac:dyDescent="0.2">
      <c r="W9371" s="25"/>
      <c r="X9371" s="25"/>
    </row>
    <row r="9372" spans="23:24" x14ac:dyDescent="0.2">
      <c r="W9372" s="25"/>
      <c r="X9372" s="25"/>
    </row>
    <row r="9373" spans="23:24" x14ac:dyDescent="0.2">
      <c r="W9373" s="25"/>
      <c r="X9373" s="25"/>
    </row>
    <row r="9374" spans="23:24" x14ac:dyDescent="0.2">
      <c r="W9374" s="25"/>
      <c r="X9374" s="25"/>
    </row>
    <row r="9375" spans="23:24" x14ac:dyDescent="0.2">
      <c r="W9375" s="25"/>
      <c r="X9375" s="25"/>
    </row>
    <row r="9376" spans="23:24" x14ac:dyDescent="0.2">
      <c r="W9376" s="25"/>
      <c r="X9376" s="25"/>
    </row>
    <row r="9377" spans="23:24" x14ac:dyDescent="0.2">
      <c r="W9377" s="25"/>
      <c r="X9377" s="25"/>
    </row>
    <row r="9378" spans="23:24" x14ac:dyDescent="0.2">
      <c r="W9378" s="25"/>
      <c r="X9378" s="25"/>
    </row>
    <row r="9379" spans="23:24" x14ac:dyDescent="0.2">
      <c r="W9379" s="25"/>
      <c r="X9379" s="25"/>
    </row>
    <row r="9380" spans="23:24" x14ac:dyDescent="0.2">
      <c r="W9380" s="25"/>
      <c r="X9380" s="25"/>
    </row>
    <row r="9381" spans="23:24" x14ac:dyDescent="0.2">
      <c r="W9381" s="25"/>
      <c r="X9381" s="25"/>
    </row>
    <row r="9382" spans="23:24" x14ac:dyDescent="0.2">
      <c r="W9382" s="25"/>
      <c r="X9382" s="25"/>
    </row>
    <row r="9383" spans="23:24" x14ac:dyDescent="0.2">
      <c r="W9383" s="25"/>
      <c r="X9383" s="25"/>
    </row>
    <row r="9384" spans="23:24" x14ac:dyDescent="0.2">
      <c r="W9384" s="25"/>
      <c r="X9384" s="25"/>
    </row>
    <row r="9385" spans="23:24" x14ac:dyDescent="0.2">
      <c r="W9385" s="25"/>
      <c r="X9385" s="25"/>
    </row>
    <row r="9386" spans="23:24" x14ac:dyDescent="0.2">
      <c r="W9386" s="25"/>
      <c r="X9386" s="25"/>
    </row>
    <row r="9387" spans="23:24" x14ac:dyDescent="0.2">
      <c r="W9387" s="25"/>
      <c r="X9387" s="25"/>
    </row>
    <row r="9388" spans="23:24" x14ac:dyDescent="0.2">
      <c r="W9388" s="25"/>
      <c r="X9388" s="25"/>
    </row>
    <row r="9389" spans="23:24" x14ac:dyDescent="0.2">
      <c r="W9389" s="25"/>
      <c r="X9389" s="25"/>
    </row>
    <row r="9390" spans="23:24" x14ac:dyDescent="0.2">
      <c r="W9390" s="25"/>
      <c r="X9390" s="25"/>
    </row>
    <row r="9391" spans="23:24" x14ac:dyDescent="0.2">
      <c r="W9391" s="25"/>
      <c r="X9391" s="25"/>
    </row>
    <row r="9392" spans="23:24" x14ac:dyDescent="0.2">
      <c r="W9392" s="25"/>
      <c r="X9392" s="25"/>
    </row>
    <row r="9393" spans="23:24" x14ac:dyDescent="0.2">
      <c r="W9393" s="25"/>
      <c r="X9393" s="25"/>
    </row>
    <row r="9394" spans="23:24" x14ac:dyDescent="0.2">
      <c r="W9394" s="25"/>
      <c r="X9394" s="25"/>
    </row>
    <row r="9395" spans="23:24" x14ac:dyDescent="0.2">
      <c r="W9395" s="25"/>
      <c r="X9395" s="25"/>
    </row>
    <row r="9396" spans="23:24" x14ac:dyDescent="0.2">
      <c r="W9396" s="25"/>
      <c r="X9396" s="25"/>
    </row>
    <row r="9397" spans="23:24" x14ac:dyDescent="0.2">
      <c r="W9397" s="25"/>
      <c r="X9397" s="25"/>
    </row>
    <row r="9398" spans="23:24" x14ac:dyDescent="0.2">
      <c r="W9398" s="25"/>
      <c r="X9398" s="25"/>
    </row>
    <row r="9399" spans="23:24" x14ac:dyDescent="0.2">
      <c r="W9399" s="25"/>
      <c r="X9399" s="25"/>
    </row>
    <row r="9400" spans="23:24" x14ac:dyDescent="0.2">
      <c r="W9400" s="25"/>
      <c r="X9400" s="25"/>
    </row>
    <row r="9401" spans="23:24" x14ac:dyDescent="0.2">
      <c r="W9401" s="25"/>
      <c r="X9401" s="25"/>
    </row>
    <row r="9402" spans="23:24" x14ac:dyDescent="0.2">
      <c r="W9402" s="25"/>
      <c r="X9402" s="25"/>
    </row>
    <row r="9403" spans="23:24" x14ac:dyDescent="0.2">
      <c r="W9403" s="25"/>
      <c r="X9403" s="25"/>
    </row>
    <row r="9404" spans="23:24" x14ac:dyDescent="0.2">
      <c r="W9404" s="25"/>
      <c r="X9404" s="25"/>
    </row>
    <row r="9405" spans="23:24" x14ac:dyDescent="0.2">
      <c r="W9405" s="25"/>
      <c r="X9405" s="25"/>
    </row>
    <row r="9406" spans="23:24" x14ac:dyDescent="0.2">
      <c r="W9406" s="25"/>
      <c r="X9406" s="25"/>
    </row>
    <row r="9407" spans="23:24" x14ac:dyDescent="0.2">
      <c r="W9407" s="25"/>
      <c r="X9407" s="25"/>
    </row>
    <row r="9408" spans="23:24" x14ac:dyDescent="0.2">
      <c r="W9408" s="25"/>
      <c r="X9408" s="25"/>
    </row>
    <row r="9409" spans="23:24" x14ac:dyDescent="0.2">
      <c r="W9409" s="25"/>
      <c r="X9409" s="25"/>
    </row>
    <row r="9410" spans="23:24" x14ac:dyDescent="0.2">
      <c r="W9410" s="25"/>
      <c r="X9410" s="25"/>
    </row>
    <row r="9411" spans="23:24" x14ac:dyDescent="0.2">
      <c r="W9411" s="25"/>
      <c r="X9411" s="25"/>
    </row>
    <row r="9412" spans="23:24" x14ac:dyDescent="0.2">
      <c r="W9412" s="25"/>
      <c r="X9412" s="25"/>
    </row>
    <row r="9413" spans="23:24" x14ac:dyDescent="0.2">
      <c r="W9413" s="25"/>
      <c r="X9413" s="25"/>
    </row>
    <row r="9414" spans="23:24" x14ac:dyDescent="0.2">
      <c r="W9414" s="25"/>
      <c r="X9414" s="25"/>
    </row>
    <row r="9415" spans="23:24" x14ac:dyDescent="0.2">
      <c r="W9415" s="25"/>
      <c r="X9415" s="25"/>
    </row>
    <row r="9416" spans="23:24" x14ac:dyDescent="0.2">
      <c r="W9416" s="25"/>
      <c r="X9416" s="25"/>
    </row>
    <row r="9417" spans="23:24" x14ac:dyDescent="0.2">
      <c r="W9417" s="25"/>
      <c r="X9417" s="25"/>
    </row>
    <row r="9418" spans="23:24" x14ac:dyDescent="0.2">
      <c r="W9418" s="25"/>
      <c r="X9418" s="25"/>
    </row>
    <row r="9419" spans="23:24" x14ac:dyDescent="0.2">
      <c r="W9419" s="25"/>
      <c r="X9419" s="25"/>
    </row>
    <row r="9420" spans="23:24" x14ac:dyDescent="0.2">
      <c r="W9420" s="25"/>
      <c r="X9420" s="25"/>
    </row>
    <row r="9421" spans="23:24" x14ac:dyDescent="0.2">
      <c r="W9421" s="25"/>
      <c r="X9421" s="25"/>
    </row>
    <row r="9422" spans="23:24" x14ac:dyDescent="0.2">
      <c r="W9422" s="25"/>
      <c r="X9422" s="25"/>
    </row>
    <row r="9423" spans="23:24" x14ac:dyDescent="0.2">
      <c r="W9423" s="25"/>
      <c r="X9423" s="25"/>
    </row>
    <row r="9424" spans="23:24" x14ac:dyDescent="0.2">
      <c r="W9424" s="25"/>
      <c r="X9424" s="25"/>
    </row>
    <row r="9425" spans="23:24" x14ac:dyDescent="0.2">
      <c r="W9425" s="25"/>
      <c r="X9425" s="25"/>
    </row>
    <row r="9426" spans="23:24" x14ac:dyDescent="0.2">
      <c r="W9426" s="25"/>
      <c r="X9426" s="25"/>
    </row>
    <row r="9427" spans="23:24" x14ac:dyDescent="0.2">
      <c r="W9427" s="25"/>
      <c r="X9427" s="25"/>
    </row>
    <row r="9428" spans="23:24" x14ac:dyDescent="0.2">
      <c r="W9428" s="25"/>
      <c r="X9428" s="25"/>
    </row>
    <row r="9429" spans="23:24" x14ac:dyDescent="0.2">
      <c r="W9429" s="25"/>
      <c r="X9429" s="25"/>
    </row>
    <row r="9430" spans="23:24" x14ac:dyDescent="0.2">
      <c r="W9430" s="25"/>
      <c r="X9430" s="25"/>
    </row>
    <row r="9431" spans="23:24" x14ac:dyDescent="0.2">
      <c r="W9431" s="25"/>
      <c r="X9431" s="25"/>
    </row>
    <row r="9432" spans="23:24" x14ac:dyDescent="0.2">
      <c r="W9432" s="25"/>
      <c r="X9432" s="25"/>
    </row>
    <row r="9433" spans="23:24" x14ac:dyDescent="0.2">
      <c r="W9433" s="25"/>
      <c r="X9433" s="25"/>
    </row>
    <row r="9434" spans="23:24" x14ac:dyDescent="0.2">
      <c r="W9434" s="25"/>
      <c r="X9434" s="25"/>
    </row>
    <row r="9435" spans="23:24" x14ac:dyDescent="0.2">
      <c r="W9435" s="25"/>
      <c r="X9435" s="25"/>
    </row>
    <row r="9436" spans="23:24" x14ac:dyDescent="0.2">
      <c r="W9436" s="25"/>
      <c r="X9436" s="25"/>
    </row>
    <row r="9437" spans="23:24" x14ac:dyDescent="0.2">
      <c r="W9437" s="25"/>
      <c r="X9437" s="25"/>
    </row>
    <row r="9438" spans="23:24" x14ac:dyDescent="0.2">
      <c r="W9438" s="25"/>
      <c r="X9438" s="25"/>
    </row>
    <row r="9439" spans="23:24" x14ac:dyDescent="0.2">
      <c r="W9439" s="25"/>
      <c r="X9439" s="25"/>
    </row>
    <row r="9440" spans="23:24" x14ac:dyDescent="0.2">
      <c r="W9440" s="25"/>
      <c r="X9440" s="25"/>
    </row>
    <row r="9441" spans="23:24" x14ac:dyDescent="0.2">
      <c r="W9441" s="25"/>
      <c r="X9441" s="25"/>
    </row>
    <row r="9442" spans="23:24" x14ac:dyDescent="0.2">
      <c r="W9442" s="25"/>
      <c r="X9442" s="25"/>
    </row>
    <row r="9443" spans="23:24" x14ac:dyDescent="0.2">
      <c r="W9443" s="25"/>
      <c r="X9443" s="25"/>
    </row>
    <row r="9444" spans="23:24" x14ac:dyDescent="0.2">
      <c r="W9444" s="25"/>
      <c r="X9444" s="25"/>
    </row>
    <row r="9445" spans="23:24" x14ac:dyDescent="0.2">
      <c r="W9445" s="25"/>
      <c r="X9445" s="25"/>
    </row>
    <row r="9446" spans="23:24" x14ac:dyDescent="0.2">
      <c r="W9446" s="25"/>
      <c r="X9446" s="25"/>
    </row>
    <row r="9447" spans="23:24" x14ac:dyDescent="0.2">
      <c r="W9447" s="25"/>
      <c r="X9447" s="25"/>
    </row>
    <row r="9448" spans="23:24" x14ac:dyDescent="0.2">
      <c r="W9448" s="25"/>
      <c r="X9448" s="25"/>
    </row>
    <row r="9449" spans="23:24" x14ac:dyDescent="0.2">
      <c r="W9449" s="25"/>
      <c r="X9449" s="25"/>
    </row>
    <row r="9450" spans="23:24" x14ac:dyDescent="0.2">
      <c r="W9450" s="25"/>
      <c r="X9450" s="25"/>
    </row>
    <row r="9451" spans="23:24" x14ac:dyDescent="0.2">
      <c r="W9451" s="25"/>
      <c r="X9451" s="25"/>
    </row>
    <row r="9452" spans="23:24" x14ac:dyDescent="0.2">
      <c r="W9452" s="25"/>
      <c r="X9452" s="25"/>
    </row>
    <row r="9453" spans="23:24" x14ac:dyDescent="0.2">
      <c r="W9453" s="25"/>
      <c r="X9453" s="25"/>
    </row>
    <row r="9454" spans="23:24" x14ac:dyDescent="0.2">
      <c r="W9454" s="25"/>
      <c r="X9454" s="25"/>
    </row>
    <row r="9455" spans="23:24" x14ac:dyDescent="0.2">
      <c r="W9455" s="25"/>
      <c r="X9455" s="25"/>
    </row>
    <row r="9456" spans="23:24" x14ac:dyDescent="0.2">
      <c r="W9456" s="25"/>
      <c r="X9456" s="25"/>
    </row>
    <row r="9457" spans="23:24" x14ac:dyDescent="0.2">
      <c r="W9457" s="25"/>
      <c r="X9457" s="25"/>
    </row>
    <row r="9458" spans="23:24" x14ac:dyDescent="0.2">
      <c r="W9458" s="25"/>
      <c r="X9458" s="25"/>
    </row>
    <row r="9459" spans="23:24" x14ac:dyDescent="0.2">
      <c r="W9459" s="25"/>
      <c r="X9459" s="25"/>
    </row>
    <row r="9460" spans="23:24" x14ac:dyDescent="0.2">
      <c r="W9460" s="25"/>
      <c r="X9460" s="25"/>
    </row>
    <row r="9461" spans="23:24" x14ac:dyDescent="0.2">
      <c r="W9461" s="25"/>
      <c r="X9461" s="25"/>
    </row>
    <row r="9462" spans="23:24" x14ac:dyDescent="0.2">
      <c r="W9462" s="25"/>
      <c r="X9462" s="25"/>
    </row>
    <row r="9463" spans="23:24" x14ac:dyDescent="0.2">
      <c r="W9463" s="25"/>
      <c r="X9463" s="25"/>
    </row>
    <row r="9464" spans="23:24" x14ac:dyDescent="0.2">
      <c r="W9464" s="25"/>
      <c r="X9464" s="25"/>
    </row>
    <row r="9465" spans="23:24" x14ac:dyDescent="0.2">
      <c r="W9465" s="25"/>
      <c r="X9465" s="25"/>
    </row>
    <row r="9466" spans="23:24" x14ac:dyDescent="0.2">
      <c r="W9466" s="25"/>
      <c r="X9466" s="25"/>
    </row>
    <row r="9467" spans="23:24" x14ac:dyDescent="0.2">
      <c r="W9467" s="25"/>
      <c r="X9467" s="25"/>
    </row>
    <row r="9468" spans="23:24" x14ac:dyDescent="0.2">
      <c r="W9468" s="25"/>
      <c r="X9468" s="25"/>
    </row>
    <row r="9469" spans="23:24" x14ac:dyDescent="0.2">
      <c r="W9469" s="25"/>
      <c r="X9469" s="25"/>
    </row>
    <row r="9470" spans="23:24" x14ac:dyDescent="0.2">
      <c r="W9470" s="25"/>
      <c r="X9470" s="25"/>
    </row>
    <row r="9471" spans="23:24" x14ac:dyDescent="0.2">
      <c r="W9471" s="25"/>
      <c r="X9471" s="25"/>
    </row>
    <row r="9472" spans="23:24" x14ac:dyDescent="0.2">
      <c r="W9472" s="25"/>
      <c r="X9472" s="25"/>
    </row>
    <row r="9473" spans="23:24" x14ac:dyDescent="0.2">
      <c r="W9473" s="25"/>
      <c r="X9473" s="25"/>
    </row>
    <row r="9474" spans="23:24" x14ac:dyDescent="0.2">
      <c r="W9474" s="25"/>
      <c r="X9474" s="25"/>
    </row>
    <row r="9475" spans="23:24" x14ac:dyDescent="0.2">
      <c r="W9475" s="25"/>
      <c r="X9475" s="25"/>
    </row>
    <row r="9476" spans="23:24" x14ac:dyDescent="0.2">
      <c r="W9476" s="25"/>
      <c r="X9476" s="25"/>
    </row>
    <row r="9477" spans="23:24" x14ac:dyDescent="0.2">
      <c r="W9477" s="25"/>
      <c r="X9477" s="25"/>
    </row>
    <row r="9478" spans="23:24" x14ac:dyDescent="0.2">
      <c r="W9478" s="25"/>
      <c r="X9478" s="25"/>
    </row>
    <row r="9479" spans="23:24" x14ac:dyDescent="0.2">
      <c r="W9479" s="25"/>
      <c r="X9479" s="25"/>
    </row>
    <row r="9480" spans="23:24" x14ac:dyDescent="0.2">
      <c r="W9480" s="25"/>
      <c r="X9480" s="25"/>
    </row>
    <row r="9481" spans="23:24" x14ac:dyDescent="0.2">
      <c r="W9481" s="25"/>
      <c r="X9481" s="25"/>
    </row>
    <row r="9482" spans="23:24" x14ac:dyDescent="0.2">
      <c r="W9482" s="25"/>
      <c r="X9482" s="25"/>
    </row>
    <row r="9483" spans="23:24" x14ac:dyDescent="0.2">
      <c r="W9483" s="25"/>
      <c r="X9483" s="25"/>
    </row>
    <row r="9484" spans="23:24" x14ac:dyDescent="0.2">
      <c r="W9484" s="25"/>
      <c r="X9484" s="25"/>
    </row>
    <row r="9485" spans="23:24" x14ac:dyDescent="0.2">
      <c r="W9485" s="25"/>
      <c r="X9485" s="25"/>
    </row>
    <row r="9486" spans="23:24" x14ac:dyDescent="0.2">
      <c r="W9486" s="25"/>
      <c r="X9486" s="25"/>
    </row>
    <row r="9487" spans="23:24" x14ac:dyDescent="0.2">
      <c r="W9487" s="25"/>
      <c r="X9487" s="25"/>
    </row>
    <row r="9488" spans="23:24" x14ac:dyDescent="0.2">
      <c r="W9488" s="25"/>
      <c r="X9488" s="25"/>
    </row>
    <row r="9489" spans="23:24" x14ac:dyDescent="0.2">
      <c r="W9489" s="25"/>
      <c r="X9489" s="25"/>
    </row>
    <row r="9490" spans="23:24" x14ac:dyDescent="0.2">
      <c r="W9490" s="25"/>
      <c r="X9490" s="25"/>
    </row>
    <row r="9491" spans="23:24" x14ac:dyDescent="0.2">
      <c r="W9491" s="25"/>
      <c r="X9491" s="25"/>
    </row>
    <row r="9492" spans="23:24" x14ac:dyDescent="0.2">
      <c r="W9492" s="25"/>
      <c r="X9492" s="25"/>
    </row>
    <row r="9493" spans="23:24" x14ac:dyDescent="0.2">
      <c r="W9493" s="25"/>
      <c r="X9493" s="25"/>
    </row>
    <row r="9494" spans="23:24" x14ac:dyDescent="0.2">
      <c r="W9494" s="25"/>
      <c r="X9494" s="25"/>
    </row>
    <row r="9495" spans="23:24" x14ac:dyDescent="0.2">
      <c r="W9495" s="25"/>
      <c r="X9495" s="25"/>
    </row>
    <row r="9496" spans="23:24" x14ac:dyDescent="0.2">
      <c r="W9496" s="25"/>
      <c r="X9496" s="25"/>
    </row>
    <row r="9497" spans="23:24" x14ac:dyDescent="0.2">
      <c r="W9497" s="25"/>
      <c r="X9497" s="25"/>
    </row>
    <row r="9498" spans="23:24" x14ac:dyDescent="0.2">
      <c r="W9498" s="25"/>
      <c r="X9498" s="25"/>
    </row>
    <row r="9499" spans="23:24" x14ac:dyDescent="0.2">
      <c r="W9499" s="25"/>
      <c r="X9499" s="25"/>
    </row>
    <row r="9500" spans="23:24" x14ac:dyDescent="0.2">
      <c r="W9500" s="25"/>
      <c r="X9500" s="25"/>
    </row>
    <row r="9501" spans="23:24" x14ac:dyDescent="0.2">
      <c r="W9501" s="25"/>
      <c r="X9501" s="25"/>
    </row>
    <row r="9502" spans="23:24" x14ac:dyDescent="0.2">
      <c r="W9502" s="25"/>
      <c r="X9502" s="25"/>
    </row>
    <row r="9503" spans="23:24" x14ac:dyDescent="0.2">
      <c r="W9503" s="25"/>
      <c r="X9503" s="25"/>
    </row>
    <row r="9504" spans="23:24" x14ac:dyDescent="0.2">
      <c r="W9504" s="25"/>
      <c r="X9504" s="25"/>
    </row>
    <row r="9505" spans="23:24" x14ac:dyDescent="0.2">
      <c r="W9505" s="25"/>
      <c r="X9505" s="25"/>
    </row>
    <row r="9506" spans="23:24" x14ac:dyDescent="0.2">
      <c r="W9506" s="25"/>
      <c r="X9506" s="25"/>
    </row>
    <row r="9507" spans="23:24" x14ac:dyDescent="0.2">
      <c r="W9507" s="25"/>
      <c r="X9507" s="25"/>
    </row>
    <row r="9508" spans="23:24" x14ac:dyDescent="0.2">
      <c r="W9508" s="25"/>
      <c r="X9508" s="25"/>
    </row>
    <row r="9509" spans="23:24" x14ac:dyDescent="0.2">
      <c r="W9509" s="25"/>
      <c r="X9509" s="25"/>
    </row>
    <row r="9510" spans="23:24" x14ac:dyDescent="0.2">
      <c r="W9510" s="25"/>
      <c r="X9510" s="25"/>
    </row>
    <row r="9511" spans="23:24" x14ac:dyDescent="0.2">
      <c r="W9511" s="25"/>
      <c r="X9511" s="25"/>
    </row>
    <row r="9512" spans="23:24" x14ac:dyDescent="0.2">
      <c r="W9512" s="25"/>
      <c r="X9512" s="25"/>
    </row>
    <row r="9513" spans="23:24" x14ac:dyDescent="0.2">
      <c r="W9513" s="25"/>
      <c r="X9513" s="25"/>
    </row>
    <row r="9514" spans="23:24" x14ac:dyDescent="0.2">
      <c r="W9514" s="25"/>
      <c r="X9514" s="25"/>
    </row>
    <row r="9515" spans="23:24" x14ac:dyDescent="0.2">
      <c r="W9515" s="25"/>
      <c r="X9515" s="25"/>
    </row>
    <row r="9516" spans="23:24" x14ac:dyDescent="0.2">
      <c r="W9516" s="25"/>
      <c r="X9516" s="25"/>
    </row>
    <row r="9517" spans="23:24" x14ac:dyDescent="0.2">
      <c r="W9517" s="25"/>
      <c r="X9517" s="25"/>
    </row>
    <row r="9518" spans="23:24" x14ac:dyDescent="0.2">
      <c r="W9518" s="25"/>
      <c r="X9518" s="25"/>
    </row>
    <row r="9519" spans="23:24" x14ac:dyDescent="0.2">
      <c r="W9519" s="25"/>
      <c r="X9519" s="25"/>
    </row>
    <row r="9520" spans="23:24" x14ac:dyDescent="0.2">
      <c r="W9520" s="25"/>
      <c r="X9520" s="25"/>
    </row>
    <row r="9521" spans="23:24" x14ac:dyDescent="0.2">
      <c r="W9521" s="25"/>
      <c r="X9521" s="25"/>
    </row>
    <row r="9522" spans="23:24" x14ac:dyDescent="0.2">
      <c r="W9522" s="25"/>
      <c r="X9522" s="25"/>
    </row>
    <row r="9523" spans="23:24" x14ac:dyDescent="0.2">
      <c r="W9523" s="25"/>
      <c r="X9523" s="25"/>
    </row>
    <row r="9524" spans="23:24" x14ac:dyDescent="0.2">
      <c r="W9524" s="25"/>
      <c r="X9524" s="25"/>
    </row>
    <row r="9525" spans="23:24" x14ac:dyDescent="0.2">
      <c r="W9525" s="25"/>
      <c r="X9525" s="25"/>
    </row>
    <row r="9526" spans="23:24" x14ac:dyDescent="0.2">
      <c r="W9526" s="25"/>
      <c r="X9526" s="25"/>
    </row>
    <row r="9527" spans="23:24" x14ac:dyDescent="0.2">
      <c r="W9527" s="25"/>
      <c r="X9527" s="25"/>
    </row>
    <row r="9528" spans="23:24" x14ac:dyDescent="0.2">
      <c r="W9528" s="25"/>
      <c r="X9528" s="25"/>
    </row>
    <row r="9529" spans="23:24" x14ac:dyDescent="0.2">
      <c r="W9529" s="25"/>
      <c r="X9529" s="25"/>
    </row>
    <row r="9530" spans="23:24" x14ac:dyDescent="0.2">
      <c r="W9530" s="25"/>
      <c r="X9530" s="25"/>
    </row>
    <row r="9531" spans="23:24" x14ac:dyDescent="0.2">
      <c r="W9531" s="25"/>
      <c r="X9531" s="25"/>
    </row>
    <row r="9532" spans="23:24" x14ac:dyDescent="0.2">
      <c r="W9532" s="25"/>
      <c r="X9532" s="25"/>
    </row>
    <row r="9533" spans="23:24" x14ac:dyDescent="0.2">
      <c r="W9533" s="25"/>
      <c r="X9533" s="25"/>
    </row>
    <row r="9534" spans="23:24" x14ac:dyDescent="0.2">
      <c r="W9534" s="25"/>
      <c r="X9534" s="25"/>
    </row>
    <row r="9535" spans="23:24" x14ac:dyDescent="0.2">
      <c r="W9535" s="25"/>
      <c r="X9535" s="25"/>
    </row>
    <row r="9536" spans="23:24" x14ac:dyDescent="0.2">
      <c r="W9536" s="25"/>
      <c r="X9536" s="25"/>
    </row>
    <row r="9537" spans="23:24" x14ac:dyDescent="0.2">
      <c r="W9537" s="25"/>
      <c r="X9537" s="25"/>
    </row>
    <row r="9538" spans="23:24" x14ac:dyDescent="0.2">
      <c r="W9538" s="25"/>
      <c r="X9538" s="25"/>
    </row>
    <row r="9539" spans="23:24" x14ac:dyDescent="0.2">
      <c r="W9539" s="25"/>
      <c r="X9539" s="25"/>
    </row>
    <row r="9540" spans="23:24" x14ac:dyDescent="0.2">
      <c r="W9540" s="25"/>
      <c r="X9540" s="25"/>
    </row>
    <row r="9541" spans="23:24" x14ac:dyDescent="0.2">
      <c r="W9541" s="25"/>
      <c r="X9541" s="25"/>
    </row>
    <row r="9542" spans="23:24" x14ac:dyDescent="0.2">
      <c r="W9542" s="25"/>
      <c r="X9542" s="25"/>
    </row>
    <row r="9543" spans="23:24" x14ac:dyDescent="0.2">
      <c r="W9543" s="25"/>
      <c r="X9543" s="25"/>
    </row>
    <row r="9544" spans="23:24" x14ac:dyDescent="0.2">
      <c r="W9544" s="25"/>
      <c r="X9544" s="25"/>
    </row>
    <row r="9545" spans="23:24" x14ac:dyDescent="0.2">
      <c r="W9545" s="25"/>
      <c r="X9545" s="25"/>
    </row>
    <row r="9546" spans="23:24" x14ac:dyDescent="0.2">
      <c r="W9546" s="25"/>
      <c r="X9546" s="25"/>
    </row>
    <row r="9547" spans="23:24" x14ac:dyDescent="0.2">
      <c r="W9547" s="25"/>
      <c r="X9547" s="25"/>
    </row>
    <row r="9548" spans="23:24" x14ac:dyDescent="0.2">
      <c r="W9548" s="25"/>
      <c r="X9548" s="25"/>
    </row>
    <row r="9549" spans="23:24" x14ac:dyDescent="0.2">
      <c r="W9549" s="25"/>
      <c r="X9549" s="25"/>
    </row>
    <row r="9550" spans="23:24" x14ac:dyDescent="0.2">
      <c r="W9550" s="25"/>
      <c r="X9550" s="25"/>
    </row>
    <row r="9551" spans="23:24" x14ac:dyDescent="0.2">
      <c r="W9551" s="25"/>
      <c r="X9551" s="25"/>
    </row>
    <row r="9552" spans="23:24" x14ac:dyDescent="0.2">
      <c r="W9552" s="25"/>
      <c r="X9552" s="25"/>
    </row>
    <row r="9553" spans="23:24" x14ac:dyDescent="0.2">
      <c r="W9553" s="25"/>
      <c r="X9553" s="25"/>
    </row>
    <row r="9554" spans="23:24" x14ac:dyDescent="0.2">
      <c r="W9554" s="25"/>
      <c r="X9554" s="25"/>
    </row>
    <row r="9555" spans="23:24" x14ac:dyDescent="0.2">
      <c r="W9555" s="25"/>
      <c r="X9555" s="25"/>
    </row>
    <row r="9556" spans="23:24" x14ac:dyDescent="0.2">
      <c r="W9556" s="25"/>
      <c r="X9556" s="25"/>
    </row>
    <row r="9557" spans="23:24" x14ac:dyDescent="0.2">
      <c r="W9557" s="25"/>
      <c r="X9557" s="25"/>
    </row>
    <row r="9558" spans="23:24" x14ac:dyDescent="0.2">
      <c r="W9558" s="25"/>
      <c r="X9558" s="25"/>
    </row>
    <row r="9559" spans="23:24" x14ac:dyDescent="0.2">
      <c r="W9559" s="25"/>
      <c r="X9559" s="25"/>
    </row>
    <row r="9560" spans="23:24" x14ac:dyDescent="0.2">
      <c r="W9560" s="25"/>
      <c r="X9560" s="25"/>
    </row>
    <row r="9561" spans="23:24" x14ac:dyDescent="0.2">
      <c r="W9561" s="25"/>
      <c r="X9561" s="25"/>
    </row>
    <row r="9562" spans="23:24" x14ac:dyDescent="0.2">
      <c r="W9562" s="25"/>
      <c r="X9562" s="25"/>
    </row>
    <row r="9563" spans="23:24" x14ac:dyDescent="0.2">
      <c r="W9563" s="25"/>
      <c r="X9563" s="25"/>
    </row>
    <row r="9564" spans="23:24" x14ac:dyDescent="0.2">
      <c r="W9564" s="25"/>
      <c r="X9564" s="25"/>
    </row>
    <row r="9565" spans="23:24" x14ac:dyDescent="0.2">
      <c r="W9565" s="25"/>
      <c r="X9565" s="25"/>
    </row>
    <row r="9566" spans="23:24" x14ac:dyDescent="0.2">
      <c r="W9566" s="25"/>
      <c r="X9566" s="25"/>
    </row>
    <row r="9567" spans="23:24" x14ac:dyDescent="0.2">
      <c r="W9567" s="25"/>
      <c r="X9567" s="25"/>
    </row>
    <row r="9568" spans="23:24" x14ac:dyDescent="0.2">
      <c r="W9568" s="25"/>
      <c r="X9568" s="25"/>
    </row>
    <row r="9569" spans="23:24" x14ac:dyDescent="0.2">
      <c r="W9569" s="25"/>
      <c r="X9569" s="25"/>
    </row>
    <row r="9570" spans="23:24" x14ac:dyDescent="0.2">
      <c r="W9570" s="25"/>
      <c r="X9570" s="25"/>
    </row>
    <row r="9571" spans="23:24" x14ac:dyDescent="0.2">
      <c r="W9571" s="25"/>
      <c r="X9571" s="25"/>
    </row>
    <row r="9572" spans="23:24" x14ac:dyDescent="0.2">
      <c r="W9572" s="25"/>
      <c r="X9572" s="25"/>
    </row>
    <row r="9573" spans="23:24" x14ac:dyDescent="0.2">
      <c r="W9573" s="25"/>
      <c r="X9573" s="25"/>
    </row>
    <row r="9574" spans="23:24" x14ac:dyDescent="0.2">
      <c r="W9574" s="25"/>
      <c r="X9574" s="25"/>
    </row>
    <row r="9575" spans="23:24" x14ac:dyDescent="0.2">
      <c r="W9575" s="25"/>
      <c r="X9575" s="25"/>
    </row>
    <row r="9576" spans="23:24" x14ac:dyDescent="0.2">
      <c r="W9576" s="25"/>
      <c r="X9576" s="25"/>
    </row>
    <row r="9577" spans="23:24" x14ac:dyDescent="0.2">
      <c r="W9577" s="25"/>
      <c r="X9577" s="25"/>
    </row>
    <row r="9578" spans="23:24" x14ac:dyDescent="0.2">
      <c r="W9578" s="25"/>
      <c r="X9578" s="25"/>
    </row>
    <row r="9579" spans="23:24" x14ac:dyDescent="0.2">
      <c r="W9579" s="25"/>
      <c r="X9579" s="25"/>
    </row>
    <row r="9580" spans="23:24" x14ac:dyDescent="0.2">
      <c r="W9580" s="25"/>
      <c r="X9580" s="25"/>
    </row>
    <row r="9581" spans="23:24" x14ac:dyDescent="0.2">
      <c r="W9581" s="25"/>
      <c r="X9581" s="25"/>
    </row>
    <row r="9582" spans="23:24" x14ac:dyDescent="0.2">
      <c r="W9582" s="25"/>
      <c r="X9582" s="25"/>
    </row>
    <row r="9583" spans="23:24" x14ac:dyDescent="0.2">
      <c r="W9583" s="25"/>
      <c r="X9583" s="25"/>
    </row>
    <row r="9584" spans="23:24" x14ac:dyDescent="0.2">
      <c r="W9584" s="25"/>
      <c r="X9584" s="25"/>
    </row>
    <row r="9585" spans="23:24" x14ac:dyDescent="0.2">
      <c r="W9585" s="25"/>
      <c r="X9585" s="25"/>
    </row>
    <row r="9586" spans="23:24" x14ac:dyDescent="0.2">
      <c r="W9586" s="25"/>
      <c r="X9586" s="25"/>
    </row>
    <row r="9587" spans="23:24" x14ac:dyDescent="0.2">
      <c r="W9587" s="25"/>
      <c r="X9587" s="25"/>
    </row>
    <row r="9588" spans="23:24" x14ac:dyDescent="0.2">
      <c r="W9588" s="25"/>
      <c r="X9588" s="25"/>
    </row>
    <row r="9589" spans="23:24" x14ac:dyDescent="0.2">
      <c r="W9589" s="25"/>
      <c r="X9589" s="25"/>
    </row>
    <row r="9590" spans="23:24" x14ac:dyDescent="0.2">
      <c r="W9590" s="25"/>
      <c r="X9590" s="25"/>
    </row>
    <row r="9591" spans="23:24" x14ac:dyDescent="0.2">
      <c r="W9591" s="25"/>
      <c r="X9591" s="25"/>
    </row>
    <row r="9592" spans="23:24" x14ac:dyDescent="0.2">
      <c r="W9592" s="25"/>
      <c r="X9592" s="25"/>
    </row>
    <row r="9593" spans="23:24" x14ac:dyDescent="0.2">
      <c r="W9593" s="25"/>
      <c r="X9593" s="25"/>
    </row>
    <row r="9594" spans="23:24" x14ac:dyDescent="0.2">
      <c r="W9594" s="25"/>
      <c r="X9594" s="25"/>
    </row>
    <row r="9595" spans="23:24" x14ac:dyDescent="0.2">
      <c r="W9595" s="25"/>
      <c r="X9595" s="25"/>
    </row>
    <row r="9596" spans="23:24" x14ac:dyDescent="0.2">
      <c r="W9596" s="25"/>
      <c r="X9596" s="25"/>
    </row>
    <row r="9597" spans="23:24" x14ac:dyDescent="0.2">
      <c r="W9597" s="25"/>
      <c r="X9597" s="25"/>
    </row>
    <row r="9598" spans="23:24" x14ac:dyDescent="0.2">
      <c r="W9598" s="25"/>
      <c r="X9598" s="25"/>
    </row>
    <row r="9599" spans="23:24" x14ac:dyDescent="0.2">
      <c r="W9599" s="25"/>
      <c r="X9599" s="25"/>
    </row>
    <row r="9600" spans="23:24" x14ac:dyDescent="0.2">
      <c r="W9600" s="25"/>
      <c r="X9600" s="25"/>
    </row>
    <row r="9601" spans="23:24" x14ac:dyDescent="0.2">
      <c r="W9601" s="25"/>
      <c r="X9601" s="25"/>
    </row>
    <row r="9602" spans="23:24" x14ac:dyDescent="0.2">
      <c r="W9602" s="25"/>
      <c r="X9602" s="25"/>
    </row>
    <row r="9603" spans="23:24" x14ac:dyDescent="0.2">
      <c r="W9603" s="25"/>
      <c r="X9603" s="25"/>
    </row>
    <row r="9604" spans="23:24" x14ac:dyDescent="0.2">
      <c r="W9604" s="25"/>
      <c r="X9604" s="25"/>
    </row>
    <row r="9605" spans="23:24" x14ac:dyDescent="0.2">
      <c r="W9605" s="25"/>
      <c r="X9605" s="25"/>
    </row>
    <row r="9606" spans="23:24" x14ac:dyDescent="0.2">
      <c r="W9606" s="25"/>
      <c r="X9606" s="25"/>
    </row>
    <row r="9607" spans="23:24" x14ac:dyDescent="0.2">
      <c r="W9607" s="25"/>
      <c r="X9607" s="25"/>
    </row>
    <row r="9608" spans="23:24" x14ac:dyDescent="0.2">
      <c r="W9608" s="25"/>
      <c r="X9608" s="25"/>
    </row>
    <row r="9609" spans="23:24" x14ac:dyDescent="0.2">
      <c r="W9609" s="25"/>
      <c r="X9609" s="25"/>
    </row>
    <row r="9610" spans="23:24" x14ac:dyDescent="0.2">
      <c r="W9610" s="25"/>
      <c r="X9610" s="25"/>
    </row>
    <row r="9611" spans="23:24" x14ac:dyDescent="0.2">
      <c r="W9611" s="25"/>
      <c r="X9611" s="25"/>
    </row>
    <row r="9612" spans="23:24" x14ac:dyDescent="0.2">
      <c r="W9612" s="25"/>
      <c r="X9612" s="25"/>
    </row>
    <row r="9613" spans="23:24" x14ac:dyDescent="0.2">
      <c r="W9613" s="25"/>
      <c r="X9613" s="25"/>
    </row>
    <row r="9614" spans="23:24" x14ac:dyDescent="0.2">
      <c r="W9614" s="25"/>
      <c r="X9614" s="25"/>
    </row>
    <row r="9615" spans="23:24" x14ac:dyDescent="0.2">
      <c r="W9615" s="25"/>
      <c r="X9615" s="25"/>
    </row>
    <row r="9616" spans="23:24" x14ac:dyDescent="0.2">
      <c r="W9616" s="25"/>
      <c r="X9616" s="25"/>
    </row>
    <row r="9617" spans="23:24" x14ac:dyDescent="0.2">
      <c r="W9617" s="25"/>
      <c r="X9617" s="25"/>
    </row>
    <row r="9618" spans="23:24" x14ac:dyDescent="0.2">
      <c r="W9618" s="25"/>
      <c r="X9618" s="25"/>
    </row>
    <row r="9619" spans="23:24" x14ac:dyDescent="0.2">
      <c r="W9619" s="25"/>
      <c r="X9619" s="25"/>
    </row>
    <row r="9620" spans="23:24" x14ac:dyDescent="0.2">
      <c r="W9620" s="25"/>
      <c r="X9620" s="25"/>
    </row>
    <row r="9621" spans="23:24" x14ac:dyDescent="0.2">
      <c r="W9621" s="25"/>
      <c r="X9621" s="25"/>
    </row>
    <row r="9622" spans="23:24" x14ac:dyDescent="0.2">
      <c r="W9622" s="25"/>
      <c r="X9622" s="25"/>
    </row>
    <row r="9623" spans="23:24" x14ac:dyDescent="0.2">
      <c r="W9623" s="25"/>
      <c r="X9623" s="25"/>
    </row>
    <row r="9624" spans="23:24" x14ac:dyDescent="0.2">
      <c r="W9624" s="25"/>
      <c r="X9624" s="25"/>
    </row>
    <row r="9625" spans="23:24" x14ac:dyDescent="0.2">
      <c r="W9625" s="25"/>
      <c r="X9625" s="25"/>
    </row>
    <row r="9626" spans="23:24" x14ac:dyDescent="0.2">
      <c r="W9626" s="25"/>
      <c r="X9626" s="25"/>
    </row>
    <row r="9627" spans="23:24" x14ac:dyDescent="0.2">
      <c r="W9627" s="25"/>
      <c r="X9627" s="25"/>
    </row>
    <row r="9628" spans="23:24" x14ac:dyDescent="0.2">
      <c r="W9628" s="25"/>
      <c r="X9628" s="25"/>
    </row>
    <row r="9629" spans="23:24" x14ac:dyDescent="0.2">
      <c r="W9629" s="25"/>
      <c r="X9629" s="25"/>
    </row>
    <row r="9630" spans="23:24" x14ac:dyDescent="0.2">
      <c r="W9630" s="25"/>
      <c r="X9630" s="25"/>
    </row>
    <row r="9631" spans="23:24" x14ac:dyDescent="0.2">
      <c r="W9631" s="25"/>
      <c r="X9631" s="25"/>
    </row>
    <row r="9632" spans="23:24" x14ac:dyDescent="0.2">
      <c r="W9632" s="25"/>
      <c r="X9632" s="25"/>
    </row>
    <row r="9633" spans="23:24" x14ac:dyDescent="0.2">
      <c r="W9633" s="25"/>
      <c r="X9633" s="25"/>
    </row>
    <row r="9634" spans="23:24" x14ac:dyDescent="0.2">
      <c r="W9634" s="25"/>
      <c r="X9634" s="25"/>
    </row>
    <row r="9635" spans="23:24" x14ac:dyDescent="0.2">
      <c r="W9635" s="25"/>
      <c r="X9635" s="25"/>
    </row>
    <row r="9636" spans="23:24" x14ac:dyDescent="0.2">
      <c r="W9636" s="25"/>
      <c r="X9636" s="25"/>
    </row>
    <row r="9637" spans="23:24" x14ac:dyDescent="0.2">
      <c r="W9637" s="25"/>
      <c r="X9637" s="25"/>
    </row>
    <row r="9638" spans="23:24" x14ac:dyDescent="0.2">
      <c r="W9638" s="25"/>
      <c r="X9638" s="25"/>
    </row>
    <row r="9639" spans="23:24" x14ac:dyDescent="0.2">
      <c r="W9639" s="25"/>
      <c r="X9639" s="25"/>
    </row>
    <row r="9640" spans="23:24" x14ac:dyDescent="0.2">
      <c r="W9640" s="25"/>
      <c r="X9640" s="25"/>
    </row>
    <row r="9641" spans="23:24" x14ac:dyDescent="0.2">
      <c r="W9641" s="25"/>
      <c r="X9641" s="25"/>
    </row>
    <row r="9642" spans="23:24" x14ac:dyDescent="0.2">
      <c r="W9642" s="25"/>
      <c r="X9642" s="25"/>
    </row>
    <row r="9643" spans="23:24" x14ac:dyDescent="0.2">
      <c r="W9643" s="25"/>
      <c r="X9643" s="25"/>
    </row>
    <row r="9644" spans="23:24" x14ac:dyDescent="0.2">
      <c r="W9644" s="25"/>
      <c r="X9644" s="25"/>
    </row>
    <row r="9645" spans="23:24" x14ac:dyDescent="0.2">
      <c r="W9645" s="25"/>
      <c r="X9645" s="25"/>
    </row>
    <row r="9646" spans="23:24" x14ac:dyDescent="0.2">
      <c r="W9646" s="25"/>
      <c r="X9646" s="25"/>
    </row>
    <row r="9647" spans="23:24" x14ac:dyDescent="0.2">
      <c r="W9647" s="25"/>
      <c r="X9647" s="25"/>
    </row>
    <row r="9648" spans="23:24" x14ac:dyDescent="0.2">
      <c r="W9648" s="25"/>
      <c r="X9648" s="25"/>
    </row>
    <row r="9649" spans="23:24" x14ac:dyDescent="0.2">
      <c r="W9649" s="25"/>
      <c r="X9649" s="25"/>
    </row>
    <row r="9650" spans="23:24" x14ac:dyDescent="0.2">
      <c r="W9650" s="25"/>
      <c r="X9650" s="25"/>
    </row>
    <row r="9651" spans="23:24" x14ac:dyDescent="0.2">
      <c r="W9651" s="25"/>
      <c r="X9651" s="25"/>
    </row>
    <row r="9652" spans="23:24" x14ac:dyDescent="0.2">
      <c r="W9652" s="25"/>
      <c r="X9652" s="25"/>
    </row>
    <row r="9653" spans="23:24" x14ac:dyDescent="0.2">
      <c r="W9653" s="25"/>
      <c r="X9653" s="25"/>
    </row>
    <row r="9654" spans="23:24" x14ac:dyDescent="0.2">
      <c r="W9654" s="25"/>
      <c r="X9654" s="25"/>
    </row>
    <row r="9655" spans="23:24" x14ac:dyDescent="0.2">
      <c r="W9655" s="25"/>
      <c r="X9655" s="25"/>
    </row>
    <row r="9656" spans="23:24" x14ac:dyDescent="0.2">
      <c r="W9656" s="25"/>
      <c r="X9656" s="25"/>
    </row>
    <row r="9657" spans="23:24" x14ac:dyDescent="0.2">
      <c r="W9657" s="25"/>
      <c r="X9657" s="25"/>
    </row>
    <row r="9658" spans="23:24" x14ac:dyDescent="0.2">
      <c r="W9658" s="25"/>
      <c r="X9658" s="25"/>
    </row>
    <row r="9659" spans="23:24" x14ac:dyDescent="0.2">
      <c r="W9659" s="25"/>
      <c r="X9659" s="25"/>
    </row>
    <row r="9660" spans="23:24" x14ac:dyDescent="0.2">
      <c r="W9660" s="25"/>
      <c r="X9660" s="25"/>
    </row>
    <row r="9661" spans="23:24" x14ac:dyDescent="0.2">
      <c r="W9661" s="25"/>
      <c r="X9661" s="25"/>
    </row>
    <row r="9662" spans="23:24" x14ac:dyDescent="0.2">
      <c r="W9662" s="25"/>
      <c r="X9662" s="25"/>
    </row>
    <row r="9663" spans="23:24" x14ac:dyDescent="0.2">
      <c r="W9663" s="25"/>
      <c r="X9663" s="25"/>
    </row>
    <row r="9664" spans="23:24" x14ac:dyDescent="0.2">
      <c r="W9664" s="25"/>
      <c r="X9664" s="25"/>
    </row>
    <row r="9665" spans="23:24" x14ac:dyDescent="0.2">
      <c r="W9665" s="25"/>
      <c r="X9665" s="25"/>
    </row>
    <row r="9666" spans="23:24" x14ac:dyDescent="0.2">
      <c r="W9666" s="25"/>
      <c r="X9666" s="25"/>
    </row>
    <row r="9667" spans="23:24" x14ac:dyDescent="0.2">
      <c r="W9667" s="25"/>
      <c r="X9667" s="25"/>
    </row>
    <row r="9668" spans="23:24" x14ac:dyDescent="0.2">
      <c r="W9668" s="25"/>
      <c r="X9668" s="25"/>
    </row>
    <row r="9669" spans="23:24" x14ac:dyDescent="0.2">
      <c r="W9669" s="25"/>
      <c r="X9669" s="25"/>
    </row>
    <row r="9670" spans="23:24" x14ac:dyDescent="0.2">
      <c r="W9670" s="25"/>
      <c r="X9670" s="25"/>
    </row>
    <row r="9671" spans="23:24" x14ac:dyDescent="0.2">
      <c r="W9671" s="25"/>
      <c r="X9671" s="25"/>
    </row>
    <row r="9672" spans="23:24" x14ac:dyDescent="0.2">
      <c r="W9672" s="25"/>
      <c r="X9672" s="25"/>
    </row>
    <row r="9673" spans="23:24" x14ac:dyDescent="0.2">
      <c r="W9673" s="25"/>
      <c r="X9673" s="25"/>
    </row>
    <row r="9674" spans="23:24" x14ac:dyDescent="0.2">
      <c r="W9674" s="25"/>
      <c r="X9674" s="25"/>
    </row>
    <row r="9675" spans="23:24" x14ac:dyDescent="0.2">
      <c r="W9675" s="25"/>
      <c r="X9675" s="25"/>
    </row>
    <row r="9676" spans="23:24" x14ac:dyDescent="0.2">
      <c r="W9676" s="25"/>
      <c r="X9676" s="25"/>
    </row>
    <row r="9677" spans="23:24" x14ac:dyDescent="0.2">
      <c r="W9677" s="25"/>
      <c r="X9677" s="25"/>
    </row>
    <row r="9678" spans="23:24" x14ac:dyDescent="0.2">
      <c r="W9678" s="25"/>
      <c r="X9678" s="25"/>
    </row>
    <row r="9679" spans="23:24" x14ac:dyDescent="0.2">
      <c r="W9679" s="25"/>
      <c r="X9679" s="25"/>
    </row>
    <row r="9680" spans="23:24" x14ac:dyDescent="0.2">
      <c r="W9680" s="25"/>
      <c r="X9680" s="25"/>
    </row>
    <row r="9681" spans="23:24" x14ac:dyDescent="0.2">
      <c r="W9681" s="25"/>
      <c r="X9681" s="25"/>
    </row>
    <row r="9682" spans="23:24" x14ac:dyDescent="0.2">
      <c r="W9682" s="25"/>
      <c r="X9682" s="25"/>
    </row>
    <row r="9683" spans="23:24" x14ac:dyDescent="0.2">
      <c r="W9683" s="25"/>
      <c r="X9683" s="25"/>
    </row>
    <row r="9684" spans="23:24" x14ac:dyDescent="0.2">
      <c r="W9684" s="25"/>
      <c r="X9684" s="25"/>
    </row>
    <row r="9685" spans="23:24" x14ac:dyDescent="0.2">
      <c r="W9685" s="25"/>
      <c r="X9685" s="25"/>
    </row>
    <row r="9686" spans="23:24" x14ac:dyDescent="0.2">
      <c r="W9686" s="25"/>
      <c r="X9686" s="25"/>
    </row>
    <row r="9687" spans="23:24" x14ac:dyDescent="0.2">
      <c r="W9687" s="25"/>
      <c r="X9687" s="25"/>
    </row>
    <row r="9688" spans="23:24" x14ac:dyDescent="0.2">
      <c r="W9688" s="25"/>
      <c r="X9688" s="25"/>
    </row>
    <row r="9689" spans="23:24" x14ac:dyDescent="0.2">
      <c r="W9689" s="25"/>
      <c r="X9689" s="25"/>
    </row>
    <row r="9690" spans="23:24" x14ac:dyDescent="0.2">
      <c r="W9690" s="25"/>
      <c r="X9690" s="25"/>
    </row>
    <row r="9691" spans="23:24" x14ac:dyDescent="0.2">
      <c r="W9691" s="25"/>
      <c r="X9691" s="25"/>
    </row>
    <row r="9692" spans="23:24" x14ac:dyDescent="0.2">
      <c r="W9692" s="25"/>
      <c r="X9692" s="25"/>
    </row>
    <row r="9693" spans="23:24" x14ac:dyDescent="0.2">
      <c r="W9693" s="25"/>
      <c r="X9693" s="25"/>
    </row>
    <row r="9694" spans="23:24" x14ac:dyDescent="0.2">
      <c r="W9694" s="25"/>
      <c r="X9694" s="25"/>
    </row>
    <row r="9695" spans="23:24" x14ac:dyDescent="0.2">
      <c r="W9695" s="25"/>
      <c r="X9695" s="25"/>
    </row>
    <row r="9696" spans="23:24" x14ac:dyDescent="0.2">
      <c r="W9696" s="25"/>
      <c r="X9696" s="25"/>
    </row>
    <row r="9697" spans="23:24" x14ac:dyDescent="0.2">
      <c r="W9697" s="25"/>
      <c r="X9697" s="25"/>
    </row>
    <row r="9698" spans="23:24" x14ac:dyDescent="0.2">
      <c r="W9698" s="25"/>
      <c r="X9698" s="25"/>
    </row>
    <row r="9699" spans="23:24" x14ac:dyDescent="0.2">
      <c r="W9699" s="25"/>
      <c r="X9699" s="25"/>
    </row>
    <row r="9700" spans="23:24" x14ac:dyDescent="0.2">
      <c r="W9700" s="25"/>
      <c r="X9700" s="25"/>
    </row>
    <row r="9701" spans="23:24" x14ac:dyDescent="0.2">
      <c r="W9701" s="25"/>
      <c r="X9701" s="25"/>
    </row>
    <row r="9702" spans="23:24" x14ac:dyDescent="0.2">
      <c r="W9702" s="25"/>
      <c r="X9702" s="25"/>
    </row>
    <row r="9703" spans="23:24" x14ac:dyDescent="0.2">
      <c r="W9703" s="25"/>
      <c r="X9703" s="25"/>
    </row>
    <row r="9704" spans="23:24" x14ac:dyDescent="0.2">
      <c r="W9704" s="25"/>
      <c r="X9704" s="25"/>
    </row>
    <row r="9705" spans="23:24" x14ac:dyDescent="0.2">
      <c r="W9705" s="25"/>
      <c r="X9705" s="25"/>
    </row>
    <row r="9706" spans="23:24" x14ac:dyDescent="0.2">
      <c r="W9706" s="25"/>
      <c r="X9706" s="25"/>
    </row>
    <row r="9707" spans="23:24" x14ac:dyDescent="0.2">
      <c r="W9707" s="25"/>
      <c r="X9707" s="25"/>
    </row>
    <row r="9708" spans="23:24" x14ac:dyDescent="0.2">
      <c r="W9708" s="25"/>
      <c r="X9708" s="25"/>
    </row>
    <row r="9709" spans="23:24" x14ac:dyDescent="0.2">
      <c r="W9709" s="25"/>
      <c r="X9709" s="25"/>
    </row>
    <row r="9710" spans="23:24" x14ac:dyDescent="0.2">
      <c r="W9710" s="25"/>
      <c r="X9710" s="25"/>
    </row>
    <row r="9711" spans="23:24" x14ac:dyDescent="0.2">
      <c r="W9711" s="25"/>
      <c r="X9711" s="25"/>
    </row>
    <row r="9712" spans="23:24" x14ac:dyDescent="0.2">
      <c r="W9712" s="25"/>
      <c r="X9712" s="25"/>
    </row>
    <row r="9713" spans="23:24" x14ac:dyDescent="0.2">
      <c r="W9713" s="25"/>
      <c r="X9713" s="25"/>
    </row>
    <row r="9714" spans="23:24" x14ac:dyDescent="0.2">
      <c r="W9714" s="25"/>
      <c r="X9714" s="25"/>
    </row>
    <row r="9715" spans="23:24" x14ac:dyDescent="0.2">
      <c r="W9715" s="25"/>
      <c r="X9715" s="25"/>
    </row>
    <row r="9716" spans="23:24" x14ac:dyDescent="0.2">
      <c r="W9716" s="25"/>
      <c r="X9716" s="25"/>
    </row>
    <row r="9717" spans="23:24" x14ac:dyDescent="0.2">
      <c r="W9717" s="25"/>
      <c r="X9717" s="25"/>
    </row>
    <row r="9718" spans="23:24" x14ac:dyDescent="0.2">
      <c r="W9718" s="25"/>
      <c r="X9718" s="25"/>
    </row>
    <row r="9719" spans="23:24" x14ac:dyDescent="0.2">
      <c r="W9719" s="25"/>
      <c r="X9719" s="25"/>
    </row>
    <row r="9720" spans="23:24" x14ac:dyDescent="0.2">
      <c r="W9720" s="25"/>
      <c r="X9720" s="25"/>
    </row>
    <row r="9721" spans="23:24" x14ac:dyDescent="0.2">
      <c r="W9721" s="25"/>
      <c r="X9721" s="25"/>
    </row>
    <row r="9722" spans="23:24" x14ac:dyDescent="0.2">
      <c r="W9722" s="25"/>
      <c r="X9722" s="25"/>
    </row>
    <row r="9723" spans="23:24" x14ac:dyDescent="0.2">
      <c r="W9723" s="25"/>
      <c r="X9723" s="25"/>
    </row>
    <row r="9724" spans="23:24" x14ac:dyDescent="0.2">
      <c r="W9724" s="25"/>
      <c r="X9724" s="25"/>
    </row>
    <row r="9725" spans="23:24" x14ac:dyDescent="0.2">
      <c r="W9725" s="25"/>
      <c r="X9725" s="25"/>
    </row>
    <row r="9726" spans="23:24" x14ac:dyDescent="0.2">
      <c r="W9726" s="25"/>
      <c r="X9726" s="25"/>
    </row>
    <row r="9727" spans="23:24" x14ac:dyDescent="0.2">
      <c r="W9727" s="25"/>
      <c r="X9727" s="25"/>
    </row>
    <row r="9728" spans="23:24" x14ac:dyDescent="0.2">
      <c r="W9728" s="25"/>
      <c r="X9728" s="25"/>
    </row>
    <row r="9729" spans="23:24" x14ac:dyDescent="0.2">
      <c r="W9729" s="25"/>
      <c r="X9729" s="25"/>
    </row>
    <row r="9730" spans="23:24" x14ac:dyDescent="0.2">
      <c r="W9730" s="25"/>
      <c r="X9730" s="25"/>
    </row>
    <row r="9731" spans="23:24" x14ac:dyDescent="0.2">
      <c r="W9731" s="25"/>
      <c r="X9731" s="25"/>
    </row>
    <row r="9732" spans="23:24" x14ac:dyDescent="0.2">
      <c r="W9732" s="25"/>
      <c r="X9732" s="25"/>
    </row>
    <row r="9733" spans="23:24" x14ac:dyDescent="0.2">
      <c r="W9733" s="25"/>
      <c r="X9733" s="25"/>
    </row>
    <row r="9734" spans="23:24" x14ac:dyDescent="0.2">
      <c r="W9734" s="25"/>
      <c r="X9734" s="25"/>
    </row>
    <row r="9735" spans="23:24" x14ac:dyDescent="0.2">
      <c r="W9735" s="25"/>
      <c r="X9735" s="25"/>
    </row>
    <row r="9736" spans="23:24" x14ac:dyDescent="0.2">
      <c r="W9736" s="25"/>
      <c r="X9736" s="25"/>
    </row>
    <row r="9737" spans="23:24" x14ac:dyDescent="0.2">
      <c r="W9737" s="25"/>
      <c r="X9737" s="25"/>
    </row>
    <row r="9738" spans="23:24" x14ac:dyDescent="0.2">
      <c r="W9738" s="25"/>
      <c r="X9738" s="25"/>
    </row>
    <row r="9739" spans="23:24" x14ac:dyDescent="0.2">
      <c r="W9739" s="25"/>
      <c r="X9739" s="25"/>
    </row>
    <row r="9740" spans="23:24" x14ac:dyDescent="0.2">
      <c r="W9740" s="25"/>
      <c r="X9740" s="25"/>
    </row>
    <row r="9741" spans="23:24" x14ac:dyDescent="0.2">
      <c r="W9741" s="25"/>
      <c r="X9741" s="25"/>
    </row>
    <row r="9742" spans="23:24" x14ac:dyDescent="0.2">
      <c r="W9742" s="25"/>
      <c r="X9742" s="25"/>
    </row>
    <row r="9743" spans="23:24" x14ac:dyDescent="0.2">
      <c r="W9743" s="25"/>
      <c r="X9743" s="25"/>
    </row>
    <row r="9744" spans="23:24" x14ac:dyDescent="0.2">
      <c r="W9744" s="25"/>
      <c r="X9744" s="25"/>
    </row>
    <row r="9745" spans="23:24" x14ac:dyDescent="0.2">
      <c r="W9745" s="25"/>
      <c r="X9745" s="25"/>
    </row>
    <row r="9746" spans="23:24" x14ac:dyDescent="0.2">
      <c r="W9746" s="25"/>
      <c r="X9746" s="25"/>
    </row>
    <row r="9747" spans="23:24" x14ac:dyDescent="0.2">
      <c r="W9747" s="25"/>
      <c r="X9747" s="25"/>
    </row>
    <row r="9748" spans="23:24" x14ac:dyDescent="0.2">
      <c r="W9748" s="25"/>
      <c r="X9748" s="25"/>
    </row>
    <row r="9749" spans="23:24" x14ac:dyDescent="0.2">
      <c r="W9749" s="25"/>
      <c r="X9749" s="25"/>
    </row>
    <row r="9750" spans="23:24" x14ac:dyDescent="0.2">
      <c r="W9750" s="25"/>
      <c r="X9750" s="25"/>
    </row>
    <row r="9751" spans="23:24" x14ac:dyDescent="0.2">
      <c r="W9751" s="25"/>
      <c r="X9751" s="25"/>
    </row>
    <row r="9752" spans="23:24" x14ac:dyDescent="0.2">
      <c r="W9752" s="25"/>
      <c r="X9752" s="25"/>
    </row>
    <row r="9753" spans="23:24" x14ac:dyDescent="0.2">
      <c r="W9753" s="25"/>
      <c r="X9753" s="25"/>
    </row>
    <row r="9754" spans="23:24" x14ac:dyDescent="0.2">
      <c r="W9754" s="25"/>
      <c r="X9754" s="25"/>
    </row>
    <row r="9755" spans="23:24" x14ac:dyDescent="0.2">
      <c r="W9755" s="25"/>
      <c r="X9755" s="25"/>
    </row>
    <row r="9756" spans="23:24" x14ac:dyDescent="0.2">
      <c r="W9756" s="25"/>
      <c r="X9756" s="25"/>
    </row>
    <row r="9757" spans="23:24" x14ac:dyDescent="0.2">
      <c r="W9757" s="25"/>
      <c r="X9757" s="25"/>
    </row>
    <row r="9758" spans="23:24" x14ac:dyDescent="0.2">
      <c r="W9758" s="25"/>
      <c r="X9758" s="25"/>
    </row>
    <row r="9759" spans="23:24" x14ac:dyDescent="0.2">
      <c r="W9759" s="25"/>
      <c r="X9759" s="25"/>
    </row>
    <row r="9760" spans="23:24" x14ac:dyDescent="0.2">
      <c r="W9760" s="25"/>
      <c r="X9760" s="25"/>
    </row>
    <row r="9761" spans="23:24" x14ac:dyDescent="0.2">
      <c r="W9761" s="25"/>
      <c r="X9761" s="25"/>
    </row>
    <row r="9762" spans="23:24" x14ac:dyDescent="0.2">
      <c r="W9762" s="25"/>
      <c r="X9762" s="25"/>
    </row>
    <row r="9763" spans="23:24" x14ac:dyDescent="0.2">
      <c r="W9763" s="25"/>
      <c r="X9763" s="25"/>
    </row>
    <row r="9764" spans="23:24" x14ac:dyDescent="0.2">
      <c r="W9764" s="25"/>
      <c r="X9764" s="25"/>
    </row>
    <row r="9765" spans="23:24" x14ac:dyDescent="0.2">
      <c r="W9765" s="25"/>
      <c r="X9765" s="25"/>
    </row>
    <row r="9766" spans="23:24" x14ac:dyDescent="0.2">
      <c r="W9766" s="25"/>
      <c r="X9766" s="25"/>
    </row>
    <row r="9767" spans="23:24" x14ac:dyDescent="0.2">
      <c r="W9767" s="25"/>
      <c r="X9767" s="25"/>
    </row>
    <row r="9768" spans="23:24" x14ac:dyDescent="0.2">
      <c r="W9768" s="25"/>
      <c r="X9768" s="25"/>
    </row>
    <row r="9769" spans="23:24" x14ac:dyDescent="0.2">
      <c r="W9769" s="25"/>
      <c r="X9769" s="25"/>
    </row>
    <row r="9770" spans="23:24" x14ac:dyDescent="0.2">
      <c r="W9770" s="25"/>
      <c r="X9770" s="25"/>
    </row>
    <row r="9771" spans="23:24" x14ac:dyDescent="0.2">
      <c r="W9771" s="25"/>
      <c r="X9771" s="25"/>
    </row>
    <row r="9772" spans="23:24" x14ac:dyDescent="0.2">
      <c r="W9772" s="25"/>
      <c r="X9772" s="25"/>
    </row>
    <row r="9773" spans="23:24" x14ac:dyDescent="0.2">
      <c r="W9773" s="25"/>
      <c r="X9773" s="25"/>
    </row>
    <row r="9774" spans="23:24" x14ac:dyDescent="0.2">
      <c r="W9774" s="25"/>
      <c r="X9774" s="25"/>
    </row>
    <row r="9775" spans="23:24" x14ac:dyDescent="0.2">
      <c r="W9775" s="25"/>
      <c r="X9775" s="25"/>
    </row>
    <row r="9776" spans="23:24" x14ac:dyDescent="0.2">
      <c r="W9776" s="25"/>
      <c r="X9776" s="25"/>
    </row>
    <row r="9777" spans="23:24" x14ac:dyDescent="0.2">
      <c r="W9777" s="25"/>
      <c r="X9777" s="25"/>
    </row>
    <row r="9778" spans="23:24" x14ac:dyDescent="0.2">
      <c r="W9778" s="25"/>
      <c r="X9778" s="25"/>
    </row>
    <row r="9779" spans="23:24" x14ac:dyDescent="0.2">
      <c r="W9779" s="25"/>
      <c r="X9779" s="25"/>
    </row>
    <row r="9780" spans="23:24" x14ac:dyDescent="0.2">
      <c r="W9780" s="25"/>
      <c r="X9780" s="25"/>
    </row>
    <row r="9781" spans="23:24" x14ac:dyDescent="0.2">
      <c r="W9781" s="25"/>
      <c r="X9781" s="25"/>
    </row>
    <row r="9782" spans="23:24" x14ac:dyDescent="0.2">
      <c r="W9782" s="25"/>
      <c r="X9782" s="25"/>
    </row>
    <row r="9783" spans="23:24" x14ac:dyDescent="0.2">
      <c r="W9783" s="25"/>
      <c r="X9783" s="25"/>
    </row>
    <row r="9784" spans="23:24" x14ac:dyDescent="0.2">
      <c r="W9784" s="25"/>
      <c r="X9784" s="25"/>
    </row>
    <row r="9785" spans="23:24" x14ac:dyDescent="0.2">
      <c r="W9785" s="25"/>
      <c r="X9785" s="25"/>
    </row>
    <row r="9786" spans="23:24" x14ac:dyDescent="0.2">
      <c r="W9786" s="25"/>
      <c r="X9786" s="25"/>
    </row>
    <row r="9787" spans="23:24" x14ac:dyDescent="0.2">
      <c r="W9787" s="25"/>
      <c r="X9787" s="25"/>
    </row>
    <row r="9788" spans="23:24" x14ac:dyDescent="0.2">
      <c r="W9788" s="25"/>
      <c r="X9788" s="25"/>
    </row>
    <row r="9789" spans="23:24" x14ac:dyDescent="0.2">
      <c r="W9789" s="25"/>
      <c r="X9789" s="25"/>
    </row>
    <row r="9790" spans="23:24" x14ac:dyDescent="0.2">
      <c r="W9790" s="25"/>
      <c r="X9790" s="25"/>
    </row>
    <row r="9791" spans="23:24" x14ac:dyDescent="0.2">
      <c r="W9791" s="25"/>
      <c r="X9791" s="25"/>
    </row>
    <row r="9792" spans="23:24" x14ac:dyDescent="0.2">
      <c r="W9792" s="25"/>
      <c r="X9792" s="25"/>
    </row>
    <row r="9793" spans="23:24" x14ac:dyDescent="0.2">
      <c r="W9793" s="25"/>
      <c r="X9793" s="25"/>
    </row>
    <row r="9794" spans="23:24" x14ac:dyDescent="0.2">
      <c r="W9794" s="25"/>
      <c r="X9794" s="25"/>
    </row>
    <row r="9795" spans="23:24" x14ac:dyDescent="0.2">
      <c r="W9795" s="25"/>
      <c r="X9795" s="25"/>
    </row>
    <row r="9796" spans="23:24" x14ac:dyDescent="0.2">
      <c r="W9796" s="25"/>
      <c r="X9796" s="25"/>
    </row>
    <row r="9797" spans="23:24" x14ac:dyDescent="0.2">
      <c r="W9797" s="25"/>
      <c r="X9797" s="25"/>
    </row>
    <row r="9798" spans="23:24" x14ac:dyDescent="0.2">
      <c r="W9798" s="25"/>
      <c r="X9798" s="25"/>
    </row>
    <row r="9799" spans="23:24" x14ac:dyDescent="0.2">
      <c r="W9799" s="25"/>
      <c r="X9799" s="25"/>
    </row>
    <row r="9800" spans="23:24" x14ac:dyDescent="0.2">
      <c r="W9800" s="25"/>
      <c r="X9800" s="25"/>
    </row>
    <row r="9801" spans="23:24" x14ac:dyDescent="0.2">
      <c r="W9801" s="25"/>
      <c r="X9801" s="25"/>
    </row>
    <row r="9802" spans="23:24" x14ac:dyDescent="0.2">
      <c r="W9802" s="25"/>
      <c r="X9802" s="25"/>
    </row>
    <row r="9803" spans="23:24" x14ac:dyDescent="0.2">
      <c r="W9803" s="25"/>
      <c r="X9803" s="25"/>
    </row>
    <row r="9804" spans="23:24" x14ac:dyDescent="0.2">
      <c r="W9804" s="25"/>
      <c r="X9804" s="25"/>
    </row>
    <row r="9805" spans="23:24" x14ac:dyDescent="0.2">
      <c r="W9805" s="25"/>
      <c r="X9805" s="25"/>
    </row>
    <row r="9806" spans="23:24" x14ac:dyDescent="0.2">
      <c r="W9806" s="25"/>
      <c r="X9806" s="25"/>
    </row>
    <row r="9807" spans="23:24" x14ac:dyDescent="0.2">
      <c r="W9807" s="25"/>
      <c r="X9807" s="25"/>
    </row>
    <row r="9808" spans="23:24" x14ac:dyDescent="0.2">
      <c r="W9808" s="25"/>
      <c r="X9808" s="25"/>
    </row>
    <row r="9809" spans="23:24" x14ac:dyDescent="0.2">
      <c r="W9809" s="25"/>
      <c r="X9809" s="25"/>
    </row>
    <row r="9810" spans="23:24" x14ac:dyDescent="0.2">
      <c r="W9810" s="25"/>
      <c r="X9810" s="25"/>
    </row>
    <row r="9811" spans="23:24" x14ac:dyDescent="0.2">
      <c r="W9811" s="25"/>
      <c r="X9811" s="25"/>
    </row>
    <row r="9812" spans="23:24" x14ac:dyDescent="0.2">
      <c r="W9812" s="25"/>
      <c r="X9812" s="25"/>
    </row>
    <row r="9813" spans="23:24" x14ac:dyDescent="0.2">
      <c r="W9813" s="25"/>
      <c r="X9813" s="25"/>
    </row>
    <row r="9814" spans="23:24" x14ac:dyDescent="0.2">
      <c r="W9814" s="25"/>
      <c r="X9814" s="25"/>
    </row>
    <row r="9815" spans="23:24" x14ac:dyDescent="0.2">
      <c r="W9815" s="25"/>
      <c r="X9815" s="25"/>
    </row>
    <row r="9816" spans="23:24" x14ac:dyDescent="0.2">
      <c r="W9816" s="25"/>
      <c r="X9816" s="25"/>
    </row>
    <row r="9817" spans="23:24" x14ac:dyDescent="0.2">
      <c r="W9817" s="25"/>
      <c r="X9817" s="25"/>
    </row>
    <row r="9818" spans="23:24" x14ac:dyDescent="0.2">
      <c r="W9818" s="25"/>
      <c r="X9818" s="25"/>
    </row>
    <row r="9819" spans="23:24" x14ac:dyDescent="0.2">
      <c r="W9819" s="25"/>
      <c r="X9819" s="25"/>
    </row>
    <row r="9820" spans="23:24" x14ac:dyDescent="0.2">
      <c r="W9820" s="25"/>
      <c r="X9820" s="25"/>
    </row>
    <row r="9821" spans="23:24" x14ac:dyDescent="0.2">
      <c r="W9821" s="25"/>
      <c r="X9821" s="25"/>
    </row>
    <row r="9822" spans="23:24" x14ac:dyDescent="0.2">
      <c r="W9822" s="25"/>
      <c r="X9822" s="25"/>
    </row>
    <row r="9823" spans="23:24" x14ac:dyDescent="0.2">
      <c r="W9823" s="25"/>
      <c r="X9823" s="25"/>
    </row>
    <row r="9824" spans="23:24" x14ac:dyDescent="0.2">
      <c r="W9824" s="25"/>
      <c r="X9824" s="25"/>
    </row>
    <row r="9825" spans="23:24" x14ac:dyDescent="0.2">
      <c r="W9825" s="25"/>
      <c r="X9825" s="25"/>
    </row>
    <row r="9826" spans="23:24" x14ac:dyDescent="0.2">
      <c r="W9826" s="25"/>
      <c r="X9826" s="25"/>
    </row>
    <row r="9827" spans="23:24" x14ac:dyDescent="0.2">
      <c r="W9827" s="25"/>
      <c r="X9827" s="25"/>
    </row>
    <row r="9828" spans="23:24" x14ac:dyDescent="0.2">
      <c r="W9828" s="25"/>
      <c r="X9828" s="25"/>
    </row>
    <row r="9829" spans="23:24" x14ac:dyDescent="0.2">
      <c r="W9829" s="25"/>
      <c r="X9829" s="25"/>
    </row>
    <row r="9830" spans="23:24" x14ac:dyDescent="0.2">
      <c r="W9830" s="25"/>
      <c r="X9830" s="25"/>
    </row>
    <row r="9831" spans="23:24" x14ac:dyDescent="0.2">
      <c r="W9831" s="25"/>
      <c r="X9831" s="25"/>
    </row>
    <row r="9832" spans="23:24" x14ac:dyDescent="0.2">
      <c r="W9832" s="25"/>
      <c r="X9832" s="25"/>
    </row>
    <row r="9833" spans="23:24" x14ac:dyDescent="0.2">
      <c r="W9833" s="25"/>
      <c r="X9833" s="25"/>
    </row>
    <row r="9834" spans="23:24" x14ac:dyDescent="0.2">
      <c r="W9834" s="25"/>
      <c r="X9834" s="25"/>
    </row>
    <row r="9835" spans="23:24" x14ac:dyDescent="0.2">
      <c r="W9835" s="25"/>
      <c r="X9835" s="25"/>
    </row>
    <row r="9836" spans="23:24" x14ac:dyDescent="0.2">
      <c r="W9836" s="25"/>
      <c r="X9836" s="25"/>
    </row>
    <row r="9837" spans="23:24" x14ac:dyDescent="0.2">
      <c r="W9837" s="25"/>
      <c r="X9837" s="25"/>
    </row>
    <row r="9838" spans="23:24" x14ac:dyDescent="0.2">
      <c r="W9838" s="25"/>
      <c r="X9838" s="25"/>
    </row>
    <row r="9839" spans="23:24" x14ac:dyDescent="0.2">
      <c r="W9839" s="25"/>
      <c r="X9839" s="25"/>
    </row>
    <row r="9840" spans="23:24" x14ac:dyDescent="0.2">
      <c r="W9840" s="25"/>
      <c r="X9840" s="25"/>
    </row>
    <row r="9841" spans="23:24" x14ac:dyDescent="0.2">
      <c r="W9841" s="25"/>
      <c r="X9841" s="25"/>
    </row>
    <row r="9842" spans="23:24" x14ac:dyDescent="0.2">
      <c r="W9842" s="25"/>
      <c r="X9842" s="25"/>
    </row>
    <row r="9843" spans="23:24" x14ac:dyDescent="0.2">
      <c r="W9843" s="25"/>
      <c r="X9843" s="25"/>
    </row>
    <row r="9844" spans="23:24" x14ac:dyDescent="0.2">
      <c r="W9844" s="25"/>
      <c r="X9844" s="25"/>
    </row>
    <row r="9845" spans="23:24" x14ac:dyDescent="0.2">
      <c r="W9845" s="25"/>
      <c r="X9845" s="25"/>
    </row>
    <row r="9846" spans="23:24" x14ac:dyDescent="0.2">
      <c r="W9846" s="25"/>
      <c r="X9846" s="25"/>
    </row>
    <row r="9847" spans="23:24" x14ac:dyDescent="0.2">
      <c r="W9847" s="25"/>
      <c r="X9847" s="25"/>
    </row>
    <row r="9848" spans="23:24" x14ac:dyDescent="0.2">
      <c r="W9848" s="25"/>
      <c r="X9848" s="25"/>
    </row>
    <row r="9849" spans="23:24" x14ac:dyDescent="0.2">
      <c r="W9849" s="25"/>
      <c r="X9849" s="25"/>
    </row>
    <row r="9850" spans="23:24" x14ac:dyDescent="0.2">
      <c r="W9850" s="25"/>
      <c r="X9850" s="25"/>
    </row>
    <row r="9851" spans="23:24" x14ac:dyDescent="0.2">
      <c r="W9851" s="25"/>
      <c r="X9851" s="25"/>
    </row>
    <row r="9852" spans="23:24" x14ac:dyDescent="0.2">
      <c r="W9852" s="25"/>
      <c r="X9852" s="25"/>
    </row>
    <row r="9853" spans="23:24" x14ac:dyDescent="0.2">
      <c r="W9853" s="25"/>
      <c r="X9853" s="25"/>
    </row>
    <row r="9854" spans="23:24" x14ac:dyDescent="0.2">
      <c r="W9854" s="25"/>
      <c r="X9854" s="25"/>
    </row>
    <row r="9855" spans="23:24" x14ac:dyDescent="0.2">
      <c r="W9855" s="25"/>
      <c r="X9855" s="25"/>
    </row>
    <row r="9856" spans="23:24" x14ac:dyDescent="0.2">
      <c r="W9856" s="25"/>
      <c r="X9856" s="25"/>
    </row>
    <row r="9857" spans="23:24" x14ac:dyDescent="0.2">
      <c r="W9857" s="25"/>
      <c r="X9857" s="25"/>
    </row>
    <row r="9858" spans="23:24" x14ac:dyDescent="0.2">
      <c r="W9858" s="25"/>
      <c r="X9858" s="25"/>
    </row>
    <row r="9859" spans="23:24" x14ac:dyDescent="0.2">
      <c r="W9859" s="25"/>
      <c r="X9859" s="25"/>
    </row>
    <row r="9860" spans="23:24" x14ac:dyDescent="0.2">
      <c r="W9860" s="25"/>
      <c r="X9860" s="25"/>
    </row>
    <row r="9861" spans="23:24" x14ac:dyDescent="0.2">
      <c r="W9861" s="25"/>
      <c r="X9861" s="25"/>
    </row>
    <row r="9862" spans="23:24" x14ac:dyDescent="0.2">
      <c r="W9862" s="25"/>
      <c r="X9862" s="25"/>
    </row>
    <row r="9863" spans="23:24" x14ac:dyDescent="0.2">
      <c r="W9863" s="25"/>
      <c r="X9863" s="25"/>
    </row>
    <row r="9864" spans="23:24" x14ac:dyDescent="0.2">
      <c r="W9864" s="25"/>
      <c r="X9864" s="25"/>
    </row>
    <row r="9865" spans="23:24" x14ac:dyDescent="0.2">
      <c r="W9865" s="25"/>
      <c r="X9865" s="25"/>
    </row>
    <row r="9866" spans="23:24" x14ac:dyDescent="0.2">
      <c r="W9866" s="25"/>
      <c r="X9866" s="25"/>
    </row>
    <row r="9867" spans="23:24" x14ac:dyDescent="0.2">
      <c r="W9867" s="25"/>
      <c r="X9867" s="25"/>
    </row>
    <row r="9868" spans="23:24" x14ac:dyDescent="0.2">
      <c r="W9868" s="25"/>
      <c r="X9868" s="25"/>
    </row>
    <row r="9869" spans="23:24" x14ac:dyDescent="0.2">
      <c r="W9869" s="25"/>
      <c r="X9869" s="25"/>
    </row>
    <row r="9870" spans="23:24" x14ac:dyDescent="0.2">
      <c r="W9870" s="25"/>
      <c r="X9870" s="25"/>
    </row>
    <row r="9871" spans="23:24" x14ac:dyDescent="0.2">
      <c r="W9871" s="25"/>
      <c r="X9871" s="25"/>
    </row>
    <row r="9872" spans="23:24" x14ac:dyDescent="0.2">
      <c r="W9872" s="25"/>
      <c r="X9872" s="25"/>
    </row>
    <row r="9873" spans="23:24" x14ac:dyDescent="0.2">
      <c r="W9873" s="25"/>
      <c r="X9873" s="25"/>
    </row>
    <row r="9874" spans="23:24" x14ac:dyDescent="0.2">
      <c r="W9874" s="25"/>
      <c r="X9874" s="25"/>
    </row>
    <row r="9875" spans="23:24" x14ac:dyDescent="0.2">
      <c r="W9875" s="25"/>
      <c r="X9875" s="25"/>
    </row>
    <row r="9876" spans="23:24" x14ac:dyDescent="0.2">
      <c r="W9876" s="25"/>
      <c r="X9876" s="25"/>
    </row>
    <row r="9877" spans="23:24" x14ac:dyDescent="0.2">
      <c r="W9877" s="25"/>
      <c r="X9877" s="25"/>
    </row>
    <row r="9878" spans="23:24" x14ac:dyDescent="0.2">
      <c r="W9878" s="25"/>
      <c r="X9878" s="25"/>
    </row>
    <row r="9879" spans="23:24" x14ac:dyDescent="0.2">
      <c r="W9879" s="25"/>
      <c r="X9879" s="25"/>
    </row>
    <row r="9880" spans="23:24" x14ac:dyDescent="0.2">
      <c r="W9880" s="25"/>
      <c r="X9880" s="25"/>
    </row>
    <row r="9881" spans="23:24" x14ac:dyDescent="0.2">
      <c r="W9881" s="25"/>
      <c r="X9881" s="25"/>
    </row>
    <row r="9882" spans="23:24" x14ac:dyDescent="0.2">
      <c r="W9882" s="25"/>
      <c r="X9882" s="25"/>
    </row>
    <row r="9883" spans="23:24" x14ac:dyDescent="0.2">
      <c r="W9883" s="25"/>
      <c r="X9883" s="25"/>
    </row>
    <row r="9884" spans="23:24" x14ac:dyDescent="0.2">
      <c r="W9884" s="25"/>
      <c r="X9884" s="25"/>
    </row>
    <row r="9885" spans="23:24" x14ac:dyDescent="0.2">
      <c r="W9885" s="25"/>
      <c r="X9885" s="25"/>
    </row>
    <row r="9886" spans="23:24" x14ac:dyDescent="0.2">
      <c r="W9886" s="25"/>
      <c r="X9886" s="25"/>
    </row>
    <row r="9887" spans="23:24" x14ac:dyDescent="0.2">
      <c r="W9887" s="25"/>
      <c r="X9887" s="25"/>
    </row>
    <row r="9888" spans="23:24" x14ac:dyDescent="0.2">
      <c r="W9888" s="25"/>
      <c r="X9888" s="25"/>
    </row>
    <row r="9889" spans="23:24" x14ac:dyDescent="0.2">
      <c r="W9889" s="25"/>
      <c r="X9889" s="25"/>
    </row>
    <row r="9890" spans="23:24" x14ac:dyDescent="0.2">
      <c r="W9890" s="25"/>
      <c r="X9890" s="25"/>
    </row>
    <row r="9891" spans="23:24" x14ac:dyDescent="0.2">
      <c r="W9891" s="25"/>
      <c r="X9891" s="25"/>
    </row>
    <row r="9892" spans="23:24" x14ac:dyDescent="0.2">
      <c r="W9892" s="25"/>
      <c r="X9892" s="25"/>
    </row>
    <row r="9893" spans="23:24" x14ac:dyDescent="0.2">
      <c r="W9893" s="25"/>
      <c r="X9893" s="25"/>
    </row>
    <row r="9894" spans="23:24" x14ac:dyDescent="0.2">
      <c r="W9894" s="25"/>
      <c r="X9894" s="25"/>
    </row>
    <row r="9895" spans="23:24" x14ac:dyDescent="0.2">
      <c r="W9895" s="25"/>
      <c r="X9895" s="25"/>
    </row>
    <row r="9896" spans="23:24" x14ac:dyDescent="0.2">
      <c r="W9896" s="25"/>
      <c r="X9896" s="25"/>
    </row>
    <row r="9897" spans="23:24" x14ac:dyDescent="0.2">
      <c r="W9897" s="25"/>
      <c r="X9897" s="25"/>
    </row>
    <row r="9898" spans="23:24" x14ac:dyDescent="0.2">
      <c r="W9898" s="25"/>
      <c r="X9898" s="25"/>
    </row>
    <row r="9899" spans="23:24" x14ac:dyDescent="0.2">
      <c r="W9899" s="25"/>
      <c r="X9899" s="25"/>
    </row>
    <row r="9900" spans="23:24" x14ac:dyDescent="0.2">
      <c r="W9900" s="25"/>
      <c r="X9900" s="25"/>
    </row>
    <row r="9901" spans="23:24" x14ac:dyDescent="0.2">
      <c r="W9901" s="25"/>
      <c r="X9901" s="25"/>
    </row>
    <row r="9902" spans="23:24" x14ac:dyDescent="0.2">
      <c r="W9902" s="25"/>
      <c r="X9902" s="25"/>
    </row>
    <row r="9903" spans="23:24" x14ac:dyDescent="0.2">
      <c r="W9903" s="25"/>
      <c r="X9903" s="25"/>
    </row>
    <row r="9904" spans="23:24" x14ac:dyDescent="0.2">
      <c r="W9904" s="25"/>
      <c r="X9904" s="25"/>
    </row>
    <row r="9905" spans="23:24" x14ac:dyDescent="0.2">
      <c r="W9905" s="25"/>
      <c r="X9905" s="25"/>
    </row>
    <row r="9906" spans="23:24" x14ac:dyDescent="0.2">
      <c r="W9906" s="25"/>
      <c r="X9906" s="25"/>
    </row>
    <row r="9907" spans="23:24" x14ac:dyDescent="0.2">
      <c r="W9907" s="25"/>
      <c r="X9907" s="25"/>
    </row>
    <row r="9908" spans="23:24" x14ac:dyDescent="0.2">
      <c r="W9908" s="25"/>
      <c r="X9908" s="25"/>
    </row>
    <row r="9909" spans="23:24" x14ac:dyDescent="0.2">
      <c r="W9909" s="25"/>
      <c r="X9909" s="25"/>
    </row>
    <row r="9910" spans="23:24" x14ac:dyDescent="0.2">
      <c r="W9910" s="25"/>
      <c r="X9910" s="25"/>
    </row>
    <row r="9911" spans="23:24" x14ac:dyDescent="0.2">
      <c r="W9911" s="25"/>
      <c r="X9911" s="25"/>
    </row>
    <row r="9912" spans="23:24" x14ac:dyDescent="0.2">
      <c r="W9912" s="25"/>
      <c r="X9912" s="25"/>
    </row>
    <row r="9913" spans="23:24" x14ac:dyDescent="0.2">
      <c r="W9913" s="25"/>
      <c r="X9913" s="25"/>
    </row>
    <row r="9914" spans="23:24" x14ac:dyDescent="0.2">
      <c r="W9914" s="25"/>
      <c r="X9914" s="25"/>
    </row>
    <row r="9915" spans="23:24" x14ac:dyDescent="0.2">
      <c r="W9915" s="25"/>
      <c r="X9915" s="25"/>
    </row>
    <row r="9916" spans="23:24" x14ac:dyDescent="0.2">
      <c r="W9916" s="25"/>
      <c r="X9916" s="25"/>
    </row>
    <row r="9917" spans="23:24" x14ac:dyDescent="0.2">
      <c r="W9917" s="25"/>
      <c r="X9917" s="25"/>
    </row>
    <row r="9918" spans="23:24" x14ac:dyDescent="0.2">
      <c r="W9918" s="25"/>
      <c r="X9918" s="25"/>
    </row>
    <row r="9919" spans="23:24" x14ac:dyDescent="0.2">
      <c r="W9919" s="25"/>
      <c r="X9919" s="25"/>
    </row>
    <row r="9920" spans="23:24" x14ac:dyDescent="0.2">
      <c r="W9920" s="25"/>
      <c r="X9920" s="25"/>
    </row>
    <row r="9921" spans="23:24" x14ac:dyDescent="0.2">
      <c r="W9921" s="25"/>
      <c r="X9921" s="25"/>
    </row>
    <row r="9922" spans="23:24" x14ac:dyDescent="0.2">
      <c r="W9922" s="25"/>
      <c r="X9922" s="25"/>
    </row>
    <row r="9923" spans="23:24" x14ac:dyDescent="0.2">
      <c r="W9923" s="25"/>
      <c r="X9923" s="25"/>
    </row>
    <row r="9924" spans="23:24" x14ac:dyDescent="0.2">
      <c r="W9924" s="25"/>
      <c r="X9924" s="25"/>
    </row>
    <row r="9925" spans="23:24" x14ac:dyDescent="0.2">
      <c r="W9925" s="25"/>
      <c r="X9925" s="25"/>
    </row>
    <row r="9926" spans="23:24" x14ac:dyDescent="0.2">
      <c r="W9926" s="25"/>
      <c r="X9926" s="25"/>
    </row>
    <row r="9927" spans="23:24" x14ac:dyDescent="0.2">
      <c r="W9927" s="25"/>
      <c r="X9927" s="25"/>
    </row>
    <row r="9928" spans="23:24" x14ac:dyDescent="0.2">
      <c r="W9928" s="25"/>
      <c r="X9928" s="25"/>
    </row>
    <row r="9929" spans="23:24" x14ac:dyDescent="0.2">
      <c r="W9929" s="25"/>
      <c r="X9929" s="25"/>
    </row>
    <row r="9930" spans="23:24" x14ac:dyDescent="0.2">
      <c r="W9930" s="25"/>
      <c r="X9930" s="25"/>
    </row>
    <row r="9931" spans="23:24" x14ac:dyDescent="0.2">
      <c r="W9931" s="25"/>
      <c r="X9931" s="25"/>
    </row>
    <row r="9932" spans="23:24" x14ac:dyDescent="0.2">
      <c r="W9932" s="25"/>
      <c r="X9932" s="25"/>
    </row>
    <row r="9933" spans="23:24" x14ac:dyDescent="0.2">
      <c r="W9933" s="25"/>
      <c r="X9933" s="25"/>
    </row>
    <row r="9934" spans="23:24" x14ac:dyDescent="0.2">
      <c r="W9934" s="25"/>
      <c r="X9934" s="25"/>
    </row>
    <row r="9935" spans="23:24" x14ac:dyDescent="0.2">
      <c r="W9935" s="25"/>
      <c r="X9935" s="25"/>
    </row>
    <row r="9936" spans="23:24" x14ac:dyDescent="0.2">
      <c r="W9936" s="25"/>
      <c r="X9936" s="25"/>
    </row>
    <row r="9937" spans="23:24" x14ac:dyDescent="0.2">
      <c r="W9937" s="25"/>
      <c r="X9937" s="25"/>
    </row>
    <row r="9938" spans="23:24" x14ac:dyDescent="0.2">
      <c r="W9938" s="25"/>
      <c r="X9938" s="25"/>
    </row>
    <row r="9939" spans="23:24" x14ac:dyDescent="0.2">
      <c r="W9939" s="25"/>
      <c r="X9939" s="25"/>
    </row>
    <row r="9940" spans="23:24" x14ac:dyDescent="0.2">
      <c r="W9940" s="25"/>
      <c r="X9940" s="25"/>
    </row>
    <row r="9941" spans="23:24" x14ac:dyDescent="0.2">
      <c r="W9941" s="25"/>
      <c r="X9941" s="25"/>
    </row>
    <row r="9942" spans="23:24" x14ac:dyDescent="0.2">
      <c r="W9942" s="25"/>
      <c r="X9942" s="25"/>
    </row>
    <row r="9943" spans="23:24" x14ac:dyDescent="0.2">
      <c r="W9943" s="25"/>
      <c r="X9943" s="25"/>
    </row>
    <row r="9944" spans="23:24" x14ac:dyDescent="0.2">
      <c r="W9944" s="25"/>
      <c r="X9944" s="25"/>
    </row>
    <row r="9945" spans="23:24" x14ac:dyDescent="0.2">
      <c r="W9945" s="25"/>
      <c r="X9945" s="25"/>
    </row>
    <row r="9946" spans="23:24" x14ac:dyDescent="0.2">
      <c r="W9946" s="25"/>
      <c r="X9946" s="25"/>
    </row>
    <row r="9947" spans="23:24" x14ac:dyDescent="0.2">
      <c r="W9947" s="25"/>
      <c r="X9947" s="25"/>
    </row>
    <row r="9948" spans="23:24" x14ac:dyDescent="0.2">
      <c r="W9948" s="25"/>
      <c r="X9948" s="25"/>
    </row>
    <row r="9949" spans="23:24" x14ac:dyDescent="0.2">
      <c r="W9949" s="25"/>
      <c r="X9949" s="25"/>
    </row>
    <row r="9950" spans="23:24" x14ac:dyDescent="0.2">
      <c r="W9950" s="25"/>
      <c r="X9950" s="25"/>
    </row>
    <row r="9951" spans="23:24" x14ac:dyDescent="0.2">
      <c r="W9951" s="25"/>
      <c r="X9951" s="25"/>
    </row>
    <row r="9952" spans="23:24" x14ac:dyDescent="0.2">
      <c r="W9952" s="25"/>
      <c r="X9952" s="25"/>
    </row>
    <row r="9953" spans="23:24" x14ac:dyDescent="0.2">
      <c r="W9953" s="25"/>
      <c r="X9953" s="25"/>
    </row>
    <row r="9954" spans="23:24" x14ac:dyDescent="0.2">
      <c r="W9954" s="25"/>
      <c r="X9954" s="25"/>
    </row>
    <row r="9955" spans="23:24" x14ac:dyDescent="0.2">
      <c r="W9955" s="25"/>
      <c r="X9955" s="25"/>
    </row>
    <row r="9956" spans="23:24" x14ac:dyDescent="0.2">
      <c r="W9956" s="25"/>
      <c r="X9956" s="25"/>
    </row>
    <row r="9957" spans="23:24" x14ac:dyDescent="0.2">
      <c r="W9957" s="25"/>
      <c r="X9957" s="25"/>
    </row>
    <row r="9958" spans="23:24" x14ac:dyDescent="0.2">
      <c r="W9958" s="25"/>
      <c r="X9958" s="25"/>
    </row>
    <row r="9959" spans="23:24" x14ac:dyDescent="0.2">
      <c r="W9959" s="25"/>
      <c r="X9959" s="25"/>
    </row>
    <row r="9960" spans="23:24" x14ac:dyDescent="0.2">
      <c r="W9960" s="25"/>
      <c r="X9960" s="25"/>
    </row>
    <row r="9961" spans="23:24" x14ac:dyDescent="0.2">
      <c r="W9961" s="25"/>
      <c r="X9961" s="25"/>
    </row>
    <row r="9962" spans="23:24" x14ac:dyDescent="0.2">
      <c r="W9962" s="25"/>
      <c r="X9962" s="25"/>
    </row>
    <row r="9963" spans="23:24" x14ac:dyDescent="0.2">
      <c r="W9963" s="25"/>
      <c r="X9963" s="25"/>
    </row>
    <row r="9964" spans="23:24" x14ac:dyDescent="0.2">
      <c r="W9964" s="25"/>
      <c r="X9964" s="25"/>
    </row>
    <row r="9965" spans="23:24" x14ac:dyDescent="0.2">
      <c r="W9965" s="25"/>
      <c r="X9965" s="25"/>
    </row>
    <row r="9966" spans="23:24" x14ac:dyDescent="0.2">
      <c r="W9966" s="25"/>
      <c r="X9966" s="25"/>
    </row>
    <row r="9967" spans="23:24" x14ac:dyDescent="0.2">
      <c r="W9967" s="25"/>
      <c r="X9967" s="25"/>
    </row>
    <row r="9968" spans="23:24" x14ac:dyDescent="0.2">
      <c r="W9968" s="25"/>
      <c r="X9968" s="25"/>
    </row>
    <row r="9969" spans="23:24" x14ac:dyDescent="0.2">
      <c r="W9969" s="25"/>
      <c r="X9969" s="25"/>
    </row>
    <row r="9970" spans="23:24" x14ac:dyDescent="0.2">
      <c r="W9970" s="25"/>
      <c r="X9970" s="25"/>
    </row>
    <row r="9971" spans="23:24" x14ac:dyDescent="0.2">
      <c r="W9971" s="25"/>
      <c r="X9971" s="25"/>
    </row>
    <row r="9972" spans="23:24" x14ac:dyDescent="0.2">
      <c r="W9972" s="25"/>
      <c r="X9972" s="25"/>
    </row>
    <row r="9973" spans="23:24" x14ac:dyDescent="0.2">
      <c r="W9973" s="25"/>
      <c r="X9973" s="25"/>
    </row>
    <row r="9974" spans="23:24" x14ac:dyDescent="0.2">
      <c r="W9974" s="25"/>
      <c r="X9974" s="25"/>
    </row>
    <row r="9975" spans="23:24" x14ac:dyDescent="0.2">
      <c r="W9975" s="25"/>
      <c r="X9975" s="25"/>
    </row>
    <row r="9976" spans="23:24" x14ac:dyDescent="0.2">
      <c r="W9976" s="25"/>
      <c r="X9976" s="25"/>
    </row>
    <row r="9977" spans="23:24" x14ac:dyDescent="0.2">
      <c r="W9977" s="25"/>
      <c r="X9977" s="25"/>
    </row>
    <row r="9978" spans="23:24" x14ac:dyDescent="0.2">
      <c r="W9978" s="25"/>
      <c r="X9978" s="25"/>
    </row>
    <row r="9979" spans="23:24" x14ac:dyDescent="0.2">
      <c r="W9979" s="25"/>
      <c r="X9979" s="25"/>
    </row>
    <row r="9980" spans="23:24" x14ac:dyDescent="0.2">
      <c r="W9980" s="25"/>
      <c r="X9980" s="25"/>
    </row>
    <row r="9981" spans="23:24" x14ac:dyDescent="0.2">
      <c r="W9981" s="25"/>
      <c r="X9981" s="25"/>
    </row>
    <row r="9982" spans="23:24" x14ac:dyDescent="0.2">
      <c r="W9982" s="25"/>
      <c r="X9982" s="25"/>
    </row>
    <row r="9983" spans="23:24" x14ac:dyDescent="0.2">
      <c r="W9983" s="25"/>
      <c r="X9983" s="25"/>
    </row>
    <row r="9984" spans="23:24" x14ac:dyDescent="0.2">
      <c r="W9984" s="25"/>
      <c r="X9984" s="25"/>
    </row>
    <row r="9985" spans="23:24" x14ac:dyDescent="0.2">
      <c r="W9985" s="25"/>
      <c r="X9985" s="25"/>
    </row>
    <row r="9986" spans="23:24" x14ac:dyDescent="0.2">
      <c r="W9986" s="25"/>
      <c r="X9986" s="25"/>
    </row>
    <row r="9987" spans="23:24" x14ac:dyDescent="0.2">
      <c r="W9987" s="25"/>
      <c r="X9987" s="25"/>
    </row>
    <row r="9988" spans="23:24" x14ac:dyDescent="0.2">
      <c r="W9988" s="25"/>
      <c r="X9988" s="25"/>
    </row>
    <row r="9989" spans="23:24" x14ac:dyDescent="0.2">
      <c r="W9989" s="25"/>
      <c r="X9989" s="25"/>
    </row>
    <row r="9990" spans="23:24" x14ac:dyDescent="0.2">
      <c r="W9990" s="25"/>
      <c r="X9990" s="25"/>
    </row>
    <row r="9991" spans="23:24" x14ac:dyDescent="0.2">
      <c r="W9991" s="25"/>
      <c r="X9991" s="25"/>
    </row>
    <row r="9992" spans="23:24" x14ac:dyDescent="0.2">
      <c r="W9992" s="25"/>
      <c r="X9992" s="25"/>
    </row>
    <row r="9993" spans="23:24" x14ac:dyDescent="0.2">
      <c r="W9993" s="25"/>
      <c r="X9993" s="25"/>
    </row>
    <row r="9994" spans="23:24" x14ac:dyDescent="0.2">
      <c r="W9994" s="25"/>
      <c r="X9994" s="25"/>
    </row>
    <row r="9995" spans="23:24" x14ac:dyDescent="0.2">
      <c r="W9995" s="25"/>
      <c r="X9995" s="25"/>
    </row>
    <row r="9996" spans="23:24" x14ac:dyDescent="0.2">
      <c r="W9996" s="25"/>
      <c r="X9996" s="25"/>
    </row>
    <row r="9997" spans="23:24" x14ac:dyDescent="0.2">
      <c r="W9997" s="25"/>
      <c r="X9997" s="25"/>
    </row>
    <row r="9998" spans="23:24" x14ac:dyDescent="0.2">
      <c r="W9998" s="25"/>
      <c r="X9998" s="25"/>
    </row>
    <row r="9999" spans="23:24" x14ac:dyDescent="0.2">
      <c r="W9999" s="25"/>
      <c r="X9999" s="25"/>
    </row>
    <row r="10000" spans="23:24" x14ac:dyDescent="0.2">
      <c r="W10000" s="25"/>
      <c r="X10000" s="25"/>
    </row>
    <row r="10001" spans="23:24" x14ac:dyDescent="0.2">
      <c r="W10001" s="25"/>
      <c r="X10001" s="25"/>
    </row>
    <row r="10002" spans="23:24" x14ac:dyDescent="0.2">
      <c r="W10002" s="25"/>
      <c r="X10002" s="25"/>
    </row>
    <row r="10003" spans="23:24" x14ac:dyDescent="0.2">
      <c r="W10003" s="25"/>
      <c r="X10003" s="25"/>
    </row>
    <row r="10004" spans="23:24" x14ac:dyDescent="0.2">
      <c r="W10004" s="25"/>
      <c r="X10004" s="25"/>
    </row>
    <row r="10005" spans="23:24" x14ac:dyDescent="0.2">
      <c r="W10005" s="25"/>
      <c r="X10005" s="25"/>
    </row>
    <row r="10006" spans="23:24" x14ac:dyDescent="0.2">
      <c r="W10006" s="25"/>
      <c r="X10006" s="25"/>
    </row>
    <row r="10007" spans="23:24" x14ac:dyDescent="0.2">
      <c r="W10007" s="25"/>
      <c r="X10007" s="25"/>
    </row>
    <row r="10008" spans="23:24" x14ac:dyDescent="0.2">
      <c r="W10008" s="25"/>
      <c r="X10008" s="25"/>
    </row>
    <row r="10009" spans="23:24" x14ac:dyDescent="0.2">
      <c r="W10009" s="25"/>
      <c r="X10009" s="25"/>
    </row>
    <row r="10010" spans="23:24" x14ac:dyDescent="0.2">
      <c r="W10010" s="25"/>
      <c r="X10010" s="25"/>
    </row>
    <row r="10011" spans="23:24" x14ac:dyDescent="0.2">
      <c r="W10011" s="25"/>
      <c r="X10011" s="25"/>
    </row>
    <row r="10012" spans="23:24" x14ac:dyDescent="0.2">
      <c r="W10012" s="25"/>
      <c r="X10012" s="25"/>
    </row>
    <row r="10013" spans="23:24" x14ac:dyDescent="0.2">
      <c r="W10013" s="25"/>
      <c r="X10013" s="25"/>
    </row>
    <row r="10014" spans="23:24" x14ac:dyDescent="0.2">
      <c r="W10014" s="25"/>
      <c r="X10014" s="25"/>
    </row>
    <row r="10015" spans="23:24" x14ac:dyDescent="0.2">
      <c r="W10015" s="25"/>
      <c r="X10015" s="25"/>
    </row>
    <row r="10016" spans="23:24" x14ac:dyDescent="0.2">
      <c r="W10016" s="25"/>
      <c r="X10016" s="25"/>
    </row>
    <row r="10017" spans="23:24" x14ac:dyDescent="0.2">
      <c r="W10017" s="25"/>
      <c r="X10017" s="25"/>
    </row>
    <row r="10018" spans="23:24" x14ac:dyDescent="0.2">
      <c r="W10018" s="25"/>
      <c r="X10018" s="25"/>
    </row>
    <row r="10019" spans="23:24" x14ac:dyDescent="0.2">
      <c r="W10019" s="25"/>
      <c r="X10019" s="25"/>
    </row>
    <row r="10020" spans="23:24" x14ac:dyDescent="0.2">
      <c r="W10020" s="25"/>
      <c r="X10020" s="25"/>
    </row>
    <row r="10021" spans="23:24" x14ac:dyDescent="0.2">
      <c r="W10021" s="25"/>
      <c r="X10021" s="25"/>
    </row>
    <row r="10022" spans="23:24" x14ac:dyDescent="0.2">
      <c r="W10022" s="25"/>
      <c r="X10022" s="25"/>
    </row>
    <row r="10023" spans="23:24" x14ac:dyDescent="0.2">
      <c r="W10023" s="25"/>
      <c r="X10023" s="25"/>
    </row>
    <row r="10024" spans="23:24" x14ac:dyDescent="0.2">
      <c r="W10024" s="25"/>
      <c r="X10024" s="25"/>
    </row>
    <row r="10025" spans="23:24" x14ac:dyDescent="0.2">
      <c r="W10025" s="25"/>
      <c r="X10025" s="25"/>
    </row>
    <row r="10026" spans="23:24" x14ac:dyDescent="0.2">
      <c r="W10026" s="25"/>
      <c r="X10026" s="25"/>
    </row>
    <row r="10027" spans="23:24" x14ac:dyDescent="0.2">
      <c r="W10027" s="25"/>
      <c r="X10027" s="25"/>
    </row>
    <row r="10028" spans="23:24" x14ac:dyDescent="0.2">
      <c r="W10028" s="25"/>
      <c r="X10028" s="25"/>
    </row>
    <row r="10029" spans="23:24" x14ac:dyDescent="0.2">
      <c r="W10029" s="25"/>
      <c r="X10029" s="25"/>
    </row>
    <row r="10030" spans="23:24" x14ac:dyDescent="0.2">
      <c r="W10030" s="25"/>
      <c r="X10030" s="25"/>
    </row>
    <row r="10031" spans="23:24" x14ac:dyDescent="0.2">
      <c r="W10031" s="25"/>
      <c r="X10031" s="25"/>
    </row>
    <row r="10032" spans="23:24" x14ac:dyDescent="0.2">
      <c r="W10032" s="25"/>
      <c r="X10032" s="25"/>
    </row>
    <row r="10033" spans="23:24" x14ac:dyDescent="0.2">
      <c r="W10033" s="25"/>
      <c r="X10033" s="25"/>
    </row>
    <row r="10034" spans="23:24" x14ac:dyDescent="0.2">
      <c r="W10034" s="25"/>
      <c r="X10034" s="25"/>
    </row>
    <row r="10035" spans="23:24" x14ac:dyDescent="0.2">
      <c r="W10035" s="25"/>
      <c r="X10035" s="25"/>
    </row>
    <row r="10036" spans="23:24" x14ac:dyDescent="0.2">
      <c r="W10036" s="25"/>
      <c r="X10036" s="25"/>
    </row>
    <row r="10037" spans="23:24" x14ac:dyDescent="0.2">
      <c r="W10037" s="25"/>
      <c r="X10037" s="25"/>
    </row>
    <row r="10038" spans="23:24" x14ac:dyDescent="0.2">
      <c r="W10038" s="25"/>
      <c r="X10038" s="25"/>
    </row>
    <row r="10039" spans="23:24" x14ac:dyDescent="0.2">
      <c r="W10039" s="25"/>
      <c r="X10039" s="25"/>
    </row>
    <row r="10040" spans="23:24" x14ac:dyDescent="0.2">
      <c r="W10040" s="25"/>
      <c r="X10040" s="25"/>
    </row>
    <row r="10041" spans="23:24" x14ac:dyDescent="0.2">
      <c r="W10041" s="25"/>
      <c r="X10041" s="25"/>
    </row>
    <row r="10042" spans="23:24" x14ac:dyDescent="0.2">
      <c r="W10042" s="25"/>
      <c r="X10042" s="25"/>
    </row>
    <row r="10043" spans="23:24" x14ac:dyDescent="0.2">
      <c r="W10043" s="25"/>
      <c r="X10043" s="25"/>
    </row>
    <row r="10044" spans="23:24" x14ac:dyDescent="0.2">
      <c r="W10044" s="25"/>
      <c r="X10044" s="25"/>
    </row>
    <row r="10045" spans="23:24" x14ac:dyDescent="0.2">
      <c r="W10045" s="25"/>
      <c r="X10045" s="25"/>
    </row>
    <row r="10046" spans="23:24" x14ac:dyDescent="0.2">
      <c r="W10046" s="25"/>
      <c r="X10046" s="25"/>
    </row>
    <row r="10047" spans="23:24" x14ac:dyDescent="0.2">
      <c r="W10047" s="25"/>
      <c r="X10047" s="25"/>
    </row>
    <row r="10048" spans="23:24" x14ac:dyDescent="0.2">
      <c r="W10048" s="25"/>
      <c r="X10048" s="25"/>
    </row>
    <row r="10049" spans="23:24" x14ac:dyDescent="0.2">
      <c r="W10049" s="25"/>
      <c r="X10049" s="25"/>
    </row>
    <row r="10050" spans="23:24" x14ac:dyDescent="0.2">
      <c r="W10050" s="25"/>
      <c r="X10050" s="25"/>
    </row>
    <row r="10051" spans="23:24" x14ac:dyDescent="0.2">
      <c r="W10051" s="25"/>
      <c r="X10051" s="25"/>
    </row>
    <row r="10052" spans="23:24" x14ac:dyDescent="0.2">
      <c r="W10052" s="25"/>
      <c r="X10052" s="25"/>
    </row>
    <row r="10053" spans="23:24" x14ac:dyDescent="0.2">
      <c r="W10053" s="25"/>
      <c r="X10053" s="25"/>
    </row>
    <row r="10054" spans="23:24" x14ac:dyDescent="0.2">
      <c r="W10054" s="25"/>
      <c r="X10054" s="25"/>
    </row>
    <row r="10055" spans="23:24" x14ac:dyDescent="0.2">
      <c r="W10055" s="25"/>
      <c r="X10055" s="25"/>
    </row>
    <row r="10056" spans="23:24" x14ac:dyDescent="0.2">
      <c r="W10056" s="25"/>
      <c r="X10056" s="25"/>
    </row>
    <row r="10057" spans="23:24" x14ac:dyDescent="0.2">
      <c r="W10057" s="25"/>
      <c r="X10057" s="25"/>
    </row>
    <row r="10058" spans="23:24" x14ac:dyDescent="0.2">
      <c r="W10058" s="25"/>
      <c r="X10058" s="25"/>
    </row>
    <row r="10059" spans="23:24" x14ac:dyDescent="0.2">
      <c r="W10059" s="25"/>
      <c r="X10059" s="25"/>
    </row>
    <row r="10060" spans="23:24" x14ac:dyDescent="0.2">
      <c r="W10060" s="25"/>
      <c r="X10060" s="25"/>
    </row>
    <row r="10061" spans="23:24" x14ac:dyDescent="0.2">
      <c r="W10061" s="25"/>
      <c r="X10061" s="25"/>
    </row>
    <row r="10062" spans="23:24" x14ac:dyDescent="0.2">
      <c r="W10062" s="25"/>
      <c r="X10062" s="25"/>
    </row>
    <row r="10063" spans="23:24" x14ac:dyDescent="0.2">
      <c r="W10063" s="25"/>
      <c r="X10063" s="25"/>
    </row>
    <row r="10064" spans="23:24" x14ac:dyDescent="0.2">
      <c r="W10064" s="25"/>
      <c r="X10064" s="25"/>
    </row>
    <row r="10065" spans="23:24" x14ac:dyDescent="0.2">
      <c r="W10065" s="25"/>
      <c r="X10065" s="25"/>
    </row>
    <row r="10066" spans="23:24" x14ac:dyDescent="0.2">
      <c r="W10066" s="25"/>
      <c r="X10066" s="25"/>
    </row>
    <row r="10067" spans="23:24" x14ac:dyDescent="0.2">
      <c r="W10067" s="25"/>
      <c r="X10067" s="25"/>
    </row>
    <row r="10068" spans="23:24" x14ac:dyDescent="0.2">
      <c r="W10068" s="25"/>
      <c r="X10068" s="25"/>
    </row>
    <row r="10069" spans="23:24" x14ac:dyDescent="0.2">
      <c r="W10069" s="25"/>
      <c r="X10069" s="25"/>
    </row>
    <row r="10070" spans="23:24" x14ac:dyDescent="0.2">
      <c r="W10070" s="25"/>
      <c r="X10070" s="25"/>
    </row>
    <row r="10071" spans="23:24" x14ac:dyDescent="0.2">
      <c r="W10071" s="25"/>
      <c r="X10071" s="25"/>
    </row>
    <row r="10072" spans="23:24" x14ac:dyDescent="0.2">
      <c r="W10072" s="25"/>
      <c r="X10072" s="25"/>
    </row>
    <row r="10073" spans="23:24" x14ac:dyDescent="0.2">
      <c r="W10073" s="25"/>
      <c r="X10073" s="25"/>
    </row>
    <row r="10074" spans="23:24" x14ac:dyDescent="0.2">
      <c r="W10074" s="25"/>
      <c r="X10074" s="25"/>
    </row>
    <row r="10075" spans="23:24" x14ac:dyDescent="0.2">
      <c r="W10075" s="25"/>
      <c r="X10075" s="25"/>
    </row>
    <row r="10076" spans="23:24" x14ac:dyDescent="0.2">
      <c r="W10076" s="25"/>
      <c r="X10076" s="25"/>
    </row>
    <row r="10077" spans="23:24" x14ac:dyDescent="0.2">
      <c r="W10077" s="25"/>
      <c r="X10077" s="25"/>
    </row>
    <row r="10078" spans="23:24" x14ac:dyDescent="0.2">
      <c r="W10078" s="25"/>
      <c r="X10078" s="25"/>
    </row>
    <row r="10079" spans="23:24" x14ac:dyDescent="0.2">
      <c r="W10079" s="25"/>
      <c r="X10079" s="25"/>
    </row>
    <row r="10080" spans="23:24" x14ac:dyDescent="0.2">
      <c r="W10080" s="25"/>
      <c r="X10080" s="25"/>
    </row>
    <row r="10081" spans="23:24" x14ac:dyDescent="0.2">
      <c r="W10081" s="25"/>
      <c r="X10081" s="25"/>
    </row>
    <row r="10082" spans="23:24" x14ac:dyDescent="0.2">
      <c r="W10082" s="25"/>
      <c r="X10082" s="25"/>
    </row>
    <row r="10083" spans="23:24" x14ac:dyDescent="0.2">
      <c r="W10083" s="25"/>
      <c r="X10083" s="25"/>
    </row>
    <row r="10084" spans="23:24" x14ac:dyDescent="0.2">
      <c r="W10084" s="25"/>
      <c r="X10084" s="25"/>
    </row>
    <row r="10085" spans="23:24" x14ac:dyDescent="0.2">
      <c r="W10085" s="25"/>
      <c r="X10085" s="25"/>
    </row>
    <row r="10086" spans="23:24" x14ac:dyDescent="0.2">
      <c r="W10086" s="25"/>
      <c r="X10086" s="25"/>
    </row>
    <row r="10087" spans="23:24" x14ac:dyDescent="0.2">
      <c r="W10087" s="25"/>
      <c r="X10087" s="25"/>
    </row>
    <row r="10088" spans="23:24" x14ac:dyDescent="0.2">
      <c r="W10088" s="25"/>
      <c r="X10088" s="25"/>
    </row>
    <row r="10089" spans="23:24" x14ac:dyDescent="0.2">
      <c r="W10089" s="25"/>
      <c r="X10089" s="25"/>
    </row>
    <row r="10090" spans="23:24" x14ac:dyDescent="0.2">
      <c r="W10090" s="25"/>
      <c r="X10090" s="25"/>
    </row>
    <row r="10091" spans="23:24" x14ac:dyDescent="0.2">
      <c r="W10091" s="25"/>
      <c r="X10091" s="25"/>
    </row>
    <row r="10092" spans="23:24" x14ac:dyDescent="0.2">
      <c r="W10092" s="25"/>
      <c r="X10092" s="25"/>
    </row>
    <row r="10093" spans="23:24" x14ac:dyDescent="0.2">
      <c r="W10093" s="25"/>
      <c r="X10093" s="25"/>
    </row>
    <row r="10094" spans="23:24" x14ac:dyDescent="0.2">
      <c r="W10094" s="25"/>
      <c r="X10094" s="25"/>
    </row>
    <row r="10095" spans="23:24" x14ac:dyDescent="0.2">
      <c r="W10095" s="25"/>
      <c r="X10095" s="25"/>
    </row>
    <row r="10096" spans="23:24" x14ac:dyDescent="0.2">
      <c r="W10096" s="25"/>
      <c r="X10096" s="25"/>
    </row>
    <row r="10097" spans="23:24" x14ac:dyDescent="0.2">
      <c r="W10097" s="25"/>
      <c r="X10097" s="25"/>
    </row>
    <row r="10098" spans="23:24" x14ac:dyDescent="0.2">
      <c r="W10098" s="25"/>
      <c r="X10098" s="25"/>
    </row>
    <row r="10099" spans="23:24" x14ac:dyDescent="0.2">
      <c r="W10099" s="25"/>
      <c r="X10099" s="25"/>
    </row>
    <row r="10100" spans="23:24" x14ac:dyDescent="0.2">
      <c r="W10100" s="25"/>
      <c r="X10100" s="25"/>
    </row>
    <row r="10101" spans="23:24" x14ac:dyDescent="0.2">
      <c r="W10101" s="25"/>
      <c r="X10101" s="25"/>
    </row>
    <row r="10102" spans="23:24" x14ac:dyDescent="0.2">
      <c r="W10102" s="25"/>
      <c r="X10102" s="25"/>
    </row>
    <row r="10103" spans="23:24" x14ac:dyDescent="0.2">
      <c r="W10103" s="25"/>
      <c r="X10103" s="25"/>
    </row>
    <row r="10104" spans="23:24" x14ac:dyDescent="0.2">
      <c r="W10104" s="25"/>
      <c r="X10104" s="25"/>
    </row>
    <row r="10105" spans="23:24" x14ac:dyDescent="0.2">
      <c r="W10105" s="25"/>
      <c r="X10105" s="25"/>
    </row>
    <row r="10106" spans="23:24" x14ac:dyDescent="0.2">
      <c r="W10106" s="25"/>
      <c r="X10106" s="25"/>
    </row>
    <row r="10107" spans="23:24" x14ac:dyDescent="0.2">
      <c r="W10107" s="25"/>
      <c r="X10107" s="25"/>
    </row>
    <row r="10108" spans="23:24" x14ac:dyDescent="0.2">
      <c r="W10108" s="25"/>
      <c r="X10108" s="25"/>
    </row>
    <row r="10109" spans="23:24" x14ac:dyDescent="0.2">
      <c r="W10109" s="25"/>
      <c r="X10109" s="25"/>
    </row>
    <row r="10110" spans="23:24" x14ac:dyDescent="0.2">
      <c r="W10110" s="25"/>
      <c r="X10110" s="25"/>
    </row>
    <row r="10111" spans="23:24" x14ac:dyDescent="0.2">
      <c r="W10111" s="25"/>
      <c r="X10111" s="25"/>
    </row>
    <row r="10112" spans="23:24" x14ac:dyDescent="0.2">
      <c r="W10112" s="25"/>
      <c r="X10112" s="25"/>
    </row>
    <row r="10113" spans="23:24" x14ac:dyDescent="0.2">
      <c r="W10113" s="25"/>
      <c r="X10113" s="25"/>
    </row>
    <row r="10114" spans="23:24" x14ac:dyDescent="0.2">
      <c r="W10114" s="25"/>
      <c r="X10114" s="25"/>
    </row>
    <row r="10115" spans="23:24" x14ac:dyDescent="0.2">
      <c r="W10115" s="25"/>
      <c r="X10115" s="25"/>
    </row>
    <row r="10116" spans="23:24" x14ac:dyDescent="0.2">
      <c r="W10116" s="25"/>
      <c r="X10116" s="25"/>
    </row>
    <row r="10117" spans="23:24" x14ac:dyDescent="0.2">
      <c r="W10117" s="25"/>
      <c r="X10117" s="25"/>
    </row>
    <row r="10118" spans="23:24" x14ac:dyDescent="0.2">
      <c r="W10118" s="25"/>
      <c r="X10118" s="25"/>
    </row>
    <row r="10119" spans="23:24" x14ac:dyDescent="0.2">
      <c r="W10119" s="25"/>
      <c r="X10119" s="25"/>
    </row>
    <row r="10120" spans="23:24" x14ac:dyDescent="0.2">
      <c r="W10120" s="25"/>
      <c r="X10120" s="25"/>
    </row>
    <row r="10121" spans="23:24" x14ac:dyDescent="0.2">
      <c r="W10121" s="25"/>
      <c r="X10121" s="25"/>
    </row>
    <row r="10122" spans="23:24" x14ac:dyDescent="0.2">
      <c r="W10122" s="25"/>
      <c r="X10122" s="25"/>
    </row>
    <row r="10123" spans="23:24" x14ac:dyDescent="0.2">
      <c r="W10123" s="25"/>
      <c r="X10123" s="25"/>
    </row>
    <row r="10124" spans="23:24" x14ac:dyDescent="0.2">
      <c r="W10124" s="25"/>
      <c r="X10124" s="25"/>
    </row>
    <row r="10125" spans="23:24" x14ac:dyDescent="0.2">
      <c r="W10125" s="25"/>
      <c r="X10125" s="25"/>
    </row>
    <row r="10126" spans="23:24" x14ac:dyDescent="0.2">
      <c r="W10126" s="25"/>
      <c r="X10126" s="25"/>
    </row>
    <row r="10127" spans="23:24" x14ac:dyDescent="0.2">
      <c r="W10127" s="25"/>
      <c r="X10127" s="25"/>
    </row>
    <row r="10128" spans="23:24" x14ac:dyDescent="0.2">
      <c r="W10128" s="25"/>
      <c r="X10128" s="25"/>
    </row>
    <row r="10129" spans="23:24" x14ac:dyDescent="0.2">
      <c r="W10129" s="25"/>
      <c r="X10129" s="25"/>
    </row>
    <row r="10130" spans="23:24" x14ac:dyDescent="0.2">
      <c r="W10130" s="25"/>
      <c r="X10130" s="25"/>
    </row>
    <row r="10131" spans="23:24" x14ac:dyDescent="0.2">
      <c r="W10131" s="25"/>
      <c r="X10131" s="25"/>
    </row>
    <row r="10132" spans="23:24" x14ac:dyDescent="0.2">
      <c r="W10132" s="25"/>
      <c r="X10132" s="25"/>
    </row>
    <row r="10133" spans="23:24" x14ac:dyDescent="0.2">
      <c r="W10133" s="25"/>
      <c r="X10133" s="25"/>
    </row>
    <row r="10134" spans="23:24" x14ac:dyDescent="0.2">
      <c r="W10134" s="25"/>
      <c r="X10134" s="25"/>
    </row>
    <row r="10135" spans="23:24" x14ac:dyDescent="0.2">
      <c r="W10135" s="25"/>
      <c r="X10135" s="25"/>
    </row>
    <row r="10136" spans="23:24" x14ac:dyDescent="0.2">
      <c r="W10136" s="25"/>
      <c r="X10136" s="25"/>
    </row>
    <row r="10137" spans="23:24" x14ac:dyDescent="0.2">
      <c r="W10137" s="25"/>
      <c r="X10137" s="25"/>
    </row>
    <row r="10138" spans="23:24" x14ac:dyDescent="0.2">
      <c r="W10138" s="25"/>
      <c r="X10138" s="25"/>
    </row>
    <row r="10139" spans="23:24" x14ac:dyDescent="0.2">
      <c r="W10139" s="25"/>
      <c r="X10139" s="25"/>
    </row>
    <row r="10140" spans="23:24" x14ac:dyDescent="0.2">
      <c r="W10140" s="25"/>
      <c r="X10140" s="25"/>
    </row>
    <row r="10141" spans="23:24" x14ac:dyDescent="0.2">
      <c r="W10141" s="25"/>
      <c r="X10141" s="25"/>
    </row>
    <row r="10142" spans="23:24" x14ac:dyDescent="0.2">
      <c r="W10142" s="25"/>
      <c r="X10142" s="25"/>
    </row>
    <row r="10143" spans="23:24" x14ac:dyDescent="0.2">
      <c r="W10143" s="25"/>
      <c r="X10143" s="25"/>
    </row>
    <row r="10144" spans="23:24" x14ac:dyDescent="0.2">
      <c r="W10144" s="25"/>
      <c r="X10144" s="25"/>
    </row>
    <row r="10145" spans="23:24" x14ac:dyDescent="0.2">
      <c r="W10145" s="25"/>
      <c r="X10145" s="25"/>
    </row>
    <row r="10146" spans="23:24" x14ac:dyDescent="0.2">
      <c r="W10146" s="25"/>
      <c r="X10146" s="25"/>
    </row>
    <row r="10147" spans="23:24" x14ac:dyDescent="0.2">
      <c r="W10147" s="25"/>
      <c r="X10147" s="25"/>
    </row>
    <row r="10148" spans="23:24" x14ac:dyDescent="0.2">
      <c r="W10148" s="25"/>
      <c r="X10148" s="25"/>
    </row>
    <row r="10149" spans="23:24" x14ac:dyDescent="0.2">
      <c r="W10149" s="25"/>
      <c r="X10149" s="25"/>
    </row>
    <row r="10150" spans="23:24" x14ac:dyDescent="0.2">
      <c r="W10150" s="25"/>
      <c r="X10150" s="25"/>
    </row>
    <row r="10151" spans="23:24" x14ac:dyDescent="0.2">
      <c r="W10151" s="25"/>
      <c r="X10151" s="25"/>
    </row>
    <row r="10152" spans="23:24" x14ac:dyDescent="0.2">
      <c r="W10152" s="25"/>
      <c r="X10152" s="25"/>
    </row>
    <row r="10153" spans="23:24" x14ac:dyDescent="0.2">
      <c r="W10153" s="25"/>
      <c r="X10153" s="25"/>
    </row>
    <row r="10154" spans="23:24" x14ac:dyDescent="0.2">
      <c r="W10154" s="25"/>
      <c r="X10154" s="25"/>
    </row>
    <row r="10155" spans="23:24" x14ac:dyDescent="0.2">
      <c r="W10155" s="25"/>
      <c r="X10155" s="25"/>
    </row>
    <row r="10156" spans="23:24" x14ac:dyDescent="0.2">
      <c r="W10156" s="25"/>
      <c r="X10156" s="25"/>
    </row>
    <row r="10157" spans="23:24" x14ac:dyDescent="0.2">
      <c r="W10157" s="25"/>
      <c r="X10157" s="25"/>
    </row>
    <row r="10158" spans="23:24" x14ac:dyDescent="0.2">
      <c r="W10158" s="25"/>
      <c r="X10158" s="25"/>
    </row>
    <row r="10159" spans="23:24" x14ac:dyDescent="0.2">
      <c r="W10159" s="25"/>
      <c r="X10159" s="25"/>
    </row>
    <row r="10160" spans="23:24" x14ac:dyDescent="0.2">
      <c r="W10160" s="25"/>
      <c r="X10160" s="25"/>
    </row>
    <row r="10161" spans="23:24" x14ac:dyDescent="0.2">
      <c r="W10161" s="25"/>
      <c r="X10161" s="25"/>
    </row>
    <row r="10162" spans="23:24" x14ac:dyDescent="0.2">
      <c r="W10162" s="25"/>
      <c r="X10162" s="25"/>
    </row>
    <row r="10163" spans="23:24" x14ac:dyDescent="0.2">
      <c r="W10163" s="25"/>
      <c r="X10163" s="25"/>
    </row>
    <row r="10164" spans="23:24" x14ac:dyDescent="0.2">
      <c r="W10164" s="25"/>
      <c r="X10164" s="25"/>
    </row>
    <row r="10165" spans="23:24" x14ac:dyDescent="0.2">
      <c r="W10165" s="25"/>
      <c r="X10165" s="25"/>
    </row>
    <row r="10166" spans="23:24" x14ac:dyDescent="0.2">
      <c r="W10166" s="25"/>
      <c r="X10166" s="25"/>
    </row>
    <row r="10167" spans="23:24" x14ac:dyDescent="0.2">
      <c r="W10167" s="25"/>
      <c r="X10167" s="25"/>
    </row>
    <row r="10168" spans="23:24" x14ac:dyDescent="0.2">
      <c r="W10168" s="25"/>
      <c r="X10168" s="25"/>
    </row>
    <row r="10169" spans="23:24" x14ac:dyDescent="0.2">
      <c r="W10169" s="25"/>
      <c r="X10169" s="25"/>
    </row>
    <row r="10170" spans="23:24" x14ac:dyDescent="0.2">
      <c r="W10170" s="25"/>
      <c r="X10170" s="25"/>
    </row>
    <row r="10171" spans="23:24" x14ac:dyDescent="0.2">
      <c r="W10171" s="25"/>
      <c r="X10171" s="25"/>
    </row>
    <row r="10172" spans="23:24" x14ac:dyDescent="0.2">
      <c r="W10172" s="25"/>
      <c r="X10172" s="25"/>
    </row>
    <row r="10173" spans="23:24" x14ac:dyDescent="0.2">
      <c r="W10173" s="25"/>
      <c r="X10173" s="25"/>
    </row>
    <row r="10174" spans="23:24" x14ac:dyDescent="0.2">
      <c r="W10174" s="25"/>
      <c r="X10174" s="25"/>
    </row>
    <row r="10175" spans="23:24" x14ac:dyDescent="0.2">
      <c r="W10175" s="25"/>
      <c r="X10175" s="25"/>
    </row>
    <row r="10176" spans="23:24" x14ac:dyDescent="0.2">
      <c r="W10176" s="25"/>
      <c r="X10176" s="25"/>
    </row>
    <row r="10177" spans="23:24" x14ac:dyDescent="0.2">
      <c r="W10177" s="25"/>
      <c r="X10177" s="25"/>
    </row>
    <row r="10178" spans="23:24" x14ac:dyDescent="0.2">
      <c r="W10178" s="25"/>
      <c r="X10178" s="25"/>
    </row>
    <row r="10179" spans="23:24" x14ac:dyDescent="0.2">
      <c r="W10179" s="25"/>
      <c r="X10179" s="25"/>
    </row>
    <row r="10180" spans="23:24" x14ac:dyDescent="0.2">
      <c r="W10180" s="25"/>
      <c r="X10180" s="25"/>
    </row>
    <row r="10181" spans="23:24" x14ac:dyDescent="0.2">
      <c r="W10181" s="25"/>
      <c r="X10181" s="25"/>
    </row>
    <row r="10182" spans="23:24" x14ac:dyDescent="0.2">
      <c r="W10182" s="25"/>
      <c r="X10182" s="25"/>
    </row>
    <row r="10183" spans="23:24" x14ac:dyDescent="0.2">
      <c r="W10183" s="25"/>
      <c r="X10183" s="25"/>
    </row>
    <row r="10184" spans="23:24" x14ac:dyDescent="0.2">
      <c r="W10184" s="25"/>
      <c r="X10184" s="25"/>
    </row>
    <row r="10185" spans="23:24" x14ac:dyDescent="0.2">
      <c r="W10185" s="25"/>
      <c r="X10185" s="25"/>
    </row>
    <row r="10186" spans="23:24" x14ac:dyDescent="0.2">
      <c r="W10186" s="25"/>
      <c r="X10186" s="25"/>
    </row>
    <row r="10187" spans="23:24" x14ac:dyDescent="0.2">
      <c r="W10187" s="25"/>
      <c r="X10187" s="25"/>
    </row>
    <row r="10188" spans="23:24" x14ac:dyDescent="0.2">
      <c r="W10188" s="25"/>
      <c r="X10188" s="25"/>
    </row>
    <row r="10189" spans="23:24" x14ac:dyDescent="0.2">
      <c r="W10189" s="25"/>
      <c r="X10189" s="25"/>
    </row>
    <row r="10190" spans="23:24" x14ac:dyDescent="0.2">
      <c r="W10190" s="25"/>
      <c r="X10190" s="25"/>
    </row>
    <row r="10191" spans="23:24" x14ac:dyDescent="0.2">
      <c r="W10191" s="25"/>
      <c r="X10191" s="25"/>
    </row>
    <row r="10192" spans="23:24" x14ac:dyDescent="0.2">
      <c r="W10192" s="25"/>
      <c r="X10192" s="25"/>
    </row>
    <row r="10193" spans="23:24" x14ac:dyDescent="0.2">
      <c r="W10193" s="25"/>
      <c r="X10193" s="25"/>
    </row>
    <row r="10194" spans="23:24" x14ac:dyDescent="0.2">
      <c r="W10194" s="25"/>
      <c r="X10194" s="25"/>
    </row>
    <row r="10195" spans="23:24" x14ac:dyDescent="0.2">
      <c r="W10195" s="25"/>
      <c r="X10195" s="25"/>
    </row>
    <row r="10196" spans="23:24" x14ac:dyDescent="0.2">
      <c r="W10196" s="25"/>
      <c r="X10196" s="25"/>
    </row>
    <row r="10197" spans="23:24" x14ac:dyDescent="0.2">
      <c r="W10197" s="25"/>
      <c r="X10197" s="25"/>
    </row>
    <row r="10198" spans="23:24" x14ac:dyDescent="0.2">
      <c r="W10198" s="25"/>
      <c r="X10198" s="25"/>
    </row>
    <row r="10199" spans="23:24" x14ac:dyDescent="0.2">
      <c r="W10199" s="25"/>
      <c r="X10199" s="25"/>
    </row>
    <row r="10200" spans="23:24" x14ac:dyDescent="0.2">
      <c r="W10200" s="25"/>
      <c r="X10200" s="25"/>
    </row>
    <row r="10201" spans="23:24" x14ac:dyDescent="0.2">
      <c r="W10201" s="25"/>
      <c r="X10201" s="25"/>
    </row>
    <row r="10202" spans="23:24" x14ac:dyDescent="0.2">
      <c r="W10202" s="25"/>
      <c r="X10202" s="25"/>
    </row>
    <row r="10203" spans="23:24" x14ac:dyDescent="0.2">
      <c r="W10203" s="25"/>
      <c r="X10203" s="25"/>
    </row>
    <row r="10204" spans="23:24" x14ac:dyDescent="0.2">
      <c r="W10204" s="25"/>
      <c r="X10204" s="25"/>
    </row>
    <row r="10205" spans="23:24" x14ac:dyDescent="0.2">
      <c r="W10205" s="25"/>
      <c r="X10205" s="25"/>
    </row>
    <row r="10206" spans="23:24" x14ac:dyDescent="0.2">
      <c r="W10206" s="25"/>
      <c r="X10206" s="25"/>
    </row>
    <row r="10207" spans="23:24" x14ac:dyDescent="0.2">
      <c r="W10207" s="25"/>
      <c r="X10207" s="25"/>
    </row>
    <row r="10208" spans="23:24" x14ac:dyDescent="0.2">
      <c r="W10208" s="25"/>
      <c r="X10208" s="25"/>
    </row>
    <row r="10209" spans="23:24" x14ac:dyDescent="0.2">
      <c r="W10209" s="25"/>
      <c r="X10209" s="25"/>
    </row>
    <row r="10210" spans="23:24" x14ac:dyDescent="0.2">
      <c r="W10210" s="25"/>
      <c r="X10210" s="25"/>
    </row>
    <row r="10211" spans="23:24" x14ac:dyDescent="0.2">
      <c r="W10211" s="25"/>
      <c r="X10211" s="25"/>
    </row>
    <row r="10212" spans="23:24" x14ac:dyDescent="0.2">
      <c r="W10212" s="25"/>
      <c r="X10212" s="25"/>
    </row>
    <row r="10213" spans="23:24" x14ac:dyDescent="0.2">
      <c r="W10213" s="25"/>
      <c r="X10213" s="25"/>
    </row>
    <row r="10214" spans="23:24" x14ac:dyDescent="0.2">
      <c r="W10214" s="25"/>
      <c r="X10214" s="25"/>
    </row>
    <row r="10215" spans="23:24" x14ac:dyDescent="0.2">
      <c r="W10215" s="25"/>
      <c r="X10215" s="25"/>
    </row>
    <row r="10216" spans="23:24" x14ac:dyDescent="0.2">
      <c r="W10216" s="25"/>
      <c r="X10216" s="25"/>
    </row>
    <row r="10217" spans="23:24" x14ac:dyDescent="0.2">
      <c r="W10217" s="25"/>
      <c r="X10217" s="25"/>
    </row>
    <row r="10218" spans="23:24" x14ac:dyDescent="0.2">
      <c r="W10218" s="25"/>
      <c r="X10218" s="25"/>
    </row>
    <row r="10219" spans="23:24" x14ac:dyDescent="0.2">
      <c r="W10219" s="25"/>
      <c r="X10219" s="25"/>
    </row>
    <row r="10220" spans="23:24" x14ac:dyDescent="0.2">
      <c r="W10220" s="25"/>
      <c r="X10220" s="25"/>
    </row>
    <row r="10221" spans="23:24" x14ac:dyDescent="0.2">
      <c r="W10221" s="25"/>
      <c r="X10221" s="25"/>
    </row>
    <row r="10222" spans="23:24" x14ac:dyDescent="0.2">
      <c r="W10222" s="25"/>
      <c r="X10222" s="25"/>
    </row>
    <row r="10223" spans="23:24" x14ac:dyDescent="0.2">
      <c r="W10223" s="25"/>
      <c r="X10223" s="25"/>
    </row>
    <row r="10224" spans="23:24" x14ac:dyDescent="0.2">
      <c r="W10224" s="25"/>
      <c r="X10224" s="25"/>
    </row>
    <row r="10225" spans="23:24" x14ac:dyDescent="0.2">
      <c r="W10225" s="25"/>
      <c r="X10225" s="25"/>
    </row>
    <row r="10226" spans="23:24" x14ac:dyDescent="0.2">
      <c r="W10226" s="25"/>
      <c r="X10226" s="25"/>
    </row>
    <row r="10227" spans="23:24" x14ac:dyDescent="0.2">
      <c r="W10227" s="25"/>
      <c r="X10227" s="25"/>
    </row>
    <row r="10228" spans="23:24" x14ac:dyDescent="0.2">
      <c r="W10228" s="25"/>
      <c r="X10228" s="25"/>
    </row>
    <row r="10229" spans="23:24" x14ac:dyDescent="0.2">
      <c r="W10229" s="25"/>
      <c r="X10229" s="25"/>
    </row>
    <row r="10230" spans="23:24" x14ac:dyDescent="0.2">
      <c r="W10230" s="25"/>
      <c r="X10230" s="25"/>
    </row>
    <row r="10231" spans="23:24" x14ac:dyDescent="0.2">
      <c r="W10231" s="25"/>
      <c r="X10231" s="25"/>
    </row>
    <row r="10232" spans="23:24" x14ac:dyDescent="0.2">
      <c r="W10232" s="25"/>
      <c r="X10232" s="25"/>
    </row>
    <row r="10233" spans="23:24" x14ac:dyDescent="0.2">
      <c r="W10233" s="25"/>
      <c r="X10233" s="25"/>
    </row>
    <row r="10234" spans="23:24" x14ac:dyDescent="0.2">
      <c r="W10234" s="25"/>
      <c r="X10234" s="25"/>
    </row>
    <row r="10235" spans="23:24" x14ac:dyDescent="0.2">
      <c r="W10235" s="25"/>
      <c r="X10235" s="25"/>
    </row>
    <row r="10236" spans="23:24" x14ac:dyDescent="0.2">
      <c r="W10236" s="25"/>
      <c r="X10236" s="25"/>
    </row>
    <row r="10237" spans="23:24" x14ac:dyDescent="0.2">
      <c r="W10237" s="25"/>
      <c r="X10237" s="25"/>
    </row>
    <row r="10238" spans="23:24" x14ac:dyDescent="0.2">
      <c r="W10238" s="25"/>
      <c r="X10238" s="25"/>
    </row>
    <row r="10239" spans="23:24" x14ac:dyDescent="0.2">
      <c r="W10239" s="25"/>
      <c r="X10239" s="25"/>
    </row>
    <row r="10240" spans="23:24" x14ac:dyDescent="0.2">
      <c r="W10240" s="25"/>
      <c r="X10240" s="25"/>
    </row>
    <row r="10241" spans="23:24" x14ac:dyDescent="0.2">
      <c r="W10241" s="25"/>
      <c r="X10241" s="25"/>
    </row>
    <row r="10242" spans="23:24" x14ac:dyDescent="0.2">
      <c r="W10242" s="25"/>
      <c r="X10242" s="25"/>
    </row>
    <row r="10243" spans="23:24" x14ac:dyDescent="0.2">
      <c r="W10243" s="25"/>
      <c r="X10243" s="25"/>
    </row>
    <row r="10244" spans="23:24" x14ac:dyDescent="0.2">
      <c r="W10244" s="25"/>
      <c r="X10244" s="25"/>
    </row>
    <row r="10245" spans="23:24" x14ac:dyDescent="0.2">
      <c r="W10245" s="25"/>
      <c r="X10245" s="25"/>
    </row>
    <row r="10246" spans="23:24" x14ac:dyDescent="0.2">
      <c r="W10246" s="25"/>
      <c r="X10246" s="25"/>
    </row>
    <row r="10247" spans="23:24" x14ac:dyDescent="0.2">
      <c r="W10247" s="25"/>
      <c r="X10247" s="25"/>
    </row>
    <row r="10248" spans="23:24" x14ac:dyDescent="0.2">
      <c r="W10248" s="25"/>
      <c r="X10248" s="25"/>
    </row>
    <row r="10249" spans="23:24" x14ac:dyDescent="0.2">
      <c r="W10249" s="25"/>
      <c r="X10249" s="25"/>
    </row>
    <row r="10250" spans="23:24" x14ac:dyDescent="0.2">
      <c r="W10250" s="25"/>
      <c r="X10250" s="25"/>
    </row>
    <row r="10251" spans="23:24" x14ac:dyDescent="0.2">
      <c r="W10251" s="25"/>
      <c r="X10251" s="25"/>
    </row>
    <row r="10252" spans="23:24" x14ac:dyDescent="0.2">
      <c r="W10252" s="25"/>
      <c r="X10252" s="25"/>
    </row>
    <row r="10253" spans="23:24" x14ac:dyDescent="0.2">
      <c r="W10253" s="25"/>
      <c r="X10253" s="25"/>
    </row>
    <row r="10254" spans="23:24" x14ac:dyDescent="0.2">
      <c r="W10254" s="25"/>
      <c r="X10254" s="25"/>
    </row>
    <row r="10255" spans="23:24" x14ac:dyDescent="0.2">
      <c r="W10255" s="25"/>
      <c r="X10255" s="25"/>
    </row>
    <row r="10256" spans="23:24" x14ac:dyDescent="0.2">
      <c r="W10256" s="25"/>
      <c r="X10256" s="25"/>
    </row>
    <row r="10257" spans="23:24" x14ac:dyDescent="0.2">
      <c r="W10257" s="25"/>
      <c r="X10257" s="25"/>
    </row>
    <row r="10258" spans="23:24" x14ac:dyDescent="0.2">
      <c r="W10258" s="25"/>
      <c r="X10258" s="25"/>
    </row>
    <row r="10259" spans="23:24" x14ac:dyDescent="0.2">
      <c r="W10259" s="25"/>
      <c r="X10259" s="25"/>
    </row>
    <row r="10260" spans="23:24" x14ac:dyDescent="0.2">
      <c r="W10260" s="25"/>
      <c r="X10260" s="25"/>
    </row>
    <row r="10261" spans="23:24" x14ac:dyDescent="0.2">
      <c r="W10261" s="25"/>
      <c r="X10261" s="25"/>
    </row>
    <row r="10262" spans="23:24" x14ac:dyDescent="0.2">
      <c r="W10262" s="25"/>
      <c r="X10262" s="25"/>
    </row>
    <row r="10263" spans="23:24" x14ac:dyDescent="0.2">
      <c r="W10263" s="25"/>
      <c r="X10263" s="25"/>
    </row>
    <row r="10264" spans="23:24" x14ac:dyDescent="0.2">
      <c r="W10264" s="25"/>
      <c r="X10264" s="25"/>
    </row>
    <row r="10265" spans="23:24" x14ac:dyDescent="0.2">
      <c r="W10265" s="25"/>
      <c r="X10265" s="25"/>
    </row>
    <row r="10266" spans="23:24" x14ac:dyDescent="0.2">
      <c r="W10266" s="25"/>
      <c r="X10266" s="25"/>
    </row>
    <row r="10267" spans="23:24" x14ac:dyDescent="0.2">
      <c r="W10267" s="25"/>
      <c r="X10267" s="25"/>
    </row>
    <row r="10268" spans="23:24" x14ac:dyDescent="0.2">
      <c r="W10268" s="25"/>
      <c r="X10268" s="25"/>
    </row>
    <row r="10269" spans="23:24" x14ac:dyDescent="0.2">
      <c r="W10269" s="25"/>
      <c r="X10269" s="25"/>
    </row>
    <row r="10270" spans="23:24" x14ac:dyDescent="0.2">
      <c r="W10270" s="25"/>
      <c r="X10270" s="25"/>
    </row>
    <row r="10271" spans="23:24" x14ac:dyDescent="0.2">
      <c r="W10271" s="25"/>
      <c r="X10271" s="25"/>
    </row>
    <row r="10272" spans="23:24" x14ac:dyDescent="0.2">
      <c r="W10272" s="25"/>
      <c r="X10272" s="25"/>
    </row>
    <row r="10273" spans="23:24" x14ac:dyDescent="0.2">
      <c r="W10273" s="25"/>
      <c r="X10273" s="25"/>
    </row>
    <row r="10274" spans="23:24" x14ac:dyDescent="0.2">
      <c r="W10274" s="25"/>
      <c r="X10274" s="25"/>
    </row>
    <row r="10275" spans="23:24" x14ac:dyDescent="0.2">
      <c r="W10275" s="25"/>
      <c r="X10275" s="25"/>
    </row>
    <row r="10276" spans="23:24" x14ac:dyDescent="0.2">
      <c r="W10276" s="25"/>
      <c r="X10276" s="25"/>
    </row>
    <row r="10277" spans="23:24" x14ac:dyDescent="0.2">
      <c r="W10277" s="25"/>
      <c r="X10277" s="25"/>
    </row>
    <row r="10278" spans="23:24" x14ac:dyDescent="0.2">
      <c r="W10278" s="25"/>
      <c r="X10278" s="25"/>
    </row>
    <row r="10279" spans="23:24" x14ac:dyDescent="0.2">
      <c r="W10279" s="25"/>
      <c r="X10279" s="25"/>
    </row>
    <row r="10280" spans="23:24" x14ac:dyDescent="0.2">
      <c r="W10280" s="25"/>
      <c r="X10280" s="25"/>
    </row>
    <row r="10281" spans="23:24" x14ac:dyDescent="0.2">
      <c r="W10281" s="25"/>
      <c r="X10281" s="25"/>
    </row>
    <row r="10282" spans="23:24" x14ac:dyDescent="0.2">
      <c r="W10282" s="25"/>
      <c r="X10282" s="25"/>
    </row>
    <row r="10283" spans="23:24" x14ac:dyDescent="0.2">
      <c r="W10283" s="25"/>
      <c r="X10283" s="25"/>
    </row>
    <row r="10284" spans="23:24" x14ac:dyDescent="0.2">
      <c r="W10284" s="25"/>
      <c r="X10284" s="25"/>
    </row>
    <row r="10285" spans="23:24" x14ac:dyDescent="0.2">
      <c r="W10285" s="25"/>
      <c r="X10285" s="25"/>
    </row>
    <row r="10286" spans="23:24" x14ac:dyDescent="0.2">
      <c r="W10286" s="25"/>
      <c r="X10286" s="25"/>
    </row>
    <row r="10287" spans="23:24" x14ac:dyDescent="0.2">
      <c r="W10287" s="25"/>
      <c r="X10287" s="25"/>
    </row>
    <row r="10288" spans="23:24" x14ac:dyDescent="0.2">
      <c r="W10288" s="25"/>
      <c r="X10288" s="25"/>
    </row>
    <row r="10289" spans="23:24" x14ac:dyDescent="0.2">
      <c r="W10289" s="25"/>
      <c r="X10289" s="25"/>
    </row>
    <row r="10290" spans="23:24" x14ac:dyDescent="0.2">
      <c r="W10290" s="25"/>
      <c r="X10290" s="25"/>
    </row>
    <row r="10291" spans="23:24" x14ac:dyDescent="0.2">
      <c r="W10291" s="25"/>
      <c r="X10291" s="25"/>
    </row>
    <row r="10292" spans="23:24" x14ac:dyDescent="0.2">
      <c r="W10292" s="25"/>
      <c r="X10292" s="25"/>
    </row>
    <row r="10293" spans="23:24" x14ac:dyDescent="0.2">
      <c r="W10293" s="25"/>
      <c r="X10293" s="25"/>
    </row>
    <row r="10294" spans="23:24" x14ac:dyDescent="0.2">
      <c r="W10294" s="25"/>
      <c r="X10294" s="25"/>
    </row>
    <row r="10295" spans="23:24" x14ac:dyDescent="0.2">
      <c r="W10295" s="25"/>
      <c r="X10295" s="25"/>
    </row>
    <row r="10296" spans="23:24" x14ac:dyDescent="0.2">
      <c r="W10296" s="25"/>
      <c r="X10296" s="25"/>
    </row>
    <row r="10297" spans="23:24" x14ac:dyDescent="0.2">
      <c r="W10297" s="25"/>
      <c r="X10297" s="25"/>
    </row>
    <row r="10298" spans="23:24" x14ac:dyDescent="0.2">
      <c r="W10298" s="25"/>
      <c r="X10298" s="25"/>
    </row>
    <row r="10299" spans="23:24" x14ac:dyDescent="0.2">
      <c r="W10299" s="25"/>
      <c r="X10299" s="25"/>
    </row>
    <row r="10300" spans="23:24" x14ac:dyDescent="0.2">
      <c r="W10300" s="25"/>
      <c r="X10300" s="25"/>
    </row>
    <row r="10301" spans="23:24" x14ac:dyDescent="0.2">
      <c r="W10301" s="25"/>
      <c r="X10301" s="25"/>
    </row>
    <row r="10302" spans="23:24" x14ac:dyDescent="0.2">
      <c r="W10302" s="25"/>
      <c r="X10302" s="25"/>
    </row>
    <row r="10303" spans="23:24" x14ac:dyDescent="0.2">
      <c r="W10303" s="25"/>
      <c r="X10303" s="25"/>
    </row>
    <row r="10304" spans="23:24" x14ac:dyDescent="0.2">
      <c r="W10304" s="25"/>
      <c r="X10304" s="25"/>
    </row>
    <row r="10305" spans="23:24" x14ac:dyDescent="0.2">
      <c r="W10305" s="25"/>
      <c r="X10305" s="25"/>
    </row>
    <row r="10306" spans="23:24" x14ac:dyDescent="0.2">
      <c r="W10306" s="25"/>
      <c r="X10306" s="25"/>
    </row>
    <row r="10307" spans="23:24" x14ac:dyDescent="0.2">
      <c r="W10307" s="25"/>
      <c r="X10307" s="25"/>
    </row>
    <row r="10308" spans="23:24" x14ac:dyDescent="0.2">
      <c r="W10308" s="25"/>
      <c r="X10308" s="25"/>
    </row>
    <row r="10309" spans="23:24" x14ac:dyDescent="0.2">
      <c r="W10309" s="25"/>
      <c r="X10309" s="25"/>
    </row>
    <row r="10310" spans="23:24" x14ac:dyDescent="0.2">
      <c r="W10310" s="25"/>
      <c r="X10310" s="25"/>
    </row>
    <row r="10311" spans="23:24" x14ac:dyDescent="0.2">
      <c r="W10311" s="25"/>
      <c r="X10311" s="25"/>
    </row>
    <row r="10312" spans="23:24" x14ac:dyDescent="0.2">
      <c r="W10312" s="25"/>
      <c r="X10312" s="25"/>
    </row>
    <row r="10313" spans="23:24" x14ac:dyDescent="0.2">
      <c r="W10313" s="25"/>
      <c r="X10313" s="25"/>
    </row>
    <row r="10314" spans="23:24" x14ac:dyDescent="0.2">
      <c r="W10314" s="25"/>
      <c r="X10314" s="25"/>
    </row>
    <row r="10315" spans="23:24" x14ac:dyDescent="0.2">
      <c r="W10315" s="25"/>
      <c r="X10315" s="25"/>
    </row>
    <row r="10316" spans="23:24" x14ac:dyDescent="0.2">
      <c r="W10316" s="25"/>
      <c r="X10316" s="25"/>
    </row>
    <row r="10317" spans="23:24" x14ac:dyDescent="0.2">
      <c r="W10317" s="25"/>
      <c r="X10317" s="25"/>
    </row>
    <row r="10318" spans="23:24" x14ac:dyDescent="0.2">
      <c r="W10318" s="25"/>
      <c r="X10318" s="25"/>
    </row>
    <row r="10319" spans="23:24" x14ac:dyDescent="0.2">
      <c r="W10319" s="25"/>
      <c r="X10319" s="25"/>
    </row>
    <row r="10320" spans="23:24" x14ac:dyDescent="0.2">
      <c r="W10320" s="25"/>
      <c r="X10320" s="25"/>
    </row>
    <row r="10321" spans="23:24" x14ac:dyDescent="0.2">
      <c r="W10321" s="25"/>
      <c r="X10321" s="25"/>
    </row>
    <row r="10322" spans="23:24" x14ac:dyDescent="0.2">
      <c r="W10322" s="25"/>
      <c r="X10322" s="25"/>
    </row>
    <row r="10323" spans="23:24" x14ac:dyDescent="0.2">
      <c r="W10323" s="25"/>
      <c r="X10323" s="25"/>
    </row>
    <row r="10324" spans="23:24" x14ac:dyDescent="0.2">
      <c r="W10324" s="25"/>
      <c r="X10324" s="25"/>
    </row>
    <row r="10325" spans="23:24" x14ac:dyDescent="0.2">
      <c r="W10325" s="25"/>
      <c r="X10325" s="25"/>
    </row>
    <row r="10326" spans="23:24" x14ac:dyDescent="0.2">
      <c r="W10326" s="25"/>
      <c r="X10326" s="25"/>
    </row>
    <row r="10327" spans="23:24" x14ac:dyDescent="0.2">
      <c r="W10327" s="25"/>
      <c r="X10327" s="25"/>
    </row>
    <row r="10328" spans="23:24" x14ac:dyDescent="0.2">
      <c r="W10328" s="25"/>
      <c r="X10328" s="25"/>
    </row>
    <row r="10329" spans="23:24" x14ac:dyDescent="0.2">
      <c r="W10329" s="25"/>
      <c r="X10329" s="25"/>
    </row>
    <row r="10330" spans="23:24" x14ac:dyDescent="0.2">
      <c r="W10330" s="25"/>
      <c r="X10330" s="25"/>
    </row>
    <row r="10331" spans="23:24" x14ac:dyDescent="0.2">
      <c r="W10331" s="25"/>
      <c r="X10331" s="25"/>
    </row>
    <row r="10332" spans="23:24" x14ac:dyDescent="0.2">
      <c r="W10332" s="25"/>
      <c r="X10332" s="25"/>
    </row>
    <row r="10333" spans="23:24" x14ac:dyDescent="0.2">
      <c r="W10333" s="25"/>
      <c r="X10333" s="25"/>
    </row>
    <row r="10334" spans="23:24" x14ac:dyDescent="0.2">
      <c r="W10334" s="25"/>
      <c r="X10334" s="25"/>
    </row>
    <row r="10335" spans="23:24" x14ac:dyDescent="0.2">
      <c r="W10335" s="25"/>
      <c r="X10335" s="25"/>
    </row>
    <row r="10336" spans="23:24" x14ac:dyDescent="0.2">
      <c r="W10336" s="25"/>
      <c r="X10336" s="25"/>
    </row>
    <row r="10337" spans="23:24" x14ac:dyDescent="0.2">
      <c r="W10337" s="25"/>
      <c r="X10337" s="25"/>
    </row>
    <row r="10338" spans="23:24" x14ac:dyDescent="0.2">
      <c r="W10338" s="25"/>
      <c r="X10338" s="25"/>
    </row>
    <row r="10339" spans="23:24" x14ac:dyDescent="0.2">
      <c r="W10339" s="25"/>
      <c r="X10339" s="25"/>
    </row>
    <row r="10340" spans="23:24" x14ac:dyDescent="0.2">
      <c r="W10340" s="25"/>
      <c r="X10340" s="25"/>
    </row>
    <row r="10341" spans="23:24" x14ac:dyDescent="0.2">
      <c r="W10341" s="25"/>
      <c r="X10341" s="25"/>
    </row>
    <row r="10342" spans="23:24" x14ac:dyDescent="0.2">
      <c r="W10342" s="25"/>
      <c r="X10342" s="25"/>
    </row>
    <row r="10343" spans="23:24" x14ac:dyDescent="0.2">
      <c r="W10343" s="25"/>
      <c r="X10343" s="25"/>
    </row>
    <row r="10344" spans="23:24" x14ac:dyDescent="0.2">
      <c r="W10344" s="25"/>
      <c r="X10344" s="25"/>
    </row>
    <row r="10345" spans="23:24" x14ac:dyDescent="0.2">
      <c r="W10345" s="25"/>
      <c r="X10345" s="25"/>
    </row>
    <row r="10346" spans="23:24" x14ac:dyDescent="0.2">
      <c r="W10346" s="25"/>
      <c r="X10346" s="25"/>
    </row>
    <row r="10347" spans="23:24" x14ac:dyDescent="0.2">
      <c r="W10347" s="25"/>
      <c r="X10347" s="25"/>
    </row>
    <row r="10348" spans="23:24" x14ac:dyDescent="0.2">
      <c r="W10348" s="25"/>
      <c r="X10348" s="25"/>
    </row>
    <row r="10349" spans="23:24" x14ac:dyDescent="0.2">
      <c r="W10349" s="25"/>
      <c r="X10349" s="25"/>
    </row>
    <row r="10350" spans="23:24" x14ac:dyDescent="0.2">
      <c r="W10350" s="25"/>
      <c r="X10350" s="25"/>
    </row>
    <row r="10351" spans="23:24" x14ac:dyDescent="0.2">
      <c r="W10351" s="25"/>
      <c r="X10351" s="25"/>
    </row>
    <row r="10352" spans="23:24" x14ac:dyDescent="0.2">
      <c r="W10352" s="25"/>
      <c r="X10352" s="25"/>
    </row>
    <row r="10353" spans="23:24" x14ac:dyDescent="0.2">
      <c r="W10353" s="25"/>
      <c r="X10353" s="25"/>
    </row>
    <row r="10354" spans="23:24" x14ac:dyDescent="0.2">
      <c r="W10354" s="25"/>
      <c r="X10354" s="25"/>
    </row>
    <row r="10355" spans="23:24" x14ac:dyDescent="0.2">
      <c r="W10355" s="25"/>
      <c r="X10355" s="25"/>
    </row>
    <row r="10356" spans="23:24" x14ac:dyDescent="0.2">
      <c r="W10356" s="25"/>
      <c r="X10356" s="25"/>
    </row>
    <row r="10357" spans="23:24" x14ac:dyDescent="0.2">
      <c r="W10357" s="25"/>
      <c r="X10357" s="25"/>
    </row>
    <row r="10358" spans="23:24" x14ac:dyDescent="0.2">
      <c r="W10358" s="25"/>
      <c r="X10358" s="25"/>
    </row>
    <row r="10359" spans="23:24" x14ac:dyDescent="0.2">
      <c r="W10359" s="25"/>
      <c r="X10359" s="25"/>
    </row>
    <row r="10360" spans="23:24" x14ac:dyDescent="0.2">
      <c r="W10360" s="25"/>
      <c r="X10360" s="25"/>
    </row>
    <row r="10361" spans="23:24" x14ac:dyDescent="0.2">
      <c r="W10361" s="25"/>
      <c r="X10361" s="25"/>
    </row>
    <row r="10362" spans="23:24" x14ac:dyDescent="0.2">
      <c r="W10362" s="25"/>
      <c r="X10362" s="25"/>
    </row>
    <row r="10363" spans="23:24" x14ac:dyDescent="0.2">
      <c r="W10363" s="25"/>
      <c r="X10363" s="25"/>
    </row>
    <row r="10364" spans="23:24" x14ac:dyDescent="0.2">
      <c r="W10364" s="25"/>
      <c r="X10364" s="25"/>
    </row>
    <row r="10365" spans="23:24" x14ac:dyDescent="0.2">
      <c r="W10365" s="25"/>
      <c r="X10365" s="25"/>
    </row>
    <row r="10366" spans="23:24" x14ac:dyDescent="0.2">
      <c r="W10366" s="25"/>
      <c r="X10366" s="25"/>
    </row>
    <row r="10367" spans="23:24" x14ac:dyDescent="0.2">
      <c r="W10367" s="25"/>
      <c r="X10367" s="25"/>
    </row>
    <row r="10368" spans="23:24" x14ac:dyDescent="0.2">
      <c r="W10368" s="25"/>
      <c r="X10368" s="25"/>
    </row>
    <row r="10369" spans="23:24" x14ac:dyDescent="0.2">
      <c r="W10369" s="25"/>
      <c r="X10369" s="25"/>
    </row>
    <row r="10370" spans="23:24" x14ac:dyDescent="0.2">
      <c r="W10370" s="25"/>
      <c r="X10370" s="25"/>
    </row>
    <row r="10371" spans="23:24" x14ac:dyDescent="0.2">
      <c r="W10371" s="25"/>
      <c r="X10371" s="25"/>
    </row>
    <row r="10372" spans="23:24" x14ac:dyDescent="0.2">
      <c r="W10372" s="25"/>
      <c r="X10372" s="25"/>
    </row>
    <row r="10373" spans="23:24" x14ac:dyDescent="0.2">
      <c r="W10373" s="25"/>
      <c r="X10373" s="25"/>
    </row>
    <row r="10374" spans="23:24" x14ac:dyDescent="0.2">
      <c r="W10374" s="25"/>
      <c r="X10374" s="25"/>
    </row>
    <row r="10375" spans="23:24" x14ac:dyDescent="0.2">
      <c r="W10375" s="25"/>
      <c r="X10375" s="25"/>
    </row>
    <row r="10376" spans="23:24" x14ac:dyDescent="0.2">
      <c r="W10376" s="25"/>
      <c r="X10376" s="25"/>
    </row>
    <row r="10377" spans="23:24" x14ac:dyDescent="0.2">
      <c r="W10377" s="25"/>
      <c r="X10377" s="25"/>
    </row>
    <row r="10378" spans="23:24" x14ac:dyDescent="0.2">
      <c r="W10378" s="25"/>
      <c r="X10378" s="25"/>
    </row>
    <row r="10379" spans="23:24" x14ac:dyDescent="0.2">
      <c r="W10379" s="25"/>
      <c r="X10379" s="25"/>
    </row>
    <row r="10380" spans="23:24" x14ac:dyDescent="0.2">
      <c r="W10380" s="25"/>
      <c r="X10380" s="25"/>
    </row>
    <row r="10381" spans="23:24" x14ac:dyDescent="0.2">
      <c r="W10381" s="25"/>
      <c r="X10381" s="25"/>
    </row>
    <row r="10382" spans="23:24" x14ac:dyDescent="0.2">
      <c r="W10382" s="25"/>
      <c r="X10382" s="25"/>
    </row>
    <row r="10383" spans="23:24" x14ac:dyDescent="0.2">
      <c r="W10383" s="25"/>
      <c r="X10383" s="25"/>
    </row>
    <row r="10384" spans="23:24" x14ac:dyDescent="0.2">
      <c r="W10384" s="25"/>
      <c r="X10384" s="25"/>
    </row>
    <row r="10385" spans="23:24" x14ac:dyDescent="0.2">
      <c r="W10385" s="25"/>
      <c r="X10385" s="25"/>
    </row>
    <row r="10386" spans="23:24" x14ac:dyDescent="0.2">
      <c r="W10386" s="25"/>
      <c r="X10386" s="25"/>
    </row>
    <row r="10387" spans="23:24" x14ac:dyDescent="0.2">
      <c r="W10387" s="25"/>
      <c r="X10387" s="25"/>
    </row>
    <row r="10388" spans="23:24" x14ac:dyDescent="0.2">
      <c r="W10388" s="25"/>
      <c r="X10388" s="25"/>
    </row>
    <row r="10389" spans="23:24" x14ac:dyDescent="0.2">
      <c r="W10389" s="25"/>
      <c r="X10389" s="25"/>
    </row>
    <row r="10390" spans="23:24" x14ac:dyDescent="0.2">
      <c r="W10390" s="25"/>
      <c r="X10390" s="25"/>
    </row>
    <row r="10391" spans="23:24" x14ac:dyDescent="0.2">
      <c r="W10391" s="25"/>
      <c r="X10391" s="25"/>
    </row>
    <row r="10392" spans="23:24" x14ac:dyDescent="0.2">
      <c r="W10392" s="25"/>
      <c r="X10392" s="25"/>
    </row>
    <row r="10393" spans="23:24" x14ac:dyDescent="0.2">
      <c r="W10393" s="25"/>
      <c r="X10393" s="25"/>
    </row>
    <row r="10394" spans="23:24" x14ac:dyDescent="0.2">
      <c r="W10394" s="25"/>
      <c r="X10394" s="25"/>
    </row>
    <row r="10395" spans="23:24" x14ac:dyDescent="0.2">
      <c r="W10395" s="25"/>
      <c r="X10395" s="25"/>
    </row>
    <row r="10396" spans="23:24" x14ac:dyDescent="0.2">
      <c r="W10396" s="25"/>
      <c r="X10396" s="25"/>
    </row>
    <row r="10397" spans="23:24" x14ac:dyDescent="0.2">
      <c r="W10397" s="25"/>
      <c r="X10397" s="25"/>
    </row>
    <row r="10398" spans="23:24" x14ac:dyDescent="0.2">
      <c r="W10398" s="25"/>
      <c r="X10398" s="25"/>
    </row>
    <row r="10399" spans="23:24" x14ac:dyDescent="0.2">
      <c r="W10399" s="25"/>
      <c r="X10399" s="25"/>
    </row>
    <row r="10400" spans="23:24" x14ac:dyDescent="0.2">
      <c r="W10400" s="25"/>
      <c r="X10400" s="25"/>
    </row>
    <row r="10401" spans="23:24" x14ac:dyDescent="0.2">
      <c r="W10401" s="25"/>
      <c r="X10401" s="25"/>
    </row>
    <row r="10402" spans="23:24" x14ac:dyDescent="0.2">
      <c r="W10402" s="25"/>
      <c r="X10402" s="25"/>
    </row>
    <row r="10403" spans="23:24" x14ac:dyDescent="0.2">
      <c r="W10403" s="25"/>
      <c r="X10403" s="25"/>
    </row>
    <row r="10404" spans="23:24" x14ac:dyDescent="0.2">
      <c r="W10404" s="25"/>
      <c r="X10404" s="25"/>
    </row>
    <row r="10405" spans="23:24" x14ac:dyDescent="0.2">
      <c r="W10405" s="25"/>
      <c r="X10405" s="25"/>
    </row>
    <row r="10406" spans="23:24" x14ac:dyDescent="0.2">
      <c r="W10406" s="25"/>
      <c r="X10406" s="25"/>
    </row>
    <row r="10407" spans="23:24" x14ac:dyDescent="0.2">
      <c r="W10407" s="25"/>
      <c r="X10407" s="25"/>
    </row>
    <row r="10408" spans="23:24" x14ac:dyDescent="0.2">
      <c r="W10408" s="25"/>
      <c r="X10408" s="25"/>
    </row>
    <row r="10409" spans="23:24" x14ac:dyDescent="0.2">
      <c r="W10409" s="25"/>
      <c r="X10409" s="25"/>
    </row>
    <row r="10410" spans="23:24" x14ac:dyDescent="0.2">
      <c r="W10410" s="25"/>
      <c r="X10410" s="25"/>
    </row>
    <row r="10411" spans="23:24" x14ac:dyDescent="0.2">
      <c r="W10411" s="25"/>
      <c r="X10411" s="25"/>
    </row>
    <row r="10412" spans="23:24" x14ac:dyDescent="0.2">
      <c r="W10412" s="25"/>
      <c r="X10412" s="25"/>
    </row>
    <row r="10413" spans="23:24" x14ac:dyDescent="0.2">
      <c r="W10413" s="25"/>
      <c r="X10413" s="25"/>
    </row>
    <row r="10414" spans="23:24" x14ac:dyDescent="0.2">
      <c r="W10414" s="25"/>
      <c r="X10414" s="25"/>
    </row>
    <row r="10415" spans="23:24" x14ac:dyDescent="0.2">
      <c r="W10415" s="25"/>
      <c r="X10415" s="25"/>
    </row>
    <row r="10416" spans="23:24" x14ac:dyDescent="0.2">
      <c r="W10416" s="25"/>
      <c r="X10416" s="25"/>
    </row>
    <row r="10417" spans="23:24" x14ac:dyDescent="0.2">
      <c r="W10417" s="25"/>
      <c r="X10417" s="25"/>
    </row>
    <row r="10418" spans="23:24" x14ac:dyDescent="0.2">
      <c r="W10418" s="25"/>
      <c r="X10418" s="25"/>
    </row>
    <row r="10419" spans="23:24" x14ac:dyDescent="0.2">
      <c r="W10419" s="25"/>
      <c r="X10419" s="25"/>
    </row>
    <row r="10420" spans="23:24" x14ac:dyDescent="0.2">
      <c r="W10420" s="25"/>
      <c r="X10420" s="25"/>
    </row>
    <row r="10421" spans="23:24" x14ac:dyDescent="0.2">
      <c r="W10421" s="25"/>
      <c r="X10421" s="25"/>
    </row>
    <row r="10422" spans="23:24" x14ac:dyDescent="0.2">
      <c r="W10422" s="25"/>
      <c r="X10422" s="25"/>
    </row>
    <row r="10423" spans="23:24" x14ac:dyDescent="0.2">
      <c r="W10423" s="25"/>
      <c r="X10423" s="25"/>
    </row>
    <row r="10424" spans="23:24" x14ac:dyDescent="0.2">
      <c r="W10424" s="25"/>
      <c r="X10424" s="25"/>
    </row>
    <row r="10425" spans="23:24" x14ac:dyDescent="0.2">
      <c r="W10425" s="25"/>
      <c r="X10425" s="25"/>
    </row>
    <row r="10426" spans="23:24" x14ac:dyDescent="0.2">
      <c r="W10426" s="25"/>
      <c r="X10426" s="25"/>
    </row>
    <row r="10427" spans="23:24" x14ac:dyDescent="0.2">
      <c r="W10427" s="25"/>
      <c r="X10427" s="25"/>
    </row>
    <row r="10428" spans="23:24" x14ac:dyDescent="0.2">
      <c r="W10428" s="25"/>
      <c r="X10428" s="25"/>
    </row>
    <row r="10429" spans="23:24" x14ac:dyDescent="0.2">
      <c r="W10429" s="25"/>
      <c r="X10429" s="25"/>
    </row>
    <row r="10430" spans="23:24" x14ac:dyDescent="0.2">
      <c r="W10430" s="25"/>
      <c r="X10430" s="25"/>
    </row>
    <row r="10431" spans="23:24" x14ac:dyDescent="0.2">
      <c r="W10431" s="25"/>
      <c r="X10431" s="25"/>
    </row>
    <row r="10432" spans="23:24" x14ac:dyDescent="0.2">
      <c r="W10432" s="25"/>
      <c r="X10432" s="25"/>
    </row>
    <row r="10433" spans="23:24" x14ac:dyDescent="0.2">
      <c r="W10433" s="25"/>
      <c r="X10433" s="25"/>
    </row>
    <row r="10434" spans="23:24" x14ac:dyDescent="0.2">
      <c r="W10434" s="25"/>
      <c r="X10434" s="25"/>
    </row>
    <row r="10435" spans="23:24" x14ac:dyDescent="0.2">
      <c r="W10435" s="25"/>
      <c r="X10435" s="25"/>
    </row>
    <row r="10436" spans="23:24" x14ac:dyDescent="0.2">
      <c r="W10436" s="25"/>
      <c r="X10436" s="25"/>
    </row>
    <row r="10437" spans="23:24" x14ac:dyDescent="0.2">
      <c r="W10437" s="25"/>
      <c r="X10437" s="25"/>
    </row>
    <row r="10438" spans="23:24" x14ac:dyDescent="0.2">
      <c r="W10438" s="25"/>
      <c r="X10438" s="25"/>
    </row>
    <row r="10439" spans="23:24" x14ac:dyDescent="0.2">
      <c r="W10439" s="25"/>
      <c r="X10439" s="25"/>
    </row>
    <row r="10440" spans="23:24" x14ac:dyDescent="0.2">
      <c r="W10440" s="25"/>
      <c r="X10440" s="25"/>
    </row>
    <row r="10441" spans="23:24" x14ac:dyDescent="0.2">
      <c r="W10441" s="25"/>
      <c r="X10441" s="25"/>
    </row>
    <row r="10442" spans="23:24" x14ac:dyDescent="0.2">
      <c r="W10442" s="25"/>
      <c r="X10442" s="25"/>
    </row>
    <row r="10443" spans="23:24" x14ac:dyDescent="0.2">
      <c r="W10443" s="25"/>
      <c r="X10443" s="25"/>
    </row>
    <row r="10444" spans="23:24" x14ac:dyDescent="0.2">
      <c r="W10444" s="25"/>
      <c r="X10444" s="25"/>
    </row>
    <row r="10445" spans="23:24" x14ac:dyDescent="0.2">
      <c r="W10445" s="25"/>
      <c r="X10445" s="25"/>
    </row>
    <row r="10446" spans="23:24" x14ac:dyDescent="0.2">
      <c r="W10446" s="25"/>
      <c r="X10446" s="25"/>
    </row>
    <row r="10447" spans="23:24" x14ac:dyDescent="0.2">
      <c r="W10447" s="25"/>
      <c r="X10447" s="25"/>
    </row>
    <row r="10448" spans="23:24" x14ac:dyDescent="0.2">
      <c r="W10448" s="25"/>
      <c r="X10448" s="25"/>
    </row>
    <row r="10449" spans="23:24" x14ac:dyDescent="0.2">
      <c r="W10449" s="25"/>
      <c r="X10449" s="25"/>
    </row>
    <row r="10450" spans="23:24" x14ac:dyDescent="0.2">
      <c r="W10450" s="25"/>
      <c r="X10450" s="25"/>
    </row>
    <row r="10451" spans="23:24" x14ac:dyDescent="0.2">
      <c r="W10451" s="25"/>
      <c r="X10451" s="25"/>
    </row>
    <row r="10452" spans="23:24" x14ac:dyDescent="0.2">
      <c r="W10452" s="25"/>
      <c r="X10452" s="25"/>
    </row>
    <row r="10453" spans="23:24" x14ac:dyDescent="0.2">
      <c r="W10453" s="25"/>
      <c r="X10453" s="25"/>
    </row>
    <row r="10454" spans="23:24" x14ac:dyDescent="0.2">
      <c r="W10454" s="25"/>
      <c r="X10454" s="25"/>
    </row>
    <row r="10455" spans="23:24" x14ac:dyDescent="0.2">
      <c r="W10455" s="25"/>
      <c r="X10455" s="25"/>
    </row>
    <row r="10456" spans="23:24" x14ac:dyDescent="0.2">
      <c r="W10456" s="25"/>
      <c r="X10456" s="25"/>
    </row>
    <row r="10457" spans="23:24" x14ac:dyDescent="0.2">
      <c r="W10457" s="25"/>
      <c r="X10457" s="25"/>
    </row>
    <row r="10458" spans="23:24" x14ac:dyDescent="0.2">
      <c r="W10458" s="25"/>
      <c r="X10458" s="25"/>
    </row>
    <row r="10459" spans="23:24" x14ac:dyDescent="0.2">
      <c r="W10459" s="25"/>
      <c r="X10459" s="25"/>
    </row>
    <row r="10460" spans="23:24" x14ac:dyDescent="0.2">
      <c r="W10460" s="25"/>
      <c r="X10460" s="25"/>
    </row>
    <row r="10461" spans="23:24" x14ac:dyDescent="0.2">
      <c r="W10461" s="25"/>
      <c r="X10461" s="25"/>
    </row>
    <row r="10462" spans="23:24" x14ac:dyDescent="0.2">
      <c r="W10462" s="25"/>
      <c r="X10462" s="25"/>
    </row>
    <row r="10463" spans="23:24" x14ac:dyDescent="0.2">
      <c r="W10463" s="25"/>
      <c r="X10463" s="25"/>
    </row>
    <row r="10464" spans="23:24" x14ac:dyDescent="0.2">
      <c r="W10464" s="25"/>
      <c r="X10464" s="25"/>
    </row>
    <row r="10465" spans="23:24" x14ac:dyDescent="0.2">
      <c r="W10465" s="25"/>
      <c r="X10465" s="25"/>
    </row>
    <row r="10466" spans="23:24" x14ac:dyDescent="0.2">
      <c r="W10466" s="25"/>
      <c r="X10466" s="25"/>
    </row>
    <row r="10467" spans="23:24" x14ac:dyDescent="0.2">
      <c r="W10467" s="25"/>
      <c r="X10467" s="25"/>
    </row>
    <row r="10468" spans="23:24" x14ac:dyDescent="0.2">
      <c r="W10468" s="25"/>
      <c r="X10468" s="25"/>
    </row>
    <row r="10469" spans="23:24" x14ac:dyDescent="0.2">
      <c r="W10469" s="25"/>
      <c r="X10469" s="25"/>
    </row>
    <row r="10470" spans="23:24" x14ac:dyDescent="0.2">
      <c r="W10470" s="25"/>
      <c r="X10470" s="25"/>
    </row>
    <row r="10471" spans="23:24" x14ac:dyDescent="0.2">
      <c r="W10471" s="25"/>
      <c r="X10471" s="25"/>
    </row>
    <row r="10472" spans="23:24" x14ac:dyDescent="0.2">
      <c r="W10472" s="25"/>
      <c r="X10472" s="25"/>
    </row>
    <row r="10473" spans="23:24" x14ac:dyDescent="0.2">
      <c r="W10473" s="25"/>
      <c r="X10473" s="25"/>
    </row>
    <row r="10474" spans="23:24" x14ac:dyDescent="0.2">
      <c r="W10474" s="25"/>
      <c r="X10474" s="25"/>
    </row>
    <row r="10475" spans="23:24" x14ac:dyDescent="0.2">
      <c r="W10475" s="25"/>
      <c r="X10475" s="25"/>
    </row>
    <row r="10476" spans="23:24" x14ac:dyDescent="0.2">
      <c r="W10476" s="25"/>
      <c r="X10476" s="25"/>
    </row>
    <row r="10477" spans="23:24" x14ac:dyDescent="0.2">
      <c r="W10477" s="25"/>
      <c r="X10477" s="25"/>
    </row>
    <row r="10478" spans="23:24" x14ac:dyDescent="0.2">
      <c r="W10478" s="25"/>
      <c r="X10478" s="25"/>
    </row>
    <row r="10479" spans="23:24" x14ac:dyDescent="0.2">
      <c r="W10479" s="25"/>
      <c r="X10479" s="25"/>
    </row>
    <row r="10480" spans="23:24" x14ac:dyDescent="0.2">
      <c r="W10480" s="25"/>
      <c r="X10480" s="25"/>
    </row>
    <row r="10481" spans="23:24" x14ac:dyDescent="0.2">
      <c r="W10481" s="25"/>
      <c r="X10481" s="25"/>
    </row>
    <row r="10482" spans="23:24" x14ac:dyDescent="0.2">
      <c r="W10482" s="25"/>
      <c r="X10482" s="25"/>
    </row>
    <row r="10483" spans="23:24" x14ac:dyDescent="0.2">
      <c r="W10483" s="25"/>
      <c r="X10483" s="25"/>
    </row>
    <row r="10484" spans="23:24" x14ac:dyDescent="0.2">
      <c r="W10484" s="25"/>
      <c r="X10484" s="25"/>
    </row>
    <row r="10485" spans="23:24" x14ac:dyDescent="0.2">
      <c r="W10485" s="25"/>
      <c r="X10485" s="25"/>
    </row>
    <row r="10486" spans="23:24" x14ac:dyDescent="0.2">
      <c r="W10486" s="25"/>
      <c r="X10486" s="25"/>
    </row>
    <row r="10487" spans="23:24" x14ac:dyDescent="0.2">
      <c r="W10487" s="25"/>
      <c r="X10487" s="25"/>
    </row>
    <row r="10488" spans="23:24" x14ac:dyDescent="0.2">
      <c r="W10488" s="25"/>
      <c r="X10488" s="25"/>
    </row>
    <row r="10489" spans="23:24" x14ac:dyDescent="0.2">
      <c r="W10489" s="25"/>
      <c r="X10489" s="25"/>
    </row>
    <row r="10490" spans="23:24" x14ac:dyDescent="0.2">
      <c r="W10490" s="25"/>
      <c r="X10490" s="25"/>
    </row>
    <row r="10491" spans="23:24" x14ac:dyDescent="0.2">
      <c r="W10491" s="25"/>
      <c r="X10491" s="25"/>
    </row>
    <row r="10492" spans="23:24" x14ac:dyDescent="0.2">
      <c r="W10492" s="25"/>
      <c r="X10492" s="25"/>
    </row>
    <row r="10493" spans="23:24" x14ac:dyDescent="0.2">
      <c r="W10493" s="25"/>
      <c r="X10493" s="25"/>
    </row>
    <row r="10494" spans="23:24" x14ac:dyDescent="0.2">
      <c r="W10494" s="25"/>
      <c r="X10494" s="25"/>
    </row>
    <row r="10495" spans="23:24" x14ac:dyDescent="0.2">
      <c r="W10495" s="25"/>
      <c r="X10495" s="25"/>
    </row>
    <row r="10496" spans="23:24" x14ac:dyDescent="0.2">
      <c r="W10496" s="25"/>
      <c r="X10496" s="25"/>
    </row>
    <row r="10497" spans="23:24" x14ac:dyDescent="0.2">
      <c r="W10497" s="25"/>
      <c r="X10497" s="25"/>
    </row>
    <row r="10498" spans="23:24" x14ac:dyDescent="0.2">
      <c r="W10498" s="25"/>
      <c r="X10498" s="25"/>
    </row>
    <row r="10499" spans="23:24" x14ac:dyDescent="0.2">
      <c r="W10499" s="25"/>
      <c r="X10499" s="25"/>
    </row>
    <row r="10500" spans="23:24" x14ac:dyDescent="0.2">
      <c r="W10500" s="25"/>
      <c r="X10500" s="25"/>
    </row>
    <row r="10501" spans="23:24" x14ac:dyDescent="0.2">
      <c r="W10501" s="25"/>
      <c r="X10501" s="25"/>
    </row>
    <row r="10502" spans="23:24" x14ac:dyDescent="0.2">
      <c r="W10502" s="25"/>
      <c r="X10502" s="25"/>
    </row>
    <row r="10503" spans="23:24" x14ac:dyDescent="0.2">
      <c r="W10503" s="25"/>
      <c r="X10503" s="25"/>
    </row>
    <row r="10504" spans="23:24" x14ac:dyDescent="0.2">
      <c r="W10504" s="25"/>
      <c r="X10504" s="25"/>
    </row>
    <row r="10505" spans="23:24" x14ac:dyDescent="0.2">
      <c r="W10505" s="25"/>
      <c r="X10505" s="25"/>
    </row>
    <row r="10506" spans="23:24" x14ac:dyDescent="0.2">
      <c r="W10506" s="25"/>
      <c r="X10506" s="25"/>
    </row>
    <row r="10507" spans="23:24" x14ac:dyDescent="0.2">
      <c r="W10507" s="25"/>
      <c r="X10507" s="25"/>
    </row>
    <row r="10508" spans="23:24" x14ac:dyDescent="0.2">
      <c r="W10508" s="25"/>
      <c r="X10508" s="25"/>
    </row>
    <row r="10509" spans="23:24" x14ac:dyDescent="0.2">
      <c r="W10509" s="25"/>
      <c r="X10509" s="25"/>
    </row>
    <row r="10510" spans="23:24" x14ac:dyDescent="0.2">
      <c r="W10510" s="25"/>
      <c r="X10510" s="25"/>
    </row>
    <row r="10511" spans="23:24" x14ac:dyDescent="0.2">
      <c r="W10511" s="25"/>
      <c r="X10511" s="25"/>
    </row>
    <row r="10512" spans="23:24" x14ac:dyDescent="0.2">
      <c r="W10512" s="25"/>
      <c r="X10512" s="25"/>
    </row>
    <row r="10513" spans="23:24" x14ac:dyDescent="0.2">
      <c r="W10513" s="25"/>
      <c r="X10513" s="25"/>
    </row>
    <row r="10514" spans="23:24" x14ac:dyDescent="0.2">
      <c r="W10514" s="25"/>
      <c r="X10514" s="25"/>
    </row>
    <row r="10515" spans="23:24" x14ac:dyDescent="0.2">
      <c r="W10515" s="25"/>
      <c r="X10515" s="25"/>
    </row>
    <row r="10516" spans="23:24" x14ac:dyDescent="0.2">
      <c r="W10516" s="25"/>
      <c r="X10516" s="25"/>
    </row>
    <row r="10517" spans="23:24" x14ac:dyDescent="0.2">
      <c r="W10517" s="25"/>
      <c r="X10517" s="25"/>
    </row>
    <row r="10518" spans="23:24" x14ac:dyDescent="0.2">
      <c r="W10518" s="25"/>
      <c r="X10518" s="25"/>
    </row>
    <row r="10519" spans="23:24" x14ac:dyDescent="0.2">
      <c r="W10519" s="25"/>
      <c r="X10519" s="25"/>
    </row>
    <row r="10520" spans="23:24" x14ac:dyDescent="0.2">
      <c r="W10520" s="25"/>
      <c r="X10520" s="25"/>
    </row>
    <row r="10521" spans="23:24" x14ac:dyDescent="0.2">
      <c r="W10521" s="25"/>
      <c r="X10521" s="25"/>
    </row>
    <row r="10522" spans="23:24" x14ac:dyDescent="0.2">
      <c r="W10522" s="25"/>
      <c r="X10522" s="25"/>
    </row>
    <row r="10523" spans="23:24" x14ac:dyDescent="0.2">
      <c r="W10523" s="25"/>
      <c r="X10523" s="25"/>
    </row>
    <row r="10524" spans="23:24" x14ac:dyDescent="0.2">
      <c r="W10524" s="25"/>
      <c r="X10524" s="25"/>
    </row>
    <row r="10525" spans="23:24" x14ac:dyDescent="0.2">
      <c r="W10525" s="25"/>
      <c r="X10525" s="25"/>
    </row>
    <row r="10526" spans="23:24" x14ac:dyDescent="0.2">
      <c r="W10526" s="25"/>
      <c r="X10526" s="25"/>
    </row>
    <row r="10527" spans="23:24" x14ac:dyDescent="0.2">
      <c r="W10527" s="25"/>
      <c r="X10527" s="25"/>
    </row>
    <row r="10528" spans="23:24" x14ac:dyDescent="0.2">
      <c r="W10528" s="25"/>
      <c r="X10528" s="25"/>
    </row>
    <row r="10529" spans="23:24" x14ac:dyDescent="0.2">
      <c r="W10529" s="25"/>
      <c r="X10529" s="25"/>
    </row>
    <row r="10530" spans="23:24" x14ac:dyDescent="0.2">
      <c r="W10530" s="25"/>
      <c r="X10530" s="25"/>
    </row>
    <row r="10531" spans="23:24" x14ac:dyDescent="0.2">
      <c r="W10531" s="25"/>
      <c r="X10531" s="25"/>
    </row>
    <row r="10532" spans="23:24" x14ac:dyDescent="0.2">
      <c r="W10532" s="25"/>
      <c r="X10532" s="25"/>
    </row>
    <row r="10533" spans="23:24" x14ac:dyDescent="0.2">
      <c r="W10533" s="25"/>
      <c r="X10533" s="25"/>
    </row>
    <row r="10534" spans="23:24" x14ac:dyDescent="0.2">
      <c r="W10534" s="25"/>
      <c r="X10534" s="25"/>
    </row>
    <row r="10535" spans="23:24" x14ac:dyDescent="0.2">
      <c r="W10535" s="25"/>
      <c r="X10535" s="25"/>
    </row>
    <row r="10536" spans="23:24" x14ac:dyDescent="0.2">
      <c r="W10536" s="25"/>
      <c r="X10536" s="25"/>
    </row>
    <row r="10537" spans="23:24" x14ac:dyDescent="0.2">
      <c r="W10537" s="25"/>
      <c r="X10537" s="25"/>
    </row>
    <row r="10538" spans="23:24" x14ac:dyDescent="0.2">
      <c r="W10538" s="25"/>
      <c r="X10538" s="25"/>
    </row>
    <row r="10539" spans="23:24" x14ac:dyDescent="0.2">
      <c r="W10539" s="25"/>
      <c r="X10539" s="25"/>
    </row>
    <row r="10540" spans="23:24" x14ac:dyDescent="0.2">
      <c r="W10540" s="25"/>
      <c r="X10540" s="25"/>
    </row>
    <row r="10541" spans="23:24" x14ac:dyDescent="0.2">
      <c r="W10541" s="25"/>
      <c r="X10541" s="25"/>
    </row>
    <row r="10542" spans="23:24" x14ac:dyDescent="0.2">
      <c r="W10542" s="25"/>
      <c r="X10542" s="25"/>
    </row>
    <row r="10543" spans="23:24" x14ac:dyDescent="0.2">
      <c r="W10543" s="25"/>
      <c r="X10543" s="25"/>
    </row>
    <row r="10544" spans="23:24" x14ac:dyDescent="0.2">
      <c r="W10544" s="25"/>
      <c r="X10544" s="25"/>
    </row>
    <row r="10545" spans="23:24" x14ac:dyDescent="0.2">
      <c r="W10545" s="25"/>
      <c r="X10545" s="25"/>
    </row>
    <row r="10546" spans="23:24" x14ac:dyDescent="0.2">
      <c r="W10546" s="25"/>
      <c r="X10546" s="25"/>
    </row>
    <row r="10547" spans="23:24" x14ac:dyDescent="0.2">
      <c r="W10547" s="25"/>
      <c r="X10547" s="25"/>
    </row>
    <row r="10548" spans="23:24" x14ac:dyDescent="0.2">
      <c r="W10548" s="25"/>
      <c r="X10548" s="25"/>
    </row>
    <row r="10549" spans="23:24" x14ac:dyDescent="0.2">
      <c r="W10549" s="25"/>
      <c r="X10549" s="25"/>
    </row>
    <row r="10550" spans="23:24" x14ac:dyDescent="0.2">
      <c r="W10550" s="25"/>
      <c r="X10550" s="25"/>
    </row>
    <row r="10551" spans="23:24" x14ac:dyDescent="0.2">
      <c r="W10551" s="25"/>
      <c r="X10551" s="25"/>
    </row>
    <row r="10552" spans="23:24" x14ac:dyDescent="0.2">
      <c r="W10552" s="25"/>
      <c r="X10552" s="25"/>
    </row>
    <row r="10553" spans="23:24" x14ac:dyDescent="0.2">
      <c r="W10553" s="25"/>
      <c r="X10553" s="25"/>
    </row>
    <row r="10554" spans="23:24" x14ac:dyDescent="0.2">
      <c r="W10554" s="25"/>
      <c r="X10554" s="25"/>
    </row>
    <row r="10555" spans="23:24" x14ac:dyDescent="0.2">
      <c r="W10555" s="25"/>
      <c r="X10555" s="25"/>
    </row>
    <row r="10556" spans="23:24" x14ac:dyDescent="0.2">
      <c r="W10556" s="25"/>
      <c r="X10556" s="25"/>
    </row>
    <row r="10557" spans="23:24" x14ac:dyDescent="0.2">
      <c r="W10557" s="25"/>
      <c r="X10557" s="25"/>
    </row>
    <row r="10558" spans="23:24" x14ac:dyDescent="0.2">
      <c r="W10558" s="25"/>
      <c r="X10558" s="25"/>
    </row>
    <row r="10559" spans="23:24" x14ac:dyDescent="0.2">
      <c r="W10559" s="25"/>
      <c r="X10559" s="25"/>
    </row>
    <row r="10560" spans="23:24" x14ac:dyDescent="0.2">
      <c r="W10560" s="25"/>
      <c r="X10560" s="25"/>
    </row>
    <row r="10561" spans="23:24" x14ac:dyDescent="0.2">
      <c r="W10561" s="25"/>
      <c r="X10561" s="25"/>
    </row>
    <row r="10562" spans="23:24" x14ac:dyDescent="0.2">
      <c r="W10562" s="25"/>
      <c r="X10562" s="25"/>
    </row>
    <row r="10563" spans="23:24" x14ac:dyDescent="0.2">
      <c r="W10563" s="25"/>
      <c r="X10563" s="25"/>
    </row>
    <row r="10564" spans="23:24" x14ac:dyDescent="0.2">
      <c r="W10564" s="25"/>
      <c r="X10564" s="25"/>
    </row>
    <row r="10565" spans="23:24" x14ac:dyDescent="0.2">
      <c r="W10565" s="25"/>
      <c r="X10565" s="25"/>
    </row>
    <row r="10566" spans="23:24" x14ac:dyDescent="0.2">
      <c r="W10566" s="25"/>
      <c r="X10566" s="25"/>
    </row>
    <row r="10567" spans="23:24" x14ac:dyDescent="0.2">
      <c r="W10567" s="25"/>
      <c r="X10567" s="25"/>
    </row>
    <row r="10568" spans="23:24" x14ac:dyDescent="0.2">
      <c r="W10568" s="25"/>
      <c r="X10568" s="25"/>
    </row>
    <row r="10569" spans="23:24" x14ac:dyDescent="0.2">
      <c r="W10569" s="25"/>
      <c r="X10569" s="25"/>
    </row>
    <row r="10570" spans="23:24" x14ac:dyDescent="0.2">
      <c r="W10570" s="25"/>
      <c r="X10570" s="25"/>
    </row>
    <row r="10571" spans="23:24" x14ac:dyDescent="0.2">
      <c r="W10571" s="25"/>
      <c r="X10571" s="25"/>
    </row>
    <row r="10572" spans="23:24" x14ac:dyDescent="0.2">
      <c r="W10572" s="25"/>
      <c r="X10572" s="25"/>
    </row>
    <row r="10573" spans="23:24" x14ac:dyDescent="0.2">
      <c r="W10573" s="25"/>
      <c r="X10573" s="25"/>
    </row>
    <row r="10574" spans="23:24" x14ac:dyDescent="0.2">
      <c r="W10574" s="25"/>
      <c r="X10574" s="25"/>
    </row>
    <row r="10575" spans="23:24" x14ac:dyDescent="0.2">
      <c r="W10575" s="25"/>
      <c r="X10575" s="25"/>
    </row>
    <row r="10576" spans="23:24" x14ac:dyDescent="0.2">
      <c r="W10576" s="25"/>
      <c r="X10576" s="25"/>
    </row>
    <row r="10577" spans="23:24" x14ac:dyDescent="0.2">
      <c r="W10577" s="25"/>
      <c r="X10577" s="25"/>
    </row>
    <row r="10578" spans="23:24" x14ac:dyDescent="0.2">
      <c r="W10578" s="25"/>
      <c r="X10578" s="25"/>
    </row>
    <row r="10579" spans="23:24" x14ac:dyDescent="0.2">
      <c r="W10579" s="25"/>
      <c r="X10579" s="25"/>
    </row>
    <row r="10580" spans="23:24" x14ac:dyDescent="0.2">
      <c r="W10580" s="25"/>
      <c r="X10580" s="25"/>
    </row>
    <row r="10581" spans="23:24" x14ac:dyDescent="0.2">
      <c r="W10581" s="25"/>
      <c r="X10581" s="25"/>
    </row>
    <row r="10582" spans="23:24" x14ac:dyDescent="0.2">
      <c r="W10582" s="25"/>
      <c r="X10582" s="25"/>
    </row>
    <row r="10583" spans="23:24" x14ac:dyDescent="0.2">
      <c r="W10583" s="25"/>
      <c r="X10583" s="25"/>
    </row>
    <row r="10584" spans="23:24" x14ac:dyDescent="0.2">
      <c r="W10584" s="25"/>
      <c r="X10584" s="25"/>
    </row>
    <row r="10585" spans="23:24" x14ac:dyDescent="0.2">
      <c r="W10585" s="25"/>
      <c r="X10585" s="25"/>
    </row>
    <row r="10586" spans="23:24" x14ac:dyDescent="0.2">
      <c r="W10586" s="25"/>
      <c r="X10586" s="25"/>
    </row>
    <row r="10587" spans="23:24" x14ac:dyDescent="0.2">
      <c r="W10587" s="25"/>
      <c r="X10587" s="25"/>
    </row>
    <row r="10588" spans="23:24" x14ac:dyDescent="0.2">
      <c r="W10588" s="25"/>
      <c r="X10588" s="25"/>
    </row>
    <row r="10589" spans="23:24" x14ac:dyDescent="0.2">
      <c r="W10589" s="25"/>
      <c r="X10589" s="25"/>
    </row>
    <row r="10590" spans="23:24" x14ac:dyDescent="0.2">
      <c r="W10590" s="25"/>
      <c r="X10590" s="25"/>
    </row>
    <row r="10591" spans="23:24" x14ac:dyDescent="0.2">
      <c r="W10591" s="25"/>
      <c r="X10591" s="25"/>
    </row>
    <row r="10592" spans="23:24" x14ac:dyDescent="0.2">
      <c r="W10592" s="25"/>
      <c r="X10592" s="25"/>
    </row>
    <row r="10593" spans="23:24" x14ac:dyDescent="0.2">
      <c r="W10593" s="25"/>
      <c r="X10593" s="25"/>
    </row>
    <row r="10594" spans="23:24" x14ac:dyDescent="0.2">
      <c r="W10594" s="25"/>
      <c r="X10594" s="25"/>
    </row>
    <row r="10595" spans="23:24" x14ac:dyDescent="0.2">
      <c r="W10595" s="25"/>
      <c r="X10595" s="25"/>
    </row>
    <row r="10596" spans="23:24" x14ac:dyDescent="0.2">
      <c r="W10596" s="25"/>
      <c r="X10596" s="25"/>
    </row>
    <row r="10597" spans="23:24" x14ac:dyDescent="0.2">
      <c r="W10597" s="25"/>
      <c r="X10597" s="25"/>
    </row>
    <row r="10598" spans="23:24" x14ac:dyDescent="0.2">
      <c r="W10598" s="25"/>
      <c r="X10598" s="25"/>
    </row>
    <row r="10599" spans="23:24" x14ac:dyDescent="0.2">
      <c r="W10599" s="25"/>
      <c r="X10599" s="25"/>
    </row>
    <row r="10600" spans="23:24" x14ac:dyDescent="0.2">
      <c r="W10600" s="25"/>
      <c r="X10600" s="25"/>
    </row>
    <row r="10601" spans="23:24" x14ac:dyDescent="0.2">
      <c r="W10601" s="25"/>
      <c r="X10601" s="25"/>
    </row>
    <row r="10602" spans="23:24" x14ac:dyDescent="0.2">
      <c r="W10602" s="25"/>
      <c r="X10602" s="25"/>
    </row>
    <row r="10603" spans="23:24" x14ac:dyDescent="0.2">
      <c r="W10603" s="25"/>
      <c r="X10603" s="25"/>
    </row>
    <row r="10604" spans="23:24" x14ac:dyDescent="0.2">
      <c r="W10604" s="25"/>
      <c r="X10604" s="25"/>
    </row>
    <row r="10605" spans="23:24" x14ac:dyDescent="0.2">
      <c r="W10605" s="25"/>
      <c r="X10605" s="25"/>
    </row>
    <row r="10606" spans="23:24" x14ac:dyDescent="0.2">
      <c r="W10606" s="25"/>
      <c r="X10606" s="25"/>
    </row>
    <row r="10607" spans="23:24" x14ac:dyDescent="0.2">
      <c r="W10607" s="25"/>
      <c r="X10607" s="25"/>
    </row>
    <row r="10608" spans="23:24" x14ac:dyDescent="0.2">
      <c r="W10608" s="25"/>
      <c r="X10608" s="25"/>
    </row>
    <row r="10609" spans="23:24" x14ac:dyDescent="0.2">
      <c r="W10609" s="25"/>
      <c r="X10609" s="25"/>
    </row>
    <row r="10610" spans="23:24" x14ac:dyDescent="0.2">
      <c r="W10610" s="25"/>
      <c r="X10610" s="25"/>
    </row>
    <row r="10611" spans="23:24" x14ac:dyDescent="0.2">
      <c r="W10611" s="25"/>
      <c r="X10611" s="25"/>
    </row>
    <row r="10612" spans="23:24" x14ac:dyDescent="0.2">
      <c r="W10612" s="25"/>
      <c r="X10612" s="25"/>
    </row>
    <row r="10613" spans="23:24" x14ac:dyDescent="0.2">
      <c r="W10613" s="25"/>
      <c r="X10613" s="25"/>
    </row>
    <row r="10614" spans="23:24" x14ac:dyDescent="0.2">
      <c r="W10614" s="25"/>
      <c r="X10614" s="25"/>
    </row>
    <row r="10615" spans="23:24" x14ac:dyDescent="0.2">
      <c r="W10615" s="25"/>
      <c r="X10615" s="25"/>
    </row>
    <row r="10616" spans="23:24" x14ac:dyDescent="0.2">
      <c r="W10616" s="25"/>
      <c r="X10616" s="25"/>
    </row>
    <row r="10617" spans="23:24" x14ac:dyDescent="0.2">
      <c r="W10617" s="25"/>
      <c r="X10617" s="25"/>
    </row>
    <row r="10618" spans="23:24" x14ac:dyDescent="0.2">
      <c r="W10618" s="25"/>
      <c r="X10618" s="25"/>
    </row>
    <row r="10619" spans="23:24" x14ac:dyDescent="0.2">
      <c r="W10619" s="25"/>
      <c r="X10619" s="25"/>
    </row>
    <row r="10620" spans="23:24" x14ac:dyDescent="0.2">
      <c r="W10620" s="25"/>
      <c r="X10620" s="25"/>
    </row>
    <row r="10621" spans="23:24" x14ac:dyDescent="0.2">
      <c r="W10621" s="25"/>
      <c r="X10621" s="25"/>
    </row>
    <row r="10622" spans="23:24" x14ac:dyDescent="0.2">
      <c r="W10622" s="25"/>
      <c r="X10622" s="25"/>
    </row>
    <row r="10623" spans="23:24" x14ac:dyDescent="0.2">
      <c r="W10623" s="25"/>
      <c r="X10623" s="25"/>
    </row>
    <row r="10624" spans="23:24" x14ac:dyDescent="0.2">
      <c r="W10624" s="25"/>
      <c r="X10624" s="25"/>
    </row>
    <row r="10625" spans="23:24" x14ac:dyDescent="0.2">
      <c r="W10625" s="25"/>
      <c r="X10625" s="25"/>
    </row>
    <row r="10626" spans="23:24" x14ac:dyDescent="0.2">
      <c r="W10626" s="25"/>
      <c r="X10626" s="25"/>
    </row>
    <row r="10627" spans="23:24" x14ac:dyDescent="0.2">
      <c r="W10627" s="25"/>
      <c r="X10627" s="25"/>
    </row>
    <row r="10628" spans="23:24" x14ac:dyDescent="0.2">
      <c r="W10628" s="25"/>
      <c r="X10628" s="25"/>
    </row>
    <row r="10629" spans="23:24" x14ac:dyDescent="0.2">
      <c r="W10629" s="25"/>
      <c r="X10629" s="25"/>
    </row>
    <row r="10630" spans="23:24" x14ac:dyDescent="0.2">
      <c r="W10630" s="25"/>
      <c r="X10630" s="25"/>
    </row>
    <row r="10631" spans="23:24" x14ac:dyDescent="0.2">
      <c r="W10631" s="25"/>
      <c r="X10631" s="25"/>
    </row>
    <row r="10632" spans="23:24" x14ac:dyDescent="0.2">
      <c r="W10632" s="25"/>
      <c r="X10632" s="25"/>
    </row>
    <row r="10633" spans="23:24" x14ac:dyDescent="0.2">
      <c r="W10633" s="25"/>
      <c r="X10633" s="25"/>
    </row>
    <row r="10634" spans="23:24" x14ac:dyDescent="0.2">
      <c r="W10634" s="25"/>
      <c r="X10634" s="25"/>
    </row>
    <row r="10635" spans="23:24" x14ac:dyDescent="0.2">
      <c r="W10635" s="25"/>
      <c r="X10635" s="25"/>
    </row>
    <row r="10636" spans="23:24" x14ac:dyDescent="0.2">
      <c r="W10636" s="25"/>
      <c r="X10636" s="25"/>
    </row>
    <row r="10637" spans="23:24" x14ac:dyDescent="0.2">
      <c r="W10637" s="25"/>
      <c r="X10637" s="25"/>
    </row>
    <row r="10638" spans="23:24" x14ac:dyDescent="0.2">
      <c r="W10638" s="25"/>
      <c r="X10638" s="25"/>
    </row>
    <row r="10639" spans="23:24" x14ac:dyDescent="0.2">
      <c r="W10639" s="25"/>
      <c r="X10639" s="25"/>
    </row>
    <row r="10640" spans="23:24" x14ac:dyDescent="0.2">
      <c r="W10640" s="25"/>
      <c r="X10640" s="25"/>
    </row>
    <row r="10641" spans="23:24" x14ac:dyDescent="0.2">
      <c r="W10641" s="25"/>
      <c r="X10641" s="25"/>
    </row>
    <row r="10642" spans="23:24" x14ac:dyDescent="0.2">
      <c r="W10642" s="25"/>
      <c r="X10642" s="25"/>
    </row>
    <row r="10643" spans="23:24" x14ac:dyDescent="0.2">
      <c r="W10643" s="25"/>
      <c r="X10643" s="25"/>
    </row>
    <row r="10644" spans="23:24" x14ac:dyDescent="0.2">
      <c r="W10644" s="25"/>
      <c r="X10644" s="25"/>
    </row>
    <row r="10645" spans="23:24" x14ac:dyDescent="0.2">
      <c r="W10645" s="25"/>
      <c r="X10645" s="25"/>
    </row>
    <row r="10646" spans="23:24" x14ac:dyDescent="0.2">
      <c r="W10646" s="25"/>
      <c r="X10646" s="25"/>
    </row>
    <row r="10647" spans="23:24" x14ac:dyDescent="0.2">
      <c r="W10647" s="25"/>
      <c r="X10647" s="25"/>
    </row>
    <row r="10648" spans="23:24" x14ac:dyDescent="0.2">
      <c r="W10648" s="25"/>
      <c r="X10648" s="25"/>
    </row>
    <row r="10649" spans="23:24" x14ac:dyDescent="0.2">
      <c r="W10649" s="25"/>
      <c r="X10649" s="25"/>
    </row>
    <row r="10650" spans="23:24" x14ac:dyDescent="0.2">
      <c r="W10650" s="25"/>
      <c r="X10650" s="25"/>
    </row>
    <row r="10651" spans="23:24" x14ac:dyDescent="0.2">
      <c r="W10651" s="25"/>
      <c r="X10651" s="25"/>
    </row>
    <row r="10652" spans="23:24" x14ac:dyDescent="0.2">
      <c r="W10652" s="25"/>
      <c r="X10652" s="25"/>
    </row>
    <row r="10653" spans="23:24" x14ac:dyDescent="0.2">
      <c r="W10653" s="25"/>
      <c r="X10653" s="25"/>
    </row>
    <row r="10654" spans="23:24" x14ac:dyDescent="0.2">
      <c r="W10654" s="25"/>
      <c r="X10654" s="25"/>
    </row>
    <row r="10655" spans="23:24" x14ac:dyDescent="0.2">
      <c r="W10655" s="25"/>
      <c r="X10655" s="25"/>
    </row>
    <row r="10656" spans="23:24" x14ac:dyDescent="0.2">
      <c r="W10656" s="25"/>
      <c r="X10656" s="25"/>
    </row>
    <row r="10657" spans="23:24" x14ac:dyDescent="0.2">
      <c r="W10657" s="25"/>
      <c r="X10657" s="25"/>
    </row>
    <row r="10658" spans="23:24" x14ac:dyDescent="0.2">
      <c r="W10658" s="25"/>
      <c r="X10658" s="25"/>
    </row>
    <row r="10659" spans="23:24" x14ac:dyDescent="0.2">
      <c r="W10659" s="25"/>
      <c r="X10659" s="25"/>
    </row>
    <row r="10660" spans="23:24" x14ac:dyDescent="0.2">
      <c r="W10660" s="25"/>
      <c r="X10660" s="25"/>
    </row>
    <row r="10661" spans="23:24" x14ac:dyDescent="0.2">
      <c r="W10661" s="25"/>
      <c r="X10661" s="25"/>
    </row>
    <row r="10662" spans="23:24" x14ac:dyDescent="0.2">
      <c r="W10662" s="25"/>
      <c r="X10662" s="25"/>
    </row>
    <row r="10663" spans="23:24" x14ac:dyDescent="0.2">
      <c r="W10663" s="25"/>
      <c r="X10663" s="25"/>
    </row>
    <row r="10664" spans="23:24" x14ac:dyDescent="0.2">
      <c r="W10664" s="25"/>
      <c r="X10664" s="25"/>
    </row>
    <row r="10665" spans="23:24" x14ac:dyDescent="0.2">
      <c r="W10665" s="25"/>
      <c r="X10665" s="25"/>
    </row>
    <row r="10666" spans="23:24" x14ac:dyDescent="0.2">
      <c r="W10666" s="25"/>
      <c r="X10666" s="25"/>
    </row>
    <row r="10667" spans="23:24" x14ac:dyDescent="0.2">
      <c r="W10667" s="25"/>
      <c r="X10667" s="25"/>
    </row>
    <row r="10668" spans="23:24" x14ac:dyDescent="0.2">
      <c r="W10668" s="25"/>
      <c r="X10668" s="25"/>
    </row>
    <row r="10669" spans="23:24" x14ac:dyDescent="0.2">
      <c r="W10669" s="25"/>
      <c r="X10669" s="25"/>
    </row>
    <row r="10670" spans="23:24" x14ac:dyDescent="0.2">
      <c r="W10670" s="25"/>
      <c r="X10670" s="25"/>
    </row>
    <row r="10671" spans="23:24" x14ac:dyDescent="0.2">
      <c r="W10671" s="25"/>
      <c r="X10671" s="25"/>
    </row>
    <row r="10672" spans="23:24" x14ac:dyDescent="0.2">
      <c r="W10672" s="25"/>
      <c r="X10672" s="25"/>
    </row>
    <row r="10673" spans="23:24" x14ac:dyDescent="0.2">
      <c r="W10673" s="25"/>
      <c r="X10673" s="25"/>
    </row>
    <row r="10674" spans="23:24" x14ac:dyDescent="0.2">
      <c r="W10674" s="25"/>
      <c r="X10674" s="25"/>
    </row>
    <row r="10675" spans="23:24" x14ac:dyDescent="0.2">
      <c r="W10675" s="25"/>
      <c r="X10675" s="25"/>
    </row>
    <row r="10676" spans="23:24" x14ac:dyDescent="0.2">
      <c r="W10676" s="25"/>
      <c r="X10676" s="25"/>
    </row>
    <row r="10677" spans="23:24" x14ac:dyDescent="0.2">
      <c r="W10677" s="25"/>
      <c r="X10677" s="25"/>
    </row>
    <row r="10678" spans="23:24" x14ac:dyDescent="0.2">
      <c r="W10678" s="25"/>
      <c r="X10678" s="25"/>
    </row>
    <row r="10679" spans="23:24" x14ac:dyDescent="0.2">
      <c r="W10679" s="25"/>
      <c r="X10679" s="25"/>
    </row>
    <row r="10680" spans="23:24" x14ac:dyDescent="0.2">
      <c r="W10680" s="25"/>
      <c r="X10680" s="25"/>
    </row>
    <row r="10681" spans="23:24" x14ac:dyDescent="0.2">
      <c r="W10681" s="25"/>
      <c r="X10681" s="25"/>
    </row>
    <row r="10682" spans="23:24" x14ac:dyDescent="0.2">
      <c r="W10682" s="25"/>
      <c r="X10682" s="25"/>
    </row>
    <row r="10683" spans="23:24" x14ac:dyDescent="0.2">
      <c r="W10683" s="25"/>
      <c r="X10683" s="25"/>
    </row>
    <row r="10684" spans="23:24" x14ac:dyDescent="0.2">
      <c r="W10684" s="25"/>
      <c r="X10684" s="25"/>
    </row>
    <row r="10685" spans="23:24" x14ac:dyDescent="0.2">
      <c r="W10685" s="25"/>
      <c r="X10685" s="25"/>
    </row>
    <row r="10686" spans="23:24" x14ac:dyDescent="0.2">
      <c r="W10686" s="25"/>
      <c r="X10686" s="25"/>
    </row>
    <row r="10687" spans="23:24" x14ac:dyDescent="0.2">
      <c r="W10687" s="25"/>
      <c r="X10687" s="25"/>
    </row>
    <row r="10688" spans="23:24" x14ac:dyDescent="0.2">
      <c r="W10688" s="25"/>
      <c r="X10688" s="25"/>
    </row>
    <row r="10689" spans="23:24" x14ac:dyDescent="0.2">
      <c r="W10689" s="25"/>
      <c r="X10689" s="25"/>
    </row>
    <row r="10690" spans="23:24" x14ac:dyDescent="0.2">
      <c r="W10690" s="25"/>
      <c r="X10690" s="25"/>
    </row>
    <row r="10691" spans="23:24" x14ac:dyDescent="0.2">
      <c r="W10691" s="25"/>
      <c r="X10691" s="25"/>
    </row>
    <row r="10692" spans="23:24" x14ac:dyDescent="0.2">
      <c r="W10692" s="25"/>
      <c r="X10692" s="25"/>
    </row>
    <row r="10693" spans="23:24" x14ac:dyDescent="0.2">
      <c r="W10693" s="25"/>
      <c r="X10693" s="25"/>
    </row>
    <row r="10694" spans="23:24" x14ac:dyDescent="0.2">
      <c r="W10694" s="25"/>
      <c r="X10694" s="25"/>
    </row>
    <row r="10695" spans="23:24" x14ac:dyDescent="0.2">
      <c r="W10695" s="25"/>
      <c r="X10695" s="25"/>
    </row>
    <row r="10696" spans="23:24" x14ac:dyDescent="0.2">
      <c r="W10696" s="25"/>
      <c r="X10696" s="25"/>
    </row>
    <row r="10697" spans="23:24" x14ac:dyDescent="0.2">
      <c r="W10697" s="25"/>
      <c r="X10697" s="25"/>
    </row>
    <row r="10698" spans="23:24" x14ac:dyDescent="0.2">
      <c r="W10698" s="25"/>
      <c r="X10698" s="25"/>
    </row>
    <row r="10699" spans="23:24" x14ac:dyDescent="0.2">
      <c r="W10699" s="25"/>
      <c r="X10699" s="25"/>
    </row>
    <row r="10700" spans="23:24" x14ac:dyDescent="0.2">
      <c r="W10700" s="25"/>
      <c r="X10700" s="25"/>
    </row>
    <row r="10701" spans="23:24" x14ac:dyDescent="0.2">
      <c r="W10701" s="25"/>
      <c r="X10701" s="25"/>
    </row>
    <row r="10702" spans="23:24" x14ac:dyDescent="0.2">
      <c r="W10702" s="25"/>
      <c r="X10702" s="25"/>
    </row>
    <row r="10703" spans="23:24" x14ac:dyDescent="0.2">
      <c r="W10703" s="25"/>
      <c r="X10703" s="25"/>
    </row>
    <row r="10704" spans="23:24" x14ac:dyDescent="0.2">
      <c r="W10704" s="25"/>
      <c r="X10704" s="25"/>
    </row>
    <row r="10705" spans="23:24" x14ac:dyDescent="0.2">
      <c r="W10705" s="25"/>
      <c r="X10705" s="25"/>
    </row>
    <row r="10706" spans="23:24" x14ac:dyDescent="0.2">
      <c r="W10706" s="25"/>
      <c r="X10706" s="25"/>
    </row>
    <row r="10707" spans="23:24" x14ac:dyDescent="0.2">
      <c r="W10707" s="25"/>
      <c r="X10707" s="25"/>
    </row>
    <row r="10708" spans="23:24" x14ac:dyDescent="0.2">
      <c r="W10708" s="25"/>
      <c r="X10708" s="25"/>
    </row>
    <row r="10709" spans="23:24" x14ac:dyDescent="0.2">
      <c r="W10709" s="25"/>
      <c r="X10709" s="25"/>
    </row>
    <row r="10710" spans="23:24" x14ac:dyDescent="0.2">
      <c r="W10710" s="25"/>
      <c r="X10710" s="25"/>
    </row>
    <row r="10711" spans="23:24" x14ac:dyDescent="0.2">
      <c r="W10711" s="25"/>
      <c r="X10711" s="25"/>
    </row>
    <row r="10712" spans="23:24" x14ac:dyDescent="0.2">
      <c r="W10712" s="25"/>
      <c r="X10712" s="25"/>
    </row>
    <row r="10713" spans="23:24" x14ac:dyDescent="0.2">
      <c r="W10713" s="25"/>
      <c r="X10713" s="25"/>
    </row>
    <row r="10714" spans="23:24" x14ac:dyDescent="0.2">
      <c r="W10714" s="25"/>
      <c r="X10714" s="25"/>
    </row>
    <row r="10715" spans="23:24" x14ac:dyDescent="0.2">
      <c r="W10715" s="25"/>
      <c r="X10715" s="25"/>
    </row>
    <row r="10716" spans="23:24" x14ac:dyDescent="0.2">
      <c r="W10716" s="25"/>
      <c r="X10716" s="25"/>
    </row>
    <row r="10717" spans="23:24" x14ac:dyDescent="0.2">
      <c r="W10717" s="25"/>
      <c r="X10717" s="25"/>
    </row>
    <row r="10718" spans="23:24" x14ac:dyDescent="0.2">
      <c r="W10718" s="25"/>
      <c r="X10718" s="25"/>
    </row>
    <row r="10719" spans="23:24" x14ac:dyDescent="0.2">
      <c r="W10719" s="25"/>
      <c r="X10719" s="25"/>
    </row>
    <row r="10720" spans="23:24" x14ac:dyDescent="0.2">
      <c r="W10720" s="25"/>
      <c r="X10720" s="25"/>
    </row>
    <row r="10721" spans="23:24" x14ac:dyDescent="0.2">
      <c r="W10721" s="25"/>
      <c r="X10721" s="25"/>
    </row>
    <row r="10722" spans="23:24" x14ac:dyDescent="0.2">
      <c r="W10722" s="25"/>
      <c r="X10722" s="25"/>
    </row>
    <row r="10723" spans="23:24" x14ac:dyDescent="0.2">
      <c r="W10723" s="25"/>
      <c r="X10723" s="25"/>
    </row>
    <row r="10724" spans="23:24" x14ac:dyDescent="0.2">
      <c r="W10724" s="25"/>
      <c r="X10724" s="25"/>
    </row>
    <row r="10725" spans="23:24" x14ac:dyDescent="0.2">
      <c r="W10725" s="25"/>
      <c r="X10725" s="25"/>
    </row>
    <row r="10726" spans="23:24" x14ac:dyDescent="0.2">
      <c r="W10726" s="25"/>
      <c r="X10726" s="25"/>
    </row>
    <row r="10727" spans="23:24" x14ac:dyDescent="0.2">
      <c r="W10727" s="25"/>
      <c r="X10727" s="25"/>
    </row>
    <row r="10728" spans="23:24" x14ac:dyDescent="0.2">
      <c r="W10728" s="25"/>
      <c r="X10728" s="25"/>
    </row>
    <row r="10729" spans="23:24" x14ac:dyDescent="0.2">
      <c r="W10729" s="25"/>
      <c r="X10729" s="25"/>
    </row>
    <row r="10730" spans="23:24" x14ac:dyDescent="0.2">
      <c r="W10730" s="25"/>
      <c r="X10730" s="25"/>
    </row>
    <row r="10731" spans="23:24" x14ac:dyDescent="0.2">
      <c r="W10731" s="25"/>
      <c r="X10731" s="25"/>
    </row>
    <row r="10732" spans="23:24" x14ac:dyDescent="0.2">
      <c r="W10732" s="25"/>
      <c r="X10732" s="25"/>
    </row>
    <row r="10733" spans="23:24" x14ac:dyDescent="0.2">
      <c r="W10733" s="25"/>
      <c r="X10733" s="25"/>
    </row>
    <row r="10734" spans="23:24" x14ac:dyDescent="0.2">
      <c r="W10734" s="25"/>
      <c r="X10734" s="25"/>
    </row>
    <row r="10735" spans="23:24" x14ac:dyDescent="0.2">
      <c r="W10735" s="25"/>
      <c r="X10735" s="25"/>
    </row>
    <row r="10736" spans="23:24" x14ac:dyDescent="0.2">
      <c r="W10736" s="25"/>
      <c r="X10736" s="25"/>
    </row>
    <row r="10737" spans="23:24" x14ac:dyDescent="0.2">
      <c r="W10737" s="25"/>
      <c r="X10737" s="25"/>
    </row>
    <row r="10738" spans="23:24" x14ac:dyDescent="0.2">
      <c r="W10738" s="25"/>
      <c r="X10738" s="25"/>
    </row>
    <row r="10739" spans="23:24" x14ac:dyDescent="0.2">
      <c r="W10739" s="25"/>
      <c r="X10739" s="25"/>
    </row>
    <row r="10740" spans="23:24" x14ac:dyDescent="0.2">
      <c r="W10740" s="25"/>
      <c r="X10740" s="25"/>
    </row>
    <row r="10741" spans="23:24" x14ac:dyDescent="0.2">
      <c r="W10741" s="25"/>
      <c r="X10741" s="25"/>
    </row>
    <row r="10742" spans="23:24" x14ac:dyDescent="0.2">
      <c r="W10742" s="25"/>
      <c r="X10742" s="25"/>
    </row>
    <row r="10743" spans="23:24" x14ac:dyDescent="0.2">
      <c r="W10743" s="25"/>
      <c r="X10743" s="25"/>
    </row>
    <row r="10744" spans="23:24" x14ac:dyDescent="0.2">
      <c r="W10744" s="25"/>
      <c r="X10744" s="25"/>
    </row>
    <row r="10745" spans="23:24" x14ac:dyDescent="0.2">
      <c r="W10745" s="25"/>
      <c r="X10745" s="25"/>
    </row>
    <row r="10746" spans="23:24" x14ac:dyDescent="0.2">
      <c r="W10746" s="25"/>
      <c r="X10746" s="25"/>
    </row>
    <row r="10747" spans="23:24" x14ac:dyDescent="0.2">
      <c r="W10747" s="25"/>
      <c r="X10747" s="25"/>
    </row>
    <row r="10748" spans="23:24" x14ac:dyDescent="0.2">
      <c r="W10748" s="25"/>
      <c r="X10748" s="25"/>
    </row>
    <row r="10749" spans="23:24" x14ac:dyDescent="0.2">
      <c r="W10749" s="25"/>
      <c r="X10749" s="25"/>
    </row>
    <row r="10750" spans="23:24" x14ac:dyDescent="0.2">
      <c r="W10750" s="25"/>
      <c r="X10750" s="25"/>
    </row>
    <row r="10751" spans="23:24" x14ac:dyDescent="0.2">
      <c r="W10751" s="25"/>
      <c r="X10751" s="25"/>
    </row>
    <row r="10752" spans="23:24" x14ac:dyDescent="0.2">
      <c r="W10752" s="25"/>
      <c r="X10752" s="25"/>
    </row>
    <row r="10753" spans="23:24" x14ac:dyDescent="0.2">
      <c r="W10753" s="25"/>
      <c r="X10753" s="25"/>
    </row>
    <row r="10754" spans="23:24" x14ac:dyDescent="0.2">
      <c r="W10754" s="25"/>
      <c r="X10754" s="25"/>
    </row>
    <row r="10755" spans="23:24" x14ac:dyDescent="0.2">
      <c r="W10755" s="25"/>
      <c r="X10755" s="25"/>
    </row>
    <row r="10756" spans="23:24" x14ac:dyDescent="0.2">
      <c r="W10756" s="25"/>
      <c r="X10756" s="25"/>
    </row>
    <row r="10757" spans="23:24" x14ac:dyDescent="0.2">
      <c r="W10757" s="25"/>
      <c r="X10757" s="25"/>
    </row>
    <row r="10758" spans="23:24" x14ac:dyDescent="0.2">
      <c r="W10758" s="25"/>
      <c r="X10758" s="25"/>
    </row>
    <row r="10759" spans="23:24" x14ac:dyDescent="0.2">
      <c r="W10759" s="25"/>
      <c r="X10759" s="25"/>
    </row>
    <row r="10760" spans="23:24" x14ac:dyDescent="0.2">
      <c r="W10760" s="25"/>
      <c r="X10760" s="25"/>
    </row>
    <row r="10761" spans="23:24" x14ac:dyDescent="0.2">
      <c r="W10761" s="25"/>
      <c r="X10761" s="25"/>
    </row>
    <row r="10762" spans="23:24" x14ac:dyDescent="0.2">
      <c r="W10762" s="25"/>
      <c r="X10762" s="25"/>
    </row>
    <row r="10763" spans="23:24" x14ac:dyDescent="0.2">
      <c r="W10763" s="25"/>
      <c r="X10763" s="25"/>
    </row>
    <row r="10764" spans="23:24" x14ac:dyDescent="0.2">
      <c r="W10764" s="25"/>
      <c r="X10764" s="25"/>
    </row>
    <row r="10765" spans="23:24" x14ac:dyDescent="0.2">
      <c r="W10765" s="25"/>
      <c r="X10765" s="25"/>
    </row>
    <row r="10766" spans="23:24" x14ac:dyDescent="0.2">
      <c r="W10766" s="25"/>
      <c r="X10766" s="25"/>
    </row>
    <row r="10767" spans="23:24" x14ac:dyDescent="0.2">
      <c r="W10767" s="25"/>
      <c r="X10767" s="25"/>
    </row>
    <row r="10768" spans="23:24" x14ac:dyDescent="0.2">
      <c r="W10768" s="25"/>
      <c r="X10768" s="25"/>
    </row>
    <row r="10769" spans="23:24" x14ac:dyDescent="0.2">
      <c r="W10769" s="25"/>
      <c r="X10769" s="25"/>
    </row>
    <row r="10770" spans="23:24" x14ac:dyDescent="0.2">
      <c r="W10770" s="25"/>
      <c r="X10770" s="25"/>
    </row>
    <row r="10771" spans="23:24" x14ac:dyDescent="0.2">
      <c r="W10771" s="25"/>
      <c r="X10771" s="25"/>
    </row>
    <row r="10772" spans="23:24" x14ac:dyDescent="0.2">
      <c r="W10772" s="25"/>
      <c r="X10772" s="25"/>
    </row>
    <row r="10773" spans="23:24" x14ac:dyDescent="0.2">
      <c r="W10773" s="25"/>
      <c r="X10773" s="25"/>
    </row>
    <row r="10774" spans="23:24" x14ac:dyDescent="0.2">
      <c r="W10774" s="25"/>
      <c r="X10774" s="25"/>
    </row>
    <row r="10775" spans="23:24" x14ac:dyDescent="0.2">
      <c r="W10775" s="25"/>
      <c r="X10775" s="25"/>
    </row>
    <row r="10776" spans="23:24" x14ac:dyDescent="0.2">
      <c r="W10776" s="25"/>
      <c r="X10776" s="25"/>
    </row>
    <row r="10777" spans="23:24" x14ac:dyDescent="0.2">
      <c r="W10777" s="25"/>
      <c r="X10777" s="25"/>
    </row>
    <row r="10778" spans="23:24" x14ac:dyDescent="0.2">
      <c r="W10778" s="25"/>
      <c r="X10778" s="25"/>
    </row>
    <row r="10779" spans="23:24" x14ac:dyDescent="0.2">
      <c r="W10779" s="25"/>
      <c r="X10779" s="25"/>
    </row>
    <row r="10780" spans="23:24" x14ac:dyDescent="0.2">
      <c r="W10780" s="25"/>
      <c r="X10780" s="25"/>
    </row>
    <row r="10781" spans="23:24" x14ac:dyDescent="0.2">
      <c r="W10781" s="25"/>
      <c r="X10781" s="25"/>
    </row>
    <row r="10782" spans="23:24" x14ac:dyDescent="0.2">
      <c r="W10782" s="25"/>
      <c r="X10782" s="25"/>
    </row>
    <row r="10783" spans="23:24" x14ac:dyDescent="0.2">
      <c r="W10783" s="25"/>
      <c r="X10783" s="25"/>
    </row>
    <row r="10784" spans="23:24" x14ac:dyDescent="0.2">
      <c r="W10784" s="25"/>
      <c r="X10784" s="25"/>
    </row>
    <row r="10785" spans="23:24" x14ac:dyDescent="0.2">
      <c r="W10785" s="25"/>
      <c r="X10785" s="25"/>
    </row>
    <row r="10786" spans="23:24" x14ac:dyDescent="0.2">
      <c r="W10786" s="25"/>
      <c r="X10786" s="25"/>
    </row>
    <row r="10787" spans="23:24" x14ac:dyDescent="0.2">
      <c r="W10787" s="25"/>
      <c r="X10787" s="25"/>
    </row>
    <row r="10788" spans="23:24" x14ac:dyDescent="0.2">
      <c r="W10788" s="25"/>
      <c r="X10788" s="25"/>
    </row>
    <row r="10789" spans="23:24" x14ac:dyDescent="0.2">
      <c r="W10789" s="25"/>
      <c r="X10789" s="25"/>
    </row>
    <row r="10790" spans="23:24" x14ac:dyDescent="0.2">
      <c r="W10790" s="25"/>
      <c r="X10790" s="25"/>
    </row>
    <row r="10791" spans="23:24" x14ac:dyDescent="0.2">
      <c r="W10791" s="25"/>
      <c r="X10791" s="25"/>
    </row>
    <row r="10792" spans="23:24" x14ac:dyDescent="0.2">
      <c r="W10792" s="25"/>
      <c r="X10792" s="25"/>
    </row>
    <row r="10793" spans="23:24" x14ac:dyDescent="0.2">
      <c r="W10793" s="25"/>
      <c r="X10793" s="25"/>
    </row>
    <row r="10794" spans="23:24" x14ac:dyDescent="0.2">
      <c r="W10794" s="25"/>
      <c r="X10794" s="25"/>
    </row>
    <row r="10795" spans="23:24" x14ac:dyDescent="0.2">
      <c r="W10795" s="25"/>
      <c r="X10795" s="25"/>
    </row>
    <row r="10796" spans="23:24" x14ac:dyDescent="0.2">
      <c r="W10796" s="25"/>
      <c r="X10796" s="25"/>
    </row>
    <row r="10797" spans="23:24" x14ac:dyDescent="0.2">
      <c r="W10797" s="25"/>
      <c r="X10797" s="25"/>
    </row>
    <row r="10798" spans="23:24" x14ac:dyDescent="0.2">
      <c r="W10798" s="25"/>
      <c r="X10798" s="25"/>
    </row>
    <row r="10799" spans="23:24" x14ac:dyDescent="0.2">
      <c r="W10799" s="25"/>
      <c r="X10799" s="25"/>
    </row>
    <row r="10800" spans="23:24" x14ac:dyDescent="0.2">
      <c r="W10800" s="25"/>
      <c r="X10800" s="25"/>
    </row>
    <row r="10801" spans="23:24" x14ac:dyDescent="0.2">
      <c r="W10801" s="25"/>
      <c r="X10801" s="25"/>
    </row>
    <row r="10802" spans="23:24" x14ac:dyDescent="0.2">
      <c r="W10802" s="25"/>
      <c r="X10802" s="25"/>
    </row>
    <row r="10803" spans="23:24" x14ac:dyDescent="0.2">
      <c r="W10803" s="25"/>
      <c r="X10803" s="25"/>
    </row>
    <row r="10804" spans="23:24" x14ac:dyDescent="0.2">
      <c r="W10804" s="25"/>
      <c r="X10804" s="25"/>
    </row>
    <row r="10805" spans="23:24" x14ac:dyDescent="0.2">
      <c r="W10805" s="25"/>
      <c r="X10805" s="25"/>
    </row>
    <row r="10806" spans="23:24" x14ac:dyDescent="0.2">
      <c r="W10806" s="25"/>
      <c r="X10806" s="25"/>
    </row>
    <row r="10807" spans="23:24" x14ac:dyDescent="0.2">
      <c r="W10807" s="25"/>
      <c r="X10807" s="25"/>
    </row>
    <row r="10808" spans="23:24" x14ac:dyDescent="0.2">
      <c r="W10808" s="25"/>
      <c r="X10808" s="25"/>
    </row>
    <row r="10809" spans="23:24" x14ac:dyDescent="0.2">
      <c r="W10809" s="25"/>
      <c r="X10809" s="25"/>
    </row>
    <row r="10810" spans="23:24" x14ac:dyDescent="0.2">
      <c r="W10810" s="25"/>
      <c r="X10810" s="25"/>
    </row>
    <row r="10811" spans="23:24" x14ac:dyDescent="0.2">
      <c r="W10811" s="25"/>
      <c r="X10811" s="25"/>
    </row>
    <row r="10812" spans="23:24" x14ac:dyDescent="0.2">
      <c r="W10812" s="25"/>
      <c r="X10812" s="25"/>
    </row>
    <row r="10813" spans="23:24" x14ac:dyDescent="0.2">
      <c r="W10813" s="25"/>
      <c r="X10813" s="25"/>
    </row>
    <row r="10814" spans="23:24" x14ac:dyDescent="0.2">
      <c r="W10814" s="25"/>
      <c r="X10814" s="25"/>
    </row>
    <row r="10815" spans="23:24" x14ac:dyDescent="0.2">
      <c r="W10815" s="25"/>
      <c r="X10815" s="25"/>
    </row>
    <row r="10816" spans="23:24" x14ac:dyDescent="0.2">
      <c r="W10816" s="25"/>
      <c r="X10816" s="25"/>
    </row>
    <row r="10817" spans="23:24" x14ac:dyDescent="0.2">
      <c r="W10817" s="25"/>
      <c r="X10817" s="25"/>
    </row>
    <row r="10818" spans="23:24" x14ac:dyDescent="0.2">
      <c r="W10818" s="25"/>
      <c r="X10818" s="25"/>
    </row>
    <row r="10819" spans="23:24" x14ac:dyDescent="0.2">
      <c r="W10819" s="25"/>
      <c r="X10819" s="25"/>
    </row>
    <row r="10820" spans="23:24" x14ac:dyDescent="0.2">
      <c r="W10820" s="25"/>
      <c r="X10820" s="25"/>
    </row>
    <row r="10821" spans="23:24" x14ac:dyDescent="0.2">
      <c r="W10821" s="25"/>
      <c r="X10821" s="25"/>
    </row>
    <row r="10822" spans="23:24" x14ac:dyDescent="0.2">
      <c r="W10822" s="25"/>
      <c r="X10822" s="25"/>
    </row>
    <row r="10823" spans="23:24" x14ac:dyDescent="0.2">
      <c r="W10823" s="25"/>
      <c r="X10823" s="25"/>
    </row>
    <row r="10824" spans="23:24" x14ac:dyDescent="0.2">
      <c r="W10824" s="25"/>
      <c r="X10824" s="25"/>
    </row>
    <row r="10825" spans="23:24" x14ac:dyDescent="0.2">
      <c r="W10825" s="25"/>
      <c r="X10825" s="25"/>
    </row>
    <row r="10826" spans="23:24" x14ac:dyDescent="0.2">
      <c r="W10826" s="25"/>
      <c r="X10826" s="25"/>
    </row>
    <row r="10827" spans="23:24" x14ac:dyDescent="0.2">
      <c r="W10827" s="25"/>
      <c r="X10827" s="25"/>
    </row>
    <row r="10828" spans="23:24" x14ac:dyDescent="0.2">
      <c r="W10828" s="25"/>
      <c r="X10828" s="25"/>
    </row>
    <row r="10829" spans="23:24" x14ac:dyDescent="0.2">
      <c r="W10829" s="25"/>
      <c r="X10829" s="25"/>
    </row>
    <row r="10830" spans="23:24" x14ac:dyDescent="0.2">
      <c r="W10830" s="25"/>
      <c r="X10830" s="25"/>
    </row>
    <row r="10831" spans="23:24" x14ac:dyDescent="0.2">
      <c r="W10831" s="25"/>
      <c r="X10831" s="25"/>
    </row>
    <row r="10832" spans="23:24" x14ac:dyDescent="0.2">
      <c r="W10832" s="25"/>
      <c r="X10832" s="25"/>
    </row>
    <row r="10833" spans="23:24" x14ac:dyDescent="0.2">
      <c r="W10833" s="25"/>
      <c r="X10833" s="25"/>
    </row>
    <row r="10834" spans="23:24" x14ac:dyDescent="0.2">
      <c r="W10834" s="25"/>
      <c r="X10834" s="25"/>
    </row>
    <row r="10835" spans="23:24" x14ac:dyDescent="0.2">
      <c r="W10835" s="25"/>
      <c r="X10835" s="25"/>
    </row>
    <row r="10836" spans="23:24" x14ac:dyDescent="0.2">
      <c r="W10836" s="25"/>
      <c r="X10836" s="25"/>
    </row>
    <row r="10837" spans="23:24" x14ac:dyDescent="0.2">
      <c r="W10837" s="25"/>
      <c r="X10837" s="25"/>
    </row>
    <row r="10838" spans="23:24" x14ac:dyDescent="0.2">
      <c r="W10838" s="25"/>
      <c r="X10838" s="25"/>
    </row>
    <row r="10839" spans="23:24" x14ac:dyDescent="0.2">
      <c r="W10839" s="25"/>
      <c r="X10839" s="25"/>
    </row>
    <row r="10840" spans="23:24" x14ac:dyDescent="0.2">
      <c r="W10840" s="25"/>
      <c r="X10840" s="25"/>
    </row>
    <row r="10841" spans="23:24" x14ac:dyDescent="0.2">
      <c r="W10841" s="25"/>
      <c r="X10841" s="25"/>
    </row>
    <row r="10842" spans="23:24" x14ac:dyDescent="0.2">
      <c r="W10842" s="25"/>
      <c r="X10842" s="25"/>
    </row>
    <row r="10843" spans="23:24" x14ac:dyDescent="0.2">
      <c r="W10843" s="25"/>
      <c r="X10843" s="25"/>
    </row>
    <row r="10844" spans="23:24" x14ac:dyDescent="0.2">
      <c r="W10844" s="25"/>
      <c r="X10844" s="25"/>
    </row>
    <row r="10845" spans="23:24" x14ac:dyDescent="0.2">
      <c r="W10845" s="25"/>
      <c r="X10845" s="25"/>
    </row>
    <row r="10846" spans="23:24" x14ac:dyDescent="0.2">
      <c r="W10846" s="25"/>
      <c r="X10846" s="25"/>
    </row>
    <row r="10847" spans="23:24" x14ac:dyDescent="0.2">
      <c r="W10847" s="25"/>
      <c r="X10847" s="25"/>
    </row>
    <row r="10848" spans="23:24" x14ac:dyDescent="0.2">
      <c r="W10848" s="25"/>
      <c r="X10848" s="25"/>
    </row>
    <row r="10849" spans="23:24" x14ac:dyDescent="0.2">
      <c r="W10849" s="25"/>
      <c r="X10849" s="25"/>
    </row>
    <row r="10850" spans="23:24" x14ac:dyDescent="0.2">
      <c r="W10850" s="25"/>
      <c r="X10850" s="25"/>
    </row>
    <row r="10851" spans="23:24" x14ac:dyDescent="0.2">
      <c r="W10851" s="25"/>
      <c r="X10851" s="25"/>
    </row>
    <row r="10852" spans="23:24" x14ac:dyDescent="0.2">
      <c r="W10852" s="25"/>
      <c r="X10852" s="25"/>
    </row>
    <row r="10853" spans="23:24" x14ac:dyDescent="0.2">
      <c r="W10853" s="25"/>
      <c r="X10853" s="25"/>
    </row>
    <row r="10854" spans="23:24" x14ac:dyDescent="0.2">
      <c r="W10854" s="25"/>
      <c r="X10854" s="25"/>
    </row>
    <row r="10855" spans="23:24" x14ac:dyDescent="0.2">
      <c r="W10855" s="25"/>
      <c r="X10855" s="25"/>
    </row>
    <row r="10856" spans="23:24" x14ac:dyDescent="0.2">
      <c r="W10856" s="25"/>
      <c r="X10856" s="25"/>
    </row>
    <row r="10857" spans="23:24" x14ac:dyDescent="0.2">
      <c r="W10857" s="25"/>
      <c r="X10857" s="25"/>
    </row>
    <row r="10858" spans="23:24" x14ac:dyDescent="0.2">
      <c r="W10858" s="25"/>
      <c r="X10858" s="25"/>
    </row>
    <row r="10859" spans="23:24" x14ac:dyDescent="0.2">
      <c r="W10859" s="25"/>
      <c r="X10859" s="25"/>
    </row>
    <row r="10860" spans="23:24" x14ac:dyDescent="0.2">
      <c r="W10860" s="25"/>
      <c r="X10860" s="25"/>
    </row>
    <row r="10861" spans="23:24" x14ac:dyDescent="0.2">
      <c r="W10861" s="25"/>
      <c r="X10861" s="25"/>
    </row>
    <row r="10862" spans="23:24" x14ac:dyDescent="0.2">
      <c r="W10862" s="25"/>
      <c r="X10862" s="25"/>
    </row>
    <row r="10863" spans="23:24" x14ac:dyDescent="0.2">
      <c r="W10863" s="25"/>
      <c r="X10863" s="25"/>
    </row>
    <row r="10864" spans="23:24" x14ac:dyDescent="0.2">
      <c r="W10864" s="25"/>
      <c r="X10864" s="25"/>
    </row>
    <row r="10865" spans="23:24" x14ac:dyDescent="0.2">
      <c r="W10865" s="25"/>
      <c r="X10865" s="25"/>
    </row>
    <row r="10866" spans="23:24" x14ac:dyDescent="0.2">
      <c r="W10866" s="25"/>
      <c r="X10866" s="25"/>
    </row>
    <row r="10867" spans="23:24" x14ac:dyDescent="0.2">
      <c r="W10867" s="25"/>
      <c r="X10867" s="25"/>
    </row>
    <row r="10868" spans="23:24" x14ac:dyDescent="0.2">
      <c r="W10868" s="25"/>
      <c r="X10868" s="25"/>
    </row>
    <row r="10869" spans="23:24" x14ac:dyDescent="0.2">
      <c r="W10869" s="25"/>
      <c r="X10869" s="25"/>
    </row>
    <row r="10870" spans="23:24" x14ac:dyDescent="0.2">
      <c r="W10870" s="25"/>
      <c r="X10870" s="25"/>
    </row>
    <row r="10871" spans="23:24" x14ac:dyDescent="0.2">
      <c r="W10871" s="25"/>
      <c r="X10871" s="25"/>
    </row>
    <row r="10872" spans="23:24" x14ac:dyDescent="0.2">
      <c r="W10872" s="25"/>
      <c r="X10872" s="25"/>
    </row>
    <row r="10873" spans="23:24" x14ac:dyDescent="0.2">
      <c r="W10873" s="25"/>
      <c r="X10873" s="25"/>
    </row>
    <row r="10874" spans="23:24" x14ac:dyDescent="0.2">
      <c r="W10874" s="25"/>
      <c r="X10874" s="25"/>
    </row>
    <row r="10875" spans="23:24" x14ac:dyDescent="0.2">
      <c r="W10875" s="25"/>
      <c r="X10875" s="25"/>
    </row>
    <row r="10876" spans="23:24" x14ac:dyDescent="0.2">
      <c r="W10876" s="25"/>
      <c r="X10876" s="25"/>
    </row>
    <row r="10877" spans="23:24" x14ac:dyDescent="0.2">
      <c r="W10877" s="25"/>
      <c r="X10877" s="25"/>
    </row>
    <row r="10878" spans="23:24" x14ac:dyDescent="0.2">
      <c r="W10878" s="25"/>
      <c r="X10878" s="25"/>
    </row>
    <row r="10879" spans="23:24" x14ac:dyDescent="0.2">
      <c r="W10879" s="25"/>
      <c r="X10879" s="25"/>
    </row>
    <row r="10880" spans="23:24" x14ac:dyDescent="0.2">
      <c r="W10880" s="25"/>
      <c r="X10880" s="25"/>
    </row>
    <row r="10881" spans="23:24" x14ac:dyDescent="0.2">
      <c r="W10881" s="25"/>
      <c r="X10881" s="25"/>
    </row>
    <row r="10882" spans="23:24" x14ac:dyDescent="0.2">
      <c r="W10882" s="25"/>
      <c r="X10882" s="25"/>
    </row>
    <row r="10883" spans="23:24" x14ac:dyDescent="0.2">
      <c r="W10883" s="25"/>
      <c r="X10883" s="25"/>
    </row>
    <row r="10884" spans="23:24" x14ac:dyDescent="0.2">
      <c r="W10884" s="25"/>
      <c r="X10884" s="25"/>
    </row>
    <row r="10885" spans="23:24" x14ac:dyDescent="0.2">
      <c r="W10885" s="25"/>
      <c r="X10885" s="25"/>
    </row>
    <row r="10886" spans="23:24" x14ac:dyDescent="0.2">
      <c r="W10886" s="25"/>
      <c r="X10886" s="25"/>
    </row>
    <row r="10887" spans="23:24" x14ac:dyDescent="0.2">
      <c r="W10887" s="25"/>
      <c r="X10887" s="25"/>
    </row>
    <row r="10888" spans="23:24" x14ac:dyDescent="0.2">
      <c r="W10888" s="25"/>
      <c r="X10888" s="25"/>
    </row>
    <row r="10889" spans="23:24" x14ac:dyDescent="0.2">
      <c r="W10889" s="25"/>
      <c r="X10889" s="25"/>
    </row>
    <row r="10890" spans="23:24" x14ac:dyDescent="0.2">
      <c r="W10890" s="25"/>
      <c r="X10890" s="25"/>
    </row>
    <row r="10891" spans="23:24" x14ac:dyDescent="0.2">
      <c r="W10891" s="25"/>
      <c r="X10891" s="25"/>
    </row>
    <row r="10892" spans="23:24" x14ac:dyDescent="0.2">
      <c r="W10892" s="25"/>
      <c r="X10892" s="25"/>
    </row>
    <row r="10893" spans="23:24" x14ac:dyDescent="0.2">
      <c r="W10893" s="25"/>
      <c r="X10893" s="25"/>
    </row>
    <row r="10894" spans="23:24" x14ac:dyDescent="0.2">
      <c r="W10894" s="25"/>
      <c r="X10894" s="25"/>
    </row>
    <row r="10895" spans="23:24" x14ac:dyDescent="0.2">
      <c r="W10895" s="25"/>
      <c r="X10895" s="25"/>
    </row>
    <row r="10896" spans="23:24" x14ac:dyDescent="0.2">
      <c r="W10896" s="25"/>
      <c r="X10896" s="25"/>
    </row>
    <row r="10897" spans="23:24" x14ac:dyDescent="0.2">
      <c r="W10897" s="25"/>
      <c r="X10897" s="25"/>
    </row>
    <row r="10898" spans="23:24" x14ac:dyDescent="0.2">
      <c r="W10898" s="25"/>
      <c r="X10898" s="25"/>
    </row>
    <row r="10899" spans="23:24" x14ac:dyDescent="0.2">
      <c r="W10899" s="25"/>
      <c r="X10899" s="25"/>
    </row>
    <row r="10900" spans="23:24" x14ac:dyDescent="0.2">
      <c r="W10900" s="25"/>
      <c r="X10900" s="25"/>
    </row>
    <row r="10901" spans="23:24" x14ac:dyDescent="0.2">
      <c r="W10901" s="25"/>
      <c r="X10901" s="25"/>
    </row>
    <row r="10902" spans="23:24" x14ac:dyDescent="0.2">
      <c r="W10902" s="25"/>
      <c r="X10902" s="25"/>
    </row>
    <row r="10903" spans="23:24" x14ac:dyDescent="0.2">
      <c r="W10903" s="25"/>
      <c r="X10903" s="25"/>
    </row>
    <row r="10904" spans="23:24" x14ac:dyDescent="0.2">
      <c r="W10904" s="25"/>
      <c r="X10904" s="25"/>
    </row>
    <row r="10905" spans="23:24" x14ac:dyDescent="0.2">
      <c r="W10905" s="25"/>
      <c r="X10905" s="25"/>
    </row>
    <row r="10906" spans="23:24" x14ac:dyDescent="0.2">
      <c r="W10906" s="25"/>
      <c r="X10906" s="25"/>
    </row>
    <row r="10907" spans="23:24" x14ac:dyDescent="0.2">
      <c r="W10907" s="25"/>
      <c r="X10907" s="25"/>
    </row>
    <row r="10908" spans="23:24" x14ac:dyDescent="0.2">
      <c r="W10908" s="25"/>
      <c r="X10908" s="25"/>
    </row>
    <row r="10909" spans="23:24" x14ac:dyDescent="0.2">
      <c r="W10909" s="25"/>
      <c r="X10909" s="25"/>
    </row>
    <row r="10910" spans="23:24" x14ac:dyDescent="0.2">
      <c r="W10910" s="25"/>
      <c r="X10910" s="25"/>
    </row>
    <row r="10911" spans="23:24" x14ac:dyDescent="0.2">
      <c r="W10911" s="25"/>
      <c r="X10911" s="25"/>
    </row>
    <row r="10912" spans="23:24" x14ac:dyDescent="0.2">
      <c r="W10912" s="25"/>
      <c r="X10912" s="25"/>
    </row>
    <row r="10913" spans="23:24" x14ac:dyDescent="0.2">
      <c r="W10913" s="25"/>
      <c r="X10913" s="25"/>
    </row>
    <row r="10914" spans="23:24" x14ac:dyDescent="0.2">
      <c r="W10914" s="25"/>
      <c r="X10914" s="25"/>
    </row>
    <row r="10915" spans="23:24" x14ac:dyDescent="0.2">
      <c r="W10915" s="25"/>
      <c r="X10915" s="25"/>
    </row>
    <row r="10916" spans="23:24" x14ac:dyDescent="0.2">
      <c r="W10916" s="25"/>
      <c r="X10916" s="25"/>
    </row>
    <row r="10917" spans="23:24" x14ac:dyDescent="0.2">
      <c r="W10917" s="25"/>
      <c r="X10917" s="25"/>
    </row>
    <row r="10918" spans="23:24" x14ac:dyDescent="0.2">
      <c r="W10918" s="25"/>
      <c r="X10918" s="25"/>
    </row>
    <row r="10919" spans="23:24" x14ac:dyDescent="0.2">
      <c r="W10919" s="25"/>
      <c r="X10919" s="25"/>
    </row>
    <row r="10920" spans="23:24" x14ac:dyDescent="0.2">
      <c r="W10920" s="25"/>
      <c r="X10920" s="25"/>
    </row>
    <row r="10921" spans="23:24" x14ac:dyDescent="0.2">
      <c r="W10921" s="25"/>
      <c r="X10921" s="25"/>
    </row>
    <row r="10922" spans="23:24" x14ac:dyDescent="0.2">
      <c r="W10922" s="25"/>
      <c r="X10922" s="25"/>
    </row>
    <row r="10923" spans="23:24" x14ac:dyDescent="0.2">
      <c r="W10923" s="25"/>
      <c r="X10923" s="25"/>
    </row>
    <row r="10924" spans="23:24" x14ac:dyDescent="0.2">
      <c r="W10924" s="25"/>
      <c r="X10924" s="25"/>
    </row>
    <row r="10925" spans="23:24" x14ac:dyDescent="0.2">
      <c r="W10925" s="25"/>
      <c r="X10925" s="25"/>
    </row>
    <row r="10926" spans="23:24" x14ac:dyDescent="0.2">
      <c r="W10926" s="25"/>
      <c r="X10926" s="25"/>
    </row>
    <row r="10927" spans="23:24" x14ac:dyDescent="0.2">
      <c r="W10927" s="25"/>
      <c r="X10927" s="25"/>
    </row>
    <row r="10928" spans="23:24" x14ac:dyDescent="0.2">
      <c r="W10928" s="25"/>
      <c r="X10928" s="25"/>
    </row>
    <row r="10929" spans="23:24" x14ac:dyDescent="0.2">
      <c r="W10929" s="25"/>
      <c r="X10929" s="25"/>
    </row>
    <row r="10930" spans="23:24" x14ac:dyDescent="0.2">
      <c r="W10930" s="25"/>
      <c r="X10930" s="25"/>
    </row>
    <row r="10931" spans="23:24" x14ac:dyDescent="0.2">
      <c r="W10931" s="25"/>
      <c r="X10931" s="25"/>
    </row>
    <row r="10932" spans="23:24" x14ac:dyDescent="0.2">
      <c r="W10932" s="25"/>
      <c r="X10932" s="25"/>
    </row>
    <row r="10933" spans="23:24" x14ac:dyDescent="0.2">
      <c r="W10933" s="25"/>
      <c r="X10933" s="25"/>
    </row>
    <row r="10934" spans="23:24" x14ac:dyDescent="0.2">
      <c r="W10934" s="25"/>
      <c r="X10934" s="25"/>
    </row>
    <row r="10935" spans="23:24" x14ac:dyDescent="0.2">
      <c r="W10935" s="25"/>
      <c r="X10935" s="25"/>
    </row>
    <row r="10936" spans="23:24" x14ac:dyDescent="0.2">
      <c r="W10936" s="25"/>
      <c r="X10936" s="25"/>
    </row>
    <row r="10937" spans="23:24" x14ac:dyDescent="0.2">
      <c r="W10937" s="25"/>
      <c r="X10937" s="25"/>
    </row>
    <row r="10938" spans="23:24" x14ac:dyDescent="0.2">
      <c r="W10938" s="25"/>
      <c r="X10938" s="25"/>
    </row>
    <row r="10939" spans="23:24" x14ac:dyDescent="0.2">
      <c r="W10939" s="25"/>
      <c r="X10939" s="25"/>
    </row>
    <row r="10940" spans="23:24" x14ac:dyDescent="0.2">
      <c r="W10940" s="25"/>
      <c r="X10940" s="25"/>
    </row>
    <row r="10941" spans="23:24" x14ac:dyDescent="0.2">
      <c r="W10941" s="25"/>
      <c r="X10941" s="25"/>
    </row>
    <row r="10942" spans="23:24" x14ac:dyDescent="0.2">
      <c r="W10942" s="25"/>
      <c r="X10942" s="25"/>
    </row>
    <row r="10943" spans="23:24" x14ac:dyDescent="0.2">
      <c r="W10943" s="25"/>
      <c r="X10943" s="25"/>
    </row>
    <row r="10944" spans="23:24" x14ac:dyDescent="0.2">
      <c r="W10944" s="25"/>
      <c r="X10944" s="25"/>
    </row>
    <row r="10945" spans="23:24" x14ac:dyDescent="0.2">
      <c r="W10945" s="25"/>
      <c r="X10945" s="25"/>
    </row>
    <row r="10946" spans="23:24" x14ac:dyDescent="0.2">
      <c r="W10946" s="25"/>
      <c r="X10946" s="25"/>
    </row>
    <row r="10947" spans="23:24" x14ac:dyDescent="0.2">
      <c r="W10947" s="25"/>
      <c r="X10947" s="25"/>
    </row>
    <row r="10948" spans="23:24" x14ac:dyDescent="0.2">
      <c r="W10948" s="25"/>
      <c r="X10948" s="25"/>
    </row>
    <row r="10949" spans="23:24" x14ac:dyDescent="0.2">
      <c r="W10949" s="25"/>
      <c r="X10949" s="25"/>
    </row>
    <row r="10950" spans="23:24" x14ac:dyDescent="0.2">
      <c r="W10950" s="25"/>
      <c r="X10950" s="25"/>
    </row>
    <row r="10951" spans="23:24" x14ac:dyDescent="0.2">
      <c r="W10951" s="25"/>
      <c r="X10951" s="25"/>
    </row>
    <row r="10952" spans="23:24" x14ac:dyDescent="0.2">
      <c r="W10952" s="25"/>
      <c r="X10952" s="25"/>
    </row>
    <row r="10953" spans="23:24" x14ac:dyDescent="0.2">
      <c r="W10953" s="25"/>
      <c r="X10953" s="25"/>
    </row>
    <row r="10954" spans="23:24" x14ac:dyDescent="0.2">
      <c r="W10954" s="25"/>
      <c r="X10954" s="25"/>
    </row>
    <row r="10955" spans="23:24" x14ac:dyDescent="0.2">
      <c r="W10955" s="25"/>
      <c r="X10955" s="25"/>
    </row>
    <row r="10956" spans="23:24" x14ac:dyDescent="0.2">
      <c r="W10956" s="25"/>
      <c r="X10956" s="25"/>
    </row>
    <row r="10957" spans="23:24" x14ac:dyDescent="0.2">
      <c r="W10957" s="25"/>
      <c r="X10957" s="25"/>
    </row>
    <row r="10958" spans="23:24" x14ac:dyDescent="0.2">
      <c r="W10958" s="25"/>
      <c r="X10958" s="25"/>
    </row>
    <row r="10959" spans="23:24" x14ac:dyDescent="0.2">
      <c r="W10959" s="25"/>
      <c r="X10959" s="25"/>
    </row>
    <row r="10960" spans="23:24" x14ac:dyDescent="0.2">
      <c r="W10960" s="25"/>
      <c r="X10960" s="25"/>
    </row>
    <row r="10961" spans="23:24" x14ac:dyDescent="0.2">
      <c r="W10961" s="25"/>
      <c r="X10961" s="25"/>
    </row>
    <row r="10962" spans="23:24" x14ac:dyDescent="0.2">
      <c r="W10962" s="25"/>
      <c r="X10962" s="25"/>
    </row>
    <row r="10963" spans="23:24" x14ac:dyDescent="0.2">
      <c r="W10963" s="25"/>
      <c r="X10963" s="25"/>
    </row>
    <row r="10964" spans="23:24" x14ac:dyDescent="0.2">
      <c r="W10964" s="25"/>
      <c r="X10964" s="25"/>
    </row>
    <row r="10965" spans="23:24" x14ac:dyDescent="0.2">
      <c r="W10965" s="25"/>
      <c r="X10965" s="25"/>
    </row>
    <row r="10966" spans="23:24" x14ac:dyDescent="0.2">
      <c r="W10966" s="25"/>
      <c r="X10966" s="25"/>
    </row>
    <row r="10967" spans="23:24" x14ac:dyDescent="0.2">
      <c r="W10967" s="25"/>
      <c r="X10967" s="25"/>
    </row>
    <row r="10968" spans="23:24" x14ac:dyDescent="0.2">
      <c r="W10968" s="25"/>
      <c r="X10968" s="25"/>
    </row>
    <row r="10969" spans="23:24" x14ac:dyDescent="0.2">
      <c r="W10969" s="25"/>
      <c r="X10969" s="25"/>
    </row>
    <row r="10970" spans="23:24" x14ac:dyDescent="0.2">
      <c r="W10970" s="25"/>
      <c r="X10970" s="25"/>
    </row>
    <row r="10971" spans="23:24" x14ac:dyDescent="0.2">
      <c r="W10971" s="25"/>
      <c r="X10971" s="25"/>
    </row>
    <row r="10972" spans="23:24" x14ac:dyDescent="0.2">
      <c r="W10972" s="25"/>
      <c r="X10972" s="25"/>
    </row>
    <row r="10973" spans="23:24" x14ac:dyDescent="0.2">
      <c r="W10973" s="25"/>
      <c r="X10973" s="25"/>
    </row>
    <row r="10974" spans="23:24" x14ac:dyDescent="0.2">
      <c r="W10974" s="25"/>
      <c r="X10974" s="25"/>
    </row>
    <row r="10975" spans="23:24" x14ac:dyDescent="0.2">
      <c r="W10975" s="25"/>
      <c r="X10975" s="25"/>
    </row>
    <row r="10976" spans="23:24" x14ac:dyDescent="0.2">
      <c r="W10976" s="25"/>
      <c r="X10976" s="25"/>
    </row>
    <row r="10977" spans="23:24" x14ac:dyDescent="0.2">
      <c r="W10977" s="25"/>
      <c r="X10977" s="25"/>
    </row>
    <row r="10978" spans="23:24" x14ac:dyDescent="0.2">
      <c r="W10978" s="25"/>
      <c r="X10978" s="25"/>
    </row>
    <row r="10979" spans="23:24" x14ac:dyDescent="0.2">
      <c r="W10979" s="25"/>
      <c r="X10979" s="25"/>
    </row>
    <row r="10980" spans="23:24" x14ac:dyDescent="0.2">
      <c r="W10980" s="25"/>
      <c r="X10980" s="25"/>
    </row>
    <row r="10981" spans="23:24" x14ac:dyDescent="0.2">
      <c r="W10981" s="25"/>
      <c r="X10981" s="25"/>
    </row>
    <row r="10982" spans="23:24" x14ac:dyDescent="0.2">
      <c r="W10982" s="25"/>
      <c r="X10982" s="25"/>
    </row>
    <row r="10983" spans="23:24" x14ac:dyDescent="0.2">
      <c r="W10983" s="25"/>
      <c r="X10983" s="25"/>
    </row>
    <row r="10984" spans="23:24" x14ac:dyDescent="0.2">
      <c r="W10984" s="25"/>
      <c r="X10984" s="25"/>
    </row>
    <row r="10985" spans="23:24" x14ac:dyDescent="0.2">
      <c r="W10985" s="25"/>
      <c r="X10985" s="25"/>
    </row>
    <row r="10986" spans="23:24" x14ac:dyDescent="0.2">
      <c r="W10986" s="25"/>
      <c r="X10986" s="25"/>
    </row>
    <row r="10987" spans="23:24" x14ac:dyDescent="0.2">
      <c r="W10987" s="25"/>
      <c r="X10987" s="25"/>
    </row>
    <row r="10988" spans="23:24" x14ac:dyDescent="0.2">
      <c r="W10988" s="25"/>
      <c r="X10988" s="25"/>
    </row>
    <row r="10989" spans="23:24" x14ac:dyDescent="0.2">
      <c r="W10989" s="25"/>
      <c r="X10989" s="25"/>
    </row>
    <row r="10990" spans="23:24" x14ac:dyDescent="0.2">
      <c r="W10990" s="25"/>
      <c r="X10990" s="25"/>
    </row>
    <row r="10991" spans="23:24" x14ac:dyDescent="0.2">
      <c r="W10991" s="25"/>
      <c r="X10991" s="25"/>
    </row>
    <row r="10992" spans="23:24" x14ac:dyDescent="0.2">
      <c r="W10992" s="25"/>
      <c r="X10992" s="25"/>
    </row>
    <row r="10993" spans="23:24" x14ac:dyDescent="0.2">
      <c r="W10993" s="25"/>
      <c r="X10993" s="25"/>
    </row>
    <row r="10994" spans="23:24" x14ac:dyDescent="0.2">
      <c r="W10994" s="25"/>
      <c r="X10994" s="25"/>
    </row>
    <row r="10995" spans="23:24" x14ac:dyDescent="0.2">
      <c r="W10995" s="25"/>
      <c r="X10995" s="25"/>
    </row>
    <row r="10996" spans="23:24" x14ac:dyDescent="0.2">
      <c r="W10996" s="25"/>
      <c r="X10996" s="25"/>
    </row>
    <row r="10997" spans="23:24" x14ac:dyDescent="0.2">
      <c r="W10997" s="25"/>
      <c r="X10997" s="25"/>
    </row>
    <row r="10998" spans="23:24" x14ac:dyDescent="0.2">
      <c r="W10998" s="25"/>
      <c r="X10998" s="25"/>
    </row>
    <row r="10999" spans="23:24" x14ac:dyDescent="0.2">
      <c r="W10999" s="25"/>
      <c r="X10999" s="25"/>
    </row>
    <row r="11000" spans="23:24" x14ac:dyDescent="0.2">
      <c r="W11000" s="25"/>
      <c r="X11000" s="25"/>
    </row>
    <row r="11001" spans="23:24" x14ac:dyDescent="0.2">
      <c r="W11001" s="25"/>
      <c r="X11001" s="25"/>
    </row>
    <row r="11002" spans="23:24" x14ac:dyDescent="0.2">
      <c r="W11002" s="25"/>
      <c r="X11002" s="25"/>
    </row>
    <row r="11003" spans="23:24" x14ac:dyDescent="0.2">
      <c r="W11003" s="25"/>
      <c r="X11003" s="25"/>
    </row>
    <row r="11004" spans="23:24" x14ac:dyDescent="0.2">
      <c r="W11004" s="25"/>
      <c r="X11004" s="25"/>
    </row>
    <row r="11005" spans="23:24" x14ac:dyDescent="0.2">
      <c r="W11005" s="25"/>
      <c r="X11005" s="25"/>
    </row>
    <row r="11006" spans="23:24" x14ac:dyDescent="0.2">
      <c r="W11006" s="25"/>
      <c r="X11006" s="25"/>
    </row>
    <row r="11007" spans="23:24" x14ac:dyDescent="0.2">
      <c r="W11007" s="25"/>
      <c r="X11007" s="25"/>
    </row>
    <row r="11008" spans="23:24" x14ac:dyDescent="0.2">
      <c r="W11008" s="25"/>
      <c r="X11008" s="25"/>
    </row>
    <row r="11009" spans="23:24" x14ac:dyDescent="0.2">
      <c r="W11009" s="25"/>
      <c r="X11009" s="25"/>
    </row>
    <row r="11010" spans="23:24" x14ac:dyDescent="0.2">
      <c r="W11010" s="25"/>
      <c r="X11010" s="25"/>
    </row>
    <row r="11011" spans="23:24" x14ac:dyDescent="0.2">
      <c r="W11011" s="25"/>
      <c r="X11011" s="25"/>
    </row>
    <row r="11012" spans="23:24" x14ac:dyDescent="0.2">
      <c r="W11012" s="25"/>
      <c r="X11012" s="25"/>
    </row>
    <row r="11013" spans="23:24" x14ac:dyDescent="0.2">
      <c r="W11013" s="25"/>
      <c r="X11013" s="25"/>
    </row>
    <row r="11014" spans="23:24" x14ac:dyDescent="0.2">
      <c r="W11014" s="25"/>
      <c r="X11014" s="25"/>
    </row>
    <row r="11015" spans="23:24" x14ac:dyDescent="0.2">
      <c r="W11015" s="25"/>
      <c r="X11015" s="25"/>
    </row>
    <row r="11016" spans="23:24" x14ac:dyDescent="0.2">
      <c r="W11016" s="25"/>
      <c r="X11016" s="25"/>
    </row>
    <row r="11017" spans="23:24" x14ac:dyDescent="0.2">
      <c r="W11017" s="25"/>
      <c r="X11017" s="25"/>
    </row>
    <row r="11018" spans="23:24" x14ac:dyDescent="0.2">
      <c r="W11018" s="25"/>
      <c r="X11018" s="25"/>
    </row>
    <row r="11019" spans="23:24" x14ac:dyDescent="0.2">
      <c r="W11019" s="25"/>
      <c r="X11019" s="25"/>
    </row>
    <row r="11020" spans="23:24" x14ac:dyDescent="0.2">
      <c r="W11020" s="25"/>
      <c r="X11020" s="25"/>
    </row>
    <row r="11021" spans="23:24" x14ac:dyDescent="0.2">
      <c r="W11021" s="25"/>
      <c r="X11021" s="25"/>
    </row>
    <row r="11022" spans="23:24" x14ac:dyDescent="0.2">
      <c r="W11022" s="25"/>
      <c r="X11022" s="25"/>
    </row>
    <row r="11023" spans="23:24" x14ac:dyDescent="0.2">
      <c r="W11023" s="25"/>
      <c r="X11023" s="25"/>
    </row>
    <row r="11024" spans="23:24" x14ac:dyDescent="0.2">
      <c r="W11024" s="25"/>
      <c r="X11024" s="25"/>
    </row>
    <row r="11025" spans="23:24" x14ac:dyDescent="0.2">
      <c r="W11025" s="25"/>
      <c r="X11025" s="25"/>
    </row>
    <row r="11026" spans="23:24" x14ac:dyDescent="0.2">
      <c r="W11026" s="25"/>
      <c r="X11026" s="25"/>
    </row>
    <row r="11027" spans="23:24" x14ac:dyDescent="0.2">
      <c r="W11027" s="25"/>
      <c r="X11027" s="25"/>
    </row>
    <row r="11028" spans="23:24" x14ac:dyDescent="0.2">
      <c r="W11028" s="25"/>
      <c r="X11028" s="25"/>
    </row>
    <row r="11029" spans="23:24" x14ac:dyDescent="0.2">
      <c r="W11029" s="25"/>
      <c r="X11029" s="25"/>
    </row>
    <row r="11030" spans="23:24" x14ac:dyDescent="0.2">
      <c r="W11030" s="25"/>
      <c r="X11030" s="25"/>
    </row>
    <row r="11031" spans="23:24" x14ac:dyDescent="0.2">
      <c r="W11031" s="25"/>
      <c r="X11031" s="25"/>
    </row>
    <row r="11032" spans="23:24" x14ac:dyDescent="0.2">
      <c r="W11032" s="25"/>
      <c r="X11032" s="25"/>
    </row>
    <row r="11033" spans="23:24" x14ac:dyDescent="0.2">
      <c r="W11033" s="25"/>
      <c r="X11033" s="25"/>
    </row>
    <row r="11034" spans="23:24" x14ac:dyDescent="0.2">
      <c r="W11034" s="25"/>
      <c r="X11034" s="25"/>
    </row>
    <row r="11035" spans="23:24" x14ac:dyDescent="0.2">
      <c r="W11035" s="25"/>
      <c r="X11035" s="25"/>
    </row>
    <row r="11036" spans="23:24" x14ac:dyDescent="0.2">
      <c r="W11036" s="25"/>
      <c r="X11036" s="25"/>
    </row>
    <row r="11037" spans="23:24" x14ac:dyDescent="0.2">
      <c r="W11037" s="25"/>
      <c r="X11037" s="25"/>
    </row>
    <row r="11038" spans="23:24" x14ac:dyDescent="0.2">
      <c r="W11038" s="25"/>
      <c r="X11038" s="25"/>
    </row>
    <row r="11039" spans="23:24" x14ac:dyDescent="0.2">
      <c r="W11039" s="25"/>
      <c r="X11039" s="25"/>
    </row>
    <row r="11040" spans="23:24" x14ac:dyDescent="0.2">
      <c r="W11040" s="25"/>
      <c r="X11040" s="25"/>
    </row>
    <row r="11041" spans="23:24" x14ac:dyDescent="0.2">
      <c r="W11041" s="25"/>
      <c r="X11041" s="25"/>
    </row>
    <row r="11042" spans="23:24" x14ac:dyDescent="0.2">
      <c r="W11042" s="25"/>
      <c r="X11042" s="25"/>
    </row>
    <row r="11043" spans="23:24" x14ac:dyDescent="0.2">
      <c r="W11043" s="25"/>
      <c r="X11043" s="25"/>
    </row>
    <row r="11044" spans="23:24" x14ac:dyDescent="0.2">
      <c r="W11044" s="25"/>
      <c r="X11044" s="25"/>
    </row>
    <row r="11045" spans="23:24" x14ac:dyDescent="0.2">
      <c r="W11045" s="25"/>
      <c r="X11045" s="25"/>
    </row>
    <row r="11046" spans="23:24" x14ac:dyDescent="0.2">
      <c r="W11046" s="25"/>
      <c r="X11046" s="25"/>
    </row>
    <row r="11047" spans="23:24" x14ac:dyDescent="0.2">
      <c r="W11047" s="25"/>
      <c r="X11047" s="25"/>
    </row>
    <row r="11048" spans="23:24" x14ac:dyDescent="0.2">
      <c r="W11048" s="25"/>
      <c r="X11048" s="25"/>
    </row>
    <row r="11049" spans="23:24" x14ac:dyDescent="0.2">
      <c r="W11049" s="25"/>
      <c r="X11049" s="25"/>
    </row>
    <row r="11050" spans="23:24" x14ac:dyDescent="0.2">
      <c r="W11050" s="25"/>
      <c r="X11050" s="25"/>
    </row>
    <row r="11051" spans="23:24" x14ac:dyDescent="0.2">
      <c r="W11051" s="25"/>
      <c r="X11051" s="25"/>
    </row>
    <row r="11052" spans="23:24" x14ac:dyDescent="0.2">
      <c r="W11052" s="25"/>
      <c r="X11052" s="25"/>
    </row>
    <row r="11053" spans="23:24" x14ac:dyDescent="0.2">
      <c r="W11053" s="25"/>
      <c r="X11053" s="25"/>
    </row>
    <row r="11054" spans="23:24" x14ac:dyDescent="0.2">
      <c r="W11054" s="25"/>
      <c r="X11054" s="25"/>
    </row>
    <row r="11055" spans="23:24" x14ac:dyDescent="0.2">
      <c r="W11055" s="25"/>
      <c r="X11055" s="25"/>
    </row>
    <row r="11056" spans="23:24" x14ac:dyDescent="0.2">
      <c r="W11056" s="25"/>
      <c r="X11056" s="25"/>
    </row>
    <row r="11057" spans="23:24" x14ac:dyDescent="0.2">
      <c r="W11057" s="25"/>
      <c r="X11057" s="25"/>
    </row>
    <row r="11058" spans="23:24" x14ac:dyDescent="0.2">
      <c r="W11058" s="25"/>
      <c r="X11058" s="25"/>
    </row>
    <row r="11059" spans="23:24" x14ac:dyDescent="0.2">
      <c r="W11059" s="25"/>
      <c r="X11059" s="25"/>
    </row>
    <row r="11060" spans="23:24" x14ac:dyDescent="0.2">
      <c r="W11060" s="25"/>
      <c r="X11060" s="25"/>
    </row>
    <row r="11061" spans="23:24" x14ac:dyDescent="0.2">
      <c r="W11061" s="25"/>
      <c r="X11061" s="25"/>
    </row>
    <row r="11062" spans="23:24" x14ac:dyDescent="0.2">
      <c r="W11062" s="25"/>
      <c r="X11062" s="25"/>
    </row>
    <row r="11063" spans="23:24" x14ac:dyDescent="0.2">
      <c r="W11063" s="25"/>
      <c r="X11063" s="25"/>
    </row>
    <row r="11064" spans="23:24" x14ac:dyDescent="0.2">
      <c r="W11064" s="25"/>
      <c r="X11064" s="25"/>
    </row>
    <row r="11065" spans="23:24" x14ac:dyDescent="0.2">
      <c r="W11065" s="25"/>
      <c r="X11065" s="25"/>
    </row>
    <row r="11066" spans="23:24" x14ac:dyDescent="0.2">
      <c r="W11066" s="25"/>
      <c r="X11066" s="25"/>
    </row>
    <row r="11067" spans="23:24" x14ac:dyDescent="0.2">
      <c r="W11067" s="25"/>
      <c r="X11067" s="25"/>
    </row>
    <row r="11068" spans="23:24" x14ac:dyDescent="0.2">
      <c r="W11068" s="25"/>
      <c r="X11068" s="25"/>
    </row>
    <row r="11069" spans="23:24" x14ac:dyDescent="0.2">
      <c r="W11069" s="25"/>
      <c r="X11069" s="25"/>
    </row>
    <row r="11070" spans="23:24" x14ac:dyDescent="0.2">
      <c r="W11070" s="25"/>
      <c r="X11070" s="25"/>
    </row>
    <row r="11071" spans="23:24" x14ac:dyDescent="0.2">
      <c r="W11071" s="25"/>
      <c r="X11071" s="25"/>
    </row>
    <row r="11072" spans="23:24" x14ac:dyDescent="0.2">
      <c r="W11072" s="25"/>
      <c r="X11072" s="25"/>
    </row>
    <row r="11073" spans="23:24" x14ac:dyDescent="0.2">
      <c r="W11073" s="25"/>
      <c r="X11073" s="25"/>
    </row>
    <row r="11074" spans="23:24" x14ac:dyDescent="0.2">
      <c r="W11074" s="25"/>
      <c r="X11074" s="25"/>
    </row>
    <row r="11075" spans="23:24" x14ac:dyDescent="0.2">
      <c r="W11075" s="25"/>
      <c r="X11075" s="25"/>
    </row>
    <row r="11076" spans="23:24" x14ac:dyDescent="0.2">
      <c r="W11076" s="25"/>
      <c r="X11076" s="25"/>
    </row>
    <row r="11077" spans="23:24" x14ac:dyDescent="0.2">
      <c r="W11077" s="25"/>
      <c r="X11077" s="25"/>
    </row>
    <row r="11078" spans="23:24" x14ac:dyDescent="0.2">
      <c r="W11078" s="25"/>
      <c r="X11078" s="25"/>
    </row>
    <row r="11079" spans="23:24" x14ac:dyDescent="0.2">
      <c r="W11079" s="25"/>
      <c r="X11079" s="25"/>
    </row>
    <row r="11080" spans="23:24" x14ac:dyDescent="0.2">
      <c r="W11080" s="25"/>
      <c r="X11080" s="25"/>
    </row>
    <row r="11081" spans="23:24" x14ac:dyDescent="0.2">
      <c r="W11081" s="25"/>
      <c r="X11081" s="25"/>
    </row>
    <row r="11082" spans="23:24" x14ac:dyDescent="0.2">
      <c r="W11082" s="25"/>
      <c r="X11082" s="25"/>
    </row>
    <row r="11083" spans="23:24" x14ac:dyDescent="0.2">
      <c r="W11083" s="25"/>
      <c r="X11083" s="25"/>
    </row>
    <row r="11084" spans="23:24" x14ac:dyDescent="0.2">
      <c r="W11084" s="25"/>
      <c r="X11084" s="25"/>
    </row>
    <row r="11085" spans="23:24" x14ac:dyDescent="0.2">
      <c r="W11085" s="25"/>
      <c r="X11085" s="25"/>
    </row>
    <row r="11086" spans="23:24" x14ac:dyDescent="0.2">
      <c r="W11086" s="25"/>
      <c r="X11086" s="25"/>
    </row>
    <row r="11087" spans="23:24" x14ac:dyDescent="0.2">
      <c r="W11087" s="25"/>
      <c r="X11087" s="25"/>
    </row>
    <row r="11088" spans="23:24" x14ac:dyDescent="0.2">
      <c r="W11088" s="25"/>
      <c r="X11088" s="25"/>
    </row>
    <row r="11089" spans="23:24" x14ac:dyDescent="0.2">
      <c r="W11089" s="25"/>
      <c r="X11089" s="25"/>
    </row>
    <row r="11090" spans="23:24" x14ac:dyDescent="0.2">
      <c r="W11090" s="25"/>
      <c r="X11090" s="25"/>
    </row>
    <row r="11091" spans="23:24" x14ac:dyDescent="0.2">
      <c r="W11091" s="25"/>
      <c r="X11091" s="25"/>
    </row>
    <row r="11092" spans="23:24" x14ac:dyDescent="0.2">
      <c r="W11092" s="25"/>
      <c r="X11092" s="25"/>
    </row>
    <row r="11093" spans="23:24" x14ac:dyDescent="0.2">
      <c r="W11093" s="25"/>
      <c r="X11093" s="25"/>
    </row>
    <row r="11094" spans="23:24" x14ac:dyDescent="0.2">
      <c r="W11094" s="25"/>
      <c r="X11094" s="25"/>
    </row>
    <row r="11095" spans="23:24" x14ac:dyDescent="0.2">
      <c r="W11095" s="25"/>
      <c r="X11095" s="25"/>
    </row>
    <row r="11096" spans="23:24" x14ac:dyDescent="0.2">
      <c r="W11096" s="25"/>
      <c r="X11096" s="25"/>
    </row>
    <row r="11097" spans="23:24" x14ac:dyDescent="0.2">
      <c r="W11097" s="25"/>
      <c r="X11097" s="25"/>
    </row>
    <row r="11098" spans="23:24" x14ac:dyDescent="0.2">
      <c r="W11098" s="25"/>
      <c r="X11098" s="25"/>
    </row>
    <row r="11099" spans="23:24" x14ac:dyDescent="0.2">
      <c r="W11099" s="25"/>
      <c r="X11099" s="25"/>
    </row>
    <row r="11100" spans="23:24" x14ac:dyDescent="0.2">
      <c r="W11100" s="25"/>
      <c r="X11100" s="25"/>
    </row>
    <row r="11101" spans="23:24" x14ac:dyDescent="0.2">
      <c r="W11101" s="25"/>
      <c r="X11101" s="25"/>
    </row>
    <row r="11102" spans="23:24" x14ac:dyDescent="0.2">
      <c r="W11102" s="25"/>
      <c r="X11102" s="25"/>
    </row>
    <row r="11103" spans="23:24" x14ac:dyDescent="0.2">
      <c r="W11103" s="25"/>
      <c r="X11103" s="25"/>
    </row>
    <row r="11104" spans="23:24" x14ac:dyDescent="0.2">
      <c r="W11104" s="25"/>
      <c r="X11104" s="25"/>
    </row>
    <row r="11105" spans="23:24" x14ac:dyDescent="0.2">
      <c r="W11105" s="25"/>
      <c r="X11105" s="25"/>
    </row>
    <row r="11106" spans="23:24" x14ac:dyDescent="0.2">
      <c r="W11106" s="25"/>
      <c r="X11106" s="25"/>
    </row>
    <row r="11107" spans="23:24" x14ac:dyDescent="0.2">
      <c r="W11107" s="25"/>
      <c r="X11107" s="25"/>
    </row>
    <row r="11108" spans="23:24" x14ac:dyDescent="0.2">
      <c r="W11108" s="25"/>
      <c r="X11108" s="25"/>
    </row>
    <row r="11109" spans="23:24" x14ac:dyDescent="0.2">
      <c r="W11109" s="25"/>
      <c r="X11109" s="25"/>
    </row>
    <row r="11110" spans="23:24" x14ac:dyDescent="0.2">
      <c r="W11110" s="25"/>
      <c r="X11110" s="25"/>
    </row>
    <row r="11111" spans="23:24" x14ac:dyDescent="0.2">
      <c r="W11111" s="25"/>
      <c r="X11111" s="25"/>
    </row>
    <row r="11112" spans="23:24" x14ac:dyDescent="0.2">
      <c r="W11112" s="25"/>
      <c r="X11112" s="25"/>
    </row>
    <row r="11113" spans="23:24" x14ac:dyDescent="0.2">
      <c r="W11113" s="25"/>
      <c r="X11113" s="25"/>
    </row>
    <row r="11114" spans="23:24" x14ac:dyDescent="0.2">
      <c r="W11114" s="25"/>
      <c r="X11114" s="25"/>
    </row>
    <row r="11115" spans="23:24" x14ac:dyDescent="0.2">
      <c r="W11115" s="25"/>
      <c r="X11115" s="25"/>
    </row>
    <row r="11116" spans="23:24" x14ac:dyDescent="0.2">
      <c r="W11116" s="25"/>
      <c r="X11116" s="25"/>
    </row>
    <row r="11117" spans="23:24" x14ac:dyDescent="0.2">
      <c r="W11117" s="25"/>
      <c r="X11117" s="25"/>
    </row>
    <row r="11118" spans="23:24" x14ac:dyDescent="0.2">
      <c r="W11118" s="25"/>
      <c r="X11118" s="25"/>
    </row>
    <row r="11119" spans="23:24" x14ac:dyDescent="0.2">
      <c r="W11119" s="25"/>
      <c r="X11119" s="25"/>
    </row>
    <row r="11120" spans="23:24" x14ac:dyDescent="0.2">
      <c r="W11120" s="25"/>
      <c r="X11120" s="25"/>
    </row>
    <row r="11121" spans="23:24" x14ac:dyDescent="0.2">
      <c r="W11121" s="25"/>
      <c r="X11121" s="25"/>
    </row>
    <row r="11122" spans="23:24" x14ac:dyDescent="0.2">
      <c r="W11122" s="25"/>
      <c r="X11122" s="25"/>
    </row>
    <row r="11123" spans="23:24" x14ac:dyDescent="0.2">
      <c r="W11123" s="25"/>
      <c r="X11123" s="25"/>
    </row>
    <row r="11124" spans="23:24" x14ac:dyDescent="0.2">
      <c r="W11124" s="25"/>
      <c r="X11124" s="25"/>
    </row>
    <row r="11125" spans="23:24" x14ac:dyDescent="0.2">
      <c r="W11125" s="25"/>
      <c r="X11125" s="25"/>
    </row>
    <row r="11126" spans="23:24" x14ac:dyDescent="0.2">
      <c r="W11126" s="25"/>
      <c r="X11126" s="25"/>
    </row>
    <row r="11127" spans="23:24" x14ac:dyDescent="0.2">
      <c r="W11127" s="25"/>
      <c r="X11127" s="25"/>
    </row>
    <row r="11128" spans="23:24" x14ac:dyDescent="0.2">
      <c r="W11128" s="25"/>
      <c r="X11128" s="25"/>
    </row>
    <row r="11129" spans="23:24" x14ac:dyDescent="0.2">
      <c r="W11129" s="25"/>
      <c r="X11129" s="25"/>
    </row>
    <row r="11130" spans="23:24" x14ac:dyDescent="0.2">
      <c r="W11130" s="25"/>
      <c r="X11130" s="25"/>
    </row>
    <row r="11131" spans="23:24" x14ac:dyDescent="0.2">
      <c r="W11131" s="25"/>
      <c r="X11131" s="25"/>
    </row>
    <row r="11132" spans="23:24" x14ac:dyDescent="0.2">
      <c r="W11132" s="25"/>
      <c r="X11132" s="25"/>
    </row>
    <row r="11133" spans="23:24" x14ac:dyDescent="0.2">
      <c r="W11133" s="25"/>
      <c r="X11133" s="25"/>
    </row>
    <row r="11134" spans="23:24" x14ac:dyDescent="0.2">
      <c r="W11134" s="25"/>
      <c r="X11134" s="25"/>
    </row>
    <row r="11135" spans="23:24" x14ac:dyDescent="0.2">
      <c r="W11135" s="25"/>
      <c r="X11135" s="25"/>
    </row>
    <row r="11136" spans="23:24" x14ac:dyDescent="0.2">
      <c r="W11136" s="25"/>
      <c r="X11136" s="25"/>
    </row>
    <row r="11137" spans="23:24" x14ac:dyDescent="0.2">
      <c r="W11137" s="25"/>
      <c r="X11137" s="25"/>
    </row>
    <row r="11138" spans="23:24" x14ac:dyDescent="0.2">
      <c r="W11138" s="25"/>
      <c r="X11138" s="25"/>
    </row>
    <row r="11139" spans="23:24" x14ac:dyDescent="0.2">
      <c r="W11139" s="25"/>
      <c r="X11139" s="25"/>
    </row>
    <row r="11140" spans="23:24" x14ac:dyDescent="0.2">
      <c r="W11140" s="25"/>
      <c r="X11140" s="25"/>
    </row>
    <row r="11141" spans="23:24" x14ac:dyDescent="0.2">
      <c r="W11141" s="25"/>
      <c r="X11141" s="25"/>
    </row>
    <row r="11142" spans="23:24" x14ac:dyDescent="0.2">
      <c r="W11142" s="25"/>
      <c r="X11142" s="25"/>
    </row>
    <row r="11143" spans="23:24" x14ac:dyDescent="0.2">
      <c r="W11143" s="25"/>
      <c r="X11143" s="25"/>
    </row>
    <row r="11144" spans="23:24" x14ac:dyDescent="0.2">
      <c r="W11144" s="25"/>
      <c r="X11144" s="25"/>
    </row>
    <row r="11145" spans="23:24" x14ac:dyDescent="0.2">
      <c r="W11145" s="25"/>
      <c r="X11145" s="25"/>
    </row>
    <row r="11146" spans="23:24" x14ac:dyDescent="0.2">
      <c r="W11146" s="25"/>
      <c r="X11146" s="25"/>
    </row>
    <row r="11147" spans="23:24" x14ac:dyDescent="0.2">
      <c r="W11147" s="25"/>
      <c r="X11147" s="25"/>
    </row>
    <row r="11148" spans="23:24" x14ac:dyDescent="0.2">
      <c r="W11148" s="25"/>
      <c r="X11148" s="25"/>
    </row>
    <row r="11149" spans="23:24" x14ac:dyDescent="0.2">
      <c r="W11149" s="25"/>
      <c r="X11149" s="25"/>
    </row>
    <row r="11150" spans="23:24" x14ac:dyDescent="0.2">
      <c r="W11150" s="25"/>
      <c r="X11150" s="25"/>
    </row>
    <row r="11151" spans="23:24" x14ac:dyDescent="0.2">
      <c r="W11151" s="25"/>
      <c r="X11151" s="25"/>
    </row>
    <row r="11152" spans="23:24" x14ac:dyDescent="0.2">
      <c r="W11152" s="25"/>
      <c r="X11152" s="25"/>
    </row>
    <row r="11153" spans="23:24" x14ac:dyDescent="0.2">
      <c r="W11153" s="25"/>
      <c r="X11153" s="25"/>
    </row>
    <row r="11154" spans="23:24" x14ac:dyDescent="0.2">
      <c r="W11154" s="25"/>
      <c r="X11154" s="25"/>
    </row>
    <row r="11155" spans="23:24" x14ac:dyDescent="0.2">
      <c r="W11155" s="25"/>
      <c r="X11155" s="25"/>
    </row>
    <row r="11156" spans="23:24" x14ac:dyDescent="0.2">
      <c r="W11156" s="25"/>
      <c r="X11156" s="25"/>
    </row>
    <row r="11157" spans="23:24" x14ac:dyDescent="0.2">
      <c r="W11157" s="25"/>
      <c r="X11157" s="25"/>
    </row>
    <row r="11158" spans="23:24" x14ac:dyDescent="0.2">
      <c r="W11158" s="25"/>
      <c r="X11158" s="25"/>
    </row>
    <row r="11159" spans="23:24" x14ac:dyDescent="0.2">
      <c r="W11159" s="25"/>
      <c r="X11159" s="25"/>
    </row>
    <row r="11160" spans="23:24" x14ac:dyDescent="0.2">
      <c r="W11160" s="25"/>
      <c r="X11160" s="25"/>
    </row>
    <row r="11161" spans="23:24" x14ac:dyDescent="0.2">
      <c r="W11161" s="25"/>
      <c r="X11161" s="25"/>
    </row>
    <row r="11162" spans="23:24" x14ac:dyDescent="0.2">
      <c r="W11162" s="25"/>
      <c r="X11162" s="25"/>
    </row>
    <row r="11163" spans="23:24" x14ac:dyDescent="0.2">
      <c r="W11163" s="25"/>
      <c r="X11163" s="25"/>
    </row>
    <row r="11164" spans="23:24" x14ac:dyDescent="0.2">
      <c r="W11164" s="25"/>
      <c r="X11164" s="25"/>
    </row>
    <row r="11165" spans="23:24" x14ac:dyDescent="0.2">
      <c r="W11165" s="25"/>
      <c r="X11165" s="25"/>
    </row>
    <row r="11166" spans="23:24" x14ac:dyDescent="0.2">
      <c r="W11166" s="25"/>
      <c r="X11166" s="25"/>
    </row>
    <row r="11167" spans="23:24" x14ac:dyDescent="0.2">
      <c r="W11167" s="25"/>
      <c r="X11167" s="25"/>
    </row>
    <row r="11168" spans="23:24" x14ac:dyDescent="0.2">
      <c r="W11168" s="25"/>
      <c r="X11168" s="25"/>
    </row>
    <row r="11169" spans="23:24" x14ac:dyDescent="0.2">
      <c r="W11169" s="25"/>
      <c r="X11169" s="25"/>
    </row>
    <row r="11170" spans="23:24" x14ac:dyDescent="0.2">
      <c r="W11170" s="25"/>
      <c r="X11170" s="25"/>
    </row>
    <row r="11171" spans="23:24" x14ac:dyDescent="0.2">
      <c r="W11171" s="25"/>
      <c r="X11171" s="25"/>
    </row>
    <row r="11172" spans="23:24" x14ac:dyDescent="0.2">
      <c r="W11172" s="25"/>
      <c r="X11172" s="25"/>
    </row>
    <row r="11173" spans="23:24" x14ac:dyDescent="0.2">
      <c r="W11173" s="25"/>
      <c r="X11173" s="25"/>
    </row>
    <row r="11174" spans="23:24" x14ac:dyDescent="0.2">
      <c r="W11174" s="25"/>
      <c r="X11174" s="25"/>
    </row>
    <row r="11175" spans="23:24" x14ac:dyDescent="0.2">
      <c r="W11175" s="25"/>
      <c r="X11175" s="25"/>
    </row>
    <row r="11176" spans="23:24" x14ac:dyDescent="0.2">
      <c r="W11176" s="25"/>
      <c r="X11176" s="25"/>
    </row>
    <row r="11177" spans="23:24" x14ac:dyDescent="0.2">
      <c r="W11177" s="25"/>
      <c r="X11177" s="25"/>
    </row>
    <row r="11178" spans="23:24" x14ac:dyDescent="0.2">
      <c r="W11178" s="25"/>
      <c r="X11178" s="25"/>
    </row>
    <row r="11179" spans="23:24" x14ac:dyDescent="0.2">
      <c r="W11179" s="25"/>
      <c r="X11179" s="25"/>
    </row>
    <row r="11180" spans="23:24" x14ac:dyDescent="0.2">
      <c r="W11180" s="25"/>
      <c r="X11180" s="25"/>
    </row>
    <row r="11181" spans="23:24" x14ac:dyDescent="0.2">
      <c r="W11181" s="25"/>
      <c r="X11181" s="25"/>
    </row>
    <row r="11182" spans="23:24" x14ac:dyDescent="0.2">
      <c r="W11182" s="25"/>
      <c r="X11182" s="25"/>
    </row>
    <row r="11183" spans="23:24" x14ac:dyDescent="0.2">
      <c r="W11183" s="25"/>
      <c r="X11183" s="25"/>
    </row>
    <row r="11184" spans="23:24" x14ac:dyDescent="0.2">
      <c r="W11184" s="25"/>
      <c r="X11184" s="25"/>
    </row>
    <row r="11185" spans="23:24" x14ac:dyDescent="0.2">
      <c r="W11185" s="25"/>
      <c r="X11185" s="25"/>
    </row>
    <row r="11186" spans="23:24" x14ac:dyDescent="0.2">
      <c r="W11186" s="25"/>
      <c r="X11186" s="25"/>
    </row>
    <row r="11187" spans="23:24" x14ac:dyDescent="0.2">
      <c r="W11187" s="25"/>
      <c r="X11187" s="25"/>
    </row>
    <row r="11188" spans="23:24" x14ac:dyDescent="0.2">
      <c r="W11188" s="25"/>
      <c r="X11188" s="25"/>
    </row>
    <row r="11189" spans="23:24" x14ac:dyDescent="0.2">
      <c r="W11189" s="25"/>
      <c r="X11189" s="25"/>
    </row>
    <row r="11190" spans="23:24" x14ac:dyDescent="0.2">
      <c r="W11190" s="25"/>
      <c r="X11190" s="25"/>
    </row>
    <row r="11191" spans="23:24" x14ac:dyDescent="0.2">
      <c r="W11191" s="25"/>
      <c r="X11191" s="25"/>
    </row>
    <row r="11192" spans="23:24" x14ac:dyDescent="0.2">
      <c r="W11192" s="25"/>
      <c r="X11192" s="25"/>
    </row>
    <row r="11193" spans="23:24" x14ac:dyDescent="0.2">
      <c r="W11193" s="25"/>
      <c r="X11193" s="25"/>
    </row>
    <row r="11194" spans="23:24" x14ac:dyDescent="0.2">
      <c r="W11194" s="25"/>
      <c r="X11194" s="25"/>
    </row>
    <row r="11195" spans="23:24" x14ac:dyDescent="0.2">
      <c r="W11195" s="25"/>
      <c r="X11195" s="25"/>
    </row>
    <row r="11196" spans="23:24" x14ac:dyDescent="0.2">
      <c r="W11196" s="25"/>
      <c r="X11196" s="25"/>
    </row>
    <row r="11197" spans="23:24" x14ac:dyDescent="0.2">
      <c r="W11197" s="25"/>
      <c r="X11197" s="25"/>
    </row>
    <row r="11198" spans="23:24" x14ac:dyDescent="0.2">
      <c r="W11198" s="25"/>
      <c r="X11198" s="25"/>
    </row>
    <row r="11199" spans="23:24" x14ac:dyDescent="0.2">
      <c r="W11199" s="25"/>
      <c r="X11199" s="25"/>
    </row>
    <row r="11200" spans="23:24" x14ac:dyDescent="0.2">
      <c r="W11200" s="25"/>
      <c r="X11200" s="25"/>
    </row>
    <row r="11201" spans="23:24" x14ac:dyDescent="0.2">
      <c r="W11201" s="25"/>
      <c r="X11201" s="25"/>
    </row>
    <row r="11202" spans="23:24" x14ac:dyDescent="0.2">
      <c r="W11202" s="25"/>
      <c r="X11202" s="25"/>
    </row>
    <row r="11203" spans="23:24" x14ac:dyDescent="0.2">
      <c r="W11203" s="25"/>
      <c r="X11203" s="25"/>
    </row>
    <row r="11204" spans="23:24" x14ac:dyDescent="0.2">
      <c r="W11204" s="25"/>
      <c r="X11204" s="25"/>
    </row>
    <row r="11205" spans="23:24" x14ac:dyDescent="0.2">
      <c r="W11205" s="25"/>
      <c r="X11205" s="25"/>
    </row>
    <row r="11206" spans="23:24" x14ac:dyDescent="0.2">
      <c r="W11206" s="25"/>
      <c r="X11206" s="25"/>
    </row>
    <row r="11207" spans="23:24" x14ac:dyDescent="0.2">
      <c r="W11207" s="25"/>
      <c r="X11207" s="25"/>
    </row>
    <row r="11208" spans="23:24" x14ac:dyDescent="0.2">
      <c r="W11208" s="25"/>
      <c r="X11208" s="25"/>
    </row>
    <row r="11209" spans="23:24" x14ac:dyDescent="0.2">
      <c r="W11209" s="25"/>
      <c r="X11209" s="25"/>
    </row>
    <row r="11210" spans="23:24" x14ac:dyDescent="0.2">
      <c r="W11210" s="25"/>
      <c r="X11210" s="25"/>
    </row>
    <row r="11211" spans="23:24" x14ac:dyDescent="0.2">
      <c r="W11211" s="25"/>
      <c r="X11211" s="25"/>
    </row>
    <row r="11212" spans="23:24" x14ac:dyDescent="0.2">
      <c r="W11212" s="25"/>
      <c r="X11212" s="25"/>
    </row>
    <row r="11213" spans="23:24" x14ac:dyDescent="0.2">
      <c r="W11213" s="25"/>
      <c r="X11213" s="25"/>
    </row>
    <row r="11214" spans="23:24" x14ac:dyDescent="0.2">
      <c r="W11214" s="25"/>
      <c r="X11214" s="25"/>
    </row>
    <row r="11215" spans="23:24" x14ac:dyDescent="0.2">
      <c r="W11215" s="25"/>
      <c r="X11215" s="25"/>
    </row>
    <row r="11216" spans="23:24" x14ac:dyDescent="0.2">
      <c r="W11216" s="25"/>
      <c r="X11216" s="25"/>
    </row>
    <row r="11217" spans="23:24" x14ac:dyDescent="0.2">
      <c r="W11217" s="25"/>
      <c r="X11217" s="25"/>
    </row>
    <row r="11218" spans="23:24" x14ac:dyDescent="0.2">
      <c r="W11218" s="25"/>
      <c r="X11218" s="25"/>
    </row>
    <row r="11219" spans="23:24" x14ac:dyDescent="0.2">
      <c r="W11219" s="25"/>
      <c r="X11219" s="25"/>
    </row>
    <row r="11220" spans="23:24" x14ac:dyDescent="0.2">
      <c r="W11220" s="25"/>
      <c r="X11220" s="25"/>
    </row>
    <row r="11221" spans="23:24" x14ac:dyDescent="0.2">
      <c r="W11221" s="25"/>
      <c r="X11221" s="25"/>
    </row>
    <row r="11222" spans="23:24" x14ac:dyDescent="0.2">
      <c r="W11222" s="25"/>
      <c r="X11222" s="25"/>
    </row>
    <row r="11223" spans="23:24" x14ac:dyDescent="0.2">
      <c r="W11223" s="25"/>
      <c r="X11223" s="25"/>
    </row>
    <row r="11224" spans="23:24" x14ac:dyDescent="0.2">
      <c r="W11224" s="25"/>
      <c r="X11224" s="25"/>
    </row>
    <row r="11225" spans="23:24" x14ac:dyDescent="0.2">
      <c r="W11225" s="25"/>
      <c r="X11225" s="25"/>
    </row>
    <row r="11226" spans="23:24" x14ac:dyDescent="0.2">
      <c r="W11226" s="25"/>
      <c r="X11226" s="25"/>
    </row>
    <row r="11227" spans="23:24" x14ac:dyDescent="0.2">
      <c r="W11227" s="25"/>
      <c r="X11227" s="25"/>
    </row>
    <row r="11228" spans="23:24" x14ac:dyDescent="0.2">
      <c r="W11228" s="25"/>
      <c r="X11228" s="25"/>
    </row>
    <row r="11229" spans="23:24" x14ac:dyDescent="0.2">
      <c r="W11229" s="25"/>
      <c r="X11229" s="25"/>
    </row>
    <row r="11230" spans="23:24" x14ac:dyDescent="0.2">
      <c r="W11230" s="25"/>
      <c r="X11230" s="25"/>
    </row>
    <row r="11231" spans="23:24" x14ac:dyDescent="0.2">
      <c r="W11231" s="25"/>
      <c r="X11231" s="25"/>
    </row>
    <row r="11232" spans="23:24" x14ac:dyDescent="0.2">
      <c r="W11232" s="25"/>
      <c r="X11232" s="25"/>
    </row>
    <row r="11233" spans="23:24" x14ac:dyDescent="0.2">
      <c r="W11233" s="25"/>
      <c r="X11233" s="25"/>
    </row>
    <row r="11234" spans="23:24" x14ac:dyDescent="0.2">
      <c r="W11234" s="25"/>
      <c r="X11234" s="25"/>
    </row>
    <row r="11235" spans="23:24" x14ac:dyDescent="0.2">
      <c r="W11235" s="25"/>
      <c r="X11235" s="25"/>
    </row>
    <row r="11236" spans="23:24" x14ac:dyDescent="0.2">
      <c r="W11236" s="25"/>
      <c r="X11236" s="25"/>
    </row>
    <row r="11237" spans="23:24" x14ac:dyDescent="0.2">
      <c r="W11237" s="25"/>
      <c r="X11237" s="25"/>
    </row>
    <row r="11238" spans="23:24" x14ac:dyDescent="0.2">
      <c r="W11238" s="25"/>
      <c r="X11238" s="25"/>
    </row>
    <row r="11239" spans="23:24" x14ac:dyDescent="0.2">
      <c r="W11239" s="25"/>
      <c r="X11239" s="25"/>
    </row>
    <row r="11240" spans="23:24" x14ac:dyDescent="0.2">
      <c r="W11240" s="25"/>
      <c r="X11240" s="25"/>
    </row>
    <row r="11241" spans="23:24" x14ac:dyDescent="0.2">
      <c r="W11241" s="25"/>
      <c r="X11241" s="25"/>
    </row>
    <row r="11242" spans="23:24" x14ac:dyDescent="0.2">
      <c r="W11242" s="25"/>
      <c r="X11242" s="25"/>
    </row>
    <row r="11243" spans="23:24" x14ac:dyDescent="0.2">
      <c r="W11243" s="25"/>
      <c r="X11243" s="25"/>
    </row>
    <row r="11244" spans="23:24" x14ac:dyDescent="0.2">
      <c r="W11244" s="25"/>
      <c r="X11244" s="25"/>
    </row>
    <row r="11245" spans="23:24" x14ac:dyDescent="0.2">
      <c r="W11245" s="25"/>
      <c r="X11245" s="25"/>
    </row>
    <row r="11246" spans="23:24" x14ac:dyDescent="0.2">
      <c r="W11246" s="25"/>
      <c r="X11246" s="25"/>
    </row>
    <row r="11247" spans="23:24" x14ac:dyDescent="0.2">
      <c r="W11247" s="25"/>
      <c r="X11247" s="25"/>
    </row>
    <row r="11248" spans="23:24" x14ac:dyDescent="0.2">
      <c r="W11248" s="25"/>
      <c r="X11248" s="25"/>
    </row>
    <row r="11249" spans="23:24" x14ac:dyDescent="0.2">
      <c r="W11249" s="25"/>
      <c r="X11249" s="25"/>
    </row>
    <row r="11250" spans="23:24" x14ac:dyDescent="0.2">
      <c r="W11250" s="25"/>
      <c r="X11250" s="25"/>
    </row>
    <row r="11251" spans="23:24" x14ac:dyDescent="0.2">
      <c r="W11251" s="25"/>
      <c r="X11251" s="25"/>
    </row>
    <row r="11252" spans="23:24" x14ac:dyDescent="0.2">
      <c r="W11252" s="25"/>
      <c r="X11252" s="25"/>
    </row>
    <row r="11253" spans="23:24" x14ac:dyDescent="0.2">
      <c r="W11253" s="25"/>
      <c r="X11253" s="25"/>
    </row>
    <row r="11254" spans="23:24" x14ac:dyDescent="0.2">
      <c r="W11254" s="25"/>
      <c r="X11254" s="25"/>
    </row>
    <row r="11255" spans="23:24" x14ac:dyDescent="0.2">
      <c r="W11255" s="25"/>
      <c r="X11255" s="25"/>
    </row>
    <row r="11256" spans="23:24" x14ac:dyDescent="0.2">
      <c r="W11256" s="25"/>
      <c r="X11256" s="25"/>
    </row>
    <row r="11257" spans="23:24" x14ac:dyDescent="0.2">
      <c r="W11257" s="25"/>
      <c r="X11257" s="25"/>
    </row>
    <row r="11258" spans="23:24" x14ac:dyDescent="0.2">
      <c r="W11258" s="25"/>
      <c r="X11258" s="25"/>
    </row>
    <row r="11259" spans="23:24" x14ac:dyDescent="0.2">
      <c r="W11259" s="25"/>
      <c r="X11259" s="25"/>
    </row>
    <row r="11260" spans="23:24" x14ac:dyDescent="0.2">
      <c r="W11260" s="25"/>
      <c r="X11260" s="25"/>
    </row>
    <row r="11261" spans="23:24" x14ac:dyDescent="0.2">
      <c r="W11261" s="25"/>
      <c r="X11261" s="25"/>
    </row>
    <row r="11262" spans="23:24" x14ac:dyDescent="0.2">
      <c r="W11262" s="25"/>
      <c r="X11262" s="25"/>
    </row>
    <row r="11263" spans="23:24" x14ac:dyDescent="0.2">
      <c r="W11263" s="25"/>
      <c r="X11263" s="25"/>
    </row>
    <row r="11264" spans="23:24" x14ac:dyDescent="0.2">
      <c r="W11264" s="25"/>
      <c r="X11264" s="25"/>
    </row>
    <row r="11265" spans="23:24" x14ac:dyDescent="0.2">
      <c r="W11265" s="25"/>
      <c r="X11265" s="25"/>
    </row>
    <row r="11266" spans="23:24" x14ac:dyDescent="0.2">
      <c r="W11266" s="25"/>
      <c r="X11266" s="25"/>
    </row>
    <row r="11267" spans="23:24" x14ac:dyDescent="0.2">
      <c r="W11267" s="25"/>
      <c r="X11267" s="25"/>
    </row>
    <row r="11268" spans="23:24" x14ac:dyDescent="0.2">
      <c r="W11268" s="25"/>
      <c r="X11268" s="25"/>
    </row>
    <row r="11269" spans="23:24" x14ac:dyDescent="0.2">
      <c r="W11269" s="25"/>
      <c r="X11269" s="25"/>
    </row>
    <row r="11270" spans="23:24" x14ac:dyDescent="0.2">
      <c r="W11270" s="25"/>
      <c r="X11270" s="25"/>
    </row>
    <row r="11271" spans="23:24" x14ac:dyDescent="0.2">
      <c r="W11271" s="25"/>
      <c r="X11271" s="25"/>
    </row>
    <row r="11272" spans="23:24" x14ac:dyDescent="0.2">
      <c r="W11272" s="25"/>
      <c r="X11272" s="25"/>
    </row>
    <row r="11273" spans="23:24" x14ac:dyDescent="0.2">
      <c r="W11273" s="25"/>
      <c r="X11273" s="25"/>
    </row>
    <row r="11274" spans="23:24" x14ac:dyDescent="0.2">
      <c r="W11274" s="25"/>
      <c r="X11274" s="25"/>
    </row>
    <row r="11275" spans="23:24" x14ac:dyDescent="0.2">
      <c r="W11275" s="25"/>
      <c r="X11275" s="25"/>
    </row>
    <row r="11276" spans="23:24" x14ac:dyDescent="0.2">
      <c r="W11276" s="25"/>
      <c r="X11276" s="25"/>
    </row>
    <row r="11277" spans="23:24" x14ac:dyDescent="0.2">
      <c r="W11277" s="25"/>
      <c r="X11277" s="25"/>
    </row>
    <row r="11278" spans="23:24" x14ac:dyDescent="0.2">
      <c r="W11278" s="25"/>
      <c r="X11278" s="25"/>
    </row>
    <row r="11279" spans="23:24" x14ac:dyDescent="0.2">
      <c r="W11279" s="25"/>
      <c r="X11279" s="25"/>
    </row>
    <row r="11280" spans="23:24" x14ac:dyDescent="0.2">
      <c r="W11280" s="25"/>
      <c r="X11280" s="25"/>
    </row>
    <row r="11281" spans="23:24" x14ac:dyDescent="0.2">
      <c r="W11281" s="25"/>
      <c r="X11281" s="25"/>
    </row>
    <row r="11282" spans="23:24" x14ac:dyDescent="0.2">
      <c r="W11282" s="25"/>
      <c r="X11282" s="25"/>
    </row>
    <row r="11283" spans="23:24" x14ac:dyDescent="0.2">
      <c r="W11283" s="25"/>
      <c r="X11283" s="25"/>
    </row>
    <row r="11284" spans="23:24" x14ac:dyDescent="0.2">
      <c r="W11284" s="25"/>
      <c r="X11284" s="25"/>
    </row>
    <row r="11285" spans="23:24" x14ac:dyDescent="0.2">
      <c r="W11285" s="25"/>
      <c r="X11285" s="25"/>
    </row>
    <row r="11286" spans="23:24" x14ac:dyDescent="0.2">
      <c r="W11286" s="25"/>
      <c r="X11286" s="25"/>
    </row>
    <row r="11287" spans="23:24" x14ac:dyDescent="0.2">
      <c r="W11287" s="25"/>
      <c r="X11287" s="25"/>
    </row>
    <row r="11288" spans="23:24" x14ac:dyDescent="0.2">
      <c r="W11288" s="25"/>
      <c r="X11288" s="25"/>
    </row>
    <row r="11289" spans="23:24" x14ac:dyDescent="0.2">
      <c r="W11289" s="25"/>
      <c r="X11289" s="25"/>
    </row>
    <row r="11290" spans="23:24" x14ac:dyDescent="0.2">
      <c r="W11290" s="25"/>
      <c r="X11290" s="25"/>
    </row>
    <row r="11291" spans="23:24" x14ac:dyDescent="0.2">
      <c r="W11291" s="25"/>
      <c r="X11291" s="25"/>
    </row>
    <row r="11292" spans="23:24" x14ac:dyDescent="0.2">
      <c r="W11292" s="25"/>
      <c r="X11292" s="25"/>
    </row>
    <row r="11293" spans="23:24" x14ac:dyDescent="0.2">
      <c r="W11293" s="25"/>
      <c r="X11293" s="25"/>
    </row>
    <row r="11294" spans="23:24" x14ac:dyDescent="0.2">
      <c r="W11294" s="25"/>
      <c r="X11294" s="25"/>
    </row>
    <row r="11295" spans="23:24" x14ac:dyDescent="0.2">
      <c r="W11295" s="25"/>
      <c r="X11295" s="25"/>
    </row>
    <row r="11296" spans="23:24" x14ac:dyDescent="0.2">
      <c r="W11296" s="25"/>
      <c r="X11296" s="25"/>
    </row>
    <row r="11297" spans="23:24" x14ac:dyDescent="0.2">
      <c r="W11297" s="25"/>
      <c r="X11297" s="25"/>
    </row>
    <row r="11298" spans="23:24" x14ac:dyDescent="0.2">
      <c r="W11298" s="25"/>
      <c r="X11298" s="25"/>
    </row>
    <row r="11299" spans="23:24" x14ac:dyDescent="0.2">
      <c r="W11299" s="25"/>
      <c r="X11299" s="25"/>
    </row>
    <row r="11300" spans="23:24" x14ac:dyDescent="0.2">
      <c r="W11300" s="25"/>
      <c r="X11300" s="25"/>
    </row>
    <row r="11301" spans="23:24" x14ac:dyDescent="0.2">
      <c r="W11301" s="25"/>
      <c r="X11301" s="25"/>
    </row>
    <row r="11302" spans="23:24" x14ac:dyDescent="0.2">
      <c r="W11302" s="25"/>
      <c r="X11302" s="25"/>
    </row>
    <row r="11303" spans="23:24" x14ac:dyDescent="0.2">
      <c r="W11303" s="25"/>
      <c r="X11303" s="25"/>
    </row>
    <row r="11304" spans="23:24" x14ac:dyDescent="0.2">
      <c r="W11304" s="25"/>
      <c r="X11304" s="25"/>
    </row>
    <row r="11305" spans="23:24" x14ac:dyDescent="0.2">
      <c r="W11305" s="25"/>
      <c r="X11305" s="25"/>
    </row>
    <row r="11306" spans="23:24" x14ac:dyDescent="0.2">
      <c r="W11306" s="25"/>
      <c r="X11306" s="25"/>
    </row>
    <row r="11307" spans="23:24" x14ac:dyDescent="0.2">
      <c r="W11307" s="25"/>
      <c r="X11307" s="25"/>
    </row>
    <row r="11308" spans="23:24" x14ac:dyDescent="0.2">
      <c r="W11308" s="25"/>
      <c r="X11308" s="25"/>
    </row>
    <row r="11309" spans="23:24" x14ac:dyDescent="0.2">
      <c r="W11309" s="25"/>
      <c r="X11309" s="25"/>
    </row>
    <row r="11310" spans="23:24" x14ac:dyDescent="0.2">
      <c r="W11310" s="25"/>
      <c r="X11310" s="25"/>
    </row>
    <row r="11311" spans="23:24" x14ac:dyDescent="0.2">
      <c r="W11311" s="25"/>
      <c r="X11311" s="25"/>
    </row>
    <row r="11312" spans="23:24" x14ac:dyDescent="0.2">
      <c r="W11312" s="25"/>
      <c r="X11312" s="25"/>
    </row>
    <row r="11313" spans="23:24" x14ac:dyDescent="0.2">
      <c r="W11313" s="25"/>
      <c r="X11313" s="25"/>
    </row>
    <row r="11314" spans="23:24" x14ac:dyDescent="0.2">
      <c r="W11314" s="25"/>
      <c r="X11314" s="25"/>
    </row>
    <row r="11315" spans="23:24" x14ac:dyDescent="0.2">
      <c r="W11315" s="25"/>
      <c r="X11315" s="25"/>
    </row>
    <row r="11316" spans="23:24" x14ac:dyDescent="0.2">
      <c r="W11316" s="25"/>
      <c r="X11316" s="25"/>
    </row>
    <row r="11317" spans="23:24" x14ac:dyDescent="0.2">
      <c r="W11317" s="25"/>
      <c r="X11317" s="25"/>
    </row>
    <row r="11318" spans="23:24" x14ac:dyDescent="0.2">
      <c r="W11318" s="25"/>
      <c r="X11318" s="25"/>
    </row>
    <row r="11319" spans="23:24" x14ac:dyDescent="0.2">
      <c r="W11319" s="25"/>
      <c r="X11319" s="25"/>
    </row>
    <row r="11320" spans="23:24" x14ac:dyDescent="0.2">
      <c r="W11320" s="25"/>
      <c r="X11320" s="25"/>
    </row>
    <row r="11321" spans="23:24" x14ac:dyDescent="0.2">
      <c r="W11321" s="25"/>
      <c r="X11321" s="25"/>
    </row>
    <row r="11322" spans="23:24" x14ac:dyDescent="0.2">
      <c r="W11322" s="25"/>
      <c r="X11322" s="25"/>
    </row>
    <row r="11323" spans="23:24" x14ac:dyDescent="0.2">
      <c r="W11323" s="25"/>
      <c r="X11323" s="25"/>
    </row>
    <row r="11324" spans="23:24" x14ac:dyDescent="0.2">
      <c r="W11324" s="25"/>
      <c r="X11324" s="25"/>
    </row>
    <row r="11325" spans="23:24" x14ac:dyDescent="0.2">
      <c r="W11325" s="25"/>
      <c r="X11325" s="25"/>
    </row>
    <row r="11326" spans="23:24" x14ac:dyDescent="0.2">
      <c r="W11326" s="25"/>
      <c r="X11326" s="25"/>
    </row>
    <row r="11327" spans="23:24" x14ac:dyDescent="0.2">
      <c r="W11327" s="25"/>
      <c r="X11327" s="25"/>
    </row>
    <row r="11328" spans="23:24" x14ac:dyDescent="0.2">
      <c r="W11328" s="25"/>
      <c r="X11328" s="25"/>
    </row>
    <row r="11329" spans="23:24" x14ac:dyDescent="0.2">
      <c r="W11329" s="25"/>
      <c r="X11329" s="25"/>
    </row>
    <row r="11330" spans="23:24" x14ac:dyDescent="0.2">
      <c r="W11330" s="25"/>
      <c r="X11330" s="25"/>
    </row>
    <row r="11331" spans="23:24" x14ac:dyDescent="0.2">
      <c r="W11331" s="25"/>
      <c r="X11331" s="25"/>
    </row>
    <row r="11332" spans="23:24" x14ac:dyDescent="0.2">
      <c r="W11332" s="25"/>
      <c r="X11332" s="25"/>
    </row>
    <row r="11333" spans="23:24" x14ac:dyDescent="0.2">
      <c r="W11333" s="25"/>
      <c r="X11333" s="25"/>
    </row>
    <row r="11334" spans="23:24" x14ac:dyDescent="0.2">
      <c r="W11334" s="25"/>
      <c r="X11334" s="25"/>
    </row>
    <row r="11335" spans="23:24" x14ac:dyDescent="0.2">
      <c r="W11335" s="25"/>
      <c r="X11335" s="25"/>
    </row>
    <row r="11336" spans="23:24" x14ac:dyDescent="0.2">
      <c r="W11336" s="25"/>
      <c r="X11336" s="25"/>
    </row>
    <row r="11337" spans="23:24" x14ac:dyDescent="0.2">
      <c r="W11337" s="25"/>
      <c r="X11337" s="25"/>
    </row>
    <row r="11338" spans="23:24" x14ac:dyDescent="0.2">
      <c r="W11338" s="25"/>
      <c r="X11338" s="25"/>
    </row>
    <row r="11339" spans="23:24" x14ac:dyDescent="0.2">
      <c r="W11339" s="25"/>
      <c r="X11339" s="25"/>
    </row>
    <row r="11340" spans="23:24" x14ac:dyDescent="0.2">
      <c r="W11340" s="25"/>
      <c r="X11340" s="25"/>
    </row>
    <row r="11341" spans="23:24" x14ac:dyDescent="0.2">
      <c r="W11341" s="25"/>
      <c r="X11341" s="25"/>
    </row>
    <row r="11342" spans="23:24" x14ac:dyDescent="0.2">
      <c r="W11342" s="25"/>
      <c r="X11342" s="25"/>
    </row>
    <row r="11343" spans="23:24" x14ac:dyDescent="0.2">
      <c r="W11343" s="25"/>
      <c r="X11343" s="25"/>
    </row>
    <row r="11344" spans="23:24" x14ac:dyDescent="0.2">
      <c r="W11344" s="25"/>
      <c r="X11344" s="25"/>
    </row>
    <row r="11345" spans="23:24" x14ac:dyDescent="0.2">
      <c r="W11345" s="25"/>
      <c r="X11345" s="25"/>
    </row>
    <row r="11346" spans="23:24" x14ac:dyDescent="0.2">
      <c r="W11346" s="25"/>
      <c r="X11346" s="25"/>
    </row>
    <row r="11347" spans="23:24" x14ac:dyDescent="0.2">
      <c r="W11347" s="25"/>
      <c r="X11347" s="25"/>
    </row>
    <row r="11348" spans="23:24" x14ac:dyDescent="0.2">
      <c r="W11348" s="25"/>
      <c r="X11348" s="25"/>
    </row>
    <row r="11349" spans="23:24" x14ac:dyDescent="0.2">
      <c r="W11349" s="25"/>
      <c r="X11349" s="25"/>
    </row>
    <row r="11350" spans="23:24" x14ac:dyDescent="0.2">
      <c r="W11350" s="25"/>
      <c r="X11350" s="25"/>
    </row>
    <row r="11351" spans="23:24" x14ac:dyDescent="0.2">
      <c r="W11351" s="25"/>
      <c r="X11351" s="25"/>
    </row>
    <row r="11352" spans="23:24" x14ac:dyDescent="0.2">
      <c r="W11352" s="25"/>
      <c r="X11352" s="25"/>
    </row>
    <row r="11353" spans="23:24" x14ac:dyDescent="0.2">
      <c r="W11353" s="25"/>
      <c r="X11353" s="25"/>
    </row>
    <row r="11354" spans="23:24" x14ac:dyDescent="0.2">
      <c r="W11354" s="25"/>
      <c r="X11354" s="25"/>
    </row>
    <row r="11355" spans="23:24" x14ac:dyDescent="0.2">
      <c r="W11355" s="25"/>
      <c r="X11355" s="25"/>
    </row>
    <row r="11356" spans="23:24" x14ac:dyDescent="0.2">
      <c r="W11356" s="25"/>
      <c r="X11356" s="25"/>
    </row>
    <row r="11357" spans="23:24" x14ac:dyDescent="0.2">
      <c r="W11357" s="25"/>
      <c r="X11357" s="25"/>
    </row>
    <row r="11358" spans="23:24" x14ac:dyDescent="0.2">
      <c r="W11358" s="25"/>
      <c r="X11358" s="25"/>
    </row>
    <row r="11359" spans="23:24" x14ac:dyDescent="0.2">
      <c r="W11359" s="25"/>
      <c r="X11359" s="25"/>
    </row>
    <row r="11360" spans="23:24" x14ac:dyDescent="0.2">
      <c r="W11360" s="25"/>
      <c r="X11360" s="25"/>
    </row>
    <row r="11361" spans="23:24" x14ac:dyDescent="0.2">
      <c r="W11361" s="25"/>
      <c r="X11361" s="25"/>
    </row>
    <row r="11362" spans="23:24" x14ac:dyDescent="0.2">
      <c r="W11362" s="25"/>
      <c r="X11362" s="25"/>
    </row>
    <row r="11363" spans="23:24" x14ac:dyDescent="0.2">
      <c r="W11363" s="25"/>
      <c r="X11363" s="25"/>
    </row>
    <row r="11364" spans="23:24" x14ac:dyDescent="0.2">
      <c r="W11364" s="25"/>
      <c r="X11364" s="25"/>
    </row>
    <row r="11365" spans="23:24" x14ac:dyDescent="0.2">
      <c r="W11365" s="25"/>
      <c r="X11365" s="25"/>
    </row>
    <row r="11366" spans="23:24" x14ac:dyDescent="0.2">
      <c r="W11366" s="25"/>
      <c r="X11366" s="25"/>
    </row>
    <row r="11367" spans="23:24" x14ac:dyDescent="0.2">
      <c r="W11367" s="25"/>
      <c r="X11367" s="25"/>
    </row>
    <row r="11368" spans="23:24" x14ac:dyDescent="0.2">
      <c r="W11368" s="25"/>
      <c r="X11368" s="25"/>
    </row>
    <row r="11369" spans="23:24" x14ac:dyDescent="0.2">
      <c r="W11369" s="25"/>
      <c r="X11369" s="25"/>
    </row>
    <row r="11370" spans="23:24" x14ac:dyDescent="0.2">
      <c r="W11370" s="25"/>
      <c r="X11370" s="25"/>
    </row>
    <row r="11371" spans="23:24" x14ac:dyDescent="0.2">
      <c r="W11371" s="25"/>
      <c r="X11371" s="25"/>
    </row>
    <row r="11372" spans="23:24" x14ac:dyDescent="0.2">
      <c r="W11372" s="25"/>
      <c r="X11372" s="25"/>
    </row>
    <row r="11373" spans="23:24" x14ac:dyDescent="0.2">
      <c r="W11373" s="25"/>
      <c r="X11373" s="25"/>
    </row>
    <row r="11374" spans="23:24" x14ac:dyDescent="0.2">
      <c r="W11374" s="25"/>
      <c r="X11374" s="25"/>
    </row>
    <row r="11375" spans="23:24" x14ac:dyDescent="0.2">
      <c r="W11375" s="25"/>
      <c r="X11375" s="25"/>
    </row>
    <row r="11376" spans="23:24" x14ac:dyDescent="0.2">
      <c r="W11376" s="25"/>
      <c r="X11376" s="25"/>
    </row>
    <row r="11377" spans="23:24" x14ac:dyDescent="0.2">
      <c r="W11377" s="25"/>
      <c r="X11377" s="25"/>
    </row>
    <row r="11378" spans="23:24" x14ac:dyDescent="0.2">
      <c r="W11378" s="25"/>
      <c r="X11378" s="25"/>
    </row>
    <row r="11379" spans="23:24" x14ac:dyDescent="0.2">
      <c r="W11379" s="25"/>
      <c r="X11379" s="25"/>
    </row>
    <row r="11380" spans="23:24" x14ac:dyDescent="0.2">
      <c r="W11380" s="25"/>
      <c r="X11380" s="25"/>
    </row>
    <row r="11381" spans="23:24" x14ac:dyDescent="0.2">
      <c r="W11381" s="25"/>
      <c r="X11381" s="25"/>
    </row>
    <row r="11382" spans="23:24" x14ac:dyDescent="0.2">
      <c r="W11382" s="25"/>
      <c r="X11382" s="25"/>
    </row>
    <row r="11383" spans="23:24" x14ac:dyDescent="0.2">
      <c r="W11383" s="25"/>
      <c r="X11383" s="25"/>
    </row>
    <row r="11384" spans="23:24" x14ac:dyDescent="0.2">
      <c r="W11384" s="25"/>
      <c r="X11384" s="25"/>
    </row>
    <row r="11385" spans="23:24" x14ac:dyDescent="0.2">
      <c r="W11385" s="25"/>
      <c r="X11385" s="25"/>
    </row>
    <row r="11386" spans="23:24" x14ac:dyDescent="0.2">
      <c r="W11386" s="25"/>
      <c r="X11386" s="25"/>
    </row>
    <row r="11387" spans="23:24" x14ac:dyDescent="0.2">
      <c r="W11387" s="25"/>
      <c r="X11387" s="25"/>
    </row>
    <row r="11388" spans="23:24" x14ac:dyDescent="0.2">
      <c r="W11388" s="25"/>
      <c r="X11388" s="25"/>
    </row>
    <row r="11389" spans="23:24" x14ac:dyDescent="0.2">
      <c r="W11389" s="25"/>
      <c r="X11389" s="25"/>
    </row>
    <row r="11390" spans="23:24" x14ac:dyDescent="0.2">
      <c r="W11390" s="25"/>
      <c r="X11390" s="25"/>
    </row>
    <row r="11391" spans="23:24" x14ac:dyDescent="0.2">
      <c r="W11391" s="25"/>
      <c r="X11391" s="25"/>
    </row>
    <row r="11392" spans="23:24" x14ac:dyDescent="0.2">
      <c r="W11392" s="25"/>
      <c r="X11392" s="25"/>
    </row>
    <row r="11393" spans="23:24" x14ac:dyDescent="0.2">
      <c r="W11393" s="25"/>
      <c r="X11393" s="25"/>
    </row>
    <row r="11394" spans="23:24" x14ac:dyDescent="0.2">
      <c r="W11394" s="25"/>
      <c r="X11394" s="25"/>
    </row>
    <row r="11395" spans="23:24" x14ac:dyDescent="0.2">
      <c r="W11395" s="25"/>
      <c r="X11395" s="25"/>
    </row>
    <row r="11396" spans="23:24" x14ac:dyDescent="0.2">
      <c r="W11396" s="25"/>
      <c r="X11396" s="25"/>
    </row>
    <row r="11397" spans="23:24" x14ac:dyDescent="0.2">
      <c r="W11397" s="25"/>
      <c r="X11397" s="25"/>
    </row>
    <row r="11398" spans="23:24" x14ac:dyDescent="0.2">
      <c r="W11398" s="25"/>
      <c r="X11398" s="25"/>
    </row>
    <row r="11399" spans="23:24" x14ac:dyDescent="0.2">
      <c r="W11399" s="25"/>
      <c r="X11399" s="25"/>
    </row>
    <row r="11400" spans="23:24" x14ac:dyDescent="0.2">
      <c r="W11400" s="25"/>
      <c r="X11400" s="25"/>
    </row>
    <row r="11401" spans="23:24" x14ac:dyDescent="0.2">
      <c r="W11401" s="25"/>
      <c r="X11401" s="25"/>
    </row>
    <row r="11402" spans="23:24" x14ac:dyDescent="0.2">
      <c r="W11402" s="25"/>
      <c r="X11402" s="25"/>
    </row>
    <row r="11403" spans="23:24" x14ac:dyDescent="0.2">
      <c r="W11403" s="25"/>
      <c r="X11403" s="25"/>
    </row>
    <row r="11404" spans="23:24" x14ac:dyDescent="0.2">
      <c r="W11404" s="25"/>
      <c r="X11404" s="25"/>
    </row>
    <row r="11405" spans="23:24" x14ac:dyDescent="0.2">
      <c r="W11405" s="25"/>
      <c r="X11405" s="25"/>
    </row>
    <row r="11406" spans="23:24" x14ac:dyDescent="0.2">
      <c r="W11406" s="25"/>
      <c r="X11406" s="25"/>
    </row>
    <row r="11407" spans="23:24" x14ac:dyDescent="0.2">
      <c r="W11407" s="25"/>
      <c r="X11407" s="25"/>
    </row>
    <row r="11408" spans="23:24" x14ac:dyDescent="0.2">
      <c r="W11408" s="25"/>
      <c r="X11408" s="25"/>
    </row>
    <row r="11409" spans="23:24" x14ac:dyDescent="0.2">
      <c r="W11409" s="25"/>
      <c r="X11409" s="25"/>
    </row>
    <row r="11410" spans="23:24" x14ac:dyDescent="0.2">
      <c r="W11410" s="25"/>
      <c r="X11410" s="25"/>
    </row>
    <row r="11411" spans="23:24" x14ac:dyDescent="0.2">
      <c r="W11411" s="25"/>
      <c r="X11411" s="25"/>
    </row>
    <row r="11412" spans="23:24" x14ac:dyDescent="0.2">
      <c r="W11412" s="25"/>
      <c r="X11412" s="25"/>
    </row>
    <row r="11413" spans="23:24" x14ac:dyDescent="0.2">
      <c r="W11413" s="25"/>
      <c r="X11413" s="25"/>
    </row>
    <row r="11414" spans="23:24" x14ac:dyDescent="0.2">
      <c r="W11414" s="25"/>
      <c r="X11414" s="25"/>
    </row>
    <row r="11415" spans="23:24" x14ac:dyDescent="0.2">
      <c r="W11415" s="25"/>
      <c r="X11415" s="25"/>
    </row>
    <row r="11416" spans="23:24" x14ac:dyDescent="0.2">
      <c r="W11416" s="25"/>
      <c r="X11416" s="25"/>
    </row>
    <row r="11417" spans="23:24" x14ac:dyDescent="0.2">
      <c r="W11417" s="25"/>
      <c r="X11417" s="25"/>
    </row>
    <row r="11418" spans="23:24" x14ac:dyDescent="0.2">
      <c r="W11418" s="25"/>
      <c r="X11418" s="25"/>
    </row>
    <row r="11419" spans="23:24" x14ac:dyDescent="0.2">
      <c r="W11419" s="25"/>
      <c r="X11419" s="25"/>
    </row>
    <row r="11420" spans="23:24" x14ac:dyDescent="0.2">
      <c r="W11420" s="25"/>
      <c r="X11420" s="25"/>
    </row>
    <row r="11421" spans="23:24" x14ac:dyDescent="0.2">
      <c r="W11421" s="25"/>
      <c r="X11421" s="25"/>
    </row>
    <row r="11422" spans="23:24" x14ac:dyDescent="0.2">
      <c r="W11422" s="25"/>
      <c r="X11422" s="25"/>
    </row>
    <row r="11423" spans="23:24" x14ac:dyDescent="0.2">
      <c r="W11423" s="25"/>
      <c r="X11423" s="25"/>
    </row>
    <row r="11424" spans="23:24" x14ac:dyDescent="0.2">
      <c r="W11424" s="25"/>
      <c r="X11424" s="25"/>
    </row>
    <row r="11425" spans="23:24" x14ac:dyDescent="0.2">
      <c r="W11425" s="25"/>
      <c r="X11425" s="25"/>
    </row>
    <row r="11426" spans="23:24" x14ac:dyDescent="0.2">
      <c r="W11426" s="25"/>
      <c r="X11426" s="25"/>
    </row>
    <row r="11427" spans="23:24" x14ac:dyDescent="0.2">
      <c r="W11427" s="25"/>
      <c r="X11427" s="25"/>
    </row>
    <row r="11428" spans="23:24" x14ac:dyDescent="0.2">
      <c r="W11428" s="25"/>
      <c r="X11428" s="25"/>
    </row>
    <row r="11429" spans="23:24" x14ac:dyDescent="0.2">
      <c r="W11429" s="25"/>
      <c r="X11429" s="25"/>
    </row>
    <row r="11430" spans="23:24" x14ac:dyDescent="0.2">
      <c r="W11430" s="25"/>
      <c r="X11430" s="25"/>
    </row>
    <row r="11431" spans="23:24" x14ac:dyDescent="0.2">
      <c r="W11431" s="25"/>
      <c r="X11431" s="25"/>
    </row>
    <row r="11432" spans="23:24" x14ac:dyDescent="0.2">
      <c r="W11432" s="25"/>
      <c r="X11432" s="25"/>
    </row>
    <row r="11433" spans="23:24" x14ac:dyDescent="0.2">
      <c r="W11433" s="25"/>
      <c r="X11433" s="25"/>
    </row>
    <row r="11434" spans="23:24" x14ac:dyDescent="0.2">
      <c r="W11434" s="25"/>
      <c r="X11434" s="25"/>
    </row>
    <row r="11435" spans="23:24" x14ac:dyDescent="0.2">
      <c r="W11435" s="25"/>
      <c r="X11435" s="25"/>
    </row>
    <row r="11436" spans="23:24" x14ac:dyDescent="0.2">
      <c r="W11436" s="25"/>
      <c r="X11436" s="25"/>
    </row>
    <row r="11437" spans="23:24" x14ac:dyDescent="0.2">
      <c r="W11437" s="25"/>
      <c r="X11437" s="25"/>
    </row>
    <row r="11438" spans="23:24" x14ac:dyDescent="0.2">
      <c r="W11438" s="25"/>
      <c r="X11438" s="25"/>
    </row>
    <row r="11439" spans="23:24" x14ac:dyDescent="0.2">
      <c r="W11439" s="25"/>
      <c r="X11439" s="25"/>
    </row>
    <row r="11440" spans="23:24" x14ac:dyDescent="0.2">
      <c r="W11440" s="25"/>
      <c r="X11440" s="25"/>
    </row>
    <row r="11441" spans="23:24" x14ac:dyDescent="0.2">
      <c r="W11441" s="25"/>
      <c r="X11441" s="25"/>
    </row>
    <row r="11442" spans="23:24" x14ac:dyDescent="0.2">
      <c r="W11442" s="25"/>
      <c r="X11442" s="25"/>
    </row>
    <row r="11443" spans="23:24" x14ac:dyDescent="0.2">
      <c r="W11443" s="25"/>
      <c r="X11443" s="25"/>
    </row>
    <row r="11444" spans="23:24" x14ac:dyDescent="0.2">
      <c r="W11444" s="25"/>
      <c r="X11444" s="25"/>
    </row>
    <row r="11445" spans="23:24" x14ac:dyDescent="0.2">
      <c r="W11445" s="25"/>
      <c r="X11445" s="25"/>
    </row>
    <row r="11446" spans="23:24" x14ac:dyDescent="0.2">
      <c r="W11446" s="25"/>
      <c r="X11446" s="25"/>
    </row>
    <row r="11447" spans="23:24" x14ac:dyDescent="0.2">
      <c r="W11447" s="25"/>
      <c r="X11447" s="25"/>
    </row>
    <row r="11448" spans="23:24" x14ac:dyDescent="0.2">
      <c r="W11448" s="25"/>
      <c r="X11448" s="25"/>
    </row>
    <row r="11449" spans="23:24" x14ac:dyDescent="0.2">
      <c r="W11449" s="25"/>
      <c r="X11449" s="25"/>
    </row>
    <row r="11450" spans="23:24" x14ac:dyDescent="0.2">
      <c r="W11450" s="25"/>
      <c r="X11450" s="25"/>
    </row>
    <row r="11451" spans="23:24" x14ac:dyDescent="0.2">
      <c r="W11451" s="25"/>
      <c r="X11451" s="25"/>
    </row>
    <row r="11452" spans="23:24" x14ac:dyDescent="0.2">
      <c r="W11452" s="25"/>
      <c r="X11452" s="25"/>
    </row>
    <row r="11453" spans="23:24" x14ac:dyDescent="0.2">
      <c r="W11453" s="25"/>
      <c r="X11453" s="25"/>
    </row>
    <row r="11454" spans="23:24" x14ac:dyDescent="0.2">
      <c r="W11454" s="25"/>
      <c r="X11454" s="25"/>
    </row>
    <row r="11455" spans="23:24" x14ac:dyDescent="0.2">
      <c r="W11455" s="25"/>
      <c r="X11455" s="25"/>
    </row>
    <row r="11456" spans="23:24" x14ac:dyDescent="0.2">
      <c r="W11456" s="25"/>
      <c r="X11456" s="25"/>
    </row>
    <row r="11457" spans="23:24" x14ac:dyDescent="0.2">
      <c r="W11457" s="25"/>
      <c r="X11457" s="25"/>
    </row>
    <row r="11458" spans="23:24" x14ac:dyDescent="0.2">
      <c r="W11458" s="25"/>
      <c r="X11458" s="25"/>
    </row>
    <row r="11459" spans="23:24" x14ac:dyDescent="0.2">
      <c r="W11459" s="25"/>
      <c r="X11459" s="25"/>
    </row>
    <row r="11460" spans="23:24" x14ac:dyDescent="0.2">
      <c r="W11460" s="25"/>
      <c r="X11460" s="25"/>
    </row>
    <row r="11461" spans="23:24" x14ac:dyDescent="0.2">
      <c r="W11461" s="25"/>
      <c r="X11461" s="25"/>
    </row>
    <row r="11462" spans="23:24" x14ac:dyDescent="0.2">
      <c r="W11462" s="25"/>
      <c r="X11462" s="25"/>
    </row>
    <row r="11463" spans="23:24" x14ac:dyDescent="0.2">
      <c r="W11463" s="25"/>
      <c r="X11463" s="25"/>
    </row>
    <row r="11464" spans="23:24" x14ac:dyDescent="0.2">
      <c r="W11464" s="25"/>
      <c r="X11464" s="25"/>
    </row>
    <row r="11465" spans="23:24" x14ac:dyDescent="0.2">
      <c r="W11465" s="25"/>
      <c r="X11465" s="25"/>
    </row>
    <row r="11466" spans="23:24" x14ac:dyDescent="0.2">
      <c r="W11466" s="25"/>
      <c r="X11466" s="25"/>
    </row>
    <row r="11467" spans="23:24" x14ac:dyDescent="0.2">
      <c r="W11467" s="25"/>
      <c r="X11467" s="25"/>
    </row>
    <row r="11468" spans="23:24" x14ac:dyDescent="0.2">
      <c r="W11468" s="25"/>
      <c r="X11468" s="25"/>
    </row>
    <row r="11469" spans="23:24" x14ac:dyDescent="0.2">
      <c r="W11469" s="25"/>
      <c r="X11469" s="25"/>
    </row>
    <row r="11470" spans="23:24" x14ac:dyDescent="0.2">
      <c r="W11470" s="25"/>
      <c r="X11470" s="25"/>
    </row>
    <row r="11471" spans="23:24" x14ac:dyDescent="0.2">
      <c r="W11471" s="25"/>
      <c r="X11471" s="25"/>
    </row>
    <row r="11472" spans="23:24" x14ac:dyDescent="0.2">
      <c r="W11472" s="25"/>
      <c r="X11472" s="25"/>
    </row>
    <row r="11473" spans="23:24" x14ac:dyDescent="0.2">
      <c r="W11473" s="25"/>
      <c r="X11473" s="25"/>
    </row>
    <row r="11474" spans="23:24" x14ac:dyDescent="0.2">
      <c r="W11474" s="25"/>
      <c r="X11474" s="25"/>
    </row>
    <row r="11475" spans="23:24" x14ac:dyDescent="0.2">
      <c r="W11475" s="25"/>
      <c r="X11475" s="25"/>
    </row>
    <row r="11476" spans="23:24" x14ac:dyDescent="0.2">
      <c r="W11476" s="25"/>
      <c r="X11476" s="25"/>
    </row>
    <row r="11477" spans="23:24" x14ac:dyDescent="0.2">
      <c r="W11477" s="25"/>
      <c r="X11477" s="25"/>
    </row>
    <row r="11478" spans="23:24" x14ac:dyDescent="0.2">
      <c r="W11478" s="25"/>
      <c r="X11478" s="25"/>
    </row>
    <row r="11479" spans="23:24" x14ac:dyDescent="0.2">
      <c r="W11479" s="25"/>
      <c r="X11479" s="25"/>
    </row>
    <row r="11480" spans="23:24" x14ac:dyDescent="0.2">
      <c r="W11480" s="25"/>
      <c r="X11480" s="25"/>
    </row>
    <row r="11481" spans="23:24" x14ac:dyDescent="0.2">
      <c r="W11481" s="25"/>
      <c r="X11481" s="25"/>
    </row>
    <row r="11482" spans="23:24" x14ac:dyDescent="0.2">
      <c r="W11482" s="25"/>
      <c r="X11482" s="25"/>
    </row>
    <row r="11483" spans="23:24" x14ac:dyDescent="0.2">
      <c r="W11483" s="25"/>
      <c r="X11483" s="25"/>
    </row>
    <row r="11484" spans="23:24" x14ac:dyDescent="0.2">
      <c r="W11484" s="25"/>
      <c r="X11484" s="25"/>
    </row>
    <row r="11485" spans="23:24" x14ac:dyDescent="0.2">
      <c r="W11485" s="25"/>
      <c r="X11485" s="25"/>
    </row>
    <row r="11486" spans="23:24" x14ac:dyDescent="0.2">
      <c r="W11486" s="25"/>
      <c r="X11486" s="25"/>
    </row>
    <row r="11487" spans="23:24" x14ac:dyDescent="0.2">
      <c r="W11487" s="25"/>
      <c r="X11487" s="25"/>
    </row>
    <row r="11488" spans="23:24" x14ac:dyDescent="0.2">
      <c r="W11488" s="25"/>
      <c r="X11488" s="25"/>
    </row>
    <row r="11489" spans="23:24" x14ac:dyDescent="0.2">
      <c r="W11489" s="25"/>
      <c r="X11489" s="25"/>
    </row>
    <row r="11490" spans="23:24" x14ac:dyDescent="0.2">
      <c r="W11490" s="25"/>
      <c r="X11490" s="25"/>
    </row>
    <row r="11491" spans="23:24" x14ac:dyDescent="0.2">
      <c r="W11491" s="25"/>
      <c r="X11491" s="25"/>
    </row>
    <row r="11492" spans="23:24" x14ac:dyDescent="0.2">
      <c r="W11492" s="25"/>
      <c r="X11492" s="25"/>
    </row>
    <row r="11493" spans="23:24" x14ac:dyDescent="0.2">
      <c r="W11493" s="25"/>
      <c r="X11493" s="25"/>
    </row>
    <row r="11494" spans="23:24" x14ac:dyDescent="0.2">
      <c r="W11494" s="25"/>
      <c r="X11494" s="25"/>
    </row>
    <row r="11495" spans="23:24" x14ac:dyDescent="0.2">
      <c r="W11495" s="25"/>
      <c r="X11495" s="25"/>
    </row>
    <row r="11496" spans="23:24" x14ac:dyDescent="0.2">
      <c r="W11496" s="25"/>
      <c r="X11496" s="25"/>
    </row>
    <row r="11497" spans="23:24" x14ac:dyDescent="0.2">
      <c r="W11497" s="25"/>
      <c r="X11497" s="25"/>
    </row>
    <row r="11498" spans="23:24" x14ac:dyDescent="0.2">
      <c r="W11498" s="25"/>
      <c r="X11498" s="25"/>
    </row>
    <row r="11499" spans="23:24" x14ac:dyDescent="0.2">
      <c r="W11499" s="25"/>
      <c r="X11499" s="25"/>
    </row>
    <row r="11500" spans="23:24" x14ac:dyDescent="0.2">
      <c r="W11500" s="25"/>
      <c r="X11500" s="25"/>
    </row>
    <row r="11501" spans="23:24" x14ac:dyDescent="0.2">
      <c r="W11501" s="25"/>
      <c r="X11501" s="25"/>
    </row>
    <row r="11502" spans="23:24" x14ac:dyDescent="0.2">
      <c r="W11502" s="25"/>
      <c r="X11502" s="25"/>
    </row>
    <row r="11503" spans="23:24" x14ac:dyDescent="0.2">
      <c r="W11503" s="25"/>
      <c r="X11503" s="25"/>
    </row>
    <row r="11504" spans="23:24" x14ac:dyDescent="0.2">
      <c r="W11504" s="25"/>
      <c r="X11504" s="25"/>
    </row>
    <row r="11505" spans="23:24" x14ac:dyDescent="0.2">
      <c r="W11505" s="25"/>
      <c r="X11505" s="25"/>
    </row>
    <row r="11506" spans="23:24" x14ac:dyDescent="0.2">
      <c r="W11506" s="25"/>
      <c r="X11506" s="25"/>
    </row>
    <row r="11507" spans="23:24" x14ac:dyDescent="0.2">
      <c r="W11507" s="25"/>
      <c r="X11507" s="25"/>
    </row>
    <row r="11508" spans="23:24" x14ac:dyDescent="0.2">
      <c r="W11508" s="25"/>
      <c r="X11508" s="25"/>
    </row>
    <row r="11509" spans="23:24" x14ac:dyDescent="0.2">
      <c r="W11509" s="25"/>
      <c r="X11509" s="25"/>
    </row>
    <row r="11510" spans="23:24" x14ac:dyDescent="0.2">
      <c r="W11510" s="25"/>
      <c r="X11510" s="25"/>
    </row>
    <row r="11511" spans="23:24" x14ac:dyDescent="0.2">
      <c r="W11511" s="25"/>
      <c r="X11511" s="25"/>
    </row>
    <row r="11512" spans="23:24" x14ac:dyDescent="0.2">
      <c r="W11512" s="25"/>
      <c r="X11512" s="25"/>
    </row>
    <row r="11513" spans="23:24" x14ac:dyDescent="0.2">
      <c r="W11513" s="25"/>
      <c r="X11513" s="25"/>
    </row>
    <row r="11514" spans="23:24" x14ac:dyDescent="0.2">
      <c r="W11514" s="25"/>
      <c r="X11514" s="25"/>
    </row>
    <row r="11515" spans="23:24" x14ac:dyDescent="0.2">
      <c r="W11515" s="25"/>
      <c r="X11515" s="25"/>
    </row>
    <row r="11516" spans="23:24" x14ac:dyDescent="0.2">
      <c r="W11516" s="25"/>
      <c r="X11516" s="25"/>
    </row>
    <row r="11517" spans="23:24" x14ac:dyDescent="0.2">
      <c r="W11517" s="25"/>
      <c r="X11517" s="25"/>
    </row>
    <row r="11518" spans="23:24" x14ac:dyDescent="0.2">
      <c r="W11518" s="25"/>
      <c r="X11518" s="25"/>
    </row>
    <row r="11519" spans="23:24" x14ac:dyDescent="0.2">
      <c r="W11519" s="25"/>
      <c r="X11519" s="25"/>
    </row>
    <row r="11520" spans="23:24" x14ac:dyDescent="0.2">
      <c r="W11520" s="25"/>
      <c r="X11520" s="25"/>
    </row>
    <row r="11521" spans="23:24" x14ac:dyDescent="0.2">
      <c r="W11521" s="25"/>
      <c r="X11521" s="25"/>
    </row>
    <row r="11522" spans="23:24" x14ac:dyDescent="0.2">
      <c r="W11522" s="25"/>
      <c r="X11522" s="25"/>
    </row>
    <row r="11523" spans="23:24" x14ac:dyDescent="0.2">
      <c r="W11523" s="25"/>
      <c r="X11523" s="25"/>
    </row>
    <row r="11524" spans="23:24" x14ac:dyDescent="0.2">
      <c r="W11524" s="25"/>
      <c r="X11524" s="25"/>
    </row>
    <row r="11525" spans="23:24" x14ac:dyDescent="0.2">
      <c r="W11525" s="25"/>
      <c r="X11525" s="25"/>
    </row>
    <row r="11526" spans="23:24" x14ac:dyDescent="0.2">
      <c r="W11526" s="25"/>
      <c r="X11526" s="25"/>
    </row>
    <row r="11527" spans="23:24" x14ac:dyDescent="0.2">
      <c r="W11527" s="25"/>
      <c r="X11527" s="25"/>
    </row>
    <row r="11528" spans="23:24" x14ac:dyDescent="0.2">
      <c r="W11528" s="25"/>
      <c r="X11528" s="25"/>
    </row>
    <row r="11529" spans="23:24" x14ac:dyDescent="0.2">
      <c r="W11529" s="25"/>
      <c r="X11529" s="25"/>
    </row>
    <row r="11530" spans="23:24" x14ac:dyDescent="0.2">
      <c r="W11530" s="25"/>
      <c r="X11530" s="25"/>
    </row>
    <row r="11531" spans="23:24" x14ac:dyDescent="0.2">
      <c r="W11531" s="25"/>
      <c r="X11531" s="25"/>
    </row>
    <row r="11532" spans="23:24" x14ac:dyDescent="0.2">
      <c r="W11532" s="25"/>
      <c r="X11532" s="25"/>
    </row>
    <row r="11533" spans="23:24" x14ac:dyDescent="0.2">
      <c r="W11533" s="25"/>
      <c r="X11533" s="25"/>
    </row>
    <row r="11534" spans="23:24" x14ac:dyDescent="0.2">
      <c r="W11534" s="25"/>
      <c r="X11534" s="25"/>
    </row>
    <row r="11535" spans="23:24" x14ac:dyDescent="0.2">
      <c r="W11535" s="25"/>
      <c r="X11535" s="25"/>
    </row>
    <row r="11536" spans="23:24" x14ac:dyDescent="0.2">
      <c r="W11536" s="25"/>
      <c r="X11536" s="25"/>
    </row>
    <row r="11537" spans="23:24" x14ac:dyDescent="0.2">
      <c r="W11537" s="25"/>
      <c r="X11537" s="25"/>
    </row>
    <row r="11538" spans="23:24" x14ac:dyDescent="0.2">
      <c r="W11538" s="25"/>
      <c r="X11538" s="25"/>
    </row>
    <row r="11539" spans="23:24" x14ac:dyDescent="0.2">
      <c r="W11539" s="25"/>
      <c r="X11539" s="25"/>
    </row>
    <row r="11540" spans="23:24" x14ac:dyDescent="0.2">
      <c r="W11540" s="25"/>
      <c r="X11540" s="25"/>
    </row>
    <row r="11541" spans="23:24" x14ac:dyDescent="0.2">
      <c r="W11541" s="25"/>
      <c r="X11541" s="25"/>
    </row>
    <row r="11542" spans="23:24" x14ac:dyDescent="0.2">
      <c r="W11542" s="25"/>
      <c r="X11542" s="25"/>
    </row>
    <row r="11543" spans="23:24" x14ac:dyDescent="0.2">
      <c r="W11543" s="25"/>
      <c r="X11543" s="25"/>
    </row>
    <row r="11544" spans="23:24" x14ac:dyDescent="0.2">
      <c r="W11544" s="25"/>
      <c r="X11544" s="25"/>
    </row>
    <row r="11545" spans="23:24" x14ac:dyDescent="0.2">
      <c r="W11545" s="25"/>
      <c r="X11545" s="25"/>
    </row>
    <row r="11546" spans="23:24" x14ac:dyDescent="0.2">
      <c r="W11546" s="25"/>
      <c r="X11546" s="25"/>
    </row>
    <row r="11547" spans="23:24" x14ac:dyDescent="0.2">
      <c r="W11547" s="25"/>
      <c r="X11547" s="25"/>
    </row>
    <row r="11548" spans="23:24" x14ac:dyDescent="0.2">
      <c r="W11548" s="25"/>
      <c r="X11548" s="25"/>
    </row>
    <row r="11549" spans="23:24" x14ac:dyDescent="0.2">
      <c r="W11549" s="25"/>
      <c r="X11549" s="25"/>
    </row>
    <row r="11550" spans="23:24" x14ac:dyDescent="0.2">
      <c r="W11550" s="25"/>
      <c r="X11550" s="25"/>
    </row>
    <row r="11551" spans="23:24" x14ac:dyDescent="0.2">
      <c r="W11551" s="25"/>
      <c r="X11551" s="25"/>
    </row>
    <row r="11552" spans="23:24" x14ac:dyDescent="0.2">
      <c r="W11552" s="25"/>
      <c r="X11552" s="25"/>
    </row>
    <row r="11553" spans="23:24" x14ac:dyDescent="0.2">
      <c r="W11553" s="25"/>
      <c r="X11553" s="25"/>
    </row>
    <row r="11554" spans="23:24" x14ac:dyDescent="0.2">
      <c r="W11554" s="25"/>
      <c r="X11554" s="25"/>
    </row>
    <row r="11555" spans="23:24" x14ac:dyDescent="0.2">
      <c r="W11555" s="25"/>
      <c r="X11555" s="25"/>
    </row>
    <row r="11556" spans="23:24" x14ac:dyDescent="0.2">
      <c r="W11556" s="25"/>
      <c r="X11556" s="25"/>
    </row>
    <row r="11557" spans="23:24" x14ac:dyDescent="0.2">
      <c r="W11557" s="25"/>
      <c r="X11557" s="25"/>
    </row>
    <row r="11558" spans="23:24" x14ac:dyDescent="0.2">
      <c r="W11558" s="25"/>
      <c r="X11558" s="25"/>
    </row>
    <row r="11559" spans="23:24" x14ac:dyDescent="0.2">
      <c r="W11559" s="25"/>
      <c r="X11559" s="25"/>
    </row>
    <row r="11560" spans="23:24" x14ac:dyDescent="0.2">
      <c r="W11560" s="25"/>
      <c r="X11560" s="25"/>
    </row>
    <row r="11561" spans="23:24" x14ac:dyDescent="0.2">
      <c r="W11561" s="25"/>
      <c r="X11561" s="25"/>
    </row>
    <row r="11562" spans="23:24" x14ac:dyDescent="0.2">
      <c r="W11562" s="25"/>
      <c r="X11562" s="25"/>
    </row>
    <row r="11563" spans="23:24" x14ac:dyDescent="0.2">
      <c r="W11563" s="25"/>
      <c r="X11563" s="25"/>
    </row>
    <row r="11564" spans="23:24" x14ac:dyDescent="0.2">
      <c r="W11564" s="25"/>
      <c r="X11564" s="25"/>
    </row>
    <row r="11565" spans="23:24" x14ac:dyDescent="0.2">
      <c r="W11565" s="25"/>
      <c r="X11565" s="25"/>
    </row>
    <row r="11566" spans="23:24" x14ac:dyDescent="0.2">
      <c r="W11566" s="25"/>
      <c r="X11566" s="25"/>
    </row>
    <row r="11567" spans="23:24" x14ac:dyDescent="0.2">
      <c r="W11567" s="25"/>
      <c r="X11567" s="25"/>
    </row>
    <row r="11568" spans="23:24" x14ac:dyDescent="0.2">
      <c r="W11568" s="25"/>
      <c r="X11568" s="25"/>
    </row>
    <row r="11569" spans="23:24" x14ac:dyDescent="0.2">
      <c r="W11569" s="25"/>
      <c r="X11569" s="25"/>
    </row>
    <row r="11570" spans="23:24" x14ac:dyDescent="0.2">
      <c r="W11570" s="25"/>
      <c r="X11570" s="25"/>
    </row>
    <row r="11571" spans="23:24" x14ac:dyDescent="0.2">
      <c r="W11571" s="25"/>
      <c r="X11571" s="25"/>
    </row>
    <row r="11572" spans="23:24" x14ac:dyDescent="0.2">
      <c r="W11572" s="25"/>
      <c r="X11572" s="25"/>
    </row>
    <row r="11573" spans="23:24" x14ac:dyDescent="0.2">
      <c r="W11573" s="25"/>
      <c r="X11573" s="25"/>
    </row>
    <row r="11574" spans="23:24" x14ac:dyDescent="0.2">
      <c r="W11574" s="25"/>
      <c r="X11574" s="25"/>
    </row>
    <row r="11575" spans="23:24" x14ac:dyDescent="0.2">
      <c r="W11575" s="25"/>
      <c r="X11575" s="25"/>
    </row>
    <row r="11576" spans="23:24" x14ac:dyDescent="0.2">
      <c r="W11576" s="25"/>
      <c r="X11576" s="25"/>
    </row>
    <row r="11577" spans="23:24" x14ac:dyDescent="0.2">
      <c r="W11577" s="25"/>
      <c r="X11577" s="25"/>
    </row>
    <row r="11578" spans="23:24" x14ac:dyDescent="0.2">
      <c r="W11578" s="25"/>
      <c r="X11578" s="25"/>
    </row>
    <row r="11579" spans="23:24" x14ac:dyDescent="0.2">
      <c r="W11579" s="25"/>
      <c r="X11579" s="25"/>
    </row>
    <row r="11580" spans="23:24" x14ac:dyDescent="0.2">
      <c r="W11580" s="25"/>
      <c r="X11580" s="25"/>
    </row>
    <row r="11581" spans="23:24" x14ac:dyDescent="0.2">
      <c r="W11581" s="25"/>
      <c r="X11581" s="25"/>
    </row>
    <row r="11582" spans="23:24" x14ac:dyDescent="0.2">
      <c r="W11582" s="25"/>
      <c r="X11582" s="25"/>
    </row>
    <row r="11583" spans="23:24" x14ac:dyDescent="0.2">
      <c r="W11583" s="25"/>
      <c r="X11583" s="25"/>
    </row>
    <row r="11584" spans="23:24" x14ac:dyDescent="0.2">
      <c r="W11584" s="25"/>
      <c r="X11584" s="25"/>
    </row>
    <row r="11585" spans="23:24" x14ac:dyDescent="0.2">
      <c r="W11585" s="25"/>
      <c r="X11585" s="25"/>
    </row>
    <row r="11586" spans="23:24" x14ac:dyDescent="0.2">
      <c r="W11586" s="25"/>
      <c r="X11586" s="25"/>
    </row>
    <row r="11587" spans="23:24" x14ac:dyDescent="0.2">
      <c r="W11587" s="25"/>
      <c r="X11587" s="25"/>
    </row>
    <row r="11588" spans="23:24" x14ac:dyDescent="0.2">
      <c r="W11588" s="25"/>
      <c r="X11588" s="25"/>
    </row>
    <row r="11589" spans="23:24" x14ac:dyDescent="0.2">
      <c r="W11589" s="25"/>
      <c r="X11589" s="25"/>
    </row>
    <row r="11590" spans="23:24" x14ac:dyDescent="0.2">
      <c r="W11590" s="25"/>
      <c r="X11590" s="25"/>
    </row>
    <row r="11591" spans="23:24" x14ac:dyDescent="0.2">
      <c r="W11591" s="25"/>
      <c r="X11591" s="25"/>
    </row>
    <row r="11592" spans="23:24" x14ac:dyDescent="0.2">
      <c r="W11592" s="25"/>
      <c r="X11592" s="25"/>
    </row>
    <row r="11593" spans="23:24" x14ac:dyDescent="0.2">
      <c r="W11593" s="25"/>
      <c r="X11593" s="25"/>
    </row>
    <row r="11594" spans="23:24" x14ac:dyDescent="0.2">
      <c r="W11594" s="25"/>
      <c r="X11594" s="25"/>
    </row>
    <row r="11595" spans="23:24" x14ac:dyDescent="0.2">
      <c r="W11595" s="25"/>
      <c r="X11595" s="25"/>
    </row>
    <row r="11596" spans="23:24" x14ac:dyDescent="0.2">
      <c r="W11596" s="25"/>
      <c r="X11596" s="25"/>
    </row>
    <row r="11597" spans="23:24" x14ac:dyDescent="0.2">
      <c r="W11597" s="25"/>
      <c r="X11597" s="25"/>
    </row>
    <row r="11598" spans="23:24" x14ac:dyDescent="0.2">
      <c r="W11598" s="25"/>
      <c r="X11598" s="25"/>
    </row>
    <row r="11599" spans="23:24" x14ac:dyDescent="0.2">
      <c r="W11599" s="25"/>
      <c r="X11599" s="25"/>
    </row>
    <row r="11600" spans="23:24" x14ac:dyDescent="0.2">
      <c r="W11600" s="25"/>
      <c r="X11600" s="25"/>
    </row>
    <row r="11601" spans="23:24" x14ac:dyDescent="0.2">
      <c r="W11601" s="25"/>
      <c r="X11601" s="25"/>
    </row>
    <row r="11602" spans="23:24" x14ac:dyDescent="0.2">
      <c r="W11602" s="25"/>
      <c r="X11602" s="25"/>
    </row>
    <row r="11603" spans="23:24" x14ac:dyDescent="0.2">
      <c r="W11603" s="25"/>
      <c r="X11603" s="25"/>
    </row>
    <row r="11604" spans="23:24" x14ac:dyDescent="0.2">
      <c r="W11604" s="25"/>
      <c r="X11604" s="25"/>
    </row>
    <row r="11605" spans="23:24" x14ac:dyDescent="0.2">
      <c r="W11605" s="25"/>
      <c r="X11605" s="25"/>
    </row>
    <row r="11606" spans="23:24" x14ac:dyDescent="0.2">
      <c r="W11606" s="25"/>
      <c r="X11606" s="25"/>
    </row>
    <row r="11607" spans="23:24" x14ac:dyDescent="0.2">
      <c r="W11607" s="25"/>
      <c r="X11607" s="25"/>
    </row>
    <row r="11608" spans="23:24" x14ac:dyDescent="0.2">
      <c r="W11608" s="25"/>
      <c r="X11608" s="25"/>
    </row>
    <row r="11609" spans="23:24" x14ac:dyDescent="0.2">
      <c r="W11609" s="25"/>
      <c r="X11609" s="25"/>
    </row>
    <row r="11610" spans="23:24" x14ac:dyDescent="0.2">
      <c r="W11610" s="25"/>
      <c r="X11610" s="25"/>
    </row>
    <row r="11611" spans="23:24" x14ac:dyDescent="0.2">
      <c r="W11611" s="25"/>
      <c r="X11611" s="25"/>
    </row>
    <row r="11612" spans="23:24" x14ac:dyDescent="0.2">
      <c r="W11612" s="25"/>
      <c r="X11612" s="25"/>
    </row>
    <row r="11613" spans="23:24" x14ac:dyDescent="0.2">
      <c r="W11613" s="25"/>
      <c r="X11613" s="25"/>
    </row>
    <row r="11614" spans="23:24" x14ac:dyDescent="0.2">
      <c r="W11614" s="25"/>
      <c r="X11614" s="25"/>
    </row>
    <row r="11615" spans="23:24" x14ac:dyDescent="0.2">
      <c r="W11615" s="25"/>
      <c r="X11615" s="25"/>
    </row>
    <row r="11616" spans="23:24" x14ac:dyDescent="0.2">
      <c r="W11616" s="25"/>
      <c r="X11616" s="25"/>
    </row>
    <row r="11617" spans="23:24" x14ac:dyDescent="0.2">
      <c r="W11617" s="25"/>
      <c r="X11617" s="25"/>
    </row>
    <row r="11618" spans="23:24" x14ac:dyDescent="0.2">
      <c r="W11618" s="25"/>
      <c r="X11618" s="25"/>
    </row>
    <row r="11619" spans="23:24" x14ac:dyDescent="0.2">
      <c r="W11619" s="25"/>
      <c r="X11619" s="25"/>
    </row>
    <row r="11620" spans="23:24" x14ac:dyDescent="0.2">
      <c r="W11620" s="25"/>
      <c r="X11620" s="25"/>
    </row>
    <row r="11621" spans="23:24" x14ac:dyDescent="0.2">
      <c r="W11621" s="25"/>
      <c r="X11621" s="25"/>
    </row>
    <row r="11622" spans="23:24" x14ac:dyDescent="0.2">
      <c r="W11622" s="25"/>
      <c r="X11622" s="25"/>
    </row>
    <row r="11623" spans="23:24" x14ac:dyDescent="0.2">
      <c r="W11623" s="25"/>
      <c r="X11623" s="25"/>
    </row>
    <row r="11624" spans="23:24" x14ac:dyDescent="0.2">
      <c r="W11624" s="25"/>
      <c r="X11624" s="25"/>
    </row>
    <row r="11625" spans="23:24" x14ac:dyDescent="0.2">
      <c r="W11625" s="25"/>
      <c r="X11625" s="25"/>
    </row>
    <row r="11626" spans="23:24" x14ac:dyDescent="0.2">
      <c r="W11626" s="25"/>
      <c r="X11626" s="25"/>
    </row>
    <row r="11627" spans="23:24" x14ac:dyDescent="0.2">
      <c r="W11627" s="25"/>
      <c r="X11627" s="25"/>
    </row>
    <row r="11628" spans="23:24" x14ac:dyDescent="0.2">
      <c r="W11628" s="25"/>
      <c r="X11628" s="25"/>
    </row>
    <row r="11629" spans="23:24" x14ac:dyDescent="0.2">
      <c r="W11629" s="25"/>
      <c r="X11629" s="25"/>
    </row>
    <row r="11630" spans="23:24" x14ac:dyDescent="0.2">
      <c r="W11630" s="25"/>
      <c r="X11630" s="25"/>
    </row>
    <row r="11631" spans="23:24" x14ac:dyDescent="0.2">
      <c r="W11631" s="25"/>
      <c r="X11631" s="25"/>
    </row>
    <row r="11632" spans="23:24" x14ac:dyDescent="0.2">
      <c r="W11632" s="25"/>
      <c r="X11632" s="25"/>
    </row>
    <row r="11633" spans="23:24" x14ac:dyDescent="0.2">
      <c r="W11633" s="25"/>
      <c r="X11633" s="25"/>
    </row>
    <row r="11634" spans="23:24" x14ac:dyDescent="0.2">
      <c r="W11634" s="25"/>
      <c r="X11634" s="25"/>
    </row>
    <row r="11635" spans="23:24" x14ac:dyDescent="0.2">
      <c r="W11635" s="25"/>
      <c r="X11635" s="25"/>
    </row>
    <row r="11636" spans="23:24" x14ac:dyDescent="0.2">
      <c r="W11636" s="25"/>
      <c r="X11636" s="25"/>
    </row>
    <row r="11637" spans="23:24" x14ac:dyDescent="0.2">
      <c r="W11637" s="25"/>
      <c r="X11637" s="25"/>
    </row>
    <row r="11638" spans="23:24" x14ac:dyDescent="0.2">
      <c r="W11638" s="25"/>
      <c r="X11638" s="25"/>
    </row>
    <row r="11639" spans="23:24" x14ac:dyDescent="0.2">
      <c r="W11639" s="25"/>
      <c r="X11639" s="25"/>
    </row>
    <row r="11640" spans="23:24" x14ac:dyDescent="0.2">
      <c r="W11640" s="25"/>
      <c r="X11640" s="25"/>
    </row>
    <row r="11641" spans="23:24" x14ac:dyDescent="0.2">
      <c r="W11641" s="25"/>
      <c r="X11641" s="25"/>
    </row>
    <row r="11642" spans="23:24" x14ac:dyDescent="0.2">
      <c r="W11642" s="25"/>
      <c r="X11642" s="25"/>
    </row>
    <row r="11643" spans="23:24" x14ac:dyDescent="0.2">
      <c r="W11643" s="25"/>
      <c r="X11643" s="25"/>
    </row>
    <row r="11644" spans="23:24" x14ac:dyDescent="0.2">
      <c r="W11644" s="25"/>
      <c r="X11644" s="25"/>
    </row>
    <row r="11645" spans="23:24" x14ac:dyDescent="0.2">
      <c r="W11645" s="25"/>
      <c r="X11645" s="25"/>
    </row>
    <row r="11646" spans="23:24" x14ac:dyDescent="0.2">
      <c r="W11646" s="25"/>
      <c r="X11646" s="25"/>
    </row>
    <row r="11647" spans="23:24" x14ac:dyDescent="0.2">
      <c r="W11647" s="25"/>
      <c r="X11647" s="25"/>
    </row>
    <row r="11648" spans="23:24" x14ac:dyDescent="0.2">
      <c r="W11648" s="25"/>
      <c r="X11648" s="25"/>
    </row>
    <row r="11649" spans="23:24" x14ac:dyDescent="0.2">
      <c r="W11649" s="25"/>
      <c r="X11649" s="25"/>
    </row>
    <row r="11650" spans="23:24" x14ac:dyDescent="0.2">
      <c r="W11650" s="25"/>
      <c r="X11650" s="25"/>
    </row>
    <row r="11651" spans="23:24" x14ac:dyDescent="0.2">
      <c r="W11651" s="25"/>
      <c r="X11651" s="25"/>
    </row>
    <row r="11652" spans="23:24" x14ac:dyDescent="0.2">
      <c r="W11652" s="25"/>
      <c r="X11652" s="25"/>
    </row>
    <row r="11653" spans="23:24" x14ac:dyDescent="0.2">
      <c r="W11653" s="25"/>
      <c r="X11653" s="25"/>
    </row>
    <row r="11654" spans="23:24" x14ac:dyDescent="0.2">
      <c r="W11654" s="25"/>
      <c r="X11654" s="25"/>
    </row>
    <row r="11655" spans="23:24" x14ac:dyDescent="0.2">
      <c r="W11655" s="25"/>
      <c r="X11655" s="25"/>
    </row>
    <row r="11656" spans="23:24" x14ac:dyDescent="0.2">
      <c r="W11656" s="25"/>
      <c r="X11656" s="25"/>
    </row>
    <row r="11657" spans="23:24" x14ac:dyDescent="0.2">
      <c r="W11657" s="25"/>
      <c r="X11657" s="25"/>
    </row>
    <row r="11658" spans="23:24" x14ac:dyDescent="0.2">
      <c r="W11658" s="25"/>
      <c r="X11658" s="25"/>
    </row>
    <row r="11659" spans="23:24" x14ac:dyDescent="0.2">
      <c r="W11659" s="25"/>
      <c r="X11659" s="25"/>
    </row>
    <row r="11660" spans="23:24" x14ac:dyDescent="0.2">
      <c r="W11660" s="25"/>
      <c r="X11660" s="25"/>
    </row>
    <row r="11661" spans="23:24" x14ac:dyDescent="0.2">
      <c r="W11661" s="25"/>
      <c r="X11661" s="25"/>
    </row>
    <row r="11662" spans="23:24" x14ac:dyDescent="0.2">
      <c r="W11662" s="25"/>
      <c r="X11662" s="25"/>
    </row>
    <row r="11663" spans="23:24" x14ac:dyDescent="0.2">
      <c r="W11663" s="25"/>
      <c r="X11663" s="25"/>
    </row>
    <row r="11664" spans="23:24" x14ac:dyDescent="0.2">
      <c r="W11664" s="25"/>
      <c r="X11664" s="25"/>
    </row>
    <row r="11665" spans="23:24" x14ac:dyDescent="0.2">
      <c r="W11665" s="25"/>
      <c r="X11665" s="25"/>
    </row>
    <row r="11666" spans="23:24" x14ac:dyDescent="0.2">
      <c r="W11666" s="25"/>
      <c r="X11666" s="25"/>
    </row>
    <row r="11667" spans="23:24" x14ac:dyDescent="0.2">
      <c r="W11667" s="25"/>
      <c r="X11667" s="25"/>
    </row>
    <row r="11668" spans="23:24" x14ac:dyDescent="0.2">
      <c r="W11668" s="25"/>
      <c r="X11668" s="25"/>
    </row>
    <row r="11669" spans="23:24" x14ac:dyDescent="0.2">
      <c r="W11669" s="25"/>
      <c r="X11669" s="25"/>
    </row>
    <row r="11670" spans="23:24" x14ac:dyDescent="0.2">
      <c r="W11670" s="25"/>
      <c r="X11670" s="25"/>
    </row>
    <row r="11671" spans="23:24" x14ac:dyDescent="0.2">
      <c r="W11671" s="25"/>
      <c r="X11671" s="25"/>
    </row>
    <row r="11672" spans="23:24" x14ac:dyDescent="0.2">
      <c r="W11672" s="25"/>
      <c r="X11672" s="25"/>
    </row>
    <row r="11673" spans="23:24" x14ac:dyDescent="0.2">
      <c r="W11673" s="25"/>
      <c r="X11673" s="25"/>
    </row>
    <row r="11674" spans="23:24" x14ac:dyDescent="0.2">
      <c r="W11674" s="25"/>
      <c r="X11674" s="25"/>
    </row>
    <row r="11675" spans="23:24" x14ac:dyDescent="0.2">
      <c r="W11675" s="25"/>
      <c r="X11675" s="25"/>
    </row>
    <row r="11676" spans="23:24" x14ac:dyDescent="0.2">
      <c r="W11676" s="25"/>
      <c r="X11676" s="25"/>
    </row>
    <row r="11677" spans="23:24" x14ac:dyDescent="0.2">
      <c r="W11677" s="25"/>
      <c r="X11677" s="25"/>
    </row>
    <row r="11678" spans="23:24" x14ac:dyDescent="0.2">
      <c r="W11678" s="25"/>
      <c r="X11678" s="25"/>
    </row>
    <row r="11679" spans="23:24" x14ac:dyDescent="0.2">
      <c r="W11679" s="25"/>
      <c r="X11679" s="25"/>
    </row>
    <row r="11680" spans="23:24" x14ac:dyDescent="0.2">
      <c r="W11680" s="25"/>
      <c r="X11680" s="25"/>
    </row>
    <row r="11681" spans="23:24" x14ac:dyDescent="0.2">
      <c r="W11681" s="25"/>
      <c r="X11681" s="25"/>
    </row>
    <row r="11682" spans="23:24" x14ac:dyDescent="0.2">
      <c r="W11682" s="25"/>
      <c r="X11682" s="25"/>
    </row>
    <row r="11683" spans="23:24" x14ac:dyDescent="0.2">
      <c r="W11683" s="25"/>
      <c r="X11683" s="25"/>
    </row>
    <row r="11684" spans="23:24" x14ac:dyDescent="0.2">
      <c r="W11684" s="25"/>
      <c r="X11684" s="25"/>
    </row>
    <row r="11685" spans="23:24" x14ac:dyDescent="0.2">
      <c r="W11685" s="25"/>
      <c r="X11685" s="25"/>
    </row>
    <row r="11686" spans="23:24" x14ac:dyDescent="0.2">
      <c r="W11686" s="25"/>
      <c r="X11686" s="25"/>
    </row>
    <row r="11687" spans="23:24" x14ac:dyDescent="0.2">
      <c r="W11687" s="25"/>
      <c r="X11687" s="25"/>
    </row>
    <row r="11688" spans="23:24" x14ac:dyDescent="0.2">
      <c r="W11688" s="25"/>
      <c r="X11688" s="25"/>
    </row>
    <row r="11689" spans="23:24" x14ac:dyDescent="0.2">
      <c r="W11689" s="25"/>
      <c r="X11689" s="25"/>
    </row>
    <row r="11690" spans="23:24" x14ac:dyDescent="0.2">
      <c r="W11690" s="25"/>
      <c r="X11690" s="25"/>
    </row>
    <row r="11691" spans="23:24" x14ac:dyDescent="0.2">
      <c r="W11691" s="25"/>
      <c r="X11691" s="25"/>
    </row>
    <row r="11692" spans="23:24" x14ac:dyDescent="0.2">
      <c r="W11692" s="25"/>
      <c r="X11692" s="25"/>
    </row>
    <row r="11693" spans="23:24" x14ac:dyDescent="0.2">
      <c r="W11693" s="25"/>
      <c r="X11693" s="25"/>
    </row>
    <row r="11694" spans="23:24" x14ac:dyDescent="0.2">
      <c r="W11694" s="25"/>
      <c r="X11694" s="25"/>
    </row>
    <row r="11695" spans="23:24" x14ac:dyDescent="0.2">
      <c r="W11695" s="25"/>
      <c r="X11695" s="25"/>
    </row>
    <row r="11696" spans="23:24" x14ac:dyDescent="0.2">
      <c r="W11696" s="25"/>
      <c r="X11696" s="25"/>
    </row>
    <row r="11697" spans="23:24" x14ac:dyDescent="0.2">
      <c r="W11697" s="25"/>
      <c r="X11697" s="25"/>
    </row>
    <row r="11698" spans="23:24" x14ac:dyDescent="0.2">
      <c r="W11698" s="25"/>
      <c r="X11698" s="25"/>
    </row>
    <row r="11699" spans="23:24" x14ac:dyDescent="0.2">
      <c r="W11699" s="25"/>
      <c r="X11699" s="25"/>
    </row>
    <row r="11700" spans="23:24" x14ac:dyDescent="0.2">
      <c r="W11700" s="25"/>
      <c r="X11700" s="25"/>
    </row>
    <row r="11701" spans="23:24" x14ac:dyDescent="0.2">
      <c r="W11701" s="25"/>
      <c r="X11701" s="25"/>
    </row>
    <row r="11702" spans="23:24" x14ac:dyDescent="0.2">
      <c r="W11702" s="25"/>
      <c r="X11702" s="25"/>
    </row>
    <row r="11703" spans="23:24" x14ac:dyDescent="0.2">
      <c r="W11703" s="25"/>
      <c r="X11703" s="25"/>
    </row>
    <row r="11704" spans="23:24" x14ac:dyDescent="0.2">
      <c r="W11704" s="25"/>
      <c r="X11704" s="25"/>
    </row>
    <row r="11705" spans="23:24" x14ac:dyDescent="0.2">
      <c r="W11705" s="25"/>
      <c r="X11705" s="25"/>
    </row>
    <row r="11706" spans="23:24" x14ac:dyDescent="0.2">
      <c r="W11706" s="25"/>
      <c r="X11706" s="25"/>
    </row>
    <row r="11707" spans="23:24" x14ac:dyDescent="0.2">
      <c r="W11707" s="25"/>
      <c r="X11707" s="25"/>
    </row>
    <row r="11708" spans="23:24" x14ac:dyDescent="0.2">
      <c r="W11708" s="25"/>
      <c r="X11708" s="25"/>
    </row>
    <row r="11709" spans="23:24" x14ac:dyDescent="0.2">
      <c r="W11709" s="25"/>
      <c r="X11709" s="25"/>
    </row>
    <row r="11710" spans="23:24" x14ac:dyDescent="0.2">
      <c r="W11710" s="25"/>
      <c r="X11710" s="25"/>
    </row>
    <row r="11711" spans="23:24" x14ac:dyDescent="0.2">
      <c r="W11711" s="25"/>
      <c r="X11711" s="25"/>
    </row>
    <row r="11712" spans="23:24" x14ac:dyDescent="0.2">
      <c r="W11712" s="25"/>
      <c r="X11712" s="25"/>
    </row>
    <row r="11713" spans="23:24" x14ac:dyDescent="0.2">
      <c r="W11713" s="25"/>
      <c r="X11713" s="25"/>
    </row>
    <row r="11714" spans="23:24" x14ac:dyDescent="0.2">
      <c r="W11714" s="25"/>
      <c r="X11714" s="25"/>
    </row>
    <row r="11715" spans="23:24" x14ac:dyDescent="0.2">
      <c r="W11715" s="25"/>
      <c r="X11715" s="25"/>
    </row>
    <row r="11716" spans="23:24" x14ac:dyDescent="0.2">
      <c r="W11716" s="25"/>
      <c r="X11716" s="25"/>
    </row>
    <row r="11717" spans="23:24" x14ac:dyDescent="0.2">
      <c r="W11717" s="25"/>
      <c r="X11717" s="25"/>
    </row>
    <row r="11718" spans="23:24" x14ac:dyDescent="0.2">
      <c r="W11718" s="25"/>
      <c r="X11718" s="25"/>
    </row>
    <row r="11719" spans="23:24" x14ac:dyDescent="0.2">
      <c r="W11719" s="25"/>
      <c r="X11719" s="25"/>
    </row>
    <row r="11720" spans="23:24" x14ac:dyDescent="0.2">
      <c r="W11720" s="25"/>
      <c r="X11720" s="25"/>
    </row>
    <row r="11721" spans="23:24" x14ac:dyDescent="0.2">
      <c r="W11721" s="25"/>
      <c r="X11721" s="25"/>
    </row>
    <row r="11722" spans="23:24" x14ac:dyDescent="0.2">
      <c r="W11722" s="25"/>
      <c r="X11722" s="25"/>
    </row>
    <row r="11723" spans="23:24" x14ac:dyDescent="0.2">
      <c r="W11723" s="25"/>
      <c r="X11723" s="25"/>
    </row>
    <row r="11724" spans="23:24" x14ac:dyDescent="0.2">
      <c r="W11724" s="25"/>
      <c r="X11724" s="25"/>
    </row>
    <row r="11725" spans="23:24" x14ac:dyDescent="0.2">
      <c r="W11725" s="25"/>
      <c r="X11725" s="25"/>
    </row>
    <row r="11726" spans="23:24" x14ac:dyDescent="0.2">
      <c r="W11726" s="25"/>
      <c r="X11726" s="25"/>
    </row>
    <row r="11727" spans="23:24" x14ac:dyDescent="0.2">
      <c r="W11727" s="25"/>
      <c r="X11727" s="25"/>
    </row>
    <row r="11728" spans="23:24" x14ac:dyDescent="0.2">
      <c r="W11728" s="25"/>
      <c r="X11728" s="25"/>
    </row>
    <row r="11729" spans="23:24" x14ac:dyDescent="0.2">
      <c r="W11729" s="25"/>
      <c r="X11729" s="25"/>
    </row>
    <row r="11730" spans="23:24" x14ac:dyDescent="0.2">
      <c r="W11730" s="25"/>
      <c r="X11730" s="25"/>
    </row>
    <row r="11731" spans="23:24" x14ac:dyDescent="0.2">
      <c r="W11731" s="25"/>
      <c r="X11731" s="25"/>
    </row>
    <row r="11732" spans="23:24" x14ac:dyDescent="0.2">
      <c r="W11732" s="25"/>
      <c r="X11732" s="25"/>
    </row>
    <row r="11733" spans="23:24" x14ac:dyDescent="0.2">
      <c r="W11733" s="25"/>
      <c r="X11733" s="25"/>
    </row>
    <row r="11734" spans="23:24" x14ac:dyDescent="0.2">
      <c r="W11734" s="25"/>
      <c r="X11734" s="25"/>
    </row>
    <row r="11735" spans="23:24" x14ac:dyDescent="0.2">
      <c r="W11735" s="25"/>
      <c r="X11735" s="25"/>
    </row>
    <row r="11736" spans="23:24" x14ac:dyDescent="0.2">
      <c r="W11736" s="25"/>
      <c r="X11736" s="25"/>
    </row>
    <row r="11737" spans="23:24" x14ac:dyDescent="0.2">
      <c r="W11737" s="25"/>
      <c r="X11737" s="25"/>
    </row>
    <row r="11738" spans="23:24" x14ac:dyDescent="0.2">
      <c r="W11738" s="25"/>
      <c r="X11738" s="25"/>
    </row>
    <row r="11739" spans="23:24" x14ac:dyDescent="0.2">
      <c r="W11739" s="25"/>
      <c r="X11739" s="25"/>
    </row>
    <row r="11740" spans="23:24" x14ac:dyDescent="0.2">
      <c r="W11740" s="25"/>
      <c r="X11740" s="25"/>
    </row>
    <row r="11741" spans="23:24" x14ac:dyDescent="0.2">
      <c r="W11741" s="25"/>
      <c r="X11741" s="25"/>
    </row>
    <row r="11742" spans="23:24" x14ac:dyDescent="0.2">
      <c r="W11742" s="25"/>
      <c r="X11742" s="25"/>
    </row>
    <row r="11743" spans="23:24" x14ac:dyDescent="0.2">
      <c r="W11743" s="25"/>
      <c r="X11743" s="25"/>
    </row>
    <row r="11744" spans="23:24" x14ac:dyDescent="0.2">
      <c r="W11744" s="25"/>
      <c r="X11744" s="25"/>
    </row>
    <row r="11745" spans="23:24" x14ac:dyDescent="0.2">
      <c r="W11745" s="25"/>
      <c r="X11745" s="25"/>
    </row>
    <row r="11746" spans="23:24" x14ac:dyDescent="0.2">
      <c r="W11746" s="25"/>
      <c r="X11746" s="25"/>
    </row>
    <row r="11747" spans="23:24" x14ac:dyDescent="0.2">
      <c r="W11747" s="25"/>
      <c r="X11747" s="25"/>
    </row>
    <row r="11748" spans="23:24" x14ac:dyDescent="0.2">
      <c r="W11748" s="25"/>
      <c r="X11748" s="25"/>
    </row>
    <row r="11749" spans="23:24" x14ac:dyDescent="0.2">
      <c r="W11749" s="25"/>
      <c r="X11749" s="25"/>
    </row>
    <row r="11750" spans="23:24" x14ac:dyDescent="0.2">
      <c r="W11750" s="25"/>
      <c r="X11750" s="25"/>
    </row>
    <row r="11751" spans="23:24" x14ac:dyDescent="0.2">
      <c r="W11751" s="25"/>
      <c r="X11751" s="25"/>
    </row>
    <row r="11752" spans="23:24" x14ac:dyDescent="0.2">
      <c r="W11752" s="25"/>
      <c r="X11752" s="25"/>
    </row>
    <row r="11753" spans="23:24" x14ac:dyDescent="0.2">
      <c r="W11753" s="25"/>
      <c r="X11753" s="25"/>
    </row>
    <row r="11754" spans="23:24" x14ac:dyDescent="0.2">
      <c r="W11754" s="25"/>
      <c r="X11754" s="25"/>
    </row>
    <row r="11755" spans="23:24" x14ac:dyDescent="0.2">
      <c r="W11755" s="25"/>
      <c r="X11755" s="25"/>
    </row>
    <row r="11756" spans="23:24" x14ac:dyDescent="0.2">
      <c r="W11756" s="25"/>
      <c r="X11756" s="25"/>
    </row>
    <row r="11757" spans="23:24" x14ac:dyDescent="0.2">
      <c r="W11757" s="25"/>
      <c r="X11757" s="25"/>
    </row>
    <row r="11758" spans="23:24" x14ac:dyDescent="0.2">
      <c r="W11758" s="25"/>
      <c r="X11758" s="25"/>
    </row>
    <row r="11759" spans="23:24" x14ac:dyDescent="0.2">
      <c r="W11759" s="25"/>
      <c r="X11759" s="25"/>
    </row>
    <row r="11760" spans="23:24" x14ac:dyDescent="0.2">
      <c r="W11760" s="25"/>
      <c r="X11760" s="25"/>
    </row>
    <row r="11761" spans="23:24" x14ac:dyDescent="0.2">
      <c r="W11761" s="25"/>
      <c r="X11761" s="25"/>
    </row>
    <row r="11762" spans="23:24" x14ac:dyDescent="0.2">
      <c r="W11762" s="25"/>
      <c r="X11762" s="25"/>
    </row>
    <row r="11763" spans="23:24" x14ac:dyDescent="0.2">
      <c r="W11763" s="25"/>
      <c r="X11763" s="25"/>
    </row>
    <row r="11764" spans="23:24" x14ac:dyDescent="0.2">
      <c r="W11764" s="25"/>
      <c r="X11764" s="25"/>
    </row>
    <row r="11765" spans="23:24" x14ac:dyDescent="0.2">
      <c r="W11765" s="25"/>
      <c r="X11765" s="25"/>
    </row>
    <row r="11766" spans="23:24" x14ac:dyDescent="0.2">
      <c r="W11766" s="25"/>
      <c r="X11766" s="25"/>
    </row>
    <row r="11767" spans="23:24" x14ac:dyDescent="0.2">
      <c r="W11767" s="25"/>
      <c r="X11767" s="25"/>
    </row>
    <row r="11768" spans="23:24" x14ac:dyDescent="0.2">
      <c r="W11768" s="25"/>
      <c r="X11768" s="25"/>
    </row>
    <row r="11769" spans="23:24" x14ac:dyDescent="0.2">
      <c r="W11769" s="25"/>
      <c r="X11769" s="25"/>
    </row>
    <row r="11770" spans="23:24" x14ac:dyDescent="0.2">
      <c r="W11770" s="25"/>
      <c r="X11770" s="25"/>
    </row>
    <row r="11771" spans="23:24" x14ac:dyDescent="0.2">
      <c r="W11771" s="25"/>
      <c r="X11771" s="25"/>
    </row>
    <row r="11772" spans="23:24" x14ac:dyDescent="0.2">
      <c r="W11772" s="25"/>
      <c r="X11772" s="25"/>
    </row>
    <row r="11773" spans="23:24" x14ac:dyDescent="0.2">
      <c r="W11773" s="25"/>
      <c r="X11773" s="25"/>
    </row>
    <row r="11774" spans="23:24" x14ac:dyDescent="0.2">
      <c r="W11774" s="25"/>
      <c r="X11774" s="25"/>
    </row>
    <row r="11775" spans="23:24" x14ac:dyDescent="0.2">
      <c r="W11775" s="25"/>
      <c r="X11775" s="25"/>
    </row>
    <row r="11776" spans="23:24" x14ac:dyDescent="0.2">
      <c r="W11776" s="25"/>
      <c r="X11776" s="25"/>
    </row>
    <row r="11777" spans="23:24" x14ac:dyDescent="0.2">
      <c r="W11777" s="25"/>
      <c r="X11777" s="25"/>
    </row>
    <row r="11778" spans="23:24" x14ac:dyDescent="0.2">
      <c r="W11778" s="25"/>
      <c r="X11778" s="25"/>
    </row>
    <row r="11779" spans="23:24" x14ac:dyDescent="0.2">
      <c r="W11779" s="25"/>
      <c r="X11779" s="25"/>
    </row>
    <row r="11780" spans="23:24" x14ac:dyDescent="0.2">
      <c r="W11780" s="25"/>
      <c r="X11780" s="25"/>
    </row>
    <row r="11781" spans="23:24" x14ac:dyDescent="0.2">
      <c r="W11781" s="25"/>
      <c r="X11781" s="25"/>
    </row>
    <row r="11782" spans="23:24" x14ac:dyDescent="0.2">
      <c r="W11782" s="25"/>
      <c r="X11782" s="25"/>
    </row>
    <row r="11783" spans="23:24" x14ac:dyDescent="0.2">
      <c r="W11783" s="25"/>
      <c r="X11783" s="25"/>
    </row>
    <row r="11784" spans="23:24" x14ac:dyDescent="0.2">
      <c r="W11784" s="25"/>
      <c r="X11784" s="25"/>
    </row>
    <row r="11785" spans="23:24" x14ac:dyDescent="0.2">
      <c r="W11785" s="25"/>
      <c r="X11785" s="25"/>
    </row>
    <row r="11786" spans="23:24" x14ac:dyDescent="0.2">
      <c r="W11786" s="25"/>
      <c r="X11786" s="25"/>
    </row>
    <row r="11787" spans="23:24" x14ac:dyDescent="0.2">
      <c r="W11787" s="25"/>
      <c r="X11787" s="25"/>
    </row>
    <row r="11788" spans="23:24" x14ac:dyDescent="0.2">
      <c r="W11788" s="25"/>
      <c r="X11788" s="25"/>
    </row>
    <row r="11789" spans="23:24" x14ac:dyDescent="0.2">
      <c r="W11789" s="25"/>
      <c r="X11789" s="25"/>
    </row>
    <row r="11790" spans="23:24" x14ac:dyDescent="0.2">
      <c r="W11790" s="25"/>
      <c r="X11790" s="25"/>
    </row>
    <row r="11791" spans="23:24" x14ac:dyDescent="0.2">
      <c r="W11791" s="25"/>
      <c r="X11791" s="25"/>
    </row>
    <row r="11792" spans="23:24" x14ac:dyDescent="0.2">
      <c r="W11792" s="25"/>
      <c r="X11792" s="25"/>
    </row>
    <row r="11793" spans="23:24" x14ac:dyDescent="0.2">
      <c r="W11793" s="25"/>
      <c r="X11793" s="25"/>
    </row>
    <row r="11794" spans="23:24" x14ac:dyDescent="0.2">
      <c r="W11794" s="25"/>
      <c r="X11794" s="25"/>
    </row>
    <row r="11795" spans="23:24" x14ac:dyDescent="0.2">
      <c r="W11795" s="25"/>
      <c r="X11795" s="25"/>
    </row>
    <row r="11796" spans="23:24" x14ac:dyDescent="0.2">
      <c r="W11796" s="25"/>
      <c r="X11796" s="25"/>
    </row>
    <row r="11797" spans="23:24" x14ac:dyDescent="0.2">
      <c r="W11797" s="25"/>
      <c r="X11797" s="25"/>
    </row>
    <row r="11798" spans="23:24" x14ac:dyDescent="0.2">
      <c r="W11798" s="25"/>
      <c r="X11798" s="25"/>
    </row>
    <row r="11799" spans="23:24" x14ac:dyDescent="0.2">
      <c r="W11799" s="25"/>
      <c r="X11799" s="25"/>
    </row>
    <row r="11800" spans="23:24" x14ac:dyDescent="0.2">
      <c r="W11800" s="25"/>
      <c r="X11800" s="25"/>
    </row>
    <row r="11801" spans="23:24" x14ac:dyDescent="0.2">
      <c r="W11801" s="25"/>
      <c r="X11801" s="25"/>
    </row>
    <row r="11802" spans="23:24" x14ac:dyDescent="0.2">
      <c r="W11802" s="25"/>
      <c r="X11802" s="25"/>
    </row>
    <row r="11803" spans="23:24" x14ac:dyDescent="0.2">
      <c r="W11803" s="25"/>
      <c r="X11803" s="25"/>
    </row>
    <row r="11804" spans="23:24" x14ac:dyDescent="0.2">
      <c r="W11804" s="25"/>
      <c r="X11804" s="25"/>
    </row>
    <row r="11805" spans="23:24" x14ac:dyDescent="0.2">
      <c r="W11805" s="25"/>
      <c r="X11805" s="25"/>
    </row>
    <row r="11806" spans="23:24" x14ac:dyDescent="0.2">
      <c r="W11806" s="25"/>
      <c r="X11806" s="25"/>
    </row>
    <row r="11807" spans="23:24" x14ac:dyDescent="0.2">
      <c r="W11807" s="25"/>
      <c r="X11807" s="25"/>
    </row>
    <row r="11808" spans="23:24" x14ac:dyDescent="0.2">
      <c r="W11808" s="25"/>
      <c r="X11808" s="25"/>
    </row>
    <row r="11809" spans="23:24" x14ac:dyDescent="0.2">
      <c r="W11809" s="25"/>
      <c r="X11809" s="25"/>
    </row>
    <row r="11810" spans="23:24" x14ac:dyDescent="0.2">
      <c r="W11810" s="25"/>
      <c r="X11810" s="25"/>
    </row>
    <row r="11811" spans="23:24" x14ac:dyDescent="0.2">
      <c r="W11811" s="25"/>
      <c r="X11811" s="25"/>
    </row>
    <row r="11812" spans="23:24" x14ac:dyDescent="0.2">
      <c r="W11812" s="25"/>
      <c r="X11812" s="25"/>
    </row>
    <row r="11813" spans="23:24" x14ac:dyDescent="0.2">
      <c r="W11813" s="25"/>
      <c r="X11813" s="25"/>
    </row>
    <row r="11814" spans="23:24" x14ac:dyDescent="0.2">
      <c r="W11814" s="25"/>
      <c r="X11814" s="25"/>
    </row>
    <row r="11815" spans="23:24" x14ac:dyDescent="0.2">
      <c r="W11815" s="25"/>
      <c r="X11815" s="25"/>
    </row>
    <row r="11816" spans="23:24" x14ac:dyDescent="0.2">
      <c r="W11816" s="25"/>
      <c r="X11816" s="25"/>
    </row>
    <row r="11817" spans="23:24" x14ac:dyDescent="0.2">
      <c r="W11817" s="25"/>
      <c r="X11817" s="25"/>
    </row>
    <row r="11818" spans="23:24" x14ac:dyDescent="0.2">
      <c r="W11818" s="25"/>
      <c r="X11818" s="25"/>
    </row>
    <row r="11819" spans="23:24" x14ac:dyDescent="0.2">
      <c r="W11819" s="25"/>
      <c r="X11819" s="25"/>
    </row>
    <row r="11820" spans="23:24" x14ac:dyDescent="0.2">
      <c r="W11820" s="25"/>
      <c r="X11820" s="25"/>
    </row>
    <row r="11821" spans="23:24" x14ac:dyDescent="0.2">
      <c r="W11821" s="25"/>
      <c r="X11821" s="25"/>
    </row>
    <row r="11822" spans="23:24" x14ac:dyDescent="0.2">
      <c r="W11822" s="25"/>
      <c r="X11822" s="25"/>
    </row>
    <row r="11823" spans="23:24" x14ac:dyDescent="0.2">
      <c r="W11823" s="25"/>
      <c r="X11823" s="25"/>
    </row>
    <row r="11824" spans="23:24" x14ac:dyDescent="0.2">
      <c r="W11824" s="25"/>
      <c r="X11824" s="25"/>
    </row>
    <row r="11825" spans="23:24" x14ac:dyDescent="0.2">
      <c r="W11825" s="25"/>
      <c r="X11825" s="25"/>
    </row>
    <row r="11826" spans="23:24" x14ac:dyDescent="0.2">
      <c r="W11826" s="25"/>
      <c r="X11826" s="25"/>
    </row>
    <row r="11827" spans="23:24" x14ac:dyDescent="0.2">
      <c r="W11827" s="25"/>
      <c r="X11827" s="25"/>
    </row>
    <row r="11828" spans="23:24" x14ac:dyDescent="0.2">
      <c r="W11828" s="25"/>
      <c r="X11828" s="25"/>
    </row>
    <row r="11829" spans="23:24" x14ac:dyDescent="0.2">
      <c r="W11829" s="25"/>
      <c r="X11829" s="25"/>
    </row>
    <row r="11830" spans="23:24" x14ac:dyDescent="0.2">
      <c r="W11830" s="25"/>
      <c r="X11830" s="25"/>
    </row>
    <row r="11831" spans="23:24" x14ac:dyDescent="0.2">
      <c r="W11831" s="25"/>
      <c r="X11831" s="25"/>
    </row>
    <row r="11832" spans="23:24" x14ac:dyDescent="0.2">
      <c r="W11832" s="25"/>
      <c r="X11832" s="25"/>
    </row>
    <row r="11833" spans="23:24" x14ac:dyDescent="0.2">
      <c r="W11833" s="25"/>
      <c r="X11833" s="25"/>
    </row>
    <row r="11834" spans="23:24" x14ac:dyDescent="0.2">
      <c r="W11834" s="25"/>
      <c r="X11834" s="25"/>
    </row>
    <row r="11835" spans="23:24" x14ac:dyDescent="0.2">
      <c r="W11835" s="25"/>
      <c r="X11835" s="25"/>
    </row>
    <row r="11836" spans="23:24" x14ac:dyDescent="0.2">
      <c r="W11836" s="25"/>
      <c r="X11836" s="25"/>
    </row>
    <row r="11837" spans="23:24" x14ac:dyDescent="0.2">
      <c r="W11837" s="25"/>
      <c r="X11837" s="25"/>
    </row>
    <row r="11838" spans="23:24" x14ac:dyDescent="0.2">
      <c r="W11838" s="25"/>
      <c r="X11838" s="25"/>
    </row>
    <row r="11839" spans="23:24" x14ac:dyDescent="0.2">
      <c r="W11839" s="25"/>
      <c r="X11839" s="25"/>
    </row>
    <row r="11840" spans="23:24" x14ac:dyDescent="0.2">
      <c r="W11840" s="25"/>
      <c r="X11840" s="25"/>
    </row>
    <row r="11841" spans="23:24" x14ac:dyDescent="0.2">
      <c r="W11841" s="25"/>
      <c r="X11841" s="25"/>
    </row>
    <row r="11842" spans="23:24" x14ac:dyDescent="0.2">
      <c r="W11842" s="25"/>
      <c r="X11842" s="25"/>
    </row>
    <row r="11843" spans="23:24" x14ac:dyDescent="0.2">
      <c r="W11843" s="25"/>
      <c r="X11843" s="25"/>
    </row>
    <row r="11844" spans="23:24" x14ac:dyDescent="0.2">
      <c r="W11844" s="25"/>
      <c r="X11844" s="25"/>
    </row>
    <row r="11845" spans="23:24" x14ac:dyDescent="0.2">
      <c r="W11845" s="25"/>
      <c r="X11845" s="25"/>
    </row>
    <row r="11846" spans="23:24" x14ac:dyDescent="0.2">
      <c r="W11846" s="25"/>
      <c r="X11846" s="25"/>
    </row>
    <row r="11847" spans="23:24" x14ac:dyDescent="0.2">
      <c r="W11847" s="25"/>
      <c r="X11847" s="25"/>
    </row>
    <row r="11848" spans="23:24" x14ac:dyDescent="0.2">
      <c r="W11848" s="25"/>
      <c r="X11848" s="25"/>
    </row>
    <row r="11849" spans="23:24" x14ac:dyDescent="0.2">
      <c r="W11849" s="25"/>
      <c r="X11849" s="25"/>
    </row>
    <row r="11850" spans="23:24" x14ac:dyDescent="0.2">
      <c r="W11850" s="25"/>
      <c r="X11850" s="25"/>
    </row>
    <row r="11851" spans="23:24" x14ac:dyDescent="0.2">
      <c r="W11851" s="25"/>
      <c r="X11851" s="25"/>
    </row>
    <row r="11852" spans="23:24" x14ac:dyDescent="0.2">
      <c r="W11852" s="25"/>
      <c r="X11852" s="25"/>
    </row>
    <row r="11853" spans="23:24" x14ac:dyDescent="0.2">
      <c r="W11853" s="25"/>
      <c r="X11853" s="25"/>
    </row>
    <row r="11854" spans="23:24" x14ac:dyDescent="0.2">
      <c r="W11854" s="25"/>
      <c r="X11854" s="25"/>
    </row>
    <row r="11855" spans="23:24" x14ac:dyDescent="0.2">
      <c r="W11855" s="25"/>
      <c r="X11855" s="25"/>
    </row>
    <row r="11856" spans="23:24" x14ac:dyDescent="0.2">
      <c r="W11856" s="25"/>
      <c r="X11856" s="25"/>
    </row>
    <row r="11857" spans="23:24" x14ac:dyDescent="0.2">
      <c r="W11857" s="25"/>
      <c r="X11857" s="25"/>
    </row>
    <row r="11858" spans="23:24" x14ac:dyDescent="0.2">
      <c r="W11858" s="25"/>
      <c r="X11858" s="25"/>
    </row>
    <row r="11859" spans="23:24" x14ac:dyDescent="0.2">
      <c r="W11859" s="25"/>
      <c r="X11859" s="25"/>
    </row>
    <row r="11860" spans="23:24" x14ac:dyDescent="0.2">
      <c r="W11860" s="25"/>
      <c r="X11860" s="25"/>
    </row>
    <row r="11861" spans="23:24" x14ac:dyDescent="0.2">
      <c r="W11861" s="25"/>
      <c r="X11861" s="25"/>
    </row>
    <row r="11862" spans="23:24" x14ac:dyDescent="0.2">
      <c r="W11862" s="25"/>
      <c r="X11862" s="25"/>
    </row>
    <row r="11863" spans="23:24" x14ac:dyDescent="0.2">
      <c r="W11863" s="25"/>
      <c r="X11863" s="25"/>
    </row>
    <row r="11864" spans="23:24" x14ac:dyDescent="0.2">
      <c r="W11864" s="25"/>
      <c r="X11864" s="25"/>
    </row>
    <row r="11865" spans="23:24" x14ac:dyDescent="0.2">
      <c r="W11865" s="25"/>
      <c r="X11865" s="25"/>
    </row>
    <row r="11866" spans="23:24" x14ac:dyDescent="0.2">
      <c r="W11866" s="25"/>
      <c r="X11866" s="25"/>
    </row>
    <row r="11867" spans="23:24" x14ac:dyDescent="0.2">
      <c r="W11867" s="25"/>
      <c r="X11867" s="25"/>
    </row>
    <row r="11868" spans="23:24" x14ac:dyDescent="0.2">
      <c r="W11868" s="25"/>
      <c r="X11868" s="25"/>
    </row>
    <row r="11869" spans="23:24" x14ac:dyDescent="0.2">
      <c r="W11869" s="25"/>
      <c r="X11869" s="25"/>
    </row>
    <row r="11870" spans="23:24" x14ac:dyDescent="0.2">
      <c r="W11870" s="25"/>
      <c r="X11870" s="25"/>
    </row>
    <row r="11871" spans="23:24" x14ac:dyDescent="0.2">
      <c r="W11871" s="25"/>
      <c r="X11871" s="25"/>
    </row>
    <row r="11872" spans="23:24" x14ac:dyDescent="0.2">
      <c r="W11872" s="25"/>
      <c r="X11872" s="25"/>
    </row>
    <row r="11873" spans="23:24" x14ac:dyDescent="0.2">
      <c r="W11873" s="25"/>
      <c r="X11873" s="25"/>
    </row>
    <row r="11874" spans="23:24" x14ac:dyDescent="0.2">
      <c r="W11874" s="25"/>
      <c r="X11874" s="25"/>
    </row>
    <row r="11875" spans="23:24" x14ac:dyDescent="0.2">
      <c r="W11875" s="25"/>
      <c r="X11875" s="25"/>
    </row>
    <row r="11876" spans="23:24" x14ac:dyDescent="0.2">
      <c r="W11876" s="25"/>
      <c r="X11876" s="25"/>
    </row>
    <row r="11877" spans="23:24" x14ac:dyDescent="0.2">
      <c r="W11877" s="25"/>
      <c r="X11877" s="25"/>
    </row>
    <row r="11878" spans="23:24" x14ac:dyDescent="0.2">
      <c r="W11878" s="25"/>
      <c r="X11878" s="25"/>
    </row>
    <row r="11879" spans="23:24" x14ac:dyDescent="0.2">
      <c r="W11879" s="25"/>
      <c r="X11879" s="25"/>
    </row>
    <row r="11880" spans="23:24" x14ac:dyDescent="0.2">
      <c r="W11880" s="25"/>
      <c r="X11880" s="25"/>
    </row>
    <row r="11881" spans="23:24" x14ac:dyDescent="0.2">
      <c r="W11881" s="25"/>
      <c r="X11881" s="25"/>
    </row>
    <row r="11882" spans="23:24" x14ac:dyDescent="0.2">
      <c r="W11882" s="25"/>
      <c r="X11882" s="25"/>
    </row>
    <row r="11883" spans="23:24" x14ac:dyDescent="0.2">
      <c r="W11883" s="25"/>
      <c r="X11883" s="25"/>
    </row>
    <row r="11884" spans="23:24" x14ac:dyDescent="0.2">
      <c r="W11884" s="25"/>
      <c r="X11884" s="25"/>
    </row>
    <row r="11885" spans="23:24" x14ac:dyDescent="0.2">
      <c r="W11885" s="25"/>
      <c r="X11885" s="25"/>
    </row>
    <row r="11886" spans="23:24" x14ac:dyDescent="0.2">
      <c r="W11886" s="25"/>
      <c r="X11886" s="25"/>
    </row>
    <row r="11887" spans="23:24" x14ac:dyDescent="0.2">
      <c r="W11887" s="25"/>
      <c r="X11887" s="25"/>
    </row>
    <row r="11888" spans="23:24" x14ac:dyDescent="0.2">
      <c r="W11888" s="25"/>
      <c r="X11888" s="25"/>
    </row>
    <row r="11889" spans="23:24" x14ac:dyDescent="0.2">
      <c r="W11889" s="25"/>
      <c r="X11889" s="25"/>
    </row>
    <row r="11890" spans="23:24" x14ac:dyDescent="0.2">
      <c r="W11890" s="25"/>
      <c r="X11890" s="25"/>
    </row>
    <row r="11891" spans="23:24" x14ac:dyDescent="0.2">
      <c r="W11891" s="25"/>
      <c r="X11891" s="25"/>
    </row>
    <row r="11892" spans="23:24" x14ac:dyDescent="0.2">
      <c r="W11892" s="25"/>
      <c r="X11892" s="25"/>
    </row>
    <row r="11893" spans="23:24" x14ac:dyDescent="0.2">
      <c r="W11893" s="25"/>
      <c r="X11893" s="25"/>
    </row>
    <row r="11894" spans="23:24" x14ac:dyDescent="0.2">
      <c r="W11894" s="25"/>
      <c r="X11894" s="25"/>
    </row>
    <row r="11895" spans="23:24" x14ac:dyDescent="0.2">
      <c r="W11895" s="25"/>
      <c r="X11895" s="25"/>
    </row>
    <row r="11896" spans="23:24" x14ac:dyDescent="0.2">
      <c r="W11896" s="25"/>
      <c r="X11896" s="25"/>
    </row>
    <row r="11897" spans="23:24" x14ac:dyDescent="0.2">
      <c r="W11897" s="25"/>
      <c r="X11897" s="25"/>
    </row>
    <row r="11898" spans="23:24" x14ac:dyDescent="0.2">
      <c r="W11898" s="25"/>
      <c r="X11898" s="25"/>
    </row>
    <row r="11899" spans="23:24" x14ac:dyDescent="0.2">
      <c r="W11899" s="25"/>
      <c r="X11899" s="25"/>
    </row>
    <row r="11900" spans="23:24" x14ac:dyDescent="0.2">
      <c r="W11900" s="25"/>
      <c r="X11900" s="25"/>
    </row>
    <row r="11901" spans="23:24" x14ac:dyDescent="0.2">
      <c r="W11901" s="25"/>
      <c r="X11901" s="25"/>
    </row>
    <row r="11902" spans="23:24" x14ac:dyDescent="0.2">
      <c r="W11902" s="25"/>
      <c r="X11902" s="25"/>
    </row>
    <row r="11903" spans="23:24" x14ac:dyDescent="0.2">
      <c r="W11903" s="25"/>
      <c r="X11903" s="25"/>
    </row>
    <row r="11904" spans="23:24" x14ac:dyDescent="0.2">
      <c r="W11904" s="25"/>
      <c r="X11904" s="25"/>
    </row>
    <row r="11905" spans="23:24" x14ac:dyDescent="0.2">
      <c r="W11905" s="25"/>
      <c r="X11905" s="25"/>
    </row>
    <row r="11906" spans="23:24" x14ac:dyDescent="0.2">
      <c r="W11906" s="25"/>
      <c r="X11906" s="25"/>
    </row>
    <row r="11907" spans="23:24" x14ac:dyDescent="0.2">
      <c r="W11907" s="25"/>
      <c r="X11907" s="25"/>
    </row>
    <row r="11908" spans="23:24" x14ac:dyDescent="0.2">
      <c r="W11908" s="25"/>
      <c r="X11908" s="25"/>
    </row>
    <row r="11909" spans="23:24" x14ac:dyDescent="0.2">
      <c r="W11909" s="25"/>
      <c r="X11909" s="25"/>
    </row>
    <row r="11910" spans="23:24" x14ac:dyDescent="0.2">
      <c r="W11910" s="25"/>
      <c r="X11910" s="25"/>
    </row>
    <row r="11911" spans="23:24" x14ac:dyDescent="0.2">
      <c r="W11911" s="25"/>
      <c r="X11911" s="25"/>
    </row>
    <row r="11912" spans="23:24" x14ac:dyDescent="0.2">
      <c r="W11912" s="25"/>
      <c r="X11912" s="25"/>
    </row>
    <row r="11913" spans="23:24" x14ac:dyDescent="0.2">
      <c r="W11913" s="25"/>
      <c r="X11913" s="25"/>
    </row>
    <row r="11914" spans="23:24" x14ac:dyDescent="0.2">
      <c r="W11914" s="25"/>
      <c r="X11914" s="25"/>
    </row>
    <row r="11915" spans="23:24" x14ac:dyDescent="0.2">
      <c r="W11915" s="25"/>
      <c r="X11915" s="25"/>
    </row>
    <row r="11916" spans="23:24" x14ac:dyDescent="0.2">
      <c r="W11916" s="25"/>
      <c r="X11916" s="25"/>
    </row>
    <row r="11917" spans="23:24" x14ac:dyDescent="0.2">
      <c r="W11917" s="25"/>
      <c r="X11917" s="25"/>
    </row>
    <row r="11918" spans="23:24" x14ac:dyDescent="0.2">
      <c r="W11918" s="25"/>
      <c r="X11918" s="25"/>
    </row>
    <row r="11919" spans="23:24" x14ac:dyDescent="0.2">
      <c r="W11919" s="25"/>
      <c r="X11919" s="25"/>
    </row>
    <row r="11920" spans="23:24" x14ac:dyDescent="0.2">
      <c r="W11920" s="25"/>
      <c r="X11920" s="25"/>
    </row>
    <row r="11921" spans="23:24" x14ac:dyDescent="0.2">
      <c r="W11921" s="25"/>
      <c r="X11921" s="25"/>
    </row>
    <row r="11922" spans="23:24" x14ac:dyDescent="0.2">
      <c r="W11922" s="25"/>
      <c r="X11922" s="25"/>
    </row>
    <row r="11923" spans="23:24" x14ac:dyDescent="0.2">
      <c r="W11923" s="25"/>
      <c r="X11923" s="25"/>
    </row>
    <row r="11924" spans="23:24" x14ac:dyDescent="0.2">
      <c r="W11924" s="25"/>
      <c r="X11924" s="25"/>
    </row>
    <row r="11925" spans="23:24" x14ac:dyDescent="0.2">
      <c r="W11925" s="25"/>
      <c r="X11925" s="25"/>
    </row>
    <row r="11926" spans="23:24" x14ac:dyDescent="0.2">
      <c r="W11926" s="25"/>
      <c r="X11926" s="25"/>
    </row>
    <row r="11927" spans="23:24" x14ac:dyDescent="0.2">
      <c r="W11927" s="25"/>
      <c r="X11927" s="25"/>
    </row>
    <row r="11928" spans="23:24" x14ac:dyDescent="0.2">
      <c r="W11928" s="25"/>
      <c r="X11928" s="25"/>
    </row>
    <row r="11929" spans="23:24" x14ac:dyDescent="0.2">
      <c r="W11929" s="25"/>
      <c r="X11929" s="25"/>
    </row>
    <row r="11930" spans="23:24" x14ac:dyDescent="0.2">
      <c r="W11930" s="25"/>
      <c r="X11930" s="25"/>
    </row>
    <row r="11931" spans="23:24" x14ac:dyDescent="0.2">
      <c r="W11931" s="25"/>
      <c r="X11931" s="25"/>
    </row>
    <row r="11932" spans="23:24" x14ac:dyDescent="0.2">
      <c r="W11932" s="25"/>
      <c r="X11932" s="25"/>
    </row>
    <row r="11933" spans="23:24" x14ac:dyDescent="0.2">
      <c r="W11933" s="25"/>
      <c r="X11933" s="25"/>
    </row>
    <row r="11934" spans="23:24" x14ac:dyDescent="0.2">
      <c r="W11934" s="25"/>
      <c r="X11934" s="25"/>
    </row>
    <row r="11935" spans="23:24" x14ac:dyDescent="0.2">
      <c r="W11935" s="25"/>
      <c r="X11935" s="25"/>
    </row>
    <row r="11936" spans="23:24" x14ac:dyDescent="0.2">
      <c r="W11936" s="25"/>
      <c r="X11936" s="25"/>
    </row>
    <row r="11937" spans="23:24" x14ac:dyDescent="0.2">
      <c r="W11937" s="25"/>
      <c r="X11937" s="25"/>
    </row>
    <row r="11938" spans="23:24" x14ac:dyDescent="0.2">
      <c r="W11938" s="25"/>
      <c r="X11938" s="25"/>
    </row>
    <row r="11939" spans="23:24" x14ac:dyDescent="0.2">
      <c r="W11939" s="25"/>
      <c r="X11939" s="25"/>
    </row>
    <row r="11940" spans="23:24" x14ac:dyDescent="0.2">
      <c r="W11940" s="25"/>
      <c r="X11940" s="25"/>
    </row>
    <row r="11941" spans="23:24" x14ac:dyDescent="0.2">
      <c r="W11941" s="25"/>
      <c r="X11941" s="25"/>
    </row>
    <row r="11942" spans="23:24" x14ac:dyDescent="0.2">
      <c r="W11942" s="25"/>
      <c r="X11942" s="25"/>
    </row>
    <row r="11943" spans="23:24" x14ac:dyDescent="0.2">
      <c r="W11943" s="25"/>
      <c r="X11943" s="25"/>
    </row>
    <row r="11944" spans="23:24" x14ac:dyDescent="0.2">
      <c r="W11944" s="25"/>
      <c r="X11944" s="25"/>
    </row>
    <row r="11945" spans="23:24" x14ac:dyDescent="0.2">
      <c r="W11945" s="25"/>
      <c r="X11945" s="25"/>
    </row>
    <row r="11946" spans="23:24" x14ac:dyDescent="0.2">
      <c r="W11946" s="25"/>
      <c r="X11946" s="25"/>
    </row>
    <row r="11947" spans="23:24" x14ac:dyDescent="0.2">
      <c r="W11947" s="25"/>
      <c r="X11947" s="25"/>
    </row>
    <row r="11948" spans="23:24" x14ac:dyDescent="0.2">
      <c r="W11948" s="25"/>
      <c r="X11948" s="25"/>
    </row>
    <row r="11949" spans="23:24" x14ac:dyDescent="0.2">
      <c r="W11949" s="25"/>
      <c r="X11949" s="25"/>
    </row>
    <row r="11950" spans="23:24" x14ac:dyDescent="0.2">
      <c r="W11950" s="25"/>
      <c r="X11950" s="25"/>
    </row>
    <row r="11951" spans="23:24" x14ac:dyDescent="0.2">
      <c r="W11951" s="25"/>
      <c r="X11951" s="25"/>
    </row>
    <row r="11952" spans="23:24" x14ac:dyDescent="0.2">
      <c r="W11952" s="25"/>
      <c r="X11952" s="25"/>
    </row>
    <row r="11953" spans="23:24" x14ac:dyDescent="0.2">
      <c r="W11953" s="25"/>
      <c r="X11953" s="25"/>
    </row>
    <row r="11954" spans="23:24" x14ac:dyDescent="0.2">
      <c r="W11954" s="25"/>
      <c r="X11954" s="25"/>
    </row>
    <row r="11955" spans="23:24" x14ac:dyDescent="0.2">
      <c r="W11955" s="25"/>
      <c r="X11955" s="25"/>
    </row>
    <row r="11956" spans="23:24" x14ac:dyDescent="0.2">
      <c r="W11956" s="25"/>
      <c r="X11956" s="25"/>
    </row>
    <row r="11957" spans="23:24" x14ac:dyDescent="0.2">
      <c r="W11957" s="25"/>
      <c r="X11957" s="25"/>
    </row>
    <row r="11958" spans="23:24" x14ac:dyDescent="0.2">
      <c r="W11958" s="25"/>
      <c r="X11958" s="25"/>
    </row>
    <row r="11959" spans="23:24" x14ac:dyDescent="0.2">
      <c r="W11959" s="25"/>
      <c r="X11959" s="25"/>
    </row>
    <row r="11960" spans="23:24" x14ac:dyDescent="0.2">
      <c r="W11960" s="25"/>
      <c r="X11960" s="25"/>
    </row>
    <row r="11961" spans="23:24" x14ac:dyDescent="0.2">
      <c r="W11961" s="25"/>
      <c r="X11961" s="25"/>
    </row>
    <row r="11962" spans="23:24" x14ac:dyDescent="0.2">
      <c r="W11962" s="25"/>
      <c r="X11962" s="25"/>
    </row>
    <row r="11963" spans="23:24" x14ac:dyDescent="0.2">
      <c r="W11963" s="25"/>
      <c r="X11963" s="25"/>
    </row>
    <row r="11964" spans="23:24" x14ac:dyDescent="0.2">
      <c r="W11964" s="25"/>
      <c r="X11964" s="25"/>
    </row>
    <row r="11965" spans="23:24" x14ac:dyDescent="0.2">
      <c r="W11965" s="25"/>
      <c r="X11965" s="25"/>
    </row>
    <row r="11966" spans="23:24" x14ac:dyDescent="0.2">
      <c r="W11966" s="25"/>
      <c r="X11966" s="25"/>
    </row>
    <row r="11967" spans="23:24" x14ac:dyDescent="0.2">
      <c r="W11967" s="25"/>
      <c r="X11967" s="25"/>
    </row>
    <row r="11968" spans="23:24" x14ac:dyDescent="0.2">
      <c r="W11968" s="25"/>
      <c r="X11968" s="25"/>
    </row>
    <row r="11969" spans="23:24" x14ac:dyDescent="0.2">
      <c r="W11969" s="25"/>
      <c r="X11969" s="25"/>
    </row>
    <row r="11970" spans="23:24" x14ac:dyDescent="0.2">
      <c r="W11970" s="25"/>
      <c r="X11970" s="25"/>
    </row>
    <row r="11971" spans="23:24" x14ac:dyDescent="0.2">
      <c r="W11971" s="25"/>
      <c r="X11971" s="25"/>
    </row>
    <row r="11972" spans="23:24" x14ac:dyDescent="0.2">
      <c r="W11972" s="25"/>
      <c r="X11972" s="25"/>
    </row>
    <row r="11973" spans="23:24" x14ac:dyDescent="0.2">
      <c r="W11973" s="25"/>
      <c r="X11973" s="25"/>
    </row>
    <row r="11974" spans="23:24" x14ac:dyDescent="0.2">
      <c r="W11974" s="25"/>
      <c r="X11974" s="25"/>
    </row>
    <row r="11975" spans="23:24" x14ac:dyDescent="0.2">
      <c r="W11975" s="25"/>
      <c r="X11975" s="25"/>
    </row>
    <row r="11976" spans="23:24" x14ac:dyDescent="0.2">
      <c r="W11976" s="25"/>
      <c r="X11976" s="25"/>
    </row>
    <row r="11977" spans="23:24" x14ac:dyDescent="0.2">
      <c r="W11977" s="25"/>
      <c r="X11977" s="25"/>
    </row>
    <row r="11978" spans="23:24" x14ac:dyDescent="0.2">
      <c r="W11978" s="25"/>
      <c r="X11978" s="25"/>
    </row>
    <row r="11979" spans="23:24" x14ac:dyDescent="0.2">
      <c r="W11979" s="25"/>
      <c r="X11979" s="25"/>
    </row>
    <row r="11980" spans="23:24" x14ac:dyDescent="0.2">
      <c r="W11980" s="25"/>
      <c r="X11980" s="25"/>
    </row>
    <row r="11981" spans="23:24" x14ac:dyDescent="0.2">
      <c r="W11981" s="25"/>
      <c r="X11981" s="25"/>
    </row>
    <row r="11982" spans="23:24" x14ac:dyDescent="0.2">
      <c r="W11982" s="25"/>
      <c r="X11982" s="25"/>
    </row>
    <row r="11983" spans="23:24" x14ac:dyDescent="0.2">
      <c r="W11983" s="25"/>
      <c r="X11983" s="25"/>
    </row>
    <row r="11984" spans="23:24" x14ac:dyDescent="0.2">
      <c r="W11984" s="25"/>
      <c r="X11984" s="25"/>
    </row>
    <row r="11985" spans="23:24" x14ac:dyDescent="0.2">
      <c r="W11985" s="25"/>
      <c r="X11985" s="25"/>
    </row>
    <row r="11986" spans="23:24" x14ac:dyDescent="0.2">
      <c r="W11986" s="25"/>
      <c r="X11986" s="25"/>
    </row>
    <row r="11987" spans="23:24" x14ac:dyDescent="0.2">
      <c r="W11987" s="25"/>
      <c r="X11987" s="25"/>
    </row>
    <row r="11988" spans="23:24" x14ac:dyDescent="0.2">
      <c r="W11988" s="25"/>
      <c r="X11988" s="25"/>
    </row>
    <row r="11989" spans="23:24" x14ac:dyDescent="0.2">
      <c r="W11989" s="25"/>
      <c r="X11989" s="25"/>
    </row>
    <row r="11990" spans="23:24" x14ac:dyDescent="0.2">
      <c r="W11990" s="25"/>
      <c r="X11990" s="25"/>
    </row>
    <row r="11991" spans="23:24" x14ac:dyDescent="0.2">
      <c r="W11991" s="25"/>
      <c r="X11991" s="25"/>
    </row>
    <row r="11992" spans="23:24" x14ac:dyDescent="0.2">
      <c r="W11992" s="25"/>
      <c r="X11992" s="25"/>
    </row>
    <row r="11993" spans="23:24" x14ac:dyDescent="0.2">
      <c r="W11993" s="25"/>
      <c r="X11993" s="25"/>
    </row>
    <row r="11994" spans="23:24" x14ac:dyDescent="0.2">
      <c r="W11994" s="25"/>
      <c r="X11994" s="25"/>
    </row>
    <row r="11995" spans="23:24" x14ac:dyDescent="0.2">
      <c r="W11995" s="25"/>
      <c r="X11995" s="25"/>
    </row>
    <row r="11996" spans="23:24" x14ac:dyDescent="0.2">
      <c r="W11996" s="25"/>
      <c r="X11996" s="25"/>
    </row>
    <row r="11997" spans="23:24" x14ac:dyDescent="0.2">
      <c r="W11997" s="25"/>
      <c r="X11997" s="25"/>
    </row>
    <row r="11998" spans="23:24" x14ac:dyDescent="0.2">
      <c r="W11998" s="25"/>
      <c r="X11998" s="25"/>
    </row>
    <row r="11999" spans="23:24" x14ac:dyDescent="0.2">
      <c r="W11999" s="25"/>
      <c r="X11999" s="25"/>
    </row>
    <row r="12000" spans="23:24" x14ac:dyDescent="0.2">
      <c r="W12000" s="25"/>
      <c r="X12000" s="25"/>
    </row>
    <row r="12001" spans="23:24" x14ac:dyDescent="0.2">
      <c r="W12001" s="25"/>
      <c r="X12001" s="25"/>
    </row>
    <row r="12002" spans="23:24" x14ac:dyDescent="0.2">
      <c r="W12002" s="25"/>
      <c r="X12002" s="25"/>
    </row>
    <row r="12003" spans="23:24" x14ac:dyDescent="0.2">
      <c r="W12003" s="25"/>
      <c r="X12003" s="25"/>
    </row>
    <row r="12004" spans="23:24" x14ac:dyDescent="0.2">
      <c r="W12004" s="25"/>
      <c r="X12004" s="25"/>
    </row>
    <row r="12005" spans="23:24" x14ac:dyDescent="0.2">
      <c r="W12005" s="25"/>
      <c r="X12005" s="25"/>
    </row>
    <row r="12006" spans="23:24" x14ac:dyDescent="0.2">
      <c r="W12006" s="25"/>
      <c r="X12006" s="25"/>
    </row>
    <row r="12007" spans="23:24" x14ac:dyDescent="0.2">
      <c r="W12007" s="25"/>
      <c r="X12007" s="25"/>
    </row>
    <row r="12008" spans="23:24" x14ac:dyDescent="0.2">
      <c r="W12008" s="25"/>
      <c r="X12008" s="25"/>
    </row>
    <row r="12009" spans="23:24" x14ac:dyDescent="0.2">
      <c r="W12009" s="25"/>
      <c r="X12009" s="25"/>
    </row>
    <row r="12010" spans="23:24" x14ac:dyDescent="0.2">
      <c r="W12010" s="25"/>
      <c r="X12010" s="25"/>
    </row>
    <row r="12011" spans="23:24" x14ac:dyDescent="0.2">
      <c r="W12011" s="25"/>
      <c r="X12011" s="25"/>
    </row>
    <row r="12012" spans="23:24" x14ac:dyDescent="0.2">
      <c r="W12012" s="25"/>
      <c r="X12012" s="25"/>
    </row>
    <row r="12013" spans="23:24" x14ac:dyDescent="0.2">
      <c r="W12013" s="25"/>
      <c r="X12013" s="25"/>
    </row>
    <row r="12014" spans="23:24" x14ac:dyDescent="0.2">
      <c r="W12014" s="25"/>
      <c r="X12014" s="25"/>
    </row>
    <row r="12015" spans="23:24" x14ac:dyDescent="0.2">
      <c r="W12015" s="25"/>
      <c r="X12015" s="25"/>
    </row>
    <row r="12016" spans="23:24" x14ac:dyDescent="0.2">
      <c r="W12016" s="25"/>
      <c r="X12016" s="25"/>
    </row>
    <row r="12017" spans="23:24" x14ac:dyDescent="0.2">
      <c r="W12017" s="25"/>
      <c r="X12017" s="25"/>
    </row>
    <row r="12018" spans="23:24" x14ac:dyDescent="0.2">
      <c r="W12018" s="25"/>
      <c r="X12018" s="25"/>
    </row>
    <row r="12019" spans="23:24" x14ac:dyDescent="0.2">
      <c r="W12019" s="25"/>
      <c r="X12019" s="25"/>
    </row>
    <row r="12020" spans="23:24" x14ac:dyDescent="0.2">
      <c r="W12020" s="25"/>
      <c r="X12020" s="25"/>
    </row>
    <row r="12021" spans="23:24" x14ac:dyDescent="0.2">
      <c r="W12021" s="25"/>
      <c r="X12021" s="25"/>
    </row>
    <row r="12022" spans="23:24" x14ac:dyDescent="0.2">
      <c r="W12022" s="25"/>
      <c r="X12022" s="25"/>
    </row>
    <row r="12023" spans="23:24" x14ac:dyDescent="0.2">
      <c r="W12023" s="25"/>
      <c r="X12023" s="25"/>
    </row>
    <row r="12024" spans="23:24" x14ac:dyDescent="0.2">
      <c r="W12024" s="25"/>
      <c r="X12024" s="25"/>
    </row>
    <row r="12025" spans="23:24" x14ac:dyDescent="0.2">
      <c r="W12025" s="25"/>
      <c r="X12025" s="25"/>
    </row>
    <row r="12026" spans="23:24" x14ac:dyDescent="0.2">
      <c r="W12026" s="25"/>
      <c r="X12026" s="25"/>
    </row>
    <row r="12027" spans="23:24" x14ac:dyDescent="0.2">
      <c r="W12027" s="25"/>
      <c r="X12027" s="25"/>
    </row>
    <row r="12028" spans="23:24" x14ac:dyDescent="0.2">
      <c r="W12028" s="25"/>
      <c r="X12028" s="25"/>
    </row>
    <row r="12029" spans="23:24" x14ac:dyDescent="0.2">
      <c r="W12029" s="25"/>
      <c r="X12029" s="25"/>
    </row>
    <row r="12030" spans="23:24" x14ac:dyDescent="0.2">
      <c r="W12030" s="25"/>
      <c r="X12030" s="25"/>
    </row>
    <row r="12031" spans="23:24" x14ac:dyDescent="0.2">
      <c r="W12031" s="25"/>
      <c r="X12031" s="25"/>
    </row>
    <row r="12032" spans="23:24" x14ac:dyDescent="0.2">
      <c r="W12032" s="25"/>
      <c r="X12032" s="25"/>
    </row>
    <row r="12033" spans="23:24" x14ac:dyDescent="0.2">
      <c r="W12033" s="25"/>
      <c r="X12033" s="25"/>
    </row>
    <row r="12034" spans="23:24" x14ac:dyDescent="0.2">
      <c r="W12034" s="25"/>
      <c r="X12034" s="25"/>
    </row>
    <row r="12035" spans="23:24" x14ac:dyDescent="0.2">
      <c r="W12035" s="25"/>
      <c r="X12035" s="25"/>
    </row>
    <row r="12036" spans="23:24" x14ac:dyDescent="0.2">
      <c r="W12036" s="25"/>
      <c r="X12036" s="25"/>
    </row>
    <row r="12037" spans="23:24" x14ac:dyDescent="0.2">
      <c r="W12037" s="25"/>
      <c r="X12037" s="25"/>
    </row>
    <row r="12038" spans="23:24" x14ac:dyDescent="0.2">
      <c r="W12038" s="25"/>
      <c r="X12038" s="25"/>
    </row>
    <row r="12039" spans="23:24" x14ac:dyDescent="0.2">
      <c r="W12039" s="25"/>
      <c r="X12039" s="25"/>
    </row>
    <row r="12040" spans="23:24" x14ac:dyDescent="0.2">
      <c r="W12040" s="25"/>
      <c r="X12040" s="25"/>
    </row>
    <row r="12041" spans="23:24" x14ac:dyDescent="0.2">
      <c r="W12041" s="25"/>
      <c r="X12041" s="25"/>
    </row>
    <row r="12042" spans="23:24" x14ac:dyDescent="0.2">
      <c r="W12042" s="25"/>
      <c r="X12042" s="25"/>
    </row>
    <row r="12043" spans="23:24" x14ac:dyDescent="0.2">
      <c r="W12043" s="25"/>
      <c r="X12043" s="25"/>
    </row>
    <row r="12044" spans="23:24" x14ac:dyDescent="0.2">
      <c r="W12044" s="25"/>
      <c r="X12044" s="25"/>
    </row>
    <row r="12045" spans="23:24" x14ac:dyDescent="0.2">
      <c r="W12045" s="25"/>
      <c r="X12045" s="25"/>
    </row>
    <row r="12046" spans="23:24" x14ac:dyDescent="0.2">
      <c r="W12046" s="25"/>
      <c r="X12046" s="25"/>
    </row>
    <row r="12047" spans="23:24" x14ac:dyDescent="0.2">
      <c r="W12047" s="25"/>
      <c r="X12047" s="25"/>
    </row>
    <row r="12048" spans="23:24" x14ac:dyDescent="0.2">
      <c r="W12048" s="25"/>
      <c r="X12048" s="25"/>
    </row>
    <row r="12049" spans="23:24" x14ac:dyDescent="0.2">
      <c r="W12049" s="25"/>
      <c r="X12049" s="25"/>
    </row>
    <row r="12050" spans="23:24" x14ac:dyDescent="0.2">
      <c r="W12050" s="25"/>
      <c r="X12050" s="25"/>
    </row>
    <row r="12051" spans="23:24" x14ac:dyDescent="0.2">
      <c r="W12051" s="25"/>
      <c r="X12051" s="25"/>
    </row>
    <row r="12052" spans="23:24" x14ac:dyDescent="0.2">
      <c r="W12052" s="25"/>
      <c r="X12052" s="25"/>
    </row>
    <row r="12053" spans="23:24" x14ac:dyDescent="0.2">
      <c r="W12053" s="25"/>
      <c r="X12053" s="25"/>
    </row>
    <row r="12054" spans="23:24" x14ac:dyDescent="0.2">
      <c r="W12054" s="25"/>
      <c r="X12054" s="25"/>
    </row>
    <row r="12055" spans="23:24" x14ac:dyDescent="0.2">
      <c r="W12055" s="25"/>
      <c r="X12055" s="25"/>
    </row>
    <row r="12056" spans="23:24" x14ac:dyDescent="0.2">
      <c r="W12056" s="25"/>
      <c r="X12056" s="25"/>
    </row>
    <row r="12057" spans="23:24" x14ac:dyDescent="0.2">
      <c r="W12057" s="25"/>
      <c r="X12057" s="25"/>
    </row>
    <row r="12058" spans="23:24" x14ac:dyDescent="0.2">
      <c r="W12058" s="25"/>
      <c r="X12058" s="25"/>
    </row>
    <row r="12059" spans="23:24" x14ac:dyDescent="0.2">
      <c r="W12059" s="25"/>
      <c r="X12059" s="25"/>
    </row>
    <row r="12060" spans="23:24" x14ac:dyDescent="0.2">
      <c r="W12060" s="25"/>
      <c r="X12060" s="25"/>
    </row>
    <row r="12061" spans="23:24" x14ac:dyDescent="0.2">
      <c r="W12061" s="25"/>
      <c r="X12061" s="25"/>
    </row>
    <row r="12062" spans="23:24" x14ac:dyDescent="0.2">
      <c r="W12062" s="25"/>
      <c r="X12062" s="25"/>
    </row>
    <row r="12063" spans="23:24" x14ac:dyDescent="0.2">
      <c r="W12063" s="25"/>
      <c r="X12063" s="25"/>
    </row>
    <row r="12064" spans="23:24" x14ac:dyDescent="0.2">
      <c r="W12064" s="25"/>
      <c r="X12064" s="25"/>
    </row>
    <row r="12065" spans="23:24" x14ac:dyDescent="0.2">
      <c r="W12065" s="25"/>
      <c r="X12065" s="25"/>
    </row>
    <row r="12066" spans="23:24" x14ac:dyDescent="0.2">
      <c r="W12066" s="25"/>
      <c r="X12066" s="25"/>
    </row>
    <row r="12067" spans="23:24" x14ac:dyDescent="0.2">
      <c r="W12067" s="25"/>
      <c r="X12067" s="25"/>
    </row>
    <row r="12068" spans="23:24" x14ac:dyDescent="0.2">
      <c r="W12068" s="25"/>
      <c r="X12068" s="25"/>
    </row>
    <row r="12069" spans="23:24" x14ac:dyDescent="0.2">
      <c r="W12069" s="25"/>
      <c r="X12069" s="25"/>
    </row>
    <row r="12070" spans="23:24" x14ac:dyDescent="0.2">
      <c r="W12070" s="25"/>
      <c r="X12070" s="25"/>
    </row>
    <row r="12071" spans="23:24" x14ac:dyDescent="0.2">
      <c r="W12071" s="25"/>
      <c r="X12071" s="25"/>
    </row>
    <row r="12072" spans="23:24" x14ac:dyDescent="0.2">
      <c r="W12072" s="25"/>
      <c r="X12072" s="25"/>
    </row>
    <row r="12073" spans="23:24" x14ac:dyDescent="0.2">
      <c r="W12073" s="25"/>
      <c r="X12073" s="25"/>
    </row>
    <row r="12074" spans="23:24" x14ac:dyDescent="0.2">
      <c r="W12074" s="25"/>
      <c r="X12074" s="25"/>
    </row>
    <row r="12075" spans="23:24" x14ac:dyDescent="0.2">
      <c r="W12075" s="25"/>
      <c r="X12075" s="25"/>
    </row>
    <row r="12076" spans="23:24" x14ac:dyDescent="0.2">
      <c r="W12076" s="25"/>
      <c r="X12076" s="25"/>
    </row>
    <row r="12077" spans="23:24" x14ac:dyDescent="0.2">
      <c r="W12077" s="25"/>
      <c r="X12077" s="25"/>
    </row>
    <row r="12078" spans="23:24" x14ac:dyDescent="0.2">
      <c r="W12078" s="25"/>
      <c r="X12078" s="25"/>
    </row>
    <row r="12079" spans="23:24" x14ac:dyDescent="0.2">
      <c r="W12079" s="25"/>
      <c r="X12079" s="25"/>
    </row>
    <row r="12080" spans="23:24" x14ac:dyDescent="0.2">
      <c r="W12080" s="25"/>
      <c r="X12080" s="25"/>
    </row>
    <row r="12081" spans="23:24" x14ac:dyDescent="0.2">
      <c r="W12081" s="25"/>
      <c r="X12081" s="25"/>
    </row>
    <row r="12082" spans="23:24" x14ac:dyDescent="0.2">
      <c r="W12082" s="25"/>
      <c r="X12082" s="25"/>
    </row>
    <row r="12083" spans="23:24" x14ac:dyDescent="0.2">
      <c r="W12083" s="25"/>
      <c r="X12083" s="25"/>
    </row>
    <row r="12084" spans="23:24" x14ac:dyDescent="0.2">
      <c r="W12084" s="25"/>
      <c r="X12084" s="25"/>
    </row>
    <row r="12085" spans="23:24" x14ac:dyDescent="0.2">
      <c r="W12085" s="25"/>
      <c r="X12085" s="25"/>
    </row>
    <row r="12086" spans="23:24" x14ac:dyDescent="0.2">
      <c r="W12086" s="25"/>
      <c r="X12086" s="25"/>
    </row>
    <row r="12087" spans="23:24" x14ac:dyDescent="0.2">
      <c r="W12087" s="25"/>
      <c r="X12087" s="25"/>
    </row>
    <row r="12088" spans="23:24" x14ac:dyDescent="0.2">
      <c r="W12088" s="25"/>
      <c r="X12088" s="25"/>
    </row>
    <row r="12089" spans="23:24" x14ac:dyDescent="0.2">
      <c r="W12089" s="25"/>
      <c r="X12089" s="25"/>
    </row>
    <row r="12090" spans="23:24" x14ac:dyDescent="0.2">
      <c r="W12090" s="25"/>
      <c r="X12090" s="25"/>
    </row>
    <row r="12091" spans="23:24" x14ac:dyDescent="0.2">
      <c r="W12091" s="25"/>
      <c r="X12091" s="25"/>
    </row>
    <row r="12092" spans="23:24" x14ac:dyDescent="0.2">
      <c r="W12092" s="25"/>
      <c r="X12092" s="25"/>
    </row>
    <row r="12093" spans="23:24" x14ac:dyDescent="0.2">
      <c r="W12093" s="25"/>
      <c r="X12093" s="25"/>
    </row>
    <row r="12094" spans="23:24" x14ac:dyDescent="0.2">
      <c r="W12094" s="25"/>
      <c r="X12094" s="25"/>
    </row>
    <row r="12095" spans="23:24" x14ac:dyDescent="0.2">
      <c r="W12095" s="25"/>
      <c r="X12095" s="25"/>
    </row>
    <row r="12096" spans="23:24" x14ac:dyDescent="0.2">
      <c r="W12096" s="25"/>
      <c r="X12096" s="25"/>
    </row>
    <row r="12097" spans="23:24" x14ac:dyDescent="0.2">
      <c r="W12097" s="25"/>
      <c r="X12097" s="25"/>
    </row>
    <row r="12098" spans="23:24" x14ac:dyDescent="0.2">
      <c r="W12098" s="25"/>
      <c r="X12098" s="25"/>
    </row>
    <row r="12099" spans="23:24" x14ac:dyDescent="0.2">
      <c r="W12099" s="25"/>
      <c r="X12099" s="25"/>
    </row>
    <row r="12100" spans="23:24" x14ac:dyDescent="0.2">
      <c r="W12100" s="25"/>
      <c r="X12100" s="25"/>
    </row>
    <row r="12101" spans="23:24" x14ac:dyDescent="0.2">
      <c r="W12101" s="25"/>
      <c r="X12101" s="25"/>
    </row>
    <row r="12102" spans="23:24" x14ac:dyDescent="0.2">
      <c r="W12102" s="25"/>
      <c r="X12102" s="25"/>
    </row>
    <row r="12103" spans="23:24" x14ac:dyDescent="0.2">
      <c r="W12103" s="25"/>
      <c r="X12103" s="25"/>
    </row>
    <row r="12104" spans="23:24" x14ac:dyDescent="0.2">
      <c r="W12104" s="25"/>
      <c r="X12104" s="25"/>
    </row>
    <row r="12105" spans="23:24" x14ac:dyDescent="0.2">
      <c r="W12105" s="25"/>
      <c r="X12105" s="25"/>
    </row>
    <row r="12106" spans="23:24" x14ac:dyDescent="0.2">
      <c r="W12106" s="25"/>
      <c r="X12106" s="25"/>
    </row>
    <row r="12107" spans="23:24" x14ac:dyDescent="0.2">
      <c r="W12107" s="25"/>
      <c r="X12107" s="25"/>
    </row>
    <row r="12108" spans="23:24" x14ac:dyDescent="0.2">
      <c r="W12108" s="25"/>
      <c r="X12108" s="25"/>
    </row>
    <row r="12109" spans="23:24" x14ac:dyDescent="0.2">
      <c r="W12109" s="25"/>
      <c r="X12109" s="25"/>
    </row>
    <row r="12110" spans="23:24" x14ac:dyDescent="0.2">
      <c r="W12110" s="25"/>
      <c r="X12110" s="25"/>
    </row>
    <row r="12111" spans="23:24" x14ac:dyDescent="0.2">
      <c r="W12111" s="25"/>
      <c r="X12111" s="25"/>
    </row>
    <row r="12112" spans="23:24" x14ac:dyDescent="0.2">
      <c r="W12112" s="25"/>
      <c r="X12112" s="25"/>
    </row>
    <row r="12113" spans="23:24" x14ac:dyDescent="0.2">
      <c r="W12113" s="25"/>
      <c r="X12113" s="25"/>
    </row>
    <row r="12114" spans="23:24" x14ac:dyDescent="0.2">
      <c r="W12114" s="25"/>
      <c r="X12114" s="25"/>
    </row>
    <row r="12115" spans="23:24" x14ac:dyDescent="0.2">
      <c r="W12115" s="25"/>
      <c r="X12115" s="25"/>
    </row>
    <row r="12116" spans="23:24" x14ac:dyDescent="0.2">
      <c r="W12116" s="25"/>
      <c r="X12116" s="25"/>
    </row>
    <row r="12117" spans="23:24" x14ac:dyDescent="0.2">
      <c r="W12117" s="25"/>
      <c r="X12117" s="25"/>
    </row>
    <row r="12118" spans="23:24" x14ac:dyDescent="0.2">
      <c r="W12118" s="25"/>
      <c r="X12118" s="25"/>
    </row>
    <row r="12119" spans="23:24" x14ac:dyDescent="0.2">
      <c r="W12119" s="25"/>
      <c r="X12119" s="25"/>
    </row>
    <row r="12120" spans="23:24" x14ac:dyDescent="0.2">
      <c r="W12120" s="25"/>
      <c r="X12120" s="25"/>
    </row>
    <row r="12121" spans="23:24" x14ac:dyDescent="0.2">
      <c r="W12121" s="25"/>
      <c r="X12121" s="25"/>
    </row>
    <row r="12122" spans="23:24" x14ac:dyDescent="0.2">
      <c r="W12122" s="25"/>
      <c r="X12122" s="25"/>
    </row>
    <row r="12123" spans="23:24" x14ac:dyDescent="0.2">
      <c r="W12123" s="25"/>
      <c r="X12123" s="25"/>
    </row>
    <row r="12124" spans="23:24" x14ac:dyDescent="0.2">
      <c r="W12124" s="25"/>
      <c r="X12124" s="25"/>
    </row>
    <row r="12125" spans="23:24" x14ac:dyDescent="0.2">
      <c r="W12125" s="25"/>
      <c r="X12125" s="25"/>
    </row>
    <row r="12126" spans="23:24" x14ac:dyDescent="0.2">
      <c r="W12126" s="25"/>
      <c r="X12126" s="25"/>
    </row>
    <row r="12127" spans="23:24" x14ac:dyDescent="0.2">
      <c r="W12127" s="25"/>
      <c r="X12127" s="25"/>
    </row>
    <row r="12128" spans="23:24" x14ac:dyDescent="0.2">
      <c r="W12128" s="25"/>
      <c r="X12128" s="25"/>
    </row>
    <row r="12129" spans="23:24" x14ac:dyDescent="0.2">
      <c r="W12129" s="25"/>
      <c r="X12129" s="25"/>
    </row>
    <row r="12130" spans="23:24" x14ac:dyDescent="0.2">
      <c r="W12130" s="25"/>
      <c r="X12130" s="25"/>
    </row>
    <row r="12131" spans="23:24" x14ac:dyDescent="0.2">
      <c r="W12131" s="25"/>
      <c r="X12131" s="25"/>
    </row>
    <row r="12132" spans="23:24" x14ac:dyDescent="0.2">
      <c r="W12132" s="25"/>
      <c r="X12132" s="25"/>
    </row>
    <row r="12133" spans="23:24" x14ac:dyDescent="0.2">
      <c r="W12133" s="25"/>
      <c r="X12133" s="25"/>
    </row>
    <row r="12134" spans="23:24" x14ac:dyDescent="0.2">
      <c r="W12134" s="25"/>
      <c r="X12134" s="25"/>
    </row>
    <row r="12135" spans="23:24" x14ac:dyDescent="0.2">
      <c r="W12135" s="25"/>
      <c r="X12135" s="25"/>
    </row>
    <row r="12136" spans="23:24" x14ac:dyDescent="0.2">
      <c r="W12136" s="25"/>
      <c r="X12136" s="25"/>
    </row>
    <row r="12137" spans="23:24" x14ac:dyDescent="0.2">
      <c r="W12137" s="25"/>
      <c r="X12137" s="25"/>
    </row>
    <row r="12138" spans="23:24" x14ac:dyDescent="0.2">
      <c r="W12138" s="25"/>
      <c r="X12138" s="25"/>
    </row>
    <row r="12139" spans="23:24" x14ac:dyDescent="0.2">
      <c r="W12139" s="25"/>
      <c r="X12139" s="25"/>
    </row>
    <row r="12140" spans="23:24" x14ac:dyDescent="0.2">
      <c r="W12140" s="25"/>
      <c r="X12140" s="25"/>
    </row>
    <row r="12141" spans="23:24" x14ac:dyDescent="0.2">
      <c r="W12141" s="25"/>
      <c r="X12141" s="25"/>
    </row>
    <row r="12142" spans="23:24" x14ac:dyDescent="0.2">
      <c r="W12142" s="25"/>
      <c r="X12142" s="25"/>
    </row>
    <row r="12143" spans="23:24" x14ac:dyDescent="0.2">
      <c r="W12143" s="25"/>
      <c r="X12143" s="25"/>
    </row>
    <row r="12144" spans="23:24" x14ac:dyDescent="0.2">
      <c r="W12144" s="25"/>
      <c r="X12144" s="25"/>
    </row>
    <row r="12145" spans="23:24" x14ac:dyDescent="0.2">
      <c r="W12145" s="25"/>
      <c r="X12145" s="25"/>
    </row>
    <row r="12146" spans="23:24" x14ac:dyDescent="0.2">
      <c r="W12146" s="25"/>
      <c r="X12146" s="25"/>
    </row>
    <row r="12147" spans="23:24" x14ac:dyDescent="0.2">
      <c r="W12147" s="25"/>
      <c r="X12147" s="25"/>
    </row>
    <row r="12148" spans="23:24" x14ac:dyDescent="0.2">
      <c r="W12148" s="25"/>
      <c r="X12148" s="25"/>
    </row>
    <row r="12149" spans="23:24" x14ac:dyDescent="0.2">
      <c r="W12149" s="25"/>
      <c r="X12149" s="25"/>
    </row>
    <row r="12150" spans="23:24" x14ac:dyDescent="0.2">
      <c r="W12150" s="25"/>
      <c r="X12150" s="25"/>
    </row>
    <row r="12151" spans="23:24" x14ac:dyDescent="0.2">
      <c r="W12151" s="25"/>
      <c r="X12151" s="25"/>
    </row>
    <row r="12152" spans="23:24" x14ac:dyDescent="0.2">
      <c r="W12152" s="25"/>
      <c r="X12152" s="25"/>
    </row>
    <row r="12153" spans="23:24" x14ac:dyDescent="0.2">
      <c r="W12153" s="25"/>
      <c r="X12153" s="25"/>
    </row>
    <row r="12154" spans="23:24" x14ac:dyDescent="0.2">
      <c r="W12154" s="25"/>
      <c r="X12154" s="25"/>
    </row>
    <row r="12155" spans="23:24" x14ac:dyDescent="0.2">
      <c r="W12155" s="25"/>
      <c r="X12155" s="25"/>
    </row>
    <row r="12156" spans="23:24" x14ac:dyDescent="0.2">
      <c r="W12156" s="25"/>
      <c r="X12156" s="25"/>
    </row>
    <row r="12157" spans="23:24" x14ac:dyDescent="0.2">
      <c r="W12157" s="25"/>
      <c r="X12157" s="25"/>
    </row>
    <row r="12158" spans="23:24" x14ac:dyDescent="0.2">
      <c r="W12158" s="25"/>
      <c r="X12158" s="25"/>
    </row>
    <row r="12159" spans="23:24" x14ac:dyDescent="0.2">
      <c r="W12159" s="25"/>
      <c r="X12159" s="25"/>
    </row>
    <row r="12160" spans="23:24" x14ac:dyDescent="0.2">
      <c r="W12160" s="25"/>
      <c r="X12160" s="25"/>
    </row>
    <row r="12161" spans="23:24" x14ac:dyDescent="0.2">
      <c r="W12161" s="25"/>
      <c r="X12161" s="25"/>
    </row>
    <row r="12162" spans="23:24" x14ac:dyDescent="0.2">
      <c r="W12162" s="25"/>
      <c r="X12162" s="25"/>
    </row>
    <row r="12163" spans="23:24" x14ac:dyDescent="0.2">
      <c r="W12163" s="25"/>
      <c r="X12163" s="25"/>
    </row>
    <row r="12164" spans="23:24" x14ac:dyDescent="0.2">
      <c r="W12164" s="25"/>
      <c r="X12164" s="25"/>
    </row>
    <row r="12165" spans="23:24" x14ac:dyDescent="0.2">
      <c r="W12165" s="25"/>
      <c r="X12165" s="25"/>
    </row>
    <row r="12166" spans="23:24" x14ac:dyDescent="0.2">
      <c r="W12166" s="25"/>
      <c r="X12166" s="25"/>
    </row>
    <row r="12167" spans="23:24" x14ac:dyDescent="0.2">
      <c r="W12167" s="25"/>
      <c r="X12167" s="25"/>
    </row>
    <row r="12168" spans="23:24" x14ac:dyDescent="0.2">
      <c r="W12168" s="25"/>
      <c r="X12168" s="25"/>
    </row>
    <row r="12169" spans="23:24" x14ac:dyDescent="0.2">
      <c r="W12169" s="25"/>
      <c r="X12169" s="25"/>
    </row>
    <row r="12170" spans="23:24" x14ac:dyDescent="0.2">
      <c r="W12170" s="25"/>
      <c r="X12170" s="25"/>
    </row>
    <row r="12171" spans="23:24" x14ac:dyDescent="0.2">
      <c r="W12171" s="25"/>
      <c r="X12171" s="25"/>
    </row>
    <row r="12172" spans="23:24" x14ac:dyDescent="0.2">
      <c r="W12172" s="25"/>
      <c r="X12172" s="25"/>
    </row>
    <row r="12173" spans="23:24" x14ac:dyDescent="0.2">
      <c r="W12173" s="25"/>
      <c r="X12173" s="25"/>
    </row>
    <row r="12174" spans="23:24" x14ac:dyDescent="0.2">
      <c r="W12174" s="25"/>
      <c r="X12174" s="25"/>
    </row>
    <row r="12175" spans="23:24" x14ac:dyDescent="0.2">
      <c r="W12175" s="25"/>
      <c r="X12175" s="25"/>
    </row>
    <row r="12176" spans="23:24" x14ac:dyDescent="0.2">
      <c r="W12176" s="25"/>
      <c r="X12176" s="25"/>
    </row>
    <row r="12177" spans="23:24" x14ac:dyDescent="0.2">
      <c r="W12177" s="25"/>
      <c r="X12177" s="25"/>
    </row>
    <row r="12178" spans="23:24" x14ac:dyDescent="0.2">
      <c r="W12178" s="25"/>
      <c r="X12178" s="25"/>
    </row>
    <row r="12179" spans="23:24" x14ac:dyDescent="0.2">
      <c r="W12179" s="25"/>
      <c r="X12179" s="25"/>
    </row>
    <row r="12180" spans="23:24" x14ac:dyDescent="0.2">
      <c r="W12180" s="25"/>
      <c r="X12180" s="25"/>
    </row>
    <row r="12181" spans="23:24" x14ac:dyDescent="0.2">
      <c r="W12181" s="25"/>
      <c r="X12181" s="25"/>
    </row>
    <row r="12182" spans="23:24" x14ac:dyDescent="0.2">
      <c r="W12182" s="25"/>
      <c r="X12182" s="25"/>
    </row>
    <row r="12183" spans="23:24" x14ac:dyDescent="0.2">
      <c r="W12183" s="25"/>
      <c r="X12183" s="25"/>
    </row>
    <row r="12184" spans="23:24" x14ac:dyDescent="0.2">
      <c r="W12184" s="25"/>
      <c r="X12184" s="25"/>
    </row>
    <row r="12185" spans="23:24" x14ac:dyDescent="0.2">
      <c r="W12185" s="25"/>
      <c r="X12185" s="25"/>
    </row>
    <row r="12186" spans="23:24" x14ac:dyDescent="0.2">
      <c r="W12186" s="25"/>
      <c r="X12186" s="25"/>
    </row>
    <row r="12187" spans="23:24" x14ac:dyDescent="0.2">
      <c r="W12187" s="25"/>
      <c r="X12187" s="25"/>
    </row>
    <row r="12188" spans="23:24" x14ac:dyDescent="0.2">
      <c r="W12188" s="25"/>
      <c r="X12188" s="25"/>
    </row>
    <row r="12189" spans="23:24" x14ac:dyDescent="0.2">
      <c r="W12189" s="25"/>
      <c r="X12189" s="25"/>
    </row>
    <row r="12190" spans="23:24" x14ac:dyDescent="0.2">
      <c r="W12190" s="25"/>
      <c r="X12190" s="25"/>
    </row>
    <row r="12191" spans="23:24" x14ac:dyDescent="0.2">
      <c r="W12191" s="25"/>
      <c r="X12191" s="25"/>
    </row>
    <row r="12192" spans="23:24" x14ac:dyDescent="0.2">
      <c r="W12192" s="25"/>
      <c r="X12192" s="25"/>
    </row>
    <row r="12193" spans="23:24" x14ac:dyDescent="0.2">
      <c r="W12193" s="25"/>
      <c r="X12193" s="25"/>
    </row>
    <row r="12194" spans="23:24" x14ac:dyDescent="0.2">
      <c r="W12194" s="25"/>
      <c r="X12194" s="25"/>
    </row>
    <row r="12195" spans="23:24" x14ac:dyDescent="0.2">
      <c r="W12195" s="25"/>
      <c r="X12195" s="25"/>
    </row>
    <row r="12196" spans="23:24" x14ac:dyDescent="0.2">
      <c r="W12196" s="25"/>
      <c r="X12196" s="25"/>
    </row>
    <row r="12197" spans="23:24" x14ac:dyDescent="0.2">
      <c r="W12197" s="25"/>
      <c r="X12197" s="25"/>
    </row>
    <row r="12198" spans="23:24" x14ac:dyDescent="0.2">
      <c r="W12198" s="25"/>
      <c r="X12198" s="25"/>
    </row>
    <row r="12199" spans="23:24" x14ac:dyDescent="0.2">
      <c r="W12199" s="25"/>
      <c r="X12199" s="25"/>
    </row>
    <row r="12200" spans="23:24" x14ac:dyDescent="0.2">
      <c r="W12200" s="25"/>
      <c r="X12200" s="25"/>
    </row>
    <row r="12201" spans="23:24" x14ac:dyDescent="0.2">
      <c r="W12201" s="25"/>
      <c r="X12201" s="25"/>
    </row>
    <row r="12202" spans="23:24" x14ac:dyDescent="0.2">
      <c r="W12202" s="25"/>
      <c r="X12202" s="25"/>
    </row>
    <row r="12203" spans="23:24" x14ac:dyDescent="0.2">
      <c r="W12203" s="25"/>
      <c r="X12203" s="25"/>
    </row>
    <row r="12204" spans="23:24" x14ac:dyDescent="0.2">
      <c r="W12204" s="25"/>
      <c r="X12204" s="25"/>
    </row>
    <row r="12205" spans="23:24" x14ac:dyDescent="0.2">
      <c r="W12205" s="25"/>
      <c r="X12205" s="25"/>
    </row>
    <row r="12206" spans="23:24" x14ac:dyDescent="0.2">
      <c r="W12206" s="25"/>
      <c r="X12206" s="25"/>
    </row>
    <row r="12207" spans="23:24" x14ac:dyDescent="0.2">
      <c r="W12207" s="25"/>
      <c r="X12207" s="25"/>
    </row>
    <row r="12208" spans="23:24" x14ac:dyDescent="0.2">
      <c r="W12208" s="25"/>
      <c r="X12208" s="25"/>
    </row>
    <row r="12209" spans="23:24" x14ac:dyDescent="0.2">
      <c r="W12209" s="25"/>
      <c r="X12209" s="25"/>
    </row>
    <row r="12210" spans="23:24" x14ac:dyDescent="0.2">
      <c r="W12210" s="25"/>
      <c r="X12210" s="25"/>
    </row>
    <row r="12211" spans="23:24" x14ac:dyDescent="0.2">
      <c r="W12211" s="25"/>
      <c r="X12211" s="25"/>
    </row>
    <row r="12212" spans="23:24" x14ac:dyDescent="0.2">
      <c r="W12212" s="25"/>
      <c r="X12212" s="25"/>
    </row>
    <row r="12213" spans="23:24" x14ac:dyDescent="0.2">
      <c r="W12213" s="25"/>
      <c r="X12213" s="25"/>
    </row>
    <row r="12214" spans="23:24" x14ac:dyDescent="0.2">
      <c r="W12214" s="25"/>
      <c r="X12214" s="25"/>
    </row>
    <row r="12215" spans="23:24" x14ac:dyDescent="0.2">
      <c r="W12215" s="25"/>
      <c r="X12215" s="25"/>
    </row>
    <row r="12216" spans="23:24" x14ac:dyDescent="0.2">
      <c r="W12216" s="25"/>
      <c r="X12216" s="25"/>
    </row>
    <row r="12217" spans="23:24" x14ac:dyDescent="0.2">
      <c r="W12217" s="25"/>
      <c r="X12217" s="25"/>
    </row>
    <row r="12218" spans="23:24" x14ac:dyDescent="0.2">
      <c r="W12218" s="25"/>
      <c r="X12218" s="25"/>
    </row>
    <row r="12219" spans="23:24" x14ac:dyDescent="0.2">
      <c r="W12219" s="25"/>
      <c r="X12219" s="25"/>
    </row>
    <row r="12220" spans="23:24" x14ac:dyDescent="0.2">
      <c r="W12220" s="25"/>
      <c r="X12220" s="25"/>
    </row>
    <row r="12221" spans="23:24" x14ac:dyDescent="0.2">
      <c r="W12221" s="25"/>
      <c r="X12221" s="25"/>
    </row>
    <row r="12222" spans="23:24" x14ac:dyDescent="0.2">
      <c r="W12222" s="25"/>
      <c r="X12222" s="25"/>
    </row>
    <row r="12223" spans="23:24" x14ac:dyDescent="0.2">
      <c r="W12223" s="25"/>
      <c r="X12223" s="25"/>
    </row>
    <row r="12224" spans="23:24" x14ac:dyDescent="0.2">
      <c r="W12224" s="25"/>
      <c r="X12224" s="25"/>
    </row>
    <row r="12225" spans="23:24" x14ac:dyDescent="0.2">
      <c r="W12225" s="25"/>
      <c r="X12225" s="25"/>
    </row>
    <row r="12226" spans="23:24" x14ac:dyDescent="0.2">
      <c r="W12226" s="25"/>
      <c r="X12226" s="25"/>
    </row>
    <row r="12227" spans="23:24" x14ac:dyDescent="0.2">
      <c r="W12227" s="25"/>
      <c r="X12227" s="25"/>
    </row>
    <row r="12228" spans="23:24" x14ac:dyDescent="0.2">
      <c r="W12228" s="25"/>
      <c r="X12228" s="25"/>
    </row>
    <row r="12229" spans="23:24" x14ac:dyDescent="0.2">
      <c r="W12229" s="25"/>
      <c r="X12229" s="25"/>
    </row>
    <row r="12230" spans="23:24" x14ac:dyDescent="0.2">
      <c r="W12230" s="25"/>
      <c r="X12230" s="25"/>
    </row>
    <row r="12231" spans="23:24" x14ac:dyDescent="0.2">
      <c r="W12231" s="25"/>
      <c r="X12231" s="25"/>
    </row>
    <row r="12232" spans="23:24" x14ac:dyDescent="0.2">
      <c r="W12232" s="25"/>
      <c r="X12232" s="25"/>
    </row>
    <row r="12233" spans="23:24" x14ac:dyDescent="0.2">
      <c r="W12233" s="25"/>
      <c r="X12233" s="25"/>
    </row>
    <row r="12234" spans="23:24" x14ac:dyDescent="0.2">
      <c r="W12234" s="25"/>
      <c r="X12234" s="25"/>
    </row>
    <row r="12235" spans="23:24" x14ac:dyDescent="0.2">
      <c r="W12235" s="25"/>
      <c r="X12235" s="25"/>
    </row>
    <row r="12236" spans="23:24" x14ac:dyDescent="0.2">
      <c r="W12236" s="25"/>
      <c r="X12236" s="25"/>
    </row>
    <row r="12237" spans="23:24" x14ac:dyDescent="0.2">
      <c r="W12237" s="25"/>
      <c r="X12237" s="25"/>
    </row>
    <row r="12238" spans="23:24" x14ac:dyDescent="0.2">
      <c r="W12238" s="25"/>
      <c r="X12238" s="25"/>
    </row>
    <row r="12239" spans="23:24" x14ac:dyDescent="0.2">
      <c r="W12239" s="25"/>
      <c r="X12239" s="25"/>
    </row>
    <row r="12240" spans="23:24" x14ac:dyDescent="0.2">
      <c r="W12240" s="25"/>
      <c r="X12240" s="25"/>
    </row>
    <row r="12241" spans="23:24" x14ac:dyDescent="0.2">
      <c r="W12241" s="25"/>
      <c r="X12241" s="25"/>
    </row>
    <row r="12242" spans="23:24" x14ac:dyDescent="0.2">
      <c r="W12242" s="25"/>
      <c r="X12242" s="25"/>
    </row>
    <row r="12243" spans="23:24" x14ac:dyDescent="0.2">
      <c r="W12243" s="25"/>
      <c r="X12243" s="25"/>
    </row>
    <row r="12244" spans="23:24" x14ac:dyDescent="0.2">
      <c r="W12244" s="25"/>
      <c r="X12244" s="25"/>
    </row>
    <row r="12245" spans="23:24" x14ac:dyDescent="0.2">
      <c r="W12245" s="25"/>
      <c r="X12245" s="25"/>
    </row>
    <row r="12246" spans="23:24" x14ac:dyDescent="0.2">
      <c r="W12246" s="25"/>
      <c r="X12246" s="25"/>
    </row>
    <row r="12247" spans="23:24" x14ac:dyDescent="0.2">
      <c r="W12247" s="25"/>
      <c r="X12247" s="25"/>
    </row>
    <row r="12248" spans="23:24" x14ac:dyDescent="0.2">
      <c r="W12248" s="25"/>
      <c r="X12248" s="25"/>
    </row>
    <row r="12249" spans="23:24" x14ac:dyDescent="0.2">
      <c r="W12249" s="25"/>
      <c r="X12249" s="25"/>
    </row>
    <row r="12250" spans="23:24" x14ac:dyDescent="0.2">
      <c r="W12250" s="25"/>
      <c r="X12250" s="25"/>
    </row>
    <row r="12251" spans="23:24" x14ac:dyDescent="0.2">
      <c r="W12251" s="25"/>
      <c r="X12251" s="25"/>
    </row>
    <row r="12252" spans="23:24" x14ac:dyDescent="0.2">
      <c r="W12252" s="25"/>
      <c r="X12252" s="25"/>
    </row>
    <row r="12253" spans="23:24" x14ac:dyDescent="0.2">
      <c r="W12253" s="25"/>
      <c r="X12253" s="25"/>
    </row>
    <row r="12254" spans="23:24" x14ac:dyDescent="0.2">
      <c r="W12254" s="25"/>
      <c r="X12254" s="25"/>
    </row>
    <row r="12255" spans="23:24" x14ac:dyDescent="0.2">
      <c r="W12255" s="25"/>
      <c r="X12255" s="25"/>
    </row>
    <row r="12256" spans="23:24" x14ac:dyDescent="0.2">
      <c r="W12256" s="25"/>
      <c r="X12256" s="25"/>
    </row>
    <row r="12257" spans="23:24" x14ac:dyDescent="0.2">
      <c r="W12257" s="25"/>
      <c r="X12257" s="25"/>
    </row>
    <row r="12258" spans="23:24" x14ac:dyDescent="0.2">
      <c r="W12258" s="25"/>
      <c r="X12258" s="25"/>
    </row>
    <row r="12259" spans="23:24" x14ac:dyDescent="0.2">
      <c r="W12259" s="25"/>
      <c r="X12259" s="25"/>
    </row>
    <row r="12260" spans="23:24" x14ac:dyDescent="0.2">
      <c r="W12260" s="25"/>
      <c r="X12260" s="25"/>
    </row>
    <row r="12261" spans="23:24" x14ac:dyDescent="0.2">
      <c r="W12261" s="25"/>
      <c r="X12261" s="25"/>
    </row>
    <row r="12262" spans="23:24" x14ac:dyDescent="0.2">
      <c r="W12262" s="25"/>
      <c r="X12262" s="25"/>
    </row>
    <row r="12263" spans="23:24" x14ac:dyDescent="0.2">
      <c r="W12263" s="25"/>
      <c r="X12263" s="25"/>
    </row>
    <row r="12264" spans="23:24" x14ac:dyDescent="0.2">
      <c r="W12264" s="25"/>
      <c r="X12264" s="25"/>
    </row>
    <row r="12265" spans="23:24" x14ac:dyDescent="0.2">
      <c r="W12265" s="25"/>
      <c r="X12265" s="25"/>
    </row>
    <row r="12266" spans="23:24" x14ac:dyDescent="0.2">
      <c r="W12266" s="25"/>
      <c r="X12266" s="25"/>
    </row>
    <row r="12267" spans="23:24" x14ac:dyDescent="0.2">
      <c r="W12267" s="25"/>
      <c r="X12267" s="25"/>
    </row>
    <row r="12268" spans="23:24" x14ac:dyDescent="0.2">
      <c r="W12268" s="25"/>
      <c r="X12268" s="25"/>
    </row>
    <row r="12269" spans="23:24" x14ac:dyDescent="0.2">
      <c r="W12269" s="25"/>
      <c r="X12269" s="25"/>
    </row>
    <row r="12270" spans="23:24" x14ac:dyDescent="0.2">
      <c r="W12270" s="25"/>
      <c r="X12270" s="25"/>
    </row>
    <row r="12271" spans="23:24" x14ac:dyDescent="0.2">
      <c r="W12271" s="25"/>
      <c r="X12271" s="25"/>
    </row>
    <row r="12272" spans="23:24" x14ac:dyDescent="0.2">
      <c r="W12272" s="25"/>
      <c r="X12272" s="25"/>
    </row>
    <row r="12273" spans="23:24" x14ac:dyDescent="0.2">
      <c r="W12273" s="25"/>
      <c r="X12273" s="25"/>
    </row>
    <row r="12274" spans="23:24" x14ac:dyDescent="0.2">
      <c r="W12274" s="25"/>
      <c r="X12274" s="25"/>
    </row>
    <row r="12275" spans="23:24" x14ac:dyDescent="0.2">
      <c r="W12275" s="25"/>
      <c r="X12275" s="25"/>
    </row>
    <row r="12276" spans="23:24" x14ac:dyDescent="0.2">
      <c r="W12276" s="25"/>
      <c r="X12276" s="25"/>
    </row>
    <row r="12277" spans="23:24" x14ac:dyDescent="0.2">
      <c r="W12277" s="25"/>
      <c r="X12277" s="25"/>
    </row>
    <row r="12278" spans="23:24" x14ac:dyDescent="0.2">
      <c r="W12278" s="25"/>
      <c r="X12278" s="25"/>
    </row>
    <row r="12279" spans="23:24" x14ac:dyDescent="0.2">
      <c r="W12279" s="25"/>
      <c r="X12279" s="25"/>
    </row>
    <row r="12280" spans="23:24" x14ac:dyDescent="0.2">
      <c r="W12280" s="25"/>
      <c r="X12280" s="25"/>
    </row>
    <row r="12281" spans="23:24" x14ac:dyDescent="0.2">
      <c r="W12281" s="25"/>
      <c r="X12281" s="25"/>
    </row>
    <row r="12282" spans="23:24" x14ac:dyDescent="0.2">
      <c r="W12282" s="25"/>
      <c r="X12282" s="25"/>
    </row>
    <row r="12283" spans="23:24" x14ac:dyDescent="0.2">
      <c r="W12283" s="25"/>
      <c r="X12283" s="25"/>
    </row>
    <row r="12284" spans="23:24" x14ac:dyDescent="0.2">
      <c r="W12284" s="25"/>
      <c r="X12284" s="25"/>
    </row>
    <row r="12285" spans="23:24" x14ac:dyDescent="0.2">
      <c r="W12285" s="25"/>
      <c r="X12285" s="25"/>
    </row>
    <row r="12286" spans="23:24" x14ac:dyDescent="0.2">
      <c r="W12286" s="25"/>
      <c r="X12286" s="25"/>
    </row>
    <row r="12287" spans="23:24" x14ac:dyDescent="0.2">
      <c r="W12287" s="25"/>
      <c r="X12287" s="25"/>
    </row>
    <row r="12288" spans="23:24" x14ac:dyDescent="0.2">
      <c r="W12288" s="25"/>
      <c r="X12288" s="25"/>
    </row>
    <row r="12289" spans="23:24" x14ac:dyDescent="0.2">
      <c r="W12289" s="25"/>
      <c r="X12289" s="25"/>
    </row>
    <row r="12290" spans="23:24" x14ac:dyDescent="0.2">
      <c r="W12290" s="25"/>
      <c r="X12290" s="25"/>
    </row>
    <row r="12291" spans="23:24" x14ac:dyDescent="0.2">
      <c r="W12291" s="25"/>
      <c r="X12291" s="25"/>
    </row>
    <row r="12292" spans="23:24" x14ac:dyDescent="0.2">
      <c r="W12292" s="25"/>
      <c r="X12292" s="25"/>
    </row>
    <row r="12293" spans="23:24" x14ac:dyDescent="0.2">
      <c r="W12293" s="25"/>
      <c r="X12293" s="25"/>
    </row>
    <row r="12294" spans="23:24" x14ac:dyDescent="0.2">
      <c r="W12294" s="25"/>
      <c r="X12294" s="25"/>
    </row>
    <row r="12295" spans="23:24" x14ac:dyDescent="0.2">
      <c r="W12295" s="25"/>
      <c r="X12295" s="25"/>
    </row>
    <row r="12296" spans="23:24" x14ac:dyDescent="0.2">
      <c r="W12296" s="25"/>
      <c r="X12296" s="25"/>
    </row>
    <row r="12297" spans="23:24" x14ac:dyDescent="0.2">
      <c r="W12297" s="25"/>
      <c r="X12297" s="25"/>
    </row>
    <row r="12298" spans="23:24" x14ac:dyDescent="0.2">
      <c r="W12298" s="25"/>
      <c r="X12298" s="25"/>
    </row>
    <row r="12299" spans="23:24" x14ac:dyDescent="0.2">
      <c r="W12299" s="25"/>
      <c r="X12299" s="25"/>
    </row>
    <row r="12300" spans="23:24" x14ac:dyDescent="0.2">
      <c r="W12300" s="25"/>
      <c r="X12300" s="25"/>
    </row>
    <row r="12301" spans="23:24" x14ac:dyDescent="0.2">
      <c r="W12301" s="25"/>
      <c r="X12301" s="25"/>
    </row>
    <row r="12302" spans="23:24" x14ac:dyDescent="0.2">
      <c r="W12302" s="25"/>
      <c r="X12302" s="25"/>
    </row>
    <row r="12303" spans="23:24" x14ac:dyDescent="0.2">
      <c r="W12303" s="25"/>
      <c r="X12303" s="25"/>
    </row>
    <row r="12304" spans="23:24" x14ac:dyDescent="0.2">
      <c r="W12304" s="25"/>
      <c r="X12304" s="25"/>
    </row>
    <row r="12305" spans="23:24" x14ac:dyDescent="0.2">
      <c r="W12305" s="25"/>
      <c r="X12305" s="25"/>
    </row>
    <row r="12306" spans="23:24" x14ac:dyDescent="0.2">
      <c r="W12306" s="25"/>
      <c r="X12306" s="25"/>
    </row>
    <row r="12307" spans="23:24" x14ac:dyDescent="0.2">
      <c r="W12307" s="25"/>
      <c r="X12307" s="25"/>
    </row>
    <row r="12308" spans="23:24" x14ac:dyDescent="0.2">
      <c r="W12308" s="25"/>
      <c r="X12308" s="25"/>
    </row>
    <row r="12309" spans="23:24" x14ac:dyDescent="0.2">
      <c r="W12309" s="25"/>
      <c r="X12309" s="25"/>
    </row>
    <row r="12310" spans="23:24" x14ac:dyDescent="0.2">
      <c r="W12310" s="25"/>
      <c r="X12310" s="25"/>
    </row>
    <row r="12311" spans="23:24" x14ac:dyDescent="0.2">
      <c r="W12311" s="25"/>
      <c r="X12311" s="25"/>
    </row>
    <row r="12312" spans="23:24" x14ac:dyDescent="0.2">
      <c r="W12312" s="25"/>
      <c r="X12312" s="25"/>
    </row>
    <row r="12313" spans="23:24" x14ac:dyDescent="0.2">
      <c r="W12313" s="25"/>
      <c r="X12313" s="25"/>
    </row>
    <row r="12314" spans="23:24" x14ac:dyDescent="0.2">
      <c r="W12314" s="25"/>
      <c r="X12314" s="25"/>
    </row>
    <row r="12315" spans="23:24" x14ac:dyDescent="0.2">
      <c r="W12315" s="25"/>
      <c r="X12315" s="25"/>
    </row>
    <row r="12316" spans="23:24" x14ac:dyDescent="0.2">
      <c r="W12316" s="25"/>
      <c r="X12316" s="25"/>
    </row>
    <row r="12317" spans="23:24" x14ac:dyDescent="0.2">
      <c r="W12317" s="25"/>
      <c r="X12317" s="25"/>
    </row>
    <row r="12318" spans="23:24" x14ac:dyDescent="0.2">
      <c r="W12318" s="25"/>
      <c r="X12318" s="25"/>
    </row>
    <row r="12319" spans="23:24" x14ac:dyDescent="0.2">
      <c r="W12319" s="25"/>
      <c r="X12319" s="25"/>
    </row>
    <row r="12320" spans="23:24" x14ac:dyDescent="0.2">
      <c r="W12320" s="25"/>
      <c r="X12320" s="25"/>
    </row>
    <row r="12321" spans="23:24" x14ac:dyDescent="0.2">
      <c r="W12321" s="25"/>
      <c r="X12321" s="25"/>
    </row>
    <row r="12322" spans="23:24" x14ac:dyDescent="0.2">
      <c r="W12322" s="25"/>
      <c r="X12322" s="25"/>
    </row>
    <row r="12323" spans="23:24" x14ac:dyDescent="0.2">
      <c r="W12323" s="25"/>
      <c r="X12323" s="25"/>
    </row>
    <row r="12324" spans="23:24" x14ac:dyDescent="0.2">
      <c r="W12324" s="25"/>
      <c r="X12324" s="25"/>
    </row>
    <row r="12325" spans="23:24" x14ac:dyDescent="0.2">
      <c r="W12325" s="25"/>
      <c r="X12325" s="25"/>
    </row>
    <row r="12326" spans="23:24" x14ac:dyDescent="0.2">
      <c r="W12326" s="25"/>
      <c r="X12326" s="25"/>
    </row>
    <row r="12327" spans="23:24" x14ac:dyDescent="0.2">
      <c r="W12327" s="25"/>
      <c r="X12327" s="25"/>
    </row>
    <row r="12328" spans="23:24" x14ac:dyDescent="0.2">
      <c r="W12328" s="25"/>
      <c r="X12328" s="25"/>
    </row>
    <row r="12329" spans="23:24" x14ac:dyDescent="0.2">
      <c r="W12329" s="25"/>
      <c r="X12329" s="25"/>
    </row>
    <row r="12330" spans="23:24" x14ac:dyDescent="0.2">
      <c r="W12330" s="25"/>
      <c r="X12330" s="25"/>
    </row>
    <row r="12331" spans="23:24" x14ac:dyDescent="0.2">
      <c r="W12331" s="25"/>
      <c r="X12331" s="25"/>
    </row>
    <row r="12332" spans="23:24" x14ac:dyDescent="0.2">
      <c r="W12332" s="25"/>
      <c r="X12332" s="25"/>
    </row>
    <row r="12333" spans="23:24" x14ac:dyDescent="0.2">
      <c r="W12333" s="25"/>
      <c r="X12333" s="25"/>
    </row>
    <row r="12334" spans="23:24" x14ac:dyDescent="0.2">
      <c r="W12334" s="25"/>
      <c r="X12334" s="25"/>
    </row>
    <row r="12335" spans="23:24" x14ac:dyDescent="0.2">
      <c r="W12335" s="25"/>
      <c r="X12335" s="25"/>
    </row>
    <row r="12336" spans="23:24" x14ac:dyDescent="0.2">
      <c r="W12336" s="25"/>
      <c r="X12336" s="25"/>
    </row>
    <row r="12337" spans="23:24" x14ac:dyDescent="0.2">
      <c r="W12337" s="25"/>
      <c r="X12337" s="25"/>
    </row>
    <row r="12338" spans="23:24" x14ac:dyDescent="0.2">
      <c r="W12338" s="25"/>
      <c r="X12338" s="25"/>
    </row>
    <row r="12339" spans="23:24" x14ac:dyDescent="0.2">
      <c r="W12339" s="25"/>
      <c r="X12339" s="25"/>
    </row>
    <row r="12340" spans="23:24" x14ac:dyDescent="0.2">
      <c r="W12340" s="25"/>
      <c r="X12340" s="25"/>
    </row>
    <row r="12341" spans="23:24" x14ac:dyDescent="0.2">
      <c r="W12341" s="25"/>
      <c r="X12341" s="25"/>
    </row>
    <row r="12342" spans="23:24" x14ac:dyDescent="0.2">
      <c r="W12342" s="25"/>
      <c r="X12342" s="25"/>
    </row>
    <row r="12343" spans="23:24" x14ac:dyDescent="0.2">
      <c r="W12343" s="25"/>
      <c r="X12343" s="25"/>
    </row>
    <row r="12344" spans="23:24" x14ac:dyDescent="0.2">
      <c r="W12344" s="25"/>
      <c r="X12344" s="25"/>
    </row>
    <row r="12345" spans="23:24" x14ac:dyDescent="0.2">
      <c r="W12345" s="25"/>
      <c r="X12345" s="25"/>
    </row>
    <row r="12346" spans="23:24" x14ac:dyDescent="0.2">
      <c r="W12346" s="25"/>
      <c r="X12346" s="25"/>
    </row>
    <row r="12347" spans="23:24" x14ac:dyDescent="0.2">
      <c r="W12347" s="25"/>
      <c r="X12347" s="25"/>
    </row>
    <row r="12348" spans="23:24" x14ac:dyDescent="0.2">
      <c r="W12348" s="25"/>
      <c r="X12348" s="25"/>
    </row>
    <row r="12349" spans="23:24" x14ac:dyDescent="0.2">
      <c r="W12349" s="25"/>
      <c r="X12349" s="25"/>
    </row>
    <row r="12350" spans="23:24" x14ac:dyDescent="0.2">
      <c r="W12350" s="25"/>
      <c r="X12350" s="25"/>
    </row>
    <row r="12351" spans="23:24" x14ac:dyDescent="0.2">
      <c r="W12351" s="25"/>
      <c r="X12351" s="25"/>
    </row>
    <row r="12352" spans="23:24" x14ac:dyDescent="0.2">
      <c r="W12352" s="25"/>
      <c r="X12352" s="25"/>
    </row>
    <row r="12353" spans="23:24" x14ac:dyDescent="0.2">
      <c r="W12353" s="25"/>
      <c r="X12353" s="25"/>
    </row>
    <row r="12354" spans="23:24" x14ac:dyDescent="0.2">
      <c r="W12354" s="25"/>
      <c r="X12354" s="25"/>
    </row>
    <row r="12355" spans="23:24" x14ac:dyDescent="0.2">
      <c r="W12355" s="25"/>
      <c r="X12355" s="25"/>
    </row>
    <row r="12356" spans="23:24" x14ac:dyDescent="0.2">
      <c r="W12356" s="25"/>
      <c r="X12356" s="25"/>
    </row>
    <row r="12357" spans="23:24" x14ac:dyDescent="0.2">
      <c r="W12357" s="25"/>
      <c r="X12357" s="25"/>
    </row>
    <row r="12358" spans="23:24" x14ac:dyDescent="0.2">
      <c r="W12358" s="25"/>
      <c r="X12358" s="25"/>
    </row>
    <row r="12359" spans="23:24" x14ac:dyDescent="0.2">
      <c r="W12359" s="25"/>
      <c r="X12359" s="25"/>
    </row>
    <row r="12360" spans="23:24" x14ac:dyDescent="0.2">
      <c r="W12360" s="25"/>
      <c r="X12360" s="25"/>
    </row>
    <row r="12361" spans="23:24" x14ac:dyDescent="0.2">
      <c r="W12361" s="25"/>
      <c r="X12361" s="25"/>
    </row>
    <row r="12362" spans="23:24" x14ac:dyDescent="0.2">
      <c r="W12362" s="25"/>
      <c r="X12362" s="25"/>
    </row>
    <row r="12363" spans="23:24" x14ac:dyDescent="0.2">
      <c r="W12363" s="25"/>
      <c r="X12363" s="25"/>
    </row>
    <row r="12364" spans="23:24" x14ac:dyDescent="0.2">
      <c r="W12364" s="25"/>
      <c r="X12364" s="25"/>
    </row>
    <row r="12365" spans="23:24" x14ac:dyDescent="0.2">
      <c r="W12365" s="25"/>
      <c r="X12365" s="25"/>
    </row>
    <row r="12366" spans="23:24" x14ac:dyDescent="0.2">
      <c r="W12366" s="25"/>
      <c r="X12366" s="25"/>
    </row>
    <row r="12367" spans="23:24" x14ac:dyDescent="0.2">
      <c r="W12367" s="25"/>
      <c r="X12367" s="25"/>
    </row>
    <row r="12368" spans="23:24" x14ac:dyDescent="0.2">
      <c r="W12368" s="25"/>
      <c r="X12368" s="25"/>
    </row>
    <row r="12369" spans="23:24" x14ac:dyDescent="0.2">
      <c r="W12369" s="25"/>
      <c r="X12369" s="25"/>
    </row>
    <row r="12370" spans="23:24" x14ac:dyDescent="0.2">
      <c r="W12370" s="25"/>
      <c r="X12370" s="25"/>
    </row>
    <row r="12371" spans="23:24" x14ac:dyDescent="0.2">
      <c r="W12371" s="25"/>
      <c r="X12371" s="25"/>
    </row>
    <row r="12372" spans="23:24" x14ac:dyDescent="0.2">
      <c r="W12372" s="25"/>
      <c r="X12372" s="25"/>
    </row>
    <row r="12373" spans="23:24" x14ac:dyDescent="0.2">
      <c r="W12373" s="25"/>
      <c r="X12373" s="25"/>
    </row>
    <row r="12374" spans="23:24" x14ac:dyDescent="0.2">
      <c r="W12374" s="25"/>
      <c r="X12374" s="25"/>
    </row>
    <row r="12375" spans="23:24" x14ac:dyDescent="0.2">
      <c r="W12375" s="25"/>
      <c r="X12375" s="25"/>
    </row>
    <row r="12376" spans="23:24" x14ac:dyDescent="0.2">
      <c r="W12376" s="25"/>
      <c r="X12376" s="25"/>
    </row>
    <row r="12377" spans="23:24" x14ac:dyDescent="0.2">
      <c r="W12377" s="25"/>
      <c r="X12377" s="25"/>
    </row>
    <row r="12378" spans="23:24" x14ac:dyDescent="0.2">
      <c r="W12378" s="25"/>
      <c r="X12378" s="25"/>
    </row>
    <row r="12379" spans="23:24" x14ac:dyDescent="0.2">
      <c r="W12379" s="25"/>
      <c r="X12379" s="25"/>
    </row>
    <row r="12380" spans="23:24" x14ac:dyDescent="0.2">
      <c r="W12380" s="25"/>
      <c r="X12380" s="25"/>
    </row>
    <row r="12381" spans="23:24" x14ac:dyDescent="0.2">
      <c r="W12381" s="25"/>
      <c r="X12381" s="25"/>
    </row>
    <row r="12382" spans="23:24" x14ac:dyDescent="0.2">
      <c r="W12382" s="25"/>
      <c r="X12382" s="25"/>
    </row>
    <row r="12383" spans="23:24" x14ac:dyDescent="0.2">
      <c r="W12383" s="25"/>
      <c r="X12383" s="25"/>
    </row>
    <row r="12384" spans="23:24" x14ac:dyDescent="0.2">
      <c r="W12384" s="25"/>
      <c r="X12384" s="25"/>
    </row>
    <row r="12385" spans="23:24" x14ac:dyDescent="0.2">
      <c r="W12385" s="25"/>
      <c r="X12385" s="25"/>
    </row>
    <row r="12386" spans="23:24" x14ac:dyDescent="0.2">
      <c r="W12386" s="25"/>
      <c r="X12386" s="25"/>
    </row>
    <row r="12387" spans="23:24" x14ac:dyDescent="0.2">
      <c r="W12387" s="25"/>
      <c r="X12387" s="25"/>
    </row>
    <row r="12388" spans="23:24" x14ac:dyDescent="0.2">
      <c r="W12388" s="25"/>
      <c r="X12388" s="25"/>
    </row>
    <row r="12389" spans="23:24" x14ac:dyDescent="0.2">
      <c r="W12389" s="25"/>
      <c r="X12389" s="25"/>
    </row>
    <row r="12390" spans="23:24" x14ac:dyDescent="0.2">
      <c r="W12390" s="25"/>
      <c r="X12390" s="25"/>
    </row>
    <row r="12391" spans="23:24" x14ac:dyDescent="0.2">
      <c r="W12391" s="25"/>
      <c r="X12391" s="25"/>
    </row>
    <row r="12392" spans="23:24" x14ac:dyDescent="0.2">
      <c r="W12392" s="25"/>
      <c r="X12392" s="25"/>
    </row>
    <row r="12393" spans="23:24" x14ac:dyDescent="0.2">
      <c r="W12393" s="25"/>
      <c r="X12393" s="25"/>
    </row>
    <row r="12394" spans="23:24" x14ac:dyDescent="0.2">
      <c r="W12394" s="25"/>
      <c r="X12394" s="25"/>
    </row>
    <row r="12395" spans="23:24" x14ac:dyDescent="0.2">
      <c r="W12395" s="25"/>
      <c r="X12395" s="25"/>
    </row>
    <row r="12396" spans="23:24" x14ac:dyDescent="0.2">
      <c r="W12396" s="25"/>
      <c r="X12396" s="25"/>
    </row>
    <row r="12397" spans="23:24" x14ac:dyDescent="0.2">
      <c r="W12397" s="25"/>
      <c r="X12397" s="25"/>
    </row>
    <row r="12398" spans="23:24" x14ac:dyDescent="0.2">
      <c r="W12398" s="25"/>
      <c r="X12398" s="25"/>
    </row>
    <row r="12399" spans="23:24" x14ac:dyDescent="0.2">
      <c r="W12399" s="25"/>
      <c r="X12399" s="25"/>
    </row>
    <row r="12400" spans="23:24" x14ac:dyDescent="0.2">
      <c r="W12400" s="25"/>
      <c r="X12400" s="25"/>
    </row>
    <row r="12401" spans="23:24" x14ac:dyDescent="0.2">
      <c r="W12401" s="25"/>
      <c r="X12401" s="25"/>
    </row>
    <row r="12402" spans="23:24" x14ac:dyDescent="0.2">
      <c r="W12402" s="25"/>
      <c r="X12402" s="25"/>
    </row>
    <row r="12403" spans="23:24" x14ac:dyDescent="0.2">
      <c r="W12403" s="25"/>
      <c r="X12403" s="25"/>
    </row>
    <row r="12404" spans="23:24" x14ac:dyDescent="0.2">
      <c r="W12404" s="25"/>
      <c r="X12404" s="25"/>
    </row>
    <row r="12405" spans="23:24" x14ac:dyDescent="0.2">
      <c r="W12405" s="25"/>
      <c r="X12405" s="25"/>
    </row>
    <row r="12406" spans="23:24" x14ac:dyDescent="0.2">
      <c r="W12406" s="25"/>
      <c r="X12406" s="25"/>
    </row>
    <row r="12407" spans="23:24" x14ac:dyDescent="0.2">
      <c r="W12407" s="25"/>
      <c r="X12407" s="25"/>
    </row>
    <row r="12408" spans="23:24" x14ac:dyDescent="0.2">
      <c r="W12408" s="25"/>
      <c r="X12408" s="25"/>
    </row>
    <row r="12409" spans="23:24" x14ac:dyDescent="0.2">
      <c r="W12409" s="25"/>
      <c r="X12409" s="25"/>
    </row>
    <row r="12410" spans="23:24" x14ac:dyDescent="0.2">
      <c r="W12410" s="25"/>
      <c r="X12410" s="25"/>
    </row>
    <row r="12411" spans="23:24" x14ac:dyDescent="0.2">
      <c r="W12411" s="25"/>
      <c r="X12411" s="25"/>
    </row>
    <row r="12412" spans="23:24" x14ac:dyDescent="0.2">
      <c r="W12412" s="25"/>
      <c r="X12412" s="25"/>
    </row>
    <row r="12413" spans="23:24" x14ac:dyDescent="0.2">
      <c r="W12413" s="25"/>
      <c r="X12413" s="25"/>
    </row>
    <row r="12414" spans="23:24" x14ac:dyDescent="0.2">
      <c r="W12414" s="25"/>
      <c r="X12414" s="25"/>
    </row>
    <row r="12415" spans="23:24" x14ac:dyDescent="0.2">
      <c r="W12415" s="25"/>
      <c r="X12415" s="25"/>
    </row>
    <row r="12416" spans="23:24" x14ac:dyDescent="0.2">
      <c r="W12416" s="25"/>
      <c r="X12416" s="25"/>
    </row>
    <row r="12417" spans="23:24" x14ac:dyDescent="0.2">
      <c r="W12417" s="25"/>
      <c r="X12417" s="25"/>
    </row>
    <row r="12418" spans="23:24" x14ac:dyDescent="0.2">
      <c r="W12418" s="25"/>
      <c r="X12418" s="25"/>
    </row>
    <row r="12419" spans="23:24" x14ac:dyDescent="0.2">
      <c r="W12419" s="25"/>
      <c r="X12419" s="25"/>
    </row>
    <row r="12420" spans="23:24" x14ac:dyDescent="0.2">
      <c r="W12420" s="25"/>
      <c r="X12420" s="25"/>
    </row>
    <row r="12421" spans="23:24" x14ac:dyDescent="0.2">
      <c r="W12421" s="25"/>
      <c r="X12421" s="25"/>
    </row>
    <row r="12422" spans="23:24" x14ac:dyDescent="0.2">
      <c r="W12422" s="25"/>
      <c r="X12422" s="25"/>
    </row>
    <row r="12423" spans="23:24" x14ac:dyDescent="0.2">
      <c r="W12423" s="25"/>
      <c r="X12423" s="25"/>
    </row>
    <row r="12424" spans="23:24" x14ac:dyDescent="0.2">
      <c r="W12424" s="25"/>
      <c r="X12424" s="25"/>
    </row>
    <row r="12425" spans="23:24" x14ac:dyDescent="0.2">
      <c r="W12425" s="25"/>
      <c r="X12425" s="25"/>
    </row>
    <row r="12426" spans="23:24" x14ac:dyDescent="0.2">
      <c r="W12426" s="25"/>
      <c r="X12426" s="25"/>
    </row>
    <row r="12427" spans="23:24" x14ac:dyDescent="0.2">
      <c r="W12427" s="25"/>
      <c r="X12427" s="25"/>
    </row>
    <row r="12428" spans="23:24" x14ac:dyDescent="0.2">
      <c r="W12428" s="25"/>
      <c r="X12428" s="25"/>
    </row>
    <row r="12429" spans="23:24" x14ac:dyDescent="0.2">
      <c r="W12429" s="25"/>
      <c r="X12429" s="25"/>
    </row>
    <row r="12430" spans="23:24" x14ac:dyDescent="0.2">
      <c r="W12430" s="25"/>
      <c r="X12430" s="25"/>
    </row>
    <row r="12431" spans="23:24" x14ac:dyDescent="0.2">
      <c r="W12431" s="25"/>
      <c r="X12431" s="25"/>
    </row>
    <row r="12432" spans="23:24" x14ac:dyDescent="0.2">
      <c r="W12432" s="25"/>
      <c r="X12432" s="25"/>
    </row>
    <row r="12433" spans="23:24" x14ac:dyDescent="0.2">
      <c r="W12433" s="25"/>
      <c r="X12433" s="25"/>
    </row>
    <row r="12434" spans="23:24" x14ac:dyDescent="0.2">
      <c r="W12434" s="25"/>
      <c r="X12434" s="25"/>
    </row>
    <row r="12435" spans="23:24" x14ac:dyDescent="0.2">
      <c r="W12435" s="25"/>
      <c r="X12435" s="25"/>
    </row>
    <row r="12436" spans="23:24" x14ac:dyDescent="0.2">
      <c r="W12436" s="25"/>
      <c r="X12436" s="25"/>
    </row>
    <row r="12437" spans="23:24" x14ac:dyDescent="0.2">
      <c r="W12437" s="25"/>
      <c r="X12437" s="25"/>
    </row>
    <row r="12438" spans="23:24" x14ac:dyDescent="0.2">
      <c r="W12438" s="25"/>
      <c r="X12438" s="25"/>
    </row>
    <row r="12439" spans="23:24" x14ac:dyDescent="0.2">
      <c r="W12439" s="25"/>
      <c r="X12439" s="25"/>
    </row>
    <row r="12440" spans="23:24" x14ac:dyDescent="0.2">
      <c r="W12440" s="25"/>
      <c r="X12440" s="25"/>
    </row>
    <row r="12441" spans="23:24" x14ac:dyDescent="0.2">
      <c r="W12441" s="25"/>
      <c r="X12441" s="25"/>
    </row>
    <row r="12442" spans="23:24" x14ac:dyDescent="0.2">
      <c r="W12442" s="25"/>
      <c r="X12442" s="25"/>
    </row>
    <row r="12443" spans="23:24" x14ac:dyDescent="0.2">
      <c r="W12443" s="25"/>
      <c r="X12443" s="25"/>
    </row>
    <row r="12444" spans="23:24" x14ac:dyDescent="0.2">
      <c r="W12444" s="25"/>
      <c r="X12444" s="25"/>
    </row>
    <row r="12445" spans="23:24" x14ac:dyDescent="0.2">
      <c r="W12445" s="25"/>
      <c r="X12445" s="25"/>
    </row>
    <row r="12446" spans="23:24" x14ac:dyDescent="0.2">
      <c r="W12446" s="25"/>
      <c r="X12446" s="25"/>
    </row>
    <row r="12447" spans="23:24" x14ac:dyDescent="0.2">
      <c r="W12447" s="25"/>
      <c r="X12447" s="25"/>
    </row>
    <row r="12448" spans="23:24" x14ac:dyDescent="0.2">
      <c r="W12448" s="25"/>
      <c r="X12448" s="25"/>
    </row>
    <row r="12449" spans="23:24" x14ac:dyDescent="0.2">
      <c r="W12449" s="25"/>
      <c r="X12449" s="25"/>
    </row>
    <row r="12450" spans="23:24" x14ac:dyDescent="0.2">
      <c r="W12450" s="25"/>
      <c r="X12450" s="25"/>
    </row>
    <row r="12451" spans="23:24" x14ac:dyDescent="0.2">
      <c r="W12451" s="25"/>
      <c r="X12451" s="25"/>
    </row>
    <row r="12452" spans="23:24" x14ac:dyDescent="0.2">
      <c r="W12452" s="25"/>
      <c r="X12452" s="25"/>
    </row>
    <row r="12453" spans="23:24" x14ac:dyDescent="0.2">
      <c r="W12453" s="25"/>
      <c r="X12453" s="25"/>
    </row>
    <row r="12454" spans="23:24" x14ac:dyDescent="0.2">
      <c r="W12454" s="25"/>
      <c r="X12454" s="25"/>
    </row>
    <row r="12455" spans="23:24" x14ac:dyDescent="0.2">
      <c r="W12455" s="25"/>
      <c r="X12455" s="25"/>
    </row>
    <row r="12456" spans="23:24" x14ac:dyDescent="0.2">
      <c r="W12456" s="25"/>
      <c r="X12456" s="25"/>
    </row>
    <row r="12457" spans="23:24" x14ac:dyDescent="0.2">
      <c r="W12457" s="25"/>
      <c r="X12457" s="25"/>
    </row>
    <row r="12458" spans="23:24" x14ac:dyDescent="0.2">
      <c r="W12458" s="25"/>
      <c r="X12458" s="25"/>
    </row>
    <row r="12459" spans="23:24" x14ac:dyDescent="0.2">
      <c r="W12459" s="25"/>
      <c r="X12459" s="25"/>
    </row>
    <row r="12460" spans="23:24" x14ac:dyDescent="0.2">
      <c r="W12460" s="25"/>
      <c r="X12460" s="25"/>
    </row>
    <row r="12461" spans="23:24" x14ac:dyDescent="0.2">
      <c r="W12461" s="25"/>
      <c r="X12461" s="25"/>
    </row>
    <row r="12462" spans="23:24" x14ac:dyDescent="0.2">
      <c r="W12462" s="25"/>
      <c r="X12462" s="25"/>
    </row>
    <row r="12463" spans="23:24" x14ac:dyDescent="0.2">
      <c r="W12463" s="25"/>
      <c r="X12463" s="25"/>
    </row>
    <row r="12464" spans="23:24" x14ac:dyDescent="0.2">
      <c r="W12464" s="25"/>
      <c r="X12464" s="25"/>
    </row>
    <row r="12465" spans="23:24" x14ac:dyDescent="0.2">
      <c r="W12465" s="25"/>
      <c r="X12465" s="25"/>
    </row>
    <row r="12466" spans="23:24" x14ac:dyDescent="0.2">
      <c r="W12466" s="25"/>
      <c r="X12466" s="25"/>
    </row>
    <row r="12467" spans="23:24" x14ac:dyDescent="0.2">
      <c r="W12467" s="25"/>
      <c r="X12467" s="25"/>
    </row>
    <row r="12468" spans="23:24" x14ac:dyDescent="0.2">
      <c r="W12468" s="25"/>
      <c r="X12468" s="25"/>
    </row>
    <row r="12469" spans="23:24" x14ac:dyDescent="0.2">
      <c r="W12469" s="25"/>
      <c r="X12469" s="25"/>
    </row>
    <row r="12470" spans="23:24" x14ac:dyDescent="0.2">
      <c r="W12470" s="25"/>
      <c r="X12470" s="25"/>
    </row>
    <row r="12471" spans="23:24" x14ac:dyDescent="0.2">
      <c r="W12471" s="25"/>
      <c r="X12471" s="25"/>
    </row>
    <row r="12472" spans="23:24" x14ac:dyDescent="0.2">
      <c r="W12472" s="25"/>
      <c r="X12472" s="25"/>
    </row>
    <row r="12473" spans="23:24" x14ac:dyDescent="0.2">
      <c r="W12473" s="25"/>
      <c r="X12473" s="25"/>
    </row>
    <row r="12474" spans="23:24" x14ac:dyDescent="0.2">
      <c r="W12474" s="25"/>
      <c r="X12474" s="25"/>
    </row>
    <row r="12475" spans="23:24" x14ac:dyDescent="0.2">
      <c r="W12475" s="25"/>
      <c r="X12475" s="25"/>
    </row>
    <row r="12476" spans="23:24" x14ac:dyDescent="0.2">
      <c r="W12476" s="25"/>
      <c r="X12476" s="25"/>
    </row>
    <row r="12477" spans="23:24" x14ac:dyDescent="0.2">
      <c r="W12477" s="25"/>
      <c r="X12477" s="25"/>
    </row>
    <row r="12478" spans="23:24" x14ac:dyDescent="0.2">
      <c r="W12478" s="25"/>
      <c r="X12478" s="25"/>
    </row>
    <row r="12479" spans="23:24" x14ac:dyDescent="0.2">
      <c r="W12479" s="25"/>
      <c r="X12479" s="25"/>
    </row>
    <row r="12480" spans="23:24" x14ac:dyDescent="0.2">
      <c r="W12480" s="25"/>
      <c r="X12480" s="25"/>
    </row>
    <row r="12481" spans="23:24" x14ac:dyDescent="0.2">
      <c r="W12481" s="25"/>
      <c r="X12481" s="25"/>
    </row>
    <row r="12482" spans="23:24" x14ac:dyDescent="0.2">
      <c r="W12482" s="25"/>
      <c r="X12482" s="25"/>
    </row>
    <row r="12483" spans="23:24" x14ac:dyDescent="0.2">
      <c r="W12483" s="25"/>
      <c r="X12483" s="25"/>
    </row>
    <row r="12484" spans="23:24" x14ac:dyDescent="0.2">
      <c r="W12484" s="25"/>
      <c r="X12484" s="25"/>
    </row>
    <row r="12485" spans="23:24" x14ac:dyDescent="0.2">
      <c r="W12485" s="25"/>
      <c r="X12485" s="25"/>
    </row>
    <row r="12486" spans="23:24" x14ac:dyDescent="0.2">
      <c r="W12486" s="25"/>
      <c r="X12486" s="25"/>
    </row>
    <row r="12487" spans="23:24" x14ac:dyDescent="0.2">
      <c r="W12487" s="25"/>
      <c r="X12487" s="25"/>
    </row>
    <row r="12488" spans="23:24" x14ac:dyDescent="0.2">
      <c r="W12488" s="25"/>
      <c r="X12488" s="25"/>
    </row>
    <row r="12489" spans="23:24" x14ac:dyDescent="0.2">
      <c r="W12489" s="25"/>
      <c r="X12489" s="25"/>
    </row>
    <row r="12490" spans="23:24" x14ac:dyDescent="0.2">
      <c r="W12490" s="25"/>
      <c r="X12490" s="25"/>
    </row>
    <row r="12491" spans="23:24" x14ac:dyDescent="0.2">
      <c r="W12491" s="25"/>
      <c r="X12491" s="25"/>
    </row>
    <row r="12492" spans="23:24" x14ac:dyDescent="0.2">
      <c r="W12492" s="25"/>
      <c r="X12492" s="25"/>
    </row>
    <row r="12493" spans="23:24" x14ac:dyDescent="0.2">
      <c r="W12493" s="25"/>
      <c r="X12493" s="25"/>
    </row>
    <row r="12494" spans="23:24" x14ac:dyDescent="0.2">
      <c r="W12494" s="25"/>
      <c r="X12494" s="25"/>
    </row>
    <row r="12495" spans="23:24" x14ac:dyDescent="0.2">
      <c r="W12495" s="25"/>
      <c r="X12495" s="25"/>
    </row>
    <row r="12496" spans="23:24" x14ac:dyDescent="0.2">
      <c r="W12496" s="25"/>
      <c r="X12496" s="25"/>
    </row>
    <row r="12497" spans="23:24" x14ac:dyDescent="0.2">
      <c r="W12497" s="25"/>
      <c r="X12497" s="25"/>
    </row>
    <row r="12498" spans="23:24" x14ac:dyDescent="0.2">
      <c r="W12498" s="25"/>
      <c r="X12498" s="25"/>
    </row>
    <row r="12499" spans="23:24" x14ac:dyDescent="0.2">
      <c r="W12499" s="25"/>
      <c r="X12499" s="25"/>
    </row>
    <row r="12500" spans="23:24" x14ac:dyDescent="0.2">
      <c r="W12500" s="25"/>
      <c r="X12500" s="25"/>
    </row>
    <row r="12501" spans="23:24" x14ac:dyDescent="0.2">
      <c r="W12501" s="25"/>
      <c r="X12501" s="25"/>
    </row>
    <row r="12502" spans="23:24" x14ac:dyDescent="0.2">
      <c r="W12502" s="25"/>
      <c r="X12502" s="25"/>
    </row>
    <row r="12503" spans="23:24" x14ac:dyDescent="0.2">
      <c r="W12503" s="25"/>
      <c r="X12503" s="25"/>
    </row>
    <row r="12504" spans="23:24" x14ac:dyDescent="0.2">
      <c r="W12504" s="25"/>
      <c r="X12504" s="25"/>
    </row>
    <row r="12505" spans="23:24" x14ac:dyDescent="0.2">
      <c r="W12505" s="25"/>
      <c r="X12505" s="25"/>
    </row>
    <row r="12506" spans="23:24" x14ac:dyDescent="0.2">
      <c r="W12506" s="25"/>
      <c r="X12506" s="25"/>
    </row>
    <row r="12507" spans="23:24" x14ac:dyDescent="0.2">
      <c r="W12507" s="25"/>
      <c r="X12507" s="25"/>
    </row>
    <row r="12508" spans="23:24" x14ac:dyDescent="0.2">
      <c r="W12508" s="25"/>
      <c r="X12508" s="25"/>
    </row>
    <row r="12509" spans="23:24" x14ac:dyDescent="0.2">
      <c r="W12509" s="25"/>
      <c r="X12509" s="25"/>
    </row>
    <row r="12510" spans="23:24" x14ac:dyDescent="0.2">
      <c r="W12510" s="25"/>
      <c r="X12510" s="25"/>
    </row>
    <row r="12511" spans="23:24" x14ac:dyDescent="0.2">
      <c r="W12511" s="25"/>
      <c r="X12511" s="25"/>
    </row>
    <row r="12512" spans="23:24" x14ac:dyDescent="0.2">
      <c r="W12512" s="25"/>
      <c r="X12512" s="25"/>
    </row>
    <row r="12513" spans="23:24" x14ac:dyDescent="0.2">
      <c r="W12513" s="25"/>
      <c r="X12513" s="25"/>
    </row>
    <row r="12514" spans="23:24" x14ac:dyDescent="0.2">
      <c r="W12514" s="25"/>
      <c r="X12514" s="25"/>
    </row>
    <row r="12515" spans="23:24" x14ac:dyDescent="0.2">
      <c r="W12515" s="25"/>
      <c r="X12515" s="25"/>
    </row>
    <row r="12516" spans="23:24" x14ac:dyDescent="0.2">
      <c r="W12516" s="25"/>
      <c r="X12516" s="25"/>
    </row>
    <row r="12517" spans="23:24" x14ac:dyDescent="0.2">
      <c r="W12517" s="25"/>
      <c r="X12517" s="25"/>
    </row>
    <row r="12518" spans="23:24" x14ac:dyDescent="0.2">
      <c r="W12518" s="25"/>
      <c r="X12518" s="25"/>
    </row>
    <row r="12519" spans="23:24" x14ac:dyDescent="0.2">
      <c r="W12519" s="25"/>
      <c r="X12519" s="25"/>
    </row>
    <row r="12520" spans="23:24" x14ac:dyDescent="0.2">
      <c r="W12520" s="25"/>
      <c r="X12520" s="25"/>
    </row>
    <row r="12521" spans="23:24" x14ac:dyDescent="0.2">
      <c r="W12521" s="25"/>
      <c r="X12521" s="25"/>
    </row>
    <row r="12522" spans="23:24" x14ac:dyDescent="0.2">
      <c r="W12522" s="25"/>
      <c r="X12522" s="25"/>
    </row>
    <row r="12523" spans="23:24" x14ac:dyDescent="0.2">
      <c r="W12523" s="25"/>
      <c r="X12523" s="25"/>
    </row>
    <row r="12524" spans="23:24" x14ac:dyDescent="0.2">
      <c r="W12524" s="25"/>
      <c r="X12524" s="25"/>
    </row>
    <row r="12525" spans="23:24" x14ac:dyDescent="0.2">
      <c r="W12525" s="25"/>
      <c r="X12525" s="25"/>
    </row>
    <row r="12526" spans="23:24" x14ac:dyDescent="0.2">
      <c r="W12526" s="25"/>
      <c r="X12526" s="25"/>
    </row>
    <row r="12527" spans="23:24" x14ac:dyDescent="0.2">
      <c r="W12527" s="25"/>
      <c r="X12527" s="25"/>
    </row>
    <row r="12528" spans="23:24" x14ac:dyDescent="0.2">
      <c r="W12528" s="25"/>
      <c r="X12528" s="25"/>
    </row>
    <row r="12529" spans="23:24" x14ac:dyDescent="0.2">
      <c r="W12529" s="25"/>
      <c r="X12529" s="25"/>
    </row>
    <row r="12530" spans="23:24" x14ac:dyDescent="0.2">
      <c r="W12530" s="25"/>
      <c r="X12530" s="25"/>
    </row>
    <row r="12531" spans="23:24" x14ac:dyDescent="0.2">
      <c r="W12531" s="25"/>
      <c r="X12531" s="25"/>
    </row>
    <row r="12532" spans="23:24" x14ac:dyDescent="0.2">
      <c r="W12532" s="25"/>
      <c r="X12532" s="25"/>
    </row>
    <row r="12533" spans="23:24" x14ac:dyDescent="0.2">
      <c r="W12533" s="25"/>
      <c r="X12533" s="25"/>
    </row>
    <row r="12534" spans="23:24" x14ac:dyDescent="0.2">
      <c r="W12534" s="25"/>
      <c r="X12534" s="25"/>
    </row>
    <row r="12535" spans="23:24" x14ac:dyDescent="0.2">
      <c r="W12535" s="25"/>
      <c r="X12535" s="25"/>
    </row>
    <row r="12536" spans="23:24" x14ac:dyDescent="0.2">
      <c r="W12536" s="25"/>
      <c r="X12536" s="25"/>
    </row>
    <row r="12537" spans="23:24" x14ac:dyDescent="0.2">
      <c r="W12537" s="25"/>
      <c r="X12537" s="25"/>
    </row>
    <row r="12538" spans="23:24" x14ac:dyDescent="0.2">
      <c r="W12538" s="25"/>
      <c r="X12538" s="25"/>
    </row>
    <row r="12539" spans="23:24" x14ac:dyDescent="0.2">
      <c r="W12539" s="25"/>
      <c r="X12539" s="25"/>
    </row>
    <row r="12540" spans="23:24" x14ac:dyDescent="0.2">
      <c r="W12540" s="25"/>
      <c r="X12540" s="25"/>
    </row>
    <row r="12541" spans="23:24" x14ac:dyDescent="0.2">
      <c r="W12541" s="25"/>
      <c r="X12541" s="25"/>
    </row>
    <row r="12542" spans="23:24" x14ac:dyDescent="0.2">
      <c r="W12542" s="25"/>
      <c r="X12542" s="25"/>
    </row>
    <row r="12543" spans="23:24" x14ac:dyDescent="0.2">
      <c r="W12543" s="25"/>
      <c r="X12543" s="25"/>
    </row>
    <row r="12544" spans="23:24" x14ac:dyDescent="0.2">
      <c r="W12544" s="25"/>
      <c r="X12544" s="25"/>
    </row>
    <row r="12545" spans="23:24" x14ac:dyDescent="0.2">
      <c r="W12545" s="25"/>
      <c r="X12545" s="25"/>
    </row>
    <row r="12546" spans="23:24" x14ac:dyDescent="0.2">
      <c r="W12546" s="25"/>
      <c r="X12546" s="25"/>
    </row>
    <row r="12547" spans="23:24" x14ac:dyDescent="0.2">
      <c r="W12547" s="25"/>
      <c r="X12547" s="25"/>
    </row>
    <row r="12548" spans="23:24" x14ac:dyDescent="0.2">
      <c r="W12548" s="25"/>
      <c r="X12548" s="25"/>
    </row>
    <row r="12549" spans="23:24" x14ac:dyDescent="0.2">
      <c r="W12549" s="25"/>
      <c r="X12549" s="25"/>
    </row>
    <row r="12550" spans="23:24" x14ac:dyDescent="0.2">
      <c r="W12550" s="25"/>
      <c r="X12550" s="25"/>
    </row>
    <row r="12551" spans="23:24" x14ac:dyDescent="0.2">
      <c r="W12551" s="25"/>
      <c r="X12551" s="25"/>
    </row>
    <row r="12552" spans="23:24" x14ac:dyDescent="0.2">
      <c r="W12552" s="25"/>
      <c r="X12552" s="25"/>
    </row>
    <row r="12553" spans="23:24" x14ac:dyDescent="0.2">
      <c r="W12553" s="25"/>
      <c r="X12553" s="25"/>
    </row>
    <row r="12554" spans="23:24" x14ac:dyDescent="0.2">
      <c r="W12554" s="25"/>
      <c r="X12554" s="25"/>
    </row>
    <row r="12555" spans="23:24" x14ac:dyDescent="0.2">
      <c r="W12555" s="25"/>
      <c r="X12555" s="25"/>
    </row>
    <row r="12556" spans="23:24" x14ac:dyDescent="0.2">
      <c r="W12556" s="25"/>
      <c r="X12556" s="25"/>
    </row>
    <row r="12557" spans="23:24" x14ac:dyDescent="0.2">
      <c r="W12557" s="25"/>
      <c r="X12557" s="25"/>
    </row>
    <row r="12558" spans="23:24" x14ac:dyDescent="0.2">
      <c r="W12558" s="25"/>
      <c r="X12558" s="25"/>
    </row>
    <row r="12559" spans="23:24" x14ac:dyDescent="0.2">
      <c r="W12559" s="25"/>
      <c r="X12559" s="25"/>
    </row>
    <row r="12560" spans="23:24" x14ac:dyDescent="0.2">
      <c r="W12560" s="25"/>
      <c r="X12560" s="25"/>
    </row>
    <row r="12561" spans="23:24" x14ac:dyDescent="0.2">
      <c r="W12561" s="25"/>
      <c r="X12561" s="25"/>
    </row>
    <row r="12562" spans="23:24" x14ac:dyDescent="0.2">
      <c r="W12562" s="25"/>
      <c r="X12562" s="25"/>
    </row>
    <row r="12563" spans="23:24" x14ac:dyDescent="0.2">
      <c r="W12563" s="25"/>
      <c r="X12563" s="25"/>
    </row>
    <row r="12564" spans="23:24" x14ac:dyDescent="0.2">
      <c r="W12564" s="25"/>
      <c r="X12564" s="25"/>
    </row>
    <row r="12565" spans="23:24" x14ac:dyDescent="0.2">
      <c r="W12565" s="25"/>
      <c r="X12565" s="25"/>
    </row>
    <row r="12566" spans="23:24" x14ac:dyDescent="0.2">
      <c r="W12566" s="25"/>
      <c r="X12566" s="25"/>
    </row>
    <row r="12567" spans="23:24" x14ac:dyDescent="0.2">
      <c r="W12567" s="25"/>
      <c r="X12567" s="25"/>
    </row>
    <row r="12568" spans="23:24" x14ac:dyDescent="0.2">
      <c r="W12568" s="25"/>
      <c r="X12568" s="25"/>
    </row>
    <row r="12569" spans="23:24" x14ac:dyDescent="0.2">
      <c r="W12569" s="25"/>
      <c r="X12569" s="25"/>
    </row>
    <row r="12570" spans="23:24" x14ac:dyDescent="0.2">
      <c r="W12570" s="25"/>
      <c r="X12570" s="25"/>
    </row>
    <row r="12571" spans="23:24" x14ac:dyDescent="0.2">
      <c r="W12571" s="25"/>
      <c r="X12571" s="25"/>
    </row>
    <row r="12572" spans="23:24" x14ac:dyDescent="0.2">
      <c r="W12572" s="25"/>
      <c r="X12572" s="25"/>
    </row>
    <row r="12573" spans="23:24" x14ac:dyDescent="0.2">
      <c r="W12573" s="25"/>
      <c r="X12573" s="25"/>
    </row>
    <row r="12574" spans="23:24" x14ac:dyDescent="0.2">
      <c r="W12574" s="25"/>
      <c r="X12574" s="25"/>
    </row>
    <row r="12575" spans="23:24" x14ac:dyDescent="0.2">
      <c r="W12575" s="25"/>
      <c r="X12575" s="25"/>
    </row>
    <row r="12576" spans="23:24" x14ac:dyDescent="0.2">
      <c r="W12576" s="25"/>
      <c r="X12576" s="25"/>
    </row>
    <row r="12577" spans="23:24" x14ac:dyDescent="0.2">
      <c r="W12577" s="25"/>
      <c r="X12577" s="25"/>
    </row>
    <row r="12578" spans="23:24" x14ac:dyDescent="0.2">
      <c r="W12578" s="25"/>
      <c r="X12578" s="25"/>
    </row>
    <row r="12579" spans="23:24" x14ac:dyDescent="0.2">
      <c r="W12579" s="25"/>
      <c r="X12579" s="25"/>
    </row>
    <row r="12580" spans="23:24" x14ac:dyDescent="0.2">
      <c r="W12580" s="25"/>
      <c r="X12580" s="25"/>
    </row>
    <row r="12581" spans="23:24" x14ac:dyDescent="0.2">
      <c r="W12581" s="25"/>
      <c r="X12581" s="25"/>
    </row>
    <row r="12582" spans="23:24" x14ac:dyDescent="0.2">
      <c r="W12582" s="25"/>
      <c r="X12582" s="25"/>
    </row>
    <row r="12583" spans="23:24" x14ac:dyDescent="0.2">
      <c r="W12583" s="25"/>
      <c r="X12583" s="25"/>
    </row>
    <row r="12584" spans="23:24" x14ac:dyDescent="0.2">
      <c r="W12584" s="25"/>
      <c r="X12584" s="25"/>
    </row>
    <row r="12585" spans="23:24" x14ac:dyDescent="0.2">
      <c r="W12585" s="25"/>
      <c r="X12585" s="25"/>
    </row>
    <row r="12586" spans="23:24" x14ac:dyDescent="0.2">
      <c r="W12586" s="25"/>
      <c r="X12586" s="25"/>
    </row>
    <row r="12587" spans="23:24" x14ac:dyDescent="0.2">
      <c r="W12587" s="25"/>
      <c r="X12587" s="25"/>
    </row>
    <row r="12588" spans="23:24" x14ac:dyDescent="0.2">
      <c r="W12588" s="25"/>
      <c r="X12588" s="25"/>
    </row>
    <row r="12589" spans="23:24" x14ac:dyDescent="0.2">
      <c r="W12589" s="25"/>
      <c r="X12589" s="25"/>
    </row>
    <row r="12590" spans="23:24" x14ac:dyDescent="0.2">
      <c r="W12590" s="25"/>
      <c r="X12590" s="25"/>
    </row>
    <row r="12591" spans="23:24" x14ac:dyDescent="0.2">
      <c r="W12591" s="25"/>
      <c r="X12591" s="25"/>
    </row>
    <row r="12592" spans="23:24" x14ac:dyDescent="0.2">
      <c r="W12592" s="25"/>
      <c r="X12592" s="25"/>
    </row>
    <row r="12593" spans="23:24" x14ac:dyDescent="0.2">
      <c r="W12593" s="25"/>
      <c r="X12593" s="25"/>
    </row>
    <row r="12594" spans="23:24" x14ac:dyDescent="0.2">
      <c r="W12594" s="25"/>
      <c r="X12594" s="25"/>
    </row>
    <row r="12595" spans="23:24" x14ac:dyDescent="0.2">
      <c r="W12595" s="25"/>
      <c r="X12595" s="25"/>
    </row>
    <row r="12596" spans="23:24" x14ac:dyDescent="0.2">
      <c r="W12596" s="25"/>
      <c r="X12596" s="25"/>
    </row>
    <row r="12597" spans="23:24" x14ac:dyDescent="0.2">
      <c r="W12597" s="25"/>
      <c r="X12597" s="25"/>
    </row>
    <row r="12598" spans="23:24" x14ac:dyDescent="0.2">
      <c r="W12598" s="25"/>
      <c r="X12598" s="25"/>
    </row>
    <row r="12599" spans="23:24" x14ac:dyDescent="0.2">
      <c r="W12599" s="25"/>
      <c r="X12599" s="25"/>
    </row>
    <row r="12600" spans="23:24" x14ac:dyDescent="0.2">
      <c r="W12600" s="25"/>
      <c r="X12600" s="25"/>
    </row>
    <row r="12601" spans="23:24" x14ac:dyDescent="0.2">
      <c r="W12601" s="25"/>
      <c r="X12601" s="25"/>
    </row>
    <row r="12602" spans="23:24" x14ac:dyDescent="0.2">
      <c r="W12602" s="25"/>
      <c r="X12602" s="25"/>
    </row>
    <row r="12603" spans="23:24" x14ac:dyDescent="0.2">
      <c r="W12603" s="25"/>
      <c r="X12603" s="25"/>
    </row>
    <row r="12604" spans="23:24" x14ac:dyDescent="0.2">
      <c r="W12604" s="25"/>
      <c r="X12604" s="25"/>
    </row>
    <row r="12605" spans="23:24" x14ac:dyDescent="0.2">
      <c r="W12605" s="25"/>
      <c r="X12605" s="25"/>
    </row>
    <row r="12606" spans="23:24" x14ac:dyDescent="0.2">
      <c r="W12606" s="25"/>
      <c r="X12606" s="25"/>
    </row>
    <row r="12607" spans="23:24" x14ac:dyDescent="0.2">
      <c r="W12607" s="25"/>
      <c r="X12607" s="25"/>
    </row>
    <row r="12608" spans="23:24" x14ac:dyDescent="0.2">
      <c r="W12608" s="25"/>
      <c r="X12608" s="25"/>
    </row>
    <row r="12609" spans="23:24" x14ac:dyDescent="0.2">
      <c r="W12609" s="25"/>
      <c r="X12609" s="25"/>
    </row>
    <row r="12610" spans="23:24" x14ac:dyDescent="0.2">
      <c r="W12610" s="25"/>
      <c r="X12610" s="25"/>
    </row>
    <row r="12611" spans="23:24" x14ac:dyDescent="0.2">
      <c r="W12611" s="25"/>
      <c r="X12611" s="25"/>
    </row>
    <row r="12612" spans="23:24" x14ac:dyDescent="0.2">
      <c r="W12612" s="25"/>
      <c r="X12612" s="25"/>
    </row>
    <row r="12613" spans="23:24" x14ac:dyDescent="0.2">
      <c r="W12613" s="25"/>
      <c r="X12613" s="25"/>
    </row>
    <row r="12614" spans="23:24" x14ac:dyDescent="0.2">
      <c r="W12614" s="25"/>
      <c r="X12614" s="25"/>
    </row>
    <row r="12615" spans="23:24" x14ac:dyDescent="0.2">
      <c r="W12615" s="25"/>
      <c r="X12615" s="25"/>
    </row>
    <row r="12616" spans="23:24" x14ac:dyDescent="0.2">
      <c r="W12616" s="25"/>
      <c r="X12616" s="25"/>
    </row>
    <row r="12617" spans="23:24" x14ac:dyDescent="0.2">
      <c r="W12617" s="25"/>
      <c r="X12617" s="25"/>
    </row>
    <row r="12618" spans="23:24" x14ac:dyDescent="0.2">
      <c r="W12618" s="25"/>
      <c r="X12618" s="25"/>
    </row>
    <row r="12619" spans="23:24" x14ac:dyDescent="0.2">
      <c r="W12619" s="25"/>
      <c r="X12619" s="25"/>
    </row>
    <row r="12620" spans="23:24" x14ac:dyDescent="0.2">
      <c r="W12620" s="25"/>
      <c r="X12620" s="25"/>
    </row>
    <row r="12621" spans="23:24" x14ac:dyDescent="0.2">
      <c r="W12621" s="25"/>
      <c r="X12621" s="25"/>
    </row>
    <row r="12622" spans="23:24" x14ac:dyDescent="0.2">
      <c r="W12622" s="25"/>
      <c r="X12622" s="25"/>
    </row>
    <row r="12623" spans="23:24" x14ac:dyDescent="0.2">
      <c r="W12623" s="25"/>
      <c r="X12623" s="25"/>
    </row>
    <row r="12624" spans="23:24" x14ac:dyDescent="0.2">
      <c r="W12624" s="25"/>
      <c r="X12624" s="25"/>
    </row>
    <row r="12625" spans="23:24" x14ac:dyDescent="0.2">
      <c r="W12625" s="25"/>
      <c r="X12625" s="25"/>
    </row>
    <row r="12626" spans="23:24" x14ac:dyDescent="0.2">
      <c r="W12626" s="25"/>
      <c r="X12626" s="25"/>
    </row>
    <row r="12627" spans="23:24" x14ac:dyDescent="0.2">
      <c r="W12627" s="25"/>
      <c r="X12627" s="25"/>
    </row>
    <row r="12628" spans="23:24" x14ac:dyDescent="0.2">
      <c r="W12628" s="25"/>
      <c r="X12628" s="25"/>
    </row>
    <row r="12629" spans="23:24" x14ac:dyDescent="0.2">
      <c r="W12629" s="25"/>
      <c r="X12629" s="25"/>
    </row>
    <row r="12630" spans="23:24" x14ac:dyDescent="0.2">
      <c r="W12630" s="25"/>
      <c r="X12630" s="25"/>
    </row>
    <row r="12631" spans="23:24" x14ac:dyDescent="0.2">
      <c r="W12631" s="25"/>
      <c r="X12631" s="25"/>
    </row>
    <row r="12632" spans="23:24" x14ac:dyDescent="0.2">
      <c r="W12632" s="25"/>
      <c r="X12632" s="25"/>
    </row>
    <row r="12633" spans="23:24" x14ac:dyDescent="0.2">
      <c r="W12633" s="25"/>
      <c r="X12633" s="25"/>
    </row>
    <row r="12634" spans="23:24" x14ac:dyDescent="0.2">
      <c r="W12634" s="25"/>
      <c r="X12634" s="25"/>
    </row>
    <row r="12635" spans="23:24" x14ac:dyDescent="0.2">
      <c r="W12635" s="25"/>
      <c r="X12635" s="25"/>
    </row>
    <row r="12636" spans="23:24" x14ac:dyDescent="0.2">
      <c r="W12636" s="25"/>
      <c r="X12636" s="25"/>
    </row>
    <row r="12637" spans="23:24" x14ac:dyDescent="0.2">
      <c r="W12637" s="25"/>
      <c r="X12637" s="25"/>
    </row>
    <row r="12638" spans="23:24" x14ac:dyDescent="0.2">
      <c r="W12638" s="25"/>
      <c r="X12638" s="25"/>
    </row>
    <row r="12639" spans="23:24" x14ac:dyDescent="0.2">
      <c r="W12639" s="25"/>
      <c r="X12639" s="25"/>
    </row>
    <row r="12640" spans="23:24" x14ac:dyDescent="0.2">
      <c r="W12640" s="25"/>
      <c r="X12640" s="25"/>
    </row>
    <row r="12641" spans="23:24" x14ac:dyDescent="0.2">
      <c r="W12641" s="25"/>
      <c r="X12641" s="25"/>
    </row>
    <row r="12642" spans="23:24" x14ac:dyDescent="0.2">
      <c r="W12642" s="25"/>
      <c r="X12642" s="25"/>
    </row>
    <row r="12643" spans="23:24" x14ac:dyDescent="0.2">
      <c r="W12643" s="25"/>
      <c r="X12643" s="25"/>
    </row>
    <row r="12644" spans="23:24" x14ac:dyDescent="0.2">
      <c r="W12644" s="25"/>
      <c r="X12644" s="25"/>
    </row>
    <row r="12645" spans="23:24" x14ac:dyDescent="0.2">
      <c r="W12645" s="25"/>
      <c r="X12645" s="25"/>
    </row>
    <row r="12646" spans="23:24" x14ac:dyDescent="0.2">
      <c r="W12646" s="25"/>
      <c r="X12646" s="25"/>
    </row>
    <row r="12647" spans="23:24" x14ac:dyDescent="0.2">
      <c r="W12647" s="25"/>
      <c r="X12647" s="25"/>
    </row>
    <row r="12648" spans="23:24" x14ac:dyDescent="0.2">
      <c r="W12648" s="25"/>
      <c r="X12648" s="25"/>
    </row>
    <row r="12649" spans="23:24" x14ac:dyDescent="0.2">
      <c r="W12649" s="25"/>
      <c r="X12649" s="25"/>
    </row>
    <row r="12650" spans="23:24" x14ac:dyDescent="0.2">
      <c r="W12650" s="25"/>
      <c r="X12650" s="25"/>
    </row>
    <row r="12651" spans="23:24" x14ac:dyDescent="0.2">
      <c r="W12651" s="25"/>
      <c r="X12651" s="25"/>
    </row>
    <row r="12652" spans="23:24" x14ac:dyDescent="0.2">
      <c r="W12652" s="25"/>
      <c r="X12652" s="25"/>
    </row>
    <row r="12653" spans="23:24" x14ac:dyDescent="0.2">
      <c r="W12653" s="25"/>
      <c r="X12653" s="25"/>
    </row>
    <row r="12654" spans="23:24" x14ac:dyDescent="0.2">
      <c r="W12654" s="25"/>
      <c r="X12654" s="25"/>
    </row>
    <row r="12655" spans="23:24" x14ac:dyDescent="0.2">
      <c r="W12655" s="25"/>
      <c r="X12655" s="25"/>
    </row>
    <row r="12656" spans="23:24" x14ac:dyDescent="0.2">
      <c r="W12656" s="25"/>
      <c r="X12656" s="25"/>
    </row>
    <row r="12657" spans="23:24" x14ac:dyDescent="0.2">
      <c r="W12657" s="25"/>
      <c r="X12657" s="25"/>
    </row>
    <row r="12658" spans="23:24" x14ac:dyDescent="0.2">
      <c r="W12658" s="25"/>
      <c r="X12658" s="25"/>
    </row>
    <row r="12659" spans="23:24" x14ac:dyDescent="0.2">
      <c r="W12659" s="25"/>
      <c r="X12659" s="25"/>
    </row>
    <row r="12660" spans="23:24" x14ac:dyDescent="0.2">
      <c r="W12660" s="25"/>
      <c r="X12660" s="25"/>
    </row>
    <row r="12661" spans="23:24" x14ac:dyDescent="0.2">
      <c r="W12661" s="25"/>
      <c r="X12661" s="25"/>
    </row>
    <row r="12662" spans="23:24" x14ac:dyDescent="0.2">
      <c r="W12662" s="25"/>
      <c r="X12662" s="25"/>
    </row>
    <row r="12663" spans="23:24" x14ac:dyDescent="0.2">
      <c r="W12663" s="25"/>
      <c r="X12663" s="25"/>
    </row>
    <row r="12664" spans="23:24" x14ac:dyDescent="0.2">
      <c r="W12664" s="25"/>
      <c r="X12664" s="25"/>
    </row>
    <row r="12665" spans="23:24" x14ac:dyDescent="0.2">
      <c r="W12665" s="25"/>
      <c r="X12665" s="25"/>
    </row>
    <row r="12666" spans="23:24" x14ac:dyDescent="0.2">
      <c r="W12666" s="25"/>
      <c r="X12666" s="25"/>
    </row>
    <row r="12667" spans="23:24" x14ac:dyDescent="0.2">
      <c r="W12667" s="25"/>
      <c r="X12667" s="25"/>
    </row>
    <row r="12668" spans="23:24" x14ac:dyDescent="0.2">
      <c r="W12668" s="25"/>
      <c r="X12668" s="25"/>
    </row>
    <row r="12669" spans="23:24" x14ac:dyDescent="0.2">
      <c r="W12669" s="25"/>
      <c r="X12669" s="25"/>
    </row>
    <row r="12670" spans="23:24" x14ac:dyDescent="0.2">
      <c r="W12670" s="25"/>
      <c r="X12670" s="25"/>
    </row>
    <row r="12671" spans="23:24" x14ac:dyDescent="0.2">
      <c r="W12671" s="25"/>
      <c r="X12671" s="25"/>
    </row>
    <row r="12672" spans="23:24" x14ac:dyDescent="0.2">
      <c r="W12672" s="25"/>
      <c r="X12672" s="25"/>
    </row>
    <row r="12673" spans="23:24" x14ac:dyDescent="0.2">
      <c r="W12673" s="25"/>
      <c r="X12673" s="25"/>
    </row>
    <row r="12674" spans="23:24" x14ac:dyDescent="0.2">
      <c r="W12674" s="25"/>
      <c r="X12674" s="25"/>
    </row>
    <row r="12675" spans="23:24" x14ac:dyDescent="0.2">
      <c r="W12675" s="25"/>
      <c r="X12675" s="25"/>
    </row>
    <row r="12676" spans="23:24" x14ac:dyDescent="0.2">
      <c r="W12676" s="25"/>
      <c r="X12676" s="25"/>
    </row>
    <row r="12677" spans="23:24" x14ac:dyDescent="0.2">
      <c r="W12677" s="25"/>
      <c r="X12677" s="25"/>
    </row>
    <row r="12678" spans="23:24" x14ac:dyDescent="0.2">
      <c r="W12678" s="25"/>
      <c r="X12678" s="25"/>
    </row>
    <row r="12679" spans="23:24" x14ac:dyDescent="0.2">
      <c r="W12679" s="25"/>
      <c r="X12679" s="25"/>
    </row>
    <row r="12680" spans="23:24" x14ac:dyDescent="0.2">
      <c r="W12680" s="25"/>
      <c r="X12680" s="25"/>
    </row>
    <row r="12681" spans="23:24" x14ac:dyDescent="0.2">
      <c r="W12681" s="25"/>
      <c r="X12681" s="25"/>
    </row>
    <row r="12682" spans="23:24" x14ac:dyDescent="0.2">
      <c r="W12682" s="25"/>
      <c r="X12682" s="25"/>
    </row>
    <row r="12683" spans="23:24" x14ac:dyDescent="0.2">
      <c r="W12683" s="25"/>
      <c r="X12683" s="25"/>
    </row>
    <row r="12684" spans="23:24" x14ac:dyDescent="0.2">
      <c r="W12684" s="25"/>
      <c r="X12684" s="25"/>
    </row>
    <row r="12685" spans="23:24" x14ac:dyDescent="0.2">
      <c r="W12685" s="25"/>
      <c r="X12685" s="25"/>
    </row>
    <row r="12686" spans="23:24" x14ac:dyDescent="0.2">
      <c r="W12686" s="25"/>
      <c r="X12686" s="25"/>
    </row>
    <row r="12687" spans="23:24" x14ac:dyDescent="0.2">
      <c r="W12687" s="25"/>
      <c r="X12687" s="25"/>
    </row>
    <row r="12688" spans="23:24" x14ac:dyDescent="0.2">
      <c r="W12688" s="25"/>
      <c r="X12688" s="25"/>
    </row>
    <row r="12689" spans="23:24" x14ac:dyDescent="0.2">
      <c r="W12689" s="25"/>
      <c r="X12689" s="25"/>
    </row>
    <row r="12690" spans="23:24" x14ac:dyDescent="0.2">
      <c r="W12690" s="25"/>
      <c r="X12690" s="25"/>
    </row>
    <row r="12691" spans="23:24" x14ac:dyDescent="0.2">
      <c r="W12691" s="25"/>
      <c r="X12691" s="25"/>
    </row>
    <row r="12692" spans="23:24" x14ac:dyDescent="0.2">
      <c r="W12692" s="25"/>
      <c r="X12692" s="25"/>
    </row>
    <row r="12693" spans="23:24" x14ac:dyDescent="0.2">
      <c r="W12693" s="25"/>
      <c r="X12693" s="25"/>
    </row>
    <row r="12694" spans="23:24" x14ac:dyDescent="0.2">
      <c r="W12694" s="25"/>
      <c r="X12694" s="25"/>
    </row>
    <row r="12695" spans="23:24" x14ac:dyDescent="0.2">
      <c r="W12695" s="25"/>
      <c r="X12695" s="25"/>
    </row>
    <row r="12696" spans="23:24" x14ac:dyDescent="0.2">
      <c r="W12696" s="25"/>
      <c r="X12696" s="25"/>
    </row>
    <row r="12697" spans="23:24" x14ac:dyDescent="0.2">
      <c r="W12697" s="25"/>
      <c r="X12697" s="25"/>
    </row>
    <row r="12698" spans="23:24" x14ac:dyDescent="0.2">
      <c r="W12698" s="25"/>
      <c r="X12698" s="25"/>
    </row>
    <row r="12699" spans="23:24" x14ac:dyDescent="0.2">
      <c r="W12699" s="25"/>
      <c r="X12699" s="25"/>
    </row>
    <row r="12700" spans="23:24" x14ac:dyDescent="0.2">
      <c r="W12700" s="25"/>
      <c r="X12700" s="25"/>
    </row>
    <row r="12701" spans="23:24" x14ac:dyDescent="0.2">
      <c r="W12701" s="25"/>
      <c r="X12701" s="25"/>
    </row>
    <row r="12702" spans="23:24" x14ac:dyDescent="0.2">
      <c r="W12702" s="25"/>
      <c r="X12702" s="25"/>
    </row>
    <row r="12703" spans="23:24" x14ac:dyDescent="0.2">
      <c r="W12703" s="25"/>
      <c r="X12703" s="25"/>
    </row>
    <row r="12704" spans="23:24" x14ac:dyDescent="0.2">
      <c r="W12704" s="25"/>
      <c r="X12704" s="25"/>
    </row>
    <row r="12705" spans="23:24" x14ac:dyDescent="0.2">
      <c r="W12705" s="25"/>
      <c r="X12705" s="25"/>
    </row>
    <row r="12706" spans="23:24" x14ac:dyDescent="0.2">
      <c r="W12706" s="25"/>
      <c r="X12706" s="25"/>
    </row>
    <row r="12707" spans="23:24" x14ac:dyDescent="0.2">
      <c r="W12707" s="25"/>
      <c r="X12707" s="25"/>
    </row>
    <row r="12708" spans="23:24" x14ac:dyDescent="0.2">
      <c r="W12708" s="25"/>
      <c r="X12708" s="25"/>
    </row>
    <row r="12709" spans="23:24" x14ac:dyDescent="0.2">
      <c r="W12709" s="25"/>
      <c r="X12709" s="25"/>
    </row>
    <row r="12710" spans="23:24" x14ac:dyDescent="0.2">
      <c r="W12710" s="25"/>
      <c r="X12710" s="25"/>
    </row>
    <row r="12711" spans="23:24" x14ac:dyDescent="0.2">
      <c r="W12711" s="25"/>
      <c r="X12711" s="25"/>
    </row>
    <row r="12712" spans="23:24" x14ac:dyDescent="0.2">
      <c r="W12712" s="25"/>
      <c r="X12712" s="25"/>
    </row>
    <row r="12713" spans="23:24" x14ac:dyDescent="0.2">
      <c r="W12713" s="25"/>
      <c r="X12713" s="25"/>
    </row>
    <row r="12714" spans="23:24" x14ac:dyDescent="0.2">
      <c r="W12714" s="25"/>
      <c r="X12714" s="25"/>
    </row>
    <row r="12715" spans="23:24" x14ac:dyDescent="0.2">
      <c r="W12715" s="25"/>
      <c r="X12715" s="25"/>
    </row>
    <row r="12716" spans="23:24" x14ac:dyDescent="0.2">
      <c r="W12716" s="25"/>
      <c r="X12716" s="25"/>
    </row>
    <row r="12717" spans="23:24" x14ac:dyDescent="0.2">
      <c r="W12717" s="25"/>
      <c r="X12717" s="25"/>
    </row>
    <row r="12718" spans="23:24" x14ac:dyDescent="0.2">
      <c r="W12718" s="25"/>
      <c r="X12718" s="25"/>
    </row>
    <row r="12719" spans="23:24" x14ac:dyDescent="0.2">
      <c r="W12719" s="25"/>
      <c r="X12719" s="25"/>
    </row>
    <row r="12720" spans="23:24" x14ac:dyDescent="0.2">
      <c r="W12720" s="25"/>
      <c r="X12720" s="25"/>
    </row>
    <row r="12721" spans="23:24" x14ac:dyDescent="0.2">
      <c r="W12721" s="25"/>
      <c r="X12721" s="25"/>
    </row>
    <row r="12722" spans="23:24" x14ac:dyDescent="0.2">
      <c r="W12722" s="25"/>
      <c r="X12722" s="25"/>
    </row>
    <row r="12723" spans="23:24" x14ac:dyDescent="0.2">
      <c r="W12723" s="25"/>
      <c r="X12723" s="25"/>
    </row>
    <row r="12724" spans="23:24" x14ac:dyDescent="0.2">
      <c r="W12724" s="25"/>
      <c r="X12724" s="25"/>
    </row>
    <row r="12725" spans="23:24" x14ac:dyDescent="0.2">
      <c r="W12725" s="25"/>
      <c r="X12725" s="25"/>
    </row>
    <row r="12726" spans="23:24" x14ac:dyDescent="0.2">
      <c r="W12726" s="25"/>
      <c r="X12726" s="25"/>
    </row>
    <row r="12727" spans="23:24" x14ac:dyDescent="0.2">
      <c r="W12727" s="25"/>
      <c r="X12727" s="25"/>
    </row>
    <row r="12728" spans="23:24" x14ac:dyDescent="0.2">
      <c r="W12728" s="25"/>
      <c r="X12728" s="25"/>
    </row>
    <row r="12729" spans="23:24" x14ac:dyDescent="0.2">
      <c r="W12729" s="25"/>
      <c r="X12729" s="25"/>
    </row>
    <row r="12730" spans="23:24" x14ac:dyDescent="0.2">
      <c r="W12730" s="25"/>
      <c r="X12730" s="25"/>
    </row>
    <row r="12731" spans="23:24" x14ac:dyDescent="0.2">
      <c r="W12731" s="25"/>
      <c r="X12731" s="25"/>
    </row>
    <row r="12732" spans="23:24" x14ac:dyDescent="0.2">
      <c r="W12732" s="25"/>
      <c r="X12732" s="25"/>
    </row>
    <row r="12733" spans="23:24" x14ac:dyDescent="0.2">
      <c r="W12733" s="25"/>
      <c r="X12733" s="25"/>
    </row>
    <row r="12734" spans="23:24" x14ac:dyDescent="0.2">
      <c r="W12734" s="25"/>
      <c r="X12734" s="25"/>
    </row>
    <row r="12735" spans="23:24" x14ac:dyDescent="0.2">
      <c r="W12735" s="25"/>
      <c r="X12735" s="25"/>
    </row>
    <row r="12736" spans="23:24" x14ac:dyDescent="0.2">
      <c r="W12736" s="25"/>
      <c r="X12736" s="25"/>
    </row>
    <row r="12737" spans="23:24" x14ac:dyDescent="0.2">
      <c r="W12737" s="25"/>
      <c r="X12737" s="25"/>
    </row>
    <row r="12738" spans="23:24" x14ac:dyDescent="0.2">
      <c r="W12738" s="25"/>
      <c r="X12738" s="25"/>
    </row>
    <row r="12739" spans="23:24" x14ac:dyDescent="0.2">
      <c r="W12739" s="25"/>
      <c r="X12739" s="25"/>
    </row>
    <row r="12740" spans="23:24" x14ac:dyDescent="0.2">
      <c r="W12740" s="25"/>
      <c r="X12740" s="25"/>
    </row>
    <row r="12741" spans="23:24" x14ac:dyDescent="0.2">
      <c r="W12741" s="25"/>
      <c r="X12741" s="25"/>
    </row>
    <row r="12742" spans="23:24" x14ac:dyDescent="0.2">
      <c r="W12742" s="25"/>
      <c r="X12742" s="25"/>
    </row>
    <row r="12743" spans="23:24" x14ac:dyDescent="0.2">
      <c r="W12743" s="25"/>
      <c r="X12743" s="25"/>
    </row>
    <row r="12744" spans="23:24" x14ac:dyDescent="0.2">
      <c r="W12744" s="25"/>
      <c r="X12744" s="25"/>
    </row>
    <row r="12745" spans="23:24" x14ac:dyDescent="0.2">
      <c r="W12745" s="25"/>
      <c r="X12745" s="25"/>
    </row>
    <row r="12746" spans="23:24" x14ac:dyDescent="0.2">
      <c r="W12746" s="25"/>
      <c r="X12746" s="25"/>
    </row>
    <row r="12747" spans="23:24" x14ac:dyDescent="0.2">
      <c r="W12747" s="25"/>
      <c r="X12747" s="25"/>
    </row>
    <row r="12748" spans="23:24" x14ac:dyDescent="0.2">
      <c r="W12748" s="25"/>
      <c r="X12748" s="25"/>
    </row>
    <row r="12749" spans="23:24" x14ac:dyDescent="0.2">
      <c r="W12749" s="25"/>
      <c r="X12749" s="25"/>
    </row>
    <row r="12750" spans="23:24" x14ac:dyDescent="0.2">
      <c r="W12750" s="25"/>
      <c r="X12750" s="25"/>
    </row>
    <row r="12751" spans="23:24" x14ac:dyDescent="0.2">
      <c r="W12751" s="25"/>
      <c r="X12751" s="25"/>
    </row>
    <row r="12752" spans="23:24" x14ac:dyDescent="0.2">
      <c r="W12752" s="25"/>
      <c r="X12752" s="25"/>
    </row>
    <row r="12753" spans="23:24" x14ac:dyDescent="0.2">
      <c r="W12753" s="25"/>
      <c r="X12753" s="25"/>
    </row>
    <row r="12754" spans="23:24" x14ac:dyDescent="0.2">
      <c r="W12754" s="25"/>
      <c r="X12754" s="25"/>
    </row>
    <row r="12755" spans="23:24" x14ac:dyDescent="0.2">
      <c r="W12755" s="25"/>
      <c r="X12755" s="25"/>
    </row>
    <row r="12756" spans="23:24" x14ac:dyDescent="0.2">
      <c r="W12756" s="25"/>
      <c r="X12756" s="25"/>
    </row>
    <row r="12757" spans="23:24" x14ac:dyDescent="0.2">
      <c r="W12757" s="25"/>
      <c r="X12757" s="25"/>
    </row>
    <row r="12758" spans="23:24" x14ac:dyDescent="0.2">
      <c r="W12758" s="25"/>
      <c r="X12758" s="25"/>
    </row>
    <row r="12759" spans="23:24" x14ac:dyDescent="0.2">
      <c r="W12759" s="25"/>
      <c r="X12759" s="25"/>
    </row>
    <row r="12760" spans="23:24" x14ac:dyDescent="0.2">
      <c r="W12760" s="25"/>
      <c r="X12760" s="25"/>
    </row>
    <row r="12761" spans="23:24" x14ac:dyDescent="0.2">
      <c r="W12761" s="25"/>
      <c r="X12761" s="25"/>
    </row>
    <row r="12762" spans="23:24" x14ac:dyDescent="0.2">
      <c r="W12762" s="25"/>
      <c r="X12762" s="25"/>
    </row>
    <row r="12763" spans="23:24" x14ac:dyDescent="0.2">
      <c r="W12763" s="25"/>
      <c r="X12763" s="25"/>
    </row>
    <row r="12764" spans="23:24" x14ac:dyDescent="0.2">
      <c r="W12764" s="25"/>
      <c r="X12764" s="25"/>
    </row>
    <row r="12765" spans="23:24" x14ac:dyDescent="0.2">
      <c r="W12765" s="25"/>
      <c r="X12765" s="25"/>
    </row>
    <row r="12766" spans="23:24" x14ac:dyDescent="0.2">
      <c r="W12766" s="25"/>
      <c r="X12766" s="25"/>
    </row>
    <row r="12767" spans="23:24" x14ac:dyDescent="0.2">
      <c r="W12767" s="25"/>
      <c r="X12767" s="25"/>
    </row>
    <row r="12768" spans="23:24" x14ac:dyDescent="0.2">
      <c r="W12768" s="25"/>
      <c r="X12768" s="25"/>
    </row>
    <row r="12769" spans="23:24" x14ac:dyDescent="0.2">
      <c r="W12769" s="25"/>
      <c r="X12769" s="25"/>
    </row>
    <row r="12770" spans="23:24" x14ac:dyDescent="0.2">
      <c r="W12770" s="25"/>
      <c r="X12770" s="25"/>
    </row>
    <row r="12771" spans="23:24" x14ac:dyDescent="0.2">
      <c r="W12771" s="25"/>
      <c r="X12771" s="25"/>
    </row>
    <row r="12772" spans="23:24" x14ac:dyDescent="0.2">
      <c r="W12772" s="25"/>
      <c r="X12772" s="25"/>
    </row>
    <row r="12773" spans="23:24" x14ac:dyDescent="0.2">
      <c r="W12773" s="25"/>
      <c r="X12773" s="25"/>
    </row>
    <row r="12774" spans="23:24" x14ac:dyDescent="0.2">
      <c r="W12774" s="25"/>
      <c r="X12774" s="25"/>
    </row>
    <row r="12775" spans="23:24" x14ac:dyDescent="0.2">
      <c r="W12775" s="25"/>
      <c r="X12775" s="25"/>
    </row>
    <row r="12776" spans="23:24" x14ac:dyDescent="0.2">
      <c r="W12776" s="25"/>
      <c r="X12776" s="25"/>
    </row>
    <row r="12777" spans="23:24" x14ac:dyDescent="0.2">
      <c r="W12777" s="25"/>
      <c r="X12777" s="25"/>
    </row>
    <row r="12778" spans="23:24" x14ac:dyDescent="0.2">
      <c r="W12778" s="25"/>
      <c r="X12778" s="25"/>
    </row>
    <row r="12779" spans="23:24" x14ac:dyDescent="0.2">
      <c r="W12779" s="25"/>
      <c r="X12779" s="25"/>
    </row>
    <row r="12780" spans="23:24" x14ac:dyDescent="0.2">
      <c r="W12780" s="25"/>
      <c r="X12780" s="25"/>
    </row>
    <row r="12781" spans="23:24" x14ac:dyDescent="0.2">
      <c r="W12781" s="25"/>
      <c r="X12781" s="25"/>
    </row>
    <row r="12782" spans="23:24" x14ac:dyDescent="0.2">
      <c r="W12782" s="25"/>
      <c r="X12782" s="25"/>
    </row>
    <row r="12783" spans="23:24" x14ac:dyDescent="0.2">
      <c r="W12783" s="25"/>
      <c r="X12783" s="25"/>
    </row>
    <row r="12784" spans="23:24" x14ac:dyDescent="0.2">
      <c r="W12784" s="25"/>
      <c r="X12784" s="25"/>
    </row>
    <row r="12785" spans="23:24" x14ac:dyDescent="0.2">
      <c r="W12785" s="25"/>
      <c r="X12785" s="25"/>
    </row>
    <row r="12786" spans="23:24" x14ac:dyDescent="0.2">
      <c r="W12786" s="25"/>
      <c r="X12786" s="25"/>
    </row>
    <row r="12787" spans="23:24" x14ac:dyDescent="0.2">
      <c r="W12787" s="25"/>
      <c r="X12787" s="25"/>
    </row>
    <row r="12788" spans="23:24" x14ac:dyDescent="0.2">
      <c r="W12788" s="25"/>
      <c r="X12788" s="25"/>
    </row>
    <row r="12789" spans="23:24" x14ac:dyDescent="0.2">
      <c r="W12789" s="25"/>
      <c r="X12789" s="25"/>
    </row>
    <row r="12790" spans="23:24" x14ac:dyDescent="0.2">
      <c r="W12790" s="25"/>
      <c r="X12790" s="25"/>
    </row>
    <row r="12791" spans="23:24" x14ac:dyDescent="0.2">
      <c r="W12791" s="25"/>
      <c r="X12791" s="25"/>
    </row>
    <row r="12792" spans="23:24" x14ac:dyDescent="0.2">
      <c r="W12792" s="25"/>
      <c r="X12792" s="25"/>
    </row>
    <row r="12793" spans="23:24" x14ac:dyDescent="0.2">
      <c r="W12793" s="25"/>
      <c r="X12793" s="25"/>
    </row>
    <row r="12794" spans="23:24" x14ac:dyDescent="0.2">
      <c r="W12794" s="25"/>
      <c r="X12794" s="25"/>
    </row>
    <row r="12795" spans="23:24" x14ac:dyDescent="0.2">
      <c r="W12795" s="25"/>
      <c r="X12795" s="25"/>
    </row>
    <row r="12796" spans="23:24" x14ac:dyDescent="0.2">
      <c r="W12796" s="25"/>
      <c r="X12796" s="25"/>
    </row>
    <row r="12797" spans="23:24" x14ac:dyDescent="0.2">
      <c r="W12797" s="25"/>
      <c r="X12797" s="25"/>
    </row>
    <row r="12798" spans="23:24" x14ac:dyDescent="0.2">
      <c r="W12798" s="25"/>
      <c r="X12798" s="25"/>
    </row>
    <row r="12799" spans="23:24" x14ac:dyDescent="0.2">
      <c r="W12799" s="25"/>
      <c r="X12799" s="25"/>
    </row>
    <row r="12800" spans="23:24" x14ac:dyDescent="0.2">
      <c r="W12800" s="25"/>
      <c r="X12800" s="25"/>
    </row>
    <row r="12801" spans="23:24" x14ac:dyDescent="0.2">
      <c r="W12801" s="25"/>
      <c r="X12801" s="25"/>
    </row>
    <row r="12802" spans="23:24" x14ac:dyDescent="0.2">
      <c r="W12802" s="25"/>
      <c r="X12802" s="25"/>
    </row>
    <row r="12803" spans="23:24" x14ac:dyDescent="0.2">
      <c r="W12803" s="25"/>
      <c r="X12803" s="25"/>
    </row>
    <row r="12804" spans="23:24" x14ac:dyDescent="0.2">
      <c r="W12804" s="25"/>
      <c r="X12804" s="25"/>
    </row>
    <row r="12805" spans="23:24" x14ac:dyDescent="0.2">
      <c r="W12805" s="25"/>
      <c r="X12805" s="25"/>
    </row>
    <row r="12806" spans="23:24" x14ac:dyDescent="0.2">
      <c r="W12806" s="25"/>
      <c r="X12806" s="25"/>
    </row>
    <row r="12807" spans="23:24" x14ac:dyDescent="0.2">
      <c r="W12807" s="25"/>
      <c r="X12807" s="25"/>
    </row>
    <row r="12808" spans="23:24" x14ac:dyDescent="0.2">
      <c r="W12808" s="25"/>
      <c r="X12808" s="25"/>
    </row>
    <row r="12809" spans="23:24" x14ac:dyDescent="0.2">
      <c r="W12809" s="25"/>
      <c r="X12809" s="25"/>
    </row>
    <row r="12810" spans="23:24" x14ac:dyDescent="0.2">
      <c r="W12810" s="25"/>
      <c r="X12810" s="25"/>
    </row>
    <row r="12811" spans="23:24" x14ac:dyDescent="0.2">
      <c r="W12811" s="25"/>
      <c r="X12811" s="25"/>
    </row>
    <row r="12812" spans="23:24" x14ac:dyDescent="0.2">
      <c r="W12812" s="25"/>
      <c r="X12812" s="25"/>
    </row>
    <row r="12813" spans="23:24" x14ac:dyDescent="0.2">
      <c r="W12813" s="25"/>
      <c r="X12813" s="25"/>
    </row>
    <row r="12814" spans="23:24" x14ac:dyDescent="0.2">
      <c r="W12814" s="25"/>
      <c r="X12814" s="25"/>
    </row>
    <row r="12815" spans="23:24" x14ac:dyDescent="0.2">
      <c r="W12815" s="25"/>
      <c r="X12815" s="25"/>
    </row>
    <row r="12816" spans="23:24" x14ac:dyDescent="0.2">
      <c r="W12816" s="25"/>
      <c r="X12816" s="25"/>
    </row>
    <row r="12817" spans="23:24" x14ac:dyDescent="0.2">
      <c r="W12817" s="25"/>
      <c r="X12817" s="25"/>
    </row>
    <row r="12818" spans="23:24" x14ac:dyDescent="0.2">
      <c r="W12818" s="25"/>
      <c r="X12818" s="25"/>
    </row>
    <row r="12819" spans="23:24" x14ac:dyDescent="0.2">
      <c r="W12819" s="25"/>
      <c r="X12819" s="25"/>
    </row>
    <row r="12820" spans="23:24" x14ac:dyDescent="0.2">
      <c r="W12820" s="25"/>
      <c r="X12820" s="25"/>
    </row>
    <row r="12821" spans="23:24" x14ac:dyDescent="0.2">
      <c r="W12821" s="25"/>
      <c r="X12821" s="25"/>
    </row>
    <row r="12822" spans="23:24" x14ac:dyDescent="0.2">
      <c r="W12822" s="25"/>
      <c r="X12822" s="25"/>
    </row>
    <row r="12823" spans="23:24" x14ac:dyDescent="0.2">
      <c r="W12823" s="25"/>
      <c r="X12823" s="25"/>
    </row>
    <row r="12824" spans="23:24" x14ac:dyDescent="0.2">
      <c r="W12824" s="25"/>
      <c r="X12824" s="25"/>
    </row>
    <row r="12825" spans="23:24" x14ac:dyDescent="0.2">
      <c r="W12825" s="25"/>
      <c r="X12825" s="25"/>
    </row>
    <row r="12826" spans="23:24" x14ac:dyDescent="0.2">
      <c r="W12826" s="25"/>
      <c r="X12826" s="25"/>
    </row>
    <row r="12827" spans="23:24" x14ac:dyDescent="0.2">
      <c r="W12827" s="25"/>
      <c r="X12827" s="25"/>
    </row>
    <row r="12828" spans="23:24" x14ac:dyDescent="0.2">
      <c r="W12828" s="25"/>
      <c r="X12828" s="25"/>
    </row>
    <row r="12829" spans="23:24" x14ac:dyDescent="0.2">
      <c r="W12829" s="25"/>
      <c r="X12829" s="25"/>
    </row>
    <row r="12830" spans="23:24" x14ac:dyDescent="0.2">
      <c r="W12830" s="25"/>
      <c r="X12830" s="25"/>
    </row>
    <row r="12831" spans="23:24" x14ac:dyDescent="0.2">
      <c r="W12831" s="25"/>
      <c r="X12831" s="25"/>
    </row>
    <row r="12832" spans="23:24" x14ac:dyDescent="0.2">
      <c r="W12832" s="25"/>
      <c r="X12832" s="25"/>
    </row>
    <row r="12833" spans="23:24" x14ac:dyDescent="0.2">
      <c r="W12833" s="25"/>
      <c r="X12833" s="25"/>
    </row>
    <row r="12834" spans="23:24" x14ac:dyDescent="0.2">
      <c r="W12834" s="25"/>
      <c r="X12834" s="25"/>
    </row>
    <row r="12835" spans="23:24" x14ac:dyDescent="0.2">
      <c r="W12835" s="25"/>
      <c r="X12835" s="25"/>
    </row>
    <row r="12836" spans="23:24" x14ac:dyDescent="0.2">
      <c r="W12836" s="25"/>
      <c r="X12836" s="25"/>
    </row>
    <row r="12837" spans="23:24" x14ac:dyDescent="0.2">
      <c r="W12837" s="25"/>
      <c r="X12837" s="25"/>
    </row>
    <row r="12838" spans="23:24" x14ac:dyDescent="0.2">
      <c r="W12838" s="25"/>
      <c r="X12838" s="25"/>
    </row>
    <row r="12839" spans="23:24" x14ac:dyDescent="0.2">
      <c r="W12839" s="25"/>
      <c r="X12839" s="25"/>
    </row>
    <row r="12840" spans="23:24" x14ac:dyDescent="0.2">
      <c r="W12840" s="25"/>
      <c r="X12840" s="25"/>
    </row>
    <row r="12841" spans="23:24" x14ac:dyDescent="0.2">
      <c r="W12841" s="25"/>
      <c r="X12841" s="25"/>
    </row>
    <row r="12842" spans="23:24" x14ac:dyDescent="0.2">
      <c r="W12842" s="25"/>
      <c r="X12842" s="25"/>
    </row>
    <row r="12843" spans="23:24" x14ac:dyDescent="0.2">
      <c r="W12843" s="25"/>
      <c r="X12843" s="25"/>
    </row>
    <row r="12844" spans="23:24" x14ac:dyDescent="0.2">
      <c r="W12844" s="25"/>
      <c r="X12844" s="25"/>
    </row>
    <row r="12845" spans="23:24" x14ac:dyDescent="0.2">
      <c r="W12845" s="25"/>
      <c r="X12845" s="25"/>
    </row>
    <row r="12846" spans="23:24" x14ac:dyDescent="0.2">
      <c r="W12846" s="25"/>
      <c r="X12846" s="25"/>
    </row>
    <row r="12847" spans="23:24" x14ac:dyDescent="0.2">
      <c r="W12847" s="25"/>
      <c r="X12847" s="25"/>
    </row>
    <row r="12848" spans="23:24" x14ac:dyDescent="0.2">
      <c r="W12848" s="25"/>
      <c r="X12848" s="25"/>
    </row>
    <row r="12849" spans="23:24" x14ac:dyDescent="0.2">
      <c r="W12849" s="25"/>
      <c r="X12849" s="25"/>
    </row>
    <row r="12850" spans="23:24" x14ac:dyDescent="0.2">
      <c r="W12850" s="25"/>
      <c r="X12850" s="25"/>
    </row>
    <row r="12851" spans="23:24" x14ac:dyDescent="0.2">
      <c r="W12851" s="25"/>
      <c r="X12851" s="25"/>
    </row>
    <row r="12852" spans="23:24" x14ac:dyDescent="0.2">
      <c r="W12852" s="25"/>
      <c r="X12852" s="25"/>
    </row>
    <row r="12853" spans="23:24" x14ac:dyDescent="0.2">
      <c r="W12853" s="25"/>
      <c r="X12853" s="25"/>
    </row>
    <row r="12854" spans="23:24" x14ac:dyDescent="0.2">
      <c r="W12854" s="25"/>
      <c r="X12854" s="25"/>
    </row>
    <row r="12855" spans="23:24" x14ac:dyDescent="0.2">
      <c r="W12855" s="25"/>
      <c r="X12855" s="25"/>
    </row>
    <row r="12856" spans="23:24" x14ac:dyDescent="0.2">
      <c r="W12856" s="25"/>
      <c r="X12856" s="25"/>
    </row>
    <row r="12857" spans="23:24" x14ac:dyDescent="0.2">
      <c r="W12857" s="25"/>
      <c r="X12857" s="25"/>
    </row>
    <row r="12858" spans="23:24" x14ac:dyDescent="0.2">
      <c r="W12858" s="25"/>
      <c r="X12858" s="25"/>
    </row>
    <row r="12859" spans="23:24" x14ac:dyDescent="0.2">
      <c r="W12859" s="25"/>
      <c r="X12859" s="25"/>
    </row>
    <row r="12860" spans="23:24" x14ac:dyDescent="0.2">
      <c r="W12860" s="25"/>
      <c r="X12860" s="25"/>
    </row>
    <row r="12861" spans="23:24" x14ac:dyDescent="0.2">
      <c r="W12861" s="25"/>
      <c r="X12861" s="25"/>
    </row>
    <row r="12862" spans="23:24" x14ac:dyDescent="0.2">
      <c r="W12862" s="25"/>
      <c r="X12862" s="25"/>
    </row>
    <row r="12863" spans="23:24" x14ac:dyDescent="0.2">
      <c r="W12863" s="25"/>
      <c r="X12863" s="25"/>
    </row>
    <row r="12864" spans="23:24" x14ac:dyDescent="0.2">
      <c r="W12864" s="25"/>
      <c r="X12864" s="25"/>
    </row>
    <row r="12865" spans="23:24" x14ac:dyDescent="0.2">
      <c r="W12865" s="25"/>
      <c r="X12865" s="25"/>
    </row>
    <row r="12866" spans="23:24" x14ac:dyDescent="0.2">
      <c r="W12866" s="25"/>
      <c r="X12866" s="25"/>
    </row>
    <row r="12867" spans="23:24" x14ac:dyDescent="0.2">
      <c r="W12867" s="25"/>
      <c r="X12867" s="25"/>
    </row>
    <row r="12868" spans="23:24" x14ac:dyDescent="0.2">
      <c r="W12868" s="25"/>
      <c r="X12868" s="25"/>
    </row>
    <row r="12869" spans="23:24" x14ac:dyDescent="0.2">
      <c r="W12869" s="25"/>
      <c r="X12869" s="25"/>
    </row>
    <row r="12870" spans="23:24" x14ac:dyDescent="0.2">
      <c r="W12870" s="25"/>
      <c r="X12870" s="25"/>
    </row>
    <row r="12871" spans="23:24" x14ac:dyDescent="0.2">
      <c r="W12871" s="25"/>
      <c r="X12871" s="25"/>
    </row>
    <row r="12872" spans="23:24" x14ac:dyDescent="0.2">
      <c r="W12872" s="25"/>
      <c r="X12872" s="25"/>
    </row>
    <row r="12873" spans="23:24" x14ac:dyDescent="0.2">
      <c r="W12873" s="25"/>
      <c r="X12873" s="25"/>
    </row>
    <row r="12874" spans="23:24" x14ac:dyDescent="0.2">
      <c r="W12874" s="25"/>
      <c r="X12874" s="25"/>
    </row>
    <row r="12875" spans="23:24" x14ac:dyDescent="0.2">
      <c r="W12875" s="25"/>
      <c r="X12875" s="25"/>
    </row>
    <row r="12876" spans="23:24" x14ac:dyDescent="0.2">
      <c r="W12876" s="25"/>
      <c r="X12876" s="25"/>
    </row>
    <row r="12877" spans="23:24" x14ac:dyDescent="0.2">
      <c r="W12877" s="25"/>
      <c r="X12877" s="25"/>
    </row>
    <row r="12878" spans="23:24" x14ac:dyDescent="0.2">
      <c r="W12878" s="25"/>
      <c r="X12878" s="25"/>
    </row>
    <row r="12879" spans="23:24" x14ac:dyDescent="0.2">
      <c r="W12879" s="25"/>
      <c r="X12879" s="25"/>
    </row>
    <row r="12880" spans="23:24" x14ac:dyDescent="0.2">
      <c r="W12880" s="25"/>
      <c r="X12880" s="25"/>
    </row>
    <row r="12881" spans="23:24" x14ac:dyDescent="0.2">
      <c r="W12881" s="25"/>
      <c r="X12881" s="25"/>
    </row>
    <row r="12882" spans="23:24" x14ac:dyDescent="0.2">
      <c r="W12882" s="25"/>
      <c r="X12882" s="25"/>
    </row>
    <row r="12883" spans="23:24" x14ac:dyDescent="0.2">
      <c r="W12883" s="25"/>
      <c r="X12883" s="25"/>
    </row>
    <row r="12884" spans="23:24" x14ac:dyDescent="0.2">
      <c r="W12884" s="25"/>
      <c r="X12884" s="25"/>
    </row>
    <row r="12885" spans="23:24" x14ac:dyDescent="0.2">
      <c r="W12885" s="25"/>
      <c r="X12885" s="25"/>
    </row>
    <row r="12886" spans="23:24" x14ac:dyDescent="0.2">
      <c r="W12886" s="25"/>
      <c r="X12886" s="25"/>
    </row>
    <row r="12887" spans="23:24" x14ac:dyDescent="0.2">
      <c r="W12887" s="25"/>
      <c r="X12887" s="25"/>
    </row>
    <row r="12888" spans="23:24" x14ac:dyDescent="0.2">
      <c r="W12888" s="25"/>
      <c r="X12888" s="25"/>
    </row>
    <row r="12889" spans="23:24" x14ac:dyDescent="0.2">
      <c r="W12889" s="25"/>
      <c r="X12889" s="25"/>
    </row>
    <row r="12890" spans="23:24" x14ac:dyDescent="0.2">
      <c r="W12890" s="25"/>
      <c r="X12890" s="25"/>
    </row>
    <row r="12891" spans="23:24" x14ac:dyDescent="0.2">
      <c r="W12891" s="25"/>
      <c r="X12891" s="25"/>
    </row>
    <row r="12892" spans="23:24" x14ac:dyDescent="0.2">
      <c r="W12892" s="25"/>
      <c r="X12892" s="25"/>
    </row>
    <row r="12893" spans="23:24" x14ac:dyDescent="0.2">
      <c r="W12893" s="25"/>
      <c r="X12893" s="25"/>
    </row>
    <row r="12894" spans="23:24" x14ac:dyDescent="0.2">
      <c r="W12894" s="25"/>
      <c r="X12894" s="25"/>
    </row>
    <row r="12895" spans="23:24" x14ac:dyDescent="0.2">
      <c r="W12895" s="25"/>
      <c r="X12895" s="25"/>
    </row>
    <row r="12896" spans="23:24" x14ac:dyDescent="0.2">
      <c r="W12896" s="25"/>
      <c r="X12896" s="25"/>
    </row>
    <row r="12897" spans="23:24" x14ac:dyDescent="0.2">
      <c r="W12897" s="25"/>
      <c r="X12897" s="25"/>
    </row>
    <row r="12898" spans="23:24" x14ac:dyDescent="0.2">
      <c r="W12898" s="25"/>
      <c r="X12898" s="25"/>
    </row>
    <row r="12899" spans="23:24" x14ac:dyDescent="0.2">
      <c r="W12899" s="25"/>
      <c r="X12899" s="25"/>
    </row>
    <row r="12900" spans="23:24" x14ac:dyDescent="0.2">
      <c r="W12900" s="25"/>
      <c r="X12900" s="25"/>
    </row>
    <row r="12901" spans="23:24" x14ac:dyDescent="0.2">
      <c r="W12901" s="25"/>
      <c r="X12901" s="25"/>
    </row>
    <row r="12902" spans="23:24" x14ac:dyDescent="0.2">
      <c r="W12902" s="25"/>
      <c r="X12902" s="25"/>
    </row>
    <row r="12903" spans="23:24" x14ac:dyDescent="0.2">
      <c r="W12903" s="25"/>
      <c r="X12903" s="25"/>
    </row>
    <row r="12904" spans="23:24" x14ac:dyDescent="0.2">
      <c r="W12904" s="25"/>
      <c r="X12904" s="25"/>
    </row>
    <row r="12905" spans="23:24" x14ac:dyDescent="0.2">
      <c r="W12905" s="25"/>
      <c r="X12905" s="25"/>
    </row>
    <row r="12906" spans="23:24" x14ac:dyDescent="0.2">
      <c r="W12906" s="25"/>
      <c r="X12906" s="25"/>
    </row>
    <row r="12907" spans="23:24" x14ac:dyDescent="0.2">
      <c r="W12907" s="25"/>
      <c r="X12907" s="25"/>
    </row>
    <row r="12908" spans="23:24" x14ac:dyDescent="0.2">
      <c r="W12908" s="25"/>
      <c r="X12908" s="25"/>
    </row>
    <row r="12909" spans="23:24" x14ac:dyDescent="0.2">
      <c r="W12909" s="25"/>
      <c r="X12909" s="25"/>
    </row>
    <row r="12910" spans="23:24" x14ac:dyDescent="0.2">
      <c r="W12910" s="25"/>
      <c r="X12910" s="25"/>
    </row>
    <row r="12911" spans="23:24" x14ac:dyDescent="0.2">
      <c r="W12911" s="25"/>
      <c r="X12911" s="25"/>
    </row>
    <row r="12912" spans="23:24" x14ac:dyDescent="0.2">
      <c r="W12912" s="25"/>
      <c r="X12912" s="25"/>
    </row>
    <row r="12913" spans="23:24" x14ac:dyDescent="0.2">
      <c r="W12913" s="25"/>
      <c r="X12913" s="25"/>
    </row>
    <row r="12914" spans="23:24" x14ac:dyDescent="0.2">
      <c r="W12914" s="25"/>
      <c r="X12914" s="25"/>
    </row>
    <row r="12915" spans="23:24" x14ac:dyDescent="0.2">
      <c r="W12915" s="25"/>
      <c r="X12915" s="25"/>
    </row>
    <row r="12916" spans="23:24" x14ac:dyDescent="0.2">
      <c r="W12916" s="25"/>
      <c r="X12916" s="25"/>
    </row>
    <row r="12917" spans="23:24" x14ac:dyDescent="0.2">
      <c r="W12917" s="25"/>
      <c r="X12917" s="25"/>
    </row>
    <row r="12918" spans="23:24" x14ac:dyDescent="0.2">
      <c r="W12918" s="25"/>
      <c r="X12918" s="25"/>
    </row>
    <row r="12919" spans="23:24" x14ac:dyDescent="0.2">
      <c r="W12919" s="25"/>
      <c r="X12919" s="25"/>
    </row>
    <row r="12920" spans="23:24" x14ac:dyDescent="0.2">
      <c r="W12920" s="25"/>
      <c r="X12920" s="25"/>
    </row>
    <row r="12921" spans="23:24" x14ac:dyDescent="0.2">
      <c r="W12921" s="25"/>
      <c r="X12921" s="25"/>
    </row>
    <row r="12922" spans="23:24" x14ac:dyDescent="0.2">
      <c r="W12922" s="25"/>
      <c r="X12922" s="25"/>
    </row>
    <row r="12923" spans="23:24" x14ac:dyDescent="0.2">
      <c r="W12923" s="25"/>
      <c r="X12923" s="25"/>
    </row>
    <row r="12924" spans="23:24" x14ac:dyDescent="0.2">
      <c r="W12924" s="25"/>
      <c r="X12924" s="25"/>
    </row>
    <row r="12925" spans="23:24" x14ac:dyDescent="0.2">
      <c r="W12925" s="25"/>
      <c r="X12925" s="25"/>
    </row>
    <row r="12926" spans="23:24" x14ac:dyDescent="0.2">
      <c r="W12926" s="25"/>
      <c r="X12926" s="25"/>
    </row>
    <row r="12927" spans="23:24" x14ac:dyDescent="0.2">
      <c r="W12927" s="25"/>
      <c r="X12927" s="25"/>
    </row>
    <row r="12928" spans="23:24" x14ac:dyDescent="0.2">
      <c r="W12928" s="25"/>
      <c r="X12928" s="25"/>
    </row>
    <row r="12929" spans="23:24" x14ac:dyDescent="0.2">
      <c r="W12929" s="25"/>
      <c r="X12929" s="25"/>
    </row>
    <row r="12930" spans="23:24" x14ac:dyDescent="0.2">
      <c r="W12930" s="25"/>
      <c r="X12930" s="25"/>
    </row>
    <row r="12931" spans="23:24" x14ac:dyDescent="0.2">
      <c r="W12931" s="25"/>
      <c r="X12931" s="25"/>
    </row>
    <row r="12932" spans="23:24" x14ac:dyDescent="0.2">
      <c r="W12932" s="25"/>
      <c r="X12932" s="25"/>
    </row>
    <row r="12933" spans="23:24" x14ac:dyDescent="0.2">
      <c r="W12933" s="25"/>
      <c r="X12933" s="25"/>
    </row>
    <row r="12934" spans="23:24" x14ac:dyDescent="0.2">
      <c r="W12934" s="25"/>
      <c r="X12934" s="25"/>
    </row>
    <row r="12935" spans="23:24" x14ac:dyDescent="0.2">
      <c r="W12935" s="25"/>
      <c r="X12935" s="25"/>
    </row>
    <row r="12936" spans="23:24" x14ac:dyDescent="0.2">
      <c r="W12936" s="25"/>
      <c r="X12936" s="25"/>
    </row>
    <row r="12937" spans="23:24" x14ac:dyDescent="0.2">
      <c r="W12937" s="25"/>
      <c r="X12937" s="25"/>
    </row>
    <row r="12938" spans="23:24" x14ac:dyDescent="0.2">
      <c r="W12938" s="25"/>
      <c r="X12938" s="25"/>
    </row>
    <row r="12939" spans="23:24" x14ac:dyDescent="0.2">
      <c r="W12939" s="25"/>
      <c r="X12939" s="25"/>
    </row>
    <row r="12940" spans="23:24" x14ac:dyDescent="0.2">
      <c r="W12940" s="25"/>
      <c r="X12940" s="25"/>
    </row>
    <row r="12941" spans="23:24" x14ac:dyDescent="0.2">
      <c r="W12941" s="25"/>
      <c r="X12941" s="25"/>
    </row>
    <row r="12942" spans="23:24" x14ac:dyDescent="0.2">
      <c r="W12942" s="25"/>
      <c r="X12942" s="25"/>
    </row>
    <row r="12943" spans="23:24" x14ac:dyDescent="0.2">
      <c r="W12943" s="25"/>
      <c r="X12943" s="25"/>
    </row>
    <row r="12944" spans="23:24" x14ac:dyDescent="0.2">
      <c r="W12944" s="25"/>
      <c r="X12944" s="25"/>
    </row>
    <row r="12945" spans="23:24" x14ac:dyDescent="0.2">
      <c r="W12945" s="25"/>
      <c r="X12945" s="25"/>
    </row>
    <row r="12946" spans="23:24" x14ac:dyDescent="0.2">
      <c r="W12946" s="25"/>
      <c r="X12946" s="25"/>
    </row>
    <row r="12947" spans="23:24" x14ac:dyDescent="0.2">
      <c r="W12947" s="25"/>
      <c r="X12947" s="25"/>
    </row>
    <row r="12948" spans="23:24" x14ac:dyDescent="0.2">
      <c r="W12948" s="25"/>
      <c r="X12948" s="25"/>
    </row>
    <row r="12949" spans="23:24" x14ac:dyDescent="0.2">
      <c r="W12949" s="25"/>
      <c r="X12949" s="25"/>
    </row>
    <row r="12950" spans="23:24" x14ac:dyDescent="0.2">
      <c r="W12950" s="25"/>
      <c r="X12950" s="25"/>
    </row>
    <row r="12951" spans="23:24" x14ac:dyDescent="0.2">
      <c r="W12951" s="25"/>
      <c r="X12951" s="25"/>
    </row>
    <row r="12952" spans="23:24" x14ac:dyDescent="0.2">
      <c r="W12952" s="25"/>
      <c r="X12952" s="25"/>
    </row>
    <row r="12953" spans="23:24" x14ac:dyDescent="0.2">
      <c r="W12953" s="25"/>
      <c r="X12953" s="25"/>
    </row>
    <row r="12954" spans="23:24" x14ac:dyDescent="0.2">
      <c r="W12954" s="25"/>
      <c r="X12954" s="25"/>
    </row>
    <row r="12955" spans="23:24" x14ac:dyDescent="0.2">
      <c r="W12955" s="25"/>
      <c r="X12955" s="25"/>
    </row>
    <row r="12956" spans="23:24" x14ac:dyDescent="0.2">
      <c r="W12956" s="25"/>
      <c r="X12956" s="25"/>
    </row>
    <row r="12957" spans="23:24" x14ac:dyDescent="0.2">
      <c r="W12957" s="25"/>
      <c r="X12957" s="25"/>
    </row>
    <row r="12958" spans="23:24" x14ac:dyDescent="0.2">
      <c r="W12958" s="25"/>
      <c r="X12958" s="25"/>
    </row>
    <row r="12959" spans="23:24" x14ac:dyDescent="0.2">
      <c r="W12959" s="25"/>
      <c r="X12959" s="25"/>
    </row>
    <row r="12960" spans="23:24" x14ac:dyDescent="0.2">
      <c r="W12960" s="25"/>
      <c r="X12960" s="25"/>
    </row>
    <row r="12961" spans="23:24" x14ac:dyDescent="0.2">
      <c r="W12961" s="25"/>
      <c r="X12961" s="25"/>
    </row>
    <row r="12962" spans="23:24" x14ac:dyDescent="0.2">
      <c r="W12962" s="25"/>
      <c r="X12962" s="25"/>
    </row>
    <row r="12963" spans="23:24" x14ac:dyDescent="0.2">
      <c r="W12963" s="25"/>
      <c r="X12963" s="25"/>
    </row>
    <row r="12964" spans="23:24" x14ac:dyDescent="0.2">
      <c r="W12964" s="25"/>
      <c r="X12964" s="25"/>
    </row>
    <row r="12965" spans="23:24" x14ac:dyDescent="0.2">
      <c r="W12965" s="25"/>
      <c r="X12965" s="25"/>
    </row>
    <row r="12966" spans="23:24" x14ac:dyDescent="0.2">
      <c r="W12966" s="25"/>
      <c r="X12966" s="25"/>
    </row>
    <row r="12967" spans="23:24" x14ac:dyDescent="0.2">
      <c r="W12967" s="25"/>
      <c r="X12967" s="25"/>
    </row>
    <row r="12968" spans="23:24" x14ac:dyDescent="0.2">
      <c r="W12968" s="25"/>
      <c r="X12968" s="25"/>
    </row>
    <row r="12969" spans="23:24" x14ac:dyDescent="0.2">
      <c r="W12969" s="25"/>
      <c r="X12969" s="25"/>
    </row>
    <row r="12970" spans="23:24" x14ac:dyDescent="0.2">
      <c r="W12970" s="25"/>
      <c r="X12970" s="25"/>
    </row>
    <row r="12971" spans="23:24" x14ac:dyDescent="0.2">
      <c r="W12971" s="25"/>
      <c r="X12971" s="25"/>
    </row>
    <row r="12972" spans="23:24" x14ac:dyDescent="0.2">
      <c r="W12972" s="25"/>
      <c r="X12972" s="25"/>
    </row>
    <row r="12973" spans="23:24" x14ac:dyDescent="0.2">
      <c r="W12973" s="25"/>
      <c r="X12973" s="25"/>
    </row>
    <row r="12974" spans="23:24" x14ac:dyDescent="0.2">
      <c r="W12974" s="25"/>
      <c r="X12974" s="25"/>
    </row>
    <row r="12975" spans="23:24" x14ac:dyDescent="0.2">
      <c r="W12975" s="25"/>
      <c r="X12975" s="25"/>
    </row>
    <row r="12976" spans="23:24" x14ac:dyDescent="0.2">
      <c r="W12976" s="25"/>
      <c r="X12976" s="25"/>
    </row>
    <row r="12977" spans="23:24" x14ac:dyDescent="0.2">
      <c r="W12977" s="25"/>
      <c r="X12977" s="25"/>
    </row>
    <row r="12978" spans="23:24" x14ac:dyDescent="0.2">
      <c r="W12978" s="25"/>
      <c r="X12978" s="25"/>
    </row>
    <row r="12979" spans="23:24" x14ac:dyDescent="0.2">
      <c r="W12979" s="25"/>
      <c r="X12979" s="25"/>
    </row>
    <row r="12980" spans="23:24" x14ac:dyDescent="0.2">
      <c r="W12980" s="25"/>
      <c r="X12980" s="25"/>
    </row>
    <row r="12981" spans="23:24" x14ac:dyDescent="0.2">
      <c r="W12981" s="25"/>
      <c r="X12981" s="25"/>
    </row>
    <row r="12982" spans="23:24" x14ac:dyDescent="0.2">
      <c r="W12982" s="25"/>
      <c r="X12982" s="25"/>
    </row>
    <row r="12983" spans="23:24" x14ac:dyDescent="0.2">
      <c r="W12983" s="25"/>
      <c r="X12983" s="25"/>
    </row>
    <row r="12984" spans="23:24" x14ac:dyDescent="0.2">
      <c r="W12984" s="25"/>
      <c r="X12984" s="25"/>
    </row>
    <row r="12985" spans="23:24" x14ac:dyDescent="0.2">
      <c r="W12985" s="25"/>
      <c r="X12985" s="25"/>
    </row>
    <row r="12986" spans="23:24" x14ac:dyDescent="0.2">
      <c r="W12986" s="25"/>
      <c r="X12986" s="25"/>
    </row>
    <row r="12987" spans="23:24" x14ac:dyDescent="0.2">
      <c r="W12987" s="25"/>
      <c r="X12987" s="25"/>
    </row>
    <row r="12988" spans="23:24" x14ac:dyDescent="0.2">
      <c r="W12988" s="25"/>
      <c r="X12988" s="25"/>
    </row>
    <row r="12989" spans="23:24" x14ac:dyDescent="0.2">
      <c r="W12989" s="25"/>
      <c r="X12989" s="25"/>
    </row>
    <row r="12990" spans="23:24" x14ac:dyDescent="0.2">
      <c r="W12990" s="25"/>
      <c r="X12990" s="25"/>
    </row>
    <row r="12991" spans="23:24" x14ac:dyDescent="0.2">
      <c r="W12991" s="25"/>
      <c r="X12991" s="25"/>
    </row>
    <row r="12992" spans="23:24" x14ac:dyDescent="0.2">
      <c r="W12992" s="25"/>
      <c r="X12992" s="25"/>
    </row>
    <row r="12993" spans="23:24" x14ac:dyDescent="0.2">
      <c r="W12993" s="25"/>
      <c r="X12993" s="25"/>
    </row>
    <row r="12994" spans="23:24" x14ac:dyDescent="0.2">
      <c r="W12994" s="25"/>
      <c r="X12994" s="25"/>
    </row>
    <row r="12995" spans="23:24" x14ac:dyDescent="0.2">
      <c r="W12995" s="25"/>
      <c r="X12995" s="25"/>
    </row>
    <row r="12996" spans="23:24" x14ac:dyDescent="0.2">
      <c r="W12996" s="25"/>
      <c r="X12996" s="25"/>
    </row>
    <row r="12997" spans="23:24" x14ac:dyDescent="0.2">
      <c r="W12997" s="25"/>
      <c r="X12997" s="25"/>
    </row>
    <row r="12998" spans="23:24" x14ac:dyDescent="0.2">
      <c r="W12998" s="25"/>
      <c r="X12998" s="25"/>
    </row>
    <row r="12999" spans="23:24" x14ac:dyDescent="0.2">
      <c r="W12999" s="25"/>
      <c r="X12999" s="25"/>
    </row>
    <row r="13000" spans="23:24" x14ac:dyDescent="0.2">
      <c r="W13000" s="25"/>
      <c r="X13000" s="25"/>
    </row>
    <row r="13001" spans="23:24" x14ac:dyDescent="0.2">
      <c r="W13001" s="25"/>
      <c r="X13001" s="25"/>
    </row>
    <row r="13002" spans="23:24" x14ac:dyDescent="0.2">
      <c r="W13002" s="25"/>
      <c r="X13002" s="25"/>
    </row>
    <row r="13003" spans="23:24" x14ac:dyDescent="0.2">
      <c r="W13003" s="25"/>
      <c r="X13003" s="25"/>
    </row>
    <row r="13004" spans="23:24" x14ac:dyDescent="0.2">
      <c r="W13004" s="25"/>
      <c r="X13004" s="25"/>
    </row>
    <row r="13005" spans="23:24" x14ac:dyDescent="0.2">
      <c r="W13005" s="25"/>
      <c r="X13005" s="25"/>
    </row>
    <row r="13006" spans="23:24" x14ac:dyDescent="0.2">
      <c r="W13006" s="25"/>
      <c r="X13006" s="25"/>
    </row>
    <row r="13007" spans="23:24" x14ac:dyDescent="0.2">
      <c r="W13007" s="25"/>
      <c r="X13007" s="25"/>
    </row>
    <row r="13008" spans="23:24" x14ac:dyDescent="0.2">
      <c r="W13008" s="25"/>
      <c r="X13008" s="25"/>
    </row>
    <row r="13009" spans="23:24" x14ac:dyDescent="0.2">
      <c r="W13009" s="25"/>
      <c r="X13009" s="25"/>
    </row>
    <row r="13010" spans="23:24" x14ac:dyDescent="0.2">
      <c r="W13010" s="25"/>
      <c r="X13010" s="25"/>
    </row>
    <row r="13011" spans="23:24" x14ac:dyDescent="0.2">
      <c r="W13011" s="25"/>
      <c r="X13011" s="25"/>
    </row>
    <row r="13012" spans="23:24" x14ac:dyDescent="0.2">
      <c r="W13012" s="25"/>
      <c r="X13012" s="25"/>
    </row>
    <row r="13013" spans="23:24" x14ac:dyDescent="0.2">
      <c r="W13013" s="25"/>
      <c r="X13013" s="25"/>
    </row>
    <row r="13014" spans="23:24" x14ac:dyDescent="0.2">
      <c r="W13014" s="25"/>
      <c r="X13014" s="25"/>
    </row>
    <row r="13015" spans="23:24" x14ac:dyDescent="0.2">
      <c r="W13015" s="25"/>
      <c r="X13015" s="25"/>
    </row>
    <row r="13016" spans="23:24" x14ac:dyDescent="0.2">
      <c r="W13016" s="25"/>
      <c r="X13016" s="25"/>
    </row>
    <row r="13017" spans="23:24" x14ac:dyDescent="0.2">
      <c r="W13017" s="25"/>
      <c r="X13017" s="25"/>
    </row>
    <row r="13018" spans="23:24" x14ac:dyDescent="0.2">
      <c r="W13018" s="25"/>
      <c r="X13018" s="25"/>
    </row>
    <row r="13019" spans="23:24" x14ac:dyDescent="0.2">
      <c r="W13019" s="25"/>
      <c r="X13019" s="25"/>
    </row>
    <row r="13020" spans="23:24" x14ac:dyDescent="0.2">
      <c r="W13020" s="25"/>
      <c r="X13020" s="25"/>
    </row>
    <row r="13021" spans="23:24" x14ac:dyDescent="0.2">
      <c r="W13021" s="25"/>
      <c r="X13021" s="25"/>
    </row>
    <row r="13022" spans="23:24" x14ac:dyDescent="0.2">
      <c r="W13022" s="25"/>
      <c r="X13022" s="25"/>
    </row>
    <row r="13023" spans="23:24" x14ac:dyDescent="0.2">
      <c r="W13023" s="25"/>
      <c r="X13023" s="25"/>
    </row>
    <row r="13024" spans="23:24" x14ac:dyDescent="0.2">
      <c r="W13024" s="25"/>
      <c r="X13024" s="25"/>
    </row>
    <row r="13025" spans="23:24" x14ac:dyDescent="0.2">
      <c r="W13025" s="25"/>
      <c r="X13025" s="25"/>
    </row>
    <row r="13026" spans="23:24" x14ac:dyDescent="0.2">
      <c r="W13026" s="25"/>
      <c r="X13026" s="25"/>
    </row>
    <row r="13027" spans="23:24" x14ac:dyDescent="0.2">
      <c r="W13027" s="25"/>
      <c r="X13027" s="25"/>
    </row>
    <row r="13028" spans="23:24" x14ac:dyDescent="0.2">
      <c r="W13028" s="25"/>
      <c r="X13028" s="25"/>
    </row>
    <row r="13029" spans="23:24" x14ac:dyDescent="0.2">
      <c r="W13029" s="25"/>
      <c r="X13029" s="25"/>
    </row>
    <row r="13030" spans="23:24" x14ac:dyDescent="0.2">
      <c r="W13030" s="25"/>
      <c r="X13030" s="25"/>
    </row>
    <row r="13031" spans="23:24" x14ac:dyDescent="0.2">
      <c r="W13031" s="25"/>
      <c r="X13031" s="25"/>
    </row>
    <row r="13032" spans="23:24" x14ac:dyDescent="0.2">
      <c r="W13032" s="25"/>
      <c r="X13032" s="25"/>
    </row>
    <row r="13033" spans="23:24" x14ac:dyDescent="0.2">
      <c r="W13033" s="25"/>
      <c r="X13033" s="25"/>
    </row>
    <row r="13034" spans="23:24" x14ac:dyDescent="0.2">
      <c r="W13034" s="25"/>
      <c r="X13034" s="25"/>
    </row>
    <row r="13035" spans="23:24" x14ac:dyDescent="0.2">
      <c r="W13035" s="25"/>
      <c r="X13035" s="25"/>
    </row>
    <row r="13036" spans="23:24" x14ac:dyDescent="0.2">
      <c r="W13036" s="25"/>
      <c r="X13036" s="25"/>
    </row>
    <row r="13037" spans="23:24" x14ac:dyDescent="0.2">
      <c r="W13037" s="25"/>
      <c r="X13037" s="25"/>
    </row>
    <row r="13038" spans="23:24" x14ac:dyDescent="0.2">
      <c r="W13038" s="25"/>
      <c r="X13038" s="25"/>
    </row>
    <row r="13039" spans="23:24" x14ac:dyDescent="0.2">
      <c r="W13039" s="25"/>
      <c r="X13039" s="25"/>
    </row>
    <row r="13040" spans="23:24" x14ac:dyDescent="0.2">
      <c r="W13040" s="25"/>
      <c r="X13040" s="25"/>
    </row>
    <row r="13041" spans="23:24" x14ac:dyDescent="0.2">
      <c r="W13041" s="25"/>
      <c r="X13041" s="25"/>
    </row>
    <row r="13042" spans="23:24" x14ac:dyDescent="0.2">
      <c r="W13042" s="25"/>
      <c r="X13042" s="25"/>
    </row>
    <row r="13043" spans="23:24" x14ac:dyDescent="0.2">
      <c r="W13043" s="25"/>
      <c r="X13043" s="25"/>
    </row>
    <row r="13044" spans="23:24" x14ac:dyDescent="0.2">
      <c r="W13044" s="25"/>
      <c r="X13044" s="25"/>
    </row>
    <row r="13045" spans="23:24" x14ac:dyDescent="0.2">
      <c r="W13045" s="25"/>
      <c r="X13045" s="25"/>
    </row>
    <row r="13046" spans="23:24" x14ac:dyDescent="0.2">
      <c r="W13046" s="25"/>
      <c r="X13046" s="25"/>
    </row>
    <row r="13047" spans="23:24" x14ac:dyDescent="0.2">
      <c r="W13047" s="25"/>
      <c r="X13047" s="25"/>
    </row>
    <row r="13048" spans="23:24" x14ac:dyDescent="0.2">
      <c r="W13048" s="25"/>
      <c r="X13048" s="25"/>
    </row>
    <row r="13049" spans="23:24" x14ac:dyDescent="0.2">
      <c r="W13049" s="25"/>
      <c r="X13049" s="25"/>
    </row>
    <row r="13050" spans="23:24" x14ac:dyDescent="0.2">
      <c r="W13050" s="25"/>
      <c r="X13050" s="25"/>
    </row>
    <row r="13051" spans="23:24" x14ac:dyDescent="0.2">
      <c r="W13051" s="25"/>
      <c r="X13051" s="25"/>
    </row>
    <row r="13052" spans="23:24" x14ac:dyDescent="0.2">
      <c r="W13052" s="25"/>
      <c r="X13052" s="25"/>
    </row>
    <row r="13053" spans="23:24" x14ac:dyDescent="0.2">
      <c r="W13053" s="25"/>
      <c r="X13053" s="25"/>
    </row>
    <row r="13054" spans="23:24" x14ac:dyDescent="0.2">
      <c r="W13054" s="25"/>
      <c r="X13054" s="25"/>
    </row>
    <row r="13055" spans="23:24" x14ac:dyDescent="0.2">
      <c r="W13055" s="25"/>
      <c r="X13055" s="25"/>
    </row>
    <row r="13056" spans="23:24" x14ac:dyDescent="0.2">
      <c r="W13056" s="25"/>
      <c r="X13056" s="25"/>
    </row>
    <row r="13057" spans="23:24" x14ac:dyDescent="0.2">
      <c r="W13057" s="25"/>
      <c r="X13057" s="25"/>
    </row>
    <row r="13058" spans="23:24" x14ac:dyDescent="0.2">
      <c r="W13058" s="25"/>
      <c r="X13058" s="25"/>
    </row>
    <row r="13059" spans="23:24" x14ac:dyDescent="0.2">
      <c r="W13059" s="25"/>
      <c r="X13059" s="25"/>
    </row>
    <row r="13060" spans="23:24" x14ac:dyDescent="0.2">
      <c r="W13060" s="25"/>
      <c r="X13060" s="25"/>
    </row>
    <row r="13061" spans="23:24" x14ac:dyDescent="0.2">
      <c r="W13061" s="25"/>
      <c r="X13061" s="25"/>
    </row>
    <row r="13062" spans="23:24" x14ac:dyDescent="0.2">
      <c r="W13062" s="25"/>
      <c r="X13062" s="25"/>
    </row>
    <row r="13063" spans="23:24" x14ac:dyDescent="0.2">
      <c r="W13063" s="25"/>
      <c r="X13063" s="25"/>
    </row>
    <row r="13064" spans="23:24" x14ac:dyDescent="0.2">
      <c r="W13064" s="25"/>
      <c r="X13064" s="25"/>
    </row>
    <row r="13065" spans="23:24" x14ac:dyDescent="0.2">
      <c r="W13065" s="25"/>
      <c r="X13065" s="25"/>
    </row>
    <row r="13066" spans="23:24" x14ac:dyDescent="0.2">
      <c r="W13066" s="25"/>
      <c r="X13066" s="25"/>
    </row>
    <row r="13067" spans="23:24" x14ac:dyDescent="0.2">
      <c r="W13067" s="25"/>
      <c r="X13067" s="25"/>
    </row>
    <row r="13068" spans="23:24" x14ac:dyDescent="0.2">
      <c r="W13068" s="25"/>
      <c r="X13068" s="25"/>
    </row>
    <row r="13069" spans="23:24" x14ac:dyDescent="0.2">
      <c r="W13069" s="25"/>
      <c r="X13069" s="25"/>
    </row>
    <row r="13070" spans="23:24" x14ac:dyDescent="0.2">
      <c r="W13070" s="25"/>
      <c r="X13070" s="25"/>
    </row>
    <row r="13071" spans="23:24" x14ac:dyDescent="0.2">
      <c r="W13071" s="25"/>
      <c r="X13071" s="25"/>
    </row>
    <row r="13072" spans="23:24" x14ac:dyDescent="0.2">
      <c r="W13072" s="25"/>
      <c r="X13072" s="25"/>
    </row>
    <row r="13073" spans="23:24" x14ac:dyDescent="0.2">
      <c r="W13073" s="25"/>
      <c r="X13073" s="25"/>
    </row>
    <row r="13074" spans="23:24" x14ac:dyDescent="0.2">
      <c r="W13074" s="25"/>
      <c r="X13074" s="25"/>
    </row>
    <row r="13075" spans="23:24" x14ac:dyDescent="0.2">
      <c r="W13075" s="25"/>
      <c r="X13075" s="25"/>
    </row>
    <row r="13076" spans="23:24" x14ac:dyDescent="0.2">
      <c r="W13076" s="25"/>
      <c r="X13076" s="25"/>
    </row>
    <row r="13077" spans="23:24" x14ac:dyDescent="0.2">
      <c r="W13077" s="25"/>
      <c r="X13077" s="25"/>
    </row>
    <row r="13078" spans="23:24" x14ac:dyDescent="0.2">
      <c r="W13078" s="25"/>
      <c r="X13078" s="25"/>
    </row>
    <row r="13079" spans="23:24" x14ac:dyDescent="0.2">
      <c r="W13079" s="25"/>
      <c r="X13079" s="25"/>
    </row>
    <row r="13080" spans="23:24" x14ac:dyDescent="0.2">
      <c r="W13080" s="25"/>
      <c r="X13080" s="25"/>
    </row>
    <row r="13081" spans="23:24" x14ac:dyDescent="0.2">
      <c r="W13081" s="25"/>
      <c r="X13081" s="25"/>
    </row>
    <row r="13082" spans="23:24" x14ac:dyDescent="0.2">
      <c r="W13082" s="25"/>
      <c r="X13082" s="25"/>
    </row>
    <row r="13083" spans="23:24" x14ac:dyDescent="0.2">
      <c r="W13083" s="25"/>
      <c r="X13083" s="25"/>
    </row>
    <row r="13084" spans="23:24" x14ac:dyDescent="0.2">
      <c r="W13084" s="25"/>
      <c r="X13084" s="25"/>
    </row>
    <row r="13085" spans="23:24" x14ac:dyDescent="0.2">
      <c r="W13085" s="25"/>
      <c r="X13085" s="25"/>
    </row>
    <row r="13086" spans="23:24" x14ac:dyDescent="0.2">
      <c r="W13086" s="25"/>
      <c r="X13086" s="25"/>
    </row>
    <row r="13087" spans="23:24" x14ac:dyDescent="0.2">
      <c r="W13087" s="25"/>
      <c r="X13087" s="25"/>
    </row>
    <row r="13088" spans="23:24" x14ac:dyDescent="0.2">
      <c r="W13088" s="25"/>
      <c r="X13088" s="25"/>
    </row>
    <row r="13089" spans="23:24" x14ac:dyDescent="0.2">
      <c r="W13089" s="25"/>
      <c r="X13089" s="25"/>
    </row>
    <row r="13090" spans="23:24" x14ac:dyDescent="0.2">
      <c r="W13090" s="25"/>
      <c r="X13090" s="25"/>
    </row>
    <row r="13091" spans="23:24" x14ac:dyDescent="0.2">
      <c r="W13091" s="25"/>
      <c r="X13091" s="25"/>
    </row>
    <row r="13092" spans="23:24" x14ac:dyDescent="0.2">
      <c r="W13092" s="25"/>
      <c r="X13092" s="25"/>
    </row>
    <row r="13093" spans="23:24" x14ac:dyDescent="0.2">
      <c r="W13093" s="25"/>
      <c r="X13093" s="25"/>
    </row>
    <row r="13094" spans="23:24" x14ac:dyDescent="0.2">
      <c r="W13094" s="25"/>
      <c r="X13094" s="25"/>
    </row>
    <row r="13095" spans="23:24" x14ac:dyDescent="0.2">
      <c r="W13095" s="25"/>
      <c r="X13095" s="25"/>
    </row>
    <row r="13096" spans="23:24" x14ac:dyDescent="0.2">
      <c r="W13096" s="25"/>
      <c r="X13096" s="25"/>
    </row>
    <row r="13097" spans="23:24" x14ac:dyDescent="0.2">
      <c r="W13097" s="25"/>
      <c r="X13097" s="25"/>
    </row>
    <row r="13098" spans="23:24" x14ac:dyDescent="0.2">
      <c r="W13098" s="25"/>
      <c r="X13098" s="25"/>
    </row>
    <row r="13099" spans="23:24" x14ac:dyDescent="0.2">
      <c r="W13099" s="25"/>
      <c r="X13099" s="25"/>
    </row>
    <row r="13100" spans="23:24" x14ac:dyDescent="0.2">
      <c r="W13100" s="25"/>
      <c r="X13100" s="25"/>
    </row>
    <row r="13101" spans="23:24" x14ac:dyDescent="0.2">
      <c r="W13101" s="25"/>
      <c r="X13101" s="25"/>
    </row>
    <row r="13102" spans="23:24" x14ac:dyDescent="0.2">
      <c r="W13102" s="25"/>
      <c r="X13102" s="25"/>
    </row>
    <row r="13103" spans="23:24" x14ac:dyDescent="0.2">
      <c r="W13103" s="25"/>
      <c r="X13103" s="25"/>
    </row>
    <row r="13104" spans="23:24" x14ac:dyDescent="0.2">
      <c r="W13104" s="25"/>
      <c r="X13104" s="25"/>
    </row>
    <row r="13105" spans="23:24" x14ac:dyDescent="0.2">
      <c r="W13105" s="25"/>
      <c r="X13105" s="25"/>
    </row>
    <row r="13106" spans="23:24" x14ac:dyDescent="0.2">
      <c r="W13106" s="25"/>
      <c r="X13106" s="25"/>
    </row>
    <row r="13107" spans="23:24" x14ac:dyDescent="0.2">
      <c r="W13107" s="25"/>
      <c r="X13107" s="25"/>
    </row>
    <row r="13108" spans="23:24" x14ac:dyDescent="0.2">
      <c r="W13108" s="25"/>
      <c r="X13108" s="25"/>
    </row>
    <row r="13109" spans="23:24" x14ac:dyDescent="0.2">
      <c r="W13109" s="25"/>
      <c r="X13109" s="25"/>
    </row>
    <row r="13110" spans="23:24" x14ac:dyDescent="0.2">
      <c r="W13110" s="25"/>
      <c r="X13110" s="25"/>
    </row>
    <row r="13111" spans="23:24" x14ac:dyDescent="0.2">
      <c r="W13111" s="25"/>
      <c r="X13111" s="25"/>
    </row>
    <row r="13112" spans="23:24" x14ac:dyDescent="0.2">
      <c r="W13112" s="25"/>
      <c r="X13112" s="25"/>
    </row>
    <row r="13113" spans="23:24" x14ac:dyDescent="0.2">
      <c r="W13113" s="25"/>
      <c r="X13113" s="25"/>
    </row>
    <row r="13114" spans="23:24" x14ac:dyDescent="0.2">
      <c r="W13114" s="25"/>
      <c r="X13114" s="25"/>
    </row>
    <row r="13115" spans="23:24" x14ac:dyDescent="0.2">
      <c r="W13115" s="25"/>
      <c r="X13115" s="25"/>
    </row>
    <row r="13116" spans="23:24" x14ac:dyDescent="0.2">
      <c r="W13116" s="25"/>
      <c r="X13116" s="25"/>
    </row>
    <row r="13117" spans="23:24" x14ac:dyDescent="0.2">
      <c r="W13117" s="25"/>
      <c r="X13117" s="25"/>
    </row>
    <row r="13118" spans="23:24" x14ac:dyDescent="0.2">
      <c r="W13118" s="25"/>
      <c r="X13118" s="25"/>
    </row>
    <row r="13119" spans="23:24" x14ac:dyDescent="0.2">
      <c r="W13119" s="25"/>
      <c r="X13119" s="25"/>
    </row>
    <row r="13120" spans="23:24" x14ac:dyDescent="0.2">
      <c r="W13120" s="25"/>
      <c r="X13120" s="25"/>
    </row>
    <row r="13121" spans="23:24" x14ac:dyDescent="0.2">
      <c r="W13121" s="25"/>
      <c r="X13121" s="25"/>
    </row>
    <row r="13122" spans="23:24" x14ac:dyDescent="0.2">
      <c r="W13122" s="25"/>
      <c r="X13122" s="25"/>
    </row>
    <row r="13123" spans="23:24" x14ac:dyDescent="0.2">
      <c r="W13123" s="25"/>
      <c r="X13123" s="25"/>
    </row>
    <row r="13124" spans="23:24" x14ac:dyDescent="0.2">
      <c r="W13124" s="25"/>
      <c r="X13124" s="25"/>
    </row>
    <row r="13125" spans="23:24" x14ac:dyDescent="0.2">
      <c r="W13125" s="25"/>
      <c r="X13125" s="25"/>
    </row>
    <row r="13126" spans="23:24" x14ac:dyDescent="0.2">
      <c r="W13126" s="25"/>
      <c r="X13126" s="25"/>
    </row>
    <row r="13127" spans="23:24" x14ac:dyDescent="0.2">
      <c r="W13127" s="25"/>
      <c r="X13127" s="25"/>
    </row>
    <row r="13128" spans="23:24" x14ac:dyDescent="0.2">
      <c r="W13128" s="25"/>
      <c r="X13128" s="25"/>
    </row>
    <row r="13129" spans="23:24" x14ac:dyDescent="0.2">
      <c r="W13129" s="25"/>
      <c r="X13129" s="25"/>
    </row>
    <row r="13130" spans="23:24" x14ac:dyDescent="0.2">
      <c r="W13130" s="25"/>
      <c r="X13130" s="25"/>
    </row>
    <row r="13131" spans="23:24" x14ac:dyDescent="0.2">
      <c r="W13131" s="25"/>
      <c r="X13131" s="25"/>
    </row>
    <row r="13132" spans="23:24" x14ac:dyDescent="0.2">
      <c r="W13132" s="25"/>
      <c r="X13132" s="25"/>
    </row>
    <row r="13133" spans="23:24" x14ac:dyDescent="0.2">
      <c r="W13133" s="25"/>
      <c r="X13133" s="25"/>
    </row>
    <row r="13134" spans="23:24" x14ac:dyDescent="0.2">
      <c r="W13134" s="25"/>
      <c r="X13134" s="25"/>
    </row>
    <row r="13135" spans="23:24" x14ac:dyDescent="0.2">
      <c r="W13135" s="25"/>
      <c r="X13135" s="25"/>
    </row>
    <row r="13136" spans="23:24" x14ac:dyDescent="0.2">
      <c r="W13136" s="25"/>
      <c r="X13136" s="25"/>
    </row>
    <row r="13137" spans="23:24" x14ac:dyDescent="0.2">
      <c r="W13137" s="25"/>
      <c r="X13137" s="25"/>
    </row>
    <row r="13138" spans="23:24" x14ac:dyDescent="0.2">
      <c r="W13138" s="25"/>
      <c r="X13138" s="25"/>
    </row>
    <row r="13139" spans="23:24" x14ac:dyDescent="0.2">
      <c r="W13139" s="25"/>
      <c r="X13139" s="25"/>
    </row>
    <row r="13140" spans="23:24" x14ac:dyDescent="0.2">
      <c r="W13140" s="25"/>
      <c r="X13140" s="25"/>
    </row>
    <row r="13141" spans="23:24" x14ac:dyDescent="0.2">
      <c r="W13141" s="25"/>
      <c r="X13141" s="25"/>
    </row>
    <row r="13142" spans="23:24" x14ac:dyDescent="0.2">
      <c r="W13142" s="25"/>
      <c r="X13142" s="25"/>
    </row>
    <row r="13143" spans="23:24" x14ac:dyDescent="0.2">
      <c r="W13143" s="25"/>
      <c r="X13143" s="25"/>
    </row>
    <row r="13144" spans="23:24" x14ac:dyDescent="0.2">
      <c r="W13144" s="25"/>
      <c r="X13144" s="25"/>
    </row>
    <row r="13145" spans="23:24" x14ac:dyDescent="0.2">
      <c r="W13145" s="25"/>
      <c r="X13145" s="25"/>
    </row>
    <row r="13146" spans="23:24" x14ac:dyDescent="0.2">
      <c r="W13146" s="25"/>
      <c r="X13146" s="25"/>
    </row>
    <row r="13147" spans="23:24" x14ac:dyDescent="0.2">
      <c r="W13147" s="25"/>
      <c r="X13147" s="25"/>
    </row>
    <row r="13148" spans="23:24" x14ac:dyDescent="0.2">
      <c r="W13148" s="25"/>
      <c r="X13148" s="25"/>
    </row>
    <row r="13149" spans="23:24" x14ac:dyDescent="0.2">
      <c r="W13149" s="25"/>
      <c r="X13149" s="25"/>
    </row>
    <row r="13150" spans="23:24" x14ac:dyDescent="0.2">
      <c r="W13150" s="25"/>
      <c r="X13150" s="25"/>
    </row>
    <row r="13151" spans="23:24" x14ac:dyDescent="0.2">
      <c r="W13151" s="25"/>
      <c r="X13151" s="25"/>
    </row>
    <row r="13152" spans="23:24" x14ac:dyDescent="0.2">
      <c r="W13152" s="25"/>
      <c r="X13152" s="25"/>
    </row>
    <row r="13153" spans="23:24" x14ac:dyDescent="0.2">
      <c r="W13153" s="25"/>
      <c r="X13153" s="25"/>
    </row>
    <row r="13154" spans="23:24" x14ac:dyDescent="0.2">
      <c r="W13154" s="25"/>
      <c r="X13154" s="25"/>
    </row>
    <row r="13155" spans="23:24" x14ac:dyDescent="0.2">
      <c r="W13155" s="25"/>
      <c r="X13155" s="25"/>
    </row>
    <row r="13156" spans="23:24" x14ac:dyDescent="0.2">
      <c r="W13156" s="25"/>
      <c r="X13156" s="25"/>
    </row>
    <row r="13157" spans="23:24" x14ac:dyDescent="0.2">
      <c r="W13157" s="25"/>
      <c r="X13157" s="25"/>
    </row>
    <row r="13158" spans="23:24" x14ac:dyDescent="0.2">
      <c r="W13158" s="25"/>
      <c r="X13158" s="25"/>
    </row>
    <row r="13159" spans="23:24" x14ac:dyDescent="0.2">
      <c r="W13159" s="25"/>
      <c r="X13159" s="25"/>
    </row>
    <row r="13160" spans="23:24" x14ac:dyDescent="0.2">
      <c r="W13160" s="25"/>
      <c r="X13160" s="25"/>
    </row>
    <row r="13161" spans="23:24" x14ac:dyDescent="0.2">
      <c r="W13161" s="25"/>
      <c r="X13161" s="25"/>
    </row>
    <row r="13162" spans="23:24" x14ac:dyDescent="0.2">
      <c r="W13162" s="25"/>
      <c r="X13162" s="25"/>
    </row>
    <row r="13163" spans="23:24" x14ac:dyDescent="0.2">
      <c r="W13163" s="25"/>
      <c r="X13163" s="25"/>
    </row>
    <row r="13164" spans="23:24" x14ac:dyDescent="0.2">
      <c r="W13164" s="25"/>
      <c r="X13164" s="25"/>
    </row>
    <row r="13165" spans="23:24" x14ac:dyDescent="0.2">
      <c r="W13165" s="25"/>
      <c r="X13165" s="25"/>
    </row>
    <row r="13166" spans="23:24" x14ac:dyDescent="0.2">
      <c r="W13166" s="25"/>
      <c r="X13166" s="25"/>
    </row>
    <row r="13167" spans="23:24" x14ac:dyDescent="0.2">
      <c r="W13167" s="25"/>
      <c r="X13167" s="25"/>
    </row>
    <row r="13168" spans="23:24" x14ac:dyDescent="0.2">
      <c r="W13168" s="25"/>
      <c r="X13168" s="25"/>
    </row>
    <row r="13169" spans="23:24" x14ac:dyDescent="0.2">
      <c r="W13169" s="25"/>
      <c r="X13169" s="25"/>
    </row>
    <row r="13170" spans="23:24" x14ac:dyDescent="0.2">
      <c r="W13170" s="25"/>
      <c r="X13170" s="25"/>
    </row>
    <row r="13171" spans="23:24" x14ac:dyDescent="0.2">
      <c r="W13171" s="25"/>
      <c r="X13171" s="25"/>
    </row>
    <row r="13172" spans="23:24" x14ac:dyDescent="0.2">
      <c r="W13172" s="25"/>
      <c r="X13172" s="25"/>
    </row>
    <row r="13173" spans="23:24" x14ac:dyDescent="0.2">
      <c r="W13173" s="25"/>
      <c r="X13173" s="25"/>
    </row>
    <row r="13174" spans="23:24" x14ac:dyDescent="0.2">
      <c r="W13174" s="25"/>
      <c r="X13174" s="25"/>
    </row>
    <row r="13175" spans="23:24" x14ac:dyDescent="0.2">
      <c r="W13175" s="25"/>
      <c r="X13175" s="25"/>
    </row>
    <row r="13176" spans="23:24" x14ac:dyDescent="0.2">
      <c r="W13176" s="25"/>
      <c r="X13176" s="25"/>
    </row>
    <row r="13177" spans="23:24" x14ac:dyDescent="0.2">
      <c r="W13177" s="25"/>
      <c r="X13177" s="25"/>
    </row>
    <row r="13178" spans="23:24" x14ac:dyDescent="0.2">
      <c r="W13178" s="25"/>
      <c r="X13178" s="25"/>
    </row>
    <row r="13179" spans="23:24" x14ac:dyDescent="0.2">
      <c r="W13179" s="25"/>
      <c r="X13179" s="25"/>
    </row>
    <row r="13180" spans="23:24" x14ac:dyDescent="0.2">
      <c r="W13180" s="25"/>
      <c r="X13180" s="25"/>
    </row>
    <row r="13181" spans="23:24" x14ac:dyDescent="0.2">
      <c r="W13181" s="25"/>
      <c r="X13181" s="25"/>
    </row>
    <row r="13182" spans="23:24" x14ac:dyDescent="0.2">
      <c r="W13182" s="25"/>
      <c r="X13182" s="25"/>
    </row>
    <row r="13183" spans="23:24" x14ac:dyDescent="0.2">
      <c r="W13183" s="25"/>
      <c r="X13183" s="25"/>
    </row>
    <row r="13184" spans="23:24" x14ac:dyDescent="0.2">
      <c r="W13184" s="25"/>
      <c r="X13184" s="25"/>
    </row>
    <row r="13185" spans="23:24" x14ac:dyDescent="0.2">
      <c r="W13185" s="25"/>
      <c r="X13185" s="25"/>
    </row>
    <row r="13186" spans="23:24" x14ac:dyDescent="0.2">
      <c r="W13186" s="25"/>
      <c r="X13186" s="25"/>
    </row>
    <row r="13187" spans="23:24" x14ac:dyDescent="0.2">
      <c r="W13187" s="25"/>
      <c r="X13187" s="25"/>
    </row>
    <row r="13188" spans="23:24" x14ac:dyDescent="0.2">
      <c r="W13188" s="25"/>
      <c r="X13188" s="25"/>
    </row>
    <row r="13189" spans="23:24" x14ac:dyDescent="0.2">
      <c r="W13189" s="25"/>
      <c r="X13189" s="25"/>
    </row>
    <row r="13190" spans="23:24" x14ac:dyDescent="0.2">
      <c r="W13190" s="25"/>
      <c r="X13190" s="25"/>
    </row>
    <row r="13191" spans="23:24" x14ac:dyDescent="0.2">
      <c r="W13191" s="25"/>
      <c r="X13191" s="25"/>
    </row>
    <row r="13192" spans="23:24" x14ac:dyDescent="0.2">
      <c r="W13192" s="25"/>
      <c r="X13192" s="25"/>
    </row>
    <row r="13193" spans="23:24" x14ac:dyDescent="0.2">
      <c r="W13193" s="25"/>
      <c r="X13193" s="25"/>
    </row>
    <row r="13194" spans="23:24" x14ac:dyDescent="0.2">
      <c r="W13194" s="25"/>
      <c r="X13194" s="25"/>
    </row>
    <row r="13195" spans="23:24" x14ac:dyDescent="0.2">
      <c r="W13195" s="25"/>
      <c r="X13195" s="25"/>
    </row>
    <row r="13196" spans="23:24" x14ac:dyDescent="0.2">
      <c r="W13196" s="25"/>
      <c r="X13196" s="25"/>
    </row>
    <row r="13197" spans="23:24" x14ac:dyDescent="0.2">
      <c r="W13197" s="25"/>
      <c r="X13197" s="25"/>
    </row>
    <row r="13198" spans="23:24" x14ac:dyDescent="0.2">
      <c r="W13198" s="25"/>
      <c r="X13198" s="25"/>
    </row>
    <row r="13199" spans="23:24" x14ac:dyDescent="0.2">
      <c r="W13199" s="25"/>
      <c r="X13199" s="25"/>
    </row>
    <row r="13200" spans="23:24" x14ac:dyDescent="0.2">
      <c r="W13200" s="25"/>
      <c r="X13200" s="25"/>
    </row>
    <row r="13201" spans="23:24" x14ac:dyDescent="0.2">
      <c r="W13201" s="25"/>
      <c r="X13201" s="25"/>
    </row>
    <row r="13202" spans="23:24" x14ac:dyDescent="0.2">
      <c r="W13202" s="25"/>
      <c r="X13202" s="25"/>
    </row>
    <row r="13203" spans="23:24" x14ac:dyDescent="0.2">
      <c r="W13203" s="25"/>
      <c r="X13203" s="25"/>
    </row>
    <row r="13204" spans="23:24" x14ac:dyDescent="0.2">
      <c r="W13204" s="25"/>
      <c r="X13204" s="25"/>
    </row>
    <row r="13205" spans="23:24" x14ac:dyDescent="0.2">
      <c r="W13205" s="25"/>
      <c r="X13205" s="25"/>
    </row>
    <row r="13206" spans="23:24" x14ac:dyDescent="0.2">
      <c r="W13206" s="25"/>
      <c r="X13206" s="25"/>
    </row>
    <row r="13207" spans="23:24" x14ac:dyDescent="0.2">
      <c r="W13207" s="25"/>
      <c r="X13207" s="25"/>
    </row>
    <row r="13208" spans="23:24" x14ac:dyDescent="0.2">
      <c r="W13208" s="25"/>
      <c r="X13208" s="25"/>
    </row>
    <row r="13209" spans="23:24" x14ac:dyDescent="0.2">
      <c r="W13209" s="25"/>
      <c r="X13209" s="25"/>
    </row>
    <row r="13210" spans="23:24" x14ac:dyDescent="0.2">
      <c r="W13210" s="25"/>
      <c r="X13210" s="25"/>
    </row>
    <row r="13211" spans="23:24" x14ac:dyDescent="0.2">
      <c r="W13211" s="25"/>
      <c r="X13211" s="25"/>
    </row>
    <row r="13212" spans="23:24" x14ac:dyDescent="0.2">
      <c r="W13212" s="25"/>
      <c r="X13212" s="25"/>
    </row>
    <row r="13213" spans="23:24" x14ac:dyDescent="0.2">
      <c r="W13213" s="25"/>
      <c r="X13213" s="25"/>
    </row>
    <row r="13214" spans="23:24" x14ac:dyDescent="0.2">
      <c r="W13214" s="25"/>
      <c r="X13214" s="25"/>
    </row>
    <row r="13215" spans="23:24" x14ac:dyDescent="0.2">
      <c r="W13215" s="25"/>
      <c r="X13215" s="25"/>
    </row>
    <row r="13216" spans="23:24" x14ac:dyDescent="0.2">
      <c r="W13216" s="25"/>
      <c r="X13216" s="25"/>
    </row>
    <row r="13217" spans="23:24" x14ac:dyDescent="0.2">
      <c r="W13217" s="25"/>
      <c r="X13217" s="25"/>
    </row>
    <row r="13218" spans="23:24" x14ac:dyDescent="0.2">
      <c r="W13218" s="25"/>
      <c r="X13218" s="25"/>
    </row>
    <row r="13219" spans="23:24" x14ac:dyDescent="0.2">
      <c r="W13219" s="25"/>
      <c r="X13219" s="25"/>
    </row>
    <row r="13220" spans="23:24" x14ac:dyDescent="0.2">
      <c r="W13220" s="25"/>
      <c r="X13220" s="25"/>
    </row>
    <row r="13221" spans="23:24" x14ac:dyDescent="0.2">
      <c r="W13221" s="25"/>
      <c r="X13221" s="25"/>
    </row>
    <row r="13222" spans="23:24" x14ac:dyDescent="0.2">
      <c r="W13222" s="25"/>
      <c r="X13222" s="25"/>
    </row>
    <row r="13223" spans="23:24" x14ac:dyDescent="0.2">
      <c r="W13223" s="25"/>
      <c r="X13223" s="25"/>
    </row>
    <row r="13224" spans="23:24" x14ac:dyDescent="0.2">
      <c r="W13224" s="25"/>
      <c r="X13224" s="25"/>
    </row>
    <row r="13225" spans="23:24" x14ac:dyDescent="0.2">
      <c r="W13225" s="25"/>
      <c r="X13225" s="25"/>
    </row>
    <row r="13226" spans="23:24" x14ac:dyDescent="0.2">
      <c r="W13226" s="25"/>
      <c r="X13226" s="25"/>
    </row>
    <row r="13227" spans="23:24" x14ac:dyDescent="0.2">
      <c r="W13227" s="25"/>
      <c r="X13227" s="25"/>
    </row>
    <row r="13228" spans="23:24" x14ac:dyDescent="0.2">
      <c r="W13228" s="25"/>
      <c r="X13228" s="25"/>
    </row>
    <row r="13229" spans="23:24" x14ac:dyDescent="0.2">
      <c r="W13229" s="25"/>
      <c r="X13229" s="25"/>
    </row>
    <row r="13230" spans="23:24" x14ac:dyDescent="0.2">
      <c r="W13230" s="25"/>
      <c r="X13230" s="25"/>
    </row>
    <row r="13231" spans="23:24" x14ac:dyDescent="0.2">
      <c r="W13231" s="25"/>
      <c r="X13231" s="25"/>
    </row>
    <row r="13232" spans="23:24" x14ac:dyDescent="0.2">
      <c r="W13232" s="25"/>
      <c r="X13232" s="25"/>
    </row>
    <row r="13233" spans="23:24" x14ac:dyDescent="0.2">
      <c r="W13233" s="25"/>
      <c r="X13233" s="25"/>
    </row>
    <row r="13234" spans="23:24" x14ac:dyDescent="0.2">
      <c r="W13234" s="25"/>
      <c r="X13234" s="25"/>
    </row>
    <row r="13235" spans="23:24" x14ac:dyDescent="0.2">
      <c r="W13235" s="25"/>
      <c r="X13235" s="25"/>
    </row>
    <row r="13236" spans="23:24" x14ac:dyDescent="0.2">
      <c r="W13236" s="25"/>
      <c r="X13236" s="25"/>
    </row>
    <row r="13237" spans="23:24" x14ac:dyDescent="0.2">
      <c r="W13237" s="25"/>
      <c r="X13237" s="25"/>
    </row>
    <row r="13238" spans="23:24" x14ac:dyDescent="0.2">
      <c r="W13238" s="25"/>
      <c r="X13238" s="25"/>
    </row>
    <row r="13239" spans="23:24" x14ac:dyDescent="0.2">
      <c r="W13239" s="25"/>
      <c r="X13239" s="25"/>
    </row>
    <row r="13240" spans="23:24" x14ac:dyDescent="0.2">
      <c r="W13240" s="25"/>
      <c r="X13240" s="25"/>
    </row>
    <row r="13241" spans="23:24" x14ac:dyDescent="0.2">
      <c r="W13241" s="25"/>
      <c r="X13241" s="25"/>
    </row>
    <row r="13242" spans="23:24" x14ac:dyDescent="0.2">
      <c r="W13242" s="25"/>
      <c r="X13242" s="25"/>
    </row>
    <row r="13243" spans="23:24" x14ac:dyDescent="0.2">
      <c r="W13243" s="25"/>
      <c r="X13243" s="25"/>
    </row>
    <row r="13244" spans="23:24" x14ac:dyDescent="0.2">
      <c r="W13244" s="25"/>
      <c r="X13244" s="25"/>
    </row>
    <row r="13245" spans="23:24" x14ac:dyDescent="0.2">
      <c r="W13245" s="25"/>
      <c r="X13245" s="25"/>
    </row>
    <row r="13246" spans="23:24" x14ac:dyDescent="0.2">
      <c r="W13246" s="25"/>
      <c r="X13246" s="25"/>
    </row>
    <row r="13247" spans="23:24" x14ac:dyDescent="0.2">
      <c r="W13247" s="25"/>
      <c r="X13247" s="25"/>
    </row>
    <row r="13248" spans="23:24" x14ac:dyDescent="0.2">
      <c r="W13248" s="25"/>
      <c r="X13248" s="25"/>
    </row>
    <row r="13249" spans="23:24" x14ac:dyDescent="0.2">
      <c r="W13249" s="25"/>
      <c r="X13249" s="25"/>
    </row>
    <row r="13250" spans="23:24" x14ac:dyDescent="0.2">
      <c r="W13250" s="25"/>
      <c r="X13250" s="25"/>
    </row>
    <row r="13251" spans="23:24" x14ac:dyDescent="0.2">
      <c r="W13251" s="25"/>
      <c r="X13251" s="25"/>
    </row>
    <row r="13252" spans="23:24" x14ac:dyDescent="0.2">
      <c r="W13252" s="25"/>
      <c r="X13252" s="25"/>
    </row>
    <row r="13253" spans="23:24" x14ac:dyDescent="0.2">
      <c r="W13253" s="25"/>
      <c r="X13253" s="25"/>
    </row>
    <row r="13254" spans="23:24" x14ac:dyDescent="0.2">
      <c r="W13254" s="25"/>
      <c r="X13254" s="25"/>
    </row>
    <row r="13255" spans="23:24" x14ac:dyDescent="0.2">
      <c r="W13255" s="25"/>
      <c r="X13255" s="25"/>
    </row>
    <row r="13256" spans="23:24" x14ac:dyDescent="0.2">
      <c r="W13256" s="25"/>
      <c r="X13256" s="25"/>
    </row>
    <row r="13257" spans="23:24" x14ac:dyDescent="0.2">
      <c r="W13257" s="25"/>
      <c r="X13257" s="25"/>
    </row>
    <row r="13258" spans="23:24" x14ac:dyDescent="0.2">
      <c r="W13258" s="25"/>
      <c r="X13258" s="25"/>
    </row>
    <row r="13259" spans="23:24" x14ac:dyDescent="0.2">
      <c r="W13259" s="25"/>
      <c r="X13259" s="25"/>
    </row>
    <row r="13260" spans="23:24" x14ac:dyDescent="0.2">
      <c r="W13260" s="25"/>
      <c r="X13260" s="25"/>
    </row>
    <row r="13261" spans="23:24" x14ac:dyDescent="0.2">
      <c r="W13261" s="25"/>
      <c r="X13261" s="25"/>
    </row>
    <row r="13262" spans="23:24" x14ac:dyDescent="0.2">
      <c r="W13262" s="25"/>
      <c r="X13262" s="25"/>
    </row>
    <row r="13263" spans="23:24" x14ac:dyDescent="0.2">
      <c r="W13263" s="25"/>
      <c r="X13263" s="25"/>
    </row>
    <row r="13264" spans="23:24" x14ac:dyDescent="0.2">
      <c r="W13264" s="25"/>
      <c r="X13264" s="25"/>
    </row>
    <row r="13265" spans="23:24" x14ac:dyDescent="0.2">
      <c r="W13265" s="25"/>
      <c r="X13265" s="25"/>
    </row>
    <row r="13266" spans="23:24" x14ac:dyDescent="0.2">
      <c r="W13266" s="25"/>
      <c r="X13266" s="25"/>
    </row>
    <row r="13267" spans="23:24" x14ac:dyDescent="0.2">
      <c r="W13267" s="25"/>
      <c r="X13267" s="25"/>
    </row>
    <row r="13268" spans="23:24" x14ac:dyDescent="0.2">
      <c r="W13268" s="25"/>
      <c r="X13268" s="25"/>
    </row>
    <row r="13269" spans="23:24" x14ac:dyDescent="0.2">
      <c r="W13269" s="25"/>
      <c r="X13269" s="25"/>
    </row>
    <row r="13270" spans="23:24" x14ac:dyDescent="0.2">
      <c r="W13270" s="25"/>
      <c r="X13270" s="25"/>
    </row>
    <row r="13271" spans="23:24" x14ac:dyDescent="0.2">
      <c r="W13271" s="25"/>
      <c r="X13271" s="25"/>
    </row>
    <row r="13272" spans="23:24" x14ac:dyDescent="0.2">
      <c r="W13272" s="25"/>
      <c r="X13272" s="25"/>
    </row>
    <row r="13273" spans="23:24" x14ac:dyDescent="0.2">
      <c r="W13273" s="25"/>
      <c r="X13273" s="25"/>
    </row>
    <row r="13274" spans="23:24" x14ac:dyDescent="0.2">
      <c r="W13274" s="25"/>
      <c r="X13274" s="25"/>
    </row>
    <row r="13275" spans="23:24" x14ac:dyDescent="0.2">
      <c r="W13275" s="25"/>
      <c r="X13275" s="25"/>
    </row>
    <row r="13276" spans="23:24" x14ac:dyDescent="0.2">
      <c r="W13276" s="25"/>
      <c r="X13276" s="25"/>
    </row>
    <row r="13277" spans="23:24" x14ac:dyDescent="0.2">
      <c r="W13277" s="25"/>
      <c r="X13277" s="25"/>
    </row>
    <row r="13278" spans="23:24" x14ac:dyDescent="0.2">
      <c r="W13278" s="25"/>
      <c r="X13278" s="25"/>
    </row>
    <row r="13279" spans="23:24" x14ac:dyDescent="0.2">
      <c r="W13279" s="25"/>
      <c r="X13279" s="25"/>
    </row>
    <row r="13280" spans="23:24" x14ac:dyDescent="0.2">
      <c r="W13280" s="25"/>
      <c r="X13280" s="25"/>
    </row>
    <row r="13281" spans="23:24" x14ac:dyDescent="0.2">
      <c r="W13281" s="25"/>
      <c r="X13281" s="25"/>
    </row>
    <row r="13282" spans="23:24" x14ac:dyDescent="0.2">
      <c r="W13282" s="25"/>
      <c r="X13282" s="25"/>
    </row>
    <row r="13283" spans="23:24" x14ac:dyDescent="0.2">
      <c r="W13283" s="25"/>
      <c r="X13283" s="25"/>
    </row>
    <row r="13284" spans="23:24" x14ac:dyDescent="0.2">
      <c r="W13284" s="25"/>
      <c r="X13284" s="25"/>
    </row>
    <row r="13285" spans="23:24" x14ac:dyDescent="0.2">
      <c r="W13285" s="25"/>
      <c r="X13285" s="25"/>
    </row>
    <row r="13286" spans="23:24" x14ac:dyDescent="0.2">
      <c r="W13286" s="25"/>
      <c r="X13286" s="25"/>
    </row>
    <row r="13287" spans="23:24" x14ac:dyDescent="0.2">
      <c r="W13287" s="25"/>
      <c r="X13287" s="25"/>
    </row>
    <row r="13288" spans="23:24" x14ac:dyDescent="0.2">
      <c r="W13288" s="25"/>
      <c r="X13288" s="25"/>
    </row>
    <row r="13289" spans="23:24" x14ac:dyDescent="0.2">
      <c r="W13289" s="25"/>
      <c r="X13289" s="25"/>
    </row>
    <row r="13290" spans="23:24" x14ac:dyDescent="0.2">
      <c r="W13290" s="25"/>
      <c r="X13290" s="25"/>
    </row>
    <row r="13291" spans="23:24" x14ac:dyDescent="0.2">
      <c r="W13291" s="25"/>
      <c r="X13291" s="25"/>
    </row>
    <row r="13292" spans="23:24" x14ac:dyDescent="0.2">
      <c r="W13292" s="25"/>
      <c r="X13292" s="25"/>
    </row>
    <row r="13293" spans="23:24" x14ac:dyDescent="0.2">
      <c r="W13293" s="25"/>
      <c r="X13293" s="25"/>
    </row>
    <row r="13294" spans="23:24" x14ac:dyDescent="0.2">
      <c r="W13294" s="25"/>
      <c r="X13294" s="25"/>
    </row>
    <row r="13295" spans="23:24" x14ac:dyDescent="0.2">
      <c r="W13295" s="25"/>
      <c r="X13295" s="25"/>
    </row>
    <row r="13296" spans="23:24" x14ac:dyDescent="0.2">
      <c r="W13296" s="25"/>
      <c r="X13296" s="25"/>
    </row>
    <row r="13297" spans="23:24" x14ac:dyDescent="0.2">
      <c r="W13297" s="25"/>
      <c r="X13297" s="25"/>
    </row>
    <row r="13298" spans="23:24" x14ac:dyDescent="0.2">
      <c r="W13298" s="25"/>
      <c r="X13298" s="25"/>
    </row>
    <row r="13299" spans="23:24" x14ac:dyDescent="0.2">
      <c r="W13299" s="25"/>
      <c r="X13299" s="25"/>
    </row>
    <row r="13300" spans="23:24" x14ac:dyDescent="0.2">
      <c r="W13300" s="25"/>
      <c r="X13300" s="25"/>
    </row>
    <row r="13301" spans="23:24" x14ac:dyDescent="0.2">
      <c r="W13301" s="25"/>
      <c r="X13301" s="25"/>
    </row>
    <row r="13302" spans="23:24" x14ac:dyDescent="0.2">
      <c r="W13302" s="25"/>
      <c r="X13302" s="25"/>
    </row>
    <row r="13303" spans="23:24" x14ac:dyDescent="0.2">
      <c r="W13303" s="25"/>
      <c r="X13303" s="25"/>
    </row>
    <row r="13304" spans="23:24" x14ac:dyDescent="0.2">
      <c r="W13304" s="25"/>
      <c r="X13304" s="25"/>
    </row>
    <row r="13305" spans="23:24" x14ac:dyDescent="0.2">
      <c r="W13305" s="25"/>
      <c r="X13305" s="25"/>
    </row>
    <row r="13306" spans="23:24" x14ac:dyDescent="0.2">
      <c r="W13306" s="25"/>
      <c r="X13306" s="25"/>
    </row>
    <row r="13307" spans="23:24" x14ac:dyDescent="0.2">
      <c r="W13307" s="25"/>
      <c r="X13307" s="25"/>
    </row>
    <row r="13308" spans="23:24" x14ac:dyDescent="0.2">
      <c r="W13308" s="25"/>
      <c r="X13308" s="25"/>
    </row>
    <row r="13309" spans="23:24" x14ac:dyDescent="0.2">
      <c r="W13309" s="25"/>
      <c r="X13309" s="25"/>
    </row>
    <row r="13310" spans="23:24" x14ac:dyDescent="0.2">
      <c r="W13310" s="25"/>
      <c r="X13310" s="25"/>
    </row>
    <row r="13311" spans="23:24" x14ac:dyDescent="0.2">
      <c r="W13311" s="25"/>
      <c r="X13311" s="25"/>
    </row>
    <row r="13312" spans="23:24" x14ac:dyDescent="0.2">
      <c r="W13312" s="25"/>
      <c r="X13312" s="25"/>
    </row>
    <row r="13313" spans="23:24" x14ac:dyDescent="0.2">
      <c r="W13313" s="25"/>
      <c r="X13313" s="25"/>
    </row>
    <row r="13314" spans="23:24" x14ac:dyDescent="0.2">
      <c r="W13314" s="25"/>
      <c r="X13314" s="25"/>
    </row>
    <row r="13315" spans="23:24" x14ac:dyDescent="0.2">
      <c r="W13315" s="25"/>
      <c r="X13315" s="25"/>
    </row>
    <row r="13316" spans="23:24" x14ac:dyDescent="0.2">
      <c r="W13316" s="25"/>
      <c r="X13316" s="25"/>
    </row>
    <row r="13317" spans="23:24" x14ac:dyDescent="0.2">
      <c r="W13317" s="25"/>
      <c r="X13317" s="25"/>
    </row>
    <row r="13318" spans="23:24" x14ac:dyDescent="0.2">
      <c r="W13318" s="25"/>
      <c r="X13318" s="25"/>
    </row>
    <row r="13319" spans="23:24" x14ac:dyDescent="0.2">
      <c r="W13319" s="25"/>
      <c r="X13319" s="25"/>
    </row>
    <row r="13320" spans="23:24" x14ac:dyDescent="0.2">
      <c r="W13320" s="25"/>
      <c r="X13320" s="25"/>
    </row>
    <row r="13321" spans="23:24" x14ac:dyDescent="0.2">
      <c r="W13321" s="25"/>
      <c r="X13321" s="25"/>
    </row>
    <row r="13322" spans="23:24" x14ac:dyDescent="0.2">
      <c r="W13322" s="25"/>
      <c r="X13322" s="25"/>
    </row>
    <row r="13323" spans="23:24" x14ac:dyDescent="0.2">
      <c r="W13323" s="25"/>
      <c r="X13323" s="25"/>
    </row>
    <row r="13324" spans="23:24" x14ac:dyDescent="0.2">
      <c r="W13324" s="25"/>
      <c r="X13324" s="25"/>
    </row>
    <row r="13325" spans="23:24" x14ac:dyDescent="0.2">
      <c r="W13325" s="25"/>
      <c r="X13325" s="25"/>
    </row>
    <row r="13326" spans="23:24" x14ac:dyDescent="0.2">
      <c r="W13326" s="25"/>
      <c r="X13326" s="25"/>
    </row>
    <row r="13327" spans="23:24" x14ac:dyDescent="0.2">
      <c r="W13327" s="25"/>
      <c r="X13327" s="25"/>
    </row>
    <row r="13328" spans="23:24" x14ac:dyDescent="0.2">
      <c r="W13328" s="25"/>
      <c r="X13328" s="25"/>
    </row>
    <row r="13329" spans="23:24" x14ac:dyDescent="0.2">
      <c r="W13329" s="25"/>
      <c r="X13329" s="25"/>
    </row>
    <row r="13330" spans="23:24" x14ac:dyDescent="0.2">
      <c r="W13330" s="25"/>
      <c r="X13330" s="25"/>
    </row>
    <row r="13331" spans="23:24" x14ac:dyDescent="0.2">
      <c r="W13331" s="25"/>
      <c r="X13331" s="25"/>
    </row>
    <row r="13332" spans="23:24" x14ac:dyDescent="0.2">
      <c r="W13332" s="25"/>
      <c r="X13332" s="25"/>
    </row>
    <row r="13333" spans="23:24" x14ac:dyDescent="0.2">
      <c r="W13333" s="25"/>
      <c r="X13333" s="25"/>
    </row>
    <row r="13334" spans="23:24" x14ac:dyDescent="0.2">
      <c r="W13334" s="25"/>
      <c r="X13334" s="25"/>
    </row>
    <row r="13335" spans="23:24" x14ac:dyDescent="0.2">
      <c r="W13335" s="25"/>
      <c r="X13335" s="25"/>
    </row>
    <row r="13336" spans="23:24" x14ac:dyDescent="0.2">
      <c r="W13336" s="25"/>
      <c r="X13336" s="25"/>
    </row>
    <row r="13337" spans="23:24" x14ac:dyDescent="0.2">
      <c r="W13337" s="25"/>
      <c r="X13337" s="25"/>
    </row>
    <row r="13338" spans="23:24" x14ac:dyDescent="0.2">
      <c r="W13338" s="25"/>
      <c r="X13338" s="25"/>
    </row>
    <row r="13339" spans="23:24" x14ac:dyDescent="0.2">
      <c r="W13339" s="25"/>
      <c r="X13339" s="25"/>
    </row>
    <row r="13340" spans="23:24" x14ac:dyDescent="0.2">
      <c r="W13340" s="25"/>
      <c r="X13340" s="25"/>
    </row>
    <row r="13341" spans="23:24" x14ac:dyDescent="0.2">
      <c r="W13341" s="25"/>
      <c r="X13341" s="25"/>
    </row>
    <row r="13342" spans="23:24" x14ac:dyDescent="0.2">
      <c r="W13342" s="25"/>
      <c r="X13342" s="25"/>
    </row>
    <row r="13343" spans="23:24" x14ac:dyDescent="0.2">
      <c r="W13343" s="25"/>
      <c r="X13343" s="25"/>
    </row>
    <row r="13344" spans="23:24" x14ac:dyDescent="0.2">
      <c r="W13344" s="25"/>
      <c r="X13344" s="25"/>
    </row>
    <row r="13345" spans="23:24" x14ac:dyDescent="0.2">
      <c r="W13345" s="25"/>
      <c r="X13345" s="25"/>
    </row>
    <row r="13346" spans="23:24" x14ac:dyDescent="0.2">
      <c r="W13346" s="25"/>
      <c r="X13346" s="25"/>
    </row>
    <row r="13347" spans="23:24" x14ac:dyDescent="0.2">
      <c r="W13347" s="25"/>
      <c r="X13347" s="25"/>
    </row>
    <row r="13348" spans="23:24" x14ac:dyDescent="0.2">
      <c r="W13348" s="25"/>
      <c r="X13348" s="25"/>
    </row>
    <row r="13349" spans="23:24" x14ac:dyDescent="0.2">
      <c r="W13349" s="25"/>
      <c r="X13349" s="25"/>
    </row>
    <row r="13350" spans="23:24" x14ac:dyDescent="0.2">
      <c r="W13350" s="25"/>
      <c r="X13350" s="25"/>
    </row>
    <row r="13351" spans="23:24" x14ac:dyDescent="0.2">
      <c r="W13351" s="25"/>
      <c r="X13351" s="25"/>
    </row>
    <row r="13352" spans="23:24" x14ac:dyDescent="0.2">
      <c r="W13352" s="25"/>
      <c r="X13352" s="25"/>
    </row>
    <row r="13353" spans="23:24" x14ac:dyDescent="0.2">
      <c r="W13353" s="25"/>
      <c r="X13353" s="25"/>
    </row>
    <row r="13354" spans="23:24" x14ac:dyDescent="0.2">
      <c r="W13354" s="25"/>
      <c r="X13354" s="25"/>
    </row>
    <row r="13355" spans="23:24" x14ac:dyDescent="0.2">
      <c r="W13355" s="25"/>
      <c r="X13355" s="25"/>
    </row>
    <row r="13356" spans="23:24" x14ac:dyDescent="0.2">
      <c r="W13356" s="25"/>
      <c r="X13356" s="25"/>
    </row>
    <row r="13357" spans="23:24" x14ac:dyDescent="0.2">
      <c r="W13357" s="25"/>
      <c r="X13357" s="25"/>
    </row>
    <row r="13358" spans="23:24" x14ac:dyDescent="0.2">
      <c r="W13358" s="25"/>
      <c r="X13358" s="25"/>
    </row>
    <row r="13359" spans="23:24" x14ac:dyDescent="0.2">
      <c r="W13359" s="25"/>
      <c r="X13359" s="25"/>
    </row>
    <row r="13360" spans="23:24" x14ac:dyDescent="0.2">
      <c r="W13360" s="25"/>
      <c r="X13360" s="25"/>
    </row>
    <row r="13361" spans="23:24" x14ac:dyDescent="0.2">
      <c r="W13361" s="25"/>
      <c r="X13361" s="25"/>
    </row>
    <row r="13362" spans="23:24" x14ac:dyDescent="0.2">
      <c r="W13362" s="25"/>
      <c r="X13362" s="25"/>
    </row>
    <row r="13363" spans="23:24" x14ac:dyDescent="0.2">
      <c r="W13363" s="25"/>
      <c r="X13363" s="25"/>
    </row>
    <row r="13364" spans="23:24" x14ac:dyDescent="0.2">
      <c r="W13364" s="25"/>
      <c r="X13364" s="25"/>
    </row>
    <row r="13365" spans="23:24" x14ac:dyDescent="0.2">
      <c r="W13365" s="25"/>
      <c r="X13365" s="25"/>
    </row>
    <row r="13366" spans="23:24" x14ac:dyDescent="0.2">
      <c r="W13366" s="25"/>
      <c r="X13366" s="25"/>
    </row>
    <row r="13367" spans="23:24" x14ac:dyDescent="0.2">
      <c r="W13367" s="25"/>
      <c r="X13367" s="25"/>
    </row>
    <row r="13368" spans="23:24" x14ac:dyDescent="0.2">
      <c r="W13368" s="25"/>
      <c r="X13368" s="25"/>
    </row>
    <row r="13369" spans="23:24" x14ac:dyDescent="0.2">
      <c r="W13369" s="25"/>
      <c r="X13369" s="25"/>
    </row>
    <row r="13370" spans="23:24" x14ac:dyDescent="0.2">
      <c r="W13370" s="25"/>
      <c r="X13370" s="25"/>
    </row>
    <row r="13371" spans="23:24" x14ac:dyDescent="0.2">
      <c r="W13371" s="25"/>
      <c r="X13371" s="25"/>
    </row>
    <row r="13372" spans="23:24" x14ac:dyDescent="0.2">
      <c r="W13372" s="25"/>
      <c r="X13372" s="25"/>
    </row>
    <row r="13373" spans="23:24" x14ac:dyDescent="0.2">
      <c r="W13373" s="25"/>
      <c r="X13373" s="25"/>
    </row>
    <row r="13374" spans="23:24" x14ac:dyDescent="0.2">
      <c r="W13374" s="25"/>
      <c r="X13374" s="25"/>
    </row>
    <row r="13375" spans="23:24" x14ac:dyDescent="0.2">
      <c r="W13375" s="25"/>
      <c r="X13375" s="25"/>
    </row>
    <row r="13376" spans="23:24" x14ac:dyDescent="0.2">
      <c r="W13376" s="25"/>
      <c r="X13376" s="25"/>
    </row>
    <row r="13377" spans="23:24" x14ac:dyDescent="0.2">
      <c r="W13377" s="25"/>
      <c r="X13377" s="25"/>
    </row>
    <row r="13378" spans="23:24" x14ac:dyDescent="0.2">
      <c r="W13378" s="25"/>
      <c r="X13378" s="25"/>
    </row>
    <row r="13379" spans="23:24" x14ac:dyDescent="0.2">
      <c r="W13379" s="25"/>
      <c r="X13379" s="25"/>
    </row>
    <row r="13380" spans="23:24" x14ac:dyDescent="0.2">
      <c r="W13380" s="25"/>
      <c r="X13380" s="25"/>
    </row>
    <row r="13381" spans="23:24" x14ac:dyDescent="0.2">
      <c r="W13381" s="25"/>
      <c r="X13381" s="25"/>
    </row>
    <row r="13382" spans="23:24" x14ac:dyDescent="0.2">
      <c r="W13382" s="25"/>
      <c r="X13382" s="25"/>
    </row>
    <row r="13383" spans="23:24" x14ac:dyDescent="0.2">
      <c r="W13383" s="25"/>
      <c r="X13383" s="25"/>
    </row>
    <row r="13384" spans="23:24" x14ac:dyDescent="0.2">
      <c r="W13384" s="25"/>
      <c r="X13384" s="25"/>
    </row>
    <row r="13385" spans="23:24" x14ac:dyDescent="0.2">
      <c r="W13385" s="25"/>
      <c r="X13385" s="25"/>
    </row>
    <row r="13386" spans="23:24" x14ac:dyDescent="0.2">
      <c r="W13386" s="25"/>
      <c r="X13386" s="25"/>
    </row>
    <row r="13387" spans="23:24" x14ac:dyDescent="0.2">
      <c r="W13387" s="25"/>
      <c r="X13387" s="25"/>
    </row>
    <row r="13388" spans="23:24" x14ac:dyDescent="0.2">
      <c r="W13388" s="25"/>
      <c r="X13388" s="25"/>
    </row>
    <row r="13389" spans="23:24" x14ac:dyDescent="0.2">
      <c r="W13389" s="25"/>
      <c r="X13389" s="25"/>
    </row>
    <row r="13390" spans="23:24" x14ac:dyDescent="0.2">
      <c r="W13390" s="25"/>
      <c r="X13390" s="25"/>
    </row>
    <row r="13391" spans="23:24" x14ac:dyDescent="0.2">
      <c r="W13391" s="25"/>
      <c r="X13391" s="25"/>
    </row>
    <row r="13392" spans="23:24" x14ac:dyDescent="0.2">
      <c r="W13392" s="25"/>
      <c r="X13392" s="25"/>
    </row>
    <row r="13393" spans="23:24" x14ac:dyDescent="0.2">
      <c r="W13393" s="25"/>
      <c r="X13393" s="25"/>
    </row>
    <row r="13394" spans="23:24" x14ac:dyDescent="0.2">
      <c r="W13394" s="25"/>
      <c r="X13394" s="25"/>
    </row>
    <row r="13395" spans="23:24" x14ac:dyDescent="0.2">
      <c r="W13395" s="25"/>
      <c r="X13395" s="25"/>
    </row>
    <row r="13396" spans="23:24" x14ac:dyDescent="0.2">
      <c r="W13396" s="25"/>
      <c r="X13396" s="25"/>
    </row>
    <row r="13397" spans="23:24" x14ac:dyDescent="0.2">
      <c r="W13397" s="25"/>
      <c r="X13397" s="25"/>
    </row>
    <row r="13398" spans="23:24" x14ac:dyDescent="0.2">
      <c r="W13398" s="25"/>
      <c r="X13398" s="25"/>
    </row>
    <row r="13399" spans="23:24" x14ac:dyDescent="0.2">
      <c r="W13399" s="25"/>
      <c r="X13399" s="25"/>
    </row>
    <row r="13400" spans="23:24" x14ac:dyDescent="0.2">
      <c r="W13400" s="25"/>
      <c r="X13400" s="25"/>
    </row>
    <row r="13401" spans="23:24" x14ac:dyDescent="0.2">
      <c r="W13401" s="25"/>
      <c r="X13401" s="25"/>
    </row>
    <row r="13402" spans="23:24" x14ac:dyDescent="0.2">
      <c r="W13402" s="25"/>
      <c r="X13402" s="25"/>
    </row>
    <row r="13403" spans="23:24" x14ac:dyDescent="0.2">
      <c r="W13403" s="25"/>
      <c r="X13403" s="25"/>
    </row>
    <row r="13404" spans="23:24" x14ac:dyDescent="0.2">
      <c r="W13404" s="25"/>
      <c r="X13404" s="25"/>
    </row>
    <row r="13405" spans="23:24" x14ac:dyDescent="0.2">
      <c r="W13405" s="25"/>
      <c r="X13405" s="25"/>
    </row>
    <row r="13406" spans="23:24" x14ac:dyDescent="0.2">
      <c r="W13406" s="25"/>
      <c r="X13406" s="25"/>
    </row>
    <row r="13407" spans="23:24" x14ac:dyDescent="0.2">
      <c r="W13407" s="25"/>
      <c r="X13407" s="25"/>
    </row>
    <row r="13408" spans="23:24" x14ac:dyDescent="0.2">
      <c r="W13408" s="25"/>
      <c r="X13408" s="25"/>
    </row>
    <row r="13409" spans="23:24" x14ac:dyDescent="0.2">
      <c r="W13409" s="25"/>
      <c r="X13409" s="25"/>
    </row>
    <row r="13410" spans="23:24" x14ac:dyDescent="0.2">
      <c r="W13410" s="25"/>
      <c r="X13410" s="25"/>
    </row>
    <row r="13411" spans="23:24" x14ac:dyDescent="0.2">
      <c r="W13411" s="25"/>
      <c r="X13411" s="25"/>
    </row>
    <row r="13412" spans="23:24" x14ac:dyDescent="0.2">
      <c r="W13412" s="25"/>
      <c r="X13412" s="25"/>
    </row>
    <row r="13413" spans="23:24" x14ac:dyDescent="0.2">
      <c r="W13413" s="25"/>
      <c r="X13413" s="25"/>
    </row>
    <row r="13414" spans="23:24" x14ac:dyDescent="0.2">
      <c r="W13414" s="25"/>
      <c r="X13414" s="25"/>
    </row>
    <row r="13415" spans="23:24" x14ac:dyDescent="0.2">
      <c r="W13415" s="25"/>
      <c r="X13415" s="25"/>
    </row>
    <row r="13416" spans="23:24" x14ac:dyDescent="0.2">
      <c r="W13416" s="25"/>
      <c r="X13416" s="25"/>
    </row>
    <row r="13417" spans="23:24" x14ac:dyDescent="0.2">
      <c r="W13417" s="25"/>
      <c r="X13417" s="25"/>
    </row>
    <row r="13418" spans="23:24" x14ac:dyDescent="0.2">
      <c r="W13418" s="25"/>
      <c r="X13418" s="25"/>
    </row>
    <row r="13419" spans="23:24" x14ac:dyDescent="0.2">
      <c r="W13419" s="25"/>
      <c r="X13419" s="25"/>
    </row>
    <row r="13420" spans="23:24" x14ac:dyDescent="0.2">
      <c r="W13420" s="25"/>
      <c r="X13420" s="25"/>
    </row>
    <row r="13421" spans="23:24" x14ac:dyDescent="0.2">
      <c r="W13421" s="25"/>
      <c r="X13421" s="25"/>
    </row>
    <row r="13422" spans="23:24" x14ac:dyDescent="0.2">
      <c r="W13422" s="25"/>
      <c r="X13422" s="25"/>
    </row>
    <row r="13423" spans="23:24" x14ac:dyDescent="0.2">
      <c r="W13423" s="25"/>
      <c r="X13423" s="25"/>
    </row>
    <row r="13424" spans="23:24" x14ac:dyDescent="0.2">
      <c r="W13424" s="25"/>
      <c r="X13424" s="25"/>
    </row>
    <row r="13425" spans="23:24" x14ac:dyDescent="0.2">
      <c r="W13425" s="25"/>
      <c r="X13425" s="25"/>
    </row>
    <row r="13426" spans="23:24" x14ac:dyDescent="0.2">
      <c r="W13426" s="25"/>
      <c r="X13426" s="25"/>
    </row>
    <row r="13427" spans="23:24" x14ac:dyDescent="0.2">
      <c r="W13427" s="25"/>
      <c r="X13427" s="25"/>
    </row>
    <row r="13428" spans="23:24" x14ac:dyDescent="0.2">
      <c r="W13428" s="25"/>
      <c r="X13428" s="25"/>
    </row>
    <row r="13429" spans="23:24" x14ac:dyDescent="0.2">
      <c r="W13429" s="25"/>
      <c r="X13429" s="25"/>
    </row>
    <row r="13430" spans="23:24" x14ac:dyDescent="0.2">
      <c r="W13430" s="25"/>
      <c r="X13430" s="25"/>
    </row>
    <row r="13431" spans="23:24" x14ac:dyDescent="0.2">
      <c r="W13431" s="25"/>
      <c r="X13431" s="25"/>
    </row>
    <row r="13432" spans="23:24" x14ac:dyDescent="0.2">
      <c r="W13432" s="25"/>
      <c r="X13432" s="25"/>
    </row>
    <row r="13433" spans="23:24" x14ac:dyDescent="0.2">
      <c r="W13433" s="25"/>
      <c r="X13433" s="25"/>
    </row>
    <row r="13434" spans="23:24" x14ac:dyDescent="0.2">
      <c r="W13434" s="25"/>
      <c r="X13434" s="25"/>
    </row>
    <row r="13435" spans="23:24" x14ac:dyDescent="0.2">
      <c r="W13435" s="25"/>
      <c r="X13435" s="25"/>
    </row>
    <row r="13436" spans="23:24" x14ac:dyDescent="0.2">
      <c r="W13436" s="25"/>
      <c r="X13436" s="25"/>
    </row>
    <row r="13437" spans="23:24" x14ac:dyDescent="0.2">
      <c r="W13437" s="25"/>
      <c r="X13437" s="25"/>
    </row>
    <row r="13438" spans="23:24" x14ac:dyDescent="0.2">
      <c r="W13438" s="25"/>
      <c r="X13438" s="25"/>
    </row>
    <row r="13439" spans="23:24" x14ac:dyDescent="0.2">
      <c r="W13439" s="25"/>
      <c r="X13439" s="25"/>
    </row>
    <row r="13440" spans="23:24" x14ac:dyDescent="0.2">
      <c r="W13440" s="25"/>
      <c r="X13440" s="25"/>
    </row>
    <row r="13441" spans="23:24" x14ac:dyDescent="0.2">
      <c r="W13441" s="25"/>
      <c r="X13441" s="25"/>
    </row>
    <row r="13442" spans="23:24" x14ac:dyDescent="0.2">
      <c r="W13442" s="25"/>
      <c r="X13442" s="25"/>
    </row>
    <row r="13443" spans="23:24" x14ac:dyDescent="0.2">
      <c r="W13443" s="25"/>
      <c r="X13443" s="25"/>
    </row>
    <row r="13444" spans="23:24" x14ac:dyDescent="0.2">
      <c r="W13444" s="25"/>
      <c r="X13444" s="25"/>
    </row>
    <row r="13445" spans="23:24" x14ac:dyDescent="0.2">
      <c r="W13445" s="25"/>
      <c r="X13445" s="25"/>
    </row>
    <row r="13446" spans="23:24" x14ac:dyDescent="0.2">
      <c r="W13446" s="25"/>
      <c r="X13446" s="25"/>
    </row>
    <row r="13447" spans="23:24" x14ac:dyDescent="0.2">
      <c r="W13447" s="25"/>
      <c r="X13447" s="25"/>
    </row>
    <row r="13448" spans="23:24" x14ac:dyDescent="0.2">
      <c r="W13448" s="25"/>
      <c r="X13448" s="25"/>
    </row>
    <row r="13449" spans="23:24" x14ac:dyDescent="0.2">
      <c r="W13449" s="25"/>
      <c r="X13449" s="25"/>
    </row>
    <row r="13450" spans="23:24" x14ac:dyDescent="0.2">
      <c r="W13450" s="25"/>
      <c r="X13450" s="25"/>
    </row>
    <row r="13451" spans="23:24" x14ac:dyDescent="0.2">
      <c r="W13451" s="25"/>
      <c r="X13451" s="25"/>
    </row>
    <row r="13452" spans="23:24" x14ac:dyDescent="0.2">
      <c r="W13452" s="25"/>
      <c r="X13452" s="25"/>
    </row>
    <row r="13453" spans="23:24" x14ac:dyDescent="0.2">
      <c r="W13453" s="25"/>
      <c r="X13453" s="25"/>
    </row>
    <row r="13454" spans="23:24" x14ac:dyDescent="0.2">
      <c r="W13454" s="25"/>
      <c r="X13454" s="25"/>
    </row>
    <row r="13455" spans="23:24" x14ac:dyDescent="0.2">
      <c r="W13455" s="25"/>
      <c r="X13455" s="25"/>
    </row>
    <row r="13456" spans="23:24" x14ac:dyDescent="0.2">
      <c r="W13456" s="25"/>
      <c r="X13456" s="25"/>
    </row>
    <row r="13457" spans="23:24" x14ac:dyDescent="0.2">
      <c r="W13457" s="25"/>
      <c r="X13457" s="25"/>
    </row>
    <row r="13458" spans="23:24" x14ac:dyDescent="0.2">
      <c r="W13458" s="25"/>
      <c r="X13458" s="25"/>
    </row>
    <row r="13459" spans="23:24" x14ac:dyDescent="0.2">
      <c r="W13459" s="25"/>
      <c r="X13459" s="25"/>
    </row>
    <row r="13460" spans="23:24" x14ac:dyDescent="0.2">
      <c r="W13460" s="25"/>
      <c r="X13460" s="25"/>
    </row>
    <row r="13461" spans="23:24" x14ac:dyDescent="0.2">
      <c r="W13461" s="25"/>
      <c r="X13461" s="25"/>
    </row>
    <row r="13462" spans="23:24" x14ac:dyDescent="0.2">
      <c r="W13462" s="25"/>
      <c r="X13462" s="25"/>
    </row>
    <row r="13463" spans="23:24" x14ac:dyDescent="0.2">
      <c r="W13463" s="25"/>
      <c r="X13463" s="25"/>
    </row>
    <row r="13464" spans="23:24" x14ac:dyDescent="0.2">
      <c r="W13464" s="25"/>
      <c r="X13464" s="25"/>
    </row>
    <row r="13465" spans="23:24" x14ac:dyDescent="0.2">
      <c r="W13465" s="25"/>
      <c r="X13465" s="25"/>
    </row>
    <row r="13466" spans="23:24" x14ac:dyDescent="0.2">
      <c r="W13466" s="25"/>
      <c r="X13466" s="25"/>
    </row>
    <row r="13467" spans="23:24" x14ac:dyDescent="0.2">
      <c r="W13467" s="25"/>
      <c r="X13467" s="25"/>
    </row>
    <row r="13468" spans="23:24" x14ac:dyDescent="0.2">
      <c r="W13468" s="25"/>
      <c r="X13468" s="25"/>
    </row>
    <row r="13469" spans="23:24" x14ac:dyDescent="0.2">
      <c r="W13469" s="25"/>
      <c r="X13469" s="25"/>
    </row>
    <row r="13470" spans="23:24" x14ac:dyDescent="0.2">
      <c r="W13470" s="25"/>
      <c r="X13470" s="25"/>
    </row>
    <row r="13471" spans="23:24" x14ac:dyDescent="0.2">
      <c r="W13471" s="25"/>
      <c r="X13471" s="25"/>
    </row>
    <row r="13472" spans="23:24" x14ac:dyDescent="0.2">
      <c r="W13472" s="25"/>
      <c r="X13472" s="25"/>
    </row>
    <row r="13473" spans="23:24" x14ac:dyDescent="0.2">
      <c r="W13473" s="25"/>
      <c r="X13473" s="25"/>
    </row>
    <row r="13474" spans="23:24" x14ac:dyDescent="0.2">
      <c r="W13474" s="25"/>
      <c r="X13474" s="25"/>
    </row>
    <row r="13475" spans="23:24" x14ac:dyDescent="0.2">
      <c r="W13475" s="25"/>
      <c r="X13475" s="25"/>
    </row>
    <row r="13476" spans="23:24" x14ac:dyDescent="0.2">
      <c r="W13476" s="25"/>
      <c r="X13476" s="25"/>
    </row>
    <row r="13477" spans="23:24" x14ac:dyDescent="0.2">
      <c r="W13477" s="25"/>
      <c r="X13477" s="25"/>
    </row>
    <row r="13478" spans="23:24" x14ac:dyDescent="0.2">
      <c r="W13478" s="25"/>
      <c r="X13478" s="25"/>
    </row>
    <row r="13479" spans="23:24" x14ac:dyDescent="0.2">
      <c r="W13479" s="25"/>
      <c r="X13479" s="25"/>
    </row>
    <row r="13480" spans="23:24" x14ac:dyDescent="0.2">
      <c r="W13480" s="25"/>
      <c r="X13480" s="25"/>
    </row>
    <row r="13481" spans="23:24" x14ac:dyDescent="0.2">
      <c r="W13481" s="25"/>
      <c r="X13481" s="25"/>
    </row>
    <row r="13482" spans="23:24" x14ac:dyDescent="0.2">
      <c r="W13482" s="25"/>
      <c r="X13482" s="25"/>
    </row>
    <row r="13483" spans="23:24" x14ac:dyDescent="0.2">
      <c r="W13483" s="25"/>
      <c r="X13483" s="25"/>
    </row>
    <row r="13484" spans="23:24" x14ac:dyDescent="0.2">
      <c r="W13484" s="25"/>
      <c r="X13484" s="25"/>
    </row>
    <row r="13485" spans="23:24" x14ac:dyDescent="0.2">
      <c r="W13485" s="25"/>
      <c r="X13485" s="25"/>
    </row>
    <row r="13486" spans="23:24" x14ac:dyDescent="0.2">
      <c r="W13486" s="25"/>
      <c r="X13486" s="25"/>
    </row>
    <row r="13487" spans="23:24" x14ac:dyDescent="0.2">
      <c r="W13487" s="25"/>
      <c r="X13487" s="25"/>
    </row>
    <row r="13488" spans="23:24" x14ac:dyDescent="0.2">
      <c r="W13488" s="25"/>
      <c r="X13488" s="25"/>
    </row>
    <row r="13489" spans="23:24" x14ac:dyDescent="0.2">
      <c r="W13489" s="25"/>
      <c r="X13489" s="25"/>
    </row>
    <row r="13490" spans="23:24" x14ac:dyDescent="0.2">
      <c r="W13490" s="25"/>
      <c r="X13490" s="25"/>
    </row>
    <row r="13491" spans="23:24" x14ac:dyDescent="0.2">
      <c r="W13491" s="25"/>
      <c r="X13491" s="25"/>
    </row>
    <row r="13492" spans="23:24" x14ac:dyDescent="0.2">
      <c r="W13492" s="25"/>
      <c r="X13492" s="25"/>
    </row>
    <row r="13493" spans="23:24" x14ac:dyDescent="0.2">
      <c r="W13493" s="25"/>
      <c r="X13493" s="25"/>
    </row>
    <row r="13494" spans="23:24" x14ac:dyDescent="0.2">
      <c r="W13494" s="25"/>
      <c r="X13494" s="25"/>
    </row>
    <row r="13495" spans="23:24" x14ac:dyDescent="0.2">
      <c r="W13495" s="25"/>
      <c r="X13495" s="25"/>
    </row>
    <row r="13496" spans="23:24" x14ac:dyDescent="0.2">
      <c r="W13496" s="25"/>
      <c r="X13496" s="25"/>
    </row>
    <row r="13497" spans="23:24" x14ac:dyDescent="0.2">
      <c r="W13497" s="25"/>
      <c r="X13497" s="25"/>
    </row>
    <row r="13498" spans="23:24" x14ac:dyDescent="0.2">
      <c r="W13498" s="25"/>
      <c r="X13498" s="25"/>
    </row>
    <row r="13499" spans="23:24" x14ac:dyDescent="0.2">
      <c r="W13499" s="25"/>
      <c r="X13499" s="25"/>
    </row>
    <row r="13500" spans="23:24" x14ac:dyDescent="0.2">
      <c r="W13500" s="25"/>
      <c r="X13500" s="25"/>
    </row>
    <row r="13501" spans="23:24" x14ac:dyDescent="0.2">
      <c r="W13501" s="25"/>
      <c r="X13501" s="25"/>
    </row>
    <row r="13502" spans="23:24" x14ac:dyDescent="0.2">
      <c r="W13502" s="25"/>
      <c r="X13502" s="25"/>
    </row>
    <row r="13503" spans="23:24" x14ac:dyDescent="0.2">
      <c r="W13503" s="25"/>
      <c r="X13503" s="25"/>
    </row>
    <row r="13504" spans="23:24" x14ac:dyDescent="0.2">
      <c r="W13504" s="25"/>
      <c r="X13504" s="25"/>
    </row>
    <row r="13505" spans="23:24" x14ac:dyDescent="0.2">
      <c r="W13505" s="25"/>
      <c r="X13505" s="25"/>
    </row>
    <row r="13506" spans="23:24" x14ac:dyDescent="0.2">
      <c r="W13506" s="25"/>
      <c r="X13506" s="25"/>
    </row>
    <row r="13507" spans="23:24" x14ac:dyDescent="0.2">
      <c r="W13507" s="25"/>
      <c r="X13507" s="25"/>
    </row>
    <row r="13508" spans="23:24" x14ac:dyDescent="0.2">
      <c r="W13508" s="25"/>
      <c r="X13508" s="25"/>
    </row>
    <row r="13509" spans="23:24" x14ac:dyDescent="0.2">
      <c r="W13509" s="25"/>
      <c r="X13509" s="25"/>
    </row>
    <row r="13510" spans="23:24" x14ac:dyDescent="0.2">
      <c r="W13510" s="25"/>
      <c r="X13510" s="25"/>
    </row>
    <row r="13511" spans="23:24" x14ac:dyDescent="0.2">
      <c r="W13511" s="25"/>
      <c r="X13511" s="25"/>
    </row>
    <row r="13512" spans="23:24" x14ac:dyDescent="0.2">
      <c r="W13512" s="25"/>
      <c r="X13512" s="25"/>
    </row>
    <row r="13513" spans="23:24" x14ac:dyDescent="0.2">
      <c r="W13513" s="25"/>
      <c r="X13513" s="25"/>
    </row>
    <row r="13514" spans="23:24" x14ac:dyDescent="0.2">
      <c r="W13514" s="25"/>
      <c r="X13514" s="25"/>
    </row>
    <row r="13515" spans="23:24" x14ac:dyDescent="0.2">
      <c r="W13515" s="25"/>
      <c r="X13515" s="25"/>
    </row>
    <row r="13516" spans="23:24" x14ac:dyDescent="0.2">
      <c r="W13516" s="25"/>
      <c r="X13516" s="25"/>
    </row>
    <row r="13517" spans="23:24" x14ac:dyDescent="0.2">
      <c r="W13517" s="25"/>
      <c r="X13517" s="25"/>
    </row>
    <row r="13518" spans="23:24" x14ac:dyDescent="0.2">
      <c r="W13518" s="25"/>
      <c r="X13518" s="25"/>
    </row>
    <row r="13519" spans="23:24" x14ac:dyDescent="0.2">
      <c r="W13519" s="25"/>
      <c r="X13519" s="25"/>
    </row>
    <row r="13520" spans="23:24" x14ac:dyDescent="0.2">
      <c r="W13520" s="25"/>
      <c r="X13520" s="25"/>
    </row>
    <row r="13521" spans="23:24" x14ac:dyDescent="0.2">
      <c r="W13521" s="25"/>
      <c r="X13521" s="25"/>
    </row>
    <row r="13522" spans="23:24" x14ac:dyDescent="0.2">
      <c r="W13522" s="25"/>
      <c r="X13522" s="25"/>
    </row>
    <row r="13523" spans="23:24" x14ac:dyDescent="0.2">
      <c r="W13523" s="25"/>
      <c r="X13523" s="25"/>
    </row>
    <row r="13524" spans="23:24" x14ac:dyDescent="0.2">
      <c r="W13524" s="25"/>
      <c r="X13524" s="25"/>
    </row>
    <row r="13525" spans="23:24" x14ac:dyDescent="0.2">
      <c r="W13525" s="25"/>
      <c r="X13525" s="25"/>
    </row>
    <row r="13526" spans="23:24" x14ac:dyDescent="0.2">
      <c r="W13526" s="25"/>
      <c r="X13526" s="25"/>
    </row>
    <row r="13527" spans="23:24" x14ac:dyDescent="0.2">
      <c r="W13527" s="25"/>
      <c r="X13527" s="25"/>
    </row>
    <row r="13528" spans="23:24" x14ac:dyDescent="0.2">
      <c r="W13528" s="25"/>
      <c r="X13528" s="25"/>
    </row>
    <row r="13529" spans="23:24" x14ac:dyDescent="0.2">
      <c r="W13529" s="25"/>
      <c r="X13529" s="25"/>
    </row>
    <row r="13530" spans="23:24" x14ac:dyDescent="0.2">
      <c r="W13530" s="25"/>
      <c r="X13530" s="25"/>
    </row>
    <row r="13531" spans="23:24" x14ac:dyDescent="0.2">
      <c r="W13531" s="25"/>
      <c r="X13531" s="25"/>
    </row>
    <row r="13532" spans="23:24" x14ac:dyDescent="0.2">
      <c r="W13532" s="25"/>
      <c r="X13532" s="25"/>
    </row>
    <row r="13533" spans="23:24" x14ac:dyDescent="0.2">
      <c r="W13533" s="25"/>
      <c r="X13533" s="25"/>
    </row>
    <row r="13534" spans="23:24" x14ac:dyDescent="0.2">
      <c r="W13534" s="25"/>
      <c r="X13534" s="25"/>
    </row>
    <row r="13535" spans="23:24" x14ac:dyDescent="0.2">
      <c r="W13535" s="25"/>
      <c r="X13535" s="25"/>
    </row>
    <row r="13536" spans="23:24" x14ac:dyDescent="0.2">
      <c r="W13536" s="25"/>
      <c r="X13536" s="25"/>
    </row>
    <row r="13537" spans="23:24" x14ac:dyDescent="0.2">
      <c r="W13537" s="25"/>
      <c r="X13537" s="25"/>
    </row>
    <row r="13538" spans="23:24" x14ac:dyDescent="0.2">
      <c r="W13538" s="25"/>
      <c r="X13538" s="25"/>
    </row>
    <row r="13539" spans="23:24" x14ac:dyDescent="0.2">
      <c r="W13539" s="25"/>
      <c r="X13539" s="25"/>
    </row>
    <row r="13540" spans="23:24" x14ac:dyDescent="0.2">
      <c r="W13540" s="25"/>
      <c r="X13540" s="25"/>
    </row>
    <row r="13541" spans="23:24" x14ac:dyDescent="0.2">
      <c r="W13541" s="25"/>
      <c r="X13541" s="25"/>
    </row>
    <row r="13542" spans="23:24" x14ac:dyDescent="0.2">
      <c r="W13542" s="25"/>
      <c r="X13542" s="25"/>
    </row>
    <row r="13543" spans="23:24" x14ac:dyDescent="0.2">
      <c r="W13543" s="25"/>
      <c r="X13543" s="25"/>
    </row>
    <row r="13544" spans="23:24" x14ac:dyDescent="0.2">
      <c r="W13544" s="25"/>
      <c r="X13544" s="25"/>
    </row>
    <row r="13545" spans="23:24" x14ac:dyDescent="0.2">
      <c r="W13545" s="25"/>
      <c r="X13545" s="25"/>
    </row>
    <row r="13546" spans="23:24" x14ac:dyDescent="0.2">
      <c r="W13546" s="25"/>
      <c r="X13546" s="25"/>
    </row>
    <row r="13547" spans="23:24" x14ac:dyDescent="0.2">
      <c r="W13547" s="25"/>
      <c r="X13547" s="25"/>
    </row>
    <row r="13548" spans="23:24" x14ac:dyDescent="0.2">
      <c r="W13548" s="25"/>
      <c r="X13548" s="25"/>
    </row>
    <row r="13549" spans="23:24" x14ac:dyDescent="0.2">
      <c r="W13549" s="25"/>
      <c r="X13549" s="25"/>
    </row>
    <row r="13550" spans="23:24" x14ac:dyDescent="0.2">
      <c r="W13550" s="25"/>
      <c r="X13550" s="25"/>
    </row>
    <row r="13551" spans="23:24" x14ac:dyDescent="0.2">
      <c r="W13551" s="25"/>
      <c r="X13551" s="25"/>
    </row>
    <row r="13552" spans="23:24" x14ac:dyDescent="0.2">
      <c r="W13552" s="25"/>
      <c r="X13552" s="25"/>
    </row>
    <row r="13553" spans="23:24" x14ac:dyDescent="0.2">
      <c r="W13553" s="25"/>
      <c r="X13553" s="25"/>
    </row>
    <row r="13554" spans="23:24" x14ac:dyDescent="0.2">
      <c r="W13554" s="25"/>
      <c r="X13554" s="25"/>
    </row>
    <row r="13555" spans="23:24" x14ac:dyDescent="0.2">
      <c r="W13555" s="25"/>
      <c r="X13555" s="25"/>
    </row>
    <row r="13556" spans="23:24" x14ac:dyDescent="0.2">
      <c r="W13556" s="25"/>
      <c r="X13556" s="25"/>
    </row>
    <row r="13557" spans="23:24" x14ac:dyDescent="0.2">
      <c r="W13557" s="25"/>
      <c r="X13557" s="25"/>
    </row>
    <row r="13558" spans="23:24" x14ac:dyDescent="0.2">
      <c r="W13558" s="25"/>
      <c r="X13558" s="25"/>
    </row>
    <row r="13559" spans="23:24" x14ac:dyDescent="0.2">
      <c r="W13559" s="25"/>
      <c r="X13559" s="25"/>
    </row>
    <row r="13560" spans="23:24" x14ac:dyDescent="0.2">
      <c r="W13560" s="25"/>
      <c r="X13560" s="25"/>
    </row>
    <row r="13561" spans="23:24" x14ac:dyDescent="0.2">
      <c r="W13561" s="25"/>
      <c r="X13561" s="25"/>
    </row>
    <row r="13562" spans="23:24" x14ac:dyDescent="0.2">
      <c r="W13562" s="25"/>
      <c r="X13562" s="25"/>
    </row>
    <row r="13563" spans="23:24" x14ac:dyDescent="0.2">
      <c r="W13563" s="25"/>
      <c r="X13563" s="25"/>
    </row>
    <row r="13564" spans="23:24" x14ac:dyDescent="0.2">
      <c r="W13564" s="25"/>
      <c r="X13564" s="25"/>
    </row>
    <row r="13565" spans="23:24" x14ac:dyDescent="0.2">
      <c r="W13565" s="25"/>
      <c r="X13565" s="25"/>
    </row>
    <row r="13566" spans="23:24" x14ac:dyDescent="0.2">
      <c r="W13566" s="25"/>
      <c r="X13566" s="25"/>
    </row>
    <row r="13567" spans="23:24" x14ac:dyDescent="0.2">
      <c r="W13567" s="25"/>
      <c r="X13567" s="25"/>
    </row>
    <row r="13568" spans="23:24" x14ac:dyDescent="0.2">
      <c r="W13568" s="25"/>
      <c r="X13568" s="25"/>
    </row>
    <row r="13569" spans="23:24" x14ac:dyDescent="0.2">
      <c r="W13569" s="25"/>
      <c r="X13569" s="25"/>
    </row>
    <row r="13570" spans="23:24" x14ac:dyDescent="0.2">
      <c r="W13570" s="25"/>
      <c r="X13570" s="25"/>
    </row>
    <row r="13571" spans="23:24" x14ac:dyDescent="0.2">
      <c r="W13571" s="25"/>
      <c r="X13571" s="25"/>
    </row>
    <row r="13572" spans="23:24" x14ac:dyDescent="0.2">
      <c r="W13572" s="25"/>
      <c r="X13572" s="25"/>
    </row>
    <row r="13573" spans="23:24" x14ac:dyDescent="0.2">
      <c r="W13573" s="25"/>
      <c r="X13573" s="25"/>
    </row>
    <row r="13574" spans="23:24" x14ac:dyDescent="0.2">
      <c r="W13574" s="25"/>
      <c r="X13574" s="25"/>
    </row>
    <row r="13575" spans="23:24" x14ac:dyDescent="0.2">
      <c r="W13575" s="25"/>
      <c r="X13575" s="25"/>
    </row>
    <row r="13576" spans="23:24" x14ac:dyDescent="0.2">
      <c r="W13576" s="25"/>
      <c r="X13576" s="25"/>
    </row>
    <row r="13577" spans="23:24" x14ac:dyDescent="0.2">
      <c r="W13577" s="25"/>
      <c r="X13577" s="25"/>
    </row>
    <row r="13578" spans="23:24" x14ac:dyDescent="0.2">
      <c r="W13578" s="25"/>
      <c r="X13578" s="25"/>
    </row>
    <row r="13579" spans="23:24" x14ac:dyDescent="0.2">
      <c r="W13579" s="25"/>
      <c r="X13579" s="25"/>
    </row>
    <row r="13580" spans="23:24" x14ac:dyDescent="0.2">
      <c r="W13580" s="25"/>
      <c r="X13580" s="25"/>
    </row>
    <row r="13581" spans="23:24" x14ac:dyDescent="0.2">
      <c r="W13581" s="25"/>
      <c r="X13581" s="25"/>
    </row>
    <row r="13582" spans="23:24" x14ac:dyDescent="0.2">
      <c r="W13582" s="25"/>
      <c r="X13582" s="25"/>
    </row>
    <row r="13583" spans="23:24" x14ac:dyDescent="0.2">
      <c r="W13583" s="25"/>
      <c r="X13583" s="25"/>
    </row>
    <row r="13584" spans="23:24" x14ac:dyDescent="0.2">
      <c r="W13584" s="25"/>
      <c r="X13584" s="25"/>
    </row>
    <row r="13585" spans="23:24" x14ac:dyDescent="0.2">
      <c r="W13585" s="25"/>
      <c r="X13585" s="25"/>
    </row>
    <row r="13586" spans="23:24" x14ac:dyDescent="0.2">
      <c r="W13586" s="25"/>
      <c r="X13586" s="25"/>
    </row>
    <row r="13587" spans="23:24" x14ac:dyDescent="0.2">
      <c r="W13587" s="25"/>
      <c r="X13587" s="25"/>
    </row>
    <row r="13588" spans="23:24" x14ac:dyDescent="0.2">
      <c r="W13588" s="25"/>
      <c r="X13588" s="25"/>
    </row>
    <row r="13589" spans="23:24" x14ac:dyDescent="0.2">
      <c r="W13589" s="25"/>
      <c r="X13589" s="25"/>
    </row>
    <row r="13590" spans="23:24" x14ac:dyDescent="0.2">
      <c r="W13590" s="25"/>
      <c r="X13590" s="25"/>
    </row>
    <row r="13591" spans="23:24" x14ac:dyDescent="0.2">
      <c r="W13591" s="25"/>
      <c r="X13591" s="25"/>
    </row>
    <row r="13592" spans="23:24" x14ac:dyDescent="0.2">
      <c r="W13592" s="25"/>
      <c r="X13592" s="25"/>
    </row>
    <row r="13593" spans="23:24" x14ac:dyDescent="0.2">
      <c r="W13593" s="25"/>
      <c r="X13593" s="25"/>
    </row>
    <row r="13594" spans="23:24" x14ac:dyDescent="0.2">
      <c r="W13594" s="25"/>
      <c r="X13594" s="25"/>
    </row>
    <row r="13595" spans="23:24" x14ac:dyDescent="0.2">
      <c r="W13595" s="25"/>
      <c r="X13595" s="25"/>
    </row>
    <row r="13596" spans="23:24" x14ac:dyDescent="0.2">
      <c r="W13596" s="25"/>
      <c r="X13596" s="25"/>
    </row>
    <row r="13597" spans="23:24" x14ac:dyDescent="0.2">
      <c r="W13597" s="25"/>
      <c r="X13597" s="25"/>
    </row>
    <row r="13598" spans="23:24" x14ac:dyDescent="0.2">
      <c r="W13598" s="25"/>
      <c r="X13598" s="25"/>
    </row>
    <row r="13599" spans="23:24" x14ac:dyDescent="0.2">
      <c r="W13599" s="25"/>
      <c r="X13599" s="25"/>
    </row>
    <row r="13600" spans="23:24" x14ac:dyDescent="0.2">
      <c r="W13600" s="25"/>
      <c r="X13600" s="25"/>
    </row>
    <row r="13601" spans="23:24" x14ac:dyDescent="0.2">
      <c r="W13601" s="25"/>
      <c r="X13601" s="25"/>
    </row>
    <row r="13602" spans="23:24" x14ac:dyDescent="0.2">
      <c r="W13602" s="25"/>
      <c r="X13602" s="25"/>
    </row>
    <row r="13603" spans="23:24" x14ac:dyDescent="0.2">
      <c r="W13603" s="25"/>
      <c r="X13603" s="25"/>
    </row>
    <row r="13604" spans="23:24" x14ac:dyDescent="0.2">
      <c r="W13604" s="25"/>
      <c r="X13604" s="25"/>
    </row>
    <row r="13605" spans="23:24" x14ac:dyDescent="0.2">
      <c r="W13605" s="25"/>
      <c r="X13605" s="25"/>
    </row>
    <row r="13606" spans="23:24" x14ac:dyDescent="0.2">
      <c r="W13606" s="25"/>
      <c r="X13606" s="25"/>
    </row>
    <row r="13607" spans="23:24" x14ac:dyDescent="0.2">
      <c r="W13607" s="25"/>
      <c r="X13607" s="25"/>
    </row>
    <row r="13608" spans="23:24" x14ac:dyDescent="0.2">
      <c r="W13608" s="25"/>
      <c r="X13608" s="25"/>
    </row>
    <row r="13609" spans="23:24" x14ac:dyDescent="0.2">
      <c r="W13609" s="25"/>
      <c r="X13609" s="25"/>
    </row>
    <row r="13610" spans="23:24" x14ac:dyDescent="0.2">
      <c r="W13610" s="25"/>
      <c r="X13610" s="25"/>
    </row>
    <row r="13611" spans="23:24" x14ac:dyDescent="0.2">
      <c r="W13611" s="25"/>
      <c r="X13611" s="25"/>
    </row>
    <row r="13612" spans="23:24" x14ac:dyDescent="0.2">
      <c r="W13612" s="25"/>
      <c r="X13612" s="25"/>
    </row>
    <row r="13613" spans="23:24" x14ac:dyDescent="0.2">
      <c r="W13613" s="25"/>
      <c r="X13613" s="25"/>
    </row>
    <row r="13614" spans="23:24" x14ac:dyDescent="0.2">
      <c r="W13614" s="25"/>
      <c r="X13614" s="25"/>
    </row>
    <row r="13615" spans="23:24" x14ac:dyDescent="0.2">
      <c r="W13615" s="25"/>
      <c r="X13615" s="25"/>
    </row>
    <row r="13616" spans="23:24" x14ac:dyDescent="0.2">
      <c r="W13616" s="25"/>
      <c r="X13616" s="25"/>
    </row>
    <row r="13617" spans="23:24" x14ac:dyDescent="0.2">
      <c r="W13617" s="25"/>
      <c r="X13617" s="25"/>
    </row>
    <row r="13618" spans="23:24" x14ac:dyDescent="0.2">
      <c r="W13618" s="25"/>
      <c r="X13618" s="25"/>
    </row>
    <row r="13619" spans="23:24" x14ac:dyDescent="0.2">
      <c r="W13619" s="25"/>
      <c r="X13619" s="25"/>
    </row>
    <row r="13620" spans="23:24" x14ac:dyDescent="0.2">
      <c r="W13620" s="25"/>
      <c r="X13620" s="25"/>
    </row>
    <row r="13621" spans="23:24" x14ac:dyDescent="0.2">
      <c r="W13621" s="25"/>
      <c r="X13621" s="25"/>
    </row>
    <row r="13622" spans="23:24" x14ac:dyDescent="0.2">
      <c r="W13622" s="25"/>
      <c r="X13622" s="25"/>
    </row>
    <row r="13623" spans="23:24" x14ac:dyDescent="0.2">
      <c r="W13623" s="25"/>
      <c r="X13623" s="25"/>
    </row>
    <row r="13624" spans="23:24" x14ac:dyDescent="0.2">
      <c r="W13624" s="25"/>
      <c r="X13624" s="25"/>
    </row>
    <row r="13625" spans="23:24" x14ac:dyDescent="0.2">
      <c r="W13625" s="25"/>
      <c r="X13625" s="25"/>
    </row>
    <row r="13626" spans="23:24" x14ac:dyDescent="0.2">
      <c r="W13626" s="25"/>
      <c r="X13626" s="25"/>
    </row>
    <row r="13627" spans="23:24" x14ac:dyDescent="0.2">
      <c r="W13627" s="25"/>
      <c r="X13627" s="25"/>
    </row>
    <row r="13628" spans="23:24" x14ac:dyDescent="0.2">
      <c r="W13628" s="25"/>
      <c r="X13628" s="25"/>
    </row>
    <row r="13629" spans="23:24" x14ac:dyDescent="0.2">
      <c r="W13629" s="25"/>
      <c r="X13629" s="25"/>
    </row>
    <row r="13630" spans="23:24" x14ac:dyDescent="0.2">
      <c r="W13630" s="25"/>
      <c r="X13630" s="25"/>
    </row>
    <row r="13631" spans="23:24" x14ac:dyDescent="0.2">
      <c r="W13631" s="25"/>
      <c r="X13631" s="25"/>
    </row>
    <row r="13632" spans="23:24" x14ac:dyDescent="0.2">
      <c r="W13632" s="25"/>
      <c r="X13632" s="25"/>
    </row>
    <row r="13633" spans="23:24" x14ac:dyDescent="0.2">
      <c r="W13633" s="25"/>
      <c r="X13633" s="25"/>
    </row>
    <row r="13634" spans="23:24" x14ac:dyDescent="0.2">
      <c r="W13634" s="25"/>
      <c r="X13634" s="25"/>
    </row>
    <row r="13635" spans="23:24" x14ac:dyDescent="0.2">
      <c r="W13635" s="25"/>
      <c r="X13635" s="25"/>
    </row>
    <row r="13636" spans="23:24" x14ac:dyDescent="0.2">
      <c r="W13636" s="25"/>
      <c r="X13636" s="25"/>
    </row>
    <row r="13637" spans="23:24" x14ac:dyDescent="0.2">
      <c r="W13637" s="25"/>
      <c r="X13637" s="25"/>
    </row>
    <row r="13638" spans="23:24" x14ac:dyDescent="0.2">
      <c r="W13638" s="25"/>
      <c r="X13638" s="25"/>
    </row>
    <row r="13639" spans="23:24" x14ac:dyDescent="0.2">
      <c r="W13639" s="25"/>
      <c r="X13639" s="25"/>
    </row>
    <row r="13640" spans="23:24" x14ac:dyDescent="0.2">
      <c r="W13640" s="25"/>
      <c r="X13640" s="25"/>
    </row>
    <row r="13641" spans="23:24" x14ac:dyDescent="0.2">
      <c r="W13641" s="25"/>
      <c r="X13641" s="25"/>
    </row>
    <row r="13642" spans="23:24" x14ac:dyDescent="0.2">
      <c r="W13642" s="25"/>
      <c r="X13642" s="25"/>
    </row>
    <row r="13643" spans="23:24" x14ac:dyDescent="0.2">
      <c r="W13643" s="25"/>
      <c r="X13643" s="25"/>
    </row>
    <row r="13644" spans="23:24" x14ac:dyDescent="0.2">
      <c r="W13644" s="25"/>
      <c r="X13644" s="25"/>
    </row>
    <row r="13645" spans="23:24" x14ac:dyDescent="0.2">
      <c r="W13645" s="25"/>
      <c r="X13645" s="25"/>
    </row>
    <row r="13646" spans="23:24" x14ac:dyDescent="0.2">
      <c r="W13646" s="25"/>
      <c r="X13646" s="25"/>
    </row>
    <row r="13647" spans="23:24" x14ac:dyDescent="0.2">
      <c r="W13647" s="25"/>
      <c r="X13647" s="25"/>
    </row>
    <row r="13648" spans="23:24" x14ac:dyDescent="0.2">
      <c r="W13648" s="25"/>
      <c r="X13648" s="25"/>
    </row>
    <row r="13649" spans="23:24" x14ac:dyDescent="0.2">
      <c r="W13649" s="25"/>
      <c r="X13649" s="25"/>
    </row>
    <row r="13650" spans="23:24" x14ac:dyDescent="0.2">
      <c r="W13650" s="25"/>
      <c r="X13650" s="25"/>
    </row>
    <row r="13651" spans="23:24" x14ac:dyDescent="0.2">
      <c r="W13651" s="25"/>
      <c r="X13651" s="25"/>
    </row>
    <row r="13652" spans="23:24" x14ac:dyDescent="0.2">
      <c r="W13652" s="25"/>
      <c r="X13652" s="25"/>
    </row>
    <row r="13653" spans="23:24" x14ac:dyDescent="0.2">
      <c r="W13653" s="25"/>
      <c r="X13653" s="25"/>
    </row>
    <row r="13654" spans="23:24" x14ac:dyDescent="0.2">
      <c r="W13654" s="25"/>
      <c r="X13654" s="25"/>
    </row>
    <row r="13655" spans="23:24" x14ac:dyDescent="0.2">
      <c r="W13655" s="25"/>
      <c r="X13655" s="25"/>
    </row>
    <row r="13656" spans="23:24" x14ac:dyDescent="0.2">
      <c r="W13656" s="25"/>
      <c r="X13656" s="25"/>
    </row>
    <row r="13657" spans="23:24" x14ac:dyDescent="0.2">
      <c r="W13657" s="25"/>
      <c r="X13657" s="25"/>
    </row>
    <row r="13658" spans="23:24" x14ac:dyDescent="0.2">
      <c r="W13658" s="25"/>
      <c r="X13658" s="25"/>
    </row>
    <row r="13659" spans="23:24" x14ac:dyDescent="0.2">
      <c r="W13659" s="25"/>
      <c r="X13659" s="25"/>
    </row>
    <row r="13660" spans="23:24" x14ac:dyDescent="0.2">
      <c r="W13660" s="25"/>
      <c r="X13660" s="25"/>
    </row>
    <row r="13661" spans="23:24" x14ac:dyDescent="0.2">
      <c r="W13661" s="25"/>
      <c r="X13661" s="25"/>
    </row>
    <row r="13662" spans="23:24" x14ac:dyDescent="0.2">
      <c r="W13662" s="25"/>
      <c r="X13662" s="25"/>
    </row>
    <row r="13663" spans="23:24" x14ac:dyDescent="0.2">
      <c r="W13663" s="25"/>
      <c r="X13663" s="25"/>
    </row>
    <row r="13664" spans="23:24" x14ac:dyDescent="0.2">
      <c r="W13664" s="25"/>
      <c r="X13664" s="25"/>
    </row>
    <row r="13665" spans="23:24" x14ac:dyDescent="0.2">
      <c r="W13665" s="25"/>
      <c r="X13665" s="25"/>
    </row>
    <row r="13666" spans="23:24" x14ac:dyDescent="0.2">
      <c r="W13666" s="25"/>
      <c r="X13666" s="25"/>
    </row>
    <row r="13667" spans="23:24" x14ac:dyDescent="0.2">
      <c r="W13667" s="25"/>
      <c r="X13667" s="25"/>
    </row>
    <row r="13668" spans="23:24" x14ac:dyDescent="0.2">
      <c r="W13668" s="25"/>
      <c r="X13668" s="25"/>
    </row>
    <row r="13669" spans="23:24" x14ac:dyDescent="0.2">
      <c r="W13669" s="25"/>
      <c r="X13669" s="25"/>
    </row>
    <row r="13670" spans="23:24" x14ac:dyDescent="0.2">
      <c r="W13670" s="25"/>
      <c r="X13670" s="25"/>
    </row>
    <row r="13671" spans="23:24" x14ac:dyDescent="0.2">
      <c r="W13671" s="25"/>
      <c r="X13671" s="25"/>
    </row>
    <row r="13672" spans="23:24" x14ac:dyDescent="0.2">
      <c r="W13672" s="25"/>
      <c r="X13672" s="25"/>
    </row>
    <row r="13673" spans="23:24" x14ac:dyDescent="0.2">
      <c r="W13673" s="25"/>
      <c r="X13673" s="25"/>
    </row>
    <row r="13674" spans="23:24" x14ac:dyDescent="0.2">
      <c r="W13674" s="25"/>
      <c r="X13674" s="25"/>
    </row>
    <row r="13675" spans="23:24" x14ac:dyDescent="0.2">
      <c r="W13675" s="25"/>
      <c r="X13675" s="25"/>
    </row>
    <row r="13676" spans="23:24" x14ac:dyDescent="0.2">
      <c r="W13676" s="25"/>
      <c r="X13676" s="25"/>
    </row>
    <row r="13677" spans="23:24" x14ac:dyDescent="0.2">
      <c r="W13677" s="25"/>
      <c r="X13677" s="25"/>
    </row>
    <row r="13678" spans="23:24" x14ac:dyDescent="0.2">
      <c r="W13678" s="25"/>
      <c r="X13678" s="25"/>
    </row>
    <row r="13679" spans="23:24" x14ac:dyDescent="0.2">
      <c r="W13679" s="25"/>
      <c r="X13679" s="25"/>
    </row>
    <row r="13680" spans="23:24" x14ac:dyDescent="0.2">
      <c r="W13680" s="25"/>
      <c r="X13680" s="25"/>
    </row>
    <row r="13681" spans="23:24" x14ac:dyDescent="0.2">
      <c r="W13681" s="25"/>
      <c r="X13681" s="25"/>
    </row>
    <row r="13682" spans="23:24" x14ac:dyDescent="0.2">
      <c r="W13682" s="25"/>
      <c r="X13682" s="25"/>
    </row>
    <row r="13683" spans="23:24" x14ac:dyDescent="0.2">
      <c r="W13683" s="25"/>
      <c r="X13683" s="25"/>
    </row>
    <row r="13684" spans="23:24" x14ac:dyDescent="0.2">
      <c r="W13684" s="25"/>
      <c r="X13684" s="25"/>
    </row>
    <row r="13685" spans="23:24" x14ac:dyDescent="0.2">
      <c r="W13685" s="25"/>
      <c r="X13685" s="25"/>
    </row>
    <row r="13686" spans="23:24" x14ac:dyDescent="0.2">
      <c r="W13686" s="25"/>
      <c r="X13686" s="25"/>
    </row>
    <row r="13687" spans="23:24" x14ac:dyDescent="0.2">
      <c r="W13687" s="25"/>
      <c r="X13687" s="25"/>
    </row>
    <row r="13688" spans="23:24" x14ac:dyDescent="0.2">
      <c r="W13688" s="25"/>
      <c r="X13688" s="25"/>
    </row>
    <row r="13689" spans="23:24" x14ac:dyDescent="0.2">
      <c r="W13689" s="25"/>
      <c r="X13689" s="25"/>
    </row>
    <row r="13690" spans="23:24" x14ac:dyDescent="0.2">
      <c r="W13690" s="25"/>
      <c r="X13690" s="25"/>
    </row>
    <row r="13691" spans="23:24" x14ac:dyDescent="0.2">
      <c r="W13691" s="25"/>
      <c r="X13691" s="25"/>
    </row>
    <row r="13692" spans="23:24" x14ac:dyDescent="0.2">
      <c r="W13692" s="25"/>
      <c r="X13692" s="25"/>
    </row>
    <row r="13693" spans="23:24" x14ac:dyDescent="0.2">
      <c r="W13693" s="25"/>
      <c r="X13693" s="25"/>
    </row>
    <row r="13694" spans="23:24" x14ac:dyDescent="0.2">
      <c r="W13694" s="25"/>
      <c r="X13694" s="25"/>
    </row>
    <row r="13695" spans="23:24" x14ac:dyDescent="0.2">
      <c r="W13695" s="25"/>
      <c r="X13695" s="25"/>
    </row>
    <row r="13696" spans="23:24" x14ac:dyDescent="0.2">
      <c r="W13696" s="25"/>
      <c r="X13696" s="25"/>
    </row>
    <row r="13697" spans="23:24" x14ac:dyDescent="0.2">
      <c r="W13697" s="25"/>
      <c r="X13697" s="25"/>
    </row>
    <row r="13698" spans="23:24" x14ac:dyDescent="0.2">
      <c r="W13698" s="25"/>
      <c r="X13698" s="25"/>
    </row>
    <row r="13699" spans="23:24" x14ac:dyDescent="0.2">
      <c r="W13699" s="25"/>
      <c r="X13699" s="25"/>
    </row>
    <row r="13700" spans="23:24" x14ac:dyDescent="0.2">
      <c r="W13700" s="25"/>
      <c r="X13700" s="25"/>
    </row>
    <row r="13701" spans="23:24" x14ac:dyDescent="0.2">
      <c r="W13701" s="25"/>
      <c r="X13701" s="25"/>
    </row>
    <row r="13702" spans="23:24" x14ac:dyDescent="0.2">
      <c r="W13702" s="25"/>
      <c r="X13702" s="25"/>
    </row>
    <row r="13703" spans="23:24" x14ac:dyDescent="0.2">
      <c r="W13703" s="25"/>
      <c r="X13703" s="25"/>
    </row>
    <row r="13704" spans="23:24" x14ac:dyDescent="0.2">
      <c r="W13704" s="25"/>
      <c r="X13704" s="25"/>
    </row>
    <row r="13705" spans="23:24" x14ac:dyDescent="0.2">
      <c r="W13705" s="25"/>
      <c r="X13705" s="25"/>
    </row>
    <row r="13706" spans="23:24" x14ac:dyDescent="0.2">
      <c r="W13706" s="25"/>
      <c r="X13706" s="25"/>
    </row>
    <row r="13707" spans="23:24" x14ac:dyDescent="0.2">
      <c r="W13707" s="25"/>
      <c r="X13707" s="25"/>
    </row>
    <row r="13708" spans="23:24" x14ac:dyDescent="0.2">
      <c r="W13708" s="25"/>
      <c r="X13708" s="25"/>
    </row>
    <row r="13709" spans="23:24" x14ac:dyDescent="0.2">
      <c r="W13709" s="25"/>
      <c r="X13709" s="25"/>
    </row>
    <row r="13710" spans="23:24" x14ac:dyDescent="0.2">
      <c r="W13710" s="25"/>
      <c r="X13710" s="25"/>
    </row>
    <row r="13711" spans="23:24" x14ac:dyDescent="0.2">
      <c r="W13711" s="25"/>
      <c r="X13711" s="25"/>
    </row>
    <row r="13712" spans="23:24" x14ac:dyDescent="0.2">
      <c r="W13712" s="25"/>
      <c r="X13712" s="25"/>
    </row>
    <row r="13713" spans="23:24" x14ac:dyDescent="0.2">
      <c r="W13713" s="25"/>
      <c r="X13713" s="25"/>
    </row>
    <row r="13714" spans="23:24" x14ac:dyDescent="0.2">
      <c r="W13714" s="25"/>
      <c r="X13714" s="25"/>
    </row>
    <row r="13715" spans="23:24" x14ac:dyDescent="0.2">
      <c r="W13715" s="25"/>
      <c r="X13715" s="25"/>
    </row>
    <row r="13716" spans="23:24" x14ac:dyDescent="0.2">
      <c r="W13716" s="25"/>
      <c r="X13716" s="25"/>
    </row>
    <row r="13717" spans="23:24" x14ac:dyDescent="0.2">
      <c r="W13717" s="25"/>
      <c r="X13717" s="25"/>
    </row>
    <row r="13718" spans="23:24" x14ac:dyDescent="0.2">
      <c r="W13718" s="25"/>
      <c r="X13718" s="25"/>
    </row>
    <row r="13719" spans="23:24" x14ac:dyDescent="0.2">
      <c r="W13719" s="25"/>
      <c r="X13719" s="25"/>
    </row>
    <row r="13720" spans="23:24" x14ac:dyDescent="0.2">
      <c r="W13720" s="25"/>
      <c r="X13720" s="25"/>
    </row>
    <row r="13721" spans="23:24" x14ac:dyDescent="0.2">
      <c r="W13721" s="25"/>
      <c r="X13721" s="25"/>
    </row>
    <row r="13722" spans="23:24" x14ac:dyDescent="0.2">
      <c r="W13722" s="25"/>
      <c r="X13722" s="25"/>
    </row>
    <row r="13723" spans="23:24" x14ac:dyDescent="0.2">
      <c r="W13723" s="25"/>
      <c r="X13723" s="25"/>
    </row>
    <row r="13724" spans="23:24" x14ac:dyDescent="0.2">
      <c r="W13724" s="25"/>
      <c r="X13724" s="25"/>
    </row>
    <row r="13725" spans="23:24" x14ac:dyDescent="0.2">
      <c r="W13725" s="25"/>
      <c r="X13725" s="25"/>
    </row>
    <row r="13726" spans="23:24" x14ac:dyDescent="0.2">
      <c r="W13726" s="25"/>
      <c r="X13726" s="25"/>
    </row>
    <row r="13727" spans="23:24" x14ac:dyDescent="0.2">
      <c r="W13727" s="25"/>
      <c r="X13727" s="25"/>
    </row>
    <row r="13728" spans="23:24" x14ac:dyDescent="0.2">
      <c r="W13728" s="25"/>
      <c r="X13728" s="25"/>
    </row>
    <row r="13729" spans="23:24" x14ac:dyDescent="0.2">
      <c r="W13729" s="25"/>
      <c r="X13729" s="25"/>
    </row>
    <row r="13730" spans="23:24" x14ac:dyDescent="0.2">
      <c r="W13730" s="25"/>
      <c r="X13730" s="25"/>
    </row>
    <row r="13731" spans="23:24" x14ac:dyDescent="0.2">
      <c r="W13731" s="25"/>
      <c r="X13731" s="25"/>
    </row>
    <row r="13732" spans="23:24" x14ac:dyDescent="0.2">
      <c r="W13732" s="25"/>
      <c r="X13732" s="25"/>
    </row>
    <row r="13733" spans="23:24" x14ac:dyDescent="0.2">
      <c r="W13733" s="25"/>
      <c r="X13733" s="25"/>
    </row>
    <row r="13734" spans="23:24" x14ac:dyDescent="0.2">
      <c r="W13734" s="25"/>
      <c r="X13734" s="25"/>
    </row>
    <row r="13735" spans="23:24" x14ac:dyDescent="0.2">
      <c r="W13735" s="25"/>
      <c r="X13735" s="25"/>
    </row>
    <row r="13736" spans="23:24" x14ac:dyDescent="0.2">
      <c r="W13736" s="25"/>
      <c r="X13736" s="25"/>
    </row>
    <row r="13737" spans="23:24" x14ac:dyDescent="0.2">
      <c r="W13737" s="25"/>
      <c r="X13737" s="25"/>
    </row>
    <row r="13738" spans="23:24" x14ac:dyDescent="0.2">
      <c r="W13738" s="25"/>
      <c r="X13738" s="25"/>
    </row>
    <row r="13739" spans="23:24" x14ac:dyDescent="0.2">
      <c r="W13739" s="25"/>
      <c r="X13739" s="25"/>
    </row>
    <row r="13740" spans="23:24" x14ac:dyDescent="0.2">
      <c r="W13740" s="25"/>
      <c r="X13740" s="25"/>
    </row>
    <row r="13741" spans="23:24" x14ac:dyDescent="0.2">
      <c r="W13741" s="25"/>
      <c r="X13741" s="25"/>
    </row>
    <row r="13742" spans="23:24" x14ac:dyDescent="0.2">
      <c r="W13742" s="25"/>
      <c r="X13742" s="25"/>
    </row>
    <row r="13743" spans="23:24" x14ac:dyDescent="0.2">
      <c r="W13743" s="25"/>
      <c r="X13743" s="25"/>
    </row>
    <row r="13744" spans="23:24" x14ac:dyDescent="0.2">
      <c r="W13744" s="25"/>
      <c r="X13744" s="25"/>
    </row>
    <row r="13745" spans="23:24" x14ac:dyDescent="0.2">
      <c r="W13745" s="25"/>
      <c r="X13745" s="25"/>
    </row>
    <row r="13746" spans="23:24" x14ac:dyDescent="0.2">
      <c r="W13746" s="25"/>
      <c r="X13746" s="25"/>
    </row>
    <row r="13747" spans="23:24" x14ac:dyDescent="0.2">
      <c r="W13747" s="25"/>
      <c r="X13747" s="25"/>
    </row>
    <row r="13748" spans="23:24" x14ac:dyDescent="0.2">
      <c r="W13748" s="25"/>
      <c r="X13748" s="25"/>
    </row>
    <row r="13749" spans="23:24" x14ac:dyDescent="0.2">
      <c r="W13749" s="25"/>
      <c r="X13749" s="25"/>
    </row>
    <row r="13750" spans="23:24" x14ac:dyDescent="0.2">
      <c r="W13750" s="25"/>
      <c r="X13750" s="25"/>
    </row>
    <row r="13751" spans="23:24" x14ac:dyDescent="0.2">
      <c r="W13751" s="25"/>
      <c r="X13751" s="25"/>
    </row>
    <row r="13752" spans="23:24" x14ac:dyDescent="0.2">
      <c r="W13752" s="25"/>
      <c r="X13752" s="25"/>
    </row>
    <row r="13753" spans="23:24" x14ac:dyDescent="0.2">
      <c r="W13753" s="25"/>
      <c r="X13753" s="25"/>
    </row>
    <row r="13754" spans="23:24" x14ac:dyDescent="0.2">
      <c r="W13754" s="25"/>
      <c r="X13754" s="25"/>
    </row>
    <row r="13755" spans="23:24" x14ac:dyDescent="0.2">
      <c r="W13755" s="25"/>
      <c r="X13755" s="25"/>
    </row>
    <row r="13756" spans="23:24" x14ac:dyDescent="0.2">
      <c r="W13756" s="25"/>
      <c r="X13756" s="25"/>
    </row>
    <row r="13757" spans="23:24" x14ac:dyDescent="0.2">
      <c r="W13757" s="25"/>
      <c r="X13757" s="25"/>
    </row>
    <row r="13758" spans="23:24" x14ac:dyDescent="0.2">
      <c r="W13758" s="25"/>
      <c r="X13758" s="25"/>
    </row>
    <row r="13759" spans="23:24" x14ac:dyDescent="0.2">
      <c r="W13759" s="25"/>
      <c r="X13759" s="25"/>
    </row>
    <row r="13760" spans="23:24" x14ac:dyDescent="0.2">
      <c r="W13760" s="25"/>
      <c r="X13760" s="25"/>
    </row>
    <row r="13761" spans="23:24" x14ac:dyDescent="0.2">
      <c r="W13761" s="25"/>
      <c r="X13761" s="25"/>
    </row>
    <row r="13762" spans="23:24" x14ac:dyDescent="0.2">
      <c r="W13762" s="25"/>
      <c r="X13762" s="25"/>
    </row>
    <row r="13763" spans="23:24" x14ac:dyDescent="0.2">
      <c r="W13763" s="25"/>
      <c r="X13763" s="25"/>
    </row>
    <row r="13764" spans="23:24" x14ac:dyDescent="0.2">
      <c r="W13764" s="25"/>
      <c r="X13764" s="25"/>
    </row>
    <row r="13765" spans="23:24" x14ac:dyDescent="0.2">
      <c r="W13765" s="25"/>
      <c r="X13765" s="25"/>
    </row>
    <row r="13766" spans="23:24" x14ac:dyDescent="0.2">
      <c r="W13766" s="25"/>
      <c r="X13766" s="25"/>
    </row>
    <row r="13767" spans="23:24" x14ac:dyDescent="0.2">
      <c r="W13767" s="25"/>
      <c r="X13767" s="25"/>
    </row>
    <row r="13768" spans="23:24" x14ac:dyDescent="0.2">
      <c r="W13768" s="25"/>
      <c r="X13768" s="25"/>
    </row>
    <row r="13769" spans="23:24" x14ac:dyDescent="0.2">
      <c r="W13769" s="25"/>
      <c r="X13769" s="25"/>
    </row>
    <row r="13770" spans="23:24" x14ac:dyDescent="0.2">
      <c r="W13770" s="25"/>
      <c r="X13770" s="25"/>
    </row>
    <row r="13771" spans="23:24" x14ac:dyDescent="0.2">
      <c r="W13771" s="25"/>
      <c r="X13771" s="25"/>
    </row>
    <row r="13772" spans="23:24" x14ac:dyDescent="0.2">
      <c r="W13772" s="25"/>
      <c r="X13772" s="25"/>
    </row>
    <row r="13773" spans="23:24" x14ac:dyDescent="0.2">
      <c r="W13773" s="25"/>
      <c r="X13773" s="25"/>
    </row>
    <row r="13774" spans="23:24" x14ac:dyDescent="0.2">
      <c r="W13774" s="25"/>
      <c r="X13774" s="25"/>
    </row>
    <row r="13775" spans="23:24" x14ac:dyDescent="0.2">
      <c r="W13775" s="25"/>
      <c r="X13775" s="25"/>
    </row>
    <row r="13776" spans="23:24" x14ac:dyDescent="0.2">
      <c r="W13776" s="25"/>
      <c r="X13776" s="25"/>
    </row>
    <row r="13777" spans="23:24" x14ac:dyDescent="0.2">
      <c r="W13777" s="25"/>
      <c r="X13777" s="25"/>
    </row>
    <row r="13778" spans="23:24" x14ac:dyDescent="0.2">
      <c r="W13778" s="25"/>
      <c r="X13778" s="25"/>
    </row>
    <row r="13779" spans="23:24" x14ac:dyDescent="0.2">
      <c r="W13779" s="25"/>
      <c r="X13779" s="25"/>
    </row>
    <row r="13780" spans="23:24" x14ac:dyDescent="0.2">
      <c r="W13780" s="25"/>
      <c r="X13780" s="25"/>
    </row>
    <row r="13781" spans="23:24" x14ac:dyDescent="0.2">
      <c r="W13781" s="25"/>
      <c r="X13781" s="25"/>
    </row>
    <row r="13782" spans="23:24" x14ac:dyDescent="0.2">
      <c r="W13782" s="25"/>
      <c r="X13782" s="25"/>
    </row>
    <row r="13783" spans="23:24" x14ac:dyDescent="0.2">
      <c r="W13783" s="25"/>
      <c r="X13783" s="25"/>
    </row>
    <row r="13784" spans="23:24" x14ac:dyDescent="0.2">
      <c r="W13784" s="25"/>
      <c r="X13784" s="25"/>
    </row>
    <row r="13785" spans="23:24" x14ac:dyDescent="0.2">
      <c r="W13785" s="25"/>
      <c r="X13785" s="25"/>
    </row>
    <row r="13786" spans="23:24" x14ac:dyDescent="0.2">
      <c r="W13786" s="25"/>
      <c r="X13786" s="25"/>
    </row>
    <row r="13787" spans="23:24" x14ac:dyDescent="0.2">
      <c r="W13787" s="25"/>
      <c r="X13787" s="25"/>
    </row>
    <row r="13788" spans="23:24" x14ac:dyDescent="0.2">
      <c r="W13788" s="25"/>
      <c r="X13788" s="25"/>
    </row>
    <row r="13789" spans="23:24" x14ac:dyDescent="0.2">
      <c r="W13789" s="25"/>
      <c r="X13789" s="25"/>
    </row>
    <row r="13790" spans="23:24" x14ac:dyDescent="0.2">
      <c r="W13790" s="25"/>
      <c r="X13790" s="25"/>
    </row>
    <row r="13791" spans="23:24" x14ac:dyDescent="0.2">
      <c r="W13791" s="25"/>
      <c r="X13791" s="25"/>
    </row>
    <row r="13792" spans="23:24" x14ac:dyDescent="0.2">
      <c r="W13792" s="25"/>
      <c r="X13792" s="25"/>
    </row>
    <row r="13793" spans="23:24" x14ac:dyDescent="0.2">
      <c r="W13793" s="25"/>
      <c r="X13793" s="25"/>
    </row>
    <row r="13794" spans="23:24" x14ac:dyDescent="0.2">
      <c r="W13794" s="25"/>
      <c r="X13794" s="25"/>
    </row>
    <row r="13795" spans="23:24" x14ac:dyDescent="0.2">
      <c r="W13795" s="25"/>
      <c r="X13795" s="25"/>
    </row>
    <row r="13796" spans="23:24" x14ac:dyDescent="0.2">
      <c r="W13796" s="25"/>
      <c r="X13796" s="25"/>
    </row>
    <row r="13797" spans="23:24" x14ac:dyDescent="0.2">
      <c r="W13797" s="25"/>
      <c r="X13797" s="25"/>
    </row>
    <row r="13798" spans="23:24" x14ac:dyDescent="0.2">
      <c r="W13798" s="25"/>
      <c r="X13798" s="25"/>
    </row>
    <row r="13799" spans="23:24" x14ac:dyDescent="0.2">
      <c r="W13799" s="25"/>
      <c r="X13799" s="25"/>
    </row>
    <row r="13800" spans="23:24" x14ac:dyDescent="0.2">
      <c r="W13800" s="25"/>
      <c r="X13800" s="25"/>
    </row>
    <row r="13801" spans="23:24" x14ac:dyDescent="0.2">
      <c r="W13801" s="25"/>
      <c r="X13801" s="25"/>
    </row>
    <row r="13802" spans="23:24" x14ac:dyDescent="0.2">
      <c r="W13802" s="25"/>
      <c r="X13802" s="25"/>
    </row>
    <row r="13803" spans="23:24" x14ac:dyDescent="0.2">
      <c r="W13803" s="25"/>
      <c r="X13803" s="25"/>
    </row>
    <row r="13804" spans="23:24" x14ac:dyDescent="0.2">
      <c r="W13804" s="25"/>
      <c r="X13804" s="25"/>
    </row>
    <row r="13805" spans="23:24" x14ac:dyDescent="0.2">
      <c r="W13805" s="25"/>
      <c r="X13805" s="25"/>
    </row>
    <row r="13806" spans="23:24" x14ac:dyDescent="0.2">
      <c r="W13806" s="25"/>
      <c r="X13806" s="25"/>
    </row>
    <row r="13807" spans="23:24" x14ac:dyDescent="0.2">
      <c r="W13807" s="25"/>
      <c r="X13807" s="25"/>
    </row>
    <row r="13808" spans="23:24" x14ac:dyDescent="0.2">
      <c r="W13808" s="25"/>
      <c r="X13808" s="25"/>
    </row>
    <row r="13809" spans="23:24" x14ac:dyDescent="0.2">
      <c r="W13809" s="25"/>
      <c r="X13809" s="25"/>
    </row>
    <row r="13810" spans="23:24" x14ac:dyDescent="0.2">
      <c r="W13810" s="25"/>
      <c r="X13810" s="25"/>
    </row>
    <row r="13811" spans="23:24" x14ac:dyDescent="0.2">
      <c r="W13811" s="25"/>
      <c r="X13811" s="25"/>
    </row>
    <row r="13812" spans="23:24" x14ac:dyDescent="0.2">
      <c r="W13812" s="25"/>
      <c r="X13812" s="25"/>
    </row>
    <row r="13813" spans="23:24" x14ac:dyDescent="0.2">
      <c r="W13813" s="25"/>
      <c r="X13813" s="25"/>
    </row>
    <row r="13814" spans="23:24" x14ac:dyDescent="0.2">
      <c r="W13814" s="25"/>
      <c r="X13814" s="25"/>
    </row>
    <row r="13815" spans="23:24" x14ac:dyDescent="0.2">
      <c r="W13815" s="25"/>
      <c r="X13815" s="25"/>
    </row>
    <row r="13816" spans="23:24" x14ac:dyDescent="0.2">
      <c r="W13816" s="25"/>
      <c r="X13816" s="25"/>
    </row>
    <row r="13817" spans="23:24" x14ac:dyDescent="0.2">
      <c r="W13817" s="25"/>
      <c r="X13817" s="25"/>
    </row>
    <row r="13818" spans="23:24" x14ac:dyDescent="0.2">
      <c r="W13818" s="25"/>
      <c r="X13818" s="25"/>
    </row>
    <row r="13819" spans="23:24" x14ac:dyDescent="0.2">
      <c r="W13819" s="25"/>
      <c r="X13819" s="25"/>
    </row>
    <row r="13820" spans="23:24" x14ac:dyDescent="0.2">
      <c r="W13820" s="25"/>
      <c r="X13820" s="25"/>
    </row>
    <row r="13821" spans="23:24" x14ac:dyDescent="0.2">
      <c r="W13821" s="25"/>
      <c r="X13821" s="25"/>
    </row>
    <row r="13822" spans="23:24" x14ac:dyDescent="0.2">
      <c r="W13822" s="25"/>
      <c r="X13822" s="25"/>
    </row>
    <row r="13823" spans="23:24" x14ac:dyDescent="0.2">
      <c r="W13823" s="25"/>
      <c r="X13823" s="25"/>
    </row>
    <row r="13824" spans="23:24" x14ac:dyDescent="0.2">
      <c r="W13824" s="25"/>
      <c r="X13824" s="25"/>
    </row>
    <row r="13825" spans="23:24" x14ac:dyDescent="0.2">
      <c r="W13825" s="25"/>
      <c r="X13825" s="25"/>
    </row>
    <row r="13826" spans="23:24" x14ac:dyDescent="0.2">
      <c r="W13826" s="25"/>
      <c r="X13826" s="25"/>
    </row>
    <row r="13827" spans="23:24" x14ac:dyDescent="0.2">
      <c r="W13827" s="25"/>
      <c r="X13827" s="25"/>
    </row>
    <row r="13828" spans="23:24" x14ac:dyDescent="0.2">
      <c r="W13828" s="25"/>
      <c r="X13828" s="25"/>
    </row>
    <row r="13829" spans="23:24" x14ac:dyDescent="0.2">
      <c r="W13829" s="25"/>
      <c r="X13829" s="25"/>
    </row>
    <row r="13830" spans="23:24" x14ac:dyDescent="0.2">
      <c r="W13830" s="25"/>
      <c r="X13830" s="25"/>
    </row>
    <row r="13831" spans="23:24" x14ac:dyDescent="0.2">
      <c r="W13831" s="25"/>
      <c r="X13831" s="25"/>
    </row>
    <row r="13832" spans="23:24" x14ac:dyDescent="0.2">
      <c r="W13832" s="25"/>
      <c r="X13832" s="25"/>
    </row>
    <row r="13833" spans="23:24" x14ac:dyDescent="0.2">
      <c r="W13833" s="25"/>
      <c r="X13833" s="25"/>
    </row>
    <row r="13834" spans="23:24" x14ac:dyDescent="0.2">
      <c r="W13834" s="25"/>
      <c r="X13834" s="25"/>
    </row>
    <row r="13835" spans="23:24" x14ac:dyDescent="0.2">
      <c r="W13835" s="25"/>
      <c r="X13835" s="25"/>
    </row>
    <row r="13836" spans="23:24" x14ac:dyDescent="0.2">
      <c r="W13836" s="25"/>
      <c r="X13836" s="25"/>
    </row>
    <row r="13837" spans="23:24" x14ac:dyDescent="0.2">
      <c r="W13837" s="25"/>
      <c r="X13837" s="25"/>
    </row>
    <row r="13838" spans="23:24" x14ac:dyDescent="0.2">
      <c r="W13838" s="25"/>
      <c r="X13838" s="25"/>
    </row>
    <row r="13839" spans="23:24" x14ac:dyDescent="0.2">
      <c r="W13839" s="25"/>
      <c r="X13839" s="25"/>
    </row>
    <row r="13840" spans="23:24" x14ac:dyDescent="0.2">
      <c r="W13840" s="25"/>
      <c r="X13840" s="25"/>
    </row>
    <row r="13841" spans="23:24" x14ac:dyDescent="0.2">
      <c r="W13841" s="25"/>
      <c r="X13841" s="25"/>
    </row>
    <row r="13842" spans="23:24" x14ac:dyDescent="0.2">
      <c r="W13842" s="25"/>
      <c r="X13842" s="25"/>
    </row>
    <row r="13843" spans="23:24" x14ac:dyDescent="0.2">
      <c r="W13843" s="25"/>
      <c r="X13843" s="25"/>
    </row>
    <row r="13844" spans="23:24" x14ac:dyDescent="0.2">
      <c r="W13844" s="25"/>
      <c r="X13844" s="25"/>
    </row>
    <row r="13845" spans="23:24" x14ac:dyDescent="0.2">
      <c r="W13845" s="25"/>
      <c r="X13845" s="25"/>
    </row>
    <row r="13846" spans="23:24" x14ac:dyDescent="0.2">
      <c r="W13846" s="25"/>
      <c r="X13846" s="25"/>
    </row>
    <row r="13847" spans="23:24" x14ac:dyDescent="0.2">
      <c r="W13847" s="25"/>
      <c r="X13847" s="25"/>
    </row>
    <row r="13848" spans="23:24" x14ac:dyDescent="0.2">
      <c r="W13848" s="25"/>
      <c r="X13848" s="25"/>
    </row>
    <row r="13849" spans="23:24" x14ac:dyDescent="0.2">
      <c r="W13849" s="25"/>
      <c r="X13849" s="25"/>
    </row>
    <row r="13850" spans="23:24" x14ac:dyDescent="0.2">
      <c r="W13850" s="25"/>
      <c r="X13850" s="25"/>
    </row>
    <row r="13851" spans="23:24" x14ac:dyDescent="0.2">
      <c r="W13851" s="25"/>
      <c r="X13851" s="25"/>
    </row>
    <row r="13852" spans="23:24" x14ac:dyDescent="0.2">
      <c r="W13852" s="25"/>
      <c r="X13852" s="25"/>
    </row>
    <row r="13853" spans="23:24" x14ac:dyDescent="0.2">
      <c r="W13853" s="25"/>
      <c r="X13853" s="25"/>
    </row>
    <row r="13854" spans="23:24" x14ac:dyDescent="0.2">
      <c r="W13854" s="25"/>
      <c r="X13854" s="25"/>
    </row>
    <row r="13855" spans="23:24" x14ac:dyDescent="0.2">
      <c r="W13855" s="25"/>
      <c r="X13855" s="25"/>
    </row>
    <row r="13856" spans="23:24" x14ac:dyDescent="0.2">
      <c r="W13856" s="25"/>
      <c r="X13856" s="25"/>
    </row>
    <row r="13857" spans="23:24" x14ac:dyDescent="0.2">
      <c r="W13857" s="25"/>
      <c r="X13857" s="25"/>
    </row>
    <row r="13858" spans="23:24" x14ac:dyDescent="0.2">
      <c r="W13858" s="25"/>
      <c r="X13858" s="25"/>
    </row>
    <row r="13859" spans="23:24" x14ac:dyDescent="0.2">
      <c r="W13859" s="25"/>
      <c r="X13859" s="25"/>
    </row>
    <row r="13860" spans="23:24" x14ac:dyDescent="0.2">
      <c r="W13860" s="25"/>
      <c r="X13860" s="25"/>
    </row>
    <row r="13861" spans="23:24" x14ac:dyDescent="0.2">
      <c r="W13861" s="25"/>
      <c r="X13861" s="25"/>
    </row>
    <row r="13862" spans="23:24" x14ac:dyDescent="0.2">
      <c r="W13862" s="25"/>
      <c r="X13862" s="25"/>
    </row>
    <row r="13863" spans="23:24" x14ac:dyDescent="0.2">
      <c r="W13863" s="25"/>
      <c r="X13863" s="25"/>
    </row>
    <row r="13864" spans="23:24" x14ac:dyDescent="0.2">
      <c r="W13864" s="25"/>
      <c r="X13864" s="25"/>
    </row>
    <row r="13865" spans="23:24" x14ac:dyDescent="0.2">
      <c r="W13865" s="25"/>
      <c r="X13865" s="25"/>
    </row>
    <row r="13866" spans="23:24" x14ac:dyDescent="0.2">
      <c r="W13866" s="25"/>
      <c r="X13866" s="25"/>
    </row>
    <row r="13867" spans="23:24" x14ac:dyDescent="0.2">
      <c r="W13867" s="25"/>
      <c r="X13867" s="25"/>
    </row>
    <row r="13868" spans="23:24" x14ac:dyDescent="0.2">
      <c r="W13868" s="25"/>
      <c r="X13868" s="25"/>
    </row>
    <row r="13869" spans="23:24" x14ac:dyDescent="0.2">
      <c r="W13869" s="25"/>
      <c r="X13869" s="25"/>
    </row>
    <row r="13870" spans="23:24" x14ac:dyDescent="0.2">
      <c r="W13870" s="25"/>
      <c r="X13870" s="25"/>
    </row>
    <row r="13871" spans="23:24" x14ac:dyDescent="0.2">
      <c r="W13871" s="25"/>
      <c r="X13871" s="25"/>
    </row>
    <row r="13872" spans="23:24" x14ac:dyDescent="0.2">
      <c r="W13872" s="25"/>
      <c r="X13872" s="25"/>
    </row>
    <row r="13873" spans="23:24" x14ac:dyDescent="0.2">
      <c r="W13873" s="25"/>
      <c r="X13873" s="25"/>
    </row>
    <row r="13874" spans="23:24" x14ac:dyDescent="0.2">
      <c r="W13874" s="25"/>
      <c r="X13874" s="25"/>
    </row>
    <row r="13875" spans="23:24" x14ac:dyDescent="0.2">
      <c r="W13875" s="25"/>
      <c r="X13875" s="25"/>
    </row>
    <row r="13876" spans="23:24" x14ac:dyDescent="0.2">
      <c r="W13876" s="25"/>
      <c r="X13876" s="25"/>
    </row>
    <row r="13877" spans="23:24" x14ac:dyDescent="0.2">
      <c r="W13877" s="25"/>
      <c r="X13877" s="25"/>
    </row>
    <row r="13878" spans="23:24" x14ac:dyDescent="0.2">
      <c r="W13878" s="25"/>
      <c r="X13878" s="25"/>
    </row>
    <row r="13879" spans="23:24" x14ac:dyDescent="0.2">
      <c r="W13879" s="25"/>
      <c r="X13879" s="25"/>
    </row>
    <row r="13880" spans="23:24" x14ac:dyDescent="0.2">
      <c r="W13880" s="25"/>
      <c r="X13880" s="25"/>
    </row>
    <row r="13881" spans="23:24" x14ac:dyDescent="0.2">
      <c r="W13881" s="25"/>
      <c r="X13881" s="25"/>
    </row>
    <row r="13882" spans="23:24" x14ac:dyDescent="0.2">
      <c r="W13882" s="25"/>
      <c r="X13882" s="25"/>
    </row>
    <row r="13883" spans="23:24" x14ac:dyDescent="0.2">
      <c r="W13883" s="25"/>
      <c r="X13883" s="25"/>
    </row>
    <row r="13884" spans="23:24" x14ac:dyDescent="0.2">
      <c r="W13884" s="25"/>
      <c r="X13884" s="25"/>
    </row>
    <row r="13885" spans="23:24" x14ac:dyDescent="0.2">
      <c r="W13885" s="25"/>
      <c r="X13885" s="25"/>
    </row>
    <row r="13886" spans="23:24" x14ac:dyDescent="0.2">
      <c r="W13886" s="25"/>
      <c r="X13886" s="25"/>
    </row>
    <row r="13887" spans="23:24" x14ac:dyDescent="0.2">
      <c r="W13887" s="25"/>
      <c r="X13887" s="25"/>
    </row>
    <row r="13888" spans="23:24" x14ac:dyDescent="0.2">
      <c r="W13888" s="25"/>
      <c r="X13888" s="25"/>
    </row>
    <row r="13889" spans="23:24" x14ac:dyDescent="0.2">
      <c r="W13889" s="25"/>
      <c r="X13889" s="25"/>
    </row>
    <row r="13890" spans="23:24" x14ac:dyDescent="0.2">
      <c r="W13890" s="25"/>
      <c r="X13890" s="25"/>
    </row>
    <row r="13891" spans="23:24" x14ac:dyDescent="0.2">
      <c r="W13891" s="25"/>
      <c r="X13891" s="25"/>
    </row>
    <row r="13892" spans="23:24" x14ac:dyDescent="0.2">
      <c r="W13892" s="25"/>
      <c r="X13892" s="25"/>
    </row>
    <row r="13893" spans="23:24" x14ac:dyDescent="0.2">
      <c r="W13893" s="25"/>
      <c r="X13893" s="25"/>
    </row>
    <row r="13894" spans="23:24" x14ac:dyDescent="0.2">
      <c r="W13894" s="25"/>
      <c r="X13894" s="25"/>
    </row>
    <row r="13895" spans="23:24" x14ac:dyDescent="0.2">
      <c r="W13895" s="25"/>
      <c r="X13895" s="25"/>
    </row>
    <row r="13896" spans="23:24" x14ac:dyDescent="0.2">
      <c r="W13896" s="25"/>
      <c r="X13896" s="25"/>
    </row>
    <row r="13897" spans="23:24" x14ac:dyDescent="0.2">
      <c r="W13897" s="25"/>
      <c r="X13897" s="25"/>
    </row>
    <row r="13898" spans="23:24" x14ac:dyDescent="0.2">
      <c r="W13898" s="25"/>
      <c r="X13898" s="25"/>
    </row>
    <row r="13899" spans="23:24" x14ac:dyDescent="0.2">
      <c r="W13899" s="25"/>
      <c r="X13899" s="25"/>
    </row>
    <row r="13900" spans="23:24" x14ac:dyDescent="0.2">
      <c r="W13900" s="25"/>
      <c r="X13900" s="25"/>
    </row>
    <row r="13901" spans="23:24" x14ac:dyDescent="0.2">
      <c r="W13901" s="25"/>
      <c r="X13901" s="25"/>
    </row>
    <row r="13902" spans="23:24" x14ac:dyDescent="0.2">
      <c r="W13902" s="25"/>
      <c r="X13902" s="25"/>
    </row>
    <row r="13903" spans="23:24" x14ac:dyDescent="0.2">
      <c r="W13903" s="25"/>
      <c r="X13903" s="25"/>
    </row>
    <row r="13904" spans="23:24" x14ac:dyDescent="0.2">
      <c r="W13904" s="25"/>
      <c r="X13904" s="25"/>
    </row>
    <row r="13905" spans="23:24" x14ac:dyDescent="0.2">
      <c r="W13905" s="25"/>
      <c r="X13905" s="25"/>
    </row>
    <row r="13906" spans="23:24" x14ac:dyDescent="0.2">
      <c r="W13906" s="25"/>
      <c r="X13906" s="25"/>
    </row>
    <row r="13907" spans="23:24" x14ac:dyDescent="0.2">
      <c r="W13907" s="25"/>
      <c r="X13907" s="25"/>
    </row>
    <row r="13908" spans="23:24" x14ac:dyDescent="0.2">
      <c r="W13908" s="25"/>
      <c r="X13908" s="25"/>
    </row>
    <row r="13909" spans="23:24" x14ac:dyDescent="0.2">
      <c r="W13909" s="25"/>
      <c r="X13909" s="25"/>
    </row>
    <row r="13910" spans="23:24" x14ac:dyDescent="0.2">
      <c r="W13910" s="25"/>
      <c r="X13910" s="25"/>
    </row>
    <row r="13911" spans="23:24" x14ac:dyDescent="0.2">
      <c r="W13911" s="25"/>
      <c r="X13911" s="25"/>
    </row>
    <row r="13912" spans="23:24" x14ac:dyDescent="0.2">
      <c r="W13912" s="25"/>
      <c r="X13912" s="25"/>
    </row>
    <row r="13913" spans="23:24" x14ac:dyDescent="0.2">
      <c r="W13913" s="25"/>
      <c r="X13913" s="25"/>
    </row>
    <row r="13914" spans="23:24" x14ac:dyDescent="0.2">
      <c r="W13914" s="25"/>
      <c r="X13914" s="25"/>
    </row>
    <row r="13915" spans="23:24" x14ac:dyDescent="0.2">
      <c r="W13915" s="25"/>
      <c r="X13915" s="25"/>
    </row>
    <row r="13916" spans="23:24" x14ac:dyDescent="0.2">
      <c r="W13916" s="25"/>
      <c r="X13916" s="25"/>
    </row>
    <row r="13917" spans="23:24" x14ac:dyDescent="0.2">
      <c r="W13917" s="25"/>
      <c r="X13917" s="25"/>
    </row>
    <row r="13918" spans="23:24" x14ac:dyDescent="0.2">
      <c r="W13918" s="25"/>
      <c r="X13918" s="25"/>
    </row>
    <row r="13919" spans="23:24" x14ac:dyDescent="0.2">
      <c r="W13919" s="25"/>
      <c r="X13919" s="25"/>
    </row>
    <row r="13920" spans="23:24" x14ac:dyDescent="0.2">
      <c r="W13920" s="25"/>
      <c r="X13920" s="25"/>
    </row>
    <row r="13921" spans="23:24" x14ac:dyDescent="0.2">
      <c r="W13921" s="25"/>
      <c r="X13921" s="25"/>
    </row>
    <row r="13922" spans="23:24" x14ac:dyDescent="0.2">
      <c r="W13922" s="25"/>
      <c r="X13922" s="25"/>
    </row>
    <row r="13923" spans="23:24" x14ac:dyDescent="0.2">
      <c r="W13923" s="25"/>
      <c r="X13923" s="25"/>
    </row>
    <row r="13924" spans="23:24" x14ac:dyDescent="0.2">
      <c r="W13924" s="25"/>
      <c r="X13924" s="25"/>
    </row>
    <row r="13925" spans="23:24" x14ac:dyDescent="0.2">
      <c r="W13925" s="25"/>
      <c r="X13925" s="25"/>
    </row>
    <row r="13926" spans="23:24" x14ac:dyDescent="0.2">
      <c r="W13926" s="25"/>
      <c r="X13926" s="25"/>
    </row>
    <row r="13927" spans="23:24" x14ac:dyDescent="0.2">
      <c r="W13927" s="25"/>
      <c r="X13927" s="25"/>
    </row>
    <row r="13928" spans="23:24" x14ac:dyDescent="0.2">
      <c r="W13928" s="25"/>
      <c r="X13928" s="25"/>
    </row>
    <row r="13929" spans="23:24" x14ac:dyDescent="0.2">
      <c r="W13929" s="25"/>
      <c r="X13929" s="25"/>
    </row>
    <row r="13930" spans="23:24" x14ac:dyDescent="0.2">
      <c r="W13930" s="25"/>
      <c r="X13930" s="25"/>
    </row>
    <row r="13931" spans="23:24" x14ac:dyDescent="0.2">
      <c r="W13931" s="25"/>
      <c r="X13931" s="25"/>
    </row>
    <row r="13932" spans="23:24" x14ac:dyDescent="0.2">
      <c r="W13932" s="25"/>
      <c r="X13932" s="25"/>
    </row>
    <row r="13933" spans="23:24" x14ac:dyDescent="0.2">
      <c r="W13933" s="25"/>
      <c r="X13933" s="25"/>
    </row>
    <row r="13934" spans="23:24" x14ac:dyDescent="0.2">
      <c r="W13934" s="25"/>
      <c r="X13934" s="25"/>
    </row>
    <row r="13935" spans="23:24" x14ac:dyDescent="0.2">
      <c r="W13935" s="25"/>
      <c r="X13935" s="25"/>
    </row>
    <row r="13936" spans="23:24" x14ac:dyDescent="0.2">
      <c r="W13936" s="25"/>
      <c r="X13936" s="25"/>
    </row>
    <row r="13937" spans="23:24" x14ac:dyDescent="0.2">
      <c r="W13937" s="25"/>
      <c r="X13937" s="25"/>
    </row>
    <row r="13938" spans="23:24" x14ac:dyDescent="0.2">
      <c r="W13938" s="25"/>
      <c r="X13938" s="25"/>
    </row>
    <row r="13939" spans="23:24" x14ac:dyDescent="0.2">
      <c r="W13939" s="25"/>
      <c r="X13939" s="25"/>
    </row>
    <row r="13940" spans="23:24" x14ac:dyDescent="0.2">
      <c r="W13940" s="25"/>
      <c r="X13940" s="25"/>
    </row>
    <row r="13941" spans="23:24" x14ac:dyDescent="0.2">
      <c r="W13941" s="25"/>
      <c r="X13941" s="25"/>
    </row>
    <row r="13942" spans="23:24" x14ac:dyDescent="0.2">
      <c r="W13942" s="25"/>
      <c r="X13942" s="25"/>
    </row>
    <row r="13943" spans="23:24" x14ac:dyDescent="0.2">
      <c r="W13943" s="25"/>
      <c r="X13943" s="25"/>
    </row>
    <row r="13944" spans="23:24" x14ac:dyDescent="0.2">
      <c r="W13944" s="25"/>
      <c r="X13944" s="25"/>
    </row>
    <row r="13945" spans="23:24" x14ac:dyDescent="0.2">
      <c r="W13945" s="25"/>
      <c r="X13945" s="25"/>
    </row>
    <row r="13946" spans="23:24" x14ac:dyDescent="0.2">
      <c r="W13946" s="25"/>
      <c r="X13946" s="25"/>
    </row>
    <row r="13947" spans="23:24" x14ac:dyDescent="0.2">
      <c r="W13947" s="25"/>
      <c r="X13947" s="25"/>
    </row>
    <row r="13948" spans="23:24" x14ac:dyDescent="0.2">
      <c r="W13948" s="25"/>
      <c r="X13948" s="25"/>
    </row>
    <row r="13949" spans="23:24" x14ac:dyDescent="0.2">
      <c r="W13949" s="25"/>
      <c r="X13949" s="25"/>
    </row>
    <row r="13950" spans="23:24" x14ac:dyDescent="0.2">
      <c r="W13950" s="25"/>
      <c r="X13950" s="25"/>
    </row>
    <row r="13951" spans="23:24" x14ac:dyDescent="0.2">
      <c r="W13951" s="25"/>
      <c r="X13951" s="25"/>
    </row>
    <row r="13952" spans="23:24" x14ac:dyDescent="0.2">
      <c r="W13952" s="25"/>
      <c r="X13952" s="25"/>
    </row>
    <row r="13953" spans="23:24" x14ac:dyDescent="0.2">
      <c r="W13953" s="25"/>
      <c r="X13953" s="25"/>
    </row>
    <row r="13954" spans="23:24" x14ac:dyDescent="0.2">
      <c r="W13954" s="25"/>
      <c r="X13954" s="25"/>
    </row>
    <row r="13955" spans="23:24" x14ac:dyDescent="0.2">
      <c r="W13955" s="25"/>
      <c r="X13955" s="25"/>
    </row>
    <row r="13956" spans="23:24" x14ac:dyDescent="0.2">
      <c r="W13956" s="25"/>
      <c r="X13956" s="25"/>
    </row>
    <row r="13957" spans="23:24" x14ac:dyDescent="0.2">
      <c r="W13957" s="25"/>
      <c r="X13957" s="25"/>
    </row>
    <row r="13958" spans="23:24" x14ac:dyDescent="0.2">
      <c r="W13958" s="25"/>
      <c r="X13958" s="25"/>
    </row>
    <row r="13959" spans="23:24" x14ac:dyDescent="0.2">
      <c r="W13959" s="25"/>
      <c r="X13959" s="25"/>
    </row>
    <row r="13960" spans="23:24" x14ac:dyDescent="0.2">
      <c r="W13960" s="25"/>
      <c r="X13960" s="25"/>
    </row>
    <row r="13961" spans="23:24" x14ac:dyDescent="0.2">
      <c r="W13961" s="25"/>
      <c r="X13961" s="25"/>
    </row>
    <row r="13962" spans="23:24" x14ac:dyDescent="0.2">
      <c r="W13962" s="25"/>
      <c r="X13962" s="25"/>
    </row>
    <row r="13963" spans="23:24" x14ac:dyDescent="0.2">
      <c r="W13963" s="25"/>
      <c r="X13963" s="25"/>
    </row>
    <row r="13964" spans="23:24" x14ac:dyDescent="0.2">
      <c r="W13964" s="25"/>
      <c r="X13964" s="25"/>
    </row>
    <row r="13965" spans="23:24" x14ac:dyDescent="0.2">
      <c r="W13965" s="25"/>
      <c r="X13965" s="25"/>
    </row>
    <row r="13966" spans="23:24" x14ac:dyDescent="0.2">
      <c r="W13966" s="25"/>
      <c r="X13966" s="25"/>
    </row>
    <row r="13967" spans="23:24" x14ac:dyDescent="0.2">
      <c r="W13967" s="25"/>
      <c r="X13967" s="25"/>
    </row>
    <row r="13968" spans="23:24" x14ac:dyDescent="0.2">
      <c r="W13968" s="25"/>
      <c r="X13968" s="25"/>
    </row>
    <row r="13969" spans="23:24" x14ac:dyDescent="0.2">
      <c r="W13969" s="25"/>
      <c r="X13969" s="25"/>
    </row>
    <row r="13970" spans="23:24" x14ac:dyDescent="0.2">
      <c r="W13970" s="25"/>
      <c r="X13970" s="25"/>
    </row>
    <row r="13971" spans="23:24" x14ac:dyDescent="0.2">
      <c r="W13971" s="25"/>
      <c r="X13971" s="25"/>
    </row>
    <row r="13972" spans="23:24" x14ac:dyDescent="0.2">
      <c r="W13972" s="25"/>
      <c r="X13972" s="25"/>
    </row>
    <row r="13973" spans="23:24" x14ac:dyDescent="0.2">
      <c r="W13973" s="25"/>
      <c r="X13973" s="25"/>
    </row>
    <row r="13974" spans="23:24" x14ac:dyDescent="0.2">
      <c r="W13974" s="25"/>
      <c r="X13974" s="25"/>
    </row>
    <row r="13975" spans="23:24" x14ac:dyDescent="0.2">
      <c r="W13975" s="25"/>
      <c r="X13975" s="25"/>
    </row>
    <row r="13976" spans="23:24" x14ac:dyDescent="0.2">
      <c r="W13976" s="25"/>
      <c r="X13976" s="25"/>
    </row>
    <row r="13977" spans="23:24" x14ac:dyDescent="0.2">
      <c r="W13977" s="25"/>
      <c r="X13977" s="25"/>
    </row>
    <row r="13978" spans="23:24" x14ac:dyDescent="0.2">
      <c r="W13978" s="25"/>
      <c r="X13978" s="25"/>
    </row>
    <row r="13979" spans="23:24" x14ac:dyDescent="0.2">
      <c r="W13979" s="25"/>
      <c r="X13979" s="25"/>
    </row>
    <row r="13980" spans="23:24" x14ac:dyDescent="0.2">
      <c r="W13980" s="25"/>
      <c r="X13980" s="25"/>
    </row>
    <row r="13981" spans="23:24" x14ac:dyDescent="0.2">
      <c r="W13981" s="25"/>
      <c r="X13981" s="25"/>
    </row>
    <row r="13982" spans="23:24" x14ac:dyDescent="0.2">
      <c r="W13982" s="25"/>
      <c r="X13982" s="25"/>
    </row>
    <row r="13983" spans="23:24" x14ac:dyDescent="0.2">
      <c r="W13983" s="25"/>
      <c r="X13983" s="25"/>
    </row>
    <row r="13984" spans="23:24" x14ac:dyDescent="0.2">
      <c r="W13984" s="25"/>
      <c r="X13984" s="25"/>
    </row>
    <row r="13985" spans="23:24" x14ac:dyDescent="0.2">
      <c r="W13985" s="25"/>
      <c r="X13985" s="25"/>
    </row>
    <row r="13986" spans="23:24" x14ac:dyDescent="0.2">
      <c r="W13986" s="25"/>
      <c r="X13986" s="25"/>
    </row>
    <row r="13987" spans="23:24" x14ac:dyDescent="0.2">
      <c r="W13987" s="25"/>
      <c r="X13987" s="25"/>
    </row>
    <row r="13988" spans="23:24" x14ac:dyDescent="0.2">
      <c r="W13988" s="25"/>
      <c r="X13988" s="25"/>
    </row>
    <row r="13989" spans="23:24" x14ac:dyDescent="0.2">
      <c r="W13989" s="25"/>
      <c r="X13989" s="25"/>
    </row>
    <row r="13990" spans="23:24" x14ac:dyDescent="0.2">
      <c r="W13990" s="25"/>
      <c r="X13990" s="25"/>
    </row>
    <row r="13991" spans="23:24" x14ac:dyDescent="0.2">
      <c r="W13991" s="25"/>
      <c r="X13991" s="25"/>
    </row>
    <row r="13992" spans="23:24" x14ac:dyDescent="0.2">
      <c r="W13992" s="25"/>
      <c r="X13992" s="25"/>
    </row>
    <row r="13993" spans="23:24" x14ac:dyDescent="0.2">
      <c r="W13993" s="25"/>
      <c r="X13993" s="25"/>
    </row>
    <row r="13994" spans="23:24" x14ac:dyDescent="0.2">
      <c r="W13994" s="25"/>
      <c r="X13994" s="25"/>
    </row>
    <row r="13995" spans="23:24" x14ac:dyDescent="0.2">
      <c r="W13995" s="25"/>
      <c r="X13995" s="25"/>
    </row>
    <row r="13996" spans="23:24" x14ac:dyDescent="0.2">
      <c r="W13996" s="25"/>
      <c r="X13996" s="25"/>
    </row>
    <row r="13997" spans="23:24" x14ac:dyDescent="0.2">
      <c r="W13997" s="25"/>
      <c r="X13997" s="25"/>
    </row>
    <row r="13998" spans="23:24" x14ac:dyDescent="0.2">
      <c r="W13998" s="25"/>
      <c r="X13998" s="25"/>
    </row>
    <row r="13999" spans="23:24" x14ac:dyDescent="0.2">
      <c r="W13999" s="25"/>
      <c r="X13999" s="25"/>
    </row>
    <row r="14000" spans="23:24" x14ac:dyDescent="0.2">
      <c r="W14000" s="25"/>
      <c r="X14000" s="25"/>
    </row>
    <row r="14001" spans="23:24" x14ac:dyDescent="0.2">
      <c r="W14001" s="25"/>
      <c r="X14001" s="25"/>
    </row>
    <row r="14002" spans="23:24" x14ac:dyDescent="0.2">
      <c r="W14002" s="25"/>
      <c r="X14002" s="25"/>
    </row>
    <row r="14003" spans="23:24" x14ac:dyDescent="0.2">
      <c r="W14003" s="25"/>
      <c r="X14003" s="25"/>
    </row>
    <row r="14004" spans="23:24" x14ac:dyDescent="0.2">
      <c r="W14004" s="25"/>
      <c r="X14004" s="25"/>
    </row>
    <row r="14005" spans="23:24" x14ac:dyDescent="0.2">
      <c r="W14005" s="25"/>
      <c r="X14005" s="25"/>
    </row>
    <row r="14006" spans="23:24" x14ac:dyDescent="0.2">
      <c r="W14006" s="25"/>
      <c r="X14006" s="25"/>
    </row>
    <row r="14007" spans="23:24" x14ac:dyDescent="0.2">
      <c r="W14007" s="25"/>
      <c r="X14007" s="25"/>
    </row>
    <row r="14008" spans="23:24" x14ac:dyDescent="0.2">
      <c r="W14008" s="25"/>
      <c r="X14008" s="25"/>
    </row>
    <row r="14009" spans="23:24" x14ac:dyDescent="0.2">
      <c r="W14009" s="25"/>
      <c r="X14009" s="25"/>
    </row>
    <row r="14010" spans="23:24" x14ac:dyDescent="0.2">
      <c r="W14010" s="25"/>
      <c r="X14010" s="25"/>
    </row>
    <row r="14011" spans="23:24" x14ac:dyDescent="0.2">
      <c r="W14011" s="25"/>
      <c r="X14011" s="25"/>
    </row>
    <row r="14012" spans="23:24" x14ac:dyDescent="0.2">
      <c r="W14012" s="25"/>
      <c r="X14012" s="25"/>
    </row>
    <row r="14013" spans="23:24" x14ac:dyDescent="0.2">
      <c r="W14013" s="25"/>
      <c r="X14013" s="25"/>
    </row>
    <row r="14014" spans="23:24" x14ac:dyDescent="0.2">
      <c r="W14014" s="25"/>
      <c r="X14014" s="25"/>
    </row>
    <row r="14015" spans="23:24" x14ac:dyDescent="0.2">
      <c r="W14015" s="25"/>
      <c r="X14015" s="25"/>
    </row>
    <row r="14016" spans="23:24" x14ac:dyDescent="0.2">
      <c r="W14016" s="25"/>
      <c r="X14016" s="25"/>
    </row>
    <row r="14017" spans="23:24" x14ac:dyDescent="0.2">
      <c r="W14017" s="25"/>
      <c r="X14017" s="25"/>
    </row>
    <row r="14018" spans="23:24" x14ac:dyDescent="0.2">
      <c r="W14018" s="25"/>
      <c r="X14018" s="25"/>
    </row>
    <row r="14019" spans="23:24" x14ac:dyDescent="0.2">
      <c r="W14019" s="25"/>
      <c r="X14019" s="25"/>
    </row>
    <row r="14020" spans="23:24" x14ac:dyDescent="0.2">
      <c r="W14020" s="25"/>
      <c r="X14020" s="25"/>
    </row>
    <row r="14021" spans="23:24" x14ac:dyDescent="0.2">
      <c r="W14021" s="25"/>
      <c r="X14021" s="25"/>
    </row>
    <row r="14022" spans="23:24" x14ac:dyDescent="0.2">
      <c r="W14022" s="25"/>
      <c r="X14022" s="25"/>
    </row>
    <row r="14023" spans="23:24" x14ac:dyDescent="0.2">
      <c r="W14023" s="25"/>
      <c r="X14023" s="25"/>
    </row>
    <row r="14024" spans="23:24" x14ac:dyDescent="0.2">
      <c r="W14024" s="25"/>
      <c r="X14024" s="25"/>
    </row>
    <row r="14025" spans="23:24" x14ac:dyDescent="0.2">
      <c r="W14025" s="25"/>
      <c r="X14025" s="25"/>
    </row>
    <row r="14026" spans="23:24" x14ac:dyDescent="0.2">
      <c r="W14026" s="25"/>
      <c r="X14026" s="25"/>
    </row>
    <row r="14027" spans="23:24" x14ac:dyDescent="0.2">
      <c r="W14027" s="25"/>
      <c r="X14027" s="25"/>
    </row>
    <row r="14028" spans="23:24" x14ac:dyDescent="0.2">
      <c r="W14028" s="25"/>
      <c r="X14028" s="25"/>
    </row>
    <row r="14029" spans="23:24" x14ac:dyDescent="0.2">
      <c r="W14029" s="25"/>
      <c r="X14029" s="25"/>
    </row>
    <row r="14030" spans="23:24" x14ac:dyDescent="0.2">
      <c r="W14030" s="25"/>
      <c r="X14030" s="25"/>
    </row>
    <row r="14031" spans="23:24" x14ac:dyDescent="0.2">
      <c r="W14031" s="25"/>
      <c r="X14031" s="25"/>
    </row>
    <row r="14032" spans="23:24" x14ac:dyDescent="0.2">
      <c r="W14032" s="25"/>
      <c r="X14032" s="25"/>
    </row>
    <row r="14033" spans="23:24" x14ac:dyDescent="0.2">
      <c r="W14033" s="25"/>
      <c r="X14033" s="25"/>
    </row>
    <row r="14034" spans="23:24" x14ac:dyDescent="0.2">
      <c r="W14034" s="25"/>
      <c r="X14034" s="25"/>
    </row>
    <row r="14035" spans="23:24" x14ac:dyDescent="0.2">
      <c r="W14035" s="25"/>
      <c r="X14035" s="25"/>
    </row>
    <row r="14036" spans="23:24" x14ac:dyDescent="0.2">
      <c r="W14036" s="25"/>
      <c r="X14036" s="25"/>
    </row>
    <row r="14037" spans="23:24" x14ac:dyDescent="0.2">
      <c r="W14037" s="25"/>
      <c r="X14037" s="25"/>
    </row>
    <row r="14038" spans="23:24" x14ac:dyDescent="0.2">
      <c r="W14038" s="25"/>
      <c r="X14038" s="25"/>
    </row>
    <row r="14039" spans="23:24" x14ac:dyDescent="0.2">
      <c r="W14039" s="25"/>
      <c r="X14039" s="25"/>
    </row>
    <row r="14040" spans="23:24" x14ac:dyDescent="0.2">
      <c r="W14040" s="25"/>
      <c r="X14040" s="25"/>
    </row>
    <row r="14041" spans="23:24" x14ac:dyDescent="0.2">
      <c r="W14041" s="25"/>
      <c r="X14041" s="25"/>
    </row>
    <row r="14042" spans="23:24" x14ac:dyDescent="0.2">
      <c r="W14042" s="25"/>
      <c r="X14042" s="25"/>
    </row>
    <row r="14043" spans="23:24" x14ac:dyDescent="0.2">
      <c r="W14043" s="25"/>
      <c r="X14043" s="25"/>
    </row>
    <row r="14044" spans="23:24" x14ac:dyDescent="0.2">
      <c r="W14044" s="25"/>
      <c r="X14044" s="25"/>
    </row>
    <row r="14045" spans="23:24" x14ac:dyDescent="0.2">
      <c r="W14045" s="25"/>
      <c r="X14045" s="25"/>
    </row>
    <row r="14046" spans="23:24" x14ac:dyDescent="0.2">
      <c r="W14046" s="25"/>
      <c r="X14046" s="25"/>
    </row>
    <row r="14047" spans="23:24" x14ac:dyDescent="0.2">
      <c r="W14047" s="25"/>
      <c r="X14047" s="25"/>
    </row>
    <row r="14048" spans="23:24" x14ac:dyDescent="0.2">
      <c r="W14048" s="25"/>
      <c r="X14048" s="25"/>
    </row>
    <row r="14049" spans="23:24" x14ac:dyDescent="0.2">
      <c r="W14049" s="25"/>
      <c r="X14049" s="25"/>
    </row>
    <row r="14050" spans="23:24" x14ac:dyDescent="0.2">
      <c r="W14050" s="25"/>
      <c r="X14050" s="25"/>
    </row>
    <row r="14051" spans="23:24" x14ac:dyDescent="0.2">
      <c r="W14051" s="25"/>
      <c r="X14051" s="25"/>
    </row>
    <row r="14052" spans="23:24" x14ac:dyDescent="0.2">
      <c r="W14052" s="25"/>
      <c r="X14052" s="25"/>
    </row>
    <row r="14053" spans="23:24" x14ac:dyDescent="0.2">
      <c r="W14053" s="25"/>
      <c r="X14053" s="25"/>
    </row>
    <row r="14054" spans="23:24" x14ac:dyDescent="0.2">
      <c r="W14054" s="25"/>
      <c r="X14054" s="25"/>
    </row>
    <row r="14055" spans="23:24" x14ac:dyDescent="0.2">
      <c r="W14055" s="25"/>
      <c r="X14055" s="25"/>
    </row>
    <row r="14056" spans="23:24" x14ac:dyDescent="0.2">
      <c r="W14056" s="25"/>
      <c r="X14056" s="25"/>
    </row>
    <row r="14057" spans="23:24" x14ac:dyDescent="0.2">
      <c r="W14057" s="25"/>
      <c r="X14057" s="25"/>
    </row>
    <row r="14058" spans="23:24" x14ac:dyDescent="0.2">
      <c r="W14058" s="25"/>
      <c r="X14058" s="25"/>
    </row>
    <row r="14059" spans="23:24" x14ac:dyDescent="0.2">
      <c r="W14059" s="25"/>
      <c r="X14059" s="25"/>
    </row>
    <row r="14060" spans="23:24" x14ac:dyDescent="0.2">
      <c r="W14060" s="25"/>
      <c r="X14060" s="25"/>
    </row>
    <row r="14061" spans="23:24" x14ac:dyDescent="0.2">
      <c r="W14061" s="25"/>
      <c r="X14061" s="25"/>
    </row>
    <row r="14062" spans="23:24" x14ac:dyDescent="0.2">
      <c r="W14062" s="25"/>
      <c r="X14062" s="25"/>
    </row>
    <row r="14063" spans="23:24" x14ac:dyDescent="0.2">
      <c r="W14063" s="25"/>
      <c r="X14063" s="25"/>
    </row>
    <row r="14064" spans="23:24" x14ac:dyDescent="0.2">
      <c r="W14064" s="25"/>
      <c r="X14064" s="25"/>
    </row>
    <row r="14065" spans="23:24" x14ac:dyDescent="0.2">
      <c r="W14065" s="25"/>
      <c r="X14065" s="25"/>
    </row>
    <row r="14066" spans="23:24" x14ac:dyDescent="0.2">
      <c r="W14066" s="25"/>
      <c r="X14066" s="25"/>
    </row>
    <row r="14067" spans="23:24" x14ac:dyDescent="0.2">
      <c r="W14067" s="25"/>
      <c r="X14067" s="25"/>
    </row>
    <row r="14068" spans="23:24" x14ac:dyDescent="0.2">
      <c r="W14068" s="25"/>
      <c r="X14068" s="25"/>
    </row>
    <row r="14069" spans="23:24" x14ac:dyDescent="0.2">
      <c r="W14069" s="25"/>
      <c r="X14069" s="25"/>
    </row>
    <row r="14070" spans="23:24" x14ac:dyDescent="0.2">
      <c r="W14070" s="25"/>
      <c r="X14070" s="25"/>
    </row>
    <row r="14071" spans="23:24" x14ac:dyDescent="0.2">
      <c r="W14071" s="25"/>
      <c r="X14071" s="25"/>
    </row>
    <row r="14072" spans="23:24" x14ac:dyDescent="0.2">
      <c r="W14072" s="25"/>
      <c r="X14072" s="25"/>
    </row>
    <row r="14073" spans="23:24" x14ac:dyDescent="0.2">
      <c r="W14073" s="25"/>
      <c r="X14073" s="25"/>
    </row>
    <row r="14074" spans="23:24" x14ac:dyDescent="0.2">
      <c r="W14074" s="25"/>
      <c r="X14074" s="25"/>
    </row>
    <row r="14075" spans="23:24" x14ac:dyDescent="0.2">
      <c r="W14075" s="25"/>
      <c r="X14075" s="25"/>
    </row>
    <row r="14076" spans="23:24" x14ac:dyDescent="0.2">
      <c r="W14076" s="25"/>
      <c r="X14076" s="25"/>
    </row>
    <row r="14077" spans="23:24" x14ac:dyDescent="0.2">
      <c r="W14077" s="25"/>
      <c r="X14077" s="25"/>
    </row>
    <row r="14078" spans="23:24" x14ac:dyDescent="0.2">
      <c r="W14078" s="25"/>
      <c r="X14078" s="25"/>
    </row>
    <row r="14079" spans="23:24" x14ac:dyDescent="0.2">
      <c r="W14079" s="25"/>
      <c r="X14079" s="25"/>
    </row>
    <row r="14080" spans="23:24" x14ac:dyDescent="0.2">
      <c r="W14080" s="25"/>
      <c r="X14080" s="25"/>
    </row>
    <row r="14081" spans="23:24" x14ac:dyDescent="0.2">
      <c r="W14081" s="25"/>
      <c r="X14081" s="25"/>
    </row>
    <row r="14082" spans="23:24" x14ac:dyDescent="0.2">
      <c r="W14082" s="25"/>
      <c r="X14082" s="25"/>
    </row>
    <row r="14083" spans="23:24" x14ac:dyDescent="0.2">
      <c r="W14083" s="25"/>
      <c r="X14083" s="25"/>
    </row>
    <row r="14084" spans="23:24" x14ac:dyDescent="0.2">
      <c r="W14084" s="25"/>
      <c r="X14084" s="25"/>
    </row>
    <row r="14085" spans="23:24" x14ac:dyDescent="0.2">
      <c r="W14085" s="25"/>
      <c r="X14085" s="25"/>
    </row>
    <row r="14086" spans="23:24" x14ac:dyDescent="0.2">
      <c r="W14086" s="25"/>
      <c r="X14086" s="25"/>
    </row>
    <row r="14087" spans="23:24" x14ac:dyDescent="0.2">
      <c r="W14087" s="25"/>
      <c r="X14087" s="25"/>
    </row>
    <row r="14088" spans="23:24" x14ac:dyDescent="0.2">
      <c r="W14088" s="25"/>
      <c r="X14088" s="25"/>
    </row>
    <row r="14089" spans="23:24" x14ac:dyDescent="0.2">
      <c r="W14089" s="25"/>
      <c r="X14089" s="25"/>
    </row>
    <row r="14090" spans="23:24" x14ac:dyDescent="0.2">
      <c r="W14090" s="25"/>
      <c r="X14090" s="25"/>
    </row>
    <row r="14091" spans="23:24" x14ac:dyDescent="0.2">
      <c r="W14091" s="25"/>
      <c r="X14091" s="25"/>
    </row>
    <row r="14092" spans="23:24" x14ac:dyDescent="0.2">
      <c r="W14092" s="25"/>
      <c r="X14092" s="25"/>
    </row>
    <row r="14093" spans="23:24" x14ac:dyDescent="0.2">
      <c r="W14093" s="25"/>
      <c r="X14093" s="25"/>
    </row>
    <row r="14094" spans="23:24" x14ac:dyDescent="0.2">
      <c r="W14094" s="25"/>
      <c r="X14094" s="25"/>
    </row>
    <row r="14095" spans="23:24" x14ac:dyDescent="0.2">
      <c r="W14095" s="25"/>
      <c r="X14095" s="25"/>
    </row>
    <row r="14096" spans="23:24" x14ac:dyDescent="0.2">
      <c r="W14096" s="25"/>
      <c r="X14096" s="25"/>
    </row>
    <row r="14097" spans="23:24" x14ac:dyDescent="0.2">
      <c r="W14097" s="25"/>
      <c r="X14097" s="25"/>
    </row>
    <row r="14098" spans="23:24" x14ac:dyDescent="0.2">
      <c r="W14098" s="25"/>
      <c r="X14098" s="25"/>
    </row>
    <row r="14099" spans="23:24" x14ac:dyDescent="0.2">
      <c r="W14099" s="25"/>
      <c r="X14099" s="25"/>
    </row>
    <row r="14100" spans="23:24" x14ac:dyDescent="0.2">
      <c r="W14100" s="25"/>
      <c r="X14100" s="25"/>
    </row>
    <row r="14101" spans="23:24" x14ac:dyDescent="0.2">
      <c r="W14101" s="25"/>
      <c r="X14101" s="25"/>
    </row>
    <row r="14102" spans="23:24" x14ac:dyDescent="0.2">
      <c r="W14102" s="25"/>
      <c r="X14102" s="25"/>
    </row>
    <row r="14103" spans="23:24" x14ac:dyDescent="0.2">
      <c r="W14103" s="25"/>
      <c r="X14103" s="25"/>
    </row>
    <row r="14104" spans="23:24" x14ac:dyDescent="0.2">
      <c r="W14104" s="25"/>
      <c r="X14104" s="25"/>
    </row>
    <row r="14105" spans="23:24" x14ac:dyDescent="0.2">
      <c r="W14105" s="25"/>
      <c r="X14105" s="25"/>
    </row>
    <row r="14106" spans="23:24" x14ac:dyDescent="0.2">
      <c r="W14106" s="25"/>
      <c r="X14106" s="25"/>
    </row>
    <row r="14107" spans="23:24" x14ac:dyDescent="0.2">
      <c r="W14107" s="25"/>
      <c r="X14107" s="25"/>
    </row>
    <row r="14108" spans="23:24" x14ac:dyDescent="0.2">
      <c r="W14108" s="25"/>
      <c r="X14108" s="25"/>
    </row>
    <row r="14109" spans="23:24" x14ac:dyDescent="0.2">
      <c r="W14109" s="25"/>
      <c r="X14109" s="25"/>
    </row>
    <row r="14110" spans="23:24" x14ac:dyDescent="0.2">
      <c r="W14110" s="25"/>
      <c r="X14110" s="25"/>
    </row>
    <row r="14111" spans="23:24" x14ac:dyDescent="0.2">
      <c r="W14111" s="25"/>
      <c r="X14111" s="25"/>
    </row>
    <row r="14112" spans="23:24" x14ac:dyDescent="0.2">
      <c r="W14112" s="25"/>
      <c r="X14112" s="25"/>
    </row>
    <row r="14113" spans="23:24" x14ac:dyDescent="0.2">
      <c r="W14113" s="25"/>
      <c r="X14113" s="25"/>
    </row>
    <row r="14114" spans="23:24" x14ac:dyDescent="0.2">
      <c r="W14114" s="25"/>
      <c r="X14114" s="25"/>
    </row>
    <row r="14115" spans="23:24" x14ac:dyDescent="0.2">
      <c r="W14115" s="25"/>
      <c r="X14115" s="25"/>
    </row>
    <row r="14116" spans="23:24" x14ac:dyDescent="0.2">
      <c r="W14116" s="25"/>
      <c r="X14116" s="25"/>
    </row>
    <row r="14117" spans="23:24" x14ac:dyDescent="0.2">
      <c r="W14117" s="25"/>
      <c r="X14117" s="25"/>
    </row>
    <row r="14118" spans="23:24" x14ac:dyDescent="0.2">
      <c r="W14118" s="25"/>
      <c r="X14118" s="25"/>
    </row>
    <row r="14119" spans="23:24" x14ac:dyDescent="0.2">
      <c r="W14119" s="25"/>
      <c r="X14119" s="25"/>
    </row>
    <row r="14120" spans="23:24" x14ac:dyDescent="0.2">
      <c r="W14120" s="25"/>
      <c r="X14120" s="25"/>
    </row>
    <row r="14121" spans="23:24" x14ac:dyDescent="0.2">
      <c r="W14121" s="25"/>
      <c r="X14121" s="25"/>
    </row>
    <row r="14122" spans="23:24" x14ac:dyDescent="0.2">
      <c r="W14122" s="25"/>
      <c r="X14122" s="25"/>
    </row>
    <row r="14123" spans="23:24" x14ac:dyDescent="0.2">
      <c r="W14123" s="25"/>
      <c r="X14123" s="25"/>
    </row>
    <row r="14124" spans="23:24" x14ac:dyDescent="0.2">
      <c r="W14124" s="25"/>
      <c r="X14124" s="25"/>
    </row>
    <row r="14125" spans="23:24" x14ac:dyDescent="0.2">
      <c r="W14125" s="25"/>
      <c r="X14125" s="25"/>
    </row>
    <row r="14126" spans="23:24" x14ac:dyDescent="0.2">
      <c r="W14126" s="25"/>
      <c r="X14126" s="25"/>
    </row>
    <row r="14127" spans="23:24" x14ac:dyDescent="0.2">
      <c r="W14127" s="25"/>
      <c r="X14127" s="25"/>
    </row>
    <row r="14128" spans="23:24" x14ac:dyDescent="0.2">
      <c r="W14128" s="25"/>
      <c r="X14128" s="25"/>
    </row>
    <row r="14129" spans="23:24" x14ac:dyDescent="0.2">
      <c r="W14129" s="25"/>
      <c r="X14129" s="25"/>
    </row>
    <row r="14130" spans="23:24" x14ac:dyDescent="0.2">
      <c r="W14130" s="25"/>
      <c r="X14130" s="25"/>
    </row>
    <row r="14131" spans="23:24" x14ac:dyDescent="0.2">
      <c r="W14131" s="25"/>
      <c r="X14131" s="25"/>
    </row>
    <row r="14132" spans="23:24" x14ac:dyDescent="0.2">
      <c r="W14132" s="25"/>
      <c r="X14132" s="25"/>
    </row>
    <row r="14133" spans="23:24" x14ac:dyDescent="0.2">
      <c r="W14133" s="25"/>
      <c r="X14133" s="25"/>
    </row>
    <row r="14134" spans="23:24" x14ac:dyDescent="0.2">
      <c r="W14134" s="25"/>
      <c r="X14134" s="25"/>
    </row>
    <row r="14135" spans="23:24" x14ac:dyDescent="0.2">
      <c r="W14135" s="25"/>
      <c r="X14135" s="25"/>
    </row>
    <row r="14136" spans="23:24" x14ac:dyDescent="0.2">
      <c r="W14136" s="25"/>
      <c r="X14136" s="25"/>
    </row>
    <row r="14137" spans="23:24" x14ac:dyDescent="0.2">
      <c r="W14137" s="25"/>
      <c r="X14137" s="25"/>
    </row>
    <row r="14138" spans="23:24" x14ac:dyDescent="0.2">
      <c r="W14138" s="25"/>
      <c r="X14138" s="25"/>
    </row>
    <row r="14139" spans="23:24" x14ac:dyDescent="0.2">
      <c r="W14139" s="25"/>
      <c r="X14139" s="25"/>
    </row>
    <row r="14140" spans="23:24" x14ac:dyDescent="0.2">
      <c r="W14140" s="25"/>
      <c r="X14140" s="25"/>
    </row>
    <row r="14141" spans="23:24" x14ac:dyDescent="0.2">
      <c r="W14141" s="25"/>
      <c r="X14141" s="25"/>
    </row>
    <row r="14142" spans="23:24" x14ac:dyDescent="0.2">
      <c r="W14142" s="25"/>
      <c r="X14142" s="25"/>
    </row>
    <row r="14143" spans="23:24" x14ac:dyDescent="0.2">
      <c r="W14143" s="25"/>
      <c r="X14143" s="25"/>
    </row>
    <row r="14144" spans="23:24" x14ac:dyDescent="0.2">
      <c r="W14144" s="25"/>
      <c r="X14144" s="25"/>
    </row>
    <row r="14145" spans="23:24" x14ac:dyDescent="0.2">
      <c r="W14145" s="25"/>
      <c r="X14145" s="25"/>
    </row>
    <row r="14146" spans="23:24" x14ac:dyDescent="0.2">
      <c r="W14146" s="25"/>
      <c r="X14146" s="25"/>
    </row>
    <row r="14147" spans="23:24" x14ac:dyDescent="0.2">
      <c r="W14147" s="25"/>
      <c r="X14147" s="25"/>
    </row>
    <row r="14148" spans="23:24" x14ac:dyDescent="0.2">
      <c r="W14148" s="25"/>
      <c r="X14148" s="25"/>
    </row>
    <row r="14149" spans="23:24" x14ac:dyDescent="0.2">
      <c r="W14149" s="25"/>
      <c r="X14149" s="25"/>
    </row>
    <row r="14150" spans="23:24" x14ac:dyDescent="0.2">
      <c r="W14150" s="25"/>
      <c r="X14150" s="25"/>
    </row>
    <row r="14151" spans="23:24" x14ac:dyDescent="0.2">
      <c r="W14151" s="25"/>
      <c r="X14151" s="25"/>
    </row>
    <row r="14152" spans="23:24" x14ac:dyDescent="0.2">
      <c r="W14152" s="25"/>
      <c r="X14152" s="25"/>
    </row>
    <row r="14153" spans="23:24" x14ac:dyDescent="0.2">
      <c r="W14153" s="25"/>
      <c r="X14153" s="25"/>
    </row>
    <row r="14154" spans="23:24" x14ac:dyDescent="0.2">
      <c r="W14154" s="25"/>
      <c r="X14154" s="25"/>
    </row>
    <row r="14155" spans="23:24" x14ac:dyDescent="0.2">
      <c r="W14155" s="25"/>
      <c r="X14155" s="25"/>
    </row>
    <row r="14156" spans="23:24" x14ac:dyDescent="0.2">
      <c r="W14156" s="25"/>
      <c r="X14156" s="25"/>
    </row>
    <row r="14157" spans="23:24" x14ac:dyDescent="0.2">
      <c r="W14157" s="25"/>
      <c r="X14157" s="25"/>
    </row>
    <row r="14158" spans="23:24" x14ac:dyDescent="0.2">
      <c r="W14158" s="25"/>
      <c r="X14158" s="25"/>
    </row>
    <row r="14159" spans="23:24" x14ac:dyDescent="0.2">
      <c r="W14159" s="25"/>
      <c r="X14159" s="25"/>
    </row>
    <row r="14160" spans="23:24" x14ac:dyDescent="0.2">
      <c r="W14160" s="25"/>
      <c r="X14160" s="25"/>
    </row>
    <row r="14161" spans="23:24" x14ac:dyDescent="0.2">
      <c r="W14161" s="25"/>
      <c r="X14161" s="25"/>
    </row>
    <row r="14162" spans="23:24" x14ac:dyDescent="0.2">
      <c r="W14162" s="25"/>
      <c r="X14162" s="25"/>
    </row>
    <row r="14163" spans="23:24" x14ac:dyDescent="0.2">
      <c r="W14163" s="25"/>
      <c r="X14163" s="25"/>
    </row>
    <row r="14164" spans="23:24" x14ac:dyDescent="0.2">
      <c r="W14164" s="25"/>
      <c r="X14164" s="25"/>
    </row>
    <row r="14165" spans="23:24" x14ac:dyDescent="0.2">
      <c r="W14165" s="25"/>
      <c r="X14165" s="25"/>
    </row>
    <row r="14166" spans="23:24" x14ac:dyDescent="0.2">
      <c r="W14166" s="25"/>
      <c r="X14166" s="25"/>
    </row>
    <row r="14167" spans="23:24" x14ac:dyDescent="0.2">
      <c r="W14167" s="25"/>
      <c r="X14167" s="25"/>
    </row>
    <row r="14168" spans="23:24" x14ac:dyDescent="0.2">
      <c r="W14168" s="25"/>
      <c r="X14168" s="25"/>
    </row>
    <row r="14169" spans="23:24" x14ac:dyDescent="0.2">
      <c r="W14169" s="25"/>
      <c r="X14169" s="25"/>
    </row>
    <row r="14170" spans="23:24" x14ac:dyDescent="0.2">
      <c r="W14170" s="25"/>
      <c r="X14170" s="25"/>
    </row>
    <row r="14171" spans="23:24" x14ac:dyDescent="0.2">
      <c r="W14171" s="25"/>
      <c r="X14171" s="25"/>
    </row>
    <row r="14172" spans="23:24" x14ac:dyDescent="0.2">
      <c r="W14172" s="25"/>
      <c r="X14172" s="25"/>
    </row>
    <row r="14173" spans="23:24" x14ac:dyDescent="0.2">
      <c r="W14173" s="25"/>
      <c r="X14173" s="25"/>
    </row>
    <row r="14174" spans="23:24" x14ac:dyDescent="0.2">
      <c r="W14174" s="25"/>
      <c r="X14174" s="25"/>
    </row>
    <row r="14175" spans="23:24" x14ac:dyDescent="0.2">
      <c r="W14175" s="25"/>
      <c r="X14175" s="25"/>
    </row>
    <row r="14176" spans="23:24" x14ac:dyDescent="0.2">
      <c r="W14176" s="25"/>
      <c r="X14176" s="25"/>
    </row>
    <row r="14177" spans="23:24" x14ac:dyDescent="0.2">
      <c r="W14177" s="25"/>
      <c r="X14177" s="25"/>
    </row>
    <row r="14178" spans="23:24" x14ac:dyDescent="0.2">
      <c r="W14178" s="25"/>
      <c r="X14178" s="25"/>
    </row>
    <row r="14179" spans="23:24" x14ac:dyDescent="0.2">
      <c r="W14179" s="25"/>
      <c r="X14179" s="25"/>
    </row>
    <row r="14180" spans="23:24" x14ac:dyDescent="0.2">
      <c r="W14180" s="25"/>
      <c r="X14180" s="25"/>
    </row>
    <row r="14181" spans="23:24" x14ac:dyDescent="0.2">
      <c r="W14181" s="25"/>
      <c r="X14181" s="25"/>
    </row>
    <row r="14182" spans="23:24" x14ac:dyDescent="0.2">
      <c r="W14182" s="25"/>
      <c r="X14182" s="25"/>
    </row>
    <row r="14183" spans="23:24" x14ac:dyDescent="0.2">
      <c r="W14183" s="25"/>
      <c r="X14183" s="25"/>
    </row>
    <row r="14184" spans="23:24" x14ac:dyDescent="0.2">
      <c r="W14184" s="25"/>
      <c r="X14184" s="25"/>
    </row>
    <row r="14185" spans="23:24" x14ac:dyDescent="0.2">
      <c r="W14185" s="25"/>
      <c r="X14185" s="25"/>
    </row>
    <row r="14186" spans="23:24" x14ac:dyDescent="0.2">
      <c r="W14186" s="25"/>
      <c r="X14186" s="25"/>
    </row>
    <row r="14187" spans="23:24" x14ac:dyDescent="0.2">
      <c r="W14187" s="25"/>
      <c r="X14187" s="25"/>
    </row>
    <row r="14188" spans="23:24" x14ac:dyDescent="0.2">
      <c r="W14188" s="25"/>
      <c r="X14188" s="25"/>
    </row>
    <row r="14189" spans="23:24" x14ac:dyDescent="0.2">
      <c r="W14189" s="25"/>
      <c r="X14189" s="25"/>
    </row>
    <row r="14190" spans="23:24" x14ac:dyDescent="0.2">
      <c r="W14190" s="25"/>
      <c r="X14190" s="25"/>
    </row>
    <row r="14191" spans="23:24" x14ac:dyDescent="0.2">
      <c r="W14191" s="25"/>
      <c r="X14191" s="25"/>
    </row>
    <row r="14192" spans="23:24" x14ac:dyDescent="0.2">
      <c r="W14192" s="25"/>
      <c r="X14192" s="25"/>
    </row>
    <row r="14193" spans="23:24" x14ac:dyDescent="0.2">
      <c r="W14193" s="25"/>
      <c r="X14193" s="25"/>
    </row>
    <row r="14194" spans="23:24" x14ac:dyDescent="0.2">
      <c r="W14194" s="25"/>
      <c r="X14194" s="25"/>
    </row>
    <row r="14195" spans="23:24" x14ac:dyDescent="0.2">
      <c r="W14195" s="25"/>
      <c r="X14195" s="25"/>
    </row>
    <row r="14196" spans="23:24" x14ac:dyDescent="0.2">
      <c r="W14196" s="25"/>
      <c r="X14196" s="25"/>
    </row>
    <row r="14197" spans="23:24" x14ac:dyDescent="0.2">
      <c r="W14197" s="25"/>
      <c r="X14197" s="25"/>
    </row>
    <row r="14198" spans="23:24" x14ac:dyDescent="0.2">
      <c r="W14198" s="25"/>
      <c r="X14198" s="25"/>
    </row>
    <row r="14199" spans="23:24" x14ac:dyDescent="0.2">
      <c r="W14199" s="25"/>
      <c r="X14199" s="25"/>
    </row>
    <row r="14200" spans="23:24" x14ac:dyDescent="0.2">
      <c r="W14200" s="25"/>
      <c r="X14200" s="25"/>
    </row>
    <row r="14201" spans="23:24" x14ac:dyDescent="0.2">
      <c r="W14201" s="25"/>
      <c r="X14201" s="25"/>
    </row>
    <row r="14202" spans="23:24" x14ac:dyDescent="0.2">
      <c r="W14202" s="25"/>
      <c r="X14202" s="25"/>
    </row>
    <row r="14203" spans="23:24" x14ac:dyDescent="0.2">
      <c r="W14203" s="25"/>
      <c r="X14203" s="25"/>
    </row>
    <row r="14204" spans="23:24" x14ac:dyDescent="0.2">
      <c r="W14204" s="25"/>
      <c r="X14204" s="25"/>
    </row>
    <row r="14205" spans="23:24" x14ac:dyDescent="0.2">
      <c r="W14205" s="25"/>
      <c r="X14205" s="25"/>
    </row>
    <row r="14206" spans="23:24" x14ac:dyDescent="0.2">
      <c r="W14206" s="25"/>
      <c r="X14206" s="25"/>
    </row>
    <row r="14207" spans="23:24" x14ac:dyDescent="0.2">
      <c r="W14207" s="25"/>
      <c r="X14207" s="25"/>
    </row>
    <row r="14208" spans="23:24" x14ac:dyDescent="0.2">
      <c r="W14208" s="25"/>
      <c r="X14208" s="25"/>
    </row>
    <row r="14209" spans="23:24" x14ac:dyDescent="0.2">
      <c r="W14209" s="25"/>
      <c r="X14209" s="25"/>
    </row>
    <row r="14210" spans="23:24" x14ac:dyDescent="0.2">
      <c r="W14210" s="25"/>
      <c r="X14210" s="25"/>
    </row>
    <row r="14211" spans="23:24" x14ac:dyDescent="0.2">
      <c r="W14211" s="25"/>
      <c r="X14211" s="25"/>
    </row>
    <row r="14212" spans="23:24" x14ac:dyDescent="0.2">
      <c r="W14212" s="25"/>
      <c r="X14212" s="25"/>
    </row>
    <row r="14213" spans="23:24" x14ac:dyDescent="0.2">
      <c r="W14213" s="25"/>
      <c r="X14213" s="25"/>
    </row>
    <row r="14214" spans="23:24" x14ac:dyDescent="0.2">
      <c r="W14214" s="25"/>
      <c r="X14214" s="25"/>
    </row>
    <row r="14215" spans="23:24" x14ac:dyDescent="0.2">
      <c r="W14215" s="25"/>
      <c r="X14215" s="25"/>
    </row>
    <row r="14216" spans="23:24" x14ac:dyDescent="0.2">
      <c r="W14216" s="25"/>
      <c r="X14216" s="25"/>
    </row>
    <row r="14217" spans="23:24" x14ac:dyDescent="0.2">
      <c r="W14217" s="25"/>
      <c r="X14217" s="25"/>
    </row>
    <row r="14218" spans="23:24" x14ac:dyDescent="0.2">
      <c r="W14218" s="25"/>
      <c r="X14218" s="25"/>
    </row>
    <row r="14219" spans="23:24" x14ac:dyDescent="0.2">
      <c r="W14219" s="25"/>
      <c r="X14219" s="25"/>
    </row>
    <row r="14220" spans="23:24" x14ac:dyDescent="0.2">
      <c r="W14220" s="25"/>
      <c r="X14220" s="25"/>
    </row>
    <row r="14221" spans="23:24" x14ac:dyDescent="0.2">
      <c r="W14221" s="25"/>
      <c r="X14221" s="25"/>
    </row>
    <row r="14222" spans="23:24" x14ac:dyDescent="0.2">
      <c r="W14222" s="25"/>
      <c r="X14222" s="25"/>
    </row>
    <row r="14223" spans="23:24" x14ac:dyDescent="0.2">
      <c r="W14223" s="25"/>
      <c r="X14223" s="25"/>
    </row>
    <row r="14224" spans="23:24" x14ac:dyDescent="0.2">
      <c r="W14224" s="25"/>
      <c r="X14224" s="25"/>
    </row>
    <row r="14225" spans="23:24" x14ac:dyDescent="0.2">
      <c r="W14225" s="25"/>
      <c r="X14225" s="25"/>
    </row>
    <row r="14226" spans="23:24" x14ac:dyDescent="0.2">
      <c r="W14226" s="25"/>
      <c r="X14226" s="25"/>
    </row>
    <row r="14227" spans="23:24" x14ac:dyDescent="0.2">
      <c r="W14227" s="25"/>
      <c r="X14227" s="25"/>
    </row>
    <row r="14228" spans="23:24" x14ac:dyDescent="0.2">
      <c r="W14228" s="25"/>
      <c r="X14228" s="25"/>
    </row>
    <row r="14229" spans="23:24" x14ac:dyDescent="0.2">
      <c r="W14229" s="25"/>
      <c r="X14229" s="25"/>
    </row>
    <row r="14230" spans="23:24" x14ac:dyDescent="0.2">
      <c r="W14230" s="25"/>
      <c r="X14230" s="25"/>
    </row>
    <row r="14231" spans="23:24" x14ac:dyDescent="0.2">
      <c r="W14231" s="25"/>
      <c r="X14231" s="25"/>
    </row>
    <row r="14232" spans="23:24" x14ac:dyDescent="0.2">
      <c r="W14232" s="25"/>
      <c r="X14232" s="25"/>
    </row>
    <row r="14233" spans="23:24" x14ac:dyDescent="0.2">
      <c r="W14233" s="25"/>
      <c r="X14233" s="25"/>
    </row>
    <row r="14234" spans="23:24" x14ac:dyDescent="0.2">
      <c r="W14234" s="25"/>
      <c r="X14234" s="25"/>
    </row>
    <row r="14235" spans="23:24" x14ac:dyDescent="0.2">
      <c r="W14235" s="25"/>
      <c r="X14235" s="25"/>
    </row>
    <row r="14236" spans="23:24" x14ac:dyDescent="0.2">
      <c r="W14236" s="25"/>
      <c r="X14236" s="25"/>
    </row>
    <row r="14237" spans="23:24" x14ac:dyDescent="0.2">
      <c r="W14237" s="25"/>
      <c r="X14237" s="25"/>
    </row>
    <row r="14238" spans="23:24" x14ac:dyDescent="0.2">
      <c r="W14238" s="25"/>
      <c r="X14238" s="25"/>
    </row>
    <row r="14239" spans="23:24" x14ac:dyDescent="0.2">
      <c r="W14239" s="25"/>
      <c r="X14239" s="25"/>
    </row>
    <row r="14240" spans="23:24" x14ac:dyDescent="0.2">
      <c r="W14240" s="25"/>
      <c r="X14240" s="25"/>
    </row>
    <row r="14241" spans="23:24" x14ac:dyDescent="0.2">
      <c r="W14241" s="25"/>
      <c r="X14241" s="25"/>
    </row>
    <row r="14242" spans="23:24" x14ac:dyDescent="0.2">
      <c r="W14242" s="25"/>
      <c r="X14242" s="25"/>
    </row>
    <row r="14243" spans="23:24" x14ac:dyDescent="0.2">
      <c r="W14243" s="25"/>
      <c r="X14243" s="25"/>
    </row>
    <row r="14244" spans="23:24" x14ac:dyDescent="0.2">
      <c r="W14244" s="25"/>
      <c r="X14244" s="25"/>
    </row>
    <row r="14245" spans="23:24" x14ac:dyDescent="0.2">
      <c r="W14245" s="25"/>
      <c r="X14245" s="25"/>
    </row>
    <row r="14246" spans="23:24" x14ac:dyDescent="0.2">
      <c r="W14246" s="25"/>
      <c r="X14246" s="25"/>
    </row>
    <row r="14247" spans="23:24" x14ac:dyDescent="0.2">
      <c r="W14247" s="25"/>
      <c r="X14247" s="25"/>
    </row>
    <row r="14248" spans="23:24" x14ac:dyDescent="0.2">
      <c r="W14248" s="25"/>
      <c r="X14248" s="25"/>
    </row>
    <row r="14249" spans="23:24" x14ac:dyDescent="0.2">
      <c r="W14249" s="25"/>
      <c r="X14249" s="25"/>
    </row>
    <row r="14250" spans="23:24" x14ac:dyDescent="0.2">
      <c r="W14250" s="25"/>
      <c r="X14250" s="25"/>
    </row>
    <row r="14251" spans="23:24" x14ac:dyDescent="0.2">
      <c r="W14251" s="25"/>
      <c r="X14251" s="25"/>
    </row>
    <row r="14252" spans="23:24" x14ac:dyDescent="0.2">
      <c r="W14252" s="25"/>
      <c r="X14252" s="25"/>
    </row>
    <row r="14253" spans="23:24" x14ac:dyDescent="0.2">
      <c r="W14253" s="25"/>
      <c r="X14253" s="25"/>
    </row>
    <row r="14254" spans="23:24" x14ac:dyDescent="0.2">
      <c r="W14254" s="25"/>
      <c r="X14254" s="25"/>
    </row>
    <row r="14255" spans="23:24" x14ac:dyDescent="0.2">
      <c r="W14255" s="25"/>
      <c r="X14255" s="25"/>
    </row>
    <row r="14256" spans="23:24" x14ac:dyDescent="0.2">
      <c r="W14256" s="25"/>
      <c r="X14256" s="25"/>
    </row>
    <row r="14257" spans="23:24" x14ac:dyDescent="0.2">
      <c r="W14257" s="25"/>
      <c r="X14257" s="25"/>
    </row>
    <row r="14258" spans="23:24" x14ac:dyDescent="0.2">
      <c r="W14258" s="25"/>
      <c r="X14258" s="25"/>
    </row>
    <row r="14259" spans="23:24" x14ac:dyDescent="0.2">
      <c r="W14259" s="25"/>
      <c r="X14259" s="25"/>
    </row>
    <row r="14260" spans="23:24" x14ac:dyDescent="0.2">
      <c r="W14260" s="25"/>
      <c r="X14260" s="25"/>
    </row>
    <row r="14261" spans="23:24" x14ac:dyDescent="0.2">
      <c r="W14261" s="25"/>
      <c r="X14261" s="25"/>
    </row>
    <row r="14262" spans="23:24" x14ac:dyDescent="0.2">
      <c r="W14262" s="25"/>
      <c r="X14262" s="25"/>
    </row>
    <row r="14263" spans="23:24" x14ac:dyDescent="0.2">
      <c r="W14263" s="25"/>
      <c r="X14263" s="25"/>
    </row>
    <row r="14264" spans="23:24" x14ac:dyDescent="0.2">
      <c r="W14264" s="25"/>
      <c r="X14264" s="25"/>
    </row>
    <row r="14265" spans="23:24" x14ac:dyDescent="0.2">
      <c r="W14265" s="25"/>
      <c r="X14265" s="25"/>
    </row>
    <row r="14266" spans="23:24" x14ac:dyDescent="0.2">
      <c r="W14266" s="25"/>
      <c r="X14266" s="25"/>
    </row>
    <row r="14267" spans="23:24" x14ac:dyDescent="0.2">
      <c r="W14267" s="25"/>
      <c r="X14267" s="25"/>
    </row>
    <row r="14268" spans="23:24" x14ac:dyDescent="0.2">
      <c r="W14268" s="25"/>
      <c r="X14268" s="25"/>
    </row>
    <row r="14269" spans="23:24" x14ac:dyDescent="0.2">
      <c r="W14269" s="25"/>
      <c r="X14269" s="25"/>
    </row>
    <row r="14270" spans="23:24" x14ac:dyDescent="0.2">
      <c r="W14270" s="25"/>
      <c r="X14270" s="25"/>
    </row>
    <row r="14271" spans="23:24" x14ac:dyDescent="0.2">
      <c r="W14271" s="25"/>
      <c r="X14271" s="25"/>
    </row>
    <row r="14272" spans="23:24" x14ac:dyDescent="0.2">
      <c r="W14272" s="25"/>
      <c r="X14272" s="25"/>
    </row>
    <row r="14273" spans="23:24" x14ac:dyDescent="0.2">
      <c r="W14273" s="25"/>
      <c r="X14273" s="25"/>
    </row>
    <row r="14274" spans="23:24" x14ac:dyDescent="0.2">
      <c r="W14274" s="25"/>
      <c r="X14274" s="25"/>
    </row>
    <row r="14275" spans="23:24" x14ac:dyDescent="0.2">
      <c r="W14275" s="25"/>
      <c r="X14275" s="25"/>
    </row>
    <row r="14276" spans="23:24" x14ac:dyDescent="0.2">
      <c r="W14276" s="25"/>
      <c r="X14276" s="25"/>
    </row>
    <row r="14277" spans="23:24" x14ac:dyDescent="0.2">
      <c r="W14277" s="25"/>
      <c r="X14277" s="25"/>
    </row>
    <row r="14278" spans="23:24" x14ac:dyDescent="0.2">
      <c r="W14278" s="25"/>
      <c r="X14278" s="25"/>
    </row>
    <row r="14279" spans="23:24" x14ac:dyDescent="0.2">
      <c r="W14279" s="25"/>
      <c r="X14279" s="25"/>
    </row>
    <row r="14280" spans="23:24" x14ac:dyDescent="0.2">
      <c r="W14280" s="25"/>
      <c r="X14280" s="25"/>
    </row>
    <row r="14281" spans="23:24" x14ac:dyDescent="0.2">
      <c r="W14281" s="25"/>
      <c r="X14281" s="25"/>
    </row>
    <row r="14282" spans="23:24" x14ac:dyDescent="0.2">
      <c r="W14282" s="25"/>
      <c r="X14282" s="25"/>
    </row>
    <row r="14283" spans="23:24" x14ac:dyDescent="0.2">
      <c r="W14283" s="25"/>
      <c r="X14283" s="25"/>
    </row>
    <row r="14284" spans="23:24" x14ac:dyDescent="0.2">
      <c r="W14284" s="25"/>
      <c r="X14284" s="25"/>
    </row>
    <row r="14285" spans="23:24" x14ac:dyDescent="0.2">
      <c r="W14285" s="25"/>
      <c r="X14285" s="25"/>
    </row>
    <row r="14286" spans="23:24" x14ac:dyDescent="0.2">
      <c r="W14286" s="25"/>
      <c r="X14286" s="25"/>
    </row>
    <row r="14287" spans="23:24" x14ac:dyDescent="0.2">
      <c r="W14287" s="25"/>
      <c r="X14287" s="25"/>
    </row>
    <row r="14288" spans="23:24" x14ac:dyDescent="0.2">
      <c r="W14288" s="25"/>
      <c r="X14288" s="25"/>
    </row>
    <row r="14289" spans="23:24" x14ac:dyDescent="0.2">
      <c r="W14289" s="25"/>
      <c r="X14289" s="25"/>
    </row>
    <row r="14290" spans="23:24" x14ac:dyDescent="0.2">
      <c r="W14290" s="25"/>
      <c r="X14290" s="25"/>
    </row>
    <row r="14291" spans="23:24" x14ac:dyDescent="0.2">
      <c r="W14291" s="25"/>
      <c r="X14291" s="25"/>
    </row>
    <row r="14292" spans="23:24" x14ac:dyDescent="0.2">
      <c r="W14292" s="25"/>
      <c r="X14292" s="25"/>
    </row>
    <row r="14293" spans="23:24" x14ac:dyDescent="0.2">
      <c r="W14293" s="25"/>
      <c r="X14293" s="25"/>
    </row>
    <row r="14294" spans="23:24" x14ac:dyDescent="0.2">
      <c r="W14294" s="25"/>
      <c r="X14294" s="25"/>
    </row>
    <row r="14295" spans="23:24" x14ac:dyDescent="0.2">
      <c r="W14295" s="25"/>
      <c r="X14295" s="25"/>
    </row>
    <row r="14296" spans="23:24" x14ac:dyDescent="0.2">
      <c r="W14296" s="25"/>
      <c r="X14296" s="25"/>
    </row>
    <row r="14297" spans="23:24" x14ac:dyDescent="0.2">
      <c r="W14297" s="25"/>
      <c r="X14297" s="25"/>
    </row>
    <row r="14298" spans="23:24" x14ac:dyDescent="0.2">
      <c r="W14298" s="25"/>
      <c r="X14298" s="25"/>
    </row>
    <row r="14299" spans="23:24" x14ac:dyDescent="0.2">
      <c r="W14299" s="25"/>
      <c r="X14299" s="25"/>
    </row>
    <row r="14300" spans="23:24" x14ac:dyDescent="0.2">
      <c r="W14300" s="25"/>
      <c r="X14300" s="25"/>
    </row>
    <row r="14301" spans="23:24" x14ac:dyDescent="0.2">
      <c r="W14301" s="25"/>
      <c r="X14301" s="25"/>
    </row>
    <row r="14302" spans="23:24" x14ac:dyDescent="0.2">
      <c r="W14302" s="25"/>
      <c r="X14302" s="25"/>
    </row>
    <row r="14303" spans="23:24" x14ac:dyDescent="0.2">
      <c r="W14303" s="25"/>
      <c r="X14303" s="25"/>
    </row>
    <row r="14304" spans="23:24" x14ac:dyDescent="0.2">
      <c r="W14304" s="25"/>
      <c r="X14304" s="25"/>
    </row>
    <row r="14305" spans="23:24" x14ac:dyDescent="0.2">
      <c r="W14305" s="25"/>
      <c r="X14305" s="25"/>
    </row>
    <row r="14306" spans="23:24" x14ac:dyDescent="0.2">
      <c r="W14306" s="25"/>
      <c r="X14306" s="25"/>
    </row>
    <row r="14307" spans="23:24" x14ac:dyDescent="0.2">
      <c r="W14307" s="25"/>
      <c r="X14307" s="25"/>
    </row>
    <row r="14308" spans="23:24" x14ac:dyDescent="0.2">
      <c r="W14308" s="25"/>
      <c r="X14308" s="25"/>
    </row>
    <row r="14309" spans="23:24" x14ac:dyDescent="0.2">
      <c r="W14309" s="25"/>
      <c r="X14309" s="25"/>
    </row>
    <row r="14310" spans="23:24" x14ac:dyDescent="0.2">
      <c r="W14310" s="25"/>
      <c r="X14310" s="25"/>
    </row>
    <row r="14311" spans="23:24" x14ac:dyDescent="0.2">
      <c r="W14311" s="25"/>
      <c r="X14311" s="25"/>
    </row>
    <row r="14312" spans="23:24" x14ac:dyDescent="0.2">
      <c r="W14312" s="25"/>
      <c r="X14312" s="25"/>
    </row>
    <row r="14313" spans="23:24" x14ac:dyDescent="0.2">
      <c r="W14313" s="25"/>
      <c r="X14313" s="25"/>
    </row>
    <row r="14314" spans="23:24" x14ac:dyDescent="0.2">
      <c r="W14314" s="25"/>
      <c r="X14314" s="25"/>
    </row>
    <row r="14315" spans="23:24" x14ac:dyDescent="0.2">
      <c r="W14315" s="25"/>
      <c r="X14315" s="25"/>
    </row>
    <row r="14316" spans="23:24" x14ac:dyDescent="0.2">
      <c r="W14316" s="25"/>
      <c r="X14316" s="25"/>
    </row>
    <row r="14317" spans="23:24" x14ac:dyDescent="0.2">
      <c r="W14317" s="25"/>
      <c r="X14317" s="25"/>
    </row>
    <row r="14318" spans="23:24" x14ac:dyDescent="0.2">
      <c r="W14318" s="25"/>
      <c r="X14318" s="25"/>
    </row>
    <row r="14319" spans="23:24" x14ac:dyDescent="0.2">
      <c r="W14319" s="25"/>
      <c r="X14319" s="25"/>
    </row>
    <row r="14320" spans="23:24" x14ac:dyDescent="0.2">
      <c r="W14320" s="25"/>
      <c r="X14320" s="25"/>
    </row>
    <row r="14321" spans="23:24" x14ac:dyDescent="0.2">
      <c r="W14321" s="25"/>
      <c r="X14321" s="25"/>
    </row>
    <row r="14322" spans="23:24" x14ac:dyDescent="0.2">
      <c r="W14322" s="25"/>
      <c r="X14322" s="25"/>
    </row>
    <row r="14323" spans="23:24" x14ac:dyDescent="0.2">
      <c r="W14323" s="25"/>
      <c r="X14323" s="25"/>
    </row>
    <row r="14324" spans="23:24" x14ac:dyDescent="0.2">
      <c r="W14324" s="25"/>
      <c r="X14324" s="25"/>
    </row>
    <row r="14325" spans="23:24" x14ac:dyDescent="0.2">
      <c r="W14325" s="25"/>
      <c r="X14325" s="25"/>
    </row>
    <row r="14326" spans="23:24" x14ac:dyDescent="0.2">
      <c r="W14326" s="25"/>
      <c r="X14326" s="25"/>
    </row>
    <row r="14327" spans="23:24" x14ac:dyDescent="0.2">
      <c r="W14327" s="25"/>
      <c r="X14327" s="25"/>
    </row>
    <row r="14328" spans="23:24" x14ac:dyDescent="0.2">
      <c r="W14328" s="25"/>
      <c r="X14328" s="25"/>
    </row>
    <row r="14329" spans="23:24" x14ac:dyDescent="0.2">
      <c r="W14329" s="25"/>
      <c r="X14329" s="25"/>
    </row>
    <row r="14330" spans="23:24" x14ac:dyDescent="0.2">
      <c r="W14330" s="25"/>
      <c r="X14330" s="25"/>
    </row>
    <row r="14331" spans="23:24" x14ac:dyDescent="0.2">
      <c r="W14331" s="25"/>
      <c r="X14331" s="25"/>
    </row>
    <row r="14332" spans="23:24" x14ac:dyDescent="0.2">
      <c r="W14332" s="25"/>
      <c r="X14332" s="25"/>
    </row>
    <row r="14333" spans="23:24" x14ac:dyDescent="0.2">
      <c r="W14333" s="25"/>
      <c r="X14333" s="25"/>
    </row>
    <row r="14334" spans="23:24" x14ac:dyDescent="0.2">
      <c r="W14334" s="25"/>
      <c r="X14334" s="25"/>
    </row>
    <row r="14335" spans="23:24" x14ac:dyDescent="0.2">
      <c r="W14335" s="25"/>
      <c r="X14335" s="25"/>
    </row>
    <row r="14336" spans="23:24" x14ac:dyDescent="0.2">
      <c r="W14336" s="25"/>
      <c r="X14336" s="25"/>
    </row>
    <row r="14337" spans="23:24" x14ac:dyDescent="0.2">
      <c r="W14337" s="25"/>
      <c r="X14337" s="25"/>
    </row>
    <row r="14338" spans="23:24" x14ac:dyDescent="0.2">
      <c r="W14338" s="25"/>
      <c r="X14338" s="25"/>
    </row>
    <row r="14339" spans="23:24" x14ac:dyDescent="0.2">
      <c r="W14339" s="25"/>
      <c r="X14339" s="25"/>
    </row>
    <row r="14340" spans="23:24" x14ac:dyDescent="0.2">
      <c r="W14340" s="25"/>
      <c r="X14340" s="25"/>
    </row>
    <row r="14341" spans="23:24" x14ac:dyDescent="0.2">
      <c r="W14341" s="25"/>
      <c r="X14341" s="25"/>
    </row>
    <row r="14342" spans="23:24" x14ac:dyDescent="0.2">
      <c r="W14342" s="25"/>
      <c r="X14342" s="25"/>
    </row>
    <row r="14343" spans="23:24" x14ac:dyDescent="0.2">
      <c r="W14343" s="25"/>
      <c r="X14343" s="25"/>
    </row>
    <row r="14344" spans="23:24" x14ac:dyDescent="0.2">
      <c r="W14344" s="25"/>
      <c r="X14344" s="25"/>
    </row>
    <row r="14345" spans="23:24" x14ac:dyDescent="0.2">
      <c r="W14345" s="25"/>
      <c r="X14345" s="25"/>
    </row>
    <row r="14346" spans="23:24" x14ac:dyDescent="0.2">
      <c r="W14346" s="25"/>
      <c r="X14346" s="25"/>
    </row>
    <row r="14347" spans="23:24" x14ac:dyDescent="0.2">
      <c r="W14347" s="25"/>
      <c r="X14347" s="25"/>
    </row>
    <row r="14348" spans="23:24" x14ac:dyDescent="0.2">
      <c r="W14348" s="25"/>
      <c r="X14348" s="25"/>
    </row>
    <row r="14349" spans="23:24" x14ac:dyDescent="0.2">
      <c r="W14349" s="25"/>
      <c r="X14349" s="25"/>
    </row>
    <row r="14350" spans="23:24" x14ac:dyDescent="0.2">
      <c r="W14350" s="25"/>
      <c r="X14350" s="25"/>
    </row>
    <row r="14351" spans="23:24" x14ac:dyDescent="0.2">
      <c r="W14351" s="25"/>
      <c r="X14351" s="25"/>
    </row>
    <row r="14352" spans="23:24" x14ac:dyDescent="0.2">
      <c r="W14352" s="25"/>
      <c r="X14352" s="25"/>
    </row>
    <row r="14353" spans="23:24" x14ac:dyDescent="0.2">
      <c r="W14353" s="25"/>
      <c r="X14353" s="25"/>
    </row>
    <row r="14354" spans="23:24" x14ac:dyDescent="0.2">
      <c r="W14354" s="25"/>
      <c r="X14354" s="25"/>
    </row>
    <row r="14355" spans="23:24" x14ac:dyDescent="0.2">
      <c r="W14355" s="25"/>
      <c r="X14355" s="25"/>
    </row>
    <row r="14356" spans="23:24" x14ac:dyDescent="0.2">
      <c r="W14356" s="25"/>
      <c r="X14356" s="25"/>
    </row>
    <row r="14357" spans="23:24" x14ac:dyDescent="0.2">
      <c r="W14357" s="25"/>
      <c r="X14357" s="25"/>
    </row>
    <row r="14358" spans="23:24" x14ac:dyDescent="0.2">
      <c r="W14358" s="25"/>
      <c r="X14358" s="25"/>
    </row>
    <row r="14359" spans="23:24" x14ac:dyDescent="0.2">
      <c r="W14359" s="25"/>
      <c r="X14359" s="25"/>
    </row>
    <row r="14360" spans="23:24" x14ac:dyDescent="0.2">
      <c r="W14360" s="25"/>
      <c r="X14360" s="25"/>
    </row>
    <row r="14361" spans="23:24" x14ac:dyDescent="0.2">
      <c r="W14361" s="25"/>
      <c r="X14361" s="25"/>
    </row>
    <row r="14362" spans="23:24" x14ac:dyDescent="0.2">
      <c r="W14362" s="25"/>
      <c r="X14362" s="25"/>
    </row>
    <row r="14363" spans="23:24" x14ac:dyDescent="0.2">
      <c r="W14363" s="25"/>
      <c r="X14363" s="25"/>
    </row>
    <row r="14364" spans="23:24" x14ac:dyDescent="0.2">
      <c r="W14364" s="25"/>
      <c r="X14364" s="25"/>
    </row>
    <row r="14365" spans="23:24" x14ac:dyDescent="0.2">
      <c r="W14365" s="25"/>
      <c r="X14365" s="25"/>
    </row>
    <row r="14366" spans="23:24" x14ac:dyDescent="0.2">
      <c r="W14366" s="25"/>
      <c r="X14366" s="25"/>
    </row>
    <row r="14367" spans="23:24" x14ac:dyDescent="0.2">
      <c r="W14367" s="25"/>
      <c r="X14367" s="25"/>
    </row>
    <row r="14368" spans="23:24" x14ac:dyDescent="0.2">
      <c r="W14368" s="25"/>
      <c r="X14368" s="25"/>
    </row>
    <row r="14369" spans="23:24" x14ac:dyDescent="0.2">
      <c r="W14369" s="25"/>
      <c r="X14369" s="25"/>
    </row>
    <row r="14370" spans="23:24" x14ac:dyDescent="0.2">
      <c r="W14370" s="25"/>
      <c r="X14370" s="25"/>
    </row>
    <row r="14371" spans="23:24" x14ac:dyDescent="0.2">
      <c r="W14371" s="25"/>
      <c r="X14371" s="25"/>
    </row>
    <row r="14372" spans="23:24" x14ac:dyDescent="0.2">
      <c r="W14372" s="25"/>
      <c r="X14372" s="25"/>
    </row>
    <row r="14373" spans="23:24" x14ac:dyDescent="0.2">
      <c r="W14373" s="25"/>
      <c r="X14373" s="25"/>
    </row>
    <row r="14374" spans="23:24" x14ac:dyDescent="0.2">
      <c r="W14374" s="25"/>
      <c r="X14374" s="25"/>
    </row>
    <row r="14375" spans="23:24" x14ac:dyDescent="0.2">
      <c r="W14375" s="25"/>
      <c r="X14375" s="25"/>
    </row>
    <row r="14376" spans="23:24" x14ac:dyDescent="0.2">
      <c r="W14376" s="25"/>
      <c r="X14376" s="25"/>
    </row>
    <row r="14377" spans="23:24" x14ac:dyDescent="0.2">
      <c r="W14377" s="25"/>
      <c r="X14377" s="25"/>
    </row>
    <row r="14378" spans="23:24" x14ac:dyDescent="0.2">
      <c r="W14378" s="25"/>
      <c r="X14378" s="25"/>
    </row>
    <row r="14379" spans="23:24" x14ac:dyDescent="0.2">
      <c r="W14379" s="25"/>
      <c r="X14379" s="25"/>
    </row>
    <row r="14380" spans="23:24" x14ac:dyDescent="0.2">
      <c r="W14380" s="25"/>
      <c r="X14380" s="25"/>
    </row>
    <row r="14381" spans="23:24" x14ac:dyDescent="0.2">
      <c r="W14381" s="25"/>
      <c r="X14381" s="25"/>
    </row>
    <row r="14382" spans="23:24" x14ac:dyDescent="0.2">
      <c r="W14382" s="25"/>
      <c r="X14382" s="25"/>
    </row>
    <row r="14383" spans="23:24" x14ac:dyDescent="0.2">
      <c r="W14383" s="25"/>
      <c r="X14383" s="25"/>
    </row>
    <row r="14384" spans="23:24" x14ac:dyDescent="0.2">
      <c r="W14384" s="25"/>
      <c r="X14384" s="25"/>
    </row>
    <row r="14385" spans="23:24" x14ac:dyDescent="0.2">
      <c r="W14385" s="25"/>
      <c r="X14385" s="25"/>
    </row>
    <row r="14386" spans="23:24" x14ac:dyDescent="0.2">
      <c r="W14386" s="25"/>
      <c r="X14386" s="25"/>
    </row>
    <row r="14387" spans="23:24" x14ac:dyDescent="0.2">
      <c r="W14387" s="25"/>
      <c r="X14387" s="25"/>
    </row>
    <row r="14388" spans="23:24" x14ac:dyDescent="0.2">
      <c r="W14388" s="25"/>
      <c r="X14388" s="25"/>
    </row>
    <row r="14389" spans="23:24" x14ac:dyDescent="0.2">
      <c r="W14389" s="25"/>
      <c r="X14389" s="25"/>
    </row>
    <row r="14390" spans="23:24" x14ac:dyDescent="0.2">
      <c r="W14390" s="25"/>
      <c r="X14390" s="25"/>
    </row>
    <row r="14391" spans="23:24" x14ac:dyDescent="0.2">
      <c r="W14391" s="25"/>
      <c r="X14391" s="25"/>
    </row>
    <row r="14392" spans="23:24" x14ac:dyDescent="0.2">
      <c r="W14392" s="25"/>
      <c r="X14392" s="25"/>
    </row>
    <row r="14393" spans="23:24" x14ac:dyDescent="0.2">
      <c r="W14393" s="25"/>
      <c r="X14393" s="25"/>
    </row>
    <row r="14394" spans="23:24" x14ac:dyDescent="0.2">
      <c r="W14394" s="25"/>
      <c r="X14394" s="25"/>
    </row>
    <row r="14395" spans="23:24" x14ac:dyDescent="0.2">
      <c r="W14395" s="25"/>
      <c r="X14395" s="25"/>
    </row>
    <row r="14396" spans="23:24" x14ac:dyDescent="0.2">
      <c r="W14396" s="25"/>
      <c r="X14396" s="25"/>
    </row>
    <row r="14397" spans="23:24" x14ac:dyDescent="0.2">
      <c r="W14397" s="25"/>
      <c r="X14397" s="25"/>
    </row>
    <row r="14398" spans="23:24" x14ac:dyDescent="0.2">
      <c r="W14398" s="25"/>
      <c r="X14398" s="25"/>
    </row>
    <row r="14399" spans="23:24" x14ac:dyDescent="0.2">
      <c r="W14399" s="25"/>
      <c r="X14399" s="25"/>
    </row>
    <row r="14400" spans="23:24" x14ac:dyDescent="0.2">
      <c r="W14400" s="25"/>
      <c r="X14400" s="25"/>
    </row>
    <row r="14401" spans="23:24" x14ac:dyDescent="0.2">
      <c r="W14401" s="25"/>
      <c r="X14401" s="25"/>
    </row>
    <row r="14402" spans="23:24" x14ac:dyDescent="0.2">
      <c r="W14402" s="25"/>
      <c r="X14402" s="25"/>
    </row>
    <row r="14403" spans="23:24" x14ac:dyDescent="0.2">
      <c r="W14403" s="25"/>
      <c r="X14403" s="25"/>
    </row>
    <row r="14404" spans="23:24" x14ac:dyDescent="0.2">
      <c r="W14404" s="25"/>
      <c r="X14404" s="25"/>
    </row>
    <row r="14405" spans="23:24" x14ac:dyDescent="0.2">
      <c r="W14405" s="25"/>
      <c r="X14405" s="25"/>
    </row>
    <row r="14406" spans="23:24" x14ac:dyDescent="0.2">
      <c r="W14406" s="25"/>
      <c r="X14406" s="25"/>
    </row>
    <row r="14407" spans="23:24" x14ac:dyDescent="0.2">
      <c r="W14407" s="25"/>
      <c r="X14407" s="25"/>
    </row>
    <row r="14408" spans="23:24" x14ac:dyDescent="0.2">
      <c r="W14408" s="25"/>
      <c r="X14408" s="25"/>
    </row>
    <row r="14409" spans="23:24" x14ac:dyDescent="0.2">
      <c r="W14409" s="25"/>
      <c r="X14409" s="25"/>
    </row>
    <row r="14410" spans="23:24" x14ac:dyDescent="0.2">
      <c r="W14410" s="25"/>
      <c r="X14410" s="25"/>
    </row>
    <row r="14411" spans="23:24" x14ac:dyDescent="0.2">
      <c r="W14411" s="25"/>
      <c r="X14411" s="25"/>
    </row>
    <row r="14412" spans="23:24" x14ac:dyDescent="0.2">
      <c r="W14412" s="25"/>
      <c r="X14412" s="25"/>
    </row>
    <row r="14413" spans="23:24" x14ac:dyDescent="0.2">
      <c r="W14413" s="25"/>
      <c r="X14413" s="25"/>
    </row>
    <row r="14414" spans="23:24" x14ac:dyDescent="0.2">
      <c r="W14414" s="25"/>
      <c r="X14414" s="25"/>
    </row>
    <row r="14415" spans="23:24" x14ac:dyDescent="0.2">
      <c r="W14415" s="25"/>
      <c r="X14415" s="25"/>
    </row>
    <row r="14416" spans="23:24" x14ac:dyDescent="0.2">
      <c r="W14416" s="25"/>
      <c r="X14416" s="25"/>
    </row>
    <row r="14417" spans="23:24" x14ac:dyDescent="0.2">
      <c r="W14417" s="25"/>
      <c r="X14417" s="25"/>
    </row>
    <row r="14418" spans="23:24" x14ac:dyDescent="0.2">
      <c r="W14418" s="25"/>
      <c r="X14418" s="25"/>
    </row>
    <row r="14419" spans="23:24" x14ac:dyDescent="0.2">
      <c r="W14419" s="25"/>
      <c r="X14419" s="25"/>
    </row>
    <row r="14420" spans="23:24" x14ac:dyDescent="0.2">
      <c r="W14420" s="25"/>
      <c r="X14420" s="25"/>
    </row>
    <row r="14421" spans="23:24" x14ac:dyDescent="0.2">
      <c r="W14421" s="25"/>
      <c r="X14421" s="25"/>
    </row>
    <row r="14422" spans="23:24" x14ac:dyDescent="0.2">
      <c r="W14422" s="25"/>
      <c r="X14422" s="25"/>
    </row>
    <row r="14423" spans="23:24" x14ac:dyDescent="0.2">
      <c r="W14423" s="25"/>
      <c r="X14423" s="25"/>
    </row>
    <row r="14424" spans="23:24" x14ac:dyDescent="0.2">
      <c r="W14424" s="25"/>
      <c r="X14424" s="25"/>
    </row>
    <row r="14425" spans="23:24" x14ac:dyDescent="0.2">
      <c r="W14425" s="25"/>
      <c r="X14425" s="25"/>
    </row>
    <row r="14426" spans="23:24" x14ac:dyDescent="0.2">
      <c r="W14426" s="25"/>
      <c r="X14426" s="25"/>
    </row>
    <row r="14427" spans="23:24" x14ac:dyDescent="0.2">
      <c r="W14427" s="25"/>
      <c r="X14427" s="25"/>
    </row>
    <row r="14428" spans="23:24" x14ac:dyDescent="0.2">
      <c r="W14428" s="25"/>
      <c r="X14428" s="25"/>
    </row>
    <row r="14429" spans="23:24" x14ac:dyDescent="0.2">
      <c r="W14429" s="25"/>
      <c r="X14429" s="25"/>
    </row>
    <row r="14430" spans="23:24" x14ac:dyDescent="0.2">
      <c r="W14430" s="25"/>
      <c r="X14430" s="25"/>
    </row>
    <row r="14431" spans="23:24" x14ac:dyDescent="0.2">
      <c r="W14431" s="25"/>
      <c r="X14431" s="25"/>
    </row>
    <row r="14432" spans="23:24" x14ac:dyDescent="0.2">
      <c r="W14432" s="25"/>
      <c r="X14432" s="25"/>
    </row>
    <row r="14433" spans="23:24" x14ac:dyDescent="0.2">
      <c r="W14433" s="25"/>
      <c r="X14433" s="25"/>
    </row>
    <row r="14434" spans="23:24" x14ac:dyDescent="0.2">
      <c r="W14434" s="25"/>
      <c r="X14434" s="25"/>
    </row>
    <row r="14435" spans="23:24" x14ac:dyDescent="0.2">
      <c r="W14435" s="25"/>
      <c r="X14435" s="25"/>
    </row>
    <row r="14436" spans="23:24" x14ac:dyDescent="0.2">
      <c r="W14436" s="25"/>
      <c r="X14436" s="25"/>
    </row>
    <row r="14437" spans="23:24" x14ac:dyDescent="0.2">
      <c r="W14437" s="25"/>
      <c r="X14437" s="25"/>
    </row>
    <row r="14438" spans="23:24" x14ac:dyDescent="0.2">
      <c r="W14438" s="25"/>
      <c r="X14438" s="25"/>
    </row>
    <row r="14439" spans="23:24" x14ac:dyDescent="0.2">
      <c r="W14439" s="25"/>
      <c r="X14439" s="25"/>
    </row>
    <row r="14440" spans="23:24" x14ac:dyDescent="0.2">
      <c r="W14440" s="25"/>
      <c r="X14440" s="25"/>
    </row>
    <row r="14441" spans="23:24" x14ac:dyDescent="0.2">
      <c r="W14441" s="25"/>
      <c r="X14441" s="25"/>
    </row>
    <row r="14442" spans="23:24" x14ac:dyDescent="0.2">
      <c r="W14442" s="25"/>
      <c r="X14442" s="25"/>
    </row>
    <row r="14443" spans="23:24" x14ac:dyDescent="0.2">
      <c r="W14443" s="25"/>
      <c r="X14443" s="25"/>
    </row>
    <row r="14444" spans="23:24" x14ac:dyDescent="0.2">
      <c r="W14444" s="25"/>
      <c r="X14444" s="25"/>
    </row>
    <row r="14445" spans="23:24" x14ac:dyDescent="0.2">
      <c r="W14445" s="25"/>
      <c r="X14445" s="25"/>
    </row>
    <row r="14446" spans="23:24" x14ac:dyDescent="0.2">
      <c r="W14446" s="25"/>
      <c r="X14446" s="25"/>
    </row>
    <row r="14447" spans="23:24" x14ac:dyDescent="0.2">
      <c r="W14447" s="25"/>
      <c r="X14447" s="25"/>
    </row>
    <row r="14448" spans="23:24" x14ac:dyDescent="0.2">
      <c r="W14448" s="25"/>
      <c r="X14448" s="25"/>
    </row>
    <row r="14449" spans="23:24" x14ac:dyDescent="0.2">
      <c r="W14449" s="25"/>
      <c r="X14449" s="25"/>
    </row>
    <row r="14450" spans="23:24" x14ac:dyDescent="0.2">
      <c r="W14450" s="25"/>
      <c r="X14450" s="25"/>
    </row>
    <row r="14451" spans="23:24" x14ac:dyDescent="0.2">
      <c r="W14451" s="25"/>
      <c r="X14451" s="25"/>
    </row>
    <row r="14452" spans="23:24" x14ac:dyDescent="0.2">
      <c r="W14452" s="25"/>
      <c r="X14452" s="25"/>
    </row>
    <row r="14453" spans="23:24" x14ac:dyDescent="0.2">
      <c r="W14453" s="25"/>
      <c r="X14453" s="25"/>
    </row>
    <row r="14454" spans="23:24" x14ac:dyDescent="0.2">
      <c r="W14454" s="25"/>
      <c r="X14454" s="25"/>
    </row>
    <row r="14455" spans="23:24" x14ac:dyDescent="0.2">
      <c r="W14455" s="25"/>
      <c r="X14455" s="25"/>
    </row>
    <row r="14456" spans="23:24" x14ac:dyDescent="0.2">
      <c r="W14456" s="25"/>
      <c r="X14456" s="25"/>
    </row>
    <row r="14457" spans="23:24" x14ac:dyDescent="0.2">
      <c r="W14457" s="25"/>
      <c r="X14457" s="25"/>
    </row>
    <row r="14458" spans="23:24" x14ac:dyDescent="0.2">
      <c r="W14458" s="25"/>
      <c r="X14458" s="25"/>
    </row>
    <row r="14459" spans="23:24" x14ac:dyDescent="0.2">
      <c r="W14459" s="25"/>
      <c r="X14459" s="25"/>
    </row>
    <row r="14460" spans="23:24" x14ac:dyDescent="0.2">
      <c r="W14460" s="25"/>
      <c r="X14460" s="25"/>
    </row>
    <row r="14461" spans="23:24" x14ac:dyDescent="0.2">
      <c r="W14461" s="25"/>
      <c r="X14461" s="25"/>
    </row>
    <row r="14462" spans="23:24" x14ac:dyDescent="0.2">
      <c r="W14462" s="25"/>
      <c r="X14462" s="25"/>
    </row>
    <row r="14463" spans="23:24" x14ac:dyDescent="0.2">
      <c r="W14463" s="25"/>
      <c r="X14463" s="25"/>
    </row>
    <row r="14464" spans="23:24" x14ac:dyDescent="0.2">
      <c r="W14464" s="25"/>
      <c r="X14464" s="25"/>
    </row>
    <row r="14465" spans="23:24" x14ac:dyDescent="0.2">
      <c r="W14465" s="25"/>
      <c r="X14465" s="25"/>
    </row>
    <row r="14466" spans="23:24" x14ac:dyDescent="0.2">
      <c r="W14466" s="25"/>
      <c r="X14466" s="25"/>
    </row>
    <row r="14467" spans="23:24" x14ac:dyDescent="0.2">
      <c r="W14467" s="25"/>
      <c r="X14467" s="25"/>
    </row>
    <row r="14468" spans="23:24" x14ac:dyDescent="0.2">
      <c r="W14468" s="25"/>
      <c r="X14468" s="25"/>
    </row>
    <row r="14469" spans="23:24" x14ac:dyDescent="0.2">
      <c r="W14469" s="25"/>
      <c r="X14469" s="25"/>
    </row>
    <row r="14470" spans="23:24" x14ac:dyDescent="0.2">
      <c r="W14470" s="25"/>
      <c r="X14470" s="25"/>
    </row>
    <row r="14471" spans="23:24" x14ac:dyDescent="0.2">
      <c r="W14471" s="25"/>
      <c r="X14471" s="25"/>
    </row>
    <row r="14472" spans="23:24" x14ac:dyDescent="0.2">
      <c r="W14472" s="25"/>
      <c r="X14472" s="25"/>
    </row>
    <row r="14473" spans="23:24" x14ac:dyDescent="0.2">
      <c r="W14473" s="25"/>
      <c r="X14473" s="25"/>
    </row>
    <row r="14474" spans="23:24" x14ac:dyDescent="0.2">
      <c r="W14474" s="25"/>
      <c r="X14474" s="25"/>
    </row>
    <row r="14475" spans="23:24" x14ac:dyDescent="0.2">
      <c r="W14475" s="25"/>
      <c r="X14475" s="25"/>
    </row>
    <row r="14476" spans="23:24" x14ac:dyDescent="0.2">
      <c r="W14476" s="25"/>
      <c r="X14476" s="25"/>
    </row>
    <row r="14477" spans="23:24" x14ac:dyDescent="0.2">
      <c r="W14477" s="25"/>
      <c r="X14477" s="25"/>
    </row>
    <row r="14478" spans="23:24" x14ac:dyDescent="0.2">
      <c r="W14478" s="25"/>
      <c r="X14478" s="25"/>
    </row>
    <row r="14479" spans="23:24" x14ac:dyDescent="0.2">
      <c r="W14479" s="25"/>
      <c r="X14479" s="25"/>
    </row>
    <row r="14480" spans="23:24" x14ac:dyDescent="0.2">
      <c r="W14480" s="25"/>
      <c r="X14480" s="25"/>
    </row>
    <row r="14481" spans="23:24" x14ac:dyDescent="0.2">
      <c r="W14481" s="25"/>
      <c r="X14481" s="25"/>
    </row>
    <row r="14482" spans="23:24" x14ac:dyDescent="0.2">
      <c r="W14482" s="25"/>
      <c r="X14482" s="25"/>
    </row>
    <row r="14483" spans="23:24" x14ac:dyDescent="0.2">
      <c r="W14483" s="25"/>
      <c r="X14483" s="25"/>
    </row>
    <row r="14484" spans="23:24" x14ac:dyDescent="0.2">
      <c r="W14484" s="25"/>
      <c r="X14484" s="25"/>
    </row>
    <row r="14485" spans="23:24" x14ac:dyDescent="0.2">
      <c r="W14485" s="25"/>
      <c r="X14485" s="25"/>
    </row>
    <row r="14486" spans="23:24" x14ac:dyDescent="0.2">
      <c r="W14486" s="25"/>
      <c r="X14486" s="25"/>
    </row>
    <row r="14487" spans="23:24" x14ac:dyDescent="0.2">
      <c r="W14487" s="25"/>
      <c r="X14487" s="25"/>
    </row>
    <row r="14488" spans="23:24" x14ac:dyDescent="0.2">
      <c r="W14488" s="25"/>
      <c r="X14488" s="25"/>
    </row>
    <row r="14489" spans="23:24" x14ac:dyDescent="0.2">
      <c r="W14489" s="25"/>
      <c r="X14489" s="25"/>
    </row>
    <row r="14490" spans="23:24" x14ac:dyDescent="0.2">
      <c r="W14490" s="25"/>
      <c r="X14490" s="25"/>
    </row>
    <row r="14491" spans="23:24" x14ac:dyDescent="0.2">
      <c r="W14491" s="25"/>
      <c r="X14491" s="25"/>
    </row>
    <row r="14492" spans="23:24" x14ac:dyDescent="0.2">
      <c r="W14492" s="25"/>
      <c r="X14492" s="25"/>
    </row>
    <row r="14493" spans="23:24" x14ac:dyDescent="0.2">
      <c r="W14493" s="25"/>
      <c r="X14493" s="25"/>
    </row>
    <row r="14494" spans="23:24" x14ac:dyDescent="0.2">
      <c r="W14494" s="25"/>
      <c r="X14494" s="25"/>
    </row>
    <row r="14495" spans="23:24" x14ac:dyDescent="0.2">
      <c r="W14495" s="25"/>
      <c r="X14495" s="25"/>
    </row>
    <row r="14496" spans="23:24" x14ac:dyDescent="0.2">
      <c r="W14496" s="25"/>
      <c r="X14496" s="25"/>
    </row>
    <row r="14497" spans="23:24" x14ac:dyDescent="0.2">
      <c r="W14497" s="25"/>
      <c r="X14497" s="25"/>
    </row>
    <row r="14498" spans="23:24" x14ac:dyDescent="0.2">
      <c r="W14498" s="25"/>
      <c r="X14498" s="25"/>
    </row>
    <row r="14499" spans="23:24" x14ac:dyDescent="0.2">
      <c r="W14499" s="25"/>
      <c r="X14499" s="25"/>
    </row>
    <row r="14500" spans="23:24" x14ac:dyDescent="0.2">
      <c r="W14500" s="25"/>
      <c r="X14500" s="25"/>
    </row>
    <row r="14501" spans="23:24" x14ac:dyDescent="0.2">
      <c r="W14501" s="25"/>
      <c r="X14501" s="25"/>
    </row>
    <row r="14502" spans="23:24" x14ac:dyDescent="0.2">
      <c r="W14502" s="25"/>
      <c r="X14502" s="25"/>
    </row>
    <row r="14503" spans="23:24" x14ac:dyDescent="0.2">
      <c r="W14503" s="25"/>
      <c r="X14503" s="25"/>
    </row>
    <row r="14504" spans="23:24" x14ac:dyDescent="0.2">
      <c r="W14504" s="25"/>
      <c r="X14504" s="25"/>
    </row>
    <row r="14505" spans="23:24" x14ac:dyDescent="0.2">
      <c r="W14505" s="25"/>
      <c r="X14505" s="25"/>
    </row>
    <row r="14506" spans="23:24" x14ac:dyDescent="0.2">
      <c r="W14506" s="25"/>
      <c r="X14506" s="25"/>
    </row>
    <row r="14507" spans="23:24" x14ac:dyDescent="0.2">
      <c r="W14507" s="25"/>
      <c r="X14507" s="25"/>
    </row>
    <row r="14508" spans="23:24" x14ac:dyDescent="0.2">
      <c r="W14508" s="25"/>
      <c r="X14508" s="25"/>
    </row>
    <row r="14509" spans="23:24" x14ac:dyDescent="0.2">
      <c r="W14509" s="25"/>
      <c r="X14509" s="25"/>
    </row>
    <row r="14510" spans="23:24" x14ac:dyDescent="0.2">
      <c r="W14510" s="25"/>
      <c r="X14510" s="25"/>
    </row>
    <row r="14511" spans="23:24" x14ac:dyDescent="0.2">
      <c r="W14511" s="25"/>
      <c r="X14511" s="25"/>
    </row>
    <row r="14512" spans="23:24" x14ac:dyDescent="0.2">
      <c r="W14512" s="25"/>
      <c r="X14512" s="25"/>
    </row>
    <row r="14513" spans="23:24" x14ac:dyDescent="0.2">
      <c r="W14513" s="25"/>
      <c r="X14513" s="25"/>
    </row>
    <row r="14514" spans="23:24" x14ac:dyDescent="0.2">
      <c r="W14514" s="25"/>
      <c r="X14514" s="25"/>
    </row>
    <row r="14515" spans="23:24" x14ac:dyDescent="0.2">
      <c r="W14515" s="25"/>
      <c r="X14515" s="25"/>
    </row>
    <row r="14516" spans="23:24" x14ac:dyDescent="0.2">
      <c r="W14516" s="25"/>
      <c r="X14516" s="25"/>
    </row>
    <row r="14517" spans="23:24" x14ac:dyDescent="0.2">
      <c r="W14517" s="25"/>
      <c r="X14517" s="25"/>
    </row>
    <row r="14518" spans="23:24" x14ac:dyDescent="0.2">
      <c r="W14518" s="25"/>
      <c r="X14518" s="25"/>
    </row>
    <row r="14519" spans="23:24" x14ac:dyDescent="0.2">
      <c r="W14519" s="25"/>
      <c r="X14519" s="25"/>
    </row>
    <row r="14520" spans="23:24" x14ac:dyDescent="0.2">
      <c r="W14520" s="25"/>
      <c r="X14520" s="25"/>
    </row>
    <row r="14521" spans="23:24" x14ac:dyDescent="0.2">
      <c r="W14521" s="25"/>
      <c r="X14521" s="25"/>
    </row>
    <row r="14522" spans="23:24" x14ac:dyDescent="0.2">
      <c r="W14522" s="25"/>
      <c r="X14522" s="25"/>
    </row>
    <row r="14523" spans="23:24" x14ac:dyDescent="0.2">
      <c r="W14523" s="25"/>
      <c r="X14523" s="25"/>
    </row>
    <row r="14524" spans="23:24" x14ac:dyDescent="0.2">
      <c r="W14524" s="25"/>
      <c r="X14524" s="25"/>
    </row>
    <row r="14525" spans="23:24" x14ac:dyDescent="0.2">
      <c r="W14525" s="25"/>
      <c r="X14525" s="25"/>
    </row>
    <row r="14526" spans="23:24" x14ac:dyDescent="0.2">
      <c r="W14526" s="25"/>
      <c r="X14526" s="25"/>
    </row>
    <row r="14527" spans="23:24" x14ac:dyDescent="0.2">
      <c r="W14527" s="25"/>
      <c r="X14527" s="25"/>
    </row>
    <row r="14528" spans="23:24" x14ac:dyDescent="0.2">
      <c r="W14528" s="25"/>
      <c r="X14528" s="25"/>
    </row>
    <row r="14529" spans="23:24" x14ac:dyDescent="0.2">
      <c r="W14529" s="25"/>
      <c r="X14529" s="25"/>
    </row>
    <row r="14530" spans="23:24" x14ac:dyDescent="0.2">
      <c r="W14530" s="25"/>
      <c r="X14530" s="25"/>
    </row>
    <row r="14531" spans="23:24" x14ac:dyDescent="0.2">
      <c r="W14531" s="25"/>
      <c r="X14531" s="25"/>
    </row>
    <row r="14532" spans="23:24" x14ac:dyDescent="0.2">
      <c r="W14532" s="25"/>
      <c r="X14532" s="25"/>
    </row>
    <row r="14533" spans="23:24" x14ac:dyDescent="0.2">
      <c r="W14533" s="25"/>
      <c r="X14533" s="25"/>
    </row>
    <row r="14534" spans="23:24" x14ac:dyDescent="0.2">
      <c r="W14534" s="25"/>
      <c r="X14534" s="25"/>
    </row>
    <row r="14535" spans="23:24" x14ac:dyDescent="0.2">
      <c r="W14535" s="25"/>
      <c r="X14535" s="25"/>
    </row>
    <row r="14536" spans="23:24" x14ac:dyDescent="0.2">
      <c r="W14536" s="25"/>
      <c r="X14536" s="25"/>
    </row>
    <row r="14537" spans="23:24" x14ac:dyDescent="0.2">
      <c r="W14537" s="25"/>
      <c r="X14537" s="25"/>
    </row>
    <row r="14538" spans="23:24" x14ac:dyDescent="0.2">
      <c r="W14538" s="25"/>
      <c r="X14538" s="25"/>
    </row>
    <row r="14539" spans="23:24" x14ac:dyDescent="0.2">
      <c r="W14539" s="25"/>
      <c r="X14539" s="25"/>
    </row>
    <row r="14540" spans="23:24" x14ac:dyDescent="0.2">
      <c r="W14540" s="25"/>
      <c r="X14540" s="25"/>
    </row>
    <row r="14541" spans="23:24" x14ac:dyDescent="0.2">
      <c r="W14541" s="25"/>
      <c r="X14541" s="25"/>
    </row>
    <row r="14542" spans="23:24" x14ac:dyDescent="0.2">
      <c r="W14542" s="25"/>
      <c r="X14542" s="25"/>
    </row>
    <row r="14543" spans="23:24" x14ac:dyDescent="0.2">
      <c r="W14543" s="25"/>
      <c r="X14543" s="25"/>
    </row>
    <row r="14544" spans="23:24" x14ac:dyDescent="0.2">
      <c r="W14544" s="25"/>
      <c r="X14544" s="25"/>
    </row>
    <row r="14545" spans="23:24" x14ac:dyDescent="0.2">
      <c r="W14545" s="25"/>
      <c r="X14545" s="25"/>
    </row>
    <row r="14546" spans="23:24" x14ac:dyDescent="0.2">
      <c r="W14546" s="25"/>
      <c r="X14546" s="25"/>
    </row>
    <row r="14547" spans="23:24" x14ac:dyDescent="0.2">
      <c r="W14547" s="25"/>
      <c r="X14547" s="25"/>
    </row>
    <row r="14548" spans="23:24" x14ac:dyDescent="0.2">
      <c r="W14548" s="25"/>
      <c r="X14548" s="25"/>
    </row>
    <row r="14549" spans="23:24" x14ac:dyDescent="0.2">
      <c r="W14549" s="25"/>
      <c r="X14549" s="25"/>
    </row>
    <row r="14550" spans="23:24" x14ac:dyDescent="0.2">
      <c r="W14550" s="25"/>
      <c r="X14550" s="25"/>
    </row>
    <row r="14551" spans="23:24" x14ac:dyDescent="0.2">
      <c r="W14551" s="25"/>
      <c r="X14551" s="25"/>
    </row>
    <row r="14552" spans="23:24" x14ac:dyDescent="0.2">
      <c r="W14552" s="25"/>
      <c r="X14552" s="25"/>
    </row>
    <row r="14553" spans="23:24" x14ac:dyDescent="0.2">
      <c r="W14553" s="25"/>
      <c r="X14553" s="25"/>
    </row>
    <row r="14554" spans="23:24" x14ac:dyDescent="0.2">
      <c r="W14554" s="25"/>
      <c r="X14554" s="25"/>
    </row>
    <row r="14555" spans="23:24" x14ac:dyDescent="0.2">
      <c r="W14555" s="25"/>
      <c r="X14555" s="25"/>
    </row>
    <row r="14556" spans="23:24" x14ac:dyDescent="0.2">
      <c r="W14556" s="25"/>
      <c r="X14556" s="25"/>
    </row>
    <row r="14557" spans="23:24" x14ac:dyDescent="0.2">
      <c r="W14557" s="25"/>
      <c r="X14557" s="25"/>
    </row>
    <row r="14558" spans="23:24" x14ac:dyDescent="0.2">
      <c r="W14558" s="25"/>
      <c r="X14558" s="25"/>
    </row>
    <row r="14559" spans="23:24" x14ac:dyDescent="0.2">
      <c r="W14559" s="25"/>
      <c r="X14559" s="25"/>
    </row>
    <row r="14560" spans="23:24" x14ac:dyDescent="0.2">
      <c r="W14560" s="25"/>
      <c r="X14560" s="25"/>
    </row>
    <row r="14561" spans="23:24" x14ac:dyDescent="0.2">
      <c r="W14561" s="25"/>
      <c r="X14561" s="25"/>
    </row>
    <row r="14562" spans="23:24" x14ac:dyDescent="0.2">
      <c r="W14562" s="25"/>
      <c r="X14562" s="25"/>
    </row>
    <row r="14563" spans="23:24" x14ac:dyDescent="0.2">
      <c r="W14563" s="25"/>
      <c r="X14563" s="25"/>
    </row>
    <row r="14564" spans="23:24" x14ac:dyDescent="0.2">
      <c r="W14564" s="25"/>
      <c r="X14564" s="25"/>
    </row>
    <row r="14565" spans="23:24" x14ac:dyDescent="0.2">
      <c r="W14565" s="25"/>
      <c r="X14565" s="25"/>
    </row>
    <row r="14566" spans="23:24" x14ac:dyDescent="0.2">
      <c r="W14566" s="25"/>
      <c r="X14566" s="25"/>
    </row>
    <row r="14567" spans="23:24" x14ac:dyDescent="0.2">
      <c r="W14567" s="25"/>
      <c r="X14567" s="25"/>
    </row>
    <row r="14568" spans="23:24" x14ac:dyDescent="0.2">
      <c r="W14568" s="25"/>
      <c r="X14568" s="25"/>
    </row>
    <row r="14569" spans="23:24" x14ac:dyDescent="0.2">
      <c r="W14569" s="25"/>
      <c r="X14569" s="25"/>
    </row>
    <row r="14570" spans="23:24" x14ac:dyDescent="0.2">
      <c r="W14570" s="25"/>
      <c r="X14570" s="25"/>
    </row>
    <row r="14571" spans="23:24" x14ac:dyDescent="0.2">
      <c r="W14571" s="25"/>
      <c r="X14571" s="25"/>
    </row>
    <row r="14572" spans="23:24" x14ac:dyDescent="0.2">
      <c r="W14572" s="25"/>
      <c r="X14572" s="25"/>
    </row>
    <row r="14573" spans="23:24" x14ac:dyDescent="0.2">
      <c r="W14573" s="25"/>
      <c r="X14573" s="25"/>
    </row>
    <row r="14574" spans="23:24" x14ac:dyDescent="0.2">
      <c r="W14574" s="25"/>
      <c r="X14574" s="25"/>
    </row>
    <row r="14575" spans="23:24" x14ac:dyDescent="0.2">
      <c r="W14575" s="25"/>
      <c r="X14575" s="25"/>
    </row>
    <row r="14576" spans="23:24" x14ac:dyDescent="0.2">
      <c r="W14576" s="25"/>
      <c r="X14576" s="25"/>
    </row>
    <row r="14577" spans="23:24" x14ac:dyDescent="0.2">
      <c r="W14577" s="25"/>
      <c r="X14577" s="25"/>
    </row>
    <row r="14578" spans="23:24" x14ac:dyDescent="0.2">
      <c r="W14578" s="25"/>
      <c r="X14578" s="25"/>
    </row>
    <row r="14579" spans="23:24" x14ac:dyDescent="0.2">
      <c r="W14579" s="25"/>
      <c r="X14579" s="25"/>
    </row>
    <row r="14580" spans="23:24" x14ac:dyDescent="0.2">
      <c r="W14580" s="25"/>
      <c r="X14580" s="25"/>
    </row>
    <row r="14581" spans="23:24" x14ac:dyDescent="0.2">
      <c r="W14581" s="25"/>
      <c r="X14581" s="25"/>
    </row>
    <row r="14582" spans="23:24" x14ac:dyDescent="0.2">
      <c r="W14582" s="25"/>
      <c r="X14582" s="25"/>
    </row>
    <row r="14583" spans="23:24" x14ac:dyDescent="0.2">
      <c r="W14583" s="25"/>
      <c r="X14583" s="25"/>
    </row>
    <row r="14584" spans="23:24" x14ac:dyDescent="0.2">
      <c r="W14584" s="25"/>
      <c r="X14584" s="25"/>
    </row>
    <row r="14585" spans="23:24" x14ac:dyDescent="0.2">
      <c r="W14585" s="25"/>
      <c r="X14585" s="25"/>
    </row>
    <row r="14586" spans="23:24" x14ac:dyDescent="0.2">
      <c r="W14586" s="25"/>
      <c r="X14586" s="25"/>
    </row>
    <row r="14587" spans="23:24" x14ac:dyDescent="0.2">
      <c r="W14587" s="25"/>
      <c r="X14587" s="25"/>
    </row>
    <row r="14588" spans="23:24" x14ac:dyDescent="0.2">
      <c r="W14588" s="25"/>
      <c r="X14588" s="25"/>
    </row>
    <row r="14589" spans="23:24" x14ac:dyDescent="0.2">
      <c r="W14589" s="25"/>
      <c r="X14589" s="25"/>
    </row>
    <row r="14590" spans="23:24" x14ac:dyDescent="0.2">
      <c r="W14590" s="25"/>
      <c r="X14590" s="25"/>
    </row>
    <row r="14591" spans="23:24" x14ac:dyDescent="0.2">
      <c r="W14591" s="25"/>
      <c r="X14591" s="25"/>
    </row>
    <row r="14592" spans="23:24" x14ac:dyDescent="0.2">
      <c r="W14592" s="25"/>
      <c r="X14592" s="25"/>
    </row>
    <row r="14593" spans="23:24" x14ac:dyDescent="0.2">
      <c r="W14593" s="25"/>
      <c r="X14593" s="25"/>
    </row>
    <row r="14594" spans="23:24" x14ac:dyDescent="0.2">
      <c r="W14594" s="25"/>
      <c r="X14594" s="25"/>
    </row>
    <row r="14595" spans="23:24" x14ac:dyDescent="0.2">
      <c r="W14595" s="25"/>
      <c r="X14595" s="25"/>
    </row>
    <row r="14596" spans="23:24" x14ac:dyDescent="0.2">
      <c r="W14596" s="25"/>
      <c r="X14596" s="25"/>
    </row>
    <row r="14597" spans="23:24" x14ac:dyDescent="0.2">
      <c r="W14597" s="25"/>
      <c r="X14597" s="25"/>
    </row>
    <row r="14598" spans="23:24" x14ac:dyDescent="0.2">
      <c r="W14598" s="25"/>
      <c r="X14598" s="25"/>
    </row>
    <row r="14599" spans="23:24" x14ac:dyDescent="0.2">
      <c r="W14599" s="25"/>
      <c r="X14599" s="25"/>
    </row>
    <row r="14600" spans="23:24" x14ac:dyDescent="0.2">
      <c r="W14600" s="25"/>
      <c r="X14600" s="25"/>
    </row>
    <row r="14601" spans="23:24" x14ac:dyDescent="0.2">
      <c r="W14601" s="25"/>
      <c r="X14601" s="25"/>
    </row>
    <row r="14602" spans="23:24" x14ac:dyDescent="0.2">
      <c r="W14602" s="25"/>
      <c r="X14602" s="25"/>
    </row>
    <row r="14603" spans="23:24" x14ac:dyDescent="0.2">
      <c r="W14603" s="25"/>
      <c r="X14603" s="25"/>
    </row>
    <row r="14604" spans="23:24" x14ac:dyDescent="0.2">
      <c r="W14604" s="25"/>
      <c r="X14604" s="25"/>
    </row>
    <row r="14605" spans="23:24" x14ac:dyDescent="0.2">
      <c r="W14605" s="25"/>
      <c r="X14605" s="25"/>
    </row>
    <row r="14606" spans="23:24" x14ac:dyDescent="0.2">
      <c r="W14606" s="25"/>
      <c r="X14606" s="25"/>
    </row>
    <row r="14607" spans="23:24" x14ac:dyDescent="0.2">
      <c r="W14607" s="25"/>
      <c r="X14607" s="25"/>
    </row>
    <row r="14608" spans="23:24" x14ac:dyDescent="0.2">
      <c r="W14608" s="25"/>
      <c r="X14608" s="25"/>
    </row>
    <row r="14609" spans="23:24" x14ac:dyDescent="0.2">
      <c r="W14609" s="25"/>
      <c r="X14609" s="25"/>
    </row>
    <row r="14610" spans="23:24" x14ac:dyDescent="0.2">
      <c r="W14610" s="25"/>
      <c r="X14610" s="25"/>
    </row>
    <row r="14611" spans="23:24" x14ac:dyDescent="0.2">
      <c r="W14611" s="25"/>
      <c r="X14611" s="25"/>
    </row>
    <row r="14612" spans="23:24" x14ac:dyDescent="0.2">
      <c r="W14612" s="25"/>
      <c r="X14612" s="25"/>
    </row>
    <row r="14613" spans="23:24" x14ac:dyDescent="0.2">
      <c r="W14613" s="25"/>
      <c r="X14613" s="25"/>
    </row>
    <row r="14614" spans="23:24" x14ac:dyDescent="0.2">
      <c r="W14614" s="25"/>
      <c r="X14614" s="25"/>
    </row>
    <row r="14615" spans="23:24" x14ac:dyDescent="0.2">
      <c r="W14615" s="25"/>
      <c r="X14615" s="25"/>
    </row>
    <row r="14616" spans="23:24" x14ac:dyDescent="0.2">
      <c r="W14616" s="25"/>
      <c r="X14616" s="25"/>
    </row>
    <row r="14617" spans="23:24" x14ac:dyDescent="0.2">
      <c r="W14617" s="25"/>
      <c r="X14617" s="25"/>
    </row>
    <row r="14618" spans="23:24" x14ac:dyDescent="0.2">
      <c r="W14618" s="25"/>
      <c r="X14618" s="25"/>
    </row>
    <row r="14619" spans="23:24" x14ac:dyDescent="0.2">
      <c r="W14619" s="25"/>
      <c r="X14619" s="25"/>
    </row>
    <row r="14620" spans="23:24" x14ac:dyDescent="0.2">
      <c r="W14620" s="25"/>
      <c r="X14620" s="25"/>
    </row>
    <row r="14621" spans="23:24" x14ac:dyDescent="0.2">
      <c r="W14621" s="25"/>
      <c r="X14621" s="25"/>
    </row>
    <row r="14622" spans="23:24" x14ac:dyDescent="0.2">
      <c r="W14622" s="25"/>
      <c r="X14622" s="25"/>
    </row>
    <row r="14623" spans="23:24" x14ac:dyDescent="0.2">
      <c r="W14623" s="25"/>
      <c r="X14623" s="25"/>
    </row>
    <row r="14624" spans="23:24" x14ac:dyDescent="0.2">
      <c r="W14624" s="25"/>
      <c r="X14624" s="25"/>
    </row>
    <row r="14625" spans="23:24" x14ac:dyDescent="0.2">
      <c r="W14625" s="25"/>
      <c r="X14625" s="25"/>
    </row>
    <row r="14626" spans="23:24" x14ac:dyDescent="0.2">
      <c r="W14626" s="25"/>
      <c r="X14626" s="25"/>
    </row>
    <row r="14627" spans="23:24" x14ac:dyDescent="0.2">
      <c r="W14627" s="25"/>
      <c r="X14627" s="25"/>
    </row>
    <row r="14628" spans="23:24" x14ac:dyDescent="0.2">
      <c r="W14628" s="25"/>
      <c r="X14628" s="25"/>
    </row>
    <row r="14629" spans="23:24" x14ac:dyDescent="0.2">
      <c r="W14629" s="25"/>
      <c r="X14629" s="25"/>
    </row>
    <row r="14630" spans="23:24" x14ac:dyDescent="0.2">
      <c r="W14630" s="25"/>
      <c r="X14630" s="25"/>
    </row>
    <row r="14631" spans="23:24" x14ac:dyDescent="0.2">
      <c r="W14631" s="25"/>
      <c r="X14631" s="25"/>
    </row>
    <row r="14632" spans="23:24" x14ac:dyDescent="0.2">
      <c r="W14632" s="25"/>
      <c r="X14632" s="25"/>
    </row>
    <row r="14633" spans="23:24" x14ac:dyDescent="0.2">
      <c r="W14633" s="25"/>
      <c r="X14633" s="25"/>
    </row>
    <row r="14634" spans="23:24" x14ac:dyDescent="0.2">
      <c r="W14634" s="25"/>
      <c r="X14634" s="25"/>
    </row>
    <row r="14635" spans="23:24" x14ac:dyDescent="0.2">
      <c r="W14635" s="25"/>
      <c r="X14635" s="25"/>
    </row>
    <row r="14636" spans="23:24" x14ac:dyDescent="0.2">
      <c r="W14636" s="25"/>
      <c r="X14636" s="25"/>
    </row>
    <row r="14637" spans="23:24" x14ac:dyDescent="0.2">
      <c r="W14637" s="25"/>
      <c r="X14637" s="25"/>
    </row>
    <row r="14638" spans="23:24" x14ac:dyDescent="0.2">
      <c r="W14638" s="25"/>
      <c r="X14638" s="25"/>
    </row>
    <row r="14639" spans="23:24" x14ac:dyDescent="0.2">
      <c r="W14639" s="25"/>
      <c r="X14639" s="25"/>
    </row>
    <row r="14640" spans="23:24" x14ac:dyDescent="0.2">
      <c r="W14640" s="25"/>
      <c r="X14640" s="25"/>
    </row>
    <row r="14641" spans="23:24" x14ac:dyDescent="0.2">
      <c r="W14641" s="25"/>
      <c r="X14641" s="25"/>
    </row>
    <row r="14642" spans="23:24" x14ac:dyDescent="0.2">
      <c r="W14642" s="25"/>
      <c r="X14642" s="25"/>
    </row>
    <row r="14643" spans="23:24" x14ac:dyDescent="0.2">
      <c r="W14643" s="25"/>
      <c r="X14643" s="25"/>
    </row>
    <row r="14644" spans="23:24" x14ac:dyDescent="0.2">
      <c r="W14644" s="25"/>
      <c r="X14644" s="25"/>
    </row>
    <row r="14645" spans="23:24" x14ac:dyDescent="0.2">
      <c r="W14645" s="25"/>
      <c r="X14645" s="25"/>
    </row>
    <row r="14646" spans="23:24" x14ac:dyDescent="0.2">
      <c r="W14646" s="25"/>
      <c r="X14646" s="25"/>
    </row>
    <row r="14647" spans="23:24" x14ac:dyDescent="0.2">
      <c r="W14647" s="25"/>
      <c r="X14647" s="25"/>
    </row>
    <row r="14648" spans="23:24" x14ac:dyDescent="0.2">
      <c r="W14648" s="25"/>
      <c r="X14648" s="25"/>
    </row>
    <row r="14649" spans="23:24" x14ac:dyDescent="0.2">
      <c r="W14649" s="25"/>
      <c r="X14649" s="25"/>
    </row>
    <row r="14650" spans="23:24" x14ac:dyDescent="0.2">
      <c r="W14650" s="25"/>
      <c r="X14650" s="25"/>
    </row>
    <row r="14651" spans="23:24" x14ac:dyDescent="0.2">
      <c r="W14651" s="25"/>
      <c r="X14651" s="25"/>
    </row>
    <row r="14652" spans="23:24" x14ac:dyDescent="0.2">
      <c r="W14652" s="25"/>
      <c r="X14652" s="25"/>
    </row>
    <row r="14653" spans="23:24" x14ac:dyDescent="0.2">
      <c r="W14653" s="25"/>
      <c r="X14653" s="25"/>
    </row>
    <row r="14654" spans="23:24" x14ac:dyDescent="0.2">
      <c r="W14654" s="25"/>
      <c r="X14654" s="25"/>
    </row>
    <row r="14655" spans="23:24" x14ac:dyDescent="0.2">
      <c r="W14655" s="25"/>
      <c r="X14655" s="25"/>
    </row>
    <row r="14656" spans="23:24" x14ac:dyDescent="0.2">
      <c r="W14656" s="25"/>
      <c r="X14656" s="25"/>
    </row>
    <row r="14657" spans="23:24" x14ac:dyDescent="0.2">
      <c r="W14657" s="25"/>
      <c r="X14657" s="25"/>
    </row>
    <row r="14658" spans="23:24" x14ac:dyDescent="0.2">
      <c r="W14658" s="25"/>
      <c r="X14658" s="25"/>
    </row>
    <row r="14659" spans="23:24" x14ac:dyDescent="0.2">
      <c r="W14659" s="25"/>
      <c r="X14659" s="25"/>
    </row>
    <row r="14660" spans="23:24" x14ac:dyDescent="0.2">
      <c r="W14660" s="25"/>
      <c r="X14660" s="25"/>
    </row>
    <row r="14661" spans="23:24" x14ac:dyDescent="0.2">
      <c r="W14661" s="25"/>
      <c r="X14661" s="25"/>
    </row>
    <row r="14662" spans="23:24" x14ac:dyDescent="0.2">
      <c r="W14662" s="25"/>
      <c r="X14662" s="25"/>
    </row>
    <row r="14663" spans="23:24" x14ac:dyDescent="0.2">
      <c r="W14663" s="25"/>
      <c r="X14663" s="25"/>
    </row>
    <row r="14664" spans="23:24" x14ac:dyDescent="0.2">
      <c r="W14664" s="25"/>
      <c r="X14664" s="25"/>
    </row>
    <row r="14665" spans="23:24" x14ac:dyDescent="0.2">
      <c r="W14665" s="25"/>
      <c r="X14665" s="25"/>
    </row>
    <row r="14666" spans="23:24" x14ac:dyDescent="0.2">
      <c r="W14666" s="25"/>
      <c r="X14666" s="25"/>
    </row>
    <row r="14667" spans="23:24" x14ac:dyDescent="0.2">
      <c r="W14667" s="25"/>
      <c r="X14667" s="25"/>
    </row>
    <row r="14668" spans="23:24" x14ac:dyDescent="0.2">
      <c r="W14668" s="25"/>
      <c r="X14668" s="25"/>
    </row>
    <row r="14669" spans="23:24" x14ac:dyDescent="0.2">
      <c r="W14669" s="25"/>
      <c r="X14669" s="25"/>
    </row>
    <row r="14670" spans="23:24" x14ac:dyDescent="0.2">
      <c r="W14670" s="25"/>
      <c r="X14670" s="25"/>
    </row>
    <row r="14671" spans="23:24" x14ac:dyDescent="0.2">
      <c r="W14671" s="25"/>
      <c r="X14671" s="25"/>
    </row>
    <row r="14672" spans="23:24" x14ac:dyDescent="0.2">
      <c r="W14672" s="25"/>
      <c r="X14672" s="25"/>
    </row>
    <row r="14673" spans="23:24" x14ac:dyDescent="0.2">
      <c r="W14673" s="25"/>
      <c r="X14673" s="25"/>
    </row>
    <row r="14674" spans="23:24" x14ac:dyDescent="0.2">
      <c r="W14674" s="25"/>
      <c r="X14674" s="25"/>
    </row>
    <row r="14675" spans="23:24" x14ac:dyDescent="0.2">
      <c r="W14675" s="25"/>
      <c r="X14675" s="25"/>
    </row>
    <row r="14676" spans="23:24" x14ac:dyDescent="0.2">
      <c r="W14676" s="25"/>
      <c r="X14676" s="25"/>
    </row>
    <row r="14677" spans="23:24" x14ac:dyDescent="0.2">
      <c r="W14677" s="25"/>
      <c r="X14677" s="25"/>
    </row>
    <row r="14678" spans="23:24" x14ac:dyDescent="0.2">
      <c r="W14678" s="25"/>
      <c r="X14678" s="25"/>
    </row>
    <row r="14679" spans="23:24" x14ac:dyDescent="0.2">
      <c r="W14679" s="25"/>
      <c r="X14679" s="25"/>
    </row>
    <row r="14680" spans="23:24" x14ac:dyDescent="0.2">
      <c r="W14680" s="25"/>
      <c r="X14680" s="25"/>
    </row>
    <row r="14681" spans="23:24" x14ac:dyDescent="0.2">
      <c r="W14681" s="25"/>
      <c r="X14681" s="25"/>
    </row>
    <row r="14682" spans="23:24" x14ac:dyDescent="0.2">
      <c r="W14682" s="25"/>
      <c r="X14682" s="25"/>
    </row>
    <row r="14683" spans="23:24" x14ac:dyDescent="0.2">
      <c r="W14683" s="25"/>
      <c r="X14683" s="25"/>
    </row>
    <row r="14684" spans="23:24" x14ac:dyDescent="0.2">
      <c r="W14684" s="25"/>
      <c r="X14684" s="25"/>
    </row>
    <row r="14685" spans="23:24" x14ac:dyDescent="0.2">
      <c r="W14685" s="25"/>
      <c r="X14685" s="25"/>
    </row>
    <row r="14686" spans="23:24" x14ac:dyDescent="0.2">
      <c r="W14686" s="25"/>
      <c r="X14686" s="25"/>
    </row>
    <row r="14687" spans="23:24" x14ac:dyDescent="0.2">
      <c r="W14687" s="25"/>
      <c r="X14687" s="25"/>
    </row>
    <row r="14688" spans="23:24" x14ac:dyDescent="0.2">
      <c r="W14688" s="25"/>
      <c r="X14688" s="25"/>
    </row>
    <row r="14689" spans="23:24" x14ac:dyDescent="0.2">
      <c r="W14689" s="25"/>
      <c r="X14689" s="25"/>
    </row>
    <row r="14690" spans="23:24" x14ac:dyDescent="0.2">
      <c r="W14690" s="25"/>
      <c r="X14690" s="25"/>
    </row>
    <row r="14691" spans="23:24" x14ac:dyDescent="0.2">
      <c r="W14691" s="25"/>
      <c r="X14691" s="25"/>
    </row>
    <row r="14692" spans="23:24" x14ac:dyDescent="0.2">
      <c r="W14692" s="25"/>
      <c r="X14692" s="25"/>
    </row>
    <row r="14693" spans="23:24" x14ac:dyDescent="0.2">
      <c r="W14693" s="25"/>
      <c r="X14693" s="25"/>
    </row>
    <row r="14694" spans="23:24" x14ac:dyDescent="0.2">
      <c r="W14694" s="25"/>
      <c r="X14694" s="25"/>
    </row>
    <row r="14695" spans="23:24" x14ac:dyDescent="0.2">
      <c r="W14695" s="25"/>
      <c r="X14695" s="25"/>
    </row>
    <row r="14696" spans="23:24" x14ac:dyDescent="0.2">
      <c r="W14696" s="25"/>
      <c r="X14696" s="25"/>
    </row>
    <row r="14697" spans="23:24" x14ac:dyDescent="0.2">
      <c r="W14697" s="25"/>
      <c r="X14697" s="25"/>
    </row>
    <row r="14698" spans="23:24" x14ac:dyDescent="0.2">
      <c r="W14698" s="25"/>
      <c r="X14698" s="25"/>
    </row>
    <row r="14699" spans="23:24" x14ac:dyDescent="0.2">
      <c r="W14699" s="25"/>
      <c r="X14699" s="25"/>
    </row>
    <row r="14700" spans="23:24" x14ac:dyDescent="0.2">
      <c r="W14700" s="25"/>
      <c r="X14700" s="25"/>
    </row>
    <row r="14701" spans="23:24" x14ac:dyDescent="0.2">
      <c r="W14701" s="25"/>
      <c r="X14701" s="25"/>
    </row>
    <row r="14702" spans="23:24" x14ac:dyDescent="0.2">
      <c r="W14702" s="25"/>
      <c r="X14702" s="25"/>
    </row>
    <row r="14703" spans="23:24" x14ac:dyDescent="0.2">
      <c r="W14703" s="25"/>
      <c r="X14703" s="25"/>
    </row>
    <row r="14704" spans="23:24" x14ac:dyDescent="0.2">
      <c r="W14704" s="25"/>
      <c r="X14704" s="25"/>
    </row>
    <row r="14705" spans="23:24" x14ac:dyDescent="0.2">
      <c r="W14705" s="25"/>
      <c r="X14705" s="25"/>
    </row>
    <row r="14706" spans="23:24" x14ac:dyDescent="0.2">
      <c r="W14706" s="25"/>
      <c r="X14706" s="25"/>
    </row>
    <row r="14707" spans="23:24" x14ac:dyDescent="0.2">
      <c r="W14707" s="25"/>
      <c r="X14707" s="25"/>
    </row>
    <row r="14708" spans="23:24" x14ac:dyDescent="0.2">
      <c r="W14708" s="25"/>
      <c r="X14708" s="25"/>
    </row>
    <row r="14709" spans="23:24" x14ac:dyDescent="0.2">
      <c r="W14709" s="25"/>
      <c r="X14709" s="25"/>
    </row>
    <row r="14710" spans="23:24" x14ac:dyDescent="0.2">
      <c r="W14710" s="25"/>
      <c r="X14710" s="25"/>
    </row>
    <row r="14711" spans="23:24" x14ac:dyDescent="0.2">
      <c r="W14711" s="25"/>
      <c r="X14711" s="25"/>
    </row>
    <row r="14712" spans="23:24" x14ac:dyDescent="0.2">
      <c r="W14712" s="25"/>
      <c r="X14712" s="25"/>
    </row>
    <row r="14713" spans="23:24" x14ac:dyDescent="0.2">
      <c r="W14713" s="25"/>
      <c r="X14713" s="25"/>
    </row>
    <row r="14714" spans="23:24" x14ac:dyDescent="0.2">
      <c r="W14714" s="25"/>
      <c r="X14714" s="25"/>
    </row>
    <row r="14715" spans="23:24" x14ac:dyDescent="0.2">
      <c r="W14715" s="25"/>
      <c r="X14715" s="25"/>
    </row>
    <row r="14716" spans="23:24" x14ac:dyDescent="0.2">
      <c r="W14716" s="25"/>
      <c r="X14716" s="25"/>
    </row>
    <row r="14717" spans="23:24" x14ac:dyDescent="0.2">
      <c r="W14717" s="25"/>
      <c r="X14717" s="25"/>
    </row>
    <row r="14718" spans="23:24" x14ac:dyDescent="0.2">
      <c r="W14718" s="25"/>
      <c r="X14718" s="25"/>
    </row>
    <row r="14719" spans="23:24" x14ac:dyDescent="0.2">
      <c r="W14719" s="25"/>
      <c r="X14719" s="25"/>
    </row>
    <row r="14720" spans="23:24" x14ac:dyDescent="0.2">
      <c r="W14720" s="25"/>
      <c r="X14720" s="25"/>
    </row>
    <row r="14721" spans="23:24" x14ac:dyDescent="0.2">
      <c r="W14721" s="25"/>
      <c r="X14721" s="25"/>
    </row>
    <row r="14722" spans="23:24" x14ac:dyDescent="0.2">
      <c r="W14722" s="25"/>
      <c r="X14722" s="25"/>
    </row>
    <row r="14723" spans="23:24" x14ac:dyDescent="0.2">
      <c r="W14723" s="25"/>
      <c r="X14723" s="25"/>
    </row>
    <row r="14724" spans="23:24" x14ac:dyDescent="0.2">
      <c r="W14724" s="25"/>
      <c r="X14724" s="25"/>
    </row>
    <row r="14725" spans="23:24" x14ac:dyDescent="0.2">
      <c r="W14725" s="25"/>
      <c r="X14725" s="25"/>
    </row>
    <row r="14726" spans="23:24" x14ac:dyDescent="0.2">
      <c r="W14726" s="25"/>
      <c r="X14726" s="25"/>
    </row>
    <row r="14727" spans="23:24" x14ac:dyDescent="0.2">
      <c r="W14727" s="25"/>
      <c r="X14727" s="25"/>
    </row>
    <row r="14728" spans="23:24" x14ac:dyDescent="0.2">
      <c r="W14728" s="25"/>
      <c r="X14728" s="25"/>
    </row>
    <row r="14729" spans="23:24" x14ac:dyDescent="0.2">
      <c r="W14729" s="25"/>
      <c r="X14729" s="25"/>
    </row>
    <row r="14730" spans="23:24" x14ac:dyDescent="0.2">
      <c r="W14730" s="25"/>
      <c r="X14730" s="25"/>
    </row>
    <row r="14731" spans="23:24" x14ac:dyDescent="0.2">
      <c r="W14731" s="25"/>
      <c r="X14731" s="25"/>
    </row>
    <row r="14732" spans="23:24" x14ac:dyDescent="0.2">
      <c r="W14732" s="25"/>
      <c r="X14732" s="25"/>
    </row>
    <row r="14733" spans="23:24" x14ac:dyDescent="0.2">
      <c r="W14733" s="25"/>
      <c r="X14733" s="25"/>
    </row>
    <row r="14734" spans="23:24" x14ac:dyDescent="0.2">
      <c r="W14734" s="25"/>
      <c r="X14734" s="25"/>
    </row>
    <row r="14735" spans="23:24" x14ac:dyDescent="0.2">
      <c r="W14735" s="25"/>
      <c r="X14735" s="25"/>
    </row>
    <row r="14736" spans="23:24" x14ac:dyDescent="0.2">
      <c r="W14736" s="25"/>
      <c r="X14736" s="25"/>
    </row>
    <row r="14737" spans="23:24" x14ac:dyDescent="0.2">
      <c r="W14737" s="25"/>
      <c r="X14737" s="25"/>
    </row>
    <row r="14738" spans="23:24" x14ac:dyDescent="0.2">
      <c r="W14738" s="25"/>
      <c r="X14738" s="25"/>
    </row>
    <row r="14739" spans="23:24" x14ac:dyDescent="0.2">
      <c r="W14739" s="25"/>
      <c r="X14739" s="25"/>
    </row>
    <row r="14740" spans="23:24" x14ac:dyDescent="0.2">
      <c r="W14740" s="25"/>
      <c r="X14740" s="25"/>
    </row>
    <row r="14741" spans="23:24" x14ac:dyDescent="0.2">
      <c r="W14741" s="25"/>
      <c r="X14741" s="25"/>
    </row>
    <row r="14742" spans="23:24" x14ac:dyDescent="0.2">
      <c r="W14742" s="25"/>
      <c r="X14742" s="25"/>
    </row>
    <row r="14743" spans="23:24" x14ac:dyDescent="0.2">
      <c r="W14743" s="25"/>
      <c r="X14743" s="25"/>
    </row>
    <row r="14744" spans="23:24" x14ac:dyDescent="0.2">
      <c r="W14744" s="25"/>
      <c r="X14744" s="25"/>
    </row>
    <row r="14745" spans="23:24" x14ac:dyDescent="0.2">
      <c r="W14745" s="25"/>
      <c r="X14745" s="25"/>
    </row>
    <row r="14746" spans="23:24" x14ac:dyDescent="0.2">
      <c r="W14746" s="25"/>
      <c r="X14746" s="25"/>
    </row>
    <row r="14747" spans="23:24" x14ac:dyDescent="0.2">
      <c r="W14747" s="25"/>
      <c r="X14747" s="25"/>
    </row>
    <row r="14748" spans="23:24" x14ac:dyDescent="0.2">
      <c r="W14748" s="25"/>
      <c r="X14748" s="25"/>
    </row>
    <row r="14749" spans="23:24" x14ac:dyDescent="0.2">
      <c r="W14749" s="25"/>
      <c r="X14749" s="25"/>
    </row>
    <row r="14750" spans="23:24" x14ac:dyDescent="0.2">
      <c r="W14750" s="25"/>
      <c r="X14750" s="25"/>
    </row>
    <row r="14751" spans="23:24" x14ac:dyDescent="0.2">
      <c r="W14751" s="25"/>
      <c r="X14751" s="25"/>
    </row>
    <row r="14752" spans="23:24" x14ac:dyDescent="0.2">
      <c r="W14752" s="25"/>
      <c r="X14752" s="25"/>
    </row>
    <row r="14753" spans="23:24" x14ac:dyDescent="0.2">
      <c r="W14753" s="25"/>
      <c r="X14753" s="25"/>
    </row>
    <row r="14754" spans="23:24" x14ac:dyDescent="0.2">
      <c r="W14754" s="25"/>
      <c r="X14754" s="25"/>
    </row>
    <row r="14755" spans="23:24" x14ac:dyDescent="0.2">
      <c r="W14755" s="25"/>
      <c r="X14755" s="25"/>
    </row>
    <row r="14756" spans="23:24" x14ac:dyDescent="0.2">
      <c r="W14756" s="25"/>
      <c r="X14756" s="25"/>
    </row>
    <row r="14757" spans="23:24" x14ac:dyDescent="0.2">
      <c r="W14757" s="25"/>
      <c r="X14757" s="25"/>
    </row>
    <row r="14758" spans="23:24" x14ac:dyDescent="0.2">
      <c r="W14758" s="25"/>
      <c r="X14758" s="25"/>
    </row>
    <row r="14759" spans="23:24" x14ac:dyDescent="0.2">
      <c r="W14759" s="25"/>
      <c r="X14759" s="25"/>
    </row>
    <row r="14760" spans="23:24" x14ac:dyDescent="0.2">
      <c r="W14760" s="25"/>
      <c r="X14760" s="25"/>
    </row>
    <row r="14761" spans="23:24" x14ac:dyDescent="0.2">
      <c r="W14761" s="25"/>
      <c r="X14761" s="25"/>
    </row>
    <row r="14762" spans="23:24" x14ac:dyDescent="0.2">
      <c r="W14762" s="25"/>
      <c r="X14762" s="25"/>
    </row>
    <row r="14763" spans="23:24" x14ac:dyDescent="0.2">
      <c r="W14763" s="25"/>
      <c r="X14763" s="25"/>
    </row>
    <row r="14764" spans="23:24" x14ac:dyDescent="0.2">
      <c r="W14764" s="25"/>
      <c r="X14764" s="25"/>
    </row>
    <row r="14765" spans="23:24" x14ac:dyDescent="0.2">
      <c r="W14765" s="25"/>
      <c r="X14765" s="25"/>
    </row>
    <row r="14766" spans="23:24" x14ac:dyDescent="0.2">
      <c r="W14766" s="25"/>
      <c r="X14766" s="25"/>
    </row>
    <row r="14767" spans="23:24" x14ac:dyDescent="0.2">
      <c r="W14767" s="25"/>
      <c r="X14767" s="25"/>
    </row>
    <row r="14768" spans="23:24" x14ac:dyDescent="0.2">
      <c r="W14768" s="25"/>
      <c r="X14768" s="25"/>
    </row>
    <row r="14769" spans="23:24" x14ac:dyDescent="0.2">
      <c r="W14769" s="25"/>
      <c r="X14769" s="25"/>
    </row>
    <row r="14770" spans="23:24" x14ac:dyDescent="0.2">
      <c r="W14770" s="25"/>
      <c r="X14770" s="25"/>
    </row>
    <row r="14771" spans="23:24" x14ac:dyDescent="0.2">
      <c r="W14771" s="25"/>
      <c r="X14771" s="25"/>
    </row>
    <row r="14772" spans="23:24" x14ac:dyDescent="0.2">
      <c r="W14772" s="25"/>
      <c r="X14772" s="25"/>
    </row>
    <row r="14773" spans="23:24" x14ac:dyDescent="0.2">
      <c r="W14773" s="25"/>
      <c r="X14773" s="25"/>
    </row>
    <row r="14774" spans="23:24" x14ac:dyDescent="0.2">
      <c r="W14774" s="25"/>
      <c r="X14774" s="25"/>
    </row>
    <row r="14775" spans="23:24" x14ac:dyDescent="0.2">
      <c r="W14775" s="25"/>
      <c r="X14775" s="25"/>
    </row>
    <row r="14776" spans="23:24" x14ac:dyDescent="0.2">
      <c r="W14776" s="25"/>
      <c r="X14776" s="25"/>
    </row>
    <row r="14777" spans="23:24" x14ac:dyDescent="0.2">
      <c r="W14777" s="25"/>
      <c r="X14777" s="25"/>
    </row>
    <row r="14778" spans="23:24" x14ac:dyDescent="0.2">
      <c r="W14778" s="25"/>
      <c r="X14778" s="25"/>
    </row>
    <row r="14779" spans="23:24" x14ac:dyDescent="0.2">
      <c r="W14779" s="25"/>
      <c r="X14779" s="25"/>
    </row>
    <row r="14780" spans="23:24" x14ac:dyDescent="0.2">
      <c r="W14780" s="25"/>
      <c r="X14780" s="25"/>
    </row>
    <row r="14781" spans="23:24" x14ac:dyDescent="0.2">
      <c r="W14781" s="25"/>
      <c r="X14781" s="25"/>
    </row>
    <row r="14782" spans="23:24" x14ac:dyDescent="0.2">
      <c r="W14782" s="25"/>
      <c r="X14782" s="25"/>
    </row>
    <row r="14783" spans="23:24" x14ac:dyDescent="0.2">
      <c r="W14783" s="25"/>
      <c r="X14783" s="25"/>
    </row>
    <row r="14784" spans="23:24" x14ac:dyDescent="0.2">
      <c r="W14784" s="25"/>
      <c r="X14784" s="25"/>
    </row>
    <row r="14785" spans="23:24" x14ac:dyDescent="0.2">
      <c r="W14785" s="25"/>
      <c r="X14785" s="25"/>
    </row>
    <row r="14786" spans="23:24" x14ac:dyDescent="0.2">
      <c r="W14786" s="25"/>
      <c r="X14786" s="25"/>
    </row>
    <row r="14787" spans="23:24" x14ac:dyDescent="0.2">
      <c r="W14787" s="25"/>
      <c r="X14787" s="25"/>
    </row>
    <row r="14788" spans="23:24" x14ac:dyDescent="0.2">
      <c r="W14788" s="25"/>
      <c r="X14788" s="25"/>
    </row>
    <row r="14789" spans="23:24" x14ac:dyDescent="0.2">
      <c r="W14789" s="25"/>
      <c r="X14789" s="25"/>
    </row>
    <row r="14790" spans="23:24" x14ac:dyDescent="0.2">
      <c r="W14790" s="25"/>
      <c r="X14790" s="25"/>
    </row>
    <row r="14791" spans="23:24" x14ac:dyDescent="0.2">
      <c r="W14791" s="25"/>
      <c r="X14791" s="25"/>
    </row>
    <row r="14792" spans="23:24" x14ac:dyDescent="0.2">
      <c r="W14792" s="25"/>
      <c r="X14792" s="25"/>
    </row>
    <row r="14793" spans="23:24" x14ac:dyDescent="0.2">
      <c r="W14793" s="25"/>
      <c r="X14793" s="25"/>
    </row>
    <row r="14794" spans="23:24" x14ac:dyDescent="0.2">
      <c r="W14794" s="25"/>
      <c r="X14794" s="25"/>
    </row>
    <row r="14795" spans="23:24" x14ac:dyDescent="0.2">
      <c r="W14795" s="25"/>
      <c r="X14795" s="25"/>
    </row>
    <row r="14796" spans="23:24" x14ac:dyDescent="0.2">
      <c r="W14796" s="25"/>
      <c r="X14796" s="25"/>
    </row>
    <row r="14797" spans="23:24" x14ac:dyDescent="0.2">
      <c r="W14797" s="25"/>
      <c r="X14797" s="25"/>
    </row>
    <row r="14798" spans="23:24" x14ac:dyDescent="0.2">
      <c r="W14798" s="25"/>
      <c r="X14798" s="25"/>
    </row>
    <row r="14799" spans="23:24" x14ac:dyDescent="0.2">
      <c r="W14799" s="25"/>
      <c r="X14799" s="25"/>
    </row>
    <row r="14800" spans="23:24" x14ac:dyDescent="0.2">
      <c r="W14800" s="25"/>
      <c r="X14800" s="25"/>
    </row>
    <row r="14801" spans="23:24" x14ac:dyDescent="0.2">
      <c r="W14801" s="25"/>
      <c r="X14801" s="25"/>
    </row>
    <row r="14802" spans="23:24" x14ac:dyDescent="0.2">
      <c r="W14802" s="25"/>
      <c r="X14802" s="25"/>
    </row>
    <row r="14803" spans="23:24" x14ac:dyDescent="0.2">
      <c r="W14803" s="25"/>
      <c r="X14803" s="25"/>
    </row>
    <row r="14804" spans="23:24" x14ac:dyDescent="0.2">
      <c r="W14804" s="25"/>
      <c r="X14804" s="25"/>
    </row>
    <row r="14805" spans="23:24" x14ac:dyDescent="0.2">
      <c r="W14805" s="25"/>
      <c r="X14805" s="25"/>
    </row>
    <row r="14806" spans="23:24" x14ac:dyDescent="0.2">
      <c r="W14806" s="25"/>
      <c r="X14806" s="25"/>
    </row>
    <row r="14807" spans="23:24" x14ac:dyDescent="0.2">
      <c r="W14807" s="25"/>
      <c r="X14807" s="25"/>
    </row>
    <row r="14808" spans="23:24" x14ac:dyDescent="0.2">
      <c r="W14808" s="25"/>
      <c r="X14808" s="25"/>
    </row>
    <row r="14809" spans="23:24" x14ac:dyDescent="0.2">
      <c r="W14809" s="25"/>
      <c r="X14809" s="25"/>
    </row>
    <row r="14810" spans="23:24" x14ac:dyDescent="0.2">
      <c r="W14810" s="25"/>
      <c r="X14810" s="25"/>
    </row>
    <row r="14811" spans="23:24" x14ac:dyDescent="0.2">
      <c r="W14811" s="25"/>
      <c r="X14811" s="25"/>
    </row>
    <row r="14812" spans="23:24" x14ac:dyDescent="0.2">
      <c r="W14812" s="25"/>
      <c r="X14812" s="25"/>
    </row>
    <row r="14813" spans="23:24" x14ac:dyDescent="0.2">
      <c r="W14813" s="25"/>
      <c r="X14813" s="25"/>
    </row>
    <row r="14814" spans="23:24" x14ac:dyDescent="0.2">
      <c r="W14814" s="25"/>
      <c r="X14814" s="25"/>
    </row>
    <row r="14815" spans="23:24" x14ac:dyDescent="0.2">
      <c r="W14815" s="25"/>
      <c r="X14815" s="25"/>
    </row>
    <row r="14816" spans="23:24" x14ac:dyDescent="0.2">
      <c r="W14816" s="25"/>
      <c r="X14816" s="25"/>
    </row>
    <row r="14817" spans="23:24" x14ac:dyDescent="0.2">
      <c r="W14817" s="25"/>
      <c r="X14817" s="25"/>
    </row>
    <row r="14818" spans="23:24" x14ac:dyDescent="0.2">
      <c r="W14818" s="25"/>
      <c r="X14818" s="25"/>
    </row>
    <row r="14819" spans="23:24" x14ac:dyDescent="0.2">
      <c r="W14819" s="25"/>
      <c r="X14819" s="25"/>
    </row>
    <row r="14820" spans="23:24" x14ac:dyDescent="0.2">
      <c r="W14820" s="25"/>
      <c r="X14820" s="25"/>
    </row>
    <row r="14821" spans="23:24" x14ac:dyDescent="0.2">
      <c r="W14821" s="25"/>
      <c r="X14821" s="25"/>
    </row>
    <row r="14822" spans="23:24" x14ac:dyDescent="0.2">
      <c r="W14822" s="25"/>
      <c r="X14822" s="25"/>
    </row>
    <row r="14823" spans="23:24" x14ac:dyDescent="0.2">
      <c r="W14823" s="25"/>
      <c r="X14823" s="25"/>
    </row>
    <row r="14824" spans="23:24" x14ac:dyDescent="0.2">
      <c r="W14824" s="25"/>
      <c r="X14824" s="25"/>
    </row>
    <row r="14825" spans="23:24" x14ac:dyDescent="0.2">
      <c r="W14825" s="25"/>
      <c r="X14825" s="25"/>
    </row>
    <row r="14826" spans="23:24" x14ac:dyDescent="0.2">
      <c r="W14826" s="25"/>
      <c r="X14826" s="25"/>
    </row>
    <row r="14827" spans="23:24" x14ac:dyDescent="0.2">
      <c r="W14827" s="25"/>
      <c r="X14827" s="25"/>
    </row>
    <row r="14828" spans="23:24" x14ac:dyDescent="0.2">
      <c r="W14828" s="25"/>
      <c r="X14828" s="25"/>
    </row>
    <row r="14829" spans="23:24" x14ac:dyDescent="0.2">
      <c r="W14829" s="25"/>
      <c r="X14829" s="25"/>
    </row>
    <row r="14830" spans="23:24" x14ac:dyDescent="0.2">
      <c r="W14830" s="25"/>
      <c r="X14830" s="25"/>
    </row>
    <row r="14831" spans="23:24" x14ac:dyDescent="0.2">
      <c r="W14831" s="25"/>
      <c r="X14831" s="25"/>
    </row>
    <row r="14832" spans="23:24" x14ac:dyDescent="0.2">
      <c r="W14832" s="25"/>
      <c r="X14832" s="25"/>
    </row>
    <row r="14833" spans="23:24" x14ac:dyDescent="0.2">
      <c r="W14833" s="25"/>
      <c r="X14833" s="25"/>
    </row>
    <row r="14834" spans="23:24" x14ac:dyDescent="0.2">
      <c r="W14834" s="25"/>
      <c r="X14834" s="25"/>
    </row>
    <row r="14835" spans="23:24" x14ac:dyDescent="0.2">
      <c r="W14835" s="25"/>
      <c r="X14835" s="25"/>
    </row>
    <row r="14836" spans="23:24" x14ac:dyDescent="0.2">
      <c r="W14836" s="25"/>
      <c r="X14836" s="25"/>
    </row>
    <row r="14837" spans="23:24" x14ac:dyDescent="0.2">
      <c r="W14837" s="25"/>
      <c r="X14837" s="25"/>
    </row>
    <row r="14838" spans="23:24" x14ac:dyDescent="0.2">
      <c r="W14838" s="25"/>
      <c r="X14838" s="25"/>
    </row>
    <row r="14839" spans="23:24" x14ac:dyDescent="0.2">
      <c r="W14839" s="25"/>
      <c r="X14839" s="25"/>
    </row>
    <row r="14840" spans="23:24" x14ac:dyDescent="0.2">
      <c r="W14840" s="25"/>
      <c r="X14840" s="25"/>
    </row>
    <row r="14841" spans="23:24" x14ac:dyDescent="0.2">
      <c r="W14841" s="25"/>
      <c r="X14841" s="25"/>
    </row>
    <row r="14842" spans="23:24" x14ac:dyDescent="0.2">
      <c r="W14842" s="25"/>
      <c r="X14842" s="25"/>
    </row>
    <row r="14843" spans="23:24" x14ac:dyDescent="0.2">
      <c r="W14843" s="25"/>
      <c r="X14843" s="25"/>
    </row>
    <row r="14844" spans="23:24" x14ac:dyDescent="0.2">
      <c r="W14844" s="25"/>
      <c r="X14844" s="25"/>
    </row>
    <row r="14845" spans="23:24" x14ac:dyDescent="0.2">
      <c r="W14845" s="25"/>
      <c r="X14845" s="25"/>
    </row>
    <row r="14846" spans="23:24" x14ac:dyDescent="0.2">
      <c r="W14846" s="25"/>
      <c r="X14846" s="25"/>
    </row>
    <row r="14847" spans="23:24" x14ac:dyDescent="0.2">
      <c r="W14847" s="25"/>
      <c r="X14847" s="25"/>
    </row>
    <row r="14848" spans="23:24" x14ac:dyDescent="0.2">
      <c r="W14848" s="25"/>
      <c r="X14848" s="25"/>
    </row>
    <row r="14849" spans="23:24" x14ac:dyDescent="0.2">
      <c r="W14849" s="25"/>
      <c r="X14849" s="25"/>
    </row>
    <row r="14850" spans="23:24" x14ac:dyDescent="0.2">
      <c r="W14850" s="25"/>
      <c r="X14850" s="25"/>
    </row>
    <row r="14851" spans="23:24" x14ac:dyDescent="0.2">
      <c r="W14851" s="25"/>
      <c r="X14851" s="25"/>
    </row>
    <row r="14852" spans="23:24" x14ac:dyDescent="0.2">
      <c r="W14852" s="25"/>
      <c r="X14852" s="25"/>
    </row>
    <row r="14853" spans="23:24" x14ac:dyDescent="0.2">
      <c r="W14853" s="25"/>
      <c r="X14853" s="25"/>
    </row>
    <row r="14854" spans="23:24" x14ac:dyDescent="0.2">
      <c r="W14854" s="25"/>
      <c r="X14854" s="25"/>
    </row>
    <row r="14855" spans="23:24" x14ac:dyDescent="0.2">
      <c r="W14855" s="25"/>
      <c r="X14855" s="25"/>
    </row>
    <row r="14856" spans="23:24" x14ac:dyDescent="0.2">
      <c r="W14856" s="25"/>
      <c r="X14856" s="25"/>
    </row>
    <row r="14857" spans="23:24" x14ac:dyDescent="0.2">
      <c r="W14857" s="25"/>
      <c r="X14857" s="25"/>
    </row>
    <row r="14858" spans="23:24" x14ac:dyDescent="0.2">
      <c r="W14858" s="25"/>
      <c r="X14858" s="25"/>
    </row>
    <row r="14859" spans="23:24" x14ac:dyDescent="0.2">
      <c r="W14859" s="25"/>
      <c r="X14859" s="25"/>
    </row>
    <row r="14860" spans="23:24" x14ac:dyDescent="0.2">
      <c r="W14860" s="25"/>
      <c r="X14860" s="25"/>
    </row>
    <row r="14861" spans="23:24" x14ac:dyDescent="0.2">
      <c r="W14861" s="25"/>
      <c r="X14861" s="25"/>
    </row>
    <row r="14862" spans="23:24" x14ac:dyDescent="0.2">
      <c r="W14862" s="25"/>
      <c r="X14862" s="25"/>
    </row>
    <row r="14863" spans="23:24" x14ac:dyDescent="0.2">
      <c r="W14863" s="25"/>
      <c r="X14863" s="25"/>
    </row>
    <row r="14864" spans="23:24" x14ac:dyDescent="0.2">
      <c r="W14864" s="25"/>
      <c r="X14864" s="25"/>
    </row>
    <row r="14865" spans="23:24" x14ac:dyDescent="0.2">
      <c r="W14865" s="25"/>
      <c r="X14865" s="25"/>
    </row>
    <row r="14866" spans="23:24" x14ac:dyDescent="0.2">
      <c r="W14866" s="25"/>
      <c r="X14866" s="25"/>
    </row>
    <row r="14867" spans="23:24" x14ac:dyDescent="0.2">
      <c r="W14867" s="25"/>
      <c r="X14867" s="25"/>
    </row>
    <row r="14868" spans="23:24" x14ac:dyDescent="0.2">
      <c r="W14868" s="25"/>
      <c r="X14868" s="25"/>
    </row>
    <row r="14869" spans="23:24" x14ac:dyDescent="0.2">
      <c r="W14869" s="25"/>
      <c r="X14869" s="25"/>
    </row>
    <row r="14870" spans="23:24" x14ac:dyDescent="0.2">
      <c r="W14870" s="25"/>
      <c r="X14870" s="25"/>
    </row>
    <row r="14871" spans="23:24" x14ac:dyDescent="0.2">
      <c r="W14871" s="25"/>
      <c r="X14871" s="25"/>
    </row>
    <row r="14872" spans="23:24" x14ac:dyDescent="0.2">
      <c r="W14872" s="25"/>
      <c r="X14872" s="25"/>
    </row>
    <row r="14873" spans="23:24" x14ac:dyDescent="0.2">
      <c r="W14873" s="25"/>
      <c r="X14873" s="25"/>
    </row>
    <row r="14874" spans="23:24" x14ac:dyDescent="0.2">
      <c r="W14874" s="25"/>
      <c r="X14874" s="25"/>
    </row>
    <row r="14875" spans="23:24" x14ac:dyDescent="0.2">
      <c r="W14875" s="25"/>
      <c r="X14875" s="25"/>
    </row>
    <row r="14876" spans="23:24" x14ac:dyDescent="0.2">
      <c r="W14876" s="25"/>
      <c r="X14876" s="25"/>
    </row>
    <row r="14877" spans="23:24" x14ac:dyDescent="0.2">
      <c r="W14877" s="25"/>
      <c r="X14877" s="25"/>
    </row>
    <row r="14878" spans="23:24" x14ac:dyDescent="0.2">
      <c r="W14878" s="25"/>
      <c r="X14878" s="25"/>
    </row>
    <row r="14879" spans="23:24" x14ac:dyDescent="0.2">
      <c r="W14879" s="25"/>
      <c r="X14879" s="25"/>
    </row>
    <row r="14880" spans="23:24" x14ac:dyDescent="0.2">
      <c r="W14880" s="25"/>
      <c r="X14880" s="25"/>
    </row>
    <row r="14881" spans="23:24" x14ac:dyDescent="0.2">
      <c r="W14881" s="25"/>
      <c r="X14881" s="25"/>
    </row>
    <row r="14882" spans="23:24" x14ac:dyDescent="0.2">
      <c r="W14882" s="25"/>
      <c r="X14882" s="25"/>
    </row>
    <row r="14883" spans="23:24" x14ac:dyDescent="0.2">
      <c r="W14883" s="25"/>
      <c r="X14883" s="25"/>
    </row>
    <row r="14884" spans="23:24" x14ac:dyDescent="0.2">
      <c r="W14884" s="25"/>
      <c r="X14884" s="25"/>
    </row>
    <row r="14885" spans="23:24" x14ac:dyDescent="0.2">
      <c r="W14885" s="25"/>
      <c r="X14885" s="25"/>
    </row>
    <row r="14886" spans="23:24" x14ac:dyDescent="0.2">
      <c r="W14886" s="25"/>
      <c r="X14886" s="25"/>
    </row>
    <row r="14887" spans="23:24" x14ac:dyDescent="0.2">
      <c r="W14887" s="25"/>
      <c r="X14887" s="25"/>
    </row>
    <row r="14888" spans="23:24" x14ac:dyDescent="0.2">
      <c r="W14888" s="25"/>
      <c r="X14888" s="25"/>
    </row>
    <row r="14889" spans="23:24" x14ac:dyDescent="0.2">
      <c r="W14889" s="25"/>
      <c r="X14889" s="25"/>
    </row>
    <row r="14890" spans="23:24" x14ac:dyDescent="0.2">
      <c r="W14890" s="25"/>
      <c r="X14890" s="25"/>
    </row>
    <row r="14891" spans="23:24" x14ac:dyDescent="0.2">
      <c r="W14891" s="25"/>
      <c r="X14891" s="25"/>
    </row>
    <row r="14892" spans="23:24" x14ac:dyDescent="0.2">
      <c r="W14892" s="25"/>
      <c r="X14892" s="25"/>
    </row>
    <row r="14893" spans="23:24" x14ac:dyDescent="0.2">
      <c r="W14893" s="25"/>
      <c r="X14893" s="25"/>
    </row>
    <row r="14894" spans="23:24" x14ac:dyDescent="0.2">
      <c r="W14894" s="25"/>
      <c r="X14894" s="25"/>
    </row>
    <row r="14895" spans="23:24" x14ac:dyDescent="0.2">
      <c r="W14895" s="25"/>
      <c r="X14895" s="25"/>
    </row>
    <row r="14896" spans="23:24" x14ac:dyDescent="0.2">
      <c r="W14896" s="25"/>
      <c r="X14896" s="25"/>
    </row>
    <row r="14897" spans="23:24" x14ac:dyDescent="0.2">
      <c r="W14897" s="25"/>
      <c r="X14897" s="25"/>
    </row>
    <row r="14898" spans="23:24" x14ac:dyDescent="0.2">
      <c r="W14898" s="25"/>
      <c r="X14898" s="25"/>
    </row>
    <row r="14899" spans="23:24" x14ac:dyDescent="0.2">
      <c r="W14899" s="25"/>
      <c r="X14899" s="25"/>
    </row>
    <row r="14900" spans="23:24" x14ac:dyDescent="0.2">
      <c r="W14900" s="25"/>
      <c r="X14900" s="25"/>
    </row>
    <row r="14901" spans="23:24" x14ac:dyDescent="0.2">
      <c r="W14901" s="25"/>
      <c r="X14901" s="25"/>
    </row>
    <row r="14902" spans="23:24" x14ac:dyDescent="0.2">
      <c r="W14902" s="25"/>
      <c r="X14902" s="25"/>
    </row>
    <row r="14903" spans="23:24" x14ac:dyDescent="0.2">
      <c r="W14903" s="25"/>
      <c r="X14903" s="25"/>
    </row>
    <row r="14904" spans="23:24" x14ac:dyDescent="0.2">
      <c r="W14904" s="25"/>
      <c r="X14904" s="25"/>
    </row>
    <row r="14905" spans="23:24" x14ac:dyDescent="0.2">
      <c r="W14905" s="25"/>
      <c r="X14905" s="25"/>
    </row>
    <row r="14906" spans="23:24" x14ac:dyDescent="0.2">
      <c r="W14906" s="25"/>
      <c r="X14906" s="25"/>
    </row>
    <row r="14907" spans="23:24" x14ac:dyDescent="0.2">
      <c r="W14907" s="25"/>
      <c r="X14907" s="25"/>
    </row>
    <row r="14908" spans="23:24" x14ac:dyDescent="0.2">
      <c r="W14908" s="25"/>
      <c r="X14908" s="25"/>
    </row>
    <row r="14909" spans="23:24" x14ac:dyDescent="0.2">
      <c r="W14909" s="25"/>
      <c r="X14909" s="25"/>
    </row>
    <row r="14910" spans="23:24" x14ac:dyDescent="0.2">
      <c r="W14910" s="25"/>
      <c r="X14910" s="25"/>
    </row>
    <row r="14911" spans="23:24" x14ac:dyDescent="0.2">
      <c r="W14911" s="25"/>
      <c r="X14911" s="25"/>
    </row>
    <row r="14912" spans="23:24" x14ac:dyDescent="0.2">
      <c r="W14912" s="25"/>
      <c r="X14912" s="25"/>
    </row>
    <row r="14913" spans="23:24" x14ac:dyDescent="0.2">
      <c r="W14913" s="25"/>
      <c r="X14913" s="25"/>
    </row>
    <row r="14914" spans="23:24" x14ac:dyDescent="0.2">
      <c r="W14914" s="25"/>
      <c r="X14914" s="25"/>
    </row>
    <row r="14915" spans="23:24" x14ac:dyDescent="0.2">
      <c r="W14915" s="25"/>
      <c r="X14915" s="25"/>
    </row>
    <row r="14916" spans="23:24" x14ac:dyDescent="0.2">
      <c r="W14916" s="25"/>
      <c r="X14916" s="25"/>
    </row>
    <row r="14917" spans="23:24" x14ac:dyDescent="0.2">
      <c r="W14917" s="25"/>
      <c r="X14917" s="25"/>
    </row>
    <row r="14918" spans="23:24" x14ac:dyDescent="0.2">
      <c r="W14918" s="25"/>
      <c r="X14918" s="25"/>
    </row>
    <row r="14919" spans="23:24" x14ac:dyDescent="0.2">
      <c r="W14919" s="25"/>
      <c r="X14919" s="25"/>
    </row>
    <row r="14920" spans="23:24" x14ac:dyDescent="0.2">
      <c r="W14920" s="25"/>
      <c r="X14920" s="25"/>
    </row>
    <row r="14921" spans="23:24" x14ac:dyDescent="0.2">
      <c r="W14921" s="25"/>
      <c r="X14921" s="25"/>
    </row>
    <row r="14922" spans="23:24" x14ac:dyDescent="0.2">
      <c r="W14922" s="25"/>
      <c r="X14922" s="25"/>
    </row>
    <row r="14923" spans="23:24" x14ac:dyDescent="0.2">
      <c r="W14923" s="25"/>
      <c r="X14923" s="25"/>
    </row>
    <row r="14924" spans="23:24" x14ac:dyDescent="0.2">
      <c r="W14924" s="25"/>
      <c r="X14924" s="25"/>
    </row>
    <row r="14925" spans="23:24" x14ac:dyDescent="0.2">
      <c r="W14925" s="25"/>
      <c r="X14925" s="25"/>
    </row>
    <row r="14926" spans="23:24" x14ac:dyDescent="0.2">
      <c r="W14926" s="25"/>
      <c r="X14926" s="25"/>
    </row>
    <row r="14927" spans="23:24" x14ac:dyDescent="0.2">
      <c r="W14927" s="25"/>
      <c r="X14927" s="25"/>
    </row>
    <row r="14928" spans="23:24" x14ac:dyDescent="0.2">
      <c r="W14928" s="25"/>
      <c r="X14928" s="25"/>
    </row>
    <row r="14929" spans="23:24" x14ac:dyDescent="0.2">
      <c r="W14929" s="25"/>
      <c r="X14929" s="25"/>
    </row>
    <row r="14930" spans="23:24" x14ac:dyDescent="0.2">
      <c r="W14930" s="25"/>
      <c r="X14930" s="25"/>
    </row>
    <row r="14931" spans="23:24" x14ac:dyDescent="0.2">
      <c r="W14931" s="25"/>
      <c r="X14931" s="25"/>
    </row>
    <row r="14932" spans="23:24" x14ac:dyDescent="0.2">
      <c r="W14932" s="25"/>
      <c r="X14932" s="25"/>
    </row>
    <row r="14933" spans="23:24" x14ac:dyDescent="0.2">
      <c r="W14933" s="25"/>
      <c r="X14933" s="25"/>
    </row>
    <row r="14934" spans="23:24" x14ac:dyDescent="0.2">
      <c r="W14934" s="25"/>
      <c r="X14934" s="25"/>
    </row>
    <row r="14935" spans="23:24" x14ac:dyDescent="0.2">
      <c r="W14935" s="25"/>
      <c r="X14935" s="25"/>
    </row>
    <row r="14936" spans="23:24" x14ac:dyDescent="0.2">
      <c r="W14936" s="25"/>
      <c r="X14936" s="25"/>
    </row>
    <row r="14937" spans="23:24" x14ac:dyDescent="0.2">
      <c r="W14937" s="25"/>
      <c r="X14937" s="25"/>
    </row>
    <row r="14938" spans="23:24" x14ac:dyDescent="0.2">
      <c r="W14938" s="25"/>
      <c r="X14938" s="25"/>
    </row>
    <row r="14939" spans="23:24" x14ac:dyDescent="0.2">
      <c r="W14939" s="25"/>
      <c r="X14939" s="25"/>
    </row>
    <row r="14940" spans="23:24" x14ac:dyDescent="0.2">
      <c r="W14940" s="25"/>
      <c r="X14940" s="25"/>
    </row>
    <row r="14941" spans="23:24" x14ac:dyDescent="0.2">
      <c r="W14941" s="25"/>
      <c r="X14941" s="25"/>
    </row>
    <row r="14942" spans="23:24" x14ac:dyDescent="0.2">
      <c r="W14942" s="25"/>
      <c r="X14942" s="25"/>
    </row>
    <row r="14943" spans="23:24" x14ac:dyDescent="0.2">
      <c r="W14943" s="25"/>
      <c r="X14943" s="25"/>
    </row>
    <row r="14944" spans="23:24" x14ac:dyDescent="0.2">
      <c r="W14944" s="25"/>
      <c r="X14944" s="25"/>
    </row>
    <row r="14945" spans="23:24" x14ac:dyDescent="0.2">
      <c r="W14945" s="25"/>
      <c r="X14945" s="25"/>
    </row>
    <row r="14946" spans="23:24" x14ac:dyDescent="0.2">
      <c r="W14946" s="25"/>
      <c r="X14946" s="25"/>
    </row>
    <row r="14947" spans="23:24" x14ac:dyDescent="0.2">
      <c r="W14947" s="25"/>
      <c r="X14947" s="25"/>
    </row>
    <row r="14948" spans="23:24" x14ac:dyDescent="0.2">
      <c r="W14948" s="25"/>
      <c r="X14948" s="25"/>
    </row>
    <row r="14949" spans="23:24" x14ac:dyDescent="0.2">
      <c r="W14949" s="25"/>
      <c r="X14949" s="25"/>
    </row>
    <row r="14950" spans="23:24" x14ac:dyDescent="0.2">
      <c r="W14950" s="25"/>
      <c r="X14950" s="25"/>
    </row>
    <row r="14951" spans="23:24" x14ac:dyDescent="0.2">
      <c r="W14951" s="25"/>
      <c r="X14951" s="25"/>
    </row>
    <row r="14952" spans="23:24" x14ac:dyDescent="0.2">
      <c r="W14952" s="25"/>
      <c r="X14952" s="25"/>
    </row>
    <row r="14953" spans="23:24" x14ac:dyDescent="0.2">
      <c r="W14953" s="25"/>
      <c r="X14953" s="25"/>
    </row>
    <row r="14954" spans="23:24" x14ac:dyDescent="0.2">
      <c r="W14954" s="25"/>
      <c r="X14954" s="25"/>
    </row>
    <row r="14955" spans="23:24" x14ac:dyDescent="0.2">
      <c r="W14955" s="25"/>
      <c r="X14955" s="25"/>
    </row>
    <row r="14956" spans="23:24" x14ac:dyDescent="0.2">
      <c r="W14956" s="25"/>
      <c r="X14956" s="25"/>
    </row>
    <row r="14957" spans="23:24" x14ac:dyDescent="0.2">
      <c r="W14957" s="25"/>
      <c r="X14957" s="25"/>
    </row>
    <row r="14958" spans="23:24" x14ac:dyDescent="0.2">
      <c r="W14958" s="25"/>
      <c r="X14958" s="25"/>
    </row>
    <row r="14959" spans="23:24" x14ac:dyDescent="0.2">
      <c r="W14959" s="25"/>
      <c r="X14959" s="25"/>
    </row>
    <row r="14960" spans="23:24" x14ac:dyDescent="0.2">
      <c r="W14960" s="25"/>
      <c r="X14960" s="25"/>
    </row>
    <row r="14961" spans="23:24" x14ac:dyDescent="0.2">
      <c r="W14961" s="25"/>
      <c r="X14961" s="25"/>
    </row>
    <row r="14962" spans="23:24" x14ac:dyDescent="0.2">
      <c r="W14962" s="25"/>
      <c r="X14962" s="25"/>
    </row>
    <row r="14963" spans="23:24" x14ac:dyDescent="0.2">
      <c r="W14963" s="25"/>
      <c r="X14963" s="25"/>
    </row>
    <row r="14964" spans="23:24" x14ac:dyDescent="0.2">
      <c r="W14964" s="25"/>
      <c r="X14964" s="25"/>
    </row>
    <row r="14965" spans="23:24" x14ac:dyDescent="0.2">
      <c r="W14965" s="25"/>
      <c r="X14965" s="25"/>
    </row>
    <row r="14966" spans="23:24" x14ac:dyDescent="0.2">
      <c r="W14966" s="25"/>
      <c r="X14966" s="25"/>
    </row>
    <row r="14967" spans="23:24" x14ac:dyDescent="0.2">
      <c r="W14967" s="25"/>
      <c r="X14967" s="25"/>
    </row>
    <row r="14968" spans="23:24" x14ac:dyDescent="0.2">
      <c r="W14968" s="25"/>
      <c r="X14968" s="25"/>
    </row>
    <row r="14969" spans="23:24" x14ac:dyDescent="0.2">
      <c r="W14969" s="25"/>
      <c r="X14969" s="25"/>
    </row>
    <row r="14970" spans="23:24" x14ac:dyDescent="0.2">
      <c r="W14970" s="25"/>
      <c r="X14970" s="25"/>
    </row>
    <row r="14971" spans="23:24" x14ac:dyDescent="0.2">
      <c r="W14971" s="25"/>
      <c r="X14971" s="25"/>
    </row>
    <row r="14972" spans="23:24" x14ac:dyDescent="0.2">
      <c r="W14972" s="25"/>
      <c r="X14972" s="25"/>
    </row>
    <row r="14973" spans="23:24" x14ac:dyDescent="0.2">
      <c r="W14973" s="25"/>
      <c r="X14973" s="25"/>
    </row>
    <row r="14974" spans="23:24" x14ac:dyDescent="0.2">
      <c r="W14974" s="25"/>
      <c r="X14974" s="25"/>
    </row>
    <row r="14975" spans="23:24" x14ac:dyDescent="0.2">
      <c r="W14975" s="25"/>
      <c r="X14975" s="25"/>
    </row>
    <row r="14976" spans="23:24" x14ac:dyDescent="0.2">
      <c r="W14976" s="25"/>
      <c r="X14976" s="25"/>
    </row>
    <row r="14977" spans="23:24" x14ac:dyDescent="0.2">
      <c r="W14977" s="25"/>
      <c r="X14977" s="25"/>
    </row>
    <row r="14978" spans="23:24" x14ac:dyDescent="0.2">
      <c r="W14978" s="25"/>
      <c r="X14978" s="25"/>
    </row>
    <row r="14979" spans="23:24" x14ac:dyDescent="0.2">
      <c r="W14979" s="25"/>
      <c r="X14979" s="25"/>
    </row>
    <row r="14980" spans="23:24" x14ac:dyDescent="0.2">
      <c r="W14980" s="25"/>
      <c r="X14980" s="25"/>
    </row>
    <row r="14981" spans="23:24" x14ac:dyDescent="0.2">
      <c r="W14981" s="25"/>
      <c r="X14981" s="25"/>
    </row>
    <row r="14982" spans="23:24" x14ac:dyDescent="0.2">
      <c r="W14982" s="25"/>
      <c r="X14982" s="25"/>
    </row>
    <row r="14983" spans="23:24" x14ac:dyDescent="0.2">
      <c r="W14983" s="25"/>
      <c r="X14983" s="25"/>
    </row>
    <row r="14984" spans="23:24" x14ac:dyDescent="0.2">
      <c r="W14984" s="25"/>
      <c r="X14984" s="25"/>
    </row>
    <row r="14985" spans="23:24" x14ac:dyDescent="0.2">
      <c r="W14985" s="25"/>
      <c r="X14985" s="25"/>
    </row>
    <row r="14986" spans="23:24" x14ac:dyDescent="0.2">
      <c r="W14986" s="25"/>
      <c r="X14986" s="25"/>
    </row>
    <row r="14987" spans="23:24" x14ac:dyDescent="0.2">
      <c r="W14987" s="25"/>
      <c r="X14987" s="25"/>
    </row>
    <row r="14988" spans="23:24" x14ac:dyDescent="0.2">
      <c r="W14988" s="25"/>
      <c r="X14988" s="25"/>
    </row>
    <row r="14989" spans="23:24" x14ac:dyDescent="0.2">
      <c r="W14989" s="25"/>
      <c r="X14989" s="25"/>
    </row>
    <row r="14990" spans="23:24" x14ac:dyDescent="0.2">
      <c r="W14990" s="25"/>
      <c r="X14990" s="25"/>
    </row>
    <row r="14991" spans="23:24" x14ac:dyDescent="0.2">
      <c r="W14991" s="25"/>
      <c r="X14991" s="25"/>
    </row>
    <row r="14992" spans="23:24" x14ac:dyDescent="0.2">
      <c r="W14992" s="25"/>
      <c r="X14992" s="25"/>
    </row>
    <row r="14993" spans="23:24" x14ac:dyDescent="0.2">
      <c r="W14993" s="25"/>
      <c r="X14993" s="25"/>
    </row>
    <row r="14994" spans="23:24" x14ac:dyDescent="0.2">
      <c r="W14994" s="25"/>
      <c r="X14994" s="25"/>
    </row>
    <row r="14995" spans="23:24" x14ac:dyDescent="0.2">
      <c r="W14995" s="25"/>
      <c r="X14995" s="25"/>
    </row>
    <row r="14996" spans="23:24" x14ac:dyDescent="0.2">
      <c r="W14996" s="25"/>
      <c r="X14996" s="25"/>
    </row>
    <row r="14997" spans="23:24" x14ac:dyDescent="0.2">
      <c r="W14997" s="25"/>
      <c r="X14997" s="25"/>
    </row>
    <row r="14998" spans="23:24" x14ac:dyDescent="0.2">
      <c r="W14998" s="25"/>
      <c r="X14998" s="25"/>
    </row>
    <row r="14999" spans="23:24" x14ac:dyDescent="0.2">
      <c r="W14999" s="25"/>
      <c r="X14999" s="25"/>
    </row>
    <row r="15000" spans="23:24" x14ac:dyDescent="0.2">
      <c r="W15000" s="25"/>
      <c r="X15000" s="25"/>
    </row>
    <row r="15001" spans="23:24" x14ac:dyDescent="0.2">
      <c r="W15001" s="25"/>
      <c r="X15001" s="25"/>
    </row>
    <row r="15002" spans="23:24" x14ac:dyDescent="0.2">
      <c r="W15002" s="25"/>
      <c r="X15002" s="25"/>
    </row>
    <row r="15003" spans="23:24" x14ac:dyDescent="0.2">
      <c r="W15003" s="25"/>
      <c r="X15003" s="25"/>
    </row>
    <row r="15004" spans="23:24" x14ac:dyDescent="0.2">
      <c r="W15004" s="25"/>
      <c r="X15004" s="25"/>
    </row>
    <row r="15005" spans="23:24" x14ac:dyDescent="0.2">
      <c r="W15005" s="25"/>
      <c r="X15005" s="25"/>
    </row>
    <row r="15006" spans="23:24" x14ac:dyDescent="0.2">
      <c r="W15006" s="25"/>
      <c r="X15006" s="25"/>
    </row>
    <row r="15007" spans="23:24" x14ac:dyDescent="0.2">
      <c r="W15007" s="25"/>
      <c r="X15007" s="25"/>
    </row>
    <row r="15008" spans="23:24" x14ac:dyDescent="0.2">
      <c r="W15008" s="25"/>
      <c r="X15008" s="25"/>
    </row>
    <row r="15009" spans="23:24" x14ac:dyDescent="0.2">
      <c r="W15009" s="25"/>
      <c r="X15009" s="25"/>
    </row>
    <row r="15010" spans="23:24" x14ac:dyDescent="0.2">
      <c r="W15010" s="25"/>
      <c r="X15010" s="25"/>
    </row>
    <row r="15011" spans="23:24" x14ac:dyDescent="0.2">
      <c r="W15011" s="25"/>
      <c r="X15011" s="25"/>
    </row>
    <row r="15012" spans="23:24" x14ac:dyDescent="0.2">
      <c r="W15012" s="25"/>
      <c r="X15012" s="25"/>
    </row>
    <row r="15013" spans="23:24" x14ac:dyDescent="0.2">
      <c r="W15013" s="25"/>
      <c r="X15013" s="25"/>
    </row>
    <row r="15014" spans="23:24" x14ac:dyDescent="0.2">
      <c r="W15014" s="25"/>
      <c r="X15014" s="25"/>
    </row>
    <row r="15015" spans="23:24" x14ac:dyDescent="0.2">
      <c r="W15015" s="25"/>
      <c r="X15015" s="25"/>
    </row>
    <row r="15016" spans="23:24" x14ac:dyDescent="0.2">
      <c r="W15016" s="25"/>
      <c r="X15016" s="25"/>
    </row>
    <row r="15017" spans="23:24" x14ac:dyDescent="0.2">
      <c r="W15017" s="25"/>
      <c r="X15017" s="25"/>
    </row>
    <row r="15018" spans="23:24" x14ac:dyDescent="0.2">
      <c r="W15018" s="25"/>
      <c r="X15018" s="25"/>
    </row>
    <row r="15019" spans="23:24" x14ac:dyDescent="0.2">
      <c r="W15019" s="25"/>
      <c r="X15019" s="25"/>
    </row>
    <row r="15020" spans="23:24" x14ac:dyDescent="0.2">
      <c r="W15020" s="25"/>
      <c r="X15020" s="25"/>
    </row>
    <row r="15021" spans="23:24" x14ac:dyDescent="0.2">
      <c r="W15021" s="25"/>
      <c r="X15021" s="25"/>
    </row>
    <row r="15022" spans="23:24" x14ac:dyDescent="0.2">
      <c r="W15022" s="25"/>
      <c r="X15022" s="25"/>
    </row>
    <row r="15023" spans="23:24" x14ac:dyDescent="0.2">
      <c r="W15023" s="25"/>
      <c r="X15023" s="25"/>
    </row>
    <row r="15024" spans="23:24" x14ac:dyDescent="0.2">
      <c r="W15024" s="25"/>
      <c r="X15024" s="25"/>
    </row>
    <row r="15025" spans="23:24" x14ac:dyDescent="0.2">
      <c r="W15025" s="25"/>
      <c r="X15025" s="25"/>
    </row>
    <row r="15026" spans="23:24" x14ac:dyDescent="0.2">
      <c r="W15026" s="25"/>
      <c r="X15026" s="25"/>
    </row>
    <row r="15027" spans="23:24" x14ac:dyDescent="0.2">
      <c r="W15027" s="25"/>
      <c r="X15027" s="25"/>
    </row>
    <row r="15028" spans="23:24" x14ac:dyDescent="0.2">
      <c r="W15028" s="25"/>
      <c r="X15028" s="25"/>
    </row>
    <row r="15029" spans="23:24" x14ac:dyDescent="0.2">
      <c r="W15029" s="25"/>
      <c r="X15029" s="25"/>
    </row>
    <row r="15030" spans="23:24" x14ac:dyDescent="0.2">
      <c r="W15030" s="25"/>
      <c r="X15030" s="25"/>
    </row>
    <row r="15031" spans="23:24" x14ac:dyDescent="0.2">
      <c r="W15031" s="25"/>
      <c r="X15031" s="25"/>
    </row>
    <row r="15032" spans="23:24" x14ac:dyDescent="0.2">
      <c r="W15032" s="25"/>
      <c r="X15032" s="25"/>
    </row>
    <row r="15033" spans="23:24" x14ac:dyDescent="0.2">
      <c r="W15033" s="25"/>
      <c r="X15033" s="25"/>
    </row>
    <row r="15034" spans="23:24" x14ac:dyDescent="0.2">
      <c r="W15034" s="25"/>
      <c r="X15034" s="25"/>
    </row>
    <row r="15035" spans="23:24" x14ac:dyDescent="0.2">
      <c r="W15035" s="25"/>
      <c r="X15035" s="25"/>
    </row>
    <row r="15036" spans="23:24" x14ac:dyDescent="0.2">
      <c r="W15036" s="25"/>
      <c r="X15036" s="25"/>
    </row>
    <row r="15037" spans="23:24" x14ac:dyDescent="0.2">
      <c r="W15037" s="25"/>
      <c r="X15037" s="25"/>
    </row>
    <row r="15038" spans="23:24" x14ac:dyDescent="0.2">
      <c r="W15038" s="25"/>
      <c r="X15038" s="25"/>
    </row>
    <row r="15039" spans="23:24" x14ac:dyDescent="0.2">
      <c r="W15039" s="25"/>
      <c r="X15039" s="25"/>
    </row>
    <row r="15040" spans="23:24" x14ac:dyDescent="0.2">
      <c r="W15040" s="25"/>
      <c r="X15040" s="25"/>
    </row>
    <row r="15041" spans="23:24" x14ac:dyDescent="0.2">
      <c r="W15041" s="25"/>
      <c r="X15041" s="25"/>
    </row>
    <row r="15042" spans="23:24" x14ac:dyDescent="0.2">
      <c r="W15042" s="25"/>
      <c r="X15042" s="25"/>
    </row>
    <row r="15043" spans="23:24" x14ac:dyDescent="0.2">
      <c r="W15043" s="25"/>
      <c r="X15043" s="25"/>
    </row>
    <row r="15044" spans="23:24" x14ac:dyDescent="0.2">
      <c r="W15044" s="25"/>
      <c r="X15044" s="25"/>
    </row>
    <row r="15045" spans="23:24" x14ac:dyDescent="0.2">
      <c r="W15045" s="25"/>
      <c r="X15045" s="25"/>
    </row>
    <row r="15046" spans="23:24" x14ac:dyDescent="0.2">
      <c r="W15046" s="25"/>
      <c r="X15046" s="25"/>
    </row>
    <row r="15047" spans="23:24" x14ac:dyDescent="0.2">
      <c r="W15047" s="25"/>
      <c r="X15047" s="25"/>
    </row>
    <row r="15048" spans="23:24" x14ac:dyDescent="0.2">
      <c r="W15048" s="25"/>
      <c r="X15048" s="25"/>
    </row>
    <row r="15049" spans="23:24" x14ac:dyDescent="0.2">
      <c r="W15049" s="25"/>
      <c r="X15049" s="25"/>
    </row>
    <row r="15050" spans="23:24" x14ac:dyDescent="0.2">
      <c r="W15050" s="25"/>
      <c r="X15050" s="25"/>
    </row>
    <row r="15051" spans="23:24" x14ac:dyDescent="0.2">
      <c r="W15051" s="25"/>
      <c r="X15051" s="25"/>
    </row>
    <row r="15052" spans="23:24" x14ac:dyDescent="0.2">
      <c r="W15052" s="25"/>
      <c r="X15052" s="25"/>
    </row>
    <row r="15053" spans="23:24" x14ac:dyDescent="0.2">
      <c r="W15053" s="25"/>
      <c r="X15053" s="25"/>
    </row>
    <row r="15054" spans="23:24" x14ac:dyDescent="0.2">
      <c r="W15054" s="25"/>
      <c r="X15054" s="25"/>
    </row>
    <row r="15055" spans="23:24" x14ac:dyDescent="0.2">
      <c r="W15055" s="25"/>
      <c r="X15055" s="25"/>
    </row>
    <row r="15056" spans="23:24" x14ac:dyDescent="0.2">
      <c r="W15056" s="25"/>
      <c r="X15056" s="25"/>
    </row>
    <row r="15057" spans="23:24" x14ac:dyDescent="0.2">
      <c r="W15057" s="25"/>
      <c r="X15057" s="25"/>
    </row>
    <row r="15058" spans="23:24" x14ac:dyDescent="0.2">
      <c r="W15058" s="25"/>
      <c r="X15058" s="25"/>
    </row>
    <row r="15059" spans="23:24" x14ac:dyDescent="0.2">
      <c r="W15059" s="25"/>
      <c r="X15059" s="25"/>
    </row>
    <row r="15060" spans="23:24" x14ac:dyDescent="0.2">
      <c r="W15060" s="25"/>
      <c r="X15060" s="25"/>
    </row>
    <row r="15061" spans="23:24" x14ac:dyDescent="0.2">
      <c r="W15061" s="25"/>
      <c r="X15061" s="25"/>
    </row>
    <row r="15062" spans="23:24" x14ac:dyDescent="0.2">
      <c r="W15062" s="25"/>
      <c r="X15062" s="25"/>
    </row>
    <row r="15063" spans="23:24" x14ac:dyDescent="0.2">
      <c r="W15063" s="25"/>
      <c r="X15063" s="25"/>
    </row>
    <row r="15064" spans="23:24" x14ac:dyDescent="0.2">
      <c r="W15064" s="25"/>
      <c r="X15064" s="25"/>
    </row>
    <row r="15065" spans="23:24" x14ac:dyDescent="0.2">
      <c r="W15065" s="25"/>
      <c r="X15065" s="25"/>
    </row>
    <row r="15066" spans="23:24" x14ac:dyDescent="0.2">
      <c r="W15066" s="25"/>
      <c r="X15066" s="25"/>
    </row>
    <row r="15067" spans="23:24" x14ac:dyDescent="0.2">
      <c r="W15067" s="25"/>
      <c r="X15067" s="25"/>
    </row>
    <row r="15068" spans="23:24" x14ac:dyDescent="0.2">
      <c r="W15068" s="25"/>
      <c r="X15068" s="25"/>
    </row>
    <row r="15069" spans="23:24" x14ac:dyDescent="0.2">
      <c r="W15069" s="25"/>
      <c r="X15069" s="25"/>
    </row>
    <row r="15070" spans="23:24" x14ac:dyDescent="0.2">
      <c r="W15070" s="25"/>
      <c r="X15070" s="25"/>
    </row>
    <row r="15071" spans="23:24" x14ac:dyDescent="0.2">
      <c r="W15071" s="25"/>
      <c r="X15071" s="25"/>
    </row>
    <row r="15072" spans="23:24" x14ac:dyDescent="0.2">
      <c r="W15072" s="25"/>
      <c r="X15072" s="25"/>
    </row>
    <row r="15073" spans="23:24" x14ac:dyDescent="0.2">
      <c r="W15073" s="25"/>
      <c r="X15073" s="25"/>
    </row>
    <row r="15074" spans="23:24" x14ac:dyDescent="0.2">
      <c r="W15074" s="25"/>
      <c r="X15074" s="25"/>
    </row>
    <row r="15075" spans="23:24" x14ac:dyDescent="0.2">
      <c r="W15075" s="25"/>
      <c r="X15075" s="25"/>
    </row>
    <row r="15076" spans="23:24" x14ac:dyDescent="0.2">
      <c r="W15076" s="25"/>
      <c r="X15076" s="25"/>
    </row>
    <row r="15077" spans="23:24" x14ac:dyDescent="0.2">
      <c r="W15077" s="25"/>
      <c r="X15077" s="25"/>
    </row>
    <row r="15078" spans="23:24" x14ac:dyDescent="0.2">
      <c r="W15078" s="25"/>
      <c r="X15078" s="25"/>
    </row>
    <row r="15079" spans="23:24" x14ac:dyDescent="0.2">
      <c r="W15079" s="25"/>
      <c r="X15079" s="25"/>
    </row>
    <row r="15080" spans="23:24" x14ac:dyDescent="0.2">
      <c r="W15080" s="25"/>
      <c r="X15080" s="25"/>
    </row>
    <row r="15081" spans="23:24" x14ac:dyDescent="0.2">
      <c r="W15081" s="25"/>
      <c r="X15081" s="25"/>
    </row>
    <row r="15082" spans="23:24" x14ac:dyDescent="0.2">
      <c r="W15082" s="25"/>
      <c r="X15082" s="25"/>
    </row>
    <row r="15083" spans="23:24" x14ac:dyDescent="0.2">
      <c r="W15083" s="25"/>
      <c r="X15083" s="25"/>
    </row>
    <row r="15084" spans="23:24" x14ac:dyDescent="0.2">
      <c r="W15084" s="25"/>
      <c r="X15084" s="25"/>
    </row>
    <row r="15085" spans="23:24" x14ac:dyDescent="0.2">
      <c r="W15085" s="25"/>
      <c r="X15085" s="25"/>
    </row>
    <row r="15086" spans="23:24" x14ac:dyDescent="0.2">
      <c r="W15086" s="25"/>
      <c r="X15086" s="25"/>
    </row>
    <row r="15087" spans="23:24" x14ac:dyDescent="0.2">
      <c r="W15087" s="25"/>
      <c r="X15087" s="25"/>
    </row>
    <row r="15088" spans="23:24" x14ac:dyDescent="0.2">
      <c r="W15088" s="25"/>
      <c r="X15088" s="25"/>
    </row>
    <row r="15089" spans="23:24" x14ac:dyDescent="0.2">
      <c r="W15089" s="25"/>
      <c r="X15089" s="25"/>
    </row>
    <row r="15090" spans="23:24" x14ac:dyDescent="0.2">
      <c r="W15090" s="25"/>
      <c r="X15090" s="25"/>
    </row>
    <row r="15091" spans="23:24" x14ac:dyDescent="0.2">
      <c r="W15091" s="25"/>
      <c r="X15091" s="25"/>
    </row>
    <row r="15092" spans="23:24" x14ac:dyDescent="0.2">
      <c r="W15092" s="25"/>
      <c r="X15092" s="25"/>
    </row>
    <row r="15093" spans="23:24" x14ac:dyDescent="0.2">
      <c r="W15093" s="25"/>
      <c r="X15093" s="25"/>
    </row>
    <row r="15094" spans="23:24" x14ac:dyDescent="0.2">
      <c r="W15094" s="25"/>
      <c r="X15094" s="25"/>
    </row>
    <row r="15095" spans="23:24" x14ac:dyDescent="0.2">
      <c r="W15095" s="25"/>
      <c r="X15095" s="25"/>
    </row>
    <row r="15096" spans="23:24" x14ac:dyDescent="0.2">
      <c r="W15096" s="25"/>
      <c r="X15096" s="25"/>
    </row>
    <row r="15097" spans="23:24" x14ac:dyDescent="0.2">
      <c r="W15097" s="25"/>
      <c r="X15097" s="25"/>
    </row>
    <row r="15098" spans="23:24" x14ac:dyDescent="0.2">
      <c r="W15098" s="25"/>
      <c r="X15098" s="25"/>
    </row>
    <row r="15099" spans="23:24" x14ac:dyDescent="0.2">
      <c r="W15099" s="25"/>
      <c r="X15099" s="25"/>
    </row>
    <row r="15100" spans="23:24" x14ac:dyDescent="0.2">
      <c r="W15100" s="25"/>
      <c r="X15100" s="25"/>
    </row>
    <row r="15101" spans="23:24" x14ac:dyDescent="0.2">
      <c r="W15101" s="25"/>
      <c r="X15101" s="25"/>
    </row>
    <row r="15102" spans="23:24" x14ac:dyDescent="0.2">
      <c r="W15102" s="25"/>
      <c r="X15102" s="25"/>
    </row>
    <row r="15103" spans="23:24" x14ac:dyDescent="0.2">
      <c r="W15103" s="25"/>
      <c r="X15103" s="25"/>
    </row>
    <row r="15104" spans="23:24" x14ac:dyDescent="0.2">
      <c r="W15104" s="25"/>
      <c r="X15104" s="25"/>
    </row>
    <row r="15105" spans="23:24" x14ac:dyDescent="0.2">
      <c r="W15105" s="25"/>
      <c r="X15105" s="25"/>
    </row>
    <row r="15106" spans="23:24" x14ac:dyDescent="0.2">
      <c r="W15106" s="25"/>
      <c r="X15106" s="25"/>
    </row>
    <row r="15107" spans="23:24" x14ac:dyDescent="0.2">
      <c r="W15107" s="25"/>
      <c r="X15107" s="25"/>
    </row>
    <row r="15108" spans="23:24" x14ac:dyDescent="0.2">
      <c r="W15108" s="25"/>
      <c r="X15108" s="25"/>
    </row>
    <row r="15109" spans="23:24" x14ac:dyDescent="0.2">
      <c r="W15109" s="25"/>
      <c r="X15109" s="25"/>
    </row>
    <row r="15110" spans="23:24" x14ac:dyDescent="0.2">
      <c r="W15110" s="25"/>
      <c r="X15110" s="25"/>
    </row>
    <row r="15111" spans="23:24" x14ac:dyDescent="0.2">
      <c r="W15111" s="25"/>
      <c r="X15111" s="25"/>
    </row>
    <row r="15112" spans="23:24" x14ac:dyDescent="0.2">
      <c r="W15112" s="25"/>
      <c r="X15112" s="25"/>
    </row>
    <row r="15113" spans="23:24" x14ac:dyDescent="0.2">
      <c r="W15113" s="25"/>
      <c r="X15113" s="25"/>
    </row>
    <row r="15114" spans="23:24" x14ac:dyDescent="0.2">
      <c r="W15114" s="25"/>
      <c r="X15114" s="25"/>
    </row>
    <row r="15115" spans="23:24" x14ac:dyDescent="0.2">
      <c r="W15115" s="25"/>
      <c r="X15115" s="25"/>
    </row>
    <row r="15116" spans="23:24" x14ac:dyDescent="0.2">
      <c r="W15116" s="25"/>
      <c r="X15116" s="25"/>
    </row>
    <row r="15117" spans="23:24" x14ac:dyDescent="0.2">
      <c r="W15117" s="25"/>
      <c r="X15117" s="25"/>
    </row>
    <row r="15118" spans="23:24" x14ac:dyDescent="0.2">
      <c r="W15118" s="25"/>
      <c r="X15118" s="25"/>
    </row>
    <row r="15119" spans="23:24" x14ac:dyDescent="0.2">
      <c r="W15119" s="25"/>
      <c r="X15119" s="25"/>
    </row>
    <row r="15120" spans="23:24" x14ac:dyDescent="0.2">
      <c r="W15120" s="25"/>
      <c r="X15120" s="25"/>
    </row>
    <row r="15121" spans="23:24" x14ac:dyDescent="0.2">
      <c r="W15121" s="25"/>
      <c r="X15121" s="25"/>
    </row>
    <row r="15122" spans="23:24" x14ac:dyDescent="0.2">
      <c r="W15122" s="25"/>
      <c r="X15122" s="25"/>
    </row>
    <row r="15123" spans="23:24" x14ac:dyDescent="0.2">
      <c r="W15123" s="25"/>
      <c r="X15123" s="25"/>
    </row>
    <row r="15124" spans="23:24" x14ac:dyDescent="0.2">
      <c r="W15124" s="25"/>
      <c r="X15124" s="25"/>
    </row>
    <row r="15125" spans="23:24" x14ac:dyDescent="0.2">
      <c r="W15125" s="25"/>
      <c r="X15125" s="25"/>
    </row>
    <row r="15126" spans="23:24" x14ac:dyDescent="0.2">
      <c r="W15126" s="25"/>
      <c r="X15126" s="25"/>
    </row>
    <row r="15127" spans="23:24" x14ac:dyDescent="0.2">
      <c r="W15127" s="25"/>
      <c r="X15127" s="25"/>
    </row>
    <row r="15128" spans="23:24" x14ac:dyDescent="0.2">
      <c r="W15128" s="25"/>
      <c r="X15128" s="25"/>
    </row>
    <row r="15129" spans="23:24" x14ac:dyDescent="0.2">
      <c r="W15129" s="25"/>
      <c r="X15129" s="25"/>
    </row>
    <row r="15130" spans="23:24" x14ac:dyDescent="0.2">
      <c r="W15130" s="25"/>
      <c r="X15130" s="25"/>
    </row>
    <row r="15131" spans="23:24" x14ac:dyDescent="0.2">
      <c r="W15131" s="25"/>
      <c r="X15131" s="25"/>
    </row>
    <row r="15132" spans="23:24" x14ac:dyDescent="0.2">
      <c r="W15132" s="25"/>
      <c r="X15132" s="25"/>
    </row>
    <row r="15133" spans="23:24" x14ac:dyDescent="0.2">
      <c r="W15133" s="25"/>
      <c r="X15133" s="25"/>
    </row>
    <row r="15134" spans="23:24" x14ac:dyDescent="0.2">
      <c r="W15134" s="25"/>
      <c r="X15134" s="25"/>
    </row>
    <row r="15135" spans="23:24" x14ac:dyDescent="0.2">
      <c r="W15135" s="25"/>
      <c r="X15135" s="25"/>
    </row>
    <row r="15136" spans="23:24" x14ac:dyDescent="0.2">
      <c r="W15136" s="25"/>
      <c r="X15136" s="25"/>
    </row>
    <row r="15137" spans="23:24" x14ac:dyDescent="0.2">
      <c r="W15137" s="25"/>
      <c r="X15137" s="25"/>
    </row>
    <row r="15138" spans="23:24" x14ac:dyDescent="0.2">
      <c r="W15138" s="25"/>
      <c r="X15138" s="25"/>
    </row>
    <row r="15139" spans="23:24" x14ac:dyDescent="0.2">
      <c r="W15139" s="25"/>
      <c r="X15139" s="25"/>
    </row>
    <row r="15140" spans="23:24" x14ac:dyDescent="0.2">
      <c r="W15140" s="25"/>
      <c r="X15140" s="25"/>
    </row>
    <row r="15141" spans="23:24" x14ac:dyDescent="0.2">
      <c r="W15141" s="25"/>
      <c r="X15141" s="25"/>
    </row>
    <row r="15142" spans="23:24" x14ac:dyDescent="0.2">
      <c r="W15142" s="25"/>
      <c r="X15142" s="25"/>
    </row>
    <row r="15143" spans="23:24" x14ac:dyDescent="0.2">
      <c r="W15143" s="25"/>
      <c r="X15143" s="25"/>
    </row>
    <row r="15144" spans="23:24" x14ac:dyDescent="0.2">
      <c r="W15144" s="25"/>
      <c r="X15144" s="25"/>
    </row>
    <row r="15145" spans="23:24" x14ac:dyDescent="0.2">
      <c r="W15145" s="25"/>
      <c r="X15145" s="25"/>
    </row>
    <row r="15146" spans="23:24" x14ac:dyDescent="0.2">
      <c r="W15146" s="25"/>
      <c r="X15146" s="25"/>
    </row>
    <row r="15147" spans="23:24" x14ac:dyDescent="0.2">
      <c r="W15147" s="25"/>
      <c r="X15147" s="25"/>
    </row>
    <row r="15148" spans="23:24" x14ac:dyDescent="0.2">
      <c r="W15148" s="25"/>
      <c r="X15148" s="25"/>
    </row>
    <row r="15149" spans="23:24" x14ac:dyDescent="0.2">
      <c r="W15149" s="25"/>
      <c r="X15149" s="25"/>
    </row>
    <row r="15150" spans="23:24" x14ac:dyDescent="0.2">
      <c r="W15150" s="25"/>
      <c r="X15150" s="25"/>
    </row>
    <row r="15151" spans="23:24" x14ac:dyDescent="0.2">
      <c r="W15151" s="25"/>
      <c r="X15151" s="25"/>
    </row>
    <row r="15152" spans="23:24" x14ac:dyDescent="0.2">
      <c r="W15152" s="25"/>
      <c r="X15152" s="25"/>
    </row>
    <row r="15153" spans="23:24" x14ac:dyDescent="0.2">
      <c r="W15153" s="25"/>
      <c r="X15153" s="25"/>
    </row>
    <row r="15154" spans="23:24" x14ac:dyDescent="0.2">
      <c r="W15154" s="25"/>
      <c r="X15154" s="25"/>
    </row>
    <row r="15155" spans="23:24" x14ac:dyDescent="0.2">
      <c r="W15155" s="25"/>
      <c r="X15155" s="25"/>
    </row>
    <row r="15156" spans="23:24" x14ac:dyDescent="0.2">
      <c r="W15156" s="25"/>
      <c r="X15156" s="25"/>
    </row>
    <row r="15157" spans="23:24" x14ac:dyDescent="0.2">
      <c r="W15157" s="25"/>
      <c r="X15157" s="25"/>
    </row>
    <row r="15158" spans="23:24" x14ac:dyDescent="0.2">
      <c r="W15158" s="25"/>
      <c r="X15158" s="25"/>
    </row>
    <row r="15159" spans="23:24" x14ac:dyDescent="0.2">
      <c r="W15159" s="25"/>
      <c r="X15159" s="25"/>
    </row>
    <row r="15160" spans="23:24" x14ac:dyDescent="0.2">
      <c r="W15160" s="25"/>
      <c r="X15160" s="25"/>
    </row>
    <row r="15161" spans="23:24" x14ac:dyDescent="0.2">
      <c r="W15161" s="25"/>
      <c r="X15161" s="25"/>
    </row>
    <row r="15162" spans="23:24" x14ac:dyDescent="0.2">
      <c r="W15162" s="25"/>
      <c r="X15162" s="25"/>
    </row>
    <row r="15163" spans="23:24" x14ac:dyDescent="0.2">
      <c r="W15163" s="25"/>
      <c r="X15163" s="25"/>
    </row>
    <row r="15164" spans="23:24" x14ac:dyDescent="0.2">
      <c r="W15164" s="25"/>
      <c r="X15164" s="25"/>
    </row>
    <row r="15165" spans="23:24" x14ac:dyDescent="0.2">
      <c r="W15165" s="25"/>
      <c r="X15165" s="25"/>
    </row>
    <row r="15166" spans="23:24" x14ac:dyDescent="0.2">
      <c r="W15166" s="25"/>
      <c r="X15166" s="25"/>
    </row>
    <row r="15167" spans="23:24" x14ac:dyDescent="0.2">
      <c r="W15167" s="25"/>
      <c r="X15167" s="25"/>
    </row>
    <row r="15168" spans="23:24" x14ac:dyDescent="0.2">
      <c r="W15168" s="25"/>
      <c r="X15168" s="25"/>
    </row>
    <row r="15169" spans="23:24" x14ac:dyDescent="0.2">
      <c r="W15169" s="25"/>
      <c r="X15169" s="25"/>
    </row>
    <row r="15170" spans="23:24" x14ac:dyDescent="0.2">
      <c r="W15170" s="25"/>
      <c r="X15170" s="25"/>
    </row>
    <row r="15171" spans="23:24" x14ac:dyDescent="0.2">
      <c r="W15171" s="25"/>
      <c r="X15171" s="25"/>
    </row>
    <row r="15172" spans="23:24" x14ac:dyDescent="0.2">
      <c r="W15172" s="25"/>
      <c r="X15172" s="25"/>
    </row>
    <row r="15173" spans="23:24" x14ac:dyDescent="0.2">
      <c r="W15173" s="25"/>
      <c r="X15173" s="25"/>
    </row>
    <row r="15174" spans="23:24" x14ac:dyDescent="0.2">
      <c r="W15174" s="25"/>
      <c r="X15174" s="25"/>
    </row>
    <row r="15175" spans="23:24" x14ac:dyDescent="0.2">
      <c r="W15175" s="25"/>
      <c r="X15175" s="25"/>
    </row>
    <row r="15176" spans="23:24" x14ac:dyDescent="0.2">
      <c r="W15176" s="25"/>
      <c r="X15176" s="25"/>
    </row>
    <row r="15177" spans="23:24" x14ac:dyDescent="0.2">
      <c r="W15177" s="25"/>
      <c r="X15177" s="25"/>
    </row>
    <row r="15178" spans="23:24" x14ac:dyDescent="0.2">
      <c r="W15178" s="25"/>
      <c r="X15178" s="25"/>
    </row>
    <row r="15179" spans="23:24" x14ac:dyDescent="0.2">
      <c r="W15179" s="25"/>
      <c r="X15179" s="25"/>
    </row>
    <row r="15180" spans="23:24" x14ac:dyDescent="0.2">
      <c r="W15180" s="25"/>
      <c r="X15180" s="25"/>
    </row>
    <row r="15181" spans="23:24" x14ac:dyDescent="0.2">
      <c r="W15181" s="25"/>
      <c r="X15181" s="25"/>
    </row>
    <row r="15182" spans="23:24" x14ac:dyDescent="0.2">
      <c r="W15182" s="25"/>
      <c r="X15182" s="25"/>
    </row>
    <row r="15183" spans="23:24" x14ac:dyDescent="0.2">
      <c r="W15183" s="25"/>
      <c r="X15183" s="25"/>
    </row>
    <row r="15184" spans="23:24" x14ac:dyDescent="0.2">
      <c r="W15184" s="25"/>
      <c r="X15184" s="25"/>
    </row>
    <row r="15185" spans="23:24" x14ac:dyDescent="0.2">
      <c r="W15185" s="25"/>
      <c r="X15185" s="25"/>
    </row>
    <row r="15186" spans="23:24" x14ac:dyDescent="0.2">
      <c r="W15186" s="25"/>
      <c r="X15186" s="25"/>
    </row>
    <row r="15187" spans="23:24" x14ac:dyDescent="0.2">
      <c r="W15187" s="25"/>
      <c r="X15187" s="25"/>
    </row>
    <row r="15188" spans="23:24" x14ac:dyDescent="0.2">
      <c r="W15188" s="25"/>
      <c r="X15188" s="25"/>
    </row>
    <row r="15189" spans="23:24" x14ac:dyDescent="0.2">
      <c r="W15189" s="25"/>
      <c r="X15189" s="25"/>
    </row>
    <row r="15190" spans="23:24" x14ac:dyDescent="0.2">
      <c r="W15190" s="25"/>
      <c r="X15190" s="25"/>
    </row>
    <row r="15191" spans="23:24" x14ac:dyDescent="0.2">
      <c r="W15191" s="25"/>
      <c r="X15191" s="25"/>
    </row>
    <row r="15192" spans="23:24" x14ac:dyDescent="0.2">
      <c r="W15192" s="25"/>
      <c r="X15192" s="25"/>
    </row>
    <row r="15193" spans="23:24" x14ac:dyDescent="0.2">
      <c r="W15193" s="25"/>
      <c r="X15193" s="25"/>
    </row>
    <row r="15194" spans="23:24" x14ac:dyDescent="0.2">
      <c r="W15194" s="25"/>
      <c r="X15194" s="25"/>
    </row>
    <row r="15195" spans="23:24" x14ac:dyDescent="0.2">
      <c r="W15195" s="25"/>
      <c r="X15195" s="25"/>
    </row>
    <row r="15196" spans="23:24" x14ac:dyDescent="0.2">
      <c r="W15196" s="25"/>
      <c r="X15196" s="25"/>
    </row>
    <row r="15197" spans="23:24" x14ac:dyDescent="0.2">
      <c r="W15197" s="25"/>
      <c r="X15197" s="25"/>
    </row>
    <row r="15198" spans="23:24" x14ac:dyDescent="0.2">
      <c r="W15198" s="25"/>
      <c r="X15198" s="25"/>
    </row>
    <row r="15199" spans="23:24" x14ac:dyDescent="0.2">
      <c r="W15199" s="25"/>
      <c r="X15199" s="25"/>
    </row>
    <row r="15200" spans="23:24" x14ac:dyDescent="0.2">
      <c r="W15200" s="25"/>
      <c r="X15200" s="25"/>
    </row>
    <row r="15201" spans="23:24" x14ac:dyDescent="0.2">
      <c r="W15201" s="25"/>
      <c r="X15201" s="25"/>
    </row>
    <row r="15202" spans="23:24" x14ac:dyDescent="0.2">
      <c r="W15202" s="25"/>
      <c r="X15202" s="25"/>
    </row>
    <row r="15203" spans="23:24" x14ac:dyDescent="0.2">
      <c r="W15203" s="25"/>
      <c r="X15203" s="25"/>
    </row>
    <row r="15204" spans="23:24" x14ac:dyDescent="0.2">
      <c r="W15204" s="25"/>
      <c r="X15204" s="25"/>
    </row>
    <row r="15205" spans="23:24" x14ac:dyDescent="0.2">
      <c r="W15205" s="25"/>
      <c r="X15205" s="25"/>
    </row>
    <row r="15206" spans="23:24" x14ac:dyDescent="0.2">
      <c r="W15206" s="25"/>
      <c r="X15206" s="25"/>
    </row>
    <row r="15207" spans="23:24" x14ac:dyDescent="0.2">
      <c r="W15207" s="25"/>
      <c r="X15207" s="25"/>
    </row>
    <row r="15208" spans="23:24" x14ac:dyDescent="0.2">
      <c r="W15208" s="25"/>
      <c r="X15208" s="25"/>
    </row>
    <row r="15209" spans="23:24" x14ac:dyDescent="0.2">
      <c r="W15209" s="25"/>
      <c r="X15209" s="25"/>
    </row>
    <row r="15210" spans="23:24" x14ac:dyDescent="0.2">
      <c r="W15210" s="25"/>
      <c r="X15210" s="25"/>
    </row>
    <row r="15211" spans="23:24" x14ac:dyDescent="0.2">
      <c r="W15211" s="25"/>
      <c r="X15211" s="25"/>
    </row>
    <row r="15212" spans="23:24" x14ac:dyDescent="0.2">
      <c r="W15212" s="25"/>
      <c r="X15212" s="25"/>
    </row>
    <row r="15213" spans="23:24" x14ac:dyDescent="0.2">
      <c r="W15213" s="25"/>
      <c r="X15213" s="25"/>
    </row>
    <row r="15214" spans="23:24" x14ac:dyDescent="0.2">
      <c r="W15214" s="25"/>
      <c r="X15214" s="25"/>
    </row>
    <row r="15215" spans="23:24" x14ac:dyDescent="0.2">
      <c r="W15215" s="25"/>
      <c r="X15215" s="25"/>
    </row>
    <row r="15216" spans="23:24" x14ac:dyDescent="0.2">
      <c r="W15216" s="25"/>
      <c r="X15216" s="25"/>
    </row>
    <row r="15217" spans="23:24" x14ac:dyDescent="0.2">
      <c r="W15217" s="25"/>
      <c r="X15217" s="25"/>
    </row>
    <row r="15218" spans="23:24" x14ac:dyDescent="0.2">
      <c r="W15218" s="25"/>
      <c r="X15218" s="25"/>
    </row>
    <row r="15219" spans="23:24" x14ac:dyDescent="0.2">
      <c r="W15219" s="25"/>
      <c r="X15219" s="25"/>
    </row>
    <row r="15220" spans="23:24" x14ac:dyDescent="0.2">
      <c r="W15220" s="25"/>
      <c r="X15220" s="25"/>
    </row>
    <row r="15221" spans="23:24" x14ac:dyDescent="0.2">
      <c r="W15221" s="25"/>
      <c r="X15221" s="25"/>
    </row>
    <row r="15222" spans="23:24" x14ac:dyDescent="0.2">
      <c r="W15222" s="25"/>
      <c r="X15222" s="25"/>
    </row>
    <row r="15223" spans="23:24" x14ac:dyDescent="0.2">
      <c r="W15223" s="25"/>
      <c r="X15223" s="25"/>
    </row>
    <row r="15224" spans="23:24" x14ac:dyDescent="0.2">
      <c r="W15224" s="25"/>
      <c r="X15224" s="25"/>
    </row>
    <row r="15225" spans="23:24" x14ac:dyDescent="0.2">
      <c r="W15225" s="25"/>
      <c r="X15225" s="25"/>
    </row>
    <row r="15226" spans="23:24" x14ac:dyDescent="0.2">
      <c r="W15226" s="25"/>
      <c r="X15226" s="25"/>
    </row>
    <row r="15227" spans="23:24" x14ac:dyDescent="0.2">
      <c r="W15227" s="25"/>
      <c r="X15227" s="25"/>
    </row>
    <row r="15228" spans="23:24" x14ac:dyDescent="0.2">
      <c r="W15228" s="25"/>
      <c r="X15228" s="25"/>
    </row>
    <row r="15229" spans="23:24" x14ac:dyDescent="0.2">
      <c r="W15229" s="25"/>
      <c r="X15229" s="25"/>
    </row>
    <row r="15230" spans="23:24" x14ac:dyDescent="0.2">
      <c r="W15230" s="25"/>
      <c r="X15230" s="25"/>
    </row>
    <row r="15231" spans="23:24" x14ac:dyDescent="0.2">
      <c r="W15231" s="25"/>
      <c r="X15231" s="25"/>
    </row>
    <row r="15232" spans="23:24" x14ac:dyDescent="0.2">
      <c r="W15232" s="25"/>
      <c r="X15232" s="25"/>
    </row>
    <row r="15233" spans="23:24" x14ac:dyDescent="0.2">
      <c r="W15233" s="25"/>
      <c r="X15233" s="25"/>
    </row>
    <row r="15234" spans="23:24" x14ac:dyDescent="0.2">
      <c r="W15234" s="25"/>
      <c r="X15234" s="25"/>
    </row>
    <row r="15235" spans="23:24" x14ac:dyDescent="0.2">
      <c r="W15235" s="25"/>
      <c r="X15235" s="25"/>
    </row>
    <row r="15236" spans="23:24" x14ac:dyDescent="0.2">
      <c r="W15236" s="25"/>
      <c r="X15236" s="25"/>
    </row>
    <row r="15237" spans="23:24" x14ac:dyDescent="0.2">
      <c r="W15237" s="25"/>
      <c r="X15237" s="25"/>
    </row>
    <row r="15238" spans="23:24" x14ac:dyDescent="0.2">
      <c r="W15238" s="25"/>
      <c r="X15238" s="25"/>
    </row>
    <row r="15239" spans="23:24" x14ac:dyDescent="0.2">
      <c r="W15239" s="25"/>
      <c r="X15239" s="25"/>
    </row>
    <row r="15240" spans="23:24" x14ac:dyDescent="0.2">
      <c r="W15240" s="25"/>
      <c r="X15240" s="25"/>
    </row>
    <row r="15241" spans="23:24" x14ac:dyDescent="0.2">
      <c r="W15241" s="25"/>
      <c r="X15241" s="25"/>
    </row>
    <row r="15242" spans="23:24" x14ac:dyDescent="0.2">
      <c r="W15242" s="25"/>
      <c r="X15242" s="25"/>
    </row>
    <row r="15243" spans="23:24" x14ac:dyDescent="0.2">
      <c r="W15243" s="25"/>
      <c r="X15243" s="25"/>
    </row>
    <row r="15244" spans="23:24" x14ac:dyDescent="0.2">
      <c r="W15244" s="25"/>
      <c r="X15244" s="25"/>
    </row>
    <row r="15245" spans="23:24" x14ac:dyDescent="0.2">
      <c r="W15245" s="25"/>
      <c r="X15245" s="25"/>
    </row>
    <row r="15246" spans="23:24" x14ac:dyDescent="0.2">
      <c r="W15246" s="25"/>
      <c r="X15246" s="25"/>
    </row>
    <row r="15247" spans="23:24" x14ac:dyDescent="0.2">
      <c r="W15247" s="25"/>
      <c r="X15247" s="25"/>
    </row>
    <row r="15248" spans="23:24" x14ac:dyDescent="0.2">
      <c r="W15248" s="25"/>
      <c r="X15248" s="25"/>
    </row>
    <row r="15249" spans="23:24" x14ac:dyDescent="0.2">
      <c r="W15249" s="25"/>
      <c r="X15249" s="25"/>
    </row>
    <row r="15250" spans="23:24" x14ac:dyDescent="0.2">
      <c r="W15250" s="25"/>
      <c r="X15250" s="25"/>
    </row>
    <row r="15251" spans="23:24" x14ac:dyDescent="0.2">
      <c r="W15251" s="25"/>
      <c r="X15251" s="25"/>
    </row>
    <row r="15252" spans="23:24" x14ac:dyDescent="0.2">
      <c r="W15252" s="25"/>
      <c r="X15252" s="25"/>
    </row>
    <row r="15253" spans="23:24" x14ac:dyDescent="0.2">
      <c r="W15253" s="25"/>
      <c r="X15253" s="25"/>
    </row>
    <row r="15254" spans="23:24" x14ac:dyDescent="0.2">
      <c r="W15254" s="25"/>
      <c r="X15254" s="25"/>
    </row>
    <row r="15255" spans="23:24" x14ac:dyDescent="0.2">
      <c r="W15255" s="25"/>
      <c r="X15255" s="25"/>
    </row>
    <row r="15256" spans="23:24" x14ac:dyDescent="0.2">
      <c r="W15256" s="25"/>
      <c r="X15256" s="25"/>
    </row>
    <row r="15257" spans="23:24" x14ac:dyDescent="0.2">
      <c r="W15257" s="25"/>
      <c r="X15257" s="25"/>
    </row>
    <row r="15258" spans="23:24" x14ac:dyDescent="0.2">
      <c r="W15258" s="25"/>
      <c r="X15258" s="25"/>
    </row>
    <row r="15259" spans="23:24" x14ac:dyDescent="0.2">
      <c r="W15259" s="25"/>
      <c r="X15259" s="25"/>
    </row>
    <row r="15260" spans="23:24" x14ac:dyDescent="0.2">
      <c r="W15260" s="25"/>
      <c r="X15260" s="25"/>
    </row>
    <row r="15261" spans="23:24" x14ac:dyDescent="0.2">
      <c r="W15261" s="25"/>
      <c r="X15261" s="25"/>
    </row>
    <row r="15262" spans="23:24" x14ac:dyDescent="0.2">
      <c r="W15262" s="25"/>
      <c r="X15262" s="25"/>
    </row>
    <row r="15263" spans="23:24" x14ac:dyDescent="0.2">
      <c r="W15263" s="25"/>
      <c r="X15263" s="25"/>
    </row>
    <row r="15264" spans="23:24" x14ac:dyDescent="0.2">
      <c r="W15264" s="25"/>
      <c r="X15264" s="25"/>
    </row>
    <row r="15265" spans="23:24" x14ac:dyDescent="0.2">
      <c r="W15265" s="25"/>
      <c r="X15265" s="25"/>
    </row>
    <row r="15266" spans="23:24" x14ac:dyDescent="0.2">
      <c r="W15266" s="25"/>
      <c r="X15266" s="25"/>
    </row>
    <row r="15267" spans="23:24" x14ac:dyDescent="0.2">
      <c r="W15267" s="25"/>
      <c r="X15267" s="25"/>
    </row>
    <row r="15268" spans="23:24" x14ac:dyDescent="0.2">
      <c r="W15268" s="25"/>
      <c r="X15268" s="25"/>
    </row>
    <row r="15269" spans="23:24" x14ac:dyDescent="0.2">
      <c r="W15269" s="25"/>
      <c r="X15269" s="25"/>
    </row>
    <row r="15270" spans="23:24" x14ac:dyDescent="0.2">
      <c r="W15270" s="25"/>
      <c r="X15270" s="25"/>
    </row>
    <row r="15271" spans="23:24" x14ac:dyDescent="0.2">
      <c r="W15271" s="25"/>
      <c r="X15271" s="25"/>
    </row>
    <row r="15272" spans="23:24" x14ac:dyDescent="0.2">
      <c r="W15272" s="25"/>
      <c r="X15272" s="25"/>
    </row>
    <row r="15273" spans="23:24" x14ac:dyDescent="0.2">
      <c r="W15273" s="25"/>
      <c r="X15273" s="25"/>
    </row>
    <row r="15274" spans="23:24" x14ac:dyDescent="0.2">
      <c r="W15274" s="25"/>
      <c r="X15274" s="25"/>
    </row>
    <row r="15275" spans="23:24" x14ac:dyDescent="0.2">
      <c r="W15275" s="25"/>
      <c r="X15275" s="25"/>
    </row>
    <row r="15276" spans="23:24" x14ac:dyDescent="0.2">
      <c r="W15276" s="25"/>
      <c r="X15276" s="25"/>
    </row>
    <row r="15277" spans="23:24" x14ac:dyDescent="0.2">
      <c r="W15277" s="25"/>
      <c r="X15277" s="25"/>
    </row>
    <row r="15278" spans="23:24" x14ac:dyDescent="0.2">
      <c r="W15278" s="25"/>
      <c r="X15278" s="25"/>
    </row>
    <row r="15279" spans="23:24" x14ac:dyDescent="0.2">
      <c r="W15279" s="25"/>
      <c r="X15279" s="25"/>
    </row>
    <row r="15280" spans="23:24" x14ac:dyDescent="0.2">
      <c r="W15280" s="25"/>
      <c r="X15280" s="25"/>
    </row>
    <row r="15281" spans="23:24" x14ac:dyDescent="0.2">
      <c r="W15281" s="25"/>
      <c r="X15281" s="25"/>
    </row>
    <row r="15282" spans="23:24" x14ac:dyDescent="0.2">
      <c r="W15282" s="25"/>
      <c r="X15282" s="25"/>
    </row>
    <row r="15283" spans="23:24" x14ac:dyDescent="0.2">
      <c r="W15283" s="25"/>
      <c r="X15283" s="25"/>
    </row>
    <row r="15284" spans="23:24" x14ac:dyDescent="0.2">
      <c r="W15284" s="25"/>
      <c r="X15284" s="25"/>
    </row>
    <row r="15285" spans="23:24" x14ac:dyDescent="0.2">
      <c r="W15285" s="25"/>
      <c r="X15285" s="25"/>
    </row>
    <row r="15286" spans="23:24" x14ac:dyDescent="0.2">
      <c r="W15286" s="25"/>
      <c r="X15286" s="25"/>
    </row>
    <row r="15287" spans="23:24" x14ac:dyDescent="0.2">
      <c r="W15287" s="25"/>
      <c r="X15287" s="25"/>
    </row>
    <row r="15288" spans="23:24" x14ac:dyDescent="0.2">
      <c r="W15288" s="25"/>
      <c r="X15288" s="25"/>
    </row>
    <row r="15289" spans="23:24" x14ac:dyDescent="0.2">
      <c r="W15289" s="25"/>
      <c r="X15289" s="25"/>
    </row>
    <row r="15290" spans="23:24" x14ac:dyDescent="0.2">
      <c r="W15290" s="25"/>
      <c r="X15290" s="25"/>
    </row>
    <row r="15291" spans="23:24" x14ac:dyDescent="0.2">
      <c r="W15291" s="25"/>
      <c r="X15291" s="25"/>
    </row>
    <row r="15292" spans="23:24" x14ac:dyDescent="0.2">
      <c r="W15292" s="25"/>
      <c r="X15292" s="25"/>
    </row>
    <row r="15293" spans="23:24" x14ac:dyDescent="0.2">
      <c r="W15293" s="25"/>
      <c r="X15293" s="25"/>
    </row>
    <row r="15294" spans="23:24" x14ac:dyDescent="0.2">
      <c r="W15294" s="25"/>
      <c r="X15294" s="25"/>
    </row>
    <row r="15295" spans="23:24" x14ac:dyDescent="0.2">
      <c r="W15295" s="25"/>
      <c r="X15295" s="25"/>
    </row>
    <row r="15296" spans="23:24" x14ac:dyDescent="0.2">
      <c r="W15296" s="25"/>
      <c r="X15296" s="25"/>
    </row>
    <row r="15297" spans="23:24" x14ac:dyDescent="0.2">
      <c r="W15297" s="25"/>
      <c r="X15297" s="25"/>
    </row>
    <row r="15298" spans="23:24" x14ac:dyDescent="0.2">
      <c r="W15298" s="25"/>
      <c r="X15298" s="25"/>
    </row>
    <row r="15299" spans="23:24" x14ac:dyDescent="0.2">
      <c r="W15299" s="25"/>
      <c r="X15299" s="25"/>
    </row>
    <row r="15300" spans="23:24" x14ac:dyDescent="0.2">
      <c r="W15300" s="25"/>
      <c r="X15300" s="25"/>
    </row>
    <row r="15301" spans="23:24" x14ac:dyDescent="0.2">
      <c r="W15301" s="25"/>
      <c r="X15301" s="25"/>
    </row>
    <row r="15302" spans="23:24" x14ac:dyDescent="0.2">
      <c r="W15302" s="25"/>
      <c r="X15302" s="25"/>
    </row>
    <row r="15303" spans="23:24" x14ac:dyDescent="0.2">
      <c r="W15303" s="25"/>
      <c r="X15303" s="25"/>
    </row>
    <row r="15304" spans="23:24" x14ac:dyDescent="0.2">
      <c r="W15304" s="25"/>
      <c r="X15304" s="25"/>
    </row>
    <row r="15305" spans="23:24" x14ac:dyDescent="0.2">
      <c r="W15305" s="25"/>
      <c r="X15305" s="25"/>
    </row>
    <row r="15306" spans="23:24" x14ac:dyDescent="0.2">
      <c r="W15306" s="25"/>
      <c r="X15306" s="25"/>
    </row>
    <row r="15307" spans="23:24" x14ac:dyDescent="0.2">
      <c r="W15307" s="25"/>
      <c r="X15307" s="25"/>
    </row>
    <row r="15308" spans="23:24" x14ac:dyDescent="0.2">
      <c r="W15308" s="25"/>
      <c r="X15308" s="25"/>
    </row>
    <row r="15309" spans="23:24" x14ac:dyDescent="0.2">
      <c r="W15309" s="25"/>
      <c r="X15309" s="25"/>
    </row>
    <row r="15310" spans="23:24" x14ac:dyDescent="0.2">
      <c r="W15310" s="25"/>
      <c r="X15310" s="25"/>
    </row>
    <row r="15311" spans="23:24" x14ac:dyDescent="0.2">
      <c r="W15311" s="25"/>
      <c r="X15311" s="25"/>
    </row>
    <row r="15312" spans="23:24" x14ac:dyDescent="0.2">
      <c r="W15312" s="25"/>
      <c r="X15312" s="25"/>
    </row>
    <row r="15313" spans="23:24" x14ac:dyDescent="0.2">
      <c r="W15313" s="25"/>
      <c r="X15313" s="25"/>
    </row>
    <row r="15314" spans="23:24" x14ac:dyDescent="0.2">
      <c r="W15314" s="25"/>
      <c r="X15314" s="25"/>
    </row>
    <row r="15315" spans="23:24" x14ac:dyDescent="0.2">
      <c r="W15315" s="25"/>
      <c r="X15315" s="25"/>
    </row>
    <row r="15316" spans="23:24" x14ac:dyDescent="0.2">
      <c r="W15316" s="25"/>
      <c r="X15316" s="25"/>
    </row>
    <row r="15317" spans="23:24" x14ac:dyDescent="0.2">
      <c r="W15317" s="25"/>
      <c r="X15317" s="25"/>
    </row>
    <row r="15318" spans="23:24" x14ac:dyDescent="0.2">
      <c r="W15318" s="25"/>
      <c r="X15318" s="25"/>
    </row>
    <row r="15319" spans="23:24" x14ac:dyDescent="0.2">
      <c r="W15319" s="25"/>
      <c r="X15319" s="25"/>
    </row>
    <row r="15320" spans="23:24" x14ac:dyDescent="0.2">
      <c r="W15320" s="25"/>
      <c r="X15320" s="25"/>
    </row>
    <row r="15321" spans="23:24" x14ac:dyDescent="0.2">
      <c r="W15321" s="25"/>
      <c r="X15321" s="25"/>
    </row>
    <row r="15322" spans="23:24" x14ac:dyDescent="0.2">
      <c r="W15322" s="25"/>
      <c r="X15322" s="25"/>
    </row>
    <row r="15323" spans="23:24" x14ac:dyDescent="0.2">
      <c r="W15323" s="25"/>
      <c r="X15323" s="25"/>
    </row>
    <row r="15324" spans="23:24" x14ac:dyDescent="0.2">
      <c r="W15324" s="25"/>
      <c r="X15324" s="25"/>
    </row>
    <row r="15325" spans="23:24" x14ac:dyDescent="0.2">
      <c r="W15325" s="25"/>
      <c r="X15325" s="25"/>
    </row>
    <row r="15326" spans="23:24" x14ac:dyDescent="0.2">
      <c r="W15326" s="25"/>
      <c r="X15326" s="25"/>
    </row>
    <row r="15327" spans="23:24" x14ac:dyDescent="0.2">
      <c r="W15327" s="25"/>
      <c r="X15327" s="25"/>
    </row>
    <row r="15328" spans="23:24" x14ac:dyDescent="0.2">
      <c r="W15328" s="25"/>
      <c r="X15328" s="25"/>
    </row>
    <row r="15329" spans="23:24" x14ac:dyDescent="0.2">
      <c r="W15329" s="25"/>
      <c r="X15329" s="25"/>
    </row>
    <row r="15330" spans="23:24" x14ac:dyDescent="0.2">
      <c r="W15330" s="25"/>
      <c r="X15330" s="25"/>
    </row>
    <row r="15331" spans="23:24" x14ac:dyDescent="0.2">
      <c r="W15331" s="25"/>
      <c r="X15331" s="25"/>
    </row>
    <row r="15332" spans="23:24" x14ac:dyDescent="0.2">
      <c r="W15332" s="25"/>
      <c r="X15332" s="25"/>
    </row>
    <row r="15333" spans="23:24" x14ac:dyDescent="0.2">
      <c r="W15333" s="25"/>
      <c r="X15333" s="25"/>
    </row>
    <row r="15334" spans="23:24" x14ac:dyDescent="0.2">
      <c r="W15334" s="25"/>
      <c r="X15334" s="25"/>
    </row>
    <row r="15335" spans="23:24" x14ac:dyDescent="0.2">
      <c r="W15335" s="25"/>
      <c r="X15335" s="25"/>
    </row>
    <row r="15336" spans="23:24" x14ac:dyDescent="0.2">
      <c r="W15336" s="25"/>
      <c r="X15336" s="25"/>
    </row>
    <row r="15337" spans="23:24" x14ac:dyDescent="0.2">
      <c r="W15337" s="25"/>
      <c r="X15337" s="25"/>
    </row>
    <row r="15338" spans="23:24" x14ac:dyDescent="0.2">
      <c r="W15338" s="25"/>
      <c r="X15338" s="25"/>
    </row>
    <row r="15339" spans="23:24" x14ac:dyDescent="0.2">
      <c r="W15339" s="25"/>
      <c r="X15339" s="25"/>
    </row>
    <row r="15340" spans="23:24" x14ac:dyDescent="0.2">
      <c r="W15340" s="25"/>
      <c r="X15340" s="25"/>
    </row>
    <row r="15341" spans="23:24" x14ac:dyDescent="0.2">
      <c r="W15341" s="25"/>
      <c r="X15341" s="25"/>
    </row>
    <row r="15342" spans="23:24" x14ac:dyDescent="0.2">
      <c r="W15342" s="25"/>
      <c r="X15342" s="25"/>
    </row>
    <row r="15343" spans="23:24" x14ac:dyDescent="0.2">
      <c r="W15343" s="25"/>
      <c r="X15343" s="25"/>
    </row>
    <row r="15344" spans="23:24" x14ac:dyDescent="0.2">
      <c r="W15344" s="25"/>
      <c r="X15344" s="25"/>
    </row>
    <row r="15345" spans="23:24" x14ac:dyDescent="0.2">
      <c r="W15345" s="25"/>
      <c r="X15345" s="25"/>
    </row>
    <row r="15346" spans="23:24" x14ac:dyDescent="0.2">
      <c r="W15346" s="25"/>
      <c r="X15346" s="25"/>
    </row>
    <row r="15347" spans="23:24" x14ac:dyDescent="0.2">
      <c r="W15347" s="25"/>
      <c r="X15347" s="25"/>
    </row>
    <row r="15348" spans="23:24" x14ac:dyDescent="0.2">
      <c r="W15348" s="25"/>
      <c r="X15348" s="25"/>
    </row>
    <row r="15349" spans="23:24" x14ac:dyDescent="0.2">
      <c r="W15349" s="25"/>
      <c r="X15349" s="25"/>
    </row>
    <row r="15350" spans="23:24" x14ac:dyDescent="0.2">
      <c r="W15350" s="25"/>
      <c r="X15350" s="25"/>
    </row>
    <row r="15351" spans="23:24" x14ac:dyDescent="0.2">
      <c r="W15351" s="25"/>
      <c r="X15351" s="25"/>
    </row>
    <row r="15352" spans="23:24" x14ac:dyDescent="0.2">
      <c r="W15352" s="25"/>
      <c r="X15352" s="25"/>
    </row>
    <row r="15353" spans="23:24" x14ac:dyDescent="0.2">
      <c r="W15353" s="25"/>
      <c r="X15353" s="25"/>
    </row>
    <row r="15354" spans="23:24" x14ac:dyDescent="0.2">
      <c r="W15354" s="25"/>
      <c r="X15354" s="25"/>
    </row>
    <row r="15355" spans="23:24" x14ac:dyDescent="0.2">
      <c r="W15355" s="25"/>
      <c r="X15355" s="25"/>
    </row>
    <row r="15356" spans="23:24" x14ac:dyDescent="0.2">
      <c r="W15356" s="25"/>
      <c r="X15356" s="25"/>
    </row>
    <row r="15357" spans="23:24" x14ac:dyDescent="0.2">
      <c r="W15357" s="25"/>
      <c r="X15357" s="25"/>
    </row>
    <row r="15358" spans="23:24" x14ac:dyDescent="0.2">
      <c r="W15358" s="25"/>
      <c r="X15358" s="25"/>
    </row>
    <row r="15359" spans="23:24" x14ac:dyDescent="0.2">
      <c r="W15359" s="25"/>
      <c r="X15359" s="25"/>
    </row>
    <row r="15360" spans="23:24" x14ac:dyDescent="0.2">
      <c r="W15360" s="25"/>
      <c r="X15360" s="25"/>
    </row>
    <row r="15361" spans="23:24" x14ac:dyDescent="0.2">
      <c r="W15361" s="25"/>
      <c r="X15361" s="25"/>
    </row>
    <row r="15362" spans="23:24" x14ac:dyDescent="0.2">
      <c r="W15362" s="25"/>
      <c r="X15362" s="25"/>
    </row>
    <row r="15363" spans="23:24" x14ac:dyDescent="0.2">
      <c r="W15363" s="25"/>
      <c r="X15363" s="25"/>
    </row>
    <row r="15364" spans="23:24" x14ac:dyDescent="0.2">
      <c r="W15364" s="25"/>
      <c r="X15364" s="25"/>
    </row>
    <row r="15365" spans="23:24" x14ac:dyDescent="0.2">
      <c r="W15365" s="25"/>
      <c r="X15365" s="25"/>
    </row>
    <row r="15366" spans="23:24" x14ac:dyDescent="0.2">
      <c r="W15366" s="25"/>
      <c r="X15366" s="25"/>
    </row>
    <row r="15367" spans="23:24" x14ac:dyDescent="0.2">
      <c r="W15367" s="25"/>
      <c r="X15367" s="25"/>
    </row>
    <row r="15368" spans="23:24" x14ac:dyDescent="0.2">
      <c r="W15368" s="25"/>
      <c r="X15368" s="25"/>
    </row>
    <row r="15369" spans="23:24" x14ac:dyDescent="0.2">
      <c r="W15369" s="25"/>
      <c r="X15369" s="25"/>
    </row>
    <row r="15370" spans="23:24" x14ac:dyDescent="0.2">
      <c r="W15370" s="25"/>
      <c r="X15370" s="25"/>
    </row>
    <row r="15371" spans="23:24" x14ac:dyDescent="0.2">
      <c r="W15371" s="25"/>
      <c r="X15371" s="25"/>
    </row>
    <row r="15372" spans="23:24" x14ac:dyDescent="0.2">
      <c r="W15372" s="25"/>
      <c r="X15372" s="25"/>
    </row>
    <row r="15373" spans="23:24" x14ac:dyDescent="0.2">
      <c r="W15373" s="25"/>
      <c r="X15373" s="25"/>
    </row>
    <row r="15374" spans="23:24" x14ac:dyDescent="0.2">
      <c r="W15374" s="25"/>
      <c r="X15374" s="25"/>
    </row>
    <row r="15375" spans="23:24" x14ac:dyDescent="0.2">
      <c r="W15375" s="25"/>
      <c r="X15375" s="25"/>
    </row>
    <row r="15376" spans="23:24" x14ac:dyDescent="0.2">
      <c r="W15376" s="25"/>
      <c r="X15376" s="25"/>
    </row>
    <row r="15377" spans="23:24" x14ac:dyDescent="0.2">
      <c r="W15377" s="25"/>
      <c r="X15377" s="25"/>
    </row>
    <row r="15378" spans="23:24" x14ac:dyDescent="0.2">
      <c r="W15378" s="25"/>
      <c r="X15378" s="25"/>
    </row>
    <row r="15379" spans="23:24" x14ac:dyDescent="0.2">
      <c r="W15379" s="25"/>
      <c r="X15379" s="25"/>
    </row>
    <row r="15380" spans="23:24" x14ac:dyDescent="0.2">
      <c r="W15380" s="25"/>
      <c r="X15380" s="25"/>
    </row>
    <row r="15381" spans="23:24" x14ac:dyDescent="0.2">
      <c r="W15381" s="25"/>
      <c r="X15381" s="25"/>
    </row>
    <row r="15382" spans="23:24" x14ac:dyDescent="0.2">
      <c r="W15382" s="25"/>
      <c r="X15382" s="25"/>
    </row>
    <row r="15383" spans="23:24" x14ac:dyDescent="0.2">
      <c r="W15383" s="25"/>
      <c r="X15383" s="25"/>
    </row>
    <row r="15384" spans="23:24" x14ac:dyDescent="0.2">
      <c r="W15384" s="25"/>
      <c r="X15384" s="25"/>
    </row>
    <row r="15385" spans="23:24" x14ac:dyDescent="0.2">
      <c r="W15385" s="25"/>
      <c r="X15385" s="25"/>
    </row>
    <row r="15386" spans="23:24" x14ac:dyDescent="0.2">
      <c r="W15386" s="25"/>
      <c r="X15386" s="25"/>
    </row>
    <row r="15387" spans="23:24" x14ac:dyDescent="0.2">
      <c r="W15387" s="25"/>
      <c r="X15387" s="25"/>
    </row>
    <row r="15388" spans="23:24" x14ac:dyDescent="0.2">
      <c r="W15388" s="25"/>
      <c r="X15388" s="25"/>
    </row>
    <row r="15389" spans="23:24" x14ac:dyDescent="0.2">
      <c r="W15389" s="25"/>
      <c r="X15389" s="25"/>
    </row>
    <row r="15390" spans="23:24" x14ac:dyDescent="0.2">
      <c r="W15390" s="25"/>
      <c r="X15390" s="25"/>
    </row>
    <row r="15391" spans="23:24" x14ac:dyDescent="0.2">
      <c r="W15391" s="25"/>
      <c r="X15391" s="25"/>
    </row>
    <row r="15392" spans="23:24" x14ac:dyDescent="0.2">
      <c r="W15392" s="25"/>
      <c r="X15392" s="25"/>
    </row>
    <row r="15393" spans="23:24" x14ac:dyDescent="0.2">
      <c r="W15393" s="25"/>
      <c r="X15393" s="25"/>
    </row>
    <row r="15394" spans="23:24" x14ac:dyDescent="0.2">
      <c r="W15394" s="25"/>
      <c r="X15394" s="25"/>
    </row>
    <row r="15395" spans="23:24" x14ac:dyDescent="0.2">
      <c r="W15395" s="25"/>
      <c r="X15395" s="25"/>
    </row>
    <row r="15396" spans="23:24" x14ac:dyDescent="0.2">
      <c r="W15396" s="25"/>
      <c r="X15396" s="25"/>
    </row>
    <row r="15397" spans="23:24" x14ac:dyDescent="0.2">
      <c r="W15397" s="25"/>
      <c r="X15397" s="25"/>
    </row>
    <row r="15398" spans="23:24" x14ac:dyDescent="0.2">
      <c r="W15398" s="25"/>
      <c r="X15398" s="25"/>
    </row>
    <row r="15399" spans="23:24" x14ac:dyDescent="0.2">
      <c r="W15399" s="25"/>
      <c r="X15399" s="25"/>
    </row>
    <row r="15400" spans="23:24" x14ac:dyDescent="0.2">
      <c r="W15400" s="25"/>
      <c r="X15400" s="25"/>
    </row>
    <row r="15401" spans="23:24" x14ac:dyDescent="0.2">
      <c r="W15401" s="25"/>
      <c r="X15401" s="25"/>
    </row>
    <row r="15402" spans="23:24" x14ac:dyDescent="0.2">
      <c r="W15402" s="25"/>
      <c r="X15402" s="25"/>
    </row>
    <row r="15403" spans="23:24" x14ac:dyDescent="0.2">
      <c r="W15403" s="25"/>
      <c r="X15403" s="25"/>
    </row>
    <row r="15404" spans="23:24" x14ac:dyDescent="0.2">
      <c r="W15404" s="25"/>
      <c r="X15404" s="25"/>
    </row>
    <row r="15405" spans="23:24" x14ac:dyDescent="0.2">
      <c r="W15405" s="25"/>
      <c r="X15405" s="25"/>
    </row>
    <row r="15406" spans="23:24" x14ac:dyDescent="0.2">
      <c r="W15406" s="25"/>
      <c r="X15406" s="25"/>
    </row>
    <row r="15407" spans="23:24" x14ac:dyDescent="0.2">
      <c r="W15407" s="25"/>
      <c r="X15407" s="25"/>
    </row>
    <row r="15408" spans="23:24" x14ac:dyDescent="0.2">
      <c r="W15408" s="25"/>
      <c r="X15408" s="25"/>
    </row>
    <row r="15409" spans="23:24" x14ac:dyDescent="0.2">
      <c r="W15409" s="25"/>
      <c r="X15409" s="25"/>
    </row>
    <row r="15410" spans="23:24" x14ac:dyDescent="0.2">
      <c r="W15410" s="25"/>
      <c r="X15410" s="25"/>
    </row>
    <row r="15411" spans="23:24" x14ac:dyDescent="0.2">
      <c r="W15411" s="25"/>
      <c r="X15411" s="25"/>
    </row>
    <row r="15412" spans="23:24" x14ac:dyDescent="0.2">
      <c r="W15412" s="25"/>
      <c r="X15412" s="25"/>
    </row>
    <row r="15413" spans="23:24" x14ac:dyDescent="0.2">
      <c r="W15413" s="25"/>
      <c r="X15413" s="25"/>
    </row>
    <row r="15414" spans="23:24" x14ac:dyDescent="0.2">
      <c r="W15414" s="25"/>
      <c r="X15414" s="25"/>
    </row>
    <row r="15415" spans="23:24" x14ac:dyDescent="0.2">
      <c r="W15415" s="25"/>
      <c r="X15415" s="25"/>
    </row>
    <row r="15416" spans="23:24" x14ac:dyDescent="0.2">
      <c r="W15416" s="25"/>
      <c r="X15416" s="25"/>
    </row>
    <row r="15417" spans="23:24" x14ac:dyDescent="0.2">
      <c r="W15417" s="25"/>
      <c r="X15417" s="25"/>
    </row>
    <row r="15418" spans="23:24" x14ac:dyDescent="0.2">
      <c r="W15418" s="25"/>
      <c r="X15418" s="25"/>
    </row>
    <row r="15419" spans="23:24" x14ac:dyDescent="0.2">
      <c r="W15419" s="25"/>
      <c r="X15419" s="25"/>
    </row>
    <row r="15420" spans="23:24" x14ac:dyDescent="0.2">
      <c r="W15420" s="25"/>
      <c r="X15420" s="25"/>
    </row>
    <row r="15421" spans="23:24" x14ac:dyDescent="0.2">
      <c r="W15421" s="25"/>
      <c r="X15421" s="25"/>
    </row>
    <row r="15422" spans="23:24" x14ac:dyDescent="0.2">
      <c r="W15422" s="25"/>
      <c r="X15422" s="25"/>
    </row>
    <row r="15423" spans="23:24" x14ac:dyDescent="0.2">
      <c r="W15423" s="25"/>
      <c r="X15423" s="25"/>
    </row>
    <row r="15424" spans="23:24" x14ac:dyDescent="0.2">
      <c r="W15424" s="25"/>
      <c r="X15424" s="25"/>
    </row>
    <row r="15425" spans="23:24" x14ac:dyDescent="0.2">
      <c r="W15425" s="25"/>
      <c r="X15425" s="25"/>
    </row>
    <row r="15426" spans="23:24" x14ac:dyDescent="0.2">
      <c r="W15426" s="25"/>
      <c r="X15426" s="25"/>
    </row>
    <row r="15427" spans="23:24" x14ac:dyDescent="0.2">
      <c r="W15427" s="25"/>
      <c r="X15427" s="25"/>
    </row>
    <row r="15428" spans="23:24" x14ac:dyDescent="0.2">
      <c r="W15428" s="25"/>
      <c r="X15428" s="25"/>
    </row>
    <row r="15429" spans="23:24" x14ac:dyDescent="0.2">
      <c r="W15429" s="25"/>
      <c r="X15429" s="25"/>
    </row>
    <row r="15430" spans="23:24" x14ac:dyDescent="0.2">
      <c r="W15430" s="25"/>
      <c r="X15430" s="25"/>
    </row>
    <row r="15431" spans="23:24" x14ac:dyDescent="0.2">
      <c r="W15431" s="25"/>
      <c r="X15431" s="25"/>
    </row>
    <row r="15432" spans="23:24" x14ac:dyDescent="0.2">
      <c r="W15432" s="25"/>
      <c r="X15432" s="25"/>
    </row>
    <row r="15433" spans="23:24" x14ac:dyDescent="0.2">
      <c r="W15433" s="25"/>
      <c r="X15433" s="25"/>
    </row>
    <row r="15434" spans="23:24" x14ac:dyDescent="0.2">
      <c r="W15434" s="25"/>
      <c r="X15434" s="25"/>
    </row>
    <row r="15435" spans="23:24" x14ac:dyDescent="0.2">
      <c r="W15435" s="25"/>
      <c r="X15435" s="25"/>
    </row>
    <row r="15436" spans="23:24" x14ac:dyDescent="0.2">
      <c r="W15436" s="25"/>
      <c r="X15436" s="25"/>
    </row>
    <row r="15437" spans="23:24" x14ac:dyDescent="0.2">
      <c r="W15437" s="25"/>
      <c r="X15437" s="25"/>
    </row>
    <row r="15438" spans="23:24" x14ac:dyDescent="0.2">
      <c r="W15438" s="25"/>
      <c r="X15438" s="25"/>
    </row>
    <row r="15439" spans="23:24" x14ac:dyDescent="0.2">
      <c r="W15439" s="25"/>
      <c r="X15439" s="25"/>
    </row>
    <row r="15440" spans="23:24" x14ac:dyDescent="0.2">
      <c r="W15440" s="25"/>
      <c r="X15440" s="25"/>
    </row>
    <row r="15441" spans="23:24" x14ac:dyDescent="0.2">
      <c r="W15441" s="25"/>
      <c r="X15441" s="25"/>
    </row>
    <row r="15442" spans="23:24" x14ac:dyDescent="0.2">
      <c r="W15442" s="25"/>
      <c r="X15442" s="25"/>
    </row>
    <row r="15443" spans="23:24" x14ac:dyDescent="0.2">
      <c r="W15443" s="25"/>
      <c r="X15443" s="25"/>
    </row>
    <row r="15444" spans="23:24" x14ac:dyDescent="0.2">
      <c r="W15444" s="25"/>
      <c r="X15444" s="25"/>
    </row>
    <row r="15445" spans="23:24" x14ac:dyDescent="0.2">
      <c r="W15445" s="25"/>
      <c r="X15445" s="25"/>
    </row>
    <row r="15446" spans="23:24" x14ac:dyDescent="0.2">
      <c r="W15446" s="25"/>
      <c r="X15446" s="25"/>
    </row>
    <row r="15447" spans="23:24" x14ac:dyDescent="0.2">
      <c r="W15447" s="25"/>
      <c r="X15447" s="25"/>
    </row>
    <row r="15448" spans="23:24" x14ac:dyDescent="0.2">
      <c r="W15448" s="25"/>
      <c r="X15448" s="25"/>
    </row>
    <row r="15449" spans="23:24" x14ac:dyDescent="0.2">
      <c r="W15449" s="25"/>
      <c r="X15449" s="25"/>
    </row>
    <row r="15450" spans="23:24" x14ac:dyDescent="0.2">
      <c r="W15450" s="25"/>
      <c r="X15450" s="25"/>
    </row>
    <row r="15451" spans="23:24" x14ac:dyDescent="0.2">
      <c r="W15451" s="25"/>
      <c r="X15451" s="25"/>
    </row>
    <row r="15452" spans="23:24" x14ac:dyDescent="0.2">
      <c r="W15452" s="25"/>
      <c r="X15452" s="25"/>
    </row>
    <row r="15453" spans="23:24" x14ac:dyDescent="0.2">
      <c r="W15453" s="25"/>
      <c r="X15453" s="25"/>
    </row>
    <row r="15454" spans="23:24" x14ac:dyDescent="0.2">
      <c r="W15454" s="25"/>
      <c r="X15454" s="25"/>
    </row>
    <row r="15455" spans="23:24" x14ac:dyDescent="0.2">
      <c r="W15455" s="25"/>
      <c r="X15455" s="25"/>
    </row>
    <row r="15456" spans="23:24" x14ac:dyDescent="0.2">
      <c r="W15456" s="25"/>
      <c r="X15456" s="25"/>
    </row>
    <row r="15457" spans="23:24" x14ac:dyDescent="0.2">
      <c r="W15457" s="25"/>
      <c r="X15457" s="25"/>
    </row>
    <row r="15458" spans="23:24" x14ac:dyDescent="0.2">
      <c r="W15458" s="25"/>
      <c r="X15458" s="25"/>
    </row>
    <row r="15459" spans="23:24" x14ac:dyDescent="0.2">
      <c r="W15459" s="25"/>
      <c r="X15459" s="25"/>
    </row>
    <row r="15460" spans="23:24" x14ac:dyDescent="0.2">
      <c r="W15460" s="25"/>
      <c r="X15460" s="25"/>
    </row>
    <row r="15461" spans="23:24" x14ac:dyDescent="0.2">
      <c r="W15461" s="25"/>
      <c r="X15461" s="25"/>
    </row>
    <row r="15462" spans="23:24" x14ac:dyDescent="0.2">
      <c r="W15462" s="25"/>
      <c r="X15462" s="25"/>
    </row>
    <row r="15463" spans="23:24" x14ac:dyDescent="0.2">
      <c r="W15463" s="25"/>
      <c r="X15463" s="25"/>
    </row>
    <row r="15464" spans="23:24" x14ac:dyDescent="0.2">
      <c r="W15464" s="25"/>
      <c r="X15464" s="25"/>
    </row>
    <row r="15465" spans="23:24" x14ac:dyDescent="0.2">
      <c r="W15465" s="25"/>
      <c r="X15465" s="25"/>
    </row>
    <row r="15466" spans="23:24" x14ac:dyDescent="0.2">
      <c r="W15466" s="25"/>
      <c r="X15466" s="25"/>
    </row>
    <row r="15467" spans="23:24" x14ac:dyDescent="0.2">
      <c r="W15467" s="25"/>
      <c r="X15467" s="25"/>
    </row>
    <row r="15468" spans="23:24" x14ac:dyDescent="0.2">
      <c r="W15468" s="25"/>
      <c r="X15468" s="25"/>
    </row>
    <row r="15469" spans="23:24" x14ac:dyDescent="0.2">
      <c r="W15469" s="25"/>
      <c r="X15469" s="25"/>
    </row>
    <row r="15470" spans="23:24" x14ac:dyDescent="0.2">
      <c r="W15470" s="25"/>
      <c r="X15470" s="25"/>
    </row>
    <row r="15471" spans="23:24" x14ac:dyDescent="0.2">
      <c r="W15471" s="25"/>
      <c r="X15471" s="25"/>
    </row>
    <row r="15472" spans="23:24" x14ac:dyDescent="0.2">
      <c r="W15472" s="25"/>
      <c r="X15472" s="25"/>
    </row>
    <row r="15473" spans="23:24" x14ac:dyDescent="0.2">
      <c r="W15473" s="25"/>
      <c r="X15473" s="25"/>
    </row>
    <row r="15474" spans="23:24" x14ac:dyDescent="0.2">
      <c r="W15474" s="25"/>
      <c r="X15474" s="25"/>
    </row>
    <row r="15475" spans="23:24" x14ac:dyDescent="0.2">
      <c r="W15475" s="25"/>
      <c r="X15475" s="25"/>
    </row>
    <row r="15476" spans="23:24" x14ac:dyDescent="0.2">
      <c r="W15476" s="25"/>
      <c r="X15476" s="25"/>
    </row>
    <row r="15477" spans="23:24" x14ac:dyDescent="0.2">
      <c r="W15477" s="25"/>
      <c r="X15477" s="25"/>
    </row>
    <row r="15478" spans="23:24" x14ac:dyDescent="0.2">
      <c r="W15478" s="25"/>
      <c r="X15478" s="25"/>
    </row>
    <row r="15479" spans="23:24" x14ac:dyDescent="0.2">
      <c r="W15479" s="25"/>
      <c r="X15479" s="25"/>
    </row>
    <row r="15480" spans="23:24" x14ac:dyDescent="0.2">
      <c r="W15480" s="25"/>
      <c r="X15480" s="25"/>
    </row>
    <row r="15481" spans="23:24" x14ac:dyDescent="0.2">
      <c r="W15481" s="25"/>
      <c r="X15481" s="25"/>
    </row>
    <row r="15482" spans="23:24" x14ac:dyDescent="0.2">
      <c r="W15482" s="25"/>
      <c r="X15482" s="25"/>
    </row>
    <row r="15483" spans="23:24" x14ac:dyDescent="0.2">
      <c r="W15483" s="25"/>
      <c r="X15483" s="25"/>
    </row>
    <row r="15484" spans="23:24" x14ac:dyDescent="0.2">
      <c r="W15484" s="25"/>
      <c r="X15484" s="25"/>
    </row>
    <row r="15485" spans="23:24" x14ac:dyDescent="0.2">
      <c r="W15485" s="25"/>
      <c r="X15485" s="25"/>
    </row>
    <row r="15486" spans="23:24" x14ac:dyDescent="0.2">
      <c r="W15486" s="25"/>
      <c r="X15486" s="25"/>
    </row>
    <row r="15487" spans="23:24" x14ac:dyDescent="0.2">
      <c r="W15487" s="25"/>
      <c r="X15487" s="25"/>
    </row>
    <row r="15488" spans="23:24" x14ac:dyDescent="0.2">
      <c r="W15488" s="25"/>
      <c r="X15488" s="25"/>
    </row>
    <row r="15489" spans="23:24" x14ac:dyDescent="0.2">
      <c r="W15489" s="25"/>
      <c r="X15489" s="25"/>
    </row>
    <row r="15490" spans="23:24" x14ac:dyDescent="0.2">
      <c r="W15490" s="25"/>
      <c r="X15490" s="25"/>
    </row>
    <row r="15491" spans="23:24" x14ac:dyDescent="0.2">
      <c r="W15491" s="25"/>
      <c r="X15491" s="25"/>
    </row>
    <row r="15492" spans="23:24" x14ac:dyDescent="0.2">
      <c r="W15492" s="25"/>
      <c r="X15492" s="25"/>
    </row>
    <row r="15493" spans="23:24" x14ac:dyDescent="0.2">
      <c r="W15493" s="25"/>
      <c r="X15493" s="25"/>
    </row>
    <row r="15494" spans="23:24" x14ac:dyDescent="0.2">
      <c r="W15494" s="25"/>
      <c r="X15494" s="25"/>
    </row>
    <row r="15495" spans="23:24" x14ac:dyDescent="0.2">
      <c r="W15495" s="25"/>
      <c r="X15495" s="25"/>
    </row>
    <row r="15496" spans="23:24" x14ac:dyDescent="0.2">
      <c r="W15496" s="25"/>
      <c r="X15496" s="25"/>
    </row>
    <row r="15497" spans="23:24" x14ac:dyDescent="0.2">
      <c r="W15497" s="25"/>
      <c r="X15497" s="25"/>
    </row>
    <row r="15498" spans="23:24" x14ac:dyDescent="0.2">
      <c r="W15498" s="25"/>
      <c r="X15498" s="25"/>
    </row>
    <row r="15499" spans="23:24" x14ac:dyDescent="0.2">
      <c r="W15499" s="25"/>
      <c r="X15499" s="25"/>
    </row>
    <row r="15500" spans="23:24" x14ac:dyDescent="0.2">
      <c r="W15500" s="25"/>
      <c r="X15500" s="25"/>
    </row>
    <row r="15501" spans="23:24" x14ac:dyDescent="0.2">
      <c r="W15501" s="25"/>
      <c r="X15501" s="25"/>
    </row>
    <row r="15502" spans="23:24" x14ac:dyDescent="0.2">
      <c r="W15502" s="25"/>
      <c r="X15502" s="25"/>
    </row>
    <row r="15503" spans="23:24" x14ac:dyDescent="0.2">
      <c r="W15503" s="25"/>
      <c r="X15503" s="25"/>
    </row>
    <row r="15504" spans="23:24" x14ac:dyDescent="0.2">
      <c r="W15504" s="25"/>
      <c r="X15504" s="25"/>
    </row>
    <row r="15505" spans="23:24" x14ac:dyDescent="0.2">
      <c r="W15505" s="25"/>
      <c r="X15505" s="25"/>
    </row>
    <row r="15506" spans="23:24" x14ac:dyDescent="0.2">
      <c r="W15506" s="25"/>
      <c r="X15506" s="25"/>
    </row>
    <row r="15507" spans="23:24" x14ac:dyDescent="0.2">
      <c r="W15507" s="25"/>
      <c r="X15507" s="25"/>
    </row>
    <row r="15508" spans="23:24" x14ac:dyDescent="0.2">
      <c r="W15508" s="25"/>
      <c r="X15508" s="25"/>
    </row>
    <row r="15509" spans="23:24" x14ac:dyDescent="0.2">
      <c r="W15509" s="25"/>
      <c r="X15509" s="25"/>
    </row>
    <row r="15510" spans="23:24" x14ac:dyDescent="0.2">
      <c r="W15510" s="25"/>
      <c r="X15510" s="25"/>
    </row>
    <row r="15511" spans="23:24" x14ac:dyDescent="0.2">
      <c r="W15511" s="25"/>
      <c r="X15511" s="25"/>
    </row>
    <row r="15512" spans="23:24" x14ac:dyDescent="0.2">
      <c r="W15512" s="25"/>
      <c r="X15512" s="25"/>
    </row>
    <row r="15513" spans="23:24" x14ac:dyDescent="0.2">
      <c r="W15513" s="25"/>
      <c r="X15513" s="25"/>
    </row>
    <row r="15514" spans="23:24" x14ac:dyDescent="0.2">
      <c r="W15514" s="25"/>
      <c r="X15514" s="25"/>
    </row>
    <row r="15515" spans="23:24" x14ac:dyDescent="0.2">
      <c r="W15515" s="25"/>
      <c r="X15515" s="25"/>
    </row>
    <row r="15516" spans="23:24" x14ac:dyDescent="0.2">
      <c r="W15516" s="25"/>
      <c r="X15516" s="25"/>
    </row>
    <row r="15517" spans="23:24" x14ac:dyDescent="0.2">
      <c r="W15517" s="25"/>
      <c r="X15517" s="25"/>
    </row>
    <row r="15518" spans="23:24" x14ac:dyDescent="0.2">
      <c r="W15518" s="25"/>
      <c r="X15518" s="25"/>
    </row>
    <row r="15519" spans="23:24" x14ac:dyDescent="0.2">
      <c r="W15519" s="25"/>
      <c r="X15519" s="25"/>
    </row>
    <row r="15520" spans="23:24" x14ac:dyDescent="0.2">
      <c r="W15520" s="25"/>
      <c r="X15520" s="25"/>
    </row>
    <row r="15521" spans="23:24" x14ac:dyDescent="0.2">
      <c r="W15521" s="25"/>
      <c r="X15521" s="25"/>
    </row>
    <row r="15522" spans="23:24" x14ac:dyDescent="0.2">
      <c r="W15522" s="25"/>
      <c r="X15522" s="25"/>
    </row>
    <row r="15523" spans="23:24" x14ac:dyDescent="0.2">
      <c r="W15523" s="25"/>
      <c r="X15523" s="25"/>
    </row>
    <row r="15524" spans="23:24" x14ac:dyDescent="0.2">
      <c r="W15524" s="25"/>
      <c r="X15524" s="25"/>
    </row>
    <row r="15525" spans="23:24" x14ac:dyDescent="0.2">
      <c r="W15525" s="25"/>
      <c r="X15525" s="25"/>
    </row>
    <row r="15526" spans="23:24" x14ac:dyDescent="0.2">
      <c r="W15526" s="25"/>
      <c r="X15526" s="25"/>
    </row>
    <row r="15527" spans="23:24" x14ac:dyDescent="0.2">
      <c r="W15527" s="25"/>
      <c r="X15527" s="25"/>
    </row>
    <row r="15528" spans="23:24" x14ac:dyDescent="0.2">
      <c r="W15528" s="25"/>
      <c r="X15528" s="25"/>
    </row>
    <row r="15529" spans="23:24" x14ac:dyDescent="0.2">
      <c r="W15529" s="25"/>
      <c r="X15529" s="25"/>
    </row>
    <row r="15530" spans="23:24" x14ac:dyDescent="0.2">
      <c r="W15530" s="25"/>
      <c r="X15530" s="25"/>
    </row>
    <row r="15531" spans="23:24" x14ac:dyDescent="0.2">
      <c r="W15531" s="25"/>
      <c r="X15531" s="25"/>
    </row>
    <row r="15532" spans="23:24" x14ac:dyDescent="0.2">
      <c r="W15532" s="25"/>
      <c r="X15532" s="25"/>
    </row>
    <row r="15533" spans="23:24" x14ac:dyDescent="0.2">
      <c r="W15533" s="25"/>
      <c r="X15533" s="25"/>
    </row>
    <row r="15534" spans="23:24" x14ac:dyDescent="0.2">
      <c r="W15534" s="25"/>
      <c r="X15534" s="25"/>
    </row>
    <row r="15535" spans="23:24" x14ac:dyDescent="0.2">
      <c r="W15535" s="25"/>
      <c r="X15535" s="25"/>
    </row>
    <row r="15536" spans="23:24" x14ac:dyDescent="0.2">
      <c r="W15536" s="25"/>
      <c r="X15536" s="25"/>
    </row>
    <row r="15537" spans="23:24" x14ac:dyDescent="0.2">
      <c r="W15537" s="25"/>
      <c r="X15537" s="25"/>
    </row>
    <row r="15538" spans="23:24" x14ac:dyDescent="0.2">
      <c r="W15538" s="25"/>
      <c r="X15538" s="25"/>
    </row>
    <row r="15539" spans="23:24" x14ac:dyDescent="0.2">
      <c r="W15539" s="25"/>
      <c r="X15539" s="25"/>
    </row>
    <row r="15540" spans="23:24" x14ac:dyDescent="0.2">
      <c r="W15540" s="25"/>
      <c r="X15540" s="25"/>
    </row>
    <row r="15541" spans="23:24" x14ac:dyDescent="0.2">
      <c r="W15541" s="25"/>
      <c r="X15541" s="25"/>
    </row>
    <row r="15542" spans="23:24" x14ac:dyDescent="0.2">
      <c r="W15542" s="25"/>
      <c r="X15542" s="25"/>
    </row>
    <row r="15543" spans="23:24" x14ac:dyDescent="0.2">
      <c r="W15543" s="25"/>
      <c r="X15543" s="25"/>
    </row>
    <row r="15544" spans="23:24" x14ac:dyDescent="0.2">
      <c r="W15544" s="25"/>
      <c r="X15544" s="25"/>
    </row>
    <row r="15545" spans="23:24" x14ac:dyDescent="0.2">
      <c r="W15545" s="25"/>
      <c r="X15545" s="25"/>
    </row>
    <row r="15546" spans="23:24" x14ac:dyDescent="0.2">
      <c r="W15546" s="25"/>
      <c r="X15546" s="25"/>
    </row>
    <row r="15547" spans="23:24" x14ac:dyDescent="0.2">
      <c r="W15547" s="25"/>
      <c r="X15547" s="25"/>
    </row>
    <row r="15548" spans="23:24" x14ac:dyDescent="0.2">
      <c r="W15548" s="25"/>
      <c r="X15548" s="25"/>
    </row>
    <row r="15549" spans="23:24" x14ac:dyDescent="0.2">
      <c r="W15549" s="25"/>
      <c r="X15549" s="25"/>
    </row>
    <row r="15550" spans="23:24" x14ac:dyDescent="0.2">
      <c r="W15550" s="25"/>
      <c r="X15550" s="25"/>
    </row>
    <row r="15551" spans="23:24" x14ac:dyDescent="0.2">
      <c r="W15551" s="25"/>
      <c r="X15551" s="25"/>
    </row>
    <row r="15552" spans="23:24" x14ac:dyDescent="0.2">
      <c r="W15552" s="25"/>
      <c r="X15552" s="25"/>
    </row>
    <row r="15553" spans="23:24" x14ac:dyDescent="0.2">
      <c r="W15553" s="25"/>
      <c r="X15553" s="25"/>
    </row>
    <row r="15554" spans="23:24" x14ac:dyDescent="0.2">
      <c r="W15554" s="25"/>
      <c r="X15554" s="25"/>
    </row>
    <row r="15555" spans="23:24" x14ac:dyDescent="0.2">
      <c r="W15555" s="25"/>
      <c r="X15555" s="25"/>
    </row>
    <row r="15556" spans="23:24" x14ac:dyDescent="0.2">
      <c r="W15556" s="25"/>
      <c r="X15556" s="25"/>
    </row>
    <row r="15557" spans="23:24" x14ac:dyDescent="0.2">
      <c r="W15557" s="25"/>
      <c r="X15557" s="25"/>
    </row>
    <row r="15558" spans="23:24" x14ac:dyDescent="0.2">
      <c r="W15558" s="25"/>
      <c r="X15558" s="25"/>
    </row>
    <row r="15559" spans="23:24" x14ac:dyDescent="0.2">
      <c r="W15559" s="25"/>
      <c r="X15559" s="25"/>
    </row>
    <row r="15560" spans="23:24" x14ac:dyDescent="0.2">
      <c r="W15560" s="25"/>
      <c r="X15560" s="25"/>
    </row>
    <row r="15561" spans="23:24" x14ac:dyDescent="0.2">
      <c r="W15561" s="25"/>
      <c r="X15561" s="25"/>
    </row>
    <row r="15562" spans="23:24" x14ac:dyDescent="0.2">
      <c r="W15562" s="25"/>
      <c r="X15562" s="25"/>
    </row>
    <row r="15563" spans="23:24" x14ac:dyDescent="0.2">
      <c r="W15563" s="25"/>
      <c r="X15563" s="25"/>
    </row>
    <row r="15564" spans="23:24" x14ac:dyDescent="0.2">
      <c r="W15564" s="25"/>
      <c r="X15564" s="25"/>
    </row>
    <row r="15565" spans="23:24" x14ac:dyDescent="0.2">
      <c r="W15565" s="25"/>
      <c r="X15565" s="25"/>
    </row>
    <row r="15566" spans="23:24" x14ac:dyDescent="0.2">
      <c r="W15566" s="25"/>
      <c r="X15566" s="25"/>
    </row>
    <row r="15567" spans="23:24" x14ac:dyDescent="0.2">
      <c r="W15567" s="25"/>
      <c r="X15567" s="25"/>
    </row>
    <row r="15568" spans="23:24" x14ac:dyDescent="0.2">
      <c r="W15568" s="25"/>
      <c r="X15568" s="25"/>
    </row>
    <row r="15569" spans="23:24" x14ac:dyDescent="0.2">
      <c r="W15569" s="25"/>
      <c r="X15569" s="25"/>
    </row>
    <row r="15570" spans="23:24" x14ac:dyDescent="0.2">
      <c r="W15570" s="25"/>
      <c r="X15570" s="25"/>
    </row>
    <row r="15571" spans="23:24" x14ac:dyDescent="0.2">
      <c r="W15571" s="25"/>
      <c r="X15571" s="25"/>
    </row>
    <row r="15572" spans="23:24" x14ac:dyDescent="0.2">
      <c r="W15572" s="25"/>
      <c r="X15572" s="25"/>
    </row>
    <row r="15573" spans="23:24" x14ac:dyDescent="0.2">
      <c r="W15573" s="25"/>
      <c r="X15573" s="25"/>
    </row>
    <row r="15574" spans="23:24" x14ac:dyDescent="0.2">
      <c r="W15574" s="25"/>
      <c r="X15574" s="25"/>
    </row>
    <row r="15575" spans="23:24" x14ac:dyDescent="0.2">
      <c r="W15575" s="25"/>
      <c r="X15575" s="25"/>
    </row>
    <row r="15576" spans="23:24" x14ac:dyDescent="0.2">
      <c r="W15576" s="25"/>
      <c r="X15576" s="25"/>
    </row>
    <row r="15577" spans="23:24" x14ac:dyDescent="0.2">
      <c r="W15577" s="25"/>
      <c r="X15577" s="25"/>
    </row>
    <row r="15578" spans="23:24" x14ac:dyDescent="0.2">
      <c r="W15578" s="25"/>
      <c r="X15578" s="25"/>
    </row>
    <row r="15579" spans="23:24" x14ac:dyDescent="0.2">
      <c r="W15579" s="25"/>
      <c r="X15579" s="25"/>
    </row>
    <row r="15580" spans="23:24" x14ac:dyDescent="0.2">
      <c r="W15580" s="25"/>
      <c r="X15580" s="25"/>
    </row>
    <row r="15581" spans="23:24" x14ac:dyDescent="0.2">
      <c r="W15581" s="25"/>
      <c r="X15581" s="25"/>
    </row>
    <row r="15582" spans="23:24" x14ac:dyDescent="0.2">
      <c r="W15582" s="25"/>
      <c r="X15582" s="25"/>
    </row>
    <row r="15583" spans="23:24" x14ac:dyDescent="0.2">
      <c r="W15583" s="25"/>
      <c r="X15583" s="25"/>
    </row>
    <row r="15584" spans="23:24" x14ac:dyDescent="0.2">
      <c r="W15584" s="25"/>
      <c r="X15584" s="25"/>
    </row>
    <row r="15585" spans="23:24" x14ac:dyDescent="0.2">
      <c r="W15585" s="25"/>
      <c r="X15585" s="25"/>
    </row>
    <row r="15586" spans="23:24" x14ac:dyDescent="0.2">
      <c r="W15586" s="25"/>
      <c r="X15586" s="25"/>
    </row>
    <row r="15587" spans="23:24" x14ac:dyDescent="0.2">
      <c r="W15587" s="25"/>
      <c r="X15587" s="25"/>
    </row>
    <row r="15588" spans="23:24" x14ac:dyDescent="0.2">
      <c r="W15588" s="25"/>
      <c r="X15588" s="25"/>
    </row>
    <row r="15589" spans="23:24" x14ac:dyDescent="0.2">
      <c r="W15589" s="25"/>
      <c r="X15589" s="25"/>
    </row>
    <row r="15590" spans="23:24" x14ac:dyDescent="0.2">
      <c r="W15590" s="25"/>
      <c r="X15590" s="25"/>
    </row>
    <row r="15591" spans="23:24" x14ac:dyDescent="0.2">
      <c r="W15591" s="25"/>
      <c r="X15591" s="25"/>
    </row>
    <row r="15592" spans="23:24" x14ac:dyDescent="0.2">
      <c r="W15592" s="25"/>
      <c r="X15592" s="25"/>
    </row>
    <row r="15593" spans="23:24" x14ac:dyDescent="0.2">
      <c r="W15593" s="25"/>
      <c r="X15593" s="25"/>
    </row>
    <row r="15594" spans="23:24" x14ac:dyDescent="0.2">
      <c r="W15594" s="25"/>
      <c r="X15594" s="25"/>
    </row>
    <row r="15595" spans="23:24" x14ac:dyDescent="0.2">
      <c r="W15595" s="25"/>
      <c r="X15595" s="25"/>
    </row>
    <row r="15596" spans="23:24" x14ac:dyDescent="0.2">
      <c r="W15596" s="25"/>
      <c r="X15596" s="25"/>
    </row>
    <row r="15597" spans="23:24" x14ac:dyDescent="0.2">
      <c r="W15597" s="25"/>
      <c r="X15597" s="25"/>
    </row>
    <row r="15598" spans="23:24" x14ac:dyDescent="0.2">
      <c r="W15598" s="25"/>
      <c r="X15598" s="25"/>
    </row>
    <row r="15599" spans="23:24" x14ac:dyDescent="0.2">
      <c r="W15599" s="25"/>
      <c r="X15599" s="25"/>
    </row>
    <row r="15600" spans="23:24" x14ac:dyDescent="0.2">
      <c r="W15600" s="25"/>
      <c r="X15600" s="25"/>
    </row>
    <row r="15601" spans="23:24" x14ac:dyDescent="0.2">
      <c r="W15601" s="25"/>
      <c r="X15601" s="25"/>
    </row>
    <row r="15602" spans="23:24" x14ac:dyDescent="0.2">
      <c r="W15602" s="25"/>
      <c r="X15602" s="25"/>
    </row>
    <row r="15603" spans="23:24" x14ac:dyDescent="0.2">
      <c r="W15603" s="25"/>
      <c r="X15603" s="25"/>
    </row>
    <row r="15604" spans="23:24" x14ac:dyDescent="0.2">
      <c r="W15604" s="25"/>
      <c r="X15604" s="25"/>
    </row>
    <row r="15605" spans="23:24" x14ac:dyDescent="0.2">
      <c r="W15605" s="25"/>
      <c r="X15605" s="25"/>
    </row>
    <row r="15606" spans="23:24" x14ac:dyDescent="0.2">
      <c r="W15606" s="25"/>
      <c r="X15606" s="25"/>
    </row>
    <row r="15607" spans="23:24" x14ac:dyDescent="0.2">
      <c r="W15607" s="25"/>
      <c r="X15607" s="25"/>
    </row>
    <row r="15608" spans="23:24" x14ac:dyDescent="0.2">
      <c r="W15608" s="25"/>
      <c r="X15608" s="25"/>
    </row>
    <row r="15609" spans="23:24" x14ac:dyDescent="0.2">
      <c r="W15609" s="25"/>
      <c r="X15609" s="25"/>
    </row>
    <row r="15610" spans="23:24" x14ac:dyDescent="0.2">
      <c r="W15610" s="25"/>
      <c r="X15610" s="25"/>
    </row>
    <row r="15611" spans="23:24" x14ac:dyDescent="0.2">
      <c r="W15611" s="25"/>
      <c r="X15611" s="25"/>
    </row>
    <row r="15612" spans="23:24" x14ac:dyDescent="0.2">
      <c r="W15612" s="25"/>
      <c r="X15612" s="25"/>
    </row>
    <row r="15613" spans="23:24" x14ac:dyDescent="0.2">
      <c r="W15613" s="25"/>
      <c r="X15613" s="25"/>
    </row>
    <row r="15614" spans="23:24" x14ac:dyDescent="0.2">
      <c r="W15614" s="25"/>
      <c r="X15614" s="25"/>
    </row>
    <row r="15615" spans="23:24" x14ac:dyDescent="0.2">
      <c r="W15615" s="25"/>
      <c r="X15615" s="25"/>
    </row>
    <row r="15616" spans="23:24" x14ac:dyDescent="0.2">
      <c r="W15616" s="25"/>
      <c r="X15616" s="25"/>
    </row>
    <row r="15617" spans="23:24" x14ac:dyDescent="0.2">
      <c r="W15617" s="25"/>
      <c r="X15617" s="25"/>
    </row>
    <row r="15618" spans="23:24" x14ac:dyDescent="0.2">
      <c r="W15618" s="25"/>
      <c r="X15618" s="25"/>
    </row>
    <row r="15619" spans="23:24" x14ac:dyDescent="0.2">
      <c r="W15619" s="25"/>
      <c r="X15619" s="25"/>
    </row>
    <row r="15620" spans="23:24" x14ac:dyDescent="0.2">
      <c r="W15620" s="25"/>
      <c r="X15620" s="25"/>
    </row>
    <row r="15621" spans="23:24" x14ac:dyDescent="0.2">
      <c r="W15621" s="25"/>
      <c r="X15621" s="25"/>
    </row>
    <row r="15622" spans="23:24" x14ac:dyDescent="0.2">
      <c r="W15622" s="25"/>
      <c r="X15622" s="25"/>
    </row>
    <row r="15623" spans="23:24" x14ac:dyDescent="0.2">
      <c r="W15623" s="25"/>
      <c r="X15623" s="25"/>
    </row>
    <row r="15624" spans="23:24" x14ac:dyDescent="0.2">
      <c r="W15624" s="25"/>
      <c r="X15624" s="25"/>
    </row>
    <row r="15625" spans="23:24" x14ac:dyDescent="0.2">
      <c r="W15625" s="25"/>
      <c r="X15625" s="25"/>
    </row>
    <row r="15626" spans="23:24" x14ac:dyDescent="0.2">
      <c r="W15626" s="25"/>
      <c r="X15626" s="25"/>
    </row>
    <row r="15627" spans="23:24" x14ac:dyDescent="0.2">
      <c r="W15627" s="25"/>
      <c r="X15627" s="25"/>
    </row>
    <row r="15628" spans="23:24" x14ac:dyDescent="0.2">
      <c r="W15628" s="25"/>
      <c r="X15628" s="25"/>
    </row>
    <row r="15629" spans="23:24" x14ac:dyDescent="0.2">
      <c r="W15629" s="25"/>
      <c r="X15629" s="25"/>
    </row>
    <row r="15630" spans="23:24" x14ac:dyDescent="0.2">
      <c r="W15630" s="25"/>
      <c r="X15630" s="25"/>
    </row>
    <row r="15631" spans="23:24" x14ac:dyDescent="0.2">
      <c r="W15631" s="25"/>
      <c r="X15631" s="25"/>
    </row>
    <row r="15632" spans="23:24" x14ac:dyDescent="0.2">
      <c r="W15632" s="25"/>
      <c r="X15632" s="25"/>
    </row>
    <row r="15633" spans="23:24" x14ac:dyDescent="0.2">
      <c r="W15633" s="25"/>
      <c r="X15633" s="25"/>
    </row>
    <row r="15634" spans="23:24" x14ac:dyDescent="0.2">
      <c r="W15634" s="25"/>
      <c r="X15634" s="25"/>
    </row>
    <row r="15635" spans="23:24" x14ac:dyDescent="0.2">
      <c r="W15635" s="25"/>
      <c r="X15635" s="25"/>
    </row>
    <row r="15636" spans="23:24" x14ac:dyDescent="0.2">
      <c r="W15636" s="25"/>
      <c r="X15636" s="25"/>
    </row>
    <row r="15637" spans="23:24" x14ac:dyDescent="0.2">
      <c r="W15637" s="25"/>
      <c r="X15637" s="25"/>
    </row>
    <row r="15638" spans="23:24" x14ac:dyDescent="0.2">
      <c r="W15638" s="25"/>
      <c r="X15638" s="25"/>
    </row>
    <row r="15639" spans="23:24" x14ac:dyDescent="0.2">
      <c r="W15639" s="25"/>
      <c r="X15639" s="25"/>
    </row>
    <row r="15640" spans="23:24" x14ac:dyDescent="0.2">
      <c r="W15640" s="25"/>
      <c r="X15640" s="25"/>
    </row>
    <row r="15641" spans="23:24" x14ac:dyDescent="0.2">
      <c r="W15641" s="25"/>
      <c r="X15641" s="25"/>
    </row>
    <row r="15642" spans="23:24" x14ac:dyDescent="0.2">
      <c r="W15642" s="25"/>
      <c r="X15642" s="25"/>
    </row>
    <row r="15643" spans="23:24" x14ac:dyDescent="0.2">
      <c r="W15643" s="25"/>
      <c r="X15643" s="25"/>
    </row>
    <row r="15644" spans="23:24" x14ac:dyDescent="0.2">
      <c r="W15644" s="25"/>
      <c r="X15644" s="25"/>
    </row>
    <row r="15645" spans="23:24" x14ac:dyDescent="0.2">
      <c r="W15645" s="25"/>
      <c r="X15645" s="25"/>
    </row>
    <row r="15646" spans="23:24" x14ac:dyDescent="0.2">
      <c r="W15646" s="25"/>
      <c r="X15646" s="25"/>
    </row>
    <row r="15647" spans="23:24" x14ac:dyDescent="0.2">
      <c r="W15647" s="25"/>
      <c r="X15647" s="25"/>
    </row>
    <row r="15648" spans="23:24" x14ac:dyDescent="0.2">
      <c r="W15648" s="25"/>
      <c r="X15648" s="25"/>
    </row>
    <row r="15649" spans="23:24" x14ac:dyDescent="0.2">
      <c r="W15649" s="25"/>
      <c r="X15649" s="25"/>
    </row>
    <row r="15650" spans="23:24" x14ac:dyDescent="0.2">
      <c r="W15650" s="25"/>
      <c r="X15650" s="25"/>
    </row>
    <row r="15651" spans="23:24" x14ac:dyDescent="0.2">
      <c r="W15651" s="25"/>
      <c r="X15651" s="25"/>
    </row>
    <row r="15652" spans="23:24" x14ac:dyDescent="0.2">
      <c r="W15652" s="25"/>
      <c r="X15652" s="25"/>
    </row>
    <row r="15653" spans="23:24" x14ac:dyDescent="0.2">
      <c r="W15653" s="25"/>
      <c r="X15653" s="25"/>
    </row>
    <row r="15654" spans="23:24" x14ac:dyDescent="0.2">
      <c r="W15654" s="25"/>
      <c r="X15654" s="25"/>
    </row>
    <row r="15655" spans="23:24" x14ac:dyDescent="0.2">
      <c r="W15655" s="25"/>
      <c r="X15655" s="25"/>
    </row>
    <row r="15656" spans="23:24" x14ac:dyDescent="0.2">
      <c r="W15656" s="25"/>
      <c r="X15656" s="25"/>
    </row>
    <row r="15657" spans="23:24" x14ac:dyDescent="0.2">
      <c r="W15657" s="25"/>
      <c r="X15657" s="25"/>
    </row>
    <row r="15658" spans="23:24" x14ac:dyDescent="0.2">
      <c r="W15658" s="25"/>
      <c r="X15658" s="25"/>
    </row>
    <row r="15659" spans="23:24" x14ac:dyDescent="0.2">
      <c r="W15659" s="25"/>
      <c r="X15659" s="25"/>
    </row>
    <row r="15660" spans="23:24" x14ac:dyDescent="0.2">
      <c r="W15660" s="25"/>
      <c r="X15660" s="25"/>
    </row>
    <row r="15661" spans="23:24" x14ac:dyDescent="0.2">
      <c r="W15661" s="25"/>
      <c r="X15661" s="25"/>
    </row>
    <row r="15662" spans="23:24" x14ac:dyDescent="0.2">
      <c r="W15662" s="25"/>
      <c r="X15662" s="25"/>
    </row>
    <row r="15663" spans="23:24" x14ac:dyDescent="0.2">
      <c r="W15663" s="25"/>
      <c r="X15663" s="25"/>
    </row>
    <row r="15664" spans="23:24" x14ac:dyDescent="0.2">
      <c r="W15664" s="25"/>
      <c r="X15664" s="25"/>
    </row>
    <row r="15665" spans="23:24" x14ac:dyDescent="0.2">
      <c r="W15665" s="25"/>
      <c r="X15665" s="25"/>
    </row>
    <row r="15666" spans="23:24" x14ac:dyDescent="0.2">
      <c r="W15666" s="25"/>
      <c r="X15666" s="25"/>
    </row>
    <row r="15667" spans="23:24" x14ac:dyDescent="0.2">
      <c r="W15667" s="25"/>
      <c r="X15667" s="25"/>
    </row>
    <row r="15668" spans="23:24" x14ac:dyDescent="0.2">
      <c r="W15668" s="25"/>
      <c r="X15668" s="25"/>
    </row>
    <row r="15669" spans="23:24" x14ac:dyDescent="0.2">
      <c r="W15669" s="25"/>
      <c r="X15669" s="25"/>
    </row>
    <row r="15670" spans="23:24" x14ac:dyDescent="0.2">
      <c r="W15670" s="25"/>
      <c r="X15670" s="25"/>
    </row>
    <row r="15671" spans="23:24" x14ac:dyDescent="0.2">
      <c r="W15671" s="25"/>
      <c r="X15671" s="25"/>
    </row>
    <row r="15672" spans="23:24" x14ac:dyDescent="0.2">
      <c r="W15672" s="25"/>
      <c r="X15672" s="25"/>
    </row>
    <row r="15673" spans="23:24" x14ac:dyDescent="0.2">
      <c r="W15673" s="25"/>
      <c r="X15673" s="25"/>
    </row>
    <row r="15674" spans="23:24" x14ac:dyDescent="0.2">
      <c r="W15674" s="25"/>
      <c r="X15674" s="25"/>
    </row>
    <row r="15675" spans="23:24" x14ac:dyDescent="0.2">
      <c r="W15675" s="25"/>
      <c r="X15675" s="25"/>
    </row>
    <row r="15676" spans="23:24" x14ac:dyDescent="0.2">
      <c r="W15676" s="25"/>
      <c r="X15676" s="25"/>
    </row>
    <row r="15677" spans="23:24" x14ac:dyDescent="0.2">
      <c r="W15677" s="25"/>
      <c r="X15677" s="25"/>
    </row>
    <row r="15678" spans="23:24" x14ac:dyDescent="0.2">
      <c r="W15678" s="25"/>
      <c r="X15678" s="25"/>
    </row>
    <row r="15679" spans="23:24" x14ac:dyDescent="0.2">
      <c r="W15679" s="25"/>
      <c r="X15679" s="25"/>
    </row>
    <row r="15680" spans="23:24" x14ac:dyDescent="0.2">
      <c r="W15680" s="25"/>
      <c r="X15680" s="25"/>
    </row>
    <row r="15681" spans="23:24" x14ac:dyDescent="0.2">
      <c r="W15681" s="25"/>
      <c r="X15681" s="25"/>
    </row>
    <row r="15682" spans="23:24" x14ac:dyDescent="0.2">
      <c r="W15682" s="25"/>
      <c r="X15682" s="25"/>
    </row>
    <row r="15683" spans="23:24" x14ac:dyDescent="0.2">
      <c r="W15683" s="25"/>
      <c r="X15683" s="25"/>
    </row>
    <row r="15684" spans="23:24" x14ac:dyDescent="0.2">
      <c r="W15684" s="25"/>
      <c r="X15684" s="25"/>
    </row>
    <row r="15685" spans="23:24" x14ac:dyDescent="0.2">
      <c r="W15685" s="25"/>
      <c r="X15685" s="25"/>
    </row>
    <row r="15686" spans="23:24" x14ac:dyDescent="0.2">
      <c r="W15686" s="25"/>
      <c r="X15686" s="25"/>
    </row>
    <row r="15687" spans="23:24" x14ac:dyDescent="0.2">
      <c r="W15687" s="25"/>
      <c r="X15687" s="25"/>
    </row>
    <row r="15688" spans="23:24" x14ac:dyDescent="0.2">
      <c r="W15688" s="25"/>
      <c r="X15688" s="25"/>
    </row>
    <row r="15689" spans="23:24" x14ac:dyDescent="0.2">
      <c r="W15689" s="25"/>
      <c r="X15689" s="25"/>
    </row>
    <row r="15690" spans="23:24" x14ac:dyDescent="0.2">
      <c r="W15690" s="25"/>
      <c r="X15690" s="25"/>
    </row>
    <row r="15691" spans="23:24" x14ac:dyDescent="0.2">
      <c r="W15691" s="25"/>
      <c r="X15691" s="25"/>
    </row>
    <row r="15692" spans="23:24" x14ac:dyDescent="0.2">
      <c r="W15692" s="25"/>
      <c r="X15692" s="25"/>
    </row>
    <row r="15693" spans="23:24" x14ac:dyDescent="0.2">
      <c r="W15693" s="25"/>
      <c r="X15693" s="25"/>
    </row>
    <row r="15694" spans="23:24" x14ac:dyDescent="0.2">
      <c r="W15694" s="25"/>
      <c r="X15694" s="25"/>
    </row>
    <row r="15695" spans="23:24" x14ac:dyDescent="0.2">
      <c r="W15695" s="25"/>
      <c r="X15695" s="25"/>
    </row>
    <row r="15696" spans="23:24" x14ac:dyDescent="0.2">
      <c r="W15696" s="25"/>
      <c r="X15696" s="25"/>
    </row>
    <row r="15697" spans="23:24" x14ac:dyDescent="0.2">
      <c r="W15697" s="25"/>
      <c r="X15697" s="25"/>
    </row>
    <row r="15698" spans="23:24" x14ac:dyDescent="0.2">
      <c r="W15698" s="25"/>
      <c r="X15698" s="25"/>
    </row>
    <row r="15699" spans="23:24" x14ac:dyDescent="0.2">
      <c r="W15699" s="25"/>
      <c r="X15699" s="25"/>
    </row>
    <row r="15700" spans="23:24" x14ac:dyDescent="0.2">
      <c r="W15700" s="25"/>
      <c r="X15700" s="25"/>
    </row>
    <row r="15701" spans="23:24" x14ac:dyDescent="0.2">
      <c r="W15701" s="25"/>
      <c r="X15701" s="25"/>
    </row>
    <row r="15702" spans="23:24" x14ac:dyDescent="0.2">
      <c r="W15702" s="25"/>
      <c r="X15702" s="25"/>
    </row>
    <row r="15703" spans="23:24" x14ac:dyDescent="0.2">
      <c r="W15703" s="25"/>
      <c r="X15703" s="25"/>
    </row>
    <row r="15704" spans="23:24" x14ac:dyDescent="0.2">
      <c r="W15704" s="25"/>
      <c r="X15704" s="25"/>
    </row>
    <row r="15705" spans="23:24" x14ac:dyDescent="0.2">
      <c r="W15705" s="25"/>
      <c r="X15705" s="25"/>
    </row>
    <row r="15706" spans="23:24" x14ac:dyDescent="0.2">
      <c r="W15706" s="25"/>
      <c r="X15706" s="25"/>
    </row>
    <row r="15707" spans="23:24" x14ac:dyDescent="0.2">
      <c r="W15707" s="25"/>
      <c r="X15707" s="25"/>
    </row>
    <row r="15708" spans="23:24" x14ac:dyDescent="0.2">
      <c r="W15708" s="25"/>
      <c r="X15708" s="25"/>
    </row>
    <row r="15709" spans="23:24" x14ac:dyDescent="0.2">
      <c r="W15709" s="25"/>
      <c r="X15709" s="25"/>
    </row>
    <row r="15710" spans="23:24" x14ac:dyDescent="0.2">
      <c r="W15710" s="25"/>
      <c r="X15710" s="25"/>
    </row>
    <row r="15711" spans="23:24" x14ac:dyDescent="0.2">
      <c r="W15711" s="25"/>
      <c r="X15711" s="25"/>
    </row>
    <row r="15712" spans="23:24" x14ac:dyDescent="0.2">
      <c r="W15712" s="25"/>
      <c r="X15712" s="25"/>
    </row>
    <row r="15713" spans="23:24" x14ac:dyDescent="0.2">
      <c r="W15713" s="25"/>
      <c r="X15713" s="25"/>
    </row>
    <row r="15714" spans="23:24" x14ac:dyDescent="0.2">
      <c r="W15714" s="25"/>
      <c r="X15714" s="25"/>
    </row>
    <row r="15715" spans="23:24" x14ac:dyDescent="0.2">
      <c r="W15715" s="25"/>
      <c r="X15715" s="25"/>
    </row>
    <row r="15716" spans="23:24" x14ac:dyDescent="0.2">
      <c r="W15716" s="25"/>
      <c r="X15716" s="25"/>
    </row>
    <row r="15717" spans="23:24" x14ac:dyDescent="0.2">
      <c r="W15717" s="25"/>
      <c r="X15717" s="25"/>
    </row>
    <row r="15718" spans="23:24" x14ac:dyDescent="0.2">
      <c r="W15718" s="25"/>
      <c r="X15718" s="25"/>
    </row>
    <row r="15719" spans="23:24" x14ac:dyDescent="0.2">
      <c r="W15719" s="25"/>
      <c r="X15719" s="25"/>
    </row>
    <row r="15720" spans="23:24" x14ac:dyDescent="0.2">
      <c r="W15720" s="25"/>
      <c r="X15720" s="25"/>
    </row>
    <row r="15721" spans="23:24" x14ac:dyDescent="0.2">
      <c r="W15721" s="25"/>
      <c r="X15721" s="25"/>
    </row>
    <row r="15722" spans="23:24" x14ac:dyDescent="0.2">
      <c r="W15722" s="25"/>
      <c r="X15722" s="25"/>
    </row>
    <row r="15723" spans="23:24" x14ac:dyDescent="0.2">
      <c r="W15723" s="25"/>
      <c r="X15723" s="25"/>
    </row>
    <row r="15724" spans="23:24" x14ac:dyDescent="0.2">
      <c r="W15724" s="25"/>
      <c r="X15724" s="25"/>
    </row>
    <row r="15725" spans="23:24" x14ac:dyDescent="0.2">
      <c r="W15725" s="25"/>
      <c r="X15725" s="25"/>
    </row>
    <row r="15726" spans="23:24" x14ac:dyDescent="0.2">
      <c r="W15726" s="25"/>
      <c r="X15726" s="25"/>
    </row>
    <row r="15727" spans="23:24" x14ac:dyDescent="0.2">
      <c r="W15727" s="25"/>
      <c r="X15727" s="25"/>
    </row>
    <row r="15728" spans="23:24" x14ac:dyDescent="0.2">
      <c r="W15728" s="25"/>
      <c r="X15728" s="25"/>
    </row>
    <row r="15729" spans="23:24" x14ac:dyDescent="0.2">
      <c r="W15729" s="25"/>
      <c r="X15729" s="25"/>
    </row>
    <row r="15730" spans="23:24" x14ac:dyDescent="0.2">
      <c r="W15730" s="25"/>
      <c r="X15730" s="25"/>
    </row>
    <row r="15731" spans="23:24" x14ac:dyDescent="0.2">
      <c r="W15731" s="25"/>
      <c r="X15731" s="25"/>
    </row>
    <row r="15732" spans="23:24" x14ac:dyDescent="0.2">
      <c r="W15732" s="25"/>
      <c r="X15732" s="25"/>
    </row>
    <row r="15733" spans="23:24" x14ac:dyDescent="0.2">
      <c r="W15733" s="25"/>
      <c r="X15733" s="25"/>
    </row>
    <row r="15734" spans="23:24" x14ac:dyDescent="0.2">
      <c r="W15734" s="25"/>
      <c r="X15734" s="25"/>
    </row>
    <row r="15735" spans="23:24" x14ac:dyDescent="0.2">
      <c r="W15735" s="25"/>
      <c r="X15735" s="25"/>
    </row>
    <row r="15736" spans="23:24" x14ac:dyDescent="0.2">
      <c r="W15736" s="25"/>
      <c r="X15736" s="25"/>
    </row>
    <row r="15737" spans="23:24" x14ac:dyDescent="0.2">
      <c r="W15737" s="25"/>
      <c r="X15737" s="25"/>
    </row>
    <row r="15738" spans="23:24" x14ac:dyDescent="0.2">
      <c r="W15738" s="25"/>
      <c r="X15738" s="25"/>
    </row>
    <row r="15739" spans="23:24" x14ac:dyDescent="0.2">
      <c r="W15739" s="25"/>
      <c r="X15739" s="25"/>
    </row>
    <row r="15740" spans="23:24" x14ac:dyDescent="0.2">
      <c r="W15740" s="25"/>
      <c r="X15740" s="25"/>
    </row>
    <row r="15741" spans="23:24" x14ac:dyDescent="0.2">
      <c r="W15741" s="25"/>
      <c r="X15741" s="25"/>
    </row>
    <row r="15742" spans="23:24" x14ac:dyDescent="0.2">
      <c r="W15742" s="25"/>
      <c r="X15742" s="25"/>
    </row>
    <row r="15743" spans="23:24" x14ac:dyDescent="0.2">
      <c r="W15743" s="25"/>
      <c r="X15743" s="25"/>
    </row>
    <row r="15744" spans="23:24" x14ac:dyDescent="0.2">
      <c r="W15744" s="25"/>
      <c r="X15744" s="25"/>
    </row>
    <row r="15745" spans="23:24" x14ac:dyDescent="0.2">
      <c r="W15745" s="25"/>
      <c r="X15745" s="25"/>
    </row>
    <row r="15746" spans="23:24" x14ac:dyDescent="0.2">
      <c r="W15746" s="25"/>
      <c r="X15746" s="25"/>
    </row>
    <row r="15747" spans="23:24" x14ac:dyDescent="0.2">
      <c r="W15747" s="25"/>
      <c r="X15747" s="25"/>
    </row>
    <row r="15748" spans="23:24" x14ac:dyDescent="0.2">
      <c r="W15748" s="25"/>
      <c r="X15748" s="25"/>
    </row>
    <row r="15749" spans="23:24" x14ac:dyDescent="0.2">
      <c r="W15749" s="25"/>
      <c r="X15749" s="25"/>
    </row>
    <row r="15750" spans="23:24" x14ac:dyDescent="0.2">
      <c r="W15750" s="25"/>
      <c r="X15750" s="25"/>
    </row>
    <row r="15751" spans="23:24" x14ac:dyDescent="0.2">
      <c r="W15751" s="25"/>
      <c r="X15751" s="25"/>
    </row>
    <row r="15752" spans="23:24" x14ac:dyDescent="0.2">
      <c r="W15752" s="25"/>
      <c r="X15752" s="25"/>
    </row>
    <row r="15753" spans="23:24" x14ac:dyDescent="0.2">
      <c r="W15753" s="25"/>
      <c r="X15753" s="25"/>
    </row>
    <row r="15754" spans="23:24" x14ac:dyDescent="0.2">
      <c r="W15754" s="25"/>
      <c r="X15754" s="25"/>
    </row>
    <row r="15755" spans="23:24" x14ac:dyDescent="0.2">
      <c r="W15755" s="25"/>
      <c r="X15755" s="25"/>
    </row>
    <row r="15756" spans="23:24" x14ac:dyDescent="0.2">
      <c r="W15756" s="25"/>
      <c r="X15756" s="25"/>
    </row>
    <row r="15757" spans="23:24" x14ac:dyDescent="0.2">
      <c r="W15757" s="25"/>
      <c r="X15757" s="25"/>
    </row>
    <row r="15758" spans="23:24" x14ac:dyDescent="0.2">
      <c r="W15758" s="25"/>
      <c r="X15758" s="25"/>
    </row>
    <row r="15759" spans="23:24" x14ac:dyDescent="0.2">
      <c r="W15759" s="25"/>
      <c r="X15759" s="25"/>
    </row>
    <row r="15760" spans="23:24" x14ac:dyDescent="0.2">
      <c r="W15760" s="25"/>
      <c r="X15760" s="25"/>
    </row>
    <row r="15761" spans="23:24" x14ac:dyDescent="0.2">
      <c r="W15761" s="25"/>
      <c r="X15761" s="25"/>
    </row>
    <row r="15762" spans="23:24" x14ac:dyDescent="0.2">
      <c r="W15762" s="25"/>
      <c r="X15762" s="25"/>
    </row>
    <row r="15763" spans="23:24" x14ac:dyDescent="0.2">
      <c r="W15763" s="25"/>
      <c r="X15763" s="25"/>
    </row>
    <row r="15764" spans="23:24" x14ac:dyDescent="0.2">
      <c r="W15764" s="25"/>
      <c r="X15764" s="25"/>
    </row>
    <row r="15765" spans="23:24" x14ac:dyDescent="0.2">
      <c r="W15765" s="25"/>
      <c r="X15765" s="25"/>
    </row>
    <row r="15766" spans="23:24" x14ac:dyDescent="0.2">
      <c r="W15766" s="25"/>
      <c r="X15766" s="25"/>
    </row>
    <row r="15767" spans="23:24" x14ac:dyDescent="0.2">
      <c r="W15767" s="25"/>
      <c r="X15767" s="25"/>
    </row>
    <row r="15768" spans="23:24" x14ac:dyDescent="0.2">
      <c r="W15768" s="25"/>
      <c r="X15768" s="25"/>
    </row>
    <row r="15769" spans="23:24" x14ac:dyDescent="0.2">
      <c r="W15769" s="25"/>
      <c r="X15769" s="25"/>
    </row>
    <row r="15770" spans="23:24" x14ac:dyDescent="0.2">
      <c r="W15770" s="25"/>
      <c r="X15770" s="25"/>
    </row>
    <row r="15771" spans="23:24" x14ac:dyDescent="0.2">
      <c r="W15771" s="25"/>
      <c r="X15771" s="25"/>
    </row>
    <row r="15772" spans="23:24" x14ac:dyDescent="0.2">
      <c r="W15772" s="25"/>
      <c r="X15772" s="25"/>
    </row>
    <row r="15773" spans="23:24" x14ac:dyDescent="0.2">
      <c r="W15773" s="25"/>
      <c r="X15773" s="25"/>
    </row>
    <row r="15774" spans="23:24" x14ac:dyDescent="0.2">
      <c r="W15774" s="25"/>
      <c r="X15774" s="25"/>
    </row>
    <row r="15775" spans="23:24" x14ac:dyDescent="0.2">
      <c r="W15775" s="25"/>
      <c r="X15775" s="25"/>
    </row>
    <row r="15776" spans="23:24" x14ac:dyDescent="0.2">
      <c r="W15776" s="25"/>
      <c r="X15776" s="25"/>
    </row>
    <row r="15777" spans="23:24" x14ac:dyDescent="0.2">
      <c r="W15777" s="25"/>
      <c r="X15777" s="25"/>
    </row>
    <row r="15778" spans="23:24" x14ac:dyDescent="0.2">
      <c r="W15778" s="25"/>
      <c r="X15778" s="25"/>
    </row>
    <row r="15779" spans="23:24" x14ac:dyDescent="0.2">
      <c r="W15779" s="25"/>
      <c r="X15779" s="25"/>
    </row>
    <row r="15780" spans="23:24" x14ac:dyDescent="0.2">
      <c r="W15780" s="25"/>
      <c r="X15780" s="25"/>
    </row>
    <row r="15781" spans="23:24" x14ac:dyDescent="0.2">
      <c r="W15781" s="25"/>
      <c r="X15781" s="25"/>
    </row>
    <row r="15782" spans="23:24" x14ac:dyDescent="0.2">
      <c r="W15782" s="25"/>
      <c r="X15782" s="25"/>
    </row>
    <row r="15783" spans="23:24" x14ac:dyDescent="0.2">
      <c r="W15783" s="25"/>
      <c r="X15783" s="25"/>
    </row>
    <row r="15784" spans="23:24" x14ac:dyDescent="0.2">
      <c r="W15784" s="25"/>
      <c r="X15784" s="25"/>
    </row>
    <row r="15785" spans="23:24" x14ac:dyDescent="0.2">
      <c r="W15785" s="25"/>
      <c r="X15785" s="25"/>
    </row>
    <row r="15786" spans="23:24" x14ac:dyDescent="0.2">
      <c r="W15786" s="25"/>
      <c r="X15786" s="25"/>
    </row>
    <row r="15787" spans="23:24" x14ac:dyDescent="0.2">
      <c r="W15787" s="25"/>
      <c r="X15787" s="25"/>
    </row>
    <row r="15788" spans="23:24" x14ac:dyDescent="0.2">
      <c r="W15788" s="25"/>
      <c r="X15788" s="25"/>
    </row>
    <row r="15789" spans="23:24" x14ac:dyDescent="0.2">
      <c r="W15789" s="25"/>
      <c r="X15789" s="25"/>
    </row>
    <row r="15790" spans="23:24" x14ac:dyDescent="0.2">
      <c r="W15790" s="25"/>
      <c r="X15790" s="25"/>
    </row>
    <row r="15791" spans="23:24" x14ac:dyDescent="0.2">
      <c r="W15791" s="25"/>
      <c r="X15791" s="25"/>
    </row>
    <row r="15792" spans="23:24" x14ac:dyDescent="0.2">
      <c r="W15792" s="25"/>
      <c r="X15792" s="25"/>
    </row>
    <row r="15793" spans="23:24" x14ac:dyDescent="0.2">
      <c r="W15793" s="25"/>
      <c r="X15793" s="25"/>
    </row>
    <row r="15794" spans="23:24" x14ac:dyDescent="0.2">
      <c r="W15794" s="25"/>
      <c r="X15794" s="25"/>
    </row>
    <row r="15795" spans="23:24" x14ac:dyDescent="0.2">
      <c r="W15795" s="25"/>
      <c r="X15795" s="25"/>
    </row>
    <row r="15796" spans="23:24" x14ac:dyDescent="0.2">
      <c r="W15796" s="25"/>
      <c r="X15796" s="25"/>
    </row>
    <row r="15797" spans="23:24" x14ac:dyDescent="0.2">
      <c r="W15797" s="25"/>
      <c r="X15797" s="25"/>
    </row>
    <row r="15798" spans="23:24" x14ac:dyDescent="0.2">
      <c r="W15798" s="25"/>
      <c r="X15798" s="25"/>
    </row>
    <row r="15799" spans="23:24" x14ac:dyDescent="0.2">
      <c r="W15799" s="25"/>
      <c r="X15799" s="25"/>
    </row>
    <row r="15800" spans="23:24" x14ac:dyDescent="0.2">
      <c r="W15800" s="25"/>
      <c r="X15800" s="25"/>
    </row>
    <row r="15801" spans="23:24" x14ac:dyDescent="0.2">
      <c r="W15801" s="25"/>
      <c r="X15801" s="25"/>
    </row>
    <row r="15802" spans="23:24" x14ac:dyDescent="0.2">
      <c r="W15802" s="25"/>
      <c r="X15802" s="25"/>
    </row>
    <row r="15803" spans="23:24" x14ac:dyDescent="0.2">
      <c r="W15803" s="25"/>
      <c r="X15803" s="25"/>
    </row>
    <row r="15804" spans="23:24" x14ac:dyDescent="0.2">
      <c r="W15804" s="25"/>
      <c r="X15804" s="25"/>
    </row>
    <row r="15805" spans="23:24" x14ac:dyDescent="0.2">
      <c r="W15805" s="25"/>
      <c r="X15805" s="25"/>
    </row>
    <row r="15806" spans="23:24" x14ac:dyDescent="0.2">
      <c r="W15806" s="25"/>
      <c r="X15806" s="25"/>
    </row>
    <row r="15807" spans="23:24" x14ac:dyDescent="0.2">
      <c r="W15807" s="25"/>
      <c r="X15807" s="25"/>
    </row>
    <row r="15808" spans="23:24" x14ac:dyDescent="0.2">
      <c r="W15808" s="25"/>
      <c r="X15808" s="25"/>
    </row>
    <row r="15809" spans="23:24" x14ac:dyDescent="0.2">
      <c r="W15809" s="25"/>
      <c r="X15809" s="25"/>
    </row>
    <row r="15810" spans="23:24" x14ac:dyDescent="0.2">
      <c r="W15810" s="25"/>
      <c r="X15810" s="25"/>
    </row>
    <row r="15811" spans="23:24" x14ac:dyDescent="0.2">
      <c r="W15811" s="25"/>
      <c r="X15811" s="25"/>
    </row>
    <row r="15812" spans="23:24" x14ac:dyDescent="0.2">
      <c r="W15812" s="25"/>
      <c r="X15812" s="25"/>
    </row>
    <row r="15813" spans="23:24" x14ac:dyDescent="0.2">
      <c r="W15813" s="25"/>
      <c r="X15813" s="25"/>
    </row>
    <row r="15814" spans="23:24" x14ac:dyDescent="0.2">
      <c r="W15814" s="25"/>
      <c r="X15814" s="25"/>
    </row>
    <row r="15815" spans="23:24" x14ac:dyDescent="0.2">
      <c r="W15815" s="25"/>
      <c r="X15815" s="25"/>
    </row>
    <row r="15816" spans="23:24" x14ac:dyDescent="0.2">
      <c r="W15816" s="25"/>
      <c r="X15816" s="25"/>
    </row>
    <row r="15817" spans="23:24" x14ac:dyDescent="0.2">
      <c r="W15817" s="25"/>
      <c r="X15817" s="25"/>
    </row>
    <row r="15818" spans="23:24" x14ac:dyDescent="0.2">
      <c r="W15818" s="25"/>
      <c r="X15818" s="25"/>
    </row>
    <row r="15819" spans="23:24" x14ac:dyDescent="0.2">
      <c r="W15819" s="25"/>
      <c r="X15819" s="25"/>
    </row>
    <row r="15820" spans="23:24" x14ac:dyDescent="0.2">
      <c r="W15820" s="25"/>
      <c r="X15820" s="25"/>
    </row>
    <row r="15821" spans="23:24" x14ac:dyDescent="0.2">
      <c r="W15821" s="25"/>
      <c r="X15821" s="25"/>
    </row>
    <row r="15822" spans="23:24" x14ac:dyDescent="0.2">
      <c r="W15822" s="25"/>
      <c r="X15822" s="25"/>
    </row>
    <row r="15823" spans="23:24" x14ac:dyDescent="0.2">
      <c r="W15823" s="25"/>
      <c r="X15823" s="25"/>
    </row>
    <row r="15824" spans="23:24" x14ac:dyDescent="0.2">
      <c r="W15824" s="25"/>
      <c r="X15824" s="25"/>
    </row>
    <row r="15825" spans="23:24" x14ac:dyDescent="0.2">
      <c r="W15825" s="25"/>
      <c r="X15825" s="25"/>
    </row>
    <row r="15826" spans="23:24" x14ac:dyDescent="0.2">
      <c r="W15826" s="25"/>
      <c r="X15826" s="25"/>
    </row>
    <row r="15827" spans="23:24" x14ac:dyDescent="0.2">
      <c r="W15827" s="25"/>
      <c r="X15827" s="25"/>
    </row>
    <row r="15828" spans="23:24" x14ac:dyDescent="0.2">
      <c r="W15828" s="25"/>
      <c r="X15828" s="25"/>
    </row>
    <row r="15829" spans="23:24" x14ac:dyDescent="0.2">
      <c r="W15829" s="25"/>
      <c r="X15829" s="25"/>
    </row>
    <row r="15830" spans="23:24" x14ac:dyDescent="0.2">
      <c r="W15830" s="25"/>
      <c r="X15830" s="25"/>
    </row>
    <row r="15831" spans="23:24" x14ac:dyDescent="0.2">
      <c r="W15831" s="25"/>
      <c r="X15831" s="25"/>
    </row>
    <row r="15832" spans="23:24" x14ac:dyDescent="0.2">
      <c r="W15832" s="25"/>
      <c r="X15832" s="25"/>
    </row>
    <row r="15833" spans="23:24" x14ac:dyDescent="0.2">
      <c r="W15833" s="25"/>
      <c r="X15833" s="25"/>
    </row>
    <row r="15834" spans="23:24" x14ac:dyDescent="0.2">
      <c r="W15834" s="25"/>
      <c r="X15834" s="25"/>
    </row>
    <row r="15835" spans="23:24" x14ac:dyDescent="0.2">
      <c r="W15835" s="25"/>
      <c r="X15835" s="25"/>
    </row>
    <row r="15836" spans="23:24" x14ac:dyDescent="0.2">
      <c r="W15836" s="25"/>
      <c r="X15836" s="25"/>
    </row>
    <row r="15837" spans="23:24" x14ac:dyDescent="0.2">
      <c r="W15837" s="25"/>
      <c r="X15837" s="25"/>
    </row>
    <row r="15838" spans="23:24" x14ac:dyDescent="0.2">
      <c r="W15838" s="25"/>
      <c r="X15838" s="25"/>
    </row>
    <row r="15839" spans="23:24" x14ac:dyDescent="0.2">
      <c r="W15839" s="25"/>
      <c r="X15839" s="25"/>
    </row>
    <row r="15840" spans="23:24" x14ac:dyDescent="0.2">
      <c r="W15840" s="25"/>
      <c r="X15840" s="25"/>
    </row>
    <row r="15841" spans="23:24" x14ac:dyDescent="0.2">
      <c r="W15841" s="25"/>
      <c r="X15841" s="25"/>
    </row>
    <row r="15842" spans="23:24" x14ac:dyDescent="0.2">
      <c r="W15842" s="25"/>
      <c r="X15842" s="25"/>
    </row>
    <row r="15843" spans="23:24" x14ac:dyDescent="0.2">
      <c r="W15843" s="25"/>
      <c r="X15843" s="25"/>
    </row>
    <row r="15844" spans="23:24" x14ac:dyDescent="0.2">
      <c r="W15844" s="25"/>
      <c r="X15844" s="25"/>
    </row>
    <row r="15845" spans="23:24" x14ac:dyDescent="0.2">
      <c r="W15845" s="25"/>
      <c r="X15845" s="25"/>
    </row>
    <row r="15846" spans="23:24" x14ac:dyDescent="0.2">
      <c r="W15846" s="25"/>
      <c r="X15846" s="25"/>
    </row>
    <row r="15847" spans="23:24" x14ac:dyDescent="0.2">
      <c r="W15847" s="25"/>
      <c r="X15847" s="25"/>
    </row>
    <row r="15848" spans="23:24" x14ac:dyDescent="0.2">
      <c r="W15848" s="25"/>
      <c r="X15848" s="25"/>
    </row>
    <row r="15849" spans="23:24" x14ac:dyDescent="0.2">
      <c r="W15849" s="25"/>
      <c r="X15849" s="25"/>
    </row>
    <row r="15850" spans="23:24" x14ac:dyDescent="0.2">
      <c r="W15850" s="25"/>
      <c r="X15850" s="25"/>
    </row>
    <row r="15851" spans="23:24" x14ac:dyDescent="0.2">
      <c r="W15851" s="25"/>
      <c r="X15851" s="25"/>
    </row>
    <row r="15852" spans="23:24" x14ac:dyDescent="0.2">
      <c r="W15852" s="25"/>
      <c r="X15852" s="25"/>
    </row>
    <row r="15853" spans="23:24" x14ac:dyDescent="0.2">
      <c r="W15853" s="25"/>
      <c r="X15853" s="25"/>
    </row>
    <row r="15854" spans="23:24" x14ac:dyDescent="0.2">
      <c r="W15854" s="25"/>
      <c r="X15854" s="25"/>
    </row>
    <row r="15855" spans="23:24" x14ac:dyDescent="0.2">
      <c r="W15855" s="25"/>
      <c r="X15855" s="25"/>
    </row>
    <row r="15856" spans="23:24" x14ac:dyDescent="0.2">
      <c r="W15856" s="25"/>
      <c r="X15856" s="25"/>
    </row>
    <row r="15857" spans="23:24" x14ac:dyDescent="0.2">
      <c r="W15857" s="25"/>
      <c r="X15857" s="25"/>
    </row>
    <row r="15858" spans="23:24" x14ac:dyDescent="0.2">
      <c r="W15858" s="25"/>
      <c r="X15858" s="25"/>
    </row>
    <row r="15859" spans="23:24" x14ac:dyDescent="0.2">
      <c r="W15859" s="25"/>
      <c r="X15859" s="25"/>
    </row>
    <row r="15860" spans="23:24" x14ac:dyDescent="0.2">
      <c r="W15860" s="25"/>
      <c r="X15860" s="25"/>
    </row>
    <row r="15861" spans="23:24" x14ac:dyDescent="0.2">
      <c r="W15861" s="25"/>
      <c r="X15861" s="25"/>
    </row>
    <row r="15862" spans="23:24" x14ac:dyDescent="0.2">
      <c r="W15862" s="25"/>
      <c r="X15862" s="25"/>
    </row>
    <row r="15863" spans="23:24" x14ac:dyDescent="0.2">
      <c r="W15863" s="25"/>
      <c r="X15863" s="25"/>
    </row>
    <row r="15864" spans="23:24" x14ac:dyDescent="0.2">
      <c r="W15864" s="25"/>
      <c r="X15864" s="25"/>
    </row>
    <row r="15865" spans="23:24" x14ac:dyDescent="0.2">
      <c r="W15865" s="25"/>
      <c r="X15865" s="25"/>
    </row>
    <row r="15866" spans="23:24" x14ac:dyDescent="0.2">
      <c r="W15866" s="25"/>
      <c r="X15866" s="25"/>
    </row>
    <row r="15867" spans="23:24" x14ac:dyDescent="0.2">
      <c r="W15867" s="25"/>
      <c r="X15867" s="25"/>
    </row>
    <row r="15868" spans="23:24" x14ac:dyDescent="0.2">
      <c r="W15868" s="25"/>
      <c r="X15868" s="25"/>
    </row>
    <row r="15869" spans="23:24" x14ac:dyDescent="0.2">
      <c r="W15869" s="25"/>
      <c r="X15869" s="25"/>
    </row>
    <row r="15870" spans="23:24" x14ac:dyDescent="0.2">
      <c r="W15870" s="25"/>
      <c r="X15870" s="25"/>
    </row>
    <row r="15871" spans="23:24" x14ac:dyDescent="0.2">
      <c r="W15871" s="25"/>
      <c r="X15871" s="25"/>
    </row>
    <row r="15872" spans="23:24" x14ac:dyDescent="0.2">
      <c r="W15872" s="25"/>
      <c r="X15872" s="25"/>
    </row>
    <row r="15873" spans="23:24" x14ac:dyDescent="0.2">
      <c r="W15873" s="25"/>
      <c r="X15873" s="25"/>
    </row>
    <row r="15874" spans="23:24" x14ac:dyDescent="0.2">
      <c r="W15874" s="25"/>
      <c r="X15874" s="25"/>
    </row>
    <row r="15875" spans="23:24" x14ac:dyDescent="0.2">
      <c r="W15875" s="25"/>
      <c r="X15875" s="25"/>
    </row>
    <row r="15876" spans="23:24" x14ac:dyDescent="0.2">
      <c r="W15876" s="25"/>
      <c r="X15876" s="25"/>
    </row>
    <row r="15877" spans="23:24" x14ac:dyDescent="0.2">
      <c r="W15877" s="25"/>
      <c r="X15877" s="25"/>
    </row>
    <row r="15878" spans="23:24" x14ac:dyDescent="0.2">
      <c r="W15878" s="25"/>
      <c r="X15878" s="25"/>
    </row>
    <row r="15879" spans="23:24" x14ac:dyDescent="0.2">
      <c r="W15879" s="25"/>
      <c r="X15879" s="25"/>
    </row>
    <row r="15880" spans="23:24" x14ac:dyDescent="0.2">
      <c r="W15880" s="25"/>
      <c r="X15880" s="25"/>
    </row>
    <row r="15881" spans="23:24" x14ac:dyDescent="0.2">
      <c r="W15881" s="25"/>
      <c r="X15881" s="25"/>
    </row>
    <row r="15882" spans="23:24" x14ac:dyDescent="0.2">
      <c r="W15882" s="25"/>
      <c r="X15882" s="25"/>
    </row>
    <row r="15883" spans="23:24" x14ac:dyDescent="0.2">
      <c r="W15883" s="25"/>
      <c r="X15883" s="25"/>
    </row>
    <row r="15884" spans="23:24" x14ac:dyDescent="0.2">
      <c r="W15884" s="25"/>
      <c r="X15884" s="25"/>
    </row>
    <row r="15885" spans="23:24" x14ac:dyDescent="0.2">
      <c r="W15885" s="25"/>
      <c r="X15885" s="25"/>
    </row>
    <row r="15886" spans="23:24" x14ac:dyDescent="0.2">
      <c r="W15886" s="25"/>
      <c r="X15886" s="25"/>
    </row>
    <row r="15887" spans="23:24" x14ac:dyDescent="0.2">
      <c r="W15887" s="25"/>
      <c r="X15887" s="25"/>
    </row>
    <row r="15888" spans="23:24" x14ac:dyDescent="0.2">
      <c r="W15888" s="25"/>
      <c r="X15888" s="25"/>
    </row>
    <row r="15889" spans="23:24" x14ac:dyDescent="0.2">
      <c r="W15889" s="25"/>
      <c r="X15889" s="25"/>
    </row>
    <row r="15890" spans="23:24" x14ac:dyDescent="0.2">
      <c r="W15890" s="25"/>
      <c r="X15890" s="25"/>
    </row>
    <row r="15891" spans="23:24" x14ac:dyDescent="0.2">
      <c r="W15891" s="25"/>
      <c r="X15891" s="25"/>
    </row>
    <row r="15892" spans="23:24" x14ac:dyDescent="0.2">
      <c r="W15892" s="25"/>
      <c r="X15892" s="25"/>
    </row>
    <row r="15893" spans="23:24" x14ac:dyDescent="0.2">
      <c r="W15893" s="25"/>
      <c r="X15893" s="25"/>
    </row>
    <row r="15894" spans="23:24" x14ac:dyDescent="0.2">
      <c r="W15894" s="25"/>
      <c r="X15894" s="25"/>
    </row>
    <row r="15895" spans="23:24" x14ac:dyDescent="0.2">
      <c r="W15895" s="25"/>
      <c r="X15895" s="25"/>
    </row>
    <row r="15896" spans="23:24" x14ac:dyDescent="0.2">
      <c r="W15896" s="25"/>
      <c r="X15896" s="25"/>
    </row>
    <row r="15897" spans="23:24" x14ac:dyDescent="0.2">
      <c r="W15897" s="25"/>
      <c r="X15897" s="25"/>
    </row>
    <row r="15898" spans="23:24" x14ac:dyDescent="0.2">
      <c r="W15898" s="25"/>
      <c r="X15898" s="25"/>
    </row>
    <row r="15899" spans="23:24" x14ac:dyDescent="0.2">
      <c r="W15899" s="25"/>
      <c r="X15899" s="25"/>
    </row>
    <row r="15900" spans="23:24" x14ac:dyDescent="0.2">
      <c r="W15900" s="25"/>
      <c r="X15900" s="25"/>
    </row>
    <row r="15901" spans="23:24" x14ac:dyDescent="0.2">
      <c r="W15901" s="25"/>
      <c r="X15901" s="25"/>
    </row>
    <row r="15902" spans="23:24" x14ac:dyDescent="0.2">
      <c r="W15902" s="25"/>
      <c r="X15902" s="25"/>
    </row>
    <row r="15903" spans="23:24" x14ac:dyDescent="0.2">
      <c r="W15903" s="25"/>
      <c r="X15903" s="25"/>
    </row>
    <row r="15904" spans="23:24" x14ac:dyDescent="0.2">
      <c r="W15904" s="25"/>
      <c r="X15904" s="25"/>
    </row>
    <row r="15905" spans="23:24" x14ac:dyDescent="0.2">
      <c r="W15905" s="25"/>
      <c r="X15905" s="25"/>
    </row>
    <row r="15906" spans="23:24" x14ac:dyDescent="0.2">
      <c r="W15906" s="25"/>
      <c r="X15906" s="25"/>
    </row>
    <row r="15907" spans="23:24" x14ac:dyDescent="0.2">
      <c r="W15907" s="25"/>
      <c r="X15907" s="25"/>
    </row>
    <row r="15908" spans="23:24" x14ac:dyDescent="0.2">
      <c r="W15908" s="25"/>
      <c r="X15908" s="25"/>
    </row>
    <row r="15909" spans="23:24" x14ac:dyDescent="0.2">
      <c r="W15909" s="25"/>
      <c r="X15909" s="25"/>
    </row>
    <row r="15910" spans="23:24" x14ac:dyDescent="0.2">
      <c r="W15910" s="25"/>
      <c r="X15910" s="25"/>
    </row>
    <row r="15911" spans="23:24" x14ac:dyDescent="0.2">
      <c r="W15911" s="25"/>
      <c r="X15911" s="25"/>
    </row>
    <row r="15912" spans="23:24" x14ac:dyDescent="0.2">
      <c r="W15912" s="25"/>
      <c r="X15912" s="25"/>
    </row>
    <row r="15913" spans="23:24" x14ac:dyDescent="0.2">
      <c r="W15913" s="25"/>
      <c r="X15913" s="25"/>
    </row>
    <row r="15914" spans="23:24" x14ac:dyDescent="0.2">
      <c r="W15914" s="25"/>
      <c r="X15914" s="25"/>
    </row>
    <row r="15915" spans="23:24" x14ac:dyDescent="0.2">
      <c r="W15915" s="25"/>
      <c r="X15915" s="25"/>
    </row>
    <row r="15916" spans="23:24" x14ac:dyDescent="0.2">
      <c r="W15916" s="25"/>
      <c r="X15916" s="25"/>
    </row>
    <row r="15917" spans="23:24" x14ac:dyDescent="0.2">
      <c r="W15917" s="25"/>
      <c r="X15917" s="25"/>
    </row>
    <row r="15918" spans="23:24" x14ac:dyDescent="0.2">
      <c r="W15918" s="25"/>
      <c r="X15918" s="25"/>
    </row>
    <row r="15919" spans="23:24" x14ac:dyDescent="0.2">
      <c r="W15919" s="25"/>
      <c r="X15919" s="25"/>
    </row>
    <row r="15920" spans="23:24" x14ac:dyDescent="0.2">
      <c r="W15920" s="25"/>
      <c r="X15920" s="25"/>
    </row>
    <row r="15921" spans="23:24" x14ac:dyDescent="0.2">
      <c r="W15921" s="25"/>
      <c r="X15921" s="25"/>
    </row>
    <row r="15922" spans="23:24" x14ac:dyDescent="0.2">
      <c r="W15922" s="25"/>
      <c r="X15922" s="25"/>
    </row>
    <row r="15923" spans="23:24" x14ac:dyDescent="0.2">
      <c r="W15923" s="25"/>
      <c r="X15923" s="25"/>
    </row>
    <row r="15924" spans="23:24" x14ac:dyDescent="0.2">
      <c r="W15924" s="25"/>
      <c r="X15924" s="25"/>
    </row>
    <row r="15925" spans="23:24" x14ac:dyDescent="0.2">
      <c r="W15925" s="25"/>
      <c r="X15925" s="25"/>
    </row>
    <row r="15926" spans="23:24" x14ac:dyDescent="0.2">
      <c r="W15926" s="25"/>
      <c r="X15926" s="25"/>
    </row>
    <row r="15927" spans="23:24" x14ac:dyDescent="0.2">
      <c r="W15927" s="25"/>
      <c r="X15927" s="25"/>
    </row>
    <row r="15928" spans="23:24" x14ac:dyDescent="0.2">
      <c r="W15928" s="25"/>
      <c r="X15928" s="25"/>
    </row>
    <row r="15929" spans="23:24" x14ac:dyDescent="0.2">
      <c r="W15929" s="25"/>
      <c r="X15929" s="25"/>
    </row>
    <row r="15930" spans="23:24" x14ac:dyDescent="0.2">
      <c r="W15930" s="25"/>
      <c r="X15930" s="25"/>
    </row>
    <row r="15931" spans="23:24" x14ac:dyDescent="0.2">
      <c r="W15931" s="25"/>
      <c r="X15931" s="25"/>
    </row>
    <row r="15932" spans="23:24" x14ac:dyDescent="0.2">
      <c r="W15932" s="25"/>
      <c r="X15932" s="25"/>
    </row>
    <row r="15933" spans="23:24" x14ac:dyDescent="0.2">
      <c r="W15933" s="25"/>
      <c r="X15933" s="25"/>
    </row>
    <row r="15934" spans="23:24" x14ac:dyDescent="0.2">
      <c r="W15934" s="25"/>
      <c r="X15934" s="25"/>
    </row>
    <row r="15935" spans="23:24" x14ac:dyDescent="0.2">
      <c r="W15935" s="25"/>
      <c r="X15935" s="25"/>
    </row>
    <row r="15936" spans="23:24" x14ac:dyDescent="0.2">
      <c r="W15936" s="25"/>
      <c r="X15936" s="25"/>
    </row>
    <row r="15937" spans="23:24" x14ac:dyDescent="0.2">
      <c r="W15937" s="25"/>
      <c r="X15937" s="25"/>
    </row>
    <row r="15938" spans="23:24" x14ac:dyDescent="0.2">
      <c r="W15938" s="25"/>
      <c r="X15938" s="25"/>
    </row>
    <row r="15939" spans="23:24" x14ac:dyDescent="0.2">
      <c r="W15939" s="25"/>
      <c r="X15939" s="25"/>
    </row>
    <row r="15940" spans="23:24" x14ac:dyDescent="0.2">
      <c r="W15940" s="25"/>
      <c r="X15940" s="25"/>
    </row>
    <row r="15941" spans="23:24" x14ac:dyDescent="0.2">
      <c r="W15941" s="25"/>
      <c r="X15941" s="25"/>
    </row>
    <row r="15942" spans="23:24" x14ac:dyDescent="0.2">
      <c r="W15942" s="25"/>
      <c r="X15942" s="25"/>
    </row>
    <row r="15943" spans="23:24" x14ac:dyDescent="0.2">
      <c r="W15943" s="25"/>
      <c r="X15943" s="25"/>
    </row>
    <row r="15944" spans="23:24" x14ac:dyDescent="0.2">
      <c r="W15944" s="25"/>
      <c r="X15944" s="25"/>
    </row>
    <row r="15945" spans="23:24" x14ac:dyDescent="0.2">
      <c r="W15945" s="25"/>
      <c r="X15945" s="25"/>
    </row>
    <row r="15946" spans="23:24" x14ac:dyDescent="0.2">
      <c r="W15946" s="25"/>
      <c r="X15946" s="25"/>
    </row>
    <row r="15947" spans="23:24" x14ac:dyDescent="0.2">
      <c r="W15947" s="25"/>
      <c r="X15947" s="25"/>
    </row>
    <row r="15948" spans="23:24" x14ac:dyDescent="0.2">
      <c r="W15948" s="25"/>
      <c r="X15948" s="25"/>
    </row>
    <row r="15949" spans="23:24" x14ac:dyDescent="0.2">
      <c r="W15949" s="25"/>
      <c r="X15949" s="25"/>
    </row>
    <row r="15950" spans="23:24" x14ac:dyDescent="0.2">
      <c r="W15950" s="25"/>
      <c r="X15950" s="25"/>
    </row>
    <row r="15951" spans="23:24" x14ac:dyDescent="0.2">
      <c r="W15951" s="25"/>
      <c r="X15951" s="25"/>
    </row>
    <row r="15952" spans="23:24" x14ac:dyDescent="0.2">
      <c r="W15952" s="25"/>
      <c r="X15952" s="25"/>
    </row>
    <row r="15953" spans="23:24" x14ac:dyDescent="0.2">
      <c r="W15953" s="25"/>
      <c r="X15953" s="25"/>
    </row>
    <row r="15954" spans="23:24" x14ac:dyDescent="0.2">
      <c r="W15954" s="25"/>
      <c r="X15954" s="25"/>
    </row>
    <row r="15955" spans="23:24" x14ac:dyDescent="0.2">
      <c r="W15955" s="25"/>
      <c r="X15955" s="25"/>
    </row>
    <row r="15956" spans="23:24" x14ac:dyDescent="0.2">
      <c r="W15956" s="25"/>
      <c r="X15956" s="25"/>
    </row>
    <row r="15957" spans="23:24" x14ac:dyDescent="0.2">
      <c r="W15957" s="25"/>
      <c r="X15957" s="25"/>
    </row>
    <row r="15958" spans="23:24" x14ac:dyDescent="0.2">
      <c r="W15958" s="25"/>
      <c r="X15958" s="25"/>
    </row>
    <row r="15959" spans="23:24" x14ac:dyDescent="0.2">
      <c r="W15959" s="25"/>
      <c r="X15959" s="25"/>
    </row>
    <row r="15960" spans="23:24" x14ac:dyDescent="0.2">
      <c r="W15960" s="25"/>
      <c r="X15960" s="25"/>
    </row>
    <row r="15961" spans="23:24" x14ac:dyDescent="0.2">
      <c r="W15961" s="25"/>
      <c r="X15961" s="25"/>
    </row>
    <row r="15962" spans="23:24" x14ac:dyDescent="0.2">
      <c r="W15962" s="25"/>
      <c r="X15962" s="25"/>
    </row>
    <row r="15963" spans="23:24" x14ac:dyDescent="0.2">
      <c r="W15963" s="25"/>
      <c r="X15963" s="25"/>
    </row>
    <row r="15964" spans="23:24" x14ac:dyDescent="0.2">
      <c r="W15964" s="25"/>
      <c r="X15964" s="25"/>
    </row>
    <row r="15965" spans="23:24" x14ac:dyDescent="0.2">
      <c r="W15965" s="25"/>
      <c r="X15965" s="25"/>
    </row>
    <row r="15966" spans="23:24" x14ac:dyDescent="0.2">
      <c r="W15966" s="25"/>
      <c r="X15966" s="25"/>
    </row>
    <row r="15967" spans="23:24" x14ac:dyDescent="0.2">
      <c r="W15967" s="25"/>
      <c r="X15967" s="25"/>
    </row>
    <row r="15968" spans="23:24" x14ac:dyDescent="0.2">
      <c r="W15968" s="25"/>
      <c r="X15968" s="25"/>
    </row>
    <row r="15969" spans="23:24" x14ac:dyDescent="0.2">
      <c r="W15969" s="25"/>
      <c r="X15969" s="25"/>
    </row>
    <row r="15970" spans="23:24" x14ac:dyDescent="0.2">
      <c r="W15970" s="25"/>
      <c r="X15970" s="25"/>
    </row>
    <row r="15971" spans="23:24" x14ac:dyDescent="0.2">
      <c r="W15971" s="25"/>
      <c r="X15971" s="25"/>
    </row>
    <row r="15972" spans="23:24" x14ac:dyDescent="0.2">
      <c r="W15972" s="25"/>
      <c r="X15972" s="25"/>
    </row>
    <row r="15973" spans="23:24" x14ac:dyDescent="0.2">
      <c r="W15973" s="25"/>
      <c r="X15973" s="25"/>
    </row>
    <row r="15974" spans="23:24" x14ac:dyDescent="0.2">
      <c r="W15974" s="25"/>
      <c r="X15974" s="25"/>
    </row>
    <row r="15975" spans="23:24" x14ac:dyDescent="0.2">
      <c r="W15975" s="25"/>
      <c r="X15975" s="25"/>
    </row>
    <row r="15976" spans="23:24" x14ac:dyDescent="0.2">
      <c r="W15976" s="25"/>
      <c r="X15976" s="25"/>
    </row>
    <row r="15977" spans="23:24" x14ac:dyDescent="0.2">
      <c r="W15977" s="25"/>
      <c r="X15977" s="25"/>
    </row>
    <row r="15978" spans="23:24" x14ac:dyDescent="0.2">
      <c r="W15978" s="25"/>
      <c r="X15978" s="25"/>
    </row>
    <row r="15979" spans="23:24" x14ac:dyDescent="0.2">
      <c r="W15979" s="25"/>
      <c r="X15979" s="25"/>
    </row>
    <row r="15980" spans="23:24" x14ac:dyDescent="0.2">
      <c r="W15980" s="25"/>
      <c r="X15980" s="25"/>
    </row>
    <row r="15981" spans="23:24" x14ac:dyDescent="0.2">
      <c r="W15981" s="25"/>
      <c r="X15981" s="25"/>
    </row>
    <row r="15982" spans="23:24" x14ac:dyDescent="0.2">
      <c r="W15982" s="25"/>
      <c r="X15982" s="25"/>
    </row>
    <row r="15983" spans="23:24" x14ac:dyDescent="0.2">
      <c r="W15983" s="25"/>
      <c r="X15983" s="25"/>
    </row>
    <row r="15984" spans="23:24" x14ac:dyDescent="0.2">
      <c r="W15984" s="25"/>
      <c r="X15984" s="25"/>
    </row>
    <row r="15985" spans="23:24" x14ac:dyDescent="0.2">
      <c r="W15985" s="25"/>
      <c r="X15985" s="25"/>
    </row>
    <row r="15986" spans="23:24" x14ac:dyDescent="0.2">
      <c r="W15986" s="25"/>
      <c r="X15986" s="25"/>
    </row>
    <row r="15987" spans="23:24" x14ac:dyDescent="0.2">
      <c r="W15987" s="25"/>
      <c r="X15987" s="25"/>
    </row>
    <row r="15988" spans="23:24" x14ac:dyDescent="0.2">
      <c r="W15988" s="25"/>
      <c r="X15988" s="25"/>
    </row>
    <row r="15989" spans="23:24" x14ac:dyDescent="0.2">
      <c r="W15989" s="25"/>
      <c r="X15989" s="25"/>
    </row>
    <row r="15990" spans="23:24" x14ac:dyDescent="0.2">
      <c r="W15990" s="25"/>
      <c r="X15990" s="25"/>
    </row>
    <row r="15991" spans="23:24" x14ac:dyDescent="0.2">
      <c r="W15991" s="25"/>
      <c r="X15991" s="25"/>
    </row>
    <row r="15992" spans="23:24" x14ac:dyDescent="0.2">
      <c r="W15992" s="25"/>
      <c r="X15992" s="25"/>
    </row>
    <row r="15993" spans="23:24" x14ac:dyDescent="0.2">
      <c r="W15993" s="25"/>
      <c r="X15993" s="25"/>
    </row>
    <row r="15994" spans="23:24" x14ac:dyDescent="0.2">
      <c r="W15994" s="25"/>
      <c r="X15994" s="25"/>
    </row>
    <row r="15995" spans="23:24" x14ac:dyDescent="0.2">
      <c r="W15995" s="25"/>
      <c r="X15995" s="25"/>
    </row>
    <row r="15996" spans="23:24" x14ac:dyDescent="0.2">
      <c r="W15996" s="25"/>
      <c r="X15996" s="25"/>
    </row>
    <row r="15997" spans="23:24" x14ac:dyDescent="0.2">
      <c r="W15997" s="25"/>
      <c r="X15997" s="25"/>
    </row>
    <row r="15998" spans="23:24" x14ac:dyDescent="0.2">
      <c r="W15998" s="25"/>
      <c r="X15998" s="25"/>
    </row>
    <row r="15999" spans="23:24" x14ac:dyDescent="0.2">
      <c r="W15999" s="25"/>
      <c r="X15999" s="25"/>
    </row>
    <row r="16000" spans="23:24" x14ac:dyDescent="0.2">
      <c r="W16000" s="25"/>
      <c r="X16000" s="25"/>
    </row>
    <row r="16001" spans="23:24" x14ac:dyDescent="0.2">
      <c r="W16001" s="25"/>
      <c r="X16001" s="25"/>
    </row>
    <row r="16002" spans="23:24" x14ac:dyDescent="0.2">
      <c r="W16002" s="25"/>
      <c r="X16002" s="25"/>
    </row>
    <row r="16003" spans="23:24" x14ac:dyDescent="0.2">
      <c r="W16003" s="25"/>
      <c r="X16003" s="25"/>
    </row>
    <row r="16004" spans="23:24" x14ac:dyDescent="0.2">
      <c r="W16004" s="25"/>
      <c r="X16004" s="25"/>
    </row>
    <row r="16005" spans="23:24" x14ac:dyDescent="0.2">
      <c r="W16005" s="25"/>
      <c r="X16005" s="25"/>
    </row>
    <row r="16006" spans="23:24" x14ac:dyDescent="0.2">
      <c r="W16006" s="25"/>
      <c r="X16006" s="25"/>
    </row>
    <row r="16007" spans="23:24" x14ac:dyDescent="0.2">
      <c r="W16007" s="25"/>
      <c r="X16007" s="25"/>
    </row>
    <row r="16008" spans="23:24" x14ac:dyDescent="0.2">
      <c r="W16008" s="25"/>
      <c r="X16008" s="25"/>
    </row>
    <row r="16009" spans="23:24" x14ac:dyDescent="0.2">
      <c r="W16009" s="25"/>
      <c r="X16009" s="25"/>
    </row>
    <row r="16010" spans="23:24" x14ac:dyDescent="0.2">
      <c r="W16010" s="25"/>
      <c r="X16010" s="25"/>
    </row>
    <row r="16011" spans="23:24" x14ac:dyDescent="0.2">
      <c r="W16011" s="25"/>
      <c r="X16011" s="25"/>
    </row>
    <row r="16012" spans="23:24" x14ac:dyDescent="0.2">
      <c r="W16012" s="25"/>
      <c r="X16012" s="25"/>
    </row>
    <row r="16013" spans="23:24" x14ac:dyDescent="0.2">
      <c r="W16013" s="25"/>
      <c r="X16013" s="25"/>
    </row>
    <row r="16014" spans="23:24" x14ac:dyDescent="0.2">
      <c r="W16014" s="25"/>
      <c r="X16014" s="25"/>
    </row>
    <row r="16015" spans="23:24" x14ac:dyDescent="0.2">
      <c r="W16015" s="25"/>
      <c r="X16015" s="25"/>
    </row>
    <row r="16016" spans="23:24" x14ac:dyDescent="0.2">
      <c r="W16016" s="25"/>
      <c r="X16016" s="25"/>
    </row>
    <row r="16017" spans="23:24" x14ac:dyDescent="0.2">
      <c r="W16017" s="25"/>
      <c r="X16017" s="25"/>
    </row>
    <row r="16018" spans="23:24" x14ac:dyDescent="0.2">
      <c r="W16018" s="25"/>
      <c r="X16018" s="25"/>
    </row>
    <row r="16019" spans="23:24" x14ac:dyDescent="0.2">
      <c r="W16019" s="25"/>
      <c r="X16019" s="25"/>
    </row>
    <row r="16020" spans="23:24" x14ac:dyDescent="0.2">
      <c r="W16020" s="25"/>
      <c r="X16020" s="25"/>
    </row>
    <row r="16021" spans="23:24" x14ac:dyDescent="0.2">
      <c r="W16021" s="25"/>
      <c r="X16021" s="25"/>
    </row>
    <row r="16022" spans="23:24" x14ac:dyDescent="0.2">
      <c r="W16022" s="25"/>
      <c r="X16022" s="25"/>
    </row>
    <row r="16023" spans="23:24" x14ac:dyDescent="0.2">
      <c r="W16023" s="25"/>
      <c r="X16023" s="25"/>
    </row>
    <row r="16024" spans="23:24" x14ac:dyDescent="0.2">
      <c r="W16024" s="25"/>
      <c r="X16024" s="25"/>
    </row>
    <row r="16025" spans="23:24" x14ac:dyDescent="0.2">
      <c r="W16025" s="25"/>
      <c r="X16025" s="25"/>
    </row>
    <row r="16026" spans="23:24" x14ac:dyDescent="0.2">
      <c r="W16026" s="25"/>
      <c r="X16026" s="25"/>
    </row>
    <row r="16027" spans="23:24" x14ac:dyDescent="0.2">
      <c r="W16027" s="25"/>
      <c r="X16027" s="25"/>
    </row>
    <row r="16028" spans="23:24" x14ac:dyDescent="0.2">
      <c r="W16028" s="25"/>
      <c r="X16028" s="25"/>
    </row>
    <row r="16029" spans="23:24" x14ac:dyDescent="0.2">
      <c r="W16029" s="25"/>
      <c r="X16029" s="25"/>
    </row>
    <row r="16030" spans="23:24" x14ac:dyDescent="0.2">
      <c r="W16030" s="25"/>
      <c r="X16030" s="25"/>
    </row>
    <row r="16031" spans="23:24" x14ac:dyDescent="0.2">
      <c r="W16031" s="25"/>
      <c r="X16031" s="25"/>
    </row>
    <row r="16032" spans="23:24" x14ac:dyDescent="0.2">
      <c r="W16032" s="25"/>
      <c r="X16032" s="25"/>
    </row>
    <row r="16033" spans="23:24" x14ac:dyDescent="0.2">
      <c r="W16033" s="25"/>
      <c r="X16033" s="25"/>
    </row>
    <row r="16034" spans="23:24" x14ac:dyDescent="0.2">
      <c r="W16034" s="25"/>
      <c r="X16034" s="25"/>
    </row>
    <row r="16035" spans="23:24" x14ac:dyDescent="0.2">
      <c r="W16035" s="25"/>
      <c r="X16035" s="25"/>
    </row>
    <row r="16036" spans="23:24" x14ac:dyDescent="0.2">
      <c r="W16036" s="25"/>
      <c r="X16036" s="25"/>
    </row>
    <row r="16037" spans="23:24" x14ac:dyDescent="0.2">
      <c r="W16037" s="25"/>
      <c r="X16037" s="25"/>
    </row>
    <row r="16038" spans="23:24" x14ac:dyDescent="0.2">
      <c r="W16038" s="25"/>
      <c r="X16038" s="25"/>
    </row>
    <row r="16039" spans="23:24" x14ac:dyDescent="0.2">
      <c r="W16039" s="25"/>
      <c r="X16039" s="25"/>
    </row>
    <row r="16040" spans="23:24" x14ac:dyDescent="0.2">
      <c r="W16040" s="25"/>
      <c r="X16040" s="25"/>
    </row>
    <row r="16041" spans="23:24" x14ac:dyDescent="0.2">
      <c r="W16041" s="25"/>
      <c r="X16041" s="25"/>
    </row>
    <row r="16042" spans="23:24" x14ac:dyDescent="0.2">
      <c r="W16042" s="25"/>
      <c r="X16042" s="25"/>
    </row>
    <row r="16043" spans="23:24" x14ac:dyDescent="0.2">
      <c r="W16043" s="25"/>
      <c r="X16043" s="25"/>
    </row>
    <row r="16044" spans="23:24" x14ac:dyDescent="0.2">
      <c r="W16044" s="25"/>
      <c r="X16044" s="25"/>
    </row>
    <row r="16045" spans="23:24" x14ac:dyDescent="0.2">
      <c r="W16045" s="25"/>
      <c r="X16045" s="25"/>
    </row>
    <row r="16046" spans="23:24" x14ac:dyDescent="0.2">
      <c r="W16046" s="25"/>
      <c r="X16046" s="25"/>
    </row>
    <row r="16047" spans="23:24" x14ac:dyDescent="0.2">
      <c r="W16047" s="25"/>
      <c r="X16047" s="25"/>
    </row>
    <row r="16048" spans="23:24" x14ac:dyDescent="0.2">
      <c r="W16048" s="25"/>
      <c r="X16048" s="25"/>
    </row>
    <row r="16049" spans="23:24" x14ac:dyDescent="0.2">
      <c r="W16049" s="25"/>
      <c r="X16049" s="25"/>
    </row>
    <row r="16050" spans="23:24" x14ac:dyDescent="0.2">
      <c r="W16050" s="25"/>
      <c r="X16050" s="25"/>
    </row>
    <row r="16051" spans="23:24" x14ac:dyDescent="0.2">
      <c r="W16051" s="25"/>
      <c r="X16051" s="25"/>
    </row>
    <row r="16052" spans="23:24" x14ac:dyDescent="0.2">
      <c r="W16052" s="25"/>
      <c r="X16052" s="25"/>
    </row>
    <row r="16053" spans="23:24" x14ac:dyDescent="0.2">
      <c r="W16053" s="25"/>
      <c r="X16053" s="25"/>
    </row>
    <row r="16054" spans="23:24" x14ac:dyDescent="0.2">
      <c r="W16054" s="25"/>
      <c r="X16054" s="25"/>
    </row>
    <row r="16055" spans="23:24" x14ac:dyDescent="0.2">
      <c r="W16055" s="25"/>
      <c r="X16055" s="25"/>
    </row>
    <row r="16056" spans="23:24" x14ac:dyDescent="0.2">
      <c r="W16056" s="25"/>
      <c r="X16056" s="25"/>
    </row>
    <row r="16057" spans="23:24" x14ac:dyDescent="0.2">
      <c r="W16057" s="25"/>
      <c r="X16057" s="25"/>
    </row>
    <row r="16058" spans="23:24" x14ac:dyDescent="0.2">
      <c r="W16058" s="25"/>
      <c r="X16058" s="25"/>
    </row>
    <row r="16059" spans="23:24" x14ac:dyDescent="0.2">
      <c r="W16059" s="25"/>
      <c r="X16059" s="25"/>
    </row>
    <row r="16060" spans="23:24" x14ac:dyDescent="0.2">
      <c r="W16060" s="25"/>
      <c r="X16060" s="25"/>
    </row>
    <row r="16061" spans="23:24" x14ac:dyDescent="0.2">
      <c r="W16061" s="25"/>
      <c r="X16061" s="25"/>
    </row>
    <row r="16062" spans="23:24" x14ac:dyDescent="0.2">
      <c r="W16062" s="25"/>
      <c r="X16062" s="25"/>
    </row>
    <row r="16063" spans="23:24" x14ac:dyDescent="0.2">
      <c r="W16063" s="25"/>
      <c r="X16063" s="25"/>
    </row>
    <row r="16064" spans="23:24" x14ac:dyDescent="0.2">
      <c r="W16064" s="25"/>
      <c r="X16064" s="25"/>
    </row>
    <row r="16065" spans="23:24" x14ac:dyDescent="0.2">
      <c r="W16065" s="25"/>
      <c r="X16065" s="25"/>
    </row>
    <row r="16066" spans="23:24" x14ac:dyDescent="0.2">
      <c r="W16066" s="25"/>
      <c r="X16066" s="25"/>
    </row>
    <row r="16067" spans="23:24" x14ac:dyDescent="0.2">
      <c r="W16067" s="25"/>
      <c r="X16067" s="25"/>
    </row>
    <row r="16068" spans="23:24" x14ac:dyDescent="0.2">
      <c r="W16068" s="25"/>
      <c r="X16068" s="25"/>
    </row>
    <row r="16069" spans="23:24" x14ac:dyDescent="0.2">
      <c r="W16069" s="25"/>
      <c r="X16069" s="25"/>
    </row>
    <row r="16070" spans="23:24" x14ac:dyDescent="0.2">
      <c r="W16070" s="25"/>
      <c r="X16070" s="25"/>
    </row>
    <row r="16071" spans="23:24" x14ac:dyDescent="0.2">
      <c r="W16071" s="25"/>
      <c r="X16071" s="25"/>
    </row>
    <row r="16072" spans="23:24" x14ac:dyDescent="0.2">
      <c r="W16072" s="25"/>
      <c r="X16072" s="25"/>
    </row>
    <row r="16073" spans="23:24" x14ac:dyDescent="0.2">
      <c r="W16073" s="25"/>
      <c r="X16073" s="25"/>
    </row>
    <row r="16074" spans="23:24" x14ac:dyDescent="0.2">
      <c r="W16074" s="25"/>
      <c r="X16074" s="25"/>
    </row>
    <row r="16075" spans="23:24" x14ac:dyDescent="0.2">
      <c r="W16075" s="25"/>
      <c r="X16075" s="25"/>
    </row>
    <row r="16076" spans="23:24" x14ac:dyDescent="0.2">
      <c r="W16076" s="25"/>
      <c r="X16076" s="25"/>
    </row>
    <row r="16077" spans="23:24" x14ac:dyDescent="0.2">
      <c r="W16077" s="25"/>
      <c r="X16077" s="25"/>
    </row>
    <row r="16078" spans="23:24" x14ac:dyDescent="0.2">
      <c r="W16078" s="25"/>
      <c r="X16078" s="25"/>
    </row>
    <row r="16079" spans="23:24" x14ac:dyDescent="0.2">
      <c r="W16079" s="25"/>
      <c r="X16079" s="25"/>
    </row>
    <row r="16080" spans="23:24" x14ac:dyDescent="0.2">
      <c r="W16080" s="25"/>
      <c r="X16080" s="25"/>
    </row>
    <row r="16081" spans="23:24" x14ac:dyDescent="0.2">
      <c r="W16081" s="25"/>
      <c r="X16081" s="25"/>
    </row>
    <row r="16082" spans="23:24" x14ac:dyDescent="0.2">
      <c r="W16082" s="25"/>
      <c r="X16082" s="25"/>
    </row>
    <row r="16083" spans="23:24" x14ac:dyDescent="0.2">
      <c r="W16083" s="25"/>
      <c r="X16083" s="25"/>
    </row>
    <row r="16084" spans="23:24" x14ac:dyDescent="0.2">
      <c r="W16084" s="25"/>
      <c r="X16084" s="25"/>
    </row>
    <row r="16085" spans="23:24" x14ac:dyDescent="0.2">
      <c r="W16085" s="25"/>
      <c r="X16085" s="25"/>
    </row>
    <row r="16086" spans="23:24" x14ac:dyDescent="0.2">
      <c r="W16086" s="25"/>
      <c r="X16086" s="25"/>
    </row>
    <row r="16087" spans="23:24" x14ac:dyDescent="0.2">
      <c r="W16087" s="25"/>
      <c r="X16087" s="25"/>
    </row>
    <row r="16088" spans="23:24" x14ac:dyDescent="0.2">
      <c r="W16088" s="25"/>
      <c r="X16088" s="25"/>
    </row>
    <row r="16089" spans="23:24" x14ac:dyDescent="0.2">
      <c r="W16089" s="25"/>
      <c r="X16089" s="25"/>
    </row>
    <row r="16090" spans="23:24" x14ac:dyDescent="0.2">
      <c r="W16090" s="25"/>
      <c r="X16090" s="25"/>
    </row>
    <row r="16091" spans="23:24" x14ac:dyDescent="0.2">
      <c r="W16091" s="25"/>
      <c r="X16091" s="25"/>
    </row>
    <row r="16092" spans="23:24" x14ac:dyDescent="0.2">
      <c r="W16092" s="25"/>
      <c r="X16092" s="25"/>
    </row>
    <row r="16093" spans="23:24" x14ac:dyDescent="0.2">
      <c r="W16093" s="25"/>
      <c r="X16093" s="25"/>
    </row>
    <row r="16094" spans="23:24" x14ac:dyDescent="0.2">
      <c r="W16094" s="25"/>
      <c r="X16094" s="25"/>
    </row>
    <row r="16095" spans="23:24" x14ac:dyDescent="0.2">
      <c r="W16095" s="25"/>
      <c r="X16095" s="25"/>
    </row>
    <row r="16096" spans="23:24" x14ac:dyDescent="0.2">
      <c r="W16096" s="25"/>
      <c r="X16096" s="25"/>
    </row>
    <row r="16097" spans="23:24" x14ac:dyDescent="0.2">
      <c r="W16097" s="25"/>
      <c r="X16097" s="25"/>
    </row>
    <row r="16098" spans="23:24" x14ac:dyDescent="0.2">
      <c r="W16098" s="25"/>
      <c r="X16098" s="25"/>
    </row>
    <row r="16099" spans="23:24" x14ac:dyDescent="0.2">
      <c r="W16099" s="25"/>
      <c r="X16099" s="25"/>
    </row>
    <row r="16100" spans="23:24" x14ac:dyDescent="0.2">
      <c r="W16100" s="25"/>
      <c r="X16100" s="25"/>
    </row>
    <row r="16101" spans="23:24" x14ac:dyDescent="0.2">
      <c r="W16101" s="25"/>
      <c r="X16101" s="25"/>
    </row>
    <row r="16102" spans="23:24" x14ac:dyDescent="0.2">
      <c r="W16102" s="25"/>
      <c r="X16102" s="25"/>
    </row>
    <row r="16103" spans="23:24" x14ac:dyDescent="0.2">
      <c r="W16103" s="25"/>
      <c r="X16103" s="25"/>
    </row>
    <row r="16104" spans="23:24" x14ac:dyDescent="0.2">
      <c r="W16104" s="25"/>
      <c r="X16104" s="25"/>
    </row>
    <row r="16105" spans="23:24" x14ac:dyDescent="0.2">
      <c r="W16105" s="25"/>
      <c r="X16105" s="25"/>
    </row>
    <row r="16106" spans="23:24" x14ac:dyDescent="0.2">
      <c r="W16106" s="25"/>
      <c r="X16106" s="25"/>
    </row>
    <row r="16107" spans="23:24" x14ac:dyDescent="0.2">
      <c r="W16107" s="25"/>
      <c r="X16107" s="25"/>
    </row>
    <row r="16108" spans="23:24" x14ac:dyDescent="0.2">
      <c r="W16108" s="25"/>
      <c r="X16108" s="25"/>
    </row>
    <row r="16109" spans="23:24" x14ac:dyDescent="0.2">
      <c r="W16109" s="25"/>
      <c r="X16109" s="25"/>
    </row>
    <row r="16110" spans="23:24" x14ac:dyDescent="0.2">
      <c r="W16110" s="25"/>
      <c r="X16110" s="25"/>
    </row>
    <row r="16111" spans="23:24" x14ac:dyDescent="0.2">
      <c r="W16111" s="25"/>
      <c r="X16111" s="25"/>
    </row>
    <row r="16112" spans="23:24" x14ac:dyDescent="0.2">
      <c r="W16112" s="25"/>
      <c r="X16112" s="25"/>
    </row>
    <row r="16113" spans="23:24" x14ac:dyDescent="0.2">
      <c r="W16113" s="25"/>
      <c r="X16113" s="25"/>
    </row>
    <row r="16114" spans="23:24" x14ac:dyDescent="0.2">
      <c r="W16114" s="25"/>
      <c r="X16114" s="25"/>
    </row>
    <row r="16115" spans="23:24" x14ac:dyDescent="0.2">
      <c r="W16115" s="25"/>
      <c r="X16115" s="25"/>
    </row>
    <row r="16116" spans="23:24" x14ac:dyDescent="0.2">
      <c r="W16116" s="25"/>
      <c r="X16116" s="25"/>
    </row>
    <row r="16117" spans="23:24" x14ac:dyDescent="0.2">
      <c r="W16117" s="25"/>
      <c r="X16117" s="25"/>
    </row>
    <row r="16118" spans="23:24" x14ac:dyDescent="0.2">
      <c r="W16118" s="25"/>
      <c r="X16118" s="25"/>
    </row>
    <row r="16119" spans="23:24" x14ac:dyDescent="0.2">
      <c r="W16119" s="25"/>
      <c r="X16119" s="25"/>
    </row>
    <row r="16120" spans="23:24" x14ac:dyDescent="0.2">
      <c r="W16120" s="25"/>
      <c r="X16120" s="25"/>
    </row>
    <row r="16121" spans="23:24" x14ac:dyDescent="0.2">
      <c r="W16121" s="25"/>
      <c r="X16121" s="25"/>
    </row>
    <row r="16122" spans="23:24" x14ac:dyDescent="0.2">
      <c r="W16122" s="25"/>
      <c r="X16122" s="25"/>
    </row>
    <row r="16123" spans="23:24" x14ac:dyDescent="0.2">
      <c r="W16123" s="25"/>
      <c r="X16123" s="25"/>
    </row>
    <row r="16124" spans="23:24" x14ac:dyDescent="0.2">
      <c r="W16124" s="25"/>
      <c r="X16124" s="25"/>
    </row>
    <row r="16125" spans="23:24" x14ac:dyDescent="0.2">
      <c r="W16125" s="25"/>
      <c r="X16125" s="25"/>
    </row>
    <row r="16126" spans="23:24" x14ac:dyDescent="0.2">
      <c r="W16126" s="25"/>
      <c r="X16126" s="25"/>
    </row>
    <row r="16127" spans="23:24" x14ac:dyDescent="0.2">
      <c r="W16127" s="25"/>
      <c r="X16127" s="25"/>
    </row>
    <row r="16128" spans="23:24" x14ac:dyDescent="0.2">
      <c r="W16128" s="25"/>
      <c r="X16128" s="25"/>
    </row>
    <row r="16129" spans="23:24" x14ac:dyDescent="0.2">
      <c r="W16129" s="25"/>
      <c r="X16129" s="25"/>
    </row>
    <row r="16130" spans="23:24" x14ac:dyDescent="0.2">
      <c r="W16130" s="25"/>
      <c r="X16130" s="25"/>
    </row>
    <row r="16131" spans="23:24" x14ac:dyDescent="0.2">
      <c r="W16131" s="25"/>
      <c r="X16131" s="25"/>
    </row>
    <row r="16132" spans="23:24" x14ac:dyDescent="0.2">
      <c r="W16132" s="25"/>
      <c r="X16132" s="25"/>
    </row>
    <row r="16133" spans="23:24" x14ac:dyDescent="0.2">
      <c r="W16133" s="25"/>
      <c r="X16133" s="25"/>
    </row>
    <row r="16134" spans="23:24" x14ac:dyDescent="0.2">
      <c r="W16134" s="25"/>
      <c r="X16134" s="25"/>
    </row>
    <row r="16135" spans="23:24" x14ac:dyDescent="0.2">
      <c r="W16135" s="25"/>
      <c r="X16135" s="25"/>
    </row>
    <row r="16136" spans="23:24" x14ac:dyDescent="0.2">
      <c r="W16136" s="25"/>
      <c r="X16136" s="25"/>
    </row>
    <row r="16137" spans="23:24" x14ac:dyDescent="0.2">
      <c r="W16137" s="25"/>
      <c r="X16137" s="25"/>
    </row>
    <row r="16138" spans="23:24" x14ac:dyDescent="0.2">
      <c r="W16138" s="25"/>
      <c r="X16138" s="25"/>
    </row>
    <row r="16139" spans="23:24" x14ac:dyDescent="0.2">
      <c r="W16139" s="25"/>
      <c r="X16139" s="25"/>
    </row>
    <row r="16140" spans="23:24" x14ac:dyDescent="0.2">
      <c r="W16140" s="25"/>
      <c r="X16140" s="25"/>
    </row>
    <row r="16141" spans="23:24" x14ac:dyDescent="0.2">
      <c r="W16141" s="25"/>
      <c r="X16141" s="25"/>
    </row>
    <row r="16142" spans="23:24" x14ac:dyDescent="0.2">
      <c r="W16142" s="25"/>
      <c r="X16142" s="25"/>
    </row>
    <row r="16143" spans="23:24" x14ac:dyDescent="0.2">
      <c r="W16143" s="25"/>
      <c r="X16143" s="25"/>
    </row>
    <row r="16144" spans="23:24" x14ac:dyDescent="0.2">
      <c r="W16144" s="25"/>
      <c r="X16144" s="25"/>
    </row>
    <row r="16145" spans="23:24" x14ac:dyDescent="0.2">
      <c r="W16145" s="25"/>
      <c r="X16145" s="25"/>
    </row>
    <row r="16146" spans="23:24" x14ac:dyDescent="0.2">
      <c r="W16146" s="25"/>
      <c r="X16146" s="25"/>
    </row>
    <row r="16147" spans="23:24" x14ac:dyDescent="0.2">
      <c r="W16147" s="25"/>
      <c r="X16147" s="25"/>
    </row>
    <row r="16148" spans="23:24" x14ac:dyDescent="0.2">
      <c r="W16148" s="25"/>
      <c r="X16148" s="25"/>
    </row>
    <row r="16149" spans="23:24" x14ac:dyDescent="0.2">
      <c r="W16149" s="25"/>
      <c r="X16149" s="25"/>
    </row>
    <row r="16150" spans="23:24" x14ac:dyDescent="0.2">
      <c r="W16150" s="25"/>
      <c r="X16150" s="25"/>
    </row>
    <row r="16151" spans="23:24" x14ac:dyDescent="0.2">
      <c r="W16151" s="25"/>
      <c r="X16151" s="25"/>
    </row>
    <row r="16152" spans="23:24" x14ac:dyDescent="0.2">
      <c r="W16152" s="25"/>
      <c r="X16152" s="25"/>
    </row>
    <row r="16153" spans="23:24" x14ac:dyDescent="0.2">
      <c r="W16153" s="25"/>
      <c r="X16153" s="25"/>
    </row>
    <row r="16154" spans="23:24" x14ac:dyDescent="0.2">
      <c r="W16154" s="25"/>
      <c r="X16154" s="25"/>
    </row>
    <row r="16155" spans="23:24" x14ac:dyDescent="0.2">
      <c r="W16155" s="25"/>
      <c r="X16155" s="25"/>
    </row>
    <row r="16156" spans="23:24" x14ac:dyDescent="0.2">
      <c r="W16156" s="25"/>
      <c r="X16156" s="25"/>
    </row>
    <row r="16157" spans="23:24" x14ac:dyDescent="0.2">
      <c r="W16157" s="25"/>
      <c r="X16157" s="25"/>
    </row>
    <row r="16158" spans="23:24" x14ac:dyDescent="0.2">
      <c r="W16158" s="25"/>
      <c r="X16158" s="25"/>
    </row>
    <row r="16159" spans="23:24" x14ac:dyDescent="0.2">
      <c r="W16159" s="25"/>
      <c r="X16159" s="25"/>
    </row>
    <row r="16160" spans="23:24" x14ac:dyDescent="0.2">
      <c r="W16160" s="25"/>
      <c r="X16160" s="25"/>
    </row>
    <row r="16161" spans="23:24" x14ac:dyDescent="0.2">
      <c r="W16161" s="25"/>
      <c r="X16161" s="25"/>
    </row>
    <row r="16162" spans="23:24" x14ac:dyDescent="0.2">
      <c r="W16162" s="25"/>
      <c r="X16162" s="25"/>
    </row>
    <row r="16163" spans="23:24" x14ac:dyDescent="0.2">
      <c r="W16163" s="25"/>
      <c r="X16163" s="25"/>
    </row>
    <row r="16164" spans="23:24" x14ac:dyDescent="0.2">
      <c r="W16164" s="25"/>
      <c r="X16164" s="25"/>
    </row>
    <row r="16165" spans="23:24" x14ac:dyDescent="0.2">
      <c r="W16165" s="25"/>
      <c r="X16165" s="25"/>
    </row>
    <row r="16166" spans="23:24" x14ac:dyDescent="0.2">
      <c r="W16166" s="25"/>
      <c r="X16166" s="25"/>
    </row>
    <row r="16167" spans="23:24" x14ac:dyDescent="0.2">
      <c r="W16167" s="25"/>
      <c r="X16167" s="25"/>
    </row>
    <row r="16168" spans="23:24" x14ac:dyDescent="0.2">
      <c r="W16168" s="25"/>
      <c r="X16168" s="25"/>
    </row>
    <row r="16169" spans="23:24" x14ac:dyDescent="0.2">
      <c r="W16169" s="25"/>
      <c r="X16169" s="25"/>
    </row>
    <row r="16170" spans="23:24" x14ac:dyDescent="0.2">
      <c r="W16170" s="25"/>
      <c r="X16170" s="25"/>
    </row>
    <row r="16171" spans="23:24" x14ac:dyDescent="0.2">
      <c r="W16171" s="25"/>
      <c r="X16171" s="25"/>
    </row>
    <row r="16172" spans="23:24" x14ac:dyDescent="0.2">
      <c r="W16172" s="25"/>
      <c r="X16172" s="25"/>
    </row>
    <row r="16173" spans="23:24" x14ac:dyDescent="0.2">
      <c r="W16173" s="25"/>
      <c r="X16173" s="25"/>
    </row>
    <row r="16174" spans="23:24" x14ac:dyDescent="0.2">
      <c r="W16174" s="25"/>
      <c r="X16174" s="25"/>
    </row>
    <row r="16175" spans="23:24" x14ac:dyDescent="0.2">
      <c r="W16175" s="25"/>
      <c r="X16175" s="25"/>
    </row>
    <row r="16176" spans="23:24" x14ac:dyDescent="0.2">
      <c r="W16176" s="25"/>
      <c r="X16176" s="25"/>
    </row>
    <row r="16177" spans="23:24" x14ac:dyDescent="0.2">
      <c r="W16177" s="25"/>
      <c r="X16177" s="25"/>
    </row>
    <row r="16178" spans="23:24" x14ac:dyDescent="0.2">
      <c r="W16178" s="25"/>
      <c r="X16178" s="25"/>
    </row>
    <row r="16179" spans="23:24" x14ac:dyDescent="0.2">
      <c r="W16179" s="25"/>
      <c r="X16179" s="25"/>
    </row>
    <row r="16180" spans="23:24" x14ac:dyDescent="0.2">
      <c r="W16180" s="25"/>
      <c r="X16180" s="25"/>
    </row>
    <row r="16181" spans="23:24" x14ac:dyDescent="0.2">
      <c r="W16181" s="25"/>
      <c r="X16181" s="25"/>
    </row>
    <row r="16182" spans="23:24" x14ac:dyDescent="0.2">
      <c r="W16182" s="25"/>
      <c r="X16182" s="25"/>
    </row>
    <row r="16183" spans="23:24" x14ac:dyDescent="0.2">
      <c r="W16183" s="25"/>
      <c r="X16183" s="25"/>
    </row>
    <row r="16184" spans="23:24" x14ac:dyDescent="0.2">
      <c r="W16184" s="25"/>
      <c r="X16184" s="25"/>
    </row>
    <row r="16185" spans="23:24" x14ac:dyDescent="0.2">
      <c r="W16185" s="25"/>
      <c r="X16185" s="25"/>
    </row>
    <row r="16186" spans="23:24" x14ac:dyDescent="0.2">
      <c r="W16186" s="25"/>
      <c r="X16186" s="25"/>
    </row>
    <row r="16187" spans="23:24" x14ac:dyDescent="0.2">
      <c r="W16187" s="25"/>
      <c r="X16187" s="25"/>
    </row>
    <row r="16188" spans="23:24" x14ac:dyDescent="0.2">
      <c r="W16188" s="25"/>
      <c r="X16188" s="25"/>
    </row>
    <row r="16189" spans="23:24" x14ac:dyDescent="0.2">
      <c r="W16189" s="25"/>
      <c r="X16189" s="25"/>
    </row>
    <row r="16190" spans="23:24" x14ac:dyDescent="0.2">
      <c r="W16190" s="25"/>
      <c r="X16190" s="25"/>
    </row>
    <row r="16191" spans="23:24" x14ac:dyDescent="0.2">
      <c r="W16191" s="25"/>
      <c r="X16191" s="25"/>
    </row>
    <row r="16192" spans="23:24" x14ac:dyDescent="0.2">
      <c r="W16192" s="25"/>
      <c r="X16192" s="25"/>
    </row>
    <row r="16193" spans="23:24" x14ac:dyDescent="0.2">
      <c r="W16193" s="25"/>
      <c r="X16193" s="25"/>
    </row>
    <row r="16194" spans="23:24" x14ac:dyDescent="0.2">
      <c r="W16194" s="25"/>
      <c r="X16194" s="25"/>
    </row>
    <row r="16195" spans="23:24" x14ac:dyDescent="0.2">
      <c r="W16195" s="25"/>
      <c r="X16195" s="25"/>
    </row>
    <row r="16196" spans="23:24" x14ac:dyDescent="0.2">
      <c r="W16196" s="25"/>
      <c r="X16196" s="25"/>
    </row>
    <row r="16197" spans="23:24" x14ac:dyDescent="0.2">
      <c r="W16197" s="25"/>
      <c r="X16197" s="25"/>
    </row>
    <row r="16198" spans="23:24" x14ac:dyDescent="0.2">
      <c r="W16198" s="25"/>
      <c r="X16198" s="25"/>
    </row>
    <row r="16199" spans="23:24" x14ac:dyDescent="0.2">
      <c r="W16199" s="25"/>
      <c r="X16199" s="25"/>
    </row>
    <row r="16200" spans="23:24" x14ac:dyDescent="0.2">
      <c r="W16200" s="25"/>
      <c r="X16200" s="25"/>
    </row>
    <row r="16201" spans="23:24" x14ac:dyDescent="0.2">
      <c r="W16201" s="25"/>
      <c r="X16201" s="25"/>
    </row>
    <row r="16202" spans="23:24" x14ac:dyDescent="0.2">
      <c r="W16202" s="25"/>
      <c r="X16202" s="25"/>
    </row>
    <row r="16203" spans="23:24" x14ac:dyDescent="0.2">
      <c r="W16203" s="25"/>
      <c r="X16203" s="25"/>
    </row>
    <row r="16204" spans="23:24" x14ac:dyDescent="0.2">
      <c r="W16204" s="25"/>
      <c r="X16204" s="25"/>
    </row>
    <row r="16205" spans="23:24" x14ac:dyDescent="0.2">
      <c r="W16205" s="25"/>
      <c r="X16205" s="25"/>
    </row>
    <row r="16206" spans="23:24" x14ac:dyDescent="0.2">
      <c r="W16206" s="25"/>
      <c r="X16206" s="25"/>
    </row>
    <row r="16207" spans="23:24" x14ac:dyDescent="0.2">
      <c r="W16207" s="25"/>
      <c r="X16207" s="25"/>
    </row>
    <row r="16208" spans="23:24" x14ac:dyDescent="0.2">
      <c r="W16208" s="25"/>
      <c r="X16208" s="25"/>
    </row>
    <row r="16209" spans="23:24" x14ac:dyDescent="0.2">
      <c r="W16209" s="25"/>
      <c r="X16209" s="25"/>
    </row>
    <row r="16210" spans="23:24" x14ac:dyDescent="0.2">
      <c r="W16210" s="25"/>
      <c r="X16210" s="25"/>
    </row>
    <row r="16211" spans="23:24" x14ac:dyDescent="0.2">
      <c r="W16211" s="25"/>
      <c r="X16211" s="25"/>
    </row>
    <row r="16212" spans="23:24" x14ac:dyDescent="0.2">
      <c r="W16212" s="25"/>
      <c r="X16212" s="25"/>
    </row>
    <row r="16213" spans="23:24" x14ac:dyDescent="0.2">
      <c r="W16213" s="25"/>
      <c r="X16213" s="25"/>
    </row>
    <row r="16214" spans="23:24" x14ac:dyDescent="0.2">
      <c r="W16214" s="25"/>
      <c r="X16214" s="25"/>
    </row>
    <row r="16215" spans="23:24" x14ac:dyDescent="0.2">
      <c r="W16215" s="25"/>
      <c r="X16215" s="25"/>
    </row>
    <row r="16216" spans="23:24" x14ac:dyDescent="0.2">
      <c r="W16216" s="25"/>
      <c r="X16216" s="25"/>
    </row>
    <row r="16217" spans="23:24" x14ac:dyDescent="0.2">
      <c r="W16217" s="25"/>
      <c r="X16217" s="25"/>
    </row>
    <row r="16218" spans="23:24" x14ac:dyDescent="0.2">
      <c r="W16218" s="25"/>
      <c r="X16218" s="25"/>
    </row>
    <row r="16219" spans="23:24" x14ac:dyDescent="0.2">
      <c r="W16219" s="25"/>
      <c r="X16219" s="25"/>
    </row>
    <row r="16220" spans="23:24" x14ac:dyDescent="0.2">
      <c r="W16220" s="25"/>
      <c r="X16220" s="25"/>
    </row>
    <row r="16221" spans="23:24" x14ac:dyDescent="0.2">
      <c r="W16221" s="25"/>
      <c r="X16221" s="25"/>
    </row>
    <row r="16222" spans="23:24" x14ac:dyDescent="0.2">
      <c r="W16222" s="25"/>
      <c r="X16222" s="25"/>
    </row>
    <row r="16223" spans="23:24" x14ac:dyDescent="0.2">
      <c r="W16223" s="25"/>
      <c r="X16223" s="25"/>
    </row>
    <row r="16224" spans="23:24" x14ac:dyDescent="0.2">
      <c r="W16224" s="25"/>
      <c r="X16224" s="25"/>
    </row>
    <row r="16225" spans="23:24" x14ac:dyDescent="0.2">
      <c r="W16225" s="25"/>
      <c r="X16225" s="25"/>
    </row>
    <row r="16226" spans="23:24" x14ac:dyDescent="0.2">
      <c r="W16226" s="25"/>
      <c r="X16226" s="25"/>
    </row>
    <row r="16227" spans="23:24" x14ac:dyDescent="0.2">
      <c r="W16227" s="25"/>
      <c r="X16227" s="25"/>
    </row>
    <row r="16228" spans="23:24" x14ac:dyDescent="0.2">
      <c r="W16228" s="25"/>
      <c r="X16228" s="25"/>
    </row>
    <row r="16229" spans="23:24" x14ac:dyDescent="0.2">
      <c r="W16229" s="25"/>
      <c r="X16229" s="25"/>
    </row>
    <row r="16230" spans="23:24" x14ac:dyDescent="0.2">
      <c r="W16230" s="25"/>
      <c r="X16230" s="25"/>
    </row>
    <row r="16231" spans="23:24" x14ac:dyDescent="0.2">
      <c r="W16231" s="25"/>
      <c r="X16231" s="25"/>
    </row>
    <row r="16232" spans="23:24" x14ac:dyDescent="0.2">
      <c r="W16232" s="25"/>
      <c r="X16232" s="25"/>
    </row>
    <row r="16233" spans="23:24" x14ac:dyDescent="0.2">
      <c r="W16233" s="25"/>
      <c r="X16233" s="25"/>
    </row>
    <row r="16234" spans="23:24" x14ac:dyDescent="0.2">
      <c r="W16234" s="25"/>
      <c r="X16234" s="25"/>
    </row>
    <row r="16235" spans="23:24" x14ac:dyDescent="0.2">
      <c r="W16235" s="25"/>
      <c r="X16235" s="25"/>
    </row>
    <row r="16236" spans="23:24" x14ac:dyDescent="0.2">
      <c r="W16236" s="25"/>
      <c r="X16236" s="25"/>
    </row>
    <row r="16237" spans="23:24" x14ac:dyDescent="0.2">
      <c r="W16237" s="25"/>
      <c r="X16237" s="25"/>
    </row>
    <row r="16238" spans="23:24" x14ac:dyDescent="0.2">
      <c r="W16238" s="25"/>
      <c r="X16238" s="25"/>
    </row>
    <row r="16239" spans="23:24" x14ac:dyDescent="0.2">
      <c r="W16239" s="25"/>
      <c r="X16239" s="25"/>
    </row>
    <row r="16240" spans="23:24" x14ac:dyDescent="0.2">
      <c r="W16240" s="25"/>
      <c r="X16240" s="25"/>
    </row>
    <row r="16241" spans="23:24" x14ac:dyDescent="0.2">
      <c r="W16241" s="25"/>
      <c r="X16241" s="25"/>
    </row>
    <row r="16242" spans="23:24" x14ac:dyDescent="0.2">
      <c r="W16242" s="25"/>
      <c r="X16242" s="25"/>
    </row>
    <row r="16243" spans="23:24" x14ac:dyDescent="0.2">
      <c r="W16243" s="25"/>
      <c r="X16243" s="25"/>
    </row>
    <row r="16244" spans="23:24" x14ac:dyDescent="0.2">
      <c r="W16244" s="25"/>
      <c r="X16244" s="25"/>
    </row>
    <row r="16245" spans="23:24" x14ac:dyDescent="0.2">
      <c r="W16245" s="25"/>
      <c r="X16245" s="25"/>
    </row>
    <row r="16246" spans="23:24" x14ac:dyDescent="0.2">
      <c r="W16246" s="25"/>
      <c r="X16246" s="25"/>
    </row>
    <row r="16247" spans="23:24" x14ac:dyDescent="0.2">
      <c r="W16247" s="25"/>
      <c r="X16247" s="25"/>
    </row>
    <row r="16248" spans="23:24" x14ac:dyDescent="0.2">
      <c r="W16248" s="25"/>
      <c r="X16248" s="25"/>
    </row>
    <row r="16249" spans="23:24" x14ac:dyDescent="0.2">
      <c r="W16249" s="25"/>
      <c r="X16249" s="25"/>
    </row>
    <row r="16250" spans="23:24" x14ac:dyDescent="0.2">
      <c r="W16250" s="25"/>
      <c r="X16250" s="25"/>
    </row>
    <row r="16251" spans="23:24" x14ac:dyDescent="0.2">
      <c r="W16251" s="25"/>
      <c r="X16251" s="25"/>
    </row>
    <row r="16252" spans="23:24" x14ac:dyDescent="0.2">
      <c r="W16252" s="25"/>
      <c r="X16252" s="25"/>
    </row>
    <row r="16253" spans="23:24" x14ac:dyDescent="0.2">
      <c r="W16253" s="25"/>
      <c r="X16253" s="25"/>
    </row>
    <row r="16254" spans="23:24" x14ac:dyDescent="0.2">
      <c r="W16254" s="25"/>
      <c r="X16254" s="25"/>
    </row>
    <row r="16255" spans="23:24" x14ac:dyDescent="0.2">
      <c r="W16255" s="25"/>
      <c r="X16255" s="25"/>
    </row>
    <row r="16256" spans="23:24" x14ac:dyDescent="0.2">
      <c r="W16256" s="25"/>
      <c r="X16256" s="25"/>
    </row>
    <row r="16257" spans="23:24" x14ac:dyDescent="0.2">
      <c r="W16257" s="25"/>
      <c r="X16257" s="25"/>
    </row>
    <row r="16258" spans="23:24" x14ac:dyDescent="0.2">
      <c r="W16258" s="25"/>
      <c r="X16258" s="25"/>
    </row>
    <row r="16259" spans="23:24" x14ac:dyDescent="0.2">
      <c r="W16259" s="25"/>
      <c r="X16259" s="25"/>
    </row>
    <row r="16260" spans="23:24" x14ac:dyDescent="0.2">
      <c r="W16260" s="25"/>
      <c r="X16260" s="25"/>
    </row>
    <row r="16261" spans="23:24" x14ac:dyDescent="0.2">
      <c r="W16261" s="25"/>
      <c r="X16261" s="25"/>
    </row>
    <row r="16262" spans="23:24" x14ac:dyDescent="0.2">
      <c r="W16262" s="25"/>
      <c r="X16262" s="25"/>
    </row>
    <row r="16263" spans="23:24" x14ac:dyDescent="0.2">
      <c r="W16263" s="25"/>
      <c r="X16263" s="25"/>
    </row>
    <row r="16264" spans="23:24" x14ac:dyDescent="0.2">
      <c r="W16264" s="25"/>
      <c r="X16264" s="25"/>
    </row>
    <row r="16265" spans="23:24" x14ac:dyDescent="0.2">
      <c r="W16265" s="25"/>
      <c r="X16265" s="25"/>
    </row>
    <row r="16266" spans="23:24" x14ac:dyDescent="0.2">
      <c r="W16266" s="25"/>
      <c r="X16266" s="25"/>
    </row>
    <row r="16267" spans="23:24" x14ac:dyDescent="0.2">
      <c r="W16267" s="25"/>
      <c r="X16267" s="25"/>
    </row>
    <row r="16268" spans="23:24" x14ac:dyDescent="0.2">
      <c r="W16268" s="25"/>
      <c r="X16268" s="25"/>
    </row>
    <row r="16269" spans="23:24" x14ac:dyDescent="0.2">
      <c r="W16269" s="25"/>
      <c r="X16269" s="25"/>
    </row>
    <row r="16270" spans="23:24" x14ac:dyDescent="0.2">
      <c r="W16270" s="25"/>
      <c r="X16270" s="25"/>
    </row>
    <row r="16271" spans="23:24" x14ac:dyDescent="0.2">
      <c r="W16271" s="25"/>
      <c r="X16271" s="25"/>
    </row>
    <row r="16272" spans="23:24" x14ac:dyDescent="0.2">
      <c r="W16272" s="25"/>
      <c r="X16272" s="25"/>
    </row>
    <row r="16273" spans="23:24" x14ac:dyDescent="0.2">
      <c r="W16273" s="25"/>
      <c r="X16273" s="25"/>
    </row>
    <row r="16274" spans="23:24" x14ac:dyDescent="0.2">
      <c r="W16274" s="25"/>
      <c r="X16274" s="25"/>
    </row>
    <row r="16275" spans="23:24" x14ac:dyDescent="0.2">
      <c r="W16275" s="25"/>
      <c r="X16275" s="25"/>
    </row>
    <row r="16276" spans="23:24" x14ac:dyDescent="0.2">
      <c r="W16276" s="25"/>
      <c r="X16276" s="25"/>
    </row>
    <row r="16277" spans="23:24" x14ac:dyDescent="0.2">
      <c r="W16277" s="25"/>
      <c r="X16277" s="25"/>
    </row>
    <row r="16278" spans="23:24" x14ac:dyDescent="0.2">
      <c r="W16278" s="25"/>
      <c r="X16278" s="25"/>
    </row>
    <row r="16279" spans="23:24" x14ac:dyDescent="0.2">
      <c r="W16279" s="25"/>
      <c r="X16279" s="25"/>
    </row>
    <row r="16280" spans="23:24" x14ac:dyDescent="0.2">
      <c r="W16280" s="25"/>
      <c r="X16280" s="25"/>
    </row>
    <row r="16281" spans="23:24" x14ac:dyDescent="0.2">
      <c r="W16281" s="25"/>
      <c r="X16281" s="25"/>
    </row>
    <row r="16282" spans="23:24" x14ac:dyDescent="0.2">
      <c r="W16282" s="25"/>
      <c r="X16282" s="25"/>
    </row>
    <row r="16283" spans="23:24" x14ac:dyDescent="0.2">
      <c r="W16283" s="25"/>
      <c r="X16283" s="25"/>
    </row>
    <row r="16284" spans="23:24" x14ac:dyDescent="0.2">
      <c r="W16284" s="25"/>
      <c r="X16284" s="25"/>
    </row>
    <row r="16285" spans="23:24" x14ac:dyDescent="0.2">
      <c r="W16285" s="25"/>
      <c r="X16285" s="25"/>
    </row>
    <row r="16286" spans="23:24" x14ac:dyDescent="0.2">
      <c r="W16286" s="25"/>
      <c r="X16286" s="25"/>
    </row>
    <row r="16287" spans="23:24" x14ac:dyDescent="0.2">
      <c r="W16287" s="25"/>
      <c r="X16287" s="25"/>
    </row>
    <row r="16288" spans="23:24" x14ac:dyDescent="0.2">
      <c r="W16288" s="25"/>
      <c r="X16288" s="25"/>
    </row>
    <row r="16289" spans="23:24" x14ac:dyDescent="0.2">
      <c r="W16289" s="25"/>
      <c r="X16289" s="25"/>
    </row>
    <row r="16290" spans="23:24" x14ac:dyDescent="0.2">
      <c r="W16290" s="25"/>
      <c r="X16290" s="25"/>
    </row>
    <row r="16291" spans="23:24" x14ac:dyDescent="0.2">
      <c r="W16291" s="25"/>
      <c r="X16291" s="25"/>
    </row>
    <row r="16292" spans="23:24" x14ac:dyDescent="0.2">
      <c r="W16292" s="25"/>
      <c r="X16292" s="25"/>
    </row>
    <row r="16293" spans="23:24" x14ac:dyDescent="0.2">
      <c r="W16293" s="25"/>
      <c r="X16293" s="25"/>
    </row>
    <row r="16294" spans="23:24" x14ac:dyDescent="0.2">
      <c r="W16294" s="25"/>
      <c r="X16294" s="25"/>
    </row>
    <row r="16295" spans="23:24" x14ac:dyDescent="0.2">
      <c r="W16295" s="25"/>
      <c r="X16295" s="25"/>
    </row>
    <row r="16296" spans="23:24" x14ac:dyDescent="0.2">
      <c r="W16296" s="25"/>
      <c r="X16296" s="25"/>
    </row>
    <row r="16297" spans="23:24" x14ac:dyDescent="0.2">
      <c r="W16297" s="25"/>
      <c r="X16297" s="25"/>
    </row>
    <row r="16298" spans="23:24" x14ac:dyDescent="0.2">
      <c r="W16298" s="25"/>
      <c r="X16298" s="25"/>
    </row>
    <row r="16299" spans="23:24" x14ac:dyDescent="0.2">
      <c r="W16299" s="25"/>
      <c r="X16299" s="25"/>
    </row>
    <row r="16300" spans="23:24" x14ac:dyDescent="0.2">
      <c r="W16300" s="25"/>
      <c r="X16300" s="25"/>
    </row>
    <row r="16301" spans="23:24" x14ac:dyDescent="0.2">
      <c r="W16301" s="25"/>
      <c r="X16301" s="25"/>
    </row>
    <row r="16302" spans="23:24" x14ac:dyDescent="0.2">
      <c r="W16302" s="25"/>
      <c r="X16302" s="25"/>
    </row>
    <row r="16303" spans="23:24" x14ac:dyDescent="0.2">
      <c r="W16303" s="25"/>
      <c r="X16303" s="25"/>
    </row>
    <row r="16304" spans="23:24" x14ac:dyDescent="0.2">
      <c r="W16304" s="25"/>
      <c r="X16304" s="25"/>
    </row>
    <row r="16305" spans="23:24" x14ac:dyDescent="0.2">
      <c r="W16305" s="25"/>
      <c r="X16305" s="25"/>
    </row>
    <row r="16306" spans="23:24" x14ac:dyDescent="0.2">
      <c r="W16306" s="25"/>
      <c r="X16306" s="25"/>
    </row>
    <row r="16307" spans="23:24" x14ac:dyDescent="0.2">
      <c r="W16307" s="25"/>
      <c r="X16307" s="25"/>
    </row>
    <row r="16308" spans="23:24" x14ac:dyDescent="0.2">
      <c r="W16308" s="25"/>
      <c r="X16308" s="25"/>
    </row>
    <row r="16309" spans="23:24" x14ac:dyDescent="0.2">
      <c r="W16309" s="25"/>
      <c r="X16309" s="25"/>
    </row>
    <row r="16310" spans="23:24" x14ac:dyDescent="0.2">
      <c r="W16310" s="25"/>
      <c r="X16310" s="25"/>
    </row>
    <row r="16311" spans="23:24" x14ac:dyDescent="0.2">
      <c r="W16311" s="25"/>
      <c r="X16311" s="25"/>
    </row>
    <row r="16312" spans="23:24" x14ac:dyDescent="0.2">
      <c r="W16312" s="25"/>
      <c r="X16312" s="25"/>
    </row>
    <row r="16313" spans="23:24" x14ac:dyDescent="0.2">
      <c r="W16313" s="25"/>
      <c r="X16313" s="25"/>
    </row>
    <row r="16314" spans="23:24" x14ac:dyDescent="0.2">
      <c r="W16314" s="25"/>
      <c r="X16314" s="25"/>
    </row>
    <row r="16315" spans="23:24" x14ac:dyDescent="0.2">
      <c r="W16315" s="25"/>
      <c r="X16315" s="25"/>
    </row>
    <row r="16316" spans="23:24" x14ac:dyDescent="0.2">
      <c r="W16316" s="25"/>
      <c r="X16316" s="25"/>
    </row>
    <row r="16317" spans="23:24" x14ac:dyDescent="0.2">
      <c r="W16317" s="25"/>
      <c r="X16317" s="25"/>
    </row>
    <row r="16318" spans="23:24" x14ac:dyDescent="0.2">
      <c r="W16318" s="25"/>
      <c r="X16318" s="25"/>
    </row>
    <row r="16319" spans="23:24" x14ac:dyDescent="0.2">
      <c r="W16319" s="25"/>
      <c r="X16319" s="25"/>
    </row>
    <row r="16320" spans="23:24" x14ac:dyDescent="0.2">
      <c r="W16320" s="25"/>
      <c r="X16320" s="25"/>
    </row>
    <row r="16321" spans="23:24" x14ac:dyDescent="0.2">
      <c r="W16321" s="25"/>
      <c r="X16321" s="25"/>
    </row>
    <row r="16322" spans="23:24" x14ac:dyDescent="0.2">
      <c r="W16322" s="25"/>
      <c r="X16322" s="25"/>
    </row>
    <row r="16323" spans="23:24" x14ac:dyDescent="0.2">
      <c r="W16323" s="25"/>
      <c r="X16323" s="25"/>
    </row>
    <row r="16324" spans="23:24" x14ac:dyDescent="0.2">
      <c r="W16324" s="25"/>
      <c r="X16324" s="25"/>
    </row>
    <row r="16325" spans="23:24" x14ac:dyDescent="0.2">
      <c r="W16325" s="25"/>
      <c r="X16325" s="25"/>
    </row>
    <row r="16326" spans="23:24" x14ac:dyDescent="0.2">
      <c r="W16326" s="25"/>
      <c r="X16326" s="25"/>
    </row>
    <row r="16327" spans="23:24" x14ac:dyDescent="0.2">
      <c r="W16327" s="25"/>
      <c r="X16327" s="25"/>
    </row>
    <row r="16328" spans="23:24" x14ac:dyDescent="0.2">
      <c r="W16328" s="25"/>
      <c r="X16328" s="25"/>
    </row>
    <row r="16329" spans="23:24" x14ac:dyDescent="0.2">
      <c r="W16329" s="25"/>
      <c r="X16329" s="25"/>
    </row>
    <row r="16330" spans="23:24" x14ac:dyDescent="0.2">
      <c r="W16330" s="25"/>
      <c r="X16330" s="25"/>
    </row>
    <row r="16331" spans="23:24" x14ac:dyDescent="0.2">
      <c r="W16331" s="25"/>
      <c r="X16331" s="25"/>
    </row>
    <row r="16332" spans="23:24" x14ac:dyDescent="0.2">
      <c r="W16332" s="25"/>
      <c r="X16332" s="25"/>
    </row>
    <row r="16333" spans="23:24" x14ac:dyDescent="0.2">
      <c r="W16333" s="25"/>
      <c r="X16333" s="25"/>
    </row>
    <row r="16334" spans="23:24" x14ac:dyDescent="0.2">
      <c r="W16334" s="25"/>
      <c r="X16334" s="25"/>
    </row>
    <row r="16335" spans="23:24" x14ac:dyDescent="0.2">
      <c r="W16335" s="25"/>
      <c r="X16335" s="25"/>
    </row>
    <row r="16336" spans="23:24" x14ac:dyDescent="0.2">
      <c r="W16336" s="25"/>
      <c r="X16336" s="25"/>
    </row>
    <row r="16337" spans="23:24" x14ac:dyDescent="0.2">
      <c r="W16337" s="25"/>
      <c r="X16337" s="25"/>
    </row>
    <row r="16338" spans="23:24" x14ac:dyDescent="0.2">
      <c r="W16338" s="25"/>
      <c r="X16338" s="25"/>
    </row>
    <row r="16339" spans="23:24" x14ac:dyDescent="0.2">
      <c r="W16339" s="25"/>
      <c r="X16339" s="25"/>
    </row>
    <row r="16340" spans="23:24" x14ac:dyDescent="0.2">
      <c r="W16340" s="25"/>
      <c r="X16340" s="25"/>
    </row>
    <row r="16341" spans="23:24" x14ac:dyDescent="0.2">
      <c r="W16341" s="25"/>
      <c r="X16341" s="25"/>
    </row>
    <row r="16342" spans="23:24" x14ac:dyDescent="0.2">
      <c r="W16342" s="25"/>
      <c r="X16342" s="25"/>
    </row>
    <row r="16343" spans="23:24" x14ac:dyDescent="0.2">
      <c r="W16343" s="25"/>
      <c r="X16343" s="25"/>
    </row>
    <row r="16344" spans="23:24" x14ac:dyDescent="0.2">
      <c r="W16344" s="25"/>
      <c r="X16344" s="25"/>
    </row>
    <row r="16345" spans="23:24" x14ac:dyDescent="0.2">
      <c r="W16345" s="25"/>
      <c r="X16345" s="25"/>
    </row>
    <row r="16346" spans="23:24" x14ac:dyDescent="0.2">
      <c r="W16346" s="25"/>
      <c r="X16346" s="25"/>
    </row>
    <row r="16347" spans="23:24" x14ac:dyDescent="0.2">
      <c r="W16347" s="25"/>
      <c r="X16347" s="25"/>
    </row>
    <row r="16348" spans="23:24" x14ac:dyDescent="0.2">
      <c r="W16348" s="25"/>
      <c r="X16348" s="25"/>
    </row>
    <row r="16349" spans="23:24" x14ac:dyDescent="0.2">
      <c r="W16349" s="25"/>
      <c r="X16349" s="25"/>
    </row>
    <row r="16350" spans="23:24" x14ac:dyDescent="0.2">
      <c r="W16350" s="25"/>
      <c r="X16350" s="25"/>
    </row>
    <row r="16351" spans="23:24" x14ac:dyDescent="0.2">
      <c r="W16351" s="25"/>
      <c r="X16351" s="25"/>
    </row>
    <row r="16352" spans="23:24" x14ac:dyDescent="0.2">
      <c r="W16352" s="25"/>
      <c r="X16352" s="25"/>
    </row>
    <row r="16353" spans="23:24" x14ac:dyDescent="0.2">
      <c r="W16353" s="25"/>
      <c r="X16353" s="25"/>
    </row>
    <row r="16354" spans="23:24" x14ac:dyDescent="0.2">
      <c r="W16354" s="25"/>
      <c r="X16354" s="25"/>
    </row>
    <row r="16355" spans="23:24" x14ac:dyDescent="0.2">
      <c r="W16355" s="25"/>
      <c r="X16355" s="25"/>
    </row>
    <row r="16356" spans="23:24" x14ac:dyDescent="0.2">
      <c r="W16356" s="25"/>
      <c r="X16356" s="25"/>
    </row>
    <row r="16357" spans="23:24" x14ac:dyDescent="0.2">
      <c r="W16357" s="25"/>
      <c r="X16357" s="25"/>
    </row>
    <row r="16358" spans="23:24" x14ac:dyDescent="0.2">
      <c r="W16358" s="25"/>
      <c r="X16358" s="25"/>
    </row>
    <row r="16359" spans="23:24" x14ac:dyDescent="0.2">
      <c r="W16359" s="25"/>
      <c r="X16359" s="25"/>
    </row>
    <row r="16360" spans="23:24" x14ac:dyDescent="0.2">
      <c r="W16360" s="25"/>
      <c r="X16360" s="25"/>
    </row>
    <row r="16361" spans="23:24" x14ac:dyDescent="0.2">
      <c r="W16361" s="25"/>
      <c r="X16361" s="25"/>
    </row>
    <row r="16362" spans="23:24" x14ac:dyDescent="0.2">
      <c r="W16362" s="25"/>
      <c r="X16362" s="25"/>
    </row>
    <row r="16363" spans="23:24" x14ac:dyDescent="0.2">
      <c r="W16363" s="25"/>
      <c r="X16363" s="25"/>
    </row>
    <row r="16364" spans="23:24" x14ac:dyDescent="0.2">
      <c r="W16364" s="25"/>
      <c r="X16364" s="25"/>
    </row>
    <row r="16365" spans="23:24" x14ac:dyDescent="0.2">
      <c r="W16365" s="25"/>
      <c r="X16365" s="25"/>
    </row>
    <row r="16366" spans="23:24" x14ac:dyDescent="0.2">
      <c r="W16366" s="25"/>
      <c r="X16366" s="25"/>
    </row>
    <row r="16367" spans="23:24" x14ac:dyDescent="0.2">
      <c r="W16367" s="25"/>
      <c r="X16367" s="25"/>
    </row>
    <row r="16368" spans="23:24" x14ac:dyDescent="0.2">
      <c r="W16368" s="25"/>
      <c r="X16368" s="25"/>
    </row>
    <row r="16369" spans="23:24" x14ac:dyDescent="0.2">
      <c r="W16369" s="25"/>
      <c r="X16369" s="25"/>
    </row>
    <row r="16370" spans="23:24" x14ac:dyDescent="0.2">
      <c r="W16370" s="25"/>
      <c r="X16370" s="25"/>
    </row>
    <row r="16371" spans="23:24" x14ac:dyDescent="0.2">
      <c r="W16371" s="25"/>
      <c r="X16371" s="25"/>
    </row>
    <row r="16372" spans="23:24" x14ac:dyDescent="0.2">
      <c r="W16372" s="25"/>
      <c r="X16372" s="25"/>
    </row>
    <row r="16373" spans="23:24" x14ac:dyDescent="0.2">
      <c r="W16373" s="25"/>
      <c r="X16373" s="25"/>
    </row>
    <row r="16374" spans="23:24" x14ac:dyDescent="0.2">
      <c r="W16374" s="25"/>
      <c r="X16374" s="25"/>
    </row>
    <row r="16375" spans="23:24" x14ac:dyDescent="0.2">
      <c r="W16375" s="25"/>
      <c r="X16375" s="25"/>
    </row>
    <row r="16376" spans="23:24" x14ac:dyDescent="0.2">
      <c r="W16376" s="25"/>
      <c r="X16376" s="25"/>
    </row>
    <row r="16377" spans="23:24" x14ac:dyDescent="0.2">
      <c r="W16377" s="25"/>
      <c r="X16377" s="25"/>
    </row>
    <row r="16378" spans="23:24" x14ac:dyDescent="0.2">
      <c r="W16378" s="25"/>
      <c r="X16378" s="25"/>
    </row>
    <row r="16379" spans="23:24" x14ac:dyDescent="0.2">
      <c r="W16379" s="25"/>
      <c r="X16379" s="25"/>
    </row>
    <row r="16380" spans="23:24" x14ac:dyDescent="0.2">
      <c r="W16380" s="25"/>
      <c r="X16380" s="25"/>
    </row>
    <row r="16381" spans="23:24" x14ac:dyDescent="0.2">
      <c r="W16381" s="25"/>
      <c r="X16381" s="25"/>
    </row>
    <row r="16382" spans="23:24" x14ac:dyDescent="0.2">
      <c r="W16382" s="25"/>
      <c r="X16382" s="25"/>
    </row>
    <row r="16383" spans="23:24" x14ac:dyDescent="0.2">
      <c r="W16383" s="25"/>
      <c r="X16383" s="25"/>
    </row>
    <row r="16384" spans="23:24" x14ac:dyDescent="0.2">
      <c r="W16384" s="25"/>
      <c r="X16384" s="25"/>
    </row>
    <row r="16385" spans="23:24" x14ac:dyDescent="0.2">
      <c r="W16385" s="25"/>
      <c r="X16385" s="25"/>
    </row>
    <row r="16386" spans="23:24" x14ac:dyDescent="0.2">
      <c r="W16386" s="25"/>
      <c r="X16386" s="25"/>
    </row>
    <row r="16387" spans="23:24" x14ac:dyDescent="0.2">
      <c r="W16387" s="25"/>
      <c r="X16387" s="25"/>
    </row>
    <row r="16388" spans="23:24" x14ac:dyDescent="0.2">
      <c r="W16388" s="25"/>
      <c r="X16388" s="25"/>
    </row>
    <row r="16389" spans="23:24" x14ac:dyDescent="0.2">
      <c r="W16389" s="25"/>
      <c r="X16389" s="25"/>
    </row>
    <row r="16390" spans="23:24" x14ac:dyDescent="0.2">
      <c r="W16390" s="25"/>
      <c r="X16390" s="25"/>
    </row>
    <row r="16391" spans="23:24" x14ac:dyDescent="0.2">
      <c r="W16391" s="25"/>
      <c r="X16391" s="25"/>
    </row>
    <row r="16392" spans="23:24" x14ac:dyDescent="0.2">
      <c r="W16392" s="25"/>
      <c r="X16392" s="25"/>
    </row>
    <row r="16393" spans="23:24" x14ac:dyDescent="0.2">
      <c r="W16393" s="25"/>
      <c r="X16393" s="25"/>
    </row>
    <row r="16394" spans="23:24" x14ac:dyDescent="0.2">
      <c r="W16394" s="25"/>
      <c r="X16394" s="25"/>
    </row>
    <row r="16395" spans="23:24" x14ac:dyDescent="0.2">
      <c r="W16395" s="25"/>
      <c r="X16395" s="25"/>
    </row>
    <row r="16396" spans="23:24" x14ac:dyDescent="0.2">
      <c r="W16396" s="25"/>
      <c r="X16396" s="25"/>
    </row>
    <row r="16397" spans="23:24" x14ac:dyDescent="0.2">
      <c r="W16397" s="25"/>
      <c r="X16397" s="25"/>
    </row>
    <row r="16398" spans="23:24" x14ac:dyDescent="0.2">
      <c r="W16398" s="25"/>
      <c r="X16398" s="25"/>
    </row>
    <row r="16399" spans="23:24" x14ac:dyDescent="0.2">
      <c r="W16399" s="25"/>
      <c r="X16399" s="25"/>
    </row>
    <row r="16400" spans="23:24" x14ac:dyDescent="0.2">
      <c r="W16400" s="25"/>
      <c r="X16400" s="25"/>
    </row>
    <row r="16401" spans="23:24" x14ac:dyDescent="0.2">
      <c r="W16401" s="25"/>
      <c r="X16401" s="25"/>
    </row>
    <row r="16402" spans="23:24" x14ac:dyDescent="0.2">
      <c r="W16402" s="25"/>
      <c r="X16402" s="25"/>
    </row>
    <row r="16403" spans="23:24" x14ac:dyDescent="0.2">
      <c r="W16403" s="25"/>
      <c r="X16403" s="25"/>
    </row>
    <row r="16404" spans="23:24" x14ac:dyDescent="0.2">
      <c r="W16404" s="25"/>
      <c r="X16404" s="25"/>
    </row>
    <row r="16405" spans="23:24" x14ac:dyDescent="0.2">
      <c r="W16405" s="25"/>
      <c r="X16405" s="25"/>
    </row>
    <row r="16406" spans="23:24" x14ac:dyDescent="0.2">
      <c r="W16406" s="25"/>
      <c r="X16406" s="25"/>
    </row>
    <row r="16407" spans="23:24" x14ac:dyDescent="0.2">
      <c r="W16407" s="25"/>
      <c r="X16407" s="25"/>
    </row>
    <row r="16408" spans="23:24" x14ac:dyDescent="0.2">
      <c r="W16408" s="25"/>
      <c r="X16408" s="25"/>
    </row>
    <row r="16409" spans="23:24" x14ac:dyDescent="0.2">
      <c r="W16409" s="25"/>
      <c r="X16409" s="25"/>
    </row>
    <row r="16410" spans="23:24" x14ac:dyDescent="0.2">
      <c r="W16410" s="25"/>
      <c r="X16410" s="25"/>
    </row>
    <row r="16411" spans="23:24" x14ac:dyDescent="0.2">
      <c r="W16411" s="25"/>
      <c r="X16411" s="25"/>
    </row>
    <row r="16412" spans="23:24" x14ac:dyDescent="0.2">
      <c r="W16412" s="25"/>
      <c r="X16412" s="25"/>
    </row>
    <row r="16413" spans="23:24" x14ac:dyDescent="0.2">
      <c r="W16413" s="25"/>
      <c r="X16413" s="25"/>
    </row>
    <row r="16414" spans="23:24" x14ac:dyDescent="0.2">
      <c r="W16414" s="25"/>
      <c r="X16414" s="25"/>
    </row>
    <row r="16415" spans="23:24" x14ac:dyDescent="0.2">
      <c r="W16415" s="25"/>
      <c r="X16415" s="25"/>
    </row>
    <row r="16416" spans="23:24" x14ac:dyDescent="0.2">
      <c r="W16416" s="25"/>
      <c r="X16416" s="25"/>
    </row>
    <row r="16417" spans="23:24" x14ac:dyDescent="0.2">
      <c r="W16417" s="25"/>
      <c r="X16417" s="25"/>
    </row>
    <row r="16418" spans="23:24" x14ac:dyDescent="0.2">
      <c r="W16418" s="25"/>
      <c r="X16418" s="25"/>
    </row>
    <row r="16419" spans="23:24" x14ac:dyDescent="0.2">
      <c r="W16419" s="25"/>
      <c r="X16419" s="25"/>
    </row>
    <row r="16420" spans="23:24" x14ac:dyDescent="0.2">
      <c r="W16420" s="25"/>
      <c r="X16420" s="25"/>
    </row>
    <row r="16421" spans="23:24" x14ac:dyDescent="0.2">
      <c r="W16421" s="25"/>
      <c r="X16421" s="25"/>
    </row>
    <row r="16422" spans="23:24" x14ac:dyDescent="0.2">
      <c r="W16422" s="25"/>
      <c r="X16422" s="25"/>
    </row>
    <row r="16423" spans="23:24" x14ac:dyDescent="0.2">
      <c r="W16423" s="25"/>
      <c r="X16423" s="25"/>
    </row>
    <row r="16424" spans="23:24" x14ac:dyDescent="0.2">
      <c r="W16424" s="25"/>
      <c r="X16424" s="25"/>
    </row>
    <row r="16425" spans="23:24" x14ac:dyDescent="0.2">
      <c r="W16425" s="25"/>
      <c r="X16425" s="25"/>
    </row>
    <row r="16426" spans="23:24" x14ac:dyDescent="0.2">
      <c r="W16426" s="25"/>
      <c r="X16426" s="25"/>
    </row>
    <row r="16427" spans="23:24" x14ac:dyDescent="0.2">
      <c r="W16427" s="25"/>
      <c r="X16427" s="25"/>
    </row>
    <row r="16428" spans="23:24" x14ac:dyDescent="0.2">
      <c r="W16428" s="25"/>
      <c r="X16428" s="25"/>
    </row>
    <row r="16429" spans="23:24" x14ac:dyDescent="0.2">
      <c r="W16429" s="25"/>
      <c r="X16429" s="25"/>
    </row>
    <row r="16430" spans="23:24" x14ac:dyDescent="0.2">
      <c r="W16430" s="25"/>
      <c r="X16430" s="25"/>
    </row>
    <row r="16431" spans="23:24" x14ac:dyDescent="0.2">
      <c r="W16431" s="25"/>
      <c r="X16431" s="25"/>
    </row>
    <row r="16432" spans="23:24" x14ac:dyDescent="0.2">
      <c r="W16432" s="25"/>
      <c r="X16432" s="25"/>
    </row>
    <row r="16433" spans="23:24" x14ac:dyDescent="0.2">
      <c r="W16433" s="25"/>
      <c r="X16433" s="25"/>
    </row>
    <row r="16434" spans="23:24" x14ac:dyDescent="0.2">
      <c r="W16434" s="25"/>
      <c r="X16434" s="25"/>
    </row>
    <row r="16435" spans="23:24" x14ac:dyDescent="0.2">
      <c r="W16435" s="25"/>
      <c r="X16435" s="25"/>
    </row>
    <row r="16436" spans="23:24" x14ac:dyDescent="0.2">
      <c r="W16436" s="25"/>
      <c r="X16436" s="25"/>
    </row>
    <row r="16437" spans="23:24" x14ac:dyDescent="0.2">
      <c r="W16437" s="25"/>
      <c r="X16437" s="25"/>
    </row>
    <row r="16438" spans="23:24" x14ac:dyDescent="0.2">
      <c r="W16438" s="25"/>
      <c r="X16438" s="25"/>
    </row>
    <row r="16439" spans="23:24" x14ac:dyDescent="0.2">
      <c r="W16439" s="25"/>
      <c r="X16439" s="25"/>
    </row>
    <row r="16440" spans="23:24" x14ac:dyDescent="0.2">
      <c r="W16440" s="25"/>
      <c r="X16440" s="25"/>
    </row>
    <row r="16441" spans="23:24" x14ac:dyDescent="0.2">
      <c r="W16441" s="25"/>
      <c r="X16441" s="25"/>
    </row>
    <row r="16442" spans="23:24" x14ac:dyDescent="0.2">
      <c r="W16442" s="25"/>
      <c r="X16442" s="25"/>
    </row>
    <row r="16443" spans="23:24" x14ac:dyDescent="0.2">
      <c r="W16443" s="25"/>
      <c r="X16443" s="25"/>
    </row>
    <row r="16444" spans="23:24" x14ac:dyDescent="0.2">
      <c r="W16444" s="25"/>
      <c r="X16444" s="25"/>
    </row>
    <row r="16445" spans="23:24" x14ac:dyDescent="0.2">
      <c r="W16445" s="25"/>
      <c r="X16445" s="25"/>
    </row>
    <row r="16446" spans="23:24" x14ac:dyDescent="0.2">
      <c r="W16446" s="25"/>
      <c r="X16446" s="25"/>
    </row>
    <row r="16447" spans="23:24" x14ac:dyDescent="0.2">
      <c r="W16447" s="25"/>
      <c r="X16447" s="25"/>
    </row>
    <row r="16448" spans="23:24" x14ac:dyDescent="0.2">
      <c r="W16448" s="25"/>
      <c r="X16448" s="25"/>
    </row>
    <row r="16449" spans="23:24" x14ac:dyDescent="0.2">
      <c r="W16449" s="25"/>
      <c r="X16449" s="25"/>
    </row>
    <row r="16450" spans="23:24" x14ac:dyDescent="0.2">
      <c r="W16450" s="25"/>
      <c r="X16450" s="25"/>
    </row>
    <row r="16451" spans="23:24" x14ac:dyDescent="0.2">
      <c r="W16451" s="25"/>
      <c r="X16451" s="25"/>
    </row>
    <row r="16452" spans="23:24" x14ac:dyDescent="0.2">
      <c r="W16452" s="25"/>
      <c r="X16452" s="25"/>
    </row>
    <row r="16453" spans="23:24" x14ac:dyDescent="0.2">
      <c r="W16453" s="25"/>
      <c r="X16453" s="25"/>
    </row>
    <row r="16454" spans="23:24" x14ac:dyDescent="0.2">
      <c r="W16454" s="25"/>
      <c r="X16454" s="25"/>
    </row>
    <row r="16455" spans="23:24" x14ac:dyDescent="0.2">
      <c r="W16455" s="25"/>
      <c r="X16455" s="25"/>
    </row>
    <row r="16456" spans="23:24" x14ac:dyDescent="0.2">
      <c r="W16456" s="25"/>
      <c r="X16456" s="25"/>
    </row>
    <row r="16457" spans="23:24" x14ac:dyDescent="0.2">
      <c r="W16457" s="25"/>
      <c r="X16457" s="25"/>
    </row>
    <row r="16458" spans="23:24" x14ac:dyDescent="0.2">
      <c r="W16458" s="25"/>
      <c r="X16458" s="25"/>
    </row>
    <row r="16459" spans="23:24" x14ac:dyDescent="0.2">
      <c r="W16459" s="25"/>
      <c r="X16459" s="25"/>
    </row>
    <row r="16460" spans="23:24" x14ac:dyDescent="0.2">
      <c r="W16460" s="25"/>
      <c r="X16460" s="25"/>
    </row>
    <row r="16461" spans="23:24" x14ac:dyDescent="0.2">
      <c r="W16461" s="25"/>
      <c r="X16461" s="25"/>
    </row>
    <row r="16462" spans="23:24" x14ac:dyDescent="0.2">
      <c r="W16462" s="25"/>
      <c r="X16462" s="25"/>
    </row>
    <row r="16463" spans="23:24" x14ac:dyDescent="0.2">
      <c r="W16463" s="25"/>
      <c r="X16463" s="25"/>
    </row>
    <row r="16464" spans="23:24" x14ac:dyDescent="0.2">
      <c r="W16464" s="25"/>
      <c r="X16464" s="25"/>
    </row>
    <row r="16465" spans="23:24" x14ac:dyDescent="0.2">
      <c r="W16465" s="25"/>
      <c r="X16465" s="25"/>
    </row>
    <row r="16466" spans="23:24" x14ac:dyDescent="0.2">
      <c r="W16466" s="25"/>
      <c r="X16466" s="25"/>
    </row>
    <row r="16467" spans="23:24" x14ac:dyDescent="0.2">
      <c r="W16467" s="25"/>
      <c r="X16467" s="25"/>
    </row>
    <row r="16468" spans="23:24" x14ac:dyDescent="0.2">
      <c r="W16468" s="25"/>
      <c r="X16468" s="25"/>
    </row>
    <row r="16469" spans="23:24" x14ac:dyDescent="0.2">
      <c r="W16469" s="25"/>
      <c r="X16469" s="25"/>
    </row>
    <row r="16470" spans="23:24" x14ac:dyDescent="0.2">
      <c r="W16470" s="25"/>
      <c r="X16470" s="25"/>
    </row>
    <row r="16471" spans="23:24" x14ac:dyDescent="0.2">
      <c r="W16471" s="25"/>
      <c r="X16471" s="25"/>
    </row>
    <row r="16472" spans="23:24" x14ac:dyDescent="0.2">
      <c r="W16472" s="25"/>
      <c r="X16472" s="25"/>
    </row>
    <row r="16473" spans="23:24" x14ac:dyDescent="0.2">
      <c r="W16473" s="25"/>
      <c r="X16473" s="25"/>
    </row>
    <row r="16474" spans="23:24" x14ac:dyDescent="0.2">
      <c r="W16474" s="25"/>
      <c r="X16474" s="25"/>
    </row>
    <row r="16475" spans="23:24" x14ac:dyDescent="0.2">
      <c r="W16475" s="25"/>
      <c r="X16475" s="25"/>
    </row>
    <row r="16476" spans="23:24" x14ac:dyDescent="0.2">
      <c r="W16476" s="25"/>
      <c r="X16476" s="25"/>
    </row>
    <row r="16477" spans="23:24" x14ac:dyDescent="0.2">
      <c r="W16477" s="25"/>
      <c r="X16477" s="25"/>
    </row>
    <row r="16478" spans="23:24" x14ac:dyDescent="0.2">
      <c r="W16478" s="25"/>
      <c r="X16478" s="25"/>
    </row>
    <row r="16479" spans="23:24" x14ac:dyDescent="0.2">
      <c r="W16479" s="25"/>
      <c r="X16479" s="25"/>
    </row>
    <row r="16480" spans="23:24" x14ac:dyDescent="0.2">
      <c r="W16480" s="25"/>
      <c r="X16480" s="25"/>
    </row>
    <row r="16481" spans="23:24" x14ac:dyDescent="0.2">
      <c r="W16481" s="25"/>
      <c r="X16481" s="25"/>
    </row>
    <row r="16482" spans="23:24" x14ac:dyDescent="0.2">
      <c r="W16482" s="25"/>
      <c r="X16482" s="25"/>
    </row>
    <row r="16483" spans="23:24" x14ac:dyDescent="0.2">
      <c r="W16483" s="25"/>
      <c r="X16483" s="25"/>
    </row>
    <row r="16484" spans="23:24" x14ac:dyDescent="0.2">
      <c r="W16484" s="25"/>
      <c r="X16484" s="25"/>
    </row>
    <row r="16485" spans="23:24" x14ac:dyDescent="0.2">
      <c r="W16485" s="25"/>
      <c r="X16485" s="25"/>
    </row>
    <row r="16486" spans="23:24" x14ac:dyDescent="0.2">
      <c r="W16486" s="25"/>
      <c r="X16486" s="25"/>
    </row>
    <row r="16487" spans="23:24" x14ac:dyDescent="0.2">
      <c r="W16487" s="25"/>
      <c r="X16487" s="25"/>
    </row>
    <row r="16488" spans="23:24" x14ac:dyDescent="0.2">
      <c r="W16488" s="25"/>
      <c r="X16488" s="25"/>
    </row>
    <row r="16489" spans="23:24" x14ac:dyDescent="0.2">
      <c r="W16489" s="25"/>
      <c r="X16489" s="25"/>
    </row>
    <row r="16490" spans="23:24" x14ac:dyDescent="0.2">
      <c r="W16490" s="25"/>
      <c r="X16490" s="25"/>
    </row>
    <row r="16491" spans="23:24" x14ac:dyDescent="0.2">
      <c r="W16491" s="25"/>
      <c r="X16491" s="25"/>
    </row>
    <row r="16492" spans="23:24" x14ac:dyDescent="0.2">
      <c r="W16492" s="25"/>
      <c r="X16492" s="25"/>
    </row>
    <row r="16493" spans="23:24" x14ac:dyDescent="0.2">
      <c r="W16493" s="25"/>
      <c r="X16493" s="25"/>
    </row>
    <row r="16494" spans="23:24" x14ac:dyDescent="0.2">
      <c r="W16494" s="25"/>
      <c r="X16494" s="25"/>
    </row>
    <row r="16495" spans="23:24" x14ac:dyDescent="0.2">
      <c r="W16495" s="25"/>
      <c r="X16495" s="25"/>
    </row>
    <row r="16496" spans="23:24" x14ac:dyDescent="0.2">
      <c r="W16496" s="25"/>
      <c r="X16496" s="25"/>
    </row>
    <row r="16497" spans="23:24" x14ac:dyDescent="0.2">
      <c r="W16497" s="25"/>
      <c r="X16497" s="25"/>
    </row>
    <row r="16498" spans="23:24" x14ac:dyDescent="0.2">
      <c r="W16498" s="25"/>
      <c r="X16498" s="25"/>
    </row>
    <row r="16499" spans="23:24" x14ac:dyDescent="0.2">
      <c r="W16499" s="25"/>
      <c r="X16499" s="25"/>
    </row>
    <row r="16500" spans="23:24" x14ac:dyDescent="0.2">
      <c r="W16500" s="25"/>
      <c r="X16500" s="25"/>
    </row>
    <row r="16501" spans="23:24" x14ac:dyDescent="0.2">
      <c r="W16501" s="25"/>
      <c r="X16501" s="25"/>
    </row>
    <row r="16502" spans="23:24" x14ac:dyDescent="0.2">
      <c r="W16502" s="25"/>
      <c r="X16502" s="25"/>
    </row>
    <row r="16503" spans="23:24" x14ac:dyDescent="0.2">
      <c r="W16503" s="25"/>
      <c r="X16503" s="25"/>
    </row>
    <row r="16504" spans="23:24" x14ac:dyDescent="0.2">
      <c r="W16504" s="25"/>
      <c r="X16504" s="25"/>
    </row>
    <row r="16505" spans="23:24" x14ac:dyDescent="0.2">
      <c r="W16505" s="25"/>
      <c r="X16505" s="25"/>
    </row>
    <row r="16506" spans="23:24" x14ac:dyDescent="0.2">
      <c r="W16506" s="25"/>
      <c r="X16506" s="25"/>
    </row>
    <row r="16507" spans="23:24" x14ac:dyDescent="0.2">
      <c r="W16507" s="25"/>
      <c r="X16507" s="25"/>
    </row>
    <row r="16508" spans="23:24" x14ac:dyDescent="0.2">
      <c r="W16508" s="25"/>
      <c r="X16508" s="25"/>
    </row>
    <row r="16509" spans="23:24" x14ac:dyDescent="0.2">
      <c r="W16509" s="25"/>
      <c r="X16509" s="25"/>
    </row>
    <row r="16510" spans="23:24" x14ac:dyDescent="0.2">
      <c r="W16510" s="25"/>
      <c r="X16510" s="25"/>
    </row>
    <row r="16511" spans="23:24" x14ac:dyDescent="0.2">
      <c r="W16511" s="25"/>
      <c r="X16511" s="25"/>
    </row>
    <row r="16512" spans="23:24" x14ac:dyDescent="0.2">
      <c r="W16512" s="25"/>
      <c r="X16512" s="25"/>
    </row>
    <row r="16513" spans="23:24" x14ac:dyDescent="0.2">
      <c r="W16513" s="25"/>
      <c r="X16513" s="25"/>
    </row>
    <row r="16514" spans="23:24" x14ac:dyDescent="0.2">
      <c r="W16514" s="25"/>
      <c r="X16514" s="25"/>
    </row>
    <row r="16515" spans="23:24" x14ac:dyDescent="0.2">
      <c r="W16515" s="25"/>
      <c r="X16515" s="25"/>
    </row>
    <row r="16516" spans="23:24" x14ac:dyDescent="0.2">
      <c r="W16516" s="25"/>
      <c r="X16516" s="25"/>
    </row>
    <row r="16517" spans="23:24" x14ac:dyDescent="0.2">
      <c r="W16517" s="25"/>
      <c r="X16517" s="25"/>
    </row>
    <row r="16518" spans="23:24" x14ac:dyDescent="0.2">
      <c r="W16518" s="25"/>
      <c r="X16518" s="25"/>
    </row>
    <row r="16519" spans="23:24" x14ac:dyDescent="0.2">
      <c r="W16519" s="25"/>
      <c r="X16519" s="25"/>
    </row>
    <row r="16520" spans="23:24" x14ac:dyDescent="0.2">
      <c r="W16520" s="25"/>
      <c r="X16520" s="25"/>
    </row>
    <row r="16521" spans="23:24" x14ac:dyDescent="0.2">
      <c r="W16521" s="25"/>
      <c r="X16521" s="25"/>
    </row>
    <row r="16522" spans="23:24" x14ac:dyDescent="0.2">
      <c r="W16522" s="25"/>
      <c r="X16522" s="25"/>
    </row>
    <row r="16523" spans="23:24" x14ac:dyDescent="0.2">
      <c r="W16523" s="25"/>
      <c r="X16523" s="25"/>
    </row>
    <row r="16524" spans="23:24" x14ac:dyDescent="0.2">
      <c r="W16524" s="25"/>
      <c r="X16524" s="25"/>
    </row>
    <row r="16525" spans="23:24" x14ac:dyDescent="0.2">
      <c r="W16525" s="25"/>
      <c r="X16525" s="25"/>
    </row>
    <row r="16526" spans="23:24" x14ac:dyDescent="0.2">
      <c r="W16526" s="25"/>
      <c r="X16526" s="25"/>
    </row>
    <row r="16527" spans="23:24" x14ac:dyDescent="0.2">
      <c r="W16527" s="25"/>
      <c r="X16527" s="25"/>
    </row>
    <row r="16528" spans="23:24" x14ac:dyDescent="0.2">
      <c r="W16528" s="25"/>
      <c r="X16528" s="25"/>
    </row>
    <row r="16529" spans="23:24" x14ac:dyDescent="0.2">
      <c r="W16529" s="25"/>
      <c r="X16529" s="25"/>
    </row>
    <row r="16530" spans="23:24" x14ac:dyDescent="0.2">
      <c r="W16530" s="25"/>
      <c r="X16530" s="25"/>
    </row>
    <row r="16531" spans="23:24" x14ac:dyDescent="0.2">
      <c r="W16531" s="25"/>
      <c r="X16531" s="25"/>
    </row>
    <row r="16532" spans="23:24" x14ac:dyDescent="0.2">
      <c r="W16532" s="25"/>
      <c r="X16532" s="25"/>
    </row>
    <row r="16533" spans="23:24" x14ac:dyDescent="0.2">
      <c r="W16533" s="25"/>
      <c r="X16533" s="25"/>
    </row>
    <row r="16534" spans="23:24" x14ac:dyDescent="0.2">
      <c r="W16534" s="25"/>
      <c r="X16534" s="25"/>
    </row>
    <row r="16535" spans="23:24" x14ac:dyDescent="0.2">
      <c r="W16535" s="25"/>
      <c r="X16535" s="25"/>
    </row>
    <row r="16536" spans="23:24" x14ac:dyDescent="0.2">
      <c r="W16536" s="25"/>
      <c r="X16536" s="25"/>
    </row>
    <row r="16537" spans="23:24" x14ac:dyDescent="0.2">
      <c r="W16537" s="25"/>
      <c r="X16537" s="25"/>
    </row>
    <row r="16538" spans="23:24" x14ac:dyDescent="0.2">
      <c r="W16538" s="25"/>
      <c r="X16538" s="25"/>
    </row>
    <row r="16539" spans="23:24" x14ac:dyDescent="0.2">
      <c r="W16539" s="25"/>
      <c r="X16539" s="25"/>
    </row>
    <row r="16540" spans="23:24" x14ac:dyDescent="0.2">
      <c r="W16540" s="25"/>
      <c r="X16540" s="25"/>
    </row>
    <row r="16541" spans="23:24" x14ac:dyDescent="0.2">
      <c r="W16541" s="25"/>
      <c r="X16541" s="25"/>
    </row>
    <row r="16542" spans="23:24" x14ac:dyDescent="0.2">
      <c r="W16542" s="25"/>
      <c r="X16542" s="25"/>
    </row>
    <row r="16543" spans="23:24" x14ac:dyDescent="0.2">
      <c r="W16543" s="25"/>
      <c r="X16543" s="25"/>
    </row>
    <row r="16544" spans="23:24" x14ac:dyDescent="0.2">
      <c r="W16544" s="25"/>
      <c r="X16544" s="25"/>
    </row>
    <row r="16545" spans="23:24" x14ac:dyDescent="0.2">
      <c r="W16545" s="25"/>
      <c r="X16545" s="25"/>
    </row>
    <row r="16546" spans="23:24" x14ac:dyDescent="0.2">
      <c r="W16546" s="25"/>
      <c r="X16546" s="25"/>
    </row>
    <row r="16547" spans="23:24" x14ac:dyDescent="0.2">
      <c r="W16547" s="25"/>
      <c r="X16547" s="25"/>
    </row>
    <row r="16548" spans="23:24" x14ac:dyDescent="0.2">
      <c r="W16548" s="25"/>
      <c r="X16548" s="25"/>
    </row>
    <row r="16549" spans="23:24" x14ac:dyDescent="0.2">
      <c r="W16549" s="25"/>
      <c r="X16549" s="25"/>
    </row>
    <row r="16550" spans="23:24" x14ac:dyDescent="0.2">
      <c r="W16550" s="25"/>
      <c r="X16550" s="25"/>
    </row>
    <row r="16551" spans="23:24" x14ac:dyDescent="0.2">
      <c r="W16551" s="25"/>
      <c r="X16551" s="25"/>
    </row>
    <row r="16552" spans="23:24" x14ac:dyDescent="0.2">
      <c r="W16552" s="25"/>
      <c r="X16552" s="25"/>
    </row>
    <row r="16553" spans="23:24" x14ac:dyDescent="0.2">
      <c r="W16553" s="25"/>
      <c r="X16553" s="25"/>
    </row>
    <row r="16554" spans="23:24" x14ac:dyDescent="0.2">
      <c r="W16554" s="25"/>
      <c r="X16554" s="25"/>
    </row>
    <row r="16555" spans="23:24" x14ac:dyDescent="0.2">
      <c r="W16555" s="25"/>
      <c r="X16555" s="25"/>
    </row>
    <row r="16556" spans="23:24" x14ac:dyDescent="0.2">
      <c r="W16556" s="25"/>
      <c r="X16556" s="25"/>
    </row>
    <row r="16557" spans="23:24" x14ac:dyDescent="0.2">
      <c r="W16557" s="25"/>
      <c r="X16557" s="25"/>
    </row>
    <row r="16558" spans="23:24" x14ac:dyDescent="0.2">
      <c r="W16558" s="25"/>
      <c r="X16558" s="25"/>
    </row>
    <row r="16559" spans="23:24" x14ac:dyDescent="0.2">
      <c r="W16559" s="25"/>
      <c r="X16559" s="25"/>
    </row>
    <row r="16560" spans="23:24" x14ac:dyDescent="0.2">
      <c r="W16560" s="25"/>
      <c r="X16560" s="25"/>
    </row>
    <row r="16561" spans="23:24" x14ac:dyDescent="0.2">
      <c r="W16561" s="25"/>
      <c r="X16561" s="25"/>
    </row>
    <row r="16562" spans="23:24" x14ac:dyDescent="0.2">
      <c r="W16562" s="25"/>
      <c r="X16562" s="25"/>
    </row>
    <row r="16563" spans="23:24" x14ac:dyDescent="0.2">
      <c r="W16563" s="25"/>
      <c r="X16563" s="25"/>
    </row>
    <row r="16564" spans="23:24" x14ac:dyDescent="0.2">
      <c r="W16564" s="25"/>
      <c r="X16564" s="25"/>
    </row>
    <row r="16565" spans="23:24" x14ac:dyDescent="0.2">
      <c r="W16565" s="25"/>
      <c r="X16565" s="25"/>
    </row>
    <row r="16566" spans="23:24" x14ac:dyDescent="0.2">
      <c r="W16566" s="25"/>
      <c r="X16566" s="25"/>
    </row>
    <row r="16567" spans="23:24" x14ac:dyDescent="0.2">
      <c r="W16567" s="25"/>
      <c r="X16567" s="25"/>
    </row>
    <row r="16568" spans="23:24" x14ac:dyDescent="0.2">
      <c r="W16568" s="25"/>
      <c r="X16568" s="25"/>
    </row>
    <row r="16569" spans="23:24" x14ac:dyDescent="0.2">
      <c r="W16569" s="25"/>
      <c r="X16569" s="25"/>
    </row>
    <row r="16570" spans="23:24" x14ac:dyDescent="0.2">
      <c r="W16570" s="25"/>
      <c r="X16570" s="25"/>
    </row>
    <row r="16571" spans="23:24" x14ac:dyDescent="0.2">
      <c r="W16571" s="25"/>
      <c r="X16571" s="25"/>
    </row>
    <row r="16572" spans="23:24" x14ac:dyDescent="0.2">
      <c r="W16572" s="25"/>
      <c r="X16572" s="25"/>
    </row>
    <row r="16573" spans="23:24" x14ac:dyDescent="0.2">
      <c r="W16573" s="25"/>
      <c r="X16573" s="25"/>
    </row>
    <row r="16574" spans="23:24" x14ac:dyDescent="0.2">
      <c r="W16574" s="25"/>
      <c r="X16574" s="25"/>
    </row>
    <row r="16575" spans="23:24" x14ac:dyDescent="0.2">
      <c r="W16575" s="25"/>
      <c r="X16575" s="25"/>
    </row>
    <row r="16576" spans="23:24" x14ac:dyDescent="0.2">
      <c r="W16576" s="25"/>
      <c r="X16576" s="25"/>
    </row>
    <row r="16577" spans="23:24" x14ac:dyDescent="0.2">
      <c r="W16577" s="25"/>
      <c r="X16577" s="25"/>
    </row>
    <row r="16578" spans="23:24" x14ac:dyDescent="0.2">
      <c r="W16578" s="25"/>
      <c r="X16578" s="25"/>
    </row>
    <row r="16579" spans="23:24" x14ac:dyDescent="0.2">
      <c r="W16579" s="25"/>
      <c r="X16579" s="25"/>
    </row>
    <row r="16580" spans="23:24" x14ac:dyDescent="0.2">
      <c r="W16580" s="25"/>
      <c r="X16580" s="25"/>
    </row>
    <row r="16581" spans="23:24" x14ac:dyDescent="0.2">
      <c r="W16581" s="25"/>
      <c r="X16581" s="25"/>
    </row>
    <row r="16582" spans="23:24" x14ac:dyDescent="0.2">
      <c r="W16582" s="25"/>
      <c r="X16582" s="25"/>
    </row>
    <row r="16583" spans="23:24" x14ac:dyDescent="0.2">
      <c r="W16583" s="25"/>
      <c r="X16583" s="25"/>
    </row>
    <row r="16584" spans="23:24" x14ac:dyDescent="0.2">
      <c r="W16584" s="25"/>
      <c r="X16584" s="25"/>
    </row>
    <row r="16585" spans="23:24" x14ac:dyDescent="0.2">
      <c r="W16585" s="25"/>
      <c r="X16585" s="25"/>
    </row>
    <row r="16586" spans="23:24" x14ac:dyDescent="0.2">
      <c r="W16586" s="25"/>
      <c r="X16586" s="25"/>
    </row>
    <row r="16587" spans="23:24" x14ac:dyDescent="0.2">
      <c r="W16587" s="25"/>
      <c r="X16587" s="25"/>
    </row>
    <row r="16588" spans="23:24" x14ac:dyDescent="0.2">
      <c r="W16588" s="25"/>
      <c r="X16588" s="25"/>
    </row>
    <row r="16589" spans="23:24" x14ac:dyDescent="0.2">
      <c r="W16589" s="25"/>
      <c r="X16589" s="25"/>
    </row>
    <row r="16590" spans="23:24" x14ac:dyDescent="0.2">
      <c r="W16590" s="25"/>
      <c r="X16590" s="25"/>
    </row>
    <row r="16591" spans="23:24" x14ac:dyDescent="0.2">
      <c r="W16591" s="25"/>
      <c r="X16591" s="25"/>
    </row>
    <row r="16592" spans="23:24" x14ac:dyDescent="0.2">
      <c r="W16592" s="25"/>
      <c r="X16592" s="25"/>
    </row>
    <row r="16593" spans="23:24" x14ac:dyDescent="0.2">
      <c r="W16593" s="25"/>
      <c r="X16593" s="25"/>
    </row>
    <row r="16594" spans="23:24" x14ac:dyDescent="0.2">
      <c r="W16594" s="25"/>
      <c r="X16594" s="25"/>
    </row>
    <row r="16595" spans="23:24" x14ac:dyDescent="0.2">
      <c r="W16595" s="25"/>
      <c r="X16595" s="25"/>
    </row>
    <row r="16596" spans="23:24" x14ac:dyDescent="0.2">
      <c r="W16596" s="25"/>
      <c r="X16596" s="25"/>
    </row>
    <row r="16597" spans="23:24" x14ac:dyDescent="0.2">
      <c r="W16597" s="25"/>
      <c r="X16597" s="25"/>
    </row>
    <row r="16598" spans="23:24" x14ac:dyDescent="0.2">
      <c r="W16598" s="25"/>
      <c r="X16598" s="25"/>
    </row>
    <row r="16599" spans="23:24" x14ac:dyDescent="0.2">
      <c r="W16599" s="25"/>
      <c r="X16599" s="25"/>
    </row>
    <row r="16600" spans="23:24" x14ac:dyDescent="0.2">
      <c r="W16600" s="25"/>
      <c r="X16600" s="25"/>
    </row>
    <row r="16601" spans="23:24" x14ac:dyDescent="0.2">
      <c r="W16601" s="25"/>
      <c r="X16601" s="25"/>
    </row>
    <row r="16602" spans="23:24" x14ac:dyDescent="0.2">
      <c r="W16602" s="25"/>
      <c r="X16602" s="25"/>
    </row>
    <row r="16603" spans="23:24" x14ac:dyDescent="0.2">
      <c r="W16603" s="25"/>
      <c r="X16603" s="25"/>
    </row>
    <row r="16604" spans="23:24" x14ac:dyDescent="0.2">
      <c r="W16604" s="25"/>
      <c r="X16604" s="25"/>
    </row>
    <row r="16605" spans="23:24" x14ac:dyDescent="0.2">
      <c r="W16605" s="25"/>
      <c r="X16605" s="25"/>
    </row>
    <row r="16606" spans="23:24" x14ac:dyDescent="0.2">
      <c r="W16606" s="25"/>
      <c r="X16606" s="25"/>
    </row>
    <row r="16607" spans="23:24" x14ac:dyDescent="0.2">
      <c r="W16607" s="25"/>
      <c r="X16607" s="25"/>
    </row>
    <row r="16608" spans="23:24" x14ac:dyDescent="0.2">
      <c r="W16608" s="25"/>
      <c r="X16608" s="25"/>
    </row>
    <row r="16609" spans="23:24" x14ac:dyDescent="0.2">
      <c r="W16609" s="25"/>
      <c r="X16609" s="25"/>
    </row>
    <row r="16610" spans="23:24" x14ac:dyDescent="0.2">
      <c r="W16610" s="25"/>
      <c r="X16610" s="25"/>
    </row>
    <row r="16611" spans="23:24" x14ac:dyDescent="0.2">
      <c r="W16611" s="25"/>
      <c r="X16611" s="25"/>
    </row>
    <row r="16612" spans="23:24" x14ac:dyDescent="0.2">
      <c r="W16612" s="25"/>
      <c r="X16612" s="25"/>
    </row>
    <row r="16613" spans="23:24" x14ac:dyDescent="0.2">
      <c r="W16613" s="25"/>
      <c r="X16613" s="25"/>
    </row>
    <row r="16614" spans="23:24" x14ac:dyDescent="0.2">
      <c r="W16614" s="25"/>
      <c r="X16614" s="25"/>
    </row>
    <row r="16615" spans="23:24" x14ac:dyDescent="0.2">
      <c r="W16615" s="25"/>
      <c r="X16615" s="25"/>
    </row>
    <row r="16616" spans="23:24" x14ac:dyDescent="0.2">
      <c r="W16616" s="25"/>
      <c r="X16616" s="25"/>
    </row>
    <row r="16617" spans="23:24" x14ac:dyDescent="0.2">
      <c r="W16617" s="25"/>
      <c r="X16617" s="25"/>
    </row>
    <row r="16618" spans="23:24" x14ac:dyDescent="0.2">
      <c r="W16618" s="25"/>
      <c r="X16618" s="25"/>
    </row>
    <row r="16619" spans="23:24" x14ac:dyDescent="0.2">
      <c r="W16619" s="25"/>
      <c r="X16619" s="25"/>
    </row>
    <row r="16620" spans="23:24" x14ac:dyDescent="0.2">
      <c r="W16620" s="25"/>
      <c r="X16620" s="25"/>
    </row>
    <row r="16621" spans="23:24" x14ac:dyDescent="0.2">
      <c r="W16621" s="25"/>
      <c r="X16621" s="25"/>
    </row>
    <row r="16622" spans="23:24" x14ac:dyDescent="0.2">
      <c r="W16622" s="25"/>
      <c r="X16622" s="25"/>
    </row>
    <row r="16623" spans="23:24" x14ac:dyDescent="0.2">
      <c r="W16623" s="25"/>
      <c r="X16623" s="25"/>
    </row>
    <row r="16624" spans="23:24" x14ac:dyDescent="0.2">
      <c r="W16624" s="25"/>
      <c r="X16624" s="25"/>
    </row>
    <row r="16625" spans="23:24" x14ac:dyDescent="0.2">
      <c r="W16625" s="25"/>
      <c r="X16625" s="25"/>
    </row>
    <row r="16626" spans="23:24" x14ac:dyDescent="0.2">
      <c r="W16626" s="25"/>
      <c r="X16626" s="25"/>
    </row>
    <row r="16627" spans="23:24" x14ac:dyDescent="0.2">
      <c r="W16627" s="25"/>
      <c r="X16627" s="25"/>
    </row>
    <row r="16628" spans="23:24" x14ac:dyDescent="0.2">
      <c r="W16628" s="25"/>
      <c r="X16628" s="25"/>
    </row>
    <row r="16629" spans="23:24" x14ac:dyDescent="0.2">
      <c r="W16629" s="25"/>
      <c r="X16629" s="25"/>
    </row>
    <row r="16630" spans="23:24" x14ac:dyDescent="0.2">
      <c r="W16630" s="25"/>
      <c r="X16630" s="25"/>
    </row>
    <row r="16631" spans="23:24" x14ac:dyDescent="0.2">
      <c r="W16631" s="25"/>
      <c r="X16631" s="25"/>
    </row>
    <row r="16632" spans="23:24" x14ac:dyDescent="0.2">
      <c r="W16632" s="25"/>
      <c r="X16632" s="25"/>
    </row>
    <row r="16633" spans="23:24" x14ac:dyDescent="0.2">
      <c r="W16633" s="25"/>
      <c r="X16633" s="25"/>
    </row>
    <row r="16634" spans="23:24" x14ac:dyDescent="0.2">
      <c r="W16634" s="25"/>
      <c r="X16634" s="25"/>
    </row>
    <row r="16635" spans="23:24" x14ac:dyDescent="0.2">
      <c r="W16635" s="25"/>
      <c r="X16635" s="25"/>
    </row>
    <row r="16636" spans="23:24" x14ac:dyDescent="0.2">
      <c r="W16636" s="25"/>
      <c r="X16636" s="25"/>
    </row>
    <row r="16637" spans="23:24" x14ac:dyDescent="0.2">
      <c r="W16637" s="25"/>
      <c r="X16637" s="25"/>
    </row>
    <row r="16638" spans="23:24" x14ac:dyDescent="0.2">
      <c r="W16638" s="25"/>
      <c r="X16638" s="25"/>
    </row>
    <row r="16639" spans="23:24" x14ac:dyDescent="0.2">
      <c r="W16639" s="25"/>
      <c r="X16639" s="25"/>
    </row>
    <row r="16640" spans="23:24" x14ac:dyDescent="0.2">
      <c r="W16640" s="25"/>
      <c r="X16640" s="25"/>
    </row>
    <row r="16641" spans="23:24" x14ac:dyDescent="0.2">
      <c r="W16641" s="25"/>
      <c r="X16641" s="25"/>
    </row>
    <row r="16642" spans="23:24" x14ac:dyDescent="0.2">
      <c r="W16642" s="25"/>
      <c r="X16642" s="25"/>
    </row>
    <row r="16643" spans="23:24" x14ac:dyDescent="0.2">
      <c r="W16643" s="25"/>
      <c r="X16643" s="25"/>
    </row>
    <row r="16644" spans="23:24" x14ac:dyDescent="0.2">
      <c r="W16644" s="25"/>
      <c r="X16644" s="25"/>
    </row>
    <row r="16645" spans="23:24" x14ac:dyDescent="0.2">
      <c r="W16645" s="25"/>
      <c r="X16645" s="25"/>
    </row>
    <row r="16646" spans="23:24" x14ac:dyDescent="0.2">
      <c r="W16646" s="25"/>
      <c r="X16646" s="25"/>
    </row>
    <row r="16647" spans="23:24" x14ac:dyDescent="0.2">
      <c r="W16647" s="25"/>
      <c r="X16647" s="25"/>
    </row>
    <row r="16648" spans="23:24" x14ac:dyDescent="0.2">
      <c r="W16648" s="25"/>
      <c r="X16648" s="25"/>
    </row>
    <row r="16649" spans="23:24" x14ac:dyDescent="0.2">
      <c r="W16649" s="25"/>
      <c r="X16649" s="25"/>
    </row>
    <row r="16650" spans="23:24" x14ac:dyDescent="0.2">
      <c r="W16650" s="25"/>
      <c r="X16650" s="25"/>
    </row>
    <row r="16651" spans="23:24" x14ac:dyDescent="0.2">
      <c r="W16651" s="25"/>
      <c r="X16651" s="25"/>
    </row>
    <row r="16652" spans="23:24" x14ac:dyDescent="0.2">
      <c r="W16652" s="25"/>
      <c r="X16652" s="25"/>
    </row>
    <row r="16653" spans="23:24" x14ac:dyDescent="0.2">
      <c r="W16653" s="25"/>
      <c r="X16653" s="25"/>
    </row>
    <row r="16654" spans="23:24" x14ac:dyDescent="0.2">
      <c r="W16654" s="25"/>
      <c r="X16654" s="25"/>
    </row>
    <row r="16655" spans="23:24" x14ac:dyDescent="0.2">
      <c r="W16655" s="25"/>
      <c r="X16655" s="25"/>
    </row>
    <row r="16656" spans="23:24" x14ac:dyDescent="0.2">
      <c r="W16656" s="25"/>
      <c r="X16656" s="25"/>
    </row>
    <row r="16657" spans="23:24" x14ac:dyDescent="0.2">
      <c r="W16657" s="25"/>
      <c r="X16657" s="25"/>
    </row>
    <row r="16658" spans="23:24" x14ac:dyDescent="0.2">
      <c r="W16658" s="25"/>
      <c r="X16658" s="25"/>
    </row>
    <row r="16659" spans="23:24" x14ac:dyDescent="0.2">
      <c r="W16659" s="25"/>
      <c r="X16659" s="25"/>
    </row>
    <row r="16660" spans="23:24" x14ac:dyDescent="0.2">
      <c r="W16660" s="25"/>
      <c r="X16660" s="25"/>
    </row>
    <row r="16661" spans="23:24" x14ac:dyDescent="0.2">
      <c r="W16661" s="25"/>
      <c r="X16661" s="25"/>
    </row>
    <row r="16662" spans="23:24" x14ac:dyDescent="0.2">
      <c r="W16662" s="25"/>
      <c r="X16662" s="25"/>
    </row>
    <row r="16663" spans="23:24" x14ac:dyDescent="0.2">
      <c r="W16663" s="25"/>
      <c r="X16663" s="25"/>
    </row>
    <row r="16664" spans="23:24" x14ac:dyDescent="0.2">
      <c r="W16664" s="25"/>
      <c r="X16664" s="25"/>
    </row>
    <row r="16665" spans="23:24" x14ac:dyDescent="0.2">
      <c r="W16665" s="25"/>
      <c r="X16665" s="25"/>
    </row>
    <row r="16666" spans="23:24" x14ac:dyDescent="0.2">
      <c r="W16666" s="25"/>
      <c r="X16666" s="25"/>
    </row>
    <row r="16667" spans="23:24" x14ac:dyDescent="0.2">
      <c r="W16667" s="25"/>
      <c r="X16667" s="25"/>
    </row>
    <row r="16668" spans="23:24" x14ac:dyDescent="0.2">
      <c r="W16668" s="25"/>
      <c r="X16668" s="25"/>
    </row>
    <row r="16669" spans="23:24" x14ac:dyDescent="0.2">
      <c r="W16669" s="25"/>
      <c r="X16669" s="25"/>
    </row>
    <row r="16670" spans="23:24" x14ac:dyDescent="0.2">
      <c r="W16670" s="25"/>
      <c r="X16670" s="25"/>
    </row>
    <row r="16671" spans="23:24" x14ac:dyDescent="0.2">
      <c r="W16671" s="25"/>
      <c r="X16671" s="25"/>
    </row>
    <row r="16672" spans="23:24" x14ac:dyDescent="0.2">
      <c r="W16672" s="25"/>
      <c r="X16672" s="25"/>
    </row>
    <row r="16673" spans="23:24" x14ac:dyDescent="0.2">
      <c r="W16673" s="25"/>
      <c r="X16673" s="25"/>
    </row>
    <row r="16674" spans="23:24" x14ac:dyDescent="0.2">
      <c r="W16674" s="25"/>
      <c r="X16674" s="25"/>
    </row>
    <row r="16675" spans="23:24" x14ac:dyDescent="0.2">
      <c r="W16675" s="25"/>
      <c r="X16675" s="25"/>
    </row>
    <row r="16676" spans="23:24" x14ac:dyDescent="0.2">
      <c r="W16676" s="25"/>
      <c r="X16676" s="25"/>
    </row>
    <row r="16677" spans="23:24" x14ac:dyDescent="0.2">
      <c r="W16677" s="25"/>
      <c r="X16677" s="25"/>
    </row>
    <row r="16678" spans="23:24" x14ac:dyDescent="0.2">
      <c r="W16678" s="25"/>
      <c r="X16678" s="25"/>
    </row>
    <row r="16679" spans="23:24" x14ac:dyDescent="0.2">
      <c r="W16679" s="25"/>
      <c r="X16679" s="25"/>
    </row>
    <row r="16680" spans="23:24" x14ac:dyDescent="0.2">
      <c r="W16680" s="25"/>
      <c r="X16680" s="25"/>
    </row>
    <row r="16681" spans="23:24" x14ac:dyDescent="0.2">
      <c r="W16681" s="25"/>
      <c r="X16681" s="25"/>
    </row>
    <row r="16682" spans="23:24" x14ac:dyDescent="0.2">
      <c r="W16682" s="25"/>
      <c r="X16682" s="25"/>
    </row>
    <row r="16683" spans="23:24" x14ac:dyDescent="0.2">
      <c r="W16683" s="25"/>
      <c r="X16683" s="25"/>
    </row>
    <row r="16684" spans="23:24" x14ac:dyDescent="0.2">
      <c r="W16684" s="25"/>
      <c r="X16684" s="25"/>
    </row>
    <row r="16685" spans="23:24" x14ac:dyDescent="0.2">
      <c r="W16685" s="25"/>
      <c r="X16685" s="25"/>
    </row>
    <row r="16686" spans="23:24" x14ac:dyDescent="0.2">
      <c r="W16686" s="25"/>
      <c r="X16686" s="25"/>
    </row>
    <row r="16687" spans="23:24" x14ac:dyDescent="0.2">
      <c r="W16687" s="25"/>
      <c r="X16687" s="25"/>
    </row>
    <row r="16688" spans="23:24" x14ac:dyDescent="0.2">
      <c r="W16688" s="25"/>
      <c r="X16688" s="25"/>
    </row>
    <row r="16689" spans="23:24" x14ac:dyDescent="0.2">
      <c r="W16689" s="25"/>
      <c r="X16689" s="25"/>
    </row>
    <row r="16690" spans="23:24" x14ac:dyDescent="0.2">
      <c r="W16690" s="25"/>
      <c r="X16690" s="25"/>
    </row>
    <row r="16691" spans="23:24" x14ac:dyDescent="0.2">
      <c r="W16691" s="25"/>
      <c r="X16691" s="25"/>
    </row>
    <row r="16692" spans="23:24" x14ac:dyDescent="0.2">
      <c r="W16692" s="25"/>
      <c r="X16692" s="25"/>
    </row>
    <row r="16693" spans="23:24" x14ac:dyDescent="0.2">
      <c r="W16693" s="25"/>
      <c r="X16693" s="25"/>
    </row>
    <row r="16694" spans="23:24" x14ac:dyDescent="0.2">
      <c r="W16694" s="25"/>
      <c r="X16694" s="25"/>
    </row>
    <row r="16695" spans="23:24" x14ac:dyDescent="0.2">
      <c r="W16695" s="25"/>
      <c r="X16695" s="25"/>
    </row>
    <row r="16696" spans="23:24" x14ac:dyDescent="0.2">
      <c r="W16696" s="25"/>
      <c r="X16696" s="25"/>
    </row>
    <row r="16697" spans="23:24" x14ac:dyDescent="0.2">
      <c r="W16697" s="25"/>
      <c r="X16697" s="25"/>
    </row>
    <row r="16698" spans="23:24" x14ac:dyDescent="0.2">
      <c r="W16698" s="25"/>
      <c r="X16698" s="25"/>
    </row>
    <row r="16699" spans="23:24" x14ac:dyDescent="0.2">
      <c r="W16699" s="25"/>
      <c r="X16699" s="25"/>
    </row>
    <row r="16700" spans="23:24" x14ac:dyDescent="0.2">
      <c r="W16700" s="25"/>
      <c r="X16700" s="25"/>
    </row>
    <row r="16701" spans="23:24" x14ac:dyDescent="0.2">
      <c r="W16701" s="25"/>
      <c r="X16701" s="25"/>
    </row>
    <row r="16702" spans="23:24" x14ac:dyDescent="0.2">
      <c r="W16702" s="25"/>
      <c r="X16702" s="25"/>
    </row>
    <row r="16703" spans="23:24" x14ac:dyDescent="0.2">
      <c r="W16703" s="25"/>
      <c r="X16703" s="25"/>
    </row>
    <row r="16704" spans="23:24" x14ac:dyDescent="0.2">
      <c r="W16704" s="25"/>
      <c r="X16704" s="25"/>
    </row>
    <row r="16705" spans="23:24" x14ac:dyDescent="0.2">
      <c r="W16705" s="25"/>
      <c r="X16705" s="25"/>
    </row>
    <row r="16706" spans="23:24" x14ac:dyDescent="0.2">
      <c r="W16706" s="25"/>
      <c r="X16706" s="25"/>
    </row>
    <row r="16707" spans="23:24" x14ac:dyDescent="0.2">
      <c r="W16707" s="25"/>
      <c r="X16707" s="25"/>
    </row>
    <row r="16708" spans="23:24" x14ac:dyDescent="0.2">
      <c r="W16708" s="25"/>
      <c r="X16708" s="25"/>
    </row>
    <row r="16709" spans="23:24" x14ac:dyDescent="0.2">
      <c r="W16709" s="25"/>
      <c r="X16709" s="25"/>
    </row>
    <row r="16710" spans="23:24" x14ac:dyDescent="0.2">
      <c r="W16710" s="25"/>
      <c r="X16710" s="25"/>
    </row>
    <row r="16711" spans="23:24" x14ac:dyDescent="0.2">
      <c r="W16711" s="25"/>
      <c r="X16711" s="25"/>
    </row>
    <row r="16712" spans="23:24" x14ac:dyDescent="0.2">
      <c r="W16712" s="25"/>
      <c r="X16712" s="25"/>
    </row>
    <row r="16713" spans="23:24" x14ac:dyDescent="0.2">
      <c r="W16713" s="25"/>
      <c r="X16713" s="25"/>
    </row>
    <row r="16714" spans="23:24" x14ac:dyDescent="0.2">
      <c r="W16714" s="25"/>
      <c r="X16714" s="25"/>
    </row>
    <row r="16715" spans="23:24" x14ac:dyDescent="0.2">
      <c r="W16715" s="25"/>
      <c r="X16715" s="25"/>
    </row>
    <row r="16716" spans="23:24" x14ac:dyDescent="0.2">
      <c r="W16716" s="25"/>
      <c r="X16716" s="25"/>
    </row>
    <row r="16717" spans="23:24" x14ac:dyDescent="0.2">
      <c r="W16717" s="25"/>
      <c r="X16717" s="25"/>
    </row>
    <row r="16718" spans="23:24" x14ac:dyDescent="0.2">
      <c r="W16718" s="25"/>
      <c r="X16718" s="25"/>
    </row>
    <row r="16719" spans="23:24" x14ac:dyDescent="0.2">
      <c r="W16719" s="25"/>
      <c r="X16719" s="25"/>
    </row>
    <row r="16720" spans="23:24" x14ac:dyDescent="0.2">
      <c r="W16720" s="25"/>
      <c r="X16720" s="25"/>
    </row>
    <row r="16721" spans="23:24" x14ac:dyDescent="0.2">
      <c r="W16721" s="25"/>
      <c r="X16721" s="25"/>
    </row>
    <row r="16722" spans="23:24" x14ac:dyDescent="0.2">
      <c r="W16722" s="25"/>
      <c r="X16722" s="25"/>
    </row>
    <row r="16723" spans="23:24" x14ac:dyDescent="0.2">
      <c r="W16723" s="25"/>
      <c r="X16723" s="25"/>
    </row>
    <row r="16724" spans="23:24" x14ac:dyDescent="0.2">
      <c r="W16724" s="25"/>
      <c r="X16724" s="25"/>
    </row>
    <row r="16725" spans="23:24" x14ac:dyDescent="0.2">
      <c r="W16725" s="25"/>
      <c r="X16725" s="25"/>
    </row>
    <row r="16726" spans="23:24" x14ac:dyDescent="0.2">
      <c r="W16726" s="25"/>
      <c r="X16726" s="25"/>
    </row>
    <row r="16727" spans="23:24" x14ac:dyDescent="0.2">
      <c r="W16727" s="25"/>
      <c r="X16727" s="25"/>
    </row>
    <row r="16728" spans="23:24" x14ac:dyDescent="0.2">
      <c r="W16728" s="25"/>
      <c r="X16728" s="25"/>
    </row>
    <row r="16729" spans="23:24" x14ac:dyDescent="0.2">
      <c r="W16729" s="25"/>
      <c r="X16729" s="25"/>
    </row>
    <row r="16730" spans="23:24" x14ac:dyDescent="0.2">
      <c r="W16730" s="25"/>
      <c r="X16730" s="25"/>
    </row>
    <row r="16731" spans="23:24" x14ac:dyDescent="0.2">
      <c r="W16731" s="25"/>
      <c r="X16731" s="25"/>
    </row>
    <row r="16732" spans="23:24" x14ac:dyDescent="0.2">
      <c r="W16732" s="25"/>
      <c r="X16732" s="25"/>
    </row>
    <row r="16733" spans="23:24" x14ac:dyDescent="0.2">
      <c r="W16733" s="25"/>
      <c r="X16733" s="25"/>
    </row>
    <row r="16734" spans="23:24" x14ac:dyDescent="0.2">
      <c r="W16734" s="25"/>
      <c r="X16734" s="25"/>
    </row>
    <row r="16735" spans="23:24" x14ac:dyDescent="0.2">
      <c r="W16735" s="25"/>
      <c r="X16735" s="25"/>
    </row>
    <row r="16736" spans="23:24" x14ac:dyDescent="0.2">
      <c r="W16736" s="25"/>
      <c r="X16736" s="25"/>
    </row>
    <row r="16737" spans="23:24" x14ac:dyDescent="0.2">
      <c r="W16737" s="25"/>
      <c r="X16737" s="25"/>
    </row>
    <row r="16738" spans="23:24" x14ac:dyDescent="0.2">
      <c r="W16738" s="25"/>
      <c r="X16738" s="25"/>
    </row>
    <row r="16739" spans="23:24" x14ac:dyDescent="0.2">
      <c r="W16739" s="25"/>
      <c r="X16739" s="25"/>
    </row>
    <row r="16740" spans="23:24" x14ac:dyDescent="0.2">
      <c r="W16740" s="25"/>
      <c r="X16740" s="25"/>
    </row>
    <row r="16741" spans="23:24" x14ac:dyDescent="0.2">
      <c r="W16741" s="25"/>
      <c r="X16741" s="25"/>
    </row>
    <row r="16742" spans="23:24" x14ac:dyDescent="0.2">
      <c r="W16742" s="25"/>
      <c r="X16742" s="25"/>
    </row>
    <row r="16743" spans="23:24" x14ac:dyDescent="0.2">
      <c r="W16743" s="25"/>
      <c r="X16743" s="25"/>
    </row>
    <row r="16744" spans="23:24" x14ac:dyDescent="0.2">
      <c r="W16744" s="25"/>
      <c r="X16744" s="25"/>
    </row>
    <row r="16745" spans="23:24" x14ac:dyDescent="0.2">
      <c r="W16745" s="25"/>
      <c r="X16745" s="25"/>
    </row>
    <row r="16746" spans="23:24" x14ac:dyDescent="0.2">
      <c r="W16746" s="25"/>
      <c r="X16746" s="25"/>
    </row>
    <row r="16747" spans="23:24" x14ac:dyDescent="0.2">
      <c r="W16747" s="25"/>
      <c r="X16747" s="25"/>
    </row>
    <row r="16748" spans="23:24" x14ac:dyDescent="0.2">
      <c r="W16748" s="25"/>
      <c r="X16748" s="25"/>
    </row>
    <row r="16749" spans="23:24" x14ac:dyDescent="0.2">
      <c r="W16749" s="25"/>
      <c r="X16749" s="25"/>
    </row>
    <row r="16750" spans="23:24" x14ac:dyDescent="0.2">
      <c r="W16750" s="25"/>
      <c r="X16750" s="25"/>
    </row>
    <row r="16751" spans="23:24" x14ac:dyDescent="0.2">
      <c r="W16751" s="25"/>
      <c r="X16751" s="25"/>
    </row>
    <row r="16752" spans="23:24" x14ac:dyDescent="0.2">
      <c r="W16752" s="25"/>
      <c r="X16752" s="25"/>
    </row>
    <row r="16753" spans="23:24" x14ac:dyDescent="0.2">
      <c r="W16753" s="25"/>
      <c r="X16753" s="25"/>
    </row>
    <row r="16754" spans="23:24" x14ac:dyDescent="0.2">
      <c r="W16754" s="25"/>
      <c r="X16754" s="25"/>
    </row>
    <row r="16755" spans="23:24" x14ac:dyDescent="0.2">
      <c r="W16755" s="25"/>
      <c r="X16755" s="25"/>
    </row>
    <row r="16756" spans="23:24" x14ac:dyDescent="0.2">
      <c r="W16756" s="25"/>
      <c r="X16756" s="25"/>
    </row>
    <row r="16757" spans="23:24" x14ac:dyDescent="0.2">
      <c r="W16757" s="25"/>
      <c r="X16757" s="25"/>
    </row>
    <row r="16758" spans="23:24" x14ac:dyDescent="0.2">
      <c r="W16758" s="25"/>
      <c r="X16758" s="25"/>
    </row>
    <row r="16759" spans="23:24" x14ac:dyDescent="0.2">
      <c r="W16759" s="25"/>
      <c r="X16759" s="25"/>
    </row>
    <row r="16760" spans="23:24" x14ac:dyDescent="0.2">
      <c r="W16760" s="25"/>
      <c r="X16760" s="25"/>
    </row>
    <row r="16761" spans="23:24" x14ac:dyDescent="0.2">
      <c r="W16761" s="25"/>
      <c r="X16761" s="25"/>
    </row>
    <row r="16762" spans="23:24" x14ac:dyDescent="0.2">
      <c r="W16762" s="25"/>
      <c r="X16762" s="25"/>
    </row>
    <row r="16763" spans="23:24" x14ac:dyDescent="0.2">
      <c r="W16763" s="25"/>
      <c r="X16763" s="25"/>
    </row>
    <row r="16764" spans="23:24" x14ac:dyDescent="0.2">
      <c r="W16764" s="25"/>
      <c r="X16764" s="25"/>
    </row>
    <row r="16765" spans="23:24" x14ac:dyDescent="0.2">
      <c r="W16765" s="25"/>
      <c r="X16765" s="25"/>
    </row>
    <row r="16766" spans="23:24" x14ac:dyDescent="0.2">
      <c r="W16766" s="25"/>
      <c r="X16766" s="25"/>
    </row>
    <row r="16767" spans="23:24" x14ac:dyDescent="0.2">
      <c r="W16767" s="25"/>
      <c r="X16767" s="25"/>
    </row>
    <row r="16768" spans="23:24" x14ac:dyDescent="0.2">
      <c r="W16768" s="25"/>
      <c r="X16768" s="25"/>
    </row>
    <row r="16769" spans="23:24" x14ac:dyDescent="0.2">
      <c r="W16769" s="25"/>
      <c r="X16769" s="25"/>
    </row>
    <row r="16770" spans="23:24" x14ac:dyDescent="0.2">
      <c r="W16770" s="25"/>
      <c r="X16770" s="25"/>
    </row>
    <row r="16771" spans="23:24" x14ac:dyDescent="0.2">
      <c r="W16771" s="25"/>
      <c r="X16771" s="25"/>
    </row>
    <row r="16772" spans="23:24" x14ac:dyDescent="0.2">
      <c r="W16772" s="25"/>
      <c r="X16772" s="25"/>
    </row>
    <row r="16773" spans="23:24" x14ac:dyDescent="0.2">
      <c r="W16773" s="25"/>
      <c r="X16773" s="25"/>
    </row>
    <row r="16774" spans="23:24" x14ac:dyDescent="0.2">
      <c r="W16774" s="25"/>
      <c r="X16774" s="25"/>
    </row>
    <row r="16775" spans="23:24" x14ac:dyDescent="0.2">
      <c r="W16775" s="25"/>
      <c r="X16775" s="25"/>
    </row>
    <row r="16776" spans="23:24" x14ac:dyDescent="0.2">
      <c r="W16776" s="25"/>
      <c r="X16776" s="25"/>
    </row>
    <row r="16777" spans="23:24" x14ac:dyDescent="0.2">
      <c r="W16777" s="25"/>
      <c r="X16777" s="25"/>
    </row>
    <row r="16778" spans="23:24" x14ac:dyDescent="0.2">
      <c r="W16778" s="25"/>
      <c r="X16778" s="25"/>
    </row>
    <row r="16779" spans="23:24" x14ac:dyDescent="0.2">
      <c r="W16779" s="25"/>
      <c r="X16779" s="25"/>
    </row>
    <row r="16780" spans="23:24" x14ac:dyDescent="0.2">
      <c r="W16780" s="25"/>
      <c r="X16780" s="25"/>
    </row>
    <row r="16781" spans="23:24" x14ac:dyDescent="0.2">
      <c r="W16781" s="25"/>
      <c r="X16781" s="25"/>
    </row>
    <row r="16782" spans="23:24" x14ac:dyDescent="0.2">
      <c r="W16782" s="25"/>
      <c r="X16782" s="25"/>
    </row>
    <row r="16783" spans="23:24" x14ac:dyDescent="0.2">
      <c r="W16783" s="25"/>
      <c r="X16783" s="25"/>
    </row>
    <row r="16784" spans="23:24" x14ac:dyDescent="0.2">
      <c r="W16784" s="25"/>
      <c r="X16784" s="25"/>
    </row>
    <row r="16785" spans="23:24" x14ac:dyDescent="0.2">
      <c r="W16785" s="25"/>
      <c r="X16785" s="25"/>
    </row>
    <row r="16786" spans="23:24" x14ac:dyDescent="0.2">
      <c r="W16786" s="25"/>
      <c r="X16786" s="25"/>
    </row>
    <row r="16787" spans="23:24" x14ac:dyDescent="0.2">
      <c r="W16787" s="25"/>
      <c r="X16787" s="25"/>
    </row>
    <row r="16788" spans="23:24" x14ac:dyDescent="0.2">
      <c r="W16788" s="25"/>
      <c r="X16788" s="25"/>
    </row>
    <row r="16789" spans="23:24" x14ac:dyDescent="0.2">
      <c r="W16789" s="25"/>
      <c r="X16789" s="25"/>
    </row>
    <row r="16790" spans="23:24" x14ac:dyDescent="0.2">
      <c r="W16790" s="25"/>
      <c r="X16790" s="25"/>
    </row>
    <row r="16791" spans="23:24" x14ac:dyDescent="0.2">
      <c r="W16791" s="25"/>
      <c r="X16791" s="25"/>
    </row>
    <row r="16792" spans="23:24" x14ac:dyDescent="0.2">
      <c r="W16792" s="25"/>
      <c r="X16792" s="25"/>
    </row>
    <row r="16793" spans="23:24" x14ac:dyDescent="0.2">
      <c r="W16793" s="25"/>
      <c r="X16793" s="25"/>
    </row>
    <row r="16794" spans="23:24" x14ac:dyDescent="0.2">
      <c r="W16794" s="25"/>
      <c r="X16794" s="25"/>
    </row>
    <row r="16795" spans="23:24" x14ac:dyDescent="0.2">
      <c r="W16795" s="25"/>
      <c r="X16795" s="25"/>
    </row>
    <row r="16796" spans="23:24" x14ac:dyDescent="0.2">
      <c r="W16796" s="25"/>
      <c r="X16796" s="25"/>
    </row>
    <row r="16797" spans="23:24" x14ac:dyDescent="0.2">
      <c r="W16797" s="25"/>
      <c r="X16797" s="25"/>
    </row>
    <row r="16798" spans="23:24" x14ac:dyDescent="0.2">
      <c r="W16798" s="25"/>
      <c r="X16798" s="25"/>
    </row>
    <row r="16799" spans="23:24" x14ac:dyDescent="0.2">
      <c r="W16799" s="25"/>
      <c r="X16799" s="25"/>
    </row>
    <row r="16800" spans="23:24" x14ac:dyDescent="0.2">
      <c r="W16800" s="25"/>
      <c r="X16800" s="25"/>
    </row>
    <row r="16801" spans="23:24" x14ac:dyDescent="0.2">
      <c r="W16801" s="25"/>
      <c r="X16801" s="25"/>
    </row>
    <row r="16802" spans="23:24" x14ac:dyDescent="0.2">
      <c r="W16802" s="25"/>
      <c r="X16802" s="25"/>
    </row>
    <row r="16803" spans="23:24" x14ac:dyDescent="0.2">
      <c r="W16803" s="25"/>
      <c r="X16803" s="25"/>
    </row>
    <row r="16804" spans="23:24" x14ac:dyDescent="0.2">
      <c r="W16804" s="25"/>
      <c r="X16804" s="25"/>
    </row>
    <row r="16805" spans="23:24" x14ac:dyDescent="0.2">
      <c r="W16805" s="25"/>
      <c r="X16805" s="25"/>
    </row>
    <row r="16806" spans="23:24" x14ac:dyDescent="0.2">
      <c r="W16806" s="25"/>
      <c r="X16806" s="25"/>
    </row>
    <row r="16807" spans="23:24" x14ac:dyDescent="0.2">
      <c r="W16807" s="25"/>
      <c r="X16807" s="25"/>
    </row>
    <row r="16808" spans="23:24" x14ac:dyDescent="0.2">
      <c r="W16808" s="25"/>
      <c r="X16808" s="25"/>
    </row>
    <row r="16809" spans="23:24" x14ac:dyDescent="0.2">
      <c r="W16809" s="25"/>
      <c r="X16809" s="25"/>
    </row>
    <row r="16810" spans="23:24" x14ac:dyDescent="0.2">
      <c r="W16810" s="25"/>
      <c r="X16810" s="25"/>
    </row>
    <row r="16811" spans="23:24" x14ac:dyDescent="0.2">
      <c r="W16811" s="25"/>
      <c r="X16811" s="25"/>
    </row>
    <row r="16812" spans="23:24" x14ac:dyDescent="0.2">
      <c r="W16812" s="25"/>
      <c r="X16812" s="25"/>
    </row>
    <row r="16813" spans="23:24" x14ac:dyDescent="0.2">
      <c r="W16813" s="25"/>
      <c r="X16813" s="25"/>
    </row>
    <row r="16814" spans="23:24" x14ac:dyDescent="0.2">
      <c r="W16814" s="25"/>
      <c r="X16814" s="25"/>
    </row>
    <row r="16815" spans="23:24" x14ac:dyDescent="0.2">
      <c r="W16815" s="25"/>
      <c r="X16815" s="25"/>
    </row>
    <row r="16816" spans="23:24" x14ac:dyDescent="0.2">
      <c r="W16816" s="25"/>
      <c r="X16816" s="25"/>
    </row>
    <row r="16817" spans="23:24" x14ac:dyDescent="0.2">
      <c r="W16817" s="25"/>
      <c r="X16817" s="25"/>
    </row>
    <row r="16818" spans="23:24" x14ac:dyDescent="0.2">
      <c r="W16818" s="25"/>
      <c r="X16818" s="25"/>
    </row>
    <row r="16819" spans="23:24" x14ac:dyDescent="0.2">
      <c r="W16819" s="25"/>
      <c r="X16819" s="25"/>
    </row>
    <row r="16820" spans="23:24" x14ac:dyDescent="0.2">
      <c r="W16820" s="25"/>
      <c r="X16820" s="25"/>
    </row>
    <row r="16821" spans="23:24" x14ac:dyDescent="0.2">
      <c r="W16821" s="25"/>
      <c r="X16821" s="25"/>
    </row>
    <row r="16822" spans="23:24" x14ac:dyDescent="0.2">
      <c r="W16822" s="25"/>
      <c r="X16822" s="25"/>
    </row>
    <row r="16823" spans="23:24" x14ac:dyDescent="0.2">
      <c r="W16823" s="25"/>
      <c r="X16823" s="25"/>
    </row>
    <row r="16824" spans="23:24" x14ac:dyDescent="0.2">
      <c r="W16824" s="25"/>
      <c r="X16824" s="25"/>
    </row>
    <row r="16825" spans="23:24" x14ac:dyDescent="0.2">
      <c r="W16825" s="25"/>
      <c r="X16825" s="25"/>
    </row>
    <row r="16826" spans="23:24" x14ac:dyDescent="0.2">
      <c r="W16826" s="25"/>
      <c r="X16826" s="25"/>
    </row>
    <row r="16827" spans="23:24" x14ac:dyDescent="0.2">
      <c r="W16827" s="25"/>
      <c r="X16827" s="25"/>
    </row>
    <row r="16828" spans="23:24" x14ac:dyDescent="0.2">
      <c r="W16828" s="25"/>
      <c r="X16828" s="25"/>
    </row>
    <row r="16829" spans="23:24" x14ac:dyDescent="0.2">
      <c r="W16829" s="25"/>
      <c r="X16829" s="25"/>
    </row>
    <row r="16830" spans="23:24" x14ac:dyDescent="0.2">
      <c r="W16830" s="25"/>
      <c r="X16830" s="25"/>
    </row>
    <row r="16831" spans="23:24" x14ac:dyDescent="0.2">
      <c r="W16831" s="25"/>
      <c r="X16831" s="25"/>
    </row>
    <row r="16832" spans="23:24" x14ac:dyDescent="0.2">
      <c r="W16832" s="25"/>
      <c r="X16832" s="25"/>
    </row>
    <row r="16833" spans="23:24" x14ac:dyDescent="0.2">
      <c r="W16833" s="25"/>
      <c r="X16833" s="25"/>
    </row>
    <row r="16834" spans="23:24" x14ac:dyDescent="0.2">
      <c r="W16834" s="25"/>
      <c r="X16834" s="25"/>
    </row>
    <row r="16835" spans="23:24" x14ac:dyDescent="0.2">
      <c r="W16835" s="25"/>
      <c r="X16835" s="25"/>
    </row>
    <row r="16836" spans="23:24" x14ac:dyDescent="0.2">
      <c r="W16836" s="25"/>
      <c r="X16836" s="25"/>
    </row>
    <row r="16837" spans="23:24" x14ac:dyDescent="0.2">
      <c r="W16837" s="25"/>
      <c r="X16837" s="25"/>
    </row>
    <row r="16838" spans="23:24" x14ac:dyDescent="0.2">
      <c r="W16838" s="25"/>
      <c r="X16838" s="25"/>
    </row>
    <row r="16839" spans="23:24" x14ac:dyDescent="0.2">
      <c r="W16839" s="25"/>
      <c r="X16839" s="25"/>
    </row>
    <row r="16840" spans="23:24" x14ac:dyDescent="0.2">
      <c r="W16840" s="25"/>
      <c r="X16840" s="25"/>
    </row>
    <row r="16841" spans="23:24" x14ac:dyDescent="0.2">
      <c r="W16841" s="25"/>
      <c r="X16841" s="25"/>
    </row>
    <row r="16842" spans="23:24" x14ac:dyDescent="0.2">
      <c r="W16842" s="25"/>
      <c r="X16842" s="25"/>
    </row>
    <row r="16843" spans="23:24" x14ac:dyDescent="0.2">
      <c r="W16843" s="25"/>
      <c r="X16843" s="25"/>
    </row>
    <row r="16844" spans="23:24" x14ac:dyDescent="0.2">
      <c r="W16844" s="25"/>
      <c r="X16844" s="25"/>
    </row>
    <row r="16845" spans="23:24" x14ac:dyDescent="0.2">
      <c r="W16845" s="25"/>
      <c r="X16845" s="25"/>
    </row>
    <row r="16846" spans="23:24" x14ac:dyDescent="0.2">
      <c r="W16846" s="25"/>
      <c r="X16846" s="25"/>
    </row>
    <row r="16847" spans="23:24" x14ac:dyDescent="0.2">
      <c r="W16847" s="25"/>
      <c r="X16847" s="25"/>
    </row>
    <row r="16848" spans="23:24" x14ac:dyDescent="0.2">
      <c r="W16848" s="25"/>
      <c r="X16848" s="25"/>
    </row>
    <row r="16849" spans="23:24" x14ac:dyDescent="0.2">
      <c r="W16849" s="25"/>
      <c r="X16849" s="25"/>
    </row>
    <row r="16850" spans="23:24" x14ac:dyDescent="0.2">
      <c r="W16850" s="25"/>
      <c r="X16850" s="25"/>
    </row>
    <row r="16851" spans="23:24" x14ac:dyDescent="0.2">
      <c r="W16851" s="25"/>
      <c r="X16851" s="25"/>
    </row>
    <row r="16852" spans="23:24" x14ac:dyDescent="0.2">
      <c r="W16852" s="25"/>
      <c r="X16852" s="25"/>
    </row>
    <row r="16853" spans="23:24" x14ac:dyDescent="0.2">
      <c r="W16853" s="25"/>
      <c r="X16853" s="25"/>
    </row>
    <row r="16854" spans="23:24" x14ac:dyDescent="0.2">
      <c r="W16854" s="25"/>
      <c r="X16854" s="25"/>
    </row>
    <row r="16855" spans="23:24" x14ac:dyDescent="0.2">
      <c r="W16855" s="25"/>
      <c r="X16855" s="25"/>
    </row>
    <row r="16856" spans="23:24" x14ac:dyDescent="0.2">
      <c r="W16856" s="25"/>
      <c r="X16856" s="25"/>
    </row>
    <row r="16857" spans="23:24" x14ac:dyDescent="0.2">
      <c r="W16857" s="25"/>
      <c r="X16857" s="25"/>
    </row>
    <row r="16858" spans="23:24" x14ac:dyDescent="0.2">
      <c r="W16858" s="25"/>
      <c r="X16858" s="25"/>
    </row>
    <row r="16859" spans="23:24" x14ac:dyDescent="0.2">
      <c r="W16859" s="25"/>
      <c r="X16859" s="25"/>
    </row>
    <row r="16860" spans="23:24" x14ac:dyDescent="0.2">
      <c r="W16860" s="25"/>
      <c r="X16860" s="25"/>
    </row>
    <row r="16861" spans="23:24" x14ac:dyDescent="0.2">
      <c r="W16861" s="25"/>
      <c r="X16861" s="25"/>
    </row>
    <row r="16862" spans="23:24" x14ac:dyDescent="0.2">
      <c r="W16862" s="25"/>
      <c r="X16862" s="25"/>
    </row>
    <row r="16863" spans="23:24" x14ac:dyDescent="0.2">
      <c r="W16863" s="25"/>
      <c r="X16863" s="25"/>
    </row>
    <row r="16864" spans="23:24" x14ac:dyDescent="0.2">
      <c r="W16864" s="25"/>
      <c r="X16864" s="25"/>
    </row>
    <row r="16865" spans="23:24" x14ac:dyDescent="0.2">
      <c r="W16865" s="25"/>
      <c r="X16865" s="25"/>
    </row>
    <row r="16866" spans="23:24" x14ac:dyDescent="0.2">
      <c r="W16866" s="25"/>
      <c r="X16866" s="25"/>
    </row>
    <row r="16867" spans="23:24" x14ac:dyDescent="0.2">
      <c r="W16867" s="25"/>
      <c r="X16867" s="25"/>
    </row>
    <row r="16868" spans="23:24" x14ac:dyDescent="0.2">
      <c r="W16868" s="25"/>
      <c r="X16868" s="25"/>
    </row>
    <row r="16869" spans="23:24" x14ac:dyDescent="0.2">
      <c r="W16869" s="25"/>
      <c r="X16869" s="25"/>
    </row>
    <row r="16870" spans="23:24" x14ac:dyDescent="0.2">
      <c r="W16870" s="25"/>
      <c r="X16870" s="25"/>
    </row>
    <row r="16871" spans="23:24" x14ac:dyDescent="0.2">
      <c r="W16871" s="25"/>
      <c r="X16871" s="25"/>
    </row>
    <row r="16872" spans="23:24" x14ac:dyDescent="0.2">
      <c r="W16872" s="25"/>
      <c r="X16872" s="25"/>
    </row>
    <row r="16873" spans="23:24" x14ac:dyDescent="0.2">
      <c r="W16873" s="25"/>
      <c r="X16873" s="25"/>
    </row>
    <row r="16874" spans="23:24" x14ac:dyDescent="0.2">
      <c r="W16874" s="25"/>
      <c r="X16874" s="25"/>
    </row>
    <row r="16875" spans="23:24" x14ac:dyDescent="0.2">
      <c r="W16875" s="25"/>
      <c r="X16875" s="25"/>
    </row>
    <row r="16876" spans="23:24" x14ac:dyDescent="0.2">
      <c r="W16876" s="25"/>
      <c r="X16876" s="25"/>
    </row>
    <row r="16877" spans="23:24" x14ac:dyDescent="0.2">
      <c r="W16877" s="25"/>
      <c r="X16877" s="25"/>
    </row>
    <row r="16878" spans="23:24" x14ac:dyDescent="0.2">
      <c r="W16878" s="25"/>
      <c r="X16878" s="25"/>
    </row>
    <row r="16879" spans="23:24" x14ac:dyDescent="0.2">
      <c r="W16879" s="25"/>
      <c r="X16879" s="25"/>
    </row>
    <row r="16880" spans="23:24" x14ac:dyDescent="0.2">
      <c r="W16880" s="25"/>
      <c r="X16880" s="25"/>
    </row>
    <row r="16881" spans="23:24" x14ac:dyDescent="0.2">
      <c r="W16881" s="25"/>
      <c r="X16881" s="25"/>
    </row>
    <row r="16882" spans="23:24" x14ac:dyDescent="0.2">
      <c r="W16882" s="25"/>
      <c r="X16882" s="25"/>
    </row>
    <row r="16883" spans="23:24" x14ac:dyDescent="0.2">
      <c r="W16883" s="25"/>
      <c r="X16883" s="25"/>
    </row>
    <row r="16884" spans="23:24" x14ac:dyDescent="0.2">
      <c r="W16884" s="25"/>
      <c r="X16884" s="25"/>
    </row>
    <row r="16885" spans="23:24" x14ac:dyDescent="0.2">
      <c r="W16885" s="25"/>
      <c r="X16885" s="25"/>
    </row>
    <row r="16886" spans="23:24" x14ac:dyDescent="0.2">
      <c r="W16886" s="25"/>
      <c r="X16886" s="25"/>
    </row>
    <row r="16887" spans="23:24" x14ac:dyDescent="0.2">
      <c r="W16887" s="25"/>
      <c r="X16887" s="25"/>
    </row>
    <row r="16888" spans="23:24" x14ac:dyDescent="0.2">
      <c r="W16888" s="25"/>
      <c r="X16888" s="25"/>
    </row>
    <row r="16889" spans="23:24" x14ac:dyDescent="0.2">
      <c r="W16889" s="25"/>
      <c r="X16889" s="25"/>
    </row>
    <row r="16890" spans="23:24" x14ac:dyDescent="0.2">
      <c r="W16890" s="25"/>
      <c r="X16890" s="25"/>
    </row>
    <row r="16891" spans="23:24" x14ac:dyDescent="0.2">
      <c r="W16891" s="25"/>
      <c r="X16891" s="25"/>
    </row>
    <row r="16892" spans="23:24" x14ac:dyDescent="0.2">
      <c r="W16892" s="25"/>
      <c r="X16892" s="25"/>
    </row>
    <row r="16893" spans="23:24" x14ac:dyDescent="0.2">
      <c r="W16893" s="25"/>
      <c r="X16893" s="25"/>
    </row>
    <row r="16894" spans="23:24" x14ac:dyDescent="0.2">
      <c r="W16894" s="25"/>
      <c r="X16894" s="25"/>
    </row>
    <row r="16895" spans="23:24" x14ac:dyDescent="0.2">
      <c r="W16895" s="25"/>
      <c r="X16895" s="25"/>
    </row>
    <row r="16896" spans="23:24" x14ac:dyDescent="0.2">
      <c r="W16896" s="25"/>
      <c r="X16896" s="25"/>
    </row>
    <row r="16897" spans="23:24" x14ac:dyDescent="0.2">
      <c r="W16897" s="25"/>
      <c r="X16897" s="25"/>
    </row>
    <row r="16898" spans="23:24" x14ac:dyDescent="0.2">
      <c r="W16898" s="25"/>
      <c r="X16898" s="25"/>
    </row>
    <row r="16899" spans="23:24" x14ac:dyDescent="0.2">
      <c r="W16899" s="25"/>
      <c r="X16899" s="25"/>
    </row>
    <row r="16900" spans="23:24" x14ac:dyDescent="0.2">
      <c r="W16900" s="25"/>
      <c r="X16900" s="25"/>
    </row>
    <row r="16901" spans="23:24" x14ac:dyDescent="0.2">
      <c r="W16901" s="25"/>
      <c r="X16901" s="25"/>
    </row>
    <row r="16902" spans="23:24" x14ac:dyDescent="0.2">
      <c r="W16902" s="25"/>
      <c r="X16902" s="25"/>
    </row>
    <row r="16903" spans="23:24" x14ac:dyDescent="0.2">
      <c r="W16903" s="25"/>
      <c r="X16903" s="25"/>
    </row>
    <row r="16904" spans="23:24" x14ac:dyDescent="0.2">
      <c r="W16904" s="25"/>
      <c r="X16904" s="25"/>
    </row>
    <row r="16905" spans="23:24" x14ac:dyDescent="0.2">
      <c r="W16905" s="25"/>
      <c r="X16905" s="25"/>
    </row>
    <row r="16906" spans="23:24" x14ac:dyDescent="0.2">
      <c r="W16906" s="25"/>
      <c r="X16906" s="25"/>
    </row>
    <row r="16907" spans="23:24" x14ac:dyDescent="0.2">
      <c r="W16907" s="25"/>
      <c r="X16907" s="25"/>
    </row>
    <row r="16908" spans="23:24" x14ac:dyDescent="0.2">
      <c r="W16908" s="25"/>
      <c r="X16908" s="25"/>
    </row>
    <row r="16909" spans="23:24" x14ac:dyDescent="0.2">
      <c r="W16909" s="25"/>
      <c r="X16909" s="25"/>
    </row>
    <row r="16910" spans="23:24" x14ac:dyDescent="0.2">
      <c r="W16910" s="25"/>
      <c r="X16910" s="25"/>
    </row>
    <row r="16911" spans="23:24" x14ac:dyDescent="0.2">
      <c r="W16911" s="25"/>
      <c r="X16911" s="25"/>
    </row>
    <row r="16912" spans="23:24" x14ac:dyDescent="0.2">
      <c r="W16912" s="25"/>
      <c r="X16912" s="25"/>
    </row>
    <row r="16913" spans="23:24" x14ac:dyDescent="0.2">
      <c r="W16913" s="25"/>
      <c r="X16913" s="25"/>
    </row>
    <row r="16914" spans="23:24" x14ac:dyDescent="0.2">
      <c r="W16914" s="25"/>
      <c r="X16914" s="25"/>
    </row>
    <row r="16915" spans="23:24" x14ac:dyDescent="0.2">
      <c r="W16915" s="25"/>
      <c r="X16915" s="25"/>
    </row>
    <row r="16916" spans="23:24" x14ac:dyDescent="0.2">
      <c r="W16916" s="25"/>
      <c r="X16916" s="25"/>
    </row>
    <row r="16917" spans="23:24" x14ac:dyDescent="0.2">
      <c r="W16917" s="25"/>
      <c r="X16917" s="25"/>
    </row>
    <row r="16918" spans="23:24" x14ac:dyDescent="0.2">
      <c r="W16918" s="25"/>
      <c r="X16918" s="25"/>
    </row>
    <row r="16919" spans="23:24" x14ac:dyDescent="0.2">
      <c r="W16919" s="25"/>
      <c r="X16919" s="25"/>
    </row>
    <row r="16920" spans="23:24" x14ac:dyDescent="0.2">
      <c r="W16920" s="25"/>
      <c r="X16920" s="25"/>
    </row>
    <row r="16921" spans="23:24" x14ac:dyDescent="0.2">
      <c r="W16921" s="25"/>
      <c r="X16921" s="25"/>
    </row>
    <row r="16922" spans="23:24" x14ac:dyDescent="0.2">
      <c r="W16922" s="25"/>
      <c r="X16922" s="25"/>
    </row>
    <row r="16923" spans="23:24" x14ac:dyDescent="0.2">
      <c r="W16923" s="25"/>
      <c r="X16923" s="25"/>
    </row>
    <row r="16924" spans="23:24" x14ac:dyDescent="0.2">
      <c r="W16924" s="25"/>
      <c r="X16924" s="25"/>
    </row>
    <row r="16925" spans="23:24" x14ac:dyDescent="0.2">
      <c r="W16925" s="25"/>
      <c r="X16925" s="25"/>
    </row>
    <row r="16926" spans="23:24" x14ac:dyDescent="0.2">
      <c r="W16926" s="25"/>
      <c r="X16926" s="25"/>
    </row>
    <row r="16927" spans="23:24" x14ac:dyDescent="0.2">
      <c r="W16927" s="25"/>
      <c r="X16927" s="25"/>
    </row>
    <row r="16928" spans="23:24" x14ac:dyDescent="0.2">
      <c r="W16928" s="25"/>
      <c r="X16928" s="25"/>
    </row>
    <row r="16929" spans="23:24" x14ac:dyDescent="0.2">
      <c r="W16929" s="25"/>
      <c r="X16929" s="25"/>
    </row>
    <row r="16930" spans="23:24" x14ac:dyDescent="0.2">
      <c r="W16930" s="25"/>
      <c r="X16930" s="25"/>
    </row>
    <row r="16931" spans="23:24" x14ac:dyDescent="0.2">
      <c r="W16931" s="25"/>
      <c r="X16931" s="25"/>
    </row>
    <row r="16932" spans="23:24" x14ac:dyDescent="0.2">
      <c r="W16932" s="25"/>
      <c r="X16932" s="25"/>
    </row>
    <row r="16933" spans="23:24" x14ac:dyDescent="0.2">
      <c r="W16933" s="25"/>
      <c r="X16933" s="25"/>
    </row>
    <row r="16934" spans="23:24" x14ac:dyDescent="0.2">
      <c r="W16934" s="25"/>
      <c r="X16934" s="25"/>
    </row>
    <row r="16935" spans="23:24" x14ac:dyDescent="0.2">
      <c r="W16935" s="25"/>
      <c r="X16935" s="25"/>
    </row>
    <row r="16936" spans="23:24" x14ac:dyDescent="0.2">
      <c r="W16936" s="25"/>
      <c r="X16936" s="25"/>
    </row>
    <row r="16937" spans="23:24" x14ac:dyDescent="0.2">
      <c r="W16937" s="25"/>
      <c r="X16937" s="25"/>
    </row>
    <row r="16938" spans="23:24" x14ac:dyDescent="0.2">
      <c r="W16938" s="25"/>
      <c r="X16938" s="25"/>
    </row>
    <row r="16939" spans="23:24" x14ac:dyDescent="0.2">
      <c r="W16939" s="25"/>
      <c r="X16939" s="25"/>
    </row>
    <row r="16940" spans="23:24" x14ac:dyDescent="0.2">
      <c r="W16940" s="25"/>
      <c r="X16940" s="25"/>
    </row>
    <row r="16941" spans="23:24" x14ac:dyDescent="0.2">
      <c r="W16941" s="25"/>
      <c r="X16941" s="25"/>
    </row>
    <row r="16942" spans="23:24" x14ac:dyDescent="0.2">
      <c r="W16942" s="25"/>
      <c r="X16942" s="25"/>
    </row>
    <row r="16943" spans="23:24" x14ac:dyDescent="0.2">
      <c r="W16943" s="25"/>
      <c r="X16943" s="25"/>
    </row>
    <row r="16944" spans="23:24" x14ac:dyDescent="0.2">
      <c r="W16944" s="25"/>
      <c r="X16944" s="25"/>
    </row>
    <row r="16945" spans="23:24" x14ac:dyDescent="0.2">
      <c r="W16945" s="25"/>
      <c r="X16945" s="25"/>
    </row>
    <row r="16946" spans="23:24" x14ac:dyDescent="0.2">
      <c r="W16946" s="25"/>
      <c r="X16946" s="25"/>
    </row>
    <row r="16947" spans="23:24" x14ac:dyDescent="0.2">
      <c r="W16947" s="25"/>
      <c r="X16947" s="25"/>
    </row>
    <row r="16948" spans="23:24" x14ac:dyDescent="0.2">
      <c r="W16948" s="25"/>
      <c r="X16948" s="25"/>
    </row>
    <row r="16949" spans="23:24" x14ac:dyDescent="0.2">
      <c r="W16949" s="25"/>
      <c r="X16949" s="25"/>
    </row>
    <row r="16950" spans="23:24" x14ac:dyDescent="0.2">
      <c r="W16950" s="25"/>
      <c r="X16950" s="25"/>
    </row>
    <row r="16951" spans="23:24" x14ac:dyDescent="0.2">
      <c r="W16951" s="25"/>
      <c r="X16951" s="25"/>
    </row>
    <row r="16952" spans="23:24" x14ac:dyDescent="0.2">
      <c r="W16952" s="25"/>
      <c r="X16952" s="25"/>
    </row>
    <row r="16953" spans="23:24" x14ac:dyDescent="0.2">
      <c r="W16953" s="25"/>
      <c r="X16953" s="25"/>
    </row>
    <row r="16954" spans="23:24" x14ac:dyDescent="0.2">
      <c r="W16954" s="25"/>
      <c r="X16954" s="25"/>
    </row>
    <row r="16955" spans="23:24" x14ac:dyDescent="0.2">
      <c r="W16955" s="25"/>
      <c r="X16955" s="25"/>
    </row>
    <row r="16956" spans="23:24" x14ac:dyDescent="0.2">
      <c r="W16956" s="25"/>
      <c r="X16956" s="25"/>
    </row>
    <row r="16957" spans="23:24" x14ac:dyDescent="0.2">
      <c r="W16957" s="25"/>
      <c r="X16957" s="25"/>
    </row>
    <row r="16958" spans="23:24" x14ac:dyDescent="0.2">
      <c r="W16958" s="25"/>
      <c r="X16958" s="25"/>
    </row>
    <row r="16959" spans="23:24" x14ac:dyDescent="0.2">
      <c r="W16959" s="25"/>
      <c r="X16959" s="25"/>
    </row>
    <row r="16960" spans="23:24" x14ac:dyDescent="0.2">
      <c r="W16960" s="25"/>
      <c r="X16960" s="25"/>
    </row>
    <row r="16961" spans="23:24" x14ac:dyDescent="0.2">
      <c r="W16961" s="25"/>
      <c r="X16961" s="25"/>
    </row>
    <row r="16962" spans="23:24" x14ac:dyDescent="0.2">
      <c r="W16962" s="25"/>
      <c r="X16962" s="25"/>
    </row>
    <row r="16963" spans="23:24" x14ac:dyDescent="0.2">
      <c r="W16963" s="25"/>
      <c r="X16963" s="25"/>
    </row>
    <row r="16964" spans="23:24" x14ac:dyDescent="0.2">
      <c r="W16964" s="25"/>
      <c r="X16964" s="25"/>
    </row>
    <row r="16965" spans="23:24" x14ac:dyDescent="0.2">
      <c r="W16965" s="25"/>
      <c r="X16965" s="25"/>
    </row>
    <row r="16966" spans="23:24" x14ac:dyDescent="0.2">
      <c r="W16966" s="25"/>
      <c r="X16966" s="25"/>
    </row>
    <row r="16967" spans="23:24" x14ac:dyDescent="0.2">
      <c r="W16967" s="25"/>
      <c r="X16967" s="25"/>
    </row>
    <row r="16968" spans="23:24" x14ac:dyDescent="0.2">
      <c r="W16968" s="25"/>
      <c r="X16968" s="25"/>
    </row>
    <row r="16969" spans="23:24" x14ac:dyDescent="0.2">
      <c r="W16969" s="25"/>
      <c r="X16969" s="25"/>
    </row>
    <row r="16970" spans="23:24" x14ac:dyDescent="0.2">
      <c r="W16970" s="25"/>
      <c r="X16970" s="25"/>
    </row>
    <row r="16971" spans="23:24" x14ac:dyDescent="0.2">
      <c r="W16971" s="25"/>
      <c r="X16971" s="25"/>
    </row>
    <row r="16972" spans="23:24" x14ac:dyDescent="0.2">
      <c r="W16972" s="25"/>
      <c r="X16972" s="25"/>
    </row>
    <row r="16973" spans="23:24" x14ac:dyDescent="0.2">
      <c r="W16973" s="25"/>
      <c r="X16973" s="25"/>
    </row>
    <row r="16974" spans="23:24" x14ac:dyDescent="0.2">
      <c r="W16974" s="25"/>
      <c r="X16974" s="25"/>
    </row>
    <row r="16975" spans="23:24" x14ac:dyDescent="0.2">
      <c r="W16975" s="25"/>
      <c r="X16975" s="25"/>
    </row>
    <row r="16976" spans="23:24" x14ac:dyDescent="0.2">
      <c r="W16976" s="25"/>
      <c r="X16976" s="25"/>
    </row>
    <row r="16977" spans="23:24" x14ac:dyDescent="0.2">
      <c r="W16977" s="25"/>
      <c r="X16977" s="25"/>
    </row>
    <row r="16978" spans="23:24" x14ac:dyDescent="0.2">
      <c r="W16978" s="25"/>
      <c r="X16978" s="25"/>
    </row>
    <row r="16979" spans="23:24" x14ac:dyDescent="0.2">
      <c r="W16979" s="25"/>
      <c r="X16979" s="25"/>
    </row>
    <row r="16980" spans="23:24" x14ac:dyDescent="0.2">
      <c r="W16980" s="25"/>
      <c r="X16980" s="25"/>
    </row>
    <row r="16981" spans="23:24" x14ac:dyDescent="0.2">
      <c r="W16981" s="25"/>
      <c r="X16981" s="25"/>
    </row>
    <row r="16982" spans="23:24" x14ac:dyDescent="0.2">
      <c r="W16982" s="25"/>
      <c r="X16982" s="25"/>
    </row>
    <row r="16983" spans="23:24" x14ac:dyDescent="0.2">
      <c r="W16983" s="25"/>
      <c r="X16983" s="25"/>
    </row>
    <row r="16984" spans="23:24" x14ac:dyDescent="0.2">
      <c r="W16984" s="25"/>
      <c r="X16984" s="25"/>
    </row>
    <row r="16985" spans="23:24" x14ac:dyDescent="0.2">
      <c r="W16985" s="25"/>
      <c r="X16985" s="25"/>
    </row>
    <row r="16986" spans="23:24" x14ac:dyDescent="0.2">
      <c r="W16986" s="25"/>
      <c r="X16986" s="25"/>
    </row>
    <row r="16987" spans="23:24" x14ac:dyDescent="0.2">
      <c r="W16987" s="25"/>
      <c r="X16987" s="25"/>
    </row>
    <row r="16988" spans="23:24" x14ac:dyDescent="0.2">
      <c r="W16988" s="25"/>
      <c r="X16988" s="25"/>
    </row>
    <row r="16989" spans="23:24" x14ac:dyDescent="0.2">
      <c r="W16989" s="25"/>
      <c r="X16989" s="25"/>
    </row>
    <row r="16990" spans="23:24" x14ac:dyDescent="0.2">
      <c r="W16990" s="25"/>
      <c r="X16990" s="25"/>
    </row>
    <row r="16991" spans="23:24" x14ac:dyDescent="0.2">
      <c r="W16991" s="25"/>
      <c r="X16991" s="25"/>
    </row>
    <row r="16992" spans="23:24" x14ac:dyDescent="0.2">
      <c r="W16992" s="25"/>
      <c r="X16992" s="25"/>
    </row>
    <row r="16993" spans="23:24" x14ac:dyDescent="0.2">
      <c r="W16993" s="25"/>
      <c r="X16993" s="25"/>
    </row>
    <row r="16994" spans="23:24" x14ac:dyDescent="0.2">
      <c r="W16994" s="25"/>
      <c r="X16994" s="25"/>
    </row>
    <row r="16995" spans="23:24" x14ac:dyDescent="0.2">
      <c r="W16995" s="25"/>
      <c r="X16995" s="25"/>
    </row>
    <row r="16996" spans="23:24" x14ac:dyDescent="0.2">
      <c r="W16996" s="25"/>
      <c r="X16996" s="25"/>
    </row>
    <row r="16997" spans="23:24" x14ac:dyDescent="0.2">
      <c r="W16997" s="25"/>
      <c r="X16997" s="25"/>
    </row>
    <row r="16998" spans="23:24" x14ac:dyDescent="0.2">
      <c r="W16998" s="25"/>
      <c r="X16998" s="25"/>
    </row>
    <row r="16999" spans="23:24" x14ac:dyDescent="0.2">
      <c r="W16999" s="25"/>
      <c r="X16999" s="25"/>
    </row>
    <row r="17000" spans="23:24" x14ac:dyDescent="0.2">
      <c r="W17000" s="25"/>
      <c r="X17000" s="25"/>
    </row>
    <row r="17001" spans="23:24" x14ac:dyDescent="0.2">
      <c r="W17001" s="25"/>
      <c r="X17001" s="25"/>
    </row>
    <row r="17002" spans="23:24" x14ac:dyDescent="0.2">
      <c r="W17002" s="25"/>
      <c r="X17002" s="25"/>
    </row>
    <row r="17003" spans="23:24" x14ac:dyDescent="0.2">
      <c r="W17003" s="25"/>
      <c r="X17003" s="25"/>
    </row>
    <row r="17004" spans="23:24" x14ac:dyDescent="0.2">
      <c r="W17004" s="25"/>
      <c r="X17004" s="25"/>
    </row>
    <row r="17005" spans="23:24" x14ac:dyDescent="0.2">
      <c r="W17005" s="25"/>
      <c r="X17005" s="25"/>
    </row>
    <row r="17006" spans="23:24" x14ac:dyDescent="0.2">
      <c r="W17006" s="25"/>
      <c r="X17006" s="25"/>
    </row>
    <row r="17007" spans="23:24" x14ac:dyDescent="0.2">
      <c r="W17007" s="25"/>
      <c r="X17007" s="25"/>
    </row>
    <row r="17008" spans="23:24" x14ac:dyDescent="0.2">
      <c r="W17008" s="25"/>
      <c r="X17008" s="25"/>
    </row>
    <row r="17009" spans="23:24" x14ac:dyDescent="0.2">
      <c r="W17009" s="25"/>
      <c r="X17009" s="25"/>
    </row>
    <row r="17010" spans="23:24" x14ac:dyDescent="0.2">
      <c r="W17010" s="25"/>
      <c r="X17010" s="25"/>
    </row>
    <row r="17011" spans="23:24" x14ac:dyDescent="0.2">
      <c r="W17011" s="25"/>
      <c r="X17011" s="25"/>
    </row>
    <row r="17012" spans="23:24" x14ac:dyDescent="0.2">
      <c r="W17012" s="25"/>
      <c r="X17012" s="25"/>
    </row>
    <row r="17013" spans="23:24" x14ac:dyDescent="0.2">
      <c r="W17013" s="25"/>
      <c r="X17013" s="25"/>
    </row>
    <row r="17014" spans="23:24" x14ac:dyDescent="0.2">
      <c r="W17014" s="25"/>
      <c r="X17014" s="25"/>
    </row>
    <row r="17015" spans="23:24" x14ac:dyDescent="0.2">
      <c r="W17015" s="25"/>
      <c r="X17015" s="25"/>
    </row>
    <row r="17016" spans="23:24" x14ac:dyDescent="0.2">
      <c r="W17016" s="25"/>
      <c r="X17016" s="25"/>
    </row>
    <row r="17017" spans="23:24" x14ac:dyDescent="0.2">
      <c r="W17017" s="25"/>
      <c r="X17017" s="25"/>
    </row>
    <row r="17018" spans="23:24" x14ac:dyDescent="0.2">
      <c r="W17018" s="25"/>
      <c r="X17018" s="25"/>
    </row>
    <row r="17019" spans="23:24" x14ac:dyDescent="0.2">
      <c r="W17019" s="25"/>
      <c r="X17019" s="25"/>
    </row>
    <row r="17020" spans="23:24" x14ac:dyDescent="0.2">
      <c r="W17020" s="25"/>
      <c r="X17020" s="25"/>
    </row>
    <row r="17021" spans="23:24" x14ac:dyDescent="0.2">
      <c r="W17021" s="25"/>
      <c r="X17021" s="25"/>
    </row>
    <row r="17022" spans="23:24" x14ac:dyDescent="0.2">
      <c r="W17022" s="25"/>
      <c r="X17022" s="25"/>
    </row>
    <row r="17023" spans="23:24" x14ac:dyDescent="0.2">
      <c r="W17023" s="25"/>
      <c r="X17023" s="25"/>
    </row>
    <row r="17024" spans="23:24" x14ac:dyDescent="0.2">
      <c r="W17024" s="25"/>
      <c r="X17024" s="25"/>
    </row>
    <row r="17025" spans="23:24" x14ac:dyDescent="0.2">
      <c r="W17025" s="25"/>
      <c r="X17025" s="25"/>
    </row>
    <row r="17026" spans="23:24" x14ac:dyDescent="0.2">
      <c r="W17026" s="25"/>
      <c r="X17026" s="25"/>
    </row>
    <row r="17027" spans="23:24" x14ac:dyDescent="0.2">
      <c r="W17027" s="25"/>
      <c r="X17027" s="25"/>
    </row>
    <row r="17028" spans="23:24" x14ac:dyDescent="0.2">
      <c r="W17028" s="25"/>
      <c r="X17028" s="25"/>
    </row>
    <row r="17029" spans="23:24" x14ac:dyDescent="0.2">
      <c r="W17029" s="25"/>
      <c r="X17029" s="25"/>
    </row>
    <row r="17030" spans="23:24" x14ac:dyDescent="0.2">
      <c r="W17030" s="25"/>
      <c r="X17030" s="25"/>
    </row>
    <row r="17031" spans="23:24" x14ac:dyDescent="0.2">
      <c r="W17031" s="25"/>
      <c r="X17031" s="25"/>
    </row>
    <row r="17032" spans="23:24" x14ac:dyDescent="0.2">
      <c r="W17032" s="25"/>
      <c r="X17032" s="25"/>
    </row>
    <row r="17033" spans="23:24" x14ac:dyDescent="0.2">
      <c r="W17033" s="25"/>
      <c r="X17033" s="25"/>
    </row>
    <row r="17034" spans="23:24" x14ac:dyDescent="0.2">
      <c r="W17034" s="25"/>
      <c r="X17034" s="25"/>
    </row>
    <row r="17035" spans="23:24" x14ac:dyDescent="0.2">
      <c r="W17035" s="25"/>
      <c r="X17035" s="25"/>
    </row>
    <row r="17036" spans="23:24" x14ac:dyDescent="0.2">
      <c r="W17036" s="25"/>
      <c r="X17036" s="25"/>
    </row>
    <row r="17037" spans="23:24" x14ac:dyDescent="0.2">
      <c r="W17037" s="25"/>
      <c r="X17037" s="25"/>
    </row>
    <row r="17038" spans="23:24" x14ac:dyDescent="0.2">
      <c r="W17038" s="25"/>
      <c r="X17038" s="25"/>
    </row>
    <row r="17039" spans="23:24" x14ac:dyDescent="0.2">
      <c r="W17039" s="25"/>
      <c r="X17039" s="25"/>
    </row>
    <row r="17040" spans="23:24" x14ac:dyDescent="0.2">
      <c r="W17040" s="25"/>
      <c r="X17040" s="25"/>
    </row>
    <row r="17041" spans="23:24" x14ac:dyDescent="0.2">
      <c r="W17041" s="25"/>
      <c r="X17041" s="25"/>
    </row>
    <row r="17042" spans="23:24" x14ac:dyDescent="0.2">
      <c r="W17042" s="25"/>
      <c r="X17042" s="25"/>
    </row>
    <row r="17043" spans="23:24" x14ac:dyDescent="0.2">
      <c r="W17043" s="25"/>
      <c r="X17043" s="25"/>
    </row>
    <row r="17044" spans="23:24" x14ac:dyDescent="0.2">
      <c r="W17044" s="25"/>
      <c r="X17044" s="25"/>
    </row>
    <row r="17045" spans="23:24" x14ac:dyDescent="0.2">
      <c r="W17045" s="25"/>
      <c r="X17045" s="25"/>
    </row>
    <row r="17046" spans="23:24" x14ac:dyDescent="0.2">
      <c r="W17046" s="25"/>
      <c r="X17046" s="25"/>
    </row>
    <row r="17047" spans="23:24" x14ac:dyDescent="0.2">
      <c r="W17047" s="25"/>
      <c r="X17047" s="25"/>
    </row>
    <row r="17048" spans="23:24" x14ac:dyDescent="0.2">
      <c r="W17048" s="25"/>
      <c r="X17048" s="25"/>
    </row>
    <row r="17049" spans="23:24" x14ac:dyDescent="0.2">
      <c r="W17049" s="25"/>
      <c r="X17049" s="25"/>
    </row>
    <row r="17050" spans="23:24" x14ac:dyDescent="0.2">
      <c r="W17050" s="25"/>
      <c r="X17050" s="25"/>
    </row>
    <row r="17051" spans="23:24" x14ac:dyDescent="0.2">
      <c r="W17051" s="25"/>
      <c r="X17051" s="25"/>
    </row>
    <row r="17052" spans="23:24" x14ac:dyDescent="0.2">
      <c r="W17052" s="25"/>
      <c r="X17052" s="25"/>
    </row>
    <row r="17053" spans="23:24" x14ac:dyDescent="0.2">
      <c r="W17053" s="25"/>
      <c r="X17053" s="25"/>
    </row>
    <row r="17054" spans="23:24" x14ac:dyDescent="0.2">
      <c r="W17054" s="25"/>
      <c r="X17054" s="25"/>
    </row>
    <row r="17055" spans="23:24" x14ac:dyDescent="0.2">
      <c r="W17055" s="25"/>
      <c r="X17055" s="25"/>
    </row>
    <row r="17056" spans="23:24" x14ac:dyDescent="0.2">
      <c r="W17056" s="25"/>
      <c r="X17056" s="25"/>
    </row>
    <row r="17057" spans="23:24" x14ac:dyDescent="0.2">
      <c r="W17057" s="25"/>
      <c r="X17057" s="25"/>
    </row>
    <row r="17058" spans="23:24" x14ac:dyDescent="0.2">
      <c r="W17058" s="25"/>
      <c r="X17058" s="25"/>
    </row>
    <row r="17059" spans="23:24" x14ac:dyDescent="0.2">
      <c r="W17059" s="25"/>
      <c r="X17059" s="25"/>
    </row>
    <row r="17060" spans="23:24" x14ac:dyDescent="0.2">
      <c r="W17060" s="25"/>
      <c r="X17060" s="25"/>
    </row>
    <row r="17061" spans="23:24" x14ac:dyDescent="0.2">
      <c r="W17061" s="25"/>
      <c r="X17061" s="25"/>
    </row>
    <row r="17062" spans="23:24" x14ac:dyDescent="0.2">
      <c r="W17062" s="25"/>
      <c r="X17062" s="25"/>
    </row>
    <row r="17063" spans="23:24" x14ac:dyDescent="0.2">
      <c r="W17063" s="25"/>
      <c r="X17063" s="25"/>
    </row>
    <row r="17064" spans="23:24" x14ac:dyDescent="0.2">
      <c r="W17064" s="25"/>
      <c r="X17064" s="25"/>
    </row>
    <row r="17065" spans="23:24" x14ac:dyDescent="0.2">
      <c r="W17065" s="25"/>
      <c r="X17065" s="25"/>
    </row>
    <row r="17066" spans="23:24" x14ac:dyDescent="0.2">
      <c r="W17066" s="25"/>
      <c r="X17066" s="25"/>
    </row>
    <row r="17067" spans="23:24" x14ac:dyDescent="0.2">
      <c r="W17067" s="25"/>
      <c r="X17067" s="25"/>
    </row>
    <row r="17068" spans="23:24" x14ac:dyDescent="0.2">
      <c r="W17068" s="25"/>
      <c r="X17068" s="25"/>
    </row>
    <row r="17069" spans="23:24" x14ac:dyDescent="0.2">
      <c r="W17069" s="25"/>
      <c r="X17069" s="25"/>
    </row>
    <row r="17070" spans="23:24" x14ac:dyDescent="0.2">
      <c r="W17070" s="25"/>
      <c r="X17070" s="25"/>
    </row>
    <row r="17071" spans="23:24" x14ac:dyDescent="0.2">
      <c r="W17071" s="25"/>
      <c r="X17071" s="25"/>
    </row>
    <row r="17072" spans="23:24" x14ac:dyDescent="0.2">
      <c r="W17072" s="25"/>
      <c r="X17072" s="25"/>
    </row>
    <row r="17073" spans="23:24" x14ac:dyDescent="0.2">
      <c r="W17073" s="25"/>
      <c r="X17073" s="25"/>
    </row>
    <row r="17074" spans="23:24" x14ac:dyDescent="0.2">
      <c r="W17074" s="25"/>
      <c r="X17074" s="25"/>
    </row>
    <row r="17075" spans="23:24" x14ac:dyDescent="0.2">
      <c r="W17075" s="25"/>
      <c r="X17075" s="25"/>
    </row>
    <row r="17076" spans="23:24" x14ac:dyDescent="0.2">
      <c r="W17076" s="25"/>
      <c r="X17076" s="25"/>
    </row>
    <row r="17077" spans="23:24" x14ac:dyDescent="0.2">
      <c r="W17077" s="25"/>
      <c r="X17077" s="25"/>
    </row>
    <row r="17078" spans="23:24" x14ac:dyDescent="0.2">
      <c r="W17078" s="25"/>
      <c r="X17078" s="25"/>
    </row>
    <row r="17079" spans="23:24" x14ac:dyDescent="0.2">
      <c r="W17079" s="25"/>
      <c r="X17079" s="25"/>
    </row>
    <row r="17080" spans="23:24" x14ac:dyDescent="0.2">
      <c r="W17080" s="25"/>
      <c r="X17080" s="25"/>
    </row>
    <row r="17081" spans="23:24" x14ac:dyDescent="0.2">
      <c r="W17081" s="25"/>
      <c r="X17081" s="25"/>
    </row>
    <row r="17082" spans="23:24" x14ac:dyDescent="0.2">
      <c r="W17082" s="25"/>
      <c r="X17082" s="25"/>
    </row>
    <row r="17083" spans="23:24" x14ac:dyDescent="0.2">
      <c r="W17083" s="25"/>
      <c r="X17083" s="25"/>
    </row>
    <row r="17084" spans="23:24" x14ac:dyDescent="0.2">
      <c r="W17084" s="25"/>
      <c r="X17084" s="25"/>
    </row>
    <row r="17085" spans="23:24" x14ac:dyDescent="0.2">
      <c r="W17085" s="25"/>
      <c r="X17085" s="25"/>
    </row>
    <row r="17086" spans="23:24" x14ac:dyDescent="0.2">
      <c r="W17086" s="25"/>
      <c r="X17086" s="25"/>
    </row>
    <row r="17087" spans="23:24" x14ac:dyDescent="0.2">
      <c r="W17087" s="25"/>
      <c r="X17087" s="25"/>
    </row>
    <row r="17088" spans="23:24" x14ac:dyDescent="0.2">
      <c r="W17088" s="25"/>
      <c r="X17088" s="25"/>
    </row>
    <row r="17089" spans="23:24" x14ac:dyDescent="0.2">
      <c r="W17089" s="25"/>
      <c r="X17089" s="25"/>
    </row>
    <row r="17090" spans="23:24" x14ac:dyDescent="0.2">
      <c r="W17090" s="25"/>
      <c r="X17090" s="25"/>
    </row>
    <row r="17091" spans="23:24" x14ac:dyDescent="0.2">
      <c r="W17091" s="25"/>
      <c r="X17091" s="25"/>
    </row>
    <row r="17092" spans="23:24" x14ac:dyDescent="0.2">
      <c r="W17092" s="25"/>
      <c r="X17092" s="25"/>
    </row>
    <row r="17093" spans="23:24" x14ac:dyDescent="0.2">
      <c r="W17093" s="25"/>
      <c r="X17093" s="25"/>
    </row>
    <row r="17094" spans="23:24" x14ac:dyDescent="0.2">
      <c r="W17094" s="25"/>
      <c r="X17094" s="25"/>
    </row>
    <row r="17095" spans="23:24" x14ac:dyDescent="0.2">
      <c r="W17095" s="25"/>
      <c r="X17095" s="25"/>
    </row>
    <row r="17096" spans="23:24" x14ac:dyDescent="0.2">
      <c r="W17096" s="25"/>
      <c r="X17096" s="25"/>
    </row>
    <row r="17097" spans="23:24" x14ac:dyDescent="0.2">
      <c r="W17097" s="25"/>
      <c r="X17097" s="25"/>
    </row>
    <row r="17098" spans="23:24" x14ac:dyDescent="0.2">
      <c r="W17098" s="25"/>
      <c r="X17098" s="25"/>
    </row>
    <row r="17099" spans="23:24" x14ac:dyDescent="0.2">
      <c r="W17099" s="25"/>
      <c r="X17099" s="25"/>
    </row>
    <row r="17100" spans="23:24" x14ac:dyDescent="0.2">
      <c r="W17100" s="25"/>
      <c r="X17100" s="25"/>
    </row>
    <row r="17101" spans="23:24" x14ac:dyDescent="0.2">
      <c r="W17101" s="25"/>
      <c r="X17101" s="25"/>
    </row>
    <row r="17102" spans="23:24" x14ac:dyDescent="0.2">
      <c r="W17102" s="25"/>
      <c r="X17102" s="25"/>
    </row>
    <row r="17103" spans="23:24" x14ac:dyDescent="0.2">
      <c r="W17103" s="25"/>
      <c r="X17103" s="25"/>
    </row>
    <row r="17104" spans="23:24" x14ac:dyDescent="0.2">
      <c r="W17104" s="25"/>
      <c r="X17104" s="25"/>
    </row>
    <row r="17105" spans="23:24" x14ac:dyDescent="0.2">
      <c r="W17105" s="25"/>
      <c r="X17105" s="25"/>
    </row>
    <row r="17106" spans="23:24" x14ac:dyDescent="0.2">
      <c r="W17106" s="25"/>
      <c r="X17106" s="25"/>
    </row>
    <row r="17107" spans="23:24" x14ac:dyDescent="0.2">
      <c r="W17107" s="25"/>
      <c r="X17107" s="25"/>
    </row>
    <row r="17108" spans="23:24" x14ac:dyDescent="0.2">
      <c r="W17108" s="25"/>
      <c r="X17108" s="25"/>
    </row>
    <row r="17109" spans="23:24" x14ac:dyDescent="0.2">
      <c r="W17109" s="25"/>
      <c r="X17109" s="25"/>
    </row>
    <row r="17110" spans="23:24" x14ac:dyDescent="0.2">
      <c r="W17110" s="25"/>
      <c r="X17110" s="25"/>
    </row>
    <row r="17111" spans="23:24" x14ac:dyDescent="0.2">
      <c r="W17111" s="25"/>
      <c r="X17111" s="25"/>
    </row>
    <row r="17112" spans="23:24" x14ac:dyDescent="0.2">
      <c r="W17112" s="25"/>
      <c r="X17112" s="25"/>
    </row>
    <row r="17113" spans="23:24" x14ac:dyDescent="0.2">
      <c r="W17113" s="25"/>
      <c r="X17113" s="25"/>
    </row>
    <row r="17114" spans="23:24" x14ac:dyDescent="0.2">
      <c r="W17114" s="25"/>
      <c r="X17114" s="25"/>
    </row>
    <row r="17115" spans="23:24" x14ac:dyDescent="0.2">
      <c r="W17115" s="25"/>
      <c r="X17115" s="25"/>
    </row>
    <row r="17116" spans="23:24" x14ac:dyDescent="0.2">
      <c r="W17116" s="25"/>
      <c r="X17116" s="25"/>
    </row>
    <row r="17117" spans="23:24" x14ac:dyDescent="0.2">
      <c r="W17117" s="25"/>
      <c r="X17117" s="25"/>
    </row>
    <row r="17118" spans="23:24" x14ac:dyDescent="0.2">
      <c r="W17118" s="25"/>
      <c r="X17118" s="25"/>
    </row>
    <row r="17119" spans="23:24" x14ac:dyDescent="0.2">
      <c r="W17119" s="25"/>
      <c r="X17119" s="25"/>
    </row>
    <row r="17120" spans="23:24" x14ac:dyDescent="0.2">
      <c r="W17120" s="25"/>
      <c r="X17120" s="25"/>
    </row>
    <row r="17121" spans="23:24" x14ac:dyDescent="0.2">
      <c r="W17121" s="25"/>
      <c r="X17121" s="25"/>
    </row>
    <row r="17122" spans="23:24" x14ac:dyDescent="0.2">
      <c r="W17122" s="25"/>
      <c r="X17122" s="25"/>
    </row>
    <row r="17123" spans="23:24" x14ac:dyDescent="0.2">
      <c r="W17123" s="25"/>
      <c r="X17123" s="25"/>
    </row>
    <row r="17124" spans="23:24" x14ac:dyDescent="0.2">
      <c r="W17124" s="25"/>
      <c r="X17124" s="25"/>
    </row>
    <row r="17125" spans="23:24" x14ac:dyDescent="0.2">
      <c r="W17125" s="25"/>
      <c r="X17125" s="25"/>
    </row>
    <row r="17126" spans="23:24" x14ac:dyDescent="0.2">
      <c r="W17126" s="25"/>
      <c r="X17126" s="25"/>
    </row>
    <row r="17127" spans="23:24" x14ac:dyDescent="0.2">
      <c r="W17127" s="25"/>
      <c r="X17127" s="25"/>
    </row>
    <row r="17128" spans="23:24" x14ac:dyDescent="0.2">
      <c r="W17128" s="25"/>
      <c r="X17128" s="25"/>
    </row>
    <row r="17129" spans="23:24" x14ac:dyDescent="0.2">
      <c r="W17129" s="25"/>
      <c r="X17129" s="25"/>
    </row>
    <row r="17130" spans="23:24" x14ac:dyDescent="0.2">
      <c r="W17130" s="25"/>
      <c r="X17130" s="25"/>
    </row>
    <row r="17131" spans="23:24" x14ac:dyDescent="0.2">
      <c r="W17131" s="25"/>
      <c r="X17131" s="25"/>
    </row>
    <row r="17132" spans="23:24" x14ac:dyDescent="0.2">
      <c r="W17132" s="25"/>
      <c r="X17132" s="25"/>
    </row>
    <row r="17133" spans="23:24" x14ac:dyDescent="0.2">
      <c r="W17133" s="25"/>
      <c r="X17133" s="25"/>
    </row>
    <row r="17134" spans="23:24" x14ac:dyDescent="0.2">
      <c r="W17134" s="25"/>
      <c r="X17134" s="25"/>
    </row>
    <row r="17135" spans="23:24" x14ac:dyDescent="0.2">
      <c r="W17135" s="25"/>
      <c r="X17135" s="25"/>
    </row>
    <row r="17136" spans="23:24" x14ac:dyDescent="0.2">
      <c r="W17136" s="25"/>
      <c r="X17136" s="25"/>
    </row>
    <row r="17137" spans="23:24" x14ac:dyDescent="0.2">
      <c r="W17137" s="25"/>
      <c r="X17137" s="25"/>
    </row>
    <row r="17138" spans="23:24" x14ac:dyDescent="0.2">
      <c r="W17138" s="25"/>
      <c r="X17138" s="25"/>
    </row>
    <row r="17139" spans="23:24" x14ac:dyDescent="0.2">
      <c r="W17139" s="25"/>
      <c r="X17139" s="25"/>
    </row>
    <row r="17140" spans="23:24" x14ac:dyDescent="0.2">
      <c r="W17140" s="25"/>
      <c r="X17140" s="25"/>
    </row>
    <row r="17141" spans="23:24" x14ac:dyDescent="0.2">
      <c r="W17141" s="25"/>
      <c r="X17141" s="25"/>
    </row>
    <row r="17142" spans="23:24" x14ac:dyDescent="0.2">
      <c r="W17142" s="25"/>
      <c r="X17142" s="25"/>
    </row>
    <row r="17143" spans="23:24" x14ac:dyDescent="0.2">
      <c r="W17143" s="25"/>
      <c r="X17143" s="25"/>
    </row>
    <row r="17144" spans="23:24" x14ac:dyDescent="0.2">
      <c r="W17144" s="25"/>
      <c r="X17144" s="25"/>
    </row>
    <row r="17145" spans="23:24" x14ac:dyDescent="0.2">
      <c r="W17145" s="25"/>
      <c r="X17145" s="25"/>
    </row>
    <row r="17146" spans="23:24" x14ac:dyDescent="0.2">
      <c r="W17146" s="25"/>
      <c r="X17146" s="25"/>
    </row>
    <row r="17147" spans="23:24" x14ac:dyDescent="0.2">
      <c r="W17147" s="25"/>
      <c r="X17147" s="25"/>
    </row>
    <row r="17148" spans="23:24" x14ac:dyDescent="0.2">
      <c r="W17148" s="25"/>
      <c r="X17148" s="25"/>
    </row>
    <row r="17149" spans="23:24" x14ac:dyDescent="0.2">
      <c r="W17149" s="25"/>
      <c r="X17149" s="25"/>
    </row>
    <row r="17150" spans="23:24" x14ac:dyDescent="0.2">
      <c r="W17150" s="25"/>
      <c r="X17150" s="25"/>
    </row>
    <row r="17151" spans="23:24" x14ac:dyDescent="0.2">
      <c r="W17151" s="25"/>
      <c r="X17151" s="25"/>
    </row>
    <row r="17152" spans="23:24" x14ac:dyDescent="0.2">
      <c r="W17152" s="25"/>
      <c r="X17152" s="25"/>
    </row>
    <row r="17153" spans="23:24" x14ac:dyDescent="0.2">
      <c r="W17153" s="25"/>
      <c r="X17153" s="25"/>
    </row>
    <row r="17154" spans="23:24" x14ac:dyDescent="0.2">
      <c r="W17154" s="25"/>
      <c r="X17154" s="25"/>
    </row>
    <row r="17155" spans="23:24" x14ac:dyDescent="0.2">
      <c r="W17155" s="25"/>
      <c r="X17155" s="25"/>
    </row>
    <row r="17156" spans="23:24" x14ac:dyDescent="0.2">
      <c r="W17156" s="25"/>
      <c r="X17156" s="25"/>
    </row>
    <row r="17157" spans="23:24" x14ac:dyDescent="0.2">
      <c r="W17157" s="25"/>
      <c r="X17157" s="25"/>
    </row>
    <row r="17158" spans="23:24" x14ac:dyDescent="0.2">
      <c r="W17158" s="25"/>
      <c r="X17158" s="25"/>
    </row>
    <row r="17159" spans="23:24" x14ac:dyDescent="0.2">
      <c r="W17159" s="25"/>
      <c r="X17159" s="25"/>
    </row>
    <row r="17160" spans="23:24" x14ac:dyDescent="0.2">
      <c r="W17160" s="25"/>
      <c r="X17160" s="25"/>
    </row>
    <row r="17161" spans="23:24" x14ac:dyDescent="0.2">
      <c r="W17161" s="25"/>
      <c r="X17161" s="25"/>
    </row>
    <row r="17162" spans="23:24" x14ac:dyDescent="0.2">
      <c r="W17162" s="25"/>
      <c r="X17162" s="25"/>
    </row>
    <row r="17163" spans="23:24" x14ac:dyDescent="0.2">
      <c r="W17163" s="25"/>
      <c r="X17163" s="25"/>
    </row>
    <row r="17164" spans="23:24" x14ac:dyDescent="0.2">
      <c r="W17164" s="25"/>
      <c r="X17164" s="25"/>
    </row>
    <row r="17165" spans="23:24" x14ac:dyDescent="0.2">
      <c r="W17165" s="25"/>
      <c r="X17165" s="25"/>
    </row>
    <row r="17166" spans="23:24" x14ac:dyDescent="0.2">
      <c r="W17166" s="25"/>
      <c r="X17166" s="25"/>
    </row>
    <row r="17167" spans="23:24" x14ac:dyDescent="0.2">
      <c r="W17167" s="25"/>
      <c r="X17167" s="25"/>
    </row>
    <row r="17168" spans="23:24" x14ac:dyDescent="0.2">
      <c r="W17168" s="25"/>
      <c r="X17168" s="25"/>
    </row>
    <row r="17169" spans="23:24" x14ac:dyDescent="0.2">
      <c r="W17169" s="25"/>
      <c r="X17169" s="25"/>
    </row>
    <row r="17170" spans="23:24" x14ac:dyDescent="0.2">
      <c r="W17170" s="25"/>
      <c r="X17170" s="25"/>
    </row>
    <row r="17171" spans="23:24" x14ac:dyDescent="0.2">
      <c r="W17171" s="25"/>
      <c r="X17171" s="25"/>
    </row>
    <row r="17172" spans="23:24" x14ac:dyDescent="0.2">
      <c r="W17172" s="25"/>
      <c r="X17172" s="25"/>
    </row>
    <row r="17173" spans="23:24" x14ac:dyDescent="0.2">
      <c r="W17173" s="25"/>
      <c r="X17173" s="25"/>
    </row>
    <row r="17174" spans="23:24" x14ac:dyDescent="0.2">
      <c r="W17174" s="25"/>
      <c r="X17174" s="25"/>
    </row>
    <row r="17175" spans="23:24" x14ac:dyDescent="0.2">
      <c r="W17175" s="25"/>
      <c r="X17175" s="25"/>
    </row>
    <row r="17176" spans="23:24" x14ac:dyDescent="0.2">
      <c r="W17176" s="25"/>
      <c r="X17176" s="25"/>
    </row>
    <row r="17177" spans="23:24" x14ac:dyDescent="0.2">
      <c r="W17177" s="25"/>
      <c r="X17177" s="25"/>
    </row>
    <row r="17178" spans="23:24" x14ac:dyDescent="0.2">
      <c r="W17178" s="25"/>
      <c r="X17178" s="25"/>
    </row>
    <row r="17179" spans="23:24" x14ac:dyDescent="0.2">
      <c r="W17179" s="25"/>
      <c r="X17179" s="25"/>
    </row>
    <row r="17180" spans="23:24" x14ac:dyDescent="0.2">
      <c r="W17180" s="25"/>
      <c r="X17180" s="25"/>
    </row>
    <row r="17181" spans="23:24" x14ac:dyDescent="0.2">
      <c r="W17181" s="25"/>
      <c r="X17181" s="25"/>
    </row>
    <row r="17182" spans="23:24" x14ac:dyDescent="0.2">
      <c r="W17182" s="25"/>
      <c r="X17182" s="25"/>
    </row>
    <row r="17183" spans="23:24" x14ac:dyDescent="0.2">
      <c r="W17183" s="25"/>
      <c r="X17183" s="25"/>
    </row>
    <row r="17184" spans="23:24" x14ac:dyDescent="0.2">
      <c r="W17184" s="25"/>
      <c r="X17184" s="25"/>
    </row>
    <row r="17185" spans="23:24" x14ac:dyDescent="0.2">
      <c r="W17185" s="25"/>
      <c r="X17185" s="25"/>
    </row>
    <row r="17186" spans="23:24" x14ac:dyDescent="0.2">
      <c r="W17186" s="25"/>
      <c r="X17186" s="25"/>
    </row>
    <row r="17187" spans="23:24" x14ac:dyDescent="0.2">
      <c r="W17187" s="25"/>
      <c r="X17187" s="25"/>
    </row>
    <row r="17188" spans="23:24" x14ac:dyDescent="0.2">
      <c r="W17188" s="25"/>
      <c r="X17188" s="25"/>
    </row>
    <row r="17189" spans="23:24" x14ac:dyDescent="0.2">
      <c r="W17189" s="25"/>
      <c r="X17189" s="25"/>
    </row>
    <row r="17190" spans="23:24" x14ac:dyDescent="0.2">
      <c r="W17190" s="25"/>
      <c r="X17190" s="25"/>
    </row>
    <row r="17191" spans="23:24" x14ac:dyDescent="0.2">
      <c r="W17191" s="25"/>
      <c r="X17191" s="25"/>
    </row>
    <row r="17192" spans="23:24" x14ac:dyDescent="0.2">
      <c r="W17192" s="25"/>
      <c r="X17192" s="25"/>
    </row>
    <row r="17193" spans="23:24" x14ac:dyDescent="0.2">
      <c r="W17193" s="25"/>
      <c r="X17193" s="25"/>
    </row>
    <row r="17194" spans="23:24" x14ac:dyDescent="0.2">
      <c r="W17194" s="25"/>
      <c r="X17194" s="25"/>
    </row>
    <row r="17195" spans="23:24" x14ac:dyDescent="0.2">
      <c r="W17195" s="25"/>
      <c r="X17195" s="25"/>
    </row>
    <row r="17196" spans="23:24" x14ac:dyDescent="0.2">
      <c r="W17196" s="25"/>
      <c r="X17196" s="25"/>
    </row>
    <row r="17197" spans="23:24" x14ac:dyDescent="0.2">
      <c r="W17197" s="25"/>
      <c r="X17197" s="25"/>
    </row>
    <row r="17198" spans="23:24" x14ac:dyDescent="0.2">
      <c r="W17198" s="25"/>
      <c r="X17198" s="25"/>
    </row>
    <row r="17199" spans="23:24" x14ac:dyDescent="0.2">
      <c r="W17199" s="25"/>
      <c r="X17199" s="25"/>
    </row>
    <row r="17200" spans="23:24" x14ac:dyDescent="0.2">
      <c r="W17200" s="25"/>
      <c r="X17200" s="25"/>
    </row>
    <row r="17201" spans="23:24" x14ac:dyDescent="0.2">
      <c r="W17201" s="25"/>
      <c r="X17201" s="25"/>
    </row>
    <row r="17202" spans="23:24" x14ac:dyDescent="0.2">
      <c r="W17202" s="25"/>
      <c r="X17202" s="25"/>
    </row>
    <row r="17203" spans="23:24" x14ac:dyDescent="0.2">
      <c r="W17203" s="25"/>
      <c r="X17203" s="25"/>
    </row>
    <row r="17204" spans="23:24" x14ac:dyDescent="0.2">
      <c r="W17204" s="25"/>
      <c r="X17204" s="25"/>
    </row>
    <row r="17205" spans="23:24" x14ac:dyDescent="0.2">
      <c r="W17205" s="25"/>
      <c r="X17205" s="25"/>
    </row>
    <row r="17206" spans="23:24" x14ac:dyDescent="0.2">
      <c r="W17206" s="25"/>
      <c r="X17206" s="25"/>
    </row>
    <row r="17207" spans="23:24" x14ac:dyDescent="0.2">
      <c r="W17207" s="25"/>
      <c r="X17207" s="25"/>
    </row>
    <row r="17208" spans="23:24" x14ac:dyDescent="0.2">
      <c r="W17208" s="25"/>
      <c r="X17208" s="25"/>
    </row>
    <row r="17209" spans="23:24" x14ac:dyDescent="0.2">
      <c r="W17209" s="25"/>
      <c r="X17209" s="25"/>
    </row>
    <row r="17210" spans="23:24" x14ac:dyDescent="0.2">
      <c r="W17210" s="25"/>
      <c r="X17210" s="25"/>
    </row>
    <row r="17211" spans="23:24" x14ac:dyDescent="0.2">
      <c r="W17211" s="25"/>
      <c r="X17211" s="25"/>
    </row>
    <row r="17212" spans="23:24" x14ac:dyDescent="0.2">
      <c r="W17212" s="25"/>
      <c r="X17212" s="25"/>
    </row>
    <row r="17213" spans="23:24" x14ac:dyDescent="0.2">
      <c r="W17213" s="25"/>
      <c r="X17213" s="25"/>
    </row>
    <row r="17214" spans="23:24" x14ac:dyDescent="0.2">
      <c r="W17214" s="25"/>
      <c r="X17214" s="25"/>
    </row>
    <row r="17215" spans="23:24" x14ac:dyDescent="0.2">
      <c r="W17215" s="25"/>
      <c r="X17215" s="25"/>
    </row>
    <row r="17216" spans="23:24" x14ac:dyDescent="0.2">
      <c r="W17216" s="25"/>
      <c r="X17216" s="25"/>
    </row>
    <row r="17217" spans="23:24" x14ac:dyDescent="0.2">
      <c r="W17217" s="25"/>
      <c r="X17217" s="25"/>
    </row>
    <row r="17218" spans="23:24" x14ac:dyDescent="0.2">
      <c r="W17218" s="25"/>
      <c r="X17218" s="25"/>
    </row>
    <row r="17219" spans="23:24" x14ac:dyDescent="0.2">
      <c r="W17219" s="25"/>
      <c r="X17219" s="25"/>
    </row>
    <row r="17220" spans="23:24" x14ac:dyDescent="0.2">
      <c r="W17220" s="25"/>
      <c r="X17220" s="25"/>
    </row>
    <row r="17221" spans="23:24" x14ac:dyDescent="0.2">
      <c r="W17221" s="25"/>
      <c r="X17221" s="25"/>
    </row>
    <row r="17222" spans="23:24" x14ac:dyDescent="0.2">
      <c r="W17222" s="25"/>
      <c r="X17222" s="25"/>
    </row>
    <row r="17223" spans="23:24" x14ac:dyDescent="0.2">
      <c r="W17223" s="25"/>
      <c r="X17223" s="25"/>
    </row>
    <row r="17224" spans="23:24" x14ac:dyDescent="0.2">
      <c r="W17224" s="25"/>
      <c r="X17224" s="25"/>
    </row>
    <row r="17225" spans="23:24" x14ac:dyDescent="0.2">
      <c r="W17225" s="25"/>
      <c r="X17225" s="25"/>
    </row>
    <row r="17226" spans="23:24" x14ac:dyDescent="0.2">
      <c r="W17226" s="25"/>
      <c r="X17226" s="25"/>
    </row>
    <row r="17227" spans="23:24" x14ac:dyDescent="0.2">
      <c r="W17227" s="25"/>
      <c r="X17227" s="25"/>
    </row>
    <row r="17228" spans="23:24" x14ac:dyDescent="0.2">
      <c r="W17228" s="25"/>
      <c r="X17228" s="25"/>
    </row>
    <row r="17229" spans="23:24" x14ac:dyDescent="0.2">
      <c r="W17229" s="25"/>
      <c r="X17229" s="25"/>
    </row>
    <row r="17230" spans="23:24" x14ac:dyDescent="0.2">
      <c r="W17230" s="25"/>
      <c r="X17230" s="25"/>
    </row>
    <row r="17231" spans="23:24" x14ac:dyDescent="0.2">
      <c r="W17231" s="25"/>
      <c r="X17231" s="25"/>
    </row>
    <row r="17232" spans="23:24" x14ac:dyDescent="0.2">
      <c r="W17232" s="25"/>
      <c r="X17232" s="25"/>
    </row>
    <row r="17233" spans="23:24" x14ac:dyDescent="0.2">
      <c r="W17233" s="25"/>
      <c r="X17233" s="25"/>
    </row>
    <row r="17234" spans="23:24" x14ac:dyDescent="0.2">
      <c r="W17234" s="25"/>
      <c r="X17234" s="25"/>
    </row>
    <row r="17235" spans="23:24" x14ac:dyDescent="0.2">
      <c r="W17235" s="25"/>
      <c r="X17235" s="25"/>
    </row>
    <row r="17236" spans="23:24" x14ac:dyDescent="0.2">
      <c r="W17236" s="25"/>
      <c r="X17236" s="25"/>
    </row>
    <row r="17237" spans="23:24" x14ac:dyDescent="0.2">
      <c r="W17237" s="25"/>
      <c r="X17237" s="25"/>
    </row>
    <row r="17238" spans="23:24" x14ac:dyDescent="0.2">
      <c r="W17238" s="25"/>
      <c r="X17238" s="25"/>
    </row>
    <row r="17239" spans="23:24" x14ac:dyDescent="0.2">
      <c r="W17239" s="25"/>
      <c r="X17239" s="25"/>
    </row>
    <row r="17240" spans="23:24" x14ac:dyDescent="0.2">
      <c r="W17240" s="25"/>
      <c r="X17240" s="25"/>
    </row>
    <row r="17241" spans="23:24" x14ac:dyDescent="0.2">
      <c r="W17241" s="25"/>
      <c r="X17241" s="25"/>
    </row>
    <row r="17242" spans="23:24" x14ac:dyDescent="0.2">
      <c r="W17242" s="25"/>
      <c r="X17242" s="25"/>
    </row>
    <row r="17243" spans="23:24" x14ac:dyDescent="0.2">
      <c r="W17243" s="25"/>
      <c r="X17243" s="25"/>
    </row>
    <row r="17244" spans="23:24" x14ac:dyDescent="0.2">
      <c r="W17244" s="25"/>
      <c r="X17244" s="25"/>
    </row>
    <row r="17245" spans="23:24" x14ac:dyDescent="0.2">
      <c r="W17245" s="25"/>
      <c r="X17245" s="25"/>
    </row>
    <row r="17246" spans="23:24" x14ac:dyDescent="0.2">
      <c r="W17246" s="25"/>
      <c r="X17246" s="25"/>
    </row>
    <row r="17247" spans="23:24" x14ac:dyDescent="0.2">
      <c r="W17247" s="25"/>
      <c r="X17247" s="25"/>
    </row>
    <row r="17248" spans="23:24" x14ac:dyDescent="0.2">
      <c r="W17248" s="25"/>
      <c r="X17248" s="25"/>
    </row>
    <row r="17249" spans="23:24" x14ac:dyDescent="0.2">
      <c r="W17249" s="25"/>
      <c r="X17249" s="25"/>
    </row>
    <row r="17250" spans="23:24" x14ac:dyDescent="0.2">
      <c r="W17250" s="25"/>
      <c r="X17250" s="25"/>
    </row>
    <row r="17251" spans="23:24" x14ac:dyDescent="0.2">
      <c r="W17251" s="25"/>
      <c r="X17251" s="25"/>
    </row>
    <row r="17252" spans="23:24" x14ac:dyDescent="0.2">
      <c r="W17252" s="25"/>
      <c r="X17252" s="25"/>
    </row>
    <row r="17253" spans="23:24" x14ac:dyDescent="0.2">
      <c r="W17253" s="25"/>
      <c r="X17253" s="25"/>
    </row>
    <row r="17254" spans="23:24" x14ac:dyDescent="0.2">
      <c r="W17254" s="25"/>
      <c r="X17254" s="25"/>
    </row>
    <row r="17255" spans="23:24" x14ac:dyDescent="0.2">
      <c r="W17255" s="25"/>
      <c r="X17255" s="25"/>
    </row>
    <row r="17256" spans="23:24" x14ac:dyDescent="0.2">
      <c r="W17256" s="25"/>
      <c r="X17256" s="25"/>
    </row>
    <row r="17257" spans="23:24" x14ac:dyDescent="0.2">
      <c r="W17257" s="25"/>
      <c r="X17257" s="25"/>
    </row>
    <row r="17258" spans="23:24" x14ac:dyDescent="0.2">
      <c r="W17258" s="25"/>
      <c r="X17258" s="25"/>
    </row>
    <row r="17259" spans="23:24" x14ac:dyDescent="0.2">
      <c r="W17259" s="25"/>
      <c r="X17259" s="25"/>
    </row>
    <row r="17260" spans="23:24" x14ac:dyDescent="0.2">
      <c r="W17260" s="25"/>
      <c r="X17260" s="25"/>
    </row>
    <row r="17261" spans="23:24" x14ac:dyDescent="0.2">
      <c r="W17261" s="25"/>
      <c r="X17261" s="25"/>
    </row>
    <row r="17262" spans="23:24" x14ac:dyDescent="0.2">
      <c r="W17262" s="25"/>
      <c r="X17262" s="25"/>
    </row>
    <row r="17263" spans="23:24" x14ac:dyDescent="0.2">
      <c r="W17263" s="25"/>
      <c r="X17263" s="25"/>
    </row>
    <row r="17264" spans="23:24" x14ac:dyDescent="0.2">
      <c r="W17264" s="25"/>
      <c r="X17264" s="25"/>
    </row>
    <row r="17265" spans="23:24" x14ac:dyDescent="0.2">
      <c r="W17265" s="25"/>
      <c r="X17265" s="25"/>
    </row>
    <row r="17266" spans="23:24" x14ac:dyDescent="0.2">
      <c r="W17266" s="25"/>
      <c r="X17266" s="25"/>
    </row>
    <row r="17267" spans="23:24" x14ac:dyDescent="0.2">
      <c r="W17267" s="25"/>
      <c r="X17267" s="25"/>
    </row>
    <row r="17268" spans="23:24" x14ac:dyDescent="0.2">
      <c r="W17268" s="25"/>
      <c r="X17268" s="25"/>
    </row>
    <row r="17269" spans="23:24" x14ac:dyDescent="0.2">
      <c r="W17269" s="25"/>
      <c r="X17269" s="25"/>
    </row>
    <row r="17270" spans="23:24" x14ac:dyDescent="0.2">
      <c r="W17270" s="25"/>
      <c r="X17270" s="25"/>
    </row>
    <row r="17271" spans="23:24" x14ac:dyDescent="0.2">
      <c r="W17271" s="25"/>
      <c r="X17271" s="25"/>
    </row>
    <row r="17272" spans="23:24" x14ac:dyDescent="0.2">
      <c r="W17272" s="25"/>
      <c r="X17272" s="25"/>
    </row>
    <row r="17273" spans="23:24" x14ac:dyDescent="0.2">
      <c r="W17273" s="25"/>
      <c r="X17273" s="25"/>
    </row>
    <row r="17274" spans="23:24" x14ac:dyDescent="0.2">
      <c r="W17274" s="25"/>
      <c r="X17274" s="25"/>
    </row>
    <row r="17275" spans="23:24" x14ac:dyDescent="0.2">
      <c r="W17275" s="25"/>
      <c r="X17275" s="25"/>
    </row>
    <row r="17276" spans="23:24" x14ac:dyDescent="0.2">
      <c r="W17276" s="25"/>
      <c r="X17276" s="25"/>
    </row>
    <row r="17277" spans="23:24" x14ac:dyDescent="0.2">
      <c r="W17277" s="25"/>
      <c r="X17277" s="25"/>
    </row>
    <row r="17278" spans="23:24" x14ac:dyDescent="0.2">
      <c r="W17278" s="25"/>
      <c r="X17278" s="25"/>
    </row>
    <row r="17279" spans="23:24" x14ac:dyDescent="0.2">
      <c r="W17279" s="25"/>
      <c r="X17279" s="25"/>
    </row>
    <row r="17280" spans="23:24" x14ac:dyDescent="0.2">
      <c r="W17280" s="25"/>
      <c r="X17280" s="25"/>
    </row>
    <row r="17281" spans="23:24" x14ac:dyDescent="0.2">
      <c r="W17281" s="25"/>
      <c r="X17281" s="25"/>
    </row>
    <row r="17282" spans="23:24" x14ac:dyDescent="0.2">
      <c r="W17282" s="25"/>
      <c r="X17282" s="25"/>
    </row>
    <row r="17283" spans="23:24" x14ac:dyDescent="0.2">
      <c r="W17283" s="25"/>
      <c r="X17283" s="25"/>
    </row>
    <row r="17284" spans="23:24" x14ac:dyDescent="0.2">
      <c r="W17284" s="25"/>
      <c r="X17284" s="25"/>
    </row>
    <row r="17285" spans="23:24" x14ac:dyDescent="0.2">
      <c r="W17285" s="25"/>
      <c r="X17285" s="25"/>
    </row>
    <row r="17286" spans="23:24" x14ac:dyDescent="0.2">
      <c r="W17286" s="25"/>
      <c r="X17286" s="25"/>
    </row>
    <row r="17287" spans="23:24" x14ac:dyDescent="0.2">
      <c r="W17287" s="25"/>
      <c r="X17287" s="25"/>
    </row>
    <row r="17288" spans="23:24" x14ac:dyDescent="0.2">
      <c r="W17288" s="25"/>
      <c r="X17288" s="25"/>
    </row>
    <row r="17289" spans="23:24" x14ac:dyDescent="0.2">
      <c r="W17289" s="25"/>
      <c r="X17289" s="25"/>
    </row>
    <row r="17290" spans="23:24" x14ac:dyDescent="0.2">
      <c r="W17290" s="25"/>
      <c r="X17290" s="25"/>
    </row>
    <row r="17291" spans="23:24" x14ac:dyDescent="0.2">
      <c r="W17291" s="25"/>
      <c r="X17291" s="25"/>
    </row>
    <row r="17292" spans="23:24" x14ac:dyDescent="0.2">
      <c r="W17292" s="25"/>
      <c r="X17292" s="25"/>
    </row>
    <row r="17293" spans="23:24" x14ac:dyDescent="0.2">
      <c r="W17293" s="25"/>
      <c r="X17293" s="25"/>
    </row>
    <row r="17294" spans="23:24" x14ac:dyDescent="0.2">
      <c r="W17294" s="25"/>
      <c r="X17294" s="25"/>
    </row>
    <row r="17295" spans="23:24" x14ac:dyDescent="0.2">
      <c r="W17295" s="25"/>
      <c r="X17295" s="25"/>
    </row>
    <row r="17296" spans="23:24" x14ac:dyDescent="0.2">
      <c r="W17296" s="25"/>
      <c r="X17296" s="25"/>
    </row>
    <row r="17297" spans="23:24" x14ac:dyDescent="0.2">
      <c r="W17297" s="25"/>
      <c r="X17297" s="25"/>
    </row>
    <row r="17298" spans="23:24" x14ac:dyDescent="0.2">
      <c r="W17298" s="25"/>
      <c r="X17298" s="25"/>
    </row>
    <row r="17299" spans="23:24" x14ac:dyDescent="0.2">
      <c r="W17299" s="25"/>
      <c r="X17299" s="25"/>
    </row>
    <row r="17300" spans="23:24" x14ac:dyDescent="0.2">
      <c r="W17300" s="25"/>
      <c r="X17300" s="25"/>
    </row>
    <row r="17301" spans="23:24" x14ac:dyDescent="0.2">
      <c r="W17301" s="25"/>
      <c r="X17301" s="25"/>
    </row>
    <row r="17302" spans="23:24" x14ac:dyDescent="0.2">
      <c r="W17302" s="25"/>
      <c r="X17302" s="25"/>
    </row>
    <row r="17303" spans="23:24" x14ac:dyDescent="0.2">
      <c r="W17303" s="25"/>
      <c r="X17303" s="25"/>
    </row>
    <row r="17304" spans="23:24" x14ac:dyDescent="0.2">
      <c r="W17304" s="25"/>
      <c r="X17304" s="25"/>
    </row>
    <row r="17305" spans="23:24" x14ac:dyDescent="0.2">
      <c r="W17305" s="25"/>
      <c r="X17305" s="25"/>
    </row>
    <row r="17306" spans="23:24" x14ac:dyDescent="0.2">
      <c r="W17306" s="25"/>
      <c r="X17306" s="25"/>
    </row>
    <row r="17307" spans="23:24" x14ac:dyDescent="0.2">
      <c r="W17307" s="25"/>
      <c r="X17307" s="25"/>
    </row>
    <row r="17308" spans="23:24" x14ac:dyDescent="0.2">
      <c r="W17308" s="25"/>
      <c r="X17308" s="25"/>
    </row>
    <row r="17309" spans="23:24" x14ac:dyDescent="0.2">
      <c r="W17309" s="25"/>
      <c r="X17309" s="25"/>
    </row>
    <row r="17310" spans="23:24" x14ac:dyDescent="0.2">
      <c r="W17310" s="25"/>
      <c r="X17310" s="25"/>
    </row>
    <row r="17311" spans="23:24" x14ac:dyDescent="0.2">
      <c r="W17311" s="25"/>
      <c r="X17311" s="25"/>
    </row>
    <row r="17312" spans="23:24" x14ac:dyDescent="0.2">
      <c r="W17312" s="25"/>
      <c r="X17312" s="25"/>
    </row>
    <row r="17313" spans="23:24" x14ac:dyDescent="0.2">
      <c r="W17313" s="25"/>
      <c r="X17313" s="25"/>
    </row>
    <row r="17314" spans="23:24" x14ac:dyDescent="0.2">
      <c r="W17314" s="25"/>
      <c r="X17314" s="25"/>
    </row>
    <row r="17315" spans="23:24" x14ac:dyDescent="0.2">
      <c r="W17315" s="25"/>
      <c r="X17315" s="25"/>
    </row>
    <row r="17316" spans="23:24" x14ac:dyDescent="0.2">
      <c r="W17316" s="25"/>
      <c r="X17316" s="25"/>
    </row>
    <row r="17317" spans="23:24" x14ac:dyDescent="0.2">
      <c r="W17317" s="25"/>
      <c r="X17317" s="25"/>
    </row>
    <row r="17318" spans="23:24" x14ac:dyDescent="0.2">
      <c r="W17318" s="25"/>
      <c r="X17318" s="25"/>
    </row>
    <row r="17319" spans="23:24" x14ac:dyDescent="0.2">
      <c r="W17319" s="25"/>
      <c r="X17319" s="25"/>
    </row>
    <row r="17320" spans="23:24" x14ac:dyDescent="0.2">
      <c r="W17320" s="25"/>
      <c r="X17320" s="25"/>
    </row>
    <row r="17321" spans="23:24" x14ac:dyDescent="0.2">
      <c r="W17321" s="25"/>
      <c r="X17321" s="25"/>
    </row>
    <row r="17322" spans="23:24" x14ac:dyDescent="0.2">
      <c r="W17322" s="25"/>
      <c r="X17322" s="25"/>
    </row>
    <row r="17323" spans="23:24" x14ac:dyDescent="0.2">
      <c r="W17323" s="25"/>
      <c r="X17323" s="25"/>
    </row>
    <row r="17324" spans="23:24" x14ac:dyDescent="0.2">
      <c r="W17324" s="25"/>
      <c r="X17324" s="25"/>
    </row>
    <row r="17325" spans="23:24" x14ac:dyDescent="0.2">
      <c r="W17325" s="25"/>
      <c r="X17325" s="25"/>
    </row>
    <row r="17326" spans="23:24" x14ac:dyDescent="0.2">
      <c r="W17326" s="25"/>
      <c r="X17326" s="25"/>
    </row>
    <row r="17327" spans="23:24" x14ac:dyDescent="0.2">
      <c r="W17327" s="25"/>
      <c r="X17327" s="25"/>
    </row>
    <row r="17328" spans="23:24" x14ac:dyDescent="0.2">
      <c r="W17328" s="25"/>
      <c r="X17328" s="25"/>
    </row>
    <row r="17329" spans="23:24" x14ac:dyDescent="0.2">
      <c r="W17329" s="25"/>
      <c r="X17329" s="25"/>
    </row>
    <row r="17330" spans="23:24" x14ac:dyDescent="0.2">
      <c r="W17330" s="25"/>
      <c r="X17330" s="25"/>
    </row>
    <row r="17331" spans="23:24" x14ac:dyDescent="0.2">
      <c r="W17331" s="25"/>
      <c r="X17331" s="25"/>
    </row>
    <row r="17332" spans="23:24" x14ac:dyDescent="0.2">
      <c r="W17332" s="25"/>
      <c r="X17332" s="25"/>
    </row>
    <row r="17333" spans="23:24" x14ac:dyDescent="0.2">
      <c r="W17333" s="25"/>
      <c r="X17333" s="25"/>
    </row>
    <row r="17334" spans="23:24" x14ac:dyDescent="0.2">
      <c r="W17334" s="25"/>
      <c r="X17334" s="25"/>
    </row>
    <row r="17335" spans="23:24" x14ac:dyDescent="0.2">
      <c r="W17335" s="25"/>
      <c r="X17335" s="25"/>
    </row>
    <row r="17336" spans="23:24" x14ac:dyDescent="0.2">
      <c r="W17336" s="25"/>
      <c r="X17336" s="25"/>
    </row>
    <row r="17337" spans="23:24" x14ac:dyDescent="0.2">
      <c r="W17337" s="25"/>
      <c r="X17337" s="25"/>
    </row>
    <row r="17338" spans="23:24" x14ac:dyDescent="0.2">
      <c r="W17338" s="25"/>
      <c r="X17338" s="25"/>
    </row>
    <row r="17339" spans="23:24" x14ac:dyDescent="0.2">
      <c r="W17339" s="25"/>
      <c r="X17339" s="25"/>
    </row>
    <row r="17340" spans="23:24" x14ac:dyDescent="0.2">
      <c r="W17340" s="25"/>
      <c r="X17340" s="25"/>
    </row>
    <row r="17341" spans="23:24" x14ac:dyDescent="0.2">
      <c r="W17341" s="25"/>
      <c r="X17341" s="25"/>
    </row>
    <row r="17342" spans="23:24" x14ac:dyDescent="0.2">
      <c r="W17342" s="25"/>
      <c r="X17342" s="25"/>
    </row>
    <row r="17343" spans="23:24" x14ac:dyDescent="0.2">
      <c r="W17343" s="25"/>
      <c r="X17343" s="25"/>
    </row>
    <row r="17344" spans="23:24" x14ac:dyDescent="0.2">
      <c r="W17344" s="25"/>
      <c r="X17344" s="25"/>
    </row>
    <row r="17345" spans="23:24" x14ac:dyDescent="0.2">
      <c r="W17345" s="25"/>
      <c r="X17345" s="25"/>
    </row>
    <row r="17346" spans="23:24" x14ac:dyDescent="0.2">
      <c r="W17346" s="25"/>
      <c r="X17346" s="25"/>
    </row>
    <row r="17347" spans="23:24" x14ac:dyDescent="0.2">
      <c r="W17347" s="25"/>
      <c r="X17347" s="25"/>
    </row>
    <row r="17348" spans="23:24" x14ac:dyDescent="0.2">
      <c r="W17348" s="25"/>
      <c r="X17348" s="25"/>
    </row>
    <row r="17349" spans="23:24" x14ac:dyDescent="0.2">
      <c r="W17349" s="25"/>
      <c r="X17349" s="25"/>
    </row>
    <row r="17350" spans="23:24" x14ac:dyDescent="0.2">
      <c r="W17350" s="25"/>
      <c r="X17350" s="25"/>
    </row>
    <row r="17351" spans="23:24" x14ac:dyDescent="0.2">
      <c r="W17351" s="25"/>
      <c r="X17351" s="25"/>
    </row>
    <row r="17352" spans="23:24" x14ac:dyDescent="0.2">
      <c r="W17352" s="25"/>
      <c r="X17352" s="25"/>
    </row>
    <row r="17353" spans="23:24" x14ac:dyDescent="0.2">
      <c r="W17353" s="25"/>
      <c r="X17353" s="25"/>
    </row>
    <row r="17354" spans="23:24" x14ac:dyDescent="0.2">
      <c r="W17354" s="25"/>
      <c r="X17354" s="25"/>
    </row>
    <row r="17355" spans="23:24" x14ac:dyDescent="0.2">
      <c r="W17355" s="25"/>
      <c r="X17355" s="25"/>
    </row>
    <row r="17356" spans="23:24" x14ac:dyDescent="0.2">
      <c r="W17356" s="25"/>
      <c r="X17356" s="25"/>
    </row>
    <row r="17357" spans="23:24" x14ac:dyDescent="0.2">
      <c r="W17357" s="25"/>
      <c r="X17357" s="25"/>
    </row>
    <row r="17358" spans="23:24" x14ac:dyDescent="0.2">
      <c r="W17358" s="25"/>
      <c r="X17358" s="25"/>
    </row>
    <row r="17359" spans="23:24" x14ac:dyDescent="0.2">
      <c r="W17359" s="25"/>
      <c r="X17359" s="25"/>
    </row>
    <row r="17360" spans="23:24" x14ac:dyDescent="0.2">
      <c r="W17360" s="25"/>
      <c r="X17360" s="25"/>
    </row>
    <row r="17361" spans="23:24" x14ac:dyDescent="0.2">
      <c r="W17361" s="25"/>
      <c r="X17361" s="25"/>
    </row>
    <row r="17362" spans="23:24" x14ac:dyDescent="0.2">
      <c r="W17362" s="25"/>
      <c r="X17362" s="25"/>
    </row>
    <row r="17363" spans="23:24" x14ac:dyDescent="0.2">
      <c r="W17363" s="25"/>
      <c r="X17363" s="25"/>
    </row>
    <row r="17364" spans="23:24" x14ac:dyDescent="0.2">
      <c r="W17364" s="25"/>
      <c r="X17364" s="25"/>
    </row>
    <row r="17365" spans="23:24" x14ac:dyDescent="0.2">
      <c r="W17365" s="25"/>
      <c r="X17365" s="25"/>
    </row>
    <row r="17366" spans="23:24" x14ac:dyDescent="0.2">
      <c r="W17366" s="25"/>
      <c r="X17366" s="25"/>
    </row>
    <row r="17367" spans="23:24" x14ac:dyDescent="0.2">
      <c r="W17367" s="25"/>
      <c r="X17367" s="25"/>
    </row>
    <row r="17368" spans="23:24" x14ac:dyDescent="0.2">
      <c r="W17368" s="25"/>
      <c r="X17368" s="25"/>
    </row>
    <row r="17369" spans="23:24" x14ac:dyDescent="0.2">
      <c r="W17369" s="25"/>
      <c r="X17369" s="25"/>
    </row>
    <row r="17370" spans="23:24" x14ac:dyDescent="0.2">
      <c r="W17370" s="25"/>
      <c r="X17370" s="25"/>
    </row>
    <row r="17371" spans="23:24" x14ac:dyDescent="0.2">
      <c r="W17371" s="25"/>
      <c r="X17371" s="25"/>
    </row>
    <row r="17372" spans="23:24" x14ac:dyDescent="0.2">
      <c r="W17372" s="25"/>
      <c r="X17372" s="25"/>
    </row>
    <row r="17373" spans="23:24" x14ac:dyDescent="0.2">
      <c r="W17373" s="25"/>
      <c r="X17373" s="25"/>
    </row>
    <row r="17374" spans="23:24" x14ac:dyDescent="0.2">
      <c r="W17374" s="25"/>
      <c r="X17374" s="25"/>
    </row>
    <row r="17375" spans="23:24" x14ac:dyDescent="0.2">
      <c r="W17375" s="25"/>
      <c r="X17375" s="25"/>
    </row>
    <row r="17376" spans="23:24" x14ac:dyDescent="0.2">
      <c r="W17376" s="25"/>
      <c r="X17376" s="25"/>
    </row>
    <row r="17377" spans="23:24" x14ac:dyDescent="0.2">
      <c r="W17377" s="25"/>
      <c r="X17377" s="25"/>
    </row>
    <row r="17378" spans="23:24" x14ac:dyDescent="0.2">
      <c r="W17378" s="25"/>
      <c r="X17378" s="25"/>
    </row>
    <row r="17379" spans="23:24" x14ac:dyDescent="0.2">
      <c r="W17379" s="25"/>
      <c r="X17379" s="25"/>
    </row>
    <row r="17380" spans="23:24" x14ac:dyDescent="0.2">
      <c r="W17380" s="25"/>
      <c r="X17380" s="25"/>
    </row>
    <row r="17381" spans="23:24" x14ac:dyDescent="0.2">
      <c r="W17381" s="25"/>
      <c r="X17381" s="25"/>
    </row>
    <row r="17382" spans="23:24" x14ac:dyDescent="0.2">
      <c r="W17382" s="25"/>
      <c r="X17382" s="25"/>
    </row>
    <row r="17383" spans="23:24" x14ac:dyDescent="0.2">
      <c r="W17383" s="25"/>
      <c r="X17383" s="25"/>
    </row>
    <row r="17384" spans="23:24" x14ac:dyDescent="0.2">
      <c r="W17384" s="25"/>
      <c r="X17384" s="25"/>
    </row>
    <row r="17385" spans="23:24" x14ac:dyDescent="0.2">
      <c r="W17385" s="25"/>
      <c r="X17385" s="25"/>
    </row>
    <row r="17386" spans="23:24" x14ac:dyDescent="0.2">
      <c r="W17386" s="25"/>
      <c r="X17386" s="25"/>
    </row>
    <row r="17387" spans="23:24" x14ac:dyDescent="0.2">
      <c r="W17387" s="25"/>
      <c r="X17387" s="25"/>
    </row>
    <row r="17388" spans="23:24" x14ac:dyDescent="0.2">
      <c r="W17388" s="25"/>
      <c r="X17388" s="25"/>
    </row>
    <row r="17389" spans="23:24" x14ac:dyDescent="0.2">
      <c r="W17389" s="25"/>
      <c r="X17389" s="25"/>
    </row>
    <row r="17390" spans="23:24" x14ac:dyDescent="0.2">
      <c r="W17390" s="25"/>
      <c r="X17390" s="25"/>
    </row>
    <row r="17391" spans="23:24" x14ac:dyDescent="0.2">
      <c r="W17391" s="25"/>
      <c r="X17391" s="25"/>
    </row>
    <row r="17392" spans="23:24" x14ac:dyDescent="0.2">
      <c r="W17392" s="25"/>
      <c r="X17392" s="25"/>
    </row>
    <row r="17393" spans="23:24" x14ac:dyDescent="0.2">
      <c r="W17393" s="25"/>
      <c r="X17393" s="25"/>
    </row>
    <row r="17394" spans="23:24" x14ac:dyDescent="0.2">
      <c r="W17394" s="25"/>
      <c r="X17394" s="25"/>
    </row>
    <row r="17395" spans="23:24" x14ac:dyDescent="0.2">
      <c r="W17395" s="25"/>
      <c r="X17395" s="25"/>
    </row>
    <row r="17396" spans="23:24" x14ac:dyDescent="0.2">
      <c r="W17396" s="25"/>
      <c r="X17396" s="25"/>
    </row>
    <row r="17397" spans="23:24" x14ac:dyDescent="0.2">
      <c r="W17397" s="25"/>
      <c r="X17397" s="25"/>
    </row>
    <row r="17398" spans="23:24" x14ac:dyDescent="0.2">
      <c r="W17398" s="25"/>
      <c r="X17398" s="25"/>
    </row>
    <row r="17399" spans="23:24" x14ac:dyDescent="0.2">
      <c r="W17399" s="25"/>
      <c r="X17399" s="25"/>
    </row>
    <row r="17400" spans="23:24" x14ac:dyDescent="0.2">
      <c r="W17400" s="25"/>
      <c r="X17400" s="25"/>
    </row>
    <row r="17401" spans="23:24" x14ac:dyDescent="0.2">
      <c r="W17401" s="25"/>
      <c r="X17401" s="25"/>
    </row>
    <row r="17402" spans="23:24" x14ac:dyDescent="0.2">
      <c r="W17402" s="25"/>
      <c r="X17402" s="25"/>
    </row>
    <row r="17403" spans="23:24" x14ac:dyDescent="0.2">
      <c r="W17403" s="25"/>
      <c r="X17403" s="25"/>
    </row>
    <row r="17404" spans="23:24" x14ac:dyDescent="0.2">
      <c r="W17404" s="25"/>
      <c r="X17404" s="25"/>
    </row>
    <row r="17405" spans="23:24" x14ac:dyDescent="0.2">
      <c r="W17405" s="25"/>
      <c r="X17405" s="25"/>
    </row>
    <row r="17406" spans="23:24" x14ac:dyDescent="0.2">
      <c r="W17406" s="25"/>
      <c r="X17406" s="25"/>
    </row>
    <row r="17407" spans="23:24" x14ac:dyDescent="0.2">
      <c r="W17407" s="25"/>
      <c r="X17407" s="25"/>
    </row>
    <row r="17408" spans="23:24" x14ac:dyDescent="0.2">
      <c r="W17408" s="25"/>
      <c r="X17408" s="25"/>
    </row>
    <row r="17409" spans="23:24" x14ac:dyDescent="0.2">
      <c r="W17409" s="25"/>
      <c r="X17409" s="25"/>
    </row>
    <row r="17410" spans="23:24" x14ac:dyDescent="0.2">
      <c r="W17410" s="25"/>
      <c r="X17410" s="25"/>
    </row>
    <row r="17411" spans="23:24" x14ac:dyDescent="0.2">
      <c r="W17411" s="25"/>
      <c r="X17411" s="25"/>
    </row>
    <row r="17412" spans="23:24" x14ac:dyDescent="0.2">
      <c r="W17412" s="25"/>
      <c r="X17412" s="25"/>
    </row>
    <row r="17413" spans="23:24" x14ac:dyDescent="0.2">
      <c r="W17413" s="25"/>
      <c r="X17413" s="25"/>
    </row>
    <row r="17414" spans="23:24" x14ac:dyDescent="0.2">
      <c r="W17414" s="25"/>
      <c r="X17414" s="25"/>
    </row>
    <row r="17415" spans="23:24" x14ac:dyDescent="0.2">
      <c r="W17415" s="25"/>
      <c r="X17415" s="25"/>
    </row>
    <row r="17416" spans="23:24" x14ac:dyDescent="0.2">
      <c r="W17416" s="25"/>
      <c r="X17416" s="25"/>
    </row>
    <row r="17417" spans="23:24" x14ac:dyDescent="0.2">
      <c r="W17417" s="25"/>
      <c r="X17417" s="25"/>
    </row>
    <row r="17418" spans="23:24" x14ac:dyDescent="0.2">
      <c r="W17418" s="25"/>
      <c r="X17418" s="25"/>
    </row>
    <row r="17419" spans="23:24" x14ac:dyDescent="0.2">
      <c r="W17419" s="25"/>
      <c r="X17419" s="25"/>
    </row>
    <row r="17420" spans="23:24" x14ac:dyDescent="0.2">
      <c r="W17420" s="25"/>
      <c r="X17420" s="25"/>
    </row>
    <row r="17421" spans="23:24" x14ac:dyDescent="0.2">
      <c r="W17421" s="25"/>
      <c r="X17421" s="25"/>
    </row>
    <row r="17422" spans="23:24" x14ac:dyDescent="0.2">
      <c r="W17422" s="25"/>
      <c r="X17422" s="25"/>
    </row>
    <row r="17423" spans="23:24" x14ac:dyDescent="0.2">
      <c r="W17423" s="25"/>
      <c r="X17423" s="25"/>
    </row>
    <row r="17424" spans="23:24" x14ac:dyDescent="0.2">
      <c r="W17424" s="25"/>
      <c r="X17424" s="25"/>
    </row>
    <row r="17425" spans="23:24" x14ac:dyDescent="0.2">
      <c r="W17425" s="25"/>
      <c r="X17425" s="25"/>
    </row>
    <row r="17426" spans="23:24" x14ac:dyDescent="0.2">
      <c r="W17426" s="25"/>
      <c r="X17426" s="25"/>
    </row>
    <row r="17427" spans="23:24" x14ac:dyDescent="0.2">
      <c r="W17427" s="25"/>
      <c r="X17427" s="25"/>
    </row>
    <row r="17428" spans="23:24" x14ac:dyDescent="0.2">
      <c r="W17428" s="25"/>
      <c r="X17428" s="25"/>
    </row>
    <row r="17429" spans="23:24" x14ac:dyDescent="0.2">
      <c r="W17429" s="25"/>
      <c r="X17429" s="25"/>
    </row>
    <row r="17430" spans="23:24" x14ac:dyDescent="0.2">
      <c r="W17430" s="25"/>
      <c r="X17430" s="25"/>
    </row>
    <row r="17431" spans="23:24" x14ac:dyDescent="0.2">
      <c r="W17431" s="25"/>
      <c r="X17431" s="25"/>
    </row>
    <row r="17432" spans="23:24" x14ac:dyDescent="0.2">
      <c r="W17432" s="25"/>
      <c r="X17432" s="25"/>
    </row>
    <row r="17433" spans="23:24" x14ac:dyDescent="0.2">
      <c r="W17433" s="25"/>
      <c r="X17433" s="25"/>
    </row>
    <row r="17434" spans="23:24" x14ac:dyDescent="0.2">
      <c r="W17434" s="25"/>
      <c r="X17434" s="25"/>
    </row>
    <row r="17435" spans="23:24" x14ac:dyDescent="0.2">
      <c r="W17435" s="25"/>
      <c r="X17435" s="25"/>
    </row>
    <row r="17436" spans="23:24" x14ac:dyDescent="0.2">
      <c r="W17436" s="25"/>
      <c r="X17436" s="25"/>
    </row>
    <row r="17437" spans="23:24" x14ac:dyDescent="0.2">
      <c r="W17437" s="25"/>
      <c r="X17437" s="25"/>
    </row>
    <row r="17438" spans="23:24" x14ac:dyDescent="0.2">
      <c r="W17438" s="25"/>
      <c r="X17438" s="25"/>
    </row>
    <row r="17439" spans="23:24" x14ac:dyDescent="0.2">
      <c r="W17439" s="25"/>
      <c r="X17439" s="25"/>
    </row>
    <row r="17440" spans="23:24" x14ac:dyDescent="0.2">
      <c r="W17440" s="25"/>
      <c r="X17440" s="25"/>
    </row>
    <row r="17441" spans="23:24" x14ac:dyDescent="0.2">
      <c r="W17441" s="25"/>
      <c r="X17441" s="25"/>
    </row>
    <row r="17442" spans="23:24" x14ac:dyDescent="0.2">
      <c r="W17442" s="25"/>
      <c r="X17442" s="25"/>
    </row>
    <row r="17443" spans="23:24" x14ac:dyDescent="0.2">
      <c r="W17443" s="25"/>
      <c r="X17443" s="25"/>
    </row>
    <row r="17444" spans="23:24" x14ac:dyDescent="0.2">
      <c r="W17444" s="25"/>
      <c r="X17444" s="25"/>
    </row>
    <row r="17445" spans="23:24" x14ac:dyDescent="0.2">
      <c r="W17445" s="25"/>
      <c r="X17445" s="25"/>
    </row>
    <row r="17446" spans="23:24" x14ac:dyDescent="0.2">
      <c r="W17446" s="25"/>
      <c r="X17446" s="25"/>
    </row>
    <row r="17447" spans="23:24" x14ac:dyDescent="0.2">
      <c r="W17447" s="25"/>
      <c r="X17447" s="25"/>
    </row>
    <row r="17448" spans="23:24" x14ac:dyDescent="0.2">
      <c r="W17448" s="25"/>
      <c r="X17448" s="25"/>
    </row>
    <row r="17449" spans="23:24" x14ac:dyDescent="0.2">
      <c r="W17449" s="25"/>
      <c r="X17449" s="25"/>
    </row>
    <row r="17450" spans="23:24" x14ac:dyDescent="0.2">
      <c r="W17450" s="25"/>
      <c r="X17450" s="25"/>
    </row>
    <row r="17451" spans="23:24" x14ac:dyDescent="0.2">
      <c r="W17451" s="25"/>
      <c r="X17451" s="25"/>
    </row>
    <row r="17452" spans="23:24" x14ac:dyDescent="0.2">
      <c r="W17452" s="25"/>
      <c r="X17452" s="25"/>
    </row>
    <row r="17453" spans="23:24" x14ac:dyDescent="0.2">
      <c r="W17453" s="25"/>
      <c r="X17453" s="25"/>
    </row>
    <row r="17454" spans="23:24" x14ac:dyDescent="0.2">
      <c r="W17454" s="25"/>
      <c r="X17454" s="25"/>
    </row>
    <row r="17455" spans="23:24" x14ac:dyDescent="0.2">
      <c r="W17455" s="25"/>
      <c r="X17455" s="25"/>
    </row>
    <row r="17456" spans="23:24" x14ac:dyDescent="0.2">
      <c r="W17456" s="25"/>
      <c r="X17456" s="25"/>
    </row>
    <row r="17457" spans="23:24" x14ac:dyDescent="0.2">
      <c r="W17457" s="25"/>
      <c r="X17457" s="25"/>
    </row>
    <row r="17458" spans="23:24" x14ac:dyDescent="0.2">
      <c r="W17458" s="25"/>
      <c r="X17458" s="25"/>
    </row>
    <row r="17459" spans="23:24" x14ac:dyDescent="0.2">
      <c r="W17459" s="25"/>
      <c r="X17459" s="25"/>
    </row>
    <row r="17460" spans="23:24" x14ac:dyDescent="0.2">
      <c r="W17460" s="25"/>
      <c r="X17460" s="25"/>
    </row>
    <row r="17461" spans="23:24" x14ac:dyDescent="0.2">
      <c r="W17461" s="25"/>
      <c r="X17461" s="25"/>
    </row>
    <row r="17462" spans="23:24" x14ac:dyDescent="0.2">
      <c r="W17462" s="25"/>
      <c r="X17462" s="25"/>
    </row>
    <row r="17463" spans="23:24" x14ac:dyDescent="0.2">
      <c r="W17463" s="25"/>
      <c r="X17463" s="25"/>
    </row>
    <row r="17464" spans="23:24" x14ac:dyDescent="0.2">
      <c r="W17464" s="25"/>
      <c r="X17464" s="25"/>
    </row>
    <row r="17465" spans="23:24" x14ac:dyDescent="0.2">
      <c r="W17465" s="25"/>
      <c r="X17465" s="25"/>
    </row>
    <row r="17466" spans="23:24" x14ac:dyDescent="0.2">
      <c r="W17466" s="25"/>
      <c r="X17466" s="25"/>
    </row>
    <row r="17467" spans="23:24" x14ac:dyDescent="0.2">
      <c r="W17467" s="25"/>
      <c r="X17467" s="25"/>
    </row>
    <row r="17468" spans="23:24" x14ac:dyDescent="0.2">
      <c r="W17468" s="25"/>
      <c r="X17468" s="25"/>
    </row>
    <row r="17469" spans="23:24" x14ac:dyDescent="0.2">
      <c r="W17469" s="25"/>
      <c r="X17469" s="25"/>
    </row>
    <row r="17470" spans="23:24" x14ac:dyDescent="0.2">
      <c r="W17470" s="25"/>
      <c r="X17470" s="25"/>
    </row>
    <row r="17471" spans="23:24" x14ac:dyDescent="0.2">
      <c r="W17471" s="25"/>
      <c r="X17471" s="25"/>
    </row>
    <row r="17472" spans="23:24" x14ac:dyDescent="0.2">
      <c r="W17472" s="25"/>
      <c r="X17472" s="25"/>
    </row>
    <row r="17473" spans="23:24" x14ac:dyDescent="0.2">
      <c r="W17473" s="25"/>
      <c r="X17473" s="25"/>
    </row>
    <row r="17474" spans="23:24" x14ac:dyDescent="0.2">
      <c r="W17474" s="25"/>
      <c r="X17474" s="25"/>
    </row>
    <row r="17475" spans="23:24" x14ac:dyDescent="0.2">
      <c r="W17475" s="25"/>
      <c r="X17475" s="25"/>
    </row>
    <row r="17476" spans="23:24" x14ac:dyDescent="0.2">
      <c r="W17476" s="25"/>
      <c r="X17476" s="25"/>
    </row>
    <row r="17477" spans="23:24" x14ac:dyDescent="0.2">
      <c r="W17477" s="25"/>
      <c r="X17477" s="25"/>
    </row>
    <row r="17478" spans="23:24" x14ac:dyDescent="0.2">
      <c r="W17478" s="25"/>
      <c r="X17478" s="25"/>
    </row>
    <row r="17479" spans="23:24" x14ac:dyDescent="0.2">
      <c r="W17479" s="25"/>
      <c r="X17479" s="25"/>
    </row>
    <row r="17480" spans="23:24" x14ac:dyDescent="0.2">
      <c r="W17480" s="25"/>
      <c r="X17480" s="25"/>
    </row>
    <row r="17481" spans="23:24" x14ac:dyDescent="0.2">
      <c r="W17481" s="25"/>
      <c r="X17481" s="25"/>
    </row>
    <row r="17482" spans="23:24" x14ac:dyDescent="0.2">
      <c r="W17482" s="25"/>
      <c r="X17482" s="25"/>
    </row>
    <row r="17483" spans="23:24" x14ac:dyDescent="0.2">
      <c r="W17483" s="25"/>
      <c r="X17483" s="25"/>
    </row>
    <row r="17484" spans="23:24" x14ac:dyDescent="0.2">
      <c r="W17484" s="25"/>
      <c r="X17484" s="25"/>
    </row>
    <row r="17485" spans="23:24" x14ac:dyDescent="0.2">
      <c r="W17485" s="25"/>
      <c r="X17485" s="25"/>
    </row>
    <row r="17486" spans="23:24" x14ac:dyDescent="0.2">
      <c r="W17486" s="25"/>
      <c r="X17486" s="25"/>
    </row>
    <row r="17487" spans="23:24" x14ac:dyDescent="0.2">
      <c r="W17487" s="25"/>
      <c r="X17487" s="25"/>
    </row>
    <row r="17488" spans="23:24" x14ac:dyDescent="0.2">
      <c r="W17488" s="25"/>
      <c r="X17488" s="25"/>
    </row>
    <row r="17489" spans="23:24" x14ac:dyDescent="0.2">
      <c r="W17489" s="25"/>
      <c r="X17489" s="25"/>
    </row>
    <row r="17490" spans="23:24" x14ac:dyDescent="0.2">
      <c r="W17490" s="25"/>
      <c r="X17490" s="25"/>
    </row>
    <row r="17491" spans="23:24" x14ac:dyDescent="0.2">
      <c r="W17491" s="25"/>
      <c r="X17491" s="25"/>
    </row>
    <row r="17492" spans="23:24" x14ac:dyDescent="0.2">
      <c r="W17492" s="25"/>
      <c r="X17492" s="25"/>
    </row>
    <row r="17493" spans="23:24" x14ac:dyDescent="0.2">
      <c r="W17493" s="25"/>
      <c r="X17493" s="25"/>
    </row>
    <row r="17494" spans="23:24" x14ac:dyDescent="0.2">
      <c r="W17494" s="25"/>
      <c r="X17494" s="25"/>
    </row>
    <row r="17495" spans="23:24" x14ac:dyDescent="0.2">
      <c r="W17495" s="25"/>
      <c r="X17495" s="25"/>
    </row>
    <row r="17496" spans="23:24" x14ac:dyDescent="0.2">
      <c r="W17496" s="25"/>
      <c r="X17496" s="25"/>
    </row>
    <row r="17497" spans="23:24" x14ac:dyDescent="0.2">
      <c r="W17497" s="25"/>
      <c r="X17497" s="25"/>
    </row>
    <row r="17498" spans="23:24" x14ac:dyDescent="0.2">
      <c r="W17498" s="25"/>
      <c r="X17498" s="25"/>
    </row>
    <row r="17499" spans="23:24" x14ac:dyDescent="0.2">
      <c r="W17499" s="25"/>
      <c r="X17499" s="25"/>
    </row>
    <row r="17500" spans="23:24" x14ac:dyDescent="0.2">
      <c r="W17500" s="25"/>
      <c r="X17500" s="25"/>
    </row>
    <row r="17501" spans="23:24" x14ac:dyDescent="0.2">
      <c r="W17501" s="25"/>
      <c r="X17501" s="25"/>
    </row>
    <row r="17502" spans="23:24" x14ac:dyDescent="0.2">
      <c r="W17502" s="25"/>
      <c r="X17502" s="25"/>
    </row>
    <row r="17503" spans="23:24" x14ac:dyDescent="0.2">
      <c r="W17503" s="25"/>
      <c r="X17503" s="25"/>
    </row>
    <row r="17504" spans="23:24" x14ac:dyDescent="0.2">
      <c r="W17504" s="25"/>
      <c r="X17504" s="25"/>
    </row>
    <row r="17505" spans="23:24" x14ac:dyDescent="0.2">
      <c r="W17505" s="25"/>
      <c r="X17505" s="25"/>
    </row>
    <row r="17506" spans="23:24" x14ac:dyDescent="0.2">
      <c r="W17506" s="25"/>
      <c r="X17506" s="25"/>
    </row>
    <row r="17507" spans="23:24" x14ac:dyDescent="0.2">
      <c r="W17507" s="25"/>
      <c r="X17507" s="25"/>
    </row>
    <row r="17508" spans="23:24" x14ac:dyDescent="0.2">
      <c r="W17508" s="25"/>
      <c r="X17508" s="25"/>
    </row>
    <row r="17509" spans="23:24" x14ac:dyDescent="0.2">
      <c r="W17509" s="25"/>
      <c r="X17509" s="25"/>
    </row>
    <row r="17510" spans="23:24" x14ac:dyDescent="0.2">
      <c r="W17510" s="25"/>
      <c r="X17510" s="25"/>
    </row>
    <row r="17511" spans="23:24" x14ac:dyDescent="0.2">
      <c r="W17511" s="25"/>
      <c r="X17511" s="25"/>
    </row>
    <row r="17512" spans="23:24" x14ac:dyDescent="0.2">
      <c r="W17512" s="25"/>
      <c r="X17512" s="25"/>
    </row>
    <row r="17513" spans="23:24" x14ac:dyDescent="0.2">
      <c r="W17513" s="25"/>
      <c r="X17513" s="25"/>
    </row>
    <row r="17514" spans="23:24" x14ac:dyDescent="0.2">
      <c r="W17514" s="25"/>
      <c r="X17514" s="25"/>
    </row>
    <row r="17515" spans="23:24" x14ac:dyDescent="0.2">
      <c r="W17515" s="25"/>
      <c r="X17515" s="25"/>
    </row>
    <row r="17516" spans="23:24" x14ac:dyDescent="0.2">
      <c r="W17516" s="25"/>
      <c r="X17516" s="25"/>
    </row>
    <row r="17517" spans="23:24" x14ac:dyDescent="0.2">
      <c r="W17517" s="25"/>
      <c r="X17517" s="25"/>
    </row>
    <row r="17518" spans="23:24" x14ac:dyDescent="0.2">
      <c r="W17518" s="25"/>
      <c r="X17518" s="25"/>
    </row>
    <row r="17519" spans="23:24" x14ac:dyDescent="0.2">
      <c r="W17519" s="25"/>
      <c r="X17519" s="25"/>
    </row>
    <row r="17520" spans="23:24" x14ac:dyDescent="0.2">
      <c r="W17520" s="25"/>
      <c r="X17520" s="25"/>
    </row>
    <row r="17521" spans="23:24" x14ac:dyDescent="0.2">
      <c r="W17521" s="25"/>
      <c r="X17521" s="25"/>
    </row>
    <row r="17522" spans="23:24" x14ac:dyDescent="0.2">
      <c r="W17522" s="25"/>
      <c r="X17522" s="25"/>
    </row>
    <row r="17523" spans="23:24" x14ac:dyDescent="0.2">
      <c r="W17523" s="25"/>
      <c r="X17523" s="25"/>
    </row>
    <row r="17524" spans="23:24" x14ac:dyDescent="0.2">
      <c r="W17524" s="25"/>
      <c r="X17524" s="25"/>
    </row>
    <row r="17525" spans="23:24" x14ac:dyDescent="0.2">
      <c r="W17525" s="25"/>
      <c r="X17525" s="25"/>
    </row>
    <row r="17526" spans="23:24" x14ac:dyDescent="0.2">
      <c r="W17526" s="25"/>
      <c r="X17526" s="25"/>
    </row>
    <row r="17527" spans="23:24" x14ac:dyDescent="0.2">
      <c r="W17527" s="25"/>
      <c r="X17527" s="25"/>
    </row>
    <row r="17528" spans="23:24" x14ac:dyDescent="0.2">
      <c r="W17528" s="25"/>
      <c r="X17528" s="25"/>
    </row>
    <row r="17529" spans="23:24" x14ac:dyDescent="0.2">
      <c r="W17529" s="25"/>
      <c r="X17529" s="25"/>
    </row>
    <row r="17530" spans="23:24" x14ac:dyDescent="0.2">
      <c r="W17530" s="25"/>
      <c r="X17530" s="25"/>
    </row>
    <row r="17531" spans="23:24" x14ac:dyDescent="0.2">
      <c r="W17531" s="25"/>
      <c r="X17531" s="25"/>
    </row>
    <row r="17532" spans="23:24" x14ac:dyDescent="0.2">
      <c r="W17532" s="25"/>
      <c r="X17532" s="25"/>
    </row>
    <row r="17533" spans="23:24" x14ac:dyDescent="0.2">
      <c r="W17533" s="25"/>
      <c r="X17533" s="25"/>
    </row>
    <row r="17534" spans="23:24" x14ac:dyDescent="0.2">
      <c r="W17534" s="25"/>
      <c r="X17534" s="25"/>
    </row>
    <row r="17535" spans="23:24" x14ac:dyDescent="0.2">
      <c r="W17535" s="25"/>
      <c r="X17535" s="25"/>
    </row>
    <row r="17536" spans="23:24" x14ac:dyDescent="0.2">
      <c r="W17536" s="25"/>
      <c r="X17536" s="25"/>
    </row>
    <row r="17537" spans="23:24" x14ac:dyDescent="0.2">
      <c r="W17537" s="25"/>
      <c r="X17537" s="25"/>
    </row>
    <row r="17538" spans="23:24" x14ac:dyDescent="0.2">
      <c r="W17538" s="25"/>
      <c r="X17538" s="25"/>
    </row>
    <row r="17539" spans="23:24" x14ac:dyDescent="0.2">
      <c r="W17539" s="25"/>
      <c r="X17539" s="25"/>
    </row>
    <row r="17540" spans="23:24" x14ac:dyDescent="0.2">
      <c r="W17540" s="25"/>
      <c r="X17540" s="25"/>
    </row>
    <row r="17541" spans="23:24" x14ac:dyDescent="0.2">
      <c r="W17541" s="25"/>
      <c r="X17541" s="25"/>
    </row>
    <row r="17542" spans="23:24" x14ac:dyDescent="0.2">
      <c r="W17542" s="25"/>
      <c r="X17542" s="25"/>
    </row>
    <row r="17543" spans="23:24" x14ac:dyDescent="0.2">
      <c r="W17543" s="25"/>
      <c r="X17543" s="25"/>
    </row>
    <row r="17544" spans="23:24" x14ac:dyDescent="0.2">
      <c r="W17544" s="25"/>
      <c r="X17544" s="25"/>
    </row>
    <row r="17545" spans="23:24" x14ac:dyDescent="0.2">
      <c r="W17545" s="25"/>
      <c r="X17545" s="25"/>
    </row>
    <row r="17546" spans="23:24" x14ac:dyDescent="0.2">
      <c r="W17546" s="25"/>
      <c r="X17546" s="25"/>
    </row>
    <row r="17547" spans="23:24" x14ac:dyDescent="0.2">
      <c r="W17547" s="25"/>
      <c r="X17547" s="25"/>
    </row>
    <row r="17548" spans="23:24" x14ac:dyDescent="0.2">
      <c r="W17548" s="25"/>
      <c r="X17548" s="25"/>
    </row>
    <row r="17549" spans="23:24" x14ac:dyDescent="0.2">
      <c r="W17549" s="25"/>
      <c r="X17549" s="25"/>
    </row>
    <row r="17550" spans="23:24" x14ac:dyDescent="0.2">
      <c r="W17550" s="25"/>
      <c r="X17550" s="25"/>
    </row>
    <row r="17551" spans="23:24" x14ac:dyDescent="0.2">
      <c r="W17551" s="25"/>
      <c r="X17551" s="25"/>
    </row>
    <row r="17552" spans="23:24" x14ac:dyDescent="0.2">
      <c r="W17552" s="25"/>
      <c r="X17552" s="25"/>
    </row>
    <row r="17553" spans="23:24" x14ac:dyDescent="0.2">
      <c r="W17553" s="25"/>
      <c r="X17553" s="25"/>
    </row>
    <row r="17554" spans="23:24" x14ac:dyDescent="0.2">
      <c r="W17554" s="25"/>
      <c r="X17554" s="25"/>
    </row>
    <row r="17555" spans="23:24" x14ac:dyDescent="0.2">
      <c r="W17555" s="25"/>
      <c r="X17555" s="25"/>
    </row>
    <row r="17556" spans="23:24" x14ac:dyDescent="0.2">
      <c r="W17556" s="25"/>
      <c r="X17556" s="25"/>
    </row>
    <row r="17557" spans="23:24" x14ac:dyDescent="0.2">
      <c r="W17557" s="25"/>
      <c r="X17557" s="25"/>
    </row>
    <row r="17558" spans="23:24" x14ac:dyDescent="0.2">
      <c r="W17558" s="25"/>
      <c r="X17558" s="25"/>
    </row>
    <row r="17559" spans="23:24" x14ac:dyDescent="0.2">
      <c r="W17559" s="25"/>
      <c r="X17559" s="25"/>
    </row>
    <row r="17560" spans="23:24" x14ac:dyDescent="0.2">
      <c r="W17560" s="25"/>
      <c r="X17560" s="25"/>
    </row>
    <row r="17561" spans="23:24" x14ac:dyDescent="0.2">
      <c r="W17561" s="25"/>
      <c r="X17561" s="25"/>
    </row>
    <row r="17562" spans="23:24" x14ac:dyDescent="0.2">
      <c r="W17562" s="25"/>
      <c r="X17562" s="25"/>
    </row>
    <row r="17563" spans="23:24" x14ac:dyDescent="0.2">
      <c r="W17563" s="25"/>
      <c r="X17563" s="25"/>
    </row>
    <row r="17564" spans="23:24" x14ac:dyDescent="0.2">
      <c r="W17564" s="25"/>
      <c r="X17564" s="25"/>
    </row>
    <row r="17565" spans="23:24" x14ac:dyDescent="0.2">
      <c r="W17565" s="25"/>
      <c r="X17565" s="25"/>
    </row>
    <row r="17566" spans="23:24" x14ac:dyDescent="0.2">
      <c r="W17566" s="25"/>
      <c r="X17566" s="25"/>
    </row>
    <row r="17567" spans="23:24" x14ac:dyDescent="0.2">
      <c r="W17567" s="25"/>
      <c r="X17567" s="25"/>
    </row>
    <row r="17568" spans="23:24" x14ac:dyDescent="0.2">
      <c r="W17568" s="25"/>
      <c r="X17568" s="25"/>
    </row>
    <row r="17569" spans="23:24" x14ac:dyDescent="0.2">
      <c r="W17569" s="25"/>
      <c r="X17569" s="25"/>
    </row>
    <row r="17570" spans="23:24" x14ac:dyDescent="0.2">
      <c r="W17570" s="25"/>
      <c r="X17570" s="25"/>
    </row>
    <row r="17571" spans="23:24" x14ac:dyDescent="0.2">
      <c r="W17571" s="25"/>
      <c r="X17571" s="25"/>
    </row>
    <row r="17572" spans="23:24" x14ac:dyDescent="0.2">
      <c r="W17572" s="25"/>
      <c r="X17572" s="25"/>
    </row>
    <row r="17573" spans="23:24" x14ac:dyDescent="0.2">
      <c r="W17573" s="25"/>
      <c r="X17573" s="25"/>
    </row>
    <row r="17574" spans="23:24" x14ac:dyDescent="0.2">
      <c r="W17574" s="25"/>
      <c r="X17574" s="25"/>
    </row>
    <row r="17575" spans="23:24" x14ac:dyDescent="0.2">
      <c r="W17575" s="25"/>
      <c r="X17575" s="25"/>
    </row>
    <row r="17576" spans="23:24" x14ac:dyDescent="0.2">
      <c r="W17576" s="25"/>
      <c r="X17576" s="25"/>
    </row>
    <row r="17577" spans="23:24" x14ac:dyDescent="0.2">
      <c r="W17577" s="25"/>
      <c r="X17577" s="25"/>
    </row>
    <row r="17578" spans="23:24" x14ac:dyDescent="0.2">
      <c r="W17578" s="25"/>
      <c r="X17578" s="25"/>
    </row>
    <row r="17579" spans="23:24" x14ac:dyDescent="0.2">
      <c r="W17579" s="25"/>
      <c r="X17579" s="25"/>
    </row>
    <row r="17580" spans="23:24" x14ac:dyDescent="0.2">
      <c r="W17580" s="25"/>
      <c r="X17580" s="25"/>
    </row>
    <row r="17581" spans="23:24" x14ac:dyDescent="0.2">
      <c r="W17581" s="25"/>
      <c r="X17581" s="25"/>
    </row>
    <row r="17582" spans="23:24" x14ac:dyDescent="0.2">
      <c r="W17582" s="25"/>
      <c r="X17582" s="25"/>
    </row>
    <row r="17583" spans="23:24" x14ac:dyDescent="0.2">
      <c r="W17583" s="25"/>
      <c r="X17583" s="25"/>
    </row>
    <row r="17584" spans="23:24" x14ac:dyDescent="0.2">
      <c r="W17584" s="25"/>
      <c r="X17584" s="25"/>
    </row>
    <row r="17585" spans="23:24" x14ac:dyDescent="0.2">
      <c r="W17585" s="25"/>
      <c r="X17585" s="25"/>
    </row>
    <row r="17586" spans="23:24" x14ac:dyDescent="0.2">
      <c r="W17586" s="25"/>
      <c r="X17586" s="25"/>
    </row>
    <row r="17587" spans="23:24" x14ac:dyDescent="0.2">
      <c r="W17587" s="25"/>
      <c r="X17587" s="25"/>
    </row>
    <row r="17588" spans="23:24" x14ac:dyDescent="0.2">
      <c r="W17588" s="25"/>
      <c r="X17588" s="25"/>
    </row>
    <row r="17589" spans="23:24" x14ac:dyDescent="0.2">
      <c r="W17589" s="25"/>
      <c r="X17589" s="25"/>
    </row>
    <row r="17590" spans="23:24" x14ac:dyDescent="0.2">
      <c r="W17590" s="25"/>
      <c r="X17590" s="25"/>
    </row>
    <row r="17591" spans="23:24" x14ac:dyDescent="0.2">
      <c r="W17591" s="25"/>
      <c r="X17591" s="25"/>
    </row>
    <row r="17592" spans="23:24" x14ac:dyDescent="0.2">
      <c r="W17592" s="25"/>
      <c r="X17592" s="25"/>
    </row>
    <row r="17593" spans="23:24" x14ac:dyDescent="0.2">
      <c r="W17593" s="25"/>
      <c r="X17593" s="25"/>
    </row>
    <row r="17594" spans="23:24" x14ac:dyDescent="0.2">
      <c r="W17594" s="25"/>
      <c r="X17594" s="25"/>
    </row>
    <row r="17595" spans="23:24" x14ac:dyDescent="0.2">
      <c r="W17595" s="25"/>
      <c r="X17595" s="25"/>
    </row>
    <row r="17596" spans="23:24" x14ac:dyDescent="0.2">
      <c r="W17596" s="25"/>
      <c r="X17596" s="25"/>
    </row>
    <row r="17597" spans="23:24" x14ac:dyDescent="0.2">
      <c r="W17597" s="25"/>
      <c r="X17597" s="25"/>
    </row>
    <row r="17598" spans="23:24" x14ac:dyDescent="0.2">
      <c r="W17598" s="25"/>
      <c r="X17598" s="25"/>
    </row>
    <row r="17599" spans="23:24" x14ac:dyDescent="0.2">
      <c r="W17599" s="25"/>
      <c r="X17599" s="25"/>
    </row>
    <row r="17600" spans="23:24" x14ac:dyDescent="0.2">
      <c r="W17600" s="25"/>
      <c r="X17600" s="25"/>
    </row>
    <row r="17601" spans="23:24" x14ac:dyDescent="0.2">
      <c r="W17601" s="25"/>
      <c r="X17601" s="25"/>
    </row>
    <row r="17602" spans="23:24" x14ac:dyDescent="0.2">
      <c r="W17602" s="25"/>
      <c r="X17602" s="25"/>
    </row>
    <row r="17603" spans="23:24" x14ac:dyDescent="0.2">
      <c r="W17603" s="25"/>
      <c r="X17603" s="25"/>
    </row>
    <row r="17604" spans="23:24" x14ac:dyDescent="0.2">
      <c r="W17604" s="25"/>
      <c r="X17604" s="25"/>
    </row>
    <row r="17605" spans="23:24" x14ac:dyDescent="0.2">
      <c r="W17605" s="25"/>
      <c r="X17605" s="25"/>
    </row>
    <row r="17606" spans="23:24" x14ac:dyDescent="0.2">
      <c r="W17606" s="25"/>
      <c r="X17606" s="25"/>
    </row>
    <row r="17607" spans="23:24" x14ac:dyDescent="0.2">
      <c r="W17607" s="25"/>
      <c r="X17607" s="25"/>
    </row>
    <row r="17608" spans="23:24" x14ac:dyDescent="0.2">
      <c r="W17608" s="25"/>
      <c r="X17608" s="25"/>
    </row>
    <row r="17609" spans="23:24" x14ac:dyDescent="0.2">
      <c r="W17609" s="25"/>
      <c r="X17609" s="25"/>
    </row>
    <row r="17610" spans="23:24" x14ac:dyDescent="0.2">
      <c r="W17610" s="25"/>
      <c r="X17610" s="25"/>
    </row>
    <row r="17611" spans="23:24" x14ac:dyDescent="0.2">
      <c r="W17611" s="25"/>
      <c r="X17611" s="25"/>
    </row>
    <row r="17612" spans="23:24" x14ac:dyDescent="0.2">
      <c r="W17612" s="25"/>
      <c r="X17612" s="25"/>
    </row>
    <row r="17613" spans="23:24" x14ac:dyDescent="0.2">
      <c r="W17613" s="25"/>
      <c r="X17613" s="25"/>
    </row>
    <row r="17614" spans="23:24" x14ac:dyDescent="0.2">
      <c r="W17614" s="25"/>
      <c r="X17614" s="25"/>
    </row>
    <row r="17615" spans="23:24" x14ac:dyDescent="0.2">
      <c r="W17615" s="25"/>
      <c r="X17615" s="25"/>
    </row>
    <row r="17616" spans="23:24" x14ac:dyDescent="0.2">
      <c r="W17616" s="25"/>
      <c r="X17616" s="25"/>
    </row>
    <row r="17617" spans="23:24" x14ac:dyDescent="0.2">
      <c r="W17617" s="25"/>
      <c r="X17617" s="25"/>
    </row>
    <row r="17618" spans="23:24" x14ac:dyDescent="0.2">
      <c r="W17618" s="25"/>
      <c r="X17618" s="25"/>
    </row>
    <row r="17619" spans="23:24" x14ac:dyDescent="0.2">
      <c r="W17619" s="25"/>
      <c r="X17619" s="25"/>
    </row>
    <row r="17620" spans="23:24" x14ac:dyDescent="0.2">
      <c r="W17620" s="25"/>
      <c r="X17620" s="25"/>
    </row>
    <row r="17621" spans="23:24" x14ac:dyDescent="0.2">
      <c r="W17621" s="25"/>
      <c r="X17621" s="25"/>
    </row>
    <row r="17622" spans="23:24" x14ac:dyDescent="0.2">
      <c r="W17622" s="25"/>
      <c r="X17622" s="25"/>
    </row>
    <row r="17623" spans="23:24" x14ac:dyDescent="0.2">
      <c r="W17623" s="25"/>
      <c r="X17623" s="25"/>
    </row>
    <row r="17624" spans="23:24" x14ac:dyDescent="0.2">
      <c r="W17624" s="25"/>
      <c r="X17624" s="25"/>
    </row>
    <row r="17625" spans="23:24" x14ac:dyDescent="0.2">
      <c r="W17625" s="25"/>
      <c r="X17625" s="25"/>
    </row>
    <row r="17626" spans="23:24" x14ac:dyDescent="0.2">
      <c r="W17626" s="25"/>
      <c r="X17626" s="25"/>
    </row>
    <row r="17627" spans="23:24" x14ac:dyDescent="0.2">
      <c r="W17627" s="25"/>
      <c r="X17627" s="25"/>
    </row>
    <row r="17628" spans="23:24" x14ac:dyDescent="0.2">
      <c r="W17628" s="25"/>
      <c r="X17628" s="25"/>
    </row>
    <row r="17629" spans="23:24" x14ac:dyDescent="0.2">
      <c r="W17629" s="25"/>
      <c r="X17629" s="25"/>
    </row>
    <row r="17630" spans="23:24" x14ac:dyDescent="0.2">
      <c r="W17630" s="25"/>
      <c r="X17630" s="25"/>
    </row>
    <row r="17631" spans="23:24" x14ac:dyDescent="0.2">
      <c r="W17631" s="25"/>
      <c r="X17631" s="25"/>
    </row>
    <row r="17632" spans="23:24" x14ac:dyDescent="0.2">
      <c r="W17632" s="25"/>
      <c r="X17632" s="25"/>
    </row>
    <row r="17633" spans="23:24" x14ac:dyDescent="0.2">
      <c r="W17633" s="25"/>
      <c r="X17633" s="25"/>
    </row>
    <row r="17634" spans="23:24" x14ac:dyDescent="0.2">
      <c r="W17634" s="25"/>
      <c r="X17634" s="25"/>
    </row>
    <row r="17635" spans="23:24" x14ac:dyDescent="0.2">
      <c r="W17635" s="25"/>
      <c r="X17635" s="25"/>
    </row>
    <row r="17636" spans="23:24" x14ac:dyDescent="0.2">
      <c r="W17636" s="25"/>
      <c r="X17636" s="25"/>
    </row>
    <row r="17637" spans="23:24" x14ac:dyDescent="0.2">
      <c r="W17637" s="25"/>
      <c r="X17637" s="25"/>
    </row>
    <row r="17638" spans="23:24" x14ac:dyDescent="0.2">
      <c r="W17638" s="25"/>
      <c r="X17638" s="25"/>
    </row>
    <row r="17639" spans="23:24" x14ac:dyDescent="0.2">
      <c r="W17639" s="25"/>
      <c r="X17639" s="25"/>
    </row>
    <row r="17640" spans="23:24" x14ac:dyDescent="0.2">
      <c r="W17640" s="25"/>
      <c r="X17640" s="25"/>
    </row>
    <row r="17641" spans="23:24" x14ac:dyDescent="0.2">
      <c r="W17641" s="25"/>
      <c r="X17641" s="25"/>
    </row>
    <row r="17642" spans="23:24" x14ac:dyDescent="0.2">
      <c r="W17642" s="25"/>
      <c r="X17642" s="25"/>
    </row>
    <row r="17643" spans="23:24" x14ac:dyDescent="0.2">
      <c r="W17643" s="25"/>
      <c r="X17643" s="25"/>
    </row>
    <row r="17644" spans="23:24" x14ac:dyDescent="0.2">
      <c r="W17644" s="25"/>
      <c r="X17644" s="25"/>
    </row>
    <row r="17645" spans="23:24" x14ac:dyDescent="0.2">
      <c r="W17645" s="25"/>
      <c r="X17645" s="25"/>
    </row>
    <row r="17646" spans="23:24" x14ac:dyDescent="0.2">
      <c r="W17646" s="25"/>
      <c r="X17646" s="25"/>
    </row>
    <row r="17647" spans="23:24" x14ac:dyDescent="0.2">
      <c r="W17647" s="25"/>
      <c r="X17647" s="25"/>
    </row>
    <row r="17648" spans="23:24" x14ac:dyDescent="0.2">
      <c r="W17648" s="25"/>
      <c r="X17648" s="25"/>
    </row>
    <row r="17649" spans="23:24" x14ac:dyDescent="0.2">
      <c r="W17649" s="25"/>
      <c r="X17649" s="25"/>
    </row>
    <row r="17650" spans="23:24" x14ac:dyDescent="0.2">
      <c r="W17650" s="25"/>
      <c r="X17650" s="25"/>
    </row>
    <row r="17651" spans="23:24" x14ac:dyDescent="0.2">
      <c r="W17651" s="25"/>
      <c r="X17651" s="25"/>
    </row>
    <row r="17652" spans="23:24" x14ac:dyDescent="0.2">
      <c r="W17652" s="25"/>
      <c r="X17652" s="25"/>
    </row>
    <row r="17653" spans="23:24" x14ac:dyDescent="0.2">
      <c r="W17653" s="25"/>
      <c r="X17653" s="25"/>
    </row>
    <row r="17654" spans="23:24" x14ac:dyDescent="0.2">
      <c r="W17654" s="25"/>
      <c r="X17654" s="25"/>
    </row>
    <row r="17655" spans="23:24" x14ac:dyDescent="0.2">
      <c r="W17655" s="25"/>
      <c r="X17655" s="25"/>
    </row>
    <row r="17656" spans="23:24" x14ac:dyDescent="0.2">
      <c r="W17656" s="25"/>
      <c r="X17656" s="25"/>
    </row>
    <row r="17657" spans="23:24" x14ac:dyDescent="0.2">
      <c r="W17657" s="25"/>
      <c r="X17657" s="25"/>
    </row>
    <row r="17658" spans="23:24" x14ac:dyDescent="0.2">
      <c r="W17658" s="25"/>
      <c r="X17658" s="25"/>
    </row>
    <row r="17659" spans="23:24" x14ac:dyDescent="0.2">
      <c r="W17659" s="25"/>
      <c r="X17659" s="25"/>
    </row>
    <row r="17660" spans="23:24" x14ac:dyDescent="0.2">
      <c r="W17660" s="25"/>
      <c r="X17660" s="25"/>
    </row>
    <row r="17661" spans="23:24" x14ac:dyDescent="0.2">
      <c r="W17661" s="25"/>
      <c r="X17661" s="25"/>
    </row>
    <row r="17662" spans="23:24" x14ac:dyDescent="0.2">
      <c r="W17662" s="25"/>
      <c r="X17662" s="25"/>
    </row>
    <row r="17663" spans="23:24" x14ac:dyDescent="0.2">
      <c r="W17663" s="25"/>
      <c r="X17663" s="25"/>
    </row>
    <row r="17664" spans="23:24" x14ac:dyDescent="0.2">
      <c r="W17664" s="25"/>
      <c r="X17664" s="25"/>
    </row>
    <row r="17665" spans="23:24" x14ac:dyDescent="0.2">
      <c r="W17665" s="25"/>
      <c r="X17665" s="25"/>
    </row>
    <row r="17666" spans="23:24" x14ac:dyDescent="0.2">
      <c r="W17666" s="25"/>
      <c r="X17666" s="25"/>
    </row>
    <row r="17667" spans="23:24" x14ac:dyDescent="0.2">
      <c r="W17667" s="25"/>
      <c r="X17667" s="25"/>
    </row>
    <row r="17668" spans="23:24" x14ac:dyDescent="0.2">
      <c r="W17668" s="25"/>
      <c r="X17668" s="25"/>
    </row>
    <row r="17669" spans="23:24" x14ac:dyDescent="0.2">
      <c r="W17669" s="25"/>
      <c r="X17669" s="25"/>
    </row>
    <row r="17670" spans="23:24" x14ac:dyDescent="0.2">
      <c r="W17670" s="25"/>
      <c r="X17670" s="25"/>
    </row>
    <row r="17671" spans="23:24" x14ac:dyDescent="0.2">
      <c r="W17671" s="25"/>
      <c r="X17671" s="25"/>
    </row>
    <row r="17672" spans="23:24" x14ac:dyDescent="0.2">
      <c r="W17672" s="25"/>
      <c r="X17672" s="25"/>
    </row>
    <row r="17673" spans="23:24" x14ac:dyDescent="0.2">
      <c r="W17673" s="25"/>
      <c r="X17673" s="25"/>
    </row>
    <row r="17674" spans="23:24" x14ac:dyDescent="0.2">
      <c r="W17674" s="25"/>
      <c r="X17674" s="25"/>
    </row>
    <row r="17675" spans="23:24" x14ac:dyDescent="0.2">
      <c r="W17675" s="25"/>
      <c r="X17675" s="25"/>
    </row>
    <row r="17676" spans="23:24" x14ac:dyDescent="0.2">
      <c r="W17676" s="25"/>
      <c r="X17676" s="25"/>
    </row>
    <row r="17677" spans="23:24" x14ac:dyDescent="0.2">
      <c r="W17677" s="25"/>
      <c r="X17677" s="25"/>
    </row>
    <row r="17678" spans="23:24" x14ac:dyDescent="0.2">
      <c r="W17678" s="25"/>
      <c r="X17678" s="25"/>
    </row>
    <row r="17679" spans="23:24" x14ac:dyDescent="0.2">
      <c r="W17679" s="25"/>
      <c r="X17679" s="25"/>
    </row>
    <row r="17680" spans="23:24" x14ac:dyDescent="0.2">
      <c r="W17680" s="25"/>
      <c r="X17680" s="25"/>
    </row>
    <row r="17681" spans="23:24" x14ac:dyDescent="0.2">
      <c r="W17681" s="25"/>
      <c r="X17681" s="25"/>
    </row>
    <row r="17682" spans="23:24" x14ac:dyDescent="0.2">
      <c r="W17682" s="25"/>
      <c r="X17682" s="25"/>
    </row>
    <row r="17683" spans="23:24" x14ac:dyDescent="0.2">
      <c r="W17683" s="25"/>
      <c r="X17683" s="25"/>
    </row>
    <row r="17684" spans="23:24" x14ac:dyDescent="0.2">
      <c r="W17684" s="25"/>
      <c r="X17684" s="25"/>
    </row>
    <row r="17685" spans="23:24" x14ac:dyDescent="0.2">
      <c r="W17685" s="25"/>
      <c r="X17685" s="25"/>
    </row>
    <row r="17686" spans="23:24" x14ac:dyDescent="0.2">
      <c r="W17686" s="25"/>
      <c r="X17686" s="25"/>
    </row>
    <row r="17687" spans="23:24" x14ac:dyDescent="0.2">
      <c r="W17687" s="25"/>
      <c r="X17687" s="25"/>
    </row>
    <row r="17688" spans="23:24" x14ac:dyDescent="0.2">
      <c r="W17688" s="25"/>
      <c r="X17688" s="25"/>
    </row>
    <row r="17689" spans="23:24" x14ac:dyDescent="0.2">
      <c r="W17689" s="25"/>
      <c r="X17689" s="25"/>
    </row>
    <row r="17690" spans="23:24" x14ac:dyDescent="0.2">
      <c r="W17690" s="25"/>
      <c r="X17690" s="25"/>
    </row>
    <row r="17691" spans="23:24" x14ac:dyDescent="0.2">
      <c r="W17691" s="25"/>
      <c r="X17691" s="25"/>
    </row>
    <row r="17692" spans="23:24" x14ac:dyDescent="0.2">
      <c r="W17692" s="25"/>
      <c r="X17692" s="25"/>
    </row>
    <row r="17693" spans="23:24" x14ac:dyDescent="0.2">
      <c r="W17693" s="25"/>
      <c r="X17693" s="25"/>
    </row>
    <row r="17694" spans="23:24" x14ac:dyDescent="0.2">
      <c r="W17694" s="25"/>
      <c r="X17694" s="25"/>
    </row>
    <row r="17695" spans="23:24" x14ac:dyDescent="0.2">
      <c r="W17695" s="25"/>
      <c r="X17695" s="25"/>
    </row>
    <row r="17696" spans="23:24" x14ac:dyDescent="0.2">
      <c r="W17696" s="25"/>
      <c r="X17696" s="25"/>
    </row>
    <row r="17697" spans="23:24" x14ac:dyDescent="0.2">
      <c r="W17697" s="25"/>
      <c r="X17697" s="25"/>
    </row>
    <row r="17698" spans="23:24" x14ac:dyDescent="0.2">
      <c r="W17698" s="25"/>
      <c r="X17698" s="25"/>
    </row>
    <row r="17699" spans="23:24" x14ac:dyDescent="0.2">
      <c r="W17699" s="25"/>
      <c r="X17699" s="25"/>
    </row>
    <row r="17700" spans="23:24" x14ac:dyDescent="0.2">
      <c r="W17700" s="25"/>
      <c r="X17700" s="25"/>
    </row>
    <row r="17701" spans="23:24" x14ac:dyDescent="0.2">
      <c r="W17701" s="25"/>
      <c r="X17701" s="25"/>
    </row>
    <row r="17702" spans="23:24" x14ac:dyDescent="0.2">
      <c r="W17702" s="25"/>
      <c r="X17702" s="25"/>
    </row>
    <row r="17703" spans="23:24" x14ac:dyDescent="0.2">
      <c r="W17703" s="25"/>
      <c r="X17703" s="25"/>
    </row>
    <row r="17704" spans="23:24" x14ac:dyDescent="0.2">
      <c r="W17704" s="25"/>
      <c r="X17704" s="25"/>
    </row>
    <row r="17705" spans="23:24" x14ac:dyDescent="0.2">
      <c r="W17705" s="25"/>
      <c r="X17705" s="25"/>
    </row>
    <row r="17706" spans="23:24" x14ac:dyDescent="0.2">
      <c r="W17706" s="25"/>
      <c r="X17706" s="25"/>
    </row>
    <row r="17707" spans="23:24" x14ac:dyDescent="0.2">
      <c r="W17707" s="25"/>
      <c r="X17707" s="25"/>
    </row>
    <row r="17708" spans="23:24" x14ac:dyDescent="0.2">
      <c r="W17708" s="25"/>
      <c r="X17708" s="25"/>
    </row>
    <row r="17709" spans="23:24" x14ac:dyDescent="0.2">
      <c r="W17709" s="25"/>
      <c r="X17709" s="25"/>
    </row>
    <row r="17710" spans="23:24" x14ac:dyDescent="0.2">
      <c r="W17710" s="25"/>
      <c r="X17710" s="25"/>
    </row>
    <row r="17711" spans="23:24" x14ac:dyDescent="0.2">
      <c r="W17711" s="25"/>
      <c r="X17711" s="25"/>
    </row>
    <row r="17712" spans="23:24" x14ac:dyDescent="0.2">
      <c r="W17712" s="25"/>
      <c r="X17712" s="25"/>
    </row>
    <row r="17713" spans="23:24" x14ac:dyDescent="0.2">
      <c r="W17713" s="25"/>
      <c r="X17713" s="25"/>
    </row>
    <row r="17714" spans="23:24" x14ac:dyDescent="0.2">
      <c r="W17714" s="25"/>
      <c r="X17714" s="25"/>
    </row>
    <row r="17715" spans="23:24" x14ac:dyDescent="0.2">
      <c r="W17715" s="25"/>
      <c r="X17715" s="25"/>
    </row>
    <row r="17716" spans="23:24" x14ac:dyDescent="0.2">
      <c r="W17716" s="25"/>
      <c r="X17716" s="25"/>
    </row>
    <row r="17717" spans="23:24" x14ac:dyDescent="0.2">
      <c r="W17717" s="25"/>
      <c r="X17717" s="25"/>
    </row>
    <row r="17718" spans="23:24" x14ac:dyDescent="0.2">
      <c r="W17718" s="25"/>
      <c r="X17718" s="25"/>
    </row>
    <row r="17719" spans="23:24" x14ac:dyDescent="0.2">
      <c r="W17719" s="25"/>
      <c r="X17719" s="25"/>
    </row>
    <row r="17720" spans="23:24" x14ac:dyDescent="0.2">
      <c r="W17720" s="25"/>
      <c r="X17720" s="25"/>
    </row>
    <row r="17721" spans="23:24" x14ac:dyDescent="0.2">
      <c r="W17721" s="25"/>
      <c r="X17721" s="25"/>
    </row>
    <row r="17722" spans="23:24" x14ac:dyDescent="0.2">
      <c r="W17722" s="25"/>
      <c r="X17722" s="25"/>
    </row>
    <row r="17723" spans="23:24" x14ac:dyDescent="0.2">
      <c r="W17723" s="25"/>
      <c r="X17723" s="25"/>
    </row>
    <row r="17724" spans="23:24" x14ac:dyDescent="0.2">
      <c r="W17724" s="25"/>
      <c r="X17724" s="25"/>
    </row>
    <row r="17725" spans="23:24" x14ac:dyDescent="0.2">
      <c r="W17725" s="25"/>
      <c r="X17725" s="25"/>
    </row>
    <row r="17726" spans="23:24" x14ac:dyDescent="0.2">
      <c r="W17726" s="25"/>
      <c r="X17726" s="25"/>
    </row>
    <row r="17727" spans="23:24" x14ac:dyDescent="0.2">
      <c r="W17727" s="25"/>
      <c r="X17727" s="25"/>
    </row>
    <row r="17728" spans="23:24" x14ac:dyDescent="0.2">
      <c r="W17728" s="25"/>
      <c r="X17728" s="25"/>
    </row>
    <row r="17729" spans="23:24" x14ac:dyDescent="0.2">
      <c r="W17729" s="25"/>
      <c r="X17729" s="25"/>
    </row>
    <row r="17730" spans="23:24" x14ac:dyDescent="0.2">
      <c r="W17730" s="25"/>
      <c r="X17730" s="25"/>
    </row>
    <row r="17731" spans="23:24" x14ac:dyDescent="0.2">
      <c r="W17731" s="25"/>
      <c r="X17731" s="25"/>
    </row>
    <row r="17732" spans="23:24" x14ac:dyDescent="0.2">
      <c r="W17732" s="25"/>
      <c r="X17732" s="25"/>
    </row>
    <row r="17733" spans="23:24" x14ac:dyDescent="0.2">
      <c r="W17733" s="25"/>
      <c r="X17733" s="25"/>
    </row>
    <row r="17734" spans="23:24" x14ac:dyDescent="0.2">
      <c r="W17734" s="25"/>
      <c r="X17734" s="25"/>
    </row>
    <row r="17735" spans="23:24" x14ac:dyDescent="0.2">
      <c r="W17735" s="25"/>
      <c r="X17735" s="25"/>
    </row>
    <row r="17736" spans="23:24" x14ac:dyDescent="0.2">
      <c r="W17736" s="25"/>
      <c r="X17736" s="25"/>
    </row>
    <row r="17737" spans="23:24" x14ac:dyDescent="0.2">
      <c r="W17737" s="25"/>
      <c r="X17737" s="25"/>
    </row>
    <row r="17738" spans="23:24" x14ac:dyDescent="0.2">
      <c r="W17738" s="25"/>
      <c r="X17738" s="25"/>
    </row>
    <row r="17739" spans="23:24" x14ac:dyDescent="0.2">
      <c r="W17739" s="25"/>
      <c r="X17739" s="25"/>
    </row>
    <row r="17740" spans="23:24" x14ac:dyDescent="0.2">
      <c r="W17740" s="25"/>
      <c r="X17740" s="25"/>
    </row>
    <row r="17741" spans="23:24" x14ac:dyDescent="0.2">
      <c r="W17741" s="25"/>
      <c r="X17741" s="25"/>
    </row>
    <row r="17742" spans="23:24" x14ac:dyDescent="0.2">
      <c r="W17742" s="25"/>
      <c r="X17742" s="25"/>
    </row>
    <row r="17743" spans="23:24" x14ac:dyDescent="0.2">
      <c r="W17743" s="25"/>
      <c r="X17743" s="25"/>
    </row>
    <row r="17744" spans="23:24" x14ac:dyDescent="0.2">
      <c r="W17744" s="25"/>
      <c r="X17744" s="25"/>
    </row>
    <row r="17745" spans="23:24" x14ac:dyDescent="0.2">
      <c r="W17745" s="25"/>
      <c r="X17745" s="25"/>
    </row>
    <row r="17746" spans="23:24" x14ac:dyDescent="0.2">
      <c r="W17746" s="25"/>
      <c r="X17746" s="25"/>
    </row>
    <row r="17747" spans="23:24" x14ac:dyDescent="0.2">
      <c r="W17747" s="25"/>
      <c r="X17747" s="25"/>
    </row>
    <row r="17748" spans="23:24" x14ac:dyDescent="0.2">
      <c r="W17748" s="25"/>
      <c r="X17748" s="25"/>
    </row>
    <row r="17749" spans="23:24" x14ac:dyDescent="0.2">
      <c r="W17749" s="25"/>
      <c r="X17749" s="25"/>
    </row>
    <row r="17750" spans="23:24" x14ac:dyDescent="0.2">
      <c r="W17750" s="25"/>
      <c r="X17750" s="25"/>
    </row>
    <row r="17751" spans="23:24" x14ac:dyDescent="0.2">
      <c r="W17751" s="25"/>
      <c r="X17751" s="25"/>
    </row>
    <row r="17752" spans="23:24" x14ac:dyDescent="0.2">
      <c r="W17752" s="25"/>
      <c r="X17752" s="25"/>
    </row>
    <row r="17753" spans="23:24" x14ac:dyDescent="0.2">
      <c r="W17753" s="25"/>
      <c r="X17753" s="25"/>
    </row>
    <row r="17754" spans="23:24" x14ac:dyDescent="0.2">
      <c r="W17754" s="25"/>
      <c r="X17754" s="25"/>
    </row>
    <row r="17755" spans="23:24" x14ac:dyDescent="0.2">
      <c r="W17755" s="25"/>
      <c r="X17755" s="25"/>
    </row>
    <row r="17756" spans="23:24" x14ac:dyDescent="0.2">
      <c r="W17756" s="25"/>
      <c r="X17756" s="25"/>
    </row>
    <row r="17757" spans="23:24" x14ac:dyDescent="0.2">
      <c r="W17757" s="25"/>
      <c r="X17757" s="25"/>
    </row>
    <row r="17758" spans="23:24" x14ac:dyDescent="0.2">
      <c r="W17758" s="25"/>
      <c r="X17758" s="25"/>
    </row>
    <row r="17759" spans="23:24" x14ac:dyDescent="0.2">
      <c r="W17759" s="25"/>
      <c r="X17759" s="25"/>
    </row>
    <row r="17760" spans="23:24" x14ac:dyDescent="0.2">
      <c r="W17760" s="25"/>
      <c r="X17760" s="25"/>
    </row>
    <row r="17761" spans="23:24" x14ac:dyDescent="0.2">
      <c r="W17761" s="25"/>
      <c r="X17761" s="25"/>
    </row>
    <row r="17762" spans="23:24" x14ac:dyDescent="0.2">
      <c r="W17762" s="25"/>
      <c r="X17762" s="25"/>
    </row>
    <row r="17763" spans="23:24" x14ac:dyDescent="0.2">
      <c r="W17763" s="25"/>
      <c r="X17763" s="25"/>
    </row>
    <row r="17764" spans="23:24" x14ac:dyDescent="0.2">
      <c r="W17764" s="25"/>
      <c r="X17764" s="25"/>
    </row>
    <row r="17765" spans="23:24" x14ac:dyDescent="0.2">
      <c r="W17765" s="25"/>
      <c r="X17765" s="25"/>
    </row>
    <row r="17766" spans="23:24" x14ac:dyDescent="0.2">
      <c r="W17766" s="25"/>
      <c r="X17766" s="25"/>
    </row>
    <row r="17767" spans="23:24" x14ac:dyDescent="0.2">
      <c r="W17767" s="25"/>
      <c r="X17767" s="25"/>
    </row>
    <row r="17768" spans="23:24" x14ac:dyDescent="0.2">
      <c r="W17768" s="25"/>
      <c r="X17768" s="25"/>
    </row>
    <row r="17769" spans="23:24" x14ac:dyDescent="0.2">
      <c r="W17769" s="25"/>
      <c r="X17769" s="25"/>
    </row>
    <row r="17770" spans="23:24" x14ac:dyDescent="0.2">
      <c r="W17770" s="25"/>
      <c r="X17770" s="25"/>
    </row>
    <row r="17771" spans="23:24" x14ac:dyDescent="0.2">
      <c r="W17771" s="25"/>
      <c r="X17771" s="25"/>
    </row>
    <row r="17772" spans="23:24" x14ac:dyDescent="0.2">
      <c r="W17772" s="25"/>
      <c r="X17772" s="25"/>
    </row>
    <row r="17773" spans="23:24" x14ac:dyDescent="0.2">
      <c r="W17773" s="25"/>
      <c r="X17773" s="25"/>
    </row>
    <row r="17774" spans="23:24" x14ac:dyDescent="0.2">
      <c r="W17774" s="25"/>
      <c r="X17774" s="25"/>
    </row>
    <row r="17775" spans="23:24" x14ac:dyDescent="0.2">
      <c r="W17775" s="25"/>
      <c r="X17775" s="25"/>
    </row>
    <row r="17776" spans="23:24" x14ac:dyDescent="0.2">
      <c r="W17776" s="25"/>
      <c r="X17776" s="25"/>
    </row>
    <row r="17777" spans="23:24" x14ac:dyDescent="0.2">
      <c r="W17777" s="25"/>
      <c r="X17777" s="25"/>
    </row>
    <row r="17778" spans="23:24" x14ac:dyDescent="0.2">
      <c r="W17778" s="25"/>
      <c r="X17778" s="25"/>
    </row>
    <row r="17779" spans="23:24" x14ac:dyDescent="0.2">
      <c r="W17779" s="25"/>
      <c r="X17779" s="25"/>
    </row>
    <row r="17780" spans="23:24" x14ac:dyDescent="0.2">
      <c r="W17780" s="25"/>
      <c r="X17780" s="25"/>
    </row>
    <row r="17781" spans="23:24" x14ac:dyDescent="0.2">
      <c r="W17781" s="25"/>
      <c r="X17781" s="25"/>
    </row>
    <row r="17782" spans="23:24" x14ac:dyDescent="0.2">
      <c r="W17782" s="25"/>
      <c r="X17782" s="25"/>
    </row>
    <row r="17783" spans="23:24" x14ac:dyDescent="0.2">
      <c r="W17783" s="25"/>
      <c r="X17783" s="25"/>
    </row>
    <row r="17784" spans="23:24" x14ac:dyDescent="0.2">
      <c r="W17784" s="25"/>
      <c r="X17784" s="25"/>
    </row>
    <row r="17785" spans="23:24" x14ac:dyDescent="0.2">
      <c r="W17785" s="25"/>
      <c r="X17785" s="25"/>
    </row>
    <row r="17786" spans="23:24" x14ac:dyDescent="0.2">
      <c r="W17786" s="25"/>
      <c r="X17786" s="25"/>
    </row>
    <row r="17787" spans="23:24" x14ac:dyDescent="0.2">
      <c r="W17787" s="25"/>
      <c r="X17787" s="25"/>
    </row>
    <row r="17788" spans="23:24" x14ac:dyDescent="0.2">
      <c r="W17788" s="25"/>
      <c r="X17788" s="25"/>
    </row>
    <row r="17789" spans="23:24" x14ac:dyDescent="0.2">
      <c r="W17789" s="25"/>
      <c r="X17789" s="25"/>
    </row>
    <row r="17790" spans="23:24" x14ac:dyDescent="0.2">
      <c r="W17790" s="25"/>
      <c r="X17790" s="25"/>
    </row>
    <row r="17791" spans="23:24" x14ac:dyDescent="0.2">
      <c r="W17791" s="25"/>
      <c r="X17791" s="25"/>
    </row>
    <row r="17792" spans="23:24" x14ac:dyDescent="0.2">
      <c r="W17792" s="25"/>
      <c r="X17792" s="25"/>
    </row>
    <row r="17793" spans="23:24" x14ac:dyDescent="0.2">
      <c r="W17793" s="25"/>
      <c r="X17793" s="25"/>
    </row>
    <row r="17794" spans="23:24" x14ac:dyDescent="0.2">
      <c r="W17794" s="25"/>
      <c r="X17794" s="25"/>
    </row>
    <row r="17795" spans="23:24" x14ac:dyDescent="0.2">
      <c r="W17795" s="25"/>
      <c r="X17795" s="25"/>
    </row>
    <row r="17796" spans="23:24" x14ac:dyDescent="0.2">
      <c r="W17796" s="25"/>
      <c r="X17796" s="25"/>
    </row>
    <row r="17797" spans="23:24" x14ac:dyDescent="0.2">
      <c r="W17797" s="25"/>
      <c r="X17797" s="25"/>
    </row>
    <row r="17798" spans="23:24" x14ac:dyDescent="0.2">
      <c r="W17798" s="25"/>
      <c r="X17798" s="25"/>
    </row>
    <row r="17799" spans="23:24" x14ac:dyDescent="0.2">
      <c r="W17799" s="25"/>
      <c r="X17799" s="25"/>
    </row>
    <row r="17800" spans="23:24" x14ac:dyDescent="0.2">
      <c r="W17800" s="25"/>
      <c r="X17800" s="25"/>
    </row>
    <row r="17801" spans="23:24" x14ac:dyDescent="0.2">
      <c r="W17801" s="25"/>
      <c r="X17801" s="25"/>
    </row>
    <row r="17802" spans="23:24" x14ac:dyDescent="0.2">
      <c r="W17802" s="25"/>
      <c r="X17802" s="25"/>
    </row>
    <row r="17803" spans="23:24" x14ac:dyDescent="0.2">
      <c r="W17803" s="25"/>
      <c r="X17803" s="25"/>
    </row>
    <row r="17804" spans="23:24" x14ac:dyDescent="0.2">
      <c r="W17804" s="25"/>
      <c r="X17804" s="25"/>
    </row>
    <row r="17805" spans="23:24" x14ac:dyDescent="0.2">
      <c r="W17805" s="25"/>
      <c r="X17805" s="25"/>
    </row>
    <row r="17806" spans="23:24" x14ac:dyDescent="0.2">
      <c r="W17806" s="25"/>
      <c r="X17806" s="25"/>
    </row>
    <row r="17807" spans="23:24" x14ac:dyDescent="0.2">
      <c r="W17807" s="25"/>
      <c r="X17807" s="25"/>
    </row>
    <row r="17808" spans="23:24" x14ac:dyDescent="0.2">
      <c r="W17808" s="25"/>
      <c r="X17808" s="25"/>
    </row>
    <row r="17809" spans="23:24" x14ac:dyDescent="0.2">
      <c r="W17809" s="25"/>
      <c r="X17809" s="25"/>
    </row>
    <row r="17810" spans="23:24" x14ac:dyDescent="0.2">
      <c r="W17810" s="25"/>
      <c r="X17810" s="25"/>
    </row>
    <row r="17811" spans="23:24" x14ac:dyDescent="0.2">
      <c r="W17811" s="25"/>
      <c r="X17811" s="25"/>
    </row>
    <row r="17812" spans="23:24" x14ac:dyDescent="0.2">
      <c r="W17812" s="25"/>
      <c r="X17812" s="25"/>
    </row>
    <row r="17813" spans="23:24" x14ac:dyDescent="0.2">
      <c r="W17813" s="25"/>
      <c r="X17813" s="25"/>
    </row>
    <row r="17814" spans="23:24" x14ac:dyDescent="0.2">
      <c r="W17814" s="25"/>
      <c r="X17814" s="25"/>
    </row>
    <row r="17815" spans="23:24" x14ac:dyDescent="0.2">
      <c r="W17815" s="25"/>
      <c r="X17815" s="25"/>
    </row>
    <row r="17816" spans="23:24" x14ac:dyDescent="0.2">
      <c r="W17816" s="25"/>
      <c r="X17816" s="25"/>
    </row>
    <row r="17817" spans="23:24" x14ac:dyDescent="0.2">
      <c r="W17817" s="25"/>
      <c r="X17817" s="25"/>
    </row>
    <row r="17818" spans="23:24" x14ac:dyDescent="0.2">
      <c r="W17818" s="25"/>
      <c r="X17818" s="25"/>
    </row>
    <row r="17819" spans="23:24" x14ac:dyDescent="0.2">
      <c r="W17819" s="25"/>
      <c r="X17819" s="25"/>
    </row>
    <row r="17820" spans="23:24" x14ac:dyDescent="0.2">
      <c r="W17820" s="25"/>
      <c r="X17820" s="25"/>
    </row>
    <row r="17821" spans="23:24" x14ac:dyDescent="0.2">
      <c r="W17821" s="25"/>
      <c r="X17821" s="25"/>
    </row>
    <row r="17822" spans="23:24" x14ac:dyDescent="0.2">
      <c r="W17822" s="25"/>
      <c r="X17822" s="25"/>
    </row>
    <row r="17823" spans="23:24" x14ac:dyDescent="0.2">
      <c r="W17823" s="25"/>
      <c r="X17823" s="25"/>
    </row>
    <row r="17824" spans="23:24" x14ac:dyDescent="0.2">
      <c r="W17824" s="25"/>
      <c r="X17824" s="25"/>
    </row>
    <row r="17825" spans="23:24" x14ac:dyDescent="0.2">
      <c r="W17825" s="25"/>
      <c r="X17825" s="25"/>
    </row>
    <row r="17826" spans="23:24" x14ac:dyDescent="0.2">
      <c r="W17826" s="25"/>
      <c r="X17826" s="25"/>
    </row>
    <row r="17827" spans="23:24" x14ac:dyDescent="0.2">
      <c r="W17827" s="25"/>
      <c r="X17827" s="25"/>
    </row>
    <row r="17828" spans="23:24" x14ac:dyDescent="0.2">
      <c r="W17828" s="25"/>
      <c r="X17828" s="25"/>
    </row>
    <row r="17829" spans="23:24" x14ac:dyDescent="0.2">
      <c r="W17829" s="25"/>
      <c r="X17829" s="25"/>
    </row>
    <row r="17830" spans="23:24" x14ac:dyDescent="0.2">
      <c r="W17830" s="25"/>
      <c r="X17830" s="25"/>
    </row>
    <row r="17831" spans="23:24" x14ac:dyDescent="0.2">
      <c r="W17831" s="25"/>
      <c r="X17831" s="25"/>
    </row>
    <row r="17832" spans="23:24" x14ac:dyDescent="0.2">
      <c r="W17832" s="25"/>
      <c r="X17832" s="25"/>
    </row>
    <row r="17833" spans="23:24" x14ac:dyDescent="0.2">
      <c r="W17833" s="25"/>
      <c r="X17833" s="25"/>
    </row>
    <row r="17834" spans="23:24" x14ac:dyDescent="0.2">
      <c r="W17834" s="25"/>
      <c r="X17834" s="25"/>
    </row>
    <row r="17835" spans="23:24" x14ac:dyDescent="0.2">
      <c r="W17835" s="25"/>
      <c r="X17835" s="25"/>
    </row>
    <row r="17836" spans="23:24" x14ac:dyDescent="0.2">
      <c r="W17836" s="25"/>
      <c r="X17836" s="25"/>
    </row>
    <row r="17837" spans="23:24" x14ac:dyDescent="0.2">
      <c r="W17837" s="25"/>
      <c r="X17837" s="25"/>
    </row>
    <row r="17838" spans="23:24" x14ac:dyDescent="0.2">
      <c r="W17838" s="25"/>
      <c r="X17838" s="25"/>
    </row>
    <row r="17839" spans="23:24" x14ac:dyDescent="0.2">
      <c r="W17839" s="25"/>
      <c r="X17839" s="25"/>
    </row>
    <row r="17840" spans="23:24" x14ac:dyDescent="0.2">
      <c r="W17840" s="25"/>
      <c r="X17840" s="25"/>
    </row>
    <row r="17841" spans="23:24" x14ac:dyDescent="0.2">
      <c r="W17841" s="25"/>
      <c r="X17841" s="25"/>
    </row>
    <row r="17842" spans="23:24" x14ac:dyDescent="0.2">
      <c r="W17842" s="25"/>
      <c r="X17842" s="25"/>
    </row>
    <row r="17843" spans="23:24" x14ac:dyDescent="0.2">
      <c r="W17843" s="25"/>
      <c r="X17843" s="25"/>
    </row>
    <row r="17844" spans="23:24" x14ac:dyDescent="0.2">
      <c r="W17844" s="25"/>
      <c r="X17844" s="25"/>
    </row>
    <row r="17845" spans="23:24" x14ac:dyDescent="0.2">
      <c r="W17845" s="25"/>
      <c r="X17845" s="25"/>
    </row>
    <row r="17846" spans="23:24" x14ac:dyDescent="0.2">
      <c r="W17846" s="25"/>
      <c r="X17846" s="25"/>
    </row>
    <row r="17847" spans="23:24" x14ac:dyDescent="0.2">
      <c r="W17847" s="25"/>
      <c r="X17847" s="25"/>
    </row>
    <row r="17848" spans="23:24" x14ac:dyDescent="0.2">
      <c r="W17848" s="25"/>
      <c r="X17848" s="25"/>
    </row>
    <row r="17849" spans="23:24" x14ac:dyDescent="0.2">
      <c r="W17849" s="25"/>
      <c r="X17849" s="25"/>
    </row>
    <row r="17850" spans="23:24" x14ac:dyDescent="0.2">
      <c r="W17850" s="25"/>
      <c r="X17850" s="25"/>
    </row>
    <row r="17851" spans="23:24" x14ac:dyDescent="0.2">
      <c r="W17851" s="25"/>
      <c r="X17851" s="25"/>
    </row>
    <row r="17852" spans="23:24" x14ac:dyDescent="0.2">
      <c r="W17852" s="25"/>
      <c r="X17852" s="25"/>
    </row>
    <row r="17853" spans="23:24" x14ac:dyDescent="0.2">
      <c r="W17853" s="25"/>
      <c r="X17853" s="25"/>
    </row>
    <row r="17854" spans="23:24" x14ac:dyDescent="0.2">
      <c r="W17854" s="25"/>
      <c r="X17854" s="25"/>
    </row>
    <row r="17855" spans="23:24" x14ac:dyDescent="0.2">
      <c r="W17855" s="25"/>
      <c r="X17855" s="25"/>
    </row>
    <row r="17856" spans="23:24" x14ac:dyDescent="0.2">
      <c r="W17856" s="25"/>
      <c r="X17856" s="25"/>
    </row>
    <row r="17857" spans="23:24" x14ac:dyDescent="0.2">
      <c r="W17857" s="25"/>
      <c r="X17857" s="25"/>
    </row>
    <row r="17858" spans="23:24" x14ac:dyDescent="0.2">
      <c r="W17858" s="25"/>
      <c r="X17858" s="25"/>
    </row>
    <row r="17859" spans="23:24" x14ac:dyDescent="0.2">
      <c r="W17859" s="25"/>
      <c r="X17859" s="25"/>
    </row>
    <row r="17860" spans="23:24" x14ac:dyDescent="0.2">
      <c r="W17860" s="25"/>
      <c r="X17860" s="25"/>
    </row>
    <row r="17861" spans="23:24" x14ac:dyDescent="0.2">
      <c r="W17861" s="25"/>
      <c r="X17861" s="25"/>
    </row>
    <row r="17862" spans="23:24" x14ac:dyDescent="0.2">
      <c r="W17862" s="25"/>
      <c r="X17862" s="25"/>
    </row>
    <row r="17863" spans="23:24" x14ac:dyDescent="0.2">
      <c r="W17863" s="25"/>
      <c r="X17863" s="25"/>
    </row>
    <row r="17864" spans="23:24" x14ac:dyDescent="0.2">
      <c r="W17864" s="25"/>
      <c r="X17864" s="25"/>
    </row>
    <row r="17865" spans="23:24" x14ac:dyDescent="0.2">
      <c r="W17865" s="25"/>
      <c r="X17865" s="25"/>
    </row>
    <row r="17866" spans="23:24" x14ac:dyDescent="0.2">
      <c r="W17866" s="25"/>
      <c r="X17866" s="25"/>
    </row>
    <row r="17867" spans="23:24" x14ac:dyDescent="0.2">
      <c r="W17867" s="25"/>
      <c r="X17867" s="25"/>
    </row>
    <row r="17868" spans="23:24" x14ac:dyDescent="0.2">
      <c r="W17868" s="25"/>
      <c r="X17868" s="25"/>
    </row>
    <row r="17869" spans="23:24" x14ac:dyDescent="0.2">
      <c r="W17869" s="25"/>
      <c r="X17869" s="25"/>
    </row>
    <row r="17870" spans="23:24" x14ac:dyDescent="0.2">
      <c r="W17870" s="25"/>
      <c r="X17870" s="25"/>
    </row>
    <row r="17871" spans="23:24" x14ac:dyDescent="0.2">
      <c r="W17871" s="25"/>
      <c r="X17871" s="25"/>
    </row>
    <row r="17872" spans="23:24" x14ac:dyDescent="0.2">
      <c r="W17872" s="25"/>
      <c r="X17872" s="25"/>
    </row>
    <row r="17873" spans="23:24" x14ac:dyDescent="0.2">
      <c r="W17873" s="25"/>
      <c r="X17873" s="25"/>
    </row>
    <row r="17874" spans="23:24" x14ac:dyDescent="0.2">
      <c r="W17874" s="25"/>
      <c r="X17874" s="25"/>
    </row>
    <row r="17875" spans="23:24" x14ac:dyDescent="0.2">
      <c r="W17875" s="25"/>
      <c r="X17875" s="25"/>
    </row>
    <row r="17876" spans="23:24" x14ac:dyDescent="0.2">
      <c r="W17876" s="25"/>
      <c r="X17876" s="25"/>
    </row>
    <row r="17877" spans="23:24" x14ac:dyDescent="0.2">
      <c r="W17877" s="25"/>
      <c r="X17877" s="25"/>
    </row>
    <row r="17878" spans="23:24" x14ac:dyDescent="0.2">
      <c r="W17878" s="25"/>
      <c r="X17878" s="25"/>
    </row>
    <row r="17879" spans="23:24" x14ac:dyDescent="0.2">
      <c r="W17879" s="25"/>
      <c r="X17879" s="25"/>
    </row>
    <row r="17880" spans="23:24" x14ac:dyDescent="0.2">
      <c r="W17880" s="25"/>
      <c r="X17880" s="25"/>
    </row>
    <row r="17881" spans="23:24" x14ac:dyDescent="0.2">
      <c r="W17881" s="25"/>
      <c r="X17881" s="25"/>
    </row>
    <row r="17882" spans="23:24" x14ac:dyDescent="0.2">
      <c r="W17882" s="25"/>
      <c r="X17882" s="25"/>
    </row>
    <row r="17883" spans="23:24" x14ac:dyDescent="0.2">
      <c r="W17883" s="25"/>
      <c r="X17883" s="25"/>
    </row>
    <row r="17884" spans="23:24" x14ac:dyDescent="0.2">
      <c r="W17884" s="25"/>
      <c r="X17884" s="25"/>
    </row>
    <row r="17885" spans="23:24" x14ac:dyDescent="0.2">
      <c r="W17885" s="25"/>
      <c r="X17885" s="25"/>
    </row>
    <row r="17886" spans="23:24" x14ac:dyDescent="0.2">
      <c r="W17886" s="25"/>
      <c r="X17886" s="25"/>
    </row>
    <row r="17887" spans="23:24" x14ac:dyDescent="0.2">
      <c r="W17887" s="25"/>
      <c r="X17887" s="25"/>
    </row>
    <row r="17888" spans="23:24" x14ac:dyDescent="0.2">
      <c r="W17888" s="25"/>
      <c r="X17888" s="25"/>
    </row>
    <row r="17889" spans="23:24" x14ac:dyDescent="0.2">
      <c r="W17889" s="25"/>
      <c r="X17889" s="25"/>
    </row>
    <row r="17890" spans="23:24" x14ac:dyDescent="0.2">
      <c r="W17890" s="25"/>
      <c r="X17890" s="25"/>
    </row>
    <row r="17891" spans="23:24" x14ac:dyDescent="0.2">
      <c r="W17891" s="25"/>
      <c r="X17891" s="25"/>
    </row>
    <row r="17892" spans="23:24" x14ac:dyDescent="0.2">
      <c r="W17892" s="25"/>
      <c r="X17892" s="25"/>
    </row>
    <row r="17893" spans="23:24" x14ac:dyDescent="0.2">
      <c r="W17893" s="25"/>
      <c r="X17893" s="25"/>
    </row>
    <row r="17894" spans="23:24" x14ac:dyDescent="0.2">
      <c r="W17894" s="25"/>
      <c r="X17894" s="25"/>
    </row>
    <row r="17895" spans="23:24" x14ac:dyDescent="0.2">
      <c r="W17895" s="25"/>
      <c r="X17895" s="25"/>
    </row>
    <row r="17896" spans="23:24" x14ac:dyDescent="0.2">
      <c r="W17896" s="25"/>
      <c r="X17896" s="25"/>
    </row>
    <row r="17897" spans="23:24" x14ac:dyDescent="0.2">
      <c r="W17897" s="25"/>
      <c r="X17897" s="25"/>
    </row>
    <row r="17898" spans="23:24" x14ac:dyDescent="0.2">
      <c r="W17898" s="25"/>
      <c r="X17898" s="25"/>
    </row>
    <row r="17899" spans="23:24" x14ac:dyDescent="0.2">
      <c r="W17899" s="25"/>
      <c r="X17899" s="25"/>
    </row>
    <row r="17900" spans="23:24" x14ac:dyDescent="0.2">
      <c r="W17900" s="25"/>
      <c r="X17900" s="25"/>
    </row>
    <row r="17901" spans="23:24" x14ac:dyDescent="0.2">
      <c r="W17901" s="25"/>
      <c r="X17901" s="25"/>
    </row>
    <row r="17902" spans="23:24" x14ac:dyDescent="0.2">
      <c r="W17902" s="25"/>
      <c r="X17902" s="25"/>
    </row>
    <row r="17903" spans="23:24" x14ac:dyDescent="0.2">
      <c r="W17903" s="25"/>
      <c r="X17903" s="25"/>
    </row>
    <row r="17904" spans="23:24" x14ac:dyDescent="0.2">
      <c r="W17904" s="25"/>
      <c r="X17904" s="25"/>
    </row>
    <row r="17905" spans="23:24" x14ac:dyDescent="0.2">
      <c r="W17905" s="25"/>
      <c r="X17905" s="25"/>
    </row>
    <row r="17906" spans="23:24" x14ac:dyDescent="0.2">
      <c r="W17906" s="25"/>
      <c r="X17906" s="25"/>
    </row>
    <row r="17907" spans="23:24" x14ac:dyDescent="0.2">
      <c r="W17907" s="25"/>
      <c r="X17907" s="25"/>
    </row>
    <row r="17908" spans="23:24" x14ac:dyDescent="0.2">
      <c r="W17908" s="25"/>
      <c r="X17908" s="25"/>
    </row>
    <row r="17909" spans="23:24" x14ac:dyDescent="0.2">
      <c r="W17909" s="25"/>
      <c r="X17909" s="25"/>
    </row>
    <row r="17910" spans="23:24" x14ac:dyDescent="0.2">
      <c r="W17910" s="25"/>
      <c r="X17910" s="25"/>
    </row>
    <row r="17911" spans="23:24" x14ac:dyDescent="0.2">
      <c r="W17911" s="25"/>
      <c r="X17911" s="25"/>
    </row>
    <row r="17912" spans="23:24" x14ac:dyDescent="0.2">
      <c r="W17912" s="25"/>
      <c r="X17912" s="25"/>
    </row>
    <row r="17913" spans="23:24" x14ac:dyDescent="0.2">
      <c r="W17913" s="25"/>
      <c r="X17913" s="25"/>
    </row>
    <row r="17914" spans="23:24" x14ac:dyDescent="0.2">
      <c r="W17914" s="25"/>
      <c r="X17914" s="25"/>
    </row>
    <row r="17915" spans="23:24" x14ac:dyDescent="0.2">
      <c r="W17915" s="25"/>
      <c r="X17915" s="25"/>
    </row>
    <row r="17916" spans="23:24" x14ac:dyDescent="0.2">
      <c r="W17916" s="25"/>
      <c r="X17916" s="25"/>
    </row>
    <row r="17917" spans="23:24" x14ac:dyDescent="0.2">
      <c r="W17917" s="25"/>
      <c r="X17917" s="25"/>
    </row>
    <row r="17918" spans="23:24" x14ac:dyDescent="0.2">
      <c r="W17918" s="25"/>
      <c r="X17918" s="25"/>
    </row>
    <row r="17919" spans="23:24" x14ac:dyDescent="0.2">
      <c r="W17919" s="25"/>
      <c r="X17919" s="25"/>
    </row>
    <row r="17920" spans="23:24" x14ac:dyDescent="0.2">
      <c r="W17920" s="25"/>
      <c r="X17920" s="25"/>
    </row>
    <row r="17921" spans="23:24" x14ac:dyDescent="0.2">
      <c r="W17921" s="25"/>
      <c r="X17921" s="25"/>
    </row>
    <row r="17922" spans="23:24" x14ac:dyDescent="0.2">
      <c r="W17922" s="25"/>
      <c r="X17922" s="25"/>
    </row>
    <row r="17923" spans="23:24" x14ac:dyDescent="0.2">
      <c r="W17923" s="25"/>
      <c r="X17923" s="25"/>
    </row>
    <row r="17924" spans="23:24" x14ac:dyDescent="0.2">
      <c r="W17924" s="25"/>
      <c r="X17924" s="25"/>
    </row>
    <row r="17925" spans="23:24" x14ac:dyDescent="0.2">
      <c r="W17925" s="25"/>
      <c r="X17925" s="25"/>
    </row>
    <row r="17926" spans="23:24" x14ac:dyDescent="0.2">
      <c r="W17926" s="25"/>
      <c r="X17926" s="25"/>
    </row>
    <row r="17927" spans="23:24" x14ac:dyDescent="0.2">
      <c r="W17927" s="25"/>
      <c r="X17927" s="25"/>
    </row>
    <row r="17928" spans="23:24" x14ac:dyDescent="0.2">
      <c r="W17928" s="25"/>
      <c r="X17928" s="25"/>
    </row>
    <row r="17929" spans="23:24" x14ac:dyDescent="0.2">
      <c r="W17929" s="25"/>
      <c r="X17929" s="25"/>
    </row>
    <row r="17930" spans="23:24" x14ac:dyDescent="0.2">
      <c r="W17930" s="25"/>
      <c r="X17930" s="25"/>
    </row>
    <row r="17931" spans="23:24" x14ac:dyDescent="0.2">
      <c r="W17931" s="25"/>
      <c r="X17931" s="25"/>
    </row>
    <row r="17932" spans="23:24" x14ac:dyDescent="0.2">
      <c r="W17932" s="25"/>
      <c r="X17932" s="25"/>
    </row>
    <row r="17933" spans="23:24" x14ac:dyDescent="0.2">
      <c r="W17933" s="25"/>
      <c r="X17933" s="25"/>
    </row>
    <row r="17934" spans="23:24" x14ac:dyDescent="0.2">
      <c r="W17934" s="25"/>
      <c r="X17934" s="25"/>
    </row>
    <row r="17935" spans="23:24" x14ac:dyDescent="0.2">
      <c r="W17935" s="25"/>
      <c r="X17935" s="25"/>
    </row>
    <row r="17936" spans="23:24" x14ac:dyDescent="0.2">
      <c r="W17936" s="25"/>
      <c r="X17936" s="25"/>
    </row>
    <row r="17937" spans="23:24" x14ac:dyDescent="0.2">
      <c r="W17937" s="25"/>
      <c r="X17937" s="25"/>
    </row>
    <row r="17938" spans="23:24" x14ac:dyDescent="0.2">
      <c r="W17938" s="25"/>
      <c r="X17938" s="25"/>
    </row>
    <row r="17939" spans="23:24" x14ac:dyDescent="0.2">
      <c r="W17939" s="25"/>
      <c r="X17939" s="25"/>
    </row>
    <row r="17940" spans="23:24" x14ac:dyDescent="0.2">
      <c r="W17940" s="25"/>
      <c r="X17940" s="25"/>
    </row>
    <row r="17941" spans="23:24" x14ac:dyDescent="0.2">
      <c r="W17941" s="25"/>
      <c r="X17941" s="25"/>
    </row>
    <row r="17942" spans="23:24" x14ac:dyDescent="0.2">
      <c r="W17942" s="25"/>
      <c r="X17942" s="25"/>
    </row>
    <row r="17943" spans="23:24" x14ac:dyDescent="0.2">
      <c r="W17943" s="25"/>
      <c r="X17943" s="25"/>
    </row>
    <row r="17944" spans="23:24" x14ac:dyDescent="0.2">
      <c r="W17944" s="25"/>
      <c r="X17944" s="25"/>
    </row>
    <row r="17945" spans="23:24" x14ac:dyDescent="0.2">
      <c r="W17945" s="25"/>
      <c r="X17945" s="25"/>
    </row>
    <row r="17946" spans="23:24" x14ac:dyDescent="0.2">
      <c r="W17946" s="25"/>
      <c r="X17946" s="25"/>
    </row>
    <row r="17947" spans="23:24" x14ac:dyDescent="0.2">
      <c r="W17947" s="25"/>
      <c r="X17947" s="25"/>
    </row>
    <row r="17948" spans="23:24" x14ac:dyDescent="0.2">
      <c r="W17948" s="25"/>
      <c r="X17948" s="25"/>
    </row>
    <row r="17949" spans="23:24" x14ac:dyDescent="0.2">
      <c r="W17949" s="25"/>
      <c r="X17949" s="25"/>
    </row>
    <row r="17950" spans="23:24" x14ac:dyDescent="0.2">
      <c r="W17950" s="25"/>
      <c r="X17950" s="25"/>
    </row>
    <row r="17951" spans="23:24" x14ac:dyDescent="0.2">
      <c r="W17951" s="25"/>
      <c r="X17951" s="25"/>
    </row>
    <row r="17952" spans="23:24" x14ac:dyDescent="0.2">
      <c r="W17952" s="25"/>
      <c r="X17952" s="25"/>
    </row>
    <row r="17953" spans="23:24" x14ac:dyDescent="0.2">
      <c r="W17953" s="25"/>
      <c r="X17953" s="25"/>
    </row>
    <row r="17954" spans="23:24" x14ac:dyDescent="0.2">
      <c r="W17954" s="25"/>
      <c r="X17954" s="25"/>
    </row>
    <row r="17955" spans="23:24" x14ac:dyDescent="0.2">
      <c r="W17955" s="25"/>
      <c r="X17955" s="25"/>
    </row>
    <row r="17956" spans="23:24" x14ac:dyDescent="0.2">
      <c r="W17956" s="25"/>
      <c r="X17956" s="25"/>
    </row>
    <row r="17957" spans="23:24" x14ac:dyDescent="0.2">
      <c r="W17957" s="25"/>
      <c r="X17957" s="25"/>
    </row>
    <row r="17958" spans="23:24" x14ac:dyDescent="0.2">
      <c r="W17958" s="25"/>
      <c r="X17958" s="25"/>
    </row>
    <row r="17959" spans="23:24" x14ac:dyDescent="0.2">
      <c r="W17959" s="25"/>
      <c r="X17959" s="25"/>
    </row>
    <row r="17960" spans="23:24" x14ac:dyDescent="0.2">
      <c r="W17960" s="25"/>
      <c r="X17960" s="25"/>
    </row>
    <row r="17961" spans="23:24" x14ac:dyDescent="0.2">
      <c r="W17961" s="25"/>
      <c r="X17961" s="25"/>
    </row>
    <row r="17962" spans="23:24" x14ac:dyDescent="0.2">
      <c r="W17962" s="25"/>
      <c r="X17962" s="25"/>
    </row>
    <row r="17963" spans="23:24" x14ac:dyDescent="0.2">
      <c r="W17963" s="25"/>
      <c r="X17963" s="25"/>
    </row>
    <row r="17964" spans="23:24" x14ac:dyDescent="0.2">
      <c r="W17964" s="25"/>
      <c r="X17964" s="25"/>
    </row>
    <row r="17965" spans="23:24" x14ac:dyDescent="0.2">
      <c r="W17965" s="25"/>
      <c r="X17965" s="25"/>
    </row>
    <row r="17966" spans="23:24" x14ac:dyDescent="0.2">
      <c r="W17966" s="25"/>
      <c r="X17966" s="25"/>
    </row>
    <row r="17967" spans="23:24" x14ac:dyDescent="0.2">
      <c r="W17967" s="25"/>
      <c r="X17967" s="25"/>
    </row>
    <row r="17968" spans="23:24" x14ac:dyDescent="0.2">
      <c r="W17968" s="25"/>
      <c r="X17968" s="25"/>
    </row>
    <row r="17969" spans="23:24" x14ac:dyDescent="0.2">
      <c r="W17969" s="25"/>
      <c r="X17969" s="25"/>
    </row>
    <row r="17970" spans="23:24" x14ac:dyDescent="0.2">
      <c r="W17970" s="25"/>
      <c r="X17970" s="25"/>
    </row>
    <row r="17971" spans="23:24" x14ac:dyDescent="0.2">
      <c r="W17971" s="25"/>
      <c r="X17971" s="25"/>
    </row>
    <row r="17972" spans="23:24" x14ac:dyDescent="0.2">
      <c r="W17972" s="25"/>
      <c r="X17972" s="25"/>
    </row>
    <row r="17973" spans="23:24" x14ac:dyDescent="0.2">
      <c r="W17973" s="25"/>
      <c r="X17973" s="25"/>
    </row>
    <row r="17974" spans="23:24" x14ac:dyDescent="0.2">
      <c r="W17974" s="25"/>
      <c r="X17974" s="25"/>
    </row>
    <row r="17975" spans="23:24" x14ac:dyDescent="0.2">
      <c r="W17975" s="25"/>
      <c r="X17975" s="25"/>
    </row>
    <row r="17976" spans="23:24" x14ac:dyDescent="0.2">
      <c r="W17976" s="25"/>
      <c r="X17976" s="25"/>
    </row>
    <row r="17977" spans="23:24" x14ac:dyDescent="0.2">
      <c r="W17977" s="25"/>
      <c r="X17977" s="25"/>
    </row>
    <row r="17978" spans="23:24" x14ac:dyDescent="0.2">
      <c r="W17978" s="25"/>
      <c r="X17978" s="25"/>
    </row>
    <row r="17979" spans="23:24" x14ac:dyDescent="0.2">
      <c r="W17979" s="25"/>
      <c r="X17979" s="25"/>
    </row>
    <row r="17980" spans="23:24" x14ac:dyDescent="0.2">
      <c r="W17980" s="25"/>
      <c r="X17980" s="25"/>
    </row>
    <row r="17981" spans="23:24" x14ac:dyDescent="0.2">
      <c r="W17981" s="25"/>
      <c r="X17981" s="25"/>
    </row>
    <row r="17982" spans="23:24" x14ac:dyDescent="0.2">
      <c r="W17982" s="25"/>
      <c r="X17982" s="25"/>
    </row>
    <row r="17983" spans="23:24" x14ac:dyDescent="0.2">
      <c r="W17983" s="25"/>
      <c r="X17983" s="25"/>
    </row>
    <row r="17984" spans="23:24" x14ac:dyDescent="0.2">
      <c r="W17984" s="25"/>
      <c r="X17984" s="25"/>
    </row>
    <row r="17985" spans="23:24" x14ac:dyDescent="0.2">
      <c r="W17985" s="25"/>
      <c r="X17985" s="25"/>
    </row>
    <row r="17986" spans="23:24" x14ac:dyDescent="0.2">
      <c r="W17986" s="25"/>
      <c r="X17986" s="25"/>
    </row>
    <row r="17987" spans="23:24" x14ac:dyDescent="0.2">
      <c r="W17987" s="25"/>
      <c r="X17987" s="25"/>
    </row>
    <row r="17988" spans="23:24" x14ac:dyDescent="0.2">
      <c r="W17988" s="25"/>
      <c r="X17988" s="25"/>
    </row>
    <row r="17989" spans="23:24" x14ac:dyDescent="0.2">
      <c r="W17989" s="25"/>
      <c r="X17989" s="25"/>
    </row>
    <row r="17990" spans="23:24" x14ac:dyDescent="0.2">
      <c r="W17990" s="25"/>
      <c r="X17990" s="25"/>
    </row>
    <row r="17991" spans="23:24" x14ac:dyDescent="0.2">
      <c r="W17991" s="25"/>
      <c r="X17991" s="25"/>
    </row>
    <row r="17992" spans="23:24" x14ac:dyDescent="0.2">
      <c r="W17992" s="25"/>
      <c r="X17992" s="25"/>
    </row>
    <row r="17993" spans="23:24" x14ac:dyDescent="0.2">
      <c r="W17993" s="25"/>
      <c r="X17993" s="25"/>
    </row>
    <row r="17994" spans="23:24" x14ac:dyDescent="0.2">
      <c r="W17994" s="25"/>
      <c r="X17994" s="25"/>
    </row>
    <row r="17995" spans="23:24" x14ac:dyDescent="0.2">
      <c r="W17995" s="25"/>
      <c r="X17995" s="25"/>
    </row>
    <row r="17996" spans="23:24" x14ac:dyDescent="0.2">
      <c r="W17996" s="25"/>
      <c r="X17996" s="25"/>
    </row>
    <row r="17997" spans="23:24" x14ac:dyDescent="0.2">
      <c r="W17997" s="25"/>
      <c r="X17997" s="25"/>
    </row>
    <row r="17998" spans="23:24" x14ac:dyDescent="0.2">
      <c r="W17998" s="25"/>
      <c r="X17998" s="25"/>
    </row>
    <row r="17999" spans="23:24" x14ac:dyDescent="0.2">
      <c r="W17999" s="25"/>
      <c r="X17999" s="25"/>
    </row>
    <row r="18000" spans="23:24" x14ac:dyDescent="0.2">
      <c r="W18000" s="25"/>
      <c r="X18000" s="25"/>
    </row>
    <row r="18001" spans="23:24" x14ac:dyDescent="0.2">
      <c r="W18001" s="25"/>
      <c r="X18001" s="25"/>
    </row>
    <row r="18002" spans="23:24" x14ac:dyDescent="0.2">
      <c r="W18002" s="25"/>
      <c r="X18002" s="25"/>
    </row>
    <row r="18003" spans="23:24" x14ac:dyDescent="0.2">
      <c r="W18003" s="25"/>
      <c r="X18003" s="25"/>
    </row>
    <row r="18004" spans="23:24" x14ac:dyDescent="0.2">
      <c r="W18004" s="25"/>
      <c r="X18004" s="25"/>
    </row>
    <row r="18005" spans="23:24" x14ac:dyDescent="0.2">
      <c r="W18005" s="25"/>
      <c r="X18005" s="25"/>
    </row>
    <row r="18006" spans="23:24" x14ac:dyDescent="0.2">
      <c r="W18006" s="25"/>
      <c r="X18006" s="25"/>
    </row>
    <row r="18007" spans="23:24" x14ac:dyDescent="0.2">
      <c r="W18007" s="25"/>
      <c r="X18007" s="25"/>
    </row>
    <row r="18008" spans="23:24" x14ac:dyDescent="0.2">
      <c r="W18008" s="25"/>
      <c r="X18008" s="25"/>
    </row>
    <row r="18009" spans="23:24" x14ac:dyDescent="0.2">
      <c r="W18009" s="25"/>
      <c r="X18009" s="25"/>
    </row>
    <row r="18010" spans="23:24" x14ac:dyDescent="0.2">
      <c r="W18010" s="25"/>
      <c r="X18010" s="25"/>
    </row>
    <row r="18011" spans="23:24" x14ac:dyDescent="0.2">
      <c r="W18011" s="25"/>
      <c r="X18011" s="25"/>
    </row>
    <row r="18012" spans="23:24" x14ac:dyDescent="0.2">
      <c r="W18012" s="25"/>
      <c r="X18012" s="25"/>
    </row>
    <row r="18013" spans="23:24" x14ac:dyDescent="0.2">
      <c r="W18013" s="25"/>
      <c r="X18013" s="25"/>
    </row>
    <row r="18014" spans="23:24" x14ac:dyDescent="0.2">
      <c r="W18014" s="25"/>
      <c r="X18014" s="25"/>
    </row>
    <row r="18015" spans="23:24" x14ac:dyDescent="0.2">
      <c r="W18015" s="25"/>
      <c r="X18015" s="25"/>
    </row>
    <row r="18016" spans="23:24" x14ac:dyDescent="0.2">
      <c r="W18016" s="25"/>
      <c r="X18016" s="25"/>
    </row>
    <row r="18017" spans="23:24" x14ac:dyDescent="0.2">
      <c r="W18017" s="25"/>
      <c r="X18017" s="25"/>
    </row>
    <row r="18018" spans="23:24" x14ac:dyDescent="0.2">
      <c r="W18018" s="25"/>
      <c r="X18018" s="25"/>
    </row>
    <row r="18019" spans="23:24" x14ac:dyDescent="0.2">
      <c r="W18019" s="25"/>
      <c r="X18019" s="25"/>
    </row>
    <row r="18020" spans="23:24" x14ac:dyDescent="0.2">
      <c r="W18020" s="25"/>
      <c r="X18020" s="25"/>
    </row>
    <row r="18021" spans="23:24" x14ac:dyDescent="0.2">
      <c r="W18021" s="25"/>
      <c r="X18021" s="25"/>
    </row>
    <row r="18022" spans="23:24" x14ac:dyDescent="0.2">
      <c r="W18022" s="25"/>
      <c r="X18022" s="25"/>
    </row>
    <row r="18023" spans="23:24" x14ac:dyDescent="0.2">
      <c r="W18023" s="25"/>
      <c r="X18023" s="25"/>
    </row>
    <row r="18024" spans="23:24" x14ac:dyDescent="0.2">
      <c r="W18024" s="25"/>
      <c r="X18024" s="25"/>
    </row>
    <row r="18025" spans="23:24" x14ac:dyDescent="0.2">
      <c r="W18025" s="25"/>
      <c r="X18025" s="25"/>
    </row>
    <row r="18026" spans="23:24" x14ac:dyDescent="0.2">
      <c r="W18026" s="25"/>
      <c r="X18026" s="25"/>
    </row>
    <row r="18027" spans="23:24" x14ac:dyDescent="0.2">
      <c r="W18027" s="25"/>
      <c r="X18027" s="25"/>
    </row>
    <row r="18028" spans="23:24" x14ac:dyDescent="0.2">
      <c r="W18028" s="25"/>
      <c r="X18028" s="25"/>
    </row>
    <row r="18029" spans="23:24" x14ac:dyDescent="0.2">
      <c r="W18029" s="25"/>
      <c r="X18029" s="25"/>
    </row>
    <row r="18030" spans="23:24" x14ac:dyDescent="0.2">
      <c r="W18030" s="25"/>
      <c r="X18030" s="25"/>
    </row>
    <row r="18031" spans="23:24" x14ac:dyDescent="0.2">
      <c r="W18031" s="25"/>
      <c r="X18031" s="25"/>
    </row>
    <row r="18032" spans="23:24" x14ac:dyDescent="0.2">
      <c r="W18032" s="25"/>
      <c r="X18032" s="25"/>
    </row>
    <row r="18033" spans="23:24" x14ac:dyDescent="0.2">
      <c r="W18033" s="25"/>
      <c r="X18033" s="25"/>
    </row>
    <row r="18034" spans="23:24" x14ac:dyDescent="0.2">
      <c r="W18034" s="25"/>
      <c r="X18034" s="25"/>
    </row>
    <row r="18035" spans="23:24" x14ac:dyDescent="0.2">
      <c r="W18035" s="25"/>
      <c r="X18035" s="25"/>
    </row>
    <row r="18036" spans="23:24" x14ac:dyDescent="0.2">
      <c r="W18036" s="25"/>
      <c r="X18036" s="25"/>
    </row>
    <row r="18037" spans="23:24" x14ac:dyDescent="0.2">
      <c r="W18037" s="25"/>
      <c r="X18037" s="25"/>
    </row>
    <row r="18038" spans="23:24" x14ac:dyDescent="0.2">
      <c r="W18038" s="25"/>
      <c r="X18038" s="25"/>
    </row>
    <row r="18039" spans="23:24" x14ac:dyDescent="0.2">
      <c r="W18039" s="25"/>
      <c r="X18039" s="25"/>
    </row>
    <row r="18040" spans="23:24" x14ac:dyDescent="0.2">
      <c r="W18040" s="25"/>
      <c r="X18040" s="25"/>
    </row>
    <row r="18041" spans="23:24" x14ac:dyDescent="0.2">
      <c r="W18041" s="25"/>
      <c r="X18041" s="25"/>
    </row>
    <row r="18042" spans="23:24" x14ac:dyDescent="0.2">
      <c r="W18042" s="25"/>
      <c r="X18042" s="25"/>
    </row>
    <row r="18043" spans="23:24" x14ac:dyDescent="0.2">
      <c r="W18043" s="25"/>
      <c r="X18043" s="25"/>
    </row>
    <row r="18044" spans="23:24" x14ac:dyDescent="0.2">
      <c r="W18044" s="25"/>
      <c r="X18044" s="25"/>
    </row>
    <row r="18045" spans="23:24" x14ac:dyDescent="0.2">
      <c r="W18045" s="25"/>
      <c r="X18045" s="25"/>
    </row>
    <row r="18046" spans="23:24" x14ac:dyDescent="0.2">
      <c r="W18046" s="25"/>
      <c r="X18046" s="25"/>
    </row>
    <row r="18047" spans="23:24" x14ac:dyDescent="0.2">
      <c r="W18047" s="25"/>
      <c r="X18047" s="25"/>
    </row>
    <row r="18048" spans="23:24" x14ac:dyDescent="0.2">
      <c r="W18048" s="25"/>
      <c r="X18048" s="25"/>
    </row>
    <row r="18049" spans="23:24" x14ac:dyDescent="0.2">
      <c r="W18049" s="25"/>
      <c r="X18049" s="25"/>
    </row>
    <row r="18050" spans="23:24" x14ac:dyDescent="0.2">
      <c r="W18050" s="25"/>
      <c r="X18050" s="25"/>
    </row>
    <row r="18051" spans="23:24" x14ac:dyDescent="0.2">
      <c r="W18051" s="25"/>
      <c r="X18051" s="25"/>
    </row>
    <row r="18052" spans="23:24" x14ac:dyDescent="0.2">
      <c r="W18052" s="25"/>
      <c r="X18052" s="25"/>
    </row>
    <row r="18053" spans="23:24" x14ac:dyDescent="0.2">
      <c r="W18053" s="25"/>
      <c r="X18053" s="25"/>
    </row>
    <row r="18054" spans="23:24" x14ac:dyDescent="0.2">
      <c r="W18054" s="25"/>
      <c r="X18054" s="25"/>
    </row>
    <row r="18055" spans="23:24" x14ac:dyDescent="0.2">
      <c r="W18055" s="25"/>
      <c r="X18055" s="25"/>
    </row>
    <row r="18056" spans="23:24" x14ac:dyDescent="0.2">
      <c r="W18056" s="25"/>
      <c r="X18056" s="25"/>
    </row>
    <row r="18057" spans="23:24" x14ac:dyDescent="0.2">
      <c r="W18057" s="25"/>
      <c r="X18057" s="25"/>
    </row>
    <row r="18058" spans="23:24" x14ac:dyDescent="0.2">
      <c r="W18058" s="25"/>
      <c r="X18058" s="25"/>
    </row>
    <row r="18059" spans="23:24" x14ac:dyDescent="0.2">
      <c r="W18059" s="25"/>
      <c r="X18059" s="25"/>
    </row>
    <row r="18060" spans="23:24" x14ac:dyDescent="0.2">
      <c r="W18060" s="25"/>
      <c r="X18060" s="25"/>
    </row>
    <row r="18061" spans="23:24" x14ac:dyDescent="0.2">
      <c r="W18061" s="25"/>
      <c r="X18061" s="25"/>
    </row>
    <row r="18062" spans="23:24" x14ac:dyDescent="0.2">
      <c r="W18062" s="25"/>
      <c r="X18062" s="25"/>
    </row>
    <row r="18063" spans="23:24" x14ac:dyDescent="0.2">
      <c r="W18063" s="25"/>
      <c r="X18063" s="25"/>
    </row>
    <row r="18064" spans="23:24" x14ac:dyDescent="0.2">
      <c r="W18064" s="25"/>
      <c r="X18064" s="25"/>
    </row>
    <row r="18065" spans="23:24" x14ac:dyDescent="0.2">
      <c r="W18065" s="25"/>
      <c r="X18065" s="25"/>
    </row>
    <row r="18066" spans="23:24" x14ac:dyDescent="0.2">
      <c r="W18066" s="25"/>
      <c r="X18066" s="25"/>
    </row>
    <row r="18067" spans="23:24" x14ac:dyDescent="0.2">
      <c r="W18067" s="25"/>
      <c r="X18067" s="25"/>
    </row>
    <row r="18068" spans="23:24" x14ac:dyDescent="0.2">
      <c r="W18068" s="25"/>
      <c r="X18068" s="25"/>
    </row>
    <row r="18069" spans="23:24" x14ac:dyDescent="0.2">
      <c r="W18069" s="25"/>
      <c r="X18069" s="25"/>
    </row>
    <row r="18070" spans="23:24" x14ac:dyDescent="0.2">
      <c r="W18070" s="25"/>
      <c r="X18070" s="25"/>
    </row>
    <row r="18071" spans="23:24" x14ac:dyDescent="0.2">
      <c r="W18071" s="25"/>
      <c r="X18071" s="25"/>
    </row>
    <row r="18072" spans="23:24" x14ac:dyDescent="0.2">
      <c r="W18072" s="25"/>
      <c r="X18072" s="25"/>
    </row>
    <row r="18073" spans="23:24" x14ac:dyDescent="0.2">
      <c r="W18073" s="25"/>
      <c r="X18073" s="25"/>
    </row>
    <row r="18074" spans="23:24" x14ac:dyDescent="0.2">
      <c r="W18074" s="25"/>
      <c r="X18074" s="25"/>
    </row>
    <row r="18075" spans="23:24" x14ac:dyDescent="0.2">
      <c r="W18075" s="25"/>
      <c r="X18075" s="25"/>
    </row>
    <row r="18076" spans="23:24" x14ac:dyDescent="0.2">
      <c r="W18076" s="25"/>
      <c r="X18076" s="25"/>
    </row>
    <row r="18077" spans="23:24" x14ac:dyDescent="0.2">
      <c r="W18077" s="25"/>
      <c r="X18077" s="25"/>
    </row>
    <row r="18078" spans="23:24" x14ac:dyDescent="0.2">
      <c r="W18078" s="25"/>
      <c r="X18078" s="25"/>
    </row>
    <row r="18079" spans="23:24" x14ac:dyDescent="0.2">
      <c r="W18079" s="25"/>
      <c r="X18079" s="25"/>
    </row>
    <row r="18080" spans="23:24" x14ac:dyDescent="0.2">
      <c r="W18080" s="25"/>
      <c r="X18080" s="25"/>
    </row>
    <row r="18081" spans="23:24" x14ac:dyDescent="0.2">
      <c r="W18081" s="25"/>
      <c r="X18081" s="25"/>
    </row>
    <row r="18082" spans="23:24" x14ac:dyDescent="0.2">
      <c r="W18082" s="25"/>
      <c r="X18082" s="25"/>
    </row>
    <row r="18083" spans="23:24" x14ac:dyDescent="0.2">
      <c r="W18083" s="25"/>
      <c r="X18083" s="25"/>
    </row>
    <row r="18084" spans="23:24" x14ac:dyDescent="0.2">
      <c r="W18084" s="25"/>
      <c r="X18084" s="25"/>
    </row>
    <row r="18085" spans="23:24" x14ac:dyDescent="0.2">
      <c r="W18085" s="25"/>
      <c r="X18085" s="25"/>
    </row>
    <row r="18086" spans="23:24" x14ac:dyDescent="0.2">
      <c r="W18086" s="25"/>
      <c r="X18086" s="25"/>
    </row>
    <row r="18087" spans="23:24" x14ac:dyDescent="0.2">
      <c r="W18087" s="25"/>
      <c r="X18087" s="25"/>
    </row>
    <row r="18088" spans="23:24" x14ac:dyDescent="0.2">
      <c r="W18088" s="25"/>
      <c r="X18088" s="25"/>
    </row>
    <row r="18089" spans="23:24" x14ac:dyDescent="0.2">
      <c r="W18089" s="25"/>
      <c r="X18089" s="25"/>
    </row>
    <row r="18090" spans="23:24" x14ac:dyDescent="0.2">
      <c r="W18090" s="25"/>
      <c r="X18090" s="25"/>
    </row>
    <row r="18091" spans="23:24" x14ac:dyDescent="0.2">
      <c r="W18091" s="25"/>
      <c r="X18091" s="25"/>
    </row>
    <row r="18092" spans="23:24" x14ac:dyDescent="0.2">
      <c r="W18092" s="25"/>
      <c r="X18092" s="25"/>
    </row>
    <row r="18093" spans="23:24" x14ac:dyDescent="0.2">
      <c r="W18093" s="25"/>
      <c r="X18093" s="25"/>
    </row>
    <row r="18094" spans="23:24" x14ac:dyDescent="0.2">
      <c r="W18094" s="25"/>
      <c r="X18094" s="25"/>
    </row>
    <row r="18095" spans="23:24" x14ac:dyDescent="0.2">
      <c r="W18095" s="25"/>
      <c r="X18095" s="25"/>
    </row>
    <row r="18096" spans="23:24" x14ac:dyDescent="0.2">
      <c r="W18096" s="25"/>
      <c r="X18096" s="25"/>
    </row>
    <row r="18097" spans="23:24" x14ac:dyDescent="0.2">
      <c r="W18097" s="25"/>
      <c r="X18097" s="25"/>
    </row>
    <row r="18098" spans="23:24" x14ac:dyDescent="0.2">
      <c r="W18098" s="25"/>
      <c r="X18098" s="25"/>
    </row>
    <row r="18099" spans="23:24" x14ac:dyDescent="0.2">
      <c r="W18099" s="25"/>
      <c r="X18099" s="25"/>
    </row>
    <row r="18100" spans="23:24" x14ac:dyDescent="0.2">
      <c r="W18100" s="25"/>
      <c r="X18100" s="25"/>
    </row>
    <row r="18101" spans="23:24" x14ac:dyDescent="0.2">
      <c r="W18101" s="25"/>
      <c r="X18101" s="25"/>
    </row>
    <row r="18102" spans="23:24" x14ac:dyDescent="0.2">
      <c r="W18102" s="25"/>
      <c r="X18102" s="25"/>
    </row>
    <row r="18103" spans="23:24" x14ac:dyDescent="0.2">
      <c r="W18103" s="25"/>
      <c r="X18103" s="25"/>
    </row>
    <row r="18104" spans="23:24" x14ac:dyDescent="0.2">
      <c r="W18104" s="25"/>
      <c r="X18104" s="25"/>
    </row>
    <row r="18105" spans="23:24" x14ac:dyDescent="0.2">
      <c r="W18105" s="25"/>
      <c r="X18105" s="25"/>
    </row>
    <row r="18106" spans="23:24" x14ac:dyDescent="0.2">
      <c r="W18106" s="25"/>
      <c r="X18106" s="25"/>
    </row>
    <row r="18107" spans="23:24" x14ac:dyDescent="0.2">
      <c r="W18107" s="25"/>
      <c r="X18107" s="25"/>
    </row>
    <row r="18108" spans="23:24" x14ac:dyDescent="0.2">
      <c r="W18108" s="25"/>
      <c r="X18108" s="25"/>
    </row>
    <row r="18109" spans="23:24" x14ac:dyDescent="0.2">
      <c r="W18109" s="25"/>
      <c r="X18109" s="25"/>
    </row>
    <row r="18110" spans="23:24" x14ac:dyDescent="0.2">
      <c r="W18110" s="25"/>
      <c r="X18110" s="25"/>
    </row>
    <row r="18111" spans="23:24" x14ac:dyDescent="0.2">
      <c r="W18111" s="25"/>
      <c r="X18111" s="25"/>
    </row>
    <row r="18112" spans="23:24" x14ac:dyDescent="0.2">
      <c r="W18112" s="25"/>
      <c r="X18112" s="25"/>
    </row>
    <row r="18113" spans="23:24" x14ac:dyDescent="0.2">
      <c r="W18113" s="25"/>
      <c r="X18113" s="25"/>
    </row>
    <row r="18114" spans="23:24" x14ac:dyDescent="0.2">
      <c r="W18114" s="25"/>
      <c r="X18114" s="25"/>
    </row>
    <row r="18115" spans="23:24" x14ac:dyDescent="0.2">
      <c r="W18115" s="25"/>
      <c r="X18115" s="25"/>
    </row>
    <row r="18116" spans="23:24" x14ac:dyDescent="0.2">
      <c r="W18116" s="25"/>
      <c r="X18116" s="25"/>
    </row>
    <row r="18117" spans="23:24" x14ac:dyDescent="0.2">
      <c r="W18117" s="25"/>
      <c r="X18117" s="25"/>
    </row>
    <row r="18118" spans="23:24" x14ac:dyDescent="0.2">
      <c r="W18118" s="25"/>
      <c r="X18118" s="25"/>
    </row>
    <row r="18119" spans="23:24" x14ac:dyDescent="0.2">
      <c r="W18119" s="25"/>
      <c r="X18119" s="25"/>
    </row>
    <row r="18120" spans="23:24" x14ac:dyDescent="0.2">
      <c r="W18120" s="25"/>
      <c r="X18120" s="25"/>
    </row>
    <row r="18121" spans="23:24" x14ac:dyDescent="0.2">
      <c r="W18121" s="25"/>
      <c r="X18121" s="25"/>
    </row>
    <row r="18122" spans="23:24" x14ac:dyDescent="0.2">
      <c r="W18122" s="25"/>
      <c r="X18122" s="25"/>
    </row>
    <row r="18123" spans="23:24" x14ac:dyDescent="0.2">
      <c r="W18123" s="25"/>
      <c r="X18123" s="25"/>
    </row>
    <row r="18124" spans="23:24" x14ac:dyDescent="0.2">
      <c r="W18124" s="25"/>
      <c r="X18124" s="25"/>
    </row>
    <row r="18125" spans="23:24" x14ac:dyDescent="0.2">
      <c r="W18125" s="25"/>
      <c r="X18125" s="25"/>
    </row>
    <row r="18126" spans="23:24" x14ac:dyDescent="0.2">
      <c r="W18126" s="25"/>
      <c r="X18126" s="25"/>
    </row>
    <row r="18127" spans="23:24" x14ac:dyDescent="0.2">
      <c r="W18127" s="25"/>
      <c r="X18127" s="25"/>
    </row>
    <row r="18128" spans="23:24" x14ac:dyDescent="0.2">
      <c r="W18128" s="25"/>
      <c r="X18128" s="25"/>
    </row>
    <row r="18129" spans="23:24" x14ac:dyDescent="0.2">
      <c r="W18129" s="25"/>
      <c r="X18129" s="25"/>
    </row>
    <row r="18130" spans="23:24" x14ac:dyDescent="0.2">
      <c r="W18130" s="25"/>
      <c r="X18130" s="25"/>
    </row>
    <row r="18131" spans="23:24" x14ac:dyDescent="0.2">
      <c r="W18131" s="25"/>
      <c r="X18131" s="25"/>
    </row>
    <row r="18132" spans="23:24" x14ac:dyDescent="0.2">
      <c r="W18132" s="25"/>
      <c r="X18132" s="25"/>
    </row>
    <row r="18133" spans="23:24" x14ac:dyDescent="0.2">
      <c r="W18133" s="25"/>
      <c r="X18133" s="25"/>
    </row>
    <row r="18134" spans="23:24" x14ac:dyDescent="0.2">
      <c r="W18134" s="25"/>
      <c r="X18134" s="25"/>
    </row>
    <row r="18135" spans="23:24" x14ac:dyDescent="0.2">
      <c r="W18135" s="25"/>
      <c r="X18135" s="25"/>
    </row>
    <row r="18136" spans="23:24" x14ac:dyDescent="0.2">
      <c r="W18136" s="25"/>
      <c r="X18136" s="25"/>
    </row>
    <row r="18137" spans="23:24" x14ac:dyDescent="0.2">
      <c r="W18137" s="25"/>
      <c r="X18137" s="25"/>
    </row>
    <row r="18138" spans="23:24" x14ac:dyDescent="0.2">
      <c r="W18138" s="25"/>
      <c r="X18138" s="25"/>
    </row>
    <row r="18139" spans="23:24" x14ac:dyDescent="0.2">
      <c r="W18139" s="25"/>
      <c r="X18139" s="25"/>
    </row>
    <row r="18140" spans="23:24" x14ac:dyDescent="0.2">
      <c r="W18140" s="25"/>
      <c r="X18140" s="25"/>
    </row>
    <row r="18141" spans="23:24" x14ac:dyDescent="0.2">
      <c r="W18141" s="25"/>
      <c r="X18141" s="25"/>
    </row>
    <row r="18142" spans="23:24" x14ac:dyDescent="0.2">
      <c r="W18142" s="25"/>
      <c r="X18142" s="25"/>
    </row>
    <row r="18143" spans="23:24" x14ac:dyDescent="0.2">
      <c r="W18143" s="25"/>
      <c r="X18143" s="25"/>
    </row>
    <row r="18144" spans="23:24" x14ac:dyDescent="0.2">
      <c r="W18144" s="25"/>
      <c r="X18144" s="25"/>
    </row>
    <row r="18145" spans="23:24" x14ac:dyDescent="0.2">
      <c r="W18145" s="25"/>
      <c r="X18145" s="25"/>
    </row>
    <row r="18146" spans="23:24" x14ac:dyDescent="0.2">
      <c r="W18146" s="25"/>
      <c r="X18146" s="25"/>
    </row>
    <row r="18147" spans="23:24" x14ac:dyDescent="0.2">
      <c r="W18147" s="25"/>
      <c r="X18147" s="25"/>
    </row>
    <row r="18148" spans="23:24" x14ac:dyDescent="0.2">
      <c r="W18148" s="25"/>
      <c r="X18148" s="25"/>
    </row>
    <row r="18149" spans="23:24" x14ac:dyDescent="0.2">
      <c r="W18149" s="25"/>
      <c r="X18149" s="25"/>
    </row>
    <row r="18150" spans="23:24" x14ac:dyDescent="0.2">
      <c r="W18150" s="25"/>
      <c r="X18150" s="25"/>
    </row>
    <row r="18151" spans="23:24" x14ac:dyDescent="0.2">
      <c r="W18151" s="25"/>
      <c r="X18151" s="25"/>
    </row>
    <row r="18152" spans="23:24" x14ac:dyDescent="0.2">
      <c r="W18152" s="25"/>
      <c r="X18152" s="25"/>
    </row>
    <row r="18153" spans="23:24" x14ac:dyDescent="0.2">
      <c r="W18153" s="25"/>
      <c r="X18153" s="25"/>
    </row>
    <row r="18154" spans="23:24" x14ac:dyDescent="0.2">
      <c r="W18154" s="25"/>
      <c r="X18154" s="25"/>
    </row>
    <row r="18155" spans="23:24" x14ac:dyDescent="0.2">
      <c r="W18155" s="25"/>
      <c r="X18155" s="25"/>
    </row>
    <row r="18156" spans="23:24" x14ac:dyDescent="0.2">
      <c r="W18156" s="25"/>
      <c r="X18156" s="25"/>
    </row>
    <row r="18157" spans="23:24" x14ac:dyDescent="0.2">
      <c r="W18157" s="25"/>
      <c r="X18157" s="25"/>
    </row>
    <row r="18158" spans="23:24" x14ac:dyDescent="0.2">
      <c r="W18158" s="25"/>
      <c r="X18158" s="25"/>
    </row>
    <row r="18159" spans="23:24" x14ac:dyDescent="0.2">
      <c r="W18159" s="25"/>
      <c r="X18159" s="25"/>
    </row>
    <row r="18160" spans="23:24" x14ac:dyDescent="0.2">
      <c r="W18160" s="25"/>
      <c r="X18160" s="25"/>
    </row>
    <row r="18161" spans="23:24" x14ac:dyDescent="0.2">
      <c r="W18161" s="25"/>
      <c r="X18161" s="25"/>
    </row>
    <row r="18162" spans="23:24" x14ac:dyDescent="0.2">
      <c r="W18162" s="25"/>
      <c r="X18162" s="25"/>
    </row>
    <row r="18163" spans="23:24" x14ac:dyDescent="0.2">
      <c r="W18163" s="25"/>
      <c r="X18163" s="25"/>
    </row>
    <row r="18164" spans="23:24" x14ac:dyDescent="0.2">
      <c r="W18164" s="25"/>
      <c r="X18164" s="25"/>
    </row>
    <row r="18165" spans="23:24" x14ac:dyDescent="0.2">
      <c r="W18165" s="25"/>
      <c r="X18165" s="25"/>
    </row>
    <row r="18166" spans="23:24" x14ac:dyDescent="0.2">
      <c r="W18166" s="25"/>
      <c r="X18166" s="25"/>
    </row>
    <row r="18167" spans="23:24" x14ac:dyDescent="0.2">
      <c r="W18167" s="25"/>
      <c r="X18167" s="25"/>
    </row>
    <row r="18168" spans="23:24" x14ac:dyDescent="0.2">
      <c r="W18168" s="25"/>
      <c r="X18168" s="25"/>
    </row>
    <row r="18169" spans="23:24" x14ac:dyDescent="0.2">
      <c r="W18169" s="25"/>
      <c r="X18169" s="25"/>
    </row>
    <row r="18170" spans="23:24" x14ac:dyDescent="0.2">
      <c r="W18170" s="25"/>
      <c r="X18170" s="25"/>
    </row>
    <row r="18171" spans="23:24" x14ac:dyDescent="0.2">
      <c r="W18171" s="25"/>
      <c r="X18171" s="25"/>
    </row>
    <row r="18172" spans="23:24" x14ac:dyDescent="0.2">
      <c r="W18172" s="25"/>
      <c r="X18172" s="25"/>
    </row>
    <row r="18173" spans="23:24" x14ac:dyDescent="0.2">
      <c r="W18173" s="25"/>
      <c r="X18173" s="25"/>
    </row>
    <row r="18174" spans="23:24" x14ac:dyDescent="0.2">
      <c r="W18174" s="25"/>
      <c r="X18174" s="25"/>
    </row>
    <row r="18175" spans="23:24" x14ac:dyDescent="0.2">
      <c r="W18175" s="25"/>
      <c r="X18175" s="25"/>
    </row>
    <row r="18176" spans="23:24" x14ac:dyDescent="0.2">
      <c r="W18176" s="25"/>
      <c r="X18176" s="25"/>
    </row>
    <row r="18177" spans="23:24" x14ac:dyDescent="0.2">
      <c r="W18177" s="25"/>
      <c r="X18177" s="25"/>
    </row>
    <row r="18178" spans="23:24" x14ac:dyDescent="0.2">
      <c r="W18178" s="25"/>
      <c r="X18178" s="25"/>
    </row>
    <row r="18179" spans="23:24" x14ac:dyDescent="0.2">
      <c r="W18179" s="25"/>
      <c r="X18179" s="25"/>
    </row>
    <row r="18180" spans="23:24" x14ac:dyDescent="0.2">
      <c r="W18180" s="25"/>
      <c r="X18180" s="25"/>
    </row>
    <row r="18181" spans="23:24" x14ac:dyDescent="0.2">
      <c r="W18181" s="25"/>
      <c r="X18181" s="25"/>
    </row>
    <row r="18182" spans="23:24" x14ac:dyDescent="0.2">
      <c r="W18182" s="25"/>
      <c r="X18182" s="25"/>
    </row>
    <row r="18183" spans="23:24" x14ac:dyDescent="0.2">
      <c r="W18183" s="25"/>
      <c r="X18183" s="25"/>
    </row>
    <row r="18184" spans="23:24" x14ac:dyDescent="0.2">
      <c r="W18184" s="25"/>
      <c r="X18184" s="25"/>
    </row>
    <row r="18185" spans="23:24" x14ac:dyDescent="0.2">
      <c r="W18185" s="25"/>
      <c r="X18185" s="25"/>
    </row>
    <row r="18186" spans="23:24" x14ac:dyDescent="0.2">
      <c r="W18186" s="25"/>
      <c r="X18186" s="25"/>
    </row>
    <row r="18187" spans="23:24" x14ac:dyDescent="0.2">
      <c r="W18187" s="25"/>
      <c r="X18187" s="25"/>
    </row>
    <row r="18188" spans="23:24" x14ac:dyDescent="0.2">
      <c r="W18188" s="25"/>
      <c r="X18188" s="25"/>
    </row>
    <row r="18189" spans="23:24" x14ac:dyDescent="0.2">
      <c r="W18189" s="25"/>
      <c r="X18189" s="25"/>
    </row>
    <row r="18190" spans="23:24" x14ac:dyDescent="0.2">
      <c r="W18190" s="25"/>
      <c r="X18190" s="25"/>
    </row>
    <row r="18191" spans="23:24" x14ac:dyDescent="0.2">
      <c r="W18191" s="25"/>
      <c r="X18191" s="25"/>
    </row>
    <row r="18192" spans="23:24" x14ac:dyDescent="0.2">
      <c r="W18192" s="25"/>
      <c r="X18192" s="25"/>
    </row>
    <row r="18193" spans="23:24" x14ac:dyDescent="0.2">
      <c r="W18193" s="25"/>
      <c r="X18193" s="25"/>
    </row>
    <row r="18194" spans="23:24" x14ac:dyDescent="0.2">
      <c r="W18194" s="25"/>
      <c r="X18194" s="25"/>
    </row>
    <row r="18195" spans="23:24" x14ac:dyDescent="0.2">
      <c r="W18195" s="25"/>
      <c r="X18195" s="25"/>
    </row>
    <row r="18196" spans="23:24" x14ac:dyDescent="0.2">
      <c r="W18196" s="25"/>
      <c r="X18196" s="25"/>
    </row>
    <row r="18197" spans="23:24" x14ac:dyDescent="0.2">
      <c r="W18197" s="25"/>
      <c r="X18197" s="25"/>
    </row>
    <row r="18198" spans="23:24" x14ac:dyDescent="0.2">
      <c r="W18198" s="25"/>
      <c r="X18198" s="25"/>
    </row>
    <row r="18199" spans="23:24" x14ac:dyDescent="0.2">
      <c r="W18199" s="25"/>
      <c r="X18199" s="25"/>
    </row>
    <row r="18200" spans="23:24" x14ac:dyDescent="0.2">
      <c r="W18200" s="25"/>
      <c r="X18200" s="25"/>
    </row>
    <row r="18201" spans="23:24" x14ac:dyDescent="0.2">
      <c r="W18201" s="25"/>
      <c r="X18201" s="25"/>
    </row>
    <row r="18202" spans="23:24" x14ac:dyDescent="0.2">
      <c r="W18202" s="25"/>
      <c r="X18202" s="25"/>
    </row>
    <row r="18203" spans="23:24" x14ac:dyDescent="0.2">
      <c r="W18203" s="25"/>
      <c r="X18203" s="25"/>
    </row>
    <row r="18204" spans="23:24" x14ac:dyDescent="0.2">
      <c r="W18204" s="25"/>
      <c r="X18204" s="25"/>
    </row>
    <row r="18205" spans="23:24" x14ac:dyDescent="0.2">
      <c r="W18205" s="25"/>
      <c r="X18205" s="25"/>
    </row>
    <row r="18206" spans="23:24" x14ac:dyDescent="0.2">
      <c r="W18206" s="25"/>
      <c r="X18206" s="25"/>
    </row>
    <row r="18207" spans="23:24" x14ac:dyDescent="0.2">
      <c r="W18207" s="25"/>
      <c r="X18207" s="25"/>
    </row>
    <row r="18208" spans="23:24" x14ac:dyDescent="0.2">
      <c r="W18208" s="25"/>
      <c r="X18208" s="25"/>
    </row>
    <row r="18209" spans="23:24" x14ac:dyDescent="0.2">
      <c r="W18209" s="25"/>
      <c r="X18209" s="25"/>
    </row>
    <row r="18210" spans="23:24" x14ac:dyDescent="0.2">
      <c r="W18210" s="25"/>
      <c r="X18210" s="25"/>
    </row>
    <row r="18211" spans="23:24" x14ac:dyDescent="0.2">
      <c r="W18211" s="25"/>
      <c r="X18211" s="25"/>
    </row>
    <row r="18212" spans="23:24" x14ac:dyDescent="0.2">
      <c r="W18212" s="25"/>
      <c r="X18212" s="25"/>
    </row>
    <row r="18213" spans="23:24" x14ac:dyDescent="0.2">
      <c r="W18213" s="25"/>
      <c r="X18213" s="25"/>
    </row>
    <row r="18214" spans="23:24" x14ac:dyDescent="0.2">
      <c r="W18214" s="25"/>
      <c r="X18214" s="25"/>
    </row>
    <row r="18215" spans="23:24" x14ac:dyDescent="0.2">
      <c r="W18215" s="25"/>
      <c r="X18215" s="25"/>
    </row>
    <row r="18216" spans="23:24" x14ac:dyDescent="0.2">
      <c r="W18216" s="25"/>
      <c r="X18216" s="25"/>
    </row>
    <row r="18217" spans="23:24" x14ac:dyDescent="0.2">
      <c r="W18217" s="25"/>
      <c r="X18217" s="25"/>
    </row>
    <row r="18218" spans="23:24" x14ac:dyDescent="0.2">
      <c r="W18218" s="25"/>
      <c r="X18218" s="25"/>
    </row>
    <row r="18219" spans="23:24" x14ac:dyDescent="0.2">
      <c r="W18219" s="25"/>
      <c r="X18219" s="25"/>
    </row>
    <row r="18220" spans="23:24" x14ac:dyDescent="0.2">
      <c r="W18220" s="25"/>
      <c r="X18220" s="25"/>
    </row>
    <row r="18221" spans="23:24" x14ac:dyDescent="0.2">
      <c r="W18221" s="25"/>
      <c r="X18221" s="25"/>
    </row>
    <row r="18222" spans="23:24" x14ac:dyDescent="0.2">
      <c r="W18222" s="25"/>
      <c r="X18222" s="25"/>
    </row>
    <row r="18223" spans="23:24" x14ac:dyDescent="0.2">
      <c r="W18223" s="25"/>
      <c r="X18223" s="25"/>
    </row>
    <row r="18224" spans="23:24" x14ac:dyDescent="0.2">
      <c r="W18224" s="25"/>
      <c r="X18224" s="25"/>
    </row>
    <row r="18225" spans="23:24" x14ac:dyDescent="0.2">
      <c r="W18225" s="25"/>
      <c r="X18225" s="25"/>
    </row>
    <row r="18226" spans="23:24" x14ac:dyDescent="0.2">
      <c r="W18226" s="25"/>
      <c r="X18226" s="25"/>
    </row>
    <row r="18227" spans="23:24" x14ac:dyDescent="0.2">
      <c r="W18227" s="25"/>
      <c r="X18227" s="25"/>
    </row>
    <row r="18228" spans="23:24" x14ac:dyDescent="0.2">
      <c r="W18228" s="25"/>
      <c r="X18228" s="25"/>
    </row>
    <row r="18229" spans="23:24" x14ac:dyDescent="0.2">
      <c r="W18229" s="25"/>
      <c r="X18229" s="25"/>
    </row>
    <row r="18230" spans="23:24" x14ac:dyDescent="0.2">
      <c r="W18230" s="25"/>
      <c r="X18230" s="25"/>
    </row>
    <row r="18231" spans="23:24" x14ac:dyDescent="0.2">
      <c r="W18231" s="25"/>
      <c r="X18231" s="25"/>
    </row>
    <row r="18232" spans="23:24" x14ac:dyDescent="0.2">
      <c r="W18232" s="25"/>
      <c r="X18232" s="25"/>
    </row>
    <row r="18233" spans="23:24" x14ac:dyDescent="0.2">
      <c r="W18233" s="25"/>
      <c r="X18233" s="25"/>
    </row>
    <row r="18234" spans="23:24" x14ac:dyDescent="0.2">
      <c r="W18234" s="25"/>
      <c r="X18234" s="25"/>
    </row>
    <row r="18235" spans="23:24" x14ac:dyDescent="0.2">
      <c r="W18235" s="25"/>
      <c r="X18235" s="25"/>
    </row>
    <row r="18236" spans="23:24" x14ac:dyDescent="0.2">
      <c r="W18236" s="25"/>
      <c r="X18236" s="25"/>
    </row>
    <row r="18237" spans="23:24" x14ac:dyDescent="0.2">
      <c r="W18237" s="25"/>
      <c r="X18237" s="25"/>
    </row>
    <row r="18238" spans="23:24" x14ac:dyDescent="0.2">
      <c r="W18238" s="25"/>
      <c r="X18238" s="25"/>
    </row>
    <row r="18239" spans="23:24" x14ac:dyDescent="0.2">
      <c r="W18239" s="25"/>
      <c r="X18239" s="25"/>
    </row>
    <row r="18240" spans="23:24" x14ac:dyDescent="0.2">
      <c r="W18240" s="25"/>
      <c r="X18240" s="25"/>
    </row>
    <row r="18241" spans="23:24" x14ac:dyDescent="0.2">
      <c r="W18241" s="25"/>
      <c r="X18241" s="25"/>
    </row>
    <row r="18242" spans="23:24" x14ac:dyDescent="0.2">
      <c r="W18242" s="25"/>
      <c r="X18242" s="25"/>
    </row>
    <row r="18243" spans="23:24" x14ac:dyDescent="0.2">
      <c r="W18243" s="25"/>
      <c r="X18243" s="25"/>
    </row>
    <row r="18244" spans="23:24" x14ac:dyDescent="0.2">
      <c r="W18244" s="25"/>
      <c r="X18244" s="25"/>
    </row>
    <row r="18245" spans="23:24" x14ac:dyDescent="0.2">
      <c r="W18245" s="25"/>
      <c r="X18245" s="25"/>
    </row>
    <row r="18246" spans="23:24" x14ac:dyDescent="0.2">
      <c r="W18246" s="25"/>
      <c r="X18246" s="25"/>
    </row>
    <row r="18247" spans="23:24" x14ac:dyDescent="0.2">
      <c r="W18247" s="25"/>
      <c r="X18247" s="25"/>
    </row>
    <row r="18248" spans="23:24" x14ac:dyDescent="0.2">
      <c r="W18248" s="25"/>
      <c r="X18248" s="25"/>
    </row>
    <row r="18249" spans="23:24" x14ac:dyDescent="0.2">
      <c r="W18249" s="25"/>
      <c r="X18249" s="25"/>
    </row>
    <row r="18250" spans="23:24" x14ac:dyDescent="0.2">
      <c r="W18250" s="25"/>
      <c r="X18250" s="25"/>
    </row>
    <row r="18251" spans="23:24" x14ac:dyDescent="0.2">
      <c r="W18251" s="25"/>
      <c r="X18251" s="25"/>
    </row>
    <row r="18252" spans="23:24" x14ac:dyDescent="0.2">
      <c r="W18252" s="25"/>
      <c r="X18252" s="25"/>
    </row>
    <row r="18253" spans="23:24" x14ac:dyDescent="0.2">
      <c r="W18253" s="25"/>
      <c r="X18253" s="25"/>
    </row>
    <row r="18254" spans="23:24" x14ac:dyDescent="0.2">
      <c r="W18254" s="25"/>
      <c r="X18254" s="25"/>
    </row>
    <row r="18255" spans="23:24" x14ac:dyDescent="0.2">
      <c r="W18255" s="25"/>
      <c r="X18255" s="25"/>
    </row>
    <row r="18256" spans="23:24" x14ac:dyDescent="0.2">
      <c r="W18256" s="25"/>
      <c r="X18256" s="25"/>
    </row>
    <row r="18257" spans="23:24" x14ac:dyDescent="0.2">
      <c r="W18257" s="25"/>
      <c r="X18257" s="25"/>
    </row>
    <row r="18258" spans="23:24" x14ac:dyDescent="0.2">
      <c r="W18258" s="25"/>
      <c r="X18258" s="25"/>
    </row>
    <row r="18259" spans="23:24" x14ac:dyDescent="0.2">
      <c r="W18259" s="25"/>
      <c r="X18259" s="25"/>
    </row>
    <row r="18260" spans="23:24" x14ac:dyDescent="0.2">
      <c r="W18260" s="25"/>
      <c r="X18260" s="25"/>
    </row>
    <row r="18261" spans="23:24" x14ac:dyDescent="0.2">
      <c r="W18261" s="25"/>
      <c r="X18261" s="25"/>
    </row>
    <row r="18262" spans="23:24" x14ac:dyDescent="0.2">
      <c r="W18262" s="25"/>
      <c r="X18262" s="25"/>
    </row>
    <row r="18263" spans="23:24" x14ac:dyDescent="0.2">
      <c r="W18263" s="25"/>
      <c r="X18263" s="25"/>
    </row>
    <row r="18264" spans="23:24" x14ac:dyDescent="0.2">
      <c r="W18264" s="25"/>
      <c r="X18264" s="25"/>
    </row>
    <row r="18265" spans="23:24" x14ac:dyDescent="0.2">
      <c r="W18265" s="25"/>
      <c r="X18265" s="25"/>
    </row>
    <row r="18266" spans="23:24" x14ac:dyDescent="0.2">
      <c r="W18266" s="25"/>
      <c r="X18266" s="25"/>
    </row>
    <row r="18267" spans="23:24" x14ac:dyDescent="0.2">
      <c r="W18267" s="25"/>
      <c r="X18267" s="25"/>
    </row>
    <row r="18268" spans="23:24" x14ac:dyDescent="0.2">
      <c r="W18268" s="25"/>
      <c r="X18268" s="25"/>
    </row>
    <row r="18269" spans="23:24" x14ac:dyDescent="0.2">
      <c r="W18269" s="25"/>
      <c r="X18269" s="25"/>
    </row>
    <row r="18270" spans="23:24" x14ac:dyDescent="0.2">
      <c r="W18270" s="25"/>
      <c r="X18270" s="25"/>
    </row>
    <row r="18271" spans="23:24" x14ac:dyDescent="0.2">
      <c r="W18271" s="25"/>
      <c r="X18271" s="25"/>
    </row>
    <row r="18272" spans="23:24" x14ac:dyDescent="0.2">
      <c r="W18272" s="25"/>
      <c r="X18272" s="25"/>
    </row>
    <row r="18273" spans="23:24" x14ac:dyDescent="0.2">
      <c r="W18273" s="25"/>
      <c r="X18273" s="25"/>
    </row>
    <row r="18274" spans="23:24" x14ac:dyDescent="0.2">
      <c r="W18274" s="25"/>
      <c r="X18274" s="25"/>
    </row>
    <row r="18275" spans="23:24" x14ac:dyDescent="0.2">
      <c r="W18275" s="25"/>
      <c r="X18275" s="25"/>
    </row>
    <row r="18276" spans="23:24" x14ac:dyDescent="0.2">
      <c r="W18276" s="25"/>
      <c r="X18276" s="25"/>
    </row>
    <row r="18277" spans="23:24" x14ac:dyDescent="0.2">
      <c r="W18277" s="25"/>
      <c r="X18277" s="25"/>
    </row>
    <row r="18278" spans="23:24" x14ac:dyDescent="0.2">
      <c r="W18278" s="25"/>
      <c r="X18278" s="25"/>
    </row>
    <row r="18279" spans="23:24" x14ac:dyDescent="0.2">
      <c r="W18279" s="25"/>
      <c r="X18279" s="25"/>
    </row>
    <row r="18280" spans="23:24" x14ac:dyDescent="0.2">
      <c r="W18280" s="25"/>
      <c r="X18280" s="25"/>
    </row>
    <row r="18281" spans="23:24" x14ac:dyDescent="0.2">
      <c r="W18281" s="25"/>
      <c r="X18281" s="25"/>
    </row>
    <row r="18282" spans="23:24" x14ac:dyDescent="0.2">
      <c r="W18282" s="25"/>
      <c r="X18282" s="25"/>
    </row>
    <row r="18283" spans="23:24" x14ac:dyDescent="0.2">
      <c r="W18283" s="25"/>
      <c r="X18283" s="25"/>
    </row>
    <row r="18284" spans="23:24" x14ac:dyDescent="0.2">
      <c r="W18284" s="25"/>
      <c r="X18284" s="25"/>
    </row>
    <row r="18285" spans="23:24" x14ac:dyDescent="0.2">
      <c r="W18285" s="25"/>
      <c r="X18285" s="25"/>
    </row>
    <row r="18286" spans="23:24" x14ac:dyDescent="0.2">
      <c r="W18286" s="25"/>
      <c r="X18286" s="25"/>
    </row>
    <row r="18287" spans="23:24" x14ac:dyDescent="0.2">
      <c r="W18287" s="25"/>
      <c r="X18287" s="25"/>
    </row>
    <row r="18288" spans="23:24" x14ac:dyDescent="0.2">
      <c r="W18288" s="25"/>
      <c r="X18288" s="25"/>
    </row>
    <row r="18289" spans="23:24" x14ac:dyDescent="0.2">
      <c r="W18289" s="25"/>
      <c r="X18289" s="25"/>
    </row>
    <row r="18290" spans="23:24" x14ac:dyDescent="0.2">
      <c r="W18290" s="25"/>
      <c r="X18290" s="25"/>
    </row>
    <row r="18291" spans="23:24" x14ac:dyDescent="0.2">
      <c r="W18291" s="25"/>
      <c r="X18291" s="25"/>
    </row>
    <row r="18292" spans="23:24" x14ac:dyDescent="0.2">
      <c r="W18292" s="25"/>
      <c r="X18292" s="25"/>
    </row>
    <row r="18293" spans="23:24" x14ac:dyDescent="0.2">
      <c r="W18293" s="25"/>
      <c r="X18293" s="25"/>
    </row>
    <row r="18294" spans="23:24" x14ac:dyDescent="0.2">
      <c r="W18294" s="25"/>
      <c r="X18294" s="25"/>
    </row>
    <row r="18295" spans="23:24" x14ac:dyDescent="0.2">
      <c r="W18295" s="25"/>
      <c r="X18295" s="25"/>
    </row>
    <row r="18296" spans="23:24" x14ac:dyDescent="0.2">
      <c r="W18296" s="25"/>
      <c r="X18296" s="25"/>
    </row>
    <row r="18297" spans="23:24" x14ac:dyDescent="0.2">
      <c r="W18297" s="25"/>
      <c r="X18297" s="25"/>
    </row>
    <row r="18298" spans="23:24" x14ac:dyDescent="0.2">
      <c r="W18298" s="25"/>
      <c r="X18298" s="25"/>
    </row>
    <row r="18299" spans="23:24" x14ac:dyDescent="0.2">
      <c r="W18299" s="25"/>
      <c r="X18299" s="25"/>
    </row>
    <row r="18300" spans="23:24" x14ac:dyDescent="0.2">
      <c r="W18300" s="25"/>
      <c r="X18300" s="25"/>
    </row>
    <row r="18301" spans="23:24" x14ac:dyDescent="0.2">
      <c r="W18301" s="25"/>
      <c r="X18301" s="25"/>
    </row>
    <row r="18302" spans="23:24" x14ac:dyDescent="0.2">
      <c r="W18302" s="25"/>
      <c r="X18302" s="25"/>
    </row>
    <row r="18303" spans="23:24" x14ac:dyDescent="0.2">
      <c r="W18303" s="25"/>
      <c r="X18303" s="25"/>
    </row>
    <row r="18304" spans="23:24" x14ac:dyDescent="0.2">
      <c r="W18304" s="25"/>
      <c r="X18304" s="25"/>
    </row>
    <row r="18305" spans="23:24" x14ac:dyDescent="0.2">
      <c r="W18305" s="25"/>
      <c r="X18305" s="25"/>
    </row>
    <row r="18306" spans="23:24" x14ac:dyDescent="0.2">
      <c r="W18306" s="25"/>
      <c r="X18306" s="25"/>
    </row>
    <row r="18307" spans="23:24" x14ac:dyDescent="0.2">
      <c r="W18307" s="25"/>
      <c r="X18307" s="25"/>
    </row>
    <row r="18308" spans="23:24" x14ac:dyDescent="0.2">
      <c r="W18308" s="25"/>
      <c r="X18308" s="25"/>
    </row>
    <row r="18309" spans="23:24" x14ac:dyDescent="0.2">
      <c r="W18309" s="25"/>
      <c r="X18309" s="25"/>
    </row>
    <row r="18310" spans="23:24" x14ac:dyDescent="0.2">
      <c r="W18310" s="25"/>
      <c r="X18310" s="25"/>
    </row>
    <row r="18311" spans="23:24" x14ac:dyDescent="0.2">
      <c r="W18311" s="25"/>
      <c r="X18311" s="25"/>
    </row>
    <row r="18312" spans="23:24" x14ac:dyDescent="0.2">
      <c r="W18312" s="25"/>
      <c r="X18312" s="25"/>
    </row>
    <row r="18313" spans="23:24" x14ac:dyDescent="0.2">
      <c r="W18313" s="25"/>
      <c r="X18313" s="25"/>
    </row>
    <row r="18314" spans="23:24" x14ac:dyDescent="0.2">
      <c r="W18314" s="25"/>
      <c r="X18314" s="25"/>
    </row>
    <row r="18315" spans="23:24" x14ac:dyDescent="0.2">
      <c r="W18315" s="25"/>
      <c r="X18315" s="25"/>
    </row>
    <row r="18316" spans="23:24" x14ac:dyDescent="0.2">
      <c r="W18316" s="25"/>
      <c r="X18316" s="25"/>
    </row>
    <row r="18317" spans="23:24" x14ac:dyDescent="0.2">
      <c r="W18317" s="25"/>
      <c r="X18317" s="25"/>
    </row>
    <row r="18318" spans="23:24" x14ac:dyDescent="0.2">
      <c r="W18318" s="25"/>
      <c r="X18318" s="25"/>
    </row>
    <row r="18319" spans="23:24" x14ac:dyDescent="0.2">
      <c r="W18319" s="25"/>
      <c r="X18319" s="25"/>
    </row>
    <row r="18320" spans="23:24" x14ac:dyDescent="0.2">
      <c r="W18320" s="25"/>
      <c r="X18320" s="25"/>
    </row>
    <row r="18321" spans="23:24" x14ac:dyDescent="0.2">
      <c r="W18321" s="25"/>
      <c r="X18321" s="25"/>
    </row>
    <row r="18322" spans="23:24" x14ac:dyDescent="0.2">
      <c r="W18322" s="25"/>
      <c r="X18322" s="25"/>
    </row>
    <row r="18323" spans="23:24" x14ac:dyDescent="0.2">
      <c r="W18323" s="25"/>
      <c r="X18323" s="25"/>
    </row>
    <row r="18324" spans="23:24" x14ac:dyDescent="0.2">
      <c r="W18324" s="25"/>
      <c r="X18324" s="25"/>
    </row>
    <row r="18325" spans="23:24" x14ac:dyDescent="0.2">
      <c r="W18325" s="25"/>
      <c r="X18325" s="25"/>
    </row>
    <row r="18326" spans="23:24" x14ac:dyDescent="0.2">
      <c r="W18326" s="25"/>
      <c r="X18326" s="25"/>
    </row>
    <row r="18327" spans="23:24" x14ac:dyDescent="0.2">
      <c r="W18327" s="25"/>
      <c r="X18327" s="25"/>
    </row>
    <row r="18328" spans="23:24" x14ac:dyDescent="0.2">
      <c r="W18328" s="25"/>
      <c r="X18328" s="25"/>
    </row>
    <row r="18329" spans="23:24" x14ac:dyDescent="0.2">
      <c r="W18329" s="25"/>
      <c r="X18329" s="25"/>
    </row>
    <row r="18330" spans="23:24" x14ac:dyDescent="0.2">
      <c r="W18330" s="25"/>
      <c r="X18330" s="25"/>
    </row>
    <row r="18331" spans="23:24" x14ac:dyDescent="0.2">
      <c r="W18331" s="25"/>
      <c r="X18331" s="25"/>
    </row>
    <row r="18332" spans="23:24" x14ac:dyDescent="0.2">
      <c r="W18332" s="25"/>
      <c r="X18332" s="25"/>
    </row>
    <row r="18333" spans="23:24" x14ac:dyDescent="0.2">
      <c r="W18333" s="25"/>
      <c r="X18333" s="25"/>
    </row>
    <row r="18334" spans="23:24" x14ac:dyDescent="0.2">
      <c r="W18334" s="25"/>
      <c r="X18334" s="25"/>
    </row>
    <row r="18335" spans="23:24" x14ac:dyDescent="0.2">
      <c r="W18335" s="25"/>
      <c r="X18335" s="25"/>
    </row>
    <row r="18336" spans="23:24" x14ac:dyDescent="0.2">
      <c r="W18336" s="25"/>
      <c r="X18336" s="25"/>
    </row>
    <row r="18337" spans="23:24" x14ac:dyDescent="0.2">
      <c r="W18337" s="25"/>
      <c r="X18337" s="25"/>
    </row>
    <row r="18338" spans="23:24" x14ac:dyDescent="0.2">
      <c r="W18338" s="25"/>
      <c r="X18338" s="25"/>
    </row>
    <row r="18339" spans="23:24" x14ac:dyDescent="0.2">
      <c r="W18339" s="25"/>
      <c r="X18339" s="25"/>
    </row>
    <row r="18340" spans="23:24" x14ac:dyDescent="0.2">
      <c r="W18340" s="25"/>
      <c r="X18340" s="25"/>
    </row>
    <row r="18341" spans="23:24" x14ac:dyDescent="0.2">
      <c r="W18341" s="25"/>
      <c r="X18341" s="25"/>
    </row>
    <row r="18342" spans="23:24" x14ac:dyDescent="0.2">
      <c r="W18342" s="25"/>
      <c r="X18342" s="25"/>
    </row>
    <row r="18343" spans="23:24" x14ac:dyDescent="0.2">
      <c r="W18343" s="25"/>
      <c r="X18343" s="25"/>
    </row>
    <row r="18344" spans="23:24" x14ac:dyDescent="0.2">
      <c r="W18344" s="25"/>
      <c r="X18344" s="25"/>
    </row>
    <row r="18345" spans="23:24" x14ac:dyDescent="0.2">
      <c r="W18345" s="25"/>
      <c r="X18345" s="25"/>
    </row>
    <row r="18346" spans="23:24" x14ac:dyDescent="0.2">
      <c r="W18346" s="25"/>
      <c r="X18346" s="25"/>
    </row>
    <row r="18347" spans="23:24" x14ac:dyDescent="0.2">
      <c r="W18347" s="25"/>
      <c r="X18347" s="25"/>
    </row>
    <row r="18348" spans="23:24" x14ac:dyDescent="0.2">
      <c r="W18348" s="25"/>
      <c r="X18348" s="25"/>
    </row>
    <row r="18349" spans="23:24" x14ac:dyDescent="0.2">
      <c r="W18349" s="25"/>
      <c r="X18349" s="25"/>
    </row>
    <row r="18350" spans="23:24" x14ac:dyDescent="0.2">
      <c r="W18350" s="25"/>
      <c r="X18350" s="25"/>
    </row>
    <row r="18351" spans="23:24" x14ac:dyDescent="0.2">
      <c r="W18351" s="25"/>
      <c r="X18351" s="25"/>
    </row>
    <row r="18352" spans="23:24" x14ac:dyDescent="0.2">
      <c r="W18352" s="25"/>
      <c r="X18352" s="25"/>
    </row>
    <row r="18353" spans="23:24" x14ac:dyDescent="0.2">
      <c r="W18353" s="25"/>
      <c r="X18353" s="25"/>
    </row>
    <row r="18354" spans="23:24" x14ac:dyDescent="0.2">
      <c r="W18354" s="25"/>
      <c r="X18354" s="25"/>
    </row>
    <row r="18355" spans="23:24" x14ac:dyDescent="0.2">
      <c r="W18355" s="25"/>
      <c r="X18355" s="25"/>
    </row>
    <row r="18356" spans="23:24" x14ac:dyDescent="0.2">
      <c r="W18356" s="25"/>
      <c r="X18356" s="25"/>
    </row>
    <row r="18357" spans="23:24" x14ac:dyDescent="0.2">
      <c r="W18357" s="25"/>
      <c r="X18357" s="25"/>
    </row>
    <row r="18358" spans="23:24" x14ac:dyDescent="0.2">
      <c r="W18358" s="25"/>
      <c r="X18358" s="25"/>
    </row>
    <row r="18359" spans="23:24" x14ac:dyDescent="0.2">
      <c r="W18359" s="25"/>
      <c r="X18359" s="25"/>
    </row>
    <row r="18360" spans="23:24" x14ac:dyDescent="0.2">
      <c r="W18360" s="25"/>
      <c r="X18360" s="25"/>
    </row>
    <row r="18361" spans="23:24" x14ac:dyDescent="0.2">
      <c r="W18361" s="25"/>
      <c r="X18361" s="25"/>
    </row>
    <row r="18362" spans="23:24" x14ac:dyDescent="0.2">
      <c r="W18362" s="25"/>
      <c r="X18362" s="25"/>
    </row>
    <row r="18363" spans="23:24" x14ac:dyDescent="0.2">
      <c r="W18363" s="25"/>
      <c r="X18363" s="25"/>
    </row>
    <row r="18364" spans="23:24" x14ac:dyDescent="0.2">
      <c r="W18364" s="25"/>
      <c r="X18364" s="25"/>
    </row>
    <row r="18365" spans="23:24" x14ac:dyDescent="0.2">
      <c r="W18365" s="25"/>
      <c r="X18365" s="25"/>
    </row>
    <row r="18366" spans="23:24" x14ac:dyDescent="0.2">
      <c r="W18366" s="25"/>
      <c r="X18366" s="25"/>
    </row>
    <row r="18367" spans="23:24" x14ac:dyDescent="0.2">
      <c r="W18367" s="25"/>
      <c r="X18367" s="25"/>
    </row>
    <row r="18368" spans="23:24" x14ac:dyDescent="0.2">
      <c r="W18368" s="25"/>
      <c r="X18368" s="25"/>
    </row>
    <row r="18369" spans="23:24" x14ac:dyDescent="0.2">
      <c r="W18369" s="25"/>
      <c r="X18369" s="25"/>
    </row>
    <row r="18370" spans="23:24" x14ac:dyDescent="0.2">
      <c r="W18370" s="25"/>
      <c r="X18370" s="25"/>
    </row>
    <row r="18371" spans="23:24" x14ac:dyDescent="0.2">
      <c r="W18371" s="25"/>
      <c r="X18371" s="25"/>
    </row>
    <row r="18372" spans="23:24" x14ac:dyDescent="0.2">
      <c r="W18372" s="25"/>
      <c r="X18372" s="25"/>
    </row>
    <row r="18373" spans="23:24" x14ac:dyDescent="0.2">
      <c r="W18373" s="25"/>
      <c r="X18373" s="25"/>
    </row>
    <row r="18374" spans="23:24" x14ac:dyDescent="0.2">
      <c r="W18374" s="25"/>
      <c r="X18374" s="25"/>
    </row>
    <row r="18375" spans="23:24" x14ac:dyDescent="0.2">
      <c r="W18375" s="25"/>
      <c r="X18375" s="25"/>
    </row>
    <row r="18376" spans="23:24" x14ac:dyDescent="0.2">
      <c r="W18376" s="25"/>
      <c r="X18376" s="25"/>
    </row>
    <row r="18377" spans="23:24" x14ac:dyDescent="0.2">
      <c r="W18377" s="25"/>
      <c r="X18377" s="25"/>
    </row>
    <row r="18378" spans="23:24" x14ac:dyDescent="0.2">
      <c r="W18378" s="25"/>
      <c r="X18378" s="25"/>
    </row>
    <row r="18379" spans="23:24" x14ac:dyDescent="0.2">
      <c r="W18379" s="25"/>
      <c r="X18379" s="25"/>
    </row>
    <row r="18380" spans="23:24" x14ac:dyDescent="0.2">
      <c r="W18380" s="25"/>
      <c r="X18380" s="25"/>
    </row>
    <row r="18381" spans="23:24" x14ac:dyDescent="0.2">
      <c r="W18381" s="25"/>
      <c r="X18381" s="25"/>
    </row>
    <row r="18382" spans="23:24" x14ac:dyDescent="0.2">
      <c r="W18382" s="25"/>
      <c r="X18382" s="25"/>
    </row>
    <row r="18383" spans="23:24" x14ac:dyDescent="0.2">
      <c r="W18383" s="25"/>
      <c r="X18383" s="25"/>
    </row>
    <row r="18384" spans="23:24" x14ac:dyDescent="0.2">
      <c r="W18384" s="25"/>
      <c r="X18384" s="25"/>
    </row>
    <row r="18385" spans="23:24" x14ac:dyDescent="0.2">
      <c r="W18385" s="25"/>
      <c r="X18385" s="25"/>
    </row>
    <row r="18386" spans="23:24" x14ac:dyDescent="0.2">
      <c r="W18386" s="25"/>
      <c r="X18386" s="25"/>
    </row>
    <row r="18387" spans="23:24" x14ac:dyDescent="0.2">
      <c r="W18387" s="25"/>
      <c r="X18387" s="25"/>
    </row>
    <row r="18388" spans="23:24" x14ac:dyDescent="0.2">
      <c r="W18388" s="25"/>
      <c r="X18388" s="25"/>
    </row>
    <row r="18389" spans="23:24" x14ac:dyDescent="0.2">
      <c r="W18389" s="25"/>
      <c r="X18389" s="25"/>
    </row>
    <row r="18390" spans="23:24" x14ac:dyDescent="0.2">
      <c r="W18390" s="25"/>
      <c r="X18390" s="25"/>
    </row>
    <row r="18391" spans="23:24" x14ac:dyDescent="0.2">
      <c r="W18391" s="25"/>
      <c r="X18391" s="25"/>
    </row>
    <row r="18392" spans="23:24" x14ac:dyDescent="0.2">
      <c r="W18392" s="25"/>
      <c r="X18392" s="25"/>
    </row>
    <row r="18393" spans="23:24" x14ac:dyDescent="0.2">
      <c r="W18393" s="25"/>
      <c r="X18393" s="25"/>
    </row>
    <row r="18394" spans="23:24" x14ac:dyDescent="0.2">
      <c r="W18394" s="25"/>
      <c r="X18394" s="25"/>
    </row>
    <row r="18395" spans="23:24" x14ac:dyDescent="0.2">
      <c r="W18395" s="25"/>
      <c r="X18395" s="25"/>
    </row>
    <row r="18396" spans="23:24" x14ac:dyDescent="0.2">
      <c r="W18396" s="25"/>
      <c r="X18396" s="25"/>
    </row>
    <row r="18397" spans="23:24" x14ac:dyDescent="0.2">
      <c r="W18397" s="25"/>
      <c r="X18397" s="25"/>
    </row>
    <row r="18398" spans="23:24" x14ac:dyDescent="0.2">
      <c r="W18398" s="25"/>
      <c r="X18398" s="25"/>
    </row>
    <row r="18399" spans="23:24" x14ac:dyDescent="0.2">
      <c r="W18399" s="25"/>
      <c r="X18399" s="25"/>
    </row>
    <row r="18400" spans="23:24" x14ac:dyDescent="0.2">
      <c r="W18400" s="25"/>
      <c r="X18400" s="25"/>
    </row>
    <row r="18401" spans="23:24" x14ac:dyDescent="0.2">
      <c r="W18401" s="25"/>
      <c r="X18401" s="25"/>
    </row>
    <row r="18402" spans="23:24" x14ac:dyDescent="0.2">
      <c r="W18402" s="25"/>
      <c r="X18402" s="25"/>
    </row>
    <row r="18403" spans="23:24" x14ac:dyDescent="0.2">
      <c r="W18403" s="25"/>
      <c r="X18403" s="25"/>
    </row>
    <row r="18404" spans="23:24" x14ac:dyDescent="0.2">
      <c r="W18404" s="25"/>
      <c r="X18404" s="25"/>
    </row>
    <row r="18405" spans="23:24" x14ac:dyDescent="0.2">
      <c r="W18405" s="25"/>
      <c r="X18405" s="25"/>
    </row>
    <row r="18406" spans="23:24" x14ac:dyDescent="0.2">
      <c r="W18406" s="25"/>
      <c r="X18406" s="25"/>
    </row>
    <row r="18407" spans="23:24" x14ac:dyDescent="0.2">
      <c r="W18407" s="25"/>
      <c r="X18407" s="25"/>
    </row>
    <row r="18408" spans="23:24" x14ac:dyDescent="0.2">
      <c r="W18408" s="25"/>
      <c r="X18408" s="25"/>
    </row>
    <row r="18409" spans="23:24" x14ac:dyDescent="0.2">
      <c r="W18409" s="25"/>
      <c r="X18409" s="25"/>
    </row>
    <row r="18410" spans="23:24" x14ac:dyDescent="0.2">
      <c r="W18410" s="25"/>
      <c r="X18410" s="25"/>
    </row>
    <row r="18411" spans="23:24" x14ac:dyDescent="0.2">
      <c r="W18411" s="25"/>
      <c r="X18411" s="25"/>
    </row>
    <row r="18412" spans="23:24" x14ac:dyDescent="0.2">
      <c r="W18412" s="25"/>
      <c r="X18412" s="25"/>
    </row>
    <row r="18413" spans="23:24" x14ac:dyDescent="0.2">
      <c r="W18413" s="25"/>
      <c r="X18413" s="25"/>
    </row>
    <row r="18414" spans="23:24" x14ac:dyDescent="0.2">
      <c r="W18414" s="25"/>
      <c r="X18414" s="25"/>
    </row>
    <row r="18415" spans="23:24" x14ac:dyDescent="0.2">
      <c r="W18415" s="25"/>
      <c r="X18415" s="25"/>
    </row>
    <row r="18416" spans="23:24" x14ac:dyDescent="0.2">
      <c r="W18416" s="25"/>
      <c r="X18416" s="25"/>
    </row>
    <row r="18417" spans="23:24" x14ac:dyDescent="0.2">
      <c r="W18417" s="25"/>
      <c r="X18417" s="25"/>
    </row>
    <row r="18418" spans="23:24" x14ac:dyDescent="0.2">
      <c r="W18418" s="25"/>
      <c r="X18418" s="25"/>
    </row>
    <row r="18419" spans="23:24" x14ac:dyDescent="0.2">
      <c r="W18419" s="25"/>
      <c r="X18419" s="25"/>
    </row>
    <row r="18420" spans="23:24" x14ac:dyDescent="0.2">
      <c r="W18420" s="25"/>
      <c r="X18420" s="25"/>
    </row>
    <row r="18421" spans="23:24" x14ac:dyDescent="0.2">
      <c r="W18421" s="25"/>
      <c r="X18421" s="25"/>
    </row>
    <row r="18422" spans="23:24" x14ac:dyDescent="0.2">
      <c r="W18422" s="25"/>
      <c r="X18422" s="25"/>
    </row>
    <row r="18423" spans="23:24" x14ac:dyDescent="0.2">
      <c r="W18423" s="25"/>
      <c r="X18423" s="25"/>
    </row>
    <row r="18424" spans="23:24" x14ac:dyDescent="0.2">
      <c r="W18424" s="25"/>
      <c r="X18424" s="25"/>
    </row>
    <row r="18425" spans="23:24" x14ac:dyDescent="0.2">
      <c r="W18425" s="25"/>
      <c r="X18425" s="25"/>
    </row>
    <row r="18426" spans="23:24" x14ac:dyDescent="0.2">
      <c r="W18426" s="25"/>
      <c r="X18426" s="25"/>
    </row>
    <row r="18427" spans="23:24" x14ac:dyDescent="0.2">
      <c r="W18427" s="25"/>
      <c r="X18427" s="25"/>
    </row>
    <row r="18428" spans="23:24" x14ac:dyDescent="0.2">
      <c r="W18428" s="25"/>
      <c r="X18428" s="25"/>
    </row>
    <row r="18429" spans="23:24" x14ac:dyDescent="0.2">
      <c r="W18429" s="25"/>
      <c r="X18429" s="25"/>
    </row>
    <row r="18430" spans="23:24" x14ac:dyDescent="0.2">
      <c r="W18430" s="25"/>
      <c r="X18430" s="25"/>
    </row>
    <row r="18431" spans="23:24" x14ac:dyDescent="0.2">
      <c r="W18431" s="25"/>
      <c r="X18431" s="25"/>
    </row>
    <row r="18432" spans="23:24" x14ac:dyDescent="0.2">
      <c r="W18432" s="25"/>
      <c r="X18432" s="25"/>
    </row>
    <row r="18433" spans="23:24" x14ac:dyDescent="0.2">
      <c r="W18433" s="25"/>
      <c r="X18433" s="25"/>
    </row>
    <row r="18434" spans="23:24" x14ac:dyDescent="0.2">
      <c r="W18434" s="25"/>
      <c r="X18434" s="25"/>
    </row>
    <row r="18435" spans="23:24" x14ac:dyDescent="0.2">
      <c r="W18435" s="25"/>
      <c r="X18435" s="25"/>
    </row>
    <row r="18436" spans="23:24" x14ac:dyDescent="0.2">
      <c r="W18436" s="25"/>
      <c r="X18436" s="25"/>
    </row>
    <row r="18437" spans="23:24" x14ac:dyDescent="0.2">
      <c r="W18437" s="25"/>
      <c r="X18437" s="25"/>
    </row>
    <row r="18438" spans="23:24" x14ac:dyDescent="0.2">
      <c r="W18438" s="25"/>
      <c r="X18438" s="25"/>
    </row>
    <row r="18439" spans="23:24" x14ac:dyDescent="0.2">
      <c r="W18439" s="25"/>
      <c r="X18439" s="25"/>
    </row>
    <row r="18440" spans="23:24" x14ac:dyDescent="0.2">
      <c r="W18440" s="25"/>
      <c r="X18440" s="25"/>
    </row>
    <row r="18441" spans="23:24" x14ac:dyDescent="0.2">
      <c r="W18441" s="25"/>
      <c r="X18441" s="25"/>
    </row>
    <row r="18442" spans="23:24" x14ac:dyDescent="0.2">
      <c r="W18442" s="25"/>
      <c r="X18442" s="25"/>
    </row>
    <row r="18443" spans="23:24" x14ac:dyDescent="0.2">
      <c r="W18443" s="25"/>
      <c r="X18443" s="25"/>
    </row>
    <row r="18444" spans="23:24" x14ac:dyDescent="0.2">
      <c r="W18444" s="25"/>
      <c r="X18444" s="25"/>
    </row>
    <row r="18445" spans="23:24" x14ac:dyDescent="0.2">
      <c r="W18445" s="25"/>
      <c r="X18445" s="25"/>
    </row>
    <row r="18446" spans="23:24" x14ac:dyDescent="0.2">
      <c r="W18446" s="25"/>
      <c r="X18446" s="25"/>
    </row>
    <row r="18447" spans="23:24" x14ac:dyDescent="0.2">
      <c r="W18447" s="25"/>
      <c r="X18447" s="25"/>
    </row>
    <row r="18448" spans="23:24" x14ac:dyDescent="0.2">
      <c r="W18448" s="25"/>
      <c r="X18448" s="25"/>
    </row>
    <row r="18449" spans="23:24" x14ac:dyDescent="0.2">
      <c r="W18449" s="25"/>
      <c r="X18449" s="25"/>
    </row>
    <row r="18450" spans="23:24" x14ac:dyDescent="0.2">
      <c r="W18450" s="25"/>
      <c r="X18450" s="25"/>
    </row>
    <row r="18451" spans="23:24" x14ac:dyDescent="0.2">
      <c r="W18451" s="25"/>
      <c r="X18451" s="25"/>
    </row>
    <row r="18452" spans="23:24" x14ac:dyDescent="0.2">
      <c r="W18452" s="25"/>
      <c r="X18452" s="25"/>
    </row>
    <row r="18453" spans="23:24" x14ac:dyDescent="0.2">
      <c r="W18453" s="25"/>
      <c r="X18453" s="25"/>
    </row>
    <row r="18454" spans="23:24" x14ac:dyDescent="0.2">
      <c r="W18454" s="25"/>
      <c r="X18454" s="25"/>
    </row>
    <row r="18455" spans="23:24" x14ac:dyDescent="0.2">
      <c r="W18455" s="25"/>
      <c r="X18455" s="25"/>
    </row>
    <row r="18456" spans="23:24" x14ac:dyDescent="0.2">
      <c r="W18456" s="25"/>
      <c r="X18456" s="25"/>
    </row>
    <row r="18457" spans="23:24" x14ac:dyDescent="0.2">
      <c r="W18457" s="25"/>
      <c r="X18457" s="25"/>
    </row>
    <row r="18458" spans="23:24" x14ac:dyDescent="0.2">
      <c r="W18458" s="25"/>
      <c r="X18458" s="25"/>
    </row>
    <row r="18459" spans="23:24" x14ac:dyDescent="0.2">
      <c r="W18459" s="25"/>
      <c r="X18459" s="25"/>
    </row>
    <row r="18460" spans="23:24" x14ac:dyDescent="0.2">
      <c r="W18460" s="25"/>
      <c r="X18460" s="25"/>
    </row>
    <row r="18461" spans="23:24" x14ac:dyDescent="0.2">
      <c r="W18461" s="25"/>
      <c r="X18461" s="25"/>
    </row>
    <row r="18462" spans="23:24" x14ac:dyDescent="0.2">
      <c r="W18462" s="25"/>
      <c r="X18462" s="25"/>
    </row>
    <row r="18463" spans="23:24" x14ac:dyDescent="0.2">
      <c r="W18463" s="25"/>
      <c r="X18463" s="25"/>
    </row>
    <row r="18464" spans="23:24" x14ac:dyDescent="0.2">
      <c r="W18464" s="25"/>
      <c r="X18464" s="25"/>
    </row>
    <row r="18465" spans="23:24" x14ac:dyDescent="0.2">
      <c r="W18465" s="25"/>
      <c r="X18465" s="25"/>
    </row>
    <row r="18466" spans="23:24" x14ac:dyDescent="0.2">
      <c r="W18466" s="25"/>
      <c r="X18466" s="25"/>
    </row>
    <row r="18467" spans="23:24" x14ac:dyDescent="0.2">
      <c r="W18467" s="25"/>
      <c r="X18467" s="25"/>
    </row>
    <row r="18468" spans="23:24" x14ac:dyDescent="0.2">
      <c r="W18468" s="25"/>
      <c r="X18468" s="25"/>
    </row>
    <row r="18469" spans="23:24" x14ac:dyDescent="0.2">
      <c r="W18469" s="25"/>
      <c r="X18469" s="25"/>
    </row>
    <row r="18470" spans="23:24" x14ac:dyDescent="0.2">
      <c r="W18470" s="25"/>
      <c r="X18470" s="25"/>
    </row>
    <row r="18471" spans="23:24" x14ac:dyDescent="0.2">
      <c r="W18471" s="25"/>
      <c r="X18471" s="25"/>
    </row>
    <row r="18472" spans="23:24" x14ac:dyDescent="0.2">
      <c r="W18472" s="25"/>
      <c r="X18472" s="25"/>
    </row>
    <row r="18473" spans="23:24" x14ac:dyDescent="0.2">
      <c r="W18473" s="25"/>
      <c r="X18473" s="25"/>
    </row>
    <row r="18474" spans="23:24" x14ac:dyDescent="0.2">
      <c r="W18474" s="25"/>
      <c r="X18474" s="25"/>
    </row>
    <row r="18475" spans="23:24" x14ac:dyDescent="0.2">
      <c r="W18475" s="25"/>
      <c r="X18475" s="25"/>
    </row>
    <row r="18476" spans="23:24" x14ac:dyDescent="0.2">
      <c r="W18476" s="25"/>
      <c r="X18476" s="25"/>
    </row>
    <row r="18477" spans="23:24" x14ac:dyDescent="0.2">
      <c r="W18477" s="25"/>
      <c r="X18477" s="25"/>
    </row>
    <row r="18478" spans="23:24" x14ac:dyDescent="0.2">
      <c r="W18478" s="25"/>
      <c r="X18478" s="25"/>
    </row>
    <row r="18479" spans="23:24" x14ac:dyDescent="0.2">
      <c r="W18479" s="25"/>
      <c r="X18479" s="25"/>
    </row>
    <row r="18480" spans="23:24" x14ac:dyDescent="0.2">
      <c r="W18480" s="25"/>
      <c r="X18480" s="25"/>
    </row>
    <row r="18481" spans="23:24" x14ac:dyDescent="0.2">
      <c r="W18481" s="25"/>
      <c r="X18481" s="25"/>
    </row>
    <row r="18482" spans="23:24" x14ac:dyDescent="0.2">
      <c r="W18482" s="25"/>
      <c r="X18482" s="25"/>
    </row>
    <row r="18483" spans="23:24" x14ac:dyDescent="0.2">
      <c r="W18483" s="25"/>
      <c r="X18483" s="25"/>
    </row>
    <row r="18484" spans="23:24" x14ac:dyDescent="0.2">
      <c r="W18484" s="25"/>
      <c r="X18484" s="25"/>
    </row>
    <row r="18485" spans="23:24" x14ac:dyDescent="0.2">
      <c r="W18485" s="25"/>
      <c r="X18485" s="25"/>
    </row>
    <row r="18486" spans="23:24" x14ac:dyDescent="0.2">
      <c r="W18486" s="25"/>
      <c r="X18486" s="25"/>
    </row>
    <row r="18487" spans="23:24" x14ac:dyDescent="0.2">
      <c r="W18487" s="25"/>
      <c r="X18487" s="25"/>
    </row>
    <row r="18488" spans="23:24" x14ac:dyDescent="0.2">
      <c r="W18488" s="25"/>
      <c r="X18488" s="25"/>
    </row>
    <row r="18489" spans="23:24" x14ac:dyDescent="0.2">
      <c r="W18489" s="25"/>
      <c r="X18489" s="25"/>
    </row>
    <row r="18490" spans="23:24" x14ac:dyDescent="0.2">
      <c r="W18490" s="25"/>
      <c r="X18490" s="25"/>
    </row>
    <row r="18491" spans="23:24" x14ac:dyDescent="0.2">
      <c r="W18491" s="25"/>
      <c r="X18491" s="25"/>
    </row>
    <row r="18492" spans="23:24" x14ac:dyDescent="0.2">
      <c r="W18492" s="25"/>
      <c r="X18492" s="25"/>
    </row>
    <row r="18493" spans="23:24" x14ac:dyDescent="0.2">
      <c r="W18493" s="25"/>
      <c r="X18493" s="25"/>
    </row>
    <row r="18494" spans="23:24" x14ac:dyDescent="0.2">
      <c r="W18494" s="25"/>
      <c r="X18494" s="25"/>
    </row>
    <row r="18495" spans="23:24" x14ac:dyDescent="0.2">
      <c r="W18495" s="25"/>
      <c r="X18495" s="25"/>
    </row>
    <row r="18496" spans="23:24" x14ac:dyDescent="0.2">
      <c r="W18496" s="25"/>
      <c r="X18496" s="25"/>
    </row>
    <row r="18497" spans="23:24" x14ac:dyDescent="0.2">
      <c r="W18497" s="25"/>
      <c r="X18497" s="25"/>
    </row>
    <row r="18498" spans="23:24" x14ac:dyDescent="0.2">
      <c r="W18498" s="25"/>
      <c r="X18498" s="25"/>
    </row>
    <row r="18499" spans="23:24" x14ac:dyDescent="0.2">
      <c r="W18499" s="25"/>
      <c r="X18499" s="25"/>
    </row>
    <row r="18500" spans="23:24" x14ac:dyDescent="0.2">
      <c r="W18500" s="25"/>
      <c r="X18500" s="25"/>
    </row>
    <row r="18501" spans="23:24" x14ac:dyDescent="0.2">
      <c r="W18501" s="25"/>
      <c r="X18501" s="25"/>
    </row>
    <row r="18502" spans="23:24" x14ac:dyDescent="0.2">
      <c r="W18502" s="25"/>
      <c r="X18502" s="25"/>
    </row>
    <row r="18503" spans="23:24" x14ac:dyDescent="0.2">
      <c r="W18503" s="25"/>
      <c r="X18503" s="25"/>
    </row>
    <row r="18504" spans="23:24" x14ac:dyDescent="0.2">
      <c r="W18504" s="25"/>
      <c r="X18504" s="25"/>
    </row>
    <row r="18505" spans="23:24" x14ac:dyDescent="0.2">
      <c r="W18505" s="25"/>
      <c r="X18505" s="25"/>
    </row>
    <row r="18506" spans="23:24" x14ac:dyDescent="0.2">
      <c r="W18506" s="25"/>
      <c r="X18506" s="25"/>
    </row>
    <row r="18507" spans="23:24" x14ac:dyDescent="0.2">
      <c r="W18507" s="25"/>
      <c r="X18507" s="25"/>
    </row>
    <row r="18508" spans="23:24" x14ac:dyDescent="0.2">
      <c r="W18508" s="25"/>
      <c r="X18508" s="25"/>
    </row>
    <row r="18509" spans="23:24" x14ac:dyDescent="0.2">
      <c r="W18509" s="25"/>
      <c r="X18509" s="25"/>
    </row>
    <row r="18510" spans="23:24" x14ac:dyDescent="0.2">
      <c r="W18510" s="25"/>
      <c r="X18510" s="25"/>
    </row>
    <row r="18511" spans="23:24" x14ac:dyDescent="0.2">
      <c r="W18511" s="25"/>
      <c r="X18511" s="25"/>
    </row>
    <row r="18512" spans="23:24" x14ac:dyDescent="0.2">
      <c r="W18512" s="25"/>
      <c r="X18512" s="25"/>
    </row>
    <row r="18513" spans="23:24" x14ac:dyDescent="0.2">
      <c r="W18513" s="25"/>
      <c r="X18513" s="25"/>
    </row>
    <row r="18514" spans="23:24" x14ac:dyDescent="0.2">
      <c r="W18514" s="25"/>
      <c r="X18514" s="25"/>
    </row>
    <row r="18515" spans="23:24" x14ac:dyDescent="0.2">
      <c r="W18515" s="25"/>
      <c r="X18515" s="25"/>
    </row>
    <row r="18516" spans="23:24" x14ac:dyDescent="0.2">
      <c r="W18516" s="25"/>
      <c r="X18516" s="25"/>
    </row>
    <row r="18517" spans="23:24" x14ac:dyDescent="0.2">
      <c r="W18517" s="25"/>
      <c r="X18517" s="25"/>
    </row>
    <row r="18518" spans="23:24" x14ac:dyDescent="0.2">
      <c r="W18518" s="25"/>
      <c r="X18518" s="25"/>
    </row>
    <row r="18519" spans="23:24" x14ac:dyDescent="0.2">
      <c r="W18519" s="25"/>
      <c r="X18519" s="25"/>
    </row>
    <row r="18520" spans="23:24" x14ac:dyDescent="0.2">
      <c r="W18520" s="25"/>
      <c r="X18520" s="25"/>
    </row>
    <row r="18521" spans="23:24" x14ac:dyDescent="0.2">
      <c r="W18521" s="25"/>
      <c r="X18521" s="25"/>
    </row>
    <row r="18522" spans="23:24" x14ac:dyDescent="0.2">
      <c r="W18522" s="25"/>
      <c r="X18522" s="25"/>
    </row>
    <row r="18523" spans="23:24" x14ac:dyDescent="0.2">
      <c r="W18523" s="25"/>
      <c r="X18523" s="25"/>
    </row>
    <row r="18524" spans="23:24" x14ac:dyDescent="0.2">
      <c r="W18524" s="25"/>
      <c r="X18524" s="25"/>
    </row>
    <row r="18525" spans="23:24" x14ac:dyDescent="0.2">
      <c r="W18525" s="25"/>
      <c r="X18525" s="25"/>
    </row>
    <row r="18526" spans="23:24" x14ac:dyDescent="0.2">
      <c r="W18526" s="25"/>
      <c r="X18526" s="25"/>
    </row>
    <row r="18527" spans="23:24" x14ac:dyDescent="0.2">
      <c r="W18527" s="25"/>
      <c r="X18527" s="25"/>
    </row>
    <row r="18528" spans="23:24" x14ac:dyDescent="0.2">
      <c r="W18528" s="25"/>
      <c r="X18528" s="25"/>
    </row>
    <row r="18529" spans="23:24" x14ac:dyDescent="0.2">
      <c r="W18529" s="25"/>
      <c r="X18529" s="25"/>
    </row>
    <row r="18530" spans="23:24" x14ac:dyDescent="0.2">
      <c r="W18530" s="25"/>
      <c r="X18530" s="25"/>
    </row>
    <row r="18531" spans="23:24" x14ac:dyDescent="0.2">
      <c r="W18531" s="25"/>
      <c r="X18531" s="25"/>
    </row>
    <row r="18532" spans="23:24" x14ac:dyDescent="0.2">
      <c r="W18532" s="25"/>
      <c r="X18532" s="25"/>
    </row>
    <row r="18533" spans="23:24" x14ac:dyDescent="0.2">
      <c r="W18533" s="25"/>
      <c r="X18533" s="25"/>
    </row>
    <row r="18534" spans="23:24" x14ac:dyDescent="0.2">
      <c r="W18534" s="25"/>
      <c r="X18534" s="25"/>
    </row>
    <row r="18535" spans="23:24" x14ac:dyDescent="0.2">
      <c r="W18535" s="25"/>
      <c r="X18535" s="25"/>
    </row>
    <row r="18536" spans="23:24" x14ac:dyDescent="0.2">
      <c r="W18536" s="25"/>
      <c r="X18536" s="25"/>
    </row>
    <row r="18537" spans="23:24" x14ac:dyDescent="0.2">
      <c r="W18537" s="25"/>
      <c r="X18537" s="25"/>
    </row>
    <row r="18538" spans="23:24" x14ac:dyDescent="0.2">
      <c r="W18538" s="25"/>
      <c r="X18538" s="25"/>
    </row>
    <row r="18539" spans="23:24" x14ac:dyDescent="0.2">
      <c r="W18539" s="25"/>
      <c r="X18539" s="25"/>
    </row>
    <row r="18540" spans="23:24" x14ac:dyDescent="0.2">
      <c r="W18540" s="25"/>
      <c r="X18540" s="25"/>
    </row>
    <row r="18541" spans="23:24" x14ac:dyDescent="0.2">
      <c r="W18541" s="25"/>
      <c r="X18541" s="25"/>
    </row>
    <row r="18542" spans="23:24" x14ac:dyDescent="0.2">
      <c r="W18542" s="25"/>
      <c r="X18542" s="25"/>
    </row>
    <row r="18543" spans="23:24" x14ac:dyDescent="0.2">
      <c r="W18543" s="25"/>
      <c r="X18543" s="25"/>
    </row>
    <row r="18544" spans="23:24" x14ac:dyDescent="0.2">
      <c r="W18544" s="25"/>
      <c r="X18544" s="25"/>
    </row>
    <row r="18545" spans="23:24" x14ac:dyDescent="0.2">
      <c r="W18545" s="25"/>
      <c r="X18545" s="25"/>
    </row>
    <row r="18546" spans="23:24" x14ac:dyDescent="0.2">
      <c r="W18546" s="25"/>
      <c r="X18546" s="25"/>
    </row>
    <row r="18547" spans="23:24" x14ac:dyDescent="0.2">
      <c r="W18547" s="25"/>
      <c r="X18547" s="25"/>
    </row>
    <row r="18548" spans="23:24" x14ac:dyDescent="0.2">
      <c r="W18548" s="25"/>
      <c r="X18548" s="25"/>
    </row>
    <row r="18549" spans="23:24" x14ac:dyDescent="0.2">
      <c r="W18549" s="25"/>
      <c r="X18549" s="25"/>
    </row>
    <row r="18550" spans="23:24" x14ac:dyDescent="0.2">
      <c r="W18550" s="25"/>
      <c r="X18550" s="25"/>
    </row>
    <row r="18551" spans="23:24" x14ac:dyDescent="0.2">
      <c r="W18551" s="25"/>
      <c r="X18551" s="25"/>
    </row>
    <row r="18552" spans="23:24" x14ac:dyDescent="0.2">
      <c r="W18552" s="25"/>
      <c r="X18552" s="25"/>
    </row>
    <row r="18553" spans="23:24" x14ac:dyDescent="0.2">
      <c r="W18553" s="25"/>
      <c r="X18553" s="25"/>
    </row>
    <row r="18554" spans="23:24" x14ac:dyDescent="0.2">
      <c r="W18554" s="25"/>
      <c r="X18554" s="25"/>
    </row>
    <row r="18555" spans="23:24" x14ac:dyDescent="0.2">
      <c r="W18555" s="25"/>
      <c r="X18555" s="25"/>
    </row>
    <row r="18556" spans="23:24" x14ac:dyDescent="0.2">
      <c r="W18556" s="25"/>
      <c r="X18556" s="25"/>
    </row>
    <row r="18557" spans="23:24" x14ac:dyDescent="0.2">
      <c r="W18557" s="25"/>
      <c r="X18557" s="25"/>
    </row>
    <row r="18558" spans="23:24" x14ac:dyDescent="0.2">
      <c r="W18558" s="25"/>
      <c r="X18558" s="25"/>
    </row>
    <row r="18559" spans="23:24" x14ac:dyDescent="0.2">
      <c r="W18559" s="25"/>
      <c r="X18559" s="25"/>
    </row>
    <row r="18560" spans="23:24" x14ac:dyDescent="0.2">
      <c r="W18560" s="25"/>
      <c r="X18560" s="25"/>
    </row>
    <row r="18561" spans="23:24" x14ac:dyDescent="0.2">
      <c r="W18561" s="25"/>
      <c r="X18561" s="25"/>
    </row>
    <row r="18562" spans="23:24" x14ac:dyDescent="0.2">
      <c r="W18562" s="25"/>
      <c r="X18562" s="25"/>
    </row>
    <row r="18563" spans="23:24" x14ac:dyDescent="0.2">
      <c r="W18563" s="25"/>
      <c r="X18563" s="25"/>
    </row>
    <row r="18564" spans="23:24" x14ac:dyDescent="0.2">
      <c r="W18564" s="25"/>
      <c r="X18564" s="25"/>
    </row>
    <row r="18565" spans="23:24" x14ac:dyDescent="0.2">
      <c r="W18565" s="25"/>
      <c r="X18565" s="25"/>
    </row>
    <row r="18566" spans="23:24" x14ac:dyDescent="0.2">
      <c r="W18566" s="25"/>
      <c r="X18566" s="25"/>
    </row>
    <row r="18567" spans="23:24" x14ac:dyDescent="0.2">
      <c r="W18567" s="25"/>
      <c r="X18567" s="25"/>
    </row>
    <row r="18568" spans="23:24" x14ac:dyDescent="0.2">
      <c r="W18568" s="25"/>
      <c r="X18568" s="25"/>
    </row>
    <row r="18569" spans="23:24" x14ac:dyDescent="0.2">
      <c r="W18569" s="25"/>
      <c r="X18569" s="25"/>
    </row>
    <row r="18570" spans="23:24" x14ac:dyDescent="0.2">
      <c r="W18570" s="25"/>
      <c r="X18570" s="25"/>
    </row>
    <row r="18571" spans="23:24" x14ac:dyDescent="0.2">
      <c r="W18571" s="25"/>
      <c r="X18571" s="25"/>
    </row>
    <row r="18572" spans="23:24" x14ac:dyDescent="0.2">
      <c r="W18572" s="25"/>
      <c r="X18572" s="25"/>
    </row>
    <row r="18573" spans="23:24" x14ac:dyDescent="0.2">
      <c r="W18573" s="25"/>
      <c r="X18573" s="25"/>
    </row>
    <row r="18574" spans="23:24" x14ac:dyDescent="0.2">
      <c r="W18574" s="25"/>
      <c r="X18574" s="25"/>
    </row>
    <row r="18575" spans="23:24" x14ac:dyDescent="0.2">
      <c r="W18575" s="25"/>
      <c r="X18575" s="25"/>
    </row>
    <row r="18576" spans="23:24" x14ac:dyDescent="0.2">
      <c r="W18576" s="25"/>
      <c r="X18576" s="25"/>
    </row>
    <row r="18577" spans="23:24" x14ac:dyDescent="0.2">
      <c r="W18577" s="25"/>
      <c r="X18577" s="25"/>
    </row>
    <row r="18578" spans="23:24" x14ac:dyDescent="0.2">
      <c r="W18578" s="25"/>
      <c r="X18578" s="25"/>
    </row>
    <row r="18579" spans="23:24" x14ac:dyDescent="0.2">
      <c r="W18579" s="25"/>
      <c r="X18579" s="25"/>
    </row>
    <row r="18580" spans="23:24" x14ac:dyDescent="0.2">
      <c r="W18580" s="25"/>
      <c r="X18580" s="25"/>
    </row>
    <row r="18581" spans="23:24" x14ac:dyDescent="0.2">
      <c r="W18581" s="25"/>
      <c r="X18581" s="25"/>
    </row>
    <row r="18582" spans="23:24" x14ac:dyDescent="0.2">
      <c r="W18582" s="25"/>
      <c r="X18582" s="25"/>
    </row>
    <row r="18583" spans="23:24" x14ac:dyDescent="0.2">
      <c r="W18583" s="25"/>
      <c r="X18583" s="25"/>
    </row>
    <row r="18584" spans="23:24" x14ac:dyDescent="0.2">
      <c r="W18584" s="25"/>
      <c r="X18584" s="25"/>
    </row>
    <row r="18585" spans="23:24" x14ac:dyDescent="0.2">
      <c r="W18585" s="25"/>
      <c r="X18585" s="25"/>
    </row>
    <row r="18586" spans="23:24" x14ac:dyDescent="0.2">
      <c r="W18586" s="25"/>
      <c r="X18586" s="25"/>
    </row>
    <row r="18587" spans="23:24" x14ac:dyDescent="0.2">
      <c r="W18587" s="25"/>
      <c r="X18587" s="25"/>
    </row>
    <row r="18588" spans="23:24" x14ac:dyDescent="0.2">
      <c r="W18588" s="25"/>
      <c r="X18588" s="25"/>
    </row>
    <row r="18589" spans="23:24" x14ac:dyDescent="0.2">
      <c r="W18589" s="25"/>
      <c r="X18589" s="25"/>
    </row>
    <row r="18590" spans="23:24" x14ac:dyDescent="0.2">
      <c r="W18590" s="25"/>
      <c r="X18590" s="25"/>
    </row>
    <row r="18591" spans="23:24" x14ac:dyDescent="0.2">
      <c r="W18591" s="25"/>
      <c r="X18591" s="25"/>
    </row>
    <row r="18592" spans="23:24" x14ac:dyDescent="0.2">
      <c r="W18592" s="25"/>
      <c r="X18592" s="25"/>
    </row>
    <row r="18593" spans="23:24" x14ac:dyDescent="0.2">
      <c r="W18593" s="25"/>
      <c r="X18593" s="25"/>
    </row>
    <row r="18594" spans="23:24" x14ac:dyDescent="0.2">
      <c r="W18594" s="25"/>
      <c r="X18594" s="25"/>
    </row>
    <row r="18595" spans="23:24" x14ac:dyDescent="0.2">
      <c r="W18595" s="25"/>
      <c r="X18595" s="25"/>
    </row>
    <row r="18596" spans="23:24" x14ac:dyDescent="0.2">
      <c r="W18596" s="25"/>
      <c r="X18596" s="25"/>
    </row>
    <row r="18597" spans="23:24" x14ac:dyDescent="0.2">
      <c r="W18597" s="25"/>
      <c r="X18597" s="25"/>
    </row>
    <row r="18598" spans="23:24" x14ac:dyDescent="0.2">
      <c r="W18598" s="25"/>
      <c r="X18598" s="25"/>
    </row>
    <row r="18599" spans="23:24" x14ac:dyDescent="0.2">
      <c r="W18599" s="25"/>
      <c r="X18599" s="25"/>
    </row>
    <row r="18600" spans="23:24" x14ac:dyDescent="0.2">
      <c r="W18600" s="25"/>
      <c r="X18600" s="25"/>
    </row>
    <row r="18601" spans="23:24" x14ac:dyDescent="0.2">
      <c r="W18601" s="25"/>
      <c r="X18601" s="25"/>
    </row>
    <row r="18602" spans="23:24" x14ac:dyDescent="0.2">
      <c r="W18602" s="25"/>
      <c r="X18602" s="25"/>
    </row>
    <row r="18603" spans="23:24" x14ac:dyDescent="0.2">
      <c r="W18603" s="25"/>
      <c r="X18603" s="25"/>
    </row>
    <row r="18604" spans="23:24" x14ac:dyDescent="0.2">
      <c r="W18604" s="25"/>
      <c r="X18604" s="25"/>
    </row>
    <row r="18605" spans="23:24" x14ac:dyDescent="0.2">
      <c r="W18605" s="25"/>
      <c r="X18605" s="25"/>
    </row>
    <row r="18606" spans="23:24" x14ac:dyDescent="0.2">
      <c r="W18606" s="25"/>
      <c r="X18606" s="25"/>
    </row>
    <row r="18607" spans="23:24" x14ac:dyDescent="0.2">
      <c r="W18607" s="25"/>
      <c r="X18607" s="25"/>
    </row>
    <row r="18608" spans="23:24" x14ac:dyDescent="0.2">
      <c r="W18608" s="25"/>
      <c r="X18608" s="25"/>
    </row>
    <row r="18609" spans="23:24" x14ac:dyDescent="0.2">
      <c r="W18609" s="25"/>
      <c r="X18609" s="25"/>
    </row>
    <row r="18610" spans="23:24" x14ac:dyDescent="0.2">
      <c r="W18610" s="25"/>
      <c r="X18610" s="25"/>
    </row>
    <row r="18611" spans="23:24" x14ac:dyDescent="0.2">
      <c r="W18611" s="25"/>
      <c r="X18611" s="25"/>
    </row>
    <row r="18612" spans="23:24" x14ac:dyDescent="0.2">
      <c r="W18612" s="25"/>
      <c r="X18612" s="25"/>
    </row>
    <row r="18613" spans="23:24" x14ac:dyDescent="0.2">
      <c r="W18613" s="25"/>
      <c r="X18613" s="25"/>
    </row>
    <row r="18614" spans="23:24" x14ac:dyDescent="0.2">
      <c r="W18614" s="25"/>
      <c r="X18614" s="25"/>
    </row>
    <row r="18615" spans="23:24" x14ac:dyDescent="0.2">
      <c r="W18615" s="25"/>
      <c r="X18615" s="25"/>
    </row>
    <row r="18616" spans="23:24" x14ac:dyDescent="0.2">
      <c r="W18616" s="25"/>
      <c r="X18616" s="25"/>
    </row>
    <row r="18617" spans="23:24" x14ac:dyDescent="0.2">
      <c r="W18617" s="25"/>
      <c r="X18617" s="25"/>
    </row>
    <row r="18618" spans="23:24" x14ac:dyDescent="0.2">
      <c r="W18618" s="25"/>
      <c r="X18618" s="25"/>
    </row>
    <row r="18619" spans="23:24" x14ac:dyDescent="0.2">
      <c r="W18619" s="25"/>
      <c r="X18619" s="25"/>
    </row>
    <row r="18620" spans="23:24" x14ac:dyDescent="0.2">
      <c r="W18620" s="25"/>
      <c r="X18620" s="25"/>
    </row>
    <row r="18621" spans="23:24" x14ac:dyDescent="0.2">
      <c r="W18621" s="25"/>
      <c r="X18621" s="25"/>
    </row>
    <row r="18622" spans="23:24" x14ac:dyDescent="0.2">
      <c r="W18622" s="25"/>
      <c r="X18622" s="25"/>
    </row>
    <row r="18623" spans="23:24" x14ac:dyDescent="0.2">
      <c r="W18623" s="25"/>
      <c r="X18623" s="25"/>
    </row>
    <row r="18624" spans="23:24" x14ac:dyDescent="0.2">
      <c r="W18624" s="25"/>
      <c r="X18624" s="25"/>
    </row>
    <row r="18625" spans="23:24" x14ac:dyDescent="0.2">
      <c r="W18625" s="25"/>
      <c r="X18625" s="25"/>
    </row>
    <row r="18626" spans="23:24" x14ac:dyDescent="0.2">
      <c r="W18626" s="25"/>
      <c r="X18626" s="25"/>
    </row>
    <row r="18627" spans="23:24" x14ac:dyDescent="0.2">
      <c r="W18627" s="25"/>
      <c r="X18627" s="25"/>
    </row>
    <row r="18628" spans="23:24" x14ac:dyDescent="0.2">
      <c r="W18628" s="25"/>
      <c r="X18628" s="25"/>
    </row>
    <row r="18629" spans="23:24" x14ac:dyDescent="0.2">
      <c r="W18629" s="25"/>
      <c r="X18629" s="25"/>
    </row>
    <row r="18630" spans="23:24" x14ac:dyDescent="0.2">
      <c r="W18630" s="25"/>
      <c r="X18630" s="25"/>
    </row>
    <row r="18631" spans="23:24" x14ac:dyDescent="0.2">
      <c r="W18631" s="25"/>
      <c r="X18631" s="25"/>
    </row>
    <row r="18632" spans="23:24" x14ac:dyDescent="0.2">
      <c r="W18632" s="25"/>
      <c r="X18632" s="25"/>
    </row>
    <row r="18633" spans="23:24" x14ac:dyDescent="0.2">
      <c r="W18633" s="25"/>
      <c r="X18633" s="25"/>
    </row>
    <row r="18634" spans="23:24" x14ac:dyDescent="0.2">
      <c r="W18634" s="25"/>
      <c r="X18634" s="25"/>
    </row>
    <row r="18635" spans="23:24" x14ac:dyDescent="0.2">
      <c r="W18635" s="25"/>
      <c r="X18635" s="25"/>
    </row>
    <row r="18636" spans="23:24" x14ac:dyDescent="0.2">
      <c r="W18636" s="25"/>
      <c r="X18636" s="25"/>
    </row>
    <row r="18637" spans="23:24" x14ac:dyDescent="0.2">
      <c r="W18637" s="25"/>
      <c r="X18637" s="25"/>
    </row>
    <row r="18638" spans="23:24" x14ac:dyDescent="0.2">
      <c r="W18638" s="25"/>
      <c r="X18638" s="25"/>
    </row>
    <row r="18639" spans="23:24" x14ac:dyDescent="0.2">
      <c r="W18639" s="25"/>
      <c r="X18639" s="25"/>
    </row>
    <row r="18640" spans="23:24" x14ac:dyDescent="0.2">
      <c r="W18640" s="25"/>
      <c r="X18640" s="25"/>
    </row>
    <row r="18641" spans="23:24" x14ac:dyDescent="0.2">
      <c r="W18641" s="25"/>
      <c r="X18641" s="25"/>
    </row>
    <row r="18642" spans="23:24" x14ac:dyDescent="0.2">
      <c r="W18642" s="25"/>
      <c r="X18642" s="25"/>
    </row>
    <row r="18643" spans="23:24" x14ac:dyDescent="0.2">
      <c r="W18643" s="25"/>
      <c r="X18643" s="25"/>
    </row>
    <row r="18644" spans="23:24" x14ac:dyDescent="0.2">
      <c r="W18644" s="25"/>
      <c r="X18644" s="25"/>
    </row>
    <row r="18645" spans="23:24" x14ac:dyDescent="0.2">
      <c r="W18645" s="25"/>
      <c r="X18645" s="25"/>
    </row>
    <row r="18646" spans="23:24" x14ac:dyDescent="0.2">
      <c r="W18646" s="25"/>
      <c r="X18646" s="25"/>
    </row>
    <row r="18647" spans="23:24" x14ac:dyDescent="0.2">
      <c r="W18647" s="25"/>
      <c r="X18647" s="25"/>
    </row>
    <row r="18648" spans="23:24" x14ac:dyDescent="0.2">
      <c r="W18648" s="25"/>
      <c r="X18648" s="25"/>
    </row>
    <row r="18649" spans="23:24" x14ac:dyDescent="0.2">
      <c r="W18649" s="25"/>
      <c r="X18649" s="25"/>
    </row>
    <row r="18650" spans="23:24" x14ac:dyDescent="0.2">
      <c r="W18650" s="25"/>
      <c r="X18650" s="25"/>
    </row>
    <row r="18651" spans="23:24" x14ac:dyDescent="0.2">
      <c r="W18651" s="25"/>
      <c r="X18651" s="25"/>
    </row>
    <row r="18652" spans="23:24" x14ac:dyDescent="0.2">
      <c r="W18652" s="25"/>
      <c r="X18652" s="25"/>
    </row>
    <row r="18653" spans="23:24" x14ac:dyDescent="0.2">
      <c r="W18653" s="25"/>
      <c r="X18653" s="25"/>
    </row>
    <row r="18654" spans="23:24" x14ac:dyDescent="0.2">
      <c r="W18654" s="25"/>
      <c r="X18654" s="25"/>
    </row>
    <row r="18655" spans="23:24" x14ac:dyDescent="0.2">
      <c r="W18655" s="25"/>
      <c r="X18655" s="25"/>
    </row>
    <row r="18656" spans="23:24" x14ac:dyDescent="0.2">
      <c r="W18656" s="25"/>
      <c r="X18656" s="25"/>
    </row>
    <row r="18657" spans="23:24" x14ac:dyDescent="0.2">
      <c r="W18657" s="25"/>
      <c r="X18657" s="25"/>
    </row>
    <row r="18658" spans="23:24" x14ac:dyDescent="0.2">
      <c r="W18658" s="25"/>
      <c r="X18658" s="25"/>
    </row>
    <row r="18659" spans="23:24" x14ac:dyDescent="0.2">
      <c r="W18659" s="25"/>
      <c r="X18659" s="25"/>
    </row>
    <row r="18660" spans="23:24" x14ac:dyDescent="0.2">
      <c r="W18660" s="25"/>
      <c r="X18660" s="25"/>
    </row>
    <row r="18661" spans="23:24" x14ac:dyDescent="0.2">
      <c r="W18661" s="25"/>
      <c r="X18661" s="25"/>
    </row>
    <row r="18662" spans="23:24" x14ac:dyDescent="0.2">
      <c r="W18662" s="25"/>
      <c r="X18662" s="25"/>
    </row>
    <row r="18663" spans="23:24" x14ac:dyDescent="0.2">
      <c r="W18663" s="25"/>
      <c r="X18663" s="25"/>
    </row>
    <row r="18664" spans="23:24" x14ac:dyDescent="0.2">
      <c r="W18664" s="25"/>
      <c r="X18664" s="25"/>
    </row>
    <row r="18665" spans="23:24" x14ac:dyDescent="0.2">
      <c r="W18665" s="25"/>
      <c r="X18665" s="25"/>
    </row>
    <row r="18666" spans="23:24" x14ac:dyDescent="0.2">
      <c r="W18666" s="25"/>
      <c r="X18666" s="25"/>
    </row>
    <row r="18667" spans="23:24" x14ac:dyDescent="0.2">
      <c r="W18667" s="25"/>
      <c r="X18667" s="25"/>
    </row>
    <row r="18668" spans="23:24" x14ac:dyDescent="0.2">
      <c r="W18668" s="25"/>
      <c r="X18668" s="25"/>
    </row>
    <row r="18669" spans="23:24" x14ac:dyDescent="0.2">
      <c r="W18669" s="25"/>
      <c r="X18669" s="25"/>
    </row>
    <row r="18670" spans="23:24" x14ac:dyDescent="0.2">
      <c r="W18670" s="25"/>
      <c r="X18670" s="25"/>
    </row>
    <row r="18671" spans="23:24" x14ac:dyDescent="0.2">
      <c r="W18671" s="25"/>
      <c r="X18671" s="25"/>
    </row>
    <row r="18672" spans="23:24" x14ac:dyDescent="0.2">
      <c r="W18672" s="25"/>
      <c r="X18672" s="25"/>
    </row>
    <row r="18673" spans="23:24" x14ac:dyDescent="0.2">
      <c r="W18673" s="25"/>
      <c r="X18673" s="25"/>
    </row>
    <row r="18674" spans="23:24" x14ac:dyDescent="0.2">
      <c r="W18674" s="25"/>
      <c r="X18674" s="25"/>
    </row>
    <row r="18675" spans="23:24" x14ac:dyDescent="0.2">
      <c r="W18675" s="25"/>
      <c r="X18675" s="25"/>
    </row>
    <row r="18676" spans="23:24" x14ac:dyDescent="0.2">
      <c r="W18676" s="25"/>
      <c r="X18676" s="25"/>
    </row>
    <row r="18677" spans="23:24" x14ac:dyDescent="0.2">
      <c r="W18677" s="25"/>
      <c r="X18677" s="25"/>
    </row>
    <row r="18678" spans="23:24" x14ac:dyDescent="0.2">
      <c r="W18678" s="25"/>
      <c r="X18678" s="25"/>
    </row>
    <row r="18679" spans="23:24" x14ac:dyDescent="0.2">
      <c r="W18679" s="25"/>
      <c r="X18679" s="25"/>
    </row>
    <row r="18680" spans="23:24" x14ac:dyDescent="0.2">
      <c r="W18680" s="25"/>
      <c r="X18680" s="25"/>
    </row>
    <row r="18681" spans="23:24" x14ac:dyDescent="0.2">
      <c r="W18681" s="25"/>
      <c r="X18681" s="25"/>
    </row>
    <row r="18682" spans="23:24" x14ac:dyDescent="0.2">
      <c r="W18682" s="25"/>
      <c r="X18682" s="25"/>
    </row>
    <row r="18683" spans="23:24" x14ac:dyDescent="0.2">
      <c r="W18683" s="25"/>
      <c r="X18683" s="25"/>
    </row>
    <row r="18684" spans="23:24" x14ac:dyDescent="0.2">
      <c r="W18684" s="25"/>
      <c r="X18684" s="25"/>
    </row>
    <row r="18685" spans="23:24" x14ac:dyDescent="0.2">
      <c r="W18685" s="25"/>
      <c r="X18685" s="25"/>
    </row>
    <row r="18686" spans="23:24" x14ac:dyDescent="0.2">
      <c r="W18686" s="25"/>
      <c r="X18686" s="25"/>
    </row>
    <row r="18687" spans="23:24" x14ac:dyDescent="0.2">
      <c r="W18687" s="25"/>
      <c r="X18687" s="25"/>
    </row>
    <row r="18688" spans="23:24" x14ac:dyDescent="0.2">
      <c r="W18688" s="25"/>
      <c r="X18688" s="25"/>
    </row>
    <row r="18689" spans="23:24" x14ac:dyDescent="0.2">
      <c r="W18689" s="25"/>
      <c r="X18689" s="25"/>
    </row>
    <row r="18690" spans="23:24" x14ac:dyDescent="0.2">
      <c r="W18690" s="25"/>
      <c r="X18690" s="25"/>
    </row>
    <row r="18691" spans="23:24" x14ac:dyDescent="0.2">
      <c r="W18691" s="25"/>
      <c r="X18691" s="25"/>
    </row>
    <row r="18692" spans="23:24" x14ac:dyDescent="0.2">
      <c r="W18692" s="25"/>
      <c r="X18692" s="25"/>
    </row>
    <row r="18693" spans="23:24" x14ac:dyDescent="0.2">
      <c r="W18693" s="25"/>
      <c r="X18693" s="25"/>
    </row>
    <row r="18694" spans="23:24" x14ac:dyDescent="0.2">
      <c r="W18694" s="25"/>
      <c r="X18694" s="25"/>
    </row>
    <row r="18695" spans="23:24" x14ac:dyDescent="0.2">
      <c r="W18695" s="25"/>
      <c r="X18695" s="25"/>
    </row>
    <row r="18696" spans="23:24" x14ac:dyDescent="0.2">
      <c r="W18696" s="25"/>
      <c r="X18696" s="25"/>
    </row>
    <row r="18697" spans="23:24" x14ac:dyDescent="0.2">
      <c r="W18697" s="25"/>
      <c r="X18697" s="25"/>
    </row>
    <row r="18698" spans="23:24" x14ac:dyDescent="0.2">
      <c r="W18698" s="25"/>
      <c r="X18698" s="25"/>
    </row>
    <row r="18699" spans="23:24" x14ac:dyDescent="0.2">
      <c r="W18699" s="25"/>
      <c r="X18699" s="25"/>
    </row>
    <row r="18700" spans="23:24" x14ac:dyDescent="0.2">
      <c r="W18700" s="25"/>
      <c r="X18700" s="25"/>
    </row>
    <row r="18701" spans="23:24" x14ac:dyDescent="0.2">
      <c r="W18701" s="25"/>
      <c r="X18701" s="25"/>
    </row>
    <row r="18702" spans="23:24" x14ac:dyDescent="0.2">
      <c r="W18702" s="25"/>
      <c r="X18702" s="25"/>
    </row>
    <row r="18703" spans="23:24" x14ac:dyDescent="0.2">
      <c r="W18703" s="25"/>
      <c r="X18703" s="25"/>
    </row>
    <row r="18704" spans="23:24" x14ac:dyDescent="0.2">
      <c r="W18704" s="25"/>
      <c r="X18704" s="25"/>
    </row>
    <row r="18705" spans="23:24" x14ac:dyDescent="0.2">
      <c r="W18705" s="25"/>
      <c r="X18705" s="25"/>
    </row>
    <row r="18706" spans="23:24" x14ac:dyDescent="0.2">
      <c r="W18706" s="25"/>
      <c r="X18706" s="25"/>
    </row>
    <row r="18707" spans="23:24" x14ac:dyDescent="0.2">
      <c r="W18707" s="25"/>
      <c r="X18707" s="25"/>
    </row>
    <row r="18708" spans="23:24" x14ac:dyDescent="0.2">
      <c r="W18708" s="25"/>
      <c r="X18708" s="25"/>
    </row>
    <row r="18709" spans="23:24" x14ac:dyDescent="0.2">
      <c r="W18709" s="25"/>
      <c r="X18709" s="25"/>
    </row>
    <row r="18710" spans="23:24" x14ac:dyDescent="0.2">
      <c r="W18710" s="25"/>
      <c r="X18710" s="25"/>
    </row>
    <row r="18711" spans="23:24" x14ac:dyDescent="0.2">
      <c r="W18711" s="25"/>
      <c r="X18711" s="25"/>
    </row>
    <row r="18712" spans="23:24" x14ac:dyDescent="0.2">
      <c r="W18712" s="25"/>
      <c r="X18712" s="25"/>
    </row>
    <row r="18713" spans="23:24" x14ac:dyDescent="0.2">
      <c r="W18713" s="25"/>
      <c r="X18713" s="25"/>
    </row>
    <row r="18714" spans="23:24" x14ac:dyDescent="0.2">
      <c r="W18714" s="25"/>
      <c r="X18714" s="25"/>
    </row>
    <row r="18715" spans="23:24" x14ac:dyDescent="0.2">
      <c r="W18715" s="25"/>
      <c r="X18715" s="25"/>
    </row>
    <row r="18716" spans="23:24" x14ac:dyDescent="0.2">
      <c r="W18716" s="25"/>
      <c r="X18716" s="25"/>
    </row>
    <row r="18717" spans="23:24" x14ac:dyDescent="0.2">
      <c r="W18717" s="25"/>
      <c r="X18717" s="25"/>
    </row>
    <row r="18718" spans="23:24" x14ac:dyDescent="0.2">
      <c r="W18718" s="25"/>
      <c r="X18718" s="25"/>
    </row>
    <row r="18719" spans="23:24" x14ac:dyDescent="0.2">
      <c r="W18719" s="25"/>
      <c r="X18719" s="25"/>
    </row>
    <row r="18720" spans="23:24" x14ac:dyDescent="0.2">
      <c r="W18720" s="25"/>
      <c r="X18720" s="25"/>
    </row>
    <row r="18721" spans="23:24" x14ac:dyDescent="0.2">
      <c r="W18721" s="25"/>
      <c r="X18721" s="25"/>
    </row>
    <row r="18722" spans="23:24" x14ac:dyDescent="0.2">
      <c r="W18722" s="25"/>
      <c r="X18722" s="25"/>
    </row>
    <row r="18723" spans="23:24" x14ac:dyDescent="0.2">
      <c r="W18723" s="25"/>
      <c r="X18723" s="25"/>
    </row>
    <row r="18724" spans="23:24" x14ac:dyDescent="0.2">
      <c r="W18724" s="25"/>
      <c r="X18724" s="25"/>
    </row>
    <row r="18725" spans="23:24" x14ac:dyDescent="0.2">
      <c r="W18725" s="25"/>
      <c r="X18725" s="25"/>
    </row>
    <row r="18726" spans="23:24" x14ac:dyDescent="0.2">
      <c r="W18726" s="25"/>
      <c r="X18726" s="25"/>
    </row>
    <row r="18727" spans="23:24" x14ac:dyDescent="0.2">
      <c r="W18727" s="25"/>
      <c r="X18727" s="25"/>
    </row>
    <row r="18728" spans="23:24" x14ac:dyDescent="0.2">
      <c r="W18728" s="25"/>
      <c r="X18728" s="25"/>
    </row>
    <row r="18729" spans="23:24" x14ac:dyDescent="0.2">
      <c r="W18729" s="25"/>
      <c r="X18729" s="25"/>
    </row>
    <row r="18730" spans="23:24" x14ac:dyDescent="0.2">
      <c r="W18730" s="25"/>
      <c r="X18730" s="25"/>
    </row>
    <row r="18731" spans="23:24" x14ac:dyDescent="0.2">
      <c r="W18731" s="25"/>
      <c r="X18731" s="25"/>
    </row>
    <row r="18732" spans="23:24" x14ac:dyDescent="0.2">
      <c r="W18732" s="25"/>
      <c r="X18732" s="25"/>
    </row>
    <row r="18733" spans="23:24" x14ac:dyDescent="0.2">
      <c r="W18733" s="25"/>
      <c r="X18733" s="25"/>
    </row>
    <row r="18734" spans="23:24" x14ac:dyDescent="0.2">
      <c r="W18734" s="25"/>
      <c r="X18734" s="25"/>
    </row>
    <row r="18735" spans="23:24" x14ac:dyDescent="0.2">
      <c r="W18735" s="25"/>
      <c r="X18735" s="25"/>
    </row>
    <row r="18736" spans="23:24" x14ac:dyDescent="0.2">
      <c r="W18736" s="25"/>
      <c r="X18736" s="25"/>
    </row>
    <row r="18737" spans="23:24" x14ac:dyDescent="0.2">
      <c r="W18737" s="25"/>
      <c r="X18737" s="25"/>
    </row>
    <row r="18738" spans="23:24" x14ac:dyDescent="0.2">
      <c r="W18738" s="25"/>
      <c r="X18738" s="25"/>
    </row>
    <row r="18739" spans="23:24" x14ac:dyDescent="0.2">
      <c r="W18739" s="25"/>
      <c r="X18739" s="25"/>
    </row>
    <row r="18740" spans="23:24" x14ac:dyDescent="0.2">
      <c r="W18740" s="25"/>
      <c r="X18740" s="25"/>
    </row>
    <row r="18741" spans="23:24" x14ac:dyDescent="0.2">
      <c r="W18741" s="25"/>
      <c r="X18741" s="25"/>
    </row>
    <row r="18742" spans="23:24" x14ac:dyDescent="0.2">
      <c r="W18742" s="25"/>
      <c r="X18742" s="25"/>
    </row>
    <row r="18743" spans="23:24" x14ac:dyDescent="0.2">
      <c r="W18743" s="25"/>
      <c r="X18743" s="25"/>
    </row>
    <row r="18744" spans="23:24" x14ac:dyDescent="0.2">
      <c r="W18744" s="25"/>
      <c r="X18744" s="25"/>
    </row>
    <row r="18745" spans="23:24" x14ac:dyDescent="0.2">
      <c r="W18745" s="25"/>
      <c r="X18745" s="25"/>
    </row>
    <row r="18746" spans="23:24" x14ac:dyDescent="0.2">
      <c r="W18746" s="25"/>
      <c r="X18746" s="25"/>
    </row>
    <row r="18747" spans="23:24" x14ac:dyDescent="0.2">
      <c r="W18747" s="25"/>
      <c r="X18747" s="25"/>
    </row>
    <row r="18748" spans="23:24" x14ac:dyDescent="0.2">
      <c r="W18748" s="25"/>
      <c r="X18748" s="25"/>
    </row>
    <row r="18749" spans="23:24" x14ac:dyDescent="0.2">
      <c r="W18749" s="25"/>
      <c r="X18749" s="25"/>
    </row>
    <row r="18750" spans="23:24" x14ac:dyDescent="0.2">
      <c r="W18750" s="25"/>
      <c r="X18750" s="25"/>
    </row>
    <row r="18751" spans="23:24" x14ac:dyDescent="0.2">
      <c r="W18751" s="25"/>
      <c r="X18751" s="25"/>
    </row>
    <row r="18752" spans="23:24" x14ac:dyDescent="0.2">
      <c r="W18752" s="25"/>
      <c r="X18752" s="25"/>
    </row>
    <row r="18753" spans="23:24" x14ac:dyDescent="0.2">
      <c r="W18753" s="25"/>
      <c r="X18753" s="25"/>
    </row>
    <row r="18754" spans="23:24" x14ac:dyDescent="0.2">
      <c r="W18754" s="25"/>
      <c r="X18754" s="25"/>
    </row>
    <row r="18755" spans="23:24" x14ac:dyDescent="0.2">
      <c r="W18755" s="25"/>
      <c r="X18755" s="25"/>
    </row>
    <row r="18756" spans="23:24" x14ac:dyDescent="0.2">
      <c r="W18756" s="25"/>
      <c r="X18756" s="25"/>
    </row>
    <row r="18757" spans="23:24" x14ac:dyDescent="0.2">
      <c r="W18757" s="25"/>
      <c r="X18757" s="25"/>
    </row>
    <row r="18758" spans="23:24" x14ac:dyDescent="0.2">
      <c r="W18758" s="25"/>
      <c r="X18758" s="25"/>
    </row>
    <row r="18759" spans="23:24" x14ac:dyDescent="0.2">
      <c r="W18759" s="25"/>
      <c r="X18759" s="25"/>
    </row>
    <row r="18760" spans="23:24" x14ac:dyDescent="0.2">
      <c r="W18760" s="25"/>
      <c r="X18760" s="25"/>
    </row>
    <row r="18761" spans="23:24" x14ac:dyDescent="0.2">
      <c r="W18761" s="25"/>
      <c r="X18761" s="25"/>
    </row>
    <row r="18762" spans="23:24" x14ac:dyDescent="0.2">
      <c r="W18762" s="25"/>
      <c r="X18762" s="25"/>
    </row>
    <row r="18763" spans="23:24" x14ac:dyDescent="0.2">
      <c r="W18763" s="25"/>
      <c r="X18763" s="25"/>
    </row>
    <row r="18764" spans="23:24" x14ac:dyDescent="0.2">
      <c r="W18764" s="25"/>
      <c r="X18764" s="25"/>
    </row>
    <row r="18765" spans="23:24" x14ac:dyDescent="0.2">
      <c r="W18765" s="25"/>
      <c r="X18765" s="25"/>
    </row>
    <row r="18766" spans="23:24" x14ac:dyDescent="0.2">
      <c r="W18766" s="25"/>
      <c r="X18766" s="25"/>
    </row>
    <row r="18767" spans="23:24" x14ac:dyDescent="0.2">
      <c r="W18767" s="25"/>
      <c r="X18767" s="25"/>
    </row>
    <row r="18768" spans="23:24" x14ac:dyDescent="0.2">
      <c r="W18768" s="25"/>
      <c r="X18768" s="25"/>
    </row>
    <row r="18769" spans="23:24" x14ac:dyDescent="0.2">
      <c r="W18769" s="25"/>
      <c r="X18769" s="25"/>
    </row>
    <row r="18770" spans="23:24" x14ac:dyDescent="0.2">
      <c r="W18770" s="25"/>
      <c r="X18770" s="25"/>
    </row>
    <row r="18771" spans="23:24" x14ac:dyDescent="0.2">
      <c r="W18771" s="25"/>
      <c r="X18771" s="25"/>
    </row>
    <row r="18772" spans="23:24" x14ac:dyDescent="0.2">
      <c r="W18772" s="25"/>
      <c r="X18772" s="25"/>
    </row>
    <row r="18773" spans="23:24" x14ac:dyDescent="0.2">
      <c r="W18773" s="25"/>
      <c r="X18773" s="25"/>
    </row>
    <row r="18774" spans="23:24" x14ac:dyDescent="0.2">
      <c r="W18774" s="25"/>
      <c r="X18774" s="25"/>
    </row>
    <row r="18775" spans="23:24" x14ac:dyDescent="0.2">
      <c r="W18775" s="25"/>
      <c r="X18775" s="25"/>
    </row>
    <row r="18776" spans="23:24" x14ac:dyDescent="0.2">
      <c r="W18776" s="25"/>
      <c r="X18776" s="25"/>
    </row>
    <row r="18777" spans="23:24" x14ac:dyDescent="0.2">
      <c r="W18777" s="25"/>
      <c r="X18777" s="25"/>
    </row>
    <row r="18778" spans="23:24" x14ac:dyDescent="0.2">
      <c r="W18778" s="25"/>
      <c r="X18778" s="25"/>
    </row>
    <row r="18779" spans="23:24" x14ac:dyDescent="0.2">
      <c r="W18779" s="25"/>
      <c r="X18779" s="25"/>
    </row>
    <row r="18780" spans="23:24" x14ac:dyDescent="0.2">
      <c r="W18780" s="25"/>
      <c r="X18780" s="25"/>
    </row>
    <row r="18781" spans="23:24" x14ac:dyDescent="0.2">
      <c r="W18781" s="25"/>
      <c r="X18781" s="25"/>
    </row>
    <row r="18782" spans="23:24" x14ac:dyDescent="0.2">
      <c r="W18782" s="25"/>
      <c r="X18782" s="25"/>
    </row>
    <row r="18783" spans="23:24" x14ac:dyDescent="0.2">
      <c r="W18783" s="25"/>
      <c r="X18783" s="25"/>
    </row>
    <row r="18784" spans="23:24" x14ac:dyDescent="0.2">
      <c r="W18784" s="25"/>
      <c r="X18784" s="25"/>
    </row>
    <row r="18785" spans="23:24" x14ac:dyDescent="0.2">
      <c r="W18785" s="25"/>
      <c r="X18785" s="25"/>
    </row>
    <row r="18786" spans="23:24" x14ac:dyDescent="0.2">
      <c r="W18786" s="25"/>
      <c r="X18786" s="25"/>
    </row>
    <row r="18787" spans="23:24" x14ac:dyDescent="0.2">
      <c r="W18787" s="25"/>
      <c r="X18787" s="25"/>
    </row>
    <row r="18788" spans="23:24" x14ac:dyDescent="0.2">
      <c r="W18788" s="25"/>
      <c r="X18788" s="25"/>
    </row>
    <row r="18789" spans="23:24" x14ac:dyDescent="0.2">
      <c r="W18789" s="25"/>
      <c r="X18789" s="25"/>
    </row>
    <row r="18790" spans="23:24" x14ac:dyDescent="0.2">
      <c r="W18790" s="25"/>
      <c r="X18790" s="25"/>
    </row>
    <row r="18791" spans="23:24" x14ac:dyDescent="0.2">
      <c r="W18791" s="25"/>
      <c r="X18791" s="25"/>
    </row>
    <row r="18792" spans="23:24" x14ac:dyDescent="0.2">
      <c r="W18792" s="25"/>
      <c r="X18792" s="25"/>
    </row>
    <row r="18793" spans="23:24" x14ac:dyDescent="0.2">
      <c r="W18793" s="25"/>
      <c r="X18793" s="25"/>
    </row>
    <row r="18794" spans="23:24" x14ac:dyDescent="0.2">
      <c r="W18794" s="25"/>
      <c r="X18794" s="25"/>
    </row>
    <row r="18795" spans="23:24" x14ac:dyDescent="0.2">
      <c r="W18795" s="25"/>
      <c r="X18795" s="25"/>
    </row>
    <row r="18796" spans="23:24" x14ac:dyDescent="0.2">
      <c r="W18796" s="25"/>
      <c r="X18796" s="25"/>
    </row>
    <row r="18797" spans="23:24" x14ac:dyDescent="0.2">
      <c r="W18797" s="25"/>
      <c r="X18797" s="25"/>
    </row>
    <row r="18798" spans="23:24" x14ac:dyDescent="0.2">
      <c r="W18798" s="25"/>
      <c r="X18798" s="25"/>
    </row>
    <row r="18799" spans="23:24" x14ac:dyDescent="0.2">
      <c r="W18799" s="25"/>
      <c r="X18799" s="25"/>
    </row>
    <row r="18800" spans="23:24" x14ac:dyDescent="0.2">
      <c r="W18800" s="25"/>
      <c r="X18800" s="25"/>
    </row>
    <row r="18801" spans="23:24" x14ac:dyDescent="0.2">
      <c r="W18801" s="25"/>
      <c r="X18801" s="25"/>
    </row>
    <row r="18802" spans="23:24" x14ac:dyDescent="0.2">
      <c r="W18802" s="25"/>
      <c r="X18802" s="25"/>
    </row>
    <row r="18803" spans="23:24" x14ac:dyDescent="0.2">
      <c r="W18803" s="25"/>
      <c r="X18803" s="25"/>
    </row>
    <row r="18804" spans="23:24" x14ac:dyDescent="0.2">
      <c r="W18804" s="25"/>
      <c r="X18804" s="25"/>
    </row>
    <row r="18805" spans="23:24" x14ac:dyDescent="0.2">
      <c r="W18805" s="25"/>
      <c r="X18805" s="25"/>
    </row>
    <row r="18806" spans="23:24" x14ac:dyDescent="0.2">
      <c r="W18806" s="25"/>
      <c r="X18806" s="25"/>
    </row>
    <row r="18807" spans="23:24" x14ac:dyDescent="0.2">
      <c r="W18807" s="25"/>
      <c r="X18807" s="25"/>
    </row>
    <row r="18808" spans="23:24" x14ac:dyDescent="0.2">
      <c r="W18808" s="25"/>
      <c r="X18808" s="25"/>
    </row>
    <row r="18809" spans="23:24" x14ac:dyDescent="0.2">
      <c r="W18809" s="25"/>
      <c r="X18809" s="25"/>
    </row>
    <row r="18810" spans="23:24" x14ac:dyDescent="0.2">
      <c r="W18810" s="25"/>
      <c r="X18810" s="25"/>
    </row>
    <row r="18811" spans="23:24" x14ac:dyDescent="0.2">
      <c r="W18811" s="25"/>
      <c r="X18811" s="25"/>
    </row>
    <row r="18812" spans="23:24" x14ac:dyDescent="0.2">
      <c r="W18812" s="25"/>
      <c r="X18812" s="25"/>
    </row>
    <row r="18813" spans="23:24" x14ac:dyDescent="0.2">
      <c r="W18813" s="25"/>
      <c r="X18813" s="25"/>
    </row>
    <row r="18814" spans="23:24" x14ac:dyDescent="0.2">
      <c r="W18814" s="25"/>
      <c r="X18814" s="25"/>
    </row>
    <row r="18815" spans="23:24" x14ac:dyDescent="0.2">
      <c r="W18815" s="25"/>
      <c r="X18815" s="25"/>
    </row>
    <row r="18816" spans="23:24" x14ac:dyDescent="0.2">
      <c r="W18816" s="25"/>
      <c r="X18816" s="25"/>
    </row>
    <row r="18817" spans="23:24" x14ac:dyDescent="0.2">
      <c r="W18817" s="25"/>
      <c r="X18817" s="25"/>
    </row>
    <row r="18818" spans="23:24" x14ac:dyDescent="0.2">
      <c r="W18818" s="25"/>
      <c r="X18818" s="25"/>
    </row>
    <row r="18819" spans="23:24" x14ac:dyDescent="0.2">
      <c r="W18819" s="25"/>
      <c r="X18819" s="25"/>
    </row>
    <row r="18820" spans="23:24" x14ac:dyDescent="0.2">
      <c r="W18820" s="25"/>
      <c r="X18820" s="25"/>
    </row>
    <row r="18821" spans="23:24" x14ac:dyDescent="0.2">
      <c r="W18821" s="25"/>
      <c r="X18821" s="25"/>
    </row>
    <row r="18822" spans="23:24" x14ac:dyDescent="0.2">
      <c r="W18822" s="25"/>
      <c r="X18822" s="25"/>
    </row>
    <row r="18823" spans="23:24" x14ac:dyDescent="0.2">
      <c r="W18823" s="25"/>
      <c r="X18823" s="25"/>
    </row>
    <row r="18824" spans="23:24" x14ac:dyDescent="0.2">
      <c r="W18824" s="25"/>
      <c r="X18824" s="25"/>
    </row>
    <row r="18825" spans="23:24" x14ac:dyDescent="0.2">
      <c r="W18825" s="25"/>
      <c r="X18825" s="25"/>
    </row>
    <row r="18826" spans="23:24" x14ac:dyDescent="0.2">
      <c r="W18826" s="25"/>
      <c r="X18826" s="25"/>
    </row>
    <row r="18827" spans="23:24" x14ac:dyDescent="0.2">
      <c r="W18827" s="25"/>
      <c r="X18827" s="25"/>
    </row>
    <row r="18828" spans="23:24" x14ac:dyDescent="0.2">
      <c r="W18828" s="25"/>
      <c r="X18828" s="25"/>
    </row>
    <row r="18829" spans="23:24" x14ac:dyDescent="0.2">
      <c r="W18829" s="25"/>
      <c r="X18829" s="25"/>
    </row>
    <row r="18830" spans="23:24" x14ac:dyDescent="0.2">
      <c r="W18830" s="25"/>
      <c r="X18830" s="25"/>
    </row>
    <row r="18831" spans="23:24" x14ac:dyDescent="0.2">
      <c r="W18831" s="25"/>
      <c r="X18831" s="25"/>
    </row>
    <row r="18832" spans="23:24" x14ac:dyDescent="0.2">
      <c r="W18832" s="25"/>
      <c r="X18832" s="25"/>
    </row>
    <row r="18833" spans="23:24" x14ac:dyDescent="0.2">
      <c r="W18833" s="25"/>
      <c r="X18833" s="25"/>
    </row>
    <row r="18834" spans="23:24" x14ac:dyDescent="0.2">
      <c r="W18834" s="25"/>
      <c r="X18834" s="25"/>
    </row>
    <row r="18835" spans="23:24" x14ac:dyDescent="0.2">
      <c r="W18835" s="25"/>
      <c r="X18835" s="25"/>
    </row>
    <row r="18836" spans="23:24" x14ac:dyDescent="0.2">
      <c r="W18836" s="25"/>
      <c r="X18836" s="25"/>
    </row>
    <row r="18837" spans="23:24" x14ac:dyDescent="0.2">
      <c r="W18837" s="25"/>
      <c r="X18837" s="25"/>
    </row>
    <row r="18838" spans="23:24" x14ac:dyDescent="0.2">
      <c r="W18838" s="25"/>
      <c r="X18838" s="25"/>
    </row>
    <row r="18839" spans="23:24" x14ac:dyDescent="0.2">
      <c r="W18839" s="25"/>
      <c r="X18839" s="25"/>
    </row>
    <row r="18840" spans="23:24" x14ac:dyDescent="0.2">
      <c r="W18840" s="25"/>
      <c r="X18840" s="25"/>
    </row>
    <row r="18841" spans="23:24" x14ac:dyDescent="0.2">
      <c r="W18841" s="25"/>
      <c r="X18841" s="25"/>
    </row>
    <row r="18842" spans="23:24" x14ac:dyDescent="0.2">
      <c r="W18842" s="25"/>
      <c r="X18842" s="25"/>
    </row>
    <row r="18843" spans="23:24" x14ac:dyDescent="0.2">
      <c r="W18843" s="25"/>
      <c r="X18843" s="25"/>
    </row>
    <row r="18844" spans="23:24" x14ac:dyDescent="0.2">
      <c r="W18844" s="25"/>
      <c r="X18844" s="25"/>
    </row>
    <row r="18845" spans="23:24" x14ac:dyDescent="0.2">
      <c r="W18845" s="25"/>
      <c r="X18845" s="25"/>
    </row>
    <row r="18846" spans="23:24" x14ac:dyDescent="0.2">
      <c r="W18846" s="25"/>
      <c r="X18846" s="25"/>
    </row>
    <row r="18847" spans="23:24" x14ac:dyDescent="0.2">
      <c r="W18847" s="25"/>
      <c r="X18847" s="25"/>
    </row>
    <row r="18848" spans="23:24" x14ac:dyDescent="0.2">
      <c r="W18848" s="25"/>
      <c r="X18848" s="25"/>
    </row>
    <row r="18849" spans="23:24" x14ac:dyDescent="0.2">
      <c r="W18849" s="25"/>
      <c r="X18849" s="25"/>
    </row>
    <row r="18850" spans="23:24" x14ac:dyDescent="0.2">
      <c r="W18850" s="25"/>
      <c r="X18850" s="25"/>
    </row>
    <row r="18851" spans="23:24" x14ac:dyDescent="0.2">
      <c r="W18851" s="25"/>
      <c r="X18851" s="25"/>
    </row>
    <row r="18852" spans="23:24" x14ac:dyDescent="0.2">
      <c r="W18852" s="25"/>
      <c r="X18852" s="25"/>
    </row>
    <row r="18853" spans="23:24" x14ac:dyDescent="0.2">
      <c r="W18853" s="25"/>
      <c r="X18853" s="25"/>
    </row>
    <row r="18854" spans="23:24" x14ac:dyDescent="0.2">
      <c r="W18854" s="25"/>
      <c r="X18854" s="25"/>
    </row>
    <row r="18855" spans="23:24" x14ac:dyDescent="0.2">
      <c r="W18855" s="25"/>
      <c r="X18855" s="25"/>
    </row>
    <row r="18856" spans="23:24" x14ac:dyDescent="0.2">
      <c r="W18856" s="25"/>
      <c r="X18856" s="25"/>
    </row>
    <row r="18857" spans="23:24" x14ac:dyDescent="0.2">
      <c r="W18857" s="25"/>
      <c r="X18857" s="25"/>
    </row>
    <row r="18858" spans="23:24" x14ac:dyDescent="0.2">
      <c r="W18858" s="25"/>
      <c r="X18858" s="25"/>
    </row>
    <row r="18859" spans="23:24" x14ac:dyDescent="0.2">
      <c r="W18859" s="25"/>
      <c r="X18859" s="25"/>
    </row>
    <row r="18860" spans="23:24" x14ac:dyDescent="0.2">
      <c r="W18860" s="25"/>
      <c r="X18860" s="25"/>
    </row>
    <row r="18861" spans="23:24" x14ac:dyDescent="0.2">
      <c r="W18861" s="25"/>
      <c r="X18861" s="25"/>
    </row>
    <row r="18862" spans="23:24" x14ac:dyDescent="0.2">
      <c r="W18862" s="25"/>
      <c r="X18862" s="25"/>
    </row>
    <row r="18863" spans="23:24" x14ac:dyDescent="0.2">
      <c r="W18863" s="25"/>
      <c r="X18863" s="25"/>
    </row>
    <row r="18864" spans="23:24" x14ac:dyDescent="0.2">
      <c r="W18864" s="25"/>
      <c r="X18864" s="25"/>
    </row>
    <row r="18865" spans="23:24" x14ac:dyDescent="0.2">
      <c r="W18865" s="25"/>
      <c r="X18865" s="25"/>
    </row>
    <row r="18866" spans="23:24" x14ac:dyDescent="0.2">
      <c r="W18866" s="25"/>
      <c r="X18866" s="25"/>
    </row>
    <row r="18867" spans="23:24" x14ac:dyDescent="0.2">
      <c r="W18867" s="25"/>
      <c r="X18867" s="25"/>
    </row>
    <row r="18868" spans="23:24" x14ac:dyDescent="0.2">
      <c r="W18868" s="25"/>
      <c r="X18868" s="25"/>
    </row>
    <row r="18869" spans="23:24" x14ac:dyDescent="0.2">
      <c r="W18869" s="25"/>
      <c r="X18869" s="25"/>
    </row>
    <row r="18870" spans="23:24" x14ac:dyDescent="0.2">
      <c r="W18870" s="25"/>
      <c r="X18870" s="25"/>
    </row>
    <row r="18871" spans="23:24" x14ac:dyDescent="0.2">
      <c r="W18871" s="25"/>
      <c r="X18871" s="25"/>
    </row>
    <row r="18872" spans="23:24" x14ac:dyDescent="0.2">
      <c r="W18872" s="25"/>
      <c r="X18872" s="25"/>
    </row>
    <row r="18873" spans="23:24" x14ac:dyDescent="0.2">
      <c r="W18873" s="25"/>
      <c r="X18873" s="25"/>
    </row>
    <row r="18874" spans="23:24" x14ac:dyDescent="0.2">
      <c r="W18874" s="25"/>
      <c r="X18874" s="25"/>
    </row>
    <row r="18875" spans="23:24" x14ac:dyDescent="0.2">
      <c r="W18875" s="25"/>
      <c r="X18875" s="25"/>
    </row>
    <row r="18876" spans="23:24" x14ac:dyDescent="0.2">
      <c r="W18876" s="25"/>
      <c r="X18876" s="25"/>
    </row>
    <row r="18877" spans="23:24" x14ac:dyDescent="0.2">
      <c r="W18877" s="25"/>
      <c r="X18877" s="25"/>
    </row>
    <row r="18878" spans="23:24" x14ac:dyDescent="0.2">
      <c r="W18878" s="25"/>
      <c r="X18878" s="25"/>
    </row>
    <row r="18879" spans="23:24" x14ac:dyDescent="0.2">
      <c r="W18879" s="25"/>
      <c r="X18879" s="25"/>
    </row>
    <row r="18880" spans="23:24" x14ac:dyDescent="0.2">
      <c r="W18880" s="25"/>
      <c r="X18880" s="25"/>
    </row>
    <row r="18881" spans="23:24" x14ac:dyDescent="0.2">
      <c r="W18881" s="25"/>
      <c r="X18881" s="25"/>
    </row>
    <row r="18882" spans="23:24" x14ac:dyDescent="0.2">
      <c r="W18882" s="25"/>
      <c r="X18882" s="25"/>
    </row>
    <row r="18883" spans="23:24" x14ac:dyDescent="0.2">
      <c r="W18883" s="25"/>
      <c r="X18883" s="25"/>
    </row>
    <row r="18884" spans="23:24" x14ac:dyDescent="0.2">
      <c r="W18884" s="25"/>
      <c r="X18884" s="25"/>
    </row>
    <row r="18885" spans="23:24" x14ac:dyDescent="0.2">
      <c r="W18885" s="25"/>
      <c r="X18885" s="25"/>
    </row>
    <row r="18886" spans="23:24" x14ac:dyDescent="0.2">
      <c r="W18886" s="25"/>
      <c r="X18886" s="25"/>
    </row>
    <row r="18887" spans="23:24" x14ac:dyDescent="0.2">
      <c r="W18887" s="25"/>
      <c r="X18887" s="25"/>
    </row>
    <row r="18888" spans="23:24" x14ac:dyDescent="0.2">
      <c r="W18888" s="25"/>
      <c r="X18888" s="25"/>
    </row>
    <row r="18889" spans="23:24" x14ac:dyDescent="0.2">
      <c r="W18889" s="25"/>
      <c r="X18889" s="25"/>
    </row>
    <row r="18890" spans="23:24" x14ac:dyDescent="0.2">
      <c r="W18890" s="25"/>
      <c r="X18890" s="25"/>
    </row>
    <row r="18891" spans="23:24" x14ac:dyDescent="0.2">
      <c r="W18891" s="25"/>
      <c r="X18891" s="25"/>
    </row>
    <row r="18892" spans="23:24" x14ac:dyDescent="0.2">
      <c r="W18892" s="25"/>
      <c r="X18892" s="25"/>
    </row>
    <row r="18893" spans="23:24" x14ac:dyDescent="0.2">
      <c r="W18893" s="25"/>
      <c r="X18893" s="25"/>
    </row>
    <row r="18894" spans="23:24" x14ac:dyDescent="0.2">
      <c r="W18894" s="25"/>
      <c r="X18894" s="25"/>
    </row>
    <row r="18895" spans="23:24" x14ac:dyDescent="0.2">
      <c r="W18895" s="25"/>
      <c r="X18895" s="25"/>
    </row>
    <row r="18896" spans="23:24" x14ac:dyDescent="0.2">
      <c r="W18896" s="25"/>
      <c r="X18896" s="25"/>
    </row>
    <row r="18897" spans="23:24" x14ac:dyDescent="0.2">
      <c r="W18897" s="25"/>
      <c r="X18897" s="25"/>
    </row>
    <row r="18898" spans="23:24" x14ac:dyDescent="0.2">
      <c r="W18898" s="25"/>
      <c r="X18898" s="25"/>
    </row>
    <row r="18899" spans="23:24" x14ac:dyDescent="0.2">
      <c r="W18899" s="25"/>
      <c r="X18899" s="25"/>
    </row>
    <row r="18900" spans="23:24" x14ac:dyDescent="0.2">
      <c r="W18900" s="25"/>
      <c r="X18900" s="25"/>
    </row>
    <row r="18901" spans="23:24" x14ac:dyDescent="0.2">
      <c r="W18901" s="25"/>
      <c r="X18901" s="25"/>
    </row>
    <row r="18902" spans="23:24" x14ac:dyDescent="0.2">
      <c r="W18902" s="25"/>
      <c r="X18902" s="25"/>
    </row>
    <row r="18903" spans="23:24" x14ac:dyDescent="0.2">
      <c r="W18903" s="25"/>
      <c r="X18903" s="25"/>
    </row>
    <row r="18904" spans="23:24" x14ac:dyDescent="0.2">
      <c r="W18904" s="25"/>
      <c r="X18904" s="25"/>
    </row>
    <row r="18905" spans="23:24" x14ac:dyDescent="0.2">
      <c r="W18905" s="25"/>
      <c r="X18905" s="25"/>
    </row>
    <row r="18906" spans="23:24" x14ac:dyDescent="0.2">
      <c r="W18906" s="25"/>
      <c r="X18906" s="25"/>
    </row>
    <row r="18907" spans="23:24" x14ac:dyDescent="0.2">
      <c r="W18907" s="25"/>
      <c r="X18907" s="25"/>
    </row>
    <row r="18908" spans="23:24" x14ac:dyDescent="0.2">
      <c r="W18908" s="25"/>
      <c r="X18908" s="25"/>
    </row>
    <row r="18909" spans="23:24" x14ac:dyDescent="0.2">
      <c r="W18909" s="25"/>
      <c r="X18909" s="25"/>
    </row>
    <row r="18910" spans="23:24" x14ac:dyDescent="0.2">
      <c r="W18910" s="25"/>
      <c r="X18910" s="25"/>
    </row>
    <row r="18911" spans="23:24" x14ac:dyDescent="0.2">
      <c r="W18911" s="25"/>
      <c r="X18911" s="25"/>
    </row>
    <row r="18912" spans="23:24" x14ac:dyDescent="0.2">
      <c r="W18912" s="25"/>
      <c r="X18912" s="25"/>
    </row>
    <row r="18913" spans="23:24" x14ac:dyDescent="0.2">
      <c r="W18913" s="25"/>
      <c r="X18913" s="25"/>
    </row>
    <row r="18914" spans="23:24" x14ac:dyDescent="0.2">
      <c r="W18914" s="25"/>
      <c r="X18914" s="25"/>
    </row>
    <row r="18915" spans="23:24" x14ac:dyDescent="0.2">
      <c r="W18915" s="25"/>
      <c r="X18915" s="25"/>
    </row>
    <row r="18916" spans="23:24" x14ac:dyDescent="0.2">
      <c r="W18916" s="25"/>
      <c r="X18916" s="25"/>
    </row>
    <row r="18917" spans="23:24" x14ac:dyDescent="0.2">
      <c r="W18917" s="25"/>
      <c r="X18917" s="25"/>
    </row>
    <row r="18918" spans="23:24" x14ac:dyDescent="0.2">
      <c r="W18918" s="25"/>
      <c r="X18918" s="25"/>
    </row>
    <row r="18919" spans="23:24" x14ac:dyDescent="0.2">
      <c r="W18919" s="25"/>
      <c r="X18919" s="25"/>
    </row>
    <row r="18920" spans="23:24" x14ac:dyDescent="0.2">
      <c r="W18920" s="25"/>
      <c r="X18920" s="25"/>
    </row>
    <row r="18921" spans="23:24" x14ac:dyDescent="0.2">
      <c r="W18921" s="25"/>
      <c r="X18921" s="25"/>
    </row>
    <row r="18922" spans="23:24" x14ac:dyDescent="0.2">
      <c r="W18922" s="25"/>
      <c r="X18922" s="25"/>
    </row>
    <row r="18923" spans="23:24" x14ac:dyDescent="0.2">
      <c r="W18923" s="25"/>
      <c r="X18923" s="25"/>
    </row>
    <row r="18924" spans="23:24" x14ac:dyDescent="0.2">
      <c r="W18924" s="25"/>
      <c r="X18924" s="25"/>
    </row>
    <row r="18925" spans="23:24" x14ac:dyDescent="0.2">
      <c r="W18925" s="25"/>
      <c r="X18925" s="25"/>
    </row>
    <row r="18926" spans="23:24" x14ac:dyDescent="0.2">
      <c r="W18926" s="25"/>
      <c r="X18926" s="25"/>
    </row>
    <row r="18927" spans="23:24" x14ac:dyDescent="0.2">
      <c r="W18927" s="25"/>
      <c r="X18927" s="25"/>
    </row>
    <row r="18928" spans="23:24" x14ac:dyDescent="0.2">
      <c r="W18928" s="25"/>
      <c r="X18928" s="25"/>
    </row>
    <row r="18929" spans="23:24" x14ac:dyDescent="0.2">
      <c r="W18929" s="25"/>
      <c r="X18929" s="25"/>
    </row>
    <row r="18930" spans="23:24" x14ac:dyDescent="0.2">
      <c r="W18930" s="25"/>
      <c r="X18930" s="25"/>
    </row>
    <row r="18931" spans="23:24" x14ac:dyDescent="0.2">
      <c r="W18931" s="25"/>
      <c r="X18931" s="25"/>
    </row>
    <row r="18932" spans="23:24" x14ac:dyDescent="0.2">
      <c r="W18932" s="25"/>
      <c r="X18932" s="25"/>
    </row>
    <row r="18933" spans="23:24" x14ac:dyDescent="0.2">
      <c r="W18933" s="25"/>
      <c r="X18933" s="25"/>
    </row>
    <row r="18934" spans="23:24" x14ac:dyDescent="0.2">
      <c r="W18934" s="25"/>
      <c r="X18934" s="25"/>
    </row>
    <row r="18935" spans="23:24" x14ac:dyDescent="0.2">
      <c r="W18935" s="25"/>
      <c r="X18935" s="25"/>
    </row>
    <row r="18936" spans="23:24" x14ac:dyDescent="0.2">
      <c r="W18936" s="25"/>
      <c r="X18936" s="25"/>
    </row>
    <row r="18937" spans="23:24" x14ac:dyDescent="0.2">
      <c r="W18937" s="25"/>
      <c r="X18937" s="25"/>
    </row>
    <row r="18938" spans="23:24" x14ac:dyDescent="0.2">
      <c r="W18938" s="25"/>
      <c r="X18938" s="25"/>
    </row>
    <row r="18939" spans="23:24" x14ac:dyDescent="0.2">
      <c r="W18939" s="25"/>
      <c r="X18939" s="25"/>
    </row>
    <row r="18940" spans="23:24" x14ac:dyDescent="0.2">
      <c r="W18940" s="25"/>
      <c r="X18940" s="25"/>
    </row>
    <row r="18941" spans="23:24" x14ac:dyDescent="0.2">
      <c r="W18941" s="25"/>
      <c r="X18941" s="25"/>
    </row>
    <row r="18942" spans="23:24" x14ac:dyDescent="0.2">
      <c r="W18942" s="25"/>
      <c r="X18942" s="25"/>
    </row>
    <row r="18943" spans="23:24" x14ac:dyDescent="0.2">
      <c r="W18943" s="25"/>
      <c r="X18943" s="25"/>
    </row>
    <row r="18944" spans="23:24" x14ac:dyDescent="0.2">
      <c r="W18944" s="25"/>
      <c r="X18944" s="25"/>
    </row>
    <row r="18945" spans="23:24" x14ac:dyDescent="0.2">
      <c r="W18945" s="25"/>
      <c r="X18945" s="25"/>
    </row>
    <row r="18946" spans="23:24" x14ac:dyDescent="0.2">
      <c r="W18946" s="25"/>
      <c r="X18946" s="25"/>
    </row>
    <row r="18947" spans="23:24" x14ac:dyDescent="0.2">
      <c r="W18947" s="25"/>
      <c r="X18947" s="25"/>
    </row>
    <row r="18948" spans="23:24" x14ac:dyDescent="0.2">
      <c r="W18948" s="25"/>
      <c r="X18948" s="25"/>
    </row>
    <row r="18949" spans="23:24" x14ac:dyDescent="0.2">
      <c r="W18949" s="25"/>
      <c r="X18949" s="25"/>
    </row>
    <row r="18950" spans="23:24" x14ac:dyDescent="0.2">
      <c r="W18950" s="25"/>
      <c r="X18950" s="25"/>
    </row>
    <row r="18951" spans="23:24" x14ac:dyDescent="0.2">
      <c r="W18951" s="25"/>
      <c r="X18951" s="25"/>
    </row>
    <row r="18952" spans="23:24" x14ac:dyDescent="0.2">
      <c r="W18952" s="25"/>
      <c r="X18952" s="25"/>
    </row>
    <row r="18953" spans="23:24" x14ac:dyDescent="0.2">
      <c r="W18953" s="25"/>
      <c r="X18953" s="25"/>
    </row>
    <row r="18954" spans="23:24" x14ac:dyDescent="0.2">
      <c r="W18954" s="25"/>
      <c r="X18954" s="25"/>
    </row>
    <row r="18955" spans="23:24" x14ac:dyDescent="0.2">
      <c r="W18955" s="25"/>
      <c r="X18955" s="25"/>
    </row>
    <row r="18956" spans="23:24" x14ac:dyDescent="0.2">
      <c r="W18956" s="25"/>
      <c r="X18956" s="25"/>
    </row>
    <row r="18957" spans="23:24" x14ac:dyDescent="0.2">
      <c r="W18957" s="25"/>
      <c r="X18957" s="25"/>
    </row>
    <row r="18958" spans="23:24" x14ac:dyDescent="0.2">
      <c r="W18958" s="25"/>
      <c r="X18958" s="25"/>
    </row>
    <row r="18959" spans="23:24" x14ac:dyDescent="0.2">
      <c r="W18959" s="25"/>
      <c r="X18959" s="25"/>
    </row>
    <row r="18960" spans="23:24" x14ac:dyDescent="0.2">
      <c r="W18960" s="25"/>
      <c r="X18960" s="25"/>
    </row>
    <row r="18961" spans="23:24" x14ac:dyDescent="0.2">
      <c r="W18961" s="25"/>
      <c r="X18961" s="25"/>
    </row>
    <row r="18962" spans="23:24" x14ac:dyDescent="0.2">
      <c r="W18962" s="25"/>
      <c r="X18962" s="25"/>
    </row>
    <row r="18963" spans="23:24" x14ac:dyDescent="0.2">
      <c r="W18963" s="25"/>
      <c r="X18963" s="25"/>
    </row>
    <row r="18964" spans="23:24" x14ac:dyDescent="0.2">
      <c r="W18964" s="25"/>
      <c r="X18964" s="25"/>
    </row>
    <row r="18965" spans="23:24" x14ac:dyDescent="0.2">
      <c r="W18965" s="25"/>
      <c r="X18965" s="25"/>
    </row>
    <row r="18966" spans="23:24" x14ac:dyDescent="0.2">
      <c r="W18966" s="25"/>
      <c r="X18966" s="25"/>
    </row>
    <row r="18967" spans="23:24" x14ac:dyDescent="0.2">
      <c r="W18967" s="25"/>
      <c r="X18967" s="25"/>
    </row>
    <row r="18968" spans="23:24" x14ac:dyDescent="0.2">
      <c r="W18968" s="25"/>
      <c r="X18968" s="25"/>
    </row>
    <row r="18969" spans="23:24" x14ac:dyDescent="0.2">
      <c r="W18969" s="25"/>
      <c r="X18969" s="25"/>
    </row>
    <row r="18970" spans="23:24" x14ac:dyDescent="0.2">
      <c r="W18970" s="25"/>
      <c r="X18970" s="25"/>
    </row>
    <row r="18971" spans="23:24" x14ac:dyDescent="0.2">
      <c r="W18971" s="25"/>
      <c r="X18971" s="25"/>
    </row>
    <row r="18972" spans="23:24" x14ac:dyDescent="0.2">
      <c r="W18972" s="25"/>
      <c r="X18972" s="25"/>
    </row>
    <row r="18973" spans="23:24" x14ac:dyDescent="0.2">
      <c r="W18973" s="25"/>
      <c r="X18973" s="25"/>
    </row>
    <row r="18974" spans="23:24" x14ac:dyDescent="0.2">
      <c r="W18974" s="25"/>
      <c r="X18974" s="25"/>
    </row>
    <row r="18975" spans="23:24" x14ac:dyDescent="0.2">
      <c r="W18975" s="25"/>
      <c r="X18975" s="25"/>
    </row>
    <row r="18976" spans="23:24" x14ac:dyDescent="0.2">
      <c r="W18976" s="25"/>
      <c r="X18976" s="25"/>
    </row>
    <row r="18977" spans="23:24" x14ac:dyDescent="0.2">
      <c r="W18977" s="25"/>
      <c r="X18977" s="25"/>
    </row>
    <row r="18978" spans="23:24" x14ac:dyDescent="0.2">
      <c r="W18978" s="25"/>
      <c r="X18978" s="25"/>
    </row>
    <row r="18979" spans="23:24" x14ac:dyDescent="0.2">
      <c r="W18979" s="25"/>
      <c r="X18979" s="25"/>
    </row>
    <row r="18980" spans="23:24" x14ac:dyDescent="0.2">
      <c r="W18980" s="25"/>
      <c r="X18980" s="25"/>
    </row>
    <row r="18981" spans="23:24" x14ac:dyDescent="0.2">
      <c r="W18981" s="25"/>
      <c r="X18981" s="25"/>
    </row>
    <row r="18982" spans="23:24" x14ac:dyDescent="0.2">
      <c r="W18982" s="25"/>
      <c r="X18982" s="25"/>
    </row>
    <row r="18983" spans="23:24" x14ac:dyDescent="0.2">
      <c r="W18983" s="25"/>
      <c r="X18983" s="25"/>
    </row>
    <row r="18984" spans="23:24" x14ac:dyDescent="0.2">
      <c r="W18984" s="25"/>
      <c r="X18984" s="25"/>
    </row>
    <row r="18985" spans="23:24" x14ac:dyDescent="0.2">
      <c r="W18985" s="25"/>
      <c r="X18985" s="25"/>
    </row>
    <row r="18986" spans="23:24" x14ac:dyDescent="0.2">
      <c r="W18986" s="25"/>
      <c r="X18986" s="25"/>
    </row>
    <row r="18987" spans="23:24" x14ac:dyDescent="0.2">
      <c r="W18987" s="25"/>
      <c r="X18987" s="25"/>
    </row>
    <row r="18988" spans="23:24" x14ac:dyDescent="0.2">
      <c r="W18988" s="25"/>
      <c r="X18988" s="25"/>
    </row>
    <row r="18989" spans="23:24" x14ac:dyDescent="0.2">
      <c r="W18989" s="25"/>
      <c r="X18989" s="25"/>
    </row>
    <row r="18990" spans="23:24" x14ac:dyDescent="0.2">
      <c r="W18990" s="25"/>
      <c r="X18990" s="25"/>
    </row>
    <row r="18991" spans="23:24" x14ac:dyDescent="0.2">
      <c r="W18991" s="25"/>
      <c r="X18991" s="25"/>
    </row>
    <row r="18992" spans="23:24" x14ac:dyDescent="0.2">
      <c r="W18992" s="25"/>
      <c r="X18992" s="25"/>
    </row>
    <row r="18993" spans="23:24" x14ac:dyDescent="0.2">
      <c r="W18993" s="25"/>
      <c r="X18993" s="25"/>
    </row>
    <row r="18994" spans="23:24" x14ac:dyDescent="0.2">
      <c r="W18994" s="25"/>
      <c r="X18994" s="25"/>
    </row>
    <row r="18995" spans="23:24" x14ac:dyDescent="0.2">
      <c r="W18995" s="25"/>
      <c r="X18995" s="25"/>
    </row>
    <row r="18996" spans="23:24" x14ac:dyDescent="0.2">
      <c r="W18996" s="25"/>
      <c r="X18996" s="25"/>
    </row>
    <row r="18997" spans="23:24" x14ac:dyDescent="0.2">
      <c r="W18997" s="25"/>
      <c r="X18997" s="25"/>
    </row>
    <row r="18998" spans="23:24" x14ac:dyDescent="0.2">
      <c r="W18998" s="25"/>
      <c r="X18998" s="25"/>
    </row>
    <row r="18999" spans="23:24" x14ac:dyDescent="0.2">
      <c r="W18999" s="25"/>
      <c r="X18999" s="25"/>
    </row>
    <row r="19000" spans="23:24" x14ac:dyDescent="0.2">
      <c r="W19000" s="25"/>
      <c r="X19000" s="25"/>
    </row>
    <row r="19001" spans="23:24" x14ac:dyDescent="0.2">
      <c r="W19001" s="25"/>
      <c r="X19001" s="25"/>
    </row>
    <row r="19002" spans="23:24" x14ac:dyDescent="0.2">
      <c r="W19002" s="25"/>
      <c r="X19002" s="25"/>
    </row>
    <row r="19003" spans="23:24" x14ac:dyDescent="0.2">
      <c r="W19003" s="25"/>
      <c r="X19003" s="25"/>
    </row>
    <row r="19004" spans="23:24" x14ac:dyDescent="0.2">
      <c r="W19004" s="25"/>
      <c r="X19004" s="25"/>
    </row>
    <row r="19005" spans="23:24" x14ac:dyDescent="0.2">
      <c r="W19005" s="25"/>
      <c r="X19005" s="25"/>
    </row>
    <row r="19006" spans="23:24" x14ac:dyDescent="0.2">
      <c r="W19006" s="25"/>
      <c r="X19006" s="25"/>
    </row>
    <row r="19007" spans="23:24" x14ac:dyDescent="0.2">
      <c r="W19007" s="25"/>
      <c r="X19007" s="25"/>
    </row>
    <row r="19008" spans="23:24" x14ac:dyDescent="0.2">
      <c r="W19008" s="25"/>
      <c r="X19008" s="25"/>
    </row>
    <row r="19009" spans="23:24" x14ac:dyDescent="0.2">
      <c r="W19009" s="25"/>
      <c r="X19009" s="25"/>
    </row>
    <row r="19010" spans="23:24" x14ac:dyDescent="0.2">
      <c r="W19010" s="25"/>
      <c r="X19010" s="25"/>
    </row>
    <row r="19011" spans="23:24" x14ac:dyDescent="0.2">
      <c r="W19011" s="25"/>
      <c r="X19011" s="25"/>
    </row>
    <row r="19012" spans="23:24" x14ac:dyDescent="0.2">
      <c r="W19012" s="25"/>
      <c r="X19012" s="25"/>
    </row>
    <row r="19013" spans="23:24" x14ac:dyDescent="0.2">
      <c r="W19013" s="25"/>
      <c r="X19013" s="25"/>
    </row>
    <row r="19014" spans="23:24" x14ac:dyDescent="0.2">
      <c r="W19014" s="25"/>
      <c r="X19014" s="25"/>
    </row>
    <row r="19015" spans="23:24" x14ac:dyDescent="0.2">
      <c r="W19015" s="25"/>
      <c r="X19015" s="25"/>
    </row>
    <row r="19016" spans="23:24" x14ac:dyDescent="0.2">
      <c r="W19016" s="25"/>
      <c r="X19016" s="25"/>
    </row>
    <row r="19017" spans="23:24" x14ac:dyDescent="0.2">
      <c r="W19017" s="25"/>
      <c r="X19017" s="25"/>
    </row>
    <row r="19018" spans="23:24" x14ac:dyDescent="0.2">
      <c r="W19018" s="25"/>
      <c r="X19018" s="25"/>
    </row>
    <row r="19019" spans="23:24" x14ac:dyDescent="0.2">
      <c r="W19019" s="25"/>
      <c r="X19019" s="25"/>
    </row>
    <row r="19020" spans="23:24" x14ac:dyDescent="0.2">
      <c r="W19020" s="25"/>
      <c r="X19020" s="25"/>
    </row>
    <row r="19021" spans="23:24" x14ac:dyDescent="0.2">
      <c r="W19021" s="25"/>
      <c r="X19021" s="25"/>
    </row>
    <row r="19022" spans="23:24" x14ac:dyDescent="0.2">
      <c r="W19022" s="25"/>
      <c r="X19022" s="25"/>
    </row>
    <row r="19023" spans="23:24" x14ac:dyDescent="0.2">
      <c r="W19023" s="25"/>
      <c r="X19023" s="25"/>
    </row>
    <row r="19024" spans="23:24" x14ac:dyDescent="0.2">
      <c r="W19024" s="25"/>
      <c r="X19024" s="25"/>
    </row>
    <row r="19025" spans="23:24" x14ac:dyDescent="0.2">
      <c r="W19025" s="25"/>
      <c r="X19025" s="25"/>
    </row>
    <row r="19026" spans="23:24" x14ac:dyDescent="0.2">
      <c r="W19026" s="25"/>
      <c r="X19026" s="25"/>
    </row>
    <row r="19027" spans="23:24" x14ac:dyDescent="0.2">
      <c r="W19027" s="25"/>
      <c r="X19027" s="25"/>
    </row>
    <row r="19028" spans="23:24" x14ac:dyDescent="0.2">
      <c r="W19028" s="25"/>
      <c r="X19028" s="25"/>
    </row>
    <row r="19029" spans="23:24" x14ac:dyDescent="0.2">
      <c r="W19029" s="25"/>
      <c r="X19029" s="25"/>
    </row>
    <row r="19030" spans="23:24" x14ac:dyDescent="0.2">
      <c r="W19030" s="25"/>
      <c r="X19030" s="25"/>
    </row>
    <row r="19031" spans="23:24" x14ac:dyDescent="0.2">
      <c r="W19031" s="25"/>
      <c r="X19031" s="25"/>
    </row>
    <row r="19032" spans="23:24" x14ac:dyDescent="0.2">
      <c r="W19032" s="25"/>
      <c r="X19032" s="25"/>
    </row>
    <row r="19033" spans="23:24" x14ac:dyDescent="0.2">
      <c r="W19033" s="25"/>
      <c r="X19033" s="25"/>
    </row>
    <row r="19034" spans="23:24" x14ac:dyDescent="0.2">
      <c r="W19034" s="25"/>
      <c r="X19034" s="25"/>
    </row>
    <row r="19035" spans="23:24" x14ac:dyDescent="0.2">
      <c r="W19035" s="25"/>
      <c r="X19035" s="25"/>
    </row>
    <row r="19036" spans="23:24" x14ac:dyDescent="0.2">
      <c r="W19036" s="25"/>
      <c r="X19036" s="25"/>
    </row>
    <row r="19037" spans="23:24" x14ac:dyDescent="0.2">
      <c r="W19037" s="25"/>
      <c r="X19037" s="25"/>
    </row>
    <row r="19038" spans="23:24" x14ac:dyDescent="0.2">
      <c r="W19038" s="25"/>
      <c r="X19038" s="25"/>
    </row>
    <row r="19039" spans="23:24" x14ac:dyDescent="0.2">
      <c r="W19039" s="25"/>
      <c r="X19039" s="25"/>
    </row>
    <row r="19040" spans="23:24" x14ac:dyDescent="0.2">
      <c r="W19040" s="25"/>
      <c r="X19040" s="25"/>
    </row>
    <row r="19041" spans="23:24" x14ac:dyDescent="0.2">
      <c r="W19041" s="25"/>
      <c r="X19041" s="25"/>
    </row>
    <row r="19042" spans="23:24" x14ac:dyDescent="0.2">
      <c r="W19042" s="25"/>
      <c r="X19042" s="25"/>
    </row>
    <row r="19043" spans="23:24" x14ac:dyDescent="0.2">
      <c r="W19043" s="25"/>
      <c r="X19043" s="25"/>
    </row>
    <row r="19044" spans="23:24" x14ac:dyDescent="0.2">
      <c r="W19044" s="25"/>
      <c r="X19044" s="25"/>
    </row>
    <row r="19045" spans="23:24" x14ac:dyDescent="0.2">
      <c r="W19045" s="25"/>
      <c r="X19045" s="25"/>
    </row>
    <row r="19046" spans="23:24" x14ac:dyDescent="0.2">
      <c r="W19046" s="25"/>
      <c r="X19046" s="25"/>
    </row>
    <row r="19047" spans="23:24" x14ac:dyDescent="0.2">
      <c r="W19047" s="25"/>
      <c r="X19047" s="25"/>
    </row>
    <row r="19048" spans="23:24" x14ac:dyDescent="0.2">
      <c r="W19048" s="25"/>
      <c r="X19048" s="25"/>
    </row>
    <row r="19049" spans="23:24" x14ac:dyDescent="0.2">
      <c r="W19049" s="25"/>
      <c r="X19049" s="25"/>
    </row>
    <row r="19050" spans="23:24" x14ac:dyDescent="0.2">
      <c r="W19050" s="25"/>
      <c r="X19050" s="25"/>
    </row>
    <row r="19051" spans="23:24" x14ac:dyDescent="0.2">
      <c r="W19051" s="25"/>
      <c r="X19051" s="25"/>
    </row>
    <row r="19052" spans="23:24" x14ac:dyDescent="0.2">
      <c r="W19052" s="25"/>
      <c r="X19052" s="25"/>
    </row>
    <row r="19053" spans="23:24" x14ac:dyDescent="0.2">
      <c r="W19053" s="25"/>
      <c r="X19053" s="25"/>
    </row>
    <row r="19054" spans="23:24" x14ac:dyDescent="0.2">
      <c r="W19054" s="25"/>
      <c r="X19054" s="25"/>
    </row>
    <row r="19055" spans="23:24" x14ac:dyDescent="0.2">
      <c r="W19055" s="25"/>
      <c r="X19055" s="25"/>
    </row>
    <row r="19056" spans="23:24" x14ac:dyDescent="0.2">
      <c r="W19056" s="25"/>
      <c r="X19056" s="25"/>
    </row>
    <row r="19057" spans="23:24" x14ac:dyDescent="0.2">
      <c r="W19057" s="25"/>
      <c r="X19057" s="25"/>
    </row>
    <row r="19058" spans="23:24" x14ac:dyDescent="0.2">
      <c r="W19058" s="25"/>
      <c r="X19058" s="25"/>
    </row>
    <row r="19059" spans="23:24" x14ac:dyDescent="0.2">
      <c r="W19059" s="25"/>
      <c r="X19059" s="25"/>
    </row>
    <row r="19060" spans="23:24" x14ac:dyDescent="0.2">
      <c r="W19060" s="25"/>
      <c r="X19060" s="25"/>
    </row>
    <row r="19061" spans="23:24" x14ac:dyDescent="0.2">
      <c r="W19061" s="25"/>
      <c r="X19061" s="25"/>
    </row>
    <row r="19062" spans="23:24" x14ac:dyDescent="0.2">
      <c r="W19062" s="25"/>
      <c r="X19062" s="25"/>
    </row>
    <row r="19063" spans="23:24" x14ac:dyDescent="0.2">
      <c r="W19063" s="25"/>
      <c r="X19063" s="25"/>
    </row>
    <row r="19064" spans="23:24" x14ac:dyDescent="0.2">
      <c r="W19064" s="25"/>
      <c r="X19064" s="25"/>
    </row>
    <row r="19065" spans="23:24" x14ac:dyDescent="0.2">
      <c r="W19065" s="25"/>
      <c r="X19065" s="25"/>
    </row>
    <row r="19066" spans="23:24" x14ac:dyDescent="0.2">
      <c r="W19066" s="25"/>
      <c r="X19066" s="25"/>
    </row>
    <row r="19067" spans="23:24" x14ac:dyDescent="0.2">
      <c r="W19067" s="25"/>
      <c r="X19067" s="25"/>
    </row>
    <row r="19068" spans="23:24" x14ac:dyDescent="0.2">
      <c r="W19068" s="25"/>
      <c r="X19068" s="25"/>
    </row>
    <row r="19069" spans="23:24" x14ac:dyDescent="0.2">
      <c r="W19069" s="25"/>
      <c r="X19069" s="25"/>
    </row>
    <row r="19070" spans="23:24" x14ac:dyDescent="0.2">
      <c r="W19070" s="25"/>
      <c r="X19070" s="25"/>
    </row>
    <row r="19071" spans="23:24" x14ac:dyDescent="0.2">
      <c r="W19071" s="25"/>
      <c r="X19071" s="25"/>
    </row>
    <row r="19072" spans="23:24" x14ac:dyDescent="0.2">
      <c r="W19072" s="25"/>
      <c r="X19072" s="25"/>
    </row>
    <row r="19073" spans="23:24" x14ac:dyDescent="0.2">
      <c r="W19073" s="25"/>
      <c r="X19073" s="25"/>
    </row>
    <row r="19074" spans="23:24" x14ac:dyDescent="0.2">
      <c r="W19074" s="25"/>
      <c r="X19074" s="25"/>
    </row>
    <row r="19075" spans="23:24" x14ac:dyDescent="0.2">
      <c r="W19075" s="25"/>
      <c r="X19075" s="25"/>
    </row>
    <row r="19076" spans="23:24" x14ac:dyDescent="0.2">
      <c r="W19076" s="25"/>
      <c r="X19076" s="25"/>
    </row>
    <row r="19077" spans="23:24" x14ac:dyDescent="0.2">
      <c r="W19077" s="25"/>
      <c r="X19077" s="25"/>
    </row>
    <row r="19078" spans="23:24" x14ac:dyDescent="0.2">
      <c r="W19078" s="25"/>
      <c r="X19078" s="25"/>
    </row>
    <row r="19079" spans="23:24" x14ac:dyDescent="0.2">
      <c r="W19079" s="25"/>
      <c r="X19079" s="25"/>
    </row>
    <row r="19080" spans="23:24" x14ac:dyDescent="0.2">
      <c r="W19080" s="25"/>
      <c r="X19080" s="25"/>
    </row>
    <row r="19081" spans="23:24" x14ac:dyDescent="0.2">
      <c r="W19081" s="25"/>
      <c r="X19081" s="25"/>
    </row>
    <row r="19082" spans="23:24" x14ac:dyDescent="0.2">
      <c r="W19082" s="25"/>
      <c r="X19082" s="25"/>
    </row>
    <row r="19083" spans="23:24" x14ac:dyDescent="0.2">
      <c r="W19083" s="25"/>
      <c r="X19083" s="25"/>
    </row>
    <row r="19084" spans="23:24" x14ac:dyDescent="0.2">
      <c r="W19084" s="25"/>
      <c r="X19084" s="25"/>
    </row>
    <row r="19085" spans="23:24" x14ac:dyDescent="0.2">
      <c r="W19085" s="25"/>
      <c r="X19085" s="25"/>
    </row>
    <row r="19086" spans="23:24" x14ac:dyDescent="0.2">
      <c r="W19086" s="25"/>
      <c r="X19086" s="25"/>
    </row>
    <row r="19087" spans="23:24" x14ac:dyDescent="0.2">
      <c r="W19087" s="25"/>
      <c r="X19087" s="25"/>
    </row>
    <row r="19088" spans="23:24" x14ac:dyDescent="0.2">
      <c r="W19088" s="25"/>
      <c r="X19088" s="25"/>
    </row>
    <row r="19089" spans="23:24" x14ac:dyDescent="0.2">
      <c r="W19089" s="25"/>
      <c r="X19089" s="25"/>
    </row>
    <row r="19090" spans="23:24" x14ac:dyDescent="0.2">
      <c r="W19090" s="25"/>
      <c r="X19090" s="25"/>
    </row>
    <row r="19091" spans="23:24" x14ac:dyDescent="0.2">
      <c r="W19091" s="25"/>
      <c r="X19091" s="25"/>
    </row>
    <row r="19092" spans="23:24" x14ac:dyDescent="0.2">
      <c r="W19092" s="25"/>
      <c r="X19092" s="25"/>
    </row>
    <row r="19093" spans="23:24" x14ac:dyDescent="0.2">
      <c r="W19093" s="25"/>
      <c r="X19093" s="25"/>
    </row>
    <row r="19094" spans="23:24" x14ac:dyDescent="0.2">
      <c r="W19094" s="25"/>
      <c r="X19094" s="25"/>
    </row>
    <row r="19095" spans="23:24" x14ac:dyDescent="0.2">
      <c r="W19095" s="25"/>
      <c r="X19095" s="25"/>
    </row>
    <row r="19096" spans="23:24" x14ac:dyDescent="0.2">
      <c r="W19096" s="25"/>
      <c r="X19096" s="25"/>
    </row>
    <row r="19097" spans="23:24" x14ac:dyDescent="0.2">
      <c r="W19097" s="25"/>
      <c r="X19097" s="25"/>
    </row>
    <row r="19098" spans="23:24" x14ac:dyDescent="0.2">
      <c r="W19098" s="25"/>
      <c r="X19098" s="25"/>
    </row>
    <row r="19099" spans="23:24" x14ac:dyDescent="0.2">
      <c r="W19099" s="25"/>
      <c r="X19099" s="25"/>
    </row>
    <row r="19100" spans="23:24" x14ac:dyDescent="0.2">
      <c r="W19100" s="25"/>
      <c r="X19100" s="25"/>
    </row>
    <row r="19101" spans="23:24" x14ac:dyDescent="0.2">
      <c r="W19101" s="25"/>
      <c r="X19101" s="25"/>
    </row>
    <row r="19102" spans="23:24" x14ac:dyDescent="0.2">
      <c r="W19102" s="25"/>
      <c r="X19102" s="25"/>
    </row>
    <row r="19103" spans="23:24" x14ac:dyDescent="0.2">
      <c r="W19103" s="25"/>
      <c r="X19103" s="25"/>
    </row>
    <row r="19104" spans="23:24" x14ac:dyDescent="0.2">
      <c r="W19104" s="25"/>
      <c r="X19104" s="25"/>
    </row>
    <row r="19105" spans="23:24" x14ac:dyDescent="0.2">
      <c r="W19105" s="25"/>
      <c r="X19105" s="25"/>
    </row>
    <row r="19106" spans="23:24" x14ac:dyDescent="0.2">
      <c r="W19106" s="25"/>
      <c r="X19106" s="25"/>
    </row>
    <row r="19107" spans="23:24" x14ac:dyDescent="0.2">
      <c r="W19107" s="25"/>
      <c r="X19107" s="25"/>
    </row>
    <row r="19108" spans="23:24" x14ac:dyDescent="0.2">
      <c r="W19108" s="25"/>
      <c r="X19108" s="25"/>
    </row>
    <row r="19109" spans="23:24" x14ac:dyDescent="0.2">
      <c r="W19109" s="25"/>
      <c r="X19109" s="25"/>
    </row>
    <row r="19110" spans="23:24" x14ac:dyDescent="0.2">
      <c r="W19110" s="25"/>
      <c r="X19110" s="25"/>
    </row>
    <row r="19111" spans="23:24" x14ac:dyDescent="0.2">
      <c r="W19111" s="25"/>
      <c r="X19111" s="25"/>
    </row>
    <row r="19112" spans="23:24" x14ac:dyDescent="0.2">
      <c r="W19112" s="25"/>
      <c r="X19112" s="25"/>
    </row>
    <row r="19113" spans="23:24" x14ac:dyDescent="0.2">
      <c r="W19113" s="25"/>
      <c r="X19113" s="25"/>
    </row>
    <row r="19114" spans="23:24" x14ac:dyDescent="0.2">
      <c r="W19114" s="25"/>
      <c r="X19114" s="25"/>
    </row>
    <row r="19115" spans="23:24" x14ac:dyDescent="0.2">
      <c r="W19115" s="25"/>
      <c r="X19115" s="25"/>
    </row>
    <row r="19116" spans="23:24" x14ac:dyDescent="0.2">
      <c r="W19116" s="25"/>
      <c r="X19116" s="25"/>
    </row>
    <row r="19117" spans="23:24" x14ac:dyDescent="0.2">
      <c r="W19117" s="25"/>
      <c r="X19117" s="25"/>
    </row>
    <row r="19118" spans="23:24" x14ac:dyDescent="0.2">
      <c r="W19118" s="25"/>
      <c r="X19118" s="25"/>
    </row>
    <row r="19119" spans="23:24" x14ac:dyDescent="0.2">
      <c r="W19119" s="25"/>
      <c r="X19119" s="25"/>
    </row>
    <row r="19120" spans="23:24" x14ac:dyDescent="0.2">
      <c r="W19120" s="25"/>
      <c r="X19120" s="25"/>
    </row>
    <row r="19121" spans="23:24" x14ac:dyDescent="0.2">
      <c r="W19121" s="25"/>
      <c r="X19121" s="25"/>
    </row>
    <row r="19122" spans="23:24" x14ac:dyDescent="0.2">
      <c r="W19122" s="25"/>
      <c r="X19122" s="25"/>
    </row>
    <row r="19123" spans="23:24" x14ac:dyDescent="0.2">
      <c r="W19123" s="25"/>
      <c r="X19123" s="25"/>
    </row>
    <row r="19124" spans="23:24" x14ac:dyDescent="0.2">
      <c r="W19124" s="25"/>
      <c r="X19124" s="25"/>
    </row>
    <row r="19125" spans="23:24" x14ac:dyDescent="0.2">
      <c r="W19125" s="25"/>
      <c r="X19125" s="25"/>
    </row>
    <row r="19126" spans="23:24" x14ac:dyDescent="0.2">
      <c r="W19126" s="25"/>
      <c r="X19126" s="25"/>
    </row>
    <row r="19127" spans="23:24" x14ac:dyDescent="0.2">
      <c r="W19127" s="25"/>
      <c r="X19127" s="25"/>
    </row>
    <row r="19128" spans="23:24" x14ac:dyDescent="0.2">
      <c r="W19128" s="25"/>
      <c r="X19128" s="25"/>
    </row>
    <row r="19129" spans="23:24" x14ac:dyDescent="0.2">
      <c r="W19129" s="25"/>
      <c r="X19129" s="25"/>
    </row>
    <row r="19130" spans="23:24" x14ac:dyDescent="0.2">
      <c r="W19130" s="25"/>
      <c r="X19130" s="25"/>
    </row>
    <row r="19131" spans="23:24" x14ac:dyDescent="0.2">
      <c r="W19131" s="25"/>
      <c r="X19131" s="25"/>
    </row>
    <row r="19132" spans="23:24" x14ac:dyDescent="0.2">
      <c r="W19132" s="25"/>
      <c r="X19132" s="25"/>
    </row>
    <row r="19133" spans="23:24" x14ac:dyDescent="0.2">
      <c r="W19133" s="25"/>
      <c r="X19133" s="25"/>
    </row>
    <row r="19134" spans="23:24" x14ac:dyDescent="0.2">
      <c r="W19134" s="25"/>
      <c r="X19134" s="25"/>
    </row>
    <row r="19135" spans="23:24" x14ac:dyDescent="0.2">
      <c r="W19135" s="25"/>
      <c r="X19135" s="25"/>
    </row>
    <row r="19136" spans="23:24" x14ac:dyDescent="0.2">
      <c r="W19136" s="25"/>
      <c r="X19136" s="25"/>
    </row>
    <row r="19137" spans="23:24" x14ac:dyDescent="0.2">
      <c r="W19137" s="25"/>
      <c r="X19137" s="25"/>
    </row>
    <row r="19138" spans="23:24" x14ac:dyDescent="0.2">
      <c r="W19138" s="25"/>
      <c r="X19138" s="25"/>
    </row>
    <row r="19139" spans="23:24" x14ac:dyDescent="0.2">
      <c r="W19139" s="25"/>
      <c r="X19139" s="25"/>
    </row>
    <row r="19140" spans="23:24" x14ac:dyDescent="0.2">
      <c r="W19140" s="25"/>
      <c r="X19140" s="25"/>
    </row>
    <row r="19141" spans="23:24" x14ac:dyDescent="0.2">
      <c r="W19141" s="25"/>
      <c r="X19141" s="25"/>
    </row>
    <row r="19142" spans="23:24" x14ac:dyDescent="0.2">
      <c r="W19142" s="25"/>
      <c r="X19142" s="25"/>
    </row>
    <row r="19143" spans="23:24" x14ac:dyDescent="0.2">
      <c r="W19143" s="25"/>
      <c r="X19143" s="25"/>
    </row>
    <row r="19144" spans="23:24" x14ac:dyDescent="0.2">
      <c r="W19144" s="25"/>
      <c r="X19144" s="25"/>
    </row>
    <row r="19145" spans="23:24" x14ac:dyDescent="0.2">
      <c r="W19145" s="25"/>
      <c r="X19145" s="25"/>
    </row>
    <row r="19146" spans="23:24" x14ac:dyDescent="0.2">
      <c r="W19146" s="25"/>
      <c r="X19146" s="25"/>
    </row>
    <row r="19147" spans="23:24" x14ac:dyDescent="0.2">
      <c r="W19147" s="25"/>
      <c r="X19147" s="25"/>
    </row>
    <row r="19148" spans="23:24" x14ac:dyDescent="0.2">
      <c r="W19148" s="25"/>
      <c r="X19148" s="25"/>
    </row>
    <row r="19149" spans="23:24" x14ac:dyDescent="0.2">
      <c r="W19149" s="25"/>
      <c r="X19149" s="25"/>
    </row>
    <row r="19150" spans="23:24" x14ac:dyDescent="0.2">
      <c r="W19150" s="25"/>
      <c r="X19150" s="25"/>
    </row>
    <row r="19151" spans="23:24" x14ac:dyDescent="0.2">
      <c r="W19151" s="25"/>
      <c r="X19151" s="25"/>
    </row>
    <row r="19152" spans="23:24" x14ac:dyDescent="0.2">
      <c r="W19152" s="25"/>
      <c r="X19152" s="25"/>
    </row>
    <row r="19153" spans="23:24" x14ac:dyDescent="0.2">
      <c r="W19153" s="25"/>
      <c r="X19153" s="25"/>
    </row>
    <row r="19154" spans="23:24" x14ac:dyDescent="0.2">
      <c r="W19154" s="25"/>
      <c r="X19154" s="25"/>
    </row>
    <row r="19155" spans="23:24" x14ac:dyDescent="0.2">
      <c r="W19155" s="25"/>
      <c r="X19155" s="25"/>
    </row>
    <row r="19156" spans="23:24" x14ac:dyDescent="0.2">
      <c r="W19156" s="25"/>
      <c r="X19156" s="25"/>
    </row>
    <row r="19157" spans="23:24" x14ac:dyDescent="0.2">
      <c r="W19157" s="25"/>
      <c r="X19157" s="25"/>
    </row>
    <row r="19158" spans="23:24" x14ac:dyDescent="0.2">
      <c r="W19158" s="25"/>
      <c r="X19158" s="25"/>
    </row>
    <row r="19159" spans="23:24" x14ac:dyDescent="0.2">
      <c r="W19159" s="25"/>
      <c r="X19159" s="25"/>
    </row>
    <row r="19160" spans="23:24" x14ac:dyDescent="0.2">
      <c r="W19160" s="25"/>
      <c r="X19160" s="25"/>
    </row>
    <row r="19161" spans="23:24" x14ac:dyDescent="0.2">
      <c r="W19161" s="25"/>
      <c r="X19161" s="25"/>
    </row>
    <row r="19162" spans="23:24" x14ac:dyDescent="0.2">
      <c r="W19162" s="25"/>
      <c r="X19162" s="25"/>
    </row>
    <row r="19163" spans="23:24" x14ac:dyDescent="0.2">
      <c r="W19163" s="25"/>
      <c r="X19163" s="25"/>
    </row>
    <row r="19164" spans="23:24" x14ac:dyDescent="0.2">
      <c r="W19164" s="25"/>
      <c r="X19164" s="25"/>
    </row>
    <row r="19165" spans="23:24" x14ac:dyDescent="0.2">
      <c r="W19165" s="25"/>
      <c r="X19165" s="25"/>
    </row>
    <row r="19166" spans="23:24" x14ac:dyDescent="0.2">
      <c r="W19166" s="25"/>
      <c r="X19166" s="25"/>
    </row>
    <row r="19167" spans="23:24" x14ac:dyDescent="0.2">
      <c r="W19167" s="25"/>
      <c r="X19167" s="25"/>
    </row>
    <row r="19168" spans="23:24" x14ac:dyDescent="0.2">
      <c r="W19168" s="25"/>
      <c r="X19168" s="25"/>
    </row>
    <row r="19169" spans="23:24" x14ac:dyDescent="0.2">
      <c r="W19169" s="25"/>
      <c r="X19169" s="25"/>
    </row>
    <row r="19170" spans="23:24" x14ac:dyDescent="0.2">
      <c r="W19170" s="25"/>
      <c r="X19170" s="25"/>
    </row>
    <row r="19171" spans="23:24" x14ac:dyDescent="0.2">
      <c r="W19171" s="25"/>
      <c r="X19171" s="25"/>
    </row>
    <row r="19172" spans="23:24" x14ac:dyDescent="0.2">
      <c r="W19172" s="25"/>
      <c r="X19172" s="25"/>
    </row>
    <row r="19173" spans="23:24" x14ac:dyDescent="0.2">
      <c r="W19173" s="25"/>
      <c r="X19173" s="25"/>
    </row>
    <row r="19174" spans="23:24" x14ac:dyDescent="0.2">
      <c r="W19174" s="25"/>
      <c r="X19174" s="25"/>
    </row>
    <row r="19175" spans="23:24" x14ac:dyDescent="0.2">
      <c r="W19175" s="25"/>
      <c r="X19175" s="25"/>
    </row>
    <row r="19176" spans="23:24" x14ac:dyDescent="0.2">
      <c r="W19176" s="25"/>
      <c r="X19176" s="25"/>
    </row>
    <row r="19177" spans="23:24" x14ac:dyDescent="0.2">
      <c r="W19177" s="25"/>
      <c r="X19177" s="25"/>
    </row>
    <row r="19178" spans="23:24" x14ac:dyDescent="0.2">
      <c r="W19178" s="25"/>
      <c r="X19178" s="25"/>
    </row>
    <row r="19179" spans="23:24" x14ac:dyDescent="0.2">
      <c r="W19179" s="25"/>
      <c r="X19179" s="25"/>
    </row>
    <row r="19180" spans="23:24" x14ac:dyDescent="0.2">
      <c r="W19180" s="25"/>
      <c r="X19180" s="25"/>
    </row>
    <row r="19181" spans="23:24" x14ac:dyDescent="0.2">
      <c r="W19181" s="25"/>
      <c r="X19181" s="25"/>
    </row>
    <row r="19182" spans="23:24" x14ac:dyDescent="0.2">
      <c r="W19182" s="25"/>
      <c r="X19182" s="25"/>
    </row>
    <row r="19183" spans="23:24" x14ac:dyDescent="0.2">
      <c r="W19183" s="25"/>
      <c r="X19183" s="25"/>
    </row>
    <row r="19184" spans="23:24" x14ac:dyDescent="0.2">
      <c r="W19184" s="25"/>
      <c r="X19184" s="25"/>
    </row>
    <row r="19185" spans="23:24" x14ac:dyDescent="0.2">
      <c r="W19185" s="25"/>
      <c r="X19185" s="25"/>
    </row>
    <row r="19186" spans="23:24" x14ac:dyDescent="0.2">
      <c r="W19186" s="25"/>
      <c r="X19186" s="25"/>
    </row>
    <row r="19187" spans="23:24" x14ac:dyDescent="0.2">
      <c r="W19187" s="25"/>
      <c r="X19187" s="25"/>
    </row>
    <row r="19188" spans="23:24" x14ac:dyDescent="0.2">
      <c r="W19188" s="25"/>
      <c r="X19188" s="25"/>
    </row>
    <row r="19189" spans="23:24" x14ac:dyDescent="0.2">
      <c r="W19189" s="25"/>
      <c r="X19189" s="25"/>
    </row>
    <row r="19190" spans="23:24" x14ac:dyDescent="0.2">
      <c r="W19190" s="25"/>
      <c r="X19190" s="25"/>
    </row>
    <row r="19191" spans="23:24" x14ac:dyDescent="0.2">
      <c r="W19191" s="25"/>
      <c r="X19191" s="25"/>
    </row>
    <row r="19192" spans="23:24" x14ac:dyDescent="0.2">
      <c r="W19192" s="25"/>
      <c r="X19192" s="25"/>
    </row>
    <row r="19193" spans="23:24" x14ac:dyDescent="0.2">
      <c r="W19193" s="25"/>
      <c r="X19193" s="25"/>
    </row>
    <row r="19194" spans="23:24" x14ac:dyDescent="0.2">
      <c r="W19194" s="25"/>
      <c r="X19194" s="25"/>
    </row>
    <row r="19195" spans="23:24" x14ac:dyDescent="0.2">
      <c r="W19195" s="25"/>
      <c r="X19195" s="25"/>
    </row>
    <row r="19196" spans="23:24" x14ac:dyDescent="0.2">
      <c r="W19196" s="25"/>
      <c r="X19196" s="25"/>
    </row>
    <row r="19197" spans="23:24" x14ac:dyDescent="0.2">
      <c r="W19197" s="25"/>
      <c r="X19197" s="25"/>
    </row>
    <row r="19198" spans="23:24" x14ac:dyDescent="0.2">
      <c r="W19198" s="25"/>
      <c r="X19198" s="25"/>
    </row>
    <row r="19199" spans="23:24" x14ac:dyDescent="0.2">
      <c r="W19199" s="25"/>
      <c r="X19199" s="25"/>
    </row>
    <row r="19200" spans="23:24" x14ac:dyDescent="0.2">
      <c r="W19200" s="25"/>
      <c r="X19200" s="25"/>
    </row>
    <row r="19201" spans="23:24" x14ac:dyDescent="0.2">
      <c r="W19201" s="25"/>
      <c r="X19201" s="25"/>
    </row>
    <row r="19202" spans="23:24" x14ac:dyDescent="0.2">
      <c r="W19202" s="25"/>
      <c r="X19202" s="25"/>
    </row>
    <row r="19203" spans="23:24" x14ac:dyDescent="0.2">
      <c r="W19203" s="25"/>
      <c r="X19203" s="25"/>
    </row>
    <row r="19204" spans="23:24" x14ac:dyDescent="0.2">
      <c r="W19204" s="25"/>
      <c r="X19204" s="25"/>
    </row>
    <row r="19205" spans="23:24" x14ac:dyDescent="0.2">
      <c r="W19205" s="25"/>
      <c r="X19205" s="25"/>
    </row>
    <row r="19206" spans="23:24" x14ac:dyDescent="0.2">
      <c r="W19206" s="25"/>
      <c r="X19206" s="25"/>
    </row>
    <row r="19207" spans="23:24" x14ac:dyDescent="0.2">
      <c r="W19207" s="25"/>
      <c r="X19207" s="25"/>
    </row>
    <row r="19208" spans="23:24" x14ac:dyDescent="0.2">
      <c r="W19208" s="25"/>
      <c r="X19208" s="25"/>
    </row>
    <row r="19209" spans="23:24" x14ac:dyDescent="0.2">
      <c r="W19209" s="25"/>
      <c r="X19209" s="25"/>
    </row>
    <row r="19210" spans="23:24" x14ac:dyDescent="0.2">
      <c r="W19210" s="25"/>
      <c r="X19210" s="25"/>
    </row>
    <row r="19211" spans="23:24" x14ac:dyDescent="0.2">
      <c r="W19211" s="25"/>
      <c r="X19211" s="25"/>
    </row>
    <row r="19212" spans="23:24" x14ac:dyDescent="0.2">
      <c r="W19212" s="25"/>
      <c r="X19212" s="25"/>
    </row>
    <row r="19213" spans="23:24" x14ac:dyDescent="0.2">
      <c r="W19213" s="25"/>
      <c r="X19213" s="25"/>
    </row>
    <row r="19214" spans="23:24" x14ac:dyDescent="0.2">
      <c r="W19214" s="25"/>
      <c r="X19214" s="25"/>
    </row>
    <row r="19215" spans="23:24" x14ac:dyDescent="0.2">
      <c r="W19215" s="25"/>
      <c r="X19215" s="25"/>
    </row>
    <row r="19216" spans="23:24" x14ac:dyDescent="0.2">
      <c r="W19216" s="25"/>
      <c r="X19216" s="25"/>
    </row>
    <row r="19217" spans="23:24" x14ac:dyDescent="0.2">
      <c r="W19217" s="25"/>
      <c r="X19217" s="25"/>
    </row>
    <row r="19218" spans="23:24" x14ac:dyDescent="0.2">
      <c r="W19218" s="25"/>
      <c r="X19218" s="25"/>
    </row>
    <row r="19219" spans="23:24" x14ac:dyDescent="0.2">
      <c r="W19219" s="25"/>
      <c r="X19219" s="25"/>
    </row>
    <row r="19220" spans="23:24" x14ac:dyDescent="0.2">
      <c r="W19220" s="25"/>
      <c r="X19220" s="25"/>
    </row>
    <row r="19221" spans="23:24" x14ac:dyDescent="0.2">
      <c r="W19221" s="25"/>
      <c r="X19221" s="25"/>
    </row>
    <row r="19222" spans="23:24" x14ac:dyDescent="0.2">
      <c r="W19222" s="25"/>
      <c r="X19222" s="25"/>
    </row>
    <row r="19223" spans="23:24" x14ac:dyDescent="0.2">
      <c r="W19223" s="25"/>
      <c r="X19223" s="25"/>
    </row>
    <row r="19224" spans="23:24" x14ac:dyDescent="0.2">
      <c r="W19224" s="25"/>
      <c r="X19224" s="25"/>
    </row>
    <row r="19225" spans="23:24" x14ac:dyDescent="0.2">
      <c r="W19225" s="25"/>
      <c r="X19225" s="25"/>
    </row>
    <row r="19226" spans="23:24" x14ac:dyDescent="0.2">
      <c r="W19226" s="25"/>
      <c r="X19226" s="25"/>
    </row>
    <row r="19227" spans="23:24" x14ac:dyDescent="0.2">
      <c r="W19227" s="25"/>
      <c r="X19227" s="25"/>
    </row>
    <row r="19228" spans="23:24" x14ac:dyDescent="0.2">
      <c r="W19228" s="25"/>
      <c r="X19228" s="25"/>
    </row>
    <row r="19229" spans="23:24" x14ac:dyDescent="0.2">
      <c r="W19229" s="25"/>
      <c r="X19229" s="25"/>
    </row>
    <row r="19230" spans="23:24" x14ac:dyDescent="0.2">
      <c r="W19230" s="25"/>
      <c r="X19230" s="25"/>
    </row>
    <row r="19231" spans="23:24" x14ac:dyDescent="0.2">
      <c r="W19231" s="25"/>
      <c r="X19231" s="25"/>
    </row>
    <row r="19232" spans="23:24" x14ac:dyDescent="0.2">
      <c r="W19232" s="25"/>
      <c r="X19232" s="25"/>
    </row>
    <row r="19233" spans="23:24" x14ac:dyDescent="0.2">
      <c r="W19233" s="25"/>
      <c r="X19233" s="25"/>
    </row>
    <row r="19234" spans="23:24" x14ac:dyDescent="0.2">
      <c r="W19234" s="25"/>
      <c r="X19234" s="25"/>
    </row>
    <row r="19235" spans="23:24" x14ac:dyDescent="0.2">
      <c r="W19235" s="25"/>
      <c r="X19235" s="25"/>
    </row>
    <row r="19236" spans="23:24" x14ac:dyDescent="0.2">
      <c r="W19236" s="25"/>
      <c r="X19236" s="25"/>
    </row>
    <row r="19237" spans="23:24" x14ac:dyDescent="0.2">
      <c r="W19237" s="25"/>
      <c r="X19237" s="25"/>
    </row>
    <row r="19238" spans="23:24" x14ac:dyDescent="0.2">
      <c r="W19238" s="25"/>
      <c r="X19238" s="25"/>
    </row>
    <row r="19239" spans="23:24" x14ac:dyDescent="0.2">
      <c r="W19239" s="25"/>
      <c r="X19239" s="25"/>
    </row>
    <row r="19240" spans="23:24" x14ac:dyDescent="0.2">
      <c r="W19240" s="25"/>
      <c r="X19240" s="25"/>
    </row>
    <row r="19241" spans="23:24" x14ac:dyDescent="0.2">
      <c r="W19241" s="25"/>
      <c r="X19241" s="25"/>
    </row>
    <row r="19242" spans="23:24" x14ac:dyDescent="0.2">
      <c r="W19242" s="25"/>
      <c r="X19242" s="25"/>
    </row>
    <row r="19243" spans="23:24" x14ac:dyDescent="0.2">
      <c r="W19243" s="25"/>
      <c r="X19243" s="25"/>
    </row>
    <row r="19244" spans="23:24" x14ac:dyDescent="0.2">
      <c r="W19244" s="25"/>
      <c r="X19244" s="25"/>
    </row>
    <row r="19245" spans="23:24" x14ac:dyDescent="0.2">
      <c r="W19245" s="25"/>
      <c r="X19245" s="25"/>
    </row>
    <row r="19246" spans="23:24" x14ac:dyDescent="0.2">
      <c r="W19246" s="25"/>
      <c r="X19246" s="25"/>
    </row>
    <row r="19247" spans="23:24" x14ac:dyDescent="0.2">
      <c r="W19247" s="25"/>
      <c r="X19247" s="25"/>
    </row>
    <row r="19248" spans="23:24" x14ac:dyDescent="0.2">
      <c r="W19248" s="25"/>
      <c r="X19248" s="25"/>
    </row>
    <row r="19249" spans="23:24" x14ac:dyDescent="0.2">
      <c r="W19249" s="25"/>
      <c r="X19249" s="25"/>
    </row>
    <row r="19250" spans="23:24" x14ac:dyDescent="0.2">
      <c r="W19250" s="25"/>
      <c r="X19250" s="25"/>
    </row>
    <row r="19251" spans="23:24" x14ac:dyDescent="0.2">
      <c r="W19251" s="25"/>
      <c r="X19251" s="25"/>
    </row>
    <row r="19252" spans="23:24" x14ac:dyDescent="0.2">
      <c r="W19252" s="25"/>
      <c r="X19252" s="25"/>
    </row>
    <row r="19253" spans="23:24" x14ac:dyDescent="0.2">
      <c r="W19253" s="25"/>
      <c r="X19253" s="25"/>
    </row>
    <row r="19254" spans="23:24" x14ac:dyDescent="0.2">
      <c r="W19254" s="25"/>
      <c r="X19254" s="25"/>
    </row>
    <row r="19255" spans="23:24" x14ac:dyDescent="0.2">
      <c r="W19255" s="25"/>
      <c r="X19255" s="25"/>
    </row>
    <row r="19256" spans="23:24" x14ac:dyDescent="0.2">
      <c r="W19256" s="25"/>
      <c r="X19256" s="25"/>
    </row>
    <row r="19257" spans="23:24" x14ac:dyDescent="0.2">
      <c r="W19257" s="25"/>
      <c r="X19257" s="25"/>
    </row>
    <row r="19258" spans="23:24" x14ac:dyDescent="0.2">
      <c r="W19258" s="25"/>
      <c r="X19258" s="25"/>
    </row>
    <row r="19259" spans="23:24" x14ac:dyDescent="0.2">
      <c r="W19259" s="25"/>
      <c r="X19259" s="25"/>
    </row>
    <row r="19260" spans="23:24" x14ac:dyDescent="0.2">
      <c r="W19260" s="25"/>
      <c r="X19260" s="25"/>
    </row>
    <row r="19261" spans="23:24" x14ac:dyDescent="0.2">
      <c r="W19261" s="25"/>
      <c r="X19261" s="25"/>
    </row>
    <row r="19262" spans="23:24" x14ac:dyDescent="0.2">
      <c r="W19262" s="25"/>
      <c r="X19262" s="25"/>
    </row>
    <row r="19263" spans="23:24" x14ac:dyDescent="0.2">
      <c r="W19263" s="25"/>
      <c r="X19263" s="25"/>
    </row>
    <row r="19264" spans="23:24" x14ac:dyDescent="0.2">
      <c r="W19264" s="25"/>
      <c r="X19264" s="25"/>
    </row>
    <row r="19265" spans="23:24" x14ac:dyDescent="0.2">
      <c r="W19265" s="25"/>
      <c r="X19265" s="25"/>
    </row>
    <row r="19266" spans="23:24" x14ac:dyDescent="0.2">
      <c r="W19266" s="25"/>
      <c r="X19266" s="25"/>
    </row>
    <row r="19267" spans="23:24" x14ac:dyDescent="0.2">
      <c r="W19267" s="25"/>
      <c r="X19267" s="25"/>
    </row>
    <row r="19268" spans="23:24" x14ac:dyDescent="0.2">
      <c r="W19268" s="25"/>
      <c r="X19268" s="25"/>
    </row>
    <row r="19269" spans="23:24" x14ac:dyDescent="0.2">
      <c r="W19269" s="25"/>
      <c r="X19269" s="25"/>
    </row>
    <row r="19270" spans="23:24" x14ac:dyDescent="0.2">
      <c r="W19270" s="25"/>
      <c r="X19270" s="25"/>
    </row>
    <row r="19271" spans="23:24" x14ac:dyDescent="0.2">
      <c r="W19271" s="25"/>
      <c r="X19271" s="25"/>
    </row>
    <row r="19272" spans="23:24" x14ac:dyDescent="0.2">
      <c r="W19272" s="25"/>
      <c r="X19272" s="25"/>
    </row>
    <row r="19273" spans="23:24" x14ac:dyDescent="0.2">
      <c r="W19273" s="25"/>
      <c r="X19273" s="25"/>
    </row>
    <row r="19274" spans="23:24" x14ac:dyDescent="0.2">
      <c r="W19274" s="25"/>
      <c r="X19274" s="25"/>
    </row>
    <row r="19275" spans="23:24" x14ac:dyDescent="0.2">
      <c r="W19275" s="25"/>
      <c r="X19275" s="25"/>
    </row>
    <row r="19276" spans="23:24" x14ac:dyDescent="0.2">
      <c r="W19276" s="25"/>
      <c r="X19276" s="25"/>
    </row>
    <row r="19277" spans="23:24" x14ac:dyDescent="0.2">
      <c r="W19277" s="25"/>
      <c r="X19277" s="25"/>
    </row>
    <row r="19278" spans="23:24" x14ac:dyDescent="0.2">
      <c r="W19278" s="25"/>
      <c r="X19278" s="25"/>
    </row>
    <row r="19279" spans="23:24" x14ac:dyDescent="0.2">
      <c r="W19279" s="25"/>
      <c r="X19279" s="25"/>
    </row>
    <row r="19280" spans="23:24" x14ac:dyDescent="0.2">
      <c r="W19280" s="25"/>
      <c r="X19280" s="25"/>
    </row>
    <row r="19281" spans="23:24" x14ac:dyDescent="0.2">
      <c r="W19281" s="25"/>
      <c r="X19281" s="25"/>
    </row>
    <row r="19282" spans="23:24" x14ac:dyDescent="0.2">
      <c r="W19282" s="25"/>
      <c r="X19282" s="25"/>
    </row>
    <row r="19283" spans="23:24" x14ac:dyDescent="0.2">
      <c r="W19283" s="25"/>
      <c r="X19283" s="25"/>
    </row>
    <row r="19284" spans="23:24" x14ac:dyDescent="0.2">
      <c r="W19284" s="25"/>
      <c r="X19284" s="25"/>
    </row>
    <row r="19285" spans="23:24" x14ac:dyDescent="0.2">
      <c r="W19285" s="25"/>
      <c r="X19285" s="25"/>
    </row>
    <row r="19286" spans="23:24" x14ac:dyDescent="0.2">
      <c r="W19286" s="25"/>
      <c r="X19286" s="25"/>
    </row>
    <row r="19287" spans="23:24" x14ac:dyDescent="0.2">
      <c r="W19287" s="25"/>
      <c r="X19287" s="25"/>
    </row>
    <row r="19288" spans="23:24" x14ac:dyDescent="0.2">
      <c r="W19288" s="25"/>
      <c r="X19288" s="25"/>
    </row>
    <row r="19289" spans="23:24" x14ac:dyDescent="0.2">
      <c r="W19289" s="25"/>
      <c r="X19289" s="25"/>
    </row>
    <row r="19290" spans="23:24" x14ac:dyDescent="0.2">
      <c r="W19290" s="25"/>
      <c r="X19290" s="25"/>
    </row>
    <row r="19291" spans="23:24" x14ac:dyDescent="0.2">
      <c r="W19291" s="25"/>
      <c r="X19291" s="25"/>
    </row>
    <row r="19292" spans="23:24" x14ac:dyDescent="0.2">
      <c r="W19292" s="25"/>
      <c r="X19292" s="25"/>
    </row>
    <row r="19293" spans="23:24" x14ac:dyDescent="0.2">
      <c r="W19293" s="25"/>
      <c r="X19293" s="25"/>
    </row>
    <row r="19294" spans="23:24" x14ac:dyDescent="0.2">
      <c r="W19294" s="25"/>
      <c r="X19294" s="25"/>
    </row>
    <row r="19295" spans="23:24" x14ac:dyDescent="0.2">
      <c r="W19295" s="25"/>
      <c r="X19295" s="25"/>
    </row>
    <row r="19296" spans="23:24" x14ac:dyDescent="0.2">
      <c r="W19296" s="25"/>
      <c r="X19296" s="25"/>
    </row>
    <row r="19297" spans="23:24" x14ac:dyDescent="0.2">
      <c r="W19297" s="25"/>
      <c r="X19297" s="25"/>
    </row>
    <row r="19298" spans="23:24" x14ac:dyDescent="0.2">
      <c r="W19298" s="25"/>
      <c r="X19298" s="25"/>
    </row>
    <row r="19299" spans="23:24" x14ac:dyDescent="0.2">
      <c r="W19299" s="25"/>
      <c r="X19299" s="25"/>
    </row>
    <row r="19300" spans="23:24" x14ac:dyDescent="0.2">
      <c r="W19300" s="25"/>
      <c r="X19300" s="25"/>
    </row>
    <row r="19301" spans="23:24" x14ac:dyDescent="0.2">
      <c r="W19301" s="25"/>
      <c r="X19301" s="25"/>
    </row>
    <row r="19302" spans="23:24" x14ac:dyDescent="0.2">
      <c r="W19302" s="25"/>
      <c r="X19302" s="25"/>
    </row>
    <row r="19303" spans="23:24" x14ac:dyDescent="0.2">
      <c r="W19303" s="25"/>
      <c r="X19303" s="25"/>
    </row>
    <row r="19304" spans="23:24" x14ac:dyDescent="0.2">
      <c r="W19304" s="25"/>
      <c r="X19304" s="25"/>
    </row>
    <row r="19305" spans="23:24" x14ac:dyDescent="0.2">
      <c r="W19305" s="25"/>
      <c r="X19305" s="25"/>
    </row>
    <row r="19306" spans="23:24" x14ac:dyDescent="0.2">
      <c r="W19306" s="25"/>
      <c r="X19306" s="25"/>
    </row>
    <row r="19307" spans="23:24" x14ac:dyDescent="0.2">
      <c r="W19307" s="25"/>
      <c r="X19307" s="25"/>
    </row>
    <row r="19308" spans="23:24" x14ac:dyDescent="0.2">
      <c r="W19308" s="25"/>
      <c r="X19308" s="25"/>
    </row>
    <row r="19309" spans="23:24" x14ac:dyDescent="0.2">
      <c r="W19309" s="25"/>
      <c r="X19309" s="25"/>
    </row>
    <row r="19310" spans="23:24" x14ac:dyDescent="0.2">
      <c r="W19310" s="25"/>
      <c r="X19310" s="25"/>
    </row>
    <row r="19311" spans="23:24" x14ac:dyDescent="0.2">
      <c r="W19311" s="25"/>
      <c r="X19311" s="25"/>
    </row>
    <row r="19312" spans="23:24" x14ac:dyDescent="0.2">
      <c r="W19312" s="25"/>
      <c r="X19312" s="25"/>
    </row>
    <row r="19313" spans="23:24" x14ac:dyDescent="0.2">
      <c r="W19313" s="25"/>
      <c r="X19313" s="25"/>
    </row>
    <row r="19314" spans="23:24" x14ac:dyDescent="0.2">
      <c r="W19314" s="25"/>
      <c r="X19314" s="25"/>
    </row>
    <row r="19315" spans="23:24" x14ac:dyDescent="0.2">
      <c r="W19315" s="25"/>
      <c r="X19315" s="25"/>
    </row>
    <row r="19316" spans="23:24" x14ac:dyDescent="0.2">
      <c r="W19316" s="25"/>
      <c r="X19316" s="25"/>
    </row>
    <row r="19317" spans="23:24" x14ac:dyDescent="0.2">
      <c r="W19317" s="25"/>
      <c r="X19317" s="25"/>
    </row>
    <row r="19318" spans="23:24" x14ac:dyDescent="0.2">
      <c r="W19318" s="25"/>
      <c r="X19318" s="25"/>
    </row>
    <row r="19319" spans="23:24" x14ac:dyDescent="0.2">
      <c r="W19319" s="25"/>
      <c r="X19319" s="25"/>
    </row>
    <row r="19320" spans="23:24" x14ac:dyDescent="0.2">
      <c r="W19320" s="25"/>
      <c r="X19320" s="25"/>
    </row>
    <row r="19321" spans="23:24" x14ac:dyDescent="0.2">
      <c r="W19321" s="25"/>
      <c r="X19321" s="25"/>
    </row>
    <row r="19322" spans="23:24" x14ac:dyDescent="0.2">
      <c r="W19322" s="25"/>
      <c r="X19322" s="25"/>
    </row>
    <row r="19323" spans="23:24" x14ac:dyDescent="0.2">
      <c r="W19323" s="25"/>
      <c r="X19323" s="25"/>
    </row>
    <row r="19324" spans="23:24" x14ac:dyDescent="0.2">
      <c r="W19324" s="25"/>
      <c r="X19324" s="25"/>
    </row>
    <row r="19325" spans="23:24" x14ac:dyDescent="0.2">
      <c r="W19325" s="25"/>
      <c r="X19325" s="25"/>
    </row>
    <row r="19326" spans="23:24" x14ac:dyDescent="0.2">
      <c r="W19326" s="25"/>
      <c r="X19326" s="25"/>
    </row>
    <row r="19327" spans="23:24" x14ac:dyDescent="0.2">
      <c r="W19327" s="25"/>
      <c r="X19327" s="25"/>
    </row>
    <row r="19328" spans="23:24" x14ac:dyDescent="0.2">
      <c r="W19328" s="25"/>
      <c r="X19328" s="25"/>
    </row>
    <row r="19329" spans="23:24" x14ac:dyDescent="0.2">
      <c r="W19329" s="25"/>
      <c r="X19329" s="25"/>
    </row>
    <row r="19330" spans="23:24" x14ac:dyDescent="0.2">
      <c r="W19330" s="25"/>
      <c r="X19330" s="25"/>
    </row>
    <row r="19331" spans="23:24" x14ac:dyDescent="0.2">
      <c r="W19331" s="25"/>
      <c r="X19331" s="25"/>
    </row>
    <row r="19332" spans="23:24" x14ac:dyDescent="0.2">
      <c r="W19332" s="25"/>
      <c r="X19332" s="25"/>
    </row>
    <row r="19333" spans="23:24" x14ac:dyDescent="0.2">
      <c r="W19333" s="25"/>
      <c r="X19333" s="25"/>
    </row>
    <row r="19334" spans="23:24" x14ac:dyDescent="0.2">
      <c r="W19334" s="25"/>
      <c r="X19334" s="25"/>
    </row>
    <row r="19335" spans="23:24" x14ac:dyDescent="0.2">
      <c r="W19335" s="25"/>
      <c r="X19335" s="25"/>
    </row>
    <row r="19336" spans="23:24" x14ac:dyDescent="0.2">
      <c r="W19336" s="25"/>
      <c r="X19336" s="25"/>
    </row>
    <row r="19337" spans="23:24" x14ac:dyDescent="0.2">
      <c r="W19337" s="25"/>
      <c r="X19337" s="25"/>
    </row>
    <row r="19338" spans="23:24" x14ac:dyDescent="0.2">
      <c r="W19338" s="25"/>
      <c r="X19338" s="25"/>
    </row>
    <row r="19339" spans="23:24" x14ac:dyDescent="0.2">
      <c r="W19339" s="25"/>
      <c r="X19339" s="25"/>
    </row>
    <row r="19340" spans="23:24" x14ac:dyDescent="0.2">
      <c r="W19340" s="25"/>
      <c r="X19340" s="25"/>
    </row>
    <row r="19341" spans="23:24" x14ac:dyDescent="0.2">
      <c r="W19341" s="25"/>
      <c r="X19341" s="25"/>
    </row>
    <row r="19342" spans="23:24" x14ac:dyDescent="0.2">
      <c r="W19342" s="25"/>
      <c r="X19342" s="25"/>
    </row>
    <row r="19343" spans="23:24" x14ac:dyDescent="0.2">
      <c r="W19343" s="25"/>
      <c r="X19343" s="25"/>
    </row>
    <row r="19344" spans="23:24" x14ac:dyDescent="0.2">
      <c r="W19344" s="25"/>
      <c r="X19344" s="25"/>
    </row>
    <row r="19345" spans="23:24" x14ac:dyDescent="0.2">
      <c r="W19345" s="25"/>
      <c r="X19345" s="25"/>
    </row>
    <row r="19346" spans="23:24" x14ac:dyDescent="0.2">
      <c r="W19346" s="25"/>
      <c r="X19346" s="25"/>
    </row>
    <row r="19347" spans="23:24" x14ac:dyDescent="0.2">
      <c r="W19347" s="25"/>
      <c r="X19347" s="25"/>
    </row>
    <row r="19348" spans="23:24" x14ac:dyDescent="0.2">
      <c r="W19348" s="25"/>
      <c r="X19348" s="25"/>
    </row>
    <row r="19349" spans="23:24" x14ac:dyDescent="0.2">
      <c r="W19349" s="25"/>
      <c r="X19349" s="25"/>
    </row>
    <row r="19350" spans="23:24" x14ac:dyDescent="0.2">
      <c r="W19350" s="25"/>
      <c r="X19350" s="25"/>
    </row>
    <row r="19351" spans="23:24" x14ac:dyDescent="0.2">
      <c r="W19351" s="25"/>
      <c r="X19351" s="25"/>
    </row>
    <row r="19352" spans="23:24" x14ac:dyDescent="0.2">
      <c r="W19352" s="25"/>
      <c r="X19352" s="25"/>
    </row>
    <row r="19353" spans="23:24" x14ac:dyDescent="0.2">
      <c r="W19353" s="25"/>
      <c r="X19353" s="25"/>
    </row>
    <row r="19354" spans="23:24" x14ac:dyDescent="0.2">
      <c r="W19354" s="25"/>
      <c r="X19354" s="25"/>
    </row>
    <row r="19355" spans="23:24" x14ac:dyDescent="0.2">
      <c r="W19355" s="25"/>
      <c r="X19355" s="25"/>
    </row>
    <row r="19356" spans="23:24" x14ac:dyDescent="0.2">
      <c r="W19356" s="25"/>
      <c r="X19356" s="25"/>
    </row>
    <row r="19357" spans="23:24" x14ac:dyDescent="0.2">
      <c r="W19357" s="25"/>
      <c r="X19357" s="25"/>
    </row>
    <row r="19358" spans="23:24" x14ac:dyDescent="0.2">
      <c r="W19358" s="25"/>
      <c r="X19358" s="25"/>
    </row>
    <row r="19359" spans="23:24" x14ac:dyDescent="0.2">
      <c r="W19359" s="25"/>
      <c r="X19359" s="25"/>
    </row>
    <row r="19360" spans="23:24" x14ac:dyDescent="0.2">
      <c r="W19360" s="25"/>
      <c r="X19360" s="25"/>
    </row>
    <row r="19361" spans="23:24" x14ac:dyDescent="0.2">
      <c r="W19361" s="25"/>
      <c r="X19361" s="25"/>
    </row>
    <row r="19362" spans="23:24" x14ac:dyDescent="0.2">
      <c r="W19362" s="25"/>
      <c r="X19362" s="25"/>
    </row>
    <row r="19363" spans="23:24" x14ac:dyDescent="0.2">
      <c r="W19363" s="25"/>
      <c r="X19363" s="25"/>
    </row>
    <row r="19364" spans="23:24" x14ac:dyDescent="0.2">
      <c r="W19364" s="25"/>
      <c r="X19364" s="25"/>
    </row>
    <row r="19365" spans="23:24" x14ac:dyDescent="0.2">
      <c r="W19365" s="25"/>
      <c r="X19365" s="25"/>
    </row>
    <row r="19366" spans="23:24" x14ac:dyDescent="0.2">
      <c r="W19366" s="25"/>
      <c r="X19366" s="25"/>
    </row>
    <row r="19367" spans="23:24" x14ac:dyDescent="0.2">
      <c r="W19367" s="25"/>
      <c r="X19367" s="25"/>
    </row>
    <row r="19368" spans="23:24" x14ac:dyDescent="0.2">
      <c r="W19368" s="25"/>
      <c r="X19368" s="25"/>
    </row>
    <row r="19369" spans="23:24" x14ac:dyDescent="0.2">
      <c r="W19369" s="25"/>
      <c r="X19369" s="25"/>
    </row>
    <row r="19370" spans="23:24" x14ac:dyDescent="0.2">
      <c r="W19370" s="25"/>
      <c r="X19370" s="25"/>
    </row>
    <row r="19371" spans="23:24" x14ac:dyDescent="0.2">
      <c r="W19371" s="25"/>
      <c r="X19371" s="25"/>
    </row>
    <row r="19372" spans="23:24" x14ac:dyDescent="0.2">
      <c r="W19372" s="25"/>
      <c r="X19372" s="25"/>
    </row>
    <row r="19373" spans="23:24" x14ac:dyDescent="0.2">
      <c r="W19373" s="25"/>
      <c r="X19373" s="25"/>
    </row>
    <row r="19374" spans="23:24" x14ac:dyDescent="0.2">
      <c r="W19374" s="25"/>
      <c r="X19374" s="25"/>
    </row>
    <row r="19375" spans="23:24" x14ac:dyDescent="0.2">
      <c r="W19375" s="25"/>
      <c r="X19375" s="25"/>
    </row>
    <row r="19376" spans="23:24" x14ac:dyDescent="0.2">
      <c r="W19376" s="25"/>
      <c r="X19376" s="25"/>
    </row>
    <row r="19377" spans="23:24" x14ac:dyDescent="0.2">
      <c r="W19377" s="25"/>
      <c r="X19377" s="25"/>
    </row>
    <row r="19378" spans="23:24" x14ac:dyDescent="0.2">
      <c r="W19378" s="25"/>
      <c r="X19378" s="25"/>
    </row>
    <row r="19379" spans="23:24" x14ac:dyDescent="0.2">
      <c r="W19379" s="25"/>
      <c r="X19379" s="25"/>
    </row>
    <row r="19380" spans="23:24" x14ac:dyDescent="0.2">
      <c r="W19380" s="25"/>
      <c r="X19380" s="25"/>
    </row>
    <row r="19381" spans="23:24" x14ac:dyDescent="0.2">
      <c r="W19381" s="25"/>
      <c r="X19381" s="25"/>
    </row>
    <row r="19382" spans="23:24" x14ac:dyDescent="0.2">
      <c r="W19382" s="25"/>
      <c r="X19382" s="25"/>
    </row>
    <row r="19383" spans="23:24" x14ac:dyDescent="0.2">
      <c r="W19383" s="25"/>
      <c r="X19383" s="25"/>
    </row>
    <row r="19384" spans="23:24" x14ac:dyDescent="0.2">
      <c r="W19384" s="25"/>
      <c r="X19384" s="25"/>
    </row>
    <row r="19385" spans="23:24" x14ac:dyDescent="0.2">
      <c r="W19385" s="25"/>
      <c r="X19385" s="25"/>
    </row>
    <row r="19386" spans="23:24" x14ac:dyDescent="0.2">
      <c r="W19386" s="25"/>
      <c r="X19386" s="25"/>
    </row>
    <row r="19387" spans="23:24" x14ac:dyDescent="0.2">
      <c r="W19387" s="25"/>
      <c r="X19387" s="25"/>
    </row>
    <row r="19388" spans="23:24" x14ac:dyDescent="0.2">
      <c r="W19388" s="25"/>
      <c r="X19388" s="25"/>
    </row>
    <row r="19389" spans="23:24" x14ac:dyDescent="0.2">
      <c r="W19389" s="25"/>
      <c r="X19389" s="25"/>
    </row>
    <row r="19390" spans="23:24" x14ac:dyDescent="0.2">
      <c r="W19390" s="25"/>
      <c r="X19390" s="25"/>
    </row>
    <row r="19391" spans="23:24" x14ac:dyDescent="0.2">
      <c r="W19391" s="25"/>
      <c r="X19391" s="25"/>
    </row>
    <row r="19392" spans="23:24" x14ac:dyDescent="0.2">
      <c r="W19392" s="25"/>
      <c r="X19392" s="25"/>
    </row>
    <row r="19393" spans="23:24" x14ac:dyDescent="0.2">
      <c r="W19393" s="25"/>
      <c r="X19393" s="25"/>
    </row>
    <row r="19394" spans="23:24" x14ac:dyDescent="0.2">
      <c r="W19394" s="25"/>
      <c r="X19394" s="25"/>
    </row>
    <row r="19395" spans="23:24" x14ac:dyDescent="0.2">
      <c r="W19395" s="25"/>
      <c r="X19395" s="25"/>
    </row>
    <row r="19396" spans="23:24" x14ac:dyDescent="0.2">
      <c r="W19396" s="25"/>
      <c r="X19396" s="25"/>
    </row>
    <row r="19397" spans="23:24" x14ac:dyDescent="0.2">
      <c r="W19397" s="25"/>
      <c r="X19397" s="25"/>
    </row>
    <row r="19398" spans="23:24" x14ac:dyDescent="0.2">
      <c r="W19398" s="25"/>
      <c r="X19398" s="25"/>
    </row>
    <row r="19399" spans="23:24" x14ac:dyDescent="0.2">
      <c r="W19399" s="25"/>
      <c r="X19399" s="25"/>
    </row>
    <row r="19400" spans="23:24" x14ac:dyDescent="0.2">
      <c r="W19400" s="25"/>
      <c r="X19400" s="25"/>
    </row>
    <row r="19401" spans="23:24" x14ac:dyDescent="0.2">
      <c r="W19401" s="25"/>
      <c r="X19401" s="25"/>
    </row>
    <row r="19402" spans="23:24" x14ac:dyDescent="0.2">
      <c r="W19402" s="25"/>
      <c r="X19402" s="25"/>
    </row>
    <row r="19403" spans="23:24" x14ac:dyDescent="0.2">
      <c r="W19403" s="25"/>
      <c r="X19403" s="25"/>
    </row>
    <row r="19404" spans="23:24" x14ac:dyDescent="0.2">
      <c r="W19404" s="25"/>
      <c r="X19404" s="25"/>
    </row>
    <row r="19405" spans="23:24" x14ac:dyDescent="0.2">
      <c r="W19405" s="25"/>
      <c r="X19405" s="25"/>
    </row>
    <row r="19406" spans="23:24" x14ac:dyDescent="0.2">
      <c r="W19406" s="25"/>
      <c r="X19406" s="25"/>
    </row>
    <row r="19407" spans="23:24" x14ac:dyDescent="0.2">
      <c r="W19407" s="25"/>
      <c r="X19407" s="25"/>
    </row>
    <row r="19408" spans="23:24" x14ac:dyDescent="0.2">
      <c r="W19408" s="25"/>
      <c r="X19408" s="25"/>
    </row>
    <row r="19409" spans="23:24" x14ac:dyDescent="0.2">
      <c r="W19409" s="25"/>
      <c r="X19409" s="25"/>
    </row>
    <row r="19410" spans="23:24" x14ac:dyDescent="0.2">
      <c r="W19410" s="25"/>
      <c r="X19410" s="25"/>
    </row>
    <row r="19411" spans="23:24" x14ac:dyDescent="0.2">
      <c r="W19411" s="25"/>
      <c r="X19411" s="25"/>
    </row>
    <row r="19412" spans="23:24" x14ac:dyDescent="0.2">
      <c r="W19412" s="25"/>
      <c r="X19412" s="25"/>
    </row>
    <row r="19413" spans="23:24" x14ac:dyDescent="0.2">
      <c r="W19413" s="25"/>
      <c r="X19413" s="25"/>
    </row>
    <row r="19414" spans="23:24" x14ac:dyDescent="0.2">
      <c r="W19414" s="25"/>
      <c r="X19414" s="25"/>
    </row>
    <row r="19415" spans="23:24" x14ac:dyDescent="0.2">
      <c r="W19415" s="25"/>
      <c r="X19415" s="25"/>
    </row>
    <row r="19416" spans="23:24" x14ac:dyDescent="0.2">
      <c r="W19416" s="25"/>
      <c r="X19416" s="25"/>
    </row>
    <row r="19417" spans="23:24" x14ac:dyDescent="0.2">
      <c r="W19417" s="25"/>
      <c r="X19417" s="25"/>
    </row>
    <row r="19418" spans="23:24" x14ac:dyDescent="0.2">
      <c r="W19418" s="25"/>
      <c r="X19418" s="25"/>
    </row>
    <row r="19419" spans="23:24" x14ac:dyDescent="0.2">
      <c r="W19419" s="25"/>
      <c r="X19419" s="25"/>
    </row>
    <row r="19420" spans="23:24" x14ac:dyDescent="0.2">
      <c r="W19420" s="25"/>
      <c r="X19420" s="25"/>
    </row>
    <row r="19421" spans="23:24" x14ac:dyDescent="0.2">
      <c r="W19421" s="25"/>
      <c r="X19421" s="25"/>
    </row>
    <row r="19422" spans="23:24" x14ac:dyDescent="0.2">
      <c r="W19422" s="25"/>
      <c r="X19422" s="25"/>
    </row>
    <row r="19423" spans="23:24" x14ac:dyDescent="0.2">
      <c r="W19423" s="25"/>
      <c r="X19423" s="25"/>
    </row>
    <row r="19424" spans="23:24" x14ac:dyDescent="0.2">
      <c r="W19424" s="25"/>
      <c r="X19424" s="25"/>
    </row>
    <row r="19425" spans="23:24" x14ac:dyDescent="0.2">
      <c r="W19425" s="25"/>
      <c r="X19425" s="25"/>
    </row>
    <row r="19426" spans="23:24" x14ac:dyDescent="0.2">
      <c r="W19426" s="25"/>
      <c r="X19426" s="25"/>
    </row>
    <row r="19427" spans="23:24" x14ac:dyDescent="0.2">
      <c r="W19427" s="25"/>
      <c r="X19427" s="25"/>
    </row>
    <row r="19428" spans="23:24" x14ac:dyDescent="0.2">
      <c r="W19428" s="25"/>
      <c r="X19428" s="25"/>
    </row>
    <row r="19429" spans="23:24" x14ac:dyDescent="0.2">
      <c r="W19429" s="25"/>
      <c r="X19429" s="25"/>
    </row>
    <row r="19430" spans="23:24" x14ac:dyDescent="0.2">
      <c r="W19430" s="25"/>
      <c r="X19430" s="25"/>
    </row>
    <row r="19431" spans="23:24" x14ac:dyDescent="0.2">
      <c r="W19431" s="25"/>
      <c r="X19431" s="25"/>
    </row>
    <row r="19432" spans="23:24" x14ac:dyDescent="0.2">
      <c r="W19432" s="25"/>
      <c r="X19432" s="25"/>
    </row>
    <row r="19433" spans="23:24" x14ac:dyDescent="0.2">
      <c r="W19433" s="25"/>
      <c r="X19433" s="25"/>
    </row>
    <row r="19434" spans="23:24" x14ac:dyDescent="0.2">
      <c r="W19434" s="25"/>
      <c r="X19434" s="25"/>
    </row>
    <row r="19435" spans="23:24" x14ac:dyDescent="0.2">
      <c r="W19435" s="25"/>
      <c r="X19435" s="25"/>
    </row>
    <row r="19436" spans="23:24" x14ac:dyDescent="0.2">
      <c r="W19436" s="25"/>
      <c r="X19436" s="25"/>
    </row>
    <row r="19437" spans="23:24" x14ac:dyDescent="0.2">
      <c r="W19437" s="25"/>
      <c r="X19437" s="25"/>
    </row>
    <row r="19438" spans="23:24" x14ac:dyDescent="0.2">
      <c r="W19438" s="25"/>
      <c r="X19438" s="25"/>
    </row>
    <row r="19439" spans="23:24" x14ac:dyDescent="0.2">
      <c r="W19439" s="25"/>
      <c r="X19439" s="25"/>
    </row>
    <row r="19440" spans="23:24" x14ac:dyDescent="0.2">
      <c r="W19440" s="25"/>
      <c r="X19440" s="25"/>
    </row>
    <row r="19441" spans="23:24" x14ac:dyDescent="0.2">
      <c r="W19441" s="25"/>
      <c r="X19441" s="25"/>
    </row>
    <row r="19442" spans="23:24" x14ac:dyDescent="0.2">
      <c r="W19442" s="25"/>
      <c r="X19442" s="25"/>
    </row>
    <row r="19443" spans="23:24" x14ac:dyDescent="0.2">
      <c r="W19443" s="25"/>
      <c r="X19443" s="25"/>
    </row>
    <row r="19444" spans="23:24" x14ac:dyDescent="0.2">
      <c r="W19444" s="25"/>
      <c r="X19444" s="25"/>
    </row>
    <row r="19445" spans="23:24" x14ac:dyDescent="0.2">
      <c r="W19445" s="25"/>
      <c r="X19445" s="25"/>
    </row>
    <row r="19446" spans="23:24" x14ac:dyDescent="0.2">
      <c r="W19446" s="25"/>
      <c r="X19446" s="25"/>
    </row>
    <row r="19447" spans="23:24" x14ac:dyDescent="0.2">
      <c r="W19447" s="25"/>
      <c r="X19447" s="25"/>
    </row>
    <row r="19448" spans="23:24" x14ac:dyDescent="0.2">
      <c r="W19448" s="25"/>
      <c r="X19448" s="25"/>
    </row>
    <row r="19449" spans="23:24" x14ac:dyDescent="0.2">
      <c r="W19449" s="25"/>
      <c r="X19449" s="25"/>
    </row>
    <row r="19450" spans="23:24" x14ac:dyDescent="0.2">
      <c r="W19450" s="25"/>
      <c r="X19450" s="25"/>
    </row>
    <row r="19451" spans="23:24" x14ac:dyDescent="0.2">
      <c r="W19451" s="25"/>
      <c r="X19451" s="25"/>
    </row>
    <row r="19452" spans="23:24" x14ac:dyDescent="0.2">
      <c r="W19452" s="25"/>
      <c r="X19452" s="25"/>
    </row>
    <row r="19453" spans="23:24" x14ac:dyDescent="0.2">
      <c r="W19453" s="25"/>
      <c r="X19453" s="25"/>
    </row>
    <row r="19454" spans="23:24" x14ac:dyDescent="0.2">
      <c r="W19454" s="25"/>
      <c r="X19454" s="25"/>
    </row>
    <row r="19455" spans="23:24" x14ac:dyDescent="0.2">
      <c r="W19455" s="25"/>
      <c r="X19455" s="25"/>
    </row>
    <row r="19456" spans="23:24" x14ac:dyDescent="0.2">
      <c r="W19456" s="25"/>
      <c r="X19456" s="25"/>
    </row>
    <row r="19457" spans="23:24" x14ac:dyDescent="0.2">
      <c r="W19457" s="25"/>
      <c r="X19457" s="25"/>
    </row>
    <row r="19458" spans="23:24" x14ac:dyDescent="0.2">
      <c r="W19458" s="25"/>
      <c r="X19458" s="25"/>
    </row>
    <row r="19459" spans="23:24" x14ac:dyDescent="0.2">
      <c r="W19459" s="25"/>
      <c r="X19459" s="25"/>
    </row>
    <row r="19460" spans="23:24" x14ac:dyDescent="0.2">
      <c r="W19460" s="25"/>
      <c r="X19460" s="25"/>
    </row>
    <row r="19461" spans="23:24" x14ac:dyDescent="0.2">
      <c r="W19461" s="25"/>
      <c r="X19461" s="25"/>
    </row>
    <row r="19462" spans="23:24" x14ac:dyDescent="0.2">
      <c r="W19462" s="25"/>
      <c r="X19462" s="25"/>
    </row>
    <row r="19463" spans="23:24" x14ac:dyDescent="0.2">
      <c r="W19463" s="25"/>
      <c r="X19463" s="25"/>
    </row>
    <row r="19464" spans="23:24" x14ac:dyDescent="0.2">
      <c r="W19464" s="25"/>
      <c r="X19464" s="25"/>
    </row>
    <row r="19465" spans="23:24" x14ac:dyDescent="0.2">
      <c r="W19465" s="25"/>
      <c r="X19465" s="25"/>
    </row>
    <row r="19466" spans="23:24" x14ac:dyDescent="0.2">
      <c r="W19466" s="25"/>
      <c r="X19466" s="25"/>
    </row>
    <row r="19467" spans="23:24" x14ac:dyDescent="0.2">
      <c r="W19467" s="25"/>
      <c r="X19467" s="25"/>
    </row>
    <row r="19468" spans="23:24" x14ac:dyDescent="0.2">
      <c r="W19468" s="25"/>
      <c r="X19468" s="25"/>
    </row>
    <row r="19469" spans="23:24" x14ac:dyDescent="0.2">
      <c r="W19469" s="25"/>
      <c r="X19469" s="25"/>
    </row>
    <row r="19470" spans="23:24" x14ac:dyDescent="0.2">
      <c r="W19470" s="25"/>
      <c r="X19470" s="25"/>
    </row>
    <row r="19471" spans="23:24" x14ac:dyDescent="0.2">
      <c r="W19471" s="25"/>
      <c r="X19471" s="25"/>
    </row>
    <row r="19472" spans="23:24" x14ac:dyDescent="0.2">
      <c r="W19472" s="25"/>
      <c r="X19472" s="25"/>
    </row>
    <row r="19473" spans="23:24" x14ac:dyDescent="0.2">
      <c r="W19473" s="25"/>
      <c r="X19473" s="25"/>
    </row>
    <row r="19474" spans="23:24" x14ac:dyDescent="0.2">
      <c r="W19474" s="25"/>
      <c r="X19474" s="25"/>
    </row>
    <row r="19475" spans="23:24" x14ac:dyDescent="0.2">
      <c r="W19475" s="25"/>
      <c r="X19475" s="25"/>
    </row>
    <row r="19476" spans="23:24" x14ac:dyDescent="0.2">
      <c r="W19476" s="25"/>
      <c r="X19476" s="25"/>
    </row>
    <row r="19477" spans="23:24" x14ac:dyDescent="0.2">
      <c r="W19477" s="25"/>
      <c r="X19477" s="25"/>
    </row>
    <row r="19478" spans="23:24" x14ac:dyDescent="0.2">
      <c r="W19478" s="25"/>
      <c r="X19478" s="25"/>
    </row>
    <row r="19479" spans="23:24" x14ac:dyDescent="0.2">
      <c r="W19479" s="25"/>
      <c r="X19479" s="25"/>
    </row>
    <row r="19480" spans="23:24" x14ac:dyDescent="0.2">
      <c r="W19480" s="25"/>
      <c r="X19480" s="25"/>
    </row>
    <row r="19481" spans="23:24" x14ac:dyDescent="0.2">
      <c r="W19481" s="25"/>
      <c r="X19481" s="25"/>
    </row>
    <row r="19482" spans="23:24" x14ac:dyDescent="0.2">
      <c r="W19482" s="25"/>
      <c r="X19482" s="25"/>
    </row>
    <row r="19483" spans="23:24" x14ac:dyDescent="0.2">
      <c r="W19483" s="25"/>
      <c r="X19483" s="25"/>
    </row>
    <row r="19484" spans="23:24" x14ac:dyDescent="0.2">
      <c r="W19484" s="25"/>
      <c r="X19484" s="25"/>
    </row>
    <row r="19485" spans="23:24" x14ac:dyDescent="0.2">
      <c r="W19485" s="25"/>
      <c r="X19485" s="25"/>
    </row>
    <row r="19486" spans="23:24" x14ac:dyDescent="0.2">
      <c r="W19486" s="25"/>
      <c r="X19486" s="25"/>
    </row>
    <row r="19487" spans="23:24" x14ac:dyDescent="0.2">
      <c r="W19487" s="25"/>
      <c r="X19487" s="25"/>
    </row>
    <row r="19488" spans="23:24" x14ac:dyDescent="0.2">
      <c r="W19488" s="25"/>
      <c r="X19488" s="25"/>
    </row>
    <row r="19489" spans="23:24" x14ac:dyDescent="0.2">
      <c r="W19489" s="25"/>
      <c r="X19489" s="25"/>
    </row>
    <row r="19490" spans="23:24" x14ac:dyDescent="0.2">
      <c r="W19490" s="25"/>
      <c r="X19490" s="25"/>
    </row>
    <row r="19491" spans="23:24" x14ac:dyDescent="0.2">
      <c r="W19491" s="25"/>
      <c r="X19491" s="25"/>
    </row>
    <row r="19492" spans="23:24" x14ac:dyDescent="0.2">
      <c r="W19492" s="25"/>
      <c r="X19492" s="25"/>
    </row>
    <row r="19493" spans="23:24" x14ac:dyDescent="0.2">
      <c r="W19493" s="25"/>
      <c r="X19493" s="25"/>
    </row>
    <row r="19494" spans="23:24" x14ac:dyDescent="0.2">
      <c r="W19494" s="25"/>
      <c r="X19494" s="25"/>
    </row>
    <row r="19495" spans="23:24" x14ac:dyDescent="0.2">
      <c r="W19495" s="25"/>
      <c r="X19495" s="25"/>
    </row>
    <row r="19496" spans="23:24" x14ac:dyDescent="0.2">
      <c r="W19496" s="25"/>
      <c r="X19496" s="25"/>
    </row>
    <row r="19497" spans="23:24" x14ac:dyDescent="0.2">
      <c r="W19497" s="25"/>
      <c r="X19497" s="25"/>
    </row>
    <row r="19498" spans="23:24" x14ac:dyDescent="0.2">
      <c r="W19498" s="25"/>
      <c r="X19498" s="25"/>
    </row>
    <row r="19499" spans="23:24" x14ac:dyDescent="0.2">
      <c r="W19499" s="25"/>
      <c r="X19499" s="25"/>
    </row>
    <row r="19500" spans="23:24" x14ac:dyDescent="0.2">
      <c r="W19500" s="25"/>
      <c r="X19500" s="25"/>
    </row>
    <row r="19501" spans="23:24" x14ac:dyDescent="0.2">
      <c r="W19501" s="25"/>
      <c r="X19501" s="25"/>
    </row>
    <row r="19502" spans="23:24" x14ac:dyDescent="0.2">
      <c r="W19502" s="25"/>
      <c r="X19502" s="25"/>
    </row>
    <row r="19503" spans="23:24" x14ac:dyDescent="0.2">
      <c r="W19503" s="25"/>
      <c r="X19503" s="25"/>
    </row>
    <row r="19504" spans="23:24" x14ac:dyDescent="0.2">
      <c r="W19504" s="25"/>
      <c r="X19504" s="25"/>
    </row>
    <row r="19505" spans="23:24" x14ac:dyDescent="0.2">
      <c r="W19505" s="25"/>
      <c r="X19505" s="25"/>
    </row>
    <row r="19506" spans="23:24" x14ac:dyDescent="0.2">
      <c r="W19506" s="25"/>
      <c r="X19506" s="25"/>
    </row>
    <row r="19507" spans="23:24" x14ac:dyDescent="0.2">
      <c r="W19507" s="25"/>
      <c r="X19507" s="25"/>
    </row>
    <row r="19508" spans="23:24" x14ac:dyDescent="0.2">
      <c r="W19508" s="25"/>
      <c r="X19508" s="25"/>
    </row>
    <row r="19509" spans="23:24" x14ac:dyDescent="0.2">
      <c r="W19509" s="25"/>
      <c r="X19509" s="25"/>
    </row>
    <row r="19510" spans="23:24" x14ac:dyDescent="0.2">
      <c r="W19510" s="25"/>
      <c r="X19510" s="25"/>
    </row>
    <row r="19511" spans="23:24" x14ac:dyDescent="0.2">
      <c r="W19511" s="25"/>
      <c r="X19511" s="25"/>
    </row>
    <row r="19512" spans="23:24" x14ac:dyDescent="0.2">
      <c r="W19512" s="25"/>
      <c r="X19512" s="25"/>
    </row>
    <row r="19513" spans="23:24" x14ac:dyDescent="0.2">
      <c r="W19513" s="25"/>
      <c r="X19513" s="25"/>
    </row>
    <row r="19514" spans="23:24" x14ac:dyDescent="0.2">
      <c r="W19514" s="25"/>
      <c r="X19514" s="25"/>
    </row>
    <row r="19515" spans="23:24" x14ac:dyDescent="0.2">
      <c r="W19515" s="25"/>
      <c r="X19515" s="25"/>
    </row>
    <row r="19516" spans="23:24" x14ac:dyDescent="0.2">
      <c r="W19516" s="25"/>
      <c r="X19516" s="25"/>
    </row>
    <row r="19517" spans="23:24" x14ac:dyDescent="0.2">
      <c r="W19517" s="25"/>
      <c r="X19517" s="25"/>
    </row>
    <row r="19518" spans="23:24" x14ac:dyDescent="0.2">
      <c r="W19518" s="25"/>
      <c r="X19518" s="25"/>
    </row>
    <row r="19519" spans="23:24" x14ac:dyDescent="0.2">
      <c r="W19519" s="25"/>
      <c r="X19519" s="25"/>
    </row>
    <row r="19520" spans="23:24" x14ac:dyDescent="0.2">
      <c r="W19520" s="25"/>
      <c r="X19520" s="25"/>
    </row>
    <row r="19521" spans="23:24" x14ac:dyDescent="0.2">
      <c r="W19521" s="25"/>
      <c r="X19521" s="25"/>
    </row>
    <row r="19522" spans="23:24" x14ac:dyDescent="0.2">
      <c r="W19522" s="25"/>
      <c r="X19522" s="25"/>
    </row>
    <row r="19523" spans="23:24" x14ac:dyDescent="0.2">
      <c r="W19523" s="25"/>
      <c r="X19523" s="25"/>
    </row>
    <row r="19524" spans="23:24" x14ac:dyDescent="0.2">
      <c r="W19524" s="25"/>
      <c r="X19524" s="25"/>
    </row>
    <row r="19525" spans="23:24" x14ac:dyDescent="0.2">
      <c r="W19525" s="25"/>
      <c r="X19525" s="25"/>
    </row>
    <row r="19526" spans="23:24" x14ac:dyDescent="0.2">
      <c r="W19526" s="25"/>
      <c r="X19526" s="25"/>
    </row>
    <row r="19527" spans="23:24" x14ac:dyDescent="0.2">
      <c r="W19527" s="25"/>
      <c r="X19527" s="25"/>
    </row>
    <row r="19528" spans="23:24" x14ac:dyDescent="0.2">
      <c r="W19528" s="25"/>
      <c r="X19528" s="25"/>
    </row>
    <row r="19529" spans="23:24" x14ac:dyDescent="0.2">
      <c r="W19529" s="25"/>
      <c r="X19529" s="25"/>
    </row>
    <row r="19530" spans="23:24" x14ac:dyDescent="0.2">
      <c r="W19530" s="25"/>
      <c r="X19530" s="25"/>
    </row>
    <row r="19531" spans="23:24" x14ac:dyDescent="0.2">
      <c r="W19531" s="25"/>
      <c r="X19531" s="25"/>
    </row>
    <row r="19532" spans="23:24" x14ac:dyDescent="0.2">
      <c r="W19532" s="25"/>
      <c r="X19532" s="25"/>
    </row>
    <row r="19533" spans="23:24" x14ac:dyDescent="0.2">
      <c r="W19533" s="25"/>
      <c r="X19533" s="25"/>
    </row>
    <row r="19534" spans="23:24" x14ac:dyDescent="0.2">
      <c r="W19534" s="25"/>
      <c r="X19534" s="25"/>
    </row>
    <row r="19535" spans="23:24" x14ac:dyDescent="0.2">
      <c r="W19535" s="25"/>
      <c r="X19535" s="25"/>
    </row>
    <row r="19536" spans="23:24" x14ac:dyDescent="0.2">
      <c r="W19536" s="25"/>
      <c r="X19536" s="25"/>
    </row>
    <row r="19537" spans="23:24" x14ac:dyDescent="0.2">
      <c r="W19537" s="25"/>
      <c r="X19537" s="25"/>
    </row>
    <row r="19538" spans="23:24" x14ac:dyDescent="0.2">
      <c r="W19538" s="25"/>
      <c r="X19538" s="25"/>
    </row>
    <row r="19539" spans="23:24" x14ac:dyDescent="0.2">
      <c r="W19539" s="25"/>
      <c r="X19539" s="25"/>
    </row>
    <row r="19540" spans="23:24" x14ac:dyDescent="0.2">
      <c r="W19540" s="25"/>
      <c r="X19540" s="25"/>
    </row>
    <row r="19541" spans="23:24" x14ac:dyDescent="0.2">
      <c r="W19541" s="25"/>
      <c r="X19541" s="25"/>
    </row>
    <row r="19542" spans="23:24" x14ac:dyDescent="0.2">
      <c r="W19542" s="25"/>
      <c r="X19542" s="25"/>
    </row>
    <row r="19543" spans="23:24" x14ac:dyDescent="0.2">
      <c r="W19543" s="25"/>
      <c r="X19543" s="25"/>
    </row>
    <row r="19544" spans="23:24" x14ac:dyDescent="0.2">
      <c r="W19544" s="25"/>
      <c r="X19544" s="25"/>
    </row>
    <row r="19545" spans="23:24" x14ac:dyDescent="0.2">
      <c r="W19545" s="25"/>
      <c r="X19545" s="25"/>
    </row>
    <row r="19546" spans="23:24" x14ac:dyDescent="0.2">
      <c r="W19546" s="25"/>
      <c r="X19546" s="25"/>
    </row>
    <row r="19547" spans="23:24" x14ac:dyDescent="0.2">
      <c r="W19547" s="25"/>
      <c r="X19547" s="25"/>
    </row>
    <row r="19548" spans="23:24" x14ac:dyDescent="0.2">
      <c r="W19548" s="25"/>
      <c r="X19548" s="25"/>
    </row>
    <row r="19549" spans="23:24" x14ac:dyDescent="0.2">
      <c r="W19549" s="25"/>
      <c r="X19549" s="25"/>
    </row>
    <row r="19550" spans="23:24" x14ac:dyDescent="0.2">
      <c r="W19550" s="25"/>
      <c r="X19550" s="25"/>
    </row>
    <row r="19551" spans="23:24" x14ac:dyDescent="0.2">
      <c r="W19551" s="25"/>
      <c r="X19551" s="25"/>
    </row>
    <row r="19552" spans="23:24" x14ac:dyDescent="0.2">
      <c r="W19552" s="25"/>
      <c r="X19552" s="25"/>
    </row>
    <row r="19553" spans="23:24" x14ac:dyDescent="0.2">
      <c r="W19553" s="25"/>
      <c r="X19553" s="25"/>
    </row>
    <row r="19554" spans="23:24" x14ac:dyDescent="0.2">
      <c r="W19554" s="25"/>
      <c r="X19554" s="25"/>
    </row>
    <row r="19555" spans="23:24" x14ac:dyDescent="0.2">
      <c r="W19555" s="25"/>
      <c r="X19555" s="25"/>
    </row>
    <row r="19556" spans="23:24" x14ac:dyDescent="0.2">
      <c r="W19556" s="25"/>
      <c r="X19556" s="25"/>
    </row>
    <row r="19557" spans="23:24" x14ac:dyDescent="0.2">
      <c r="W19557" s="25"/>
      <c r="X19557" s="25"/>
    </row>
    <row r="19558" spans="23:24" x14ac:dyDescent="0.2">
      <c r="W19558" s="25"/>
      <c r="X19558" s="25"/>
    </row>
    <row r="19559" spans="23:24" x14ac:dyDescent="0.2">
      <c r="W19559" s="25"/>
      <c r="X19559" s="25"/>
    </row>
    <row r="19560" spans="23:24" x14ac:dyDescent="0.2">
      <c r="W19560" s="25"/>
      <c r="X19560" s="25"/>
    </row>
    <row r="19561" spans="23:24" x14ac:dyDescent="0.2">
      <c r="W19561" s="25"/>
      <c r="X19561" s="25"/>
    </row>
    <row r="19562" spans="23:24" x14ac:dyDescent="0.2">
      <c r="W19562" s="25"/>
      <c r="X19562" s="25"/>
    </row>
    <row r="19563" spans="23:24" x14ac:dyDescent="0.2">
      <c r="W19563" s="25"/>
      <c r="X19563" s="25"/>
    </row>
    <row r="19564" spans="23:24" x14ac:dyDescent="0.2">
      <c r="W19564" s="25"/>
      <c r="X19564" s="25"/>
    </row>
    <row r="19565" spans="23:24" x14ac:dyDescent="0.2">
      <c r="W19565" s="25"/>
      <c r="X19565" s="25"/>
    </row>
    <row r="19566" spans="23:24" x14ac:dyDescent="0.2">
      <c r="W19566" s="25"/>
      <c r="X19566" s="25"/>
    </row>
    <row r="19567" spans="23:24" x14ac:dyDescent="0.2">
      <c r="W19567" s="25"/>
      <c r="X19567" s="25"/>
    </row>
    <row r="19568" spans="23:24" x14ac:dyDescent="0.2">
      <c r="W19568" s="25"/>
      <c r="X19568" s="25"/>
    </row>
    <row r="19569" spans="23:24" x14ac:dyDescent="0.2">
      <c r="W19569" s="25"/>
      <c r="X19569" s="25"/>
    </row>
    <row r="19570" spans="23:24" x14ac:dyDescent="0.2">
      <c r="W19570" s="25"/>
      <c r="X19570" s="25"/>
    </row>
    <row r="19571" spans="23:24" x14ac:dyDescent="0.2">
      <c r="W19571" s="25"/>
      <c r="X19571" s="25"/>
    </row>
    <row r="19572" spans="23:24" x14ac:dyDescent="0.2">
      <c r="W19572" s="25"/>
      <c r="X19572" s="25"/>
    </row>
    <row r="19573" spans="23:24" x14ac:dyDescent="0.2">
      <c r="W19573" s="25"/>
      <c r="X19573" s="25"/>
    </row>
    <row r="19574" spans="23:24" x14ac:dyDescent="0.2">
      <c r="W19574" s="25"/>
      <c r="X19574" s="25"/>
    </row>
    <row r="19575" spans="23:24" x14ac:dyDescent="0.2">
      <c r="W19575" s="25"/>
      <c r="X19575" s="25"/>
    </row>
    <row r="19576" spans="23:24" x14ac:dyDescent="0.2">
      <c r="W19576" s="25"/>
      <c r="X19576" s="25"/>
    </row>
    <row r="19577" spans="23:24" x14ac:dyDescent="0.2">
      <c r="W19577" s="25"/>
      <c r="X19577" s="25"/>
    </row>
    <row r="19578" spans="23:24" x14ac:dyDescent="0.2">
      <c r="W19578" s="25"/>
      <c r="X19578" s="25"/>
    </row>
    <row r="19579" spans="23:24" x14ac:dyDescent="0.2">
      <c r="W19579" s="25"/>
      <c r="X19579" s="25"/>
    </row>
    <row r="19580" spans="23:24" x14ac:dyDescent="0.2">
      <c r="W19580" s="25"/>
      <c r="X19580" s="25"/>
    </row>
    <row r="19581" spans="23:24" x14ac:dyDescent="0.2">
      <c r="W19581" s="25"/>
      <c r="X19581" s="25"/>
    </row>
    <row r="19582" spans="23:24" x14ac:dyDescent="0.2">
      <c r="W19582" s="25"/>
      <c r="X19582" s="25"/>
    </row>
    <row r="19583" spans="23:24" x14ac:dyDescent="0.2">
      <c r="W19583" s="25"/>
      <c r="X19583" s="25"/>
    </row>
    <row r="19584" spans="23:24" x14ac:dyDescent="0.2">
      <c r="W19584" s="25"/>
      <c r="X19584" s="25"/>
    </row>
    <row r="19585" spans="23:24" x14ac:dyDescent="0.2">
      <c r="W19585" s="25"/>
      <c r="X19585" s="25"/>
    </row>
    <row r="19586" spans="23:24" x14ac:dyDescent="0.2">
      <c r="W19586" s="25"/>
      <c r="X19586" s="25"/>
    </row>
    <row r="19587" spans="23:24" x14ac:dyDescent="0.2">
      <c r="W19587" s="25"/>
      <c r="X19587" s="25"/>
    </row>
    <row r="19588" spans="23:24" x14ac:dyDescent="0.2">
      <c r="W19588" s="25"/>
      <c r="X19588" s="25"/>
    </row>
    <row r="19589" spans="23:24" x14ac:dyDescent="0.2">
      <c r="W19589" s="25"/>
      <c r="X19589" s="25"/>
    </row>
    <row r="19590" spans="23:24" x14ac:dyDescent="0.2">
      <c r="W19590" s="25"/>
      <c r="X19590" s="25"/>
    </row>
    <row r="19591" spans="23:24" x14ac:dyDescent="0.2">
      <c r="W19591" s="25"/>
      <c r="X19591" s="25"/>
    </row>
    <row r="19592" spans="23:24" x14ac:dyDescent="0.2">
      <c r="W19592" s="25"/>
      <c r="X19592" s="25"/>
    </row>
    <row r="19593" spans="23:24" x14ac:dyDescent="0.2">
      <c r="W19593" s="25"/>
      <c r="X19593" s="25"/>
    </row>
    <row r="19594" spans="23:24" x14ac:dyDescent="0.2">
      <c r="W19594" s="25"/>
      <c r="X19594" s="25"/>
    </row>
    <row r="19595" spans="23:24" x14ac:dyDescent="0.2">
      <c r="W19595" s="25"/>
      <c r="X19595" s="25"/>
    </row>
    <row r="19596" spans="23:24" x14ac:dyDescent="0.2">
      <c r="W19596" s="25"/>
      <c r="X19596" s="25"/>
    </row>
    <row r="19597" spans="23:24" x14ac:dyDescent="0.2">
      <c r="W19597" s="25"/>
      <c r="X19597" s="25"/>
    </row>
    <row r="19598" spans="23:24" x14ac:dyDescent="0.2">
      <c r="W19598" s="25"/>
      <c r="X19598" s="25"/>
    </row>
    <row r="19599" spans="23:24" x14ac:dyDescent="0.2">
      <c r="W19599" s="25"/>
      <c r="X19599" s="25"/>
    </row>
    <row r="19600" spans="23:24" x14ac:dyDescent="0.2">
      <c r="W19600" s="25"/>
      <c r="X19600" s="25"/>
    </row>
    <row r="19601" spans="23:24" x14ac:dyDescent="0.2">
      <c r="W19601" s="25"/>
      <c r="X19601" s="25"/>
    </row>
    <row r="19602" spans="23:24" x14ac:dyDescent="0.2">
      <c r="W19602" s="25"/>
      <c r="X19602" s="25"/>
    </row>
    <row r="19603" spans="23:24" x14ac:dyDescent="0.2">
      <c r="W19603" s="25"/>
      <c r="X19603" s="25"/>
    </row>
    <row r="19604" spans="23:24" x14ac:dyDescent="0.2">
      <c r="W19604" s="25"/>
      <c r="X19604" s="25"/>
    </row>
    <row r="19605" spans="23:24" x14ac:dyDescent="0.2">
      <c r="W19605" s="25"/>
      <c r="X19605" s="25"/>
    </row>
    <row r="19606" spans="23:24" x14ac:dyDescent="0.2">
      <c r="W19606" s="25"/>
      <c r="X19606" s="25"/>
    </row>
    <row r="19607" spans="23:24" x14ac:dyDescent="0.2">
      <c r="W19607" s="25"/>
      <c r="X19607" s="25"/>
    </row>
    <row r="19608" spans="23:24" x14ac:dyDescent="0.2">
      <c r="W19608" s="25"/>
      <c r="X19608" s="25"/>
    </row>
    <row r="19609" spans="23:24" x14ac:dyDescent="0.2">
      <c r="W19609" s="25"/>
      <c r="X19609" s="25"/>
    </row>
    <row r="19610" spans="23:24" x14ac:dyDescent="0.2">
      <c r="W19610" s="25"/>
      <c r="X19610" s="25"/>
    </row>
    <row r="19611" spans="23:24" x14ac:dyDescent="0.2">
      <c r="W19611" s="25"/>
      <c r="X19611" s="25"/>
    </row>
    <row r="19612" spans="23:24" x14ac:dyDescent="0.2">
      <c r="W19612" s="25"/>
      <c r="X19612" s="25"/>
    </row>
    <row r="19613" spans="23:24" x14ac:dyDescent="0.2">
      <c r="W19613" s="25"/>
      <c r="X19613" s="25"/>
    </row>
    <row r="19614" spans="23:24" x14ac:dyDescent="0.2">
      <c r="W19614" s="25"/>
      <c r="X19614" s="25"/>
    </row>
    <row r="19615" spans="23:24" x14ac:dyDescent="0.2">
      <c r="W19615" s="25"/>
      <c r="X19615" s="25"/>
    </row>
    <row r="19616" spans="23:24" x14ac:dyDescent="0.2">
      <c r="W19616" s="25"/>
      <c r="X19616" s="25"/>
    </row>
    <row r="19617" spans="23:24" x14ac:dyDescent="0.2">
      <c r="W19617" s="25"/>
      <c r="X19617" s="25"/>
    </row>
    <row r="19618" spans="23:24" x14ac:dyDescent="0.2">
      <c r="W19618" s="25"/>
      <c r="X19618" s="25"/>
    </row>
    <row r="19619" spans="23:24" x14ac:dyDescent="0.2">
      <c r="W19619" s="25"/>
      <c r="X19619" s="25"/>
    </row>
    <row r="19620" spans="23:24" x14ac:dyDescent="0.2">
      <c r="W19620" s="25"/>
      <c r="X19620" s="25"/>
    </row>
    <row r="19621" spans="23:24" x14ac:dyDescent="0.2">
      <c r="W19621" s="25"/>
      <c r="X19621" s="25"/>
    </row>
    <row r="19622" spans="23:24" x14ac:dyDescent="0.2">
      <c r="W19622" s="25"/>
      <c r="X19622" s="25"/>
    </row>
    <row r="19623" spans="23:24" x14ac:dyDescent="0.2">
      <c r="W19623" s="25"/>
      <c r="X19623" s="25"/>
    </row>
    <row r="19624" spans="23:24" x14ac:dyDescent="0.2">
      <c r="W19624" s="25"/>
      <c r="X19624" s="25"/>
    </row>
    <row r="19625" spans="23:24" x14ac:dyDescent="0.2">
      <c r="W19625" s="25"/>
      <c r="X19625" s="25"/>
    </row>
    <row r="19626" spans="23:24" x14ac:dyDescent="0.2">
      <c r="W19626" s="25"/>
      <c r="X19626" s="25"/>
    </row>
    <row r="19627" spans="23:24" x14ac:dyDescent="0.2">
      <c r="W19627" s="25"/>
      <c r="X19627" s="25"/>
    </row>
    <row r="19628" spans="23:24" x14ac:dyDescent="0.2">
      <c r="W19628" s="25"/>
      <c r="X19628" s="25"/>
    </row>
    <row r="19629" spans="23:24" x14ac:dyDescent="0.2">
      <c r="W19629" s="25"/>
      <c r="X19629" s="25"/>
    </row>
    <row r="19630" spans="23:24" x14ac:dyDescent="0.2">
      <c r="W19630" s="25"/>
      <c r="X19630" s="25"/>
    </row>
    <row r="19631" spans="23:24" x14ac:dyDescent="0.2">
      <c r="W19631" s="25"/>
      <c r="X19631" s="25"/>
    </row>
    <row r="19632" spans="23:24" x14ac:dyDescent="0.2">
      <c r="W19632" s="25"/>
      <c r="X19632" s="25"/>
    </row>
    <row r="19633" spans="23:24" x14ac:dyDescent="0.2">
      <c r="W19633" s="25"/>
      <c r="X19633" s="25"/>
    </row>
    <row r="19634" spans="23:24" x14ac:dyDescent="0.2">
      <c r="W19634" s="25"/>
      <c r="X19634" s="25"/>
    </row>
    <row r="19635" spans="23:24" x14ac:dyDescent="0.2">
      <c r="W19635" s="25"/>
      <c r="X19635" s="25"/>
    </row>
    <row r="19636" spans="23:24" x14ac:dyDescent="0.2">
      <c r="W19636" s="25"/>
      <c r="X19636" s="25"/>
    </row>
    <row r="19637" spans="23:24" x14ac:dyDescent="0.2">
      <c r="W19637" s="25"/>
      <c r="X19637" s="25"/>
    </row>
    <row r="19638" spans="23:24" x14ac:dyDescent="0.2">
      <c r="W19638" s="25"/>
      <c r="X19638" s="25"/>
    </row>
    <row r="19639" spans="23:24" x14ac:dyDescent="0.2">
      <c r="W19639" s="25"/>
      <c r="X19639" s="25"/>
    </row>
    <row r="19640" spans="23:24" x14ac:dyDescent="0.2">
      <c r="W19640" s="25"/>
      <c r="X19640" s="25"/>
    </row>
    <row r="19641" spans="23:24" x14ac:dyDescent="0.2">
      <c r="W19641" s="25"/>
      <c r="X19641" s="25"/>
    </row>
    <row r="19642" spans="23:24" x14ac:dyDescent="0.2">
      <c r="W19642" s="25"/>
      <c r="X19642" s="25"/>
    </row>
    <row r="19643" spans="23:24" x14ac:dyDescent="0.2">
      <c r="W19643" s="25"/>
      <c r="X19643" s="25"/>
    </row>
    <row r="19644" spans="23:24" x14ac:dyDescent="0.2">
      <c r="W19644" s="25"/>
      <c r="X19644" s="25"/>
    </row>
    <row r="19645" spans="23:24" x14ac:dyDescent="0.2">
      <c r="W19645" s="25"/>
      <c r="X19645" s="25"/>
    </row>
    <row r="19646" spans="23:24" x14ac:dyDescent="0.2">
      <c r="W19646" s="25"/>
      <c r="X19646" s="25"/>
    </row>
    <row r="19647" spans="23:24" x14ac:dyDescent="0.2">
      <c r="W19647" s="25"/>
      <c r="X19647" s="25"/>
    </row>
    <row r="19648" spans="23:24" x14ac:dyDescent="0.2">
      <c r="W19648" s="25"/>
      <c r="X19648" s="25"/>
    </row>
    <row r="19649" spans="23:24" x14ac:dyDescent="0.2">
      <c r="W19649" s="25"/>
      <c r="X19649" s="25"/>
    </row>
    <row r="19650" spans="23:24" x14ac:dyDescent="0.2">
      <c r="W19650" s="25"/>
      <c r="X19650" s="25"/>
    </row>
    <row r="19651" spans="23:24" x14ac:dyDescent="0.2">
      <c r="W19651" s="25"/>
      <c r="X19651" s="25"/>
    </row>
    <row r="19652" spans="23:24" x14ac:dyDescent="0.2">
      <c r="W19652" s="25"/>
      <c r="X19652" s="25"/>
    </row>
    <row r="19653" spans="23:24" x14ac:dyDescent="0.2">
      <c r="W19653" s="25"/>
      <c r="X19653" s="25"/>
    </row>
    <row r="19654" spans="23:24" x14ac:dyDescent="0.2">
      <c r="W19654" s="25"/>
      <c r="X19654" s="25"/>
    </row>
    <row r="19655" spans="23:24" x14ac:dyDescent="0.2">
      <c r="W19655" s="25"/>
      <c r="X19655" s="25"/>
    </row>
    <row r="19656" spans="23:24" x14ac:dyDescent="0.2">
      <c r="W19656" s="25"/>
      <c r="X19656" s="25"/>
    </row>
    <row r="19657" spans="23:24" x14ac:dyDescent="0.2">
      <c r="W19657" s="25"/>
      <c r="X19657" s="25"/>
    </row>
    <row r="19658" spans="23:24" x14ac:dyDescent="0.2">
      <c r="W19658" s="25"/>
      <c r="X19658" s="25"/>
    </row>
    <row r="19659" spans="23:24" x14ac:dyDescent="0.2">
      <c r="W19659" s="25"/>
      <c r="X19659" s="25"/>
    </row>
    <row r="19660" spans="23:24" x14ac:dyDescent="0.2">
      <c r="W19660" s="25"/>
      <c r="X19660" s="25"/>
    </row>
    <row r="19661" spans="23:24" x14ac:dyDescent="0.2">
      <c r="W19661" s="25"/>
      <c r="X19661" s="25"/>
    </row>
    <row r="19662" spans="23:24" x14ac:dyDescent="0.2">
      <c r="W19662" s="25"/>
      <c r="X19662" s="25"/>
    </row>
    <row r="19663" spans="23:24" x14ac:dyDescent="0.2">
      <c r="W19663" s="25"/>
      <c r="X19663" s="25"/>
    </row>
    <row r="19664" spans="23:24" x14ac:dyDescent="0.2">
      <c r="W19664" s="25"/>
      <c r="X19664" s="25"/>
    </row>
    <row r="19665" spans="23:24" x14ac:dyDescent="0.2">
      <c r="W19665" s="25"/>
      <c r="X19665" s="25"/>
    </row>
    <row r="19666" spans="23:24" x14ac:dyDescent="0.2">
      <c r="W19666" s="25"/>
      <c r="X19666" s="25"/>
    </row>
    <row r="19667" spans="23:24" x14ac:dyDescent="0.2">
      <c r="W19667" s="25"/>
      <c r="X19667" s="25"/>
    </row>
    <row r="19668" spans="23:24" x14ac:dyDescent="0.2">
      <c r="W19668" s="25"/>
      <c r="X19668" s="25"/>
    </row>
    <row r="19669" spans="23:24" x14ac:dyDescent="0.2">
      <c r="W19669" s="25"/>
      <c r="X19669" s="25"/>
    </row>
    <row r="19670" spans="23:24" x14ac:dyDescent="0.2">
      <c r="W19670" s="25"/>
      <c r="X19670" s="25"/>
    </row>
    <row r="19671" spans="23:24" x14ac:dyDescent="0.2">
      <c r="W19671" s="25"/>
      <c r="X19671" s="25"/>
    </row>
    <row r="19672" spans="23:24" x14ac:dyDescent="0.2">
      <c r="W19672" s="25"/>
      <c r="X19672" s="25"/>
    </row>
    <row r="19673" spans="23:24" x14ac:dyDescent="0.2">
      <c r="W19673" s="25"/>
      <c r="X19673" s="25"/>
    </row>
    <row r="19674" spans="23:24" x14ac:dyDescent="0.2">
      <c r="W19674" s="25"/>
      <c r="X19674" s="25"/>
    </row>
    <row r="19675" spans="23:24" x14ac:dyDescent="0.2">
      <c r="W19675" s="25"/>
      <c r="X19675" s="25"/>
    </row>
    <row r="19676" spans="23:24" x14ac:dyDescent="0.2">
      <c r="W19676" s="25"/>
      <c r="X19676" s="25"/>
    </row>
    <row r="19677" spans="23:24" x14ac:dyDescent="0.2">
      <c r="W19677" s="25"/>
      <c r="X19677" s="25"/>
    </row>
    <row r="19678" spans="23:24" x14ac:dyDescent="0.2">
      <c r="W19678" s="25"/>
      <c r="X19678" s="25"/>
    </row>
    <row r="19679" spans="23:24" x14ac:dyDescent="0.2">
      <c r="W19679" s="25"/>
      <c r="X19679" s="25"/>
    </row>
    <row r="19680" spans="23:24" x14ac:dyDescent="0.2">
      <c r="W19680" s="25"/>
      <c r="X19680" s="25"/>
    </row>
    <row r="19681" spans="23:24" x14ac:dyDescent="0.2">
      <c r="W19681" s="25"/>
      <c r="X19681" s="25"/>
    </row>
    <row r="19682" spans="23:24" x14ac:dyDescent="0.2">
      <c r="W19682" s="25"/>
      <c r="X19682" s="25"/>
    </row>
    <row r="19683" spans="23:24" x14ac:dyDescent="0.2">
      <c r="W19683" s="25"/>
      <c r="X19683" s="25"/>
    </row>
    <row r="19684" spans="23:24" x14ac:dyDescent="0.2">
      <c r="W19684" s="25"/>
      <c r="X19684" s="25"/>
    </row>
    <row r="19685" spans="23:24" x14ac:dyDescent="0.2">
      <c r="W19685" s="25"/>
      <c r="X19685" s="25"/>
    </row>
    <row r="19686" spans="23:24" x14ac:dyDescent="0.2">
      <c r="W19686" s="25"/>
      <c r="X19686" s="25"/>
    </row>
    <row r="19687" spans="23:24" x14ac:dyDescent="0.2">
      <c r="W19687" s="25"/>
      <c r="X19687" s="25"/>
    </row>
    <row r="19688" spans="23:24" x14ac:dyDescent="0.2">
      <c r="W19688" s="25"/>
      <c r="X19688" s="25"/>
    </row>
    <row r="19689" spans="23:24" x14ac:dyDescent="0.2">
      <c r="W19689" s="25"/>
      <c r="X19689" s="25"/>
    </row>
    <row r="19690" spans="23:24" x14ac:dyDescent="0.2">
      <c r="W19690" s="25"/>
      <c r="X19690" s="25"/>
    </row>
    <row r="19691" spans="23:24" x14ac:dyDescent="0.2">
      <c r="W19691" s="25"/>
      <c r="X19691" s="25"/>
    </row>
    <row r="19692" spans="23:24" x14ac:dyDescent="0.2">
      <c r="W19692" s="25"/>
      <c r="X19692" s="25"/>
    </row>
    <row r="19693" spans="23:24" x14ac:dyDescent="0.2">
      <c r="W19693" s="25"/>
      <c r="X19693" s="25"/>
    </row>
    <row r="19694" spans="23:24" x14ac:dyDescent="0.2">
      <c r="W19694" s="25"/>
      <c r="X19694" s="25"/>
    </row>
    <row r="19695" spans="23:24" x14ac:dyDescent="0.2">
      <c r="W19695" s="25"/>
      <c r="X19695" s="25"/>
    </row>
    <row r="19696" spans="23:24" x14ac:dyDescent="0.2">
      <c r="W19696" s="25"/>
      <c r="X19696" s="25"/>
    </row>
    <row r="19697" spans="23:24" x14ac:dyDescent="0.2">
      <c r="W19697" s="25"/>
      <c r="X19697" s="25"/>
    </row>
    <row r="19698" spans="23:24" x14ac:dyDescent="0.2">
      <c r="W19698" s="25"/>
      <c r="X19698" s="25"/>
    </row>
    <row r="19699" spans="23:24" x14ac:dyDescent="0.2">
      <c r="W19699" s="25"/>
      <c r="X19699" s="25"/>
    </row>
    <row r="19700" spans="23:24" x14ac:dyDescent="0.2">
      <c r="W19700" s="25"/>
      <c r="X19700" s="25"/>
    </row>
    <row r="19701" spans="23:24" x14ac:dyDescent="0.2">
      <c r="W19701" s="25"/>
      <c r="X19701" s="25"/>
    </row>
    <row r="19702" spans="23:24" x14ac:dyDescent="0.2">
      <c r="W19702" s="25"/>
      <c r="X19702" s="25"/>
    </row>
    <row r="19703" spans="23:24" x14ac:dyDescent="0.2">
      <c r="W19703" s="25"/>
      <c r="X19703" s="25"/>
    </row>
    <row r="19704" spans="23:24" x14ac:dyDescent="0.2">
      <c r="W19704" s="25"/>
      <c r="X19704" s="25"/>
    </row>
    <row r="19705" spans="23:24" x14ac:dyDescent="0.2">
      <c r="W19705" s="25"/>
      <c r="X19705" s="25"/>
    </row>
    <row r="19706" spans="23:24" x14ac:dyDescent="0.2">
      <c r="W19706" s="25"/>
      <c r="X19706" s="25"/>
    </row>
    <row r="19707" spans="23:24" x14ac:dyDescent="0.2">
      <c r="W19707" s="25"/>
      <c r="X19707" s="25"/>
    </row>
    <row r="19708" spans="23:24" x14ac:dyDescent="0.2">
      <c r="W19708" s="25"/>
      <c r="X19708" s="25"/>
    </row>
    <row r="19709" spans="23:24" x14ac:dyDescent="0.2">
      <c r="W19709" s="25"/>
      <c r="X19709" s="25"/>
    </row>
    <row r="19710" spans="23:24" x14ac:dyDescent="0.2">
      <c r="W19710" s="25"/>
      <c r="X19710" s="25"/>
    </row>
    <row r="19711" spans="23:24" x14ac:dyDescent="0.2">
      <c r="W19711" s="25"/>
      <c r="X19711" s="25"/>
    </row>
    <row r="19712" spans="23:24" x14ac:dyDescent="0.2">
      <c r="W19712" s="25"/>
      <c r="X19712" s="25"/>
    </row>
    <row r="19713" spans="23:24" x14ac:dyDescent="0.2">
      <c r="W19713" s="25"/>
      <c r="X19713" s="25"/>
    </row>
    <row r="19714" spans="23:24" x14ac:dyDescent="0.2">
      <c r="W19714" s="25"/>
      <c r="X19714" s="25"/>
    </row>
    <row r="19715" spans="23:24" x14ac:dyDescent="0.2">
      <c r="W19715" s="25"/>
      <c r="X19715" s="25"/>
    </row>
    <row r="19716" spans="23:24" x14ac:dyDescent="0.2">
      <c r="W19716" s="25"/>
      <c r="X19716" s="25"/>
    </row>
    <row r="19717" spans="23:24" x14ac:dyDescent="0.2">
      <c r="W19717" s="25"/>
      <c r="X19717" s="25"/>
    </row>
    <row r="19718" spans="23:24" x14ac:dyDescent="0.2">
      <c r="W19718" s="25"/>
      <c r="X19718" s="25"/>
    </row>
    <row r="19719" spans="23:24" x14ac:dyDescent="0.2">
      <c r="W19719" s="25"/>
      <c r="X19719" s="25"/>
    </row>
    <row r="19720" spans="23:24" x14ac:dyDescent="0.2">
      <c r="W19720" s="25"/>
      <c r="X19720" s="25"/>
    </row>
    <row r="19721" spans="23:24" x14ac:dyDescent="0.2">
      <c r="W19721" s="25"/>
      <c r="X19721" s="25"/>
    </row>
    <row r="19722" spans="23:24" x14ac:dyDescent="0.2">
      <c r="W19722" s="25"/>
      <c r="X19722" s="25"/>
    </row>
    <row r="19723" spans="23:24" x14ac:dyDescent="0.2">
      <c r="W19723" s="25"/>
      <c r="X19723" s="25"/>
    </row>
    <row r="19724" spans="23:24" x14ac:dyDescent="0.2">
      <c r="W19724" s="25"/>
      <c r="X19724" s="25"/>
    </row>
    <row r="19725" spans="23:24" x14ac:dyDescent="0.2">
      <c r="W19725" s="25"/>
      <c r="X19725" s="25"/>
    </row>
    <row r="19726" spans="23:24" x14ac:dyDescent="0.2">
      <c r="W19726" s="25"/>
      <c r="X19726" s="25"/>
    </row>
    <row r="19727" spans="23:24" x14ac:dyDescent="0.2">
      <c r="W19727" s="25"/>
      <c r="X19727" s="25"/>
    </row>
    <row r="19728" spans="23:24" x14ac:dyDescent="0.2">
      <c r="W19728" s="25"/>
      <c r="X19728" s="25"/>
    </row>
    <row r="19729" spans="23:24" x14ac:dyDescent="0.2">
      <c r="W19729" s="25"/>
      <c r="X19729" s="25"/>
    </row>
    <row r="19730" spans="23:24" x14ac:dyDescent="0.2">
      <c r="W19730" s="25"/>
      <c r="X19730" s="25"/>
    </row>
    <row r="19731" spans="23:24" x14ac:dyDescent="0.2">
      <c r="W19731" s="25"/>
      <c r="X19731" s="25"/>
    </row>
    <row r="19732" spans="23:24" x14ac:dyDescent="0.2">
      <c r="W19732" s="25"/>
      <c r="X19732" s="25"/>
    </row>
    <row r="19733" spans="23:24" x14ac:dyDescent="0.2">
      <c r="W19733" s="25"/>
      <c r="X19733" s="25"/>
    </row>
    <row r="19734" spans="23:24" x14ac:dyDescent="0.2">
      <c r="W19734" s="25"/>
      <c r="X19734" s="25"/>
    </row>
    <row r="19735" spans="23:24" x14ac:dyDescent="0.2">
      <c r="W19735" s="25"/>
      <c r="X19735" s="25"/>
    </row>
    <row r="19736" spans="23:24" x14ac:dyDescent="0.2">
      <c r="W19736" s="25"/>
      <c r="X19736" s="25"/>
    </row>
    <row r="19737" spans="23:24" x14ac:dyDescent="0.2">
      <c r="W19737" s="25"/>
      <c r="X19737" s="25"/>
    </row>
    <row r="19738" spans="23:24" x14ac:dyDescent="0.2">
      <c r="W19738" s="25"/>
      <c r="X19738" s="25"/>
    </row>
    <row r="19739" spans="23:24" x14ac:dyDescent="0.2">
      <c r="W19739" s="25"/>
      <c r="X19739" s="25"/>
    </row>
    <row r="19740" spans="23:24" x14ac:dyDescent="0.2">
      <c r="W19740" s="25"/>
      <c r="X19740" s="25"/>
    </row>
    <row r="19741" spans="23:24" x14ac:dyDescent="0.2">
      <c r="W19741" s="25"/>
      <c r="X19741" s="25"/>
    </row>
    <row r="19742" spans="23:24" x14ac:dyDescent="0.2">
      <c r="W19742" s="25"/>
      <c r="X19742" s="25"/>
    </row>
    <row r="19743" spans="23:24" x14ac:dyDescent="0.2">
      <c r="W19743" s="25"/>
      <c r="X19743" s="25"/>
    </row>
    <row r="19744" spans="23:24" x14ac:dyDescent="0.2">
      <c r="W19744" s="25"/>
      <c r="X19744" s="25"/>
    </row>
    <row r="19745" spans="23:24" x14ac:dyDescent="0.2">
      <c r="W19745" s="25"/>
      <c r="X19745" s="25"/>
    </row>
    <row r="19746" spans="23:24" x14ac:dyDescent="0.2">
      <c r="W19746" s="25"/>
      <c r="X19746" s="25"/>
    </row>
    <row r="19747" spans="23:24" x14ac:dyDescent="0.2">
      <c r="W19747" s="25"/>
      <c r="X19747" s="25"/>
    </row>
    <row r="19748" spans="23:24" x14ac:dyDescent="0.2">
      <c r="W19748" s="25"/>
      <c r="X19748" s="25"/>
    </row>
    <row r="19749" spans="23:24" x14ac:dyDescent="0.2">
      <c r="W19749" s="25"/>
      <c r="X19749" s="25"/>
    </row>
    <row r="19750" spans="23:24" x14ac:dyDescent="0.2">
      <c r="W19750" s="25"/>
      <c r="X19750" s="25"/>
    </row>
    <row r="19751" spans="23:24" x14ac:dyDescent="0.2">
      <c r="W19751" s="25"/>
      <c r="X19751" s="25"/>
    </row>
    <row r="19752" spans="23:24" x14ac:dyDescent="0.2">
      <c r="W19752" s="25"/>
      <c r="X19752" s="25"/>
    </row>
    <row r="19753" spans="23:24" x14ac:dyDescent="0.2">
      <c r="W19753" s="25"/>
      <c r="X19753" s="25"/>
    </row>
    <row r="19754" spans="23:24" x14ac:dyDescent="0.2">
      <c r="W19754" s="25"/>
      <c r="X19754" s="25"/>
    </row>
    <row r="19755" spans="23:24" x14ac:dyDescent="0.2">
      <c r="W19755" s="25"/>
      <c r="X19755" s="25"/>
    </row>
    <row r="19756" spans="23:24" x14ac:dyDescent="0.2">
      <c r="W19756" s="25"/>
      <c r="X19756" s="25"/>
    </row>
    <row r="19757" spans="23:24" x14ac:dyDescent="0.2">
      <c r="W19757" s="25"/>
      <c r="X19757" s="25"/>
    </row>
    <row r="19758" spans="23:24" x14ac:dyDescent="0.2">
      <c r="W19758" s="25"/>
      <c r="X19758" s="25"/>
    </row>
    <row r="19759" spans="23:24" x14ac:dyDescent="0.2">
      <c r="W19759" s="25"/>
      <c r="X19759" s="25"/>
    </row>
    <row r="19760" spans="23:24" x14ac:dyDescent="0.2">
      <c r="W19760" s="25"/>
      <c r="X19760" s="25"/>
    </row>
    <row r="19761" spans="23:24" x14ac:dyDescent="0.2">
      <c r="W19761" s="25"/>
      <c r="X19761" s="25"/>
    </row>
    <row r="19762" spans="23:24" x14ac:dyDescent="0.2">
      <c r="W19762" s="25"/>
      <c r="X19762" s="25"/>
    </row>
    <row r="19763" spans="23:24" x14ac:dyDescent="0.2">
      <c r="W19763" s="25"/>
      <c r="X19763" s="25"/>
    </row>
    <row r="19764" spans="23:24" x14ac:dyDescent="0.2">
      <c r="W19764" s="25"/>
      <c r="X19764" s="25"/>
    </row>
    <row r="19765" spans="23:24" x14ac:dyDescent="0.2">
      <c r="W19765" s="25"/>
      <c r="X19765" s="25"/>
    </row>
    <row r="19766" spans="23:24" x14ac:dyDescent="0.2">
      <c r="W19766" s="25"/>
      <c r="X19766" s="25"/>
    </row>
    <row r="19767" spans="23:24" x14ac:dyDescent="0.2">
      <c r="W19767" s="25"/>
      <c r="X19767" s="25"/>
    </row>
    <row r="19768" spans="23:24" x14ac:dyDescent="0.2">
      <c r="W19768" s="25"/>
      <c r="X19768" s="25"/>
    </row>
    <row r="19769" spans="23:24" x14ac:dyDescent="0.2">
      <c r="W19769" s="25"/>
      <c r="X19769" s="25"/>
    </row>
    <row r="19770" spans="23:24" x14ac:dyDescent="0.2">
      <c r="W19770" s="25"/>
      <c r="X19770" s="25"/>
    </row>
    <row r="19771" spans="23:24" x14ac:dyDescent="0.2">
      <c r="W19771" s="25"/>
      <c r="X19771" s="25"/>
    </row>
    <row r="19772" spans="23:24" x14ac:dyDescent="0.2">
      <c r="W19772" s="25"/>
      <c r="X19772" s="25"/>
    </row>
    <row r="19773" spans="23:24" x14ac:dyDescent="0.2">
      <c r="W19773" s="25"/>
      <c r="X19773" s="25"/>
    </row>
    <row r="19774" spans="23:24" x14ac:dyDescent="0.2">
      <c r="W19774" s="25"/>
      <c r="X19774" s="25"/>
    </row>
    <row r="19775" spans="23:24" x14ac:dyDescent="0.2">
      <c r="W19775" s="25"/>
      <c r="X19775" s="25"/>
    </row>
    <row r="19776" spans="23:24" x14ac:dyDescent="0.2">
      <c r="W19776" s="25"/>
      <c r="X19776" s="25"/>
    </row>
    <row r="19777" spans="23:24" x14ac:dyDescent="0.2">
      <c r="W19777" s="25"/>
      <c r="X19777" s="25"/>
    </row>
    <row r="19778" spans="23:24" x14ac:dyDescent="0.2">
      <c r="W19778" s="25"/>
      <c r="X19778" s="25"/>
    </row>
    <row r="19779" spans="23:24" x14ac:dyDescent="0.2">
      <c r="W19779" s="25"/>
      <c r="X19779" s="25"/>
    </row>
    <row r="19780" spans="23:24" x14ac:dyDescent="0.2">
      <c r="W19780" s="25"/>
      <c r="X19780" s="25"/>
    </row>
    <row r="19781" spans="23:24" x14ac:dyDescent="0.2">
      <c r="W19781" s="25"/>
      <c r="X19781" s="25"/>
    </row>
    <row r="19782" spans="23:24" x14ac:dyDescent="0.2">
      <c r="W19782" s="25"/>
      <c r="X19782" s="25"/>
    </row>
    <row r="19783" spans="23:24" x14ac:dyDescent="0.2">
      <c r="W19783" s="25"/>
      <c r="X19783" s="25"/>
    </row>
    <row r="19784" spans="23:24" x14ac:dyDescent="0.2">
      <c r="W19784" s="25"/>
      <c r="X19784" s="25"/>
    </row>
    <row r="19785" spans="23:24" x14ac:dyDescent="0.2">
      <c r="W19785" s="25"/>
      <c r="X19785" s="25"/>
    </row>
    <row r="19786" spans="23:24" x14ac:dyDescent="0.2">
      <c r="W19786" s="25"/>
      <c r="X19786" s="25"/>
    </row>
    <row r="19787" spans="23:24" x14ac:dyDescent="0.2">
      <c r="W19787" s="25"/>
      <c r="X19787" s="25"/>
    </row>
    <row r="19788" spans="23:24" x14ac:dyDescent="0.2">
      <c r="W19788" s="25"/>
      <c r="X19788" s="25"/>
    </row>
    <row r="19789" spans="23:24" x14ac:dyDescent="0.2">
      <c r="W19789" s="25"/>
      <c r="X19789" s="25"/>
    </row>
    <row r="19790" spans="23:24" x14ac:dyDescent="0.2">
      <c r="W19790" s="25"/>
      <c r="X19790" s="25"/>
    </row>
    <row r="19791" spans="23:24" x14ac:dyDescent="0.2">
      <c r="W19791" s="25"/>
      <c r="X19791" s="25"/>
    </row>
    <row r="19792" spans="23:24" x14ac:dyDescent="0.2">
      <c r="W19792" s="25"/>
      <c r="X19792" s="25"/>
    </row>
    <row r="19793" spans="23:24" x14ac:dyDescent="0.2">
      <c r="W19793" s="25"/>
      <c r="X19793" s="25"/>
    </row>
    <row r="19794" spans="23:24" x14ac:dyDescent="0.2">
      <c r="W19794" s="25"/>
      <c r="X19794" s="25"/>
    </row>
    <row r="19795" spans="23:24" x14ac:dyDescent="0.2">
      <c r="W19795" s="25"/>
      <c r="X19795" s="25"/>
    </row>
    <row r="19796" spans="23:24" x14ac:dyDescent="0.2">
      <c r="W19796" s="25"/>
      <c r="X19796" s="25"/>
    </row>
    <row r="19797" spans="23:24" x14ac:dyDescent="0.2">
      <c r="W19797" s="25"/>
      <c r="X19797" s="25"/>
    </row>
    <row r="19798" spans="23:24" x14ac:dyDescent="0.2">
      <c r="W19798" s="25"/>
      <c r="X19798" s="25"/>
    </row>
    <row r="19799" spans="23:24" x14ac:dyDescent="0.2">
      <c r="W19799" s="25"/>
      <c r="X19799" s="25"/>
    </row>
    <row r="19800" spans="23:24" x14ac:dyDescent="0.2">
      <c r="W19800" s="25"/>
      <c r="X19800" s="25"/>
    </row>
    <row r="19801" spans="23:24" x14ac:dyDescent="0.2">
      <c r="W19801" s="25"/>
      <c r="X19801" s="25"/>
    </row>
    <row r="19802" spans="23:24" x14ac:dyDescent="0.2">
      <c r="W19802" s="25"/>
      <c r="X19802" s="25"/>
    </row>
    <row r="19803" spans="23:24" x14ac:dyDescent="0.2">
      <c r="W19803" s="25"/>
      <c r="X19803" s="25"/>
    </row>
    <row r="19804" spans="23:24" x14ac:dyDescent="0.2">
      <c r="W19804" s="25"/>
      <c r="X19804" s="25"/>
    </row>
    <row r="19805" spans="23:24" x14ac:dyDescent="0.2">
      <c r="W19805" s="25"/>
      <c r="X19805" s="25"/>
    </row>
    <row r="19806" spans="23:24" x14ac:dyDescent="0.2">
      <c r="W19806" s="25"/>
      <c r="X19806" s="25"/>
    </row>
    <row r="19807" spans="23:24" x14ac:dyDescent="0.2">
      <c r="W19807" s="25"/>
      <c r="X19807" s="25"/>
    </row>
    <row r="19808" spans="23:24" x14ac:dyDescent="0.2">
      <c r="W19808" s="25"/>
      <c r="X19808" s="25"/>
    </row>
    <row r="19809" spans="23:24" x14ac:dyDescent="0.2">
      <c r="W19809" s="25"/>
      <c r="X19809" s="25"/>
    </row>
    <row r="19810" spans="23:24" x14ac:dyDescent="0.2">
      <c r="W19810" s="25"/>
      <c r="X19810" s="25"/>
    </row>
    <row r="19811" spans="23:24" x14ac:dyDescent="0.2">
      <c r="W19811" s="25"/>
      <c r="X19811" s="25"/>
    </row>
    <row r="19812" spans="23:24" x14ac:dyDescent="0.2">
      <c r="W19812" s="25"/>
      <c r="X19812" s="25"/>
    </row>
    <row r="19813" spans="23:24" x14ac:dyDescent="0.2">
      <c r="W19813" s="25"/>
      <c r="X19813" s="25"/>
    </row>
    <row r="19814" spans="23:24" x14ac:dyDescent="0.2">
      <c r="W19814" s="25"/>
      <c r="X19814" s="25"/>
    </row>
    <row r="19815" spans="23:24" x14ac:dyDescent="0.2">
      <c r="W19815" s="25"/>
      <c r="X19815" s="25"/>
    </row>
    <row r="19816" spans="23:24" x14ac:dyDescent="0.2">
      <c r="W19816" s="25"/>
      <c r="X19816" s="25"/>
    </row>
    <row r="19817" spans="23:24" x14ac:dyDescent="0.2">
      <c r="W19817" s="25"/>
      <c r="X19817" s="25"/>
    </row>
    <row r="19818" spans="23:24" x14ac:dyDescent="0.2">
      <c r="W19818" s="25"/>
      <c r="X19818" s="25"/>
    </row>
    <row r="19819" spans="23:24" x14ac:dyDescent="0.2">
      <c r="W19819" s="25"/>
      <c r="X19819" s="25"/>
    </row>
    <row r="19820" spans="23:24" x14ac:dyDescent="0.2">
      <c r="W19820" s="25"/>
      <c r="X19820" s="25"/>
    </row>
    <row r="19821" spans="23:24" x14ac:dyDescent="0.2">
      <c r="W19821" s="25"/>
      <c r="X19821" s="25"/>
    </row>
    <row r="19822" spans="23:24" x14ac:dyDescent="0.2">
      <c r="W19822" s="25"/>
      <c r="X19822" s="25"/>
    </row>
    <row r="19823" spans="23:24" x14ac:dyDescent="0.2">
      <c r="W19823" s="25"/>
      <c r="X19823" s="25"/>
    </row>
    <row r="19824" spans="23:24" x14ac:dyDescent="0.2">
      <c r="W19824" s="25"/>
      <c r="X19824" s="25"/>
    </row>
    <row r="19825" spans="23:24" x14ac:dyDescent="0.2">
      <c r="W19825" s="25"/>
      <c r="X19825" s="25"/>
    </row>
    <row r="19826" spans="23:24" x14ac:dyDescent="0.2">
      <c r="W19826" s="25"/>
      <c r="X19826" s="25"/>
    </row>
    <row r="19827" spans="23:24" x14ac:dyDescent="0.2">
      <c r="W19827" s="25"/>
      <c r="X19827" s="25"/>
    </row>
    <row r="19828" spans="23:24" x14ac:dyDescent="0.2">
      <c r="W19828" s="25"/>
      <c r="X19828" s="25"/>
    </row>
    <row r="19829" spans="23:24" x14ac:dyDescent="0.2">
      <c r="W19829" s="25"/>
      <c r="X19829" s="25"/>
    </row>
    <row r="19830" spans="23:24" x14ac:dyDescent="0.2">
      <c r="W19830" s="25"/>
      <c r="X19830" s="25"/>
    </row>
    <row r="19831" spans="23:24" x14ac:dyDescent="0.2">
      <c r="W19831" s="25"/>
      <c r="X19831" s="25"/>
    </row>
    <row r="19832" spans="23:24" x14ac:dyDescent="0.2">
      <c r="W19832" s="25"/>
      <c r="X19832" s="25"/>
    </row>
    <row r="19833" spans="23:24" x14ac:dyDescent="0.2">
      <c r="W19833" s="25"/>
      <c r="X19833" s="25"/>
    </row>
    <row r="19834" spans="23:24" x14ac:dyDescent="0.2">
      <c r="W19834" s="25"/>
      <c r="X19834" s="25"/>
    </row>
    <row r="19835" spans="23:24" x14ac:dyDescent="0.2">
      <c r="W19835" s="25"/>
      <c r="X19835" s="25"/>
    </row>
    <row r="19836" spans="23:24" x14ac:dyDescent="0.2">
      <c r="W19836" s="25"/>
      <c r="X19836" s="25"/>
    </row>
    <row r="19837" spans="23:24" x14ac:dyDescent="0.2">
      <c r="W19837" s="25"/>
      <c r="X19837" s="25"/>
    </row>
    <row r="19838" spans="23:24" x14ac:dyDescent="0.2">
      <c r="W19838" s="25"/>
      <c r="X19838" s="25"/>
    </row>
    <row r="19839" spans="23:24" x14ac:dyDescent="0.2">
      <c r="W19839" s="25"/>
      <c r="X19839" s="25"/>
    </row>
    <row r="19840" spans="23:24" x14ac:dyDescent="0.2">
      <c r="W19840" s="25"/>
      <c r="X19840" s="25"/>
    </row>
    <row r="19841" spans="23:24" x14ac:dyDescent="0.2">
      <c r="W19841" s="25"/>
      <c r="X19841" s="25"/>
    </row>
    <row r="19842" spans="23:24" x14ac:dyDescent="0.2">
      <c r="W19842" s="25"/>
      <c r="X19842" s="25"/>
    </row>
    <row r="19843" spans="23:24" x14ac:dyDescent="0.2">
      <c r="W19843" s="25"/>
      <c r="X19843" s="25"/>
    </row>
    <row r="19844" spans="23:24" x14ac:dyDescent="0.2">
      <c r="W19844" s="25"/>
      <c r="X19844" s="25"/>
    </row>
    <row r="19845" spans="23:24" x14ac:dyDescent="0.2">
      <c r="W19845" s="25"/>
      <c r="X19845" s="25"/>
    </row>
    <row r="19846" spans="23:24" x14ac:dyDescent="0.2">
      <c r="W19846" s="25"/>
      <c r="X19846" s="25"/>
    </row>
    <row r="19847" spans="23:24" x14ac:dyDescent="0.2">
      <c r="W19847" s="25"/>
      <c r="X19847" s="25"/>
    </row>
    <row r="19848" spans="23:24" x14ac:dyDescent="0.2">
      <c r="W19848" s="25"/>
      <c r="X19848" s="25"/>
    </row>
    <row r="19849" spans="23:24" x14ac:dyDescent="0.2">
      <c r="W19849" s="25"/>
      <c r="X19849" s="25"/>
    </row>
    <row r="19850" spans="23:24" x14ac:dyDescent="0.2">
      <c r="W19850" s="25"/>
      <c r="X19850" s="25"/>
    </row>
    <row r="19851" spans="23:24" x14ac:dyDescent="0.2">
      <c r="W19851" s="25"/>
      <c r="X19851" s="25"/>
    </row>
    <row r="19852" spans="23:24" x14ac:dyDescent="0.2">
      <c r="W19852" s="25"/>
      <c r="X19852" s="25"/>
    </row>
    <row r="19853" spans="23:24" x14ac:dyDescent="0.2">
      <c r="W19853" s="25"/>
      <c r="X19853" s="25"/>
    </row>
    <row r="19854" spans="23:24" x14ac:dyDescent="0.2">
      <c r="W19854" s="25"/>
      <c r="X19854" s="25"/>
    </row>
    <row r="19855" spans="23:24" x14ac:dyDescent="0.2">
      <c r="W19855" s="25"/>
      <c r="X19855" s="25"/>
    </row>
    <row r="19856" spans="23:24" x14ac:dyDescent="0.2">
      <c r="W19856" s="25"/>
      <c r="X19856" s="25"/>
    </row>
    <row r="19857" spans="23:24" x14ac:dyDescent="0.2">
      <c r="W19857" s="25"/>
      <c r="X19857" s="25"/>
    </row>
    <row r="19858" spans="23:24" x14ac:dyDescent="0.2">
      <c r="W19858" s="25"/>
      <c r="X19858" s="25"/>
    </row>
    <row r="19859" spans="23:24" x14ac:dyDescent="0.2">
      <c r="W19859" s="25"/>
      <c r="X19859" s="25"/>
    </row>
    <row r="19860" spans="23:24" x14ac:dyDescent="0.2">
      <c r="W19860" s="25"/>
      <c r="X19860" s="25"/>
    </row>
    <row r="19861" spans="23:24" x14ac:dyDescent="0.2">
      <c r="W19861" s="25"/>
      <c r="X19861" s="25"/>
    </row>
    <row r="19862" spans="23:24" x14ac:dyDescent="0.2">
      <c r="W19862" s="25"/>
      <c r="X19862" s="25"/>
    </row>
    <row r="19863" spans="23:24" x14ac:dyDescent="0.2">
      <c r="W19863" s="25"/>
      <c r="X19863" s="25"/>
    </row>
    <row r="19864" spans="23:24" x14ac:dyDescent="0.2">
      <c r="W19864" s="25"/>
      <c r="X19864" s="25"/>
    </row>
    <row r="19865" spans="23:24" x14ac:dyDescent="0.2">
      <c r="W19865" s="25"/>
      <c r="X19865" s="25"/>
    </row>
    <row r="19866" spans="23:24" x14ac:dyDescent="0.2">
      <c r="W19866" s="25"/>
      <c r="X19866" s="25"/>
    </row>
    <row r="19867" spans="23:24" x14ac:dyDescent="0.2">
      <c r="W19867" s="25"/>
      <c r="X19867" s="25"/>
    </row>
    <row r="19868" spans="23:24" x14ac:dyDescent="0.2">
      <c r="W19868" s="25"/>
      <c r="X19868" s="25"/>
    </row>
    <row r="19869" spans="23:24" x14ac:dyDescent="0.2">
      <c r="W19869" s="25"/>
      <c r="X19869" s="25"/>
    </row>
    <row r="19870" spans="23:24" x14ac:dyDescent="0.2">
      <c r="W19870" s="25"/>
      <c r="X19870" s="25"/>
    </row>
    <row r="19871" spans="23:24" x14ac:dyDescent="0.2">
      <c r="W19871" s="25"/>
      <c r="X19871" s="25"/>
    </row>
    <row r="19872" spans="23:24" x14ac:dyDescent="0.2">
      <c r="W19872" s="25"/>
      <c r="X19872" s="25"/>
    </row>
    <row r="19873" spans="23:24" x14ac:dyDescent="0.2">
      <c r="W19873" s="25"/>
      <c r="X19873" s="25"/>
    </row>
    <row r="19874" spans="23:24" x14ac:dyDescent="0.2">
      <c r="W19874" s="25"/>
      <c r="X19874" s="25"/>
    </row>
    <row r="19875" spans="23:24" x14ac:dyDescent="0.2">
      <c r="W19875" s="25"/>
      <c r="X19875" s="25"/>
    </row>
    <row r="19876" spans="23:24" x14ac:dyDescent="0.2">
      <c r="W19876" s="25"/>
      <c r="X19876" s="25"/>
    </row>
    <row r="19877" spans="23:24" x14ac:dyDescent="0.2">
      <c r="W19877" s="25"/>
      <c r="X19877" s="25"/>
    </row>
    <row r="19878" spans="23:24" x14ac:dyDescent="0.2">
      <c r="W19878" s="25"/>
      <c r="X19878" s="25"/>
    </row>
    <row r="19879" spans="23:24" x14ac:dyDescent="0.2">
      <c r="W19879" s="25"/>
      <c r="X19879" s="25"/>
    </row>
    <row r="19880" spans="23:24" x14ac:dyDescent="0.2">
      <c r="W19880" s="25"/>
      <c r="X19880" s="25"/>
    </row>
    <row r="19881" spans="23:24" x14ac:dyDescent="0.2">
      <c r="W19881" s="25"/>
      <c r="X19881" s="25"/>
    </row>
    <row r="19882" spans="23:24" x14ac:dyDescent="0.2">
      <c r="W19882" s="25"/>
      <c r="X19882" s="25"/>
    </row>
    <row r="19883" spans="23:24" x14ac:dyDescent="0.2">
      <c r="W19883" s="25"/>
      <c r="X19883" s="25"/>
    </row>
    <row r="19884" spans="23:24" x14ac:dyDescent="0.2">
      <c r="W19884" s="25"/>
      <c r="X19884" s="25"/>
    </row>
    <row r="19885" spans="23:24" x14ac:dyDescent="0.2">
      <c r="W19885" s="25"/>
      <c r="X19885" s="25"/>
    </row>
    <row r="19886" spans="23:24" x14ac:dyDescent="0.2">
      <c r="W19886" s="25"/>
      <c r="X19886" s="25"/>
    </row>
    <row r="19887" spans="23:24" x14ac:dyDescent="0.2">
      <c r="W19887" s="25"/>
      <c r="X19887" s="25"/>
    </row>
    <row r="19888" spans="23:24" x14ac:dyDescent="0.2">
      <c r="W19888" s="25"/>
      <c r="X19888" s="25"/>
    </row>
    <row r="19889" spans="23:24" x14ac:dyDescent="0.2">
      <c r="W19889" s="25"/>
      <c r="X19889" s="25"/>
    </row>
    <row r="19890" spans="23:24" x14ac:dyDescent="0.2">
      <c r="W19890" s="25"/>
      <c r="X19890" s="25"/>
    </row>
    <row r="19891" spans="23:24" x14ac:dyDescent="0.2">
      <c r="W19891" s="25"/>
      <c r="X19891" s="25"/>
    </row>
    <row r="19892" spans="23:24" x14ac:dyDescent="0.2">
      <c r="W19892" s="25"/>
      <c r="X19892" s="25"/>
    </row>
    <row r="19893" spans="23:24" x14ac:dyDescent="0.2">
      <c r="W19893" s="25"/>
      <c r="X19893" s="25"/>
    </row>
    <row r="19894" spans="23:24" x14ac:dyDescent="0.2">
      <c r="W19894" s="25"/>
      <c r="X19894" s="25"/>
    </row>
    <row r="19895" spans="23:24" x14ac:dyDescent="0.2">
      <c r="W19895" s="25"/>
      <c r="X19895" s="25"/>
    </row>
    <row r="19896" spans="23:24" x14ac:dyDescent="0.2">
      <c r="W19896" s="25"/>
      <c r="X19896" s="25"/>
    </row>
    <row r="19897" spans="23:24" x14ac:dyDescent="0.2">
      <c r="W19897" s="25"/>
      <c r="X19897" s="25"/>
    </row>
    <row r="19898" spans="23:24" x14ac:dyDescent="0.2">
      <c r="W19898" s="25"/>
      <c r="X19898" s="25"/>
    </row>
    <row r="19899" spans="23:24" x14ac:dyDescent="0.2">
      <c r="W19899" s="25"/>
      <c r="X19899" s="25"/>
    </row>
    <row r="19900" spans="23:24" x14ac:dyDescent="0.2">
      <c r="W19900" s="25"/>
      <c r="X19900" s="25"/>
    </row>
    <row r="19901" spans="23:24" x14ac:dyDescent="0.2">
      <c r="W19901" s="25"/>
      <c r="X19901" s="25"/>
    </row>
    <row r="19902" spans="23:24" x14ac:dyDescent="0.2">
      <c r="W19902" s="25"/>
      <c r="X19902" s="25"/>
    </row>
    <row r="19903" spans="23:24" x14ac:dyDescent="0.2">
      <c r="W19903" s="25"/>
      <c r="X19903" s="25"/>
    </row>
    <row r="19904" spans="23:24" x14ac:dyDescent="0.2">
      <c r="W19904" s="25"/>
      <c r="X19904" s="25"/>
    </row>
    <row r="19905" spans="23:24" x14ac:dyDescent="0.2">
      <c r="W19905" s="25"/>
      <c r="X19905" s="25"/>
    </row>
    <row r="19906" spans="23:24" x14ac:dyDescent="0.2">
      <c r="W19906" s="25"/>
      <c r="X19906" s="25"/>
    </row>
    <row r="19907" spans="23:24" x14ac:dyDescent="0.2">
      <c r="W19907" s="25"/>
      <c r="X19907" s="25"/>
    </row>
    <row r="19908" spans="23:24" x14ac:dyDescent="0.2">
      <c r="W19908" s="25"/>
      <c r="X19908" s="25"/>
    </row>
    <row r="19909" spans="23:24" x14ac:dyDescent="0.2">
      <c r="W19909" s="25"/>
      <c r="X19909" s="25"/>
    </row>
    <row r="19910" spans="23:24" x14ac:dyDescent="0.2">
      <c r="W19910" s="25"/>
      <c r="X19910" s="25"/>
    </row>
    <row r="19911" spans="23:24" x14ac:dyDescent="0.2">
      <c r="W19911" s="25"/>
      <c r="X19911" s="25"/>
    </row>
    <row r="19912" spans="23:24" x14ac:dyDescent="0.2">
      <c r="W19912" s="25"/>
      <c r="X19912" s="25"/>
    </row>
    <row r="19913" spans="23:24" x14ac:dyDescent="0.2">
      <c r="W19913" s="25"/>
      <c r="X19913" s="25"/>
    </row>
    <row r="19914" spans="23:24" x14ac:dyDescent="0.2">
      <c r="W19914" s="25"/>
      <c r="X19914" s="25"/>
    </row>
    <row r="19915" spans="23:24" x14ac:dyDescent="0.2">
      <c r="W19915" s="25"/>
      <c r="X19915" s="25"/>
    </row>
    <row r="19916" spans="23:24" x14ac:dyDescent="0.2">
      <c r="W19916" s="25"/>
      <c r="X19916" s="25"/>
    </row>
    <row r="19917" spans="23:24" x14ac:dyDescent="0.2">
      <c r="W19917" s="25"/>
      <c r="X19917" s="25"/>
    </row>
    <row r="19918" spans="23:24" x14ac:dyDescent="0.2">
      <c r="W19918" s="25"/>
      <c r="X19918" s="25"/>
    </row>
    <row r="19919" spans="23:24" x14ac:dyDescent="0.2">
      <c r="W19919" s="25"/>
      <c r="X19919" s="25"/>
    </row>
    <row r="19920" spans="23:24" x14ac:dyDescent="0.2">
      <c r="W19920" s="25"/>
      <c r="X19920" s="25"/>
    </row>
    <row r="19921" spans="23:24" x14ac:dyDescent="0.2">
      <c r="W19921" s="25"/>
      <c r="X19921" s="25"/>
    </row>
    <row r="19922" spans="23:24" x14ac:dyDescent="0.2">
      <c r="W19922" s="25"/>
      <c r="X19922" s="25"/>
    </row>
    <row r="19923" spans="23:24" x14ac:dyDescent="0.2">
      <c r="W19923" s="25"/>
      <c r="X19923" s="25"/>
    </row>
    <row r="19924" spans="23:24" x14ac:dyDescent="0.2">
      <c r="W19924" s="25"/>
      <c r="X19924" s="25"/>
    </row>
    <row r="19925" spans="23:24" x14ac:dyDescent="0.2">
      <c r="W19925" s="25"/>
      <c r="X19925" s="25"/>
    </row>
    <row r="19926" spans="23:24" x14ac:dyDescent="0.2">
      <c r="W19926" s="25"/>
      <c r="X19926" s="25"/>
    </row>
    <row r="19927" spans="23:24" x14ac:dyDescent="0.2">
      <c r="W19927" s="25"/>
      <c r="X19927" s="25"/>
    </row>
    <row r="19928" spans="23:24" x14ac:dyDescent="0.2">
      <c r="W19928" s="25"/>
      <c r="X19928" s="25"/>
    </row>
    <row r="19929" spans="23:24" x14ac:dyDescent="0.2">
      <c r="W19929" s="25"/>
      <c r="X19929" s="25"/>
    </row>
    <row r="19930" spans="23:24" x14ac:dyDescent="0.2">
      <c r="W19930" s="25"/>
      <c r="X19930" s="25"/>
    </row>
    <row r="19931" spans="23:24" x14ac:dyDescent="0.2">
      <c r="W19931" s="25"/>
      <c r="X19931" s="25"/>
    </row>
    <row r="19932" spans="23:24" x14ac:dyDescent="0.2">
      <c r="W19932" s="25"/>
      <c r="X19932" s="25"/>
    </row>
    <row r="19933" spans="23:24" x14ac:dyDescent="0.2">
      <c r="W19933" s="25"/>
      <c r="X19933" s="25"/>
    </row>
    <row r="19934" spans="23:24" x14ac:dyDescent="0.2">
      <c r="W19934" s="25"/>
      <c r="X19934" s="25"/>
    </row>
    <row r="19935" spans="23:24" x14ac:dyDescent="0.2">
      <c r="W19935" s="25"/>
      <c r="X19935" s="25"/>
    </row>
    <row r="19936" spans="23:24" x14ac:dyDescent="0.2">
      <c r="W19936" s="25"/>
      <c r="X19936" s="25"/>
    </row>
    <row r="19937" spans="23:24" x14ac:dyDescent="0.2">
      <c r="W19937" s="25"/>
      <c r="X19937" s="25"/>
    </row>
    <row r="19938" spans="23:24" x14ac:dyDescent="0.2">
      <c r="W19938" s="25"/>
      <c r="X19938" s="25"/>
    </row>
    <row r="19939" spans="23:24" x14ac:dyDescent="0.2">
      <c r="W19939" s="25"/>
      <c r="X19939" s="25"/>
    </row>
    <row r="19940" spans="23:24" x14ac:dyDescent="0.2">
      <c r="W19940" s="25"/>
      <c r="X19940" s="25"/>
    </row>
    <row r="19941" spans="23:24" x14ac:dyDescent="0.2">
      <c r="W19941" s="25"/>
      <c r="X19941" s="25"/>
    </row>
    <row r="19942" spans="23:24" x14ac:dyDescent="0.2">
      <c r="W19942" s="25"/>
      <c r="X19942" s="25"/>
    </row>
    <row r="19943" spans="23:24" x14ac:dyDescent="0.2">
      <c r="W19943" s="25"/>
      <c r="X19943" s="25"/>
    </row>
    <row r="19944" spans="23:24" x14ac:dyDescent="0.2">
      <c r="W19944" s="25"/>
      <c r="X19944" s="25"/>
    </row>
    <row r="19945" spans="23:24" x14ac:dyDescent="0.2">
      <c r="W19945" s="25"/>
      <c r="X19945" s="25"/>
    </row>
    <row r="19946" spans="23:24" x14ac:dyDescent="0.2">
      <c r="W19946" s="25"/>
      <c r="X19946" s="25"/>
    </row>
    <row r="19947" spans="23:24" x14ac:dyDescent="0.2">
      <c r="W19947" s="25"/>
      <c r="X19947" s="25"/>
    </row>
    <row r="19948" spans="23:24" x14ac:dyDescent="0.2">
      <c r="W19948" s="25"/>
      <c r="X19948" s="25"/>
    </row>
    <row r="19949" spans="23:24" x14ac:dyDescent="0.2">
      <c r="W19949" s="25"/>
      <c r="X19949" s="25"/>
    </row>
    <row r="19950" spans="23:24" x14ac:dyDescent="0.2">
      <c r="W19950" s="25"/>
      <c r="X19950" s="25"/>
    </row>
    <row r="19951" spans="23:24" x14ac:dyDescent="0.2">
      <c r="W19951" s="25"/>
      <c r="X19951" s="25"/>
    </row>
    <row r="19952" spans="23:24" x14ac:dyDescent="0.2">
      <c r="W19952" s="25"/>
      <c r="X19952" s="25"/>
    </row>
    <row r="19953" spans="23:24" x14ac:dyDescent="0.2">
      <c r="W19953" s="25"/>
      <c r="X19953" s="25"/>
    </row>
    <row r="19954" spans="23:24" x14ac:dyDescent="0.2">
      <c r="W19954" s="25"/>
      <c r="X19954" s="25"/>
    </row>
    <row r="19955" spans="23:24" x14ac:dyDescent="0.2">
      <c r="W19955" s="25"/>
      <c r="X19955" s="25"/>
    </row>
    <row r="19956" spans="23:24" x14ac:dyDescent="0.2">
      <c r="W19956" s="25"/>
      <c r="X19956" s="25"/>
    </row>
    <row r="19957" spans="23:24" x14ac:dyDescent="0.2">
      <c r="W19957" s="25"/>
      <c r="X19957" s="25"/>
    </row>
    <row r="19958" spans="23:24" x14ac:dyDescent="0.2">
      <c r="W19958" s="25"/>
      <c r="X19958" s="25"/>
    </row>
    <row r="19959" spans="23:24" x14ac:dyDescent="0.2">
      <c r="W19959" s="25"/>
      <c r="X19959" s="25"/>
    </row>
    <row r="19960" spans="23:24" x14ac:dyDescent="0.2">
      <c r="W19960" s="25"/>
      <c r="X19960" s="25"/>
    </row>
    <row r="19961" spans="23:24" x14ac:dyDescent="0.2">
      <c r="W19961" s="25"/>
      <c r="X19961" s="25"/>
    </row>
    <row r="19962" spans="23:24" x14ac:dyDescent="0.2">
      <c r="W19962" s="25"/>
      <c r="X19962" s="25"/>
    </row>
    <row r="19963" spans="23:24" x14ac:dyDescent="0.2">
      <c r="W19963" s="25"/>
      <c r="X19963" s="25"/>
    </row>
    <row r="19964" spans="23:24" x14ac:dyDescent="0.2">
      <c r="W19964" s="25"/>
      <c r="X19964" s="25"/>
    </row>
    <row r="19965" spans="23:24" x14ac:dyDescent="0.2">
      <c r="W19965" s="25"/>
      <c r="X19965" s="25"/>
    </row>
    <row r="19966" spans="23:24" x14ac:dyDescent="0.2">
      <c r="W19966" s="25"/>
      <c r="X19966" s="25"/>
    </row>
    <row r="19967" spans="23:24" x14ac:dyDescent="0.2">
      <c r="W19967" s="25"/>
      <c r="X19967" s="25"/>
    </row>
    <row r="19968" spans="23:24" x14ac:dyDescent="0.2">
      <c r="W19968" s="25"/>
      <c r="X19968" s="25"/>
    </row>
    <row r="19969" spans="23:24" x14ac:dyDescent="0.2">
      <c r="W19969" s="25"/>
      <c r="X19969" s="25"/>
    </row>
    <row r="19970" spans="23:24" x14ac:dyDescent="0.2">
      <c r="W19970" s="25"/>
      <c r="X19970" s="25"/>
    </row>
    <row r="19971" spans="23:24" x14ac:dyDescent="0.2">
      <c r="W19971" s="25"/>
      <c r="X19971" s="25"/>
    </row>
    <row r="19972" spans="23:24" x14ac:dyDescent="0.2">
      <c r="W19972" s="25"/>
      <c r="X19972" s="25"/>
    </row>
    <row r="19973" spans="23:24" x14ac:dyDescent="0.2">
      <c r="W19973" s="25"/>
      <c r="X19973" s="25"/>
    </row>
    <row r="19974" spans="23:24" x14ac:dyDescent="0.2">
      <c r="W19974" s="25"/>
      <c r="X19974" s="25"/>
    </row>
    <row r="19975" spans="23:24" x14ac:dyDescent="0.2">
      <c r="W19975" s="25"/>
      <c r="X19975" s="25"/>
    </row>
    <row r="19976" spans="23:24" x14ac:dyDescent="0.2">
      <c r="W19976" s="25"/>
      <c r="X19976" s="25"/>
    </row>
    <row r="19977" spans="23:24" x14ac:dyDescent="0.2">
      <c r="W19977" s="25"/>
      <c r="X19977" s="25"/>
    </row>
    <row r="19978" spans="23:24" x14ac:dyDescent="0.2">
      <c r="W19978" s="25"/>
      <c r="X19978" s="25"/>
    </row>
    <row r="19979" spans="23:24" x14ac:dyDescent="0.2">
      <c r="W19979" s="25"/>
      <c r="X19979" s="25"/>
    </row>
    <row r="19980" spans="23:24" x14ac:dyDescent="0.2">
      <c r="W19980" s="25"/>
      <c r="X19980" s="25"/>
    </row>
    <row r="19981" spans="23:24" x14ac:dyDescent="0.2">
      <c r="W19981" s="25"/>
      <c r="X19981" s="25"/>
    </row>
    <row r="19982" spans="23:24" x14ac:dyDescent="0.2">
      <c r="W19982" s="25"/>
      <c r="X19982" s="25"/>
    </row>
    <row r="19983" spans="23:24" x14ac:dyDescent="0.2">
      <c r="W19983" s="25"/>
      <c r="X19983" s="25"/>
    </row>
    <row r="19984" spans="23:24" x14ac:dyDescent="0.2">
      <c r="W19984" s="25"/>
      <c r="X19984" s="25"/>
    </row>
    <row r="19985" spans="23:24" x14ac:dyDescent="0.2">
      <c r="W19985" s="25"/>
      <c r="X19985" s="25"/>
    </row>
    <row r="19986" spans="23:24" x14ac:dyDescent="0.2">
      <c r="W19986" s="25"/>
      <c r="X19986" s="25"/>
    </row>
    <row r="19987" spans="23:24" x14ac:dyDescent="0.2">
      <c r="W19987" s="25"/>
      <c r="X19987" s="25"/>
    </row>
    <row r="19988" spans="23:24" x14ac:dyDescent="0.2">
      <c r="W19988" s="25"/>
      <c r="X19988" s="25"/>
    </row>
    <row r="19989" spans="23:24" x14ac:dyDescent="0.2">
      <c r="W19989" s="25"/>
      <c r="X19989" s="25"/>
    </row>
    <row r="19990" spans="23:24" x14ac:dyDescent="0.2">
      <c r="W19990" s="25"/>
      <c r="X19990" s="25"/>
    </row>
    <row r="19991" spans="23:24" x14ac:dyDescent="0.2">
      <c r="W19991" s="25"/>
      <c r="X19991" s="25"/>
    </row>
    <row r="19992" spans="23:24" x14ac:dyDescent="0.2">
      <c r="W19992" s="25"/>
      <c r="X19992" s="25"/>
    </row>
    <row r="19993" spans="23:24" x14ac:dyDescent="0.2">
      <c r="W19993" s="25"/>
      <c r="X19993" s="25"/>
    </row>
    <row r="19994" spans="23:24" x14ac:dyDescent="0.2">
      <c r="W19994" s="25"/>
      <c r="X19994" s="25"/>
    </row>
    <row r="19995" spans="23:24" x14ac:dyDescent="0.2">
      <c r="W19995" s="25"/>
      <c r="X19995" s="25"/>
    </row>
    <row r="19996" spans="23:24" x14ac:dyDescent="0.2">
      <c r="W19996" s="25"/>
      <c r="X19996" s="25"/>
    </row>
    <row r="19997" spans="23:24" x14ac:dyDescent="0.2">
      <c r="W19997" s="25"/>
      <c r="X19997" s="25"/>
    </row>
    <row r="19998" spans="23:24" x14ac:dyDescent="0.2">
      <c r="W19998" s="25"/>
      <c r="X19998" s="25"/>
    </row>
    <row r="19999" spans="23:24" x14ac:dyDescent="0.2">
      <c r="W19999" s="25"/>
      <c r="X19999" s="25"/>
    </row>
    <row r="20000" spans="23:24" x14ac:dyDescent="0.2">
      <c r="W20000" s="25"/>
      <c r="X20000" s="25"/>
    </row>
    <row r="20001" spans="23:24" x14ac:dyDescent="0.2">
      <c r="W20001" s="25"/>
      <c r="X20001" s="25"/>
    </row>
    <row r="20002" spans="23:24" x14ac:dyDescent="0.2">
      <c r="W20002" s="25"/>
      <c r="X20002" s="25"/>
    </row>
    <row r="20003" spans="23:24" x14ac:dyDescent="0.2">
      <c r="W20003" s="25"/>
      <c r="X20003" s="25"/>
    </row>
    <row r="20004" spans="23:24" x14ac:dyDescent="0.2">
      <c r="W20004" s="25"/>
      <c r="X20004" s="25"/>
    </row>
    <row r="20005" spans="23:24" x14ac:dyDescent="0.2">
      <c r="W20005" s="25"/>
      <c r="X20005" s="25"/>
    </row>
    <row r="20006" spans="23:24" x14ac:dyDescent="0.2">
      <c r="W20006" s="25"/>
      <c r="X20006" s="25"/>
    </row>
    <row r="20007" spans="23:24" x14ac:dyDescent="0.2">
      <c r="W20007" s="25"/>
      <c r="X20007" s="25"/>
    </row>
    <row r="20008" spans="23:24" x14ac:dyDescent="0.2">
      <c r="W20008" s="25"/>
      <c r="X20008" s="25"/>
    </row>
    <row r="20009" spans="23:24" x14ac:dyDescent="0.2">
      <c r="W20009" s="25"/>
      <c r="X20009" s="25"/>
    </row>
    <row r="20010" spans="23:24" x14ac:dyDescent="0.2">
      <c r="W20010" s="25"/>
      <c r="X20010" s="25"/>
    </row>
    <row r="20011" spans="23:24" x14ac:dyDescent="0.2">
      <c r="W20011" s="25"/>
      <c r="X20011" s="25"/>
    </row>
    <row r="20012" spans="23:24" x14ac:dyDescent="0.2">
      <c r="W20012" s="25"/>
      <c r="X20012" s="25"/>
    </row>
    <row r="20013" spans="23:24" x14ac:dyDescent="0.2">
      <c r="W20013" s="25"/>
      <c r="X20013" s="25"/>
    </row>
    <row r="20014" spans="23:24" x14ac:dyDescent="0.2">
      <c r="W20014" s="25"/>
      <c r="X20014" s="25"/>
    </row>
    <row r="20015" spans="23:24" x14ac:dyDescent="0.2">
      <c r="W20015" s="25"/>
      <c r="X20015" s="25"/>
    </row>
    <row r="20016" spans="23:24" x14ac:dyDescent="0.2">
      <c r="W20016" s="25"/>
      <c r="X20016" s="25"/>
    </row>
    <row r="20017" spans="23:24" x14ac:dyDescent="0.2">
      <c r="W20017" s="25"/>
      <c r="X20017" s="25"/>
    </row>
    <row r="20018" spans="23:24" x14ac:dyDescent="0.2">
      <c r="W20018" s="25"/>
      <c r="X20018" s="25"/>
    </row>
    <row r="20019" spans="23:24" x14ac:dyDescent="0.2">
      <c r="W20019" s="25"/>
      <c r="X20019" s="25"/>
    </row>
    <row r="20020" spans="23:24" x14ac:dyDescent="0.2">
      <c r="W20020" s="25"/>
      <c r="X20020" s="25"/>
    </row>
    <row r="20021" spans="23:24" x14ac:dyDescent="0.2">
      <c r="W20021" s="25"/>
      <c r="X20021" s="25"/>
    </row>
    <row r="20022" spans="23:24" x14ac:dyDescent="0.2">
      <c r="W20022" s="25"/>
      <c r="X20022" s="25"/>
    </row>
    <row r="20023" spans="23:24" x14ac:dyDescent="0.2">
      <c r="W20023" s="25"/>
      <c r="X20023" s="25"/>
    </row>
    <row r="20024" spans="23:24" x14ac:dyDescent="0.2">
      <c r="W20024" s="25"/>
      <c r="X20024" s="25"/>
    </row>
    <row r="20025" spans="23:24" x14ac:dyDescent="0.2">
      <c r="W20025" s="25"/>
      <c r="X20025" s="25"/>
    </row>
    <row r="20026" spans="23:24" x14ac:dyDescent="0.2">
      <c r="W20026" s="25"/>
      <c r="X20026" s="25"/>
    </row>
    <row r="20027" spans="23:24" x14ac:dyDescent="0.2">
      <c r="W20027" s="25"/>
      <c r="X20027" s="25"/>
    </row>
    <row r="20028" spans="23:24" x14ac:dyDescent="0.2">
      <c r="W20028" s="25"/>
      <c r="X20028" s="25"/>
    </row>
    <row r="20029" spans="23:24" x14ac:dyDescent="0.2">
      <c r="W20029" s="25"/>
      <c r="X20029" s="25"/>
    </row>
    <row r="20030" spans="23:24" x14ac:dyDescent="0.2">
      <c r="W20030" s="25"/>
      <c r="X20030" s="25"/>
    </row>
    <row r="20031" spans="23:24" x14ac:dyDescent="0.2">
      <c r="W20031" s="25"/>
      <c r="X20031" s="25"/>
    </row>
    <row r="20032" spans="23:24" x14ac:dyDescent="0.2">
      <c r="W20032" s="25"/>
      <c r="X20032" s="25"/>
    </row>
    <row r="20033" spans="23:24" x14ac:dyDescent="0.2">
      <c r="W20033" s="25"/>
      <c r="X20033" s="25"/>
    </row>
    <row r="20034" spans="23:24" x14ac:dyDescent="0.2">
      <c r="W20034" s="25"/>
      <c r="X20034" s="25"/>
    </row>
    <row r="20035" spans="23:24" x14ac:dyDescent="0.2">
      <c r="W20035" s="25"/>
      <c r="X20035" s="25"/>
    </row>
    <row r="20036" spans="23:24" x14ac:dyDescent="0.2">
      <c r="W20036" s="25"/>
      <c r="X20036" s="25"/>
    </row>
    <row r="20037" spans="23:24" x14ac:dyDescent="0.2">
      <c r="W20037" s="25"/>
      <c r="X20037" s="25"/>
    </row>
    <row r="20038" spans="23:24" x14ac:dyDescent="0.2">
      <c r="W20038" s="25"/>
      <c r="X20038" s="25"/>
    </row>
    <row r="20039" spans="23:24" x14ac:dyDescent="0.2">
      <c r="W20039" s="25"/>
      <c r="X20039" s="25"/>
    </row>
    <row r="20040" spans="23:24" x14ac:dyDescent="0.2">
      <c r="W20040" s="25"/>
      <c r="X20040" s="25"/>
    </row>
    <row r="20041" spans="23:24" x14ac:dyDescent="0.2">
      <c r="W20041" s="25"/>
      <c r="X20041" s="25"/>
    </row>
    <row r="20042" spans="23:24" x14ac:dyDescent="0.2">
      <c r="W20042" s="25"/>
      <c r="X20042" s="25"/>
    </row>
    <row r="20043" spans="23:24" x14ac:dyDescent="0.2">
      <c r="W20043" s="25"/>
      <c r="X20043" s="25"/>
    </row>
    <row r="20044" spans="23:24" x14ac:dyDescent="0.2">
      <c r="W20044" s="25"/>
      <c r="X20044" s="25"/>
    </row>
    <row r="20045" spans="23:24" x14ac:dyDescent="0.2">
      <c r="W20045" s="25"/>
      <c r="X20045" s="25"/>
    </row>
    <row r="20046" spans="23:24" x14ac:dyDescent="0.2">
      <c r="W20046" s="25"/>
      <c r="X20046" s="25"/>
    </row>
    <row r="20047" spans="23:24" x14ac:dyDescent="0.2">
      <c r="W20047" s="25"/>
      <c r="X20047" s="25"/>
    </row>
    <row r="20048" spans="23:24" x14ac:dyDescent="0.2">
      <c r="W20048" s="25"/>
      <c r="X20048" s="25"/>
    </row>
    <row r="20049" spans="23:24" x14ac:dyDescent="0.2">
      <c r="W20049" s="25"/>
      <c r="X20049" s="25"/>
    </row>
    <row r="20050" spans="23:24" x14ac:dyDescent="0.2">
      <c r="W20050" s="25"/>
      <c r="X20050" s="25"/>
    </row>
    <row r="20051" spans="23:24" x14ac:dyDescent="0.2">
      <c r="W20051" s="25"/>
      <c r="X20051" s="25"/>
    </row>
    <row r="20052" spans="23:24" x14ac:dyDescent="0.2">
      <c r="W20052" s="25"/>
      <c r="X20052" s="25"/>
    </row>
    <row r="20053" spans="23:24" x14ac:dyDescent="0.2">
      <c r="W20053" s="25"/>
      <c r="X20053" s="25"/>
    </row>
    <row r="20054" spans="23:24" x14ac:dyDescent="0.2">
      <c r="W20054" s="25"/>
      <c r="X20054" s="25"/>
    </row>
    <row r="20055" spans="23:24" x14ac:dyDescent="0.2">
      <c r="W20055" s="25"/>
      <c r="X20055" s="25"/>
    </row>
    <row r="20056" spans="23:24" x14ac:dyDescent="0.2">
      <c r="W20056" s="25"/>
      <c r="X20056" s="25"/>
    </row>
    <row r="20057" spans="23:24" x14ac:dyDescent="0.2">
      <c r="W20057" s="25"/>
      <c r="X20057" s="25"/>
    </row>
    <row r="20058" spans="23:24" x14ac:dyDescent="0.2">
      <c r="W20058" s="25"/>
      <c r="X20058" s="25"/>
    </row>
    <row r="20059" spans="23:24" x14ac:dyDescent="0.2">
      <c r="W20059" s="25"/>
      <c r="X20059" s="25"/>
    </row>
    <row r="20060" spans="23:24" x14ac:dyDescent="0.2">
      <c r="W20060" s="25"/>
      <c r="X20060" s="25"/>
    </row>
    <row r="20061" spans="23:24" x14ac:dyDescent="0.2">
      <c r="W20061" s="25"/>
      <c r="X20061" s="25"/>
    </row>
    <row r="20062" spans="23:24" x14ac:dyDescent="0.2">
      <c r="W20062" s="25"/>
      <c r="X20062" s="25"/>
    </row>
    <row r="20063" spans="23:24" x14ac:dyDescent="0.2">
      <c r="W20063" s="25"/>
      <c r="X20063" s="25"/>
    </row>
    <row r="20064" spans="23:24" x14ac:dyDescent="0.2">
      <c r="W20064" s="25"/>
      <c r="X20064" s="25"/>
    </row>
    <row r="20065" spans="23:24" x14ac:dyDescent="0.2">
      <c r="W20065" s="25"/>
      <c r="X20065" s="25"/>
    </row>
    <row r="20066" spans="23:24" x14ac:dyDescent="0.2">
      <c r="W20066" s="25"/>
      <c r="X20066" s="25"/>
    </row>
    <row r="20067" spans="23:24" x14ac:dyDescent="0.2">
      <c r="W20067" s="25"/>
      <c r="X20067" s="25"/>
    </row>
    <row r="20068" spans="23:24" x14ac:dyDescent="0.2">
      <c r="W20068" s="25"/>
      <c r="X20068" s="25"/>
    </row>
    <row r="20069" spans="23:24" x14ac:dyDescent="0.2">
      <c r="W20069" s="25"/>
      <c r="X20069" s="25"/>
    </row>
    <row r="20070" spans="23:24" x14ac:dyDescent="0.2">
      <c r="W20070" s="25"/>
      <c r="X20070" s="25"/>
    </row>
    <row r="20071" spans="23:24" x14ac:dyDescent="0.2">
      <c r="W20071" s="25"/>
      <c r="X20071" s="25"/>
    </row>
    <row r="20072" spans="23:24" x14ac:dyDescent="0.2">
      <c r="W20072" s="25"/>
      <c r="X20072" s="25"/>
    </row>
    <row r="20073" spans="23:24" x14ac:dyDescent="0.2">
      <c r="W20073" s="25"/>
      <c r="X20073" s="25"/>
    </row>
    <row r="20074" spans="23:24" x14ac:dyDescent="0.2">
      <c r="W20074" s="25"/>
      <c r="X20074" s="25"/>
    </row>
    <row r="20075" spans="23:24" x14ac:dyDescent="0.2">
      <c r="W20075" s="25"/>
      <c r="X20075" s="25"/>
    </row>
    <row r="20076" spans="23:24" x14ac:dyDescent="0.2">
      <c r="W20076" s="25"/>
      <c r="X20076" s="25"/>
    </row>
    <row r="20077" spans="23:24" x14ac:dyDescent="0.2">
      <c r="W20077" s="25"/>
      <c r="X20077" s="25"/>
    </row>
    <row r="20078" spans="23:24" x14ac:dyDescent="0.2">
      <c r="W20078" s="25"/>
      <c r="X20078" s="25"/>
    </row>
    <row r="20079" spans="23:24" x14ac:dyDescent="0.2">
      <c r="W20079" s="25"/>
      <c r="X20079" s="25"/>
    </row>
    <row r="20080" spans="23:24" x14ac:dyDescent="0.2">
      <c r="W20080" s="25"/>
      <c r="X20080" s="25"/>
    </row>
    <row r="20081" spans="23:24" x14ac:dyDescent="0.2">
      <c r="W20081" s="25"/>
      <c r="X20081" s="25"/>
    </row>
    <row r="20082" spans="23:24" x14ac:dyDescent="0.2">
      <c r="W20082" s="25"/>
      <c r="X20082" s="25"/>
    </row>
    <row r="20083" spans="23:24" x14ac:dyDescent="0.2">
      <c r="W20083" s="25"/>
      <c r="X20083" s="25"/>
    </row>
    <row r="20084" spans="23:24" x14ac:dyDescent="0.2">
      <c r="W20084" s="25"/>
      <c r="X20084" s="25"/>
    </row>
    <row r="20085" spans="23:24" x14ac:dyDescent="0.2">
      <c r="W20085" s="25"/>
      <c r="X20085" s="25"/>
    </row>
    <row r="20086" spans="23:24" x14ac:dyDescent="0.2">
      <c r="W20086" s="25"/>
      <c r="X20086" s="25"/>
    </row>
    <row r="20087" spans="23:24" x14ac:dyDescent="0.2">
      <c r="W20087" s="25"/>
      <c r="X20087" s="25"/>
    </row>
    <row r="20088" spans="23:24" x14ac:dyDescent="0.2">
      <c r="W20088" s="25"/>
      <c r="X20088" s="25"/>
    </row>
    <row r="20089" spans="23:24" x14ac:dyDescent="0.2">
      <c r="W20089" s="25"/>
      <c r="X20089" s="25"/>
    </row>
    <row r="20090" spans="23:24" x14ac:dyDescent="0.2">
      <c r="W20090" s="25"/>
      <c r="X20090" s="25"/>
    </row>
    <row r="20091" spans="23:24" x14ac:dyDescent="0.2">
      <c r="W20091" s="25"/>
      <c r="X20091" s="25"/>
    </row>
    <row r="20092" spans="23:24" x14ac:dyDescent="0.2">
      <c r="W20092" s="25"/>
      <c r="X20092" s="25"/>
    </row>
    <row r="20093" spans="23:24" x14ac:dyDescent="0.2">
      <c r="W20093" s="25"/>
      <c r="X20093" s="25"/>
    </row>
    <row r="20094" spans="23:24" x14ac:dyDescent="0.2">
      <c r="W20094" s="25"/>
      <c r="X20094" s="25"/>
    </row>
    <row r="20095" spans="23:24" x14ac:dyDescent="0.2">
      <c r="W20095" s="25"/>
      <c r="X20095" s="25"/>
    </row>
    <row r="20096" spans="23:24" x14ac:dyDescent="0.2">
      <c r="W20096" s="25"/>
      <c r="X20096" s="25"/>
    </row>
    <row r="20097" spans="23:24" x14ac:dyDescent="0.2">
      <c r="W20097" s="25"/>
      <c r="X20097" s="25"/>
    </row>
    <row r="20098" spans="23:24" x14ac:dyDescent="0.2">
      <c r="W20098" s="25"/>
      <c r="X20098" s="25"/>
    </row>
    <row r="20099" spans="23:24" x14ac:dyDescent="0.2">
      <c r="W20099" s="25"/>
      <c r="X20099" s="25"/>
    </row>
    <row r="20100" spans="23:24" x14ac:dyDescent="0.2">
      <c r="W20100" s="25"/>
      <c r="X20100" s="25"/>
    </row>
    <row r="20101" spans="23:24" x14ac:dyDescent="0.2">
      <c r="W20101" s="25"/>
      <c r="X20101" s="25"/>
    </row>
    <row r="20102" spans="23:24" x14ac:dyDescent="0.2">
      <c r="W20102" s="25"/>
      <c r="X20102" s="25"/>
    </row>
    <row r="20103" spans="23:24" x14ac:dyDescent="0.2">
      <c r="W20103" s="25"/>
      <c r="X20103" s="25"/>
    </row>
    <row r="20104" spans="23:24" x14ac:dyDescent="0.2">
      <c r="W20104" s="25"/>
      <c r="X20104" s="25"/>
    </row>
    <row r="20105" spans="23:24" x14ac:dyDescent="0.2">
      <c r="W20105" s="25"/>
      <c r="X20105" s="25"/>
    </row>
    <row r="20106" spans="23:24" x14ac:dyDescent="0.2">
      <c r="W20106" s="25"/>
      <c r="X20106" s="25"/>
    </row>
    <row r="20107" spans="23:24" x14ac:dyDescent="0.2">
      <c r="W20107" s="25"/>
      <c r="X20107" s="25"/>
    </row>
    <row r="20108" spans="23:24" x14ac:dyDescent="0.2">
      <c r="W20108" s="25"/>
      <c r="X20108" s="25"/>
    </row>
    <row r="20109" spans="23:24" x14ac:dyDescent="0.2">
      <c r="W20109" s="25"/>
      <c r="X20109" s="25"/>
    </row>
    <row r="20110" spans="23:24" x14ac:dyDescent="0.2">
      <c r="W20110" s="25"/>
      <c r="X20110" s="25"/>
    </row>
    <row r="20111" spans="23:24" x14ac:dyDescent="0.2">
      <c r="W20111" s="25"/>
      <c r="X20111" s="25"/>
    </row>
    <row r="20112" spans="23:24" x14ac:dyDescent="0.2">
      <c r="W20112" s="25"/>
      <c r="X20112" s="25"/>
    </row>
    <row r="20113" spans="23:24" x14ac:dyDescent="0.2">
      <c r="W20113" s="25"/>
      <c r="X20113" s="25"/>
    </row>
    <row r="20114" spans="23:24" x14ac:dyDescent="0.2">
      <c r="W20114" s="25"/>
      <c r="X20114" s="25"/>
    </row>
    <row r="20115" spans="23:24" x14ac:dyDescent="0.2">
      <c r="W20115" s="25"/>
      <c r="X20115" s="25"/>
    </row>
    <row r="20116" spans="23:24" x14ac:dyDescent="0.2">
      <c r="W20116" s="25"/>
      <c r="X20116" s="25"/>
    </row>
    <row r="20117" spans="23:24" x14ac:dyDescent="0.2">
      <c r="W20117" s="25"/>
      <c r="X20117" s="25"/>
    </row>
    <row r="20118" spans="23:24" x14ac:dyDescent="0.2">
      <c r="W20118" s="25"/>
      <c r="X20118" s="25"/>
    </row>
    <row r="20119" spans="23:24" x14ac:dyDescent="0.2">
      <c r="W20119" s="25"/>
      <c r="X20119" s="25"/>
    </row>
    <row r="20120" spans="23:24" x14ac:dyDescent="0.2">
      <c r="W20120" s="25"/>
      <c r="X20120" s="25"/>
    </row>
    <row r="20121" spans="23:24" x14ac:dyDescent="0.2">
      <c r="W20121" s="25"/>
      <c r="X20121" s="25"/>
    </row>
    <row r="20122" spans="23:24" x14ac:dyDescent="0.2">
      <c r="W20122" s="25"/>
      <c r="X20122" s="25"/>
    </row>
    <row r="20123" spans="23:24" x14ac:dyDescent="0.2">
      <c r="W20123" s="25"/>
      <c r="X20123" s="25"/>
    </row>
    <row r="20124" spans="23:24" x14ac:dyDescent="0.2">
      <c r="W20124" s="25"/>
      <c r="X20124" s="25"/>
    </row>
    <row r="20125" spans="23:24" x14ac:dyDescent="0.2">
      <c r="W20125" s="25"/>
      <c r="X20125" s="25"/>
    </row>
    <row r="20126" spans="23:24" x14ac:dyDescent="0.2">
      <c r="W20126" s="25"/>
      <c r="X20126" s="25"/>
    </row>
    <row r="20127" spans="23:24" x14ac:dyDescent="0.2">
      <c r="W20127" s="25"/>
      <c r="X20127" s="25"/>
    </row>
    <row r="20128" spans="23:24" x14ac:dyDescent="0.2">
      <c r="W20128" s="25"/>
      <c r="X20128" s="25"/>
    </row>
    <row r="20129" spans="23:24" x14ac:dyDescent="0.2">
      <c r="W20129" s="25"/>
      <c r="X20129" s="25"/>
    </row>
    <row r="20130" spans="23:24" x14ac:dyDescent="0.2">
      <c r="W20130" s="25"/>
      <c r="X20130" s="25"/>
    </row>
    <row r="20131" spans="23:24" x14ac:dyDescent="0.2">
      <c r="W20131" s="25"/>
      <c r="X20131" s="25"/>
    </row>
    <row r="20132" spans="23:24" x14ac:dyDescent="0.2">
      <c r="W20132" s="25"/>
      <c r="X20132" s="25"/>
    </row>
    <row r="20133" spans="23:24" x14ac:dyDescent="0.2">
      <c r="W20133" s="25"/>
      <c r="X20133" s="25"/>
    </row>
    <row r="20134" spans="23:24" x14ac:dyDescent="0.2">
      <c r="W20134" s="25"/>
      <c r="X20134" s="25"/>
    </row>
    <row r="20135" spans="23:24" x14ac:dyDescent="0.2">
      <c r="W20135" s="25"/>
      <c r="X20135" s="25"/>
    </row>
    <row r="20136" spans="23:24" x14ac:dyDescent="0.2">
      <c r="W20136" s="25"/>
      <c r="X20136" s="25"/>
    </row>
    <row r="20137" spans="23:24" x14ac:dyDescent="0.2">
      <c r="W20137" s="25"/>
      <c r="X20137" s="25"/>
    </row>
    <row r="20138" spans="23:24" x14ac:dyDescent="0.2">
      <c r="W20138" s="25"/>
      <c r="X20138" s="25"/>
    </row>
    <row r="20139" spans="23:24" x14ac:dyDescent="0.2">
      <c r="W20139" s="25"/>
      <c r="X20139" s="25"/>
    </row>
    <row r="20140" spans="23:24" x14ac:dyDescent="0.2">
      <c r="W20140" s="25"/>
      <c r="X20140" s="25"/>
    </row>
    <row r="20141" spans="23:24" x14ac:dyDescent="0.2">
      <c r="W20141" s="25"/>
      <c r="X20141" s="25"/>
    </row>
    <row r="20142" spans="23:24" x14ac:dyDescent="0.2">
      <c r="W20142" s="25"/>
      <c r="X20142" s="25"/>
    </row>
    <row r="20143" spans="23:24" x14ac:dyDescent="0.2">
      <c r="W20143" s="25"/>
      <c r="X20143" s="25"/>
    </row>
    <row r="20144" spans="23:24" x14ac:dyDescent="0.2">
      <c r="W20144" s="25"/>
      <c r="X20144" s="25"/>
    </row>
    <row r="20145" spans="23:24" x14ac:dyDescent="0.2">
      <c r="W20145" s="25"/>
      <c r="X20145" s="25"/>
    </row>
    <row r="20146" spans="23:24" x14ac:dyDescent="0.2">
      <c r="W20146" s="25"/>
      <c r="X20146" s="25"/>
    </row>
    <row r="20147" spans="23:24" x14ac:dyDescent="0.2">
      <c r="W20147" s="25"/>
      <c r="X20147" s="25"/>
    </row>
    <row r="20148" spans="23:24" x14ac:dyDescent="0.2">
      <c r="W20148" s="25"/>
      <c r="X20148" s="25"/>
    </row>
    <row r="20149" spans="23:24" x14ac:dyDescent="0.2">
      <c r="W20149" s="25"/>
      <c r="X20149" s="25"/>
    </row>
    <row r="20150" spans="23:24" x14ac:dyDescent="0.2">
      <c r="W20150" s="25"/>
      <c r="X20150" s="25"/>
    </row>
    <row r="20151" spans="23:24" x14ac:dyDescent="0.2">
      <c r="W20151" s="25"/>
      <c r="X20151" s="25"/>
    </row>
    <row r="20152" spans="23:24" x14ac:dyDescent="0.2">
      <c r="W20152" s="25"/>
      <c r="X20152" s="25"/>
    </row>
    <row r="20153" spans="23:24" x14ac:dyDescent="0.2">
      <c r="W20153" s="25"/>
      <c r="X20153" s="25"/>
    </row>
    <row r="20154" spans="23:24" x14ac:dyDescent="0.2">
      <c r="W20154" s="25"/>
      <c r="X20154" s="25"/>
    </row>
    <row r="20155" spans="23:24" x14ac:dyDescent="0.2">
      <c r="W20155" s="25"/>
      <c r="X20155" s="25"/>
    </row>
    <row r="20156" spans="23:24" x14ac:dyDescent="0.2">
      <c r="W20156" s="25"/>
      <c r="X20156" s="25"/>
    </row>
    <row r="20157" spans="23:24" x14ac:dyDescent="0.2">
      <c r="W20157" s="25"/>
      <c r="X20157" s="25"/>
    </row>
    <row r="20158" spans="23:24" x14ac:dyDescent="0.2">
      <c r="W20158" s="25"/>
      <c r="X20158" s="25"/>
    </row>
    <row r="20159" spans="23:24" x14ac:dyDescent="0.2">
      <c r="W20159" s="25"/>
      <c r="X20159" s="25"/>
    </row>
    <row r="20160" spans="23:24" x14ac:dyDescent="0.2">
      <c r="W20160" s="25"/>
      <c r="X20160" s="25"/>
    </row>
    <row r="20161" spans="23:24" x14ac:dyDescent="0.2">
      <c r="W20161" s="25"/>
      <c r="X20161" s="25"/>
    </row>
    <row r="20162" spans="23:24" x14ac:dyDescent="0.2">
      <c r="W20162" s="25"/>
      <c r="X20162" s="25"/>
    </row>
    <row r="20163" spans="23:24" x14ac:dyDescent="0.2">
      <c r="W20163" s="25"/>
      <c r="X20163" s="25"/>
    </row>
    <row r="20164" spans="23:24" x14ac:dyDescent="0.2">
      <c r="W20164" s="25"/>
      <c r="X20164" s="25"/>
    </row>
    <row r="20165" spans="23:24" x14ac:dyDescent="0.2">
      <c r="W20165" s="25"/>
      <c r="X20165" s="25"/>
    </row>
    <row r="20166" spans="23:24" x14ac:dyDescent="0.2">
      <c r="W20166" s="25"/>
      <c r="X20166" s="25"/>
    </row>
    <row r="20167" spans="23:24" x14ac:dyDescent="0.2">
      <c r="W20167" s="25"/>
      <c r="X20167" s="25"/>
    </row>
    <row r="20168" spans="23:24" x14ac:dyDescent="0.2">
      <c r="W20168" s="25"/>
      <c r="X20168" s="25"/>
    </row>
    <row r="20169" spans="23:24" x14ac:dyDescent="0.2">
      <c r="W20169" s="25"/>
      <c r="X20169" s="25"/>
    </row>
    <row r="20170" spans="23:24" x14ac:dyDescent="0.2">
      <c r="W20170" s="25"/>
      <c r="X20170" s="25"/>
    </row>
    <row r="20171" spans="23:24" x14ac:dyDescent="0.2">
      <c r="W20171" s="25"/>
      <c r="X20171" s="25"/>
    </row>
    <row r="20172" spans="23:24" x14ac:dyDescent="0.2">
      <c r="W20172" s="25"/>
      <c r="X20172" s="25"/>
    </row>
    <row r="20173" spans="23:24" x14ac:dyDescent="0.2">
      <c r="W20173" s="25"/>
      <c r="X20173" s="25"/>
    </row>
    <row r="20174" spans="23:24" x14ac:dyDescent="0.2">
      <c r="W20174" s="25"/>
      <c r="X20174" s="25"/>
    </row>
    <row r="20175" spans="23:24" x14ac:dyDescent="0.2">
      <c r="W20175" s="25"/>
      <c r="X20175" s="25"/>
    </row>
    <row r="20176" spans="23:24" x14ac:dyDescent="0.2">
      <c r="W20176" s="25"/>
      <c r="X20176" s="25"/>
    </row>
    <row r="20177" spans="23:24" x14ac:dyDescent="0.2">
      <c r="W20177" s="25"/>
      <c r="X20177" s="25"/>
    </row>
    <row r="20178" spans="23:24" x14ac:dyDescent="0.2">
      <c r="W20178" s="25"/>
      <c r="X20178" s="25"/>
    </row>
    <row r="20179" spans="23:24" x14ac:dyDescent="0.2">
      <c r="W20179" s="25"/>
      <c r="X20179" s="25"/>
    </row>
    <row r="20180" spans="23:24" x14ac:dyDescent="0.2">
      <c r="W20180" s="25"/>
      <c r="X20180" s="25"/>
    </row>
    <row r="20181" spans="23:24" x14ac:dyDescent="0.2">
      <c r="W20181" s="25"/>
      <c r="X20181" s="25"/>
    </row>
    <row r="20182" spans="23:24" x14ac:dyDescent="0.2">
      <c r="W20182" s="25"/>
      <c r="X20182" s="25"/>
    </row>
    <row r="20183" spans="23:24" x14ac:dyDescent="0.2">
      <c r="W20183" s="25"/>
      <c r="X20183" s="25"/>
    </row>
    <row r="20184" spans="23:24" x14ac:dyDescent="0.2">
      <c r="W20184" s="25"/>
      <c r="X20184" s="25"/>
    </row>
    <row r="20185" spans="23:24" x14ac:dyDescent="0.2">
      <c r="W20185" s="25"/>
      <c r="X20185" s="25"/>
    </row>
    <row r="20186" spans="23:24" x14ac:dyDescent="0.2">
      <c r="W20186" s="25"/>
      <c r="X20186" s="25"/>
    </row>
    <row r="20187" spans="23:24" x14ac:dyDescent="0.2">
      <c r="W20187" s="25"/>
      <c r="X20187" s="25"/>
    </row>
    <row r="20188" spans="23:24" x14ac:dyDescent="0.2">
      <c r="W20188" s="25"/>
      <c r="X20188" s="25"/>
    </row>
    <row r="20189" spans="23:24" x14ac:dyDescent="0.2">
      <c r="W20189" s="25"/>
      <c r="X20189" s="25"/>
    </row>
    <row r="20190" spans="23:24" x14ac:dyDescent="0.2">
      <c r="W20190" s="25"/>
      <c r="X20190" s="25"/>
    </row>
    <row r="20191" spans="23:24" x14ac:dyDescent="0.2">
      <c r="W20191" s="25"/>
      <c r="X20191" s="25"/>
    </row>
    <row r="20192" spans="23:24" x14ac:dyDescent="0.2">
      <c r="W20192" s="25"/>
      <c r="X20192" s="25"/>
    </row>
    <row r="20193" spans="23:24" x14ac:dyDescent="0.2">
      <c r="W20193" s="25"/>
      <c r="X20193" s="25"/>
    </row>
    <row r="20194" spans="23:24" x14ac:dyDescent="0.2">
      <c r="W20194" s="25"/>
      <c r="X20194" s="25"/>
    </row>
    <row r="20195" spans="23:24" x14ac:dyDescent="0.2">
      <c r="W20195" s="25"/>
      <c r="X20195" s="25"/>
    </row>
    <row r="20196" spans="23:24" x14ac:dyDescent="0.2">
      <c r="W20196" s="25"/>
      <c r="X20196" s="25"/>
    </row>
    <row r="20197" spans="23:24" x14ac:dyDescent="0.2">
      <c r="W20197" s="25"/>
      <c r="X20197" s="25"/>
    </row>
    <row r="20198" spans="23:24" x14ac:dyDescent="0.2">
      <c r="W20198" s="25"/>
      <c r="X20198" s="25"/>
    </row>
    <row r="20199" spans="23:24" x14ac:dyDescent="0.2">
      <c r="W20199" s="25"/>
      <c r="X20199" s="25"/>
    </row>
    <row r="20200" spans="23:24" x14ac:dyDescent="0.2">
      <c r="W20200" s="25"/>
      <c r="X20200" s="25"/>
    </row>
    <row r="20201" spans="23:24" x14ac:dyDescent="0.2">
      <c r="W20201" s="25"/>
      <c r="X20201" s="25"/>
    </row>
    <row r="20202" spans="23:24" x14ac:dyDescent="0.2">
      <c r="W20202" s="25"/>
      <c r="X20202" s="25"/>
    </row>
    <row r="20203" spans="23:24" x14ac:dyDescent="0.2">
      <c r="W20203" s="25"/>
      <c r="X20203" s="25"/>
    </row>
    <row r="20204" spans="23:24" x14ac:dyDescent="0.2">
      <c r="W20204" s="25"/>
      <c r="X20204" s="25"/>
    </row>
    <row r="20205" spans="23:24" x14ac:dyDescent="0.2">
      <c r="W20205" s="25"/>
      <c r="X20205" s="25"/>
    </row>
    <row r="20206" spans="23:24" x14ac:dyDescent="0.2">
      <c r="W20206" s="25"/>
      <c r="X20206" s="25"/>
    </row>
    <row r="20207" spans="23:24" x14ac:dyDescent="0.2">
      <c r="W20207" s="25"/>
      <c r="X20207" s="25"/>
    </row>
    <row r="20208" spans="23:24" x14ac:dyDescent="0.2">
      <c r="W20208" s="25"/>
      <c r="X20208" s="25"/>
    </row>
    <row r="20209" spans="23:24" x14ac:dyDescent="0.2">
      <c r="W20209" s="25"/>
      <c r="X20209" s="25"/>
    </row>
    <row r="20210" spans="23:24" x14ac:dyDescent="0.2">
      <c r="W20210" s="25"/>
      <c r="X20210" s="25"/>
    </row>
    <row r="20211" spans="23:24" x14ac:dyDescent="0.2">
      <c r="W20211" s="25"/>
      <c r="X20211" s="25"/>
    </row>
    <row r="20212" spans="23:24" x14ac:dyDescent="0.2">
      <c r="W20212" s="25"/>
      <c r="X20212" s="25"/>
    </row>
    <row r="20213" spans="23:24" x14ac:dyDescent="0.2">
      <c r="W20213" s="25"/>
      <c r="X20213" s="25"/>
    </row>
    <row r="20214" spans="23:24" x14ac:dyDescent="0.2">
      <c r="W20214" s="25"/>
      <c r="X20214" s="25"/>
    </row>
    <row r="20215" spans="23:24" x14ac:dyDescent="0.2">
      <c r="W20215" s="25"/>
      <c r="X20215" s="25"/>
    </row>
    <row r="20216" spans="23:24" x14ac:dyDescent="0.2">
      <c r="W20216" s="25"/>
      <c r="X20216" s="25"/>
    </row>
    <row r="20217" spans="23:24" x14ac:dyDescent="0.2">
      <c r="W20217" s="25"/>
      <c r="X20217" s="25"/>
    </row>
    <row r="20218" spans="23:24" x14ac:dyDescent="0.2">
      <c r="W20218" s="25"/>
      <c r="X20218" s="25"/>
    </row>
    <row r="20219" spans="23:24" x14ac:dyDescent="0.2">
      <c r="W20219" s="25"/>
      <c r="X20219" s="25"/>
    </row>
    <row r="20220" spans="23:24" x14ac:dyDescent="0.2">
      <c r="W20220" s="25"/>
      <c r="X20220" s="25"/>
    </row>
    <row r="20221" spans="23:24" x14ac:dyDescent="0.2">
      <c r="W20221" s="25"/>
      <c r="X20221" s="25"/>
    </row>
    <row r="20222" spans="23:24" x14ac:dyDescent="0.2">
      <c r="W20222" s="25"/>
      <c r="X20222" s="25"/>
    </row>
    <row r="20223" spans="23:24" x14ac:dyDescent="0.2">
      <c r="W20223" s="25"/>
      <c r="X20223" s="25"/>
    </row>
    <row r="20224" spans="23:24" x14ac:dyDescent="0.2">
      <c r="W20224" s="25"/>
      <c r="X20224" s="25"/>
    </row>
    <row r="20225" spans="23:24" x14ac:dyDescent="0.2">
      <c r="W20225" s="25"/>
      <c r="X20225" s="25"/>
    </row>
    <row r="20226" spans="23:24" x14ac:dyDescent="0.2">
      <c r="W20226" s="25"/>
      <c r="X20226" s="25"/>
    </row>
    <row r="20227" spans="23:24" x14ac:dyDescent="0.2">
      <c r="W20227" s="25"/>
      <c r="X20227" s="25"/>
    </row>
    <row r="20228" spans="23:24" x14ac:dyDescent="0.2">
      <c r="W20228" s="25"/>
      <c r="X20228" s="25"/>
    </row>
    <row r="20229" spans="23:24" x14ac:dyDescent="0.2">
      <c r="W20229" s="25"/>
      <c r="X20229" s="25"/>
    </row>
    <row r="20230" spans="23:24" x14ac:dyDescent="0.2">
      <c r="W20230" s="25"/>
      <c r="X20230" s="25"/>
    </row>
    <row r="20231" spans="23:24" x14ac:dyDescent="0.2">
      <c r="W20231" s="25"/>
      <c r="X20231" s="25"/>
    </row>
    <row r="20232" spans="23:24" x14ac:dyDescent="0.2">
      <c r="W20232" s="25"/>
      <c r="X20232" s="25"/>
    </row>
    <row r="20233" spans="23:24" x14ac:dyDescent="0.2">
      <c r="W20233" s="25"/>
      <c r="X20233" s="25"/>
    </row>
    <row r="20234" spans="23:24" x14ac:dyDescent="0.2">
      <c r="W20234" s="25"/>
      <c r="X20234" s="25"/>
    </row>
    <row r="20235" spans="23:24" x14ac:dyDescent="0.2">
      <c r="W20235" s="25"/>
      <c r="X20235" s="25"/>
    </row>
    <row r="20236" spans="23:24" x14ac:dyDescent="0.2">
      <c r="W20236" s="25"/>
      <c r="X20236" s="25"/>
    </row>
    <row r="20237" spans="23:24" x14ac:dyDescent="0.2">
      <c r="W20237" s="25"/>
      <c r="X20237" s="25"/>
    </row>
    <row r="20238" spans="23:24" x14ac:dyDescent="0.2">
      <c r="W20238" s="25"/>
      <c r="X20238" s="25"/>
    </row>
    <row r="20239" spans="23:24" x14ac:dyDescent="0.2">
      <c r="W20239" s="25"/>
      <c r="X20239" s="25"/>
    </row>
    <row r="20240" spans="23:24" x14ac:dyDescent="0.2">
      <c r="W20240" s="25"/>
      <c r="X20240" s="25"/>
    </row>
    <row r="20241" spans="23:24" x14ac:dyDescent="0.2">
      <c r="W20241" s="25"/>
      <c r="X20241" s="25"/>
    </row>
    <row r="20242" spans="23:24" x14ac:dyDescent="0.2">
      <c r="W20242" s="25"/>
      <c r="X20242" s="25"/>
    </row>
    <row r="20243" spans="23:24" x14ac:dyDescent="0.2">
      <c r="W20243" s="25"/>
      <c r="X20243" s="25"/>
    </row>
    <row r="20244" spans="23:24" x14ac:dyDescent="0.2">
      <c r="W20244" s="25"/>
      <c r="X20244" s="25"/>
    </row>
    <row r="20245" spans="23:24" x14ac:dyDescent="0.2">
      <c r="W20245" s="25"/>
      <c r="X20245" s="25"/>
    </row>
    <row r="20246" spans="23:24" x14ac:dyDescent="0.2">
      <c r="W20246" s="25"/>
      <c r="X20246" s="25"/>
    </row>
    <row r="20247" spans="23:24" x14ac:dyDescent="0.2">
      <c r="W20247" s="25"/>
      <c r="X20247" s="25"/>
    </row>
    <row r="20248" spans="23:24" x14ac:dyDescent="0.2">
      <c r="W20248" s="25"/>
      <c r="X20248" s="25"/>
    </row>
    <row r="20249" spans="23:24" x14ac:dyDescent="0.2">
      <c r="W20249" s="25"/>
      <c r="X20249" s="25"/>
    </row>
    <row r="20250" spans="23:24" x14ac:dyDescent="0.2">
      <c r="W20250" s="25"/>
      <c r="X20250" s="25"/>
    </row>
    <row r="20251" spans="23:24" x14ac:dyDescent="0.2">
      <c r="W20251" s="25"/>
      <c r="X20251" s="25"/>
    </row>
    <row r="20252" spans="23:24" x14ac:dyDescent="0.2">
      <c r="W20252" s="25"/>
      <c r="X20252" s="25"/>
    </row>
    <row r="20253" spans="23:24" x14ac:dyDescent="0.2">
      <c r="W20253" s="25"/>
      <c r="X20253" s="25"/>
    </row>
    <row r="20254" spans="23:24" x14ac:dyDescent="0.2">
      <c r="W20254" s="25"/>
      <c r="X20254" s="25"/>
    </row>
    <row r="20255" spans="23:24" x14ac:dyDescent="0.2">
      <c r="W20255" s="25"/>
      <c r="X20255" s="25"/>
    </row>
    <row r="20256" spans="23:24" x14ac:dyDescent="0.2">
      <c r="W20256" s="25"/>
      <c r="X20256" s="25"/>
    </row>
    <row r="20257" spans="23:24" x14ac:dyDescent="0.2">
      <c r="W20257" s="25"/>
      <c r="X20257" s="25"/>
    </row>
    <row r="20258" spans="23:24" x14ac:dyDescent="0.2">
      <c r="W20258" s="25"/>
      <c r="X20258" s="25"/>
    </row>
    <row r="20259" spans="23:24" x14ac:dyDescent="0.2">
      <c r="W20259" s="25"/>
      <c r="X20259" s="25"/>
    </row>
    <row r="20260" spans="23:24" x14ac:dyDescent="0.2">
      <c r="W20260" s="25"/>
      <c r="X20260" s="25"/>
    </row>
    <row r="20261" spans="23:24" x14ac:dyDescent="0.2">
      <c r="W20261" s="25"/>
      <c r="X20261" s="25"/>
    </row>
    <row r="20262" spans="23:24" x14ac:dyDescent="0.2">
      <c r="W20262" s="25"/>
      <c r="X20262" s="25"/>
    </row>
    <row r="20263" spans="23:24" x14ac:dyDescent="0.2">
      <c r="W20263" s="25"/>
      <c r="X20263" s="25"/>
    </row>
    <row r="20264" spans="23:24" x14ac:dyDescent="0.2">
      <c r="W20264" s="25"/>
      <c r="X20264" s="25"/>
    </row>
    <row r="20265" spans="23:24" x14ac:dyDescent="0.2">
      <c r="W20265" s="25"/>
      <c r="X20265" s="25"/>
    </row>
    <row r="20266" spans="23:24" x14ac:dyDescent="0.2">
      <c r="W20266" s="25"/>
      <c r="X20266" s="25"/>
    </row>
    <row r="20267" spans="23:24" x14ac:dyDescent="0.2">
      <c r="W20267" s="25"/>
      <c r="X20267" s="25"/>
    </row>
    <row r="20268" spans="23:24" x14ac:dyDescent="0.2">
      <c r="W20268" s="25"/>
      <c r="X20268" s="25"/>
    </row>
    <row r="20269" spans="23:24" x14ac:dyDescent="0.2">
      <c r="W20269" s="25"/>
      <c r="X20269" s="25"/>
    </row>
    <row r="20270" spans="23:24" x14ac:dyDescent="0.2">
      <c r="W20270" s="25"/>
      <c r="X20270" s="25"/>
    </row>
    <row r="20271" spans="23:24" x14ac:dyDescent="0.2">
      <c r="W20271" s="25"/>
      <c r="X20271" s="25"/>
    </row>
    <row r="20272" spans="23:24" x14ac:dyDescent="0.2">
      <c r="W20272" s="25"/>
      <c r="X20272" s="25"/>
    </row>
    <row r="20273" spans="23:24" x14ac:dyDescent="0.2">
      <c r="W20273" s="25"/>
      <c r="X20273" s="25"/>
    </row>
    <row r="20274" spans="23:24" x14ac:dyDescent="0.2">
      <c r="W20274" s="25"/>
      <c r="X20274" s="25"/>
    </row>
    <row r="20275" spans="23:24" x14ac:dyDescent="0.2">
      <c r="W20275" s="25"/>
      <c r="X20275" s="25"/>
    </row>
    <row r="20276" spans="23:24" x14ac:dyDescent="0.2">
      <c r="W20276" s="25"/>
      <c r="X20276" s="25"/>
    </row>
    <row r="20277" spans="23:24" x14ac:dyDescent="0.2">
      <c r="W20277" s="25"/>
      <c r="X20277" s="25"/>
    </row>
    <row r="20278" spans="23:24" x14ac:dyDescent="0.2">
      <c r="W20278" s="25"/>
      <c r="X20278" s="25"/>
    </row>
    <row r="20279" spans="23:24" x14ac:dyDescent="0.2">
      <c r="W20279" s="25"/>
      <c r="X20279" s="25"/>
    </row>
    <row r="20280" spans="23:24" x14ac:dyDescent="0.2">
      <c r="W20280" s="25"/>
      <c r="X20280" s="25"/>
    </row>
    <row r="20281" spans="23:24" x14ac:dyDescent="0.2">
      <c r="W20281" s="25"/>
      <c r="X20281" s="25"/>
    </row>
    <row r="20282" spans="23:24" x14ac:dyDescent="0.2">
      <c r="W20282" s="25"/>
      <c r="X20282" s="25"/>
    </row>
    <row r="20283" spans="23:24" x14ac:dyDescent="0.2">
      <c r="W20283" s="25"/>
      <c r="X20283" s="25"/>
    </row>
    <row r="20284" spans="23:24" x14ac:dyDescent="0.2">
      <c r="W20284" s="25"/>
      <c r="X20284" s="25"/>
    </row>
    <row r="20285" spans="23:24" x14ac:dyDescent="0.2">
      <c r="W20285" s="25"/>
      <c r="X20285" s="25"/>
    </row>
    <row r="20286" spans="23:24" x14ac:dyDescent="0.2">
      <c r="W20286" s="25"/>
      <c r="X20286" s="25"/>
    </row>
    <row r="20287" spans="23:24" x14ac:dyDescent="0.2">
      <c r="W20287" s="25"/>
      <c r="X20287" s="25"/>
    </row>
    <row r="20288" spans="23:24" x14ac:dyDescent="0.2">
      <c r="W20288" s="25"/>
      <c r="X20288" s="25"/>
    </row>
    <row r="20289" spans="23:24" x14ac:dyDescent="0.2">
      <c r="W20289" s="25"/>
      <c r="X20289" s="25"/>
    </row>
    <row r="20290" spans="23:24" x14ac:dyDescent="0.2">
      <c r="W20290" s="25"/>
      <c r="X20290" s="25"/>
    </row>
    <row r="20291" spans="23:24" x14ac:dyDescent="0.2">
      <c r="W20291" s="25"/>
      <c r="X20291" s="25"/>
    </row>
    <row r="20292" spans="23:24" x14ac:dyDescent="0.2">
      <c r="W20292" s="25"/>
      <c r="X20292" s="25"/>
    </row>
    <row r="20293" spans="23:24" x14ac:dyDescent="0.2">
      <c r="W20293" s="25"/>
      <c r="X20293" s="25"/>
    </row>
    <row r="20294" spans="23:24" x14ac:dyDescent="0.2">
      <c r="W20294" s="25"/>
      <c r="X20294" s="25"/>
    </row>
    <row r="20295" spans="23:24" x14ac:dyDescent="0.2">
      <c r="W20295" s="25"/>
      <c r="X20295" s="25"/>
    </row>
    <row r="20296" spans="23:24" x14ac:dyDescent="0.2">
      <c r="W20296" s="25"/>
      <c r="X20296" s="25"/>
    </row>
    <row r="20297" spans="23:24" x14ac:dyDescent="0.2">
      <c r="W20297" s="25"/>
      <c r="X20297" s="25"/>
    </row>
    <row r="20298" spans="23:24" x14ac:dyDescent="0.2">
      <c r="W20298" s="25"/>
      <c r="X20298" s="25"/>
    </row>
    <row r="20299" spans="23:24" x14ac:dyDescent="0.2">
      <c r="W20299" s="25"/>
      <c r="X20299" s="25"/>
    </row>
    <row r="20300" spans="23:24" x14ac:dyDescent="0.2">
      <c r="W20300" s="25"/>
      <c r="X20300" s="25"/>
    </row>
    <row r="20301" spans="23:24" x14ac:dyDescent="0.2">
      <c r="W20301" s="25"/>
      <c r="X20301" s="25"/>
    </row>
    <row r="20302" spans="23:24" x14ac:dyDescent="0.2">
      <c r="W20302" s="25"/>
      <c r="X20302" s="25"/>
    </row>
    <row r="20303" spans="23:24" x14ac:dyDescent="0.2">
      <c r="W20303" s="25"/>
      <c r="X20303" s="25"/>
    </row>
    <row r="20304" spans="23:24" x14ac:dyDescent="0.2">
      <c r="W20304" s="25"/>
      <c r="X20304" s="25"/>
    </row>
    <row r="20305" spans="23:24" x14ac:dyDescent="0.2">
      <c r="W20305" s="25"/>
      <c r="X20305" s="25"/>
    </row>
    <row r="20306" spans="23:24" x14ac:dyDescent="0.2">
      <c r="W20306" s="25"/>
      <c r="X20306" s="25"/>
    </row>
    <row r="20307" spans="23:24" x14ac:dyDescent="0.2">
      <c r="W20307" s="25"/>
      <c r="X20307" s="25"/>
    </row>
    <row r="20308" spans="23:24" x14ac:dyDescent="0.2">
      <c r="W20308" s="25"/>
      <c r="X20308" s="25"/>
    </row>
    <row r="20309" spans="23:24" x14ac:dyDescent="0.2">
      <c r="W20309" s="25"/>
      <c r="X20309" s="25"/>
    </row>
    <row r="20310" spans="23:24" x14ac:dyDescent="0.2">
      <c r="W20310" s="25"/>
      <c r="X20310" s="25"/>
    </row>
    <row r="20311" spans="23:24" x14ac:dyDescent="0.2">
      <c r="W20311" s="25"/>
      <c r="X20311" s="25"/>
    </row>
    <row r="20312" spans="23:24" x14ac:dyDescent="0.2">
      <c r="W20312" s="25"/>
      <c r="X20312" s="25"/>
    </row>
    <row r="20313" spans="23:24" x14ac:dyDescent="0.2">
      <c r="W20313" s="25"/>
      <c r="X20313" s="25"/>
    </row>
    <row r="20314" spans="23:24" x14ac:dyDescent="0.2">
      <c r="W20314" s="25"/>
      <c r="X20314" s="25"/>
    </row>
    <row r="20315" spans="23:24" x14ac:dyDescent="0.2">
      <c r="W20315" s="25"/>
      <c r="X20315" s="25"/>
    </row>
    <row r="20316" spans="23:24" x14ac:dyDescent="0.2">
      <c r="W20316" s="25"/>
      <c r="X20316" s="25"/>
    </row>
    <row r="20317" spans="23:24" x14ac:dyDescent="0.2">
      <c r="W20317" s="25"/>
      <c r="X20317" s="25"/>
    </row>
    <row r="20318" spans="23:24" x14ac:dyDescent="0.2">
      <c r="W20318" s="25"/>
      <c r="X20318" s="25"/>
    </row>
    <row r="20319" spans="23:24" x14ac:dyDescent="0.2">
      <c r="W20319" s="25"/>
      <c r="X20319" s="25"/>
    </row>
    <row r="20320" spans="23:24" x14ac:dyDescent="0.2">
      <c r="W20320" s="25"/>
      <c r="X20320" s="25"/>
    </row>
    <row r="20321" spans="23:24" x14ac:dyDescent="0.2">
      <c r="W20321" s="25"/>
      <c r="X20321" s="25"/>
    </row>
    <row r="20322" spans="23:24" x14ac:dyDescent="0.2">
      <c r="W20322" s="25"/>
      <c r="X20322" s="25"/>
    </row>
    <row r="20323" spans="23:24" x14ac:dyDescent="0.2">
      <c r="W20323" s="25"/>
      <c r="X20323" s="25"/>
    </row>
    <row r="20324" spans="23:24" x14ac:dyDescent="0.2">
      <c r="W20324" s="25"/>
      <c r="X20324" s="25"/>
    </row>
    <row r="20325" spans="23:24" x14ac:dyDescent="0.2">
      <c r="W20325" s="25"/>
      <c r="X20325" s="25"/>
    </row>
    <row r="20326" spans="23:24" x14ac:dyDescent="0.2">
      <c r="W20326" s="25"/>
      <c r="X20326" s="25"/>
    </row>
    <row r="20327" spans="23:24" x14ac:dyDescent="0.2">
      <c r="W20327" s="25"/>
      <c r="X20327" s="25"/>
    </row>
    <row r="20328" spans="23:24" x14ac:dyDescent="0.2">
      <c r="W20328" s="25"/>
      <c r="X20328" s="25"/>
    </row>
    <row r="20329" spans="23:24" x14ac:dyDescent="0.2">
      <c r="W20329" s="25"/>
      <c r="X20329" s="25"/>
    </row>
    <row r="20330" spans="23:24" x14ac:dyDescent="0.2">
      <c r="W20330" s="25"/>
      <c r="X20330" s="25"/>
    </row>
    <row r="20331" spans="23:24" x14ac:dyDescent="0.2">
      <c r="W20331" s="25"/>
      <c r="X20331" s="25"/>
    </row>
    <row r="20332" spans="23:24" x14ac:dyDescent="0.2">
      <c r="W20332" s="25"/>
      <c r="X20332" s="25"/>
    </row>
    <row r="20333" spans="23:24" x14ac:dyDescent="0.2">
      <c r="W20333" s="25"/>
      <c r="X20333" s="25"/>
    </row>
    <row r="20334" spans="23:24" x14ac:dyDescent="0.2">
      <c r="W20334" s="25"/>
      <c r="X20334" s="25"/>
    </row>
    <row r="20335" spans="23:24" x14ac:dyDescent="0.2">
      <c r="W20335" s="25"/>
      <c r="X20335" s="25"/>
    </row>
    <row r="20336" spans="23:24" x14ac:dyDescent="0.2">
      <c r="W20336" s="25"/>
      <c r="X20336" s="25"/>
    </row>
    <row r="20337" spans="23:24" x14ac:dyDescent="0.2">
      <c r="W20337" s="25"/>
      <c r="X20337" s="25"/>
    </row>
    <row r="20338" spans="23:24" x14ac:dyDescent="0.2">
      <c r="W20338" s="25"/>
      <c r="X20338" s="25"/>
    </row>
    <row r="20339" spans="23:24" x14ac:dyDescent="0.2">
      <c r="W20339" s="25"/>
      <c r="X20339" s="25"/>
    </row>
    <row r="20340" spans="23:24" x14ac:dyDescent="0.2">
      <c r="W20340" s="25"/>
      <c r="X20340" s="25"/>
    </row>
    <row r="20341" spans="23:24" x14ac:dyDescent="0.2">
      <c r="W20341" s="25"/>
      <c r="X20341" s="25"/>
    </row>
    <row r="20342" spans="23:24" x14ac:dyDescent="0.2">
      <c r="W20342" s="25"/>
      <c r="X20342" s="25"/>
    </row>
    <row r="20343" spans="23:24" x14ac:dyDescent="0.2">
      <c r="W20343" s="25"/>
      <c r="X20343" s="25"/>
    </row>
    <row r="20344" spans="23:24" x14ac:dyDescent="0.2">
      <c r="W20344" s="25"/>
      <c r="X20344" s="25"/>
    </row>
    <row r="20345" spans="23:24" x14ac:dyDescent="0.2">
      <c r="W20345" s="25"/>
      <c r="X20345" s="25"/>
    </row>
    <row r="20346" spans="23:24" x14ac:dyDescent="0.2">
      <c r="W20346" s="25"/>
      <c r="X20346" s="25"/>
    </row>
    <row r="20347" spans="23:24" x14ac:dyDescent="0.2">
      <c r="W20347" s="25"/>
      <c r="X20347" s="25"/>
    </row>
    <row r="20348" spans="23:24" x14ac:dyDescent="0.2">
      <c r="W20348" s="25"/>
      <c r="X20348" s="25"/>
    </row>
    <row r="20349" spans="23:24" x14ac:dyDescent="0.2">
      <c r="W20349" s="25"/>
      <c r="X20349" s="25"/>
    </row>
    <row r="20350" spans="23:24" x14ac:dyDescent="0.2">
      <c r="W20350" s="25"/>
      <c r="X20350" s="25"/>
    </row>
    <row r="20351" spans="23:24" x14ac:dyDescent="0.2">
      <c r="W20351" s="25"/>
      <c r="X20351" s="25"/>
    </row>
    <row r="20352" spans="23:24" x14ac:dyDescent="0.2">
      <c r="W20352" s="25"/>
      <c r="X20352" s="25"/>
    </row>
    <row r="20353" spans="23:24" x14ac:dyDescent="0.2">
      <c r="W20353" s="25"/>
      <c r="X20353" s="25"/>
    </row>
    <row r="20354" spans="23:24" x14ac:dyDescent="0.2">
      <c r="W20354" s="25"/>
      <c r="X20354" s="25"/>
    </row>
    <row r="20355" spans="23:24" x14ac:dyDescent="0.2">
      <c r="W20355" s="25"/>
      <c r="X20355" s="25"/>
    </row>
    <row r="20356" spans="23:24" x14ac:dyDescent="0.2">
      <c r="W20356" s="25"/>
      <c r="X20356" s="25"/>
    </row>
    <row r="20357" spans="23:24" x14ac:dyDescent="0.2">
      <c r="W20357" s="25"/>
      <c r="X20357" s="25"/>
    </row>
    <row r="20358" spans="23:24" x14ac:dyDescent="0.2">
      <c r="W20358" s="25"/>
      <c r="X20358" s="25"/>
    </row>
    <row r="20359" spans="23:24" x14ac:dyDescent="0.2">
      <c r="W20359" s="25"/>
      <c r="X20359" s="25"/>
    </row>
    <row r="20360" spans="23:24" x14ac:dyDescent="0.2">
      <c r="W20360" s="25"/>
      <c r="X20360" s="25"/>
    </row>
    <row r="20361" spans="23:24" x14ac:dyDescent="0.2">
      <c r="W20361" s="25"/>
      <c r="X20361" s="25"/>
    </row>
    <row r="20362" spans="23:24" x14ac:dyDescent="0.2">
      <c r="W20362" s="25"/>
      <c r="X20362" s="25"/>
    </row>
    <row r="20363" spans="23:24" x14ac:dyDescent="0.2">
      <c r="W20363" s="25"/>
      <c r="X20363" s="25"/>
    </row>
    <row r="20364" spans="23:24" x14ac:dyDescent="0.2">
      <c r="W20364" s="25"/>
      <c r="X20364" s="25"/>
    </row>
    <row r="20365" spans="23:24" x14ac:dyDescent="0.2">
      <c r="W20365" s="25"/>
      <c r="X20365" s="25"/>
    </row>
    <row r="20366" spans="23:24" x14ac:dyDescent="0.2">
      <c r="W20366" s="25"/>
      <c r="X20366" s="25"/>
    </row>
    <row r="20367" spans="23:24" x14ac:dyDescent="0.2">
      <c r="W20367" s="25"/>
      <c r="X20367" s="25"/>
    </row>
    <row r="20368" spans="23:24" x14ac:dyDescent="0.2">
      <c r="W20368" s="25"/>
      <c r="X20368" s="25"/>
    </row>
    <row r="20369" spans="23:24" x14ac:dyDescent="0.2">
      <c r="W20369" s="25"/>
      <c r="X20369" s="25"/>
    </row>
    <row r="20370" spans="23:24" x14ac:dyDescent="0.2">
      <c r="W20370" s="25"/>
      <c r="X20370" s="25"/>
    </row>
    <row r="20371" spans="23:24" x14ac:dyDescent="0.2">
      <c r="W20371" s="25"/>
      <c r="X20371" s="25"/>
    </row>
    <row r="20372" spans="23:24" x14ac:dyDescent="0.2">
      <c r="W20372" s="25"/>
      <c r="X20372" s="25"/>
    </row>
    <row r="20373" spans="23:24" x14ac:dyDescent="0.2">
      <c r="W20373" s="25"/>
      <c r="X20373" s="25"/>
    </row>
    <row r="20374" spans="23:24" x14ac:dyDescent="0.2">
      <c r="W20374" s="25"/>
      <c r="X20374" s="25"/>
    </row>
    <row r="20375" spans="23:24" x14ac:dyDescent="0.2">
      <c r="W20375" s="25"/>
      <c r="X20375" s="25"/>
    </row>
    <row r="20376" spans="23:24" x14ac:dyDescent="0.2">
      <c r="W20376" s="25"/>
      <c r="X20376" s="25"/>
    </row>
    <row r="20377" spans="23:24" x14ac:dyDescent="0.2">
      <c r="W20377" s="25"/>
      <c r="X20377" s="25"/>
    </row>
    <row r="20378" spans="23:24" x14ac:dyDescent="0.2">
      <c r="W20378" s="25"/>
      <c r="X20378" s="25"/>
    </row>
    <row r="20379" spans="23:24" x14ac:dyDescent="0.2">
      <c r="W20379" s="25"/>
      <c r="X20379" s="25"/>
    </row>
    <row r="20380" spans="23:24" x14ac:dyDescent="0.2">
      <c r="W20380" s="25"/>
      <c r="X20380" s="25"/>
    </row>
    <row r="20381" spans="23:24" x14ac:dyDescent="0.2">
      <c r="W20381" s="25"/>
      <c r="X20381" s="25"/>
    </row>
    <row r="20382" spans="23:24" x14ac:dyDescent="0.2">
      <c r="W20382" s="25"/>
      <c r="X20382" s="25"/>
    </row>
    <row r="20383" spans="23:24" x14ac:dyDescent="0.2">
      <c r="W20383" s="25"/>
      <c r="X20383" s="25"/>
    </row>
    <row r="20384" spans="23:24" x14ac:dyDescent="0.2">
      <c r="W20384" s="25"/>
      <c r="X20384" s="25"/>
    </row>
    <row r="20385" spans="23:24" x14ac:dyDescent="0.2">
      <c r="W20385" s="25"/>
      <c r="X20385" s="25"/>
    </row>
    <row r="20386" spans="23:24" x14ac:dyDescent="0.2">
      <c r="W20386" s="25"/>
      <c r="X20386" s="25"/>
    </row>
    <row r="20387" spans="23:24" x14ac:dyDescent="0.2">
      <c r="W20387" s="25"/>
      <c r="X20387" s="25"/>
    </row>
    <row r="20388" spans="23:24" x14ac:dyDescent="0.2">
      <c r="W20388" s="25"/>
      <c r="X20388" s="25"/>
    </row>
    <row r="20389" spans="23:24" x14ac:dyDescent="0.2">
      <c r="W20389" s="25"/>
      <c r="X20389" s="25"/>
    </row>
    <row r="20390" spans="23:24" x14ac:dyDescent="0.2">
      <c r="W20390" s="25"/>
      <c r="X20390" s="25"/>
    </row>
    <row r="20391" spans="23:24" x14ac:dyDescent="0.2">
      <c r="W20391" s="25"/>
      <c r="X20391" s="25"/>
    </row>
    <row r="20392" spans="23:24" x14ac:dyDescent="0.2">
      <c r="W20392" s="25"/>
      <c r="X20392" s="25"/>
    </row>
    <row r="20393" spans="23:24" x14ac:dyDescent="0.2">
      <c r="W20393" s="25"/>
      <c r="X20393" s="25"/>
    </row>
    <row r="20394" spans="23:24" x14ac:dyDescent="0.2">
      <c r="W20394" s="25"/>
      <c r="X20394" s="25"/>
    </row>
    <row r="20395" spans="23:24" x14ac:dyDescent="0.2">
      <c r="W20395" s="25"/>
      <c r="X20395" s="25"/>
    </row>
    <row r="20396" spans="23:24" x14ac:dyDescent="0.2">
      <c r="W20396" s="25"/>
      <c r="X20396" s="25"/>
    </row>
    <row r="20397" spans="23:24" x14ac:dyDescent="0.2">
      <c r="W20397" s="25"/>
      <c r="X20397" s="25"/>
    </row>
    <row r="20398" spans="23:24" x14ac:dyDescent="0.2">
      <c r="W20398" s="25"/>
      <c r="X20398" s="25"/>
    </row>
    <row r="20399" spans="23:24" x14ac:dyDescent="0.2">
      <c r="W20399" s="25"/>
      <c r="X20399" s="25"/>
    </row>
    <row r="20400" spans="23:24" x14ac:dyDescent="0.2">
      <c r="W20400" s="25"/>
      <c r="X20400" s="25"/>
    </row>
    <row r="20401" spans="23:24" x14ac:dyDescent="0.2">
      <c r="W20401" s="25"/>
      <c r="X20401" s="25"/>
    </row>
    <row r="20402" spans="23:24" x14ac:dyDescent="0.2">
      <c r="W20402" s="25"/>
      <c r="X20402" s="25"/>
    </row>
    <row r="20403" spans="23:24" x14ac:dyDescent="0.2">
      <c r="W20403" s="25"/>
      <c r="X20403" s="25"/>
    </row>
    <row r="20404" spans="23:24" x14ac:dyDescent="0.2">
      <c r="W20404" s="25"/>
      <c r="X20404" s="25"/>
    </row>
    <row r="20405" spans="23:24" x14ac:dyDescent="0.2">
      <c r="W20405" s="25"/>
      <c r="X20405" s="25"/>
    </row>
    <row r="20406" spans="23:24" x14ac:dyDescent="0.2">
      <c r="W20406" s="25"/>
      <c r="X20406" s="25"/>
    </row>
    <row r="20407" spans="23:24" x14ac:dyDescent="0.2">
      <c r="W20407" s="25"/>
      <c r="X20407" s="25"/>
    </row>
    <row r="20408" spans="23:24" x14ac:dyDescent="0.2">
      <c r="W20408" s="25"/>
      <c r="X20408" s="25"/>
    </row>
    <row r="20409" spans="23:24" x14ac:dyDescent="0.2">
      <c r="W20409" s="25"/>
      <c r="X20409" s="25"/>
    </row>
    <row r="20410" spans="23:24" x14ac:dyDescent="0.2">
      <c r="W20410" s="25"/>
      <c r="X20410" s="25"/>
    </row>
    <row r="20411" spans="23:24" x14ac:dyDescent="0.2">
      <c r="W20411" s="25"/>
      <c r="X20411" s="25"/>
    </row>
    <row r="20412" spans="23:24" x14ac:dyDescent="0.2">
      <c r="W20412" s="25"/>
      <c r="X20412" s="25"/>
    </row>
    <row r="20413" spans="23:24" x14ac:dyDescent="0.2">
      <c r="W20413" s="25"/>
      <c r="X20413" s="25"/>
    </row>
    <row r="20414" spans="23:24" x14ac:dyDescent="0.2">
      <c r="W20414" s="25"/>
      <c r="X20414" s="25"/>
    </row>
    <row r="20415" spans="23:24" x14ac:dyDescent="0.2">
      <c r="W20415" s="25"/>
      <c r="X20415" s="25"/>
    </row>
    <row r="20416" spans="23:24" x14ac:dyDescent="0.2">
      <c r="W20416" s="25"/>
      <c r="X20416" s="25"/>
    </row>
    <row r="20417" spans="23:24" x14ac:dyDescent="0.2">
      <c r="W20417" s="25"/>
      <c r="X20417" s="25"/>
    </row>
    <row r="20418" spans="23:24" x14ac:dyDescent="0.2">
      <c r="W20418" s="25"/>
      <c r="X20418" s="25"/>
    </row>
    <row r="20419" spans="23:24" x14ac:dyDescent="0.2">
      <c r="W20419" s="25"/>
      <c r="X20419" s="25"/>
    </row>
    <row r="20420" spans="23:24" x14ac:dyDescent="0.2">
      <c r="W20420" s="25"/>
      <c r="X20420" s="25"/>
    </row>
    <row r="20421" spans="23:24" x14ac:dyDescent="0.2">
      <c r="W20421" s="25"/>
      <c r="X20421" s="25"/>
    </row>
    <row r="20422" spans="23:24" x14ac:dyDescent="0.2">
      <c r="W20422" s="25"/>
      <c r="X20422" s="25"/>
    </row>
    <row r="20423" spans="23:24" x14ac:dyDescent="0.2">
      <c r="W20423" s="25"/>
      <c r="X20423" s="25"/>
    </row>
    <row r="20424" spans="23:24" x14ac:dyDescent="0.2">
      <c r="W20424" s="25"/>
      <c r="X20424" s="25"/>
    </row>
    <row r="20425" spans="23:24" x14ac:dyDescent="0.2">
      <c r="W20425" s="25"/>
      <c r="X20425" s="25"/>
    </row>
    <row r="20426" spans="23:24" x14ac:dyDescent="0.2">
      <c r="W20426" s="25"/>
      <c r="X20426" s="25"/>
    </row>
    <row r="20427" spans="23:24" x14ac:dyDescent="0.2">
      <c r="W20427" s="25"/>
      <c r="X20427" s="25"/>
    </row>
    <row r="20428" spans="23:24" x14ac:dyDescent="0.2">
      <c r="W20428" s="25"/>
      <c r="X20428" s="25"/>
    </row>
    <row r="20429" spans="23:24" x14ac:dyDescent="0.2">
      <c r="W20429" s="25"/>
      <c r="X20429" s="25"/>
    </row>
    <row r="20430" spans="23:24" x14ac:dyDescent="0.2">
      <c r="W20430" s="25"/>
      <c r="X20430" s="25"/>
    </row>
    <row r="20431" spans="23:24" x14ac:dyDescent="0.2">
      <c r="W20431" s="25"/>
      <c r="X20431" s="25"/>
    </row>
    <row r="20432" spans="23:24" x14ac:dyDescent="0.2">
      <c r="W20432" s="25"/>
      <c r="X20432" s="25"/>
    </row>
    <row r="20433" spans="23:24" x14ac:dyDescent="0.2">
      <c r="W20433" s="25"/>
      <c r="X20433" s="25"/>
    </row>
    <row r="20434" spans="23:24" x14ac:dyDescent="0.2">
      <c r="W20434" s="25"/>
      <c r="X20434" s="25"/>
    </row>
    <row r="20435" spans="23:24" x14ac:dyDescent="0.2">
      <c r="W20435" s="25"/>
      <c r="X20435" s="25"/>
    </row>
    <row r="20436" spans="23:24" x14ac:dyDescent="0.2">
      <c r="W20436" s="25"/>
      <c r="X20436" s="25"/>
    </row>
    <row r="20437" spans="23:24" x14ac:dyDescent="0.2">
      <c r="W20437" s="25"/>
      <c r="X20437" s="25"/>
    </row>
    <row r="20438" spans="23:24" x14ac:dyDescent="0.2">
      <c r="W20438" s="25"/>
      <c r="X20438" s="25"/>
    </row>
    <row r="20439" spans="23:24" x14ac:dyDescent="0.2">
      <c r="W20439" s="25"/>
      <c r="X20439" s="25"/>
    </row>
    <row r="20440" spans="23:24" x14ac:dyDescent="0.2">
      <c r="W20440" s="25"/>
      <c r="X20440" s="25"/>
    </row>
    <row r="20441" spans="23:24" x14ac:dyDescent="0.2">
      <c r="W20441" s="25"/>
      <c r="X20441" s="25"/>
    </row>
    <row r="20442" spans="23:24" x14ac:dyDescent="0.2">
      <c r="W20442" s="25"/>
      <c r="X20442" s="25"/>
    </row>
    <row r="20443" spans="23:24" x14ac:dyDescent="0.2">
      <c r="W20443" s="25"/>
      <c r="X20443" s="25"/>
    </row>
    <row r="20444" spans="23:24" x14ac:dyDescent="0.2">
      <c r="W20444" s="25"/>
      <c r="X20444" s="25"/>
    </row>
    <row r="20445" spans="23:24" x14ac:dyDescent="0.2">
      <c r="W20445" s="25"/>
      <c r="X20445" s="25"/>
    </row>
    <row r="20446" spans="23:24" x14ac:dyDescent="0.2">
      <c r="W20446" s="25"/>
      <c r="X20446" s="25"/>
    </row>
    <row r="20447" spans="23:24" x14ac:dyDescent="0.2">
      <c r="W20447" s="25"/>
      <c r="X20447" s="25"/>
    </row>
    <row r="20448" spans="23:24" x14ac:dyDescent="0.2">
      <c r="W20448" s="25"/>
      <c r="X20448" s="25"/>
    </row>
    <row r="20449" spans="23:24" x14ac:dyDescent="0.2">
      <c r="W20449" s="25"/>
      <c r="X20449" s="25"/>
    </row>
    <row r="20450" spans="23:24" x14ac:dyDescent="0.2">
      <c r="W20450" s="25"/>
      <c r="X20450" s="25"/>
    </row>
    <row r="20451" spans="23:24" x14ac:dyDescent="0.2">
      <c r="W20451" s="25"/>
      <c r="X20451" s="25"/>
    </row>
    <row r="20452" spans="23:24" x14ac:dyDescent="0.2">
      <c r="W20452" s="25"/>
      <c r="X20452" s="25"/>
    </row>
    <row r="20453" spans="23:24" x14ac:dyDescent="0.2">
      <c r="W20453" s="25"/>
      <c r="X20453" s="25"/>
    </row>
    <row r="20454" spans="23:24" x14ac:dyDescent="0.2">
      <c r="W20454" s="25"/>
      <c r="X20454" s="25"/>
    </row>
    <row r="20455" spans="23:24" x14ac:dyDescent="0.2">
      <c r="W20455" s="25"/>
      <c r="X20455" s="25"/>
    </row>
    <row r="20456" spans="23:24" x14ac:dyDescent="0.2">
      <c r="W20456" s="25"/>
      <c r="X20456" s="25"/>
    </row>
    <row r="20457" spans="23:24" x14ac:dyDescent="0.2">
      <c r="W20457" s="25"/>
      <c r="X20457" s="25"/>
    </row>
    <row r="20458" spans="23:24" x14ac:dyDescent="0.2">
      <c r="W20458" s="25"/>
      <c r="X20458" s="25"/>
    </row>
    <row r="20459" spans="23:24" x14ac:dyDescent="0.2">
      <c r="W20459" s="25"/>
      <c r="X20459" s="25"/>
    </row>
    <row r="20460" spans="23:24" x14ac:dyDescent="0.2">
      <c r="W20460" s="25"/>
      <c r="X20460" s="25"/>
    </row>
    <row r="20461" spans="23:24" x14ac:dyDescent="0.2">
      <c r="W20461" s="25"/>
      <c r="X20461" s="25"/>
    </row>
    <row r="20462" spans="23:24" x14ac:dyDescent="0.2">
      <c r="W20462" s="25"/>
      <c r="X20462" s="25"/>
    </row>
    <row r="20463" spans="23:24" x14ac:dyDescent="0.2">
      <c r="W20463" s="25"/>
      <c r="X20463" s="25"/>
    </row>
    <row r="20464" spans="23:24" x14ac:dyDescent="0.2">
      <c r="W20464" s="25"/>
      <c r="X20464" s="25"/>
    </row>
    <row r="20465" spans="23:24" x14ac:dyDescent="0.2">
      <c r="W20465" s="25"/>
      <c r="X20465" s="25"/>
    </row>
    <row r="20466" spans="23:24" x14ac:dyDescent="0.2">
      <c r="W20466" s="25"/>
      <c r="X20466" s="25"/>
    </row>
    <row r="20467" spans="23:24" x14ac:dyDescent="0.2">
      <c r="W20467" s="25"/>
      <c r="X20467" s="25"/>
    </row>
    <row r="20468" spans="23:24" x14ac:dyDescent="0.2">
      <c r="W20468" s="25"/>
      <c r="X20468" s="25"/>
    </row>
    <row r="20469" spans="23:24" x14ac:dyDescent="0.2">
      <c r="W20469" s="25"/>
      <c r="X20469" s="25"/>
    </row>
    <row r="20470" spans="23:24" x14ac:dyDescent="0.2">
      <c r="W20470" s="25"/>
      <c r="X20470" s="25"/>
    </row>
    <row r="20471" spans="23:24" x14ac:dyDescent="0.2">
      <c r="W20471" s="25"/>
      <c r="X20471" s="25"/>
    </row>
    <row r="20472" spans="23:24" x14ac:dyDescent="0.2">
      <c r="W20472" s="25"/>
      <c r="X20472" s="25"/>
    </row>
    <row r="20473" spans="23:24" x14ac:dyDescent="0.2">
      <c r="W20473" s="25"/>
      <c r="X20473" s="25"/>
    </row>
    <row r="20474" spans="23:24" x14ac:dyDescent="0.2">
      <c r="W20474" s="25"/>
      <c r="X20474" s="25"/>
    </row>
    <row r="20475" spans="23:24" x14ac:dyDescent="0.2">
      <c r="W20475" s="25"/>
      <c r="X20475" s="25"/>
    </row>
    <row r="20476" spans="23:24" x14ac:dyDescent="0.2">
      <c r="W20476" s="25"/>
      <c r="X20476" s="25"/>
    </row>
    <row r="20477" spans="23:24" x14ac:dyDescent="0.2">
      <c r="W20477" s="25"/>
      <c r="X20477" s="25"/>
    </row>
    <row r="20478" spans="23:24" x14ac:dyDescent="0.2">
      <c r="W20478" s="25"/>
      <c r="X20478" s="25"/>
    </row>
    <row r="20479" spans="23:24" x14ac:dyDescent="0.2">
      <c r="W20479" s="25"/>
      <c r="X20479" s="25"/>
    </row>
    <row r="20480" spans="23:24" x14ac:dyDescent="0.2">
      <c r="W20480" s="25"/>
      <c r="X20480" s="25"/>
    </row>
    <row r="20481" spans="23:24" x14ac:dyDescent="0.2">
      <c r="W20481" s="25"/>
      <c r="X20481" s="25"/>
    </row>
    <row r="20482" spans="23:24" x14ac:dyDescent="0.2">
      <c r="W20482" s="25"/>
      <c r="X20482" s="25"/>
    </row>
    <row r="20483" spans="23:24" x14ac:dyDescent="0.2">
      <c r="W20483" s="25"/>
      <c r="X20483" s="25"/>
    </row>
    <row r="20484" spans="23:24" x14ac:dyDescent="0.2">
      <c r="W20484" s="25"/>
      <c r="X20484" s="25"/>
    </row>
    <row r="20485" spans="23:24" x14ac:dyDescent="0.2">
      <c r="W20485" s="25"/>
      <c r="X20485" s="25"/>
    </row>
    <row r="20486" spans="23:24" x14ac:dyDescent="0.2">
      <c r="W20486" s="25"/>
      <c r="X20486" s="25"/>
    </row>
    <row r="20487" spans="23:24" x14ac:dyDescent="0.2">
      <c r="W20487" s="25"/>
      <c r="X20487" s="25"/>
    </row>
    <row r="20488" spans="23:24" x14ac:dyDescent="0.2">
      <c r="W20488" s="25"/>
      <c r="X20488" s="25"/>
    </row>
    <row r="20489" spans="23:24" x14ac:dyDescent="0.2">
      <c r="W20489" s="25"/>
      <c r="X20489" s="25"/>
    </row>
    <row r="20490" spans="23:24" x14ac:dyDescent="0.2">
      <c r="W20490" s="25"/>
      <c r="X20490" s="25"/>
    </row>
    <row r="20491" spans="23:24" x14ac:dyDescent="0.2">
      <c r="W20491" s="25"/>
      <c r="X20491" s="25"/>
    </row>
    <row r="20492" spans="23:24" x14ac:dyDescent="0.2">
      <c r="W20492" s="25"/>
      <c r="X20492" s="25"/>
    </row>
    <row r="20493" spans="23:24" x14ac:dyDescent="0.2">
      <c r="W20493" s="25"/>
      <c r="X20493" s="25"/>
    </row>
    <row r="20494" spans="23:24" x14ac:dyDescent="0.2">
      <c r="W20494" s="25"/>
      <c r="X20494" s="25"/>
    </row>
    <row r="20495" spans="23:24" x14ac:dyDescent="0.2">
      <c r="W20495" s="25"/>
      <c r="X20495" s="25"/>
    </row>
    <row r="20496" spans="23:24" x14ac:dyDescent="0.2">
      <c r="W20496" s="25"/>
      <c r="X20496" s="25"/>
    </row>
    <row r="20497" spans="23:24" x14ac:dyDescent="0.2">
      <c r="W20497" s="25"/>
      <c r="X20497" s="25"/>
    </row>
    <row r="20498" spans="23:24" x14ac:dyDescent="0.2">
      <c r="W20498" s="25"/>
      <c r="X20498" s="25"/>
    </row>
    <row r="20499" spans="23:24" x14ac:dyDescent="0.2">
      <c r="W20499" s="25"/>
      <c r="X20499" s="25"/>
    </row>
    <row r="20500" spans="23:24" x14ac:dyDescent="0.2">
      <c r="W20500" s="25"/>
      <c r="X20500" s="25"/>
    </row>
    <row r="20501" spans="23:24" x14ac:dyDescent="0.2">
      <c r="W20501" s="25"/>
      <c r="X20501" s="25"/>
    </row>
    <row r="20502" spans="23:24" x14ac:dyDescent="0.2">
      <c r="W20502" s="25"/>
      <c r="X20502" s="25"/>
    </row>
    <row r="20503" spans="23:24" x14ac:dyDescent="0.2">
      <c r="W20503" s="25"/>
      <c r="X20503" s="25"/>
    </row>
    <row r="20504" spans="23:24" x14ac:dyDescent="0.2">
      <c r="W20504" s="25"/>
      <c r="X20504" s="25"/>
    </row>
    <row r="20505" spans="23:24" x14ac:dyDescent="0.2">
      <c r="W20505" s="25"/>
      <c r="X20505" s="25"/>
    </row>
    <row r="20506" spans="23:24" x14ac:dyDescent="0.2">
      <c r="W20506" s="25"/>
      <c r="X20506" s="25"/>
    </row>
    <row r="20507" spans="23:24" x14ac:dyDescent="0.2">
      <c r="W20507" s="25"/>
      <c r="X20507" s="25"/>
    </row>
    <row r="20508" spans="23:24" x14ac:dyDescent="0.2">
      <c r="W20508" s="25"/>
      <c r="X20508" s="25"/>
    </row>
    <row r="20509" spans="23:24" x14ac:dyDescent="0.2">
      <c r="W20509" s="25"/>
      <c r="X20509" s="25"/>
    </row>
    <row r="20510" spans="23:24" x14ac:dyDescent="0.2">
      <c r="W20510" s="25"/>
      <c r="X20510" s="25"/>
    </row>
    <row r="20511" spans="23:24" x14ac:dyDescent="0.2">
      <c r="W20511" s="25"/>
      <c r="X20511" s="25"/>
    </row>
    <row r="20512" spans="23:24" x14ac:dyDescent="0.2">
      <c r="W20512" s="25"/>
      <c r="X20512" s="25"/>
    </row>
    <row r="20513" spans="23:24" x14ac:dyDescent="0.2">
      <c r="W20513" s="25"/>
      <c r="X20513" s="25"/>
    </row>
    <row r="20514" spans="23:24" x14ac:dyDescent="0.2">
      <c r="W20514" s="25"/>
      <c r="X20514" s="25"/>
    </row>
    <row r="20515" spans="23:24" x14ac:dyDescent="0.2">
      <c r="W20515" s="25"/>
      <c r="X20515" s="25"/>
    </row>
    <row r="20516" spans="23:24" x14ac:dyDescent="0.2">
      <c r="W20516" s="25"/>
      <c r="X20516" s="25"/>
    </row>
    <row r="20517" spans="23:24" x14ac:dyDescent="0.2">
      <c r="W20517" s="25"/>
      <c r="X20517" s="25"/>
    </row>
    <row r="20518" spans="23:24" x14ac:dyDescent="0.2">
      <c r="W20518" s="25"/>
      <c r="X20518" s="25"/>
    </row>
    <row r="20519" spans="23:24" x14ac:dyDescent="0.2">
      <c r="W20519" s="25"/>
      <c r="X20519" s="25"/>
    </row>
    <row r="20520" spans="23:24" x14ac:dyDescent="0.2">
      <c r="W20520" s="25"/>
      <c r="X20520" s="25"/>
    </row>
    <row r="20521" spans="23:24" x14ac:dyDescent="0.2">
      <c r="W20521" s="25"/>
      <c r="X20521" s="25"/>
    </row>
    <row r="20522" spans="23:24" x14ac:dyDescent="0.2">
      <c r="W20522" s="25"/>
      <c r="X20522" s="25"/>
    </row>
    <row r="20523" spans="23:24" x14ac:dyDescent="0.2">
      <c r="W20523" s="25"/>
      <c r="X20523" s="25"/>
    </row>
    <row r="20524" spans="23:24" x14ac:dyDescent="0.2">
      <c r="W20524" s="25"/>
      <c r="X20524" s="25"/>
    </row>
    <row r="20525" spans="23:24" x14ac:dyDescent="0.2">
      <c r="W20525" s="25"/>
      <c r="X20525" s="25"/>
    </row>
    <row r="20526" spans="23:24" x14ac:dyDescent="0.2">
      <c r="W20526" s="25"/>
      <c r="X20526" s="25"/>
    </row>
    <row r="20527" spans="23:24" x14ac:dyDescent="0.2">
      <c r="W20527" s="25"/>
      <c r="X20527" s="25"/>
    </row>
    <row r="20528" spans="23:24" x14ac:dyDescent="0.2">
      <c r="W20528" s="25"/>
      <c r="X20528" s="25"/>
    </row>
    <row r="20529" spans="23:24" x14ac:dyDescent="0.2">
      <c r="W20529" s="25"/>
      <c r="X20529" s="25"/>
    </row>
    <row r="20530" spans="23:24" x14ac:dyDescent="0.2">
      <c r="W20530" s="25"/>
      <c r="X20530" s="25"/>
    </row>
    <row r="20531" spans="23:24" x14ac:dyDescent="0.2">
      <c r="W20531" s="25"/>
      <c r="X20531" s="25"/>
    </row>
    <row r="20532" spans="23:24" x14ac:dyDescent="0.2">
      <c r="W20532" s="25"/>
      <c r="X20532" s="25"/>
    </row>
    <row r="20533" spans="23:24" x14ac:dyDescent="0.2">
      <c r="W20533" s="25"/>
      <c r="X20533" s="25"/>
    </row>
    <row r="20534" spans="23:24" x14ac:dyDescent="0.2">
      <c r="W20534" s="25"/>
      <c r="X20534" s="25"/>
    </row>
    <row r="20535" spans="23:24" x14ac:dyDescent="0.2">
      <c r="W20535" s="25"/>
      <c r="X20535" s="25"/>
    </row>
    <row r="20536" spans="23:24" x14ac:dyDescent="0.2">
      <c r="W20536" s="25"/>
      <c r="X20536" s="25"/>
    </row>
    <row r="20537" spans="23:24" x14ac:dyDescent="0.2">
      <c r="W20537" s="25"/>
      <c r="X20537" s="25"/>
    </row>
    <row r="20538" spans="23:24" x14ac:dyDescent="0.2">
      <c r="W20538" s="25"/>
      <c r="X20538" s="25"/>
    </row>
    <row r="20539" spans="23:24" x14ac:dyDescent="0.2">
      <c r="W20539" s="25"/>
      <c r="X20539" s="25"/>
    </row>
    <row r="20540" spans="23:24" x14ac:dyDescent="0.2">
      <c r="W20540" s="25"/>
      <c r="X20540" s="25"/>
    </row>
    <row r="20541" spans="23:24" x14ac:dyDescent="0.2">
      <c r="W20541" s="25"/>
      <c r="X20541" s="25"/>
    </row>
    <row r="20542" spans="23:24" x14ac:dyDescent="0.2">
      <c r="W20542" s="25"/>
      <c r="X20542" s="25"/>
    </row>
    <row r="20543" spans="23:24" x14ac:dyDescent="0.2">
      <c r="W20543" s="25"/>
      <c r="X20543" s="25"/>
    </row>
    <row r="20544" spans="23:24" x14ac:dyDescent="0.2">
      <c r="W20544" s="25"/>
      <c r="X20544" s="25"/>
    </row>
    <row r="20545" spans="23:24" x14ac:dyDescent="0.2">
      <c r="W20545" s="25"/>
      <c r="X20545" s="25"/>
    </row>
    <row r="20546" spans="23:24" x14ac:dyDescent="0.2">
      <c r="W20546" s="25"/>
      <c r="X20546" s="25"/>
    </row>
    <row r="20547" spans="23:24" x14ac:dyDescent="0.2">
      <c r="W20547" s="25"/>
      <c r="X20547" s="25"/>
    </row>
    <row r="20548" spans="23:24" x14ac:dyDescent="0.2">
      <c r="W20548" s="25"/>
      <c r="X20548" s="25"/>
    </row>
    <row r="20549" spans="23:24" x14ac:dyDescent="0.2">
      <c r="W20549" s="25"/>
      <c r="X20549" s="25"/>
    </row>
    <row r="20550" spans="23:24" x14ac:dyDescent="0.2">
      <c r="W20550" s="25"/>
      <c r="X20550" s="25"/>
    </row>
    <row r="20551" spans="23:24" x14ac:dyDescent="0.2">
      <c r="W20551" s="25"/>
      <c r="X20551" s="25"/>
    </row>
    <row r="20552" spans="23:24" x14ac:dyDescent="0.2">
      <c r="W20552" s="25"/>
      <c r="X20552" s="25"/>
    </row>
    <row r="20553" spans="23:24" x14ac:dyDescent="0.2">
      <c r="W20553" s="25"/>
      <c r="X20553" s="25"/>
    </row>
    <row r="20554" spans="23:24" x14ac:dyDescent="0.2">
      <c r="W20554" s="25"/>
      <c r="X20554" s="25"/>
    </row>
    <row r="20555" spans="23:24" x14ac:dyDescent="0.2">
      <c r="W20555" s="25"/>
      <c r="X20555" s="25"/>
    </row>
    <row r="20556" spans="23:24" x14ac:dyDescent="0.2">
      <c r="W20556" s="25"/>
      <c r="X20556" s="25"/>
    </row>
    <row r="20557" spans="23:24" x14ac:dyDescent="0.2">
      <c r="W20557" s="25"/>
      <c r="X20557" s="25"/>
    </row>
    <row r="20558" spans="23:24" x14ac:dyDescent="0.2">
      <c r="W20558" s="25"/>
      <c r="X20558" s="25"/>
    </row>
    <row r="20559" spans="23:24" x14ac:dyDescent="0.2">
      <c r="W20559" s="25"/>
      <c r="X20559" s="25"/>
    </row>
    <row r="20560" spans="23:24" x14ac:dyDescent="0.2">
      <c r="W20560" s="25"/>
      <c r="X20560" s="25"/>
    </row>
    <row r="20561" spans="23:24" x14ac:dyDescent="0.2">
      <c r="W20561" s="25"/>
      <c r="X20561" s="25"/>
    </row>
    <row r="20562" spans="23:24" x14ac:dyDescent="0.2">
      <c r="W20562" s="25"/>
      <c r="X20562" s="25"/>
    </row>
    <row r="20563" spans="23:24" x14ac:dyDescent="0.2">
      <c r="W20563" s="25"/>
      <c r="X20563" s="25"/>
    </row>
    <row r="20564" spans="23:24" x14ac:dyDescent="0.2">
      <c r="W20564" s="25"/>
      <c r="X20564" s="25"/>
    </row>
    <row r="20565" spans="23:24" x14ac:dyDescent="0.2">
      <c r="W20565" s="25"/>
      <c r="X20565" s="25"/>
    </row>
    <row r="20566" spans="23:24" x14ac:dyDescent="0.2">
      <c r="W20566" s="25"/>
      <c r="X20566" s="25"/>
    </row>
    <row r="20567" spans="23:24" x14ac:dyDescent="0.2">
      <c r="W20567" s="25"/>
      <c r="X20567" s="25"/>
    </row>
    <row r="20568" spans="23:24" x14ac:dyDescent="0.2">
      <c r="W20568" s="25"/>
      <c r="X20568" s="25"/>
    </row>
    <row r="20569" spans="23:24" x14ac:dyDescent="0.2">
      <c r="W20569" s="25"/>
      <c r="X20569" s="25"/>
    </row>
    <row r="20570" spans="23:24" x14ac:dyDescent="0.2">
      <c r="W20570" s="25"/>
      <c r="X20570" s="25"/>
    </row>
    <row r="20571" spans="23:24" x14ac:dyDescent="0.2">
      <c r="W20571" s="25"/>
      <c r="X20571" s="25"/>
    </row>
    <row r="20572" spans="23:24" x14ac:dyDescent="0.2">
      <c r="W20572" s="25"/>
      <c r="X20572" s="25"/>
    </row>
    <row r="20573" spans="23:24" x14ac:dyDescent="0.2">
      <c r="W20573" s="25"/>
      <c r="X20573" s="25"/>
    </row>
    <row r="20574" spans="23:24" x14ac:dyDescent="0.2">
      <c r="W20574" s="25"/>
      <c r="X20574" s="25"/>
    </row>
    <row r="20575" spans="23:24" x14ac:dyDescent="0.2">
      <c r="W20575" s="25"/>
      <c r="X20575" s="25"/>
    </row>
    <row r="20576" spans="23:24" x14ac:dyDescent="0.2">
      <c r="W20576" s="25"/>
      <c r="X20576" s="25"/>
    </row>
    <row r="20577" spans="23:24" x14ac:dyDescent="0.2">
      <c r="W20577" s="25"/>
      <c r="X20577" s="25"/>
    </row>
    <row r="20578" spans="23:24" x14ac:dyDescent="0.2">
      <c r="W20578" s="25"/>
      <c r="X20578" s="25"/>
    </row>
    <row r="20579" spans="23:24" x14ac:dyDescent="0.2">
      <c r="W20579" s="25"/>
      <c r="X20579" s="25"/>
    </row>
    <row r="20580" spans="23:24" x14ac:dyDescent="0.2">
      <c r="W20580" s="25"/>
      <c r="X20580" s="25"/>
    </row>
    <row r="20581" spans="23:24" x14ac:dyDescent="0.2">
      <c r="W20581" s="25"/>
      <c r="X20581" s="25"/>
    </row>
    <row r="20582" spans="23:24" x14ac:dyDescent="0.2">
      <c r="W20582" s="25"/>
      <c r="X20582" s="25"/>
    </row>
    <row r="20583" spans="23:24" x14ac:dyDescent="0.2">
      <c r="W20583" s="25"/>
      <c r="X20583" s="25"/>
    </row>
    <row r="20584" spans="23:24" x14ac:dyDescent="0.2">
      <c r="W20584" s="25"/>
      <c r="X20584" s="25"/>
    </row>
    <row r="20585" spans="23:24" x14ac:dyDescent="0.2">
      <c r="W20585" s="25"/>
      <c r="X20585" s="25"/>
    </row>
    <row r="20586" spans="23:24" x14ac:dyDescent="0.2">
      <c r="W20586" s="25"/>
      <c r="X20586" s="25"/>
    </row>
    <row r="20587" spans="23:24" x14ac:dyDescent="0.2">
      <c r="W20587" s="25"/>
      <c r="X20587" s="25"/>
    </row>
    <row r="20588" spans="23:24" x14ac:dyDescent="0.2">
      <c r="W20588" s="25"/>
      <c r="X20588" s="25"/>
    </row>
    <row r="20589" spans="23:24" x14ac:dyDescent="0.2">
      <c r="W20589" s="25"/>
      <c r="X20589" s="25"/>
    </row>
    <row r="20590" spans="23:24" x14ac:dyDescent="0.2">
      <c r="W20590" s="25"/>
      <c r="X20590" s="25"/>
    </row>
    <row r="20591" spans="23:24" x14ac:dyDescent="0.2">
      <c r="W20591" s="25"/>
      <c r="X20591" s="25"/>
    </row>
    <row r="20592" spans="23:24" x14ac:dyDescent="0.2">
      <c r="W20592" s="25"/>
      <c r="X20592" s="25"/>
    </row>
    <row r="20593" spans="23:24" x14ac:dyDescent="0.2">
      <c r="W20593" s="25"/>
      <c r="X20593" s="25"/>
    </row>
    <row r="20594" spans="23:24" x14ac:dyDescent="0.2">
      <c r="W20594" s="25"/>
      <c r="X20594" s="25"/>
    </row>
    <row r="20595" spans="23:24" x14ac:dyDescent="0.2">
      <c r="W20595" s="25"/>
      <c r="X20595" s="25"/>
    </row>
    <row r="20596" spans="23:24" x14ac:dyDescent="0.2">
      <c r="W20596" s="25"/>
      <c r="X20596" s="25"/>
    </row>
    <row r="20597" spans="23:24" x14ac:dyDescent="0.2">
      <c r="W20597" s="25"/>
      <c r="X20597" s="25"/>
    </row>
    <row r="20598" spans="23:24" x14ac:dyDescent="0.2">
      <c r="W20598" s="25"/>
      <c r="X20598" s="25"/>
    </row>
    <row r="20599" spans="23:24" x14ac:dyDescent="0.2">
      <c r="W20599" s="25"/>
      <c r="X20599" s="25"/>
    </row>
    <row r="20600" spans="23:24" x14ac:dyDescent="0.2">
      <c r="W20600" s="25"/>
      <c r="X20600" s="25"/>
    </row>
    <row r="20601" spans="23:24" x14ac:dyDescent="0.2">
      <c r="W20601" s="25"/>
      <c r="X20601" s="25"/>
    </row>
    <row r="20602" spans="23:24" x14ac:dyDescent="0.2">
      <c r="W20602" s="25"/>
      <c r="X20602" s="25"/>
    </row>
    <row r="20603" spans="23:24" x14ac:dyDescent="0.2">
      <c r="W20603" s="25"/>
      <c r="X20603" s="25"/>
    </row>
    <row r="20604" spans="23:24" x14ac:dyDescent="0.2">
      <c r="W20604" s="25"/>
      <c r="X20604" s="25"/>
    </row>
    <row r="20605" spans="23:24" x14ac:dyDescent="0.2">
      <c r="W20605" s="25"/>
      <c r="X20605" s="25"/>
    </row>
    <row r="20606" spans="23:24" x14ac:dyDescent="0.2">
      <c r="W20606" s="25"/>
      <c r="X20606" s="25"/>
    </row>
    <row r="20607" spans="23:24" x14ac:dyDescent="0.2">
      <c r="W20607" s="25"/>
      <c r="X20607" s="25"/>
    </row>
    <row r="20608" spans="23:24" x14ac:dyDescent="0.2">
      <c r="W20608" s="25"/>
      <c r="X20608" s="25"/>
    </row>
    <row r="20609" spans="23:24" x14ac:dyDescent="0.2">
      <c r="W20609" s="25"/>
      <c r="X20609" s="25"/>
    </row>
    <row r="20610" spans="23:24" x14ac:dyDescent="0.2">
      <c r="W20610" s="25"/>
      <c r="X20610" s="25"/>
    </row>
    <row r="20611" spans="23:24" x14ac:dyDescent="0.2">
      <c r="W20611" s="25"/>
      <c r="X20611" s="25"/>
    </row>
    <row r="20612" spans="23:24" x14ac:dyDescent="0.2">
      <c r="W20612" s="25"/>
      <c r="X20612" s="25"/>
    </row>
    <row r="20613" spans="23:24" x14ac:dyDescent="0.2">
      <c r="W20613" s="25"/>
      <c r="X20613" s="25"/>
    </row>
    <row r="20614" spans="23:24" x14ac:dyDescent="0.2">
      <c r="W20614" s="25"/>
      <c r="X20614" s="25"/>
    </row>
    <row r="20615" spans="23:24" x14ac:dyDescent="0.2">
      <c r="W20615" s="25"/>
      <c r="X20615" s="25"/>
    </row>
    <row r="20616" spans="23:24" x14ac:dyDescent="0.2">
      <c r="W20616" s="25"/>
      <c r="X20616" s="25"/>
    </row>
    <row r="20617" spans="23:24" x14ac:dyDescent="0.2">
      <c r="W20617" s="25"/>
      <c r="X20617" s="25"/>
    </row>
    <row r="20618" spans="23:24" x14ac:dyDescent="0.2">
      <c r="W20618" s="25"/>
      <c r="X20618" s="25"/>
    </row>
    <row r="20619" spans="23:24" x14ac:dyDescent="0.2">
      <c r="W20619" s="25"/>
      <c r="X20619" s="25"/>
    </row>
    <row r="20620" spans="23:24" x14ac:dyDescent="0.2">
      <c r="W20620" s="25"/>
      <c r="X20620" s="25"/>
    </row>
    <row r="20621" spans="23:24" x14ac:dyDescent="0.2">
      <c r="W20621" s="25"/>
      <c r="X20621" s="25"/>
    </row>
    <row r="20622" spans="23:24" x14ac:dyDescent="0.2">
      <c r="W20622" s="25"/>
      <c r="X20622" s="25"/>
    </row>
    <row r="20623" spans="23:24" x14ac:dyDescent="0.2">
      <c r="W20623" s="25"/>
      <c r="X20623" s="25"/>
    </row>
    <row r="20624" spans="23:24" x14ac:dyDescent="0.2">
      <c r="W20624" s="25"/>
      <c r="X20624" s="25"/>
    </row>
    <row r="20625" spans="23:24" x14ac:dyDescent="0.2">
      <c r="W20625" s="25"/>
      <c r="X20625" s="25"/>
    </row>
    <row r="20626" spans="23:24" x14ac:dyDescent="0.2">
      <c r="W20626" s="25"/>
      <c r="X20626" s="25"/>
    </row>
    <row r="20627" spans="23:24" x14ac:dyDescent="0.2">
      <c r="W20627" s="25"/>
      <c r="X20627" s="25"/>
    </row>
    <row r="20628" spans="23:24" x14ac:dyDescent="0.2">
      <c r="W20628" s="25"/>
      <c r="X20628" s="25"/>
    </row>
    <row r="20629" spans="23:24" x14ac:dyDescent="0.2">
      <c r="W20629" s="25"/>
      <c r="X20629" s="25"/>
    </row>
    <row r="20630" spans="23:24" x14ac:dyDescent="0.2">
      <c r="W20630" s="25"/>
      <c r="X20630" s="25"/>
    </row>
    <row r="20631" spans="23:24" x14ac:dyDescent="0.2">
      <c r="W20631" s="25"/>
      <c r="X20631" s="25"/>
    </row>
    <row r="20632" spans="23:24" x14ac:dyDescent="0.2">
      <c r="W20632" s="25"/>
      <c r="X20632" s="25"/>
    </row>
    <row r="20633" spans="23:24" x14ac:dyDescent="0.2">
      <c r="W20633" s="25"/>
      <c r="X20633" s="25"/>
    </row>
    <row r="20634" spans="23:24" x14ac:dyDescent="0.2">
      <c r="W20634" s="25"/>
      <c r="X20634" s="25"/>
    </row>
    <row r="20635" spans="23:24" x14ac:dyDescent="0.2">
      <c r="W20635" s="25"/>
      <c r="X20635" s="25"/>
    </row>
    <row r="20636" spans="23:24" x14ac:dyDescent="0.2">
      <c r="W20636" s="25"/>
      <c r="X20636" s="25"/>
    </row>
    <row r="20637" spans="23:24" x14ac:dyDescent="0.2">
      <c r="W20637" s="25"/>
      <c r="X20637" s="25"/>
    </row>
    <row r="20638" spans="23:24" x14ac:dyDescent="0.2">
      <c r="W20638" s="25"/>
      <c r="X20638" s="25"/>
    </row>
    <row r="20639" spans="23:24" x14ac:dyDescent="0.2">
      <c r="W20639" s="25"/>
      <c r="X20639" s="25"/>
    </row>
    <row r="20640" spans="23:24" x14ac:dyDescent="0.2">
      <c r="W20640" s="25"/>
      <c r="X20640" s="25"/>
    </row>
    <row r="20641" spans="23:24" x14ac:dyDescent="0.2">
      <c r="W20641" s="25"/>
      <c r="X20641" s="25"/>
    </row>
    <row r="20642" spans="23:24" x14ac:dyDescent="0.2">
      <c r="W20642" s="25"/>
      <c r="X20642" s="25"/>
    </row>
    <row r="20643" spans="23:24" x14ac:dyDescent="0.2">
      <c r="W20643" s="25"/>
      <c r="X20643" s="25"/>
    </row>
    <row r="20644" spans="23:24" x14ac:dyDescent="0.2">
      <c r="W20644" s="25"/>
      <c r="X20644" s="25"/>
    </row>
    <row r="20645" spans="23:24" x14ac:dyDescent="0.2">
      <c r="W20645" s="25"/>
      <c r="X20645" s="25"/>
    </row>
    <row r="20646" spans="23:24" x14ac:dyDescent="0.2">
      <c r="W20646" s="25"/>
      <c r="X20646" s="25"/>
    </row>
    <row r="20647" spans="23:24" x14ac:dyDescent="0.2">
      <c r="W20647" s="25"/>
      <c r="X20647" s="25"/>
    </row>
    <row r="20648" spans="23:24" x14ac:dyDescent="0.2">
      <c r="W20648" s="25"/>
      <c r="X20648" s="25"/>
    </row>
    <row r="20649" spans="23:24" x14ac:dyDescent="0.2">
      <c r="W20649" s="25"/>
      <c r="X20649" s="25"/>
    </row>
    <row r="20650" spans="23:24" x14ac:dyDescent="0.2">
      <c r="W20650" s="25"/>
      <c r="X20650" s="25"/>
    </row>
    <row r="20651" spans="23:24" x14ac:dyDescent="0.2">
      <c r="W20651" s="25"/>
      <c r="X20651" s="25"/>
    </row>
    <row r="20652" spans="23:24" x14ac:dyDescent="0.2">
      <c r="W20652" s="25"/>
      <c r="X20652" s="25"/>
    </row>
    <row r="20653" spans="23:24" x14ac:dyDescent="0.2">
      <c r="W20653" s="25"/>
      <c r="X20653" s="25"/>
    </row>
    <row r="20654" spans="23:24" x14ac:dyDescent="0.2">
      <c r="W20654" s="25"/>
      <c r="X20654" s="25"/>
    </row>
    <row r="20655" spans="23:24" x14ac:dyDescent="0.2">
      <c r="W20655" s="25"/>
      <c r="X20655" s="25"/>
    </row>
    <row r="20656" spans="23:24" x14ac:dyDescent="0.2">
      <c r="W20656" s="25"/>
      <c r="X20656" s="25"/>
    </row>
    <row r="20657" spans="23:24" x14ac:dyDescent="0.2">
      <c r="W20657" s="25"/>
      <c r="X20657" s="25"/>
    </row>
    <row r="20658" spans="23:24" x14ac:dyDescent="0.2">
      <c r="W20658" s="25"/>
      <c r="X20658" s="25"/>
    </row>
    <row r="20659" spans="23:24" x14ac:dyDescent="0.2">
      <c r="W20659" s="25"/>
      <c r="X20659" s="25"/>
    </row>
    <row r="20660" spans="23:24" x14ac:dyDescent="0.2">
      <c r="W20660" s="25"/>
      <c r="X20660" s="25"/>
    </row>
    <row r="20661" spans="23:24" x14ac:dyDescent="0.2">
      <c r="W20661" s="25"/>
      <c r="X20661" s="25"/>
    </row>
    <row r="20662" spans="23:24" x14ac:dyDescent="0.2">
      <c r="W20662" s="25"/>
      <c r="X20662" s="25"/>
    </row>
    <row r="20663" spans="23:24" x14ac:dyDescent="0.2">
      <c r="W20663" s="25"/>
      <c r="X20663" s="25"/>
    </row>
    <row r="20664" spans="23:24" x14ac:dyDescent="0.2">
      <c r="W20664" s="25"/>
      <c r="X20664" s="25"/>
    </row>
    <row r="20665" spans="23:24" x14ac:dyDescent="0.2">
      <c r="W20665" s="25"/>
      <c r="X20665" s="25"/>
    </row>
    <row r="20666" spans="23:24" x14ac:dyDescent="0.2">
      <c r="W20666" s="25"/>
      <c r="X20666" s="25"/>
    </row>
    <row r="20667" spans="23:24" x14ac:dyDescent="0.2">
      <c r="W20667" s="25"/>
      <c r="X20667" s="25"/>
    </row>
    <row r="20668" spans="23:24" x14ac:dyDescent="0.2">
      <c r="W20668" s="25"/>
      <c r="X20668" s="25"/>
    </row>
    <row r="20669" spans="23:24" x14ac:dyDescent="0.2">
      <c r="W20669" s="25"/>
      <c r="X20669" s="25"/>
    </row>
    <row r="20670" spans="23:24" x14ac:dyDescent="0.2">
      <c r="W20670" s="25"/>
      <c r="X20670" s="25"/>
    </row>
    <row r="20671" spans="23:24" x14ac:dyDescent="0.2">
      <c r="W20671" s="25"/>
      <c r="X20671" s="25"/>
    </row>
    <row r="20672" spans="23:24" x14ac:dyDescent="0.2">
      <c r="W20672" s="25"/>
      <c r="X20672" s="25"/>
    </row>
    <row r="20673" spans="23:24" x14ac:dyDescent="0.2">
      <c r="W20673" s="25"/>
      <c r="X20673" s="25"/>
    </row>
    <row r="20674" spans="23:24" x14ac:dyDescent="0.2">
      <c r="W20674" s="25"/>
      <c r="X20674" s="25"/>
    </row>
    <row r="20675" spans="23:24" x14ac:dyDescent="0.2">
      <c r="W20675" s="25"/>
      <c r="X20675" s="25"/>
    </row>
    <row r="20676" spans="23:24" x14ac:dyDescent="0.2">
      <c r="W20676" s="25"/>
      <c r="X20676" s="25"/>
    </row>
    <row r="20677" spans="23:24" x14ac:dyDescent="0.2">
      <c r="W20677" s="25"/>
      <c r="X20677" s="25"/>
    </row>
    <row r="20678" spans="23:24" x14ac:dyDescent="0.2">
      <c r="W20678" s="25"/>
      <c r="X20678" s="25"/>
    </row>
    <row r="20679" spans="23:24" x14ac:dyDescent="0.2">
      <c r="W20679" s="25"/>
      <c r="X20679" s="25"/>
    </row>
    <row r="20680" spans="23:24" x14ac:dyDescent="0.2">
      <c r="W20680" s="25"/>
      <c r="X20680" s="25"/>
    </row>
    <row r="20681" spans="23:24" x14ac:dyDescent="0.2">
      <c r="W20681" s="25"/>
      <c r="X20681" s="25"/>
    </row>
    <row r="20682" spans="23:24" x14ac:dyDescent="0.2">
      <c r="W20682" s="25"/>
      <c r="X20682" s="25"/>
    </row>
    <row r="20683" spans="23:24" x14ac:dyDescent="0.2">
      <c r="W20683" s="25"/>
      <c r="X20683" s="25"/>
    </row>
    <row r="20684" spans="23:24" x14ac:dyDescent="0.2">
      <c r="W20684" s="25"/>
      <c r="X20684" s="25"/>
    </row>
    <row r="20685" spans="23:24" x14ac:dyDescent="0.2">
      <c r="W20685" s="25"/>
      <c r="X20685" s="25"/>
    </row>
    <row r="20686" spans="23:24" x14ac:dyDescent="0.2">
      <c r="W20686" s="25"/>
      <c r="X20686" s="25"/>
    </row>
    <row r="20687" spans="23:24" x14ac:dyDescent="0.2">
      <c r="W20687" s="25"/>
      <c r="X20687" s="25"/>
    </row>
    <row r="20688" spans="23:24" x14ac:dyDescent="0.2">
      <c r="W20688" s="25"/>
      <c r="X20688" s="25"/>
    </row>
    <row r="20689" spans="23:24" x14ac:dyDescent="0.2">
      <c r="W20689" s="25"/>
      <c r="X20689" s="25"/>
    </row>
    <row r="20690" spans="23:24" x14ac:dyDescent="0.2">
      <c r="W20690" s="25"/>
      <c r="X20690" s="25"/>
    </row>
    <row r="20691" spans="23:24" x14ac:dyDescent="0.2">
      <c r="W20691" s="25"/>
      <c r="X20691" s="25"/>
    </row>
    <row r="20692" spans="23:24" x14ac:dyDescent="0.2">
      <c r="W20692" s="25"/>
      <c r="X20692" s="25"/>
    </row>
    <row r="20693" spans="23:24" x14ac:dyDescent="0.2">
      <c r="W20693" s="25"/>
      <c r="X20693" s="25"/>
    </row>
    <row r="20694" spans="23:24" x14ac:dyDescent="0.2">
      <c r="W20694" s="25"/>
      <c r="X20694" s="25"/>
    </row>
    <row r="20695" spans="23:24" x14ac:dyDescent="0.2">
      <c r="W20695" s="25"/>
      <c r="X20695" s="25"/>
    </row>
    <row r="20696" spans="23:24" x14ac:dyDescent="0.2">
      <c r="W20696" s="25"/>
      <c r="X20696" s="25"/>
    </row>
    <row r="20697" spans="23:24" x14ac:dyDescent="0.2">
      <c r="W20697" s="25"/>
      <c r="X20697" s="25"/>
    </row>
    <row r="20698" spans="23:24" x14ac:dyDescent="0.2">
      <c r="W20698" s="25"/>
      <c r="X20698" s="25"/>
    </row>
    <row r="20699" spans="23:24" x14ac:dyDescent="0.2">
      <c r="W20699" s="25"/>
      <c r="X20699" s="25"/>
    </row>
    <row r="20700" spans="23:24" x14ac:dyDescent="0.2">
      <c r="W20700" s="25"/>
      <c r="X20700" s="25"/>
    </row>
    <row r="20701" spans="23:24" x14ac:dyDescent="0.2">
      <c r="W20701" s="25"/>
      <c r="X20701" s="25"/>
    </row>
    <row r="20702" spans="23:24" x14ac:dyDescent="0.2">
      <c r="W20702" s="25"/>
      <c r="X20702" s="25"/>
    </row>
    <row r="20703" spans="23:24" x14ac:dyDescent="0.2">
      <c r="W20703" s="25"/>
      <c r="X20703" s="25"/>
    </row>
    <row r="20704" spans="23:24" x14ac:dyDescent="0.2">
      <c r="W20704" s="25"/>
      <c r="X20704" s="25"/>
    </row>
    <row r="20705" spans="23:24" x14ac:dyDescent="0.2">
      <c r="W20705" s="25"/>
      <c r="X20705" s="25"/>
    </row>
    <row r="20706" spans="23:24" x14ac:dyDescent="0.2">
      <c r="W20706" s="25"/>
      <c r="X20706" s="25"/>
    </row>
    <row r="20707" spans="23:24" x14ac:dyDescent="0.2">
      <c r="W20707" s="25"/>
      <c r="X20707" s="25"/>
    </row>
    <row r="20708" spans="23:24" x14ac:dyDescent="0.2">
      <c r="W20708" s="25"/>
      <c r="X20708" s="25"/>
    </row>
    <row r="20709" spans="23:24" x14ac:dyDescent="0.2">
      <c r="W20709" s="25"/>
      <c r="X20709" s="25"/>
    </row>
    <row r="20710" spans="23:24" x14ac:dyDescent="0.2">
      <c r="W20710" s="25"/>
      <c r="X20710" s="25"/>
    </row>
    <row r="20711" spans="23:24" x14ac:dyDescent="0.2">
      <c r="W20711" s="25"/>
      <c r="X20711" s="25"/>
    </row>
    <row r="20712" spans="23:24" x14ac:dyDescent="0.2">
      <c r="W20712" s="25"/>
      <c r="X20712" s="25"/>
    </row>
    <row r="20713" spans="23:24" x14ac:dyDescent="0.2">
      <c r="W20713" s="25"/>
      <c r="X20713" s="25"/>
    </row>
    <row r="20714" spans="23:24" x14ac:dyDescent="0.2">
      <c r="W20714" s="25"/>
      <c r="X20714" s="25"/>
    </row>
    <row r="20715" spans="23:24" x14ac:dyDescent="0.2">
      <c r="W20715" s="25"/>
      <c r="X20715" s="25"/>
    </row>
    <row r="20716" spans="23:24" x14ac:dyDescent="0.2">
      <c r="W20716" s="25"/>
      <c r="X20716" s="25"/>
    </row>
    <row r="20717" spans="23:24" x14ac:dyDescent="0.2">
      <c r="W20717" s="25"/>
      <c r="X20717" s="25"/>
    </row>
    <row r="20718" spans="23:24" x14ac:dyDescent="0.2">
      <c r="W20718" s="25"/>
      <c r="X20718" s="25"/>
    </row>
    <row r="20719" spans="23:24" x14ac:dyDescent="0.2">
      <c r="W20719" s="25"/>
      <c r="X20719" s="25"/>
    </row>
    <row r="20720" spans="23:24" x14ac:dyDescent="0.2">
      <c r="W20720" s="25"/>
      <c r="X20720" s="25"/>
    </row>
    <row r="20721" spans="23:24" x14ac:dyDescent="0.2">
      <c r="W20721" s="25"/>
      <c r="X20721" s="25"/>
    </row>
    <row r="20722" spans="23:24" x14ac:dyDescent="0.2">
      <c r="W20722" s="25"/>
      <c r="X20722" s="25"/>
    </row>
    <row r="20723" spans="23:24" x14ac:dyDescent="0.2">
      <c r="W20723" s="25"/>
      <c r="X20723" s="25"/>
    </row>
    <row r="20724" spans="23:24" x14ac:dyDescent="0.2">
      <c r="W20724" s="25"/>
      <c r="X20724" s="25"/>
    </row>
    <row r="20725" spans="23:24" x14ac:dyDescent="0.2">
      <c r="W20725" s="25"/>
      <c r="X20725" s="25"/>
    </row>
    <row r="20726" spans="23:24" x14ac:dyDescent="0.2">
      <c r="W20726" s="25"/>
      <c r="X20726" s="25"/>
    </row>
    <row r="20727" spans="23:24" x14ac:dyDescent="0.2">
      <c r="W20727" s="25"/>
      <c r="X20727" s="25"/>
    </row>
    <row r="20728" spans="23:24" x14ac:dyDescent="0.2">
      <c r="W20728" s="25"/>
      <c r="X20728" s="25"/>
    </row>
    <row r="20729" spans="23:24" x14ac:dyDescent="0.2">
      <c r="W20729" s="25"/>
      <c r="X20729" s="25"/>
    </row>
    <row r="20730" spans="23:24" x14ac:dyDescent="0.2">
      <c r="W20730" s="25"/>
      <c r="X20730" s="25"/>
    </row>
    <row r="20731" spans="23:24" x14ac:dyDescent="0.2">
      <c r="W20731" s="25"/>
      <c r="X20731" s="25"/>
    </row>
    <row r="20732" spans="23:24" x14ac:dyDescent="0.2">
      <c r="W20732" s="25"/>
      <c r="X20732" s="25"/>
    </row>
    <row r="20733" spans="23:24" x14ac:dyDescent="0.2">
      <c r="W20733" s="25"/>
      <c r="X20733" s="25"/>
    </row>
    <row r="20734" spans="23:24" x14ac:dyDescent="0.2">
      <c r="W20734" s="25"/>
      <c r="X20734" s="25"/>
    </row>
    <row r="20735" spans="23:24" x14ac:dyDescent="0.2">
      <c r="W20735" s="25"/>
      <c r="X20735" s="25"/>
    </row>
    <row r="20736" spans="23:24" x14ac:dyDescent="0.2">
      <c r="W20736" s="25"/>
      <c r="X20736" s="25"/>
    </row>
    <row r="20737" spans="23:24" x14ac:dyDescent="0.2">
      <c r="W20737" s="25"/>
      <c r="X20737" s="25"/>
    </row>
    <row r="20738" spans="23:24" x14ac:dyDescent="0.2">
      <c r="W20738" s="25"/>
      <c r="X20738" s="25"/>
    </row>
    <row r="20739" spans="23:24" x14ac:dyDescent="0.2">
      <c r="W20739" s="25"/>
      <c r="X20739" s="25"/>
    </row>
    <row r="20740" spans="23:24" x14ac:dyDescent="0.2">
      <c r="W20740" s="25"/>
      <c r="X20740" s="25"/>
    </row>
    <row r="20741" spans="23:24" x14ac:dyDescent="0.2">
      <c r="W20741" s="25"/>
      <c r="X20741" s="25"/>
    </row>
    <row r="20742" spans="23:24" x14ac:dyDescent="0.2">
      <c r="W20742" s="25"/>
      <c r="X20742" s="25"/>
    </row>
    <row r="20743" spans="23:24" x14ac:dyDescent="0.2">
      <c r="W20743" s="25"/>
      <c r="X20743" s="25"/>
    </row>
    <row r="20744" spans="23:24" x14ac:dyDescent="0.2">
      <c r="W20744" s="25"/>
      <c r="X20744" s="25"/>
    </row>
    <row r="20745" spans="23:24" x14ac:dyDescent="0.2">
      <c r="W20745" s="25"/>
      <c r="X20745" s="25"/>
    </row>
    <row r="20746" spans="23:24" x14ac:dyDescent="0.2">
      <c r="W20746" s="25"/>
      <c r="X20746" s="25"/>
    </row>
    <row r="20747" spans="23:24" x14ac:dyDescent="0.2">
      <c r="W20747" s="25"/>
      <c r="X20747" s="25"/>
    </row>
    <row r="20748" spans="23:24" x14ac:dyDescent="0.2">
      <c r="W20748" s="25"/>
      <c r="X20748" s="25"/>
    </row>
    <row r="20749" spans="23:24" x14ac:dyDescent="0.2">
      <c r="W20749" s="25"/>
      <c r="X20749" s="25"/>
    </row>
    <row r="20750" spans="23:24" x14ac:dyDescent="0.2">
      <c r="W20750" s="25"/>
      <c r="X20750" s="25"/>
    </row>
    <row r="20751" spans="23:24" x14ac:dyDescent="0.2">
      <c r="W20751" s="25"/>
      <c r="X20751" s="25"/>
    </row>
    <row r="20752" spans="23:24" x14ac:dyDescent="0.2">
      <c r="W20752" s="25"/>
      <c r="X20752" s="25"/>
    </row>
    <row r="20753" spans="23:24" x14ac:dyDescent="0.2">
      <c r="W20753" s="25"/>
      <c r="X20753" s="25"/>
    </row>
    <row r="20754" spans="23:24" x14ac:dyDescent="0.2">
      <c r="W20754" s="25"/>
      <c r="X20754" s="25"/>
    </row>
    <row r="20755" spans="23:24" x14ac:dyDescent="0.2">
      <c r="W20755" s="25"/>
      <c r="X20755" s="25"/>
    </row>
    <row r="20756" spans="23:24" x14ac:dyDescent="0.2">
      <c r="W20756" s="25"/>
      <c r="X20756" s="25"/>
    </row>
    <row r="20757" spans="23:24" x14ac:dyDescent="0.2">
      <c r="W20757" s="25"/>
      <c r="X20757" s="25"/>
    </row>
    <row r="20758" spans="23:24" x14ac:dyDescent="0.2">
      <c r="W20758" s="25"/>
      <c r="X20758" s="25"/>
    </row>
    <row r="20759" spans="23:24" x14ac:dyDescent="0.2">
      <c r="W20759" s="25"/>
      <c r="X20759" s="25"/>
    </row>
    <row r="20760" spans="23:24" x14ac:dyDescent="0.2">
      <c r="W20760" s="25"/>
      <c r="X20760" s="25"/>
    </row>
    <row r="20761" spans="23:24" x14ac:dyDescent="0.2">
      <c r="W20761" s="25"/>
      <c r="X20761" s="25"/>
    </row>
    <row r="20762" spans="23:24" x14ac:dyDescent="0.2">
      <c r="W20762" s="25"/>
      <c r="X20762" s="25"/>
    </row>
    <row r="20763" spans="23:24" x14ac:dyDescent="0.2">
      <c r="W20763" s="25"/>
      <c r="X20763" s="25"/>
    </row>
    <row r="20764" spans="23:24" x14ac:dyDescent="0.2">
      <c r="W20764" s="25"/>
      <c r="X20764" s="25"/>
    </row>
    <row r="20765" spans="23:24" x14ac:dyDescent="0.2">
      <c r="W20765" s="25"/>
      <c r="X20765" s="25"/>
    </row>
    <row r="20766" spans="23:24" x14ac:dyDescent="0.2">
      <c r="W20766" s="25"/>
      <c r="X20766" s="25"/>
    </row>
    <row r="20767" spans="23:24" x14ac:dyDescent="0.2">
      <c r="W20767" s="25"/>
      <c r="X20767" s="25"/>
    </row>
    <row r="20768" spans="23:24" x14ac:dyDescent="0.2">
      <c r="W20768" s="25"/>
      <c r="X20768" s="25"/>
    </row>
    <row r="20769" spans="23:24" x14ac:dyDescent="0.2">
      <c r="W20769" s="25"/>
      <c r="X20769" s="25"/>
    </row>
    <row r="20770" spans="23:24" x14ac:dyDescent="0.2">
      <c r="W20770" s="25"/>
      <c r="X20770" s="25"/>
    </row>
    <row r="20771" spans="23:24" x14ac:dyDescent="0.2">
      <c r="W20771" s="25"/>
      <c r="X20771" s="25"/>
    </row>
    <row r="20772" spans="23:24" x14ac:dyDescent="0.2">
      <c r="W20772" s="25"/>
      <c r="X20772" s="25"/>
    </row>
    <row r="20773" spans="23:24" x14ac:dyDescent="0.2">
      <c r="W20773" s="25"/>
      <c r="X20773" s="25"/>
    </row>
    <row r="20774" spans="23:24" x14ac:dyDescent="0.2">
      <c r="W20774" s="25"/>
      <c r="X20774" s="25"/>
    </row>
    <row r="20775" spans="23:24" x14ac:dyDescent="0.2">
      <c r="W20775" s="25"/>
      <c r="X20775" s="25"/>
    </row>
    <row r="20776" spans="23:24" x14ac:dyDescent="0.2">
      <c r="W20776" s="25"/>
      <c r="X20776" s="25"/>
    </row>
    <row r="20777" spans="23:24" x14ac:dyDescent="0.2">
      <c r="W20777" s="25"/>
      <c r="X20777" s="25"/>
    </row>
    <row r="20778" spans="23:24" x14ac:dyDescent="0.2">
      <c r="W20778" s="25"/>
      <c r="X20778" s="25"/>
    </row>
    <row r="20779" spans="23:24" x14ac:dyDescent="0.2">
      <c r="W20779" s="25"/>
      <c r="X20779" s="25"/>
    </row>
    <row r="20780" spans="23:24" x14ac:dyDescent="0.2">
      <c r="W20780" s="25"/>
      <c r="X20780" s="25"/>
    </row>
    <row r="20781" spans="23:24" x14ac:dyDescent="0.2">
      <c r="W20781" s="25"/>
      <c r="X20781" s="25"/>
    </row>
    <row r="20782" spans="23:24" x14ac:dyDescent="0.2">
      <c r="W20782" s="25"/>
      <c r="X20782" s="25"/>
    </row>
    <row r="20783" spans="23:24" x14ac:dyDescent="0.2">
      <c r="W20783" s="25"/>
      <c r="X20783" s="25"/>
    </row>
    <row r="20784" spans="23:24" x14ac:dyDescent="0.2">
      <c r="W20784" s="25"/>
      <c r="X20784" s="25"/>
    </row>
    <row r="20785" spans="23:24" x14ac:dyDescent="0.2">
      <c r="W20785" s="25"/>
      <c r="X20785" s="25"/>
    </row>
    <row r="20786" spans="23:24" x14ac:dyDescent="0.2">
      <c r="W20786" s="25"/>
      <c r="X20786" s="25"/>
    </row>
    <row r="20787" spans="23:24" x14ac:dyDescent="0.2">
      <c r="W20787" s="25"/>
      <c r="X20787" s="25"/>
    </row>
    <row r="20788" spans="23:24" x14ac:dyDescent="0.2">
      <c r="W20788" s="25"/>
      <c r="X20788" s="25"/>
    </row>
    <row r="20789" spans="23:24" x14ac:dyDescent="0.2">
      <c r="W20789" s="25"/>
      <c r="X20789" s="25"/>
    </row>
    <row r="20790" spans="23:24" x14ac:dyDescent="0.2">
      <c r="W20790" s="25"/>
      <c r="X20790" s="25"/>
    </row>
    <row r="20791" spans="23:24" x14ac:dyDescent="0.2">
      <c r="W20791" s="25"/>
      <c r="X20791" s="25"/>
    </row>
    <row r="20792" spans="23:24" x14ac:dyDescent="0.2">
      <c r="W20792" s="25"/>
      <c r="X20792" s="25"/>
    </row>
    <row r="20793" spans="23:24" x14ac:dyDescent="0.2">
      <c r="W20793" s="25"/>
      <c r="X20793" s="25"/>
    </row>
    <row r="20794" spans="23:24" x14ac:dyDescent="0.2">
      <c r="W20794" s="25"/>
      <c r="X20794" s="25"/>
    </row>
    <row r="20795" spans="23:24" x14ac:dyDescent="0.2">
      <c r="W20795" s="25"/>
      <c r="X20795" s="25"/>
    </row>
    <row r="20796" spans="23:24" x14ac:dyDescent="0.2">
      <c r="W20796" s="25"/>
      <c r="X20796" s="25"/>
    </row>
    <row r="20797" spans="23:24" x14ac:dyDescent="0.2">
      <c r="W20797" s="25"/>
      <c r="X20797" s="25"/>
    </row>
    <row r="20798" spans="23:24" x14ac:dyDescent="0.2">
      <c r="W20798" s="25"/>
      <c r="X20798" s="25"/>
    </row>
    <row r="20799" spans="23:24" x14ac:dyDescent="0.2">
      <c r="W20799" s="25"/>
      <c r="X20799" s="25"/>
    </row>
    <row r="20800" spans="23:24" x14ac:dyDescent="0.2">
      <c r="W20800" s="25"/>
      <c r="X20800" s="25"/>
    </row>
    <row r="20801" spans="23:24" x14ac:dyDescent="0.2">
      <c r="W20801" s="25"/>
      <c r="X20801" s="25"/>
    </row>
    <row r="20802" spans="23:24" x14ac:dyDescent="0.2">
      <c r="W20802" s="25"/>
      <c r="X20802" s="25"/>
    </row>
    <row r="20803" spans="23:24" x14ac:dyDescent="0.2">
      <c r="W20803" s="25"/>
      <c r="X20803" s="25"/>
    </row>
    <row r="20804" spans="23:24" x14ac:dyDescent="0.2">
      <c r="W20804" s="25"/>
      <c r="X20804" s="25"/>
    </row>
    <row r="20805" spans="23:24" x14ac:dyDescent="0.2">
      <c r="W20805" s="25"/>
      <c r="X20805" s="25"/>
    </row>
    <row r="20806" spans="23:24" x14ac:dyDescent="0.2">
      <c r="W20806" s="25"/>
      <c r="X20806" s="25"/>
    </row>
    <row r="20807" spans="23:24" x14ac:dyDescent="0.2">
      <c r="W20807" s="25"/>
      <c r="X20807" s="25"/>
    </row>
    <row r="20808" spans="23:24" x14ac:dyDescent="0.2">
      <c r="W20808" s="25"/>
      <c r="X20808" s="25"/>
    </row>
    <row r="20809" spans="23:24" x14ac:dyDescent="0.2">
      <c r="W20809" s="25"/>
      <c r="X20809" s="25"/>
    </row>
    <row r="20810" spans="23:24" x14ac:dyDescent="0.2">
      <c r="W20810" s="25"/>
      <c r="X20810" s="25"/>
    </row>
    <row r="20811" spans="23:24" x14ac:dyDescent="0.2">
      <c r="W20811" s="25"/>
      <c r="X20811" s="25"/>
    </row>
    <row r="20812" spans="23:24" x14ac:dyDescent="0.2">
      <c r="W20812" s="25"/>
      <c r="X20812" s="25"/>
    </row>
    <row r="20813" spans="23:24" x14ac:dyDescent="0.2">
      <c r="W20813" s="25"/>
      <c r="X20813" s="25"/>
    </row>
    <row r="20814" spans="23:24" x14ac:dyDescent="0.2">
      <c r="W20814" s="25"/>
      <c r="X20814" s="25"/>
    </row>
    <row r="20815" spans="23:24" x14ac:dyDescent="0.2">
      <c r="W20815" s="25"/>
      <c r="X20815" s="25"/>
    </row>
    <row r="20816" spans="23:24" x14ac:dyDescent="0.2">
      <c r="W20816" s="25"/>
      <c r="X20816" s="25"/>
    </row>
    <row r="20817" spans="23:24" x14ac:dyDescent="0.2">
      <c r="W20817" s="25"/>
      <c r="X20817" s="25"/>
    </row>
    <row r="20818" spans="23:24" x14ac:dyDescent="0.2">
      <c r="W20818" s="25"/>
      <c r="X20818" s="25"/>
    </row>
    <row r="20819" spans="23:24" x14ac:dyDescent="0.2">
      <c r="W20819" s="25"/>
      <c r="X20819" s="25"/>
    </row>
    <row r="20820" spans="23:24" x14ac:dyDescent="0.2">
      <c r="W20820" s="25"/>
      <c r="X20820" s="25"/>
    </row>
    <row r="20821" spans="23:24" x14ac:dyDescent="0.2">
      <c r="W20821" s="25"/>
      <c r="X20821" s="25"/>
    </row>
    <row r="20822" spans="23:24" x14ac:dyDescent="0.2">
      <c r="W20822" s="25"/>
      <c r="X20822" s="25"/>
    </row>
    <row r="20823" spans="23:24" x14ac:dyDescent="0.2">
      <c r="W20823" s="25"/>
      <c r="X20823" s="25"/>
    </row>
    <row r="20824" spans="23:24" x14ac:dyDescent="0.2">
      <c r="W20824" s="25"/>
      <c r="X20824" s="25"/>
    </row>
    <row r="20825" spans="23:24" x14ac:dyDescent="0.2">
      <c r="W20825" s="25"/>
      <c r="X20825" s="25"/>
    </row>
    <row r="20826" spans="23:24" x14ac:dyDescent="0.2">
      <c r="W20826" s="25"/>
      <c r="X20826" s="25"/>
    </row>
    <row r="20827" spans="23:24" x14ac:dyDescent="0.2">
      <c r="W20827" s="25"/>
      <c r="X20827" s="25"/>
    </row>
    <row r="20828" spans="23:24" x14ac:dyDescent="0.2">
      <c r="W20828" s="25"/>
      <c r="X20828" s="25"/>
    </row>
    <row r="20829" spans="23:24" x14ac:dyDescent="0.2">
      <c r="W20829" s="25"/>
      <c r="X20829" s="25"/>
    </row>
    <row r="20830" spans="23:24" x14ac:dyDescent="0.2">
      <c r="W20830" s="25"/>
      <c r="X20830" s="25"/>
    </row>
    <row r="20831" spans="23:24" x14ac:dyDescent="0.2">
      <c r="W20831" s="25"/>
      <c r="X20831" s="25"/>
    </row>
    <row r="20832" spans="23:24" x14ac:dyDescent="0.2">
      <c r="W20832" s="25"/>
      <c r="X20832" s="25"/>
    </row>
    <row r="20833" spans="23:24" x14ac:dyDescent="0.2">
      <c r="W20833" s="25"/>
      <c r="X20833" s="25"/>
    </row>
    <row r="20834" spans="23:24" x14ac:dyDescent="0.2">
      <c r="W20834" s="25"/>
      <c r="X20834" s="25"/>
    </row>
    <row r="20835" spans="23:24" x14ac:dyDescent="0.2">
      <c r="W20835" s="25"/>
      <c r="X20835" s="25"/>
    </row>
    <row r="20836" spans="23:24" x14ac:dyDescent="0.2">
      <c r="W20836" s="25"/>
      <c r="X20836" s="25"/>
    </row>
    <row r="20837" spans="23:24" x14ac:dyDescent="0.2">
      <c r="W20837" s="25"/>
      <c r="X20837" s="25"/>
    </row>
    <row r="20838" spans="23:24" x14ac:dyDescent="0.2">
      <c r="W20838" s="25"/>
      <c r="X20838" s="25"/>
    </row>
    <row r="20839" spans="23:24" x14ac:dyDescent="0.2">
      <c r="W20839" s="25"/>
      <c r="X20839" s="25"/>
    </row>
    <row r="20840" spans="23:24" x14ac:dyDescent="0.2">
      <c r="W20840" s="25"/>
      <c r="X20840" s="25"/>
    </row>
    <row r="20841" spans="23:24" x14ac:dyDescent="0.2">
      <c r="W20841" s="25"/>
      <c r="X20841" s="25"/>
    </row>
    <row r="20842" spans="23:24" x14ac:dyDescent="0.2">
      <c r="W20842" s="25"/>
      <c r="X20842" s="25"/>
    </row>
    <row r="20843" spans="23:24" x14ac:dyDescent="0.2">
      <c r="W20843" s="25"/>
      <c r="X20843" s="25"/>
    </row>
    <row r="20844" spans="23:24" x14ac:dyDescent="0.2">
      <c r="W20844" s="25"/>
      <c r="X20844" s="25"/>
    </row>
    <row r="20845" spans="23:24" x14ac:dyDescent="0.2">
      <c r="W20845" s="25"/>
      <c r="X20845" s="25"/>
    </row>
    <row r="20846" spans="23:24" x14ac:dyDescent="0.2">
      <c r="W20846" s="25"/>
      <c r="X20846" s="25"/>
    </row>
    <row r="20847" spans="23:24" x14ac:dyDescent="0.2">
      <c r="W20847" s="25"/>
      <c r="X20847" s="25"/>
    </row>
    <row r="20848" spans="23:24" x14ac:dyDescent="0.2">
      <c r="W20848" s="25"/>
      <c r="X20848" s="25"/>
    </row>
    <row r="20849" spans="23:24" x14ac:dyDescent="0.2">
      <c r="W20849" s="25"/>
      <c r="X20849" s="25"/>
    </row>
    <row r="20850" spans="23:24" x14ac:dyDescent="0.2">
      <c r="W20850" s="25"/>
      <c r="X20850" s="25"/>
    </row>
    <row r="20851" spans="23:24" x14ac:dyDescent="0.2">
      <c r="W20851" s="25"/>
      <c r="X20851" s="25"/>
    </row>
    <row r="20852" spans="23:24" x14ac:dyDescent="0.2">
      <c r="W20852" s="25"/>
      <c r="X20852" s="25"/>
    </row>
    <row r="20853" spans="23:24" x14ac:dyDescent="0.2">
      <c r="W20853" s="25"/>
      <c r="X20853" s="25"/>
    </row>
    <row r="20854" spans="23:24" x14ac:dyDescent="0.2">
      <c r="W20854" s="25"/>
      <c r="X20854" s="25"/>
    </row>
    <row r="20855" spans="23:24" x14ac:dyDescent="0.2">
      <c r="W20855" s="25"/>
      <c r="X20855" s="25"/>
    </row>
    <row r="20856" spans="23:24" x14ac:dyDescent="0.2">
      <c r="W20856" s="25"/>
      <c r="X20856" s="25"/>
    </row>
    <row r="20857" spans="23:24" x14ac:dyDescent="0.2">
      <c r="W20857" s="25"/>
      <c r="X20857" s="25"/>
    </row>
    <row r="20858" spans="23:24" x14ac:dyDescent="0.2">
      <c r="W20858" s="25"/>
      <c r="X20858" s="25"/>
    </row>
    <row r="20859" spans="23:24" x14ac:dyDescent="0.2">
      <c r="W20859" s="25"/>
      <c r="X20859" s="25"/>
    </row>
    <row r="20860" spans="23:24" x14ac:dyDescent="0.2">
      <c r="W20860" s="25"/>
      <c r="X20860" s="25"/>
    </row>
    <row r="20861" spans="23:24" x14ac:dyDescent="0.2">
      <c r="W20861" s="25"/>
      <c r="X20861" s="25"/>
    </row>
    <row r="20862" spans="23:24" x14ac:dyDescent="0.2">
      <c r="W20862" s="25"/>
      <c r="X20862" s="25"/>
    </row>
    <row r="20863" spans="23:24" x14ac:dyDescent="0.2">
      <c r="W20863" s="25"/>
      <c r="X20863" s="25"/>
    </row>
    <row r="20864" spans="23:24" x14ac:dyDescent="0.2">
      <c r="W20864" s="25"/>
      <c r="X20864" s="25"/>
    </row>
    <row r="20865" spans="23:24" x14ac:dyDescent="0.2">
      <c r="W20865" s="25"/>
      <c r="X20865" s="25"/>
    </row>
    <row r="20866" spans="23:24" x14ac:dyDescent="0.2">
      <c r="W20866" s="25"/>
      <c r="X20866" s="25"/>
    </row>
    <row r="20867" spans="23:24" x14ac:dyDescent="0.2">
      <c r="W20867" s="25"/>
      <c r="X20867" s="25"/>
    </row>
    <row r="20868" spans="23:24" x14ac:dyDescent="0.2">
      <c r="W20868" s="25"/>
      <c r="X20868" s="25"/>
    </row>
    <row r="20869" spans="23:24" x14ac:dyDescent="0.2">
      <c r="W20869" s="25"/>
      <c r="X20869" s="25"/>
    </row>
    <row r="20870" spans="23:24" x14ac:dyDescent="0.2">
      <c r="W20870" s="25"/>
      <c r="X20870" s="25"/>
    </row>
    <row r="20871" spans="23:24" x14ac:dyDescent="0.2">
      <c r="W20871" s="25"/>
      <c r="X20871" s="25"/>
    </row>
    <row r="20872" spans="23:24" x14ac:dyDescent="0.2">
      <c r="W20872" s="25"/>
      <c r="X20872" s="25"/>
    </row>
    <row r="20873" spans="23:24" x14ac:dyDescent="0.2">
      <c r="W20873" s="25"/>
      <c r="X20873" s="25"/>
    </row>
    <row r="20874" spans="23:24" x14ac:dyDescent="0.2">
      <c r="W20874" s="25"/>
      <c r="X20874" s="25"/>
    </row>
    <row r="20875" spans="23:24" x14ac:dyDescent="0.2">
      <c r="W20875" s="25"/>
      <c r="X20875" s="25"/>
    </row>
    <row r="20876" spans="23:24" x14ac:dyDescent="0.2">
      <c r="W20876" s="25"/>
      <c r="X20876" s="25"/>
    </row>
    <row r="20877" spans="23:24" x14ac:dyDescent="0.2">
      <c r="W20877" s="25"/>
      <c r="X20877" s="25"/>
    </row>
    <row r="20878" spans="23:24" x14ac:dyDescent="0.2">
      <c r="W20878" s="25"/>
      <c r="X20878" s="25"/>
    </row>
    <row r="20879" spans="23:24" x14ac:dyDescent="0.2">
      <c r="W20879" s="25"/>
      <c r="X20879" s="25"/>
    </row>
    <row r="20880" spans="23:24" x14ac:dyDescent="0.2">
      <c r="W20880" s="25"/>
      <c r="X20880" s="25"/>
    </row>
    <row r="20881" spans="23:24" x14ac:dyDescent="0.2">
      <c r="W20881" s="25"/>
      <c r="X20881" s="25"/>
    </row>
    <row r="20882" spans="23:24" x14ac:dyDescent="0.2">
      <c r="W20882" s="25"/>
      <c r="X20882" s="25"/>
    </row>
    <row r="20883" spans="23:24" x14ac:dyDescent="0.2">
      <c r="W20883" s="25"/>
      <c r="X20883" s="25"/>
    </row>
    <row r="20884" spans="23:24" x14ac:dyDescent="0.2">
      <c r="W20884" s="25"/>
      <c r="X20884" s="25"/>
    </row>
    <row r="20885" spans="23:24" x14ac:dyDescent="0.2">
      <c r="W20885" s="25"/>
      <c r="X20885" s="25"/>
    </row>
    <row r="20886" spans="23:24" x14ac:dyDescent="0.2">
      <c r="W20886" s="25"/>
      <c r="X20886" s="25"/>
    </row>
    <row r="20887" spans="23:24" x14ac:dyDescent="0.2">
      <c r="W20887" s="25"/>
      <c r="X20887" s="25"/>
    </row>
    <row r="20888" spans="23:24" x14ac:dyDescent="0.2">
      <c r="W20888" s="25"/>
      <c r="X20888" s="25"/>
    </row>
    <row r="20889" spans="23:24" x14ac:dyDescent="0.2">
      <c r="W20889" s="25"/>
      <c r="X20889" s="25"/>
    </row>
    <row r="20890" spans="23:24" x14ac:dyDescent="0.2">
      <c r="W20890" s="25"/>
      <c r="X20890" s="25"/>
    </row>
    <row r="20891" spans="23:24" x14ac:dyDescent="0.2">
      <c r="W20891" s="25"/>
      <c r="X20891" s="25"/>
    </row>
    <row r="20892" spans="23:24" x14ac:dyDescent="0.2">
      <c r="W20892" s="25"/>
      <c r="X20892" s="25"/>
    </row>
    <row r="20893" spans="23:24" x14ac:dyDescent="0.2">
      <c r="W20893" s="25"/>
      <c r="X20893" s="25"/>
    </row>
    <row r="20894" spans="23:24" x14ac:dyDescent="0.2">
      <c r="W20894" s="25"/>
      <c r="X20894" s="25"/>
    </row>
    <row r="20895" spans="23:24" x14ac:dyDescent="0.2">
      <c r="W20895" s="25"/>
      <c r="X20895" s="25"/>
    </row>
    <row r="20896" spans="23:24" x14ac:dyDescent="0.2">
      <c r="W20896" s="25"/>
      <c r="X20896" s="25"/>
    </row>
    <row r="20897" spans="23:24" x14ac:dyDescent="0.2">
      <c r="W20897" s="25"/>
      <c r="X20897" s="25"/>
    </row>
    <row r="20898" spans="23:24" x14ac:dyDescent="0.2">
      <c r="W20898" s="25"/>
      <c r="X20898" s="25"/>
    </row>
    <row r="20899" spans="23:24" x14ac:dyDescent="0.2">
      <c r="W20899" s="25"/>
      <c r="X20899" s="25"/>
    </row>
    <row r="20900" spans="23:24" x14ac:dyDescent="0.2">
      <c r="W20900" s="25"/>
      <c r="X20900" s="25"/>
    </row>
    <row r="20901" spans="23:24" x14ac:dyDescent="0.2">
      <c r="W20901" s="25"/>
      <c r="X20901" s="25"/>
    </row>
    <row r="20902" spans="23:24" x14ac:dyDescent="0.2">
      <c r="W20902" s="25"/>
      <c r="X20902" s="25"/>
    </row>
    <row r="20903" spans="23:24" x14ac:dyDescent="0.2">
      <c r="W20903" s="25"/>
      <c r="X20903" s="25"/>
    </row>
    <row r="20904" spans="23:24" x14ac:dyDescent="0.2">
      <c r="W20904" s="25"/>
      <c r="X20904" s="25"/>
    </row>
    <row r="20905" spans="23:24" x14ac:dyDescent="0.2">
      <c r="W20905" s="25"/>
      <c r="X20905" s="25"/>
    </row>
    <row r="20906" spans="23:24" x14ac:dyDescent="0.2">
      <c r="W20906" s="25"/>
      <c r="X20906" s="25"/>
    </row>
    <row r="20907" spans="23:24" x14ac:dyDescent="0.2">
      <c r="W20907" s="25"/>
      <c r="X20907" s="25"/>
    </row>
    <row r="20908" spans="23:24" x14ac:dyDescent="0.2">
      <c r="W20908" s="25"/>
      <c r="X20908" s="25"/>
    </row>
    <row r="20909" spans="23:24" x14ac:dyDescent="0.2">
      <c r="W20909" s="25"/>
      <c r="X20909" s="25"/>
    </row>
    <row r="20910" spans="23:24" x14ac:dyDescent="0.2">
      <c r="W20910" s="25"/>
      <c r="X20910" s="25"/>
    </row>
    <row r="20911" spans="23:24" x14ac:dyDescent="0.2">
      <c r="W20911" s="25"/>
      <c r="X20911" s="25"/>
    </row>
    <row r="20912" spans="23:24" x14ac:dyDescent="0.2">
      <c r="W20912" s="25"/>
      <c r="X20912" s="25"/>
    </row>
    <row r="20913" spans="23:24" x14ac:dyDescent="0.2">
      <c r="W20913" s="25"/>
      <c r="X20913" s="25"/>
    </row>
    <row r="20914" spans="23:24" x14ac:dyDescent="0.2">
      <c r="W20914" s="25"/>
      <c r="X20914" s="25"/>
    </row>
    <row r="20915" spans="23:24" x14ac:dyDescent="0.2">
      <c r="W20915" s="25"/>
      <c r="X20915" s="25"/>
    </row>
    <row r="20916" spans="23:24" x14ac:dyDescent="0.2">
      <c r="W20916" s="25"/>
      <c r="X20916" s="25"/>
    </row>
    <row r="20917" spans="23:24" x14ac:dyDescent="0.2">
      <c r="W20917" s="25"/>
      <c r="X20917" s="25"/>
    </row>
    <row r="20918" spans="23:24" x14ac:dyDescent="0.2">
      <c r="W20918" s="25"/>
      <c r="X20918" s="25"/>
    </row>
    <row r="20919" spans="23:24" x14ac:dyDescent="0.2">
      <c r="W20919" s="25"/>
      <c r="X20919" s="25"/>
    </row>
    <row r="20920" spans="23:24" x14ac:dyDescent="0.2">
      <c r="W20920" s="25"/>
      <c r="X20920" s="25"/>
    </row>
    <row r="20921" spans="23:24" x14ac:dyDescent="0.2">
      <c r="W20921" s="25"/>
      <c r="X20921" s="25"/>
    </row>
    <row r="20922" spans="23:24" x14ac:dyDescent="0.2">
      <c r="W20922" s="25"/>
      <c r="X20922" s="25"/>
    </row>
    <row r="20923" spans="23:24" x14ac:dyDescent="0.2">
      <c r="W20923" s="25"/>
      <c r="X20923" s="25"/>
    </row>
    <row r="20924" spans="23:24" x14ac:dyDescent="0.2">
      <c r="W20924" s="25"/>
      <c r="X20924" s="25"/>
    </row>
    <row r="20925" spans="23:24" x14ac:dyDescent="0.2">
      <c r="W20925" s="25"/>
      <c r="X20925" s="25"/>
    </row>
    <row r="20926" spans="23:24" x14ac:dyDescent="0.2">
      <c r="W20926" s="25"/>
      <c r="X20926" s="25"/>
    </row>
    <row r="20927" spans="23:24" x14ac:dyDescent="0.2">
      <c r="W20927" s="25"/>
      <c r="X20927" s="25"/>
    </row>
    <row r="20928" spans="23:24" x14ac:dyDescent="0.2">
      <c r="W20928" s="25"/>
      <c r="X20928" s="25"/>
    </row>
    <row r="20929" spans="23:24" x14ac:dyDescent="0.2">
      <c r="W20929" s="25"/>
      <c r="X20929" s="25"/>
    </row>
    <row r="20930" spans="23:24" x14ac:dyDescent="0.2">
      <c r="W20930" s="25"/>
      <c r="X20930" s="25"/>
    </row>
    <row r="20931" spans="23:24" x14ac:dyDescent="0.2">
      <c r="W20931" s="25"/>
      <c r="X20931" s="25"/>
    </row>
    <row r="20932" spans="23:24" x14ac:dyDescent="0.2">
      <c r="W20932" s="25"/>
      <c r="X20932" s="25"/>
    </row>
    <row r="20933" spans="23:24" x14ac:dyDescent="0.2">
      <c r="W20933" s="25"/>
      <c r="X20933" s="25"/>
    </row>
    <row r="20934" spans="23:24" x14ac:dyDescent="0.2">
      <c r="W20934" s="25"/>
      <c r="X20934" s="25"/>
    </row>
    <row r="20935" spans="23:24" x14ac:dyDescent="0.2">
      <c r="W20935" s="25"/>
      <c r="X20935" s="25"/>
    </row>
    <row r="20936" spans="23:24" x14ac:dyDescent="0.2">
      <c r="W20936" s="25"/>
      <c r="X20936" s="25"/>
    </row>
    <row r="20937" spans="23:24" x14ac:dyDescent="0.2">
      <c r="W20937" s="25"/>
      <c r="X20937" s="25"/>
    </row>
    <row r="20938" spans="23:24" x14ac:dyDescent="0.2">
      <c r="W20938" s="25"/>
      <c r="X20938" s="25"/>
    </row>
    <row r="20939" spans="23:24" x14ac:dyDescent="0.2">
      <c r="W20939" s="25"/>
      <c r="X20939" s="25"/>
    </row>
    <row r="20940" spans="23:24" x14ac:dyDescent="0.2">
      <c r="W20940" s="25"/>
      <c r="X20940" s="25"/>
    </row>
    <row r="20941" spans="23:24" x14ac:dyDescent="0.2">
      <c r="W20941" s="25"/>
      <c r="X20941" s="25"/>
    </row>
    <row r="20942" spans="23:24" x14ac:dyDescent="0.2">
      <c r="W20942" s="25"/>
      <c r="X20942" s="25"/>
    </row>
    <row r="20943" spans="23:24" x14ac:dyDescent="0.2">
      <c r="W20943" s="25"/>
      <c r="X20943" s="25"/>
    </row>
    <row r="20944" spans="23:24" x14ac:dyDescent="0.2">
      <c r="W20944" s="25"/>
      <c r="X20944" s="25"/>
    </row>
    <row r="20945" spans="23:24" x14ac:dyDescent="0.2">
      <c r="W20945" s="25"/>
      <c r="X20945" s="25"/>
    </row>
    <row r="20946" spans="23:24" x14ac:dyDescent="0.2">
      <c r="W20946" s="25"/>
      <c r="X20946" s="25"/>
    </row>
    <row r="20947" spans="23:24" x14ac:dyDescent="0.2">
      <c r="W20947" s="25"/>
      <c r="X20947" s="25"/>
    </row>
    <row r="20948" spans="23:24" x14ac:dyDescent="0.2">
      <c r="W20948" s="25"/>
      <c r="X20948" s="25"/>
    </row>
    <row r="20949" spans="23:24" x14ac:dyDescent="0.2">
      <c r="W20949" s="25"/>
      <c r="X20949" s="25"/>
    </row>
    <row r="20950" spans="23:24" x14ac:dyDescent="0.2">
      <c r="W20950" s="25"/>
      <c r="X20950" s="25"/>
    </row>
    <row r="20951" spans="23:24" x14ac:dyDescent="0.2">
      <c r="W20951" s="25"/>
      <c r="X20951" s="25"/>
    </row>
    <row r="20952" spans="23:24" x14ac:dyDescent="0.2">
      <c r="W20952" s="25"/>
      <c r="X20952" s="25"/>
    </row>
    <row r="20953" spans="23:24" x14ac:dyDescent="0.2">
      <c r="W20953" s="25"/>
      <c r="X20953" s="25"/>
    </row>
    <row r="20954" spans="23:24" x14ac:dyDescent="0.2">
      <c r="W20954" s="25"/>
      <c r="X20954" s="25"/>
    </row>
    <row r="20955" spans="23:24" x14ac:dyDescent="0.2">
      <c r="W20955" s="25"/>
      <c r="X20955" s="25"/>
    </row>
    <row r="20956" spans="23:24" x14ac:dyDescent="0.2">
      <c r="W20956" s="25"/>
      <c r="X20956" s="25"/>
    </row>
    <row r="20957" spans="23:24" x14ac:dyDescent="0.2">
      <c r="W20957" s="25"/>
      <c r="X20957" s="25"/>
    </row>
    <row r="20958" spans="23:24" x14ac:dyDescent="0.2">
      <c r="W20958" s="25"/>
      <c r="X20958" s="25"/>
    </row>
    <row r="20959" spans="23:24" x14ac:dyDescent="0.2">
      <c r="W20959" s="25"/>
      <c r="X20959" s="25"/>
    </row>
    <row r="20960" spans="23:24" x14ac:dyDescent="0.2">
      <c r="W20960" s="25"/>
      <c r="X20960" s="25"/>
    </row>
    <row r="20961" spans="23:24" x14ac:dyDescent="0.2">
      <c r="W20961" s="25"/>
      <c r="X20961" s="25"/>
    </row>
    <row r="20962" spans="23:24" x14ac:dyDescent="0.2">
      <c r="W20962" s="25"/>
      <c r="X20962" s="25"/>
    </row>
    <row r="20963" spans="23:24" x14ac:dyDescent="0.2">
      <c r="W20963" s="25"/>
      <c r="X20963" s="25"/>
    </row>
    <row r="20964" spans="23:24" x14ac:dyDescent="0.2">
      <c r="W20964" s="25"/>
      <c r="X20964" s="25"/>
    </row>
    <row r="20965" spans="23:24" x14ac:dyDescent="0.2">
      <c r="W20965" s="25"/>
      <c r="X20965" s="25"/>
    </row>
    <row r="20966" spans="23:24" x14ac:dyDescent="0.2">
      <c r="W20966" s="25"/>
      <c r="X20966" s="25"/>
    </row>
    <row r="20967" spans="23:24" x14ac:dyDescent="0.2">
      <c r="W20967" s="25"/>
      <c r="X20967" s="25"/>
    </row>
    <row r="20968" spans="23:24" x14ac:dyDescent="0.2">
      <c r="W20968" s="25"/>
      <c r="X20968" s="25"/>
    </row>
    <row r="20969" spans="23:24" x14ac:dyDescent="0.2">
      <c r="W20969" s="25"/>
      <c r="X20969" s="25"/>
    </row>
    <row r="20970" spans="23:24" x14ac:dyDescent="0.2">
      <c r="W20970" s="25"/>
      <c r="X20970" s="25"/>
    </row>
    <row r="20971" spans="23:24" x14ac:dyDescent="0.2">
      <c r="W20971" s="25"/>
      <c r="X20971" s="25"/>
    </row>
    <row r="20972" spans="23:24" x14ac:dyDescent="0.2">
      <c r="W20972" s="25"/>
      <c r="X20972" s="25"/>
    </row>
    <row r="20973" spans="23:24" x14ac:dyDescent="0.2">
      <c r="W20973" s="25"/>
      <c r="X20973" s="25"/>
    </row>
    <row r="20974" spans="23:24" x14ac:dyDescent="0.2">
      <c r="W20974" s="25"/>
      <c r="X20974" s="25"/>
    </row>
    <row r="20975" spans="23:24" x14ac:dyDescent="0.2">
      <c r="W20975" s="25"/>
      <c r="X20975" s="25"/>
    </row>
    <row r="20976" spans="23:24" x14ac:dyDescent="0.2">
      <c r="W20976" s="25"/>
      <c r="X20976" s="25"/>
    </row>
    <row r="20977" spans="23:24" x14ac:dyDescent="0.2">
      <c r="W20977" s="25"/>
      <c r="X20977" s="25"/>
    </row>
    <row r="20978" spans="23:24" x14ac:dyDescent="0.2">
      <c r="W20978" s="25"/>
      <c r="X20978" s="25"/>
    </row>
    <row r="20979" spans="23:24" x14ac:dyDescent="0.2">
      <c r="W20979" s="25"/>
      <c r="X20979" s="25"/>
    </row>
    <row r="20980" spans="23:24" x14ac:dyDescent="0.2">
      <c r="W20980" s="25"/>
      <c r="X20980" s="25"/>
    </row>
    <row r="20981" spans="23:24" x14ac:dyDescent="0.2">
      <c r="W20981" s="25"/>
      <c r="X20981" s="25"/>
    </row>
    <row r="20982" spans="23:24" x14ac:dyDescent="0.2">
      <c r="W20982" s="25"/>
      <c r="X20982" s="25"/>
    </row>
    <row r="20983" spans="23:24" x14ac:dyDescent="0.2">
      <c r="W20983" s="25"/>
      <c r="X20983" s="25"/>
    </row>
    <row r="20984" spans="23:24" x14ac:dyDescent="0.2">
      <c r="W20984" s="25"/>
      <c r="X20984" s="25"/>
    </row>
    <row r="20985" spans="23:24" x14ac:dyDescent="0.2">
      <c r="W20985" s="25"/>
      <c r="X20985" s="25"/>
    </row>
    <row r="20986" spans="23:24" x14ac:dyDescent="0.2">
      <c r="W20986" s="25"/>
      <c r="X20986" s="25"/>
    </row>
    <row r="20987" spans="23:24" x14ac:dyDescent="0.2">
      <c r="W20987" s="25"/>
      <c r="X20987" s="25"/>
    </row>
    <row r="20988" spans="23:24" x14ac:dyDescent="0.2">
      <c r="W20988" s="25"/>
      <c r="X20988" s="25"/>
    </row>
    <row r="20989" spans="23:24" x14ac:dyDescent="0.2">
      <c r="W20989" s="25"/>
      <c r="X20989" s="25"/>
    </row>
    <row r="20990" spans="23:24" x14ac:dyDescent="0.2">
      <c r="W20990" s="25"/>
      <c r="X20990" s="25"/>
    </row>
    <row r="20991" spans="23:24" x14ac:dyDescent="0.2">
      <c r="W20991" s="25"/>
      <c r="X20991" s="25"/>
    </row>
    <row r="20992" spans="23:24" x14ac:dyDescent="0.2">
      <c r="W20992" s="25"/>
      <c r="X20992" s="25"/>
    </row>
    <row r="20993" spans="23:24" x14ac:dyDescent="0.2">
      <c r="W20993" s="25"/>
      <c r="X20993" s="25"/>
    </row>
    <row r="20994" spans="23:24" x14ac:dyDescent="0.2">
      <c r="W20994" s="25"/>
      <c r="X20994" s="25"/>
    </row>
    <row r="20995" spans="23:24" x14ac:dyDescent="0.2">
      <c r="W20995" s="25"/>
      <c r="X20995" s="25"/>
    </row>
    <row r="20996" spans="23:24" x14ac:dyDescent="0.2">
      <c r="W20996" s="25"/>
      <c r="X20996" s="25"/>
    </row>
    <row r="20997" spans="23:24" x14ac:dyDescent="0.2">
      <c r="W20997" s="25"/>
      <c r="X20997" s="25"/>
    </row>
    <row r="20998" spans="23:24" x14ac:dyDescent="0.2">
      <c r="W20998" s="25"/>
      <c r="X20998" s="25"/>
    </row>
    <row r="20999" spans="23:24" x14ac:dyDescent="0.2">
      <c r="W20999" s="25"/>
      <c r="X20999" s="25"/>
    </row>
    <row r="21000" spans="23:24" x14ac:dyDescent="0.2">
      <c r="W21000" s="25"/>
      <c r="X21000" s="25"/>
    </row>
    <row r="21001" spans="23:24" x14ac:dyDescent="0.2">
      <c r="W21001" s="25"/>
      <c r="X21001" s="25"/>
    </row>
    <row r="21002" spans="23:24" x14ac:dyDescent="0.2">
      <c r="W21002" s="25"/>
      <c r="X21002" s="25"/>
    </row>
    <row r="21003" spans="23:24" x14ac:dyDescent="0.2">
      <c r="W21003" s="25"/>
      <c r="X21003" s="25"/>
    </row>
    <row r="21004" spans="23:24" x14ac:dyDescent="0.2">
      <c r="W21004" s="25"/>
      <c r="X21004" s="25"/>
    </row>
    <row r="21005" spans="23:24" x14ac:dyDescent="0.2">
      <c r="W21005" s="25"/>
      <c r="X21005" s="25"/>
    </row>
    <row r="21006" spans="23:24" x14ac:dyDescent="0.2">
      <c r="W21006" s="25"/>
      <c r="X21006" s="25"/>
    </row>
    <row r="21007" spans="23:24" x14ac:dyDescent="0.2">
      <c r="W21007" s="25"/>
      <c r="X21007" s="25"/>
    </row>
    <row r="21008" spans="23:24" x14ac:dyDescent="0.2">
      <c r="W21008" s="25"/>
      <c r="X21008" s="25"/>
    </row>
    <row r="21009" spans="23:24" x14ac:dyDescent="0.2">
      <c r="W21009" s="25"/>
      <c r="X21009" s="25"/>
    </row>
    <row r="21010" spans="23:24" x14ac:dyDescent="0.2">
      <c r="W21010" s="25"/>
      <c r="X21010" s="25"/>
    </row>
    <row r="21011" spans="23:24" x14ac:dyDescent="0.2">
      <c r="W21011" s="25"/>
      <c r="X21011" s="25"/>
    </row>
    <row r="21012" spans="23:24" x14ac:dyDescent="0.2">
      <c r="W21012" s="25"/>
      <c r="X21012" s="25"/>
    </row>
    <row r="21013" spans="23:24" x14ac:dyDescent="0.2">
      <c r="W21013" s="25"/>
      <c r="X21013" s="25"/>
    </row>
    <row r="21014" spans="23:24" x14ac:dyDescent="0.2">
      <c r="W21014" s="25"/>
      <c r="X21014" s="25"/>
    </row>
    <row r="21015" spans="23:24" x14ac:dyDescent="0.2">
      <c r="W21015" s="25"/>
      <c r="X21015" s="25"/>
    </row>
    <row r="21016" spans="23:24" x14ac:dyDescent="0.2">
      <c r="W21016" s="25"/>
      <c r="X21016" s="25"/>
    </row>
    <row r="21017" spans="23:24" x14ac:dyDescent="0.2">
      <c r="W21017" s="25"/>
      <c r="X21017" s="25"/>
    </row>
    <row r="21018" spans="23:24" x14ac:dyDescent="0.2">
      <c r="W21018" s="25"/>
      <c r="X21018" s="25"/>
    </row>
    <row r="21019" spans="23:24" x14ac:dyDescent="0.2">
      <c r="W21019" s="25"/>
      <c r="X21019" s="25"/>
    </row>
    <row r="21020" spans="23:24" x14ac:dyDescent="0.2">
      <c r="W21020" s="25"/>
      <c r="X21020" s="25"/>
    </row>
    <row r="21021" spans="23:24" x14ac:dyDescent="0.2">
      <c r="W21021" s="25"/>
      <c r="X21021" s="25"/>
    </row>
    <row r="21022" spans="23:24" x14ac:dyDescent="0.2">
      <c r="W21022" s="25"/>
      <c r="X21022" s="25"/>
    </row>
    <row r="21023" spans="23:24" x14ac:dyDescent="0.2">
      <c r="W21023" s="25"/>
      <c r="X21023" s="25"/>
    </row>
    <row r="21024" spans="23:24" x14ac:dyDescent="0.2">
      <c r="W21024" s="25"/>
      <c r="X21024" s="25"/>
    </row>
    <row r="21025" spans="23:24" x14ac:dyDescent="0.2">
      <c r="W21025" s="25"/>
      <c r="X21025" s="25"/>
    </row>
    <row r="21026" spans="23:24" x14ac:dyDescent="0.2">
      <c r="W21026" s="25"/>
      <c r="X21026" s="25"/>
    </row>
    <row r="21027" spans="23:24" x14ac:dyDescent="0.2">
      <c r="W21027" s="25"/>
      <c r="X21027" s="25"/>
    </row>
    <row r="21028" spans="23:24" x14ac:dyDescent="0.2">
      <c r="W21028" s="25"/>
      <c r="X21028" s="25"/>
    </row>
    <row r="21029" spans="23:24" x14ac:dyDescent="0.2">
      <c r="W21029" s="25"/>
      <c r="X21029" s="25"/>
    </row>
    <row r="21030" spans="23:24" x14ac:dyDescent="0.2">
      <c r="W21030" s="25"/>
      <c r="X21030" s="25"/>
    </row>
    <row r="21031" spans="23:24" x14ac:dyDescent="0.2">
      <c r="W21031" s="25"/>
      <c r="X21031" s="25"/>
    </row>
    <row r="21032" spans="23:24" x14ac:dyDescent="0.2">
      <c r="W21032" s="25"/>
      <c r="X21032" s="25"/>
    </row>
    <row r="21033" spans="23:24" x14ac:dyDescent="0.2">
      <c r="W21033" s="25"/>
      <c r="X21033" s="25"/>
    </row>
    <row r="21034" spans="23:24" x14ac:dyDescent="0.2">
      <c r="W21034" s="25"/>
      <c r="X21034" s="25"/>
    </row>
    <row r="21035" spans="23:24" x14ac:dyDescent="0.2">
      <c r="W21035" s="25"/>
      <c r="X21035" s="25"/>
    </row>
    <row r="21036" spans="23:24" x14ac:dyDescent="0.2">
      <c r="W21036" s="25"/>
      <c r="X21036" s="25"/>
    </row>
    <row r="21037" spans="23:24" x14ac:dyDescent="0.2">
      <c r="W21037" s="25"/>
      <c r="X21037" s="25"/>
    </row>
    <row r="21038" spans="23:24" x14ac:dyDescent="0.2">
      <c r="W21038" s="25"/>
      <c r="X21038" s="25"/>
    </row>
    <row r="21039" spans="23:24" x14ac:dyDescent="0.2">
      <c r="W21039" s="25"/>
      <c r="X21039" s="25"/>
    </row>
    <row r="21040" spans="23:24" x14ac:dyDescent="0.2">
      <c r="W21040" s="25"/>
      <c r="X21040" s="25"/>
    </row>
    <row r="21041" spans="23:24" x14ac:dyDescent="0.2">
      <c r="W21041" s="25"/>
      <c r="X21041" s="25"/>
    </row>
    <row r="21042" spans="23:24" x14ac:dyDescent="0.2">
      <c r="W21042" s="25"/>
      <c r="X21042" s="25"/>
    </row>
    <row r="21043" spans="23:24" x14ac:dyDescent="0.2">
      <c r="W21043" s="25"/>
      <c r="X21043" s="25"/>
    </row>
    <row r="21044" spans="23:24" x14ac:dyDescent="0.2">
      <c r="W21044" s="25"/>
      <c r="X21044" s="25"/>
    </row>
    <row r="21045" spans="23:24" x14ac:dyDescent="0.2">
      <c r="W21045" s="25"/>
      <c r="X21045" s="25"/>
    </row>
    <row r="21046" spans="23:24" x14ac:dyDescent="0.2">
      <c r="W21046" s="25"/>
      <c r="X21046" s="25"/>
    </row>
    <row r="21047" spans="23:24" x14ac:dyDescent="0.2">
      <c r="W21047" s="25"/>
      <c r="X21047" s="25"/>
    </row>
    <row r="21048" spans="23:24" x14ac:dyDescent="0.2">
      <c r="W21048" s="25"/>
      <c r="X21048" s="25"/>
    </row>
    <row r="21049" spans="23:24" x14ac:dyDescent="0.2">
      <c r="W21049" s="25"/>
      <c r="X21049" s="25"/>
    </row>
    <row r="21050" spans="23:24" x14ac:dyDescent="0.2">
      <c r="W21050" s="25"/>
      <c r="X21050" s="25"/>
    </row>
    <row r="21051" spans="23:24" x14ac:dyDescent="0.2">
      <c r="W21051" s="25"/>
      <c r="X21051" s="25"/>
    </row>
    <row r="21052" spans="23:24" x14ac:dyDescent="0.2">
      <c r="W21052" s="25"/>
      <c r="X21052" s="25"/>
    </row>
    <row r="21053" spans="23:24" x14ac:dyDescent="0.2">
      <c r="W21053" s="25"/>
      <c r="X21053" s="25"/>
    </row>
    <row r="21054" spans="23:24" x14ac:dyDescent="0.2">
      <c r="W21054" s="25"/>
      <c r="X21054" s="25"/>
    </row>
    <row r="21055" spans="23:24" x14ac:dyDescent="0.2">
      <c r="W21055" s="25"/>
      <c r="X21055" s="25"/>
    </row>
    <row r="21056" spans="23:24" x14ac:dyDescent="0.2">
      <c r="W21056" s="25"/>
      <c r="X21056" s="25"/>
    </row>
    <row r="21057" spans="23:24" x14ac:dyDescent="0.2">
      <c r="W21057" s="25"/>
      <c r="X21057" s="25"/>
    </row>
    <row r="21058" spans="23:24" x14ac:dyDescent="0.2">
      <c r="W21058" s="25"/>
      <c r="X21058" s="25"/>
    </row>
    <row r="21059" spans="23:24" x14ac:dyDescent="0.2">
      <c r="W21059" s="25"/>
      <c r="X21059" s="25"/>
    </row>
    <row r="21060" spans="23:24" x14ac:dyDescent="0.2">
      <c r="W21060" s="25"/>
      <c r="X21060" s="25"/>
    </row>
    <row r="21061" spans="23:24" x14ac:dyDescent="0.2">
      <c r="W21061" s="25"/>
      <c r="X21061" s="25"/>
    </row>
    <row r="21062" spans="23:24" x14ac:dyDescent="0.2">
      <c r="W21062" s="25"/>
      <c r="X21062" s="25"/>
    </row>
    <row r="21063" spans="23:24" x14ac:dyDescent="0.2">
      <c r="W21063" s="25"/>
      <c r="X21063" s="25"/>
    </row>
    <row r="21064" spans="23:24" x14ac:dyDescent="0.2">
      <c r="W21064" s="25"/>
      <c r="X21064" s="25"/>
    </row>
    <row r="21065" spans="23:24" x14ac:dyDescent="0.2">
      <c r="W21065" s="25"/>
      <c r="X21065" s="25"/>
    </row>
    <row r="21066" spans="23:24" x14ac:dyDescent="0.2">
      <c r="W21066" s="25"/>
      <c r="X21066" s="25"/>
    </row>
    <row r="21067" spans="23:24" x14ac:dyDescent="0.2">
      <c r="W21067" s="25"/>
      <c r="X21067" s="25"/>
    </row>
    <row r="21068" spans="23:24" x14ac:dyDescent="0.2">
      <c r="W21068" s="25"/>
      <c r="X21068" s="25"/>
    </row>
    <row r="21069" spans="23:24" x14ac:dyDescent="0.2">
      <c r="W21069" s="25"/>
      <c r="X21069" s="25"/>
    </row>
    <row r="21070" spans="23:24" x14ac:dyDescent="0.2">
      <c r="W21070" s="25"/>
      <c r="X21070" s="25"/>
    </row>
    <row r="21071" spans="23:24" x14ac:dyDescent="0.2">
      <c r="W21071" s="25"/>
      <c r="X21071" s="25"/>
    </row>
    <row r="21072" spans="23:24" x14ac:dyDescent="0.2">
      <c r="W21072" s="25"/>
      <c r="X21072" s="25"/>
    </row>
    <row r="21073" spans="23:24" x14ac:dyDescent="0.2">
      <c r="W21073" s="25"/>
      <c r="X21073" s="25"/>
    </row>
    <row r="21074" spans="23:24" x14ac:dyDescent="0.2">
      <c r="W21074" s="25"/>
      <c r="X21074" s="25"/>
    </row>
    <row r="21075" spans="23:24" x14ac:dyDescent="0.2">
      <c r="W21075" s="25"/>
      <c r="X21075" s="25"/>
    </row>
    <row r="21076" spans="23:24" x14ac:dyDescent="0.2">
      <c r="W21076" s="25"/>
      <c r="X21076" s="25"/>
    </row>
    <row r="21077" spans="23:24" x14ac:dyDescent="0.2">
      <c r="W21077" s="25"/>
      <c r="X21077" s="25"/>
    </row>
    <row r="21078" spans="23:24" x14ac:dyDescent="0.2">
      <c r="W21078" s="25"/>
      <c r="X21078" s="25"/>
    </row>
    <row r="21079" spans="23:24" x14ac:dyDescent="0.2">
      <c r="W21079" s="25"/>
      <c r="X21079" s="25"/>
    </row>
    <row r="21080" spans="23:24" x14ac:dyDescent="0.2">
      <c r="W21080" s="25"/>
      <c r="X21080" s="25"/>
    </row>
    <row r="21081" spans="23:24" x14ac:dyDescent="0.2">
      <c r="W21081" s="25"/>
      <c r="X21081" s="25"/>
    </row>
    <row r="21082" spans="23:24" x14ac:dyDescent="0.2">
      <c r="W21082" s="25"/>
      <c r="X21082" s="25"/>
    </row>
    <row r="21083" spans="23:24" x14ac:dyDescent="0.2">
      <c r="W21083" s="25"/>
      <c r="X21083" s="25"/>
    </row>
    <row r="21084" spans="23:24" x14ac:dyDescent="0.2">
      <c r="W21084" s="25"/>
      <c r="X21084" s="25"/>
    </row>
    <row r="21085" spans="23:24" x14ac:dyDescent="0.2">
      <c r="W21085" s="25"/>
      <c r="X21085" s="25"/>
    </row>
    <row r="21086" spans="23:24" x14ac:dyDescent="0.2">
      <c r="W21086" s="25"/>
      <c r="X21086" s="25"/>
    </row>
    <row r="21087" spans="23:24" x14ac:dyDescent="0.2">
      <c r="W21087" s="25"/>
      <c r="X21087" s="25"/>
    </row>
    <row r="21088" spans="23:24" x14ac:dyDescent="0.2">
      <c r="W21088" s="25"/>
      <c r="X21088" s="25"/>
    </row>
    <row r="21089" spans="23:24" x14ac:dyDescent="0.2">
      <c r="W21089" s="25"/>
      <c r="X21089" s="25"/>
    </row>
    <row r="21090" spans="23:24" x14ac:dyDescent="0.2">
      <c r="W21090" s="25"/>
      <c r="X21090" s="25"/>
    </row>
    <row r="21091" spans="23:24" x14ac:dyDescent="0.2">
      <c r="W21091" s="25"/>
      <c r="X21091" s="25"/>
    </row>
    <row r="21092" spans="23:24" x14ac:dyDescent="0.2">
      <c r="W21092" s="25"/>
      <c r="X21092" s="25"/>
    </row>
    <row r="21093" spans="23:24" x14ac:dyDescent="0.2">
      <c r="W21093" s="25"/>
      <c r="X21093" s="25"/>
    </row>
    <row r="21094" spans="23:24" x14ac:dyDescent="0.2">
      <c r="W21094" s="25"/>
      <c r="X21094" s="25"/>
    </row>
    <row r="21095" spans="23:24" x14ac:dyDescent="0.2">
      <c r="W21095" s="25"/>
      <c r="X21095" s="25"/>
    </row>
    <row r="21096" spans="23:24" x14ac:dyDescent="0.2">
      <c r="W21096" s="25"/>
      <c r="X21096" s="25"/>
    </row>
    <row r="21097" spans="23:24" x14ac:dyDescent="0.2">
      <c r="W21097" s="25"/>
      <c r="X21097" s="25"/>
    </row>
    <row r="21098" spans="23:24" x14ac:dyDescent="0.2">
      <c r="W21098" s="25"/>
      <c r="X21098" s="25"/>
    </row>
    <row r="21099" spans="23:24" x14ac:dyDescent="0.2">
      <c r="W21099" s="25"/>
      <c r="X21099" s="25"/>
    </row>
    <row r="21100" spans="23:24" x14ac:dyDescent="0.2">
      <c r="W21100" s="25"/>
      <c r="X21100" s="25"/>
    </row>
    <row r="21101" spans="23:24" x14ac:dyDescent="0.2">
      <c r="W21101" s="25"/>
      <c r="X21101" s="25"/>
    </row>
    <row r="21102" spans="23:24" x14ac:dyDescent="0.2">
      <c r="W21102" s="25"/>
      <c r="X21102" s="25"/>
    </row>
    <row r="21103" spans="23:24" x14ac:dyDescent="0.2">
      <c r="W21103" s="25"/>
      <c r="X21103" s="25"/>
    </row>
    <row r="21104" spans="23:24" x14ac:dyDescent="0.2">
      <c r="W21104" s="25"/>
      <c r="X21104" s="25"/>
    </row>
    <row r="21105" spans="23:24" x14ac:dyDescent="0.2">
      <c r="W21105" s="25"/>
      <c r="X21105" s="25"/>
    </row>
    <row r="21106" spans="23:24" x14ac:dyDescent="0.2">
      <c r="W21106" s="25"/>
      <c r="X21106" s="25"/>
    </row>
    <row r="21107" spans="23:24" x14ac:dyDescent="0.2">
      <c r="W21107" s="25"/>
      <c r="X21107" s="25"/>
    </row>
    <row r="21108" spans="23:24" x14ac:dyDescent="0.2">
      <c r="W21108" s="25"/>
      <c r="X21108" s="25"/>
    </row>
    <row r="21109" spans="23:24" x14ac:dyDescent="0.2">
      <c r="W21109" s="25"/>
      <c r="X21109" s="25"/>
    </row>
    <row r="21110" spans="23:24" x14ac:dyDescent="0.2">
      <c r="W21110" s="25"/>
      <c r="X21110" s="25"/>
    </row>
    <row r="21111" spans="23:24" x14ac:dyDescent="0.2">
      <c r="W21111" s="25"/>
      <c r="X21111" s="25"/>
    </row>
    <row r="21112" spans="23:24" x14ac:dyDescent="0.2">
      <c r="W21112" s="25"/>
      <c r="X21112" s="25"/>
    </row>
    <row r="21113" spans="23:24" x14ac:dyDescent="0.2">
      <c r="W21113" s="25"/>
      <c r="X21113" s="25"/>
    </row>
    <row r="21114" spans="23:24" x14ac:dyDescent="0.2">
      <c r="W21114" s="25"/>
      <c r="X21114" s="25"/>
    </row>
    <row r="21115" spans="23:24" x14ac:dyDescent="0.2">
      <c r="W21115" s="25"/>
      <c r="X21115" s="25"/>
    </row>
    <row r="21116" spans="23:24" x14ac:dyDescent="0.2">
      <c r="W21116" s="25"/>
      <c r="X21116" s="25"/>
    </row>
    <row r="21117" spans="23:24" x14ac:dyDescent="0.2">
      <c r="W21117" s="25"/>
      <c r="X21117" s="25"/>
    </row>
    <row r="21118" spans="23:24" x14ac:dyDescent="0.2">
      <c r="W21118" s="25"/>
      <c r="X21118" s="25"/>
    </row>
    <row r="21119" spans="23:24" x14ac:dyDescent="0.2">
      <c r="W21119" s="25"/>
      <c r="X21119" s="25"/>
    </row>
    <row r="21120" spans="23:24" x14ac:dyDescent="0.2">
      <c r="W21120" s="25"/>
      <c r="X21120" s="25"/>
    </row>
    <row r="21121" spans="23:24" x14ac:dyDescent="0.2">
      <c r="W21121" s="25"/>
      <c r="X21121" s="25"/>
    </row>
    <row r="21122" spans="23:24" x14ac:dyDescent="0.2">
      <c r="W21122" s="25"/>
      <c r="X21122" s="25"/>
    </row>
    <row r="21123" spans="23:24" x14ac:dyDescent="0.2">
      <c r="W21123" s="25"/>
      <c r="X21123" s="25"/>
    </row>
    <row r="21124" spans="23:24" x14ac:dyDescent="0.2">
      <c r="W21124" s="25"/>
      <c r="X21124" s="25"/>
    </row>
    <row r="21125" spans="23:24" x14ac:dyDescent="0.2">
      <c r="W21125" s="25"/>
      <c r="X21125" s="25"/>
    </row>
    <row r="21126" spans="23:24" x14ac:dyDescent="0.2">
      <c r="W21126" s="25"/>
      <c r="X21126" s="25"/>
    </row>
    <row r="21127" spans="23:24" x14ac:dyDescent="0.2">
      <c r="W21127" s="25"/>
      <c r="X21127" s="25"/>
    </row>
    <row r="21128" spans="23:24" x14ac:dyDescent="0.2">
      <c r="W21128" s="25"/>
      <c r="X21128" s="25"/>
    </row>
    <row r="21129" spans="23:24" x14ac:dyDescent="0.2">
      <c r="W21129" s="25"/>
      <c r="X21129" s="25"/>
    </row>
    <row r="21130" spans="23:24" x14ac:dyDescent="0.2">
      <c r="W21130" s="25"/>
      <c r="X21130" s="25"/>
    </row>
    <row r="21131" spans="23:24" x14ac:dyDescent="0.2">
      <c r="W21131" s="25"/>
      <c r="X21131" s="25"/>
    </row>
    <row r="21132" spans="23:24" x14ac:dyDescent="0.2">
      <c r="W21132" s="25"/>
      <c r="X21132" s="25"/>
    </row>
    <row r="21133" spans="23:24" x14ac:dyDescent="0.2">
      <c r="W21133" s="25"/>
      <c r="X21133" s="25"/>
    </row>
    <row r="21134" spans="23:24" x14ac:dyDescent="0.2">
      <c r="W21134" s="25"/>
      <c r="X21134" s="25"/>
    </row>
    <row r="21135" spans="23:24" x14ac:dyDescent="0.2">
      <c r="W21135" s="25"/>
      <c r="X21135" s="25"/>
    </row>
    <row r="21136" spans="23:24" x14ac:dyDescent="0.2">
      <c r="W21136" s="25"/>
      <c r="X21136" s="25"/>
    </row>
    <row r="21137" spans="23:24" x14ac:dyDescent="0.2">
      <c r="W21137" s="25"/>
      <c r="X21137" s="25"/>
    </row>
    <row r="21138" spans="23:24" x14ac:dyDescent="0.2">
      <c r="W21138" s="25"/>
      <c r="X21138" s="25"/>
    </row>
    <row r="21139" spans="23:24" x14ac:dyDescent="0.2">
      <c r="W21139" s="25"/>
      <c r="X21139" s="25"/>
    </row>
    <row r="21140" spans="23:24" x14ac:dyDescent="0.2">
      <c r="W21140" s="25"/>
      <c r="X21140" s="25"/>
    </row>
    <row r="21141" spans="23:24" x14ac:dyDescent="0.2">
      <c r="W21141" s="25"/>
      <c r="X21141" s="25"/>
    </row>
    <row r="21142" spans="23:24" x14ac:dyDescent="0.2">
      <c r="W21142" s="25"/>
      <c r="X21142" s="25"/>
    </row>
    <row r="21143" spans="23:24" x14ac:dyDescent="0.2">
      <c r="W21143" s="25"/>
      <c r="X21143" s="25"/>
    </row>
    <row r="21144" spans="23:24" x14ac:dyDescent="0.2">
      <c r="W21144" s="25"/>
      <c r="X21144" s="25"/>
    </row>
    <row r="21145" spans="23:24" x14ac:dyDescent="0.2">
      <c r="W21145" s="25"/>
      <c r="X21145" s="25"/>
    </row>
    <row r="21146" spans="23:24" x14ac:dyDescent="0.2">
      <c r="W21146" s="25"/>
      <c r="X21146" s="25"/>
    </row>
    <row r="21147" spans="23:24" x14ac:dyDescent="0.2">
      <c r="W21147" s="25"/>
      <c r="X21147" s="25"/>
    </row>
    <row r="21148" spans="23:24" x14ac:dyDescent="0.2">
      <c r="W21148" s="25"/>
      <c r="X21148" s="25"/>
    </row>
    <row r="21149" spans="23:24" x14ac:dyDescent="0.2">
      <c r="W21149" s="25"/>
      <c r="X21149" s="25"/>
    </row>
    <row r="21150" spans="23:24" x14ac:dyDescent="0.2">
      <c r="W21150" s="25"/>
      <c r="X21150" s="25"/>
    </row>
    <row r="21151" spans="23:24" x14ac:dyDescent="0.2">
      <c r="W21151" s="25"/>
      <c r="X21151" s="25"/>
    </row>
    <row r="21152" spans="23:24" x14ac:dyDescent="0.2">
      <c r="W21152" s="25"/>
      <c r="X21152" s="25"/>
    </row>
    <row r="21153" spans="23:24" x14ac:dyDescent="0.2">
      <c r="W21153" s="25"/>
      <c r="X21153" s="25"/>
    </row>
    <row r="21154" spans="23:24" x14ac:dyDescent="0.2">
      <c r="W21154" s="25"/>
      <c r="X21154" s="25"/>
    </row>
    <row r="21155" spans="23:24" x14ac:dyDescent="0.2">
      <c r="W21155" s="25"/>
      <c r="X21155" s="25"/>
    </row>
    <row r="21156" spans="23:24" x14ac:dyDescent="0.2">
      <c r="W21156" s="25"/>
      <c r="X21156" s="25"/>
    </row>
    <row r="21157" spans="23:24" x14ac:dyDescent="0.2">
      <c r="W21157" s="25"/>
      <c r="X21157" s="25"/>
    </row>
    <row r="21158" spans="23:24" x14ac:dyDescent="0.2">
      <c r="W21158" s="25"/>
      <c r="X21158" s="25"/>
    </row>
    <row r="21159" spans="23:24" x14ac:dyDescent="0.2">
      <c r="W21159" s="25"/>
      <c r="X21159" s="25"/>
    </row>
    <row r="21160" spans="23:24" x14ac:dyDescent="0.2">
      <c r="W21160" s="25"/>
      <c r="X21160" s="25"/>
    </row>
    <row r="21161" spans="23:24" x14ac:dyDescent="0.2">
      <c r="W21161" s="25"/>
      <c r="X21161" s="25"/>
    </row>
    <row r="21162" spans="23:24" x14ac:dyDescent="0.2">
      <c r="W21162" s="25"/>
      <c r="X21162" s="25"/>
    </row>
    <row r="21163" spans="23:24" x14ac:dyDescent="0.2">
      <c r="W21163" s="25"/>
      <c r="X21163" s="25"/>
    </row>
    <row r="21164" spans="23:24" x14ac:dyDescent="0.2">
      <c r="W21164" s="25"/>
      <c r="X21164" s="25"/>
    </row>
    <row r="21165" spans="23:24" x14ac:dyDescent="0.2">
      <c r="W21165" s="25"/>
      <c r="X21165" s="25"/>
    </row>
    <row r="21166" spans="23:24" x14ac:dyDescent="0.2">
      <c r="W21166" s="25"/>
      <c r="X21166" s="25"/>
    </row>
    <row r="21167" spans="23:24" x14ac:dyDescent="0.2">
      <c r="W21167" s="25"/>
      <c r="X21167" s="25"/>
    </row>
    <row r="21168" spans="23:24" x14ac:dyDescent="0.2">
      <c r="W21168" s="25"/>
      <c r="X21168" s="25"/>
    </row>
    <row r="21169" spans="23:24" x14ac:dyDescent="0.2">
      <c r="W21169" s="25"/>
      <c r="X21169" s="25"/>
    </row>
    <row r="21170" spans="23:24" x14ac:dyDescent="0.2">
      <c r="W21170" s="25"/>
      <c r="X21170" s="25"/>
    </row>
    <row r="21171" spans="23:24" x14ac:dyDescent="0.2">
      <c r="W21171" s="25"/>
      <c r="X21171" s="25"/>
    </row>
    <row r="21172" spans="23:24" x14ac:dyDescent="0.2">
      <c r="W21172" s="25"/>
      <c r="X21172" s="25"/>
    </row>
    <row r="21173" spans="23:24" x14ac:dyDescent="0.2">
      <c r="W21173" s="25"/>
      <c r="X21173" s="25"/>
    </row>
    <row r="21174" spans="23:24" x14ac:dyDescent="0.2">
      <c r="W21174" s="25"/>
      <c r="X21174" s="25"/>
    </row>
    <row r="21175" spans="23:24" x14ac:dyDescent="0.2">
      <c r="W21175" s="25"/>
      <c r="X21175" s="25"/>
    </row>
    <row r="21176" spans="23:24" x14ac:dyDescent="0.2">
      <c r="W21176" s="25"/>
      <c r="X21176" s="25"/>
    </row>
    <row r="21177" spans="23:24" x14ac:dyDescent="0.2">
      <c r="W21177" s="25"/>
      <c r="X21177" s="25"/>
    </row>
    <row r="21178" spans="23:24" x14ac:dyDescent="0.2">
      <c r="W21178" s="25"/>
      <c r="X21178" s="25"/>
    </row>
    <row r="21179" spans="23:24" x14ac:dyDescent="0.2">
      <c r="W21179" s="25"/>
      <c r="X21179" s="25"/>
    </row>
    <row r="21180" spans="23:24" x14ac:dyDescent="0.2">
      <c r="W21180" s="25"/>
      <c r="X21180" s="25"/>
    </row>
    <row r="21181" spans="23:24" x14ac:dyDescent="0.2">
      <c r="W21181" s="25"/>
      <c r="X21181" s="25"/>
    </row>
    <row r="21182" spans="23:24" x14ac:dyDescent="0.2">
      <c r="W21182" s="25"/>
      <c r="X21182" s="25"/>
    </row>
    <row r="21183" spans="23:24" x14ac:dyDescent="0.2">
      <c r="W21183" s="25"/>
      <c r="X21183" s="25"/>
    </row>
    <row r="21184" spans="23:24" x14ac:dyDescent="0.2">
      <c r="W21184" s="25"/>
      <c r="X21184" s="25"/>
    </row>
    <row r="21185" spans="23:24" x14ac:dyDescent="0.2">
      <c r="W21185" s="25"/>
      <c r="X21185" s="25"/>
    </row>
    <row r="21186" spans="23:24" x14ac:dyDescent="0.2">
      <c r="W21186" s="25"/>
      <c r="X21186" s="25"/>
    </row>
    <row r="21187" spans="23:24" x14ac:dyDescent="0.2">
      <c r="W21187" s="25"/>
      <c r="X21187" s="25"/>
    </row>
    <row r="21188" spans="23:24" x14ac:dyDescent="0.2">
      <c r="W21188" s="25"/>
      <c r="X21188" s="25"/>
    </row>
    <row r="21189" spans="23:24" x14ac:dyDescent="0.2">
      <c r="W21189" s="25"/>
      <c r="X21189" s="25"/>
    </row>
    <row r="21190" spans="23:24" x14ac:dyDescent="0.2">
      <c r="W21190" s="25"/>
      <c r="X21190" s="25"/>
    </row>
    <row r="21191" spans="23:24" x14ac:dyDescent="0.2">
      <c r="W21191" s="25"/>
      <c r="X21191" s="25"/>
    </row>
    <row r="21192" spans="23:24" x14ac:dyDescent="0.2">
      <c r="W21192" s="25"/>
      <c r="X21192" s="25"/>
    </row>
    <row r="21193" spans="23:24" x14ac:dyDescent="0.2">
      <c r="W21193" s="25"/>
      <c r="X21193" s="25"/>
    </row>
    <row r="21194" spans="23:24" x14ac:dyDescent="0.2">
      <c r="W21194" s="25"/>
      <c r="X21194" s="25"/>
    </row>
    <row r="21195" spans="23:24" x14ac:dyDescent="0.2">
      <c r="W21195" s="25"/>
      <c r="X21195" s="25"/>
    </row>
    <row r="21196" spans="23:24" x14ac:dyDescent="0.2">
      <c r="W21196" s="25"/>
      <c r="X21196" s="25"/>
    </row>
    <row r="21197" spans="23:24" x14ac:dyDescent="0.2">
      <c r="W21197" s="25"/>
      <c r="X21197" s="25"/>
    </row>
    <row r="21198" spans="23:24" x14ac:dyDescent="0.2">
      <c r="W21198" s="25"/>
      <c r="X21198" s="25"/>
    </row>
    <row r="21199" spans="23:24" x14ac:dyDescent="0.2">
      <c r="W21199" s="25"/>
      <c r="X21199" s="25"/>
    </row>
    <row r="21200" spans="23:24" x14ac:dyDescent="0.2">
      <c r="W21200" s="25"/>
      <c r="X21200" s="25"/>
    </row>
    <row r="21201" spans="23:24" x14ac:dyDescent="0.2">
      <c r="W21201" s="25"/>
      <c r="X21201" s="25"/>
    </row>
    <row r="21202" spans="23:24" x14ac:dyDescent="0.2">
      <c r="W21202" s="25"/>
      <c r="X21202" s="25"/>
    </row>
    <row r="21203" spans="23:24" x14ac:dyDescent="0.2">
      <c r="W21203" s="25"/>
      <c r="X21203" s="25"/>
    </row>
    <row r="21204" spans="23:24" x14ac:dyDescent="0.2">
      <c r="W21204" s="25"/>
      <c r="X21204" s="25"/>
    </row>
    <row r="21205" spans="23:24" x14ac:dyDescent="0.2">
      <c r="W21205" s="25"/>
      <c r="X21205" s="25"/>
    </row>
    <row r="21206" spans="23:24" x14ac:dyDescent="0.2">
      <c r="W21206" s="25"/>
      <c r="X21206" s="25"/>
    </row>
    <row r="21207" spans="23:24" x14ac:dyDescent="0.2">
      <c r="W21207" s="25"/>
      <c r="X21207" s="25"/>
    </row>
    <row r="21208" spans="23:24" x14ac:dyDescent="0.2">
      <c r="W21208" s="25"/>
      <c r="X21208" s="25"/>
    </row>
    <row r="21209" spans="23:24" x14ac:dyDescent="0.2">
      <c r="W21209" s="25"/>
      <c r="X21209" s="25"/>
    </row>
    <row r="21210" spans="23:24" x14ac:dyDescent="0.2">
      <c r="W21210" s="25"/>
      <c r="X21210" s="25"/>
    </row>
    <row r="21211" spans="23:24" x14ac:dyDescent="0.2">
      <c r="W21211" s="25"/>
      <c r="X21211" s="25"/>
    </row>
    <row r="21212" spans="23:24" x14ac:dyDescent="0.2">
      <c r="W21212" s="25"/>
      <c r="X21212" s="25"/>
    </row>
    <row r="21213" spans="23:24" x14ac:dyDescent="0.2">
      <c r="W21213" s="25"/>
      <c r="X21213" s="25"/>
    </row>
    <row r="21214" spans="23:24" x14ac:dyDescent="0.2">
      <c r="W21214" s="25"/>
      <c r="X21214" s="25"/>
    </row>
    <row r="21215" spans="23:24" x14ac:dyDescent="0.2">
      <c r="W21215" s="25"/>
      <c r="X21215" s="25"/>
    </row>
    <row r="21216" spans="23:24" x14ac:dyDescent="0.2">
      <c r="W21216" s="25"/>
      <c r="X21216" s="25"/>
    </row>
    <row r="21217" spans="23:24" x14ac:dyDescent="0.2">
      <c r="W21217" s="25"/>
      <c r="X21217" s="25"/>
    </row>
    <row r="21218" spans="23:24" x14ac:dyDescent="0.2">
      <c r="W21218" s="25"/>
      <c r="X21218" s="25"/>
    </row>
    <row r="21219" spans="23:24" x14ac:dyDescent="0.2">
      <c r="W21219" s="25"/>
      <c r="X21219" s="25"/>
    </row>
    <row r="21220" spans="23:24" x14ac:dyDescent="0.2">
      <c r="W21220" s="25"/>
      <c r="X21220" s="25"/>
    </row>
    <row r="21221" spans="23:24" x14ac:dyDescent="0.2">
      <c r="W21221" s="25"/>
      <c r="X21221" s="25"/>
    </row>
    <row r="21222" spans="23:24" x14ac:dyDescent="0.2">
      <c r="W21222" s="25"/>
      <c r="X21222" s="25"/>
    </row>
    <row r="21223" spans="23:24" x14ac:dyDescent="0.2">
      <c r="W21223" s="25"/>
      <c r="X21223" s="25"/>
    </row>
    <row r="21224" spans="23:24" x14ac:dyDescent="0.2">
      <c r="W21224" s="25"/>
      <c r="X21224" s="25"/>
    </row>
    <row r="21225" spans="23:24" x14ac:dyDescent="0.2">
      <c r="W21225" s="25"/>
      <c r="X21225" s="25"/>
    </row>
    <row r="21226" spans="23:24" x14ac:dyDescent="0.2">
      <c r="W21226" s="25"/>
      <c r="X21226" s="25"/>
    </row>
    <row r="21227" spans="23:24" x14ac:dyDescent="0.2">
      <c r="W21227" s="25"/>
      <c r="X21227" s="25"/>
    </row>
    <row r="21228" spans="23:24" x14ac:dyDescent="0.2">
      <c r="W21228" s="25"/>
      <c r="X21228" s="25"/>
    </row>
    <row r="21229" spans="23:24" x14ac:dyDescent="0.2">
      <c r="W21229" s="25"/>
      <c r="X21229" s="25"/>
    </row>
    <row r="21230" spans="23:24" x14ac:dyDescent="0.2">
      <c r="W21230" s="25"/>
      <c r="X21230" s="25"/>
    </row>
    <row r="21231" spans="23:24" x14ac:dyDescent="0.2">
      <c r="W21231" s="25"/>
      <c r="X21231" s="25"/>
    </row>
    <row r="21232" spans="23:24" x14ac:dyDescent="0.2">
      <c r="W21232" s="25"/>
      <c r="X21232" s="25"/>
    </row>
    <row r="21233" spans="23:24" x14ac:dyDescent="0.2">
      <c r="W21233" s="25"/>
      <c r="X21233" s="25"/>
    </row>
    <row r="21234" spans="23:24" x14ac:dyDescent="0.2">
      <c r="W21234" s="25"/>
      <c r="X21234" s="25"/>
    </row>
    <row r="21235" spans="23:24" x14ac:dyDescent="0.2">
      <c r="W21235" s="25"/>
      <c r="X21235" s="25"/>
    </row>
    <row r="21236" spans="23:24" x14ac:dyDescent="0.2">
      <c r="W21236" s="25"/>
      <c r="X21236" s="25"/>
    </row>
    <row r="21237" spans="23:24" x14ac:dyDescent="0.2">
      <c r="W21237" s="25"/>
      <c r="X21237" s="25"/>
    </row>
    <row r="21238" spans="23:24" x14ac:dyDescent="0.2">
      <c r="W21238" s="25"/>
      <c r="X21238" s="25"/>
    </row>
    <row r="21239" spans="23:24" x14ac:dyDescent="0.2">
      <c r="W21239" s="25"/>
      <c r="X21239" s="25"/>
    </row>
    <row r="21240" spans="23:24" x14ac:dyDescent="0.2">
      <c r="W21240" s="25"/>
      <c r="X21240" s="25"/>
    </row>
    <row r="21241" spans="23:24" x14ac:dyDescent="0.2">
      <c r="W21241" s="25"/>
      <c r="X21241" s="25"/>
    </row>
    <row r="21242" spans="23:24" x14ac:dyDescent="0.2">
      <c r="W21242" s="25"/>
      <c r="X21242" s="25"/>
    </row>
    <row r="21243" spans="23:24" x14ac:dyDescent="0.2">
      <c r="W21243" s="25"/>
      <c r="X21243" s="25"/>
    </row>
    <row r="21244" spans="23:24" x14ac:dyDescent="0.2">
      <c r="W21244" s="25"/>
      <c r="X21244" s="25"/>
    </row>
    <row r="21245" spans="23:24" x14ac:dyDescent="0.2">
      <c r="W21245" s="25"/>
      <c r="X21245" s="25"/>
    </row>
    <row r="21246" spans="23:24" x14ac:dyDescent="0.2">
      <c r="W21246" s="25"/>
      <c r="X21246" s="25"/>
    </row>
    <row r="21247" spans="23:24" x14ac:dyDescent="0.2">
      <c r="W21247" s="25"/>
      <c r="X21247" s="25"/>
    </row>
    <row r="21248" spans="23:24" x14ac:dyDescent="0.2">
      <c r="W21248" s="25"/>
      <c r="X21248" s="25"/>
    </row>
    <row r="21249" spans="23:24" x14ac:dyDescent="0.2">
      <c r="W21249" s="25"/>
      <c r="X21249" s="25"/>
    </row>
    <row r="21250" spans="23:24" x14ac:dyDescent="0.2">
      <c r="W21250" s="25"/>
      <c r="X21250" s="25"/>
    </row>
    <row r="21251" spans="23:24" x14ac:dyDescent="0.2">
      <c r="W21251" s="25"/>
      <c r="X21251" s="25"/>
    </row>
    <row r="21252" spans="23:24" x14ac:dyDescent="0.2">
      <c r="W21252" s="25"/>
      <c r="X21252" s="25"/>
    </row>
    <row r="21253" spans="23:24" x14ac:dyDescent="0.2">
      <c r="W21253" s="25"/>
      <c r="X21253" s="25"/>
    </row>
    <row r="21254" spans="23:24" x14ac:dyDescent="0.2">
      <c r="W21254" s="25"/>
      <c r="X21254" s="25"/>
    </row>
    <row r="21255" spans="23:24" x14ac:dyDescent="0.2">
      <c r="W21255" s="25"/>
      <c r="X21255" s="25"/>
    </row>
    <row r="21256" spans="23:24" x14ac:dyDescent="0.2">
      <c r="W21256" s="25"/>
      <c r="X21256" s="25"/>
    </row>
    <row r="21257" spans="23:24" x14ac:dyDescent="0.2">
      <c r="W21257" s="25"/>
      <c r="X21257" s="25"/>
    </row>
    <row r="21258" spans="23:24" x14ac:dyDescent="0.2">
      <c r="W21258" s="25"/>
      <c r="X21258" s="25"/>
    </row>
    <row r="21259" spans="23:24" x14ac:dyDescent="0.2">
      <c r="W21259" s="25"/>
      <c r="X21259" s="25"/>
    </row>
    <row r="21260" spans="23:24" x14ac:dyDescent="0.2">
      <c r="W21260" s="25"/>
      <c r="X21260" s="25"/>
    </row>
    <row r="21261" spans="23:24" x14ac:dyDescent="0.2">
      <c r="W21261" s="25"/>
      <c r="X21261" s="25"/>
    </row>
    <row r="21262" spans="23:24" x14ac:dyDescent="0.2">
      <c r="W21262" s="25"/>
      <c r="X21262" s="25"/>
    </row>
    <row r="21263" spans="23:24" x14ac:dyDescent="0.2">
      <c r="W21263" s="25"/>
      <c r="X21263" s="25"/>
    </row>
    <row r="21264" spans="23:24" x14ac:dyDescent="0.2">
      <c r="W21264" s="25"/>
      <c r="X21264" s="25"/>
    </row>
    <row r="21265" spans="23:24" x14ac:dyDescent="0.2">
      <c r="W21265" s="25"/>
      <c r="X21265" s="25"/>
    </row>
    <row r="21266" spans="23:24" x14ac:dyDescent="0.2">
      <c r="W21266" s="25"/>
      <c r="X21266" s="25"/>
    </row>
    <row r="21267" spans="23:24" x14ac:dyDescent="0.2">
      <c r="W21267" s="25"/>
      <c r="X21267" s="25"/>
    </row>
    <row r="21268" spans="23:24" x14ac:dyDescent="0.2">
      <c r="W21268" s="25"/>
      <c r="X21268" s="25"/>
    </row>
    <row r="21269" spans="23:24" x14ac:dyDescent="0.2">
      <c r="W21269" s="25"/>
      <c r="X21269" s="25"/>
    </row>
    <row r="21270" spans="23:24" x14ac:dyDescent="0.2">
      <c r="W21270" s="25"/>
      <c r="X21270" s="25"/>
    </row>
    <row r="21271" spans="23:24" x14ac:dyDescent="0.2">
      <c r="W21271" s="25"/>
      <c r="X21271" s="25"/>
    </row>
    <row r="21272" spans="23:24" x14ac:dyDescent="0.2">
      <c r="W21272" s="25"/>
      <c r="X21272" s="25"/>
    </row>
    <row r="21273" spans="23:24" x14ac:dyDescent="0.2">
      <c r="W21273" s="25"/>
      <c r="X21273" s="25"/>
    </row>
    <row r="21274" spans="23:24" x14ac:dyDescent="0.2">
      <c r="W21274" s="25"/>
      <c r="X21274" s="25"/>
    </row>
    <row r="21275" spans="23:24" x14ac:dyDescent="0.2">
      <c r="W21275" s="25"/>
      <c r="X21275" s="25"/>
    </row>
    <row r="21276" spans="23:24" x14ac:dyDescent="0.2">
      <c r="W21276" s="25"/>
      <c r="X21276" s="25"/>
    </row>
    <row r="21277" spans="23:24" x14ac:dyDescent="0.2">
      <c r="W21277" s="25"/>
      <c r="X21277" s="25"/>
    </row>
    <row r="21278" spans="23:24" x14ac:dyDescent="0.2">
      <c r="W21278" s="25"/>
      <c r="X21278" s="25"/>
    </row>
    <row r="21279" spans="23:24" x14ac:dyDescent="0.2">
      <c r="W21279" s="25"/>
      <c r="X21279" s="25"/>
    </row>
    <row r="21280" spans="23:24" x14ac:dyDescent="0.2">
      <c r="W21280" s="25"/>
      <c r="X21280" s="25"/>
    </row>
    <row r="21281" spans="23:24" x14ac:dyDescent="0.2">
      <c r="W21281" s="25"/>
      <c r="X21281" s="25"/>
    </row>
    <row r="21282" spans="23:24" x14ac:dyDescent="0.2">
      <c r="W21282" s="25"/>
      <c r="X21282" s="25"/>
    </row>
    <row r="21283" spans="23:24" x14ac:dyDescent="0.2">
      <c r="W21283" s="25"/>
      <c r="X21283" s="25"/>
    </row>
    <row r="21284" spans="23:24" x14ac:dyDescent="0.2">
      <c r="W21284" s="25"/>
      <c r="X21284" s="25"/>
    </row>
    <row r="21285" spans="23:24" x14ac:dyDescent="0.2">
      <c r="W21285" s="25"/>
      <c r="X21285" s="25"/>
    </row>
    <row r="21286" spans="23:24" x14ac:dyDescent="0.2">
      <c r="W21286" s="25"/>
      <c r="X21286" s="25"/>
    </row>
    <row r="21287" spans="23:24" x14ac:dyDescent="0.2">
      <c r="W21287" s="25"/>
      <c r="X21287" s="25"/>
    </row>
    <row r="21288" spans="23:24" x14ac:dyDescent="0.2">
      <c r="W21288" s="25"/>
      <c r="X21288" s="25"/>
    </row>
    <row r="21289" spans="23:24" x14ac:dyDescent="0.2">
      <c r="W21289" s="25"/>
      <c r="X21289" s="25"/>
    </row>
    <row r="21290" spans="23:24" x14ac:dyDescent="0.2">
      <c r="W21290" s="25"/>
      <c r="X21290" s="25"/>
    </row>
    <row r="21291" spans="23:24" x14ac:dyDescent="0.2">
      <c r="W21291" s="25"/>
      <c r="X21291" s="25"/>
    </row>
    <row r="21292" spans="23:24" x14ac:dyDescent="0.2">
      <c r="W21292" s="25"/>
      <c r="X21292" s="25"/>
    </row>
    <row r="21293" spans="23:24" x14ac:dyDescent="0.2">
      <c r="W21293" s="25"/>
      <c r="X21293" s="25"/>
    </row>
    <row r="21294" spans="23:24" x14ac:dyDescent="0.2">
      <c r="W21294" s="25"/>
      <c r="X21294" s="25"/>
    </row>
    <row r="21295" spans="23:24" x14ac:dyDescent="0.2">
      <c r="W21295" s="25"/>
      <c r="X21295" s="25"/>
    </row>
    <row r="21296" spans="23:24" x14ac:dyDescent="0.2">
      <c r="W21296" s="25"/>
      <c r="X21296" s="25"/>
    </row>
    <row r="21297" spans="23:24" x14ac:dyDescent="0.2">
      <c r="W21297" s="25"/>
      <c r="X21297" s="25"/>
    </row>
    <row r="21298" spans="23:24" x14ac:dyDescent="0.2">
      <c r="W21298" s="25"/>
      <c r="X21298" s="25"/>
    </row>
    <row r="21299" spans="23:24" x14ac:dyDescent="0.2">
      <c r="W21299" s="25"/>
      <c r="X21299" s="25"/>
    </row>
    <row r="21300" spans="23:24" x14ac:dyDescent="0.2">
      <c r="W21300" s="25"/>
      <c r="X21300" s="25"/>
    </row>
    <row r="21301" spans="23:24" x14ac:dyDescent="0.2">
      <c r="W21301" s="25"/>
      <c r="X21301" s="25"/>
    </row>
    <row r="21302" spans="23:24" x14ac:dyDescent="0.2">
      <c r="W21302" s="25"/>
      <c r="X21302" s="25"/>
    </row>
    <row r="21303" spans="23:24" x14ac:dyDescent="0.2">
      <c r="W21303" s="25"/>
      <c r="X21303" s="25"/>
    </row>
    <row r="21304" spans="23:24" x14ac:dyDescent="0.2">
      <c r="W21304" s="25"/>
      <c r="X21304" s="25"/>
    </row>
    <row r="21305" spans="23:24" x14ac:dyDescent="0.2">
      <c r="W21305" s="25"/>
      <c r="X21305" s="25"/>
    </row>
    <row r="21306" spans="23:24" x14ac:dyDescent="0.2">
      <c r="W21306" s="25"/>
      <c r="X21306" s="25"/>
    </row>
    <row r="21307" spans="23:24" x14ac:dyDescent="0.2">
      <c r="W21307" s="25"/>
      <c r="X21307" s="25"/>
    </row>
    <row r="21308" spans="23:24" x14ac:dyDescent="0.2">
      <c r="W21308" s="25"/>
      <c r="X21308" s="25"/>
    </row>
    <row r="21309" spans="23:24" x14ac:dyDescent="0.2">
      <c r="W21309" s="25"/>
      <c r="X21309" s="25"/>
    </row>
    <row r="21310" spans="23:24" x14ac:dyDescent="0.2">
      <c r="W21310" s="25"/>
      <c r="X21310" s="25"/>
    </row>
    <row r="21311" spans="23:24" x14ac:dyDescent="0.2">
      <c r="W21311" s="25"/>
      <c r="X21311" s="25"/>
    </row>
    <row r="21312" spans="23:24" x14ac:dyDescent="0.2">
      <c r="W21312" s="25"/>
      <c r="X21312" s="25"/>
    </row>
    <row r="21313" spans="23:24" x14ac:dyDescent="0.2">
      <c r="W21313" s="25"/>
      <c r="X21313" s="25"/>
    </row>
    <row r="21314" spans="23:24" x14ac:dyDescent="0.2">
      <c r="W21314" s="25"/>
      <c r="X21314" s="25"/>
    </row>
    <row r="21315" spans="23:24" x14ac:dyDescent="0.2">
      <c r="W21315" s="25"/>
      <c r="X21315" s="25"/>
    </row>
    <row r="21316" spans="23:24" x14ac:dyDescent="0.2">
      <c r="W21316" s="25"/>
      <c r="X21316" s="25"/>
    </row>
    <row r="21317" spans="23:24" x14ac:dyDescent="0.2">
      <c r="W21317" s="25"/>
      <c r="X21317" s="25"/>
    </row>
    <row r="21318" spans="23:24" x14ac:dyDescent="0.2">
      <c r="W21318" s="25"/>
      <c r="X21318" s="25"/>
    </row>
    <row r="21319" spans="23:24" x14ac:dyDescent="0.2">
      <c r="W21319" s="25"/>
      <c r="X21319" s="25"/>
    </row>
    <row r="21320" spans="23:24" x14ac:dyDescent="0.2">
      <c r="W21320" s="25"/>
      <c r="X21320" s="25"/>
    </row>
    <row r="21321" spans="23:24" x14ac:dyDescent="0.2">
      <c r="W21321" s="25"/>
      <c r="X21321" s="25"/>
    </row>
    <row r="21322" spans="23:24" x14ac:dyDescent="0.2">
      <c r="W21322" s="25"/>
      <c r="X21322" s="25"/>
    </row>
    <row r="21323" spans="23:24" x14ac:dyDescent="0.2">
      <c r="W21323" s="25"/>
      <c r="X21323" s="25"/>
    </row>
    <row r="21324" spans="23:24" x14ac:dyDescent="0.2">
      <c r="W21324" s="25"/>
      <c r="X21324" s="25"/>
    </row>
    <row r="21325" spans="23:24" x14ac:dyDescent="0.2">
      <c r="W21325" s="25"/>
      <c r="X21325" s="25"/>
    </row>
    <row r="21326" spans="23:24" x14ac:dyDescent="0.2">
      <c r="W21326" s="25"/>
      <c r="X21326" s="25"/>
    </row>
    <row r="21327" spans="23:24" x14ac:dyDescent="0.2">
      <c r="W21327" s="25"/>
      <c r="X21327" s="25"/>
    </row>
    <row r="21328" spans="23:24" x14ac:dyDescent="0.2">
      <c r="W21328" s="25"/>
      <c r="X21328" s="25"/>
    </row>
    <row r="21329" spans="23:24" x14ac:dyDescent="0.2">
      <c r="W21329" s="25"/>
      <c r="X21329" s="25"/>
    </row>
    <row r="21330" spans="23:24" x14ac:dyDescent="0.2">
      <c r="W21330" s="25"/>
      <c r="X21330" s="25"/>
    </row>
    <row r="21331" spans="23:24" x14ac:dyDescent="0.2">
      <c r="W21331" s="25"/>
      <c r="X21331" s="25"/>
    </row>
    <row r="21332" spans="23:24" x14ac:dyDescent="0.2">
      <c r="W21332" s="25"/>
      <c r="X21332" s="25"/>
    </row>
    <row r="21333" spans="23:24" x14ac:dyDescent="0.2">
      <c r="W21333" s="25"/>
      <c r="X21333" s="25"/>
    </row>
    <row r="21334" spans="23:24" x14ac:dyDescent="0.2">
      <c r="W21334" s="25"/>
      <c r="X21334" s="25"/>
    </row>
    <row r="21335" spans="23:24" x14ac:dyDescent="0.2">
      <c r="W21335" s="25"/>
      <c r="X21335" s="25"/>
    </row>
    <row r="21336" spans="23:24" x14ac:dyDescent="0.2">
      <c r="W21336" s="25"/>
      <c r="X21336" s="25"/>
    </row>
    <row r="21337" spans="23:24" x14ac:dyDescent="0.2">
      <c r="W21337" s="25"/>
      <c r="X21337" s="25"/>
    </row>
    <row r="21338" spans="23:24" x14ac:dyDescent="0.2">
      <c r="W21338" s="25"/>
      <c r="X21338" s="25"/>
    </row>
    <row r="21339" spans="23:24" x14ac:dyDescent="0.2">
      <c r="W21339" s="25"/>
      <c r="X21339" s="25"/>
    </row>
    <row r="21340" spans="23:24" x14ac:dyDescent="0.2">
      <c r="W21340" s="25"/>
      <c r="X21340" s="25"/>
    </row>
    <row r="21341" spans="23:24" x14ac:dyDescent="0.2">
      <c r="W21341" s="25"/>
      <c r="X21341" s="25"/>
    </row>
    <row r="21342" spans="23:24" x14ac:dyDescent="0.2">
      <c r="W21342" s="25"/>
      <c r="X21342" s="25"/>
    </row>
    <row r="21343" spans="23:24" x14ac:dyDescent="0.2">
      <c r="W21343" s="25"/>
      <c r="X21343" s="25"/>
    </row>
    <row r="21344" spans="23:24" x14ac:dyDescent="0.2">
      <c r="W21344" s="25"/>
      <c r="X21344" s="25"/>
    </row>
    <row r="21345" spans="23:24" x14ac:dyDescent="0.2">
      <c r="W21345" s="25"/>
      <c r="X21345" s="25"/>
    </row>
    <row r="21346" spans="23:24" x14ac:dyDescent="0.2">
      <c r="W21346" s="25"/>
      <c r="X21346" s="25"/>
    </row>
    <row r="21347" spans="23:24" x14ac:dyDescent="0.2">
      <c r="W21347" s="25"/>
      <c r="X21347" s="25"/>
    </row>
    <row r="21348" spans="23:24" x14ac:dyDescent="0.2">
      <c r="W21348" s="25"/>
      <c r="X21348" s="25"/>
    </row>
    <row r="21349" spans="23:24" x14ac:dyDescent="0.2">
      <c r="W21349" s="25"/>
      <c r="X21349" s="25"/>
    </row>
    <row r="21350" spans="23:24" x14ac:dyDescent="0.2">
      <c r="W21350" s="25"/>
      <c r="X21350" s="25"/>
    </row>
    <row r="21351" spans="23:24" x14ac:dyDescent="0.2">
      <c r="W21351" s="25"/>
      <c r="X21351" s="25"/>
    </row>
    <row r="21352" spans="23:24" x14ac:dyDescent="0.2">
      <c r="W21352" s="25"/>
      <c r="X21352" s="25"/>
    </row>
    <row r="21353" spans="23:24" x14ac:dyDescent="0.2">
      <c r="W21353" s="25"/>
      <c r="X21353" s="25"/>
    </row>
    <row r="21354" spans="23:24" x14ac:dyDescent="0.2">
      <c r="W21354" s="25"/>
      <c r="X21354" s="25"/>
    </row>
    <row r="21355" spans="23:24" x14ac:dyDescent="0.2">
      <c r="W21355" s="25"/>
      <c r="X21355" s="25"/>
    </row>
    <row r="21356" spans="23:24" x14ac:dyDescent="0.2">
      <c r="W21356" s="25"/>
      <c r="X21356" s="25"/>
    </row>
    <row r="21357" spans="23:24" x14ac:dyDescent="0.2">
      <c r="W21357" s="25"/>
      <c r="X21357" s="25"/>
    </row>
    <row r="21358" spans="23:24" x14ac:dyDescent="0.2">
      <c r="W21358" s="25"/>
      <c r="X21358" s="25"/>
    </row>
    <row r="21359" spans="23:24" x14ac:dyDescent="0.2">
      <c r="W21359" s="25"/>
      <c r="X21359" s="25"/>
    </row>
    <row r="21360" spans="23:24" x14ac:dyDescent="0.2">
      <c r="W21360" s="25"/>
      <c r="X21360" s="25"/>
    </row>
    <row r="21361" spans="23:24" x14ac:dyDescent="0.2">
      <c r="W21361" s="25"/>
      <c r="X21361" s="25"/>
    </row>
    <row r="21362" spans="23:24" x14ac:dyDescent="0.2">
      <c r="W21362" s="25"/>
      <c r="X21362" s="25"/>
    </row>
    <row r="21363" spans="23:24" x14ac:dyDescent="0.2">
      <c r="W21363" s="25"/>
      <c r="X21363" s="25"/>
    </row>
    <row r="21364" spans="23:24" x14ac:dyDescent="0.2">
      <c r="W21364" s="25"/>
      <c r="X21364" s="25"/>
    </row>
    <row r="21365" spans="23:24" x14ac:dyDescent="0.2">
      <c r="W21365" s="25"/>
      <c r="X21365" s="25"/>
    </row>
    <row r="21366" spans="23:24" x14ac:dyDescent="0.2">
      <c r="W21366" s="25"/>
      <c r="X21366" s="25"/>
    </row>
    <row r="21367" spans="23:24" x14ac:dyDescent="0.2">
      <c r="W21367" s="25"/>
      <c r="X21367" s="25"/>
    </row>
    <row r="21368" spans="23:24" x14ac:dyDescent="0.2">
      <c r="W21368" s="25"/>
      <c r="X21368" s="25"/>
    </row>
    <row r="21369" spans="23:24" x14ac:dyDescent="0.2">
      <c r="W21369" s="25"/>
      <c r="X21369" s="25"/>
    </row>
    <row r="21370" spans="23:24" x14ac:dyDescent="0.2">
      <c r="W21370" s="25"/>
      <c r="X21370" s="25"/>
    </row>
    <row r="21371" spans="23:24" x14ac:dyDescent="0.2">
      <c r="W21371" s="25"/>
      <c r="X21371" s="25"/>
    </row>
    <row r="21372" spans="23:24" x14ac:dyDescent="0.2">
      <c r="W21372" s="25"/>
      <c r="X21372" s="25"/>
    </row>
    <row r="21373" spans="23:24" x14ac:dyDescent="0.2">
      <c r="W21373" s="25"/>
      <c r="X21373" s="25"/>
    </row>
    <row r="21374" spans="23:24" x14ac:dyDescent="0.2">
      <c r="W21374" s="25"/>
      <c r="X21374" s="25"/>
    </row>
    <row r="21375" spans="23:24" x14ac:dyDescent="0.2">
      <c r="W21375" s="25"/>
      <c r="X21375" s="25"/>
    </row>
    <row r="21376" spans="23:24" x14ac:dyDescent="0.2">
      <c r="W21376" s="25"/>
      <c r="X21376" s="25"/>
    </row>
    <row r="21377" spans="23:24" x14ac:dyDescent="0.2">
      <c r="W21377" s="25"/>
      <c r="X21377" s="25"/>
    </row>
    <row r="21378" spans="23:24" x14ac:dyDescent="0.2">
      <c r="W21378" s="25"/>
      <c r="X21378" s="25"/>
    </row>
    <row r="21379" spans="23:24" x14ac:dyDescent="0.2">
      <c r="W21379" s="25"/>
      <c r="X21379" s="25"/>
    </row>
    <row r="21380" spans="23:24" x14ac:dyDescent="0.2">
      <c r="W21380" s="25"/>
      <c r="X21380" s="25"/>
    </row>
    <row r="21381" spans="23:24" x14ac:dyDescent="0.2">
      <c r="W21381" s="25"/>
      <c r="X21381" s="25"/>
    </row>
    <row r="21382" spans="23:24" x14ac:dyDescent="0.2">
      <c r="W21382" s="25"/>
      <c r="X21382" s="25"/>
    </row>
    <row r="21383" spans="23:24" x14ac:dyDescent="0.2">
      <c r="W21383" s="25"/>
      <c r="X21383" s="25"/>
    </row>
    <row r="21384" spans="23:24" x14ac:dyDescent="0.2">
      <c r="W21384" s="25"/>
      <c r="X21384" s="25"/>
    </row>
    <row r="21385" spans="23:24" x14ac:dyDescent="0.2">
      <c r="W21385" s="25"/>
      <c r="X21385" s="25"/>
    </row>
    <row r="21386" spans="23:24" x14ac:dyDescent="0.2">
      <c r="W21386" s="25"/>
      <c r="X21386" s="25"/>
    </row>
    <row r="21387" spans="23:24" x14ac:dyDescent="0.2">
      <c r="W21387" s="25"/>
      <c r="X21387" s="25"/>
    </row>
    <row r="21388" spans="23:24" x14ac:dyDescent="0.2">
      <c r="W21388" s="25"/>
      <c r="X21388" s="25"/>
    </row>
    <row r="21389" spans="23:24" x14ac:dyDescent="0.2">
      <c r="W21389" s="25"/>
      <c r="X21389" s="25"/>
    </row>
    <row r="21390" spans="23:24" x14ac:dyDescent="0.2">
      <c r="W21390" s="25"/>
      <c r="X21390" s="25"/>
    </row>
    <row r="21391" spans="23:24" x14ac:dyDescent="0.2">
      <c r="W21391" s="25"/>
      <c r="X21391" s="25"/>
    </row>
    <row r="21392" spans="23:24" x14ac:dyDescent="0.2">
      <c r="W21392" s="25"/>
      <c r="X21392" s="25"/>
    </row>
    <row r="21393" spans="23:24" x14ac:dyDescent="0.2">
      <c r="W21393" s="25"/>
      <c r="X21393" s="25"/>
    </row>
    <row r="21394" spans="23:24" x14ac:dyDescent="0.2">
      <c r="W21394" s="25"/>
      <c r="X21394" s="25"/>
    </row>
    <row r="21395" spans="23:24" x14ac:dyDescent="0.2">
      <c r="W21395" s="25"/>
      <c r="X21395" s="25"/>
    </row>
    <row r="21396" spans="23:24" x14ac:dyDescent="0.2">
      <c r="W21396" s="25"/>
      <c r="X21396" s="25"/>
    </row>
    <row r="21397" spans="23:24" x14ac:dyDescent="0.2">
      <c r="W21397" s="25"/>
      <c r="X21397" s="25"/>
    </row>
    <row r="21398" spans="23:24" x14ac:dyDescent="0.2">
      <c r="W21398" s="25"/>
      <c r="X21398" s="25"/>
    </row>
    <row r="21399" spans="23:24" x14ac:dyDescent="0.2">
      <c r="W21399" s="25"/>
      <c r="X21399" s="25"/>
    </row>
    <row r="21400" spans="23:24" x14ac:dyDescent="0.2">
      <c r="W21400" s="25"/>
      <c r="X21400" s="25"/>
    </row>
    <row r="21401" spans="23:24" x14ac:dyDescent="0.2">
      <c r="W21401" s="25"/>
      <c r="X21401" s="25"/>
    </row>
    <row r="21402" spans="23:24" x14ac:dyDescent="0.2">
      <c r="W21402" s="25"/>
      <c r="X21402" s="25"/>
    </row>
    <row r="21403" spans="23:24" x14ac:dyDescent="0.2">
      <c r="W21403" s="25"/>
      <c r="X21403" s="25"/>
    </row>
    <row r="21404" spans="23:24" x14ac:dyDescent="0.2">
      <c r="W21404" s="25"/>
      <c r="X21404" s="25"/>
    </row>
    <row r="21405" spans="23:24" x14ac:dyDescent="0.2">
      <c r="W21405" s="25"/>
      <c r="X21405" s="25"/>
    </row>
    <row r="21406" spans="23:24" x14ac:dyDescent="0.2">
      <c r="W21406" s="25"/>
      <c r="X21406" s="25"/>
    </row>
    <row r="21407" spans="23:24" x14ac:dyDescent="0.2">
      <c r="W21407" s="25"/>
      <c r="X21407" s="25"/>
    </row>
    <row r="21408" spans="23:24" x14ac:dyDescent="0.2">
      <c r="W21408" s="25"/>
      <c r="X21408" s="25"/>
    </row>
    <row r="21409" spans="23:24" x14ac:dyDescent="0.2">
      <c r="W21409" s="25"/>
      <c r="X21409" s="25"/>
    </row>
    <row r="21410" spans="23:24" x14ac:dyDescent="0.2">
      <c r="W21410" s="25"/>
      <c r="X21410" s="25"/>
    </row>
    <row r="21411" spans="23:24" x14ac:dyDescent="0.2">
      <c r="W21411" s="25"/>
      <c r="X21411" s="25"/>
    </row>
    <row r="21412" spans="23:24" x14ac:dyDescent="0.2">
      <c r="W21412" s="25"/>
      <c r="X21412" s="25"/>
    </row>
    <row r="21413" spans="23:24" x14ac:dyDescent="0.2">
      <c r="W21413" s="25"/>
      <c r="X21413" s="25"/>
    </row>
    <row r="21414" spans="23:24" x14ac:dyDescent="0.2">
      <c r="W21414" s="25"/>
      <c r="X21414" s="25"/>
    </row>
    <row r="21415" spans="23:24" x14ac:dyDescent="0.2">
      <c r="W21415" s="25"/>
      <c r="X21415" s="25"/>
    </row>
    <row r="21416" spans="23:24" x14ac:dyDescent="0.2">
      <c r="W21416" s="25"/>
      <c r="X21416" s="25"/>
    </row>
    <row r="21417" spans="23:24" x14ac:dyDescent="0.2">
      <c r="W21417" s="25"/>
      <c r="X21417" s="25"/>
    </row>
    <row r="21418" spans="23:24" x14ac:dyDescent="0.2">
      <c r="W21418" s="25"/>
      <c r="X21418" s="25"/>
    </row>
    <row r="21419" spans="23:24" x14ac:dyDescent="0.2">
      <c r="W21419" s="25"/>
      <c r="X21419" s="25"/>
    </row>
    <row r="21420" spans="23:24" x14ac:dyDescent="0.2">
      <c r="W21420" s="25"/>
      <c r="X21420" s="25"/>
    </row>
    <row r="21421" spans="23:24" x14ac:dyDescent="0.2">
      <c r="W21421" s="25"/>
      <c r="X21421" s="25"/>
    </row>
    <row r="21422" spans="23:24" x14ac:dyDescent="0.2">
      <c r="W21422" s="25"/>
      <c r="X21422" s="25"/>
    </row>
    <row r="21423" spans="23:24" x14ac:dyDescent="0.2">
      <c r="W21423" s="25"/>
      <c r="X21423" s="25"/>
    </row>
    <row r="21424" spans="23:24" x14ac:dyDescent="0.2">
      <c r="W21424" s="25"/>
      <c r="X21424" s="25"/>
    </row>
    <row r="21425" spans="23:24" x14ac:dyDescent="0.2">
      <c r="W21425" s="25"/>
      <c r="X21425" s="25"/>
    </row>
    <row r="21426" spans="23:24" x14ac:dyDescent="0.2">
      <c r="W21426" s="25"/>
      <c r="X21426" s="25"/>
    </row>
    <row r="21427" spans="23:24" x14ac:dyDescent="0.2">
      <c r="W21427" s="25"/>
      <c r="X21427" s="25"/>
    </row>
    <row r="21428" spans="23:24" x14ac:dyDescent="0.2">
      <c r="W21428" s="25"/>
      <c r="X21428" s="25"/>
    </row>
    <row r="21429" spans="23:24" x14ac:dyDescent="0.2">
      <c r="W21429" s="25"/>
      <c r="X21429" s="25"/>
    </row>
    <row r="21430" spans="23:24" x14ac:dyDescent="0.2">
      <c r="W21430" s="25"/>
      <c r="X21430" s="25"/>
    </row>
    <row r="21431" spans="23:24" x14ac:dyDescent="0.2">
      <c r="W21431" s="25"/>
      <c r="X21431" s="25"/>
    </row>
    <row r="21432" spans="23:24" x14ac:dyDescent="0.2">
      <c r="W21432" s="25"/>
      <c r="X21432" s="25"/>
    </row>
    <row r="21433" spans="23:24" x14ac:dyDescent="0.2">
      <c r="W21433" s="25"/>
      <c r="X21433" s="25"/>
    </row>
    <row r="21434" spans="23:24" x14ac:dyDescent="0.2">
      <c r="W21434" s="25"/>
      <c r="X21434" s="25"/>
    </row>
    <row r="21435" spans="23:24" x14ac:dyDescent="0.2">
      <c r="W21435" s="25"/>
      <c r="X21435" s="25"/>
    </row>
    <row r="21436" spans="23:24" x14ac:dyDescent="0.2">
      <c r="W21436" s="25"/>
      <c r="X21436" s="25"/>
    </row>
    <row r="21437" spans="23:24" x14ac:dyDescent="0.2">
      <c r="W21437" s="25"/>
      <c r="X21437" s="25"/>
    </row>
    <row r="21438" spans="23:24" x14ac:dyDescent="0.2">
      <c r="W21438" s="25"/>
      <c r="X21438" s="25"/>
    </row>
    <row r="21439" spans="23:24" x14ac:dyDescent="0.2">
      <c r="W21439" s="25"/>
      <c r="X21439" s="25"/>
    </row>
    <row r="21440" spans="23:24" x14ac:dyDescent="0.2">
      <c r="W21440" s="25"/>
      <c r="X21440" s="25"/>
    </row>
    <row r="21441" spans="23:24" x14ac:dyDescent="0.2">
      <c r="W21441" s="25"/>
      <c r="X21441" s="25"/>
    </row>
    <row r="21442" spans="23:24" x14ac:dyDescent="0.2">
      <c r="W21442" s="25"/>
      <c r="X21442" s="25"/>
    </row>
    <row r="21443" spans="23:24" x14ac:dyDescent="0.2">
      <c r="W21443" s="25"/>
      <c r="X21443" s="25"/>
    </row>
    <row r="21444" spans="23:24" x14ac:dyDescent="0.2">
      <c r="W21444" s="25"/>
      <c r="X21444" s="25"/>
    </row>
    <row r="21445" spans="23:24" x14ac:dyDescent="0.2">
      <c r="W21445" s="25"/>
      <c r="X21445" s="25"/>
    </row>
    <row r="21446" spans="23:24" x14ac:dyDescent="0.2">
      <c r="W21446" s="25"/>
      <c r="X21446" s="25"/>
    </row>
    <row r="21447" spans="23:24" x14ac:dyDescent="0.2">
      <c r="W21447" s="25"/>
      <c r="X21447" s="25"/>
    </row>
    <row r="21448" spans="23:24" x14ac:dyDescent="0.2">
      <c r="W21448" s="25"/>
      <c r="X21448" s="25"/>
    </row>
    <row r="21449" spans="23:24" x14ac:dyDescent="0.2">
      <c r="W21449" s="25"/>
      <c r="X21449" s="25"/>
    </row>
    <row r="21450" spans="23:24" x14ac:dyDescent="0.2">
      <c r="W21450" s="25"/>
      <c r="X21450" s="25"/>
    </row>
    <row r="21451" spans="23:24" x14ac:dyDescent="0.2">
      <c r="W21451" s="25"/>
      <c r="X21451" s="25"/>
    </row>
    <row r="21452" spans="23:24" x14ac:dyDescent="0.2">
      <c r="W21452" s="25"/>
      <c r="X21452" s="25"/>
    </row>
    <row r="21453" spans="23:24" x14ac:dyDescent="0.2">
      <c r="W21453" s="25"/>
      <c r="X21453" s="25"/>
    </row>
    <row r="21454" spans="23:24" x14ac:dyDescent="0.2">
      <c r="W21454" s="25"/>
      <c r="X21454" s="25"/>
    </row>
    <row r="21455" spans="23:24" x14ac:dyDescent="0.2">
      <c r="W21455" s="25"/>
      <c r="X21455" s="25"/>
    </row>
    <row r="21456" spans="23:24" x14ac:dyDescent="0.2">
      <c r="W21456" s="25"/>
      <c r="X21456" s="25"/>
    </row>
    <row r="21457" spans="23:24" x14ac:dyDescent="0.2">
      <c r="W21457" s="25"/>
      <c r="X21457" s="25"/>
    </row>
    <row r="21458" spans="23:24" x14ac:dyDescent="0.2">
      <c r="W21458" s="25"/>
      <c r="X21458" s="25"/>
    </row>
    <row r="21459" spans="23:24" x14ac:dyDescent="0.2">
      <c r="W21459" s="25"/>
      <c r="X21459" s="25"/>
    </row>
    <row r="21460" spans="23:24" x14ac:dyDescent="0.2">
      <c r="W21460" s="25"/>
      <c r="X21460" s="25"/>
    </row>
    <row r="21461" spans="23:24" x14ac:dyDescent="0.2">
      <c r="W21461" s="25"/>
      <c r="X21461" s="25"/>
    </row>
    <row r="21462" spans="23:24" x14ac:dyDescent="0.2">
      <c r="W21462" s="25"/>
      <c r="X21462" s="25"/>
    </row>
    <row r="21463" spans="23:24" x14ac:dyDescent="0.2">
      <c r="W21463" s="25"/>
      <c r="X21463" s="25"/>
    </row>
    <row r="21464" spans="23:24" x14ac:dyDescent="0.2">
      <c r="W21464" s="25"/>
      <c r="X21464" s="25"/>
    </row>
    <row r="21465" spans="23:24" x14ac:dyDescent="0.2">
      <c r="W21465" s="25"/>
      <c r="X21465" s="25"/>
    </row>
    <row r="21466" spans="23:24" x14ac:dyDescent="0.2">
      <c r="W21466" s="25"/>
      <c r="X21466" s="25"/>
    </row>
    <row r="21467" spans="23:24" x14ac:dyDescent="0.2">
      <c r="W21467" s="25"/>
      <c r="X21467" s="25"/>
    </row>
    <row r="21468" spans="23:24" x14ac:dyDescent="0.2">
      <c r="W21468" s="25"/>
      <c r="X21468" s="25"/>
    </row>
    <row r="21469" spans="23:24" x14ac:dyDescent="0.2">
      <c r="W21469" s="25"/>
      <c r="X21469" s="25"/>
    </row>
    <row r="21470" spans="23:24" x14ac:dyDescent="0.2">
      <c r="W21470" s="25"/>
      <c r="X21470" s="25"/>
    </row>
    <row r="21471" spans="23:24" x14ac:dyDescent="0.2">
      <c r="W21471" s="25"/>
      <c r="X21471" s="25"/>
    </row>
    <row r="21472" spans="23:24" x14ac:dyDescent="0.2">
      <c r="W21472" s="25"/>
      <c r="X21472" s="25"/>
    </row>
    <row r="21473" spans="23:24" x14ac:dyDescent="0.2">
      <c r="W21473" s="25"/>
      <c r="X21473" s="25"/>
    </row>
    <row r="21474" spans="23:24" x14ac:dyDescent="0.2">
      <c r="W21474" s="25"/>
      <c r="X21474" s="25"/>
    </row>
    <row r="21475" spans="23:24" x14ac:dyDescent="0.2">
      <c r="W21475" s="25"/>
      <c r="X21475" s="25"/>
    </row>
    <row r="21476" spans="23:24" x14ac:dyDescent="0.2">
      <c r="W21476" s="25"/>
      <c r="X21476" s="25"/>
    </row>
    <row r="21477" spans="23:24" x14ac:dyDescent="0.2">
      <c r="W21477" s="25"/>
      <c r="X21477" s="25"/>
    </row>
    <row r="21478" spans="23:24" x14ac:dyDescent="0.2">
      <c r="W21478" s="25"/>
      <c r="X21478" s="25"/>
    </row>
    <row r="21479" spans="23:24" x14ac:dyDescent="0.2">
      <c r="W21479" s="25"/>
      <c r="X21479" s="25"/>
    </row>
    <row r="21480" spans="23:24" x14ac:dyDescent="0.2">
      <c r="W21480" s="25"/>
      <c r="X21480" s="25"/>
    </row>
    <row r="21481" spans="23:24" x14ac:dyDescent="0.2">
      <c r="W21481" s="25"/>
      <c r="X21481" s="25"/>
    </row>
    <row r="21482" spans="23:24" x14ac:dyDescent="0.2">
      <c r="W21482" s="25"/>
      <c r="X21482" s="25"/>
    </row>
    <row r="21483" spans="23:24" x14ac:dyDescent="0.2">
      <c r="W21483" s="25"/>
      <c r="X21483" s="25"/>
    </row>
    <row r="21484" spans="23:24" x14ac:dyDescent="0.2">
      <c r="W21484" s="25"/>
      <c r="X21484" s="25"/>
    </row>
    <row r="21485" spans="23:24" x14ac:dyDescent="0.2">
      <c r="W21485" s="25"/>
      <c r="X21485" s="25"/>
    </row>
    <row r="21486" spans="23:24" x14ac:dyDescent="0.2">
      <c r="W21486" s="25"/>
      <c r="X21486" s="25"/>
    </row>
    <row r="21487" spans="23:24" x14ac:dyDescent="0.2">
      <c r="W21487" s="25"/>
      <c r="X21487" s="25"/>
    </row>
    <row r="21488" spans="23:24" x14ac:dyDescent="0.2">
      <c r="W21488" s="25"/>
      <c r="X21488" s="25"/>
    </row>
    <row r="21489" spans="23:24" x14ac:dyDescent="0.2">
      <c r="W21489" s="25"/>
      <c r="X21489" s="25"/>
    </row>
    <row r="21490" spans="23:24" x14ac:dyDescent="0.2">
      <c r="W21490" s="25"/>
      <c r="X21490" s="25"/>
    </row>
    <row r="21491" spans="23:24" x14ac:dyDescent="0.2">
      <c r="W21491" s="25"/>
      <c r="X21491" s="25"/>
    </row>
    <row r="21492" spans="23:24" x14ac:dyDescent="0.2">
      <c r="W21492" s="25"/>
      <c r="X21492" s="25"/>
    </row>
    <row r="21493" spans="23:24" x14ac:dyDescent="0.2">
      <c r="W21493" s="25"/>
      <c r="X21493" s="25"/>
    </row>
    <row r="21494" spans="23:24" x14ac:dyDescent="0.2">
      <c r="W21494" s="25"/>
      <c r="X21494" s="25"/>
    </row>
    <row r="21495" spans="23:24" x14ac:dyDescent="0.2">
      <c r="W21495" s="25"/>
      <c r="X21495" s="25"/>
    </row>
    <row r="21496" spans="23:24" x14ac:dyDescent="0.2">
      <c r="W21496" s="25"/>
      <c r="X21496" s="25"/>
    </row>
    <row r="21497" spans="23:24" x14ac:dyDescent="0.2">
      <c r="W21497" s="25"/>
      <c r="X21497" s="25"/>
    </row>
    <row r="21498" spans="23:24" x14ac:dyDescent="0.2">
      <c r="W21498" s="25"/>
      <c r="X21498" s="25"/>
    </row>
    <row r="21499" spans="23:24" x14ac:dyDescent="0.2">
      <c r="W21499" s="25"/>
      <c r="X21499" s="25"/>
    </row>
    <row r="21500" spans="23:24" x14ac:dyDescent="0.2">
      <c r="W21500" s="25"/>
      <c r="X21500" s="25"/>
    </row>
    <row r="21501" spans="23:24" x14ac:dyDescent="0.2">
      <c r="W21501" s="25"/>
      <c r="X21501" s="25"/>
    </row>
    <row r="21502" spans="23:24" x14ac:dyDescent="0.2">
      <c r="W21502" s="25"/>
      <c r="X21502" s="25"/>
    </row>
    <row r="21503" spans="23:24" x14ac:dyDescent="0.2">
      <c r="W21503" s="25"/>
      <c r="X21503" s="25"/>
    </row>
    <row r="21504" spans="23:24" x14ac:dyDescent="0.2">
      <c r="W21504" s="25"/>
      <c r="X21504" s="25"/>
    </row>
    <row r="21505" spans="23:24" x14ac:dyDescent="0.2">
      <c r="W21505" s="25"/>
      <c r="X21505" s="25"/>
    </row>
    <row r="21506" spans="23:24" x14ac:dyDescent="0.2">
      <c r="W21506" s="25"/>
      <c r="X21506" s="25"/>
    </row>
    <row r="21507" spans="23:24" x14ac:dyDescent="0.2">
      <c r="W21507" s="25"/>
      <c r="X21507" s="25"/>
    </row>
    <row r="21508" spans="23:24" x14ac:dyDescent="0.2">
      <c r="W21508" s="25"/>
      <c r="X21508" s="25"/>
    </row>
    <row r="21509" spans="23:24" x14ac:dyDescent="0.2">
      <c r="W21509" s="25"/>
      <c r="X21509" s="25"/>
    </row>
    <row r="21510" spans="23:24" x14ac:dyDescent="0.2">
      <c r="W21510" s="25"/>
      <c r="X21510" s="25"/>
    </row>
    <row r="21511" spans="23:24" x14ac:dyDescent="0.2">
      <c r="W21511" s="25"/>
      <c r="X21511" s="25"/>
    </row>
    <row r="21512" spans="23:24" x14ac:dyDescent="0.2">
      <c r="W21512" s="25"/>
      <c r="X21512" s="25"/>
    </row>
    <row r="21513" spans="23:24" x14ac:dyDescent="0.2">
      <c r="W21513" s="25"/>
      <c r="X21513" s="25"/>
    </row>
    <row r="21514" spans="23:24" x14ac:dyDescent="0.2">
      <c r="W21514" s="25"/>
      <c r="X21514" s="25"/>
    </row>
    <row r="21515" spans="23:24" x14ac:dyDescent="0.2">
      <c r="W21515" s="25"/>
      <c r="X21515" s="25"/>
    </row>
    <row r="21516" spans="23:24" x14ac:dyDescent="0.2">
      <c r="W21516" s="25"/>
      <c r="X21516" s="25"/>
    </row>
    <row r="21517" spans="23:24" x14ac:dyDescent="0.2">
      <c r="W21517" s="25"/>
      <c r="X21517" s="25"/>
    </row>
    <row r="21518" spans="23:24" x14ac:dyDescent="0.2">
      <c r="W21518" s="25"/>
      <c r="X21518" s="25"/>
    </row>
    <row r="21519" spans="23:24" x14ac:dyDescent="0.2">
      <c r="W21519" s="25"/>
      <c r="X21519" s="25"/>
    </row>
    <row r="21520" spans="23:24" x14ac:dyDescent="0.2">
      <c r="W21520" s="25"/>
      <c r="X21520" s="25"/>
    </row>
    <row r="21521" spans="23:24" x14ac:dyDescent="0.2">
      <c r="W21521" s="25"/>
      <c r="X21521" s="25"/>
    </row>
    <row r="21522" spans="23:24" x14ac:dyDescent="0.2">
      <c r="W21522" s="25"/>
      <c r="X21522" s="25"/>
    </row>
    <row r="21523" spans="23:24" x14ac:dyDescent="0.2">
      <c r="W21523" s="25"/>
      <c r="X21523" s="25"/>
    </row>
    <row r="21524" spans="23:24" x14ac:dyDescent="0.2">
      <c r="W21524" s="25"/>
      <c r="X21524" s="25"/>
    </row>
    <row r="21525" spans="23:24" x14ac:dyDescent="0.2">
      <c r="W21525" s="25"/>
      <c r="X21525" s="25"/>
    </row>
    <row r="21526" spans="23:24" x14ac:dyDescent="0.2">
      <c r="W21526" s="25"/>
      <c r="X21526" s="25"/>
    </row>
    <row r="21527" spans="23:24" x14ac:dyDescent="0.2">
      <c r="W21527" s="25"/>
      <c r="X21527" s="25"/>
    </row>
    <row r="21528" spans="23:24" x14ac:dyDescent="0.2">
      <c r="W21528" s="25"/>
      <c r="X21528" s="25"/>
    </row>
    <row r="21529" spans="23:24" x14ac:dyDescent="0.2">
      <c r="W21529" s="25"/>
      <c r="X21529" s="25"/>
    </row>
    <row r="21530" spans="23:24" x14ac:dyDescent="0.2">
      <c r="W21530" s="25"/>
      <c r="X21530" s="25"/>
    </row>
    <row r="21531" spans="23:24" x14ac:dyDescent="0.2">
      <c r="W21531" s="25"/>
      <c r="X21531" s="25"/>
    </row>
    <row r="21532" spans="23:24" x14ac:dyDescent="0.2">
      <c r="W21532" s="25"/>
      <c r="X21532" s="25"/>
    </row>
    <row r="21533" spans="23:24" x14ac:dyDescent="0.2">
      <c r="W21533" s="25"/>
      <c r="X21533" s="25"/>
    </row>
    <row r="21534" spans="23:24" x14ac:dyDescent="0.2">
      <c r="W21534" s="25"/>
      <c r="X21534" s="25"/>
    </row>
    <row r="21535" spans="23:24" x14ac:dyDescent="0.2">
      <c r="W21535" s="25"/>
      <c r="X21535" s="25"/>
    </row>
    <row r="21536" spans="23:24" x14ac:dyDescent="0.2">
      <c r="W21536" s="25"/>
      <c r="X21536" s="25"/>
    </row>
    <row r="21537" spans="23:24" x14ac:dyDescent="0.2">
      <c r="W21537" s="25"/>
      <c r="X21537" s="25"/>
    </row>
    <row r="21538" spans="23:24" x14ac:dyDescent="0.2">
      <c r="W21538" s="25"/>
      <c r="X21538" s="25"/>
    </row>
    <row r="21539" spans="23:24" x14ac:dyDescent="0.2">
      <c r="W21539" s="25"/>
      <c r="X21539" s="25"/>
    </row>
    <row r="21540" spans="23:24" x14ac:dyDescent="0.2">
      <c r="W21540" s="25"/>
      <c r="X21540" s="25"/>
    </row>
    <row r="21541" spans="23:24" x14ac:dyDescent="0.2">
      <c r="W21541" s="25"/>
      <c r="X21541" s="25"/>
    </row>
    <row r="21542" spans="23:24" x14ac:dyDescent="0.2">
      <c r="W21542" s="25"/>
      <c r="X21542" s="25"/>
    </row>
    <row r="21543" spans="23:24" x14ac:dyDescent="0.2">
      <c r="W21543" s="25"/>
      <c r="X21543" s="25"/>
    </row>
    <row r="21544" spans="23:24" x14ac:dyDescent="0.2">
      <c r="W21544" s="25"/>
      <c r="X21544" s="25"/>
    </row>
    <row r="21545" spans="23:24" x14ac:dyDescent="0.2">
      <c r="W21545" s="25"/>
      <c r="X21545" s="25"/>
    </row>
    <row r="21546" spans="23:24" x14ac:dyDescent="0.2">
      <c r="W21546" s="25"/>
      <c r="X21546" s="25"/>
    </row>
    <row r="21547" spans="23:24" x14ac:dyDescent="0.2">
      <c r="W21547" s="25"/>
      <c r="X21547" s="25"/>
    </row>
    <row r="21548" spans="23:24" x14ac:dyDescent="0.2">
      <c r="W21548" s="25"/>
      <c r="X21548" s="25"/>
    </row>
    <row r="21549" spans="23:24" x14ac:dyDescent="0.2">
      <c r="W21549" s="25"/>
      <c r="X21549" s="25"/>
    </row>
    <row r="21550" spans="23:24" x14ac:dyDescent="0.2">
      <c r="W21550" s="25"/>
      <c r="X21550" s="25"/>
    </row>
    <row r="21551" spans="23:24" x14ac:dyDescent="0.2">
      <c r="W21551" s="25"/>
      <c r="X21551" s="25"/>
    </row>
    <row r="21552" spans="23:24" x14ac:dyDescent="0.2">
      <c r="W21552" s="25"/>
      <c r="X21552" s="25"/>
    </row>
    <row r="21553" spans="23:24" x14ac:dyDescent="0.2">
      <c r="W21553" s="25"/>
      <c r="X21553" s="25"/>
    </row>
    <row r="21554" spans="23:24" x14ac:dyDescent="0.2">
      <c r="W21554" s="25"/>
      <c r="X21554" s="25"/>
    </row>
    <row r="21555" spans="23:24" x14ac:dyDescent="0.2">
      <c r="W21555" s="25"/>
      <c r="X21555" s="25"/>
    </row>
    <row r="21556" spans="23:24" x14ac:dyDescent="0.2">
      <c r="W21556" s="25"/>
      <c r="X21556" s="25"/>
    </row>
    <row r="21557" spans="23:24" x14ac:dyDescent="0.2">
      <c r="W21557" s="25"/>
      <c r="X21557" s="25"/>
    </row>
    <row r="21558" spans="23:24" x14ac:dyDescent="0.2">
      <c r="W21558" s="25"/>
      <c r="X21558" s="25"/>
    </row>
    <row r="21559" spans="23:24" x14ac:dyDescent="0.2">
      <c r="W21559" s="25"/>
      <c r="X21559" s="25"/>
    </row>
    <row r="21560" spans="23:24" x14ac:dyDescent="0.2">
      <c r="W21560" s="25"/>
      <c r="X21560" s="25"/>
    </row>
    <row r="21561" spans="23:24" x14ac:dyDescent="0.2">
      <c r="W21561" s="25"/>
      <c r="X21561" s="25"/>
    </row>
    <row r="21562" spans="23:24" x14ac:dyDescent="0.2">
      <c r="W21562" s="25"/>
      <c r="X21562" s="25"/>
    </row>
    <row r="21563" spans="23:24" x14ac:dyDescent="0.2">
      <c r="W21563" s="25"/>
      <c r="X21563" s="25"/>
    </row>
    <row r="21564" spans="23:24" x14ac:dyDescent="0.2">
      <c r="W21564" s="25"/>
      <c r="X21564" s="25"/>
    </row>
    <row r="21565" spans="23:24" x14ac:dyDescent="0.2">
      <c r="W21565" s="25"/>
      <c r="X21565" s="25"/>
    </row>
    <row r="21566" spans="23:24" x14ac:dyDescent="0.2">
      <c r="W21566" s="25"/>
      <c r="X21566" s="25"/>
    </row>
    <row r="21567" spans="23:24" x14ac:dyDescent="0.2">
      <c r="W21567" s="25"/>
      <c r="X21567" s="25"/>
    </row>
    <row r="21568" spans="23:24" x14ac:dyDescent="0.2">
      <c r="W21568" s="25"/>
      <c r="X21568" s="25"/>
    </row>
    <row r="21569" spans="23:24" x14ac:dyDescent="0.2">
      <c r="W21569" s="25"/>
      <c r="X21569" s="25"/>
    </row>
    <row r="21570" spans="23:24" x14ac:dyDescent="0.2">
      <c r="W21570" s="25"/>
      <c r="X21570" s="25"/>
    </row>
    <row r="21571" spans="23:24" x14ac:dyDescent="0.2">
      <c r="W21571" s="25"/>
      <c r="X21571" s="25"/>
    </row>
    <row r="21572" spans="23:24" x14ac:dyDescent="0.2">
      <c r="W21572" s="25"/>
      <c r="X21572" s="25"/>
    </row>
    <row r="21573" spans="23:24" x14ac:dyDescent="0.2">
      <c r="W21573" s="25"/>
      <c r="X21573" s="25"/>
    </row>
    <row r="21574" spans="23:24" x14ac:dyDescent="0.2">
      <c r="W21574" s="25"/>
      <c r="X21574" s="25"/>
    </row>
    <row r="21575" spans="23:24" x14ac:dyDescent="0.2">
      <c r="W21575" s="25"/>
      <c r="X21575" s="25"/>
    </row>
    <row r="21576" spans="23:24" x14ac:dyDescent="0.2">
      <c r="W21576" s="25"/>
      <c r="X21576" s="25"/>
    </row>
    <row r="21577" spans="23:24" x14ac:dyDescent="0.2">
      <c r="W21577" s="25"/>
      <c r="X21577" s="25"/>
    </row>
    <row r="21578" spans="23:24" x14ac:dyDescent="0.2">
      <c r="W21578" s="25"/>
      <c r="X21578" s="25"/>
    </row>
    <row r="21579" spans="23:24" x14ac:dyDescent="0.2">
      <c r="W21579" s="25"/>
      <c r="X21579" s="25"/>
    </row>
    <row r="21580" spans="23:24" x14ac:dyDescent="0.2">
      <c r="W21580" s="25"/>
      <c r="X21580" s="25"/>
    </row>
    <row r="21581" spans="23:24" x14ac:dyDescent="0.2">
      <c r="W21581" s="25"/>
      <c r="X21581" s="25"/>
    </row>
    <row r="21582" spans="23:24" x14ac:dyDescent="0.2">
      <c r="W21582" s="25"/>
      <c r="X21582" s="25"/>
    </row>
    <row r="21583" spans="23:24" x14ac:dyDescent="0.2">
      <c r="W21583" s="25"/>
      <c r="X21583" s="25"/>
    </row>
    <row r="21584" spans="23:24" x14ac:dyDescent="0.2">
      <c r="W21584" s="25"/>
      <c r="X21584" s="25"/>
    </row>
    <row r="21585" spans="23:24" x14ac:dyDescent="0.2">
      <c r="W21585" s="25"/>
      <c r="X21585" s="25"/>
    </row>
    <row r="21586" spans="23:24" x14ac:dyDescent="0.2">
      <c r="W21586" s="25"/>
      <c r="X21586" s="25"/>
    </row>
    <row r="21587" spans="23:24" x14ac:dyDescent="0.2">
      <c r="W21587" s="25"/>
      <c r="X21587" s="25"/>
    </row>
    <row r="21588" spans="23:24" x14ac:dyDescent="0.2">
      <c r="W21588" s="25"/>
      <c r="X21588" s="25"/>
    </row>
    <row r="21589" spans="23:24" x14ac:dyDescent="0.2">
      <c r="W21589" s="25"/>
      <c r="X21589" s="25"/>
    </row>
    <row r="21590" spans="23:24" x14ac:dyDescent="0.2">
      <c r="W21590" s="25"/>
      <c r="X21590" s="25"/>
    </row>
    <row r="21591" spans="23:24" x14ac:dyDescent="0.2">
      <c r="W21591" s="25"/>
      <c r="X21591" s="25"/>
    </row>
    <row r="21592" spans="23:24" x14ac:dyDescent="0.2">
      <c r="W21592" s="25"/>
      <c r="X21592" s="25"/>
    </row>
    <row r="21593" spans="23:24" x14ac:dyDescent="0.2">
      <c r="W21593" s="25"/>
      <c r="X21593" s="25"/>
    </row>
    <row r="21594" spans="23:24" x14ac:dyDescent="0.2">
      <c r="W21594" s="25"/>
      <c r="X21594" s="25"/>
    </row>
    <row r="21595" spans="23:24" x14ac:dyDescent="0.2">
      <c r="W21595" s="25"/>
      <c r="X21595" s="25"/>
    </row>
    <row r="21596" spans="23:24" x14ac:dyDescent="0.2">
      <c r="W21596" s="25"/>
      <c r="X21596" s="25"/>
    </row>
    <row r="21597" spans="23:24" x14ac:dyDescent="0.2">
      <c r="W21597" s="25"/>
      <c r="X21597" s="25"/>
    </row>
    <row r="21598" spans="23:24" x14ac:dyDescent="0.2">
      <c r="W21598" s="25"/>
      <c r="X21598" s="25"/>
    </row>
    <row r="21599" spans="23:24" x14ac:dyDescent="0.2">
      <c r="W21599" s="25"/>
      <c r="X21599" s="25"/>
    </row>
    <row r="21600" spans="23:24" x14ac:dyDescent="0.2">
      <c r="W21600" s="25"/>
      <c r="X21600" s="25"/>
    </row>
    <row r="21601" spans="23:24" x14ac:dyDescent="0.2">
      <c r="W21601" s="25"/>
      <c r="X21601" s="25"/>
    </row>
    <row r="21602" spans="23:24" x14ac:dyDescent="0.2">
      <c r="W21602" s="25"/>
      <c r="X21602" s="25"/>
    </row>
    <row r="21603" spans="23:24" x14ac:dyDescent="0.2">
      <c r="W21603" s="25"/>
      <c r="X21603" s="25"/>
    </row>
    <row r="21604" spans="23:24" x14ac:dyDescent="0.2">
      <c r="W21604" s="25"/>
      <c r="X21604" s="25"/>
    </row>
    <row r="21605" spans="23:24" x14ac:dyDescent="0.2">
      <c r="W21605" s="25"/>
      <c r="X21605" s="25"/>
    </row>
    <row r="21606" spans="23:24" x14ac:dyDescent="0.2">
      <c r="W21606" s="25"/>
      <c r="X21606" s="25"/>
    </row>
    <row r="21607" spans="23:24" x14ac:dyDescent="0.2">
      <c r="W21607" s="25"/>
      <c r="X21607" s="25"/>
    </row>
    <row r="21608" spans="23:24" x14ac:dyDescent="0.2">
      <c r="W21608" s="25"/>
      <c r="X21608" s="25"/>
    </row>
    <row r="21609" spans="23:24" x14ac:dyDescent="0.2">
      <c r="W21609" s="25"/>
      <c r="X21609" s="25"/>
    </row>
    <row r="21610" spans="23:24" x14ac:dyDescent="0.2">
      <c r="W21610" s="25"/>
      <c r="X21610" s="25"/>
    </row>
    <row r="21611" spans="23:24" x14ac:dyDescent="0.2">
      <c r="W21611" s="25"/>
      <c r="X21611" s="25"/>
    </row>
    <row r="21612" spans="23:24" x14ac:dyDescent="0.2">
      <c r="W21612" s="25"/>
      <c r="X21612" s="25"/>
    </row>
    <row r="21613" spans="23:24" x14ac:dyDescent="0.2">
      <c r="W21613" s="25"/>
      <c r="X21613" s="25"/>
    </row>
    <row r="21614" spans="23:24" x14ac:dyDescent="0.2">
      <c r="W21614" s="25"/>
      <c r="X21614" s="25"/>
    </row>
    <row r="21615" spans="23:24" x14ac:dyDescent="0.2">
      <c r="W21615" s="25"/>
      <c r="X21615" s="25"/>
    </row>
    <row r="21616" spans="23:24" x14ac:dyDescent="0.2">
      <c r="W21616" s="25"/>
      <c r="X21616" s="25"/>
    </row>
    <row r="21617" spans="23:24" x14ac:dyDescent="0.2">
      <c r="W21617" s="25"/>
      <c r="X21617" s="25"/>
    </row>
    <row r="21618" spans="23:24" x14ac:dyDescent="0.2">
      <c r="W21618" s="25"/>
      <c r="X21618" s="25"/>
    </row>
    <row r="21619" spans="23:24" x14ac:dyDescent="0.2">
      <c r="W21619" s="25"/>
      <c r="X21619" s="25"/>
    </row>
    <row r="21620" spans="23:24" x14ac:dyDescent="0.2">
      <c r="W21620" s="25"/>
      <c r="X21620" s="25"/>
    </row>
    <row r="21621" spans="23:24" x14ac:dyDescent="0.2">
      <c r="W21621" s="25"/>
      <c r="X21621" s="25"/>
    </row>
    <row r="21622" spans="23:24" x14ac:dyDescent="0.2">
      <c r="W21622" s="25"/>
      <c r="X21622" s="25"/>
    </row>
    <row r="21623" spans="23:24" x14ac:dyDescent="0.2">
      <c r="W21623" s="25"/>
      <c r="X21623" s="25"/>
    </row>
    <row r="21624" spans="23:24" x14ac:dyDescent="0.2">
      <c r="W21624" s="25"/>
      <c r="X21624" s="25"/>
    </row>
    <row r="21625" spans="23:24" x14ac:dyDescent="0.2">
      <c r="W21625" s="25"/>
      <c r="X21625" s="25"/>
    </row>
    <row r="21626" spans="23:24" x14ac:dyDescent="0.2">
      <c r="W21626" s="25"/>
      <c r="X21626" s="25"/>
    </row>
    <row r="21627" spans="23:24" x14ac:dyDescent="0.2">
      <c r="W21627" s="25"/>
      <c r="X21627" s="25"/>
    </row>
    <row r="21628" spans="23:24" x14ac:dyDescent="0.2">
      <c r="W21628" s="25"/>
      <c r="X21628" s="25"/>
    </row>
    <row r="21629" spans="23:24" x14ac:dyDescent="0.2">
      <c r="W21629" s="25"/>
      <c r="X21629" s="25"/>
    </row>
    <row r="21630" spans="23:24" x14ac:dyDescent="0.2">
      <c r="W21630" s="25"/>
      <c r="X21630" s="25"/>
    </row>
    <row r="21631" spans="23:24" x14ac:dyDescent="0.2">
      <c r="W21631" s="25"/>
      <c r="X21631" s="25"/>
    </row>
    <row r="21632" spans="23:24" x14ac:dyDescent="0.2">
      <c r="W21632" s="25"/>
      <c r="X21632" s="25"/>
    </row>
    <row r="21633" spans="23:24" x14ac:dyDescent="0.2">
      <c r="W21633" s="25"/>
      <c r="X21633" s="25"/>
    </row>
    <row r="21634" spans="23:24" x14ac:dyDescent="0.2">
      <c r="W21634" s="25"/>
      <c r="X21634" s="25"/>
    </row>
    <row r="21635" spans="23:24" x14ac:dyDescent="0.2">
      <c r="W21635" s="25"/>
      <c r="X21635" s="25"/>
    </row>
    <row r="21636" spans="23:24" x14ac:dyDescent="0.2">
      <c r="W21636" s="25"/>
      <c r="X21636" s="25"/>
    </row>
    <row r="21637" spans="23:24" x14ac:dyDescent="0.2">
      <c r="W21637" s="25"/>
      <c r="X21637" s="25"/>
    </row>
    <row r="21638" spans="23:24" x14ac:dyDescent="0.2">
      <c r="W21638" s="25"/>
      <c r="X21638" s="25"/>
    </row>
    <row r="21639" spans="23:24" x14ac:dyDescent="0.2">
      <c r="W21639" s="25"/>
      <c r="X21639" s="25"/>
    </row>
    <row r="21640" spans="23:24" x14ac:dyDescent="0.2">
      <c r="W21640" s="25"/>
      <c r="X21640" s="25"/>
    </row>
    <row r="21641" spans="23:24" x14ac:dyDescent="0.2">
      <c r="W21641" s="25"/>
      <c r="X21641" s="25"/>
    </row>
    <row r="21642" spans="23:24" x14ac:dyDescent="0.2">
      <c r="W21642" s="25"/>
      <c r="X21642" s="25"/>
    </row>
    <row r="21643" spans="23:24" x14ac:dyDescent="0.2">
      <c r="W21643" s="25"/>
      <c r="X21643" s="25"/>
    </row>
    <row r="21644" spans="23:24" x14ac:dyDescent="0.2">
      <c r="W21644" s="25"/>
      <c r="X21644" s="25"/>
    </row>
    <row r="21645" spans="23:24" x14ac:dyDescent="0.2">
      <c r="W21645" s="25"/>
      <c r="X21645" s="25"/>
    </row>
    <row r="21646" spans="23:24" x14ac:dyDescent="0.2">
      <c r="W21646" s="25"/>
      <c r="X21646" s="25"/>
    </row>
    <row r="21647" spans="23:24" x14ac:dyDescent="0.2">
      <c r="W21647" s="25"/>
      <c r="X21647" s="25"/>
    </row>
    <row r="21648" spans="23:24" x14ac:dyDescent="0.2">
      <c r="W21648" s="25"/>
      <c r="X21648" s="25"/>
    </row>
    <row r="21649" spans="23:24" x14ac:dyDescent="0.2">
      <c r="W21649" s="25"/>
      <c r="X21649" s="25"/>
    </row>
    <row r="21650" spans="23:24" x14ac:dyDescent="0.2">
      <c r="W21650" s="25"/>
      <c r="X21650" s="25"/>
    </row>
    <row r="21651" spans="23:24" x14ac:dyDescent="0.2">
      <c r="W21651" s="25"/>
      <c r="X21651" s="25"/>
    </row>
    <row r="21652" spans="23:24" x14ac:dyDescent="0.2">
      <c r="W21652" s="25"/>
      <c r="X21652" s="25"/>
    </row>
    <row r="21653" spans="23:24" x14ac:dyDescent="0.2">
      <c r="W21653" s="25"/>
      <c r="X21653" s="25"/>
    </row>
    <row r="21654" spans="23:24" x14ac:dyDescent="0.2">
      <c r="W21654" s="25"/>
      <c r="X21654" s="25"/>
    </row>
    <row r="21655" spans="23:24" x14ac:dyDescent="0.2">
      <c r="W21655" s="25"/>
      <c r="X21655" s="25"/>
    </row>
    <row r="21656" spans="23:24" x14ac:dyDescent="0.2">
      <c r="W21656" s="25"/>
      <c r="X21656" s="25"/>
    </row>
    <row r="21657" spans="23:24" x14ac:dyDescent="0.2">
      <c r="W21657" s="25"/>
      <c r="X21657" s="25"/>
    </row>
    <row r="21658" spans="23:24" x14ac:dyDescent="0.2">
      <c r="W21658" s="25"/>
      <c r="X21658" s="25"/>
    </row>
    <row r="21659" spans="23:24" x14ac:dyDescent="0.2">
      <c r="W21659" s="25"/>
      <c r="X21659" s="25"/>
    </row>
    <row r="21660" spans="23:24" x14ac:dyDescent="0.2">
      <c r="W21660" s="25"/>
      <c r="X21660" s="25"/>
    </row>
    <row r="21661" spans="23:24" x14ac:dyDescent="0.2">
      <c r="W21661" s="25"/>
      <c r="X21661" s="25"/>
    </row>
    <row r="21662" spans="23:24" x14ac:dyDescent="0.2">
      <c r="W21662" s="25"/>
      <c r="X21662" s="25"/>
    </row>
    <row r="21663" spans="23:24" x14ac:dyDescent="0.2">
      <c r="W21663" s="25"/>
      <c r="X21663" s="25"/>
    </row>
    <row r="21664" spans="23:24" x14ac:dyDescent="0.2">
      <c r="W21664" s="25"/>
      <c r="X21664" s="25"/>
    </row>
    <row r="21665" spans="23:24" x14ac:dyDescent="0.2">
      <c r="W21665" s="25"/>
      <c r="X21665" s="25"/>
    </row>
    <row r="21666" spans="23:24" x14ac:dyDescent="0.2">
      <c r="W21666" s="25"/>
      <c r="X21666" s="25"/>
    </row>
    <row r="21667" spans="23:24" x14ac:dyDescent="0.2">
      <c r="W21667" s="25"/>
      <c r="X21667" s="25"/>
    </row>
    <row r="21668" spans="23:24" x14ac:dyDescent="0.2">
      <c r="W21668" s="25"/>
      <c r="X21668" s="25"/>
    </row>
    <row r="21669" spans="23:24" x14ac:dyDescent="0.2">
      <c r="W21669" s="25"/>
      <c r="X21669" s="25"/>
    </row>
    <row r="21670" spans="23:24" x14ac:dyDescent="0.2">
      <c r="W21670" s="25"/>
      <c r="X21670" s="25"/>
    </row>
    <row r="21671" spans="23:24" x14ac:dyDescent="0.2">
      <c r="W21671" s="25"/>
      <c r="X21671" s="25"/>
    </row>
    <row r="21672" spans="23:24" x14ac:dyDescent="0.2">
      <c r="W21672" s="25"/>
      <c r="X21672" s="25"/>
    </row>
    <row r="21673" spans="23:24" x14ac:dyDescent="0.2">
      <c r="W21673" s="25"/>
      <c r="X21673" s="25"/>
    </row>
    <row r="21674" spans="23:24" x14ac:dyDescent="0.2">
      <c r="W21674" s="25"/>
      <c r="X21674" s="25"/>
    </row>
    <row r="21675" spans="23:24" x14ac:dyDescent="0.2">
      <c r="W21675" s="25"/>
      <c r="X21675" s="25"/>
    </row>
    <row r="21676" spans="23:24" x14ac:dyDescent="0.2">
      <c r="W21676" s="25"/>
      <c r="X21676" s="25"/>
    </row>
    <row r="21677" spans="23:24" x14ac:dyDescent="0.2">
      <c r="W21677" s="25"/>
      <c r="X21677" s="25"/>
    </row>
    <row r="21678" spans="23:24" x14ac:dyDescent="0.2">
      <c r="W21678" s="25"/>
      <c r="X21678" s="25"/>
    </row>
    <row r="21679" spans="23:24" x14ac:dyDescent="0.2">
      <c r="W21679" s="25"/>
      <c r="X21679" s="25"/>
    </row>
    <row r="21680" spans="23:24" x14ac:dyDescent="0.2">
      <c r="W21680" s="25"/>
      <c r="X21680" s="25"/>
    </row>
    <row r="21681" spans="23:24" x14ac:dyDescent="0.2">
      <c r="W21681" s="25"/>
      <c r="X21681" s="25"/>
    </row>
    <row r="21682" spans="23:24" x14ac:dyDescent="0.2">
      <c r="W21682" s="25"/>
      <c r="X21682" s="25"/>
    </row>
    <row r="21683" spans="23:24" x14ac:dyDescent="0.2">
      <c r="W21683" s="25"/>
      <c r="X21683" s="25"/>
    </row>
    <row r="21684" spans="23:24" x14ac:dyDescent="0.2">
      <c r="W21684" s="25"/>
      <c r="X21684" s="25"/>
    </row>
    <row r="21685" spans="23:24" x14ac:dyDescent="0.2">
      <c r="W21685" s="25"/>
      <c r="X21685" s="25"/>
    </row>
    <row r="21686" spans="23:24" x14ac:dyDescent="0.2">
      <c r="W21686" s="25"/>
      <c r="X21686" s="25"/>
    </row>
    <row r="21687" spans="23:24" x14ac:dyDescent="0.2">
      <c r="W21687" s="25"/>
      <c r="X21687" s="25"/>
    </row>
    <row r="21688" spans="23:24" x14ac:dyDescent="0.2">
      <c r="W21688" s="25"/>
      <c r="X21688" s="25"/>
    </row>
    <row r="21689" spans="23:24" x14ac:dyDescent="0.2">
      <c r="W21689" s="25"/>
      <c r="X21689" s="25"/>
    </row>
    <row r="21690" spans="23:24" x14ac:dyDescent="0.2">
      <c r="W21690" s="25"/>
      <c r="X21690" s="25"/>
    </row>
    <row r="21691" spans="23:24" x14ac:dyDescent="0.2">
      <c r="W21691" s="25"/>
      <c r="X21691" s="25"/>
    </row>
    <row r="21692" spans="23:24" x14ac:dyDescent="0.2">
      <c r="W21692" s="25"/>
      <c r="X21692" s="25"/>
    </row>
    <row r="21693" spans="23:24" x14ac:dyDescent="0.2">
      <c r="W21693" s="25"/>
      <c r="X21693" s="25"/>
    </row>
    <row r="21694" spans="23:24" x14ac:dyDescent="0.2">
      <c r="W21694" s="25"/>
      <c r="X21694" s="25"/>
    </row>
    <row r="21695" spans="23:24" x14ac:dyDescent="0.2">
      <c r="W21695" s="25"/>
      <c r="X21695" s="25"/>
    </row>
    <row r="21696" spans="23:24" x14ac:dyDescent="0.2">
      <c r="W21696" s="25"/>
      <c r="X21696" s="25"/>
    </row>
    <row r="21697" spans="23:24" x14ac:dyDescent="0.2">
      <c r="W21697" s="25"/>
      <c r="X21697" s="25"/>
    </row>
    <row r="21698" spans="23:24" x14ac:dyDescent="0.2">
      <c r="W21698" s="25"/>
      <c r="X21698" s="25"/>
    </row>
    <row r="21699" spans="23:24" x14ac:dyDescent="0.2">
      <c r="W21699" s="25"/>
      <c r="X21699" s="25"/>
    </row>
    <row r="21700" spans="23:24" x14ac:dyDescent="0.2">
      <c r="W21700" s="25"/>
      <c r="X21700" s="25"/>
    </row>
    <row r="21701" spans="23:24" x14ac:dyDescent="0.2">
      <c r="W21701" s="25"/>
      <c r="X21701" s="25"/>
    </row>
    <row r="21702" spans="23:24" x14ac:dyDescent="0.2">
      <c r="W21702" s="25"/>
      <c r="X21702" s="25"/>
    </row>
    <row r="21703" spans="23:24" x14ac:dyDescent="0.2">
      <c r="W21703" s="25"/>
      <c r="X21703" s="25"/>
    </row>
    <row r="21704" spans="23:24" x14ac:dyDescent="0.2">
      <c r="W21704" s="25"/>
      <c r="X21704" s="25"/>
    </row>
    <row r="21705" spans="23:24" x14ac:dyDescent="0.2">
      <c r="W21705" s="25"/>
      <c r="X21705" s="25"/>
    </row>
    <row r="21706" spans="23:24" x14ac:dyDescent="0.2">
      <c r="W21706" s="25"/>
      <c r="X21706" s="25"/>
    </row>
    <row r="21707" spans="23:24" x14ac:dyDescent="0.2">
      <c r="W21707" s="25"/>
      <c r="X21707" s="25"/>
    </row>
    <row r="21708" spans="23:24" x14ac:dyDescent="0.2">
      <c r="W21708" s="25"/>
      <c r="X21708" s="25"/>
    </row>
    <row r="21709" spans="23:24" x14ac:dyDescent="0.2">
      <c r="W21709" s="25"/>
      <c r="X21709" s="25"/>
    </row>
    <row r="21710" spans="23:24" x14ac:dyDescent="0.2">
      <c r="W21710" s="25"/>
      <c r="X21710" s="25"/>
    </row>
    <row r="21711" spans="23:24" x14ac:dyDescent="0.2">
      <c r="W21711" s="25"/>
      <c r="X21711" s="25"/>
    </row>
    <row r="21712" spans="23:24" x14ac:dyDescent="0.2">
      <c r="W21712" s="25"/>
      <c r="X21712" s="25"/>
    </row>
    <row r="21713" spans="23:24" x14ac:dyDescent="0.2">
      <c r="W21713" s="25"/>
      <c r="X21713" s="25"/>
    </row>
    <row r="21714" spans="23:24" x14ac:dyDescent="0.2">
      <c r="W21714" s="25"/>
      <c r="X21714" s="25"/>
    </row>
    <row r="21715" spans="23:24" x14ac:dyDescent="0.2">
      <c r="W21715" s="25"/>
      <c r="X21715" s="25"/>
    </row>
    <row r="21716" spans="23:24" x14ac:dyDescent="0.2">
      <c r="W21716" s="25"/>
      <c r="X21716" s="25"/>
    </row>
    <row r="21717" spans="23:24" x14ac:dyDescent="0.2">
      <c r="W21717" s="25"/>
      <c r="X21717" s="25"/>
    </row>
    <row r="21718" spans="23:24" x14ac:dyDescent="0.2">
      <c r="W21718" s="25"/>
      <c r="X21718" s="25"/>
    </row>
    <row r="21719" spans="23:24" x14ac:dyDescent="0.2">
      <c r="W21719" s="25"/>
      <c r="X21719" s="25"/>
    </row>
    <row r="21720" spans="23:24" x14ac:dyDescent="0.2">
      <c r="W21720" s="25"/>
      <c r="X21720" s="25"/>
    </row>
    <row r="21721" spans="23:24" x14ac:dyDescent="0.2">
      <c r="W21721" s="25"/>
      <c r="X21721" s="25"/>
    </row>
    <row r="21722" spans="23:24" x14ac:dyDescent="0.2">
      <c r="W21722" s="25"/>
      <c r="X21722" s="25"/>
    </row>
    <row r="21723" spans="23:24" x14ac:dyDescent="0.2">
      <c r="W21723" s="25"/>
      <c r="X21723" s="25"/>
    </row>
    <row r="21724" spans="23:24" x14ac:dyDescent="0.2">
      <c r="W21724" s="25"/>
      <c r="X21724" s="25"/>
    </row>
    <row r="21725" spans="23:24" x14ac:dyDescent="0.2">
      <c r="W21725" s="25"/>
      <c r="X21725" s="25"/>
    </row>
    <row r="21726" spans="23:24" x14ac:dyDescent="0.2">
      <c r="W21726" s="25"/>
      <c r="X21726" s="25"/>
    </row>
    <row r="21727" spans="23:24" x14ac:dyDescent="0.2">
      <c r="W21727" s="25"/>
      <c r="X21727" s="25"/>
    </row>
    <row r="21728" spans="23:24" x14ac:dyDescent="0.2">
      <c r="W21728" s="25"/>
      <c r="X21728" s="25"/>
    </row>
    <row r="21729" spans="23:24" x14ac:dyDescent="0.2">
      <c r="W21729" s="25"/>
      <c r="X21729" s="25"/>
    </row>
    <row r="21730" spans="23:24" x14ac:dyDescent="0.2">
      <c r="W21730" s="25"/>
      <c r="X21730" s="25"/>
    </row>
    <row r="21731" spans="23:24" x14ac:dyDescent="0.2">
      <c r="W21731" s="25"/>
      <c r="X21731" s="25"/>
    </row>
    <row r="21732" spans="23:24" x14ac:dyDescent="0.2">
      <c r="W21732" s="25"/>
      <c r="X21732" s="25"/>
    </row>
    <row r="21733" spans="23:24" x14ac:dyDescent="0.2">
      <c r="W21733" s="25"/>
      <c r="X21733" s="25"/>
    </row>
    <row r="21734" spans="23:24" x14ac:dyDescent="0.2">
      <c r="W21734" s="25"/>
      <c r="X21734" s="25"/>
    </row>
    <row r="21735" spans="23:24" x14ac:dyDescent="0.2">
      <c r="W21735" s="25"/>
      <c r="X21735" s="25"/>
    </row>
    <row r="21736" spans="23:24" x14ac:dyDescent="0.2">
      <c r="W21736" s="25"/>
      <c r="X21736" s="25"/>
    </row>
    <row r="21737" spans="23:24" x14ac:dyDescent="0.2">
      <c r="W21737" s="25"/>
      <c r="X21737" s="25"/>
    </row>
    <row r="21738" spans="23:24" x14ac:dyDescent="0.2">
      <c r="W21738" s="25"/>
      <c r="X21738" s="25"/>
    </row>
    <row r="21739" spans="23:24" x14ac:dyDescent="0.2">
      <c r="W21739" s="25"/>
      <c r="X21739" s="25"/>
    </row>
    <row r="21740" spans="23:24" x14ac:dyDescent="0.2">
      <c r="W21740" s="25"/>
      <c r="X21740" s="25"/>
    </row>
    <row r="21741" spans="23:24" x14ac:dyDescent="0.2">
      <c r="W21741" s="25"/>
      <c r="X21741" s="25"/>
    </row>
    <row r="21742" spans="23:24" x14ac:dyDescent="0.2">
      <c r="W21742" s="25"/>
      <c r="X21742" s="25"/>
    </row>
    <row r="21743" spans="23:24" x14ac:dyDescent="0.2">
      <c r="W21743" s="25"/>
      <c r="X21743" s="25"/>
    </row>
    <row r="21744" spans="23:24" x14ac:dyDescent="0.2">
      <c r="W21744" s="25"/>
      <c r="X21744" s="25"/>
    </row>
    <row r="21745" spans="23:24" x14ac:dyDescent="0.2">
      <c r="W21745" s="25"/>
      <c r="X21745" s="25"/>
    </row>
    <row r="21746" spans="23:24" x14ac:dyDescent="0.2">
      <c r="W21746" s="25"/>
      <c r="X21746" s="25"/>
    </row>
    <row r="21747" spans="23:24" x14ac:dyDescent="0.2">
      <c r="W21747" s="25"/>
      <c r="X21747" s="25"/>
    </row>
    <row r="21748" spans="23:24" x14ac:dyDescent="0.2">
      <c r="W21748" s="25"/>
      <c r="X21748" s="25"/>
    </row>
    <row r="21749" spans="23:24" x14ac:dyDescent="0.2">
      <c r="W21749" s="25"/>
      <c r="X21749" s="25"/>
    </row>
    <row r="21750" spans="23:24" x14ac:dyDescent="0.2">
      <c r="W21750" s="25"/>
      <c r="X21750" s="25"/>
    </row>
    <row r="21751" spans="23:24" x14ac:dyDescent="0.2">
      <c r="W21751" s="25"/>
      <c r="X21751" s="25"/>
    </row>
    <row r="21752" spans="23:24" x14ac:dyDescent="0.2">
      <c r="W21752" s="25"/>
      <c r="X21752" s="25"/>
    </row>
    <row r="21753" spans="23:24" x14ac:dyDescent="0.2">
      <c r="W21753" s="25"/>
      <c r="X21753" s="25"/>
    </row>
    <row r="21754" spans="23:24" x14ac:dyDescent="0.2">
      <c r="W21754" s="25"/>
      <c r="X21754" s="25"/>
    </row>
    <row r="21755" spans="23:24" x14ac:dyDescent="0.2">
      <c r="W21755" s="25"/>
      <c r="X21755" s="25"/>
    </row>
    <row r="21756" spans="23:24" x14ac:dyDescent="0.2">
      <c r="W21756" s="25"/>
      <c r="X21756" s="25"/>
    </row>
    <row r="21757" spans="23:24" x14ac:dyDescent="0.2">
      <c r="W21757" s="25"/>
      <c r="X21757" s="25"/>
    </row>
    <row r="21758" spans="23:24" x14ac:dyDescent="0.2">
      <c r="W21758" s="25"/>
      <c r="X21758" s="25"/>
    </row>
    <row r="21759" spans="23:24" x14ac:dyDescent="0.2">
      <c r="W21759" s="25"/>
      <c r="X21759" s="25"/>
    </row>
    <row r="21760" spans="23:24" x14ac:dyDescent="0.2">
      <c r="W21760" s="25"/>
      <c r="X21760" s="25"/>
    </row>
    <row r="21761" spans="23:24" x14ac:dyDescent="0.2">
      <c r="W21761" s="25"/>
      <c r="X21761" s="25"/>
    </row>
    <row r="21762" spans="23:24" x14ac:dyDescent="0.2">
      <c r="W21762" s="25"/>
      <c r="X21762" s="25"/>
    </row>
    <row r="21763" spans="23:24" x14ac:dyDescent="0.2">
      <c r="W21763" s="25"/>
      <c r="X21763" s="25"/>
    </row>
    <row r="21764" spans="23:24" x14ac:dyDescent="0.2">
      <c r="W21764" s="25"/>
      <c r="X21764" s="25"/>
    </row>
    <row r="21765" spans="23:24" x14ac:dyDescent="0.2">
      <c r="W21765" s="25"/>
      <c r="X21765" s="25"/>
    </row>
    <row r="21766" spans="23:24" x14ac:dyDescent="0.2">
      <c r="W21766" s="25"/>
      <c r="X21766" s="25"/>
    </row>
    <row r="21767" spans="23:24" x14ac:dyDescent="0.2">
      <c r="W21767" s="25"/>
      <c r="X21767" s="25"/>
    </row>
    <row r="21768" spans="23:24" x14ac:dyDescent="0.2">
      <c r="W21768" s="25"/>
      <c r="X21768" s="25"/>
    </row>
    <row r="21769" spans="23:24" x14ac:dyDescent="0.2">
      <c r="W21769" s="25"/>
      <c r="X21769" s="25"/>
    </row>
    <row r="21770" spans="23:24" x14ac:dyDescent="0.2">
      <c r="W21770" s="25"/>
      <c r="X21770" s="25"/>
    </row>
    <row r="21771" spans="23:24" x14ac:dyDescent="0.2">
      <c r="W21771" s="25"/>
      <c r="X21771" s="25"/>
    </row>
    <row r="21772" spans="23:24" x14ac:dyDescent="0.2">
      <c r="W21772" s="25"/>
      <c r="X21772" s="25"/>
    </row>
    <row r="21773" spans="23:24" x14ac:dyDescent="0.2">
      <c r="W21773" s="25"/>
      <c r="X21773" s="25"/>
    </row>
    <row r="21774" spans="23:24" x14ac:dyDescent="0.2">
      <c r="W21774" s="25"/>
      <c r="X21774" s="25"/>
    </row>
    <row r="21775" spans="23:24" x14ac:dyDescent="0.2">
      <c r="W21775" s="25"/>
      <c r="X21775" s="25"/>
    </row>
    <row r="21776" spans="23:24" x14ac:dyDescent="0.2">
      <c r="W21776" s="25"/>
      <c r="X21776" s="25"/>
    </row>
    <row r="21777" spans="23:24" x14ac:dyDescent="0.2">
      <c r="W21777" s="25"/>
      <c r="X21777" s="25"/>
    </row>
    <row r="21778" spans="23:24" x14ac:dyDescent="0.2">
      <c r="W21778" s="25"/>
      <c r="X21778" s="25"/>
    </row>
    <row r="21779" spans="23:24" x14ac:dyDescent="0.2">
      <c r="W21779" s="25"/>
      <c r="X21779" s="25"/>
    </row>
    <row r="21780" spans="23:24" x14ac:dyDescent="0.2">
      <c r="W21780" s="25"/>
      <c r="X21780" s="25"/>
    </row>
    <row r="21781" spans="23:24" x14ac:dyDescent="0.2">
      <c r="W21781" s="25"/>
      <c r="X21781" s="25"/>
    </row>
    <row r="21782" spans="23:24" x14ac:dyDescent="0.2">
      <c r="W21782" s="25"/>
      <c r="X21782" s="25"/>
    </row>
    <row r="21783" spans="23:24" x14ac:dyDescent="0.2">
      <c r="W21783" s="25"/>
      <c r="X21783" s="25"/>
    </row>
    <row r="21784" spans="23:24" x14ac:dyDescent="0.2">
      <c r="W21784" s="25"/>
      <c r="X21784" s="25"/>
    </row>
    <row r="21785" spans="23:24" x14ac:dyDescent="0.2">
      <c r="W21785" s="25"/>
      <c r="X21785" s="25"/>
    </row>
    <row r="21786" spans="23:24" x14ac:dyDescent="0.2">
      <c r="W21786" s="25"/>
      <c r="X21786" s="25"/>
    </row>
    <row r="21787" spans="23:24" x14ac:dyDescent="0.2">
      <c r="W21787" s="25"/>
      <c r="X21787" s="25"/>
    </row>
    <row r="21788" spans="23:24" x14ac:dyDescent="0.2">
      <c r="W21788" s="25"/>
      <c r="X21788" s="25"/>
    </row>
    <row r="21789" spans="23:24" x14ac:dyDescent="0.2">
      <c r="W21789" s="25"/>
      <c r="X21789" s="25"/>
    </row>
    <row r="21790" spans="23:24" x14ac:dyDescent="0.2">
      <c r="W21790" s="25"/>
      <c r="X21790" s="25"/>
    </row>
    <row r="21791" spans="23:24" x14ac:dyDescent="0.2">
      <c r="W21791" s="25"/>
      <c r="X21791" s="25"/>
    </row>
    <row r="21792" spans="23:24" x14ac:dyDescent="0.2">
      <c r="W21792" s="25"/>
      <c r="X21792" s="25"/>
    </row>
    <row r="21793" spans="23:24" x14ac:dyDescent="0.2">
      <c r="W21793" s="25"/>
      <c r="X21793" s="25"/>
    </row>
    <row r="21794" spans="23:24" x14ac:dyDescent="0.2">
      <c r="W21794" s="25"/>
      <c r="X21794" s="25"/>
    </row>
    <row r="21795" spans="23:24" x14ac:dyDescent="0.2">
      <c r="W21795" s="25"/>
      <c r="X21795" s="25"/>
    </row>
    <row r="21796" spans="23:24" x14ac:dyDescent="0.2">
      <c r="W21796" s="25"/>
      <c r="X21796" s="25"/>
    </row>
    <row r="21797" spans="23:24" x14ac:dyDescent="0.2">
      <c r="W21797" s="25"/>
      <c r="X21797" s="25"/>
    </row>
    <row r="21798" spans="23:24" x14ac:dyDescent="0.2">
      <c r="W21798" s="25"/>
      <c r="X21798" s="25"/>
    </row>
    <row r="21799" spans="23:24" x14ac:dyDescent="0.2">
      <c r="W21799" s="25"/>
      <c r="X21799" s="25"/>
    </row>
    <row r="21800" spans="23:24" x14ac:dyDescent="0.2">
      <c r="W21800" s="25"/>
      <c r="X21800" s="25"/>
    </row>
    <row r="21801" spans="23:24" x14ac:dyDescent="0.2">
      <c r="W21801" s="25"/>
      <c r="X21801" s="25"/>
    </row>
    <row r="21802" spans="23:24" x14ac:dyDescent="0.2">
      <c r="W21802" s="25"/>
      <c r="X21802" s="25"/>
    </row>
    <row r="21803" spans="23:24" x14ac:dyDescent="0.2">
      <c r="W21803" s="25"/>
      <c r="X21803" s="25"/>
    </row>
    <row r="21804" spans="23:24" x14ac:dyDescent="0.2">
      <c r="W21804" s="25"/>
      <c r="X21804" s="25"/>
    </row>
    <row r="21805" spans="23:24" x14ac:dyDescent="0.2">
      <c r="W21805" s="25"/>
      <c r="X21805" s="25"/>
    </row>
    <row r="21806" spans="23:24" x14ac:dyDescent="0.2">
      <c r="W21806" s="25"/>
      <c r="X21806" s="25"/>
    </row>
    <row r="21807" spans="23:24" x14ac:dyDescent="0.2">
      <c r="W21807" s="25"/>
      <c r="X21807" s="25"/>
    </row>
    <row r="21808" spans="23:24" x14ac:dyDescent="0.2">
      <c r="W21808" s="25"/>
      <c r="X21808" s="25"/>
    </row>
    <row r="21809" spans="23:24" x14ac:dyDescent="0.2">
      <c r="W21809" s="25"/>
      <c r="X21809" s="25"/>
    </row>
    <row r="21810" spans="23:24" x14ac:dyDescent="0.2">
      <c r="W21810" s="25"/>
      <c r="X21810" s="25"/>
    </row>
    <row r="21811" spans="23:24" x14ac:dyDescent="0.2">
      <c r="W21811" s="25"/>
      <c r="X21811" s="25"/>
    </row>
    <row r="21812" spans="23:24" x14ac:dyDescent="0.2">
      <c r="W21812" s="25"/>
      <c r="X21812" s="25"/>
    </row>
    <row r="21813" spans="23:24" x14ac:dyDescent="0.2">
      <c r="W21813" s="25"/>
      <c r="X21813" s="25"/>
    </row>
    <row r="21814" spans="23:24" x14ac:dyDescent="0.2">
      <c r="W21814" s="25"/>
      <c r="X21814" s="25"/>
    </row>
    <row r="21815" spans="23:24" x14ac:dyDescent="0.2">
      <c r="W21815" s="25"/>
      <c r="X21815" s="25"/>
    </row>
    <row r="21816" spans="23:24" x14ac:dyDescent="0.2">
      <c r="W21816" s="25"/>
      <c r="X21816" s="25"/>
    </row>
    <row r="21817" spans="23:24" x14ac:dyDescent="0.2">
      <c r="W21817" s="25"/>
      <c r="X21817" s="25"/>
    </row>
    <row r="21818" spans="23:24" x14ac:dyDescent="0.2">
      <c r="W21818" s="25"/>
      <c r="X21818" s="25"/>
    </row>
    <row r="21819" spans="23:24" x14ac:dyDescent="0.2">
      <c r="W21819" s="25"/>
      <c r="X21819" s="25"/>
    </row>
    <row r="21820" spans="23:24" x14ac:dyDescent="0.2">
      <c r="W21820" s="25"/>
      <c r="X21820" s="25"/>
    </row>
    <row r="21821" spans="23:24" x14ac:dyDescent="0.2">
      <c r="W21821" s="25"/>
      <c r="X21821" s="25"/>
    </row>
    <row r="21822" spans="23:24" x14ac:dyDescent="0.2">
      <c r="W21822" s="25"/>
      <c r="X21822" s="25"/>
    </row>
    <row r="21823" spans="23:24" x14ac:dyDescent="0.2">
      <c r="W21823" s="25"/>
      <c r="X21823" s="25"/>
    </row>
    <row r="21824" spans="23:24" x14ac:dyDescent="0.2">
      <c r="W21824" s="25"/>
      <c r="X21824" s="25"/>
    </row>
    <row r="21825" spans="23:24" x14ac:dyDescent="0.2">
      <c r="W21825" s="25"/>
      <c r="X21825" s="25"/>
    </row>
    <row r="21826" spans="23:24" x14ac:dyDescent="0.2">
      <c r="W21826" s="25"/>
      <c r="X21826" s="25"/>
    </row>
    <row r="21827" spans="23:24" x14ac:dyDescent="0.2">
      <c r="W21827" s="25"/>
      <c r="X21827" s="25"/>
    </row>
    <row r="21828" spans="23:24" x14ac:dyDescent="0.2">
      <c r="W21828" s="25"/>
      <c r="X21828" s="25"/>
    </row>
    <row r="21829" spans="23:24" x14ac:dyDescent="0.2">
      <c r="W21829" s="25"/>
      <c r="X21829" s="25"/>
    </row>
    <row r="21830" spans="23:24" x14ac:dyDescent="0.2">
      <c r="W21830" s="25"/>
      <c r="X21830" s="25"/>
    </row>
    <row r="21831" spans="23:24" x14ac:dyDescent="0.2">
      <c r="W21831" s="25"/>
      <c r="X21831" s="25"/>
    </row>
    <row r="21832" spans="23:24" x14ac:dyDescent="0.2">
      <c r="W21832" s="25"/>
      <c r="X21832" s="25"/>
    </row>
    <row r="21833" spans="23:24" x14ac:dyDescent="0.2">
      <c r="W21833" s="25"/>
      <c r="X21833" s="25"/>
    </row>
    <row r="21834" spans="23:24" x14ac:dyDescent="0.2">
      <c r="W21834" s="25"/>
      <c r="X21834" s="25"/>
    </row>
    <row r="21835" spans="23:24" x14ac:dyDescent="0.2">
      <c r="W21835" s="25"/>
      <c r="X21835" s="25"/>
    </row>
    <row r="21836" spans="23:24" x14ac:dyDescent="0.2">
      <c r="W21836" s="25"/>
      <c r="X21836" s="25"/>
    </row>
    <row r="21837" spans="23:24" x14ac:dyDescent="0.2">
      <c r="W21837" s="25"/>
      <c r="X21837" s="25"/>
    </row>
    <row r="21838" spans="23:24" x14ac:dyDescent="0.2">
      <c r="W21838" s="25"/>
      <c r="X21838" s="25"/>
    </row>
    <row r="21839" spans="23:24" x14ac:dyDescent="0.2">
      <c r="W21839" s="25"/>
      <c r="X21839" s="25"/>
    </row>
    <row r="21840" spans="23:24" x14ac:dyDescent="0.2">
      <c r="W21840" s="25"/>
      <c r="X21840" s="25"/>
    </row>
    <row r="21841" spans="23:24" x14ac:dyDescent="0.2">
      <c r="W21841" s="25"/>
      <c r="X21841" s="25"/>
    </row>
    <row r="21842" spans="23:24" x14ac:dyDescent="0.2">
      <c r="W21842" s="25"/>
      <c r="X21842" s="25"/>
    </row>
    <row r="21843" spans="23:24" x14ac:dyDescent="0.2">
      <c r="W21843" s="25"/>
      <c r="X21843" s="25"/>
    </row>
    <row r="21844" spans="23:24" x14ac:dyDescent="0.2">
      <c r="W21844" s="25"/>
      <c r="X21844" s="25"/>
    </row>
    <row r="21845" spans="23:24" x14ac:dyDescent="0.2">
      <c r="W21845" s="25"/>
      <c r="X21845" s="25"/>
    </row>
    <row r="21846" spans="23:24" x14ac:dyDescent="0.2">
      <c r="W21846" s="25"/>
      <c r="X21846" s="25"/>
    </row>
    <row r="21847" spans="23:24" x14ac:dyDescent="0.2">
      <c r="W21847" s="25"/>
      <c r="X21847" s="25"/>
    </row>
    <row r="21848" spans="23:24" x14ac:dyDescent="0.2">
      <c r="W21848" s="25"/>
      <c r="X21848" s="25"/>
    </row>
    <row r="21849" spans="23:24" x14ac:dyDescent="0.2">
      <c r="W21849" s="25"/>
      <c r="X21849" s="25"/>
    </row>
    <row r="21850" spans="23:24" x14ac:dyDescent="0.2">
      <c r="W21850" s="25"/>
      <c r="X21850" s="25"/>
    </row>
    <row r="21851" spans="23:24" x14ac:dyDescent="0.2">
      <c r="W21851" s="25"/>
      <c r="X21851" s="25"/>
    </row>
    <row r="21852" spans="23:24" x14ac:dyDescent="0.2">
      <c r="W21852" s="25"/>
      <c r="X21852" s="25"/>
    </row>
    <row r="21853" spans="23:24" x14ac:dyDescent="0.2">
      <c r="W21853" s="25"/>
      <c r="X21853" s="25"/>
    </row>
    <row r="21854" spans="23:24" x14ac:dyDescent="0.2">
      <c r="W21854" s="25"/>
      <c r="X21854" s="25"/>
    </row>
    <row r="21855" spans="23:24" x14ac:dyDescent="0.2">
      <c r="W21855" s="25"/>
      <c r="X21855" s="25"/>
    </row>
    <row r="21856" spans="23:24" x14ac:dyDescent="0.2">
      <c r="W21856" s="25"/>
      <c r="X21856" s="25"/>
    </row>
    <row r="21857" spans="23:24" x14ac:dyDescent="0.2">
      <c r="W21857" s="25"/>
      <c r="X21857" s="25"/>
    </row>
    <row r="21858" spans="23:24" x14ac:dyDescent="0.2">
      <c r="W21858" s="25"/>
      <c r="X21858" s="25"/>
    </row>
    <row r="21859" spans="23:24" x14ac:dyDescent="0.2">
      <c r="W21859" s="25"/>
      <c r="X21859" s="25"/>
    </row>
    <row r="21860" spans="23:24" x14ac:dyDescent="0.2">
      <c r="W21860" s="25"/>
      <c r="X21860" s="25"/>
    </row>
    <row r="21861" spans="23:24" x14ac:dyDescent="0.2">
      <c r="W21861" s="25"/>
      <c r="X21861" s="25"/>
    </row>
    <row r="21862" spans="23:24" x14ac:dyDescent="0.2">
      <c r="W21862" s="25"/>
      <c r="X21862" s="25"/>
    </row>
    <row r="21863" spans="23:24" x14ac:dyDescent="0.2">
      <c r="W21863" s="25"/>
      <c r="X21863" s="25"/>
    </row>
    <row r="21864" spans="23:24" x14ac:dyDescent="0.2">
      <c r="W21864" s="25"/>
      <c r="X21864" s="25"/>
    </row>
    <row r="21865" spans="23:24" x14ac:dyDescent="0.2">
      <c r="W21865" s="25"/>
      <c r="X21865" s="25"/>
    </row>
    <row r="21866" spans="23:24" x14ac:dyDescent="0.2">
      <c r="W21866" s="25"/>
      <c r="X21866" s="25"/>
    </row>
    <row r="21867" spans="23:24" x14ac:dyDescent="0.2">
      <c r="W21867" s="25"/>
      <c r="X21867" s="25"/>
    </row>
    <row r="21868" spans="23:24" x14ac:dyDescent="0.2">
      <c r="W21868" s="25"/>
      <c r="X21868" s="25"/>
    </row>
    <row r="21869" spans="23:24" x14ac:dyDescent="0.2">
      <c r="W21869" s="25"/>
      <c r="X21869" s="25"/>
    </row>
    <row r="21870" spans="23:24" x14ac:dyDescent="0.2">
      <c r="W21870" s="25"/>
      <c r="X21870" s="25"/>
    </row>
    <row r="21871" spans="23:24" x14ac:dyDescent="0.2">
      <c r="W21871" s="25"/>
      <c r="X21871" s="25"/>
    </row>
    <row r="21872" spans="23:24" x14ac:dyDescent="0.2">
      <c r="W21872" s="25"/>
      <c r="X21872" s="25"/>
    </row>
    <row r="21873" spans="23:24" x14ac:dyDescent="0.2">
      <c r="W21873" s="25"/>
      <c r="X21873" s="25"/>
    </row>
    <row r="21874" spans="23:24" x14ac:dyDescent="0.2">
      <c r="W21874" s="25"/>
      <c r="X21874" s="25"/>
    </row>
    <row r="21875" spans="23:24" x14ac:dyDescent="0.2">
      <c r="W21875" s="25"/>
      <c r="X21875" s="25"/>
    </row>
    <row r="21876" spans="23:24" x14ac:dyDescent="0.2">
      <c r="W21876" s="25"/>
      <c r="X21876" s="25"/>
    </row>
    <row r="21877" spans="23:24" x14ac:dyDescent="0.2">
      <c r="W21877" s="25"/>
      <c r="X21877" s="25"/>
    </row>
    <row r="21878" spans="23:24" x14ac:dyDescent="0.2">
      <c r="W21878" s="25"/>
      <c r="X21878" s="25"/>
    </row>
    <row r="21879" spans="23:24" x14ac:dyDescent="0.2">
      <c r="W21879" s="25"/>
      <c r="X21879" s="25"/>
    </row>
    <row r="21880" spans="23:24" x14ac:dyDescent="0.2">
      <c r="W21880" s="25"/>
      <c r="X21880" s="25"/>
    </row>
    <row r="21881" spans="23:24" x14ac:dyDescent="0.2">
      <c r="W21881" s="25"/>
      <c r="X21881" s="25"/>
    </row>
    <row r="21882" spans="23:24" x14ac:dyDescent="0.2">
      <c r="W21882" s="25"/>
      <c r="X21882" s="25"/>
    </row>
    <row r="21883" spans="23:24" x14ac:dyDescent="0.2">
      <c r="W21883" s="25"/>
      <c r="X21883" s="25"/>
    </row>
    <row r="21884" spans="23:24" x14ac:dyDescent="0.2">
      <c r="W21884" s="25"/>
      <c r="X21884" s="25"/>
    </row>
    <row r="21885" spans="23:24" x14ac:dyDescent="0.2">
      <c r="W21885" s="25"/>
      <c r="X21885" s="25"/>
    </row>
    <row r="21886" spans="23:24" x14ac:dyDescent="0.2">
      <c r="W21886" s="25"/>
      <c r="X21886" s="25"/>
    </row>
    <row r="21887" spans="23:24" x14ac:dyDescent="0.2">
      <c r="W21887" s="25"/>
      <c r="X21887" s="25"/>
    </row>
    <row r="21888" spans="23:24" x14ac:dyDescent="0.2">
      <c r="W21888" s="25"/>
      <c r="X21888" s="25"/>
    </row>
    <row r="21889" spans="23:24" x14ac:dyDescent="0.2">
      <c r="W21889" s="25"/>
      <c r="X21889" s="25"/>
    </row>
    <row r="21890" spans="23:24" x14ac:dyDescent="0.2">
      <c r="W21890" s="25"/>
      <c r="X21890" s="25"/>
    </row>
    <row r="21891" spans="23:24" x14ac:dyDescent="0.2">
      <c r="W21891" s="25"/>
      <c r="X21891" s="25"/>
    </row>
    <row r="21892" spans="23:24" x14ac:dyDescent="0.2">
      <c r="W21892" s="25"/>
      <c r="X21892" s="25"/>
    </row>
    <row r="21893" spans="23:24" x14ac:dyDescent="0.2">
      <c r="W21893" s="25"/>
      <c r="X21893" s="25"/>
    </row>
    <row r="21894" spans="23:24" x14ac:dyDescent="0.2">
      <c r="W21894" s="25"/>
      <c r="X21894" s="25"/>
    </row>
    <row r="21895" spans="23:24" x14ac:dyDescent="0.2">
      <c r="W21895" s="25"/>
      <c r="X21895" s="25"/>
    </row>
    <row r="21896" spans="23:24" x14ac:dyDescent="0.2">
      <c r="W21896" s="25"/>
      <c r="X21896" s="25"/>
    </row>
    <row r="21897" spans="23:24" x14ac:dyDescent="0.2">
      <c r="W21897" s="25"/>
      <c r="X21897" s="25"/>
    </row>
    <row r="21898" spans="23:24" x14ac:dyDescent="0.2">
      <c r="W21898" s="25"/>
      <c r="X21898" s="25"/>
    </row>
    <row r="21899" spans="23:24" x14ac:dyDescent="0.2">
      <c r="W21899" s="25"/>
      <c r="X21899" s="25"/>
    </row>
    <row r="21900" spans="23:24" x14ac:dyDescent="0.2">
      <c r="W21900" s="25"/>
      <c r="X21900" s="25"/>
    </row>
    <row r="21901" spans="23:24" x14ac:dyDescent="0.2">
      <c r="W21901" s="25"/>
      <c r="X21901" s="25"/>
    </row>
    <row r="21902" spans="23:24" x14ac:dyDescent="0.2">
      <c r="W21902" s="25"/>
      <c r="X21902" s="25"/>
    </row>
    <row r="21903" spans="23:24" x14ac:dyDescent="0.2">
      <c r="W21903" s="25"/>
      <c r="X21903" s="25"/>
    </row>
    <row r="21904" spans="23:24" x14ac:dyDescent="0.2">
      <c r="W21904" s="25"/>
      <c r="X21904" s="25"/>
    </row>
    <row r="21905" spans="23:24" x14ac:dyDescent="0.2">
      <c r="W21905" s="25"/>
      <c r="X21905" s="25"/>
    </row>
    <row r="21906" spans="23:24" x14ac:dyDescent="0.2">
      <c r="W21906" s="25"/>
      <c r="X21906" s="25"/>
    </row>
    <row r="21907" spans="23:24" x14ac:dyDescent="0.2">
      <c r="W21907" s="25"/>
      <c r="X21907" s="25"/>
    </row>
    <row r="21908" spans="23:24" x14ac:dyDescent="0.2">
      <c r="W21908" s="25"/>
      <c r="X21908" s="25"/>
    </row>
    <row r="21909" spans="23:24" x14ac:dyDescent="0.2">
      <c r="W21909" s="25"/>
      <c r="X21909" s="25"/>
    </row>
    <row r="21910" spans="23:24" x14ac:dyDescent="0.2">
      <c r="W21910" s="25"/>
      <c r="X21910" s="25"/>
    </row>
    <row r="21911" spans="23:24" x14ac:dyDescent="0.2">
      <c r="W21911" s="25"/>
      <c r="X21911" s="25"/>
    </row>
    <row r="21912" spans="23:24" x14ac:dyDescent="0.2">
      <c r="W21912" s="25"/>
      <c r="X21912" s="25"/>
    </row>
    <row r="21913" spans="23:24" x14ac:dyDescent="0.2">
      <c r="W21913" s="25"/>
      <c r="X21913" s="25"/>
    </row>
    <row r="21914" spans="23:24" x14ac:dyDescent="0.2">
      <c r="W21914" s="25"/>
      <c r="X21914" s="25"/>
    </row>
    <row r="21915" spans="23:24" x14ac:dyDescent="0.2">
      <c r="W21915" s="25"/>
      <c r="X21915" s="25"/>
    </row>
    <row r="21916" spans="23:24" x14ac:dyDescent="0.2">
      <c r="W21916" s="25"/>
      <c r="X21916" s="25"/>
    </row>
    <row r="21917" spans="23:24" x14ac:dyDescent="0.2">
      <c r="W21917" s="25"/>
      <c r="X21917" s="25"/>
    </row>
    <row r="21918" spans="23:24" x14ac:dyDescent="0.2">
      <c r="W21918" s="25"/>
      <c r="X21918" s="25"/>
    </row>
    <row r="21919" spans="23:24" x14ac:dyDescent="0.2">
      <c r="W21919" s="25"/>
      <c r="X21919" s="25"/>
    </row>
    <row r="21920" spans="23:24" x14ac:dyDescent="0.2">
      <c r="W21920" s="25"/>
      <c r="X21920" s="25"/>
    </row>
    <row r="21921" spans="23:24" x14ac:dyDescent="0.2">
      <c r="W21921" s="25"/>
      <c r="X21921" s="25"/>
    </row>
    <row r="21922" spans="23:24" x14ac:dyDescent="0.2">
      <c r="W21922" s="25"/>
      <c r="X21922" s="25"/>
    </row>
    <row r="21923" spans="23:24" x14ac:dyDescent="0.2">
      <c r="W21923" s="25"/>
      <c r="X21923" s="25"/>
    </row>
    <row r="21924" spans="23:24" x14ac:dyDescent="0.2">
      <c r="W21924" s="25"/>
      <c r="X21924" s="25"/>
    </row>
    <row r="21925" spans="23:24" x14ac:dyDescent="0.2">
      <c r="W21925" s="25"/>
      <c r="X21925" s="25"/>
    </row>
    <row r="21926" spans="23:24" x14ac:dyDescent="0.2">
      <c r="W21926" s="25"/>
      <c r="X21926" s="25"/>
    </row>
    <row r="21927" spans="23:24" x14ac:dyDescent="0.2">
      <c r="W21927" s="25"/>
      <c r="X21927" s="25"/>
    </row>
    <row r="21928" spans="23:24" x14ac:dyDescent="0.2">
      <c r="W21928" s="25"/>
      <c r="X21928" s="25"/>
    </row>
    <row r="21929" spans="23:24" x14ac:dyDescent="0.2">
      <c r="W21929" s="25"/>
      <c r="X21929" s="25"/>
    </row>
    <row r="21930" spans="23:24" x14ac:dyDescent="0.2">
      <c r="W21930" s="25"/>
      <c r="X21930" s="25"/>
    </row>
    <row r="21931" spans="23:24" x14ac:dyDescent="0.2">
      <c r="W21931" s="25"/>
      <c r="X21931" s="25"/>
    </row>
    <row r="21932" spans="23:24" x14ac:dyDescent="0.2">
      <c r="W21932" s="25"/>
      <c r="X21932" s="25"/>
    </row>
    <row r="21933" spans="23:24" x14ac:dyDescent="0.2">
      <c r="W21933" s="25"/>
      <c r="X21933" s="25"/>
    </row>
    <row r="21934" spans="23:24" x14ac:dyDescent="0.2">
      <c r="W21934" s="25"/>
      <c r="X21934" s="25"/>
    </row>
    <row r="21935" spans="23:24" x14ac:dyDescent="0.2">
      <c r="W21935" s="25"/>
      <c r="X21935" s="25"/>
    </row>
    <row r="21936" spans="23:24" x14ac:dyDescent="0.2">
      <c r="W21936" s="25"/>
      <c r="X21936" s="25"/>
    </row>
    <row r="21937" spans="23:24" x14ac:dyDescent="0.2">
      <c r="W21937" s="25"/>
      <c r="X21937" s="25"/>
    </row>
    <row r="21938" spans="23:24" x14ac:dyDescent="0.2">
      <c r="W21938" s="25"/>
      <c r="X21938" s="25"/>
    </row>
    <row r="21939" spans="23:24" x14ac:dyDescent="0.2">
      <c r="W21939" s="25"/>
      <c r="X21939" s="25"/>
    </row>
    <row r="21940" spans="23:24" x14ac:dyDescent="0.2">
      <c r="W21940" s="25"/>
      <c r="X21940" s="25"/>
    </row>
    <row r="21941" spans="23:24" x14ac:dyDescent="0.2">
      <c r="W21941" s="25"/>
      <c r="X21941" s="25"/>
    </row>
    <row r="21942" spans="23:24" x14ac:dyDescent="0.2">
      <c r="W21942" s="25"/>
      <c r="X21942" s="25"/>
    </row>
    <row r="21943" spans="23:24" x14ac:dyDescent="0.2">
      <c r="W21943" s="25"/>
      <c r="X21943" s="25"/>
    </row>
    <row r="21944" spans="23:24" x14ac:dyDescent="0.2">
      <c r="W21944" s="25"/>
      <c r="X21944" s="25"/>
    </row>
    <row r="21945" spans="23:24" x14ac:dyDescent="0.2">
      <c r="W21945" s="25"/>
      <c r="X21945" s="25"/>
    </row>
    <row r="21946" spans="23:24" x14ac:dyDescent="0.2">
      <c r="W21946" s="25"/>
      <c r="X21946" s="25"/>
    </row>
    <row r="21947" spans="23:24" x14ac:dyDescent="0.2">
      <c r="W21947" s="25"/>
      <c r="X21947" s="25"/>
    </row>
    <row r="21948" spans="23:24" x14ac:dyDescent="0.2">
      <c r="W21948" s="25"/>
      <c r="X21948" s="25"/>
    </row>
    <row r="21949" spans="23:24" x14ac:dyDescent="0.2">
      <c r="W21949" s="25"/>
      <c r="X21949" s="25"/>
    </row>
    <row r="21950" spans="23:24" x14ac:dyDescent="0.2">
      <c r="W21950" s="25"/>
      <c r="X21950" s="25"/>
    </row>
    <row r="21951" spans="23:24" x14ac:dyDescent="0.2">
      <c r="W21951" s="25"/>
      <c r="X21951" s="25"/>
    </row>
    <row r="21952" spans="23:24" x14ac:dyDescent="0.2">
      <c r="W21952" s="25"/>
      <c r="X21952" s="25"/>
    </row>
    <row r="21953" spans="23:24" x14ac:dyDescent="0.2">
      <c r="W21953" s="25"/>
      <c r="X21953" s="25"/>
    </row>
    <row r="21954" spans="23:24" x14ac:dyDescent="0.2">
      <c r="W21954" s="25"/>
      <c r="X21954" s="25"/>
    </row>
    <row r="21955" spans="23:24" x14ac:dyDescent="0.2">
      <c r="W21955" s="25"/>
      <c r="X21955" s="25"/>
    </row>
    <row r="21956" spans="23:24" x14ac:dyDescent="0.2">
      <c r="W21956" s="25"/>
      <c r="X21956" s="25"/>
    </row>
    <row r="21957" spans="23:24" x14ac:dyDescent="0.2">
      <c r="W21957" s="25"/>
      <c r="X21957" s="25"/>
    </row>
    <row r="21958" spans="23:24" x14ac:dyDescent="0.2">
      <c r="W21958" s="25"/>
      <c r="X21958" s="25"/>
    </row>
    <row r="21959" spans="23:24" x14ac:dyDescent="0.2">
      <c r="W21959" s="25"/>
      <c r="X21959" s="25"/>
    </row>
    <row r="21960" spans="23:24" x14ac:dyDescent="0.2">
      <c r="W21960" s="25"/>
      <c r="X21960" s="25"/>
    </row>
    <row r="21961" spans="23:24" x14ac:dyDescent="0.2">
      <c r="W21961" s="25"/>
      <c r="X21961" s="25"/>
    </row>
    <row r="21962" spans="23:24" x14ac:dyDescent="0.2">
      <c r="W21962" s="25"/>
      <c r="X21962" s="25"/>
    </row>
    <row r="21963" spans="23:24" x14ac:dyDescent="0.2">
      <c r="W21963" s="25"/>
      <c r="X21963" s="25"/>
    </row>
    <row r="21964" spans="23:24" x14ac:dyDescent="0.2">
      <c r="W21964" s="25"/>
      <c r="X21964" s="25"/>
    </row>
    <row r="21965" spans="23:24" x14ac:dyDescent="0.2">
      <c r="W21965" s="25"/>
      <c r="X21965" s="25"/>
    </row>
    <row r="21966" spans="23:24" x14ac:dyDescent="0.2">
      <c r="W21966" s="25"/>
      <c r="X21966" s="25"/>
    </row>
    <row r="21967" spans="23:24" x14ac:dyDescent="0.2">
      <c r="W21967" s="25"/>
      <c r="X21967" s="25"/>
    </row>
    <row r="21968" spans="23:24" x14ac:dyDescent="0.2">
      <c r="W21968" s="25"/>
      <c r="X21968" s="25"/>
    </row>
    <row r="21969" spans="23:24" x14ac:dyDescent="0.2">
      <c r="W21969" s="25"/>
      <c r="X21969" s="25"/>
    </row>
    <row r="21970" spans="23:24" x14ac:dyDescent="0.2">
      <c r="W21970" s="25"/>
      <c r="X21970" s="25"/>
    </row>
    <row r="21971" spans="23:24" x14ac:dyDescent="0.2">
      <c r="W21971" s="25"/>
      <c r="X21971" s="25"/>
    </row>
    <row r="21972" spans="23:24" x14ac:dyDescent="0.2">
      <c r="W21972" s="25"/>
      <c r="X21972" s="25"/>
    </row>
    <row r="21973" spans="23:24" x14ac:dyDescent="0.2">
      <c r="W21973" s="25"/>
      <c r="X21973" s="25"/>
    </row>
    <row r="21974" spans="23:24" x14ac:dyDescent="0.2">
      <c r="W21974" s="25"/>
      <c r="X21974" s="25"/>
    </row>
    <row r="21975" spans="23:24" x14ac:dyDescent="0.2">
      <c r="W21975" s="25"/>
      <c r="X21975" s="25"/>
    </row>
    <row r="21976" spans="23:24" x14ac:dyDescent="0.2">
      <c r="W21976" s="25"/>
      <c r="X21976" s="25"/>
    </row>
    <row r="21977" spans="23:24" x14ac:dyDescent="0.2">
      <c r="W21977" s="25"/>
      <c r="X21977" s="25"/>
    </row>
    <row r="21978" spans="23:24" x14ac:dyDescent="0.2">
      <c r="W21978" s="25"/>
      <c r="X21978" s="25"/>
    </row>
    <row r="21979" spans="23:24" x14ac:dyDescent="0.2">
      <c r="W21979" s="25"/>
      <c r="X21979" s="25"/>
    </row>
    <row r="21980" spans="23:24" x14ac:dyDescent="0.2">
      <c r="W21980" s="25"/>
      <c r="X21980" s="25"/>
    </row>
    <row r="21981" spans="23:24" x14ac:dyDescent="0.2">
      <c r="W21981" s="25"/>
      <c r="X21981" s="25"/>
    </row>
    <row r="21982" spans="23:24" x14ac:dyDescent="0.2">
      <c r="W21982" s="25"/>
      <c r="X21982" s="25"/>
    </row>
    <row r="21983" spans="23:24" x14ac:dyDescent="0.2">
      <c r="W21983" s="25"/>
      <c r="X21983" s="25"/>
    </row>
    <row r="21984" spans="23:24" x14ac:dyDescent="0.2">
      <c r="W21984" s="25"/>
      <c r="X21984" s="25"/>
    </row>
    <row r="21985" spans="23:24" x14ac:dyDescent="0.2">
      <c r="W21985" s="25"/>
      <c r="X21985" s="25"/>
    </row>
    <row r="21986" spans="23:24" x14ac:dyDescent="0.2">
      <c r="W21986" s="25"/>
      <c r="X21986" s="25"/>
    </row>
    <row r="21987" spans="23:24" x14ac:dyDescent="0.2">
      <c r="W21987" s="25"/>
      <c r="X21987" s="25"/>
    </row>
    <row r="21988" spans="23:24" x14ac:dyDescent="0.2">
      <c r="W21988" s="25"/>
      <c r="X21988" s="25"/>
    </row>
    <row r="21989" spans="23:24" x14ac:dyDescent="0.2">
      <c r="W21989" s="25"/>
      <c r="X21989" s="25"/>
    </row>
    <row r="21990" spans="23:24" x14ac:dyDescent="0.2">
      <c r="W21990" s="25"/>
      <c r="X21990" s="25"/>
    </row>
    <row r="21991" spans="23:24" x14ac:dyDescent="0.2">
      <c r="W21991" s="25"/>
      <c r="X21991" s="25"/>
    </row>
    <row r="21992" spans="23:24" x14ac:dyDescent="0.2">
      <c r="W21992" s="25"/>
      <c r="X21992" s="25"/>
    </row>
    <row r="21993" spans="23:24" x14ac:dyDescent="0.2">
      <c r="W21993" s="25"/>
      <c r="X21993" s="25"/>
    </row>
    <row r="21994" spans="23:24" x14ac:dyDescent="0.2">
      <c r="W21994" s="25"/>
      <c r="X21994" s="25"/>
    </row>
    <row r="21995" spans="23:24" x14ac:dyDescent="0.2">
      <c r="W21995" s="25"/>
      <c r="X21995" s="25"/>
    </row>
    <row r="21996" spans="23:24" x14ac:dyDescent="0.2">
      <c r="W21996" s="25"/>
      <c r="X21996" s="25"/>
    </row>
    <row r="21997" spans="23:24" x14ac:dyDescent="0.2">
      <c r="W21997" s="25"/>
      <c r="X21997" s="25"/>
    </row>
    <row r="21998" spans="23:24" x14ac:dyDescent="0.2">
      <c r="W21998" s="25"/>
      <c r="X21998" s="25"/>
    </row>
    <row r="21999" spans="23:24" x14ac:dyDescent="0.2">
      <c r="W21999" s="25"/>
      <c r="X21999" s="25"/>
    </row>
    <row r="22000" spans="23:24" x14ac:dyDescent="0.2">
      <c r="W22000" s="25"/>
      <c r="X22000" s="25"/>
    </row>
    <row r="22001" spans="23:24" x14ac:dyDescent="0.2">
      <c r="W22001" s="25"/>
      <c r="X22001" s="25"/>
    </row>
    <row r="22002" spans="23:24" x14ac:dyDescent="0.2">
      <c r="W22002" s="25"/>
      <c r="X22002" s="25"/>
    </row>
    <row r="22003" spans="23:24" x14ac:dyDescent="0.2">
      <c r="W22003" s="25"/>
      <c r="X22003" s="25"/>
    </row>
    <row r="22004" spans="23:24" x14ac:dyDescent="0.2">
      <c r="W22004" s="25"/>
      <c r="X22004" s="25"/>
    </row>
    <row r="22005" spans="23:24" x14ac:dyDescent="0.2">
      <c r="W22005" s="25"/>
      <c r="X22005" s="25"/>
    </row>
    <row r="22006" spans="23:24" x14ac:dyDescent="0.2">
      <c r="W22006" s="25"/>
      <c r="X22006" s="25"/>
    </row>
    <row r="22007" spans="23:24" x14ac:dyDescent="0.2">
      <c r="W22007" s="25"/>
      <c r="X22007" s="25"/>
    </row>
    <row r="22008" spans="23:24" x14ac:dyDescent="0.2">
      <c r="W22008" s="25"/>
      <c r="X22008" s="25"/>
    </row>
    <row r="22009" spans="23:24" x14ac:dyDescent="0.2">
      <c r="W22009" s="25"/>
      <c r="X22009" s="25"/>
    </row>
    <row r="22010" spans="23:24" x14ac:dyDescent="0.2">
      <c r="W22010" s="25"/>
      <c r="X22010" s="25"/>
    </row>
    <row r="22011" spans="23:24" x14ac:dyDescent="0.2">
      <c r="W22011" s="25"/>
      <c r="X22011" s="25"/>
    </row>
    <row r="22012" spans="23:24" x14ac:dyDescent="0.2">
      <c r="W22012" s="25"/>
      <c r="X22012" s="25"/>
    </row>
    <row r="22013" spans="23:24" x14ac:dyDescent="0.2">
      <c r="W22013" s="25"/>
      <c r="X22013" s="25"/>
    </row>
    <row r="22014" spans="23:24" x14ac:dyDescent="0.2">
      <c r="W22014" s="25"/>
      <c r="X22014" s="25"/>
    </row>
    <row r="22015" spans="23:24" x14ac:dyDescent="0.2">
      <c r="W22015" s="25"/>
      <c r="X22015" s="25"/>
    </row>
    <row r="22016" spans="23:24" x14ac:dyDescent="0.2">
      <c r="W22016" s="25"/>
      <c r="X22016" s="25"/>
    </row>
    <row r="22017" spans="23:24" x14ac:dyDescent="0.2">
      <c r="W22017" s="25"/>
      <c r="X22017" s="25"/>
    </row>
    <row r="22018" spans="23:24" x14ac:dyDescent="0.2">
      <c r="W22018" s="25"/>
      <c r="X22018" s="25"/>
    </row>
    <row r="22019" spans="23:24" x14ac:dyDescent="0.2">
      <c r="W22019" s="25"/>
      <c r="X22019" s="25"/>
    </row>
    <row r="22020" spans="23:24" x14ac:dyDescent="0.2">
      <c r="W22020" s="25"/>
      <c r="X22020" s="25"/>
    </row>
    <row r="22021" spans="23:24" x14ac:dyDescent="0.2">
      <c r="W22021" s="25"/>
      <c r="X22021" s="25"/>
    </row>
    <row r="22022" spans="23:24" x14ac:dyDescent="0.2">
      <c r="W22022" s="25"/>
      <c r="X22022" s="25"/>
    </row>
    <row r="22023" spans="23:24" x14ac:dyDescent="0.2">
      <c r="W22023" s="25"/>
      <c r="X22023" s="25"/>
    </row>
    <row r="22024" spans="23:24" x14ac:dyDescent="0.2">
      <c r="W22024" s="25"/>
      <c r="X22024" s="25"/>
    </row>
    <row r="22025" spans="23:24" x14ac:dyDescent="0.2">
      <c r="W22025" s="25"/>
      <c r="X22025" s="25"/>
    </row>
    <row r="22026" spans="23:24" x14ac:dyDescent="0.2">
      <c r="W22026" s="25"/>
      <c r="X22026" s="25"/>
    </row>
    <row r="22027" spans="23:24" x14ac:dyDescent="0.2">
      <c r="W22027" s="25"/>
      <c r="X22027" s="25"/>
    </row>
    <row r="22028" spans="23:24" x14ac:dyDescent="0.2">
      <c r="W22028" s="25"/>
      <c r="X22028" s="25"/>
    </row>
    <row r="22029" spans="23:24" x14ac:dyDescent="0.2">
      <c r="W22029" s="25"/>
      <c r="X22029" s="25"/>
    </row>
    <row r="22030" spans="23:24" x14ac:dyDescent="0.2">
      <c r="W22030" s="25"/>
      <c r="X22030" s="25"/>
    </row>
    <row r="22031" spans="23:24" x14ac:dyDescent="0.2">
      <c r="W22031" s="25"/>
      <c r="X22031" s="25"/>
    </row>
    <row r="22032" spans="23:24" x14ac:dyDescent="0.2">
      <c r="W22032" s="25"/>
      <c r="X22032" s="25"/>
    </row>
    <row r="22033" spans="23:24" x14ac:dyDescent="0.2">
      <c r="W22033" s="25"/>
      <c r="X22033" s="25"/>
    </row>
    <row r="22034" spans="23:24" x14ac:dyDescent="0.2">
      <c r="W22034" s="25"/>
      <c r="X22034" s="25"/>
    </row>
    <row r="22035" spans="23:24" x14ac:dyDescent="0.2">
      <c r="W22035" s="25"/>
      <c r="X22035" s="25"/>
    </row>
    <row r="22036" spans="23:24" x14ac:dyDescent="0.2">
      <c r="W22036" s="25"/>
      <c r="X22036" s="25"/>
    </row>
    <row r="22037" spans="23:24" x14ac:dyDescent="0.2">
      <c r="W22037" s="25"/>
      <c r="X22037" s="25"/>
    </row>
    <row r="22038" spans="23:24" x14ac:dyDescent="0.2">
      <c r="W22038" s="25"/>
      <c r="X22038" s="25"/>
    </row>
    <row r="22039" spans="23:24" x14ac:dyDescent="0.2">
      <c r="W22039" s="25"/>
      <c r="X22039" s="25"/>
    </row>
    <row r="22040" spans="23:24" x14ac:dyDescent="0.2">
      <c r="W22040" s="25"/>
      <c r="X22040" s="25"/>
    </row>
    <row r="22041" spans="23:24" x14ac:dyDescent="0.2">
      <c r="W22041" s="25"/>
      <c r="X22041" s="25"/>
    </row>
    <row r="22042" spans="23:24" x14ac:dyDescent="0.2">
      <c r="W22042" s="25"/>
      <c r="X22042" s="25"/>
    </row>
    <row r="22043" spans="23:24" x14ac:dyDescent="0.2">
      <c r="W22043" s="25"/>
      <c r="X22043" s="25"/>
    </row>
    <row r="22044" spans="23:24" x14ac:dyDescent="0.2">
      <c r="W22044" s="25"/>
      <c r="X22044" s="25"/>
    </row>
    <row r="22045" spans="23:24" x14ac:dyDescent="0.2">
      <c r="W22045" s="25"/>
      <c r="X22045" s="25"/>
    </row>
    <row r="22046" spans="23:24" x14ac:dyDescent="0.2">
      <c r="W22046" s="25"/>
      <c r="X22046" s="25"/>
    </row>
    <row r="22047" spans="23:24" x14ac:dyDescent="0.2">
      <c r="W22047" s="25"/>
      <c r="X22047" s="25"/>
    </row>
    <row r="22048" spans="23:24" x14ac:dyDescent="0.2">
      <c r="W22048" s="25"/>
      <c r="X22048" s="25"/>
    </row>
    <row r="22049" spans="23:24" x14ac:dyDescent="0.2">
      <c r="W22049" s="25"/>
      <c r="X22049" s="25"/>
    </row>
    <row r="22050" spans="23:24" x14ac:dyDescent="0.2">
      <c r="W22050" s="25"/>
      <c r="X22050" s="25"/>
    </row>
    <row r="22051" spans="23:24" x14ac:dyDescent="0.2">
      <c r="W22051" s="25"/>
      <c r="X22051" s="25"/>
    </row>
    <row r="22052" spans="23:24" x14ac:dyDescent="0.2">
      <c r="W22052" s="25"/>
      <c r="X22052" s="25"/>
    </row>
    <row r="22053" spans="23:24" x14ac:dyDescent="0.2">
      <c r="W22053" s="25"/>
      <c r="X22053" s="25"/>
    </row>
    <row r="22054" spans="23:24" x14ac:dyDescent="0.2">
      <c r="W22054" s="25"/>
      <c r="X22054" s="25"/>
    </row>
    <row r="22055" spans="23:24" x14ac:dyDescent="0.2">
      <c r="W22055" s="25"/>
      <c r="X22055" s="25"/>
    </row>
    <row r="22056" spans="23:24" x14ac:dyDescent="0.2">
      <c r="W22056" s="25"/>
      <c r="X22056" s="25"/>
    </row>
    <row r="22057" spans="23:24" x14ac:dyDescent="0.2">
      <c r="W22057" s="25"/>
      <c r="X22057" s="25"/>
    </row>
    <row r="22058" spans="23:24" x14ac:dyDescent="0.2">
      <c r="W22058" s="25"/>
      <c r="X22058" s="25"/>
    </row>
    <row r="22059" spans="23:24" x14ac:dyDescent="0.2">
      <c r="W22059" s="25"/>
      <c r="X22059" s="25"/>
    </row>
    <row r="22060" spans="23:24" x14ac:dyDescent="0.2">
      <c r="W22060" s="25"/>
      <c r="X22060" s="25"/>
    </row>
    <row r="22061" spans="23:24" x14ac:dyDescent="0.2">
      <c r="W22061" s="25"/>
      <c r="X22061" s="25"/>
    </row>
    <row r="22062" spans="23:24" x14ac:dyDescent="0.2">
      <c r="W22062" s="25"/>
      <c r="X22062" s="25"/>
    </row>
    <row r="22063" spans="23:24" x14ac:dyDescent="0.2">
      <c r="W22063" s="25"/>
      <c r="X22063" s="25"/>
    </row>
    <row r="22064" spans="23:24" x14ac:dyDescent="0.2">
      <c r="W22064" s="25"/>
      <c r="X22064" s="25"/>
    </row>
    <row r="22065" spans="23:24" x14ac:dyDescent="0.2">
      <c r="W22065" s="25"/>
      <c r="X22065" s="25"/>
    </row>
    <row r="22066" spans="23:24" x14ac:dyDescent="0.2">
      <c r="W22066" s="25"/>
      <c r="X22066" s="25"/>
    </row>
    <row r="22067" spans="23:24" x14ac:dyDescent="0.2">
      <c r="W22067" s="25"/>
      <c r="X22067" s="25"/>
    </row>
    <row r="22068" spans="23:24" x14ac:dyDescent="0.2">
      <c r="W22068" s="25"/>
      <c r="X22068" s="25"/>
    </row>
    <row r="22069" spans="23:24" x14ac:dyDescent="0.2">
      <c r="W22069" s="25"/>
      <c r="X22069" s="25"/>
    </row>
    <row r="22070" spans="23:24" x14ac:dyDescent="0.2">
      <c r="W22070" s="25"/>
      <c r="X22070" s="25"/>
    </row>
    <row r="22071" spans="23:24" x14ac:dyDescent="0.2">
      <c r="W22071" s="25"/>
      <c r="X22071" s="25"/>
    </row>
    <row r="22072" spans="23:24" x14ac:dyDescent="0.2">
      <c r="W22072" s="25"/>
      <c r="X22072" s="25"/>
    </row>
    <row r="22073" spans="23:24" x14ac:dyDescent="0.2">
      <c r="W22073" s="25"/>
      <c r="X22073" s="25"/>
    </row>
    <row r="22074" spans="23:24" x14ac:dyDescent="0.2">
      <c r="W22074" s="25"/>
      <c r="X22074" s="25"/>
    </row>
    <row r="22075" spans="23:24" x14ac:dyDescent="0.2">
      <c r="W22075" s="25"/>
      <c r="X22075" s="25"/>
    </row>
    <row r="22076" spans="23:24" x14ac:dyDescent="0.2">
      <c r="W22076" s="25"/>
      <c r="X22076" s="25"/>
    </row>
    <row r="22077" spans="23:24" x14ac:dyDescent="0.2">
      <c r="W22077" s="25"/>
      <c r="X22077" s="25"/>
    </row>
    <row r="22078" spans="23:24" x14ac:dyDescent="0.2">
      <c r="W22078" s="25"/>
      <c r="X22078" s="25"/>
    </row>
    <row r="22079" spans="23:24" x14ac:dyDescent="0.2">
      <c r="W22079" s="25"/>
      <c r="X22079" s="25"/>
    </row>
    <row r="22080" spans="23:24" x14ac:dyDescent="0.2">
      <c r="W22080" s="25"/>
      <c r="X22080" s="25"/>
    </row>
    <row r="22081" spans="23:24" x14ac:dyDescent="0.2">
      <c r="W22081" s="25"/>
      <c r="X22081" s="25"/>
    </row>
    <row r="22082" spans="23:24" x14ac:dyDescent="0.2">
      <c r="W22082" s="25"/>
      <c r="X22082" s="25"/>
    </row>
    <row r="22083" spans="23:24" x14ac:dyDescent="0.2">
      <c r="W22083" s="25"/>
      <c r="X22083" s="25"/>
    </row>
    <row r="22084" spans="23:24" x14ac:dyDescent="0.2">
      <c r="W22084" s="25"/>
      <c r="X22084" s="25"/>
    </row>
    <row r="22085" spans="23:24" x14ac:dyDescent="0.2">
      <c r="W22085" s="25"/>
      <c r="X22085" s="25"/>
    </row>
    <row r="22086" spans="23:24" x14ac:dyDescent="0.2">
      <c r="W22086" s="25"/>
      <c r="X22086" s="25"/>
    </row>
    <row r="22087" spans="23:24" x14ac:dyDescent="0.2">
      <c r="W22087" s="25"/>
      <c r="X22087" s="25"/>
    </row>
    <row r="22088" spans="23:24" x14ac:dyDescent="0.2">
      <c r="W22088" s="25"/>
      <c r="X22088" s="25"/>
    </row>
    <row r="22089" spans="23:24" x14ac:dyDescent="0.2">
      <c r="W22089" s="25"/>
      <c r="X22089" s="25"/>
    </row>
    <row r="22090" spans="23:24" x14ac:dyDescent="0.2">
      <c r="W22090" s="25"/>
      <c r="X22090" s="25"/>
    </row>
    <row r="22091" spans="23:24" x14ac:dyDescent="0.2">
      <c r="W22091" s="25"/>
      <c r="X22091" s="25"/>
    </row>
    <row r="22092" spans="23:24" x14ac:dyDescent="0.2">
      <c r="W22092" s="25"/>
      <c r="X22092" s="25"/>
    </row>
    <row r="22093" spans="23:24" x14ac:dyDescent="0.2">
      <c r="W22093" s="25"/>
      <c r="X22093" s="25"/>
    </row>
    <row r="22094" spans="23:24" x14ac:dyDescent="0.2">
      <c r="W22094" s="25"/>
      <c r="X22094" s="25"/>
    </row>
    <row r="22095" spans="23:24" x14ac:dyDescent="0.2">
      <c r="W22095" s="25"/>
      <c r="X22095" s="25"/>
    </row>
    <row r="22096" spans="23:24" x14ac:dyDescent="0.2">
      <c r="W22096" s="25"/>
      <c r="X22096" s="25"/>
    </row>
    <row r="22097" spans="23:24" x14ac:dyDescent="0.2">
      <c r="W22097" s="25"/>
      <c r="X22097" s="25"/>
    </row>
    <row r="22098" spans="23:24" x14ac:dyDescent="0.2">
      <c r="W22098" s="25"/>
      <c r="X22098" s="25"/>
    </row>
    <row r="22099" spans="23:24" x14ac:dyDescent="0.2">
      <c r="W22099" s="25"/>
      <c r="X22099" s="25"/>
    </row>
    <row r="22100" spans="23:24" x14ac:dyDescent="0.2">
      <c r="W22100" s="25"/>
      <c r="X22100" s="25"/>
    </row>
    <row r="22101" spans="23:24" x14ac:dyDescent="0.2">
      <c r="W22101" s="25"/>
      <c r="X22101" s="25"/>
    </row>
    <row r="22102" spans="23:24" x14ac:dyDescent="0.2">
      <c r="W22102" s="25"/>
      <c r="X22102" s="25"/>
    </row>
    <row r="22103" spans="23:24" x14ac:dyDescent="0.2">
      <c r="W22103" s="25"/>
      <c r="X22103" s="25"/>
    </row>
    <row r="22104" spans="23:24" x14ac:dyDescent="0.2">
      <c r="W22104" s="25"/>
      <c r="X22104" s="25"/>
    </row>
    <row r="22105" spans="23:24" x14ac:dyDescent="0.2">
      <c r="W22105" s="25"/>
      <c r="X22105" s="25"/>
    </row>
    <row r="22106" spans="23:24" x14ac:dyDescent="0.2">
      <c r="W22106" s="25"/>
      <c r="X22106" s="25"/>
    </row>
    <row r="22107" spans="23:24" x14ac:dyDescent="0.2">
      <c r="W22107" s="25"/>
      <c r="X22107" s="25"/>
    </row>
    <row r="22108" spans="23:24" x14ac:dyDescent="0.2">
      <c r="W22108" s="25"/>
      <c r="X22108" s="25"/>
    </row>
    <row r="22109" spans="23:24" x14ac:dyDescent="0.2">
      <c r="W22109" s="25"/>
      <c r="X22109" s="25"/>
    </row>
    <row r="22110" spans="23:24" x14ac:dyDescent="0.2">
      <c r="W22110" s="25"/>
      <c r="X22110" s="25"/>
    </row>
    <row r="22111" spans="23:24" x14ac:dyDescent="0.2">
      <c r="W22111" s="25"/>
      <c r="X22111" s="25"/>
    </row>
    <row r="22112" spans="23:24" x14ac:dyDescent="0.2">
      <c r="W22112" s="25"/>
      <c r="X22112" s="25"/>
    </row>
    <row r="22113" spans="23:24" x14ac:dyDescent="0.2">
      <c r="W22113" s="25"/>
      <c r="X22113" s="25"/>
    </row>
    <row r="22114" spans="23:24" x14ac:dyDescent="0.2">
      <c r="W22114" s="25"/>
      <c r="X22114" s="25"/>
    </row>
    <row r="22115" spans="23:24" x14ac:dyDescent="0.2">
      <c r="W22115" s="25"/>
      <c r="X22115" s="25"/>
    </row>
    <row r="22116" spans="23:24" x14ac:dyDescent="0.2">
      <c r="W22116" s="25"/>
      <c r="X22116" s="25"/>
    </row>
    <row r="22117" spans="23:24" x14ac:dyDescent="0.2">
      <c r="W22117" s="25"/>
      <c r="X22117" s="25"/>
    </row>
    <row r="22118" spans="23:24" x14ac:dyDescent="0.2">
      <c r="W22118" s="25"/>
      <c r="X22118" s="25"/>
    </row>
    <row r="22119" spans="23:24" x14ac:dyDescent="0.2">
      <c r="W22119" s="25"/>
      <c r="X22119" s="25"/>
    </row>
    <row r="22120" spans="23:24" x14ac:dyDescent="0.2">
      <c r="W22120" s="25"/>
      <c r="X22120" s="25"/>
    </row>
    <row r="22121" spans="23:24" x14ac:dyDescent="0.2">
      <c r="W22121" s="25"/>
      <c r="X22121" s="25"/>
    </row>
    <row r="22122" spans="23:24" x14ac:dyDescent="0.2">
      <c r="W22122" s="25"/>
      <c r="X22122" s="25"/>
    </row>
    <row r="22123" spans="23:24" x14ac:dyDescent="0.2">
      <c r="W22123" s="25"/>
      <c r="X22123" s="25"/>
    </row>
    <row r="22124" spans="23:24" x14ac:dyDescent="0.2">
      <c r="W22124" s="25"/>
      <c r="X22124" s="25"/>
    </row>
    <row r="22125" spans="23:24" x14ac:dyDescent="0.2">
      <c r="W22125" s="25"/>
      <c r="X22125" s="25"/>
    </row>
    <row r="22126" spans="23:24" x14ac:dyDescent="0.2">
      <c r="W22126" s="25"/>
      <c r="X22126" s="25"/>
    </row>
    <row r="22127" spans="23:24" x14ac:dyDescent="0.2">
      <c r="W22127" s="25"/>
      <c r="X22127" s="25"/>
    </row>
    <row r="22128" spans="23:24" x14ac:dyDescent="0.2">
      <c r="W22128" s="25"/>
      <c r="X22128" s="25"/>
    </row>
    <row r="22129" spans="23:24" x14ac:dyDescent="0.2">
      <c r="W22129" s="25"/>
      <c r="X22129" s="25"/>
    </row>
    <row r="22130" spans="23:24" x14ac:dyDescent="0.2">
      <c r="W22130" s="25"/>
      <c r="X22130" s="25"/>
    </row>
    <row r="22131" spans="23:24" x14ac:dyDescent="0.2">
      <c r="W22131" s="25"/>
      <c r="X22131" s="25"/>
    </row>
    <row r="22132" spans="23:24" x14ac:dyDescent="0.2">
      <c r="W22132" s="25"/>
      <c r="X22132" s="25"/>
    </row>
    <row r="22133" spans="23:24" x14ac:dyDescent="0.2">
      <c r="W22133" s="25"/>
      <c r="X22133" s="25"/>
    </row>
    <row r="22134" spans="23:24" x14ac:dyDescent="0.2">
      <c r="W22134" s="25"/>
      <c r="X22134" s="25"/>
    </row>
    <row r="22135" spans="23:24" x14ac:dyDescent="0.2">
      <c r="W22135" s="25"/>
      <c r="X22135" s="25"/>
    </row>
    <row r="22136" spans="23:24" x14ac:dyDescent="0.2">
      <c r="W22136" s="25"/>
      <c r="X22136" s="25"/>
    </row>
    <row r="22137" spans="23:24" x14ac:dyDescent="0.2">
      <c r="W22137" s="25"/>
      <c r="X22137" s="25"/>
    </row>
    <row r="22138" spans="23:24" x14ac:dyDescent="0.2">
      <c r="W22138" s="25"/>
      <c r="X22138" s="25"/>
    </row>
    <row r="22139" spans="23:24" x14ac:dyDescent="0.2">
      <c r="W22139" s="25"/>
      <c r="X22139" s="25"/>
    </row>
    <row r="22140" spans="23:24" x14ac:dyDescent="0.2">
      <c r="W22140" s="25"/>
      <c r="X22140" s="25"/>
    </row>
    <row r="22141" spans="23:24" x14ac:dyDescent="0.2">
      <c r="W22141" s="25"/>
      <c r="X22141" s="25"/>
    </row>
    <row r="22142" spans="23:24" x14ac:dyDescent="0.2">
      <c r="W22142" s="25"/>
      <c r="X22142" s="25"/>
    </row>
    <row r="22143" spans="23:24" x14ac:dyDescent="0.2">
      <c r="W22143" s="25"/>
      <c r="X22143" s="25"/>
    </row>
    <row r="22144" spans="23:24" x14ac:dyDescent="0.2">
      <c r="W22144" s="25"/>
      <c r="X22144" s="25"/>
    </row>
    <row r="22145" spans="23:24" x14ac:dyDescent="0.2">
      <c r="W22145" s="25"/>
      <c r="X22145" s="25"/>
    </row>
    <row r="22146" spans="23:24" x14ac:dyDescent="0.2">
      <c r="W22146" s="25"/>
      <c r="X22146" s="25"/>
    </row>
    <row r="22147" spans="23:24" x14ac:dyDescent="0.2">
      <c r="W22147" s="25"/>
      <c r="X22147" s="25"/>
    </row>
    <row r="22148" spans="23:24" x14ac:dyDescent="0.2">
      <c r="W22148" s="25"/>
      <c r="X22148" s="25"/>
    </row>
    <row r="22149" spans="23:24" x14ac:dyDescent="0.2">
      <c r="W22149" s="25"/>
      <c r="X22149" s="25"/>
    </row>
    <row r="22150" spans="23:24" x14ac:dyDescent="0.2">
      <c r="W22150" s="25"/>
      <c r="X22150" s="25"/>
    </row>
    <row r="22151" spans="23:24" x14ac:dyDescent="0.2">
      <c r="W22151" s="25"/>
      <c r="X22151" s="25"/>
    </row>
    <row r="22152" spans="23:24" x14ac:dyDescent="0.2">
      <c r="W22152" s="25"/>
      <c r="X22152" s="25"/>
    </row>
    <row r="22153" spans="23:24" x14ac:dyDescent="0.2">
      <c r="W22153" s="25"/>
      <c r="X22153" s="25"/>
    </row>
    <row r="22154" spans="23:24" x14ac:dyDescent="0.2">
      <c r="W22154" s="25"/>
      <c r="X22154" s="25"/>
    </row>
    <row r="22155" spans="23:24" x14ac:dyDescent="0.2">
      <c r="W22155" s="25"/>
      <c r="X22155" s="25"/>
    </row>
    <row r="22156" spans="23:24" x14ac:dyDescent="0.2">
      <c r="W22156" s="25"/>
      <c r="X22156" s="25"/>
    </row>
    <row r="22157" spans="23:24" x14ac:dyDescent="0.2">
      <c r="W22157" s="25"/>
      <c r="X22157" s="25"/>
    </row>
    <row r="22158" spans="23:24" x14ac:dyDescent="0.2">
      <c r="W22158" s="25"/>
      <c r="X22158" s="25"/>
    </row>
    <row r="22159" spans="23:24" x14ac:dyDescent="0.2">
      <c r="W22159" s="25"/>
      <c r="X22159" s="25"/>
    </row>
    <row r="22160" spans="23:24" x14ac:dyDescent="0.2">
      <c r="W22160" s="25"/>
      <c r="X22160" s="25"/>
    </row>
    <row r="22161" spans="23:24" x14ac:dyDescent="0.2">
      <c r="W22161" s="25"/>
      <c r="X22161" s="25"/>
    </row>
    <row r="22162" spans="23:24" x14ac:dyDescent="0.2">
      <c r="W22162" s="25"/>
      <c r="X22162" s="25"/>
    </row>
    <row r="22163" spans="23:24" x14ac:dyDescent="0.2">
      <c r="W22163" s="25"/>
      <c r="X22163" s="25"/>
    </row>
    <row r="22164" spans="23:24" x14ac:dyDescent="0.2">
      <c r="W22164" s="25"/>
      <c r="X22164" s="25"/>
    </row>
    <row r="22165" spans="23:24" x14ac:dyDescent="0.2">
      <c r="W22165" s="25"/>
      <c r="X22165" s="25"/>
    </row>
    <row r="22166" spans="23:24" x14ac:dyDescent="0.2">
      <c r="W22166" s="25"/>
      <c r="X22166" s="25"/>
    </row>
    <row r="22167" spans="23:24" x14ac:dyDescent="0.2">
      <c r="W22167" s="25"/>
      <c r="X22167" s="25"/>
    </row>
    <row r="22168" spans="23:24" x14ac:dyDescent="0.2">
      <c r="W22168" s="25"/>
      <c r="X22168" s="25"/>
    </row>
    <row r="22169" spans="23:24" x14ac:dyDescent="0.2">
      <c r="W22169" s="25"/>
      <c r="X22169" s="25"/>
    </row>
    <row r="22170" spans="23:24" x14ac:dyDescent="0.2">
      <c r="W22170" s="25"/>
      <c r="X22170" s="25"/>
    </row>
    <row r="22171" spans="23:24" x14ac:dyDescent="0.2">
      <c r="W22171" s="25"/>
      <c r="X22171" s="25"/>
    </row>
    <row r="22172" spans="23:24" x14ac:dyDescent="0.2">
      <c r="W22172" s="25"/>
      <c r="X22172" s="25"/>
    </row>
    <row r="22173" spans="23:24" x14ac:dyDescent="0.2">
      <c r="W22173" s="25"/>
      <c r="X22173" s="25"/>
    </row>
    <row r="22174" spans="23:24" x14ac:dyDescent="0.2">
      <c r="W22174" s="25"/>
      <c r="X22174" s="25"/>
    </row>
    <row r="22175" spans="23:24" x14ac:dyDescent="0.2">
      <c r="W22175" s="25"/>
      <c r="X22175" s="25"/>
    </row>
    <row r="22176" spans="23:24" x14ac:dyDescent="0.2">
      <c r="W22176" s="25"/>
      <c r="X22176" s="25"/>
    </row>
    <row r="22177" spans="23:24" x14ac:dyDescent="0.2">
      <c r="W22177" s="25"/>
      <c r="X22177" s="25"/>
    </row>
    <row r="22178" spans="23:24" x14ac:dyDescent="0.2">
      <c r="W22178" s="25"/>
      <c r="X22178" s="25"/>
    </row>
    <row r="22179" spans="23:24" x14ac:dyDescent="0.2">
      <c r="W22179" s="25"/>
      <c r="X22179" s="25"/>
    </row>
    <row r="22180" spans="23:24" x14ac:dyDescent="0.2">
      <c r="W22180" s="25"/>
      <c r="X22180" s="25"/>
    </row>
    <row r="22181" spans="23:24" x14ac:dyDescent="0.2">
      <c r="W22181" s="25"/>
      <c r="X22181" s="25"/>
    </row>
    <row r="22182" spans="23:24" x14ac:dyDescent="0.2">
      <c r="W22182" s="25"/>
      <c r="X22182" s="25"/>
    </row>
    <row r="22183" spans="23:24" x14ac:dyDescent="0.2">
      <c r="W22183" s="25"/>
      <c r="X22183" s="25"/>
    </row>
    <row r="22184" spans="23:24" x14ac:dyDescent="0.2">
      <c r="W22184" s="25"/>
      <c r="X22184" s="25"/>
    </row>
    <row r="22185" spans="23:24" x14ac:dyDescent="0.2">
      <c r="W22185" s="25"/>
      <c r="X22185" s="25"/>
    </row>
    <row r="22186" spans="23:24" x14ac:dyDescent="0.2">
      <c r="W22186" s="25"/>
      <c r="X22186" s="25"/>
    </row>
    <row r="22187" spans="23:24" x14ac:dyDescent="0.2">
      <c r="W22187" s="25"/>
      <c r="X22187" s="25"/>
    </row>
    <row r="22188" spans="23:24" x14ac:dyDescent="0.2">
      <c r="W22188" s="25"/>
      <c r="X22188" s="25"/>
    </row>
    <row r="22189" spans="23:24" x14ac:dyDescent="0.2">
      <c r="W22189" s="25"/>
      <c r="X22189" s="25"/>
    </row>
    <row r="22190" spans="23:24" x14ac:dyDescent="0.2">
      <c r="W22190" s="25"/>
      <c r="X22190" s="25"/>
    </row>
    <row r="22191" spans="23:24" x14ac:dyDescent="0.2">
      <c r="W22191" s="25"/>
      <c r="X22191" s="25"/>
    </row>
    <row r="22192" spans="23:24" x14ac:dyDescent="0.2">
      <c r="W22192" s="25"/>
      <c r="X22192" s="25"/>
    </row>
    <row r="22193" spans="23:24" x14ac:dyDescent="0.2">
      <c r="W22193" s="25"/>
      <c r="X22193" s="25"/>
    </row>
    <row r="22194" spans="23:24" x14ac:dyDescent="0.2">
      <c r="W22194" s="25"/>
      <c r="X22194" s="25"/>
    </row>
    <row r="22195" spans="23:24" x14ac:dyDescent="0.2">
      <c r="W22195" s="25"/>
      <c r="X22195" s="25"/>
    </row>
    <row r="22196" spans="23:24" x14ac:dyDescent="0.2">
      <c r="W22196" s="25"/>
      <c r="X22196" s="25"/>
    </row>
    <row r="22197" spans="23:24" x14ac:dyDescent="0.2">
      <c r="W22197" s="25"/>
      <c r="X22197" s="25"/>
    </row>
    <row r="22198" spans="23:24" x14ac:dyDescent="0.2">
      <c r="W22198" s="25"/>
      <c r="X22198" s="25"/>
    </row>
    <row r="22199" spans="23:24" x14ac:dyDescent="0.2">
      <c r="W22199" s="25"/>
      <c r="X22199" s="25"/>
    </row>
    <row r="22200" spans="23:24" x14ac:dyDescent="0.2">
      <c r="W22200" s="25"/>
      <c r="X22200" s="25"/>
    </row>
    <row r="22201" spans="23:24" x14ac:dyDescent="0.2">
      <c r="W22201" s="25"/>
      <c r="X22201" s="25"/>
    </row>
    <row r="22202" spans="23:24" x14ac:dyDescent="0.2">
      <c r="W22202" s="25"/>
      <c r="X22202" s="25"/>
    </row>
    <row r="22203" spans="23:24" x14ac:dyDescent="0.2">
      <c r="W22203" s="25"/>
      <c r="X22203" s="25"/>
    </row>
    <row r="22204" spans="23:24" x14ac:dyDescent="0.2">
      <c r="W22204" s="25"/>
      <c r="X22204" s="25"/>
    </row>
    <row r="22205" spans="23:24" x14ac:dyDescent="0.2">
      <c r="W22205" s="25"/>
      <c r="X22205" s="25"/>
    </row>
    <row r="22206" spans="23:24" x14ac:dyDescent="0.2">
      <c r="W22206" s="25"/>
      <c r="X22206" s="25"/>
    </row>
    <row r="22207" spans="23:24" x14ac:dyDescent="0.2">
      <c r="W22207" s="25"/>
      <c r="X22207" s="25"/>
    </row>
    <row r="22208" spans="23:24" x14ac:dyDescent="0.2">
      <c r="W22208" s="25"/>
      <c r="X22208" s="25"/>
    </row>
    <row r="22209" spans="23:24" x14ac:dyDescent="0.2">
      <c r="W22209" s="25"/>
      <c r="X22209" s="25"/>
    </row>
    <row r="22210" spans="23:24" x14ac:dyDescent="0.2">
      <c r="W22210" s="25"/>
      <c r="X22210" s="25"/>
    </row>
    <row r="22211" spans="23:24" x14ac:dyDescent="0.2">
      <c r="W22211" s="25"/>
      <c r="X22211" s="25"/>
    </row>
    <row r="22212" spans="23:24" x14ac:dyDescent="0.2">
      <c r="W22212" s="25"/>
      <c r="X22212" s="25"/>
    </row>
    <row r="22213" spans="23:24" x14ac:dyDescent="0.2">
      <c r="W22213" s="25"/>
      <c r="X22213" s="25"/>
    </row>
    <row r="22214" spans="23:24" x14ac:dyDescent="0.2">
      <c r="W22214" s="25"/>
      <c r="X22214" s="25"/>
    </row>
    <row r="22215" spans="23:24" x14ac:dyDescent="0.2">
      <c r="W22215" s="25"/>
      <c r="X22215" s="25"/>
    </row>
    <row r="22216" spans="23:24" x14ac:dyDescent="0.2">
      <c r="W22216" s="25"/>
      <c r="X22216" s="25"/>
    </row>
    <row r="22217" spans="23:24" x14ac:dyDescent="0.2">
      <c r="W22217" s="25"/>
      <c r="X22217" s="25"/>
    </row>
    <row r="22218" spans="23:24" x14ac:dyDescent="0.2">
      <c r="W22218" s="25"/>
      <c r="X22218" s="25"/>
    </row>
    <row r="22219" spans="23:24" x14ac:dyDescent="0.2">
      <c r="W22219" s="25"/>
      <c r="X22219" s="25"/>
    </row>
    <row r="22220" spans="23:24" x14ac:dyDescent="0.2">
      <c r="W22220" s="25"/>
      <c r="X22220" s="25"/>
    </row>
    <row r="22221" spans="23:24" x14ac:dyDescent="0.2">
      <c r="W22221" s="25"/>
      <c r="X22221" s="25"/>
    </row>
    <row r="22222" spans="23:24" x14ac:dyDescent="0.2">
      <c r="W22222" s="25"/>
      <c r="X22222" s="25"/>
    </row>
    <row r="22223" spans="23:24" x14ac:dyDescent="0.2">
      <c r="W22223" s="25"/>
      <c r="X22223" s="25"/>
    </row>
    <row r="22224" spans="23:24" x14ac:dyDescent="0.2">
      <c r="W22224" s="25"/>
      <c r="X22224" s="25"/>
    </row>
    <row r="22225" spans="23:24" x14ac:dyDescent="0.2">
      <c r="W22225" s="25"/>
      <c r="X22225" s="25"/>
    </row>
    <row r="22226" spans="23:24" x14ac:dyDescent="0.2">
      <c r="W22226" s="25"/>
      <c r="X22226" s="25"/>
    </row>
    <row r="22227" spans="23:24" x14ac:dyDescent="0.2">
      <c r="W22227" s="25"/>
      <c r="X22227" s="25"/>
    </row>
    <row r="22228" spans="23:24" x14ac:dyDescent="0.2">
      <c r="W22228" s="25"/>
      <c r="X22228" s="25"/>
    </row>
    <row r="22229" spans="23:24" x14ac:dyDescent="0.2">
      <c r="W22229" s="25"/>
      <c r="X22229" s="25"/>
    </row>
    <row r="22230" spans="23:24" x14ac:dyDescent="0.2">
      <c r="W22230" s="25"/>
      <c r="X22230" s="25"/>
    </row>
    <row r="22231" spans="23:24" x14ac:dyDescent="0.2">
      <c r="W22231" s="25"/>
      <c r="X22231" s="25"/>
    </row>
    <row r="22232" spans="23:24" x14ac:dyDescent="0.2">
      <c r="W22232" s="25"/>
      <c r="X22232" s="25"/>
    </row>
    <row r="22233" spans="23:24" x14ac:dyDescent="0.2">
      <c r="W22233" s="25"/>
      <c r="X22233" s="25"/>
    </row>
    <row r="22234" spans="23:24" x14ac:dyDescent="0.2">
      <c r="W22234" s="25"/>
      <c r="X22234" s="25"/>
    </row>
    <row r="22235" spans="23:24" x14ac:dyDescent="0.2">
      <c r="W22235" s="25"/>
      <c r="X22235" s="25"/>
    </row>
    <row r="22236" spans="23:24" x14ac:dyDescent="0.2">
      <c r="W22236" s="25"/>
      <c r="X22236" s="25"/>
    </row>
    <row r="22237" spans="23:24" x14ac:dyDescent="0.2">
      <c r="W22237" s="25"/>
      <c r="X22237" s="25"/>
    </row>
    <row r="22238" spans="23:24" x14ac:dyDescent="0.2">
      <c r="W22238" s="25"/>
      <c r="X22238" s="25"/>
    </row>
    <row r="22239" spans="23:24" x14ac:dyDescent="0.2">
      <c r="W22239" s="25"/>
      <c r="X22239" s="25"/>
    </row>
    <row r="22240" spans="23:24" x14ac:dyDescent="0.2">
      <c r="W22240" s="25"/>
      <c r="X22240" s="25"/>
    </row>
    <row r="22241" spans="23:24" x14ac:dyDescent="0.2">
      <c r="W22241" s="25"/>
      <c r="X22241" s="25"/>
    </row>
    <row r="22242" spans="23:24" x14ac:dyDescent="0.2">
      <c r="W22242" s="25"/>
      <c r="X22242" s="25"/>
    </row>
    <row r="22243" spans="23:24" x14ac:dyDescent="0.2">
      <c r="W22243" s="25"/>
      <c r="X22243" s="25"/>
    </row>
    <row r="22244" spans="23:24" x14ac:dyDescent="0.2">
      <c r="W22244" s="25"/>
      <c r="X22244" s="25"/>
    </row>
    <row r="22245" spans="23:24" x14ac:dyDescent="0.2">
      <c r="W22245" s="25"/>
      <c r="X22245" s="25"/>
    </row>
    <row r="22246" spans="23:24" x14ac:dyDescent="0.2">
      <c r="W22246" s="25"/>
      <c r="X22246" s="25"/>
    </row>
    <row r="22247" spans="23:24" x14ac:dyDescent="0.2">
      <c r="W22247" s="25"/>
      <c r="X22247" s="25"/>
    </row>
    <row r="22248" spans="23:24" x14ac:dyDescent="0.2">
      <c r="W22248" s="25"/>
      <c r="X22248" s="25"/>
    </row>
    <row r="22249" spans="23:24" x14ac:dyDescent="0.2">
      <c r="W22249" s="25"/>
      <c r="X22249" s="25"/>
    </row>
    <row r="22250" spans="23:24" x14ac:dyDescent="0.2">
      <c r="W22250" s="25"/>
      <c r="X22250" s="25"/>
    </row>
    <row r="22251" spans="23:24" x14ac:dyDescent="0.2">
      <c r="W22251" s="25"/>
      <c r="X22251" s="25"/>
    </row>
    <row r="22252" spans="23:24" x14ac:dyDescent="0.2">
      <c r="W22252" s="25"/>
      <c r="X22252" s="25"/>
    </row>
    <row r="22253" spans="23:24" x14ac:dyDescent="0.2">
      <c r="W22253" s="25"/>
      <c r="X22253" s="25"/>
    </row>
    <row r="22254" spans="23:24" x14ac:dyDescent="0.2">
      <c r="W22254" s="25"/>
      <c r="X22254" s="25"/>
    </row>
    <row r="22255" spans="23:24" x14ac:dyDescent="0.2">
      <c r="W22255" s="25"/>
      <c r="X22255" s="25"/>
    </row>
    <row r="22256" spans="23:24" x14ac:dyDescent="0.2">
      <c r="W22256" s="25"/>
      <c r="X22256" s="25"/>
    </row>
    <row r="22257" spans="23:24" x14ac:dyDescent="0.2">
      <c r="W22257" s="25"/>
      <c r="X22257" s="25"/>
    </row>
    <row r="22258" spans="23:24" x14ac:dyDescent="0.2">
      <c r="W22258" s="25"/>
      <c r="X22258" s="25"/>
    </row>
    <row r="22259" spans="23:24" x14ac:dyDescent="0.2">
      <c r="W22259" s="25"/>
      <c r="X22259" s="25"/>
    </row>
    <row r="22260" spans="23:24" x14ac:dyDescent="0.2">
      <c r="W22260" s="25"/>
      <c r="X22260" s="25"/>
    </row>
    <row r="22261" spans="23:24" x14ac:dyDescent="0.2">
      <c r="W22261" s="25"/>
      <c r="X22261" s="25"/>
    </row>
    <row r="22262" spans="23:24" x14ac:dyDescent="0.2">
      <c r="W22262" s="25"/>
      <c r="X22262" s="25"/>
    </row>
    <row r="22263" spans="23:24" x14ac:dyDescent="0.2">
      <c r="W22263" s="25"/>
      <c r="X22263" s="25"/>
    </row>
    <row r="22264" spans="23:24" x14ac:dyDescent="0.2">
      <c r="W22264" s="25"/>
      <c r="X22264" s="25"/>
    </row>
    <row r="22265" spans="23:24" x14ac:dyDescent="0.2">
      <c r="W22265" s="25"/>
      <c r="X22265" s="25"/>
    </row>
    <row r="22266" spans="23:24" x14ac:dyDescent="0.2">
      <c r="W22266" s="25"/>
      <c r="X22266" s="25"/>
    </row>
    <row r="22267" spans="23:24" x14ac:dyDescent="0.2">
      <c r="W22267" s="25"/>
      <c r="X22267" s="25"/>
    </row>
    <row r="22268" spans="23:24" x14ac:dyDescent="0.2">
      <c r="W22268" s="25"/>
      <c r="X22268" s="25"/>
    </row>
    <row r="22269" spans="23:24" x14ac:dyDescent="0.2">
      <c r="W22269" s="25"/>
      <c r="X22269" s="25"/>
    </row>
    <row r="22270" spans="23:24" x14ac:dyDescent="0.2">
      <c r="W22270" s="25"/>
      <c r="X22270" s="25"/>
    </row>
    <row r="22271" spans="23:24" x14ac:dyDescent="0.2">
      <c r="W22271" s="25"/>
      <c r="X22271" s="25"/>
    </row>
    <row r="22272" spans="23:24" x14ac:dyDescent="0.2">
      <c r="W22272" s="25"/>
      <c r="X22272" s="25"/>
    </row>
    <row r="22273" spans="23:24" x14ac:dyDescent="0.2">
      <c r="W22273" s="25"/>
      <c r="X22273" s="25"/>
    </row>
    <row r="22274" spans="23:24" x14ac:dyDescent="0.2">
      <c r="W22274" s="25"/>
      <c r="X22274" s="25"/>
    </row>
    <row r="22275" spans="23:24" x14ac:dyDescent="0.2">
      <c r="W22275" s="25"/>
      <c r="X22275" s="25"/>
    </row>
    <row r="22276" spans="23:24" x14ac:dyDescent="0.2">
      <c r="W22276" s="25"/>
      <c r="X22276" s="25"/>
    </row>
    <row r="22277" spans="23:24" x14ac:dyDescent="0.2">
      <c r="W22277" s="25"/>
      <c r="X22277" s="25"/>
    </row>
    <row r="22278" spans="23:24" x14ac:dyDescent="0.2">
      <c r="W22278" s="25"/>
      <c r="X22278" s="25"/>
    </row>
    <row r="22279" spans="23:24" x14ac:dyDescent="0.2">
      <c r="W22279" s="25"/>
      <c r="X22279" s="25"/>
    </row>
    <row r="22280" spans="23:24" x14ac:dyDescent="0.2">
      <c r="W22280" s="25"/>
      <c r="X22280" s="25"/>
    </row>
    <row r="22281" spans="23:24" x14ac:dyDescent="0.2">
      <c r="W22281" s="25"/>
      <c r="X22281" s="25"/>
    </row>
    <row r="22282" spans="23:24" x14ac:dyDescent="0.2">
      <c r="W22282" s="25"/>
      <c r="X22282" s="25"/>
    </row>
    <row r="22283" spans="23:24" x14ac:dyDescent="0.2">
      <c r="W22283" s="25"/>
      <c r="X22283" s="25"/>
    </row>
    <row r="22284" spans="23:24" x14ac:dyDescent="0.2">
      <c r="W22284" s="25"/>
      <c r="X22284" s="25"/>
    </row>
    <row r="22285" spans="23:24" x14ac:dyDescent="0.2">
      <c r="W22285" s="25"/>
      <c r="X22285" s="25"/>
    </row>
    <row r="22286" spans="23:24" x14ac:dyDescent="0.2">
      <c r="W22286" s="25"/>
      <c r="X22286" s="25"/>
    </row>
    <row r="22287" spans="23:24" x14ac:dyDescent="0.2">
      <c r="W22287" s="25"/>
      <c r="X22287" s="25"/>
    </row>
    <row r="22288" spans="23:24" x14ac:dyDescent="0.2">
      <c r="W22288" s="25"/>
      <c r="X22288" s="25"/>
    </row>
    <row r="22289" spans="23:24" x14ac:dyDescent="0.2">
      <c r="W22289" s="25"/>
      <c r="X22289" s="25"/>
    </row>
    <row r="22290" spans="23:24" x14ac:dyDescent="0.2">
      <c r="W22290" s="25"/>
      <c r="X22290" s="25"/>
    </row>
    <row r="22291" spans="23:24" x14ac:dyDescent="0.2">
      <c r="W22291" s="25"/>
      <c r="X22291" s="25"/>
    </row>
    <row r="22292" spans="23:24" x14ac:dyDescent="0.2">
      <c r="W22292" s="25"/>
      <c r="X22292" s="25"/>
    </row>
    <row r="22293" spans="23:24" x14ac:dyDescent="0.2">
      <c r="W22293" s="25"/>
      <c r="X22293" s="25"/>
    </row>
    <row r="22294" spans="23:24" x14ac:dyDescent="0.2">
      <c r="W22294" s="25"/>
      <c r="X22294" s="25"/>
    </row>
    <row r="22295" spans="23:24" x14ac:dyDescent="0.2">
      <c r="W22295" s="25"/>
      <c r="X22295" s="25"/>
    </row>
    <row r="22296" spans="23:24" x14ac:dyDescent="0.2">
      <c r="W22296" s="25"/>
      <c r="X22296" s="25"/>
    </row>
    <row r="22297" spans="23:24" x14ac:dyDescent="0.2">
      <c r="W22297" s="25"/>
      <c r="X22297" s="25"/>
    </row>
    <row r="22298" spans="23:24" x14ac:dyDescent="0.2">
      <c r="W22298" s="25"/>
      <c r="X22298" s="25"/>
    </row>
    <row r="22299" spans="23:24" x14ac:dyDescent="0.2">
      <c r="W22299" s="25"/>
      <c r="X22299" s="25"/>
    </row>
    <row r="22300" spans="23:24" x14ac:dyDescent="0.2">
      <c r="W22300" s="25"/>
      <c r="X22300" s="25"/>
    </row>
    <row r="22301" spans="23:24" x14ac:dyDescent="0.2">
      <c r="W22301" s="25"/>
      <c r="X22301" s="25"/>
    </row>
    <row r="22302" spans="23:24" x14ac:dyDescent="0.2">
      <c r="W22302" s="25"/>
      <c r="X22302" s="25"/>
    </row>
    <row r="22303" spans="23:24" x14ac:dyDescent="0.2">
      <c r="W22303" s="25"/>
      <c r="X22303" s="25"/>
    </row>
    <row r="22304" spans="23:24" x14ac:dyDescent="0.2">
      <c r="W22304" s="25"/>
      <c r="X22304" s="25"/>
    </row>
    <row r="22305" spans="23:24" x14ac:dyDescent="0.2">
      <c r="W22305" s="25"/>
      <c r="X22305" s="25"/>
    </row>
    <row r="22306" spans="23:24" x14ac:dyDescent="0.2">
      <c r="W22306" s="25"/>
      <c r="X22306" s="25"/>
    </row>
    <row r="22307" spans="23:24" x14ac:dyDescent="0.2">
      <c r="W22307" s="25"/>
      <c r="X22307" s="25"/>
    </row>
    <row r="22308" spans="23:24" x14ac:dyDescent="0.2">
      <c r="W22308" s="25"/>
      <c r="X22308" s="25"/>
    </row>
    <row r="22309" spans="23:24" x14ac:dyDescent="0.2">
      <c r="W22309" s="25"/>
      <c r="X22309" s="25"/>
    </row>
    <row r="22310" spans="23:24" x14ac:dyDescent="0.2">
      <c r="W22310" s="25"/>
      <c r="X22310" s="25"/>
    </row>
    <row r="22311" spans="23:24" x14ac:dyDescent="0.2">
      <c r="W22311" s="25"/>
      <c r="X22311" s="25"/>
    </row>
    <row r="22312" spans="23:24" x14ac:dyDescent="0.2">
      <c r="W22312" s="25"/>
      <c r="X22312" s="25"/>
    </row>
    <row r="22313" spans="23:24" x14ac:dyDescent="0.2">
      <c r="W22313" s="25"/>
      <c r="X22313" s="25"/>
    </row>
    <row r="22314" spans="23:24" x14ac:dyDescent="0.2">
      <c r="W22314" s="25"/>
      <c r="X22314" s="25"/>
    </row>
    <row r="22315" spans="23:24" x14ac:dyDescent="0.2">
      <c r="W22315" s="25"/>
      <c r="X22315" s="25"/>
    </row>
    <row r="22316" spans="23:24" x14ac:dyDescent="0.2">
      <c r="W22316" s="25"/>
      <c r="X22316" s="25"/>
    </row>
    <row r="22317" spans="23:24" x14ac:dyDescent="0.2">
      <c r="W22317" s="25"/>
      <c r="X22317" s="25"/>
    </row>
    <row r="22318" spans="23:24" x14ac:dyDescent="0.2">
      <c r="W22318" s="25"/>
      <c r="X22318" s="25"/>
    </row>
    <row r="22319" spans="23:24" x14ac:dyDescent="0.2">
      <c r="W22319" s="25"/>
      <c r="X22319" s="25"/>
    </row>
    <row r="22320" spans="23:24" x14ac:dyDescent="0.2">
      <c r="W22320" s="25"/>
      <c r="X22320" s="25"/>
    </row>
    <row r="22321" spans="23:24" x14ac:dyDescent="0.2">
      <c r="W22321" s="25"/>
      <c r="X22321" s="25"/>
    </row>
    <row r="22322" spans="23:24" x14ac:dyDescent="0.2">
      <c r="W22322" s="25"/>
      <c r="X22322" s="25"/>
    </row>
    <row r="22323" spans="23:24" x14ac:dyDescent="0.2">
      <c r="W22323" s="25"/>
      <c r="X22323" s="25"/>
    </row>
    <row r="22324" spans="23:24" x14ac:dyDescent="0.2">
      <c r="W22324" s="25"/>
      <c r="X22324" s="25"/>
    </row>
    <row r="22325" spans="23:24" x14ac:dyDescent="0.2">
      <c r="W22325" s="25"/>
      <c r="X22325" s="25"/>
    </row>
    <row r="22326" spans="23:24" x14ac:dyDescent="0.2">
      <c r="W22326" s="25"/>
      <c r="X22326" s="25"/>
    </row>
    <row r="22327" spans="23:24" x14ac:dyDescent="0.2">
      <c r="W22327" s="25"/>
      <c r="X22327" s="25"/>
    </row>
    <row r="22328" spans="23:24" x14ac:dyDescent="0.2">
      <c r="W22328" s="25"/>
      <c r="X22328" s="25"/>
    </row>
    <row r="22329" spans="23:24" x14ac:dyDescent="0.2">
      <c r="W22329" s="25"/>
      <c r="X22329" s="25"/>
    </row>
    <row r="22330" spans="23:24" x14ac:dyDescent="0.2">
      <c r="W22330" s="25"/>
      <c r="X22330" s="25"/>
    </row>
    <row r="22331" spans="23:24" x14ac:dyDescent="0.2">
      <c r="W22331" s="25"/>
      <c r="X22331" s="25"/>
    </row>
    <row r="22332" spans="23:24" x14ac:dyDescent="0.2">
      <c r="W22332" s="25"/>
      <c r="X22332" s="25"/>
    </row>
    <row r="22333" spans="23:24" x14ac:dyDescent="0.2">
      <c r="W22333" s="25"/>
      <c r="X22333" s="25"/>
    </row>
    <row r="22334" spans="23:24" x14ac:dyDescent="0.2">
      <c r="W22334" s="25"/>
      <c r="X22334" s="25"/>
    </row>
    <row r="22335" spans="23:24" x14ac:dyDescent="0.2">
      <c r="W22335" s="25"/>
      <c r="X22335" s="25"/>
    </row>
    <row r="22336" spans="23:24" x14ac:dyDescent="0.2">
      <c r="W22336" s="25"/>
      <c r="X22336" s="25"/>
    </row>
    <row r="22337" spans="23:24" x14ac:dyDescent="0.2">
      <c r="W22337" s="25"/>
      <c r="X22337" s="25"/>
    </row>
    <row r="22338" spans="23:24" x14ac:dyDescent="0.2">
      <c r="W22338" s="25"/>
      <c r="X22338" s="25"/>
    </row>
    <row r="22339" spans="23:24" x14ac:dyDescent="0.2">
      <c r="W22339" s="25"/>
      <c r="X22339" s="25"/>
    </row>
    <row r="22340" spans="23:24" x14ac:dyDescent="0.2">
      <c r="W22340" s="25"/>
      <c r="X22340" s="25"/>
    </row>
    <row r="22341" spans="23:24" x14ac:dyDescent="0.2">
      <c r="W22341" s="25"/>
      <c r="X22341" s="25"/>
    </row>
    <row r="22342" spans="23:24" x14ac:dyDescent="0.2">
      <c r="W22342" s="25"/>
      <c r="X22342" s="25"/>
    </row>
    <row r="22343" spans="23:24" x14ac:dyDescent="0.2">
      <c r="W22343" s="25"/>
      <c r="X22343" s="25"/>
    </row>
    <row r="22344" spans="23:24" x14ac:dyDescent="0.2">
      <c r="W22344" s="25"/>
      <c r="X22344" s="25"/>
    </row>
    <row r="22345" spans="23:24" x14ac:dyDescent="0.2">
      <c r="W22345" s="25"/>
      <c r="X22345" s="25"/>
    </row>
    <row r="22346" spans="23:24" x14ac:dyDescent="0.2">
      <c r="W22346" s="25"/>
      <c r="X22346" s="25"/>
    </row>
    <row r="22347" spans="23:24" x14ac:dyDescent="0.2">
      <c r="W22347" s="25"/>
      <c r="X22347" s="25"/>
    </row>
    <row r="22348" spans="23:24" x14ac:dyDescent="0.2">
      <c r="W22348" s="25"/>
      <c r="X22348" s="25"/>
    </row>
    <row r="22349" spans="23:24" x14ac:dyDescent="0.2">
      <c r="W22349" s="25"/>
      <c r="X22349" s="25"/>
    </row>
    <row r="22350" spans="23:24" x14ac:dyDescent="0.2">
      <c r="W22350" s="25"/>
      <c r="X22350" s="25"/>
    </row>
    <row r="22351" spans="23:24" x14ac:dyDescent="0.2">
      <c r="W22351" s="25"/>
      <c r="X22351" s="25"/>
    </row>
    <row r="22352" spans="23:24" x14ac:dyDescent="0.2">
      <c r="W22352" s="25"/>
      <c r="X22352" s="25"/>
    </row>
    <row r="22353" spans="23:24" x14ac:dyDescent="0.2">
      <c r="W22353" s="25"/>
      <c r="X22353" s="25"/>
    </row>
    <row r="22354" spans="23:24" x14ac:dyDescent="0.2">
      <c r="W22354" s="25"/>
      <c r="X22354" s="25"/>
    </row>
    <row r="22355" spans="23:24" x14ac:dyDescent="0.2">
      <c r="W22355" s="25"/>
      <c r="X22355" s="25"/>
    </row>
    <row r="22356" spans="23:24" x14ac:dyDescent="0.2">
      <c r="W22356" s="25"/>
      <c r="X22356" s="25"/>
    </row>
    <row r="22357" spans="23:24" x14ac:dyDescent="0.2">
      <c r="W22357" s="25"/>
      <c r="X22357" s="25"/>
    </row>
    <row r="22358" spans="23:24" x14ac:dyDescent="0.2">
      <c r="W22358" s="25"/>
      <c r="X22358" s="25"/>
    </row>
    <row r="22359" spans="23:24" x14ac:dyDescent="0.2">
      <c r="W22359" s="25"/>
      <c r="X22359" s="25"/>
    </row>
    <row r="22360" spans="23:24" x14ac:dyDescent="0.2">
      <c r="W22360" s="25"/>
      <c r="X22360" s="25"/>
    </row>
    <row r="22361" spans="23:24" x14ac:dyDescent="0.2">
      <c r="W22361" s="25"/>
      <c r="X22361" s="25"/>
    </row>
    <row r="22362" spans="23:24" x14ac:dyDescent="0.2">
      <c r="W22362" s="25"/>
      <c r="X22362" s="25"/>
    </row>
    <row r="22363" spans="23:24" x14ac:dyDescent="0.2">
      <c r="W22363" s="25"/>
      <c r="X22363" s="25"/>
    </row>
    <row r="22364" spans="23:24" x14ac:dyDescent="0.2">
      <c r="W22364" s="25"/>
      <c r="X22364" s="25"/>
    </row>
    <row r="22365" spans="23:24" x14ac:dyDescent="0.2">
      <c r="W22365" s="25"/>
      <c r="X22365" s="25"/>
    </row>
    <row r="22366" spans="23:24" x14ac:dyDescent="0.2">
      <c r="W22366" s="25"/>
      <c r="X22366" s="25"/>
    </row>
    <row r="22367" spans="23:24" x14ac:dyDescent="0.2">
      <c r="W22367" s="25"/>
      <c r="X22367" s="25"/>
    </row>
    <row r="22368" spans="23:24" x14ac:dyDescent="0.2">
      <c r="W22368" s="25"/>
      <c r="X22368" s="25"/>
    </row>
    <row r="22369" spans="23:24" x14ac:dyDescent="0.2">
      <c r="W22369" s="25"/>
      <c r="X22369" s="25"/>
    </row>
    <row r="22370" spans="23:24" x14ac:dyDescent="0.2">
      <c r="W22370" s="25"/>
      <c r="X22370" s="25"/>
    </row>
    <row r="22371" spans="23:24" x14ac:dyDescent="0.2">
      <c r="W22371" s="25"/>
      <c r="X22371" s="25"/>
    </row>
    <row r="22372" spans="23:24" x14ac:dyDescent="0.2">
      <c r="W22372" s="25"/>
      <c r="X22372" s="25"/>
    </row>
    <row r="22373" spans="23:24" x14ac:dyDescent="0.2">
      <c r="W22373" s="25"/>
      <c r="X22373" s="25"/>
    </row>
    <row r="22374" spans="23:24" x14ac:dyDescent="0.2">
      <c r="W22374" s="25"/>
      <c r="X22374" s="25"/>
    </row>
    <row r="22375" spans="23:24" x14ac:dyDescent="0.2">
      <c r="W22375" s="25"/>
      <c r="X22375" s="25"/>
    </row>
    <row r="22376" spans="23:24" x14ac:dyDescent="0.2">
      <c r="W22376" s="25"/>
      <c r="X22376" s="25"/>
    </row>
    <row r="22377" spans="23:24" x14ac:dyDescent="0.2">
      <c r="W22377" s="25"/>
      <c r="X22377" s="25"/>
    </row>
    <row r="22378" spans="23:24" x14ac:dyDescent="0.2">
      <c r="W22378" s="25"/>
      <c r="X22378" s="25"/>
    </row>
    <row r="22379" spans="23:24" x14ac:dyDescent="0.2">
      <c r="W22379" s="25"/>
      <c r="X22379" s="25"/>
    </row>
    <row r="22380" spans="23:24" x14ac:dyDescent="0.2">
      <c r="W22380" s="25"/>
      <c r="X22380" s="25"/>
    </row>
    <row r="22381" spans="23:24" x14ac:dyDescent="0.2">
      <c r="W22381" s="25"/>
      <c r="X22381" s="25"/>
    </row>
    <row r="22382" spans="23:24" x14ac:dyDescent="0.2">
      <c r="W22382" s="25"/>
      <c r="X22382" s="25"/>
    </row>
    <row r="22383" spans="23:24" x14ac:dyDescent="0.2">
      <c r="W22383" s="25"/>
      <c r="X22383" s="25"/>
    </row>
    <row r="22384" spans="23:24" x14ac:dyDescent="0.2">
      <c r="W22384" s="25"/>
      <c r="X22384" s="25"/>
    </row>
    <row r="22385" spans="23:24" x14ac:dyDescent="0.2">
      <c r="W22385" s="25"/>
      <c r="X22385" s="25"/>
    </row>
    <row r="22386" spans="23:24" x14ac:dyDescent="0.2">
      <c r="W22386" s="25"/>
      <c r="X22386" s="25"/>
    </row>
    <row r="22387" spans="23:24" x14ac:dyDescent="0.2">
      <c r="W22387" s="25"/>
      <c r="X22387" s="25"/>
    </row>
    <row r="22388" spans="23:24" x14ac:dyDescent="0.2">
      <c r="W22388" s="25"/>
      <c r="X22388" s="25"/>
    </row>
    <row r="22389" spans="23:24" x14ac:dyDescent="0.2">
      <c r="W22389" s="25"/>
      <c r="X22389" s="25"/>
    </row>
    <row r="22390" spans="23:24" x14ac:dyDescent="0.2">
      <c r="W22390" s="25"/>
      <c r="X22390" s="25"/>
    </row>
    <row r="22391" spans="23:24" x14ac:dyDescent="0.2">
      <c r="W22391" s="25"/>
      <c r="X22391" s="25"/>
    </row>
    <row r="22392" spans="23:24" x14ac:dyDescent="0.2">
      <c r="W22392" s="25"/>
      <c r="X22392" s="25"/>
    </row>
    <row r="22393" spans="23:24" x14ac:dyDescent="0.2">
      <c r="W22393" s="25"/>
      <c r="X22393" s="25"/>
    </row>
    <row r="22394" spans="23:24" x14ac:dyDescent="0.2">
      <c r="W22394" s="25"/>
      <c r="X22394" s="25"/>
    </row>
    <row r="22395" spans="23:24" x14ac:dyDescent="0.2">
      <c r="W22395" s="25"/>
      <c r="X22395" s="25"/>
    </row>
    <row r="22396" spans="23:24" x14ac:dyDescent="0.2">
      <c r="W22396" s="25"/>
      <c r="X22396" s="25"/>
    </row>
    <row r="22397" spans="23:24" x14ac:dyDescent="0.2">
      <c r="W22397" s="25"/>
      <c r="X22397" s="25"/>
    </row>
    <row r="22398" spans="23:24" x14ac:dyDescent="0.2">
      <c r="W22398" s="25"/>
      <c r="X22398" s="25"/>
    </row>
    <row r="22399" spans="23:24" x14ac:dyDescent="0.2">
      <c r="W22399" s="25"/>
      <c r="X22399" s="25"/>
    </row>
    <row r="22400" spans="23:24" x14ac:dyDescent="0.2">
      <c r="W22400" s="25"/>
      <c r="X22400" s="25"/>
    </row>
    <row r="22401" spans="23:24" x14ac:dyDescent="0.2">
      <c r="W22401" s="25"/>
      <c r="X22401" s="25"/>
    </row>
    <row r="22402" spans="23:24" x14ac:dyDescent="0.2">
      <c r="W22402" s="25"/>
      <c r="X22402" s="25"/>
    </row>
    <row r="22403" spans="23:24" x14ac:dyDescent="0.2">
      <c r="W22403" s="25"/>
      <c r="X22403" s="25"/>
    </row>
    <row r="22404" spans="23:24" x14ac:dyDescent="0.2">
      <c r="W22404" s="25"/>
      <c r="X22404" s="25"/>
    </row>
    <row r="22405" spans="23:24" x14ac:dyDescent="0.2">
      <c r="W22405" s="25"/>
      <c r="X22405" s="25"/>
    </row>
    <row r="22406" spans="23:24" x14ac:dyDescent="0.2">
      <c r="W22406" s="25"/>
      <c r="X22406" s="25"/>
    </row>
    <row r="22407" spans="23:24" x14ac:dyDescent="0.2">
      <c r="W22407" s="25"/>
      <c r="X22407" s="25"/>
    </row>
    <row r="22408" spans="23:24" x14ac:dyDescent="0.2">
      <c r="W22408" s="25"/>
      <c r="X22408" s="25"/>
    </row>
    <row r="22409" spans="23:24" x14ac:dyDescent="0.2">
      <c r="W22409" s="25"/>
      <c r="X22409" s="25"/>
    </row>
    <row r="22410" spans="23:24" x14ac:dyDescent="0.2">
      <c r="W22410" s="25"/>
      <c r="X22410" s="25"/>
    </row>
    <row r="22411" spans="23:24" x14ac:dyDescent="0.2">
      <c r="W22411" s="25"/>
      <c r="X22411" s="25"/>
    </row>
    <row r="22412" spans="23:24" x14ac:dyDescent="0.2">
      <c r="W22412" s="25"/>
      <c r="X22412" s="25"/>
    </row>
    <row r="22413" spans="23:24" x14ac:dyDescent="0.2">
      <c r="W22413" s="25"/>
      <c r="X22413" s="25"/>
    </row>
    <row r="22414" spans="23:24" x14ac:dyDescent="0.2">
      <c r="W22414" s="25"/>
      <c r="X22414" s="25"/>
    </row>
    <row r="22415" spans="23:24" x14ac:dyDescent="0.2">
      <c r="W22415" s="25"/>
      <c r="X22415" s="25"/>
    </row>
    <row r="22416" spans="23:24" x14ac:dyDescent="0.2">
      <c r="W22416" s="25"/>
      <c r="X22416" s="25"/>
    </row>
    <row r="22417" spans="23:24" x14ac:dyDescent="0.2">
      <c r="W22417" s="25"/>
      <c r="X22417" s="25"/>
    </row>
    <row r="22418" spans="23:24" x14ac:dyDescent="0.2">
      <c r="W22418" s="25"/>
      <c r="X22418" s="25"/>
    </row>
    <row r="22419" spans="23:24" x14ac:dyDescent="0.2">
      <c r="W22419" s="25"/>
      <c r="X22419" s="25"/>
    </row>
    <row r="22420" spans="23:24" x14ac:dyDescent="0.2">
      <c r="W22420" s="25"/>
      <c r="X22420" s="25"/>
    </row>
    <row r="22421" spans="23:24" x14ac:dyDescent="0.2">
      <c r="W22421" s="25"/>
      <c r="X22421" s="25"/>
    </row>
    <row r="22422" spans="23:24" x14ac:dyDescent="0.2">
      <c r="W22422" s="25"/>
      <c r="X22422" s="25"/>
    </row>
    <row r="22423" spans="23:24" x14ac:dyDescent="0.2">
      <c r="W22423" s="25"/>
      <c r="X22423" s="25"/>
    </row>
    <row r="22424" spans="23:24" x14ac:dyDescent="0.2">
      <c r="W22424" s="25"/>
      <c r="X22424" s="25"/>
    </row>
    <row r="22425" spans="23:24" x14ac:dyDescent="0.2">
      <c r="W22425" s="25"/>
      <c r="X22425" s="25"/>
    </row>
    <row r="22426" spans="23:24" x14ac:dyDescent="0.2">
      <c r="W22426" s="25"/>
      <c r="X22426" s="25"/>
    </row>
    <row r="22427" spans="23:24" x14ac:dyDescent="0.2">
      <c r="W22427" s="25"/>
      <c r="X22427" s="25"/>
    </row>
    <row r="22428" spans="23:24" x14ac:dyDescent="0.2">
      <c r="W22428" s="25"/>
      <c r="X22428" s="25"/>
    </row>
    <row r="22429" spans="23:24" x14ac:dyDescent="0.2">
      <c r="W22429" s="25"/>
      <c r="X22429" s="25"/>
    </row>
    <row r="22430" spans="23:24" x14ac:dyDescent="0.2">
      <c r="W22430" s="25"/>
      <c r="X22430" s="25"/>
    </row>
    <row r="22431" spans="23:24" x14ac:dyDescent="0.2">
      <c r="W22431" s="25"/>
      <c r="X22431" s="25"/>
    </row>
    <row r="22432" spans="23:24" x14ac:dyDescent="0.2">
      <c r="W22432" s="25"/>
      <c r="X22432" s="25"/>
    </row>
    <row r="22433" spans="23:24" x14ac:dyDescent="0.2">
      <c r="W22433" s="25"/>
      <c r="X22433" s="25"/>
    </row>
    <row r="22434" spans="23:24" x14ac:dyDescent="0.2">
      <c r="W22434" s="25"/>
      <c r="X22434" s="25"/>
    </row>
    <row r="22435" spans="23:24" x14ac:dyDescent="0.2">
      <c r="W22435" s="25"/>
      <c r="X22435" s="25"/>
    </row>
    <row r="22436" spans="23:24" x14ac:dyDescent="0.2">
      <c r="W22436" s="25"/>
      <c r="X22436" s="25"/>
    </row>
    <row r="22437" spans="23:24" x14ac:dyDescent="0.2">
      <c r="W22437" s="25"/>
      <c r="X22437" s="25"/>
    </row>
    <row r="22438" spans="23:24" x14ac:dyDescent="0.2">
      <c r="W22438" s="25"/>
      <c r="X22438" s="25"/>
    </row>
    <row r="22439" spans="23:24" x14ac:dyDescent="0.2">
      <c r="W22439" s="25"/>
      <c r="X22439" s="25"/>
    </row>
    <row r="22440" spans="23:24" x14ac:dyDescent="0.2">
      <c r="W22440" s="25"/>
      <c r="X22440" s="25"/>
    </row>
    <row r="22441" spans="23:24" x14ac:dyDescent="0.2">
      <c r="W22441" s="25"/>
      <c r="X22441" s="25"/>
    </row>
    <row r="22442" spans="23:24" x14ac:dyDescent="0.2">
      <c r="W22442" s="25"/>
      <c r="X22442" s="25"/>
    </row>
    <row r="22443" spans="23:24" x14ac:dyDescent="0.2">
      <c r="W22443" s="25"/>
      <c r="X22443" s="25"/>
    </row>
    <row r="22444" spans="23:24" x14ac:dyDescent="0.2">
      <c r="W22444" s="25"/>
      <c r="X22444" s="25"/>
    </row>
    <row r="22445" spans="23:24" x14ac:dyDescent="0.2">
      <c r="W22445" s="25"/>
      <c r="X22445" s="25"/>
    </row>
    <row r="22446" spans="23:24" x14ac:dyDescent="0.2">
      <c r="W22446" s="25"/>
      <c r="X22446" s="25"/>
    </row>
    <row r="22447" spans="23:24" x14ac:dyDescent="0.2">
      <c r="W22447" s="25"/>
      <c r="X22447" s="25"/>
    </row>
    <row r="22448" spans="23:24" x14ac:dyDescent="0.2">
      <c r="W22448" s="25"/>
      <c r="X22448" s="25"/>
    </row>
    <row r="22449" spans="23:24" x14ac:dyDescent="0.2">
      <c r="W22449" s="25"/>
      <c r="X22449" s="25"/>
    </row>
    <row r="22450" spans="23:24" x14ac:dyDescent="0.2">
      <c r="W22450" s="25"/>
      <c r="X22450" s="25"/>
    </row>
    <row r="22451" spans="23:24" x14ac:dyDescent="0.2">
      <c r="W22451" s="25"/>
      <c r="X22451" s="25"/>
    </row>
    <row r="22452" spans="23:24" x14ac:dyDescent="0.2">
      <c r="W22452" s="25"/>
      <c r="X22452" s="25"/>
    </row>
    <row r="22453" spans="23:24" x14ac:dyDescent="0.2">
      <c r="W22453" s="25"/>
      <c r="X22453" s="25"/>
    </row>
    <row r="22454" spans="23:24" x14ac:dyDescent="0.2">
      <c r="W22454" s="25"/>
      <c r="X22454" s="25"/>
    </row>
    <row r="22455" spans="23:24" x14ac:dyDescent="0.2">
      <c r="W22455" s="25"/>
      <c r="X22455" s="25"/>
    </row>
    <row r="22456" spans="23:24" x14ac:dyDescent="0.2">
      <c r="W22456" s="25"/>
      <c r="X22456" s="25"/>
    </row>
    <row r="22457" spans="23:24" x14ac:dyDescent="0.2">
      <c r="W22457" s="25"/>
      <c r="X22457" s="25"/>
    </row>
    <row r="22458" spans="23:24" x14ac:dyDescent="0.2">
      <c r="W22458" s="25"/>
      <c r="X22458" s="25"/>
    </row>
    <row r="22459" spans="23:24" x14ac:dyDescent="0.2">
      <c r="W22459" s="25"/>
      <c r="X22459" s="25"/>
    </row>
    <row r="22460" spans="23:24" x14ac:dyDescent="0.2">
      <c r="W22460" s="25"/>
      <c r="X22460" s="25"/>
    </row>
    <row r="22461" spans="23:24" x14ac:dyDescent="0.2">
      <c r="W22461" s="25"/>
      <c r="X22461" s="25"/>
    </row>
    <row r="22462" spans="23:24" x14ac:dyDescent="0.2">
      <c r="W22462" s="25"/>
      <c r="X22462" s="25"/>
    </row>
    <row r="22463" spans="23:24" x14ac:dyDescent="0.2">
      <c r="W22463" s="25"/>
      <c r="X22463" s="25"/>
    </row>
    <row r="22464" spans="23:24" x14ac:dyDescent="0.2">
      <c r="W22464" s="25"/>
      <c r="X22464" s="25"/>
    </row>
    <row r="22465" spans="23:24" x14ac:dyDescent="0.2">
      <c r="W22465" s="25"/>
      <c r="X22465" s="25"/>
    </row>
    <row r="22466" spans="23:24" x14ac:dyDescent="0.2">
      <c r="W22466" s="25"/>
      <c r="X22466" s="25"/>
    </row>
    <row r="22467" spans="23:24" x14ac:dyDescent="0.2">
      <c r="W22467" s="25"/>
      <c r="X22467" s="25"/>
    </row>
    <row r="22468" spans="23:24" x14ac:dyDescent="0.2">
      <c r="W22468" s="25"/>
      <c r="X22468" s="25"/>
    </row>
    <row r="22469" spans="23:24" x14ac:dyDescent="0.2">
      <c r="W22469" s="25"/>
      <c r="X22469" s="25"/>
    </row>
    <row r="22470" spans="23:24" x14ac:dyDescent="0.2">
      <c r="W22470" s="25"/>
      <c r="X22470" s="25"/>
    </row>
    <row r="22471" spans="23:24" x14ac:dyDescent="0.2">
      <c r="W22471" s="25"/>
      <c r="X22471" s="25"/>
    </row>
    <row r="22472" spans="23:24" x14ac:dyDescent="0.2">
      <c r="W22472" s="25"/>
      <c r="X22472" s="25"/>
    </row>
    <row r="22473" spans="23:24" x14ac:dyDescent="0.2">
      <c r="W22473" s="25"/>
      <c r="X22473" s="25"/>
    </row>
    <row r="22474" spans="23:24" x14ac:dyDescent="0.2">
      <c r="W22474" s="25"/>
      <c r="X22474" s="25"/>
    </row>
    <row r="22475" spans="23:24" x14ac:dyDescent="0.2">
      <c r="W22475" s="25"/>
      <c r="X22475" s="25"/>
    </row>
    <row r="22476" spans="23:24" x14ac:dyDescent="0.2">
      <c r="W22476" s="25"/>
      <c r="X22476" s="25"/>
    </row>
    <row r="22477" spans="23:24" x14ac:dyDescent="0.2">
      <c r="W22477" s="25"/>
      <c r="X22477" s="25"/>
    </row>
    <row r="22478" spans="23:24" x14ac:dyDescent="0.2">
      <c r="W22478" s="25"/>
      <c r="X22478" s="25"/>
    </row>
    <row r="22479" spans="23:24" x14ac:dyDescent="0.2">
      <c r="W22479" s="25"/>
      <c r="X22479" s="25"/>
    </row>
    <row r="22480" spans="23:24" x14ac:dyDescent="0.2">
      <c r="W22480" s="25"/>
      <c r="X22480" s="25"/>
    </row>
    <row r="22481" spans="23:24" x14ac:dyDescent="0.2">
      <c r="W22481" s="25"/>
      <c r="X22481" s="25"/>
    </row>
    <row r="22482" spans="23:24" x14ac:dyDescent="0.2">
      <c r="W22482" s="25"/>
      <c r="X22482" s="25"/>
    </row>
    <row r="22483" spans="23:24" x14ac:dyDescent="0.2">
      <c r="W22483" s="25"/>
      <c r="X22483" s="25"/>
    </row>
    <row r="22484" spans="23:24" x14ac:dyDescent="0.2">
      <c r="W22484" s="25"/>
      <c r="X22484" s="25"/>
    </row>
    <row r="22485" spans="23:24" x14ac:dyDescent="0.2">
      <c r="W22485" s="25"/>
      <c r="X22485" s="25"/>
    </row>
    <row r="22486" spans="23:24" x14ac:dyDescent="0.2">
      <c r="W22486" s="25"/>
      <c r="X22486" s="25"/>
    </row>
    <row r="22487" spans="23:24" x14ac:dyDescent="0.2">
      <c r="W22487" s="25"/>
      <c r="X22487" s="25"/>
    </row>
    <row r="22488" spans="23:24" x14ac:dyDescent="0.2">
      <c r="W22488" s="25"/>
      <c r="X22488" s="25"/>
    </row>
    <row r="22489" spans="23:24" x14ac:dyDescent="0.2">
      <c r="W22489" s="25"/>
      <c r="X22489" s="25"/>
    </row>
    <row r="22490" spans="23:24" x14ac:dyDescent="0.2">
      <c r="W22490" s="25"/>
      <c r="X22490" s="25"/>
    </row>
    <row r="22491" spans="23:24" x14ac:dyDescent="0.2">
      <c r="W22491" s="25"/>
      <c r="X22491" s="25"/>
    </row>
    <row r="22492" spans="23:24" x14ac:dyDescent="0.2">
      <c r="W22492" s="25"/>
      <c r="X22492" s="25"/>
    </row>
    <row r="22493" spans="23:24" x14ac:dyDescent="0.2">
      <c r="W22493" s="25"/>
      <c r="X22493" s="25"/>
    </row>
    <row r="22494" spans="23:24" x14ac:dyDescent="0.2">
      <c r="W22494" s="25"/>
      <c r="X22494" s="25"/>
    </row>
    <row r="22495" spans="23:24" x14ac:dyDescent="0.2">
      <c r="W22495" s="25"/>
      <c r="X22495" s="25"/>
    </row>
    <row r="22496" spans="23:24" x14ac:dyDescent="0.2">
      <c r="W22496" s="25"/>
      <c r="X22496" s="25"/>
    </row>
    <row r="22497" spans="23:24" x14ac:dyDescent="0.2">
      <c r="W22497" s="25"/>
      <c r="X22497" s="25"/>
    </row>
    <row r="22498" spans="23:24" x14ac:dyDescent="0.2">
      <c r="W22498" s="25"/>
      <c r="X22498" s="25"/>
    </row>
    <row r="22499" spans="23:24" x14ac:dyDescent="0.2">
      <c r="W22499" s="25"/>
      <c r="X22499" s="25"/>
    </row>
    <row r="22500" spans="23:24" x14ac:dyDescent="0.2">
      <c r="W22500" s="25"/>
      <c r="X22500" s="25"/>
    </row>
    <row r="22501" spans="23:24" x14ac:dyDescent="0.2">
      <c r="W22501" s="25"/>
      <c r="X22501" s="25"/>
    </row>
    <row r="22502" spans="23:24" x14ac:dyDescent="0.2">
      <c r="W22502" s="25"/>
      <c r="X22502" s="25"/>
    </row>
    <row r="22503" spans="23:24" x14ac:dyDescent="0.2">
      <c r="W22503" s="25"/>
      <c r="X22503" s="25"/>
    </row>
    <row r="22504" spans="23:24" x14ac:dyDescent="0.2">
      <c r="W22504" s="25"/>
      <c r="X22504" s="25"/>
    </row>
    <row r="22505" spans="23:24" x14ac:dyDescent="0.2">
      <c r="W22505" s="25"/>
      <c r="X22505" s="25"/>
    </row>
    <row r="22506" spans="23:24" x14ac:dyDescent="0.2">
      <c r="W22506" s="25"/>
      <c r="X22506" s="25"/>
    </row>
    <row r="22507" spans="23:24" x14ac:dyDescent="0.2">
      <c r="W22507" s="25"/>
      <c r="X22507" s="25"/>
    </row>
    <row r="22508" spans="23:24" x14ac:dyDescent="0.2">
      <c r="W22508" s="25"/>
      <c r="X22508" s="25"/>
    </row>
    <row r="22509" spans="23:24" x14ac:dyDescent="0.2">
      <c r="W22509" s="25"/>
      <c r="X22509" s="25"/>
    </row>
    <row r="22510" spans="23:24" x14ac:dyDescent="0.2">
      <c r="W22510" s="25"/>
      <c r="X22510" s="25"/>
    </row>
    <row r="22511" spans="23:24" x14ac:dyDescent="0.2">
      <c r="W22511" s="25"/>
      <c r="X22511" s="25"/>
    </row>
    <row r="22512" spans="23:24" x14ac:dyDescent="0.2">
      <c r="W22512" s="25"/>
      <c r="X22512" s="25"/>
    </row>
    <row r="22513" spans="23:24" x14ac:dyDescent="0.2">
      <c r="W22513" s="25"/>
      <c r="X22513" s="25"/>
    </row>
    <row r="22514" spans="23:24" x14ac:dyDescent="0.2">
      <c r="W22514" s="25"/>
      <c r="X22514" s="25"/>
    </row>
    <row r="22515" spans="23:24" x14ac:dyDescent="0.2">
      <c r="W22515" s="25"/>
      <c r="X22515" s="25"/>
    </row>
    <row r="22516" spans="23:24" x14ac:dyDescent="0.2">
      <c r="W22516" s="25"/>
      <c r="X22516" s="25"/>
    </row>
    <row r="22517" spans="23:24" x14ac:dyDescent="0.2">
      <c r="W22517" s="25"/>
      <c r="X22517" s="25"/>
    </row>
    <row r="22518" spans="23:24" x14ac:dyDescent="0.2">
      <c r="W22518" s="25"/>
      <c r="X22518" s="25"/>
    </row>
    <row r="22519" spans="23:24" x14ac:dyDescent="0.2">
      <c r="W22519" s="25"/>
      <c r="X22519" s="25"/>
    </row>
    <row r="22520" spans="23:24" x14ac:dyDescent="0.2">
      <c r="W22520" s="25"/>
      <c r="X22520" s="25"/>
    </row>
    <row r="22521" spans="23:24" x14ac:dyDescent="0.2">
      <c r="W22521" s="25"/>
      <c r="X22521" s="25"/>
    </row>
    <row r="22522" spans="23:24" x14ac:dyDescent="0.2">
      <c r="W22522" s="25"/>
      <c r="X22522" s="25"/>
    </row>
    <row r="22523" spans="23:24" x14ac:dyDescent="0.2">
      <c r="W22523" s="25"/>
      <c r="X22523" s="25"/>
    </row>
    <row r="22524" spans="23:24" x14ac:dyDescent="0.2">
      <c r="W22524" s="25"/>
      <c r="X22524" s="25"/>
    </row>
    <row r="22525" spans="23:24" x14ac:dyDescent="0.2">
      <c r="W22525" s="25"/>
      <c r="X22525" s="25"/>
    </row>
    <row r="22526" spans="23:24" x14ac:dyDescent="0.2">
      <c r="W22526" s="25"/>
      <c r="X22526" s="25"/>
    </row>
    <row r="22527" spans="23:24" x14ac:dyDescent="0.2">
      <c r="W22527" s="25"/>
      <c r="X22527" s="25"/>
    </row>
    <row r="22528" spans="23:24" x14ac:dyDescent="0.2">
      <c r="W22528" s="25"/>
      <c r="X22528" s="25"/>
    </row>
    <row r="22529" spans="23:24" x14ac:dyDescent="0.2">
      <c r="W22529" s="25"/>
      <c r="X22529" s="25"/>
    </row>
    <row r="22530" spans="23:24" x14ac:dyDescent="0.2">
      <c r="W22530" s="25"/>
      <c r="X22530" s="25"/>
    </row>
    <row r="22531" spans="23:24" x14ac:dyDescent="0.2">
      <c r="W22531" s="25"/>
      <c r="X22531" s="25"/>
    </row>
    <row r="22532" spans="23:24" x14ac:dyDescent="0.2">
      <c r="W22532" s="25"/>
      <c r="X22532" s="25"/>
    </row>
    <row r="22533" spans="23:24" x14ac:dyDescent="0.2">
      <c r="W22533" s="25"/>
      <c r="X22533" s="25"/>
    </row>
    <row r="22534" spans="23:24" x14ac:dyDescent="0.2">
      <c r="W22534" s="25"/>
      <c r="X22534" s="25"/>
    </row>
    <row r="22535" spans="23:24" x14ac:dyDescent="0.2">
      <c r="W22535" s="25"/>
      <c r="X22535" s="25"/>
    </row>
    <row r="22536" spans="23:24" x14ac:dyDescent="0.2">
      <c r="W22536" s="25"/>
      <c r="X22536" s="25"/>
    </row>
    <row r="22537" spans="23:24" x14ac:dyDescent="0.2">
      <c r="W22537" s="25"/>
      <c r="X22537" s="25"/>
    </row>
    <row r="22538" spans="23:24" x14ac:dyDescent="0.2">
      <c r="W22538" s="25"/>
      <c r="X22538" s="25"/>
    </row>
    <row r="22539" spans="23:24" x14ac:dyDescent="0.2">
      <c r="W22539" s="25"/>
      <c r="X22539" s="25"/>
    </row>
    <row r="22540" spans="23:24" x14ac:dyDescent="0.2">
      <c r="W22540" s="25"/>
      <c r="X22540" s="25"/>
    </row>
    <row r="22541" spans="23:24" x14ac:dyDescent="0.2">
      <c r="W22541" s="25"/>
      <c r="X22541" s="25"/>
    </row>
    <row r="22542" spans="23:24" x14ac:dyDescent="0.2">
      <c r="W22542" s="25"/>
      <c r="X22542" s="25"/>
    </row>
    <row r="22543" spans="23:24" x14ac:dyDescent="0.2">
      <c r="W22543" s="25"/>
      <c r="X22543" s="25"/>
    </row>
    <row r="22544" spans="23:24" x14ac:dyDescent="0.2">
      <c r="W22544" s="25"/>
      <c r="X22544" s="25"/>
    </row>
    <row r="22545" spans="23:24" x14ac:dyDescent="0.2">
      <c r="W22545" s="25"/>
      <c r="X22545" s="25"/>
    </row>
    <row r="22546" spans="23:24" x14ac:dyDescent="0.2">
      <c r="W22546" s="25"/>
      <c r="X22546" s="25"/>
    </row>
    <row r="22547" spans="23:24" x14ac:dyDescent="0.2">
      <c r="W22547" s="25"/>
      <c r="X22547" s="25"/>
    </row>
    <row r="22548" spans="23:24" x14ac:dyDescent="0.2">
      <c r="W22548" s="25"/>
      <c r="X22548" s="25"/>
    </row>
    <row r="22549" spans="23:24" x14ac:dyDescent="0.2">
      <c r="W22549" s="25"/>
      <c r="X22549" s="25"/>
    </row>
    <row r="22550" spans="23:24" x14ac:dyDescent="0.2">
      <c r="W22550" s="25"/>
      <c r="X22550" s="25"/>
    </row>
    <row r="22551" spans="23:24" x14ac:dyDescent="0.2">
      <c r="W22551" s="25"/>
      <c r="X22551" s="25"/>
    </row>
    <row r="22552" spans="23:24" x14ac:dyDescent="0.2">
      <c r="W22552" s="25"/>
      <c r="X22552" s="25"/>
    </row>
    <row r="22553" spans="23:24" x14ac:dyDescent="0.2">
      <c r="W22553" s="25"/>
      <c r="X22553" s="25"/>
    </row>
    <row r="22554" spans="23:24" x14ac:dyDescent="0.2">
      <c r="W22554" s="25"/>
      <c r="X22554" s="25"/>
    </row>
    <row r="22555" spans="23:24" x14ac:dyDescent="0.2">
      <c r="W22555" s="25"/>
      <c r="X22555" s="25"/>
    </row>
    <row r="22556" spans="23:24" x14ac:dyDescent="0.2">
      <c r="W22556" s="25"/>
      <c r="X22556" s="25"/>
    </row>
    <row r="22557" spans="23:24" x14ac:dyDescent="0.2">
      <c r="W22557" s="25"/>
      <c r="X22557" s="25"/>
    </row>
    <row r="22558" spans="23:24" x14ac:dyDescent="0.2">
      <c r="W22558" s="25"/>
      <c r="X22558" s="25"/>
    </row>
    <row r="22559" spans="23:24" x14ac:dyDescent="0.2">
      <c r="W22559" s="25"/>
      <c r="X22559" s="25"/>
    </row>
    <row r="22560" spans="23:24" x14ac:dyDescent="0.2">
      <c r="W22560" s="25"/>
      <c r="X22560" s="25"/>
    </row>
    <row r="22561" spans="23:24" x14ac:dyDescent="0.2">
      <c r="W22561" s="25"/>
      <c r="X22561" s="25"/>
    </row>
    <row r="22562" spans="23:24" x14ac:dyDescent="0.2">
      <c r="W22562" s="25"/>
      <c r="X22562" s="25"/>
    </row>
    <row r="22563" spans="23:24" x14ac:dyDescent="0.2">
      <c r="W22563" s="25"/>
      <c r="X22563" s="25"/>
    </row>
    <row r="22564" spans="23:24" x14ac:dyDescent="0.2">
      <c r="W22564" s="25"/>
      <c r="X22564" s="25"/>
    </row>
    <row r="22565" spans="23:24" x14ac:dyDescent="0.2">
      <c r="W22565" s="25"/>
      <c r="X22565" s="25"/>
    </row>
    <row r="22566" spans="23:24" x14ac:dyDescent="0.2">
      <c r="W22566" s="25"/>
      <c r="X22566" s="25"/>
    </row>
    <row r="22567" spans="23:24" x14ac:dyDescent="0.2">
      <c r="W22567" s="25"/>
      <c r="X22567" s="25"/>
    </row>
    <row r="22568" spans="23:24" x14ac:dyDescent="0.2">
      <c r="W22568" s="25"/>
      <c r="X22568" s="25"/>
    </row>
    <row r="22569" spans="23:24" x14ac:dyDescent="0.2">
      <c r="W22569" s="25"/>
      <c r="X22569" s="25"/>
    </row>
    <row r="22570" spans="23:24" x14ac:dyDescent="0.2">
      <c r="W22570" s="25"/>
      <c r="X22570" s="25"/>
    </row>
    <row r="22571" spans="23:24" x14ac:dyDescent="0.2">
      <c r="W22571" s="25"/>
      <c r="X22571" s="25"/>
    </row>
    <row r="22572" spans="23:24" x14ac:dyDescent="0.2">
      <c r="W22572" s="25"/>
      <c r="X22572" s="25"/>
    </row>
    <row r="22573" spans="23:24" x14ac:dyDescent="0.2">
      <c r="W22573" s="25"/>
      <c r="X22573" s="25"/>
    </row>
    <row r="22574" spans="23:24" x14ac:dyDescent="0.2">
      <c r="W22574" s="25"/>
      <c r="X22574" s="25"/>
    </row>
    <row r="22575" spans="23:24" x14ac:dyDescent="0.2">
      <c r="W22575" s="25"/>
      <c r="X22575" s="25"/>
    </row>
    <row r="22576" spans="23:24" x14ac:dyDescent="0.2">
      <c r="W22576" s="25"/>
      <c r="X22576" s="25"/>
    </row>
    <row r="22577" spans="23:24" x14ac:dyDescent="0.2">
      <c r="W22577" s="25"/>
      <c r="X22577" s="25"/>
    </row>
    <row r="22578" spans="23:24" x14ac:dyDescent="0.2">
      <c r="W22578" s="25"/>
      <c r="X22578" s="25"/>
    </row>
    <row r="22579" spans="23:24" x14ac:dyDescent="0.2">
      <c r="W22579" s="25"/>
      <c r="X22579" s="25"/>
    </row>
    <row r="22580" spans="23:24" x14ac:dyDescent="0.2">
      <c r="W22580" s="25"/>
      <c r="X22580" s="25"/>
    </row>
    <row r="22581" spans="23:24" x14ac:dyDescent="0.2">
      <c r="W22581" s="25"/>
      <c r="X22581" s="25"/>
    </row>
    <row r="22582" spans="23:24" x14ac:dyDescent="0.2">
      <c r="W22582" s="25"/>
      <c r="X22582" s="25"/>
    </row>
    <row r="22583" spans="23:24" x14ac:dyDescent="0.2">
      <c r="W22583" s="25"/>
      <c r="X22583" s="25"/>
    </row>
    <row r="22584" spans="23:24" x14ac:dyDescent="0.2">
      <c r="W22584" s="25"/>
      <c r="X22584" s="25"/>
    </row>
    <row r="22585" spans="23:24" x14ac:dyDescent="0.2">
      <c r="W22585" s="25"/>
      <c r="X22585" s="25"/>
    </row>
    <row r="22586" spans="23:24" x14ac:dyDescent="0.2">
      <c r="W22586" s="25"/>
      <c r="X22586" s="25"/>
    </row>
    <row r="22587" spans="23:24" x14ac:dyDescent="0.2">
      <c r="W22587" s="25"/>
      <c r="X22587" s="25"/>
    </row>
    <row r="22588" spans="23:24" x14ac:dyDescent="0.2">
      <c r="W22588" s="25"/>
      <c r="X22588" s="25"/>
    </row>
    <row r="22589" spans="23:24" x14ac:dyDescent="0.2">
      <c r="W22589" s="25"/>
      <c r="X22589" s="25"/>
    </row>
    <row r="22590" spans="23:24" x14ac:dyDescent="0.2">
      <c r="W22590" s="25"/>
      <c r="X22590" s="25"/>
    </row>
    <row r="22591" spans="23:24" x14ac:dyDescent="0.2">
      <c r="W22591" s="25"/>
      <c r="X22591" s="25"/>
    </row>
    <row r="22592" spans="23:24" x14ac:dyDescent="0.2">
      <c r="W22592" s="25"/>
      <c r="X22592" s="25"/>
    </row>
    <row r="22593" spans="23:24" x14ac:dyDescent="0.2">
      <c r="W22593" s="25"/>
      <c r="X22593" s="25"/>
    </row>
    <row r="22594" spans="23:24" x14ac:dyDescent="0.2">
      <c r="W22594" s="25"/>
      <c r="X22594" s="25"/>
    </row>
    <row r="22595" spans="23:24" x14ac:dyDescent="0.2">
      <c r="W22595" s="25"/>
      <c r="X22595" s="25"/>
    </row>
    <row r="22596" spans="23:24" x14ac:dyDescent="0.2">
      <c r="W22596" s="25"/>
      <c r="X22596" s="25"/>
    </row>
    <row r="22597" spans="23:24" x14ac:dyDescent="0.2">
      <c r="W22597" s="25"/>
      <c r="X22597" s="25"/>
    </row>
    <row r="22598" spans="23:24" x14ac:dyDescent="0.2">
      <c r="W22598" s="25"/>
      <c r="X22598" s="25"/>
    </row>
    <row r="22599" spans="23:24" x14ac:dyDescent="0.2">
      <c r="W22599" s="25"/>
      <c r="X22599" s="25"/>
    </row>
    <row r="22600" spans="23:24" x14ac:dyDescent="0.2">
      <c r="W22600" s="25"/>
      <c r="X22600" s="25"/>
    </row>
    <row r="22601" spans="23:24" x14ac:dyDescent="0.2">
      <c r="W22601" s="25"/>
      <c r="X22601" s="25"/>
    </row>
    <row r="22602" spans="23:24" x14ac:dyDescent="0.2">
      <c r="W22602" s="25"/>
      <c r="X22602" s="25"/>
    </row>
    <row r="22603" spans="23:24" x14ac:dyDescent="0.2">
      <c r="W22603" s="25"/>
      <c r="X22603" s="25"/>
    </row>
    <row r="22604" spans="23:24" x14ac:dyDescent="0.2">
      <c r="W22604" s="25"/>
      <c r="X22604" s="25"/>
    </row>
    <row r="22605" spans="23:24" x14ac:dyDescent="0.2">
      <c r="W22605" s="25"/>
      <c r="X22605" s="25"/>
    </row>
    <row r="22606" spans="23:24" x14ac:dyDescent="0.2">
      <c r="W22606" s="25"/>
      <c r="X22606" s="25"/>
    </row>
    <row r="22607" spans="23:24" x14ac:dyDescent="0.2">
      <c r="W22607" s="25"/>
      <c r="X22607" s="25"/>
    </row>
    <row r="22608" spans="23:24" x14ac:dyDescent="0.2">
      <c r="W22608" s="25"/>
      <c r="X22608" s="25"/>
    </row>
    <row r="22609" spans="23:24" x14ac:dyDescent="0.2">
      <c r="W22609" s="25"/>
      <c r="X22609" s="25"/>
    </row>
    <row r="22610" spans="23:24" x14ac:dyDescent="0.2">
      <c r="W22610" s="25"/>
      <c r="X22610" s="25"/>
    </row>
    <row r="22611" spans="23:24" x14ac:dyDescent="0.2">
      <c r="W22611" s="25"/>
      <c r="X22611" s="25"/>
    </row>
    <row r="22612" spans="23:24" x14ac:dyDescent="0.2">
      <c r="W22612" s="25"/>
      <c r="X22612" s="25"/>
    </row>
    <row r="22613" spans="23:24" x14ac:dyDescent="0.2">
      <c r="W22613" s="25"/>
      <c r="X22613" s="25"/>
    </row>
    <row r="22614" spans="23:24" x14ac:dyDescent="0.2">
      <c r="W22614" s="25"/>
      <c r="X22614" s="25"/>
    </row>
    <row r="22615" spans="23:24" x14ac:dyDescent="0.2">
      <c r="W22615" s="25"/>
      <c r="X22615" s="25"/>
    </row>
    <row r="22616" spans="23:24" x14ac:dyDescent="0.2">
      <c r="W22616" s="25"/>
      <c r="X22616" s="25"/>
    </row>
    <row r="22617" spans="23:24" x14ac:dyDescent="0.2">
      <c r="W22617" s="25"/>
      <c r="X22617" s="25"/>
    </row>
    <row r="22618" spans="23:24" x14ac:dyDescent="0.2">
      <c r="W22618" s="25"/>
      <c r="X22618" s="25"/>
    </row>
    <row r="22619" spans="23:24" x14ac:dyDescent="0.2">
      <c r="W22619" s="25"/>
      <c r="X22619" s="25"/>
    </row>
    <row r="22620" spans="23:24" x14ac:dyDescent="0.2">
      <c r="W22620" s="25"/>
      <c r="X22620" s="25"/>
    </row>
    <row r="22621" spans="23:24" x14ac:dyDescent="0.2">
      <c r="W22621" s="25"/>
      <c r="X22621" s="25"/>
    </row>
    <row r="22622" spans="23:24" x14ac:dyDescent="0.2">
      <c r="W22622" s="25"/>
      <c r="X22622" s="25"/>
    </row>
    <row r="22623" spans="23:24" x14ac:dyDescent="0.2">
      <c r="W22623" s="25"/>
      <c r="X22623" s="25"/>
    </row>
    <row r="22624" spans="23:24" x14ac:dyDescent="0.2">
      <c r="W22624" s="25"/>
      <c r="X22624" s="25"/>
    </row>
    <row r="22625" spans="23:24" x14ac:dyDescent="0.2">
      <c r="W22625" s="25"/>
      <c r="X22625" s="25"/>
    </row>
    <row r="22626" spans="23:24" x14ac:dyDescent="0.2">
      <c r="W22626" s="25"/>
      <c r="X22626" s="25"/>
    </row>
    <row r="22627" spans="23:24" x14ac:dyDescent="0.2">
      <c r="W22627" s="25"/>
      <c r="X22627" s="25"/>
    </row>
    <row r="22628" spans="23:24" x14ac:dyDescent="0.2">
      <c r="W22628" s="25"/>
      <c r="X22628" s="25"/>
    </row>
    <row r="22629" spans="23:24" x14ac:dyDescent="0.2">
      <c r="W22629" s="25"/>
      <c r="X22629" s="25"/>
    </row>
    <row r="22630" spans="23:24" x14ac:dyDescent="0.2">
      <c r="W22630" s="25"/>
      <c r="X22630" s="25"/>
    </row>
    <row r="22631" spans="23:24" x14ac:dyDescent="0.2">
      <c r="W22631" s="25"/>
      <c r="X22631" s="25"/>
    </row>
    <row r="22632" spans="23:24" x14ac:dyDescent="0.2">
      <c r="W22632" s="25"/>
      <c r="X22632" s="25"/>
    </row>
    <row r="22633" spans="23:24" x14ac:dyDescent="0.2">
      <c r="W22633" s="25"/>
      <c r="X22633" s="25"/>
    </row>
    <row r="22634" spans="23:24" x14ac:dyDescent="0.2">
      <c r="W22634" s="25"/>
      <c r="X22634" s="25"/>
    </row>
    <row r="22635" spans="23:24" x14ac:dyDescent="0.2">
      <c r="W22635" s="25"/>
      <c r="X22635" s="25"/>
    </row>
    <row r="22636" spans="23:24" x14ac:dyDescent="0.2">
      <c r="W22636" s="25"/>
      <c r="X22636" s="25"/>
    </row>
    <row r="22637" spans="23:24" x14ac:dyDescent="0.2">
      <c r="W22637" s="25"/>
      <c r="X22637" s="25"/>
    </row>
    <row r="22638" spans="23:24" x14ac:dyDescent="0.2">
      <c r="W22638" s="25"/>
      <c r="X22638" s="25"/>
    </row>
    <row r="22639" spans="23:24" x14ac:dyDescent="0.2">
      <c r="W22639" s="25"/>
      <c r="X22639" s="25"/>
    </row>
    <row r="22640" spans="23:24" x14ac:dyDescent="0.2">
      <c r="W22640" s="25"/>
      <c r="X22640" s="25"/>
    </row>
    <row r="22641" spans="23:24" x14ac:dyDescent="0.2">
      <c r="W22641" s="25"/>
      <c r="X22641" s="25"/>
    </row>
    <row r="22642" spans="23:24" x14ac:dyDescent="0.2">
      <c r="W22642" s="25"/>
      <c r="X22642" s="25"/>
    </row>
    <row r="22643" spans="23:24" x14ac:dyDescent="0.2">
      <c r="W22643" s="25"/>
      <c r="X22643" s="25"/>
    </row>
    <row r="22644" spans="23:24" x14ac:dyDescent="0.2">
      <c r="W22644" s="25"/>
      <c r="X22644" s="25"/>
    </row>
    <row r="22645" spans="23:24" x14ac:dyDescent="0.2">
      <c r="W22645" s="25"/>
      <c r="X22645" s="25"/>
    </row>
    <row r="22646" spans="23:24" x14ac:dyDescent="0.2">
      <c r="W22646" s="25"/>
      <c r="X22646" s="25"/>
    </row>
    <row r="22647" spans="23:24" x14ac:dyDescent="0.2">
      <c r="W22647" s="25"/>
      <c r="X22647" s="25"/>
    </row>
    <row r="22648" spans="23:24" x14ac:dyDescent="0.2">
      <c r="W22648" s="25"/>
      <c r="X22648" s="25"/>
    </row>
    <row r="22649" spans="23:24" x14ac:dyDescent="0.2">
      <c r="W22649" s="25"/>
      <c r="X22649" s="25"/>
    </row>
    <row r="22650" spans="23:24" x14ac:dyDescent="0.2">
      <c r="W22650" s="25"/>
      <c r="X22650" s="25"/>
    </row>
    <row r="22651" spans="23:24" x14ac:dyDescent="0.2">
      <c r="W22651" s="25"/>
      <c r="X22651" s="25"/>
    </row>
    <row r="22652" spans="23:24" x14ac:dyDescent="0.2">
      <c r="W22652" s="25"/>
      <c r="X22652" s="25"/>
    </row>
    <row r="22653" spans="23:24" x14ac:dyDescent="0.2">
      <c r="W22653" s="25"/>
      <c r="X22653" s="25"/>
    </row>
    <row r="22654" spans="23:24" x14ac:dyDescent="0.2">
      <c r="W22654" s="25"/>
      <c r="X22654" s="25"/>
    </row>
    <row r="22655" spans="23:24" x14ac:dyDescent="0.2">
      <c r="W22655" s="25"/>
      <c r="X22655" s="25"/>
    </row>
    <row r="22656" spans="23:24" x14ac:dyDescent="0.2">
      <c r="W22656" s="25"/>
      <c r="X22656" s="25"/>
    </row>
    <row r="22657" spans="23:24" x14ac:dyDescent="0.2">
      <c r="W22657" s="25"/>
      <c r="X22657" s="25"/>
    </row>
    <row r="22658" spans="23:24" x14ac:dyDescent="0.2">
      <c r="W22658" s="25"/>
      <c r="X22658" s="25"/>
    </row>
    <row r="22659" spans="23:24" x14ac:dyDescent="0.2">
      <c r="W22659" s="25"/>
      <c r="X22659" s="25"/>
    </row>
    <row r="22660" spans="23:24" x14ac:dyDescent="0.2">
      <c r="W22660" s="25"/>
      <c r="X22660" s="25"/>
    </row>
    <row r="22661" spans="23:24" x14ac:dyDescent="0.2">
      <c r="W22661" s="25"/>
      <c r="X22661" s="25"/>
    </row>
    <row r="22662" spans="23:24" x14ac:dyDescent="0.2">
      <c r="W22662" s="25"/>
      <c r="X22662" s="25"/>
    </row>
    <row r="22663" spans="23:24" x14ac:dyDescent="0.2">
      <c r="W22663" s="25"/>
      <c r="X22663" s="25"/>
    </row>
    <row r="22664" spans="23:24" x14ac:dyDescent="0.2">
      <c r="W22664" s="25"/>
      <c r="X22664" s="25"/>
    </row>
    <row r="22665" spans="23:24" x14ac:dyDescent="0.2">
      <c r="W22665" s="25"/>
      <c r="X22665" s="25"/>
    </row>
    <row r="22666" spans="23:24" x14ac:dyDescent="0.2">
      <c r="W22666" s="25"/>
      <c r="X22666" s="25"/>
    </row>
    <row r="22667" spans="23:24" x14ac:dyDescent="0.2">
      <c r="W22667" s="25"/>
      <c r="X22667" s="25"/>
    </row>
    <row r="22668" spans="23:24" x14ac:dyDescent="0.2">
      <c r="W22668" s="25"/>
      <c r="X22668" s="25"/>
    </row>
    <row r="22669" spans="23:24" x14ac:dyDescent="0.2">
      <c r="W22669" s="25"/>
      <c r="X22669" s="25"/>
    </row>
    <row r="22670" spans="23:24" x14ac:dyDescent="0.2">
      <c r="W22670" s="25"/>
      <c r="X22670" s="25"/>
    </row>
    <row r="22671" spans="23:24" x14ac:dyDescent="0.2">
      <c r="W22671" s="25"/>
      <c r="X22671" s="25"/>
    </row>
    <row r="22672" spans="23:24" x14ac:dyDescent="0.2">
      <c r="W22672" s="25"/>
      <c r="X22672" s="25"/>
    </row>
    <row r="22673" spans="23:24" x14ac:dyDescent="0.2">
      <c r="W22673" s="25"/>
      <c r="X22673" s="25"/>
    </row>
    <row r="22674" spans="23:24" x14ac:dyDescent="0.2">
      <c r="W22674" s="25"/>
      <c r="X22674" s="25"/>
    </row>
    <row r="22675" spans="23:24" x14ac:dyDescent="0.2">
      <c r="W22675" s="25"/>
      <c r="X22675" s="25"/>
    </row>
    <row r="22676" spans="23:24" x14ac:dyDescent="0.2">
      <c r="W22676" s="25"/>
      <c r="X22676" s="25"/>
    </row>
    <row r="22677" spans="23:24" x14ac:dyDescent="0.2">
      <c r="W22677" s="25"/>
      <c r="X22677" s="25"/>
    </row>
    <row r="22678" spans="23:24" x14ac:dyDescent="0.2">
      <c r="W22678" s="25"/>
      <c r="X22678" s="25"/>
    </row>
    <row r="22679" spans="23:24" x14ac:dyDescent="0.2">
      <c r="W22679" s="25"/>
      <c r="X22679" s="25"/>
    </row>
    <row r="22680" spans="23:24" x14ac:dyDescent="0.2">
      <c r="W22680" s="25"/>
      <c r="X22680" s="25"/>
    </row>
    <row r="22681" spans="23:24" x14ac:dyDescent="0.2">
      <c r="W22681" s="25"/>
      <c r="X22681" s="25"/>
    </row>
    <row r="22682" spans="23:24" x14ac:dyDescent="0.2">
      <c r="W22682" s="25"/>
      <c r="X22682" s="25"/>
    </row>
    <row r="22683" spans="23:24" x14ac:dyDescent="0.2">
      <c r="W22683" s="25"/>
      <c r="X22683" s="25"/>
    </row>
    <row r="22684" spans="23:24" x14ac:dyDescent="0.2">
      <c r="W22684" s="25"/>
      <c r="X22684" s="25"/>
    </row>
    <row r="22685" spans="23:24" x14ac:dyDescent="0.2">
      <c r="W22685" s="25"/>
      <c r="X22685" s="25"/>
    </row>
    <row r="22686" spans="23:24" x14ac:dyDescent="0.2">
      <c r="W22686" s="25"/>
      <c r="X22686" s="25"/>
    </row>
    <row r="22687" spans="23:24" x14ac:dyDescent="0.2">
      <c r="W22687" s="25"/>
      <c r="X22687" s="25"/>
    </row>
    <row r="22688" spans="23:24" x14ac:dyDescent="0.2">
      <c r="W22688" s="25"/>
      <c r="X22688" s="25"/>
    </row>
    <row r="22689" spans="23:24" x14ac:dyDescent="0.2">
      <c r="W22689" s="25"/>
      <c r="X22689" s="25"/>
    </row>
    <row r="22690" spans="23:24" x14ac:dyDescent="0.2">
      <c r="W22690" s="25"/>
      <c r="X22690" s="25"/>
    </row>
    <row r="22691" spans="23:24" x14ac:dyDescent="0.2">
      <c r="W22691" s="25"/>
      <c r="X22691" s="25"/>
    </row>
    <row r="22692" spans="23:24" x14ac:dyDescent="0.2">
      <c r="W22692" s="25"/>
      <c r="X22692" s="25"/>
    </row>
    <row r="22693" spans="23:24" x14ac:dyDescent="0.2">
      <c r="W22693" s="25"/>
      <c r="X22693" s="25"/>
    </row>
    <row r="22694" spans="23:24" x14ac:dyDescent="0.2">
      <c r="W22694" s="25"/>
      <c r="X22694" s="25"/>
    </row>
    <row r="22695" spans="23:24" x14ac:dyDescent="0.2">
      <c r="W22695" s="25"/>
      <c r="X22695" s="25"/>
    </row>
    <row r="22696" spans="23:24" x14ac:dyDescent="0.2">
      <c r="W22696" s="25"/>
      <c r="X22696" s="25"/>
    </row>
    <row r="22697" spans="23:24" x14ac:dyDescent="0.2">
      <c r="W22697" s="25"/>
      <c r="X22697" s="25"/>
    </row>
    <row r="22698" spans="23:24" x14ac:dyDescent="0.2">
      <c r="W22698" s="25"/>
      <c r="X22698" s="25"/>
    </row>
    <row r="22699" spans="23:24" x14ac:dyDescent="0.2">
      <c r="W22699" s="25"/>
      <c r="X22699" s="25"/>
    </row>
    <row r="22700" spans="23:24" x14ac:dyDescent="0.2">
      <c r="W22700" s="25"/>
      <c r="X22700" s="25"/>
    </row>
    <row r="22701" spans="23:24" x14ac:dyDescent="0.2">
      <c r="W22701" s="25"/>
      <c r="X22701" s="25"/>
    </row>
    <row r="22702" spans="23:24" x14ac:dyDescent="0.2">
      <c r="W22702" s="25"/>
      <c r="X22702" s="25"/>
    </row>
    <row r="22703" spans="23:24" x14ac:dyDescent="0.2">
      <c r="W22703" s="25"/>
      <c r="X22703" s="25"/>
    </row>
    <row r="22704" spans="23:24" x14ac:dyDescent="0.2">
      <c r="W22704" s="25"/>
      <c r="X22704" s="25"/>
    </row>
    <row r="22705" spans="23:24" x14ac:dyDescent="0.2">
      <c r="W22705" s="25"/>
      <c r="X22705" s="25"/>
    </row>
    <row r="22706" spans="23:24" x14ac:dyDescent="0.2">
      <c r="W22706" s="25"/>
      <c r="X22706" s="25"/>
    </row>
    <row r="22707" spans="23:24" x14ac:dyDescent="0.2">
      <c r="W22707" s="25"/>
      <c r="X22707" s="25"/>
    </row>
    <row r="22708" spans="23:24" x14ac:dyDescent="0.2">
      <c r="W22708" s="25"/>
      <c r="X22708" s="25"/>
    </row>
    <row r="22709" spans="23:24" x14ac:dyDescent="0.2">
      <c r="W22709" s="25"/>
      <c r="X22709" s="25"/>
    </row>
    <row r="22710" spans="23:24" x14ac:dyDescent="0.2">
      <c r="W22710" s="25"/>
      <c r="X22710" s="25"/>
    </row>
    <row r="22711" spans="23:24" x14ac:dyDescent="0.2">
      <c r="W22711" s="25"/>
      <c r="X22711" s="25"/>
    </row>
    <row r="22712" spans="23:24" x14ac:dyDescent="0.2">
      <c r="W22712" s="25"/>
      <c r="X22712" s="25"/>
    </row>
    <row r="22713" spans="23:24" x14ac:dyDescent="0.2">
      <c r="W22713" s="25"/>
      <c r="X22713" s="25"/>
    </row>
    <row r="22714" spans="23:24" x14ac:dyDescent="0.2">
      <c r="W22714" s="25"/>
      <c r="X22714" s="25"/>
    </row>
    <row r="22715" spans="23:24" x14ac:dyDescent="0.2">
      <c r="W22715" s="25"/>
      <c r="X22715" s="25"/>
    </row>
    <row r="22716" spans="23:24" x14ac:dyDescent="0.2">
      <c r="W22716" s="25"/>
      <c r="X22716" s="25"/>
    </row>
    <row r="22717" spans="23:24" x14ac:dyDescent="0.2">
      <c r="W22717" s="25"/>
      <c r="X22717" s="25"/>
    </row>
    <row r="22718" spans="23:24" x14ac:dyDescent="0.2">
      <c r="W22718" s="25"/>
      <c r="X22718" s="25"/>
    </row>
    <row r="22719" spans="23:24" x14ac:dyDescent="0.2">
      <c r="W22719" s="25"/>
      <c r="X22719" s="25"/>
    </row>
    <row r="22720" spans="23:24" x14ac:dyDescent="0.2">
      <c r="W22720" s="25"/>
      <c r="X22720" s="25"/>
    </row>
    <row r="22721" spans="23:24" x14ac:dyDescent="0.2">
      <c r="W22721" s="25"/>
      <c r="X22721" s="25"/>
    </row>
    <row r="22722" spans="23:24" x14ac:dyDescent="0.2">
      <c r="W22722" s="25"/>
      <c r="X22722" s="25"/>
    </row>
    <row r="22723" spans="23:24" x14ac:dyDescent="0.2">
      <c r="W22723" s="25"/>
      <c r="X22723" s="25"/>
    </row>
    <row r="22724" spans="23:24" x14ac:dyDescent="0.2">
      <c r="W22724" s="25"/>
      <c r="X22724" s="25"/>
    </row>
    <row r="22725" spans="23:24" x14ac:dyDescent="0.2">
      <c r="W22725" s="25"/>
      <c r="X22725" s="25"/>
    </row>
    <row r="22726" spans="23:24" x14ac:dyDescent="0.2">
      <c r="W22726" s="25"/>
      <c r="X22726" s="25"/>
    </row>
    <row r="22727" spans="23:24" x14ac:dyDescent="0.2">
      <c r="W22727" s="25"/>
      <c r="X22727" s="25"/>
    </row>
    <row r="22728" spans="23:24" x14ac:dyDescent="0.2">
      <c r="W22728" s="25"/>
      <c r="X22728" s="25"/>
    </row>
    <row r="22729" spans="23:24" x14ac:dyDescent="0.2">
      <c r="W22729" s="25"/>
      <c r="X22729" s="25"/>
    </row>
    <row r="22730" spans="23:24" x14ac:dyDescent="0.2">
      <c r="W22730" s="25"/>
      <c r="X22730" s="25"/>
    </row>
    <row r="22731" spans="23:24" x14ac:dyDescent="0.2">
      <c r="W22731" s="25"/>
      <c r="X22731" s="25"/>
    </row>
    <row r="22732" spans="23:24" x14ac:dyDescent="0.2">
      <c r="W22732" s="25"/>
      <c r="X22732" s="25"/>
    </row>
    <row r="22733" spans="23:24" x14ac:dyDescent="0.2">
      <c r="W22733" s="25"/>
      <c r="X22733" s="25"/>
    </row>
    <row r="22734" spans="23:24" x14ac:dyDescent="0.2">
      <c r="W22734" s="25"/>
      <c r="X22734" s="25"/>
    </row>
    <row r="22735" spans="23:24" x14ac:dyDescent="0.2">
      <c r="W22735" s="25"/>
      <c r="X22735" s="25"/>
    </row>
    <row r="22736" spans="23:24" x14ac:dyDescent="0.2">
      <c r="W22736" s="25"/>
      <c r="X22736" s="25"/>
    </row>
    <row r="22737" spans="23:24" x14ac:dyDescent="0.2">
      <c r="W22737" s="25"/>
      <c r="X22737" s="25"/>
    </row>
    <row r="22738" spans="23:24" x14ac:dyDescent="0.2">
      <c r="W22738" s="25"/>
      <c r="X22738" s="25"/>
    </row>
    <row r="22739" spans="23:24" x14ac:dyDescent="0.2">
      <c r="W22739" s="25"/>
      <c r="X22739" s="25"/>
    </row>
    <row r="22740" spans="23:24" x14ac:dyDescent="0.2">
      <c r="W22740" s="25"/>
      <c r="X22740" s="25"/>
    </row>
    <row r="22741" spans="23:24" x14ac:dyDescent="0.2">
      <c r="W22741" s="25"/>
      <c r="X22741" s="25"/>
    </row>
    <row r="22742" spans="23:24" x14ac:dyDescent="0.2">
      <c r="W22742" s="25"/>
      <c r="X22742" s="25"/>
    </row>
    <row r="22743" spans="23:24" x14ac:dyDescent="0.2">
      <c r="W22743" s="25"/>
      <c r="X22743" s="25"/>
    </row>
    <row r="22744" spans="23:24" x14ac:dyDescent="0.2">
      <c r="W22744" s="25"/>
      <c r="X22744" s="25"/>
    </row>
    <row r="22745" spans="23:24" x14ac:dyDescent="0.2">
      <c r="W22745" s="25"/>
      <c r="X22745" s="25"/>
    </row>
    <row r="22746" spans="23:24" x14ac:dyDescent="0.2">
      <c r="W22746" s="25"/>
      <c r="X22746" s="25"/>
    </row>
    <row r="22747" spans="23:24" x14ac:dyDescent="0.2">
      <c r="W22747" s="25"/>
      <c r="X22747" s="25"/>
    </row>
    <row r="22748" spans="23:24" x14ac:dyDescent="0.2">
      <c r="W22748" s="25"/>
      <c r="X22748" s="25"/>
    </row>
    <row r="22749" spans="23:24" x14ac:dyDescent="0.2">
      <c r="W22749" s="25"/>
      <c r="X22749" s="25"/>
    </row>
    <row r="22750" spans="23:24" x14ac:dyDescent="0.2">
      <c r="W22750" s="25"/>
      <c r="X22750" s="25"/>
    </row>
    <row r="22751" spans="23:24" x14ac:dyDescent="0.2">
      <c r="W22751" s="25"/>
      <c r="X22751" s="25"/>
    </row>
    <row r="22752" spans="23:24" x14ac:dyDescent="0.2">
      <c r="W22752" s="25"/>
      <c r="X22752" s="25"/>
    </row>
    <row r="22753" spans="23:24" x14ac:dyDescent="0.2">
      <c r="W22753" s="25"/>
      <c r="X22753" s="25"/>
    </row>
    <row r="22754" spans="23:24" x14ac:dyDescent="0.2">
      <c r="W22754" s="25"/>
      <c r="X22754" s="25"/>
    </row>
    <row r="22755" spans="23:24" x14ac:dyDescent="0.2">
      <c r="W22755" s="25"/>
      <c r="X22755" s="25"/>
    </row>
    <row r="22756" spans="23:24" x14ac:dyDescent="0.2">
      <c r="W22756" s="25"/>
      <c r="X22756" s="25"/>
    </row>
    <row r="22757" spans="23:24" x14ac:dyDescent="0.2">
      <c r="W22757" s="25"/>
      <c r="X22757" s="25"/>
    </row>
    <row r="22758" spans="23:24" x14ac:dyDescent="0.2">
      <c r="W22758" s="25"/>
      <c r="X22758" s="25"/>
    </row>
    <row r="22759" spans="23:24" x14ac:dyDescent="0.2">
      <c r="W22759" s="25"/>
      <c r="X22759" s="25"/>
    </row>
    <row r="22760" spans="23:24" x14ac:dyDescent="0.2">
      <c r="W22760" s="25"/>
      <c r="X22760" s="25"/>
    </row>
    <row r="22761" spans="23:24" x14ac:dyDescent="0.2">
      <c r="W22761" s="25"/>
      <c r="X22761" s="25"/>
    </row>
    <row r="22762" spans="23:24" x14ac:dyDescent="0.2">
      <c r="W22762" s="25"/>
      <c r="X22762" s="25"/>
    </row>
    <row r="22763" spans="23:24" x14ac:dyDescent="0.2">
      <c r="W22763" s="25"/>
      <c r="X22763" s="25"/>
    </row>
    <row r="22764" spans="23:24" x14ac:dyDescent="0.2">
      <c r="W22764" s="25"/>
      <c r="X22764" s="25"/>
    </row>
    <row r="22765" spans="23:24" x14ac:dyDescent="0.2">
      <c r="W22765" s="25"/>
      <c r="X22765" s="25"/>
    </row>
    <row r="22766" spans="23:24" x14ac:dyDescent="0.2">
      <c r="W22766" s="25"/>
      <c r="X22766" s="25"/>
    </row>
    <row r="22767" spans="23:24" x14ac:dyDescent="0.2">
      <c r="W22767" s="25"/>
      <c r="X22767" s="25"/>
    </row>
    <row r="22768" spans="23:24" x14ac:dyDescent="0.2">
      <c r="W22768" s="25"/>
      <c r="X22768" s="25"/>
    </row>
    <row r="22769" spans="23:24" x14ac:dyDescent="0.2">
      <c r="W22769" s="25"/>
      <c r="X22769" s="25"/>
    </row>
    <row r="22770" spans="23:24" x14ac:dyDescent="0.2">
      <c r="W22770" s="25"/>
      <c r="X22770" s="25"/>
    </row>
    <row r="22771" spans="23:24" x14ac:dyDescent="0.2">
      <c r="W22771" s="25"/>
      <c r="X22771" s="25"/>
    </row>
    <row r="22772" spans="23:24" x14ac:dyDescent="0.2">
      <c r="W22772" s="25"/>
      <c r="X22772" s="25"/>
    </row>
    <row r="22773" spans="23:24" x14ac:dyDescent="0.2">
      <c r="W22773" s="25"/>
      <c r="X22773" s="25"/>
    </row>
    <row r="22774" spans="23:24" x14ac:dyDescent="0.2">
      <c r="W22774" s="25"/>
      <c r="X22774" s="25"/>
    </row>
    <row r="22775" spans="23:24" x14ac:dyDescent="0.2">
      <c r="W22775" s="25"/>
      <c r="X22775" s="25"/>
    </row>
    <row r="22776" spans="23:24" x14ac:dyDescent="0.2">
      <c r="W22776" s="25"/>
      <c r="X22776" s="25"/>
    </row>
    <row r="22777" spans="23:24" x14ac:dyDescent="0.2">
      <c r="W22777" s="25"/>
      <c r="X22777" s="25"/>
    </row>
    <row r="22778" spans="23:24" x14ac:dyDescent="0.2">
      <c r="W22778" s="25"/>
      <c r="X22778" s="25"/>
    </row>
    <row r="22779" spans="23:24" x14ac:dyDescent="0.2">
      <c r="W22779" s="25"/>
      <c r="X22779" s="25"/>
    </row>
    <row r="22780" spans="23:24" x14ac:dyDescent="0.2">
      <c r="W22780" s="25"/>
      <c r="X22780" s="25"/>
    </row>
    <row r="22781" spans="23:24" x14ac:dyDescent="0.2">
      <c r="W22781" s="25"/>
      <c r="X22781" s="25"/>
    </row>
    <row r="22782" spans="23:24" x14ac:dyDescent="0.2">
      <c r="W22782" s="25"/>
      <c r="X22782" s="25"/>
    </row>
    <row r="22783" spans="23:24" x14ac:dyDescent="0.2">
      <c r="W22783" s="25"/>
      <c r="X22783" s="25"/>
    </row>
    <row r="22784" spans="23:24" x14ac:dyDescent="0.2">
      <c r="W22784" s="25"/>
      <c r="X22784" s="25"/>
    </row>
    <row r="22785" spans="23:24" x14ac:dyDescent="0.2">
      <c r="W22785" s="25"/>
      <c r="X22785" s="25"/>
    </row>
    <row r="22786" spans="23:24" x14ac:dyDescent="0.2">
      <c r="W22786" s="25"/>
      <c r="X22786" s="25"/>
    </row>
    <row r="22787" spans="23:24" x14ac:dyDescent="0.2">
      <c r="W22787" s="25"/>
      <c r="X22787" s="25"/>
    </row>
    <row r="22788" spans="23:24" x14ac:dyDescent="0.2">
      <c r="W22788" s="25"/>
      <c r="X22788" s="25"/>
    </row>
    <row r="22789" spans="23:24" x14ac:dyDescent="0.2">
      <c r="W22789" s="25"/>
      <c r="X22789" s="25"/>
    </row>
    <row r="22790" spans="23:24" x14ac:dyDescent="0.2">
      <c r="W22790" s="25"/>
      <c r="X22790" s="25"/>
    </row>
    <row r="22791" spans="23:24" x14ac:dyDescent="0.2">
      <c r="W22791" s="25"/>
      <c r="X22791" s="25"/>
    </row>
    <row r="22792" spans="23:24" x14ac:dyDescent="0.2">
      <c r="W22792" s="25"/>
      <c r="X22792" s="25"/>
    </row>
    <row r="22793" spans="23:24" x14ac:dyDescent="0.2">
      <c r="W22793" s="25"/>
      <c r="X22793" s="25"/>
    </row>
    <row r="22794" spans="23:24" x14ac:dyDescent="0.2">
      <c r="W22794" s="25"/>
      <c r="X22794" s="25"/>
    </row>
    <row r="22795" spans="23:24" x14ac:dyDescent="0.2">
      <c r="W22795" s="25"/>
      <c r="X22795" s="25"/>
    </row>
    <row r="22796" spans="23:24" x14ac:dyDescent="0.2">
      <c r="W22796" s="25"/>
      <c r="X22796" s="25"/>
    </row>
    <row r="22797" spans="23:24" x14ac:dyDescent="0.2">
      <c r="W22797" s="25"/>
      <c r="X22797" s="25"/>
    </row>
    <row r="22798" spans="23:24" x14ac:dyDescent="0.2">
      <c r="W22798" s="25"/>
      <c r="X22798" s="25"/>
    </row>
    <row r="22799" spans="23:24" x14ac:dyDescent="0.2">
      <c r="W22799" s="25"/>
      <c r="X22799" s="25"/>
    </row>
    <row r="22800" spans="23:24" x14ac:dyDescent="0.2">
      <c r="W22800" s="25"/>
      <c r="X22800" s="25"/>
    </row>
    <row r="22801" spans="23:24" x14ac:dyDescent="0.2">
      <c r="W22801" s="25"/>
      <c r="X22801" s="25"/>
    </row>
    <row r="22802" spans="23:24" x14ac:dyDescent="0.2">
      <c r="W22802" s="25"/>
      <c r="X22802" s="25"/>
    </row>
    <row r="22803" spans="23:24" x14ac:dyDescent="0.2">
      <c r="W22803" s="25"/>
      <c r="X22803" s="25"/>
    </row>
    <row r="22804" spans="23:24" x14ac:dyDescent="0.2">
      <c r="W22804" s="25"/>
      <c r="X22804" s="25"/>
    </row>
    <row r="22805" spans="23:24" x14ac:dyDescent="0.2">
      <c r="W22805" s="25"/>
      <c r="X22805" s="25"/>
    </row>
    <row r="22806" spans="23:24" x14ac:dyDescent="0.2">
      <c r="W22806" s="25"/>
      <c r="X22806" s="25"/>
    </row>
    <row r="22807" spans="23:24" x14ac:dyDescent="0.2">
      <c r="W22807" s="25"/>
      <c r="X22807" s="25"/>
    </row>
    <row r="22808" spans="23:24" x14ac:dyDescent="0.2">
      <c r="W22808" s="25"/>
      <c r="X22808" s="25"/>
    </row>
    <row r="22809" spans="23:24" x14ac:dyDescent="0.2">
      <c r="W22809" s="25"/>
      <c r="X22809" s="25"/>
    </row>
    <row r="22810" spans="23:24" x14ac:dyDescent="0.2">
      <c r="W22810" s="25"/>
      <c r="X22810" s="25"/>
    </row>
    <row r="22811" spans="23:24" x14ac:dyDescent="0.2">
      <c r="W22811" s="25"/>
      <c r="X22811" s="25"/>
    </row>
    <row r="22812" spans="23:24" x14ac:dyDescent="0.2">
      <c r="W22812" s="25"/>
      <c r="X22812" s="25"/>
    </row>
    <row r="22813" spans="23:24" x14ac:dyDescent="0.2">
      <c r="W22813" s="25"/>
      <c r="X22813" s="25"/>
    </row>
    <row r="22814" spans="23:24" x14ac:dyDescent="0.2">
      <c r="W22814" s="25"/>
      <c r="X22814" s="25"/>
    </row>
    <row r="22815" spans="23:24" x14ac:dyDescent="0.2">
      <c r="W22815" s="25"/>
      <c r="X22815" s="25"/>
    </row>
    <row r="22816" spans="23:24" x14ac:dyDescent="0.2">
      <c r="W22816" s="25"/>
      <c r="X22816" s="25"/>
    </row>
    <row r="22817" spans="23:24" x14ac:dyDescent="0.2">
      <c r="W22817" s="25"/>
      <c r="X22817" s="25"/>
    </row>
    <row r="22818" spans="23:24" x14ac:dyDescent="0.2">
      <c r="W22818" s="25"/>
      <c r="X22818" s="25"/>
    </row>
    <row r="22819" spans="23:24" x14ac:dyDescent="0.2">
      <c r="W22819" s="25"/>
      <c r="X22819" s="25"/>
    </row>
    <row r="22820" spans="23:24" x14ac:dyDescent="0.2">
      <c r="W22820" s="25"/>
      <c r="X22820" s="25"/>
    </row>
    <row r="22821" spans="23:24" x14ac:dyDescent="0.2">
      <c r="W22821" s="25"/>
      <c r="X22821" s="25"/>
    </row>
    <row r="22822" spans="23:24" x14ac:dyDescent="0.2">
      <c r="W22822" s="25"/>
      <c r="X22822" s="25"/>
    </row>
    <row r="22823" spans="23:24" x14ac:dyDescent="0.2">
      <c r="W22823" s="25"/>
      <c r="X22823" s="25"/>
    </row>
    <row r="22824" spans="23:24" x14ac:dyDescent="0.2">
      <c r="W22824" s="25"/>
      <c r="X22824" s="25"/>
    </row>
    <row r="22825" spans="23:24" x14ac:dyDescent="0.2">
      <c r="W22825" s="25"/>
      <c r="X22825" s="25"/>
    </row>
    <row r="22826" spans="23:24" x14ac:dyDescent="0.2">
      <c r="W22826" s="25"/>
      <c r="X22826" s="25"/>
    </row>
    <row r="22827" spans="23:24" x14ac:dyDescent="0.2">
      <c r="W22827" s="25"/>
      <c r="X22827" s="25"/>
    </row>
    <row r="22828" spans="23:24" x14ac:dyDescent="0.2">
      <c r="W22828" s="25"/>
      <c r="X22828" s="25"/>
    </row>
    <row r="22829" spans="23:24" x14ac:dyDescent="0.2">
      <c r="W22829" s="25"/>
      <c r="X22829" s="25"/>
    </row>
    <row r="22830" spans="23:24" x14ac:dyDescent="0.2">
      <c r="W22830" s="25"/>
      <c r="X22830" s="25"/>
    </row>
    <row r="22831" spans="23:24" x14ac:dyDescent="0.2">
      <c r="W22831" s="25"/>
      <c r="X22831" s="25"/>
    </row>
    <row r="22832" spans="23:24" x14ac:dyDescent="0.2">
      <c r="W22832" s="25"/>
      <c r="X22832" s="25"/>
    </row>
    <row r="22833" spans="23:24" x14ac:dyDescent="0.2">
      <c r="W22833" s="25"/>
      <c r="X22833" s="25"/>
    </row>
    <row r="22834" spans="23:24" x14ac:dyDescent="0.2">
      <c r="W22834" s="25"/>
      <c r="X22834" s="25"/>
    </row>
    <row r="22835" spans="23:24" x14ac:dyDescent="0.2">
      <c r="W22835" s="25"/>
      <c r="X22835" s="25"/>
    </row>
    <row r="22836" spans="23:24" x14ac:dyDescent="0.2">
      <c r="W22836" s="25"/>
      <c r="X22836" s="25"/>
    </row>
    <row r="22837" spans="23:24" x14ac:dyDescent="0.2">
      <c r="W22837" s="25"/>
      <c r="X22837" s="25"/>
    </row>
    <row r="22838" spans="23:24" x14ac:dyDescent="0.2">
      <c r="W22838" s="25"/>
      <c r="X22838" s="25"/>
    </row>
    <row r="22839" spans="23:24" x14ac:dyDescent="0.2">
      <c r="W22839" s="25"/>
      <c r="X22839" s="25"/>
    </row>
    <row r="22840" spans="23:24" x14ac:dyDescent="0.2">
      <c r="W22840" s="25"/>
      <c r="X22840" s="25"/>
    </row>
    <row r="22841" spans="23:24" x14ac:dyDescent="0.2">
      <c r="W22841" s="25"/>
      <c r="X22841" s="25"/>
    </row>
    <row r="22842" spans="23:24" x14ac:dyDescent="0.2">
      <c r="W22842" s="25"/>
      <c r="X22842" s="25"/>
    </row>
    <row r="22843" spans="23:24" x14ac:dyDescent="0.2">
      <c r="W22843" s="25"/>
      <c r="X22843" s="25"/>
    </row>
    <row r="22844" spans="23:24" x14ac:dyDescent="0.2">
      <c r="W22844" s="25"/>
      <c r="X22844" s="25"/>
    </row>
    <row r="22845" spans="23:24" x14ac:dyDescent="0.2">
      <c r="W22845" s="25"/>
      <c r="X22845" s="25"/>
    </row>
    <row r="22846" spans="23:24" x14ac:dyDescent="0.2">
      <c r="W22846" s="25"/>
      <c r="X22846" s="25"/>
    </row>
    <row r="22847" spans="23:24" x14ac:dyDescent="0.2">
      <c r="W22847" s="25"/>
      <c r="X22847" s="25"/>
    </row>
    <row r="22848" spans="23:24" x14ac:dyDescent="0.2">
      <c r="W22848" s="25"/>
      <c r="X22848" s="25"/>
    </row>
    <row r="22849" spans="23:24" x14ac:dyDescent="0.2">
      <c r="W22849" s="25"/>
      <c r="X22849" s="25"/>
    </row>
    <row r="22850" spans="23:24" x14ac:dyDescent="0.2">
      <c r="W22850" s="25"/>
      <c r="X22850" s="25"/>
    </row>
    <row r="22851" spans="23:24" x14ac:dyDescent="0.2">
      <c r="W22851" s="25"/>
      <c r="X22851" s="25"/>
    </row>
    <row r="22852" spans="23:24" x14ac:dyDescent="0.2">
      <c r="W22852" s="25"/>
      <c r="X22852" s="25"/>
    </row>
    <row r="22853" spans="23:24" x14ac:dyDescent="0.2">
      <c r="W22853" s="25"/>
      <c r="X22853" s="25"/>
    </row>
    <row r="22854" spans="23:24" x14ac:dyDescent="0.2">
      <c r="W22854" s="25"/>
      <c r="X22854" s="25"/>
    </row>
    <row r="22855" spans="23:24" x14ac:dyDescent="0.2">
      <c r="W22855" s="25"/>
      <c r="X22855" s="25"/>
    </row>
    <row r="22856" spans="23:24" x14ac:dyDescent="0.2">
      <c r="W22856" s="25"/>
      <c r="X22856" s="25"/>
    </row>
    <row r="22857" spans="23:24" x14ac:dyDescent="0.2">
      <c r="W22857" s="25"/>
      <c r="X22857" s="25"/>
    </row>
    <row r="22858" spans="23:24" x14ac:dyDescent="0.2">
      <c r="W22858" s="25"/>
      <c r="X22858" s="25"/>
    </row>
    <row r="22859" spans="23:24" x14ac:dyDescent="0.2">
      <c r="W22859" s="25"/>
      <c r="X22859" s="25"/>
    </row>
    <row r="22860" spans="23:24" x14ac:dyDescent="0.2">
      <c r="W22860" s="25"/>
      <c r="X22860" s="25"/>
    </row>
    <row r="22861" spans="23:24" x14ac:dyDescent="0.2">
      <c r="W22861" s="25"/>
      <c r="X22861" s="25"/>
    </row>
    <row r="22862" spans="23:24" x14ac:dyDescent="0.2">
      <c r="W22862" s="25"/>
      <c r="X22862" s="25"/>
    </row>
    <row r="22863" spans="23:24" x14ac:dyDescent="0.2">
      <c r="W22863" s="25"/>
      <c r="X22863" s="25"/>
    </row>
    <row r="22864" spans="23:24" x14ac:dyDescent="0.2">
      <c r="W22864" s="25"/>
      <c r="X22864" s="25"/>
    </row>
    <row r="22865" spans="23:24" x14ac:dyDescent="0.2">
      <c r="W22865" s="25"/>
      <c r="X22865" s="25"/>
    </row>
    <row r="22866" spans="23:24" x14ac:dyDescent="0.2">
      <c r="W22866" s="25"/>
      <c r="X22866" s="25"/>
    </row>
    <row r="22867" spans="23:24" x14ac:dyDescent="0.2">
      <c r="W22867" s="25"/>
      <c r="X22867" s="25"/>
    </row>
    <row r="22868" spans="23:24" x14ac:dyDescent="0.2">
      <c r="W22868" s="25"/>
      <c r="X22868" s="25"/>
    </row>
    <row r="22869" spans="23:24" x14ac:dyDescent="0.2">
      <c r="W22869" s="25"/>
      <c r="X22869" s="25"/>
    </row>
    <row r="22870" spans="23:24" x14ac:dyDescent="0.2">
      <c r="W22870" s="25"/>
      <c r="X22870" s="25"/>
    </row>
    <row r="22871" spans="23:24" x14ac:dyDescent="0.2">
      <c r="W22871" s="25"/>
      <c r="X22871" s="25"/>
    </row>
    <row r="22872" spans="23:24" x14ac:dyDescent="0.2">
      <c r="W22872" s="25"/>
      <c r="X22872" s="25"/>
    </row>
    <row r="22873" spans="23:24" x14ac:dyDescent="0.2">
      <c r="W22873" s="25"/>
      <c r="X22873" s="25"/>
    </row>
    <row r="22874" spans="23:24" x14ac:dyDescent="0.2">
      <c r="W22874" s="25"/>
      <c r="X22874" s="25"/>
    </row>
    <row r="22875" spans="23:24" x14ac:dyDescent="0.2">
      <c r="W22875" s="25"/>
      <c r="X22875" s="25"/>
    </row>
    <row r="22876" spans="23:24" x14ac:dyDescent="0.2">
      <c r="W22876" s="25"/>
      <c r="X22876" s="25"/>
    </row>
    <row r="22877" spans="23:24" x14ac:dyDescent="0.2">
      <c r="W22877" s="25"/>
      <c r="X22877" s="25"/>
    </row>
    <row r="22878" spans="23:24" x14ac:dyDescent="0.2">
      <c r="W22878" s="25"/>
      <c r="X22878" s="25"/>
    </row>
    <row r="22879" spans="23:24" x14ac:dyDescent="0.2">
      <c r="W22879" s="25"/>
      <c r="X22879" s="25"/>
    </row>
    <row r="22880" spans="23:24" x14ac:dyDescent="0.2">
      <c r="W22880" s="25"/>
      <c r="X22880" s="25"/>
    </row>
    <row r="22881" spans="23:24" x14ac:dyDescent="0.2">
      <c r="W22881" s="25"/>
      <c r="X22881" s="25"/>
    </row>
    <row r="22882" spans="23:24" x14ac:dyDescent="0.2">
      <c r="W22882" s="25"/>
      <c r="X22882" s="25"/>
    </row>
    <row r="22883" spans="23:24" x14ac:dyDescent="0.2">
      <c r="W22883" s="25"/>
      <c r="X22883" s="25"/>
    </row>
    <row r="22884" spans="23:24" x14ac:dyDescent="0.2">
      <c r="W22884" s="25"/>
      <c r="X22884" s="25"/>
    </row>
    <row r="22885" spans="23:24" x14ac:dyDescent="0.2">
      <c r="W22885" s="25"/>
      <c r="X22885" s="25"/>
    </row>
    <row r="22886" spans="23:24" x14ac:dyDescent="0.2">
      <c r="W22886" s="25"/>
      <c r="X22886" s="25"/>
    </row>
    <row r="22887" spans="23:24" x14ac:dyDescent="0.2">
      <c r="W22887" s="25"/>
      <c r="X22887" s="25"/>
    </row>
    <row r="22888" spans="23:24" x14ac:dyDescent="0.2">
      <c r="W22888" s="25"/>
      <c r="X22888" s="25"/>
    </row>
    <row r="22889" spans="23:24" x14ac:dyDescent="0.2">
      <c r="W22889" s="25"/>
      <c r="X22889" s="25"/>
    </row>
    <row r="22890" spans="23:24" x14ac:dyDescent="0.2">
      <c r="W22890" s="25"/>
      <c r="X22890" s="25"/>
    </row>
    <row r="22891" spans="23:24" x14ac:dyDescent="0.2">
      <c r="W22891" s="25"/>
      <c r="X22891" s="25"/>
    </row>
    <row r="22892" spans="23:24" x14ac:dyDescent="0.2">
      <c r="W22892" s="25"/>
      <c r="X22892" s="25"/>
    </row>
    <row r="22893" spans="23:24" x14ac:dyDescent="0.2">
      <c r="W22893" s="25"/>
      <c r="X22893" s="25"/>
    </row>
    <row r="22894" spans="23:24" x14ac:dyDescent="0.2">
      <c r="W22894" s="25"/>
      <c r="X22894" s="25"/>
    </row>
    <row r="22895" spans="23:24" x14ac:dyDescent="0.2">
      <c r="W22895" s="25"/>
      <c r="X22895" s="25"/>
    </row>
    <row r="22896" spans="23:24" x14ac:dyDescent="0.2">
      <c r="W22896" s="25"/>
      <c r="X22896" s="25"/>
    </row>
    <row r="22897" spans="23:24" x14ac:dyDescent="0.2">
      <c r="W22897" s="25"/>
      <c r="X22897" s="25"/>
    </row>
    <row r="22898" spans="23:24" x14ac:dyDescent="0.2">
      <c r="W22898" s="25"/>
      <c r="X22898" s="25"/>
    </row>
    <row r="22899" spans="23:24" x14ac:dyDescent="0.2">
      <c r="W22899" s="25"/>
      <c r="X22899" s="25"/>
    </row>
    <row r="22900" spans="23:24" x14ac:dyDescent="0.2">
      <c r="W22900" s="25"/>
      <c r="X22900" s="25"/>
    </row>
    <row r="22901" spans="23:24" x14ac:dyDescent="0.2">
      <c r="W22901" s="25"/>
      <c r="X22901" s="25"/>
    </row>
    <row r="22902" spans="23:24" x14ac:dyDescent="0.2">
      <c r="W22902" s="25"/>
      <c r="X22902" s="25"/>
    </row>
    <row r="22903" spans="23:24" x14ac:dyDescent="0.2">
      <c r="W22903" s="25"/>
      <c r="X22903" s="25"/>
    </row>
    <row r="22904" spans="23:24" x14ac:dyDescent="0.2">
      <c r="W22904" s="25"/>
      <c r="X22904" s="25"/>
    </row>
    <row r="22905" spans="23:24" x14ac:dyDescent="0.2">
      <c r="W22905" s="25"/>
      <c r="X22905" s="25"/>
    </row>
    <row r="22906" spans="23:24" x14ac:dyDescent="0.2">
      <c r="W22906" s="25"/>
      <c r="X22906" s="25"/>
    </row>
    <row r="22907" spans="23:24" x14ac:dyDescent="0.2">
      <c r="W22907" s="25"/>
      <c r="X22907" s="25"/>
    </row>
    <row r="22908" spans="23:24" x14ac:dyDescent="0.2">
      <c r="W22908" s="25"/>
      <c r="X22908" s="25"/>
    </row>
    <row r="22909" spans="23:24" x14ac:dyDescent="0.2">
      <c r="W22909" s="25"/>
      <c r="X22909" s="25"/>
    </row>
    <row r="22910" spans="23:24" x14ac:dyDescent="0.2">
      <c r="W22910" s="25"/>
      <c r="X22910" s="25"/>
    </row>
    <row r="22911" spans="23:24" x14ac:dyDescent="0.2">
      <c r="W22911" s="25"/>
      <c r="X22911" s="25"/>
    </row>
    <row r="22912" spans="23:24" x14ac:dyDescent="0.2">
      <c r="W22912" s="25"/>
      <c r="X22912" s="25"/>
    </row>
    <row r="22913" spans="23:24" x14ac:dyDescent="0.2">
      <c r="W22913" s="25"/>
      <c r="X22913" s="25"/>
    </row>
    <row r="22914" spans="23:24" x14ac:dyDescent="0.2">
      <c r="W22914" s="25"/>
      <c r="X22914" s="25"/>
    </row>
    <row r="22915" spans="23:24" x14ac:dyDescent="0.2">
      <c r="W22915" s="25"/>
      <c r="X22915" s="25"/>
    </row>
    <row r="22916" spans="23:24" x14ac:dyDescent="0.2">
      <c r="W22916" s="25"/>
      <c r="X22916" s="25"/>
    </row>
    <row r="22917" spans="23:24" x14ac:dyDescent="0.2">
      <c r="W22917" s="25"/>
      <c r="X22917" s="25"/>
    </row>
    <row r="22918" spans="23:24" x14ac:dyDescent="0.2">
      <c r="W22918" s="25"/>
      <c r="X22918" s="25"/>
    </row>
    <row r="22919" spans="23:24" x14ac:dyDescent="0.2">
      <c r="W22919" s="25"/>
      <c r="X22919" s="25"/>
    </row>
    <row r="22920" spans="23:24" x14ac:dyDescent="0.2">
      <c r="W22920" s="25"/>
      <c r="X22920" s="25"/>
    </row>
    <row r="22921" spans="23:24" x14ac:dyDescent="0.2">
      <c r="W22921" s="25"/>
      <c r="X22921" s="25"/>
    </row>
    <row r="22922" spans="23:24" x14ac:dyDescent="0.2">
      <c r="W22922" s="25"/>
      <c r="X22922" s="25"/>
    </row>
    <row r="22923" spans="23:24" x14ac:dyDescent="0.2">
      <c r="W22923" s="25"/>
      <c r="X22923" s="25"/>
    </row>
    <row r="22924" spans="23:24" x14ac:dyDescent="0.2">
      <c r="W22924" s="25"/>
      <c r="X22924" s="25"/>
    </row>
    <row r="22925" spans="23:24" x14ac:dyDescent="0.2">
      <c r="W22925" s="25"/>
      <c r="X22925" s="25"/>
    </row>
    <row r="22926" spans="23:24" x14ac:dyDescent="0.2">
      <c r="W22926" s="25"/>
      <c r="X22926" s="25"/>
    </row>
    <row r="22927" spans="23:24" x14ac:dyDescent="0.2">
      <c r="W22927" s="25"/>
      <c r="X22927" s="25"/>
    </row>
    <row r="22928" spans="23:24" x14ac:dyDescent="0.2">
      <c r="W22928" s="25"/>
      <c r="X22928" s="25"/>
    </row>
    <row r="22929" spans="23:24" x14ac:dyDescent="0.2">
      <c r="W22929" s="25"/>
      <c r="X22929" s="25"/>
    </row>
    <row r="22930" spans="23:24" x14ac:dyDescent="0.2">
      <c r="W22930" s="25"/>
      <c r="X22930" s="25"/>
    </row>
    <row r="22931" spans="23:24" x14ac:dyDescent="0.2">
      <c r="W22931" s="25"/>
      <c r="X22931" s="25"/>
    </row>
    <row r="22932" spans="23:24" x14ac:dyDescent="0.2">
      <c r="W22932" s="25"/>
      <c r="X22932" s="25"/>
    </row>
    <row r="22933" spans="23:24" x14ac:dyDescent="0.2">
      <c r="W22933" s="25"/>
      <c r="X22933" s="25"/>
    </row>
    <row r="22934" spans="23:24" x14ac:dyDescent="0.2">
      <c r="W22934" s="25"/>
      <c r="X22934" s="25"/>
    </row>
    <row r="22935" spans="23:24" x14ac:dyDescent="0.2">
      <c r="W22935" s="25"/>
      <c r="X22935" s="25"/>
    </row>
    <row r="22936" spans="23:24" x14ac:dyDescent="0.2">
      <c r="W22936" s="25"/>
      <c r="X22936" s="25"/>
    </row>
    <row r="22937" spans="23:24" x14ac:dyDescent="0.2">
      <c r="W22937" s="25"/>
      <c r="X22937" s="25"/>
    </row>
    <row r="22938" spans="23:24" x14ac:dyDescent="0.2">
      <c r="W22938" s="25"/>
      <c r="X22938" s="25"/>
    </row>
    <row r="22939" spans="23:24" x14ac:dyDescent="0.2">
      <c r="W22939" s="25"/>
      <c r="X22939" s="25"/>
    </row>
    <row r="22940" spans="23:24" x14ac:dyDescent="0.2">
      <c r="W22940" s="25"/>
      <c r="X22940" s="25"/>
    </row>
    <row r="22941" spans="23:24" x14ac:dyDescent="0.2">
      <c r="W22941" s="25"/>
      <c r="X22941" s="25"/>
    </row>
    <row r="22942" spans="23:24" x14ac:dyDescent="0.2">
      <c r="W22942" s="25"/>
      <c r="X22942" s="25"/>
    </row>
    <row r="22943" spans="23:24" x14ac:dyDescent="0.2">
      <c r="W22943" s="25"/>
      <c r="X22943" s="25"/>
    </row>
    <row r="22944" spans="23:24" x14ac:dyDescent="0.2">
      <c r="W22944" s="25"/>
      <c r="X22944" s="25"/>
    </row>
    <row r="22945" spans="23:24" x14ac:dyDescent="0.2">
      <c r="W22945" s="25"/>
      <c r="X22945" s="25"/>
    </row>
    <row r="22946" spans="23:24" x14ac:dyDescent="0.2">
      <c r="W22946" s="25"/>
      <c r="X22946" s="25"/>
    </row>
    <row r="22947" spans="23:24" x14ac:dyDescent="0.2">
      <c r="W22947" s="25"/>
      <c r="X22947" s="25"/>
    </row>
    <row r="22948" spans="23:24" x14ac:dyDescent="0.2">
      <c r="W22948" s="25"/>
      <c r="X22948" s="25"/>
    </row>
    <row r="22949" spans="23:24" x14ac:dyDescent="0.2">
      <c r="W22949" s="25"/>
      <c r="X22949" s="25"/>
    </row>
    <row r="22950" spans="23:24" x14ac:dyDescent="0.2">
      <c r="W22950" s="25"/>
      <c r="X22950" s="25"/>
    </row>
    <row r="22951" spans="23:24" x14ac:dyDescent="0.2">
      <c r="W22951" s="25"/>
      <c r="X22951" s="25"/>
    </row>
    <row r="22952" spans="23:24" x14ac:dyDescent="0.2">
      <c r="W22952" s="25"/>
      <c r="X22952" s="25"/>
    </row>
    <row r="22953" spans="23:24" x14ac:dyDescent="0.2">
      <c r="W22953" s="25"/>
      <c r="X22953" s="25"/>
    </row>
    <row r="22954" spans="23:24" x14ac:dyDescent="0.2">
      <c r="W22954" s="25"/>
      <c r="X22954" s="25"/>
    </row>
    <row r="22955" spans="23:24" x14ac:dyDescent="0.2">
      <c r="W22955" s="25"/>
      <c r="X22955" s="25"/>
    </row>
    <row r="22956" spans="23:24" x14ac:dyDescent="0.2">
      <c r="W22956" s="25"/>
      <c r="X22956" s="25"/>
    </row>
    <row r="22957" spans="23:24" x14ac:dyDescent="0.2">
      <c r="W22957" s="25"/>
      <c r="X22957" s="25"/>
    </row>
    <row r="22958" spans="23:24" x14ac:dyDescent="0.2">
      <c r="W22958" s="25"/>
      <c r="X22958" s="25"/>
    </row>
    <row r="22959" spans="23:24" x14ac:dyDescent="0.2">
      <c r="W22959" s="25"/>
      <c r="X22959" s="25"/>
    </row>
    <row r="22960" spans="23:24" x14ac:dyDescent="0.2">
      <c r="W22960" s="25"/>
      <c r="X22960" s="25"/>
    </row>
    <row r="22961" spans="23:24" x14ac:dyDescent="0.2">
      <c r="W22961" s="25"/>
      <c r="X22961" s="25"/>
    </row>
    <row r="22962" spans="23:24" x14ac:dyDescent="0.2">
      <c r="W22962" s="25"/>
      <c r="X22962" s="25"/>
    </row>
    <row r="22963" spans="23:24" x14ac:dyDescent="0.2">
      <c r="W22963" s="25"/>
      <c r="X22963" s="25"/>
    </row>
    <row r="22964" spans="23:24" x14ac:dyDescent="0.2">
      <c r="W22964" s="25"/>
      <c r="X22964" s="25"/>
    </row>
    <row r="22965" spans="23:24" x14ac:dyDescent="0.2">
      <c r="W22965" s="25"/>
      <c r="X22965" s="25"/>
    </row>
    <row r="22966" spans="23:24" x14ac:dyDescent="0.2">
      <c r="W22966" s="25"/>
      <c r="X22966" s="25"/>
    </row>
    <row r="22967" spans="23:24" x14ac:dyDescent="0.2">
      <c r="W22967" s="25"/>
      <c r="X22967" s="25"/>
    </row>
    <row r="22968" spans="23:24" x14ac:dyDescent="0.2">
      <c r="W22968" s="25"/>
      <c r="X22968" s="25"/>
    </row>
    <row r="22969" spans="23:24" x14ac:dyDescent="0.2">
      <c r="W22969" s="25"/>
      <c r="X22969" s="25"/>
    </row>
    <row r="22970" spans="23:24" x14ac:dyDescent="0.2">
      <c r="W22970" s="25"/>
      <c r="X22970" s="25"/>
    </row>
    <row r="22971" spans="23:24" x14ac:dyDescent="0.2">
      <c r="W22971" s="25"/>
      <c r="X22971" s="25"/>
    </row>
    <row r="22972" spans="23:24" x14ac:dyDescent="0.2">
      <c r="W22972" s="25"/>
      <c r="X22972" s="25"/>
    </row>
    <row r="22973" spans="23:24" x14ac:dyDescent="0.2">
      <c r="W22973" s="25"/>
      <c r="X22973" s="25"/>
    </row>
    <row r="22974" spans="23:24" x14ac:dyDescent="0.2">
      <c r="W22974" s="25"/>
      <c r="X22974" s="25"/>
    </row>
    <row r="22975" spans="23:24" x14ac:dyDescent="0.2">
      <c r="W22975" s="25"/>
      <c r="X22975" s="25"/>
    </row>
    <row r="22976" spans="23:24" x14ac:dyDescent="0.2">
      <c r="W22976" s="25"/>
      <c r="X22976" s="25"/>
    </row>
    <row r="22977" spans="23:24" x14ac:dyDescent="0.2">
      <c r="W22977" s="25"/>
      <c r="X22977" s="25"/>
    </row>
    <row r="22978" spans="23:24" x14ac:dyDescent="0.2">
      <c r="W22978" s="25"/>
      <c r="X22978" s="25"/>
    </row>
    <row r="22979" spans="23:24" x14ac:dyDescent="0.2">
      <c r="W22979" s="25"/>
      <c r="X22979" s="25"/>
    </row>
    <row r="22980" spans="23:24" x14ac:dyDescent="0.2">
      <c r="W22980" s="25"/>
      <c r="X22980" s="25"/>
    </row>
    <row r="22981" spans="23:24" x14ac:dyDescent="0.2">
      <c r="W22981" s="25"/>
      <c r="X22981" s="25"/>
    </row>
    <row r="22982" spans="23:24" x14ac:dyDescent="0.2">
      <c r="W22982" s="25"/>
      <c r="X22982" s="25"/>
    </row>
    <row r="22983" spans="23:24" x14ac:dyDescent="0.2">
      <c r="W22983" s="25"/>
      <c r="X22983" s="25"/>
    </row>
    <row r="22984" spans="23:24" x14ac:dyDescent="0.2">
      <c r="W22984" s="25"/>
      <c r="X22984" s="25"/>
    </row>
    <row r="22985" spans="23:24" x14ac:dyDescent="0.2">
      <c r="W22985" s="25"/>
      <c r="X22985" s="25"/>
    </row>
    <row r="22986" spans="23:24" x14ac:dyDescent="0.2">
      <c r="W22986" s="25"/>
      <c r="X22986" s="25"/>
    </row>
    <row r="22987" spans="23:24" x14ac:dyDescent="0.2">
      <c r="W22987" s="25"/>
      <c r="X22987" s="25"/>
    </row>
    <row r="22988" spans="23:24" x14ac:dyDescent="0.2">
      <c r="W22988" s="25"/>
      <c r="X22988" s="25"/>
    </row>
    <row r="22989" spans="23:24" x14ac:dyDescent="0.2">
      <c r="W22989" s="25"/>
      <c r="X22989" s="25"/>
    </row>
    <row r="22990" spans="23:24" x14ac:dyDescent="0.2">
      <c r="W22990" s="25"/>
      <c r="X22990" s="25"/>
    </row>
    <row r="22991" spans="23:24" x14ac:dyDescent="0.2">
      <c r="W22991" s="25"/>
      <c r="X22991" s="25"/>
    </row>
    <row r="22992" spans="23:24" x14ac:dyDescent="0.2">
      <c r="W22992" s="25"/>
      <c r="X22992" s="25"/>
    </row>
    <row r="22993" spans="23:24" x14ac:dyDescent="0.2">
      <c r="W22993" s="25"/>
      <c r="X22993" s="25"/>
    </row>
    <row r="22994" spans="23:24" x14ac:dyDescent="0.2">
      <c r="W22994" s="25"/>
      <c r="X22994" s="25"/>
    </row>
    <row r="22995" spans="23:24" x14ac:dyDescent="0.2">
      <c r="W22995" s="25"/>
      <c r="X22995" s="25"/>
    </row>
    <row r="22996" spans="23:24" x14ac:dyDescent="0.2">
      <c r="W22996" s="25"/>
      <c r="X22996" s="25"/>
    </row>
    <row r="22997" spans="23:24" x14ac:dyDescent="0.2">
      <c r="W22997" s="25"/>
      <c r="X22997" s="25"/>
    </row>
    <row r="22998" spans="23:24" x14ac:dyDescent="0.2">
      <c r="W22998" s="25"/>
      <c r="X22998" s="25"/>
    </row>
    <row r="22999" spans="23:24" x14ac:dyDescent="0.2">
      <c r="W22999" s="25"/>
      <c r="X22999" s="25"/>
    </row>
    <row r="23000" spans="23:24" x14ac:dyDescent="0.2">
      <c r="W23000" s="25"/>
      <c r="X23000" s="25"/>
    </row>
    <row r="23001" spans="23:24" x14ac:dyDescent="0.2">
      <c r="W23001" s="25"/>
      <c r="X23001" s="25"/>
    </row>
    <row r="23002" spans="23:24" x14ac:dyDescent="0.2">
      <c r="W23002" s="25"/>
      <c r="X23002" s="25"/>
    </row>
    <row r="23003" spans="23:24" x14ac:dyDescent="0.2">
      <c r="W23003" s="25"/>
      <c r="X23003" s="25"/>
    </row>
    <row r="23004" spans="23:24" x14ac:dyDescent="0.2">
      <c r="W23004" s="25"/>
      <c r="X23004" s="25"/>
    </row>
    <row r="23005" spans="23:24" x14ac:dyDescent="0.2">
      <c r="W23005" s="25"/>
      <c r="X23005" s="25"/>
    </row>
    <row r="23006" spans="23:24" x14ac:dyDescent="0.2">
      <c r="W23006" s="25"/>
      <c r="X23006" s="25"/>
    </row>
    <row r="23007" spans="23:24" x14ac:dyDescent="0.2">
      <c r="W23007" s="25"/>
      <c r="X23007" s="25"/>
    </row>
    <row r="23008" spans="23:24" x14ac:dyDescent="0.2">
      <c r="W23008" s="25"/>
      <c r="X23008" s="25"/>
    </row>
    <row r="23009" spans="23:24" x14ac:dyDescent="0.2">
      <c r="W23009" s="25"/>
      <c r="X23009" s="25"/>
    </row>
    <row r="23010" spans="23:24" x14ac:dyDescent="0.2">
      <c r="W23010" s="25"/>
      <c r="X23010" s="25"/>
    </row>
    <row r="23011" spans="23:24" x14ac:dyDescent="0.2">
      <c r="W23011" s="25"/>
      <c r="X23011" s="25"/>
    </row>
    <row r="23012" spans="23:24" x14ac:dyDescent="0.2">
      <c r="W23012" s="25"/>
      <c r="X23012" s="25"/>
    </row>
    <row r="23013" spans="23:24" x14ac:dyDescent="0.2">
      <c r="W23013" s="25"/>
      <c r="X23013" s="25"/>
    </row>
    <row r="23014" spans="23:24" x14ac:dyDescent="0.2">
      <c r="W23014" s="25"/>
      <c r="X23014" s="25"/>
    </row>
    <row r="23015" spans="23:24" x14ac:dyDescent="0.2">
      <c r="W23015" s="25"/>
      <c r="X23015" s="25"/>
    </row>
    <row r="23016" spans="23:24" x14ac:dyDescent="0.2">
      <c r="W23016" s="25"/>
      <c r="X23016" s="25"/>
    </row>
    <row r="23017" spans="23:24" x14ac:dyDescent="0.2">
      <c r="W23017" s="25"/>
      <c r="X23017" s="25"/>
    </row>
    <row r="23018" spans="23:24" x14ac:dyDescent="0.2">
      <c r="W23018" s="25"/>
      <c r="X23018" s="25"/>
    </row>
    <row r="23019" spans="23:24" x14ac:dyDescent="0.2">
      <c r="W23019" s="25"/>
      <c r="X23019" s="25"/>
    </row>
    <row r="23020" spans="23:24" x14ac:dyDescent="0.2">
      <c r="W23020" s="25"/>
      <c r="X23020" s="25"/>
    </row>
    <row r="23021" spans="23:24" x14ac:dyDescent="0.2">
      <c r="W23021" s="25"/>
      <c r="X23021" s="25"/>
    </row>
    <row r="23022" spans="23:24" x14ac:dyDescent="0.2">
      <c r="W23022" s="25"/>
      <c r="X23022" s="25"/>
    </row>
    <row r="23023" spans="23:24" x14ac:dyDescent="0.2">
      <c r="W23023" s="25"/>
      <c r="X23023" s="25"/>
    </row>
    <row r="23024" spans="23:24" x14ac:dyDescent="0.2">
      <c r="W23024" s="25"/>
      <c r="X23024" s="25"/>
    </row>
    <row r="23025" spans="23:24" x14ac:dyDescent="0.2">
      <c r="W23025" s="25"/>
      <c r="X23025" s="25"/>
    </row>
    <row r="23026" spans="23:24" x14ac:dyDescent="0.2">
      <c r="W23026" s="25"/>
      <c r="X23026" s="25"/>
    </row>
    <row r="23027" spans="23:24" x14ac:dyDescent="0.2">
      <c r="W23027" s="25"/>
      <c r="X23027" s="25"/>
    </row>
    <row r="23028" spans="23:24" x14ac:dyDescent="0.2">
      <c r="W23028" s="25"/>
      <c r="X23028" s="25"/>
    </row>
    <row r="23029" spans="23:24" x14ac:dyDescent="0.2">
      <c r="W23029" s="25"/>
      <c r="X23029" s="25"/>
    </row>
    <row r="23030" spans="23:24" x14ac:dyDescent="0.2">
      <c r="W23030" s="25"/>
      <c r="X23030" s="25"/>
    </row>
    <row r="23031" spans="23:24" x14ac:dyDescent="0.2">
      <c r="W23031" s="25"/>
      <c r="X23031" s="25"/>
    </row>
    <row r="23032" spans="23:24" x14ac:dyDescent="0.2">
      <c r="W23032" s="25"/>
      <c r="X23032" s="25"/>
    </row>
    <row r="23033" spans="23:24" x14ac:dyDescent="0.2">
      <c r="W23033" s="25"/>
      <c r="X23033" s="25"/>
    </row>
    <row r="23034" spans="23:24" x14ac:dyDescent="0.2">
      <c r="W23034" s="25"/>
      <c r="X23034" s="25"/>
    </row>
    <row r="23035" spans="23:24" x14ac:dyDescent="0.2">
      <c r="W23035" s="25"/>
      <c r="X23035" s="25"/>
    </row>
    <row r="23036" spans="23:24" x14ac:dyDescent="0.2">
      <c r="W23036" s="25"/>
      <c r="X23036" s="25"/>
    </row>
    <row r="23037" spans="23:24" x14ac:dyDescent="0.2">
      <c r="W23037" s="25"/>
      <c r="X23037" s="25"/>
    </row>
    <row r="23038" spans="23:24" x14ac:dyDescent="0.2">
      <c r="W23038" s="25"/>
      <c r="X23038" s="25"/>
    </row>
    <row r="23039" spans="23:24" x14ac:dyDescent="0.2">
      <c r="W23039" s="25"/>
      <c r="X23039" s="25"/>
    </row>
    <row r="23040" spans="23:24" x14ac:dyDescent="0.2">
      <c r="W23040" s="25"/>
      <c r="X23040" s="25"/>
    </row>
    <row r="23041" spans="23:24" x14ac:dyDescent="0.2">
      <c r="W23041" s="25"/>
      <c r="X23041" s="25"/>
    </row>
    <row r="23042" spans="23:24" x14ac:dyDescent="0.2">
      <c r="W23042" s="25"/>
      <c r="X23042" s="25"/>
    </row>
    <row r="23043" spans="23:24" x14ac:dyDescent="0.2">
      <c r="W23043" s="25"/>
      <c r="X23043" s="25"/>
    </row>
    <row r="23044" spans="23:24" x14ac:dyDescent="0.2">
      <c r="W23044" s="25"/>
      <c r="X23044" s="25"/>
    </row>
    <row r="23045" spans="23:24" x14ac:dyDescent="0.2">
      <c r="W23045" s="25"/>
      <c r="X23045" s="25"/>
    </row>
    <row r="23046" spans="23:24" x14ac:dyDescent="0.2">
      <c r="W23046" s="25"/>
      <c r="X23046" s="25"/>
    </row>
    <row r="23047" spans="23:24" x14ac:dyDescent="0.2">
      <c r="W23047" s="25"/>
      <c r="X23047" s="25"/>
    </row>
    <row r="23048" spans="23:24" x14ac:dyDescent="0.2">
      <c r="W23048" s="25"/>
      <c r="X23048" s="25"/>
    </row>
    <row r="23049" spans="23:24" x14ac:dyDescent="0.2">
      <c r="W23049" s="25"/>
      <c r="X23049" s="25"/>
    </row>
    <row r="23050" spans="23:24" x14ac:dyDescent="0.2">
      <c r="W23050" s="25"/>
      <c r="X23050" s="25"/>
    </row>
    <row r="23051" spans="23:24" x14ac:dyDescent="0.2">
      <c r="W23051" s="25"/>
      <c r="X23051" s="25"/>
    </row>
    <row r="23052" spans="23:24" x14ac:dyDescent="0.2">
      <c r="W23052" s="25"/>
      <c r="X23052" s="25"/>
    </row>
    <row r="23053" spans="23:24" x14ac:dyDescent="0.2">
      <c r="W23053" s="25"/>
      <c r="X23053" s="25"/>
    </row>
    <row r="23054" spans="23:24" x14ac:dyDescent="0.2">
      <c r="W23054" s="25"/>
      <c r="X23054" s="25"/>
    </row>
    <row r="23055" spans="23:24" x14ac:dyDescent="0.2">
      <c r="W23055" s="25"/>
      <c r="X23055" s="25"/>
    </row>
    <row r="23056" spans="23:24" x14ac:dyDescent="0.2">
      <c r="W23056" s="25"/>
      <c r="X23056" s="25"/>
    </row>
    <row r="23057" spans="23:24" x14ac:dyDescent="0.2">
      <c r="W23057" s="25"/>
      <c r="X23057" s="25"/>
    </row>
    <row r="23058" spans="23:24" x14ac:dyDescent="0.2">
      <c r="W23058" s="25"/>
      <c r="X23058" s="25"/>
    </row>
    <row r="23059" spans="23:24" x14ac:dyDescent="0.2">
      <c r="W23059" s="25"/>
      <c r="X23059" s="25"/>
    </row>
    <row r="23060" spans="23:24" x14ac:dyDescent="0.2">
      <c r="W23060" s="25"/>
      <c r="X23060" s="25"/>
    </row>
    <row r="23061" spans="23:24" x14ac:dyDescent="0.2">
      <c r="W23061" s="25"/>
      <c r="X23061" s="25"/>
    </row>
    <row r="23062" spans="23:24" x14ac:dyDescent="0.2">
      <c r="W23062" s="25"/>
      <c r="X23062" s="25"/>
    </row>
    <row r="23063" spans="23:24" x14ac:dyDescent="0.2">
      <c r="W23063" s="25"/>
      <c r="X23063" s="25"/>
    </row>
    <row r="23064" spans="23:24" x14ac:dyDescent="0.2">
      <c r="W23064" s="25"/>
      <c r="X23064" s="25"/>
    </row>
    <row r="23065" spans="23:24" x14ac:dyDescent="0.2">
      <c r="W23065" s="25"/>
      <c r="X23065" s="25"/>
    </row>
    <row r="23066" spans="23:24" x14ac:dyDescent="0.2">
      <c r="W23066" s="25"/>
      <c r="X23066" s="25"/>
    </row>
    <row r="23067" spans="23:24" x14ac:dyDescent="0.2">
      <c r="W23067" s="25"/>
      <c r="X23067" s="25"/>
    </row>
    <row r="23068" spans="23:24" x14ac:dyDescent="0.2">
      <c r="W23068" s="25"/>
      <c r="X23068" s="25"/>
    </row>
    <row r="23069" spans="23:24" x14ac:dyDescent="0.2">
      <c r="W23069" s="25"/>
      <c r="X23069" s="25"/>
    </row>
    <row r="23070" spans="23:24" x14ac:dyDescent="0.2">
      <c r="W23070" s="25"/>
      <c r="X23070" s="25"/>
    </row>
    <row r="23071" spans="23:24" x14ac:dyDescent="0.2">
      <c r="W23071" s="25"/>
      <c r="X23071" s="25"/>
    </row>
    <row r="23072" spans="23:24" x14ac:dyDescent="0.2">
      <c r="W23072" s="25"/>
      <c r="X23072" s="25"/>
    </row>
    <row r="23073" spans="23:24" x14ac:dyDescent="0.2">
      <c r="W23073" s="25"/>
      <c r="X23073" s="25"/>
    </row>
    <row r="23074" spans="23:24" x14ac:dyDescent="0.2">
      <c r="W23074" s="25"/>
      <c r="X23074" s="25"/>
    </row>
    <row r="23075" spans="23:24" x14ac:dyDescent="0.2">
      <c r="W23075" s="25"/>
      <c r="X23075" s="25"/>
    </row>
    <row r="23076" spans="23:24" x14ac:dyDescent="0.2">
      <c r="W23076" s="25"/>
      <c r="X23076" s="25"/>
    </row>
    <row r="23077" spans="23:24" x14ac:dyDescent="0.2">
      <c r="W23077" s="25"/>
      <c r="X23077" s="25"/>
    </row>
    <row r="23078" spans="23:24" x14ac:dyDescent="0.2">
      <c r="W23078" s="25"/>
      <c r="X23078" s="25"/>
    </row>
    <row r="23079" spans="23:24" x14ac:dyDescent="0.2">
      <c r="W23079" s="25"/>
      <c r="X23079" s="25"/>
    </row>
    <row r="23080" spans="23:24" x14ac:dyDescent="0.2">
      <c r="W23080" s="25"/>
      <c r="X23080" s="25"/>
    </row>
    <row r="23081" spans="23:24" x14ac:dyDescent="0.2">
      <c r="W23081" s="25"/>
      <c r="X23081" s="25"/>
    </row>
    <row r="23082" spans="23:24" x14ac:dyDescent="0.2">
      <c r="W23082" s="25"/>
      <c r="X23082" s="25"/>
    </row>
    <row r="23083" spans="23:24" x14ac:dyDescent="0.2">
      <c r="W23083" s="25"/>
      <c r="X23083" s="25"/>
    </row>
    <row r="23084" spans="23:24" x14ac:dyDescent="0.2">
      <c r="W23084" s="25"/>
      <c r="X23084" s="25"/>
    </row>
    <row r="23085" spans="23:24" x14ac:dyDescent="0.2">
      <c r="W23085" s="25"/>
      <c r="X23085" s="25"/>
    </row>
    <row r="23086" spans="23:24" x14ac:dyDescent="0.2">
      <c r="W23086" s="25"/>
      <c r="X23086" s="25"/>
    </row>
    <row r="23087" spans="23:24" x14ac:dyDescent="0.2">
      <c r="W23087" s="25"/>
      <c r="X23087" s="25"/>
    </row>
    <row r="23088" spans="23:24" x14ac:dyDescent="0.2">
      <c r="W23088" s="25"/>
      <c r="X23088" s="25"/>
    </row>
    <row r="23089" spans="23:24" x14ac:dyDescent="0.2">
      <c r="W23089" s="25"/>
      <c r="X23089" s="25"/>
    </row>
    <row r="23090" spans="23:24" x14ac:dyDescent="0.2">
      <c r="W23090" s="25"/>
      <c r="X23090" s="25"/>
    </row>
    <row r="23091" spans="23:24" x14ac:dyDescent="0.2">
      <c r="W23091" s="25"/>
      <c r="X23091" s="25"/>
    </row>
    <row r="23092" spans="23:24" x14ac:dyDescent="0.2">
      <c r="W23092" s="25"/>
      <c r="X23092" s="25"/>
    </row>
    <row r="23093" spans="23:24" x14ac:dyDescent="0.2">
      <c r="W23093" s="25"/>
      <c r="X23093" s="25"/>
    </row>
    <row r="23094" spans="23:24" x14ac:dyDescent="0.2">
      <c r="W23094" s="25"/>
      <c r="X23094" s="25"/>
    </row>
    <row r="23095" spans="23:24" x14ac:dyDescent="0.2">
      <c r="W23095" s="25"/>
      <c r="X23095" s="25"/>
    </row>
    <row r="23096" spans="23:24" x14ac:dyDescent="0.2">
      <c r="W23096" s="25"/>
      <c r="X23096" s="25"/>
    </row>
    <row r="23097" spans="23:24" x14ac:dyDescent="0.2">
      <c r="W23097" s="25"/>
      <c r="X23097" s="25"/>
    </row>
    <row r="23098" spans="23:24" x14ac:dyDescent="0.2">
      <c r="W23098" s="25"/>
      <c r="X23098" s="25"/>
    </row>
    <row r="23099" spans="23:24" x14ac:dyDescent="0.2">
      <c r="W23099" s="25"/>
      <c r="X23099" s="25"/>
    </row>
    <row r="23100" spans="23:24" x14ac:dyDescent="0.2">
      <c r="W23100" s="25"/>
      <c r="X23100" s="25"/>
    </row>
    <row r="23101" spans="23:24" x14ac:dyDescent="0.2">
      <c r="W23101" s="25"/>
      <c r="X23101" s="25"/>
    </row>
    <row r="23102" spans="23:24" x14ac:dyDescent="0.2">
      <c r="W23102" s="25"/>
      <c r="X23102" s="25"/>
    </row>
    <row r="23103" spans="23:24" x14ac:dyDescent="0.2">
      <c r="W23103" s="25"/>
      <c r="X23103" s="25"/>
    </row>
    <row r="23104" spans="23:24" x14ac:dyDescent="0.2">
      <c r="W23104" s="25"/>
      <c r="X23104" s="25"/>
    </row>
    <row r="23105" spans="23:24" x14ac:dyDescent="0.2">
      <c r="W23105" s="25"/>
      <c r="X23105" s="25"/>
    </row>
    <row r="23106" spans="23:24" x14ac:dyDescent="0.2">
      <c r="W23106" s="25"/>
      <c r="X23106" s="25"/>
    </row>
    <row r="23107" spans="23:24" x14ac:dyDescent="0.2">
      <c r="W23107" s="25"/>
      <c r="X23107" s="25"/>
    </row>
    <row r="23108" spans="23:24" x14ac:dyDescent="0.2">
      <c r="W23108" s="25"/>
      <c r="X23108" s="25"/>
    </row>
    <row r="23109" spans="23:24" x14ac:dyDescent="0.2">
      <c r="W23109" s="25"/>
      <c r="X23109" s="25"/>
    </row>
    <row r="23110" spans="23:24" x14ac:dyDescent="0.2">
      <c r="W23110" s="25"/>
      <c r="X23110" s="25"/>
    </row>
    <row r="23111" spans="23:24" x14ac:dyDescent="0.2">
      <c r="W23111" s="25"/>
      <c r="X23111" s="25"/>
    </row>
    <row r="23112" spans="23:24" x14ac:dyDescent="0.2">
      <c r="W23112" s="25"/>
      <c r="X23112" s="25"/>
    </row>
    <row r="23113" spans="23:24" x14ac:dyDescent="0.2">
      <c r="W23113" s="25"/>
      <c r="X23113" s="25"/>
    </row>
    <row r="23114" spans="23:24" x14ac:dyDescent="0.2">
      <c r="W23114" s="25"/>
      <c r="X23114" s="25"/>
    </row>
    <row r="23115" spans="23:24" x14ac:dyDescent="0.2">
      <c r="W23115" s="25"/>
      <c r="X23115" s="25"/>
    </row>
    <row r="23116" spans="23:24" x14ac:dyDescent="0.2">
      <c r="W23116" s="25"/>
      <c r="X23116" s="25"/>
    </row>
    <row r="23117" spans="23:24" x14ac:dyDescent="0.2">
      <c r="W23117" s="25"/>
      <c r="X23117" s="25"/>
    </row>
    <row r="23118" spans="23:24" x14ac:dyDescent="0.2">
      <c r="W23118" s="25"/>
      <c r="X23118" s="25"/>
    </row>
    <row r="23119" spans="23:24" x14ac:dyDescent="0.2">
      <c r="W23119" s="25"/>
      <c r="X23119" s="25"/>
    </row>
    <row r="23120" spans="23:24" x14ac:dyDescent="0.2">
      <c r="W23120" s="25"/>
      <c r="X23120" s="25"/>
    </row>
    <row r="23121" spans="23:24" x14ac:dyDescent="0.2">
      <c r="W23121" s="25"/>
      <c r="X23121" s="25"/>
    </row>
    <row r="23122" spans="23:24" x14ac:dyDescent="0.2">
      <c r="W23122" s="25"/>
      <c r="X23122" s="25"/>
    </row>
    <row r="23123" spans="23:24" x14ac:dyDescent="0.2">
      <c r="W23123" s="25"/>
      <c r="X23123" s="25"/>
    </row>
    <row r="23124" spans="23:24" x14ac:dyDescent="0.2">
      <c r="W23124" s="25"/>
      <c r="X23124" s="25"/>
    </row>
    <row r="23125" spans="23:24" x14ac:dyDescent="0.2">
      <c r="W23125" s="25"/>
      <c r="X23125" s="25"/>
    </row>
    <row r="23126" spans="23:24" x14ac:dyDescent="0.2">
      <c r="W23126" s="25"/>
      <c r="X23126" s="25"/>
    </row>
    <row r="23127" spans="23:24" x14ac:dyDescent="0.2">
      <c r="W23127" s="25"/>
      <c r="X23127" s="25"/>
    </row>
    <row r="23128" spans="23:24" x14ac:dyDescent="0.2">
      <c r="W23128" s="25"/>
      <c r="X23128" s="25"/>
    </row>
    <row r="23129" spans="23:24" x14ac:dyDescent="0.2">
      <c r="W23129" s="25"/>
      <c r="X23129" s="25"/>
    </row>
    <row r="23130" spans="23:24" x14ac:dyDescent="0.2">
      <c r="W23130" s="25"/>
      <c r="X23130" s="25"/>
    </row>
    <row r="23131" spans="23:24" x14ac:dyDescent="0.2">
      <c r="W23131" s="25"/>
      <c r="X23131" s="25"/>
    </row>
    <row r="23132" spans="23:24" x14ac:dyDescent="0.2">
      <c r="W23132" s="25"/>
      <c r="X23132" s="25"/>
    </row>
    <row r="23133" spans="23:24" x14ac:dyDescent="0.2">
      <c r="W23133" s="25"/>
      <c r="X23133" s="25"/>
    </row>
    <row r="23134" spans="23:24" x14ac:dyDescent="0.2">
      <c r="W23134" s="25"/>
      <c r="X23134" s="25"/>
    </row>
    <row r="23135" spans="23:24" x14ac:dyDescent="0.2">
      <c r="W23135" s="25"/>
      <c r="X23135" s="25"/>
    </row>
    <row r="23136" spans="23:24" x14ac:dyDescent="0.2">
      <c r="W23136" s="25"/>
      <c r="X23136" s="25"/>
    </row>
    <row r="23137" spans="23:24" x14ac:dyDescent="0.2">
      <c r="W23137" s="25"/>
      <c r="X23137" s="25"/>
    </row>
    <row r="23138" spans="23:24" x14ac:dyDescent="0.2">
      <c r="W23138" s="25"/>
      <c r="X23138" s="25"/>
    </row>
    <row r="23139" spans="23:24" x14ac:dyDescent="0.2">
      <c r="W23139" s="25"/>
      <c r="X23139" s="25"/>
    </row>
    <row r="23140" spans="23:24" x14ac:dyDescent="0.2">
      <c r="W23140" s="25"/>
      <c r="X23140" s="25"/>
    </row>
    <row r="23141" spans="23:24" x14ac:dyDescent="0.2">
      <c r="W23141" s="25"/>
      <c r="X23141" s="25"/>
    </row>
    <row r="23142" spans="23:24" x14ac:dyDescent="0.2">
      <c r="W23142" s="25"/>
      <c r="X23142" s="25"/>
    </row>
    <row r="23143" spans="23:24" x14ac:dyDescent="0.2">
      <c r="W23143" s="25"/>
      <c r="X23143" s="25"/>
    </row>
    <row r="23144" spans="23:24" x14ac:dyDescent="0.2">
      <c r="W23144" s="25"/>
      <c r="X23144" s="25"/>
    </row>
    <row r="23145" spans="23:24" x14ac:dyDescent="0.2">
      <c r="W23145" s="25"/>
      <c r="X23145" s="25"/>
    </row>
    <row r="23146" spans="23:24" x14ac:dyDescent="0.2">
      <c r="W23146" s="25"/>
      <c r="X23146" s="25"/>
    </row>
    <row r="23147" spans="23:24" x14ac:dyDescent="0.2">
      <c r="W23147" s="25"/>
      <c r="X23147" s="25"/>
    </row>
    <row r="23148" spans="23:24" x14ac:dyDescent="0.2">
      <c r="W23148" s="25"/>
      <c r="X23148" s="25"/>
    </row>
    <row r="23149" spans="23:24" x14ac:dyDescent="0.2">
      <c r="W23149" s="25"/>
      <c r="X23149" s="25"/>
    </row>
    <row r="23150" spans="23:24" x14ac:dyDescent="0.2">
      <c r="W23150" s="25"/>
      <c r="X23150" s="25"/>
    </row>
    <row r="23151" spans="23:24" x14ac:dyDescent="0.2">
      <c r="W23151" s="25"/>
      <c r="X23151" s="25"/>
    </row>
    <row r="23152" spans="23:24" x14ac:dyDescent="0.2">
      <c r="W23152" s="25"/>
      <c r="X23152" s="25"/>
    </row>
    <row r="23153" spans="23:24" x14ac:dyDescent="0.2">
      <c r="W23153" s="25"/>
      <c r="X23153" s="25"/>
    </row>
    <row r="23154" spans="23:24" x14ac:dyDescent="0.2">
      <c r="W23154" s="25"/>
      <c r="X23154" s="25"/>
    </row>
    <row r="23155" spans="23:24" x14ac:dyDescent="0.2">
      <c r="W23155" s="25"/>
      <c r="X23155" s="25"/>
    </row>
    <row r="23156" spans="23:24" x14ac:dyDescent="0.2">
      <c r="W23156" s="25"/>
      <c r="X23156" s="25"/>
    </row>
    <row r="23157" spans="23:24" x14ac:dyDescent="0.2">
      <c r="W23157" s="25"/>
      <c r="X23157" s="25"/>
    </row>
    <row r="23158" spans="23:24" x14ac:dyDescent="0.2">
      <c r="W23158" s="25"/>
      <c r="X23158" s="25"/>
    </row>
    <row r="23159" spans="23:24" x14ac:dyDescent="0.2">
      <c r="W23159" s="25"/>
      <c r="X23159" s="25"/>
    </row>
    <row r="23160" spans="23:24" x14ac:dyDescent="0.2">
      <c r="W23160" s="25"/>
      <c r="X23160" s="25"/>
    </row>
    <row r="23161" spans="23:24" x14ac:dyDescent="0.2">
      <c r="W23161" s="25"/>
      <c r="X23161" s="25"/>
    </row>
    <row r="23162" spans="23:24" x14ac:dyDescent="0.2">
      <c r="W23162" s="25"/>
      <c r="X23162" s="25"/>
    </row>
    <row r="23163" spans="23:24" x14ac:dyDescent="0.2">
      <c r="W23163" s="25"/>
      <c r="X23163" s="25"/>
    </row>
    <row r="23164" spans="23:24" x14ac:dyDescent="0.2">
      <c r="W23164" s="25"/>
      <c r="X23164" s="25"/>
    </row>
    <row r="23165" spans="23:24" x14ac:dyDescent="0.2">
      <c r="W23165" s="25"/>
      <c r="X23165" s="25"/>
    </row>
    <row r="23166" spans="23:24" x14ac:dyDescent="0.2">
      <c r="W23166" s="25"/>
      <c r="X23166" s="25"/>
    </row>
    <row r="23167" spans="23:24" x14ac:dyDescent="0.2">
      <c r="W23167" s="25"/>
      <c r="X23167" s="25"/>
    </row>
    <row r="23168" spans="23:24" x14ac:dyDescent="0.2">
      <c r="W23168" s="25"/>
      <c r="X23168" s="25"/>
    </row>
    <row r="23169" spans="23:24" x14ac:dyDescent="0.2">
      <c r="W23169" s="25"/>
      <c r="X23169" s="25"/>
    </row>
    <row r="23170" spans="23:24" x14ac:dyDescent="0.2">
      <c r="W23170" s="25"/>
      <c r="X23170" s="25"/>
    </row>
    <row r="23171" spans="23:24" x14ac:dyDescent="0.2">
      <c r="W23171" s="25"/>
      <c r="X23171" s="25"/>
    </row>
    <row r="23172" spans="23:24" x14ac:dyDescent="0.2">
      <c r="W23172" s="25"/>
      <c r="X23172" s="25"/>
    </row>
    <row r="23173" spans="23:24" x14ac:dyDescent="0.2">
      <c r="W23173" s="25"/>
      <c r="X23173" s="25"/>
    </row>
    <row r="23174" spans="23:24" x14ac:dyDescent="0.2">
      <c r="W23174" s="25"/>
      <c r="X23174" s="25"/>
    </row>
    <row r="23175" spans="23:24" x14ac:dyDescent="0.2">
      <c r="W23175" s="25"/>
      <c r="X23175" s="25"/>
    </row>
    <row r="23176" spans="23:24" x14ac:dyDescent="0.2">
      <c r="W23176" s="25"/>
      <c r="X23176" s="25"/>
    </row>
    <row r="23177" spans="23:24" x14ac:dyDescent="0.2">
      <c r="W23177" s="25"/>
      <c r="X23177" s="25"/>
    </row>
    <row r="23178" spans="23:24" x14ac:dyDescent="0.2">
      <c r="W23178" s="25"/>
      <c r="X23178" s="25"/>
    </row>
    <row r="23179" spans="23:24" x14ac:dyDescent="0.2">
      <c r="W23179" s="25"/>
      <c r="X23179" s="25"/>
    </row>
    <row r="23180" spans="23:24" x14ac:dyDescent="0.2">
      <c r="W23180" s="25"/>
      <c r="X23180" s="25"/>
    </row>
    <row r="23181" spans="23:24" x14ac:dyDescent="0.2">
      <c r="W23181" s="25"/>
      <c r="X23181" s="25"/>
    </row>
    <row r="23182" spans="23:24" x14ac:dyDescent="0.2">
      <c r="W23182" s="25"/>
      <c r="X23182" s="25"/>
    </row>
    <row r="23183" spans="23:24" x14ac:dyDescent="0.2">
      <c r="W23183" s="25"/>
      <c r="X23183" s="25"/>
    </row>
    <row r="23184" spans="23:24" x14ac:dyDescent="0.2">
      <c r="W23184" s="25"/>
      <c r="X23184" s="25"/>
    </row>
    <row r="23185" spans="23:24" x14ac:dyDescent="0.2">
      <c r="W23185" s="25"/>
      <c r="X23185" s="25"/>
    </row>
    <row r="23186" spans="23:24" x14ac:dyDescent="0.2">
      <c r="W23186" s="25"/>
      <c r="X23186" s="25"/>
    </row>
    <row r="23187" spans="23:24" x14ac:dyDescent="0.2">
      <c r="W23187" s="25"/>
      <c r="X23187" s="25"/>
    </row>
    <row r="23188" spans="23:24" x14ac:dyDescent="0.2">
      <c r="W23188" s="25"/>
      <c r="X23188" s="25"/>
    </row>
    <row r="23189" spans="23:24" x14ac:dyDescent="0.2">
      <c r="W23189" s="25"/>
      <c r="X23189" s="25"/>
    </row>
    <row r="23190" spans="23:24" x14ac:dyDescent="0.2">
      <c r="W23190" s="25"/>
      <c r="X23190" s="25"/>
    </row>
    <row r="23191" spans="23:24" x14ac:dyDescent="0.2">
      <c r="W23191" s="25"/>
      <c r="X23191" s="25"/>
    </row>
    <row r="23192" spans="23:24" x14ac:dyDescent="0.2">
      <c r="W23192" s="25"/>
      <c r="X23192" s="25"/>
    </row>
    <row r="23193" spans="23:24" x14ac:dyDescent="0.2">
      <c r="W23193" s="25"/>
      <c r="X23193" s="25"/>
    </row>
    <row r="23194" spans="23:24" x14ac:dyDescent="0.2">
      <c r="W23194" s="25"/>
      <c r="X23194" s="25"/>
    </row>
    <row r="23195" spans="23:24" x14ac:dyDescent="0.2">
      <c r="W23195" s="25"/>
      <c r="X23195" s="25"/>
    </row>
    <row r="23196" spans="23:24" x14ac:dyDescent="0.2">
      <c r="W23196" s="25"/>
      <c r="X23196" s="25"/>
    </row>
    <row r="23197" spans="23:24" x14ac:dyDescent="0.2">
      <c r="W23197" s="25"/>
      <c r="X23197" s="25"/>
    </row>
    <row r="23198" spans="23:24" x14ac:dyDescent="0.2">
      <c r="W23198" s="25"/>
      <c r="X23198" s="25"/>
    </row>
    <row r="23199" spans="23:24" x14ac:dyDescent="0.2">
      <c r="W23199" s="25"/>
      <c r="X23199" s="25"/>
    </row>
    <row r="23200" spans="23:24" x14ac:dyDescent="0.2">
      <c r="W23200" s="25"/>
      <c r="X23200" s="25"/>
    </row>
    <row r="23201" spans="23:24" x14ac:dyDescent="0.2">
      <c r="W23201" s="25"/>
      <c r="X23201" s="25"/>
    </row>
    <row r="23202" spans="23:24" x14ac:dyDescent="0.2">
      <c r="W23202" s="25"/>
      <c r="X23202" s="25"/>
    </row>
    <row r="23203" spans="23:24" x14ac:dyDescent="0.2">
      <c r="W23203" s="25"/>
      <c r="X23203" s="25"/>
    </row>
    <row r="23204" spans="23:24" x14ac:dyDescent="0.2">
      <c r="W23204" s="25"/>
      <c r="X23204" s="25"/>
    </row>
    <row r="23205" spans="23:24" x14ac:dyDescent="0.2">
      <c r="W23205" s="25"/>
      <c r="X23205" s="25"/>
    </row>
    <row r="23206" spans="23:24" x14ac:dyDescent="0.2">
      <c r="W23206" s="25"/>
      <c r="X23206" s="25"/>
    </row>
    <row r="23207" spans="23:24" x14ac:dyDescent="0.2">
      <c r="W23207" s="25"/>
      <c r="X23207" s="25"/>
    </row>
    <row r="23208" spans="23:24" x14ac:dyDescent="0.2">
      <c r="W23208" s="25"/>
      <c r="X23208" s="25"/>
    </row>
    <row r="23209" spans="23:24" x14ac:dyDescent="0.2">
      <c r="W23209" s="25"/>
      <c r="X23209" s="25"/>
    </row>
    <row r="23210" spans="23:24" x14ac:dyDescent="0.2">
      <c r="W23210" s="25"/>
      <c r="X23210" s="25"/>
    </row>
    <row r="23211" spans="23:24" x14ac:dyDescent="0.2">
      <c r="W23211" s="25"/>
      <c r="X23211" s="25"/>
    </row>
    <row r="23212" spans="23:24" x14ac:dyDescent="0.2">
      <c r="W23212" s="25"/>
      <c r="X23212" s="25"/>
    </row>
    <row r="23213" spans="23:24" x14ac:dyDescent="0.2">
      <c r="W23213" s="25"/>
      <c r="X23213" s="25"/>
    </row>
    <row r="23214" spans="23:24" x14ac:dyDescent="0.2">
      <c r="W23214" s="25"/>
      <c r="X23214" s="25"/>
    </row>
    <row r="23215" spans="23:24" x14ac:dyDescent="0.2">
      <c r="W23215" s="25"/>
      <c r="X23215" s="25"/>
    </row>
    <row r="23216" spans="23:24" x14ac:dyDescent="0.2">
      <c r="W23216" s="25"/>
      <c r="X23216" s="25"/>
    </row>
    <row r="23217" spans="23:24" x14ac:dyDescent="0.2">
      <c r="W23217" s="25"/>
      <c r="X23217" s="25"/>
    </row>
    <row r="23218" spans="23:24" x14ac:dyDescent="0.2">
      <c r="W23218" s="25"/>
      <c r="X23218" s="25"/>
    </row>
    <row r="23219" spans="23:24" x14ac:dyDescent="0.2">
      <c r="W23219" s="25"/>
      <c r="X23219" s="25"/>
    </row>
    <row r="23220" spans="23:24" x14ac:dyDescent="0.2">
      <c r="W23220" s="25"/>
      <c r="X23220" s="25"/>
    </row>
    <row r="23221" spans="23:24" x14ac:dyDescent="0.2">
      <c r="W23221" s="25"/>
      <c r="X23221" s="25"/>
    </row>
    <row r="23222" spans="23:24" x14ac:dyDescent="0.2">
      <c r="W23222" s="25"/>
      <c r="X23222" s="25"/>
    </row>
    <row r="23223" spans="23:24" x14ac:dyDescent="0.2">
      <c r="W23223" s="25"/>
      <c r="X23223" s="25"/>
    </row>
    <row r="23224" spans="23:24" x14ac:dyDescent="0.2">
      <c r="W23224" s="25"/>
      <c r="X23224" s="25"/>
    </row>
    <row r="23225" spans="23:24" x14ac:dyDescent="0.2">
      <c r="W23225" s="25"/>
      <c r="X23225" s="25"/>
    </row>
    <row r="23226" spans="23:24" x14ac:dyDescent="0.2">
      <c r="W23226" s="25"/>
      <c r="X23226" s="25"/>
    </row>
    <row r="23227" spans="23:24" x14ac:dyDescent="0.2">
      <c r="W23227" s="25"/>
      <c r="X23227" s="25"/>
    </row>
    <row r="23228" spans="23:24" x14ac:dyDescent="0.2">
      <c r="W23228" s="25"/>
      <c r="X23228" s="25"/>
    </row>
    <row r="23229" spans="23:24" x14ac:dyDescent="0.2">
      <c r="W23229" s="25"/>
      <c r="X23229" s="25"/>
    </row>
    <row r="23230" spans="23:24" x14ac:dyDescent="0.2">
      <c r="W23230" s="25"/>
      <c r="X23230" s="25"/>
    </row>
    <row r="23231" spans="23:24" x14ac:dyDescent="0.2">
      <c r="W23231" s="25"/>
      <c r="X23231" s="25"/>
    </row>
    <row r="23232" spans="23:24" x14ac:dyDescent="0.2">
      <c r="W23232" s="25"/>
      <c r="X23232" s="25"/>
    </row>
    <row r="23233" spans="23:24" x14ac:dyDescent="0.2">
      <c r="W23233" s="25"/>
      <c r="X23233" s="25"/>
    </row>
    <row r="23234" spans="23:24" x14ac:dyDescent="0.2">
      <c r="W23234" s="25"/>
      <c r="X23234" s="25"/>
    </row>
    <row r="23235" spans="23:24" x14ac:dyDescent="0.2">
      <c r="W23235" s="25"/>
      <c r="X23235" s="25"/>
    </row>
    <row r="23236" spans="23:24" x14ac:dyDescent="0.2">
      <c r="W23236" s="25"/>
      <c r="X23236" s="25"/>
    </row>
    <row r="23237" spans="23:24" x14ac:dyDescent="0.2">
      <c r="W23237" s="25"/>
      <c r="X23237" s="25"/>
    </row>
    <row r="23238" spans="23:24" x14ac:dyDescent="0.2">
      <c r="W23238" s="25"/>
      <c r="X23238" s="25"/>
    </row>
    <row r="23239" spans="23:24" x14ac:dyDescent="0.2">
      <c r="W23239" s="25"/>
      <c r="X23239" s="25"/>
    </row>
    <row r="23240" spans="23:24" x14ac:dyDescent="0.2">
      <c r="W23240" s="25"/>
      <c r="X23240" s="25"/>
    </row>
    <row r="23241" spans="23:24" x14ac:dyDescent="0.2">
      <c r="W23241" s="25"/>
      <c r="X23241" s="25"/>
    </row>
    <row r="23242" spans="23:24" x14ac:dyDescent="0.2">
      <c r="W23242" s="25"/>
      <c r="X23242" s="25"/>
    </row>
    <row r="23243" spans="23:24" x14ac:dyDescent="0.2">
      <c r="W23243" s="25"/>
      <c r="X23243" s="25"/>
    </row>
    <row r="23244" spans="23:24" x14ac:dyDescent="0.2">
      <c r="W23244" s="25"/>
      <c r="X23244" s="25"/>
    </row>
    <row r="23245" spans="23:24" x14ac:dyDescent="0.2">
      <c r="W23245" s="25"/>
      <c r="X23245" s="25"/>
    </row>
    <row r="23246" spans="23:24" x14ac:dyDescent="0.2">
      <c r="W23246" s="25"/>
      <c r="X23246" s="25"/>
    </row>
    <row r="23247" spans="23:24" x14ac:dyDescent="0.2">
      <c r="W23247" s="25"/>
      <c r="X23247" s="25"/>
    </row>
    <row r="23248" spans="23:24" x14ac:dyDescent="0.2">
      <c r="W23248" s="25"/>
      <c r="X23248" s="25"/>
    </row>
    <row r="23249" spans="23:24" x14ac:dyDescent="0.2">
      <c r="W23249" s="25"/>
      <c r="X23249" s="25"/>
    </row>
    <row r="23250" spans="23:24" x14ac:dyDescent="0.2">
      <c r="W23250" s="25"/>
      <c r="X23250" s="25"/>
    </row>
    <row r="23251" spans="23:24" x14ac:dyDescent="0.2">
      <c r="W23251" s="25"/>
      <c r="X23251" s="25"/>
    </row>
    <row r="23252" spans="23:24" x14ac:dyDescent="0.2">
      <c r="W23252" s="25"/>
      <c r="X23252" s="25"/>
    </row>
    <row r="23253" spans="23:24" x14ac:dyDescent="0.2">
      <c r="W23253" s="25"/>
      <c r="X23253" s="25"/>
    </row>
    <row r="23254" spans="23:24" x14ac:dyDescent="0.2">
      <c r="W23254" s="25"/>
      <c r="X23254" s="25"/>
    </row>
    <row r="23255" spans="23:24" x14ac:dyDescent="0.2">
      <c r="W23255" s="25"/>
      <c r="X23255" s="25"/>
    </row>
    <row r="23256" spans="23:24" x14ac:dyDescent="0.2">
      <c r="W23256" s="25"/>
      <c r="X23256" s="25"/>
    </row>
    <row r="23257" spans="23:24" x14ac:dyDescent="0.2">
      <c r="W23257" s="25"/>
      <c r="X23257" s="25"/>
    </row>
    <row r="23258" spans="23:24" x14ac:dyDescent="0.2">
      <c r="W23258" s="25"/>
      <c r="X23258" s="25"/>
    </row>
    <row r="23259" spans="23:24" x14ac:dyDescent="0.2">
      <c r="W23259" s="25"/>
      <c r="X23259" s="25"/>
    </row>
    <row r="23260" spans="23:24" x14ac:dyDescent="0.2">
      <c r="W23260" s="25"/>
      <c r="X23260" s="25"/>
    </row>
    <row r="23261" spans="23:24" x14ac:dyDescent="0.2">
      <c r="W23261" s="25"/>
      <c r="X23261" s="25"/>
    </row>
    <row r="23262" spans="23:24" x14ac:dyDescent="0.2">
      <c r="W23262" s="25"/>
      <c r="X23262" s="25"/>
    </row>
    <row r="23263" spans="23:24" x14ac:dyDescent="0.2">
      <c r="W23263" s="25"/>
      <c r="X23263" s="25"/>
    </row>
    <row r="23264" spans="23:24" x14ac:dyDescent="0.2">
      <c r="W23264" s="25"/>
      <c r="X23264" s="25"/>
    </row>
    <row r="23265" spans="23:24" x14ac:dyDescent="0.2">
      <c r="W23265" s="25"/>
      <c r="X23265" s="25"/>
    </row>
    <row r="23266" spans="23:24" x14ac:dyDescent="0.2">
      <c r="W23266" s="25"/>
      <c r="X23266" s="25"/>
    </row>
    <row r="23267" spans="23:24" x14ac:dyDescent="0.2">
      <c r="W23267" s="25"/>
      <c r="X23267" s="25"/>
    </row>
    <row r="23268" spans="23:24" x14ac:dyDescent="0.2">
      <c r="W23268" s="25"/>
      <c r="X23268" s="25"/>
    </row>
    <row r="23269" spans="23:24" x14ac:dyDescent="0.2">
      <c r="W23269" s="25"/>
      <c r="X23269" s="25"/>
    </row>
    <row r="23270" spans="23:24" x14ac:dyDescent="0.2">
      <c r="W23270" s="25"/>
      <c r="X23270" s="25"/>
    </row>
    <row r="23271" spans="23:24" x14ac:dyDescent="0.2">
      <c r="W23271" s="25"/>
      <c r="X23271" s="25"/>
    </row>
    <row r="23272" spans="23:24" x14ac:dyDescent="0.2">
      <c r="W23272" s="25"/>
      <c r="X23272" s="25"/>
    </row>
    <row r="23273" spans="23:24" x14ac:dyDescent="0.2">
      <c r="W23273" s="25"/>
      <c r="X23273" s="25"/>
    </row>
    <row r="23274" spans="23:24" x14ac:dyDescent="0.2">
      <c r="W23274" s="25"/>
      <c r="X23274" s="25"/>
    </row>
    <row r="23275" spans="23:24" x14ac:dyDescent="0.2">
      <c r="W23275" s="25"/>
      <c r="X23275" s="25"/>
    </row>
    <row r="23276" spans="23:24" x14ac:dyDescent="0.2">
      <c r="W23276" s="25"/>
      <c r="X23276" s="25"/>
    </row>
    <row r="23277" spans="23:24" x14ac:dyDescent="0.2">
      <c r="W23277" s="25"/>
      <c r="X23277" s="25"/>
    </row>
    <row r="23278" spans="23:24" x14ac:dyDescent="0.2">
      <c r="W23278" s="25"/>
      <c r="X23278" s="25"/>
    </row>
    <row r="23279" spans="23:24" x14ac:dyDescent="0.2">
      <c r="W23279" s="25"/>
      <c r="X23279" s="25"/>
    </row>
    <row r="23280" spans="23:24" x14ac:dyDescent="0.2">
      <c r="W23280" s="25"/>
      <c r="X23280" s="25"/>
    </row>
    <row r="23281" spans="23:24" x14ac:dyDescent="0.2">
      <c r="W23281" s="25"/>
      <c r="X23281" s="25"/>
    </row>
    <row r="23282" spans="23:24" x14ac:dyDescent="0.2">
      <c r="W23282" s="25"/>
      <c r="X23282" s="25"/>
    </row>
    <row r="23283" spans="23:24" x14ac:dyDescent="0.2">
      <c r="W23283" s="25"/>
      <c r="X23283" s="25"/>
    </row>
    <row r="23284" spans="23:24" x14ac:dyDescent="0.2">
      <c r="W23284" s="25"/>
      <c r="X23284" s="25"/>
    </row>
    <row r="23285" spans="23:24" x14ac:dyDescent="0.2">
      <c r="W23285" s="25"/>
      <c r="X23285" s="25"/>
    </row>
    <row r="23286" spans="23:24" x14ac:dyDescent="0.2">
      <c r="W23286" s="25"/>
      <c r="X23286" s="25"/>
    </row>
    <row r="23287" spans="23:24" x14ac:dyDescent="0.2">
      <c r="W23287" s="25"/>
      <c r="X23287" s="25"/>
    </row>
    <row r="23288" spans="23:24" x14ac:dyDescent="0.2">
      <c r="W23288" s="25"/>
      <c r="X23288" s="25"/>
    </row>
    <row r="23289" spans="23:24" x14ac:dyDescent="0.2">
      <c r="W23289" s="25"/>
      <c r="X23289" s="25"/>
    </row>
    <row r="23290" spans="23:24" x14ac:dyDescent="0.2">
      <c r="W23290" s="25"/>
      <c r="X23290" s="25"/>
    </row>
    <row r="23291" spans="23:24" x14ac:dyDescent="0.2">
      <c r="W23291" s="25"/>
      <c r="X23291" s="25"/>
    </row>
    <row r="23292" spans="23:24" x14ac:dyDescent="0.2">
      <c r="W23292" s="25"/>
      <c r="X23292" s="25"/>
    </row>
    <row r="23293" spans="23:24" x14ac:dyDescent="0.2">
      <c r="W23293" s="25"/>
      <c r="X23293" s="25"/>
    </row>
    <row r="23294" spans="23:24" x14ac:dyDescent="0.2">
      <c r="W23294" s="25"/>
      <c r="X23294" s="25"/>
    </row>
    <row r="23295" spans="23:24" x14ac:dyDescent="0.2">
      <c r="W23295" s="25"/>
      <c r="X23295" s="25"/>
    </row>
    <row r="23296" spans="23:24" x14ac:dyDescent="0.2">
      <c r="W23296" s="25"/>
      <c r="X23296" s="25"/>
    </row>
    <row r="23297" spans="23:24" x14ac:dyDescent="0.2">
      <c r="W23297" s="25"/>
      <c r="X23297" s="25"/>
    </row>
    <row r="23298" spans="23:24" x14ac:dyDescent="0.2">
      <c r="W23298" s="25"/>
      <c r="X23298" s="25"/>
    </row>
    <row r="23299" spans="23:24" x14ac:dyDescent="0.2">
      <c r="W23299" s="25"/>
      <c r="X23299" s="25"/>
    </row>
    <row r="23300" spans="23:24" x14ac:dyDescent="0.2">
      <c r="W23300" s="25"/>
      <c r="X23300" s="25"/>
    </row>
    <row r="23301" spans="23:24" x14ac:dyDescent="0.2">
      <c r="W23301" s="25"/>
      <c r="X23301" s="25"/>
    </row>
    <row r="23302" spans="23:24" x14ac:dyDescent="0.2">
      <c r="W23302" s="25"/>
      <c r="X23302" s="25"/>
    </row>
    <row r="23303" spans="23:24" x14ac:dyDescent="0.2">
      <c r="W23303" s="25"/>
      <c r="X23303" s="25"/>
    </row>
    <row r="23304" spans="23:24" x14ac:dyDescent="0.2">
      <c r="W23304" s="25"/>
      <c r="X23304" s="25"/>
    </row>
    <row r="23305" spans="23:24" x14ac:dyDescent="0.2">
      <c r="W23305" s="25"/>
      <c r="X23305" s="25"/>
    </row>
    <row r="23306" spans="23:24" x14ac:dyDescent="0.2">
      <c r="W23306" s="25"/>
      <c r="X23306" s="25"/>
    </row>
    <row r="23307" spans="23:24" x14ac:dyDescent="0.2">
      <c r="W23307" s="25"/>
      <c r="X23307" s="25"/>
    </row>
    <row r="23308" spans="23:24" x14ac:dyDescent="0.2">
      <c r="W23308" s="25"/>
      <c r="X23308" s="25"/>
    </row>
    <row r="23309" spans="23:24" x14ac:dyDescent="0.2">
      <c r="W23309" s="25"/>
      <c r="X23309" s="25"/>
    </row>
    <row r="23310" spans="23:24" x14ac:dyDescent="0.2">
      <c r="W23310" s="25"/>
      <c r="X23310" s="25"/>
    </row>
    <row r="23311" spans="23:24" x14ac:dyDescent="0.2">
      <c r="W23311" s="25"/>
      <c r="X23311" s="25"/>
    </row>
    <row r="23312" spans="23:24" x14ac:dyDescent="0.2">
      <c r="W23312" s="25"/>
      <c r="X23312" s="25"/>
    </row>
    <row r="23313" spans="23:24" x14ac:dyDescent="0.2">
      <c r="W23313" s="25"/>
      <c r="X23313" s="25"/>
    </row>
    <row r="23314" spans="23:24" x14ac:dyDescent="0.2">
      <c r="W23314" s="25"/>
      <c r="X23314" s="25"/>
    </row>
    <row r="23315" spans="23:24" x14ac:dyDescent="0.2">
      <c r="W23315" s="25"/>
      <c r="X23315" s="25"/>
    </row>
    <row r="23316" spans="23:24" x14ac:dyDescent="0.2">
      <c r="W23316" s="25"/>
      <c r="X23316" s="25"/>
    </row>
    <row r="23317" spans="23:24" x14ac:dyDescent="0.2">
      <c r="W23317" s="25"/>
      <c r="X23317" s="25"/>
    </row>
    <row r="23318" spans="23:24" x14ac:dyDescent="0.2">
      <c r="W23318" s="25"/>
      <c r="X23318" s="25"/>
    </row>
    <row r="23319" spans="23:24" x14ac:dyDescent="0.2">
      <c r="W23319" s="25"/>
      <c r="X23319" s="25"/>
    </row>
    <row r="23320" spans="23:24" x14ac:dyDescent="0.2">
      <c r="W23320" s="25"/>
      <c r="X23320" s="25"/>
    </row>
    <row r="23321" spans="23:24" x14ac:dyDescent="0.2">
      <c r="W23321" s="25"/>
      <c r="X23321" s="25"/>
    </row>
    <row r="23322" spans="23:24" x14ac:dyDescent="0.2">
      <c r="W23322" s="25"/>
      <c r="X23322" s="25"/>
    </row>
    <row r="23323" spans="23:24" x14ac:dyDescent="0.2">
      <c r="W23323" s="25"/>
      <c r="X23323" s="25"/>
    </row>
    <row r="23324" spans="23:24" x14ac:dyDescent="0.2">
      <c r="W23324" s="25"/>
      <c r="X23324" s="25"/>
    </row>
    <row r="23325" spans="23:24" x14ac:dyDescent="0.2">
      <c r="W23325" s="25"/>
      <c r="X23325" s="25"/>
    </row>
    <row r="23326" spans="23:24" x14ac:dyDescent="0.2">
      <c r="W23326" s="25"/>
      <c r="X23326" s="25"/>
    </row>
    <row r="23327" spans="23:24" x14ac:dyDescent="0.2">
      <c r="W23327" s="25"/>
      <c r="X23327" s="25"/>
    </row>
    <row r="23328" spans="23:24" x14ac:dyDescent="0.2">
      <c r="W23328" s="25"/>
      <c r="X23328" s="25"/>
    </row>
    <row r="23329" spans="23:24" x14ac:dyDescent="0.2">
      <c r="W23329" s="25"/>
      <c r="X23329" s="25"/>
    </row>
    <row r="23330" spans="23:24" x14ac:dyDescent="0.2">
      <c r="W23330" s="25"/>
      <c r="X23330" s="25"/>
    </row>
    <row r="23331" spans="23:24" x14ac:dyDescent="0.2">
      <c r="W23331" s="25"/>
      <c r="X23331" s="25"/>
    </row>
    <row r="23332" spans="23:24" x14ac:dyDescent="0.2">
      <c r="W23332" s="25"/>
      <c r="X23332" s="25"/>
    </row>
    <row r="23333" spans="23:24" x14ac:dyDescent="0.2">
      <c r="W23333" s="25"/>
      <c r="X23333" s="25"/>
    </row>
    <row r="23334" spans="23:24" x14ac:dyDescent="0.2">
      <c r="W23334" s="25"/>
      <c r="X23334" s="25"/>
    </row>
    <row r="23335" spans="23:24" x14ac:dyDescent="0.2">
      <c r="W23335" s="25"/>
      <c r="X23335" s="25"/>
    </row>
    <row r="23336" spans="23:24" x14ac:dyDescent="0.2">
      <c r="W23336" s="25"/>
      <c r="X23336" s="25"/>
    </row>
    <row r="23337" spans="23:24" x14ac:dyDescent="0.2">
      <c r="W23337" s="25"/>
      <c r="X23337" s="25"/>
    </row>
    <row r="23338" spans="23:24" x14ac:dyDescent="0.2">
      <c r="W23338" s="25"/>
      <c r="X23338" s="25"/>
    </row>
    <row r="23339" spans="23:24" x14ac:dyDescent="0.2">
      <c r="W23339" s="25"/>
      <c r="X23339" s="25"/>
    </row>
    <row r="23340" spans="23:24" x14ac:dyDescent="0.2">
      <c r="W23340" s="25"/>
      <c r="X23340" s="25"/>
    </row>
    <row r="23341" spans="23:24" x14ac:dyDescent="0.2">
      <c r="W23341" s="25"/>
      <c r="X23341" s="25"/>
    </row>
    <row r="23342" spans="23:24" x14ac:dyDescent="0.2">
      <c r="W23342" s="25"/>
      <c r="X23342" s="25"/>
    </row>
    <row r="23343" spans="23:24" x14ac:dyDescent="0.2">
      <c r="W23343" s="25"/>
      <c r="X23343" s="25"/>
    </row>
    <row r="23344" spans="23:24" x14ac:dyDescent="0.2">
      <c r="W23344" s="25"/>
      <c r="X23344" s="25"/>
    </row>
    <row r="23345" spans="23:24" x14ac:dyDescent="0.2">
      <c r="W23345" s="25"/>
      <c r="X23345" s="25"/>
    </row>
    <row r="23346" spans="23:24" x14ac:dyDescent="0.2">
      <c r="W23346" s="25"/>
      <c r="X23346" s="25"/>
    </row>
    <row r="23347" spans="23:24" x14ac:dyDescent="0.2">
      <c r="W23347" s="25"/>
      <c r="X23347" s="25"/>
    </row>
    <row r="23348" spans="23:24" x14ac:dyDescent="0.2">
      <c r="W23348" s="25"/>
      <c r="X23348" s="25"/>
    </row>
    <row r="23349" spans="23:24" x14ac:dyDescent="0.2">
      <c r="W23349" s="25"/>
      <c r="X23349" s="25"/>
    </row>
    <row r="23350" spans="23:24" x14ac:dyDescent="0.2">
      <c r="W23350" s="25"/>
      <c r="X23350" s="25"/>
    </row>
    <row r="23351" spans="23:24" x14ac:dyDescent="0.2">
      <c r="W23351" s="25"/>
      <c r="X23351" s="25"/>
    </row>
    <row r="23352" spans="23:24" x14ac:dyDescent="0.2">
      <c r="W23352" s="25"/>
      <c r="X23352" s="25"/>
    </row>
    <row r="23353" spans="23:24" x14ac:dyDescent="0.2">
      <c r="W23353" s="25"/>
      <c r="X23353" s="25"/>
    </row>
    <row r="23354" spans="23:24" x14ac:dyDescent="0.2">
      <c r="W23354" s="25"/>
      <c r="X23354" s="25"/>
    </row>
    <row r="23355" spans="23:24" x14ac:dyDescent="0.2">
      <c r="W23355" s="25"/>
      <c r="X23355" s="25"/>
    </row>
    <row r="23356" spans="23:24" x14ac:dyDescent="0.2">
      <c r="W23356" s="25"/>
      <c r="X23356" s="25"/>
    </row>
    <row r="23357" spans="23:24" x14ac:dyDescent="0.2">
      <c r="W23357" s="25"/>
      <c r="X23357" s="25"/>
    </row>
    <row r="23358" spans="23:24" x14ac:dyDescent="0.2">
      <c r="W23358" s="25"/>
      <c r="X23358" s="25"/>
    </row>
    <row r="23359" spans="23:24" x14ac:dyDescent="0.2">
      <c r="W23359" s="25"/>
      <c r="X23359" s="25"/>
    </row>
    <row r="23360" spans="23:24" x14ac:dyDescent="0.2">
      <c r="W23360" s="25"/>
      <c r="X23360" s="25"/>
    </row>
    <row r="23361" spans="23:24" x14ac:dyDescent="0.2">
      <c r="W23361" s="25"/>
      <c r="X23361" s="25"/>
    </row>
    <row r="23362" spans="23:24" x14ac:dyDescent="0.2">
      <c r="W23362" s="25"/>
      <c r="X23362" s="25"/>
    </row>
    <row r="23363" spans="23:24" x14ac:dyDescent="0.2">
      <c r="W23363" s="25"/>
      <c r="X23363" s="25"/>
    </row>
    <row r="23364" spans="23:24" x14ac:dyDescent="0.2">
      <c r="W23364" s="25"/>
      <c r="X23364" s="25"/>
    </row>
    <row r="23365" spans="23:24" x14ac:dyDescent="0.2">
      <c r="W23365" s="25"/>
      <c r="X23365" s="25"/>
    </row>
    <row r="23366" spans="23:24" x14ac:dyDescent="0.2">
      <c r="W23366" s="25"/>
      <c r="X23366" s="25"/>
    </row>
    <row r="23367" spans="23:24" x14ac:dyDescent="0.2">
      <c r="W23367" s="25"/>
      <c r="X23367" s="25"/>
    </row>
    <row r="23368" spans="23:24" x14ac:dyDescent="0.2">
      <c r="W23368" s="25"/>
      <c r="X23368" s="25"/>
    </row>
    <row r="23369" spans="23:24" x14ac:dyDescent="0.2">
      <c r="W23369" s="25"/>
      <c r="X23369" s="25"/>
    </row>
    <row r="23370" spans="23:24" x14ac:dyDescent="0.2">
      <c r="W23370" s="25"/>
      <c r="X23370" s="25"/>
    </row>
    <row r="23371" spans="23:24" x14ac:dyDescent="0.2">
      <c r="W23371" s="25"/>
      <c r="X23371" s="25"/>
    </row>
    <row r="23372" spans="23:24" x14ac:dyDescent="0.2">
      <c r="W23372" s="25"/>
      <c r="X23372" s="25"/>
    </row>
    <row r="23373" spans="23:24" x14ac:dyDescent="0.2">
      <c r="W23373" s="25"/>
      <c r="X23373" s="25"/>
    </row>
    <row r="23374" spans="23:24" x14ac:dyDescent="0.2">
      <c r="W23374" s="25"/>
      <c r="X23374" s="25"/>
    </row>
    <row r="23375" spans="23:24" x14ac:dyDescent="0.2">
      <c r="W23375" s="25"/>
      <c r="X23375" s="25"/>
    </row>
    <row r="23376" spans="23:24" x14ac:dyDescent="0.2">
      <c r="W23376" s="25"/>
      <c r="X23376" s="25"/>
    </row>
    <row r="23377" spans="23:24" x14ac:dyDescent="0.2">
      <c r="W23377" s="25"/>
      <c r="X23377" s="25"/>
    </row>
    <row r="23378" spans="23:24" x14ac:dyDescent="0.2">
      <c r="W23378" s="25"/>
      <c r="X23378" s="25"/>
    </row>
    <row r="23379" spans="23:24" x14ac:dyDescent="0.2">
      <c r="W23379" s="25"/>
      <c r="X23379" s="25"/>
    </row>
    <row r="23380" spans="23:24" x14ac:dyDescent="0.2">
      <c r="W23380" s="25"/>
      <c r="X23380" s="25"/>
    </row>
    <row r="23381" spans="23:24" x14ac:dyDescent="0.2">
      <c r="W23381" s="25"/>
      <c r="X23381" s="25"/>
    </row>
    <row r="23382" spans="23:24" x14ac:dyDescent="0.2">
      <c r="W23382" s="25"/>
      <c r="X23382" s="25"/>
    </row>
    <row r="23383" spans="23:24" x14ac:dyDescent="0.2">
      <c r="W23383" s="25"/>
      <c r="X23383" s="25"/>
    </row>
    <row r="23384" spans="23:24" x14ac:dyDescent="0.2">
      <c r="W23384" s="25"/>
      <c r="X23384" s="25"/>
    </row>
    <row r="23385" spans="23:24" x14ac:dyDescent="0.2">
      <c r="W23385" s="25"/>
      <c r="X23385" s="25"/>
    </row>
    <row r="23386" spans="23:24" x14ac:dyDescent="0.2">
      <c r="W23386" s="25"/>
      <c r="X23386" s="25"/>
    </row>
    <row r="23387" spans="23:24" x14ac:dyDescent="0.2">
      <c r="W23387" s="25"/>
      <c r="X23387" s="25"/>
    </row>
    <row r="23388" spans="23:24" x14ac:dyDescent="0.2">
      <c r="W23388" s="25"/>
      <c r="X23388" s="25"/>
    </row>
    <row r="23389" spans="23:24" x14ac:dyDescent="0.2">
      <c r="W23389" s="25"/>
      <c r="X23389" s="25"/>
    </row>
    <row r="23390" spans="23:24" x14ac:dyDescent="0.2">
      <c r="W23390" s="25"/>
      <c r="X23390" s="25"/>
    </row>
    <row r="23391" spans="23:24" x14ac:dyDescent="0.2">
      <c r="W23391" s="25"/>
      <c r="X23391" s="25"/>
    </row>
    <row r="23392" spans="23:24" x14ac:dyDescent="0.2">
      <c r="W23392" s="25"/>
      <c r="X23392" s="25"/>
    </row>
    <row r="23393" spans="23:24" x14ac:dyDescent="0.2">
      <c r="W23393" s="25"/>
      <c r="X23393" s="25"/>
    </row>
    <row r="23394" spans="23:24" x14ac:dyDescent="0.2">
      <c r="W23394" s="25"/>
      <c r="X23394" s="25"/>
    </row>
    <row r="23395" spans="23:24" x14ac:dyDescent="0.2">
      <c r="W23395" s="25"/>
      <c r="X23395" s="25"/>
    </row>
    <row r="23396" spans="23:24" x14ac:dyDescent="0.2">
      <c r="W23396" s="25"/>
      <c r="X23396" s="25"/>
    </row>
    <row r="23397" spans="23:24" x14ac:dyDescent="0.2">
      <c r="W23397" s="25"/>
      <c r="X23397" s="25"/>
    </row>
    <row r="23398" spans="23:24" x14ac:dyDescent="0.2">
      <c r="W23398" s="25"/>
      <c r="X23398" s="25"/>
    </row>
    <row r="23399" spans="23:24" x14ac:dyDescent="0.2">
      <c r="W23399" s="25"/>
      <c r="X23399" s="25"/>
    </row>
    <row r="23400" spans="23:24" x14ac:dyDescent="0.2">
      <c r="W23400" s="25"/>
      <c r="X23400" s="25"/>
    </row>
    <row r="23401" spans="23:24" x14ac:dyDescent="0.2">
      <c r="W23401" s="25"/>
      <c r="X23401" s="25"/>
    </row>
    <row r="23402" spans="23:24" x14ac:dyDescent="0.2">
      <c r="W23402" s="25"/>
      <c r="X23402" s="25"/>
    </row>
    <row r="23403" spans="23:24" x14ac:dyDescent="0.2">
      <c r="W23403" s="25"/>
      <c r="X23403" s="25"/>
    </row>
    <row r="23404" spans="23:24" x14ac:dyDescent="0.2">
      <c r="W23404" s="25"/>
      <c r="X23404" s="25"/>
    </row>
    <row r="23405" spans="23:24" x14ac:dyDescent="0.2">
      <c r="W23405" s="25"/>
      <c r="X23405" s="25"/>
    </row>
    <row r="23406" spans="23:24" x14ac:dyDescent="0.2">
      <c r="W23406" s="25"/>
      <c r="X23406" s="25"/>
    </row>
    <row r="23407" spans="23:24" x14ac:dyDescent="0.2">
      <c r="W23407" s="25"/>
      <c r="X23407" s="25"/>
    </row>
    <row r="23408" spans="23:24" x14ac:dyDescent="0.2">
      <c r="W23408" s="25"/>
      <c r="X23408" s="25"/>
    </row>
    <row r="23409" spans="23:24" x14ac:dyDescent="0.2">
      <c r="W23409" s="25"/>
      <c r="X23409" s="25"/>
    </row>
    <row r="23410" spans="23:24" x14ac:dyDescent="0.2">
      <c r="W23410" s="25"/>
      <c r="X23410" s="25"/>
    </row>
    <row r="23411" spans="23:24" x14ac:dyDescent="0.2">
      <c r="W23411" s="25"/>
      <c r="X23411" s="25"/>
    </row>
    <row r="23412" spans="23:24" x14ac:dyDescent="0.2">
      <c r="W23412" s="25"/>
      <c r="X23412" s="25"/>
    </row>
    <row r="23413" spans="23:24" x14ac:dyDescent="0.2">
      <c r="W23413" s="25"/>
      <c r="X23413" s="25"/>
    </row>
    <row r="23414" spans="23:24" x14ac:dyDescent="0.2">
      <c r="W23414" s="25"/>
      <c r="X23414" s="25"/>
    </row>
    <row r="23415" spans="23:24" x14ac:dyDescent="0.2">
      <c r="W23415" s="25"/>
      <c r="X23415" s="25"/>
    </row>
    <row r="23416" spans="23:24" x14ac:dyDescent="0.2">
      <c r="W23416" s="25"/>
      <c r="X23416" s="25"/>
    </row>
    <row r="23417" spans="23:24" x14ac:dyDescent="0.2">
      <c r="W23417" s="25"/>
      <c r="X23417" s="25"/>
    </row>
    <row r="23418" spans="23:24" x14ac:dyDescent="0.2">
      <c r="W23418" s="25"/>
      <c r="X23418" s="25"/>
    </row>
    <row r="23419" spans="23:24" x14ac:dyDescent="0.2">
      <c r="W23419" s="25"/>
      <c r="X23419" s="25"/>
    </row>
    <row r="23420" spans="23:24" x14ac:dyDescent="0.2">
      <c r="W23420" s="25"/>
      <c r="X23420" s="25"/>
    </row>
    <row r="23421" spans="23:24" x14ac:dyDescent="0.2">
      <c r="W23421" s="25"/>
      <c r="X23421" s="25"/>
    </row>
    <row r="23422" spans="23:24" x14ac:dyDescent="0.2">
      <c r="W23422" s="25"/>
      <c r="X23422" s="25"/>
    </row>
    <row r="23423" spans="23:24" x14ac:dyDescent="0.2">
      <c r="W23423" s="25"/>
      <c r="X23423" s="25"/>
    </row>
    <row r="23424" spans="23:24" x14ac:dyDescent="0.2">
      <c r="W23424" s="25"/>
      <c r="X23424" s="25"/>
    </row>
    <row r="23425" spans="23:24" x14ac:dyDescent="0.2">
      <c r="W23425" s="25"/>
      <c r="X23425" s="25"/>
    </row>
    <row r="23426" spans="23:24" x14ac:dyDescent="0.2">
      <c r="W23426" s="25"/>
      <c r="X23426" s="25"/>
    </row>
    <row r="23427" spans="23:24" x14ac:dyDescent="0.2">
      <c r="W23427" s="25"/>
      <c r="X23427" s="25"/>
    </row>
    <row r="23428" spans="23:24" x14ac:dyDescent="0.2">
      <c r="W23428" s="25"/>
      <c r="X23428" s="25"/>
    </row>
    <row r="23429" spans="23:24" x14ac:dyDescent="0.2">
      <c r="W23429" s="25"/>
      <c r="X23429" s="25"/>
    </row>
    <row r="23430" spans="23:24" x14ac:dyDescent="0.2">
      <c r="W23430" s="25"/>
      <c r="X23430" s="25"/>
    </row>
    <row r="23431" spans="23:24" x14ac:dyDescent="0.2">
      <c r="W23431" s="25"/>
      <c r="X23431" s="25"/>
    </row>
    <row r="23432" spans="23:24" x14ac:dyDescent="0.2">
      <c r="W23432" s="25"/>
      <c r="X23432" s="25"/>
    </row>
    <row r="23433" spans="23:24" x14ac:dyDescent="0.2">
      <c r="W23433" s="25"/>
      <c r="X23433" s="25"/>
    </row>
    <row r="23434" spans="23:24" x14ac:dyDescent="0.2">
      <c r="W23434" s="25"/>
      <c r="X23434" s="25"/>
    </row>
    <row r="23435" spans="23:24" x14ac:dyDescent="0.2">
      <c r="W23435" s="25"/>
      <c r="X23435" s="25"/>
    </row>
    <row r="23436" spans="23:24" x14ac:dyDescent="0.2">
      <c r="W23436" s="25"/>
      <c r="X23436" s="25"/>
    </row>
    <row r="23437" spans="23:24" x14ac:dyDescent="0.2">
      <c r="W23437" s="25"/>
      <c r="X23437" s="25"/>
    </row>
    <row r="23438" spans="23:24" x14ac:dyDescent="0.2">
      <c r="W23438" s="25"/>
      <c r="X23438" s="25"/>
    </row>
    <row r="23439" spans="23:24" x14ac:dyDescent="0.2">
      <c r="W23439" s="25"/>
      <c r="X23439" s="25"/>
    </row>
    <row r="23440" spans="23:24" x14ac:dyDescent="0.2">
      <c r="W23440" s="25"/>
      <c r="X23440" s="25"/>
    </row>
    <row r="23441" spans="23:24" x14ac:dyDescent="0.2">
      <c r="W23441" s="25"/>
      <c r="X23441" s="25"/>
    </row>
    <row r="23442" spans="23:24" x14ac:dyDescent="0.2">
      <c r="W23442" s="25"/>
      <c r="X23442" s="25"/>
    </row>
    <row r="23443" spans="23:24" x14ac:dyDescent="0.2">
      <c r="W23443" s="25"/>
      <c r="X23443" s="25"/>
    </row>
    <row r="23444" spans="23:24" x14ac:dyDescent="0.2">
      <c r="W23444" s="25"/>
      <c r="X23444" s="25"/>
    </row>
    <row r="23445" spans="23:24" x14ac:dyDescent="0.2">
      <c r="W23445" s="25"/>
      <c r="X23445" s="25"/>
    </row>
    <row r="23446" spans="23:24" x14ac:dyDescent="0.2">
      <c r="W23446" s="25"/>
      <c r="X23446" s="25"/>
    </row>
    <row r="23447" spans="23:24" x14ac:dyDescent="0.2">
      <c r="W23447" s="25"/>
      <c r="X23447" s="25"/>
    </row>
    <row r="23448" spans="23:24" x14ac:dyDescent="0.2">
      <c r="W23448" s="25"/>
      <c r="X23448" s="25"/>
    </row>
    <row r="23449" spans="23:24" x14ac:dyDescent="0.2">
      <c r="W23449" s="25"/>
      <c r="X23449" s="25"/>
    </row>
    <row r="23450" spans="23:24" x14ac:dyDescent="0.2">
      <c r="W23450" s="25"/>
      <c r="X23450" s="25"/>
    </row>
    <row r="23451" spans="23:24" x14ac:dyDescent="0.2">
      <c r="W23451" s="25"/>
      <c r="X23451" s="25"/>
    </row>
    <row r="23452" spans="23:24" x14ac:dyDescent="0.2">
      <c r="W23452" s="25"/>
      <c r="X23452" s="25"/>
    </row>
    <row r="23453" spans="23:24" x14ac:dyDescent="0.2">
      <c r="W23453" s="25"/>
      <c r="X23453" s="25"/>
    </row>
    <row r="23454" spans="23:24" x14ac:dyDescent="0.2">
      <c r="W23454" s="25"/>
      <c r="X23454" s="25"/>
    </row>
    <row r="23455" spans="23:24" x14ac:dyDescent="0.2">
      <c r="W23455" s="25"/>
      <c r="X23455" s="25"/>
    </row>
    <row r="23456" spans="23:24" x14ac:dyDescent="0.2">
      <c r="W23456" s="25"/>
      <c r="X23456" s="25"/>
    </row>
    <row r="23457" spans="23:24" x14ac:dyDescent="0.2">
      <c r="W23457" s="25"/>
      <c r="X23457" s="25"/>
    </row>
    <row r="23458" spans="23:24" x14ac:dyDescent="0.2">
      <c r="W23458" s="25"/>
      <c r="X23458" s="25"/>
    </row>
    <row r="23459" spans="23:24" x14ac:dyDescent="0.2">
      <c r="W23459" s="25"/>
      <c r="X23459" s="25"/>
    </row>
    <row r="23460" spans="23:24" x14ac:dyDescent="0.2">
      <c r="W23460" s="25"/>
      <c r="X23460" s="25"/>
    </row>
    <row r="23461" spans="23:24" x14ac:dyDescent="0.2">
      <c r="W23461" s="25"/>
      <c r="X23461" s="25"/>
    </row>
    <row r="23462" spans="23:24" x14ac:dyDescent="0.2">
      <c r="W23462" s="25"/>
      <c r="X23462" s="25"/>
    </row>
    <row r="23463" spans="23:24" x14ac:dyDescent="0.2">
      <c r="W23463" s="25"/>
      <c r="X23463" s="25"/>
    </row>
    <row r="23464" spans="23:24" x14ac:dyDescent="0.2">
      <c r="W23464" s="25"/>
      <c r="X23464" s="25"/>
    </row>
    <row r="23465" spans="23:24" x14ac:dyDescent="0.2">
      <c r="W23465" s="25"/>
      <c r="X23465" s="25"/>
    </row>
    <row r="23466" spans="23:24" x14ac:dyDescent="0.2">
      <c r="W23466" s="25"/>
      <c r="X23466" s="25"/>
    </row>
    <row r="23467" spans="23:24" x14ac:dyDescent="0.2">
      <c r="W23467" s="25"/>
      <c r="X23467" s="25"/>
    </row>
    <row r="23468" spans="23:24" x14ac:dyDescent="0.2">
      <c r="W23468" s="25"/>
      <c r="X23468" s="25"/>
    </row>
    <row r="23469" spans="23:24" x14ac:dyDescent="0.2">
      <c r="W23469" s="25"/>
      <c r="X23469" s="25"/>
    </row>
    <row r="23470" spans="23:24" x14ac:dyDescent="0.2">
      <c r="W23470" s="25"/>
      <c r="X23470" s="25"/>
    </row>
    <row r="23471" spans="23:24" x14ac:dyDescent="0.2">
      <c r="W23471" s="25"/>
      <c r="X23471" s="25"/>
    </row>
    <row r="23472" spans="23:24" x14ac:dyDescent="0.2">
      <c r="W23472" s="25"/>
      <c r="X23472" s="25"/>
    </row>
    <row r="23473" spans="23:24" x14ac:dyDescent="0.2">
      <c r="W23473" s="25"/>
      <c r="X23473" s="25"/>
    </row>
    <row r="23474" spans="23:24" x14ac:dyDescent="0.2">
      <c r="W23474" s="25"/>
      <c r="X23474" s="25"/>
    </row>
    <row r="23475" spans="23:24" x14ac:dyDescent="0.2">
      <c r="W23475" s="25"/>
      <c r="X23475" s="25"/>
    </row>
    <row r="23476" spans="23:24" x14ac:dyDescent="0.2">
      <c r="W23476" s="25"/>
      <c r="X23476" s="25"/>
    </row>
    <row r="23477" spans="23:24" x14ac:dyDescent="0.2">
      <c r="W23477" s="25"/>
      <c r="X23477" s="25"/>
    </row>
    <row r="23478" spans="23:24" x14ac:dyDescent="0.2">
      <c r="W23478" s="25"/>
      <c r="X23478" s="25"/>
    </row>
    <row r="23479" spans="23:24" x14ac:dyDescent="0.2">
      <c r="W23479" s="25"/>
      <c r="X23479" s="25"/>
    </row>
    <row r="23480" spans="23:24" x14ac:dyDescent="0.2">
      <c r="W23480" s="25"/>
      <c r="X23480" s="25"/>
    </row>
    <row r="23481" spans="23:24" x14ac:dyDescent="0.2">
      <c r="W23481" s="25"/>
      <c r="X23481" s="25"/>
    </row>
    <row r="23482" spans="23:24" x14ac:dyDescent="0.2">
      <c r="W23482" s="25"/>
      <c r="X23482" s="25"/>
    </row>
    <row r="23483" spans="23:24" x14ac:dyDescent="0.2">
      <c r="W23483" s="25"/>
      <c r="X23483" s="25"/>
    </row>
    <row r="23484" spans="23:24" x14ac:dyDescent="0.2">
      <c r="W23484" s="25"/>
      <c r="X23484" s="25"/>
    </row>
    <row r="23485" spans="23:24" x14ac:dyDescent="0.2">
      <c r="W23485" s="25"/>
      <c r="X23485" s="25"/>
    </row>
    <row r="23486" spans="23:24" x14ac:dyDescent="0.2">
      <c r="W23486" s="25"/>
      <c r="X23486" s="25"/>
    </row>
    <row r="23487" spans="23:24" x14ac:dyDescent="0.2">
      <c r="W23487" s="25"/>
      <c r="X23487" s="25"/>
    </row>
    <row r="23488" spans="23:24" x14ac:dyDescent="0.2">
      <c r="W23488" s="25"/>
      <c r="X23488" s="25"/>
    </row>
    <row r="23489" spans="23:24" x14ac:dyDescent="0.2">
      <c r="W23489" s="25"/>
      <c r="X23489" s="25"/>
    </row>
    <row r="23490" spans="23:24" x14ac:dyDescent="0.2">
      <c r="W23490" s="25"/>
      <c r="X23490" s="25"/>
    </row>
    <row r="23491" spans="23:24" x14ac:dyDescent="0.2">
      <c r="W23491" s="25"/>
      <c r="X23491" s="25"/>
    </row>
    <row r="23492" spans="23:24" x14ac:dyDescent="0.2">
      <c r="W23492" s="25"/>
      <c r="X23492" s="25"/>
    </row>
    <row r="23493" spans="23:24" x14ac:dyDescent="0.2">
      <c r="W23493" s="25"/>
      <c r="X23493" s="25"/>
    </row>
    <row r="23494" spans="23:24" x14ac:dyDescent="0.2">
      <c r="W23494" s="25"/>
      <c r="X23494" s="25"/>
    </row>
    <row r="23495" spans="23:24" x14ac:dyDescent="0.2">
      <c r="W23495" s="25"/>
      <c r="X23495" s="25"/>
    </row>
    <row r="23496" spans="23:24" x14ac:dyDescent="0.2">
      <c r="W23496" s="25"/>
      <c r="X23496" s="25"/>
    </row>
    <row r="23497" spans="23:24" x14ac:dyDescent="0.2">
      <c r="W23497" s="25"/>
      <c r="X23497" s="25"/>
    </row>
    <row r="23498" spans="23:24" x14ac:dyDescent="0.2">
      <c r="W23498" s="25"/>
      <c r="X23498" s="25"/>
    </row>
    <row r="23499" spans="23:24" x14ac:dyDescent="0.2">
      <c r="W23499" s="25"/>
      <c r="X23499" s="25"/>
    </row>
    <row r="23500" spans="23:24" x14ac:dyDescent="0.2">
      <c r="W23500" s="25"/>
      <c r="X23500" s="25"/>
    </row>
    <row r="23501" spans="23:24" x14ac:dyDescent="0.2">
      <c r="W23501" s="25"/>
      <c r="X23501" s="25"/>
    </row>
    <row r="23502" spans="23:24" x14ac:dyDescent="0.2">
      <c r="W23502" s="25"/>
      <c r="X23502" s="25"/>
    </row>
    <row r="23503" spans="23:24" x14ac:dyDescent="0.2">
      <c r="W23503" s="25"/>
      <c r="X23503" s="25"/>
    </row>
    <row r="23504" spans="23:24" x14ac:dyDescent="0.2">
      <c r="W23504" s="25"/>
      <c r="X23504" s="25"/>
    </row>
    <row r="23505" spans="23:24" x14ac:dyDescent="0.2">
      <c r="W23505" s="25"/>
      <c r="X23505" s="25"/>
    </row>
    <row r="23506" spans="23:24" x14ac:dyDescent="0.2">
      <c r="W23506" s="25"/>
      <c r="X23506" s="25"/>
    </row>
    <row r="23507" spans="23:24" x14ac:dyDescent="0.2">
      <c r="W23507" s="25"/>
      <c r="X23507" s="25"/>
    </row>
    <row r="23508" spans="23:24" x14ac:dyDescent="0.2">
      <c r="W23508" s="25"/>
      <c r="X23508" s="25"/>
    </row>
    <row r="23509" spans="23:24" x14ac:dyDescent="0.2">
      <c r="W23509" s="25"/>
      <c r="X23509" s="25"/>
    </row>
    <row r="23510" spans="23:24" x14ac:dyDescent="0.2">
      <c r="W23510" s="25"/>
      <c r="X23510" s="25"/>
    </row>
    <row r="23511" spans="23:24" x14ac:dyDescent="0.2">
      <c r="W23511" s="25"/>
      <c r="X23511" s="25"/>
    </row>
    <row r="23512" spans="23:24" x14ac:dyDescent="0.2">
      <c r="W23512" s="25"/>
      <c r="X23512" s="25"/>
    </row>
    <row r="23513" spans="23:24" x14ac:dyDescent="0.2">
      <c r="W23513" s="25"/>
      <c r="X23513" s="25"/>
    </row>
    <row r="23514" spans="23:24" x14ac:dyDescent="0.2">
      <c r="W23514" s="25"/>
      <c r="X23514" s="25"/>
    </row>
    <row r="23515" spans="23:24" x14ac:dyDescent="0.2">
      <c r="W23515" s="25"/>
      <c r="X23515" s="25"/>
    </row>
    <row r="23516" spans="23:24" x14ac:dyDescent="0.2">
      <c r="W23516" s="25"/>
      <c r="X23516" s="25"/>
    </row>
    <row r="23517" spans="23:24" x14ac:dyDescent="0.2">
      <c r="W23517" s="25"/>
      <c r="X23517" s="25"/>
    </row>
    <row r="23518" spans="23:24" x14ac:dyDescent="0.2">
      <c r="W23518" s="25"/>
      <c r="X23518" s="25"/>
    </row>
    <row r="23519" spans="23:24" x14ac:dyDescent="0.2">
      <c r="W23519" s="25"/>
      <c r="X23519" s="25"/>
    </row>
    <row r="23520" spans="23:24" x14ac:dyDescent="0.2">
      <c r="W23520" s="25"/>
      <c r="X23520" s="25"/>
    </row>
    <row r="23521" spans="23:24" x14ac:dyDescent="0.2">
      <c r="W23521" s="25"/>
      <c r="X23521" s="25"/>
    </row>
    <row r="23522" spans="23:24" x14ac:dyDescent="0.2">
      <c r="W23522" s="25"/>
      <c r="X23522" s="25"/>
    </row>
    <row r="23523" spans="23:24" x14ac:dyDescent="0.2">
      <c r="W23523" s="25"/>
      <c r="X23523" s="25"/>
    </row>
    <row r="23524" spans="23:24" x14ac:dyDescent="0.2">
      <c r="W23524" s="25"/>
      <c r="X23524" s="25"/>
    </row>
    <row r="23525" spans="23:24" x14ac:dyDescent="0.2">
      <c r="W23525" s="25"/>
      <c r="X23525" s="25"/>
    </row>
    <row r="23526" spans="23:24" x14ac:dyDescent="0.2">
      <c r="W23526" s="25"/>
      <c r="X23526" s="25"/>
    </row>
    <row r="23527" spans="23:24" x14ac:dyDescent="0.2">
      <c r="W23527" s="25"/>
      <c r="X23527" s="25"/>
    </row>
    <row r="23528" spans="23:24" x14ac:dyDescent="0.2">
      <c r="W23528" s="25"/>
      <c r="X23528" s="25"/>
    </row>
    <row r="23529" spans="23:24" x14ac:dyDescent="0.2">
      <c r="W23529" s="25"/>
      <c r="X23529" s="25"/>
    </row>
    <row r="23530" spans="23:24" x14ac:dyDescent="0.2">
      <c r="W23530" s="25"/>
      <c r="X23530" s="25"/>
    </row>
    <row r="23531" spans="23:24" x14ac:dyDescent="0.2">
      <c r="W23531" s="25"/>
      <c r="X23531" s="25"/>
    </row>
    <row r="23532" spans="23:24" x14ac:dyDescent="0.2">
      <c r="W23532" s="25"/>
      <c r="X23532" s="25"/>
    </row>
    <row r="23533" spans="23:24" x14ac:dyDescent="0.2">
      <c r="W23533" s="25"/>
      <c r="X23533" s="25"/>
    </row>
    <row r="23534" spans="23:24" x14ac:dyDescent="0.2">
      <c r="W23534" s="25"/>
      <c r="X23534" s="25"/>
    </row>
    <row r="23535" spans="23:24" x14ac:dyDescent="0.2">
      <c r="W23535" s="25"/>
      <c r="X23535" s="25"/>
    </row>
    <row r="23536" spans="23:24" x14ac:dyDescent="0.2">
      <c r="W23536" s="25"/>
      <c r="X23536" s="25"/>
    </row>
    <row r="23537" spans="23:24" x14ac:dyDescent="0.2">
      <c r="W23537" s="25"/>
      <c r="X23537" s="25"/>
    </row>
    <row r="23538" spans="23:24" x14ac:dyDescent="0.2">
      <c r="W23538" s="25"/>
      <c r="X23538" s="25"/>
    </row>
    <row r="23539" spans="23:24" x14ac:dyDescent="0.2">
      <c r="W23539" s="25"/>
      <c r="X23539" s="25"/>
    </row>
    <row r="23540" spans="23:24" x14ac:dyDescent="0.2">
      <c r="W23540" s="25"/>
      <c r="X23540" s="25"/>
    </row>
    <row r="23541" spans="23:24" x14ac:dyDescent="0.2">
      <c r="W23541" s="25"/>
      <c r="X23541" s="25"/>
    </row>
    <row r="23542" spans="23:24" x14ac:dyDescent="0.2">
      <c r="W23542" s="25"/>
      <c r="X23542" s="25"/>
    </row>
    <row r="23543" spans="23:24" x14ac:dyDescent="0.2">
      <c r="W23543" s="25"/>
      <c r="X23543" s="25"/>
    </row>
    <row r="23544" spans="23:24" x14ac:dyDescent="0.2">
      <c r="W23544" s="25"/>
      <c r="X23544" s="25"/>
    </row>
    <row r="23545" spans="23:24" x14ac:dyDescent="0.2">
      <c r="W23545" s="25"/>
      <c r="X23545" s="25"/>
    </row>
    <row r="23546" spans="23:24" x14ac:dyDescent="0.2">
      <c r="W23546" s="25"/>
      <c r="X23546" s="25"/>
    </row>
    <row r="23547" spans="23:24" x14ac:dyDescent="0.2">
      <c r="W23547" s="25"/>
      <c r="X23547" s="25"/>
    </row>
    <row r="23548" spans="23:24" x14ac:dyDescent="0.2">
      <c r="W23548" s="25"/>
      <c r="X23548" s="25"/>
    </row>
    <row r="23549" spans="23:24" x14ac:dyDescent="0.2">
      <c r="W23549" s="25"/>
      <c r="X23549" s="25"/>
    </row>
    <row r="23550" spans="23:24" x14ac:dyDescent="0.2">
      <c r="W23550" s="25"/>
      <c r="X23550" s="25"/>
    </row>
    <row r="23551" spans="23:24" x14ac:dyDescent="0.2">
      <c r="W23551" s="25"/>
      <c r="X23551" s="25"/>
    </row>
    <row r="23552" spans="23:24" x14ac:dyDescent="0.2">
      <c r="W23552" s="25"/>
      <c r="X23552" s="25"/>
    </row>
    <row r="23553" spans="23:24" x14ac:dyDescent="0.2">
      <c r="W23553" s="25"/>
      <c r="X23553" s="25"/>
    </row>
    <row r="23554" spans="23:24" x14ac:dyDescent="0.2">
      <c r="W23554" s="25"/>
      <c r="X23554" s="25"/>
    </row>
    <row r="23555" spans="23:24" x14ac:dyDescent="0.2">
      <c r="W23555" s="25"/>
      <c r="X23555" s="25"/>
    </row>
    <row r="23556" spans="23:24" x14ac:dyDescent="0.2">
      <c r="W23556" s="25"/>
      <c r="X23556" s="25"/>
    </row>
    <row r="23557" spans="23:24" x14ac:dyDescent="0.2">
      <c r="W23557" s="25"/>
      <c r="X23557" s="25"/>
    </row>
    <row r="23558" spans="23:24" x14ac:dyDescent="0.2">
      <c r="W23558" s="25"/>
      <c r="X23558" s="25"/>
    </row>
    <row r="23559" spans="23:24" x14ac:dyDescent="0.2">
      <c r="W23559" s="25"/>
      <c r="X23559" s="25"/>
    </row>
    <row r="23560" spans="23:24" x14ac:dyDescent="0.2">
      <c r="W23560" s="25"/>
      <c r="X23560" s="25"/>
    </row>
    <row r="23561" spans="23:24" x14ac:dyDescent="0.2">
      <c r="W23561" s="25"/>
      <c r="X23561" s="25"/>
    </row>
    <row r="23562" spans="23:24" x14ac:dyDescent="0.2">
      <c r="W23562" s="25"/>
      <c r="X23562" s="25"/>
    </row>
    <row r="23563" spans="23:24" x14ac:dyDescent="0.2">
      <c r="W23563" s="25"/>
      <c r="X23563" s="25"/>
    </row>
    <row r="23564" spans="23:24" x14ac:dyDescent="0.2">
      <c r="W23564" s="25"/>
      <c r="X23564" s="25"/>
    </row>
    <row r="23565" spans="23:24" x14ac:dyDescent="0.2">
      <c r="W23565" s="25"/>
      <c r="X23565" s="25"/>
    </row>
    <row r="23566" spans="23:24" x14ac:dyDescent="0.2">
      <c r="W23566" s="25"/>
      <c r="X23566" s="25"/>
    </row>
    <row r="23567" spans="23:24" x14ac:dyDescent="0.2">
      <c r="W23567" s="25"/>
      <c r="X23567" s="25"/>
    </row>
    <row r="23568" spans="23:24" x14ac:dyDescent="0.2">
      <c r="W23568" s="25"/>
      <c r="X23568" s="25"/>
    </row>
    <row r="23569" spans="23:24" x14ac:dyDescent="0.2">
      <c r="W23569" s="25"/>
      <c r="X23569" s="25"/>
    </row>
    <row r="23570" spans="23:24" x14ac:dyDescent="0.2">
      <c r="W23570" s="25"/>
      <c r="X23570" s="25"/>
    </row>
    <row r="23571" spans="23:24" x14ac:dyDescent="0.2">
      <c r="W23571" s="25"/>
      <c r="X23571" s="25"/>
    </row>
    <row r="23572" spans="23:24" x14ac:dyDescent="0.2">
      <c r="W23572" s="25"/>
      <c r="X23572" s="25"/>
    </row>
    <row r="23573" spans="23:24" x14ac:dyDescent="0.2">
      <c r="W23573" s="25"/>
      <c r="X23573" s="25"/>
    </row>
    <row r="23574" spans="23:24" x14ac:dyDescent="0.2">
      <c r="W23574" s="25"/>
      <c r="X23574" s="25"/>
    </row>
    <row r="23575" spans="23:24" x14ac:dyDescent="0.2">
      <c r="W23575" s="25"/>
      <c r="X23575" s="25"/>
    </row>
    <row r="23576" spans="23:24" x14ac:dyDescent="0.2">
      <c r="W23576" s="25"/>
      <c r="X23576" s="25"/>
    </row>
    <row r="23577" spans="23:24" x14ac:dyDescent="0.2">
      <c r="W23577" s="25"/>
      <c r="X23577" s="25"/>
    </row>
    <row r="23578" spans="23:24" x14ac:dyDescent="0.2">
      <c r="W23578" s="25"/>
      <c r="X23578" s="25"/>
    </row>
    <row r="23579" spans="23:24" x14ac:dyDescent="0.2">
      <c r="W23579" s="25"/>
      <c r="X23579" s="25"/>
    </row>
    <row r="23580" spans="23:24" x14ac:dyDescent="0.2">
      <c r="W23580" s="25"/>
      <c r="X23580" s="25"/>
    </row>
    <row r="23581" spans="23:24" x14ac:dyDescent="0.2">
      <c r="W23581" s="25"/>
      <c r="X23581" s="25"/>
    </row>
    <row r="23582" spans="23:24" x14ac:dyDescent="0.2">
      <c r="W23582" s="25"/>
      <c r="X23582" s="25"/>
    </row>
    <row r="23583" spans="23:24" x14ac:dyDescent="0.2">
      <c r="W23583" s="25"/>
      <c r="X23583" s="25"/>
    </row>
    <row r="23584" spans="23:24" x14ac:dyDescent="0.2">
      <c r="W23584" s="25"/>
      <c r="X23584" s="25"/>
    </row>
    <row r="23585" spans="23:24" x14ac:dyDescent="0.2">
      <c r="W23585" s="25"/>
      <c r="X23585" s="25"/>
    </row>
    <row r="23586" spans="23:24" x14ac:dyDescent="0.2">
      <c r="W23586" s="25"/>
      <c r="X23586" s="25"/>
    </row>
    <row r="23587" spans="23:24" x14ac:dyDescent="0.2">
      <c r="W23587" s="25"/>
      <c r="X23587" s="25"/>
    </row>
    <row r="23588" spans="23:24" x14ac:dyDescent="0.2">
      <c r="W23588" s="25"/>
      <c r="X23588" s="25"/>
    </row>
    <row r="23589" spans="23:24" x14ac:dyDescent="0.2">
      <c r="W23589" s="25"/>
      <c r="X23589" s="25"/>
    </row>
    <row r="23590" spans="23:24" x14ac:dyDescent="0.2">
      <c r="W23590" s="25"/>
      <c r="X23590" s="25"/>
    </row>
    <row r="23591" spans="23:24" x14ac:dyDescent="0.2">
      <c r="W23591" s="25"/>
      <c r="X23591" s="25"/>
    </row>
    <row r="23592" spans="23:24" x14ac:dyDescent="0.2">
      <c r="W23592" s="25"/>
      <c r="X23592" s="25"/>
    </row>
    <row r="23593" spans="23:24" x14ac:dyDescent="0.2">
      <c r="W23593" s="25"/>
      <c r="X23593" s="25"/>
    </row>
    <row r="23594" spans="23:24" x14ac:dyDescent="0.2">
      <c r="W23594" s="25"/>
      <c r="X23594" s="25"/>
    </row>
    <row r="23595" spans="23:24" x14ac:dyDescent="0.2">
      <c r="W23595" s="25"/>
      <c r="X23595" s="25"/>
    </row>
    <row r="23596" spans="23:24" x14ac:dyDescent="0.2">
      <c r="W23596" s="25"/>
      <c r="X23596" s="25"/>
    </row>
    <row r="23597" spans="23:24" x14ac:dyDescent="0.2">
      <c r="W23597" s="25"/>
      <c r="X23597" s="25"/>
    </row>
    <row r="23598" spans="23:24" x14ac:dyDescent="0.2">
      <c r="W23598" s="25"/>
      <c r="X23598" s="25"/>
    </row>
    <row r="23599" spans="23:24" x14ac:dyDescent="0.2">
      <c r="W23599" s="25"/>
      <c r="X23599" s="25"/>
    </row>
    <row r="23600" spans="23:24" x14ac:dyDescent="0.2">
      <c r="W23600" s="25"/>
      <c r="X23600" s="25"/>
    </row>
    <row r="23601" spans="23:24" x14ac:dyDescent="0.2">
      <c r="W23601" s="25"/>
      <c r="X23601" s="25"/>
    </row>
    <row r="23602" spans="23:24" x14ac:dyDescent="0.2">
      <c r="W23602" s="25"/>
      <c r="X23602" s="25"/>
    </row>
    <row r="23603" spans="23:24" x14ac:dyDescent="0.2">
      <c r="W23603" s="25"/>
      <c r="X23603" s="25"/>
    </row>
    <row r="23604" spans="23:24" x14ac:dyDescent="0.2">
      <c r="W23604" s="25"/>
      <c r="X23604" s="25"/>
    </row>
    <row r="23605" spans="23:24" x14ac:dyDescent="0.2">
      <c r="W23605" s="25"/>
      <c r="X23605" s="25"/>
    </row>
    <row r="23606" spans="23:24" x14ac:dyDescent="0.2">
      <c r="W23606" s="25"/>
      <c r="X23606" s="25"/>
    </row>
    <row r="23607" spans="23:24" x14ac:dyDescent="0.2">
      <c r="W23607" s="25"/>
      <c r="X23607" s="25"/>
    </row>
    <row r="23608" spans="23:24" x14ac:dyDescent="0.2">
      <c r="W23608" s="25"/>
      <c r="X23608" s="25"/>
    </row>
    <row r="23609" spans="23:24" x14ac:dyDescent="0.2">
      <c r="W23609" s="25"/>
      <c r="X23609" s="25"/>
    </row>
    <row r="23610" spans="23:24" x14ac:dyDescent="0.2">
      <c r="W23610" s="25"/>
      <c r="X23610" s="25"/>
    </row>
    <row r="23611" spans="23:24" x14ac:dyDescent="0.2">
      <c r="W23611" s="25"/>
      <c r="X23611" s="25"/>
    </row>
    <row r="23612" spans="23:24" x14ac:dyDescent="0.2">
      <c r="W23612" s="25"/>
      <c r="X23612" s="25"/>
    </row>
    <row r="23613" spans="23:24" x14ac:dyDescent="0.2">
      <c r="W23613" s="25"/>
      <c r="X23613" s="25"/>
    </row>
    <row r="23614" spans="23:24" x14ac:dyDescent="0.2">
      <c r="W23614" s="25"/>
      <c r="X23614" s="25"/>
    </row>
    <row r="23615" spans="23:24" x14ac:dyDescent="0.2">
      <c r="W23615" s="25"/>
      <c r="X23615" s="25"/>
    </row>
    <row r="23616" spans="23:24" x14ac:dyDescent="0.2">
      <c r="W23616" s="25"/>
      <c r="X23616" s="25"/>
    </row>
    <row r="23617" spans="23:24" x14ac:dyDescent="0.2">
      <c r="W23617" s="25"/>
      <c r="X23617" s="25"/>
    </row>
    <row r="23618" spans="23:24" x14ac:dyDescent="0.2">
      <c r="W23618" s="25"/>
      <c r="X23618" s="25"/>
    </row>
    <row r="23619" spans="23:24" x14ac:dyDescent="0.2">
      <c r="W23619" s="25"/>
      <c r="X23619" s="25"/>
    </row>
    <row r="23620" spans="23:24" x14ac:dyDescent="0.2">
      <c r="W23620" s="25"/>
      <c r="X23620" s="25"/>
    </row>
    <row r="23621" spans="23:24" x14ac:dyDescent="0.2">
      <c r="W23621" s="25"/>
      <c r="X23621" s="25"/>
    </row>
    <row r="23622" spans="23:24" x14ac:dyDescent="0.2">
      <c r="W23622" s="25"/>
      <c r="X23622" s="25"/>
    </row>
    <row r="23623" spans="23:24" x14ac:dyDescent="0.2">
      <c r="W23623" s="25"/>
      <c r="X23623" s="25"/>
    </row>
    <row r="23624" spans="23:24" x14ac:dyDescent="0.2">
      <c r="W23624" s="25"/>
      <c r="X23624" s="25"/>
    </row>
    <row r="23625" spans="23:24" x14ac:dyDescent="0.2">
      <c r="W23625" s="25"/>
      <c r="X23625" s="25"/>
    </row>
    <row r="23626" spans="23:24" x14ac:dyDescent="0.2">
      <c r="W23626" s="25"/>
      <c r="X23626" s="25"/>
    </row>
    <row r="23627" spans="23:24" x14ac:dyDescent="0.2">
      <c r="W23627" s="25"/>
      <c r="X23627" s="25"/>
    </row>
    <row r="23628" spans="23:24" x14ac:dyDescent="0.2">
      <c r="W23628" s="25"/>
      <c r="X23628" s="25"/>
    </row>
    <row r="23629" spans="23:24" x14ac:dyDescent="0.2">
      <c r="W23629" s="25"/>
      <c r="X23629" s="25"/>
    </row>
    <row r="23630" spans="23:24" x14ac:dyDescent="0.2">
      <c r="W23630" s="25"/>
      <c r="X23630" s="25"/>
    </row>
    <row r="23631" spans="23:24" x14ac:dyDescent="0.2">
      <c r="W23631" s="25"/>
      <c r="X23631" s="25"/>
    </row>
    <row r="23632" spans="23:24" x14ac:dyDescent="0.2">
      <c r="W23632" s="25"/>
      <c r="X23632" s="25"/>
    </row>
    <row r="23633" spans="23:24" x14ac:dyDescent="0.2">
      <c r="W23633" s="25"/>
      <c r="X23633" s="25"/>
    </row>
    <row r="23634" spans="23:24" x14ac:dyDescent="0.2">
      <c r="W23634" s="25"/>
      <c r="X23634" s="25"/>
    </row>
    <row r="23635" spans="23:24" x14ac:dyDescent="0.2">
      <c r="W23635" s="25"/>
      <c r="X23635" s="25"/>
    </row>
    <row r="23636" spans="23:24" x14ac:dyDescent="0.2">
      <c r="W23636" s="25"/>
      <c r="X23636" s="25"/>
    </row>
    <row r="23637" spans="23:24" x14ac:dyDescent="0.2">
      <c r="W23637" s="25"/>
      <c r="X23637" s="25"/>
    </row>
    <row r="23638" spans="23:24" x14ac:dyDescent="0.2">
      <c r="W23638" s="25"/>
      <c r="X23638" s="25"/>
    </row>
    <row r="23639" spans="23:24" x14ac:dyDescent="0.2">
      <c r="W23639" s="25"/>
      <c r="X23639" s="25"/>
    </row>
    <row r="23640" spans="23:24" x14ac:dyDescent="0.2">
      <c r="W23640" s="25"/>
      <c r="X23640" s="25"/>
    </row>
    <row r="23641" spans="23:24" x14ac:dyDescent="0.2">
      <c r="W23641" s="25"/>
      <c r="X23641" s="25"/>
    </row>
    <row r="23642" spans="23:24" x14ac:dyDescent="0.2">
      <c r="W23642" s="25"/>
      <c r="X23642" s="25"/>
    </row>
    <row r="23643" spans="23:24" x14ac:dyDescent="0.2">
      <c r="W23643" s="25"/>
      <c r="X23643" s="25"/>
    </row>
    <row r="23644" spans="23:24" x14ac:dyDescent="0.2">
      <c r="W23644" s="25"/>
      <c r="X23644" s="25"/>
    </row>
    <row r="23645" spans="23:24" x14ac:dyDescent="0.2">
      <c r="W23645" s="25"/>
      <c r="X23645" s="25"/>
    </row>
    <row r="23646" spans="23:24" x14ac:dyDescent="0.2">
      <c r="W23646" s="25"/>
      <c r="X23646" s="25"/>
    </row>
    <row r="23647" spans="23:24" x14ac:dyDescent="0.2">
      <c r="W23647" s="25"/>
      <c r="X23647" s="25"/>
    </row>
    <row r="23648" spans="23:24" x14ac:dyDescent="0.2">
      <c r="W23648" s="25"/>
      <c r="X23648" s="25"/>
    </row>
    <row r="23649" spans="23:24" x14ac:dyDescent="0.2">
      <c r="W23649" s="25"/>
      <c r="X23649" s="25"/>
    </row>
    <row r="23650" spans="23:24" x14ac:dyDescent="0.2">
      <c r="W23650" s="25"/>
      <c r="X23650" s="25"/>
    </row>
    <row r="23651" spans="23:24" x14ac:dyDescent="0.2">
      <c r="W23651" s="25"/>
      <c r="X23651" s="25"/>
    </row>
    <row r="23652" spans="23:24" x14ac:dyDescent="0.2">
      <c r="W23652" s="25"/>
      <c r="X23652" s="25"/>
    </row>
    <row r="23653" spans="23:24" x14ac:dyDescent="0.2">
      <c r="W23653" s="25"/>
      <c r="X23653" s="25"/>
    </row>
    <row r="23654" spans="23:24" x14ac:dyDescent="0.2">
      <c r="W23654" s="25"/>
      <c r="X23654" s="25"/>
    </row>
    <row r="23655" spans="23:24" x14ac:dyDescent="0.2">
      <c r="W23655" s="25"/>
      <c r="X23655" s="25"/>
    </row>
    <row r="23656" spans="23:24" x14ac:dyDescent="0.2">
      <c r="W23656" s="25"/>
      <c r="X23656" s="25"/>
    </row>
    <row r="23657" spans="23:24" x14ac:dyDescent="0.2">
      <c r="W23657" s="25"/>
      <c r="X23657" s="25"/>
    </row>
    <row r="23658" spans="23:24" x14ac:dyDescent="0.2">
      <c r="W23658" s="25"/>
      <c r="X23658" s="25"/>
    </row>
    <row r="23659" spans="23:24" x14ac:dyDescent="0.2">
      <c r="W23659" s="25"/>
      <c r="X23659" s="25"/>
    </row>
    <row r="23660" spans="23:24" x14ac:dyDescent="0.2">
      <c r="W23660" s="25"/>
      <c r="X23660" s="25"/>
    </row>
    <row r="23661" spans="23:24" x14ac:dyDescent="0.2">
      <c r="W23661" s="25"/>
      <c r="X23661" s="25"/>
    </row>
    <row r="23662" spans="23:24" x14ac:dyDescent="0.2">
      <c r="W23662" s="25"/>
      <c r="X23662" s="25"/>
    </row>
    <row r="23663" spans="23:24" x14ac:dyDescent="0.2">
      <c r="W23663" s="25"/>
      <c r="X23663" s="25"/>
    </row>
    <row r="23664" spans="23:24" x14ac:dyDescent="0.2">
      <c r="W23664" s="25"/>
      <c r="X23664" s="25"/>
    </row>
    <row r="23665" spans="23:24" x14ac:dyDescent="0.2">
      <c r="W23665" s="25"/>
      <c r="X23665" s="25"/>
    </row>
    <row r="23666" spans="23:24" x14ac:dyDescent="0.2">
      <c r="W23666" s="25"/>
      <c r="X23666" s="25"/>
    </row>
    <row r="23667" spans="23:24" x14ac:dyDescent="0.2">
      <c r="W23667" s="25"/>
      <c r="X23667" s="25"/>
    </row>
    <row r="23668" spans="23:24" x14ac:dyDescent="0.2">
      <c r="W23668" s="25"/>
      <c r="X23668" s="25"/>
    </row>
    <row r="23669" spans="23:24" x14ac:dyDescent="0.2">
      <c r="W23669" s="25"/>
      <c r="X23669" s="25"/>
    </row>
    <row r="23670" spans="23:24" x14ac:dyDescent="0.2">
      <c r="W23670" s="25"/>
      <c r="X23670" s="25"/>
    </row>
    <row r="23671" spans="23:24" x14ac:dyDescent="0.2">
      <c r="W23671" s="25"/>
      <c r="X23671" s="25"/>
    </row>
    <row r="23672" spans="23:24" x14ac:dyDescent="0.2">
      <c r="W23672" s="25"/>
      <c r="X23672" s="25"/>
    </row>
    <row r="23673" spans="23:24" x14ac:dyDescent="0.2">
      <c r="W23673" s="25"/>
      <c r="X23673" s="25"/>
    </row>
    <row r="23674" spans="23:24" x14ac:dyDescent="0.2">
      <c r="W23674" s="25"/>
      <c r="X23674" s="25"/>
    </row>
    <row r="23675" spans="23:24" x14ac:dyDescent="0.2">
      <c r="W23675" s="25"/>
      <c r="X23675" s="25"/>
    </row>
    <row r="23676" spans="23:24" x14ac:dyDescent="0.2">
      <c r="W23676" s="25"/>
      <c r="X23676" s="25"/>
    </row>
    <row r="23677" spans="23:24" x14ac:dyDescent="0.2">
      <c r="W23677" s="25"/>
      <c r="X23677" s="25"/>
    </row>
    <row r="23678" spans="23:24" x14ac:dyDescent="0.2">
      <c r="W23678" s="25"/>
      <c r="X23678" s="25"/>
    </row>
    <row r="23679" spans="23:24" x14ac:dyDescent="0.2">
      <c r="W23679" s="25"/>
      <c r="X23679" s="25"/>
    </row>
    <row r="23680" spans="23:24" x14ac:dyDescent="0.2">
      <c r="W23680" s="25"/>
      <c r="X23680" s="25"/>
    </row>
    <row r="23681" spans="23:24" x14ac:dyDescent="0.2">
      <c r="W23681" s="25"/>
      <c r="X23681" s="25"/>
    </row>
    <row r="23682" spans="23:24" x14ac:dyDescent="0.2">
      <c r="W23682" s="25"/>
      <c r="X23682" s="25"/>
    </row>
    <row r="23683" spans="23:24" x14ac:dyDescent="0.2">
      <c r="W23683" s="25"/>
      <c r="X23683" s="25"/>
    </row>
    <row r="23684" spans="23:24" x14ac:dyDescent="0.2">
      <c r="W23684" s="25"/>
      <c r="X23684" s="25"/>
    </row>
    <row r="23685" spans="23:24" x14ac:dyDescent="0.2">
      <c r="W23685" s="25"/>
      <c r="X23685" s="25"/>
    </row>
    <row r="23686" spans="23:24" x14ac:dyDescent="0.2">
      <c r="W23686" s="25"/>
      <c r="X23686" s="25"/>
    </row>
    <row r="23687" spans="23:24" x14ac:dyDescent="0.2">
      <c r="W23687" s="25"/>
      <c r="X23687" s="25"/>
    </row>
    <row r="23688" spans="23:24" x14ac:dyDescent="0.2">
      <c r="W23688" s="25"/>
      <c r="X23688" s="25"/>
    </row>
    <row r="23689" spans="23:24" x14ac:dyDescent="0.2">
      <c r="W23689" s="25"/>
      <c r="X23689" s="25"/>
    </row>
    <row r="23690" spans="23:24" x14ac:dyDescent="0.2">
      <c r="W23690" s="25"/>
      <c r="X23690" s="25"/>
    </row>
    <row r="23691" spans="23:24" x14ac:dyDescent="0.2">
      <c r="W23691" s="25"/>
      <c r="X23691" s="25"/>
    </row>
    <row r="23692" spans="23:24" x14ac:dyDescent="0.2">
      <c r="W23692" s="25"/>
      <c r="X23692" s="25"/>
    </row>
    <row r="23693" spans="23:24" x14ac:dyDescent="0.2">
      <c r="W23693" s="25"/>
      <c r="X23693" s="25"/>
    </row>
    <row r="23694" spans="23:24" x14ac:dyDescent="0.2">
      <c r="W23694" s="25"/>
      <c r="X23694" s="25"/>
    </row>
    <row r="23695" spans="23:24" x14ac:dyDescent="0.2">
      <c r="W23695" s="25"/>
      <c r="X23695" s="25"/>
    </row>
    <row r="23696" spans="23:24" x14ac:dyDescent="0.2">
      <c r="W23696" s="25"/>
      <c r="X23696" s="25"/>
    </row>
    <row r="23697" spans="23:24" x14ac:dyDescent="0.2">
      <c r="W23697" s="25"/>
      <c r="X23697" s="25"/>
    </row>
    <row r="23698" spans="23:24" x14ac:dyDescent="0.2">
      <c r="W23698" s="25"/>
      <c r="X23698" s="25"/>
    </row>
    <row r="23699" spans="23:24" x14ac:dyDescent="0.2">
      <c r="W23699" s="25"/>
      <c r="X23699" s="25"/>
    </row>
    <row r="23700" spans="23:24" x14ac:dyDescent="0.2">
      <c r="W23700" s="25"/>
      <c r="X23700" s="25"/>
    </row>
    <row r="23701" spans="23:24" x14ac:dyDescent="0.2">
      <c r="W23701" s="25"/>
      <c r="X23701" s="25"/>
    </row>
    <row r="23702" spans="23:24" x14ac:dyDescent="0.2">
      <c r="W23702" s="25"/>
      <c r="X23702" s="25"/>
    </row>
    <row r="23703" spans="23:24" x14ac:dyDescent="0.2">
      <c r="W23703" s="25"/>
      <c r="X23703" s="25"/>
    </row>
    <row r="23704" spans="23:24" x14ac:dyDescent="0.2">
      <c r="W23704" s="25"/>
      <c r="X23704" s="25"/>
    </row>
    <row r="23705" spans="23:24" x14ac:dyDescent="0.2">
      <c r="W23705" s="25"/>
      <c r="X23705" s="25"/>
    </row>
    <row r="23706" spans="23:24" x14ac:dyDescent="0.2">
      <c r="W23706" s="25"/>
      <c r="X23706" s="25"/>
    </row>
    <row r="23707" spans="23:24" x14ac:dyDescent="0.2">
      <c r="W23707" s="25"/>
      <c r="X23707" s="25"/>
    </row>
    <row r="23708" spans="23:24" x14ac:dyDescent="0.2">
      <c r="W23708" s="25"/>
      <c r="X23708" s="25"/>
    </row>
    <row r="23709" spans="23:24" x14ac:dyDescent="0.2">
      <c r="W23709" s="25"/>
      <c r="X23709" s="25"/>
    </row>
    <row r="23710" spans="23:24" x14ac:dyDescent="0.2">
      <c r="W23710" s="25"/>
      <c r="X23710" s="25"/>
    </row>
    <row r="23711" spans="23:24" x14ac:dyDescent="0.2">
      <c r="W23711" s="25"/>
      <c r="X23711" s="25"/>
    </row>
    <row r="23712" spans="23:24" x14ac:dyDescent="0.2">
      <c r="W23712" s="25"/>
      <c r="X23712" s="25"/>
    </row>
    <row r="23713" spans="23:24" x14ac:dyDescent="0.2">
      <c r="W23713" s="25"/>
      <c r="X23713" s="25"/>
    </row>
    <row r="23714" spans="23:24" x14ac:dyDescent="0.2">
      <c r="W23714" s="25"/>
      <c r="X23714" s="25"/>
    </row>
    <row r="23715" spans="23:24" x14ac:dyDescent="0.2">
      <c r="W23715" s="25"/>
      <c r="X23715" s="25"/>
    </row>
    <row r="23716" spans="23:24" x14ac:dyDescent="0.2">
      <c r="W23716" s="25"/>
      <c r="X23716" s="25"/>
    </row>
    <row r="23717" spans="23:24" x14ac:dyDescent="0.2">
      <c r="W23717" s="25"/>
      <c r="X23717" s="25"/>
    </row>
    <row r="23718" spans="23:24" x14ac:dyDescent="0.2">
      <c r="W23718" s="25"/>
      <c r="X23718" s="25"/>
    </row>
    <row r="23719" spans="23:24" x14ac:dyDescent="0.2">
      <c r="W23719" s="25"/>
      <c r="X23719" s="25"/>
    </row>
    <row r="23720" spans="23:24" x14ac:dyDescent="0.2">
      <c r="W23720" s="25"/>
      <c r="X23720" s="25"/>
    </row>
    <row r="23721" spans="23:24" x14ac:dyDescent="0.2">
      <c r="W23721" s="25"/>
      <c r="X23721" s="25"/>
    </row>
    <row r="23722" spans="23:24" x14ac:dyDescent="0.2">
      <c r="W23722" s="25"/>
      <c r="X23722" s="25"/>
    </row>
    <row r="23723" spans="23:24" x14ac:dyDescent="0.2">
      <c r="W23723" s="25"/>
      <c r="X23723" s="25"/>
    </row>
    <row r="23724" spans="23:24" x14ac:dyDescent="0.2">
      <c r="W23724" s="25"/>
      <c r="X23724" s="25"/>
    </row>
    <row r="23725" spans="23:24" x14ac:dyDescent="0.2">
      <c r="W23725" s="25"/>
      <c r="X23725" s="25"/>
    </row>
    <row r="23726" spans="23:24" x14ac:dyDescent="0.2">
      <c r="W23726" s="25"/>
      <c r="X23726" s="25"/>
    </row>
    <row r="23727" spans="23:24" x14ac:dyDescent="0.2">
      <c r="W23727" s="25"/>
      <c r="X23727" s="25"/>
    </row>
    <row r="23728" spans="23:24" x14ac:dyDescent="0.2">
      <c r="W23728" s="25"/>
      <c r="X23728" s="25"/>
    </row>
    <row r="23729" spans="23:24" x14ac:dyDescent="0.2">
      <c r="W23729" s="25"/>
      <c r="X23729" s="25"/>
    </row>
    <row r="23730" spans="23:24" x14ac:dyDescent="0.2">
      <c r="W23730" s="25"/>
      <c r="X23730" s="25"/>
    </row>
    <row r="23731" spans="23:24" x14ac:dyDescent="0.2">
      <c r="W23731" s="25"/>
      <c r="X23731" s="25"/>
    </row>
    <row r="23732" spans="23:24" x14ac:dyDescent="0.2">
      <c r="W23732" s="25"/>
      <c r="X23732" s="25"/>
    </row>
    <row r="23733" spans="23:24" x14ac:dyDescent="0.2">
      <c r="W23733" s="25"/>
      <c r="X23733" s="25"/>
    </row>
    <row r="23734" spans="23:24" x14ac:dyDescent="0.2">
      <c r="W23734" s="25"/>
      <c r="X23734" s="25"/>
    </row>
    <row r="23735" spans="23:24" x14ac:dyDescent="0.2">
      <c r="W23735" s="25"/>
      <c r="X23735" s="25"/>
    </row>
    <row r="23736" spans="23:24" x14ac:dyDescent="0.2">
      <c r="W23736" s="25"/>
      <c r="X23736" s="25"/>
    </row>
    <row r="23737" spans="23:24" x14ac:dyDescent="0.2">
      <c r="W23737" s="25"/>
      <c r="X23737" s="25"/>
    </row>
    <row r="23738" spans="23:24" x14ac:dyDescent="0.2">
      <c r="W23738" s="25"/>
      <c r="X23738" s="25"/>
    </row>
    <row r="23739" spans="23:24" x14ac:dyDescent="0.2">
      <c r="W23739" s="25"/>
      <c r="X23739" s="25"/>
    </row>
    <row r="23740" spans="23:24" x14ac:dyDescent="0.2">
      <c r="W23740" s="25"/>
      <c r="X23740" s="25"/>
    </row>
    <row r="23741" spans="23:24" x14ac:dyDescent="0.2">
      <c r="W23741" s="25"/>
      <c r="X23741" s="25"/>
    </row>
    <row r="23742" spans="23:24" x14ac:dyDescent="0.2">
      <c r="W23742" s="25"/>
      <c r="X23742" s="25"/>
    </row>
    <row r="23743" spans="23:24" x14ac:dyDescent="0.2">
      <c r="W23743" s="25"/>
      <c r="X23743" s="25"/>
    </row>
    <row r="23744" spans="23:24" x14ac:dyDescent="0.2">
      <c r="W23744" s="25"/>
      <c r="X23744" s="25"/>
    </row>
    <row r="23745" spans="23:24" x14ac:dyDescent="0.2">
      <c r="W23745" s="25"/>
      <c r="X23745" s="25"/>
    </row>
    <row r="23746" spans="23:24" x14ac:dyDescent="0.2">
      <c r="W23746" s="25"/>
      <c r="X23746" s="25"/>
    </row>
    <row r="23747" spans="23:24" x14ac:dyDescent="0.2">
      <c r="W23747" s="25"/>
      <c r="X23747" s="25"/>
    </row>
    <row r="23748" spans="23:24" x14ac:dyDescent="0.2">
      <c r="W23748" s="25"/>
      <c r="X23748" s="25"/>
    </row>
    <row r="23749" spans="23:24" x14ac:dyDescent="0.2">
      <c r="W23749" s="25"/>
      <c r="X23749" s="25"/>
    </row>
    <row r="23750" spans="23:24" x14ac:dyDescent="0.2">
      <c r="W23750" s="25"/>
      <c r="X23750" s="25"/>
    </row>
    <row r="23751" spans="23:24" x14ac:dyDescent="0.2">
      <c r="W23751" s="25"/>
      <c r="X23751" s="25"/>
    </row>
    <row r="23752" spans="23:24" x14ac:dyDescent="0.2">
      <c r="W23752" s="25"/>
      <c r="X23752" s="25"/>
    </row>
    <row r="23753" spans="23:24" x14ac:dyDescent="0.2">
      <c r="W23753" s="25"/>
      <c r="X23753" s="25"/>
    </row>
    <row r="23754" spans="23:24" x14ac:dyDescent="0.2">
      <c r="W23754" s="25"/>
      <c r="X23754" s="25"/>
    </row>
    <row r="23755" spans="23:24" x14ac:dyDescent="0.2">
      <c r="W23755" s="25"/>
      <c r="X23755" s="25"/>
    </row>
    <row r="23756" spans="23:24" x14ac:dyDescent="0.2">
      <c r="W23756" s="25"/>
      <c r="X23756" s="25"/>
    </row>
    <row r="23757" spans="23:24" x14ac:dyDescent="0.2">
      <c r="W23757" s="25"/>
      <c r="X23757" s="25"/>
    </row>
    <row r="23758" spans="23:24" x14ac:dyDescent="0.2">
      <c r="W23758" s="25"/>
      <c r="X23758" s="25"/>
    </row>
    <row r="23759" spans="23:24" x14ac:dyDescent="0.2">
      <c r="W23759" s="25"/>
      <c r="X23759" s="25"/>
    </row>
    <row r="23760" spans="23:24" x14ac:dyDescent="0.2">
      <c r="W23760" s="25"/>
      <c r="X23760" s="25"/>
    </row>
    <row r="23761" spans="23:24" x14ac:dyDescent="0.2">
      <c r="W23761" s="25"/>
      <c r="X23761" s="25"/>
    </row>
    <row r="23762" spans="23:24" x14ac:dyDescent="0.2">
      <c r="W23762" s="25"/>
      <c r="X23762" s="25"/>
    </row>
    <row r="23763" spans="23:24" x14ac:dyDescent="0.2">
      <c r="W23763" s="25"/>
      <c r="X23763" s="25"/>
    </row>
    <row r="23764" spans="23:24" x14ac:dyDescent="0.2">
      <c r="W23764" s="25"/>
      <c r="X23764" s="25"/>
    </row>
    <row r="23765" spans="23:24" x14ac:dyDescent="0.2">
      <c r="W23765" s="25"/>
      <c r="X23765" s="25"/>
    </row>
    <row r="23766" spans="23:24" x14ac:dyDescent="0.2">
      <c r="W23766" s="25"/>
      <c r="X23766" s="25"/>
    </row>
    <row r="23767" spans="23:24" x14ac:dyDescent="0.2">
      <c r="W23767" s="25"/>
      <c r="X23767" s="25"/>
    </row>
    <row r="23768" spans="23:24" x14ac:dyDescent="0.2">
      <c r="W23768" s="25"/>
      <c r="X23768" s="25"/>
    </row>
    <row r="23769" spans="23:24" x14ac:dyDescent="0.2">
      <c r="W23769" s="25"/>
      <c r="X23769" s="25"/>
    </row>
    <row r="23770" spans="23:24" x14ac:dyDescent="0.2">
      <c r="W23770" s="25"/>
      <c r="X23770" s="25"/>
    </row>
    <row r="23771" spans="23:24" x14ac:dyDescent="0.2">
      <c r="W23771" s="25"/>
      <c r="X23771" s="25"/>
    </row>
    <row r="23772" spans="23:24" x14ac:dyDescent="0.2">
      <c r="W23772" s="25"/>
      <c r="X23772" s="25"/>
    </row>
    <row r="23773" spans="23:24" x14ac:dyDescent="0.2">
      <c r="W23773" s="25"/>
      <c r="X23773" s="25"/>
    </row>
    <row r="23774" spans="23:24" x14ac:dyDescent="0.2">
      <c r="W23774" s="25"/>
      <c r="X23774" s="25"/>
    </row>
    <row r="23775" spans="23:24" x14ac:dyDescent="0.2">
      <c r="W23775" s="25"/>
      <c r="X23775" s="25"/>
    </row>
    <row r="23776" spans="23:24" x14ac:dyDescent="0.2">
      <c r="W23776" s="25"/>
      <c r="X23776" s="25"/>
    </row>
    <row r="23777" spans="23:24" x14ac:dyDescent="0.2">
      <c r="W23777" s="25"/>
      <c r="X23777" s="25"/>
    </row>
    <row r="23778" spans="23:24" x14ac:dyDescent="0.2">
      <c r="W23778" s="25"/>
      <c r="X23778" s="25"/>
    </row>
    <row r="23779" spans="23:24" x14ac:dyDescent="0.2">
      <c r="W23779" s="25"/>
      <c r="X23779" s="25"/>
    </row>
    <row r="23780" spans="23:24" x14ac:dyDescent="0.2">
      <c r="W23780" s="25"/>
      <c r="X23780" s="25"/>
    </row>
    <row r="23781" spans="23:24" x14ac:dyDescent="0.2">
      <c r="W23781" s="25"/>
      <c r="X23781" s="25"/>
    </row>
    <row r="23782" spans="23:24" x14ac:dyDescent="0.2">
      <c r="W23782" s="25"/>
      <c r="X23782" s="25"/>
    </row>
    <row r="23783" spans="23:24" x14ac:dyDescent="0.2">
      <c r="W23783" s="25"/>
      <c r="X23783" s="25"/>
    </row>
    <row r="23784" spans="23:24" x14ac:dyDescent="0.2">
      <c r="W23784" s="25"/>
      <c r="X23784" s="25"/>
    </row>
    <row r="23785" spans="23:24" x14ac:dyDescent="0.2">
      <c r="W23785" s="25"/>
      <c r="X23785" s="25"/>
    </row>
    <row r="23786" spans="23:24" x14ac:dyDescent="0.2">
      <c r="W23786" s="25"/>
      <c r="X23786" s="25"/>
    </row>
    <row r="23787" spans="23:24" x14ac:dyDescent="0.2">
      <c r="W23787" s="25"/>
      <c r="X23787" s="25"/>
    </row>
    <row r="23788" spans="23:24" x14ac:dyDescent="0.2">
      <c r="W23788" s="25"/>
      <c r="X23788" s="25"/>
    </row>
    <row r="23789" spans="23:24" x14ac:dyDescent="0.2">
      <c r="W23789" s="25"/>
      <c r="X23789" s="25"/>
    </row>
    <row r="23790" spans="23:24" x14ac:dyDescent="0.2">
      <c r="W23790" s="25"/>
      <c r="X23790" s="25"/>
    </row>
    <row r="23791" spans="23:24" x14ac:dyDescent="0.2">
      <c r="W23791" s="25"/>
      <c r="X23791" s="25"/>
    </row>
    <row r="23792" spans="23:24" x14ac:dyDescent="0.2">
      <c r="W23792" s="25"/>
      <c r="X23792" s="25"/>
    </row>
    <row r="23793" spans="23:24" x14ac:dyDescent="0.2">
      <c r="W23793" s="25"/>
      <c r="X23793" s="25"/>
    </row>
    <row r="23794" spans="23:24" x14ac:dyDescent="0.2">
      <c r="W23794" s="25"/>
      <c r="X23794" s="25"/>
    </row>
    <row r="23795" spans="23:24" x14ac:dyDescent="0.2">
      <c r="W23795" s="25"/>
      <c r="X23795" s="25"/>
    </row>
    <row r="23796" spans="23:24" x14ac:dyDescent="0.2">
      <c r="W23796" s="25"/>
      <c r="X23796" s="25"/>
    </row>
    <row r="23797" spans="23:24" x14ac:dyDescent="0.2">
      <c r="W23797" s="25"/>
      <c r="X23797" s="25"/>
    </row>
    <row r="23798" spans="23:24" x14ac:dyDescent="0.2">
      <c r="W23798" s="25"/>
      <c r="X23798" s="25"/>
    </row>
    <row r="23799" spans="23:24" x14ac:dyDescent="0.2">
      <c r="W23799" s="25"/>
      <c r="X23799" s="25"/>
    </row>
    <row r="23800" spans="23:24" x14ac:dyDescent="0.2">
      <c r="W23800" s="25"/>
      <c r="X23800" s="25"/>
    </row>
    <row r="23801" spans="23:24" x14ac:dyDescent="0.2">
      <c r="W23801" s="25"/>
      <c r="X23801" s="25"/>
    </row>
    <row r="23802" spans="23:24" x14ac:dyDescent="0.2">
      <c r="W23802" s="25"/>
      <c r="X23802" s="25"/>
    </row>
    <row r="23803" spans="23:24" x14ac:dyDescent="0.2">
      <c r="W23803" s="25"/>
      <c r="X23803" s="25"/>
    </row>
    <row r="23804" spans="23:24" x14ac:dyDescent="0.2">
      <c r="W23804" s="25"/>
      <c r="X23804" s="25"/>
    </row>
    <row r="23805" spans="23:24" x14ac:dyDescent="0.2">
      <c r="W23805" s="25"/>
      <c r="X23805" s="25"/>
    </row>
    <row r="23806" spans="23:24" x14ac:dyDescent="0.2">
      <c r="W23806" s="25"/>
      <c r="X23806" s="25"/>
    </row>
    <row r="23807" spans="23:24" x14ac:dyDescent="0.2">
      <c r="W23807" s="25"/>
      <c r="X23807" s="25"/>
    </row>
    <row r="23808" spans="23:24" x14ac:dyDescent="0.2">
      <c r="W23808" s="25"/>
      <c r="X23808" s="25"/>
    </row>
    <row r="23809" spans="23:24" x14ac:dyDescent="0.2">
      <c r="W23809" s="25"/>
      <c r="X23809" s="25"/>
    </row>
    <row r="23810" spans="23:24" x14ac:dyDescent="0.2">
      <c r="W23810" s="25"/>
      <c r="X23810" s="25"/>
    </row>
    <row r="23811" spans="23:24" x14ac:dyDescent="0.2">
      <c r="W23811" s="25"/>
      <c r="X23811" s="25"/>
    </row>
    <row r="23812" spans="23:24" x14ac:dyDescent="0.2">
      <c r="W23812" s="25"/>
      <c r="X23812" s="25"/>
    </row>
    <row r="23813" spans="23:24" x14ac:dyDescent="0.2">
      <c r="W23813" s="25"/>
      <c r="X23813" s="25"/>
    </row>
    <row r="23814" spans="23:24" x14ac:dyDescent="0.2">
      <c r="W23814" s="25"/>
      <c r="X23814" s="25"/>
    </row>
    <row r="23815" spans="23:24" x14ac:dyDescent="0.2">
      <c r="W23815" s="25"/>
      <c r="X23815" s="25"/>
    </row>
    <row r="23816" spans="23:24" x14ac:dyDescent="0.2">
      <c r="W23816" s="25"/>
      <c r="X23816" s="25"/>
    </row>
    <row r="23817" spans="23:24" x14ac:dyDescent="0.2">
      <c r="W23817" s="25"/>
      <c r="X23817" s="25"/>
    </row>
    <row r="23818" spans="23:24" x14ac:dyDescent="0.2">
      <c r="W23818" s="25"/>
      <c r="X23818" s="25"/>
    </row>
    <row r="23819" spans="23:24" x14ac:dyDescent="0.2">
      <c r="W23819" s="25"/>
      <c r="X23819" s="25"/>
    </row>
    <row r="23820" spans="23:24" x14ac:dyDescent="0.2">
      <c r="W23820" s="25"/>
      <c r="X23820" s="25"/>
    </row>
    <row r="23821" spans="23:24" x14ac:dyDescent="0.2">
      <c r="W23821" s="25"/>
      <c r="X23821" s="25"/>
    </row>
    <row r="23822" spans="23:24" x14ac:dyDescent="0.2">
      <c r="W23822" s="25"/>
      <c r="X23822" s="25"/>
    </row>
    <row r="23823" spans="23:24" x14ac:dyDescent="0.2">
      <c r="W23823" s="25"/>
      <c r="X23823" s="25"/>
    </row>
    <row r="23824" spans="23:24" x14ac:dyDescent="0.2">
      <c r="W23824" s="25"/>
      <c r="X23824" s="25"/>
    </row>
    <row r="23825" spans="23:24" x14ac:dyDescent="0.2">
      <c r="W23825" s="25"/>
      <c r="X23825" s="25"/>
    </row>
    <row r="23826" spans="23:24" x14ac:dyDescent="0.2">
      <c r="W23826" s="25"/>
      <c r="X23826" s="25"/>
    </row>
    <row r="23827" spans="23:24" x14ac:dyDescent="0.2">
      <c r="W23827" s="25"/>
      <c r="X23827" s="25"/>
    </row>
    <row r="23828" spans="23:24" x14ac:dyDescent="0.2">
      <c r="W23828" s="25"/>
      <c r="X23828" s="25"/>
    </row>
    <row r="23829" spans="23:24" x14ac:dyDescent="0.2">
      <c r="W23829" s="25"/>
      <c r="X23829" s="25"/>
    </row>
    <row r="23830" spans="23:24" x14ac:dyDescent="0.2">
      <c r="W23830" s="25"/>
      <c r="X23830" s="25"/>
    </row>
    <row r="23831" spans="23:24" x14ac:dyDescent="0.2">
      <c r="W23831" s="25"/>
      <c r="X23831" s="25"/>
    </row>
    <row r="23832" spans="23:24" x14ac:dyDescent="0.2">
      <c r="W23832" s="25"/>
      <c r="X23832" s="25"/>
    </row>
    <row r="23833" spans="23:24" x14ac:dyDescent="0.2">
      <c r="W23833" s="25"/>
      <c r="X23833" s="25"/>
    </row>
    <row r="23834" spans="23:24" x14ac:dyDescent="0.2">
      <c r="W23834" s="25"/>
      <c r="X23834" s="25"/>
    </row>
    <row r="23835" spans="23:24" x14ac:dyDescent="0.2">
      <c r="W23835" s="25"/>
      <c r="X23835" s="25"/>
    </row>
    <row r="23836" spans="23:24" x14ac:dyDescent="0.2">
      <c r="W23836" s="25"/>
      <c r="X23836" s="25"/>
    </row>
    <row r="23837" spans="23:24" x14ac:dyDescent="0.2">
      <c r="W23837" s="25"/>
      <c r="X23837" s="25"/>
    </row>
    <row r="23838" spans="23:24" x14ac:dyDescent="0.2">
      <c r="W23838" s="25"/>
      <c r="X23838" s="25"/>
    </row>
    <row r="23839" spans="23:24" x14ac:dyDescent="0.2">
      <c r="W23839" s="25"/>
      <c r="X23839" s="25"/>
    </row>
    <row r="23840" spans="23:24" x14ac:dyDescent="0.2">
      <c r="W23840" s="25"/>
      <c r="X23840" s="25"/>
    </row>
    <row r="23841" spans="23:24" x14ac:dyDescent="0.2">
      <c r="W23841" s="25"/>
      <c r="X23841" s="25"/>
    </row>
    <row r="23842" spans="23:24" x14ac:dyDescent="0.2">
      <c r="W23842" s="25"/>
      <c r="X23842" s="25"/>
    </row>
    <row r="23843" spans="23:24" x14ac:dyDescent="0.2">
      <c r="W23843" s="25"/>
      <c r="X23843" s="25"/>
    </row>
    <row r="23844" spans="23:24" x14ac:dyDescent="0.2">
      <c r="W23844" s="25"/>
      <c r="X23844" s="25"/>
    </row>
    <row r="23845" spans="23:24" x14ac:dyDescent="0.2">
      <c r="W23845" s="25"/>
      <c r="X23845" s="25"/>
    </row>
    <row r="23846" spans="23:24" x14ac:dyDescent="0.2">
      <c r="W23846" s="25"/>
      <c r="X23846" s="25"/>
    </row>
    <row r="23847" spans="23:24" x14ac:dyDescent="0.2">
      <c r="W23847" s="25"/>
      <c r="X23847" s="25"/>
    </row>
    <row r="23848" spans="23:24" x14ac:dyDescent="0.2">
      <c r="W23848" s="25"/>
      <c r="X23848" s="25"/>
    </row>
    <row r="23849" spans="23:24" x14ac:dyDescent="0.2">
      <c r="W23849" s="25"/>
      <c r="X23849" s="25"/>
    </row>
    <row r="23850" spans="23:24" x14ac:dyDescent="0.2">
      <c r="W23850" s="25"/>
      <c r="X23850" s="25"/>
    </row>
    <row r="23851" spans="23:24" x14ac:dyDescent="0.2">
      <c r="W23851" s="25"/>
      <c r="X23851" s="25"/>
    </row>
    <row r="23852" spans="23:24" x14ac:dyDescent="0.2">
      <c r="W23852" s="25"/>
      <c r="X23852" s="25"/>
    </row>
    <row r="23853" spans="23:24" x14ac:dyDescent="0.2">
      <c r="W23853" s="25"/>
      <c r="X23853" s="25"/>
    </row>
    <row r="23854" spans="23:24" x14ac:dyDescent="0.2">
      <c r="W23854" s="25"/>
      <c r="X23854" s="25"/>
    </row>
    <row r="23855" spans="23:24" x14ac:dyDescent="0.2">
      <c r="W23855" s="25"/>
      <c r="X23855" s="25"/>
    </row>
    <row r="23856" spans="23:24" x14ac:dyDescent="0.2">
      <c r="W23856" s="25"/>
      <c r="X23856" s="25"/>
    </row>
    <row r="23857" spans="23:24" x14ac:dyDescent="0.2">
      <c r="W23857" s="25"/>
      <c r="X23857" s="25"/>
    </row>
    <row r="23858" spans="23:24" x14ac:dyDescent="0.2">
      <c r="W23858" s="25"/>
      <c r="X23858" s="25"/>
    </row>
    <row r="23859" spans="23:24" x14ac:dyDescent="0.2">
      <c r="W23859" s="25"/>
      <c r="X23859" s="25"/>
    </row>
    <row r="23860" spans="23:24" x14ac:dyDescent="0.2">
      <c r="W23860" s="25"/>
      <c r="X23860" s="25"/>
    </row>
    <row r="23861" spans="23:24" x14ac:dyDescent="0.2">
      <c r="W23861" s="25"/>
      <c r="X23861" s="25"/>
    </row>
    <row r="23862" spans="23:24" x14ac:dyDescent="0.2">
      <c r="W23862" s="25"/>
      <c r="X23862" s="25"/>
    </row>
    <row r="23863" spans="23:24" x14ac:dyDescent="0.2">
      <c r="W23863" s="25"/>
      <c r="X23863" s="25"/>
    </row>
    <row r="23864" spans="23:24" x14ac:dyDescent="0.2">
      <c r="W23864" s="25"/>
      <c r="X23864" s="25"/>
    </row>
    <row r="23865" spans="23:24" x14ac:dyDescent="0.2">
      <c r="W23865" s="25"/>
      <c r="X23865" s="25"/>
    </row>
    <row r="23866" spans="23:24" x14ac:dyDescent="0.2">
      <c r="W23866" s="25"/>
      <c r="X23866" s="25"/>
    </row>
    <row r="23867" spans="23:24" x14ac:dyDescent="0.2">
      <c r="W23867" s="25"/>
      <c r="X23867" s="25"/>
    </row>
    <row r="23868" spans="23:24" x14ac:dyDescent="0.2">
      <c r="W23868" s="25"/>
      <c r="X23868" s="25"/>
    </row>
    <row r="23869" spans="23:24" x14ac:dyDescent="0.2">
      <c r="W23869" s="25"/>
      <c r="X23869" s="25"/>
    </row>
    <row r="23870" spans="23:24" x14ac:dyDescent="0.2">
      <c r="W23870" s="25"/>
      <c r="X23870" s="25"/>
    </row>
    <row r="23871" spans="23:24" x14ac:dyDescent="0.2">
      <c r="W23871" s="25"/>
      <c r="X23871" s="25"/>
    </row>
    <row r="23872" spans="23:24" x14ac:dyDescent="0.2">
      <c r="W23872" s="25"/>
      <c r="X23872" s="25"/>
    </row>
    <row r="23873" spans="23:24" x14ac:dyDescent="0.2">
      <c r="W23873" s="25"/>
      <c r="X23873" s="25"/>
    </row>
    <row r="23874" spans="23:24" x14ac:dyDescent="0.2">
      <c r="W23874" s="25"/>
      <c r="X23874" s="25"/>
    </row>
    <row r="23875" spans="23:24" x14ac:dyDescent="0.2">
      <c r="W23875" s="25"/>
      <c r="X23875" s="25"/>
    </row>
    <row r="23876" spans="23:24" x14ac:dyDescent="0.2">
      <c r="W23876" s="25"/>
      <c r="X23876" s="25"/>
    </row>
    <row r="23877" spans="23:24" x14ac:dyDescent="0.2">
      <c r="W23877" s="25"/>
      <c r="X23877" s="25"/>
    </row>
    <row r="23878" spans="23:24" x14ac:dyDescent="0.2">
      <c r="W23878" s="25"/>
      <c r="X23878" s="25"/>
    </row>
    <row r="23879" spans="23:24" x14ac:dyDescent="0.2">
      <c r="W23879" s="25"/>
      <c r="X23879" s="25"/>
    </row>
    <row r="23880" spans="23:24" x14ac:dyDescent="0.2">
      <c r="W23880" s="25"/>
      <c r="X23880" s="25"/>
    </row>
    <row r="23881" spans="23:24" x14ac:dyDescent="0.2">
      <c r="W23881" s="25"/>
      <c r="X23881" s="25"/>
    </row>
    <row r="23882" spans="23:24" x14ac:dyDescent="0.2">
      <c r="W23882" s="25"/>
      <c r="X23882" s="25"/>
    </row>
    <row r="23883" spans="23:24" x14ac:dyDescent="0.2">
      <c r="W23883" s="25"/>
      <c r="X23883" s="25"/>
    </row>
    <row r="23884" spans="23:24" x14ac:dyDescent="0.2">
      <c r="W23884" s="25"/>
      <c r="X23884" s="25"/>
    </row>
    <row r="23885" spans="23:24" x14ac:dyDescent="0.2">
      <c r="W23885" s="25"/>
      <c r="X23885" s="25"/>
    </row>
    <row r="23886" spans="23:24" x14ac:dyDescent="0.2">
      <c r="W23886" s="25"/>
      <c r="X23886" s="25"/>
    </row>
    <row r="23887" spans="23:24" x14ac:dyDescent="0.2">
      <c r="W23887" s="25"/>
      <c r="X23887" s="25"/>
    </row>
    <row r="23888" spans="23:24" x14ac:dyDescent="0.2">
      <c r="W23888" s="25"/>
      <c r="X23888" s="25"/>
    </row>
    <row r="23889" spans="23:24" x14ac:dyDescent="0.2">
      <c r="W23889" s="25"/>
      <c r="X23889" s="25"/>
    </row>
    <row r="23890" spans="23:24" x14ac:dyDescent="0.2">
      <c r="W23890" s="25"/>
      <c r="X23890" s="25"/>
    </row>
    <row r="23891" spans="23:24" x14ac:dyDescent="0.2">
      <c r="W23891" s="25"/>
      <c r="X23891" s="25"/>
    </row>
    <row r="23892" spans="23:24" x14ac:dyDescent="0.2">
      <c r="W23892" s="25"/>
      <c r="X23892" s="25"/>
    </row>
    <row r="23893" spans="23:24" x14ac:dyDescent="0.2">
      <c r="W23893" s="25"/>
      <c r="X23893" s="25"/>
    </row>
    <row r="23894" spans="23:24" x14ac:dyDescent="0.2">
      <c r="W23894" s="25"/>
      <c r="X23894" s="25"/>
    </row>
    <row r="23895" spans="23:24" x14ac:dyDescent="0.2">
      <c r="W23895" s="25"/>
      <c r="X23895" s="25"/>
    </row>
    <row r="23896" spans="23:24" x14ac:dyDescent="0.2">
      <c r="W23896" s="25"/>
      <c r="X23896" s="25"/>
    </row>
    <row r="23897" spans="23:24" x14ac:dyDescent="0.2">
      <c r="W23897" s="25"/>
      <c r="X23897" s="25"/>
    </row>
    <row r="23898" spans="23:24" x14ac:dyDescent="0.2">
      <c r="W23898" s="25"/>
      <c r="X23898" s="25"/>
    </row>
    <row r="23899" spans="23:24" x14ac:dyDescent="0.2">
      <c r="W23899" s="25"/>
      <c r="X23899" s="25"/>
    </row>
    <row r="23900" spans="23:24" x14ac:dyDescent="0.2">
      <c r="W23900" s="25"/>
      <c r="X23900" s="25"/>
    </row>
    <row r="23901" spans="23:24" x14ac:dyDescent="0.2">
      <c r="W23901" s="25"/>
      <c r="X23901" s="25"/>
    </row>
    <row r="23902" spans="23:24" x14ac:dyDescent="0.2">
      <c r="W23902" s="25"/>
      <c r="X23902" s="25"/>
    </row>
    <row r="23903" spans="23:24" x14ac:dyDescent="0.2">
      <c r="W23903" s="25"/>
      <c r="X23903" s="25"/>
    </row>
    <row r="23904" spans="23:24" x14ac:dyDescent="0.2">
      <c r="W23904" s="25"/>
      <c r="X23904" s="25"/>
    </row>
    <row r="23905" spans="23:24" x14ac:dyDescent="0.2">
      <c r="W23905" s="25"/>
      <c r="X23905" s="25"/>
    </row>
    <row r="23906" spans="23:24" x14ac:dyDescent="0.2">
      <c r="W23906" s="25"/>
      <c r="X23906" s="25"/>
    </row>
    <row r="23907" spans="23:24" x14ac:dyDescent="0.2">
      <c r="W23907" s="25"/>
      <c r="X23907" s="25"/>
    </row>
    <row r="23908" spans="23:24" x14ac:dyDescent="0.2">
      <c r="W23908" s="25"/>
      <c r="X23908" s="25"/>
    </row>
    <row r="23909" spans="23:24" x14ac:dyDescent="0.2">
      <c r="W23909" s="25"/>
      <c r="X23909" s="25"/>
    </row>
    <row r="23910" spans="23:24" x14ac:dyDescent="0.2">
      <c r="W23910" s="25"/>
      <c r="X23910" s="25"/>
    </row>
    <row r="23911" spans="23:24" x14ac:dyDescent="0.2">
      <c r="W23911" s="25"/>
      <c r="X23911" s="25"/>
    </row>
    <row r="23912" spans="23:24" x14ac:dyDescent="0.2">
      <c r="W23912" s="25"/>
      <c r="X23912" s="25"/>
    </row>
    <row r="23913" spans="23:24" x14ac:dyDescent="0.2">
      <c r="W23913" s="25"/>
      <c r="X23913" s="25"/>
    </row>
    <row r="23914" spans="23:24" x14ac:dyDescent="0.2">
      <c r="W23914" s="25"/>
      <c r="X23914" s="25"/>
    </row>
    <row r="23915" spans="23:24" x14ac:dyDescent="0.2">
      <c r="W23915" s="25"/>
      <c r="X23915" s="25"/>
    </row>
    <row r="23916" spans="23:24" x14ac:dyDescent="0.2">
      <c r="W23916" s="25"/>
      <c r="X23916" s="25"/>
    </row>
    <row r="23917" spans="23:24" x14ac:dyDescent="0.2">
      <c r="W23917" s="25"/>
      <c r="X23917" s="25"/>
    </row>
    <row r="23918" spans="23:24" x14ac:dyDescent="0.2">
      <c r="W23918" s="25"/>
      <c r="X23918" s="25"/>
    </row>
    <row r="23919" spans="23:24" x14ac:dyDescent="0.2">
      <c r="W23919" s="25"/>
      <c r="X23919" s="25"/>
    </row>
    <row r="23920" spans="23:24" x14ac:dyDescent="0.2">
      <c r="W23920" s="25"/>
      <c r="X23920" s="25"/>
    </row>
    <row r="23921" spans="23:24" x14ac:dyDescent="0.2">
      <c r="W23921" s="25"/>
      <c r="X23921" s="25"/>
    </row>
    <row r="23922" spans="23:24" x14ac:dyDescent="0.2">
      <c r="W23922" s="25"/>
      <c r="X23922" s="25"/>
    </row>
    <row r="23923" spans="23:24" x14ac:dyDescent="0.2">
      <c r="W23923" s="25"/>
      <c r="X23923" s="25"/>
    </row>
    <row r="23924" spans="23:24" x14ac:dyDescent="0.2">
      <c r="W23924" s="25"/>
      <c r="X23924" s="25"/>
    </row>
    <row r="23925" spans="23:24" x14ac:dyDescent="0.2">
      <c r="W23925" s="25"/>
      <c r="X23925" s="25"/>
    </row>
    <row r="23926" spans="23:24" x14ac:dyDescent="0.2">
      <c r="W23926" s="25"/>
      <c r="X23926" s="25"/>
    </row>
    <row r="23927" spans="23:24" x14ac:dyDescent="0.2">
      <c r="W23927" s="25"/>
      <c r="X23927" s="25"/>
    </row>
    <row r="23928" spans="23:24" x14ac:dyDescent="0.2">
      <c r="W23928" s="25"/>
      <c r="X23928" s="25"/>
    </row>
    <row r="23929" spans="23:24" x14ac:dyDescent="0.2">
      <c r="W23929" s="25"/>
      <c r="X23929" s="25"/>
    </row>
    <row r="23930" spans="23:24" x14ac:dyDescent="0.2">
      <c r="W23930" s="25"/>
      <c r="X23930" s="25"/>
    </row>
    <row r="23931" spans="23:24" x14ac:dyDescent="0.2">
      <c r="W23931" s="25"/>
      <c r="X23931" s="25"/>
    </row>
    <row r="23932" spans="23:24" x14ac:dyDescent="0.2">
      <c r="W23932" s="25"/>
      <c r="X23932" s="25"/>
    </row>
    <row r="23933" spans="23:24" x14ac:dyDescent="0.2">
      <c r="W23933" s="25"/>
      <c r="X23933" s="25"/>
    </row>
    <row r="23934" spans="23:24" x14ac:dyDescent="0.2">
      <c r="W23934" s="25"/>
      <c r="X23934" s="25"/>
    </row>
    <row r="23935" spans="23:24" x14ac:dyDescent="0.2">
      <c r="W23935" s="25"/>
      <c r="X23935" s="25"/>
    </row>
    <row r="23936" spans="23:24" x14ac:dyDescent="0.2">
      <c r="W23936" s="25"/>
      <c r="X23936" s="25"/>
    </row>
    <row r="23937" spans="23:24" x14ac:dyDescent="0.2">
      <c r="W23937" s="25"/>
      <c r="X23937" s="25"/>
    </row>
    <row r="23938" spans="23:24" x14ac:dyDescent="0.2">
      <c r="W23938" s="25"/>
      <c r="X23938" s="25"/>
    </row>
    <row r="23939" spans="23:24" x14ac:dyDescent="0.2">
      <c r="W23939" s="25"/>
      <c r="X23939" s="25"/>
    </row>
    <row r="23940" spans="23:24" x14ac:dyDescent="0.2">
      <c r="W23940" s="25"/>
      <c r="X23940" s="25"/>
    </row>
    <row r="23941" spans="23:24" x14ac:dyDescent="0.2">
      <c r="W23941" s="25"/>
      <c r="X23941" s="25"/>
    </row>
    <row r="23942" spans="23:24" x14ac:dyDescent="0.2">
      <c r="W23942" s="25"/>
      <c r="X23942" s="25"/>
    </row>
    <row r="23943" spans="23:24" x14ac:dyDescent="0.2">
      <c r="W23943" s="25"/>
      <c r="X23943" s="25"/>
    </row>
    <row r="23944" spans="23:24" x14ac:dyDescent="0.2">
      <c r="W23944" s="25"/>
      <c r="X23944" s="25"/>
    </row>
    <row r="23945" spans="23:24" x14ac:dyDescent="0.2">
      <c r="W23945" s="25"/>
      <c r="X23945" s="25"/>
    </row>
    <row r="23946" spans="23:24" x14ac:dyDescent="0.2">
      <c r="W23946" s="25"/>
      <c r="X23946" s="25"/>
    </row>
    <row r="23947" spans="23:24" x14ac:dyDescent="0.2">
      <c r="W23947" s="25"/>
      <c r="X23947" s="25"/>
    </row>
    <row r="23948" spans="23:24" x14ac:dyDescent="0.2">
      <c r="W23948" s="25"/>
      <c r="X23948" s="25"/>
    </row>
    <row r="23949" spans="23:24" x14ac:dyDescent="0.2">
      <c r="W23949" s="25"/>
      <c r="X23949" s="25"/>
    </row>
    <row r="23950" spans="23:24" x14ac:dyDescent="0.2">
      <c r="W23950" s="25"/>
      <c r="X23950" s="25"/>
    </row>
    <row r="23951" spans="23:24" x14ac:dyDescent="0.2">
      <c r="W23951" s="25"/>
      <c r="X23951" s="25"/>
    </row>
    <row r="23952" spans="23:24" x14ac:dyDescent="0.2">
      <c r="W23952" s="25"/>
      <c r="X23952" s="25"/>
    </row>
    <row r="23953" spans="23:24" x14ac:dyDescent="0.2">
      <c r="W23953" s="25"/>
      <c r="X23953" s="25"/>
    </row>
    <row r="23954" spans="23:24" x14ac:dyDescent="0.2">
      <c r="W23954" s="25"/>
      <c r="X23954" s="25"/>
    </row>
    <row r="23955" spans="23:24" x14ac:dyDescent="0.2">
      <c r="W23955" s="25"/>
      <c r="X23955" s="25"/>
    </row>
    <row r="23956" spans="23:24" x14ac:dyDescent="0.2">
      <c r="W23956" s="25"/>
      <c r="X23956" s="25"/>
    </row>
    <row r="23957" spans="23:24" x14ac:dyDescent="0.2">
      <c r="W23957" s="25"/>
      <c r="X23957" s="25"/>
    </row>
    <row r="23958" spans="23:24" x14ac:dyDescent="0.2">
      <c r="W23958" s="25"/>
      <c r="X23958" s="25"/>
    </row>
    <row r="23959" spans="23:24" x14ac:dyDescent="0.2">
      <c r="W23959" s="25"/>
      <c r="X23959" s="25"/>
    </row>
    <row r="23960" spans="23:24" x14ac:dyDescent="0.2">
      <c r="W23960" s="25"/>
      <c r="X23960" s="25"/>
    </row>
    <row r="23961" spans="23:24" x14ac:dyDescent="0.2">
      <c r="W23961" s="25"/>
      <c r="X23961" s="25"/>
    </row>
    <row r="23962" spans="23:24" x14ac:dyDescent="0.2">
      <c r="W23962" s="25"/>
      <c r="X23962" s="25"/>
    </row>
    <row r="23963" spans="23:24" x14ac:dyDescent="0.2">
      <c r="W23963" s="25"/>
      <c r="X23963" s="25"/>
    </row>
    <row r="23964" spans="23:24" x14ac:dyDescent="0.2">
      <c r="W23964" s="25"/>
      <c r="X23964" s="25"/>
    </row>
    <row r="23965" spans="23:24" x14ac:dyDescent="0.2">
      <c r="W23965" s="25"/>
      <c r="X23965" s="25"/>
    </row>
    <row r="23966" spans="23:24" x14ac:dyDescent="0.2">
      <c r="W23966" s="25"/>
      <c r="X23966" s="25"/>
    </row>
    <row r="23967" spans="23:24" x14ac:dyDescent="0.2">
      <c r="W23967" s="25"/>
      <c r="X23967" s="25"/>
    </row>
    <row r="23968" spans="23:24" x14ac:dyDescent="0.2">
      <c r="W23968" s="25"/>
      <c r="X23968" s="25"/>
    </row>
    <row r="23969" spans="23:24" x14ac:dyDescent="0.2">
      <c r="W23969" s="25"/>
      <c r="X23969" s="25"/>
    </row>
    <row r="23970" spans="23:24" x14ac:dyDescent="0.2">
      <c r="W23970" s="25"/>
      <c r="X23970" s="25"/>
    </row>
    <row r="23971" spans="23:24" x14ac:dyDescent="0.2">
      <c r="W23971" s="25"/>
      <c r="X23971" s="25"/>
    </row>
    <row r="23972" spans="23:24" x14ac:dyDescent="0.2">
      <c r="W23972" s="25"/>
      <c r="X23972" s="25"/>
    </row>
    <row r="23973" spans="23:24" x14ac:dyDescent="0.2">
      <c r="W23973" s="25"/>
      <c r="X23973" s="25"/>
    </row>
    <row r="23974" spans="23:24" x14ac:dyDescent="0.2">
      <c r="W23974" s="25"/>
      <c r="X23974" s="25"/>
    </row>
    <row r="23975" spans="23:24" x14ac:dyDescent="0.2">
      <c r="W23975" s="25"/>
      <c r="X23975" s="25"/>
    </row>
    <row r="23976" spans="23:24" x14ac:dyDescent="0.2">
      <c r="W23976" s="25"/>
      <c r="X23976" s="25"/>
    </row>
    <row r="23977" spans="23:24" x14ac:dyDescent="0.2">
      <c r="W23977" s="25"/>
      <c r="X23977" s="25"/>
    </row>
    <row r="23978" spans="23:24" x14ac:dyDescent="0.2">
      <c r="W23978" s="25"/>
      <c r="X23978" s="25"/>
    </row>
    <row r="23979" spans="23:24" x14ac:dyDescent="0.2">
      <c r="W23979" s="25"/>
      <c r="X23979" s="25"/>
    </row>
    <row r="23980" spans="23:24" x14ac:dyDescent="0.2">
      <c r="W23980" s="25"/>
      <c r="X23980" s="25"/>
    </row>
    <row r="23981" spans="23:24" x14ac:dyDescent="0.2">
      <c r="W23981" s="25"/>
      <c r="X23981" s="25"/>
    </row>
    <row r="23982" spans="23:24" x14ac:dyDescent="0.2">
      <c r="W23982" s="25"/>
      <c r="X23982" s="25"/>
    </row>
    <row r="23983" spans="23:24" x14ac:dyDescent="0.2">
      <c r="W23983" s="25"/>
      <c r="X23983" s="25"/>
    </row>
    <row r="23984" spans="23:24" x14ac:dyDescent="0.2">
      <c r="W23984" s="25"/>
      <c r="X23984" s="25"/>
    </row>
    <row r="23985" spans="23:24" x14ac:dyDescent="0.2">
      <c r="W23985" s="25"/>
      <c r="X23985" s="25"/>
    </row>
    <row r="23986" spans="23:24" x14ac:dyDescent="0.2">
      <c r="W23986" s="25"/>
      <c r="X23986" s="25"/>
    </row>
    <row r="23987" spans="23:24" x14ac:dyDescent="0.2">
      <c r="W23987" s="25"/>
      <c r="X23987" s="25"/>
    </row>
    <row r="23988" spans="23:24" x14ac:dyDescent="0.2">
      <c r="W23988" s="25"/>
      <c r="X23988" s="25"/>
    </row>
    <row r="23989" spans="23:24" x14ac:dyDescent="0.2">
      <c r="W23989" s="25"/>
      <c r="X23989" s="25"/>
    </row>
    <row r="23990" spans="23:24" x14ac:dyDescent="0.2">
      <c r="W23990" s="25"/>
      <c r="X23990" s="25"/>
    </row>
    <row r="23991" spans="23:24" x14ac:dyDescent="0.2">
      <c r="W23991" s="25"/>
      <c r="X23991" s="25"/>
    </row>
    <row r="23992" spans="23:24" x14ac:dyDescent="0.2">
      <c r="W23992" s="25"/>
      <c r="X23992" s="25"/>
    </row>
    <row r="23993" spans="23:24" x14ac:dyDescent="0.2">
      <c r="W23993" s="25"/>
      <c r="X23993" s="25"/>
    </row>
    <row r="23994" spans="23:24" x14ac:dyDescent="0.2">
      <c r="W23994" s="25"/>
      <c r="X23994" s="25"/>
    </row>
    <row r="23995" spans="23:24" x14ac:dyDescent="0.2">
      <c r="W23995" s="25"/>
      <c r="X23995" s="25"/>
    </row>
    <row r="23996" spans="23:24" x14ac:dyDescent="0.2">
      <c r="W23996" s="25"/>
      <c r="X23996" s="25"/>
    </row>
    <row r="23997" spans="23:24" x14ac:dyDescent="0.2">
      <c r="W23997" s="25"/>
      <c r="X23997" s="25"/>
    </row>
    <row r="23998" spans="23:24" x14ac:dyDescent="0.2">
      <c r="W23998" s="25"/>
      <c r="X23998" s="25"/>
    </row>
    <row r="23999" spans="23:24" x14ac:dyDescent="0.2">
      <c r="W23999" s="25"/>
      <c r="X23999" s="25"/>
    </row>
    <row r="24000" spans="23:24" x14ac:dyDescent="0.2">
      <c r="W24000" s="25"/>
      <c r="X24000" s="25"/>
    </row>
    <row r="24001" spans="23:24" x14ac:dyDescent="0.2">
      <c r="W24001" s="25"/>
      <c r="X24001" s="25"/>
    </row>
    <row r="24002" spans="23:24" x14ac:dyDescent="0.2">
      <c r="W24002" s="25"/>
      <c r="X24002" s="25"/>
    </row>
    <row r="24003" spans="23:24" x14ac:dyDescent="0.2">
      <c r="W24003" s="25"/>
      <c r="X24003" s="25"/>
    </row>
    <row r="24004" spans="23:24" x14ac:dyDescent="0.2">
      <c r="W24004" s="25"/>
      <c r="X24004" s="25"/>
    </row>
    <row r="24005" spans="23:24" x14ac:dyDescent="0.2">
      <c r="W24005" s="25"/>
      <c r="X24005" s="25"/>
    </row>
    <row r="24006" spans="23:24" x14ac:dyDescent="0.2">
      <c r="W24006" s="25"/>
      <c r="X24006" s="25"/>
    </row>
    <row r="24007" spans="23:24" x14ac:dyDescent="0.2">
      <c r="W24007" s="25"/>
      <c r="X24007" s="25"/>
    </row>
    <row r="24008" spans="23:24" x14ac:dyDescent="0.2">
      <c r="W24008" s="25"/>
      <c r="X24008" s="25"/>
    </row>
    <row r="24009" spans="23:24" x14ac:dyDescent="0.2">
      <c r="W24009" s="25"/>
      <c r="X24009" s="25"/>
    </row>
    <row r="24010" spans="23:24" x14ac:dyDescent="0.2">
      <c r="W24010" s="25"/>
      <c r="X24010" s="25"/>
    </row>
    <row r="24011" spans="23:24" x14ac:dyDescent="0.2">
      <c r="W24011" s="25"/>
      <c r="X24011" s="25"/>
    </row>
    <row r="24012" spans="23:24" x14ac:dyDescent="0.2">
      <c r="W24012" s="25"/>
      <c r="X24012" s="25"/>
    </row>
    <row r="24013" spans="23:24" x14ac:dyDescent="0.2">
      <c r="W24013" s="25"/>
      <c r="X24013" s="25"/>
    </row>
    <row r="24014" spans="23:24" x14ac:dyDescent="0.2">
      <c r="W24014" s="25"/>
      <c r="X24014" s="25"/>
    </row>
    <row r="24015" spans="23:24" x14ac:dyDescent="0.2">
      <c r="W24015" s="25"/>
      <c r="X24015" s="25"/>
    </row>
    <row r="24016" spans="23:24" x14ac:dyDescent="0.2">
      <c r="W24016" s="25"/>
      <c r="X24016" s="25"/>
    </row>
    <row r="24017" spans="23:24" x14ac:dyDescent="0.2">
      <c r="W24017" s="25"/>
      <c r="X24017" s="25"/>
    </row>
    <row r="24018" spans="23:24" x14ac:dyDescent="0.2">
      <c r="W24018" s="25"/>
      <c r="X24018" s="25"/>
    </row>
    <row r="24019" spans="23:24" x14ac:dyDescent="0.2">
      <c r="W24019" s="25"/>
      <c r="X24019" s="25"/>
    </row>
    <row r="24020" spans="23:24" x14ac:dyDescent="0.2">
      <c r="W24020" s="25"/>
      <c r="X24020" s="25"/>
    </row>
    <row r="24021" spans="23:24" x14ac:dyDescent="0.2">
      <c r="W24021" s="25"/>
      <c r="X24021" s="25"/>
    </row>
    <row r="24022" spans="23:24" x14ac:dyDescent="0.2">
      <c r="W24022" s="25"/>
      <c r="X24022" s="25"/>
    </row>
    <row r="24023" spans="23:24" x14ac:dyDescent="0.2">
      <c r="W24023" s="25"/>
      <c r="X24023" s="25"/>
    </row>
    <row r="24024" spans="23:24" x14ac:dyDescent="0.2">
      <c r="W24024" s="25"/>
      <c r="X24024" s="25"/>
    </row>
    <row r="24025" spans="23:24" x14ac:dyDescent="0.2">
      <c r="W24025" s="25"/>
      <c r="X24025" s="25"/>
    </row>
    <row r="24026" spans="23:24" x14ac:dyDescent="0.2">
      <c r="W24026" s="25"/>
      <c r="X24026" s="25"/>
    </row>
    <row r="24027" spans="23:24" x14ac:dyDescent="0.2">
      <c r="W24027" s="25"/>
      <c r="X24027" s="25"/>
    </row>
    <row r="24028" spans="23:24" x14ac:dyDescent="0.2">
      <c r="W24028" s="25"/>
      <c r="X24028" s="25"/>
    </row>
    <row r="24029" spans="23:24" x14ac:dyDescent="0.2">
      <c r="W24029" s="25"/>
      <c r="X24029" s="25"/>
    </row>
    <row r="24030" spans="23:24" x14ac:dyDescent="0.2">
      <c r="W24030" s="25"/>
      <c r="X24030" s="25"/>
    </row>
    <row r="24031" spans="23:24" x14ac:dyDescent="0.2">
      <c r="W24031" s="25"/>
      <c r="X24031" s="25"/>
    </row>
    <row r="24032" spans="23:24" x14ac:dyDescent="0.2">
      <c r="W24032" s="25"/>
      <c r="X24032" s="25"/>
    </row>
    <row r="24033" spans="23:24" x14ac:dyDescent="0.2">
      <c r="W24033" s="25"/>
      <c r="X24033" s="25"/>
    </row>
    <row r="24034" spans="23:24" x14ac:dyDescent="0.2">
      <c r="W24034" s="25"/>
      <c r="X24034" s="25"/>
    </row>
    <row r="24035" spans="23:24" x14ac:dyDescent="0.2">
      <c r="W24035" s="25"/>
      <c r="X24035" s="25"/>
    </row>
    <row r="24036" spans="23:24" x14ac:dyDescent="0.2">
      <c r="W24036" s="25"/>
      <c r="X24036" s="25"/>
    </row>
    <row r="24037" spans="23:24" x14ac:dyDescent="0.2">
      <c r="W24037" s="25"/>
      <c r="X24037" s="25"/>
    </row>
    <row r="24038" spans="23:24" x14ac:dyDescent="0.2">
      <c r="W24038" s="25"/>
      <c r="X24038" s="25"/>
    </row>
    <row r="24039" spans="23:24" x14ac:dyDescent="0.2">
      <c r="W24039" s="25"/>
      <c r="X24039" s="25"/>
    </row>
    <row r="24040" spans="23:24" x14ac:dyDescent="0.2">
      <c r="W24040" s="25"/>
      <c r="X24040" s="25"/>
    </row>
    <row r="24041" spans="23:24" x14ac:dyDescent="0.2">
      <c r="W24041" s="25"/>
      <c r="X24041" s="25"/>
    </row>
    <row r="24042" spans="23:24" x14ac:dyDescent="0.2">
      <c r="W24042" s="25"/>
      <c r="X24042" s="25"/>
    </row>
    <row r="24043" spans="23:24" x14ac:dyDescent="0.2">
      <c r="W24043" s="25"/>
      <c r="X24043" s="25"/>
    </row>
    <row r="24044" spans="23:24" x14ac:dyDescent="0.2">
      <c r="W24044" s="25"/>
      <c r="X24044" s="25"/>
    </row>
    <row r="24045" spans="23:24" x14ac:dyDescent="0.2">
      <c r="W24045" s="25"/>
      <c r="X24045" s="25"/>
    </row>
    <row r="24046" spans="23:24" x14ac:dyDescent="0.2">
      <c r="W24046" s="25"/>
      <c r="X24046" s="25"/>
    </row>
    <row r="24047" spans="23:24" x14ac:dyDescent="0.2">
      <c r="W24047" s="25"/>
      <c r="X24047" s="25"/>
    </row>
    <row r="24048" spans="23:24" x14ac:dyDescent="0.2">
      <c r="W24048" s="25"/>
      <c r="X24048" s="25"/>
    </row>
    <row r="24049" spans="23:24" x14ac:dyDescent="0.2">
      <c r="W24049" s="25"/>
      <c r="X24049" s="25"/>
    </row>
    <row r="24050" spans="23:24" x14ac:dyDescent="0.2">
      <c r="W24050" s="25"/>
      <c r="X24050" s="25"/>
    </row>
    <row r="24051" spans="23:24" x14ac:dyDescent="0.2">
      <c r="W24051" s="25"/>
      <c r="X24051" s="25"/>
    </row>
    <row r="24052" spans="23:24" x14ac:dyDescent="0.2">
      <c r="W24052" s="25"/>
      <c r="X24052" s="25"/>
    </row>
    <row r="24053" spans="23:24" x14ac:dyDescent="0.2">
      <c r="W24053" s="25"/>
      <c r="X24053" s="25"/>
    </row>
    <row r="24054" spans="23:24" x14ac:dyDescent="0.2">
      <c r="W24054" s="25"/>
      <c r="X24054" s="25"/>
    </row>
    <row r="24055" spans="23:24" x14ac:dyDescent="0.2">
      <c r="W24055" s="25"/>
      <c r="X24055" s="25"/>
    </row>
    <row r="24056" spans="23:24" x14ac:dyDescent="0.2">
      <c r="W24056" s="25"/>
      <c r="X24056" s="25"/>
    </row>
    <row r="24057" spans="23:24" x14ac:dyDescent="0.2">
      <c r="W24057" s="25"/>
      <c r="X24057" s="25"/>
    </row>
    <row r="24058" spans="23:24" x14ac:dyDescent="0.2">
      <c r="W24058" s="25"/>
      <c r="X24058" s="25"/>
    </row>
    <row r="24059" spans="23:24" x14ac:dyDescent="0.2">
      <c r="W24059" s="25"/>
      <c r="X24059" s="25"/>
    </row>
    <row r="24060" spans="23:24" x14ac:dyDescent="0.2">
      <c r="W24060" s="25"/>
      <c r="X24060" s="25"/>
    </row>
    <row r="24061" spans="23:24" x14ac:dyDescent="0.2">
      <c r="W24061" s="25"/>
      <c r="X24061" s="25"/>
    </row>
    <row r="24062" spans="23:24" x14ac:dyDescent="0.2">
      <c r="W24062" s="25"/>
      <c r="X24062" s="25"/>
    </row>
    <row r="24063" spans="23:24" x14ac:dyDescent="0.2">
      <c r="W24063" s="25"/>
      <c r="X24063" s="25"/>
    </row>
    <row r="24064" spans="23:24" x14ac:dyDescent="0.2">
      <c r="W24064" s="25"/>
      <c r="X24064" s="25"/>
    </row>
    <row r="24065" spans="23:24" x14ac:dyDescent="0.2">
      <c r="W24065" s="25"/>
      <c r="X24065" s="25"/>
    </row>
    <row r="24066" spans="23:24" x14ac:dyDescent="0.2">
      <c r="W24066" s="25"/>
      <c r="X24066" s="25"/>
    </row>
    <row r="24067" spans="23:24" x14ac:dyDescent="0.2">
      <c r="W24067" s="25"/>
      <c r="X24067" s="25"/>
    </row>
    <row r="24068" spans="23:24" x14ac:dyDescent="0.2">
      <c r="W24068" s="25"/>
      <c r="X24068" s="25"/>
    </row>
    <row r="24069" spans="23:24" x14ac:dyDescent="0.2">
      <c r="W24069" s="25"/>
      <c r="X24069" s="25"/>
    </row>
    <row r="24070" spans="23:24" x14ac:dyDescent="0.2">
      <c r="W24070" s="25"/>
      <c r="X24070" s="25"/>
    </row>
    <row r="24071" spans="23:24" x14ac:dyDescent="0.2">
      <c r="W24071" s="25"/>
      <c r="X24071" s="25"/>
    </row>
    <row r="24072" spans="23:24" x14ac:dyDescent="0.2">
      <c r="W24072" s="25"/>
      <c r="X24072" s="25"/>
    </row>
    <row r="24073" spans="23:24" x14ac:dyDescent="0.2">
      <c r="W24073" s="25"/>
      <c r="X24073" s="25"/>
    </row>
    <row r="24074" spans="23:24" x14ac:dyDescent="0.2">
      <c r="W24074" s="25"/>
      <c r="X24074" s="25"/>
    </row>
    <row r="24075" spans="23:24" x14ac:dyDescent="0.2">
      <c r="W24075" s="25"/>
      <c r="X24075" s="25"/>
    </row>
    <row r="24076" spans="23:24" x14ac:dyDescent="0.2">
      <c r="W24076" s="25"/>
      <c r="X24076" s="25"/>
    </row>
    <row r="24077" spans="23:24" x14ac:dyDescent="0.2">
      <c r="W24077" s="25"/>
      <c r="X24077" s="25"/>
    </row>
    <row r="24078" spans="23:24" x14ac:dyDescent="0.2">
      <c r="W24078" s="25"/>
      <c r="X24078" s="25"/>
    </row>
    <row r="24079" spans="23:24" x14ac:dyDescent="0.2">
      <c r="W24079" s="25"/>
      <c r="X24079" s="25"/>
    </row>
    <row r="24080" spans="23:24" x14ac:dyDescent="0.2">
      <c r="W24080" s="25"/>
      <c r="X24080" s="25"/>
    </row>
    <row r="24081" spans="23:24" x14ac:dyDescent="0.2">
      <c r="W24081" s="25"/>
      <c r="X24081" s="25"/>
    </row>
    <row r="24082" spans="23:24" x14ac:dyDescent="0.2">
      <c r="W24082" s="25"/>
      <c r="X24082" s="25"/>
    </row>
    <row r="24083" spans="23:24" x14ac:dyDescent="0.2">
      <c r="W24083" s="25"/>
      <c r="X24083" s="25"/>
    </row>
    <row r="24084" spans="23:24" x14ac:dyDescent="0.2">
      <c r="W24084" s="25"/>
      <c r="X24084" s="25"/>
    </row>
    <row r="24085" spans="23:24" x14ac:dyDescent="0.2">
      <c r="W24085" s="25"/>
      <c r="X24085" s="25"/>
    </row>
    <row r="24086" spans="23:24" x14ac:dyDescent="0.2">
      <c r="W24086" s="25"/>
      <c r="X24086" s="25"/>
    </row>
    <row r="24087" spans="23:24" x14ac:dyDescent="0.2">
      <c r="W24087" s="25"/>
      <c r="X24087" s="25"/>
    </row>
    <row r="24088" spans="23:24" x14ac:dyDescent="0.2">
      <c r="W24088" s="25"/>
      <c r="X24088" s="25"/>
    </row>
    <row r="24089" spans="23:24" x14ac:dyDescent="0.2">
      <c r="W24089" s="25"/>
      <c r="X24089" s="25"/>
    </row>
    <row r="24090" spans="23:24" x14ac:dyDescent="0.2">
      <c r="W24090" s="25"/>
      <c r="X24090" s="25"/>
    </row>
    <row r="24091" spans="23:24" x14ac:dyDescent="0.2">
      <c r="W24091" s="25"/>
      <c r="X24091" s="25"/>
    </row>
    <row r="24092" spans="23:24" x14ac:dyDescent="0.2">
      <c r="W24092" s="25"/>
      <c r="X24092" s="25"/>
    </row>
    <row r="24093" spans="23:24" x14ac:dyDescent="0.2">
      <c r="W24093" s="25"/>
      <c r="X24093" s="25"/>
    </row>
    <row r="24094" spans="23:24" x14ac:dyDescent="0.2">
      <c r="W24094" s="25"/>
      <c r="X24094" s="25"/>
    </row>
    <row r="24095" spans="23:24" x14ac:dyDescent="0.2">
      <c r="W24095" s="25"/>
      <c r="X24095" s="25"/>
    </row>
    <row r="24096" spans="23:24" x14ac:dyDescent="0.2">
      <c r="W24096" s="25"/>
      <c r="X24096" s="25"/>
    </row>
    <row r="24097" spans="23:24" x14ac:dyDescent="0.2">
      <c r="W24097" s="25"/>
      <c r="X24097" s="25"/>
    </row>
    <row r="24098" spans="23:24" x14ac:dyDescent="0.2">
      <c r="W24098" s="25"/>
      <c r="X24098" s="25"/>
    </row>
    <row r="24099" spans="23:24" x14ac:dyDescent="0.2">
      <c r="W24099" s="25"/>
      <c r="X24099" s="25"/>
    </row>
    <row r="24100" spans="23:24" x14ac:dyDescent="0.2">
      <c r="W24100" s="25"/>
      <c r="X24100" s="25"/>
    </row>
    <row r="24101" spans="23:24" x14ac:dyDescent="0.2">
      <c r="W24101" s="25"/>
      <c r="X24101" s="25"/>
    </row>
    <row r="24102" spans="23:24" x14ac:dyDescent="0.2">
      <c r="W24102" s="25"/>
      <c r="X24102" s="25"/>
    </row>
    <row r="24103" spans="23:24" x14ac:dyDescent="0.2">
      <c r="W24103" s="25"/>
      <c r="X24103" s="25"/>
    </row>
    <row r="24104" spans="23:24" x14ac:dyDescent="0.2">
      <c r="W24104" s="25"/>
      <c r="X24104" s="25"/>
    </row>
    <row r="24105" spans="23:24" x14ac:dyDescent="0.2">
      <c r="W24105" s="25"/>
      <c r="X24105" s="25"/>
    </row>
    <row r="24106" spans="23:24" x14ac:dyDescent="0.2">
      <c r="W24106" s="25"/>
      <c r="X24106" s="25"/>
    </row>
    <row r="24107" spans="23:24" x14ac:dyDescent="0.2">
      <c r="W24107" s="25"/>
      <c r="X24107" s="25"/>
    </row>
    <row r="24108" spans="23:24" x14ac:dyDescent="0.2">
      <c r="W24108" s="25"/>
      <c r="X24108" s="25"/>
    </row>
    <row r="24109" spans="23:24" x14ac:dyDescent="0.2">
      <c r="W24109" s="25"/>
      <c r="X24109" s="25"/>
    </row>
    <row r="24110" spans="23:24" x14ac:dyDescent="0.2">
      <c r="W24110" s="25"/>
      <c r="X24110" s="25"/>
    </row>
    <row r="24111" spans="23:24" x14ac:dyDescent="0.2">
      <c r="W24111" s="25"/>
      <c r="X24111" s="25"/>
    </row>
    <row r="24112" spans="23:24" x14ac:dyDescent="0.2">
      <c r="W24112" s="25"/>
      <c r="X24112" s="25"/>
    </row>
    <row r="24113" spans="23:24" x14ac:dyDescent="0.2">
      <c r="W24113" s="25"/>
      <c r="X24113" s="25"/>
    </row>
    <row r="24114" spans="23:24" x14ac:dyDescent="0.2">
      <c r="W24114" s="25"/>
      <c r="X24114" s="25"/>
    </row>
    <row r="24115" spans="23:24" x14ac:dyDescent="0.2">
      <c r="W24115" s="25"/>
      <c r="X24115" s="25"/>
    </row>
    <row r="24116" spans="23:24" x14ac:dyDescent="0.2">
      <c r="W24116" s="25"/>
      <c r="X24116" s="25"/>
    </row>
    <row r="24117" spans="23:24" x14ac:dyDescent="0.2">
      <c r="W24117" s="25"/>
      <c r="X24117" s="25"/>
    </row>
    <row r="24118" spans="23:24" x14ac:dyDescent="0.2">
      <c r="W24118" s="25"/>
      <c r="X24118" s="25"/>
    </row>
    <row r="24119" spans="23:24" x14ac:dyDescent="0.2">
      <c r="W24119" s="25"/>
      <c r="X24119" s="25"/>
    </row>
    <row r="24120" spans="23:24" x14ac:dyDescent="0.2">
      <c r="W24120" s="25"/>
      <c r="X24120" s="25"/>
    </row>
    <row r="24121" spans="23:24" x14ac:dyDescent="0.2">
      <c r="W24121" s="25"/>
      <c r="X24121" s="25"/>
    </row>
    <row r="24122" spans="23:24" x14ac:dyDescent="0.2">
      <c r="W24122" s="25"/>
      <c r="X24122" s="25"/>
    </row>
    <row r="24123" spans="23:24" x14ac:dyDescent="0.2">
      <c r="W24123" s="25"/>
      <c r="X24123" s="25"/>
    </row>
    <row r="24124" spans="23:24" x14ac:dyDescent="0.2">
      <c r="W24124" s="25"/>
      <c r="X24124" s="25"/>
    </row>
    <row r="24125" spans="23:24" x14ac:dyDescent="0.2">
      <c r="W24125" s="25"/>
      <c r="X24125" s="25"/>
    </row>
    <row r="24126" spans="23:24" x14ac:dyDescent="0.2">
      <c r="W24126" s="25"/>
      <c r="X24126" s="25"/>
    </row>
    <row r="24127" spans="23:24" x14ac:dyDescent="0.2">
      <c r="W24127" s="25"/>
      <c r="X24127" s="25"/>
    </row>
    <row r="24128" spans="23:24" x14ac:dyDescent="0.2">
      <c r="W24128" s="25"/>
      <c r="X24128" s="25"/>
    </row>
    <row r="24129" spans="23:24" x14ac:dyDescent="0.2">
      <c r="W24129" s="25"/>
      <c r="X24129" s="25"/>
    </row>
    <row r="24130" spans="23:24" x14ac:dyDescent="0.2">
      <c r="W24130" s="25"/>
      <c r="X24130" s="25"/>
    </row>
    <row r="24131" spans="23:24" x14ac:dyDescent="0.2">
      <c r="W24131" s="25"/>
      <c r="X24131" s="25"/>
    </row>
    <row r="24132" spans="23:24" x14ac:dyDescent="0.2">
      <c r="W24132" s="25"/>
      <c r="X24132" s="25"/>
    </row>
    <row r="24133" spans="23:24" x14ac:dyDescent="0.2">
      <c r="W24133" s="25"/>
      <c r="X24133" s="25"/>
    </row>
    <row r="24134" spans="23:24" x14ac:dyDescent="0.2">
      <c r="W24134" s="25"/>
      <c r="X24134" s="25"/>
    </row>
    <row r="24135" spans="23:24" x14ac:dyDescent="0.2">
      <c r="W24135" s="25"/>
      <c r="X24135" s="25"/>
    </row>
    <row r="24136" spans="23:24" x14ac:dyDescent="0.2">
      <c r="W24136" s="25"/>
      <c r="X24136" s="25"/>
    </row>
    <row r="24137" spans="23:24" x14ac:dyDescent="0.2">
      <c r="W24137" s="25"/>
      <c r="X24137" s="25"/>
    </row>
    <row r="24138" spans="23:24" x14ac:dyDescent="0.2">
      <c r="W24138" s="25"/>
      <c r="X24138" s="25"/>
    </row>
    <row r="24139" spans="23:24" x14ac:dyDescent="0.2">
      <c r="W24139" s="25"/>
      <c r="X24139" s="25"/>
    </row>
    <row r="24140" spans="23:24" x14ac:dyDescent="0.2">
      <c r="W24140" s="25"/>
      <c r="X24140" s="25"/>
    </row>
    <row r="24141" spans="23:24" x14ac:dyDescent="0.2">
      <c r="W24141" s="25"/>
      <c r="X24141" s="25"/>
    </row>
    <row r="24142" spans="23:24" x14ac:dyDescent="0.2">
      <c r="W24142" s="25"/>
      <c r="X24142" s="25"/>
    </row>
    <row r="24143" spans="23:24" x14ac:dyDescent="0.2">
      <c r="W24143" s="25"/>
      <c r="X24143" s="25"/>
    </row>
    <row r="24144" spans="23:24" x14ac:dyDescent="0.2">
      <c r="W24144" s="25"/>
      <c r="X24144" s="25"/>
    </row>
    <row r="24145" spans="23:24" x14ac:dyDescent="0.2">
      <c r="W24145" s="25"/>
      <c r="X24145" s="25"/>
    </row>
    <row r="24146" spans="23:24" x14ac:dyDescent="0.2">
      <c r="W24146" s="25"/>
      <c r="X24146" s="25"/>
    </row>
    <row r="24147" spans="23:24" x14ac:dyDescent="0.2">
      <c r="W24147" s="25"/>
      <c r="X24147" s="25"/>
    </row>
    <row r="24148" spans="23:24" x14ac:dyDescent="0.2">
      <c r="W24148" s="25"/>
      <c r="X24148" s="25"/>
    </row>
    <row r="24149" spans="23:24" x14ac:dyDescent="0.2">
      <c r="W24149" s="25"/>
      <c r="X24149" s="25"/>
    </row>
    <row r="24150" spans="23:24" x14ac:dyDescent="0.2">
      <c r="W24150" s="25"/>
      <c r="X24150" s="25"/>
    </row>
    <row r="24151" spans="23:24" x14ac:dyDescent="0.2">
      <c r="W24151" s="25"/>
      <c r="X24151" s="25"/>
    </row>
    <row r="24152" spans="23:24" x14ac:dyDescent="0.2">
      <c r="W24152" s="25"/>
      <c r="X24152" s="25"/>
    </row>
    <row r="24153" spans="23:24" x14ac:dyDescent="0.2">
      <c r="W24153" s="25"/>
      <c r="X24153" s="25"/>
    </row>
    <row r="24154" spans="23:24" x14ac:dyDescent="0.2">
      <c r="W24154" s="25"/>
      <c r="X24154" s="25"/>
    </row>
    <row r="24155" spans="23:24" x14ac:dyDescent="0.2">
      <c r="W24155" s="25"/>
      <c r="X24155" s="25"/>
    </row>
    <row r="24156" spans="23:24" x14ac:dyDescent="0.2">
      <c r="W24156" s="25"/>
      <c r="X24156" s="25"/>
    </row>
    <row r="24157" spans="23:24" x14ac:dyDescent="0.2">
      <c r="W24157" s="25"/>
      <c r="X24157" s="25"/>
    </row>
    <row r="24158" spans="23:24" x14ac:dyDescent="0.2">
      <c r="W24158" s="25"/>
      <c r="X24158" s="25"/>
    </row>
    <row r="24159" spans="23:24" x14ac:dyDescent="0.2">
      <c r="W24159" s="25"/>
      <c r="X24159" s="25"/>
    </row>
    <row r="24160" spans="23:24" x14ac:dyDescent="0.2">
      <c r="W24160" s="25"/>
      <c r="X24160" s="25"/>
    </row>
    <row r="24161" spans="23:24" x14ac:dyDescent="0.2">
      <c r="W24161" s="25"/>
      <c r="X24161" s="25"/>
    </row>
    <row r="24162" spans="23:24" x14ac:dyDescent="0.2">
      <c r="W24162" s="25"/>
      <c r="X24162" s="25"/>
    </row>
    <row r="24163" spans="23:24" x14ac:dyDescent="0.2">
      <c r="W24163" s="25"/>
      <c r="X24163" s="25"/>
    </row>
    <row r="24164" spans="23:24" x14ac:dyDescent="0.2">
      <c r="W24164" s="25"/>
      <c r="X24164" s="25"/>
    </row>
    <row r="24165" spans="23:24" x14ac:dyDescent="0.2">
      <c r="W24165" s="25"/>
      <c r="X24165" s="25"/>
    </row>
    <row r="24166" spans="23:24" x14ac:dyDescent="0.2">
      <c r="W24166" s="25"/>
      <c r="X24166" s="25"/>
    </row>
    <row r="24167" spans="23:24" x14ac:dyDescent="0.2">
      <c r="W24167" s="25"/>
      <c r="X24167" s="25"/>
    </row>
    <row r="24168" spans="23:24" x14ac:dyDescent="0.2">
      <c r="W24168" s="25"/>
      <c r="X24168" s="25"/>
    </row>
    <row r="24169" spans="23:24" x14ac:dyDescent="0.2">
      <c r="W24169" s="25"/>
      <c r="X24169" s="25"/>
    </row>
    <row r="24170" spans="23:24" x14ac:dyDescent="0.2">
      <c r="W24170" s="25"/>
      <c r="X24170" s="25"/>
    </row>
    <row r="24171" spans="23:24" x14ac:dyDescent="0.2">
      <c r="W24171" s="25"/>
      <c r="X24171" s="25"/>
    </row>
    <row r="24172" spans="23:24" x14ac:dyDescent="0.2">
      <c r="W24172" s="25"/>
      <c r="X24172" s="25"/>
    </row>
    <row r="24173" spans="23:24" x14ac:dyDescent="0.2">
      <c r="W24173" s="25"/>
      <c r="X24173" s="25"/>
    </row>
    <row r="24174" spans="23:24" x14ac:dyDescent="0.2">
      <c r="W24174" s="25"/>
      <c r="X24174" s="25"/>
    </row>
    <row r="24175" spans="23:24" x14ac:dyDescent="0.2">
      <c r="W24175" s="25"/>
      <c r="X24175" s="25"/>
    </row>
    <row r="24176" spans="23:24" x14ac:dyDescent="0.2">
      <c r="W24176" s="25"/>
      <c r="X24176" s="25"/>
    </row>
    <row r="24177" spans="23:24" x14ac:dyDescent="0.2">
      <c r="W24177" s="25"/>
      <c r="X24177" s="25"/>
    </row>
    <row r="24178" spans="23:24" x14ac:dyDescent="0.2">
      <c r="W24178" s="25"/>
      <c r="X24178" s="25"/>
    </row>
    <row r="24179" spans="23:24" x14ac:dyDescent="0.2">
      <c r="W24179" s="25"/>
      <c r="X24179" s="25"/>
    </row>
    <row r="24180" spans="23:24" x14ac:dyDescent="0.2">
      <c r="W24180" s="25"/>
      <c r="X24180" s="25"/>
    </row>
    <row r="24181" spans="23:24" x14ac:dyDescent="0.2">
      <c r="W24181" s="25"/>
      <c r="X24181" s="25"/>
    </row>
    <row r="24182" spans="23:24" x14ac:dyDescent="0.2">
      <c r="W24182" s="25"/>
      <c r="X24182" s="25"/>
    </row>
    <row r="24183" spans="23:24" x14ac:dyDescent="0.2">
      <c r="W24183" s="25"/>
      <c r="X24183" s="25"/>
    </row>
    <row r="24184" spans="23:24" x14ac:dyDescent="0.2">
      <c r="W24184" s="25"/>
      <c r="X24184" s="25"/>
    </row>
    <row r="24185" spans="23:24" x14ac:dyDescent="0.2">
      <c r="W24185" s="25"/>
      <c r="X24185" s="25"/>
    </row>
    <row r="24186" spans="23:24" x14ac:dyDescent="0.2">
      <c r="W24186" s="25"/>
      <c r="X24186" s="25"/>
    </row>
    <row r="24187" spans="23:24" x14ac:dyDescent="0.2">
      <c r="W24187" s="25"/>
      <c r="X24187" s="25"/>
    </row>
    <row r="24188" spans="23:24" x14ac:dyDescent="0.2">
      <c r="W24188" s="25"/>
      <c r="X24188" s="25"/>
    </row>
    <row r="24189" spans="23:24" x14ac:dyDescent="0.2">
      <c r="W24189" s="25"/>
      <c r="X24189" s="25"/>
    </row>
    <row r="24190" spans="23:24" x14ac:dyDescent="0.2">
      <c r="W24190" s="25"/>
      <c r="X24190" s="25"/>
    </row>
    <row r="24191" spans="23:24" x14ac:dyDescent="0.2">
      <c r="W24191" s="25"/>
      <c r="X24191" s="25"/>
    </row>
    <row r="24192" spans="23:24" x14ac:dyDescent="0.2">
      <c r="W24192" s="25"/>
      <c r="X24192" s="25"/>
    </row>
    <row r="24193" spans="23:24" x14ac:dyDescent="0.2">
      <c r="W24193" s="25"/>
      <c r="X24193" s="25"/>
    </row>
    <row r="24194" spans="23:24" x14ac:dyDescent="0.2">
      <c r="W24194" s="25"/>
      <c r="X24194" s="25"/>
    </row>
    <row r="24195" spans="23:24" x14ac:dyDescent="0.2">
      <c r="W24195" s="25"/>
      <c r="X24195" s="25"/>
    </row>
    <row r="24196" spans="23:24" x14ac:dyDescent="0.2">
      <c r="W24196" s="25"/>
      <c r="X24196" s="25"/>
    </row>
    <row r="24197" spans="23:24" x14ac:dyDescent="0.2">
      <c r="W24197" s="25"/>
      <c r="X24197" s="25"/>
    </row>
    <row r="24198" spans="23:24" x14ac:dyDescent="0.2">
      <c r="W24198" s="25"/>
      <c r="X24198" s="25"/>
    </row>
    <row r="24199" spans="23:24" x14ac:dyDescent="0.2">
      <c r="W24199" s="25"/>
      <c r="X24199" s="25"/>
    </row>
    <row r="24200" spans="23:24" x14ac:dyDescent="0.2">
      <c r="W24200" s="25"/>
      <c r="X24200" s="25"/>
    </row>
    <row r="24201" spans="23:24" x14ac:dyDescent="0.2">
      <c r="W24201" s="25"/>
      <c r="X24201" s="25"/>
    </row>
    <row r="24202" spans="23:24" x14ac:dyDescent="0.2">
      <c r="W24202" s="25"/>
      <c r="X24202" s="25"/>
    </row>
    <row r="24203" spans="23:24" x14ac:dyDescent="0.2">
      <c r="W24203" s="25"/>
      <c r="X24203" s="25"/>
    </row>
    <row r="24204" spans="23:24" x14ac:dyDescent="0.2">
      <c r="W24204" s="25"/>
      <c r="X24204" s="25"/>
    </row>
    <row r="24205" spans="23:24" x14ac:dyDescent="0.2">
      <c r="W24205" s="25"/>
      <c r="X24205" s="25"/>
    </row>
    <row r="24206" spans="23:24" x14ac:dyDescent="0.2">
      <c r="W24206" s="25"/>
      <c r="X24206" s="25"/>
    </row>
    <row r="24207" spans="23:24" x14ac:dyDescent="0.2">
      <c r="W24207" s="25"/>
      <c r="X24207" s="25"/>
    </row>
    <row r="24208" spans="23:24" x14ac:dyDescent="0.2">
      <c r="W24208" s="25"/>
      <c r="X24208" s="25"/>
    </row>
    <row r="24209" spans="23:24" x14ac:dyDescent="0.2">
      <c r="W24209" s="25"/>
      <c r="X24209" s="25"/>
    </row>
    <row r="24210" spans="23:24" x14ac:dyDescent="0.2">
      <c r="W24210" s="25"/>
      <c r="X24210" s="25"/>
    </row>
    <row r="24211" spans="23:24" x14ac:dyDescent="0.2">
      <c r="W24211" s="25"/>
      <c r="X24211" s="25"/>
    </row>
    <row r="24212" spans="23:24" x14ac:dyDescent="0.2">
      <c r="W24212" s="25"/>
      <c r="X24212" s="25"/>
    </row>
    <row r="24213" spans="23:24" x14ac:dyDescent="0.2">
      <c r="W24213" s="25"/>
      <c r="X24213" s="25"/>
    </row>
    <row r="24214" spans="23:24" x14ac:dyDescent="0.2">
      <c r="W24214" s="25"/>
      <c r="X24214" s="25"/>
    </row>
    <row r="24215" spans="23:24" x14ac:dyDescent="0.2">
      <c r="W24215" s="25"/>
      <c r="X24215" s="25"/>
    </row>
    <row r="24216" spans="23:24" x14ac:dyDescent="0.2">
      <c r="W24216" s="25"/>
      <c r="X24216" s="25"/>
    </row>
    <row r="24217" spans="23:24" x14ac:dyDescent="0.2">
      <c r="W24217" s="25"/>
      <c r="X24217" s="25"/>
    </row>
    <row r="24218" spans="23:24" x14ac:dyDescent="0.2">
      <c r="W24218" s="25"/>
      <c r="X24218" s="25"/>
    </row>
    <row r="24219" spans="23:24" x14ac:dyDescent="0.2">
      <c r="W24219" s="25"/>
      <c r="X24219" s="25"/>
    </row>
    <row r="24220" spans="23:24" x14ac:dyDescent="0.2">
      <c r="W24220" s="25"/>
      <c r="X24220" s="25"/>
    </row>
    <row r="24221" spans="23:24" x14ac:dyDescent="0.2">
      <c r="W24221" s="25"/>
      <c r="X24221" s="25"/>
    </row>
    <row r="24222" spans="23:24" x14ac:dyDescent="0.2">
      <c r="W24222" s="25"/>
      <c r="X24222" s="25"/>
    </row>
    <row r="24223" spans="23:24" x14ac:dyDescent="0.2">
      <c r="W24223" s="25"/>
      <c r="X24223" s="25"/>
    </row>
    <row r="24224" spans="23:24" x14ac:dyDescent="0.2">
      <c r="W24224" s="25"/>
      <c r="X24224" s="25"/>
    </row>
    <row r="24225" spans="23:24" x14ac:dyDescent="0.2">
      <c r="W24225" s="25"/>
      <c r="X24225" s="25"/>
    </row>
    <row r="24226" spans="23:24" x14ac:dyDescent="0.2">
      <c r="W24226" s="25"/>
      <c r="X24226" s="25"/>
    </row>
    <row r="24227" spans="23:24" x14ac:dyDescent="0.2">
      <c r="W24227" s="25"/>
      <c r="X24227" s="25"/>
    </row>
    <row r="24228" spans="23:24" x14ac:dyDescent="0.2">
      <c r="W24228" s="25"/>
      <c r="X24228" s="25"/>
    </row>
    <row r="24229" spans="23:24" x14ac:dyDescent="0.2">
      <c r="W24229" s="25"/>
      <c r="X24229" s="25"/>
    </row>
    <row r="24230" spans="23:24" x14ac:dyDescent="0.2">
      <c r="W24230" s="25"/>
      <c r="X24230" s="25"/>
    </row>
    <row r="24231" spans="23:24" x14ac:dyDescent="0.2">
      <c r="W24231" s="25"/>
      <c r="X24231" s="25"/>
    </row>
    <row r="24232" spans="23:24" x14ac:dyDescent="0.2">
      <c r="W24232" s="25"/>
      <c r="X24232" s="25"/>
    </row>
    <row r="24233" spans="23:24" x14ac:dyDescent="0.2">
      <c r="W24233" s="25"/>
      <c r="X24233" s="25"/>
    </row>
    <row r="24234" spans="23:24" x14ac:dyDescent="0.2">
      <c r="W24234" s="25"/>
      <c r="X24234" s="25"/>
    </row>
    <row r="24235" spans="23:24" x14ac:dyDescent="0.2">
      <c r="W24235" s="25"/>
      <c r="X24235" s="25"/>
    </row>
    <row r="24236" spans="23:24" x14ac:dyDescent="0.2">
      <c r="W24236" s="25"/>
      <c r="X24236" s="25"/>
    </row>
    <row r="24237" spans="23:24" x14ac:dyDescent="0.2">
      <c r="W24237" s="25"/>
      <c r="X24237" s="25"/>
    </row>
    <row r="24238" spans="23:24" x14ac:dyDescent="0.2">
      <c r="W24238" s="25"/>
      <c r="X24238" s="25"/>
    </row>
    <row r="24239" spans="23:24" x14ac:dyDescent="0.2">
      <c r="W24239" s="25"/>
      <c r="X24239" s="25"/>
    </row>
    <row r="24240" spans="23:24" x14ac:dyDescent="0.2">
      <c r="W24240" s="25"/>
      <c r="X24240" s="25"/>
    </row>
    <row r="24241" spans="23:24" x14ac:dyDescent="0.2">
      <c r="W24241" s="25"/>
      <c r="X24241" s="25"/>
    </row>
    <row r="24242" spans="23:24" x14ac:dyDescent="0.2">
      <c r="W24242" s="25"/>
      <c r="X24242" s="25"/>
    </row>
    <row r="24243" spans="23:24" x14ac:dyDescent="0.2">
      <c r="W24243" s="25"/>
      <c r="X24243" s="25"/>
    </row>
    <row r="24244" spans="23:24" x14ac:dyDescent="0.2">
      <c r="W24244" s="25"/>
      <c r="X24244" s="25"/>
    </row>
    <row r="24245" spans="23:24" x14ac:dyDescent="0.2">
      <c r="W24245" s="25"/>
      <c r="X24245" s="25"/>
    </row>
    <row r="24246" spans="23:24" x14ac:dyDescent="0.2">
      <c r="W24246" s="25"/>
      <c r="X24246" s="25"/>
    </row>
    <row r="24247" spans="23:24" x14ac:dyDescent="0.2">
      <c r="W24247" s="25"/>
      <c r="X24247" s="25"/>
    </row>
    <row r="24248" spans="23:24" x14ac:dyDescent="0.2">
      <c r="W24248" s="25"/>
      <c r="X24248" s="25"/>
    </row>
    <row r="24249" spans="23:24" x14ac:dyDescent="0.2">
      <c r="W24249" s="25"/>
      <c r="X24249" s="25"/>
    </row>
    <row r="24250" spans="23:24" x14ac:dyDescent="0.2">
      <c r="W24250" s="25"/>
      <c r="X24250" s="25"/>
    </row>
    <row r="24251" spans="23:24" x14ac:dyDescent="0.2">
      <c r="W24251" s="25"/>
      <c r="X24251" s="25"/>
    </row>
    <row r="24252" spans="23:24" x14ac:dyDescent="0.2">
      <c r="W24252" s="25"/>
      <c r="X24252" s="25"/>
    </row>
    <row r="24253" spans="23:24" x14ac:dyDescent="0.2">
      <c r="W24253" s="25"/>
      <c r="X24253" s="25"/>
    </row>
    <row r="24254" spans="23:24" x14ac:dyDescent="0.2">
      <c r="W24254" s="25"/>
      <c r="X24254" s="25"/>
    </row>
    <row r="24255" spans="23:24" x14ac:dyDescent="0.2">
      <c r="W24255" s="25"/>
      <c r="X24255" s="25"/>
    </row>
    <row r="24256" spans="23:24" x14ac:dyDescent="0.2">
      <c r="W24256" s="25"/>
      <c r="X24256" s="25"/>
    </row>
    <row r="24257" spans="23:24" x14ac:dyDescent="0.2">
      <c r="W24257" s="25"/>
      <c r="X24257" s="25"/>
    </row>
    <row r="24258" spans="23:24" x14ac:dyDescent="0.2">
      <c r="W24258" s="25"/>
      <c r="X24258" s="25"/>
    </row>
    <row r="24259" spans="23:24" x14ac:dyDescent="0.2">
      <c r="W24259" s="25"/>
      <c r="X24259" s="25"/>
    </row>
    <row r="24260" spans="23:24" x14ac:dyDescent="0.2">
      <c r="W24260" s="25"/>
      <c r="X24260" s="25"/>
    </row>
    <row r="24261" spans="23:24" x14ac:dyDescent="0.2">
      <c r="W24261" s="25"/>
      <c r="X24261" s="25"/>
    </row>
    <row r="24262" spans="23:24" x14ac:dyDescent="0.2">
      <c r="W24262" s="25"/>
      <c r="X24262" s="25"/>
    </row>
    <row r="24263" spans="23:24" x14ac:dyDescent="0.2">
      <c r="W24263" s="25"/>
      <c r="X24263" s="25"/>
    </row>
    <row r="24264" spans="23:24" x14ac:dyDescent="0.2">
      <c r="W24264" s="25"/>
      <c r="X24264" s="25"/>
    </row>
    <row r="24265" spans="23:24" x14ac:dyDescent="0.2">
      <c r="W24265" s="25"/>
      <c r="X24265" s="25"/>
    </row>
    <row r="24266" spans="23:24" x14ac:dyDescent="0.2">
      <c r="W24266" s="25"/>
      <c r="X24266" s="25"/>
    </row>
    <row r="24267" spans="23:24" x14ac:dyDescent="0.2">
      <c r="W24267" s="25"/>
      <c r="X24267" s="25"/>
    </row>
    <row r="24268" spans="23:24" x14ac:dyDescent="0.2">
      <c r="W24268" s="25"/>
      <c r="X24268" s="25"/>
    </row>
    <row r="24269" spans="23:24" x14ac:dyDescent="0.2">
      <c r="W24269" s="25"/>
      <c r="X24269" s="25"/>
    </row>
    <row r="24270" spans="23:24" x14ac:dyDescent="0.2">
      <c r="W24270" s="25"/>
      <c r="X24270" s="25"/>
    </row>
    <row r="24271" spans="23:24" x14ac:dyDescent="0.2">
      <c r="W24271" s="25"/>
      <c r="X24271" s="25"/>
    </row>
    <row r="24272" spans="23:24" x14ac:dyDescent="0.2">
      <c r="W24272" s="25"/>
      <c r="X24272" s="25"/>
    </row>
    <row r="24273" spans="23:24" x14ac:dyDescent="0.2">
      <c r="W24273" s="25"/>
      <c r="X24273" s="25"/>
    </row>
    <row r="24274" spans="23:24" x14ac:dyDescent="0.2">
      <c r="W24274" s="25"/>
      <c r="X24274" s="25"/>
    </row>
    <row r="24275" spans="23:24" x14ac:dyDescent="0.2">
      <c r="W24275" s="25"/>
      <c r="X24275" s="25"/>
    </row>
    <row r="24276" spans="23:24" x14ac:dyDescent="0.2">
      <c r="W24276" s="25"/>
      <c r="X24276" s="25"/>
    </row>
    <row r="24277" spans="23:24" x14ac:dyDescent="0.2">
      <c r="W24277" s="25"/>
      <c r="X24277" s="25"/>
    </row>
    <row r="24278" spans="23:24" x14ac:dyDescent="0.2">
      <c r="W24278" s="25"/>
      <c r="X24278" s="25"/>
    </row>
    <row r="24279" spans="23:24" x14ac:dyDescent="0.2">
      <c r="W24279" s="25"/>
      <c r="X24279" s="25"/>
    </row>
    <row r="24280" spans="23:24" x14ac:dyDescent="0.2">
      <c r="W24280" s="25"/>
      <c r="X24280" s="25"/>
    </row>
    <row r="24281" spans="23:24" x14ac:dyDescent="0.2">
      <c r="W24281" s="25"/>
      <c r="X24281" s="25"/>
    </row>
    <row r="24282" spans="23:24" x14ac:dyDescent="0.2">
      <c r="W24282" s="25"/>
      <c r="X24282" s="25"/>
    </row>
    <row r="24283" spans="23:24" x14ac:dyDescent="0.2">
      <c r="W24283" s="25"/>
      <c r="X24283" s="25"/>
    </row>
    <row r="24284" spans="23:24" x14ac:dyDescent="0.2">
      <c r="W24284" s="25"/>
      <c r="X24284" s="25"/>
    </row>
    <row r="24285" spans="23:24" x14ac:dyDescent="0.2">
      <c r="W24285" s="25"/>
      <c r="X24285" s="25"/>
    </row>
    <row r="24286" spans="23:24" x14ac:dyDescent="0.2">
      <c r="W24286" s="25"/>
      <c r="X24286" s="25"/>
    </row>
    <row r="24287" spans="23:24" x14ac:dyDescent="0.2">
      <c r="W24287" s="25"/>
      <c r="X24287" s="25"/>
    </row>
    <row r="24288" spans="23:24" x14ac:dyDescent="0.2">
      <c r="W24288" s="25"/>
      <c r="X24288" s="25"/>
    </row>
    <row r="24289" spans="23:24" x14ac:dyDescent="0.2">
      <c r="W24289" s="25"/>
      <c r="X24289" s="25"/>
    </row>
    <row r="24290" spans="23:24" x14ac:dyDescent="0.2">
      <c r="W24290" s="25"/>
      <c r="X24290" s="25"/>
    </row>
    <row r="24291" spans="23:24" x14ac:dyDescent="0.2">
      <c r="W24291" s="25"/>
      <c r="X24291" s="25"/>
    </row>
    <row r="24292" spans="23:24" x14ac:dyDescent="0.2">
      <c r="W24292" s="25"/>
      <c r="X24292" s="25"/>
    </row>
    <row r="24293" spans="23:24" x14ac:dyDescent="0.2">
      <c r="W24293" s="25"/>
      <c r="X24293" s="25"/>
    </row>
    <row r="24294" spans="23:24" x14ac:dyDescent="0.2">
      <c r="W24294" s="25"/>
      <c r="X24294" s="25"/>
    </row>
    <row r="24295" spans="23:24" x14ac:dyDescent="0.2">
      <c r="W24295" s="25"/>
      <c r="X24295" s="25"/>
    </row>
    <row r="24296" spans="23:24" x14ac:dyDescent="0.2">
      <c r="W24296" s="25"/>
      <c r="X24296" s="25"/>
    </row>
    <row r="24297" spans="23:24" x14ac:dyDescent="0.2">
      <c r="W24297" s="25"/>
      <c r="X24297" s="25"/>
    </row>
    <row r="24298" spans="23:24" x14ac:dyDescent="0.2">
      <c r="W24298" s="25"/>
      <c r="X24298" s="25"/>
    </row>
    <row r="24299" spans="23:24" x14ac:dyDescent="0.2">
      <c r="W24299" s="25"/>
      <c r="X24299" s="25"/>
    </row>
    <row r="24300" spans="23:24" x14ac:dyDescent="0.2">
      <c r="W24300" s="25"/>
      <c r="X24300" s="25"/>
    </row>
    <row r="24301" spans="23:24" x14ac:dyDescent="0.2">
      <c r="W24301" s="25"/>
      <c r="X24301" s="25"/>
    </row>
    <row r="24302" spans="23:24" x14ac:dyDescent="0.2">
      <c r="W24302" s="25"/>
      <c r="X24302" s="25"/>
    </row>
    <row r="24303" spans="23:24" x14ac:dyDescent="0.2">
      <c r="W24303" s="25"/>
      <c r="X24303" s="25"/>
    </row>
    <row r="24304" spans="23:24" x14ac:dyDescent="0.2">
      <c r="W24304" s="25"/>
      <c r="X24304" s="25"/>
    </row>
    <row r="24305" spans="23:24" x14ac:dyDescent="0.2">
      <c r="W24305" s="25"/>
      <c r="X24305" s="25"/>
    </row>
    <row r="24306" spans="23:24" x14ac:dyDescent="0.2">
      <c r="W24306" s="25"/>
      <c r="X24306" s="25"/>
    </row>
    <row r="24307" spans="23:24" x14ac:dyDescent="0.2">
      <c r="W24307" s="25"/>
      <c r="X24307" s="25"/>
    </row>
    <row r="24308" spans="23:24" x14ac:dyDescent="0.2">
      <c r="W24308" s="25"/>
      <c r="X24308" s="25"/>
    </row>
    <row r="24309" spans="23:24" x14ac:dyDescent="0.2">
      <c r="W24309" s="25"/>
      <c r="X24309" s="25"/>
    </row>
    <row r="24310" spans="23:24" x14ac:dyDescent="0.2">
      <c r="W24310" s="25"/>
      <c r="X24310" s="25"/>
    </row>
    <row r="24311" spans="23:24" x14ac:dyDescent="0.2">
      <c r="W24311" s="25"/>
      <c r="X24311" s="25"/>
    </row>
    <row r="24312" spans="23:24" x14ac:dyDescent="0.2">
      <c r="W24312" s="25"/>
      <c r="X24312" s="25"/>
    </row>
    <row r="24313" spans="23:24" x14ac:dyDescent="0.2">
      <c r="W24313" s="25"/>
      <c r="X24313" s="25"/>
    </row>
    <row r="24314" spans="23:24" x14ac:dyDescent="0.2">
      <c r="W24314" s="25"/>
      <c r="X24314" s="25"/>
    </row>
    <row r="24315" spans="23:24" x14ac:dyDescent="0.2">
      <c r="W24315" s="25"/>
      <c r="X24315" s="25"/>
    </row>
    <row r="24316" spans="23:24" x14ac:dyDescent="0.2">
      <c r="W24316" s="25"/>
      <c r="X24316" s="25"/>
    </row>
    <row r="24317" spans="23:24" x14ac:dyDescent="0.2">
      <c r="W24317" s="25"/>
      <c r="X24317" s="25"/>
    </row>
    <row r="24318" spans="23:24" x14ac:dyDescent="0.2">
      <c r="W24318" s="25"/>
      <c r="X24318" s="25"/>
    </row>
    <row r="24319" spans="23:24" x14ac:dyDescent="0.2">
      <c r="W24319" s="25"/>
      <c r="X24319" s="25"/>
    </row>
    <row r="24320" spans="23:24" x14ac:dyDescent="0.2">
      <c r="W24320" s="25"/>
      <c r="X24320" s="25"/>
    </row>
    <row r="24321" spans="23:24" x14ac:dyDescent="0.2">
      <c r="W24321" s="25"/>
      <c r="X24321" s="25"/>
    </row>
    <row r="24322" spans="23:24" x14ac:dyDescent="0.2">
      <c r="W24322" s="25"/>
      <c r="X24322" s="25"/>
    </row>
    <row r="24323" spans="23:24" x14ac:dyDescent="0.2">
      <c r="W24323" s="25"/>
      <c r="X24323" s="25"/>
    </row>
    <row r="24324" spans="23:24" x14ac:dyDescent="0.2">
      <c r="W24324" s="25"/>
      <c r="X24324" s="25"/>
    </row>
    <row r="24325" spans="23:24" x14ac:dyDescent="0.2">
      <c r="W24325" s="25"/>
      <c r="X24325" s="25"/>
    </row>
    <row r="24326" spans="23:24" x14ac:dyDescent="0.2">
      <c r="W24326" s="25"/>
      <c r="X24326" s="25"/>
    </row>
    <row r="24327" spans="23:24" x14ac:dyDescent="0.2">
      <c r="W24327" s="25"/>
      <c r="X24327" s="25"/>
    </row>
    <row r="24328" spans="23:24" x14ac:dyDescent="0.2">
      <c r="W24328" s="25"/>
      <c r="X24328" s="25"/>
    </row>
    <row r="24329" spans="23:24" x14ac:dyDescent="0.2">
      <c r="W24329" s="25"/>
      <c r="X24329" s="25"/>
    </row>
    <row r="24330" spans="23:24" x14ac:dyDescent="0.2">
      <c r="W24330" s="25"/>
      <c r="X24330" s="25"/>
    </row>
    <row r="24331" spans="23:24" x14ac:dyDescent="0.2">
      <c r="W24331" s="25"/>
      <c r="X24331" s="25"/>
    </row>
    <row r="24332" spans="23:24" x14ac:dyDescent="0.2">
      <c r="W24332" s="25"/>
      <c r="X24332" s="25"/>
    </row>
    <row r="24333" spans="23:24" x14ac:dyDescent="0.2">
      <c r="W24333" s="25"/>
      <c r="X24333" s="25"/>
    </row>
    <row r="24334" spans="23:24" x14ac:dyDescent="0.2">
      <c r="W24334" s="25"/>
      <c r="X24334" s="25"/>
    </row>
    <row r="24335" spans="23:24" x14ac:dyDescent="0.2">
      <c r="W24335" s="25"/>
      <c r="X24335" s="25"/>
    </row>
    <row r="24336" spans="23:24" x14ac:dyDescent="0.2">
      <c r="W24336" s="25"/>
      <c r="X24336" s="25"/>
    </row>
    <row r="24337" spans="23:24" x14ac:dyDescent="0.2">
      <c r="W24337" s="25"/>
      <c r="X24337" s="25"/>
    </row>
    <row r="24338" spans="23:24" x14ac:dyDescent="0.2">
      <c r="W24338" s="25"/>
      <c r="X24338" s="25"/>
    </row>
    <row r="24339" spans="23:24" x14ac:dyDescent="0.2">
      <c r="W24339" s="25"/>
      <c r="X24339" s="25"/>
    </row>
    <row r="24340" spans="23:24" x14ac:dyDescent="0.2">
      <c r="W24340" s="25"/>
      <c r="X24340" s="25"/>
    </row>
    <row r="24341" spans="23:24" x14ac:dyDescent="0.2">
      <c r="W24341" s="25"/>
      <c r="X24341" s="25"/>
    </row>
    <row r="24342" spans="23:24" x14ac:dyDescent="0.2">
      <c r="W24342" s="25"/>
      <c r="X24342" s="25"/>
    </row>
    <row r="24343" spans="23:24" x14ac:dyDescent="0.2">
      <c r="W24343" s="25"/>
      <c r="X24343" s="25"/>
    </row>
    <row r="24344" spans="23:24" x14ac:dyDescent="0.2">
      <c r="W24344" s="25"/>
      <c r="X24344" s="25"/>
    </row>
    <row r="24345" spans="23:24" x14ac:dyDescent="0.2">
      <c r="W24345" s="25"/>
      <c r="X24345" s="25"/>
    </row>
    <row r="24346" spans="23:24" x14ac:dyDescent="0.2">
      <c r="W24346" s="25"/>
      <c r="X24346" s="25"/>
    </row>
    <row r="24347" spans="23:24" x14ac:dyDescent="0.2">
      <c r="W24347" s="25"/>
      <c r="X24347" s="25"/>
    </row>
    <row r="24348" spans="23:24" x14ac:dyDescent="0.2">
      <c r="W24348" s="25"/>
      <c r="X24348" s="25"/>
    </row>
    <row r="24349" spans="23:24" x14ac:dyDescent="0.2">
      <c r="W24349" s="25"/>
      <c r="X24349" s="25"/>
    </row>
    <row r="24350" spans="23:24" x14ac:dyDescent="0.2">
      <c r="W24350" s="25"/>
      <c r="X24350" s="25"/>
    </row>
    <row r="24351" spans="23:24" x14ac:dyDescent="0.2">
      <c r="W24351" s="25"/>
      <c r="X24351" s="25"/>
    </row>
    <row r="24352" spans="23:24" x14ac:dyDescent="0.2">
      <c r="W24352" s="25"/>
      <c r="X24352" s="25"/>
    </row>
    <row r="24353" spans="23:24" x14ac:dyDescent="0.2">
      <c r="W24353" s="25"/>
      <c r="X24353" s="25"/>
    </row>
    <row r="24354" spans="23:24" x14ac:dyDescent="0.2">
      <c r="W24354" s="25"/>
      <c r="X24354" s="25"/>
    </row>
    <row r="24355" spans="23:24" x14ac:dyDescent="0.2">
      <c r="W24355" s="25"/>
      <c r="X24355" s="25"/>
    </row>
    <row r="24356" spans="23:24" x14ac:dyDescent="0.2">
      <c r="W24356" s="25"/>
      <c r="X24356" s="25"/>
    </row>
    <row r="24357" spans="23:24" x14ac:dyDescent="0.2">
      <c r="W24357" s="25"/>
      <c r="X24357" s="25"/>
    </row>
    <row r="24358" spans="23:24" x14ac:dyDescent="0.2">
      <c r="W24358" s="25"/>
      <c r="X24358" s="25"/>
    </row>
    <row r="24359" spans="23:24" x14ac:dyDescent="0.2">
      <c r="W24359" s="25"/>
      <c r="X24359" s="25"/>
    </row>
    <row r="24360" spans="23:24" x14ac:dyDescent="0.2">
      <c r="W24360" s="25"/>
      <c r="X24360" s="25"/>
    </row>
    <row r="24361" spans="23:24" x14ac:dyDescent="0.2">
      <c r="W24361" s="25"/>
      <c r="X24361" s="25"/>
    </row>
    <row r="24362" spans="23:24" x14ac:dyDescent="0.2">
      <c r="W24362" s="25"/>
      <c r="X24362" s="25"/>
    </row>
    <row r="24363" spans="23:24" x14ac:dyDescent="0.2">
      <c r="W24363" s="25"/>
      <c r="X24363" s="25"/>
    </row>
    <row r="24364" spans="23:24" x14ac:dyDescent="0.2">
      <c r="W24364" s="25"/>
      <c r="X24364" s="25"/>
    </row>
    <row r="24365" spans="23:24" x14ac:dyDescent="0.2">
      <c r="W24365" s="25"/>
      <c r="X24365" s="25"/>
    </row>
    <row r="24366" spans="23:24" x14ac:dyDescent="0.2">
      <c r="W24366" s="25"/>
      <c r="X24366" s="25"/>
    </row>
    <row r="24367" spans="23:24" x14ac:dyDescent="0.2">
      <c r="W24367" s="25"/>
      <c r="X24367" s="25"/>
    </row>
    <row r="24368" spans="23:24" x14ac:dyDescent="0.2">
      <c r="W24368" s="25"/>
      <c r="X24368" s="25"/>
    </row>
    <row r="24369" spans="23:24" x14ac:dyDescent="0.2">
      <c r="W24369" s="25"/>
      <c r="X24369" s="25"/>
    </row>
    <row r="24370" spans="23:24" x14ac:dyDescent="0.2">
      <c r="W24370" s="25"/>
      <c r="X24370" s="25"/>
    </row>
    <row r="24371" spans="23:24" x14ac:dyDescent="0.2">
      <c r="W24371" s="25"/>
      <c r="X24371" s="25"/>
    </row>
    <row r="24372" spans="23:24" x14ac:dyDescent="0.2">
      <c r="W24372" s="25"/>
      <c r="X24372" s="25"/>
    </row>
    <row r="24373" spans="23:24" x14ac:dyDescent="0.2">
      <c r="W24373" s="25"/>
      <c r="X24373" s="25"/>
    </row>
    <row r="24374" spans="23:24" x14ac:dyDescent="0.2">
      <c r="W24374" s="25"/>
      <c r="X24374" s="25"/>
    </row>
    <row r="24375" spans="23:24" x14ac:dyDescent="0.2">
      <c r="W24375" s="25"/>
      <c r="X24375" s="25"/>
    </row>
    <row r="24376" spans="23:24" x14ac:dyDescent="0.2">
      <c r="W24376" s="25"/>
      <c r="X24376" s="25"/>
    </row>
    <row r="24377" spans="23:24" x14ac:dyDescent="0.2">
      <c r="W24377" s="25"/>
      <c r="X24377" s="25"/>
    </row>
    <row r="24378" spans="23:24" x14ac:dyDescent="0.2">
      <c r="W24378" s="25"/>
      <c r="X24378" s="25"/>
    </row>
    <row r="24379" spans="23:24" x14ac:dyDescent="0.2">
      <c r="W24379" s="25"/>
      <c r="X24379" s="25"/>
    </row>
    <row r="24380" spans="23:24" x14ac:dyDescent="0.2">
      <c r="W24380" s="25"/>
      <c r="X24380" s="25"/>
    </row>
    <row r="24381" spans="23:24" x14ac:dyDescent="0.2">
      <c r="W24381" s="25"/>
      <c r="X24381" s="25"/>
    </row>
    <row r="24382" spans="23:24" x14ac:dyDescent="0.2">
      <c r="W24382" s="25"/>
      <c r="X24382" s="25"/>
    </row>
    <row r="24383" spans="23:24" x14ac:dyDescent="0.2">
      <c r="W24383" s="25"/>
      <c r="X24383" s="25"/>
    </row>
    <row r="24384" spans="23:24" x14ac:dyDescent="0.2">
      <c r="W24384" s="25"/>
      <c r="X24384" s="25"/>
    </row>
    <row r="24385" spans="23:24" x14ac:dyDescent="0.2">
      <c r="W24385" s="25"/>
      <c r="X24385" s="25"/>
    </row>
    <row r="24386" spans="23:24" x14ac:dyDescent="0.2">
      <c r="W24386" s="25"/>
      <c r="X24386" s="25"/>
    </row>
    <row r="24387" spans="23:24" x14ac:dyDescent="0.2">
      <c r="W24387" s="25"/>
      <c r="X24387" s="25"/>
    </row>
    <row r="24388" spans="23:24" x14ac:dyDescent="0.2">
      <c r="W24388" s="25"/>
      <c r="X24388" s="25"/>
    </row>
    <row r="24389" spans="23:24" x14ac:dyDescent="0.2">
      <c r="W24389" s="25"/>
      <c r="X24389" s="25"/>
    </row>
    <row r="24390" spans="23:24" x14ac:dyDescent="0.2">
      <c r="W24390" s="25"/>
      <c r="X24390" s="25"/>
    </row>
    <row r="24391" spans="23:24" x14ac:dyDescent="0.2">
      <c r="W24391" s="25"/>
      <c r="X24391" s="25"/>
    </row>
    <row r="24392" spans="23:24" x14ac:dyDescent="0.2">
      <c r="W24392" s="25"/>
      <c r="X24392" s="25"/>
    </row>
    <row r="24393" spans="23:24" x14ac:dyDescent="0.2">
      <c r="W24393" s="25"/>
      <c r="X24393" s="25"/>
    </row>
    <row r="24394" spans="23:24" x14ac:dyDescent="0.2">
      <c r="W24394" s="25"/>
      <c r="X24394" s="25"/>
    </row>
    <row r="24395" spans="23:24" x14ac:dyDescent="0.2">
      <c r="W24395" s="25"/>
      <c r="X24395" s="25"/>
    </row>
    <row r="24396" spans="23:24" x14ac:dyDescent="0.2">
      <c r="W24396" s="25"/>
      <c r="X24396" s="25"/>
    </row>
    <row r="24397" spans="23:24" x14ac:dyDescent="0.2">
      <c r="W24397" s="25"/>
      <c r="X24397" s="25"/>
    </row>
    <row r="24398" spans="23:24" x14ac:dyDescent="0.2">
      <c r="W24398" s="25"/>
      <c r="X24398" s="25"/>
    </row>
    <row r="24399" spans="23:24" x14ac:dyDescent="0.2">
      <c r="W24399" s="25"/>
      <c r="X24399" s="25"/>
    </row>
    <row r="24400" spans="23:24" x14ac:dyDescent="0.2">
      <c r="W24400" s="25"/>
      <c r="X24400" s="25"/>
    </row>
    <row r="24401" spans="23:24" x14ac:dyDescent="0.2">
      <c r="W24401" s="25"/>
      <c r="X24401" s="25"/>
    </row>
    <row r="24402" spans="23:24" x14ac:dyDescent="0.2">
      <c r="W24402" s="25"/>
      <c r="X24402" s="25"/>
    </row>
    <row r="24403" spans="23:24" x14ac:dyDescent="0.2">
      <c r="W24403" s="25"/>
      <c r="X24403" s="25"/>
    </row>
    <row r="24404" spans="23:24" x14ac:dyDescent="0.2">
      <c r="W24404" s="25"/>
      <c r="X24404" s="25"/>
    </row>
    <row r="24405" spans="23:24" x14ac:dyDescent="0.2">
      <c r="W24405" s="25"/>
      <c r="X24405" s="25"/>
    </row>
    <row r="24406" spans="23:24" x14ac:dyDescent="0.2">
      <c r="W24406" s="25"/>
      <c r="X24406" s="25"/>
    </row>
    <row r="24407" spans="23:24" x14ac:dyDescent="0.2">
      <c r="W24407" s="25"/>
      <c r="X24407" s="25"/>
    </row>
    <row r="24408" spans="23:24" x14ac:dyDescent="0.2">
      <c r="W24408" s="25"/>
      <c r="X24408" s="25"/>
    </row>
    <row r="24409" spans="23:24" x14ac:dyDescent="0.2">
      <c r="W24409" s="25"/>
      <c r="X24409" s="25"/>
    </row>
    <row r="24410" spans="23:24" x14ac:dyDescent="0.2">
      <c r="W24410" s="25"/>
      <c r="X24410" s="25"/>
    </row>
    <row r="24411" spans="23:24" x14ac:dyDescent="0.2">
      <c r="W24411" s="25"/>
      <c r="X24411" s="25"/>
    </row>
    <row r="24412" spans="23:24" x14ac:dyDescent="0.2">
      <c r="W24412" s="25"/>
      <c r="X24412" s="25"/>
    </row>
    <row r="24413" spans="23:24" x14ac:dyDescent="0.2">
      <c r="W24413" s="25"/>
      <c r="X24413" s="25"/>
    </row>
    <row r="24414" spans="23:24" x14ac:dyDescent="0.2">
      <c r="W24414" s="25"/>
      <c r="X24414" s="25"/>
    </row>
    <row r="24415" spans="23:24" x14ac:dyDescent="0.2">
      <c r="W24415" s="25"/>
      <c r="X24415" s="25"/>
    </row>
    <row r="24416" spans="23:24" x14ac:dyDescent="0.2">
      <c r="W24416" s="25"/>
      <c r="X24416" s="25"/>
    </row>
    <row r="24417" spans="23:24" x14ac:dyDescent="0.2">
      <c r="W24417" s="25"/>
      <c r="X24417" s="25"/>
    </row>
    <row r="24418" spans="23:24" x14ac:dyDescent="0.2">
      <c r="W24418" s="25"/>
      <c r="X24418" s="25"/>
    </row>
    <row r="24419" spans="23:24" x14ac:dyDescent="0.2">
      <c r="W24419" s="25"/>
      <c r="X24419" s="25"/>
    </row>
    <row r="24420" spans="23:24" x14ac:dyDescent="0.2">
      <c r="W24420" s="25"/>
      <c r="X24420" s="25"/>
    </row>
    <row r="24421" spans="23:24" x14ac:dyDescent="0.2">
      <c r="W24421" s="25"/>
      <c r="X24421" s="25"/>
    </row>
    <row r="24422" spans="23:24" x14ac:dyDescent="0.2">
      <c r="W24422" s="25"/>
      <c r="X24422" s="25"/>
    </row>
    <row r="24423" spans="23:24" x14ac:dyDescent="0.2">
      <c r="W24423" s="25"/>
      <c r="X24423" s="25"/>
    </row>
    <row r="24424" spans="23:24" x14ac:dyDescent="0.2">
      <c r="W24424" s="25"/>
      <c r="X24424" s="25"/>
    </row>
    <row r="24425" spans="23:24" x14ac:dyDescent="0.2">
      <c r="W24425" s="25"/>
      <c r="X24425" s="25"/>
    </row>
    <row r="24426" spans="23:24" x14ac:dyDescent="0.2">
      <c r="W24426" s="25"/>
      <c r="X24426" s="25"/>
    </row>
    <row r="24427" spans="23:24" x14ac:dyDescent="0.2">
      <c r="W24427" s="25"/>
      <c r="X24427" s="25"/>
    </row>
    <row r="24428" spans="23:24" x14ac:dyDescent="0.2">
      <c r="W24428" s="25"/>
      <c r="X24428" s="25"/>
    </row>
    <row r="24429" spans="23:24" x14ac:dyDescent="0.2">
      <c r="W24429" s="25"/>
      <c r="X24429" s="25"/>
    </row>
    <row r="24430" spans="23:24" x14ac:dyDescent="0.2">
      <c r="W24430" s="25"/>
      <c r="X24430" s="25"/>
    </row>
    <row r="24431" spans="23:24" x14ac:dyDescent="0.2">
      <c r="W24431" s="25"/>
      <c r="X24431" s="25"/>
    </row>
    <row r="24432" spans="23:24" x14ac:dyDescent="0.2">
      <c r="W24432" s="25"/>
      <c r="X24432" s="25"/>
    </row>
    <row r="24433" spans="23:24" x14ac:dyDescent="0.2">
      <c r="W24433" s="25"/>
      <c r="X24433" s="25"/>
    </row>
    <row r="24434" spans="23:24" x14ac:dyDescent="0.2">
      <c r="W24434" s="25"/>
      <c r="X24434" s="25"/>
    </row>
    <row r="24435" spans="23:24" x14ac:dyDescent="0.2">
      <c r="W24435" s="25"/>
      <c r="X24435" s="25"/>
    </row>
    <row r="24436" spans="23:24" x14ac:dyDescent="0.2">
      <c r="W24436" s="25"/>
      <c r="X24436" s="25"/>
    </row>
    <row r="24437" spans="23:24" x14ac:dyDescent="0.2">
      <c r="W24437" s="25"/>
      <c r="X24437" s="25"/>
    </row>
    <row r="24438" spans="23:24" x14ac:dyDescent="0.2">
      <c r="W24438" s="25"/>
      <c r="X24438" s="25"/>
    </row>
    <row r="24439" spans="23:24" x14ac:dyDescent="0.2">
      <c r="W24439" s="25"/>
      <c r="X24439" s="25"/>
    </row>
    <row r="24440" spans="23:24" x14ac:dyDescent="0.2">
      <c r="W24440" s="25"/>
      <c r="X24440" s="25"/>
    </row>
    <row r="24441" spans="23:24" x14ac:dyDescent="0.2">
      <c r="W24441" s="25"/>
      <c r="X24441" s="25"/>
    </row>
    <row r="24442" spans="23:24" x14ac:dyDescent="0.2">
      <c r="W24442" s="25"/>
      <c r="X24442" s="25"/>
    </row>
    <row r="24443" spans="23:24" x14ac:dyDescent="0.2">
      <c r="W24443" s="25"/>
      <c r="X24443" s="25"/>
    </row>
    <row r="24444" spans="23:24" x14ac:dyDescent="0.2">
      <c r="W24444" s="25"/>
      <c r="X24444" s="25"/>
    </row>
    <row r="24445" spans="23:24" x14ac:dyDescent="0.2">
      <c r="W24445" s="25"/>
      <c r="X24445" s="25"/>
    </row>
    <row r="24446" spans="23:24" x14ac:dyDescent="0.2">
      <c r="W24446" s="25"/>
      <c r="X24446" s="25"/>
    </row>
    <row r="24447" spans="23:24" x14ac:dyDescent="0.2">
      <c r="W24447" s="25"/>
      <c r="X24447" s="25"/>
    </row>
    <row r="24448" spans="23:24" x14ac:dyDescent="0.2">
      <c r="W24448" s="25"/>
      <c r="X24448" s="25"/>
    </row>
    <row r="24449" spans="23:24" x14ac:dyDescent="0.2">
      <c r="W24449" s="25"/>
      <c r="X24449" s="25"/>
    </row>
    <row r="24450" spans="23:24" x14ac:dyDescent="0.2">
      <c r="W24450" s="25"/>
      <c r="X24450" s="25"/>
    </row>
    <row r="24451" spans="23:24" x14ac:dyDescent="0.2">
      <c r="W24451" s="25"/>
      <c r="X24451" s="25"/>
    </row>
    <row r="24452" spans="23:24" x14ac:dyDescent="0.2">
      <c r="W24452" s="25"/>
      <c r="X24452" s="25"/>
    </row>
    <row r="24453" spans="23:24" x14ac:dyDescent="0.2">
      <c r="W24453" s="25"/>
      <c r="X24453" s="25"/>
    </row>
    <row r="24454" spans="23:24" x14ac:dyDescent="0.2">
      <c r="W24454" s="25"/>
      <c r="X24454" s="25"/>
    </row>
    <row r="24455" spans="23:24" x14ac:dyDescent="0.2">
      <c r="W24455" s="25"/>
      <c r="X24455" s="25"/>
    </row>
    <row r="24456" spans="23:24" x14ac:dyDescent="0.2">
      <c r="W24456" s="25"/>
      <c r="X24456" s="25"/>
    </row>
    <row r="24457" spans="23:24" x14ac:dyDescent="0.2">
      <c r="W24457" s="25"/>
      <c r="X24457" s="25"/>
    </row>
    <row r="24458" spans="23:24" x14ac:dyDescent="0.2">
      <c r="W24458" s="25"/>
      <c r="X24458" s="25"/>
    </row>
    <row r="24459" spans="23:24" x14ac:dyDescent="0.2">
      <c r="W24459" s="25"/>
      <c r="X24459" s="25"/>
    </row>
    <row r="24460" spans="23:24" x14ac:dyDescent="0.2">
      <c r="W24460" s="25"/>
      <c r="X24460" s="25"/>
    </row>
    <row r="24461" spans="23:24" x14ac:dyDescent="0.2">
      <c r="W24461" s="25"/>
      <c r="X24461" s="25"/>
    </row>
    <row r="24462" spans="23:24" x14ac:dyDescent="0.2">
      <c r="W24462" s="25"/>
      <c r="X24462" s="25"/>
    </row>
    <row r="24463" spans="23:24" x14ac:dyDescent="0.2">
      <c r="W24463" s="25"/>
      <c r="X24463" s="25"/>
    </row>
    <row r="24464" spans="23:24" x14ac:dyDescent="0.2">
      <c r="W24464" s="25"/>
      <c r="X24464" s="25"/>
    </row>
    <row r="24465" spans="23:24" x14ac:dyDescent="0.2">
      <c r="W24465" s="25"/>
      <c r="X24465" s="25"/>
    </row>
    <row r="24466" spans="23:24" x14ac:dyDescent="0.2">
      <c r="W24466" s="25"/>
      <c r="X24466" s="25"/>
    </row>
    <row r="24467" spans="23:24" x14ac:dyDescent="0.2">
      <c r="W24467" s="25"/>
      <c r="X24467" s="25"/>
    </row>
    <row r="24468" spans="23:24" x14ac:dyDescent="0.2">
      <c r="W24468" s="25"/>
      <c r="X24468" s="25"/>
    </row>
    <row r="24469" spans="23:24" x14ac:dyDescent="0.2">
      <c r="W24469" s="25"/>
      <c r="X24469" s="25"/>
    </row>
    <row r="24470" spans="23:24" x14ac:dyDescent="0.2">
      <c r="W24470" s="25"/>
      <c r="X24470" s="25"/>
    </row>
    <row r="24471" spans="23:24" x14ac:dyDescent="0.2">
      <c r="W24471" s="25"/>
      <c r="X24471" s="25"/>
    </row>
    <row r="24472" spans="23:24" x14ac:dyDescent="0.2">
      <c r="W24472" s="25"/>
      <c r="X24472" s="25"/>
    </row>
    <row r="24473" spans="23:24" x14ac:dyDescent="0.2">
      <c r="W24473" s="25"/>
      <c r="X24473" s="25"/>
    </row>
    <row r="24474" spans="23:24" x14ac:dyDescent="0.2">
      <c r="W24474" s="25"/>
      <c r="X24474" s="25"/>
    </row>
    <row r="24475" spans="23:24" x14ac:dyDescent="0.2">
      <c r="W24475" s="25"/>
      <c r="X24475" s="25"/>
    </row>
    <row r="24476" spans="23:24" x14ac:dyDescent="0.2">
      <c r="W24476" s="25"/>
      <c r="X24476" s="25"/>
    </row>
    <row r="24477" spans="23:24" x14ac:dyDescent="0.2">
      <c r="W24477" s="25"/>
      <c r="X24477" s="25"/>
    </row>
    <row r="24478" spans="23:24" x14ac:dyDescent="0.2">
      <c r="W24478" s="25"/>
      <c r="X24478" s="25"/>
    </row>
    <row r="24479" spans="23:24" x14ac:dyDescent="0.2">
      <c r="W24479" s="25"/>
      <c r="X24479" s="25"/>
    </row>
    <row r="24480" spans="23:24" x14ac:dyDescent="0.2">
      <c r="W24480" s="25"/>
      <c r="X24480" s="25"/>
    </row>
    <row r="24481" spans="23:24" x14ac:dyDescent="0.2">
      <c r="W24481" s="25"/>
      <c r="X24481" s="25"/>
    </row>
    <row r="24482" spans="23:24" x14ac:dyDescent="0.2">
      <c r="W24482" s="25"/>
      <c r="X24482" s="25"/>
    </row>
    <row r="24483" spans="23:24" x14ac:dyDescent="0.2">
      <c r="W24483" s="25"/>
      <c r="X24483" s="25"/>
    </row>
    <row r="24484" spans="23:24" x14ac:dyDescent="0.2">
      <c r="W24484" s="25"/>
      <c r="X24484" s="25"/>
    </row>
    <row r="24485" spans="23:24" x14ac:dyDescent="0.2">
      <c r="W24485" s="25"/>
      <c r="X24485" s="25"/>
    </row>
    <row r="24486" spans="23:24" x14ac:dyDescent="0.2">
      <c r="W24486" s="25"/>
      <c r="X24486" s="25"/>
    </row>
    <row r="24487" spans="23:24" x14ac:dyDescent="0.2">
      <c r="W24487" s="25"/>
      <c r="X24487" s="25"/>
    </row>
    <row r="24488" spans="23:24" x14ac:dyDescent="0.2">
      <c r="W24488" s="25"/>
      <c r="X24488" s="25"/>
    </row>
    <row r="24489" spans="23:24" x14ac:dyDescent="0.2">
      <c r="W24489" s="25"/>
      <c r="X24489" s="25"/>
    </row>
    <row r="24490" spans="23:24" x14ac:dyDescent="0.2">
      <c r="W24490" s="25"/>
      <c r="X24490" s="25"/>
    </row>
    <row r="24491" spans="23:24" x14ac:dyDescent="0.2">
      <c r="W24491" s="25"/>
      <c r="X24491" s="25"/>
    </row>
    <row r="24492" spans="23:24" x14ac:dyDescent="0.2">
      <c r="W24492" s="25"/>
      <c r="X24492" s="25"/>
    </row>
    <row r="24493" spans="23:24" x14ac:dyDescent="0.2">
      <c r="W24493" s="25"/>
      <c r="X24493" s="25"/>
    </row>
    <row r="24494" spans="23:24" x14ac:dyDescent="0.2">
      <c r="W24494" s="25"/>
      <c r="X24494" s="25"/>
    </row>
    <row r="24495" spans="23:24" x14ac:dyDescent="0.2">
      <c r="W24495" s="25"/>
      <c r="X24495" s="25"/>
    </row>
    <row r="24496" spans="23:24" x14ac:dyDescent="0.2">
      <c r="W24496" s="25"/>
      <c r="X24496" s="25"/>
    </row>
    <row r="24497" spans="23:24" x14ac:dyDescent="0.2">
      <c r="W24497" s="25"/>
      <c r="X24497" s="25"/>
    </row>
    <row r="24498" spans="23:24" x14ac:dyDescent="0.2">
      <c r="W24498" s="25"/>
      <c r="X24498" s="25"/>
    </row>
    <row r="24499" spans="23:24" x14ac:dyDescent="0.2">
      <c r="W24499" s="25"/>
      <c r="X24499" s="25"/>
    </row>
    <row r="24500" spans="23:24" x14ac:dyDescent="0.2">
      <c r="W24500" s="25"/>
      <c r="X24500" s="25"/>
    </row>
    <row r="24501" spans="23:24" x14ac:dyDescent="0.2">
      <c r="W24501" s="25"/>
      <c r="X24501" s="25"/>
    </row>
    <row r="24502" spans="23:24" x14ac:dyDescent="0.2">
      <c r="W24502" s="25"/>
      <c r="X24502" s="25"/>
    </row>
    <row r="24503" spans="23:24" x14ac:dyDescent="0.2">
      <c r="W24503" s="25"/>
      <c r="X24503" s="25"/>
    </row>
    <row r="24504" spans="23:24" x14ac:dyDescent="0.2">
      <c r="W24504" s="25"/>
      <c r="X24504" s="25"/>
    </row>
    <row r="24505" spans="23:24" x14ac:dyDescent="0.2">
      <c r="W24505" s="25"/>
      <c r="X24505" s="25"/>
    </row>
    <row r="24506" spans="23:24" x14ac:dyDescent="0.2">
      <c r="W24506" s="25"/>
      <c r="X24506" s="25"/>
    </row>
    <row r="24507" spans="23:24" x14ac:dyDescent="0.2">
      <c r="W24507" s="25"/>
      <c r="X24507" s="25"/>
    </row>
    <row r="24508" spans="23:24" x14ac:dyDescent="0.2">
      <c r="W24508" s="25"/>
      <c r="X24508" s="25"/>
    </row>
    <row r="24509" spans="23:24" x14ac:dyDescent="0.2">
      <c r="W24509" s="25"/>
      <c r="X24509" s="25"/>
    </row>
    <row r="24510" spans="23:24" x14ac:dyDescent="0.2">
      <c r="W24510" s="25"/>
      <c r="X24510" s="25"/>
    </row>
    <row r="24511" spans="23:24" x14ac:dyDescent="0.2">
      <c r="W24511" s="25"/>
      <c r="X24511" s="25"/>
    </row>
    <row r="24512" spans="23:24" x14ac:dyDescent="0.2">
      <c r="W24512" s="25"/>
      <c r="X24512" s="25"/>
    </row>
    <row r="24513" spans="23:24" x14ac:dyDescent="0.2">
      <c r="W24513" s="25"/>
      <c r="X24513" s="25"/>
    </row>
    <row r="24514" spans="23:24" x14ac:dyDescent="0.2">
      <c r="W24514" s="25"/>
      <c r="X24514" s="25"/>
    </row>
    <row r="24515" spans="23:24" x14ac:dyDescent="0.2">
      <c r="W24515" s="25"/>
      <c r="X24515" s="25"/>
    </row>
    <row r="24516" spans="23:24" x14ac:dyDescent="0.2">
      <c r="W24516" s="25"/>
      <c r="X24516" s="25"/>
    </row>
    <row r="24517" spans="23:24" x14ac:dyDescent="0.2">
      <c r="W24517" s="25"/>
      <c r="X24517" s="25"/>
    </row>
    <row r="24518" spans="23:24" x14ac:dyDescent="0.2">
      <c r="W24518" s="25"/>
      <c r="X24518" s="25"/>
    </row>
    <row r="24519" spans="23:24" x14ac:dyDescent="0.2">
      <c r="W24519" s="25"/>
      <c r="X24519" s="25"/>
    </row>
    <row r="24520" spans="23:24" x14ac:dyDescent="0.2">
      <c r="W24520" s="25"/>
      <c r="X24520" s="25"/>
    </row>
    <row r="24521" spans="23:24" x14ac:dyDescent="0.2">
      <c r="W24521" s="25"/>
      <c r="X24521" s="25"/>
    </row>
    <row r="24522" spans="23:24" x14ac:dyDescent="0.2">
      <c r="W24522" s="25"/>
      <c r="X24522" s="25"/>
    </row>
    <row r="24523" spans="23:24" x14ac:dyDescent="0.2">
      <c r="W24523" s="25"/>
      <c r="X24523" s="25"/>
    </row>
    <row r="24524" spans="23:24" x14ac:dyDescent="0.2">
      <c r="W24524" s="25"/>
      <c r="X24524" s="25"/>
    </row>
    <row r="24525" spans="23:24" x14ac:dyDescent="0.2">
      <c r="W24525" s="25"/>
      <c r="X24525" s="25"/>
    </row>
    <row r="24526" spans="23:24" x14ac:dyDescent="0.2">
      <c r="W24526" s="25"/>
      <c r="X24526" s="25"/>
    </row>
    <row r="24527" spans="23:24" x14ac:dyDescent="0.2">
      <c r="W24527" s="25"/>
      <c r="X24527" s="25"/>
    </row>
    <row r="24528" spans="23:24" x14ac:dyDescent="0.2">
      <c r="W24528" s="25"/>
      <c r="X24528" s="25"/>
    </row>
    <row r="24529" spans="23:24" x14ac:dyDescent="0.2">
      <c r="W24529" s="25"/>
      <c r="X24529" s="25"/>
    </row>
    <row r="24530" spans="23:24" x14ac:dyDescent="0.2">
      <c r="W24530" s="25"/>
      <c r="X24530" s="25"/>
    </row>
    <row r="24531" spans="23:24" x14ac:dyDescent="0.2">
      <c r="W24531" s="25"/>
      <c r="X24531" s="25"/>
    </row>
    <row r="24532" spans="23:24" x14ac:dyDescent="0.2">
      <c r="W24532" s="25"/>
      <c r="X24532" s="25"/>
    </row>
    <row r="24533" spans="23:24" x14ac:dyDescent="0.2">
      <c r="W24533" s="25"/>
      <c r="X24533" s="25"/>
    </row>
    <row r="24534" spans="23:24" x14ac:dyDescent="0.2">
      <c r="W24534" s="25"/>
      <c r="X24534" s="25"/>
    </row>
    <row r="24535" spans="23:24" x14ac:dyDescent="0.2">
      <c r="W24535" s="25"/>
      <c r="X24535" s="25"/>
    </row>
    <row r="24536" spans="23:24" x14ac:dyDescent="0.2">
      <c r="W24536" s="25"/>
      <c r="X24536" s="25"/>
    </row>
    <row r="24537" spans="23:24" x14ac:dyDescent="0.2">
      <c r="W24537" s="25"/>
      <c r="X24537" s="25"/>
    </row>
    <row r="24538" spans="23:24" x14ac:dyDescent="0.2">
      <c r="W24538" s="25"/>
      <c r="X24538" s="25"/>
    </row>
    <row r="24539" spans="23:24" x14ac:dyDescent="0.2">
      <c r="W24539" s="25"/>
      <c r="X24539" s="25"/>
    </row>
    <row r="24540" spans="23:24" x14ac:dyDescent="0.2">
      <c r="W24540" s="25"/>
      <c r="X24540" s="25"/>
    </row>
    <row r="24541" spans="23:24" x14ac:dyDescent="0.2">
      <c r="W24541" s="25"/>
      <c r="X24541" s="25"/>
    </row>
    <row r="24542" spans="23:24" x14ac:dyDescent="0.2">
      <c r="W24542" s="25"/>
      <c r="X24542" s="25"/>
    </row>
    <row r="24543" spans="23:24" x14ac:dyDescent="0.2">
      <c r="W24543" s="25"/>
      <c r="X24543" s="25"/>
    </row>
    <row r="24544" spans="23:24" x14ac:dyDescent="0.2">
      <c r="W24544" s="25"/>
      <c r="X24544" s="25"/>
    </row>
    <row r="24545" spans="23:24" x14ac:dyDescent="0.2">
      <c r="W24545" s="25"/>
      <c r="X24545" s="25"/>
    </row>
    <row r="24546" spans="23:24" x14ac:dyDescent="0.2">
      <c r="W24546" s="25"/>
      <c r="X24546" s="25"/>
    </row>
    <row r="24547" spans="23:24" x14ac:dyDescent="0.2">
      <c r="W24547" s="25"/>
      <c r="X24547" s="25"/>
    </row>
    <row r="24548" spans="23:24" x14ac:dyDescent="0.2">
      <c r="W24548" s="25"/>
      <c r="X24548" s="25"/>
    </row>
    <row r="24549" spans="23:24" x14ac:dyDescent="0.2">
      <c r="W24549" s="25"/>
      <c r="X24549" s="25"/>
    </row>
    <row r="24550" spans="23:24" x14ac:dyDescent="0.2">
      <c r="W24550" s="25"/>
      <c r="X24550" s="25"/>
    </row>
    <row r="24551" spans="23:24" x14ac:dyDescent="0.2">
      <c r="W24551" s="25"/>
      <c r="X24551" s="25"/>
    </row>
    <row r="24552" spans="23:24" x14ac:dyDescent="0.2">
      <c r="W24552" s="25"/>
      <c r="X24552" s="25"/>
    </row>
    <row r="24553" spans="23:24" x14ac:dyDescent="0.2">
      <c r="W24553" s="25"/>
      <c r="X24553" s="25"/>
    </row>
    <row r="24554" spans="23:24" x14ac:dyDescent="0.2">
      <c r="W24554" s="25"/>
      <c r="X24554" s="25"/>
    </row>
    <row r="24555" spans="23:24" x14ac:dyDescent="0.2">
      <c r="W24555" s="25"/>
      <c r="X24555" s="25"/>
    </row>
    <row r="24556" spans="23:24" x14ac:dyDescent="0.2">
      <c r="W24556" s="25"/>
      <c r="X24556" s="25"/>
    </row>
    <row r="24557" spans="23:24" x14ac:dyDescent="0.2">
      <c r="W24557" s="25"/>
      <c r="X24557" s="25"/>
    </row>
    <row r="24558" spans="23:24" x14ac:dyDescent="0.2">
      <c r="W24558" s="25"/>
      <c r="X24558" s="25"/>
    </row>
    <row r="24559" spans="23:24" x14ac:dyDescent="0.2">
      <c r="W24559" s="25"/>
      <c r="X24559" s="25"/>
    </row>
    <row r="24560" spans="23:24" x14ac:dyDescent="0.2">
      <c r="W24560" s="25"/>
      <c r="X24560" s="25"/>
    </row>
    <row r="24561" spans="23:24" x14ac:dyDescent="0.2">
      <c r="W24561" s="25"/>
      <c r="X24561" s="25"/>
    </row>
    <row r="24562" spans="23:24" x14ac:dyDescent="0.2">
      <c r="W24562" s="25"/>
      <c r="X24562" s="25"/>
    </row>
    <row r="24563" spans="23:24" x14ac:dyDescent="0.2">
      <c r="W24563" s="25"/>
      <c r="X24563" s="25"/>
    </row>
    <row r="24564" spans="23:24" x14ac:dyDescent="0.2">
      <c r="W24564" s="25"/>
      <c r="X24564" s="25"/>
    </row>
    <row r="24565" spans="23:24" x14ac:dyDescent="0.2">
      <c r="W24565" s="25"/>
      <c r="X24565" s="25"/>
    </row>
    <row r="24566" spans="23:24" x14ac:dyDescent="0.2">
      <c r="W24566" s="25"/>
      <c r="X24566" s="25"/>
    </row>
    <row r="24567" spans="23:24" x14ac:dyDescent="0.2">
      <c r="W24567" s="25"/>
      <c r="X24567" s="25"/>
    </row>
    <row r="24568" spans="23:24" x14ac:dyDescent="0.2">
      <c r="W24568" s="25"/>
      <c r="X24568" s="25"/>
    </row>
    <row r="24569" spans="23:24" x14ac:dyDescent="0.2">
      <c r="W24569" s="25"/>
      <c r="X24569" s="25"/>
    </row>
    <row r="24570" spans="23:24" x14ac:dyDescent="0.2">
      <c r="W24570" s="25"/>
      <c r="X24570" s="25"/>
    </row>
    <row r="24571" spans="23:24" x14ac:dyDescent="0.2">
      <c r="W24571" s="25"/>
      <c r="X24571" s="25"/>
    </row>
    <row r="24572" spans="23:24" x14ac:dyDescent="0.2">
      <c r="W24572" s="25"/>
      <c r="X24572" s="25"/>
    </row>
    <row r="24573" spans="23:24" x14ac:dyDescent="0.2">
      <c r="W24573" s="25"/>
      <c r="X24573" s="25"/>
    </row>
    <row r="24574" spans="23:24" x14ac:dyDescent="0.2">
      <c r="W24574" s="25"/>
      <c r="X24574" s="25"/>
    </row>
    <row r="24575" spans="23:24" x14ac:dyDescent="0.2">
      <c r="W24575" s="25"/>
      <c r="X24575" s="25"/>
    </row>
    <row r="24576" spans="23:24" x14ac:dyDescent="0.2">
      <c r="W24576" s="25"/>
      <c r="X24576" s="25"/>
    </row>
    <row r="24577" spans="23:24" x14ac:dyDescent="0.2">
      <c r="W24577" s="25"/>
      <c r="X24577" s="25"/>
    </row>
    <row r="24578" spans="23:24" x14ac:dyDescent="0.2">
      <c r="W24578" s="25"/>
      <c r="X24578" s="25"/>
    </row>
    <row r="24579" spans="23:24" x14ac:dyDescent="0.2">
      <c r="W24579" s="25"/>
      <c r="X24579" s="25"/>
    </row>
    <row r="24580" spans="23:24" x14ac:dyDescent="0.2">
      <c r="W24580" s="25"/>
      <c r="X24580" s="25"/>
    </row>
    <row r="24581" spans="23:24" x14ac:dyDescent="0.2">
      <c r="W24581" s="25"/>
      <c r="X24581" s="25"/>
    </row>
    <row r="24582" spans="23:24" x14ac:dyDescent="0.2">
      <c r="W24582" s="25"/>
      <c r="X24582" s="25"/>
    </row>
    <row r="24583" spans="23:24" x14ac:dyDescent="0.2">
      <c r="W24583" s="25"/>
      <c r="X24583" s="25"/>
    </row>
    <row r="24584" spans="23:24" x14ac:dyDescent="0.2">
      <c r="W24584" s="25"/>
      <c r="X24584" s="25"/>
    </row>
    <row r="24585" spans="23:24" x14ac:dyDescent="0.2">
      <c r="W24585" s="25"/>
      <c r="X24585" s="25"/>
    </row>
    <row r="24586" spans="23:24" x14ac:dyDescent="0.2">
      <c r="W24586" s="25"/>
      <c r="X24586" s="25"/>
    </row>
    <row r="24587" spans="23:24" x14ac:dyDescent="0.2">
      <c r="W24587" s="25"/>
      <c r="X24587" s="25"/>
    </row>
    <row r="24588" spans="23:24" x14ac:dyDescent="0.2">
      <c r="W24588" s="25"/>
      <c r="X24588" s="25"/>
    </row>
    <row r="24589" spans="23:24" x14ac:dyDescent="0.2">
      <c r="W24589" s="25"/>
      <c r="X24589" s="25"/>
    </row>
    <row r="24590" spans="23:24" x14ac:dyDescent="0.2">
      <c r="W24590" s="25"/>
      <c r="X24590" s="25"/>
    </row>
    <row r="24591" spans="23:24" x14ac:dyDescent="0.2">
      <c r="W24591" s="25"/>
      <c r="X24591" s="25"/>
    </row>
    <row r="24592" spans="23:24" x14ac:dyDescent="0.2">
      <c r="W24592" s="25"/>
      <c r="X24592" s="25"/>
    </row>
    <row r="24593" spans="23:24" x14ac:dyDescent="0.2">
      <c r="W24593" s="25"/>
      <c r="X24593" s="25"/>
    </row>
    <row r="24594" spans="23:24" x14ac:dyDescent="0.2">
      <c r="W24594" s="25"/>
      <c r="X24594" s="25"/>
    </row>
    <row r="24595" spans="23:24" x14ac:dyDescent="0.2">
      <c r="W24595" s="25"/>
      <c r="X24595" s="25"/>
    </row>
    <row r="24596" spans="23:24" x14ac:dyDescent="0.2">
      <c r="W24596" s="25"/>
      <c r="X24596" s="25"/>
    </row>
    <row r="24597" spans="23:24" x14ac:dyDescent="0.2">
      <c r="W24597" s="25"/>
      <c r="X24597" s="25"/>
    </row>
    <row r="24598" spans="23:24" x14ac:dyDescent="0.2">
      <c r="W24598" s="25"/>
      <c r="X24598" s="25"/>
    </row>
    <row r="24599" spans="23:24" x14ac:dyDescent="0.2">
      <c r="W24599" s="25"/>
      <c r="X24599" s="25"/>
    </row>
    <row r="24600" spans="23:24" x14ac:dyDescent="0.2">
      <c r="W24600" s="25"/>
      <c r="X24600" s="25"/>
    </row>
    <row r="24601" spans="23:24" x14ac:dyDescent="0.2">
      <c r="W24601" s="25"/>
      <c r="X24601" s="25"/>
    </row>
    <row r="24602" spans="23:24" x14ac:dyDescent="0.2">
      <c r="W24602" s="25"/>
      <c r="X24602" s="25"/>
    </row>
    <row r="24603" spans="23:24" x14ac:dyDescent="0.2">
      <c r="W24603" s="25"/>
      <c r="X24603" s="25"/>
    </row>
    <row r="24604" spans="23:24" x14ac:dyDescent="0.2">
      <c r="W24604" s="25"/>
      <c r="X24604" s="25"/>
    </row>
    <row r="24605" spans="23:24" x14ac:dyDescent="0.2">
      <c r="W24605" s="25"/>
      <c r="X24605" s="25"/>
    </row>
    <row r="24606" spans="23:24" x14ac:dyDescent="0.2">
      <c r="W24606" s="25"/>
      <c r="X24606" s="25"/>
    </row>
    <row r="24607" spans="23:24" x14ac:dyDescent="0.2">
      <c r="W24607" s="25"/>
      <c r="X24607" s="25"/>
    </row>
    <row r="24608" spans="23:24" x14ac:dyDescent="0.2">
      <c r="W24608" s="25"/>
      <c r="X24608" s="25"/>
    </row>
    <row r="24609" spans="23:24" x14ac:dyDescent="0.2">
      <c r="W24609" s="25"/>
      <c r="X24609" s="25"/>
    </row>
    <row r="24610" spans="23:24" x14ac:dyDescent="0.2">
      <c r="W24610" s="25"/>
      <c r="X24610" s="25"/>
    </row>
    <row r="24611" spans="23:24" x14ac:dyDescent="0.2">
      <c r="W24611" s="25"/>
      <c r="X24611" s="25"/>
    </row>
    <row r="24612" spans="23:24" x14ac:dyDescent="0.2">
      <c r="W24612" s="25"/>
      <c r="X24612" s="25"/>
    </row>
    <row r="24613" spans="23:24" x14ac:dyDescent="0.2">
      <c r="W24613" s="25"/>
      <c r="X24613" s="25"/>
    </row>
    <row r="24614" spans="23:24" x14ac:dyDescent="0.2">
      <c r="W24614" s="25"/>
      <c r="X24614" s="25"/>
    </row>
    <row r="24615" spans="23:24" x14ac:dyDescent="0.2">
      <c r="W24615" s="25"/>
      <c r="X24615" s="25"/>
    </row>
    <row r="24616" spans="23:24" x14ac:dyDescent="0.2">
      <c r="W24616" s="25"/>
      <c r="X24616" s="25"/>
    </row>
    <row r="24617" spans="23:24" x14ac:dyDescent="0.2">
      <c r="W24617" s="25"/>
      <c r="X24617" s="25"/>
    </row>
    <row r="24618" spans="23:24" x14ac:dyDescent="0.2">
      <c r="W24618" s="25"/>
      <c r="X24618" s="25"/>
    </row>
    <row r="24619" spans="23:24" x14ac:dyDescent="0.2">
      <c r="W24619" s="25"/>
      <c r="X24619" s="25"/>
    </row>
    <row r="24620" spans="23:24" x14ac:dyDescent="0.2">
      <c r="W24620" s="25"/>
      <c r="X24620" s="25"/>
    </row>
    <row r="24621" spans="23:24" x14ac:dyDescent="0.2">
      <c r="W24621" s="25"/>
      <c r="X24621" s="25"/>
    </row>
    <row r="24622" spans="23:24" x14ac:dyDescent="0.2">
      <c r="W24622" s="25"/>
      <c r="X24622" s="25"/>
    </row>
    <row r="24623" spans="23:24" x14ac:dyDescent="0.2">
      <c r="W24623" s="25"/>
      <c r="X24623" s="25"/>
    </row>
    <row r="24624" spans="23:24" x14ac:dyDescent="0.2">
      <c r="W24624" s="25"/>
      <c r="X24624" s="25"/>
    </row>
    <row r="24625" spans="23:24" x14ac:dyDescent="0.2">
      <c r="W24625" s="25"/>
      <c r="X24625" s="25"/>
    </row>
    <row r="24626" spans="23:24" x14ac:dyDescent="0.2">
      <c r="W24626" s="25"/>
      <c r="X24626" s="25"/>
    </row>
    <row r="24627" spans="23:24" x14ac:dyDescent="0.2">
      <c r="W24627" s="25"/>
      <c r="X24627" s="25"/>
    </row>
    <row r="24628" spans="23:24" x14ac:dyDescent="0.2">
      <c r="W24628" s="25"/>
      <c r="X24628" s="25"/>
    </row>
    <row r="24629" spans="23:24" x14ac:dyDescent="0.2">
      <c r="W24629" s="25"/>
      <c r="X24629" s="25"/>
    </row>
    <row r="24630" spans="23:24" x14ac:dyDescent="0.2">
      <c r="W24630" s="25"/>
      <c r="X24630" s="25"/>
    </row>
    <row r="24631" spans="23:24" x14ac:dyDescent="0.2">
      <c r="W24631" s="25"/>
      <c r="X24631" s="25"/>
    </row>
    <row r="24632" spans="23:24" x14ac:dyDescent="0.2">
      <c r="W24632" s="25"/>
      <c r="X24632" s="25"/>
    </row>
    <row r="24633" spans="23:24" x14ac:dyDescent="0.2">
      <c r="W24633" s="25"/>
      <c r="X24633" s="25"/>
    </row>
    <row r="24634" spans="23:24" x14ac:dyDescent="0.2">
      <c r="W24634" s="25"/>
      <c r="X24634" s="25"/>
    </row>
    <row r="24635" spans="23:24" x14ac:dyDescent="0.2">
      <c r="W24635" s="25"/>
      <c r="X24635" s="25"/>
    </row>
    <row r="24636" spans="23:24" x14ac:dyDescent="0.2">
      <c r="W24636" s="25"/>
      <c r="X24636" s="25"/>
    </row>
    <row r="24637" spans="23:24" x14ac:dyDescent="0.2">
      <c r="W24637" s="25"/>
      <c r="X24637" s="25"/>
    </row>
    <row r="24638" spans="23:24" x14ac:dyDescent="0.2">
      <c r="W24638" s="25"/>
      <c r="X24638" s="25"/>
    </row>
    <row r="24639" spans="23:24" x14ac:dyDescent="0.2">
      <c r="W24639" s="25"/>
      <c r="X24639" s="25"/>
    </row>
    <row r="24640" spans="23:24" x14ac:dyDescent="0.2">
      <c r="W24640" s="25"/>
      <c r="X24640" s="25"/>
    </row>
    <row r="24641" spans="23:24" x14ac:dyDescent="0.2">
      <c r="W24641" s="25"/>
      <c r="X24641" s="25"/>
    </row>
    <row r="24642" spans="23:24" x14ac:dyDescent="0.2">
      <c r="W24642" s="25"/>
      <c r="X24642" s="25"/>
    </row>
    <row r="24643" spans="23:24" x14ac:dyDescent="0.2">
      <c r="W24643" s="25"/>
      <c r="X24643" s="25"/>
    </row>
    <row r="24644" spans="23:24" x14ac:dyDescent="0.2">
      <c r="W24644" s="25"/>
      <c r="X24644" s="25"/>
    </row>
    <row r="24645" spans="23:24" x14ac:dyDescent="0.2">
      <c r="W24645" s="25"/>
      <c r="X24645" s="25"/>
    </row>
    <row r="24646" spans="23:24" x14ac:dyDescent="0.2">
      <c r="W24646" s="25"/>
      <c r="X24646" s="25"/>
    </row>
    <row r="24647" spans="23:24" x14ac:dyDescent="0.2">
      <c r="W24647" s="25"/>
      <c r="X24647" s="25"/>
    </row>
    <row r="24648" spans="23:24" x14ac:dyDescent="0.2">
      <c r="W24648" s="25"/>
      <c r="X24648" s="25"/>
    </row>
    <row r="24649" spans="23:24" x14ac:dyDescent="0.2">
      <c r="W24649" s="25"/>
      <c r="X24649" s="25"/>
    </row>
    <row r="24650" spans="23:24" x14ac:dyDescent="0.2">
      <c r="W24650" s="25"/>
      <c r="X24650" s="25"/>
    </row>
    <row r="24651" spans="23:24" x14ac:dyDescent="0.2">
      <c r="W24651" s="25"/>
      <c r="X24651" s="25"/>
    </row>
    <row r="24652" spans="23:24" x14ac:dyDescent="0.2">
      <c r="W24652" s="25"/>
      <c r="X24652" s="25"/>
    </row>
    <row r="24653" spans="23:24" x14ac:dyDescent="0.2">
      <c r="W24653" s="25"/>
      <c r="X24653" s="25"/>
    </row>
    <row r="24654" spans="23:24" x14ac:dyDescent="0.2">
      <c r="W24654" s="25"/>
      <c r="X24654" s="25"/>
    </row>
    <row r="24655" spans="23:24" x14ac:dyDescent="0.2">
      <c r="W24655" s="25"/>
      <c r="X24655" s="25"/>
    </row>
    <row r="24656" spans="23:24" x14ac:dyDescent="0.2">
      <c r="W24656" s="25"/>
      <c r="X24656" s="25"/>
    </row>
    <row r="24657" spans="23:24" x14ac:dyDescent="0.2">
      <c r="W24657" s="25"/>
      <c r="X24657" s="25"/>
    </row>
    <row r="24658" spans="23:24" x14ac:dyDescent="0.2">
      <c r="W24658" s="25"/>
      <c r="X24658" s="25"/>
    </row>
    <row r="24659" spans="23:24" x14ac:dyDescent="0.2">
      <c r="W24659" s="25"/>
      <c r="X24659" s="25"/>
    </row>
    <row r="24660" spans="23:24" x14ac:dyDescent="0.2">
      <c r="W24660" s="25"/>
      <c r="X24660" s="25"/>
    </row>
    <row r="24661" spans="23:24" x14ac:dyDescent="0.2">
      <c r="W24661" s="25"/>
      <c r="X24661" s="25"/>
    </row>
    <row r="24662" spans="23:24" x14ac:dyDescent="0.2">
      <c r="W24662" s="25"/>
      <c r="X24662" s="25"/>
    </row>
    <row r="24663" spans="23:24" x14ac:dyDescent="0.2">
      <c r="W24663" s="25"/>
      <c r="X24663" s="25"/>
    </row>
    <row r="24664" spans="23:24" x14ac:dyDescent="0.2">
      <c r="W24664" s="25"/>
      <c r="X24664" s="25"/>
    </row>
    <row r="24665" spans="23:24" x14ac:dyDescent="0.2">
      <c r="W24665" s="25"/>
      <c r="X24665" s="25"/>
    </row>
    <row r="24666" spans="23:24" x14ac:dyDescent="0.2">
      <c r="W24666" s="25"/>
      <c r="X24666" s="25"/>
    </row>
    <row r="24667" spans="23:24" x14ac:dyDescent="0.2">
      <c r="W24667" s="25"/>
      <c r="X24667" s="25"/>
    </row>
    <row r="24668" spans="23:24" x14ac:dyDescent="0.2">
      <c r="W24668" s="25"/>
      <c r="X24668" s="25"/>
    </row>
    <row r="24669" spans="23:24" x14ac:dyDescent="0.2">
      <c r="W24669" s="25"/>
      <c r="X24669" s="25"/>
    </row>
    <row r="24670" spans="23:24" x14ac:dyDescent="0.2">
      <c r="W24670" s="25"/>
      <c r="X24670" s="25"/>
    </row>
    <row r="24671" spans="23:24" x14ac:dyDescent="0.2">
      <c r="W24671" s="25"/>
      <c r="X24671" s="25"/>
    </row>
    <row r="24672" spans="23:24" x14ac:dyDescent="0.2">
      <c r="W24672" s="25"/>
      <c r="X24672" s="25"/>
    </row>
    <row r="24673" spans="23:24" x14ac:dyDescent="0.2">
      <c r="W24673" s="25"/>
      <c r="X24673" s="25"/>
    </row>
    <row r="24674" spans="23:24" x14ac:dyDescent="0.2">
      <c r="W24674" s="25"/>
      <c r="X24674" s="25"/>
    </row>
    <row r="24675" spans="23:24" x14ac:dyDescent="0.2">
      <c r="W24675" s="25"/>
      <c r="X24675" s="25"/>
    </row>
    <row r="24676" spans="23:24" x14ac:dyDescent="0.2">
      <c r="W24676" s="25"/>
      <c r="X24676" s="25"/>
    </row>
    <row r="24677" spans="23:24" x14ac:dyDescent="0.2">
      <c r="W24677" s="25"/>
      <c r="X24677" s="25"/>
    </row>
    <row r="24678" spans="23:24" x14ac:dyDescent="0.2">
      <c r="W24678" s="25"/>
      <c r="X24678" s="25"/>
    </row>
    <row r="24679" spans="23:24" x14ac:dyDescent="0.2">
      <c r="W24679" s="25"/>
      <c r="X24679" s="25"/>
    </row>
    <row r="24680" spans="23:24" x14ac:dyDescent="0.2">
      <c r="W24680" s="25"/>
      <c r="X24680" s="25"/>
    </row>
    <row r="24681" spans="23:24" x14ac:dyDescent="0.2">
      <c r="W24681" s="25"/>
      <c r="X24681" s="25"/>
    </row>
    <row r="24682" spans="23:24" x14ac:dyDescent="0.2">
      <c r="W24682" s="25"/>
      <c r="X24682" s="25"/>
    </row>
    <row r="24683" spans="23:24" x14ac:dyDescent="0.2">
      <c r="W24683" s="25"/>
      <c r="X24683" s="25"/>
    </row>
    <row r="24684" spans="23:24" x14ac:dyDescent="0.2">
      <c r="W24684" s="25"/>
      <c r="X24684" s="25"/>
    </row>
    <row r="24685" spans="23:24" x14ac:dyDescent="0.2">
      <c r="W24685" s="25"/>
      <c r="X24685" s="25"/>
    </row>
    <row r="24686" spans="23:24" x14ac:dyDescent="0.2">
      <c r="W24686" s="25"/>
      <c r="X24686" s="25"/>
    </row>
    <row r="24687" spans="23:24" x14ac:dyDescent="0.2">
      <c r="W24687" s="25"/>
      <c r="X24687" s="25"/>
    </row>
    <row r="24688" spans="23:24" x14ac:dyDescent="0.2">
      <c r="W24688" s="25"/>
      <c r="X24688" s="25"/>
    </row>
    <row r="24689" spans="23:24" x14ac:dyDescent="0.2">
      <c r="W24689" s="25"/>
      <c r="X24689" s="25"/>
    </row>
    <row r="24690" spans="23:24" x14ac:dyDescent="0.2">
      <c r="W24690" s="25"/>
      <c r="X24690" s="25"/>
    </row>
    <row r="24691" spans="23:24" x14ac:dyDescent="0.2">
      <c r="W24691" s="25"/>
      <c r="X24691" s="25"/>
    </row>
    <row r="24692" spans="23:24" x14ac:dyDescent="0.2">
      <c r="W24692" s="25"/>
      <c r="X24692" s="25"/>
    </row>
    <row r="24693" spans="23:24" x14ac:dyDescent="0.2">
      <c r="W24693" s="25"/>
      <c r="X24693" s="25"/>
    </row>
    <row r="24694" spans="23:24" x14ac:dyDescent="0.2">
      <c r="W24694" s="25"/>
      <c r="X24694" s="25"/>
    </row>
    <row r="24695" spans="23:24" x14ac:dyDescent="0.2">
      <c r="W24695" s="25"/>
      <c r="X24695" s="25"/>
    </row>
    <row r="24696" spans="23:24" x14ac:dyDescent="0.2">
      <c r="W24696" s="25"/>
      <c r="X24696" s="25"/>
    </row>
    <row r="24697" spans="23:24" x14ac:dyDescent="0.2">
      <c r="W24697" s="25"/>
      <c r="X24697" s="25"/>
    </row>
    <row r="24698" spans="23:24" x14ac:dyDescent="0.2">
      <c r="W24698" s="25"/>
      <c r="X24698" s="25"/>
    </row>
    <row r="24699" spans="23:24" x14ac:dyDescent="0.2">
      <c r="W24699" s="25"/>
      <c r="X24699" s="25"/>
    </row>
    <row r="24700" spans="23:24" x14ac:dyDescent="0.2">
      <c r="W24700" s="25"/>
      <c r="X24700" s="25"/>
    </row>
    <row r="24701" spans="23:24" x14ac:dyDescent="0.2">
      <c r="W24701" s="25"/>
      <c r="X24701" s="25"/>
    </row>
    <row r="24702" spans="23:24" x14ac:dyDescent="0.2">
      <c r="W24702" s="25"/>
      <c r="X24702" s="25"/>
    </row>
    <row r="24703" spans="23:24" x14ac:dyDescent="0.2">
      <c r="W24703" s="25"/>
      <c r="X24703" s="25"/>
    </row>
    <row r="24704" spans="23:24" x14ac:dyDescent="0.2">
      <c r="W24704" s="25"/>
      <c r="X24704" s="25"/>
    </row>
    <row r="24705" spans="23:24" x14ac:dyDescent="0.2">
      <c r="W24705" s="25"/>
      <c r="X24705" s="25"/>
    </row>
    <row r="24706" spans="23:24" x14ac:dyDescent="0.2">
      <c r="W24706" s="25"/>
      <c r="X24706" s="25"/>
    </row>
    <row r="24707" spans="23:24" x14ac:dyDescent="0.2">
      <c r="W24707" s="25"/>
      <c r="X24707" s="25"/>
    </row>
    <row r="24708" spans="23:24" x14ac:dyDescent="0.2">
      <c r="W24708" s="25"/>
      <c r="X24708" s="25"/>
    </row>
    <row r="24709" spans="23:24" x14ac:dyDescent="0.2">
      <c r="W24709" s="25"/>
      <c r="X24709" s="25"/>
    </row>
    <row r="24710" spans="23:24" x14ac:dyDescent="0.2">
      <c r="W24710" s="25"/>
      <c r="X24710" s="25"/>
    </row>
    <row r="24711" spans="23:24" x14ac:dyDescent="0.2">
      <c r="W24711" s="25"/>
      <c r="X24711" s="25"/>
    </row>
    <row r="24712" spans="23:24" x14ac:dyDescent="0.2">
      <c r="W24712" s="25"/>
      <c r="X24712" s="25"/>
    </row>
    <row r="24713" spans="23:24" x14ac:dyDescent="0.2">
      <c r="W24713" s="25"/>
      <c r="X24713" s="25"/>
    </row>
    <row r="24714" spans="23:24" x14ac:dyDescent="0.2">
      <c r="W24714" s="25"/>
      <c r="X24714" s="25"/>
    </row>
    <row r="24715" spans="23:24" x14ac:dyDescent="0.2">
      <c r="W24715" s="25"/>
      <c r="X24715" s="25"/>
    </row>
    <row r="24716" spans="23:24" x14ac:dyDescent="0.2">
      <c r="W24716" s="25"/>
      <c r="X24716" s="25"/>
    </row>
    <row r="24717" spans="23:24" x14ac:dyDescent="0.2">
      <c r="W24717" s="25"/>
      <c r="X24717" s="25"/>
    </row>
    <row r="24718" spans="23:24" x14ac:dyDescent="0.2">
      <c r="W24718" s="25"/>
      <c r="X24718" s="25"/>
    </row>
    <row r="24719" spans="23:24" x14ac:dyDescent="0.2">
      <c r="W24719" s="25"/>
      <c r="X24719" s="25"/>
    </row>
    <row r="24720" spans="23:24" x14ac:dyDescent="0.2">
      <c r="W24720" s="25"/>
      <c r="X24720" s="25"/>
    </row>
    <row r="24721" spans="23:24" x14ac:dyDescent="0.2">
      <c r="W24721" s="25"/>
      <c r="X24721" s="25"/>
    </row>
    <row r="24722" spans="23:24" x14ac:dyDescent="0.2">
      <c r="W24722" s="25"/>
      <c r="X24722" s="25"/>
    </row>
    <row r="24723" spans="23:24" x14ac:dyDescent="0.2">
      <c r="W24723" s="25"/>
      <c r="X24723" s="25"/>
    </row>
    <row r="24724" spans="23:24" x14ac:dyDescent="0.2">
      <c r="W24724" s="25"/>
      <c r="X24724" s="25"/>
    </row>
    <row r="24725" spans="23:24" x14ac:dyDescent="0.2">
      <c r="W24725" s="25"/>
      <c r="X24725" s="25"/>
    </row>
    <row r="24726" spans="23:24" x14ac:dyDescent="0.2">
      <c r="W24726" s="25"/>
      <c r="X24726" s="25"/>
    </row>
    <row r="24727" spans="23:24" x14ac:dyDescent="0.2">
      <c r="W24727" s="25"/>
      <c r="X24727" s="25"/>
    </row>
    <row r="24728" spans="23:24" x14ac:dyDescent="0.2">
      <c r="W24728" s="25"/>
      <c r="X24728" s="25"/>
    </row>
    <row r="24729" spans="23:24" x14ac:dyDescent="0.2">
      <c r="W24729" s="25"/>
      <c r="X24729" s="25"/>
    </row>
    <row r="24730" spans="23:24" x14ac:dyDescent="0.2">
      <c r="W24730" s="25"/>
      <c r="X24730" s="25"/>
    </row>
    <row r="24731" spans="23:24" x14ac:dyDescent="0.2">
      <c r="W24731" s="25"/>
      <c r="X24731" s="25"/>
    </row>
    <row r="24732" spans="23:24" x14ac:dyDescent="0.2">
      <c r="W24732" s="25"/>
      <c r="X24732" s="25"/>
    </row>
    <row r="24733" spans="23:24" x14ac:dyDescent="0.2">
      <c r="W24733" s="25"/>
      <c r="X24733" s="25"/>
    </row>
    <row r="24734" spans="23:24" x14ac:dyDescent="0.2">
      <c r="W24734" s="25"/>
      <c r="X24734" s="25"/>
    </row>
    <row r="24735" spans="23:24" x14ac:dyDescent="0.2">
      <c r="W24735" s="25"/>
      <c r="X24735" s="25"/>
    </row>
    <row r="24736" spans="23:24" x14ac:dyDescent="0.2">
      <c r="W24736" s="25"/>
      <c r="X24736" s="25"/>
    </row>
    <row r="24737" spans="23:24" x14ac:dyDescent="0.2">
      <c r="W24737" s="25"/>
      <c r="X24737" s="25"/>
    </row>
    <row r="24738" spans="23:24" x14ac:dyDescent="0.2">
      <c r="W24738" s="25"/>
      <c r="X24738" s="25"/>
    </row>
    <row r="24739" spans="23:24" x14ac:dyDescent="0.2">
      <c r="W24739" s="25"/>
      <c r="X24739" s="25"/>
    </row>
    <row r="24740" spans="23:24" x14ac:dyDescent="0.2">
      <c r="W24740" s="25"/>
      <c r="X24740" s="25"/>
    </row>
    <row r="24741" spans="23:24" x14ac:dyDescent="0.2">
      <c r="W24741" s="25"/>
      <c r="X24741" s="25"/>
    </row>
    <row r="24742" spans="23:24" x14ac:dyDescent="0.2">
      <c r="W24742" s="25"/>
      <c r="X24742" s="25"/>
    </row>
    <row r="24743" spans="23:24" x14ac:dyDescent="0.2">
      <c r="W24743" s="25"/>
      <c r="X24743" s="25"/>
    </row>
    <row r="24744" spans="23:24" x14ac:dyDescent="0.2">
      <c r="W24744" s="25"/>
      <c r="X24744" s="25"/>
    </row>
    <row r="24745" spans="23:24" x14ac:dyDescent="0.2">
      <c r="W24745" s="25"/>
      <c r="X24745" s="25"/>
    </row>
    <row r="24746" spans="23:24" x14ac:dyDescent="0.2">
      <c r="W24746" s="25"/>
      <c r="X24746" s="25"/>
    </row>
    <row r="24747" spans="23:24" x14ac:dyDescent="0.2">
      <c r="W24747" s="25"/>
      <c r="X24747" s="25"/>
    </row>
    <row r="24748" spans="23:24" x14ac:dyDescent="0.2">
      <c r="W24748" s="25"/>
      <c r="X24748" s="25"/>
    </row>
    <row r="24749" spans="23:24" x14ac:dyDescent="0.2">
      <c r="W24749" s="25"/>
      <c r="X24749" s="25"/>
    </row>
    <row r="24750" spans="23:24" x14ac:dyDescent="0.2">
      <c r="W24750" s="25"/>
      <c r="X24750" s="25"/>
    </row>
    <row r="24751" spans="23:24" x14ac:dyDescent="0.2">
      <c r="W24751" s="25"/>
      <c r="X24751" s="25"/>
    </row>
    <row r="24752" spans="23:24" x14ac:dyDescent="0.2">
      <c r="W24752" s="25"/>
      <c r="X24752" s="25"/>
    </row>
    <row r="24753" spans="23:24" x14ac:dyDescent="0.2">
      <c r="W24753" s="25"/>
      <c r="X24753" s="25"/>
    </row>
    <row r="24754" spans="23:24" x14ac:dyDescent="0.2">
      <c r="W24754" s="25"/>
      <c r="X24754" s="25"/>
    </row>
    <row r="24755" spans="23:24" x14ac:dyDescent="0.2">
      <c r="W24755" s="25"/>
      <c r="X24755" s="25"/>
    </row>
    <row r="24756" spans="23:24" x14ac:dyDescent="0.2">
      <c r="W24756" s="25"/>
      <c r="X24756" s="25"/>
    </row>
    <row r="24757" spans="23:24" x14ac:dyDescent="0.2">
      <c r="W24757" s="25"/>
      <c r="X24757" s="25"/>
    </row>
    <row r="24758" spans="23:24" x14ac:dyDescent="0.2">
      <c r="W24758" s="25"/>
      <c r="X24758" s="25"/>
    </row>
    <row r="24759" spans="23:24" x14ac:dyDescent="0.2">
      <c r="W24759" s="25"/>
      <c r="X24759" s="25"/>
    </row>
    <row r="24760" spans="23:24" x14ac:dyDescent="0.2">
      <c r="W24760" s="25"/>
      <c r="X24760" s="25"/>
    </row>
    <row r="24761" spans="23:24" x14ac:dyDescent="0.2">
      <c r="W24761" s="25"/>
      <c r="X24761" s="25"/>
    </row>
    <row r="24762" spans="23:24" x14ac:dyDescent="0.2">
      <c r="W24762" s="25"/>
      <c r="X24762" s="25"/>
    </row>
    <row r="24763" spans="23:24" x14ac:dyDescent="0.2">
      <c r="W24763" s="25"/>
      <c r="X24763" s="25"/>
    </row>
    <row r="24764" spans="23:24" x14ac:dyDescent="0.2">
      <c r="W24764" s="25"/>
      <c r="X24764" s="25"/>
    </row>
    <row r="24765" spans="23:24" x14ac:dyDescent="0.2">
      <c r="W24765" s="25"/>
      <c r="X24765" s="25"/>
    </row>
    <row r="24766" spans="23:24" x14ac:dyDescent="0.2">
      <c r="W24766" s="25"/>
      <c r="X24766" s="25"/>
    </row>
    <row r="24767" spans="23:24" x14ac:dyDescent="0.2">
      <c r="W24767" s="25"/>
      <c r="X24767" s="25"/>
    </row>
    <row r="24768" spans="23:24" x14ac:dyDescent="0.2">
      <c r="W24768" s="25"/>
      <c r="X24768" s="25"/>
    </row>
    <row r="24769" spans="23:24" x14ac:dyDescent="0.2">
      <c r="W24769" s="25"/>
      <c r="X24769" s="25"/>
    </row>
    <row r="24770" spans="23:24" x14ac:dyDescent="0.2">
      <c r="W24770" s="25"/>
      <c r="X24770" s="25"/>
    </row>
    <row r="24771" spans="23:24" x14ac:dyDescent="0.2">
      <c r="W24771" s="25"/>
      <c r="X24771" s="25"/>
    </row>
    <row r="24772" spans="23:24" x14ac:dyDescent="0.2">
      <c r="W24772" s="25"/>
      <c r="X24772" s="25"/>
    </row>
    <row r="24773" spans="23:24" x14ac:dyDescent="0.2">
      <c r="W24773" s="25"/>
      <c r="X24773" s="25"/>
    </row>
    <row r="24774" spans="23:24" x14ac:dyDescent="0.2">
      <c r="W24774" s="25"/>
      <c r="X24774" s="25"/>
    </row>
    <row r="24775" spans="23:24" x14ac:dyDescent="0.2">
      <c r="W24775" s="25"/>
      <c r="X24775" s="25"/>
    </row>
    <row r="24776" spans="23:24" x14ac:dyDescent="0.2">
      <c r="W24776" s="25"/>
      <c r="X24776" s="25"/>
    </row>
    <row r="24777" spans="23:24" x14ac:dyDescent="0.2">
      <c r="W24777" s="25"/>
      <c r="X24777" s="25"/>
    </row>
    <row r="24778" spans="23:24" x14ac:dyDescent="0.2">
      <c r="W24778" s="25"/>
      <c r="X24778" s="25"/>
    </row>
    <row r="24779" spans="23:24" x14ac:dyDescent="0.2">
      <c r="W24779" s="25"/>
      <c r="X24779" s="25"/>
    </row>
    <row r="24780" spans="23:24" x14ac:dyDescent="0.2">
      <c r="W24780" s="25"/>
      <c r="X24780" s="25"/>
    </row>
    <row r="24781" spans="23:24" x14ac:dyDescent="0.2">
      <c r="W24781" s="25"/>
      <c r="X24781" s="25"/>
    </row>
    <row r="24782" spans="23:24" x14ac:dyDescent="0.2">
      <c r="W24782" s="25"/>
      <c r="X24782" s="25"/>
    </row>
    <row r="24783" spans="23:24" x14ac:dyDescent="0.2">
      <c r="W24783" s="25"/>
      <c r="X24783" s="25"/>
    </row>
    <row r="24784" spans="23:24" x14ac:dyDescent="0.2">
      <c r="W24784" s="25"/>
      <c r="X24784" s="25"/>
    </row>
    <row r="24785" spans="23:24" x14ac:dyDescent="0.2">
      <c r="W24785" s="25"/>
      <c r="X24785" s="25"/>
    </row>
    <row r="24786" spans="23:24" x14ac:dyDescent="0.2">
      <c r="W24786" s="25"/>
      <c r="X24786" s="25"/>
    </row>
    <row r="24787" spans="23:24" x14ac:dyDescent="0.2">
      <c r="W24787" s="25"/>
      <c r="X24787" s="25"/>
    </row>
    <row r="24788" spans="23:24" x14ac:dyDescent="0.2">
      <c r="W24788" s="25"/>
      <c r="X24788" s="25"/>
    </row>
    <row r="24789" spans="23:24" x14ac:dyDescent="0.2">
      <c r="W24789" s="25"/>
      <c r="X24789" s="25"/>
    </row>
    <row r="24790" spans="23:24" x14ac:dyDescent="0.2">
      <c r="W24790" s="25"/>
      <c r="X24790" s="25"/>
    </row>
    <row r="24791" spans="23:24" x14ac:dyDescent="0.2">
      <c r="W24791" s="25"/>
      <c r="X24791" s="25"/>
    </row>
    <row r="24792" spans="23:24" x14ac:dyDescent="0.2">
      <c r="W24792" s="25"/>
      <c r="X24792" s="25"/>
    </row>
    <row r="24793" spans="23:24" x14ac:dyDescent="0.2">
      <c r="W24793" s="25"/>
      <c r="X24793" s="25"/>
    </row>
    <row r="24794" spans="23:24" x14ac:dyDescent="0.2">
      <c r="W24794" s="25"/>
      <c r="X24794" s="25"/>
    </row>
    <row r="24795" spans="23:24" x14ac:dyDescent="0.2">
      <c r="W24795" s="25"/>
      <c r="X24795" s="25"/>
    </row>
    <row r="24796" spans="23:24" x14ac:dyDescent="0.2">
      <c r="W24796" s="25"/>
      <c r="X24796" s="25"/>
    </row>
    <row r="24797" spans="23:24" x14ac:dyDescent="0.2">
      <c r="W24797" s="25"/>
      <c r="X24797" s="25"/>
    </row>
    <row r="24798" spans="23:24" x14ac:dyDescent="0.2">
      <c r="W24798" s="25"/>
      <c r="X24798" s="25"/>
    </row>
    <row r="24799" spans="23:24" x14ac:dyDescent="0.2">
      <c r="W24799" s="25"/>
      <c r="X24799" s="25"/>
    </row>
    <row r="24800" spans="23:24" x14ac:dyDescent="0.2">
      <c r="W24800" s="25"/>
      <c r="X24800" s="25"/>
    </row>
    <row r="24801" spans="23:24" x14ac:dyDescent="0.2">
      <c r="W24801" s="25"/>
      <c r="X24801" s="25"/>
    </row>
    <row r="24802" spans="23:24" x14ac:dyDescent="0.2">
      <c r="W24802" s="25"/>
      <c r="X24802" s="25"/>
    </row>
    <row r="24803" spans="23:24" x14ac:dyDescent="0.2">
      <c r="W24803" s="25"/>
      <c r="X24803" s="25"/>
    </row>
    <row r="24804" spans="23:24" x14ac:dyDescent="0.2">
      <c r="W24804" s="25"/>
      <c r="X24804" s="25"/>
    </row>
    <row r="24805" spans="23:24" x14ac:dyDescent="0.2">
      <c r="W24805" s="25"/>
      <c r="X24805" s="25"/>
    </row>
    <row r="24806" spans="23:24" x14ac:dyDescent="0.2">
      <c r="W24806" s="25"/>
      <c r="X24806" s="25"/>
    </row>
    <row r="24807" spans="23:24" x14ac:dyDescent="0.2">
      <c r="W24807" s="25"/>
      <c r="X24807" s="25"/>
    </row>
    <row r="24808" spans="23:24" x14ac:dyDescent="0.2">
      <c r="W24808" s="25"/>
      <c r="X24808" s="25"/>
    </row>
    <row r="24809" spans="23:24" x14ac:dyDescent="0.2">
      <c r="W24809" s="25"/>
      <c r="X24809" s="25"/>
    </row>
    <row r="24810" spans="23:24" x14ac:dyDescent="0.2">
      <c r="W24810" s="25"/>
      <c r="X24810" s="25"/>
    </row>
    <row r="24811" spans="23:24" x14ac:dyDescent="0.2">
      <c r="W24811" s="25"/>
      <c r="X24811" s="25"/>
    </row>
    <row r="24812" spans="23:24" x14ac:dyDescent="0.2">
      <c r="W24812" s="25"/>
      <c r="X24812" s="25"/>
    </row>
    <row r="24813" spans="23:24" x14ac:dyDescent="0.2">
      <c r="W24813" s="25"/>
      <c r="X24813" s="25"/>
    </row>
    <row r="24814" spans="23:24" x14ac:dyDescent="0.2">
      <c r="W24814" s="25"/>
      <c r="X24814" s="25"/>
    </row>
    <row r="24815" spans="23:24" x14ac:dyDescent="0.2">
      <c r="W24815" s="25"/>
      <c r="X24815" s="25"/>
    </row>
    <row r="24816" spans="23:24" x14ac:dyDescent="0.2">
      <c r="W24816" s="25"/>
      <c r="X24816" s="25"/>
    </row>
    <row r="24817" spans="23:24" x14ac:dyDescent="0.2">
      <c r="W24817" s="25"/>
      <c r="X24817" s="25"/>
    </row>
    <row r="24818" spans="23:24" x14ac:dyDescent="0.2">
      <c r="W24818" s="25"/>
      <c r="X24818" s="25"/>
    </row>
    <row r="24819" spans="23:24" x14ac:dyDescent="0.2">
      <c r="W24819" s="25"/>
      <c r="X24819" s="25"/>
    </row>
    <row r="24820" spans="23:24" x14ac:dyDescent="0.2">
      <c r="W24820" s="25"/>
      <c r="X24820" s="25"/>
    </row>
    <row r="24821" spans="23:24" x14ac:dyDescent="0.2">
      <c r="W24821" s="25"/>
      <c r="X24821" s="25"/>
    </row>
    <row r="24822" spans="23:24" x14ac:dyDescent="0.2">
      <c r="W24822" s="25"/>
      <c r="X24822" s="25"/>
    </row>
    <row r="24823" spans="23:24" x14ac:dyDescent="0.2">
      <c r="W24823" s="25"/>
      <c r="X24823" s="25"/>
    </row>
    <row r="24824" spans="23:24" x14ac:dyDescent="0.2">
      <c r="W24824" s="25"/>
      <c r="X24824" s="25"/>
    </row>
    <row r="24825" spans="23:24" x14ac:dyDescent="0.2">
      <c r="W24825" s="25"/>
      <c r="X24825" s="25"/>
    </row>
    <row r="24826" spans="23:24" x14ac:dyDescent="0.2">
      <c r="W24826" s="25"/>
      <c r="X24826" s="25"/>
    </row>
    <row r="24827" spans="23:24" x14ac:dyDescent="0.2">
      <c r="W24827" s="25"/>
      <c r="X24827" s="25"/>
    </row>
    <row r="24828" spans="23:24" x14ac:dyDescent="0.2">
      <c r="W24828" s="25"/>
      <c r="X24828" s="25"/>
    </row>
    <row r="24829" spans="23:24" x14ac:dyDescent="0.2">
      <c r="W24829" s="25"/>
      <c r="X24829" s="25"/>
    </row>
    <row r="24830" spans="23:24" x14ac:dyDescent="0.2">
      <c r="W24830" s="25"/>
      <c r="X24830" s="25"/>
    </row>
    <row r="24831" spans="23:24" x14ac:dyDescent="0.2">
      <c r="W24831" s="25"/>
      <c r="X24831" s="25"/>
    </row>
    <row r="24832" spans="23:24" x14ac:dyDescent="0.2">
      <c r="W24832" s="25"/>
      <c r="X24832" s="25"/>
    </row>
    <row r="24833" spans="23:24" x14ac:dyDescent="0.2">
      <c r="W24833" s="25"/>
      <c r="X24833" s="25"/>
    </row>
    <row r="24834" spans="23:24" x14ac:dyDescent="0.2">
      <c r="W24834" s="25"/>
      <c r="X24834" s="25"/>
    </row>
    <row r="24835" spans="23:24" x14ac:dyDescent="0.2">
      <c r="W24835" s="25"/>
      <c r="X24835" s="25"/>
    </row>
    <row r="24836" spans="23:24" x14ac:dyDescent="0.2">
      <c r="W24836" s="25"/>
      <c r="X24836" s="25"/>
    </row>
    <row r="24837" spans="23:24" x14ac:dyDescent="0.2">
      <c r="W24837" s="25"/>
      <c r="X24837" s="25"/>
    </row>
    <row r="24838" spans="23:24" x14ac:dyDescent="0.2">
      <c r="W24838" s="25"/>
      <c r="X24838" s="25"/>
    </row>
    <row r="24839" spans="23:24" x14ac:dyDescent="0.2">
      <c r="W24839" s="25"/>
      <c r="X24839" s="25"/>
    </row>
    <row r="24840" spans="23:24" x14ac:dyDescent="0.2">
      <c r="W24840" s="25"/>
      <c r="X24840" s="25"/>
    </row>
    <row r="24841" spans="23:24" x14ac:dyDescent="0.2">
      <c r="W24841" s="25"/>
      <c r="X24841" s="25"/>
    </row>
    <row r="24842" spans="23:24" x14ac:dyDescent="0.2">
      <c r="W24842" s="25"/>
      <c r="X24842" s="25"/>
    </row>
    <row r="24843" spans="23:24" x14ac:dyDescent="0.2">
      <c r="W24843" s="25"/>
      <c r="X24843" s="25"/>
    </row>
    <row r="24844" spans="23:24" x14ac:dyDescent="0.2">
      <c r="W24844" s="25"/>
      <c r="X24844" s="25"/>
    </row>
    <row r="24845" spans="23:24" x14ac:dyDescent="0.2">
      <c r="W24845" s="25"/>
      <c r="X24845" s="25"/>
    </row>
    <row r="24846" spans="23:24" x14ac:dyDescent="0.2">
      <c r="W24846" s="25"/>
      <c r="X24846" s="25"/>
    </row>
    <row r="24847" spans="23:24" x14ac:dyDescent="0.2">
      <c r="W24847" s="25"/>
      <c r="X24847" s="25"/>
    </row>
    <row r="24848" spans="23:24" x14ac:dyDescent="0.2">
      <c r="W24848" s="25"/>
      <c r="X24848" s="25"/>
    </row>
    <row r="24849" spans="23:24" x14ac:dyDescent="0.2">
      <c r="W24849" s="25"/>
      <c r="X24849" s="25"/>
    </row>
    <row r="24850" spans="23:24" x14ac:dyDescent="0.2">
      <c r="W24850" s="25"/>
      <c r="X24850" s="25"/>
    </row>
    <row r="24851" spans="23:24" x14ac:dyDescent="0.2">
      <c r="W24851" s="25"/>
      <c r="X24851" s="25"/>
    </row>
    <row r="24852" spans="23:24" x14ac:dyDescent="0.2">
      <c r="W24852" s="25"/>
      <c r="X24852" s="25"/>
    </row>
    <row r="24853" spans="23:24" x14ac:dyDescent="0.2">
      <c r="W24853" s="25"/>
      <c r="X24853" s="25"/>
    </row>
    <row r="24854" spans="23:24" x14ac:dyDescent="0.2">
      <c r="W24854" s="25"/>
      <c r="X24854" s="25"/>
    </row>
    <row r="24855" spans="23:24" x14ac:dyDescent="0.2">
      <c r="W24855" s="25"/>
      <c r="X24855" s="25"/>
    </row>
    <row r="24856" spans="23:24" x14ac:dyDescent="0.2">
      <c r="W24856" s="25"/>
      <c r="X24856" s="25"/>
    </row>
    <row r="24857" spans="23:24" x14ac:dyDescent="0.2">
      <c r="W24857" s="25"/>
      <c r="X24857" s="25"/>
    </row>
    <row r="24858" spans="23:24" x14ac:dyDescent="0.2">
      <c r="W24858" s="25"/>
      <c r="X24858" s="25"/>
    </row>
    <row r="24859" spans="23:24" x14ac:dyDescent="0.2">
      <c r="W24859" s="25"/>
      <c r="X24859" s="25"/>
    </row>
    <row r="24860" spans="23:24" x14ac:dyDescent="0.2">
      <c r="W24860" s="25"/>
      <c r="X24860" s="25"/>
    </row>
    <row r="24861" spans="23:24" x14ac:dyDescent="0.2">
      <c r="W24861" s="25"/>
      <c r="X24861" s="25"/>
    </row>
    <row r="24862" spans="23:24" x14ac:dyDescent="0.2">
      <c r="W24862" s="25"/>
      <c r="X24862" s="25"/>
    </row>
    <row r="24863" spans="23:24" x14ac:dyDescent="0.2">
      <c r="W24863" s="25"/>
      <c r="X24863" s="25"/>
    </row>
    <row r="24864" spans="23:24" x14ac:dyDescent="0.2">
      <c r="W24864" s="25"/>
      <c r="X24864" s="25"/>
    </row>
    <row r="24865" spans="23:24" x14ac:dyDescent="0.2">
      <c r="W24865" s="25"/>
      <c r="X24865" s="25"/>
    </row>
    <row r="24866" spans="23:24" x14ac:dyDescent="0.2">
      <c r="W24866" s="25"/>
      <c r="X24866" s="25"/>
    </row>
    <row r="24867" spans="23:24" x14ac:dyDescent="0.2">
      <c r="W24867" s="25"/>
      <c r="X24867" s="25"/>
    </row>
    <row r="24868" spans="23:24" x14ac:dyDescent="0.2">
      <c r="W24868" s="25"/>
      <c r="X24868" s="25"/>
    </row>
    <row r="24869" spans="23:24" x14ac:dyDescent="0.2">
      <c r="W24869" s="25"/>
      <c r="X24869" s="25"/>
    </row>
    <row r="24870" spans="23:24" x14ac:dyDescent="0.2">
      <c r="W24870" s="25"/>
      <c r="X24870" s="25"/>
    </row>
    <row r="24871" spans="23:24" x14ac:dyDescent="0.2">
      <c r="W24871" s="25"/>
      <c r="X24871" s="25"/>
    </row>
    <row r="24872" spans="23:24" x14ac:dyDescent="0.2">
      <c r="W24872" s="25"/>
      <c r="X24872" s="25"/>
    </row>
    <row r="24873" spans="23:24" x14ac:dyDescent="0.2">
      <c r="W24873" s="25"/>
      <c r="X24873" s="25"/>
    </row>
    <row r="24874" spans="23:24" x14ac:dyDescent="0.2">
      <c r="W24874" s="25"/>
      <c r="X24874" s="25"/>
    </row>
    <row r="24875" spans="23:24" x14ac:dyDescent="0.2">
      <c r="W24875" s="25"/>
      <c r="X24875" s="25"/>
    </row>
    <row r="24876" spans="23:24" x14ac:dyDescent="0.2">
      <c r="W24876" s="25"/>
      <c r="X24876" s="25"/>
    </row>
    <row r="24877" spans="23:24" x14ac:dyDescent="0.2">
      <c r="W24877" s="25"/>
      <c r="X24877" s="25"/>
    </row>
    <row r="24878" spans="23:24" x14ac:dyDescent="0.2">
      <c r="W24878" s="25"/>
      <c r="X24878" s="25"/>
    </row>
    <row r="24879" spans="23:24" x14ac:dyDescent="0.2">
      <c r="W24879" s="25"/>
      <c r="X24879" s="25"/>
    </row>
    <row r="24880" spans="23:24" x14ac:dyDescent="0.2">
      <c r="W24880" s="25"/>
      <c r="X24880" s="25"/>
    </row>
    <row r="24881" spans="23:24" x14ac:dyDescent="0.2">
      <c r="W24881" s="25"/>
      <c r="X24881" s="25"/>
    </row>
    <row r="24882" spans="23:24" x14ac:dyDescent="0.2">
      <c r="W24882" s="25"/>
      <c r="X24882" s="25"/>
    </row>
    <row r="24883" spans="23:24" x14ac:dyDescent="0.2">
      <c r="W24883" s="25"/>
      <c r="X24883" s="25"/>
    </row>
    <row r="24884" spans="23:24" x14ac:dyDescent="0.2">
      <c r="W24884" s="25"/>
      <c r="X24884" s="25"/>
    </row>
    <row r="24885" spans="23:24" x14ac:dyDescent="0.2">
      <c r="W24885" s="25"/>
      <c r="X24885" s="25"/>
    </row>
    <row r="24886" spans="23:24" x14ac:dyDescent="0.2">
      <c r="W24886" s="25"/>
      <c r="X24886" s="25"/>
    </row>
    <row r="24887" spans="23:24" x14ac:dyDescent="0.2">
      <c r="W24887" s="25"/>
      <c r="X24887" s="25"/>
    </row>
    <row r="24888" spans="23:24" x14ac:dyDescent="0.2">
      <c r="W24888" s="25"/>
      <c r="X24888" s="25"/>
    </row>
    <row r="24889" spans="23:24" x14ac:dyDescent="0.2">
      <c r="W24889" s="25"/>
      <c r="X24889" s="25"/>
    </row>
    <row r="24890" spans="23:24" x14ac:dyDescent="0.2">
      <c r="W24890" s="25"/>
      <c r="X24890" s="25"/>
    </row>
    <row r="24891" spans="23:24" x14ac:dyDescent="0.2">
      <c r="W24891" s="25"/>
      <c r="X24891" s="25"/>
    </row>
    <row r="24892" spans="23:24" x14ac:dyDescent="0.2">
      <c r="W24892" s="25"/>
      <c r="X24892" s="25"/>
    </row>
    <row r="24893" spans="23:24" x14ac:dyDescent="0.2">
      <c r="W24893" s="25"/>
      <c r="X24893" s="25"/>
    </row>
    <row r="24894" spans="23:24" x14ac:dyDescent="0.2">
      <c r="W24894" s="25"/>
      <c r="X24894" s="25"/>
    </row>
    <row r="24895" spans="23:24" x14ac:dyDescent="0.2">
      <c r="W24895" s="25"/>
      <c r="X24895" s="25"/>
    </row>
    <row r="24896" spans="23:24" x14ac:dyDescent="0.2">
      <c r="W24896" s="25"/>
      <c r="X24896" s="25"/>
    </row>
    <row r="24897" spans="23:24" x14ac:dyDescent="0.2">
      <c r="W24897" s="25"/>
      <c r="X24897" s="25"/>
    </row>
    <row r="24898" spans="23:24" x14ac:dyDescent="0.2">
      <c r="W24898" s="25"/>
      <c r="X24898" s="25"/>
    </row>
    <row r="24899" spans="23:24" x14ac:dyDescent="0.2">
      <c r="W24899" s="25"/>
      <c r="X24899" s="25"/>
    </row>
    <row r="24900" spans="23:24" x14ac:dyDescent="0.2">
      <c r="W24900" s="25"/>
      <c r="X24900" s="25"/>
    </row>
    <row r="24901" spans="23:24" x14ac:dyDescent="0.2">
      <c r="W24901" s="25"/>
      <c r="X24901" s="25"/>
    </row>
    <row r="24902" spans="23:24" x14ac:dyDescent="0.2">
      <c r="W24902" s="25"/>
      <c r="X24902" s="25"/>
    </row>
    <row r="24903" spans="23:24" x14ac:dyDescent="0.2">
      <c r="W24903" s="25"/>
      <c r="X24903" s="25"/>
    </row>
    <row r="24904" spans="23:24" x14ac:dyDescent="0.2">
      <c r="W24904" s="25"/>
      <c r="X24904" s="25"/>
    </row>
    <row r="24905" spans="23:24" x14ac:dyDescent="0.2">
      <c r="W24905" s="25"/>
      <c r="X24905" s="25"/>
    </row>
    <row r="24906" spans="23:24" x14ac:dyDescent="0.2">
      <c r="W24906" s="25"/>
      <c r="X24906" s="25"/>
    </row>
    <row r="24907" spans="23:24" x14ac:dyDescent="0.2">
      <c r="W24907" s="25"/>
      <c r="X24907" s="25"/>
    </row>
    <row r="24908" spans="23:24" x14ac:dyDescent="0.2">
      <c r="W24908" s="25"/>
      <c r="X24908" s="25"/>
    </row>
    <row r="24909" spans="23:24" x14ac:dyDescent="0.2">
      <c r="W24909" s="25"/>
      <c r="X24909" s="25"/>
    </row>
    <row r="24910" spans="23:24" x14ac:dyDescent="0.2">
      <c r="W24910" s="25"/>
      <c r="X24910" s="25"/>
    </row>
    <row r="24911" spans="23:24" x14ac:dyDescent="0.2">
      <c r="W24911" s="25"/>
      <c r="X24911" s="25"/>
    </row>
    <row r="24912" spans="23:24" x14ac:dyDescent="0.2">
      <c r="W24912" s="25"/>
      <c r="X24912" s="25"/>
    </row>
    <row r="24913" spans="23:24" x14ac:dyDescent="0.2">
      <c r="W24913" s="25"/>
      <c r="X24913" s="25"/>
    </row>
    <row r="24914" spans="23:24" x14ac:dyDescent="0.2">
      <c r="W24914" s="25"/>
      <c r="X24914" s="25"/>
    </row>
    <row r="24915" spans="23:24" x14ac:dyDescent="0.2">
      <c r="W24915" s="25"/>
      <c r="X24915" s="25"/>
    </row>
    <row r="24916" spans="23:24" x14ac:dyDescent="0.2">
      <c r="W24916" s="25"/>
      <c r="X24916" s="25"/>
    </row>
    <row r="24917" spans="23:24" x14ac:dyDescent="0.2">
      <c r="W24917" s="25"/>
      <c r="X24917" s="25"/>
    </row>
    <row r="24918" spans="23:24" x14ac:dyDescent="0.2">
      <c r="W24918" s="25"/>
      <c r="X24918" s="25"/>
    </row>
    <row r="24919" spans="23:24" x14ac:dyDescent="0.2">
      <c r="W24919" s="25"/>
      <c r="X24919" s="25"/>
    </row>
    <row r="24920" spans="23:24" x14ac:dyDescent="0.2">
      <c r="W24920" s="25"/>
      <c r="X24920" s="25"/>
    </row>
    <row r="24921" spans="23:24" x14ac:dyDescent="0.2">
      <c r="W24921" s="25"/>
      <c r="X24921" s="25"/>
    </row>
    <row r="24922" spans="23:24" x14ac:dyDescent="0.2">
      <c r="W24922" s="25"/>
      <c r="X24922" s="25"/>
    </row>
    <row r="24923" spans="23:24" x14ac:dyDescent="0.2">
      <c r="W24923" s="25"/>
      <c r="X24923" s="25"/>
    </row>
    <row r="24924" spans="23:24" x14ac:dyDescent="0.2">
      <c r="W24924" s="25"/>
      <c r="X24924" s="25"/>
    </row>
    <row r="24925" spans="23:24" x14ac:dyDescent="0.2">
      <c r="W24925" s="25"/>
      <c r="X24925" s="25"/>
    </row>
    <row r="24926" spans="23:24" x14ac:dyDescent="0.2">
      <c r="W24926" s="25"/>
      <c r="X24926" s="25"/>
    </row>
    <row r="24927" spans="23:24" x14ac:dyDescent="0.2">
      <c r="W24927" s="25"/>
      <c r="X24927" s="25"/>
    </row>
    <row r="24928" spans="23:24" x14ac:dyDescent="0.2">
      <c r="W24928" s="25"/>
      <c r="X24928" s="25"/>
    </row>
    <row r="24929" spans="23:24" x14ac:dyDescent="0.2">
      <c r="W24929" s="25"/>
      <c r="X24929" s="25"/>
    </row>
    <row r="24930" spans="23:24" x14ac:dyDescent="0.2">
      <c r="W24930" s="25"/>
      <c r="X24930" s="25"/>
    </row>
    <row r="24931" spans="23:24" x14ac:dyDescent="0.2">
      <c r="W24931" s="25"/>
      <c r="X24931" s="25"/>
    </row>
    <row r="24932" spans="23:24" x14ac:dyDescent="0.2">
      <c r="W24932" s="25"/>
      <c r="X24932" s="25"/>
    </row>
    <row r="24933" spans="23:24" x14ac:dyDescent="0.2">
      <c r="W24933" s="25"/>
      <c r="X24933" s="25"/>
    </row>
    <row r="24934" spans="23:24" x14ac:dyDescent="0.2">
      <c r="W24934" s="25"/>
      <c r="X24934" s="25"/>
    </row>
    <row r="24935" spans="23:24" x14ac:dyDescent="0.2">
      <c r="W24935" s="25"/>
      <c r="X24935" s="25"/>
    </row>
    <row r="24936" spans="23:24" x14ac:dyDescent="0.2">
      <c r="W24936" s="25"/>
      <c r="X24936" s="25"/>
    </row>
    <row r="24937" spans="23:24" x14ac:dyDescent="0.2">
      <c r="W24937" s="25"/>
      <c r="X24937" s="25"/>
    </row>
    <row r="24938" spans="23:24" x14ac:dyDescent="0.2">
      <c r="W24938" s="25"/>
      <c r="X24938" s="25"/>
    </row>
    <row r="24939" spans="23:24" x14ac:dyDescent="0.2">
      <c r="W24939" s="25"/>
      <c r="X24939" s="25"/>
    </row>
    <row r="24940" spans="23:24" x14ac:dyDescent="0.2">
      <c r="W24940" s="25"/>
      <c r="X24940" s="25"/>
    </row>
    <row r="24941" spans="23:24" x14ac:dyDescent="0.2">
      <c r="W24941" s="25"/>
      <c r="X24941" s="25"/>
    </row>
    <row r="24942" spans="23:24" x14ac:dyDescent="0.2">
      <c r="W24942" s="25"/>
      <c r="X24942" s="25"/>
    </row>
    <row r="24943" spans="23:24" x14ac:dyDescent="0.2">
      <c r="W24943" s="25"/>
      <c r="X24943" s="25"/>
    </row>
    <row r="24944" spans="23:24" x14ac:dyDescent="0.2">
      <c r="W24944" s="25"/>
      <c r="X24944" s="25"/>
    </row>
    <row r="24945" spans="23:24" x14ac:dyDescent="0.2">
      <c r="W24945" s="25"/>
      <c r="X24945" s="25"/>
    </row>
    <row r="24946" spans="23:24" x14ac:dyDescent="0.2">
      <c r="W24946" s="25"/>
      <c r="X24946" s="25"/>
    </row>
    <row r="24947" spans="23:24" x14ac:dyDescent="0.2">
      <c r="W24947" s="25"/>
      <c r="X24947" s="25"/>
    </row>
    <row r="24948" spans="23:24" x14ac:dyDescent="0.2">
      <c r="W24948" s="25"/>
      <c r="X24948" s="25"/>
    </row>
    <row r="24949" spans="23:24" x14ac:dyDescent="0.2">
      <c r="W24949" s="25"/>
      <c r="X24949" s="25"/>
    </row>
    <row r="24950" spans="23:24" x14ac:dyDescent="0.2">
      <c r="W24950" s="25"/>
      <c r="X24950" s="25"/>
    </row>
    <row r="24951" spans="23:24" x14ac:dyDescent="0.2">
      <c r="W24951" s="25"/>
      <c r="X24951" s="25"/>
    </row>
    <row r="24952" spans="23:24" x14ac:dyDescent="0.2">
      <c r="W24952" s="25"/>
      <c r="X24952" s="25"/>
    </row>
    <row r="24953" spans="23:24" x14ac:dyDescent="0.2">
      <c r="W24953" s="25"/>
      <c r="X24953" s="25"/>
    </row>
    <row r="24954" spans="23:24" x14ac:dyDescent="0.2">
      <c r="W24954" s="25"/>
      <c r="X24954" s="25"/>
    </row>
    <row r="24955" spans="23:24" x14ac:dyDescent="0.2">
      <c r="W24955" s="25"/>
      <c r="X24955" s="25"/>
    </row>
    <row r="24956" spans="23:24" x14ac:dyDescent="0.2">
      <c r="W24956" s="25"/>
      <c r="X24956" s="25"/>
    </row>
    <row r="24957" spans="23:24" x14ac:dyDescent="0.2">
      <c r="W24957" s="25"/>
      <c r="X24957" s="25"/>
    </row>
    <row r="24958" spans="23:24" x14ac:dyDescent="0.2">
      <c r="W24958" s="25"/>
      <c r="X24958" s="25"/>
    </row>
    <row r="24959" spans="23:24" x14ac:dyDescent="0.2">
      <c r="W24959" s="25"/>
      <c r="X24959" s="25"/>
    </row>
    <row r="24960" spans="23:24" x14ac:dyDescent="0.2">
      <c r="W24960" s="25"/>
      <c r="X24960" s="25"/>
    </row>
    <row r="24961" spans="23:24" x14ac:dyDescent="0.2">
      <c r="W24961" s="25"/>
      <c r="X24961" s="25"/>
    </row>
    <row r="24962" spans="23:24" x14ac:dyDescent="0.2">
      <c r="W24962" s="25"/>
      <c r="X24962" s="25"/>
    </row>
    <row r="24963" spans="23:24" x14ac:dyDescent="0.2">
      <c r="W24963" s="25"/>
      <c r="X24963" s="25"/>
    </row>
    <row r="24964" spans="23:24" x14ac:dyDescent="0.2">
      <c r="W24964" s="25"/>
      <c r="X24964" s="25"/>
    </row>
    <row r="24965" spans="23:24" x14ac:dyDescent="0.2">
      <c r="W24965" s="25"/>
      <c r="X24965" s="25"/>
    </row>
    <row r="24966" spans="23:24" x14ac:dyDescent="0.2">
      <c r="W24966" s="25"/>
      <c r="X24966" s="25"/>
    </row>
    <row r="24967" spans="23:24" x14ac:dyDescent="0.2">
      <c r="W24967" s="25"/>
      <c r="X24967" s="25"/>
    </row>
    <row r="24968" spans="23:24" x14ac:dyDescent="0.2">
      <c r="W24968" s="25"/>
      <c r="X24968" s="25"/>
    </row>
    <row r="24969" spans="23:24" x14ac:dyDescent="0.2">
      <c r="W24969" s="25"/>
      <c r="X24969" s="25"/>
    </row>
    <row r="24970" spans="23:24" x14ac:dyDescent="0.2">
      <c r="W24970" s="25"/>
      <c r="X24970" s="25"/>
    </row>
    <row r="24971" spans="23:24" x14ac:dyDescent="0.2">
      <c r="W24971" s="25"/>
      <c r="X24971" s="25"/>
    </row>
    <row r="24972" spans="23:24" x14ac:dyDescent="0.2">
      <c r="W24972" s="25"/>
      <c r="X24972" s="25"/>
    </row>
    <row r="24973" spans="23:24" x14ac:dyDescent="0.2">
      <c r="W24973" s="25"/>
      <c r="X24973" s="25"/>
    </row>
    <row r="24974" spans="23:24" x14ac:dyDescent="0.2">
      <c r="W24974" s="25"/>
      <c r="X24974" s="25"/>
    </row>
    <row r="24975" spans="23:24" x14ac:dyDescent="0.2">
      <c r="W24975" s="25"/>
      <c r="X24975" s="25"/>
    </row>
    <row r="24976" spans="23:24" x14ac:dyDescent="0.2">
      <c r="W24976" s="25"/>
      <c r="X24976" s="25"/>
    </row>
    <row r="24977" spans="23:24" x14ac:dyDescent="0.2">
      <c r="W24977" s="25"/>
      <c r="X24977" s="25"/>
    </row>
    <row r="24978" spans="23:24" x14ac:dyDescent="0.2">
      <c r="W24978" s="25"/>
      <c r="X24978" s="25"/>
    </row>
    <row r="24979" spans="23:24" x14ac:dyDescent="0.2">
      <c r="W24979" s="25"/>
      <c r="X24979" s="25"/>
    </row>
    <row r="24980" spans="23:24" x14ac:dyDescent="0.2">
      <c r="W24980" s="25"/>
      <c r="X24980" s="25"/>
    </row>
    <row r="24981" spans="23:24" x14ac:dyDescent="0.2">
      <c r="W24981" s="25"/>
      <c r="X24981" s="25"/>
    </row>
    <row r="24982" spans="23:24" x14ac:dyDescent="0.2">
      <c r="W24982" s="25"/>
      <c r="X24982" s="25"/>
    </row>
    <row r="24983" spans="23:24" x14ac:dyDescent="0.2">
      <c r="W24983" s="25"/>
      <c r="X24983" s="25"/>
    </row>
    <row r="24984" spans="23:24" x14ac:dyDescent="0.2">
      <c r="W24984" s="25"/>
      <c r="X24984" s="25"/>
    </row>
    <row r="24985" spans="23:24" x14ac:dyDescent="0.2">
      <c r="W24985" s="25"/>
      <c r="X24985" s="25"/>
    </row>
    <row r="24986" spans="23:24" x14ac:dyDescent="0.2">
      <c r="W24986" s="25"/>
      <c r="X24986" s="25"/>
    </row>
    <row r="24987" spans="23:24" x14ac:dyDescent="0.2">
      <c r="W24987" s="25"/>
      <c r="X24987" s="25"/>
    </row>
    <row r="24988" spans="23:24" x14ac:dyDescent="0.2">
      <c r="W24988" s="25"/>
      <c r="X24988" s="25"/>
    </row>
    <row r="24989" spans="23:24" x14ac:dyDescent="0.2">
      <c r="W24989" s="25"/>
      <c r="X24989" s="25"/>
    </row>
    <row r="24990" spans="23:24" x14ac:dyDescent="0.2">
      <c r="W24990" s="25"/>
      <c r="X24990" s="25"/>
    </row>
    <row r="24991" spans="23:24" x14ac:dyDescent="0.2">
      <c r="W24991" s="25"/>
      <c r="X24991" s="25"/>
    </row>
    <row r="24992" spans="23:24" x14ac:dyDescent="0.2">
      <c r="W24992" s="25"/>
      <c r="X24992" s="25"/>
    </row>
    <row r="24993" spans="23:24" x14ac:dyDescent="0.2">
      <c r="W24993" s="25"/>
      <c r="X24993" s="25"/>
    </row>
    <row r="24994" spans="23:24" x14ac:dyDescent="0.2">
      <c r="W24994" s="25"/>
      <c r="X24994" s="25"/>
    </row>
    <row r="24995" spans="23:24" x14ac:dyDescent="0.2">
      <c r="W24995" s="25"/>
      <c r="X24995" s="25"/>
    </row>
    <row r="24996" spans="23:24" x14ac:dyDescent="0.2">
      <c r="W24996" s="25"/>
      <c r="X24996" s="25"/>
    </row>
    <row r="24997" spans="23:24" x14ac:dyDescent="0.2">
      <c r="W24997" s="25"/>
      <c r="X24997" s="25"/>
    </row>
    <row r="24998" spans="23:24" x14ac:dyDescent="0.2">
      <c r="W24998" s="25"/>
      <c r="X24998" s="25"/>
    </row>
    <row r="24999" spans="23:24" x14ac:dyDescent="0.2">
      <c r="W24999" s="25"/>
      <c r="X24999" s="25"/>
    </row>
    <row r="25000" spans="23:24" x14ac:dyDescent="0.2">
      <c r="W25000" s="25"/>
      <c r="X25000" s="25"/>
    </row>
    <row r="25001" spans="23:24" x14ac:dyDescent="0.2">
      <c r="W25001" s="25"/>
      <c r="X25001" s="25"/>
    </row>
    <row r="25002" spans="23:24" x14ac:dyDescent="0.2">
      <c r="W25002" s="25"/>
      <c r="X25002" s="25"/>
    </row>
    <row r="25003" spans="23:24" x14ac:dyDescent="0.2">
      <c r="W25003" s="25"/>
      <c r="X25003" s="25"/>
    </row>
    <row r="25004" spans="23:24" x14ac:dyDescent="0.2">
      <c r="W25004" s="25"/>
      <c r="X25004" s="25"/>
    </row>
    <row r="25005" spans="23:24" x14ac:dyDescent="0.2">
      <c r="W25005" s="25"/>
      <c r="X25005" s="25"/>
    </row>
    <row r="25006" spans="23:24" x14ac:dyDescent="0.2">
      <c r="W25006" s="25"/>
      <c r="X25006" s="25"/>
    </row>
    <row r="25007" spans="23:24" x14ac:dyDescent="0.2">
      <c r="W25007" s="25"/>
      <c r="X25007" s="25"/>
    </row>
    <row r="25008" spans="23:24" x14ac:dyDescent="0.2">
      <c r="W25008" s="25"/>
      <c r="X25008" s="25"/>
    </row>
    <row r="25009" spans="23:24" x14ac:dyDescent="0.2">
      <c r="W25009" s="25"/>
      <c r="X25009" s="25"/>
    </row>
    <row r="25010" spans="23:24" x14ac:dyDescent="0.2">
      <c r="W25010" s="25"/>
      <c r="X25010" s="25"/>
    </row>
    <row r="25011" spans="23:24" x14ac:dyDescent="0.2">
      <c r="W25011" s="25"/>
      <c r="X25011" s="25"/>
    </row>
    <row r="25012" spans="23:24" x14ac:dyDescent="0.2">
      <c r="W25012" s="25"/>
      <c r="X25012" s="25"/>
    </row>
    <row r="25013" spans="23:24" x14ac:dyDescent="0.2">
      <c r="W25013" s="25"/>
      <c r="X25013" s="25"/>
    </row>
    <row r="25014" spans="23:24" x14ac:dyDescent="0.2">
      <c r="W25014" s="25"/>
      <c r="X25014" s="25"/>
    </row>
    <row r="25015" spans="23:24" x14ac:dyDescent="0.2">
      <c r="W25015" s="25"/>
      <c r="X25015" s="25"/>
    </row>
    <row r="25016" spans="23:24" x14ac:dyDescent="0.2">
      <c r="W25016" s="25"/>
      <c r="X25016" s="25"/>
    </row>
    <row r="25017" spans="23:24" x14ac:dyDescent="0.2">
      <c r="W25017" s="25"/>
      <c r="X25017" s="25"/>
    </row>
    <row r="25018" spans="23:24" x14ac:dyDescent="0.2">
      <c r="W25018" s="25"/>
      <c r="X25018" s="25"/>
    </row>
    <row r="25019" spans="23:24" x14ac:dyDescent="0.2">
      <c r="W25019" s="25"/>
      <c r="X25019" s="25"/>
    </row>
    <row r="25020" spans="23:24" x14ac:dyDescent="0.2">
      <c r="W25020" s="25"/>
      <c r="X25020" s="25"/>
    </row>
    <row r="25021" spans="23:24" x14ac:dyDescent="0.2">
      <c r="W25021" s="25"/>
      <c r="X25021" s="25"/>
    </row>
    <row r="25022" spans="23:24" x14ac:dyDescent="0.2">
      <c r="W25022" s="25"/>
      <c r="X25022" s="25"/>
    </row>
    <row r="25023" spans="23:24" x14ac:dyDescent="0.2">
      <c r="W25023" s="25"/>
      <c r="X25023" s="25"/>
    </row>
    <row r="25024" spans="23:24" x14ac:dyDescent="0.2">
      <c r="W25024" s="25"/>
      <c r="X25024" s="25"/>
    </row>
    <row r="25025" spans="23:24" x14ac:dyDescent="0.2">
      <c r="W25025" s="25"/>
      <c r="X25025" s="25"/>
    </row>
    <row r="25026" spans="23:24" x14ac:dyDescent="0.2">
      <c r="W25026" s="25"/>
      <c r="X25026" s="25"/>
    </row>
    <row r="25027" spans="23:24" x14ac:dyDescent="0.2">
      <c r="W25027" s="25"/>
      <c r="X25027" s="25"/>
    </row>
    <row r="25028" spans="23:24" x14ac:dyDescent="0.2">
      <c r="W25028" s="25"/>
      <c r="X25028" s="25"/>
    </row>
    <row r="25029" spans="23:24" x14ac:dyDescent="0.2">
      <c r="W25029" s="25"/>
      <c r="X25029" s="25"/>
    </row>
    <row r="25030" spans="23:24" x14ac:dyDescent="0.2">
      <c r="W25030" s="25"/>
      <c r="X25030" s="25"/>
    </row>
    <row r="25031" spans="23:24" x14ac:dyDescent="0.2">
      <c r="W25031" s="25"/>
      <c r="X25031" s="25"/>
    </row>
    <row r="25032" spans="23:24" x14ac:dyDescent="0.2">
      <c r="W25032" s="25"/>
      <c r="X25032" s="25"/>
    </row>
    <row r="25033" spans="23:24" x14ac:dyDescent="0.2">
      <c r="W25033" s="25"/>
      <c r="X25033" s="25"/>
    </row>
    <row r="25034" spans="23:24" x14ac:dyDescent="0.2">
      <c r="W25034" s="25"/>
      <c r="X25034" s="25"/>
    </row>
    <row r="25035" spans="23:24" x14ac:dyDescent="0.2">
      <c r="W25035" s="25"/>
      <c r="X25035" s="25"/>
    </row>
    <row r="25036" spans="23:24" x14ac:dyDescent="0.2">
      <c r="W25036" s="25"/>
      <c r="X25036" s="25"/>
    </row>
    <row r="25037" spans="23:24" x14ac:dyDescent="0.2">
      <c r="W25037" s="25"/>
      <c r="X25037" s="25"/>
    </row>
    <row r="25038" spans="23:24" x14ac:dyDescent="0.2">
      <c r="W25038" s="25"/>
      <c r="X25038" s="25"/>
    </row>
    <row r="25039" spans="23:24" x14ac:dyDescent="0.2">
      <c r="W25039" s="25"/>
      <c r="X25039" s="25"/>
    </row>
    <row r="25040" spans="23:24" x14ac:dyDescent="0.2">
      <c r="W25040" s="25"/>
      <c r="X25040" s="25"/>
    </row>
    <row r="25041" spans="23:24" x14ac:dyDescent="0.2">
      <c r="W25041" s="25"/>
      <c r="X25041" s="25"/>
    </row>
    <row r="25042" spans="23:24" x14ac:dyDescent="0.2">
      <c r="W25042" s="25"/>
      <c r="X25042" s="25"/>
    </row>
    <row r="25043" spans="23:24" x14ac:dyDescent="0.2">
      <c r="W25043" s="25"/>
      <c r="X25043" s="25"/>
    </row>
    <row r="25044" spans="23:24" x14ac:dyDescent="0.2">
      <c r="W25044" s="25"/>
      <c r="X25044" s="25"/>
    </row>
    <row r="25045" spans="23:24" x14ac:dyDescent="0.2">
      <c r="W25045" s="25"/>
      <c r="X25045" s="25"/>
    </row>
    <row r="25046" spans="23:24" x14ac:dyDescent="0.2">
      <c r="W25046" s="25"/>
      <c r="X25046" s="25"/>
    </row>
    <row r="25047" spans="23:24" x14ac:dyDescent="0.2">
      <c r="W25047" s="25"/>
      <c r="X25047" s="25"/>
    </row>
    <row r="25048" spans="23:24" x14ac:dyDescent="0.2">
      <c r="W25048" s="25"/>
      <c r="X25048" s="25"/>
    </row>
    <row r="25049" spans="23:24" x14ac:dyDescent="0.2">
      <c r="W25049" s="25"/>
      <c r="X25049" s="25"/>
    </row>
    <row r="25050" spans="23:24" x14ac:dyDescent="0.2">
      <c r="W25050" s="25"/>
      <c r="X25050" s="25"/>
    </row>
    <row r="25051" spans="23:24" x14ac:dyDescent="0.2">
      <c r="W25051" s="25"/>
      <c r="X25051" s="25"/>
    </row>
    <row r="25052" spans="23:24" x14ac:dyDescent="0.2">
      <c r="W25052" s="25"/>
      <c r="X25052" s="25"/>
    </row>
    <row r="25053" spans="23:24" x14ac:dyDescent="0.2">
      <c r="W25053" s="25"/>
      <c r="X25053" s="25"/>
    </row>
    <row r="25054" spans="23:24" x14ac:dyDescent="0.2">
      <c r="W25054" s="25"/>
      <c r="X25054" s="25"/>
    </row>
    <row r="25055" spans="23:24" x14ac:dyDescent="0.2">
      <c r="W25055" s="25"/>
      <c r="X25055" s="25"/>
    </row>
    <row r="25056" spans="23:24" x14ac:dyDescent="0.2">
      <c r="W25056" s="25"/>
      <c r="X25056" s="25"/>
    </row>
    <row r="25057" spans="23:24" x14ac:dyDescent="0.2">
      <c r="W25057" s="25"/>
      <c r="X25057" s="25"/>
    </row>
    <row r="25058" spans="23:24" x14ac:dyDescent="0.2">
      <c r="W25058" s="25"/>
      <c r="X25058" s="25"/>
    </row>
    <row r="25059" spans="23:24" x14ac:dyDescent="0.2">
      <c r="W25059" s="25"/>
      <c r="X25059" s="25"/>
    </row>
    <row r="25060" spans="23:24" x14ac:dyDescent="0.2">
      <c r="W25060" s="25"/>
      <c r="X25060" s="25"/>
    </row>
    <row r="25061" spans="23:24" x14ac:dyDescent="0.2">
      <c r="W25061" s="25"/>
      <c r="X25061" s="25"/>
    </row>
    <row r="25062" spans="23:24" x14ac:dyDescent="0.2">
      <c r="W25062" s="25"/>
      <c r="X25062" s="25"/>
    </row>
    <row r="25063" spans="23:24" x14ac:dyDescent="0.2">
      <c r="W25063" s="25"/>
      <c r="X25063" s="25"/>
    </row>
    <row r="25064" spans="23:24" x14ac:dyDescent="0.2">
      <c r="W25064" s="25"/>
      <c r="X25064" s="25"/>
    </row>
    <row r="25065" spans="23:24" x14ac:dyDescent="0.2">
      <c r="W25065" s="25"/>
      <c r="X25065" s="25"/>
    </row>
    <row r="25066" spans="23:24" x14ac:dyDescent="0.2">
      <c r="W25066" s="25"/>
      <c r="X25066" s="25"/>
    </row>
    <row r="25067" spans="23:24" x14ac:dyDescent="0.2">
      <c r="W25067" s="25"/>
      <c r="X25067" s="25"/>
    </row>
    <row r="25068" spans="23:24" x14ac:dyDescent="0.2">
      <c r="W25068" s="25"/>
      <c r="X25068" s="25"/>
    </row>
    <row r="25069" spans="23:24" x14ac:dyDescent="0.2">
      <c r="W25069" s="25"/>
      <c r="X25069" s="25"/>
    </row>
    <row r="25070" spans="23:24" x14ac:dyDescent="0.2">
      <c r="W25070" s="25"/>
      <c r="X25070" s="25"/>
    </row>
    <row r="25071" spans="23:24" x14ac:dyDescent="0.2">
      <c r="W25071" s="25"/>
      <c r="X25071" s="25"/>
    </row>
    <row r="25072" spans="23:24" x14ac:dyDescent="0.2">
      <c r="W25072" s="25"/>
      <c r="X25072" s="25"/>
    </row>
    <row r="25073" spans="23:24" x14ac:dyDescent="0.2">
      <c r="W25073" s="25"/>
      <c r="X25073" s="25"/>
    </row>
    <row r="25074" spans="23:24" x14ac:dyDescent="0.2">
      <c r="W25074" s="25"/>
      <c r="X25074" s="25"/>
    </row>
    <row r="25075" spans="23:24" x14ac:dyDescent="0.2">
      <c r="W25075" s="25"/>
      <c r="X25075" s="25"/>
    </row>
    <row r="25076" spans="23:24" x14ac:dyDescent="0.2">
      <c r="W25076" s="25"/>
      <c r="X25076" s="25"/>
    </row>
    <row r="25077" spans="23:24" x14ac:dyDescent="0.2">
      <c r="W25077" s="25"/>
      <c r="X25077" s="25"/>
    </row>
    <row r="25078" spans="23:24" x14ac:dyDescent="0.2">
      <c r="W25078" s="25"/>
      <c r="X25078" s="25"/>
    </row>
    <row r="25079" spans="23:24" x14ac:dyDescent="0.2">
      <c r="W25079" s="25"/>
      <c r="X25079" s="25"/>
    </row>
    <row r="25080" spans="23:24" x14ac:dyDescent="0.2">
      <c r="W25080" s="25"/>
      <c r="X25080" s="25"/>
    </row>
    <row r="25081" spans="23:24" x14ac:dyDescent="0.2">
      <c r="W25081" s="25"/>
      <c r="X25081" s="25"/>
    </row>
    <row r="25082" spans="23:24" x14ac:dyDescent="0.2">
      <c r="W25082" s="25"/>
      <c r="X25082" s="25"/>
    </row>
    <row r="25083" spans="23:24" x14ac:dyDescent="0.2">
      <c r="W25083" s="25"/>
      <c r="X25083" s="25"/>
    </row>
    <row r="25084" spans="23:24" x14ac:dyDescent="0.2">
      <c r="W25084" s="25"/>
      <c r="X25084" s="25"/>
    </row>
    <row r="25085" spans="23:24" x14ac:dyDescent="0.2">
      <c r="W25085" s="25"/>
      <c r="X25085" s="25"/>
    </row>
    <row r="25086" spans="23:24" x14ac:dyDescent="0.2">
      <c r="W25086" s="25"/>
      <c r="X25086" s="25"/>
    </row>
    <row r="25087" spans="23:24" x14ac:dyDescent="0.2">
      <c r="W25087" s="25"/>
      <c r="X25087" s="25"/>
    </row>
    <row r="25088" spans="23:24" x14ac:dyDescent="0.2">
      <c r="W25088" s="25"/>
      <c r="X25088" s="25"/>
    </row>
    <row r="25089" spans="23:24" x14ac:dyDescent="0.2">
      <c r="W25089" s="25"/>
      <c r="X25089" s="25"/>
    </row>
    <row r="25090" spans="23:24" x14ac:dyDescent="0.2">
      <c r="W25090" s="25"/>
      <c r="X25090" s="25"/>
    </row>
    <row r="25091" spans="23:24" x14ac:dyDescent="0.2">
      <c r="W25091" s="25"/>
      <c r="X25091" s="25"/>
    </row>
    <row r="25092" spans="23:24" x14ac:dyDescent="0.2">
      <c r="W25092" s="25"/>
      <c r="X25092" s="25"/>
    </row>
    <row r="25093" spans="23:24" x14ac:dyDescent="0.2">
      <c r="W25093" s="25"/>
      <c r="X25093" s="25"/>
    </row>
    <row r="25094" spans="23:24" x14ac:dyDescent="0.2">
      <c r="W25094" s="25"/>
      <c r="X25094" s="25"/>
    </row>
    <row r="25095" spans="23:24" x14ac:dyDescent="0.2">
      <c r="W25095" s="25"/>
      <c r="X25095" s="25"/>
    </row>
    <row r="25096" spans="23:24" x14ac:dyDescent="0.2">
      <c r="W25096" s="25"/>
      <c r="X25096" s="25"/>
    </row>
    <row r="25097" spans="23:24" x14ac:dyDescent="0.2">
      <c r="W25097" s="25"/>
      <c r="X25097" s="25"/>
    </row>
    <row r="25098" spans="23:24" x14ac:dyDescent="0.2">
      <c r="W25098" s="25"/>
      <c r="X25098" s="25"/>
    </row>
    <row r="25099" spans="23:24" x14ac:dyDescent="0.2">
      <c r="W25099" s="25"/>
      <c r="X25099" s="25"/>
    </row>
    <row r="25100" spans="23:24" x14ac:dyDescent="0.2">
      <c r="W25100" s="25"/>
      <c r="X25100" s="25"/>
    </row>
    <row r="25101" spans="23:24" x14ac:dyDescent="0.2">
      <c r="W25101" s="25"/>
      <c r="X25101" s="25"/>
    </row>
    <row r="25102" spans="23:24" x14ac:dyDescent="0.2">
      <c r="W25102" s="25"/>
      <c r="X25102" s="25"/>
    </row>
    <row r="25103" spans="23:24" x14ac:dyDescent="0.2">
      <c r="W25103" s="25"/>
      <c r="X25103" s="25"/>
    </row>
    <row r="25104" spans="23:24" x14ac:dyDescent="0.2">
      <c r="W25104" s="25"/>
      <c r="X25104" s="25"/>
    </row>
    <row r="25105" spans="23:24" x14ac:dyDescent="0.2">
      <c r="W25105" s="25"/>
      <c r="X25105" s="25"/>
    </row>
    <row r="25106" spans="23:24" x14ac:dyDescent="0.2">
      <c r="W25106" s="25"/>
      <c r="X25106" s="25"/>
    </row>
    <row r="25107" spans="23:24" x14ac:dyDescent="0.2">
      <c r="W25107" s="25"/>
      <c r="X25107" s="25"/>
    </row>
    <row r="25108" spans="23:24" x14ac:dyDescent="0.2">
      <c r="W25108" s="25"/>
      <c r="X25108" s="25"/>
    </row>
    <row r="25109" spans="23:24" x14ac:dyDescent="0.2">
      <c r="W25109" s="25"/>
      <c r="X25109" s="25"/>
    </row>
    <row r="25110" spans="23:24" x14ac:dyDescent="0.2">
      <c r="W25110" s="25"/>
      <c r="X25110" s="25"/>
    </row>
    <row r="25111" spans="23:24" x14ac:dyDescent="0.2">
      <c r="W25111" s="25"/>
      <c r="X25111" s="25"/>
    </row>
    <row r="25112" spans="23:24" x14ac:dyDescent="0.2">
      <c r="W25112" s="25"/>
      <c r="X25112" s="25"/>
    </row>
    <row r="25113" spans="23:24" x14ac:dyDescent="0.2">
      <c r="W25113" s="25"/>
      <c r="X25113" s="25"/>
    </row>
    <row r="25114" spans="23:24" x14ac:dyDescent="0.2">
      <c r="W25114" s="25"/>
      <c r="X25114" s="25"/>
    </row>
    <row r="25115" spans="23:24" x14ac:dyDescent="0.2">
      <c r="W25115" s="25"/>
      <c r="X25115" s="25"/>
    </row>
    <row r="25116" spans="23:24" x14ac:dyDescent="0.2">
      <c r="W25116" s="25"/>
      <c r="X25116" s="25"/>
    </row>
    <row r="25117" spans="23:24" x14ac:dyDescent="0.2">
      <c r="W25117" s="25"/>
      <c r="X25117" s="25"/>
    </row>
    <row r="25118" spans="23:24" x14ac:dyDescent="0.2">
      <c r="W25118" s="25"/>
      <c r="X25118" s="25"/>
    </row>
    <row r="25119" spans="23:24" x14ac:dyDescent="0.2">
      <c r="W25119" s="25"/>
      <c r="X25119" s="25"/>
    </row>
    <row r="25120" spans="23:24" x14ac:dyDescent="0.2">
      <c r="W25120" s="25"/>
      <c r="X25120" s="25"/>
    </row>
    <row r="25121" spans="23:24" x14ac:dyDescent="0.2">
      <c r="W25121" s="25"/>
      <c r="X25121" s="25"/>
    </row>
    <row r="25122" spans="23:24" x14ac:dyDescent="0.2">
      <c r="W25122" s="25"/>
      <c r="X25122" s="25"/>
    </row>
    <row r="25123" spans="23:24" x14ac:dyDescent="0.2">
      <c r="W25123" s="25"/>
      <c r="X25123" s="25"/>
    </row>
    <row r="25124" spans="23:24" x14ac:dyDescent="0.2">
      <c r="W25124" s="25"/>
      <c r="X25124" s="25"/>
    </row>
    <row r="25125" spans="23:24" x14ac:dyDescent="0.2">
      <c r="W25125" s="25"/>
      <c r="X25125" s="25"/>
    </row>
    <row r="25126" spans="23:24" x14ac:dyDescent="0.2">
      <c r="W25126" s="25"/>
      <c r="X25126" s="25"/>
    </row>
    <row r="25127" spans="23:24" x14ac:dyDescent="0.2">
      <c r="W25127" s="25"/>
      <c r="X25127" s="25"/>
    </row>
    <row r="25128" spans="23:24" x14ac:dyDescent="0.2">
      <c r="W25128" s="25"/>
      <c r="X25128" s="25"/>
    </row>
    <row r="25129" spans="23:24" x14ac:dyDescent="0.2">
      <c r="W25129" s="25"/>
      <c r="X25129" s="25"/>
    </row>
    <row r="25130" spans="23:24" x14ac:dyDescent="0.2">
      <c r="W25130" s="25"/>
      <c r="X25130" s="25"/>
    </row>
    <row r="25131" spans="23:24" x14ac:dyDescent="0.2">
      <c r="W25131" s="25"/>
      <c r="X25131" s="25"/>
    </row>
    <row r="25132" spans="23:24" x14ac:dyDescent="0.2">
      <c r="W25132" s="25"/>
      <c r="X25132" s="25"/>
    </row>
    <row r="25133" spans="23:24" x14ac:dyDescent="0.2">
      <c r="W25133" s="25"/>
      <c r="X25133" s="25"/>
    </row>
    <row r="25134" spans="23:24" x14ac:dyDescent="0.2">
      <c r="W25134" s="25"/>
      <c r="X25134" s="25"/>
    </row>
    <row r="25135" spans="23:24" x14ac:dyDescent="0.2">
      <c r="W25135" s="25"/>
      <c r="X25135" s="25"/>
    </row>
    <row r="25136" spans="23:24" x14ac:dyDescent="0.2">
      <c r="W25136" s="25"/>
      <c r="X25136" s="25"/>
    </row>
    <row r="25137" spans="23:24" x14ac:dyDescent="0.2">
      <c r="W25137" s="25"/>
      <c r="X25137" s="25"/>
    </row>
    <row r="25138" spans="23:24" x14ac:dyDescent="0.2">
      <c r="W25138" s="25"/>
      <c r="X25138" s="25"/>
    </row>
    <row r="25139" spans="23:24" x14ac:dyDescent="0.2">
      <c r="W25139" s="25"/>
      <c r="X25139" s="25"/>
    </row>
    <row r="25140" spans="23:24" x14ac:dyDescent="0.2">
      <c r="W25140" s="25"/>
      <c r="X25140" s="25"/>
    </row>
    <row r="25141" spans="23:24" x14ac:dyDescent="0.2">
      <c r="W25141" s="25"/>
      <c r="X25141" s="25"/>
    </row>
    <row r="25142" spans="23:24" x14ac:dyDescent="0.2">
      <c r="W25142" s="25"/>
      <c r="X25142" s="25"/>
    </row>
    <row r="25143" spans="23:24" x14ac:dyDescent="0.2">
      <c r="W25143" s="25"/>
      <c r="X25143" s="25"/>
    </row>
    <row r="25144" spans="23:24" x14ac:dyDescent="0.2">
      <c r="W25144" s="25"/>
      <c r="X25144" s="25"/>
    </row>
    <row r="25145" spans="23:24" x14ac:dyDescent="0.2">
      <c r="W25145" s="25"/>
      <c r="X25145" s="25"/>
    </row>
    <row r="25146" spans="23:24" x14ac:dyDescent="0.2">
      <c r="W25146" s="25"/>
      <c r="X25146" s="25"/>
    </row>
    <row r="25147" spans="23:24" x14ac:dyDescent="0.2">
      <c r="W25147" s="25"/>
      <c r="X25147" s="25"/>
    </row>
    <row r="25148" spans="23:24" x14ac:dyDescent="0.2">
      <c r="W25148" s="25"/>
      <c r="X25148" s="25"/>
    </row>
    <row r="25149" spans="23:24" x14ac:dyDescent="0.2">
      <c r="W25149" s="25"/>
      <c r="X25149" s="25"/>
    </row>
    <row r="25150" spans="23:24" x14ac:dyDescent="0.2">
      <c r="W25150" s="25"/>
      <c r="X25150" s="25"/>
    </row>
    <row r="25151" spans="23:24" x14ac:dyDescent="0.2">
      <c r="W25151" s="25"/>
      <c r="X25151" s="25"/>
    </row>
    <row r="25152" spans="23:24" x14ac:dyDescent="0.2">
      <c r="W25152" s="25"/>
      <c r="X25152" s="25"/>
    </row>
    <row r="25153" spans="23:24" x14ac:dyDescent="0.2">
      <c r="W25153" s="25"/>
      <c r="X25153" s="25"/>
    </row>
    <row r="25154" spans="23:24" x14ac:dyDescent="0.2">
      <c r="W25154" s="25"/>
      <c r="X25154" s="25"/>
    </row>
    <row r="25155" spans="23:24" x14ac:dyDescent="0.2">
      <c r="W25155" s="25"/>
      <c r="X25155" s="25"/>
    </row>
    <row r="25156" spans="23:24" x14ac:dyDescent="0.2">
      <c r="W25156" s="25"/>
      <c r="X25156" s="25"/>
    </row>
    <row r="25157" spans="23:24" x14ac:dyDescent="0.2">
      <c r="W25157" s="25"/>
      <c r="X25157" s="25"/>
    </row>
    <row r="25158" spans="23:24" x14ac:dyDescent="0.2">
      <c r="W25158" s="25"/>
      <c r="X25158" s="25"/>
    </row>
    <row r="25159" spans="23:24" x14ac:dyDescent="0.2">
      <c r="W25159" s="25"/>
      <c r="X25159" s="25"/>
    </row>
    <row r="25160" spans="23:24" x14ac:dyDescent="0.2">
      <c r="W25160" s="25"/>
      <c r="X25160" s="25"/>
    </row>
    <row r="25161" spans="23:24" x14ac:dyDescent="0.2">
      <c r="W25161" s="25"/>
      <c r="X25161" s="25"/>
    </row>
    <row r="25162" spans="23:24" x14ac:dyDescent="0.2">
      <c r="W25162" s="25"/>
      <c r="X25162" s="25"/>
    </row>
    <row r="25163" spans="23:24" x14ac:dyDescent="0.2">
      <c r="W25163" s="25"/>
      <c r="X25163" s="25"/>
    </row>
    <row r="25164" spans="23:24" x14ac:dyDescent="0.2">
      <c r="W25164" s="25"/>
      <c r="X25164" s="25"/>
    </row>
    <row r="25165" spans="23:24" x14ac:dyDescent="0.2">
      <c r="W25165" s="25"/>
      <c r="X25165" s="25"/>
    </row>
    <row r="25166" spans="23:24" x14ac:dyDescent="0.2">
      <c r="W25166" s="25"/>
      <c r="X25166" s="25"/>
    </row>
    <row r="25167" spans="23:24" x14ac:dyDescent="0.2">
      <c r="W25167" s="25"/>
      <c r="X25167" s="25"/>
    </row>
    <row r="25168" spans="23:24" x14ac:dyDescent="0.2">
      <c r="W25168" s="25"/>
      <c r="X25168" s="25"/>
    </row>
    <row r="25169" spans="23:24" x14ac:dyDescent="0.2">
      <c r="W25169" s="25"/>
      <c r="X25169" s="25"/>
    </row>
    <row r="25170" spans="23:24" x14ac:dyDescent="0.2">
      <c r="W25170" s="25"/>
      <c r="X25170" s="25"/>
    </row>
    <row r="25171" spans="23:24" x14ac:dyDescent="0.2">
      <c r="W25171" s="25"/>
      <c r="X25171" s="25"/>
    </row>
    <row r="25172" spans="23:24" x14ac:dyDescent="0.2">
      <c r="W25172" s="25"/>
      <c r="X25172" s="25"/>
    </row>
    <row r="25173" spans="23:24" x14ac:dyDescent="0.2">
      <c r="W25173" s="25"/>
      <c r="X25173" s="25"/>
    </row>
    <row r="25174" spans="23:24" x14ac:dyDescent="0.2">
      <c r="W25174" s="25"/>
      <c r="X25174" s="25"/>
    </row>
    <row r="25175" spans="23:24" x14ac:dyDescent="0.2">
      <c r="W25175" s="25"/>
      <c r="X25175" s="25"/>
    </row>
    <row r="25176" spans="23:24" x14ac:dyDescent="0.2">
      <c r="W25176" s="25"/>
      <c r="X25176" s="25"/>
    </row>
    <row r="25177" spans="23:24" x14ac:dyDescent="0.2">
      <c r="W25177" s="25"/>
      <c r="X25177" s="25"/>
    </row>
    <row r="25178" spans="23:24" x14ac:dyDescent="0.2">
      <c r="W25178" s="25"/>
      <c r="X25178" s="25"/>
    </row>
    <row r="25179" spans="23:24" x14ac:dyDescent="0.2">
      <c r="W25179" s="25"/>
      <c r="X25179" s="25"/>
    </row>
    <row r="25180" spans="23:24" x14ac:dyDescent="0.2">
      <c r="W25180" s="25"/>
      <c r="X25180" s="25"/>
    </row>
    <row r="25181" spans="23:24" x14ac:dyDescent="0.2">
      <c r="W25181" s="25"/>
      <c r="X25181" s="25"/>
    </row>
    <row r="25182" spans="23:24" x14ac:dyDescent="0.2">
      <c r="W25182" s="25"/>
      <c r="X25182" s="25"/>
    </row>
    <row r="25183" spans="23:24" x14ac:dyDescent="0.2">
      <c r="W25183" s="25"/>
      <c r="X25183" s="25"/>
    </row>
    <row r="25184" spans="23:24" x14ac:dyDescent="0.2">
      <c r="W25184" s="25"/>
      <c r="X25184" s="25"/>
    </row>
    <row r="25185" spans="23:24" x14ac:dyDescent="0.2">
      <c r="W25185" s="25"/>
      <c r="X25185" s="25"/>
    </row>
    <row r="25186" spans="23:24" x14ac:dyDescent="0.2">
      <c r="W25186" s="25"/>
      <c r="X25186" s="25"/>
    </row>
    <row r="25187" spans="23:24" x14ac:dyDescent="0.2">
      <c r="W25187" s="25"/>
      <c r="X25187" s="25"/>
    </row>
    <row r="25188" spans="23:24" x14ac:dyDescent="0.2">
      <c r="W25188" s="25"/>
      <c r="X25188" s="25"/>
    </row>
    <row r="25189" spans="23:24" x14ac:dyDescent="0.2">
      <c r="W25189" s="25"/>
      <c r="X25189" s="25"/>
    </row>
    <row r="25190" spans="23:24" x14ac:dyDescent="0.2">
      <c r="W25190" s="25"/>
      <c r="X25190" s="25"/>
    </row>
    <row r="25191" spans="23:24" x14ac:dyDescent="0.2">
      <c r="W25191" s="25"/>
      <c r="X25191" s="25"/>
    </row>
    <row r="25192" spans="23:24" x14ac:dyDescent="0.2">
      <c r="W25192" s="25"/>
      <c r="X25192" s="25"/>
    </row>
    <row r="25193" spans="23:24" x14ac:dyDescent="0.2">
      <c r="W25193" s="25"/>
      <c r="X25193" s="25"/>
    </row>
    <row r="25194" spans="23:24" x14ac:dyDescent="0.2">
      <c r="W25194" s="25"/>
      <c r="X25194" s="25"/>
    </row>
    <row r="25195" spans="23:24" x14ac:dyDescent="0.2">
      <c r="W25195" s="25"/>
      <c r="X25195" s="25"/>
    </row>
    <row r="25196" spans="23:24" x14ac:dyDescent="0.2">
      <c r="W25196" s="25"/>
      <c r="X25196" s="25"/>
    </row>
    <row r="25197" spans="23:24" x14ac:dyDescent="0.2">
      <c r="W25197" s="25"/>
      <c r="X25197" s="25"/>
    </row>
    <row r="25198" spans="23:24" x14ac:dyDescent="0.2">
      <c r="W25198" s="25"/>
      <c r="X25198" s="25"/>
    </row>
    <row r="25199" spans="23:24" x14ac:dyDescent="0.2">
      <c r="W25199" s="25"/>
      <c r="X25199" s="25"/>
    </row>
    <row r="25200" spans="23:24" x14ac:dyDescent="0.2">
      <c r="W25200" s="25"/>
      <c r="X25200" s="25"/>
    </row>
    <row r="25201" spans="23:24" x14ac:dyDescent="0.2">
      <c r="W25201" s="25"/>
      <c r="X25201" s="25"/>
    </row>
    <row r="25202" spans="23:24" x14ac:dyDescent="0.2">
      <c r="W25202" s="25"/>
      <c r="X25202" s="25"/>
    </row>
    <row r="25203" spans="23:24" x14ac:dyDescent="0.2">
      <c r="W25203" s="25"/>
      <c r="X25203" s="25"/>
    </row>
    <row r="25204" spans="23:24" x14ac:dyDescent="0.2">
      <c r="W25204" s="25"/>
      <c r="X25204" s="25"/>
    </row>
    <row r="25205" spans="23:24" x14ac:dyDescent="0.2">
      <c r="W25205" s="25"/>
      <c r="X25205" s="25"/>
    </row>
    <row r="25206" spans="23:24" x14ac:dyDescent="0.2">
      <c r="W25206" s="25"/>
      <c r="X25206" s="25"/>
    </row>
    <row r="25207" spans="23:24" x14ac:dyDescent="0.2">
      <c r="W25207" s="25"/>
      <c r="X25207" s="25"/>
    </row>
    <row r="25208" spans="23:24" x14ac:dyDescent="0.2">
      <c r="W25208" s="25"/>
      <c r="X25208" s="25"/>
    </row>
    <row r="25209" spans="23:24" x14ac:dyDescent="0.2">
      <c r="W25209" s="25"/>
      <c r="X25209" s="25"/>
    </row>
    <row r="25210" spans="23:24" x14ac:dyDescent="0.2">
      <c r="W25210" s="25"/>
      <c r="X25210" s="25"/>
    </row>
    <row r="25211" spans="23:24" x14ac:dyDescent="0.2">
      <c r="W25211" s="25"/>
      <c r="X25211" s="25"/>
    </row>
    <row r="25212" spans="23:24" x14ac:dyDescent="0.2">
      <c r="W25212" s="25"/>
      <c r="X25212" s="25"/>
    </row>
    <row r="25213" spans="23:24" x14ac:dyDescent="0.2">
      <c r="W25213" s="25"/>
      <c r="X25213" s="25"/>
    </row>
    <row r="25214" spans="23:24" x14ac:dyDescent="0.2">
      <c r="W25214" s="25"/>
      <c r="X25214" s="25"/>
    </row>
    <row r="25215" spans="23:24" x14ac:dyDescent="0.2">
      <c r="W25215" s="25"/>
      <c r="X25215" s="25"/>
    </row>
    <row r="25216" spans="23:24" x14ac:dyDescent="0.2">
      <c r="W25216" s="25"/>
      <c r="X25216" s="25"/>
    </row>
    <row r="25217" spans="23:24" x14ac:dyDescent="0.2">
      <c r="W25217" s="25"/>
      <c r="X25217" s="25"/>
    </row>
    <row r="25218" spans="23:24" x14ac:dyDescent="0.2">
      <c r="W25218" s="25"/>
      <c r="X25218" s="25"/>
    </row>
    <row r="25219" spans="23:24" x14ac:dyDescent="0.2">
      <c r="W25219" s="25"/>
      <c r="X25219" s="25"/>
    </row>
    <row r="25220" spans="23:24" x14ac:dyDescent="0.2">
      <c r="W25220" s="25"/>
      <c r="X25220" s="25"/>
    </row>
    <row r="25221" spans="23:24" x14ac:dyDescent="0.2">
      <c r="W25221" s="25"/>
      <c r="X25221" s="25"/>
    </row>
    <row r="25222" spans="23:24" x14ac:dyDescent="0.2">
      <c r="W25222" s="25"/>
      <c r="X25222" s="25"/>
    </row>
    <row r="25223" spans="23:24" x14ac:dyDescent="0.2">
      <c r="W25223" s="25"/>
      <c r="X25223" s="25"/>
    </row>
    <row r="25224" spans="23:24" x14ac:dyDescent="0.2">
      <c r="W25224" s="25"/>
      <c r="X25224" s="25"/>
    </row>
    <row r="25225" spans="23:24" x14ac:dyDescent="0.2">
      <c r="W25225" s="25"/>
      <c r="X25225" s="25"/>
    </row>
    <row r="25226" spans="23:24" x14ac:dyDescent="0.2">
      <c r="W25226" s="25"/>
      <c r="X25226" s="25"/>
    </row>
    <row r="25227" spans="23:24" x14ac:dyDescent="0.2">
      <c r="W25227" s="25"/>
      <c r="X25227" s="25"/>
    </row>
    <row r="25228" spans="23:24" x14ac:dyDescent="0.2">
      <c r="W25228" s="25"/>
      <c r="X25228" s="25"/>
    </row>
    <row r="25229" spans="23:24" x14ac:dyDescent="0.2">
      <c r="W25229" s="25"/>
      <c r="X25229" s="25"/>
    </row>
    <row r="25230" spans="23:24" x14ac:dyDescent="0.2">
      <c r="W25230" s="25"/>
      <c r="X25230" s="25"/>
    </row>
    <row r="25231" spans="23:24" x14ac:dyDescent="0.2">
      <c r="W25231" s="25"/>
      <c r="X25231" s="25"/>
    </row>
    <row r="25232" spans="23:24" x14ac:dyDescent="0.2">
      <c r="W25232" s="25"/>
      <c r="X25232" s="25"/>
    </row>
    <row r="25233" spans="23:24" x14ac:dyDescent="0.2">
      <c r="W25233" s="25"/>
      <c r="X25233" s="25"/>
    </row>
    <row r="25234" spans="23:24" x14ac:dyDescent="0.2">
      <c r="W25234" s="25"/>
      <c r="X25234" s="25"/>
    </row>
    <row r="25235" spans="23:24" x14ac:dyDescent="0.2">
      <c r="W25235" s="25"/>
      <c r="X25235" s="25"/>
    </row>
    <row r="25236" spans="23:24" x14ac:dyDescent="0.2">
      <c r="W25236" s="25"/>
      <c r="X25236" s="25"/>
    </row>
    <row r="25237" spans="23:24" x14ac:dyDescent="0.2">
      <c r="W25237" s="25"/>
      <c r="X25237" s="25"/>
    </row>
    <row r="25238" spans="23:24" x14ac:dyDescent="0.2">
      <c r="W25238" s="25"/>
      <c r="X25238" s="25"/>
    </row>
    <row r="25239" spans="23:24" x14ac:dyDescent="0.2">
      <c r="W25239" s="25"/>
      <c r="X25239" s="25"/>
    </row>
    <row r="25240" spans="23:24" x14ac:dyDescent="0.2">
      <c r="W25240" s="25"/>
      <c r="X25240" s="25"/>
    </row>
    <row r="25241" spans="23:24" x14ac:dyDescent="0.2">
      <c r="W25241" s="25"/>
      <c r="X25241" s="25"/>
    </row>
    <row r="25242" spans="23:24" x14ac:dyDescent="0.2">
      <c r="W25242" s="25"/>
      <c r="X25242" s="25"/>
    </row>
    <row r="25243" spans="23:24" x14ac:dyDescent="0.2">
      <c r="W25243" s="25"/>
      <c r="X25243" s="25"/>
    </row>
    <row r="25244" spans="23:24" x14ac:dyDescent="0.2">
      <c r="W25244" s="25"/>
      <c r="X25244" s="25"/>
    </row>
    <row r="25245" spans="23:24" x14ac:dyDescent="0.2">
      <c r="W25245" s="25"/>
      <c r="X25245" s="25"/>
    </row>
    <row r="25246" spans="23:24" x14ac:dyDescent="0.2">
      <c r="W25246" s="25"/>
      <c r="X25246" s="25"/>
    </row>
    <row r="25247" spans="23:24" x14ac:dyDescent="0.2">
      <c r="W25247" s="25"/>
      <c r="X25247" s="25"/>
    </row>
    <row r="25248" spans="23:24" x14ac:dyDescent="0.2">
      <c r="W25248" s="25"/>
      <c r="X25248" s="25"/>
    </row>
    <row r="25249" spans="23:24" x14ac:dyDescent="0.2">
      <c r="W25249" s="25"/>
      <c r="X25249" s="25"/>
    </row>
    <row r="25250" spans="23:24" x14ac:dyDescent="0.2">
      <c r="W25250" s="25"/>
      <c r="X25250" s="25"/>
    </row>
    <row r="25251" spans="23:24" x14ac:dyDescent="0.2">
      <c r="W25251" s="25"/>
      <c r="X25251" s="25"/>
    </row>
    <row r="25252" spans="23:24" x14ac:dyDescent="0.2">
      <c r="W25252" s="25"/>
      <c r="X25252" s="25"/>
    </row>
    <row r="25253" spans="23:24" x14ac:dyDescent="0.2">
      <c r="W25253" s="25"/>
      <c r="X25253" s="25"/>
    </row>
    <row r="25254" spans="23:24" x14ac:dyDescent="0.2">
      <c r="W25254" s="25"/>
      <c r="X25254" s="25"/>
    </row>
    <row r="25255" spans="23:24" x14ac:dyDescent="0.2">
      <c r="W25255" s="25"/>
      <c r="X25255" s="25"/>
    </row>
    <row r="25256" spans="23:24" x14ac:dyDescent="0.2">
      <c r="W25256" s="25"/>
      <c r="X25256" s="25"/>
    </row>
    <row r="25257" spans="23:24" x14ac:dyDescent="0.2">
      <c r="W25257" s="25"/>
      <c r="X25257" s="25"/>
    </row>
    <row r="25258" spans="23:24" x14ac:dyDescent="0.2">
      <c r="W25258" s="25"/>
      <c r="X25258" s="25"/>
    </row>
    <row r="25259" spans="23:24" x14ac:dyDescent="0.2">
      <c r="W25259" s="25"/>
      <c r="X25259" s="25"/>
    </row>
    <row r="25260" spans="23:24" x14ac:dyDescent="0.2">
      <c r="W25260" s="25"/>
      <c r="X25260" s="25"/>
    </row>
    <row r="25261" spans="23:24" x14ac:dyDescent="0.2">
      <c r="W25261" s="25"/>
      <c r="X25261" s="25"/>
    </row>
    <row r="25262" spans="23:24" x14ac:dyDescent="0.2">
      <c r="W25262" s="25"/>
      <c r="X25262" s="25"/>
    </row>
    <row r="25263" spans="23:24" x14ac:dyDescent="0.2">
      <c r="W25263" s="25"/>
      <c r="X25263" s="25"/>
    </row>
    <row r="25264" spans="23:24" x14ac:dyDescent="0.2">
      <c r="W25264" s="25"/>
      <c r="X25264" s="25"/>
    </row>
    <row r="25265" spans="23:24" x14ac:dyDescent="0.2">
      <c r="W25265" s="25"/>
      <c r="X25265" s="25"/>
    </row>
    <row r="25266" spans="23:24" x14ac:dyDescent="0.2">
      <c r="W25266" s="25"/>
      <c r="X25266" s="25"/>
    </row>
    <row r="25267" spans="23:24" x14ac:dyDescent="0.2">
      <c r="W25267" s="25"/>
      <c r="X25267" s="25"/>
    </row>
    <row r="25268" spans="23:24" x14ac:dyDescent="0.2">
      <c r="W25268" s="25"/>
      <c r="X25268" s="25"/>
    </row>
    <row r="25269" spans="23:24" x14ac:dyDescent="0.2">
      <c r="W25269" s="25"/>
      <c r="X25269" s="25"/>
    </row>
    <row r="25270" spans="23:24" x14ac:dyDescent="0.2">
      <c r="W25270" s="25"/>
      <c r="X25270" s="25"/>
    </row>
    <row r="25271" spans="23:24" x14ac:dyDescent="0.2">
      <c r="W25271" s="25"/>
      <c r="X25271" s="25"/>
    </row>
    <row r="25272" spans="23:24" x14ac:dyDescent="0.2">
      <c r="W25272" s="25"/>
      <c r="X25272" s="25"/>
    </row>
    <row r="25273" spans="23:24" x14ac:dyDescent="0.2">
      <c r="W25273" s="25"/>
      <c r="X25273" s="25"/>
    </row>
    <row r="25274" spans="23:24" x14ac:dyDescent="0.2">
      <c r="W25274" s="25"/>
      <c r="X25274" s="25"/>
    </row>
    <row r="25275" spans="23:24" x14ac:dyDescent="0.2">
      <c r="W25275" s="25"/>
      <c r="X25275" s="25"/>
    </row>
    <row r="25276" spans="23:24" x14ac:dyDescent="0.2">
      <c r="W25276" s="25"/>
      <c r="X25276" s="25"/>
    </row>
    <row r="25277" spans="23:24" x14ac:dyDescent="0.2">
      <c r="W25277" s="25"/>
      <c r="X25277" s="25"/>
    </row>
    <row r="25278" spans="23:24" x14ac:dyDescent="0.2">
      <c r="W25278" s="25"/>
      <c r="X25278" s="25"/>
    </row>
    <row r="25279" spans="23:24" x14ac:dyDescent="0.2">
      <c r="W25279" s="25"/>
      <c r="X25279" s="25"/>
    </row>
    <row r="25280" spans="23:24" x14ac:dyDescent="0.2">
      <c r="W25280" s="25"/>
      <c r="X25280" s="25"/>
    </row>
    <row r="25281" spans="23:24" x14ac:dyDescent="0.2">
      <c r="W25281" s="25"/>
      <c r="X25281" s="25"/>
    </row>
    <row r="25282" spans="23:24" x14ac:dyDescent="0.2">
      <c r="W25282" s="25"/>
      <c r="X25282" s="25"/>
    </row>
    <row r="25283" spans="23:24" x14ac:dyDescent="0.2">
      <c r="W25283" s="25"/>
      <c r="X25283" s="25"/>
    </row>
    <row r="25284" spans="23:24" x14ac:dyDescent="0.2">
      <c r="W25284" s="25"/>
      <c r="X25284" s="25"/>
    </row>
    <row r="25285" spans="23:24" x14ac:dyDescent="0.2">
      <c r="W25285" s="25"/>
      <c r="X25285" s="25"/>
    </row>
    <row r="25286" spans="23:24" x14ac:dyDescent="0.2">
      <c r="W25286" s="25"/>
      <c r="X25286" s="25"/>
    </row>
    <row r="25287" spans="23:24" x14ac:dyDescent="0.2">
      <c r="W25287" s="25"/>
      <c r="X25287" s="25"/>
    </row>
    <row r="25288" spans="23:24" x14ac:dyDescent="0.2">
      <c r="W25288" s="25"/>
      <c r="X25288" s="25"/>
    </row>
    <row r="25289" spans="23:24" x14ac:dyDescent="0.2">
      <c r="W25289" s="25"/>
      <c r="X25289" s="25"/>
    </row>
    <row r="25290" spans="23:24" x14ac:dyDescent="0.2">
      <c r="W25290" s="25"/>
      <c r="X25290" s="25"/>
    </row>
    <row r="25291" spans="23:24" x14ac:dyDescent="0.2">
      <c r="W25291" s="25"/>
      <c r="X25291" s="25"/>
    </row>
    <row r="25292" spans="23:24" x14ac:dyDescent="0.2">
      <c r="W25292" s="25"/>
      <c r="X25292" s="25"/>
    </row>
    <row r="25293" spans="23:24" x14ac:dyDescent="0.2">
      <c r="W25293" s="25"/>
      <c r="X25293" s="25"/>
    </row>
    <row r="25294" spans="23:24" x14ac:dyDescent="0.2">
      <c r="W25294" s="25"/>
      <c r="X25294" s="25"/>
    </row>
    <row r="25295" spans="23:24" x14ac:dyDescent="0.2">
      <c r="W25295" s="25"/>
      <c r="X25295" s="25"/>
    </row>
    <row r="25296" spans="23:24" x14ac:dyDescent="0.2">
      <c r="W25296" s="25"/>
      <c r="X25296" s="25"/>
    </row>
    <row r="25297" spans="23:24" x14ac:dyDescent="0.2">
      <c r="W25297" s="25"/>
      <c r="X25297" s="25"/>
    </row>
    <row r="25298" spans="23:24" x14ac:dyDescent="0.2">
      <c r="W25298" s="25"/>
      <c r="X25298" s="25"/>
    </row>
    <row r="25299" spans="23:24" x14ac:dyDescent="0.2">
      <c r="W25299" s="25"/>
      <c r="X25299" s="25"/>
    </row>
    <row r="25300" spans="23:24" x14ac:dyDescent="0.2">
      <c r="W25300" s="25"/>
      <c r="X25300" s="25"/>
    </row>
    <row r="25301" spans="23:24" x14ac:dyDescent="0.2">
      <c r="W25301" s="25"/>
      <c r="X25301" s="25"/>
    </row>
    <row r="25302" spans="23:24" x14ac:dyDescent="0.2">
      <c r="W25302" s="25"/>
      <c r="X25302" s="25"/>
    </row>
    <row r="25303" spans="23:24" x14ac:dyDescent="0.2">
      <c r="W25303" s="25"/>
      <c r="X25303" s="25"/>
    </row>
    <row r="25304" spans="23:24" x14ac:dyDescent="0.2">
      <c r="W25304" s="25"/>
      <c r="X25304" s="25"/>
    </row>
    <row r="25305" spans="23:24" x14ac:dyDescent="0.2">
      <c r="W25305" s="25"/>
      <c r="X25305" s="25"/>
    </row>
    <row r="25306" spans="23:24" x14ac:dyDescent="0.2">
      <c r="W25306" s="25"/>
      <c r="X25306" s="25"/>
    </row>
    <row r="25307" spans="23:24" x14ac:dyDescent="0.2">
      <c r="W25307" s="25"/>
      <c r="X25307" s="25"/>
    </row>
    <row r="25308" spans="23:24" x14ac:dyDescent="0.2">
      <c r="W25308" s="25"/>
      <c r="X25308" s="25"/>
    </row>
    <row r="25309" spans="23:24" x14ac:dyDescent="0.2">
      <c r="W25309" s="25"/>
      <c r="X25309" s="25"/>
    </row>
    <row r="25310" spans="23:24" x14ac:dyDescent="0.2">
      <c r="W25310" s="25"/>
      <c r="X25310" s="25"/>
    </row>
    <row r="25311" spans="23:24" x14ac:dyDescent="0.2">
      <c r="W25311" s="25"/>
      <c r="X25311" s="25"/>
    </row>
    <row r="25312" spans="23:24" x14ac:dyDescent="0.2">
      <c r="W25312" s="25"/>
      <c r="X25312" s="25"/>
    </row>
    <row r="25313" spans="23:24" x14ac:dyDescent="0.2">
      <c r="W25313" s="25"/>
      <c r="X25313" s="25"/>
    </row>
    <row r="25314" spans="23:24" x14ac:dyDescent="0.2">
      <c r="W25314" s="25"/>
      <c r="X25314" s="25"/>
    </row>
    <row r="25315" spans="23:24" x14ac:dyDescent="0.2">
      <c r="W25315" s="25"/>
      <c r="X25315" s="25"/>
    </row>
    <row r="25316" spans="23:24" x14ac:dyDescent="0.2">
      <c r="W25316" s="25"/>
      <c r="X25316" s="25"/>
    </row>
    <row r="25317" spans="23:24" x14ac:dyDescent="0.2">
      <c r="W25317" s="25"/>
      <c r="X25317" s="25"/>
    </row>
    <row r="25318" spans="23:24" x14ac:dyDescent="0.2">
      <c r="W25318" s="25"/>
      <c r="X25318" s="25"/>
    </row>
    <row r="25319" spans="23:24" x14ac:dyDescent="0.2">
      <c r="W25319" s="25"/>
      <c r="X25319" s="25"/>
    </row>
    <row r="25320" spans="23:24" x14ac:dyDescent="0.2">
      <c r="W25320" s="25"/>
      <c r="X25320" s="25"/>
    </row>
    <row r="25321" spans="23:24" x14ac:dyDescent="0.2">
      <c r="W25321" s="25"/>
      <c r="X25321" s="25"/>
    </row>
    <row r="25322" spans="23:24" x14ac:dyDescent="0.2">
      <c r="W25322" s="25"/>
      <c r="X25322" s="25"/>
    </row>
    <row r="25323" spans="23:24" x14ac:dyDescent="0.2">
      <c r="W25323" s="25"/>
      <c r="X25323" s="25"/>
    </row>
    <row r="25324" spans="23:24" x14ac:dyDescent="0.2">
      <c r="W25324" s="25"/>
      <c r="X25324" s="25"/>
    </row>
    <row r="25325" spans="23:24" x14ac:dyDescent="0.2">
      <c r="W25325" s="25"/>
      <c r="X25325" s="25"/>
    </row>
    <row r="25326" spans="23:24" x14ac:dyDescent="0.2">
      <c r="W25326" s="25"/>
      <c r="X25326" s="25"/>
    </row>
    <row r="25327" spans="23:24" x14ac:dyDescent="0.2">
      <c r="W25327" s="25"/>
      <c r="X25327" s="25"/>
    </row>
    <row r="25328" spans="23:24" x14ac:dyDescent="0.2">
      <c r="W25328" s="25"/>
      <c r="X25328" s="25"/>
    </row>
    <row r="25329" spans="23:24" x14ac:dyDescent="0.2">
      <c r="W25329" s="25"/>
      <c r="X25329" s="25"/>
    </row>
    <row r="25330" spans="23:24" x14ac:dyDescent="0.2">
      <c r="W25330" s="25"/>
      <c r="X25330" s="25"/>
    </row>
    <row r="25331" spans="23:24" x14ac:dyDescent="0.2">
      <c r="W25331" s="25"/>
      <c r="X25331" s="25"/>
    </row>
    <row r="25332" spans="23:24" x14ac:dyDescent="0.2">
      <c r="W25332" s="25"/>
      <c r="X25332" s="25"/>
    </row>
    <row r="25333" spans="23:24" x14ac:dyDescent="0.2">
      <c r="W25333" s="25"/>
      <c r="X25333" s="25"/>
    </row>
    <row r="25334" spans="23:24" x14ac:dyDescent="0.2">
      <c r="W25334" s="25"/>
      <c r="X25334" s="25"/>
    </row>
    <row r="25335" spans="23:24" x14ac:dyDescent="0.2">
      <c r="W25335" s="25"/>
      <c r="X25335" s="25"/>
    </row>
    <row r="25336" spans="23:24" x14ac:dyDescent="0.2">
      <c r="W25336" s="25"/>
      <c r="X25336" s="25"/>
    </row>
    <row r="25337" spans="23:24" x14ac:dyDescent="0.2">
      <c r="W25337" s="25"/>
      <c r="X25337" s="25"/>
    </row>
    <row r="25338" spans="23:24" x14ac:dyDescent="0.2">
      <c r="W25338" s="25"/>
      <c r="X25338" s="25"/>
    </row>
    <row r="25339" spans="23:24" x14ac:dyDescent="0.2">
      <c r="W25339" s="25"/>
      <c r="X25339" s="25"/>
    </row>
    <row r="25340" spans="23:24" x14ac:dyDescent="0.2">
      <c r="W25340" s="25"/>
      <c r="X25340" s="25"/>
    </row>
    <row r="25341" spans="23:24" x14ac:dyDescent="0.2">
      <c r="W25341" s="25"/>
      <c r="X25341" s="25"/>
    </row>
    <row r="25342" spans="23:24" x14ac:dyDescent="0.2">
      <c r="W25342" s="25"/>
      <c r="X25342" s="25"/>
    </row>
    <row r="25343" spans="23:24" x14ac:dyDescent="0.2">
      <c r="W25343" s="25"/>
      <c r="X25343" s="25"/>
    </row>
    <row r="25344" spans="23:24" x14ac:dyDescent="0.2">
      <c r="W25344" s="25"/>
      <c r="X25344" s="25"/>
    </row>
    <row r="25345" spans="23:24" x14ac:dyDescent="0.2">
      <c r="W25345" s="25"/>
      <c r="X25345" s="25"/>
    </row>
    <row r="25346" spans="23:24" x14ac:dyDescent="0.2">
      <c r="W25346" s="25"/>
      <c r="X25346" s="25"/>
    </row>
    <row r="25347" spans="23:24" x14ac:dyDescent="0.2">
      <c r="W25347" s="25"/>
      <c r="X25347" s="25"/>
    </row>
    <row r="25348" spans="23:24" x14ac:dyDescent="0.2">
      <c r="W25348" s="25"/>
      <c r="X25348" s="25"/>
    </row>
    <row r="25349" spans="23:24" x14ac:dyDescent="0.2">
      <c r="W25349" s="25"/>
      <c r="X25349" s="25"/>
    </row>
    <row r="25350" spans="23:24" x14ac:dyDescent="0.2">
      <c r="W25350" s="25"/>
      <c r="X25350" s="25"/>
    </row>
    <row r="25351" spans="23:24" x14ac:dyDescent="0.2">
      <c r="W25351" s="25"/>
      <c r="X25351" s="25"/>
    </row>
    <row r="25352" spans="23:24" x14ac:dyDescent="0.2">
      <c r="W25352" s="25"/>
      <c r="X25352" s="25"/>
    </row>
    <row r="25353" spans="23:24" x14ac:dyDescent="0.2">
      <c r="W25353" s="25"/>
      <c r="X25353" s="25"/>
    </row>
    <row r="25354" spans="23:24" x14ac:dyDescent="0.2">
      <c r="W25354" s="25"/>
      <c r="X25354" s="25"/>
    </row>
    <row r="25355" spans="23:24" x14ac:dyDescent="0.2">
      <c r="W25355" s="25"/>
      <c r="X25355" s="25"/>
    </row>
    <row r="25356" spans="23:24" x14ac:dyDescent="0.2">
      <c r="W25356" s="25"/>
      <c r="X25356" s="25"/>
    </row>
    <row r="25357" spans="23:24" x14ac:dyDescent="0.2">
      <c r="W25357" s="25"/>
      <c r="X25357" s="25"/>
    </row>
    <row r="25358" spans="23:24" x14ac:dyDescent="0.2">
      <c r="W25358" s="25"/>
      <c r="X25358" s="25"/>
    </row>
    <row r="25359" spans="23:24" x14ac:dyDescent="0.2">
      <c r="W25359" s="25"/>
      <c r="X25359" s="25"/>
    </row>
    <row r="25360" spans="23:24" x14ac:dyDescent="0.2">
      <c r="W25360" s="25"/>
      <c r="X25360" s="25"/>
    </row>
    <row r="25361" spans="23:24" x14ac:dyDescent="0.2">
      <c r="W25361" s="25"/>
      <c r="X25361" s="25"/>
    </row>
    <row r="25362" spans="23:24" x14ac:dyDescent="0.2">
      <c r="W25362" s="25"/>
      <c r="X25362" s="25"/>
    </row>
    <row r="25363" spans="23:24" x14ac:dyDescent="0.2">
      <c r="W25363" s="25"/>
      <c r="X25363" s="25"/>
    </row>
    <row r="25364" spans="23:24" x14ac:dyDescent="0.2">
      <c r="W25364" s="25"/>
      <c r="X25364" s="25"/>
    </row>
    <row r="25365" spans="23:24" x14ac:dyDescent="0.2">
      <c r="W25365" s="25"/>
      <c r="X25365" s="25"/>
    </row>
    <row r="25366" spans="23:24" x14ac:dyDescent="0.2">
      <c r="W25366" s="25"/>
      <c r="X25366" s="25"/>
    </row>
    <row r="25367" spans="23:24" x14ac:dyDescent="0.2">
      <c r="W25367" s="25"/>
      <c r="X25367" s="25"/>
    </row>
    <row r="25368" spans="23:24" x14ac:dyDescent="0.2">
      <c r="W25368" s="25"/>
      <c r="X25368" s="25"/>
    </row>
    <row r="25369" spans="23:24" x14ac:dyDescent="0.2">
      <c r="W25369" s="25"/>
      <c r="X25369" s="25"/>
    </row>
    <row r="25370" spans="23:24" x14ac:dyDescent="0.2">
      <c r="W25370" s="25"/>
      <c r="X25370" s="25"/>
    </row>
    <row r="25371" spans="23:24" x14ac:dyDescent="0.2">
      <c r="W25371" s="25"/>
      <c r="X25371" s="25"/>
    </row>
    <row r="25372" spans="23:24" x14ac:dyDescent="0.2">
      <c r="W25372" s="25"/>
      <c r="X25372" s="25"/>
    </row>
    <row r="25373" spans="23:24" x14ac:dyDescent="0.2">
      <c r="W25373" s="25"/>
      <c r="X25373" s="25"/>
    </row>
    <row r="25374" spans="23:24" x14ac:dyDescent="0.2">
      <c r="W25374" s="25"/>
      <c r="X25374" s="25"/>
    </row>
    <row r="25375" spans="23:24" x14ac:dyDescent="0.2">
      <c r="W25375" s="25"/>
      <c r="X25375" s="25"/>
    </row>
    <row r="25376" spans="23:24" x14ac:dyDescent="0.2">
      <c r="W25376" s="25"/>
      <c r="X25376" s="25"/>
    </row>
    <row r="25377" spans="23:24" x14ac:dyDescent="0.2">
      <c r="W25377" s="25"/>
      <c r="X25377" s="25"/>
    </row>
    <row r="25378" spans="23:24" x14ac:dyDescent="0.2">
      <c r="W25378" s="25"/>
      <c r="X25378" s="25"/>
    </row>
    <row r="25379" spans="23:24" x14ac:dyDescent="0.2">
      <c r="W25379" s="25"/>
      <c r="X25379" s="25"/>
    </row>
    <row r="25380" spans="23:24" x14ac:dyDescent="0.2">
      <c r="W25380" s="25"/>
      <c r="X25380" s="25"/>
    </row>
    <row r="25381" spans="23:24" x14ac:dyDescent="0.2">
      <c r="W25381" s="25"/>
      <c r="X25381" s="25"/>
    </row>
    <row r="25382" spans="23:24" x14ac:dyDescent="0.2">
      <c r="W25382" s="25"/>
      <c r="X25382" s="25"/>
    </row>
    <row r="25383" spans="23:24" x14ac:dyDescent="0.2">
      <c r="W25383" s="25"/>
      <c r="X25383" s="25"/>
    </row>
    <row r="25384" spans="23:24" x14ac:dyDescent="0.2">
      <c r="W25384" s="25"/>
      <c r="X25384" s="25"/>
    </row>
    <row r="25385" spans="23:24" x14ac:dyDescent="0.2">
      <c r="W25385" s="25"/>
      <c r="X25385" s="25"/>
    </row>
    <row r="25386" spans="23:24" x14ac:dyDescent="0.2">
      <c r="W25386" s="25"/>
      <c r="X25386" s="25"/>
    </row>
    <row r="25387" spans="23:24" x14ac:dyDescent="0.2">
      <c r="W25387" s="25"/>
      <c r="X25387" s="25"/>
    </row>
    <row r="25388" spans="23:24" x14ac:dyDescent="0.2">
      <c r="W25388" s="25"/>
      <c r="X25388" s="25"/>
    </row>
    <row r="25389" spans="23:24" x14ac:dyDescent="0.2">
      <c r="W25389" s="25"/>
      <c r="X25389" s="25"/>
    </row>
    <row r="25390" spans="23:24" x14ac:dyDescent="0.2">
      <c r="W25390" s="25"/>
      <c r="X25390" s="25"/>
    </row>
    <row r="25391" spans="23:24" x14ac:dyDescent="0.2">
      <c r="W25391" s="25"/>
      <c r="X25391" s="25"/>
    </row>
    <row r="25392" spans="23:24" x14ac:dyDescent="0.2">
      <c r="W25392" s="25"/>
      <c r="X25392" s="25"/>
    </row>
    <row r="25393" spans="23:24" x14ac:dyDescent="0.2">
      <c r="W25393" s="25"/>
      <c r="X25393" s="25"/>
    </row>
    <row r="25394" spans="23:24" x14ac:dyDescent="0.2">
      <c r="W25394" s="25"/>
      <c r="X25394" s="25"/>
    </row>
    <row r="25395" spans="23:24" x14ac:dyDescent="0.2">
      <c r="W25395" s="25"/>
      <c r="X25395" s="25"/>
    </row>
    <row r="25396" spans="23:24" x14ac:dyDescent="0.2">
      <c r="W25396" s="25"/>
      <c r="X25396" s="25"/>
    </row>
    <row r="25397" spans="23:24" x14ac:dyDescent="0.2">
      <c r="W25397" s="25"/>
      <c r="X25397" s="25"/>
    </row>
    <row r="25398" spans="23:24" x14ac:dyDescent="0.2">
      <c r="W25398" s="25"/>
      <c r="X25398" s="25"/>
    </row>
    <row r="25399" spans="23:24" x14ac:dyDescent="0.2">
      <c r="W25399" s="25"/>
      <c r="X25399" s="25"/>
    </row>
    <row r="25400" spans="23:24" x14ac:dyDescent="0.2">
      <c r="W25400" s="25"/>
      <c r="X25400" s="25"/>
    </row>
    <row r="25401" spans="23:24" x14ac:dyDescent="0.2">
      <c r="W25401" s="25"/>
      <c r="X25401" s="25"/>
    </row>
    <row r="25402" spans="23:24" x14ac:dyDescent="0.2">
      <c r="W25402" s="25"/>
      <c r="X25402" s="25"/>
    </row>
    <row r="25403" spans="23:24" x14ac:dyDescent="0.2">
      <c r="W25403" s="25"/>
      <c r="X25403" s="25"/>
    </row>
    <row r="25404" spans="23:24" x14ac:dyDescent="0.2">
      <c r="W25404" s="25"/>
      <c r="X25404" s="25"/>
    </row>
    <row r="25405" spans="23:24" x14ac:dyDescent="0.2">
      <c r="W25405" s="25"/>
      <c r="X25405" s="25"/>
    </row>
    <row r="25406" spans="23:24" x14ac:dyDescent="0.2">
      <c r="W25406" s="25"/>
      <c r="X25406" s="25"/>
    </row>
    <row r="25407" spans="23:24" x14ac:dyDescent="0.2">
      <c r="W25407" s="25"/>
      <c r="X25407" s="25"/>
    </row>
    <row r="25408" spans="23:24" x14ac:dyDescent="0.2">
      <c r="W25408" s="25"/>
      <c r="X25408" s="25"/>
    </row>
    <row r="25409" spans="23:24" x14ac:dyDescent="0.2">
      <c r="W25409" s="25"/>
      <c r="X25409" s="25"/>
    </row>
    <row r="25410" spans="23:24" x14ac:dyDescent="0.2">
      <c r="W25410" s="25"/>
      <c r="X25410" s="25"/>
    </row>
    <row r="25411" spans="23:24" x14ac:dyDescent="0.2">
      <c r="W25411" s="25"/>
      <c r="X25411" s="25"/>
    </row>
    <row r="25412" spans="23:24" x14ac:dyDescent="0.2">
      <c r="W25412" s="25"/>
      <c r="X25412" s="25"/>
    </row>
    <row r="25413" spans="23:24" x14ac:dyDescent="0.2">
      <c r="W25413" s="25"/>
      <c r="X25413" s="25"/>
    </row>
    <row r="25414" spans="23:24" x14ac:dyDescent="0.2">
      <c r="W25414" s="25"/>
      <c r="X25414" s="25"/>
    </row>
    <row r="25415" spans="23:24" x14ac:dyDescent="0.2">
      <c r="W25415" s="25"/>
      <c r="X25415" s="25"/>
    </row>
    <row r="25416" spans="23:24" x14ac:dyDescent="0.2">
      <c r="W25416" s="25"/>
      <c r="X25416" s="25"/>
    </row>
    <row r="25417" spans="23:24" x14ac:dyDescent="0.2">
      <c r="W25417" s="25"/>
      <c r="X25417" s="25"/>
    </row>
    <row r="25418" spans="23:24" x14ac:dyDescent="0.2">
      <c r="W25418" s="25"/>
      <c r="X25418" s="25"/>
    </row>
    <row r="25419" spans="23:24" x14ac:dyDescent="0.2">
      <c r="W25419" s="25"/>
      <c r="X25419" s="25"/>
    </row>
    <row r="25420" spans="23:24" x14ac:dyDescent="0.2">
      <c r="W25420" s="25"/>
      <c r="X25420" s="25"/>
    </row>
    <row r="25421" spans="23:24" x14ac:dyDescent="0.2">
      <c r="W25421" s="25"/>
      <c r="X25421" s="25"/>
    </row>
    <row r="25422" spans="23:24" x14ac:dyDescent="0.2">
      <c r="W25422" s="25"/>
      <c r="X25422" s="25"/>
    </row>
    <row r="25423" spans="23:24" x14ac:dyDescent="0.2">
      <c r="W25423" s="25"/>
      <c r="X25423" s="25"/>
    </row>
    <row r="25424" spans="23:24" x14ac:dyDescent="0.2">
      <c r="W25424" s="25"/>
      <c r="X25424" s="25"/>
    </row>
    <row r="25425" spans="23:24" x14ac:dyDescent="0.2">
      <c r="W25425" s="25"/>
      <c r="X25425" s="25"/>
    </row>
    <row r="25426" spans="23:24" x14ac:dyDescent="0.2">
      <c r="W25426" s="25"/>
      <c r="X25426" s="25"/>
    </row>
    <row r="25427" spans="23:24" x14ac:dyDescent="0.2">
      <c r="W25427" s="25"/>
      <c r="X25427" s="25"/>
    </row>
    <row r="25428" spans="23:24" x14ac:dyDescent="0.2">
      <c r="W25428" s="25"/>
      <c r="X25428" s="25"/>
    </row>
    <row r="25429" spans="23:24" x14ac:dyDescent="0.2">
      <c r="W25429" s="25"/>
      <c r="X25429" s="25"/>
    </row>
    <row r="25430" spans="23:24" x14ac:dyDescent="0.2">
      <c r="W25430" s="25"/>
      <c r="X25430" s="25"/>
    </row>
    <row r="25431" spans="23:24" x14ac:dyDescent="0.2">
      <c r="W25431" s="25"/>
      <c r="X25431" s="25"/>
    </row>
    <row r="25432" spans="23:24" x14ac:dyDescent="0.2">
      <c r="W25432" s="25"/>
      <c r="X25432" s="25"/>
    </row>
    <row r="25433" spans="23:24" x14ac:dyDescent="0.2">
      <c r="W25433" s="25"/>
      <c r="X25433" s="25"/>
    </row>
    <row r="25434" spans="23:24" x14ac:dyDescent="0.2">
      <c r="W25434" s="25"/>
      <c r="X25434" s="25"/>
    </row>
    <row r="25435" spans="23:24" x14ac:dyDescent="0.2">
      <c r="W25435" s="25"/>
      <c r="X25435" s="25"/>
    </row>
    <row r="25436" spans="23:24" x14ac:dyDescent="0.2">
      <c r="W25436" s="25"/>
      <c r="X25436" s="25"/>
    </row>
    <row r="25437" spans="23:24" x14ac:dyDescent="0.2">
      <c r="W25437" s="25"/>
      <c r="X25437" s="25"/>
    </row>
    <row r="25438" spans="23:24" x14ac:dyDescent="0.2">
      <c r="W25438" s="25"/>
      <c r="X25438" s="25"/>
    </row>
    <row r="25439" spans="23:24" x14ac:dyDescent="0.2">
      <c r="W25439" s="25"/>
      <c r="X25439" s="25"/>
    </row>
    <row r="25440" spans="23:24" x14ac:dyDescent="0.2">
      <c r="W25440" s="25"/>
      <c r="X25440" s="25"/>
    </row>
    <row r="25441" spans="23:24" x14ac:dyDescent="0.2">
      <c r="W25441" s="25"/>
      <c r="X25441" s="25"/>
    </row>
    <row r="25442" spans="23:24" x14ac:dyDescent="0.2">
      <c r="W25442" s="25"/>
      <c r="X25442" s="25"/>
    </row>
    <row r="25443" spans="23:24" x14ac:dyDescent="0.2">
      <c r="W25443" s="25"/>
      <c r="X25443" s="25"/>
    </row>
    <row r="25444" spans="23:24" x14ac:dyDescent="0.2">
      <c r="W25444" s="25"/>
      <c r="X25444" s="25"/>
    </row>
    <row r="25445" spans="23:24" x14ac:dyDescent="0.2">
      <c r="W25445" s="25"/>
      <c r="X25445" s="25"/>
    </row>
    <row r="25446" spans="23:24" x14ac:dyDescent="0.2">
      <c r="W25446" s="25"/>
      <c r="X25446" s="25"/>
    </row>
    <row r="25447" spans="23:24" x14ac:dyDescent="0.2">
      <c r="W25447" s="25"/>
      <c r="X25447" s="25"/>
    </row>
    <row r="25448" spans="23:24" x14ac:dyDescent="0.2">
      <c r="W25448" s="25"/>
      <c r="X25448" s="25"/>
    </row>
    <row r="25449" spans="23:24" x14ac:dyDescent="0.2">
      <c r="W25449" s="25"/>
      <c r="X25449" s="25"/>
    </row>
    <row r="25450" spans="23:24" x14ac:dyDescent="0.2">
      <c r="W25450" s="25"/>
      <c r="X25450" s="25"/>
    </row>
    <row r="25451" spans="23:24" x14ac:dyDescent="0.2">
      <c r="W25451" s="25"/>
      <c r="X25451" s="25"/>
    </row>
    <row r="25452" spans="23:24" x14ac:dyDescent="0.2">
      <c r="W25452" s="25"/>
      <c r="X25452" s="25"/>
    </row>
    <row r="25453" spans="23:24" x14ac:dyDescent="0.2">
      <c r="W25453" s="25"/>
      <c r="X25453" s="25"/>
    </row>
    <row r="25454" spans="23:24" x14ac:dyDescent="0.2">
      <c r="W25454" s="25"/>
      <c r="X25454" s="25"/>
    </row>
    <row r="25455" spans="23:24" x14ac:dyDescent="0.2">
      <c r="W25455" s="25"/>
      <c r="X25455" s="25"/>
    </row>
    <row r="25456" spans="23:24" x14ac:dyDescent="0.2">
      <c r="W25456" s="25"/>
      <c r="X25456" s="25"/>
    </row>
    <row r="25457" spans="23:24" x14ac:dyDescent="0.2">
      <c r="W25457" s="25"/>
      <c r="X25457" s="25"/>
    </row>
    <row r="25458" spans="23:24" x14ac:dyDescent="0.2">
      <c r="W25458" s="25"/>
      <c r="X25458" s="25"/>
    </row>
    <row r="25459" spans="23:24" x14ac:dyDescent="0.2">
      <c r="W25459" s="25"/>
      <c r="X25459" s="25"/>
    </row>
    <row r="25460" spans="23:24" x14ac:dyDescent="0.2">
      <c r="W25460" s="25"/>
      <c r="X25460" s="25"/>
    </row>
    <row r="25461" spans="23:24" x14ac:dyDescent="0.2">
      <c r="W25461" s="25"/>
      <c r="X25461" s="25"/>
    </row>
    <row r="25462" spans="23:24" x14ac:dyDescent="0.2">
      <c r="W25462" s="25"/>
      <c r="X25462" s="25"/>
    </row>
    <row r="25463" spans="23:24" x14ac:dyDescent="0.2">
      <c r="W25463" s="25"/>
      <c r="X25463" s="25"/>
    </row>
    <row r="25464" spans="23:24" x14ac:dyDescent="0.2">
      <c r="W25464" s="25"/>
      <c r="X25464" s="25"/>
    </row>
    <row r="25465" spans="23:24" x14ac:dyDescent="0.2">
      <c r="W25465" s="25"/>
      <c r="X25465" s="25"/>
    </row>
    <row r="25466" spans="23:24" x14ac:dyDescent="0.2">
      <c r="W25466" s="25"/>
      <c r="X25466" s="25"/>
    </row>
    <row r="25467" spans="23:24" x14ac:dyDescent="0.2">
      <c r="W25467" s="25"/>
      <c r="X25467" s="25"/>
    </row>
    <row r="25468" spans="23:24" x14ac:dyDescent="0.2">
      <c r="W25468" s="25"/>
      <c r="X25468" s="25"/>
    </row>
    <row r="25469" spans="23:24" x14ac:dyDescent="0.2">
      <c r="W25469" s="25"/>
      <c r="X25469" s="25"/>
    </row>
    <row r="25470" spans="23:24" x14ac:dyDescent="0.2">
      <c r="W25470" s="25"/>
      <c r="X25470" s="25"/>
    </row>
    <row r="25471" spans="23:24" x14ac:dyDescent="0.2">
      <c r="W25471" s="25"/>
      <c r="X25471" s="25"/>
    </row>
    <row r="25472" spans="23:24" x14ac:dyDescent="0.2">
      <c r="W25472" s="25"/>
      <c r="X25472" s="25"/>
    </row>
    <row r="25473" spans="23:24" x14ac:dyDescent="0.2">
      <c r="W25473" s="25"/>
      <c r="X25473" s="25"/>
    </row>
    <row r="25474" spans="23:24" x14ac:dyDescent="0.2">
      <c r="W25474" s="25"/>
      <c r="X25474" s="25"/>
    </row>
    <row r="25475" spans="23:24" x14ac:dyDescent="0.2">
      <c r="W25475" s="25"/>
      <c r="X25475" s="25"/>
    </row>
    <row r="25476" spans="23:24" x14ac:dyDescent="0.2">
      <c r="W25476" s="25"/>
      <c r="X25476" s="25"/>
    </row>
    <row r="25477" spans="23:24" x14ac:dyDescent="0.2">
      <c r="W25477" s="25"/>
      <c r="X25477" s="25"/>
    </row>
    <row r="25478" spans="23:24" x14ac:dyDescent="0.2">
      <c r="W25478" s="25"/>
      <c r="X25478" s="25"/>
    </row>
    <row r="25479" spans="23:24" x14ac:dyDescent="0.2">
      <c r="W25479" s="25"/>
      <c r="X25479" s="25"/>
    </row>
    <row r="25480" spans="23:24" x14ac:dyDescent="0.2">
      <c r="W25480" s="25"/>
      <c r="X25480" s="25"/>
    </row>
    <row r="25481" spans="23:24" x14ac:dyDescent="0.2">
      <c r="W25481" s="25"/>
      <c r="X25481" s="25"/>
    </row>
    <row r="25482" spans="23:24" x14ac:dyDescent="0.2">
      <c r="W25482" s="25"/>
      <c r="X25482" s="25"/>
    </row>
    <row r="25483" spans="23:24" x14ac:dyDescent="0.2">
      <c r="W25483" s="25"/>
      <c r="X25483" s="25"/>
    </row>
    <row r="25484" spans="23:24" x14ac:dyDescent="0.2">
      <c r="W25484" s="25"/>
      <c r="X25484" s="25"/>
    </row>
    <row r="25485" spans="23:24" x14ac:dyDescent="0.2">
      <c r="W25485" s="25"/>
      <c r="X25485" s="25"/>
    </row>
    <row r="25486" spans="23:24" x14ac:dyDescent="0.2">
      <c r="W25486" s="25"/>
      <c r="X25486" s="25"/>
    </row>
    <row r="25487" spans="23:24" x14ac:dyDescent="0.2">
      <c r="W25487" s="25"/>
      <c r="X25487" s="25"/>
    </row>
    <row r="25488" spans="23:24" x14ac:dyDescent="0.2">
      <c r="W25488" s="25"/>
      <c r="X25488" s="25"/>
    </row>
    <row r="25489" spans="23:24" x14ac:dyDescent="0.2">
      <c r="W25489" s="25"/>
      <c r="X25489" s="25"/>
    </row>
    <row r="25490" spans="23:24" x14ac:dyDescent="0.2">
      <c r="W25490" s="25"/>
      <c r="X25490" s="25"/>
    </row>
    <row r="25491" spans="23:24" x14ac:dyDescent="0.2">
      <c r="W25491" s="25"/>
      <c r="X25491" s="25"/>
    </row>
    <row r="25492" spans="23:24" x14ac:dyDescent="0.2">
      <c r="W25492" s="25"/>
      <c r="X25492" s="25"/>
    </row>
    <row r="25493" spans="23:24" x14ac:dyDescent="0.2">
      <c r="W25493" s="25"/>
      <c r="X25493" s="25"/>
    </row>
    <row r="25494" spans="23:24" x14ac:dyDescent="0.2">
      <c r="W25494" s="25"/>
      <c r="X25494" s="25"/>
    </row>
    <row r="25495" spans="23:24" x14ac:dyDescent="0.2">
      <c r="W25495" s="25"/>
      <c r="X25495" s="25"/>
    </row>
    <row r="25496" spans="23:24" x14ac:dyDescent="0.2">
      <c r="W25496" s="25"/>
      <c r="X25496" s="25"/>
    </row>
    <row r="25497" spans="23:24" x14ac:dyDescent="0.2">
      <c r="W25497" s="25"/>
      <c r="X25497" s="25"/>
    </row>
    <row r="25498" spans="23:24" x14ac:dyDescent="0.2">
      <c r="W25498" s="25"/>
      <c r="X25498" s="25"/>
    </row>
    <row r="25499" spans="23:24" x14ac:dyDescent="0.2">
      <c r="W25499" s="25"/>
      <c r="X25499" s="25"/>
    </row>
    <row r="25500" spans="23:24" x14ac:dyDescent="0.2">
      <c r="W25500" s="25"/>
      <c r="X25500" s="25"/>
    </row>
    <row r="25501" spans="23:24" x14ac:dyDescent="0.2">
      <c r="W25501" s="25"/>
      <c r="X25501" s="25"/>
    </row>
    <row r="25502" spans="23:24" x14ac:dyDescent="0.2">
      <c r="W25502" s="25"/>
      <c r="X25502" s="25"/>
    </row>
    <row r="25503" spans="23:24" x14ac:dyDescent="0.2">
      <c r="W25503" s="25"/>
      <c r="X25503" s="25"/>
    </row>
    <row r="25504" spans="23:24" x14ac:dyDescent="0.2">
      <c r="W25504" s="25"/>
      <c r="X25504" s="25"/>
    </row>
    <row r="25505" spans="23:24" x14ac:dyDescent="0.2">
      <c r="W25505" s="25"/>
      <c r="X25505" s="25"/>
    </row>
    <row r="25506" spans="23:24" x14ac:dyDescent="0.2">
      <c r="W25506" s="25"/>
      <c r="X25506" s="25"/>
    </row>
    <row r="25507" spans="23:24" x14ac:dyDescent="0.2">
      <c r="W25507" s="25"/>
      <c r="X25507" s="25"/>
    </row>
    <row r="25508" spans="23:24" x14ac:dyDescent="0.2">
      <c r="W25508" s="25"/>
      <c r="X25508" s="25"/>
    </row>
    <row r="25509" spans="23:24" x14ac:dyDescent="0.2">
      <c r="W25509" s="25"/>
      <c r="X25509" s="25"/>
    </row>
    <row r="25510" spans="23:24" x14ac:dyDescent="0.2">
      <c r="W25510" s="25"/>
      <c r="X25510" s="25"/>
    </row>
    <row r="25511" spans="23:24" x14ac:dyDescent="0.2">
      <c r="W25511" s="25"/>
      <c r="X25511" s="25"/>
    </row>
    <row r="25512" spans="23:24" x14ac:dyDescent="0.2">
      <c r="W25512" s="25"/>
      <c r="X25512" s="25"/>
    </row>
    <row r="25513" spans="23:24" x14ac:dyDescent="0.2">
      <c r="W25513" s="25"/>
      <c r="X25513" s="25"/>
    </row>
    <row r="25514" spans="23:24" x14ac:dyDescent="0.2">
      <c r="W25514" s="25"/>
      <c r="X25514" s="25"/>
    </row>
    <row r="25515" spans="23:24" x14ac:dyDescent="0.2">
      <c r="W25515" s="25"/>
      <c r="X25515" s="25"/>
    </row>
    <row r="25516" spans="23:24" x14ac:dyDescent="0.2">
      <c r="W25516" s="25"/>
      <c r="X25516" s="25"/>
    </row>
    <row r="25517" spans="23:24" x14ac:dyDescent="0.2">
      <c r="W25517" s="25"/>
      <c r="X25517" s="25"/>
    </row>
    <row r="25518" spans="23:24" x14ac:dyDescent="0.2">
      <c r="W25518" s="25"/>
      <c r="X25518" s="25"/>
    </row>
    <row r="25519" spans="23:24" x14ac:dyDescent="0.2">
      <c r="W25519" s="25"/>
      <c r="X25519" s="25"/>
    </row>
    <row r="25520" spans="23:24" x14ac:dyDescent="0.2">
      <c r="W25520" s="25"/>
      <c r="X25520" s="25"/>
    </row>
    <row r="25521" spans="23:24" x14ac:dyDescent="0.2">
      <c r="W25521" s="25"/>
      <c r="X25521" s="25"/>
    </row>
    <row r="25522" spans="23:24" x14ac:dyDescent="0.2">
      <c r="W25522" s="25"/>
      <c r="X25522" s="25"/>
    </row>
    <row r="25523" spans="23:24" x14ac:dyDescent="0.2">
      <c r="W25523" s="25"/>
      <c r="X25523" s="25"/>
    </row>
    <row r="25524" spans="23:24" x14ac:dyDescent="0.2">
      <c r="W25524" s="25"/>
      <c r="X25524" s="25"/>
    </row>
    <row r="25525" spans="23:24" x14ac:dyDescent="0.2">
      <c r="W25525" s="25"/>
      <c r="X25525" s="25"/>
    </row>
    <row r="25526" spans="23:24" x14ac:dyDescent="0.2">
      <c r="W25526" s="25"/>
      <c r="X25526" s="25"/>
    </row>
    <row r="25527" spans="23:24" x14ac:dyDescent="0.2">
      <c r="W25527" s="25"/>
      <c r="X25527" s="25"/>
    </row>
    <row r="25528" spans="23:24" x14ac:dyDescent="0.2">
      <c r="W25528" s="25"/>
      <c r="X25528" s="25"/>
    </row>
    <row r="25529" spans="23:24" x14ac:dyDescent="0.2">
      <c r="W25529" s="25"/>
      <c r="X25529" s="25"/>
    </row>
    <row r="25530" spans="23:24" x14ac:dyDescent="0.2">
      <c r="W25530" s="25"/>
      <c r="X25530" s="25"/>
    </row>
    <row r="25531" spans="23:24" x14ac:dyDescent="0.2">
      <c r="W25531" s="25"/>
      <c r="X25531" s="25"/>
    </row>
    <row r="25532" spans="23:24" x14ac:dyDescent="0.2">
      <c r="W25532" s="25"/>
      <c r="X25532" s="25"/>
    </row>
    <row r="25533" spans="23:24" x14ac:dyDescent="0.2">
      <c r="W25533" s="25"/>
      <c r="X25533" s="25"/>
    </row>
    <row r="25534" spans="23:24" x14ac:dyDescent="0.2">
      <c r="W25534" s="25"/>
      <c r="X25534" s="25"/>
    </row>
    <row r="25535" spans="23:24" x14ac:dyDescent="0.2">
      <c r="W25535" s="25"/>
      <c r="X25535" s="25"/>
    </row>
    <row r="25536" spans="23:24" x14ac:dyDescent="0.2">
      <c r="W25536" s="25"/>
      <c r="X25536" s="25"/>
    </row>
    <row r="25537" spans="23:24" x14ac:dyDescent="0.2">
      <c r="W25537" s="25"/>
      <c r="X25537" s="25"/>
    </row>
    <row r="25538" spans="23:24" x14ac:dyDescent="0.2">
      <c r="W25538" s="25"/>
      <c r="X25538" s="25"/>
    </row>
    <row r="25539" spans="23:24" x14ac:dyDescent="0.2">
      <c r="W25539" s="25"/>
      <c r="X25539" s="25"/>
    </row>
    <row r="25540" spans="23:24" x14ac:dyDescent="0.2">
      <c r="W25540" s="25"/>
      <c r="X25540" s="25"/>
    </row>
    <row r="25541" spans="23:24" x14ac:dyDescent="0.2">
      <c r="W25541" s="25"/>
      <c r="X25541" s="25"/>
    </row>
    <row r="25542" spans="23:24" x14ac:dyDescent="0.2">
      <c r="W25542" s="25"/>
      <c r="X25542" s="25"/>
    </row>
    <row r="25543" spans="23:24" x14ac:dyDescent="0.2">
      <c r="W25543" s="25"/>
      <c r="X25543" s="25"/>
    </row>
    <row r="25544" spans="23:24" x14ac:dyDescent="0.2">
      <c r="W25544" s="25"/>
      <c r="X25544" s="25"/>
    </row>
    <row r="25545" spans="23:24" x14ac:dyDescent="0.2">
      <c r="W25545" s="25"/>
      <c r="X25545" s="25"/>
    </row>
    <row r="25546" spans="23:24" x14ac:dyDescent="0.2">
      <c r="W25546" s="25"/>
      <c r="X25546" s="25"/>
    </row>
    <row r="25547" spans="23:24" x14ac:dyDescent="0.2">
      <c r="W25547" s="25"/>
      <c r="X25547" s="25"/>
    </row>
    <row r="25548" spans="23:24" x14ac:dyDescent="0.2">
      <c r="W25548" s="25"/>
      <c r="X25548" s="25"/>
    </row>
    <row r="25549" spans="23:24" x14ac:dyDescent="0.2">
      <c r="W25549" s="25"/>
      <c r="X25549" s="25"/>
    </row>
    <row r="25550" spans="23:24" x14ac:dyDescent="0.2">
      <c r="W25550" s="25"/>
      <c r="X25550" s="25"/>
    </row>
    <row r="25551" spans="23:24" x14ac:dyDescent="0.2">
      <c r="W25551" s="25"/>
      <c r="X25551" s="25"/>
    </row>
    <row r="25552" spans="23:24" x14ac:dyDescent="0.2">
      <c r="W25552" s="25"/>
      <c r="X25552" s="25"/>
    </row>
    <row r="25553" spans="23:24" x14ac:dyDescent="0.2">
      <c r="W25553" s="25"/>
      <c r="X25553" s="25"/>
    </row>
    <row r="25554" spans="23:24" x14ac:dyDescent="0.2">
      <c r="W25554" s="25"/>
      <c r="X25554" s="25"/>
    </row>
    <row r="25555" spans="23:24" x14ac:dyDescent="0.2">
      <c r="W25555" s="25"/>
      <c r="X25555" s="25"/>
    </row>
    <row r="25556" spans="23:24" x14ac:dyDescent="0.2">
      <c r="W25556" s="25"/>
      <c r="X25556" s="25"/>
    </row>
    <row r="25557" spans="23:24" x14ac:dyDescent="0.2">
      <c r="W25557" s="25"/>
      <c r="X25557" s="25"/>
    </row>
    <row r="25558" spans="23:24" x14ac:dyDescent="0.2">
      <c r="W25558" s="25"/>
      <c r="X25558" s="25"/>
    </row>
    <row r="25559" spans="23:24" x14ac:dyDescent="0.2">
      <c r="W25559" s="25"/>
      <c r="X25559" s="25"/>
    </row>
    <row r="25560" spans="23:24" x14ac:dyDescent="0.2">
      <c r="W25560" s="25"/>
      <c r="X25560" s="25"/>
    </row>
    <row r="25561" spans="23:24" x14ac:dyDescent="0.2">
      <c r="W25561" s="25"/>
      <c r="X25561" s="25"/>
    </row>
    <row r="25562" spans="23:24" x14ac:dyDescent="0.2">
      <c r="W25562" s="25"/>
      <c r="X25562" s="25"/>
    </row>
    <row r="25563" spans="23:24" x14ac:dyDescent="0.2">
      <c r="W25563" s="25"/>
      <c r="X25563" s="25"/>
    </row>
    <row r="25564" spans="23:24" x14ac:dyDescent="0.2">
      <c r="W25564" s="25"/>
      <c r="X25564" s="25"/>
    </row>
    <row r="25565" spans="23:24" x14ac:dyDescent="0.2">
      <c r="W25565" s="25"/>
      <c r="X25565" s="25"/>
    </row>
    <row r="25566" spans="23:24" x14ac:dyDescent="0.2">
      <c r="W25566" s="25"/>
      <c r="X25566" s="25"/>
    </row>
    <row r="25567" spans="23:24" x14ac:dyDescent="0.2">
      <c r="W25567" s="25"/>
      <c r="X25567" s="25"/>
    </row>
    <row r="25568" spans="23:24" x14ac:dyDescent="0.2">
      <c r="W25568" s="25"/>
      <c r="X25568" s="25"/>
    </row>
    <row r="25569" spans="23:24" x14ac:dyDescent="0.2">
      <c r="W25569" s="25"/>
      <c r="X25569" s="25"/>
    </row>
    <row r="25570" spans="23:24" x14ac:dyDescent="0.2">
      <c r="W25570" s="25"/>
      <c r="X25570" s="25"/>
    </row>
    <row r="25571" spans="23:24" x14ac:dyDescent="0.2">
      <c r="W25571" s="25"/>
      <c r="X25571" s="25"/>
    </row>
    <row r="25572" spans="23:24" x14ac:dyDescent="0.2">
      <c r="W25572" s="25"/>
      <c r="X25572" s="25"/>
    </row>
    <row r="25573" spans="23:24" x14ac:dyDescent="0.2">
      <c r="W25573" s="25"/>
      <c r="X25573" s="25"/>
    </row>
    <row r="25574" spans="23:24" x14ac:dyDescent="0.2">
      <c r="W25574" s="25"/>
      <c r="X25574" s="25"/>
    </row>
    <row r="25575" spans="23:24" x14ac:dyDescent="0.2">
      <c r="W25575" s="25"/>
      <c r="X25575" s="25"/>
    </row>
    <row r="25576" spans="23:24" x14ac:dyDescent="0.2">
      <c r="W25576" s="25"/>
      <c r="X25576" s="25"/>
    </row>
    <row r="25577" spans="23:24" x14ac:dyDescent="0.2">
      <c r="W25577" s="25"/>
      <c r="X25577" s="25"/>
    </row>
    <row r="25578" spans="23:24" x14ac:dyDescent="0.2">
      <c r="W25578" s="25"/>
      <c r="X25578" s="25"/>
    </row>
    <row r="25579" spans="23:24" x14ac:dyDescent="0.2">
      <c r="W25579" s="25"/>
      <c r="X25579" s="25"/>
    </row>
    <row r="25580" spans="23:24" x14ac:dyDescent="0.2">
      <c r="W25580" s="25"/>
      <c r="X25580" s="25"/>
    </row>
    <row r="25581" spans="23:24" x14ac:dyDescent="0.2">
      <c r="W25581" s="25"/>
      <c r="X25581" s="25"/>
    </row>
    <row r="25582" spans="23:24" x14ac:dyDescent="0.2">
      <c r="W25582" s="25"/>
      <c r="X25582" s="25"/>
    </row>
    <row r="25583" spans="23:24" x14ac:dyDescent="0.2">
      <c r="W25583" s="25"/>
      <c r="X25583" s="25"/>
    </row>
    <row r="25584" spans="23:24" x14ac:dyDescent="0.2">
      <c r="W25584" s="25"/>
      <c r="X25584" s="25"/>
    </row>
    <row r="25585" spans="23:24" x14ac:dyDescent="0.2">
      <c r="W25585" s="25"/>
      <c r="X25585" s="25"/>
    </row>
    <row r="25586" spans="23:24" x14ac:dyDescent="0.2">
      <c r="W25586" s="25"/>
      <c r="X25586" s="25"/>
    </row>
    <row r="25587" spans="23:24" x14ac:dyDescent="0.2">
      <c r="W25587" s="25"/>
      <c r="X25587" s="25"/>
    </row>
    <row r="25588" spans="23:24" x14ac:dyDescent="0.2">
      <c r="W25588" s="25"/>
      <c r="X25588" s="25"/>
    </row>
    <row r="25589" spans="23:24" x14ac:dyDescent="0.2">
      <c r="W25589" s="25"/>
      <c r="X25589" s="25"/>
    </row>
    <row r="25590" spans="23:24" x14ac:dyDescent="0.2">
      <c r="W25590" s="25"/>
      <c r="X25590" s="25"/>
    </row>
    <row r="25591" spans="23:24" x14ac:dyDescent="0.2">
      <c r="W25591" s="25"/>
      <c r="X25591" s="25"/>
    </row>
    <row r="25592" spans="23:24" x14ac:dyDescent="0.2">
      <c r="W25592" s="25"/>
      <c r="X25592" s="25"/>
    </row>
    <row r="25593" spans="23:24" x14ac:dyDescent="0.2">
      <c r="W25593" s="25"/>
      <c r="X25593" s="25"/>
    </row>
    <row r="25594" spans="23:24" x14ac:dyDescent="0.2">
      <c r="W25594" s="25"/>
      <c r="X25594" s="25"/>
    </row>
    <row r="25595" spans="23:24" x14ac:dyDescent="0.2">
      <c r="W25595" s="25"/>
      <c r="X25595" s="25"/>
    </row>
    <row r="25596" spans="23:24" x14ac:dyDescent="0.2">
      <c r="W25596" s="25"/>
      <c r="X25596" s="25"/>
    </row>
    <row r="25597" spans="23:24" x14ac:dyDescent="0.2">
      <c r="W25597" s="25"/>
      <c r="X25597" s="25"/>
    </row>
    <row r="25598" spans="23:24" x14ac:dyDescent="0.2">
      <c r="W25598" s="25"/>
      <c r="X25598" s="25"/>
    </row>
    <row r="25599" spans="23:24" x14ac:dyDescent="0.2">
      <c r="W25599" s="25"/>
      <c r="X25599" s="25"/>
    </row>
    <row r="25600" spans="23:24" x14ac:dyDescent="0.2">
      <c r="W25600" s="25"/>
      <c r="X25600" s="25"/>
    </row>
    <row r="25601" spans="23:24" x14ac:dyDescent="0.2">
      <c r="W25601" s="25"/>
      <c r="X25601" s="25"/>
    </row>
    <row r="25602" spans="23:24" x14ac:dyDescent="0.2">
      <c r="W25602" s="25"/>
      <c r="X25602" s="25"/>
    </row>
    <row r="25603" spans="23:24" x14ac:dyDescent="0.2">
      <c r="W25603" s="25"/>
      <c r="X25603" s="25"/>
    </row>
    <row r="25604" spans="23:24" x14ac:dyDescent="0.2">
      <c r="W25604" s="25"/>
      <c r="X25604" s="25"/>
    </row>
    <row r="25605" spans="23:24" x14ac:dyDescent="0.2">
      <c r="W25605" s="25"/>
      <c r="X25605" s="25"/>
    </row>
    <row r="25606" spans="23:24" x14ac:dyDescent="0.2">
      <c r="W25606" s="25"/>
      <c r="X25606" s="25"/>
    </row>
    <row r="25607" spans="23:24" x14ac:dyDescent="0.2">
      <c r="W25607" s="25"/>
      <c r="X25607" s="25"/>
    </row>
    <row r="25608" spans="23:24" x14ac:dyDescent="0.2">
      <c r="W25608" s="25"/>
      <c r="X25608" s="25"/>
    </row>
    <row r="25609" spans="23:24" x14ac:dyDescent="0.2">
      <c r="W25609" s="25"/>
      <c r="X25609" s="25"/>
    </row>
    <row r="25610" spans="23:24" x14ac:dyDescent="0.2">
      <c r="W25610" s="25"/>
      <c r="X25610" s="25"/>
    </row>
    <row r="25611" spans="23:24" x14ac:dyDescent="0.2">
      <c r="W25611" s="25"/>
      <c r="X25611" s="25"/>
    </row>
    <row r="25612" spans="23:24" x14ac:dyDescent="0.2">
      <c r="W25612" s="25"/>
      <c r="X25612" s="25"/>
    </row>
    <row r="25613" spans="23:24" x14ac:dyDescent="0.2">
      <c r="W25613" s="25"/>
      <c r="X25613" s="25"/>
    </row>
    <row r="25614" spans="23:24" x14ac:dyDescent="0.2">
      <c r="W25614" s="25"/>
      <c r="X25614" s="25"/>
    </row>
    <row r="25615" spans="23:24" x14ac:dyDescent="0.2">
      <c r="W25615" s="25"/>
      <c r="X25615" s="25"/>
    </row>
    <row r="25616" spans="23:24" x14ac:dyDescent="0.2">
      <c r="W25616" s="25"/>
      <c r="X25616" s="25"/>
    </row>
    <row r="25617" spans="23:24" x14ac:dyDescent="0.2">
      <c r="W25617" s="25"/>
      <c r="X25617" s="25"/>
    </row>
    <row r="25618" spans="23:24" x14ac:dyDescent="0.2">
      <c r="W25618" s="25"/>
      <c r="X25618" s="25"/>
    </row>
    <row r="25619" spans="23:24" x14ac:dyDescent="0.2">
      <c r="W25619" s="25"/>
      <c r="X25619" s="25"/>
    </row>
    <row r="25620" spans="23:24" x14ac:dyDescent="0.2">
      <c r="W25620" s="25"/>
      <c r="X25620" s="25"/>
    </row>
    <row r="25621" spans="23:24" x14ac:dyDescent="0.2">
      <c r="W25621" s="25"/>
      <c r="X25621" s="25"/>
    </row>
    <row r="25622" spans="23:24" x14ac:dyDescent="0.2">
      <c r="W25622" s="25"/>
      <c r="X25622" s="25"/>
    </row>
    <row r="25623" spans="23:24" x14ac:dyDescent="0.2">
      <c r="W25623" s="25"/>
      <c r="X25623" s="25"/>
    </row>
    <row r="25624" spans="23:24" x14ac:dyDescent="0.2">
      <c r="W25624" s="25"/>
      <c r="X25624" s="25"/>
    </row>
    <row r="25625" spans="23:24" x14ac:dyDescent="0.2">
      <c r="W25625" s="25"/>
      <c r="X25625" s="25"/>
    </row>
    <row r="25626" spans="23:24" x14ac:dyDescent="0.2">
      <c r="W25626" s="25"/>
      <c r="X25626" s="25"/>
    </row>
    <row r="25627" spans="23:24" x14ac:dyDescent="0.2">
      <c r="W25627" s="25"/>
      <c r="X25627" s="25"/>
    </row>
    <row r="25628" spans="23:24" x14ac:dyDescent="0.2">
      <c r="W25628" s="25"/>
      <c r="X25628" s="25"/>
    </row>
    <row r="25629" spans="23:24" x14ac:dyDescent="0.2">
      <c r="W25629" s="25"/>
      <c r="X25629" s="25"/>
    </row>
    <row r="25630" spans="23:24" x14ac:dyDescent="0.2">
      <c r="W25630" s="25"/>
      <c r="X25630" s="25"/>
    </row>
    <row r="25631" spans="23:24" x14ac:dyDescent="0.2">
      <c r="W25631" s="25"/>
      <c r="X25631" s="25"/>
    </row>
    <row r="25632" spans="23:24" x14ac:dyDescent="0.2">
      <c r="W25632" s="25"/>
      <c r="X25632" s="25"/>
    </row>
    <row r="25633" spans="23:24" x14ac:dyDescent="0.2">
      <c r="W25633" s="25"/>
      <c r="X25633" s="25"/>
    </row>
    <row r="25634" spans="23:24" x14ac:dyDescent="0.2">
      <c r="W25634" s="25"/>
      <c r="X25634" s="25"/>
    </row>
    <row r="25635" spans="23:24" x14ac:dyDescent="0.2">
      <c r="W25635" s="25"/>
      <c r="X25635" s="25"/>
    </row>
    <row r="25636" spans="23:24" x14ac:dyDescent="0.2">
      <c r="W25636" s="25"/>
      <c r="X25636" s="25"/>
    </row>
    <row r="25637" spans="23:24" x14ac:dyDescent="0.2">
      <c r="W25637" s="25"/>
      <c r="X25637" s="25"/>
    </row>
    <row r="25638" spans="23:24" x14ac:dyDescent="0.2">
      <c r="W25638" s="25"/>
      <c r="X25638" s="25"/>
    </row>
    <row r="25639" spans="23:24" x14ac:dyDescent="0.2">
      <c r="W25639" s="25"/>
      <c r="X25639" s="25"/>
    </row>
    <row r="25640" spans="23:24" x14ac:dyDescent="0.2">
      <c r="W25640" s="25"/>
      <c r="X25640" s="25"/>
    </row>
    <row r="25641" spans="23:24" x14ac:dyDescent="0.2">
      <c r="W25641" s="25"/>
      <c r="X25641" s="25"/>
    </row>
    <row r="25642" spans="23:24" x14ac:dyDescent="0.2">
      <c r="W25642" s="25"/>
      <c r="X25642" s="25"/>
    </row>
    <row r="25643" spans="23:24" x14ac:dyDescent="0.2">
      <c r="W25643" s="25"/>
      <c r="X25643" s="25"/>
    </row>
    <row r="25644" spans="23:24" x14ac:dyDescent="0.2">
      <c r="W25644" s="25"/>
      <c r="X25644" s="25"/>
    </row>
    <row r="25645" spans="23:24" x14ac:dyDescent="0.2">
      <c r="W25645" s="25"/>
      <c r="X25645" s="25"/>
    </row>
    <row r="25646" spans="23:24" x14ac:dyDescent="0.2">
      <c r="W25646" s="25"/>
      <c r="X25646" s="25"/>
    </row>
    <row r="25647" spans="23:24" x14ac:dyDescent="0.2">
      <c r="W25647" s="25"/>
      <c r="X25647" s="25"/>
    </row>
    <row r="25648" spans="23:24" x14ac:dyDescent="0.2">
      <c r="W25648" s="25"/>
      <c r="X25648" s="25"/>
    </row>
    <row r="25649" spans="23:24" x14ac:dyDescent="0.2">
      <c r="W25649" s="25"/>
      <c r="X25649" s="25"/>
    </row>
    <row r="25650" spans="23:24" x14ac:dyDescent="0.2">
      <c r="W25650" s="25"/>
      <c r="X25650" s="25"/>
    </row>
    <row r="25651" spans="23:24" x14ac:dyDescent="0.2">
      <c r="W25651" s="25"/>
      <c r="X25651" s="25"/>
    </row>
    <row r="25652" spans="23:24" x14ac:dyDescent="0.2">
      <c r="W25652" s="25"/>
      <c r="X25652" s="25"/>
    </row>
    <row r="25653" spans="23:24" x14ac:dyDescent="0.2">
      <c r="W25653" s="25"/>
      <c r="X25653" s="25"/>
    </row>
    <row r="25654" spans="23:24" x14ac:dyDescent="0.2">
      <c r="W25654" s="25"/>
      <c r="X25654" s="25"/>
    </row>
    <row r="25655" spans="23:24" x14ac:dyDescent="0.2">
      <c r="W25655" s="25"/>
      <c r="X25655" s="25"/>
    </row>
    <row r="25656" spans="23:24" x14ac:dyDescent="0.2">
      <c r="W25656" s="25"/>
      <c r="X25656" s="25"/>
    </row>
    <row r="25657" spans="23:24" x14ac:dyDescent="0.2">
      <c r="W25657" s="25"/>
      <c r="X25657" s="25"/>
    </row>
    <row r="25658" spans="23:24" x14ac:dyDescent="0.2">
      <c r="W25658" s="25"/>
      <c r="X25658" s="25"/>
    </row>
    <row r="25659" spans="23:24" x14ac:dyDescent="0.2">
      <c r="W25659" s="25"/>
      <c r="X25659" s="25"/>
    </row>
    <row r="25660" spans="23:24" x14ac:dyDescent="0.2">
      <c r="W25660" s="25"/>
      <c r="X25660" s="25"/>
    </row>
    <row r="25661" spans="23:24" x14ac:dyDescent="0.2">
      <c r="W25661" s="25"/>
      <c r="X25661" s="25"/>
    </row>
    <row r="25662" spans="23:24" x14ac:dyDescent="0.2">
      <c r="W25662" s="25"/>
      <c r="X25662" s="25"/>
    </row>
    <row r="25663" spans="23:24" x14ac:dyDescent="0.2">
      <c r="W25663" s="25"/>
      <c r="X25663" s="25"/>
    </row>
    <row r="25664" spans="23:24" x14ac:dyDescent="0.2">
      <c r="W25664" s="25"/>
      <c r="X25664" s="25"/>
    </row>
    <row r="25665" spans="23:24" x14ac:dyDescent="0.2">
      <c r="W25665" s="25"/>
      <c r="X25665" s="25"/>
    </row>
    <row r="25666" spans="23:24" x14ac:dyDescent="0.2">
      <c r="W25666" s="25"/>
      <c r="X25666" s="25"/>
    </row>
    <row r="25667" spans="23:24" x14ac:dyDescent="0.2">
      <c r="W25667" s="25"/>
      <c r="X25667" s="25"/>
    </row>
    <row r="25668" spans="23:24" x14ac:dyDescent="0.2">
      <c r="W25668" s="25"/>
      <c r="X25668" s="25"/>
    </row>
    <row r="25669" spans="23:24" x14ac:dyDescent="0.2">
      <c r="W25669" s="25"/>
      <c r="X25669" s="25"/>
    </row>
    <row r="25670" spans="23:24" x14ac:dyDescent="0.2">
      <c r="W25670" s="25"/>
      <c r="X25670" s="25"/>
    </row>
    <row r="25671" spans="23:24" x14ac:dyDescent="0.2">
      <c r="W25671" s="25"/>
      <c r="X25671" s="25"/>
    </row>
    <row r="25672" spans="23:24" x14ac:dyDescent="0.2">
      <c r="W25672" s="25"/>
      <c r="X25672" s="25"/>
    </row>
    <row r="25673" spans="23:24" x14ac:dyDescent="0.2">
      <c r="W25673" s="25"/>
      <c r="X25673" s="25"/>
    </row>
    <row r="25674" spans="23:24" x14ac:dyDescent="0.2">
      <c r="W25674" s="25"/>
      <c r="X25674" s="25"/>
    </row>
    <row r="25675" spans="23:24" x14ac:dyDescent="0.2">
      <c r="W25675" s="25"/>
      <c r="X25675" s="25"/>
    </row>
    <row r="25676" spans="23:24" x14ac:dyDescent="0.2">
      <c r="W25676" s="25"/>
      <c r="X25676" s="25"/>
    </row>
    <row r="25677" spans="23:24" x14ac:dyDescent="0.2">
      <c r="W25677" s="25"/>
      <c r="X25677" s="25"/>
    </row>
    <row r="25678" spans="23:24" x14ac:dyDescent="0.2">
      <c r="W25678" s="25"/>
      <c r="X25678" s="25"/>
    </row>
    <row r="25679" spans="23:24" x14ac:dyDescent="0.2">
      <c r="W25679" s="25"/>
      <c r="X25679" s="25"/>
    </row>
    <row r="25680" spans="23:24" x14ac:dyDescent="0.2">
      <c r="W25680" s="25"/>
      <c r="X25680" s="25"/>
    </row>
    <row r="25681" spans="23:24" x14ac:dyDescent="0.2">
      <c r="W25681" s="25"/>
      <c r="X25681" s="25"/>
    </row>
    <row r="25682" spans="23:24" x14ac:dyDescent="0.2">
      <c r="W25682" s="25"/>
      <c r="X25682" s="25"/>
    </row>
    <row r="25683" spans="23:24" x14ac:dyDescent="0.2">
      <c r="W25683" s="25"/>
      <c r="X25683" s="25"/>
    </row>
    <row r="25684" spans="23:24" x14ac:dyDescent="0.2">
      <c r="W25684" s="25"/>
      <c r="X25684" s="25"/>
    </row>
    <row r="25685" spans="23:24" x14ac:dyDescent="0.2">
      <c r="W25685" s="25"/>
      <c r="X25685" s="25"/>
    </row>
    <row r="25686" spans="23:24" x14ac:dyDescent="0.2">
      <c r="W25686" s="25"/>
      <c r="X25686" s="25"/>
    </row>
    <row r="25687" spans="23:24" x14ac:dyDescent="0.2">
      <c r="W25687" s="25"/>
      <c r="X25687" s="25"/>
    </row>
    <row r="25688" spans="23:24" x14ac:dyDescent="0.2">
      <c r="W25688" s="25"/>
      <c r="X25688" s="25"/>
    </row>
    <row r="25689" spans="23:24" x14ac:dyDescent="0.2">
      <c r="W25689" s="25"/>
      <c r="X25689" s="25"/>
    </row>
    <row r="25690" spans="23:24" x14ac:dyDescent="0.2">
      <c r="W25690" s="25"/>
      <c r="X25690" s="25"/>
    </row>
    <row r="25691" spans="23:24" x14ac:dyDescent="0.2">
      <c r="W25691" s="25"/>
      <c r="X25691" s="25"/>
    </row>
    <row r="25692" spans="23:24" x14ac:dyDescent="0.2">
      <c r="W25692" s="25"/>
      <c r="X25692" s="25"/>
    </row>
    <row r="25693" spans="23:24" x14ac:dyDescent="0.2">
      <c r="W25693" s="25"/>
      <c r="X25693" s="25"/>
    </row>
    <row r="25694" spans="23:24" x14ac:dyDescent="0.2">
      <c r="W25694" s="25"/>
      <c r="X25694" s="25"/>
    </row>
    <row r="25695" spans="23:24" x14ac:dyDescent="0.2">
      <c r="W25695" s="25"/>
      <c r="X25695" s="25"/>
    </row>
    <row r="25696" spans="23:24" x14ac:dyDescent="0.2">
      <c r="W25696" s="25"/>
      <c r="X25696" s="25"/>
    </row>
    <row r="25697" spans="23:24" x14ac:dyDescent="0.2">
      <c r="W25697" s="25"/>
      <c r="X25697" s="25"/>
    </row>
    <row r="25698" spans="23:24" x14ac:dyDescent="0.2">
      <c r="W25698" s="25"/>
      <c r="X25698" s="25"/>
    </row>
    <row r="25699" spans="23:24" x14ac:dyDescent="0.2">
      <c r="W25699" s="25"/>
      <c r="X25699" s="25"/>
    </row>
    <row r="25700" spans="23:24" x14ac:dyDescent="0.2">
      <c r="W25700" s="25"/>
      <c r="X25700" s="25"/>
    </row>
    <row r="25701" spans="23:24" x14ac:dyDescent="0.2">
      <c r="W25701" s="25"/>
      <c r="X25701" s="25"/>
    </row>
    <row r="25702" spans="23:24" x14ac:dyDescent="0.2">
      <c r="W25702" s="25"/>
      <c r="X25702" s="25"/>
    </row>
    <row r="25703" spans="23:24" x14ac:dyDescent="0.2">
      <c r="W25703" s="25"/>
      <c r="X25703" s="25"/>
    </row>
    <row r="25704" spans="23:24" x14ac:dyDescent="0.2">
      <c r="W25704" s="25"/>
      <c r="X25704" s="25"/>
    </row>
    <row r="25705" spans="23:24" x14ac:dyDescent="0.2">
      <c r="W25705" s="25"/>
      <c r="X25705" s="25"/>
    </row>
    <row r="25706" spans="23:24" x14ac:dyDescent="0.2">
      <c r="W25706" s="25"/>
      <c r="X25706" s="25"/>
    </row>
    <row r="25707" spans="23:24" x14ac:dyDescent="0.2">
      <c r="W25707" s="25"/>
      <c r="X25707" s="25"/>
    </row>
    <row r="25708" spans="23:24" x14ac:dyDescent="0.2">
      <c r="W25708" s="25"/>
      <c r="X25708" s="25"/>
    </row>
    <row r="25709" spans="23:24" x14ac:dyDescent="0.2">
      <c r="W25709" s="25"/>
      <c r="X25709" s="25"/>
    </row>
    <row r="25710" spans="23:24" x14ac:dyDescent="0.2">
      <c r="W25710" s="25"/>
      <c r="X25710" s="25"/>
    </row>
    <row r="25711" spans="23:24" x14ac:dyDescent="0.2">
      <c r="W25711" s="25"/>
      <c r="X25711" s="25"/>
    </row>
    <row r="25712" spans="23:24" x14ac:dyDescent="0.2">
      <c r="W25712" s="25"/>
      <c r="X25712" s="25"/>
    </row>
    <row r="25713" spans="23:24" x14ac:dyDescent="0.2">
      <c r="W25713" s="25"/>
      <c r="X25713" s="25"/>
    </row>
    <row r="25714" spans="23:24" x14ac:dyDescent="0.2">
      <c r="W25714" s="25"/>
      <c r="X25714" s="25"/>
    </row>
    <row r="25715" spans="23:24" x14ac:dyDescent="0.2">
      <c r="W25715" s="25"/>
      <c r="X25715" s="25"/>
    </row>
    <row r="25716" spans="23:24" x14ac:dyDescent="0.2">
      <c r="W25716" s="25"/>
      <c r="X25716" s="25"/>
    </row>
    <row r="25717" spans="23:24" x14ac:dyDescent="0.2">
      <c r="W25717" s="25"/>
      <c r="X25717" s="25"/>
    </row>
    <row r="25718" spans="23:24" x14ac:dyDescent="0.2">
      <c r="W25718" s="25"/>
      <c r="X25718" s="25"/>
    </row>
    <row r="25719" spans="23:24" x14ac:dyDescent="0.2">
      <c r="W25719" s="25"/>
      <c r="X25719" s="25"/>
    </row>
    <row r="25720" spans="23:24" x14ac:dyDescent="0.2">
      <c r="W25720" s="25"/>
      <c r="X25720" s="25"/>
    </row>
    <row r="25721" spans="23:24" x14ac:dyDescent="0.2">
      <c r="W25721" s="25"/>
      <c r="X25721" s="25"/>
    </row>
    <row r="25722" spans="23:24" x14ac:dyDescent="0.2">
      <c r="W25722" s="25"/>
      <c r="X25722" s="25"/>
    </row>
    <row r="25723" spans="23:24" x14ac:dyDescent="0.2">
      <c r="W25723" s="25"/>
      <c r="X25723" s="25"/>
    </row>
    <row r="25724" spans="23:24" x14ac:dyDescent="0.2">
      <c r="W25724" s="25"/>
      <c r="X25724" s="25"/>
    </row>
    <row r="25725" spans="23:24" x14ac:dyDescent="0.2">
      <c r="W25725" s="25"/>
      <c r="X25725" s="25"/>
    </row>
    <row r="25726" spans="23:24" x14ac:dyDescent="0.2">
      <c r="W25726" s="25"/>
      <c r="X25726" s="25"/>
    </row>
    <row r="25727" spans="23:24" x14ac:dyDescent="0.2">
      <c r="W25727" s="25"/>
      <c r="X25727" s="25"/>
    </row>
    <row r="25728" spans="23:24" x14ac:dyDescent="0.2">
      <c r="W25728" s="25"/>
      <c r="X25728" s="25"/>
    </row>
    <row r="25729" spans="23:24" x14ac:dyDescent="0.2">
      <c r="W25729" s="25"/>
      <c r="X25729" s="25"/>
    </row>
    <row r="25730" spans="23:24" x14ac:dyDescent="0.2">
      <c r="W25730" s="25"/>
      <c r="X25730" s="25"/>
    </row>
    <row r="25731" spans="23:24" x14ac:dyDescent="0.2">
      <c r="W25731" s="25"/>
      <c r="X25731" s="25"/>
    </row>
    <row r="25732" spans="23:24" x14ac:dyDescent="0.2">
      <c r="W25732" s="25"/>
      <c r="X25732" s="25"/>
    </row>
    <row r="25733" spans="23:24" x14ac:dyDescent="0.2">
      <c r="W25733" s="25"/>
      <c r="X25733" s="25"/>
    </row>
    <row r="25734" spans="23:24" x14ac:dyDescent="0.2">
      <c r="W25734" s="25"/>
      <c r="X25734" s="25"/>
    </row>
    <row r="25735" spans="23:24" x14ac:dyDescent="0.2">
      <c r="W25735" s="25"/>
      <c r="X25735" s="25"/>
    </row>
    <row r="25736" spans="23:24" x14ac:dyDescent="0.2">
      <c r="W25736" s="25"/>
      <c r="X25736" s="25"/>
    </row>
    <row r="25737" spans="23:24" x14ac:dyDescent="0.2">
      <c r="W25737" s="25"/>
      <c r="X25737" s="25"/>
    </row>
    <row r="25738" spans="23:24" x14ac:dyDescent="0.2">
      <c r="W25738" s="25"/>
      <c r="X25738" s="25"/>
    </row>
    <row r="25739" spans="23:24" x14ac:dyDescent="0.2">
      <c r="W25739" s="25"/>
      <c r="X25739" s="25"/>
    </row>
    <row r="25740" spans="23:24" x14ac:dyDescent="0.2">
      <c r="W25740" s="25"/>
      <c r="X25740" s="25"/>
    </row>
    <row r="25741" spans="23:24" x14ac:dyDescent="0.2">
      <c r="W25741" s="25"/>
      <c r="X25741" s="25"/>
    </row>
    <row r="25742" spans="23:24" x14ac:dyDescent="0.2">
      <c r="W25742" s="25"/>
      <c r="X25742" s="25"/>
    </row>
    <row r="25743" spans="23:24" x14ac:dyDescent="0.2">
      <c r="W25743" s="25"/>
      <c r="X25743" s="25"/>
    </row>
    <row r="25744" spans="23:24" x14ac:dyDescent="0.2">
      <c r="W25744" s="25"/>
      <c r="X25744" s="25"/>
    </row>
    <row r="25745" spans="23:24" x14ac:dyDescent="0.2">
      <c r="W25745" s="25"/>
      <c r="X25745" s="25"/>
    </row>
    <row r="25746" spans="23:24" x14ac:dyDescent="0.2">
      <c r="W25746" s="25"/>
      <c r="X25746" s="25"/>
    </row>
    <row r="25747" spans="23:24" x14ac:dyDescent="0.2">
      <c r="W25747" s="25"/>
      <c r="X25747" s="25"/>
    </row>
    <row r="25748" spans="23:24" x14ac:dyDescent="0.2">
      <c r="W25748" s="25"/>
      <c r="X25748" s="25"/>
    </row>
    <row r="25749" spans="23:24" x14ac:dyDescent="0.2">
      <c r="W25749" s="25"/>
      <c r="X25749" s="25"/>
    </row>
    <row r="25750" spans="23:24" x14ac:dyDescent="0.2">
      <c r="W25750" s="25"/>
      <c r="X25750" s="25"/>
    </row>
    <row r="25751" spans="23:24" x14ac:dyDescent="0.2">
      <c r="W25751" s="25"/>
      <c r="X25751" s="25"/>
    </row>
    <row r="25752" spans="23:24" x14ac:dyDescent="0.2">
      <c r="W25752" s="25"/>
      <c r="X25752" s="25"/>
    </row>
    <row r="25753" spans="23:24" x14ac:dyDescent="0.2">
      <c r="W25753" s="25"/>
      <c r="X25753" s="25"/>
    </row>
    <row r="25754" spans="23:24" x14ac:dyDescent="0.2">
      <c r="W25754" s="25"/>
      <c r="X25754" s="25"/>
    </row>
    <row r="25755" spans="23:24" x14ac:dyDescent="0.2">
      <c r="W25755" s="25"/>
      <c r="X25755" s="25"/>
    </row>
    <row r="25756" spans="23:24" x14ac:dyDescent="0.2">
      <c r="W25756" s="25"/>
      <c r="X25756" s="25"/>
    </row>
    <row r="25757" spans="23:24" x14ac:dyDescent="0.2">
      <c r="W25757" s="25"/>
      <c r="X25757" s="25"/>
    </row>
    <row r="25758" spans="23:24" x14ac:dyDescent="0.2">
      <c r="W25758" s="25"/>
      <c r="X25758" s="25"/>
    </row>
    <row r="25759" spans="23:24" x14ac:dyDescent="0.2">
      <c r="W25759" s="25"/>
      <c r="X25759" s="25"/>
    </row>
    <row r="25760" spans="23:24" x14ac:dyDescent="0.2">
      <c r="W25760" s="25"/>
      <c r="X25760" s="25"/>
    </row>
    <row r="25761" spans="23:24" x14ac:dyDescent="0.2">
      <c r="W25761" s="25"/>
      <c r="X25761" s="25"/>
    </row>
    <row r="25762" spans="23:24" x14ac:dyDescent="0.2">
      <c r="W25762" s="25"/>
      <c r="X25762" s="25"/>
    </row>
    <row r="25763" spans="23:24" x14ac:dyDescent="0.2">
      <c r="W25763" s="25"/>
      <c r="X25763" s="25"/>
    </row>
    <row r="25764" spans="23:24" x14ac:dyDescent="0.2">
      <c r="W25764" s="25"/>
      <c r="X25764" s="25"/>
    </row>
    <row r="25765" spans="23:24" x14ac:dyDescent="0.2">
      <c r="W25765" s="25"/>
      <c r="X25765" s="25"/>
    </row>
    <row r="25766" spans="23:24" x14ac:dyDescent="0.2">
      <c r="W25766" s="25"/>
      <c r="X25766" s="25"/>
    </row>
    <row r="25767" spans="23:24" x14ac:dyDescent="0.2">
      <c r="W25767" s="25"/>
      <c r="X25767" s="25"/>
    </row>
    <row r="25768" spans="23:24" x14ac:dyDescent="0.2">
      <c r="W25768" s="25"/>
      <c r="X25768" s="25"/>
    </row>
    <row r="25769" spans="23:24" x14ac:dyDescent="0.2">
      <c r="W25769" s="25"/>
      <c r="X25769" s="25"/>
    </row>
    <row r="25770" spans="23:24" x14ac:dyDescent="0.2">
      <c r="W25770" s="25"/>
      <c r="X25770" s="25"/>
    </row>
    <row r="25771" spans="23:24" x14ac:dyDescent="0.2">
      <c r="W25771" s="25"/>
      <c r="X25771" s="25"/>
    </row>
    <row r="25772" spans="23:24" x14ac:dyDescent="0.2">
      <c r="W25772" s="25"/>
      <c r="X25772" s="25"/>
    </row>
    <row r="25773" spans="23:24" x14ac:dyDescent="0.2">
      <c r="W25773" s="25"/>
      <c r="X25773" s="25"/>
    </row>
    <row r="25774" spans="23:24" x14ac:dyDescent="0.2">
      <c r="W25774" s="25"/>
      <c r="X25774" s="25"/>
    </row>
    <row r="25775" spans="23:24" x14ac:dyDescent="0.2">
      <c r="W25775" s="25"/>
      <c r="X25775" s="25"/>
    </row>
    <row r="25776" spans="23:24" x14ac:dyDescent="0.2">
      <c r="W25776" s="25"/>
      <c r="X25776" s="25"/>
    </row>
    <row r="25777" spans="23:24" x14ac:dyDescent="0.2">
      <c r="W25777" s="25"/>
      <c r="X25777" s="25"/>
    </row>
    <row r="25778" spans="23:24" x14ac:dyDescent="0.2">
      <c r="W25778" s="25"/>
      <c r="X25778" s="25"/>
    </row>
    <row r="25779" spans="23:24" x14ac:dyDescent="0.2">
      <c r="W25779" s="25"/>
      <c r="X25779" s="25"/>
    </row>
    <row r="25780" spans="23:24" x14ac:dyDescent="0.2">
      <c r="W25780" s="25"/>
      <c r="X25780" s="25"/>
    </row>
    <row r="25781" spans="23:24" x14ac:dyDescent="0.2">
      <c r="W25781" s="25"/>
      <c r="X25781" s="25"/>
    </row>
    <row r="25782" spans="23:24" x14ac:dyDescent="0.2">
      <c r="W25782" s="25"/>
      <c r="X25782" s="25"/>
    </row>
    <row r="25783" spans="23:24" x14ac:dyDescent="0.2">
      <c r="W25783" s="25"/>
      <c r="X25783" s="25"/>
    </row>
    <row r="25784" spans="23:24" x14ac:dyDescent="0.2">
      <c r="W25784" s="25"/>
      <c r="X25784" s="25"/>
    </row>
    <row r="25785" spans="23:24" x14ac:dyDescent="0.2">
      <c r="W25785" s="25"/>
      <c r="X25785" s="25"/>
    </row>
    <row r="25786" spans="23:24" x14ac:dyDescent="0.2">
      <c r="W25786" s="25"/>
      <c r="X25786" s="25"/>
    </row>
    <row r="25787" spans="23:24" x14ac:dyDescent="0.2">
      <c r="W25787" s="25"/>
      <c r="X25787" s="25"/>
    </row>
    <row r="25788" spans="23:24" x14ac:dyDescent="0.2">
      <c r="W25788" s="25"/>
      <c r="X25788" s="25"/>
    </row>
    <row r="25789" spans="23:24" x14ac:dyDescent="0.2">
      <c r="W25789" s="25"/>
      <c r="X25789" s="25"/>
    </row>
    <row r="25790" spans="23:24" x14ac:dyDescent="0.2">
      <c r="W25790" s="25"/>
      <c r="X25790" s="25"/>
    </row>
    <row r="25791" spans="23:24" x14ac:dyDescent="0.2">
      <c r="W25791" s="25"/>
      <c r="X25791" s="25"/>
    </row>
    <row r="25792" spans="23:24" x14ac:dyDescent="0.2">
      <c r="W25792" s="25"/>
      <c r="X25792" s="25"/>
    </row>
    <row r="25793" spans="23:24" x14ac:dyDescent="0.2">
      <c r="W25793" s="25"/>
      <c r="X25793" s="25"/>
    </row>
    <row r="25794" spans="23:24" x14ac:dyDescent="0.2">
      <c r="W25794" s="25"/>
      <c r="X25794" s="25"/>
    </row>
    <row r="25795" spans="23:24" x14ac:dyDescent="0.2">
      <c r="W25795" s="25"/>
      <c r="X25795" s="25"/>
    </row>
    <row r="25796" spans="23:24" x14ac:dyDescent="0.2">
      <c r="W25796" s="25"/>
      <c r="X25796" s="25"/>
    </row>
    <row r="25797" spans="23:24" x14ac:dyDescent="0.2">
      <c r="W25797" s="25"/>
      <c r="X25797" s="25"/>
    </row>
    <row r="25798" spans="23:24" x14ac:dyDescent="0.2">
      <c r="W25798" s="25"/>
      <c r="X25798" s="25"/>
    </row>
    <row r="25799" spans="23:24" x14ac:dyDescent="0.2">
      <c r="W25799" s="25"/>
      <c r="X25799" s="25"/>
    </row>
    <row r="25800" spans="23:24" x14ac:dyDescent="0.2">
      <c r="W25800" s="25"/>
      <c r="X25800" s="25"/>
    </row>
    <row r="25801" spans="23:24" x14ac:dyDescent="0.2">
      <c r="W25801" s="25"/>
      <c r="X25801" s="25"/>
    </row>
    <row r="25802" spans="23:24" x14ac:dyDescent="0.2">
      <c r="W25802" s="25"/>
      <c r="X25802" s="25"/>
    </row>
    <row r="25803" spans="23:24" x14ac:dyDescent="0.2">
      <c r="W25803" s="25"/>
      <c r="X25803" s="25"/>
    </row>
    <row r="25804" spans="23:24" x14ac:dyDescent="0.2">
      <c r="W25804" s="25"/>
      <c r="X25804" s="25"/>
    </row>
    <row r="25805" spans="23:24" x14ac:dyDescent="0.2">
      <c r="W25805" s="25"/>
      <c r="X25805" s="25"/>
    </row>
    <row r="25806" spans="23:24" x14ac:dyDescent="0.2">
      <c r="W25806" s="25"/>
      <c r="X25806" s="25"/>
    </row>
    <row r="25807" spans="23:24" x14ac:dyDescent="0.2">
      <c r="W25807" s="25"/>
      <c r="X25807" s="25"/>
    </row>
    <row r="25808" spans="23:24" x14ac:dyDescent="0.2">
      <c r="W25808" s="25"/>
      <c r="X25808" s="25"/>
    </row>
    <row r="25809" spans="23:24" x14ac:dyDescent="0.2">
      <c r="W25809" s="25"/>
      <c r="X25809" s="25"/>
    </row>
    <row r="25810" spans="23:24" x14ac:dyDescent="0.2">
      <c r="W25810" s="25"/>
      <c r="X25810" s="25"/>
    </row>
    <row r="25811" spans="23:24" x14ac:dyDescent="0.2">
      <c r="W25811" s="25"/>
      <c r="X25811" s="25"/>
    </row>
    <row r="25812" spans="23:24" x14ac:dyDescent="0.2">
      <c r="W25812" s="25"/>
      <c r="X25812" s="25"/>
    </row>
    <row r="25813" spans="23:24" x14ac:dyDescent="0.2">
      <c r="W25813" s="25"/>
      <c r="X25813" s="25"/>
    </row>
    <row r="25814" spans="23:24" x14ac:dyDescent="0.2">
      <c r="W25814" s="25"/>
      <c r="X25814" s="25"/>
    </row>
    <row r="25815" spans="23:24" x14ac:dyDescent="0.2">
      <c r="W25815" s="25"/>
      <c r="X25815" s="25"/>
    </row>
    <row r="25816" spans="23:24" x14ac:dyDescent="0.2">
      <c r="W25816" s="25"/>
      <c r="X25816" s="25"/>
    </row>
    <row r="25817" spans="23:24" x14ac:dyDescent="0.2">
      <c r="W25817" s="25"/>
      <c r="X25817" s="25"/>
    </row>
    <row r="25818" spans="23:24" x14ac:dyDescent="0.2">
      <c r="W25818" s="25"/>
      <c r="X25818" s="25"/>
    </row>
    <row r="25819" spans="23:24" x14ac:dyDescent="0.2">
      <c r="W25819" s="25"/>
      <c r="X25819" s="25"/>
    </row>
    <row r="25820" spans="23:24" x14ac:dyDescent="0.2">
      <c r="W25820" s="25"/>
      <c r="X25820" s="25"/>
    </row>
    <row r="25821" spans="23:24" x14ac:dyDescent="0.2">
      <c r="W25821" s="25"/>
      <c r="X25821" s="25"/>
    </row>
    <row r="25822" spans="23:24" x14ac:dyDescent="0.2">
      <c r="W25822" s="25"/>
      <c r="X25822" s="25"/>
    </row>
    <row r="25823" spans="23:24" x14ac:dyDescent="0.2">
      <c r="W25823" s="25"/>
      <c r="X25823" s="25"/>
    </row>
    <row r="25824" spans="23:24" x14ac:dyDescent="0.2">
      <c r="W25824" s="25"/>
      <c r="X25824" s="25"/>
    </row>
    <row r="25825" spans="23:24" x14ac:dyDescent="0.2">
      <c r="W25825" s="25"/>
      <c r="X25825" s="25"/>
    </row>
    <row r="25826" spans="23:24" x14ac:dyDescent="0.2">
      <c r="W25826" s="25"/>
      <c r="X25826" s="25"/>
    </row>
    <row r="25827" spans="23:24" x14ac:dyDescent="0.2">
      <c r="W25827" s="25"/>
      <c r="X25827" s="25"/>
    </row>
    <row r="25828" spans="23:24" x14ac:dyDescent="0.2">
      <c r="W25828" s="25"/>
      <c r="X25828" s="25"/>
    </row>
    <row r="25829" spans="23:24" x14ac:dyDescent="0.2">
      <c r="W25829" s="25"/>
      <c r="X25829" s="25"/>
    </row>
    <row r="25830" spans="23:24" x14ac:dyDescent="0.2">
      <c r="W25830" s="25"/>
      <c r="X25830" s="25"/>
    </row>
    <row r="25831" spans="23:24" x14ac:dyDescent="0.2">
      <c r="W25831" s="25"/>
      <c r="X25831" s="25"/>
    </row>
    <row r="25832" spans="23:24" x14ac:dyDescent="0.2">
      <c r="W25832" s="25"/>
      <c r="X25832" s="25"/>
    </row>
    <row r="25833" spans="23:24" x14ac:dyDescent="0.2">
      <c r="W25833" s="25"/>
      <c r="X25833" s="25"/>
    </row>
    <row r="25834" spans="23:24" x14ac:dyDescent="0.2">
      <c r="W25834" s="25"/>
      <c r="X25834" s="25"/>
    </row>
    <row r="25835" spans="23:24" x14ac:dyDescent="0.2">
      <c r="W25835" s="25"/>
      <c r="X25835" s="25"/>
    </row>
    <row r="25836" spans="23:24" x14ac:dyDescent="0.2">
      <c r="W25836" s="25"/>
      <c r="X25836" s="25"/>
    </row>
    <row r="25837" spans="23:24" x14ac:dyDescent="0.2">
      <c r="W25837" s="25"/>
      <c r="X25837" s="25"/>
    </row>
    <row r="25838" spans="23:24" x14ac:dyDescent="0.2">
      <c r="W25838" s="25"/>
      <c r="X25838" s="25"/>
    </row>
    <row r="25839" spans="23:24" x14ac:dyDescent="0.2">
      <c r="W25839" s="25"/>
      <c r="X25839" s="25"/>
    </row>
    <row r="25840" spans="23:24" x14ac:dyDescent="0.2">
      <c r="W25840" s="25"/>
      <c r="X25840" s="25"/>
    </row>
    <row r="25841" spans="23:24" x14ac:dyDescent="0.2">
      <c r="W25841" s="25"/>
      <c r="X25841" s="25"/>
    </row>
    <row r="25842" spans="23:24" x14ac:dyDescent="0.2">
      <c r="W25842" s="25"/>
      <c r="X25842" s="25"/>
    </row>
    <row r="25843" spans="23:24" x14ac:dyDescent="0.2">
      <c r="W25843" s="25"/>
      <c r="X25843" s="25"/>
    </row>
    <row r="25844" spans="23:24" x14ac:dyDescent="0.2">
      <c r="W25844" s="25"/>
      <c r="X25844" s="25"/>
    </row>
    <row r="25845" spans="23:24" x14ac:dyDescent="0.2">
      <c r="W25845" s="25"/>
      <c r="X25845" s="25"/>
    </row>
    <row r="25846" spans="23:24" x14ac:dyDescent="0.2">
      <c r="W25846" s="25"/>
      <c r="X25846" s="25"/>
    </row>
    <row r="25847" spans="23:24" x14ac:dyDescent="0.2">
      <c r="W25847" s="25"/>
      <c r="X25847" s="25"/>
    </row>
    <row r="25848" spans="23:24" x14ac:dyDescent="0.2">
      <c r="W25848" s="25"/>
      <c r="X25848" s="25"/>
    </row>
    <row r="25849" spans="23:24" x14ac:dyDescent="0.2">
      <c r="W25849" s="25"/>
      <c r="X25849" s="25"/>
    </row>
    <row r="25850" spans="23:24" x14ac:dyDescent="0.2">
      <c r="W25850" s="25"/>
      <c r="X25850" s="25"/>
    </row>
    <row r="25851" spans="23:24" x14ac:dyDescent="0.2">
      <c r="W25851" s="25"/>
      <c r="X25851" s="25"/>
    </row>
    <row r="25852" spans="23:24" x14ac:dyDescent="0.2">
      <c r="W25852" s="25"/>
      <c r="X25852" s="25"/>
    </row>
    <row r="25853" spans="23:24" x14ac:dyDescent="0.2">
      <c r="W25853" s="25"/>
      <c r="X25853" s="25"/>
    </row>
    <row r="25854" spans="23:24" x14ac:dyDescent="0.2">
      <c r="W25854" s="25"/>
      <c r="X25854" s="25"/>
    </row>
    <row r="25855" spans="23:24" x14ac:dyDescent="0.2">
      <c r="W25855" s="25"/>
      <c r="X25855" s="25"/>
    </row>
    <row r="25856" spans="23:24" x14ac:dyDescent="0.2">
      <c r="W25856" s="25"/>
      <c r="X25856" s="25"/>
    </row>
    <row r="25857" spans="23:24" x14ac:dyDescent="0.2">
      <c r="W25857" s="25"/>
      <c r="X25857" s="25"/>
    </row>
    <row r="25858" spans="23:24" x14ac:dyDescent="0.2">
      <c r="W25858" s="25"/>
      <c r="X25858" s="25"/>
    </row>
    <row r="25859" spans="23:24" x14ac:dyDescent="0.2">
      <c r="W25859" s="25"/>
      <c r="X25859" s="25"/>
    </row>
    <row r="25860" spans="23:24" x14ac:dyDescent="0.2">
      <c r="W25860" s="25"/>
      <c r="X25860" s="25"/>
    </row>
    <row r="25861" spans="23:24" x14ac:dyDescent="0.2">
      <c r="W25861" s="25"/>
      <c r="X25861" s="25"/>
    </row>
    <row r="25862" spans="23:24" x14ac:dyDescent="0.2">
      <c r="W25862" s="25"/>
      <c r="X25862" s="25"/>
    </row>
    <row r="25863" spans="23:24" x14ac:dyDescent="0.2">
      <c r="W25863" s="25"/>
      <c r="X25863" s="25"/>
    </row>
    <row r="25864" spans="23:24" x14ac:dyDescent="0.2">
      <c r="W25864" s="25"/>
      <c r="X25864" s="25"/>
    </row>
    <row r="25865" spans="23:24" x14ac:dyDescent="0.2">
      <c r="W25865" s="25"/>
      <c r="X25865" s="25"/>
    </row>
    <row r="25866" spans="23:24" x14ac:dyDescent="0.2">
      <c r="W25866" s="25"/>
      <c r="X25866" s="25"/>
    </row>
    <row r="25867" spans="23:24" x14ac:dyDescent="0.2">
      <c r="W25867" s="25"/>
      <c r="X25867" s="25"/>
    </row>
    <row r="25868" spans="23:24" x14ac:dyDescent="0.2">
      <c r="W25868" s="25"/>
      <c r="X25868" s="25"/>
    </row>
    <row r="25869" spans="23:24" x14ac:dyDescent="0.2">
      <c r="W25869" s="25"/>
      <c r="X25869" s="25"/>
    </row>
    <row r="25870" spans="23:24" x14ac:dyDescent="0.2">
      <c r="W25870" s="25"/>
      <c r="X25870" s="25"/>
    </row>
    <row r="25871" spans="23:24" x14ac:dyDescent="0.2">
      <c r="W25871" s="25"/>
      <c r="X25871" s="25"/>
    </row>
    <row r="25872" spans="23:24" x14ac:dyDescent="0.2">
      <c r="W25872" s="25"/>
      <c r="X25872" s="25"/>
    </row>
    <row r="25873" spans="23:24" x14ac:dyDescent="0.2">
      <c r="W25873" s="25"/>
      <c r="X25873" s="25"/>
    </row>
    <row r="25874" spans="23:24" x14ac:dyDescent="0.2">
      <c r="W25874" s="25"/>
      <c r="X25874" s="25"/>
    </row>
    <row r="25875" spans="23:24" x14ac:dyDescent="0.2">
      <c r="W25875" s="25"/>
      <c r="X25875" s="25"/>
    </row>
    <row r="25876" spans="23:24" x14ac:dyDescent="0.2">
      <c r="W25876" s="25"/>
      <c r="X25876" s="25"/>
    </row>
    <row r="25877" spans="23:24" x14ac:dyDescent="0.2">
      <c r="W25877" s="25"/>
      <c r="X25877" s="25"/>
    </row>
    <row r="25878" spans="23:24" x14ac:dyDescent="0.2">
      <c r="W25878" s="25"/>
      <c r="X25878" s="25"/>
    </row>
    <row r="25879" spans="23:24" x14ac:dyDescent="0.2">
      <c r="W25879" s="25"/>
      <c r="X25879" s="25"/>
    </row>
    <row r="25880" spans="23:24" x14ac:dyDescent="0.2">
      <c r="W25880" s="25"/>
      <c r="X25880" s="25"/>
    </row>
    <row r="25881" spans="23:24" x14ac:dyDescent="0.2">
      <c r="W25881" s="25"/>
      <c r="X25881" s="25"/>
    </row>
    <row r="25882" spans="23:24" x14ac:dyDescent="0.2">
      <c r="W25882" s="25"/>
      <c r="X25882" s="25"/>
    </row>
    <row r="25883" spans="23:24" x14ac:dyDescent="0.2">
      <c r="W25883" s="25"/>
      <c r="X25883" s="25"/>
    </row>
    <row r="25884" spans="23:24" x14ac:dyDescent="0.2">
      <c r="W25884" s="25"/>
      <c r="X25884" s="25"/>
    </row>
    <row r="25885" spans="23:24" x14ac:dyDescent="0.2">
      <c r="W25885" s="25"/>
      <c r="X25885" s="25"/>
    </row>
    <row r="25886" spans="23:24" x14ac:dyDescent="0.2">
      <c r="W25886" s="25"/>
      <c r="X25886" s="25"/>
    </row>
    <row r="25887" spans="23:24" x14ac:dyDescent="0.2">
      <c r="W25887" s="25"/>
      <c r="X25887" s="25"/>
    </row>
    <row r="25888" spans="23:24" x14ac:dyDescent="0.2">
      <c r="W25888" s="25"/>
      <c r="X25888" s="25"/>
    </row>
    <row r="25889" spans="23:24" x14ac:dyDescent="0.2">
      <c r="W25889" s="25"/>
      <c r="X25889" s="25"/>
    </row>
    <row r="25890" spans="23:24" x14ac:dyDescent="0.2">
      <c r="W25890" s="25"/>
      <c r="X25890" s="25"/>
    </row>
    <row r="25891" spans="23:24" x14ac:dyDescent="0.2">
      <c r="W25891" s="25"/>
      <c r="X25891" s="25"/>
    </row>
    <row r="25892" spans="23:24" x14ac:dyDescent="0.2">
      <c r="W25892" s="25"/>
      <c r="X25892" s="25"/>
    </row>
    <row r="25893" spans="23:24" x14ac:dyDescent="0.2">
      <c r="W25893" s="25"/>
      <c r="X25893" s="25"/>
    </row>
    <row r="25894" spans="23:24" x14ac:dyDescent="0.2">
      <c r="W25894" s="25"/>
      <c r="X25894" s="25"/>
    </row>
    <row r="25895" spans="23:24" x14ac:dyDescent="0.2">
      <c r="W25895" s="25"/>
      <c r="X25895" s="25"/>
    </row>
    <row r="25896" spans="23:24" x14ac:dyDescent="0.2">
      <c r="W25896" s="25"/>
      <c r="X25896" s="25"/>
    </row>
    <row r="25897" spans="23:24" x14ac:dyDescent="0.2">
      <c r="W25897" s="25"/>
      <c r="X25897" s="25"/>
    </row>
    <row r="25898" spans="23:24" x14ac:dyDescent="0.2">
      <c r="W25898" s="25"/>
      <c r="X25898" s="25"/>
    </row>
    <row r="25899" spans="23:24" x14ac:dyDescent="0.2">
      <c r="W25899" s="25"/>
      <c r="X25899" s="25"/>
    </row>
    <row r="25900" spans="23:24" x14ac:dyDescent="0.2">
      <c r="W25900" s="25"/>
      <c r="X25900" s="25"/>
    </row>
    <row r="25901" spans="23:24" x14ac:dyDescent="0.2">
      <c r="W25901" s="25"/>
      <c r="X25901" s="25"/>
    </row>
    <row r="25902" spans="23:24" x14ac:dyDescent="0.2">
      <c r="W25902" s="25"/>
      <c r="X25902" s="25"/>
    </row>
    <row r="25903" spans="23:24" x14ac:dyDescent="0.2">
      <c r="W25903" s="25"/>
      <c r="X25903" s="25"/>
    </row>
    <row r="25904" spans="23:24" x14ac:dyDescent="0.2">
      <c r="W25904" s="25"/>
      <c r="X25904" s="25"/>
    </row>
    <row r="25905" spans="23:24" x14ac:dyDescent="0.2">
      <c r="W25905" s="25"/>
      <c r="X25905" s="25"/>
    </row>
    <row r="25906" spans="23:24" x14ac:dyDescent="0.2">
      <c r="W25906" s="25"/>
      <c r="X25906" s="25"/>
    </row>
    <row r="25907" spans="23:24" x14ac:dyDescent="0.2">
      <c r="W25907" s="25"/>
      <c r="X25907" s="25"/>
    </row>
    <row r="25908" spans="23:24" x14ac:dyDescent="0.2">
      <c r="W25908" s="25"/>
      <c r="X25908" s="25"/>
    </row>
    <row r="25909" spans="23:24" x14ac:dyDescent="0.2">
      <c r="W25909" s="25"/>
      <c r="X25909" s="25"/>
    </row>
    <row r="25910" spans="23:24" x14ac:dyDescent="0.2">
      <c r="W25910" s="25"/>
      <c r="X25910" s="25"/>
    </row>
    <row r="25911" spans="23:24" x14ac:dyDescent="0.2">
      <c r="W25911" s="25"/>
      <c r="X25911" s="25"/>
    </row>
    <row r="25912" spans="23:24" x14ac:dyDescent="0.2">
      <c r="W25912" s="25"/>
      <c r="X25912" s="25"/>
    </row>
    <row r="25913" spans="23:24" x14ac:dyDescent="0.2">
      <c r="W25913" s="25"/>
      <c r="X25913" s="25"/>
    </row>
    <row r="25914" spans="23:24" x14ac:dyDescent="0.2">
      <c r="W25914" s="25"/>
      <c r="X25914" s="25"/>
    </row>
    <row r="25915" spans="23:24" x14ac:dyDescent="0.2">
      <c r="W25915" s="25"/>
      <c r="X25915" s="25"/>
    </row>
    <row r="25916" spans="23:24" x14ac:dyDescent="0.2">
      <c r="W25916" s="25"/>
      <c r="X25916" s="25"/>
    </row>
    <row r="25917" spans="23:24" x14ac:dyDescent="0.2">
      <c r="W25917" s="25"/>
      <c r="X25917" s="25"/>
    </row>
    <row r="25918" spans="23:24" x14ac:dyDescent="0.2">
      <c r="W25918" s="25"/>
      <c r="X25918" s="25"/>
    </row>
    <row r="25919" spans="23:24" x14ac:dyDescent="0.2">
      <c r="W25919" s="25"/>
      <c r="X25919" s="25"/>
    </row>
    <row r="25920" spans="23:24" x14ac:dyDescent="0.2">
      <c r="W25920" s="25"/>
      <c r="X25920" s="25"/>
    </row>
    <row r="25921" spans="23:24" x14ac:dyDescent="0.2">
      <c r="W25921" s="25"/>
      <c r="X25921" s="25"/>
    </row>
    <row r="25922" spans="23:24" x14ac:dyDescent="0.2">
      <c r="W25922" s="25"/>
      <c r="X25922" s="25"/>
    </row>
    <row r="25923" spans="23:24" x14ac:dyDescent="0.2">
      <c r="W25923" s="25"/>
      <c r="X25923" s="25"/>
    </row>
    <row r="25924" spans="23:24" x14ac:dyDescent="0.2">
      <c r="W25924" s="25"/>
      <c r="X25924" s="25"/>
    </row>
    <row r="25925" spans="23:24" x14ac:dyDescent="0.2">
      <c r="W25925" s="25"/>
      <c r="X25925" s="25"/>
    </row>
    <row r="25926" spans="23:24" x14ac:dyDescent="0.2">
      <c r="W25926" s="25"/>
      <c r="X25926" s="25"/>
    </row>
    <row r="25927" spans="23:24" x14ac:dyDescent="0.2">
      <c r="W25927" s="25"/>
      <c r="X25927" s="25"/>
    </row>
    <row r="25928" spans="23:24" x14ac:dyDescent="0.2">
      <c r="W25928" s="25"/>
      <c r="X25928" s="25"/>
    </row>
    <row r="25929" spans="23:24" x14ac:dyDescent="0.2">
      <c r="W25929" s="25"/>
      <c r="X25929" s="25"/>
    </row>
    <row r="25930" spans="23:24" x14ac:dyDescent="0.2">
      <c r="W25930" s="25"/>
      <c r="X25930" s="25"/>
    </row>
    <row r="25931" spans="23:24" x14ac:dyDescent="0.2">
      <c r="W25931" s="25"/>
      <c r="X25931" s="25"/>
    </row>
    <row r="25932" spans="23:24" x14ac:dyDescent="0.2">
      <c r="W25932" s="25"/>
      <c r="X25932" s="25"/>
    </row>
    <row r="25933" spans="23:24" x14ac:dyDescent="0.2">
      <c r="W25933" s="25"/>
      <c r="X25933" s="25"/>
    </row>
    <row r="25934" spans="23:24" x14ac:dyDescent="0.2">
      <c r="W25934" s="25"/>
      <c r="X25934" s="25"/>
    </row>
    <row r="25935" spans="23:24" x14ac:dyDescent="0.2">
      <c r="W25935" s="25"/>
      <c r="X25935" s="25"/>
    </row>
    <row r="25936" spans="23:24" x14ac:dyDescent="0.2">
      <c r="W25936" s="25"/>
      <c r="X25936" s="25"/>
    </row>
    <row r="25937" spans="23:24" x14ac:dyDescent="0.2">
      <c r="W25937" s="25"/>
      <c r="X25937" s="25"/>
    </row>
    <row r="25938" spans="23:24" x14ac:dyDescent="0.2">
      <c r="W25938" s="25"/>
      <c r="X25938" s="25"/>
    </row>
    <row r="25939" spans="23:24" x14ac:dyDescent="0.2">
      <c r="W25939" s="25"/>
      <c r="X25939" s="25"/>
    </row>
    <row r="25940" spans="23:24" x14ac:dyDescent="0.2">
      <c r="W25940" s="25"/>
      <c r="X25940" s="25"/>
    </row>
    <row r="25941" spans="23:24" x14ac:dyDescent="0.2">
      <c r="W25941" s="25"/>
      <c r="X25941" s="25"/>
    </row>
    <row r="25942" spans="23:24" x14ac:dyDescent="0.2">
      <c r="W25942" s="25"/>
      <c r="X25942" s="25"/>
    </row>
    <row r="25943" spans="23:24" x14ac:dyDescent="0.2">
      <c r="W25943" s="25"/>
      <c r="X25943" s="25"/>
    </row>
    <row r="25944" spans="23:24" x14ac:dyDescent="0.2">
      <c r="W25944" s="25"/>
      <c r="X25944" s="25"/>
    </row>
    <row r="25945" spans="23:24" x14ac:dyDescent="0.2">
      <c r="W25945" s="25"/>
      <c r="X25945" s="25"/>
    </row>
    <row r="25946" spans="23:24" x14ac:dyDescent="0.2">
      <c r="W25946" s="25"/>
      <c r="X25946" s="25"/>
    </row>
    <row r="25947" spans="23:24" x14ac:dyDescent="0.2">
      <c r="W25947" s="25"/>
      <c r="X25947" s="25"/>
    </row>
    <row r="25948" spans="23:24" x14ac:dyDescent="0.2">
      <c r="W25948" s="25"/>
      <c r="X25948" s="25"/>
    </row>
    <row r="25949" spans="23:24" x14ac:dyDescent="0.2">
      <c r="W25949" s="25"/>
      <c r="X25949" s="25"/>
    </row>
    <row r="25950" spans="23:24" x14ac:dyDescent="0.2">
      <c r="W25950" s="25"/>
      <c r="X25950" s="25"/>
    </row>
    <row r="25951" spans="23:24" x14ac:dyDescent="0.2">
      <c r="W25951" s="25"/>
      <c r="X25951" s="25"/>
    </row>
    <row r="25952" spans="23:24" x14ac:dyDescent="0.2">
      <c r="W25952" s="25"/>
      <c r="X25952" s="25"/>
    </row>
    <row r="25953" spans="23:24" x14ac:dyDescent="0.2">
      <c r="W25953" s="25"/>
      <c r="X25953" s="25"/>
    </row>
    <row r="25954" spans="23:24" x14ac:dyDescent="0.2">
      <c r="W25954" s="25"/>
      <c r="X25954" s="25"/>
    </row>
    <row r="25955" spans="23:24" x14ac:dyDescent="0.2">
      <c r="W25955" s="25"/>
      <c r="X25955" s="25"/>
    </row>
    <row r="25956" spans="23:24" x14ac:dyDescent="0.2">
      <c r="W25956" s="25"/>
      <c r="X25956" s="25"/>
    </row>
    <row r="25957" spans="23:24" x14ac:dyDescent="0.2">
      <c r="W25957" s="25"/>
      <c r="X25957" s="25"/>
    </row>
    <row r="25958" spans="23:24" x14ac:dyDescent="0.2">
      <c r="W25958" s="25"/>
      <c r="X25958" s="25"/>
    </row>
    <row r="25959" spans="23:24" x14ac:dyDescent="0.2">
      <c r="W25959" s="25"/>
      <c r="X25959" s="25"/>
    </row>
    <row r="25960" spans="23:24" x14ac:dyDescent="0.2">
      <c r="W25960" s="25"/>
      <c r="X25960" s="25"/>
    </row>
    <row r="25961" spans="23:24" x14ac:dyDescent="0.2">
      <c r="W25961" s="25"/>
      <c r="X25961" s="25"/>
    </row>
    <row r="25962" spans="23:24" x14ac:dyDescent="0.2">
      <c r="W25962" s="25"/>
      <c r="X25962" s="25"/>
    </row>
    <row r="25963" spans="23:24" x14ac:dyDescent="0.2">
      <c r="W25963" s="25"/>
      <c r="X25963" s="25"/>
    </row>
    <row r="25964" spans="23:24" x14ac:dyDescent="0.2">
      <c r="W25964" s="25"/>
      <c r="X25964" s="25"/>
    </row>
    <row r="25965" spans="23:24" x14ac:dyDescent="0.2">
      <c r="W25965" s="25"/>
      <c r="X25965" s="25"/>
    </row>
    <row r="25966" spans="23:24" x14ac:dyDescent="0.2">
      <c r="W25966" s="25"/>
      <c r="X25966" s="25"/>
    </row>
    <row r="25967" spans="23:24" x14ac:dyDescent="0.2">
      <c r="W25967" s="25"/>
      <c r="X25967" s="25"/>
    </row>
    <row r="25968" spans="23:24" x14ac:dyDescent="0.2">
      <c r="W25968" s="25"/>
      <c r="X25968" s="25"/>
    </row>
    <row r="25969" spans="23:24" x14ac:dyDescent="0.2">
      <c r="W25969" s="25"/>
      <c r="X25969" s="25"/>
    </row>
    <row r="25970" spans="23:24" x14ac:dyDescent="0.2">
      <c r="W25970" s="25"/>
      <c r="X25970" s="25"/>
    </row>
    <row r="25971" spans="23:24" x14ac:dyDescent="0.2">
      <c r="W25971" s="25"/>
      <c r="X25971" s="25"/>
    </row>
    <row r="25972" spans="23:24" x14ac:dyDescent="0.2">
      <c r="W25972" s="25"/>
      <c r="X25972" s="25"/>
    </row>
    <row r="25973" spans="23:24" x14ac:dyDescent="0.2">
      <c r="W25973" s="25"/>
      <c r="X25973" s="25"/>
    </row>
    <row r="25974" spans="23:24" x14ac:dyDescent="0.2">
      <c r="W25974" s="25"/>
      <c r="X25974" s="25"/>
    </row>
    <row r="25975" spans="23:24" x14ac:dyDescent="0.2">
      <c r="W25975" s="25"/>
      <c r="X25975" s="25"/>
    </row>
    <row r="25976" spans="23:24" x14ac:dyDescent="0.2">
      <c r="W25976" s="25"/>
      <c r="X25976" s="25"/>
    </row>
    <row r="25977" spans="23:24" x14ac:dyDescent="0.2">
      <c r="W25977" s="25"/>
      <c r="X25977" s="25"/>
    </row>
    <row r="25978" spans="23:24" x14ac:dyDescent="0.2">
      <c r="W25978" s="25"/>
      <c r="X25978" s="25"/>
    </row>
    <row r="25979" spans="23:24" x14ac:dyDescent="0.2">
      <c r="W25979" s="25"/>
      <c r="X25979" s="25"/>
    </row>
    <row r="25980" spans="23:24" x14ac:dyDescent="0.2">
      <c r="W25980" s="25"/>
      <c r="X25980" s="25"/>
    </row>
    <row r="25981" spans="23:24" x14ac:dyDescent="0.2">
      <c r="W25981" s="25"/>
      <c r="X25981" s="25"/>
    </row>
    <row r="25982" spans="23:24" x14ac:dyDescent="0.2">
      <c r="W25982" s="25"/>
      <c r="X25982" s="25"/>
    </row>
    <row r="25983" spans="23:24" x14ac:dyDescent="0.2">
      <c r="W25983" s="25"/>
      <c r="X25983" s="25"/>
    </row>
    <row r="25984" spans="23:24" x14ac:dyDescent="0.2">
      <c r="W25984" s="25"/>
      <c r="X25984" s="25"/>
    </row>
    <row r="25985" spans="23:24" x14ac:dyDescent="0.2">
      <c r="W25985" s="25"/>
      <c r="X25985" s="25"/>
    </row>
    <row r="25986" spans="23:24" x14ac:dyDescent="0.2">
      <c r="W25986" s="25"/>
      <c r="X25986" s="25"/>
    </row>
    <row r="25987" spans="23:24" x14ac:dyDescent="0.2">
      <c r="W25987" s="25"/>
      <c r="X25987" s="25"/>
    </row>
    <row r="25988" spans="23:24" x14ac:dyDescent="0.2">
      <c r="W25988" s="25"/>
      <c r="X25988" s="25"/>
    </row>
    <row r="25989" spans="23:24" x14ac:dyDescent="0.2">
      <c r="W25989" s="25"/>
      <c r="X25989" s="25"/>
    </row>
    <row r="25990" spans="23:24" x14ac:dyDescent="0.2">
      <c r="W25990" s="25"/>
      <c r="X25990" s="25"/>
    </row>
    <row r="25991" spans="23:24" x14ac:dyDescent="0.2">
      <c r="W25991" s="25"/>
      <c r="X25991" s="25"/>
    </row>
    <row r="25992" spans="23:24" x14ac:dyDescent="0.2">
      <c r="W25992" s="25"/>
      <c r="X25992" s="25"/>
    </row>
    <row r="25993" spans="23:24" x14ac:dyDescent="0.2">
      <c r="W25993" s="25"/>
      <c r="X25993" s="25"/>
    </row>
    <row r="25994" spans="23:24" x14ac:dyDescent="0.2">
      <c r="W25994" s="25"/>
      <c r="X25994" s="25"/>
    </row>
    <row r="25995" spans="23:24" x14ac:dyDescent="0.2">
      <c r="W25995" s="25"/>
      <c r="X25995" s="25"/>
    </row>
    <row r="25996" spans="23:24" x14ac:dyDescent="0.2">
      <c r="W25996" s="25"/>
      <c r="X25996" s="25"/>
    </row>
    <row r="25997" spans="23:24" x14ac:dyDescent="0.2">
      <c r="W25997" s="25"/>
      <c r="X25997" s="25"/>
    </row>
    <row r="25998" spans="23:24" x14ac:dyDescent="0.2">
      <c r="W25998" s="25"/>
      <c r="X25998" s="25"/>
    </row>
    <row r="25999" spans="23:24" x14ac:dyDescent="0.2">
      <c r="W25999" s="25"/>
      <c r="X25999" s="25"/>
    </row>
    <row r="26000" spans="23:24" x14ac:dyDescent="0.2">
      <c r="W26000" s="25"/>
      <c r="X26000" s="25"/>
    </row>
    <row r="26001" spans="23:24" x14ac:dyDescent="0.2">
      <c r="W26001" s="25"/>
      <c r="X26001" s="25"/>
    </row>
    <row r="26002" spans="23:24" x14ac:dyDescent="0.2">
      <c r="W26002" s="25"/>
      <c r="X26002" s="25"/>
    </row>
    <row r="26003" spans="23:24" x14ac:dyDescent="0.2">
      <c r="W26003" s="25"/>
      <c r="X26003" s="25"/>
    </row>
    <row r="26004" spans="23:24" x14ac:dyDescent="0.2">
      <c r="W26004" s="25"/>
      <c r="X26004" s="25"/>
    </row>
    <row r="26005" spans="23:24" x14ac:dyDescent="0.2">
      <c r="W26005" s="25"/>
      <c r="X26005" s="25"/>
    </row>
    <row r="26006" spans="23:24" x14ac:dyDescent="0.2">
      <c r="W26006" s="25"/>
      <c r="X26006" s="25"/>
    </row>
    <row r="26007" spans="23:24" x14ac:dyDescent="0.2">
      <c r="W26007" s="25"/>
      <c r="X26007" s="25"/>
    </row>
    <row r="26008" spans="23:24" x14ac:dyDescent="0.2">
      <c r="W26008" s="25"/>
      <c r="X26008" s="25"/>
    </row>
    <row r="26009" spans="23:24" x14ac:dyDescent="0.2">
      <c r="W26009" s="25"/>
      <c r="X26009" s="25"/>
    </row>
    <row r="26010" spans="23:24" x14ac:dyDescent="0.2">
      <c r="W26010" s="25"/>
      <c r="X26010" s="25"/>
    </row>
    <row r="26011" spans="23:24" x14ac:dyDescent="0.2">
      <c r="W26011" s="25"/>
      <c r="X26011" s="25"/>
    </row>
    <row r="26012" spans="23:24" x14ac:dyDescent="0.2">
      <c r="W26012" s="25"/>
      <c r="X26012" s="25"/>
    </row>
    <row r="26013" spans="23:24" x14ac:dyDescent="0.2">
      <c r="W26013" s="25"/>
      <c r="X26013" s="25"/>
    </row>
    <row r="26014" spans="23:24" x14ac:dyDescent="0.2">
      <c r="W26014" s="25"/>
      <c r="X26014" s="25"/>
    </row>
    <row r="26015" spans="23:24" x14ac:dyDescent="0.2">
      <c r="W26015" s="25"/>
      <c r="X26015" s="25"/>
    </row>
    <row r="26016" spans="23:24" x14ac:dyDescent="0.2">
      <c r="W26016" s="25"/>
      <c r="X26016" s="25"/>
    </row>
    <row r="26017" spans="23:24" x14ac:dyDescent="0.2">
      <c r="W26017" s="25"/>
      <c r="X26017" s="25"/>
    </row>
    <row r="26018" spans="23:24" x14ac:dyDescent="0.2">
      <c r="W26018" s="25"/>
      <c r="X26018" s="25"/>
    </row>
    <row r="26019" spans="23:24" x14ac:dyDescent="0.2">
      <c r="W26019" s="25"/>
      <c r="X26019" s="25"/>
    </row>
    <row r="26020" spans="23:24" x14ac:dyDescent="0.2">
      <c r="W26020" s="25"/>
      <c r="X26020" s="25"/>
    </row>
    <row r="26021" spans="23:24" x14ac:dyDescent="0.2">
      <c r="W26021" s="25"/>
      <c r="X26021" s="25"/>
    </row>
    <row r="26022" spans="23:24" x14ac:dyDescent="0.2">
      <c r="W26022" s="25"/>
      <c r="X26022" s="25"/>
    </row>
    <row r="26023" spans="23:24" x14ac:dyDescent="0.2">
      <c r="W26023" s="25"/>
      <c r="X26023" s="25"/>
    </row>
    <row r="26024" spans="23:24" x14ac:dyDescent="0.2">
      <c r="W26024" s="25"/>
      <c r="X26024" s="25"/>
    </row>
    <row r="26025" spans="23:24" x14ac:dyDescent="0.2">
      <c r="W26025" s="25"/>
      <c r="X26025" s="25"/>
    </row>
    <row r="26026" spans="23:24" x14ac:dyDescent="0.2">
      <c r="W26026" s="25"/>
      <c r="X26026" s="25"/>
    </row>
    <row r="26027" spans="23:24" x14ac:dyDescent="0.2">
      <c r="W26027" s="25"/>
      <c r="X26027" s="25"/>
    </row>
    <row r="26028" spans="23:24" x14ac:dyDescent="0.2">
      <c r="W26028" s="25"/>
      <c r="X26028" s="25"/>
    </row>
    <row r="26029" spans="23:24" x14ac:dyDescent="0.2">
      <c r="W26029" s="25"/>
      <c r="X26029" s="25"/>
    </row>
    <row r="26030" spans="23:24" x14ac:dyDescent="0.2">
      <c r="W26030" s="25"/>
      <c r="X26030" s="25"/>
    </row>
    <row r="26031" spans="23:24" x14ac:dyDescent="0.2">
      <c r="W26031" s="25"/>
      <c r="X26031" s="25"/>
    </row>
    <row r="26032" spans="23:24" x14ac:dyDescent="0.2">
      <c r="W26032" s="25"/>
      <c r="X26032" s="25"/>
    </row>
    <row r="26033" spans="23:24" x14ac:dyDescent="0.2">
      <c r="W26033" s="25"/>
      <c r="X26033" s="25"/>
    </row>
    <row r="26034" spans="23:24" x14ac:dyDescent="0.2">
      <c r="W26034" s="25"/>
      <c r="X26034" s="25"/>
    </row>
    <row r="26035" spans="23:24" x14ac:dyDescent="0.2">
      <c r="W26035" s="25"/>
      <c r="X26035" s="25"/>
    </row>
    <row r="26036" spans="23:24" x14ac:dyDescent="0.2">
      <c r="W26036" s="25"/>
      <c r="X26036" s="25"/>
    </row>
    <row r="26037" spans="23:24" x14ac:dyDescent="0.2">
      <c r="W26037" s="25"/>
      <c r="X26037" s="25"/>
    </row>
    <row r="26038" spans="23:24" x14ac:dyDescent="0.2">
      <c r="W26038" s="25"/>
      <c r="X26038" s="25"/>
    </row>
    <row r="26039" spans="23:24" x14ac:dyDescent="0.2">
      <c r="W26039" s="25"/>
      <c r="X26039" s="25"/>
    </row>
    <row r="26040" spans="23:24" x14ac:dyDescent="0.2">
      <c r="W26040" s="25"/>
      <c r="X26040" s="25"/>
    </row>
    <row r="26041" spans="23:24" x14ac:dyDescent="0.2">
      <c r="W26041" s="25"/>
      <c r="X26041" s="25"/>
    </row>
    <row r="26042" spans="23:24" x14ac:dyDescent="0.2">
      <c r="W26042" s="25"/>
      <c r="X26042" s="25"/>
    </row>
    <row r="26043" spans="23:24" x14ac:dyDescent="0.2">
      <c r="W26043" s="25"/>
      <c r="X26043" s="25"/>
    </row>
    <row r="26044" spans="23:24" x14ac:dyDescent="0.2">
      <c r="W26044" s="25"/>
      <c r="X26044" s="25"/>
    </row>
    <row r="26045" spans="23:24" x14ac:dyDescent="0.2">
      <c r="W26045" s="25"/>
      <c r="X26045" s="25"/>
    </row>
    <row r="26046" spans="23:24" x14ac:dyDescent="0.2">
      <c r="W26046" s="25"/>
      <c r="X26046" s="25"/>
    </row>
    <row r="26047" spans="23:24" x14ac:dyDescent="0.2">
      <c r="W26047" s="25"/>
      <c r="X26047" s="25"/>
    </row>
    <row r="26048" spans="23:24" x14ac:dyDescent="0.2">
      <c r="W26048" s="25"/>
      <c r="X26048" s="25"/>
    </row>
    <row r="26049" spans="23:24" x14ac:dyDescent="0.2">
      <c r="W26049" s="25"/>
      <c r="X26049" s="25"/>
    </row>
    <row r="26050" spans="23:24" x14ac:dyDescent="0.2">
      <c r="W26050" s="25"/>
      <c r="X26050" s="25"/>
    </row>
    <row r="26051" spans="23:24" x14ac:dyDescent="0.2">
      <c r="W26051" s="25"/>
      <c r="X26051" s="25"/>
    </row>
    <row r="26052" spans="23:24" x14ac:dyDescent="0.2">
      <c r="W26052" s="25"/>
      <c r="X26052" s="25"/>
    </row>
    <row r="26053" spans="23:24" x14ac:dyDescent="0.2">
      <c r="W26053" s="25"/>
      <c r="X26053" s="25"/>
    </row>
    <row r="26054" spans="23:24" x14ac:dyDescent="0.2">
      <c r="W26054" s="25"/>
      <c r="X26054" s="25"/>
    </row>
    <row r="26055" spans="23:24" x14ac:dyDescent="0.2">
      <c r="W26055" s="25"/>
      <c r="X26055" s="25"/>
    </row>
    <row r="26056" spans="23:24" x14ac:dyDescent="0.2">
      <c r="W26056" s="25"/>
      <c r="X26056" s="25"/>
    </row>
    <row r="26057" spans="23:24" x14ac:dyDescent="0.2">
      <c r="W26057" s="25"/>
      <c r="X26057" s="25"/>
    </row>
    <row r="26058" spans="23:24" x14ac:dyDescent="0.2">
      <c r="W26058" s="25"/>
      <c r="X26058" s="25"/>
    </row>
    <row r="26059" spans="23:24" x14ac:dyDescent="0.2">
      <c r="W26059" s="25"/>
      <c r="X26059" s="25"/>
    </row>
    <row r="26060" spans="23:24" x14ac:dyDescent="0.2">
      <c r="W26060" s="25"/>
      <c r="X26060" s="25"/>
    </row>
    <row r="26061" spans="23:24" x14ac:dyDescent="0.2">
      <c r="W26061" s="25"/>
      <c r="X26061" s="25"/>
    </row>
    <row r="26062" spans="23:24" x14ac:dyDescent="0.2">
      <c r="W26062" s="25"/>
      <c r="X26062" s="25"/>
    </row>
    <row r="26063" spans="23:24" x14ac:dyDescent="0.2">
      <c r="W26063" s="25"/>
      <c r="X26063" s="25"/>
    </row>
    <row r="26064" spans="23:24" x14ac:dyDescent="0.2">
      <c r="W26064" s="25"/>
      <c r="X26064" s="25"/>
    </row>
    <row r="26065" spans="23:24" x14ac:dyDescent="0.2">
      <c r="W26065" s="25"/>
      <c r="X26065" s="25"/>
    </row>
    <row r="26066" spans="23:24" x14ac:dyDescent="0.2">
      <c r="W26066" s="25"/>
      <c r="X26066" s="25"/>
    </row>
    <row r="26067" spans="23:24" x14ac:dyDescent="0.2">
      <c r="W26067" s="25"/>
      <c r="X26067" s="25"/>
    </row>
    <row r="26068" spans="23:24" x14ac:dyDescent="0.2">
      <c r="W26068" s="25"/>
      <c r="X26068" s="25"/>
    </row>
    <row r="26069" spans="23:24" x14ac:dyDescent="0.2">
      <c r="W26069" s="25"/>
      <c r="X26069" s="25"/>
    </row>
    <row r="26070" spans="23:24" x14ac:dyDescent="0.2">
      <c r="W26070" s="25"/>
      <c r="X26070" s="25"/>
    </row>
    <row r="26071" spans="23:24" x14ac:dyDescent="0.2">
      <c r="W26071" s="25"/>
      <c r="X26071" s="25"/>
    </row>
    <row r="26072" spans="23:24" x14ac:dyDescent="0.2">
      <c r="W26072" s="25"/>
      <c r="X26072" s="25"/>
    </row>
    <row r="26073" spans="23:24" x14ac:dyDescent="0.2">
      <c r="W26073" s="25"/>
      <c r="X26073" s="25"/>
    </row>
    <row r="26074" spans="23:24" x14ac:dyDescent="0.2">
      <c r="W26074" s="25"/>
      <c r="X26074" s="25"/>
    </row>
    <row r="26075" spans="23:24" x14ac:dyDescent="0.2">
      <c r="W26075" s="25"/>
      <c r="X26075" s="25"/>
    </row>
    <row r="26076" spans="23:24" x14ac:dyDescent="0.2">
      <c r="W26076" s="25"/>
      <c r="X26076" s="25"/>
    </row>
    <row r="26077" spans="23:24" x14ac:dyDescent="0.2">
      <c r="W26077" s="25"/>
      <c r="X26077" s="25"/>
    </row>
    <row r="26078" spans="23:24" x14ac:dyDescent="0.2">
      <c r="W26078" s="25"/>
      <c r="X26078" s="25"/>
    </row>
    <row r="26079" spans="23:24" x14ac:dyDescent="0.2">
      <c r="W26079" s="25"/>
      <c r="X26079" s="25"/>
    </row>
    <row r="26080" spans="23:24" x14ac:dyDescent="0.2">
      <c r="W26080" s="25"/>
      <c r="X26080" s="25"/>
    </row>
    <row r="26081" spans="23:24" x14ac:dyDescent="0.2">
      <c r="W26081" s="25"/>
      <c r="X26081" s="25"/>
    </row>
    <row r="26082" spans="23:24" x14ac:dyDescent="0.2">
      <c r="W26082" s="25"/>
      <c r="X26082" s="25"/>
    </row>
    <row r="26083" spans="23:24" x14ac:dyDescent="0.2">
      <c r="W26083" s="25"/>
      <c r="X26083" s="25"/>
    </row>
    <row r="26084" spans="23:24" x14ac:dyDescent="0.2">
      <c r="W26084" s="25"/>
      <c r="X26084" s="25"/>
    </row>
    <row r="26085" spans="23:24" x14ac:dyDescent="0.2">
      <c r="W26085" s="25"/>
      <c r="X26085" s="25"/>
    </row>
    <row r="26086" spans="23:24" x14ac:dyDescent="0.2">
      <c r="W26086" s="25"/>
      <c r="X26086" s="25"/>
    </row>
    <row r="26087" spans="23:24" x14ac:dyDescent="0.2">
      <c r="W26087" s="25"/>
      <c r="X26087" s="25"/>
    </row>
    <row r="26088" spans="23:24" x14ac:dyDescent="0.2">
      <c r="W26088" s="25"/>
      <c r="X26088" s="25"/>
    </row>
    <row r="26089" spans="23:24" x14ac:dyDescent="0.2">
      <c r="W26089" s="25"/>
      <c r="X26089" s="25"/>
    </row>
    <row r="26090" spans="23:24" x14ac:dyDescent="0.2">
      <c r="W26090" s="25"/>
      <c r="X26090" s="25"/>
    </row>
    <row r="26091" spans="23:24" x14ac:dyDescent="0.2">
      <c r="W26091" s="25"/>
      <c r="X26091" s="25"/>
    </row>
    <row r="26092" spans="23:24" x14ac:dyDescent="0.2">
      <c r="W26092" s="25"/>
      <c r="X26092" s="25"/>
    </row>
    <row r="26093" spans="23:24" x14ac:dyDescent="0.2">
      <c r="W26093" s="25"/>
      <c r="X26093" s="25"/>
    </row>
    <row r="26094" spans="23:24" x14ac:dyDescent="0.2">
      <c r="W26094" s="25"/>
      <c r="X26094" s="25"/>
    </row>
    <row r="26095" spans="23:24" x14ac:dyDescent="0.2">
      <c r="W26095" s="25"/>
      <c r="X26095" s="25"/>
    </row>
    <row r="26096" spans="23:24" x14ac:dyDescent="0.2">
      <c r="W26096" s="25"/>
      <c r="X26096" s="25"/>
    </row>
    <row r="26097" spans="23:24" x14ac:dyDescent="0.2">
      <c r="W26097" s="25"/>
      <c r="X26097" s="25"/>
    </row>
    <row r="26098" spans="23:24" x14ac:dyDescent="0.2">
      <c r="W26098" s="25"/>
      <c r="X26098" s="25"/>
    </row>
    <row r="26099" spans="23:24" x14ac:dyDescent="0.2">
      <c r="W26099" s="25"/>
      <c r="X26099" s="25"/>
    </row>
    <row r="26100" spans="23:24" x14ac:dyDescent="0.2">
      <c r="W26100" s="25"/>
      <c r="X26100" s="25"/>
    </row>
    <row r="26101" spans="23:24" x14ac:dyDescent="0.2">
      <c r="W26101" s="25"/>
      <c r="X26101" s="25"/>
    </row>
    <row r="26102" spans="23:24" x14ac:dyDescent="0.2">
      <c r="W26102" s="25"/>
      <c r="X26102" s="25"/>
    </row>
    <row r="26103" spans="23:24" x14ac:dyDescent="0.2">
      <c r="W26103" s="25"/>
      <c r="X26103" s="25"/>
    </row>
    <row r="26104" spans="23:24" x14ac:dyDescent="0.2">
      <c r="W26104" s="25"/>
      <c r="X26104" s="25"/>
    </row>
    <row r="26105" spans="23:24" x14ac:dyDescent="0.2">
      <c r="W26105" s="25"/>
      <c r="X26105" s="25"/>
    </row>
    <row r="26106" spans="23:24" x14ac:dyDescent="0.2">
      <c r="W26106" s="25"/>
      <c r="X26106" s="25"/>
    </row>
    <row r="26107" spans="23:24" x14ac:dyDescent="0.2">
      <c r="W26107" s="25"/>
      <c r="X26107" s="25"/>
    </row>
    <row r="26108" spans="23:24" x14ac:dyDescent="0.2">
      <c r="W26108" s="25"/>
      <c r="X26108" s="25"/>
    </row>
    <row r="26109" spans="23:24" x14ac:dyDescent="0.2">
      <c r="W26109" s="25"/>
      <c r="X26109" s="25"/>
    </row>
    <row r="26110" spans="23:24" x14ac:dyDescent="0.2">
      <c r="W26110" s="25"/>
      <c r="X26110" s="25"/>
    </row>
    <row r="26111" spans="23:24" x14ac:dyDescent="0.2">
      <c r="W26111" s="25"/>
      <c r="X26111" s="25"/>
    </row>
    <row r="26112" spans="23:24" x14ac:dyDescent="0.2">
      <c r="W26112" s="25"/>
      <c r="X26112" s="25"/>
    </row>
    <row r="26113" spans="23:24" x14ac:dyDescent="0.2">
      <c r="W26113" s="25"/>
      <c r="X26113" s="25"/>
    </row>
    <row r="26114" spans="23:24" x14ac:dyDescent="0.2">
      <c r="W26114" s="25"/>
      <c r="X26114" s="25"/>
    </row>
    <row r="26115" spans="23:24" x14ac:dyDescent="0.2">
      <c r="W26115" s="25"/>
      <c r="X26115" s="25"/>
    </row>
    <row r="26116" spans="23:24" x14ac:dyDescent="0.2">
      <c r="W26116" s="25"/>
      <c r="X26116" s="25"/>
    </row>
    <row r="26117" spans="23:24" x14ac:dyDescent="0.2">
      <c r="W26117" s="25"/>
      <c r="X26117" s="25"/>
    </row>
    <row r="26118" spans="23:24" x14ac:dyDescent="0.2">
      <c r="W26118" s="25"/>
      <c r="X26118" s="25"/>
    </row>
    <row r="26119" spans="23:24" x14ac:dyDescent="0.2">
      <c r="W26119" s="25"/>
      <c r="X26119" s="25"/>
    </row>
    <row r="26120" spans="23:24" x14ac:dyDescent="0.2">
      <c r="W26120" s="25"/>
      <c r="X26120" s="25"/>
    </row>
    <row r="26121" spans="23:24" x14ac:dyDescent="0.2">
      <c r="W26121" s="25"/>
      <c r="X26121" s="25"/>
    </row>
    <row r="26122" spans="23:24" x14ac:dyDescent="0.2">
      <c r="W26122" s="25"/>
      <c r="X26122" s="25"/>
    </row>
    <row r="26123" spans="23:24" x14ac:dyDescent="0.2">
      <c r="W26123" s="25"/>
      <c r="X26123" s="25"/>
    </row>
    <row r="26124" spans="23:24" x14ac:dyDescent="0.2">
      <c r="W26124" s="25"/>
      <c r="X26124" s="25"/>
    </row>
    <row r="26125" spans="23:24" x14ac:dyDescent="0.2">
      <c r="W26125" s="25"/>
      <c r="X26125" s="25"/>
    </row>
    <row r="26126" spans="23:24" x14ac:dyDescent="0.2">
      <c r="W26126" s="25"/>
      <c r="X26126" s="25"/>
    </row>
    <row r="26127" spans="23:24" x14ac:dyDescent="0.2">
      <c r="W26127" s="25"/>
      <c r="X26127" s="25"/>
    </row>
    <row r="26128" spans="23:24" x14ac:dyDescent="0.2">
      <c r="W26128" s="25"/>
      <c r="X26128" s="25"/>
    </row>
    <row r="26129" spans="23:24" x14ac:dyDescent="0.2">
      <c r="W26129" s="25"/>
      <c r="X26129" s="25"/>
    </row>
    <row r="26130" spans="23:24" x14ac:dyDescent="0.2">
      <c r="W26130" s="25"/>
      <c r="X26130" s="25"/>
    </row>
    <row r="26131" spans="23:24" x14ac:dyDescent="0.2">
      <c r="W26131" s="25"/>
      <c r="X26131" s="25"/>
    </row>
    <row r="26132" spans="23:24" x14ac:dyDescent="0.2">
      <c r="W26132" s="25"/>
      <c r="X26132" s="25"/>
    </row>
    <row r="26133" spans="23:24" x14ac:dyDescent="0.2">
      <c r="W26133" s="25"/>
      <c r="X26133" s="25"/>
    </row>
    <row r="26134" spans="23:24" x14ac:dyDescent="0.2">
      <c r="W26134" s="25"/>
      <c r="X26134" s="25"/>
    </row>
    <row r="26135" spans="23:24" x14ac:dyDescent="0.2">
      <c r="W26135" s="25"/>
      <c r="X26135" s="25"/>
    </row>
    <row r="26136" spans="23:24" x14ac:dyDescent="0.2">
      <c r="W26136" s="25"/>
      <c r="X26136" s="25"/>
    </row>
    <row r="26137" spans="23:24" x14ac:dyDescent="0.2">
      <c r="W26137" s="25"/>
      <c r="X26137" s="25"/>
    </row>
    <row r="26138" spans="23:24" x14ac:dyDescent="0.2">
      <c r="W26138" s="25"/>
      <c r="X26138" s="25"/>
    </row>
    <row r="26139" spans="23:24" x14ac:dyDescent="0.2">
      <c r="W26139" s="25"/>
      <c r="X26139" s="25"/>
    </row>
    <row r="26140" spans="23:24" x14ac:dyDescent="0.2">
      <c r="W26140" s="25"/>
      <c r="X26140" s="25"/>
    </row>
    <row r="26141" spans="23:24" x14ac:dyDescent="0.2">
      <c r="W26141" s="25"/>
      <c r="X26141" s="25"/>
    </row>
    <row r="26142" spans="23:24" x14ac:dyDescent="0.2">
      <c r="W26142" s="25"/>
      <c r="X26142" s="25"/>
    </row>
    <row r="26143" spans="23:24" x14ac:dyDescent="0.2">
      <c r="W26143" s="25"/>
      <c r="X26143" s="25"/>
    </row>
    <row r="26144" spans="23:24" x14ac:dyDescent="0.2">
      <c r="W26144" s="25"/>
      <c r="X26144" s="25"/>
    </row>
    <row r="26145" spans="23:24" x14ac:dyDescent="0.2">
      <c r="W26145" s="25"/>
      <c r="X26145" s="25"/>
    </row>
    <row r="26146" spans="23:24" x14ac:dyDescent="0.2">
      <c r="W26146" s="25"/>
      <c r="X26146" s="25"/>
    </row>
    <row r="26147" spans="23:24" x14ac:dyDescent="0.2">
      <c r="W26147" s="25"/>
      <c r="X26147" s="25"/>
    </row>
    <row r="26148" spans="23:24" x14ac:dyDescent="0.2">
      <c r="W26148" s="25"/>
      <c r="X26148" s="25"/>
    </row>
    <row r="26149" spans="23:24" x14ac:dyDescent="0.2">
      <c r="W26149" s="25"/>
      <c r="X26149" s="25"/>
    </row>
    <row r="26150" spans="23:24" x14ac:dyDescent="0.2">
      <c r="W26150" s="25"/>
      <c r="X26150" s="25"/>
    </row>
    <row r="26151" spans="23:24" x14ac:dyDescent="0.2">
      <c r="W26151" s="25"/>
      <c r="X26151" s="25"/>
    </row>
    <row r="26152" spans="23:24" x14ac:dyDescent="0.2">
      <c r="W26152" s="25"/>
      <c r="X26152" s="25"/>
    </row>
    <row r="26153" spans="23:24" x14ac:dyDescent="0.2">
      <c r="W26153" s="25"/>
      <c r="X26153" s="25"/>
    </row>
    <row r="26154" spans="23:24" x14ac:dyDescent="0.2">
      <c r="W26154" s="25"/>
      <c r="X26154" s="25"/>
    </row>
    <row r="26155" spans="23:24" x14ac:dyDescent="0.2">
      <c r="W26155" s="25"/>
      <c r="X26155" s="25"/>
    </row>
    <row r="26156" spans="23:24" x14ac:dyDescent="0.2">
      <c r="W26156" s="25"/>
      <c r="X26156" s="25"/>
    </row>
    <row r="26157" spans="23:24" x14ac:dyDescent="0.2">
      <c r="W26157" s="25"/>
      <c r="X26157" s="25"/>
    </row>
    <row r="26158" spans="23:24" x14ac:dyDescent="0.2">
      <c r="W26158" s="25"/>
      <c r="X26158" s="25"/>
    </row>
    <row r="26159" spans="23:24" x14ac:dyDescent="0.2">
      <c r="W26159" s="25"/>
      <c r="X26159" s="25"/>
    </row>
    <row r="26160" spans="23:24" x14ac:dyDescent="0.2">
      <c r="W26160" s="25"/>
      <c r="X26160" s="25"/>
    </row>
    <row r="26161" spans="23:24" x14ac:dyDescent="0.2">
      <c r="W26161" s="25"/>
      <c r="X26161" s="25"/>
    </row>
    <row r="26162" spans="23:24" x14ac:dyDescent="0.2">
      <c r="W26162" s="25"/>
      <c r="X26162" s="25"/>
    </row>
    <row r="26163" spans="23:24" x14ac:dyDescent="0.2">
      <c r="W26163" s="25"/>
      <c r="X26163" s="25"/>
    </row>
    <row r="26164" spans="23:24" x14ac:dyDescent="0.2">
      <c r="W26164" s="25"/>
      <c r="X26164" s="25"/>
    </row>
    <row r="26165" spans="23:24" x14ac:dyDescent="0.2">
      <c r="W26165" s="25"/>
      <c r="X26165" s="25"/>
    </row>
    <row r="26166" spans="23:24" x14ac:dyDescent="0.2">
      <c r="W26166" s="25"/>
      <c r="X26166" s="25"/>
    </row>
    <row r="26167" spans="23:24" x14ac:dyDescent="0.2">
      <c r="W26167" s="25"/>
      <c r="X26167" s="25"/>
    </row>
    <row r="26168" spans="23:24" x14ac:dyDescent="0.2">
      <c r="W26168" s="25"/>
      <c r="X26168" s="25"/>
    </row>
    <row r="26169" spans="23:24" x14ac:dyDescent="0.2">
      <c r="W26169" s="25"/>
      <c r="X26169" s="25"/>
    </row>
    <row r="26170" spans="23:24" x14ac:dyDescent="0.2">
      <c r="W26170" s="25"/>
      <c r="X26170" s="25"/>
    </row>
    <row r="26171" spans="23:24" x14ac:dyDescent="0.2">
      <c r="W26171" s="25"/>
      <c r="X26171" s="25"/>
    </row>
    <row r="26172" spans="23:24" x14ac:dyDescent="0.2">
      <c r="W26172" s="25"/>
      <c r="X26172" s="25"/>
    </row>
    <row r="26173" spans="23:24" x14ac:dyDescent="0.2">
      <c r="W26173" s="25"/>
      <c r="X26173" s="25"/>
    </row>
    <row r="26174" spans="23:24" x14ac:dyDescent="0.2">
      <c r="W26174" s="25"/>
      <c r="X26174" s="25"/>
    </row>
    <row r="26175" spans="23:24" x14ac:dyDescent="0.2">
      <c r="W26175" s="25"/>
      <c r="X26175" s="25"/>
    </row>
    <row r="26176" spans="23:24" x14ac:dyDescent="0.2">
      <c r="W26176" s="25"/>
      <c r="X26176" s="25"/>
    </row>
    <row r="26177" spans="23:24" x14ac:dyDescent="0.2">
      <c r="W26177" s="25"/>
      <c r="X26177" s="25"/>
    </row>
    <row r="26178" spans="23:24" x14ac:dyDescent="0.2">
      <c r="W26178" s="25"/>
      <c r="X26178" s="25"/>
    </row>
    <row r="26179" spans="23:24" x14ac:dyDescent="0.2">
      <c r="W26179" s="25"/>
      <c r="X26179" s="25"/>
    </row>
    <row r="26180" spans="23:24" x14ac:dyDescent="0.2">
      <c r="W26180" s="25"/>
      <c r="X26180" s="25"/>
    </row>
    <row r="26181" spans="23:24" x14ac:dyDescent="0.2">
      <c r="W26181" s="25"/>
      <c r="X26181" s="25"/>
    </row>
    <row r="26182" spans="23:24" x14ac:dyDescent="0.2">
      <c r="W26182" s="25"/>
      <c r="X26182" s="25"/>
    </row>
    <row r="26183" spans="23:24" x14ac:dyDescent="0.2">
      <c r="W26183" s="25"/>
      <c r="X26183" s="25"/>
    </row>
    <row r="26184" spans="23:24" x14ac:dyDescent="0.2">
      <c r="W26184" s="25"/>
      <c r="X26184" s="25"/>
    </row>
    <row r="26185" spans="23:24" x14ac:dyDescent="0.2">
      <c r="W26185" s="25"/>
      <c r="X26185" s="25"/>
    </row>
    <row r="26186" spans="23:24" x14ac:dyDescent="0.2">
      <c r="W26186" s="25"/>
      <c r="X26186" s="25"/>
    </row>
    <row r="26187" spans="23:24" x14ac:dyDescent="0.2">
      <c r="W26187" s="25"/>
      <c r="X26187" s="25"/>
    </row>
    <row r="26188" spans="23:24" x14ac:dyDescent="0.2">
      <c r="W26188" s="25"/>
      <c r="X26188" s="25"/>
    </row>
    <row r="26189" spans="23:24" x14ac:dyDescent="0.2">
      <c r="W26189" s="25"/>
      <c r="X26189" s="25"/>
    </row>
    <row r="26190" spans="23:24" x14ac:dyDescent="0.2">
      <c r="W26190" s="25"/>
      <c r="X26190" s="25"/>
    </row>
    <row r="26191" spans="23:24" x14ac:dyDescent="0.2">
      <c r="W26191" s="25"/>
      <c r="X26191" s="25"/>
    </row>
    <row r="26192" spans="23:24" x14ac:dyDescent="0.2">
      <c r="W26192" s="25"/>
      <c r="X26192" s="25"/>
    </row>
    <row r="26193" spans="23:24" x14ac:dyDescent="0.2">
      <c r="W26193" s="25"/>
      <c r="X26193" s="25"/>
    </row>
    <row r="26194" spans="23:24" x14ac:dyDescent="0.2">
      <c r="W26194" s="25"/>
      <c r="X26194" s="25"/>
    </row>
    <row r="26195" spans="23:24" x14ac:dyDescent="0.2">
      <c r="W26195" s="25"/>
      <c r="X26195" s="25"/>
    </row>
    <row r="26196" spans="23:24" x14ac:dyDescent="0.2">
      <c r="W26196" s="25"/>
      <c r="X26196" s="25"/>
    </row>
    <row r="26197" spans="23:24" x14ac:dyDescent="0.2">
      <c r="W26197" s="25"/>
      <c r="X26197" s="25"/>
    </row>
    <row r="26198" spans="23:24" x14ac:dyDescent="0.2">
      <c r="W26198" s="25"/>
      <c r="X26198" s="25"/>
    </row>
    <row r="26199" spans="23:24" x14ac:dyDescent="0.2">
      <c r="W26199" s="25"/>
      <c r="X26199" s="25"/>
    </row>
    <row r="26200" spans="23:24" x14ac:dyDescent="0.2">
      <c r="W26200" s="25"/>
      <c r="X26200" s="25"/>
    </row>
    <row r="26201" spans="23:24" x14ac:dyDescent="0.2">
      <c r="W26201" s="25"/>
      <c r="X26201" s="25"/>
    </row>
    <row r="26202" spans="23:24" x14ac:dyDescent="0.2">
      <c r="W26202" s="25"/>
      <c r="X26202" s="25"/>
    </row>
    <row r="26203" spans="23:24" x14ac:dyDescent="0.2">
      <c r="W26203" s="25"/>
      <c r="X26203" s="25"/>
    </row>
    <row r="26204" spans="23:24" x14ac:dyDescent="0.2">
      <c r="W26204" s="25"/>
      <c r="X26204" s="25"/>
    </row>
    <row r="26205" spans="23:24" x14ac:dyDescent="0.2">
      <c r="W26205" s="25"/>
      <c r="X26205" s="25"/>
    </row>
    <row r="26206" spans="23:24" x14ac:dyDescent="0.2">
      <c r="W26206" s="25"/>
      <c r="X26206" s="25"/>
    </row>
    <row r="26207" spans="23:24" x14ac:dyDescent="0.2">
      <c r="W26207" s="25"/>
      <c r="X26207" s="25"/>
    </row>
    <row r="26208" spans="23:24" x14ac:dyDescent="0.2">
      <c r="W26208" s="25"/>
      <c r="X26208" s="25"/>
    </row>
    <row r="26209" spans="23:24" x14ac:dyDescent="0.2">
      <c r="W26209" s="25"/>
      <c r="X26209" s="25"/>
    </row>
    <row r="26210" spans="23:24" x14ac:dyDescent="0.2">
      <c r="W26210" s="25"/>
      <c r="X26210" s="25"/>
    </row>
    <row r="26211" spans="23:24" x14ac:dyDescent="0.2">
      <c r="W26211" s="25"/>
      <c r="X26211" s="25"/>
    </row>
    <row r="26212" spans="23:24" x14ac:dyDescent="0.2">
      <c r="W26212" s="25"/>
      <c r="X26212" s="25"/>
    </row>
    <row r="26213" spans="23:24" x14ac:dyDescent="0.2">
      <c r="W26213" s="25"/>
      <c r="X26213" s="25"/>
    </row>
    <row r="26214" spans="23:24" x14ac:dyDescent="0.2">
      <c r="W26214" s="25"/>
      <c r="X26214" s="25"/>
    </row>
    <row r="26215" spans="23:24" x14ac:dyDescent="0.2">
      <c r="W26215" s="25"/>
      <c r="X26215" s="25"/>
    </row>
    <row r="26216" spans="23:24" x14ac:dyDescent="0.2">
      <c r="W26216" s="25"/>
      <c r="X26216" s="25"/>
    </row>
    <row r="26217" spans="23:24" x14ac:dyDescent="0.2">
      <c r="W26217" s="25"/>
      <c r="X26217" s="25"/>
    </row>
    <row r="26218" spans="23:24" x14ac:dyDescent="0.2">
      <c r="W26218" s="25"/>
      <c r="X26218" s="25"/>
    </row>
    <row r="26219" spans="23:24" x14ac:dyDescent="0.2">
      <c r="W26219" s="25"/>
      <c r="X26219" s="25"/>
    </row>
    <row r="26220" spans="23:24" x14ac:dyDescent="0.2">
      <c r="W26220" s="25"/>
      <c r="X26220" s="25"/>
    </row>
    <row r="26221" spans="23:24" x14ac:dyDescent="0.2">
      <c r="W26221" s="25"/>
      <c r="X26221" s="25"/>
    </row>
    <row r="26222" spans="23:24" x14ac:dyDescent="0.2">
      <c r="W26222" s="25"/>
      <c r="X26222" s="25"/>
    </row>
    <row r="26223" spans="23:24" x14ac:dyDescent="0.2">
      <c r="W26223" s="25"/>
      <c r="X26223" s="25"/>
    </row>
    <row r="26224" spans="23:24" x14ac:dyDescent="0.2">
      <c r="W26224" s="25"/>
      <c r="X26224" s="25"/>
    </row>
    <row r="26225" spans="23:24" x14ac:dyDescent="0.2">
      <c r="W26225" s="25"/>
      <c r="X26225" s="25"/>
    </row>
    <row r="26226" spans="23:24" x14ac:dyDescent="0.2">
      <c r="W26226" s="25"/>
      <c r="X26226" s="25"/>
    </row>
    <row r="26227" spans="23:24" x14ac:dyDescent="0.2">
      <c r="W26227" s="25"/>
      <c r="X26227" s="25"/>
    </row>
    <row r="26228" spans="23:24" x14ac:dyDescent="0.2">
      <c r="W26228" s="25"/>
      <c r="X26228" s="25"/>
    </row>
    <row r="26229" spans="23:24" x14ac:dyDescent="0.2">
      <c r="W26229" s="25"/>
      <c r="X26229" s="25"/>
    </row>
    <row r="26230" spans="23:24" x14ac:dyDescent="0.2">
      <c r="W26230" s="25"/>
      <c r="X26230" s="25"/>
    </row>
    <row r="26231" spans="23:24" x14ac:dyDescent="0.2">
      <c r="W26231" s="25"/>
      <c r="X26231" s="25"/>
    </row>
    <row r="26232" spans="23:24" x14ac:dyDescent="0.2">
      <c r="W26232" s="25"/>
      <c r="X26232" s="25"/>
    </row>
    <row r="26233" spans="23:24" x14ac:dyDescent="0.2">
      <c r="W26233" s="25"/>
      <c r="X26233" s="25"/>
    </row>
    <row r="26234" spans="23:24" x14ac:dyDescent="0.2">
      <c r="W26234" s="25"/>
      <c r="X26234" s="25"/>
    </row>
    <row r="26235" spans="23:24" x14ac:dyDescent="0.2">
      <c r="W26235" s="25"/>
      <c r="X26235" s="25"/>
    </row>
    <row r="26236" spans="23:24" x14ac:dyDescent="0.2">
      <c r="W26236" s="25"/>
      <c r="X26236" s="25"/>
    </row>
    <row r="26237" spans="23:24" x14ac:dyDescent="0.2">
      <c r="W26237" s="25"/>
      <c r="X26237" s="25"/>
    </row>
    <row r="26238" spans="23:24" x14ac:dyDescent="0.2">
      <c r="W26238" s="25"/>
      <c r="X26238" s="25"/>
    </row>
    <row r="26239" spans="23:24" x14ac:dyDescent="0.2">
      <c r="W26239" s="25"/>
      <c r="X26239" s="25"/>
    </row>
    <row r="26240" spans="23:24" x14ac:dyDescent="0.2">
      <c r="W26240" s="25"/>
      <c r="X26240" s="25"/>
    </row>
    <row r="26241" spans="23:24" x14ac:dyDescent="0.2">
      <c r="W26241" s="25"/>
      <c r="X26241" s="25"/>
    </row>
    <row r="26242" spans="23:24" x14ac:dyDescent="0.2">
      <c r="W26242" s="25"/>
      <c r="X26242" s="25"/>
    </row>
    <row r="26243" spans="23:24" x14ac:dyDescent="0.2">
      <c r="W26243" s="25"/>
      <c r="X26243" s="25"/>
    </row>
    <row r="26244" spans="23:24" x14ac:dyDescent="0.2">
      <c r="W26244" s="25"/>
      <c r="X26244" s="25"/>
    </row>
    <row r="26245" spans="23:24" x14ac:dyDescent="0.2">
      <c r="W26245" s="25"/>
      <c r="X26245" s="25"/>
    </row>
    <row r="26246" spans="23:24" x14ac:dyDescent="0.2">
      <c r="W26246" s="25"/>
      <c r="X26246" s="25"/>
    </row>
    <row r="26247" spans="23:24" x14ac:dyDescent="0.2">
      <c r="W26247" s="25"/>
      <c r="X26247" s="25"/>
    </row>
    <row r="26248" spans="23:24" x14ac:dyDescent="0.2">
      <c r="W26248" s="25"/>
      <c r="X26248" s="25"/>
    </row>
    <row r="26249" spans="23:24" x14ac:dyDescent="0.2">
      <c r="W26249" s="25"/>
      <c r="X26249" s="25"/>
    </row>
    <row r="26250" spans="23:24" x14ac:dyDescent="0.2">
      <c r="W26250" s="25"/>
      <c r="X26250" s="25"/>
    </row>
    <row r="26251" spans="23:24" x14ac:dyDescent="0.2">
      <c r="W26251" s="25"/>
      <c r="X26251" s="25"/>
    </row>
    <row r="26252" spans="23:24" x14ac:dyDescent="0.2">
      <c r="W26252" s="25"/>
      <c r="X26252" s="25"/>
    </row>
    <row r="26253" spans="23:24" x14ac:dyDescent="0.2">
      <c r="W26253" s="25"/>
      <c r="X26253" s="25"/>
    </row>
    <row r="26254" spans="23:24" x14ac:dyDescent="0.2">
      <c r="W26254" s="25"/>
      <c r="X26254" s="25"/>
    </row>
    <row r="26255" spans="23:24" x14ac:dyDescent="0.2">
      <c r="W26255" s="25"/>
      <c r="X26255" s="25"/>
    </row>
    <row r="26256" spans="23:24" x14ac:dyDescent="0.2">
      <c r="W26256" s="25"/>
      <c r="X26256" s="25"/>
    </row>
    <row r="26257" spans="23:24" x14ac:dyDescent="0.2">
      <c r="W26257" s="25"/>
      <c r="X26257" s="25"/>
    </row>
    <row r="26258" spans="23:24" x14ac:dyDescent="0.2">
      <c r="W26258" s="25"/>
      <c r="X26258" s="25"/>
    </row>
    <row r="26259" spans="23:24" x14ac:dyDescent="0.2">
      <c r="W26259" s="25"/>
      <c r="X26259" s="25"/>
    </row>
    <row r="26260" spans="23:24" x14ac:dyDescent="0.2">
      <c r="W26260" s="25"/>
      <c r="X26260" s="25"/>
    </row>
    <row r="26261" spans="23:24" x14ac:dyDescent="0.2">
      <c r="W26261" s="25"/>
      <c r="X26261" s="25"/>
    </row>
    <row r="26262" spans="23:24" x14ac:dyDescent="0.2">
      <c r="W26262" s="25"/>
      <c r="X26262" s="25"/>
    </row>
    <row r="26263" spans="23:24" x14ac:dyDescent="0.2">
      <c r="W26263" s="25"/>
      <c r="X26263" s="25"/>
    </row>
    <row r="26264" spans="23:24" x14ac:dyDescent="0.2">
      <c r="W26264" s="25"/>
      <c r="X26264" s="25"/>
    </row>
    <row r="26265" spans="23:24" x14ac:dyDescent="0.2">
      <c r="W26265" s="25"/>
      <c r="X26265" s="25"/>
    </row>
    <row r="26266" spans="23:24" x14ac:dyDescent="0.2">
      <c r="W26266" s="25"/>
      <c r="X26266" s="25"/>
    </row>
    <row r="26267" spans="23:24" x14ac:dyDescent="0.2">
      <c r="W26267" s="25"/>
      <c r="X26267" s="25"/>
    </row>
    <row r="26268" spans="23:24" x14ac:dyDescent="0.2">
      <c r="W26268" s="25"/>
      <c r="X26268" s="25"/>
    </row>
    <row r="26269" spans="23:24" x14ac:dyDescent="0.2">
      <c r="W26269" s="25"/>
      <c r="X26269" s="25"/>
    </row>
    <row r="26270" spans="23:24" x14ac:dyDescent="0.2">
      <c r="W26270" s="25"/>
      <c r="X26270" s="25"/>
    </row>
    <row r="26271" spans="23:24" x14ac:dyDescent="0.2">
      <c r="W26271" s="25"/>
      <c r="X26271" s="25"/>
    </row>
    <row r="26272" spans="23:24" x14ac:dyDescent="0.2">
      <c r="W26272" s="25"/>
      <c r="X26272" s="25"/>
    </row>
    <row r="26273" spans="23:24" x14ac:dyDescent="0.2">
      <c r="W26273" s="25"/>
      <c r="X26273" s="25"/>
    </row>
    <row r="26274" spans="23:24" x14ac:dyDescent="0.2">
      <c r="W26274" s="25"/>
      <c r="X26274" s="25"/>
    </row>
    <row r="26275" spans="23:24" x14ac:dyDescent="0.2">
      <c r="W26275" s="25"/>
      <c r="X26275" s="25"/>
    </row>
    <row r="26276" spans="23:24" x14ac:dyDescent="0.2">
      <c r="W26276" s="25"/>
      <c r="X26276" s="25"/>
    </row>
    <row r="26277" spans="23:24" x14ac:dyDescent="0.2">
      <c r="W26277" s="25"/>
      <c r="X26277" s="25"/>
    </row>
    <row r="26278" spans="23:24" x14ac:dyDescent="0.2">
      <c r="W26278" s="25"/>
      <c r="X26278" s="25"/>
    </row>
    <row r="26279" spans="23:24" x14ac:dyDescent="0.2">
      <c r="W26279" s="25"/>
      <c r="X26279" s="25"/>
    </row>
    <row r="26280" spans="23:24" x14ac:dyDescent="0.2">
      <c r="W26280" s="25"/>
      <c r="X26280" s="25"/>
    </row>
    <row r="26281" spans="23:24" x14ac:dyDescent="0.2">
      <c r="W26281" s="25"/>
      <c r="X26281" s="25"/>
    </row>
    <row r="26282" spans="23:24" x14ac:dyDescent="0.2">
      <c r="W26282" s="25"/>
      <c r="X26282" s="25"/>
    </row>
    <row r="26283" spans="23:24" x14ac:dyDescent="0.2">
      <c r="W26283" s="25"/>
      <c r="X26283" s="25"/>
    </row>
    <row r="26284" spans="23:24" x14ac:dyDescent="0.2">
      <c r="W26284" s="25"/>
      <c r="X26284" s="25"/>
    </row>
    <row r="26285" spans="23:24" x14ac:dyDescent="0.2">
      <c r="W26285" s="25"/>
      <c r="X26285" s="25"/>
    </row>
    <row r="26286" spans="23:24" x14ac:dyDescent="0.2">
      <c r="W26286" s="25"/>
      <c r="X26286" s="25"/>
    </row>
    <row r="26287" spans="23:24" x14ac:dyDescent="0.2">
      <c r="W26287" s="25"/>
      <c r="X26287" s="25"/>
    </row>
    <row r="26288" spans="23:24" x14ac:dyDescent="0.2">
      <c r="W26288" s="25"/>
      <c r="X26288" s="25"/>
    </row>
    <row r="26289" spans="23:24" x14ac:dyDescent="0.2">
      <c r="W26289" s="25"/>
      <c r="X26289" s="25"/>
    </row>
    <row r="26290" spans="23:24" x14ac:dyDescent="0.2">
      <c r="W26290" s="25"/>
      <c r="X26290" s="25"/>
    </row>
    <row r="26291" spans="23:24" x14ac:dyDescent="0.2">
      <c r="W26291" s="25"/>
      <c r="X26291" s="25"/>
    </row>
    <row r="26292" spans="23:24" x14ac:dyDescent="0.2">
      <c r="W26292" s="25"/>
      <c r="X26292" s="25"/>
    </row>
    <row r="26293" spans="23:24" x14ac:dyDescent="0.2">
      <c r="W26293" s="25"/>
      <c r="X26293" s="25"/>
    </row>
    <row r="26294" spans="23:24" x14ac:dyDescent="0.2">
      <c r="W26294" s="25"/>
      <c r="X26294" s="25"/>
    </row>
    <row r="26295" spans="23:24" x14ac:dyDescent="0.2">
      <c r="W26295" s="25"/>
      <c r="X26295" s="25"/>
    </row>
    <row r="26296" spans="23:24" x14ac:dyDescent="0.2">
      <c r="W26296" s="25"/>
      <c r="X26296" s="25"/>
    </row>
    <row r="26297" spans="23:24" x14ac:dyDescent="0.2">
      <c r="W26297" s="25"/>
      <c r="X26297" s="25"/>
    </row>
    <row r="26298" spans="23:24" x14ac:dyDescent="0.2">
      <c r="W26298" s="25"/>
      <c r="X26298" s="25"/>
    </row>
    <row r="26299" spans="23:24" x14ac:dyDescent="0.2">
      <c r="W26299" s="25"/>
      <c r="X26299" s="25"/>
    </row>
    <row r="26300" spans="23:24" x14ac:dyDescent="0.2">
      <c r="W26300" s="25"/>
      <c r="X26300" s="25"/>
    </row>
    <row r="26301" spans="23:24" x14ac:dyDescent="0.2">
      <c r="W26301" s="25"/>
      <c r="X26301" s="25"/>
    </row>
    <row r="26302" spans="23:24" x14ac:dyDescent="0.2">
      <c r="W26302" s="25"/>
      <c r="X26302" s="25"/>
    </row>
    <row r="26303" spans="23:24" x14ac:dyDescent="0.2">
      <c r="W26303" s="25"/>
      <c r="X26303" s="25"/>
    </row>
    <row r="26304" spans="23:24" x14ac:dyDescent="0.2">
      <c r="W26304" s="25"/>
      <c r="X26304" s="25"/>
    </row>
    <row r="26305" spans="23:24" x14ac:dyDescent="0.2">
      <c r="W26305" s="25"/>
      <c r="X26305" s="25"/>
    </row>
    <row r="26306" spans="23:24" x14ac:dyDescent="0.2">
      <c r="W26306" s="25"/>
      <c r="X26306" s="25"/>
    </row>
    <row r="26307" spans="23:24" x14ac:dyDescent="0.2">
      <c r="W26307" s="25"/>
      <c r="X26307" s="25"/>
    </row>
    <row r="26308" spans="23:24" x14ac:dyDescent="0.2">
      <c r="W26308" s="25"/>
      <c r="X26308" s="25"/>
    </row>
    <row r="26309" spans="23:24" x14ac:dyDescent="0.2">
      <c r="W26309" s="25"/>
      <c r="X26309" s="25"/>
    </row>
    <row r="26310" spans="23:24" x14ac:dyDescent="0.2">
      <c r="W26310" s="25"/>
      <c r="X26310" s="25"/>
    </row>
    <row r="26311" spans="23:24" x14ac:dyDescent="0.2">
      <c r="W26311" s="25"/>
      <c r="X26311" s="25"/>
    </row>
    <row r="26312" spans="23:24" x14ac:dyDescent="0.2">
      <c r="W26312" s="25"/>
      <c r="X26312" s="25"/>
    </row>
    <row r="26313" spans="23:24" x14ac:dyDescent="0.2">
      <c r="W26313" s="25"/>
      <c r="X26313" s="25"/>
    </row>
    <row r="26314" spans="23:24" x14ac:dyDescent="0.2">
      <c r="W26314" s="25"/>
      <c r="X26314" s="25"/>
    </row>
    <row r="26315" spans="23:24" x14ac:dyDescent="0.2">
      <c r="W26315" s="25"/>
      <c r="X26315" s="25"/>
    </row>
    <row r="26316" spans="23:24" x14ac:dyDescent="0.2">
      <c r="W26316" s="25"/>
      <c r="X26316" s="25"/>
    </row>
    <row r="26317" spans="23:24" x14ac:dyDescent="0.2">
      <c r="W26317" s="25"/>
      <c r="X26317" s="25"/>
    </row>
    <row r="26318" spans="23:24" x14ac:dyDescent="0.2">
      <c r="W26318" s="25"/>
      <c r="X26318" s="25"/>
    </row>
    <row r="26319" spans="23:24" x14ac:dyDescent="0.2">
      <c r="W26319" s="25"/>
      <c r="X26319" s="25"/>
    </row>
    <row r="26320" spans="23:24" x14ac:dyDescent="0.2">
      <c r="W26320" s="25"/>
      <c r="X26320" s="25"/>
    </row>
    <row r="26321" spans="23:24" x14ac:dyDescent="0.2">
      <c r="W26321" s="25"/>
      <c r="X26321" s="25"/>
    </row>
    <row r="26322" spans="23:24" x14ac:dyDescent="0.2">
      <c r="W26322" s="25"/>
      <c r="X26322" s="25"/>
    </row>
    <row r="26323" spans="23:24" x14ac:dyDescent="0.2">
      <c r="W26323" s="25"/>
      <c r="X26323" s="25"/>
    </row>
    <row r="26324" spans="23:24" x14ac:dyDescent="0.2">
      <c r="W26324" s="25"/>
      <c r="X26324" s="25"/>
    </row>
    <row r="26325" spans="23:24" x14ac:dyDescent="0.2">
      <c r="W26325" s="25"/>
      <c r="X26325" s="25"/>
    </row>
    <row r="26326" spans="23:24" x14ac:dyDescent="0.2">
      <c r="W26326" s="25"/>
      <c r="X26326" s="25"/>
    </row>
    <row r="26327" spans="23:24" x14ac:dyDescent="0.2">
      <c r="W26327" s="25"/>
      <c r="X26327" s="25"/>
    </row>
    <row r="26328" spans="23:24" x14ac:dyDescent="0.2">
      <c r="W26328" s="25"/>
      <c r="X26328" s="25"/>
    </row>
    <row r="26329" spans="23:24" x14ac:dyDescent="0.2">
      <c r="W26329" s="25"/>
      <c r="X26329" s="25"/>
    </row>
    <row r="26330" spans="23:24" x14ac:dyDescent="0.2">
      <c r="W26330" s="25"/>
      <c r="X26330" s="25"/>
    </row>
    <row r="26331" spans="23:24" x14ac:dyDescent="0.2">
      <c r="W26331" s="25"/>
      <c r="X26331" s="25"/>
    </row>
    <row r="26332" spans="23:24" x14ac:dyDescent="0.2">
      <c r="W26332" s="25"/>
      <c r="X26332" s="25"/>
    </row>
    <row r="26333" spans="23:24" x14ac:dyDescent="0.2">
      <c r="W26333" s="25"/>
      <c r="X26333" s="25"/>
    </row>
    <row r="26334" spans="23:24" x14ac:dyDescent="0.2">
      <c r="W26334" s="25"/>
      <c r="X26334" s="25"/>
    </row>
    <row r="26335" spans="23:24" x14ac:dyDescent="0.2">
      <c r="W26335" s="25"/>
      <c r="X26335" s="25"/>
    </row>
    <row r="26336" spans="23:24" x14ac:dyDescent="0.2">
      <c r="W26336" s="25"/>
      <c r="X26336" s="25"/>
    </row>
    <row r="26337" spans="23:24" x14ac:dyDescent="0.2">
      <c r="W26337" s="25"/>
      <c r="X26337" s="25"/>
    </row>
    <row r="26338" spans="23:24" x14ac:dyDescent="0.2">
      <c r="W26338" s="25"/>
      <c r="X26338" s="25"/>
    </row>
    <row r="26339" spans="23:24" x14ac:dyDescent="0.2">
      <c r="W26339" s="25"/>
      <c r="X26339" s="25"/>
    </row>
    <row r="26340" spans="23:24" x14ac:dyDescent="0.2">
      <c r="W26340" s="25"/>
      <c r="X26340" s="25"/>
    </row>
    <row r="26341" spans="23:24" x14ac:dyDescent="0.2">
      <c r="W26341" s="25"/>
      <c r="X26341" s="25"/>
    </row>
    <row r="26342" spans="23:24" x14ac:dyDescent="0.2">
      <c r="W26342" s="25"/>
      <c r="X26342" s="25"/>
    </row>
    <row r="26343" spans="23:24" x14ac:dyDescent="0.2">
      <c r="W26343" s="25"/>
      <c r="X26343" s="25"/>
    </row>
    <row r="26344" spans="23:24" x14ac:dyDescent="0.2">
      <c r="W26344" s="25"/>
      <c r="X26344" s="25"/>
    </row>
    <row r="26345" spans="23:24" x14ac:dyDescent="0.2">
      <c r="W26345" s="25"/>
      <c r="X26345" s="25"/>
    </row>
    <row r="26346" spans="23:24" x14ac:dyDescent="0.2">
      <c r="W26346" s="25"/>
      <c r="X26346" s="25"/>
    </row>
    <row r="26347" spans="23:24" x14ac:dyDescent="0.2">
      <c r="W26347" s="25"/>
      <c r="X26347" s="25"/>
    </row>
    <row r="26348" spans="23:24" x14ac:dyDescent="0.2">
      <c r="W26348" s="25"/>
      <c r="X26348" s="25"/>
    </row>
    <row r="26349" spans="23:24" x14ac:dyDescent="0.2">
      <c r="W26349" s="25"/>
      <c r="X26349" s="25"/>
    </row>
    <row r="26350" spans="23:24" x14ac:dyDescent="0.2">
      <c r="W26350" s="25"/>
      <c r="X26350" s="25"/>
    </row>
    <row r="26351" spans="23:24" x14ac:dyDescent="0.2">
      <c r="W26351" s="25"/>
      <c r="X26351" s="25"/>
    </row>
    <row r="26352" spans="23:24" x14ac:dyDescent="0.2">
      <c r="W26352" s="25"/>
      <c r="X26352" s="25"/>
    </row>
    <row r="26353" spans="23:24" x14ac:dyDescent="0.2">
      <c r="W26353" s="25"/>
      <c r="X26353" s="25"/>
    </row>
    <row r="26354" spans="23:24" x14ac:dyDescent="0.2">
      <c r="W26354" s="25"/>
      <c r="X26354" s="25"/>
    </row>
    <row r="26355" spans="23:24" x14ac:dyDescent="0.2">
      <c r="W26355" s="25"/>
      <c r="X26355" s="25"/>
    </row>
    <row r="26356" spans="23:24" x14ac:dyDescent="0.2">
      <c r="W26356" s="25"/>
      <c r="X26356" s="25"/>
    </row>
    <row r="26357" spans="23:24" x14ac:dyDescent="0.2">
      <c r="W26357" s="25"/>
      <c r="X26357" s="25"/>
    </row>
    <row r="26358" spans="23:24" x14ac:dyDescent="0.2">
      <c r="W26358" s="25"/>
      <c r="X26358" s="25"/>
    </row>
    <row r="26359" spans="23:24" x14ac:dyDescent="0.2">
      <c r="W26359" s="25"/>
      <c r="X26359" s="25"/>
    </row>
    <row r="26360" spans="23:24" x14ac:dyDescent="0.2">
      <c r="W26360" s="25"/>
      <c r="X26360" s="25"/>
    </row>
    <row r="26361" spans="23:24" x14ac:dyDescent="0.2">
      <c r="W26361" s="25"/>
      <c r="X26361" s="25"/>
    </row>
    <row r="26362" spans="23:24" x14ac:dyDescent="0.2">
      <c r="W26362" s="25"/>
      <c r="X26362" s="25"/>
    </row>
    <row r="26363" spans="23:24" x14ac:dyDescent="0.2">
      <c r="W26363" s="25"/>
      <c r="X26363" s="25"/>
    </row>
    <row r="26364" spans="23:24" x14ac:dyDescent="0.2">
      <c r="W26364" s="25"/>
      <c r="X26364" s="25"/>
    </row>
    <row r="26365" spans="23:24" x14ac:dyDescent="0.2">
      <c r="W26365" s="25"/>
      <c r="X26365" s="25"/>
    </row>
    <row r="26366" spans="23:24" x14ac:dyDescent="0.2">
      <c r="W26366" s="25"/>
      <c r="X26366" s="25"/>
    </row>
    <row r="26367" spans="23:24" x14ac:dyDescent="0.2">
      <c r="W26367" s="25"/>
      <c r="X26367" s="25"/>
    </row>
    <row r="26368" spans="23:24" x14ac:dyDescent="0.2">
      <c r="W26368" s="25"/>
      <c r="X26368" s="25"/>
    </row>
    <row r="26369" spans="23:24" x14ac:dyDescent="0.2">
      <c r="W26369" s="25"/>
      <c r="X26369" s="25"/>
    </row>
    <row r="26370" spans="23:24" x14ac:dyDescent="0.2">
      <c r="W26370" s="25"/>
      <c r="X26370" s="25"/>
    </row>
    <row r="26371" spans="23:24" x14ac:dyDescent="0.2">
      <c r="W26371" s="25"/>
      <c r="X26371" s="25"/>
    </row>
    <row r="26372" spans="23:24" x14ac:dyDescent="0.2">
      <c r="W26372" s="25"/>
      <c r="X26372" s="25"/>
    </row>
    <row r="26373" spans="23:24" x14ac:dyDescent="0.2">
      <c r="W26373" s="25"/>
      <c r="X26373" s="25"/>
    </row>
    <row r="26374" spans="23:24" x14ac:dyDescent="0.2">
      <c r="W26374" s="25"/>
      <c r="X26374" s="25"/>
    </row>
    <row r="26375" spans="23:24" x14ac:dyDescent="0.2">
      <c r="W26375" s="25"/>
      <c r="X26375" s="25"/>
    </row>
    <row r="26376" spans="23:24" x14ac:dyDescent="0.2">
      <c r="W26376" s="25"/>
      <c r="X26376" s="25"/>
    </row>
    <row r="26377" spans="23:24" x14ac:dyDescent="0.2">
      <c r="W26377" s="25"/>
      <c r="X26377" s="25"/>
    </row>
    <row r="26378" spans="23:24" x14ac:dyDescent="0.2">
      <c r="W26378" s="25"/>
      <c r="X26378" s="25"/>
    </row>
    <row r="26379" spans="23:24" x14ac:dyDescent="0.2">
      <c r="W26379" s="25"/>
      <c r="X26379" s="25"/>
    </row>
    <row r="26380" spans="23:24" x14ac:dyDescent="0.2">
      <c r="W26380" s="25"/>
      <c r="X26380" s="25"/>
    </row>
    <row r="26381" spans="23:24" x14ac:dyDescent="0.2">
      <c r="W26381" s="25"/>
      <c r="X26381" s="25"/>
    </row>
    <row r="26382" spans="23:24" x14ac:dyDescent="0.2">
      <c r="W26382" s="25"/>
      <c r="X26382" s="25"/>
    </row>
    <row r="26383" spans="23:24" x14ac:dyDescent="0.2">
      <c r="W26383" s="25"/>
      <c r="X26383" s="25"/>
    </row>
    <row r="26384" spans="23:24" x14ac:dyDescent="0.2">
      <c r="W26384" s="25"/>
      <c r="X26384" s="25"/>
    </row>
    <row r="26385" spans="23:24" x14ac:dyDescent="0.2">
      <c r="W26385" s="25"/>
      <c r="X26385" s="25"/>
    </row>
    <row r="26386" spans="23:24" x14ac:dyDescent="0.2">
      <c r="W26386" s="25"/>
      <c r="X26386" s="25"/>
    </row>
    <row r="26387" spans="23:24" x14ac:dyDescent="0.2">
      <c r="W26387" s="25"/>
      <c r="X26387" s="25"/>
    </row>
    <row r="26388" spans="23:24" x14ac:dyDescent="0.2">
      <c r="W26388" s="25"/>
      <c r="X26388" s="25"/>
    </row>
    <row r="26389" spans="23:24" x14ac:dyDescent="0.2">
      <c r="W26389" s="25"/>
      <c r="X26389" s="25"/>
    </row>
    <row r="26390" spans="23:24" x14ac:dyDescent="0.2">
      <c r="W26390" s="25"/>
      <c r="X26390" s="25"/>
    </row>
    <row r="26391" spans="23:24" x14ac:dyDescent="0.2">
      <c r="W26391" s="25"/>
      <c r="X26391" s="25"/>
    </row>
    <row r="26392" spans="23:24" x14ac:dyDescent="0.2">
      <c r="W26392" s="25"/>
      <c r="X26392" s="25"/>
    </row>
    <row r="26393" spans="23:24" x14ac:dyDescent="0.2">
      <c r="W26393" s="25"/>
      <c r="X26393" s="25"/>
    </row>
    <row r="26394" spans="23:24" x14ac:dyDescent="0.2">
      <c r="W26394" s="25"/>
      <c r="X26394" s="25"/>
    </row>
    <row r="26395" spans="23:24" x14ac:dyDescent="0.2">
      <c r="W26395" s="25"/>
      <c r="X26395" s="25"/>
    </row>
    <row r="26396" spans="23:24" x14ac:dyDescent="0.2">
      <c r="W26396" s="25"/>
      <c r="X26396" s="25"/>
    </row>
    <row r="26397" spans="23:24" x14ac:dyDescent="0.2">
      <c r="W26397" s="25"/>
      <c r="X26397" s="25"/>
    </row>
    <row r="26398" spans="23:24" x14ac:dyDescent="0.2">
      <c r="W26398" s="25"/>
      <c r="X26398" s="25"/>
    </row>
    <row r="26399" spans="23:24" x14ac:dyDescent="0.2">
      <c r="W26399" s="25"/>
      <c r="X26399" s="25"/>
    </row>
    <row r="26400" spans="23:24" x14ac:dyDescent="0.2">
      <c r="W26400" s="25"/>
      <c r="X26400" s="25"/>
    </row>
    <row r="26401" spans="23:24" x14ac:dyDescent="0.2">
      <c r="W26401" s="25"/>
      <c r="X26401" s="25"/>
    </row>
    <row r="26402" spans="23:24" x14ac:dyDescent="0.2">
      <c r="W26402" s="25"/>
      <c r="X26402" s="25"/>
    </row>
    <row r="26403" spans="23:24" x14ac:dyDescent="0.2">
      <c r="W26403" s="25"/>
      <c r="X26403" s="25"/>
    </row>
    <row r="26404" spans="23:24" x14ac:dyDescent="0.2">
      <c r="W26404" s="25"/>
      <c r="X26404" s="25"/>
    </row>
    <row r="26405" spans="23:24" x14ac:dyDescent="0.2">
      <c r="W26405" s="25"/>
      <c r="X26405" s="25"/>
    </row>
    <row r="26406" spans="23:24" x14ac:dyDescent="0.2">
      <c r="W26406" s="25"/>
      <c r="X26406" s="25"/>
    </row>
    <row r="26407" spans="23:24" x14ac:dyDescent="0.2">
      <c r="W26407" s="25"/>
      <c r="X26407" s="25"/>
    </row>
    <row r="26408" spans="23:24" x14ac:dyDescent="0.2">
      <c r="W26408" s="25"/>
      <c r="X26408" s="25"/>
    </row>
    <row r="26409" spans="23:24" x14ac:dyDescent="0.2">
      <c r="W26409" s="25"/>
      <c r="X26409" s="25"/>
    </row>
    <row r="26410" spans="23:24" x14ac:dyDescent="0.2">
      <c r="W26410" s="25"/>
      <c r="X26410" s="25"/>
    </row>
    <row r="26411" spans="23:24" x14ac:dyDescent="0.2">
      <c r="W26411" s="25"/>
      <c r="X26411" s="25"/>
    </row>
    <row r="26412" spans="23:24" x14ac:dyDescent="0.2">
      <c r="W26412" s="25"/>
      <c r="X26412" s="25"/>
    </row>
    <row r="26413" spans="23:24" x14ac:dyDescent="0.2">
      <c r="W26413" s="25"/>
      <c r="X26413" s="25"/>
    </row>
    <row r="26414" spans="23:24" x14ac:dyDescent="0.2">
      <c r="W26414" s="25"/>
      <c r="X26414" s="25"/>
    </row>
    <row r="26415" spans="23:24" x14ac:dyDescent="0.2">
      <c r="W26415" s="25"/>
      <c r="X26415" s="25"/>
    </row>
    <row r="26416" spans="23:24" x14ac:dyDescent="0.2">
      <c r="W26416" s="25"/>
      <c r="X26416" s="25"/>
    </row>
    <row r="26417" spans="23:24" x14ac:dyDescent="0.2">
      <c r="W26417" s="25"/>
      <c r="X26417" s="25"/>
    </row>
    <row r="26418" spans="23:24" x14ac:dyDescent="0.2">
      <c r="W26418" s="25"/>
      <c r="X26418" s="25"/>
    </row>
    <row r="26419" spans="23:24" x14ac:dyDescent="0.2">
      <c r="W26419" s="25"/>
      <c r="X26419" s="25"/>
    </row>
    <row r="26420" spans="23:24" x14ac:dyDescent="0.2">
      <c r="W26420" s="25"/>
      <c r="X26420" s="25"/>
    </row>
    <row r="26421" spans="23:24" x14ac:dyDescent="0.2">
      <c r="W26421" s="25"/>
      <c r="X26421" s="25"/>
    </row>
    <row r="26422" spans="23:24" x14ac:dyDescent="0.2">
      <c r="W26422" s="25"/>
      <c r="X26422" s="25"/>
    </row>
    <row r="26423" spans="23:24" x14ac:dyDescent="0.2">
      <c r="W26423" s="25"/>
      <c r="X26423" s="25"/>
    </row>
    <row r="26424" spans="23:24" x14ac:dyDescent="0.2">
      <c r="W26424" s="25"/>
      <c r="X26424" s="25"/>
    </row>
    <row r="26425" spans="23:24" x14ac:dyDescent="0.2">
      <c r="W26425" s="25"/>
      <c r="X26425" s="25"/>
    </row>
    <row r="26426" spans="23:24" x14ac:dyDescent="0.2">
      <c r="W26426" s="25"/>
      <c r="X26426" s="25"/>
    </row>
    <row r="26427" spans="23:24" x14ac:dyDescent="0.2">
      <c r="W26427" s="25"/>
      <c r="X26427" s="25"/>
    </row>
    <row r="26428" spans="23:24" x14ac:dyDescent="0.2">
      <c r="W26428" s="25"/>
      <c r="X26428" s="25"/>
    </row>
    <row r="26429" spans="23:24" x14ac:dyDescent="0.2">
      <c r="W26429" s="25"/>
      <c r="X26429" s="25"/>
    </row>
    <row r="26430" spans="23:24" x14ac:dyDescent="0.2">
      <c r="W26430" s="25"/>
      <c r="X26430" s="25"/>
    </row>
    <row r="26431" spans="23:24" x14ac:dyDescent="0.2">
      <c r="W26431" s="25"/>
      <c r="X26431" s="25"/>
    </row>
    <row r="26432" spans="23:24" x14ac:dyDescent="0.2">
      <c r="W26432" s="25"/>
      <c r="X26432" s="25"/>
    </row>
    <row r="26433" spans="23:24" x14ac:dyDescent="0.2">
      <c r="W26433" s="25"/>
      <c r="X26433" s="25"/>
    </row>
    <row r="26434" spans="23:24" x14ac:dyDescent="0.2">
      <c r="W26434" s="25"/>
      <c r="X26434" s="25"/>
    </row>
    <row r="26435" spans="23:24" x14ac:dyDescent="0.2">
      <c r="W26435" s="25"/>
      <c r="X26435" s="25"/>
    </row>
    <row r="26436" spans="23:24" x14ac:dyDescent="0.2">
      <c r="W26436" s="25"/>
      <c r="X26436" s="25"/>
    </row>
    <row r="26437" spans="23:24" x14ac:dyDescent="0.2">
      <c r="W26437" s="25"/>
      <c r="X26437" s="25"/>
    </row>
    <row r="26438" spans="23:24" x14ac:dyDescent="0.2">
      <c r="W26438" s="25"/>
      <c r="X26438" s="25"/>
    </row>
    <row r="26439" spans="23:24" x14ac:dyDescent="0.2">
      <c r="W26439" s="25"/>
      <c r="X26439" s="25"/>
    </row>
    <row r="26440" spans="23:24" x14ac:dyDescent="0.2">
      <c r="W26440" s="25"/>
      <c r="X26440" s="25"/>
    </row>
    <row r="26441" spans="23:24" x14ac:dyDescent="0.2">
      <c r="W26441" s="25"/>
      <c r="X26441" s="25"/>
    </row>
    <row r="26442" spans="23:24" x14ac:dyDescent="0.2">
      <c r="W26442" s="25"/>
      <c r="X26442" s="25"/>
    </row>
    <row r="26443" spans="23:24" x14ac:dyDescent="0.2">
      <c r="W26443" s="25"/>
      <c r="X26443" s="25"/>
    </row>
    <row r="26444" spans="23:24" x14ac:dyDescent="0.2">
      <c r="W26444" s="25"/>
      <c r="X26444" s="25"/>
    </row>
    <row r="26445" spans="23:24" x14ac:dyDescent="0.2">
      <c r="W26445" s="25"/>
      <c r="X26445" s="25"/>
    </row>
    <row r="26446" spans="23:24" x14ac:dyDescent="0.2">
      <c r="W26446" s="25"/>
      <c r="X26446" s="25"/>
    </row>
    <row r="26447" spans="23:24" x14ac:dyDescent="0.2">
      <c r="W26447" s="25"/>
      <c r="X26447" s="25"/>
    </row>
    <row r="26448" spans="23:24" x14ac:dyDescent="0.2">
      <c r="W26448" s="25"/>
      <c r="X26448" s="25"/>
    </row>
    <row r="26449" spans="23:24" x14ac:dyDescent="0.2">
      <c r="W26449" s="25"/>
      <c r="X26449" s="25"/>
    </row>
    <row r="26450" spans="23:24" x14ac:dyDescent="0.2">
      <c r="W26450" s="25"/>
      <c r="X26450" s="25"/>
    </row>
    <row r="26451" spans="23:24" x14ac:dyDescent="0.2">
      <c r="W26451" s="25"/>
      <c r="X26451" s="25"/>
    </row>
    <row r="26452" spans="23:24" x14ac:dyDescent="0.2">
      <c r="W26452" s="25"/>
      <c r="X26452" s="25"/>
    </row>
    <row r="26453" spans="23:24" x14ac:dyDescent="0.2">
      <c r="W26453" s="25"/>
      <c r="X26453" s="25"/>
    </row>
    <row r="26454" spans="23:24" x14ac:dyDescent="0.2">
      <c r="W26454" s="25"/>
      <c r="X26454" s="25"/>
    </row>
    <row r="26455" spans="23:24" x14ac:dyDescent="0.2">
      <c r="W26455" s="25"/>
      <c r="X26455" s="25"/>
    </row>
    <row r="26456" spans="23:24" x14ac:dyDescent="0.2">
      <c r="W26456" s="25"/>
      <c r="X26456" s="25"/>
    </row>
    <row r="26457" spans="23:24" x14ac:dyDescent="0.2">
      <c r="W26457" s="25"/>
      <c r="X26457" s="25"/>
    </row>
    <row r="26458" spans="23:24" x14ac:dyDescent="0.2">
      <c r="W26458" s="25"/>
      <c r="X26458" s="25"/>
    </row>
    <row r="26459" spans="23:24" x14ac:dyDescent="0.2">
      <c r="W26459" s="25"/>
      <c r="X26459" s="25"/>
    </row>
    <row r="26460" spans="23:24" x14ac:dyDescent="0.2">
      <c r="W26460" s="25"/>
      <c r="X26460" s="25"/>
    </row>
    <row r="26461" spans="23:24" x14ac:dyDescent="0.2">
      <c r="W26461" s="25"/>
      <c r="X26461" s="25"/>
    </row>
    <row r="26462" spans="23:24" x14ac:dyDescent="0.2">
      <c r="W26462" s="25"/>
      <c r="X26462" s="25"/>
    </row>
    <row r="26463" spans="23:24" x14ac:dyDescent="0.2">
      <c r="W26463" s="25"/>
      <c r="X26463" s="25"/>
    </row>
    <row r="26464" spans="23:24" x14ac:dyDescent="0.2">
      <c r="W26464" s="25"/>
      <c r="X26464" s="25"/>
    </row>
    <row r="26465" spans="23:24" x14ac:dyDescent="0.2">
      <c r="W26465" s="25"/>
      <c r="X26465" s="25"/>
    </row>
    <row r="26466" spans="23:24" x14ac:dyDescent="0.2">
      <c r="W26466" s="25"/>
      <c r="X26466" s="25"/>
    </row>
    <row r="26467" spans="23:24" x14ac:dyDescent="0.2">
      <c r="W26467" s="25"/>
      <c r="X26467" s="25"/>
    </row>
    <row r="26468" spans="23:24" x14ac:dyDescent="0.2">
      <c r="W26468" s="25"/>
      <c r="X26468" s="25"/>
    </row>
    <row r="26469" spans="23:24" x14ac:dyDescent="0.2">
      <c r="W26469" s="25"/>
      <c r="X26469" s="25"/>
    </row>
    <row r="26470" spans="23:24" x14ac:dyDescent="0.2">
      <c r="W26470" s="25"/>
      <c r="X26470" s="25"/>
    </row>
    <row r="26471" spans="23:24" x14ac:dyDescent="0.2">
      <c r="W26471" s="25"/>
      <c r="X26471" s="25"/>
    </row>
    <row r="26472" spans="23:24" x14ac:dyDescent="0.2">
      <c r="W26472" s="25"/>
      <c r="X26472" s="25"/>
    </row>
    <row r="26473" spans="23:24" x14ac:dyDescent="0.2">
      <c r="W26473" s="25"/>
      <c r="X26473" s="25"/>
    </row>
    <row r="26474" spans="23:24" x14ac:dyDescent="0.2">
      <c r="W26474" s="25"/>
      <c r="X26474" s="25"/>
    </row>
    <row r="26475" spans="23:24" x14ac:dyDescent="0.2">
      <c r="W26475" s="25"/>
      <c r="X26475" s="25"/>
    </row>
    <row r="26476" spans="23:24" x14ac:dyDescent="0.2">
      <c r="W26476" s="25"/>
      <c r="X26476" s="25"/>
    </row>
    <row r="26477" spans="23:24" x14ac:dyDescent="0.2">
      <c r="W26477" s="25"/>
      <c r="X26477" s="25"/>
    </row>
    <row r="26478" spans="23:24" x14ac:dyDescent="0.2">
      <c r="W26478" s="25"/>
      <c r="X26478" s="25"/>
    </row>
    <row r="26479" spans="23:24" x14ac:dyDescent="0.2">
      <c r="W26479" s="25"/>
      <c r="X26479" s="25"/>
    </row>
    <row r="26480" spans="23:24" x14ac:dyDescent="0.2">
      <c r="W26480" s="25"/>
      <c r="X26480" s="25"/>
    </row>
    <row r="26481" spans="23:24" x14ac:dyDescent="0.2">
      <c r="W26481" s="25"/>
      <c r="X26481" s="25"/>
    </row>
    <row r="26482" spans="23:24" x14ac:dyDescent="0.2">
      <c r="W26482" s="25"/>
      <c r="X26482" s="25"/>
    </row>
    <row r="26483" spans="23:24" x14ac:dyDescent="0.2">
      <c r="W26483" s="25"/>
      <c r="X26483" s="25"/>
    </row>
    <row r="26484" spans="23:24" x14ac:dyDescent="0.2">
      <c r="W26484" s="25"/>
      <c r="X26484" s="25"/>
    </row>
    <row r="26485" spans="23:24" x14ac:dyDescent="0.2">
      <c r="W26485" s="25"/>
      <c r="X26485" s="25"/>
    </row>
    <row r="26486" spans="23:24" x14ac:dyDescent="0.2">
      <c r="W26486" s="25"/>
      <c r="X26486" s="25"/>
    </row>
    <row r="26487" spans="23:24" x14ac:dyDescent="0.2">
      <c r="W26487" s="25"/>
      <c r="X26487" s="25"/>
    </row>
    <row r="26488" spans="23:24" x14ac:dyDescent="0.2">
      <c r="W26488" s="25"/>
      <c r="X26488" s="25"/>
    </row>
    <row r="26489" spans="23:24" x14ac:dyDescent="0.2">
      <c r="W26489" s="25"/>
      <c r="X26489" s="25"/>
    </row>
    <row r="26490" spans="23:24" x14ac:dyDescent="0.2">
      <c r="W26490" s="25"/>
      <c r="X26490" s="25"/>
    </row>
    <row r="26491" spans="23:24" x14ac:dyDescent="0.2">
      <c r="W26491" s="25"/>
      <c r="X26491" s="25"/>
    </row>
    <row r="26492" spans="23:24" x14ac:dyDescent="0.2">
      <c r="W26492" s="25"/>
      <c r="X26492" s="25"/>
    </row>
    <row r="26493" spans="23:24" x14ac:dyDescent="0.2">
      <c r="W26493" s="25"/>
      <c r="X26493" s="25"/>
    </row>
    <row r="26494" spans="23:24" x14ac:dyDescent="0.2">
      <c r="W26494" s="25"/>
      <c r="X26494" s="25"/>
    </row>
    <row r="26495" spans="23:24" x14ac:dyDescent="0.2">
      <c r="W26495" s="25"/>
      <c r="X26495" s="25"/>
    </row>
    <row r="26496" spans="23:24" x14ac:dyDescent="0.2">
      <c r="W26496" s="25"/>
      <c r="X26496" s="25"/>
    </row>
    <row r="26497" spans="23:24" x14ac:dyDescent="0.2">
      <c r="W26497" s="25"/>
      <c r="X26497" s="25"/>
    </row>
    <row r="26498" spans="23:24" x14ac:dyDescent="0.2">
      <c r="W26498" s="25"/>
      <c r="X26498" s="25"/>
    </row>
    <row r="26499" spans="23:24" x14ac:dyDescent="0.2">
      <c r="W26499" s="25"/>
      <c r="X26499" s="25"/>
    </row>
    <row r="26500" spans="23:24" x14ac:dyDescent="0.2">
      <c r="W26500" s="25"/>
      <c r="X26500" s="25"/>
    </row>
    <row r="26501" spans="23:24" x14ac:dyDescent="0.2">
      <c r="W26501" s="25"/>
      <c r="X26501" s="25"/>
    </row>
    <row r="26502" spans="23:24" x14ac:dyDescent="0.2">
      <c r="W26502" s="25"/>
      <c r="X26502" s="25"/>
    </row>
    <row r="26503" spans="23:24" x14ac:dyDescent="0.2">
      <c r="W26503" s="25"/>
      <c r="X26503" s="25"/>
    </row>
    <row r="26504" spans="23:24" x14ac:dyDescent="0.2">
      <c r="W26504" s="25"/>
      <c r="X26504" s="25"/>
    </row>
    <row r="26505" spans="23:24" x14ac:dyDescent="0.2">
      <c r="W26505" s="25"/>
      <c r="X26505" s="25"/>
    </row>
    <row r="26506" spans="23:24" x14ac:dyDescent="0.2">
      <c r="W26506" s="25"/>
      <c r="X26506" s="25"/>
    </row>
    <row r="26507" spans="23:24" x14ac:dyDescent="0.2">
      <c r="W26507" s="25"/>
      <c r="X26507" s="25"/>
    </row>
    <row r="26508" spans="23:24" x14ac:dyDescent="0.2">
      <c r="W26508" s="25"/>
      <c r="X26508" s="25"/>
    </row>
    <row r="26509" spans="23:24" x14ac:dyDescent="0.2">
      <c r="W26509" s="25"/>
      <c r="X26509" s="25"/>
    </row>
    <row r="26510" spans="23:24" x14ac:dyDescent="0.2">
      <c r="W26510" s="25"/>
      <c r="X26510" s="25"/>
    </row>
    <row r="26511" spans="23:24" x14ac:dyDescent="0.2">
      <c r="W26511" s="25"/>
      <c r="X26511" s="25"/>
    </row>
    <row r="26512" spans="23:24" x14ac:dyDescent="0.2">
      <c r="W26512" s="25"/>
      <c r="X26512" s="25"/>
    </row>
    <row r="26513" spans="23:24" x14ac:dyDescent="0.2">
      <c r="W26513" s="25"/>
      <c r="X26513" s="25"/>
    </row>
    <row r="26514" spans="23:24" x14ac:dyDescent="0.2">
      <c r="W26514" s="25"/>
      <c r="X26514" s="25"/>
    </row>
    <row r="26515" spans="23:24" x14ac:dyDescent="0.2">
      <c r="W26515" s="25"/>
      <c r="X26515" s="25"/>
    </row>
    <row r="26516" spans="23:24" x14ac:dyDescent="0.2">
      <c r="W26516" s="25"/>
      <c r="X26516" s="25"/>
    </row>
    <row r="26517" spans="23:24" x14ac:dyDescent="0.2">
      <c r="W26517" s="25"/>
      <c r="X26517" s="25"/>
    </row>
    <row r="26518" spans="23:24" x14ac:dyDescent="0.2">
      <c r="W26518" s="25"/>
      <c r="X26518" s="25"/>
    </row>
    <row r="26519" spans="23:24" x14ac:dyDescent="0.2">
      <c r="W26519" s="25"/>
      <c r="X26519" s="25"/>
    </row>
    <row r="26520" spans="23:24" x14ac:dyDescent="0.2">
      <c r="W26520" s="25"/>
      <c r="X26520" s="25"/>
    </row>
    <row r="26521" spans="23:24" x14ac:dyDescent="0.2">
      <c r="W26521" s="25"/>
      <c r="X26521" s="25"/>
    </row>
    <row r="26522" spans="23:24" x14ac:dyDescent="0.2">
      <c r="W26522" s="25"/>
      <c r="X26522" s="25"/>
    </row>
    <row r="26523" spans="23:24" x14ac:dyDescent="0.2">
      <c r="W26523" s="25"/>
      <c r="X26523" s="25"/>
    </row>
    <row r="26524" spans="23:24" x14ac:dyDescent="0.2">
      <c r="W26524" s="25"/>
      <c r="X26524" s="25"/>
    </row>
    <row r="26525" spans="23:24" x14ac:dyDescent="0.2">
      <c r="W26525" s="25"/>
      <c r="X26525" s="25"/>
    </row>
    <row r="26526" spans="23:24" x14ac:dyDescent="0.2">
      <c r="W26526" s="25"/>
      <c r="X26526" s="25"/>
    </row>
    <row r="26527" spans="23:24" x14ac:dyDescent="0.2">
      <c r="W26527" s="25"/>
      <c r="X26527" s="25"/>
    </row>
    <row r="26528" spans="23:24" x14ac:dyDescent="0.2">
      <c r="W26528" s="25"/>
      <c r="X26528" s="25"/>
    </row>
    <row r="26529" spans="23:24" x14ac:dyDescent="0.2">
      <c r="W26529" s="25"/>
      <c r="X26529" s="25"/>
    </row>
    <row r="26530" spans="23:24" x14ac:dyDescent="0.2">
      <c r="W26530" s="25"/>
      <c r="X26530" s="25"/>
    </row>
    <row r="26531" spans="23:24" x14ac:dyDescent="0.2">
      <c r="W26531" s="25"/>
      <c r="X26531" s="25"/>
    </row>
    <row r="26532" spans="23:24" x14ac:dyDescent="0.2">
      <c r="W26532" s="25"/>
      <c r="X26532" s="25"/>
    </row>
    <row r="26533" spans="23:24" x14ac:dyDescent="0.2">
      <c r="W26533" s="25"/>
      <c r="X26533" s="25"/>
    </row>
    <row r="26534" spans="23:24" x14ac:dyDescent="0.2">
      <c r="W26534" s="25"/>
      <c r="X26534" s="25"/>
    </row>
    <row r="26535" spans="23:24" x14ac:dyDescent="0.2">
      <c r="W26535" s="25"/>
      <c r="X26535" s="25"/>
    </row>
    <row r="26536" spans="23:24" x14ac:dyDescent="0.2">
      <c r="W26536" s="25"/>
      <c r="X26536" s="25"/>
    </row>
    <row r="26537" spans="23:24" x14ac:dyDescent="0.2">
      <c r="W26537" s="25"/>
      <c r="X26537" s="25"/>
    </row>
    <row r="26538" spans="23:24" x14ac:dyDescent="0.2">
      <c r="W26538" s="25"/>
      <c r="X26538" s="25"/>
    </row>
    <row r="26539" spans="23:24" x14ac:dyDescent="0.2">
      <c r="W26539" s="25"/>
      <c r="X26539" s="25"/>
    </row>
    <row r="26540" spans="23:24" x14ac:dyDescent="0.2">
      <c r="W26540" s="25"/>
      <c r="X26540" s="25"/>
    </row>
    <row r="26541" spans="23:24" x14ac:dyDescent="0.2">
      <c r="W26541" s="25"/>
      <c r="X26541" s="25"/>
    </row>
    <row r="26542" spans="23:24" x14ac:dyDescent="0.2">
      <c r="W26542" s="25"/>
      <c r="X26542" s="25"/>
    </row>
    <row r="26543" spans="23:24" x14ac:dyDescent="0.2">
      <c r="W26543" s="25"/>
      <c r="X26543" s="25"/>
    </row>
    <row r="26544" spans="23:24" x14ac:dyDescent="0.2">
      <c r="W26544" s="25"/>
      <c r="X26544" s="25"/>
    </row>
    <row r="26545" spans="23:24" x14ac:dyDescent="0.2">
      <c r="W26545" s="25"/>
      <c r="X26545" s="25"/>
    </row>
    <row r="26546" spans="23:24" x14ac:dyDescent="0.2">
      <c r="W26546" s="25"/>
      <c r="X26546" s="25"/>
    </row>
    <row r="26547" spans="23:24" x14ac:dyDescent="0.2">
      <c r="W26547" s="25"/>
      <c r="X26547" s="25"/>
    </row>
    <row r="26548" spans="23:24" x14ac:dyDescent="0.2">
      <c r="W26548" s="25"/>
      <c r="X26548" s="25"/>
    </row>
    <row r="26549" spans="23:24" x14ac:dyDescent="0.2">
      <c r="W26549" s="25"/>
      <c r="X26549" s="25"/>
    </row>
    <row r="26550" spans="23:24" x14ac:dyDescent="0.2">
      <c r="W26550" s="25"/>
      <c r="X26550" s="25"/>
    </row>
    <row r="26551" spans="23:24" x14ac:dyDescent="0.2">
      <c r="W26551" s="25"/>
      <c r="X26551" s="25"/>
    </row>
    <row r="26552" spans="23:24" x14ac:dyDescent="0.2">
      <c r="W26552" s="25"/>
      <c r="X26552" s="25"/>
    </row>
    <row r="26553" spans="23:24" x14ac:dyDescent="0.2">
      <c r="W26553" s="25"/>
      <c r="X26553" s="25"/>
    </row>
    <row r="26554" spans="23:24" x14ac:dyDescent="0.2">
      <c r="W26554" s="25"/>
      <c r="X26554" s="25"/>
    </row>
    <row r="26555" spans="23:24" x14ac:dyDescent="0.2">
      <c r="W26555" s="25"/>
      <c r="X26555" s="25"/>
    </row>
    <row r="26556" spans="23:24" x14ac:dyDescent="0.2">
      <c r="W26556" s="25"/>
      <c r="X26556" s="25"/>
    </row>
    <row r="26557" spans="23:24" x14ac:dyDescent="0.2">
      <c r="W26557" s="25"/>
      <c r="X26557" s="25"/>
    </row>
    <row r="26558" spans="23:24" x14ac:dyDescent="0.2">
      <c r="W26558" s="25"/>
      <c r="X26558" s="25"/>
    </row>
    <row r="26559" spans="23:24" x14ac:dyDescent="0.2">
      <c r="W26559" s="25"/>
      <c r="X26559" s="25"/>
    </row>
    <row r="26560" spans="23:24" x14ac:dyDescent="0.2">
      <c r="W26560" s="25"/>
      <c r="X26560" s="25"/>
    </row>
    <row r="26561" spans="23:24" x14ac:dyDescent="0.2">
      <c r="W26561" s="25"/>
      <c r="X26561" s="25"/>
    </row>
    <row r="26562" spans="23:24" x14ac:dyDescent="0.2">
      <c r="W26562" s="25"/>
      <c r="X26562" s="25"/>
    </row>
    <row r="26563" spans="23:24" x14ac:dyDescent="0.2">
      <c r="W26563" s="25"/>
      <c r="X26563" s="25"/>
    </row>
    <row r="26564" spans="23:24" x14ac:dyDescent="0.2">
      <c r="W26564" s="25"/>
      <c r="X26564" s="25"/>
    </row>
    <row r="26565" spans="23:24" x14ac:dyDescent="0.2">
      <c r="W26565" s="25"/>
      <c r="X26565" s="25"/>
    </row>
    <row r="26566" spans="23:24" x14ac:dyDescent="0.2">
      <c r="W26566" s="25"/>
      <c r="X26566" s="25"/>
    </row>
    <row r="26567" spans="23:24" x14ac:dyDescent="0.2">
      <c r="W26567" s="25"/>
      <c r="X26567" s="25"/>
    </row>
    <row r="26568" spans="23:24" x14ac:dyDescent="0.2">
      <c r="W26568" s="25"/>
      <c r="X26568" s="25"/>
    </row>
    <row r="26569" spans="23:24" x14ac:dyDescent="0.2">
      <c r="W26569" s="25"/>
      <c r="X26569" s="25"/>
    </row>
    <row r="26570" spans="23:24" x14ac:dyDescent="0.2">
      <c r="W26570" s="25"/>
      <c r="X26570" s="25"/>
    </row>
    <row r="26571" spans="23:24" x14ac:dyDescent="0.2">
      <c r="W26571" s="25"/>
      <c r="X26571" s="25"/>
    </row>
    <row r="26572" spans="23:24" x14ac:dyDescent="0.2">
      <c r="W26572" s="25"/>
      <c r="X26572" s="25"/>
    </row>
    <row r="26573" spans="23:24" x14ac:dyDescent="0.2">
      <c r="W26573" s="25"/>
      <c r="X26573" s="25"/>
    </row>
    <row r="26574" spans="23:24" x14ac:dyDescent="0.2">
      <c r="W26574" s="25"/>
      <c r="X26574" s="25"/>
    </row>
    <row r="26575" spans="23:24" x14ac:dyDescent="0.2">
      <c r="W26575" s="25"/>
      <c r="X26575" s="25"/>
    </row>
    <row r="26576" spans="23:24" x14ac:dyDescent="0.2">
      <c r="W26576" s="25"/>
      <c r="X26576" s="25"/>
    </row>
    <row r="26577" spans="23:24" x14ac:dyDescent="0.2">
      <c r="W26577" s="25"/>
      <c r="X26577" s="25"/>
    </row>
    <row r="26578" spans="23:24" x14ac:dyDescent="0.2">
      <c r="W26578" s="25"/>
      <c r="X26578" s="25"/>
    </row>
    <row r="26579" spans="23:24" x14ac:dyDescent="0.2">
      <c r="W26579" s="25"/>
      <c r="X26579" s="25"/>
    </row>
    <row r="26580" spans="23:24" x14ac:dyDescent="0.2">
      <c r="W26580" s="25"/>
      <c r="X26580" s="25"/>
    </row>
    <row r="26581" spans="23:24" x14ac:dyDescent="0.2">
      <c r="W26581" s="25"/>
      <c r="X26581" s="25"/>
    </row>
    <row r="26582" spans="23:24" x14ac:dyDescent="0.2">
      <c r="W26582" s="25"/>
      <c r="X26582" s="25"/>
    </row>
    <row r="26583" spans="23:24" x14ac:dyDescent="0.2">
      <c r="W26583" s="25"/>
      <c r="X26583" s="25"/>
    </row>
    <row r="26584" spans="23:24" x14ac:dyDescent="0.2">
      <c r="W26584" s="25"/>
      <c r="X26584" s="25"/>
    </row>
    <row r="26585" spans="23:24" x14ac:dyDescent="0.2">
      <c r="W26585" s="25"/>
      <c r="X26585" s="25"/>
    </row>
    <row r="26586" spans="23:24" x14ac:dyDescent="0.2">
      <c r="W26586" s="25"/>
      <c r="X26586" s="25"/>
    </row>
    <row r="26587" spans="23:24" x14ac:dyDescent="0.2">
      <c r="W26587" s="25"/>
      <c r="X26587" s="25"/>
    </row>
    <row r="26588" spans="23:24" x14ac:dyDescent="0.2">
      <c r="W26588" s="25"/>
      <c r="X26588" s="25"/>
    </row>
    <row r="26589" spans="23:24" x14ac:dyDescent="0.2">
      <c r="W26589" s="25"/>
      <c r="X26589" s="25"/>
    </row>
    <row r="26590" spans="23:24" x14ac:dyDescent="0.2">
      <c r="W26590" s="25"/>
      <c r="X26590" s="25"/>
    </row>
    <row r="26591" spans="23:24" x14ac:dyDescent="0.2">
      <c r="W26591" s="25"/>
      <c r="X26591" s="25"/>
    </row>
    <row r="26592" spans="23:24" x14ac:dyDescent="0.2">
      <c r="W26592" s="25"/>
      <c r="X26592" s="25"/>
    </row>
    <row r="26593" spans="23:24" x14ac:dyDescent="0.2">
      <c r="W26593" s="25"/>
      <c r="X26593" s="25"/>
    </row>
    <row r="26594" spans="23:24" x14ac:dyDescent="0.2">
      <c r="W26594" s="25"/>
      <c r="X26594" s="25"/>
    </row>
    <row r="26595" spans="23:24" x14ac:dyDescent="0.2">
      <c r="W26595" s="25"/>
      <c r="X26595" s="25"/>
    </row>
    <row r="26596" spans="23:24" x14ac:dyDescent="0.2">
      <c r="W26596" s="25"/>
      <c r="X26596" s="25"/>
    </row>
    <row r="26597" spans="23:24" x14ac:dyDescent="0.2">
      <c r="W26597" s="25"/>
      <c r="X26597" s="25"/>
    </row>
    <row r="26598" spans="23:24" x14ac:dyDescent="0.2">
      <c r="W26598" s="25"/>
      <c r="X26598" s="25"/>
    </row>
    <row r="26599" spans="23:24" x14ac:dyDescent="0.2">
      <c r="W26599" s="25"/>
      <c r="X26599" s="25"/>
    </row>
    <row r="26600" spans="23:24" x14ac:dyDescent="0.2">
      <c r="W26600" s="25"/>
      <c r="X26600" s="25"/>
    </row>
    <row r="26601" spans="23:24" x14ac:dyDescent="0.2">
      <c r="W26601" s="25"/>
      <c r="X26601" s="25"/>
    </row>
    <row r="26602" spans="23:24" x14ac:dyDescent="0.2">
      <c r="W26602" s="25"/>
      <c r="X26602" s="25"/>
    </row>
    <row r="26603" spans="23:24" x14ac:dyDescent="0.2">
      <c r="W26603" s="25"/>
      <c r="X26603" s="25"/>
    </row>
    <row r="26604" spans="23:24" x14ac:dyDescent="0.2">
      <c r="W26604" s="25"/>
      <c r="X26604" s="25"/>
    </row>
    <row r="26605" spans="23:24" x14ac:dyDescent="0.2">
      <c r="W26605" s="25"/>
      <c r="X26605" s="25"/>
    </row>
    <row r="26606" spans="23:24" x14ac:dyDescent="0.2">
      <c r="W26606" s="25"/>
      <c r="X26606" s="25"/>
    </row>
    <row r="26607" spans="23:24" x14ac:dyDescent="0.2">
      <c r="W26607" s="25"/>
      <c r="X26607" s="25"/>
    </row>
    <row r="26608" spans="23:24" x14ac:dyDescent="0.2">
      <c r="W26608" s="25"/>
      <c r="X26608" s="25"/>
    </row>
    <row r="26609" spans="23:24" x14ac:dyDescent="0.2">
      <c r="W26609" s="25"/>
      <c r="X26609" s="25"/>
    </row>
    <row r="26610" spans="23:24" x14ac:dyDescent="0.2">
      <c r="W26610" s="25"/>
      <c r="X26610" s="25"/>
    </row>
    <row r="26611" spans="23:24" x14ac:dyDescent="0.2">
      <c r="W26611" s="25"/>
      <c r="X26611" s="25"/>
    </row>
    <row r="26612" spans="23:24" x14ac:dyDescent="0.2">
      <c r="W26612" s="25"/>
      <c r="X26612" s="25"/>
    </row>
    <row r="26613" spans="23:24" x14ac:dyDescent="0.2">
      <c r="W26613" s="25"/>
      <c r="X26613" s="25"/>
    </row>
    <row r="26614" spans="23:24" x14ac:dyDescent="0.2">
      <c r="W26614" s="25"/>
      <c r="X26614" s="25"/>
    </row>
    <row r="26615" spans="23:24" x14ac:dyDescent="0.2">
      <c r="W26615" s="25"/>
      <c r="X26615" s="25"/>
    </row>
    <row r="26616" spans="23:24" x14ac:dyDescent="0.2">
      <c r="W26616" s="25"/>
      <c r="X26616" s="25"/>
    </row>
    <row r="26617" spans="23:24" x14ac:dyDescent="0.2">
      <c r="W26617" s="25"/>
      <c r="X26617" s="25"/>
    </row>
    <row r="26618" spans="23:24" x14ac:dyDescent="0.2">
      <c r="W26618" s="25"/>
      <c r="X26618" s="25"/>
    </row>
    <row r="26619" spans="23:24" x14ac:dyDescent="0.2">
      <c r="W26619" s="25"/>
      <c r="X26619" s="25"/>
    </row>
    <row r="26620" spans="23:24" x14ac:dyDescent="0.2">
      <c r="W26620" s="25"/>
      <c r="X26620" s="25"/>
    </row>
    <row r="26621" spans="23:24" x14ac:dyDescent="0.2">
      <c r="W26621" s="25"/>
      <c r="X26621" s="25"/>
    </row>
    <row r="26622" spans="23:24" x14ac:dyDescent="0.2">
      <c r="W26622" s="25"/>
      <c r="X26622" s="25"/>
    </row>
    <row r="26623" spans="23:24" x14ac:dyDescent="0.2">
      <c r="W26623" s="25"/>
      <c r="X26623" s="25"/>
    </row>
    <row r="26624" spans="23:24" x14ac:dyDescent="0.2">
      <c r="W26624" s="25"/>
      <c r="X26624" s="25"/>
    </row>
    <row r="26625" spans="23:24" x14ac:dyDescent="0.2">
      <c r="W26625" s="25"/>
      <c r="X26625" s="25"/>
    </row>
    <row r="26626" spans="23:24" x14ac:dyDescent="0.2">
      <c r="W26626" s="25"/>
      <c r="X26626" s="25"/>
    </row>
    <row r="26627" spans="23:24" x14ac:dyDescent="0.2">
      <c r="W26627" s="25"/>
      <c r="X26627" s="25"/>
    </row>
    <row r="26628" spans="23:24" x14ac:dyDescent="0.2">
      <c r="W26628" s="25"/>
      <c r="X26628" s="25"/>
    </row>
    <row r="26629" spans="23:24" x14ac:dyDescent="0.2">
      <c r="W26629" s="25"/>
      <c r="X26629" s="25"/>
    </row>
    <row r="26630" spans="23:24" x14ac:dyDescent="0.2">
      <c r="W26630" s="25"/>
      <c r="X26630" s="25"/>
    </row>
    <row r="26631" spans="23:24" x14ac:dyDescent="0.2">
      <c r="W26631" s="25"/>
      <c r="X26631" s="25"/>
    </row>
    <row r="26632" spans="23:24" x14ac:dyDescent="0.2">
      <c r="W26632" s="25"/>
      <c r="X26632" s="25"/>
    </row>
    <row r="26633" spans="23:24" x14ac:dyDescent="0.2">
      <c r="W26633" s="25"/>
      <c r="X26633" s="25"/>
    </row>
    <row r="26634" spans="23:24" x14ac:dyDescent="0.2">
      <c r="W26634" s="25"/>
      <c r="X26634" s="25"/>
    </row>
    <row r="26635" spans="23:24" x14ac:dyDescent="0.2">
      <c r="W26635" s="25"/>
      <c r="X26635" s="25"/>
    </row>
    <row r="26636" spans="23:24" x14ac:dyDescent="0.2">
      <c r="W26636" s="25"/>
      <c r="X26636" s="25"/>
    </row>
    <row r="26637" spans="23:24" x14ac:dyDescent="0.2">
      <c r="W26637" s="25"/>
      <c r="X26637" s="25"/>
    </row>
    <row r="26638" spans="23:24" x14ac:dyDescent="0.2">
      <c r="W26638" s="25"/>
      <c r="X26638" s="25"/>
    </row>
    <row r="26639" spans="23:24" x14ac:dyDescent="0.2">
      <c r="W26639" s="25"/>
      <c r="X26639" s="25"/>
    </row>
    <row r="26640" spans="23:24" x14ac:dyDescent="0.2">
      <c r="W26640" s="25"/>
      <c r="X26640" s="25"/>
    </row>
    <row r="26641" spans="23:24" x14ac:dyDescent="0.2">
      <c r="W26641" s="25"/>
      <c r="X26641" s="25"/>
    </row>
    <row r="26642" spans="23:24" x14ac:dyDescent="0.2">
      <c r="W26642" s="25"/>
      <c r="X26642" s="25"/>
    </row>
    <row r="26643" spans="23:24" x14ac:dyDescent="0.2">
      <c r="W26643" s="25"/>
      <c r="X26643" s="25"/>
    </row>
    <row r="26644" spans="23:24" x14ac:dyDescent="0.2">
      <c r="W26644" s="25"/>
      <c r="X26644" s="25"/>
    </row>
    <row r="26645" spans="23:24" x14ac:dyDescent="0.2">
      <c r="W26645" s="25"/>
      <c r="X26645" s="25"/>
    </row>
    <row r="26646" spans="23:24" x14ac:dyDescent="0.2">
      <c r="W26646" s="25"/>
      <c r="X26646" s="25"/>
    </row>
    <row r="26647" spans="23:24" x14ac:dyDescent="0.2">
      <c r="W26647" s="25"/>
      <c r="X26647" s="25"/>
    </row>
    <row r="26648" spans="23:24" x14ac:dyDescent="0.2">
      <c r="W26648" s="25"/>
      <c r="X26648" s="25"/>
    </row>
    <row r="26649" spans="23:24" x14ac:dyDescent="0.2">
      <c r="W26649" s="25"/>
      <c r="X26649" s="25"/>
    </row>
    <row r="26650" spans="23:24" x14ac:dyDescent="0.2">
      <c r="W26650" s="25"/>
      <c r="X26650" s="25"/>
    </row>
    <row r="26651" spans="23:24" x14ac:dyDescent="0.2">
      <c r="W26651" s="25"/>
      <c r="X26651" s="25"/>
    </row>
    <row r="26652" spans="23:24" x14ac:dyDescent="0.2">
      <c r="W26652" s="25"/>
      <c r="X26652" s="25"/>
    </row>
    <row r="26653" spans="23:24" x14ac:dyDescent="0.2">
      <c r="W26653" s="25"/>
      <c r="X26653" s="25"/>
    </row>
    <row r="26654" spans="23:24" x14ac:dyDescent="0.2">
      <c r="W26654" s="25"/>
      <c r="X26654" s="25"/>
    </row>
    <row r="26655" spans="23:24" x14ac:dyDescent="0.2">
      <c r="W26655" s="25"/>
      <c r="X26655" s="25"/>
    </row>
    <row r="26656" spans="23:24" x14ac:dyDescent="0.2">
      <c r="W26656" s="25"/>
      <c r="X26656" s="25"/>
    </row>
    <row r="26657" spans="23:24" x14ac:dyDescent="0.2">
      <c r="W26657" s="25"/>
      <c r="X26657" s="25"/>
    </row>
    <row r="26658" spans="23:24" x14ac:dyDescent="0.2">
      <c r="W26658" s="25"/>
      <c r="X26658" s="25"/>
    </row>
    <row r="26659" spans="23:24" x14ac:dyDescent="0.2">
      <c r="W26659" s="25"/>
      <c r="X26659" s="25"/>
    </row>
    <row r="26660" spans="23:24" x14ac:dyDescent="0.2">
      <c r="W26660" s="25"/>
      <c r="X26660" s="25"/>
    </row>
    <row r="26661" spans="23:24" x14ac:dyDescent="0.2">
      <c r="W26661" s="25"/>
      <c r="X26661" s="25"/>
    </row>
    <row r="26662" spans="23:24" x14ac:dyDescent="0.2">
      <c r="W26662" s="25"/>
      <c r="X26662" s="25"/>
    </row>
    <row r="26663" spans="23:24" x14ac:dyDescent="0.2">
      <c r="W26663" s="25"/>
      <c r="X26663" s="25"/>
    </row>
    <row r="26664" spans="23:24" x14ac:dyDescent="0.2">
      <c r="W26664" s="25"/>
      <c r="X26664" s="25"/>
    </row>
    <row r="26665" spans="23:24" x14ac:dyDescent="0.2">
      <c r="W26665" s="25"/>
      <c r="X26665" s="25"/>
    </row>
    <row r="26666" spans="23:24" x14ac:dyDescent="0.2">
      <c r="W26666" s="25"/>
      <c r="X26666" s="25"/>
    </row>
    <row r="26667" spans="23:24" x14ac:dyDescent="0.2">
      <c r="W26667" s="25"/>
      <c r="X26667" s="25"/>
    </row>
    <row r="26668" spans="23:24" x14ac:dyDescent="0.2">
      <c r="W26668" s="25"/>
      <c r="X26668" s="25"/>
    </row>
    <row r="26669" spans="23:24" x14ac:dyDescent="0.2">
      <c r="W26669" s="25"/>
      <c r="X26669" s="25"/>
    </row>
    <row r="26670" spans="23:24" x14ac:dyDescent="0.2">
      <c r="W26670" s="25"/>
      <c r="X26670" s="25"/>
    </row>
    <row r="26671" spans="23:24" x14ac:dyDescent="0.2">
      <c r="W26671" s="25"/>
      <c r="X26671" s="25"/>
    </row>
    <row r="26672" spans="23:24" x14ac:dyDescent="0.2">
      <c r="W26672" s="25"/>
      <c r="X26672" s="25"/>
    </row>
    <row r="26673" spans="23:24" x14ac:dyDescent="0.2">
      <c r="W26673" s="25"/>
      <c r="X26673" s="25"/>
    </row>
    <row r="26674" spans="23:24" x14ac:dyDescent="0.2">
      <c r="W26674" s="25"/>
      <c r="X26674" s="25"/>
    </row>
    <row r="26675" spans="23:24" x14ac:dyDescent="0.2">
      <c r="W26675" s="25"/>
      <c r="X26675" s="25"/>
    </row>
    <row r="26676" spans="23:24" x14ac:dyDescent="0.2">
      <c r="W26676" s="25"/>
      <c r="X26676" s="25"/>
    </row>
    <row r="26677" spans="23:24" x14ac:dyDescent="0.2">
      <c r="W26677" s="25"/>
      <c r="X26677" s="25"/>
    </row>
    <row r="26678" spans="23:24" x14ac:dyDescent="0.2">
      <c r="W26678" s="25"/>
      <c r="X26678" s="25"/>
    </row>
    <row r="26679" spans="23:24" x14ac:dyDescent="0.2">
      <c r="W26679" s="25"/>
      <c r="X26679" s="25"/>
    </row>
    <row r="26680" spans="23:24" x14ac:dyDescent="0.2">
      <c r="W26680" s="25"/>
      <c r="X26680" s="25"/>
    </row>
    <row r="26681" spans="23:24" x14ac:dyDescent="0.2">
      <c r="W26681" s="25"/>
      <c r="X26681" s="25"/>
    </row>
    <row r="26682" spans="23:24" x14ac:dyDescent="0.2">
      <c r="W26682" s="25"/>
      <c r="X26682" s="25"/>
    </row>
    <row r="26683" spans="23:24" x14ac:dyDescent="0.2">
      <c r="W26683" s="25"/>
      <c r="X26683" s="25"/>
    </row>
    <row r="26684" spans="23:24" x14ac:dyDescent="0.2">
      <c r="W26684" s="25"/>
      <c r="X26684" s="25"/>
    </row>
    <row r="26685" spans="23:24" x14ac:dyDescent="0.2">
      <c r="W26685" s="25"/>
      <c r="X26685" s="25"/>
    </row>
    <row r="26686" spans="23:24" x14ac:dyDescent="0.2">
      <c r="W26686" s="25"/>
      <c r="X26686" s="25"/>
    </row>
    <row r="26687" spans="23:24" x14ac:dyDescent="0.2">
      <c r="W26687" s="25"/>
      <c r="X26687" s="25"/>
    </row>
    <row r="26688" spans="23:24" x14ac:dyDescent="0.2">
      <c r="W26688" s="25"/>
      <c r="X26688" s="25"/>
    </row>
    <row r="26689" spans="23:24" x14ac:dyDescent="0.2">
      <c r="W26689" s="25"/>
      <c r="X26689" s="25"/>
    </row>
    <row r="26690" spans="23:24" x14ac:dyDescent="0.2">
      <c r="W26690" s="25"/>
      <c r="X26690" s="25"/>
    </row>
    <row r="26691" spans="23:24" x14ac:dyDescent="0.2">
      <c r="W26691" s="25"/>
      <c r="X26691" s="25"/>
    </row>
    <row r="26692" spans="23:24" x14ac:dyDescent="0.2">
      <c r="W26692" s="25"/>
      <c r="X26692" s="25"/>
    </row>
    <row r="26693" spans="23:24" x14ac:dyDescent="0.2">
      <c r="W26693" s="25"/>
      <c r="X26693" s="25"/>
    </row>
    <row r="26694" spans="23:24" x14ac:dyDescent="0.2">
      <c r="W26694" s="25"/>
      <c r="X26694" s="25"/>
    </row>
    <row r="26695" spans="23:24" x14ac:dyDescent="0.2">
      <c r="W26695" s="25"/>
      <c r="X26695" s="25"/>
    </row>
    <row r="26696" spans="23:24" x14ac:dyDescent="0.2">
      <c r="W26696" s="25"/>
      <c r="X26696" s="25"/>
    </row>
    <row r="26697" spans="23:24" x14ac:dyDescent="0.2">
      <c r="W26697" s="25"/>
      <c r="X26697" s="25"/>
    </row>
    <row r="26698" spans="23:24" x14ac:dyDescent="0.2">
      <c r="W26698" s="25"/>
      <c r="X26698" s="25"/>
    </row>
    <row r="26699" spans="23:24" x14ac:dyDescent="0.2">
      <c r="W26699" s="25"/>
      <c r="X26699" s="25"/>
    </row>
    <row r="26700" spans="23:24" x14ac:dyDescent="0.2">
      <c r="W26700" s="25"/>
      <c r="X26700" s="25"/>
    </row>
    <row r="26701" spans="23:24" x14ac:dyDescent="0.2">
      <c r="W26701" s="25"/>
      <c r="X26701" s="25"/>
    </row>
    <row r="26702" spans="23:24" x14ac:dyDescent="0.2">
      <c r="W26702" s="25"/>
      <c r="X26702" s="25"/>
    </row>
    <row r="26703" spans="23:24" x14ac:dyDescent="0.2">
      <c r="W26703" s="25"/>
      <c r="X26703" s="25"/>
    </row>
    <row r="26704" spans="23:24" x14ac:dyDescent="0.2">
      <c r="W26704" s="25"/>
      <c r="X26704" s="25"/>
    </row>
    <row r="26705" spans="23:24" x14ac:dyDescent="0.2">
      <c r="W26705" s="25"/>
      <c r="X26705" s="25"/>
    </row>
    <row r="26706" spans="23:24" x14ac:dyDescent="0.2">
      <c r="W26706" s="25"/>
      <c r="X26706" s="25"/>
    </row>
    <row r="26707" spans="23:24" x14ac:dyDescent="0.2">
      <c r="W26707" s="25"/>
      <c r="X26707" s="25"/>
    </row>
    <row r="26708" spans="23:24" x14ac:dyDescent="0.2">
      <c r="W26708" s="25"/>
      <c r="X26708" s="25"/>
    </row>
    <row r="26709" spans="23:24" x14ac:dyDescent="0.2">
      <c r="W26709" s="25"/>
      <c r="X26709" s="25"/>
    </row>
    <row r="26710" spans="23:24" x14ac:dyDescent="0.2">
      <c r="W26710" s="25"/>
      <c r="X26710" s="25"/>
    </row>
    <row r="26711" spans="23:24" x14ac:dyDescent="0.2">
      <c r="W26711" s="25"/>
      <c r="X26711" s="25"/>
    </row>
    <row r="26712" spans="23:24" x14ac:dyDescent="0.2">
      <c r="W26712" s="25"/>
      <c r="X26712" s="25"/>
    </row>
    <row r="26713" spans="23:24" x14ac:dyDescent="0.2">
      <c r="W26713" s="25"/>
      <c r="X26713" s="25"/>
    </row>
    <row r="26714" spans="23:24" x14ac:dyDescent="0.2">
      <c r="W26714" s="25"/>
      <c r="X26714" s="25"/>
    </row>
    <row r="26715" spans="23:24" x14ac:dyDescent="0.2">
      <c r="W26715" s="25"/>
      <c r="X26715" s="25"/>
    </row>
    <row r="26716" spans="23:24" x14ac:dyDescent="0.2">
      <c r="W26716" s="25"/>
      <c r="X26716" s="25"/>
    </row>
    <row r="26717" spans="23:24" x14ac:dyDescent="0.2">
      <c r="W26717" s="25"/>
      <c r="X26717" s="25"/>
    </row>
    <row r="26718" spans="23:24" x14ac:dyDescent="0.2">
      <c r="W26718" s="25"/>
      <c r="X26718" s="25"/>
    </row>
    <row r="26719" spans="23:24" x14ac:dyDescent="0.2">
      <c r="W26719" s="25"/>
      <c r="X26719" s="25"/>
    </row>
    <row r="26720" spans="23:24" x14ac:dyDescent="0.2">
      <c r="W26720" s="25"/>
      <c r="X26720" s="25"/>
    </row>
    <row r="26721" spans="23:24" x14ac:dyDescent="0.2">
      <c r="W26721" s="25"/>
      <c r="X26721" s="25"/>
    </row>
    <row r="26722" spans="23:24" x14ac:dyDescent="0.2">
      <c r="W26722" s="25"/>
      <c r="X26722" s="25"/>
    </row>
    <row r="26723" spans="23:24" x14ac:dyDescent="0.2">
      <c r="W26723" s="25"/>
      <c r="X26723" s="25"/>
    </row>
    <row r="26724" spans="23:24" x14ac:dyDescent="0.2">
      <c r="W26724" s="25"/>
      <c r="X26724" s="25"/>
    </row>
    <row r="26725" spans="23:24" x14ac:dyDescent="0.2">
      <c r="W26725" s="25"/>
      <c r="X26725" s="25"/>
    </row>
    <row r="26726" spans="23:24" x14ac:dyDescent="0.2">
      <c r="W26726" s="25"/>
      <c r="X26726" s="25"/>
    </row>
    <row r="26727" spans="23:24" x14ac:dyDescent="0.2">
      <c r="W26727" s="25"/>
      <c r="X26727" s="25"/>
    </row>
    <row r="26728" spans="23:24" x14ac:dyDescent="0.2">
      <c r="W26728" s="25"/>
      <c r="X26728" s="25"/>
    </row>
    <row r="26729" spans="23:24" x14ac:dyDescent="0.2">
      <c r="W26729" s="25"/>
      <c r="X26729" s="25"/>
    </row>
    <row r="26730" spans="23:24" x14ac:dyDescent="0.2">
      <c r="W26730" s="25"/>
      <c r="X26730" s="25"/>
    </row>
    <row r="26731" spans="23:24" x14ac:dyDescent="0.2">
      <c r="W26731" s="25"/>
      <c r="X26731" s="25"/>
    </row>
    <row r="26732" spans="23:24" x14ac:dyDescent="0.2">
      <c r="W26732" s="25"/>
      <c r="X26732" s="25"/>
    </row>
    <row r="26733" spans="23:24" x14ac:dyDescent="0.2">
      <c r="W26733" s="25"/>
      <c r="X26733" s="25"/>
    </row>
    <row r="26734" spans="23:24" x14ac:dyDescent="0.2">
      <c r="W26734" s="25"/>
      <c r="X26734" s="25"/>
    </row>
    <row r="26735" spans="23:24" x14ac:dyDescent="0.2">
      <c r="W26735" s="25"/>
      <c r="X26735" s="25"/>
    </row>
    <row r="26736" spans="23:24" x14ac:dyDescent="0.2">
      <c r="W26736" s="25"/>
      <c r="X26736" s="25"/>
    </row>
    <row r="26737" spans="23:24" x14ac:dyDescent="0.2">
      <c r="W26737" s="25"/>
      <c r="X26737" s="25"/>
    </row>
    <row r="26738" spans="23:24" x14ac:dyDescent="0.2">
      <c r="W26738" s="25"/>
      <c r="X26738" s="25"/>
    </row>
    <row r="26739" spans="23:24" x14ac:dyDescent="0.2">
      <c r="W26739" s="25"/>
      <c r="X26739" s="25"/>
    </row>
    <row r="26740" spans="23:24" x14ac:dyDescent="0.2">
      <c r="W26740" s="25"/>
      <c r="X26740" s="25"/>
    </row>
    <row r="26741" spans="23:24" x14ac:dyDescent="0.2">
      <c r="W26741" s="25"/>
      <c r="X26741" s="25"/>
    </row>
    <row r="26742" spans="23:24" x14ac:dyDescent="0.2">
      <c r="W26742" s="25"/>
      <c r="X26742" s="25"/>
    </row>
    <row r="26743" spans="23:24" x14ac:dyDescent="0.2">
      <c r="W26743" s="25"/>
      <c r="X26743" s="25"/>
    </row>
    <row r="26744" spans="23:24" x14ac:dyDescent="0.2">
      <c r="W26744" s="25"/>
      <c r="X26744" s="25"/>
    </row>
    <row r="26745" spans="23:24" x14ac:dyDescent="0.2">
      <c r="W26745" s="25"/>
      <c r="X26745" s="25"/>
    </row>
    <row r="26746" spans="23:24" x14ac:dyDescent="0.2">
      <c r="W26746" s="25"/>
      <c r="X26746" s="25"/>
    </row>
    <row r="26747" spans="23:24" x14ac:dyDescent="0.2">
      <c r="W26747" s="25"/>
      <c r="X26747" s="25"/>
    </row>
    <row r="26748" spans="23:24" x14ac:dyDescent="0.2">
      <c r="W26748" s="25"/>
      <c r="X26748" s="25"/>
    </row>
    <row r="26749" spans="23:24" x14ac:dyDescent="0.2">
      <c r="W26749" s="25"/>
      <c r="X26749" s="25"/>
    </row>
    <row r="26750" spans="23:24" x14ac:dyDescent="0.2">
      <c r="W26750" s="25"/>
      <c r="X26750" s="25"/>
    </row>
    <row r="26751" spans="23:24" x14ac:dyDescent="0.2">
      <c r="W26751" s="25"/>
      <c r="X26751" s="25"/>
    </row>
    <row r="26752" spans="23:24" x14ac:dyDescent="0.2">
      <c r="W26752" s="25"/>
      <c r="X26752" s="25"/>
    </row>
    <row r="26753" spans="23:24" x14ac:dyDescent="0.2">
      <c r="W26753" s="25"/>
      <c r="X26753" s="25"/>
    </row>
    <row r="26754" spans="23:24" x14ac:dyDescent="0.2">
      <c r="W26754" s="25"/>
      <c r="X26754" s="25"/>
    </row>
    <row r="26755" spans="23:24" x14ac:dyDescent="0.2">
      <c r="W26755" s="25"/>
      <c r="X26755" s="25"/>
    </row>
    <row r="26756" spans="23:24" x14ac:dyDescent="0.2">
      <c r="W26756" s="25"/>
      <c r="X26756" s="25"/>
    </row>
    <row r="26757" spans="23:24" x14ac:dyDescent="0.2">
      <c r="W26757" s="25"/>
      <c r="X26757" s="25"/>
    </row>
    <row r="26758" spans="23:24" x14ac:dyDescent="0.2">
      <c r="W26758" s="25"/>
      <c r="X26758" s="25"/>
    </row>
    <row r="26759" spans="23:24" x14ac:dyDescent="0.2">
      <c r="W26759" s="25"/>
      <c r="X26759" s="25"/>
    </row>
    <row r="26760" spans="23:24" x14ac:dyDescent="0.2">
      <c r="W26760" s="25"/>
      <c r="X26760" s="25"/>
    </row>
    <row r="26761" spans="23:24" x14ac:dyDescent="0.2">
      <c r="W26761" s="25"/>
      <c r="X26761" s="25"/>
    </row>
    <row r="26762" spans="23:24" x14ac:dyDescent="0.2">
      <c r="W26762" s="25"/>
      <c r="X26762" s="25"/>
    </row>
    <row r="26763" spans="23:24" x14ac:dyDescent="0.2">
      <c r="W26763" s="25"/>
      <c r="X26763" s="25"/>
    </row>
    <row r="26764" spans="23:24" x14ac:dyDescent="0.2">
      <c r="W26764" s="25"/>
      <c r="X26764" s="25"/>
    </row>
    <row r="26765" spans="23:24" x14ac:dyDescent="0.2">
      <c r="W26765" s="25"/>
      <c r="X26765" s="25"/>
    </row>
    <row r="26766" spans="23:24" x14ac:dyDescent="0.2">
      <c r="W26766" s="25"/>
      <c r="X26766" s="25"/>
    </row>
    <row r="26767" spans="23:24" x14ac:dyDescent="0.2">
      <c r="W26767" s="25"/>
      <c r="X26767" s="25"/>
    </row>
    <row r="26768" spans="23:24" x14ac:dyDescent="0.2">
      <c r="W26768" s="25"/>
      <c r="X26768" s="25"/>
    </row>
    <row r="26769" spans="23:24" x14ac:dyDescent="0.2">
      <c r="W26769" s="25"/>
      <c r="X26769" s="25"/>
    </row>
    <row r="26770" spans="23:24" x14ac:dyDescent="0.2">
      <c r="W26770" s="25"/>
      <c r="X26770" s="25"/>
    </row>
    <row r="26771" spans="23:24" x14ac:dyDescent="0.2">
      <c r="W26771" s="25"/>
      <c r="X26771" s="25"/>
    </row>
    <row r="26772" spans="23:24" x14ac:dyDescent="0.2">
      <c r="W26772" s="25"/>
      <c r="X26772" s="25"/>
    </row>
    <row r="26773" spans="23:24" x14ac:dyDescent="0.2">
      <c r="W26773" s="25"/>
      <c r="X26773" s="25"/>
    </row>
    <row r="26774" spans="23:24" x14ac:dyDescent="0.2">
      <c r="W26774" s="25"/>
      <c r="X26774" s="25"/>
    </row>
    <row r="26775" spans="23:24" x14ac:dyDescent="0.2">
      <c r="W26775" s="25"/>
      <c r="X26775" s="25"/>
    </row>
    <row r="26776" spans="23:24" x14ac:dyDescent="0.2">
      <c r="W26776" s="25"/>
      <c r="X26776" s="25"/>
    </row>
    <row r="26777" spans="23:24" x14ac:dyDescent="0.2">
      <c r="W26777" s="25"/>
      <c r="X26777" s="25"/>
    </row>
    <row r="26778" spans="23:24" x14ac:dyDescent="0.2">
      <c r="W26778" s="25"/>
      <c r="X26778" s="25"/>
    </row>
    <row r="26779" spans="23:24" x14ac:dyDescent="0.2">
      <c r="W26779" s="25"/>
      <c r="X26779" s="25"/>
    </row>
    <row r="26780" spans="23:24" x14ac:dyDescent="0.2">
      <c r="W26780" s="25"/>
      <c r="X26780" s="25"/>
    </row>
    <row r="26781" spans="23:24" x14ac:dyDescent="0.2">
      <c r="W26781" s="25"/>
      <c r="X26781" s="25"/>
    </row>
    <row r="26782" spans="23:24" x14ac:dyDescent="0.2">
      <c r="W26782" s="25"/>
      <c r="X26782" s="25"/>
    </row>
    <row r="26783" spans="23:24" x14ac:dyDescent="0.2">
      <c r="W26783" s="25"/>
      <c r="X26783" s="25"/>
    </row>
    <row r="26784" spans="23:24" x14ac:dyDescent="0.2">
      <c r="W26784" s="25"/>
      <c r="X26784" s="25"/>
    </row>
    <row r="26785" spans="23:24" x14ac:dyDescent="0.2">
      <c r="W26785" s="25"/>
      <c r="X26785" s="25"/>
    </row>
    <row r="26786" spans="23:24" x14ac:dyDescent="0.2">
      <c r="W26786" s="25"/>
      <c r="X26786" s="25"/>
    </row>
    <row r="26787" spans="23:24" x14ac:dyDescent="0.2">
      <c r="W26787" s="25"/>
      <c r="X26787" s="25"/>
    </row>
    <row r="26788" spans="23:24" x14ac:dyDescent="0.2">
      <c r="W26788" s="25"/>
      <c r="X26788" s="25"/>
    </row>
    <row r="26789" spans="23:24" x14ac:dyDescent="0.2">
      <c r="W26789" s="25"/>
      <c r="X26789" s="25"/>
    </row>
    <row r="26790" spans="23:24" x14ac:dyDescent="0.2">
      <c r="W26790" s="25"/>
      <c r="X26790" s="25"/>
    </row>
    <row r="26791" spans="23:24" x14ac:dyDescent="0.2">
      <c r="W26791" s="25"/>
      <c r="X26791" s="25"/>
    </row>
    <row r="26792" spans="23:24" x14ac:dyDescent="0.2">
      <c r="W26792" s="25"/>
      <c r="X26792" s="25"/>
    </row>
    <row r="26793" spans="23:24" x14ac:dyDescent="0.2">
      <c r="W26793" s="25"/>
      <c r="X26793" s="25"/>
    </row>
    <row r="26794" spans="23:24" x14ac:dyDescent="0.2">
      <c r="W26794" s="25"/>
      <c r="X26794" s="25"/>
    </row>
    <row r="26795" spans="23:24" x14ac:dyDescent="0.2">
      <c r="W26795" s="25"/>
      <c r="X26795" s="25"/>
    </row>
    <row r="26796" spans="23:24" x14ac:dyDescent="0.2">
      <c r="W26796" s="25"/>
      <c r="X26796" s="25"/>
    </row>
    <row r="26797" spans="23:24" x14ac:dyDescent="0.2">
      <c r="W26797" s="25"/>
      <c r="X26797" s="25"/>
    </row>
    <row r="26798" spans="23:24" x14ac:dyDescent="0.2">
      <c r="W26798" s="25"/>
      <c r="X26798" s="25"/>
    </row>
    <row r="26799" spans="23:24" x14ac:dyDescent="0.2">
      <c r="W26799" s="25"/>
      <c r="X26799" s="25"/>
    </row>
    <row r="26800" spans="23:24" x14ac:dyDescent="0.2">
      <c r="W26800" s="25"/>
      <c r="X26800" s="25"/>
    </row>
    <row r="26801" spans="23:24" x14ac:dyDescent="0.2">
      <c r="W26801" s="25"/>
      <c r="X26801" s="25"/>
    </row>
    <row r="26802" spans="23:24" x14ac:dyDescent="0.2">
      <c r="W26802" s="25"/>
      <c r="X26802" s="25"/>
    </row>
    <row r="26803" spans="23:24" x14ac:dyDescent="0.2">
      <c r="W26803" s="25"/>
      <c r="X26803" s="25"/>
    </row>
    <row r="26804" spans="23:24" x14ac:dyDescent="0.2">
      <c r="W26804" s="25"/>
      <c r="X26804" s="25"/>
    </row>
    <row r="26805" spans="23:24" x14ac:dyDescent="0.2">
      <c r="W26805" s="25"/>
      <c r="X26805" s="25"/>
    </row>
    <row r="26806" spans="23:24" x14ac:dyDescent="0.2">
      <c r="W26806" s="25"/>
      <c r="X26806" s="25"/>
    </row>
    <row r="26807" spans="23:24" x14ac:dyDescent="0.2">
      <c r="W26807" s="25"/>
      <c r="X26807" s="25"/>
    </row>
    <row r="26808" spans="23:24" x14ac:dyDescent="0.2">
      <c r="W26808" s="25"/>
      <c r="X26808" s="25"/>
    </row>
    <row r="26809" spans="23:24" x14ac:dyDescent="0.2">
      <c r="W26809" s="25"/>
      <c r="X26809" s="25"/>
    </row>
    <row r="26810" spans="23:24" x14ac:dyDescent="0.2">
      <c r="W26810" s="25"/>
      <c r="X26810" s="25"/>
    </row>
    <row r="26811" spans="23:24" x14ac:dyDescent="0.2">
      <c r="W26811" s="25"/>
      <c r="X26811" s="25"/>
    </row>
    <row r="26812" spans="23:24" x14ac:dyDescent="0.2">
      <c r="W26812" s="25"/>
      <c r="X26812" s="25"/>
    </row>
    <row r="26813" spans="23:24" x14ac:dyDescent="0.2">
      <c r="W26813" s="25"/>
      <c r="X26813" s="25"/>
    </row>
    <row r="26814" spans="23:24" x14ac:dyDescent="0.2">
      <c r="W26814" s="25"/>
      <c r="X26814" s="25"/>
    </row>
    <row r="26815" spans="23:24" x14ac:dyDescent="0.2">
      <c r="W26815" s="25"/>
      <c r="X26815" s="25"/>
    </row>
    <row r="26816" spans="23:24" x14ac:dyDescent="0.2">
      <c r="W26816" s="25"/>
      <c r="X26816" s="25"/>
    </row>
    <row r="26817" spans="23:24" x14ac:dyDescent="0.2">
      <c r="W26817" s="25"/>
      <c r="X26817" s="25"/>
    </row>
    <row r="26818" spans="23:24" x14ac:dyDescent="0.2">
      <c r="W26818" s="25"/>
      <c r="X26818" s="25"/>
    </row>
    <row r="26819" spans="23:24" x14ac:dyDescent="0.2">
      <c r="W26819" s="25"/>
      <c r="X26819" s="25"/>
    </row>
    <row r="26820" spans="23:24" x14ac:dyDescent="0.2">
      <c r="W26820" s="25"/>
      <c r="X26820" s="25"/>
    </row>
    <row r="26821" spans="23:24" x14ac:dyDescent="0.2">
      <c r="W26821" s="25"/>
      <c r="X26821" s="25"/>
    </row>
    <row r="26822" spans="23:24" x14ac:dyDescent="0.2">
      <c r="W26822" s="25"/>
      <c r="X26822" s="25"/>
    </row>
    <row r="26823" spans="23:24" x14ac:dyDescent="0.2">
      <c r="W26823" s="25"/>
      <c r="X26823" s="25"/>
    </row>
    <row r="26824" spans="23:24" x14ac:dyDescent="0.2">
      <c r="W26824" s="25"/>
      <c r="X26824" s="25"/>
    </row>
    <row r="26825" spans="23:24" x14ac:dyDescent="0.2">
      <c r="W26825" s="25"/>
      <c r="X26825" s="25"/>
    </row>
    <row r="26826" spans="23:24" x14ac:dyDescent="0.2">
      <c r="W26826" s="25"/>
      <c r="X26826" s="25"/>
    </row>
    <row r="26827" spans="23:24" x14ac:dyDescent="0.2">
      <c r="W26827" s="25"/>
      <c r="X26827" s="25"/>
    </row>
    <row r="26828" spans="23:24" x14ac:dyDescent="0.2">
      <c r="W26828" s="25"/>
      <c r="X26828" s="25"/>
    </row>
    <row r="26829" spans="23:24" x14ac:dyDescent="0.2">
      <c r="W26829" s="25"/>
      <c r="X26829" s="25"/>
    </row>
    <row r="26830" spans="23:24" x14ac:dyDescent="0.2">
      <c r="W26830" s="25"/>
      <c r="X26830" s="25"/>
    </row>
    <row r="26831" spans="23:24" x14ac:dyDescent="0.2">
      <c r="W26831" s="25"/>
      <c r="X26831" s="25"/>
    </row>
    <row r="26832" spans="23:24" x14ac:dyDescent="0.2">
      <c r="W26832" s="25"/>
      <c r="X26832" s="25"/>
    </row>
    <row r="26833" spans="23:24" x14ac:dyDescent="0.2">
      <c r="W26833" s="25"/>
      <c r="X26833" s="25"/>
    </row>
    <row r="26834" spans="23:24" x14ac:dyDescent="0.2">
      <c r="W26834" s="25"/>
      <c r="X26834" s="25"/>
    </row>
    <row r="26835" spans="23:24" x14ac:dyDescent="0.2">
      <c r="W26835" s="25"/>
      <c r="X26835" s="25"/>
    </row>
    <row r="26836" spans="23:24" x14ac:dyDescent="0.2">
      <c r="W26836" s="25"/>
      <c r="X26836" s="25"/>
    </row>
    <row r="26837" spans="23:24" x14ac:dyDescent="0.2">
      <c r="W26837" s="25"/>
      <c r="X26837" s="25"/>
    </row>
    <row r="26838" spans="23:24" x14ac:dyDescent="0.2">
      <c r="W26838" s="25"/>
      <c r="X26838" s="25"/>
    </row>
    <row r="26839" spans="23:24" x14ac:dyDescent="0.2">
      <c r="W26839" s="25"/>
      <c r="X26839" s="25"/>
    </row>
    <row r="26840" spans="23:24" x14ac:dyDescent="0.2">
      <c r="W26840" s="25"/>
      <c r="X26840" s="25"/>
    </row>
    <row r="26841" spans="23:24" x14ac:dyDescent="0.2">
      <c r="W26841" s="25"/>
      <c r="X26841" s="25"/>
    </row>
    <row r="26842" spans="23:24" x14ac:dyDescent="0.2">
      <c r="W26842" s="25"/>
      <c r="X26842" s="25"/>
    </row>
    <row r="26843" spans="23:24" x14ac:dyDescent="0.2">
      <c r="W26843" s="25"/>
      <c r="X26843" s="25"/>
    </row>
    <row r="26844" spans="23:24" x14ac:dyDescent="0.2">
      <c r="W26844" s="25"/>
      <c r="X26844" s="25"/>
    </row>
    <row r="26845" spans="23:24" x14ac:dyDescent="0.2">
      <c r="W26845" s="25"/>
      <c r="X26845" s="25"/>
    </row>
    <row r="26846" spans="23:24" x14ac:dyDescent="0.2">
      <c r="W26846" s="25"/>
      <c r="X26846" s="25"/>
    </row>
    <row r="26847" spans="23:24" x14ac:dyDescent="0.2">
      <c r="W26847" s="25"/>
      <c r="X26847" s="25"/>
    </row>
    <row r="26848" spans="23:24" x14ac:dyDescent="0.2">
      <c r="W26848" s="25"/>
      <c r="X26848" s="25"/>
    </row>
    <row r="26849" spans="23:24" x14ac:dyDescent="0.2">
      <c r="W26849" s="25"/>
      <c r="X26849" s="25"/>
    </row>
    <row r="26850" spans="23:24" x14ac:dyDescent="0.2">
      <c r="W26850" s="25"/>
      <c r="X26850" s="25"/>
    </row>
    <row r="26851" spans="23:24" x14ac:dyDescent="0.2">
      <c r="W26851" s="25"/>
      <c r="X26851" s="25"/>
    </row>
    <row r="26852" spans="23:24" x14ac:dyDescent="0.2">
      <c r="W26852" s="25"/>
      <c r="X26852" s="25"/>
    </row>
    <row r="26853" spans="23:24" x14ac:dyDescent="0.2">
      <c r="W26853" s="25"/>
      <c r="X26853" s="25"/>
    </row>
    <row r="26854" spans="23:24" x14ac:dyDescent="0.2">
      <c r="W26854" s="25"/>
      <c r="X26854" s="25"/>
    </row>
    <row r="26855" spans="23:24" x14ac:dyDescent="0.2">
      <c r="W26855" s="25"/>
      <c r="X26855" s="25"/>
    </row>
    <row r="26856" spans="23:24" x14ac:dyDescent="0.2">
      <c r="W26856" s="25"/>
      <c r="X26856" s="25"/>
    </row>
    <row r="26857" spans="23:24" x14ac:dyDescent="0.2">
      <c r="W26857" s="25"/>
      <c r="X26857" s="25"/>
    </row>
    <row r="26858" spans="23:24" x14ac:dyDescent="0.2">
      <c r="W26858" s="25"/>
      <c r="X26858" s="25"/>
    </row>
    <row r="26859" spans="23:24" x14ac:dyDescent="0.2">
      <c r="W26859" s="25"/>
      <c r="X26859" s="25"/>
    </row>
    <row r="26860" spans="23:24" x14ac:dyDescent="0.2">
      <c r="W26860" s="25"/>
      <c r="X26860" s="25"/>
    </row>
    <row r="26861" spans="23:24" x14ac:dyDescent="0.2">
      <c r="W26861" s="25"/>
      <c r="X26861" s="25"/>
    </row>
    <row r="26862" spans="23:24" x14ac:dyDescent="0.2">
      <c r="W26862" s="25"/>
      <c r="X26862" s="25"/>
    </row>
    <row r="26863" spans="23:24" x14ac:dyDescent="0.2">
      <c r="W26863" s="25"/>
      <c r="X26863" s="25"/>
    </row>
    <row r="26864" spans="23:24" x14ac:dyDescent="0.2">
      <c r="W26864" s="25"/>
      <c r="X26864" s="25"/>
    </row>
    <row r="26865" spans="23:24" x14ac:dyDescent="0.2">
      <c r="W26865" s="25"/>
      <c r="X26865" s="25"/>
    </row>
    <row r="26866" spans="23:24" x14ac:dyDescent="0.2">
      <c r="W26866" s="25"/>
      <c r="X26866" s="25"/>
    </row>
    <row r="26867" spans="23:24" x14ac:dyDescent="0.2">
      <c r="W26867" s="25"/>
      <c r="X26867" s="25"/>
    </row>
    <row r="26868" spans="23:24" x14ac:dyDescent="0.2">
      <c r="W26868" s="25"/>
      <c r="X26868" s="25"/>
    </row>
    <row r="26869" spans="23:24" x14ac:dyDescent="0.2">
      <c r="W26869" s="25"/>
      <c r="X26869" s="25"/>
    </row>
    <row r="26870" spans="23:24" x14ac:dyDescent="0.2">
      <c r="W26870" s="25"/>
      <c r="X26870" s="25"/>
    </row>
    <row r="26871" spans="23:24" x14ac:dyDescent="0.2">
      <c r="W26871" s="25"/>
      <c r="X26871" s="25"/>
    </row>
    <row r="26872" spans="23:24" x14ac:dyDescent="0.2">
      <c r="W26872" s="25"/>
      <c r="X26872" s="25"/>
    </row>
    <row r="26873" spans="23:24" x14ac:dyDescent="0.2">
      <c r="W26873" s="25"/>
      <c r="X26873" s="25"/>
    </row>
    <row r="26874" spans="23:24" x14ac:dyDescent="0.2">
      <c r="W26874" s="25"/>
      <c r="X26874" s="25"/>
    </row>
    <row r="26875" spans="23:24" x14ac:dyDescent="0.2">
      <c r="W26875" s="25"/>
      <c r="X26875" s="25"/>
    </row>
    <row r="26876" spans="23:24" x14ac:dyDescent="0.2">
      <c r="W26876" s="25"/>
      <c r="X26876" s="25"/>
    </row>
    <row r="26877" spans="23:24" x14ac:dyDescent="0.2">
      <c r="W26877" s="25"/>
      <c r="X26877" s="25"/>
    </row>
    <row r="26878" spans="23:24" x14ac:dyDescent="0.2">
      <c r="W26878" s="25"/>
      <c r="X26878" s="25"/>
    </row>
    <row r="26879" spans="23:24" x14ac:dyDescent="0.2">
      <c r="W26879" s="25"/>
      <c r="X26879" s="25"/>
    </row>
    <row r="26880" spans="23:24" x14ac:dyDescent="0.2">
      <c r="W26880" s="25"/>
      <c r="X26880" s="25"/>
    </row>
    <row r="26881" spans="23:24" x14ac:dyDescent="0.2">
      <c r="W26881" s="25"/>
      <c r="X26881" s="25"/>
    </row>
    <row r="26882" spans="23:24" x14ac:dyDescent="0.2">
      <c r="W26882" s="25"/>
      <c r="X26882" s="25"/>
    </row>
    <row r="26883" spans="23:24" x14ac:dyDescent="0.2">
      <c r="W26883" s="25"/>
      <c r="X26883" s="25"/>
    </row>
    <row r="26884" spans="23:24" x14ac:dyDescent="0.2">
      <c r="W26884" s="25"/>
      <c r="X26884" s="25"/>
    </row>
    <row r="26885" spans="23:24" x14ac:dyDescent="0.2">
      <c r="W26885" s="25"/>
      <c r="X26885" s="25"/>
    </row>
    <row r="26886" spans="23:24" x14ac:dyDescent="0.2">
      <c r="W26886" s="25"/>
      <c r="X26886" s="25"/>
    </row>
    <row r="26887" spans="23:24" x14ac:dyDescent="0.2">
      <c r="W26887" s="25"/>
      <c r="X26887" s="25"/>
    </row>
    <row r="26888" spans="23:24" x14ac:dyDescent="0.2">
      <c r="W26888" s="25"/>
      <c r="X26888" s="25"/>
    </row>
    <row r="26889" spans="23:24" x14ac:dyDescent="0.2">
      <c r="W26889" s="25"/>
      <c r="X26889" s="25"/>
    </row>
    <row r="26890" spans="23:24" x14ac:dyDescent="0.2">
      <c r="W26890" s="25"/>
      <c r="X26890" s="25"/>
    </row>
    <row r="26891" spans="23:24" x14ac:dyDescent="0.2">
      <c r="W26891" s="25"/>
      <c r="X26891" s="25"/>
    </row>
    <row r="26892" spans="23:24" x14ac:dyDescent="0.2">
      <c r="W26892" s="25"/>
      <c r="X26892" s="25"/>
    </row>
    <row r="26893" spans="23:24" x14ac:dyDescent="0.2">
      <c r="W26893" s="25"/>
      <c r="X26893" s="25"/>
    </row>
    <row r="26894" spans="23:24" x14ac:dyDescent="0.2">
      <c r="W26894" s="25"/>
      <c r="X26894" s="25"/>
    </row>
    <row r="26895" spans="23:24" x14ac:dyDescent="0.2">
      <c r="W26895" s="25"/>
      <c r="X26895" s="25"/>
    </row>
    <row r="26896" spans="23:24" x14ac:dyDescent="0.2">
      <c r="W26896" s="25"/>
      <c r="X26896" s="25"/>
    </row>
    <row r="26897" spans="23:24" x14ac:dyDescent="0.2">
      <c r="W26897" s="25"/>
      <c r="X26897" s="25"/>
    </row>
    <row r="26898" spans="23:24" x14ac:dyDescent="0.2">
      <c r="W26898" s="25"/>
      <c r="X26898" s="25"/>
    </row>
    <row r="26899" spans="23:24" x14ac:dyDescent="0.2">
      <c r="W26899" s="25"/>
      <c r="X26899" s="25"/>
    </row>
    <row r="26900" spans="23:24" x14ac:dyDescent="0.2">
      <c r="W26900" s="25"/>
      <c r="X26900" s="25"/>
    </row>
    <row r="26901" spans="23:24" x14ac:dyDescent="0.2">
      <c r="W26901" s="25"/>
      <c r="X26901" s="25"/>
    </row>
    <row r="26902" spans="23:24" x14ac:dyDescent="0.2">
      <c r="W26902" s="25"/>
      <c r="X26902" s="25"/>
    </row>
    <row r="26903" spans="23:24" x14ac:dyDescent="0.2">
      <c r="W26903" s="25"/>
      <c r="X26903" s="25"/>
    </row>
    <row r="26904" spans="23:24" x14ac:dyDescent="0.2">
      <c r="W26904" s="25"/>
      <c r="X26904" s="25"/>
    </row>
    <row r="26905" spans="23:24" x14ac:dyDescent="0.2">
      <c r="W26905" s="25"/>
      <c r="X26905" s="25"/>
    </row>
    <row r="26906" spans="23:24" x14ac:dyDescent="0.2">
      <c r="W26906" s="25"/>
      <c r="X26906" s="25"/>
    </row>
    <row r="26907" spans="23:24" x14ac:dyDescent="0.2">
      <c r="W26907" s="25"/>
      <c r="X26907" s="25"/>
    </row>
    <row r="26908" spans="23:24" x14ac:dyDescent="0.2">
      <c r="W26908" s="25"/>
      <c r="X26908" s="25"/>
    </row>
    <row r="26909" spans="23:24" x14ac:dyDescent="0.2">
      <c r="W26909" s="25"/>
      <c r="X26909" s="25"/>
    </row>
    <row r="26910" spans="23:24" x14ac:dyDescent="0.2">
      <c r="W26910" s="25"/>
      <c r="X26910" s="25"/>
    </row>
    <row r="26911" spans="23:24" x14ac:dyDescent="0.2">
      <c r="W26911" s="25"/>
      <c r="X26911" s="25"/>
    </row>
    <row r="26912" spans="23:24" x14ac:dyDescent="0.2">
      <c r="W26912" s="25"/>
      <c r="X26912" s="25"/>
    </row>
    <row r="26913" spans="23:24" x14ac:dyDescent="0.2">
      <c r="W26913" s="25"/>
      <c r="X26913" s="25"/>
    </row>
    <row r="26914" spans="23:24" x14ac:dyDescent="0.2">
      <c r="W26914" s="25"/>
      <c r="X26914" s="25"/>
    </row>
    <row r="26915" spans="23:24" x14ac:dyDescent="0.2">
      <c r="W26915" s="25"/>
      <c r="X26915" s="25"/>
    </row>
    <row r="26916" spans="23:24" x14ac:dyDescent="0.2">
      <c r="W26916" s="25"/>
      <c r="X26916" s="25"/>
    </row>
    <row r="26917" spans="23:24" x14ac:dyDescent="0.2">
      <c r="W26917" s="25"/>
      <c r="X26917" s="25"/>
    </row>
    <row r="26918" spans="23:24" x14ac:dyDescent="0.2">
      <c r="W26918" s="25"/>
      <c r="X26918" s="25"/>
    </row>
    <row r="26919" spans="23:24" x14ac:dyDescent="0.2">
      <c r="W26919" s="25"/>
      <c r="X26919" s="25"/>
    </row>
    <row r="26920" spans="23:24" x14ac:dyDescent="0.2">
      <c r="W26920" s="25"/>
      <c r="X26920" s="25"/>
    </row>
    <row r="26921" spans="23:24" x14ac:dyDescent="0.2">
      <c r="W26921" s="25"/>
      <c r="X26921" s="25"/>
    </row>
    <row r="26922" spans="23:24" x14ac:dyDescent="0.2">
      <c r="W26922" s="25"/>
      <c r="X26922" s="25"/>
    </row>
    <row r="26923" spans="23:24" x14ac:dyDescent="0.2">
      <c r="W26923" s="25"/>
      <c r="X26923" s="25"/>
    </row>
    <row r="26924" spans="23:24" x14ac:dyDescent="0.2">
      <c r="W26924" s="25"/>
      <c r="X26924" s="25"/>
    </row>
    <row r="26925" spans="23:24" x14ac:dyDescent="0.2">
      <c r="W26925" s="25"/>
      <c r="X26925" s="25"/>
    </row>
    <row r="26926" spans="23:24" x14ac:dyDescent="0.2">
      <c r="W26926" s="25"/>
      <c r="X26926" s="25"/>
    </row>
    <row r="26927" spans="23:24" x14ac:dyDescent="0.2">
      <c r="W26927" s="25"/>
      <c r="X26927" s="25"/>
    </row>
    <row r="26928" spans="23:24" x14ac:dyDescent="0.2">
      <c r="W26928" s="25"/>
      <c r="X26928" s="25"/>
    </row>
    <row r="26929" spans="23:24" x14ac:dyDescent="0.2">
      <c r="W26929" s="25"/>
      <c r="X26929" s="25"/>
    </row>
    <row r="26930" spans="23:24" x14ac:dyDescent="0.2">
      <c r="W26930" s="25"/>
      <c r="X26930" s="25"/>
    </row>
    <row r="26931" spans="23:24" x14ac:dyDescent="0.2">
      <c r="W26931" s="25"/>
      <c r="X26931" s="25"/>
    </row>
    <row r="26932" spans="23:24" x14ac:dyDescent="0.2">
      <c r="W26932" s="25"/>
      <c r="X26932" s="25"/>
    </row>
    <row r="26933" spans="23:24" x14ac:dyDescent="0.2">
      <c r="W26933" s="25"/>
      <c r="X26933" s="25"/>
    </row>
    <row r="26934" spans="23:24" x14ac:dyDescent="0.2">
      <c r="W26934" s="25"/>
      <c r="X26934" s="25"/>
    </row>
    <row r="26935" spans="23:24" x14ac:dyDescent="0.2">
      <c r="W26935" s="25"/>
      <c r="X26935" s="25"/>
    </row>
    <row r="26936" spans="23:24" x14ac:dyDescent="0.2">
      <c r="W26936" s="25"/>
      <c r="X26936" s="25"/>
    </row>
    <row r="26937" spans="23:24" x14ac:dyDescent="0.2">
      <c r="W26937" s="25"/>
      <c r="X26937" s="25"/>
    </row>
    <row r="26938" spans="23:24" x14ac:dyDescent="0.2">
      <c r="W26938" s="25"/>
      <c r="X26938" s="25"/>
    </row>
    <row r="26939" spans="23:24" x14ac:dyDescent="0.2">
      <c r="W26939" s="25"/>
      <c r="X26939" s="25"/>
    </row>
    <row r="26940" spans="23:24" x14ac:dyDescent="0.2">
      <c r="W26940" s="25"/>
      <c r="X26940" s="25"/>
    </row>
    <row r="26941" spans="23:24" x14ac:dyDescent="0.2">
      <c r="W26941" s="25"/>
      <c r="X26941" s="25"/>
    </row>
    <row r="26942" spans="23:24" x14ac:dyDescent="0.2">
      <c r="W26942" s="25"/>
      <c r="X26942" s="25"/>
    </row>
    <row r="26943" spans="23:24" x14ac:dyDescent="0.2">
      <c r="W26943" s="25"/>
      <c r="X26943" s="25"/>
    </row>
    <row r="26944" spans="23:24" x14ac:dyDescent="0.2">
      <c r="W26944" s="25"/>
      <c r="X26944" s="25"/>
    </row>
    <row r="26945" spans="23:24" x14ac:dyDescent="0.2">
      <c r="W26945" s="25"/>
      <c r="X26945" s="25"/>
    </row>
    <row r="26946" spans="23:24" x14ac:dyDescent="0.2">
      <c r="W26946" s="25"/>
      <c r="X26946" s="25"/>
    </row>
    <row r="26947" spans="23:24" x14ac:dyDescent="0.2">
      <c r="W26947" s="25"/>
      <c r="X26947" s="25"/>
    </row>
    <row r="26948" spans="23:24" x14ac:dyDescent="0.2">
      <c r="W26948" s="25"/>
      <c r="X26948" s="25"/>
    </row>
    <row r="26949" spans="23:24" x14ac:dyDescent="0.2">
      <c r="W26949" s="25"/>
      <c r="X26949" s="25"/>
    </row>
    <row r="26950" spans="23:24" x14ac:dyDescent="0.2">
      <c r="W26950" s="25"/>
      <c r="X26950" s="25"/>
    </row>
    <row r="26951" spans="23:24" x14ac:dyDescent="0.2">
      <c r="W26951" s="25"/>
      <c r="X26951" s="25"/>
    </row>
    <row r="26952" spans="23:24" x14ac:dyDescent="0.2">
      <c r="W26952" s="25"/>
      <c r="X26952" s="25"/>
    </row>
    <row r="26953" spans="23:24" x14ac:dyDescent="0.2">
      <c r="W26953" s="25"/>
      <c r="X26953" s="25"/>
    </row>
    <row r="26954" spans="23:24" x14ac:dyDescent="0.2">
      <c r="W26954" s="25"/>
      <c r="X26954" s="25"/>
    </row>
    <row r="26955" spans="23:24" x14ac:dyDescent="0.2">
      <c r="W26955" s="25"/>
      <c r="X26955" s="25"/>
    </row>
    <row r="26956" spans="23:24" x14ac:dyDescent="0.2">
      <c r="W26956" s="25"/>
      <c r="X26956" s="25"/>
    </row>
    <row r="26957" spans="23:24" x14ac:dyDescent="0.2">
      <c r="W26957" s="25"/>
      <c r="X26957" s="25"/>
    </row>
    <row r="26958" spans="23:24" x14ac:dyDescent="0.2">
      <c r="W26958" s="25"/>
      <c r="X26958" s="25"/>
    </row>
    <row r="26959" spans="23:24" x14ac:dyDescent="0.2">
      <c r="W26959" s="25"/>
      <c r="X26959" s="25"/>
    </row>
    <row r="26960" spans="23:24" x14ac:dyDescent="0.2">
      <c r="W26960" s="25"/>
      <c r="X26960" s="25"/>
    </row>
    <row r="26961" spans="23:24" x14ac:dyDescent="0.2">
      <c r="W26961" s="25"/>
      <c r="X26961" s="25"/>
    </row>
    <row r="26962" spans="23:24" x14ac:dyDescent="0.2">
      <c r="W26962" s="25"/>
      <c r="X26962" s="25"/>
    </row>
    <row r="26963" spans="23:24" x14ac:dyDescent="0.2">
      <c r="W26963" s="25"/>
      <c r="X26963" s="25"/>
    </row>
    <row r="26964" spans="23:24" x14ac:dyDescent="0.2">
      <c r="W26964" s="25"/>
      <c r="X26964" s="25"/>
    </row>
    <row r="26965" spans="23:24" x14ac:dyDescent="0.2">
      <c r="W26965" s="25"/>
      <c r="X26965" s="25"/>
    </row>
    <row r="26966" spans="23:24" x14ac:dyDescent="0.2">
      <c r="W26966" s="25"/>
      <c r="X26966" s="25"/>
    </row>
    <row r="26967" spans="23:24" x14ac:dyDescent="0.2">
      <c r="W26967" s="25"/>
      <c r="X26967" s="25"/>
    </row>
    <row r="26968" spans="23:24" x14ac:dyDescent="0.2">
      <c r="W26968" s="25"/>
      <c r="X26968" s="25"/>
    </row>
    <row r="26969" spans="23:24" x14ac:dyDescent="0.2">
      <c r="W26969" s="25"/>
      <c r="X26969" s="25"/>
    </row>
    <row r="26970" spans="23:24" x14ac:dyDescent="0.2">
      <c r="W26970" s="25"/>
      <c r="X26970" s="25"/>
    </row>
    <row r="26971" spans="23:24" x14ac:dyDescent="0.2">
      <c r="W26971" s="25"/>
      <c r="X26971" s="25"/>
    </row>
    <row r="26972" spans="23:24" x14ac:dyDescent="0.2">
      <c r="W26972" s="25"/>
      <c r="X26972" s="25"/>
    </row>
    <row r="26973" spans="23:24" x14ac:dyDescent="0.2">
      <c r="W26973" s="25"/>
      <c r="X26973" s="25"/>
    </row>
    <row r="26974" spans="23:24" x14ac:dyDescent="0.2">
      <c r="W26974" s="25"/>
      <c r="X26974" s="25"/>
    </row>
    <row r="26975" spans="23:24" x14ac:dyDescent="0.2">
      <c r="W26975" s="25"/>
      <c r="X26975" s="25"/>
    </row>
    <row r="26976" spans="23:24" x14ac:dyDescent="0.2">
      <c r="W26976" s="25"/>
      <c r="X26976" s="25"/>
    </row>
    <row r="26977" spans="23:24" x14ac:dyDescent="0.2">
      <c r="W26977" s="25"/>
      <c r="X26977" s="25"/>
    </row>
    <row r="26978" spans="23:24" x14ac:dyDescent="0.2">
      <c r="W26978" s="25"/>
      <c r="X26978" s="25"/>
    </row>
    <row r="26979" spans="23:24" x14ac:dyDescent="0.2">
      <c r="W26979" s="25"/>
      <c r="X26979" s="25"/>
    </row>
    <row r="26980" spans="23:24" x14ac:dyDescent="0.2">
      <c r="W26980" s="25"/>
      <c r="X26980" s="25"/>
    </row>
    <row r="26981" spans="23:24" x14ac:dyDescent="0.2">
      <c r="W26981" s="25"/>
      <c r="X26981" s="25"/>
    </row>
    <row r="26982" spans="23:24" x14ac:dyDescent="0.2">
      <c r="W26982" s="25"/>
      <c r="X26982" s="25"/>
    </row>
    <row r="26983" spans="23:24" x14ac:dyDescent="0.2">
      <c r="W26983" s="25"/>
      <c r="X26983" s="25"/>
    </row>
    <row r="26984" spans="23:24" x14ac:dyDescent="0.2">
      <c r="W26984" s="25"/>
      <c r="X26984" s="25"/>
    </row>
    <row r="26985" spans="23:24" x14ac:dyDescent="0.2">
      <c r="W26985" s="25"/>
      <c r="X26985" s="25"/>
    </row>
    <row r="26986" spans="23:24" x14ac:dyDescent="0.2">
      <c r="W26986" s="25"/>
      <c r="X26986" s="25"/>
    </row>
    <row r="26987" spans="23:24" x14ac:dyDescent="0.2">
      <c r="W26987" s="25"/>
      <c r="X26987" s="25"/>
    </row>
    <row r="26988" spans="23:24" x14ac:dyDescent="0.2">
      <c r="W26988" s="25"/>
      <c r="X26988" s="25"/>
    </row>
    <row r="26989" spans="23:24" x14ac:dyDescent="0.2">
      <c r="W26989" s="25"/>
      <c r="X26989" s="25"/>
    </row>
    <row r="26990" spans="23:24" x14ac:dyDescent="0.2">
      <c r="W26990" s="25"/>
      <c r="X26990" s="25"/>
    </row>
    <row r="26991" spans="23:24" x14ac:dyDescent="0.2">
      <c r="W26991" s="25"/>
      <c r="X26991" s="25"/>
    </row>
    <row r="26992" spans="23:24" x14ac:dyDescent="0.2">
      <c r="W26992" s="25"/>
      <c r="X26992" s="25"/>
    </row>
    <row r="26993" spans="23:24" x14ac:dyDescent="0.2">
      <c r="W26993" s="25"/>
      <c r="X26993" s="25"/>
    </row>
    <row r="26994" spans="23:24" x14ac:dyDescent="0.2">
      <c r="W26994" s="25"/>
      <c r="X26994" s="25"/>
    </row>
    <row r="26995" spans="23:24" x14ac:dyDescent="0.2">
      <c r="W26995" s="25"/>
      <c r="X26995" s="25"/>
    </row>
    <row r="26996" spans="23:24" x14ac:dyDescent="0.2">
      <c r="W26996" s="25"/>
      <c r="X26996" s="25"/>
    </row>
    <row r="26997" spans="23:24" x14ac:dyDescent="0.2">
      <c r="W26997" s="25"/>
      <c r="X26997" s="25"/>
    </row>
    <row r="26998" spans="23:24" x14ac:dyDescent="0.2">
      <c r="W26998" s="25"/>
      <c r="X26998" s="25"/>
    </row>
    <row r="26999" spans="23:24" x14ac:dyDescent="0.2">
      <c r="W26999" s="25"/>
      <c r="X26999" s="25"/>
    </row>
    <row r="27000" spans="23:24" x14ac:dyDescent="0.2">
      <c r="W27000" s="25"/>
      <c r="X27000" s="25"/>
    </row>
    <row r="27001" spans="23:24" x14ac:dyDescent="0.2">
      <c r="W27001" s="25"/>
      <c r="X27001" s="25"/>
    </row>
    <row r="27002" spans="23:24" x14ac:dyDescent="0.2">
      <c r="W27002" s="25"/>
      <c r="X27002" s="25"/>
    </row>
    <row r="27003" spans="23:24" x14ac:dyDescent="0.2">
      <c r="W27003" s="25"/>
      <c r="X27003" s="25"/>
    </row>
    <row r="27004" spans="23:24" x14ac:dyDescent="0.2">
      <c r="W27004" s="25"/>
      <c r="X27004" s="25"/>
    </row>
    <row r="27005" spans="23:24" x14ac:dyDescent="0.2">
      <c r="W27005" s="25"/>
      <c r="X27005" s="25"/>
    </row>
    <row r="27006" spans="23:24" x14ac:dyDescent="0.2">
      <c r="W27006" s="25"/>
      <c r="X27006" s="25"/>
    </row>
    <row r="27007" spans="23:24" x14ac:dyDescent="0.2">
      <c r="W27007" s="25"/>
      <c r="X27007" s="25"/>
    </row>
    <row r="27008" spans="23:24" x14ac:dyDescent="0.2">
      <c r="W27008" s="25"/>
      <c r="X27008" s="25"/>
    </row>
    <row r="27009" spans="23:24" x14ac:dyDescent="0.2">
      <c r="W27009" s="25"/>
      <c r="X27009" s="25"/>
    </row>
    <row r="27010" spans="23:24" x14ac:dyDescent="0.2">
      <c r="W27010" s="25"/>
      <c r="X27010" s="25"/>
    </row>
    <row r="27011" spans="23:24" x14ac:dyDescent="0.2">
      <c r="W27011" s="25"/>
      <c r="X27011" s="25"/>
    </row>
    <row r="27012" spans="23:24" x14ac:dyDescent="0.2">
      <c r="W27012" s="25"/>
      <c r="X27012" s="25"/>
    </row>
    <row r="27013" spans="23:24" x14ac:dyDescent="0.2">
      <c r="W27013" s="25"/>
      <c r="X27013" s="25"/>
    </row>
    <row r="27014" spans="23:24" x14ac:dyDescent="0.2">
      <c r="W27014" s="25"/>
      <c r="X27014" s="25"/>
    </row>
    <row r="27015" spans="23:24" x14ac:dyDescent="0.2">
      <c r="W27015" s="25"/>
      <c r="X27015" s="25"/>
    </row>
    <row r="27016" spans="23:24" x14ac:dyDescent="0.2">
      <c r="W27016" s="25"/>
      <c r="X27016" s="25"/>
    </row>
    <row r="27017" spans="23:24" x14ac:dyDescent="0.2">
      <c r="W27017" s="25"/>
      <c r="X27017" s="25"/>
    </row>
    <row r="27018" spans="23:24" x14ac:dyDescent="0.2">
      <c r="W27018" s="25"/>
      <c r="X27018" s="25"/>
    </row>
    <row r="27019" spans="23:24" x14ac:dyDescent="0.2">
      <c r="W27019" s="25"/>
      <c r="X27019" s="25"/>
    </row>
    <row r="27020" spans="23:24" x14ac:dyDescent="0.2">
      <c r="W27020" s="25"/>
      <c r="X27020" s="25"/>
    </row>
    <row r="27021" spans="23:24" x14ac:dyDescent="0.2">
      <c r="W27021" s="25"/>
      <c r="X27021" s="25"/>
    </row>
    <row r="27022" spans="23:24" x14ac:dyDescent="0.2">
      <c r="W27022" s="25"/>
      <c r="X27022" s="25"/>
    </row>
    <row r="27023" spans="23:24" x14ac:dyDescent="0.2">
      <c r="W27023" s="25"/>
      <c r="X27023" s="25"/>
    </row>
    <row r="27024" spans="23:24" x14ac:dyDescent="0.2">
      <c r="W27024" s="25"/>
      <c r="X27024" s="25"/>
    </row>
    <row r="27025" spans="23:24" x14ac:dyDescent="0.2">
      <c r="W27025" s="25"/>
      <c r="X27025" s="25"/>
    </row>
    <row r="27026" spans="23:24" x14ac:dyDescent="0.2">
      <c r="W27026" s="25"/>
      <c r="X27026" s="25"/>
    </row>
    <row r="27027" spans="23:24" x14ac:dyDescent="0.2">
      <c r="W27027" s="25"/>
      <c r="X27027" s="25"/>
    </row>
    <row r="27028" spans="23:24" x14ac:dyDescent="0.2">
      <c r="W27028" s="25"/>
      <c r="X27028" s="25"/>
    </row>
    <row r="27029" spans="23:24" x14ac:dyDescent="0.2">
      <c r="W27029" s="25"/>
      <c r="X27029" s="25"/>
    </row>
    <row r="27030" spans="23:24" x14ac:dyDescent="0.2">
      <c r="W27030" s="25"/>
      <c r="X27030" s="25"/>
    </row>
    <row r="27031" spans="23:24" x14ac:dyDescent="0.2">
      <c r="W27031" s="25"/>
      <c r="X27031" s="25"/>
    </row>
    <row r="27032" spans="23:24" x14ac:dyDescent="0.2">
      <c r="W27032" s="25"/>
      <c r="X27032" s="25"/>
    </row>
    <row r="27033" spans="23:24" x14ac:dyDescent="0.2">
      <c r="W27033" s="25"/>
      <c r="X27033" s="25"/>
    </row>
    <row r="27034" spans="23:24" x14ac:dyDescent="0.2">
      <c r="W27034" s="25"/>
      <c r="X27034" s="25"/>
    </row>
    <row r="27035" spans="23:24" x14ac:dyDescent="0.2">
      <c r="W27035" s="25"/>
      <c r="X27035" s="25"/>
    </row>
    <row r="27036" spans="23:24" x14ac:dyDescent="0.2">
      <c r="W27036" s="25"/>
      <c r="X27036" s="25"/>
    </row>
    <row r="27037" spans="23:24" x14ac:dyDescent="0.2">
      <c r="W27037" s="25"/>
      <c r="X27037" s="25"/>
    </row>
    <row r="27038" spans="23:24" x14ac:dyDescent="0.2">
      <c r="W27038" s="25"/>
      <c r="X27038" s="25"/>
    </row>
    <row r="27039" spans="23:24" x14ac:dyDescent="0.2">
      <c r="W27039" s="25"/>
      <c r="X27039" s="25"/>
    </row>
    <row r="27040" spans="23:24" x14ac:dyDescent="0.2">
      <c r="W27040" s="25"/>
      <c r="X27040" s="25"/>
    </row>
    <row r="27041" spans="23:24" x14ac:dyDescent="0.2">
      <c r="W27041" s="25"/>
      <c r="X27041" s="25"/>
    </row>
    <row r="27042" spans="23:24" x14ac:dyDescent="0.2">
      <c r="W27042" s="25"/>
      <c r="X27042" s="25"/>
    </row>
    <row r="27043" spans="23:24" x14ac:dyDescent="0.2">
      <c r="W27043" s="25"/>
      <c r="X27043" s="25"/>
    </row>
    <row r="27044" spans="23:24" x14ac:dyDescent="0.2">
      <c r="W27044" s="25"/>
      <c r="X27044" s="25"/>
    </row>
    <row r="27045" spans="23:24" x14ac:dyDescent="0.2">
      <c r="W27045" s="25"/>
      <c r="X27045" s="25"/>
    </row>
    <row r="27046" spans="23:24" x14ac:dyDescent="0.2">
      <c r="W27046" s="25"/>
      <c r="X27046" s="25"/>
    </row>
    <row r="27047" spans="23:24" x14ac:dyDescent="0.2">
      <c r="W27047" s="25"/>
      <c r="X27047" s="25"/>
    </row>
    <row r="27048" spans="23:24" x14ac:dyDescent="0.2">
      <c r="W27048" s="25"/>
      <c r="X27048" s="25"/>
    </row>
    <row r="27049" spans="23:24" x14ac:dyDescent="0.2">
      <c r="W27049" s="25"/>
      <c r="X27049" s="25"/>
    </row>
    <row r="27050" spans="23:24" x14ac:dyDescent="0.2">
      <c r="W27050" s="25"/>
      <c r="X27050" s="25"/>
    </row>
    <row r="27051" spans="23:24" x14ac:dyDescent="0.2">
      <c r="W27051" s="25"/>
      <c r="X27051" s="25"/>
    </row>
    <row r="27052" spans="23:24" x14ac:dyDescent="0.2">
      <c r="W27052" s="25"/>
      <c r="X27052" s="25"/>
    </row>
    <row r="27053" spans="23:24" x14ac:dyDescent="0.2">
      <c r="W27053" s="25"/>
      <c r="X27053" s="25"/>
    </row>
    <row r="27054" spans="23:24" x14ac:dyDescent="0.2">
      <c r="W27054" s="25"/>
      <c r="X27054" s="25"/>
    </row>
    <row r="27055" spans="23:24" x14ac:dyDescent="0.2">
      <c r="W27055" s="25"/>
      <c r="X27055" s="25"/>
    </row>
    <row r="27056" spans="23:24" x14ac:dyDescent="0.2">
      <c r="W27056" s="25"/>
      <c r="X27056" s="25"/>
    </row>
    <row r="27057" spans="23:24" x14ac:dyDescent="0.2">
      <c r="W27057" s="25"/>
      <c r="X27057" s="25"/>
    </row>
    <row r="27058" spans="23:24" x14ac:dyDescent="0.2">
      <c r="W27058" s="25"/>
      <c r="X27058" s="25"/>
    </row>
    <row r="27059" spans="23:24" x14ac:dyDescent="0.2">
      <c r="W27059" s="25"/>
      <c r="X27059" s="25"/>
    </row>
    <row r="27060" spans="23:24" x14ac:dyDescent="0.2">
      <c r="W27060" s="25"/>
      <c r="X27060" s="25"/>
    </row>
    <row r="27061" spans="23:24" x14ac:dyDescent="0.2">
      <c r="W27061" s="25"/>
      <c r="X27061" s="25"/>
    </row>
    <row r="27062" spans="23:24" x14ac:dyDescent="0.2">
      <c r="W27062" s="25"/>
      <c r="X27062" s="25"/>
    </row>
    <row r="27063" spans="23:24" x14ac:dyDescent="0.2">
      <c r="W27063" s="25"/>
      <c r="X27063" s="25"/>
    </row>
    <row r="27064" spans="23:24" x14ac:dyDescent="0.2">
      <c r="W27064" s="25"/>
      <c r="X27064" s="25"/>
    </row>
    <row r="27065" spans="23:24" x14ac:dyDescent="0.2">
      <c r="W27065" s="25"/>
      <c r="X27065" s="25"/>
    </row>
    <row r="27066" spans="23:24" x14ac:dyDescent="0.2">
      <c r="W27066" s="25"/>
      <c r="X27066" s="25"/>
    </row>
    <row r="27067" spans="23:24" x14ac:dyDescent="0.2">
      <c r="W27067" s="25"/>
      <c r="X27067" s="25"/>
    </row>
    <row r="27068" spans="23:24" x14ac:dyDescent="0.2">
      <c r="W27068" s="25"/>
      <c r="X27068" s="25"/>
    </row>
    <row r="27069" spans="23:24" x14ac:dyDescent="0.2">
      <c r="W27069" s="25"/>
      <c r="X27069" s="25"/>
    </row>
    <row r="27070" spans="23:24" x14ac:dyDescent="0.2">
      <c r="W27070" s="25"/>
      <c r="X27070" s="25"/>
    </row>
    <row r="27071" spans="23:24" x14ac:dyDescent="0.2">
      <c r="W27071" s="25"/>
      <c r="X27071" s="25"/>
    </row>
    <row r="27072" spans="23:24" x14ac:dyDescent="0.2">
      <c r="W27072" s="25"/>
      <c r="X27072" s="25"/>
    </row>
    <row r="27073" spans="23:24" x14ac:dyDescent="0.2">
      <c r="W27073" s="25"/>
      <c r="X27073" s="25"/>
    </row>
    <row r="27074" spans="23:24" x14ac:dyDescent="0.2">
      <c r="W27074" s="25"/>
      <c r="X27074" s="25"/>
    </row>
    <row r="27075" spans="23:24" x14ac:dyDescent="0.2">
      <c r="W27075" s="25"/>
      <c r="X27075" s="25"/>
    </row>
    <row r="27076" spans="23:24" x14ac:dyDescent="0.2">
      <c r="W27076" s="25"/>
      <c r="X27076" s="25"/>
    </row>
    <row r="27077" spans="23:24" x14ac:dyDescent="0.2">
      <c r="W27077" s="25"/>
      <c r="X27077" s="25"/>
    </row>
    <row r="27078" spans="23:24" x14ac:dyDescent="0.2">
      <c r="W27078" s="25"/>
      <c r="X27078" s="25"/>
    </row>
    <row r="27079" spans="23:24" x14ac:dyDescent="0.2">
      <c r="W27079" s="25"/>
      <c r="X27079" s="25"/>
    </row>
    <row r="27080" spans="23:24" x14ac:dyDescent="0.2">
      <c r="W27080" s="25"/>
      <c r="X27080" s="25"/>
    </row>
    <row r="27081" spans="23:24" x14ac:dyDescent="0.2">
      <c r="W27081" s="25"/>
      <c r="X27081" s="25"/>
    </row>
    <row r="27082" spans="23:24" x14ac:dyDescent="0.2">
      <c r="W27082" s="25"/>
      <c r="X27082" s="25"/>
    </row>
    <row r="27083" spans="23:24" x14ac:dyDescent="0.2">
      <c r="W27083" s="25"/>
      <c r="X27083" s="25"/>
    </row>
    <row r="27084" spans="23:24" x14ac:dyDescent="0.2">
      <c r="W27084" s="25"/>
      <c r="X27084" s="25"/>
    </row>
    <row r="27085" spans="23:24" x14ac:dyDescent="0.2">
      <c r="W27085" s="25"/>
      <c r="X27085" s="25"/>
    </row>
    <row r="27086" spans="23:24" x14ac:dyDescent="0.2">
      <c r="W27086" s="25"/>
      <c r="X27086" s="25"/>
    </row>
    <row r="27087" spans="23:24" x14ac:dyDescent="0.2">
      <c r="W27087" s="25"/>
      <c r="X27087" s="25"/>
    </row>
    <row r="27088" spans="23:24" x14ac:dyDescent="0.2">
      <c r="W27088" s="25"/>
      <c r="X27088" s="25"/>
    </row>
    <row r="27089" spans="23:24" x14ac:dyDescent="0.2">
      <c r="W27089" s="25"/>
      <c r="X27089" s="25"/>
    </row>
    <row r="27090" spans="23:24" x14ac:dyDescent="0.2">
      <c r="W27090" s="25"/>
      <c r="X27090" s="25"/>
    </row>
    <row r="27091" spans="23:24" x14ac:dyDescent="0.2">
      <c r="W27091" s="25"/>
      <c r="X27091" s="25"/>
    </row>
    <row r="27092" spans="23:24" x14ac:dyDescent="0.2">
      <c r="W27092" s="25"/>
      <c r="X27092" s="25"/>
    </row>
    <row r="27093" spans="23:24" x14ac:dyDescent="0.2">
      <c r="W27093" s="25"/>
      <c r="X27093" s="25"/>
    </row>
    <row r="27094" spans="23:24" x14ac:dyDescent="0.2">
      <c r="W27094" s="25"/>
      <c r="X27094" s="25"/>
    </row>
    <row r="27095" spans="23:24" x14ac:dyDescent="0.2">
      <c r="W27095" s="25"/>
      <c r="X27095" s="25"/>
    </row>
    <row r="27096" spans="23:24" x14ac:dyDescent="0.2">
      <c r="W27096" s="25"/>
      <c r="X27096" s="25"/>
    </row>
    <row r="27097" spans="23:24" x14ac:dyDescent="0.2">
      <c r="W27097" s="25"/>
      <c r="X27097" s="25"/>
    </row>
    <row r="27098" spans="23:24" x14ac:dyDescent="0.2">
      <c r="W27098" s="25"/>
      <c r="X27098" s="25"/>
    </row>
    <row r="27099" spans="23:24" x14ac:dyDescent="0.2">
      <c r="W27099" s="25"/>
      <c r="X27099" s="25"/>
    </row>
    <row r="27100" spans="23:24" x14ac:dyDescent="0.2">
      <c r="W27100" s="25"/>
      <c r="X27100" s="25"/>
    </row>
    <row r="27101" spans="23:24" x14ac:dyDescent="0.2">
      <c r="W27101" s="25"/>
      <c r="X27101" s="25"/>
    </row>
    <row r="27102" spans="23:24" x14ac:dyDescent="0.2">
      <c r="W27102" s="25"/>
      <c r="X27102" s="25"/>
    </row>
    <row r="27103" spans="23:24" x14ac:dyDescent="0.2">
      <c r="W27103" s="25"/>
      <c r="X27103" s="25"/>
    </row>
    <row r="27104" spans="23:24" x14ac:dyDescent="0.2">
      <c r="W27104" s="25"/>
      <c r="X27104" s="25"/>
    </row>
    <row r="27105" spans="23:24" x14ac:dyDescent="0.2">
      <c r="W27105" s="25"/>
      <c r="X27105" s="25"/>
    </row>
    <row r="27106" spans="23:24" x14ac:dyDescent="0.2">
      <c r="W27106" s="25"/>
      <c r="X27106" s="25"/>
    </row>
    <row r="27107" spans="23:24" x14ac:dyDescent="0.2">
      <c r="W27107" s="25"/>
      <c r="X27107" s="25"/>
    </row>
    <row r="27108" spans="23:24" x14ac:dyDescent="0.2">
      <c r="W27108" s="25"/>
      <c r="X27108" s="25"/>
    </row>
    <row r="27109" spans="23:24" x14ac:dyDescent="0.2">
      <c r="W27109" s="25"/>
      <c r="X27109" s="25"/>
    </row>
    <row r="27110" spans="23:24" x14ac:dyDescent="0.2">
      <c r="W27110" s="25"/>
      <c r="X27110" s="25"/>
    </row>
    <row r="27111" spans="23:24" x14ac:dyDescent="0.2">
      <c r="W27111" s="25"/>
      <c r="X27111" s="25"/>
    </row>
    <row r="27112" spans="23:24" x14ac:dyDescent="0.2">
      <c r="W27112" s="25"/>
      <c r="X27112" s="25"/>
    </row>
    <row r="27113" spans="23:24" x14ac:dyDescent="0.2">
      <c r="W27113" s="25"/>
      <c r="X27113" s="25"/>
    </row>
    <row r="27114" spans="23:24" x14ac:dyDescent="0.2">
      <c r="W27114" s="25"/>
      <c r="X27114" s="25"/>
    </row>
    <row r="27115" spans="23:24" x14ac:dyDescent="0.2">
      <c r="W27115" s="25"/>
      <c r="X27115" s="25"/>
    </row>
    <row r="27116" spans="23:24" x14ac:dyDescent="0.2">
      <c r="W27116" s="25"/>
      <c r="X27116" s="25"/>
    </row>
    <row r="27117" spans="23:24" x14ac:dyDescent="0.2">
      <c r="W27117" s="25"/>
      <c r="X27117" s="25"/>
    </row>
    <row r="27118" spans="23:24" x14ac:dyDescent="0.2">
      <c r="W27118" s="25"/>
      <c r="X27118" s="25"/>
    </row>
    <row r="27119" spans="23:24" x14ac:dyDescent="0.2">
      <c r="W27119" s="25"/>
      <c r="X27119" s="25"/>
    </row>
    <row r="27120" spans="23:24" x14ac:dyDescent="0.2">
      <c r="W27120" s="25"/>
      <c r="X27120" s="25"/>
    </row>
    <row r="27121" spans="23:24" x14ac:dyDescent="0.2">
      <c r="W27121" s="25"/>
      <c r="X27121" s="25"/>
    </row>
    <row r="27122" spans="23:24" x14ac:dyDescent="0.2">
      <c r="W27122" s="25"/>
      <c r="X27122" s="25"/>
    </row>
    <row r="27123" spans="23:24" x14ac:dyDescent="0.2">
      <c r="W27123" s="25"/>
      <c r="X27123" s="25"/>
    </row>
    <row r="27124" spans="23:24" x14ac:dyDescent="0.2">
      <c r="W27124" s="25"/>
      <c r="X27124" s="25"/>
    </row>
    <row r="27125" spans="23:24" x14ac:dyDescent="0.2">
      <c r="W27125" s="25"/>
      <c r="X27125" s="25"/>
    </row>
    <row r="27126" spans="23:24" x14ac:dyDescent="0.2">
      <c r="W27126" s="25"/>
      <c r="X27126" s="25"/>
    </row>
    <row r="27127" spans="23:24" x14ac:dyDescent="0.2">
      <c r="W27127" s="25"/>
      <c r="X27127" s="25"/>
    </row>
    <row r="27128" spans="23:24" x14ac:dyDescent="0.2">
      <c r="W27128" s="25"/>
      <c r="X27128" s="25"/>
    </row>
    <row r="27129" spans="23:24" x14ac:dyDescent="0.2">
      <c r="W27129" s="25"/>
      <c r="X27129" s="25"/>
    </row>
    <row r="27130" spans="23:24" x14ac:dyDescent="0.2">
      <c r="W27130" s="25"/>
      <c r="X27130" s="25"/>
    </row>
    <row r="27131" spans="23:24" x14ac:dyDescent="0.2">
      <c r="W27131" s="25"/>
      <c r="X27131" s="25"/>
    </row>
    <row r="27132" spans="23:24" x14ac:dyDescent="0.2">
      <c r="W27132" s="25"/>
      <c r="X27132" s="25"/>
    </row>
    <row r="27133" spans="23:24" x14ac:dyDescent="0.2">
      <c r="W27133" s="25"/>
      <c r="X27133" s="25"/>
    </row>
    <row r="27134" spans="23:24" x14ac:dyDescent="0.2">
      <c r="W27134" s="25"/>
      <c r="X27134" s="25"/>
    </row>
    <row r="27135" spans="23:24" x14ac:dyDescent="0.2">
      <c r="W27135" s="25"/>
      <c r="X27135" s="25"/>
    </row>
    <row r="27136" spans="23:24" x14ac:dyDescent="0.2">
      <c r="W27136" s="25"/>
      <c r="X27136" s="25"/>
    </row>
    <row r="27137" spans="23:24" x14ac:dyDescent="0.2">
      <c r="W27137" s="25"/>
      <c r="X27137" s="25"/>
    </row>
    <row r="27138" spans="23:24" x14ac:dyDescent="0.2">
      <c r="W27138" s="25"/>
      <c r="X27138" s="25"/>
    </row>
    <row r="27139" spans="23:24" x14ac:dyDescent="0.2">
      <c r="W27139" s="25"/>
      <c r="X27139" s="25"/>
    </row>
    <row r="27140" spans="23:24" x14ac:dyDescent="0.2">
      <c r="W27140" s="25"/>
      <c r="X27140" s="25"/>
    </row>
    <row r="27141" spans="23:24" x14ac:dyDescent="0.2">
      <c r="W27141" s="25"/>
      <c r="X27141" s="25"/>
    </row>
    <row r="27142" spans="23:24" x14ac:dyDescent="0.2">
      <c r="W27142" s="25"/>
      <c r="X27142" s="25"/>
    </row>
    <row r="27143" spans="23:24" x14ac:dyDescent="0.2">
      <c r="W27143" s="25"/>
      <c r="X27143" s="25"/>
    </row>
    <row r="27144" spans="23:24" x14ac:dyDescent="0.2">
      <c r="W27144" s="25"/>
      <c r="X27144" s="25"/>
    </row>
    <row r="27145" spans="23:24" x14ac:dyDescent="0.2">
      <c r="W27145" s="25"/>
      <c r="X27145" s="25"/>
    </row>
    <row r="27146" spans="23:24" x14ac:dyDescent="0.2">
      <c r="W27146" s="25"/>
      <c r="X27146" s="25"/>
    </row>
    <row r="27147" spans="23:24" x14ac:dyDescent="0.2">
      <c r="W27147" s="25"/>
      <c r="X27147" s="25"/>
    </row>
    <row r="27148" spans="23:24" x14ac:dyDescent="0.2">
      <c r="W27148" s="25"/>
      <c r="X27148" s="25"/>
    </row>
    <row r="27149" spans="23:24" x14ac:dyDescent="0.2">
      <c r="W27149" s="25"/>
      <c r="X27149" s="25"/>
    </row>
    <row r="27150" spans="23:24" x14ac:dyDescent="0.2">
      <c r="W27150" s="25"/>
      <c r="X27150" s="25"/>
    </row>
    <row r="27151" spans="23:24" x14ac:dyDescent="0.2">
      <c r="W27151" s="25"/>
      <c r="X27151" s="25"/>
    </row>
    <row r="27152" spans="23:24" x14ac:dyDescent="0.2">
      <c r="W27152" s="25"/>
      <c r="X27152" s="25"/>
    </row>
    <row r="27153" spans="23:24" x14ac:dyDescent="0.2">
      <c r="W27153" s="25"/>
      <c r="X27153" s="25"/>
    </row>
    <row r="27154" spans="23:24" x14ac:dyDescent="0.2">
      <c r="W27154" s="25"/>
      <c r="X27154" s="25"/>
    </row>
    <row r="27155" spans="23:24" x14ac:dyDescent="0.2">
      <c r="W27155" s="25"/>
      <c r="X27155" s="25"/>
    </row>
    <row r="27156" spans="23:24" x14ac:dyDescent="0.2">
      <c r="W27156" s="25"/>
      <c r="X27156" s="25"/>
    </row>
    <row r="27157" spans="23:24" x14ac:dyDescent="0.2">
      <c r="W27157" s="25"/>
      <c r="X27157" s="25"/>
    </row>
    <row r="27158" spans="23:24" x14ac:dyDescent="0.2">
      <c r="W27158" s="25"/>
      <c r="X27158" s="25"/>
    </row>
    <row r="27159" spans="23:24" x14ac:dyDescent="0.2">
      <c r="W27159" s="25"/>
      <c r="X27159" s="25"/>
    </row>
    <row r="27160" spans="23:24" x14ac:dyDescent="0.2">
      <c r="W27160" s="25"/>
      <c r="X27160" s="25"/>
    </row>
    <row r="27161" spans="23:24" x14ac:dyDescent="0.2">
      <c r="W27161" s="25"/>
      <c r="X27161" s="25"/>
    </row>
    <row r="27162" spans="23:24" x14ac:dyDescent="0.2">
      <c r="W27162" s="25"/>
      <c r="X27162" s="25"/>
    </row>
    <row r="27163" spans="23:24" x14ac:dyDescent="0.2">
      <c r="W27163" s="25"/>
      <c r="X27163" s="25"/>
    </row>
    <row r="27164" spans="23:24" x14ac:dyDescent="0.2">
      <c r="W27164" s="25"/>
      <c r="X27164" s="25"/>
    </row>
    <row r="27165" spans="23:24" x14ac:dyDescent="0.2">
      <c r="W27165" s="25"/>
      <c r="X27165" s="25"/>
    </row>
    <row r="27166" spans="23:24" x14ac:dyDescent="0.2">
      <c r="W27166" s="25"/>
      <c r="X27166" s="25"/>
    </row>
    <row r="27167" spans="23:24" x14ac:dyDescent="0.2">
      <c r="W27167" s="25"/>
      <c r="X27167" s="25"/>
    </row>
    <row r="27168" spans="23:24" x14ac:dyDescent="0.2">
      <c r="W27168" s="25"/>
      <c r="X27168" s="25"/>
    </row>
    <row r="27169" spans="23:24" x14ac:dyDescent="0.2">
      <c r="W27169" s="25"/>
      <c r="X27169" s="25"/>
    </row>
    <row r="27170" spans="23:24" x14ac:dyDescent="0.2">
      <c r="W27170" s="25"/>
      <c r="X27170" s="25"/>
    </row>
    <row r="27171" spans="23:24" x14ac:dyDescent="0.2">
      <c r="W27171" s="25"/>
      <c r="X27171" s="25"/>
    </row>
    <row r="27172" spans="23:24" x14ac:dyDescent="0.2">
      <c r="W27172" s="25"/>
      <c r="X27172" s="25"/>
    </row>
    <row r="27173" spans="23:24" x14ac:dyDescent="0.2">
      <c r="W27173" s="25"/>
      <c r="X27173" s="25"/>
    </row>
    <row r="27174" spans="23:24" x14ac:dyDescent="0.2">
      <c r="W27174" s="25"/>
      <c r="X27174" s="25"/>
    </row>
    <row r="27175" spans="23:24" x14ac:dyDescent="0.2">
      <c r="W27175" s="25"/>
      <c r="X27175" s="25"/>
    </row>
    <row r="27176" spans="23:24" x14ac:dyDescent="0.2">
      <c r="W27176" s="25"/>
      <c r="X27176" s="25"/>
    </row>
    <row r="27177" spans="23:24" x14ac:dyDescent="0.2">
      <c r="W27177" s="25"/>
      <c r="X27177" s="25"/>
    </row>
    <row r="27178" spans="23:24" x14ac:dyDescent="0.2">
      <c r="W27178" s="25"/>
      <c r="X27178" s="25"/>
    </row>
    <row r="27179" spans="23:24" x14ac:dyDescent="0.2">
      <c r="W27179" s="25"/>
      <c r="X27179" s="25"/>
    </row>
    <row r="27180" spans="23:24" x14ac:dyDescent="0.2">
      <c r="W27180" s="25"/>
      <c r="X27180" s="25"/>
    </row>
    <row r="27181" spans="23:24" x14ac:dyDescent="0.2">
      <c r="W27181" s="25"/>
      <c r="X27181" s="25"/>
    </row>
    <row r="27182" spans="23:24" x14ac:dyDescent="0.2">
      <c r="W27182" s="25"/>
      <c r="X27182" s="25"/>
    </row>
    <row r="27183" spans="23:24" x14ac:dyDescent="0.2">
      <c r="W27183" s="25"/>
      <c r="X27183" s="25"/>
    </row>
    <row r="27184" spans="23:24" x14ac:dyDescent="0.2">
      <c r="W27184" s="25"/>
      <c r="X27184" s="25"/>
    </row>
    <row r="27185" spans="23:24" x14ac:dyDescent="0.2">
      <c r="W27185" s="25"/>
      <c r="X27185" s="25"/>
    </row>
    <row r="27186" spans="23:24" x14ac:dyDescent="0.2">
      <c r="W27186" s="25"/>
      <c r="X27186" s="25"/>
    </row>
    <row r="27187" spans="23:24" x14ac:dyDescent="0.2">
      <c r="W27187" s="25"/>
      <c r="X27187" s="25"/>
    </row>
    <row r="27188" spans="23:24" x14ac:dyDescent="0.2">
      <c r="W27188" s="25"/>
      <c r="X27188" s="25"/>
    </row>
    <row r="27189" spans="23:24" x14ac:dyDescent="0.2">
      <c r="W27189" s="25"/>
      <c r="X27189" s="25"/>
    </row>
    <row r="27190" spans="23:24" x14ac:dyDescent="0.2">
      <c r="W27190" s="25"/>
      <c r="X27190" s="25"/>
    </row>
    <row r="27191" spans="23:24" x14ac:dyDescent="0.2">
      <c r="W27191" s="25"/>
      <c r="X27191" s="25"/>
    </row>
    <row r="27192" spans="23:24" x14ac:dyDescent="0.2">
      <c r="W27192" s="25"/>
      <c r="X27192" s="25"/>
    </row>
    <row r="27193" spans="23:24" x14ac:dyDescent="0.2">
      <c r="W27193" s="25"/>
      <c r="X27193" s="25"/>
    </row>
    <row r="27194" spans="23:24" x14ac:dyDescent="0.2">
      <c r="W27194" s="25"/>
      <c r="X27194" s="25"/>
    </row>
    <row r="27195" spans="23:24" x14ac:dyDescent="0.2">
      <c r="W27195" s="25"/>
      <c r="X27195" s="25"/>
    </row>
    <row r="27196" spans="23:24" x14ac:dyDescent="0.2">
      <c r="W27196" s="25"/>
      <c r="X27196" s="25"/>
    </row>
    <row r="27197" spans="23:24" x14ac:dyDescent="0.2">
      <c r="W27197" s="25"/>
      <c r="X27197" s="25"/>
    </row>
    <row r="27198" spans="23:24" x14ac:dyDescent="0.2">
      <c r="W27198" s="25"/>
      <c r="X27198" s="25"/>
    </row>
    <row r="27199" spans="23:24" x14ac:dyDescent="0.2">
      <c r="W27199" s="25"/>
      <c r="X27199" s="25"/>
    </row>
    <row r="27200" spans="23:24" x14ac:dyDescent="0.2">
      <c r="W27200" s="25"/>
      <c r="X27200" s="25"/>
    </row>
    <row r="27201" spans="23:24" x14ac:dyDescent="0.2">
      <c r="W27201" s="25"/>
      <c r="X27201" s="25"/>
    </row>
    <row r="27202" spans="23:24" x14ac:dyDescent="0.2">
      <c r="W27202" s="25"/>
      <c r="X27202" s="25"/>
    </row>
    <row r="27203" spans="23:24" x14ac:dyDescent="0.2">
      <c r="W27203" s="25"/>
      <c r="X27203" s="25"/>
    </row>
    <row r="27204" spans="23:24" x14ac:dyDescent="0.2">
      <c r="W27204" s="25"/>
      <c r="X27204" s="25"/>
    </row>
    <row r="27205" spans="23:24" x14ac:dyDescent="0.2">
      <c r="W27205" s="25"/>
      <c r="X27205" s="25"/>
    </row>
    <row r="27206" spans="23:24" x14ac:dyDescent="0.2">
      <c r="W27206" s="25"/>
      <c r="X27206" s="25"/>
    </row>
    <row r="27207" spans="23:24" x14ac:dyDescent="0.2">
      <c r="W27207" s="25"/>
      <c r="X27207" s="25"/>
    </row>
    <row r="27208" spans="23:24" x14ac:dyDescent="0.2">
      <c r="W27208" s="25"/>
      <c r="X27208" s="25"/>
    </row>
    <row r="27209" spans="23:24" x14ac:dyDescent="0.2">
      <c r="W27209" s="25"/>
      <c r="X27209" s="25"/>
    </row>
    <row r="27210" spans="23:24" x14ac:dyDescent="0.2">
      <c r="W27210" s="25"/>
      <c r="X27210" s="25"/>
    </row>
    <row r="27211" spans="23:24" x14ac:dyDescent="0.2">
      <c r="W27211" s="25"/>
      <c r="X27211" s="25"/>
    </row>
    <row r="27212" spans="23:24" x14ac:dyDescent="0.2">
      <c r="W27212" s="25"/>
      <c r="X27212" s="25"/>
    </row>
    <row r="27213" spans="23:24" x14ac:dyDescent="0.2">
      <c r="W27213" s="25"/>
      <c r="X27213" s="25"/>
    </row>
    <row r="27214" spans="23:24" x14ac:dyDescent="0.2">
      <c r="W27214" s="25"/>
      <c r="X27214" s="25"/>
    </row>
    <row r="27215" spans="23:24" x14ac:dyDescent="0.2">
      <c r="W27215" s="25"/>
      <c r="X27215" s="25"/>
    </row>
    <row r="27216" spans="23:24" x14ac:dyDescent="0.2">
      <c r="W27216" s="25"/>
      <c r="X27216" s="25"/>
    </row>
    <row r="27217" spans="23:24" x14ac:dyDescent="0.2">
      <c r="W27217" s="25"/>
      <c r="X27217" s="25"/>
    </row>
    <row r="27218" spans="23:24" x14ac:dyDescent="0.2">
      <c r="W27218" s="25"/>
      <c r="X27218" s="25"/>
    </row>
    <row r="27219" spans="23:24" x14ac:dyDescent="0.2">
      <c r="W27219" s="25"/>
      <c r="X27219" s="25"/>
    </row>
    <row r="27220" spans="23:24" x14ac:dyDescent="0.2">
      <c r="W27220" s="25"/>
      <c r="X27220" s="25"/>
    </row>
    <row r="27221" spans="23:24" x14ac:dyDescent="0.2">
      <c r="W27221" s="25"/>
      <c r="X27221" s="25"/>
    </row>
    <row r="27222" spans="23:24" x14ac:dyDescent="0.2">
      <c r="W27222" s="25"/>
      <c r="X27222" s="25"/>
    </row>
    <row r="27223" spans="23:24" x14ac:dyDescent="0.2">
      <c r="W27223" s="25"/>
      <c r="X27223" s="25"/>
    </row>
    <row r="27224" spans="23:24" x14ac:dyDescent="0.2">
      <c r="W27224" s="25"/>
      <c r="X27224" s="25"/>
    </row>
    <row r="27225" spans="23:24" x14ac:dyDescent="0.2">
      <c r="W27225" s="25"/>
      <c r="X27225" s="25"/>
    </row>
    <row r="27226" spans="23:24" x14ac:dyDescent="0.2">
      <c r="W27226" s="25"/>
      <c r="X27226" s="25"/>
    </row>
    <row r="27227" spans="23:24" x14ac:dyDescent="0.2">
      <c r="W27227" s="25"/>
      <c r="X27227" s="25"/>
    </row>
    <row r="27228" spans="23:24" x14ac:dyDescent="0.2">
      <c r="W27228" s="25"/>
      <c r="X27228" s="25"/>
    </row>
    <row r="27229" spans="23:24" x14ac:dyDescent="0.2">
      <c r="W27229" s="25"/>
      <c r="X27229" s="25"/>
    </row>
    <row r="27230" spans="23:24" x14ac:dyDescent="0.2">
      <c r="W27230" s="25"/>
      <c r="X27230" s="25"/>
    </row>
    <row r="27231" spans="23:24" x14ac:dyDescent="0.2">
      <c r="W27231" s="25"/>
      <c r="X27231" s="25"/>
    </row>
    <row r="27232" spans="23:24" x14ac:dyDescent="0.2">
      <c r="W27232" s="25"/>
      <c r="X27232" s="25"/>
    </row>
    <row r="27233" spans="23:24" x14ac:dyDescent="0.2">
      <c r="W27233" s="25"/>
      <c r="X27233" s="25"/>
    </row>
    <row r="27234" spans="23:24" x14ac:dyDescent="0.2">
      <c r="W27234" s="25"/>
      <c r="X27234" s="25"/>
    </row>
    <row r="27235" spans="23:24" x14ac:dyDescent="0.2">
      <c r="W27235" s="25"/>
      <c r="X27235" s="25"/>
    </row>
    <row r="27236" spans="23:24" x14ac:dyDescent="0.2">
      <c r="W27236" s="25"/>
      <c r="X27236" s="25"/>
    </row>
    <row r="27237" spans="23:24" x14ac:dyDescent="0.2">
      <c r="W27237" s="25"/>
      <c r="X27237" s="25"/>
    </row>
    <row r="27238" spans="23:24" x14ac:dyDescent="0.2">
      <c r="W27238" s="25"/>
      <c r="X27238" s="25"/>
    </row>
    <row r="27239" spans="23:24" x14ac:dyDescent="0.2">
      <c r="W27239" s="25"/>
      <c r="X27239" s="25"/>
    </row>
    <row r="27240" spans="23:24" x14ac:dyDescent="0.2">
      <c r="W27240" s="25"/>
      <c r="X27240" s="25"/>
    </row>
    <row r="27241" spans="23:24" x14ac:dyDescent="0.2">
      <c r="W27241" s="25"/>
      <c r="X27241" s="25"/>
    </row>
    <row r="27242" spans="23:24" x14ac:dyDescent="0.2">
      <c r="W27242" s="25"/>
      <c r="X27242" s="25"/>
    </row>
    <row r="27243" spans="23:24" x14ac:dyDescent="0.2">
      <c r="W27243" s="25"/>
      <c r="X27243" s="25"/>
    </row>
    <row r="27244" spans="23:24" x14ac:dyDescent="0.2">
      <c r="W27244" s="25"/>
      <c r="X27244" s="25"/>
    </row>
    <row r="27245" spans="23:24" x14ac:dyDescent="0.2">
      <c r="W27245" s="25"/>
      <c r="X27245" s="25"/>
    </row>
    <row r="27246" spans="23:24" x14ac:dyDescent="0.2">
      <c r="W27246" s="25"/>
      <c r="X27246" s="25"/>
    </row>
    <row r="27247" spans="23:24" x14ac:dyDescent="0.2">
      <c r="W27247" s="25"/>
      <c r="X27247" s="25"/>
    </row>
    <row r="27248" spans="23:24" x14ac:dyDescent="0.2">
      <c r="W27248" s="25"/>
      <c r="X27248" s="25"/>
    </row>
    <row r="27249" spans="23:24" x14ac:dyDescent="0.2">
      <c r="W27249" s="25"/>
      <c r="X27249" s="25"/>
    </row>
    <row r="27250" spans="23:24" x14ac:dyDescent="0.2">
      <c r="W27250" s="25"/>
      <c r="X27250" s="25"/>
    </row>
    <row r="27251" spans="23:24" x14ac:dyDescent="0.2">
      <c r="W27251" s="25"/>
      <c r="X27251" s="25"/>
    </row>
    <row r="27252" spans="23:24" x14ac:dyDescent="0.2">
      <c r="W27252" s="25"/>
      <c r="X27252" s="25"/>
    </row>
    <row r="27253" spans="23:24" x14ac:dyDescent="0.2">
      <c r="W27253" s="25"/>
      <c r="X27253" s="25"/>
    </row>
    <row r="27254" spans="23:24" x14ac:dyDescent="0.2">
      <c r="W27254" s="25"/>
      <c r="X27254" s="25"/>
    </row>
    <row r="27255" spans="23:24" x14ac:dyDescent="0.2">
      <c r="W27255" s="25"/>
      <c r="X27255" s="25"/>
    </row>
    <row r="27256" spans="23:24" x14ac:dyDescent="0.2">
      <c r="W27256" s="25"/>
      <c r="X27256" s="25"/>
    </row>
    <row r="27257" spans="23:24" x14ac:dyDescent="0.2">
      <c r="W27257" s="25"/>
      <c r="X27257" s="25"/>
    </row>
    <row r="27258" spans="23:24" x14ac:dyDescent="0.2">
      <c r="W27258" s="25"/>
      <c r="X27258" s="25"/>
    </row>
    <row r="27259" spans="23:24" x14ac:dyDescent="0.2">
      <c r="W27259" s="25"/>
      <c r="X27259" s="25"/>
    </row>
    <row r="27260" spans="23:24" x14ac:dyDescent="0.2">
      <c r="W27260" s="25"/>
      <c r="X27260" s="25"/>
    </row>
    <row r="27261" spans="23:24" x14ac:dyDescent="0.2">
      <c r="W27261" s="25"/>
      <c r="X27261" s="25"/>
    </row>
    <row r="27262" spans="23:24" x14ac:dyDescent="0.2">
      <c r="W27262" s="25"/>
      <c r="X27262" s="25"/>
    </row>
    <row r="27263" spans="23:24" x14ac:dyDescent="0.2">
      <c r="W27263" s="25"/>
      <c r="X27263" s="25"/>
    </row>
    <row r="27264" spans="23:24" x14ac:dyDescent="0.2">
      <c r="W27264" s="25"/>
      <c r="X27264" s="25"/>
    </row>
    <row r="27265" spans="23:24" x14ac:dyDescent="0.2">
      <c r="W27265" s="25"/>
      <c r="X27265" s="25"/>
    </row>
    <row r="27266" spans="23:24" x14ac:dyDescent="0.2">
      <c r="W27266" s="25"/>
      <c r="X27266" s="25"/>
    </row>
    <row r="27267" spans="23:24" x14ac:dyDescent="0.2">
      <c r="W27267" s="25"/>
      <c r="X27267" s="25"/>
    </row>
    <row r="27268" spans="23:24" x14ac:dyDescent="0.2">
      <c r="W27268" s="25"/>
      <c r="X27268" s="25"/>
    </row>
    <row r="27269" spans="23:24" x14ac:dyDescent="0.2">
      <c r="W27269" s="25"/>
      <c r="X27269" s="25"/>
    </row>
    <row r="27270" spans="23:24" x14ac:dyDescent="0.2">
      <c r="W27270" s="25"/>
      <c r="X27270" s="25"/>
    </row>
    <row r="27271" spans="23:24" x14ac:dyDescent="0.2">
      <c r="W27271" s="25"/>
      <c r="X27271" s="25"/>
    </row>
    <row r="27272" spans="23:24" x14ac:dyDescent="0.2">
      <c r="W27272" s="25"/>
      <c r="X27272" s="25"/>
    </row>
    <row r="27273" spans="23:24" x14ac:dyDescent="0.2">
      <c r="W27273" s="25"/>
      <c r="X27273" s="25"/>
    </row>
    <row r="27274" spans="23:24" x14ac:dyDescent="0.2">
      <c r="W27274" s="25"/>
      <c r="X27274" s="25"/>
    </row>
    <row r="27275" spans="23:24" x14ac:dyDescent="0.2">
      <c r="W27275" s="25"/>
      <c r="X27275" s="25"/>
    </row>
    <row r="27276" spans="23:24" x14ac:dyDescent="0.2">
      <c r="W27276" s="25"/>
      <c r="X27276" s="25"/>
    </row>
    <row r="27277" spans="23:24" x14ac:dyDescent="0.2">
      <c r="W27277" s="25"/>
      <c r="X27277" s="25"/>
    </row>
    <row r="27278" spans="23:24" x14ac:dyDescent="0.2">
      <c r="W27278" s="25"/>
      <c r="X27278" s="25"/>
    </row>
    <row r="27279" spans="23:24" x14ac:dyDescent="0.2">
      <c r="W27279" s="25"/>
      <c r="X27279" s="25"/>
    </row>
    <row r="27280" spans="23:24" x14ac:dyDescent="0.2">
      <c r="W27280" s="25"/>
      <c r="X27280" s="25"/>
    </row>
    <row r="27281" spans="23:24" x14ac:dyDescent="0.2">
      <c r="W27281" s="25"/>
      <c r="X27281" s="25"/>
    </row>
    <row r="27282" spans="23:24" x14ac:dyDescent="0.2">
      <c r="W27282" s="25"/>
      <c r="X27282" s="25"/>
    </row>
    <row r="27283" spans="23:24" x14ac:dyDescent="0.2">
      <c r="W27283" s="25"/>
      <c r="X27283" s="25"/>
    </row>
    <row r="27284" spans="23:24" x14ac:dyDescent="0.2">
      <c r="W27284" s="25"/>
      <c r="X27284" s="25"/>
    </row>
    <row r="27285" spans="23:24" x14ac:dyDescent="0.2">
      <c r="W27285" s="25"/>
      <c r="X27285" s="25"/>
    </row>
    <row r="27286" spans="23:24" x14ac:dyDescent="0.2">
      <c r="W27286" s="25"/>
      <c r="X27286" s="25"/>
    </row>
    <row r="27287" spans="23:24" x14ac:dyDescent="0.2">
      <c r="W27287" s="25"/>
      <c r="X27287" s="25"/>
    </row>
    <row r="27288" spans="23:24" x14ac:dyDescent="0.2">
      <c r="W27288" s="25"/>
      <c r="X27288" s="25"/>
    </row>
    <row r="27289" spans="23:24" x14ac:dyDescent="0.2">
      <c r="W27289" s="25"/>
      <c r="X27289" s="25"/>
    </row>
    <row r="27290" spans="23:24" x14ac:dyDescent="0.2">
      <c r="W27290" s="25"/>
      <c r="X27290" s="25"/>
    </row>
    <row r="27291" spans="23:24" x14ac:dyDescent="0.2">
      <c r="W27291" s="25"/>
      <c r="X27291" s="25"/>
    </row>
    <row r="27292" spans="23:24" x14ac:dyDescent="0.2">
      <c r="W27292" s="25"/>
      <c r="X27292" s="25"/>
    </row>
    <row r="27293" spans="23:24" x14ac:dyDescent="0.2">
      <c r="W27293" s="25"/>
      <c r="X27293" s="25"/>
    </row>
    <row r="27294" spans="23:24" x14ac:dyDescent="0.2">
      <c r="W27294" s="25"/>
      <c r="X27294" s="25"/>
    </row>
    <row r="27295" spans="23:24" x14ac:dyDescent="0.2">
      <c r="W27295" s="25"/>
      <c r="X27295" s="25"/>
    </row>
    <row r="27296" spans="23:24" x14ac:dyDescent="0.2">
      <c r="W27296" s="25"/>
      <c r="X27296" s="25"/>
    </row>
    <row r="27297" spans="23:24" x14ac:dyDescent="0.2">
      <c r="W27297" s="25"/>
      <c r="X27297" s="25"/>
    </row>
    <row r="27298" spans="23:24" x14ac:dyDescent="0.2">
      <c r="W27298" s="25"/>
      <c r="X27298" s="25"/>
    </row>
    <row r="27299" spans="23:24" x14ac:dyDescent="0.2">
      <c r="W27299" s="25"/>
      <c r="X27299" s="25"/>
    </row>
    <row r="27300" spans="23:24" x14ac:dyDescent="0.2">
      <c r="W27300" s="25"/>
      <c r="X27300" s="25"/>
    </row>
    <row r="27301" spans="23:24" x14ac:dyDescent="0.2">
      <c r="W27301" s="25"/>
      <c r="X27301" s="25"/>
    </row>
    <row r="27302" spans="23:24" x14ac:dyDescent="0.2">
      <c r="W27302" s="25"/>
      <c r="X27302" s="25"/>
    </row>
    <row r="27303" spans="23:24" x14ac:dyDescent="0.2">
      <c r="W27303" s="25"/>
      <c r="X27303" s="25"/>
    </row>
    <row r="27304" spans="23:24" x14ac:dyDescent="0.2">
      <c r="W27304" s="25"/>
      <c r="X27304" s="25"/>
    </row>
    <row r="27305" spans="23:24" x14ac:dyDescent="0.2">
      <c r="W27305" s="25"/>
      <c r="X27305" s="25"/>
    </row>
    <row r="27306" spans="23:24" x14ac:dyDescent="0.2">
      <c r="W27306" s="25"/>
      <c r="X27306" s="25"/>
    </row>
    <row r="27307" spans="23:24" x14ac:dyDescent="0.2">
      <c r="W27307" s="25"/>
      <c r="X27307" s="25"/>
    </row>
    <row r="27308" spans="23:24" x14ac:dyDescent="0.2">
      <c r="W27308" s="25"/>
      <c r="X27308" s="25"/>
    </row>
    <row r="27309" spans="23:24" x14ac:dyDescent="0.2">
      <c r="W27309" s="25"/>
      <c r="X27309" s="25"/>
    </row>
    <row r="27310" spans="23:24" x14ac:dyDescent="0.2">
      <c r="W27310" s="25"/>
      <c r="X27310" s="25"/>
    </row>
    <row r="27311" spans="23:24" x14ac:dyDescent="0.2">
      <c r="W27311" s="25"/>
      <c r="X27311" s="25"/>
    </row>
    <row r="27312" spans="23:24" x14ac:dyDescent="0.2">
      <c r="W27312" s="25"/>
      <c r="X27312" s="25"/>
    </row>
    <row r="27313" spans="23:24" x14ac:dyDescent="0.2">
      <c r="W27313" s="25"/>
      <c r="X27313" s="25"/>
    </row>
    <row r="27314" spans="23:24" x14ac:dyDescent="0.2">
      <c r="W27314" s="25"/>
      <c r="X27314" s="25"/>
    </row>
    <row r="27315" spans="23:24" x14ac:dyDescent="0.2">
      <c r="W27315" s="25"/>
      <c r="X27315" s="25"/>
    </row>
    <row r="27316" spans="23:24" x14ac:dyDescent="0.2">
      <c r="W27316" s="25"/>
      <c r="X27316" s="25"/>
    </row>
    <row r="27317" spans="23:24" x14ac:dyDescent="0.2">
      <c r="W27317" s="25"/>
      <c r="X27317" s="25"/>
    </row>
    <row r="27318" spans="23:24" x14ac:dyDescent="0.2">
      <c r="W27318" s="25"/>
      <c r="X27318" s="25"/>
    </row>
    <row r="27319" spans="23:24" x14ac:dyDescent="0.2">
      <c r="W27319" s="25"/>
      <c r="X27319" s="25"/>
    </row>
    <row r="27320" spans="23:24" x14ac:dyDescent="0.2">
      <c r="W27320" s="25"/>
      <c r="X27320" s="25"/>
    </row>
    <row r="27321" spans="23:24" x14ac:dyDescent="0.2">
      <c r="W27321" s="25"/>
      <c r="X27321" s="25"/>
    </row>
    <row r="27322" spans="23:24" x14ac:dyDescent="0.2">
      <c r="W27322" s="25"/>
      <c r="X27322" s="25"/>
    </row>
    <row r="27323" spans="23:24" x14ac:dyDescent="0.2">
      <c r="W27323" s="25"/>
      <c r="X27323" s="25"/>
    </row>
    <row r="27324" spans="23:24" x14ac:dyDescent="0.2">
      <c r="W27324" s="25"/>
      <c r="X27324" s="25"/>
    </row>
    <row r="27325" spans="23:24" x14ac:dyDescent="0.2">
      <c r="W27325" s="25"/>
      <c r="X27325" s="25"/>
    </row>
    <row r="27326" spans="23:24" x14ac:dyDescent="0.2">
      <c r="W27326" s="25"/>
      <c r="X27326" s="25"/>
    </row>
    <row r="27327" spans="23:24" x14ac:dyDescent="0.2">
      <c r="W27327" s="25"/>
      <c r="X27327" s="25"/>
    </row>
    <row r="27328" spans="23:24" x14ac:dyDescent="0.2">
      <c r="W27328" s="25"/>
      <c r="X27328" s="25"/>
    </row>
    <row r="27329" spans="23:24" x14ac:dyDescent="0.2">
      <c r="W27329" s="25"/>
      <c r="X27329" s="25"/>
    </row>
    <row r="27330" spans="23:24" x14ac:dyDescent="0.2">
      <c r="W27330" s="25"/>
      <c r="X27330" s="25"/>
    </row>
    <row r="27331" spans="23:24" x14ac:dyDescent="0.2">
      <c r="W27331" s="25"/>
      <c r="X27331" s="25"/>
    </row>
    <row r="27332" spans="23:24" x14ac:dyDescent="0.2">
      <c r="W27332" s="25"/>
      <c r="X27332" s="25"/>
    </row>
    <row r="27333" spans="23:24" x14ac:dyDescent="0.2">
      <c r="W27333" s="25"/>
      <c r="X27333" s="25"/>
    </row>
    <row r="27334" spans="23:24" x14ac:dyDescent="0.2">
      <c r="W27334" s="25"/>
      <c r="X27334" s="25"/>
    </row>
    <row r="27335" spans="23:24" x14ac:dyDescent="0.2">
      <c r="W27335" s="25"/>
      <c r="X27335" s="25"/>
    </row>
    <row r="27336" spans="23:24" x14ac:dyDescent="0.2">
      <c r="W27336" s="25"/>
      <c r="X27336" s="25"/>
    </row>
    <row r="27337" spans="23:24" x14ac:dyDescent="0.2">
      <c r="W27337" s="25"/>
      <c r="X27337" s="25"/>
    </row>
    <row r="27338" spans="23:24" x14ac:dyDescent="0.2">
      <c r="W27338" s="25"/>
      <c r="X27338" s="25"/>
    </row>
    <row r="27339" spans="23:24" x14ac:dyDescent="0.2">
      <c r="W27339" s="25"/>
      <c r="X27339" s="25"/>
    </row>
    <row r="27340" spans="23:24" x14ac:dyDescent="0.2">
      <c r="W27340" s="25"/>
      <c r="X27340" s="25"/>
    </row>
    <row r="27341" spans="23:24" x14ac:dyDescent="0.2">
      <c r="W27341" s="25"/>
      <c r="X27341" s="25"/>
    </row>
    <row r="27342" spans="23:24" x14ac:dyDescent="0.2">
      <c r="W27342" s="25"/>
      <c r="X27342" s="25"/>
    </row>
    <row r="27343" spans="23:24" x14ac:dyDescent="0.2">
      <c r="W27343" s="25"/>
      <c r="X27343" s="25"/>
    </row>
    <row r="27344" spans="23:24" x14ac:dyDescent="0.2">
      <c r="W27344" s="25"/>
      <c r="X27344" s="25"/>
    </row>
    <row r="27345" spans="23:24" x14ac:dyDescent="0.2">
      <c r="W27345" s="25"/>
      <c r="X27345" s="25"/>
    </row>
    <row r="27346" spans="23:24" x14ac:dyDescent="0.2">
      <c r="W27346" s="25"/>
      <c r="X27346" s="25"/>
    </row>
    <row r="27347" spans="23:24" x14ac:dyDescent="0.2">
      <c r="W27347" s="25"/>
      <c r="X27347" s="25"/>
    </row>
    <row r="27348" spans="23:24" x14ac:dyDescent="0.2">
      <c r="W27348" s="25"/>
      <c r="X27348" s="25"/>
    </row>
    <row r="27349" spans="23:24" x14ac:dyDescent="0.2">
      <c r="W27349" s="25"/>
      <c r="X27349" s="25"/>
    </row>
    <row r="27350" spans="23:24" x14ac:dyDescent="0.2">
      <c r="W27350" s="25"/>
      <c r="X27350" s="25"/>
    </row>
    <row r="27351" spans="23:24" x14ac:dyDescent="0.2">
      <c r="W27351" s="25"/>
      <c r="X27351" s="25"/>
    </row>
    <row r="27352" spans="23:24" x14ac:dyDescent="0.2">
      <c r="W27352" s="25"/>
      <c r="X27352" s="25"/>
    </row>
    <row r="27353" spans="23:24" x14ac:dyDescent="0.2">
      <c r="W27353" s="25"/>
      <c r="X27353" s="25"/>
    </row>
    <row r="27354" spans="23:24" x14ac:dyDescent="0.2">
      <c r="W27354" s="25"/>
      <c r="X27354" s="25"/>
    </row>
    <row r="27355" spans="23:24" x14ac:dyDescent="0.2">
      <c r="W27355" s="25"/>
      <c r="X27355" s="25"/>
    </row>
    <row r="27356" spans="23:24" x14ac:dyDescent="0.2">
      <c r="W27356" s="25"/>
      <c r="X27356" s="25"/>
    </row>
    <row r="27357" spans="23:24" x14ac:dyDescent="0.2">
      <c r="W27357" s="25"/>
      <c r="X27357" s="25"/>
    </row>
    <row r="27358" spans="23:24" x14ac:dyDescent="0.2">
      <c r="W27358" s="25"/>
      <c r="X27358" s="25"/>
    </row>
    <row r="27359" spans="23:24" x14ac:dyDescent="0.2">
      <c r="W27359" s="25"/>
      <c r="X27359" s="25"/>
    </row>
    <row r="27360" spans="23:24" x14ac:dyDescent="0.2">
      <c r="W27360" s="25"/>
      <c r="X27360" s="25"/>
    </row>
    <row r="27361" spans="23:24" x14ac:dyDescent="0.2">
      <c r="W27361" s="25"/>
      <c r="X27361" s="25"/>
    </row>
    <row r="27362" spans="23:24" x14ac:dyDescent="0.2">
      <c r="W27362" s="25"/>
      <c r="X27362" s="25"/>
    </row>
    <row r="27363" spans="23:24" x14ac:dyDescent="0.2">
      <c r="W27363" s="25"/>
      <c r="X27363" s="25"/>
    </row>
    <row r="27364" spans="23:24" x14ac:dyDescent="0.2">
      <c r="W27364" s="25"/>
      <c r="X27364" s="25"/>
    </row>
    <row r="27365" spans="23:24" x14ac:dyDescent="0.2">
      <c r="W27365" s="25"/>
      <c r="X27365" s="25"/>
    </row>
    <row r="27366" spans="23:24" x14ac:dyDescent="0.2">
      <c r="W27366" s="25"/>
      <c r="X27366" s="25"/>
    </row>
    <row r="27367" spans="23:24" x14ac:dyDescent="0.2">
      <c r="W27367" s="25"/>
      <c r="X27367" s="25"/>
    </row>
    <row r="27368" spans="23:24" x14ac:dyDescent="0.2">
      <c r="W27368" s="25"/>
      <c r="X27368" s="25"/>
    </row>
    <row r="27369" spans="23:24" x14ac:dyDescent="0.2">
      <c r="W27369" s="25"/>
      <c r="X27369" s="25"/>
    </row>
    <row r="27370" spans="23:24" x14ac:dyDescent="0.2">
      <c r="W27370" s="25"/>
      <c r="X27370" s="25"/>
    </row>
    <row r="27371" spans="23:24" x14ac:dyDescent="0.2">
      <c r="W27371" s="25"/>
      <c r="X27371" s="25"/>
    </row>
    <row r="27372" spans="23:24" x14ac:dyDescent="0.2">
      <c r="W27372" s="25"/>
      <c r="X27372" s="25"/>
    </row>
    <row r="27373" spans="23:24" x14ac:dyDescent="0.2">
      <c r="W27373" s="25"/>
      <c r="X27373" s="25"/>
    </row>
    <row r="27374" spans="23:24" x14ac:dyDescent="0.2">
      <c r="W27374" s="25"/>
      <c r="X27374" s="25"/>
    </row>
    <row r="27375" spans="23:24" x14ac:dyDescent="0.2">
      <c r="W27375" s="25"/>
      <c r="X27375" s="25"/>
    </row>
    <row r="27376" spans="23:24" x14ac:dyDescent="0.2">
      <c r="W27376" s="25"/>
      <c r="X27376" s="25"/>
    </row>
    <row r="27377" spans="23:24" x14ac:dyDescent="0.2">
      <c r="W27377" s="25"/>
      <c r="X27377" s="25"/>
    </row>
    <row r="27378" spans="23:24" x14ac:dyDescent="0.2">
      <c r="W27378" s="25"/>
      <c r="X27378" s="25"/>
    </row>
    <row r="27379" spans="23:24" x14ac:dyDescent="0.2">
      <c r="W27379" s="25"/>
      <c r="X27379" s="25"/>
    </row>
    <row r="27380" spans="23:24" x14ac:dyDescent="0.2">
      <c r="W27380" s="25"/>
      <c r="X27380" s="25"/>
    </row>
    <row r="27381" spans="23:24" x14ac:dyDescent="0.2">
      <c r="W27381" s="25"/>
      <c r="X27381" s="25"/>
    </row>
    <row r="27382" spans="23:24" x14ac:dyDescent="0.2">
      <c r="W27382" s="25"/>
      <c r="X27382" s="25"/>
    </row>
    <row r="27383" spans="23:24" x14ac:dyDescent="0.2">
      <c r="W27383" s="25"/>
      <c r="X27383" s="25"/>
    </row>
    <row r="27384" spans="23:24" x14ac:dyDescent="0.2">
      <c r="W27384" s="25"/>
      <c r="X27384" s="25"/>
    </row>
    <row r="27385" spans="23:24" x14ac:dyDescent="0.2">
      <c r="W27385" s="25"/>
      <c r="X27385" s="25"/>
    </row>
    <row r="27386" spans="23:24" x14ac:dyDescent="0.2">
      <c r="W27386" s="25"/>
      <c r="X27386" s="25"/>
    </row>
    <row r="27387" spans="23:24" x14ac:dyDescent="0.2">
      <c r="W27387" s="25"/>
      <c r="X27387" s="25"/>
    </row>
    <row r="27388" spans="23:24" x14ac:dyDescent="0.2">
      <c r="W27388" s="25"/>
      <c r="X27388" s="25"/>
    </row>
    <row r="27389" spans="23:24" x14ac:dyDescent="0.2">
      <c r="W27389" s="25"/>
      <c r="X27389" s="25"/>
    </row>
    <row r="27390" spans="23:24" x14ac:dyDescent="0.2">
      <c r="W27390" s="25"/>
      <c r="X27390" s="25"/>
    </row>
    <row r="27391" spans="23:24" x14ac:dyDescent="0.2">
      <c r="W27391" s="25"/>
      <c r="X27391" s="25"/>
    </row>
    <row r="27392" spans="23:24" x14ac:dyDescent="0.2">
      <c r="W27392" s="25"/>
      <c r="X27392" s="25"/>
    </row>
    <row r="27393" spans="23:24" x14ac:dyDescent="0.2">
      <c r="W27393" s="25"/>
      <c r="X27393" s="25"/>
    </row>
    <row r="27394" spans="23:24" x14ac:dyDescent="0.2">
      <c r="W27394" s="25"/>
      <c r="X27394" s="25"/>
    </row>
    <row r="27395" spans="23:24" x14ac:dyDescent="0.2">
      <c r="W27395" s="25"/>
      <c r="X27395" s="25"/>
    </row>
    <row r="27396" spans="23:24" x14ac:dyDescent="0.2">
      <c r="W27396" s="25"/>
      <c r="X27396" s="25"/>
    </row>
    <row r="27397" spans="23:24" x14ac:dyDescent="0.2">
      <c r="W27397" s="25"/>
      <c r="X27397" s="25"/>
    </row>
    <row r="27398" spans="23:24" x14ac:dyDescent="0.2">
      <c r="W27398" s="25"/>
      <c r="X27398" s="25"/>
    </row>
    <row r="27399" spans="23:24" x14ac:dyDescent="0.2">
      <c r="W27399" s="25"/>
      <c r="X27399" s="25"/>
    </row>
    <row r="27400" spans="23:24" x14ac:dyDescent="0.2">
      <c r="W27400" s="25"/>
      <c r="X27400" s="25"/>
    </row>
    <row r="27401" spans="23:24" x14ac:dyDescent="0.2">
      <c r="W27401" s="25"/>
      <c r="X27401" s="25"/>
    </row>
    <row r="27402" spans="23:24" x14ac:dyDescent="0.2">
      <c r="W27402" s="25"/>
      <c r="X27402" s="25"/>
    </row>
    <row r="27403" spans="23:24" x14ac:dyDescent="0.2">
      <c r="W27403" s="25"/>
      <c r="X27403" s="25"/>
    </row>
    <row r="27404" spans="23:24" x14ac:dyDescent="0.2">
      <c r="W27404" s="25"/>
      <c r="X27404" s="25"/>
    </row>
    <row r="27405" spans="23:24" x14ac:dyDescent="0.2">
      <c r="W27405" s="25"/>
      <c r="X27405" s="25"/>
    </row>
    <row r="27406" spans="23:24" x14ac:dyDescent="0.2">
      <c r="W27406" s="25"/>
      <c r="X27406" s="25"/>
    </row>
    <row r="27407" spans="23:24" x14ac:dyDescent="0.2">
      <c r="W27407" s="25"/>
      <c r="X27407" s="25"/>
    </row>
    <row r="27408" spans="23:24" x14ac:dyDescent="0.2">
      <c r="W27408" s="25"/>
      <c r="X27408" s="25"/>
    </row>
    <row r="27409" spans="23:24" x14ac:dyDescent="0.2">
      <c r="W27409" s="25"/>
      <c r="X27409" s="25"/>
    </row>
    <row r="27410" spans="23:24" x14ac:dyDescent="0.2">
      <c r="W27410" s="25"/>
      <c r="X27410" s="25"/>
    </row>
    <row r="27411" spans="23:24" x14ac:dyDescent="0.2">
      <c r="W27411" s="25"/>
      <c r="X27411" s="25"/>
    </row>
    <row r="27412" spans="23:24" x14ac:dyDescent="0.2">
      <c r="W27412" s="25"/>
      <c r="X27412" s="25"/>
    </row>
    <row r="27413" spans="23:24" x14ac:dyDescent="0.2">
      <c r="W27413" s="25"/>
      <c r="X27413" s="25"/>
    </row>
    <row r="27414" spans="23:24" x14ac:dyDescent="0.2">
      <c r="W27414" s="25"/>
      <c r="X27414" s="25"/>
    </row>
    <row r="27415" spans="23:24" x14ac:dyDescent="0.2">
      <c r="W27415" s="25"/>
      <c r="X27415" s="25"/>
    </row>
    <row r="27416" spans="23:24" x14ac:dyDescent="0.2">
      <c r="W27416" s="25"/>
      <c r="X27416" s="25"/>
    </row>
    <row r="27417" spans="23:24" x14ac:dyDescent="0.2">
      <c r="W27417" s="25"/>
      <c r="X27417" s="25"/>
    </row>
    <row r="27418" spans="23:24" x14ac:dyDescent="0.2">
      <c r="W27418" s="25"/>
      <c r="X27418" s="25"/>
    </row>
    <row r="27419" spans="23:24" x14ac:dyDescent="0.2">
      <c r="W27419" s="25"/>
      <c r="X27419" s="25"/>
    </row>
    <row r="27420" spans="23:24" x14ac:dyDescent="0.2">
      <c r="W27420" s="25"/>
      <c r="X27420" s="25"/>
    </row>
    <row r="27421" spans="23:24" x14ac:dyDescent="0.2">
      <c r="W27421" s="25"/>
      <c r="X27421" s="25"/>
    </row>
    <row r="27422" spans="23:24" x14ac:dyDescent="0.2">
      <c r="W27422" s="25"/>
      <c r="X27422" s="25"/>
    </row>
    <row r="27423" spans="23:24" x14ac:dyDescent="0.2">
      <c r="W27423" s="25"/>
      <c r="X27423" s="25"/>
    </row>
    <row r="27424" spans="23:24" x14ac:dyDescent="0.2">
      <c r="W27424" s="25"/>
      <c r="X27424" s="25"/>
    </row>
    <row r="27425" spans="23:24" x14ac:dyDescent="0.2">
      <c r="W27425" s="25"/>
      <c r="X27425" s="25"/>
    </row>
    <row r="27426" spans="23:24" x14ac:dyDescent="0.2">
      <c r="W27426" s="25"/>
      <c r="X27426" s="25"/>
    </row>
    <row r="27427" spans="23:24" x14ac:dyDescent="0.2">
      <c r="W27427" s="25"/>
      <c r="X27427" s="25"/>
    </row>
    <row r="27428" spans="23:24" x14ac:dyDescent="0.2">
      <c r="W27428" s="25"/>
      <c r="X27428" s="25"/>
    </row>
    <row r="27429" spans="23:24" x14ac:dyDescent="0.2">
      <c r="W27429" s="25"/>
      <c r="X27429" s="25"/>
    </row>
    <row r="27430" spans="23:24" x14ac:dyDescent="0.2">
      <c r="W27430" s="25"/>
      <c r="X27430" s="25"/>
    </row>
    <row r="27431" spans="23:24" x14ac:dyDescent="0.2">
      <c r="W27431" s="25"/>
      <c r="X27431" s="25"/>
    </row>
    <row r="27432" spans="23:24" x14ac:dyDescent="0.2">
      <c r="W27432" s="25"/>
      <c r="X27432" s="25"/>
    </row>
    <row r="27433" spans="23:24" x14ac:dyDescent="0.2">
      <c r="W27433" s="25"/>
      <c r="X27433" s="25"/>
    </row>
    <row r="27434" spans="23:24" x14ac:dyDescent="0.2">
      <c r="W27434" s="25"/>
      <c r="X27434" s="25"/>
    </row>
    <row r="27435" spans="23:24" x14ac:dyDescent="0.2">
      <c r="W27435" s="25"/>
      <c r="X27435" s="25"/>
    </row>
    <row r="27436" spans="23:24" x14ac:dyDescent="0.2">
      <c r="W27436" s="25"/>
      <c r="X27436" s="25"/>
    </row>
    <row r="27437" spans="23:24" x14ac:dyDescent="0.2">
      <c r="W27437" s="25"/>
      <c r="X27437" s="25"/>
    </row>
    <row r="27438" spans="23:24" x14ac:dyDescent="0.2">
      <c r="W27438" s="25"/>
      <c r="X27438" s="25"/>
    </row>
    <row r="27439" spans="23:24" x14ac:dyDescent="0.2">
      <c r="W27439" s="25"/>
      <c r="X27439" s="25"/>
    </row>
    <row r="27440" spans="23:24" x14ac:dyDescent="0.2">
      <c r="W27440" s="25"/>
      <c r="X27440" s="25"/>
    </row>
    <row r="27441" spans="23:24" x14ac:dyDescent="0.2">
      <c r="W27441" s="25"/>
      <c r="X27441" s="25"/>
    </row>
    <row r="27442" spans="23:24" x14ac:dyDescent="0.2">
      <c r="W27442" s="25"/>
      <c r="X27442" s="25"/>
    </row>
    <row r="27443" spans="23:24" x14ac:dyDescent="0.2">
      <c r="W27443" s="25"/>
      <c r="X27443" s="25"/>
    </row>
    <row r="27444" spans="23:24" x14ac:dyDescent="0.2">
      <c r="W27444" s="25"/>
      <c r="X27444" s="25"/>
    </row>
    <row r="27445" spans="23:24" x14ac:dyDescent="0.2">
      <c r="W27445" s="25"/>
      <c r="X27445" s="25"/>
    </row>
    <row r="27446" spans="23:24" x14ac:dyDescent="0.2">
      <c r="W27446" s="25"/>
      <c r="X27446" s="25"/>
    </row>
    <row r="27447" spans="23:24" x14ac:dyDescent="0.2">
      <c r="W27447" s="25"/>
      <c r="X27447" s="25"/>
    </row>
    <row r="27448" spans="23:24" x14ac:dyDescent="0.2">
      <c r="W27448" s="25"/>
      <c r="X27448" s="25"/>
    </row>
    <row r="27449" spans="23:24" x14ac:dyDescent="0.2">
      <c r="W27449" s="25"/>
      <c r="X27449" s="25"/>
    </row>
    <row r="27450" spans="23:24" x14ac:dyDescent="0.2">
      <c r="W27450" s="25"/>
      <c r="X27450" s="25"/>
    </row>
    <row r="27451" spans="23:24" x14ac:dyDescent="0.2">
      <c r="W27451" s="25"/>
      <c r="X27451" s="25"/>
    </row>
    <row r="27452" spans="23:24" x14ac:dyDescent="0.2">
      <c r="W27452" s="25"/>
      <c r="X27452" s="25"/>
    </row>
    <row r="27453" spans="23:24" x14ac:dyDescent="0.2">
      <c r="W27453" s="25"/>
      <c r="X27453" s="25"/>
    </row>
    <row r="27454" spans="23:24" x14ac:dyDescent="0.2">
      <c r="W27454" s="25"/>
      <c r="X27454" s="25"/>
    </row>
    <row r="27455" spans="23:24" x14ac:dyDescent="0.2">
      <c r="W27455" s="25"/>
      <c r="X27455" s="25"/>
    </row>
    <row r="27456" spans="23:24" x14ac:dyDescent="0.2">
      <c r="W27456" s="25"/>
      <c r="X27456" s="25"/>
    </row>
    <row r="27457" spans="23:24" x14ac:dyDescent="0.2">
      <c r="W27457" s="25"/>
      <c r="X27457" s="25"/>
    </row>
    <row r="27458" spans="23:24" x14ac:dyDescent="0.2">
      <c r="W27458" s="25"/>
      <c r="X27458" s="25"/>
    </row>
    <row r="27459" spans="23:24" x14ac:dyDescent="0.2">
      <c r="W27459" s="25"/>
      <c r="X27459" s="25"/>
    </row>
    <row r="27460" spans="23:24" x14ac:dyDescent="0.2">
      <c r="W27460" s="25"/>
      <c r="X27460" s="25"/>
    </row>
    <row r="27461" spans="23:24" x14ac:dyDescent="0.2">
      <c r="W27461" s="25"/>
      <c r="X27461" s="25"/>
    </row>
    <row r="27462" spans="23:24" x14ac:dyDescent="0.2">
      <c r="W27462" s="25"/>
      <c r="X27462" s="25"/>
    </row>
    <row r="27463" spans="23:24" x14ac:dyDescent="0.2">
      <c r="W27463" s="25"/>
      <c r="X27463" s="25"/>
    </row>
    <row r="27464" spans="23:24" x14ac:dyDescent="0.2">
      <c r="W27464" s="25"/>
      <c r="X27464" s="25"/>
    </row>
    <row r="27465" spans="23:24" x14ac:dyDescent="0.2">
      <c r="W27465" s="25"/>
      <c r="X27465" s="25"/>
    </row>
    <row r="27466" spans="23:24" x14ac:dyDescent="0.2">
      <c r="W27466" s="25"/>
      <c r="X27466" s="25"/>
    </row>
    <row r="27467" spans="23:24" x14ac:dyDescent="0.2">
      <c r="W27467" s="25"/>
      <c r="X27467" s="25"/>
    </row>
    <row r="27468" spans="23:24" x14ac:dyDescent="0.2">
      <c r="W27468" s="25"/>
      <c r="X27468" s="25"/>
    </row>
    <row r="27469" spans="23:24" x14ac:dyDescent="0.2">
      <c r="W27469" s="25"/>
      <c r="X27469" s="25"/>
    </row>
    <row r="27470" spans="23:24" x14ac:dyDescent="0.2">
      <c r="W27470" s="25"/>
      <c r="X27470" s="25"/>
    </row>
    <row r="27471" spans="23:24" x14ac:dyDescent="0.2">
      <c r="W27471" s="25"/>
      <c r="X27471" s="25"/>
    </row>
    <row r="27472" spans="23:24" x14ac:dyDescent="0.2">
      <c r="W27472" s="25"/>
      <c r="X27472" s="25"/>
    </row>
    <row r="27473" spans="23:24" x14ac:dyDescent="0.2">
      <c r="W27473" s="25"/>
      <c r="X27473" s="25"/>
    </row>
    <row r="27474" spans="23:24" x14ac:dyDescent="0.2">
      <c r="W27474" s="25"/>
      <c r="X27474" s="25"/>
    </row>
    <row r="27475" spans="23:24" x14ac:dyDescent="0.2">
      <c r="W27475" s="25"/>
      <c r="X27475" s="25"/>
    </row>
    <row r="27476" spans="23:24" x14ac:dyDescent="0.2">
      <c r="W27476" s="25"/>
      <c r="X27476" s="25"/>
    </row>
    <row r="27477" spans="23:24" x14ac:dyDescent="0.2">
      <c r="W27477" s="25"/>
      <c r="X27477" s="25"/>
    </row>
    <row r="27478" spans="23:24" x14ac:dyDescent="0.2">
      <c r="W27478" s="25"/>
      <c r="X27478" s="25"/>
    </row>
    <row r="27479" spans="23:24" x14ac:dyDescent="0.2">
      <c r="W27479" s="25"/>
      <c r="X27479" s="25"/>
    </row>
    <row r="27480" spans="23:24" x14ac:dyDescent="0.2">
      <c r="W27480" s="25"/>
      <c r="X27480" s="25"/>
    </row>
    <row r="27481" spans="23:24" x14ac:dyDescent="0.2">
      <c r="W27481" s="25"/>
      <c r="X27481" s="25"/>
    </row>
    <row r="27482" spans="23:24" x14ac:dyDescent="0.2">
      <c r="W27482" s="25"/>
      <c r="X27482" s="25"/>
    </row>
    <row r="27483" spans="23:24" x14ac:dyDescent="0.2">
      <c r="W27483" s="25"/>
      <c r="X27483" s="25"/>
    </row>
    <row r="27484" spans="23:24" x14ac:dyDescent="0.2">
      <c r="W27484" s="25"/>
      <c r="X27484" s="25"/>
    </row>
    <row r="27485" spans="23:24" x14ac:dyDescent="0.2">
      <c r="W27485" s="25"/>
      <c r="X27485" s="25"/>
    </row>
    <row r="27486" spans="23:24" x14ac:dyDescent="0.2">
      <c r="W27486" s="25"/>
      <c r="X27486" s="25"/>
    </row>
    <row r="27487" spans="23:24" x14ac:dyDescent="0.2">
      <c r="W27487" s="25"/>
      <c r="X27487" s="25"/>
    </row>
    <row r="27488" spans="23:24" x14ac:dyDescent="0.2">
      <c r="W27488" s="25"/>
      <c r="X27488" s="25"/>
    </row>
    <row r="27489" spans="23:24" x14ac:dyDescent="0.2">
      <c r="W27489" s="25"/>
      <c r="X27489" s="25"/>
    </row>
    <row r="27490" spans="23:24" x14ac:dyDescent="0.2">
      <c r="W27490" s="25"/>
      <c r="X27490" s="25"/>
    </row>
    <row r="27491" spans="23:24" x14ac:dyDescent="0.2">
      <c r="W27491" s="25"/>
      <c r="X27491" s="25"/>
    </row>
    <row r="27492" spans="23:24" x14ac:dyDescent="0.2">
      <c r="W27492" s="25"/>
      <c r="X27492" s="25"/>
    </row>
    <row r="27493" spans="23:24" x14ac:dyDescent="0.2">
      <c r="W27493" s="25"/>
      <c r="X27493" s="25"/>
    </row>
    <row r="27494" spans="23:24" x14ac:dyDescent="0.2">
      <c r="W27494" s="25"/>
      <c r="X27494" s="25"/>
    </row>
    <row r="27495" spans="23:24" x14ac:dyDescent="0.2">
      <c r="W27495" s="25"/>
      <c r="X27495" s="25"/>
    </row>
    <row r="27496" spans="23:24" x14ac:dyDescent="0.2">
      <c r="W27496" s="25"/>
      <c r="X27496" s="25"/>
    </row>
    <row r="27497" spans="23:24" x14ac:dyDescent="0.2">
      <c r="W27497" s="25"/>
      <c r="X27497" s="25"/>
    </row>
    <row r="27498" spans="23:24" x14ac:dyDescent="0.2">
      <c r="W27498" s="25"/>
      <c r="X27498" s="25"/>
    </row>
    <row r="27499" spans="23:24" x14ac:dyDescent="0.2">
      <c r="W27499" s="25"/>
      <c r="X27499" s="25"/>
    </row>
    <row r="27500" spans="23:24" x14ac:dyDescent="0.2">
      <c r="W27500" s="25"/>
      <c r="X27500" s="25"/>
    </row>
    <row r="27501" spans="23:24" x14ac:dyDescent="0.2">
      <c r="W27501" s="25"/>
      <c r="X27501" s="25"/>
    </row>
    <row r="27502" spans="23:24" x14ac:dyDescent="0.2">
      <c r="W27502" s="25"/>
      <c r="X27502" s="25"/>
    </row>
    <row r="27503" spans="23:24" x14ac:dyDescent="0.2">
      <c r="W27503" s="25"/>
      <c r="X27503" s="25"/>
    </row>
    <row r="27504" spans="23:24" x14ac:dyDescent="0.2">
      <c r="W27504" s="25"/>
      <c r="X27504" s="25"/>
    </row>
    <row r="27505" spans="23:24" x14ac:dyDescent="0.2">
      <c r="W27505" s="25"/>
      <c r="X27505" s="25"/>
    </row>
    <row r="27506" spans="23:24" x14ac:dyDescent="0.2">
      <c r="W27506" s="25"/>
      <c r="X27506" s="25"/>
    </row>
    <row r="27507" spans="23:24" x14ac:dyDescent="0.2">
      <c r="W27507" s="25"/>
      <c r="X27507" s="25"/>
    </row>
    <row r="27508" spans="23:24" x14ac:dyDescent="0.2">
      <c r="W27508" s="25"/>
      <c r="X27508" s="25"/>
    </row>
    <row r="27509" spans="23:24" x14ac:dyDescent="0.2">
      <c r="W27509" s="25"/>
      <c r="X27509" s="25"/>
    </row>
    <row r="27510" spans="23:24" x14ac:dyDescent="0.2">
      <c r="W27510" s="25"/>
      <c r="X27510" s="25"/>
    </row>
    <row r="27511" spans="23:24" x14ac:dyDescent="0.2">
      <c r="W27511" s="25"/>
      <c r="X27511" s="25"/>
    </row>
    <row r="27512" spans="23:24" x14ac:dyDescent="0.2">
      <c r="W27512" s="25"/>
      <c r="X27512" s="25"/>
    </row>
    <row r="27513" spans="23:24" x14ac:dyDescent="0.2">
      <c r="W27513" s="25"/>
      <c r="X27513" s="25"/>
    </row>
    <row r="27514" spans="23:24" x14ac:dyDescent="0.2">
      <c r="W27514" s="25"/>
      <c r="X27514" s="25"/>
    </row>
    <row r="27515" spans="23:24" x14ac:dyDescent="0.2">
      <c r="W27515" s="25"/>
      <c r="X27515" s="25"/>
    </row>
    <row r="27516" spans="23:24" x14ac:dyDescent="0.2">
      <c r="W27516" s="25"/>
      <c r="X27516" s="25"/>
    </row>
    <row r="27517" spans="23:24" x14ac:dyDescent="0.2">
      <c r="W27517" s="25"/>
      <c r="X27517" s="25"/>
    </row>
    <row r="27518" spans="23:24" x14ac:dyDescent="0.2">
      <c r="W27518" s="25"/>
      <c r="X27518" s="25"/>
    </row>
    <row r="27519" spans="23:24" x14ac:dyDescent="0.2">
      <c r="W27519" s="25"/>
      <c r="X27519" s="25"/>
    </row>
    <row r="27520" spans="23:24" x14ac:dyDescent="0.2">
      <c r="W27520" s="25"/>
      <c r="X27520" s="25"/>
    </row>
    <row r="27521" spans="23:24" x14ac:dyDescent="0.2">
      <c r="W27521" s="25"/>
      <c r="X27521" s="25"/>
    </row>
    <row r="27522" spans="23:24" x14ac:dyDescent="0.2">
      <c r="W27522" s="25"/>
      <c r="X27522" s="25"/>
    </row>
    <row r="27523" spans="23:24" x14ac:dyDescent="0.2">
      <c r="W27523" s="25"/>
      <c r="X27523" s="25"/>
    </row>
    <row r="27524" spans="23:24" x14ac:dyDescent="0.2">
      <c r="W27524" s="25"/>
      <c r="X27524" s="25"/>
    </row>
    <row r="27525" spans="23:24" x14ac:dyDescent="0.2">
      <c r="W27525" s="25"/>
      <c r="X27525" s="25"/>
    </row>
    <row r="27526" spans="23:24" x14ac:dyDescent="0.2">
      <c r="W27526" s="25"/>
      <c r="X27526" s="25"/>
    </row>
    <row r="27527" spans="23:24" x14ac:dyDescent="0.2">
      <c r="W27527" s="25"/>
      <c r="X27527" s="25"/>
    </row>
    <row r="27528" spans="23:24" x14ac:dyDescent="0.2">
      <c r="W27528" s="25"/>
      <c r="X27528" s="25"/>
    </row>
    <row r="27529" spans="23:24" x14ac:dyDescent="0.2">
      <c r="W27529" s="25"/>
      <c r="X27529" s="25"/>
    </row>
    <row r="27530" spans="23:24" x14ac:dyDescent="0.2">
      <c r="W27530" s="25"/>
      <c r="X27530" s="25"/>
    </row>
    <row r="27531" spans="23:24" x14ac:dyDescent="0.2">
      <c r="W27531" s="25"/>
      <c r="X27531" s="25"/>
    </row>
    <row r="27532" spans="23:24" x14ac:dyDescent="0.2">
      <c r="W27532" s="25"/>
      <c r="X27532" s="25"/>
    </row>
    <row r="27533" spans="23:24" x14ac:dyDescent="0.2">
      <c r="W27533" s="25"/>
      <c r="X27533" s="25"/>
    </row>
    <row r="27534" spans="23:24" x14ac:dyDescent="0.2">
      <c r="W27534" s="25"/>
      <c r="X27534" s="25"/>
    </row>
    <row r="27535" spans="23:24" x14ac:dyDescent="0.2">
      <c r="W27535" s="25"/>
      <c r="X27535" s="25"/>
    </row>
    <row r="27536" spans="23:24" x14ac:dyDescent="0.2">
      <c r="W27536" s="25"/>
      <c r="X27536" s="25"/>
    </row>
    <row r="27537" spans="23:24" x14ac:dyDescent="0.2">
      <c r="W27537" s="25"/>
      <c r="X27537" s="25"/>
    </row>
    <row r="27538" spans="23:24" x14ac:dyDescent="0.2">
      <c r="W27538" s="25"/>
      <c r="X27538" s="25"/>
    </row>
    <row r="27539" spans="23:24" x14ac:dyDescent="0.2">
      <c r="W27539" s="25"/>
      <c r="X27539" s="25"/>
    </row>
    <row r="27540" spans="23:24" x14ac:dyDescent="0.2">
      <c r="W27540" s="25"/>
      <c r="X27540" s="25"/>
    </row>
    <row r="27541" spans="23:24" x14ac:dyDescent="0.2">
      <c r="W27541" s="25"/>
      <c r="X27541" s="25"/>
    </row>
    <row r="27542" spans="23:24" x14ac:dyDescent="0.2">
      <c r="W27542" s="25"/>
      <c r="X27542" s="25"/>
    </row>
    <row r="27543" spans="23:24" x14ac:dyDescent="0.2">
      <c r="W27543" s="25"/>
      <c r="X27543" s="25"/>
    </row>
    <row r="27544" spans="23:24" x14ac:dyDescent="0.2">
      <c r="W27544" s="25"/>
      <c r="X27544" s="25"/>
    </row>
    <row r="27545" spans="23:24" x14ac:dyDescent="0.2">
      <c r="W27545" s="25"/>
      <c r="X27545" s="25"/>
    </row>
    <row r="27546" spans="23:24" x14ac:dyDescent="0.2">
      <c r="W27546" s="25"/>
      <c r="X27546" s="25"/>
    </row>
    <row r="27547" spans="23:24" x14ac:dyDescent="0.2">
      <c r="W27547" s="25"/>
      <c r="X27547" s="25"/>
    </row>
    <row r="27548" spans="23:24" x14ac:dyDescent="0.2">
      <c r="W27548" s="25"/>
      <c r="X27548" s="25"/>
    </row>
    <row r="27549" spans="23:24" x14ac:dyDescent="0.2">
      <c r="W27549" s="25"/>
      <c r="X27549" s="25"/>
    </row>
    <row r="27550" spans="23:24" x14ac:dyDescent="0.2">
      <c r="W27550" s="25"/>
      <c r="X27550" s="25"/>
    </row>
    <row r="27551" spans="23:24" x14ac:dyDescent="0.2">
      <c r="W27551" s="25"/>
      <c r="X27551" s="25"/>
    </row>
    <row r="27552" spans="23:24" x14ac:dyDescent="0.2">
      <c r="W27552" s="25"/>
      <c r="X27552" s="25"/>
    </row>
    <row r="27553" spans="23:24" x14ac:dyDescent="0.2">
      <c r="W27553" s="25"/>
      <c r="X27553" s="25"/>
    </row>
    <row r="27554" spans="23:24" x14ac:dyDescent="0.2">
      <c r="W27554" s="25"/>
      <c r="X27554" s="25"/>
    </row>
    <row r="27555" spans="23:24" x14ac:dyDescent="0.2">
      <c r="W27555" s="25"/>
      <c r="X27555" s="25"/>
    </row>
    <row r="27556" spans="23:24" x14ac:dyDescent="0.2">
      <c r="W27556" s="25"/>
      <c r="X27556" s="25"/>
    </row>
    <row r="27557" spans="23:24" x14ac:dyDescent="0.2">
      <c r="W27557" s="25"/>
      <c r="X27557" s="25"/>
    </row>
    <row r="27558" spans="23:24" x14ac:dyDescent="0.2">
      <c r="W27558" s="25"/>
      <c r="X27558" s="25"/>
    </row>
    <row r="27559" spans="23:24" x14ac:dyDescent="0.2">
      <c r="W27559" s="25"/>
      <c r="X27559" s="25"/>
    </row>
    <row r="27560" spans="23:24" x14ac:dyDescent="0.2">
      <c r="W27560" s="25"/>
      <c r="X27560" s="25"/>
    </row>
    <row r="27561" spans="23:24" x14ac:dyDescent="0.2">
      <c r="W27561" s="25"/>
      <c r="X27561" s="25"/>
    </row>
    <row r="27562" spans="23:24" x14ac:dyDescent="0.2">
      <c r="W27562" s="25"/>
      <c r="X27562" s="25"/>
    </row>
    <row r="27563" spans="23:24" x14ac:dyDescent="0.2">
      <c r="W27563" s="25"/>
      <c r="X27563" s="25"/>
    </row>
    <row r="27564" spans="23:24" x14ac:dyDescent="0.2">
      <c r="W27564" s="25"/>
      <c r="X27564" s="25"/>
    </row>
    <row r="27565" spans="23:24" x14ac:dyDescent="0.2">
      <c r="W27565" s="25"/>
      <c r="X27565" s="25"/>
    </row>
    <row r="27566" spans="23:24" x14ac:dyDescent="0.2">
      <c r="W27566" s="25"/>
      <c r="X27566" s="25"/>
    </row>
    <row r="27567" spans="23:24" x14ac:dyDescent="0.2">
      <c r="W27567" s="25"/>
      <c r="X27567" s="25"/>
    </row>
    <row r="27568" spans="23:24" x14ac:dyDescent="0.2">
      <c r="W27568" s="25"/>
      <c r="X27568" s="25"/>
    </row>
    <row r="27569" spans="23:24" x14ac:dyDescent="0.2">
      <c r="W27569" s="25"/>
      <c r="X27569" s="25"/>
    </row>
    <row r="27570" spans="23:24" x14ac:dyDescent="0.2">
      <c r="W27570" s="25"/>
      <c r="X27570" s="25"/>
    </row>
    <row r="27571" spans="23:24" x14ac:dyDescent="0.2">
      <c r="W27571" s="25"/>
      <c r="X27571" s="25"/>
    </row>
    <row r="27572" spans="23:24" x14ac:dyDescent="0.2">
      <c r="W27572" s="25"/>
      <c r="X27572" s="25"/>
    </row>
    <row r="27573" spans="23:24" x14ac:dyDescent="0.2">
      <c r="W27573" s="25"/>
      <c r="X27573" s="25"/>
    </row>
    <row r="27574" spans="23:24" x14ac:dyDescent="0.2">
      <c r="W27574" s="25"/>
      <c r="X27574" s="25"/>
    </row>
    <row r="27575" spans="23:24" x14ac:dyDescent="0.2">
      <c r="W27575" s="25"/>
      <c r="X27575" s="25"/>
    </row>
    <row r="27576" spans="23:24" x14ac:dyDescent="0.2">
      <c r="W27576" s="25"/>
      <c r="X27576" s="25"/>
    </row>
    <row r="27577" spans="23:24" x14ac:dyDescent="0.2">
      <c r="W27577" s="25"/>
      <c r="X27577" s="25"/>
    </row>
    <row r="27578" spans="23:24" x14ac:dyDescent="0.2">
      <c r="W27578" s="25"/>
      <c r="X27578" s="25"/>
    </row>
    <row r="27579" spans="23:24" x14ac:dyDescent="0.2">
      <c r="W27579" s="25"/>
      <c r="X27579" s="25"/>
    </row>
    <row r="27580" spans="23:24" x14ac:dyDescent="0.2">
      <c r="W27580" s="25"/>
      <c r="X27580" s="25"/>
    </row>
    <row r="27581" spans="23:24" x14ac:dyDescent="0.2">
      <c r="W27581" s="25"/>
      <c r="X27581" s="25"/>
    </row>
    <row r="27582" spans="23:24" x14ac:dyDescent="0.2">
      <c r="W27582" s="25"/>
      <c r="X27582" s="25"/>
    </row>
    <row r="27583" spans="23:24" x14ac:dyDescent="0.2">
      <c r="W27583" s="25"/>
      <c r="X27583" s="25"/>
    </row>
    <row r="27584" spans="23:24" x14ac:dyDescent="0.2">
      <c r="W27584" s="25"/>
      <c r="X27584" s="25"/>
    </row>
    <row r="27585" spans="23:24" x14ac:dyDescent="0.2">
      <c r="W27585" s="25"/>
      <c r="X27585" s="25"/>
    </row>
    <row r="27586" spans="23:24" x14ac:dyDescent="0.2">
      <c r="W27586" s="25"/>
      <c r="X27586" s="25"/>
    </row>
    <row r="27587" spans="23:24" x14ac:dyDescent="0.2">
      <c r="W27587" s="25"/>
      <c r="X27587" s="25"/>
    </row>
    <row r="27588" spans="23:24" x14ac:dyDescent="0.2">
      <c r="W27588" s="25"/>
      <c r="X27588" s="25"/>
    </row>
    <row r="27589" spans="23:24" x14ac:dyDescent="0.2">
      <c r="W27589" s="25"/>
      <c r="X27589" s="25"/>
    </row>
    <row r="27590" spans="23:24" x14ac:dyDescent="0.2">
      <c r="W27590" s="25"/>
      <c r="X27590" s="25"/>
    </row>
    <row r="27591" spans="23:24" x14ac:dyDescent="0.2">
      <c r="W27591" s="25"/>
      <c r="X27591" s="25"/>
    </row>
    <row r="27592" spans="23:24" x14ac:dyDescent="0.2">
      <c r="W27592" s="25"/>
      <c r="X27592" s="25"/>
    </row>
    <row r="27593" spans="23:24" x14ac:dyDescent="0.2">
      <c r="W27593" s="25"/>
      <c r="X27593" s="25"/>
    </row>
    <row r="27594" spans="23:24" x14ac:dyDescent="0.2">
      <c r="W27594" s="25"/>
      <c r="X27594" s="25"/>
    </row>
    <row r="27595" spans="23:24" x14ac:dyDescent="0.2">
      <c r="W27595" s="25"/>
      <c r="X27595" s="25"/>
    </row>
    <row r="27596" spans="23:24" x14ac:dyDescent="0.2">
      <c r="W27596" s="25"/>
      <c r="X27596" s="25"/>
    </row>
    <row r="27597" spans="23:24" x14ac:dyDescent="0.2">
      <c r="W27597" s="25"/>
      <c r="X27597" s="25"/>
    </row>
    <row r="27598" spans="23:24" x14ac:dyDescent="0.2">
      <c r="W27598" s="25"/>
      <c r="X27598" s="25"/>
    </row>
    <row r="27599" spans="23:24" x14ac:dyDescent="0.2">
      <c r="W27599" s="25"/>
      <c r="X27599" s="25"/>
    </row>
    <row r="27600" spans="23:24" x14ac:dyDescent="0.2">
      <c r="W27600" s="25"/>
      <c r="X27600" s="25"/>
    </row>
    <row r="27601" spans="23:24" x14ac:dyDescent="0.2">
      <c r="W27601" s="25"/>
      <c r="X27601" s="25"/>
    </row>
    <row r="27602" spans="23:24" x14ac:dyDescent="0.2">
      <c r="W27602" s="25"/>
      <c r="X27602" s="25"/>
    </row>
    <row r="27603" spans="23:24" x14ac:dyDescent="0.2">
      <c r="W27603" s="25"/>
      <c r="X27603" s="25"/>
    </row>
    <row r="27604" spans="23:24" x14ac:dyDescent="0.2">
      <c r="W27604" s="25"/>
      <c r="X27604" s="25"/>
    </row>
    <row r="27605" spans="23:24" x14ac:dyDescent="0.2">
      <c r="W27605" s="25"/>
      <c r="X27605" s="25"/>
    </row>
    <row r="27606" spans="23:24" x14ac:dyDescent="0.2">
      <c r="W27606" s="25"/>
      <c r="X27606" s="25"/>
    </row>
    <row r="27607" spans="23:24" x14ac:dyDescent="0.2">
      <c r="W27607" s="25"/>
      <c r="X27607" s="25"/>
    </row>
    <row r="27608" spans="23:24" x14ac:dyDescent="0.2">
      <c r="W27608" s="25"/>
      <c r="X27608" s="25"/>
    </row>
    <row r="27609" spans="23:24" x14ac:dyDescent="0.2">
      <c r="W27609" s="25"/>
      <c r="X27609" s="25"/>
    </row>
    <row r="27610" spans="23:24" x14ac:dyDescent="0.2">
      <c r="W27610" s="25"/>
      <c r="X27610" s="25"/>
    </row>
    <row r="27611" spans="23:24" x14ac:dyDescent="0.2">
      <c r="W27611" s="25"/>
      <c r="X27611" s="25"/>
    </row>
    <row r="27612" spans="23:24" x14ac:dyDescent="0.2">
      <c r="W27612" s="25"/>
      <c r="X27612" s="25"/>
    </row>
    <row r="27613" spans="23:24" x14ac:dyDescent="0.2">
      <c r="W27613" s="25"/>
      <c r="X27613" s="25"/>
    </row>
    <row r="27614" spans="23:24" x14ac:dyDescent="0.2">
      <c r="W27614" s="25"/>
      <c r="X27614" s="25"/>
    </row>
    <row r="27615" spans="23:24" x14ac:dyDescent="0.2">
      <c r="W27615" s="25"/>
      <c r="X27615" s="25"/>
    </row>
    <row r="27616" spans="23:24" x14ac:dyDescent="0.2">
      <c r="W27616" s="25"/>
      <c r="X27616" s="25"/>
    </row>
    <row r="27617" spans="23:24" x14ac:dyDescent="0.2">
      <c r="W27617" s="25"/>
      <c r="X27617" s="25"/>
    </row>
    <row r="27618" spans="23:24" x14ac:dyDescent="0.2">
      <c r="W27618" s="25"/>
      <c r="X27618" s="25"/>
    </row>
    <row r="27619" spans="23:24" x14ac:dyDescent="0.2">
      <c r="W27619" s="25"/>
      <c r="X27619" s="25"/>
    </row>
    <row r="27620" spans="23:24" x14ac:dyDescent="0.2">
      <c r="W27620" s="25"/>
      <c r="X27620" s="25"/>
    </row>
    <row r="27621" spans="23:24" x14ac:dyDescent="0.2">
      <c r="W27621" s="25"/>
      <c r="X27621" s="25"/>
    </row>
    <row r="27622" spans="23:24" x14ac:dyDescent="0.2">
      <c r="W27622" s="25"/>
      <c r="X27622" s="25"/>
    </row>
    <row r="27623" spans="23:24" x14ac:dyDescent="0.2">
      <c r="W27623" s="25"/>
      <c r="X27623" s="25"/>
    </row>
    <row r="27624" spans="23:24" x14ac:dyDescent="0.2">
      <c r="W27624" s="25"/>
      <c r="X27624" s="25"/>
    </row>
    <row r="27625" spans="23:24" x14ac:dyDescent="0.2">
      <c r="W27625" s="25"/>
      <c r="X27625" s="25"/>
    </row>
    <row r="27626" spans="23:24" x14ac:dyDescent="0.2">
      <c r="W27626" s="25"/>
      <c r="X27626" s="25"/>
    </row>
    <row r="27627" spans="23:24" x14ac:dyDescent="0.2">
      <c r="W27627" s="25"/>
      <c r="X27627" s="25"/>
    </row>
    <row r="27628" spans="23:24" x14ac:dyDescent="0.2">
      <c r="W27628" s="25"/>
      <c r="X27628" s="25"/>
    </row>
    <row r="27629" spans="23:24" x14ac:dyDescent="0.2">
      <c r="W27629" s="25"/>
      <c r="X27629" s="25"/>
    </row>
    <row r="27630" spans="23:24" x14ac:dyDescent="0.2">
      <c r="W27630" s="25"/>
      <c r="X27630" s="25"/>
    </row>
    <row r="27631" spans="23:24" x14ac:dyDescent="0.2">
      <c r="W27631" s="25"/>
      <c r="X27631" s="25"/>
    </row>
    <row r="27632" spans="23:24" x14ac:dyDescent="0.2">
      <c r="W27632" s="25"/>
      <c r="X27632" s="25"/>
    </row>
    <row r="27633" spans="23:24" x14ac:dyDescent="0.2">
      <c r="W27633" s="25"/>
      <c r="X27633" s="25"/>
    </row>
    <row r="27634" spans="23:24" x14ac:dyDescent="0.2">
      <c r="W27634" s="25"/>
      <c r="X27634" s="25"/>
    </row>
    <row r="27635" spans="23:24" x14ac:dyDescent="0.2">
      <c r="W27635" s="25"/>
      <c r="X27635" s="25"/>
    </row>
    <row r="27636" spans="23:24" x14ac:dyDescent="0.2">
      <c r="W27636" s="25"/>
      <c r="X27636" s="25"/>
    </row>
    <row r="27637" spans="23:24" x14ac:dyDescent="0.2">
      <c r="W27637" s="25"/>
      <c r="X27637" s="25"/>
    </row>
    <row r="27638" spans="23:24" x14ac:dyDescent="0.2">
      <c r="W27638" s="25"/>
      <c r="X27638" s="25"/>
    </row>
    <row r="27639" spans="23:24" x14ac:dyDescent="0.2">
      <c r="W27639" s="25"/>
      <c r="X27639" s="25"/>
    </row>
    <row r="27640" spans="23:24" x14ac:dyDescent="0.2">
      <c r="W27640" s="25"/>
      <c r="X27640" s="25"/>
    </row>
    <row r="27641" spans="23:24" x14ac:dyDescent="0.2">
      <c r="W27641" s="25"/>
      <c r="X27641" s="25"/>
    </row>
    <row r="27642" spans="23:24" x14ac:dyDescent="0.2">
      <c r="W27642" s="25"/>
      <c r="X27642" s="25"/>
    </row>
    <row r="27643" spans="23:24" x14ac:dyDescent="0.2">
      <c r="W27643" s="25"/>
      <c r="X27643" s="25"/>
    </row>
    <row r="27644" spans="23:24" x14ac:dyDescent="0.2">
      <c r="W27644" s="25"/>
      <c r="X27644" s="25"/>
    </row>
    <row r="27645" spans="23:24" x14ac:dyDescent="0.2">
      <c r="W27645" s="25"/>
      <c r="X27645" s="25"/>
    </row>
    <row r="27646" spans="23:24" x14ac:dyDescent="0.2">
      <c r="W27646" s="25"/>
      <c r="X27646" s="25"/>
    </row>
    <row r="27647" spans="23:24" x14ac:dyDescent="0.2">
      <c r="W27647" s="25"/>
      <c r="X27647" s="25"/>
    </row>
    <row r="27648" spans="23:24" x14ac:dyDescent="0.2">
      <c r="W27648" s="25"/>
      <c r="X27648" s="25"/>
    </row>
    <row r="27649" spans="23:24" x14ac:dyDescent="0.2">
      <c r="W27649" s="25"/>
      <c r="X27649" s="25"/>
    </row>
    <row r="27650" spans="23:24" x14ac:dyDescent="0.2">
      <c r="W27650" s="25"/>
      <c r="X27650" s="25"/>
    </row>
    <row r="27651" spans="23:24" x14ac:dyDescent="0.2">
      <c r="W27651" s="25"/>
      <c r="X27651" s="25"/>
    </row>
    <row r="27652" spans="23:24" x14ac:dyDescent="0.2">
      <c r="W27652" s="25"/>
      <c r="X27652" s="25"/>
    </row>
    <row r="27653" spans="23:24" x14ac:dyDescent="0.2">
      <c r="W27653" s="25"/>
      <c r="X27653" s="25"/>
    </row>
    <row r="27654" spans="23:24" x14ac:dyDescent="0.2">
      <c r="W27654" s="25"/>
      <c r="X27654" s="25"/>
    </row>
    <row r="27655" spans="23:24" x14ac:dyDescent="0.2">
      <c r="W27655" s="25"/>
      <c r="X27655" s="25"/>
    </row>
    <row r="27656" spans="23:24" x14ac:dyDescent="0.2">
      <c r="W27656" s="25"/>
      <c r="X27656" s="25"/>
    </row>
    <row r="27657" spans="23:24" x14ac:dyDescent="0.2">
      <c r="W27657" s="25"/>
      <c r="X27657" s="25"/>
    </row>
    <row r="27658" spans="23:24" x14ac:dyDescent="0.2">
      <c r="W27658" s="25"/>
      <c r="X27658" s="25"/>
    </row>
    <row r="27659" spans="23:24" x14ac:dyDescent="0.2">
      <c r="W27659" s="25"/>
      <c r="X27659" s="25"/>
    </row>
    <row r="27660" spans="23:24" x14ac:dyDescent="0.2">
      <c r="W27660" s="25"/>
      <c r="X27660" s="25"/>
    </row>
    <row r="27661" spans="23:24" x14ac:dyDescent="0.2">
      <c r="W27661" s="25"/>
      <c r="X27661" s="25"/>
    </row>
    <row r="27662" spans="23:24" x14ac:dyDescent="0.2">
      <c r="W27662" s="25"/>
      <c r="X27662" s="25"/>
    </row>
    <row r="27663" spans="23:24" x14ac:dyDescent="0.2">
      <c r="W27663" s="25"/>
      <c r="X27663" s="25"/>
    </row>
    <row r="27664" spans="23:24" x14ac:dyDescent="0.2">
      <c r="W27664" s="25"/>
      <c r="X27664" s="25"/>
    </row>
    <row r="27665" spans="23:24" x14ac:dyDescent="0.2">
      <c r="W27665" s="25"/>
      <c r="X27665" s="25"/>
    </row>
    <row r="27666" spans="23:24" x14ac:dyDescent="0.2">
      <c r="W27666" s="25"/>
      <c r="X27666" s="25"/>
    </row>
    <row r="27667" spans="23:24" x14ac:dyDescent="0.2">
      <c r="W27667" s="25"/>
      <c r="X27667" s="25"/>
    </row>
    <row r="27668" spans="23:24" x14ac:dyDescent="0.2">
      <c r="W27668" s="25"/>
      <c r="X27668" s="25"/>
    </row>
    <row r="27669" spans="23:24" x14ac:dyDescent="0.2">
      <c r="W27669" s="25"/>
      <c r="X27669" s="25"/>
    </row>
    <row r="27670" spans="23:24" x14ac:dyDescent="0.2">
      <c r="W27670" s="25"/>
      <c r="X27670" s="25"/>
    </row>
    <row r="27671" spans="23:24" x14ac:dyDescent="0.2">
      <c r="W27671" s="25"/>
      <c r="X27671" s="25"/>
    </row>
    <row r="27672" spans="23:24" x14ac:dyDescent="0.2">
      <c r="W27672" s="25"/>
      <c r="X27672" s="25"/>
    </row>
    <row r="27673" spans="23:24" x14ac:dyDescent="0.2">
      <c r="W27673" s="25"/>
      <c r="X27673" s="25"/>
    </row>
    <row r="27674" spans="23:24" x14ac:dyDescent="0.2">
      <c r="W27674" s="25"/>
      <c r="X27674" s="25"/>
    </row>
    <row r="27675" spans="23:24" x14ac:dyDescent="0.2">
      <c r="W27675" s="25"/>
      <c r="X27675" s="25"/>
    </row>
    <row r="27676" spans="23:24" x14ac:dyDescent="0.2">
      <c r="W27676" s="25"/>
      <c r="X27676" s="25"/>
    </row>
    <row r="27677" spans="23:24" x14ac:dyDescent="0.2">
      <c r="W27677" s="25"/>
      <c r="X27677" s="25"/>
    </row>
    <row r="27678" spans="23:24" x14ac:dyDescent="0.2">
      <c r="W27678" s="25"/>
      <c r="X27678" s="25"/>
    </row>
    <row r="27679" spans="23:24" x14ac:dyDescent="0.2">
      <c r="W27679" s="25"/>
      <c r="X27679" s="25"/>
    </row>
    <row r="27680" spans="23:24" x14ac:dyDescent="0.2">
      <c r="W27680" s="25"/>
      <c r="X27680" s="25"/>
    </row>
    <row r="27681" spans="23:24" x14ac:dyDescent="0.2">
      <c r="W27681" s="25"/>
      <c r="X27681" s="25"/>
    </row>
    <row r="27682" spans="23:24" x14ac:dyDescent="0.2">
      <c r="W27682" s="25"/>
      <c r="X27682" s="25"/>
    </row>
    <row r="27683" spans="23:24" x14ac:dyDescent="0.2">
      <c r="W27683" s="25"/>
      <c r="X27683" s="25"/>
    </row>
    <row r="27684" spans="23:24" x14ac:dyDescent="0.2">
      <c r="W27684" s="25"/>
      <c r="X27684" s="25"/>
    </row>
    <row r="27685" spans="23:24" x14ac:dyDescent="0.2">
      <c r="W27685" s="25"/>
      <c r="X27685" s="25"/>
    </row>
    <row r="27686" spans="23:24" x14ac:dyDescent="0.2">
      <c r="W27686" s="25"/>
      <c r="X27686" s="25"/>
    </row>
    <row r="27687" spans="23:24" x14ac:dyDescent="0.2">
      <c r="W27687" s="25"/>
      <c r="X27687" s="25"/>
    </row>
    <row r="27688" spans="23:24" x14ac:dyDescent="0.2">
      <c r="W27688" s="25"/>
      <c r="X27688" s="25"/>
    </row>
    <row r="27689" spans="23:24" x14ac:dyDescent="0.2">
      <c r="W27689" s="25"/>
      <c r="X27689" s="25"/>
    </row>
    <row r="27690" spans="23:24" x14ac:dyDescent="0.2">
      <c r="W27690" s="25"/>
      <c r="X27690" s="25"/>
    </row>
    <row r="27691" spans="23:24" x14ac:dyDescent="0.2">
      <c r="W27691" s="25"/>
      <c r="X27691" s="25"/>
    </row>
    <row r="27692" spans="23:24" x14ac:dyDescent="0.2">
      <c r="W27692" s="25"/>
      <c r="X27692" s="25"/>
    </row>
    <row r="27693" spans="23:24" x14ac:dyDescent="0.2">
      <c r="W27693" s="25"/>
      <c r="X27693" s="25"/>
    </row>
    <row r="27694" spans="23:24" x14ac:dyDescent="0.2">
      <c r="W27694" s="25"/>
      <c r="X27694" s="25"/>
    </row>
    <row r="27695" spans="23:24" x14ac:dyDescent="0.2">
      <c r="W27695" s="25"/>
      <c r="X27695" s="25"/>
    </row>
    <row r="27696" spans="23:24" x14ac:dyDescent="0.2">
      <c r="W27696" s="25"/>
      <c r="X27696" s="25"/>
    </row>
    <row r="27697" spans="23:24" x14ac:dyDescent="0.2">
      <c r="W27697" s="25"/>
      <c r="X27697" s="25"/>
    </row>
    <row r="27698" spans="23:24" x14ac:dyDescent="0.2">
      <c r="W27698" s="25"/>
      <c r="X27698" s="25"/>
    </row>
    <row r="27699" spans="23:24" x14ac:dyDescent="0.2">
      <c r="W27699" s="25"/>
      <c r="X27699" s="25"/>
    </row>
    <row r="27700" spans="23:24" x14ac:dyDescent="0.2">
      <c r="W27700" s="25"/>
      <c r="X27700" s="25"/>
    </row>
    <row r="27701" spans="23:24" x14ac:dyDescent="0.2">
      <c r="W27701" s="25"/>
      <c r="X27701" s="25"/>
    </row>
    <row r="27702" spans="23:24" x14ac:dyDescent="0.2">
      <c r="W27702" s="25"/>
      <c r="X27702" s="25"/>
    </row>
    <row r="27703" spans="23:24" x14ac:dyDescent="0.2">
      <c r="W27703" s="25"/>
      <c r="X27703" s="25"/>
    </row>
    <row r="27704" spans="23:24" x14ac:dyDescent="0.2">
      <c r="W27704" s="25"/>
      <c r="X27704" s="25"/>
    </row>
    <row r="27705" spans="23:24" x14ac:dyDescent="0.2">
      <c r="W27705" s="25"/>
      <c r="X27705" s="25"/>
    </row>
    <row r="27706" spans="23:24" x14ac:dyDescent="0.2">
      <c r="W27706" s="25"/>
      <c r="X27706" s="25"/>
    </row>
    <row r="27707" spans="23:24" x14ac:dyDescent="0.2">
      <c r="W27707" s="25"/>
      <c r="X27707" s="25"/>
    </row>
    <row r="27708" spans="23:24" x14ac:dyDescent="0.2">
      <c r="W27708" s="25"/>
      <c r="X27708" s="25"/>
    </row>
    <row r="27709" spans="23:24" x14ac:dyDescent="0.2">
      <c r="W27709" s="25"/>
      <c r="X27709" s="25"/>
    </row>
    <row r="27710" spans="23:24" x14ac:dyDescent="0.2">
      <c r="W27710" s="25"/>
      <c r="X27710" s="25"/>
    </row>
    <row r="27711" spans="23:24" x14ac:dyDescent="0.2">
      <c r="W27711" s="25"/>
      <c r="X27711" s="25"/>
    </row>
    <row r="27712" spans="23:24" x14ac:dyDescent="0.2">
      <c r="W27712" s="25"/>
      <c r="X27712" s="25"/>
    </row>
    <row r="27713" spans="23:24" x14ac:dyDescent="0.2">
      <c r="W27713" s="25"/>
      <c r="X27713" s="25"/>
    </row>
    <row r="27714" spans="23:24" x14ac:dyDescent="0.2">
      <c r="W27714" s="25"/>
      <c r="X27714" s="25"/>
    </row>
    <row r="27715" spans="23:24" x14ac:dyDescent="0.2">
      <c r="W27715" s="25"/>
      <c r="X27715" s="25"/>
    </row>
    <row r="27716" spans="23:24" x14ac:dyDescent="0.2">
      <c r="W27716" s="25"/>
      <c r="X27716" s="25"/>
    </row>
    <row r="27717" spans="23:24" x14ac:dyDescent="0.2">
      <c r="W27717" s="25"/>
      <c r="X27717" s="25"/>
    </row>
    <row r="27718" spans="23:24" x14ac:dyDescent="0.2">
      <c r="W27718" s="25"/>
      <c r="X27718" s="25"/>
    </row>
    <row r="27719" spans="23:24" x14ac:dyDescent="0.2">
      <c r="W27719" s="25"/>
      <c r="X27719" s="25"/>
    </row>
    <row r="27720" spans="23:24" x14ac:dyDescent="0.2">
      <c r="W27720" s="25"/>
      <c r="X27720" s="25"/>
    </row>
    <row r="27721" spans="23:24" x14ac:dyDescent="0.2">
      <c r="W27721" s="25"/>
      <c r="X27721" s="25"/>
    </row>
    <row r="27722" spans="23:24" x14ac:dyDescent="0.2">
      <c r="W27722" s="25"/>
      <c r="X27722" s="25"/>
    </row>
    <row r="27723" spans="23:24" x14ac:dyDescent="0.2">
      <c r="W27723" s="25"/>
      <c r="X27723" s="25"/>
    </row>
    <row r="27724" spans="23:24" x14ac:dyDescent="0.2">
      <c r="W27724" s="25"/>
      <c r="X27724" s="25"/>
    </row>
    <row r="27725" spans="23:24" x14ac:dyDescent="0.2">
      <c r="W27725" s="25"/>
      <c r="X27725" s="25"/>
    </row>
    <row r="27726" spans="23:24" x14ac:dyDescent="0.2">
      <c r="W27726" s="25"/>
      <c r="X27726" s="25"/>
    </row>
    <row r="27727" spans="23:24" x14ac:dyDescent="0.2">
      <c r="W27727" s="25"/>
      <c r="X27727" s="25"/>
    </row>
    <row r="27728" spans="23:24" x14ac:dyDescent="0.2">
      <c r="W27728" s="25"/>
      <c r="X27728" s="25"/>
    </row>
    <row r="27729" spans="23:24" x14ac:dyDescent="0.2">
      <c r="W27729" s="25"/>
      <c r="X27729" s="25"/>
    </row>
    <row r="27730" spans="23:24" x14ac:dyDescent="0.2">
      <c r="W27730" s="25"/>
      <c r="X27730" s="25"/>
    </row>
    <row r="27731" spans="23:24" x14ac:dyDescent="0.2">
      <c r="W27731" s="25"/>
      <c r="X27731" s="25"/>
    </row>
    <row r="27732" spans="23:24" x14ac:dyDescent="0.2">
      <c r="W27732" s="25"/>
      <c r="X27732" s="25"/>
    </row>
    <row r="27733" spans="23:24" x14ac:dyDescent="0.2">
      <c r="W27733" s="25"/>
      <c r="X27733" s="25"/>
    </row>
    <row r="27734" spans="23:24" x14ac:dyDescent="0.2">
      <c r="W27734" s="25"/>
      <c r="X27734" s="25"/>
    </row>
    <row r="27735" spans="23:24" x14ac:dyDescent="0.2">
      <c r="W27735" s="25"/>
      <c r="X27735" s="25"/>
    </row>
    <row r="27736" spans="23:24" x14ac:dyDescent="0.2">
      <c r="W27736" s="25"/>
      <c r="X27736" s="25"/>
    </row>
    <row r="27737" spans="23:24" x14ac:dyDescent="0.2">
      <c r="W27737" s="25"/>
      <c r="X27737" s="25"/>
    </row>
    <row r="27738" spans="23:24" x14ac:dyDescent="0.2">
      <c r="W27738" s="25"/>
      <c r="X27738" s="25"/>
    </row>
    <row r="27739" spans="23:24" x14ac:dyDescent="0.2">
      <c r="W27739" s="25"/>
      <c r="X27739" s="25"/>
    </row>
    <row r="27740" spans="23:24" x14ac:dyDescent="0.2">
      <c r="W27740" s="25"/>
      <c r="X27740" s="25"/>
    </row>
    <row r="27741" spans="23:24" x14ac:dyDescent="0.2">
      <c r="W27741" s="25"/>
      <c r="X27741" s="25"/>
    </row>
    <row r="27742" spans="23:24" x14ac:dyDescent="0.2">
      <c r="W27742" s="25"/>
      <c r="X27742" s="25"/>
    </row>
    <row r="27743" spans="23:24" x14ac:dyDescent="0.2">
      <c r="W27743" s="25"/>
      <c r="X27743" s="25"/>
    </row>
    <row r="27744" spans="23:24" x14ac:dyDescent="0.2">
      <c r="W27744" s="25"/>
      <c r="X27744" s="25"/>
    </row>
    <row r="27745" spans="23:24" x14ac:dyDescent="0.2">
      <c r="W27745" s="25"/>
      <c r="X27745" s="25"/>
    </row>
    <row r="27746" spans="23:24" x14ac:dyDescent="0.2">
      <c r="W27746" s="25"/>
      <c r="X27746" s="25"/>
    </row>
    <row r="27747" spans="23:24" x14ac:dyDescent="0.2">
      <c r="W27747" s="25"/>
      <c r="X27747" s="25"/>
    </row>
    <row r="27748" spans="23:24" x14ac:dyDescent="0.2">
      <c r="W27748" s="25"/>
      <c r="X27748" s="25"/>
    </row>
    <row r="27749" spans="23:24" x14ac:dyDescent="0.2">
      <c r="W27749" s="25"/>
      <c r="X27749" s="25"/>
    </row>
    <row r="27750" spans="23:24" x14ac:dyDescent="0.2">
      <c r="W27750" s="25"/>
      <c r="X27750" s="25"/>
    </row>
    <row r="27751" spans="23:24" x14ac:dyDescent="0.2">
      <c r="W27751" s="25"/>
      <c r="X27751" s="25"/>
    </row>
    <row r="27752" spans="23:24" x14ac:dyDescent="0.2">
      <c r="W27752" s="25"/>
      <c r="X27752" s="25"/>
    </row>
    <row r="27753" spans="23:24" x14ac:dyDescent="0.2">
      <c r="W27753" s="25"/>
      <c r="X27753" s="25"/>
    </row>
    <row r="27754" spans="23:24" x14ac:dyDescent="0.2">
      <c r="W27754" s="25"/>
      <c r="X27754" s="25"/>
    </row>
    <row r="27755" spans="23:24" x14ac:dyDescent="0.2">
      <c r="W27755" s="25"/>
      <c r="X27755" s="25"/>
    </row>
    <row r="27756" spans="23:24" x14ac:dyDescent="0.2">
      <c r="W27756" s="25"/>
      <c r="X27756" s="25"/>
    </row>
    <row r="27757" spans="23:24" x14ac:dyDescent="0.2">
      <c r="W27757" s="25"/>
      <c r="X27757" s="25"/>
    </row>
    <row r="27758" spans="23:24" x14ac:dyDescent="0.2">
      <c r="W27758" s="25"/>
      <c r="X27758" s="25"/>
    </row>
    <row r="27759" spans="23:24" x14ac:dyDescent="0.2">
      <c r="W27759" s="25"/>
      <c r="X27759" s="25"/>
    </row>
    <row r="27760" spans="23:24" x14ac:dyDescent="0.2">
      <c r="W27760" s="25"/>
      <c r="X27760" s="25"/>
    </row>
    <row r="27761" spans="23:24" x14ac:dyDescent="0.2">
      <c r="W27761" s="25"/>
      <c r="X27761" s="25"/>
    </row>
    <row r="27762" spans="23:24" x14ac:dyDescent="0.2">
      <c r="W27762" s="25"/>
      <c r="X27762" s="25"/>
    </row>
    <row r="27763" spans="23:24" x14ac:dyDescent="0.2">
      <c r="W27763" s="25"/>
      <c r="X27763" s="25"/>
    </row>
    <row r="27764" spans="23:24" x14ac:dyDescent="0.2">
      <c r="W27764" s="25"/>
      <c r="X27764" s="25"/>
    </row>
    <row r="27765" spans="23:24" x14ac:dyDescent="0.2">
      <c r="W27765" s="25"/>
      <c r="X27765" s="25"/>
    </row>
    <row r="27766" spans="23:24" x14ac:dyDescent="0.2">
      <c r="W27766" s="25"/>
      <c r="X27766" s="25"/>
    </row>
    <row r="27767" spans="23:24" x14ac:dyDescent="0.2">
      <c r="W27767" s="25"/>
      <c r="X27767" s="25"/>
    </row>
    <row r="27768" spans="23:24" x14ac:dyDescent="0.2">
      <c r="W27768" s="25"/>
      <c r="X27768" s="25"/>
    </row>
    <row r="27769" spans="23:24" x14ac:dyDescent="0.2">
      <c r="W27769" s="25"/>
      <c r="X27769" s="25"/>
    </row>
    <row r="27770" spans="23:24" x14ac:dyDescent="0.2">
      <c r="W27770" s="25"/>
      <c r="X27770" s="25"/>
    </row>
    <row r="27771" spans="23:24" x14ac:dyDescent="0.2">
      <c r="W27771" s="25"/>
      <c r="X27771" s="25"/>
    </row>
    <row r="27772" spans="23:24" x14ac:dyDescent="0.2">
      <c r="W27772" s="25"/>
      <c r="X27772" s="25"/>
    </row>
    <row r="27773" spans="23:24" x14ac:dyDescent="0.2">
      <c r="W27773" s="25"/>
      <c r="X27773" s="25"/>
    </row>
    <row r="27774" spans="23:24" x14ac:dyDescent="0.2">
      <c r="W27774" s="25"/>
      <c r="X27774" s="25"/>
    </row>
    <row r="27775" spans="23:24" x14ac:dyDescent="0.2">
      <c r="W27775" s="25"/>
      <c r="X27775" s="25"/>
    </row>
    <row r="27776" spans="23:24" x14ac:dyDescent="0.2">
      <c r="W27776" s="25"/>
      <c r="X27776" s="25"/>
    </row>
    <row r="27777" spans="23:24" x14ac:dyDescent="0.2">
      <c r="W27777" s="25"/>
      <c r="X27777" s="25"/>
    </row>
    <row r="27778" spans="23:24" x14ac:dyDescent="0.2">
      <c r="W27778" s="25"/>
      <c r="X27778" s="25"/>
    </row>
    <row r="27779" spans="23:24" x14ac:dyDescent="0.2">
      <c r="W27779" s="25"/>
      <c r="X27779" s="25"/>
    </row>
    <row r="27780" spans="23:24" x14ac:dyDescent="0.2">
      <c r="W27780" s="25"/>
      <c r="X27780" s="25"/>
    </row>
    <row r="27781" spans="23:24" x14ac:dyDescent="0.2">
      <c r="W27781" s="25"/>
      <c r="X27781" s="25"/>
    </row>
    <row r="27782" spans="23:24" x14ac:dyDescent="0.2">
      <c r="W27782" s="25"/>
      <c r="X27782" s="25"/>
    </row>
    <row r="27783" spans="23:24" x14ac:dyDescent="0.2">
      <c r="W27783" s="25"/>
      <c r="X27783" s="25"/>
    </row>
    <row r="27784" spans="23:24" x14ac:dyDescent="0.2">
      <c r="W27784" s="25"/>
      <c r="X27784" s="25"/>
    </row>
    <row r="27785" spans="23:24" x14ac:dyDescent="0.2">
      <c r="W27785" s="25"/>
      <c r="X27785" s="25"/>
    </row>
    <row r="27786" spans="23:24" x14ac:dyDescent="0.2">
      <c r="W27786" s="25"/>
      <c r="X27786" s="25"/>
    </row>
    <row r="27787" spans="23:24" x14ac:dyDescent="0.2">
      <c r="W27787" s="25"/>
      <c r="X27787" s="25"/>
    </row>
    <row r="27788" spans="23:24" x14ac:dyDescent="0.2">
      <c r="W27788" s="25"/>
      <c r="X27788" s="25"/>
    </row>
    <row r="27789" spans="23:24" x14ac:dyDescent="0.2">
      <c r="W27789" s="25"/>
      <c r="X27789" s="25"/>
    </row>
    <row r="27790" spans="23:24" x14ac:dyDescent="0.2">
      <c r="W27790" s="25"/>
      <c r="X27790" s="25"/>
    </row>
    <row r="27791" spans="23:24" x14ac:dyDescent="0.2">
      <c r="W27791" s="25"/>
      <c r="X27791" s="25"/>
    </row>
    <row r="27792" spans="23:24" x14ac:dyDescent="0.2">
      <c r="W27792" s="25"/>
      <c r="X27792" s="25"/>
    </row>
    <row r="27793" spans="23:24" x14ac:dyDescent="0.2">
      <c r="W27793" s="25"/>
      <c r="X27793" s="25"/>
    </row>
    <row r="27794" spans="23:24" x14ac:dyDescent="0.2">
      <c r="W27794" s="25"/>
      <c r="X27794" s="25"/>
    </row>
    <row r="27795" spans="23:24" x14ac:dyDescent="0.2">
      <c r="W27795" s="25"/>
      <c r="X27795" s="25"/>
    </row>
    <row r="27796" spans="23:24" x14ac:dyDescent="0.2">
      <c r="W27796" s="25"/>
      <c r="X27796" s="25"/>
    </row>
    <row r="27797" spans="23:24" x14ac:dyDescent="0.2">
      <c r="W27797" s="25"/>
      <c r="X27797" s="25"/>
    </row>
    <row r="27798" spans="23:24" x14ac:dyDescent="0.2">
      <c r="W27798" s="25"/>
      <c r="X27798" s="25"/>
    </row>
    <row r="27799" spans="23:24" x14ac:dyDescent="0.2">
      <c r="W27799" s="25"/>
      <c r="X27799" s="25"/>
    </row>
    <row r="27800" spans="23:24" x14ac:dyDescent="0.2">
      <c r="W27800" s="25"/>
      <c r="X27800" s="25"/>
    </row>
    <row r="27801" spans="23:24" x14ac:dyDescent="0.2">
      <c r="W27801" s="25"/>
      <c r="X27801" s="25"/>
    </row>
    <row r="27802" spans="23:24" x14ac:dyDescent="0.2">
      <c r="W27802" s="25"/>
      <c r="X27802" s="25"/>
    </row>
    <row r="27803" spans="23:24" x14ac:dyDescent="0.2">
      <c r="W27803" s="25"/>
      <c r="X27803" s="25"/>
    </row>
    <row r="27804" spans="23:24" x14ac:dyDescent="0.2">
      <c r="W27804" s="25"/>
      <c r="X27804" s="25"/>
    </row>
    <row r="27805" spans="23:24" x14ac:dyDescent="0.2">
      <c r="W27805" s="25"/>
      <c r="X27805" s="25"/>
    </row>
    <row r="27806" spans="23:24" x14ac:dyDescent="0.2">
      <c r="W27806" s="25"/>
      <c r="X27806" s="25"/>
    </row>
    <row r="27807" spans="23:24" x14ac:dyDescent="0.2">
      <c r="W27807" s="25"/>
      <c r="X27807" s="25"/>
    </row>
    <row r="27808" spans="23:24" x14ac:dyDescent="0.2">
      <c r="W27808" s="25"/>
      <c r="X27808" s="25"/>
    </row>
    <row r="27809" spans="23:24" x14ac:dyDescent="0.2">
      <c r="W27809" s="25"/>
      <c r="X27809" s="25"/>
    </row>
    <row r="27810" spans="23:24" x14ac:dyDescent="0.2">
      <c r="W27810" s="25"/>
      <c r="X27810" s="25"/>
    </row>
    <row r="27811" spans="23:24" x14ac:dyDescent="0.2">
      <c r="W27811" s="25"/>
      <c r="X27811" s="25"/>
    </row>
    <row r="27812" spans="23:24" x14ac:dyDescent="0.2">
      <c r="W27812" s="25"/>
      <c r="X27812" s="25"/>
    </row>
    <row r="27813" spans="23:24" x14ac:dyDescent="0.2">
      <c r="W27813" s="25"/>
      <c r="X27813" s="25"/>
    </row>
    <row r="27814" spans="23:24" x14ac:dyDescent="0.2">
      <c r="W27814" s="25"/>
      <c r="X27814" s="25"/>
    </row>
    <row r="27815" spans="23:24" x14ac:dyDescent="0.2">
      <c r="W27815" s="25"/>
      <c r="X27815" s="25"/>
    </row>
    <row r="27816" spans="23:24" x14ac:dyDescent="0.2">
      <c r="W27816" s="25"/>
      <c r="X27816" s="25"/>
    </row>
    <row r="27817" spans="23:24" x14ac:dyDescent="0.2">
      <c r="W27817" s="25"/>
      <c r="X27817" s="25"/>
    </row>
    <row r="27818" spans="23:24" x14ac:dyDescent="0.2">
      <c r="W27818" s="25"/>
      <c r="X27818" s="25"/>
    </row>
    <row r="27819" spans="23:24" x14ac:dyDescent="0.2">
      <c r="W27819" s="25"/>
      <c r="X27819" s="25"/>
    </row>
    <row r="27820" spans="23:24" x14ac:dyDescent="0.2">
      <c r="W27820" s="25"/>
      <c r="X27820" s="25"/>
    </row>
    <row r="27821" spans="23:24" x14ac:dyDescent="0.2">
      <c r="W27821" s="25"/>
      <c r="X27821" s="25"/>
    </row>
    <row r="27822" spans="23:24" x14ac:dyDescent="0.2">
      <c r="W27822" s="25"/>
      <c r="X27822" s="25"/>
    </row>
    <row r="27823" spans="23:24" x14ac:dyDescent="0.2">
      <c r="W27823" s="25"/>
      <c r="X27823" s="25"/>
    </row>
    <row r="27824" spans="23:24" x14ac:dyDescent="0.2">
      <c r="W27824" s="25"/>
      <c r="X27824" s="25"/>
    </row>
    <row r="27825" spans="23:24" x14ac:dyDescent="0.2">
      <c r="W27825" s="25"/>
      <c r="X27825" s="25"/>
    </row>
    <row r="27826" spans="23:24" x14ac:dyDescent="0.2">
      <c r="W27826" s="25"/>
      <c r="X27826" s="25"/>
    </row>
    <row r="27827" spans="23:24" x14ac:dyDescent="0.2">
      <c r="W27827" s="25"/>
      <c r="X27827" s="25"/>
    </row>
    <row r="27828" spans="23:24" x14ac:dyDescent="0.2">
      <c r="W27828" s="25"/>
      <c r="X27828" s="25"/>
    </row>
    <row r="27829" spans="23:24" x14ac:dyDescent="0.2">
      <c r="W27829" s="25"/>
      <c r="X27829" s="25"/>
    </row>
    <row r="27830" spans="23:24" x14ac:dyDescent="0.2">
      <c r="W27830" s="25"/>
      <c r="X27830" s="25"/>
    </row>
    <row r="27831" spans="23:24" x14ac:dyDescent="0.2">
      <c r="W27831" s="25"/>
      <c r="X27831" s="25"/>
    </row>
    <row r="27832" spans="23:24" x14ac:dyDescent="0.2">
      <c r="W27832" s="25"/>
      <c r="X27832" s="25"/>
    </row>
    <row r="27833" spans="23:24" x14ac:dyDescent="0.2">
      <c r="W27833" s="25"/>
      <c r="X27833" s="25"/>
    </row>
    <row r="27834" spans="23:24" x14ac:dyDescent="0.2">
      <c r="W27834" s="25"/>
      <c r="X27834" s="25"/>
    </row>
    <row r="27835" spans="23:24" x14ac:dyDescent="0.2">
      <c r="W27835" s="25"/>
      <c r="X27835" s="25"/>
    </row>
    <row r="27836" spans="23:24" x14ac:dyDescent="0.2">
      <c r="W27836" s="25"/>
      <c r="X27836" s="25"/>
    </row>
    <row r="27837" spans="23:24" x14ac:dyDescent="0.2">
      <c r="W27837" s="25"/>
      <c r="X27837" s="25"/>
    </row>
    <row r="27838" spans="23:24" x14ac:dyDescent="0.2">
      <c r="W27838" s="25"/>
      <c r="X27838" s="25"/>
    </row>
    <row r="27839" spans="23:24" x14ac:dyDescent="0.2">
      <c r="W27839" s="25"/>
      <c r="X27839" s="25"/>
    </row>
    <row r="27840" spans="23:24" x14ac:dyDescent="0.2">
      <c r="W27840" s="25"/>
      <c r="X27840" s="25"/>
    </row>
    <row r="27841" spans="23:24" x14ac:dyDescent="0.2">
      <c r="W27841" s="25"/>
      <c r="X27841" s="25"/>
    </row>
    <row r="27842" spans="23:24" x14ac:dyDescent="0.2">
      <c r="W27842" s="25"/>
      <c r="X27842" s="25"/>
    </row>
    <row r="27843" spans="23:24" x14ac:dyDescent="0.2">
      <c r="W27843" s="25"/>
      <c r="X27843" s="25"/>
    </row>
    <row r="27844" spans="23:24" x14ac:dyDescent="0.2">
      <c r="W27844" s="25"/>
      <c r="X27844" s="25"/>
    </row>
    <row r="27845" spans="23:24" x14ac:dyDescent="0.2">
      <c r="W27845" s="25"/>
      <c r="X27845" s="25"/>
    </row>
    <row r="27846" spans="23:24" x14ac:dyDescent="0.2">
      <c r="W27846" s="25"/>
      <c r="X27846" s="25"/>
    </row>
    <row r="27847" spans="23:24" x14ac:dyDescent="0.2">
      <c r="W27847" s="25"/>
      <c r="X27847" s="25"/>
    </row>
    <row r="27848" spans="23:24" x14ac:dyDescent="0.2">
      <c r="W27848" s="25"/>
      <c r="X27848" s="25"/>
    </row>
    <row r="27849" spans="23:24" x14ac:dyDescent="0.2">
      <c r="W27849" s="25"/>
      <c r="X27849" s="25"/>
    </row>
    <row r="27850" spans="23:24" x14ac:dyDescent="0.2">
      <c r="W27850" s="25"/>
      <c r="X27850" s="25"/>
    </row>
    <row r="27851" spans="23:24" x14ac:dyDescent="0.2">
      <c r="W27851" s="25"/>
      <c r="X27851" s="25"/>
    </row>
    <row r="27852" spans="23:24" x14ac:dyDescent="0.2">
      <c r="W27852" s="25"/>
      <c r="X27852" s="25"/>
    </row>
    <row r="27853" spans="23:24" x14ac:dyDescent="0.2">
      <c r="W27853" s="25"/>
      <c r="X27853" s="25"/>
    </row>
    <row r="27854" spans="23:24" x14ac:dyDescent="0.2">
      <c r="W27854" s="25"/>
      <c r="X27854" s="25"/>
    </row>
    <row r="27855" spans="23:24" x14ac:dyDescent="0.2">
      <c r="W27855" s="25"/>
      <c r="X27855" s="25"/>
    </row>
    <row r="27856" spans="23:24" x14ac:dyDescent="0.2">
      <c r="W27856" s="25"/>
      <c r="X27856" s="25"/>
    </row>
    <row r="27857" spans="23:24" x14ac:dyDescent="0.2">
      <c r="W27857" s="25"/>
      <c r="X27857" s="25"/>
    </row>
    <row r="27858" spans="23:24" x14ac:dyDescent="0.2">
      <c r="W27858" s="25"/>
      <c r="X27858" s="25"/>
    </row>
    <row r="27859" spans="23:24" x14ac:dyDescent="0.2">
      <c r="W27859" s="25"/>
      <c r="X27859" s="25"/>
    </row>
    <row r="27860" spans="23:24" x14ac:dyDescent="0.2">
      <c r="W27860" s="25"/>
      <c r="X27860" s="25"/>
    </row>
    <row r="27861" spans="23:24" x14ac:dyDescent="0.2">
      <c r="W27861" s="25"/>
      <c r="X27861" s="25"/>
    </row>
    <row r="27862" spans="23:24" x14ac:dyDescent="0.2">
      <c r="W27862" s="25"/>
      <c r="X27862" s="25"/>
    </row>
    <row r="27863" spans="23:24" x14ac:dyDescent="0.2">
      <c r="W27863" s="25"/>
      <c r="X27863" s="25"/>
    </row>
    <row r="27864" spans="23:24" x14ac:dyDescent="0.2">
      <c r="W27864" s="25"/>
      <c r="X27864" s="25"/>
    </row>
    <row r="27865" spans="23:24" x14ac:dyDescent="0.2">
      <c r="W27865" s="25"/>
      <c r="X27865" s="25"/>
    </row>
    <row r="27866" spans="23:24" x14ac:dyDescent="0.2">
      <c r="W27866" s="25"/>
      <c r="X27866" s="25"/>
    </row>
    <row r="27867" spans="23:24" x14ac:dyDescent="0.2">
      <c r="W27867" s="25"/>
      <c r="X27867" s="25"/>
    </row>
    <row r="27868" spans="23:24" x14ac:dyDescent="0.2">
      <c r="W27868" s="25"/>
      <c r="X27868" s="25"/>
    </row>
    <row r="27869" spans="23:24" x14ac:dyDescent="0.2">
      <c r="W27869" s="25"/>
      <c r="X27869" s="25"/>
    </row>
    <row r="27870" spans="23:24" x14ac:dyDescent="0.2">
      <c r="W27870" s="25"/>
      <c r="X27870" s="25"/>
    </row>
    <row r="27871" spans="23:24" x14ac:dyDescent="0.2">
      <c r="W27871" s="25"/>
      <c r="X27871" s="25"/>
    </row>
    <row r="27872" spans="23:24" x14ac:dyDescent="0.2">
      <c r="W27872" s="25"/>
      <c r="X27872" s="25"/>
    </row>
    <row r="27873" spans="23:24" x14ac:dyDescent="0.2">
      <c r="W27873" s="25"/>
      <c r="X27873" s="25"/>
    </row>
    <row r="27874" spans="23:24" x14ac:dyDescent="0.2">
      <c r="W27874" s="25"/>
      <c r="X27874" s="25"/>
    </row>
    <row r="27875" spans="23:24" x14ac:dyDescent="0.2">
      <c r="W27875" s="25"/>
      <c r="X27875" s="25"/>
    </row>
    <row r="27876" spans="23:24" x14ac:dyDescent="0.2">
      <c r="W27876" s="25"/>
      <c r="X27876" s="25"/>
    </row>
    <row r="27877" spans="23:24" x14ac:dyDescent="0.2">
      <c r="W27877" s="25"/>
      <c r="X27877" s="25"/>
    </row>
    <row r="27878" spans="23:24" x14ac:dyDescent="0.2">
      <c r="W27878" s="25"/>
      <c r="X27878" s="25"/>
    </row>
    <row r="27879" spans="23:24" x14ac:dyDescent="0.2">
      <c r="W27879" s="25"/>
      <c r="X27879" s="25"/>
    </row>
    <row r="27880" spans="23:24" x14ac:dyDescent="0.2">
      <c r="W27880" s="25"/>
      <c r="X27880" s="25"/>
    </row>
    <row r="27881" spans="23:24" x14ac:dyDescent="0.2">
      <c r="W27881" s="25"/>
      <c r="X27881" s="25"/>
    </row>
    <row r="27882" spans="23:24" x14ac:dyDescent="0.2">
      <c r="W27882" s="25"/>
      <c r="X27882" s="25"/>
    </row>
    <row r="27883" spans="23:24" x14ac:dyDescent="0.2">
      <c r="W27883" s="25"/>
      <c r="X27883" s="25"/>
    </row>
    <row r="27884" spans="23:24" x14ac:dyDescent="0.2">
      <c r="W27884" s="25"/>
      <c r="X27884" s="25"/>
    </row>
    <row r="27885" spans="23:24" x14ac:dyDescent="0.2">
      <c r="W27885" s="25"/>
      <c r="X27885" s="25"/>
    </row>
    <row r="27886" spans="23:24" x14ac:dyDescent="0.2">
      <c r="W27886" s="25"/>
      <c r="X27886" s="25"/>
    </row>
    <row r="27887" spans="23:24" x14ac:dyDescent="0.2">
      <c r="W27887" s="25"/>
      <c r="X27887" s="25"/>
    </row>
    <row r="27888" spans="23:24" x14ac:dyDescent="0.2">
      <c r="W27888" s="25"/>
      <c r="X27888" s="25"/>
    </row>
    <row r="27889" spans="23:24" x14ac:dyDescent="0.2">
      <c r="W27889" s="25"/>
      <c r="X27889" s="25"/>
    </row>
    <row r="27890" spans="23:24" x14ac:dyDescent="0.2">
      <c r="W27890" s="25"/>
      <c r="X27890" s="25"/>
    </row>
    <row r="27891" spans="23:24" x14ac:dyDescent="0.2">
      <c r="W27891" s="25"/>
      <c r="X27891" s="25"/>
    </row>
    <row r="27892" spans="23:24" x14ac:dyDescent="0.2">
      <c r="W27892" s="25"/>
      <c r="X27892" s="25"/>
    </row>
    <row r="27893" spans="23:24" x14ac:dyDescent="0.2">
      <c r="W27893" s="25"/>
      <c r="X27893" s="25"/>
    </row>
    <row r="27894" spans="23:24" x14ac:dyDescent="0.2">
      <c r="W27894" s="25"/>
      <c r="X27894" s="25"/>
    </row>
    <row r="27895" spans="23:24" x14ac:dyDescent="0.2">
      <c r="W27895" s="25"/>
      <c r="X27895" s="25"/>
    </row>
    <row r="27896" spans="23:24" x14ac:dyDescent="0.2">
      <c r="W27896" s="25"/>
      <c r="X27896" s="25"/>
    </row>
    <row r="27897" spans="23:24" x14ac:dyDescent="0.2">
      <c r="W27897" s="25"/>
      <c r="X27897" s="25"/>
    </row>
    <row r="27898" spans="23:24" x14ac:dyDescent="0.2">
      <c r="W27898" s="25"/>
      <c r="X27898" s="25"/>
    </row>
    <row r="27899" spans="23:24" x14ac:dyDescent="0.2">
      <c r="W27899" s="25"/>
      <c r="X27899" s="25"/>
    </row>
    <row r="27900" spans="23:24" x14ac:dyDescent="0.2">
      <c r="W27900" s="25"/>
      <c r="X27900" s="25"/>
    </row>
    <row r="27901" spans="23:24" x14ac:dyDescent="0.2">
      <c r="W27901" s="25"/>
      <c r="X27901" s="25"/>
    </row>
    <row r="27902" spans="23:24" x14ac:dyDescent="0.2">
      <c r="W27902" s="25"/>
      <c r="X27902" s="25"/>
    </row>
    <row r="27903" spans="23:24" x14ac:dyDescent="0.2">
      <c r="W27903" s="25"/>
      <c r="X27903" s="25"/>
    </row>
    <row r="27904" spans="23:24" x14ac:dyDescent="0.2">
      <c r="W27904" s="25"/>
      <c r="X27904" s="25"/>
    </row>
    <row r="27905" spans="23:24" x14ac:dyDescent="0.2">
      <c r="W27905" s="25"/>
      <c r="X27905" s="25"/>
    </row>
    <row r="27906" spans="23:24" x14ac:dyDescent="0.2">
      <c r="W27906" s="25"/>
      <c r="X27906" s="25"/>
    </row>
    <row r="27907" spans="23:24" x14ac:dyDescent="0.2">
      <c r="W27907" s="25"/>
      <c r="X27907" s="25"/>
    </row>
    <row r="27908" spans="23:24" x14ac:dyDescent="0.2">
      <c r="W27908" s="25"/>
      <c r="X27908" s="25"/>
    </row>
    <row r="27909" spans="23:24" x14ac:dyDescent="0.2">
      <c r="W27909" s="25"/>
      <c r="X27909" s="25"/>
    </row>
    <row r="27910" spans="23:24" x14ac:dyDescent="0.2">
      <c r="W27910" s="25"/>
      <c r="X27910" s="25"/>
    </row>
    <row r="27911" spans="23:24" x14ac:dyDescent="0.2">
      <c r="W27911" s="25"/>
      <c r="X27911" s="25"/>
    </row>
    <row r="27912" spans="23:24" x14ac:dyDescent="0.2">
      <c r="W27912" s="25"/>
      <c r="X27912" s="25"/>
    </row>
    <row r="27913" spans="23:24" x14ac:dyDescent="0.2">
      <c r="W27913" s="25"/>
      <c r="X27913" s="25"/>
    </row>
    <row r="27914" spans="23:24" x14ac:dyDescent="0.2">
      <c r="W27914" s="25"/>
      <c r="X27914" s="25"/>
    </row>
    <row r="27915" spans="23:24" x14ac:dyDescent="0.2">
      <c r="W27915" s="25"/>
      <c r="X27915" s="25"/>
    </row>
    <row r="27916" spans="23:24" x14ac:dyDescent="0.2">
      <c r="W27916" s="25"/>
      <c r="X27916" s="25"/>
    </row>
    <row r="27917" spans="23:24" x14ac:dyDescent="0.2">
      <c r="W27917" s="25"/>
      <c r="X27917" s="25"/>
    </row>
    <row r="27918" spans="23:24" x14ac:dyDescent="0.2">
      <c r="W27918" s="25"/>
      <c r="X27918" s="25"/>
    </row>
    <row r="27919" spans="23:24" x14ac:dyDescent="0.2">
      <c r="W27919" s="25"/>
      <c r="X27919" s="25"/>
    </row>
    <row r="27920" spans="23:24" x14ac:dyDescent="0.2">
      <c r="W27920" s="25"/>
      <c r="X27920" s="25"/>
    </row>
    <row r="27921" spans="23:24" x14ac:dyDescent="0.2">
      <c r="W27921" s="25"/>
      <c r="X27921" s="25"/>
    </row>
    <row r="27922" spans="23:24" x14ac:dyDescent="0.2">
      <c r="W27922" s="25"/>
      <c r="X27922" s="25"/>
    </row>
    <row r="27923" spans="23:24" x14ac:dyDescent="0.2">
      <c r="W27923" s="25"/>
      <c r="X27923" s="25"/>
    </row>
    <row r="27924" spans="23:24" x14ac:dyDescent="0.2">
      <c r="W27924" s="25"/>
      <c r="X27924" s="25"/>
    </row>
    <row r="27925" spans="23:24" x14ac:dyDescent="0.2">
      <c r="W27925" s="25"/>
      <c r="X27925" s="25"/>
    </row>
    <row r="27926" spans="23:24" x14ac:dyDescent="0.2">
      <c r="W27926" s="25"/>
      <c r="X27926" s="25"/>
    </row>
    <row r="27927" spans="23:24" x14ac:dyDescent="0.2">
      <c r="W27927" s="25"/>
      <c r="X27927" s="25"/>
    </row>
    <row r="27928" spans="23:24" x14ac:dyDescent="0.2">
      <c r="W27928" s="25"/>
      <c r="X27928" s="25"/>
    </row>
    <row r="27929" spans="23:24" x14ac:dyDescent="0.2">
      <c r="W27929" s="25"/>
      <c r="X27929" s="25"/>
    </row>
    <row r="27930" spans="23:24" x14ac:dyDescent="0.2">
      <c r="W27930" s="25"/>
      <c r="X27930" s="25"/>
    </row>
    <row r="27931" spans="23:24" x14ac:dyDescent="0.2">
      <c r="W27931" s="25"/>
      <c r="X27931" s="25"/>
    </row>
    <row r="27932" spans="23:24" x14ac:dyDescent="0.2">
      <c r="W27932" s="25"/>
      <c r="X27932" s="25"/>
    </row>
    <row r="27933" spans="23:24" x14ac:dyDescent="0.2">
      <c r="W27933" s="25"/>
      <c r="X27933" s="25"/>
    </row>
    <row r="27934" spans="23:24" x14ac:dyDescent="0.2">
      <c r="W27934" s="25"/>
      <c r="X27934" s="25"/>
    </row>
    <row r="27935" spans="23:24" x14ac:dyDescent="0.2">
      <c r="W27935" s="25"/>
      <c r="X27935" s="25"/>
    </row>
    <row r="27936" spans="23:24" x14ac:dyDescent="0.2">
      <c r="W27936" s="25"/>
      <c r="X27936" s="25"/>
    </row>
    <row r="27937" spans="23:24" x14ac:dyDescent="0.2">
      <c r="W27937" s="25"/>
      <c r="X27937" s="25"/>
    </row>
    <row r="27938" spans="23:24" x14ac:dyDescent="0.2">
      <c r="W27938" s="25"/>
      <c r="X27938" s="25"/>
    </row>
    <row r="27939" spans="23:24" x14ac:dyDescent="0.2">
      <c r="W27939" s="25"/>
      <c r="X27939" s="25"/>
    </row>
    <row r="27940" spans="23:24" x14ac:dyDescent="0.2">
      <c r="W27940" s="25"/>
      <c r="X27940" s="25"/>
    </row>
    <row r="27941" spans="23:24" x14ac:dyDescent="0.2">
      <c r="W27941" s="25"/>
      <c r="X27941" s="25"/>
    </row>
    <row r="27942" spans="23:24" x14ac:dyDescent="0.2">
      <c r="W27942" s="25"/>
      <c r="X27942" s="25"/>
    </row>
    <row r="27943" spans="23:24" x14ac:dyDescent="0.2">
      <c r="W27943" s="25"/>
      <c r="X27943" s="25"/>
    </row>
    <row r="27944" spans="23:24" x14ac:dyDescent="0.2">
      <c r="W27944" s="25"/>
      <c r="X27944" s="25"/>
    </row>
    <row r="27945" spans="23:24" x14ac:dyDescent="0.2">
      <c r="W27945" s="25"/>
      <c r="X27945" s="25"/>
    </row>
    <row r="27946" spans="23:24" x14ac:dyDescent="0.2">
      <c r="W27946" s="25"/>
      <c r="X27946" s="25"/>
    </row>
    <row r="27947" spans="23:24" x14ac:dyDescent="0.2">
      <c r="W27947" s="25"/>
      <c r="X27947" s="25"/>
    </row>
    <row r="27948" spans="23:24" x14ac:dyDescent="0.2">
      <c r="W27948" s="25"/>
      <c r="X27948" s="25"/>
    </row>
    <row r="27949" spans="23:24" x14ac:dyDescent="0.2">
      <c r="W27949" s="25"/>
      <c r="X27949" s="25"/>
    </row>
    <row r="27950" spans="23:24" x14ac:dyDescent="0.2">
      <c r="W27950" s="25"/>
      <c r="X27950" s="25"/>
    </row>
    <row r="27951" spans="23:24" x14ac:dyDescent="0.2">
      <c r="W27951" s="25"/>
      <c r="X27951" s="25"/>
    </row>
    <row r="27952" spans="23:24" x14ac:dyDescent="0.2">
      <c r="W27952" s="25"/>
      <c r="X27952" s="25"/>
    </row>
    <row r="27953" spans="23:24" x14ac:dyDescent="0.2">
      <c r="W27953" s="25"/>
      <c r="X27953" s="25"/>
    </row>
    <row r="27954" spans="23:24" x14ac:dyDescent="0.2">
      <c r="W27954" s="25"/>
      <c r="X27954" s="25"/>
    </row>
    <row r="27955" spans="23:24" x14ac:dyDescent="0.2">
      <c r="W27955" s="25"/>
      <c r="X27955" s="25"/>
    </row>
    <row r="27956" spans="23:24" x14ac:dyDescent="0.2">
      <c r="W27956" s="25"/>
      <c r="X27956" s="25"/>
    </row>
    <row r="27957" spans="23:24" x14ac:dyDescent="0.2">
      <c r="W27957" s="25"/>
      <c r="X27957" s="25"/>
    </row>
    <row r="27958" spans="23:24" x14ac:dyDescent="0.2">
      <c r="W27958" s="25"/>
      <c r="X27958" s="25"/>
    </row>
    <row r="27959" spans="23:24" x14ac:dyDescent="0.2">
      <c r="W27959" s="25"/>
      <c r="X27959" s="25"/>
    </row>
    <row r="27960" spans="23:24" x14ac:dyDescent="0.2">
      <c r="W27960" s="25"/>
      <c r="X27960" s="25"/>
    </row>
    <row r="27961" spans="23:24" x14ac:dyDescent="0.2">
      <c r="W27961" s="25"/>
      <c r="X27961" s="25"/>
    </row>
    <row r="27962" spans="23:24" x14ac:dyDescent="0.2">
      <c r="W27962" s="25"/>
      <c r="X27962" s="25"/>
    </row>
    <row r="27963" spans="23:24" x14ac:dyDescent="0.2">
      <c r="W27963" s="25"/>
      <c r="X27963" s="25"/>
    </row>
    <row r="27964" spans="23:24" x14ac:dyDescent="0.2">
      <c r="W27964" s="25"/>
      <c r="X27964" s="25"/>
    </row>
    <row r="27965" spans="23:24" x14ac:dyDescent="0.2">
      <c r="W27965" s="25"/>
      <c r="X27965" s="25"/>
    </row>
    <row r="27966" spans="23:24" x14ac:dyDescent="0.2">
      <c r="W27966" s="25"/>
      <c r="X27966" s="25"/>
    </row>
    <row r="27967" spans="23:24" x14ac:dyDescent="0.2">
      <c r="W27967" s="25"/>
      <c r="X27967" s="25"/>
    </row>
    <row r="27968" spans="23:24" x14ac:dyDescent="0.2">
      <c r="W27968" s="25"/>
      <c r="X27968" s="25"/>
    </row>
    <row r="27969" spans="23:24" x14ac:dyDescent="0.2">
      <c r="W27969" s="25"/>
      <c r="X27969" s="25"/>
    </row>
    <row r="27970" spans="23:24" x14ac:dyDescent="0.2">
      <c r="W27970" s="25"/>
      <c r="X27970" s="25"/>
    </row>
    <row r="27971" spans="23:24" x14ac:dyDescent="0.2">
      <c r="W27971" s="25"/>
      <c r="X27971" s="25"/>
    </row>
    <row r="27972" spans="23:24" x14ac:dyDescent="0.2">
      <c r="W27972" s="25"/>
      <c r="X27972" s="25"/>
    </row>
    <row r="27973" spans="23:24" x14ac:dyDescent="0.2">
      <c r="W27973" s="25"/>
      <c r="X27973" s="25"/>
    </row>
    <row r="27974" spans="23:24" x14ac:dyDescent="0.2">
      <c r="W27974" s="25"/>
      <c r="X27974" s="25"/>
    </row>
    <row r="27975" spans="23:24" x14ac:dyDescent="0.2">
      <c r="W27975" s="25"/>
      <c r="X27975" s="25"/>
    </row>
    <row r="27976" spans="23:24" x14ac:dyDescent="0.2">
      <c r="W27976" s="25"/>
      <c r="X27976" s="25"/>
    </row>
    <row r="27977" spans="23:24" x14ac:dyDescent="0.2">
      <c r="W27977" s="25"/>
      <c r="X27977" s="25"/>
    </row>
    <row r="27978" spans="23:24" x14ac:dyDescent="0.2">
      <c r="W27978" s="25"/>
      <c r="X27978" s="25"/>
    </row>
    <row r="27979" spans="23:24" x14ac:dyDescent="0.2">
      <c r="W27979" s="25"/>
      <c r="X27979" s="25"/>
    </row>
    <row r="27980" spans="23:24" x14ac:dyDescent="0.2">
      <c r="W27980" s="25"/>
      <c r="X27980" s="25"/>
    </row>
    <row r="27981" spans="23:24" x14ac:dyDescent="0.2">
      <c r="W27981" s="25"/>
      <c r="X27981" s="25"/>
    </row>
    <row r="27982" spans="23:24" x14ac:dyDescent="0.2">
      <c r="W27982" s="25"/>
      <c r="X27982" s="25"/>
    </row>
    <row r="27983" spans="23:24" x14ac:dyDescent="0.2">
      <c r="W27983" s="25"/>
      <c r="X27983" s="25"/>
    </row>
    <row r="27984" spans="23:24" x14ac:dyDescent="0.2">
      <c r="W27984" s="25"/>
      <c r="X27984" s="25"/>
    </row>
    <row r="27985" spans="23:24" x14ac:dyDescent="0.2">
      <c r="W27985" s="25"/>
      <c r="X27985" s="25"/>
    </row>
    <row r="27986" spans="23:24" x14ac:dyDescent="0.2">
      <c r="W27986" s="25"/>
      <c r="X27986" s="25"/>
    </row>
    <row r="27987" spans="23:24" x14ac:dyDescent="0.2">
      <c r="W27987" s="25"/>
      <c r="X27987" s="25"/>
    </row>
    <row r="27988" spans="23:24" x14ac:dyDescent="0.2">
      <c r="W27988" s="25"/>
      <c r="X27988" s="25"/>
    </row>
    <row r="27989" spans="23:24" x14ac:dyDescent="0.2">
      <c r="W27989" s="25"/>
      <c r="X27989" s="25"/>
    </row>
    <row r="27990" spans="23:24" x14ac:dyDescent="0.2">
      <c r="W27990" s="25"/>
      <c r="X27990" s="25"/>
    </row>
    <row r="27991" spans="23:24" x14ac:dyDescent="0.2">
      <c r="W27991" s="25"/>
      <c r="X27991" s="25"/>
    </row>
    <row r="27992" spans="23:24" x14ac:dyDescent="0.2">
      <c r="W27992" s="25"/>
      <c r="X27992" s="25"/>
    </row>
    <row r="27993" spans="23:24" x14ac:dyDescent="0.2">
      <c r="W27993" s="25"/>
      <c r="X27993" s="25"/>
    </row>
    <row r="27994" spans="23:24" x14ac:dyDescent="0.2">
      <c r="W27994" s="25"/>
      <c r="X27994" s="25"/>
    </row>
    <row r="27995" spans="23:24" x14ac:dyDescent="0.2">
      <c r="W27995" s="25"/>
      <c r="X27995" s="25"/>
    </row>
    <row r="27996" spans="23:24" x14ac:dyDescent="0.2">
      <c r="W27996" s="25"/>
      <c r="X27996" s="25"/>
    </row>
    <row r="27997" spans="23:24" x14ac:dyDescent="0.2">
      <c r="W27997" s="25"/>
      <c r="X27997" s="25"/>
    </row>
    <row r="27998" spans="23:24" x14ac:dyDescent="0.2">
      <c r="W27998" s="25"/>
      <c r="X27998" s="25"/>
    </row>
    <row r="27999" spans="23:24" x14ac:dyDescent="0.2">
      <c r="W27999" s="25"/>
      <c r="X27999" s="25"/>
    </row>
    <row r="28000" spans="23:24" x14ac:dyDescent="0.2">
      <c r="W28000" s="25"/>
      <c r="X28000" s="25"/>
    </row>
    <row r="28001" spans="23:24" x14ac:dyDescent="0.2">
      <c r="W28001" s="25"/>
      <c r="X28001" s="25"/>
    </row>
    <row r="28002" spans="23:24" x14ac:dyDescent="0.2">
      <c r="W28002" s="25"/>
      <c r="X28002" s="25"/>
    </row>
    <row r="28003" spans="23:24" x14ac:dyDescent="0.2">
      <c r="W28003" s="25"/>
      <c r="X28003" s="25"/>
    </row>
    <row r="28004" spans="23:24" x14ac:dyDescent="0.2">
      <c r="W28004" s="25"/>
      <c r="X28004" s="25"/>
    </row>
    <row r="28005" spans="23:24" x14ac:dyDescent="0.2">
      <c r="W28005" s="25"/>
      <c r="X28005" s="25"/>
    </row>
    <row r="28006" spans="23:24" x14ac:dyDescent="0.2">
      <c r="W28006" s="25"/>
      <c r="X28006" s="25"/>
    </row>
    <row r="28007" spans="23:24" x14ac:dyDescent="0.2">
      <c r="W28007" s="25"/>
      <c r="X28007" s="25"/>
    </row>
    <row r="28008" spans="23:24" x14ac:dyDescent="0.2">
      <c r="W28008" s="25"/>
      <c r="X28008" s="25"/>
    </row>
    <row r="28009" spans="23:24" x14ac:dyDescent="0.2">
      <c r="W28009" s="25"/>
      <c r="X28009" s="25"/>
    </row>
    <row r="28010" spans="23:24" x14ac:dyDescent="0.2">
      <c r="W28010" s="25"/>
      <c r="X28010" s="25"/>
    </row>
    <row r="28011" spans="23:24" x14ac:dyDescent="0.2">
      <c r="W28011" s="25"/>
      <c r="X28011" s="25"/>
    </row>
    <row r="28012" spans="23:24" x14ac:dyDescent="0.2">
      <c r="W28012" s="25"/>
      <c r="X28012" s="25"/>
    </row>
    <row r="28013" spans="23:24" x14ac:dyDescent="0.2">
      <c r="W28013" s="25"/>
      <c r="X28013" s="25"/>
    </row>
    <row r="28014" spans="23:24" x14ac:dyDescent="0.2">
      <c r="W28014" s="25"/>
      <c r="X28014" s="25"/>
    </row>
    <row r="28015" spans="23:24" x14ac:dyDescent="0.2">
      <c r="W28015" s="25"/>
      <c r="X28015" s="25"/>
    </row>
    <row r="28016" spans="23:24" x14ac:dyDescent="0.2">
      <c r="W28016" s="25"/>
      <c r="X28016" s="25"/>
    </row>
    <row r="28017" spans="23:24" x14ac:dyDescent="0.2">
      <c r="W28017" s="25"/>
      <c r="X28017" s="25"/>
    </row>
    <row r="28018" spans="23:24" x14ac:dyDescent="0.2">
      <c r="W28018" s="25"/>
      <c r="X28018" s="25"/>
    </row>
    <row r="28019" spans="23:24" x14ac:dyDescent="0.2">
      <c r="W28019" s="25"/>
      <c r="X28019" s="25"/>
    </row>
    <row r="28020" spans="23:24" x14ac:dyDescent="0.2">
      <c r="W28020" s="25"/>
      <c r="X28020" s="25"/>
    </row>
    <row r="28021" spans="23:24" x14ac:dyDescent="0.2">
      <c r="W28021" s="25"/>
      <c r="X28021" s="25"/>
    </row>
    <row r="28022" spans="23:24" x14ac:dyDescent="0.2">
      <c r="W28022" s="25"/>
      <c r="X28022" s="25"/>
    </row>
    <row r="28023" spans="23:24" x14ac:dyDescent="0.2">
      <c r="W28023" s="25"/>
      <c r="X28023" s="25"/>
    </row>
    <row r="28024" spans="23:24" x14ac:dyDescent="0.2">
      <c r="W28024" s="25"/>
      <c r="X28024" s="25"/>
    </row>
    <row r="28025" spans="23:24" x14ac:dyDescent="0.2">
      <c r="W28025" s="25"/>
      <c r="X28025" s="25"/>
    </row>
    <row r="28026" spans="23:24" x14ac:dyDescent="0.2">
      <c r="W28026" s="25"/>
      <c r="X28026" s="25"/>
    </row>
    <row r="28027" spans="23:24" x14ac:dyDescent="0.2">
      <c r="W28027" s="25"/>
      <c r="X28027" s="25"/>
    </row>
    <row r="28028" spans="23:24" x14ac:dyDescent="0.2">
      <c r="W28028" s="25"/>
      <c r="X28028" s="25"/>
    </row>
    <row r="28029" spans="23:24" x14ac:dyDescent="0.2">
      <c r="W28029" s="25"/>
      <c r="X28029" s="25"/>
    </row>
    <row r="28030" spans="23:24" x14ac:dyDescent="0.2">
      <c r="W28030" s="25"/>
      <c r="X28030" s="25"/>
    </row>
    <row r="28031" spans="23:24" x14ac:dyDescent="0.2">
      <c r="W28031" s="25"/>
      <c r="X28031" s="25"/>
    </row>
    <row r="28032" spans="23:24" x14ac:dyDescent="0.2">
      <c r="W28032" s="25"/>
      <c r="X28032" s="25"/>
    </row>
    <row r="28033" spans="23:24" x14ac:dyDescent="0.2">
      <c r="W28033" s="25"/>
      <c r="X28033" s="25"/>
    </row>
    <row r="28034" spans="23:24" x14ac:dyDescent="0.2">
      <c r="W28034" s="25"/>
      <c r="X28034" s="25"/>
    </row>
    <row r="28035" spans="23:24" x14ac:dyDescent="0.2">
      <c r="W28035" s="25"/>
      <c r="X28035" s="25"/>
    </row>
    <row r="28036" spans="23:24" x14ac:dyDescent="0.2">
      <c r="W28036" s="25"/>
      <c r="X28036" s="25"/>
    </row>
    <row r="28037" spans="23:24" x14ac:dyDescent="0.2">
      <c r="W28037" s="25"/>
      <c r="X28037" s="25"/>
    </row>
    <row r="28038" spans="23:24" x14ac:dyDescent="0.2">
      <c r="W28038" s="25"/>
      <c r="X28038" s="25"/>
    </row>
    <row r="28039" spans="23:24" x14ac:dyDescent="0.2">
      <c r="W28039" s="25"/>
      <c r="X28039" s="25"/>
    </row>
    <row r="28040" spans="23:24" x14ac:dyDescent="0.2">
      <c r="W28040" s="25"/>
      <c r="X28040" s="25"/>
    </row>
    <row r="28041" spans="23:24" x14ac:dyDescent="0.2">
      <c r="W28041" s="25"/>
      <c r="X28041" s="25"/>
    </row>
    <row r="28042" spans="23:24" x14ac:dyDescent="0.2">
      <c r="W28042" s="25"/>
      <c r="X28042" s="25"/>
    </row>
    <row r="28043" spans="23:24" x14ac:dyDescent="0.2">
      <c r="W28043" s="25"/>
      <c r="X28043" s="25"/>
    </row>
    <row r="28044" spans="23:24" x14ac:dyDescent="0.2">
      <c r="W28044" s="25"/>
      <c r="X28044" s="25"/>
    </row>
    <row r="28045" spans="23:24" x14ac:dyDescent="0.2">
      <c r="W28045" s="25"/>
      <c r="X28045" s="25"/>
    </row>
    <row r="28046" spans="23:24" x14ac:dyDescent="0.2">
      <c r="W28046" s="25"/>
      <c r="X28046" s="25"/>
    </row>
    <row r="28047" spans="23:24" x14ac:dyDescent="0.2">
      <c r="W28047" s="25"/>
      <c r="X28047" s="25"/>
    </row>
    <row r="28048" spans="23:24" x14ac:dyDescent="0.2">
      <c r="W28048" s="25"/>
      <c r="X28048" s="25"/>
    </row>
    <row r="28049" spans="23:24" x14ac:dyDescent="0.2">
      <c r="W28049" s="25"/>
      <c r="X28049" s="25"/>
    </row>
    <row r="28050" spans="23:24" x14ac:dyDescent="0.2">
      <c r="W28050" s="25"/>
      <c r="X28050" s="25"/>
    </row>
    <row r="28051" spans="23:24" x14ac:dyDescent="0.2">
      <c r="W28051" s="25"/>
      <c r="X28051" s="25"/>
    </row>
    <row r="28052" spans="23:24" x14ac:dyDescent="0.2">
      <c r="W28052" s="25"/>
      <c r="X28052" s="25"/>
    </row>
    <row r="28053" spans="23:24" x14ac:dyDescent="0.2">
      <c r="W28053" s="25"/>
      <c r="X28053" s="25"/>
    </row>
    <row r="28054" spans="23:24" x14ac:dyDescent="0.2">
      <c r="W28054" s="25"/>
      <c r="X28054" s="25"/>
    </row>
    <row r="28055" spans="23:24" x14ac:dyDescent="0.2">
      <c r="W28055" s="25"/>
      <c r="X28055" s="25"/>
    </row>
    <row r="28056" spans="23:24" x14ac:dyDescent="0.2">
      <c r="W28056" s="25"/>
      <c r="X28056" s="25"/>
    </row>
    <row r="28057" spans="23:24" x14ac:dyDescent="0.2">
      <c r="W28057" s="25"/>
      <c r="X28057" s="25"/>
    </row>
    <row r="28058" spans="23:24" x14ac:dyDescent="0.2">
      <c r="W28058" s="25"/>
      <c r="X28058" s="25"/>
    </row>
    <row r="28059" spans="23:24" x14ac:dyDescent="0.2">
      <c r="W28059" s="25"/>
      <c r="X28059" s="25"/>
    </row>
    <row r="28060" spans="23:24" x14ac:dyDescent="0.2">
      <c r="W28060" s="25"/>
      <c r="X28060" s="25"/>
    </row>
    <row r="28061" spans="23:24" x14ac:dyDescent="0.2">
      <c r="W28061" s="25"/>
      <c r="X28061" s="25"/>
    </row>
    <row r="28062" spans="23:24" x14ac:dyDescent="0.2">
      <c r="W28062" s="25"/>
      <c r="X28062" s="25"/>
    </row>
    <row r="28063" spans="23:24" x14ac:dyDescent="0.2">
      <c r="W28063" s="25"/>
      <c r="X28063" s="25"/>
    </row>
    <row r="28064" spans="23:24" x14ac:dyDescent="0.2">
      <c r="W28064" s="25"/>
      <c r="X28064" s="25"/>
    </row>
    <row r="28065" spans="23:24" x14ac:dyDescent="0.2">
      <c r="W28065" s="25"/>
      <c r="X28065" s="25"/>
    </row>
    <row r="28066" spans="23:24" x14ac:dyDescent="0.2">
      <c r="W28066" s="25"/>
      <c r="X28066" s="25"/>
    </row>
    <row r="28067" spans="23:24" x14ac:dyDescent="0.2">
      <c r="W28067" s="25"/>
      <c r="X28067" s="25"/>
    </row>
    <row r="28068" spans="23:24" x14ac:dyDescent="0.2">
      <c r="W28068" s="25"/>
      <c r="X28068" s="25"/>
    </row>
    <row r="28069" spans="23:24" x14ac:dyDescent="0.2">
      <c r="W28069" s="25"/>
      <c r="X28069" s="25"/>
    </row>
    <row r="28070" spans="23:24" x14ac:dyDescent="0.2">
      <c r="W28070" s="25"/>
      <c r="X28070" s="25"/>
    </row>
    <row r="28071" spans="23:24" x14ac:dyDescent="0.2">
      <c r="W28071" s="25"/>
      <c r="X28071" s="25"/>
    </row>
    <row r="28072" spans="23:24" x14ac:dyDescent="0.2">
      <c r="W28072" s="25"/>
      <c r="X28072" s="25"/>
    </row>
    <row r="28073" spans="23:24" x14ac:dyDescent="0.2">
      <c r="W28073" s="25"/>
      <c r="X28073" s="25"/>
    </row>
    <row r="28074" spans="23:24" x14ac:dyDescent="0.2">
      <c r="W28074" s="25"/>
      <c r="X28074" s="25"/>
    </row>
    <row r="28075" spans="23:24" x14ac:dyDescent="0.2">
      <c r="W28075" s="25"/>
      <c r="X28075" s="25"/>
    </row>
    <row r="28076" spans="23:24" x14ac:dyDescent="0.2">
      <c r="W28076" s="25"/>
      <c r="X28076" s="25"/>
    </row>
    <row r="28077" spans="23:24" x14ac:dyDescent="0.2">
      <c r="W28077" s="25"/>
      <c r="X28077" s="25"/>
    </row>
    <row r="28078" spans="23:24" x14ac:dyDescent="0.2">
      <c r="W28078" s="25"/>
      <c r="X28078" s="25"/>
    </row>
    <row r="28079" spans="23:24" x14ac:dyDescent="0.2">
      <c r="W28079" s="25"/>
      <c r="X28079" s="25"/>
    </row>
    <row r="28080" spans="23:24" x14ac:dyDescent="0.2">
      <c r="W28080" s="25"/>
      <c r="X28080" s="25"/>
    </row>
    <row r="28081" spans="23:24" x14ac:dyDescent="0.2">
      <c r="W28081" s="25"/>
      <c r="X28081" s="25"/>
    </row>
    <row r="28082" spans="23:24" x14ac:dyDescent="0.2">
      <c r="W28082" s="25"/>
      <c r="X28082" s="25"/>
    </row>
    <row r="28083" spans="23:24" x14ac:dyDescent="0.2">
      <c r="W28083" s="25"/>
      <c r="X28083" s="25"/>
    </row>
    <row r="28084" spans="23:24" x14ac:dyDescent="0.2">
      <c r="W28084" s="25"/>
      <c r="X28084" s="25"/>
    </row>
    <row r="28085" spans="23:24" x14ac:dyDescent="0.2">
      <c r="W28085" s="25"/>
      <c r="X28085" s="25"/>
    </row>
    <row r="28086" spans="23:24" x14ac:dyDescent="0.2">
      <c r="W28086" s="25"/>
      <c r="X28086" s="25"/>
    </row>
    <row r="28087" spans="23:24" x14ac:dyDescent="0.2">
      <c r="W28087" s="25"/>
      <c r="X28087" s="25"/>
    </row>
    <row r="28088" spans="23:24" x14ac:dyDescent="0.2">
      <c r="W28088" s="25"/>
      <c r="X28088" s="25"/>
    </row>
    <row r="28089" spans="23:24" x14ac:dyDescent="0.2">
      <c r="W28089" s="25"/>
      <c r="X28089" s="25"/>
    </row>
    <row r="28090" spans="23:24" x14ac:dyDescent="0.2">
      <c r="W28090" s="25"/>
      <c r="X28090" s="25"/>
    </row>
    <row r="28091" spans="23:24" x14ac:dyDescent="0.2">
      <c r="W28091" s="25"/>
      <c r="X28091" s="25"/>
    </row>
    <row r="28092" spans="23:24" x14ac:dyDescent="0.2">
      <c r="W28092" s="25"/>
      <c r="X28092" s="25"/>
    </row>
    <row r="28093" spans="23:24" x14ac:dyDescent="0.2">
      <c r="W28093" s="25"/>
      <c r="X28093" s="25"/>
    </row>
    <row r="28094" spans="23:24" x14ac:dyDescent="0.2">
      <c r="W28094" s="25"/>
      <c r="X28094" s="25"/>
    </row>
    <row r="28095" spans="23:24" x14ac:dyDescent="0.2">
      <c r="W28095" s="25"/>
      <c r="X28095" s="25"/>
    </row>
    <row r="28096" spans="23:24" x14ac:dyDescent="0.2">
      <c r="W28096" s="25"/>
      <c r="X28096" s="25"/>
    </row>
    <row r="28097" spans="23:24" x14ac:dyDescent="0.2">
      <c r="W28097" s="25"/>
      <c r="X28097" s="25"/>
    </row>
    <row r="28098" spans="23:24" x14ac:dyDescent="0.2">
      <c r="W28098" s="25"/>
      <c r="X28098" s="25"/>
    </row>
    <row r="28099" spans="23:24" x14ac:dyDescent="0.2">
      <c r="W28099" s="25"/>
      <c r="X28099" s="25"/>
    </row>
    <row r="28100" spans="23:24" x14ac:dyDescent="0.2">
      <c r="W28100" s="25"/>
      <c r="X28100" s="25"/>
    </row>
    <row r="28101" spans="23:24" x14ac:dyDescent="0.2">
      <c r="W28101" s="25"/>
      <c r="X28101" s="25"/>
    </row>
    <row r="28102" spans="23:24" x14ac:dyDescent="0.2">
      <c r="W28102" s="25"/>
      <c r="X28102" s="25"/>
    </row>
    <row r="28103" spans="23:24" x14ac:dyDescent="0.2">
      <c r="W28103" s="25"/>
      <c r="X28103" s="25"/>
    </row>
    <row r="28104" spans="23:24" x14ac:dyDescent="0.2">
      <c r="W28104" s="25"/>
      <c r="X28104" s="25"/>
    </row>
    <row r="28105" spans="23:24" x14ac:dyDescent="0.2">
      <c r="W28105" s="25"/>
      <c r="X28105" s="25"/>
    </row>
    <row r="28106" spans="23:24" x14ac:dyDescent="0.2">
      <c r="W28106" s="25"/>
      <c r="X28106" s="25"/>
    </row>
    <row r="28107" spans="23:24" x14ac:dyDescent="0.2">
      <c r="W28107" s="25"/>
      <c r="X28107" s="25"/>
    </row>
    <row r="28108" spans="23:24" x14ac:dyDescent="0.2">
      <c r="W28108" s="25"/>
      <c r="X28108" s="25"/>
    </row>
    <row r="28109" spans="23:24" x14ac:dyDescent="0.2">
      <c r="W28109" s="25"/>
      <c r="X28109" s="25"/>
    </row>
    <row r="28110" spans="23:24" x14ac:dyDescent="0.2">
      <c r="W28110" s="25"/>
      <c r="X28110" s="25"/>
    </row>
    <row r="28111" spans="23:24" x14ac:dyDescent="0.2">
      <c r="W28111" s="25"/>
      <c r="X28111" s="25"/>
    </row>
    <row r="28112" spans="23:24" x14ac:dyDescent="0.2">
      <c r="W28112" s="25"/>
      <c r="X28112" s="25"/>
    </row>
    <row r="28113" spans="23:24" x14ac:dyDescent="0.2">
      <c r="W28113" s="25"/>
      <c r="X28113" s="25"/>
    </row>
    <row r="28114" spans="23:24" x14ac:dyDescent="0.2">
      <c r="W28114" s="25"/>
      <c r="X28114" s="25"/>
    </row>
    <row r="28115" spans="23:24" x14ac:dyDescent="0.2">
      <c r="W28115" s="25"/>
      <c r="X28115" s="25"/>
    </row>
    <row r="28116" spans="23:24" x14ac:dyDescent="0.2">
      <c r="W28116" s="25"/>
      <c r="X28116" s="25"/>
    </row>
    <row r="28117" spans="23:24" x14ac:dyDescent="0.2">
      <c r="W28117" s="25"/>
      <c r="X28117" s="25"/>
    </row>
    <row r="28118" spans="23:24" x14ac:dyDescent="0.2">
      <c r="W28118" s="25"/>
      <c r="X28118" s="25"/>
    </row>
    <row r="28119" spans="23:24" x14ac:dyDescent="0.2">
      <c r="W28119" s="25"/>
      <c r="X28119" s="25"/>
    </row>
    <row r="28120" spans="23:24" x14ac:dyDescent="0.2">
      <c r="W28120" s="25"/>
      <c r="X28120" s="25"/>
    </row>
    <row r="28121" spans="23:24" x14ac:dyDescent="0.2">
      <c r="W28121" s="25"/>
      <c r="X28121" s="25"/>
    </row>
    <row r="28122" spans="23:24" x14ac:dyDescent="0.2">
      <c r="W28122" s="25"/>
      <c r="X28122" s="25"/>
    </row>
    <row r="28123" spans="23:24" x14ac:dyDescent="0.2">
      <c r="W28123" s="25"/>
      <c r="X28123" s="25"/>
    </row>
    <row r="28124" spans="23:24" x14ac:dyDescent="0.2">
      <c r="W28124" s="25"/>
      <c r="X28124" s="25"/>
    </row>
    <row r="28125" spans="23:24" x14ac:dyDescent="0.2">
      <c r="W28125" s="25"/>
      <c r="X28125" s="25"/>
    </row>
    <row r="28126" spans="23:24" x14ac:dyDescent="0.2">
      <c r="W28126" s="25"/>
      <c r="X28126" s="25"/>
    </row>
    <row r="28127" spans="23:24" x14ac:dyDescent="0.2">
      <c r="W28127" s="25"/>
      <c r="X28127" s="25"/>
    </row>
    <row r="28128" spans="23:24" x14ac:dyDescent="0.2">
      <c r="W28128" s="25"/>
      <c r="X28128" s="25"/>
    </row>
    <row r="28129" spans="23:24" x14ac:dyDescent="0.2">
      <c r="W28129" s="25"/>
      <c r="X28129" s="25"/>
    </row>
    <row r="28130" spans="23:24" x14ac:dyDescent="0.2">
      <c r="W28130" s="25"/>
      <c r="X28130" s="25"/>
    </row>
    <row r="28131" spans="23:24" x14ac:dyDescent="0.2">
      <c r="W28131" s="25"/>
      <c r="X28131" s="25"/>
    </row>
    <row r="28132" spans="23:24" x14ac:dyDescent="0.2">
      <c r="W28132" s="25"/>
      <c r="X28132" s="25"/>
    </row>
    <row r="28133" spans="23:24" x14ac:dyDescent="0.2">
      <c r="W28133" s="25"/>
      <c r="X28133" s="25"/>
    </row>
    <row r="28134" spans="23:24" x14ac:dyDescent="0.2">
      <c r="W28134" s="25"/>
      <c r="X28134" s="25"/>
    </row>
    <row r="28135" spans="23:24" x14ac:dyDescent="0.2">
      <c r="W28135" s="25"/>
      <c r="X28135" s="25"/>
    </row>
    <row r="28136" spans="23:24" x14ac:dyDescent="0.2">
      <c r="W28136" s="25"/>
      <c r="X28136" s="25"/>
    </row>
    <row r="28137" spans="23:24" x14ac:dyDescent="0.2">
      <c r="W28137" s="25"/>
      <c r="X28137" s="25"/>
    </row>
    <row r="28138" spans="23:24" x14ac:dyDescent="0.2">
      <c r="W28138" s="25"/>
      <c r="X28138" s="25"/>
    </row>
    <row r="28139" spans="23:24" x14ac:dyDescent="0.2">
      <c r="W28139" s="25"/>
      <c r="X28139" s="25"/>
    </row>
    <row r="28140" spans="23:24" x14ac:dyDescent="0.2">
      <c r="W28140" s="25"/>
      <c r="X28140" s="25"/>
    </row>
    <row r="28141" spans="23:24" x14ac:dyDescent="0.2">
      <c r="W28141" s="25"/>
      <c r="X28141" s="25"/>
    </row>
    <row r="28142" spans="23:24" x14ac:dyDescent="0.2">
      <c r="W28142" s="25"/>
      <c r="X28142" s="25"/>
    </row>
    <row r="28143" spans="23:24" x14ac:dyDescent="0.2">
      <c r="W28143" s="25"/>
      <c r="X28143" s="25"/>
    </row>
    <row r="28144" spans="23:24" x14ac:dyDescent="0.2">
      <c r="W28144" s="25"/>
      <c r="X28144" s="25"/>
    </row>
    <row r="28145" spans="23:24" x14ac:dyDescent="0.2">
      <c r="W28145" s="25"/>
      <c r="X28145" s="25"/>
    </row>
    <row r="28146" spans="23:24" x14ac:dyDescent="0.2">
      <c r="W28146" s="25"/>
      <c r="X28146" s="25"/>
    </row>
    <row r="28147" spans="23:24" x14ac:dyDescent="0.2">
      <c r="W28147" s="25"/>
      <c r="X28147" s="25"/>
    </row>
    <row r="28148" spans="23:24" x14ac:dyDescent="0.2">
      <c r="W28148" s="25"/>
      <c r="X28148" s="25"/>
    </row>
    <row r="28149" spans="23:24" x14ac:dyDescent="0.2">
      <c r="W28149" s="25"/>
      <c r="X28149" s="25"/>
    </row>
    <row r="28150" spans="23:24" x14ac:dyDescent="0.2">
      <c r="W28150" s="25"/>
      <c r="X28150" s="25"/>
    </row>
    <row r="28151" spans="23:24" x14ac:dyDescent="0.2">
      <c r="W28151" s="25"/>
      <c r="X28151" s="25"/>
    </row>
    <row r="28152" spans="23:24" x14ac:dyDescent="0.2">
      <c r="W28152" s="25"/>
      <c r="X28152" s="25"/>
    </row>
    <row r="28153" spans="23:24" x14ac:dyDescent="0.2">
      <c r="W28153" s="25"/>
      <c r="X28153" s="25"/>
    </row>
    <row r="28154" spans="23:24" x14ac:dyDescent="0.2">
      <c r="W28154" s="25"/>
      <c r="X28154" s="25"/>
    </row>
    <row r="28155" spans="23:24" x14ac:dyDescent="0.2">
      <c r="W28155" s="25"/>
      <c r="X28155" s="25"/>
    </row>
    <row r="28156" spans="23:24" x14ac:dyDescent="0.2">
      <c r="W28156" s="25"/>
      <c r="X28156" s="25"/>
    </row>
    <row r="28157" spans="23:24" x14ac:dyDescent="0.2">
      <c r="W28157" s="25"/>
      <c r="X28157" s="25"/>
    </row>
    <row r="28158" spans="23:24" x14ac:dyDescent="0.2">
      <c r="W28158" s="25"/>
      <c r="X28158" s="25"/>
    </row>
    <row r="28159" spans="23:24" x14ac:dyDescent="0.2">
      <c r="W28159" s="25"/>
      <c r="X28159" s="25"/>
    </row>
    <row r="28160" spans="23:24" x14ac:dyDescent="0.2">
      <c r="W28160" s="25"/>
      <c r="X28160" s="25"/>
    </row>
    <row r="28161" spans="23:24" x14ac:dyDescent="0.2">
      <c r="W28161" s="25"/>
      <c r="X28161" s="25"/>
    </row>
    <row r="28162" spans="23:24" x14ac:dyDescent="0.2">
      <c r="W28162" s="25"/>
      <c r="X28162" s="25"/>
    </row>
    <row r="28163" spans="23:24" x14ac:dyDescent="0.2">
      <c r="W28163" s="25"/>
      <c r="X28163" s="25"/>
    </row>
    <row r="28164" spans="23:24" x14ac:dyDescent="0.2">
      <c r="W28164" s="25"/>
      <c r="X28164" s="25"/>
    </row>
    <row r="28165" spans="23:24" x14ac:dyDescent="0.2">
      <c r="W28165" s="25"/>
      <c r="X28165" s="25"/>
    </row>
    <row r="28166" spans="23:24" x14ac:dyDescent="0.2">
      <c r="W28166" s="25"/>
      <c r="X28166" s="25"/>
    </row>
    <row r="28167" spans="23:24" x14ac:dyDescent="0.2">
      <c r="W28167" s="25"/>
      <c r="X28167" s="25"/>
    </row>
    <row r="28168" spans="23:24" x14ac:dyDescent="0.2">
      <c r="W28168" s="25"/>
      <c r="X28168" s="25"/>
    </row>
    <row r="28169" spans="23:24" x14ac:dyDescent="0.2">
      <c r="W28169" s="25"/>
      <c r="X28169" s="25"/>
    </row>
    <row r="28170" spans="23:24" x14ac:dyDescent="0.2">
      <c r="W28170" s="25"/>
      <c r="X28170" s="25"/>
    </row>
    <row r="28171" spans="23:24" x14ac:dyDescent="0.2">
      <c r="W28171" s="25"/>
      <c r="X28171" s="25"/>
    </row>
    <row r="28172" spans="23:24" x14ac:dyDescent="0.2">
      <c r="W28172" s="25"/>
      <c r="X28172" s="25"/>
    </row>
    <row r="28173" spans="23:24" x14ac:dyDescent="0.2">
      <c r="W28173" s="25"/>
      <c r="X28173" s="25"/>
    </row>
    <row r="28174" spans="23:24" x14ac:dyDescent="0.2">
      <c r="W28174" s="25"/>
      <c r="X28174" s="25"/>
    </row>
    <row r="28175" spans="23:24" x14ac:dyDescent="0.2">
      <c r="W28175" s="25"/>
      <c r="X28175" s="25"/>
    </row>
    <row r="28176" spans="23:24" x14ac:dyDescent="0.2">
      <c r="W28176" s="25"/>
      <c r="X28176" s="25"/>
    </row>
    <row r="28177" spans="23:24" x14ac:dyDescent="0.2">
      <c r="W28177" s="25"/>
      <c r="X28177" s="25"/>
    </row>
    <row r="28178" spans="23:24" x14ac:dyDescent="0.2">
      <c r="W28178" s="25"/>
      <c r="X28178" s="25"/>
    </row>
    <row r="28179" spans="23:24" x14ac:dyDescent="0.2">
      <c r="W28179" s="25"/>
      <c r="X28179" s="25"/>
    </row>
    <row r="28180" spans="23:24" x14ac:dyDescent="0.2">
      <c r="W28180" s="25"/>
      <c r="X28180" s="25"/>
    </row>
    <row r="28181" spans="23:24" x14ac:dyDescent="0.2">
      <c r="W28181" s="25"/>
      <c r="X28181" s="25"/>
    </row>
    <row r="28182" spans="23:24" x14ac:dyDescent="0.2">
      <c r="W28182" s="25"/>
      <c r="X28182" s="25"/>
    </row>
    <row r="28183" spans="23:24" x14ac:dyDescent="0.2">
      <c r="W28183" s="25"/>
      <c r="X28183" s="25"/>
    </row>
    <row r="28184" spans="23:24" x14ac:dyDescent="0.2">
      <c r="W28184" s="25"/>
      <c r="X28184" s="25"/>
    </row>
    <row r="28185" spans="23:24" x14ac:dyDescent="0.2">
      <c r="W28185" s="25"/>
      <c r="X28185" s="25"/>
    </row>
    <row r="28186" spans="23:24" x14ac:dyDescent="0.2">
      <c r="W28186" s="25"/>
      <c r="X28186" s="25"/>
    </row>
    <row r="28187" spans="23:24" x14ac:dyDescent="0.2">
      <c r="W28187" s="25"/>
      <c r="X28187" s="25"/>
    </row>
    <row r="28188" spans="23:24" x14ac:dyDescent="0.2">
      <c r="W28188" s="25"/>
      <c r="X28188" s="25"/>
    </row>
    <row r="28189" spans="23:24" x14ac:dyDescent="0.2">
      <c r="W28189" s="25"/>
      <c r="X28189" s="25"/>
    </row>
    <row r="28190" spans="23:24" x14ac:dyDescent="0.2">
      <c r="W28190" s="25"/>
      <c r="X28190" s="25"/>
    </row>
    <row r="28191" spans="23:24" x14ac:dyDescent="0.2">
      <c r="W28191" s="25"/>
      <c r="X28191" s="25"/>
    </row>
    <row r="28192" spans="23:24" x14ac:dyDescent="0.2">
      <c r="W28192" s="25"/>
      <c r="X28192" s="25"/>
    </row>
    <row r="28193" spans="23:24" x14ac:dyDescent="0.2">
      <c r="W28193" s="25"/>
      <c r="X28193" s="25"/>
    </row>
    <row r="28194" spans="23:24" x14ac:dyDescent="0.2">
      <c r="W28194" s="25"/>
      <c r="X28194" s="25"/>
    </row>
    <row r="28195" spans="23:24" x14ac:dyDescent="0.2">
      <c r="W28195" s="25"/>
      <c r="X28195" s="25"/>
    </row>
    <row r="28196" spans="23:24" x14ac:dyDescent="0.2">
      <c r="W28196" s="25"/>
      <c r="X28196" s="25"/>
    </row>
    <row r="28197" spans="23:24" x14ac:dyDescent="0.2">
      <c r="W28197" s="25"/>
      <c r="X28197" s="25"/>
    </row>
    <row r="28198" spans="23:24" x14ac:dyDescent="0.2">
      <c r="W28198" s="25"/>
      <c r="X28198" s="25"/>
    </row>
    <row r="28199" spans="23:24" x14ac:dyDescent="0.2">
      <c r="W28199" s="25"/>
      <c r="X28199" s="25"/>
    </row>
    <row r="28200" spans="23:24" x14ac:dyDescent="0.2">
      <c r="W28200" s="25"/>
      <c r="X28200" s="25"/>
    </row>
    <row r="28201" spans="23:24" x14ac:dyDescent="0.2">
      <c r="W28201" s="25"/>
      <c r="X28201" s="25"/>
    </row>
    <row r="28202" spans="23:24" x14ac:dyDescent="0.2">
      <c r="W28202" s="25"/>
      <c r="X28202" s="25"/>
    </row>
    <row r="28203" spans="23:24" x14ac:dyDescent="0.2">
      <c r="W28203" s="25"/>
      <c r="X28203" s="25"/>
    </row>
    <row r="28204" spans="23:24" x14ac:dyDescent="0.2">
      <c r="W28204" s="25"/>
      <c r="X28204" s="25"/>
    </row>
    <row r="28205" spans="23:24" x14ac:dyDescent="0.2">
      <c r="W28205" s="25"/>
      <c r="X28205" s="25"/>
    </row>
    <row r="28206" spans="23:24" x14ac:dyDescent="0.2">
      <c r="W28206" s="25"/>
      <c r="X28206" s="25"/>
    </row>
    <row r="28207" spans="23:24" x14ac:dyDescent="0.2">
      <c r="W28207" s="25"/>
      <c r="X28207" s="25"/>
    </row>
    <row r="28208" spans="23:24" x14ac:dyDescent="0.2">
      <c r="W28208" s="25"/>
      <c r="X28208" s="25"/>
    </row>
    <row r="28209" spans="23:24" x14ac:dyDescent="0.2">
      <c r="W28209" s="25"/>
      <c r="X28209" s="25"/>
    </row>
    <row r="28210" spans="23:24" x14ac:dyDescent="0.2">
      <c r="W28210" s="25"/>
      <c r="X28210" s="25"/>
    </row>
    <row r="28211" spans="23:24" x14ac:dyDescent="0.2">
      <c r="W28211" s="25"/>
      <c r="X28211" s="25"/>
    </row>
    <row r="28212" spans="23:24" x14ac:dyDescent="0.2">
      <c r="W28212" s="25"/>
      <c r="X28212" s="25"/>
    </row>
    <row r="28213" spans="23:24" x14ac:dyDescent="0.2">
      <c r="W28213" s="25"/>
      <c r="X28213" s="25"/>
    </row>
    <row r="28214" spans="23:24" x14ac:dyDescent="0.2">
      <c r="W28214" s="25"/>
      <c r="X28214" s="25"/>
    </row>
    <row r="28215" spans="23:24" x14ac:dyDescent="0.2">
      <c r="W28215" s="25"/>
      <c r="X28215" s="25"/>
    </row>
    <row r="28216" spans="23:24" x14ac:dyDescent="0.2">
      <c r="W28216" s="25"/>
      <c r="X28216" s="25"/>
    </row>
    <row r="28217" spans="23:24" x14ac:dyDescent="0.2">
      <c r="W28217" s="25"/>
      <c r="X28217" s="25"/>
    </row>
    <row r="28218" spans="23:24" x14ac:dyDescent="0.2">
      <c r="W28218" s="25"/>
      <c r="X28218" s="25"/>
    </row>
    <row r="28219" spans="23:24" x14ac:dyDescent="0.2">
      <c r="W28219" s="25"/>
      <c r="X28219" s="25"/>
    </row>
    <row r="28220" spans="23:24" x14ac:dyDescent="0.2">
      <c r="W28220" s="25"/>
      <c r="X28220" s="25"/>
    </row>
    <row r="28221" spans="23:24" x14ac:dyDescent="0.2">
      <c r="W28221" s="25"/>
      <c r="X28221" s="25"/>
    </row>
    <row r="28222" spans="23:24" x14ac:dyDescent="0.2">
      <c r="W28222" s="25"/>
      <c r="X28222" s="25"/>
    </row>
    <row r="28223" spans="23:24" x14ac:dyDescent="0.2">
      <c r="W28223" s="25"/>
      <c r="X28223" s="25"/>
    </row>
    <row r="28224" spans="23:24" x14ac:dyDescent="0.2">
      <c r="W28224" s="25"/>
      <c r="X28224" s="25"/>
    </row>
    <row r="28225" spans="23:24" x14ac:dyDescent="0.2">
      <c r="W28225" s="25"/>
      <c r="X28225" s="25"/>
    </row>
    <row r="28226" spans="23:24" x14ac:dyDescent="0.2">
      <c r="W28226" s="25"/>
      <c r="X28226" s="25"/>
    </row>
    <row r="28227" spans="23:24" x14ac:dyDescent="0.2">
      <c r="W28227" s="25"/>
      <c r="X28227" s="25"/>
    </row>
    <row r="28228" spans="23:24" x14ac:dyDescent="0.2">
      <c r="W28228" s="25"/>
      <c r="X28228" s="25"/>
    </row>
    <row r="28229" spans="23:24" x14ac:dyDescent="0.2">
      <c r="W28229" s="25"/>
      <c r="X28229" s="25"/>
    </row>
    <row r="28230" spans="23:24" x14ac:dyDescent="0.2">
      <c r="W28230" s="25"/>
      <c r="X28230" s="25"/>
    </row>
    <row r="28231" spans="23:24" x14ac:dyDescent="0.2">
      <c r="W28231" s="25"/>
      <c r="X28231" s="25"/>
    </row>
    <row r="28232" spans="23:24" x14ac:dyDescent="0.2">
      <c r="W28232" s="25"/>
      <c r="X28232" s="25"/>
    </row>
    <row r="28233" spans="23:24" x14ac:dyDescent="0.2">
      <c r="W28233" s="25"/>
      <c r="X28233" s="25"/>
    </row>
    <row r="28234" spans="23:24" x14ac:dyDescent="0.2">
      <c r="W28234" s="25"/>
      <c r="X28234" s="25"/>
    </row>
    <row r="28235" spans="23:24" x14ac:dyDescent="0.2">
      <c r="W28235" s="25"/>
      <c r="X28235" s="25"/>
    </row>
    <row r="28236" spans="23:24" x14ac:dyDescent="0.2">
      <c r="W28236" s="25"/>
      <c r="X28236" s="25"/>
    </row>
    <row r="28237" spans="23:24" x14ac:dyDescent="0.2">
      <c r="W28237" s="25"/>
      <c r="X28237" s="25"/>
    </row>
    <row r="28238" spans="23:24" x14ac:dyDescent="0.2">
      <c r="W28238" s="25"/>
      <c r="X28238" s="25"/>
    </row>
    <row r="28239" spans="23:24" x14ac:dyDescent="0.2">
      <c r="W28239" s="25"/>
      <c r="X28239" s="25"/>
    </row>
    <row r="28240" spans="23:24" x14ac:dyDescent="0.2">
      <c r="W28240" s="25"/>
      <c r="X28240" s="25"/>
    </row>
    <row r="28241" spans="23:24" x14ac:dyDescent="0.2">
      <c r="W28241" s="25"/>
      <c r="X28241" s="25"/>
    </row>
    <row r="28242" spans="23:24" x14ac:dyDescent="0.2">
      <c r="W28242" s="25"/>
      <c r="X28242" s="25"/>
    </row>
    <row r="28243" spans="23:24" x14ac:dyDescent="0.2">
      <c r="W28243" s="25"/>
      <c r="X28243" s="25"/>
    </row>
    <row r="28244" spans="23:24" x14ac:dyDescent="0.2">
      <c r="W28244" s="25"/>
      <c r="X28244" s="25"/>
    </row>
    <row r="28245" spans="23:24" x14ac:dyDescent="0.2">
      <c r="W28245" s="25"/>
      <c r="X28245" s="25"/>
    </row>
    <row r="28246" spans="23:24" x14ac:dyDescent="0.2">
      <c r="W28246" s="25"/>
      <c r="X28246" s="25"/>
    </row>
    <row r="28247" spans="23:24" x14ac:dyDescent="0.2">
      <c r="W28247" s="25"/>
      <c r="X28247" s="25"/>
    </row>
    <row r="28248" spans="23:24" x14ac:dyDescent="0.2">
      <c r="W28248" s="25"/>
      <c r="X28248" s="25"/>
    </row>
    <row r="28249" spans="23:24" x14ac:dyDescent="0.2">
      <c r="W28249" s="25"/>
      <c r="X28249" s="25"/>
    </row>
    <row r="28250" spans="23:24" x14ac:dyDescent="0.2">
      <c r="W28250" s="25"/>
      <c r="X28250" s="25"/>
    </row>
    <row r="28251" spans="23:24" x14ac:dyDescent="0.2">
      <c r="W28251" s="25"/>
      <c r="X28251" s="25"/>
    </row>
    <row r="28252" spans="23:24" x14ac:dyDescent="0.2">
      <c r="W28252" s="25"/>
      <c r="X28252" s="25"/>
    </row>
    <row r="28253" spans="23:24" x14ac:dyDescent="0.2">
      <c r="W28253" s="25"/>
      <c r="X28253" s="25"/>
    </row>
    <row r="28254" spans="23:24" x14ac:dyDescent="0.2">
      <c r="W28254" s="25"/>
      <c r="X28254" s="25"/>
    </row>
    <row r="28255" spans="23:24" x14ac:dyDescent="0.2">
      <c r="W28255" s="25"/>
      <c r="X28255" s="25"/>
    </row>
    <row r="28256" spans="23:24" x14ac:dyDescent="0.2">
      <c r="W28256" s="25"/>
      <c r="X28256" s="25"/>
    </row>
    <row r="28257" spans="23:24" x14ac:dyDescent="0.2">
      <c r="W28257" s="25"/>
      <c r="X28257" s="25"/>
    </row>
    <row r="28258" spans="23:24" x14ac:dyDescent="0.2">
      <c r="W28258" s="25"/>
      <c r="X28258" s="25"/>
    </row>
    <row r="28259" spans="23:24" x14ac:dyDescent="0.2">
      <c r="W28259" s="25"/>
      <c r="X28259" s="25"/>
    </row>
    <row r="28260" spans="23:24" x14ac:dyDescent="0.2">
      <c r="W28260" s="25"/>
      <c r="X28260" s="25"/>
    </row>
    <row r="28261" spans="23:24" x14ac:dyDescent="0.2">
      <c r="W28261" s="25"/>
      <c r="X28261" s="25"/>
    </row>
    <row r="28262" spans="23:24" x14ac:dyDescent="0.2">
      <c r="W28262" s="25"/>
      <c r="X28262" s="25"/>
    </row>
    <row r="28263" spans="23:24" x14ac:dyDescent="0.2">
      <c r="W28263" s="25"/>
      <c r="X28263" s="25"/>
    </row>
    <row r="28264" spans="23:24" x14ac:dyDescent="0.2">
      <c r="W28264" s="25"/>
      <c r="X28264" s="25"/>
    </row>
    <row r="28265" spans="23:24" x14ac:dyDescent="0.2">
      <c r="W28265" s="25"/>
      <c r="X28265" s="25"/>
    </row>
    <row r="28266" spans="23:24" x14ac:dyDescent="0.2">
      <c r="W28266" s="25"/>
      <c r="X28266" s="25"/>
    </row>
    <row r="28267" spans="23:24" x14ac:dyDescent="0.2">
      <c r="W28267" s="25"/>
      <c r="X28267" s="25"/>
    </row>
    <row r="28268" spans="23:24" x14ac:dyDescent="0.2">
      <c r="W28268" s="25"/>
      <c r="X28268" s="25"/>
    </row>
    <row r="28269" spans="23:24" x14ac:dyDescent="0.2">
      <c r="W28269" s="25"/>
      <c r="X28269" s="25"/>
    </row>
    <row r="28270" spans="23:24" x14ac:dyDescent="0.2">
      <c r="W28270" s="25"/>
      <c r="X28270" s="25"/>
    </row>
    <row r="28271" spans="23:24" x14ac:dyDescent="0.2">
      <c r="W28271" s="25"/>
      <c r="X28271" s="25"/>
    </row>
    <row r="28272" spans="23:24" x14ac:dyDescent="0.2">
      <c r="W28272" s="25"/>
      <c r="X28272" s="25"/>
    </row>
    <row r="28273" spans="23:24" x14ac:dyDescent="0.2">
      <c r="W28273" s="25"/>
      <c r="X28273" s="25"/>
    </row>
    <row r="28274" spans="23:24" x14ac:dyDescent="0.2">
      <c r="W28274" s="25"/>
      <c r="X28274" s="25"/>
    </row>
    <row r="28275" spans="23:24" x14ac:dyDescent="0.2">
      <c r="W28275" s="25"/>
      <c r="X28275" s="25"/>
    </row>
    <row r="28276" spans="23:24" x14ac:dyDescent="0.2">
      <c r="W28276" s="25"/>
      <c r="X28276" s="25"/>
    </row>
    <row r="28277" spans="23:24" x14ac:dyDescent="0.2">
      <c r="W28277" s="25"/>
      <c r="X28277" s="25"/>
    </row>
    <row r="28278" spans="23:24" x14ac:dyDescent="0.2">
      <c r="W28278" s="25"/>
      <c r="X28278" s="25"/>
    </row>
    <row r="28279" spans="23:24" x14ac:dyDescent="0.2">
      <c r="W28279" s="25"/>
      <c r="X28279" s="25"/>
    </row>
    <row r="28280" spans="23:24" x14ac:dyDescent="0.2">
      <c r="W28280" s="25"/>
      <c r="X28280" s="25"/>
    </row>
    <row r="28281" spans="23:24" x14ac:dyDescent="0.2">
      <c r="W28281" s="25"/>
      <c r="X28281" s="25"/>
    </row>
    <row r="28282" spans="23:24" x14ac:dyDescent="0.2">
      <c r="W28282" s="25"/>
      <c r="X28282" s="25"/>
    </row>
    <row r="28283" spans="23:24" x14ac:dyDescent="0.2">
      <c r="W28283" s="25"/>
      <c r="X28283" s="25"/>
    </row>
    <row r="28284" spans="23:24" x14ac:dyDescent="0.2">
      <c r="W28284" s="25"/>
      <c r="X28284" s="25"/>
    </row>
    <row r="28285" spans="23:24" x14ac:dyDescent="0.2">
      <c r="W28285" s="25"/>
      <c r="X28285" s="25"/>
    </row>
    <row r="28286" spans="23:24" x14ac:dyDescent="0.2">
      <c r="W28286" s="25"/>
      <c r="X28286" s="25"/>
    </row>
    <row r="28287" spans="23:24" x14ac:dyDescent="0.2">
      <c r="W28287" s="25"/>
      <c r="X28287" s="25"/>
    </row>
    <row r="28288" spans="23:24" x14ac:dyDescent="0.2">
      <c r="W28288" s="25"/>
      <c r="X28288" s="25"/>
    </row>
    <row r="28289" spans="23:24" x14ac:dyDescent="0.2">
      <c r="W28289" s="25"/>
      <c r="X28289" s="25"/>
    </row>
    <row r="28290" spans="23:24" x14ac:dyDescent="0.2">
      <c r="W28290" s="25"/>
      <c r="X28290" s="25"/>
    </row>
    <row r="28291" spans="23:24" x14ac:dyDescent="0.2">
      <c r="W28291" s="25"/>
      <c r="X28291" s="25"/>
    </row>
    <row r="28292" spans="23:24" x14ac:dyDescent="0.2">
      <c r="W28292" s="25"/>
      <c r="X28292" s="25"/>
    </row>
    <row r="28293" spans="23:24" x14ac:dyDescent="0.2">
      <c r="W28293" s="25"/>
      <c r="X28293" s="25"/>
    </row>
    <row r="28294" spans="23:24" x14ac:dyDescent="0.2">
      <c r="W28294" s="25"/>
      <c r="X28294" s="25"/>
    </row>
    <row r="28295" spans="23:24" x14ac:dyDescent="0.2">
      <c r="W28295" s="25"/>
      <c r="X28295" s="25"/>
    </row>
    <row r="28296" spans="23:24" x14ac:dyDescent="0.2">
      <c r="W28296" s="25"/>
      <c r="X28296" s="25"/>
    </row>
    <row r="28297" spans="23:24" x14ac:dyDescent="0.2">
      <c r="W28297" s="25"/>
      <c r="X28297" s="25"/>
    </row>
    <row r="28298" spans="23:24" x14ac:dyDescent="0.2">
      <c r="W28298" s="25"/>
      <c r="X28298" s="25"/>
    </row>
    <row r="28299" spans="23:24" x14ac:dyDescent="0.2">
      <c r="W28299" s="25"/>
      <c r="X28299" s="25"/>
    </row>
    <row r="28300" spans="23:24" x14ac:dyDescent="0.2">
      <c r="W28300" s="25"/>
      <c r="X28300" s="25"/>
    </row>
    <row r="28301" spans="23:24" x14ac:dyDescent="0.2">
      <c r="W28301" s="25"/>
      <c r="X28301" s="25"/>
    </row>
    <row r="28302" spans="23:24" x14ac:dyDescent="0.2">
      <c r="W28302" s="25"/>
      <c r="X28302" s="25"/>
    </row>
    <row r="28303" spans="23:24" x14ac:dyDescent="0.2">
      <c r="W28303" s="25"/>
      <c r="X28303" s="25"/>
    </row>
    <row r="28304" spans="23:24" x14ac:dyDescent="0.2">
      <c r="W28304" s="25"/>
      <c r="X28304" s="25"/>
    </row>
    <row r="28305" spans="23:24" x14ac:dyDescent="0.2">
      <c r="W28305" s="25"/>
      <c r="X28305" s="25"/>
    </row>
    <row r="28306" spans="23:24" x14ac:dyDescent="0.2">
      <c r="W28306" s="25"/>
      <c r="X28306" s="25"/>
    </row>
    <row r="28307" spans="23:24" x14ac:dyDescent="0.2">
      <c r="W28307" s="25"/>
      <c r="X28307" s="25"/>
    </row>
    <row r="28308" spans="23:24" x14ac:dyDescent="0.2">
      <c r="W28308" s="25"/>
      <c r="X28308" s="25"/>
    </row>
    <row r="28309" spans="23:24" x14ac:dyDescent="0.2">
      <c r="W28309" s="25"/>
      <c r="X28309" s="25"/>
    </row>
    <row r="28310" spans="23:24" x14ac:dyDescent="0.2">
      <c r="W28310" s="25"/>
      <c r="X28310" s="25"/>
    </row>
    <row r="28311" spans="23:24" x14ac:dyDescent="0.2">
      <c r="W28311" s="25"/>
      <c r="X28311" s="25"/>
    </row>
    <row r="28312" spans="23:24" x14ac:dyDescent="0.2">
      <c r="W28312" s="25"/>
      <c r="X28312" s="25"/>
    </row>
    <row r="28313" spans="23:24" x14ac:dyDescent="0.2">
      <c r="W28313" s="25"/>
      <c r="X28313" s="25"/>
    </row>
    <row r="28314" spans="23:24" x14ac:dyDescent="0.2">
      <c r="W28314" s="25"/>
      <c r="X28314" s="25"/>
    </row>
    <row r="28315" spans="23:24" x14ac:dyDescent="0.2">
      <c r="W28315" s="25"/>
      <c r="X28315" s="25"/>
    </row>
    <row r="28316" spans="23:24" x14ac:dyDescent="0.2">
      <c r="W28316" s="25"/>
      <c r="X28316" s="25"/>
    </row>
    <row r="28317" spans="23:24" x14ac:dyDescent="0.2">
      <c r="W28317" s="25"/>
      <c r="X28317" s="25"/>
    </row>
    <row r="28318" spans="23:24" x14ac:dyDescent="0.2">
      <c r="W28318" s="25"/>
      <c r="X28318" s="25"/>
    </row>
    <row r="28319" spans="23:24" x14ac:dyDescent="0.2">
      <c r="W28319" s="25"/>
      <c r="X28319" s="25"/>
    </row>
    <row r="28320" spans="23:24" x14ac:dyDescent="0.2">
      <c r="W28320" s="25"/>
      <c r="X28320" s="25"/>
    </row>
    <row r="28321" spans="23:24" x14ac:dyDescent="0.2">
      <c r="W28321" s="25"/>
      <c r="X28321" s="25"/>
    </row>
    <row r="28322" spans="23:24" x14ac:dyDescent="0.2">
      <c r="W28322" s="25"/>
      <c r="X28322" s="25"/>
    </row>
    <row r="28323" spans="23:24" x14ac:dyDescent="0.2">
      <c r="W28323" s="25"/>
      <c r="X28323" s="25"/>
    </row>
    <row r="28324" spans="23:24" x14ac:dyDescent="0.2">
      <c r="W28324" s="25"/>
      <c r="X28324" s="25"/>
    </row>
    <row r="28325" spans="23:24" x14ac:dyDescent="0.2">
      <c r="W28325" s="25"/>
      <c r="X28325" s="25"/>
    </row>
    <row r="28326" spans="23:24" x14ac:dyDescent="0.2">
      <c r="W28326" s="25"/>
      <c r="X28326" s="25"/>
    </row>
    <row r="28327" spans="23:24" x14ac:dyDescent="0.2">
      <c r="W28327" s="25"/>
      <c r="X28327" s="25"/>
    </row>
    <row r="28328" spans="23:24" x14ac:dyDescent="0.2">
      <c r="W28328" s="25"/>
      <c r="X28328" s="25"/>
    </row>
    <row r="28329" spans="23:24" x14ac:dyDescent="0.2">
      <c r="W28329" s="25"/>
      <c r="X28329" s="25"/>
    </row>
    <row r="28330" spans="23:24" x14ac:dyDescent="0.2">
      <c r="W28330" s="25"/>
      <c r="X28330" s="25"/>
    </row>
    <row r="28331" spans="23:24" x14ac:dyDescent="0.2">
      <c r="W28331" s="25"/>
      <c r="X28331" s="25"/>
    </row>
    <row r="28332" spans="23:24" x14ac:dyDescent="0.2">
      <c r="W28332" s="25"/>
      <c r="X28332" s="25"/>
    </row>
    <row r="28333" spans="23:24" x14ac:dyDescent="0.2">
      <c r="W28333" s="25"/>
      <c r="X28333" s="25"/>
    </row>
    <row r="28334" spans="23:24" x14ac:dyDescent="0.2">
      <c r="W28334" s="25"/>
      <c r="X28334" s="25"/>
    </row>
    <row r="28335" spans="23:24" x14ac:dyDescent="0.2">
      <c r="W28335" s="25"/>
      <c r="X28335" s="25"/>
    </row>
    <row r="28336" spans="23:24" x14ac:dyDescent="0.2">
      <c r="W28336" s="25"/>
      <c r="X28336" s="25"/>
    </row>
    <row r="28337" spans="23:24" x14ac:dyDescent="0.2">
      <c r="W28337" s="25"/>
      <c r="X28337" s="25"/>
    </row>
    <row r="28338" spans="23:24" x14ac:dyDescent="0.2">
      <c r="W28338" s="25"/>
      <c r="X28338" s="25"/>
    </row>
    <row r="28339" spans="23:24" x14ac:dyDescent="0.2">
      <c r="W28339" s="25"/>
      <c r="X28339" s="25"/>
    </row>
    <row r="28340" spans="23:24" x14ac:dyDescent="0.2">
      <c r="W28340" s="25"/>
      <c r="X28340" s="25"/>
    </row>
    <row r="28341" spans="23:24" x14ac:dyDescent="0.2">
      <c r="W28341" s="25"/>
      <c r="X28341" s="25"/>
    </row>
    <row r="28342" spans="23:24" x14ac:dyDescent="0.2">
      <c r="W28342" s="25"/>
      <c r="X28342" s="25"/>
    </row>
    <row r="28343" spans="23:24" x14ac:dyDescent="0.2">
      <c r="W28343" s="25"/>
      <c r="X28343" s="25"/>
    </row>
    <row r="28344" spans="23:24" x14ac:dyDescent="0.2">
      <c r="W28344" s="25"/>
      <c r="X28344" s="25"/>
    </row>
    <row r="28345" spans="23:24" x14ac:dyDescent="0.2">
      <c r="W28345" s="25"/>
      <c r="X28345" s="25"/>
    </row>
    <row r="28346" spans="23:24" x14ac:dyDescent="0.2">
      <c r="W28346" s="25"/>
      <c r="X28346" s="25"/>
    </row>
    <row r="28347" spans="23:24" x14ac:dyDescent="0.2">
      <c r="W28347" s="25"/>
      <c r="X28347" s="25"/>
    </row>
    <row r="28348" spans="23:24" x14ac:dyDescent="0.2">
      <c r="W28348" s="25"/>
      <c r="X28348" s="25"/>
    </row>
    <row r="28349" spans="23:24" x14ac:dyDescent="0.2">
      <c r="W28349" s="25"/>
      <c r="X28349" s="25"/>
    </row>
    <row r="28350" spans="23:24" x14ac:dyDescent="0.2">
      <c r="W28350" s="25"/>
      <c r="X28350" s="25"/>
    </row>
    <row r="28351" spans="23:24" x14ac:dyDescent="0.2">
      <c r="W28351" s="25"/>
      <c r="X28351" s="25"/>
    </row>
    <row r="28352" spans="23:24" x14ac:dyDescent="0.2">
      <c r="W28352" s="25"/>
      <c r="X28352" s="25"/>
    </row>
    <row r="28353" spans="23:24" x14ac:dyDescent="0.2">
      <c r="W28353" s="25"/>
      <c r="X28353" s="25"/>
    </row>
    <row r="28354" spans="23:24" x14ac:dyDescent="0.2">
      <c r="W28354" s="25"/>
      <c r="X28354" s="25"/>
    </row>
    <row r="28355" spans="23:24" x14ac:dyDescent="0.2">
      <c r="W28355" s="25"/>
      <c r="X28355" s="25"/>
    </row>
    <row r="28356" spans="23:24" x14ac:dyDescent="0.2">
      <c r="W28356" s="25"/>
      <c r="X28356" s="25"/>
    </row>
    <row r="28357" spans="23:24" x14ac:dyDescent="0.2">
      <c r="W28357" s="25"/>
      <c r="X28357" s="25"/>
    </row>
    <row r="28358" spans="23:24" x14ac:dyDescent="0.2">
      <c r="W28358" s="25"/>
      <c r="X28358" s="25"/>
    </row>
    <row r="28359" spans="23:24" x14ac:dyDescent="0.2">
      <c r="W28359" s="25"/>
      <c r="X28359" s="25"/>
    </row>
    <row r="28360" spans="23:24" x14ac:dyDescent="0.2">
      <c r="W28360" s="25"/>
      <c r="X28360" s="25"/>
    </row>
    <row r="28361" spans="23:24" x14ac:dyDescent="0.2">
      <c r="W28361" s="25"/>
      <c r="X28361" s="25"/>
    </row>
    <row r="28362" spans="23:24" x14ac:dyDescent="0.2">
      <c r="W28362" s="25"/>
      <c r="X28362" s="25"/>
    </row>
    <row r="28363" spans="23:24" x14ac:dyDescent="0.2">
      <c r="W28363" s="25"/>
      <c r="X28363" s="25"/>
    </row>
    <row r="28364" spans="23:24" x14ac:dyDescent="0.2">
      <c r="W28364" s="25"/>
      <c r="X28364" s="25"/>
    </row>
    <row r="28365" spans="23:24" x14ac:dyDescent="0.2">
      <c r="W28365" s="25"/>
      <c r="X28365" s="25"/>
    </row>
    <row r="28366" spans="23:24" x14ac:dyDescent="0.2">
      <c r="W28366" s="25"/>
      <c r="X28366" s="25"/>
    </row>
    <row r="28367" spans="23:24" x14ac:dyDescent="0.2">
      <c r="W28367" s="25"/>
      <c r="X28367" s="25"/>
    </row>
    <row r="28368" spans="23:24" x14ac:dyDescent="0.2">
      <c r="W28368" s="25"/>
      <c r="X28368" s="25"/>
    </row>
    <row r="28369" spans="23:24" x14ac:dyDescent="0.2">
      <c r="W28369" s="25"/>
      <c r="X28369" s="25"/>
    </row>
    <row r="28370" spans="23:24" x14ac:dyDescent="0.2">
      <c r="W28370" s="25"/>
      <c r="X28370" s="25"/>
    </row>
    <row r="28371" spans="23:24" x14ac:dyDescent="0.2">
      <c r="W28371" s="25"/>
      <c r="X28371" s="25"/>
    </row>
    <row r="28372" spans="23:24" x14ac:dyDescent="0.2">
      <c r="W28372" s="25"/>
      <c r="X28372" s="25"/>
    </row>
    <row r="28373" spans="23:24" x14ac:dyDescent="0.2">
      <c r="W28373" s="25"/>
      <c r="X28373" s="25"/>
    </row>
    <row r="28374" spans="23:24" x14ac:dyDescent="0.2">
      <c r="W28374" s="25"/>
      <c r="X28374" s="25"/>
    </row>
    <row r="28375" spans="23:24" x14ac:dyDescent="0.2">
      <c r="W28375" s="25"/>
      <c r="X28375" s="25"/>
    </row>
    <row r="28376" spans="23:24" x14ac:dyDescent="0.2">
      <c r="W28376" s="25"/>
      <c r="X28376" s="25"/>
    </row>
    <row r="28377" spans="23:24" x14ac:dyDescent="0.2">
      <c r="W28377" s="25"/>
      <c r="X28377" s="25"/>
    </row>
    <row r="28378" spans="23:24" x14ac:dyDescent="0.2">
      <c r="W28378" s="25"/>
      <c r="X28378" s="25"/>
    </row>
    <row r="28379" spans="23:24" x14ac:dyDescent="0.2">
      <c r="W28379" s="25"/>
      <c r="X28379" s="25"/>
    </row>
    <row r="28380" spans="23:24" x14ac:dyDescent="0.2">
      <c r="W28380" s="25"/>
      <c r="X28380" s="25"/>
    </row>
    <row r="28381" spans="23:24" x14ac:dyDescent="0.2">
      <c r="W28381" s="25"/>
      <c r="X28381" s="25"/>
    </row>
    <row r="28382" spans="23:24" x14ac:dyDescent="0.2">
      <c r="W28382" s="25"/>
      <c r="X28382" s="25"/>
    </row>
    <row r="28383" spans="23:24" x14ac:dyDescent="0.2">
      <c r="W28383" s="25"/>
      <c r="X28383" s="25"/>
    </row>
    <row r="28384" spans="23:24" x14ac:dyDescent="0.2">
      <c r="W28384" s="25"/>
      <c r="X28384" s="25"/>
    </row>
    <row r="28385" spans="23:24" x14ac:dyDescent="0.2">
      <c r="W28385" s="25"/>
      <c r="X28385" s="25"/>
    </row>
    <row r="28386" spans="23:24" x14ac:dyDescent="0.2">
      <c r="W28386" s="25"/>
      <c r="X28386" s="25"/>
    </row>
    <row r="28387" spans="23:24" x14ac:dyDescent="0.2">
      <c r="W28387" s="25"/>
      <c r="X28387" s="25"/>
    </row>
    <row r="28388" spans="23:24" x14ac:dyDescent="0.2">
      <c r="W28388" s="25"/>
      <c r="X28388" s="25"/>
    </row>
    <row r="28389" spans="23:24" x14ac:dyDescent="0.2">
      <c r="W28389" s="25"/>
      <c r="X28389" s="25"/>
    </row>
    <row r="28390" spans="23:24" x14ac:dyDescent="0.2">
      <c r="W28390" s="25"/>
      <c r="X28390" s="25"/>
    </row>
    <row r="28391" spans="23:24" x14ac:dyDescent="0.2">
      <c r="W28391" s="25"/>
      <c r="X28391" s="25"/>
    </row>
    <row r="28392" spans="23:24" x14ac:dyDescent="0.2">
      <c r="W28392" s="25"/>
      <c r="X28392" s="25"/>
    </row>
    <row r="28393" spans="23:24" x14ac:dyDescent="0.2">
      <c r="W28393" s="25"/>
      <c r="X28393" s="25"/>
    </row>
    <row r="28394" spans="23:24" x14ac:dyDescent="0.2">
      <c r="W28394" s="25"/>
      <c r="X28394" s="25"/>
    </row>
    <row r="28395" spans="23:24" x14ac:dyDescent="0.2">
      <c r="W28395" s="25"/>
      <c r="X28395" s="25"/>
    </row>
    <row r="28396" spans="23:24" x14ac:dyDescent="0.2">
      <c r="W28396" s="25"/>
      <c r="X28396" s="25"/>
    </row>
    <row r="28397" spans="23:24" x14ac:dyDescent="0.2">
      <c r="W28397" s="25"/>
      <c r="X28397" s="25"/>
    </row>
    <row r="28398" spans="23:24" x14ac:dyDescent="0.2">
      <c r="W28398" s="25"/>
      <c r="X28398" s="25"/>
    </row>
    <row r="28399" spans="23:24" x14ac:dyDescent="0.2">
      <c r="W28399" s="25"/>
      <c r="X28399" s="25"/>
    </row>
    <row r="28400" spans="23:24" x14ac:dyDescent="0.2">
      <c r="W28400" s="25"/>
      <c r="X28400" s="25"/>
    </row>
    <row r="28401" spans="23:24" x14ac:dyDescent="0.2">
      <c r="W28401" s="25"/>
      <c r="X28401" s="25"/>
    </row>
    <row r="28402" spans="23:24" x14ac:dyDescent="0.2">
      <c r="W28402" s="25"/>
      <c r="X28402" s="25"/>
    </row>
    <row r="28403" spans="23:24" x14ac:dyDescent="0.2">
      <c r="W28403" s="25"/>
      <c r="X28403" s="25"/>
    </row>
    <row r="28404" spans="23:24" x14ac:dyDescent="0.2">
      <c r="W28404" s="25"/>
      <c r="X28404" s="25"/>
    </row>
    <row r="28405" spans="23:24" x14ac:dyDescent="0.2">
      <c r="W28405" s="25"/>
      <c r="X28405" s="25"/>
    </row>
    <row r="28406" spans="23:24" x14ac:dyDescent="0.2">
      <c r="W28406" s="25"/>
      <c r="X28406" s="25"/>
    </row>
    <row r="28407" spans="23:24" x14ac:dyDescent="0.2">
      <c r="W28407" s="25"/>
      <c r="X28407" s="25"/>
    </row>
    <row r="28408" spans="23:24" x14ac:dyDescent="0.2">
      <c r="W28408" s="25"/>
      <c r="X28408" s="25"/>
    </row>
    <row r="28409" spans="23:24" x14ac:dyDescent="0.2">
      <c r="W28409" s="25"/>
      <c r="X28409" s="25"/>
    </row>
    <row r="28410" spans="23:24" x14ac:dyDescent="0.2">
      <c r="W28410" s="25"/>
      <c r="X28410" s="25"/>
    </row>
    <row r="28411" spans="23:24" x14ac:dyDescent="0.2">
      <c r="W28411" s="25"/>
      <c r="X28411" s="25"/>
    </row>
    <row r="28412" spans="23:24" x14ac:dyDescent="0.2">
      <c r="W28412" s="25"/>
      <c r="X28412" s="25"/>
    </row>
    <row r="28413" spans="23:24" x14ac:dyDescent="0.2">
      <c r="W28413" s="25"/>
      <c r="X28413" s="25"/>
    </row>
    <row r="28414" spans="23:24" x14ac:dyDescent="0.2">
      <c r="W28414" s="25"/>
      <c r="X28414" s="25"/>
    </row>
    <row r="28415" spans="23:24" x14ac:dyDescent="0.2">
      <c r="W28415" s="25"/>
      <c r="X28415" s="25"/>
    </row>
    <row r="28416" spans="23:24" x14ac:dyDescent="0.2">
      <c r="W28416" s="25"/>
      <c r="X28416" s="25"/>
    </row>
    <row r="28417" spans="23:24" x14ac:dyDescent="0.2">
      <c r="W28417" s="25"/>
      <c r="X28417" s="25"/>
    </row>
    <row r="28418" spans="23:24" x14ac:dyDescent="0.2">
      <c r="W28418" s="25"/>
      <c r="X28418" s="25"/>
    </row>
    <row r="28419" spans="23:24" x14ac:dyDescent="0.2">
      <c r="W28419" s="25"/>
      <c r="X28419" s="25"/>
    </row>
    <row r="28420" spans="23:24" x14ac:dyDescent="0.2">
      <c r="W28420" s="25"/>
      <c r="X28420" s="25"/>
    </row>
    <row r="28421" spans="23:24" x14ac:dyDescent="0.2">
      <c r="W28421" s="25"/>
      <c r="X28421" s="25"/>
    </row>
    <row r="28422" spans="23:24" x14ac:dyDescent="0.2">
      <c r="W28422" s="25"/>
      <c r="X28422" s="25"/>
    </row>
    <row r="28423" spans="23:24" x14ac:dyDescent="0.2">
      <c r="W28423" s="25"/>
      <c r="X28423" s="25"/>
    </row>
    <row r="28424" spans="23:24" x14ac:dyDescent="0.2">
      <c r="W28424" s="25"/>
      <c r="X28424" s="25"/>
    </row>
    <row r="28425" spans="23:24" x14ac:dyDescent="0.2">
      <c r="W28425" s="25"/>
      <c r="X28425" s="25"/>
    </row>
    <row r="28426" spans="23:24" x14ac:dyDescent="0.2">
      <c r="W28426" s="25"/>
      <c r="X28426" s="25"/>
    </row>
    <row r="28427" spans="23:24" x14ac:dyDescent="0.2">
      <c r="W28427" s="25"/>
      <c r="X28427" s="25"/>
    </row>
    <row r="28428" spans="23:24" x14ac:dyDescent="0.2">
      <c r="W28428" s="25"/>
      <c r="X28428" s="25"/>
    </row>
    <row r="28429" spans="23:24" x14ac:dyDescent="0.2">
      <c r="W28429" s="25"/>
      <c r="X28429" s="25"/>
    </row>
    <row r="28430" spans="23:24" x14ac:dyDescent="0.2">
      <c r="W28430" s="25"/>
      <c r="X28430" s="25"/>
    </row>
    <row r="28431" spans="23:24" x14ac:dyDescent="0.2">
      <c r="W28431" s="25"/>
      <c r="X28431" s="25"/>
    </row>
    <row r="28432" spans="23:24" x14ac:dyDescent="0.2">
      <c r="W28432" s="25"/>
      <c r="X28432" s="25"/>
    </row>
    <row r="28433" spans="23:24" x14ac:dyDescent="0.2">
      <c r="W28433" s="25"/>
      <c r="X28433" s="25"/>
    </row>
    <row r="28434" spans="23:24" x14ac:dyDescent="0.2">
      <c r="W28434" s="25"/>
      <c r="X28434" s="25"/>
    </row>
    <row r="28435" spans="23:24" x14ac:dyDescent="0.2">
      <c r="W28435" s="25"/>
      <c r="X28435" s="25"/>
    </row>
    <row r="28436" spans="23:24" x14ac:dyDescent="0.2">
      <c r="W28436" s="25"/>
      <c r="X28436" s="25"/>
    </row>
    <row r="28437" spans="23:24" x14ac:dyDescent="0.2">
      <c r="W28437" s="25"/>
      <c r="X28437" s="25"/>
    </row>
    <row r="28438" spans="23:24" x14ac:dyDescent="0.2">
      <c r="W28438" s="25"/>
      <c r="X28438" s="25"/>
    </row>
    <row r="28439" spans="23:24" x14ac:dyDescent="0.2">
      <c r="W28439" s="25"/>
      <c r="X28439" s="25"/>
    </row>
    <row r="28440" spans="23:24" x14ac:dyDescent="0.2">
      <c r="W28440" s="25"/>
      <c r="X28440" s="25"/>
    </row>
    <row r="28441" spans="23:24" x14ac:dyDescent="0.2">
      <c r="W28441" s="25"/>
      <c r="X28441" s="25"/>
    </row>
    <row r="28442" spans="23:24" x14ac:dyDescent="0.2">
      <c r="W28442" s="25"/>
      <c r="X28442" s="25"/>
    </row>
    <row r="28443" spans="23:24" x14ac:dyDescent="0.2">
      <c r="W28443" s="25"/>
      <c r="X28443" s="25"/>
    </row>
    <row r="28444" spans="23:24" x14ac:dyDescent="0.2">
      <c r="W28444" s="25"/>
      <c r="X28444" s="25"/>
    </row>
    <row r="28445" spans="23:24" x14ac:dyDescent="0.2">
      <c r="W28445" s="25"/>
      <c r="X28445" s="25"/>
    </row>
    <row r="28446" spans="23:24" x14ac:dyDescent="0.2">
      <c r="W28446" s="25"/>
      <c r="X28446" s="25"/>
    </row>
    <row r="28447" spans="23:24" x14ac:dyDescent="0.2">
      <c r="W28447" s="25"/>
      <c r="X28447" s="25"/>
    </row>
    <row r="28448" spans="23:24" x14ac:dyDescent="0.2">
      <c r="W28448" s="25"/>
      <c r="X28448" s="25"/>
    </row>
    <row r="28449" spans="23:24" x14ac:dyDescent="0.2">
      <c r="W28449" s="25"/>
      <c r="X28449" s="25"/>
    </row>
    <row r="28450" spans="23:24" x14ac:dyDescent="0.2">
      <c r="W28450" s="25"/>
      <c r="X28450" s="25"/>
    </row>
    <row r="28451" spans="23:24" x14ac:dyDescent="0.2">
      <c r="W28451" s="25"/>
      <c r="X28451" s="25"/>
    </row>
    <row r="28452" spans="23:24" x14ac:dyDescent="0.2">
      <c r="W28452" s="25"/>
      <c r="X28452" s="25"/>
    </row>
    <row r="28453" spans="23:24" x14ac:dyDescent="0.2">
      <c r="W28453" s="25"/>
      <c r="X28453" s="25"/>
    </row>
    <row r="28454" spans="23:24" x14ac:dyDescent="0.2">
      <c r="W28454" s="25"/>
      <c r="X28454" s="25"/>
    </row>
    <row r="28455" spans="23:24" x14ac:dyDescent="0.2">
      <c r="W28455" s="25"/>
      <c r="X28455" s="25"/>
    </row>
    <row r="28456" spans="23:24" x14ac:dyDescent="0.2">
      <c r="W28456" s="25"/>
      <c r="X28456" s="25"/>
    </row>
    <row r="28457" spans="23:24" x14ac:dyDescent="0.2">
      <c r="W28457" s="25"/>
      <c r="X28457" s="25"/>
    </row>
    <row r="28458" spans="23:24" x14ac:dyDescent="0.2">
      <c r="W28458" s="25"/>
      <c r="X28458" s="25"/>
    </row>
    <row r="28459" spans="23:24" x14ac:dyDescent="0.2">
      <c r="W28459" s="25"/>
      <c r="X28459" s="25"/>
    </row>
    <row r="28460" spans="23:24" x14ac:dyDescent="0.2">
      <c r="W28460" s="25"/>
      <c r="X28460" s="25"/>
    </row>
    <row r="28461" spans="23:24" x14ac:dyDescent="0.2">
      <c r="W28461" s="25"/>
      <c r="X28461" s="25"/>
    </row>
    <row r="28462" spans="23:24" x14ac:dyDescent="0.2">
      <c r="W28462" s="25"/>
      <c r="X28462" s="25"/>
    </row>
    <row r="28463" spans="23:24" x14ac:dyDescent="0.2">
      <c r="W28463" s="25"/>
      <c r="X28463" s="25"/>
    </row>
    <row r="28464" spans="23:24" x14ac:dyDescent="0.2">
      <c r="W28464" s="25"/>
      <c r="X28464" s="25"/>
    </row>
    <row r="28465" spans="23:24" x14ac:dyDescent="0.2">
      <c r="W28465" s="25"/>
      <c r="X28465" s="25"/>
    </row>
    <row r="28466" spans="23:24" x14ac:dyDescent="0.2">
      <c r="W28466" s="25"/>
      <c r="X28466" s="25"/>
    </row>
    <row r="28467" spans="23:24" x14ac:dyDescent="0.2">
      <c r="W28467" s="25"/>
      <c r="X28467" s="25"/>
    </row>
    <row r="28468" spans="23:24" x14ac:dyDescent="0.2">
      <c r="W28468" s="25"/>
      <c r="X28468" s="25"/>
    </row>
    <row r="28469" spans="23:24" x14ac:dyDescent="0.2">
      <c r="W28469" s="25"/>
      <c r="X28469" s="25"/>
    </row>
    <row r="28470" spans="23:24" x14ac:dyDescent="0.2">
      <c r="W28470" s="25"/>
      <c r="X28470" s="25"/>
    </row>
    <row r="28471" spans="23:24" x14ac:dyDescent="0.2">
      <c r="W28471" s="25"/>
      <c r="X28471" s="25"/>
    </row>
    <row r="28472" spans="23:24" x14ac:dyDescent="0.2">
      <c r="W28472" s="25"/>
      <c r="X28472" s="25"/>
    </row>
    <row r="28473" spans="23:24" x14ac:dyDescent="0.2">
      <c r="W28473" s="25"/>
      <c r="X28473" s="25"/>
    </row>
    <row r="28474" spans="23:24" x14ac:dyDescent="0.2">
      <c r="W28474" s="25"/>
      <c r="X28474" s="25"/>
    </row>
    <row r="28475" spans="23:24" x14ac:dyDescent="0.2">
      <c r="W28475" s="25"/>
      <c r="X28475" s="25"/>
    </row>
    <row r="28476" spans="23:24" x14ac:dyDescent="0.2">
      <c r="W28476" s="25"/>
      <c r="X28476" s="25"/>
    </row>
    <row r="28477" spans="23:24" x14ac:dyDescent="0.2">
      <c r="W28477" s="25"/>
      <c r="X28477" s="25"/>
    </row>
    <row r="28478" spans="23:24" x14ac:dyDescent="0.2">
      <c r="W28478" s="25"/>
      <c r="X28478" s="25"/>
    </row>
    <row r="28479" spans="23:24" x14ac:dyDescent="0.2">
      <c r="W28479" s="25"/>
      <c r="X28479" s="25"/>
    </row>
    <row r="28480" spans="23:24" x14ac:dyDescent="0.2">
      <c r="W28480" s="25"/>
      <c r="X28480" s="25"/>
    </row>
    <row r="28481" spans="23:24" x14ac:dyDescent="0.2">
      <c r="W28481" s="25"/>
      <c r="X28481" s="25"/>
    </row>
    <row r="28482" spans="23:24" x14ac:dyDescent="0.2">
      <c r="W28482" s="25"/>
      <c r="X28482" s="25"/>
    </row>
    <row r="28483" spans="23:24" x14ac:dyDescent="0.2">
      <c r="W28483" s="25"/>
      <c r="X28483" s="25"/>
    </row>
    <row r="28484" spans="23:24" x14ac:dyDescent="0.2">
      <c r="W28484" s="25"/>
      <c r="X28484" s="25"/>
    </row>
    <row r="28485" spans="23:24" x14ac:dyDescent="0.2">
      <c r="W28485" s="25"/>
      <c r="X28485" s="25"/>
    </row>
    <row r="28486" spans="23:24" x14ac:dyDescent="0.2">
      <c r="W28486" s="25"/>
      <c r="X28486" s="25"/>
    </row>
    <row r="28487" spans="23:24" x14ac:dyDescent="0.2">
      <c r="W28487" s="25"/>
      <c r="X28487" s="25"/>
    </row>
    <row r="28488" spans="23:24" x14ac:dyDescent="0.2">
      <c r="W28488" s="25"/>
      <c r="X28488" s="25"/>
    </row>
    <row r="28489" spans="23:24" x14ac:dyDescent="0.2">
      <c r="W28489" s="25"/>
      <c r="X28489" s="25"/>
    </row>
    <row r="28490" spans="23:24" x14ac:dyDescent="0.2">
      <c r="W28490" s="25"/>
      <c r="X28490" s="25"/>
    </row>
    <row r="28491" spans="23:24" x14ac:dyDescent="0.2">
      <c r="W28491" s="25"/>
      <c r="X28491" s="25"/>
    </row>
    <row r="28492" spans="23:24" x14ac:dyDescent="0.2">
      <c r="W28492" s="25"/>
      <c r="X28492" s="25"/>
    </row>
    <row r="28493" spans="23:24" x14ac:dyDescent="0.2">
      <c r="W28493" s="25"/>
      <c r="X28493" s="25"/>
    </row>
    <row r="28494" spans="23:24" x14ac:dyDescent="0.2">
      <c r="W28494" s="25"/>
      <c r="X28494" s="25"/>
    </row>
    <row r="28495" spans="23:24" x14ac:dyDescent="0.2">
      <c r="W28495" s="25"/>
      <c r="X28495" s="25"/>
    </row>
    <row r="28496" spans="23:24" x14ac:dyDescent="0.2">
      <c r="W28496" s="25"/>
      <c r="X28496" s="25"/>
    </row>
    <row r="28497" spans="23:24" x14ac:dyDescent="0.2">
      <c r="W28497" s="25"/>
      <c r="X28497" s="25"/>
    </row>
    <row r="28498" spans="23:24" x14ac:dyDescent="0.2">
      <c r="W28498" s="25"/>
      <c r="X28498" s="25"/>
    </row>
    <row r="28499" spans="23:24" x14ac:dyDescent="0.2">
      <c r="W28499" s="25"/>
      <c r="X28499" s="25"/>
    </row>
    <row r="28500" spans="23:24" x14ac:dyDescent="0.2">
      <c r="W28500" s="25"/>
      <c r="X28500" s="25"/>
    </row>
    <row r="28501" spans="23:24" x14ac:dyDescent="0.2">
      <c r="W28501" s="25"/>
      <c r="X28501" s="25"/>
    </row>
    <row r="28502" spans="23:24" x14ac:dyDescent="0.2">
      <c r="W28502" s="25"/>
      <c r="X28502" s="25"/>
    </row>
    <row r="28503" spans="23:24" x14ac:dyDescent="0.2">
      <c r="W28503" s="25"/>
      <c r="X28503" s="25"/>
    </row>
    <row r="28504" spans="23:24" x14ac:dyDescent="0.2">
      <c r="W28504" s="25"/>
      <c r="X28504" s="25"/>
    </row>
    <row r="28505" spans="23:24" x14ac:dyDescent="0.2">
      <c r="W28505" s="25"/>
      <c r="X28505" s="25"/>
    </row>
    <row r="28506" spans="23:24" x14ac:dyDescent="0.2">
      <c r="W28506" s="25"/>
      <c r="X28506" s="25"/>
    </row>
    <row r="28507" spans="23:24" x14ac:dyDescent="0.2">
      <c r="W28507" s="25"/>
      <c r="X28507" s="25"/>
    </row>
    <row r="28508" spans="23:24" x14ac:dyDescent="0.2">
      <c r="W28508" s="25"/>
      <c r="X28508" s="25"/>
    </row>
    <row r="28509" spans="23:24" x14ac:dyDescent="0.2">
      <c r="W28509" s="25"/>
      <c r="X28509" s="25"/>
    </row>
    <row r="28510" spans="23:24" x14ac:dyDescent="0.2">
      <c r="W28510" s="25"/>
      <c r="X28510" s="25"/>
    </row>
    <row r="28511" spans="23:24" x14ac:dyDescent="0.2">
      <c r="W28511" s="25"/>
      <c r="X28511" s="25"/>
    </row>
    <row r="28512" spans="23:24" x14ac:dyDescent="0.2">
      <c r="W28512" s="25"/>
      <c r="X28512" s="25"/>
    </row>
    <row r="28513" spans="23:24" x14ac:dyDescent="0.2">
      <c r="W28513" s="25"/>
      <c r="X28513" s="25"/>
    </row>
    <row r="28514" spans="23:24" x14ac:dyDescent="0.2">
      <c r="W28514" s="25"/>
      <c r="X28514" s="25"/>
    </row>
    <row r="28515" spans="23:24" x14ac:dyDescent="0.2">
      <c r="W28515" s="25"/>
      <c r="X28515" s="25"/>
    </row>
    <row r="28516" spans="23:24" x14ac:dyDescent="0.2">
      <c r="W28516" s="25"/>
      <c r="X28516" s="25"/>
    </row>
    <row r="28517" spans="23:24" x14ac:dyDescent="0.2">
      <c r="W28517" s="25"/>
      <c r="X28517" s="25"/>
    </row>
    <row r="28518" spans="23:24" x14ac:dyDescent="0.2">
      <c r="W28518" s="25"/>
      <c r="X28518" s="25"/>
    </row>
    <row r="28519" spans="23:24" x14ac:dyDescent="0.2">
      <c r="W28519" s="25"/>
      <c r="X28519" s="25"/>
    </row>
    <row r="28520" spans="23:24" x14ac:dyDescent="0.2">
      <c r="W28520" s="25"/>
      <c r="X28520" s="25"/>
    </row>
    <row r="28521" spans="23:24" x14ac:dyDescent="0.2">
      <c r="W28521" s="25"/>
      <c r="X28521" s="25"/>
    </row>
    <row r="28522" spans="23:24" x14ac:dyDescent="0.2">
      <c r="W28522" s="25"/>
      <c r="X28522" s="25"/>
    </row>
    <row r="28523" spans="23:24" x14ac:dyDescent="0.2">
      <c r="W28523" s="25"/>
      <c r="X28523" s="25"/>
    </row>
    <row r="28524" spans="23:24" x14ac:dyDescent="0.2">
      <c r="W28524" s="25"/>
      <c r="X28524" s="25"/>
    </row>
    <row r="28525" spans="23:24" x14ac:dyDescent="0.2">
      <c r="W28525" s="25"/>
      <c r="X28525" s="25"/>
    </row>
    <row r="28526" spans="23:24" x14ac:dyDescent="0.2">
      <c r="W28526" s="25"/>
      <c r="X28526" s="25"/>
    </row>
    <row r="28527" spans="23:24" x14ac:dyDescent="0.2">
      <c r="W28527" s="25"/>
      <c r="X28527" s="25"/>
    </row>
    <row r="28528" spans="23:24" x14ac:dyDescent="0.2">
      <c r="W28528" s="25"/>
      <c r="X28528" s="25"/>
    </row>
    <row r="28529" spans="23:24" x14ac:dyDescent="0.2">
      <c r="W28529" s="25"/>
      <c r="X28529" s="25"/>
    </row>
    <row r="28530" spans="23:24" x14ac:dyDescent="0.2">
      <c r="W28530" s="25"/>
      <c r="X28530" s="25"/>
    </row>
    <row r="28531" spans="23:24" x14ac:dyDescent="0.2">
      <c r="W28531" s="25"/>
      <c r="X28531" s="25"/>
    </row>
    <row r="28532" spans="23:24" x14ac:dyDescent="0.2">
      <c r="W28532" s="25"/>
      <c r="X28532" s="25"/>
    </row>
    <row r="28533" spans="23:24" x14ac:dyDescent="0.2">
      <c r="W28533" s="25"/>
      <c r="X28533" s="25"/>
    </row>
    <row r="28534" spans="23:24" x14ac:dyDescent="0.2">
      <c r="W28534" s="25"/>
      <c r="X28534" s="25"/>
    </row>
    <row r="28535" spans="23:24" x14ac:dyDescent="0.2">
      <c r="W28535" s="25"/>
      <c r="X28535" s="25"/>
    </row>
    <row r="28536" spans="23:24" x14ac:dyDescent="0.2">
      <c r="W28536" s="25"/>
      <c r="X28536" s="25"/>
    </row>
    <row r="28537" spans="23:24" x14ac:dyDescent="0.2">
      <c r="W28537" s="25"/>
      <c r="X28537" s="25"/>
    </row>
    <row r="28538" spans="23:24" x14ac:dyDescent="0.2">
      <c r="W28538" s="25"/>
      <c r="X28538" s="25"/>
    </row>
    <row r="28539" spans="23:24" x14ac:dyDescent="0.2">
      <c r="W28539" s="25"/>
      <c r="X28539" s="25"/>
    </row>
    <row r="28540" spans="23:24" x14ac:dyDescent="0.2">
      <c r="W28540" s="25"/>
      <c r="X28540" s="25"/>
    </row>
    <row r="28541" spans="23:24" x14ac:dyDescent="0.2">
      <c r="W28541" s="25"/>
      <c r="X28541" s="25"/>
    </row>
    <row r="28542" spans="23:24" x14ac:dyDescent="0.2">
      <c r="W28542" s="25"/>
      <c r="X28542" s="25"/>
    </row>
    <row r="28543" spans="23:24" x14ac:dyDescent="0.2">
      <c r="W28543" s="25"/>
      <c r="X28543" s="25"/>
    </row>
    <row r="28544" spans="23:24" x14ac:dyDescent="0.2">
      <c r="W28544" s="25"/>
      <c r="X28544" s="25"/>
    </row>
    <row r="28545" spans="23:24" x14ac:dyDescent="0.2">
      <c r="W28545" s="25"/>
      <c r="X28545" s="25"/>
    </row>
    <row r="28546" spans="23:24" x14ac:dyDescent="0.2">
      <c r="W28546" s="25"/>
      <c r="X28546" s="25"/>
    </row>
    <row r="28547" spans="23:24" x14ac:dyDescent="0.2">
      <c r="W28547" s="25"/>
      <c r="X28547" s="25"/>
    </row>
    <row r="28548" spans="23:24" x14ac:dyDescent="0.2">
      <c r="W28548" s="25"/>
      <c r="X28548" s="25"/>
    </row>
    <row r="28549" spans="23:24" x14ac:dyDescent="0.2">
      <c r="W28549" s="25"/>
      <c r="X28549" s="25"/>
    </row>
    <row r="28550" spans="23:24" x14ac:dyDescent="0.2">
      <c r="W28550" s="25"/>
      <c r="X28550" s="25"/>
    </row>
    <row r="28551" spans="23:24" x14ac:dyDescent="0.2">
      <c r="W28551" s="25"/>
      <c r="X28551" s="25"/>
    </row>
    <row r="28552" spans="23:24" x14ac:dyDescent="0.2">
      <c r="W28552" s="25"/>
      <c r="X28552" s="25"/>
    </row>
    <row r="28553" spans="23:24" x14ac:dyDescent="0.2">
      <c r="W28553" s="25"/>
      <c r="X28553" s="25"/>
    </row>
    <row r="28554" spans="23:24" x14ac:dyDescent="0.2">
      <c r="W28554" s="25"/>
      <c r="X28554" s="25"/>
    </row>
    <row r="28555" spans="23:24" x14ac:dyDescent="0.2">
      <c r="W28555" s="25"/>
      <c r="X28555" s="25"/>
    </row>
    <row r="28556" spans="23:24" x14ac:dyDescent="0.2">
      <c r="W28556" s="25"/>
      <c r="X28556" s="25"/>
    </row>
    <row r="28557" spans="23:24" x14ac:dyDescent="0.2">
      <c r="W28557" s="25"/>
      <c r="X28557" s="25"/>
    </row>
    <row r="28558" spans="23:24" x14ac:dyDescent="0.2">
      <c r="W28558" s="25"/>
      <c r="X28558" s="25"/>
    </row>
    <row r="28559" spans="23:24" x14ac:dyDescent="0.2">
      <c r="W28559" s="25"/>
      <c r="X28559" s="25"/>
    </row>
    <row r="28560" spans="23:24" x14ac:dyDescent="0.2">
      <c r="W28560" s="25"/>
      <c r="X28560" s="25"/>
    </row>
    <row r="28561" spans="23:24" x14ac:dyDescent="0.2">
      <c r="W28561" s="25"/>
      <c r="X28561" s="25"/>
    </row>
    <row r="28562" spans="23:24" x14ac:dyDescent="0.2">
      <c r="W28562" s="25"/>
      <c r="X28562" s="25"/>
    </row>
    <row r="28563" spans="23:24" x14ac:dyDescent="0.2">
      <c r="W28563" s="25"/>
      <c r="X28563" s="25"/>
    </row>
    <row r="28564" spans="23:24" x14ac:dyDescent="0.2">
      <c r="W28564" s="25"/>
      <c r="X28564" s="25"/>
    </row>
    <row r="28565" spans="23:24" x14ac:dyDescent="0.2">
      <c r="W28565" s="25"/>
      <c r="X28565" s="25"/>
    </row>
    <row r="28566" spans="23:24" x14ac:dyDescent="0.2">
      <c r="W28566" s="25"/>
      <c r="X28566" s="25"/>
    </row>
    <row r="28567" spans="23:24" x14ac:dyDescent="0.2">
      <c r="W28567" s="25"/>
      <c r="X28567" s="25"/>
    </row>
    <row r="28568" spans="23:24" x14ac:dyDescent="0.2">
      <c r="W28568" s="25"/>
      <c r="X28568" s="25"/>
    </row>
    <row r="28569" spans="23:24" x14ac:dyDescent="0.2">
      <c r="W28569" s="25"/>
      <c r="X28569" s="25"/>
    </row>
    <row r="28570" spans="23:24" x14ac:dyDescent="0.2">
      <c r="W28570" s="25"/>
      <c r="X28570" s="25"/>
    </row>
    <row r="28571" spans="23:24" x14ac:dyDescent="0.2">
      <c r="W28571" s="25"/>
      <c r="X28571" s="25"/>
    </row>
    <row r="28572" spans="23:24" x14ac:dyDescent="0.2">
      <c r="W28572" s="25"/>
      <c r="X28572" s="25"/>
    </row>
    <row r="28573" spans="23:24" x14ac:dyDescent="0.2">
      <c r="W28573" s="25"/>
      <c r="X28573" s="25"/>
    </row>
    <row r="28574" spans="23:24" x14ac:dyDescent="0.2">
      <c r="W28574" s="25"/>
      <c r="X28574" s="25"/>
    </row>
    <row r="28575" spans="23:24" x14ac:dyDescent="0.2">
      <c r="W28575" s="25"/>
      <c r="X28575" s="25"/>
    </row>
    <row r="28576" spans="23:24" x14ac:dyDescent="0.2">
      <c r="W28576" s="25"/>
      <c r="X28576" s="25"/>
    </row>
    <row r="28577" spans="23:24" x14ac:dyDescent="0.2">
      <c r="W28577" s="25"/>
      <c r="X28577" s="25"/>
    </row>
    <row r="28578" spans="23:24" x14ac:dyDescent="0.2">
      <c r="W28578" s="25"/>
      <c r="X28578" s="25"/>
    </row>
    <row r="28579" spans="23:24" x14ac:dyDescent="0.2">
      <c r="W28579" s="25"/>
      <c r="X28579" s="25"/>
    </row>
    <row r="28580" spans="23:24" x14ac:dyDescent="0.2">
      <c r="W28580" s="25"/>
      <c r="X28580" s="25"/>
    </row>
    <row r="28581" spans="23:24" x14ac:dyDescent="0.2">
      <c r="W28581" s="25"/>
      <c r="X28581" s="25"/>
    </row>
    <row r="28582" spans="23:24" x14ac:dyDescent="0.2">
      <c r="W28582" s="25"/>
      <c r="X28582" s="25"/>
    </row>
    <row r="28583" spans="23:24" x14ac:dyDescent="0.2">
      <c r="W28583" s="25"/>
      <c r="X28583" s="25"/>
    </row>
    <row r="28584" spans="23:24" x14ac:dyDescent="0.2">
      <c r="W28584" s="25"/>
      <c r="X28584" s="25"/>
    </row>
    <row r="28585" spans="23:24" x14ac:dyDescent="0.2">
      <c r="W28585" s="25"/>
      <c r="X28585" s="25"/>
    </row>
    <row r="28586" spans="23:24" x14ac:dyDescent="0.2">
      <c r="W28586" s="25"/>
      <c r="X28586" s="25"/>
    </row>
    <row r="28587" spans="23:24" x14ac:dyDescent="0.2">
      <c r="W28587" s="25"/>
      <c r="X28587" s="25"/>
    </row>
    <row r="28588" spans="23:24" x14ac:dyDescent="0.2">
      <c r="W28588" s="25"/>
      <c r="X28588" s="25"/>
    </row>
    <row r="28589" spans="23:24" x14ac:dyDescent="0.2">
      <c r="W28589" s="25"/>
      <c r="X28589" s="25"/>
    </row>
    <row r="28590" spans="23:24" x14ac:dyDescent="0.2">
      <c r="W28590" s="25"/>
      <c r="X28590" s="25"/>
    </row>
    <row r="28591" spans="23:24" x14ac:dyDescent="0.2">
      <c r="W28591" s="25"/>
      <c r="X28591" s="25"/>
    </row>
    <row r="28592" spans="23:24" x14ac:dyDescent="0.2">
      <c r="W28592" s="25"/>
      <c r="X28592" s="25"/>
    </row>
    <row r="28593" spans="23:24" x14ac:dyDescent="0.2">
      <c r="W28593" s="25"/>
      <c r="X28593" s="25"/>
    </row>
    <row r="28594" spans="23:24" x14ac:dyDescent="0.2">
      <c r="W28594" s="25"/>
      <c r="X28594" s="25"/>
    </row>
    <row r="28595" spans="23:24" x14ac:dyDescent="0.2">
      <c r="W28595" s="25"/>
      <c r="X28595" s="25"/>
    </row>
    <row r="28596" spans="23:24" x14ac:dyDescent="0.2">
      <c r="W28596" s="25"/>
      <c r="X28596" s="25"/>
    </row>
    <row r="28597" spans="23:24" x14ac:dyDescent="0.2">
      <c r="W28597" s="25"/>
      <c r="X28597" s="25"/>
    </row>
    <row r="28598" spans="23:24" x14ac:dyDescent="0.2">
      <c r="W28598" s="25"/>
      <c r="X28598" s="25"/>
    </row>
    <row r="28599" spans="23:24" x14ac:dyDescent="0.2">
      <c r="W28599" s="25"/>
      <c r="X28599" s="25"/>
    </row>
    <row r="28600" spans="23:24" x14ac:dyDescent="0.2">
      <c r="W28600" s="25"/>
      <c r="X28600" s="25"/>
    </row>
    <row r="28601" spans="23:24" x14ac:dyDescent="0.2">
      <c r="W28601" s="25"/>
      <c r="X28601" s="25"/>
    </row>
    <row r="28602" spans="23:24" x14ac:dyDescent="0.2">
      <c r="W28602" s="25"/>
      <c r="X28602" s="25"/>
    </row>
    <row r="28603" spans="23:24" x14ac:dyDescent="0.2">
      <c r="W28603" s="25"/>
      <c r="X28603" s="25"/>
    </row>
    <row r="28604" spans="23:24" x14ac:dyDescent="0.2">
      <c r="W28604" s="25"/>
      <c r="X28604" s="25"/>
    </row>
    <row r="28605" spans="23:24" x14ac:dyDescent="0.2">
      <c r="W28605" s="25"/>
      <c r="X28605" s="25"/>
    </row>
    <row r="28606" spans="23:24" x14ac:dyDescent="0.2">
      <c r="W28606" s="25"/>
      <c r="X28606" s="25"/>
    </row>
    <row r="28607" spans="23:24" x14ac:dyDescent="0.2">
      <c r="W28607" s="25"/>
      <c r="X28607" s="25"/>
    </row>
    <row r="28608" spans="23:24" x14ac:dyDescent="0.2">
      <c r="W28608" s="25"/>
      <c r="X28608" s="25"/>
    </row>
    <row r="28609" spans="23:24" x14ac:dyDescent="0.2">
      <c r="W28609" s="25"/>
      <c r="X28609" s="25"/>
    </row>
    <row r="28610" spans="23:24" x14ac:dyDescent="0.2">
      <c r="W28610" s="25"/>
      <c r="X28610" s="25"/>
    </row>
    <row r="28611" spans="23:24" x14ac:dyDescent="0.2">
      <c r="W28611" s="25"/>
      <c r="X28611" s="25"/>
    </row>
    <row r="28612" spans="23:24" x14ac:dyDescent="0.2">
      <c r="W28612" s="25"/>
      <c r="X28612" s="25"/>
    </row>
    <row r="28613" spans="23:24" x14ac:dyDescent="0.2">
      <c r="W28613" s="25"/>
      <c r="X28613" s="25"/>
    </row>
    <row r="28614" spans="23:24" x14ac:dyDescent="0.2">
      <c r="W28614" s="25"/>
      <c r="X28614" s="25"/>
    </row>
    <row r="28615" spans="23:24" x14ac:dyDescent="0.2">
      <c r="W28615" s="25"/>
      <c r="X28615" s="25"/>
    </row>
    <row r="28616" spans="23:24" x14ac:dyDescent="0.2">
      <c r="W28616" s="25"/>
      <c r="X28616" s="25"/>
    </row>
    <row r="28617" spans="23:24" x14ac:dyDescent="0.2">
      <c r="W28617" s="25"/>
      <c r="X28617" s="25"/>
    </row>
    <row r="28618" spans="23:24" x14ac:dyDescent="0.2">
      <c r="W28618" s="25"/>
      <c r="X28618" s="25"/>
    </row>
    <row r="28619" spans="23:24" x14ac:dyDescent="0.2">
      <c r="W28619" s="25"/>
      <c r="X28619" s="25"/>
    </row>
    <row r="28620" spans="23:24" x14ac:dyDescent="0.2">
      <c r="W28620" s="25"/>
      <c r="X28620" s="25"/>
    </row>
    <row r="28621" spans="23:24" x14ac:dyDescent="0.2">
      <c r="W28621" s="25"/>
      <c r="X28621" s="25"/>
    </row>
    <row r="28622" spans="23:24" x14ac:dyDescent="0.2">
      <c r="W28622" s="25"/>
      <c r="X28622" s="25"/>
    </row>
    <row r="28623" spans="23:24" x14ac:dyDescent="0.2">
      <c r="W28623" s="25"/>
      <c r="X28623" s="25"/>
    </row>
    <row r="28624" spans="23:24" x14ac:dyDescent="0.2">
      <c r="W28624" s="25"/>
      <c r="X28624" s="25"/>
    </row>
    <row r="28625" spans="23:24" x14ac:dyDescent="0.2">
      <c r="W28625" s="25"/>
      <c r="X28625" s="25"/>
    </row>
    <row r="28626" spans="23:24" x14ac:dyDescent="0.2">
      <c r="W28626" s="25"/>
      <c r="X28626" s="25"/>
    </row>
    <row r="28627" spans="23:24" x14ac:dyDescent="0.2">
      <c r="W28627" s="25"/>
      <c r="X28627" s="25"/>
    </row>
    <row r="28628" spans="23:24" x14ac:dyDescent="0.2">
      <c r="W28628" s="25"/>
      <c r="X28628" s="25"/>
    </row>
    <row r="28629" spans="23:24" x14ac:dyDescent="0.2">
      <c r="W28629" s="25"/>
      <c r="X28629" s="25"/>
    </row>
    <row r="28630" spans="23:24" x14ac:dyDescent="0.2">
      <c r="W28630" s="25"/>
      <c r="X28630" s="25"/>
    </row>
    <row r="28631" spans="23:24" x14ac:dyDescent="0.2">
      <c r="W28631" s="25"/>
      <c r="X28631" s="25"/>
    </row>
    <row r="28632" spans="23:24" x14ac:dyDescent="0.2">
      <c r="W28632" s="25"/>
      <c r="X28632" s="25"/>
    </row>
    <row r="28633" spans="23:24" x14ac:dyDescent="0.2">
      <c r="W28633" s="25"/>
      <c r="X28633" s="25"/>
    </row>
    <row r="28634" spans="23:24" x14ac:dyDescent="0.2">
      <c r="W28634" s="25"/>
      <c r="X28634" s="25"/>
    </row>
    <row r="28635" spans="23:24" x14ac:dyDescent="0.2">
      <c r="W28635" s="25"/>
      <c r="X28635" s="25"/>
    </row>
    <row r="28636" spans="23:24" x14ac:dyDescent="0.2">
      <c r="W28636" s="25"/>
      <c r="X28636" s="25"/>
    </row>
    <row r="28637" spans="23:24" x14ac:dyDescent="0.2">
      <c r="W28637" s="25"/>
      <c r="X28637" s="25"/>
    </row>
    <row r="28638" spans="23:24" x14ac:dyDescent="0.2">
      <c r="W28638" s="25"/>
      <c r="X28638" s="25"/>
    </row>
    <row r="28639" spans="23:24" x14ac:dyDescent="0.2">
      <c r="W28639" s="25"/>
      <c r="X28639" s="25"/>
    </row>
    <row r="28640" spans="23:24" x14ac:dyDescent="0.2">
      <c r="W28640" s="25"/>
      <c r="X28640" s="25"/>
    </row>
    <row r="28641" spans="23:24" x14ac:dyDescent="0.2">
      <c r="W28641" s="25"/>
      <c r="X28641" s="25"/>
    </row>
    <row r="28642" spans="23:24" x14ac:dyDescent="0.2">
      <c r="W28642" s="25"/>
      <c r="X28642" s="25"/>
    </row>
    <row r="28643" spans="23:24" x14ac:dyDescent="0.2">
      <c r="W28643" s="25"/>
      <c r="X28643" s="25"/>
    </row>
    <row r="28644" spans="23:24" x14ac:dyDescent="0.2">
      <c r="W28644" s="25"/>
      <c r="X28644" s="25"/>
    </row>
    <row r="28645" spans="23:24" x14ac:dyDescent="0.2">
      <c r="W28645" s="25"/>
      <c r="X28645" s="25"/>
    </row>
    <row r="28646" spans="23:24" x14ac:dyDescent="0.2">
      <c r="W28646" s="25"/>
      <c r="X28646" s="25"/>
    </row>
    <row r="28647" spans="23:24" x14ac:dyDescent="0.2">
      <c r="W28647" s="25"/>
      <c r="X28647" s="25"/>
    </row>
    <row r="28648" spans="23:24" x14ac:dyDescent="0.2">
      <c r="W28648" s="25"/>
      <c r="X28648" s="25"/>
    </row>
    <row r="28649" spans="23:24" x14ac:dyDescent="0.2">
      <c r="W28649" s="25"/>
      <c r="X28649" s="25"/>
    </row>
    <row r="28650" spans="23:24" x14ac:dyDescent="0.2">
      <c r="W28650" s="25"/>
      <c r="X28650" s="25"/>
    </row>
    <row r="28651" spans="23:24" x14ac:dyDescent="0.2">
      <c r="W28651" s="25"/>
      <c r="X28651" s="25"/>
    </row>
    <row r="28652" spans="23:24" x14ac:dyDescent="0.2">
      <c r="W28652" s="25"/>
      <c r="X28652" s="25"/>
    </row>
    <row r="28653" spans="23:24" x14ac:dyDescent="0.2">
      <c r="W28653" s="25"/>
      <c r="X28653" s="25"/>
    </row>
    <row r="28654" spans="23:24" x14ac:dyDescent="0.2">
      <c r="W28654" s="25"/>
      <c r="X28654" s="25"/>
    </row>
    <row r="28655" spans="23:24" x14ac:dyDescent="0.2">
      <c r="W28655" s="25"/>
      <c r="X28655" s="25"/>
    </row>
    <row r="28656" spans="23:24" x14ac:dyDescent="0.2">
      <c r="W28656" s="25"/>
      <c r="X28656" s="25"/>
    </row>
    <row r="28657" spans="23:24" x14ac:dyDescent="0.2">
      <c r="W28657" s="25"/>
      <c r="X28657" s="25"/>
    </row>
    <row r="28658" spans="23:24" x14ac:dyDescent="0.2">
      <c r="W28658" s="25"/>
      <c r="X28658" s="25"/>
    </row>
    <row r="28659" spans="23:24" x14ac:dyDescent="0.2">
      <c r="W28659" s="25"/>
      <c r="X28659" s="25"/>
    </row>
    <row r="28660" spans="23:24" x14ac:dyDescent="0.2">
      <c r="W28660" s="25"/>
      <c r="X28660" s="25"/>
    </row>
    <row r="28661" spans="23:24" x14ac:dyDescent="0.2">
      <c r="W28661" s="25"/>
      <c r="X28661" s="25"/>
    </row>
    <row r="28662" spans="23:24" x14ac:dyDescent="0.2">
      <c r="W28662" s="25"/>
      <c r="X28662" s="25"/>
    </row>
    <row r="28663" spans="23:24" x14ac:dyDescent="0.2">
      <c r="W28663" s="25"/>
      <c r="X28663" s="25"/>
    </row>
    <row r="28664" spans="23:24" x14ac:dyDescent="0.2">
      <c r="W28664" s="25"/>
      <c r="X28664" s="25"/>
    </row>
    <row r="28665" spans="23:24" x14ac:dyDescent="0.2">
      <c r="W28665" s="25"/>
      <c r="X28665" s="25"/>
    </row>
    <row r="28666" spans="23:24" x14ac:dyDescent="0.2">
      <c r="W28666" s="25"/>
      <c r="X28666" s="25"/>
    </row>
    <row r="28667" spans="23:24" x14ac:dyDescent="0.2">
      <c r="W28667" s="25"/>
      <c r="X28667" s="25"/>
    </row>
    <row r="28668" spans="23:24" x14ac:dyDescent="0.2">
      <c r="W28668" s="25"/>
      <c r="X28668" s="25"/>
    </row>
    <row r="28669" spans="23:24" x14ac:dyDescent="0.2">
      <c r="W28669" s="25"/>
      <c r="X28669" s="25"/>
    </row>
    <row r="28670" spans="23:24" x14ac:dyDescent="0.2">
      <c r="W28670" s="25"/>
      <c r="X28670" s="25"/>
    </row>
    <row r="28671" spans="23:24" x14ac:dyDescent="0.2">
      <c r="W28671" s="25"/>
      <c r="X28671" s="25"/>
    </row>
    <row r="28672" spans="23:24" x14ac:dyDescent="0.2">
      <c r="W28672" s="25"/>
      <c r="X28672" s="25"/>
    </row>
    <row r="28673" spans="23:24" x14ac:dyDescent="0.2">
      <c r="W28673" s="25"/>
      <c r="X28673" s="25"/>
    </row>
    <row r="28674" spans="23:24" x14ac:dyDescent="0.2">
      <c r="W28674" s="25"/>
      <c r="X28674" s="25"/>
    </row>
    <row r="28675" spans="23:24" x14ac:dyDescent="0.2">
      <c r="W28675" s="25"/>
      <c r="X28675" s="25"/>
    </row>
    <row r="28676" spans="23:24" x14ac:dyDescent="0.2">
      <c r="W28676" s="25"/>
      <c r="X28676" s="25"/>
    </row>
    <row r="28677" spans="23:24" x14ac:dyDescent="0.2">
      <c r="W28677" s="25"/>
      <c r="X28677" s="25"/>
    </row>
    <row r="28678" spans="23:24" x14ac:dyDescent="0.2">
      <c r="W28678" s="25"/>
      <c r="X28678" s="25"/>
    </row>
    <row r="28679" spans="23:24" x14ac:dyDescent="0.2">
      <c r="W28679" s="25"/>
      <c r="X28679" s="25"/>
    </row>
    <row r="28680" spans="23:24" x14ac:dyDescent="0.2">
      <c r="W28680" s="25"/>
      <c r="X28680" s="25"/>
    </row>
    <row r="28681" spans="23:24" x14ac:dyDescent="0.2">
      <c r="W28681" s="25"/>
      <c r="X28681" s="25"/>
    </row>
    <row r="28682" spans="23:24" x14ac:dyDescent="0.2">
      <c r="W28682" s="25"/>
      <c r="X28682" s="25"/>
    </row>
    <row r="28683" spans="23:24" x14ac:dyDescent="0.2">
      <c r="W28683" s="25"/>
      <c r="X28683" s="25"/>
    </row>
    <row r="28684" spans="23:24" x14ac:dyDescent="0.2">
      <c r="W28684" s="25"/>
      <c r="X28684" s="25"/>
    </row>
    <row r="28685" spans="23:24" x14ac:dyDescent="0.2">
      <c r="W28685" s="25"/>
      <c r="X28685" s="25"/>
    </row>
    <row r="28686" spans="23:24" x14ac:dyDescent="0.2">
      <c r="W28686" s="25"/>
      <c r="X28686" s="25"/>
    </row>
    <row r="28687" spans="23:24" x14ac:dyDescent="0.2">
      <c r="W28687" s="25"/>
      <c r="X28687" s="25"/>
    </row>
    <row r="28688" spans="23:24" x14ac:dyDescent="0.2">
      <c r="W28688" s="25"/>
      <c r="X28688" s="25"/>
    </row>
    <row r="28689" spans="23:24" x14ac:dyDescent="0.2">
      <c r="W28689" s="25"/>
      <c r="X28689" s="25"/>
    </row>
    <row r="28690" spans="23:24" x14ac:dyDescent="0.2">
      <c r="W28690" s="25"/>
      <c r="X28690" s="25"/>
    </row>
    <row r="28691" spans="23:24" x14ac:dyDescent="0.2">
      <c r="W28691" s="25"/>
      <c r="X28691" s="25"/>
    </row>
    <row r="28692" spans="23:24" x14ac:dyDescent="0.2">
      <c r="W28692" s="25"/>
      <c r="X28692" s="25"/>
    </row>
    <row r="28693" spans="23:24" x14ac:dyDescent="0.2">
      <c r="W28693" s="25"/>
      <c r="X28693" s="25"/>
    </row>
    <row r="28694" spans="23:24" x14ac:dyDescent="0.2">
      <c r="W28694" s="25"/>
      <c r="X28694" s="25"/>
    </row>
    <row r="28695" spans="23:24" x14ac:dyDescent="0.2">
      <c r="W28695" s="25"/>
      <c r="X28695" s="25"/>
    </row>
    <row r="28696" spans="23:24" x14ac:dyDescent="0.2">
      <c r="W28696" s="25"/>
      <c r="X28696" s="25"/>
    </row>
    <row r="28697" spans="23:24" x14ac:dyDescent="0.2">
      <c r="W28697" s="25"/>
      <c r="X28697" s="25"/>
    </row>
    <row r="28698" spans="23:24" x14ac:dyDescent="0.2">
      <c r="W28698" s="25"/>
      <c r="X28698" s="25"/>
    </row>
    <row r="28699" spans="23:24" x14ac:dyDescent="0.2">
      <c r="W28699" s="25"/>
      <c r="X28699" s="25"/>
    </row>
    <row r="28700" spans="23:24" x14ac:dyDescent="0.2">
      <c r="W28700" s="25"/>
      <c r="X28700" s="25"/>
    </row>
    <row r="28701" spans="23:24" x14ac:dyDescent="0.2">
      <c r="W28701" s="25"/>
      <c r="X28701" s="25"/>
    </row>
    <row r="28702" spans="23:24" x14ac:dyDescent="0.2">
      <c r="W28702" s="25"/>
      <c r="X28702" s="25"/>
    </row>
    <row r="28703" spans="23:24" x14ac:dyDescent="0.2">
      <c r="W28703" s="25"/>
      <c r="X28703" s="25"/>
    </row>
    <row r="28704" spans="23:24" x14ac:dyDescent="0.2">
      <c r="W28704" s="25"/>
      <c r="X28704" s="25"/>
    </row>
    <row r="28705" spans="23:24" x14ac:dyDescent="0.2">
      <c r="W28705" s="25"/>
      <c r="X28705" s="25"/>
    </row>
    <row r="28706" spans="23:24" x14ac:dyDescent="0.2">
      <c r="W28706" s="25"/>
      <c r="X28706" s="25"/>
    </row>
    <row r="28707" spans="23:24" x14ac:dyDescent="0.2">
      <c r="W28707" s="25"/>
      <c r="X28707" s="25"/>
    </row>
    <row r="28708" spans="23:24" x14ac:dyDescent="0.2">
      <c r="W28708" s="25"/>
      <c r="X28708" s="25"/>
    </row>
    <row r="28709" spans="23:24" x14ac:dyDescent="0.2">
      <c r="W28709" s="25"/>
      <c r="X28709" s="25"/>
    </row>
    <row r="28710" spans="23:24" x14ac:dyDescent="0.2">
      <c r="W28710" s="25"/>
      <c r="X28710" s="25"/>
    </row>
    <row r="28711" spans="23:24" x14ac:dyDescent="0.2">
      <c r="W28711" s="25"/>
      <c r="X28711" s="25"/>
    </row>
    <row r="28712" spans="23:24" x14ac:dyDescent="0.2">
      <c r="W28712" s="25"/>
      <c r="X28712" s="25"/>
    </row>
    <row r="28713" spans="23:24" x14ac:dyDescent="0.2">
      <c r="W28713" s="25"/>
      <c r="X28713" s="25"/>
    </row>
    <row r="28714" spans="23:24" x14ac:dyDescent="0.2">
      <c r="W28714" s="25"/>
      <c r="X28714" s="25"/>
    </row>
    <row r="28715" spans="23:24" x14ac:dyDescent="0.2">
      <c r="W28715" s="25"/>
      <c r="X28715" s="25"/>
    </row>
    <row r="28716" spans="23:24" x14ac:dyDescent="0.2">
      <c r="W28716" s="25"/>
      <c r="X28716" s="25"/>
    </row>
    <row r="28717" spans="23:24" x14ac:dyDescent="0.2">
      <c r="W28717" s="25"/>
      <c r="X28717" s="25"/>
    </row>
    <row r="28718" spans="23:24" x14ac:dyDescent="0.2">
      <c r="W28718" s="25"/>
      <c r="X28718" s="25"/>
    </row>
    <row r="28719" spans="23:24" x14ac:dyDescent="0.2">
      <c r="W28719" s="25"/>
      <c r="X28719" s="25"/>
    </row>
    <row r="28720" spans="23:24" x14ac:dyDescent="0.2">
      <c r="W28720" s="25"/>
      <c r="X28720" s="25"/>
    </row>
    <row r="28721" spans="23:24" x14ac:dyDescent="0.2">
      <c r="W28721" s="25"/>
      <c r="X28721" s="25"/>
    </row>
    <row r="28722" spans="23:24" x14ac:dyDescent="0.2">
      <c r="W28722" s="25"/>
      <c r="X28722" s="25"/>
    </row>
    <row r="28723" spans="23:24" x14ac:dyDescent="0.2">
      <c r="W28723" s="25"/>
      <c r="X28723" s="25"/>
    </row>
    <row r="28724" spans="23:24" x14ac:dyDescent="0.2">
      <c r="W28724" s="25"/>
      <c r="X28724" s="25"/>
    </row>
    <row r="28725" spans="23:24" x14ac:dyDescent="0.2">
      <c r="W28725" s="25"/>
      <c r="X28725" s="25"/>
    </row>
    <row r="28726" spans="23:24" x14ac:dyDescent="0.2">
      <c r="W28726" s="25"/>
      <c r="X28726" s="25"/>
    </row>
    <row r="28727" spans="23:24" x14ac:dyDescent="0.2">
      <c r="W28727" s="25"/>
      <c r="X28727" s="25"/>
    </row>
    <row r="28728" spans="23:24" x14ac:dyDescent="0.2">
      <c r="W28728" s="25"/>
      <c r="X28728" s="25"/>
    </row>
    <row r="28729" spans="23:24" x14ac:dyDescent="0.2">
      <c r="W28729" s="25"/>
      <c r="X28729" s="25"/>
    </row>
    <row r="28730" spans="23:24" x14ac:dyDescent="0.2">
      <c r="W28730" s="25"/>
      <c r="X28730" s="25"/>
    </row>
    <row r="28731" spans="23:24" x14ac:dyDescent="0.2">
      <c r="W28731" s="25"/>
      <c r="X28731" s="25"/>
    </row>
    <row r="28732" spans="23:24" x14ac:dyDescent="0.2">
      <c r="W28732" s="25"/>
      <c r="X28732" s="25"/>
    </row>
    <row r="28733" spans="23:24" x14ac:dyDescent="0.2">
      <c r="W28733" s="25"/>
      <c r="X28733" s="25"/>
    </row>
    <row r="28734" spans="23:24" x14ac:dyDescent="0.2">
      <c r="W28734" s="25"/>
      <c r="X28734" s="25"/>
    </row>
    <row r="28735" spans="23:24" x14ac:dyDescent="0.2">
      <c r="W28735" s="25"/>
      <c r="X28735" s="25"/>
    </row>
    <row r="28736" spans="23:24" x14ac:dyDescent="0.2">
      <c r="W28736" s="25"/>
      <c r="X28736" s="25"/>
    </row>
    <row r="28737" spans="23:24" x14ac:dyDescent="0.2">
      <c r="W28737" s="25"/>
      <c r="X28737" s="25"/>
    </row>
    <row r="28738" spans="23:24" x14ac:dyDescent="0.2">
      <c r="W28738" s="25"/>
      <c r="X28738" s="25"/>
    </row>
    <row r="28739" spans="23:24" x14ac:dyDescent="0.2">
      <c r="W28739" s="25"/>
      <c r="X28739" s="25"/>
    </row>
    <row r="28740" spans="23:24" x14ac:dyDescent="0.2">
      <c r="W28740" s="25"/>
      <c r="X28740" s="25"/>
    </row>
    <row r="28741" spans="23:24" x14ac:dyDescent="0.2">
      <c r="W28741" s="25"/>
      <c r="X28741" s="25"/>
    </row>
    <row r="28742" spans="23:24" x14ac:dyDescent="0.2">
      <c r="W28742" s="25"/>
      <c r="X28742" s="25"/>
    </row>
    <row r="28743" spans="23:24" x14ac:dyDescent="0.2">
      <c r="W28743" s="25"/>
      <c r="X28743" s="25"/>
    </row>
    <row r="28744" spans="23:24" x14ac:dyDescent="0.2">
      <c r="W28744" s="25"/>
      <c r="X28744" s="25"/>
    </row>
    <row r="28745" spans="23:24" x14ac:dyDescent="0.2">
      <c r="W28745" s="25"/>
      <c r="X28745" s="25"/>
    </row>
    <row r="28746" spans="23:24" x14ac:dyDescent="0.2">
      <c r="W28746" s="25"/>
      <c r="X28746" s="25"/>
    </row>
    <row r="28747" spans="23:24" x14ac:dyDescent="0.2">
      <c r="W28747" s="25"/>
      <c r="X28747" s="25"/>
    </row>
    <row r="28748" spans="23:24" x14ac:dyDescent="0.2">
      <c r="W28748" s="25"/>
      <c r="X28748" s="25"/>
    </row>
    <row r="28749" spans="23:24" x14ac:dyDescent="0.2">
      <c r="W28749" s="25"/>
      <c r="X28749" s="25"/>
    </row>
    <row r="28750" spans="23:24" x14ac:dyDescent="0.2">
      <c r="W28750" s="25"/>
      <c r="X28750" s="25"/>
    </row>
    <row r="28751" spans="23:24" x14ac:dyDescent="0.2">
      <c r="W28751" s="25"/>
      <c r="X28751" s="25"/>
    </row>
    <row r="28752" spans="23:24" x14ac:dyDescent="0.2">
      <c r="W28752" s="25"/>
      <c r="X28752" s="25"/>
    </row>
    <row r="28753" spans="23:24" x14ac:dyDescent="0.2">
      <c r="W28753" s="25"/>
      <c r="X28753" s="25"/>
    </row>
    <row r="28754" spans="23:24" x14ac:dyDescent="0.2">
      <c r="W28754" s="25"/>
      <c r="X28754" s="25"/>
    </row>
    <row r="28755" spans="23:24" x14ac:dyDescent="0.2">
      <c r="W28755" s="25"/>
      <c r="X28755" s="25"/>
    </row>
    <row r="28756" spans="23:24" x14ac:dyDescent="0.2">
      <c r="W28756" s="25"/>
      <c r="X28756" s="25"/>
    </row>
    <row r="28757" spans="23:24" x14ac:dyDescent="0.2">
      <c r="W28757" s="25"/>
      <c r="X28757" s="25"/>
    </row>
    <row r="28758" spans="23:24" x14ac:dyDescent="0.2">
      <c r="W28758" s="25"/>
      <c r="X28758" s="25"/>
    </row>
    <row r="28759" spans="23:24" x14ac:dyDescent="0.2">
      <c r="W28759" s="25"/>
      <c r="X28759" s="25"/>
    </row>
    <row r="28760" spans="23:24" x14ac:dyDescent="0.2">
      <c r="W28760" s="25"/>
      <c r="X28760" s="25"/>
    </row>
    <row r="28761" spans="23:24" x14ac:dyDescent="0.2">
      <c r="W28761" s="25"/>
      <c r="X28761" s="25"/>
    </row>
    <row r="28762" spans="23:24" x14ac:dyDescent="0.2">
      <c r="W28762" s="25"/>
      <c r="X28762" s="25"/>
    </row>
    <row r="28763" spans="23:24" x14ac:dyDescent="0.2">
      <c r="W28763" s="25"/>
      <c r="X28763" s="25"/>
    </row>
    <row r="28764" spans="23:24" x14ac:dyDescent="0.2">
      <c r="W28764" s="25"/>
      <c r="X28764" s="25"/>
    </row>
    <row r="28765" spans="23:24" x14ac:dyDescent="0.2">
      <c r="W28765" s="25"/>
      <c r="X28765" s="25"/>
    </row>
    <row r="28766" spans="23:24" x14ac:dyDescent="0.2">
      <c r="W28766" s="25"/>
      <c r="X28766" s="25"/>
    </row>
    <row r="28767" spans="23:24" x14ac:dyDescent="0.2">
      <c r="W28767" s="25"/>
      <c r="X28767" s="25"/>
    </row>
    <row r="28768" spans="23:24" x14ac:dyDescent="0.2">
      <c r="W28768" s="25"/>
      <c r="X28768" s="25"/>
    </row>
    <row r="28769" spans="23:24" x14ac:dyDescent="0.2">
      <c r="W28769" s="25"/>
      <c r="X28769" s="25"/>
    </row>
    <row r="28770" spans="23:24" x14ac:dyDescent="0.2">
      <c r="W28770" s="25"/>
      <c r="X28770" s="25"/>
    </row>
    <row r="28771" spans="23:24" x14ac:dyDescent="0.2">
      <c r="W28771" s="25"/>
      <c r="X28771" s="25"/>
    </row>
    <row r="28772" spans="23:24" x14ac:dyDescent="0.2">
      <c r="W28772" s="25"/>
      <c r="X28772" s="25"/>
    </row>
    <row r="28773" spans="23:24" x14ac:dyDescent="0.2">
      <c r="W28773" s="25"/>
      <c r="X28773" s="25"/>
    </row>
    <row r="28774" spans="23:24" x14ac:dyDescent="0.2">
      <c r="W28774" s="25"/>
      <c r="X28774" s="25"/>
    </row>
    <row r="28775" spans="23:24" x14ac:dyDescent="0.2">
      <c r="W28775" s="25"/>
      <c r="X28775" s="25"/>
    </row>
    <row r="28776" spans="23:24" x14ac:dyDescent="0.2">
      <c r="W28776" s="25"/>
      <c r="X28776" s="25"/>
    </row>
    <row r="28777" spans="23:24" x14ac:dyDescent="0.2">
      <c r="W28777" s="25"/>
      <c r="X28777" s="25"/>
    </row>
    <row r="28778" spans="23:24" x14ac:dyDescent="0.2">
      <c r="W28778" s="25"/>
      <c r="X28778" s="25"/>
    </row>
    <row r="28779" spans="23:24" x14ac:dyDescent="0.2">
      <c r="W28779" s="25"/>
      <c r="X28779" s="25"/>
    </row>
    <row r="28780" spans="23:24" x14ac:dyDescent="0.2">
      <c r="W28780" s="25"/>
      <c r="X28780" s="25"/>
    </row>
    <row r="28781" spans="23:24" x14ac:dyDescent="0.2">
      <c r="W28781" s="25"/>
      <c r="X28781" s="25"/>
    </row>
    <row r="28782" spans="23:24" x14ac:dyDescent="0.2">
      <c r="W28782" s="25"/>
      <c r="X28782" s="25"/>
    </row>
    <row r="28783" spans="23:24" x14ac:dyDescent="0.2">
      <c r="W28783" s="25"/>
      <c r="X28783" s="25"/>
    </row>
    <row r="28784" spans="23:24" x14ac:dyDescent="0.2">
      <c r="W28784" s="25"/>
      <c r="X28784" s="25"/>
    </row>
    <row r="28785" spans="23:24" x14ac:dyDescent="0.2">
      <c r="W28785" s="25"/>
      <c r="X28785" s="25"/>
    </row>
    <row r="28786" spans="23:24" x14ac:dyDescent="0.2">
      <c r="W28786" s="25"/>
      <c r="X28786" s="25"/>
    </row>
    <row r="28787" spans="23:24" x14ac:dyDescent="0.2">
      <c r="W28787" s="25"/>
      <c r="X28787" s="25"/>
    </row>
    <row r="28788" spans="23:24" x14ac:dyDescent="0.2">
      <c r="W28788" s="25"/>
      <c r="X28788" s="25"/>
    </row>
    <row r="28789" spans="23:24" x14ac:dyDescent="0.2">
      <c r="W28789" s="25"/>
      <c r="X28789" s="25"/>
    </row>
    <row r="28790" spans="23:24" x14ac:dyDescent="0.2">
      <c r="W28790" s="25"/>
      <c r="X28790" s="25"/>
    </row>
    <row r="28791" spans="23:24" x14ac:dyDescent="0.2">
      <c r="W28791" s="25"/>
      <c r="X28791" s="25"/>
    </row>
    <row r="28792" spans="23:24" x14ac:dyDescent="0.2">
      <c r="W28792" s="25"/>
      <c r="X28792" s="25"/>
    </row>
    <row r="28793" spans="23:24" x14ac:dyDescent="0.2">
      <c r="W28793" s="25"/>
      <c r="X28793" s="25"/>
    </row>
    <row r="28794" spans="23:24" x14ac:dyDescent="0.2">
      <c r="W28794" s="25"/>
      <c r="X28794" s="25"/>
    </row>
    <row r="28795" spans="23:24" x14ac:dyDescent="0.2">
      <c r="W28795" s="25"/>
      <c r="X28795" s="25"/>
    </row>
    <row r="28796" spans="23:24" x14ac:dyDescent="0.2">
      <c r="W28796" s="25"/>
      <c r="X28796" s="25"/>
    </row>
    <row r="28797" spans="23:24" x14ac:dyDescent="0.2">
      <c r="W28797" s="25"/>
      <c r="X28797" s="25"/>
    </row>
    <row r="28798" spans="23:24" x14ac:dyDescent="0.2">
      <c r="W28798" s="25"/>
      <c r="X28798" s="25"/>
    </row>
    <row r="28799" spans="23:24" x14ac:dyDescent="0.2">
      <c r="W28799" s="25"/>
      <c r="X28799" s="25"/>
    </row>
    <row r="28800" spans="23:24" x14ac:dyDescent="0.2">
      <c r="W28800" s="25"/>
      <c r="X28800" s="25"/>
    </row>
    <row r="28801" spans="23:24" x14ac:dyDescent="0.2">
      <c r="W28801" s="25"/>
      <c r="X28801" s="25"/>
    </row>
    <row r="28802" spans="23:24" x14ac:dyDescent="0.2">
      <c r="W28802" s="25"/>
      <c r="X28802" s="25"/>
    </row>
    <row r="28803" spans="23:24" x14ac:dyDescent="0.2">
      <c r="W28803" s="25"/>
      <c r="X28803" s="25"/>
    </row>
    <row r="28804" spans="23:24" x14ac:dyDescent="0.2">
      <c r="W28804" s="25"/>
      <c r="X28804" s="25"/>
    </row>
    <row r="28805" spans="23:24" x14ac:dyDescent="0.2">
      <c r="W28805" s="25"/>
      <c r="X28805" s="25"/>
    </row>
    <row r="28806" spans="23:24" x14ac:dyDescent="0.2">
      <c r="W28806" s="25"/>
      <c r="X28806" s="25"/>
    </row>
    <row r="28807" spans="23:24" x14ac:dyDescent="0.2">
      <c r="W28807" s="25"/>
      <c r="X28807" s="25"/>
    </row>
    <row r="28808" spans="23:24" x14ac:dyDescent="0.2">
      <c r="W28808" s="25"/>
      <c r="X28808" s="25"/>
    </row>
    <row r="28809" spans="23:24" x14ac:dyDescent="0.2">
      <c r="W28809" s="25"/>
      <c r="X28809" s="25"/>
    </row>
    <row r="28810" spans="23:24" x14ac:dyDescent="0.2">
      <c r="W28810" s="25"/>
      <c r="X28810" s="25"/>
    </row>
    <row r="28811" spans="23:24" x14ac:dyDescent="0.2">
      <c r="W28811" s="25"/>
      <c r="X28811" s="25"/>
    </row>
    <row r="28812" spans="23:24" x14ac:dyDescent="0.2">
      <c r="W28812" s="25"/>
      <c r="X28812" s="25"/>
    </row>
    <row r="28813" spans="23:24" x14ac:dyDescent="0.2">
      <c r="W28813" s="25"/>
      <c r="X28813" s="25"/>
    </row>
    <row r="28814" spans="23:24" x14ac:dyDescent="0.2">
      <c r="W28814" s="25"/>
      <c r="X28814" s="25"/>
    </row>
    <row r="28815" spans="23:24" x14ac:dyDescent="0.2">
      <c r="W28815" s="25"/>
      <c r="X28815" s="25"/>
    </row>
    <row r="28816" spans="23:24" x14ac:dyDescent="0.2">
      <c r="W28816" s="25"/>
      <c r="X28816" s="25"/>
    </row>
    <row r="28817" spans="23:24" x14ac:dyDescent="0.2">
      <c r="W28817" s="25"/>
      <c r="X28817" s="25"/>
    </row>
    <row r="28818" spans="23:24" x14ac:dyDescent="0.2">
      <c r="W28818" s="25"/>
      <c r="X28818" s="25"/>
    </row>
    <row r="28819" spans="23:24" x14ac:dyDescent="0.2">
      <c r="W28819" s="25"/>
      <c r="X28819" s="25"/>
    </row>
    <row r="28820" spans="23:24" x14ac:dyDescent="0.2">
      <c r="W28820" s="25"/>
      <c r="X28820" s="25"/>
    </row>
    <row r="28821" spans="23:24" x14ac:dyDescent="0.2">
      <c r="W28821" s="25"/>
      <c r="X28821" s="25"/>
    </row>
    <row r="28822" spans="23:24" x14ac:dyDescent="0.2">
      <c r="W28822" s="25"/>
      <c r="X28822" s="25"/>
    </row>
    <row r="28823" spans="23:24" x14ac:dyDescent="0.2">
      <c r="W28823" s="25"/>
      <c r="X28823" s="25"/>
    </row>
    <row r="28824" spans="23:24" x14ac:dyDescent="0.2">
      <c r="W28824" s="25"/>
      <c r="X28824" s="25"/>
    </row>
    <row r="28825" spans="23:24" x14ac:dyDescent="0.2">
      <c r="W28825" s="25"/>
      <c r="X28825" s="25"/>
    </row>
    <row r="28826" spans="23:24" x14ac:dyDescent="0.2">
      <c r="W28826" s="25"/>
      <c r="X28826" s="25"/>
    </row>
    <row r="28827" spans="23:24" x14ac:dyDescent="0.2">
      <c r="W28827" s="25"/>
      <c r="X28827" s="25"/>
    </row>
    <row r="28828" spans="23:24" x14ac:dyDescent="0.2">
      <c r="W28828" s="25"/>
      <c r="X28828" s="25"/>
    </row>
    <row r="28829" spans="23:24" x14ac:dyDescent="0.2">
      <c r="W28829" s="25"/>
      <c r="X28829" s="25"/>
    </row>
    <row r="28830" spans="23:24" x14ac:dyDescent="0.2">
      <c r="W28830" s="25"/>
      <c r="X28830" s="25"/>
    </row>
    <row r="28831" spans="23:24" x14ac:dyDescent="0.2">
      <c r="W28831" s="25"/>
      <c r="X28831" s="25"/>
    </row>
    <row r="28832" spans="23:24" x14ac:dyDescent="0.2">
      <c r="W28832" s="25"/>
      <c r="X28832" s="25"/>
    </row>
    <row r="28833" spans="23:24" x14ac:dyDescent="0.2">
      <c r="W28833" s="25"/>
      <c r="X28833" s="25"/>
    </row>
    <row r="28834" spans="23:24" x14ac:dyDescent="0.2">
      <c r="W28834" s="25"/>
      <c r="X28834" s="25"/>
    </row>
    <row r="28835" spans="23:24" x14ac:dyDescent="0.2">
      <c r="W28835" s="25"/>
      <c r="X28835" s="25"/>
    </row>
    <row r="28836" spans="23:24" x14ac:dyDescent="0.2">
      <c r="W28836" s="25"/>
      <c r="X28836" s="25"/>
    </row>
    <row r="28837" spans="23:24" x14ac:dyDescent="0.2">
      <c r="W28837" s="25"/>
      <c r="X28837" s="25"/>
    </row>
    <row r="28838" spans="23:24" x14ac:dyDescent="0.2">
      <c r="W28838" s="25"/>
      <c r="X28838" s="25"/>
    </row>
    <row r="28839" spans="23:24" x14ac:dyDescent="0.2">
      <c r="W28839" s="25"/>
      <c r="X28839" s="25"/>
    </row>
    <row r="28840" spans="23:24" x14ac:dyDescent="0.2">
      <c r="W28840" s="25"/>
      <c r="X28840" s="25"/>
    </row>
    <row r="28841" spans="23:24" x14ac:dyDescent="0.2">
      <c r="W28841" s="25"/>
      <c r="X28841" s="25"/>
    </row>
    <row r="28842" spans="23:24" x14ac:dyDescent="0.2">
      <c r="W28842" s="25"/>
      <c r="X28842" s="25"/>
    </row>
    <row r="28843" spans="23:24" x14ac:dyDescent="0.2">
      <c r="W28843" s="25"/>
      <c r="X28843" s="25"/>
    </row>
    <row r="28844" spans="23:24" x14ac:dyDescent="0.2">
      <c r="W28844" s="25"/>
      <c r="X28844" s="25"/>
    </row>
    <row r="28845" spans="23:24" x14ac:dyDescent="0.2">
      <c r="W28845" s="25"/>
      <c r="X28845" s="25"/>
    </row>
    <row r="28846" spans="23:24" x14ac:dyDescent="0.2">
      <c r="W28846" s="25"/>
      <c r="X28846" s="25"/>
    </row>
    <row r="28847" spans="23:24" x14ac:dyDescent="0.2">
      <c r="W28847" s="25"/>
      <c r="X28847" s="25"/>
    </row>
    <row r="28848" spans="23:24" x14ac:dyDescent="0.2">
      <c r="W28848" s="25"/>
      <c r="X28848" s="25"/>
    </row>
    <row r="28849" spans="23:24" x14ac:dyDescent="0.2">
      <c r="W28849" s="25"/>
      <c r="X28849" s="25"/>
    </row>
    <row r="28850" spans="23:24" x14ac:dyDescent="0.2">
      <c r="W28850" s="25"/>
      <c r="X28850" s="25"/>
    </row>
    <row r="28851" spans="23:24" x14ac:dyDescent="0.2">
      <c r="W28851" s="25"/>
      <c r="X28851" s="25"/>
    </row>
    <row r="28852" spans="23:24" x14ac:dyDescent="0.2">
      <c r="W28852" s="25"/>
      <c r="X28852" s="25"/>
    </row>
    <row r="28853" spans="23:24" x14ac:dyDescent="0.2">
      <c r="W28853" s="25"/>
      <c r="X28853" s="25"/>
    </row>
    <row r="28854" spans="23:24" x14ac:dyDescent="0.2">
      <c r="W28854" s="25"/>
      <c r="X28854" s="25"/>
    </row>
    <row r="28855" spans="23:24" x14ac:dyDescent="0.2">
      <c r="W28855" s="25"/>
      <c r="X28855" s="25"/>
    </row>
    <row r="28856" spans="23:24" x14ac:dyDescent="0.2">
      <c r="W28856" s="25"/>
      <c r="X28856" s="25"/>
    </row>
    <row r="28857" spans="23:24" x14ac:dyDescent="0.2">
      <c r="W28857" s="25"/>
      <c r="X28857" s="25"/>
    </row>
    <row r="28858" spans="23:24" x14ac:dyDescent="0.2">
      <c r="W28858" s="25"/>
      <c r="X28858" s="25"/>
    </row>
    <row r="28859" spans="23:24" x14ac:dyDescent="0.2">
      <c r="W28859" s="25"/>
      <c r="X28859" s="25"/>
    </row>
    <row r="28860" spans="23:24" x14ac:dyDescent="0.2">
      <c r="W28860" s="25"/>
      <c r="X28860" s="25"/>
    </row>
    <row r="28861" spans="23:24" x14ac:dyDescent="0.2">
      <c r="W28861" s="25"/>
      <c r="X28861" s="25"/>
    </row>
    <row r="28862" spans="23:24" x14ac:dyDescent="0.2">
      <c r="W28862" s="25"/>
      <c r="X28862" s="25"/>
    </row>
    <row r="28863" spans="23:24" x14ac:dyDescent="0.2">
      <c r="W28863" s="25"/>
      <c r="X28863" s="25"/>
    </row>
    <row r="28864" spans="23:24" x14ac:dyDescent="0.2">
      <c r="W28864" s="25"/>
      <c r="X28864" s="25"/>
    </row>
    <row r="28865" spans="23:24" x14ac:dyDescent="0.2">
      <c r="W28865" s="25"/>
      <c r="X28865" s="25"/>
    </row>
    <row r="28866" spans="23:24" x14ac:dyDescent="0.2">
      <c r="W28866" s="25"/>
      <c r="X28866" s="25"/>
    </row>
    <row r="28867" spans="23:24" x14ac:dyDescent="0.2">
      <c r="W28867" s="25"/>
      <c r="X28867" s="25"/>
    </row>
    <row r="28868" spans="23:24" x14ac:dyDescent="0.2">
      <c r="W28868" s="25"/>
      <c r="X28868" s="25"/>
    </row>
    <row r="28869" spans="23:24" x14ac:dyDescent="0.2">
      <c r="W28869" s="25"/>
      <c r="X28869" s="25"/>
    </row>
    <row r="28870" spans="23:24" x14ac:dyDescent="0.2">
      <c r="W28870" s="25"/>
      <c r="X28870" s="25"/>
    </row>
    <row r="28871" spans="23:24" x14ac:dyDescent="0.2">
      <c r="W28871" s="25"/>
      <c r="X28871" s="25"/>
    </row>
    <row r="28872" spans="23:24" x14ac:dyDescent="0.2">
      <c r="W28872" s="25"/>
      <c r="X28872" s="25"/>
    </row>
    <row r="28873" spans="23:24" x14ac:dyDescent="0.2">
      <c r="W28873" s="25"/>
      <c r="X28873" s="25"/>
    </row>
    <row r="28874" spans="23:24" x14ac:dyDescent="0.2">
      <c r="W28874" s="25"/>
      <c r="X28874" s="25"/>
    </row>
    <row r="28875" spans="23:24" x14ac:dyDescent="0.2">
      <c r="W28875" s="25"/>
      <c r="X28875" s="25"/>
    </row>
    <row r="28876" spans="23:24" x14ac:dyDescent="0.2">
      <c r="W28876" s="25"/>
      <c r="X28876" s="25"/>
    </row>
    <row r="28877" spans="23:24" x14ac:dyDescent="0.2">
      <c r="W28877" s="25"/>
      <c r="X28877" s="25"/>
    </row>
    <row r="28878" spans="23:24" x14ac:dyDescent="0.2">
      <c r="W28878" s="25"/>
      <c r="X28878" s="25"/>
    </row>
    <row r="28879" spans="23:24" x14ac:dyDescent="0.2">
      <c r="W28879" s="25"/>
      <c r="X28879" s="25"/>
    </row>
    <row r="28880" spans="23:24" x14ac:dyDescent="0.2">
      <c r="W28880" s="25"/>
      <c r="X28880" s="25"/>
    </row>
    <row r="28881" spans="23:24" x14ac:dyDescent="0.2">
      <c r="W28881" s="25"/>
      <c r="X28881" s="25"/>
    </row>
    <row r="28882" spans="23:24" x14ac:dyDescent="0.2">
      <c r="W28882" s="25"/>
      <c r="X28882" s="25"/>
    </row>
    <row r="28883" spans="23:24" x14ac:dyDescent="0.2">
      <c r="W28883" s="25"/>
      <c r="X28883" s="25"/>
    </row>
    <row r="28884" spans="23:24" x14ac:dyDescent="0.2">
      <c r="W28884" s="25"/>
      <c r="X28884" s="25"/>
    </row>
    <row r="28885" spans="23:24" x14ac:dyDescent="0.2">
      <c r="W28885" s="25"/>
      <c r="X28885" s="25"/>
    </row>
    <row r="28886" spans="23:24" x14ac:dyDescent="0.2">
      <c r="W28886" s="25"/>
      <c r="X28886" s="25"/>
    </row>
    <row r="28887" spans="23:24" x14ac:dyDescent="0.2">
      <c r="W28887" s="25"/>
      <c r="X28887" s="25"/>
    </row>
    <row r="28888" spans="23:24" x14ac:dyDescent="0.2">
      <c r="W28888" s="25"/>
      <c r="X28888" s="25"/>
    </row>
    <row r="28889" spans="23:24" x14ac:dyDescent="0.2">
      <c r="W28889" s="25"/>
      <c r="X28889" s="25"/>
    </row>
    <row r="28890" spans="23:24" x14ac:dyDescent="0.2">
      <c r="W28890" s="25"/>
      <c r="X28890" s="25"/>
    </row>
    <row r="28891" spans="23:24" x14ac:dyDescent="0.2">
      <c r="W28891" s="25"/>
      <c r="X28891" s="25"/>
    </row>
    <row r="28892" spans="23:24" x14ac:dyDescent="0.2">
      <c r="W28892" s="25"/>
      <c r="X28892" s="25"/>
    </row>
    <row r="28893" spans="23:24" x14ac:dyDescent="0.2">
      <c r="W28893" s="25"/>
      <c r="X28893" s="25"/>
    </row>
    <row r="28894" spans="23:24" x14ac:dyDescent="0.2">
      <c r="W28894" s="25"/>
      <c r="X28894" s="25"/>
    </row>
    <row r="28895" spans="23:24" x14ac:dyDescent="0.2">
      <c r="W28895" s="25"/>
      <c r="X28895" s="25"/>
    </row>
    <row r="28896" spans="23:24" x14ac:dyDescent="0.2">
      <c r="W28896" s="25"/>
      <c r="X28896" s="25"/>
    </row>
    <row r="28897" spans="23:24" x14ac:dyDescent="0.2">
      <c r="W28897" s="25"/>
      <c r="X28897" s="25"/>
    </row>
    <row r="28898" spans="23:24" x14ac:dyDescent="0.2">
      <c r="W28898" s="25"/>
      <c r="X28898" s="25"/>
    </row>
    <row r="28899" spans="23:24" x14ac:dyDescent="0.2">
      <c r="W28899" s="25"/>
      <c r="X28899" s="25"/>
    </row>
    <row r="28900" spans="23:24" x14ac:dyDescent="0.2">
      <c r="W28900" s="25"/>
      <c r="X28900" s="25"/>
    </row>
    <row r="28901" spans="23:24" x14ac:dyDescent="0.2">
      <c r="W28901" s="25"/>
      <c r="X28901" s="25"/>
    </row>
    <row r="28902" spans="23:24" x14ac:dyDescent="0.2">
      <c r="W28902" s="25"/>
      <c r="X28902" s="25"/>
    </row>
    <row r="28903" spans="23:24" x14ac:dyDescent="0.2">
      <c r="W28903" s="25"/>
      <c r="X28903" s="25"/>
    </row>
    <row r="28904" spans="23:24" x14ac:dyDescent="0.2">
      <c r="W28904" s="25"/>
      <c r="X28904" s="25"/>
    </row>
    <row r="28905" spans="23:24" x14ac:dyDescent="0.2">
      <c r="W28905" s="25"/>
      <c r="X28905" s="25"/>
    </row>
    <row r="28906" spans="23:24" x14ac:dyDescent="0.2">
      <c r="W28906" s="25"/>
      <c r="X28906" s="25"/>
    </row>
    <row r="28907" spans="23:24" x14ac:dyDescent="0.2">
      <c r="W28907" s="25"/>
      <c r="X28907" s="25"/>
    </row>
    <row r="28908" spans="23:24" x14ac:dyDescent="0.2">
      <c r="W28908" s="25"/>
      <c r="X28908" s="25"/>
    </row>
    <row r="28909" spans="23:24" x14ac:dyDescent="0.2">
      <c r="W28909" s="25"/>
      <c r="X28909" s="25"/>
    </row>
    <row r="28910" spans="23:24" x14ac:dyDescent="0.2">
      <c r="W28910" s="25"/>
      <c r="X28910" s="25"/>
    </row>
    <row r="28911" spans="23:24" x14ac:dyDescent="0.2">
      <c r="W28911" s="25"/>
      <c r="X28911" s="25"/>
    </row>
    <row r="28912" spans="23:24" x14ac:dyDescent="0.2">
      <c r="W28912" s="25"/>
      <c r="X28912" s="25"/>
    </row>
    <row r="28913" spans="23:24" x14ac:dyDescent="0.2">
      <c r="W28913" s="25"/>
      <c r="X28913" s="25"/>
    </row>
    <row r="28914" spans="23:24" x14ac:dyDescent="0.2">
      <c r="W28914" s="25"/>
      <c r="X28914" s="25"/>
    </row>
    <row r="28915" spans="23:24" x14ac:dyDescent="0.2">
      <c r="W28915" s="25"/>
      <c r="X28915" s="25"/>
    </row>
    <row r="28916" spans="23:24" x14ac:dyDescent="0.2">
      <c r="W28916" s="25"/>
      <c r="X28916" s="25"/>
    </row>
    <row r="28917" spans="23:24" x14ac:dyDescent="0.2">
      <c r="W28917" s="25"/>
      <c r="X28917" s="25"/>
    </row>
    <row r="28918" spans="23:24" x14ac:dyDescent="0.2">
      <c r="W28918" s="25"/>
      <c r="X28918" s="25"/>
    </row>
    <row r="28919" spans="23:24" x14ac:dyDescent="0.2">
      <c r="W28919" s="25"/>
      <c r="X28919" s="25"/>
    </row>
    <row r="28920" spans="23:24" x14ac:dyDescent="0.2">
      <c r="W28920" s="25"/>
      <c r="X28920" s="25"/>
    </row>
    <row r="28921" spans="23:24" x14ac:dyDescent="0.2">
      <c r="W28921" s="25"/>
      <c r="X28921" s="25"/>
    </row>
    <row r="28922" spans="23:24" x14ac:dyDescent="0.2">
      <c r="W28922" s="25"/>
      <c r="X28922" s="25"/>
    </row>
    <row r="28923" spans="23:24" x14ac:dyDescent="0.2">
      <c r="W28923" s="25"/>
      <c r="X28923" s="25"/>
    </row>
    <row r="28924" spans="23:24" x14ac:dyDescent="0.2">
      <c r="W28924" s="25"/>
      <c r="X28924" s="25"/>
    </row>
    <row r="28925" spans="23:24" x14ac:dyDescent="0.2">
      <c r="W28925" s="25"/>
      <c r="X28925" s="25"/>
    </row>
    <row r="28926" spans="23:24" x14ac:dyDescent="0.2">
      <c r="W28926" s="25"/>
      <c r="X28926" s="25"/>
    </row>
    <row r="28927" spans="23:24" x14ac:dyDescent="0.2">
      <c r="W28927" s="25"/>
      <c r="X28927" s="25"/>
    </row>
    <row r="28928" spans="23:24" x14ac:dyDescent="0.2">
      <c r="W28928" s="25"/>
      <c r="X28928" s="25"/>
    </row>
    <row r="28929" spans="23:24" x14ac:dyDescent="0.2">
      <c r="W28929" s="25"/>
      <c r="X28929" s="25"/>
    </row>
    <row r="28930" spans="23:24" x14ac:dyDescent="0.2">
      <c r="W28930" s="25"/>
      <c r="X28930" s="25"/>
    </row>
    <row r="28931" spans="23:24" x14ac:dyDescent="0.2">
      <c r="W28931" s="25"/>
      <c r="X28931" s="25"/>
    </row>
    <row r="28932" spans="23:24" x14ac:dyDescent="0.2">
      <c r="W28932" s="25"/>
      <c r="X28932" s="25"/>
    </row>
    <row r="28933" spans="23:24" x14ac:dyDescent="0.2">
      <c r="W28933" s="25"/>
      <c r="X28933" s="25"/>
    </row>
    <row r="28934" spans="23:24" x14ac:dyDescent="0.2">
      <c r="W28934" s="25"/>
      <c r="X28934" s="25"/>
    </row>
    <row r="28935" spans="23:24" x14ac:dyDescent="0.2">
      <c r="W28935" s="25"/>
      <c r="X28935" s="25"/>
    </row>
    <row r="28936" spans="23:24" x14ac:dyDescent="0.2">
      <c r="W28936" s="25"/>
      <c r="X28936" s="25"/>
    </row>
    <row r="28937" spans="23:24" x14ac:dyDescent="0.2">
      <c r="W28937" s="25"/>
      <c r="X28937" s="25"/>
    </row>
    <row r="28938" spans="23:24" x14ac:dyDescent="0.2">
      <c r="W28938" s="25"/>
      <c r="X28938" s="25"/>
    </row>
    <row r="28939" spans="23:24" x14ac:dyDescent="0.2">
      <c r="W28939" s="25"/>
      <c r="X28939" s="25"/>
    </row>
    <row r="28940" spans="23:24" x14ac:dyDescent="0.2">
      <c r="W28940" s="25"/>
      <c r="X28940" s="25"/>
    </row>
    <row r="28941" spans="23:24" x14ac:dyDescent="0.2">
      <c r="W28941" s="25"/>
      <c r="X28941" s="25"/>
    </row>
    <row r="28942" spans="23:24" x14ac:dyDescent="0.2">
      <c r="W28942" s="25"/>
      <c r="X28942" s="25"/>
    </row>
    <row r="28943" spans="23:24" x14ac:dyDescent="0.2">
      <c r="W28943" s="25"/>
      <c r="X28943" s="25"/>
    </row>
    <row r="28944" spans="23:24" x14ac:dyDescent="0.2">
      <c r="W28944" s="25"/>
      <c r="X28944" s="25"/>
    </row>
    <row r="28945" spans="23:24" x14ac:dyDescent="0.2">
      <c r="W28945" s="25"/>
      <c r="X28945" s="25"/>
    </row>
    <row r="28946" spans="23:24" x14ac:dyDescent="0.2">
      <c r="W28946" s="25"/>
      <c r="X28946" s="25"/>
    </row>
    <row r="28947" spans="23:24" x14ac:dyDescent="0.2">
      <c r="W28947" s="25"/>
      <c r="X28947" s="25"/>
    </row>
    <row r="28948" spans="23:24" x14ac:dyDescent="0.2">
      <c r="W28948" s="25"/>
      <c r="X28948" s="25"/>
    </row>
    <row r="28949" spans="23:24" x14ac:dyDescent="0.2">
      <c r="W28949" s="25"/>
      <c r="X28949" s="25"/>
    </row>
    <row r="28950" spans="23:24" x14ac:dyDescent="0.2">
      <c r="W28950" s="25"/>
      <c r="X28950" s="25"/>
    </row>
    <row r="28951" spans="23:24" x14ac:dyDescent="0.2">
      <c r="W28951" s="25"/>
      <c r="X28951" s="25"/>
    </row>
    <row r="28952" spans="23:24" x14ac:dyDescent="0.2">
      <c r="W28952" s="25"/>
      <c r="X28952" s="25"/>
    </row>
    <row r="28953" spans="23:24" x14ac:dyDescent="0.2">
      <c r="W28953" s="25"/>
      <c r="X28953" s="25"/>
    </row>
    <row r="28954" spans="23:24" x14ac:dyDescent="0.2">
      <c r="W28954" s="25"/>
      <c r="X28954" s="25"/>
    </row>
    <row r="28955" spans="23:24" x14ac:dyDescent="0.2">
      <c r="W28955" s="25"/>
      <c r="X28955" s="25"/>
    </row>
    <row r="28956" spans="23:24" x14ac:dyDescent="0.2">
      <c r="W28956" s="25"/>
      <c r="X28956" s="25"/>
    </row>
    <row r="28957" spans="23:24" x14ac:dyDescent="0.2">
      <c r="W28957" s="25"/>
      <c r="X28957" s="25"/>
    </row>
    <row r="28958" spans="23:24" x14ac:dyDescent="0.2">
      <c r="W28958" s="25"/>
      <c r="X28958" s="25"/>
    </row>
    <row r="28959" spans="23:24" x14ac:dyDescent="0.2">
      <c r="W28959" s="25"/>
      <c r="X28959" s="25"/>
    </row>
    <row r="28960" spans="23:24" x14ac:dyDescent="0.2">
      <c r="W28960" s="25"/>
      <c r="X28960" s="25"/>
    </row>
    <row r="28961" spans="23:24" x14ac:dyDescent="0.2">
      <c r="W28961" s="25"/>
      <c r="X28961" s="25"/>
    </row>
    <row r="28962" spans="23:24" x14ac:dyDescent="0.2">
      <c r="W28962" s="25"/>
      <c r="X28962" s="25"/>
    </row>
    <row r="28963" spans="23:24" x14ac:dyDescent="0.2">
      <c r="W28963" s="25"/>
      <c r="X28963" s="25"/>
    </row>
    <row r="28964" spans="23:24" x14ac:dyDescent="0.2">
      <c r="W28964" s="25"/>
      <c r="X28964" s="25"/>
    </row>
    <row r="28965" spans="23:24" x14ac:dyDescent="0.2">
      <c r="W28965" s="25"/>
      <c r="X28965" s="25"/>
    </row>
    <row r="28966" spans="23:24" x14ac:dyDescent="0.2">
      <c r="W28966" s="25"/>
      <c r="X28966" s="25"/>
    </row>
    <row r="28967" spans="23:24" x14ac:dyDescent="0.2">
      <c r="W28967" s="25"/>
      <c r="X28967" s="25"/>
    </row>
    <row r="28968" spans="23:24" x14ac:dyDescent="0.2">
      <c r="W28968" s="25"/>
      <c r="X28968" s="25"/>
    </row>
    <row r="28969" spans="23:24" x14ac:dyDescent="0.2">
      <c r="W28969" s="25"/>
      <c r="X28969" s="25"/>
    </row>
    <row r="28970" spans="23:24" x14ac:dyDescent="0.2">
      <c r="W28970" s="25"/>
      <c r="X28970" s="25"/>
    </row>
    <row r="28971" spans="23:24" x14ac:dyDescent="0.2">
      <c r="W28971" s="25"/>
      <c r="X28971" s="25"/>
    </row>
    <row r="28972" spans="23:24" x14ac:dyDescent="0.2">
      <c r="W28972" s="25"/>
      <c r="X28972" s="25"/>
    </row>
    <row r="28973" spans="23:24" x14ac:dyDescent="0.2">
      <c r="W28973" s="25"/>
      <c r="X28973" s="25"/>
    </row>
    <row r="28974" spans="23:24" x14ac:dyDescent="0.2">
      <c r="W28974" s="25"/>
      <c r="X28974" s="25"/>
    </row>
    <row r="28975" spans="23:24" x14ac:dyDescent="0.2">
      <c r="W28975" s="25"/>
      <c r="X28975" s="25"/>
    </row>
    <row r="28976" spans="23:24" x14ac:dyDescent="0.2">
      <c r="W28976" s="25"/>
      <c r="X28976" s="25"/>
    </row>
    <row r="28977" spans="23:24" x14ac:dyDescent="0.2">
      <c r="W28977" s="25"/>
      <c r="X28977" s="25"/>
    </row>
    <row r="28978" spans="23:24" x14ac:dyDescent="0.2">
      <c r="W28978" s="25"/>
      <c r="X28978" s="25"/>
    </row>
    <row r="28979" spans="23:24" x14ac:dyDescent="0.2">
      <c r="W28979" s="25"/>
      <c r="X28979" s="25"/>
    </row>
    <row r="28980" spans="23:24" x14ac:dyDescent="0.2">
      <c r="W28980" s="25"/>
      <c r="X28980" s="25"/>
    </row>
    <row r="28981" spans="23:24" x14ac:dyDescent="0.2">
      <c r="W28981" s="25"/>
      <c r="X28981" s="25"/>
    </row>
    <row r="28982" spans="23:24" x14ac:dyDescent="0.2">
      <c r="W28982" s="25"/>
      <c r="X28982" s="25"/>
    </row>
    <row r="28983" spans="23:24" x14ac:dyDescent="0.2">
      <c r="W28983" s="25"/>
      <c r="X28983" s="25"/>
    </row>
    <row r="28984" spans="23:24" x14ac:dyDescent="0.2">
      <c r="W28984" s="25"/>
      <c r="X28984" s="25"/>
    </row>
    <row r="28985" spans="23:24" x14ac:dyDescent="0.2">
      <c r="W28985" s="25"/>
      <c r="X28985" s="25"/>
    </row>
    <row r="28986" spans="23:24" x14ac:dyDescent="0.2">
      <c r="W28986" s="25"/>
      <c r="X28986" s="25"/>
    </row>
    <row r="28987" spans="23:24" x14ac:dyDescent="0.2">
      <c r="W28987" s="25"/>
      <c r="X28987" s="25"/>
    </row>
    <row r="28988" spans="23:24" x14ac:dyDescent="0.2">
      <c r="W28988" s="25"/>
      <c r="X28988" s="25"/>
    </row>
    <row r="28989" spans="23:24" x14ac:dyDescent="0.2">
      <c r="W28989" s="25"/>
      <c r="X28989" s="25"/>
    </row>
    <row r="28990" spans="23:24" x14ac:dyDescent="0.2">
      <c r="W28990" s="25"/>
      <c r="X28990" s="25"/>
    </row>
    <row r="28991" spans="23:24" x14ac:dyDescent="0.2">
      <c r="W28991" s="25"/>
      <c r="X28991" s="25"/>
    </row>
    <row r="28992" spans="23:24" x14ac:dyDescent="0.2">
      <c r="W28992" s="25"/>
      <c r="X28992" s="25"/>
    </row>
    <row r="28993" spans="23:24" x14ac:dyDescent="0.2">
      <c r="W28993" s="25"/>
      <c r="X28993" s="25"/>
    </row>
    <row r="28994" spans="23:24" x14ac:dyDescent="0.2">
      <c r="W28994" s="25"/>
      <c r="X28994" s="25"/>
    </row>
    <row r="28995" spans="23:24" x14ac:dyDescent="0.2">
      <c r="W28995" s="25"/>
      <c r="X28995" s="25"/>
    </row>
    <row r="28996" spans="23:24" x14ac:dyDescent="0.2">
      <c r="W28996" s="25"/>
      <c r="X28996" s="25"/>
    </row>
    <row r="28997" spans="23:24" x14ac:dyDescent="0.2">
      <c r="W28997" s="25"/>
      <c r="X28997" s="25"/>
    </row>
    <row r="28998" spans="23:24" x14ac:dyDescent="0.2">
      <c r="W28998" s="25"/>
      <c r="X28998" s="25"/>
    </row>
    <row r="28999" spans="23:24" x14ac:dyDescent="0.2">
      <c r="W28999" s="25"/>
      <c r="X28999" s="25"/>
    </row>
    <row r="29000" spans="23:24" x14ac:dyDescent="0.2">
      <c r="W29000" s="25"/>
      <c r="X29000" s="25"/>
    </row>
    <row r="29001" spans="23:24" x14ac:dyDescent="0.2">
      <c r="W29001" s="25"/>
      <c r="X29001" s="25"/>
    </row>
    <row r="29002" spans="23:24" x14ac:dyDescent="0.2">
      <c r="W29002" s="25"/>
      <c r="X29002" s="25"/>
    </row>
    <row r="29003" spans="23:24" x14ac:dyDescent="0.2">
      <c r="W29003" s="25"/>
      <c r="X29003" s="25"/>
    </row>
    <row r="29004" spans="23:24" x14ac:dyDescent="0.2">
      <c r="W29004" s="25"/>
      <c r="X29004" s="25"/>
    </row>
    <row r="29005" spans="23:24" x14ac:dyDescent="0.2">
      <c r="W29005" s="25"/>
      <c r="X29005" s="25"/>
    </row>
    <row r="29006" spans="23:24" x14ac:dyDescent="0.2">
      <c r="W29006" s="25"/>
      <c r="X29006" s="25"/>
    </row>
    <row r="29007" spans="23:24" x14ac:dyDescent="0.2">
      <c r="W29007" s="25"/>
      <c r="X29007" s="25"/>
    </row>
    <row r="29008" spans="23:24" x14ac:dyDescent="0.2">
      <c r="W29008" s="25"/>
      <c r="X29008" s="25"/>
    </row>
    <row r="29009" spans="23:24" x14ac:dyDescent="0.2">
      <c r="W29009" s="25"/>
      <c r="X29009" s="25"/>
    </row>
    <row r="29010" spans="23:24" x14ac:dyDescent="0.2">
      <c r="W29010" s="25"/>
      <c r="X29010" s="25"/>
    </row>
    <row r="29011" spans="23:24" x14ac:dyDescent="0.2">
      <c r="W29011" s="25"/>
      <c r="X29011" s="25"/>
    </row>
    <row r="29012" spans="23:24" x14ac:dyDescent="0.2">
      <c r="W29012" s="25"/>
      <c r="X29012" s="25"/>
    </row>
    <row r="29013" spans="23:24" x14ac:dyDescent="0.2">
      <c r="W29013" s="25"/>
      <c r="X29013" s="25"/>
    </row>
    <row r="29014" spans="23:24" x14ac:dyDescent="0.2">
      <c r="W29014" s="25"/>
      <c r="X29014" s="25"/>
    </row>
    <row r="29015" spans="23:24" x14ac:dyDescent="0.2">
      <c r="W29015" s="25"/>
      <c r="X29015" s="25"/>
    </row>
    <row r="29016" spans="23:24" x14ac:dyDescent="0.2">
      <c r="W29016" s="25"/>
      <c r="X29016" s="25"/>
    </row>
    <row r="29017" spans="23:24" x14ac:dyDescent="0.2">
      <c r="W29017" s="25"/>
      <c r="X29017" s="25"/>
    </row>
    <row r="29018" spans="23:24" x14ac:dyDescent="0.2">
      <c r="W29018" s="25"/>
      <c r="X29018" s="25"/>
    </row>
    <row r="29019" spans="23:24" x14ac:dyDescent="0.2">
      <c r="W29019" s="25"/>
      <c r="X29019" s="25"/>
    </row>
    <row r="29020" spans="23:24" x14ac:dyDescent="0.2">
      <c r="W29020" s="25"/>
      <c r="X29020" s="25"/>
    </row>
    <row r="29021" spans="23:24" x14ac:dyDescent="0.2">
      <c r="W29021" s="25"/>
      <c r="X29021" s="25"/>
    </row>
    <row r="29022" spans="23:24" x14ac:dyDescent="0.2">
      <c r="W29022" s="25"/>
      <c r="X29022" s="25"/>
    </row>
    <row r="29023" spans="23:24" x14ac:dyDescent="0.2">
      <c r="W29023" s="25"/>
      <c r="X29023" s="25"/>
    </row>
    <row r="29024" spans="23:24" x14ac:dyDescent="0.2">
      <c r="W29024" s="25"/>
      <c r="X29024" s="25"/>
    </row>
    <row r="29025" spans="23:24" x14ac:dyDescent="0.2">
      <c r="W29025" s="25"/>
      <c r="X29025" s="25"/>
    </row>
    <row r="29026" spans="23:24" x14ac:dyDescent="0.2">
      <c r="W29026" s="25"/>
      <c r="X29026" s="25"/>
    </row>
    <row r="29027" spans="23:24" x14ac:dyDescent="0.2">
      <c r="W29027" s="25"/>
      <c r="X29027" s="25"/>
    </row>
    <row r="29028" spans="23:24" x14ac:dyDescent="0.2">
      <c r="W29028" s="25"/>
      <c r="X29028" s="25"/>
    </row>
    <row r="29029" spans="23:24" x14ac:dyDescent="0.2">
      <c r="W29029" s="25"/>
      <c r="X29029" s="25"/>
    </row>
    <row r="29030" spans="23:24" x14ac:dyDescent="0.2">
      <c r="W29030" s="25"/>
      <c r="X29030" s="25"/>
    </row>
    <row r="29031" spans="23:24" x14ac:dyDescent="0.2">
      <c r="W29031" s="25"/>
      <c r="X29031" s="25"/>
    </row>
    <row r="29032" spans="23:24" x14ac:dyDescent="0.2">
      <c r="W29032" s="25"/>
      <c r="X29032" s="25"/>
    </row>
    <row r="29033" spans="23:24" x14ac:dyDescent="0.2">
      <c r="W29033" s="25"/>
      <c r="X29033" s="25"/>
    </row>
    <row r="29034" spans="23:24" x14ac:dyDescent="0.2">
      <c r="W29034" s="25"/>
      <c r="X29034" s="25"/>
    </row>
    <row r="29035" spans="23:24" x14ac:dyDescent="0.2">
      <c r="W29035" s="25"/>
      <c r="X29035" s="25"/>
    </row>
    <row r="29036" spans="23:24" x14ac:dyDescent="0.2">
      <c r="W29036" s="25"/>
      <c r="X29036" s="25"/>
    </row>
    <row r="29037" spans="23:24" x14ac:dyDescent="0.2">
      <c r="W29037" s="25"/>
      <c r="X29037" s="25"/>
    </row>
    <row r="29038" spans="23:24" x14ac:dyDescent="0.2">
      <c r="W29038" s="25"/>
      <c r="X29038" s="25"/>
    </row>
    <row r="29039" spans="23:24" x14ac:dyDescent="0.2">
      <c r="W29039" s="25"/>
      <c r="X29039" s="25"/>
    </row>
    <row r="29040" spans="23:24" x14ac:dyDescent="0.2">
      <c r="W29040" s="25"/>
      <c r="X29040" s="25"/>
    </row>
    <row r="29041" spans="23:24" x14ac:dyDescent="0.2">
      <c r="W29041" s="25"/>
      <c r="X29041" s="25"/>
    </row>
    <row r="29042" spans="23:24" x14ac:dyDescent="0.2">
      <c r="W29042" s="25"/>
      <c r="X29042" s="25"/>
    </row>
    <row r="29043" spans="23:24" x14ac:dyDescent="0.2">
      <c r="W29043" s="25"/>
      <c r="X29043" s="25"/>
    </row>
    <row r="29044" spans="23:24" x14ac:dyDescent="0.2">
      <c r="W29044" s="25"/>
      <c r="X29044" s="25"/>
    </row>
    <row r="29045" spans="23:24" x14ac:dyDescent="0.2">
      <c r="W29045" s="25"/>
      <c r="X29045" s="25"/>
    </row>
    <row r="29046" spans="23:24" x14ac:dyDescent="0.2">
      <c r="W29046" s="25"/>
      <c r="X29046" s="25"/>
    </row>
    <row r="29047" spans="23:24" x14ac:dyDescent="0.2">
      <c r="W29047" s="25"/>
      <c r="X29047" s="25"/>
    </row>
    <row r="29048" spans="23:24" x14ac:dyDescent="0.2">
      <c r="W29048" s="25"/>
      <c r="X29048" s="25"/>
    </row>
    <row r="29049" spans="23:24" x14ac:dyDescent="0.2">
      <c r="W29049" s="25"/>
      <c r="X29049" s="25"/>
    </row>
    <row r="29050" spans="23:24" x14ac:dyDescent="0.2">
      <c r="W29050" s="25"/>
      <c r="X29050" s="25"/>
    </row>
    <row r="29051" spans="23:24" x14ac:dyDescent="0.2">
      <c r="W29051" s="25"/>
      <c r="X29051" s="25"/>
    </row>
    <row r="29052" spans="23:24" x14ac:dyDescent="0.2">
      <c r="W29052" s="25"/>
      <c r="X29052" s="25"/>
    </row>
    <row r="29053" spans="23:24" x14ac:dyDescent="0.2">
      <c r="W29053" s="25"/>
      <c r="X29053" s="25"/>
    </row>
    <row r="29054" spans="23:24" x14ac:dyDescent="0.2">
      <c r="W29054" s="25"/>
      <c r="X29054" s="25"/>
    </row>
    <row r="29055" spans="23:24" x14ac:dyDescent="0.2">
      <c r="W29055" s="25"/>
      <c r="X29055" s="25"/>
    </row>
    <row r="29056" spans="23:24" x14ac:dyDescent="0.2">
      <c r="W29056" s="25"/>
      <c r="X29056" s="25"/>
    </row>
    <row r="29057" spans="23:24" x14ac:dyDescent="0.2">
      <c r="W29057" s="25"/>
      <c r="X29057" s="25"/>
    </row>
    <row r="29058" spans="23:24" x14ac:dyDescent="0.2">
      <c r="W29058" s="25"/>
      <c r="X29058" s="25"/>
    </row>
    <row r="29059" spans="23:24" x14ac:dyDescent="0.2">
      <c r="W29059" s="25"/>
      <c r="X29059" s="25"/>
    </row>
    <row r="29060" spans="23:24" x14ac:dyDescent="0.2">
      <c r="W29060" s="25"/>
      <c r="X29060" s="25"/>
    </row>
    <row r="29061" spans="23:24" x14ac:dyDescent="0.2">
      <c r="W29061" s="25"/>
      <c r="X29061" s="25"/>
    </row>
    <row r="29062" spans="23:24" x14ac:dyDescent="0.2">
      <c r="W29062" s="25"/>
      <c r="X29062" s="25"/>
    </row>
    <row r="29063" spans="23:24" x14ac:dyDescent="0.2">
      <c r="W29063" s="25"/>
      <c r="X29063" s="25"/>
    </row>
    <row r="29064" spans="23:24" x14ac:dyDescent="0.2">
      <c r="W29064" s="25"/>
      <c r="X29064" s="25"/>
    </row>
    <row r="29065" spans="23:24" x14ac:dyDescent="0.2">
      <c r="W29065" s="25"/>
      <c r="X29065" s="25"/>
    </row>
    <row r="29066" spans="23:24" x14ac:dyDescent="0.2">
      <c r="W29066" s="25"/>
      <c r="X29066" s="25"/>
    </row>
    <row r="29067" spans="23:24" x14ac:dyDescent="0.2">
      <c r="W29067" s="25"/>
      <c r="X29067" s="25"/>
    </row>
    <row r="29068" spans="23:24" x14ac:dyDescent="0.2">
      <c r="W29068" s="25"/>
      <c r="X29068" s="25"/>
    </row>
    <row r="29069" spans="23:24" x14ac:dyDescent="0.2">
      <c r="W29069" s="25"/>
      <c r="X29069" s="25"/>
    </row>
    <row r="29070" spans="23:24" x14ac:dyDescent="0.2">
      <c r="W29070" s="25"/>
      <c r="X29070" s="25"/>
    </row>
    <row r="29071" spans="23:24" x14ac:dyDescent="0.2">
      <c r="W29071" s="25"/>
      <c r="X29071" s="25"/>
    </row>
    <row r="29072" spans="23:24" x14ac:dyDescent="0.2">
      <c r="W29072" s="25"/>
      <c r="X29072" s="25"/>
    </row>
    <row r="29073" spans="23:24" x14ac:dyDescent="0.2">
      <c r="W29073" s="25"/>
      <c r="X29073" s="25"/>
    </row>
    <row r="29074" spans="23:24" x14ac:dyDescent="0.2">
      <c r="W29074" s="25"/>
      <c r="X29074" s="25"/>
    </row>
    <row r="29075" spans="23:24" x14ac:dyDescent="0.2">
      <c r="W29075" s="25"/>
      <c r="X29075" s="25"/>
    </row>
    <row r="29076" spans="23:24" x14ac:dyDescent="0.2">
      <c r="W29076" s="25"/>
      <c r="X29076" s="25"/>
    </row>
    <row r="29077" spans="23:24" x14ac:dyDescent="0.2">
      <c r="W29077" s="25"/>
      <c r="X29077" s="25"/>
    </row>
    <row r="29078" spans="23:24" x14ac:dyDescent="0.2">
      <c r="W29078" s="25"/>
      <c r="X29078" s="25"/>
    </row>
    <row r="29079" spans="23:24" x14ac:dyDescent="0.2">
      <c r="W29079" s="25"/>
      <c r="X29079" s="25"/>
    </row>
    <row r="29080" spans="23:24" x14ac:dyDescent="0.2">
      <c r="W29080" s="25"/>
      <c r="X29080" s="25"/>
    </row>
    <row r="29081" spans="23:24" x14ac:dyDescent="0.2">
      <c r="W29081" s="25"/>
      <c r="X29081" s="25"/>
    </row>
    <row r="29082" spans="23:24" x14ac:dyDescent="0.2">
      <c r="W29082" s="25"/>
      <c r="X29082" s="25"/>
    </row>
    <row r="29083" spans="23:24" x14ac:dyDescent="0.2">
      <c r="W29083" s="25"/>
      <c r="X29083" s="25"/>
    </row>
    <row r="29084" spans="23:24" x14ac:dyDescent="0.2">
      <c r="W29084" s="25"/>
      <c r="X29084" s="25"/>
    </row>
    <row r="29085" spans="23:24" x14ac:dyDescent="0.2">
      <c r="W29085" s="25"/>
      <c r="X29085" s="25"/>
    </row>
    <row r="29086" spans="23:24" x14ac:dyDescent="0.2">
      <c r="W29086" s="25"/>
      <c r="X29086" s="25"/>
    </row>
    <row r="29087" spans="23:24" x14ac:dyDescent="0.2">
      <c r="W29087" s="25"/>
      <c r="X29087" s="25"/>
    </row>
    <row r="29088" spans="23:24" x14ac:dyDescent="0.2">
      <c r="W29088" s="25"/>
      <c r="X29088" s="25"/>
    </row>
    <row r="29089" spans="23:24" x14ac:dyDescent="0.2">
      <c r="W29089" s="25"/>
      <c r="X29089" s="25"/>
    </row>
    <row r="29090" spans="23:24" x14ac:dyDescent="0.2">
      <c r="W29090" s="25"/>
      <c r="X29090" s="25"/>
    </row>
    <row r="29091" spans="23:24" x14ac:dyDescent="0.2">
      <c r="W29091" s="25"/>
      <c r="X29091" s="25"/>
    </row>
    <row r="29092" spans="23:24" x14ac:dyDescent="0.2">
      <c r="W29092" s="25"/>
      <c r="X29092" s="25"/>
    </row>
    <row r="29093" spans="23:24" x14ac:dyDescent="0.2">
      <c r="W29093" s="25"/>
      <c r="X29093" s="25"/>
    </row>
    <row r="29094" spans="23:24" x14ac:dyDescent="0.2">
      <c r="W29094" s="25"/>
      <c r="X29094" s="25"/>
    </row>
    <row r="29095" spans="23:24" x14ac:dyDescent="0.2">
      <c r="W29095" s="25"/>
      <c r="X29095" s="25"/>
    </row>
    <row r="29096" spans="23:24" x14ac:dyDescent="0.2">
      <c r="W29096" s="25"/>
      <c r="X29096" s="25"/>
    </row>
    <row r="29097" spans="23:24" x14ac:dyDescent="0.2">
      <c r="W29097" s="25"/>
      <c r="X29097" s="25"/>
    </row>
    <row r="29098" spans="23:24" x14ac:dyDescent="0.2">
      <c r="W29098" s="25"/>
      <c r="X29098" s="25"/>
    </row>
    <row r="29099" spans="23:24" x14ac:dyDescent="0.2">
      <c r="W29099" s="25"/>
      <c r="X29099" s="25"/>
    </row>
    <row r="29100" spans="23:24" x14ac:dyDescent="0.2">
      <c r="W29100" s="25"/>
      <c r="X29100" s="25"/>
    </row>
    <row r="29101" spans="23:24" x14ac:dyDescent="0.2">
      <c r="W29101" s="25"/>
      <c r="X29101" s="25"/>
    </row>
    <row r="29102" spans="23:24" x14ac:dyDescent="0.2">
      <c r="W29102" s="25"/>
      <c r="X29102" s="25"/>
    </row>
    <row r="29103" spans="23:24" x14ac:dyDescent="0.2">
      <c r="W29103" s="25"/>
      <c r="X29103" s="25"/>
    </row>
    <row r="29104" spans="23:24" x14ac:dyDescent="0.2">
      <c r="W29104" s="25"/>
      <c r="X29104" s="25"/>
    </row>
    <row r="29105" spans="23:24" x14ac:dyDescent="0.2">
      <c r="W29105" s="25"/>
      <c r="X29105" s="25"/>
    </row>
    <row r="29106" spans="23:24" x14ac:dyDescent="0.2">
      <c r="W29106" s="25"/>
      <c r="X29106" s="25"/>
    </row>
    <row r="29107" spans="23:24" x14ac:dyDescent="0.2">
      <c r="W29107" s="25"/>
      <c r="X29107" s="25"/>
    </row>
    <row r="29108" spans="23:24" x14ac:dyDescent="0.2">
      <c r="W29108" s="25"/>
      <c r="X29108" s="25"/>
    </row>
    <row r="29109" spans="23:24" x14ac:dyDescent="0.2">
      <c r="W29109" s="25"/>
      <c r="X29109" s="25"/>
    </row>
    <row r="29110" spans="23:24" x14ac:dyDescent="0.2">
      <c r="W29110" s="25"/>
      <c r="X29110" s="25"/>
    </row>
    <row r="29111" spans="23:24" x14ac:dyDescent="0.2">
      <c r="W29111" s="25"/>
      <c r="X29111" s="25"/>
    </row>
    <row r="29112" spans="23:24" x14ac:dyDescent="0.2">
      <c r="W29112" s="25"/>
      <c r="X29112" s="25"/>
    </row>
    <row r="29113" spans="23:24" x14ac:dyDescent="0.2">
      <c r="W29113" s="25"/>
      <c r="X29113" s="25"/>
    </row>
    <row r="29114" spans="23:24" x14ac:dyDescent="0.2">
      <c r="W29114" s="25"/>
      <c r="X29114" s="25"/>
    </row>
    <row r="29115" spans="23:24" x14ac:dyDescent="0.2">
      <c r="W29115" s="25"/>
      <c r="X29115" s="25"/>
    </row>
    <row r="29116" spans="23:24" x14ac:dyDescent="0.2">
      <c r="W29116" s="25"/>
      <c r="X29116" s="25"/>
    </row>
    <row r="29117" spans="23:24" x14ac:dyDescent="0.2">
      <c r="W29117" s="25"/>
      <c r="X29117" s="25"/>
    </row>
    <row r="29118" spans="23:24" x14ac:dyDescent="0.2">
      <c r="W29118" s="25"/>
      <c r="X29118" s="25"/>
    </row>
    <row r="29119" spans="23:24" x14ac:dyDescent="0.2">
      <c r="W29119" s="25"/>
      <c r="X29119" s="25"/>
    </row>
    <row r="29120" spans="23:24" x14ac:dyDescent="0.2">
      <c r="W29120" s="25"/>
      <c r="X29120" s="25"/>
    </row>
    <row r="29121" spans="23:24" x14ac:dyDescent="0.2">
      <c r="W29121" s="25"/>
      <c r="X29121" s="25"/>
    </row>
    <row r="29122" spans="23:24" x14ac:dyDescent="0.2">
      <c r="W29122" s="25"/>
      <c r="X29122" s="25"/>
    </row>
    <row r="29123" spans="23:24" x14ac:dyDescent="0.2">
      <c r="W29123" s="25"/>
      <c r="X29123" s="25"/>
    </row>
    <row r="29124" spans="23:24" x14ac:dyDescent="0.2">
      <c r="W29124" s="25"/>
      <c r="X29124" s="25"/>
    </row>
    <row r="29125" spans="23:24" x14ac:dyDescent="0.2">
      <c r="W29125" s="25"/>
      <c r="X29125" s="25"/>
    </row>
    <row r="29126" spans="23:24" x14ac:dyDescent="0.2">
      <c r="W29126" s="25"/>
      <c r="X29126" s="25"/>
    </row>
    <row r="29127" spans="23:24" x14ac:dyDescent="0.2">
      <c r="W29127" s="25"/>
      <c r="X29127" s="25"/>
    </row>
    <row r="29128" spans="23:24" x14ac:dyDescent="0.2">
      <c r="W29128" s="25"/>
      <c r="X29128" s="25"/>
    </row>
    <row r="29129" spans="23:24" x14ac:dyDescent="0.2">
      <c r="W29129" s="25"/>
      <c r="X29129" s="25"/>
    </row>
    <row r="29130" spans="23:24" x14ac:dyDescent="0.2">
      <c r="W29130" s="25"/>
      <c r="X29130" s="25"/>
    </row>
    <row r="29131" spans="23:24" x14ac:dyDescent="0.2">
      <c r="W29131" s="25"/>
      <c r="X29131" s="25"/>
    </row>
    <row r="29132" spans="23:24" x14ac:dyDescent="0.2">
      <c r="W29132" s="25"/>
      <c r="X29132" s="25"/>
    </row>
    <row r="29133" spans="23:24" x14ac:dyDescent="0.2">
      <c r="W29133" s="25"/>
      <c r="X29133" s="25"/>
    </row>
    <row r="29134" spans="23:24" x14ac:dyDescent="0.2">
      <c r="W29134" s="25"/>
      <c r="X29134" s="25"/>
    </row>
    <row r="29135" spans="23:24" x14ac:dyDescent="0.2">
      <c r="W29135" s="25"/>
      <c r="X29135" s="25"/>
    </row>
    <row r="29136" spans="23:24" x14ac:dyDescent="0.2">
      <c r="W29136" s="25"/>
      <c r="X29136" s="25"/>
    </row>
    <row r="29137" spans="23:24" x14ac:dyDescent="0.2">
      <c r="W29137" s="25"/>
      <c r="X29137" s="25"/>
    </row>
    <row r="29138" spans="23:24" x14ac:dyDescent="0.2">
      <c r="W29138" s="25"/>
      <c r="X29138" s="25"/>
    </row>
    <row r="29139" spans="23:24" x14ac:dyDescent="0.2">
      <c r="W29139" s="25"/>
      <c r="X29139" s="25"/>
    </row>
    <row r="29140" spans="23:24" x14ac:dyDescent="0.2">
      <c r="W29140" s="25"/>
      <c r="X29140" s="25"/>
    </row>
    <row r="29141" spans="23:24" x14ac:dyDescent="0.2">
      <c r="W29141" s="25"/>
      <c r="X29141" s="25"/>
    </row>
    <row r="29142" spans="23:24" x14ac:dyDescent="0.2">
      <c r="W29142" s="25"/>
      <c r="X29142" s="25"/>
    </row>
    <row r="29143" spans="23:24" x14ac:dyDescent="0.2">
      <c r="W29143" s="25"/>
      <c r="X29143" s="25"/>
    </row>
    <row r="29144" spans="23:24" x14ac:dyDescent="0.2">
      <c r="W29144" s="25"/>
      <c r="X29144" s="25"/>
    </row>
    <row r="29145" spans="23:24" x14ac:dyDescent="0.2">
      <c r="W29145" s="25"/>
      <c r="X29145" s="25"/>
    </row>
    <row r="29146" spans="23:24" x14ac:dyDescent="0.2">
      <c r="W29146" s="25"/>
      <c r="X29146" s="25"/>
    </row>
    <row r="29147" spans="23:24" x14ac:dyDescent="0.2">
      <c r="W29147" s="25"/>
      <c r="X29147" s="25"/>
    </row>
    <row r="29148" spans="23:24" x14ac:dyDescent="0.2">
      <c r="W29148" s="25"/>
      <c r="X29148" s="25"/>
    </row>
    <row r="29149" spans="23:24" x14ac:dyDescent="0.2">
      <c r="W29149" s="25"/>
      <c r="X29149" s="25"/>
    </row>
    <row r="29150" spans="23:24" x14ac:dyDescent="0.2">
      <c r="W29150" s="25"/>
      <c r="X29150" s="25"/>
    </row>
    <row r="29151" spans="23:24" x14ac:dyDescent="0.2">
      <c r="W29151" s="25"/>
      <c r="X29151" s="25"/>
    </row>
    <row r="29152" spans="23:24" x14ac:dyDescent="0.2">
      <c r="W29152" s="25"/>
      <c r="X29152" s="25"/>
    </row>
    <row r="29153" spans="23:24" x14ac:dyDescent="0.2">
      <c r="W29153" s="25"/>
      <c r="X29153" s="25"/>
    </row>
    <row r="29154" spans="23:24" x14ac:dyDescent="0.2">
      <c r="W29154" s="25"/>
      <c r="X29154" s="25"/>
    </row>
    <row r="29155" spans="23:24" x14ac:dyDescent="0.2">
      <c r="W29155" s="25"/>
      <c r="X29155" s="25"/>
    </row>
    <row r="29156" spans="23:24" x14ac:dyDescent="0.2">
      <c r="W29156" s="25"/>
      <c r="X29156" s="25"/>
    </row>
    <row r="29157" spans="23:24" x14ac:dyDescent="0.2">
      <c r="W29157" s="25"/>
      <c r="X29157" s="25"/>
    </row>
    <row r="29158" spans="23:24" x14ac:dyDescent="0.2">
      <c r="W29158" s="25"/>
      <c r="X29158" s="25"/>
    </row>
    <row r="29159" spans="23:24" x14ac:dyDescent="0.2">
      <c r="W29159" s="25"/>
      <c r="X29159" s="25"/>
    </row>
    <row r="29160" spans="23:24" x14ac:dyDescent="0.2">
      <c r="W29160" s="25"/>
      <c r="X29160" s="25"/>
    </row>
    <row r="29161" spans="23:24" x14ac:dyDescent="0.2">
      <c r="W29161" s="25"/>
      <c r="X29161" s="25"/>
    </row>
    <row r="29162" spans="23:24" x14ac:dyDescent="0.2">
      <c r="W29162" s="25"/>
      <c r="X29162" s="25"/>
    </row>
    <row r="29163" spans="23:24" x14ac:dyDescent="0.2">
      <c r="W29163" s="25"/>
      <c r="X29163" s="25"/>
    </row>
    <row r="29164" spans="23:24" x14ac:dyDescent="0.2">
      <c r="W29164" s="25"/>
      <c r="X29164" s="25"/>
    </row>
    <row r="29165" spans="23:24" x14ac:dyDescent="0.2">
      <c r="W29165" s="25"/>
      <c r="X29165" s="25"/>
    </row>
    <row r="29166" spans="23:24" x14ac:dyDescent="0.2">
      <c r="W29166" s="25"/>
      <c r="X29166" s="25"/>
    </row>
    <row r="29167" spans="23:24" x14ac:dyDescent="0.2">
      <c r="W29167" s="25"/>
      <c r="X29167" s="25"/>
    </row>
    <row r="29168" spans="23:24" x14ac:dyDescent="0.2">
      <c r="W29168" s="25"/>
      <c r="X29168" s="25"/>
    </row>
    <row r="29169" spans="23:24" x14ac:dyDescent="0.2">
      <c r="W29169" s="25"/>
      <c r="X29169" s="25"/>
    </row>
    <row r="29170" spans="23:24" x14ac:dyDescent="0.2">
      <c r="W29170" s="25"/>
      <c r="X29170" s="25"/>
    </row>
    <row r="29171" spans="23:24" x14ac:dyDescent="0.2">
      <c r="W29171" s="25"/>
      <c r="X29171" s="25"/>
    </row>
    <row r="29172" spans="23:24" x14ac:dyDescent="0.2">
      <c r="W29172" s="25"/>
      <c r="X29172" s="25"/>
    </row>
    <row r="29173" spans="23:24" x14ac:dyDescent="0.2">
      <c r="W29173" s="25"/>
      <c r="X29173" s="25"/>
    </row>
    <row r="29174" spans="23:24" x14ac:dyDescent="0.2">
      <c r="W29174" s="25"/>
      <c r="X29174" s="25"/>
    </row>
    <row r="29175" spans="23:24" x14ac:dyDescent="0.2">
      <c r="W29175" s="25"/>
      <c r="X29175" s="25"/>
    </row>
    <row r="29176" spans="23:24" x14ac:dyDescent="0.2">
      <c r="W29176" s="25"/>
      <c r="X29176" s="25"/>
    </row>
    <row r="29177" spans="23:24" x14ac:dyDescent="0.2">
      <c r="W29177" s="25"/>
      <c r="X29177" s="25"/>
    </row>
    <row r="29178" spans="23:24" x14ac:dyDescent="0.2">
      <c r="W29178" s="25"/>
      <c r="X29178" s="25"/>
    </row>
    <row r="29179" spans="23:24" x14ac:dyDescent="0.2">
      <c r="W29179" s="25"/>
      <c r="X29179" s="25"/>
    </row>
    <row r="29180" spans="23:24" x14ac:dyDescent="0.2">
      <c r="W29180" s="25"/>
      <c r="X29180" s="25"/>
    </row>
    <row r="29181" spans="23:24" x14ac:dyDescent="0.2">
      <c r="W29181" s="25"/>
      <c r="X29181" s="25"/>
    </row>
    <row r="29182" spans="23:24" x14ac:dyDescent="0.2">
      <c r="W29182" s="25"/>
      <c r="X29182" s="25"/>
    </row>
    <row r="29183" spans="23:24" x14ac:dyDescent="0.2">
      <c r="W29183" s="25"/>
      <c r="X29183" s="25"/>
    </row>
    <row r="29184" spans="23:24" x14ac:dyDescent="0.2">
      <c r="W29184" s="25"/>
      <c r="X29184" s="25"/>
    </row>
    <row r="29185" spans="23:24" x14ac:dyDescent="0.2">
      <c r="W29185" s="25"/>
      <c r="X29185" s="25"/>
    </row>
    <row r="29186" spans="23:24" x14ac:dyDescent="0.2">
      <c r="W29186" s="25"/>
      <c r="X29186" s="25"/>
    </row>
    <row r="29187" spans="23:24" x14ac:dyDescent="0.2">
      <c r="W29187" s="25"/>
      <c r="X29187" s="25"/>
    </row>
    <row r="29188" spans="23:24" x14ac:dyDescent="0.2">
      <c r="W29188" s="25"/>
      <c r="X29188" s="25"/>
    </row>
    <row r="29189" spans="23:24" x14ac:dyDescent="0.2">
      <c r="W29189" s="25"/>
      <c r="X29189" s="25"/>
    </row>
    <row r="29190" spans="23:24" x14ac:dyDescent="0.2">
      <c r="W29190" s="25"/>
      <c r="X29190" s="25"/>
    </row>
    <row r="29191" spans="23:24" x14ac:dyDescent="0.2">
      <c r="W29191" s="25"/>
      <c r="X29191" s="25"/>
    </row>
    <row r="29192" spans="23:24" x14ac:dyDescent="0.2">
      <c r="W29192" s="25"/>
      <c r="X29192" s="25"/>
    </row>
    <row r="29193" spans="23:24" x14ac:dyDescent="0.2">
      <c r="W29193" s="25"/>
      <c r="X29193" s="25"/>
    </row>
    <row r="29194" spans="23:24" x14ac:dyDescent="0.2">
      <c r="W29194" s="25"/>
      <c r="X29194" s="25"/>
    </row>
    <row r="29195" spans="23:24" x14ac:dyDescent="0.2">
      <c r="W29195" s="25"/>
      <c r="X29195" s="25"/>
    </row>
    <row r="29196" spans="23:24" x14ac:dyDescent="0.2">
      <c r="W29196" s="25"/>
      <c r="X29196" s="25"/>
    </row>
    <row r="29197" spans="23:24" x14ac:dyDescent="0.2">
      <c r="W29197" s="25"/>
      <c r="X29197" s="25"/>
    </row>
    <row r="29198" spans="23:24" x14ac:dyDescent="0.2">
      <c r="W29198" s="25"/>
      <c r="X29198" s="25"/>
    </row>
    <row r="29199" spans="23:24" x14ac:dyDescent="0.2">
      <c r="W29199" s="25"/>
      <c r="X29199" s="25"/>
    </row>
    <row r="29200" spans="23:24" x14ac:dyDescent="0.2">
      <c r="W29200" s="25"/>
      <c r="X29200" s="25"/>
    </row>
    <row r="29201" spans="23:24" x14ac:dyDescent="0.2">
      <c r="W29201" s="25"/>
      <c r="X29201" s="25"/>
    </row>
    <row r="29202" spans="23:24" x14ac:dyDescent="0.2">
      <c r="W29202" s="25"/>
      <c r="X29202" s="25"/>
    </row>
    <row r="29203" spans="23:24" x14ac:dyDescent="0.2">
      <c r="W29203" s="25"/>
      <c r="X29203" s="25"/>
    </row>
    <row r="29204" spans="23:24" x14ac:dyDescent="0.2">
      <c r="W29204" s="25"/>
      <c r="X29204" s="25"/>
    </row>
    <row r="29205" spans="23:24" x14ac:dyDescent="0.2">
      <c r="W29205" s="25"/>
      <c r="X29205" s="25"/>
    </row>
    <row r="29206" spans="23:24" x14ac:dyDescent="0.2">
      <c r="W29206" s="25"/>
      <c r="X29206" s="25"/>
    </row>
    <row r="29207" spans="23:24" x14ac:dyDescent="0.2">
      <c r="W29207" s="25"/>
      <c r="X29207" s="25"/>
    </row>
    <row r="29208" spans="23:24" x14ac:dyDescent="0.2">
      <c r="W29208" s="25"/>
      <c r="X29208" s="25"/>
    </row>
    <row r="29209" spans="23:24" x14ac:dyDescent="0.2">
      <c r="W29209" s="25"/>
      <c r="X29209" s="25"/>
    </row>
    <row r="29210" spans="23:24" x14ac:dyDescent="0.2">
      <c r="W29210" s="25"/>
      <c r="X29210" s="25"/>
    </row>
    <row r="29211" spans="23:24" x14ac:dyDescent="0.2">
      <c r="W29211" s="25"/>
      <c r="X29211" s="25"/>
    </row>
    <row r="29212" spans="23:24" x14ac:dyDescent="0.2">
      <c r="W29212" s="25"/>
      <c r="X29212" s="25"/>
    </row>
    <row r="29213" spans="23:24" x14ac:dyDescent="0.2">
      <c r="W29213" s="25"/>
      <c r="X29213" s="25"/>
    </row>
    <row r="29214" spans="23:24" x14ac:dyDescent="0.2">
      <c r="W29214" s="25"/>
      <c r="X29214" s="25"/>
    </row>
    <row r="29215" spans="23:24" x14ac:dyDescent="0.2">
      <c r="W29215" s="25"/>
      <c r="X29215" s="25"/>
    </row>
    <row r="29216" spans="23:24" x14ac:dyDescent="0.2">
      <c r="W29216" s="25"/>
      <c r="X29216" s="25"/>
    </row>
    <row r="29217" spans="23:24" x14ac:dyDescent="0.2">
      <c r="W29217" s="25"/>
      <c r="X29217" s="25"/>
    </row>
    <row r="29218" spans="23:24" x14ac:dyDescent="0.2">
      <c r="W29218" s="25"/>
      <c r="X29218" s="25"/>
    </row>
    <row r="29219" spans="23:24" x14ac:dyDescent="0.2">
      <c r="W29219" s="25"/>
      <c r="X29219" s="25"/>
    </row>
    <row r="29220" spans="23:24" x14ac:dyDescent="0.2">
      <c r="W29220" s="25"/>
      <c r="X29220" s="25"/>
    </row>
    <row r="29221" spans="23:24" x14ac:dyDescent="0.2">
      <c r="W29221" s="25"/>
      <c r="X29221" s="25"/>
    </row>
    <row r="29222" spans="23:24" x14ac:dyDescent="0.2">
      <c r="W29222" s="25"/>
      <c r="X29222" s="25"/>
    </row>
    <row r="29223" spans="23:24" x14ac:dyDescent="0.2">
      <c r="W29223" s="25"/>
      <c r="X29223" s="25"/>
    </row>
    <row r="29224" spans="23:24" x14ac:dyDescent="0.2">
      <c r="W29224" s="25"/>
      <c r="X29224" s="25"/>
    </row>
    <row r="29225" spans="23:24" x14ac:dyDescent="0.2">
      <c r="W29225" s="25"/>
      <c r="X29225" s="25"/>
    </row>
    <row r="29226" spans="23:24" x14ac:dyDescent="0.2">
      <c r="W29226" s="25"/>
      <c r="X29226" s="25"/>
    </row>
    <row r="29227" spans="23:24" x14ac:dyDescent="0.2">
      <c r="W29227" s="25"/>
      <c r="X29227" s="25"/>
    </row>
    <row r="29228" spans="23:24" x14ac:dyDescent="0.2">
      <c r="W29228" s="25"/>
      <c r="X29228" s="25"/>
    </row>
    <row r="29229" spans="23:24" x14ac:dyDescent="0.2">
      <c r="W29229" s="25"/>
      <c r="X29229" s="25"/>
    </row>
    <row r="29230" spans="23:24" x14ac:dyDescent="0.2">
      <c r="W29230" s="25"/>
      <c r="X29230" s="25"/>
    </row>
    <row r="29231" spans="23:24" x14ac:dyDescent="0.2">
      <c r="W29231" s="25"/>
      <c r="X29231" s="25"/>
    </row>
    <row r="29232" spans="23:24" x14ac:dyDescent="0.2">
      <c r="W29232" s="25"/>
      <c r="X29232" s="25"/>
    </row>
    <row r="29233" spans="23:24" x14ac:dyDescent="0.2">
      <c r="W29233" s="25"/>
      <c r="X29233" s="25"/>
    </row>
    <row r="29234" spans="23:24" x14ac:dyDescent="0.2">
      <c r="W29234" s="25"/>
      <c r="X29234" s="25"/>
    </row>
    <row r="29235" spans="23:24" x14ac:dyDescent="0.2">
      <c r="W29235" s="25"/>
      <c r="X29235" s="25"/>
    </row>
    <row r="29236" spans="23:24" x14ac:dyDescent="0.2">
      <c r="W29236" s="25"/>
      <c r="X29236" s="25"/>
    </row>
    <row r="29237" spans="23:24" x14ac:dyDescent="0.2">
      <c r="W29237" s="25"/>
      <c r="X29237" s="25"/>
    </row>
    <row r="29238" spans="23:24" x14ac:dyDescent="0.2">
      <c r="W29238" s="25"/>
      <c r="X29238" s="25"/>
    </row>
    <row r="29239" spans="23:24" x14ac:dyDescent="0.2">
      <c r="W29239" s="25"/>
      <c r="X29239" s="25"/>
    </row>
    <row r="29240" spans="23:24" x14ac:dyDescent="0.2">
      <c r="W29240" s="25"/>
      <c r="X29240" s="25"/>
    </row>
    <row r="29241" spans="23:24" x14ac:dyDescent="0.2">
      <c r="W29241" s="25"/>
      <c r="X29241" s="25"/>
    </row>
    <row r="29242" spans="23:24" x14ac:dyDescent="0.2">
      <c r="W29242" s="25"/>
      <c r="X29242" s="25"/>
    </row>
    <row r="29243" spans="23:24" x14ac:dyDescent="0.2">
      <c r="W29243" s="25"/>
      <c r="X29243" s="25"/>
    </row>
    <row r="29244" spans="23:24" x14ac:dyDescent="0.2">
      <c r="W29244" s="25"/>
      <c r="X29244" s="25"/>
    </row>
    <row r="29245" spans="23:24" x14ac:dyDescent="0.2">
      <c r="W29245" s="25"/>
      <c r="X29245" s="25"/>
    </row>
    <row r="29246" spans="23:24" x14ac:dyDescent="0.2">
      <c r="W29246" s="25"/>
      <c r="X29246" s="25"/>
    </row>
    <row r="29247" spans="23:24" x14ac:dyDescent="0.2">
      <c r="W29247" s="25"/>
      <c r="X29247" s="25"/>
    </row>
    <row r="29248" spans="23:24" x14ac:dyDescent="0.2">
      <c r="W29248" s="25"/>
      <c r="X29248" s="25"/>
    </row>
    <row r="29249" spans="23:24" x14ac:dyDescent="0.2">
      <c r="W29249" s="25"/>
      <c r="X29249" s="25"/>
    </row>
    <row r="29250" spans="23:24" x14ac:dyDescent="0.2">
      <c r="W29250" s="25"/>
      <c r="X29250" s="25"/>
    </row>
    <row r="29251" spans="23:24" x14ac:dyDescent="0.2">
      <c r="W29251" s="25"/>
      <c r="X29251" s="25"/>
    </row>
    <row r="29252" spans="23:24" x14ac:dyDescent="0.2">
      <c r="W29252" s="25"/>
      <c r="X29252" s="25"/>
    </row>
    <row r="29253" spans="23:24" x14ac:dyDescent="0.2">
      <c r="W29253" s="25"/>
      <c r="X29253" s="25"/>
    </row>
    <row r="29254" spans="23:24" x14ac:dyDescent="0.2">
      <c r="W29254" s="25"/>
      <c r="X29254" s="25"/>
    </row>
    <row r="29255" spans="23:24" x14ac:dyDescent="0.2">
      <c r="W29255" s="25"/>
      <c r="X29255" s="25"/>
    </row>
    <row r="29256" spans="23:24" x14ac:dyDescent="0.2">
      <c r="W29256" s="25"/>
      <c r="X29256" s="25"/>
    </row>
    <row r="29257" spans="23:24" x14ac:dyDescent="0.2">
      <c r="W29257" s="25"/>
      <c r="X29257" s="25"/>
    </row>
    <row r="29258" spans="23:24" x14ac:dyDescent="0.2">
      <c r="W29258" s="25"/>
      <c r="X29258" s="25"/>
    </row>
    <row r="29259" spans="23:24" x14ac:dyDescent="0.2">
      <c r="W29259" s="25"/>
      <c r="X29259" s="25"/>
    </row>
    <row r="29260" spans="23:24" x14ac:dyDescent="0.2">
      <c r="W29260" s="25"/>
      <c r="X29260" s="25"/>
    </row>
    <row r="29261" spans="23:24" x14ac:dyDescent="0.2">
      <c r="W29261" s="25"/>
      <c r="X29261" s="25"/>
    </row>
    <row r="29262" spans="23:24" x14ac:dyDescent="0.2">
      <c r="W29262" s="25"/>
      <c r="X29262" s="25"/>
    </row>
    <row r="29263" spans="23:24" x14ac:dyDescent="0.2">
      <c r="W29263" s="25"/>
      <c r="X29263" s="25"/>
    </row>
    <row r="29264" spans="23:24" x14ac:dyDescent="0.2">
      <c r="W29264" s="25"/>
      <c r="X29264" s="25"/>
    </row>
    <row r="29265" spans="23:24" x14ac:dyDescent="0.2">
      <c r="W29265" s="25"/>
      <c r="X29265" s="25"/>
    </row>
    <row r="29266" spans="23:24" x14ac:dyDescent="0.2">
      <c r="W29266" s="25"/>
      <c r="X29266" s="25"/>
    </row>
    <row r="29267" spans="23:24" x14ac:dyDescent="0.2">
      <c r="W29267" s="25"/>
      <c r="X29267" s="25"/>
    </row>
    <row r="29268" spans="23:24" x14ac:dyDescent="0.2">
      <c r="W29268" s="25"/>
      <c r="X29268" s="25"/>
    </row>
    <row r="29269" spans="23:24" x14ac:dyDescent="0.2">
      <c r="W29269" s="25"/>
      <c r="X29269" s="25"/>
    </row>
    <row r="29270" spans="23:24" x14ac:dyDescent="0.2">
      <c r="W29270" s="25"/>
      <c r="X29270" s="25"/>
    </row>
    <row r="29271" spans="23:24" x14ac:dyDescent="0.2">
      <c r="W29271" s="25"/>
      <c r="X29271" s="25"/>
    </row>
    <row r="29272" spans="23:24" x14ac:dyDescent="0.2">
      <c r="W29272" s="25"/>
      <c r="X29272" s="25"/>
    </row>
    <row r="29273" spans="23:24" x14ac:dyDescent="0.2">
      <c r="W29273" s="25"/>
      <c r="X29273" s="25"/>
    </row>
    <row r="29274" spans="23:24" x14ac:dyDescent="0.2">
      <c r="W29274" s="25"/>
      <c r="X29274" s="25"/>
    </row>
    <row r="29275" spans="23:24" x14ac:dyDescent="0.2">
      <c r="W29275" s="25"/>
      <c r="X29275" s="25"/>
    </row>
    <row r="29276" spans="23:24" x14ac:dyDescent="0.2">
      <c r="W29276" s="25"/>
      <c r="X29276" s="25"/>
    </row>
    <row r="29277" spans="23:24" x14ac:dyDescent="0.2">
      <c r="W29277" s="25"/>
      <c r="X29277" s="25"/>
    </row>
    <row r="29278" spans="23:24" x14ac:dyDescent="0.2">
      <c r="W29278" s="25"/>
      <c r="X29278" s="25"/>
    </row>
    <row r="29279" spans="23:24" x14ac:dyDescent="0.2">
      <c r="W29279" s="25"/>
      <c r="X29279" s="25"/>
    </row>
    <row r="29280" spans="23:24" x14ac:dyDescent="0.2">
      <c r="W29280" s="25"/>
      <c r="X29280" s="25"/>
    </row>
    <row r="29281" spans="23:24" x14ac:dyDescent="0.2">
      <c r="W29281" s="25"/>
      <c r="X29281" s="25"/>
    </row>
    <row r="29282" spans="23:24" x14ac:dyDescent="0.2">
      <c r="W29282" s="25"/>
      <c r="X29282" s="25"/>
    </row>
    <row r="29283" spans="23:24" x14ac:dyDescent="0.2">
      <c r="W29283" s="25"/>
      <c r="X29283" s="25"/>
    </row>
    <row r="29284" spans="23:24" x14ac:dyDescent="0.2">
      <c r="W29284" s="25"/>
      <c r="X29284" s="25"/>
    </row>
    <row r="29285" spans="23:24" x14ac:dyDescent="0.2">
      <c r="W29285" s="25"/>
      <c r="X29285" s="25"/>
    </row>
    <row r="29286" spans="23:24" x14ac:dyDescent="0.2">
      <c r="W29286" s="25"/>
      <c r="X29286" s="25"/>
    </row>
    <row r="29287" spans="23:24" x14ac:dyDescent="0.2">
      <c r="W29287" s="25"/>
      <c r="X29287" s="25"/>
    </row>
    <row r="29288" spans="23:24" x14ac:dyDescent="0.2">
      <c r="W29288" s="25"/>
      <c r="X29288" s="25"/>
    </row>
    <row r="29289" spans="23:24" x14ac:dyDescent="0.2">
      <c r="W29289" s="25"/>
      <c r="X29289" s="25"/>
    </row>
    <row r="29290" spans="23:24" x14ac:dyDescent="0.2">
      <c r="W29290" s="25"/>
      <c r="X29290" s="25"/>
    </row>
    <row r="29291" spans="23:24" x14ac:dyDescent="0.2">
      <c r="W29291" s="25"/>
      <c r="X29291" s="25"/>
    </row>
    <row r="29292" spans="23:24" x14ac:dyDescent="0.2">
      <c r="W29292" s="25"/>
      <c r="X29292" s="25"/>
    </row>
    <row r="29293" spans="23:24" x14ac:dyDescent="0.2">
      <c r="W29293" s="25"/>
      <c r="X29293" s="25"/>
    </row>
    <row r="29294" spans="23:24" x14ac:dyDescent="0.2">
      <c r="W29294" s="25"/>
      <c r="X29294" s="25"/>
    </row>
    <row r="29295" spans="23:24" x14ac:dyDescent="0.2">
      <c r="W29295" s="25"/>
      <c r="X29295" s="25"/>
    </row>
    <row r="29296" spans="23:24" x14ac:dyDescent="0.2">
      <c r="W29296" s="25"/>
      <c r="X29296" s="25"/>
    </row>
    <row r="29297" spans="23:24" x14ac:dyDescent="0.2">
      <c r="W29297" s="25"/>
      <c r="X29297" s="25"/>
    </row>
    <row r="29298" spans="23:24" x14ac:dyDescent="0.2">
      <c r="W29298" s="25"/>
      <c r="X29298" s="25"/>
    </row>
    <row r="29299" spans="23:24" x14ac:dyDescent="0.2">
      <c r="W29299" s="25"/>
      <c r="X29299" s="25"/>
    </row>
    <row r="29300" spans="23:24" x14ac:dyDescent="0.2">
      <c r="W29300" s="25"/>
      <c r="X29300" s="25"/>
    </row>
    <row r="29301" spans="23:24" x14ac:dyDescent="0.2">
      <c r="W29301" s="25"/>
      <c r="X29301" s="25"/>
    </row>
    <row r="29302" spans="23:24" x14ac:dyDescent="0.2">
      <c r="W29302" s="25"/>
      <c r="X29302" s="25"/>
    </row>
    <row r="29303" spans="23:24" x14ac:dyDescent="0.2">
      <c r="W29303" s="25"/>
      <c r="X29303" s="25"/>
    </row>
    <row r="29304" spans="23:24" x14ac:dyDescent="0.2">
      <c r="W29304" s="25"/>
      <c r="X29304" s="25"/>
    </row>
    <row r="29305" spans="23:24" x14ac:dyDescent="0.2">
      <c r="W29305" s="25"/>
      <c r="X29305" s="25"/>
    </row>
    <row r="29306" spans="23:24" x14ac:dyDescent="0.2">
      <c r="W29306" s="25"/>
      <c r="X29306" s="25"/>
    </row>
    <row r="29307" spans="23:24" x14ac:dyDescent="0.2">
      <c r="W29307" s="25"/>
      <c r="X29307" s="25"/>
    </row>
    <row r="29308" spans="23:24" x14ac:dyDescent="0.2">
      <c r="W29308" s="25"/>
      <c r="X29308" s="25"/>
    </row>
    <row r="29309" spans="23:24" x14ac:dyDescent="0.2">
      <c r="W29309" s="25"/>
      <c r="X29309" s="25"/>
    </row>
    <row r="29310" spans="23:24" x14ac:dyDescent="0.2">
      <c r="W29310" s="25"/>
      <c r="X29310" s="25"/>
    </row>
    <row r="29311" spans="23:24" x14ac:dyDescent="0.2">
      <c r="W29311" s="25"/>
      <c r="X29311" s="25"/>
    </row>
    <row r="29312" spans="23:24" x14ac:dyDescent="0.2">
      <c r="W29312" s="25"/>
      <c r="X29312" s="25"/>
    </row>
    <row r="29313" spans="23:24" x14ac:dyDescent="0.2">
      <c r="W29313" s="25"/>
      <c r="X29313" s="25"/>
    </row>
    <row r="29314" spans="23:24" x14ac:dyDescent="0.2">
      <c r="W29314" s="25"/>
      <c r="X29314" s="25"/>
    </row>
    <row r="29315" spans="23:24" x14ac:dyDescent="0.2">
      <c r="W29315" s="25"/>
      <c r="X29315" s="25"/>
    </row>
    <row r="29316" spans="23:24" x14ac:dyDescent="0.2">
      <c r="W29316" s="25"/>
      <c r="X29316" s="25"/>
    </row>
    <row r="29317" spans="23:24" x14ac:dyDescent="0.2">
      <c r="W29317" s="25"/>
      <c r="X29317" s="25"/>
    </row>
    <row r="29318" spans="23:24" x14ac:dyDescent="0.2">
      <c r="W29318" s="25"/>
      <c r="X29318" s="25"/>
    </row>
    <row r="29319" spans="23:24" x14ac:dyDescent="0.2">
      <c r="W29319" s="25"/>
      <c r="X29319" s="25"/>
    </row>
    <row r="29320" spans="23:24" x14ac:dyDescent="0.2">
      <c r="W29320" s="25"/>
      <c r="X29320" s="25"/>
    </row>
    <row r="29321" spans="23:24" x14ac:dyDescent="0.2">
      <c r="W29321" s="25"/>
      <c r="X29321" s="25"/>
    </row>
    <row r="29322" spans="23:24" x14ac:dyDescent="0.2">
      <c r="W29322" s="25"/>
      <c r="X29322" s="25"/>
    </row>
    <row r="29323" spans="23:24" x14ac:dyDescent="0.2">
      <c r="W29323" s="25"/>
      <c r="X29323" s="25"/>
    </row>
    <row r="29324" spans="23:24" x14ac:dyDescent="0.2">
      <c r="W29324" s="25"/>
      <c r="X29324" s="25"/>
    </row>
    <row r="29325" spans="23:24" x14ac:dyDescent="0.2">
      <c r="W29325" s="25"/>
      <c r="X29325" s="25"/>
    </row>
    <row r="29326" spans="23:24" x14ac:dyDescent="0.2">
      <c r="W29326" s="25"/>
      <c r="X29326" s="25"/>
    </row>
    <row r="29327" spans="23:24" x14ac:dyDescent="0.2">
      <c r="W29327" s="25"/>
      <c r="X29327" s="25"/>
    </row>
    <row r="29328" spans="23:24" x14ac:dyDescent="0.2">
      <c r="W29328" s="25"/>
      <c r="X29328" s="25"/>
    </row>
    <row r="29329" spans="23:24" x14ac:dyDescent="0.2">
      <c r="W29329" s="25"/>
      <c r="X29329" s="25"/>
    </row>
    <row r="29330" spans="23:24" x14ac:dyDescent="0.2">
      <c r="W29330" s="25"/>
      <c r="X29330" s="25"/>
    </row>
    <row r="29331" spans="23:24" x14ac:dyDescent="0.2">
      <c r="W29331" s="25"/>
      <c r="X29331" s="25"/>
    </row>
    <row r="29332" spans="23:24" x14ac:dyDescent="0.2">
      <c r="W29332" s="25"/>
      <c r="X29332" s="25"/>
    </row>
    <row r="29333" spans="23:24" x14ac:dyDescent="0.2">
      <c r="W29333" s="25"/>
      <c r="X29333" s="25"/>
    </row>
    <row r="29334" spans="23:24" x14ac:dyDescent="0.2">
      <c r="W29334" s="25"/>
      <c r="X29334" s="25"/>
    </row>
    <row r="29335" spans="23:24" x14ac:dyDescent="0.2">
      <c r="W29335" s="25"/>
      <c r="X29335" s="25"/>
    </row>
    <row r="29336" spans="23:24" x14ac:dyDescent="0.2">
      <c r="W29336" s="25"/>
      <c r="X29336" s="25"/>
    </row>
    <row r="29337" spans="23:24" x14ac:dyDescent="0.2">
      <c r="W29337" s="25"/>
      <c r="X29337" s="25"/>
    </row>
    <row r="29338" spans="23:24" x14ac:dyDescent="0.2">
      <c r="W29338" s="25"/>
      <c r="X29338" s="25"/>
    </row>
    <row r="29339" spans="23:24" x14ac:dyDescent="0.2">
      <c r="W29339" s="25"/>
      <c r="X29339" s="25"/>
    </row>
    <row r="29340" spans="23:24" x14ac:dyDescent="0.2">
      <c r="W29340" s="25"/>
      <c r="X29340" s="25"/>
    </row>
    <row r="29341" spans="23:24" x14ac:dyDescent="0.2">
      <c r="W29341" s="25"/>
      <c r="X29341" s="25"/>
    </row>
    <row r="29342" spans="23:24" x14ac:dyDescent="0.2">
      <c r="W29342" s="25"/>
      <c r="X29342" s="25"/>
    </row>
    <row r="29343" spans="23:24" x14ac:dyDescent="0.2">
      <c r="W29343" s="25"/>
      <c r="X29343" s="25"/>
    </row>
    <row r="29344" spans="23:24" x14ac:dyDescent="0.2">
      <c r="W29344" s="25"/>
      <c r="X29344" s="25"/>
    </row>
    <row r="29345" spans="23:24" x14ac:dyDescent="0.2">
      <c r="W29345" s="25"/>
      <c r="X29345" s="25"/>
    </row>
    <row r="29346" spans="23:24" x14ac:dyDescent="0.2">
      <c r="W29346" s="25"/>
      <c r="X29346" s="25"/>
    </row>
    <row r="29347" spans="23:24" x14ac:dyDescent="0.2">
      <c r="W29347" s="25"/>
      <c r="X29347" s="25"/>
    </row>
    <row r="29348" spans="23:24" x14ac:dyDescent="0.2">
      <c r="W29348" s="25"/>
      <c r="X29348" s="25"/>
    </row>
    <row r="29349" spans="23:24" x14ac:dyDescent="0.2">
      <c r="W29349" s="25"/>
      <c r="X29349" s="25"/>
    </row>
    <row r="29350" spans="23:24" x14ac:dyDescent="0.2">
      <c r="W29350" s="25"/>
      <c r="X29350" s="25"/>
    </row>
    <row r="29351" spans="23:24" x14ac:dyDescent="0.2">
      <c r="W29351" s="25"/>
      <c r="X29351" s="25"/>
    </row>
    <row r="29352" spans="23:24" x14ac:dyDescent="0.2">
      <c r="W29352" s="25"/>
      <c r="X29352" s="25"/>
    </row>
    <row r="29353" spans="23:24" x14ac:dyDescent="0.2">
      <c r="W29353" s="25"/>
      <c r="X29353" s="25"/>
    </row>
    <row r="29354" spans="23:24" x14ac:dyDescent="0.2">
      <c r="W29354" s="25"/>
      <c r="X29354" s="25"/>
    </row>
    <row r="29355" spans="23:24" x14ac:dyDescent="0.2">
      <c r="W29355" s="25"/>
      <c r="X29355" s="25"/>
    </row>
    <row r="29356" spans="23:24" x14ac:dyDescent="0.2">
      <c r="W29356" s="25"/>
      <c r="X29356" s="25"/>
    </row>
    <row r="29357" spans="23:24" x14ac:dyDescent="0.2">
      <c r="W29357" s="25"/>
      <c r="X29357" s="25"/>
    </row>
    <row r="29358" spans="23:24" x14ac:dyDescent="0.2">
      <c r="W29358" s="25"/>
      <c r="X29358" s="25"/>
    </row>
    <row r="29359" spans="23:24" x14ac:dyDescent="0.2">
      <c r="W29359" s="25"/>
      <c r="X29359" s="25"/>
    </row>
    <row r="29360" spans="23:24" x14ac:dyDescent="0.2">
      <c r="W29360" s="25"/>
      <c r="X29360" s="25"/>
    </row>
    <row r="29361" spans="23:24" x14ac:dyDescent="0.2">
      <c r="W29361" s="25"/>
      <c r="X29361" s="25"/>
    </row>
    <row r="29362" spans="23:24" x14ac:dyDescent="0.2">
      <c r="W29362" s="25"/>
      <c r="X29362" s="25"/>
    </row>
    <row r="29363" spans="23:24" x14ac:dyDescent="0.2">
      <c r="W29363" s="25"/>
      <c r="X29363" s="25"/>
    </row>
    <row r="29364" spans="23:24" x14ac:dyDescent="0.2">
      <c r="W29364" s="25"/>
      <c r="X29364" s="25"/>
    </row>
    <row r="29365" spans="23:24" x14ac:dyDescent="0.2">
      <c r="W29365" s="25"/>
      <c r="X29365" s="25"/>
    </row>
    <row r="29366" spans="23:24" x14ac:dyDescent="0.2">
      <c r="W29366" s="25"/>
      <c r="X29366" s="25"/>
    </row>
    <row r="29367" spans="23:24" x14ac:dyDescent="0.2">
      <c r="W29367" s="25"/>
      <c r="X29367" s="25"/>
    </row>
    <row r="29368" spans="23:24" x14ac:dyDescent="0.2">
      <c r="W29368" s="25"/>
      <c r="X29368" s="25"/>
    </row>
    <row r="29369" spans="23:24" x14ac:dyDescent="0.2">
      <c r="W29369" s="25"/>
      <c r="X29369" s="25"/>
    </row>
    <row r="29370" spans="23:24" x14ac:dyDescent="0.2">
      <c r="W29370" s="25"/>
      <c r="X29370" s="25"/>
    </row>
    <row r="29371" spans="23:24" x14ac:dyDescent="0.2">
      <c r="W29371" s="25"/>
      <c r="X29371" s="25"/>
    </row>
    <row r="29372" spans="23:24" x14ac:dyDescent="0.2">
      <c r="W29372" s="25"/>
      <c r="X29372" s="25"/>
    </row>
    <row r="29373" spans="23:24" x14ac:dyDescent="0.2">
      <c r="W29373" s="25"/>
      <c r="X29373" s="25"/>
    </row>
    <row r="29374" spans="23:24" x14ac:dyDescent="0.2">
      <c r="W29374" s="25"/>
      <c r="X29374" s="25"/>
    </row>
    <row r="29375" spans="23:24" x14ac:dyDescent="0.2">
      <c r="W29375" s="25"/>
      <c r="X29375" s="25"/>
    </row>
    <row r="29376" spans="23:24" x14ac:dyDescent="0.2">
      <c r="W29376" s="25"/>
      <c r="X29376" s="25"/>
    </row>
    <row r="29377" spans="23:24" x14ac:dyDescent="0.2">
      <c r="W29377" s="25"/>
      <c r="X29377" s="25"/>
    </row>
    <row r="29378" spans="23:24" x14ac:dyDescent="0.2">
      <c r="W29378" s="25"/>
      <c r="X29378" s="25"/>
    </row>
    <row r="29379" spans="23:24" x14ac:dyDescent="0.2">
      <c r="W29379" s="25"/>
      <c r="X29379" s="25"/>
    </row>
    <row r="29380" spans="23:24" x14ac:dyDescent="0.2">
      <c r="W29380" s="25"/>
      <c r="X29380" s="25"/>
    </row>
    <row r="29381" spans="23:24" x14ac:dyDescent="0.2">
      <c r="W29381" s="25"/>
      <c r="X29381" s="25"/>
    </row>
    <row r="29382" spans="23:24" x14ac:dyDescent="0.2">
      <c r="W29382" s="25"/>
      <c r="X29382" s="25"/>
    </row>
    <row r="29383" spans="23:24" x14ac:dyDescent="0.2">
      <c r="W29383" s="25"/>
      <c r="X29383" s="25"/>
    </row>
    <row r="29384" spans="23:24" x14ac:dyDescent="0.2">
      <c r="W29384" s="25"/>
      <c r="X29384" s="25"/>
    </row>
    <row r="29385" spans="23:24" x14ac:dyDescent="0.2">
      <c r="W29385" s="25"/>
      <c r="X29385" s="25"/>
    </row>
    <row r="29386" spans="23:24" x14ac:dyDescent="0.2">
      <c r="W29386" s="25"/>
      <c r="X29386" s="25"/>
    </row>
    <row r="29387" spans="23:24" x14ac:dyDescent="0.2">
      <c r="W29387" s="25"/>
      <c r="X29387" s="25"/>
    </row>
    <row r="29388" spans="23:24" x14ac:dyDescent="0.2">
      <c r="W29388" s="25"/>
      <c r="X29388" s="25"/>
    </row>
    <row r="29389" spans="23:24" x14ac:dyDescent="0.2">
      <c r="W29389" s="25"/>
      <c r="X29389" s="25"/>
    </row>
    <row r="29390" spans="23:24" x14ac:dyDescent="0.2">
      <c r="W29390" s="25"/>
      <c r="X29390" s="25"/>
    </row>
    <row r="29391" spans="23:24" x14ac:dyDescent="0.2">
      <c r="W29391" s="25"/>
      <c r="X29391" s="25"/>
    </row>
    <row r="29392" spans="23:24" x14ac:dyDescent="0.2">
      <c r="W29392" s="25"/>
      <c r="X29392" s="25"/>
    </row>
    <row r="29393" spans="23:24" x14ac:dyDescent="0.2">
      <c r="W29393" s="25"/>
      <c r="X29393" s="25"/>
    </row>
    <row r="29394" spans="23:24" x14ac:dyDescent="0.2">
      <c r="W29394" s="25"/>
      <c r="X29394" s="25"/>
    </row>
    <row r="29395" spans="23:24" x14ac:dyDescent="0.2">
      <c r="W29395" s="25"/>
      <c r="X29395" s="25"/>
    </row>
    <row r="29396" spans="23:24" x14ac:dyDescent="0.2">
      <c r="W29396" s="25"/>
      <c r="X29396" s="25"/>
    </row>
    <row r="29397" spans="23:24" x14ac:dyDescent="0.2">
      <c r="W29397" s="25"/>
      <c r="X29397" s="25"/>
    </row>
    <row r="29398" spans="23:24" x14ac:dyDescent="0.2">
      <c r="W29398" s="25"/>
      <c r="X29398" s="25"/>
    </row>
    <row r="29399" spans="23:24" x14ac:dyDescent="0.2">
      <c r="W29399" s="25"/>
      <c r="X29399" s="25"/>
    </row>
    <row r="29400" spans="23:24" x14ac:dyDescent="0.2">
      <c r="W29400" s="25"/>
      <c r="X29400" s="25"/>
    </row>
    <row r="29401" spans="23:24" x14ac:dyDescent="0.2">
      <c r="W29401" s="25"/>
      <c r="X29401" s="25"/>
    </row>
    <row r="29402" spans="23:24" x14ac:dyDescent="0.2">
      <c r="W29402" s="25"/>
      <c r="X29402" s="25"/>
    </row>
    <row r="29403" spans="23:24" x14ac:dyDescent="0.2">
      <c r="W29403" s="25"/>
      <c r="X29403" s="25"/>
    </row>
    <row r="29404" spans="23:24" x14ac:dyDescent="0.2">
      <c r="W29404" s="25"/>
      <c r="X29404" s="25"/>
    </row>
    <row r="29405" spans="23:24" x14ac:dyDescent="0.2">
      <c r="W29405" s="25"/>
      <c r="X29405" s="25"/>
    </row>
    <row r="29406" spans="23:24" x14ac:dyDescent="0.2">
      <c r="W29406" s="25"/>
      <c r="X29406" s="25"/>
    </row>
    <row r="29407" spans="23:24" x14ac:dyDescent="0.2">
      <c r="W29407" s="25"/>
      <c r="X29407" s="25"/>
    </row>
    <row r="29408" spans="23:24" x14ac:dyDescent="0.2">
      <c r="W29408" s="25"/>
      <c r="X29408" s="25"/>
    </row>
    <row r="29409" spans="23:24" x14ac:dyDescent="0.2">
      <c r="W29409" s="25"/>
      <c r="X29409" s="25"/>
    </row>
    <row r="29410" spans="23:24" x14ac:dyDescent="0.2">
      <c r="W29410" s="25"/>
      <c r="X29410" s="25"/>
    </row>
    <row r="29411" spans="23:24" x14ac:dyDescent="0.2">
      <c r="W29411" s="25"/>
      <c r="X29411" s="25"/>
    </row>
    <row r="29412" spans="23:24" x14ac:dyDescent="0.2">
      <c r="W29412" s="25"/>
      <c r="X29412" s="25"/>
    </row>
    <row r="29413" spans="23:24" x14ac:dyDescent="0.2">
      <c r="W29413" s="25"/>
      <c r="X29413" s="25"/>
    </row>
    <row r="29414" spans="23:24" x14ac:dyDescent="0.2">
      <c r="W29414" s="25"/>
      <c r="X29414" s="25"/>
    </row>
    <row r="29415" spans="23:24" x14ac:dyDescent="0.2">
      <c r="W29415" s="25"/>
      <c r="X29415" s="25"/>
    </row>
    <row r="29416" spans="23:24" x14ac:dyDescent="0.2">
      <c r="W29416" s="25"/>
      <c r="X29416" s="25"/>
    </row>
    <row r="29417" spans="23:24" x14ac:dyDescent="0.2">
      <c r="W29417" s="25"/>
      <c r="X29417" s="25"/>
    </row>
    <row r="29418" spans="23:24" x14ac:dyDescent="0.2">
      <c r="W29418" s="25"/>
      <c r="X29418" s="25"/>
    </row>
    <row r="29419" spans="23:24" x14ac:dyDescent="0.2">
      <c r="W29419" s="25"/>
      <c r="X29419" s="25"/>
    </row>
    <row r="29420" spans="23:24" x14ac:dyDescent="0.2">
      <c r="W29420" s="25"/>
      <c r="X29420" s="25"/>
    </row>
    <row r="29421" spans="23:24" x14ac:dyDescent="0.2">
      <c r="W29421" s="25"/>
      <c r="X29421" s="25"/>
    </row>
    <row r="29422" spans="23:24" x14ac:dyDescent="0.2">
      <c r="W29422" s="25"/>
      <c r="X29422" s="25"/>
    </row>
    <row r="29423" spans="23:24" x14ac:dyDescent="0.2">
      <c r="W29423" s="25"/>
      <c r="X29423" s="25"/>
    </row>
    <row r="29424" spans="23:24" x14ac:dyDescent="0.2">
      <c r="W29424" s="25"/>
      <c r="X29424" s="25"/>
    </row>
    <row r="29425" spans="23:24" x14ac:dyDescent="0.2">
      <c r="W29425" s="25"/>
      <c r="X29425" s="25"/>
    </row>
    <row r="29426" spans="23:24" x14ac:dyDescent="0.2">
      <c r="W29426" s="25"/>
      <c r="X29426" s="25"/>
    </row>
    <row r="29427" spans="23:24" x14ac:dyDescent="0.2">
      <c r="W29427" s="25"/>
      <c r="X29427" s="25"/>
    </row>
    <row r="29428" spans="23:24" x14ac:dyDescent="0.2">
      <c r="W29428" s="25"/>
      <c r="X29428" s="25"/>
    </row>
    <row r="29429" spans="23:24" x14ac:dyDescent="0.2">
      <c r="W29429" s="25"/>
      <c r="X29429" s="25"/>
    </row>
    <row r="29430" spans="23:24" x14ac:dyDescent="0.2">
      <c r="W29430" s="25"/>
      <c r="X29430" s="25"/>
    </row>
    <row r="29431" spans="23:24" x14ac:dyDescent="0.2">
      <c r="W29431" s="25"/>
      <c r="X29431" s="25"/>
    </row>
    <row r="29432" spans="23:24" x14ac:dyDescent="0.2">
      <c r="W29432" s="25"/>
      <c r="X29432" s="25"/>
    </row>
    <row r="29433" spans="23:24" x14ac:dyDescent="0.2">
      <c r="W29433" s="25"/>
      <c r="X29433" s="25"/>
    </row>
    <row r="29434" spans="23:24" x14ac:dyDescent="0.2">
      <c r="W29434" s="25"/>
      <c r="X29434" s="25"/>
    </row>
    <row r="29435" spans="23:24" x14ac:dyDescent="0.2">
      <c r="W29435" s="25"/>
      <c r="X29435" s="25"/>
    </row>
    <row r="29436" spans="23:24" x14ac:dyDescent="0.2">
      <c r="W29436" s="25"/>
      <c r="X29436" s="25"/>
    </row>
    <row r="29437" spans="23:24" x14ac:dyDescent="0.2">
      <c r="W29437" s="25"/>
      <c r="X29437" s="25"/>
    </row>
    <row r="29438" spans="23:24" x14ac:dyDescent="0.2">
      <c r="W29438" s="25"/>
      <c r="X29438" s="25"/>
    </row>
    <row r="29439" spans="23:24" x14ac:dyDescent="0.2">
      <c r="W29439" s="25"/>
      <c r="X29439" s="25"/>
    </row>
    <row r="29440" spans="23:24" x14ac:dyDescent="0.2">
      <c r="W29440" s="25"/>
      <c r="X29440" s="25"/>
    </row>
    <row r="29441" spans="23:24" x14ac:dyDescent="0.2">
      <c r="W29441" s="25"/>
      <c r="X29441" s="25"/>
    </row>
    <row r="29442" spans="23:24" x14ac:dyDescent="0.2">
      <c r="W29442" s="25"/>
      <c r="X29442" s="25"/>
    </row>
    <row r="29443" spans="23:24" x14ac:dyDescent="0.2">
      <c r="W29443" s="25"/>
      <c r="X29443" s="25"/>
    </row>
    <row r="29444" spans="23:24" x14ac:dyDescent="0.2">
      <c r="W29444" s="25"/>
      <c r="X29444" s="25"/>
    </row>
    <row r="29445" spans="23:24" x14ac:dyDescent="0.2">
      <c r="W29445" s="25"/>
      <c r="X29445" s="25"/>
    </row>
    <row r="29446" spans="23:24" x14ac:dyDescent="0.2">
      <c r="W29446" s="25"/>
      <c r="X29446" s="25"/>
    </row>
    <row r="29447" spans="23:24" x14ac:dyDescent="0.2">
      <c r="W29447" s="25"/>
      <c r="X29447" s="25"/>
    </row>
    <row r="29448" spans="23:24" x14ac:dyDescent="0.2">
      <c r="W29448" s="25"/>
      <c r="X29448" s="25"/>
    </row>
    <row r="29449" spans="23:24" x14ac:dyDescent="0.2">
      <c r="W29449" s="25"/>
      <c r="X29449" s="25"/>
    </row>
    <row r="29450" spans="23:24" x14ac:dyDescent="0.2">
      <c r="W29450" s="25"/>
      <c r="X29450" s="25"/>
    </row>
    <row r="29451" spans="23:24" x14ac:dyDescent="0.2">
      <c r="W29451" s="25"/>
      <c r="X29451" s="25"/>
    </row>
    <row r="29452" spans="23:24" x14ac:dyDescent="0.2">
      <c r="W29452" s="25"/>
      <c r="X29452" s="25"/>
    </row>
    <row r="29453" spans="23:24" x14ac:dyDescent="0.2">
      <c r="W29453" s="25"/>
      <c r="X29453" s="25"/>
    </row>
    <row r="29454" spans="23:24" x14ac:dyDescent="0.2">
      <c r="W29454" s="25"/>
      <c r="X29454" s="25"/>
    </row>
    <row r="29455" spans="23:24" x14ac:dyDescent="0.2">
      <c r="W29455" s="25"/>
      <c r="X29455" s="25"/>
    </row>
    <row r="29456" spans="23:24" x14ac:dyDescent="0.2">
      <c r="W29456" s="25"/>
      <c r="X29456" s="25"/>
    </row>
    <row r="29457" spans="23:24" x14ac:dyDescent="0.2">
      <c r="W29457" s="25"/>
      <c r="X29457" s="25"/>
    </row>
    <row r="29458" spans="23:24" x14ac:dyDescent="0.2">
      <c r="W29458" s="25"/>
      <c r="X29458" s="25"/>
    </row>
    <row r="29459" spans="23:24" x14ac:dyDescent="0.2">
      <c r="W29459" s="25"/>
      <c r="X29459" s="25"/>
    </row>
    <row r="29460" spans="23:24" x14ac:dyDescent="0.2">
      <c r="W29460" s="25"/>
      <c r="X29460" s="25"/>
    </row>
    <row r="29461" spans="23:24" x14ac:dyDescent="0.2">
      <c r="W29461" s="25"/>
      <c r="X29461" s="25"/>
    </row>
    <row r="29462" spans="23:24" x14ac:dyDescent="0.2">
      <c r="W29462" s="25"/>
      <c r="X29462" s="25"/>
    </row>
    <row r="29463" spans="23:24" x14ac:dyDescent="0.2">
      <c r="W29463" s="25"/>
      <c r="X29463" s="25"/>
    </row>
    <row r="29464" spans="23:24" x14ac:dyDescent="0.2">
      <c r="W29464" s="25"/>
      <c r="X29464" s="25"/>
    </row>
    <row r="29465" spans="23:24" x14ac:dyDescent="0.2">
      <c r="W29465" s="25"/>
      <c r="X29465" s="25"/>
    </row>
    <row r="29466" spans="23:24" x14ac:dyDescent="0.2">
      <c r="W29466" s="25"/>
      <c r="X29466" s="25"/>
    </row>
    <row r="29467" spans="23:24" x14ac:dyDescent="0.2">
      <c r="W29467" s="25"/>
      <c r="X29467" s="25"/>
    </row>
    <row r="29468" spans="23:24" x14ac:dyDescent="0.2">
      <c r="W29468" s="25"/>
      <c r="X29468" s="25"/>
    </row>
    <row r="29469" spans="23:24" x14ac:dyDescent="0.2">
      <c r="W29469" s="25"/>
      <c r="X29469" s="25"/>
    </row>
    <row r="29470" spans="23:24" x14ac:dyDescent="0.2">
      <c r="W29470" s="25"/>
      <c r="X29470" s="25"/>
    </row>
    <row r="29471" spans="23:24" x14ac:dyDescent="0.2">
      <c r="W29471" s="25"/>
      <c r="X29471" s="25"/>
    </row>
    <row r="29472" spans="23:24" x14ac:dyDescent="0.2">
      <c r="W29472" s="25"/>
      <c r="X29472" s="25"/>
    </row>
    <row r="29473" spans="23:24" x14ac:dyDescent="0.2">
      <c r="W29473" s="25"/>
      <c r="X29473" s="25"/>
    </row>
    <row r="29474" spans="23:24" x14ac:dyDescent="0.2">
      <c r="W29474" s="25"/>
      <c r="X29474" s="25"/>
    </row>
    <row r="29475" spans="23:24" x14ac:dyDescent="0.2">
      <c r="W29475" s="25"/>
      <c r="X29475" s="25"/>
    </row>
    <row r="29476" spans="23:24" x14ac:dyDescent="0.2">
      <c r="W29476" s="25"/>
      <c r="X29476" s="25"/>
    </row>
    <row r="29477" spans="23:24" x14ac:dyDescent="0.2">
      <c r="W29477" s="25"/>
      <c r="X29477" s="25"/>
    </row>
    <row r="29478" spans="23:24" x14ac:dyDescent="0.2">
      <c r="W29478" s="25"/>
      <c r="X29478" s="25"/>
    </row>
    <row r="29479" spans="23:24" x14ac:dyDescent="0.2">
      <c r="W29479" s="25"/>
      <c r="X29479" s="25"/>
    </row>
    <row r="29480" spans="23:24" x14ac:dyDescent="0.2">
      <c r="W29480" s="25"/>
      <c r="X29480" s="25"/>
    </row>
    <row r="29481" spans="23:24" x14ac:dyDescent="0.2">
      <c r="W29481" s="25"/>
      <c r="X29481" s="25"/>
    </row>
    <row r="29482" spans="23:24" x14ac:dyDescent="0.2">
      <c r="W29482" s="25"/>
      <c r="X29482" s="25"/>
    </row>
    <row r="29483" spans="23:24" x14ac:dyDescent="0.2">
      <c r="W29483" s="25"/>
      <c r="X29483" s="25"/>
    </row>
    <row r="29484" spans="23:24" x14ac:dyDescent="0.2">
      <c r="W29484" s="25"/>
      <c r="X29484" s="25"/>
    </row>
    <row r="29485" spans="23:24" x14ac:dyDescent="0.2">
      <c r="W29485" s="25"/>
      <c r="X29485" s="25"/>
    </row>
    <row r="29486" spans="23:24" x14ac:dyDescent="0.2">
      <c r="W29486" s="25"/>
      <c r="X29486" s="25"/>
    </row>
    <row r="29487" spans="23:24" x14ac:dyDescent="0.2">
      <c r="W29487" s="25"/>
      <c r="X29487" s="25"/>
    </row>
    <row r="29488" spans="23:24" x14ac:dyDescent="0.2">
      <c r="W29488" s="25"/>
      <c r="X29488" s="25"/>
    </row>
    <row r="29489" spans="23:24" x14ac:dyDescent="0.2">
      <c r="W29489" s="25"/>
      <c r="X29489" s="25"/>
    </row>
    <row r="29490" spans="23:24" x14ac:dyDescent="0.2">
      <c r="W29490" s="25"/>
      <c r="X29490" s="25"/>
    </row>
    <row r="29491" spans="23:24" x14ac:dyDescent="0.2">
      <c r="W29491" s="25"/>
      <c r="X29491" s="25"/>
    </row>
    <row r="29492" spans="23:24" x14ac:dyDescent="0.2">
      <c r="W29492" s="25"/>
      <c r="X29492" s="25"/>
    </row>
    <row r="29493" spans="23:24" x14ac:dyDescent="0.2">
      <c r="W29493" s="25"/>
      <c r="X29493" s="25"/>
    </row>
    <row r="29494" spans="23:24" x14ac:dyDescent="0.2">
      <c r="W29494" s="25"/>
      <c r="X29494" s="25"/>
    </row>
    <row r="29495" spans="23:24" x14ac:dyDescent="0.2">
      <c r="W29495" s="25"/>
      <c r="X29495" s="25"/>
    </row>
    <row r="29496" spans="23:24" x14ac:dyDescent="0.2">
      <c r="W29496" s="25"/>
      <c r="X29496" s="25"/>
    </row>
    <row r="29497" spans="23:24" x14ac:dyDescent="0.2">
      <c r="W29497" s="25"/>
      <c r="X29497" s="25"/>
    </row>
    <row r="29498" spans="23:24" x14ac:dyDescent="0.2">
      <c r="W29498" s="25"/>
      <c r="X29498" s="25"/>
    </row>
    <row r="29499" spans="23:24" x14ac:dyDescent="0.2">
      <c r="W29499" s="25"/>
      <c r="X29499" s="25"/>
    </row>
    <row r="29500" spans="23:24" x14ac:dyDescent="0.2">
      <c r="W29500" s="25"/>
      <c r="X29500" s="25"/>
    </row>
    <row r="29501" spans="23:24" x14ac:dyDescent="0.2">
      <c r="W29501" s="25"/>
      <c r="X29501" s="25"/>
    </row>
    <row r="29502" spans="23:24" x14ac:dyDescent="0.2">
      <c r="W29502" s="25"/>
      <c r="X29502" s="25"/>
    </row>
    <row r="29503" spans="23:24" x14ac:dyDescent="0.2">
      <c r="W29503" s="25"/>
      <c r="X29503" s="25"/>
    </row>
    <row r="29504" spans="23:24" x14ac:dyDescent="0.2">
      <c r="W29504" s="25"/>
      <c r="X29504" s="25"/>
    </row>
    <row r="29505" spans="23:24" x14ac:dyDescent="0.2">
      <c r="W29505" s="25"/>
      <c r="X29505" s="25"/>
    </row>
    <row r="29506" spans="23:24" x14ac:dyDescent="0.2">
      <c r="W29506" s="25"/>
      <c r="X29506" s="25"/>
    </row>
    <row r="29507" spans="23:24" x14ac:dyDescent="0.2">
      <c r="W29507" s="25"/>
      <c r="X29507" s="25"/>
    </row>
    <row r="29508" spans="23:24" x14ac:dyDescent="0.2">
      <c r="W29508" s="25"/>
      <c r="X29508" s="25"/>
    </row>
    <row r="29509" spans="23:24" x14ac:dyDescent="0.2">
      <c r="W29509" s="25"/>
      <c r="X29509" s="25"/>
    </row>
    <row r="29510" spans="23:24" x14ac:dyDescent="0.2">
      <c r="W29510" s="25"/>
      <c r="X29510" s="25"/>
    </row>
    <row r="29511" spans="23:24" x14ac:dyDescent="0.2">
      <c r="W29511" s="25"/>
      <c r="X29511" s="25"/>
    </row>
    <row r="29512" spans="23:24" x14ac:dyDescent="0.2">
      <c r="W29512" s="25"/>
      <c r="X29512" s="25"/>
    </row>
    <row r="29513" spans="23:24" x14ac:dyDescent="0.2">
      <c r="W29513" s="25"/>
      <c r="X29513" s="25"/>
    </row>
    <row r="29514" spans="23:24" x14ac:dyDescent="0.2">
      <c r="W29514" s="25"/>
      <c r="X29514" s="25"/>
    </row>
    <row r="29515" spans="23:24" x14ac:dyDescent="0.2">
      <c r="W29515" s="25"/>
      <c r="X29515" s="25"/>
    </row>
    <row r="29516" spans="23:24" x14ac:dyDescent="0.2">
      <c r="W29516" s="25"/>
      <c r="X29516" s="25"/>
    </row>
    <row r="29517" spans="23:24" x14ac:dyDescent="0.2">
      <c r="W29517" s="25"/>
      <c r="X29517" s="25"/>
    </row>
    <row r="29518" spans="23:24" x14ac:dyDescent="0.2">
      <c r="W29518" s="25"/>
      <c r="X29518" s="25"/>
    </row>
    <row r="29519" spans="23:24" x14ac:dyDescent="0.2">
      <c r="W29519" s="25"/>
      <c r="X29519" s="25"/>
    </row>
    <row r="29520" spans="23:24" x14ac:dyDescent="0.2">
      <c r="W29520" s="25"/>
      <c r="X29520" s="25"/>
    </row>
    <row r="29521" spans="23:24" x14ac:dyDescent="0.2">
      <c r="W29521" s="25"/>
      <c r="X29521" s="25"/>
    </row>
    <row r="29522" spans="23:24" x14ac:dyDescent="0.2">
      <c r="W29522" s="25"/>
      <c r="X29522" s="25"/>
    </row>
    <row r="29523" spans="23:24" x14ac:dyDescent="0.2">
      <c r="W29523" s="25"/>
      <c r="X29523" s="25"/>
    </row>
    <row r="29524" spans="23:24" x14ac:dyDescent="0.2">
      <c r="W29524" s="25"/>
      <c r="X29524" s="25"/>
    </row>
    <row r="29525" spans="23:24" x14ac:dyDescent="0.2">
      <c r="W29525" s="25"/>
      <c r="X29525" s="25"/>
    </row>
    <row r="29526" spans="23:24" x14ac:dyDescent="0.2">
      <c r="W29526" s="25"/>
      <c r="X29526" s="25"/>
    </row>
    <row r="29527" spans="23:24" x14ac:dyDescent="0.2">
      <c r="W29527" s="25"/>
      <c r="X29527" s="25"/>
    </row>
    <row r="29528" spans="23:24" x14ac:dyDescent="0.2">
      <c r="W29528" s="25"/>
      <c r="X29528" s="25"/>
    </row>
    <row r="29529" spans="23:24" x14ac:dyDescent="0.2">
      <c r="W29529" s="25"/>
      <c r="X29529" s="25"/>
    </row>
    <row r="29530" spans="23:24" x14ac:dyDescent="0.2">
      <c r="W29530" s="25"/>
      <c r="X29530" s="25"/>
    </row>
    <row r="29531" spans="23:24" x14ac:dyDescent="0.2">
      <c r="W29531" s="25"/>
      <c r="X29531" s="25"/>
    </row>
    <row r="29532" spans="23:24" x14ac:dyDescent="0.2">
      <c r="W29532" s="25"/>
      <c r="X29532" s="25"/>
    </row>
    <row r="29533" spans="23:24" x14ac:dyDescent="0.2">
      <c r="W29533" s="25"/>
      <c r="X29533" s="25"/>
    </row>
    <row r="29534" spans="23:24" x14ac:dyDescent="0.2">
      <c r="W29534" s="25"/>
      <c r="X29534" s="25"/>
    </row>
    <row r="29535" spans="23:24" x14ac:dyDescent="0.2">
      <c r="W29535" s="25"/>
      <c r="X29535" s="25"/>
    </row>
    <row r="29536" spans="23:24" x14ac:dyDescent="0.2">
      <c r="W29536" s="25"/>
      <c r="X29536" s="25"/>
    </row>
    <row r="29537" spans="23:24" x14ac:dyDescent="0.2">
      <c r="W29537" s="25"/>
      <c r="X29537" s="25"/>
    </row>
    <row r="29538" spans="23:24" x14ac:dyDescent="0.2">
      <c r="W29538" s="25"/>
      <c r="X29538" s="25"/>
    </row>
    <row r="29539" spans="23:24" x14ac:dyDescent="0.2">
      <c r="W29539" s="25"/>
      <c r="X29539" s="25"/>
    </row>
    <row r="29540" spans="23:24" x14ac:dyDescent="0.2">
      <c r="W29540" s="25"/>
      <c r="X29540" s="25"/>
    </row>
    <row r="29541" spans="23:24" x14ac:dyDescent="0.2">
      <c r="W29541" s="25"/>
      <c r="X29541" s="25"/>
    </row>
    <row r="29542" spans="23:24" x14ac:dyDescent="0.2">
      <c r="W29542" s="25"/>
      <c r="X29542" s="25"/>
    </row>
    <row r="29543" spans="23:24" x14ac:dyDescent="0.2">
      <c r="W29543" s="25"/>
      <c r="X29543" s="25"/>
    </row>
    <row r="29544" spans="23:24" x14ac:dyDescent="0.2">
      <c r="W29544" s="25"/>
      <c r="X29544" s="25"/>
    </row>
    <row r="29545" spans="23:24" x14ac:dyDescent="0.2">
      <c r="W29545" s="25"/>
      <c r="X29545" s="25"/>
    </row>
    <row r="29546" spans="23:24" x14ac:dyDescent="0.2">
      <c r="W29546" s="25"/>
      <c r="X29546" s="25"/>
    </row>
    <row r="29547" spans="23:24" x14ac:dyDescent="0.2">
      <c r="W29547" s="25"/>
      <c r="X29547" s="25"/>
    </row>
    <row r="29548" spans="23:24" x14ac:dyDescent="0.2">
      <c r="W29548" s="25"/>
      <c r="X29548" s="25"/>
    </row>
    <row r="29549" spans="23:24" x14ac:dyDescent="0.2">
      <c r="W29549" s="25"/>
      <c r="X29549" s="25"/>
    </row>
    <row r="29550" spans="23:24" x14ac:dyDescent="0.2">
      <c r="W29550" s="25"/>
      <c r="X29550" s="25"/>
    </row>
    <row r="29551" spans="23:24" x14ac:dyDescent="0.2">
      <c r="W29551" s="25"/>
      <c r="X29551" s="25"/>
    </row>
    <row r="29552" spans="23:24" x14ac:dyDescent="0.2">
      <c r="W29552" s="25"/>
      <c r="X29552" s="25"/>
    </row>
    <row r="29553" spans="23:24" x14ac:dyDescent="0.2">
      <c r="W29553" s="25"/>
      <c r="X29553" s="25"/>
    </row>
    <row r="29554" spans="23:24" x14ac:dyDescent="0.2">
      <c r="W29554" s="25"/>
      <c r="X29554" s="25"/>
    </row>
    <row r="29555" spans="23:24" x14ac:dyDescent="0.2">
      <c r="W29555" s="25"/>
      <c r="X29555" s="25"/>
    </row>
    <row r="29556" spans="23:24" x14ac:dyDescent="0.2">
      <c r="W29556" s="25"/>
      <c r="X29556" s="25"/>
    </row>
    <row r="29557" spans="23:24" x14ac:dyDescent="0.2">
      <c r="W29557" s="25"/>
      <c r="X29557" s="25"/>
    </row>
    <row r="29558" spans="23:24" x14ac:dyDescent="0.2">
      <c r="W29558" s="25"/>
      <c r="X29558" s="25"/>
    </row>
    <row r="29559" spans="23:24" x14ac:dyDescent="0.2">
      <c r="W29559" s="25"/>
      <c r="X29559" s="25"/>
    </row>
    <row r="29560" spans="23:24" x14ac:dyDescent="0.2">
      <c r="W29560" s="25"/>
      <c r="X29560" s="25"/>
    </row>
    <row r="29561" spans="23:24" x14ac:dyDescent="0.2">
      <c r="W29561" s="25"/>
      <c r="X29561" s="25"/>
    </row>
    <row r="29562" spans="23:24" x14ac:dyDescent="0.2">
      <c r="W29562" s="25"/>
      <c r="X29562" s="25"/>
    </row>
    <row r="29563" spans="23:24" x14ac:dyDescent="0.2">
      <c r="W29563" s="25"/>
      <c r="X29563" s="25"/>
    </row>
    <row r="29564" spans="23:24" x14ac:dyDescent="0.2">
      <c r="W29564" s="25"/>
      <c r="X29564" s="25"/>
    </row>
    <row r="29565" spans="23:24" x14ac:dyDescent="0.2">
      <c r="W29565" s="25"/>
      <c r="X29565" s="25"/>
    </row>
    <row r="29566" spans="23:24" x14ac:dyDescent="0.2">
      <c r="W29566" s="25"/>
      <c r="X29566" s="25"/>
    </row>
    <row r="29567" spans="23:24" x14ac:dyDescent="0.2">
      <c r="W29567" s="25"/>
      <c r="X29567" s="25"/>
    </row>
    <row r="29568" spans="23:24" x14ac:dyDescent="0.2">
      <c r="W29568" s="25"/>
      <c r="X29568" s="25"/>
    </row>
    <row r="29569" spans="23:24" x14ac:dyDescent="0.2">
      <c r="W29569" s="25"/>
      <c r="X29569" s="25"/>
    </row>
    <row r="29570" spans="23:24" x14ac:dyDescent="0.2">
      <c r="W29570" s="25"/>
      <c r="X29570" s="25"/>
    </row>
    <row r="29571" spans="23:24" x14ac:dyDescent="0.2">
      <c r="W29571" s="25"/>
      <c r="X29571" s="25"/>
    </row>
    <row r="29572" spans="23:24" x14ac:dyDescent="0.2">
      <c r="W29572" s="25"/>
      <c r="X29572" s="25"/>
    </row>
    <row r="29573" spans="23:24" x14ac:dyDescent="0.2">
      <c r="W29573" s="25"/>
      <c r="X29573" s="25"/>
    </row>
    <row r="29574" spans="23:24" x14ac:dyDescent="0.2">
      <c r="W29574" s="25"/>
      <c r="X29574" s="25"/>
    </row>
    <row r="29575" spans="23:24" x14ac:dyDescent="0.2">
      <c r="W29575" s="25"/>
      <c r="X29575" s="25"/>
    </row>
    <row r="29576" spans="23:24" x14ac:dyDescent="0.2">
      <c r="W29576" s="25"/>
      <c r="X29576" s="25"/>
    </row>
    <row r="29577" spans="23:24" x14ac:dyDescent="0.2">
      <c r="W29577" s="25"/>
      <c r="X29577" s="25"/>
    </row>
    <row r="29578" spans="23:24" x14ac:dyDescent="0.2">
      <c r="W29578" s="25"/>
      <c r="X29578" s="25"/>
    </row>
    <row r="29579" spans="23:24" x14ac:dyDescent="0.2">
      <c r="W29579" s="25"/>
      <c r="X29579" s="25"/>
    </row>
    <row r="29580" spans="23:24" x14ac:dyDescent="0.2">
      <c r="W29580" s="25"/>
      <c r="X29580" s="25"/>
    </row>
    <row r="29581" spans="23:24" x14ac:dyDescent="0.2">
      <c r="W29581" s="25"/>
      <c r="X29581" s="25"/>
    </row>
    <row r="29582" spans="23:24" x14ac:dyDescent="0.2">
      <c r="W29582" s="25"/>
      <c r="X29582" s="25"/>
    </row>
    <row r="29583" spans="23:24" x14ac:dyDescent="0.2">
      <c r="W29583" s="25"/>
      <c r="X29583" s="25"/>
    </row>
    <row r="29584" spans="23:24" x14ac:dyDescent="0.2">
      <c r="W29584" s="25"/>
      <c r="X29584" s="25"/>
    </row>
    <row r="29585" spans="23:24" x14ac:dyDescent="0.2">
      <c r="W29585" s="25"/>
      <c r="X29585" s="25"/>
    </row>
    <row r="29586" spans="23:24" x14ac:dyDescent="0.2">
      <c r="W29586" s="25"/>
      <c r="X29586" s="25"/>
    </row>
    <row r="29587" spans="23:24" x14ac:dyDescent="0.2">
      <c r="W29587" s="25"/>
      <c r="X29587" s="25"/>
    </row>
    <row r="29588" spans="23:24" x14ac:dyDescent="0.2">
      <c r="W29588" s="25"/>
      <c r="X29588" s="25"/>
    </row>
    <row r="29589" spans="23:24" x14ac:dyDescent="0.2">
      <c r="W29589" s="25"/>
      <c r="X29589" s="25"/>
    </row>
    <row r="29590" spans="23:24" x14ac:dyDescent="0.2">
      <c r="W29590" s="25"/>
      <c r="X29590" s="25"/>
    </row>
    <row r="29591" spans="23:24" x14ac:dyDescent="0.2">
      <c r="W29591" s="25"/>
      <c r="X29591" s="25"/>
    </row>
    <row r="29592" spans="23:24" x14ac:dyDescent="0.2">
      <c r="W29592" s="25"/>
      <c r="X29592" s="25"/>
    </row>
    <row r="29593" spans="23:24" x14ac:dyDescent="0.2">
      <c r="W29593" s="25"/>
      <c r="X29593" s="25"/>
    </row>
    <row r="29594" spans="23:24" x14ac:dyDescent="0.2">
      <c r="W29594" s="25"/>
      <c r="X29594" s="25"/>
    </row>
    <row r="29595" spans="23:24" x14ac:dyDescent="0.2">
      <c r="W29595" s="25"/>
      <c r="X29595" s="25"/>
    </row>
    <row r="29596" spans="23:24" x14ac:dyDescent="0.2">
      <c r="W29596" s="25"/>
      <c r="X29596" s="25"/>
    </row>
    <row r="29597" spans="23:24" x14ac:dyDescent="0.2">
      <c r="W29597" s="25"/>
      <c r="X29597" s="25"/>
    </row>
    <row r="29598" spans="23:24" x14ac:dyDescent="0.2">
      <c r="W29598" s="25"/>
      <c r="X29598" s="25"/>
    </row>
    <row r="29599" spans="23:24" x14ac:dyDescent="0.2">
      <c r="W29599" s="25"/>
      <c r="X29599" s="25"/>
    </row>
    <row r="29600" spans="23:24" x14ac:dyDescent="0.2">
      <c r="W29600" s="25"/>
      <c r="X29600" s="25"/>
    </row>
    <row r="29601" spans="23:24" x14ac:dyDescent="0.2">
      <c r="W29601" s="25"/>
      <c r="X29601" s="25"/>
    </row>
    <row r="29602" spans="23:24" x14ac:dyDescent="0.2">
      <c r="W29602" s="25"/>
      <c r="X29602" s="25"/>
    </row>
    <row r="29603" spans="23:24" x14ac:dyDescent="0.2">
      <c r="W29603" s="25"/>
      <c r="X29603" s="25"/>
    </row>
    <row r="29604" spans="23:24" x14ac:dyDescent="0.2">
      <c r="W29604" s="25"/>
      <c r="X29604" s="25"/>
    </row>
    <row r="29605" spans="23:24" x14ac:dyDescent="0.2">
      <c r="W29605" s="25"/>
      <c r="X29605" s="25"/>
    </row>
    <row r="29606" spans="23:24" x14ac:dyDescent="0.2">
      <c r="W29606" s="25"/>
      <c r="X29606" s="25"/>
    </row>
    <row r="29607" spans="23:24" x14ac:dyDescent="0.2">
      <c r="W29607" s="25"/>
      <c r="X29607" s="25"/>
    </row>
    <row r="29608" spans="23:24" x14ac:dyDescent="0.2">
      <c r="W29608" s="25"/>
      <c r="X29608" s="25"/>
    </row>
    <row r="29609" spans="23:24" x14ac:dyDescent="0.2">
      <c r="W29609" s="25"/>
      <c r="X29609" s="25"/>
    </row>
    <row r="29610" spans="23:24" x14ac:dyDescent="0.2">
      <c r="W29610" s="25"/>
      <c r="X29610" s="25"/>
    </row>
    <row r="29611" spans="23:24" x14ac:dyDescent="0.2">
      <c r="W29611" s="25"/>
      <c r="X29611" s="25"/>
    </row>
    <row r="29612" spans="23:24" x14ac:dyDescent="0.2">
      <c r="W29612" s="25"/>
      <c r="X29612" s="25"/>
    </row>
    <row r="29613" spans="23:24" x14ac:dyDescent="0.2">
      <c r="W29613" s="25"/>
      <c r="X29613" s="25"/>
    </row>
    <row r="29614" spans="23:24" x14ac:dyDescent="0.2">
      <c r="W29614" s="25"/>
      <c r="X29614" s="25"/>
    </row>
    <row r="29615" spans="23:24" x14ac:dyDescent="0.2">
      <c r="W29615" s="25"/>
      <c r="X29615" s="25"/>
    </row>
    <row r="29616" spans="23:24" x14ac:dyDescent="0.2">
      <c r="W29616" s="25"/>
      <c r="X29616" s="25"/>
    </row>
    <row r="29617" spans="23:24" x14ac:dyDescent="0.2">
      <c r="W29617" s="25"/>
      <c r="X29617" s="25"/>
    </row>
    <row r="29618" spans="23:24" x14ac:dyDescent="0.2">
      <c r="W29618" s="25"/>
      <c r="X29618" s="25"/>
    </row>
    <row r="29619" spans="23:24" x14ac:dyDescent="0.2">
      <c r="W29619" s="25"/>
      <c r="X29619" s="25"/>
    </row>
    <row r="29620" spans="23:24" x14ac:dyDescent="0.2">
      <c r="W29620" s="25"/>
      <c r="X29620" s="25"/>
    </row>
    <row r="29621" spans="23:24" x14ac:dyDescent="0.2">
      <c r="W29621" s="25"/>
      <c r="X29621" s="25"/>
    </row>
    <row r="29622" spans="23:24" x14ac:dyDescent="0.2">
      <c r="W29622" s="25"/>
      <c r="X29622" s="25"/>
    </row>
    <row r="29623" spans="23:24" x14ac:dyDescent="0.2">
      <c r="W29623" s="25"/>
      <c r="X29623" s="25"/>
    </row>
    <row r="29624" spans="23:24" x14ac:dyDescent="0.2">
      <c r="W29624" s="25"/>
      <c r="X29624" s="25"/>
    </row>
    <row r="29625" spans="23:24" x14ac:dyDescent="0.2">
      <c r="W29625" s="25"/>
      <c r="X29625" s="25"/>
    </row>
    <row r="29626" spans="23:24" x14ac:dyDescent="0.2">
      <c r="W29626" s="25"/>
      <c r="X29626" s="25"/>
    </row>
    <row r="29627" spans="23:24" x14ac:dyDescent="0.2">
      <c r="W29627" s="25"/>
      <c r="X29627" s="25"/>
    </row>
    <row r="29628" spans="23:24" x14ac:dyDescent="0.2">
      <c r="W29628" s="25"/>
      <c r="X29628" s="25"/>
    </row>
    <row r="29629" spans="23:24" x14ac:dyDescent="0.2">
      <c r="W29629" s="25"/>
      <c r="X29629" s="25"/>
    </row>
    <row r="29630" spans="23:24" x14ac:dyDescent="0.2">
      <c r="W29630" s="25"/>
      <c r="X29630" s="25"/>
    </row>
    <row r="29631" spans="23:24" x14ac:dyDescent="0.2">
      <c r="W29631" s="25"/>
      <c r="X29631" s="25"/>
    </row>
    <row r="29632" spans="23:24" x14ac:dyDescent="0.2">
      <c r="W29632" s="25"/>
      <c r="X29632" s="25"/>
    </row>
    <row r="29633" spans="23:24" x14ac:dyDescent="0.2">
      <c r="W29633" s="25"/>
      <c r="X29633" s="25"/>
    </row>
    <row r="29634" spans="23:24" x14ac:dyDescent="0.2">
      <c r="W29634" s="25"/>
      <c r="X29634" s="25"/>
    </row>
    <row r="29635" spans="23:24" x14ac:dyDescent="0.2">
      <c r="W29635" s="25"/>
      <c r="X29635" s="25"/>
    </row>
    <row r="29636" spans="23:24" x14ac:dyDescent="0.2">
      <c r="W29636" s="25"/>
      <c r="X29636" s="25"/>
    </row>
    <row r="29637" spans="23:24" x14ac:dyDescent="0.2">
      <c r="W29637" s="25"/>
      <c r="X29637" s="25"/>
    </row>
    <row r="29638" spans="23:24" x14ac:dyDescent="0.2">
      <c r="W29638" s="25"/>
      <c r="X29638" s="25"/>
    </row>
    <row r="29639" spans="23:24" x14ac:dyDescent="0.2">
      <c r="W29639" s="25"/>
      <c r="X29639" s="25"/>
    </row>
    <row r="29640" spans="23:24" x14ac:dyDescent="0.2">
      <c r="W29640" s="25"/>
      <c r="X29640" s="25"/>
    </row>
    <row r="29641" spans="23:24" x14ac:dyDescent="0.2">
      <c r="W29641" s="25"/>
      <c r="X29641" s="25"/>
    </row>
    <row r="29642" spans="23:24" x14ac:dyDescent="0.2">
      <c r="W29642" s="25"/>
      <c r="X29642" s="25"/>
    </row>
    <row r="29643" spans="23:24" x14ac:dyDescent="0.2">
      <c r="W29643" s="25"/>
      <c r="X29643" s="25"/>
    </row>
    <row r="29644" spans="23:24" x14ac:dyDescent="0.2">
      <c r="W29644" s="25"/>
      <c r="X29644" s="25"/>
    </row>
    <row r="29645" spans="23:24" x14ac:dyDescent="0.2">
      <c r="W29645" s="25"/>
      <c r="X29645" s="25"/>
    </row>
    <row r="29646" spans="23:24" x14ac:dyDescent="0.2">
      <c r="W29646" s="25"/>
      <c r="X29646" s="25"/>
    </row>
    <row r="29647" spans="23:24" x14ac:dyDescent="0.2">
      <c r="W29647" s="25"/>
      <c r="X29647" s="25"/>
    </row>
    <row r="29648" spans="23:24" x14ac:dyDescent="0.2">
      <c r="W29648" s="25"/>
      <c r="X29648" s="25"/>
    </row>
    <row r="29649" spans="23:24" x14ac:dyDescent="0.2">
      <c r="W29649" s="25"/>
      <c r="X29649" s="25"/>
    </row>
    <row r="29650" spans="23:24" x14ac:dyDescent="0.2">
      <c r="W29650" s="25"/>
      <c r="X29650" s="25"/>
    </row>
    <row r="29651" spans="23:24" x14ac:dyDescent="0.2">
      <c r="W29651" s="25"/>
      <c r="X29651" s="25"/>
    </row>
    <row r="29652" spans="23:24" x14ac:dyDescent="0.2">
      <c r="W29652" s="25"/>
      <c r="X29652" s="25"/>
    </row>
    <row r="29653" spans="23:24" x14ac:dyDescent="0.2">
      <c r="W29653" s="25"/>
      <c r="X29653" s="25"/>
    </row>
    <row r="29654" spans="23:24" x14ac:dyDescent="0.2">
      <c r="W29654" s="25"/>
      <c r="X29654" s="25"/>
    </row>
    <row r="29655" spans="23:24" x14ac:dyDescent="0.2">
      <c r="W29655" s="25"/>
      <c r="X29655" s="25"/>
    </row>
    <row r="29656" spans="23:24" x14ac:dyDescent="0.2">
      <c r="W29656" s="25"/>
      <c r="X29656" s="25"/>
    </row>
    <row r="29657" spans="23:24" x14ac:dyDescent="0.2">
      <c r="W29657" s="25"/>
      <c r="X29657" s="25"/>
    </row>
    <row r="29658" spans="23:24" x14ac:dyDescent="0.2">
      <c r="W29658" s="25"/>
      <c r="X29658" s="25"/>
    </row>
    <row r="29659" spans="23:24" x14ac:dyDescent="0.2">
      <c r="W29659" s="25"/>
      <c r="X29659" s="25"/>
    </row>
    <row r="29660" spans="23:24" x14ac:dyDescent="0.2">
      <c r="W29660" s="25"/>
      <c r="X29660" s="25"/>
    </row>
    <row r="29661" spans="23:24" x14ac:dyDescent="0.2">
      <c r="W29661" s="25"/>
      <c r="X29661" s="25"/>
    </row>
    <row r="29662" spans="23:24" x14ac:dyDescent="0.2">
      <c r="W29662" s="25"/>
      <c r="X29662" s="25"/>
    </row>
    <row r="29663" spans="23:24" x14ac:dyDescent="0.2">
      <c r="W29663" s="25"/>
      <c r="X29663" s="25"/>
    </row>
    <row r="29664" spans="23:24" x14ac:dyDescent="0.2">
      <c r="W29664" s="25"/>
      <c r="X29664" s="25"/>
    </row>
    <row r="29665" spans="23:24" x14ac:dyDescent="0.2">
      <c r="W29665" s="25"/>
      <c r="X29665" s="25"/>
    </row>
    <row r="29666" spans="23:24" x14ac:dyDescent="0.2">
      <c r="W29666" s="25"/>
      <c r="X29666" s="25"/>
    </row>
    <row r="29667" spans="23:24" x14ac:dyDescent="0.2">
      <c r="W29667" s="25"/>
      <c r="X29667" s="25"/>
    </row>
    <row r="29668" spans="23:24" x14ac:dyDescent="0.2">
      <c r="W29668" s="25"/>
      <c r="X29668" s="25"/>
    </row>
    <row r="29669" spans="23:24" x14ac:dyDescent="0.2">
      <c r="W29669" s="25"/>
      <c r="X29669" s="25"/>
    </row>
    <row r="29670" spans="23:24" x14ac:dyDescent="0.2">
      <c r="W29670" s="25"/>
      <c r="X29670" s="25"/>
    </row>
    <row r="29671" spans="23:24" x14ac:dyDescent="0.2">
      <c r="W29671" s="25"/>
      <c r="X29671" s="25"/>
    </row>
    <row r="29672" spans="23:24" x14ac:dyDescent="0.2">
      <c r="W29672" s="25"/>
      <c r="X29672" s="25"/>
    </row>
    <row r="29673" spans="23:24" x14ac:dyDescent="0.2">
      <c r="W29673" s="25"/>
      <c r="X29673" s="25"/>
    </row>
    <row r="29674" spans="23:24" x14ac:dyDescent="0.2">
      <c r="W29674" s="25"/>
      <c r="X29674" s="25"/>
    </row>
    <row r="29675" spans="23:24" x14ac:dyDescent="0.2">
      <c r="W29675" s="25"/>
      <c r="X29675" s="25"/>
    </row>
    <row r="29676" spans="23:24" x14ac:dyDescent="0.2">
      <c r="W29676" s="25"/>
      <c r="X29676" s="25"/>
    </row>
    <row r="29677" spans="23:24" x14ac:dyDescent="0.2">
      <c r="W29677" s="25"/>
      <c r="X29677" s="25"/>
    </row>
    <row r="29678" spans="23:24" x14ac:dyDescent="0.2">
      <c r="W29678" s="25"/>
      <c r="X29678" s="25"/>
    </row>
    <row r="29679" spans="23:24" x14ac:dyDescent="0.2">
      <c r="W29679" s="25"/>
      <c r="X29679" s="25"/>
    </row>
    <row r="29680" spans="23:24" x14ac:dyDescent="0.2">
      <c r="W29680" s="25"/>
      <c r="X29680" s="25"/>
    </row>
    <row r="29681" spans="23:24" x14ac:dyDescent="0.2">
      <c r="W29681" s="25"/>
      <c r="X29681" s="25"/>
    </row>
    <row r="29682" spans="23:24" x14ac:dyDescent="0.2">
      <c r="W29682" s="25"/>
      <c r="X29682" s="25"/>
    </row>
    <row r="29683" spans="23:24" x14ac:dyDescent="0.2">
      <c r="W29683" s="25"/>
      <c r="X29683" s="25"/>
    </row>
    <row r="29684" spans="23:24" x14ac:dyDescent="0.2">
      <c r="W29684" s="25"/>
      <c r="X29684" s="25"/>
    </row>
    <row r="29685" spans="23:24" x14ac:dyDescent="0.2">
      <c r="W29685" s="25"/>
      <c r="X29685" s="25"/>
    </row>
    <row r="29686" spans="23:24" x14ac:dyDescent="0.2">
      <c r="W29686" s="25"/>
      <c r="X29686" s="25"/>
    </row>
    <row r="29687" spans="23:24" x14ac:dyDescent="0.2">
      <c r="W29687" s="25"/>
      <c r="X29687" s="25"/>
    </row>
    <row r="29688" spans="23:24" x14ac:dyDescent="0.2">
      <c r="W29688" s="25"/>
      <c r="X29688" s="25"/>
    </row>
    <row r="29689" spans="23:24" x14ac:dyDescent="0.2">
      <c r="W29689" s="25"/>
      <c r="X29689" s="25"/>
    </row>
    <row r="29690" spans="23:24" x14ac:dyDescent="0.2">
      <c r="W29690" s="25"/>
      <c r="X29690" s="25"/>
    </row>
    <row r="29691" spans="23:24" x14ac:dyDescent="0.2">
      <c r="W29691" s="25"/>
      <c r="X29691" s="25"/>
    </row>
    <row r="29692" spans="23:24" x14ac:dyDescent="0.2">
      <c r="W29692" s="25"/>
      <c r="X29692" s="25"/>
    </row>
    <row r="29693" spans="23:24" x14ac:dyDescent="0.2">
      <c r="W29693" s="25"/>
      <c r="X29693" s="25"/>
    </row>
    <row r="29694" spans="23:24" x14ac:dyDescent="0.2">
      <c r="W29694" s="25"/>
      <c r="X29694" s="25"/>
    </row>
    <row r="29695" spans="23:24" x14ac:dyDescent="0.2">
      <c r="W29695" s="25"/>
      <c r="X29695" s="25"/>
    </row>
    <row r="29696" spans="23:24" x14ac:dyDescent="0.2">
      <c r="W29696" s="25"/>
      <c r="X29696" s="25"/>
    </row>
    <row r="29697" spans="23:24" x14ac:dyDescent="0.2">
      <c r="W29697" s="25"/>
      <c r="X29697" s="25"/>
    </row>
    <row r="29698" spans="23:24" x14ac:dyDescent="0.2">
      <c r="W29698" s="25"/>
      <c r="X29698" s="25"/>
    </row>
    <row r="29699" spans="23:24" x14ac:dyDescent="0.2">
      <c r="W29699" s="25"/>
      <c r="X29699" s="25"/>
    </row>
    <row r="29700" spans="23:24" x14ac:dyDescent="0.2">
      <c r="W29700" s="25"/>
      <c r="X29700" s="25"/>
    </row>
    <row r="29701" spans="23:24" x14ac:dyDescent="0.2">
      <c r="W29701" s="25"/>
      <c r="X29701" s="25"/>
    </row>
    <row r="29702" spans="23:24" x14ac:dyDescent="0.2">
      <c r="W29702" s="25"/>
      <c r="X29702" s="25"/>
    </row>
    <row r="29703" spans="23:24" x14ac:dyDescent="0.2">
      <c r="W29703" s="25"/>
      <c r="X29703" s="25"/>
    </row>
    <row r="29704" spans="23:24" x14ac:dyDescent="0.2">
      <c r="W29704" s="25"/>
      <c r="X29704" s="25"/>
    </row>
    <row r="29705" spans="23:24" x14ac:dyDescent="0.2">
      <c r="W29705" s="25"/>
      <c r="X29705" s="25"/>
    </row>
    <row r="29706" spans="23:24" x14ac:dyDescent="0.2">
      <c r="W29706" s="25"/>
      <c r="X29706" s="25"/>
    </row>
    <row r="29707" spans="23:24" x14ac:dyDescent="0.2">
      <c r="W29707" s="25"/>
      <c r="X29707" s="25"/>
    </row>
    <row r="29708" spans="23:24" x14ac:dyDescent="0.2">
      <c r="W29708" s="25"/>
      <c r="X29708" s="25"/>
    </row>
    <row r="29709" spans="23:24" x14ac:dyDescent="0.2">
      <c r="W29709" s="25"/>
      <c r="X29709" s="25"/>
    </row>
    <row r="29710" spans="23:24" x14ac:dyDescent="0.2">
      <c r="W29710" s="25"/>
      <c r="X29710" s="25"/>
    </row>
    <row r="29711" spans="23:24" x14ac:dyDescent="0.2">
      <c r="W29711" s="25"/>
      <c r="X29711" s="25"/>
    </row>
    <row r="29712" spans="23:24" x14ac:dyDescent="0.2">
      <c r="W29712" s="25"/>
      <c r="X29712" s="25"/>
    </row>
    <row r="29713" spans="23:24" x14ac:dyDescent="0.2">
      <c r="W29713" s="25"/>
      <c r="X29713" s="25"/>
    </row>
    <row r="29714" spans="23:24" x14ac:dyDescent="0.2">
      <c r="W29714" s="25"/>
      <c r="X29714" s="25"/>
    </row>
    <row r="29715" spans="23:24" x14ac:dyDescent="0.2">
      <c r="W29715" s="25"/>
      <c r="X29715" s="25"/>
    </row>
    <row r="29716" spans="23:24" x14ac:dyDescent="0.2">
      <c r="W29716" s="25"/>
      <c r="X29716" s="25"/>
    </row>
    <row r="29717" spans="23:24" x14ac:dyDescent="0.2">
      <c r="W29717" s="25"/>
      <c r="X29717" s="25"/>
    </row>
    <row r="29718" spans="23:24" x14ac:dyDescent="0.2">
      <c r="W29718" s="25"/>
      <c r="X29718" s="25"/>
    </row>
    <row r="29719" spans="23:24" x14ac:dyDescent="0.2">
      <c r="W29719" s="25"/>
      <c r="X29719" s="25"/>
    </row>
    <row r="29720" spans="23:24" x14ac:dyDescent="0.2">
      <c r="W29720" s="25"/>
      <c r="X29720" s="25"/>
    </row>
    <row r="29721" spans="23:24" x14ac:dyDescent="0.2">
      <c r="W29721" s="25"/>
      <c r="X29721" s="25"/>
    </row>
    <row r="29722" spans="23:24" x14ac:dyDescent="0.2">
      <c r="W29722" s="25"/>
      <c r="X29722" s="25"/>
    </row>
    <row r="29723" spans="23:24" x14ac:dyDescent="0.2">
      <c r="W29723" s="25"/>
      <c r="X29723" s="25"/>
    </row>
    <row r="29724" spans="23:24" x14ac:dyDescent="0.2">
      <c r="W29724" s="25"/>
      <c r="X29724" s="25"/>
    </row>
    <row r="29725" spans="23:24" x14ac:dyDescent="0.2">
      <c r="W29725" s="25"/>
      <c r="X29725" s="25"/>
    </row>
    <row r="29726" spans="23:24" x14ac:dyDescent="0.2">
      <c r="W29726" s="25"/>
      <c r="X29726" s="25"/>
    </row>
    <row r="29727" spans="23:24" x14ac:dyDescent="0.2">
      <c r="W29727" s="25"/>
      <c r="X29727" s="25"/>
    </row>
    <row r="29728" spans="23:24" x14ac:dyDescent="0.2">
      <c r="W29728" s="25"/>
      <c r="X29728" s="25"/>
    </row>
    <row r="29729" spans="23:24" x14ac:dyDescent="0.2">
      <c r="W29729" s="25"/>
      <c r="X29729" s="25"/>
    </row>
    <row r="29730" spans="23:24" x14ac:dyDescent="0.2">
      <c r="W29730" s="25"/>
      <c r="X29730" s="25"/>
    </row>
    <row r="29731" spans="23:24" x14ac:dyDescent="0.2">
      <c r="W29731" s="25"/>
      <c r="X29731" s="25"/>
    </row>
    <row r="29732" spans="23:24" x14ac:dyDescent="0.2">
      <c r="W29732" s="25"/>
      <c r="X29732" s="25"/>
    </row>
    <row r="29733" spans="23:24" x14ac:dyDescent="0.2">
      <c r="W29733" s="25"/>
      <c r="X29733" s="25"/>
    </row>
    <row r="29734" spans="23:24" x14ac:dyDescent="0.2">
      <c r="W29734" s="25"/>
      <c r="X29734" s="25"/>
    </row>
    <row r="29735" spans="23:24" x14ac:dyDescent="0.2">
      <c r="W29735" s="25"/>
      <c r="X29735" s="25"/>
    </row>
    <row r="29736" spans="23:24" x14ac:dyDescent="0.2">
      <c r="W29736" s="25"/>
      <c r="X29736" s="25"/>
    </row>
    <row r="29737" spans="23:24" x14ac:dyDescent="0.2">
      <c r="W29737" s="25"/>
      <c r="X29737" s="25"/>
    </row>
    <row r="29738" spans="23:24" x14ac:dyDescent="0.2">
      <c r="W29738" s="25"/>
      <c r="X29738" s="25"/>
    </row>
    <row r="29739" spans="23:24" x14ac:dyDescent="0.2">
      <c r="W29739" s="25"/>
      <c r="X29739" s="25"/>
    </row>
    <row r="29740" spans="23:24" x14ac:dyDescent="0.2">
      <c r="W29740" s="25"/>
      <c r="X29740" s="25"/>
    </row>
    <row r="29741" spans="23:24" x14ac:dyDescent="0.2">
      <c r="W29741" s="25"/>
      <c r="X29741" s="25"/>
    </row>
    <row r="29742" spans="23:24" x14ac:dyDescent="0.2">
      <c r="W29742" s="25"/>
      <c r="X29742" s="25"/>
    </row>
    <row r="29743" spans="23:24" x14ac:dyDescent="0.2">
      <c r="W29743" s="25"/>
      <c r="X29743" s="25"/>
    </row>
    <row r="29744" spans="23:24" x14ac:dyDescent="0.2">
      <c r="W29744" s="25"/>
      <c r="X29744" s="25"/>
    </row>
    <row r="29745" spans="23:24" x14ac:dyDescent="0.2">
      <c r="W29745" s="25"/>
      <c r="X29745" s="25"/>
    </row>
    <row r="29746" spans="23:24" x14ac:dyDescent="0.2">
      <c r="W29746" s="25"/>
      <c r="X29746" s="25"/>
    </row>
    <row r="29747" spans="23:24" x14ac:dyDescent="0.2">
      <c r="W29747" s="25"/>
      <c r="X29747" s="25"/>
    </row>
    <row r="29748" spans="23:24" x14ac:dyDescent="0.2">
      <c r="W29748" s="25"/>
      <c r="X29748" s="25"/>
    </row>
    <row r="29749" spans="23:24" x14ac:dyDescent="0.2">
      <c r="W29749" s="25"/>
      <c r="X29749" s="25"/>
    </row>
    <row r="29750" spans="23:24" x14ac:dyDescent="0.2">
      <c r="W29750" s="25"/>
      <c r="X29750" s="25"/>
    </row>
    <row r="29751" spans="23:24" x14ac:dyDescent="0.2">
      <c r="W29751" s="25"/>
      <c r="X29751" s="25"/>
    </row>
    <row r="29752" spans="23:24" x14ac:dyDescent="0.2">
      <c r="W29752" s="25"/>
      <c r="X29752" s="25"/>
    </row>
    <row r="29753" spans="23:24" x14ac:dyDescent="0.2">
      <c r="W29753" s="25"/>
      <c r="X29753" s="25"/>
    </row>
    <row r="29754" spans="23:24" x14ac:dyDescent="0.2">
      <c r="W29754" s="25"/>
      <c r="X29754" s="25"/>
    </row>
    <row r="29755" spans="23:24" x14ac:dyDescent="0.2">
      <c r="W29755" s="25"/>
      <c r="X29755" s="25"/>
    </row>
    <row r="29756" spans="23:24" x14ac:dyDescent="0.2">
      <c r="W29756" s="25"/>
      <c r="X29756" s="25"/>
    </row>
    <row r="29757" spans="23:24" x14ac:dyDescent="0.2">
      <c r="W29757" s="25"/>
      <c r="X29757" s="25"/>
    </row>
    <row r="29758" spans="23:24" x14ac:dyDescent="0.2">
      <c r="W29758" s="25"/>
      <c r="X29758" s="25"/>
    </row>
    <row r="29759" spans="23:24" x14ac:dyDescent="0.2">
      <c r="W29759" s="25"/>
      <c r="X29759" s="25"/>
    </row>
    <row r="29760" spans="23:24" x14ac:dyDescent="0.2">
      <c r="W29760" s="25"/>
      <c r="X29760" s="25"/>
    </row>
    <row r="29761" spans="23:24" x14ac:dyDescent="0.2">
      <c r="W29761" s="25"/>
      <c r="X29761" s="25"/>
    </row>
    <row r="29762" spans="23:24" x14ac:dyDescent="0.2">
      <c r="W29762" s="25"/>
      <c r="X29762" s="25"/>
    </row>
    <row r="29763" spans="23:24" x14ac:dyDescent="0.2">
      <c r="W29763" s="25"/>
      <c r="X29763" s="25"/>
    </row>
    <row r="29764" spans="23:24" x14ac:dyDescent="0.2">
      <c r="W29764" s="25"/>
      <c r="X29764" s="25"/>
    </row>
    <row r="29765" spans="23:24" x14ac:dyDescent="0.2">
      <c r="W29765" s="25"/>
      <c r="X29765" s="25"/>
    </row>
    <row r="29766" spans="23:24" x14ac:dyDescent="0.2">
      <c r="W29766" s="25"/>
      <c r="X29766" s="25"/>
    </row>
    <row r="29767" spans="23:24" x14ac:dyDescent="0.2">
      <c r="W29767" s="25"/>
      <c r="X29767" s="25"/>
    </row>
    <row r="29768" spans="23:24" x14ac:dyDescent="0.2">
      <c r="W29768" s="25"/>
      <c r="X29768" s="25"/>
    </row>
    <row r="29769" spans="23:24" x14ac:dyDescent="0.2">
      <c r="W29769" s="25"/>
      <c r="X29769" s="25"/>
    </row>
    <row r="29770" spans="23:24" x14ac:dyDescent="0.2">
      <c r="W29770" s="25"/>
      <c r="X29770" s="25"/>
    </row>
    <row r="29771" spans="23:24" x14ac:dyDescent="0.2">
      <c r="W29771" s="25"/>
      <c r="X29771" s="25"/>
    </row>
    <row r="29772" spans="23:24" x14ac:dyDescent="0.2">
      <c r="W29772" s="25"/>
      <c r="X29772" s="25"/>
    </row>
    <row r="29773" spans="23:24" x14ac:dyDescent="0.2">
      <c r="W29773" s="25"/>
      <c r="X29773" s="25"/>
    </row>
    <row r="29774" spans="23:24" x14ac:dyDescent="0.2">
      <c r="W29774" s="25"/>
      <c r="X29774" s="25"/>
    </row>
    <row r="29775" spans="23:24" x14ac:dyDescent="0.2">
      <c r="W29775" s="25"/>
      <c r="X29775" s="25"/>
    </row>
    <row r="29776" spans="23:24" x14ac:dyDescent="0.2">
      <c r="W29776" s="25"/>
      <c r="X29776" s="25"/>
    </row>
    <row r="29777" spans="23:24" x14ac:dyDescent="0.2">
      <c r="W29777" s="25"/>
      <c r="X29777" s="25"/>
    </row>
    <row r="29778" spans="23:24" x14ac:dyDescent="0.2">
      <c r="W29778" s="25"/>
      <c r="X29778" s="25"/>
    </row>
    <row r="29779" spans="23:24" x14ac:dyDescent="0.2">
      <c r="W29779" s="25"/>
      <c r="X29779" s="25"/>
    </row>
    <row r="29780" spans="23:24" x14ac:dyDescent="0.2">
      <c r="W29780" s="25"/>
      <c r="X29780" s="25"/>
    </row>
    <row r="29781" spans="23:24" x14ac:dyDescent="0.2">
      <c r="W29781" s="25"/>
      <c r="X29781" s="25"/>
    </row>
    <row r="29782" spans="23:24" x14ac:dyDescent="0.2">
      <c r="W29782" s="25"/>
      <c r="X29782" s="25"/>
    </row>
    <row r="29783" spans="23:24" x14ac:dyDescent="0.2">
      <c r="W29783" s="25"/>
      <c r="X29783" s="25"/>
    </row>
    <row r="29784" spans="23:24" x14ac:dyDescent="0.2">
      <c r="W29784" s="25"/>
      <c r="X29784" s="25"/>
    </row>
    <row r="29785" spans="23:24" x14ac:dyDescent="0.2">
      <c r="W29785" s="25"/>
      <c r="X29785" s="25"/>
    </row>
    <row r="29786" spans="23:24" x14ac:dyDescent="0.2">
      <c r="W29786" s="25"/>
      <c r="X29786" s="25"/>
    </row>
    <row r="29787" spans="23:24" x14ac:dyDescent="0.2">
      <c r="W29787" s="25"/>
      <c r="X29787" s="25"/>
    </row>
    <row r="29788" spans="23:24" x14ac:dyDescent="0.2">
      <c r="W29788" s="25"/>
      <c r="X29788" s="25"/>
    </row>
    <row r="29789" spans="23:24" x14ac:dyDescent="0.2">
      <c r="W29789" s="25"/>
      <c r="X29789" s="25"/>
    </row>
    <row r="29790" spans="23:24" x14ac:dyDescent="0.2">
      <c r="W29790" s="25"/>
      <c r="X29790" s="25"/>
    </row>
    <row r="29791" spans="23:24" x14ac:dyDescent="0.2">
      <c r="W29791" s="25"/>
      <c r="X29791" s="25"/>
    </row>
    <row r="29792" spans="23:24" x14ac:dyDescent="0.2">
      <c r="W29792" s="25"/>
      <c r="X29792" s="25"/>
    </row>
    <row r="29793" spans="23:24" x14ac:dyDescent="0.2">
      <c r="W29793" s="25"/>
      <c r="X29793" s="25"/>
    </row>
    <row r="29794" spans="23:24" x14ac:dyDescent="0.2">
      <c r="W29794" s="25"/>
      <c r="X29794" s="25"/>
    </row>
    <row r="29795" spans="23:24" x14ac:dyDescent="0.2">
      <c r="W29795" s="25"/>
      <c r="X29795" s="25"/>
    </row>
    <row r="29796" spans="23:24" x14ac:dyDescent="0.2">
      <c r="W29796" s="25"/>
      <c r="X29796" s="25"/>
    </row>
    <row r="29797" spans="23:24" x14ac:dyDescent="0.2">
      <c r="W29797" s="25"/>
      <c r="X29797" s="25"/>
    </row>
    <row r="29798" spans="23:24" x14ac:dyDescent="0.2">
      <c r="W29798" s="25"/>
      <c r="X29798" s="25"/>
    </row>
    <row r="29799" spans="23:24" x14ac:dyDescent="0.2">
      <c r="W29799" s="25"/>
      <c r="X29799" s="25"/>
    </row>
    <row r="29800" spans="23:24" x14ac:dyDescent="0.2">
      <c r="W29800" s="25"/>
      <c r="X29800" s="25"/>
    </row>
    <row r="29801" spans="23:24" x14ac:dyDescent="0.2">
      <c r="W29801" s="25"/>
      <c r="X29801" s="25"/>
    </row>
    <row r="29802" spans="23:24" x14ac:dyDescent="0.2">
      <c r="W29802" s="25"/>
      <c r="X29802" s="25"/>
    </row>
    <row r="29803" spans="23:24" x14ac:dyDescent="0.2">
      <c r="W29803" s="25"/>
      <c r="X29803" s="25"/>
    </row>
    <row r="29804" spans="23:24" x14ac:dyDescent="0.2">
      <c r="W29804" s="25"/>
      <c r="X29804" s="25"/>
    </row>
    <row r="29805" spans="23:24" x14ac:dyDescent="0.2">
      <c r="W29805" s="25"/>
      <c r="X29805" s="25"/>
    </row>
    <row r="29806" spans="23:24" x14ac:dyDescent="0.2">
      <c r="W29806" s="25"/>
      <c r="X29806" s="25"/>
    </row>
    <row r="29807" spans="23:24" x14ac:dyDescent="0.2">
      <c r="W29807" s="25"/>
      <c r="X29807" s="25"/>
    </row>
    <row r="29808" spans="23:24" x14ac:dyDescent="0.2">
      <c r="W29808" s="25"/>
      <c r="X29808" s="25"/>
    </row>
    <row r="29809" spans="23:24" x14ac:dyDescent="0.2">
      <c r="W29809" s="25"/>
      <c r="X29809" s="25"/>
    </row>
    <row r="29810" spans="23:24" x14ac:dyDescent="0.2">
      <c r="W29810" s="25"/>
      <c r="X29810" s="25"/>
    </row>
    <row r="29811" spans="23:24" x14ac:dyDescent="0.2">
      <c r="W29811" s="25"/>
      <c r="X29811" s="25"/>
    </row>
    <row r="29812" spans="23:24" x14ac:dyDescent="0.2">
      <c r="W29812" s="25"/>
      <c r="X29812" s="25"/>
    </row>
    <row r="29813" spans="23:24" x14ac:dyDescent="0.2">
      <c r="W29813" s="25"/>
      <c r="X29813" s="25"/>
    </row>
    <row r="29814" spans="23:24" x14ac:dyDescent="0.2">
      <c r="W29814" s="25"/>
      <c r="X29814" s="25"/>
    </row>
    <row r="29815" spans="23:24" x14ac:dyDescent="0.2">
      <c r="W29815" s="25"/>
      <c r="X29815" s="25"/>
    </row>
    <row r="29816" spans="23:24" x14ac:dyDescent="0.2">
      <c r="W29816" s="25"/>
      <c r="X29816" s="25"/>
    </row>
    <row r="29817" spans="23:24" x14ac:dyDescent="0.2">
      <c r="W29817" s="25"/>
      <c r="X29817" s="25"/>
    </row>
    <row r="29818" spans="23:24" x14ac:dyDescent="0.2">
      <c r="W29818" s="25"/>
      <c r="X29818" s="25"/>
    </row>
    <row r="29819" spans="23:24" x14ac:dyDescent="0.2">
      <c r="W29819" s="25"/>
      <c r="X29819" s="25"/>
    </row>
    <row r="29820" spans="23:24" x14ac:dyDescent="0.2">
      <c r="W29820" s="25"/>
      <c r="X29820" s="25"/>
    </row>
    <row r="29821" spans="23:24" x14ac:dyDescent="0.2">
      <c r="W29821" s="25"/>
      <c r="X29821" s="25"/>
    </row>
    <row r="29822" spans="23:24" x14ac:dyDescent="0.2">
      <c r="W29822" s="25"/>
      <c r="X29822" s="25"/>
    </row>
    <row r="29823" spans="23:24" x14ac:dyDescent="0.2">
      <c r="W29823" s="25"/>
      <c r="X29823" s="25"/>
    </row>
    <row r="29824" spans="23:24" x14ac:dyDescent="0.2">
      <c r="W29824" s="25"/>
      <c r="X29824" s="25"/>
    </row>
    <row r="29825" spans="23:24" x14ac:dyDescent="0.2">
      <c r="W29825" s="25"/>
      <c r="X29825" s="25"/>
    </row>
    <row r="29826" spans="23:24" x14ac:dyDescent="0.2">
      <c r="W29826" s="25"/>
      <c r="X29826" s="25"/>
    </row>
    <row r="29827" spans="23:24" x14ac:dyDescent="0.2">
      <c r="W29827" s="25"/>
      <c r="X29827" s="25"/>
    </row>
    <row r="29828" spans="23:24" x14ac:dyDescent="0.2">
      <c r="W29828" s="25"/>
      <c r="X29828" s="25"/>
    </row>
    <row r="29829" spans="23:24" x14ac:dyDescent="0.2">
      <c r="W29829" s="25"/>
      <c r="X29829" s="25"/>
    </row>
    <row r="29830" spans="23:24" x14ac:dyDescent="0.2">
      <c r="W29830" s="25"/>
      <c r="X29830" s="25"/>
    </row>
    <row r="29831" spans="23:24" x14ac:dyDescent="0.2">
      <c r="W29831" s="25"/>
      <c r="X29831" s="25"/>
    </row>
    <row r="29832" spans="23:24" x14ac:dyDescent="0.2">
      <c r="W29832" s="25"/>
      <c r="X29832" s="25"/>
    </row>
    <row r="29833" spans="23:24" x14ac:dyDescent="0.2">
      <c r="W29833" s="25"/>
      <c r="X29833" s="25"/>
    </row>
    <row r="29834" spans="23:24" x14ac:dyDescent="0.2">
      <c r="W29834" s="25"/>
      <c r="X29834" s="25"/>
    </row>
    <row r="29835" spans="23:24" x14ac:dyDescent="0.2">
      <c r="W29835" s="25"/>
      <c r="X29835" s="25"/>
    </row>
    <row r="29836" spans="23:24" x14ac:dyDescent="0.2">
      <c r="W29836" s="25"/>
      <c r="X29836" s="25"/>
    </row>
    <row r="29837" spans="23:24" x14ac:dyDescent="0.2">
      <c r="W29837" s="25"/>
      <c r="X29837" s="25"/>
    </row>
    <row r="29838" spans="23:24" x14ac:dyDescent="0.2">
      <c r="W29838" s="25"/>
      <c r="X29838" s="25"/>
    </row>
    <row r="29839" spans="23:24" x14ac:dyDescent="0.2">
      <c r="W29839" s="25"/>
      <c r="X29839" s="25"/>
    </row>
    <row r="29840" spans="23:24" x14ac:dyDescent="0.2">
      <c r="W29840" s="25"/>
      <c r="X29840" s="25"/>
    </row>
    <row r="29841" spans="23:24" x14ac:dyDescent="0.2">
      <c r="W29841" s="25"/>
      <c r="X29841" s="25"/>
    </row>
    <row r="29842" spans="23:24" x14ac:dyDescent="0.2">
      <c r="W29842" s="25"/>
      <c r="X29842" s="25"/>
    </row>
    <row r="29843" spans="23:24" x14ac:dyDescent="0.2">
      <c r="W29843" s="25"/>
      <c r="X29843" s="25"/>
    </row>
    <row r="29844" spans="23:24" x14ac:dyDescent="0.2">
      <c r="W29844" s="25"/>
      <c r="X29844" s="25"/>
    </row>
    <row r="29845" spans="23:24" x14ac:dyDescent="0.2">
      <c r="W29845" s="25"/>
      <c r="X29845" s="25"/>
    </row>
    <row r="29846" spans="23:24" x14ac:dyDescent="0.2">
      <c r="W29846" s="25"/>
      <c r="X29846" s="25"/>
    </row>
    <row r="29847" spans="23:24" x14ac:dyDescent="0.2">
      <c r="W29847" s="25"/>
      <c r="X29847" s="25"/>
    </row>
    <row r="29848" spans="23:24" x14ac:dyDescent="0.2">
      <c r="W29848" s="25"/>
      <c r="X29848" s="25"/>
    </row>
    <row r="29849" spans="23:24" x14ac:dyDescent="0.2">
      <c r="W29849" s="25"/>
      <c r="X29849" s="25"/>
    </row>
    <row r="29850" spans="23:24" x14ac:dyDescent="0.2">
      <c r="W29850" s="25"/>
      <c r="X29850" s="25"/>
    </row>
    <row r="29851" spans="23:24" x14ac:dyDescent="0.2">
      <c r="W29851" s="25"/>
      <c r="X29851" s="25"/>
    </row>
    <row r="29852" spans="23:24" x14ac:dyDescent="0.2">
      <c r="W29852" s="25"/>
      <c r="X29852" s="25"/>
    </row>
    <row r="29853" spans="23:24" x14ac:dyDescent="0.2">
      <c r="W29853" s="25"/>
      <c r="X29853" s="25"/>
    </row>
    <row r="29854" spans="23:24" x14ac:dyDescent="0.2">
      <c r="W29854" s="25"/>
      <c r="X29854" s="25"/>
    </row>
    <row r="29855" spans="23:24" x14ac:dyDescent="0.2">
      <c r="W29855" s="25"/>
      <c r="X29855" s="25"/>
    </row>
    <row r="29856" spans="23:24" x14ac:dyDescent="0.2">
      <c r="W29856" s="25"/>
      <c r="X29856" s="25"/>
    </row>
    <row r="29857" spans="23:24" x14ac:dyDescent="0.2">
      <c r="W29857" s="25"/>
      <c r="X29857" s="25"/>
    </row>
    <row r="29858" spans="23:24" x14ac:dyDescent="0.2">
      <c r="W29858" s="25"/>
      <c r="X29858" s="25"/>
    </row>
    <row r="29859" spans="23:24" x14ac:dyDescent="0.2">
      <c r="W29859" s="25"/>
      <c r="X29859" s="25"/>
    </row>
    <row r="29860" spans="23:24" x14ac:dyDescent="0.2">
      <c r="W29860" s="25"/>
      <c r="X29860" s="25"/>
    </row>
    <row r="29861" spans="23:24" x14ac:dyDescent="0.2">
      <c r="W29861" s="25"/>
      <c r="X29861" s="25"/>
    </row>
    <row r="29862" spans="23:24" x14ac:dyDescent="0.2">
      <c r="W29862" s="25"/>
      <c r="X29862" s="25"/>
    </row>
    <row r="29863" spans="23:24" x14ac:dyDescent="0.2">
      <c r="W29863" s="25"/>
      <c r="X29863" s="25"/>
    </row>
    <row r="29864" spans="23:24" x14ac:dyDescent="0.2">
      <c r="W29864" s="25"/>
      <c r="X29864" s="25"/>
    </row>
    <row r="29865" spans="23:24" x14ac:dyDescent="0.2">
      <c r="W29865" s="25"/>
      <c r="X29865" s="25"/>
    </row>
    <row r="29866" spans="23:24" x14ac:dyDescent="0.2">
      <c r="W29866" s="25"/>
      <c r="X29866" s="25"/>
    </row>
    <row r="29867" spans="23:24" x14ac:dyDescent="0.2">
      <c r="W29867" s="25"/>
      <c r="X29867" s="25"/>
    </row>
    <row r="29868" spans="23:24" x14ac:dyDescent="0.2">
      <c r="W29868" s="25"/>
      <c r="X29868" s="25"/>
    </row>
    <row r="29869" spans="23:24" x14ac:dyDescent="0.2">
      <c r="W29869" s="25"/>
      <c r="X29869" s="25"/>
    </row>
    <row r="29870" spans="23:24" x14ac:dyDescent="0.2">
      <c r="W29870" s="25"/>
      <c r="X29870" s="25"/>
    </row>
    <row r="29871" spans="23:24" x14ac:dyDescent="0.2">
      <c r="W29871" s="25"/>
      <c r="X29871" s="25"/>
    </row>
    <row r="29872" spans="23:24" x14ac:dyDescent="0.2">
      <c r="W29872" s="25"/>
      <c r="X29872" s="25"/>
    </row>
    <row r="29873" spans="23:24" x14ac:dyDescent="0.2">
      <c r="W29873" s="25"/>
      <c r="X29873" s="25"/>
    </row>
    <row r="29874" spans="23:24" x14ac:dyDescent="0.2">
      <c r="W29874" s="25"/>
      <c r="X29874" s="25"/>
    </row>
    <row r="29875" spans="23:24" x14ac:dyDescent="0.2">
      <c r="W29875" s="25"/>
      <c r="X29875" s="25"/>
    </row>
    <row r="29876" spans="23:24" x14ac:dyDescent="0.2">
      <c r="W29876" s="25"/>
      <c r="X29876" s="25"/>
    </row>
    <row r="29877" spans="23:24" x14ac:dyDescent="0.2">
      <c r="W29877" s="25"/>
      <c r="X29877" s="25"/>
    </row>
    <row r="29878" spans="23:24" x14ac:dyDescent="0.2">
      <c r="W29878" s="25"/>
      <c r="X29878" s="25"/>
    </row>
    <row r="29879" spans="23:24" x14ac:dyDescent="0.2">
      <c r="W29879" s="25"/>
      <c r="X29879" s="25"/>
    </row>
    <row r="29880" spans="23:24" x14ac:dyDescent="0.2">
      <c r="W29880" s="25"/>
      <c r="X29880" s="25"/>
    </row>
    <row r="29881" spans="23:24" x14ac:dyDescent="0.2">
      <c r="W29881" s="25"/>
      <c r="X29881" s="25"/>
    </row>
    <row r="29882" spans="23:24" x14ac:dyDescent="0.2">
      <c r="W29882" s="25"/>
      <c r="X29882" s="25"/>
    </row>
    <row r="29883" spans="23:24" x14ac:dyDescent="0.2">
      <c r="W29883" s="25"/>
      <c r="X29883" s="25"/>
    </row>
    <row r="29884" spans="23:24" x14ac:dyDescent="0.2">
      <c r="W29884" s="25"/>
      <c r="X29884" s="25"/>
    </row>
    <row r="29885" spans="23:24" x14ac:dyDescent="0.2">
      <c r="W29885" s="25"/>
      <c r="X29885" s="25"/>
    </row>
    <row r="29886" spans="23:24" x14ac:dyDescent="0.2">
      <c r="W29886" s="25"/>
      <c r="X29886" s="25"/>
    </row>
    <row r="29887" spans="23:24" x14ac:dyDescent="0.2">
      <c r="W29887" s="25"/>
      <c r="X29887" s="25"/>
    </row>
    <row r="29888" spans="23:24" x14ac:dyDescent="0.2">
      <c r="W29888" s="25"/>
      <c r="X29888" s="25"/>
    </row>
    <row r="29889" spans="23:24" x14ac:dyDescent="0.2">
      <c r="W29889" s="25"/>
      <c r="X29889" s="25"/>
    </row>
    <row r="29890" spans="23:24" x14ac:dyDescent="0.2">
      <c r="W29890" s="25"/>
      <c r="X29890" s="25"/>
    </row>
    <row r="29891" spans="23:24" x14ac:dyDescent="0.2">
      <c r="W29891" s="25"/>
      <c r="X29891" s="25"/>
    </row>
    <row r="29892" spans="23:24" x14ac:dyDescent="0.2">
      <c r="W29892" s="25"/>
      <c r="X29892" s="25"/>
    </row>
    <row r="29893" spans="23:24" x14ac:dyDescent="0.2">
      <c r="W29893" s="25"/>
      <c r="X29893" s="25"/>
    </row>
    <row r="29894" spans="23:24" x14ac:dyDescent="0.2">
      <c r="W29894" s="25"/>
      <c r="X29894" s="25"/>
    </row>
    <row r="29895" spans="23:24" x14ac:dyDescent="0.2">
      <c r="W29895" s="25"/>
      <c r="X29895" s="25"/>
    </row>
    <row r="29896" spans="23:24" x14ac:dyDescent="0.2">
      <c r="W29896" s="25"/>
      <c r="X29896" s="25"/>
    </row>
    <row r="29897" spans="23:24" x14ac:dyDescent="0.2">
      <c r="W29897" s="25"/>
      <c r="X29897" s="25"/>
    </row>
    <row r="29898" spans="23:24" x14ac:dyDescent="0.2">
      <c r="W29898" s="25"/>
      <c r="X29898" s="25"/>
    </row>
    <row r="29899" spans="23:24" x14ac:dyDescent="0.2">
      <c r="W29899" s="25"/>
      <c r="X29899" s="25"/>
    </row>
    <row r="29900" spans="23:24" x14ac:dyDescent="0.2">
      <c r="W29900" s="25"/>
      <c r="X29900" s="25"/>
    </row>
    <row r="29901" spans="23:24" x14ac:dyDescent="0.2">
      <c r="W29901" s="25"/>
      <c r="X29901" s="25"/>
    </row>
    <row r="29902" spans="23:24" x14ac:dyDescent="0.2">
      <c r="W29902" s="25"/>
      <c r="X29902" s="25"/>
    </row>
    <row r="29903" spans="23:24" x14ac:dyDescent="0.2">
      <c r="W29903" s="25"/>
      <c r="X29903" s="25"/>
    </row>
    <row r="29904" spans="23:24" x14ac:dyDescent="0.2">
      <c r="W29904" s="25"/>
      <c r="X29904" s="25"/>
    </row>
    <row r="29905" spans="23:24" x14ac:dyDescent="0.2">
      <c r="W29905" s="25"/>
      <c r="X29905" s="25"/>
    </row>
    <row r="29906" spans="23:24" x14ac:dyDescent="0.2">
      <c r="W29906" s="25"/>
      <c r="X29906" s="25"/>
    </row>
    <row r="29907" spans="23:24" x14ac:dyDescent="0.2">
      <c r="W29907" s="25"/>
      <c r="X29907" s="25"/>
    </row>
    <row r="29908" spans="23:24" x14ac:dyDescent="0.2">
      <c r="W29908" s="25"/>
      <c r="X29908" s="25"/>
    </row>
    <row r="29909" spans="23:24" x14ac:dyDescent="0.2">
      <c r="W29909" s="25"/>
      <c r="X29909" s="25"/>
    </row>
    <row r="29910" spans="23:24" x14ac:dyDescent="0.2">
      <c r="W29910" s="25"/>
      <c r="X29910" s="25"/>
    </row>
    <row r="29911" spans="23:24" x14ac:dyDescent="0.2">
      <c r="W29911" s="25"/>
      <c r="X29911" s="25"/>
    </row>
    <row r="29912" spans="23:24" x14ac:dyDescent="0.2">
      <c r="W29912" s="25"/>
      <c r="X29912" s="25"/>
    </row>
    <row r="29913" spans="23:24" x14ac:dyDescent="0.2">
      <c r="W29913" s="25"/>
      <c r="X29913" s="25"/>
    </row>
    <row r="29914" spans="23:24" x14ac:dyDescent="0.2">
      <c r="W29914" s="25"/>
      <c r="X29914" s="25"/>
    </row>
    <row r="29915" spans="23:24" x14ac:dyDescent="0.2">
      <c r="W29915" s="25"/>
      <c r="X29915" s="25"/>
    </row>
    <row r="29916" spans="23:24" x14ac:dyDescent="0.2">
      <c r="W29916" s="25"/>
      <c r="X29916" s="25"/>
    </row>
    <row r="29917" spans="23:24" x14ac:dyDescent="0.2">
      <c r="W29917" s="25"/>
      <c r="X29917" s="25"/>
    </row>
    <row r="29918" spans="23:24" x14ac:dyDescent="0.2">
      <c r="W29918" s="25"/>
      <c r="X29918" s="25"/>
    </row>
    <row r="29919" spans="23:24" x14ac:dyDescent="0.2">
      <c r="W29919" s="25"/>
      <c r="X29919" s="25"/>
    </row>
    <row r="29920" spans="23:24" x14ac:dyDescent="0.2">
      <c r="W29920" s="25"/>
      <c r="X29920" s="25"/>
    </row>
    <row r="29921" spans="23:24" x14ac:dyDescent="0.2">
      <c r="W29921" s="25"/>
      <c r="X29921" s="25"/>
    </row>
    <row r="29922" spans="23:24" x14ac:dyDescent="0.2">
      <c r="W29922" s="25"/>
      <c r="X29922" s="25"/>
    </row>
    <row r="29923" spans="23:24" x14ac:dyDescent="0.2">
      <c r="W29923" s="25"/>
      <c r="X29923" s="25"/>
    </row>
    <row r="29924" spans="23:24" x14ac:dyDescent="0.2">
      <c r="W29924" s="25"/>
      <c r="X29924" s="25"/>
    </row>
    <row r="29925" spans="23:24" x14ac:dyDescent="0.2">
      <c r="W29925" s="25"/>
      <c r="X29925" s="25"/>
    </row>
    <row r="29926" spans="23:24" x14ac:dyDescent="0.2">
      <c r="W29926" s="25"/>
      <c r="X29926" s="25"/>
    </row>
    <row r="29927" spans="23:24" x14ac:dyDescent="0.2">
      <c r="W29927" s="25"/>
      <c r="X29927" s="25"/>
    </row>
    <row r="29928" spans="23:24" x14ac:dyDescent="0.2">
      <c r="W29928" s="25"/>
      <c r="X29928" s="25"/>
    </row>
    <row r="29929" spans="23:24" x14ac:dyDescent="0.2">
      <c r="W29929" s="25"/>
      <c r="X29929" s="25"/>
    </row>
    <row r="29930" spans="23:24" x14ac:dyDescent="0.2">
      <c r="W29930" s="25"/>
      <c r="X29930" s="25"/>
    </row>
    <row r="29931" spans="23:24" x14ac:dyDescent="0.2">
      <c r="W29931" s="25"/>
      <c r="X29931" s="25"/>
    </row>
    <row r="29932" spans="23:24" x14ac:dyDescent="0.2">
      <c r="W29932" s="25"/>
      <c r="X29932" s="25"/>
    </row>
    <row r="29933" spans="23:24" x14ac:dyDescent="0.2">
      <c r="W29933" s="25"/>
      <c r="X29933" s="25"/>
    </row>
    <row r="29934" spans="23:24" x14ac:dyDescent="0.2">
      <c r="W29934" s="25"/>
      <c r="X29934" s="25"/>
    </row>
    <row r="29935" spans="23:24" x14ac:dyDescent="0.2">
      <c r="W29935" s="25"/>
      <c r="X29935" s="25"/>
    </row>
    <row r="29936" spans="23:24" x14ac:dyDescent="0.2">
      <c r="W29936" s="25"/>
      <c r="X29936" s="25"/>
    </row>
    <row r="29937" spans="23:24" x14ac:dyDescent="0.2">
      <c r="W29937" s="25"/>
      <c r="X29937" s="25"/>
    </row>
    <row r="29938" spans="23:24" x14ac:dyDescent="0.2">
      <c r="W29938" s="25"/>
      <c r="X29938" s="25"/>
    </row>
    <row r="29939" spans="23:24" x14ac:dyDescent="0.2">
      <c r="W29939" s="25"/>
      <c r="X29939" s="25"/>
    </row>
    <row r="29940" spans="23:24" x14ac:dyDescent="0.2">
      <c r="W29940" s="25"/>
      <c r="X29940" s="25"/>
    </row>
    <row r="29941" spans="23:24" x14ac:dyDescent="0.2">
      <c r="W29941" s="25"/>
      <c r="X29941" s="25"/>
    </row>
    <row r="29942" spans="23:24" x14ac:dyDescent="0.2">
      <c r="W29942" s="25"/>
      <c r="X29942" s="25"/>
    </row>
    <row r="29943" spans="23:24" x14ac:dyDescent="0.2">
      <c r="W29943" s="25"/>
      <c r="X29943" s="25"/>
    </row>
    <row r="29944" spans="23:24" x14ac:dyDescent="0.2">
      <c r="W29944" s="25"/>
      <c r="X29944" s="25"/>
    </row>
    <row r="29945" spans="23:24" x14ac:dyDescent="0.2">
      <c r="W29945" s="25"/>
      <c r="X29945" s="25"/>
    </row>
    <row r="29946" spans="23:24" x14ac:dyDescent="0.2">
      <c r="W29946" s="25"/>
      <c r="X29946" s="25"/>
    </row>
    <row r="29947" spans="23:24" x14ac:dyDescent="0.2">
      <c r="W29947" s="25"/>
      <c r="X29947" s="25"/>
    </row>
    <row r="29948" spans="23:24" x14ac:dyDescent="0.2">
      <c r="W29948" s="25"/>
      <c r="X29948" s="25"/>
    </row>
    <row r="29949" spans="23:24" x14ac:dyDescent="0.2">
      <c r="W29949" s="25"/>
      <c r="X29949" s="25"/>
    </row>
    <row r="29950" spans="23:24" x14ac:dyDescent="0.2">
      <c r="W29950" s="25"/>
      <c r="X29950" s="25"/>
    </row>
    <row r="29951" spans="23:24" x14ac:dyDescent="0.2">
      <c r="W29951" s="25"/>
      <c r="X29951" s="25"/>
    </row>
    <row r="29952" spans="23:24" x14ac:dyDescent="0.2">
      <c r="W29952" s="25"/>
      <c r="X29952" s="25"/>
    </row>
    <row r="29953" spans="23:24" x14ac:dyDescent="0.2">
      <c r="W29953" s="25"/>
      <c r="X29953" s="25"/>
    </row>
    <row r="29954" spans="23:24" x14ac:dyDescent="0.2">
      <c r="W29954" s="25"/>
      <c r="X29954" s="25"/>
    </row>
    <row r="29955" spans="23:24" x14ac:dyDescent="0.2">
      <c r="W29955" s="25"/>
      <c r="X29955" s="25"/>
    </row>
    <row r="29956" spans="23:24" x14ac:dyDescent="0.2">
      <c r="W29956" s="25"/>
      <c r="X29956" s="25"/>
    </row>
    <row r="29957" spans="23:24" x14ac:dyDescent="0.2">
      <c r="W29957" s="25"/>
      <c r="X29957" s="25"/>
    </row>
    <row r="29958" spans="23:24" x14ac:dyDescent="0.2">
      <c r="W29958" s="25"/>
      <c r="X29958" s="25"/>
    </row>
    <row r="29959" spans="23:24" x14ac:dyDescent="0.2">
      <c r="W29959" s="25"/>
      <c r="X29959" s="25"/>
    </row>
    <row r="29960" spans="23:24" x14ac:dyDescent="0.2">
      <c r="W29960" s="25"/>
      <c r="X29960" s="25"/>
    </row>
    <row r="29961" spans="23:24" x14ac:dyDescent="0.2">
      <c r="W29961" s="25"/>
      <c r="X29961" s="25"/>
    </row>
    <row r="29962" spans="23:24" x14ac:dyDescent="0.2">
      <c r="W29962" s="25"/>
      <c r="X29962" s="25"/>
    </row>
    <row r="29963" spans="23:24" x14ac:dyDescent="0.2">
      <c r="W29963" s="25"/>
      <c r="X29963" s="25"/>
    </row>
    <row r="29964" spans="23:24" x14ac:dyDescent="0.2">
      <c r="W29964" s="25"/>
      <c r="X29964" s="25"/>
    </row>
    <row r="29965" spans="23:24" x14ac:dyDescent="0.2">
      <c r="W29965" s="25"/>
      <c r="X29965" s="25"/>
    </row>
    <row r="29966" spans="23:24" x14ac:dyDescent="0.2">
      <c r="W29966" s="25"/>
      <c r="X29966" s="25"/>
    </row>
    <row r="29967" spans="23:24" x14ac:dyDescent="0.2">
      <c r="W29967" s="25"/>
      <c r="X29967" s="25"/>
    </row>
    <row r="29968" spans="23:24" x14ac:dyDescent="0.2">
      <c r="W29968" s="25"/>
      <c r="X29968" s="25"/>
    </row>
    <row r="29969" spans="23:24" x14ac:dyDescent="0.2">
      <c r="W29969" s="25"/>
      <c r="X29969" s="25"/>
    </row>
    <row r="29970" spans="23:24" x14ac:dyDescent="0.2">
      <c r="W29970" s="25"/>
      <c r="X29970" s="25"/>
    </row>
    <row r="29971" spans="23:24" x14ac:dyDescent="0.2">
      <c r="W29971" s="25"/>
      <c r="X29971" s="25"/>
    </row>
    <row r="29972" spans="23:24" x14ac:dyDescent="0.2">
      <c r="W29972" s="25"/>
      <c r="X29972" s="25"/>
    </row>
    <row r="29973" spans="23:24" x14ac:dyDescent="0.2">
      <c r="W29973" s="25"/>
      <c r="X29973" s="25"/>
    </row>
    <row r="29974" spans="23:24" x14ac:dyDescent="0.2">
      <c r="W29974" s="25"/>
      <c r="X29974" s="25"/>
    </row>
    <row r="29975" spans="23:24" x14ac:dyDescent="0.2">
      <c r="W29975" s="25"/>
      <c r="X29975" s="25"/>
    </row>
    <row r="29976" spans="23:24" x14ac:dyDescent="0.2">
      <c r="W29976" s="25"/>
      <c r="X29976" s="25"/>
    </row>
    <row r="29977" spans="23:24" x14ac:dyDescent="0.2">
      <c r="W29977" s="25"/>
      <c r="X29977" s="25"/>
    </row>
    <row r="29978" spans="23:24" x14ac:dyDescent="0.2">
      <c r="W29978" s="25"/>
      <c r="X29978" s="25"/>
    </row>
    <row r="29979" spans="23:24" x14ac:dyDescent="0.2">
      <c r="W29979" s="25"/>
      <c r="X29979" s="25"/>
    </row>
    <row r="29980" spans="23:24" x14ac:dyDescent="0.2">
      <c r="W29980" s="25"/>
      <c r="X29980" s="25"/>
    </row>
    <row r="29981" spans="23:24" x14ac:dyDescent="0.2">
      <c r="W29981" s="25"/>
      <c r="X29981" s="25"/>
    </row>
    <row r="29982" spans="23:24" x14ac:dyDescent="0.2">
      <c r="W29982" s="25"/>
      <c r="X29982" s="25"/>
    </row>
    <row r="29983" spans="23:24" x14ac:dyDescent="0.2">
      <c r="W29983" s="25"/>
      <c r="X29983" s="25"/>
    </row>
    <row r="29984" spans="23:24" x14ac:dyDescent="0.2">
      <c r="W29984" s="25"/>
      <c r="X29984" s="25"/>
    </row>
    <row r="29985" spans="23:24" x14ac:dyDescent="0.2">
      <c r="W29985" s="25"/>
      <c r="X29985" s="25"/>
    </row>
    <row r="29986" spans="23:24" x14ac:dyDescent="0.2">
      <c r="W29986" s="25"/>
      <c r="X29986" s="25"/>
    </row>
    <row r="29987" spans="23:24" x14ac:dyDescent="0.2">
      <c r="W29987" s="25"/>
      <c r="X29987" s="25"/>
    </row>
    <row r="29988" spans="23:24" x14ac:dyDescent="0.2">
      <c r="W29988" s="25"/>
      <c r="X29988" s="25"/>
    </row>
    <row r="29989" spans="23:24" x14ac:dyDescent="0.2">
      <c r="W29989" s="25"/>
      <c r="X29989" s="25"/>
    </row>
    <row r="29990" spans="23:24" x14ac:dyDescent="0.2">
      <c r="W29990" s="25"/>
      <c r="X29990" s="25"/>
    </row>
    <row r="29991" spans="23:24" x14ac:dyDescent="0.2">
      <c r="W29991" s="25"/>
      <c r="X29991" s="25"/>
    </row>
    <row r="29992" spans="23:24" x14ac:dyDescent="0.2">
      <c r="W29992" s="25"/>
      <c r="X29992" s="25"/>
    </row>
    <row r="29993" spans="23:24" x14ac:dyDescent="0.2">
      <c r="W29993" s="25"/>
      <c r="X29993" s="25"/>
    </row>
    <row r="29994" spans="23:24" x14ac:dyDescent="0.2">
      <c r="W29994" s="25"/>
      <c r="X29994" s="25"/>
    </row>
    <row r="29995" spans="23:24" x14ac:dyDescent="0.2">
      <c r="W29995" s="25"/>
      <c r="X29995" s="25"/>
    </row>
    <row r="29996" spans="23:24" x14ac:dyDescent="0.2">
      <c r="W29996" s="25"/>
      <c r="X29996" s="25"/>
    </row>
    <row r="29997" spans="23:24" x14ac:dyDescent="0.2">
      <c r="W29997" s="25"/>
      <c r="X29997" s="25"/>
    </row>
    <row r="29998" spans="23:24" x14ac:dyDescent="0.2">
      <c r="W29998" s="25"/>
      <c r="X29998" s="25"/>
    </row>
    <row r="29999" spans="23:24" x14ac:dyDescent="0.2">
      <c r="W29999" s="25"/>
      <c r="X29999" s="25"/>
    </row>
    <row r="30000" spans="23:24" x14ac:dyDescent="0.2">
      <c r="W30000" s="25"/>
      <c r="X30000" s="25"/>
    </row>
    <row r="30001" spans="23:24" x14ac:dyDescent="0.2">
      <c r="W30001" s="25"/>
      <c r="X30001" s="25"/>
    </row>
    <row r="30002" spans="23:24" x14ac:dyDescent="0.2">
      <c r="W30002" s="25"/>
      <c r="X30002" s="25"/>
    </row>
    <row r="30003" spans="23:24" x14ac:dyDescent="0.2">
      <c r="W30003" s="25"/>
      <c r="X30003" s="25"/>
    </row>
    <row r="30004" spans="23:24" x14ac:dyDescent="0.2">
      <c r="W30004" s="25"/>
      <c r="X30004" s="25"/>
    </row>
    <row r="30005" spans="23:24" x14ac:dyDescent="0.2">
      <c r="W30005" s="25"/>
      <c r="X30005" s="25"/>
    </row>
    <row r="30006" spans="23:24" x14ac:dyDescent="0.2">
      <c r="W30006" s="25"/>
      <c r="X30006" s="25"/>
    </row>
    <row r="30007" spans="23:24" x14ac:dyDescent="0.2">
      <c r="W30007" s="25"/>
      <c r="X30007" s="25"/>
    </row>
    <row r="30008" spans="23:24" x14ac:dyDescent="0.2">
      <c r="W30008" s="25"/>
      <c r="X30008" s="25"/>
    </row>
    <row r="30009" spans="23:24" x14ac:dyDescent="0.2">
      <c r="W30009" s="25"/>
      <c r="X30009" s="25"/>
    </row>
    <row r="30010" spans="23:24" x14ac:dyDescent="0.2">
      <c r="W30010" s="25"/>
      <c r="X30010" s="25"/>
    </row>
    <row r="30011" spans="23:24" x14ac:dyDescent="0.2">
      <c r="W30011" s="25"/>
      <c r="X30011" s="25"/>
    </row>
    <row r="30012" spans="23:24" x14ac:dyDescent="0.2">
      <c r="W30012" s="25"/>
      <c r="X30012" s="25"/>
    </row>
    <row r="30013" spans="23:24" x14ac:dyDescent="0.2">
      <c r="W30013" s="25"/>
      <c r="X30013" s="25"/>
    </row>
    <row r="30014" spans="23:24" x14ac:dyDescent="0.2">
      <c r="W30014" s="25"/>
      <c r="X30014" s="25"/>
    </row>
    <row r="30015" spans="23:24" x14ac:dyDescent="0.2">
      <c r="W30015" s="25"/>
      <c r="X30015" s="25"/>
    </row>
    <row r="30016" spans="23:24" x14ac:dyDescent="0.2">
      <c r="W30016" s="25"/>
      <c r="X30016" s="25"/>
    </row>
    <row r="30017" spans="23:24" x14ac:dyDescent="0.2">
      <c r="W30017" s="25"/>
      <c r="X30017" s="25"/>
    </row>
    <row r="30018" spans="23:24" x14ac:dyDescent="0.2">
      <c r="W30018" s="25"/>
      <c r="X30018" s="25"/>
    </row>
    <row r="30019" spans="23:24" x14ac:dyDescent="0.2">
      <c r="W30019" s="25"/>
      <c r="X30019" s="25"/>
    </row>
    <row r="30020" spans="23:24" x14ac:dyDescent="0.2">
      <c r="W30020" s="25"/>
      <c r="X30020" s="25"/>
    </row>
    <row r="30021" spans="23:24" x14ac:dyDescent="0.2">
      <c r="W30021" s="25"/>
      <c r="X30021" s="25"/>
    </row>
    <row r="30022" spans="23:24" x14ac:dyDescent="0.2">
      <c r="W30022" s="25"/>
      <c r="X30022" s="25"/>
    </row>
    <row r="30023" spans="23:24" x14ac:dyDescent="0.2">
      <c r="W30023" s="25"/>
      <c r="X30023" s="25"/>
    </row>
    <row r="30024" spans="23:24" x14ac:dyDescent="0.2">
      <c r="W30024" s="25"/>
      <c r="X30024" s="25"/>
    </row>
    <row r="30025" spans="23:24" x14ac:dyDescent="0.2">
      <c r="W30025" s="25"/>
      <c r="X30025" s="25"/>
    </row>
    <row r="30026" spans="23:24" x14ac:dyDescent="0.2">
      <c r="W30026" s="25"/>
      <c r="X30026" s="25"/>
    </row>
    <row r="30027" spans="23:24" x14ac:dyDescent="0.2">
      <c r="W30027" s="25"/>
      <c r="X30027" s="25"/>
    </row>
    <row r="30028" spans="23:24" x14ac:dyDescent="0.2">
      <c r="W30028" s="25"/>
      <c r="X30028" s="25"/>
    </row>
    <row r="30029" spans="23:24" x14ac:dyDescent="0.2">
      <c r="W30029" s="25"/>
      <c r="X30029" s="25"/>
    </row>
    <row r="30030" spans="23:24" x14ac:dyDescent="0.2">
      <c r="W30030" s="25"/>
      <c r="X30030" s="25"/>
    </row>
    <row r="30031" spans="23:24" x14ac:dyDescent="0.2">
      <c r="W30031" s="25"/>
      <c r="X30031" s="25"/>
    </row>
    <row r="30032" spans="23:24" x14ac:dyDescent="0.2">
      <c r="W30032" s="25"/>
      <c r="X30032" s="25"/>
    </row>
    <row r="30033" spans="23:24" x14ac:dyDescent="0.2">
      <c r="W30033" s="25"/>
      <c r="X30033" s="25"/>
    </row>
    <row r="30034" spans="23:24" x14ac:dyDescent="0.2">
      <c r="W30034" s="25"/>
      <c r="X30034" s="25"/>
    </row>
    <row r="30035" spans="23:24" x14ac:dyDescent="0.2">
      <c r="W30035" s="25"/>
      <c r="X30035" s="25"/>
    </row>
    <row r="30036" spans="23:24" x14ac:dyDescent="0.2">
      <c r="W30036" s="25"/>
      <c r="X30036" s="25"/>
    </row>
    <row r="30037" spans="23:24" x14ac:dyDescent="0.2">
      <c r="W30037" s="25"/>
      <c r="X30037" s="25"/>
    </row>
    <row r="30038" spans="23:24" x14ac:dyDescent="0.2">
      <c r="W30038" s="25"/>
      <c r="X30038" s="25"/>
    </row>
    <row r="30039" spans="23:24" x14ac:dyDescent="0.2">
      <c r="W30039" s="25"/>
      <c r="X30039" s="25"/>
    </row>
    <row r="30040" spans="23:24" x14ac:dyDescent="0.2">
      <c r="W30040" s="25"/>
      <c r="X30040" s="25"/>
    </row>
    <row r="30041" spans="23:24" x14ac:dyDescent="0.2">
      <c r="W30041" s="25"/>
      <c r="X30041" s="25"/>
    </row>
    <row r="30042" spans="23:24" x14ac:dyDescent="0.2">
      <c r="W30042" s="25"/>
      <c r="X30042" s="25"/>
    </row>
    <row r="30043" spans="23:24" x14ac:dyDescent="0.2">
      <c r="W30043" s="25"/>
      <c r="X30043" s="25"/>
    </row>
    <row r="30044" spans="23:24" x14ac:dyDescent="0.2">
      <c r="W30044" s="25"/>
      <c r="X30044" s="25"/>
    </row>
    <row r="30045" spans="23:24" x14ac:dyDescent="0.2">
      <c r="W30045" s="25"/>
      <c r="X30045" s="25"/>
    </row>
    <row r="30046" spans="23:24" x14ac:dyDescent="0.2">
      <c r="W30046" s="25"/>
      <c r="X30046" s="25"/>
    </row>
    <row r="30047" spans="23:24" x14ac:dyDescent="0.2">
      <c r="W30047" s="25"/>
      <c r="X30047" s="25"/>
    </row>
    <row r="30048" spans="23:24" x14ac:dyDescent="0.2">
      <c r="W30048" s="25"/>
      <c r="X30048" s="25"/>
    </row>
    <row r="30049" spans="23:24" x14ac:dyDescent="0.2">
      <c r="W30049" s="25"/>
      <c r="X30049" s="25"/>
    </row>
    <row r="30050" spans="23:24" x14ac:dyDescent="0.2">
      <c r="W30050" s="25"/>
      <c r="X30050" s="25"/>
    </row>
    <row r="30051" spans="23:24" x14ac:dyDescent="0.2">
      <c r="W30051" s="25"/>
      <c r="X30051" s="25"/>
    </row>
    <row r="30052" spans="23:24" x14ac:dyDescent="0.2">
      <c r="W30052" s="25"/>
      <c r="X30052" s="25"/>
    </row>
    <row r="30053" spans="23:24" x14ac:dyDescent="0.2">
      <c r="W30053" s="25"/>
      <c r="X30053" s="25"/>
    </row>
    <row r="30054" spans="23:24" x14ac:dyDescent="0.2">
      <c r="W30054" s="25"/>
      <c r="X30054" s="25"/>
    </row>
    <row r="30055" spans="23:24" x14ac:dyDescent="0.2">
      <c r="W30055" s="25"/>
      <c r="X30055" s="25"/>
    </row>
    <row r="30056" spans="23:24" x14ac:dyDescent="0.2">
      <c r="W30056" s="25"/>
      <c r="X30056" s="25"/>
    </row>
    <row r="30057" spans="23:24" x14ac:dyDescent="0.2">
      <c r="W30057" s="25"/>
      <c r="X30057" s="25"/>
    </row>
    <row r="30058" spans="23:24" x14ac:dyDescent="0.2">
      <c r="W30058" s="25"/>
      <c r="X30058" s="25"/>
    </row>
    <row r="30059" spans="23:24" x14ac:dyDescent="0.2">
      <c r="W30059" s="25"/>
      <c r="X30059" s="25"/>
    </row>
    <row r="30060" spans="23:24" x14ac:dyDescent="0.2">
      <c r="W30060" s="25"/>
      <c r="X30060" s="25"/>
    </row>
    <row r="30061" spans="23:24" x14ac:dyDescent="0.2">
      <c r="W30061" s="25"/>
      <c r="X30061" s="25"/>
    </row>
    <row r="30062" spans="23:24" x14ac:dyDescent="0.2">
      <c r="W30062" s="25"/>
      <c r="X30062" s="25"/>
    </row>
    <row r="30063" spans="23:24" x14ac:dyDescent="0.2">
      <c r="W30063" s="25"/>
      <c r="X30063" s="25"/>
    </row>
    <row r="30064" spans="23:24" x14ac:dyDescent="0.2">
      <c r="W30064" s="25"/>
      <c r="X30064" s="25"/>
    </row>
    <row r="30065" spans="23:24" x14ac:dyDescent="0.2">
      <c r="W30065" s="25"/>
      <c r="X30065" s="25"/>
    </row>
    <row r="30066" spans="23:24" x14ac:dyDescent="0.2">
      <c r="W30066" s="25"/>
      <c r="X30066" s="25"/>
    </row>
    <row r="30067" spans="23:24" x14ac:dyDescent="0.2">
      <c r="W30067" s="25"/>
      <c r="X30067" s="25"/>
    </row>
    <row r="30068" spans="23:24" x14ac:dyDescent="0.2">
      <c r="W30068" s="25"/>
      <c r="X30068" s="25"/>
    </row>
    <row r="30069" spans="23:24" x14ac:dyDescent="0.2">
      <c r="W30069" s="25"/>
      <c r="X30069" s="25"/>
    </row>
    <row r="30070" spans="23:24" x14ac:dyDescent="0.2">
      <c r="W30070" s="25"/>
      <c r="X30070" s="25"/>
    </row>
    <row r="30071" spans="23:24" x14ac:dyDescent="0.2">
      <c r="W30071" s="25"/>
      <c r="X30071" s="25"/>
    </row>
    <row r="30072" spans="23:24" x14ac:dyDescent="0.2">
      <c r="W30072" s="25"/>
      <c r="X30072" s="25"/>
    </row>
    <row r="30073" spans="23:24" x14ac:dyDescent="0.2">
      <c r="W30073" s="25"/>
      <c r="X30073" s="25"/>
    </row>
    <row r="30074" spans="23:24" x14ac:dyDescent="0.2">
      <c r="W30074" s="25"/>
      <c r="X30074" s="25"/>
    </row>
    <row r="30075" spans="23:24" x14ac:dyDescent="0.2">
      <c r="W30075" s="25"/>
      <c r="X30075" s="25"/>
    </row>
    <row r="30076" spans="23:24" x14ac:dyDescent="0.2">
      <c r="W30076" s="25"/>
      <c r="X30076" s="25"/>
    </row>
    <row r="30077" spans="23:24" x14ac:dyDescent="0.2">
      <c r="W30077" s="25"/>
      <c r="X30077" s="25"/>
    </row>
    <row r="30078" spans="23:24" x14ac:dyDescent="0.2">
      <c r="W30078" s="25"/>
      <c r="X30078" s="25"/>
    </row>
    <row r="30079" spans="23:24" x14ac:dyDescent="0.2">
      <c r="W30079" s="25"/>
      <c r="X30079" s="25"/>
    </row>
    <row r="30080" spans="23:24" x14ac:dyDescent="0.2">
      <c r="W30080" s="25"/>
      <c r="X30080" s="25"/>
    </row>
    <row r="30081" spans="23:24" x14ac:dyDescent="0.2">
      <c r="W30081" s="25"/>
      <c r="X30081" s="25"/>
    </row>
    <row r="30082" spans="23:24" x14ac:dyDescent="0.2">
      <c r="W30082" s="25"/>
      <c r="X30082" s="25"/>
    </row>
    <row r="30083" spans="23:24" x14ac:dyDescent="0.2">
      <c r="W30083" s="25"/>
      <c r="X30083" s="25"/>
    </row>
    <row r="30084" spans="23:24" x14ac:dyDescent="0.2">
      <c r="W30084" s="25"/>
      <c r="X30084" s="25"/>
    </row>
    <row r="30085" spans="23:24" x14ac:dyDescent="0.2">
      <c r="W30085" s="25"/>
      <c r="X30085" s="25"/>
    </row>
    <row r="30086" spans="23:24" x14ac:dyDescent="0.2">
      <c r="W30086" s="25"/>
      <c r="X30086" s="25"/>
    </row>
    <row r="30087" spans="23:24" x14ac:dyDescent="0.2">
      <c r="W30087" s="25"/>
      <c r="X30087" s="25"/>
    </row>
    <row r="30088" spans="23:24" x14ac:dyDescent="0.2">
      <c r="W30088" s="25"/>
      <c r="X30088" s="25"/>
    </row>
    <row r="30089" spans="23:24" x14ac:dyDescent="0.2">
      <c r="W30089" s="25"/>
      <c r="X30089" s="25"/>
    </row>
    <row r="30090" spans="23:24" x14ac:dyDescent="0.2">
      <c r="W30090" s="25"/>
      <c r="X30090" s="25"/>
    </row>
    <row r="30091" spans="23:24" x14ac:dyDescent="0.2">
      <c r="W30091" s="25"/>
      <c r="X30091" s="25"/>
    </row>
    <row r="30092" spans="23:24" x14ac:dyDescent="0.2">
      <c r="W30092" s="25"/>
      <c r="X30092" s="25"/>
    </row>
    <row r="30093" spans="23:24" x14ac:dyDescent="0.2">
      <c r="W30093" s="25"/>
      <c r="X30093" s="25"/>
    </row>
    <row r="30094" spans="23:24" x14ac:dyDescent="0.2">
      <c r="W30094" s="25"/>
      <c r="X30094" s="25"/>
    </row>
    <row r="30095" spans="23:24" x14ac:dyDescent="0.2">
      <c r="W30095" s="25"/>
      <c r="X30095" s="25"/>
    </row>
    <row r="30096" spans="23:24" x14ac:dyDescent="0.2">
      <c r="W30096" s="25"/>
      <c r="X30096" s="25"/>
    </row>
    <row r="30097" spans="23:24" x14ac:dyDescent="0.2">
      <c r="W30097" s="25"/>
      <c r="X30097" s="25"/>
    </row>
    <row r="30098" spans="23:24" x14ac:dyDescent="0.2">
      <c r="W30098" s="25"/>
      <c r="X30098" s="25"/>
    </row>
    <row r="30099" spans="23:24" x14ac:dyDescent="0.2">
      <c r="W30099" s="25"/>
      <c r="X30099" s="25"/>
    </row>
    <row r="30100" spans="23:24" x14ac:dyDescent="0.2">
      <c r="W30100" s="25"/>
      <c r="X30100" s="25"/>
    </row>
    <row r="30101" spans="23:24" x14ac:dyDescent="0.2">
      <c r="W30101" s="25"/>
      <c r="X30101" s="25"/>
    </row>
    <row r="30102" spans="23:24" x14ac:dyDescent="0.2">
      <c r="W30102" s="25"/>
      <c r="X30102" s="25"/>
    </row>
    <row r="30103" spans="23:24" x14ac:dyDescent="0.2">
      <c r="W30103" s="25"/>
      <c r="X30103" s="25"/>
    </row>
    <row r="30104" spans="23:24" x14ac:dyDescent="0.2">
      <c r="W30104" s="25"/>
      <c r="X30104" s="25"/>
    </row>
    <row r="30105" spans="23:24" x14ac:dyDescent="0.2">
      <c r="W30105" s="25"/>
      <c r="X30105" s="25"/>
    </row>
    <row r="30106" spans="23:24" x14ac:dyDescent="0.2">
      <c r="W30106" s="25"/>
      <c r="X30106" s="25"/>
    </row>
    <row r="30107" spans="23:24" x14ac:dyDescent="0.2">
      <c r="W30107" s="25"/>
      <c r="X30107" s="25"/>
    </row>
    <row r="30108" spans="23:24" x14ac:dyDescent="0.2">
      <c r="W30108" s="25"/>
      <c r="X30108" s="25"/>
    </row>
    <row r="30109" spans="23:24" x14ac:dyDescent="0.2">
      <c r="W30109" s="25"/>
      <c r="X30109" s="25"/>
    </row>
    <row r="30110" spans="23:24" x14ac:dyDescent="0.2">
      <c r="W30110" s="25"/>
      <c r="X30110" s="25"/>
    </row>
    <row r="30111" spans="23:24" x14ac:dyDescent="0.2">
      <c r="W30111" s="25"/>
      <c r="X30111" s="25"/>
    </row>
    <row r="30112" spans="23:24" x14ac:dyDescent="0.2">
      <c r="W30112" s="25"/>
      <c r="X30112" s="25"/>
    </row>
    <row r="30113" spans="23:24" x14ac:dyDescent="0.2">
      <c r="W30113" s="25"/>
      <c r="X30113" s="25"/>
    </row>
    <row r="30114" spans="23:24" x14ac:dyDescent="0.2">
      <c r="W30114" s="25"/>
      <c r="X30114" s="25"/>
    </row>
    <row r="30115" spans="23:24" x14ac:dyDescent="0.2">
      <c r="W30115" s="25"/>
      <c r="X30115" s="25"/>
    </row>
    <row r="30116" spans="23:24" x14ac:dyDescent="0.2">
      <c r="W30116" s="25"/>
      <c r="X30116" s="25"/>
    </row>
    <row r="30117" spans="23:24" x14ac:dyDescent="0.2">
      <c r="W30117" s="25"/>
      <c r="X30117" s="25"/>
    </row>
    <row r="30118" spans="23:24" x14ac:dyDescent="0.2">
      <c r="W30118" s="25"/>
      <c r="X30118" s="25"/>
    </row>
    <row r="30119" spans="23:24" x14ac:dyDescent="0.2">
      <c r="W30119" s="25"/>
      <c r="X30119" s="25"/>
    </row>
    <row r="30120" spans="23:24" x14ac:dyDescent="0.2">
      <c r="W30120" s="25"/>
      <c r="X30120" s="25"/>
    </row>
    <row r="30121" spans="23:24" x14ac:dyDescent="0.2">
      <c r="W30121" s="25"/>
      <c r="X30121" s="25"/>
    </row>
    <row r="30122" spans="23:24" x14ac:dyDescent="0.2">
      <c r="W30122" s="25"/>
      <c r="X30122" s="25"/>
    </row>
    <row r="30123" spans="23:24" x14ac:dyDescent="0.2">
      <c r="W30123" s="25"/>
      <c r="X30123" s="25"/>
    </row>
    <row r="30124" spans="23:24" x14ac:dyDescent="0.2">
      <c r="W30124" s="25"/>
      <c r="X30124" s="25"/>
    </row>
    <row r="30125" spans="23:24" x14ac:dyDescent="0.2">
      <c r="W30125" s="25"/>
      <c r="X30125" s="25"/>
    </row>
    <row r="30126" spans="23:24" x14ac:dyDescent="0.2">
      <c r="W30126" s="25"/>
      <c r="X30126" s="25"/>
    </row>
    <row r="30127" spans="23:24" x14ac:dyDescent="0.2">
      <c r="W30127" s="25"/>
      <c r="X30127" s="25"/>
    </row>
    <row r="30128" spans="23:24" x14ac:dyDescent="0.2">
      <c r="W30128" s="25"/>
      <c r="X30128" s="25"/>
    </row>
    <row r="30129" spans="23:24" x14ac:dyDescent="0.2">
      <c r="W30129" s="25"/>
      <c r="X30129" s="25"/>
    </row>
    <row r="30130" spans="23:24" x14ac:dyDescent="0.2">
      <c r="W30130" s="25"/>
      <c r="X30130" s="25"/>
    </row>
    <row r="30131" spans="23:24" x14ac:dyDescent="0.2">
      <c r="W30131" s="25"/>
      <c r="X30131" s="25"/>
    </row>
    <row r="30132" spans="23:24" x14ac:dyDescent="0.2">
      <c r="W30132" s="25"/>
      <c r="X30132" s="25"/>
    </row>
    <row r="30133" spans="23:24" x14ac:dyDescent="0.2">
      <c r="W30133" s="25"/>
      <c r="X30133" s="25"/>
    </row>
    <row r="30134" spans="23:24" x14ac:dyDescent="0.2">
      <c r="W30134" s="25"/>
      <c r="X30134" s="25"/>
    </row>
    <row r="30135" spans="23:24" x14ac:dyDescent="0.2">
      <c r="W30135" s="25"/>
      <c r="X30135" s="25"/>
    </row>
    <row r="30136" spans="23:24" x14ac:dyDescent="0.2">
      <c r="W30136" s="25"/>
      <c r="X30136" s="25"/>
    </row>
    <row r="30137" spans="23:24" x14ac:dyDescent="0.2">
      <c r="W30137" s="25"/>
      <c r="X30137" s="25"/>
    </row>
    <row r="30138" spans="23:24" x14ac:dyDescent="0.2">
      <c r="W30138" s="25"/>
      <c r="X30138" s="25"/>
    </row>
    <row r="30139" spans="23:24" x14ac:dyDescent="0.2">
      <c r="W30139" s="25"/>
      <c r="X30139" s="25"/>
    </row>
    <row r="30140" spans="23:24" x14ac:dyDescent="0.2">
      <c r="W30140" s="25"/>
      <c r="X30140" s="25"/>
    </row>
    <row r="30141" spans="23:24" x14ac:dyDescent="0.2">
      <c r="W30141" s="25"/>
      <c r="X30141" s="25"/>
    </row>
    <row r="30142" spans="23:24" x14ac:dyDescent="0.2">
      <c r="W30142" s="25"/>
      <c r="X30142" s="25"/>
    </row>
    <row r="30143" spans="23:24" x14ac:dyDescent="0.2">
      <c r="W30143" s="25"/>
      <c r="X30143" s="25"/>
    </row>
    <row r="30144" spans="23:24" x14ac:dyDescent="0.2">
      <c r="W30144" s="25"/>
      <c r="X30144" s="25"/>
    </row>
    <row r="30145" spans="23:24" x14ac:dyDescent="0.2">
      <c r="W30145" s="25"/>
      <c r="X30145" s="25"/>
    </row>
    <row r="30146" spans="23:24" x14ac:dyDescent="0.2">
      <c r="W30146" s="25"/>
      <c r="X30146" s="25"/>
    </row>
    <row r="30147" spans="23:24" x14ac:dyDescent="0.2">
      <c r="W30147" s="25"/>
      <c r="X30147" s="25"/>
    </row>
    <row r="30148" spans="23:24" x14ac:dyDescent="0.2">
      <c r="W30148" s="25"/>
      <c r="X30148" s="25"/>
    </row>
    <row r="30149" spans="23:24" x14ac:dyDescent="0.2">
      <c r="W30149" s="25"/>
      <c r="X30149" s="25"/>
    </row>
    <row r="30150" spans="23:24" x14ac:dyDescent="0.2">
      <c r="W30150" s="25"/>
      <c r="X30150" s="25"/>
    </row>
    <row r="30151" spans="23:24" x14ac:dyDescent="0.2">
      <c r="W30151" s="25"/>
      <c r="X30151" s="25"/>
    </row>
    <row r="30152" spans="23:24" x14ac:dyDescent="0.2">
      <c r="W30152" s="25"/>
      <c r="X30152" s="25"/>
    </row>
    <row r="30153" spans="23:24" x14ac:dyDescent="0.2">
      <c r="W30153" s="25"/>
      <c r="X30153" s="25"/>
    </row>
    <row r="30154" spans="23:24" x14ac:dyDescent="0.2">
      <c r="W30154" s="25"/>
      <c r="X30154" s="25"/>
    </row>
    <row r="30155" spans="23:24" x14ac:dyDescent="0.2">
      <c r="W30155" s="25"/>
      <c r="X30155" s="25"/>
    </row>
    <row r="30156" spans="23:24" x14ac:dyDescent="0.2">
      <c r="W30156" s="25"/>
      <c r="X30156" s="25"/>
    </row>
    <row r="30157" spans="23:24" x14ac:dyDescent="0.2">
      <c r="W30157" s="25"/>
      <c r="X30157" s="25"/>
    </row>
    <row r="30158" spans="23:24" x14ac:dyDescent="0.2">
      <c r="W30158" s="25"/>
      <c r="X30158" s="25"/>
    </row>
    <row r="30159" spans="23:24" x14ac:dyDescent="0.2">
      <c r="W30159" s="25"/>
      <c r="X30159" s="25"/>
    </row>
    <row r="30160" spans="23:24" x14ac:dyDescent="0.2">
      <c r="W30160" s="25"/>
      <c r="X30160" s="25"/>
    </row>
    <row r="30161" spans="23:24" x14ac:dyDescent="0.2">
      <c r="W30161" s="25"/>
      <c r="X30161" s="25"/>
    </row>
    <row r="30162" spans="23:24" x14ac:dyDescent="0.2">
      <c r="W30162" s="25"/>
      <c r="X30162" s="25"/>
    </row>
    <row r="30163" spans="23:24" x14ac:dyDescent="0.2">
      <c r="W30163" s="25"/>
      <c r="X30163" s="25"/>
    </row>
    <row r="30164" spans="23:24" x14ac:dyDescent="0.2">
      <c r="W30164" s="25"/>
      <c r="X30164" s="25"/>
    </row>
    <row r="30165" spans="23:24" x14ac:dyDescent="0.2">
      <c r="W30165" s="25"/>
      <c r="X30165" s="25"/>
    </row>
    <row r="30166" spans="23:24" x14ac:dyDescent="0.2">
      <c r="W30166" s="25"/>
      <c r="X30166" s="25"/>
    </row>
    <row r="30167" spans="23:24" x14ac:dyDescent="0.2">
      <c r="W30167" s="25"/>
      <c r="X30167" s="25"/>
    </row>
    <row r="30168" spans="23:24" x14ac:dyDescent="0.2">
      <c r="W30168" s="25"/>
      <c r="X30168" s="25"/>
    </row>
    <row r="30169" spans="23:24" x14ac:dyDescent="0.2">
      <c r="W30169" s="25"/>
      <c r="X30169" s="25"/>
    </row>
    <row r="30170" spans="23:24" x14ac:dyDescent="0.2">
      <c r="W30170" s="25"/>
      <c r="X30170" s="25"/>
    </row>
    <row r="30171" spans="23:24" x14ac:dyDescent="0.2">
      <c r="W30171" s="25"/>
      <c r="X30171" s="25"/>
    </row>
    <row r="30172" spans="23:24" x14ac:dyDescent="0.2">
      <c r="W30172" s="25"/>
      <c r="X30172" s="25"/>
    </row>
    <row r="30173" spans="23:24" x14ac:dyDescent="0.2">
      <c r="W30173" s="25"/>
      <c r="X30173" s="25"/>
    </row>
    <row r="30174" spans="23:24" x14ac:dyDescent="0.2">
      <c r="W30174" s="25"/>
      <c r="X30174" s="25"/>
    </row>
    <row r="30175" spans="23:24" x14ac:dyDescent="0.2">
      <c r="W30175" s="25"/>
      <c r="X30175" s="25"/>
    </row>
    <row r="30176" spans="23:24" x14ac:dyDescent="0.2">
      <c r="W30176" s="25"/>
      <c r="X30176" s="25"/>
    </row>
    <row r="30177" spans="23:24" x14ac:dyDescent="0.2">
      <c r="W30177" s="25"/>
      <c r="X30177" s="25"/>
    </row>
    <row r="30178" spans="23:24" x14ac:dyDescent="0.2">
      <c r="W30178" s="25"/>
      <c r="X30178" s="25"/>
    </row>
    <row r="30179" spans="23:24" x14ac:dyDescent="0.2">
      <c r="W30179" s="25"/>
      <c r="X30179" s="25"/>
    </row>
    <row r="30180" spans="23:24" x14ac:dyDescent="0.2">
      <c r="W30180" s="25"/>
      <c r="X30180" s="25"/>
    </row>
    <row r="30181" spans="23:24" x14ac:dyDescent="0.2">
      <c r="W30181" s="25"/>
      <c r="X30181" s="25"/>
    </row>
    <row r="30182" spans="23:24" x14ac:dyDescent="0.2">
      <c r="W30182" s="25"/>
      <c r="X30182" s="25"/>
    </row>
    <row r="30183" spans="23:24" x14ac:dyDescent="0.2">
      <c r="W30183" s="25"/>
      <c r="X30183" s="25"/>
    </row>
    <row r="30184" spans="23:24" x14ac:dyDescent="0.2">
      <c r="W30184" s="25"/>
      <c r="X30184" s="25"/>
    </row>
    <row r="30185" spans="23:24" x14ac:dyDescent="0.2">
      <c r="W30185" s="25"/>
      <c r="X30185" s="25"/>
    </row>
    <row r="30186" spans="23:24" x14ac:dyDescent="0.2">
      <c r="W30186" s="25"/>
      <c r="X30186" s="25"/>
    </row>
    <row r="30187" spans="23:24" x14ac:dyDescent="0.2">
      <c r="W30187" s="25"/>
      <c r="X30187" s="25"/>
    </row>
    <row r="30188" spans="23:24" x14ac:dyDescent="0.2">
      <c r="W30188" s="25"/>
      <c r="X30188" s="25"/>
    </row>
    <row r="30189" spans="23:24" x14ac:dyDescent="0.2">
      <c r="W30189" s="25"/>
      <c r="X30189" s="25"/>
    </row>
    <row r="30190" spans="23:24" x14ac:dyDescent="0.2">
      <c r="W30190" s="25"/>
      <c r="X30190" s="25"/>
    </row>
    <row r="30191" spans="23:24" x14ac:dyDescent="0.2">
      <c r="W30191" s="25"/>
      <c r="X30191" s="25"/>
    </row>
    <row r="30192" spans="23:24" x14ac:dyDescent="0.2">
      <c r="W30192" s="25"/>
      <c r="X30192" s="25"/>
    </row>
    <row r="30193" spans="23:24" x14ac:dyDescent="0.2">
      <c r="W30193" s="25"/>
      <c r="X30193" s="25"/>
    </row>
    <row r="30194" spans="23:24" x14ac:dyDescent="0.2">
      <c r="W30194" s="25"/>
      <c r="X30194" s="25"/>
    </row>
    <row r="30195" spans="23:24" x14ac:dyDescent="0.2">
      <c r="W30195" s="25"/>
      <c r="X30195" s="25"/>
    </row>
    <row r="30196" spans="23:24" x14ac:dyDescent="0.2">
      <c r="W30196" s="25"/>
      <c r="X30196" s="25"/>
    </row>
    <row r="30197" spans="23:24" x14ac:dyDescent="0.2">
      <c r="W30197" s="25"/>
      <c r="X30197" s="25"/>
    </row>
    <row r="30198" spans="23:24" x14ac:dyDescent="0.2">
      <c r="W30198" s="25"/>
      <c r="X30198" s="25"/>
    </row>
    <row r="30199" spans="23:24" x14ac:dyDescent="0.2">
      <c r="W30199" s="25"/>
      <c r="X30199" s="25"/>
    </row>
    <row r="30200" spans="23:24" x14ac:dyDescent="0.2">
      <c r="W30200" s="25"/>
      <c r="X30200" s="25"/>
    </row>
    <row r="30201" spans="23:24" x14ac:dyDescent="0.2">
      <c r="W30201" s="25"/>
      <c r="X30201" s="25"/>
    </row>
    <row r="30202" spans="23:24" x14ac:dyDescent="0.2">
      <c r="W30202" s="25"/>
      <c r="X30202" s="25"/>
    </row>
    <row r="30203" spans="23:24" x14ac:dyDescent="0.2">
      <c r="W30203" s="25"/>
      <c r="X30203" s="25"/>
    </row>
    <row r="30204" spans="23:24" x14ac:dyDescent="0.2">
      <c r="W30204" s="25"/>
      <c r="X30204" s="25"/>
    </row>
    <row r="30205" spans="23:24" x14ac:dyDescent="0.2">
      <c r="W30205" s="25"/>
      <c r="X30205" s="25"/>
    </row>
    <row r="30206" spans="23:24" x14ac:dyDescent="0.2">
      <c r="W30206" s="25"/>
      <c r="X30206" s="25"/>
    </row>
    <row r="30207" spans="23:24" x14ac:dyDescent="0.2">
      <c r="W30207" s="25"/>
      <c r="X30207" s="25"/>
    </row>
    <row r="30208" spans="23:24" x14ac:dyDescent="0.2">
      <c r="W30208" s="25"/>
      <c r="X30208" s="25"/>
    </row>
    <row r="30209" spans="23:24" x14ac:dyDescent="0.2">
      <c r="W30209" s="25"/>
      <c r="X30209" s="25"/>
    </row>
    <row r="30210" spans="23:24" x14ac:dyDescent="0.2">
      <c r="W30210" s="25"/>
      <c r="X30210" s="25"/>
    </row>
    <row r="30211" spans="23:24" x14ac:dyDescent="0.2">
      <c r="W30211" s="25"/>
      <c r="X30211" s="25"/>
    </row>
    <row r="30212" spans="23:24" x14ac:dyDescent="0.2">
      <c r="W30212" s="25"/>
      <c r="X30212" s="25"/>
    </row>
    <row r="30213" spans="23:24" x14ac:dyDescent="0.2">
      <c r="W30213" s="25"/>
      <c r="X30213" s="25"/>
    </row>
    <row r="30214" spans="23:24" x14ac:dyDescent="0.2">
      <c r="W30214" s="25"/>
      <c r="X30214" s="25"/>
    </row>
    <row r="30215" spans="23:24" x14ac:dyDescent="0.2">
      <c r="W30215" s="25"/>
      <c r="X30215" s="25"/>
    </row>
    <row r="30216" spans="23:24" x14ac:dyDescent="0.2">
      <c r="W30216" s="25"/>
      <c r="X30216" s="25"/>
    </row>
    <row r="30217" spans="23:24" x14ac:dyDescent="0.2">
      <c r="W30217" s="25"/>
      <c r="X30217" s="25"/>
    </row>
    <row r="30218" spans="23:24" x14ac:dyDescent="0.2">
      <c r="W30218" s="25"/>
      <c r="X30218" s="25"/>
    </row>
    <row r="30219" spans="23:24" x14ac:dyDescent="0.2">
      <c r="W30219" s="25"/>
      <c r="X30219" s="25"/>
    </row>
    <row r="30220" spans="23:24" x14ac:dyDescent="0.2">
      <c r="W30220" s="25"/>
      <c r="X30220" s="25"/>
    </row>
    <row r="30221" spans="23:24" x14ac:dyDescent="0.2">
      <c r="W30221" s="25"/>
      <c r="X30221" s="25"/>
    </row>
    <row r="30222" spans="23:24" x14ac:dyDescent="0.2">
      <c r="W30222" s="25"/>
      <c r="X30222" s="25"/>
    </row>
    <row r="30223" spans="23:24" x14ac:dyDescent="0.2">
      <c r="W30223" s="25"/>
      <c r="X30223" s="25"/>
    </row>
    <row r="30224" spans="23:24" x14ac:dyDescent="0.2">
      <c r="W30224" s="25"/>
      <c r="X30224" s="25"/>
    </row>
    <row r="30225" spans="23:24" x14ac:dyDescent="0.2">
      <c r="W30225" s="25"/>
      <c r="X30225" s="25"/>
    </row>
    <row r="30226" spans="23:24" x14ac:dyDescent="0.2">
      <c r="W30226" s="25"/>
      <c r="X30226" s="25"/>
    </row>
    <row r="30227" spans="23:24" x14ac:dyDescent="0.2">
      <c r="W30227" s="25"/>
      <c r="X30227" s="25"/>
    </row>
    <row r="30228" spans="23:24" x14ac:dyDescent="0.2">
      <c r="W30228" s="25"/>
      <c r="X30228" s="25"/>
    </row>
    <row r="30229" spans="23:24" x14ac:dyDescent="0.2">
      <c r="W30229" s="25"/>
      <c r="X30229" s="25"/>
    </row>
    <row r="30230" spans="23:24" x14ac:dyDescent="0.2">
      <c r="W30230" s="25"/>
      <c r="X30230" s="25"/>
    </row>
    <row r="30231" spans="23:24" x14ac:dyDescent="0.2">
      <c r="W30231" s="25"/>
      <c r="X30231" s="25"/>
    </row>
    <row r="30232" spans="23:24" x14ac:dyDescent="0.2">
      <c r="W30232" s="25"/>
      <c r="X30232" s="25"/>
    </row>
    <row r="30233" spans="23:24" x14ac:dyDescent="0.2">
      <c r="W30233" s="25"/>
      <c r="X30233" s="25"/>
    </row>
    <row r="30234" spans="23:24" x14ac:dyDescent="0.2">
      <c r="W30234" s="25"/>
      <c r="X30234" s="25"/>
    </row>
    <row r="30235" spans="23:24" x14ac:dyDescent="0.2">
      <c r="W30235" s="25"/>
      <c r="X30235" s="25"/>
    </row>
    <row r="30236" spans="23:24" x14ac:dyDescent="0.2">
      <c r="W30236" s="25"/>
      <c r="X30236" s="25"/>
    </row>
    <row r="30237" spans="23:24" x14ac:dyDescent="0.2">
      <c r="W30237" s="25"/>
      <c r="X30237" s="25"/>
    </row>
    <row r="30238" spans="23:24" x14ac:dyDescent="0.2">
      <c r="W30238" s="25"/>
      <c r="X30238" s="25"/>
    </row>
    <row r="30239" spans="23:24" x14ac:dyDescent="0.2">
      <c r="W30239" s="25"/>
      <c r="X30239" s="25"/>
    </row>
    <row r="30240" spans="23:24" x14ac:dyDescent="0.2">
      <c r="W30240" s="25"/>
      <c r="X30240" s="25"/>
    </row>
    <row r="30241" spans="23:24" x14ac:dyDescent="0.2">
      <c r="W30241" s="25"/>
      <c r="X30241" s="25"/>
    </row>
    <row r="30242" spans="23:24" x14ac:dyDescent="0.2">
      <c r="W30242" s="25"/>
      <c r="X30242" s="25"/>
    </row>
    <row r="30243" spans="23:24" x14ac:dyDescent="0.2">
      <c r="W30243" s="25"/>
      <c r="X30243" s="25"/>
    </row>
    <row r="30244" spans="23:24" x14ac:dyDescent="0.2">
      <c r="W30244" s="25"/>
      <c r="X30244" s="25"/>
    </row>
    <row r="30245" spans="23:24" x14ac:dyDescent="0.2">
      <c r="W30245" s="25"/>
      <c r="X30245" s="25"/>
    </row>
    <row r="30246" spans="23:24" x14ac:dyDescent="0.2">
      <c r="W30246" s="25"/>
      <c r="X30246" s="25"/>
    </row>
    <row r="30247" spans="23:24" x14ac:dyDescent="0.2">
      <c r="W30247" s="25"/>
      <c r="X30247" s="25"/>
    </row>
    <row r="30248" spans="23:24" x14ac:dyDescent="0.2">
      <c r="W30248" s="25"/>
      <c r="X30248" s="25"/>
    </row>
    <row r="30249" spans="23:24" x14ac:dyDescent="0.2">
      <c r="W30249" s="25"/>
      <c r="X30249" s="25"/>
    </row>
    <row r="30250" spans="23:24" x14ac:dyDescent="0.2">
      <c r="W30250" s="25"/>
      <c r="X30250" s="25"/>
    </row>
    <row r="30251" spans="23:24" x14ac:dyDescent="0.2">
      <c r="W30251" s="25"/>
      <c r="X30251" s="25"/>
    </row>
    <row r="30252" spans="23:24" x14ac:dyDescent="0.2">
      <c r="W30252" s="25"/>
      <c r="X30252" s="25"/>
    </row>
    <row r="30253" spans="23:24" x14ac:dyDescent="0.2">
      <c r="W30253" s="25"/>
      <c r="X30253" s="25"/>
    </row>
    <row r="30254" spans="23:24" x14ac:dyDescent="0.2">
      <c r="W30254" s="25"/>
      <c r="X30254" s="25"/>
    </row>
    <row r="30255" spans="23:24" x14ac:dyDescent="0.2">
      <c r="W30255" s="25"/>
      <c r="X30255" s="25"/>
    </row>
    <row r="30256" spans="23:24" x14ac:dyDescent="0.2">
      <c r="W30256" s="25"/>
      <c r="X30256" s="25"/>
    </row>
    <row r="30257" spans="23:24" x14ac:dyDescent="0.2">
      <c r="W30257" s="25"/>
      <c r="X30257" s="25"/>
    </row>
    <row r="30258" spans="23:24" x14ac:dyDescent="0.2">
      <c r="W30258" s="25"/>
      <c r="X30258" s="25"/>
    </row>
    <row r="30259" spans="23:24" x14ac:dyDescent="0.2">
      <c r="W30259" s="25"/>
      <c r="X30259" s="25"/>
    </row>
    <row r="30260" spans="23:24" x14ac:dyDescent="0.2">
      <c r="W30260" s="25"/>
      <c r="X30260" s="25"/>
    </row>
    <row r="30261" spans="23:24" x14ac:dyDescent="0.2">
      <c r="W30261" s="25"/>
      <c r="X30261" s="25"/>
    </row>
    <row r="30262" spans="23:24" x14ac:dyDescent="0.2">
      <c r="W30262" s="25"/>
      <c r="X30262" s="25"/>
    </row>
    <row r="30263" spans="23:24" x14ac:dyDescent="0.2">
      <c r="W30263" s="25"/>
      <c r="X30263" s="25"/>
    </row>
    <row r="30264" spans="23:24" x14ac:dyDescent="0.2">
      <c r="W30264" s="25"/>
      <c r="X30264" s="25"/>
    </row>
    <row r="30265" spans="23:24" x14ac:dyDescent="0.2">
      <c r="W30265" s="25"/>
      <c r="X30265" s="25"/>
    </row>
    <row r="30266" spans="23:24" x14ac:dyDescent="0.2">
      <c r="W30266" s="25"/>
      <c r="X30266" s="25"/>
    </row>
    <row r="30267" spans="23:24" x14ac:dyDescent="0.2">
      <c r="W30267" s="25"/>
      <c r="X30267" s="25"/>
    </row>
    <row r="30268" spans="23:24" x14ac:dyDescent="0.2">
      <c r="W30268" s="25"/>
      <c r="X30268" s="25"/>
    </row>
    <row r="30269" spans="23:24" x14ac:dyDescent="0.2">
      <c r="W30269" s="25"/>
      <c r="X30269" s="25"/>
    </row>
    <row r="30270" spans="23:24" x14ac:dyDescent="0.2">
      <c r="W30270" s="25"/>
      <c r="X30270" s="25"/>
    </row>
    <row r="30271" spans="23:24" x14ac:dyDescent="0.2">
      <c r="W30271" s="25"/>
      <c r="X30271" s="25"/>
    </row>
    <row r="30272" spans="23:24" x14ac:dyDescent="0.2">
      <c r="W30272" s="25"/>
      <c r="X30272" s="25"/>
    </row>
    <row r="30273" spans="23:24" x14ac:dyDescent="0.2">
      <c r="W30273" s="25"/>
      <c r="X30273" s="25"/>
    </row>
    <row r="30274" spans="23:24" x14ac:dyDescent="0.2">
      <c r="W30274" s="25"/>
      <c r="X30274" s="25"/>
    </row>
    <row r="30275" spans="23:24" x14ac:dyDescent="0.2">
      <c r="W30275" s="25"/>
      <c r="X30275" s="25"/>
    </row>
    <row r="30276" spans="23:24" x14ac:dyDescent="0.2">
      <c r="W30276" s="25"/>
      <c r="X30276" s="25"/>
    </row>
    <row r="30277" spans="23:24" x14ac:dyDescent="0.2">
      <c r="W30277" s="25"/>
      <c r="X30277" s="25"/>
    </row>
    <row r="30278" spans="23:24" x14ac:dyDescent="0.2">
      <c r="W30278" s="25"/>
      <c r="X30278" s="25"/>
    </row>
    <row r="30279" spans="23:24" x14ac:dyDescent="0.2">
      <c r="W30279" s="25"/>
      <c r="X30279" s="25"/>
    </row>
    <row r="30280" spans="23:24" x14ac:dyDescent="0.2">
      <c r="W30280" s="25"/>
      <c r="X30280" s="25"/>
    </row>
    <row r="30281" spans="23:24" x14ac:dyDescent="0.2">
      <c r="W30281" s="25"/>
      <c r="X30281" s="25"/>
    </row>
    <row r="30282" spans="23:24" x14ac:dyDescent="0.2">
      <c r="W30282" s="25"/>
      <c r="X30282" s="25"/>
    </row>
    <row r="30283" spans="23:24" x14ac:dyDescent="0.2">
      <c r="W30283" s="25"/>
      <c r="X30283" s="25"/>
    </row>
    <row r="30284" spans="23:24" x14ac:dyDescent="0.2">
      <c r="W30284" s="25"/>
      <c r="X30284" s="25"/>
    </row>
    <row r="30285" spans="23:24" x14ac:dyDescent="0.2">
      <c r="W30285" s="25"/>
      <c r="X30285" s="25"/>
    </row>
    <row r="30286" spans="23:24" x14ac:dyDescent="0.2">
      <c r="W30286" s="25"/>
      <c r="X30286" s="25"/>
    </row>
    <row r="30287" spans="23:24" x14ac:dyDescent="0.2">
      <c r="W30287" s="25"/>
      <c r="X30287" s="25"/>
    </row>
    <row r="30288" spans="23:24" x14ac:dyDescent="0.2">
      <c r="W30288" s="25"/>
      <c r="X30288" s="25"/>
    </row>
    <row r="30289" spans="23:24" x14ac:dyDescent="0.2">
      <c r="W30289" s="25"/>
      <c r="X30289" s="25"/>
    </row>
    <row r="30290" spans="23:24" x14ac:dyDescent="0.2">
      <c r="W30290" s="25"/>
      <c r="X30290" s="25"/>
    </row>
    <row r="30291" spans="23:24" x14ac:dyDescent="0.2">
      <c r="W30291" s="25"/>
      <c r="X30291" s="25"/>
    </row>
    <row r="30292" spans="23:24" x14ac:dyDescent="0.2">
      <c r="W30292" s="25"/>
      <c r="X30292" s="25"/>
    </row>
    <row r="30293" spans="23:24" x14ac:dyDescent="0.2">
      <c r="W30293" s="25"/>
      <c r="X30293" s="25"/>
    </row>
    <row r="30294" spans="23:24" x14ac:dyDescent="0.2">
      <c r="W30294" s="25"/>
      <c r="X30294" s="25"/>
    </row>
    <row r="30295" spans="23:24" x14ac:dyDescent="0.2">
      <c r="W30295" s="25"/>
      <c r="X30295" s="25"/>
    </row>
    <row r="30296" spans="23:24" x14ac:dyDescent="0.2">
      <c r="W30296" s="25"/>
      <c r="X30296" s="25"/>
    </row>
    <row r="30297" spans="23:24" x14ac:dyDescent="0.2">
      <c r="W30297" s="25"/>
      <c r="X30297" s="25"/>
    </row>
    <row r="30298" spans="23:24" x14ac:dyDescent="0.2">
      <c r="W30298" s="25"/>
      <c r="X30298" s="25"/>
    </row>
    <row r="30299" spans="23:24" x14ac:dyDescent="0.2">
      <c r="W30299" s="25"/>
      <c r="X30299" s="25"/>
    </row>
    <row r="30300" spans="23:24" x14ac:dyDescent="0.2">
      <c r="W30300" s="25"/>
      <c r="X30300" s="25"/>
    </row>
    <row r="30301" spans="23:24" x14ac:dyDescent="0.2">
      <c r="W30301" s="25"/>
      <c r="X30301" s="25"/>
    </row>
    <row r="30302" spans="23:24" x14ac:dyDescent="0.2">
      <c r="W30302" s="25"/>
      <c r="X30302" s="25"/>
    </row>
    <row r="30303" spans="23:24" x14ac:dyDescent="0.2">
      <c r="W30303" s="25"/>
      <c r="X30303" s="25"/>
    </row>
    <row r="30304" spans="23:24" x14ac:dyDescent="0.2">
      <c r="W30304" s="25"/>
      <c r="X30304" s="25"/>
    </row>
    <row r="30305" spans="23:24" x14ac:dyDescent="0.2">
      <c r="W30305" s="25"/>
      <c r="X30305" s="25"/>
    </row>
    <row r="30306" spans="23:24" x14ac:dyDescent="0.2">
      <c r="W30306" s="25"/>
      <c r="X30306" s="25"/>
    </row>
    <row r="30307" spans="23:24" x14ac:dyDescent="0.2">
      <c r="W30307" s="25"/>
      <c r="X30307" s="25"/>
    </row>
    <row r="30308" spans="23:24" x14ac:dyDescent="0.2">
      <c r="W30308" s="25"/>
      <c r="X30308" s="25"/>
    </row>
    <row r="30309" spans="23:24" x14ac:dyDescent="0.2">
      <c r="W30309" s="25"/>
      <c r="X30309" s="25"/>
    </row>
    <row r="30310" spans="23:24" x14ac:dyDescent="0.2">
      <c r="W30310" s="25"/>
      <c r="X30310" s="25"/>
    </row>
    <row r="30311" spans="23:24" x14ac:dyDescent="0.2">
      <c r="W30311" s="25"/>
      <c r="X30311" s="25"/>
    </row>
    <row r="30312" spans="23:24" x14ac:dyDescent="0.2">
      <c r="W30312" s="25"/>
      <c r="X30312" s="25"/>
    </row>
    <row r="30313" spans="23:24" x14ac:dyDescent="0.2">
      <c r="W30313" s="25"/>
      <c r="X30313" s="25"/>
    </row>
    <row r="30314" spans="23:24" x14ac:dyDescent="0.2">
      <c r="W30314" s="25"/>
      <c r="X30314" s="25"/>
    </row>
    <row r="30315" spans="23:24" x14ac:dyDescent="0.2">
      <c r="W30315" s="25"/>
      <c r="X30315" s="25"/>
    </row>
    <row r="30316" spans="23:24" x14ac:dyDescent="0.2">
      <c r="W30316" s="25"/>
      <c r="X30316" s="25"/>
    </row>
    <row r="30317" spans="23:24" x14ac:dyDescent="0.2">
      <c r="W30317" s="25"/>
      <c r="X30317" s="25"/>
    </row>
    <row r="30318" spans="23:24" x14ac:dyDescent="0.2">
      <c r="W30318" s="25"/>
      <c r="X30318" s="25"/>
    </row>
    <row r="30319" spans="23:24" x14ac:dyDescent="0.2">
      <c r="W30319" s="25"/>
      <c r="X30319" s="25"/>
    </row>
    <row r="30320" spans="23:24" x14ac:dyDescent="0.2">
      <c r="W30320" s="25"/>
      <c r="X30320" s="25"/>
    </row>
    <row r="30321" spans="23:24" x14ac:dyDescent="0.2">
      <c r="W30321" s="25"/>
      <c r="X30321" s="25"/>
    </row>
    <row r="30322" spans="23:24" x14ac:dyDescent="0.2">
      <c r="W30322" s="25"/>
      <c r="X30322" s="25"/>
    </row>
    <row r="30323" spans="23:24" x14ac:dyDescent="0.2">
      <c r="W30323" s="25"/>
      <c r="X30323" s="25"/>
    </row>
    <row r="30324" spans="23:24" x14ac:dyDescent="0.2">
      <c r="W30324" s="25"/>
      <c r="X30324" s="25"/>
    </row>
    <row r="30325" spans="23:24" x14ac:dyDescent="0.2">
      <c r="W30325" s="25"/>
      <c r="X30325" s="25"/>
    </row>
    <row r="30326" spans="23:24" x14ac:dyDescent="0.2">
      <c r="W30326" s="25"/>
      <c r="X30326" s="25"/>
    </row>
    <row r="30327" spans="23:24" x14ac:dyDescent="0.2">
      <c r="W30327" s="25"/>
      <c r="X30327" s="25"/>
    </row>
    <row r="30328" spans="23:24" x14ac:dyDescent="0.2">
      <c r="W30328" s="25"/>
      <c r="X30328" s="25"/>
    </row>
    <row r="30329" spans="23:24" x14ac:dyDescent="0.2">
      <c r="W30329" s="25"/>
      <c r="X30329" s="25"/>
    </row>
    <row r="30330" spans="23:24" x14ac:dyDescent="0.2">
      <c r="W30330" s="25"/>
      <c r="X30330" s="25"/>
    </row>
    <row r="30331" spans="23:24" x14ac:dyDescent="0.2">
      <c r="W30331" s="25"/>
      <c r="X30331" s="25"/>
    </row>
    <row r="30332" spans="23:24" x14ac:dyDescent="0.2">
      <c r="W30332" s="25"/>
      <c r="X30332" s="25"/>
    </row>
    <row r="30333" spans="23:24" x14ac:dyDescent="0.2">
      <c r="W30333" s="25"/>
      <c r="X30333" s="25"/>
    </row>
    <row r="30334" spans="23:24" x14ac:dyDescent="0.2">
      <c r="W30334" s="25"/>
      <c r="X30334" s="25"/>
    </row>
    <row r="30335" spans="23:24" x14ac:dyDescent="0.2">
      <c r="W30335" s="25"/>
      <c r="X30335" s="25"/>
    </row>
    <row r="30336" spans="23:24" x14ac:dyDescent="0.2">
      <c r="W30336" s="25"/>
      <c r="X30336" s="25"/>
    </row>
    <row r="30337" spans="23:24" x14ac:dyDescent="0.2">
      <c r="W30337" s="25"/>
      <c r="X30337" s="25"/>
    </row>
    <row r="30338" spans="23:24" x14ac:dyDescent="0.2">
      <c r="W30338" s="25"/>
      <c r="X30338" s="25"/>
    </row>
    <row r="30339" spans="23:24" x14ac:dyDescent="0.2">
      <c r="W30339" s="25"/>
      <c r="X30339" s="25"/>
    </row>
    <row r="30340" spans="23:24" x14ac:dyDescent="0.2">
      <c r="W30340" s="25"/>
      <c r="X30340" s="25"/>
    </row>
    <row r="30341" spans="23:24" x14ac:dyDescent="0.2">
      <c r="W30341" s="25"/>
      <c r="X30341" s="25"/>
    </row>
    <row r="30342" spans="23:24" x14ac:dyDescent="0.2">
      <c r="W30342" s="25"/>
      <c r="X30342" s="25"/>
    </row>
    <row r="30343" spans="23:24" x14ac:dyDescent="0.2">
      <c r="W30343" s="25"/>
      <c r="X30343" s="25"/>
    </row>
    <row r="30344" spans="23:24" x14ac:dyDescent="0.2">
      <c r="W30344" s="25"/>
      <c r="X30344" s="25"/>
    </row>
    <row r="30345" spans="23:24" x14ac:dyDescent="0.2">
      <c r="W30345" s="25"/>
      <c r="X30345" s="25"/>
    </row>
    <row r="30346" spans="23:24" x14ac:dyDescent="0.2">
      <c r="W30346" s="25"/>
      <c r="X30346" s="25"/>
    </row>
    <row r="30347" spans="23:24" x14ac:dyDescent="0.2">
      <c r="W30347" s="25"/>
      <c r="X30347" s="25"/>
    </row>
    <row r="30348" spans="23:24" x14ac:dyDescent="0.2">
      <c r="W30348" s="25"/>
      <c r="X30348" s="25"/>
    </row>
    <row r="30349" spans="23:24" x14ac:dyDescent="0.2">
      <c r="W30349" s="25"/>
      <c r="X30349" s="25"/>
    </row>
    <row r="30350" spans="23:24" x14ac:dyDescent="0.2">
      <c r="W30350" s="25"/>
      <c r="X30350" s="25"/>
    </row>
    <row r="30351" spans="23:24" x14ac:dyDescent="0.2">
      <c r="W30351" s="25"/>
      <c r="X30351" s="25"/>
    </row>
    <row r="30352" spans="23:24" x14ac:dyDescent="0.2">
      <c r="W30352" s="25"/>
      <c r="X30352" s="25"/>
    </row>
    <row r="30353" spans="23:24" x14ac:dyDescent="0.2">
      <c r="W30353" s="25"/>
      <c r="X30353" s="25"/>
    </row>
    <row r="30354" spans="23:24" x14ac:dyDescent="0.2">
      <c r="W30354" s="25"/>
      <c r="X30354" s="25"/>
    </row>
    <row r="30355" spans="23:24" x14ac:dyDescent="0.2">
      <c r="W30355" s="25"/>
      <c r="X30355" s="25"/>
    </row>
    <row r="30356" spans="23:24" x14ac:dyDescent="0.2">
      <c r="W30356" s="25"/>
      <c r="X30356" s="25"/>
    </row>
    <row r="30357" spans="23:24" x14ac:dyDescent="0.2">
      <c r="W30357" s="25"/>
      <c r="X30357" s="25"/>
    </row>
    <row r="30358" spans="23:24" x14ac:dyDescent="0.2">
      <c r="W30358" s="25"/>
      <c r="X30358" s="25"/>
    </row>
    <row r="30359" spans="23:24" x14ac:dyDescent="0.2">
      <c r="W30359" s="25"/>
      <c r="X30359" s="25"/>
    </row>
    <row r="30360" spans="23:24" x14ac:dyDescent="0.2">
      <c r="W30360" s="25"/>
      <c r="X30360" s="25"/>
    </row>
    <row r="30361" spans="23:24" x14ac:dyDescent="0.2">
      <c r="W30361" s="25"/>
      <c r="X30361" s="25"/>
    </row>
    <row r="30362" spans="23:24" x14ac:dyDescent="0.2">
      <c r="W30362" s="25"/>
      <c r="X30362" s="25"/>
    </row>
    <row r="30363" spans="23:24" x14ac:dyDescent="0.2">
      <c r="W30363" s="25"/>
      <c r="X30363" s="25"/>
    </row>
    <row r="30364" spans="23:24" x14ac:dyDescent="0.2">
      <c r="W30364" s="25"/>
      <c r="X30364" s="25"/>
    </row>
    <row r="30365" spans="23:24" x14ac:dyDescent="0.2">
      <c r="W30365" s="25"/>
      <c r="X30365" s="25"/>
    </row>
    <row r="30366" spans="23:24" x14ac:dyDescent="0.2">
      <c r="W30366" s="25"/>
      <c r="X30366" s="25"/>
    </row>
    <row r="30367" spans="23:24" x14ac:dyDescent="0.2">
      <c r="W30367" s="25"/>
      <c r="X30367" s="25"/>
    </row>
    <row r="30368" spans="23:24" x14ac:dyDescent="0.2">
      <c r="W30368" s="25"/>
      <c r="X30368" s="25"/>
    </row>
    <row r="30369" spans="23:24" x14ac:dyDescent="0.2">
      <c r="W30369" s="25"/>
      <c r="X30369" s="25"/>
    </row>
    <row r="30370" spans="23:24" x14ac:dyDescent="0.2">
      <c r="W30370" s="25"/>
      <c r="X30370" s="25"/>
    </row>
    <row r="30371" spans="23:24" x14ac:dyDescent="0.2">
      <c r="W30371" s="25"/>
      <c r="X30371" s="25"/>
    </row>
    <row r="30372" spans="23:24" x14ac:dyDescent="0.2">
      <c r="W30372" s="25"/>
      <c r="X30372" s="25"/>
    </row>
    <row r="30373" spans="23:24" x14ac:dyDescent="0.2">
      <c r="W30373" s="25"/>
      <c r="X30373" s="25"/>
    </row>
    <row r="30374" spans="23:24" x14ac:dyDescent="0.2">
      <c r="W30374" s="25"/>
      <c r="X30374" s="25"/>
    </row>
    <row r="30375" spans="23:24" x14ac:dyDescent="0.2">
      <c r="W30375" s="25"/>
      <c r="X30375" s="25"/>
    </row>
    <row r="30376" spans="23:24" x14ac:dyDescent="0.2">
      <c r="W30376" s="25"/>
      <c r="X30376" s="25"/>
    </row>
    <row r="30377" spans="23:24" x14ac:dyDescent="0.2">
      <c r="W30377" s="25"/>
      <c r="X30377" s="25"/>
    </row>
    <row r="30378" spans="23:24" x14ac:dyDescent="0.2">
      <c r="W30378" s="25"/>
      <c r="X30378" s="25"/>
    </row>
    <row r="30379" spans="23:24" x14ac:dyDescent="0.2">
      <c r="W30379" s="25"/>
      <c r="X30379" s="25"/>
    </row>
    <row r="30380" spans="23:24" x14ac:dyDescent="0.2">
      <c r="W30380" s="25"/>
      <c r="X30380" s="25"/>
    </row>
    <row r="30381" spans="23:24" x14ac:dyDescent="0.2">
      <c r="W30381" s="25"/>
      <c r="X30381" s="25"/>
    </row>
    <row r="30382" spans="23:24" x14ac:dyDescent="0.2">
      <c r="W30382" s="25"/>
      <c r="X30382" s="25"/>
    </row>
    <row r="30383" spans="23:24" x14ac:dyDescent="0.2">
      <c r="W30383" s="25"/>
      <c r="X30383" s="25"/>
    </row>
    <row r="30384" spans="23:24" x14ac:dyDescent="0.2">
      <c r="W30384" s="25"/>
      <c r="X30384" s="25"/>
    </row>
    <row r="30385" spans="23:24" x14ac:dyDescent="0.2">
      <c r="W30385" s="25"/>
      <c r="X30385" s="25"/>
    </row>
    <row r="30386" spans="23:24" x14ac:dyDescent="0.2">
      <c r="W30386" s="25"/>
      <c r="X30386" s="25"/>
    </row>
    <row r="30387" spans="23:24" x14ac:dyDescent="0.2">
      <c r="W30387" s="25"/>
      <c r="X30387" s="25"/>
    </row>
    <row r="30388" spans="23:24" x14ac:dyDescent="0.2">
      <c r="W30388" s="25"/>
      <c r="X30388" s="25"/>
    </row>
    <row r="30389" spans="23:24" x14ac:dyDescent="0.2">
      <c r="W30389" s="25"/>
      <c r="X30389" s="25"/>
    </row>
    <row r="30390" spans="23:24" x14ac:dyDescent="0.2">
      <c r="W30390" s="25"/>
      <c r="X30390" s="25"/>
    </row>
    <row r="30391" spans="23:24" x14ac:dyDescent="0.2">
      <c r="W30391" s="25"/>
      <c r="X30391" s="25"/>
    </row>
    <row r="30392" spans="23:24" x14ac:dyDescent="0.2">
      <c r="W30392" s="25"/>
      <c r="X30392" s="25"/>
    </row>
    <row r="30393" spans="23:24" x14ac:dyDescent="0.2">
      <c r="W30393" s="25"/>
      <c r="X30393" s="25"/>
    </row>
    <row r="30394" spans="23:24" x14ac:dyDescent="0.2">
      <c r="W30394" s="25"/>
      <c r="X30394" s="25"/>
    </row>
    <row r="30395" spans="23:24" x14ac:dyDescent="0.2">
      <c r="W30395" s="25"/>
      <c r="X30395" s="25"/>
    </row>
    <row r="30396" spans="23:24" x14ac:dyDescent="0.2">
      <c r="W30396" s="25"/>
      <c r="X30396" s="25"/>
    </row>
    <row r="30397" spans="23:24" x14ac:dyDescent="0.2">
      <c r="W30397" s="25"/>
      <c r="X30397" s="25"/>
    </row>
    <row r="30398" spans="23:24" x14ac:dyDescent="0.2">
      <c r="W30398" s="25"/>
      <c r="X30398" s="25"/>
    </row>
    <row r="30399" spans="23:24" x14ac:dyDescent="0.2">
      <c r="W30399" s="25"/>
      <c r="X30399" s="25"/>
    </row>
    <row r="30400" spans="23:24" x14ac:dyDescent="0.2">
      <c r="W30400" s="25"/>
      <c r="X30400" s="25"/>
    </row>
    <row r="30401" spans="23:24" x14ac:dyDescent="0.2">
      <c r="W30401" s="25"/>
      <c r="X30401" s="25"/>
    </row>
    <row r="30402" spans="23:24" x14ac:dyDescent="0.2">
      <c r="W30402" s="25"/>
      <c r="X30402" s="25"/>
    </row>
    <row r="30403" spans="23:24" x14ac:dyDescent="0.2">
      <c r="W30403" s="25"/>
      <c r="X30403" s="25"/>
    </row>
    <row r="30404" spans="23:24" x14ac:dyDescent="0.2">
      <c r="W30404" s="25"/>
      <c r="X30404" s="25"/>
    </row>
    <row r="30405" spans="23:24" x14ac:dyDescent="0.2">
      <c r="W30405" s="25"/>
      <c r="X30405" s="25"/>
    </row>
    <row r="30406" spans="23:24" x14ac:dyDescent="0.2">
      <c r="W30406" s="25"/>
      <c r="X30406" s="25"/>
    </row>
    <row r="30407" spans="23:24" x14ac:dyDescent="0.2">
      <c r="W30407" s="25"/>
      <c r="X30407" s="25"/>
    </row>
    <row r="30408" spans="23:24" x14ac:dyDescent="0.2">
      <c r="W30408" s="25"/>
      <c r="X30408" s="25"/>
    </row>
    <row r="30409" spans="23:24" x14ac:dyDescent="0.2">
      <c r="W30409" s="25"/>
      <c r="X30409" s="25"/>
    </row>
    <row r="30410" spans="23:24" x14ac:dyDescent="0.2">
      <c r="W30410" s="25"/>
      <c r="X30410" s="25"/>
    </row>
    <row r="30411" spans="23:24" x14ac:dyDescent="0.2">
      <c r="W30411" s="25"/>
      <c r="X30411" s="25"/>
    </row>
    <row r="30412" spans="23:24" x14ac:dyDescent="0.2">
      <c r="W30412" s="25"/>
      <c r="X30412" s="25"/>
    </row>
    <row r="30413" spans="23:24" x14ac:dyDescent="0.2">
      <c r="W30413" s="25"/>
      <c r="X30413" s="25"/>
    </row>
    <row r="30414" spans="23:24" x14ac:dyDescent="0.2">
      <c r="W30414" s="25"/>
      <c r="X30414" s="25"/>
    </row>
    <row r="30415" spans="23:24" x14ac:dyDescent="0.2">
      <c r="W30415" s="25"/>
      <c r="X30415" s="25"/>
    </row>
    <row r="30416" spans="23:24" x14ac:dyDescent="0.2">
      <c r="W30416" s="25"/>
      <c r="X30416" s="25"/>
    </row>
    <row r="30417" spans="23:24" x14ac:dyDescent="0.2">
      <c r="W30417" s="25"/>
      <c r="X30417" s="25"/>
    </row>
    <row r="30418" spans="23:24" x14ac:dyDescent="0.2">
      <c r="W30418" s="25"/>
      <c r="X30418" s="25"/>
    </row>
    <row r="30419" spans="23:24" x14ac:dyDescent="0.2">
      <c r="W30419" s="25"/>
      <c r="X30419" s="25"/>
    </row>
    <row r="30420" spans="23:24" x14ac:dyDescent="0.2">
      <c r="W30420" s="25"/>
      <c r="X30420" s="25"/>
    </row>
    <row r="30421" spans="23:24" x14ac:dyDescent="0.2">
      <c r="W30421" s="25"/>
      <c r="X30421" s="25"/>
    </row>
    <row r="30422" spans="23:24" x14ac:dyDescent="0.2">
      <c r="W30422" s="25"/>
      <c r="X30422" s="25"/>
    </row>
    <row r="30423" spans="23:24" x14ac:dyDescent="0.2">
      <c r="W30423" s="25"/>
      <c r="X30423" s="25"/>
    </row>
    <row r="30424" spans="23:24" x14ac:dyDescent="0.2">
      <c r="W30424" s="25"/>
      <c r="X30424" s="25"/>
    </row>
    <row r="30425" spans="23:24" x14ac:dyDescent="0.2">
      <c r="W30425" s="25"/>
      <c r="X30425" s="25"/>
    </row>
    <row r="30426" spans="23:24" x14ac:dyDescent="0.2">
      <c r="W30426" s="25"/>
      <c r="X30426" s="25"/>
    </row>
    <row r="30427" spans="23:24" x14ac:dyDescent="0.2">
      <c r="W30427" s="25"/>
      <c r="X30427" s="25"/>
    </row>
    <row r="30428" spans="23:24" x14ac:dyDescent="0.2">
      <c r="W30428" s="25"/>
      <c r="X30428" s="25"/>
    </row>
    <row r="30429" spans="23:24" x14ac:dyDescent="0.2">
      <c r="W30429" s="25"/>
      <c r="X30429" s="25"/>
    </row>
    <row r="30430" spans="23:24" x14ac:dyDescent="0.2">
      <c r="W30430" s="25"/>
      <c r="X30430" s="25"/>
    </row>
    <row r="30431" spans="23:24" x14ac:dyDescent="0.2">
      <c r="W30431" s="25"/>
      <c r="X30431" s="25"/>
    </row>
    <row r="30432" spans="23:24" x14ac:dyDescent="0.2">
      <c r="W30432" s="25"/>
      <c r="X30432" s="25"/>
    </row>
    <row r="30433" spans="23:24" x14ac:dyDescent="0.2">
      <c r="W30433" s="25"/>
      <c r="X30433" s="25"/>
    </row>
    <row r="30434" spans="23:24" x14ac:dyDescent="0.2">
      <c r="W30434" s="25"/>
      <c r="X30434" s="25"/>
    </row>
    <row r="30435" spans="23:24" x14ac:dyDescent="0.2">
      <c r="W30435" s="25"/>
      <c r="X30435" s="25"/>
    </row>
    <row r="30436" spans="23:24" x14ac:dyDescent="0.2">
      <c r="W30436" s="25"/>
      <c r="X30436" s="25"/>
    </row>
    <row r="30437" spans="23:24" x14ac:dyDescent="0.2">
      <c r="W30437" s="25"/>
      <c r="X30437" s="25"/>
    </row>
    <row r="30438" spans="23:24" x14ac:dyDescent="0.2">
      <c r="W30438" s="25"/>
      <c r="X30438" s="25"/>
    </row>
    <row r="30439" spans="23:24" x14ac:dyDescent="0.2">
      <c r="W30439" s="25"/>
      <c r="X30439" s="25"/>
    </row>
    <row r="30440" spans="23:24" x14ac:dyDescent="0.2">
      <c r="W30440" s="25"/>
      <c r="X30440" s="25"/>
    </row>
    <row r="30441" spans="23:24" x14ac:dyDescent="0.2">
      <c r="W30441" s="25"/>
      <c r="X30441" s="25"/>
    </row>
    <row r="30442" spans="23:24" x14ac:dyDescent="0.2">
      <c r="W30442" s="25"/>
      <c r="X30442" s="25"/>
    </row>
    <row r="30443" spans="23:24" x14ac:dyDescent="0.2">
      <c r="W30443" s="25"/>
      <c r="X30443" s="25"/>
    </row>
    <row r="30444" spans="23:24" x14ac:dyDescent="0.2">
      <c r="W30444" s="25"/>
      <c r="X30444" s="25"/>
    </row>
    <row r="30445" spans="23:24" x14ac:dyDescent="0.2">
      <c r="W30445" s="25"/>
      <c r="X30445" s="25"/>
    </row>
    <row r="30446" spans="23:24" x14ac:dyDescent="0.2">
      <c r="W30446" s="25"/>
      <c r="X30446" s="25"/>
    </row>
    <row r="30447" spans="23:24" x14ac:dyDescent="0.2">
      <c r="W30447" s="25"/>
      <c r="X30447" s="25"/>
    </row>
    <row r="30448" spans="23:24" x14ac:dyDescent="0.2">
      <c r="W30448" s="25"/>
      <c r="X30448" s="25"/>
    </row>
    <row r="30449" spans="23:24" x14ac:dyDescent="0.2">
      <c r="W30449" s="25"/>
      <c r="X30449" s="25"/>
    </row>
    <row r="30450" spans="23:24" x14ac:dyDescent="0.2">
      <c r="W30450" s="25"/>
      <c r="X30450" s="25"/>
    </row>
    <row r="30451" spans="23:24" x14ac:dyDescent="0.2">
      <c r="W30451" s="25"/>
      <c r="X30451" s="25"/>
    </row>
    <row r="30452" spans="23:24" x14ac:dyDescent="0.2">
      <c r="W30452" s="25"/>
      <c r="X30452" s="25"/>
    </row>
    <row r="30453" spans="23:24" x14ac:dyDescent="0.2">
      <c r="W30453" s="25"/>
      <c r="X30453" s="25"/>
    </row>
    <row r="30454" spans="23:24" x14ac:dyDescent="0.2">
      <c r="W30454" s="25"/>
      <c r="X30454" s="25"/>
    </row>
    <row r="30455" spans="23:24" x14ac:dyDescent="0.2">
      <c r="W30455" s="25"/>
      <c r="X30455" s="25"/>
    </row>
    <row r="30456" spans="23:24" x14ac:dyDescent="0.2">
      <c r="W30456" s="25"/>
      <c r="X30456" s="25"/>
    </row>
    <row r="30457" spans="23:24" x14ac:dyDescent="0.2">
      <c r="W30457" s="25"/>
      <c r="X30457" s="25"/>
    </row>
    <row r="30458" spans="23:24" x14ac:dyDescent="0.2">
      <c r="W30458" s="25"/>
      <c r="X30458" s="25"/>
    </row>
    <row r="30459" spans="23:24" x14ac:dyDescent="0.2">
      <c r="W30459" s="25"/>
      <c r="X30459" s="25"/>
    </row>
    <row r="30460" spans="23:24" x14ac:dyDescent="0.2">
      <c r="W30460" s="25"/>
      <c r="X30460" s="25"/>
    </row>
    <row r="30461" spans="23:24" x14ac:dyDescent="0.2">
      <c r="W30461" s="25"/>
      <c r="X30461" s="25"/>
    </row>
    <row r="30462" spans="23:24" x14ac:dyDescent="0.2">
      <c r="W30462" s="25"/>
      <c r="X30462" s="25"/>
    </row>
    <row r="30463" spans="23:24" x14ac:dyDescent="0.2">
      <c r="W30463" s="25"/>
      <c r="X30463" s="25"/>
    </row>
    <row r="30464" spans="23:24" x14ac:dyDescent="0.2">
      <c r="W30464" s="25"/>
      <c r="X30464" s="25"/>
    </row>
    <row r="30465" spans="23:24" x14ac:dyDescent="0.2">
      <c r="W30465" s="25"/>
      <c r="X30465" s="25"/>
    </row>
    <row r="30466" spans="23:24" x14ac:dyDescent="0.2">
      <c r="W30466" s="25"/>
      <c r="X30466" s="25"/>
    </row>
    <row r="30467" spans="23:24" x14ac:dyDescent="0.2">
      <c r="W30467" s="25"/>
      <c r="X30467" s="25"/>
    </row>
    <row r="30468" spans="23:24" x14ac:dyDescent="0.2">
      <c r="W30468" s="25"/>
      <c r="X30468" s="25"/>
    </row>
    <row r="30469" spans="23:24" x14ac:dyDescent="0.2">
      <c r="W30469" s="25"/>
      <c r="X30469" s="25"/>
    </row>
    <row r="30470" spans="23:24" x14ac:dyDescent="0.2">
      <c r="W30470" s="25"/>
      <c r="X30470" s="25"/>
    </row>
    <row r="30471" spans="23:24" x14ac:dyDescent="0.2">
      <c r="W30471" s="25"/>
      <c r="X30471" s="25"/>
    </row>
    <row r="30472" spans="23:24" x14ac:dyDescent="0.2">
      <c r="W30472" s="25"/>
      <c r="X30472" s="25"/>
    </row>
    <row r="30473" spans="23:24" x14ac:dyDescent="0.2">
      <c r="W30473" s="25"/>
      <c r="X30473" s="25"/>
    </row>
    <row r="30474" spans="23:24" x14ac:dyDescent="0.2">
      <c r="W30474" s="25"/>
      <c r="X30474" s="25"/>
    </row>
    <row r="30475" spans="23:24" x14ac:dyDescent="0.2">
      <c r="W30475" s="25"/>
      <c r="X30475" s="25"/>
    </row>
    <row r="30476" spans="23:24" x14ac:dyDescent="0.2">
      <c r="W30476" s="25"/>
      <c r="X30476" s="25"/>
    </row>
    <row r="30477" spans="23:24" x14ac:dyDescent="0.2">
      <c r="W30477" s="25"/>
      <c r="X30477" s="25"/>
    </row>
    <row r="30478" spans="23:24" x14ac:dyDescent="0.2">
      <c r="W30478" s="25"/>
      <c r="X30478" s="25"/>
    </row>
    <row r="30479" spans="23:24" x14ac:dyDescent="0.2">
      <c r="W30479" s="25"/>
      <c r="X30479" s="25"/>
    </row>
    <row r="30480" spans="23:24" x14ac:dyDescent="0.2">
      <c r="W30480" s="25"/>
      <c r="X30480" s="25"/>
    </row>
    <row r="30481" spans="23:24" x14ac:dyDescent="0.2">
      <c r="W30481" s="25"/>
      <c r="X30481" s="25"/>
    </row>
    <row r="30482" spans="23:24" x14ac:dyDescent="0.2">
      <c r="W30482" s="25"/>
      <c r="X30482" s="25"/>
    </row>
    <row r="30483" spans="23:24" x14ac:dyDescent="0.2">
      <c r="W30483" s="25"/>
      <c r="X30483" s="25"/>
    </row>
    <row r="30484" spans="23:24" x14ac:dyDescent="0.2">
      <c r="W30484" s="25"/>
      <c r="X30484" s="25"/>
    </row>
    <row r="30485" spans="23:24" x14ac:dyDescent="0.2">
      <c r="W30485" s="25"/>
      <c r="X30485" s="25"/>
    </row>
    <row r="30486" spans="23:24" x14ac:dyDescent="0.2">
      <c r="W30486" s="25"/>
      <c r="X30486" s="25"/>
    </row>
    <row r="30487" spans="23:24" x14ac:dyDescent="0.2">
      <c r="W30487" s="25"/>
      <c r="X30487" s="25"/>
    </row>
    <row r="30488" spans="23:24" x14ac:dyDescent="0.2">
      <c r="W30488" s="25"/>
      <c r="X30488" s="25"/>
    </row>
    <row r="30489" spans="23:24" x14ac:dyDescent="0.2">
      <c r="W30489" s="25"/>
      <c r="X30489" s="25"/>
    </row>
    <row r="30490" spans="23:24" x14ac:dyDescent="0.2">
      <c r="W30490" s="25"/>
      <c r="X30490" s="25"/>
    </row>
    <row r="30491" spans="23:24" x14ac:dyDescent="0.2">
      <c r="W30491" s="25"/>
      <c r="X30491" s="25"/>
    </row>
    <row r="30492" spans="23:24" x14ac:dyDescent="0.2">
      <c r="W30492" s="25"/>
      <c r="X30492" s="25"/>
    </row>
    <row r="30493" spans="23:24" x14ac:dyDescent="0.2">
      <c r="W30493" s="25"/>
      <c r="X30493" s="25"/>
    </row>
    <row r="30494" spans="23:24" x14ac:dyDescent="0.2">
      <c r="W30494" s="25"/>
      <c r="X30494" s="25"/>
    </row>
    <row r="30495" spans="23:24" x14ac:dyDescent="0.2">
      <c r="W30495" s="25"/>
      <c r="X30495" s="25"/>
    </row>
    <row r="30496" spans="23:24" x14ac:dyDescent="0.2">
      <c r="W30496" s="25"/>
      <c r="X30496" s="25"/>
    </row>
    <row r="30497" spans="23:24" x14ac:dyDescent="0.2">
      <c r="W30497" s="25"/>
      <c r="X30497" s="25"/>
    </row>
    <row r="30498" spans="23:24" x14ac:dyDescent="0.2">
      <c r="W30498" s="25"/>
      <c r="X30498" s="25"/>
    </row>
    <row r="30499" spans="23:24" x14ac:dyDescent="0.2">
      <c r="W30499" s="25"/>
      <c r="X30499" s="25"/>
    </row>
    <row r="30500" spans="23:24" x14ac:dyDescent="0.2">
      <c r="W30500" s="25"/>
      <c r="X30500" s="25"/>
    </row>
    <row r="30501" spans="23:24" x14ac:dyDescent="0.2">
      <c r="W30501" s="25"/>
      <c r="X30501" s="25"/>
    </row>
    <row r="30502" spans="23:24" x14ac:dyDescent="0.2">
      <c r="W30502" s="25"/>
      <c r="X30502" s="25"/>
    </row>
    <row r="30503" spans="23:24" x14ac:dyDescent="0.2">
      <c r="W30503" s="25"/>
      <c r="X30503" s="25"/>
    </row>
    <row r="30504" spans="23:24" x14ac:dyDescent="0.2">
      <c r="W30504" s="25"/>
      <c r="X30504" s="25"/>
    </row>
    <row r="30505" spans="23:24" x14ac:dyDescent="0.2">
      <c r="W30505" s="25"/>
      <c r="X30505" s="25"/>
    </row>
    <row r="30506" spans="23:24" x14ac:dyDescent="0.2">
      <c r="W30506" s="25"/>
      <c r="X30506" s="25"/>
    </row>
    <row r="30507" spans="23:24" x14ac:dyDescent="0.2">
      <c r="W30507" s="25"/>
      <c r="X30507" s="25"/>
    </row>
    <row r="30508" spans="23:24" x14ac:dyDescent="0.2">
      <c r="W30508" s="25"/>
      <c r="X30508" s="25"/>
    </row>
    <row r="30509" spans="23:24" x14ac:dyDescent="0.2">
      <c r="W30509" s="25"/>
      <c r="X30509" s="25"/>
    </row>
    <row r="30510" spans="23:24" x14ac:dyDescent="0.2">
      <c r="W30510" s="25"/>
      <c r="X30510" s="25"/>
    </row>
    <row r="30511" spans="23:24" x14ac:dyDescent="0.2">
      <c r="W30511" s="25"/>
      <c r="X30511" s="25"/>
    </row>
    <row r="30512" spans="23:24" x14ac:dyDescent="0.2">
      <c r="W30512" s="25"/>
      <c r="X30512" s="25"/>
    </row>
    <row r="30513" spans="23:24" x14ac:dyDescent="0.2">
      <c r="W30513" s="25"/>
      <c r="X30513" s="25"/>
    </row>
    <row r="30514" spans="23:24" x14ac:dyDescent="0.2">
      <c r="W30514" s="25"/>
      <c r="X30514" s="25"/>
    </row>
    <row r="30515" spans="23:24" x14ac:dyDescent="0.2">
      <c r="W30515" s="25"/>
      <c r="X30515" s="25"/>
    </row>
    <row r="30516" spans="23:24" x14ac:dyDescent="0.2">
      <c r="W30516" s="25"/>
      <c r="X30516" s="25"/>
    </row>
    <row r="30517" spans="23:24" x14ac:dyDescent="0.2">
      <c r="W30517" s="25"/>
      <c r="X30517" s="25"/>
    </row>
    <row r="30518" spans="23:24" x14ac:dyDescent="0.2">
      <c r="W30518" s="25"/>
      <c r="X30518" s="25"/>
    </row>
    <row r="30519" spans="23:24" x14ac:dyDescent="0.2">
      <c r="W30519" s="25"/>
      <c r="X30519" s="25"/>
    </row>
    <row r="30520" spans="23:24" x14ac:dyDescent="0.2">
      <c r="W30520" s="25"/>
      <c r="X30520" s="25"/>
    </row>
    <row r="30521" spans="23:24" x14ac:dyDescent="0.2">
      <c r="W30521" s="25"/>
      <c r="X30521" s="25"/>
    </row>
    <row r="30522" spans="23:24" x14ac:dyDescent="0.2">
      <c r="W30522" s="25"/>
      <c r="X30522" s="25"/>
    </row>
    <row r="30523" spans="23:24" x14ac:dyDescent="0.2">
      <c r="W30523" s="25"/>
      <c r="X30523" s="25"/>
    </row>
    <row r="30524" spans="23:24" x14ac:dyDescent="0.2">
      <c r="W30524" s="25"/>
      <c r="X30524" s="25"/>
    </row>
    <row r="30525" spans="23:24" x14ac:dyDescent="0.2">
      <c r="W30525" s="25"/>
      <c r="X30525" s="25"/>
    </row>
    <row r="30526" spans="23:24" x14ac:dyDescent="0.2">
      <c r="W30526" s="25"/>
      <c r="X30526" s="25"/>
    </row>
    <row r="30527" spans="23:24" x14ac:dyDescent="0.2">
      <c r="W30527" s="25"/>
      <c r="X30527" s="25"/>
    </row>
    <row r="30528" spans="23:24" x14ac:dyDescent="0.2">
      <c r="W30528" s="25"/>
      <c r="X30528" s="25"/>
    </row>
    <row r="30529" spans="23:24" x14ac:dyDescent="0.2">
      <c r="W30529" s="25"/>
      <c r="X30529" s="25"/>
    </row>
    <row r="30530" spans="23:24" x14ac:dyDescent="0.2">
      <c r="W30530" s="25"/>
      <c r="X30530" s="25"/>
    </row>
    <row r="30531" spans="23:24" x14ac:dyDescent="0.2">
      <c r="W30531" s="25"/>
      <c r="X30531" s="25"/>
    </row>
    <row r="30532" spans="23:24" x14ac:dyDescent="0.2">
      <c r="W30532" s="25"/>
      <c r="X30532" s="25"/>
    </row>
    <row r="30533" spans="23:24" x14ac:dyDescent="0.2">
      <c r="W30533" s="25"/>
      <c r="X30533" s="25"/>
    </row>
    <row r="30534" spans="23:24" x14ac:dyDescent="0.2">
      <c r="W30534" s="25"/>
      <c r="X30534" s="25"/>
    </row>
    <row r="30535" spans="23:24" x14ac:dyDescent="0.2">
      <c r="W30535" s="25"/>
      <c r="X30535" s="25"/>
    </row>
    <row r="30536" spans="23:24" x14ac:dyDescent="0.2">
      <c r="W30536" s="25"/>
      <c r="X30536" s="25"/>
    </row>
    <row r="30537" spans="23:24" x14ac:dyDescent="0.2">
      <c r="W30537" s="25"/>
      <c r="X30537" s="25"/>
    </row>
    <row r="30538" spans="23:24" x14ac:dyDescent="0.2">
      <c r="W30538" s="25"/>
      <c r="X30538" s="25"/>
    </row>
    <row r="30539" spans="23:24" x14ac:dyDescent="0.2">
      <c r="W30539" s="25"/>
      <c r="X30539" s="25"/>
    </row>
    <row r="30540" spans="23:24" x14ac:dyDescent="0.2">
      <c r="W30540" s="25"/>
      <c r="X30540" s="25"/>
    </row>
    <row r="30541" spans="23:24" x14ac:dyDescent="0.2">
      <c r="W30541" s="25"/>
      <c r="X30541" s="25"/>
    </row>
    <row r="30542" spans="23:24" x14ac:dyDescent="0.2">
      <c r="W30542" s="25"/>
      <c r="X30542" s="25"/>
    </row>
    <row r="30543" spans="23:24" x14ac:dyDescent="0.2">
      <c r="W30543" s="25"/>
      <c r="X30543" s="25"/>
    </row>
    <row r="30544" spans="23:24" x14ac:dyDescent="0.2">
      <c r="W30544" s="25"/>
      <c r="X30544" s="25"/>
    </row>
    <row r="30545" spans="23:24" x14ac:dyDescent="0.2">
      <c r="W30545" s="25"/>
      <c r="X30545" s="25"/>
    </row>
    <row r="30546" spans="23:24" x14ac:dyDescent="0.2">
      <c r="W30546" s="25"/>
      <c r="X30546" s="25"/>
    </row>
    <row r="30547" spans="23:24" x14ac:dyDescent="0.2">
      <c r="W30547" s="25"/>
      <c r="X30547" s="25"/>
    </row>
    <row r="30548" spans="23:24" x14ac:dyDescent="0.2">
      <c r="W30548" s="25"/>
      <c r="X30548" s="25"/>
    </row>
    <row r="30549" spans="23:24" x14ac:dyDescent="0.2">
      <c r="W30549" s="25"/>
      <c r="X30549" s="25"/>
    </row>
    <row r="30550" spans="23:24" x14ac:dyDescent="0.2">
      <c r="W30550" s="25"/>
      <c r="X30550" s="25"/>
    </row>
    <row r="30551" spans="23:24" x14ac:dyDescent="0.2">
      <c r="W30551" s="25"/>
      <c r="X30551" s="25"/>
    </row>
    <row r="30552" spans="23:24" x14ac:dyDescent="0.2">
      <c r="W30552" s="25"/>
      <c r="X30552" s="25"/>
    </row>
    <row r="30553" spans="23:24" x14ac:dyDescent="0.2">
      <c r="W30553" s="25"/>
      <c r="X30553" s="25"/>
    </row>
    <row r="30554" spans="23:24" x14ac:dyDescent="0.2">
      <c r="W30554" s="25"/>
      <c r="X30554" s="25"/>
    </row>
    <row r="30555" spans="23:24" x14ac:dyDescent="0.2">
      <c r="W30555" s="25"/>
      <c r="X30555" s="25"/>
    </row>
    <row r="30556" spans="23:24" x14ac:dyDescent="0.2">
      <c r="W30556" s="25"/>
      <c r="X30556" s="25"/>
    </row>
    <row r="30557" spans="23:24" x14ac:dyDescent="0.2">
      <c r="W30557" s="25"/>
      <c r="X30557" s="25"/>
    </row>
    <row r="30558" spans="23:24" x14ac:dyDescent="0.2">
      <c r="W30558" s="25"/>
      <c r="X30558" s="25"/>
    </row>
    <row r="30559" spans="23:24" x14ac:dyDescent="0.2">
      <c r="W30559" s="25"/>
      <c r="X30559" s="25"/>
    </row>
    <row r="30560" spans="23:24" x14ac:dyDescent="0.2">
      <c r="W30560" s="25"/>
      <c r="X30560" s="25"/>
    </row>
    <row r="30561" spans="23:24" x14ac:dyDescent="0.2">
      <c r="W30561" s="25"/>
      <c r="X30561" s="25"/>
    </row>
    <row r="30562" spans="23:24" x14ac:dyDescent="0.2">
      <c r="W30562" s="25"/>
      <c r="X30562" s="25"/>
    </row>
    <row r="30563" spans="23:24" x14ac:dyDescent="0.2">
      <c r="W30563" s="25"/>
      <c r="X30563" s="25"/>
    </row>
    <row r="30564" spans="23:24" x14ac:dyDescent="0.2">
      <c r="W30564" s="25"/>
      <c r="X30564" s="25"/>
    </row>
    <row r="30565" spans="23:24" x14ac:dyDescent="0.2">
      <c r="W30565" s="25"/>
      <c r="X30565" s="25"/>
    </row>
    <row r="30566" spans="23:24" x14ac:dyDescent="0.2">
      <c r="W30566" s="25"/>
      <c r="X30566" s="25"/>
    </row>
    <row r="30567" spans="23:24" x14ac:dyDescent="0.2">
      <c r="W30567" s="25"/>
      <c r="X30567" s="25"/>
    </row>
    <row r="30568" spans="23:24" x14ac:dyDescent="0.2">
      <c r="W30568" s="25"/>
      <c r="X30568" s="25"/>
    </row>
    <row r="30569" spans="23:24" x14ac:dyDescent="0.2">
      <c r="W30569" s="25"/>
      <c r="X30569" s="25"/>
    </row>
    <row r="30570" spans="23:24" x14ac:dyDescent="0.2">
      <c r="W30570" s="25"/>
      <c r="X30570" s="25"/>
    </row>
    <row r="30571" spans="23:24" x14ac:dyDescent="0.2">
      <c r="W30571" s="25"/>
      <c r="X30571" s="25"/>
    </row>
    <row r="30572" spans="23:24" x14ac:dyDescent="0.2">
      <c r="W30572" s="25"/>
      <c r="X30572" s="25"/>
    </row>
    <row r="30573" spans="23:24" x14ac:dyDescent="0.2">
      <c r="W30573" s="25"/>
      <c r="X30573" s="25"/>
    </row>
    <row r="30574" spans="23:24" x14ac:dyDescent="0.2">
      <c r="W30574" s="25"/>
      <c r="X30574" s="25"/>
    </row>
    <row r="30575" spans="23:24" x14ac:dyDescent="0.2">
      <c r="W30575" s="25"/>
      <c r="X30575" s="25"/>
    </row>
    <row r="30576" spans="23:24" x14ac:dyDescent="0.2">
      <c r="W30576" s="25"/>
      <c r="X30576" s="25"/>
    </row>
    <row r="30577" spans="23:24" x14ac:dyDescent="0.2">
      <c r="W30577" s="25"/>
      <c r="X30577" s="25"/>
    </row>
    <row r="30578" spans="23:24" x14ac:dyDescent="0.2">
      <c r="W30578" s="25"/>
      <c r="X30578" s="25"/>
    </row>
    <row r="30579" spans="23:24" x14ac:dyDescent="0.2">
      <c r="W30579" s="25"/>
      <c r="X30579" s="25"/>
    </row>
    <row r="30580" spans="23:24" x14ac:dyDescent="0.2">
      <c r="W30580" s="25"/>
      <c r="X30580" s="25"/>
    </row>
    <row r="30581" spans="23:24" x14ac:dyDescent="0.2">
      <c r="W30581" s="25"/>
      <c r="X30581" s="25"/>
    </row>
    <row r="30582" spans="23:24" x14ac:dyDescent="0.2">
      <c r="W30582" s="25"/>
      <c r="X30582" s="25"/>
    </row>
    <row r="30583" spans="23:24" x14ac:dyDescent="0.2">
      <c r="W30583" s="25"/>
      <c r="X30583" s="25"/>
    </row>
    <row r="30584" spans="23:24" x14ac:dyDescent="0.2">
      <c r="W30584" s="25"/>
      <c r="X30584" s="25"/>
    </row>
    <row r="30585" spans="23:24" x14ac:dyDescent="0.2">
      <c r="W30585" s="25"/>
      <c r="X30585" s="25"/>
    </row>
    <row r="30586" spans="23:24" x14ac:dyDescent="0.2">
      <c r="W30586" s="25"/>
      <c r="X30586" s="25"/>
    </row>
    <row r="30587" spans="23:24" x14ac:dyDescent="0.2">
      <c r="W30587" s="25"/>
      <c r="X30587" s="25"/>
    </row>
    <row r="30588" spans="23:24" x14ac:dyDescent="0.2">
      <c r="W30588" s="25"/>
      <c r="X30588" s="25"/>
    </row>
    <row r="30589" spans="23:24" x14ac:dyDescent="0.2">
      <c r="W30589" s="25"/>
      <c r="X30589" s="25"/>
    </row>
    <row r="30590" spans="23:24" x14ac:dyDescent="0.2">
      <c r="W30590" s="25"/>
      <c r="X30590" s="25"/>
    </row>
    <row r="30591" spans="23:24" x14ac:dyDescent="0.2">
      <c r="W30591" s="25"/>
      <c r="X30591" s="25"/>
    </row>
    <row r="30592" spans="23:24" x14ac:dyDescent="0.2">
      <c r="W30592" s="25"/>
      <c r="X30592" s="25"/>
    </row>
    <row r="30593" spans="23:24" x14ac:dyDescent="0.2">
      <c r="W30593" s="25"/>
      <c r="X30593" s="25"/>
    </row>
    <row r="30594" spans="23:24" x14ac:dyDescent="0.2">
      <c r="W30594" s="25"/>
      <c r="X30594" s="25"/>
    </row>
    <row r="30595" spans="23:24" x14ac:dyDescent="0.2">
      <c r="W30595" s="25"/>
      <c r="X30595" s="25"/>
    </row>
    <row r="30596" spans="23:24" x14ac:dyDescent="0.2">
      <c r="W30596" s="25"/>
      <c r="X30596" s="25"/>
    </row>
    <row r="30597" spans="23:24" x14ac:dyDescent="0.2">
      <c r="W30597" s="25"/>
      <c r="X30597" s="25"/>
    </row>
    <row r="30598" spans="23:24" x14ac:dyDescent="0.2">
      <c r="W30598" s="25"/>
      <c r="X30598" s="25"/>
    </row>
    <row r="30599" spans="23:24" x14ac:dyDescent="0.2">
      <c r="W30599" s="25"/>
      <c r="X30599" s="25"/>
    </row>
    <row r="30600" spans="23:24" x14ac:dyDescent="0.2">
      <c r="W30600" s="25"/>
      <c r="X30600" s="25"/>
    </row>
    <row r="30601" spans="23:24" x14ac:dyDescent="0.2">
      <c r="W30601" s="25"/>
      <c r="X30601" s="25"/>
    </row>
    <row r="30602" spans="23:24" x14ac:dyDescent="0.2">
      <c r="W30602" s="25"/>
      <c r="X30602" s="25"/>
    </row>
    <row r="30603" spans="23:24" x14ac:dyDescent="0.2">
      <c r="W30603" s="25"/>
      <c r="X30603" s="25"/>
    </row>
    <row r="30604" spans="23:24" x14ac:dyDescent="0.2">
      <c r="W30604" s="25"/>
      <c r="X30604" s="25"/>
    </row>
    <row r="30605" spans="23:24" x14ac:dyDescent="0.2">
      <c r="W30605" s="25"/>
      <c r="X30605" s="25"/>
    </row>
    <row r="30606" spans="23:24" x14ac:dyDescent="0.2">
      <c r="W30606" s="25"/>
      <c r="X30606" s="25"/>
    </row>
    <row r="30607" spans="23:24" x14ac:dyDescent="0.2">
      <c r="W30607" s="25"/>
      <c r="X30607" s="25"/>
    </row>
    <row r="30608" spans="23:24" x14ac:dyDescent="0.2">
      <c r="W30608" s="25"/>
      <c r="X30608" s="25"/>
    </row>
    <row r="30609" spans="23:24" x14ac:dyDescent="0.2">
      <c r="W30609" s="25"/>
      <c r="X30609" s="25"/>
    </row>
    <row r="30610" spans="23:24" x14ac:dyDescent="0.2">
      <c r="W30610" s="25"/>
      <c r="X30610" s="25"/>
    </row>
    <row r="30611" spans="23:24" x14ac:dyDescent="0.2">
      <c r="W30611" s="25"/>
      <c r="X30611" s="25"/>
    </row>
    <row r="30612" spans="23:24" x14ac:dyDescent="0.2">
      <c r="W30612" s="25"/>
      <c r="X30612" s="25"/>
    </row>
    <row r="30613" spans="23:24" x14ac:dyDescent="0.2">
      <c r="W30613" s="25"/>
      <c r="X30613" s="25"/>
    </row>
    <row r="30614" spans="23:24" x14ac:dyDescent="0.2">
      <c r="W30614" s="25"/>
      <c r="X30614" s="25"/>
    </row>
    <row r="30615" spans="23:24" x14ac:dyDescent="0.2">
      <c r="W30615" s="25"/>
      <c r="X30615" s="25"/>
    </row>
    <row r="30616" spans="23:24" x14ac:dyDescent="0.2">
      <c r="W30616" s="25"/>
      <c r="X30616" s="25"/>
    </row>
    <row r="30617" spans="23:24" x14ac:dyDescent="0.2">
      <c r="W30617" s="25"/>
      <c r="X30617" s="25"/>
    </row>
    <row r="30618" spans="23:24" x14ac:dyDescent="0.2">
      <c r="W30618" s="25"/>
      <c r="X30618" s="25"/>
    </row>
    <row r="30619" spans="23:24" x14ac:dyDescent="0.2">
      <c r="W30619" s="25"/>
      <c r="X30619" s="25"/>
    </row>
    <row r="30620" spans="23:24" x14ac:dyDescent="0.2">
      <c r="W30620" s="25"/>
      <c r="X30620" s="25"/>
    </row>
    <row r="30621" spans="23:24" x14ac:dyDescent="0.2">
      <c r="W30621" s="25"/>
      <c r="X30621" s="25"/>
    </row>
    <row r="30622" spans="23:24" x14ac:dyDescent="0.2">
      <c r="W30622" s="25"/>
      <c r="X30622" s="25"/>
    </row>
    <row r="30623" spans="23:24" x14ac:dyDescent="0.2">
      <c r="W30623" s="25"/>
      <c r="X30623" s="25"/>
    </row>
    <row r="30624" spans="23:24" x14ac:dyDescent="0.2">
      <c r="W30624" s="25"/>
      <c r="X30624" s="25"/>
    </row>
    <row r="30625" spans="23:24" x14ac:dyDescent="0.2">
      <c r="W30625" s="25"/>
      <c r="X30625" s="25"/>
    </row>
    <row r="30626" spans="23:24" x14ac:dyDescent="0.2">
      <c r="W30626" s="25"/>
      <c r="X30626" s="25"/>
    </row>
    <row r="30627" spans="23:24" x14ac:dyDescent="0.2">
      <c r="W30627" s="25"/>
      <c r="X30627" s="25"/>
    </row>
    <row r="30628" spans="23:24" x14ac:dyDescent="0.2">
      <c r="W30628" s="25"/>
      <c r="X30628" s="25"/>
    </row>
    <row r="30629" spans="23:24" x14ac:dyDescent="0.2">
      <c r="W30629" s="25"/>
      <c r="X30629" s="25"/>
    </row>
    <row r="30630" spans="23:24" x14ac:dyDescent="0.2">
      <c r="W30630" s="25"/>
      <c r="X30630" s="25"/>
    </row>
    <row r="30631" spans="23:24" x14ac:dyDescent="0.2">
      <c r="W30631" s="25"/>
      <c r="X30631" s="25"/>
    </row>
    <row r="30632" spans="23:24" x14ac:dyDescent="0.2">
      <c r="W30632" s="25"/>
      <c r="X30632" s="25"/>
    </row>
    <row r="30633" spans="23:24" x14ac:dyDescent="0.2">
      <c r="W30633" s="25"/>
      <c r="X30633" s="25"/>
    </row>
    <row r="30634" spans="23:24" x14ac:dyDescent="0.2">
      <c r="W30634" s="25"/>
      <c r="X30634" s="25"/>
    </row>
    <row r="30635" spans="23:24" x14ac:dyDescent="0.2">
      <c r="W30635" s="25"/>
      <c r="X30635" s="25"/>
    </row>
    <row r="30636" spans="23:24" x14ac:dyDescent="0.2">
      <c r="W30636" s="25"/>
      <c r="X30636" s="25"/>
    </row>
    <row r="30637" spans="23:24" x14ac:dyDescent="0.2">
      <c r="W30637" s="25"/>
      <c r="X30637" s="25"/>
    </row>
    <row r="30638" spans="23:24" x14ac:dyDescent="0.2">
      <c r="W30638" s="25"/>
      <c r="X30638" s="25"/>
    </row>
    <row r="30639" spans="23:24" x14ac:dyDescent="0.2">
      <c r="W30639" s="25"/>
      <c r="X30639" s="25"/>
    </row>
    <row r="30640" spans="23:24" x14ac:dyDescent="0.2">
      <c r="W30640" s="25"/>
      <c r="X30640" s="25"/>
    </row>
    <row r="30641" spans="23:24" x14ac:dyDescent="0.2">
      <c r="W30641" s="25"/>
      <c r="X30641" s="25"/>
    </row>
    <row r="30642" spans="23:24" x14ac:dyDescent="0.2">
      <c r="W30642" s="25"/>
      <c r="X30642" s="25"/>
    </row>
    <row r="30643" spans="23:24" x14ac:dyDescent="0.2">
      <c r="W30643" s="25"/>
      <c r="X30643" s="25"/>
    </row>
    <row r="30644" spans="23:24" x14ac:dyDescent="0.2">
      <c r="W30644" s="25"/>
      <c r="X30644" s="25"/>
    </row>
    <row r="30645" spans="23:24" x14ac:dyDescent="0.2">
      <c r="W30645" s="25"/>
      <c r="X30645" s="25"/>
    </row>
    <row r="30646" spans="23:24" x14ac:dyDescent="0.2">
      <c r="W30646" s="25"/>
      <c r="X30646" s="25"/>
    </row>
    <row r="30647" spans="23:24" x14ac:dyDescent="0.2">
      <c r="W30647" s="25"/>
      <c r="X30647" s="25"/>
    </row>
    <row r="30648" spans="23:24" x14ac:dyDescent="0.2">
      <c r="W30648" s="25"/>
      <c r="X30648" s="25"/>
    </row>
    <row r="30649" spans="23:24" x14ac:dyDescent="0.2">
      <c r="W30649" s="25"/>
      <c r="X30649" s="25"/>
    </row>
    <row r="30650" spans="23:24" x14ac:dyDescent="0.2">
      <c r="W30650" s="25"/>
      <c r="X30650" s="25"/>
    </row>
    <row r="30651" spans="23:24" x14ac:dyDescent="0.2">
      <c r="W30651" s="25"/>
      <c r="X30651" s="25"/>
    </row>
    <row r="30652" spans="23:24" x14ac:dyDescent="0.2">
      <c r="W30652" s="25"/>
      <c r="X30652" s="25"/>
    </row>
    <row r="30653" spans="23:24" x14ac:dyDescent="0.2">
      <c r="W30653" s="25"/>
      <c r="X30653" s="25"/>
    </row>
    <row r="30654" spans="23:24" x14ac:dyDescent="0.2">
      <c r="W30654" s="25"/>
      <c r="X30654" s="25"/>
    </row>
    <row r="30655" spans="23:24" x14ac:dyDescent="0.2">
      <c r="W30655" s="25"/>
      <c r="X30655" s="25"/>
    </row>
    <row r="30656" spans="23:24" x14ac:dyDescent="0.2">
      <c r="W30656" s="25"/>
      <c r="X30656" s="25"/>
    </row>
    <row r="30657" spans="23:24" x14ac:dyDescent="0.2">
      <c r="W30657" s="25"/>
      <c r="X30657" s="25"/>
    </row>
    <row r="30658" spans="23:24" x14ac:dyDescent="0.2">
      <c r="W30658" s="25"/>
      <c r="X30658" s="25"/>
    </row>
    <row r="30659" spans="23:24" x14ac:dyDescent="0.2">
      <c r="W30659" s="25"/>
      <c r="X30659" s="25"/>
    </row>
    <row r="30660" spans="23:24" x14ac:dyDescent="0.2">
      <c r="W30660" s="25"/>
      <c r="X30660" s="25"/>
    </row>
    <row r="30661" spans="23:24" x14ac:dyDescent="0.2">
      <c r="W30661" s="25"/>
      <c r="X30661" s="25"/>
    </row>
    <row r="30662" spans="23:24" x14ac:dyDescent="0.2">
      <c r="W30662" s="25"/>
      <c r="X30662" s="25"/>
    </row>
    <row r="30663" spans="23:24" x14ac:dyDescent="0.2">
      <c r="W30663" s="25"/>
      <c r="X30663" s="25"/>
    </row>
    <row r="30664" spans="23:24" x14ac:dyDescent="0.2">
      <c r="W30664" s="25"/>
      <c r="X30664" s="25"/>
    </row>
    <row r="30665" spans="23:24" x14ac:dyDescent="0.2">
      <c r="W30665" s="25"/>
      <c r="X30665" s="25"/>
    </row>
    <row r="30666" spans="23:24" x14ac:dyDescent="0.2">
      <c r="W30666" s="25"/>
      <c r="X30666" s="25"/>
    </row>
    <row r="30667" spans="23:24" x14ac:dyDescent="0.2">
      <c r="W30667" s="25"/>
      <c r="X30667" s="25"/>
    </row>
    <row r="30668" spans="23:24" x14ac:dyDescent="0.2">
      <c r="W30668" s="25"/>
      <c r="X30668" s="25"/>
    </row>
    <row r="30669" spans="23:24" x14ac:dyDescent="0.2">
      <c r="W30669" s="25"/>
      <c r="X30669" s="25"/>
    </row>
    <row r="30670" spans="23:24" x14ac:dyDescent="0.2">
      <c r="W30670" s="25"/>
      <c r="X30670" s="25"/>
    </row>
    <row r="30671" spans="23:24" x14ac:dyDescent="0.2">
      <c r="W30671" s="25"/>
      <c r="X30671" s="25"/>
    </row>
    <row r="30672" spans="23:24" x14ac:dyDescent="0.2">
      <c r="W30672" s="25"/>
      <c r="X30672" s="25"/>
    </row>
    <row r="30673" spans="23:24" x14ac:dyDescent="0.2">
      <c r="W30673" s="25"/>
      <c r="X30673" s="25"/>
    </row>
    <row r="30674" spans="23:24" x14ac:dyDescent="0.2">
      <c r="W30674" s="25"/>
      <c r="X30674" s="25"/>
    </row>
    <row r="30675" spans="23:24" x14ac:dyDescent="0.2">
      <c r="W30675" s="25"/>
      <c r="X30675" s="25"/>
    </row>
    <row r="30676" spans="23:24" x14ac:dyDescent="0.2">
      <c r="W30676" s="25"/>
      <c r="X30676" s="25"/>
    </row>
    <row r="30677" spans="23:24" x14ac:dyDescent="0.2">
      <c r="W30677" s="25"/>
      <c r="X30677" s="25"/>
    </row>
    <row r="30678" spans="23:24" x14ac:dyDescent="0.2">
      <c r="W30678" s="25"/>
      <c r="X30678" s="25"/>
    </row>
    <row r="30679" spans="23:24" x14ac:dyDescent="0.2">
      <c r="W30679" s="25"/>
      <c r="X30679" s="25"/>
    </row>
    <row r="30680" spans="23:24" x14ac:dyDescent="0.2">
      <c r="W30680" s="25"/>
      <c r="X30680" s="25"/>
    </row>
    <row r="30681" spans="23:24" x14ac:dyDescent="0.2">
      <c r="W30681" s="25"/>
      <c r="X30681" s="25"/>
    </row>
    <row r="30682" spans="23:24" x14ac:dyDescent="0.2">
      <c r="W30682" s="25"/>
      <c r="X30682" s="25"/>
    </row>
    <row r="30683" spans="23:24" x14ac:dyDescent="0.2">
      <c r="W30683" s="25"/>
      <c r="X30683" s="25"/>
    </row>
    <row r="30684" spans="23:24" x14ac:dyDescent="0.2">
      <c r="W30684" s="25"/>
      <c r="X30684" s="25"/>
    </row>
    <row r="30685" spans="23:24" x14ac:dyDescent="0.2">
      <c r="W30685" s="25"/>
      <c r="X30685" s="25"/>
    </row>
    <row r="30686" spans="23:24" x14ac:dyDescent="0.2">
      <c r="W30686" s="25"/>
      <c r="X30686" s="25"/>
    </row>
    <row r="30687" spans="23:24" x14ac:dyDescent="0.2">
      <c r="W30687" s="25"/>
      <c r="X30687" s="25"/>
    </row>
    <row r="30688" spans="23:24" x14ac:dyDescent="0.2">
      <c r="W30688" s="25"/>
      <c r="X30688" s="25"/>
    </row>
    <row r="30689" spans="23:24" x14ac:dyDescent="0.2">
      <c r="W30689" s="25"/>
      <c r="X30689" s="25"/>
    </row>
    <row r="30690" spans="23:24" x14ac:dyDescent="0.2">
      <c r="W30690" s="25"/>
      <c r="X30690" s="25"/>
    </row>
    <row r="30691" spans="23:24" x14ac:dyDescent="0.2">
      <c r="W30691" s="25"/>
      <c r="X30691" s="25"/>
    </row>
    <row r="30692" spans="23:24" x14ac:dyDescent="0.2">
      <c r="W30692" s="25"/>
      <c r="X30692" s="25"/>
    </row>
    <row r="30693" spans="23:24" x14ac:dyDescent="0.2">
      <c r="W30693" s="25"/>
      <c r="X30693" s="25"/>
    </row>
    <row r="30694" spans="23:24" x14ac:dyDescent="0.2">
      <c r="W30694" s="25"/>
      <c r="X30694" s="25"/>
    </row>
    <row r="30695" spans="23:24" x14ac:dyDescent="0.2">
      <c r="W30695" s="25"/>
      <c r="X30695" s="25"/>
    </row>
    <row r="30696" spans="23:24" x14ac:dyDescent="0.2">
      <c r="W30696" s="25"/>
      <c r="X30696" s="25"/>
    </row>
    <row r="30697" spans="23:24" x14ac:dyDescent="0.2">
      <c r="W30697" s="25"/>
      <c r="X30697" s="25"/>
    </row>
    <row r="30698" spans="23:24" x14ac:dyDescent="0.2">
      <c r="W30698" s="25"/>
      <c r="X30698" s="25"/>
    </row>
    <row r="30699" spans="23:24" x14ac:dyDescent="0.2">
      <c r="W30699" s="25"/>
      <c r="X30699" s="25"/>
    </row>
    <row r="30700" spans="23:24" x14ac:dyDescent="0.2">
      <c r="W30700" s="25"/>
      <c r="X30700" s="25"/>
    </row>
    <row r="30701" spans="23:24" x14ac:dyDescent="0.2">
      <c r="W30701" s="25"/>
      <c r="X30701" s="25"/>
    </row>
    <row r="30702" spans="23:24" x14ac:dyDescent="0.2">
      <c r="W30702" s="25"/>
      <c r="X30702" s="25"/>
    </row>
    <row r="30703" spans="23:24" x14ac:dyDescent="0.2">
      <c r="W30703" s="25"/>
      <c r="X30703" s="25"/>
    </row>
    <row r="30704" spans="23:24" x14ac:dyDescent="0.2">
      <c r="W30704" s="25"/>
      <c r="X30704" s="25"/>
    </row>
    <row r="30705" spans="23:24" x14ac:dyDescent="0.2">
      <c r="W30705" s="25"/>
      <c r="X30705" s="25"/>
    </row>
    <row r="30706" spans="23:24" x14ac:dyDescent="0.2">
      <c r="W30706" s="25"/>
      <c r="X30706" s="25"/>
    </row>
    <row r="30707" spans="23:24" x14ac:dyDescent="0.2">
      <c r="W30707" s="25"/>
      <c r="X30707" s="25"/>
    </row>
    <row r="30708" spans="23:24" x14ac:dyDescent="0.2">
      <c r="W30708" s="25"/>
      <c r="X30708" s="25"/>
    </row>
    <row r="30709" spans="23:24" x14ac:dyDescent="0.2">
      <c r="W30709" s="25"/>
      <c r="X30709" s="25"/>
    </row>
    <row r="30710" spans="23:24" x14ac:dyDescent="0.2">
      <c r="W30710" s="25"/>
      <c r="X30710" s="25"/>
    </row>
    <row r="30711" spans="23:24" x14ac:dyDescent="0.2">
      <c r="W30711" s="25"/>
      <c r="X30711" s="25"/>
    </row>
    <row r="30712" spans="23:24" x14ac:dyDescent="0.2">
      <c r="W30712" s="25"/>
      <c r="X30712" s="25"/>
    </row>
    <row r="30713" spans="23:24" x14ac:dyDescent="0.2">
      <c r="W30713" s="25"/>
      <c r="X30713" s="25"/>
    </row>
    <row r="30714" spans="23:24" x14ac:dyDescent="0.2">
      <c r="W30714" s="25"/>
      <c r="X30714" s="25"/>
    </row>
    <row r="30715" spans="23:24" x14ac:dyDescent="0.2">
      <c r="W30715" s="25"/>
      <c r="X30715" s="25"/>
    </row>
    <row r="30716" spans="23:24" x14ac:dyDescent="0.2">
      <c r="W30716" s="25"/>
      <c r="X30716" s="25"/>
    </row>
    <row r="30717" spans="23:24" x14ac:dyDescent="0.2">
      <c r="W30717" s="25"/>
      <c r="X30717" s="25"/>
    </row>
    <row r="30718" spans="23:24" x14ac:dyDescent="0.2">
      <c r="W30718" s="25"/>
      <c r="X30718" s="25"/>
    </row>
    <row r="30719" spans="23:24" x14ac:dyDescent="0.2">
      <c r="W30719" s="25"/>
      <c r="X30719" s="25"/>
    </row>
    <row r="30720" spans="23:24" x14ac:dyDescent="0.2">
      <c r="W30720" s="25"/>
      <c r="X30720" s="25"/>
    </row>
    <row r="30721" spans="23:24" x14ac:dyDescent="0.2">
      <c r="W30721" s="25"/>
      <c r="X30721" s="25"/>
    </row>
    <row r="30722" spans="23:24" x14ac:dyDescent="0.2">
      <c r="W30722" s="25"/>
      <c r="X30722" s="25"/>
    </row>
    <row r="30723" spans="23:24" x14ac:dyDescent="0.2">
      <c r="W30723" s="25"/>
      <c r="X30723" s="25"/>
    </row>
    <row r="30724" spans="23:24" x14ac:dyDescent="0.2">
      <c r="W30724" s="25"/>
      <c r="X30724" s="25"/>
    </row>
    <row r="30725" spans="23:24" x14ac:dyDescent="0.2">
      <c r="W30725" s="25"/>
      <c r="X30725" s="25"/>
    </row>
    <row r="30726" spans="23:24" x14ac:dyDescent="0.2">
      <c r="W30726" s="25"/>
      <c r="X30726" s="25"/>
    </row>
    <row r="30727" spans="23:24" x14ac:dyDescent="0.2">
      <c r="W30727" s="25"/>
      <c r="X30727" s="25"/>
    </row>
    <row r="30728" spans="23:24" x14ac:dyDescent="0.2">
      <c r="W30728" s="25"/>
      <c r="X30728" s="25"/>
    </row>
    <row r="30729" spans="23:24" x14ac:dyDescent="0.2">
      <c r="W30729" s="25"/>
      <c r="X30729" s="25"/>
    </row>
    <row r="30730" spans="23:24" x14ac:dyDescent="0.2">
      <c r="W30730" s="25"/>
      <c r="X30730" s="25"/>
    </row>
    <row r="30731" spans="23:24" x14ac:dyDescent="0.2">
      <c r="W30731" s="25"/>
      <c r="X30731" s="25"/>
    </row>
    <row r="30732" spans="23:24" x14ac:dyDescent="0.2">
      <c r="W30732" s="25"/>
      <c r="X30732" s="25"/>
    </row>
    <row r="30733" spans="23:24" x14ac:dyDescent="0.2">
      <c r="W30733" s="25"/>
      <c r="X30733" s="25"/>
    </row>
    <row r="30734" spans="23:24" x14ac:dyDescent="0.2">
      <c r="W30734" s="25"/>
      <c r="X30734" s="25"/>
    </row>
    <row r="30735" spans="23:24" x14ac:dyDescent="0.2">
      <c r="W30735" s="25"/>
      <c r="X30735" s="25"/>
    </row>
    <row r="30736" spans="23:24" x14ac:dyDescent="0.2">
      <c r="W30736" s="25"/>
      <c r="X30736" s="25"/>
    </row>
    <row r="30737" spans="23:24" x14ac:dyDescent="0.2">
      <c r="W30737" s="25"/>
      <c r="X30737" s="25"/>
    </row>
    <row r="30738" spans="23:24" x14ac:dyDescent="0.2">
      <c r="W30738" s="25"/>
      <c r="X30738" s="25"/>
    </row>
    <row r="30739" spans="23:24" x14ac:dyDescent="0.2">
      <c r="W30739" s="25"/>
      <c r="X30739" s="25"/>
    </row>
    <row r="30740" spans="23:24" x14ac:dyDescent="0.2">
      <c r="W30740" s="25"/>
      <c r="X30740" s="25"/>
    </row>
    <row r="30741" spans="23:24" x14ac:dyDescent="0.2">
      <c r="W30741" s="25"/>
      <c r="X30741" s="25"/>
    </row>
    <row r="30742" spans="23:24" x14ac:dyDescent="0.2">
      <c r="W30742" s="25"/>
      <c r="X30742" s="25"/>
    </row>
    <row r="30743" spans="23:24" x14ac:dyDescent="0.2">
      <c r="W30743" s="25"/>
      <c r="X30743" s="25"/>
    </row>
    <row r="30744" spans="23:24" x14ac:dyDescent="0.2">
      <c r="W30744" s="25"/>
      <c r="X30744" s="25"/>
    </row>
    <row r="30745" spans="23:24" x14ac:dyDescent="0.2">
      <c r="W30745" s="25"/>
      <c r="X30745" s="25"/>
    </row>
    <row r="30746" spans="23:24" x14ac:dyDescent="0.2">
      <c r="W30746" s="25"/>
      <c r="X30746" s="25"/>
    </row>
    <row r="30747" spans="23:24" x14ac:dyDescent="0.2">
      <c r="W30747" s="25"/>
      <c r="X30747" s="25"/>
    </row>
    <row r="30748" spans="23:24" x14ac:dyDescent="0.2">
      <c r="W30748" s="25"/>
      <c r="X30748" s="25"/>
    </row>
    <row r="30749" spans="23:24" x14ac:dyDescent="0.2">
      <c r="W30749" s="25"/>
      <c r="X30749" s="25"/>
    </row>
    <row r="30750" spans="23:24" x14ac:dyDescent="0.2">
      <c r="W30750" s="25"/>
      <c r="X30750" s="25"/>
    </row>
    <row r="30751" spans="23:24" x14ac:dyDescent="0.2">
      <c r="W30751" s="25"/>
      <c r="X30751" s="25"/>
    </row>
    <row r="30752" spans="23:24" x14ac:dyDescent="0.2">
      <c r="W30752" s="25"/>
      <c r="X30752" s="25"/>
    </row>
    <row r="30753" spans="23:24" x14ac:dyDescent="0.2">
      <c r="W30753" s="25"/>
      <c r="X30753" s="25"/>
    </row>
    <row r="30754" spans="23:24" x14ac:dyDescent="0.2">
      <c r="W30754" s="25"/>
      <c r="X30754" s="25"/>
    </row>
    <row r="30755" spans="23:24" x14ac:dyDescent="0.2">
      <c r="W30755" s="25"/>
      <c r="X30755" s="25"/>
    </row>
    <row r="30756" spans="23:24" x14ac:dyDescent="0.2">
      <c r="W30756" s="25"/>
      <c r="X30756" s="25"/>
    </row>
    <row r="30757" spans="23:24" x14ac:dyDescent="0.2">
      <c r="W30757" s="25"/>
      <c r="X30757" s="25"/>
    </row>
    <row r="30758" spans="23:24" x14ac:dyDescent="0.2">
      <c r="W30758" s="25"/>
      <c r="X30758" s="25"/>
    </row>
    <row r="30759" spans="23:24" x14ac:dyDescent="0.2">
      <c r="W30759" s="25"/>
      <c r="X30759" s="25"/>
    </row>
    <row r="30760" spans="23:24" x14ac:dyDescent="0.2">
      <c r="W30760" s="25"/>
      <c r="X30760" s="25"/>
    </row>
    <row r="30761" spans="23:24" x14ac:dyDescent="0.2">
      <c r="W30761" s="25"/>
      <c r="X30761" s="25"/>
    </row>
    <row r="30762" spans="23:24" x14ac:dyDescent="0.2">
      <c r="W30762" s="25"/>
      <c r="X30762" s="25"/>
    </row>
    <row r="30763" spans="23:24" x14ac:dyDescent="0.2">
      <c r="W30763" s="25"/>
      <c r="X30763" s="25"/>
    </row>
    <row r="30764" spans="23:24" x14ac:dyDescent="0.2">
      <c r="W30764" s="25"/>
      <c r="X30764" s="25"/>
    </row>
    <row r="30765" spans="23:24" x14ac:dyDescent="0.2">
      <c r="W30765" s="25"/>
      <c r="X30765" s="25"/>
    </row>
    <row r="30766" spans="23:24" x14ac:dyDescent="0.2">
      <c r="W30766" s="25"/>
      <c r="X30766" s="25"/>
    </row>
    <row r="30767" spans="23:24" x14ac:dyDescent="0.2">
      <c r="W30767" s="25"/>
      <c r="X30767" s="25"/>
    </row>
    <row r="30768" spans="23:24" x14ac:dyDescent="0.2">
      <c r="W30768" s="25"/>
      <c r="X30768" s="25"/>
    </row>
    <row r="30769" spans="23:24" x14ac:dyDescent="0.2">
      <c r="W30769" s="25"/>
      <c r="X30769" s="25"/>
    </row>
    <row r="30770" spans="23:24" x14ac:dyDescent="0.2">
      <c r="W30770" s="25"/>
      <c r="X30770" s="25"/>
    </row>
    <row r="30771" spans="23:24" x14ac:dyDescent="0.2">
      <c r="W30771" s="25"/>
      <c r="X30771" s="25"/>
    </row>
    <row r="30772" spans="23:24" x14ac:dyDescent="0.2">
      <c r="W30772" s="25"/>
      <c r="X30772" s="25"/>
    </row>
    <row r="30773" spans="23:24" x14ac:dyDescent="0.2">
      <c r="W30773" s="25"/>
      <c r="X30773" s="25"/>
    </row>
    <row r="30774" spans="23:24" x14ac:dyDescent="0.2">
      <c r="W30774" s="25"/>
      <c r="X30774" s="25"/>
    </row>
    <row r="30775" spans="23:24" x14ac:dyDescent="0.2">
      <c r="W30775" s="25"/>
      <c r="X30775" s="25"/>
    </row>
    <row r="30776" spans="23:24" x14ac:dyDescent="0.2">
      <c r="W30776" s="25"/>
      <c r="X30776" s="25"/>
    </row>
    <row r="30777" spans="23:24" x14ac:dyDescent="0.2">
      <c r="W30777" s="25"/>
      <c r="X30777" s="25"/>
    </row>
    <row r="30778" spans="23:24" x14ac:dyDescent="0.2">
      <c r="W30778" s="25"/>
      <c r="X30778" s="25"/>
    </row>
    <row r="30779" spans="23:24" x14ac:dyDescent="0.2">
      <c r="W30779" s="25"/>
      <c r="X30779" s="25"/>
    </row>
    <row r="30780" spans="23:24" x14ac:dyDescent="0.2">
      <c r="W30780" s="25"/>
      <c r="X30780" s="25"/>
    </row>
    <row r="30781" spans="23:24" x14ac:dyDescent="0.2">
      <c r="W30781" s="25"/>
      <c r="X30781" s="25"/>
    </row>
    <row r="30782" spans="23:24" x14ac:dyDescent="0.2">
      <c r="W30782" s="25"/>
      <c r="X30782" s="25"/>
    </row>
    <row r="30783" spans="23:24" x14ac:dyDescent="0.2">
      <c r="W30783" s="25"/>
      <c r="X30783" s="25"/>
    </row>
    <row r="30784" spans="23:24" x14ac:dyDescent="0.2">
      <c r="W30784" s="25"/>
      <c r="X30784" s="25"/>
    </row>
    <row r="30785" spans="23:24" x14ac:dyDescent="0.2">
      <c r="W30785" s="25"/>
      <c r="X30785" s="25"/>
    </row>
    <row r="30786" spans="23:24" x14ac:dyDescent="0.2">
      <c r="W30786" s="25"/>
      <c r="X30786" s="25"/>
    </row>
    <row r="30787" spans="23:24" x14ac:dyDescent="0.2">
      <c r="W30787" s="25"/>
      <c r="X30787" s="25"/>
    </row>
    <row r="30788" spans="23:24" x14ac:dyDescent="0.2">
      <c r="W30788" s="25"/>
      <c r="X30788" s="25"/>
    </row>
    <row r="30789" spans="23:24" x14ac:dyDescent="0.2">
      <c r="W30789" s="25"/>
      <c r="X30789" s="25"/>
    </row>
    <row r="30790" spans="23:24" x14ac:dyDescent="0.2">
      <c r="W30790" s="25"/>
      <c r="X30790" s="25"/>
    </row>
    <row r="30791" spans="23:24" x14ac:dyDescent="0.2">
      <c r="W30791" s="25"/>
      <c r="X30791" s="25"/>
    </row>
    <row r="30792" spans="23:24" x14ac:dyDescent="0.2">
      <c r="W30792" s="25"/>
      <c r="X30792" s="25"/>
    </row>
    <row r="30793" spans="23:24" x14ac:dyDescent="0.2">
      <c r="W30793" s="25"/>
      <c r="X30793" s="25"/>
    </row>
    <row r="30794" spans="23:24" x14ac:dyDescent="0.2">
      <c r="W30794" s="25"/>
      <c r="X30794" s="25"/>
    </row>
    <row r="30795" spans="23:24" x14ac:dyDescent="0.2">
      <c r="W30795" s="25"/>
      <c r="X30795" s="25"/>
    </row>
    <row r="30796" spans="23:24" x14ac:dyDescent="0.2">
      <c r="W30796" s="25"/>
      <c r="X30796" s="25"/>
    </row>
    <row r="30797" spans="23:24" x14ac:dyDescent="0.2">
      <c r="W30797" s="25"/>
      <c r="X30797" s="25"/>
    </row>
    <row r="30798" spans="23:24" x14ac:dyDescent="0.2">
      <c r="W30798" s="25"/>
      <c r="X30798" s="25"/>
    </row>
    <row r="30799" spans="23:24" x14ac:dyDescent="0.2">
      <c r="W30799" s="25"/>
      <c r="X30799" s="25"/>
    </row>
    <row r="30800" spans="23:24" x14ac:dyDescent="0.2">
      <c r="W30800" s="25"/>
      <c r="X30800" s="25"/>
    </row>
    <row r="30801" spans="23:24" x14ac:dyDescent="0.2">
      <c r="W30801" s="25"/>
      <c r="X30801" s="25"/>
    </row>
    <row r="30802" spans="23:24" x14ac:dyDescent="0.2">
      <c r="W30802" s="25"/>
      <c r="X30802" s="25"/>
    </row>
    <row r="30803" spans="23:24" x14ac:dyDescent="0.2">
      <c r="W30803" s="25"/>
      <c r="X30803" s="25"/>
    </row>
    <row r="30804" spans="23:24" x14ac:dyDescent="0.2">
      <c r="W30804" s="25"/>
      <c r="X30804" s="25"/>
    </row>
    <row r="30805" spans="23:24" x14ac:dyDescent="0.2">
      <c r="W30805" s="25"/>
      <c r="X30805" s="25"/>
    </row>
    <row r="30806" spans="23:24" x14ac:dyDescent="0.2">
      <c r="W30806" s="25"/>
      <c r="X30806" s="25"/>
    </row>
    <row r="30807" spans="23:24" x14ac:dyDescent="0.2">
      <c r="W30807" s="25"/>
      <c r="X30807" s="25"/>
    </row>
    <row r="30808" spans="23:24" x14ac:dyDescent="0.2">
      <c r="W30808" s="25"/>
      <c r="X30808" s="25"/>
    </row>
    <row r="30809" spans="23:24" x14ac:dyDescent="0.2">
      <c r="W30809" s="25"/>
      <c r="X30809" s="25"/>
    </row>
    <row r="30810" spans="23:24" x14ac:dyDescent="0.2">
      <c r="W30810" s="25"/>
      <c r="X30810" s="25"/>
    </row>
    <row r="30811" spans="23:24" x14ac:dyDescent="0.2">
      <c r="W30811" s="25"/>
      <c r="X30811" s="25"/>
    </row>
    <row r="30812" spans="23:24" x14ac:dyDescent="0.2">
      <c r="W30812" s="25"/>
      <c r="X30812" s="25"/>
    </row>
    <row r="30813" spans="23:24" x14ac:dyDescent="0.2">
      <c r="W30813" s="25"/>
      <c r="X30813" s="25"/>
    </row>
    <row r="30814" spans="23:24" x14ac:dyDescent="0.2">
      <c r="W30814" s="25"/>
      <c r="X30814" s="25"/>
    </row>
    <row r="30815" spans="23:24" x14ac:dyDescent="0.2">
      <c r="W30815" s="25"/>
      <c r="X30815" s="25"/>
    </row>
    <row r="30816" spans="23:24" x14ac:dyDescent="0.2">
      <c r="W30816" s="25"/>
      <c r="X30816" s="25"/>
    </row>
    <row r="30817" spans="23:24" x14ac:dyDescent="0.2">
      <c r="W30817" s="25"/>
      <c r="X30817" s="25"/>
    </row>
    <row r="30818" spans="23:24" x14ac:dyDescent="0.2">
      <c r="W30818" s="25"/>
      <c r="X30818" s="25"/>
    </row>
    <row r="30819" spans="23:24" x14ac:dyDescent="0.2">
      <c r="W30819" s="25"/>
      <c r="X30819" s="25"/>
    </row>
    <row r="30820" spans="23:24" x14ac:dyDescent="0.2">
      <c r="W30820" s="25"/>
      <c r="X30820" s="25"/>
    </row>
    <row r="30821" spans="23:24" x14ac:dyDescent="0.2">
      <c r="W30821" s="25"/>
      <c r="X30821" s="25"/>
    </row>
    <row r="30822" spans="23:24" x14ac:dyDescent="0.2">
      <c r="W30822" s="25"/>
      <c r="X30822" s="25"/>
    </row>
    <row r="30823" spans="23:24" x14ac:dyDescent="0.2">
      <c r="W30823" s="25"/>
      <c r="X30823" s="25"/>
    </row>
    <row r="30824" spans="23:24" x14ac:dyDescent="0.2">
      <c r="W30824" s="25"/>
      <c r="X30824" s="25"/>
    </row>
    <row r="30825" spans="23:24" x14ac:dyDescent="0.2">
      <c r="W30825" s="25"/>
      <c r="X30825" s="25"/>
    </row>
    <row r="30826" spans="23:24" x14ac:dyDescent="0.2">
      <c r="W30826" s="25"/>
      <c r="X30826" s="25"/>
    </row>
    <row r="30827" spans="23:24" x14ac:dyDescent="0.2">
      <c r="W30827" s="25"/>
      <c r="X30827" s="25"/>
    </row>
    <row r="30828" spans="23:24" x14ac:dyDescent="0.2">
      <c r="W30828" s="25"/>
      <c r="X30828" s="25"/>
    </row>
    <row r="30829" spans="23:24" x14ac:dyDescent="0.2">
      <c r="W30829" s="25"/>
      <c r="X30829" s="25"/>
    </row>
    <row r="30830" spans="23:24" x14ac:dyDescent="0.2">
      <c r="W30830" s="25"/>
      <c r="X30830" s="25"/>
    </row>
    <row r="30831" spans="23:24" x14ac:dyDescent="0.2">
      <c r="W30831" s="25"/>
      <c r="X30831" s="25"/>
    </row>
    <row r="30832" spans="23:24" x14ac:dyDescent="0.2">
      <c r="W30832" s="25"/>
      <c r="X30832" s="25"/>
    </row>
    <row r="30833" spans="23:24" x14ac:dyDescent="0.2">
      <c r="W30833" s="25"/>
      <c r="X30833" s="25"/>
    </row>
    <row r="30834" spans="23:24" x14ac:dyDescent="0.2">
      <c r="W30834" s="25"/>
      <c r="X30834" s="25"/>
    </row>
    <row r="30835" spans="23:24" x14ac:dyDescent="0.2">
      <c r="W30835" s="25"/>
      <c r="X30835" s="25"/>
    </row>
    <row r="30836" spans="23:24" x14ac:dyDescent="0.2">
      <c r="W30836" s="25"/>
      <c r="X30836" s="25"/>
    </row>
    <row r="30837" spans="23:24" x14ac:dyDescent="0.2">
      <c r="W30837" s="25"/>
      <c r="X30837" s="25"/>
    </row>
    <row r="30838" spans="23:24" x14ac:dyDescent="0.2">
      <c r="W30838" s="25"/>
      <c r="X30838" s="25"/>
    </row>
    <row r="30839" spans="23:24" x14ac:dyDescent="0.2">
      <c r="W30839" s="25"/>
      <c r="X30839" s="25"/>
    </row>
    <row r="30840" spans="23:24" x14ac:dyDescent="0.2">
      <c r="W30840" s="25"/>
      <c r="X30840" s="25"/>
    </row>
    <row r="30841" spans="23:24" x14ac:dyDescent="0.2">
      <c r="W30841" s="25"/>
      <c r="X30841" s="25"/>
    </row>
    <row r="30842" spans="23:24" x14ac:dyDescent="0.2">
      <c r="W30842" s="25"/>
      <c r="X30842" s="25"/>
    </row>
    <row r="30843" spans="23:24" x14ac:dyDescent="0.2">
      <c r="W30843" s="25"/>
      <c r="X30843" s="25"/>
    </row>
    <row r="30844" spans="23:24" x14ac:dyDescent="0.2">
      <c r="W30844" s="25"/>
      <c r="X30844" s="25"/>
    </row>
    <row r="30845" spans="23:24" x14ac:dyDescent="0.2">
      <c r="W30845" s="25"/>
      <c r="X30845" s="25"/>
    </row>
    <row r="30846" spans="23:24" x14ac:dyDescent="0.2">
      <c r="W30846" s="25"/>
      <c r="X30846" s="25"/>
    </row>
    <row r="30847" spans="23:24" x14ac:dyDescent="0.2">
      <c r="W30847" s="25"/>
      <c r="X30847" s="25"/>
    </row>
    <row r="30848" spans="23:24" x14ac:dyDescent="0.2">
      <c r="W30848" s="25"/>
      <c r="X30848" s="25"/>
    </row>
    <row r="30849" spans="23:24" x14ac:dyDescent="0.2">
      <c r="W30849" s="25"/>
      <c r="X30849" s="25"/>
    </row>
    <row r="30850" spans="23:24" x14ac:dyDescent="0.2">
      <c r="W30850" s="25"/>
      <c r="X30850" s="25"/>
    </row>
    <row r="30851" spans="23:24" x14ac:dyDescent="0.2">
      <c r="W30851" s="25"/>
      <c r="X30851" s="25"/>
    </row>
    <row r="30852" spans="23:24" x14ac:dyDescent="0.2">
      <c r="W30852" s="25"/>
      <c r="X30852" s="25"/>
    </row>
    <row r="30853" spans="23:24" x14ac:dyDescent="0.2">
      <c r="W30853" s="25"/>
      <c r="X30853" s="25"/>
    </row>
    <row r="30854" spans="23:24" x14ac:dyDescent="0.2">
      <c r="W30854" s="25"/>
      <c r="X30854" s="25"/>
    </row>
    <row r="30855" spans="23:24" x14ac:dyDescent="0.2">
      <c r="W30855" s="25"/>
      <c r="X30855" s="25"/>
    </row>
    <row r="30856" spans="23:24" x14ac:dyDescent="0.2">
      <c r="W30856" s="25"/>
      <c r="X30856" s="25"/>
    </row>
    <row r="30857" spans="23:24" x14ac:dyDescent="0.2">
      <c r="W30857" s="25"/>
      <c r="X30857" s="25"/>
    </row>
    <row r="30858" spans="23:24" x14ac:dyDescent="0.2">
      <c r="W30858" s="25"/>
      <c r="X30858" s="25"/>
    </row>
    <row r="30859" spans="23:24" x14ac:dyDescent="0.2">
      <c r="W30859" s="25"/>
      <c r="X30859" s="25"/>
    </row>
    <row r="30860" spans="23:24" x14ac:dyDescent="0.2">
      <c r="W30860" s="25"/>
      <c r="X30860" s="25"/>
    </row>
    <row r="30861" spans="23:24" x14ac:dyDescent="0.2">
      <c r="W30861" s="25"/>
      <c r="X30861" s="25"/>
    </row>
    <row r="30862" spans="23:24" x14ac:dyDescent="0.2">
      <c r="W30862" s="25"/>
      <c r="X30862" s="25"/>
    </row>
    <row r="30863" spans="23:24" x14ac:dyDescent="0.2">
      <c r="W30863" s="25"/>
      <c r="X30863" s="25"/>
    </row>
    <row r="30864" spans="23:24" x14ac:dyDescent="0.2">
      <c r="W30864" s="25"/>
      <c r="X30864" s="25"/>
    </row>
    <row r="30865" spans="23:24" x14ac:dyDescent="0.2">
      <c r="W30865" s="25"/>
      <c r="X30865" s="25"/>
    </row>
    <row r="30866" spans="23:24" x14ac:dyDescent="0.2">
      <c r="W30866" s="25"/>
      <c r="X30866" s="25"/>
    </row>
    <row r="30867" spans="23:24" x14ac:dyDescent="0.2">
      <c r="W30867" s="25"/>
      <c r="X30867" s="25"/>
    </row>
    <row r="30868" spans="23:24" x14ac:dyDescent="0.2">
      <c r="W30868" s="25"/>
      <c r="X30868" s="25"/>
    </row>
    <row r="30869" spans="23:24" x14ac:dyDescent="0.2">
      <c r="W30869" s="25"/>
      <c r="X30869" s="25"/>
    </row>
    <row r="30870" spans="23:24" x14ac:dyDescent="0.2">
      <c r="W30870" s="25"/>
      <c r="X30870" s="25"/>
    </row>
    <row r="30871" spans="23:24" x14ac:dyDescent="0.2">
      <c r="W30871" s="25"/>
      <c r="X30871" s="25"/>
    </row>
    <row r="30872" spans="23:24" x14ac:dyDescent="0.2">
      <c r="W30872" s="25"/>
      <c r="X30872" s="25"/>
    </row>
    <row r="30873" spans="23:24" x14ac:dyDescent="0.2">
      <c r="W30873" s="25"/>
      <c r="X30873" s="25"/>
    </row>
    <row r="30874" spans="23:24" x14ac:dyDescent="0.2">
      <c r="W30874" s="25"/>
      <c r="X30874" s="25"/>
    </row>
    <row r="30875" spans="23:24" x14ac:dyDescent="0.2">
      <c r="W30875" s="25"/>
      <c r="X30875" s="25"/>
    </row>
    <row r="30876" spans="23:24" x14ac:dyDescent="0.2">
      <c r="W30876" s="25"/>
      <c r="X30876" s="25"/>
    </row>
    <row r="30877" spans="23:24" x14ac:dyDescent="0.2">
      <c r="W30877" s="25"/>
      <c r="X30877" s="25"/>
    </row>
    <row r="30878" spans="23:24" x14ac:dyDescent="0.2">
      <c r="W30878" s="25"/>
      <c r="X30878" s="25"/>
    </row>
    <row r="30879" spans="23:24" x14ac:dyDescent="0.2">
      <c r="W30879" s="25"/>
      <c r="X30879" s="25"/>
    </row>
    <row r="30880" spans="23:24" x14ac:dyDescent="0.2">
      <c r="W30880" s="25"/>
      <c r="X30880" s="25"/>
    </row>
    <row r="30881" spans="23:24" x14ac:dyDescent="0.2">
      <c r="W30881" s="25"/>
      <c r="X30881" s="25"/>
    </row>
    <row r="30882" spans="23:24" x14ac:dyDescent="0.2">
      <c r="W30882" s="25"/>
      <c r="X30882" s="25"/>
    </row>
    <row r="30883" spans="23:24" x14ac:dyDescent="0.2">
      <c r="W30883" s="25"/>
      <c r="X30883" s="25"/>
    </row>
    <row r="30884" spans="23:24" x14ac:dyDescent="0.2">
      <c r="W30884" s="25"/>
      <c r="X30884" s="25"/>
    </row>
    <row r="30885" spans="23:24" x14ac:dyDescent="0.2">
      <c r="W30885" s="25"/>
      <c r="X30885" s="25"/>
    </row>
    <row r="30886" spans="23:24" x14ac:dyDescent="0.2">
      <c r="W30886" s="25"/>
      <c r="X30886" s="25"/>
    </row>
    <row r="30887" spans="23:24" x14ac:dyDescent="0.2">
      <c r="W30887" s="25"/>
      <c r="X30887" s="25"/>
    </row>
    <row r="30888" spans="23:24" x14ac:dyDescent="0.2">
      <c r="W30888" s="25"/>
      <c r="X30888" s="25"/>
    </row>
    <row r="30889" spans="23:24" x14ac:dyDescent="0.2">
      <c r="W30889" s="25"/>
      <c r="X30889" s="25"/>
    </row>
    <row r="30890" spans="23:24" x14ac:dyDescent="0.2">
      <c r="W30890" s="25"/>
      <c r="X30890" s="25"/>
    </row>
    <row r="30891" spans="23:24" x14ac:dyDescent="0.2">
      <c r="W30891" s="25"/>
      <c r="X30891" s="25"/>
    </row>
    <row r="30892" spans="23:24" x14ac:dyDescent="0.2">
      <c r="W30892" s="25"/>
      <c r="X30892" s="25"/>
    </row>
    <row r="30893" spans="23:24" x14ac:dyDescent="0.2">
      <c r="W30893" s="25"/>
      <c r="X30893" s="25"/>
    </row>
    <row r="30894" spans="23:24" x14ac:dyDescent="0.2">
      <c r="W30894" s="25"/>
      <c r="X30894" s="25"/>
    </row>
    <row r="30895" spans="23:24" x14ac:dyDescent="0.2">
      <c r="W30895" s="25"/>
      <c r="X30895" s="25"/>
    </row>
    <row r="30896" spans="23:24" x14ac:dyDescent="0.2">
      <c r="W30896" s="25"/>
      <c r="X30896" s="25"/>
    </row>
    <row r="30897" spans="23:24" x14ac:dyDescent="0.2">
      <c r="W30897" s="25"/>
      <c r="X30897" s="25"/>
    </row>
    <row r="30898" spans="23:24" x14ac:dyDescent="0.2">
      <c r="W30898" s="25"/>
      <c r="X30898" s="25"/>
    </row>
    <row r="30899" spans="23:24" x14ac:dyDescent="0.2">
      <c r="W30899" s="25"/>
      <c r="X30899" s="25"/>
    </row>
    <row r="30900" spans="23:24" x14ac:dyDescent="0.2">
      <c r="W30900" s="25"/>
      <c r="X30900" s="25"/>
    </row>
    <row r="30901" spans="23:24" x14ac:dyDescent="0.2">
      <c r="W30901" s="25"/>
      <c r="X30901" s="25"/>
    </row>
    <row r="30902" spans="23:24" x14ac:dyDescent="0.2">
      <c r="W30902" s="25"/>
      <c r="X30902" s="25"/>
    </row>
    <row r="30903" spans="23:24" x14ac:dyDescent="0.2">
      <c r="W30903" s="25"/>
      <c r="X30903" s="25"/>
    </row>
    <row r="30904" spans="23:24" x14ac:dyDescent="0.2">
      <c r="W30904" s="25"/>
      <c r="X30904" s="25"/>
    </row>
    <row r="30905" spans="23:24" x14ac:dyDescent="0.2">
      <c r="W30905" s="25"/>
      <c r="X30905" s="25"/>
    </row>
    <row r="30906" spans="23:24" x14ac:dyDescent="0.2">
      <c r="W30906" s="25"/>
      <c r="X30906" s="25"/>
    </row>
    <row r="30907" spans="23:24" x14ac:dyDescent="0.2">
      <c r="W30907" s="25"/>
      <c r="X30907" s="25"/>
    </row>
    <row r="30908" spans="23:24" x14ac:dyDescent="0.2">
      <c r="W30908" s="25"/>
      <c r="X30908" s="25"/>
    </row>
    <row r="30909" spans="23:24" x14ac:dyDescent="0.2">
      <c r="W30909" s="25"/>
      <c r="X30909" s="25"/>
    </row>
    <row r="30910" spans="23:24" x14ac:dyDescent="0.2">
      <c r="W30910" s="25"/>
      <c r="X30910" s="25"/>
    </row>
    <row r="30911" spans="23:24" x14ac:dyDescent="0.2">
      <c r="W30911" s="25"/>
      <c r="X30911" s="25"/>
    </row>
    <row r="30912" spans="23:24" x14ac:dyDescent="0.2">
      <c r="W30912" s="25"/>
      <c r="X30912" s="25"/>
    </row>
    <row r="30913" spans="23:24" x14ac:dyDescent="0.2">
      <c r="W30913" s="25"/>
      <c r="X30913" s="25"/>
    </row>
    <row r="30914" spans="23:24" x14ac:dyDescent="0.2">
      <c r="W30914" s="25"/>
      <c r="X30914" s="25"/>
    </row>
    <row r="30915" spans="23:24" x14ac:dyDescent="0.2">
      <c r="W30915" s="25"/>
      <c r="X30915" s="25"/>
    </row>
    <row r="30916" spans="23:24" x14ac:dyDescent="0.2">
      <c r="W30916" s="25"/>
      <c r="X30916" s="25"/>
    </row>
    <row r="30917" spans="23:24" x14ac:dyDescent="0.2">
      <c r="W30917" s="25"/>
      <c r="X30917" s="25"/>
    </row>
    <row r="30918" spans="23:24" x14ac:dyDescent="0.2">
      <c r="W30918" s="25"/>
      <c r="X30918" s="25"/>
    </row>
    <row r="30919" spans="23:24" x14ac:dyDescent="0.2">
      <c r="W30919" s="25"/>
      <c r="X30919" s="25"/>
    </row>
    <row r="30920" spans="23:24" x14ac:dyDescent="0.2">
      <c r="W30920" s="25"/>
      <c r="X30920" s="25"/>
    </row>
    <row r="30921" spans="23:24" x14ac:dyDescent="0.2">
      <c r="W30921" s="25"/>
      <c r="X30921" s="25"/>
    </row>
    <row r="30922" spans="23:24" x14ac:dyDescent="0.2">
      <c r="W30922" s="25"/>
      <c r="X30922" s="25"/>
    </row>
    <row r="30923" spans="23:24" x14ac:dyDescent="0.2">
      <c r="W30923" s="25"/>
      <c r="X30923" s="25"/>
    </row>
    <row r="30924" spans="23:24" x14ac:dyDescent="0.2">
      <c r="W30924" s="25"/>
      <c r="X30924" s="25"/>
    </row>
    <row r="30925" spans="23:24" x14ac:dyDescent="0.2">
      <c r="W30925" s="25"/>
      <c r="X30925" s="25"/>
    </row>
    <row r="30926" spans="23:24" x14ac:dyDescent="0.2">
      <c r="W30926" s="25"/>
      <c r="X30926" s="25"/>
    </row>
    <row r="30927" spans="23:24" x14ac:dyDescent="0.2">
      <c r="W30927" s="25"/>
      <c r="X30927" s="25"/>
    </row>
    <row r="30928" spans="23:24" x14ac:dyDescent="0.2">
      <c r="W30928" s="25"/>
      <c r="X30928" s="25"/>
    </row>
    <row r="30929" spans="23:24" x14ac:dyDescent="0.2">
      <c r="W30929" s="25"/>
      <c r="X30929" s="25"/>
    </row>
    <row r="30930" spans="23:24" x14ac:dyDescent="0.2">
      <c r="W30930" s="25"/>
      <c r="X30930" s="25"/>
    </row>
    <row r="30931" spans="23:24" x14ac:dyDescent="0.2">
      <c r="W30931" s="25"/>
      <c r="X30931" s="25"/>
    </row>
    <row r="30932" spans="23:24" x14ac:dyDescent="0.2">
      <c r="W30932" s="25"/>
      <c r="X30932" s="25"/>
    </row>
    <row r="30933" spans="23:24" x14ac:dyDescent="0.2">
      <c r="W30933" s="25"/>
      <c r="X30933" s="25"/>
    </row>
    <row r="30934" spans="23:24" x14ac:dyDescent="0.2">
      <c r="W30934" s="25"/>
      <c r="X30934" s="25"/>
    </row>
    <row r="30935" spans="23:24" x14ac:dyDescent="0.2">
      <c r="W30935" s="25"/>
      <c r="X30935" s="25"/>
    </row>
    <row r="30936" spans="23:24" x14ac:dyDescent="0.2">
      <c r="W30936" s="25"/>
      <c r="X30936" s="25"/>
    </row>
    <row r="30937" spans="23:24" x14ac:dyDescent="0.2">
      <c r="W30937" s="25"/>
      <c r="X30937" s="25"/>
    </row>
    <row r="30938" spans="23:24" x14ac:dyDescent="0.2">
      <c r="W30938" s="25"/>
      <c r="X30938" s="25"/>
    </row>
    <row r="30939" spans="23:24" x14ac:dyDescent="0.2">
      <c r="W30939" s="25"/>
      <c r="X30939" s="25"/>
    </row>
    <row r="30940" spans="23:24" x14ac:dyDescent="0.2">
      <c r="W30940" s="25"/>
      <c r="X30940" s="25"/>
    </row>
    <row r="30941" spans="23:24" x14ac:dyDescent="0.2">
      <c r="W30941" s="25"/>
      <c r="X30941" s="25"/>
    </row>
    <row r="30942" spans="23:24" x14ac:dyDescent="0.2">
      <c r="W30942" s="25"/>
      <c r="X30942" s="25"/>
    </row>
    <row r="30943" spans="23:24" x14ac:dyDescent="0.2">
      <c r="W30943" s="25"/>
      <c r="X30943" s="25"/>
    </row>
    <row r="30944" spans="23:24" x14ac:dyDescent="0.2">
      <c r="W30944" s="25"/>
      <c r="X30944" s="25"/>
    </row>
    <row r="30945" spans="23:24" x14ac:dyDescent="0.2">
      <c r="W30945" s="25"/>
      <c r="X30945" s="25"/>
    </row>
    <row r="30946" spans="23:24" x14ac:dyDescent="0.2">
      <c r="W30946" s="25"/>
      <c r="X30946" s="25"/>
    </row>
    <row r="30947" spans="23:24" x14ac:dyDescent="0.2">
      <c r="W30947" s="25"/>
      <c r="X30947" s="25"/>
    </row>
    <row r="30948" spans="23:24" x14ac:dyDescent="0.2">
      <c r="W30948" s="25"/>
      <c r="X30948" s="25"/>
    </row>
    <row r="30949" spans="23:24" x14ac:dyDescent="0.2">
      <c r="W30949" s="25"/>
      <c r="X30949" s="25"/>
    </row>
    <row r="30950" spans="23:24" x14ac:dyDescent="0.2">
      <c r="W30950" s="25"/>
      <c r="X30950" s="25"/>
    </row>
    <row r="30951" spans="23:24" x14ac:dyDescent="0.2">
      <c r="W30951" s="25"/>
      <c r="X30951" s="25"/>
    </row>
    <row r="30952" spans="23:24" x14ac:dyDescent="0.2">
      <c r="W30952" s="25"/>
      <c r="X30952" s="25"/>
    </row>
    <row r="30953" spans="23:24" x14ac:dyDescent="0.2">
      <c r="W30953" s="25"/>
      <c r="X30953" s="25"/>
    </row>
    <row r="30954" spans="23:24" x14ac:dyDescent="0.2">
      <c r="W30954" s="25"/>
      <c r="X30954" s="25"/>
    </row>
    <row r="30955" spans="23:24" x14ac:dyDescent="0.2">
      <c r="W30955" s="25"/>
      <c r="X30955" s="25"/>
    </row>
    <row r="30956" spans="23:24" x14ac:dyDescent="0.2">
      <c r="W30956" s="25"/>
      <c r="X30956" s="25"/>
    </row>
    <row r="30957" spans="23:24" x14ac:dyDescent="0.2">
      <c r="W30957" s="25"/>
      <c r="X30957" s="25"/>
    </row>
    <row r="30958" spans="23:24" x14ac:dyDescent="0.2">
      <c r="W30958" s="25"/>
      <c r="X30958" s="25"/>
    </row>
    <row r="30959" spans="23:24" x14ac:dyDescent="0.2">
      <c r="W30959" s="25"/>
      <c r="X30959" s="25"/>
    </row>
    <row r="30960" spans="23:24" x14ac:dyDescent="0.2">
      <c r="W30960" s="25"/>
      <c r="X30960" s="25"/>
    </row>
    <row r="30961" spans="23:24" x14ac:dyDescent="0.2">
      <c r="W30961" s="25"/>
      <c r="X30961" s="25"/>
    </row>
    <row r="30962" spans="23:24" x14ac:dyDescent="0.2">
      <c r="W30962" s="25"/>
      <c r="X30962" s="25"/>
    </row>
    <row r="30963" spans="23:24" x14ac:dyDescent="0.2">
      <c r="W30963" s="25"/>
      <c r="X30963" s="25"/>
    </row>
    <row r="30964" spans="23:24" x14ac:dyDescent="0.2">
      <c r="W30964" s="25"/>
      <c r="X30964" s="25"/>
    </row>
    <row r="30965" spans="23:24" x14ac:dyDescent="0.2">
      <c r="W30965" s="25"/>
      <c r="X30965" s="25"/>
    </row>
    <row r="30966" spans="23:24" x14ac:dyDescent="0.2">
      <c r="W30966" s="25"/>
      <c r="X30966" s="25"/>
    </row>
    <row r="30967" spans="23:24" x14ac:dyDescent="0.2">
      <c r="W30967" s="25"/>
      <c r="X30967" s="25"/>
    </row>
    <row r="30968" spans="23:24" x14ac:dyDescent="0.2">
      <c r="W30968" s="25"/>
      <c r="X30968" s="25"/>
    </row>
    <row r="30969" spans="23:24" x14ac:dyDescent="0.2">
      <c r="W30969" s="25"/>
      <c r="X30969" s="25"/>
    </row>
    <row r="30970" spans="23:24" x14ac:dyDescent="0.2">
      <c r="W30970" s="25"/>
      <c r="X30970" s="25"/>
    </row>
    <row r="30971" spans="23:24" x14ac:dyDescent="0.2">
      <c r="W30971" s="25"/>
      <c r="X30971" s="25"/>
    </row>
    <row r="30972" spans="23:24" x14ac:dyDescent="0.2">
      <c r="W30972" s="25"/>
      <c r="X30972" s="25"/>
    </row>
    <row r="30973" spans="23:24" x14ac:dyDescent="0.2">
      <c r="W30973" s="25"/>
      <c r="X30973" s="25"/>
    </row>
    <row r="30974" spans="23:24" x14ac:dyDescent="0.2">
      <c r="W30974" s="25"/>
      <c r="X30974" s="25"/>
    </row>
    <row r="30975" spans="23:24" x14ac:dyDescent="0.2">
      <c r="W30975" s="25"/>
      <c r="X30975" s="25"/>
    </row>
    <row r="30976" spans="23:24" x14ac:dyDescent="0.2">
      <c r="W30976" s="25"/>
      <c r="X30976" s="25"/>
    </row>
    <row r="30977" spans="23:24" x14ac:dyDescent="0.2">
      <c r="W30977" s="25"/>
      <c r="X30977" s="25"/>
    </row>
    <row r="30978" spans="23:24" x14ac:dyDescent="0.2">
      <c r="W30978" s="25"/>
      <c r="X30978" s="25"/>
    </row>
    <row r="30979" spans="23:24" x14ac:dyDescent="0.2">
      <c r="W30979" s="25"/>
      <c r="X30979" s="25"/>
    </row>
    <row r="30980" spans="23:24" x14ac:dyDescent="0.2">
      <c r="W30980" s="25"/>
      <c r="X30980" s="25"/>
    </row>
    <row r="30981" spans="23:24" x14ac:dyDescent="0.2">
      <c r="W30981" s="25"/>
      <c r="X30981" s="25"/>
    </row>
    <row r="30982" spans="23:24" x14ac:dyDescent="0.2">
      <c r="W30982" s="25"/>
      <c r="X30982" s="25"/>
    </row>
    <row r="30983" spans="23:24" x14ac:dyDescent="0.2">
      <c r="W30983" s="25"/>
      <c r="X30983" s="25"/>
    </row>
    <row r="30984" spans="23:24" x14ac:dyDescent="0.2">
      <c r="W30984" s="25"/>
      <c r="X30984" s="25"/>
    </row>
    <row r="30985" spans="23:24" x14ac:dyDescent="0.2">
      <c r="W30985" s="25"/>
      <c r="X30985" s="25"/>
    </row>
    <row r="30986" spans="23:24" x14ac:dyDescent="0.2">
      <c r="W30986" s="25"/>
      <c r="X30986" s="25"/>
    </row>
    <row r="30987" spans="23:24" x14ac:dyDescent="0.2">
      <c r="W30987" s="25"/>
      <c r="X30987" s="25"/>
    </row>
    <row r="30988" spans="23:24" x14ac:dyDescent="0.2">
      <c r="W30988" s="25"/>
      <c r="X30988" s="25"/>
    </row>
    <row r="30989" spans="23:24" x14ac:dyDescent="0.2">
      <c r="W30989" s="25"/>
      <c r="X30989" s="25"/>
    </row>
    <row r="30990" spans="23:24" x14ac:dyDescent="0.2">
      <c r="W30990" s="25"/>
      <c r="X30990" s="25"/>
    </row>
    <row r="30991" spans="23:24" x14ac:dyDescent="0.2">
      <c r="W30991" s="25"/>
      <c r="X30991" s="25"/>
    </row>
    <row r="30992" spans="23:24" x14ac:dyDescent="0.2">
      <c r="W30992" s="25"/>
      <c r="X30992" s="25"/>
    </row>
    <row r="30993" spans="23:24" x14ac:dyDescent="0.2">
      <c r="W30993" s="25"/>
      <c r="X30993" s="25"/>
    </row>
    <row r="30994" spans="23:24" x14ac:dyDescent="0.2">
      <c r="W30994" s="25"/>
      <c r="X30994" s="25"/>
    </row>
    <row r="30995" spans="23:24" x14ac:dyDescent="0.2">
      <c r="W30995" s="25"/>
      <c r="X30995" s="25"/>
    </row>
    <row r="30996" spans="23:24" x14ac:dyDescent="0.2">
      <c r="W30996" s="25"/>
      <c r="X30996" s="25"/>
    </row>
    <row r="30997" spans="23:24" x14ac:dyDescent="0.2">
      <c r="W30997" s="25"/>
      <c r="X30997" s="25"/>
    </row>
    <row r="30998" spans="23:24" x14ac:dyDescent="0.2">
      <c r="W30998" s="25"/>
      <c r="X30998" s="25"/>
    </row>
    <row r="30999" spans="23:24" x14ac:dyDescent="0.2">
      <c r="W30999" s="25"/>
      <c r="X30999" s="25"/>
    </row>
    <row r="31000" spans="23:24" x14ac:dyDescent="0.2">
      <c r="W31000" s="25"/>
      <c r="X31000" s="25"/>
    </row>
    <row r="31001" spans="23:24" x14ac:dyDescent="0.2">
      <c r="W31001" s="25"/>
      <c r="X31001" s="25"/>
    </row>
    <row r="31002" spans="23:24" x14ac:dyDescent="0.2">
      <c r="W31002" s="25"/>
      <c r="X31002" s="25"/>
    </row>
    <row r="31003" spans="23:24" x14ac:dyDescent="0.2">
      <c r="W31003" s="25"/>
      <c r="X31003" s="25"/>
    </row>
    <row r="31004" spans="23:24" x14ac:dyDescent="0.2">
      <c r="W31004" s="25"/>
      <c r="X31004" s="25"/>
    </row>
    <row r="31005" spans="23:24" x14ac:dyDescent="0.2">
      <c r="W31005" s="25"/>
      <c r="X31005" s="25"/>
    </row>
    <row r="31006" spans="23:24" x14ac:dyDescent="0.2">
      <c r="W31006" s="25"/>
      <c r="X31006" s="25"/>
    </row>
    <row r="31007" spans="23:24" x14ac:dyDescent="0.2">
      <c r="W31007" s="25"/>
      <c r="X31007" s="25"/>
    </row>
    <row r="31008" spans="23:24" x14ac:dyDescent="0.2">
      <c r="W31008" s="25"/>
      <c r="X31008" s="25"/>
    </row>
    <row r="31009" spans="23:24" x14ac:dyDescent="0.2">
      <c r="W31009" s="25"/>
      <c r="X31009" s="25"/>
    </row>
    <row r="31010" spans="23:24" x14ac:dyDescent="0.2">
      <c r="W31010" s="25"/>
      <c r="X31010" s="25"/>
    </row>
    <row r="31011" spans="23:24" x14ac:dyDescent="0.2">
      <c r="W31011" s="25"/>
      <c r="X31011" s="25"/>
    </row>
    <row r="31012" spans="23:24" x14ac:dyDescent="0.2">
      <c r="W31012" s="25"/>
      <c r="X31012" s="25"/>
    </row>
    <row r="31013" spans="23:24" x14ac:dyDescent="0.2">
      <c r="W31013" s="25"/>
      <c r="X31013" s="25"/>
    </row>
    <row r="31014" spans="23:24" x14ac:dyDescent="0.2">
      <c r="W31014" s="25"/>
      <c r="X31014" s="25"/>
    </row>
    <row r="31015" spans="23:24" x14ac:dyDescent="0.2">
      <c r="W31015" s="25"/>
      <c r="X31015" s="25"/>
    </row>
    <row r="31016" spans="23:24" x14ac:dyDescent="0.2">
      <c r="W31016" s="25"/>
      <c r="X31016" s="25"/>
    </row>
    <row r="31017" spans="23:24" x14ac:dyDescent="0.2">
      <c r="W31017" s="25"/>
      <c r="X31017" s="25"/>
    </row>
    <row r="31018" spans="23:24" x14ac:dyDescent="0.2">
      <c r="W31018" s="25"/>
      <c r="X31018" s="25"/>
    </row>
    <row r="31019" spans="23:24" x14ac:dyDescent="0.2">
      <c r="W31019" s="25"/>
      <c r="X31019" s="25"/>
    </row>
    <row r="31020" spans="23:24" x14ac:dyDescent="0.2">
      <c r="W31020" s="25"/>
      <c r="X31020" s="25"/>
    </row>
    <row r="31021" spans="23:24" x14ac:dyDescent="0.2">
      <c r="W31021" s="25"/>
      <c r="X31021" s="25"/>
    </row>
    <row r="31022" spans="23:24" x14ac:dyDescent="0.2">
      <c r="W31022" s="25"/>
      <c r="X31022" s="25"/>
    </row>
    <row r="31023" spans="23:24" x14ac:dyDescent="0.2">
      <c r="W31023" s="25"/>
      <c r="X31023" s="25"/>
    </row>
    <row r="31024" spans="23:24" x14ac:dyDescent="0.2">
      <c r="W31024" s="25"/>
      <c r="X31024" s="25"/>
    </row>
    <row r="31025" spans="23:24" x14ac:dyDescent="0.2">
      <c r="W31025" s="25"/>
      <c r="X31025" s="25"/>
    </row>
    <row r="31026" spans="23:24" x14ac:dyDescent="0.2">
      <c r="W31026" s="25"/>
      <c r="X31026" s="25"/>
    </row>
    <row r="31027" spans="23:24" x14ac:dyDescent="0.2">
      <c r="W31027" s="25"/>
      <c r="X31027" s="25"/>
    </row>
    <row r="31028" spans="23:24" x14ac:dyDescent="0.2">
      <c r="W31028" s="25"/>
      <c r="X31028" s="25"/>
    </row>
    <row r="31029" spans="23:24" x14ac:dyDescent="0.2">
      <c r="W31029" s="25"/>
      <c r="X31029" s="25"/>
    </row>
    <row r="31030" spans="23:24" x14ac:dyDescent="0.2">
      <c r="W31030" s="25"/>
      <c r="X31030" s="25"/>
    </row>
    <row r="31031" spans="23:24" x14ac:dyDescent="0.2">
      <c r="W31031" s="25"/>
      <c r="X31031" s="25"/>
    </row>
    <row r="31032" spans="23:24" x14ac:dyDescent="0.2">
      <c r="W31032" s="25"/>
      <c r="X31032" s="25"/>
    </row>
    <row r="31033" spans="23:24" x14ac:dyDescent="0.2">
      <c r="W31033" s="25"/>
      <c r="X31033" s="25"/>
    </row>
    <row r="31034" spans="23:24" x14ac:dyDescent="0.2">
      <c r="W31034" s="25"/>
      <c r="X31034" s="25"/>
    </row>
    <row r="31035" spans="23:24" x14ac:dyDescent="0.2">
      <c r="W31035" s="25"/>
      <c r="X31035" s="25"/>
    </row>
    <row r="31036" spans="23:24" x14ac:dyDescent="0.2">
      <c r="W31036" s="25"/>
      <c r="X31036" s="25"/>
    </row>
    <row r="31037" spans="23:24" x14ac:dyDescent="0.2">
      <c r="W31037" s="25"/>
      <c r="X31037" s="25"/>
    </row>
    <row r="31038" spans="23:24" x14ac:dyDescent="0.2">
      <c r="W31038" s="25"/>
      <c r="X31038" s="25"/>
    </row>
    <row r="31039" spans="23:24" x14ac:dyDescent="0.2">
      <c r="W31039" s="25"/>
      <c r="X31039" s="25"/>
    </row>
    <row r="31040" spans="23:24" x14ac:dyDescent="0.2">
      <c r="W31040" s="25"/>
      <c r="X31040" s="25"/>
    </row>
    <row r="31041" spans="23:24" x14ac:dyDescent="0.2">
      <c r="W31041" s="25"/>
      <c r="X31041" s="25"/>
    </row>
    <row r="31042" spans="23:24" x14ac:dyDescent="0.2">
      <c r="W31042" s="25"/>
      <c r="X31042" s="25"/>
    </row>
    <row r="31043" spans="23:24" x14ac:dyDescent="0.2">
      <c r="W31043" s="25"/>
      <c r="X31043" s="25"/>
    </row>
    <row r="31044" spans="23:24" x14ac:dyDescent="0.2">
      <c r="W31044" s="25"/>
      <c r="X31044" s="25"/>
    </row>
    <row r="31045" spans="23:24" x14ac:dyDescent="0.2">
      <c r="W31045" s="25"/>
      <c r="X31045" s="25"/>
    </row>
    <row r="31046" spans="23:24" x14ac:dyDescent="0.2">
      <c r="W31046" s="25"/>
      <c r="X31046" s="25"/>
    </row>
    <row r="31047" spans="23:24" x14ac:dyDescent="0.2">
      <c r="W31047" s="25"/>
      <c r="X31047" s="25"/>
    </row>
    <row r="31048" spans="23:24" x14ac:dyDescent="0.2">
      <c r="W31048" s="25"/>
      <c r="X31048" s="25"/>
    </row>
    <row r="31049" spans="23:24" x14ac:dyDescent="0.2">
      <c r="W31049" s="25"/>
      <c r="X31049" s="25"/>
    </row>
    <row r="31050" spans="23:24" x14ac:dyDescent="0.2">
      <c r="W31050" s="25"/>
      <c r="X31050" s="25"/>
    </row>
    <row r="31051" spans="23:24" x14ac:dyDescent="0.2">
      <c r="W31051" s="25"/>
      <c r="X31051" s="25"/>
    </row>
    <row r="31052" spans="23:24" x14ac:dyDescent="0.2">
      <c r="W31052" s="25"/>
      <c r="X31052" s="25"/>
    </row>
    <row r="31053" spans="23:24" x14ac:dyDescent="0.2">
      <c r="W31053" s="25"/>
      <c r="X31053" s="25"/>
    </row>
    <row r="31054" spans="23:24" x14ac:dyDescent="0.2">
      <c r="W31054" s="25"/>
      <c r="X31054" s="25"/>
    </row>
    <row r="31055" spans="23:24" x14ac:dyDescent="0.2">
      <c r="W31055" s="25"/>
      <c r="X31055" s="25"/>
    </row>
    <row r="31056" spans="23:24" x14ac:dyDescent="0.2">
      <c r="W31056" s="25"/>
      <c r="X31056" s="25"/>
    </row>
    <row r="31057" spans="23:24" x14ac:dyDescent="0.2">
      <c r="W31057" s="25"/>
      <c r="X31057" s="25"/>
    </row>
    <row r="31058" spans="23:24" x14ac:dyDescent="0.2">
      <c r="W31058" s="25"/>
      <c r="X31058" s="25"/>
    </row>
    <row r="31059" spans="23:24" x14ac:dyDescent="0.2">
      <c r="W31059" s="25"/>
      <c r="X31059" s="25"/>
    </row>
    <row r="31060" spans="23:24" x14ac:dyDescent="0.2">
      <c r="W31060" s="25"/>
      <c r="X31060" s="25"/>
    </row>
    <row r="31061" spans="23:24" x14ac:dyDescent="0.2">
      <c r="W31061" s="25"/>
      <c r="X31061" s="25"/>
    </row>
    <row r="31062" spans="23:24" x14ac:dyDescent="0.2">
      <c r="W31062" s="25"/>
      <c r="X31062" s="25"/>
    </row>
    <row r="31063" spans="23:24" x14ac:dyDescent="0.2">
      <c r="W31063" s="25"/>
      <c r="X31063" s="25"/>
    </row>
    <row r="31064" spans="23:24" x14ac:dyDescent="0.2">
      <c r="W31064" s="25"/>
      <c r="X31064" s="25"/>
    </row>
    <row r="31065" spans="23:24" x14ac:dyDescent="0.2">
      <c r="W31065" s="25"/>
      <c r="X31065" s="25"/>
    </row>
    <row r="31066" spans="23:24" x14ac:dyDescent="0.2">
      <c r="W31066" s="25"/>
      <c r="X31066" s="25"/>
    </row>
    <row r="31067" spans="23:24" x14ac:dyDescent="0.2">
      <c r="W31067" s="25"/>
      <c r="X31067" s="25"/>
    </row>
    <row r="31068" spans="23:24" x14ac:dyDescent="0.2">
      <c r="W31068" s="25"/>
      <c r="X31068" s="25"/>
    </row>
    <row r="31069" spans="23:24" x14ac:dyDescent="0.2">
      <c r="W31069" s="25"/>
      <c r="X31069" s="25"/>
    </row>
    <row r="31070" spans="23:24" x14ac:dyDescent="0.2">
      <c r="W31070" s="25"/>
      <c r="X31070" s="25"/>
    </row>
    <row r="31071" spans="23:24" x14ac:dyDescent="0.2">
      <c r="W31071" s="25"/>
      <c r="X31071" s="25"/>
    </row>
    <row r="31072" spans="23:24" x14ac:dyDescent="0.2">
      <c r="W31072" s="25"/>
      <c r="X31072" s="25"/>
    </row>
    <row r="31073" spans="23:24" x14ac:dyDescent="0.2">
      <c r="W31073" s="25"/>
      <c r="X31073" s="25"/>
    </row>
    <row r="31074" spans="23:24" x14ac:dyDescent="0.2">
      <c r="W31074" s="25"/>
      <c r="X31074" s="25"/>
    </row>
    <row r="31075" spans="23:24" x14ac:dyDescent="0.2">
      <c r="W31075" s="25"/>
      <c r="X31075" s="25"/>
    </row>
    <row r="31076" spans="23:24" x14ac:dyDescent="0.2">
      <c r="W31076" s="25"/>
      <c r="X31076" s="25"/>
    </row>
    <row r="31077" spans="23:24" x14ac:dyDescent="0.2">
      <c r="W31077" s="25"/>
      <c r="X31077" s="25"/>
    </row>
    <row r="31078" spans="23:24" x14ac:dyDescent="0.2">
      <c r="W31078" s="25"/>
      <c r="X31078" s="25"/>
    </row>
    <row r="31079" spans="23:24" x14ac:dyDescent="0.2">
      <c r="W31079" s="25"/>
      <c r="X31079" s="25"/>
    </row>
    <row r="31080" spans="23:24" x14ac:dyDescent="0.2">
      <c r="W31080" s="25"/>
      <c r="X31080" s="25"/>
    </row>
    <row r="31081" spans="23:24" x14ac:dyDescent="0.2">
      <c r="W31081" s="25"/>
      <c r="X31081" s="25"/>
    </row>
    <row r="31082" spans="23:24" x14ac:dyDescent="0.2">
      <c r="W31082" s="25"/>
      <c r="X31082" s="25"/>
    </row>
    <row r="31083" spans="23:24" x14ac:dyDescent="0.2">
      <c r="W31083" s="25"/>
      <c r="X31083" s="25"/>
    </row>
    <row r="31084" spans="23:24" x14ac:dyDescent="0.2">
      <c r="W31084" s="25"/>
      <c r="X31084" s="25"/>
    </row>
    <row r="31085" spans="23:24" x14ac:dyDescent="0.2">
      <c r="W31085" s="25"/>
      <c r="X31085" s="25"/>
    </row>
    <row r="31086" spans="23:24" x14ac:dyDescent="0.2">
      <c r="W31086" s="25"/>
      <c r="X31086" s="25"/>
    </row>
    <row r="31087" spans="23:24" x14ac:dyDescent="0.2">
      <c r="W31087" s="25"/>
      <c r="X31087" s="25"/>
    </row>
    <row r="31088" spans="23:24" x14ac:dyDescent="0.2">
      <c r="W31088" s="25"/>
      <c r="X31088" s="25"/>
    </row>
    <row r="31089" spans="23:24" x14ac:dyDescent="0.2">
      <c r="W31089" s="25"/>
      <c r="X31089" s="25"/>
    </row>
    <row r="31090" spans="23:24" x14ac:dyDescent="0.2">
      <c r="W31090" s="25"/>
      <c r="X31090" s="25"/>
    </row>
    <row r="31091" spans="23:24" x14ac:dyDescent="0.2">
      <c r="W31091" s="25"/>
      <c r="X31091" s="25"/>
    </row>
    <row r="31092" spans="23:24" x14ac:dyDescent="0.2">
      <c r="W31092" s="25"/>
      <c r="X31092" s="25"/>
    </row>
    <row r="31093" spans="23:24" x14ac:dyDescent="0.2">
      <c r="W31093" s="25"/>
      <c r="X31093" s="25"/>
    </row>
    <row r="31094" spans="23:24" x14ac:dyDescent="0.2">
      <c r="W31094" s="25"/>
      <c r="X31094" s="25"/>
    </row>
    <row r="31095" spans="23:24" x14ac:dyDescent="0.2">
      <c r="W31095" s="25"/>
      <c r="X31095" s="25"/>
    </row>
    <row r="31096" spans="23:24" x14ac:dyDescent="0.2">
      <c r="W31096" s="25"/>
      <c r="X31096" s="25"/>
    </row>
    <row r="31097" spans="23:24" x14ac:dyDescent="0.2">
      <c r="W31097" s="25"/>
      <c r="X31097" s="25"/>
    </row>
    <row r="31098" spans="23:24" x14ac:dyDescent="0.2">
      <c r="W31098" s="25"/>
      <c r="X31098" s="25"/>
    </row>
    <row r="31099" spans="23:24" x14ac:dyDescent="0.2">
      <c r="W31099" s="25"/>
      <c r="X31099" s="25"/>
    </row>
    <row r="31100" spans="23:24" x14ac:dyDescent="0.2">
      <c r="W31100" s="25"/>
      <c r="X31100" s="25"/>
    </row>
    <row r="31101" spans="23:24" x14ac:dyDescent="0.2">
      <c r="W31101" s="25"/>
      <c r="X31101" s="25"/>
    </row>
    <row r="31102" spans="23:24" x14ac:dyDescent="0.2">
      <c r="W31102" s="25"/>
      <c r="X31102" s="25"/>
    </row>
    <row r="31103" spans="23:24" x14ac:dyDescent="0.2">
      <c r="W31103" s="25"/>
      <c r="X31103" s="25"/>
    </row>
    <row r="31104" spans="23:24" x14ac:dyDescent="0.2">
      <c r="W31104" s="25"/>
      <c r="X31104" s="25"/>
    </row>
    <row r="31105" spans="23:24" x14ac:dyDescent="0.2">
      <c r="W31105" s="25"/>
      <c r="X31105" s="25"/>
    </row>
    <row r="31106" spans="23:24" x14ac:dyDescent="0.2">
      <c r="W31106" s="25"/>
      <c r="X31106" s="25"/>
    </row>
    <row r="31107" spans="23:24" x14ac:dyDescent="0.2">
      <c r="W31107" s="25"/>
      <c r="X31107" s="25"/>
    </row>
    <row r="31108" spans="23:24" x14ac:dyDescent="0.2">
      <c r="W31108" s="25"/>
      <c r="X31108" s="25"/>
    </row>
    <row r="31109" spans="23:24" x14ac:dyDescent="0.2">
      <c r="W31109" s="25"/>
      <c r="X31109" s="25"/>
    </row>
    <row r="31110" spans="23:24" x14ac:dyDescent="0.2">
      <c r="W31110" s="25"/>
      <c r="X31110" s="25"/>
    </row>
    <row r="31111" spans="23:24" x14ac:dyDescent="0.2">
      <c r="W31111" s="25"/>
      <c r="X31111" s="25"/>
    </row>
    <row r="31112" spans="23:24" x14ac:dyDescent="0.2">
      <c r="W31112" s="25"/>
      <c r="X31112" s="25"/>
    </row>
    <row r="31113" spans="23:24" x14ac:dyDescent="0.2">
      <c r="W31113" s="25"/>
      <c r="X31113" s="25"/>
    </row>
    <row r="31114" spans="23:24" x14ac:dyDescent="0.2">
      <c r="W31114" s="25"/>
      <c r="X31114" s="25"/>
    </row>
    <row r="31115" spans="23:24" x14ac:dyDescent="0.2">
      <c r="W31115" s="25"/>
      <c r="X31115" s="25"/>
    </row>
    <row r="31116" spans="23:24" x14ac:dyDescent="0.2">
      <c r="W31116" s="25"/>
      <c r="X31116" s="25"/>
    </row>
    <row r="31117" spans="23:24" x14ac:dyDescent="0.2">
      <c r="W31117" s="25"/>
      <c r="X31117" s="25"/>
    </row>
    <row r="31118" spans="23:24" x14ac:dyDescent="0.2">
      <c r="W31118" s="25"/>
      <c r="X31118" s="25"/>
    </row>
    <row r="31119" spans="23:24" x14ac:dyDescent="0.2">
      <c r="W31119" s="25"/>
      <c r="X31119" s="25"/>
    </row>
    <row r="31120" spans="23:24" x14ac:dyDescent="0.2">
      <c r="W31120" s="25"/>
      <c r="X31120" s="25"/>
    </row>
    <row r="31121" spans="23:24" x14ac:dyDescent="0.2">
      <c r="W31121" s="25"/>
      <c r="X31121" s="25"/>
    </row>
    <row r="31122" spans="23:24" x14ac:dyDescent="0.2">
      <c r="W31122" s="25"/>
      <c r="X31122" s="25"/>
    </row>
    <row r="31123" spans="23:24" x14ac:dyDescent="0.2">
      <c r="W31123" s="25"/>
      <c r="X31123" s="25"/>
    </row>
    <row r="31124" spans="23:24" x14ac:dyDescent="0.2">
      <c r="W31124" s="25"/>
      <c r="X31124" s="25"/>
    </row>
    <row r="31125" spans="23:24" x14ac:dyDescent="0.2">
      <c r="W31125" s="25"/>
      <c r="X31125" s="25"/>
    </row>
    <row r="31126" spans="23:24" x14ac:dyDescent="0.2">
      <c r="W31126" s="25"/>
      <c r="X31126" s="25"/>
    </row>
    <row r="31127" spans="23:24" x14ac:dyDescent="0.2">
      <c r="W31127" s="25"/>
      <c r="X31127" s="25"/>
    </row>
    <row r="31128" spans="23:24" x14ac:dyDescent="0.2">
      <c r="W31128" s="25"/>
      <c r="X31128" s="25"/>
    </row>
    <row r="31129" spans="23:24" x14ac:dyDescent="0.2">
      <c r="W31129" s="25"/>
      <c r="X31129" s="25"/>
    </row>
    <row r="31130" spans="23:24" x14ac:dyDescent="0.2">
      <c r="W31130" s="25"/>
      <c r="X31130" s="25"/>
    </row>
    <row r="31131" spans="23:24" x14ac:dyDescent="0.2">
      <c r="W31131" s="25"/>
      <c r="X31131" s="25"/>
    </row>
    <row r="31132" spans="23:24" x14ac:dyDescent="0.2">
      <c r="W31132" s="25"/>
      <c r="X31132" s="25"/>
    </row>
    <row r="31133" spans="23:24" x14ac:dyDescent="0.2">
      <c r="W31133" s="25"/>
      <c r="X31133" s="25"/>
    </row>
    <row r="31134" spans="23:24" x14ac:dyDescent="0.2">
      <c r="W31134" s="25"/>
      <c r="X31134" s="25"/>
    </row>
    <row r="31135" spans="23:24" x14ac:dyDescent="0.2">
      <c r="W31135" s="25"/>
      <c r="X31135" s="25"/>
    </row>
    <row r="31136" spans="23:24" x14ac:dyDescent="0.2">
      <c r="W31136" s="25"/>
      <c r="X31136" s="25"/>
    </row>
    <row r="31137" spans="23:24" x14ac:dyDescent="0.2">
      <c r="W31137" s="25"/>
      <c r="X31137" s="25"/>
    </row>
    <row r="31138" spans="23:24" x14ac:dyDescent="0.2">
      <c r="W31138" s="25"/>
      <c r="X31138" s="25"/>
    </row>
    <row r="31139" spans="23:24" x14ac:dyDescent="0.2">
      <c r="W31139" s="25"/>
      <c r="X31139" s="25"/>
    </row>
    <row r="31140" spans="23:24" x14ac:dyDescent="0.2">
      <c r="W31140" s="25"/>
      <c r="X31140" s="25"/>
    </row>
    <row r="31141" spans="23:24" x14ac:dyDescent="0.2">
      <c r="W31141" s="25"/>
      <c r="X31141" s="25"/>
    </row>
    <row r="31142" spans="23:24" x14ac:dyDescent="0.2">
      <c r="W31142" s="25"/>
      <c r="X31142" s="25"/>
    </row>
    <row r="31143" spans="23:24" x14ac:dyDescent="0.2">
      <c r="W31143" s="25"/>
      <c r="X31143" s="25"/>
    </row>
    <row r="31144" spans="23:24" x14ac:dyDescent="0.2">
      <c r="W31144" s="25"/>
      <c r="X31144" s="25"/>
    </row>
    <row r="31145" spans="23:24" x14ac:dyDescent="0.2">
      <c r="W31145" s="25"/>
      <c r="X31145" s="25"/>
    </row>
    <row r="31146" spans="23:24" x14ac:dyDescent="0.2">
      <c r="W31146" s="25"/>
      <c r="X31146" s="25"/>
    </row>
    <row r="31147" spans="23:24" x14ac:dyDescent="0.2">
      <c r="W31147" s="25"/>
      <c r="X31147" s="25"/>
    </row>
    <row r="31148" spans="23:24" x14ac:dyDescent="0.2">
      <c r="W31148" s="25"/>
      <c r="X31148" s="25"/>
    </row>
    <row r="31149" spans="23:24" x14ac:dyDescent="0.2">
      <c r="W31149" s="25"/>
      <c r="X31149" s="25"/>
    </row>
    <row r="31150" spans="23:24" x14ac:dyDescent="0.2">
      <c r="W31150" s="25"/>
      <c r="X31150" s="25"/>
    </row>
    <row r="31151" spans="23:24" x14ac:dyDescent="0.2">
      <c r="W31151" s="25"/>
      <c r="X31151" s="25"/>
    </row>
    <row r="31152" spans="23:24" x14ac:dyDescent="0.2">
      <c r="W31152" s="25"/>
      <c r="X31152" s="25"/>
    </row>
    <row r="31153" spans="23:24" x14ac:dyDescent="0.2">
      <c r="W31153" s="25"/>
      <c r="X31153" s="25"/>
    </row>
    <row r="31154" spans="23:24" x14ac:dyDescent="0.2">
      <c r="W31154" s="25"/>
      <c r="X31154" s="25"/>
    </row>
    <row r="31155" spans="23:24" x14ac:dyDescent="0.2">
      <c r="W31155" s="25"/>
      <c r="X31155" s="25"/>
    </row>
    <row r="31156" spans="23:24" x14ac:dyDescent="0.2">
      <c r="W31156" s="25"/>
      <c r="X31156" s="25"/>
    </row>
    <row r="31157" spans="23:24" x14ac:dyDescent="0.2">
      <c r="W31157" s="25"/>
      <c r="X31157" s="25"/>
    </row>
    <row r="31158" spans="23:24" x14ac:dyDescent="0.2">
      <c r="W31158" s="25"/>
      <c r="X31158" s="25"/>
    </row>
    <row r="31159" spans="23:24" x14ac:dyDescent="0.2">
      <c r="W31159" s="25"/>
      <c r="X31159" s="25"/>
    </row>
    <row r="31160" spans="23:24" x14ac:dyDescent="0.2">
      <c r="W31160" s="25"/>
      <c r="X31160" s="25"/>
    </row>
    <row r="31161" spans="23:24" x14ac:dyDescent="0.2">
      <c r="W31161" s="25"/>
      <c r="X31161" s="25"/>
    </row>
    <row r="31162" spans="23:24" x14ac:dyDescent="0.2">
      <c r="W31162" s="25"/>
      <c r="X31162" s="25"/>
    </row>
    <row r="31163" spans="23:24" x14ac:dyDescent="0.2">
      <c r="W31163" s="25"/>
      <c r="X31163" s="25"/>
    </row>
    <row r="31164" spans="23:24" x14ac:dyDescent="0.2">
      <c r="W31164" s="25"/>
      <c r="X31164" s="25"/>
    </row>
    <row r="31165" spans="23:24" x14ac:dyDescent="0.2">
      <c r="W31165" s="25"/>
      <c r="X31165" s="25"/>
    </row>
    <row r="31166" spans="23:24" x14ac:dyDescent="0.2">
      <c r="W31166" s="25"/>
      <c r="X31166" s="25"/>
    </row>
    <row r="31167" spans="23:24" x14ac:dyDescent="0.2">
      <c r="W31167" s="25"/>
      <c r="X31167" s="25"/>
    </row>
    <row r="31168" spans="23:24" x14ac:dyDescent="0.2">
      <c r="W31168" s="25"/>
      <c r="X31168" s="25"/>
    </row>
    <row r="31169" spans="23:24" x14ac:dyDescent="0.2">
      <c r="W31169" s="25"/>
      <c r="X31169" s="25"/>
    </row>
    <row r="31170" spans="23:24" x14ac:dyDescent="0.2">
      <c r="W31170" s="25"/>
      <c r="X31170" s="25"/>
    </row>
    <row r="31171" spans="23:24" x14ac:dyDescent="0.2">
      <c r="W31171" s="25"/>
      <c r="X31171" s="25"/>
    </row>
    <row r="31172" spans="23:24" x14ac:dyDescent="0.2">
      <c r="W31172" s="25"/>
      <c r="X31172" s="25"/>
    </row>
    <row r="31173" spans="23:24" x14ac:dyDescent="0.2">
      <c r="W31173" s="25"/>
      <c r="X31173" s="25"/>
    </row>
    <row r="31174" spans="23:24" x14ac:dyDescent="0.2">
      <c r="W31174" s="25"/>
      <c r="X31174" s="25"/>
    </row>
    <row r="31175" spans="23:24" x14ac:dyDescent="0.2">
      <c r="W31175" s="25"/>
      <c r="X31175" s="25"/>
    </row>
    <row r="31176" spans="23:24" x14ac:dyDescent="0.2">
      <c r="W31176" s="25"/>
      <c r="X31176" s="25"/>
    </row>
    <row r="31177" spans="23:24" x14ac:dyDescent="0.2">
      <c r="W31177" s="25"/>
      <c r="X31177" s="25"/>
    </row>
    <row r="31178" spans="23:24" x14ac:dyDescent="0.2">
      <c r="W31178" s="25"/>
      <c r="X31178" s="25"/>
    </row>
    <row r="31179" spans="23:24" x14ac:dyDescent="0.2">
      <c r="W31179" s="25"/>
      <c r="X31179" s="25"/>
    </row>
    <row r="31180" spans="23:24" x14ac:dyDescent="0.2">
      <c r="W31180" s="25"/>
      <c r="X31180" s="25"/>
    </row>
    <row r="31181" spans="23:24" x14ac:dyDescent="0.2">
      <c r="W31181" s="25"/>
      <c r="X31181" s="25"/>
    </row>
    <row r="31182" spans="23:24" x14ac:dyDescent="0.2">
      <c r="W31182" s="25"/>
      <c r="X31182" s="25"/>
    </row>
    <row r="31183" spans="23:24" x14ac:dyDescent="0.2">
      <c r="W31183" s="25"/>
      <c r="X31183" s="25"/>
    </row>
    <row r="31184" spans="23:24" x14ac:dyDescent="0.2">
      <c r="W31184" s="25"/>
      <c r="X31184" s="25"/>
    </row>
    <row r="31185" spans="23:24" x14ac:dyDescent="0.2">
      <c r="W31185" s="25"/>
      <c r="X31185" s="25"/>
    </row>
    <row r="31186" spans="23:24" x14ac:dyDescent="0.2">
      <c r="W31186" s="25"/>
      <c r="X31186" s="25"/>
    </row>
    <row r="31187" spans="23:24" x14ac:dyDescent="0.2">
      <c r="W31187" s="25"/>
      <c r="X31187" s="25"/>
    </row>
    <row r="31188" spans="23:24" x14ac:dyDescent="0.2">
      <c r="W31188" s="25"/>
      <c r="X31188" s="25"/>
    </row>
    <row r="31189" spans="23:24" x14ac:dyDescent="0.2">
      <c r="W31189" s="25"/>
      <c r="X31189" s="25"/>
    </row>
    <row r="31190" spans="23:24" x14ac:dyDescent="0.2">
      <c r="W31190" s="25"/>
      <c r="X31190" s="25"/>
    </row>
    <row r="31191" spans="23:24" x14ac:dyDescent="0.2">
      <c r="W31191" s="25"/>
      <c r="X31191" s="25"/>
    </row>
    <row r="31192" spans="23:24" x14ac:dyDescent="0.2">
      <c r="W31192" s="25"/>
      <c r="X31192" s="25"/>
    </row>
    <row r="31193" spans="23:24" x14ac:dyDescent="0.2">
      <c r="W31193" s="25"/>
      <c r="X31193" s="25"/>
    </row>
    <row r="31194" spans="23:24" x14ac:dyDescent="0.2">
      <c r="W31194" s="25"/>
      <c r="X31194" s="25"/>
    </row>
    <row r="31195" spans="23:24" x14ac:dyDescent="0.2">
      <c r="W31195" s="25"/>
      <c r="X31195" s="25"/>
    </row>
    <row r="31196" spans="23:24" x14ac:dyDescent="0.2">
      <c r="W31196" s="25"/>
      <c r="X31196" s="25"/>
    </row>
    <row r="31197" spans="23:24" x14ac:dyDescent="0.2">
      <c r="W31197" s="25"/>
      <c r="X31197" s="25"/>
    </row>
    <row r="31198" spans="23:24" x14ac:dyDescent="0.2">
      <c r="W31198" s="25"/>
      <c r="X31198" s="25"/>
    </row>
    <row r="31199" spans="23:24" x14ac:dyDescent="0.2">
      <c r="W31199" s="25"/>
      <c r="X31199" s="25"/>
    </row>
    <row r="31200" spans="23:24" x14ac:dyDescent="0.2">
      <c r="W31200" s="25"/>
      <c r="X31200" s="25"/>
    </row>
    <row r="31201" spans="23:24" x14ac:dyDescent="0.2">
      <c r="W31201" s="25"/>
      <c r="X31201" s="25"/>
    </row>
    <row r="31202" spans="23:24" x14ac:dyDescent="0.2">
      <c r="W31202" s="25"/>
      <c r="X31202" s="25"/>
    </row>
    <row r="31203" spans="23:24" x14ac:dyDescent="0.2">
      <c r="W31203" s="25"/>
      <c r="X31203" s="25"/>
    </row>
    <row r="31204" spans="23:24" x14ac:dyDescent="0.2">
      <c r="W31204" s="25"/>
      <c r="X31204" s="25"/>
    </row>
    <row r="31205" spans="23:24" x14ac:dyDescent="0.2">
      <c r="W31205" s="25"/>
      <c r="X31205" s="25"/>
    </row>
    <row r="31206" spans="23:24" x14ac:dyDescent="0.2">
      <c r="W31206" s="25"/>
      <c r="X31206" s="25"/>
    </row>
    <row r="31207" spans="23:24" x14ac:dyDescent="0.2">
      <c r="W31207" s="25"/>
      <c r="X31207" s="25"/>
    </row>
    <row r="31208" spans="23:24" x14ac:dyDescent="0.2">
      <c r="W31208" s="25"/>
      <c r="X31208" s="25"/>
    </row>
    <row r="31209" spans="23:24" x14ac:dyDescent="0.2">
      <c r="W31209" s="25"/>
      <c r="X31209" s="25"/>
    </row>
    <row r="31210" spans="23:24" x14ac:dyDescent="0.2">
      <c r="W31210" s="25"/>
      <c r="X31210" s="25"/>
    </row>
    <row r="31211" spans="23:24" x14ac:dyDescent="0.2">
      <c r="W31211" s="25"/>
      <c r="X31211" s="25"/>
    </row>
    <row r="31212" spans="23:24" x14ac:dyDescent="0.2">
      <c r="W31212" s="25"/>
      <c r="X31212" s="25"/>
    </row>
    <row r="31213" spans="23:24" x14ac:dyDescent="0.2">
      <c r="W31213" s="25"/>
      <c r="X31213" s="25"/>
    </row>
    <row r="31214" spans="23:24" x14ac:dyDescent="0.2">
      <c r="W31214" s="25"/>
      <c r="X31214" s="25"/>
    </row>
    <row r="31215" spans="23:24" x14ac:dyDescent="0.2">
      <c r="W31215" s="25"/>
      <c r="X31215" s="25"/>
    </row>
    <row r="31216" spans="23:24" x14ac:dyDescent="0.2">
      <c r="W31216" s="25"/>
      <c r="X31216" s="25"/>
    </row>
    <row r="31217" spans="23:24" x14ac:dyDescent="0.2">
      <c r="W31217" s="25"/>
      <c r="X31217" s="25"/>
    </row>
    <row r="31218" spans="23:24" x14ac:dyDescent="0.2">
      <c r="W31218" s="25"/>
      <c r="X31218" s="25"/>
    </row>
    <row r="31219" spans="23:24" x14ac:dyDescent="0.2">
      <c r="W31219" s="25"/>
      <c r="X31219" s="25"/>
    </row>
    <row r="31220" spans="23:24" x14ac:dyDescent="0.2">
      <c r="W31220" s="25"/>
      <c r="X31220" s="25"/>
    </row>
    <row r="31221" spans="23:24" x14ac:dyDescent="0.2">
      <c r="W31221" s="25"/>
      <c r="X31221" s="25"/>
    </row>
    <row r="31222" spans="23:24" x14ac:dyDescent="0.2">
      <c r="W31222" s="25"/>
      <c r="X31222" s="25"/>
    </row>
    <row r="31223" spans="23:24" x14ac:dyDescent="0.2">
      <c r="W31223" s="25"/>
      <c r="X31223" s="25"/>
    </row>
    <row r="31224" spans="23:24" x14ac:dyDescent="0.2">
      <c r="W31224" s="25"/>
      <c r="X31224" s="25"/>
    </row>
    <row r="31225" spans="23:24" x14ac:dyDescent="0.2">
      <c r="W31225" s="25"/>
      <c r="X31225" s="25"/>
    </row>
    <row r="31226" spans="23:24" x14ac:dyDescent="0.2">
      <c r="W31226" s="25"/>
      <c r="X31226" s="25"/>
    </row>
    <row r="31227" spans="23:24" x14ac:dyDescent="0.2">
      <c r="W31227" s="25"/>
      <c r="X31227" s="25"/>
    </row>
    <row r="31228" spans="23:24" x14ac:dyDescent="0.2">
      <c r="W31228" s="25"/>
      <c r="X31228" s="25"/>
    </row>
    <row r="31229" spans="23:24" x14ac:dyDescent="0.2">
      <c r="W31229" s="25"/>
      <c r="X31229" s="25"/>
    </row>
    <row r="31230" spans="23:24" x14ac:dyDescent="0.2">
      <c r="W31230" s="25"/>
      <c r="X31230" s="25"/>
    </row>
    <row r="31231" spans="23:24" x14ac:dyDescent="0.2">
      <c r="W31231" s="25"/>
      <c r="X31231" s="25"/>
    </row>
    <row r="31232" spans="23:24" x14ac:dyDescent="0.2">
      <c r="W31232" s="25"/>
      <c r="X31232" s="25"/>
    </row>
    <row r="31233" spans="23:24" x14ac:dyDescent="0.2">
      <c r="W31233" s="25"/>
      <c r="X31233" s="25"/>
    </row>
    <row r="31234" spans="23:24" x14ac:dyDescent="0.2">
      <c r="W31234" s="25"/>
      <c r="X31234" s="25"/>
    </row>
    <row r="31235" spans="23:24" x14ac:dyDescent="0.2">
      <c r="W31235" s="25"/>
      <c r="X31235" s="25"/>
    </row>
    <row r="31236" spans="23:24" x14ac:dyDescent="0.2">
      <c r="W31236" s="25"/>
      <c r="X31236" s="25"/>
    </row>
    <row r="31237" spans="23:24" x14ac:dyDescent="0.2">
      <c r="W31237" s="25"/>
      <c r="X31237" s="25"/>
    </row>
    <row r="31238" spans="23:24" x14ac:dyDescent="0.2">
      <c r="W31238" s="25"/>
      <c r="X31238" s="25"/>
    </row>
    <row r="31239" spans="23:24" x14ac:dyDescent="0.2">
      <c r="W31239" s="25"/>
      <c r="X31239" s="25"/>
    </row>
    <row r="31240" spans="23:24" x14ac:dyDescent="0.2">
      <c r="W31240" s="25"/>
      <c r="X31240" s="25"/>
    </row>
    <row r="31241" spans="23:24" x14ac:dyDescent="0.2">
      <c r="W31241" s="25"/>
      <c r="X31241" s="25"/>
    </row>
    <row r="31242" spans="23:24" x14ac:dyDescent="0.2">
      <c r="W31242" s="25"/>
      <c r="X31242" s="25"/>
    </row>
    <row r="31243" spans="23:24" x14ac:dyDescent="0.2">
      <c r="W31243" s="25"/>
      <c r="X31243" s="25"/>
    </row>
    <row r="31244" spans="23:24" x14ac:dyDescent="0.2">
      <c r="W31244" s="25"/>
      <c r="X31244" s="25"/>
    </row>
    <row r="31245" spans="23:24" x14ac:dyDescent="0.2">
      <c r="W31245" s="25"/>
      <c r="X31245" s="25"/>
    </row>
    <row r="31246" spans="23:24" x14ac:dyDescent="0.2">
      <c r="W31246" s="25"/>
      <c r="X31246" s="25"/>
    </row>
    <row r="31247" spans="23:24" x14ac:dyDescent="0.2">
      <c r="W31247" s="25"/>
      <c r="X31247" s="25"/>
    </row>
    <row r="31248" spans="23:24" x14ac:dyDescent="0.2">
      <c r="W31248" s="25"/>
      <c r="X31248" s="25"/>
    </row>
    <row r="31249" spans="23:24" x14ac:dyDescent="0.2">
      <c r="W31249" s="25"/>
      <c r="X31249" s="25"/>
    </row>
    <row r="31250" spans="23:24" x14ac:dyDescent="0.2">
      <c r="W31250" s="25"/>
      <c r="X31250" s="25"/>
    </row>
    <row r="31251" spans="23:24" x14ac:dyDescent="0.2">
      <c r="W31251" s="25"/>
      <c r="X31251" s="25"/>
    </row>
    <row r="31252" spans="23:24" x14ac:dyDescent="0.2">
      <c r="W31252" s="25"/>
      <c r="X31252" s="25"/>
    </row>
    <row r="31253" spans="23:24" x14ac:dyDescent="0.2">
      <c r="W31253" s="25"/>
      <c r="X31253" s="25"/>
    </row>
    <row r="31254" spans="23:24" x14ac:dyDescent="0.2">
      <c r="W31254" s="25"/>
      <c r="X31254" s="25"/>
    </row>
    <row r="31255" spans="23:24" x14ac:dyDescent="0.2">
      <c r="W31255" s="25"/>
      <c r="X31255" s="25"/>
    </row>
    <row r="31256" spans="23:24" x14ac:dyDescent="0.2">
      <c r="W31256" s="25"/>
      <c r="X31256" s="25"/>
    </row>
    <row r="31257" spans="23:24" x14ac:dyDescent="0.2">
      <c r="W31257" s="25"/>
      <c r="X31257" s="25"/>
    </row>
    <row r="31258" spans="23:24" x14ac:dyDescent="0.2">
      <c r="W31258" s="25"/>
      <c r="X31258" s="25"/>
    </row>
    <row r="31259" spans="23:24" x14ac:dyDescent="0.2">
      <c r="W31259" s="25"/>
      <c r="X31259" s="25"/>
    </row>
    <row r="31260" spans="23:24" x14ac:dyDescent="0.2">
      <c r="W31260" s="25"/>
      <c r="X31260" s="25"/>
    </row>
    <row r="31261" spans="23:24" x14ac:dyDescent="0.2">
      <c r="W31261" s="25"/>
      <c r="X31261" s="25"/>
    </row>
    <row r="31262" spans="23:24" x14ac:dyDescent="0.2">
      <c r="W31262" s="25"/>
      <c r="X31262" s="25"/>
    </row>
    <row r="31263" spans="23:24" x14ac:dyDescent="0.2">
      <c r="W31263" s="25"/>
      <c r="X31263" s="25"/>
    </row>
    <row r="31264" spans="23:24" x14ac:dyDescent="0.2">
      <c r="W31264" s="25"/>
      <c r="X31264" s="25"/>
    </row>
    <row r="31265" spans="23:24" x14ac:dyDescent="0.2">
      <c r="W31265" s="25"/>
      <c r="X31265" s="25"/>
    </row>
    <row r="31266" spans="23:24" x14ac:dyDescent="0.2">
      <c r="W31266" s="25"/>
      <c r="X31266" s="25"/>
    </row>
    <row r="31267" spans="23:24" x14ac:dyDescent="0.2">
      <c r="W31267" s="25"/>
      <c r="X31267" s="25"/>
    </row>
    <row r="31268" spans="23:24" x14ac:dyDescent="0.2">
      <c r="W31268" s="25"/>
      <c r="X31268" s="25"/>
    </row>
    <row r="31269" spans="23:24" x14ac:dyDescent="0.2">
      <c r="W31269" s="25"/>
      <c r="X31269" s="25"/>
    </row>
    <row r="31270" spans="23:24" x14ac:dyDescent="0.2">
      <c r="W31270" s="25"/>
      <c r="X31270" s="25"/>
    </row>
    <row r="31271" spans="23:24" x14ac:dyDescent="0.2">
      <c r="W31271" s="25"/>
      <c r="X31271" s="25"/>
    </row>
    <row r="31272" spans="23:24" x14ac:dyDescent="0.2">
      <c r="W31272" s="25"/>
      <c r="X31272" s="25"/>
    </row>
    <row r="31273" spans="23:24" x14ac:dyDescent="0.2">
      <c r="W31273" s="25"/>
      <c r="X31273" s="25"/>
    </row>
    <row r="31274" spans="23:24" x14ac:dyDescent="0.2">
      <c r="W31274" s="25"/>
      <c r="X31274" s="25"/>
    </row>
    <row r="31275" spans="23:24" x14ac:dyDescent="0.2">
      <c r="W31275" s="25"/>
      <c r="X31275" s="25"/>
    </row>
    <row r="31276" spans="23:24" x14ac:dyDescent="0.2">
      <c r="W31276" s="25"/>
      <c r="X31276" s="25"/>
    </row>
    <row r="31277" spans="23:24" x14ac:dyDescent="0.2">
      <c r="W31277" s="25"/>
      <c r="X31277" s="25"/>
    </row>
    <row r="31278" spans="23:24" x14ac:dyDescent="0.2">
      <c r="W31278" s="25"/>
      <c r="X31278" s="25"/>
    </row>
    <row r="31279" spans="23:24" x14ac:dyDescent="0.2">
      <c r="W31279" s="25"/>
      <c r="X31279" s="25"/>
    </row>
    <row r="31280" spans="23:24" x14ac:dyDescent="0.2">
      <c r="W31280" s="25"/>
      <c r="X31280" s="25"/>
    </row>
    <row r="31281" spans="23:24" x14ac:dyDescent="0.2">
      <c r="W31281" s="25"/>
      <c r="X31281" s="25"/>
    </row>
    <row r="31282" spans="23:24" x14ac:dyDescent="0.2">
      <c r="W31282" s="25"/>
      <c r="X31282" s="25"/>
    </row>
    <row r="31283" spans="23:24" x14ac:dyDescent="0.2">
      <c r="W31283" s="25"/>
      <c r="X31283" s="25"/>
    </row>
    <row r="31284" spans="23:24" x14ac:dyDescent="0.2">
      <c r="W31284" s="25"/>
      <c r="X31284" s="25"/>
    </row>
    <row r="31285" spans="23:24" x14ac:dyDescent="0.2">
      <c r="W31285" s="25"/>
      <c r="X31285" s="25"/>
    </row>
    <row r="31286" spans="23:24" x14ac:dyDescent="0.2">
      <c r="W31286" s="25"/>
      <c r="X31286" s="25"/>
    </row>
    <row r="31287" spans="23:24" x14ac:dyDescent="0.2">
      <c r="W31287" s="25"/>
      <c r="X31287" s="25"/>
    </row>
    <row r="31288" spans="23:24" x14ac:dyDescent="0.2">
      <c r="W31288" s="25"/>
      <c r="X31288" s="25"/>
    </row>
    <row r="31289" spans="23:24" x14ac:dyDescent="0.2">
      <c r="W31289" s="25"/>
      <c r="X31289" s="25"/>
    </row>
    <row r="31290" spans="23:24" x14ac:dyDescent="0.2">
      <c r="W31290" s="25"/>
      <c r="X31290" s="25"/>
    </row>
    <row r="31291" spans="23:24" x14ac:dyDescent="0.2">
      <c r="W31291" s="25"/>
      <c r="X31291" s="25"/>
    </row>
    <row r="31292" spans="23:24" x14ac:dyDescent="0.2">
      <c r="W31292" s="25"/>
      <c r="X31292" s="25"/>
    </row>
    <row r="31293" spans="23:24" x14ac:dyDescent="0.2">
      <c r="W31293" s="25"/>
      <c r="X31293" s="25"/>
    </row>
    <row r="31294" spans="23:24" x14ac:dyDescent="0.2">
      <c r="W31294" s="25"/>
      <c r="X31294" s="25"/>
    </row>
    <row r="31295" spans="23:24" x14ac:dyDescent="0.2">
      <c r="W31295" s="25"/>
      <c r="X31295" s="25"/>
    </row>
    <row r="31296" spans="23:24" x14ac:dyDescent="0.2">
      <c r="W31296" s="25"/>
      <c r="X31296" s="25"/>
    </row>
    <row r="31297" spans="23:24" x14ac:dyDescent="0.2">
      <c r="W31297" s="25"/>
      <c r="X31297" s="25"/>
    </row>
    <row r="31298" spans="23:24" x14ac:dyDescent="0.2">
      <c r="W31298" s="25"/>
      <c r="X31298" s="25"/>
    </row>
    <row r="31299" spans="23:24" x14ac:dyDescent="0.2">
      <c r="W31299" s="25"/>
      <c r="X31299" s="25"/>
    </row>
    <row r="31300" spans="23:24" x14ac:dyDescent="0.2">
      <c r="W31300" s="25"/>
      <c r="X31300" s="25"/>
    </row>
    <row r="31301" spans="23:24" x14ac:dyDescent="0.2">
      <c r="W31301" s="25"/>
      <c r="X31301" s="25"/>
    </row>
    <row r="31302" spans="23:24" x14ac:dyDescent="0.2">
      <c r="W31302" s="25"/>
      <c r="X31302" s="25"/>
    </row>
    <row r="31303" spans="23:24" x14ac:dyDescent="0.2">
      <c r="W31303" s="25"/>
      <c r="X31303" s="25"/>
    </row>
    <row r="31304" spans="23:24" x14ac:dyDescent="0.2">
      <c r="W31304" s="25"/>
      <c r="X31304" s="25"/>
    </row>
    <row r="31305" spans="23:24" x14ac:dyDescent="0.2">
      <c r="W31305" s="25"/>
      <c r="X31305" s="25"/>
    </row>
    <row r="31306" spans="23:24" x14ac:dyDescent="0.2">
      <c r="W31306" s="25"/>
      <c r="X31306" s="25"/>
    </row>
    <row r="31307" spans="23:24" x14ac:dyDescent="0.2">
      <c r="W31307" s="25"/>
      <c r="X31307" s="25"/>
    </row>
    <row r="31308" spans="23:24" x14ac:dyDescent="0.2">
      <c r="W31308" s="25"/>
      <c r="X31308" s="25"/>
    </row>
    <row r="31309" spans="23:24" x14ac:dyDescent="0.2">
      <c r="W31309" s="25"/>
      <c r="X31309" s="25"/>
    </row>
    <row r="31310" spans="23:24" x14ac:dyDescent="0.2">
      <c r="W31310" s="25"/>
      <c r="X31310" s="25"/>
    </row>
    <row r="31311" spans="23:24" x14ac:dyDescent="0.2">
      <c r="W31311" s="25"/>
      <c r="X31311" s="25"/>
    </row>
    <row r="31312" spans="23:24" x14ac:dyDescent="0.2">
      <c r="W31312" s="25"/>
      <c r="X31312" s="25"/>
    </row>
    <row r="31313" spans="23:24" x14ac:dyDescent="0.2">
      <c r="W31313" s="25"/>
      <c r="X31313" s="25"/>
    </row>
    <row r="31314" spans="23:24" x14ac:dyDescent="0.2">
      <c r="W31314" s="25"/>
      <c r="X31314" s="25"/>
    </row>
    <row r="31315" spans="23:24" x14ac:dyDescent="0.2">
      <c r="W31315" s="25"/>
      <c r="X31315" s="25"/>
    </row>
    <row r="31316" spans="23:24" x14ac:dyDescent="0.2">
      <c r="W31316" s="25"/>
      <c r="X31316" s="25"/>
    </row>
    <row r="31317" spans="23:24" x14ac:dyDescent="0.2">
      <c r="W31317" s="25"/>
      <c r="X31317" s="25"/>
    </row>
    <row r="31318" spans="23:24" x14ac:dyDescent="0.2">
      <c r="W31318" s="25"/>
      <c r="X31318" s="25"/>
    </row>
    <row r="31319" spans="23:24" x14ac:dyDescent="0.2">
      <c r="W31319" s="25"/>
      <c r="X31319" s="25"/>
    </row>
    <row r="31320" spans="23:24" x14ac:dyDescent="0.2">
      <c r="W31320" s="25"/>
      <c r="X31320" s="25"/>
    </row>
    <row r="31321" spans="23:24" x14ac:dyDescent="0.2">
      <c r="W31321" s="25"/>
      <c r="X31321" s="25"/>
    </row>
    <row r="31322" spans="23:24" x14ac:dyDescent="0.2">
      <c r="W31322" s="25"/>
      <c r="X31322" s="25"/>
    </row>
    <row r="31323" spans="23:24" x14ac:dyDescent="0.2">
      <c r="W31323" s="25"/>
      <c r="X31323" s="25"/>
    </row>
    <row r="31324" spans="23:24" x14ac:dyDescent="0.2">
      <c r="W31324" s="25"/>
      <c r="X31324" s="25"/>
    </row>
    <row r="31325" spans="23:24" x14ac:dyDescent="0.2">
      <c r="W31325" s="25"/>
      <c r="X31325" s="25"/>
    </row>
    <row r="31326" spans="23:24" x14ac:dyDescent="0.2">
      <c r="W31326" s="25"/>
      <c r="X31326" s="25"/>
    </row>
    <row r="31327" spans="23:24" x14ac:dyDescent="0.2">
      <c r="W31327" s="25"/>
      <c r="X31327" s="25"/>
    </row>
    <row r="31328" spans="23:24" x14ac:dyDescent="0.2">
      <c r="W31328" s="25"/>
      <c r="X31328" s="25"/>
    </row>
    <row r="31329" spans="23:24" x14ac:dyDescent="0.2">
      <c r="W31329" s="25"/>
      <c r="X31329" s="25"/>
    </row>
    <row r="31330" spans="23:24" x14ac:dyDescent="0.2">
      <c r="W31330" s="25"/>
      <c r="X31330" s="25"/>
    </row>
    <row r="31331" spans="23:24" x14ac:dyDescent="0.2">
      <c r="W31331" s="25"/>
      <c r="X31331" s="25"/>
    </row>
    <row r="31332" spans="23:24" x14ac:dyDescent="0.2">
      <c r="W31332" s="25"/>
      <c r="X31332" s="25"/>
    </row>
    <row r="31333" spans="23:24" x14ac:dyDescent="0.2">
      <c r="W31333" s="25"/>
      <c r="X31333" s="25"/>
    </row>
    <row r="31334" spans="23:24" x14ac:dyDescent="0.2">
      <c r="W31334" s="25"/>
      <c r="X31334" s="25"/>
    </row>
    <row r="31335" spans="23:24" x14ac:dyDescent="0.2">
      <c r="W31335" s="25"/>
      <c r="X31335" s="25"/>
    </row>
    <row r="31336" spans="23:24" x14ac:dyDescent="0.2">
      <c r="W31336" s="25"/>
      <c r="X31336" s="25"/>
    </row>
    <row r="31337" spans="23:24" x14ac:dyDescent="0.2">
      <c r="W31337" s="25"/>
      <c r="X31337" s="25"/>
    </row>
    <row r="31338" spans="23:24" x14ac:dyDescent="0.2">
      <c r="W31338" s="25"/>
      <c r="X31338" s="25"/>
    </row>
    <row r="31339" spans="23:24" x14ac:dyDescent="0.2">
      <c r="W31339" s="25"/>
      <c r="X31339" s="25"/>
    </row>
    <row r="31340" spans="23:24" x14ac:dyDescent="0.2">
      <c r="W31340" s="25"/>
      <c r="X31340" s="25"/>
    </row>
    <row r="31341" spans="23:24" x14ac:dyDescent="0.2">
      <c r="W31341" s="25"/>
      <c r="X31341" s="25"/>
    </row>
    <row r="31342" spans="23:24" x14ac:dyDescent="0.2">
      <c r="W31342" s="25"/>
      <c r="X31342" s="25"/>
    </row>
    <row r="31343" spans="23:24" x14ac:dyDescent="0.2">
      <c r="W31343" s="25"/>
      <c r="X31343" s="25"/>
    </row>
    <row r="31344" spans="23:24" x14ac:dyDescent="0.2">
      <c r="W31344" s="25"/>
      <c r="X31344" s="25"/>
    </row>
    <row r="31345" spans="23:24" x14ac:dyDescent="0.2">
      <c r="W31345" s="25"/>
      <c r="X31345" s="25"/>
    </row>
    <row r="31346" spans="23:24" x14ac:dyDescent="0.2">
      <c r="W31346" s="25"/>
      <c r="X31346" s="25"/>
    </row>
    <row r="31347" spans="23:24" x14ac:dyDescent="0.2">
      <c r="W31347" s="25"/>
      <c r="X31347" s="25"/>
    </row>
    <row r="31348" spans="23:24" x14ac:dyDescent="0.2">
      <c r="W31348" s="25"/>
      <c r="X31348" s="25"/>
    </row>
    <row r="31349" spans="23:24" x14ac:dyDescent="0.2">
      <c r="W31349" s="25"/>
      <c r="X31349" s="25"/>
    </row>
    <row r="31350" spans="23:24" x14ac:dyDescent="0.2">
      <c r="W31350" s="25"/>
      <c r="X31350" s="25"/>
    </row>
    <row r="31351" spans="23:24" x14ac:dyDescent="0.2">
      <c r="W31351" s="25"/>
      <c r="X31351" s="25"/>
    </row>
    <row r="31352" spans="23:24" x14ac:dyDescent="0.2">
      <c r="W31352" s="25"/>
      <c r="X31352" s="25"/>
    </row>
    <row r="31353" spans="23:24" x14ac:dyDescent="0.2">
      <c r="W31353" s="25"/>
      <c r="X31353" s="25"/>
    </row>
    <row r="31354" spans="23:24" x14ac:dyDescent="0.2">
      <c r="W31354" s="25"/>
      <c r="X31354" s="25"/>
    </row>
    <row r="31355" spans="23:24" x14ac:dyDescent="0.2">
      <c r="W31355" s="25"/>
      <c r="X31355" s="25"/>
    </row>
    <row r="31356" spans="23:24" x14ac:dyDescent="0.2">
      <c r="W31356" s="25"/>
      <c r="X31356" s="25"/>
    </row>
    <row r="31357" spans="23:24" x14ac:dyDescent="0.2">
      <c r="W31357" s="25"/>
      <c r="X31357" s="25"/>
    </row>
    <row r="31358" spans="23:24" x14ac:dyDescent="0.2">
      <c r="W31358" s="25"/>
      <c r="X31358" s="25"/>
    </row>
    <row r="31359" spans="23:24" x14ac:dyDescent="0.2">
      <c r="W31359" s="25"/>
      <c r="X31359" s="25"/>
    </row>
    <row r="31360" spans="23:24" x14ac:dyDescent="0.2">
      <c r="W31360" s="25"/>
      <c r="X31360" s="25"/>
    </row>
    <row r="31361" spans="23:24" x14ac:dyDescent="0.2">
      <c r="W31361" s="25"/>
      <c r="X31361" s="25"/>
    </row>
    <row r="31362" spans="23:24" x14ac:dyDescent="0.2">
      <c r="W31362" s="25"/>
      <c r="X31362" s="25"/>
    </row>
    <row r="31363" spans="23:24" x14ac:dyDescent="0.2">
      <c r="W31363" s="25"/>
      <c r="X31363" s="25"/>
    </row>
    <row r="31364" spans="23:24" x14ac:dyDescent="0.2">
      <c r="W31364" s="25"/>
      <c r="X31364" s="25"/>
    </row>
    <row r="31365" spans="23:24" x14ac:dyDescent="0.2">
      <c r="W31365" s="25"/>
      <c r="X31365" s="25"/>
    </row>
    <row r="31366" spans="23:24" x14ac:dyDescent="0.2">
      <c r="W31366" s="25"/>
      <c r="X31366" s="25"/>
    </row>
    <row r="31367" spans="23:24" x14ac:dyDescent="0.2">
      <c r="W31367" s="25"/>
      <c r="X31367" s="25"/>
    </row>
    <row r="31368" spans="23:24" x14ac:dyDescent="0.2">
      <c r="W31368" s="25"/>
      <c r="X31368" s="25"/>
    </row>
    <row r="31369" spans="23:24" x14ac:dyDescent="0.2">
      <c r="W31369" s="25"/>
      <c r="X31369" s="25"/>
    </row>
    <row r="31370" spans="23:24" x14ac:dyDescent="0.2">
      <c r="W31370" s="25"/>
      <c r="X31370" s="25"/>
    </row>
    <row r="31371" spans="23:24" x14ac:dyDescent="0.2">
      <c r="W31371" s="25"/>
      <c r="X31371" s="25"/>
    </row>
    <row r="31372" spans="23:24" x14ac:dyDescent="0.2">
      <c r="W31372" s="25"/>
      <c r="X31372" s="25"/>
    </row>
    <row r="31373" spans="23:24" x14ac:dyDescent="0.2">
      <c r="W31373" s="25"/>
      <c r="X31373" s="25"/>
    </row>
    <row r="31374" spans="23:24" x14ac:dyDescent="0.2">
      <c r="W31374" s="25"/>
      <c r="X31374" s="25"/>
    </row>
    <row r="31375" spans="23:24" x14ac:dyDescent="0.2">
      <c r="W31375" s="25"/>
      <c r="X31375" s="25"/>
    </row>
    <row r="31376" spans="23:24" x14ac:dyDescent="0.2">
      <c r="W31376" s="25"/>
      <c r="X31376" s="25"/>
    </row>
    <row r="31377" spans="23:24" x14ac:dyDescent="0.2">
      <c r="W31377" s="25"/>
      <c r="X31377" s="25"/>
    </row>
    <row r="31378" spans="23:24" x14ac:dyDescent="0.2">
      <c r="W31378" s="25"/>
      <c r="X31378" s="25"/>
    </row>
    <row r="31379" spans="23:24" x14ac:dyDescent="0.2">
      <c r="W31379" s="25"/>
      <c r="X31379" s="25"/>
    </row>
    <row r="31380" spans="23:24" x14ac:dyDescent="0.2">
      <c r="W31380" s="25"/>
      <c r="X31380" s="25"/>
    </row>
    <row r="31381" spans="23:24" x14ac:dyDescent="0.2">
      <c r="W31381" s="25"/>
      <c r="X31381" s="25"/>
    </row>
    <row r="31382" spans="23:24" x14ac:dyDescent="0.2">
      <c r="W31382" s="25"/>
      <c r="X31382" s="25"/>
    </row>
    <row r="31383" spans="23:24" x14ac:dyDescent="0.2">
      <c r="W31383" s="25"/>
      <c r="X31383" s="25"/>
    </row>
    <row r="31384" spans="23:24" x14ac:dyDescent="0.2">
      <c r="W31384" s="25"/>
      <c r="X31384" s="25"/>
    </row>
    <row r="31385" spans="23:24" x14ac:dyDescent="0.2">
      <c r="W31385" s="25"/>
      <c r="X31385" s="25"/>
    </row>
    <row r="31386" spans="23:24" x14ac:dyDescent="0.2">
      <c r="W31386" s="25"/>
      <c r="X31386" s="25"/>
    </row>
    <row r="31387" spans="23:24" x14ac:dyDescent="0.2">
      <c r="W31387" s="25"/>
      <c r="X31387" s="25"/>
    </row>
    <row r="31388" spans="23:24" x14ac:dyDescent="0.2">
      <c r="W31388" s="25"/>
      <c r="X31388" s="25"/>
    </row>
    <row r="31389" spans="23:24" x14ac:dyDescent="0.2">
      <c r="W31389" s="25"/>
      <c r="X31389" s="25"/>
    </row>
    <row r="31390" spans="23:24" x14ac:dyDescent="0.2">
      <c r="W31390" s="25"/>
      <c r="X31390" s="25"/>
    </row>
    <row r="31391" spans="23:24" x14ac:dyDescent="0.2">
      <c r="W31391" s="25"/>
      <c r="X31391" s="25"/>
    </row>
    <row r="31392" spans="23:24" x14ac:dyDescent="0.2">
      <c r="W31392" s="25"/>
      <c r="X31392" s="25"/>
    </row>
    <row r="31393" spans="23:24" x14ac:dyDescent="0.2">
      <c r="W31393" s="25"/>
      <c r="X31393" s="25"/>
    </row>
    <row r="31394" spans="23:24" x14ac:dyDescent="0.2">
      <c r="W31394" s="25"/>
      <c r="X31394" s="25"/>
    </row>
    <row r="31395" spans="23:24" x14ac:dyDescent="0.2">
      <c r="W31395" s="25"/>
      <c r="X31395" s="25"/>
    </row>
    <row r="31396" spans="23:24" x14ac:dyDescent="0.2">
      <c r="W31396" s="25"/>
      <c r="X31396" s="25"/>
    </row>
    <row r="31397" spans="23:24" x14ac:dyDescent="0.2">
      <c r="W31397" s="25"/>
      <c r="X31397" s="25"/>
    </row>
    <row r="31398" spans="23:24" x14ac:dyDescent="0.2">
      <c r="W31398" s="25"/>
      <c r="X31398" s="25"/>
    </row>
    <row r="31399" spans="23:24" x14ac:dyDescent="0.2">
      <c r="W31399" s="25"/>
      <c r="X31399" s="25"/>
    </row>
    <row r="31400" spans="23:24" x14ac:dyDescent="0.2">
      <c r="W31400" s="25"/>
      <c r="X31400" s="25"/>
    </row>
    <row r="31401" spans="23:24" x14ac:dyDescent="0.2">
      <c r="W31401" s="25"/>
      <c r="X31401" s="25"/>
    </row>
    <row r="31402" spans="23:24" x14ac:dyDescent="0.2">
      <c r="W31402" s="25"/>
      <c r="X31402" s="25"/>
    </row>
    <row r="31403" spans="23:24" x14ac:dyDescent="0.2">
      <c r="W31403" s="25"/>
      <c r="X31403" s="25"/>
    </row>
    <row r="31404" spans="23:24" x14ac:dyDescent="0.2">
      <c r="W31404" s="25"/>
      <c r="X31404" s="25"/>
    </row>
    <row r="31405" spans="23:24" x14ac:dyDescent="0.2">
      <c r="W31405" s="25"/>
      <c r="X31405" s="25"/>
    </row>
    <row r="31406" spans="23:24" x14ac:dyDescent="0.2">
      <c r="W31406" s="25"/>
      <c r="X31406" s="25"/>
    </row>
    <row r="31407" spans="23:24" x14ac:dyDescent="0.2">
      <c r="W31407" s="25"/>
      <c r="X31407" s="25"/>
    </row>
    <row r="31408" spans="23:24" x14ac:dyDescent="0.2">
      <c r="W31408" s="25"/>
      <c r="X31408" s="25"/>
    </row>
    <row r="31409" spans="23:24" x14ac:dyDescent="0.2">
      <c r="W31409" s="25"/>
      <c r="X31409" s="25"/>
    </row>
    <row r="31410" spans="23:24" x14ac:dyDescent="0.2">
      <c r="W31410" s="25"/>
      <c r="X31410" s="25"/>
    </row>
    <row r="31411" spans="23:24" x14ac:dyDescent="0.2">
      <c r="W31411" s="25"/>
      <c r="X31411" s="25"/>
    </row>
    <row r="31412" spans="23:24" x14ac:dyDescent="0.2">
      <c r="W31412" s="25"/>
      <c r="X31412" s="25"/>
    </row>
    <row r="31413" spans="23:24" x14ac:dyDescent="0.2">
      <c r="W31413" s="25"/>
      <c r="X31413" s="25"/>
    </row>
    <row r="31414" spans="23:24" x14ac:dyDescent="0.2">
      <c r="W31414" s="25"/>
      <c r="X31414" s="25"/>
    </row>
    <row r="31415" spans="23:24" x14ac:dyDescent="0.2">
      <c r="W31415" s="25"/>
      <c r="X31415" s="25"/>
    </row>
    <row r="31416" spans="23:24" x14ac:dyDescent="0.2">
      <c r="W31416" s="25"/>
      <c r="X31416" s="25"/>
    </row>
    <row r="31417" spans="23:24" x14ac:dyDescent="0.2">
      <c r="W31417" s="25"/>
      <c r="X31417" s="25"/>
    </row>
    <row r="31418" spans="23:24" x14ac:dyDescent="0.2">
      <c r="W31418" s="25"/>
      <c r="X31418" s="25"/>
    </row>
    <row r="31419" spans="23:24" x14ac:dyDescent="0.2">
      <c r="W31419" s="25"/>
      <c r="X31419" s="25"/>
    </row>
    <row r="31420" spans="23:24" x14ac:dyDescent="0.2">
      <c r="W31420" s="25"/>
      <c r="X31420" s="25"/>
    </row>
    <row r="31421" spans="23:24" x14ac:dyDescent="0.2">
      <c r="W31421" s="25"/>
      <c r="X31421" s="25"/>
    </row>
    <row r="31422" spans="23:24" x14ac:dyDescent="0.2">
      <c r="W31422" s="25"/>
      <c r="X31422" s="25"/>
    </row>
    <row r="31423" spans="23:24" x14ac:dyDescent="0.2">
      <c r="W31423" s="25"/>
      <c r="X31423" s="25"/>
    </row>
    <row r="31424" spans="23:24" x14ac:dyDescent="0.2">
      <c r="W31424" s="25"/>
      <c r="X31424" s="25"/>
    </row>
    <row r="31425" spans="23:24" x14ac:dyDescent="0.2">
      <c r="W31425" s="25"/>
      <c r="X31425" s="25"/>
    </row>
    <row r="31426" spans="23:24" x14ac:dyDescent="0.2">
      <c r="W31426" s="25"/>
      <c r="X31426" s="25"/>
    </row>
    <row r="31427" spans="23:24" x14ac:dyDescent="0.2">
      <c r="W31427" s="25"/>
      <c r="X31427" s="25"/>
    </row>
    <row r="31428" spans="23:24" x14ac:dyDescent="0.2">
      <c r="W31428" s="25"/>
      <c r="X31428" s="25"/>
    </row>
    <row r="31429" spans="23:24" x14ac:dyDescent="0.2">
      <c r="W31429" s="25"/>
      <c r="X31429" s="25"/>
    </row>
    <row r="31430" spans="23:24" x14ac:dyDescent="0.2">
      <c r="W31430" s="25"/>
      <c r="X31430" s="25"/>
    </row>
    <row r="31431" spans="23:24" x14ac:dyDescent="0.2">
      <c r="W31431" s="25"/>
      <c r="X31431" s="25"/>
    </row>
    <row r="31432" spans="23:24" x14ac:dyDescent="0.2">
      <c r="W31432" s="25"/>
      <c r="X31432" s="25"/>
    </row>
    <row r="31433" spans="23:24" x14ac:dyDescent="0.2">
      <c r="W31433" s="25"/>
      <c r="X31433" s="25"/>
    </row>
    <row r="31434" spans="23:24" x14ac:dyDescent="0.2">
      <c r="W31434" s="25"/>
      <c r="X31434" s="25"/>
    </row>
    <row r="31435" spans="23:24" x14ac:dyDescent="0.2">
      <c r="W31435" s="25"/>
      <c r="X31435" s="25"/>
    </row>
    <row r="31436" spans="23:24" x14ac:dyDescent="0.2">
      <c r="W31436" s="25"/>
      <c r="X31436" s="25"/>
    </row>
    <row r="31437" spans="23:24" x14ac:dyDescent="0.2">
      <c r="W31437" s="25"/>
      <c r="X31437" s="25"/>
    </row>
    <row r="31438" spans="23:24" x14ac:dyDescent="0.2">
      <c r="W31438" s="25"/>
      <c r="X31438" s="25"/>
    </row>
    <row r="31439" spans="23:24" x14ac:dyDescent="0.2">
      <c r="W31439" s="25"/>
      <c r="X31439" s="25"/>
    </row>
    <row r="31440" spans="23:24" x14ac:dyDescent="0.2">
      <c r="W31440" s="25"/>
      <c r="X31440" s="25"/>
    </row>
    <row r="31441" spans="23:24" x14ac:dyDescent="0.2">
      <c r="W31441" s="25"/>
      <c r="X31441" s="25"/>
    </row>
    <row r="31442" spans="23:24" x14ac:dyDescent="0.2">
      <c r="W31442" s="25"/>
      <c r="X31442" s="25"/>
    </row>
    <row r="31443" spans="23:24" x14ac:dyDescent="0.2">
      <c r="W31443" s="25"/>
      <c r="X31443" s="25"/>
    </row>
    <row r="31444" spans="23:24" x14ac:dyDescent="0.2">
      <c r="W31444" s="25"/>
      <c r="X31444" s="25"/>
    </row>
    <row r="31445" spans="23:24" x14ac:dyDescent="0.2">
      <c r="W31445" s="25"/>
      <c r="X31445" s="25"/>
    </row>
    <row r="31446" spans="23:24" x14ac:dyDescent="0.2">
      <c r="W31446" s="25"/>
      <c r="X31446" s="25"/>
    </row>
    <row r="31447" spans="23:24" x14ac:dyDescent="0.2">
      <c r="W31447" s="25"/>
      <c r="X31447" s="25"/>
    </row>
    <row r="31448" spans="23:24" x14ac:dyDescent="0.2">
      <c r="W31448" s="25"/>
      <c r="X31448" s="25"/>
    </row>
    <row r="31449" spans="23:24" x14ac:dyDescent="0.2">
      <c r="W31449" s="25"/>
      <c r="X31449" s="25"/>
    </row>
    <row r="31450" spans="23:24" x14ac:dyDescent="0.2">
      <c r="W31450" s="25"/>
      <c r="X31450" s="25"/>
    </row>
    <row r="31451" spans="23:24" x14ac:dyDescent="0.2">
      <c r="W31451" s="25"/>
      <c r="X31451" s="25"/>
    </row>
    <row r="31452" spans="23:24" x14ac:dyDescent="0.2">
      <c r="W31452" s="25"/>
      <c r="X31452" s="25"/>
    </row>
    <row r="31453" spans="23:24" x14ac:dyDescent="0.2">
      <c r="W31453" s="25"/>
      <c r="X31453" s="25"/>
    </row>
    <row r="31454" spans="23:24" x14ac:dyDescent="0.2">
      <c r="W31454" s="25"/>
      <c r="X31454" s="25"/>
    </row>
    <row r="31455" spans="23:24" x14ac:dyDescent="0.2">
      <c r="W31455" s="25"/>
      <c r="X31455" s="25"/>
    </row>
    <row r="31456" spans="23:24" x14ac:dyDescent="0.2">
      <c r="W31456" s="25"/>
      <c r="X31456" s="25"/>
    </row>
    <row r="31457" spans="23:24" x14ac:dyDescent="0.2">
      <c r="W31457" s="25"/>
      <c r="X31457" s="25"/>
    </row>
    <row r="31458" spans="23:24" x14ac:dyDescent="0.2">
      <c r="W31458" s="25"/>
      <c r="X31458" s="25"/>
    </row>
    <row r="31459" spans="23:24" x14ac:dyDescent="0.2">
      <c r="W31459" s="25"/>
      <c r="X31459" s="25"/>
    </row>
    <row r="31460" spans="23:24" x14ac:dyDescent="0.2">
      <c r="W31460" s="25"/>
      <c r="X31460" s="25"/>
    </row>
    <row r="31461" spans="23:24" x14ac:dyDescent="0.2">
      <c r="W31461" s="25"/>
      <c r="X31461" s="25"/>
    </row>
    <row r="31462" spans="23:24" x14ac:dyDescent="0.2">
      <c r="W31462" s="25"/>
      <c r="X31462" s="25"/>
    </row>
    <row r="31463" spans="23:24" x14ac:dyDescent="0.2">
      <c r="W31463" s="25"/>
      <c r="X31463" s="25"/>
    </row>
    <row r="31464" spans="23:24" x14ac:dyDescent="0.2">
      <c r="W31464" s="25"/>
      <c r="X31464" s="25"/>
    </row>
    <row r="31465" spans="23:24" x14ac:dyDescent="0.2">
      <c r="W31465" s="25"/>
      <c r="X31465" s="25"/>
    </row>
    <row r="31466" spans="23:24" x14ac:dyDescent="0.2">
      <c r="W31466" s="25"/>
      <c r="X31466" s="25"/>
    </row>
    <row r="31467" spans="23:24" x14ac:dyDescent="0.2">
      <c r="W31467" s="25"/>
      <c r="X31467" s="25"/>
    </row>
    <row r="31468" spans="23:24" x14ac:dyDescent="0.2">
      <c r="W31468" s="25"/>
      <c r="X31468" s="25"/>
    </row>
    <row r="31469" spans="23:24" x14ac:dyDescent="0.2">
      <c r="W31469" s="25"/>
      <c r="X31469" s="25"/>
    </row>
    <row r="31470" spans="23:24" x14ac:dyDescent="0.2">
      <c r="W31470" s="25"/>
      <c r="X31470" s="25"/>
    </row>
    <row r="31471" spans="23:24" x14ac:dyDescent="0.2">
      <c r="W31471" s="25"/>
      <c r="X31471" s="25"/>
    </row>
    <row r="31472" spans="23:24" x14ac:dyDescent="0.2">
      <c r="W31472" s="25"/>
      <c r="X31472" s="25"/>
    </row>
    <row r="31473" spans="23:24" x14ac:dyDescent="0.2">
      <c r="W31473" s="25"/>
      <c r="X31473" s="25"/>
    </row>
    <row r="31474" spans="23:24" x14ac:dyDescent="0.2">
      <c r="W31474" s="25"/>
      <c r="X31474" s="25"/>
    </row>
    <row r="31475" spans="23:24" x14ac:dyDescent="0.2">
      <c r="W31475" s="25"/>
      <c r="X31475" s="25"/>
    </row>
    <row r="31476" spans="23:24" x14ac:dyDescent="0.2">
      <c r="W31476" s="25"/>
      <c r="X31476" s="25"/>
    </row>
    <row r="31477" spans="23:24" x14ac:dyDescent="0.2">
      <c r="W31477" s="25"/>
      <c r="X31477" s="25"/>
    </row>
    <row r="31478" spans="23:24" x14ac:dyDescent="0.2">
      <c r="W31478" s="25"/>
      <c r="X31478" s="25"/>
    </row>
    <row r="31479" spans="23:24" x14ac:dyDescent="0.2">
      <c r="W31479" s="25"/>
      <c r="X31479" s="25"/>
    </row>
    <row r="31480" spans="23:24" x14ac:dyDescent="0.2">
      <c r="W31480" s="25"/>
      <c r="X31480" s="25"/>
    </row>
    <row r="31481" spans="23:24" x14ac:dyDescent="0.2">
      <c r="W31481" s="25"/>
      <c r="X31481" s="25"/>
    </row>
    <row r="31482" spans="23:24" x14ac:dyDescent="0.2">
      <c r="W31482" s="25"/>
      <c r="X31482" s="25"/>
    </row>
    <row r="31483" spans="23:24" x14ac:dyDescent="0.2">
      <c r="W31483" s="25"/>
      <c r="X31483" s="25"/>
    </row>
    <row r="31484" spans="23:24" x14ac:dyDescent="0.2">
      <c r="W31484" s="25"/>
      <c r="X31484" s="25"/>
    </row>
    <row r="31485" spans="23:24" x14ac:dyDescent="0.2">
      <c r="W31485" s="25"/>
      <c r="X31485" s="25"/>
    </row>
    <row r="31486" spans="23:24" x14ac:dyDescent="0.2">
      <c r="W31486" s="25"/>
      <c r="X31486" s="25"/>
    </row>
    <row r="31487" spans="23:24" x14ac:dyDescent="0.2">
      <c r="W31487" s="25"/>
      <c r="X31487" s="25"/>
    </row>
    <row r="31488" spans="23:24" x14ac:dyDescent="0.2">
      <c r="W31488" s="25"/>
      <c r="X31488" s="25"/>
    </row>
    <row r="31489" spans="23:24" x14ac:dyDescent="0.2">
      <c r="W31489" s="25"/>
      <c r="X31489" s="25"/>
    </row>
    <row r="31490" spans="23:24" x14ac:dyDescent="0.2">
      <c r="W31490" s="25"/>
      <c r="X31490" s="25"/>
    </row>
    <row r="31491" spans="23:24" x14ac:dyDescent="0.2">
      <c r="W31491" s="25"/>
      <c r="X31491" s="25"/>
    </row>
    <row r="31492" spans="23:24" x14ac:dyDescent="0.2">
      <c r="W31492" s="25"/>
      <c r="X31492" s="25"/>
    </row>
    <row r="31493" spans="23:24" x14ac:dyDescent="0.2">
      <c r="W31493" s="25"/>
      <c r="X31493" s="25"/>
    </row>
    <row r="31494" spans="23:24" x14ac:dyDescent="0.2">
      <c r="W31494" s="25"/>
      <c r="X31494" s="25"/>
    </row>
    <row r="31495" spans="23:24" x14ac:dyDescent="0.2">
      <c r="W31495" s="25"/>
      <c r="X31495" s="25"/>
    </row>
    <row r="31496" spans="23:24" x14ac:dyDescent="0.2">
      <c r="W31496" s="25"/>
      <c r="X31496" s="25"/>
    </row>
    <row r="31497" spans="23:24" x14ac:dyDescent="0.2">
      <c r="W31497" s="25"/>
      <c r="X31497" s="25"/>
    </row>
    <row r="31498" spans="23:24" x14ac:dyDescent="0.2">
      <c r="W31498" s="25"/>
      <c r="X31498" s="25"/>
    </row>
    <row r="31499" spans="23:24" x14ac:dyDescent="0.2">
      <c r="W31499" s="25"/>
      <c r="X31499" s="25"/>
    </row>
    <row r="31500" spans="23:24" x14ac:dyDescent="0.2">
      <c r="W31500" s="25"/>
      <c r="X31500" s="25"/>
    </row>
    <row r="31501" spans="23:24" x14ac:dyDescent="0.2">
      <c r="W31501" s="25"/>
      <c r="X31501" s="25"/>
    </row>
    <row r="31502" spans="23:24" x14ac:dyDescent="0.2">
      <c r="W31502" s="25"/>
      <c r="X31502" s="25"/>
    </row>
    <row r="31503" spans="23:24" x14ac:dyDescent="0.2">
      <c r="W31503" s="25"/>
      <c r="X31503" s="25"/>
    </row>
    <row r="31504" spans="23:24" x14ac:dyDescent="0.2">
      <c r="W31504" s="25"/>
      <c r="X31504" s="25"/>
    </row>
    <row r="31505" spans="23:24" x14ac:dyDescent="0.2">
      <c r="W31505" s="25"/>
      <c r="X31505" s="25"/>
    </row>
    <row r="31506" spans="23:24" x14ac:dyDescent="0.2">
      <c r="W31506" s="25"/>
      <c r="X31506" s="25"/>
    </row>
    <row r="31507" spans="23:24" x14ac:dyDescent="0.2">
      <c r="W31507" s="25"/>
      <c r="X31507" s="25"/>
    </row>
    <row r="31508" spans="23:24" x14ac:dyDescent="0.2">
      <c r="W31508" s="25"/>
      <c r="X31508" s="25"/>
    </row>
    <row r="31509" spans="23:24" x14ac:dyDescent="0.2">
      <c r="W31509" s="25"/>
      <c r="X31509" s="25"/>
    </row>
    <row r="31510" spans="23:24" x14ac:dyDescent="0.2">
      <c r="W31510" s="25"/>
      <c r="X31510" s="25"/>
    </row>
    <row r="31511" spans="23:24" x14ac:dyDescent="0.2">
      <c r="W31511" s="25"/>
      <c r="X31511" s="25"/>
    </row>
    <row r="31512" spans="23:24" x14ac:dyDescent="0.2">
      <c r="W31512" s="25"/>
      <c r="X31512" s="25"/>
    </row>
    <row r="31513" spans="23:24" x14ac:dyDescent="0.2">
      <c r="W31513" s="25"/>
      <c r="X31513" s="25"/>
    </row>
    <row r="31514" spans="23:24" x14ac:dyDescent="0.2">
      <c r="W31514" s="25"/>
      <c r="X31514" s="25"/>
    </row>
    <row r="31515" spans="23:24" x14ac:dyDescent="0.2">
      <c r="W31515" s="25"/>
      <c r="X31515" s="25"/>
    </row>
    <row r="31516" spans="23:24" x14ac:dyDescent="0.2">
      <c r="W31516" s="25"/>
      <c r="X31516" s="25"/>
    </row>
    <row r="31517" spans="23:24" x14ac:dyDescent="0.2">
      <c r="W31517" s="25"/>
      <c r="X31517" s="25"/>
    </row>
    <row r="31518" spans="23:24" x14ac:dyDescent="0.2">
      <c r="W31518" s="25"/>
      <c r="X31518" s="25"/>
    </row>
    <row r="31519" spans="23:24" x14ac:dyDescent="0.2">
      <c r="W31519" s="25"/>
      <c r="X31519" s="25"/>
    </row>
    <row r="31520" spans="23:24" x14ac:dyDescent="0.2">
      <c r="W31520" s="25"/>
      <c r="X31520" s="25"/>
    </row>
    <row r="31521" spans="23:24" x14ac:dyDescent="0.2">
      <c r="W31521" s="25"/>
      <c r="X31521" s="25"/>
    </row>
    <row r="31522" spans="23:24" x14ac:dyDescent="0.2">
      <c r="W31522" s="25"/>
      <c r="X31522" s="25"/>
    </row>
    <row r="31523" spans="23:24" x14ac:dyDescent="0.2">
      <c r="W31523" s="25"/>
      <c r="X31523" s="25"/>
    </row>
    <row r="31524" spans="23:24" x14ac:dyDescent="0.2">
      <c r="W31524" s="25"/>
      <c r="X31524" s="25"/>
    </row>
    <row r="31525" spans="23:24" x14ac:dyDescent="0.2">
      <c r="W31525" s="25"/>
      <c r="X31525" s="25"/>
    </row>
    <row r="31526" spans="23:24" x14ac:dyDescent="0.2">
      <c r="W31526" s="25"/>
      <c r="X31526" s="25"/>
    </row>
    <row r="31527" spans="23:24" x14ac:dyDescent="0.2">
      <c r="W31527" s="25"/>
      <c r="X31527" s="25"/>
    </row>
    <row r="31528" spans="23:24" x14ac:dyDescent="0.2">
      <c r="W31528" s="25"/>
      <c r="X31528" s="25"/>
    </row>
    <row r="31529" spans="23:24" x14ac:dyDescent="0.2">
      <c r="W31529" s="25"/>
      <c r="X31529" s="25"/>
    </row>
    <row r="31530" spans="23:24" x14ac:dyDescent="0.2">
      <c r="W31530" s="25"/>
      <c r="X31530" s="25"/>
    </row>
    <row r="31531" spans="23:24" x14ac:dyDescent="0.2">
      <c r="W31531" s="25"/>
      <c r="X31531" s="25"/>
    </row>
    <row r="31532" spans="23:24" x14ac:dyDescent="0.2">
      <c r="W31532" s="25"/>
      <c r="X31532" s="25"/>
    </row>
    <row r="31533" spans="23:24" x14ac:dyDescent="0.2">
      <c r="W31533" s="25"/>
      <c r="X31533" s="25"/>
    </row>
    <row r="31534" spans="23:24" x14ac:dyDescent="0.2">
      <c r="W31534" s="25"/>
      <c r="X31534" s="25"/>
    </row>
    <row r="31535" spans="23:24" x14ac:dyDescent="0.2">
      <c r="W31535" s="25"/>
      <c r="X31535" s="25"/>
    </row>
    <row r="31536" spans="23:24" x14ac:dyDescent="0.2">
      <c r="W31536" s="25"/>
      <c r="X31536" s="25"/>
    </row>
    <row r="31537" spans="23:24" x14ac:dyDescent="0.2">
      <c r="W31537" s="25"/>
      <c r="X31537" s="25"/>
    </row>
    <row r="31538" spans="23:24" x14ac:dyDescent="0.2">
      <c r="W31538" s="25"/>
      <c r="X31538" s="25"/>
    </row>
    <row r="31539" spans="23:24" x14ac:dyDescent="0.2">
      <c r="W31539" s="25"/>
      <c r="X31539" s="25"/>
    </row>
    <row r="31540" spans="23:24" x14ac:dyDescent="0.2">
      <c r="W31540" s="25"/>
      <c r="X31540" s="25"/>
    </row>
    <row r="31541" spans="23:24" x14ac:dyDescent="0.2">
      <c r="W31541" s="25"/>
      <c r="X31541" s="25"/>
    </row>
    <row r="31542" spans="23:24" x14ac:dyDescent="0.2">
      <c r="W31542" s="25"/>
      <c r="X31542" s="25"/>
    </row>
    <row r="31543" spans="23:24" x14ac:dyDescent="0.2">
      <c r="W31543" s="25"/>
      <c r="X31543" s="25"/>
    </row>
    <row r="31544" spans="23:24" x14ac:dyDescent="0.2">
      <c r="W31544" s="25"/>
      <c r="X31544" s="25"/>
    </row>
    <row r="31545" spans="23:24" x14ac:dyDescent="0.2">
      <c r="W31545" s="25"/>
      <c r="X31545" s="25"/>
    </row>
    <row r="31546" spans="23:24" x14ac:dyDescent="0.2">
      <c r="W31546" s="25"/>
      <c r="X31546" s="25"/>
    </row>
    <row r="31547" spans="23:24" x14ac:dyDescent="0.2">
      <c r="W31547" s="25"/>
      <c r="X31547" s="25"/>
    </row>
    <row r="31548" spans="23:24" x14ac:dyDescent="0.2">
      <c r="W31548" s="25"/>
      <c r="X31548" s="25"/>
    </row>
    <row r="31549" spans="23:24" x14ac:dyDescent="0.2">
      <c r="W31549" s="25"/>
      <c r="X31549" s="25"/>
    </row>
    <row r="31550" spans="23:24" x14ac:dyDescent="0.2">
      <c r="W31550" s="25"/>
      <c r="X31550" s="25"/>
    </row>
    <row r="31551" spans="23:24" x14ac:dyDescent="0.2">
      <c r="W31551" s="25"/>
      <c r="X31551" s="25"/>
    </row>
    <row r="31552" spans="23:24" x14ac:dyDescent="0.2">
      <c r="W31552" s="25"/>
      <c r="X31552" s="25"/>
    </row>
    <row r="31553" spans="23:24" x14ac:dyDescent="0.2">
      <c r="W31553" s="25"/>
      <c r="X31553" s="25"/>
    </row>
    <row r="31554" spans="23:24" x14ac:dyDescent="0.2">
      <c r="W31554" s="25"/>
      <c r="X31554" s="25"/>
    </row>
    <row r="31555" spans="23:24" x14ac:dyDescent="0.2">
      <c r="W31555" s="25"/>
      <c r="X31555" s="25"/>
    </row>
    <row r="31556" spans="23:24" x14ac:dyDescent="0.2">
      <c r="W31556" s="25"/>
      <c r="X31556" s="25"/>
    </row>
    <row r="31557" spans="23:24" x14ac:dyDescent="0.2">
      <c r="W31557" s="25"/>
      <c r="X31557" s="25"/>
    </row>
    <row r="31558" spans="23:24" x14ac:dyDescent="0.2">
      <c r="W31558" s="25"/>
      <c r="X31558" s="25"/>
    </row>
    <row r="31559" spans="23:24" x14ac:dyDescent="0.2">
      <c r="W31559" s="25"/>
      <c r="X31559" s="25"/>
    </row>
    <row r="31560" spans="23:24" x14ac:dyDescent="0.2">
      <c r="W31560" s="25"/>
      <c r="X31560" s="25"/>
    </row>
    <row r="31561" spans="23:24" x14ac:dyDescent="0.2">
      <c r="W31561" s="25"/>
      <c r="X31561" s="25"/>
    </row>
    <row r="31562" spans="23:24" x14ac:dyDescent="0.2">
      <c r="W31562" s="25"/>
      <c r="X31562" s="25"/>
    </row>
    <row r="31563" spans="23:24" x14ac:dyDescent="0.2">
      <c r="W31563" s="25"/>
      <c r="X31563" s="25"/>
    </row>
    <row r="31564" spans="23:24" x14ac:dyDescent="0.2">
      <c r="W31564" s="25"/>
      <c r="X31564" s="25"/>
    </row>
    <row r="31565" spans="23:24" x14ac:dyDescent="0.2">
      <c r="W31565" s="25"/>
      <c r="X31565" s="25"/>
    </row>
    <row r="31566" spans="23:24" x14ac:dyDescent="0.2">
      <c r="W31566" s="25"/>
      <c r="X31566" s="25"/>
    </row>
    <row r="31567" spans="23:24" x14ac:dyDescent="0.2">
      <c r="W31567" s="25"/>
      <c r="X31567" s="25"/>
    </row>
    <row r="31568" spans="23:24" x14ac:dyDescent="0.2">
      <c r="W31568" s="25"/>
      <c r="X31568" s="25"/>
    </row>
    <row r="31569" spans="23:24" x14ac:dyDescent="0.2">
      <c r="W31569" s="25"/>
      <c r="X31569" s="25"/>
    </row>
    <row r="31570" spans="23:24" x14ac:dyDescent="0.2">
      <c r="W31570" s="25"/>
      <c r="X31570" s="25"/>
    </row>
    <row r="31571" spans="23:24" x14ac:dyDescent="0.2">
      <c r="W31571" s="25"/>
      <c r="X31571" s="25"/>
    </row>
    <row r="31572" spans="23:24" x14ac:dyDescent="0.2">
      <c r="W31572" s="25"/>
      <c r="X31572" s="25"/>
    </row>
    <row r="31573" spans="23:24" x14ac:dyDescent="0.2">
      <c r="W31573" s="25"/>
      <c r="X31573" s="25"/>
    </row>
    <row r="31574" spans="23:24" x14ac:dyDescent="0.2">
      <c r="W31574" s="25"/>
      <c r="X31574" s="25"/>
    </row>
    <row r="31575" spans="23:24" x14ac:dyDescent="0.2">
      <c r="W31575" s="25"/>
      <c r="X31575" s="25"/>
    </row>
    <row r="31576" spans="23:24" x14ac:dyDescent="0.2">
      <c r="W31576" s="25"/>
      <c r="X31576" s="25"/>
    </row>
    <row r="31577" spans="23:24" x14ac:dyDescent="0.2">
      <c r="W31577" s="25"/>
      <c r="X31577" s="25"/>
    </row>
    <row r="31578" spans="23:24" x14ac:dyDescent="0.2">
      <c r="W31578" s="25"/>
      <c r="X31578" s="25"/>
    </row>
    <row r="31579" spans="23:24" x14ac:dyDescent="0.2">
      <c r="W31579" s="25"/>
      <c r="X31579" s="25"/>
    </row>
    <row r="31580" spans="23:24" x14ac:dyDescent="0.2">
      <c r="W31580" s="25"/>
      <c r="X31580" s="25"/>
    </row>
    <row r="31581" spans="23:24" x14ac:dyDescent="0.2">
      <c r="W31581" s="25"/>
      <c r="X31581" s="25"/>
    </row>
    <row r="31582" spans="23:24" x14ac:dyDescent="0.2">
      <c r="W31582" s="25"/>
      <c r="X31582" s="25"/>
    </row>
    <row r="31583" spans="23:24" x14ac:dyDescent="0.2">
      <c r="W31583" s="25"/>
      <c r="X31583" s="25"/>
    </row>
    <row r="31584" spans="23:24" x14ac:dyDescent="0.2">
      <c r="W31584" s="25"/>
      <c r="X31584" s="25"/>
    </row>
    <row r="31585" spans="23:24" x14ac:dyDescent="0.2">
      <c r="W31585" s="25"/>
      <c r="X31585" s="25"/>
    </row>
    <row r="31586" spans="23:24" x14ac:dyDescent="0.2">
      <c r="W31586" s="25"/>
      <c r="X31586" s="25"/>
    </row>
    <row r="31587" spans="23:24" x14ac:dyDescent="0.2">
      <c r="W31587" s="25"/>
      <c r="X31587" s="25"/>
    </row>
    <row r="31588" spans="23:24" x14ac:dyDescent="0.2">
      <c r="W31588" s="25"/>
      <c r="X31588" s="25"/>
    </row>
    <row r="31589" spans="23:24" x14ac:dyDescent="0.2">
      <c r="W31589" s="25"/>
      <c r="X31589" s="25"/>
    </row>
    <row r="31590" spans="23:24" x14ac:dyDescent="0.2">
      <c r="W31590" s="25"/>
      <c r="X31590" s="25"/>
    </row>
    <row r="31591" spans="23:24" x14ac:dyDescent="0.2">
      <c r="W31591" s="25"/>
      <c r="X31591" s="25"/>
    </row>
    <row r="31592" spans="23:24" x14ac:dyDescent="0.2">
      <c r="W31592" s="25"/>
      <c r="X31592" s="25"/>
    </row>
    <row r="31593" spans="23:24" x14ac:dyDescent="0.2">
      <c r="W31593" s="25"/>
      <c r="X31593" s="25"/>
    </row>
    <row r="31594" spans="23:24" x14ac:dyDescent="0.2">
      <c r="W31594" s="25"/>
      <c r="X31594" s="25"/>
    </row>
    <row r="31595" spans="23:24" x14ac:dyDescent="0.2">
      <c r="W31595" s="25"/>
      <c r="X31595" s="25"/>
    </row>
    <row r="31596" spans="23:24" x14ac:dyDescent="0.2">
      <c r="W31596" s="25"/>
      <c r="X31596" s="25"/>
    </row>
    <row r="31597" spans="23:24" x14ac:dyDescent="0.2">
      <c r="W31597" s="25"/>
      <c r="X31597" s="25"/>
    </row>
    <row r="31598" spans="23:24" x14ac:dyDescent="0.2">
      <c r="W31598" s="25"/>
      <c r="X31598" s="25"/>
    </row>
    <row r="31599" spans="23:24" x14ac:dyDescent="0.2">
      <c r="W31599" s="25"/>
      <c r="X31599" s="25"/>
    </row>
    <row r="31600" spans="23:24" x14ac:dyDescent="0.2">
      <c r="W31600" s="25"/>
      <c r="X31600" s="25"/>
    </row>
    <row r="31601" spans="23:24" x14ac:dyDescent="0.2">
      <c r="W31601" s="25"/>
      <c r="X31601" s="25"/>
    </row>
    <row r="31602" spans="23:24" x14ac:dyDescent="0.2">
      <c r="W31602" s="25"/>
      <c r="X31602" s="25"/>
    </row>
    <row r="31603" spans="23:24" x14ac:dyDescent="0.2">
      <c r="W31603" s="25"/>
      <c r="X31603" s="25"/>
    </row>
    <row r="31604" spans="23:24" x14ac:dyDescent="0.2">
      <c r="W31604" s="25"/>
      <c r="X31604" s="25"/>
    </row>
    <row r="31605" spans="23:24" x14ac:dyDescent="0.2">
      <c r="W31605" s="25"/>
      <c r="X31605" s="25"/>
    </row>
    <row r="31606" spans="23:24" x14ac:dyDescent="0.2">
      <c r="W31606" s="25"/>
      <c r="X31606" s="25"/>
    </row>
    <row r="31607" spans="23:24" x14ac:dyDescent="0.2">
      <c r="W31607" s="25"/>
      <c r="X31607" s="25"/>
    </row>
    <row r="31608" spans="23:24" x14ac:dyDescent="0.2">
      <c r="W31608" s="25"/>
      <c r="X31608" s="25"/>
    </row>
    <row r="31609" spans="23:24" x14ac:dyDescent="0.2">
      <c r="W31609" s="25"/>
      <c r="X31609" s="25"/>
    </row>
    <row r="31610" spans="23:24" x14ac:dyDescent="0.2">
      <c r="W31610" s="25"/>
      <c r="X31610" s="25"/>
    </row>
    <row r="31611" spans="23:24" x14ac:dyDescent="0.2">
      <c r="W31611" s="25"/>
      <c r="X31611" s="25"/>
    </row>
    <row r="31612" spans="23:24" x14ac:dyDescent="0.2">
      <c r="W31612" s="25"/>
      <c r="X31612" s="25"/>
    </row>
    <row r="31613" spans="23:24" x14ac:dyDescent="0.2">
      <c r="W31613" s="25"/>
      <c r="X31613" s="25"/>
    </row>
    <row r="31614" spans="23:24" x14ac:dyDescent="0.2">
      <c r="W31614" s="25"/>
      <c r="X31614" s="25"/>
    </row>
    <row r="31615" spans="23:24" x14ac:dyDescent="0.2">
      <c r="W31615" s="25"/>
      <c r="X31615" s="25"/>
    </row>
    <row r="31616" spans="23:24" x14ac:dyDescent="0.2">
      <c r="W31616" s="25"/>
      <c r="X31616" s="25"/>
    </row>
    <row r="31617" spans="23:24" x14ac:dyDescent="0.2">
      <c r="W31617" s="25"/>
      <c r="X31617" s="25"/>
    </row>
    <row r="31618" spans="23:24" x14ac:dyDescent="0.2">
      <c r="W31618" s="25"/>
      <c r="X31618" s="25"/>
    </row>
    <row r="31619" spans="23:24" x14ac:dyDescent="0.2">
      <c r="W31619" s="25"/>
      <c r="X31619" s="25"/>
    </row>
    <row r="31620" spans="23:24" x14ac:dyDescent="0.2">
      <c r="W31620" s="25"/>
      <c r="X31620" s="25"/>
    </row>
    <row r="31621" spans="23:24" x14ac:dyDescent="0.2">
      <c r="W31621" s="25"/>
      <c r="X31621" s="25"/>
    </row>
    <row r="31622" spans="23:24" x14ac:dyDescent="0.2">
      <c r="W31622" s="25"/>
      <c r="X31622" s="25"/>
    </row>
    <row r="31623" spans="23:24" x14ac:dyDescent="0.2">
      <c r="W31623" s="25"/>
      <c r="X31623" s="25"/>
    </row>
    <row r="31624" spans="23:24" x14ac:dyDescent="0.2">
      <c r="W31624" s="25"/>
      <c r="X31624" s="25"/>
    </row>
    <row r="31625" spans="23:24" x14ac:dyDescent="0.2">
      <c r="W31625" s="25"/>
      <c r="X31625" s="25"/>
    </row>
    <row r="31626" spans="23:24" x14ac:dyDescent="0.2">
      <c r="W31626" s="25"/>
      <c r="X31626" s="25"/>
    </row>
    <row r="31627" spans="23:24" x14ac:dyDescent="0.2">
      <c r="W31627" s="25"/>
      <c r="X31627" s="25"/>
    </row>
    <row r="31628" spans="23:24" x14ac:dyDescent="0.2">
      <c r="W31628" s="25"/>
      <c r="X31628" s="25"/>
    </row>
    <row r="31629" spans="23:24" x14ac:dyDescent="0.2">
      <c r="W31629" s="25"/>
      <c r="X31629" s="25"/>
    </row>
    <row r="31630" spans="23:24" x14ac:dyDescent="0.2">
      <c r="W31630" s="25"/>
      <c r="X31630" s="25"/>
    </row>
    <row r="31631" spans="23:24" x14ac:dyDescent="0.2">
      <c r="W31631" s="25"/>
      <c r="X31631" s="25"/>
    </row>
    <row r="31632" spans="23:24" x14ac:dyDescent="0.2">
      <c r="W31632" s="25"/>
      <c r="X31632" s="25"/>
    </row>
    <row r="31633" spans="23:24" x14ac:dyDescent="0.2">
      <c r="W31633" s="25"/>
      <c r="X31633" s="25"/>
    </row>
    <row r="31634" spans="23:24" x14ac:dyDescent="0.2">
      <c r="W31634" s="25"/>
      <c r="X31634" s="25"/>
    </row>
    <row r="31635" spans="23:24" x14ac:dyDescent="0.2">
      <c r="W31635" s="25"/>
      <c r="X31635" s="25"/>
    </row>
    <row r="31636" spans="23:24" x14ac:dyDescent="0.2">
      <c r="W31636" s="25"/>
      <c r="X31636" s="25"/>
    </row>
    <row r="31637" spans="23:24" x14ac:dyDescent="0.2">
      <c r="W31637" s="25"/>
      <c r="X31637" s="25"/>
    </row>
    <row r="31638" spans="23:24" x14ac:dyDescent="0.2">
      <c r="W31638" s="25"/>
      <c r="X31638" s="25"/>
    </row>
    <row r="31639" spans="23:24" x14ac:dyDescent="0.2">
      <c r="W31639" s="25"/>
      <c r="X31639" s="25"/>
    </row>
    <row r="31640" spans="23:24" x14ac:dyDescent="0.2">
      <c r="W31640" s="25"/>
      <c r="X31640" s="25"/>
    </row>
    <row r="31641" spans="23:24" x14ac:dyDescent="0.2">
      <c r="W31641" s="25"/>
      <c r="X31641" s="25"/>
    </row>
    <row r="31642" spans="23:24" x14ac:dyDescent="0.2">
      <c r="W31642" s="25"/>
      <c r="X31642" s="25"/>
    </row>
    <row r="31643" spans="23:24" x14ac:dyDescent="0.2">
      <c r="W31643" s="25"/>
      <c r="X31643" s="25"/>
    </row>
    <row r="31644" spans="23:24" x14ac:dyDescent="0.2">
      <c r="W31644" s="25"/>
      <c r="X31644" s="25"/>
    </row>
    <row r="31645" spans="23:24" x14ac:dyDescent="0.2">
      <c r="W31645" s="25"/>
      <c r="X31645" s="25"/>
    </row>
    <row r="31646" spans="23:24" x14ac:dyDescent="0.2">
      <c r="W31646" s="25"/>
      <c r="X31646" s="25"/>
    </row>
    <row r="31647" spans="23:24" x14ac:dyDescent="0.2">
      <c r="W31647" s="25"/>
      <c r="X31647" s="25"/>
    </row>
    <row r="31648" spans="23:24" x14ac:dyDescent="0.2">
      <c r="W31648" s="25"/>
      <c r="X31648" s="25"/>
    </row>
    <row r="31649" spans="23:24" x14ac:dyDescent="0.2">
      <c r="W31649" s="25"/>
      <c r="X31649" s="25"/>
    </row>
    <row r="31650" spans="23:24" x14ac:dyDescent="0.2">
      <c r="W31650" s="25"/>
      <c r="X31650" s="25"/>
    </row>
    <row r="31651" spans="23:24" x14ac:dyDescent="0.2">
      <c r="W31651" s="25"/>
      <c r="X31651" s="25"/>
    </row>
    <row r="31652" spans="23:24" x14ac:dyDescent="0.2">
      <c r="W31652" s="25"/>
      <c r="X31652" s="25"/>
    </row>
    <row r="31653" spans="23:24" x14ac:dyDescent="0.2">
      <c r="W31653" s="25"/>
      <c r="X31653" s="25"/>
    </row>
    <row r="31654" spans="23:24" x14ac:dyDescent="0.2">
      <c r="W31654" s="25"/>
      <c r="X31654" s="25"/>
    </row>
    <row r="31655" spans="23:24" x14ac:dyDescent="0.2">
      <c r="W31655" s="25"/>
      <c r="X31655" s="25"/>
    </row>
    <row r="31656" spans="23:24" x14ac:dyDescent="0.2">
      <c r="W31656" s="25"/>
      <c r="X31656" s="25"/>
    </row>
    <row r="31657" spans="23:24" x14ac:dyDescent="0.2">
      <c r="W31657" s="25"/>
      <c r="X31657" s="25"/>
    </row>
    <row r="31658" spans="23:24" x14ac:dyDescent="0.2">
      <c r="W31658" s="25"/>
      <c r="X31658" s="25"/>
    </row>
    <row r="31659" spans="23:24" x14ac:dyDescent="0.2">
      <c r="W31659" s="25"/>
      <c r="X31659" s="25"/>
    </row>
    <row r="31660" spans="23:24" x14ac:dyDescent="0.2">
      <c r="W31660" s="25"/>
      <c r="X31660" s="25"/>
    </row>
    <row r="31661" spans="23:24" x14ac:dyDescent="0.2">
      <c r="W31661" s="25"/>
      <c r="X31661" s="25"/>
    </row>
    <row r="31662" spans="23:24" x14ac:dyDescent="0.2">
      <c r="W31662" s="25"/>
      <c r="X31662" s="25"/>
    </row>
    <row r="31663" spans="23:24" x14ac:dyDescent="0.2">
      <c r="W31663" s="25"/>
      <c r="X31663" s="25"/>
    </row>
    <row r="31664" spans="23:24" x14ac:dyDescent="0.2">
      <c r="W31664" s="25"/>
      <c r="X31664" s="25"/>
    </row>
    <row r="31665" spans="23:24" x14ac:dyDescent="0.2">
      <c r="W31665" s="25"/>
      <c r="X31665" s="25"/>
    </row>
    <row r="31666" spans="23:24" x14ac:dyDescent="0.2">
      <c r="W31666" s="25"/>
      <c r="X31666" s="25"/>
    </row>
    <row r="31667" spans="23:24" x14ac:dyDescent="0.2">
      <c r="W31667" s="25"/>
      <c r="X31667" s="25"/>
    </row>
    <row r="31668" spans="23:24" x14ac:dyDescent="0.2">
      <c r="W31668" s="25"/>
      <c r="X31668" s="25"/>
    </row>
    <row r="31669" spans="23:24" x14ac:dyDescent="0.2">
      <c r="W31669" s="25"/>
      <c r="X31669" s="25"/>
    </row>
    <row r="31670" spans="23:24" x14ac:dyDescent="0.2">
      <c r="W31670" s="25"/>
      <c r="X31670" s="25"/>
    </row>
    <row r="31671" spans="23:24" x14ac:dyDescent="0.2">
      <c r="W31671" s="25"/>
      <c r="X31671" s="25"/>
    </row>
    <row r="31672" spans="23:24" x14ac:dyDescent="0.2">
      <c r="W31672" s="25"/>
      <c r="X31672" s="25"/>
    </row>
    <row r="31673" spans="23:24" x14ac:dyDescent="0.2">
      <c r="W31673" s="25"/>
      <c r="X31673" s="25"/>
    </row>
    <row r="31674" spans="23:24" x14ac:dyDescent="0.2">
      <c r="W31674" s="25"/>
      <c r="X31674" s="25"/>
    </row>
    <row r="31675" spans="23:24" x14ac:dyDescent="0.2">
      <c r="W31675" s="25"/>
      <c r="X31675" s="25"/>
    </row>
    <row r="31676" spans="23:24" x14ac:dyDescent="0.2">
      <c r="W31676" s="25"/>
      <c r="X31676" s="25"/>
    </row>
    <row r="31677" spans="23:24" x14ac:dyDescent="0.2">
      <c r="W31677" s="25"/>
      <c r="X31677" s="25"/>
    </row>
    <row r="31678" spans="23:24" x14ac:dyDescent="0.2">
      <c r="W31678" s="25"/>
      <c r="X31678" s="25"/>
    </row>
    <row r="31679" spans="23:24" x14ac:dyDescent="0.2">
      <c r="W31679" s="25"/>
      <c r="X31679" s="25"/>
    </row>
    <row r="31680" spans="23:24" x14ac:dyDescent="0.2">
      <c r="W31680" s="25"/>
      <c r="X31680" s="25"/>
    </row>
    <row r="31681" spans="23:24" x14ac:dyDescent="0.2">
      <c r="W31681" s="25"/>
      <c r="X31681" s="25"/>
    </row>
    <row r="31682" spans="23:24" x14ac:dyDescent="0.2">
      <c r="W31682" s="25"/>
      <c r="X31682" s="25"/>
    </row>
    <row r="31683" spans="23:24" x14ac:dyDescent="0.2">
      <c r="W31683" s="25"/>
      <c r="X31683" s="25"/>
    </row>
    <row r="31684" spans="23:24" x14ac:dyDescent="0.2">
      <c r="W31684" s="25"/>
      <c r="X31684" s="25"/>
    </row>
    <row r="31685" spans="23:24" x14ac:dyDescent="0.2">
      <c r="W31685" s="25"/>
      <c r="X31685" s="25"/>
    </row>
    <row r="31686" spans="23:24" x14ac:dyDescent="0.2">
      <c r="W31686" s="25"/>
      <c r="X31686" s="25"/>
    </row>
    <row r="31687" spans="23:24" x14ac:dyDescent="0.2">
      <c r="W31687" s="25"/>
      <c r="X31687" s="25"/>
    </row>
    <row r="31688" spans="23:24" x14ac:dyDescent="0.2">
      <c r="W31688" s="25"/>
      <c r="X31688" s="25"/>
    </row>
    <row r="31689" spans="23:24" x14ac:dyDescent="0.2">
      <c r="W31689" s="25"/>
      <c r="X31689" s="25"/>
    </row>
    <row r="31690" spans="23:24" x14ac:dyDescent="0.2">
      <c r="W31690" s="25"/>
      <c r="X31690" s="25"/>
    </row>
    <row r="31691" spans="23:24" x14ac:dyDescent="0.2">
      <c r="W31691" s="25"/>
      <c r="X31691" s="25"/>
    </row>
    <row r="31692" spans="23:24" x14ac:dyDescent="0.2">
      <c r="W31692" s="25"/>
      <c r="X31692" s="25"/>
    </row>
    <row r="31693" spans="23:24" x14ac:dyDescent="0.2">
      <c r="W31693" s="25"/>
      <c r="X31693" s="25"/>
    </row>
    <row r="31694" spans="23:24" x14ac:dyDescent="0.2">
      <c r="W31694" s="25"/>
      <c r="X31694" s="25"/>
    </row>
    <row r="31695" spans="23:24" x14ac:dyDescent="0.2">
      <c r="W31695" s="25"/>
      <c r="X31695" s="25"/>
    </row>
    <row r="31696" spans="23:24" x14ac:dyDescent="0.2">
      <c r="W31696" s="25"/>
      <c r="X31696" s="25"/>
    </row>
    <row r="31697" spans="23:24" x14ac:dyDescent="0.2">
      <c r="W31697" s="25"/>
      <c r="X31697" s="25"/>
    </row>
    <row r="31698" spans="23:24" x14ac:dyDescent="0.2">
      <c r="W31698" s="25"/>
      <c r="X31698" s="25"/>
    </row>
    <row r="31699" spans="23:24" x14ac:dyDescent="0.2">
      <c r="W31699" s="25"/>
      <c r="X31699" s="25"/>
    </row>
    <row r="31700" spans="23:24" x14ac:dyDescent="0.2">
      <c r="W31700" s="25"/>
      <c r="X31700" s="25"/>
    </row>
    <row r="31701" spans="23:24" x14ac:dyDescent="0.2">
      <c r="W31701" s="25"/>
      <c r="X31701" s="25"/>
    </row>
    <row r="31702" spans="23:24" x14ac:dyDescent="0.2">
      <c r="W31702" s="25"/>
      <c r="X31702" s="25"/>
    </row>
    <row r="31703" spans="23:24" x14ac:dyDescent="0.2">
      <c r="W31703" s="25"/>
      <c r="X31703" s="25"/>
    </row>
    <row r="31704" spans="23:24" x14ac:dyDescent="0.2">
      <c r="W31704" s="25"/>
      <c r="X31704" s="25"/>
    </row>
    <row r="31705" spans="23:24" x14ac:dyDescent="0.2">
      <c r="W31705" s="25"/>
      <c r="X31705" s="25"/>
    </row>
    <row r="31706" spans="23:24" x14ac:dyDescent="0.2">
      <c r="W31706" s="25"/>
      <c r="X31706" s="25"/>
    </row>
    <row r="31707" spans="23:24" x14ac:dyDescent="0.2">
      <c r="W31707" s="25"/>
      <c r="X31707" s="25"/>
    </row>
    <row r="31708" spans="23:24" x14ac:dyDescent="0.2">
      <c r="W31708" s="25"/>
      <c r="X31708" s="25"/>
    </row>
    <row r="31709" spans="23:24" x14ac:dyDescent="0.2">
      <c r="W31709" s="25"/>
      <c r="X31709" s="25"/>
    </row>
    <row r="31710" spans="23:24" x14ac:dyDescent="0.2">
      <c r="W31710" s="25"/>
      <c r="X31710" s="25"/>
    </row>
    <row r="31711" spans="23:24" x14ac:dyDescent="0.2">
      <c r="W31711" s="25"/>
      <c r="X31711" s="25"/>
    </row>
    <row r="31712" spans="23:24" x14ac:dyDescent="0.2">
      <c r="W31712" s="25"/>
      <c r="X31712" s="25"/>
    </row>
    <row r="31713" spans="23:24" x14ac:dyDescent="0.2">
      <c r="W31713" s="25"/>
      <c r="X31713" s="25"/>
    </row>
    <row r="31714" spans="23:24" x14ac:dyDescent="0.2">
      <c r="W31714" s="25"/>
      <c r="X31714" s="25"/>
    </row>
    <row r="31715" spans="23:24" x14ac:dyDescent="0.2">
      <c r="W31715" s="25"/>
      <c r="X31715" s="25"/>
    </row>
    <row r="31716" spans="23:24" x14ac:dyDescent="0.2">
      <c r="W31716" s="25"/>
      <c r="X31716" s="25"/>
    </row>
    <row r="31717" spans="23:24" x14ac:dyDescent="0.2">
      <c r="W31717" s="25"/>
      <c r="X31717" s="25"/>
    </row>
    <row r="31718" spans="23:24" x14ac:dyDescent="0.2">
      <c r="W31718" s="25"/>
      <c r="X31718" s="25"/>
    </row>
    <row r="31719" spans="23:24" x14ac:dyDescent="0.2">
      <c r="W31719" s="25"/>
      <c r="X31719" s="25"/>
    </row>
    <row r="31720" spans="23:24" x14ac:dyDescent="0.2">
      <c r="W31720" s="25"/>
      <c r="X31720" s="25"/>
    </row>
    <row r="31721" spans="23:24" x14ac:dyDescent="0.2">
      <c r="W31721" s="25"/>
      <c r="X31721" s="25"/>
    </row>
    <row r="31722" spans="23:24" x14ac:dyDescent="0.2">
      <c r="W31722" s="25"/>
      <c r="X31722" s="25"/>
    </row>
    <row r="31723" spans="23:24" x14ac:dyDescent="0.2">
      <c r="W31723" s="25"/>
      <c r="X31723" s="25"/>
    </row>
    <row r="31724" spans="23:24" x14ac:dyDescent="0.2">
      <c r="W31724" s="25"/>
      <c r="X31724" s="25"/>
    </row>
    <row r="31725" spans="23:24" x14ac:dyDescent="0.2">
      <c r="W31725" s="25"/>
      <c r="X31725" s="25"/>
    </row>
    <row r="31726" spans="23:24" x14ac:dyDescent="0.2">
      <c r="W31726" s="25"/>
      <c r="X31726" s="25"/>
    </row>
    <row r="31727" spans="23:24" x14ac:dyDescent="0.2">
      <c r="W31727" s="25"/>
      <c r="X31727" s="25"/>
    </row>
    <row r="31728" spans="23:24" x14ac:dyDescent="0.2">
      <c r="W31728" s="25"/>
      <c r="X31728" s="25"/>
    </row>
    <row r="31729" spans="23:24" x14ac:dyDescent="0.2">
      <c r="W31729" s="25"/>
      <c r="X31729" s="25"/>
    </row>
    <row r="31730" spans="23:24" x14ac:dyDescent="0.2">
      <c r="W31730" s="25"/>
      <c r="X31730" s="25"/>
    </row>
    <row r="31731" spans="23:24" x14ac:dyDescent="0.2">
      <c r="W31731" s="25"/>
      <c r="X31731" s="25"/>
    </row>
    <row r="31732" spans="23:24" x14ac:dyDescent="0.2">
      <c r="W31732" s="25"/>
      <c r="X31732" s="25"/>
    </row>
    <row r="31733" spans="23:24" x14ac:dyDescent="0.2">
      <c r="W31733" s="25"/>
      <c r="X31733" s="25"/>
    </row>
    <row r="31734" spans="23:24" x14ac:dyDescent="0.2">
      <c r="W31734" s="25"/>
      <c r="X31734" s="25"/>
    </row>
    <row r="31735" spans="23:24" x14ac:dyDescent="0.2">
      <c r="W31735" s="25"/>
      <c r="X31735" s="25"/>
    </row>
    <row r="31736" spans="23:24" x14ac:dyDescent="0.2">
      <c r="W31736" s="25"/>
      <c r="X31736" s="25"/>
    </row>
    <row r="31737" spans="23:24" x14ac:dyDescent="0.2">
      <c r="W31737" s="25"/>
      <c r="X31737" s="25"/>
    </row>
    <row r="31738" spans="23:24" x14ac:dyDescent="0.2">
      <c r="W31738" s="25"/>
      <c r="X31738" s="25"/>
    </row>
    <row r="31739" spans="23:24" x14ac:dyDescent="0.2">
      <c r="W31739" s="25"/>
      <c r="X31739" s="25"/>
    </row>
    <row r="31740" spans="23:24" x14ac:dyDescent="0.2">
      <c r="W31740" s="25"/>
      <c r="X31740" s="25"/>
    </row>
    <row r="31741" spans="23:24" x14ac:dyDescent="0.2">
      <c r="W31741" s="25"/>
      <c r="X31741" s="25"/>
    </row>
    <row r="31742" spans="23:24" x14ac:dyDescent="0.2">
      <c r="W31742" s="25"/>
      <c r="X31742" s="25"/>
    </row>
    <row r="31743" spans="23:24" x14ac:dyDescent="0.2">
      <c r="W31743" s="25"/>
      <c r="X31743" s="25"/>
    </row>
    <row r="31744" spans="23:24" x14ac:dyDescent="0.2">
      <c r="W31744" s="25"/>
      <c r="X31744" s="25"/>
    </row>
    <row r="31745" spans="23:24" x14ac:dyDescent="0.2">
      <c r="W31745" s="25"/>
      <c r="X31745" s="25"/>
    </row>
    <row r="31746" spans="23:24" x14ac:dyDescent="0.2">
      <c r="W31746" s="25"/>
      <c r="X31746" s="25"/>
    </row>
    <row r="31747" spans="23:24" x14ac:dyDescent="0.2">
      <c r="W31747" s="25"/>
      <c r="X31747" s="25"/>
    </row>
    <row r="31748" spans="23:24" x14ac:dyDescent="0.2">
      <c r="W31748" s="25"/>
      <c r="X31748" s="25"/>
    </row>
    <row r="31749" spans="23:24" x14ac:dyDescent="0.2">
      <c r="W31749" s="25"/>
      <c r="X31749" s="25"/>
    </row>
    <row r="31750" spans="23:24" x14ac:dyDescent="0.2">
      <c r="W31750" s="25"/>
      <c r="X31750" s="25"/>
    </row>
    <row r="31751" spans="23:24" x14ac:dyDescent="0.2">
      <c r="W31751" s="25"/>
      <c r="X31751" s="25"/>
    </row>
    <row r="31752" spans="23:24" x14ac:dyDescent="0.2">
      <c r="W31752" s="25"/>
      <c r="X31752" s="25"/>
    </row>
    <row r="31753" spans="23:24" x14ac:dyDescent="0.2">
      <c r="W31753" s="25"/>
      <c r="X31753" s="25"/>
    </row>
    <row r="31754" spans="23:24" x14ac:dyDescent="0.2">
      <c r="W31754" s="25"/>
      <c r="X31754" s="25"/>
    </row>
    <row r="31755" spans="23:24" x14ac:dyDescent="0.2">
      <c r="W31755" s="25"/>
      <c r="X31755" s="25"/>
    </row>
    <row r="31756" spans="23:24" x14ac:dyDescent="0.2">
      <c r="W31756" s="25"/>
      <c r="X31756" s="25"/>
    </row>
    <row r="31757" spans="23:24" x14ac:dyDescent="0.2">
      <c r="W31757" s="25"/>
      <c r="X31757" s="25"/>
    </row>
    <row r="31758" spans="23:24" x14ac:dyDescent="0.2">
      <c r="W31758" s="25"/>
      <c r="X31758" s="25"/>
    </row>
    <row r="31759" spans="23:24" x14ac:dyDescent="0.2">
      <c r="W31759" s="25"/>
      <c r="X31759" s="25"/>
    </row>
    <row r="31760" spans="23:24" x14ac:dyDescent="0.2">
      <c r="W31760" s="25"/>
      <c r="X31760" s="25"/>
    </row>
    <row r="31761" spans="23:24" x14ac:dyDescent="0.2">
      <c r="W31761" s="25"/>
      <c r="X31761" s="25"/>
    </row>
    <row r="31762" spans="23:24" x14ac:dyDescent="0.2">
      <c r="W31762" s="25"/>
      <c r="X31762" s="25"/>
    </row>
    <row r="31763" spans="23:24" x14ac:dyDescent="0.2">
      <c r="W31763" s="25"/>
      <c r="X31763" s="25"/>
    </row>
    <row r="31764" spans="23:24" x14ac:dyDescent="0.2">
      <c r="W31764" s="25"/>
      <c r="X31764" s="25"/>
    </row>
    <row r="31765" spans="23:24" x14ac:dyDescent="0.2">
      <c r="W31765" s="25"/>
      <c r="X31765" s="25"/>
    </row>
    <row r="31766" spans="23:24" x14ac:dyDescent="0.2">
      <c r="W31766" s="25"/>
      <c r="X31766" s="25"/>
    </row>
    <row r="31767" spans="23:24" x14ac:dyDescent="0.2">
      <c r="W31767" s="25"/>
      <c r="X31767" s="25"/>
    </row>
    <row r="31768" spans="23:24" x14ac:dyDescent="0.2">
      <c r="W31768" s="25"/>
      <c r="X31768" s="25"/>
    </row>
    <row r="31769" spans="23:24" x14ac:dyDescent="0.2">
      <c r="W31769" s="25"/>
      <c r="X31769" s="25"/>
    </row>
    <row r="31770" spans="23:24" x14ac:dyDescent="0.2">
      <c r="W31770" s="25"/>
      <c r="X31770" s="25"/>
    </row>
    <row r="31771" spans="23:24" x14ac:dyDescent="0.2">
      <c r="W31771" s="25"/>
      <c r="X31771" s="25"/>
    </row>
    <row r="31772" spans="23:24" x14ac:dyDescent="0.2">
      <c r="W31772" s="25"/>
      <c r="X31772" s="25"/>
    </row>
    <row r="31773" spans="23:24" x14ac:dyDescent="0.2">
      <c r="W31773" s="25"/>
      <c r="X31773" s="25"/>
    </row>
    <row r="31774" spans="23:24" x14ac:dyDescent="0.2">
      <c r="W31774" s="25"/>
      <c r="X31774" s="25"/>
    </row>
    <row r="31775" spans="23:24" x14ac:dyDescent="0.2">
      <c r="W31775" s="25"/>
      <c r="X31775" s="25"/>
    </row>
    <row r="31776" spans="23:24" x14ac:dyDescent="0.2">
      <c r="W31776" s="25"/>
      <c r="X31776" s="25"/>
    </row>
    <row r="31777" spans="23:24" x14ac:dyDescent="0.2">
      <c r="W31777" s="25"/>
      <c r="X31777" s="25"/>
    </row>
    <row r="31778" spans="23:24" x14ac:dyDescent="0.2">
      <c r="W31778" s="25"/>
      <c r="X31778" s="25"/>
    </row>
    <row r="31779" spans="23:24" x14ac:dyDescent="0.2">
      <c r="W31779" s="25"/>
      <c r="X31779" s="25"/>
    </row>
    <row r="31780" spans="23:24" x14ac:dyDescent="0.2">
      <c r="W31780" s="25"/>
      <c r="X31780" s="25"/>
    </row>
    <row r="31781" spans="23:24" x14ac:dyDescent="0.2">
      <c r="W31781" s="25"/>
      <c r="X31781" s="25"/>
    </row>
    <row r="31782" spans="23:24" x14ac:dyDescent="0.2">
      <c r="W31782" s="25"/>
      <c r="X31782" s="25"/>
    </row>
    <row r="31783" spans="23:24" x14ac:dyDescent="0.2">
      <c r="W31783" s="25"/>
      <c r="X31783" s="25"/>
    </row>
    <row r="31784" spans="23:24" x14ac:dyDescent="0.2">
      <c r="W31784" s="25"/>
      <c r="X31784" s="25"/>
    </row>
    <row r="31785" spans="23:24" x14ac:dyDescent="0.2">
      <c r="W31785" s="25"/>
      <c r="X31785" s="25"/>
    </row>
    <row r="31786" spans="23:24" x14ac:dyDescent="0.2">
      <c r="W31786" s="25"/>
      <c r="X31786" s="25"/>
    </row>
    <row r="31787" spans="23:24" x14ac:dyDescent="0.2">
      <c r="W31787" s="25"/>
      <c r="X31787" s="25"/>
    </row>
    <row r="31788" spans="23:24" x14ac:dyDescent="0.2">
      <c r="W31788" s="25"/>
      <c r="X31788" s="25"/>
    </row>
    <row r="31789" spans="23:24" x14ac:dyDescent="0.2">
      <c r="W31789" s="25"/>
      <c r="X31789" s="25"/>
    </row>
    <row r="31790" spans="23:24" x14ac:dyDescent="0.2">
      <c r="W31790" s="25"/>
      <c r="X31790" s="25"/>
    </row>
    <row r="31791" spans="23:24" x14ac:dyDescent="0.2">
      <c r="W31791" s="25"/>
      <c r="X31791" s="25"/>
    </row>
    <row r="31792" spans="23:24" x14ac:dyDescent="0.2">
      <c r="W31792" s="25"/>
      <c r="X31792" s="25"/>
    </row>
    <row r="31793" spans="23:24" x14ac:dyDescent="0.2">
      <c r="W31793" s="25"/>
      <c r="X31793" s="25"/>
    </row>
    <row r="31794" spans="23:24" x14ac:dyDescent="0.2">
      <c r="W31794" s="25"/>
      <c r="X31794" s="25"/>
    </row>
    <row r="31795" spans="23:24" x14ac:dyDescent="0.2">
      <c r="W31795" s="25"/>
      <c r="X31795" s="25"/>
    </row>
    <row r="31796" spans="23:24" x14ac:dyDescent="0.2">
      <c r="W31796" s="25"/>
      <c r="X31796" s="25"/>
    </row>
    <row r="31797" spans="23:24" x14ac:dyDescent="0.2">
      <c r="W31797" s="25"/>
      <c r="X31797" s="25"/>
    </row>
    <row r="31798" spans="23:24" x14ac:dyDescent="0.2">
      <c r="W31798" s="25"/>
      <c r="X31798" s="25"/>
    </row>
    <row r="31799" spans="23:24" x14ac:dyDescent="0.2">
      <c r="W31799" s="25"/>
      <c r="X31799" s="25"/>
    </row>
    <row r="31800" spans="23:24" x14ac:dyDescent="0.2">
      <c r="W31800" s="25"/>
      <c r="X31800" s="25"/>
    </row>
    <row r="31801" spans="23:24" x14ac:dyDescent="0.2">
      <c r="W31801" s="25"/>
      <c r="X31801" s="25"/>
    </row>
    <row r="31802" spans="23:24" x14ac:dyDescent="0.2">
      <c r="W31802" s="25"/>
      <c r="X31802" s="25"/>
    </row>
    <row r="31803" spans="23:24" x14ac:dyDescent="0.2">
      <c r="W31803" s="25"/>
      <c r="X31803" s="25"/>
    </row>
    <row r="31804" spans="23:24" x14ac:dyDescent="0.2">
      <c r="W31804" s="25"/>
      <c r="X31804" s="25"/>
    </row>
    <row r="31805" spans="23:24" x14ac:dyDescent="0.2">
      <c r="W31805" s="25"/>
      <c r="X31805" s="25"/>
    </row>
    <row r="31806" spans="23:24" x14ac:dyDescent="0.2">
      <c r="W31806" s="25"/>
      <c r="X31806" s="25"/>
    </row>
    <row r="31807" spans="23:24" x14ac:dyDescent="0.2">
      <c r="W31807" s="25"/>
      <c r="X31807" s="25"/>
    </row>
    <row r="31808" spans="23:24" x14ac:dyDescent="0.2">
      <c r="W31808" s="25"/>
      <c r="X31808" s="25"/>
    </row>
    <row r="31809" spans="23:24" x14ac:dyDescent="0.2">
      <c r="W31809" s="25"/>
      <c r="X31809" s="25"/>
    </row>
    <row r="31810" spans="23:24" x14ac:dyDescent="0.2">
      <c r="W31810" s="25"/>
      <c r="X31810" s="25"/>
    </row>
    <row r="31811" spans="23:24" x14ac:dyDescent="0.2">
      <c r="W31811" s="25"/>
      <c r="X31811" s="25"/>
    </row>
    <row r="31812" spans="23:24" x14ac:dyDescent="0.2">
      <c r="W31812" s="25"/>
      <c r="X31812" s="25"/>
    </row>
    <row r="31813" spans="23:24" x14ac:dyDescent="0.2">
      <c r="W31813" s="25"/>
      <c r="X31813" s="25"/>
    </row>
    <row r="31814" spans="23:24" x14ac:dyDescent="0.2">
      <c r="W31814" s="25"/>
      <c r="X31814" s="25"/>
    </row>
    <row r="31815" spans="23:24" x14ac:dyDescent="0.2">
      <c r="W31815" s="25"/>
      <c r="X31815" s="25"/>
    </row>
    <row r="31816" spans="23:24" x14ac:dyDescent="0.2">
      <c r="W31816" s="25"/>
      <c r="X31816" s="25"/>
    </row>
    <row r="31817" spans="23:24" x14ac:dyDescent="0.2">
      <c r="W31817" s="25"/>
      <c r="X31817" s="25"/>
    </row>
    <row r="31818" spans="23:24" x14ac:dyDescent="0.2">
      <c r="W31818" s="25"/>
      <c r="X31818" s="25"/>
    </row>
    <row r="31819" spans="23:24" x14ac:dyDescent="0.2">
      <c r="W31819" s="25"/>
      <c r="X31819" s="25"/>
    </row>
    <row r="31820" spans="23:24" x14ac:dyDescent="0.2">
      <c r="W31820" s="25"/>
      <c r="X31820" s="25"/>
    </row>
    <row r="31821" spans="23:24" x14ac:dyDescent="0.2">
      <c r="W31821" s="25"/>
      <c r="X31821" s="25"/>
    </row>
    <row r="31822" spans="23:24" x14ac:dyDescent="0.2">
      <c r="W31822" s="25"/>
      <c r="X31822" s="25"/>
    </row>
    <row r="31823" spans="23:24" x14ac:dyDescent="0.2">
      <c r="W31823" s="25"/>
      <c r="X31823" s="25"/>
    </row>
    <row r="31824" spans="23:24" x14ac:dyDescent="0.2">
      <c r="W31824" s="25"/>
      <c r="X31824" s="25"/>
    </row>
    <row r="31825" spans="23:24" x14ac:dyDescent="0.2">
      <c r="W31825" s="25"/>
      <c r="X31825" s="25"/>
    </row>
    <row r="31826" spans="23:24" x14ac:dyDescent="0.2">
      <c r="W31826" s="25"/>
      <c r="X31826" s="25"/>
    </row>
    <row r="31827" spans="23:24" x14ac:dyDescent="0.2">
      <c r="W31827" s="25"/>
      <c r="X31827" s="25"/>
    </row>
    <row r="31828" spans="23:24" x14ac:dyDescent="0.2">
      <c r="W31828" s="25"/>
      <c r="X31828" s="25"/>
    </row>
    <row r="31829" spans="23:24" x14ac:dyDescent="0.2">
      <c r="W31829" s="25"/>
      <c r="X31829" s="25"/>
    </row>
    <row r="31830" spans="23:24" x14ac:dyDescent="0.2">
      <c r="W31830" s="25"/>
      <c r="X31830" s="25"/>
    </row>
    <row r="31831" spans="23:24" x14ac:dyDescent="0.2">
      <c r="W31831" s="25"/>
      <c r="X31831" s="25"/>
    </row>
    <row r="31832" spans="23:24" x14ac:dyDescent="0.2">
      <c r="W31832" s="25"/>
      <c r="X31832" s="25"/>
    </row>
    <row r="31833" spans="23:24" x14ac:dyDescent="0.2">
      <c r="W31833" s="25"/>
      <c r="X31833" s="25"/>
    </row>
    <row r="31834" spans="23:24" x14ac:dyDescent="0.2">
      <c r="W31834" s="25"/>
      <c r="X31834" s="25"/>
    </row>
    <row r="31835" spans="23:24" x14ac:dyDescent="0.2">
      <c r="W31835" s="25"/>
      <c r="X31835" s="25"/>
    </row>
    <row r="31836" spans="23:24" x14ac:dyDescent="0.2">
      <c r="W31836" s="25"/>
      <c r="X31836" s="25"/>
    </row>
    <row r="31837" spans="23:24" x14ac:dyDescent="0.2">
      <c r="W31837" s="25"/>
      <c r="X31837" s="25"/>
    </row>
    <row r="31838" spans="23:24" x14ac:dyDescent="0.2">
      <c r="W31838" s="25"/>
      <c r="X31838" s="25"/>
    </row>
    <row r="31839" spans="23:24" x14ac:dyDescent="0.2">
      <c r="W31839" s="25"/>
      <c r="X31839" s="25"/>
    </row>
    <row r="31840" spans="23:24" x14ac:dyDescent="0.2">
      <c r="W31840" s="25"/>
      <c r="X31840" s="25"/>
    </row>
    <row r="31841" spans="23:24" x14ac:dyDescent="0.2">
      <c r="W31841" s="25"/>
      <c r="X31841" s="25"/>
    </row>
    <row r="31842" spans="23:24" x14ac:dyDescent="0.2">
      <c r="W31842" s="25"/>
      <c r="X31842" s="25"/>
    </row>
    <row r="31843" spans="23:24" x14ac:dyDescent="0.2">
      <c r="W31843" s="25"/>
      <c r="X31843" s="25"/>
    </row>
    <row r="31844" spans="23:24" x14ac:dyDescent="0.2">
      <c r="W31844" s="25"/>
      <c r="X31844" s="25"/>
    </row>
    <row r="31845" spans="23:24" x14ac:dyDescent="0.2">
      <c r="W31845" s="25"/>
      <c r="X31845" s="25"/>
    </row>
    <row r="31846" spans="23:24" x14ac:dyDescent="0.2">
      <c r="W31846" s="25"/>
      <c r="X31846" s="25"/>
    </row>
    <row r="31847" spans="23:24" x14ac:dyDescent="0.2">
      <c r="W31847" s="25"/>
      <c r="X31847" s="25"/>
    </row>
    <row r="31848" spans="23:24" x14ac:dyDescent="0.2">
      <c r="W31848" s="25"/>
      <c r="X31848" s="25"/>
    </row>
    <row r="31849" spans="23:24" x14ac:dyDescent="0.2">
      <c r="W31849" s="25"/>
      <c r="X31849" s="25"/>
    </row>
    <row r="31850" spans="23:24" x14ac:dyDescent="0.2">
      <c r="W31850" s="25"/>
      <c r="X31850" s="25"/>
    </row>
    <row r="31851" spans="23:24" x14ac:dyDescent="0.2">
      <c r="W31851" s="25"/>
      <c r="X31851" s="25"/>
    </row>
    <row r="31852" spans="23:24" x14ac:dyDescent="0.2">
      <c r="W31852" s="25"/>
      <c r="X31852" s="25"/>
    </row>
    <row r="31853" spans="23:24" x14ac:dyDescent="0.2">
      <c r="W31853" s="25"/>
      <c r="X31853" s="25"/>
    </row>
    <row r="31854" spans="23:24" x14ac:dyDescent="0.2">
      <c r="W31854" s="25"/>
      <c r="X31854" s="25"/>
    </row>
    <row r="31855" spans="23:24" x14ac:dyDescent="0.2">
      <c r="W31855" s="25"/>
      <c r="X31855" s="25"/>
    </row>
    <row r="31856" spans="23:24" x14ac:dyDescent="0.2">
      <c r="W31856" s="25"/>
      <c r="X31856" s="25"/>
    </row>
    <row r="31857" spans="23:24" x14ac:dyDescent="0.2">
      <c r="W31857" s="25"/>
      <c r="X31857" s="25"/>
    </row>
    <row r="31858" spans="23:24" x14ac:dyDescent="0.2">
      <c r="W31858" s="25"/>
      <c r="X31858" s="25"/>
    </row>
    <row r="31859" spans="23:24" x14ac:dyDescent="0.2">
      <c r="W31859" s="25"/>
      <c r="X31859" s="25"/>
    </row>
    <row r="31860" spans="23:24" x14ac:dyDescent="0.2">
      <c r="W31860" s="25"/>
      <c r="X31860" s="25"/>
    </row>
    <row r="31861" spans="23:24" x14ac:dyDescent="0.2">
      <c r="W31861" s="25"/>
      <c r="X31861" s="25"/>
    </row>
    <row r="31862" spans="23:24" x14ac:dyDescent="0.2">
      <c r="W31862" s="25"/>
      <c r="X31862" s="25"/>
    </row>
    <row r="31863" spans="23:24" x14ac:dyDescent="0.2">
      <c r="W31863" s="25"/>
      <c r="X31863" s="25"/>
    </row>
    <row r="31864" spans="23:24" x14ac:dyDescent="0.2">
      <c r="W31864" s="25"/>
      <c r="X31864" s="25"/>
    </row>
    <row r="31865" spans="23:24" x14ac:dyDescent="0.2">
      <c r="W31865" s="25"/>
      <c r="X31865" s="25"/>
    </row>
    <row r="31866" spans="23:24" x14ac:dyDescent="0.2">
      <c r="W31866" s="25"/>
      <c r="X31866" s="25"/>
    </row>
    <row r="31867" spans="23:24" x14ac:dyDescent="0.2">
      <c r="W31867" s="25"/>
      <c r="X31867" s="25"/>
    </row>
    <row r="31868" spans="23:24" x14ac:dyDescent="0.2">
      <c r="W31868" s="25"/>
      <c r="X31868" s="25"/>
    </row>
    <row r="31869" spans="23:24" x14ac:dyDescent="0.2">
      <c r="W31869" s="25"/>
      <c r="X31869" s="25"/>
    </row>
    <row r="31870" spans="23:24" x14ac:dyDescent="0.2">
      <c r="W31870" s="25"/>
      <c r="X31870" s="25"/>
    </row>
    <row r="31871" spans="23:24" x14ac:dyDescent="0.2">
      <c r="W31871" s="25"/>
      <c r="X31871" s="25"/>
    </row>
    <row r="31872" spans="23:24" x14ac:dyDescent="0.2">
      <c r="W31872" s="25"/>
      <c r="X31872" s="25"/>
    </row>
    <row r="31873" spans="23:24" x14ac:dyDescent="0.2">
      <c r="W31873" s="25"/>
      <c r="X31873" s="25"/>
    </row>
    <row r="31874" spans="23:24" x14ac:dyDescent="0.2">
      <c r="W31874" s="25"/>
      <c r="X31874" s="25"/>
    </row>
    <row r="31875" spans="23:24" x14ac:dyDescent="0.2">
      <c r="W31875" s="25"/>
      <c r="X31875" s="25"/>
    </row>
    <row r="31876" spans="23:24" x14ac:dyDescent="0.2">
      <c r="W31876" s="25"/>
      <c r="X31876" s="25"/>
    </row>
    <row r="31877" spans="23:24" x14ac:dyDescent="0.2">
      <c r="W31877" s="25"/>
      <c r="X31877" s="25"/>
    </row>
    <row r="31878" spans="23:24" x14ac:dyDescent="0.2">
      <c r="W31878" s="25"/>
      <c r="X31878" s="25"/>
    </row>
    <row r="31879" spans="23:24" x14ac:dyDescent="0.2">
      <c r="W31879" s="25"/>
      <c r="X31879" s="25"/>
    </row>
    <row r="31880" spans="23:24" x14ac:dyDescent="0.2">
      <c r="W31880" s="25"/>
      <c r="X31880" s="25"/>
    </row>
    <row r="31881" spans="23:24" x14ac:dyDescent="0.2">
      <c r="W31881" s="25"/>
      <c r="X31881" s="25"/>
    </row>
    <row r="31882" spans="23:24" x14ac:dyDescent="0.2">
      <c r="W31882" s="25"/>
      <c r="X31882" s="25"/>
    </row>
    <row r="31883" spans="23:24" x14ac:dyDescent="0.2">
      <c r="W31883" s="25"/>
      <c r="X31883" s="25"/>
    </row>
    <row r="31884" spans="23:24" x14ac:dyDescent="0.2">
      <c r="W31884" s="25"/>
      <c r="X31884" s="25"/>
    </row>
    <row r="31885" spans="23:24" x14ac:dyDescent="0.2">
      <c r="W31885" s="25"/>
      <c r="X31885" s="25"/>
    </row>
    <row r="31886" spans="23:24" x14ac:dyDescent="0.2">
      <c r="W31886" s="25"/>
      <c r="X31886" s="25"/>
    </row>
    <row r="31887" spans="23:24" x14ac:dyDescent="0.2">
      <c r="W31887" s="25"/>
      <c r="X31887" s="25"/>
    </row>
    <row r="31888" spans="23:24" x14ac:dyDescent="0.2">
      <c r="W31888" s="25"/>
      <c r="X31888" s="25"/>
    </row>
    <row r="31889" spans="23:24" x14ac:dyDescent="0.2">
      <c r="W31889" s="25"/>
      <c r="X31889" s="25"/>
    </row>
    <row r="31890" spans="23:24" x14ac:dyDescent="0.2">
      <c r="W31890" s="25"/>
      <c r="X31890" s="25"/>
    </row>
    <row r="31891" spans="23:24" x14ac:dyDescent="0.2">
      <c r="W31891" s="25"/>
      <c r="X31891" s="25"/>
    </row>
    <row r="31892" spans="23:24" x14ac:dyDescent="0.2">
      <c r="W31892" s="25"/>
      <c r="X31892" s="25"/>
    </row>
    <row r="31893" spans="23:24" x14ac:dyDescent="0.2">
      <c r="W31893" s="25"/>
      <c r="X31893" s="25"/>
    </row>
    <row r="31894" spans="23:24" x14ac:dyDescent="0.2">
      <c r="W31894" s="25"/>
      <c r="X31894" s="25"/>
    </row>
    <row r="31895" spans="23:24" x14ac:dyDescent="0.2">
      <c r="W31895" s="25"/>
      <c r="X31895" s="25"/>
    </row>
    <row r="31896" spans="23:24" x14ac:dyDescent="0.2">
      <c r="W31896" s="25"/>
      <c r="X31896" s="25"/>
    </row>
    <row r="31897" spans="23:24" x14ac:dyDescent="0.2">
      <c r="W31897" s="25"/>
      <c r="X31897" s="25"/>
    </row>
    <row r="31898" spans="23:24" x14ac:dyDescent="0.2">
      <c r="W31898" s="25"/>
      <c r="X31898" s="25"/>
    </row>
    <row r="31899" spans="23:24" x14ac:dyDescent="0.2">
      <c r="W31899" s="25"/>
      <c r="X31899" s="25"/>
    </row>
    <row r="31900" spans="23:24" x14ac:dyDescent="0.2">
      <c r="W31900" s="25"/>
      <c r="X31900" s="25"/>
    </row>
    <row r="31901" spans="23:24" x14ac:dyDescent="0.2">
      <c r="W31901" s="25"/>
      <c r="X31901" s="25"/>
    </row>
    <row r="31902" spans="23:24" x14ac:dyDescent="0.2">
      <c r="W31902" s="25"/>
      <c r="X31902" s="25"/>
    </row>
    <row r="31903" spans="23:24" x14ac:dyDescent="0.2">
      <c r="W31903" s="25"/>
      <c r="X31903" s="25"/>
    </row>
    <row r="31904" spans="23:24" x14ac:dyDescent="0.2">
      <c r="W31904" s="25"/>
      <c r="X31904" s="25"/>
    </row>
    <row r="31905" spans="23:24" x14ac:dyDescent="0.2">
      <c r="W31905" s="25"/>
      <c r="X31905" s="25"/>
    </row>
    <row r="31906" spans="23:24" x14ac:dyDescent="0.2">
      <c r="W31906" s="25"/>
      <c r="X31906" s="25"/>
    </row>
    <row r="31907" spans="23:24" x14ac:dyDescent="0.2">
      <c r="W31907" s="25"/>
      <c r="X31907" s="25"/>
    </row>
    <row r="31908" spans="23:24" x14ac:dyDescent="0.2">
      <c r="W31908" s="25"/>
      <c r="X31908" s="25"/>
    </row>
    <row r="31909" spans="23:24" x14ac:dyDescent="0.2">
      <c r="W31909" s="25"/>
      <c r="X31909" s="25"/>
    </row>
    <row r="31910" spans="23:24" x14ac:dyDescent="0.2">
      <c r="W31910" s="25"/>
      <c r="X31910" s="25"/>
    </row>
    <row r="31911" spans="23:24" x14ac:dyDescent="0.2">
      <c r="W31911" s="25"/>
      <c r="X31911" s="25"/>
    </row>
    <row r="31912" spans="23:24" x14ac:dyDescent="0.2">
      <c r="W31912" s="25"/>
      <c r="X31912" s="25"/>
    </row>
    <row r="31913" spans="23:24" x14ac:dyDescent="0.2">
      <c r="W31913" s="25"/>
      <c r="X31913" s="25"/>
    </row>
    <row r="31914" spans="23:24" x14ac:dyDescent="0.2">
      <c r="W31914" s="25"/>
      <c r="X31914" s="25"/>
    </row>
    <row r="31915" spans="23:24" x14ac:dyDescent="0.2">
      <c r="W31915" s="25"/>
      <c r="X31915" s="25"/>
    </row>
    <row r="31916" spans="23:24" x14ac:dyDescent="0.2">
      <c r="W31916" s="25"/>
      <c r="X31916" s="25"/>
    </row>
    <row r="31917" spans="23:24" x14ac:dyDescent="0.2">
      <c r="W31917" s="25"/>
      <c r="X31917" s="25"/>
    </row>
    <row r="31918" spans="23:24" x14ac:dyDescent="0.2">
      <c r="W31918" s="25"/>
      <c r="X31918" s="25"/>
    </row>
    <row r="31919" spans="23:24" x14ac:dyDescent="0.2">
      <c r="W31919" s="25"/>
      <c r="X31919" s="25"/>
    </row>
    <row r="31920" spans="23:24" x14ac:dyDescent="0.2">
      <c r="W31920" s="25"/>
      <c r="X31920" s="25"/>
    </row>
    <row r="31921" spans="23:24" x14ac:dyDescent="0.2">
      <c r="W31921" s="25"/>
      <c r="X31921" s="25"/>
    </row>
    <row r="31922" spans="23:24" x14ac:dyDescent="0.2">
      <c r="W31922" s="25"/>
      <c r="X31922" s="25"/>
    </row>
    <row r="31923" spans="23:24" x14ac:dyDescent="0.2">
      <c r="W31923" s="25"/>
      <c r="X31923" s="25"/>
    </row>
    <row r="31924" spans="23:24" x14ac:dyDescent="0.2">
      <c r="W31924" s="25"/>
      <c r="X31924" s="25"/>
    </row>
    <row r="31925" spans="23:24" x14ac:dyDescent="0.2">
      <c r="W31925" s="25"/>
      <c r="X31925" s="25"/>
    </row>
    <row r="31926" spans="23:24" x14ac:dyDescent="0.2">
      <c r="W31926" s="25"/>
      <c r="X31926" s="25"/>
    </row>
    <row r="31927" spans="23:24" x14ac:dyDescent="0.2">
      <c r="W31927" s="25"/>
      <c r="X31927" s="25"/>
    </row>
    <row r="31928" spans="23:24" x14ac:dyDescent="0.2">
      <c r="W31928" s="25"/>
      <c r="X31928" s="25"/>
    </row>
    <row r="31929" spans="23:24" x14ac:dyDescent="0.2">
      <c r="W31929" s="25"/>
      <c r="X31929" s="25"/>
    </row>
    <row r="31930" spans="23:24" x14ac:dyDescent="0.2">
      <c r="W31930" s="25"/>
      <c r="X31930" s="25"/>
    </row>
    <row r="31931" spans="23:24" x14ac:dyDescent="0.2">
      <c r="W31931" s="25"/>
      <c r="X31931" s="25"/>
    </row>
    <row r="31932" spans="23:24" x14ac:dyDescent="0.2">
      <c r="W31932" s="25"/>
      <c r="X31932" s="25"/>
    </row>
    <row r="31933" spans="23:24" x14ac:dyDescent="0.2">
      <c r="W31933" s="25"/>
      <c r="X31933" s="25"/>
    </row>
    <row r="31934" spans="23:24" x14ac:dyDescent="0.2">
      <c r="W31934" s="25"/>
      <c r="X31934" s="25"/>
    </row>
    <row r="31935" spans="23:24" x14ac:dyDescent="0.2">
      <c r="W31935" s="25"/>
      <c r="X31935" s="25"/>
    </row>
    <row r="31936" spans="23:24" x14ac:dyDescent="0.2">
      <c r="W31936" s="25"/>
      <c r="X31936" s="25"/>
    </row>
    <row r="31937" spans="23:24" x14ac:dyDescent="0.2">
      <c r="W31937" s="25"/>
      <c r="X31937" s="25"/>
    </row>
    <row r="31938" spans="23:24" x14ac:dyDescent="0.2">
      <c r="W31938" s="25"/>
      <c r="X31938" s="25"/>
    </row>
    <row r="31939" spans="23:24" x14ac:dyDescent="0.2">
      <c r="W31939" s="25"/>
      <c r="X31939" s="25"/>
    </row>
    <row r="31940" spans="23:24" x14ac:dyDescent="0.2">
      <c r="W31940" s="25"/>
      <c r="X31940" s="25"/>
    </row>
    <row r="31941" spans="23:24" x14ac:dyDescent="0.2">
      <c r="W31941" s="25"/>
      <c r="X31941" s="25"/>
    </row>
    <row r="31942" spans="23:24" x14ac:dyDescent="0.2">
      <c r="W31942" s="25"/>
      <c r="X31942" s="25"/>
    </row>
    <row r="31943" spans="23:24" x14ac:dyDescent="0.2">
      <c r="W31943" s="25"/>
      <c r="X31943" s="25"/>
    </row>
    <row r="31944" spans="23:24" x14ac:dyDescent="0.2">
      <c r="W31944" s="25"/>
      <c r="X31944" s="25"/>
    </row>
    <row r="31945" spans="23:24" x14ac:dyDescent="0.2">
      <c r="W31945" s="25"/>
      <c r="X31945" s="25"/>
    </row>
    <row r="31946" spans="23:24" x14ac:dyDescent="0.2">
      <c r="W31946" s="25"/>
      <c r="X31946" s="25"/>
    </row>
    <row r="31947" spans="23:24" x14ac:dyDescent="0.2">
      <c r="W31947" s="25"/>
      <c r="X31947" s="25"/>
    </row>
    <row r="31948" spans="23:24" x14ac:dyDescent="0.2">
      <c r="W31948" s="25"/>
      <c r="X31948" s="25"/>
    </row>
    <row r="31949" spans="23:24" x14ac:dyDescent="0.2">
      <c r="W31949" s="25"/>
      <c r="X31949" s="25"/>
    </row>
    <row r="31950" spans="23:24" x14ac:dyDescent="0.2">
      <c r="W31950" s="25"/>
      <c r="X31950" s="25"/>
    </row>
    <row r="31951" spans="23:24" x14ac:dyDescent="0.2">
      <c r="W31951" s="25"/>
      <c r="X31951" s="25"/>
    </row>
    <row r="31952" spans="23:24" x14ac:dyDescent="0.2">
      <c r="W31952" s="25"/>
      <c r="X31952" s="25"/>
    </row>
    <row r="31953" spans="23:24" x14ac:dyDescent="0.2">
      <c r="W31953" s="25"/>
      <c r="X31953" s="25"/>
    </row>
    <row r="31954" spans="23:24" x14ac:dyDescent="0.2">
      <c r="W31954" s="25"/>
      <c r="X31954" s="25"/>
    </row>
    <row r="31955" spans="23:24" x14ac:dyDescent="0.2">
      <c r="W31955" s="25"/>
      <c r="X31955" s="25"/>
    </row>
    <row r="31956" spans="23:24" x14ac:dyDescent="0.2">
      <c r="W31956" s="25"/>
      <c r="X31956" s="25"/>
    </row>
    <row r="31957" spans="23:24" x14ac:dyDescent="0.2">
      <c r="W31957" s="25"/>
      <c r="X31957" s="25"/>
    </row>
    <row r="31958" spans="23:24" x14ac:dyDescent="0.2">
      <c r="W31958" s="25"/>
      <c r="X31958" s="25"/>
    </row>
    <row r="31959" spans="23:24" x14ac:dyDescent="0.2">
      <c r="W31959" s="25"/>
      <c r="X31959" s="25"/>
    </row>
    <row r="31960" spans="23:24" x14ac:dyDescent="0.2">
      <c r="W31960" s="25"/>
      <c r="X31960" s="25"/>
    </row>
    <row r="31961" spans="23:24" x14ac:dyDescent="0.2">
      <c r="W31961" s="25"/>
      <c r="X31961" s="25"/>
    </row>
    <row r="31962" spans="23:24" x14ac:dyDescent="0.2">
      <c r="W31962" s="25"/>
      <c r="X31962" s="25"/>
    </row>
    <row r="31963" spans="23:24" x14ac:dyDescent="0.2">
      <c r="W31963" s="25"/>
      <c r="X31963" s="25"/>
    </row>
    <row r="31964" spans="23:24" x14ac:dyDescent="0.2">
      <c r="W31964" s="25"/>
      <c r="X31964" s="25"/>
    </row>
    <row r="31965" spans="23:24" x14ac:dyDescent="0.2">
      <c r="W31965" s="25"/>
      <c r="X31965" s="25"/>
    </row>
    <row r="31966" spans="23:24" x14ac:dyDescent="0.2">
      <c r="W31966" s="25"/>
      <c r="X31966" s="25"/>
    </row>
    <row r="31967" spans="23:24" x14ac:dyDescent="0.2">
      <c r="W31967" s="25"/>
      <c r="X31967" s="25"/>
    </row>
    <row r="31968" spans="23:24" x14ac:dyDescent="0.2">
      <c r="W31968" s="25"/>
      <c r="X31968" s="25"/>
    </row>
    <row r="31969" spans="23:24" x14ac:dyDescent="0.2">
      <c r="W31969" s="25"/>
      <c r="X31969" s="25"/>
    </row>
    <row r="31970" spans="23:24" x14ac:dyDescent="0.2">
      <c r="W31970" s="25"/>
      <c r="X31970" s="25"/>
    </row>
    <row r="31971" spans="23:24" x14ac:dyDescent="0.2">
      <c r="W31971" s="25"/>
      <c r="X31971" s="25"/>
    </row>
    <row r="31972" spans="23:24" x14ac:dyDescent="0.2">
      <c r="W31972" s="25"/>
      <c r="X31972" s="25"/>
    </row>
    <row r="31973" spans="23:24" x14ac:dyDescent="0.2">
      <c r="W31973" s="25"/>
      <c r="X31973" s="25"/>
    </row>
    <row r="31974" spans="23:24" x14ac:dyDescent="0.2">
      <c r="W31974" s="25"/>
      <c r="X31974" s="25"/>
    </row>
    <row r="31975" spans="23:24" x14ac:dyDescent="0.2">
      <c r="W31975" s="25"/>
      <c r="X31975" s="25"/>
    </row>
    <row r="31976" spans="23:24" x14ac:dyDescent="0.2">
      <c r="W31976" s="25"/>
      <c r="X31976" s="25"/>
    </row>
    <row r="31977" spans="23:24" x14ac:dyDescent="0.2">
      <c r="W31977" s="25"/>
      <c r="X31977" s="25"/>
    </row>
    <row r="31978" spans="23:24" x14ac:dyDescent="0.2">
      <c r="W31978" s="25"/>
      <c r="X31978" s="25"/>
    </row>
    <row r="31979" spans="23:24" x14ac:dyDescent="0.2">
      <c r="W31979" s="25"/>
      <c r="X31979" s="25"/>
    </row>
    <row r="31980" spans="23:24" x14ac:dyDescent="0.2">
      <c r="W31980" s="25"/>
      <c r="X31980" s="25"/>
    </row>
    <row r="31981" spans="23:24" x14ac:dyDescent="0.2">
      <c r="W31981" s="25"/>
      <c r="X31981" s="25"/>
    </row>
    <row r="31982" spans="23:24" x14ac:dyDescent="0.2">
      <c r="W31982" s="25"/>
      <c r="X31982" s="25"/>
    </row>
    <row r="31983" spans="23:24" x14ac:dyDescent="0.2">
      <c r="W31983" s="25"/>
      <c r="X31983" s="25"/>
    </row>
    <row r="31984" spans="23:24" x14ac:dyDescent="0.2">
      <c r="W31984" s="25"/>
      <c r="X31984" s="25"/>
    </row>
    <row r="31985" spans="23:24" x14ac:dyDescent="0.2">
      <c r="W31985" s="25"/>
      <c r="X31985" s="25"/>
    </row>
    <row r="31986" spans="23:24" x14ac:dyDescent="0.2">
      <c r="W31986" s="25"/>
      <c r="X31986" s="25"/>
    </row>
    <row r="31987" spans="23:24" x14ac:dyDescent="0.2">
      <c r="W31987" s="25"/>
      <c r="X31987" s="25"/>
    </row>
    <row r="31988" spans="23:24" x14ac:dyDescent="0.2">
      <c r="W31988" s="25"/>
      <c r="X31988" s="25"/>
    </row>
    <row r="31989" spans="23:24" x14ac:dyDescent="0.2">
      <c r="W31989" s="25"/>
      <c r="X31989" s="25"/>
    </row>
    <row r="31990" spans="23:24" x14ac:dyDescent="0.2">
      <c r="W31990" s="25"/>
      <c r="X31990" s="25"/>
    </row>
    <row r="31991" spans="23:24" x14ac:dyDescent="0.2">
      <c r="W31991" s="25"/>
      <c r="X31991" s="25"/>
    </row>
    <row r="31992" spans="23:24" x14ac:dyDescent="0.2">
      <c r="W31992" s="25"/>
      <c r="X31992" s="25"/>
    </row>
    <row r="31993" spans="23:24" x14ac:dyDescent="0.2">
      <c r="W31993" s="25"/>
      <c r="X31993" s="25"/>
    </row>
    <row r="31994" spans="23:24" x14ac:dyDescent="0.2">
      <c r="W31994" s="25"/>
      <c r="X31994" s="25"/>
    </row>
    <row r="31995" spans="23:24" x14ac:dyDescent="0.2">
      <c r="W31995" s="25"/>
      <c r="X31995" s="25"/>
    </row>
    <row r="31996" spans="23:24" x14ac:dyDescent="0.2">
      <c r="W31996" s="25"/>
      <c r="X31996" s="25"/>
    </row>
    <row r="31997" spans="23:24" x14ac:dyDescent="0.2">
      <c r="W31997" s="25"/>
      <c r="X31997" s="25"/>
    </row>
    <row r="31998" spans="23:24" x14ac:dyDescent="0.2">
      <c r="W31998" s="25"/>
      <c r="X31998" s="25"/>
    </row>
    <row r="31999" spans="23:24" x14ac:dyDescent="0.2">
      <c r="W31999" s="25"/>
      <c r="X31999" s="25"/>
    </row>
    <row r="32000" spans="23:24" x14ac:dyDescent="0.2">
      <c r="W32000" s="25"/>
      <c r="X32000" s="25"/>
    </row>
    <row r="32001" spans="23:24" x14ac:dyDescent="0.2">
      <c r="W32001" s="25"/>
      <c r="X32001" s="25"/>
    </row>
    <row r="32002" spans="23:24" x14ac:dyDescent="0.2">
      <c r="W32002" s="25"/>
      <c r="X32002" s="25"/>
    </row>
    <row r="32003" spans="23:24" x14ac:dyDescent="0.2">
      <c r="W32003" s="25"/>
      <c r="X32003" s="25"/>
    </row>
    <row r="32004" spans="23:24" x14ac:dyDescent="0.2">
      <c r="W32004" s="25"/>
      <c r="X32004" s="25"/>
    </row>
    <row r="32005" spans="23:24" x14ac:dyDescent="0.2">
      <c r="W32005" s="25"/>
      <c r="X32005" s="25"/>
    </row>
    <row r="32006" spans="23:24" x14ac:dyDescent="0.2">
      <c r="W32006" s="25"/>
      <c r="X32006" s="25"/>
    </row>
    <row r="32007" spans="23:24" x14ac:dyDescent="0.2">
      <c r="W32007" s="25"/>
      <c r="X32007" s="25"/>
    </row>
    <row r="32008" spans="23:24" x14ac:dyDescent="0.2">
      <c r="W32008" s="25"/>
      <c r="X32008" s="25"/>
    </row>
    <row r="32009" spans="23:24" x14ac:dyDescent="0.2">
      <c r="W32009" s="25"/>
      <c r="X32009" s="25"/>
    </row>
    <row r="32010" spans="23:24" x14ac:dyDescent="0.2">
      <c r="W32010" s="25"/>
      <c r="X32010" s="25"/>
    </row>
    <row r="32011" spans="23:24" x14ac:dyDescent="0.2">
      <c r="W32011" s="25"/>
      <c r="X32011" s="25"/>
    </row>
    <row r="32012" spans="23:24" x14ac:dyDescent="0.2">
      <c r="W32012" s="25"/>
      <c r="X32012" s="25"/>
    </row>
    <row r="32013" spans="23:24" x14ac:dyDescent="0.2">
      <c r="W32013" s="25"/>
      <c r="X32013" s="25"/>
    </row>
    <row r="32014" spans="23:24" x14ac:dyDescent="0.2">
      <c r="W32014" s="25"/>
      <c r="X32014" s="25"/>
    </row>
    <row r="32015" spans="23:24" x14ac:dyDescent="0.2">
      <c r="W32015" s="25"/>
      <c r="X32015" s="25"/>
    </row>
    <row r="32016" spans="23:24" x14ac:dyDescent="0.2">
      <c r="W32016" s="25"/>
      <c r="X32016" s="25"/>
    </row>
    <row r="32017" spans="23:24" x14ac:dyDescent="0.2">
      <c r="W32017" s="25"/>
      <c r="X32017" s="25"/>
    </row>
    <row r="32018" spans="23:24" x14ac:dyDescent="0.2">
      <c r="W32018" s="25"/>
      <c r="X32018" s="25"/>
    </row>
    <row r="32019" spans="23:24" x14ac:dyDescent="0.2">
      <c r="W32019" s="25"/>
      <c r="X32019" s="25"/>
    </row>
    <row r="32020" spans="23:24" x14ac:dyDescent="0.2">
      <c r="W32020" s="25"/>
      <c r="X32020" s="25"/>
    </row>
    <row r="32021" spans="23:24" x14ac:dyDescent="0.2">
      <c r="W32021" s="25"/>
      <c r="X32021" s="25"/>
    </row>
    <row r="32022" spans="23:24" x14ac:dyDescent="0.2">
      <c r="W32022" s="25"/>
      <c r="X32022" s="25"/>
    </row>
    <row r="32023" spans="23:24" x14ac:dyDescent="0.2">
      <c r="W32023" s="25"/>
      <c r="X32023" s="25"/>
    </row>
    <row r="32024" spans="23:24" x14ac:dyDescent="0.2">
      <c r="W32024" s="25"/>
      <c r="X32024" s="25"/>
    </row>
    <row r="32025" spans="23:24" x14ac:dyDescent="0.2">
      <c r="W32025" s="25"/>
      <c r="X32025" s="25"/>
    </row>
    <row r="32026" spans="23:24" x14ac:dyDescent="0.2">
      <c r="W32026" s="25"/>
      <c r="X32026" s="25"/>
    </row>
    <row r="32027" spans="23:24" x14ac:dyDescent="0.2">
      <c r="W32027" s="25"/>
      <c r="X32027" s="25"/>
    </row>
    <row r="32028" spans="23:24" x14ac:dyDescent="0.2">
      <c r="W32028" s="25"/>
      <c r="X32028" s="25"/>
    </row>
    <row r="32029" spans="23:24" x14ac:dyDescent="0.2">
      <c r="W32029" s="25"/>
      <c r="X32029" s="25"/>
    </row>
    <row r="32030" spans="23:24" x14ac:dyDescent="0.2">
      <c r="W32030" s="25"/>
      <c r="X32030" s="25"/>
    </row>
    <row r="32031" spans="23:24" x14ac:dyDescent="0.2">
      <c r="W32031" s="25"/>
      <c r="X32031" s="25"/>
    </row>
    <row r="32032" spans="23:24" x14ac:dyDescent="0.2">
      <c r="W32032" s="25"/>
      <c r="X32032" s="25"/>
    </row>
    <row r="32033" spans="23:24" x14ac:dyDescent="0.2">
      <c r="W32033" s="25"/>
      <c r="X32033" s="25"/>
    </row>
    <row r="32034" spans="23:24" x14ac:dyDescent="0.2">
      <c r="W32034" s="25"/>
      <c r="X32034" s="25"/>
    </row>
    <row r="32035" spans="23:24" x14ac:dyDescent="0.2">
      <c r="W32035" s="25"/>
      <c r="X32035" s="25"/>
    </row>
    <row r="32036" spans="23:24" x14ac:dyDescent="0.2">
      <c r="W32036" s="25"/>
      <c r="X32036" s="25"/>
    </row>
    <row r="32037" spans="23:24" x14ac:dyDescent="0.2">
      <c r="W32037" s="25"/>
      <c r="X32037" s="25"/>
    </row>
    <row r="32038" spans="23:24" x14ac:dyDescent="0.2">
      <c r="W32038" s="25"/>
      <c r="X32038" s="25"/>
    </row>
    <row r="32039" spans="23:24" x14ac:dyDescent="0.2">
      <c r="W32039" s="25"/>
      <c r="X32039" s="25"/>
    </row>
    <row r="32040" spans="23:24" x14ac:dyDescent="0.2">
      <c r="W32040" s="25"/>
      <c r="X32040" s="25"/>
    </row>
    <row r="32041" spans="23:24" x14ac:dyDescent="0.2">
      <c r="W32041" s="25"/>
      <c r="X32041" s="25"/>
    </row>
    <row r="32042" spans="23:24" x14ac:dyDescent="0.2">
      <c r="W32042" s="25"/>
      <c r="X32042" s="25"/>
    </row>
    <row r="32043" spans="23:24" x14ac:dyDescent="0.2">
      <c r="W32043" s="25"/>
      <c r="X32043" s="25"/>
    </row>
    <row r="32044" spans="23:24" x14ac:dyDescent="0.2">
      <c r="W32044" s="25"/>
      <c r="X32044" s="25"/>
    </row>
    <row r="32045" spans="23:24" x14ac:dyDescent="0.2">
      <c r="W32045" s="25"/>
      <c r="X32045" s="25"/>
    </row>
    <row r="32046" spans="23:24" x14ac:dyDescent="0.2">
      <c r="W32046" s="25"/>
      <c r="X32046" s="25"/>
    </row>
    <row r="32047" spans="23:24" x14ac:dyDescent="0.2">
      <c r="W32047" s="25"/>
      <c r="X32047" s="25"/>
    </row>
    <row r="32048" spans="23:24" x14ac:dyDescent="0.2">
      <c r="W32048" s="25"/>
      <c r="X32048" s="25"/>
    </row>
    <row r="32049" spans="23:24" x14ac:dyDescent="0.2">
      <c r="W32049" s="25"/>
      <c r="X32049" s="25"/>
    </row>
    <row r="32050" spans="23:24" x14ac:dyDescent="0.2">
      <c r="W32050" s="25"/>
      <c r="X32050" s="25"/>
    </row>
    <row r="32051" spans="23:24" x14ac:dyDescent="0.2">
      <c r="W32051" s="25"/>
      <c r="X32051" s="25"/>
    </row>
    <row r="32052" spans="23:24" x14ac:dyDescent="0.2">
      <c r="W32052" s="25"/>
      <c r="X32052" s="25"/>
    </row>
    <row r="32053" spans="23:24" x14ac:dyDescent="0.2">
      <c r="W32053" s="25"/>
      <c r="X32053" s="25"/>
    </row>
    <row r="32054" spans="23:24" x14ac:dyDescent="0.2">
      <c r="W32054" s="25"/>
      <c r="X32054" s="25"/>
    </row>
    <row r="32055" spans="23:24" x14ac:dyDescent="0.2">
      <c r="W32055" s="25"/>
      <c r="X32055" s="25"/>
    </row>
    <row r="32056" spans="23:24" x14ac:dyDescent="0.2">
      <c r="W32056" s="25"/>
      <c r="X32056" s="25"/>
    </row>
    <row r="32057" spans="23:24" x14ac:dyDescent="0.2">
      <c r="W32057" s="25"/>
      <c r="X32057" s="25"/>
    </row>
    <row r="32058" spans="23:24" x14ac:dyDescent="0.2">
      <c r="W32058" s="25"/>
      <c r="X32058" s="25"/>
    </row>
    <row r="32059" spans="23:24" x14ac:dyDescent="0.2">
      <c r="W32059" s="25"/>
      <c r="X32059" s="25"/>
    </row>
    <row r="32060" spans="23:24" x14ac:dyDescent="0.2">
      <c r="W32060" s="25"/>
      <c r="X32060" s="25"/>
    </row>
    <row r="32061" spans="23:24" x14ac:dyDescent="0.2">
      <c r="W32061" s="25"/>
      <c r="X32061" s="25"/>
    </row>
    <row r="32062" spans="23:24" x14ac:dyDescent="0.2">
      <c r="W32062" s="25"/>
      <c r="X32062" s="25"/>
    </row>
    <row r="32063" spans="23:24" x14ac:dyDescent="0.2">
      <c r="W32063" s="25"/>
      <c r="X32063" s="25"/>
    </row>
    <row r="32064" spans="23:24" x14ac:dyDescent="0.2">
      <c r="W32064" s="25"/>
      <c r="X32064" s="25"/>
    </row>
    <row r="32065" spans="23:24" x14ac:dyDescent="0.2">
      <c r="W32065" s="25"/>
      <c r="X32065" s="25"/>
    </row>
    <row r="32066" spans="23:24" x14ac:dyDescent="0.2">
      <c r="W32066" s="25"/>
      <c r="X32066" s="25"/>
    </row>
    <row r="32067" spans="23:24" x14ac:dyDescent="0.2">
      <c r="W32067" s="25"/>
      <c r="X32067" s="25"/>
    </row>
    <row r="32068" spans="23:24" x14ac:dyDescent="0.2">
      <c r="W32068" s="25"/>
      <c r="X32068" s="25"/>
    </row>
    <row r="32069" spans="23:24" x14ac:dyDescent="0.2">
      <c r="W32069" s="25"/>
      <c r="X32069" s="25"/>
    </row>
    <row r="32070" spans="23:24" x14ac:dyDescent="0.2">
      <c r="W32070" s="25"/>
      <c r="X32070" s="25"/>
    </row>
    <row r="32071" spans="23:24" x14ac:dyDescent="0.2">
      <c r="W32071" s="25"/>
      <c r="X32071" s="25"/>
    </row>
    <row r="32072" spans="23:24" x14ac:dyDescent="0.2">
      <c r="W32072" s="25"/>
      <c r="X32072" s="25"/>
    </row>
    <row r="32073" spans="23:24" x14ac:dyDescent="0.2">
      <c r="W32073" s="25"/>
      <c r="X32073" s="25"/>
    </row>
    <row r="32074" spans="23:24" x14ac:dyDescent="0.2">
      <c r="W32074" s="25"/>
      <c r="X32074" s="25"/>
    </row>
    <row r="32075" spans="23:24" x14ac:dyDescent="0.2">
      <c r="W32075" s="25"/>
      <c r="X32075" s="25"/>
    </row>
    <row r="32076" spans="23:24" x14ac:dyDescent="0.2">
      <c r="W32076" s="25"/>
      <c r="X32076" s="25"/>
    </row>
    <row r="32077" spans="23:24" x14ac:dyDescent="0.2">
      <c r="W32077" s="25"/>
      <c r="X32077" s="25"/>
    </row>
    <row r="32078" spans="23:24" x14ac:dyDescent="0.2">
      <c r="W32078" s="25"/>
      <c r="X32078" s="25"/>
    </row>
    <row r="32079" spans="23:24" x14ac:dyDescent="0.2">
      <c r="W32079" s="25"/>
      <c r="X32079" s="25"/>
    </row>
    <row r="32080" spans="23:24" x14ac:dyDescent="0.2">
      <c r="W32080" s="25"/>
      <c r="X32080" s="25"/>
    </row>
    <row r="32081" spans="23:24" x14ac:dyDescent="0.2">
      <c r="W32081" s="25"/>
      <c r="X32081" s="25"/>
    </row>
    <row r="32082" spans="23:24" x14ac:dyDescent="0.2">
      <c r="W32082" s="25"/>
      <c r="X32082" s="25"/>
    </row>
    <row r="32083" spans="23:24" x14ac:dyDescent="0.2">
      <c r="W32083" s="25"/>
      <c r="X32083" s="25"/>
    </row>
    <row r="32084" spans="23:24" x14ac:dyDescent="0.2">
      <c r="W32084" s="25"/>
      <c r="X32084" s="25"/>
    </row>
    <row r="32085" spans="23:24" x14ac:dyDescent="0.2">
      <c r="W32085" s="25"/>
      <c r="X32085" s="25"/>
    </row>
    <row r="32086" spans="23:24" x14ac:dyDescent="0.2">
      <c r="W32086" s="25"/>
      <c r="X32086" s="25"/>
    </row>
    <row r="32087" spans="23:24" x14ac:dyDescent="0.2">
      <c r="W32087" s="25"/>
      <c r="X32087" s="25"/>
    </row>
    <row r="32088" spans="23:24" x14ac:dyDescent="0.2">
      <c r="W32088" s="25"/>
      <c r="X32088" s="25"/>
    </row>
    <row r="32089" spans="23:24" x14ac:dyDescent="0.2">
      <c r="W32089" s="25"/>
      <c r="X32089" s="25"/>
    </row>
    <row r="32090" spans="23:24" x14ac:dyDescent="0.2">
      <c r="W32090" s="25"/>
      <c r="X32090" s="25"/>
    </row>
    <row r="32091" spans="23:24" x14ac:dyDescent="0.2">
      <c r="W32091" s="25"/>
      <c r="X32091" s="25"/>
    </row>
    <row r="32092" spans="23:24" x14ac:dyDescent="0.2">
      <c r="W32092" s="25"/>
      <c r="X32092" s="25"/>
    </row>
    <row r="32093" spans="23:24" x14ac:dyDescent="0.2">
      <c r="W32093" s="25"/>
      <c r="X32093" s="25"/>
    </row>
    <row r="32094" spans="23:24" x14ac:dyDescent="0.2">
      <c r="W32094" s="25"/>
      <c r="X32094" s="25"/>
    </row>
    <row r="32095" spans="23:24" x14ac:dyDescent="0.2">
      <c r="W32095" s="25"/>
      <c r="X32095" s="25"/>
    </row>
    <row r="32096" spans="23:24" x14ac:dyDescent="0.2">
      <c r="W32096" s="25"/>
      <c r="X32096" s="25"/>
    </row>
    <row r="32097" spans="23:24" x14ac:dyDescent="0.2">
      <c r="W32097" s="25"/>
      <c r="X32097" s="25"/>
    </row>
    <row r="32098" spans="23:24" x14ac:dyDescent="0.2">
      <c r="W32098" s="25"/>
      <c r="X32098" s="25"/>
    </row>
    <row r="32099" spans="23:24" x14ac:dyDescent="0.2">
      <c r="W32099" s="25"/>
      <c r="X32099" s="25"/>
    </row>
    <row r="32100" spans="23:24" x14ac:dyDescent="0.2">
      <c r="W32100" s="25"/>
      <c r="X32100" s="25"/>
    </row>
    <row r="32101" spans="23:24" x14ac:dyDescent="0.2">
      <c r="W32101" s="25"/>
      <c r="X32101" s="25"/>
    </row>
    <row r="32102" spans="23:24" x14ac:dyDescent="0.2">
      <c r="W32102" s="25"/>
      <c r="X32102" s="25"/>
    </row>
    <row r="32103" spans="23:24" x14ac:dyDescent="0.2">
      <c r="W32103" s="25"/>
      <c r="X32103" s="25"/>
    </row>
    <row r="32104" spans="23:24" x14ac:dyDescent="0.2">
      <c r="W32104" s="25"/>
      <c r="X32104" s="25"/>
    </row>
    <row r="32105" spans="23:24" x14ac:dyDescent="0.2">
      <c r="W32105" s="25"/>
      <c r="X32105" s="25"/>
    </row>
    <row r="32106" spans="23:24" x14ac:dyDescent="0.2">
      <c r="W32106" s="25"/>
      <c r="X32106" s="25"/>
    </row>
    <row r="32107" spans="23:24" x14ac:dyDescent="0.2">
      <c r="W32107" s="25"/>
      <c r="X32107" s="25"/>
    </row>
    <row r="32108" spans="23:24" x14ac:dyDescent="0.2">
      <c r="W32108" s="25"/>
      <c r="X32108" s="25"/>
    </row>
    <row r="32109" spans="23:24" x14ac:dyDescent="0.2">
      <c r="W32109" s="25"/>
      <c r="X32109" s="25"/>
    </row>
    <row r="32110" spans="23:24" x14ac:dyDescent="0.2">
      <c r="W32110" s="25"/>
      <c r="X32110" s="25"/>
    </row>
    <row r="32111" spans="23:24" x14ac:dyDescent="0.2">
      <c r="W32111" s="25"/>
      <c r="X32111" s="25"/>
    </row>
    <row r="32112" spans="23:24" x14ac:dyDescent="0.2">
      <c r="W32112" s="25"/>
      <c r="X32112" s="25"/>
    </row>
    <row r="32113" spans="23:24" x14ac:dyDescent="0.2">
      <c r="W32113" s="25"/>
      <c r="X32113" s="25"/>
    </row>
    <row r="32114" spans="23:24" x14ac:dyDescent="0.2">
      <c r="W32114" s="25"/>
      <c r="X32114" s="25"/>
    </row>
    <row r="32115" spans="23:24" x14ac:dyDescent="0.2">
      <c r="W32115" s="25"/>
      <c r="X32115" s="25"/>
    </row>
    <row r="32116" spans="23:24" x14ac:dyDescent="0.2">
      <c r="W32116" s="25"/>
      <c r="X32116" s="25"/>
    </row>
    <row r="32117" spans="23:24" x14ac:dyDescent="0.2">
      <c r="W32117" s="25"/>
      <c r="X32117" s="25"/>
    </row>
    <row r="32118" spans="23:24" x14ac:dyDescent="0.2">
      <c r="W32118" s="25"/>
      <c r="X32118" s="25"/>
    </row>
    <row r="32119" spans="23:24" x14ac:dyDescent="0.2">
      <c r="W32119" s="25"/>
      <c r="X32119" s="25"/>
    </row>
    <row r="32120" spans="23:24" x14ac:dyDescent="0.2">
      <c r="W32120" s="25"/>
      <c r="X32120" s="25"/>
    </row>
    <row r="32121" spans="23:24" x14ac:dyDescent="0.2">
      <c r="W32121" s="25"/>
      <c r="X32121" s="25"/>
    </row>
    <row r="32122" spans="23:24" x14ac:dyDescent="0.2">
      <c r="W32122" s="25"/>
      <c r="X32122" s="25"/>
    </row>
    <row r="32123" spans="23:24" x14ac:dyDescent="0.2">
      <c r="W32123" s="25"/>
      <c r="X32123" s="25"/>
    </row>
    <row r="32124" spans="23:24" x14ac:dyDescent="0.2">
      <c r="W32124" s="25"/>
      <c r="X32124" s="25"/>
    </row>
    <row r="32125" spans="23:24" x14ac:dyDescent="0.2">
      <c r="W32125" s="25"/>
      <c r="X32125" s="25"/>
    </row>
    <row r="32126" spans="23:24" x14ac:dyDescent="0.2">
      <c r="W32126" s="25"/>
      <c r="X32126" s="25"/>
    </row>
    <row r="32127" spans="23:24" x14ac:dyDescent="0.2">
      <c r="W32127" s="25"/>
      <c r="X32127" s="25"/>
    </row>
    <row r="32128" spans="23:24" x14ac:dyDescent="0.2">
      <c r="W32128" s="25"/>
      <c r="X32128" s="25"/>
    </row>
    <row r="32129" spans="23:24" x14ac:dyDescent="0.2">
      <c r="W32129" s="25"/>
      <c r="X32129" s="25"/>
    </row>
    <row r="32130" spans="23:24" x14ac:dyDescent="0.2">
      <c r="W32130" s="25"/>
      <c r="X32130" s="25"/>
    </row>
    <row r="32131" spans="23:24" x14ac:dyDescent="0.2">
      <c r="W32131" s="25"/>
      <c r="X32131" s="25"/>
    </row>
    <row r="32132" spans="23:24" x14ac:dyDescent="0.2">
      <c r="W32132" s="25"/>
      <c r="X32132" s="25"/>
    </row>
    <row r="32133" spans="23:24" x14ac:dyDescent="0.2">
      <c r="W32133" s="25"/>
      <c r="X32133" s="25"/>
    </row>
    <row r="32134" spans="23:24" x14ac:dyDescent="0.2">
      <c r="W32134" s="25"/>
      <c r="X32134" s="25"/>
    </row>
    <row r="32135" spans="23:24" x14ac:dyDescent="0.2">
      <c r="W32135" s="25"/>
      <c r="X32135" s="25"/>
    </row>
    <row r="32136" spans="23:24" x14ac:dyDescent="0.2">
      <c r="W32136" s="25"/>
      <c r="X32136" s="25"/>
    </row>
    <row r="32137" spans="23:24" x14ac:dyDescent="0.2">
      <c r="W32137" s="25"/>
      <c r="X32137" s="25"/>
    </row>
    <row r="32138" spans="23:24" x14ac:dyDescent="0.2">
      <c r="W32138" s="25"/>
      <c r="X32138" s="25"/>
    </row>
    <row r="32139" spans="23:24" x14ac:dyDescent="0.2">
      <c r="W32139" s="25"/>
      <c r="X32139" s="25"/>
    </row>
    <row r="32140" spans="23:24" x14ac:dyDescent="0.2">
      <c r="W32140" s="25"/>
      <c r="X32140" s="25"/>
    </row>
    <row r="32141" spans="23:24" x14ac:dyDescent="0.2">
      <c r="W32141" s="25"/>
      <c r="X32141" s="25"/>
    </row>
    <row r="32142" spans="23:24" x14ac:dyDescent="0.2">
      <c r="W32142" s="25"/>
      <c r="X32142" s="25"/>
    </row>
    <row r="32143" spans="23:24" x14ac:dyDescent="0.2">
      <c r="W32143" s="25"/>
      <c r="X32143" s="25"/>
    </row>
    <row r="32144" spans="23:24" x14ac:dyDescent="0.2">
      <c r="W32144" s="25"/>
      <c r="X32144" s="25"/>
    </row>
    <row r="32145" spans="23:24" x14ac:dyDescent="0.2">
      <c r="W32145" s="25"/>
      <c r="X32145" s="25"/>
    </row>
    <row r="32146" spans="23:24" x14ac:dyDescent="0.2">
      <c r="W32146" s="25"/>
      <c r="X32146" s="25"/>
    </row>
    <row r="32147" spans="23:24" x14ac:dyDescent="0.2">
      <c r="W32147" s="25"/>
      <c r="X32147" s="25"/>
    </row>
    <row r="32148" spans="23:24" x14ac:dyDescent="0.2">
      <c r="W32148" s="25"/>
      <c r="X32148" s="25"/>
    </row>
    <row r="32149" spans="23:24" x14ac:dyDescent="0.2">
      <c r="W32149" s="25"/>
      <c r="X32149" s="25"/>
    </row>
    <row r="32150" spans="23:24" x14ac:dyDescent="0.2">
      <c r="W32150" s="25"/>
      <c r="X32150" s="25"/>
    </row>
    <row r="32151" spans="23:24" x14ac:dyDescent="0.2">
      <c r="W32151" s="25"/>
      <c r="X32151" s="25"/>
    </row>
    <row r="32152" spans="23:24" x14ac:dyDescent="0.2">
      <c r="W32152" s="25"/>
      <c r="X32152" s="25"/>
    </row>
    <row r="32153" spans="23:24" x14ac:dyDescent="0.2">
      <c r="W32153" s="25"/>
      <c r="X32153" s="25"/>
    </row>
    <row r="32154" spans="23:24" x14ac:dyDescent="0.2">
      <c r="W32154" s="25"/>
      <c r="X32154" s="25"/>
    </row>
    <row r="32155" spans="23:24" x14ac:dyDescent="0.2">
      <c r="W32155" s="25"/>
      <c r="X32155" s="25"/>
    </row>
    <row r="32156" spans="23:24" x14ac:dyDescent="0.2">
      <c r="W32156" s="25"/>
      <c r="X32156" s="25"/>
    </row>
    <row r="32157" spans="23:24" x14ac:dyDescent="0.2">
      <c r="W32157" s="25"/>
      <c r="X32157" s="25"/>
    </row>
    <row r="32158" spans="23:24" x14ac:dyDescent="0.2">
      <c r="W32158" s="25"/>
      <c r="X32158" s="25"/>
    </row>
    <row r="32159" spans="23:24" x14ac:dyDescent="0.2">
      <c r="W32159" s="25"/>
      <c r="X32159" s="25"/>
    </row>
    <row r="32160" spans="23:24" x14ac:dyDescent="0.2">
      <c r="W32160" s="25"/>
      <c r="X32160" s="25"/>
    </row>
    <row r="32161" spans="23:24" x14ac:dyDescent="0.2">
      <c r="W32161" s="25"/>
      <c r="X32161" s="25"/>
    </row>
    <row r="32162" spans="23:24" x14ac:dyDescent="0.2">
      <c r="W32162" s="25"/>
      <c r="X32162" s="25"/>
    </row>
    <row r="32163" spans="23:24" x14ac:dyDescent="0.2">
      <c r="W32163" s="25"/>
      <c r="X32163" s="25"/>
    </row>
    <row r="32164" spans="23:24" x14ac:dyDescent="0.2">
      <c r="W32164" s="25"/>
      <c r="X32164" s="25"/>
    </row>
    <row r="32165" spans="23:24" x14ac:dyDescent="0.2">
      <c r="W32165" s="25"/>
      <c r="X32165" s="25"/>
    </row>
    <row r="32166" spans="23:24" x14ac:dyDescent="0.2">
      <c r="W32166" s="25"/>
      <c r="X32166" s="25"/>
    </row>
    <row r="32167" spans="23:24" x14ac:dyDescent="0.2">
      <c r="W32167" s="25"/>
      <c r="X32167" s="25"/>
    </row>
    <row r="32168" spans="23:24" x14ac:dyDescent="0.2">
      <c r="W32168" s="25"/>
      <c r="X32168" s="25"/>
    </row>
    <row r="32169" spans="23:24" x14ac:dyDescent="0.2">
      <c r="W32169" s="25"/>
      <c r="X32169" s="25"/>
    </row>
    <row r="32170" spans="23:24" x14ac:dyDescent="0.2">
      <c r="W32170" s="25"/>
      <c r="X32170" s="25"/>
    </row>
    <row r="32171" spans="23:24" x14ac:dyDescent="0.2">
      <c r="W32171" s="25"/>
      <c r="X32171" s="25"/>
    </row>
    <row r="32172" spans="23:24" x14ac:dyDescent="0.2">
      <c r="W32172" s="25"/>
      <c r="X32172" s="25"/>
    </row>
    <row r="32173" spans="23:24" x14ac:dyDescent="0.2">
      <c r="W32173" s="25"/>
      <c r="X32173" s="25"/>
    </row>
    <row r="32174" spans="23:24" x14ac:dyDescent="0.2">
      <c r="W32174" s="25"/>
      <c r="X32174" s="25"/>
    </row>
    <row r="32175" spans="23:24" x14ac:dyDescent="0.2">
      <c r="W32175" s="25"/>
      <c r="X32175" s="25"/>
    </row>
    <row r="32176" spans="23:24" x14ac:dyDescent="0.2">
      <c r="W32176" s="25"/>
      <c r="X32176" s="25"/>
    </row>
    <row r="32177" spans="23:24" x14ac:dyDescent="0.2">
      <c r="W32177" s="25"/>
      <c r="X32177" s="25"/>
    </row>
    <row r="32178" spans="23:24" x14ac:dyDescent="0.2">
      <c r="W32178" s="25"/>
      <c r="X32178" s="25"/>
    </row>
    <row r="32179" spans="23:24" x14ac:dyDescent="0.2">
      <c r="W32179" s="25"/>
      <c r="X32179" s="25"/>
    </row>
    <row r="32180" spans="23:24" x14ac:dyDescent="0.2">
      <c r="W32180" s="25"/>
      <c r="X32180" s="25"/>
    </row>
    <row r="32181" spans="23:24" x14ac:dyDescent="0.2">
      <c r="W32181" s="25"/>
      <c r="X32181" s="25"/>
    </row>
    <row r="32182" spans="23:24" x14ac:dyDescent="0.2">
      <c r="W32182" s="25"/>
      <c r="X32182" s="25"/>
    </row>
    <row r="32183" spans="23:24" x14ac:dyDescent="0.2">
      <c r="W32183" s="25"/>
      <c r="X32183" s="25"/>
    </row>
    <row r="32184" spans="23:24" x14ac:dyDescent="0.2">
      <c r="W32184" s="25"/>
      <c r="X32184" s="25"/>
    </row>
    <row r="32185" spans="23:24" x14ac:dyDescent="0.2">
      <c r="W32185" s="25"/>
      <c r="X32185" s="25"/>
    </row>
    <row r="32186" spans="23:24" x14ac:dyDescent="0.2">
      <c r="W32186" s="25"/>
      <c r="X32186" s="25"/>
    </row>
    <row r="32187" spans="23:24" x14ac:dyDescent="0.2">
      <c r="W32187" s="25"/>
      <c r="X32187" s="25"/>
    </row>
    <row r="32188" spans="23:24" x14ac:dyDescent="0.2">
      <c r="W32188" s="25"/>
      <c r="X32188" s="25"/>
    </row>
    <row r="32189" spans="23:24" x14ac:dyDescent="0.2">
      <c r="W32189" s="25"/>
      <c r="X32189" s="25"/>
    </row>
    <row r="32190" spans="23:24" x14ac:dyDescent="0.2">
      <c r="W32190" s="25"/>
      <c r="X32190" s="25"/>
    </row>
    <row r="32191" spans="23:24" x14ac:dyDescent="0.2">
      <c r="W32191" s="25"/>
      <c r="X32191" s="25"/>
    </row>
    <row r="32192" spans="23:24" x14ac:dyDescent="0.2">
      <c r="W32192" s="25"/>
      <c r="X32192" s="25"/>
    </row>
    <row r="32193" spans="23:24" x14ac:dyDescent="0.2">
      <c r="W32193" s="25"/>
      <c r="X32193" s="25"/>
    </row>
    <row r="32194" spans="23:24" x14ac:dyDescent="0.2">
      <c r="W32194" s="25"/>
      <c r="X32194" s="25"/>
    </row>
    <row r="32195" spans="23:24" x14ac:dyDescent="0.2">
      <c r="W32195" s="25"/>
      <c r="X32195" s="25"/>
    </row>
    <row r="32196" spans="23:24" x14ac:dyDescent="0.2">
      <c r="W32196" s="25"/>
      <c r="X32196" s="25"/>
    </row>
    <row r="32197" spans="23:24" x14ac:dyDescent="0.2">
      <c r="W32197" s="25"/>
      <c r="X32197" s="25"/>
    </row>
    <row r="32198" spans="23:24" x14ac:dyDescent="0.2">
      <c r="W32198" s="25"/>
      <c r="X32198" s="25"/>
    </row>
    <row r="32199" spans="23:24" x14ac:dyDescent="0.2">
      <c r="W32199" s="25"/>
      <c r="X32199" s="25"/>
    </row>
    <row r="32200" spans="23:24" x14ac:dyDescent="0.2">
      <c r="W32200" s="25"/>
      <c r="X32200" s="25"/>
    </row>
    <row r="32201" spans="23:24" x14ac:dyDescent="0.2">
      <c r="W32201" s="25"/>
      <c r="X32201" s="25"/>
    </row>
    <row r="32202" spans="23:24" x14ac:dyDescent="0.2">
      <c r="W32202" s="25"/>
      <c r="X32202" s="25"/>
    </row>
    <row r="32203" spans="23:24" x14ac:dyDescent="0.2">
      <c r="W32203" s="25"/>
      <c r="X32203" s="25"/>
    </row>
    <row r="32204" spans="23:24" x14ac:dyDescent="0.2">
      <c r="W32204" s="25"/>
      <c r="X32204" s="25"/>
    </row>
    <row r="32205" spans="23:24" x14ac:dyDescent="0.2">
      <c r="W32205" s="25"/>
      <c r="X32205" s="25"/>
    </row>
    <row r="32206" spans="23:24" x14ac:dyDescent="0.2">
      <c r="W32206" s="25"/>
      <c r="X32206" s="25"/>
    </row>
    <row r="32207" spans="23:24" x14ac:dyDescent="0.2">
      <c r="W32207" s="25"/>
      <c r="X32207" s="25"/>
    </row>
    <row r="32208" spans="23:24" x14ac:dyDescent="0.2">
      <c r="W32208" s="25"/>
      <c r="X32208" s="25"/>
    </row>
    <row r="32209" spans="23:24" x14ac:dyDescent="0.2">
      <c r="W32209" s="25"/>
      <c r="X32209" s="25"/>
    </row>
    <row r="32210" spans="23:24" x14ac:dyDescent="0.2">
      <c r="W32210" s="25"/>
      <c r="X32210" s="25"/>
    </row>
    <row r="32211" spans="23:24" x14ac:dyDescent="0.2">
      <c r="W32211" s="25"/>
      <c r="X32211" s="25"/>
    </row>
    <row r="32212" spans="23:24" x14ac:dyDescent="0.2">
      <c r="W32212" s="25"/>
      <c r="X32212" s="25"/>
    </row>
    <row r="32213" spans="23:24" x14ac:dyDescent="0.2">
      <c r="W32213" s="25"/>
      <c r="X32213" s="25"/>
    </row>
    <row r="32214" spans="23:24" x14ac:dyDescent="0.2">
      <c r="W32214" s="25"/>
      <c r="X32214" s="25"/>
    </row>
    <row r="32215" spans="23:24" x14ac:dyDescent="0.2">
      <c r="W32215" s="25"/>
      <c r="X32215" s="25"/>
    </row>
    <row r="32216" spans="23:24" x14ac:dyDescent="0.2">
      <c r="W32216" s="25"/>
      <c r="X32216" s="25"/>
    </row>
    <row r="32217" spans="23:24" x14ac:dyDescent="0.2">
      <c r="W32217" s="25"/>
      <c r="X32217" s="25"/>
    </row>
    <row r="32218" spans="23:24" x14ac:dyDescent="0.2">
      <c r="W32218" s="25"/>
      <c r="X32218" s="25"/>
    </row>
    <row r="32219" spans="23:24" x14ac:dyDescent="0.2">
      <c r="W32219" s="25"/>
      <c r="X32219" s="25"/>
    </row>
    <row r="32220" spans="23:24" x14ac:dyDescent="0.2">
      <c r="W32220" s="25"/>
      <c r="X32220" s="25"/>
    </row>
    <row r="32221" spans="23:24" x14ac:dyDescent="0.2">
      <c r="W32221" s="25"/>
      <c r="X32221" s="25"/>
    </row>
    <row r="32222" spans="23:24" x14ac:dyDescent="0.2">
      <c r="W32222" s="25"/>
      <c r="X32222" s="25"/>
    </row>
    <row r="32223" spans="23:24" x14ac:dyDescent="0.2">
      <c r="W32223" s="25"/>
      <c r="X32223" s="25"/>
    </row>
    <row r="32224" spans="23:24" x14ac:dyDescent="0.2">
      <c r="W32224" s="25"/>
      <c r="X32224" s="25"/>
    </row>
    <row r="32225" spans="23:24" x14ac:dyDescent="0.2">
      <c r="W32225" s="25"/>
      <c r="X32225" s="25"/>
    </row>
    <row r="32226" spans="23:24" x14ac:dyDescent="0.2">
      <c r="W32226" s="25"/>
      <c r="X32226" s="25"/>
    </row>
    <row r="32227" spans="23:24" x14ac:dyDescent="0.2">
      <c r="W32227" s="25"/>
      <c r="X32227" s="25"/>
    </row>
    <row r="32228" spans="23:24" x14ac:dyDescent="0.2">
      <c r="W32228" s="25"/>
      <c r="X32228" s="25"/>
    </row>
    <row r="32229" spans="23:24" x14ac:dyDescent="0.2">
      <c r="W32229" s="25"/>
      <c r="X32229" s="25"/>
    </row>
    <row r="32230" spans="23:24" x14ac:dyDescent="0.2">
      <c r="W32230" s="25"/>
      <c r="X32230" s="25"/>
    </row>
    <row r="32231" spans="23:24" x14ac:dyDescent="0.2">
      <c r="W32231" s="25"/>
      <c r="X32231" s="25"/>
    </row>
    <row r="32232" spans="23:24" x14ac:dyDescent="0.2">
      <c r="W32232" s="25"/>
      <c r="X32232" s="25"/>
    </row>
    <row r="32233" spans="23:24" x14ac:dyDescent="0.2">
      <c r="W32233" s="25"/>
      <c r="X32233" s="25"/>
    </row>
    <row r="32234" spans="23:24" x14ac:dyDescent="0.2">
      <c r="W32234" s="25"/>
      <c r="X32234" s="25"/>
    </row>
    <row r="32235" spans="23:24" x14ac:dyDescent="0.2">
      <c r="W32235" s="25"/>
      <c r="X32235" s="25"/>
    </row>
    <row r="32236" spans="23:24" x14ac:dyDescent="0.2">
      <c r="W32236" s="25"/>
      <c r="X32236" s="25"/>
    </row>
    <row r="32237" spans="23:24" x14ac:dyDescent="0.2">
      <c r="W32237" s="25"/>
      <c r="X32237" s="25"/>
    </row>
    <row r="32238" spans="23:24" x14ac:dyDescent="0.2">
      <c r="W32238" s="25"/>
      <c r="X32238" s="25"/>
    </row>
    <row r="32239" spans="23:24" x14ac:dyDescent="0.2">
      <c r="W32239" s="25"/>
      <c r="X32239" s="25"/>
    </row>
    <row r="32240" spans="23:24" x14ac:dyDescent="0.2">
      <c r="W32240" s="25"/>
      <c r="X32240" s="25"/>
    </row>
    <row r="32241" spans="23:24" x14ac:dyDescent="0.2">
      <c r="W32241" s="25"/>
      <c r="X32241" s="25"/>
    </row>
    <row r="32242" spans="23:24" x14ac:dyDescent="0.2">
      <c r="W32242" s="25"/>
      <c r="X32242" s="25"/>
    </row>
    <row r="32243" spans="23:24" x14ac:dyDescent="0.2">
      <c r="W32243" s="25"/>
      <c r="X32243" s="25"/>
    </row>
    <row r="32244" spans="23:24" x14ac:dyDescent="0.2">
      <c r="W32244" s="25"/>
      <c r="X32244" s="25"/>
    </row>
    <row r="32245" spans="23:24" x14ac:dyDescent="0.2">
      <c r="W32245" s="25"/>
      <c r="X32245" s="25"/>
    </row>
    <row r="32246" spans="23:24" x14ac:dyDescent="0.2">
      <c r="W32246" s="25"/>
      <c r="X32246" s="25"/>
    </row>
    <row r="32247" spans="23:24" x14ac:dyDescent="0.2">
      <c r="W32247" s="25"/>
      <c r="X32247" s="25"/>
    </row>
    <row r="32248" spans="23:24" x14ac:dyDescent="0.2">
      <c r="W32248" s="25"/>
      <c r="X32248" s="25"/>
    </row>
    <row r="32249" spans="23:24" x14ac:dyDescent="0.2">
      <c r="W32249" s="25"/>
      <c r="X32249" s="25"/>
    </row>
    <row r="32250" spans="23:24" x14ac:dyDescent="0.2">
      <c r="W32250" s="25"/>
      <c r="X32250" s="25"/>
    </row>
    <row r="32251" spans="23:24" x14ac:dyDescent="0.2">
      <c r="W32251" s="25"/>
      <c r="X32251" s="25"/>
    </row>
    <row r="32252" spans="23:24" x14ac:dyDescent="0.2">
      <c r="W32252" s="25"/>
      <c r="X32252" s="25"/>
    </row>
    <row r="32253" spans="23:24" x14ac:dyDescent="0.2">
      <c r="W32253" s="25"/>
      <c r="X32253" s="25"/>
    </row>
    <row r="32254" spans="23:24" x14ac:dyDescent="0.2">
      <c r="W32254" s="25"/>
      <c r="X32254" s="25"/>
    </row>
    <row r="32255" spans="23:24" x14ac:dyDescent="0.2">
      <c r="W32255" s="25"/>
      <c r="X32255" s="25"/>
    </row>
    <row r="32256" spans="23:24" x14ac:dyDescent="0.2">
      <c r="W32256" s="25"/>
      <c r="X32256" s="25"/>
    </row>
    <row r="32257" spans="23:24" x14ac:dyDescent="0.2">
      <c r="W32257" s="25"/>
      <c r="X32257" s="25"/>
    </row>
    <row r="32258" spans="23:24" x14ac:dyDescent="0.2">
      <c r="W32258" s="25"/>
      <c r="X32258" s="25"/>
    </row>
    <row r="32259" spans="23:24" x14ac:dyDescent="0.2">
      <c r="W32259" s="25"/>
      <c r="X32259" s="25"/>
    </row>
    <row r="32260" spans="23:24" x14ac:dyDescent="0.2">
      <c r="W32260" s="25"/>
      <c r="X32260" s="25"/>
    </row>
    <row r="32261" spans="23:24" x14ac:dyDescent="0.2">
      <c r="W32261" s="25"/>
      <c r="X32261" s="25"/>
    </row>
    <row r="32262" spans="23:24" x14ac:dyDescent="0.2">
      <c r="W32262" s="25"/>
      <c r="X32262" s="25"/>
    </row>
    <row r="32263" spans="23:24" x14ac:dyDescent="0.2">
      <c r="W32263" s="25"/>
      <c r="X32263" s="25"/>
    </row>
    <row r="32264" spans="23:24" x14ac:dyDescent="0.2">
      <c r="W32264" s="25"/>
      <c r="X32264" s="25"/>
    </row>
    <row r="32265" spans="23:24" x14ac:dyDescent="0.2">
      <c r="W32265" s="25"/>
      <c r="X32265" s="25"/>
    </row>
    <row r="32266" spans="23:24" x14ac:dyDescent="0.2">
      <c r="W32266" s="25"/>
      <c r="X32266" s="25"/>
    </row>
    <row r="32267" spans="23:24" x14ac:dyDescent="0.2">
      <c r="W32267" s="25"/>
      <c r="X32267" s="25"/>
    </row>
    <row r="32268" spans="23:24" x14ac:dyDescent="0.2">
      <c r="W32268" s="25"/>
      <c r="X32268" s="25"/>
    </row>
    <row r="32269" spans="23:24" x14ac:dyDescent="0.2">
      <c r="W32269" s="25"/>
      <c r="X32269" s="25"/>
    </row>
    <row r="32270" spans="23:24" x14ac:dyDescent="0.2">
      <c r="W32270" s="25"/>
      <c r="X32270" s="25"/>
    </row>
    <row r="32271" spans="23:24" x14ac:dyDescent="0.2">
      <c r="W32271" s="25"/>
      <c r="X32271" s="25"/>
    </row>
    <row r="32272" spans="23:24" x14ac:dyDescent="0.2">
      <c r="W32272" s="25"/>
      <c r="X32272" s="25"/>
    </row>
    <row r="32273" spans="23:24" x14ac:dyDescent="0.2">
      <c r="W32273" s="25"/>
      <c r="X32273" s="25"/>
    </row>
    <row r="32274" spans="23:24" x14ac:dyDescent="0.2">
      <c r="W32274" s="25"/>
      <c r="X32274" s="25"/>
    </row>
    <row r="32275" spans="23:24" x14ac:dyDescent="0.2">
      <c r="W32275" s="25"/>
      <c r="X32275" s="25"/>
    </row>
    <row r="32276" spans="23:24" x14ac:dyDescent="0.2">
      <c r="W32276" s="25"/>
      <c r="X32276" s="25"/>
    </row>
    <row r="32277" spans="23:24" x14ac:dyDescent="0.2">
      <c r="W32277" s="25"/>
      <c r="X32277" s="25"/>
    </row>
    <row r="32278" spans="23:24" x14ac:dyDescent="0.2">
      <c r="W32278" s="25"/>
      <c r="X32278" s="25"/>
    </row>
    <row r="32279" spans="23:24" x14ac:dyDescent="0.2">
      <c r="W32279" s="25"/>
      <c r="X32279" s="25"/>
    </row>
    <row r="32280" spans="23:24" x14ac:dyDescent="0.2">
      <c r="W32280" s="25"/>
      <c r="X32280" s="25"/>
    </row>
    <row r="32281" spans="23:24" x14ac:dyDescent="0.2">
      <c r="W32281" s="25"/>
      <c r="X32281" s="25"/>
    </row>
    <row r="32282" spans="23:24" x14ac:dyDescent="0.2">
      <c r="W32282" s="25"/>
      <c r="X32282" s="25"/>
    </row>
    <row r="32283" spans="23:24" x14ac:dyDescent="0.2">
      <c r="W32283" s="25"/>
      <c r="X32283" s="25"/>
    </row>
    <row r="32284" spans="23:24" x14ac:dyDescent="0.2">
      <c r="W32284" s="25"/>
      <c r="X32284" s="25"/>
    </row>
    <row r="32285" spans="23:24" x14ac:dyDescent="0.2">
      <c r="W32285" s="25"/>
      <c r="X32285" s="25"/>
    </row>
    <row r="32286" spans="23:24" x14ac:dyDescent="0.2">
      <c r="W32286" s="25"/>
      <c r="X32286" s="25"/>
    </row>
    <row r="32287" spans="23:24" x14ac:dyDescent="0.2">
      <c r="W32287" s="25"/>
      <c r="X32287" s="25"/>
    </row>
    <row r="32288" spans="23:24" x14ac:dyDescent="0.2">
      <c r="W32288" s="25"/>
      <c r="X32288" s="25"/>
    </row>
    <row r="32289" spans="23:24" x14ac:dyDescent="0.2">
      <c r="W32289" s="25"/>
      <c r="X32289" s="25"/>
    </row>
    <row r="32290" spans="23:24" x14ac:dyDescent="0.2">
      <c r="W32290" s="25"/>
      <c r="X32290" s="25"/>
    </row>
    <row r="32291" spans="23:24" x14ac:dyDescent="0.2">
      <c r="W32291" s="25"/>
      <c r="X32291" s="25"/>
    </row>
    <row r="32292" spans="23:24" x14ac:dyDescent="0.2">
      <c r="W32292" s="25"/>
      <c r="X32292" s="25"/>
    </row>
    <row r="32293" spans="23:24" x14ac:dyDescent="0.2">
      <c r="W32293" s="25"/>
      <c r="X32293" s="25"/>
    </row>
    <row r="32294" spans="23:24" x14ac:dyDescent="0.2">
      <c r="W32294" s="25"/>
      <c r="X32294" s="25"/>
    </row>
    <row r="32295" spans="23:24" x14ac:dyDescent="0.2">
      <c r="W32295" s="25"/>
      <c r="X32295" s="25"/>
    </row>
    <row r="32296" spans="23:24" x14ac:dyDescent="0.2">
      <c r="W32296" s="25"/>
      <c r="X32296" s="25"/>
    </row>
    <row r="32297" spans="23:24" x14ac:dyDescent="0.2">
      <c r="W32297" s="25"/>
      <c r="X32297" s="25"/>
    </row>
    <row r="32298" spans="23:24" x14ac:dyDescent="0.2">
      <c r="W32298" s="25"/>
      <c r="X32298" s="25"/>
    </row>
    <row r="32299" spans="23:24" x14ac:dyDescent="0.2">
      <c r="W32299" s="25"/>
      <c r="X32299" s="25"/>
    </row>
    <row r="32300" spans="23:24" x14ac:dyDescent="0.2">
      <c r="W32300" s="25"/>
      <c r="X32300" s="25"/>
    </row>
    <row r="32301" spans="23:24" x14ac:dyDescent="0.2">
      <c r="W32301" s="25"/>
      <c r="X32301" s="25"/>
    </row>
    <row r="32302" spans="23:24" x14ac:dyDescent="0.2">
      <c r="W32302" s="25"/>
      <c r="X32302" s="25"/>
    </row>
    <row r="32303" spans="23:24" x14ac:dyDescent="0.2">
      <c r="W32303" s="25"/>
      <c r="X32303" s="25"/>
    </row>
    <row r="32304" spans="23:24" x14ac:dyDescent="0.2">
      <c r="W32304" s="25"/>
      <c r="X32304" s="25"/>
    </row>
    <row r="32305" spans="23:24" x14ac:dyDescent="0.2">
      <c r="W32305" s="25"/>
      <c r="X32305" s="25"/>
    </row>
    <row r="32306" spans="23:24" x14ac:dyDescent="0.2">
      <c r="W32306" s="25"/>
      <c r="X32306" s="25"/>
    </row>
    <row r="32307" spans="23:24" x14ac:dyDescent="0.2">
      <c r="W32307" s="25"/>
      <c r="X32307" s="25"/>
    </row>
    <row r="32308" spans="23:24" x14ac:dyDescent="0.2">
      <c r="W32308" s="25"/>
      <c r="X32308" s="25"/>
    </row>
    <row r="32309" spans="23:24" x14ac:dyDescent="0.2">
      <c r="W32309" s="25"/>
      <c r="X32309" s="25"/>
    </row>
    <row r="32310" spans="23:24" x14ac:dyDescent="0.2">
      <c r="W32310" s="25"/>
      <c r="X32310" s="25"/>
    </row>
    <row r="32311" spans="23:24" x14ac:dyDescent="0.2">
      <c r="W32311" s="25"/>
      <c r="X32311" s="25"/>
    </row>
    <row r="32312" spans="23:24" x14ac:dyDescent="0.2">
      <c r="W32312" s="25"/>
      <c r="X32312" s="25"/>
    </row>
    <row r="32313" spans="23:24" x14ac:dyDescent="0.2">
      <c r="W32313" s="25"/>
      <c r="X32313" s="25"/>
    </row>
    <row r="32314" spans="23:24" x14ac:dyDescent="0.2">
      <c r="W32314" s="25"/>
      <c r="X32314" s="25"/>
    </row>
    <row r="32315" spans="23:24" x14ac:dyDescent="0.2">
      <c r="W32315" s="25"/>
      <c r="X32315" s="25"/>
    </row>
    <row r="32316" spans="23:24" x14ac:dyDescent="0.2">
      <c r="W32316" s="25"/>
      <c r="X32316" s="25"/>
    </row>
    <row r="32317" spans="23:24" x14ac:dyDescent="0.2">
      <c r="W32317" s="25"/>
      <c r="X32317" s="25"/>
    </row>
    <row r="32318" spans="23:24" x14ac:dyDescent="0.2">
      <c r="W32318" s="25"/>
      <c r="X32318" s="25"/>
    </row>
    <row r="32319" spans="23:24" x14ac:dyDescent="0.2">
      <c r="W32319" s="25"/>
      <c r="X32319" s="25"/>
    </row>
    <row r="32320" spans="23:24" x14ac:dyDescent="0.2">
      <c r="W32320" s="25"/>
      <c r="X32320" s="25"/>
    </row>
    <row r="32321" spans="23:24" x14ac:dyDescent="0.2">
      <c r="W32321" s="25"/>
      <c r="X32321" s="25"/>
    </row>
    <row r="32322" spans="23:24" x14ac:dyDescent="0.2">
      <c r="W32322" s="25"/>
      <c r="X32322" s="25"/>
    </row>
    <row r="32323" spans="23:24" x14ac:dyDescent="0.2">
      <c r="W32323" s="25"/>
      <c r="X32323" s="25"/>
    </row>
    <row r="32324" spans="23:24" x14ac:dyDescent="0.2">
      <c r="W32324" s="25"/>
      <c r="X32324" s="25"/>
    </row>
    <row r="32325" spans="23:24" x14ac:dyDescent="0.2">
      <c r="W32325" s="25"/>
      <c r="X32325" s="25"/>
    </row>
    <row r="32326" spans="23:24" x14ac:dyDescent="0.2">
      <c r="W32326" s="25"/>
      <c r="X32326" s="25"/>
    </row>
    <row r="32327" spans="23:24" x14ac:dyDescent="0.2">
      <c r="W32327" s="25"/>
      <c r="X32327" s="25"/>
    </row>
    <row r="32328" spans="23:24" x14ac:dyDescent="0.2">
      <c r="W32328" s="25"/>
      <c r="X32328" s="25"/>
    </row>
    <row r="32329" spans="23:24" x14ac:dyDescent="0.2">
      <c r="W32329" s="25"/>
      <c r="X32329" s="25"/>
    </row>
    <row r="32330" spans="23:24" x14ac:dyDescent="0.2">
      <c r="W32330" s="25"/>
      <c r="X32330" s="25"/>
    </row>
    <row r="32331" spans="23:24" x14ac:dyDescent="0.2">
      <c r="W32331" s="25"/>
      <c r="X32331" s="25"/>
    </row>
    <row r="32332" spans="23:24" x14ac:dyDescent="0.2">
      <c r="W32332" s="25"/>
      <c r="X32332" s="25"/>
    </row>
    <row r="32333" spans="23:24" x14ac:dyDescent="0.2">
      <c r="W32333" s="25"/>
      <c r="X32333" s="25"/>
    </row>
    <row r="32334" spans="23:24" x14ac:dyDescent="0.2">
      <c r="W32334" s="25"/>
      <c r="X32334" s="25"/>
    </row>
    <row r="32335" spans="23:24" x14ac:dyDescent="0.2">
      <c r="W32335" s="25"/>
      <c r="X32335" s="25"/>
    </row>
    <row r="32336" spans="23:24" x14ac:dyDescent="0.2">
      <c r="W32336" s="25"/>
      <c r="X32336" s="25"/>
    </row>
    <row r="32337" spans="23:24" x14ac:dyDescent="0.2">
      <c r="W32337" s="25"/>
      <c r="X32337" s="25"/>
    </row>
    <row r="32338" spans="23:24" x14ac:dyDescent="0.2">
      <c r="W32338" s="25"/>
      <c r="X32338" s="25"/>
    </row>
    <row r="32339" spans="23:24" x14ac:dyDescent="0.2">
      <c r="W32339" s="25"/>
      <c r="X32339" s="25"/>
    </row>
    <row r="32340" spans="23:24" x14ac:dyDescent="0.2">
      <c r="W32340" s="25"/>
      <c r="X32340" s="25"/>
    </row>
    <row r="32341" spans="23:24" x14ac:dyDescent="0.2">
      <c r="W32341" s="25"/>
      <c r="X32341" s="25"/>
    </row>
    <row r="32342" spans="23:24" x14ac:dyDescent="0.2">
      <c r="W32342" s="25"/>
      <c r="X32342" s="25"/>
    </row>
    <row r="32343" spans="23:24" x14ac:dyDescent="0.2">
      <c r="W32343" s="25"/>
      <c r="X32343" s="25"/>
    </row>
    <row r="32344" spans="23:24" x14ac:dyDescent="0.2">
      <c r="W32344" s="25"/>
      <c r="X32344" s="25"/>
    </row>
    <row r="32345" spans="23:24" x14ac:dyDescent="0.2">
      <c r="W32345" s="25"/>
      <c r="X32345" s="25"/>
    </row>
    <row r="32346" spans="23:24" x14ac:dyDescent="0.2">
      <c r="W32346" s="25"/>
      <c r="X32346" s="25"/>
    </row>
    <row r="32347" spans="23:24" x14ac:dyDescent="0.2">
      <c r="W32347" s="25"/>
      <c r="X32347" s="25"/>
    </row>
    <row r="32348" spans="23:24" x14ac:dyDescent="0.2">
      <c r="W32348" s="25"/>
      <c r="X32348" s="25"/>
    </row>
    <row r="32349" spans="23:24" x14ac:dyDescent="0.2">
      <c r="W32349" s="25"/>
      <c r="X32349" s="25"/>
    </row>
    <row r="32350" spans="23:24" x14ac:dyDescent="0.2">
      <c r="W32350" s="25"/>
      <c r="X32350" s="25"/>
    </row>
    <row r="32351" spans="23:24" x14ac:dyDescent="0.2">
      <c r="W32351" s="25"/>
      <c r="X32351" s="25"/>
    </row>
    <row r="32352" spans="23:24" x14ac:dyDescent="0.2">
      <c r="W32352" s="25"/>
      <c r="X32352" s="25"/>
    </row>
    <row r="32353" spans="23:24" x14ac:dyDescent="0.2">
      <c r="W32353" s="25"/>
      <c r="X32353" s="25"/>
    </row>
    <row r="32354" spans="23:24" x14ac:dyDescent="0.2">
      <c r="W32354" s="25"/>
      <c r="X32354" s="25"/>
    </row>
    <row r="32355" spans="23:24" x14ac:dyDescent="0.2">
      <c r="W32355" s="25"/>
      <c r="X32355" s="25"/>
    </row>
    <row r="32356" spans="23:24" x14ac:dyDescent="0.2">
      <c r="W32356" s="25"/>
      <c r="X32356" s="25"/>
    </row>
    <row r="32357" spans="23:24" x14ac:dyDescent="0.2">
      <c r="W32357" s="25"/>
      <c r="X32357" s="25"/>
    </row>
    <row r="32358" spans="23:24" x14ac:dyDescent="0.2">
      <c r="W32358" s="25"/>
      <c r="X32358" s="25"/>
    </row>
    <row r="32359" spans="23:24" x14ac:dyDescent="0.2">
      <c r="W32359" s="25"/>
      <c r="X32359" s="25"/>
    </row>
    <row r="32360" spans="23:24" x14ac:dyDescent="0.2">
      <c r="W32360" s="25"/>
      <c r="X32360" s="25"/>
    </row>
    <row r="32361" spans="23:24" x14ac:dyDescent="0.2">
      <c r="W32361" s="25"/>
      <c r="X32361" s="25"/>
    </row>
    <row r="32362" spans="23:24" x14ac:dyDescent="0.2">
      <c r="W32362" s="25"/>
      <c r="X32362" s="25"/>
    </row>
    <row r="32363" spans="23:24" x14ac:dyDescent="0.2">
      <c r="W32363" s="25"/>
      <c r="X32363" s="25"/>
    </row>
    <row r="32364" spans="23:24" x14ac:dyDescent="0.2">
      <c r="W32364" s="25"/>
      <c r="X32364" s="25"/>
    </row>
    <row r="32365" spans="23:24" x14ac:dyDescent="0.2">
      <c r="W32365" s="25"/>
      <c r="X32365" s="25"/>
    </row>
    <row r="32366" spans="23:24" x14ac:dyDescent="0.2">
      <c r="W32366" s="25"/>
      <c r="X32366" s="25"/>
    </row>
    <row r="32367" spans="23:24" x14ac:dyDescent="0.2">
      <c r="W32367" s="25"/>
      <c r="X32367" s="25"/>
    </row>
    <row r="32368" spans="23:24" x14ac:dyDescent="0.2">
      <c r="W32368" s="25"/>
      <c r="X32368" s="25"/>
    </row>
    <row r="32369" spans="23:24" x14ac:dyDescent="0.2">
      <c r="W32369" s="25"/>
      <c r="X32369" s="25"/>
    </row>
    <row r="32370" spans="23:24" x14ac:dyDescent="0.2">
      <c r="W32370" s="25"/>
      <c r="X32370" s="25"/>
    </row>
    <row r="32371" spans="23:24" x14ac:dyDescent="0.2">
      <c r="W32371" s="25"/>
      <c r="X32371" s="25"/>
    </row>
    <row r="32372" spans="23:24" x14ac:dyDescent="0.2">
      <c r="W32372" s="25"/>
      <c r="X32372" s="25"/>
    </row>
    <row r="32373" spans="23:24" x14ac:dyDescent="0.2">
      <c r="W32373" s="25"/>
      <c r="X32373" s="25"/>
    </row>
    <row r="32374" spans="23:24" x14ac:dyDescent="0.2">
      <c r="W32374" s="25"/>
      <c r="X32374" s="25"/>
    </row>
    <row r="32375" spans="23:24" x14ac:dyDescent="0.2">
      <c r="W32375" s="25"/>
      <c r="X32375" s="25"/>
    </row>
    <row r="32376" spans="23:24" x14ac:dyDescent="0.2">
      <c r="W32376" s="25"/>
      <c r="X32376" s="25"/>
    </row>
    <row r="32377" spans="23:24" x14ac:dyDescent="0.2">
      <c r="W32377" s="25"/>
      <c r="X32377" s="25"/>
    </row>
    <row r="32378" spans="23:24" x14ac:dyDescent="0.2">
      <c r="W32378" s="25"/>
      <c r="X32378" s="25"/>
    </row>
    <row r="32379" spans="23:24" x14ac:dyDescent="0.2">
      <c r="W32379" s="25"/>
      <c r="X32379" s="25"/>
    </row>
    <row r="32380" spans="23:24" x14ac:dyDescent="0.2">
      <c r="W32380" s="25"/>
      <c r="X32380" s="25"/>
    </row>
    <row r="32381" spans="23:24" x14ac:dyDescent="0.2">
      <c r="W32381" s="25"/>
      <c r="X32381" s="25"/>
    </row>
    <row r="32382" spans="23:24" x14ac:dyDescent="0.2">
      <c r="W32382" s="25"/>
      <c r="X32382" s="25"/>
    </row>
    <row r="32383" spans="23:24" x14ac:dyDescent="0.2">
      <c r="W32383" s="25"/>
      <c r="X32383" s="25"/>
    </row>
    <row r="32384" spans="23:24" x14ac:dyDescent="0.2">
      <c r="W32384" s="25"/>
      <c r="X32384" s="25"/>
    </row>
    <row r="32385" spans="23:24" x14ac:dyDescent="0.2">
      <c r="W32385" s="25"/>
      <c r="X32385" s="25"/>
    </row>
    <row r="32386" spans="23:24" x14ac:dyDescent="0.2">
      <c r="W32386" s="25"/>
      <c r="X32386" s="25"/>
    </row>
    <row r="32387" spans="23:24" x14ac:dyDescent="0.2">
      <c r="W32387" s="25"/>
      <c r="X32387" s="25"/>
    </row>
    <row r="32388" spans="23:24" x14ac:dyDescent="0.2">
      <c r="W32388" s="25"/>
      <c r="X32388" s="25"/>
    </row>
    <row r="32389" spans="23:24" x14ac:dyDescent="0.2">
      <c r="W32389" s="25"/>
      <c r="X32389" s="25"/>
    </row>
    <row r="32390" spans="23:24" x14ac:dyDescent="0.2">
      <c r="W32390" s="25"/>
      <c r="X32390" s="25"/>
    </row>
    <row r="32391" spans="23:24" x14ac:dyDescent="0.2">
      <c r="W32391" s="25"/>
      <c r="X32391" s="25"/>
    </row>
    <row r="32392" spans="23:24" x14ac:dyDescent="0.2">
      <c r="W32392" s="25"/>
      <c r="X32392" s="25"/>
    </row>
    <row r="32393" spans="23:24" x14ac:dyDescent="0.2">
      <c r="W32393" s="25"/>
      <c r="X32393" s="25"/>
    </row>
    <row r="32394" spans="23:24" x14ac:dyDescent="0.2">
      <c r="W32394" s="25"/>
      <c r="X32394" s="25"/>
    </row>
    <row r="32395" spans="23:24" x14ac:dyDescent="0.2">
      <c r="W32395" s="25"/>
      <c r="X32395" s="25"/>
    </row>
    <row r="32396" spans="23:24" x14ac:dyDescent="0.2">
      <c r="W32396" s="25"/>
      <c r="X32396" s="25"/>
    </row>
    <row r="32397" spans="23:24" x14ac:dyDescent="0.2">
      <c r="W32397" s="25"/>
      <c r="X32397" s="25"/>
    </row>
    <row r="32398" spans="23:24" x14ac:dyDescent="0.2">
      <c r="W32398" s="25"/>
      <c r="X32398" s="25"/>
    </row>
    <row r="32399" spans="23:24" x14ac:dyDescent="0.2">
      <c r="W32399" s="25"/>
      <c r="X32399" s="25"/>
    </row>
    <row r="32400" spans="23:24" x14ac:dyDescent="0.2">
      <c r="W32400" s="25"/>
      <c r="X32400" s="25"/>
    </row>
    <row r="32401" spans="23:24" x14ac:dyDescent="0.2">
      <c r="W32401" s="25"/>
      <c r="X32401" s="25"/>
    </row>
    <row r="32402" spans="23:24" x14ac:dyDescent="0.2">
      <c r="W32402" s="25"/>
      <c r="X32402" s="25"/>
    </row>
    <row r="32403" spans="23:24" x14ac:dyDescent="0.2">
      <c r="W32403" s="25"/>
      <c r="X32403" s="25"/>
    </row>
    <row r="32404" spans="23:24" x14ac:dyDescent="0.2">
      <c r="W32404" s="25"/>
      <c r="X32404" s="25"/>
    </row>
    <row r="32405" spans="23:24" x14ac:dyDescent="0.2">
      <c r="W32405" s="25"/>
      <c r="X32405" s="25"/>
    </row>
    <row r="32406" spans="23:24" x14ac:dyDescent="0.2">
      <c r="W32406" s="25"/>
      <c r="X32406" s="25"/>
    </row>
    <row r="32407" spans="23:24" x14ac:dyDescent="0.2">
      <c r="W32407" s="25"/>
      <c r="X32407" s="25"/>
    </row>
    <row r="32408" spans="23:24" x14ac:dyDescent="0.2">
      <c r="W32408" s="25"/>
      <c r="X32408" s="25"/>
    </row>
    <row r="32409" spans="23:24" x14ac:dyDescent="0.2">
      <c r="W32409" s="25"/>
      <c r="X32409" s="25"/>
    </row>
    <row r="32410" spans="23:24" x14ac:dyDescent="0.2">
      <c r="W32410" s="25"/>
      <c r="X32410" s="25"/>
    </row>
    <row r="32411" spans="23:24" x14ac:dyDescent="0.2">
      <c r="W32411" s="25"/>
      <c r="X32411" s="25"/>
    </row>
    <row r="32412" spans="23:24" x14ac:dyDescent="0.2">
      <c r="W32412" s="25"/>
      <c r="X32412" s="25"/>
    </row>
    <row r="32413" spans="23:24" x14ac:dyDescent="0.2">
      <c r="W32413" s="25"/>
      <c r="X32413" s="25"/>
    </row>
    <row r="32414" spans="23:24" x14ac:dyDescent="0.2">
      <c r="W32414" s="25"/>
      <c r="X32414" s="25"/>
    </row>
    <row r="32415" spans="23:24" x14ac:dyDescent="0.2">
      <c r="W32415" s="25"/>
      <c r="X32415" s="25"/>
    </row>
    <row r="32416" spans="23:24" x14ac:dyDescent="0.2">
      <c r="W32416" s="25"/>
      <c r="X32416" s="25"/>
    </row>
    <row r="32417" spans="23:24" x14ac:dyDescent="0.2">
      <c r="W32417" s="25"/>
      <c r="X32417" s="25"/>
    </row>
    <row r="32418" spans="23:24" x14ac:dyDescent="0.2">
      <c r="W32418" s="25"/>
      <c r="X32418" s="25"/>
    </row>
    <row r="32419" spans="23:24" x14ac:dyDescent="0.2">
      <c r="W32419" s="25"/>
      <c r="X32419" s="25"/>
    </row>
    <row r="32420" spans="23:24" x14ac:dyDescent="0.2">
      <c r="W32420" s="25"/>
      <c r="X32420" s="25"/>
    </row>
    <row r="32421" spans="23:24" x14ac:dyDescent="0.2">
      <c r="W32421" s="25"/>
      <c r="X32421" s="25"/>
    </row>
    <row r="32422" spans="23:24" x14ac:dyDescent="0.2">
      <c r="W32422" s="25"/>
      <c r="X32422" s="25"/>
    </row>
    <row r="32423" spans="23:24" x14ac:dyDescent="0.2">
      <c r="W32423" s="25"/>
      <c r="X32423" s="25"/>
    </row>
    <row r="32424" spans="23:24" x14ac:dyDescent="0.2">
      <c r="W32424" s="25"/>
      <c r="X32424" s="25"/>
    </row>
    <row r="32425" spans="23:24" x14ac:dyDescent="0.2">
      <c r="W32425" s="25"/>
      <c r="X32425" s="25"/>
    </row>
    <row r="32426" spans="23:24" x14ac:dyDescent="0.2">
      <c r="W32426" s="25"/>
      <c r="X32426" s="25"/>
    </row>
    <row r="32427" spans="23:24" x14ac:dyDescent="0.2">
      <c r="W32427" s="25"/>
      <c r="X32427" s="25"/>
    </row>
    <row r="32428" spans="23:24" x14ac:dyDescent="0.2">
      <c r="W32428" s="25"/>
      <c r="X32428" s="25"/>
    </row>
    <row r="32429" spans="23:24" x14ac:dyDescent="0.2">
      <c r="W32429" s="25"/>
      <c r="X32429" s="25"/>
    </row>
    <row r="32430" spans="23:24" x14ac:dyDescent="0.2">
      <c r="W32430" s="25"/>
      <c r="X32430" s="25"/>
    </row>
    <row r="32431" spans="23:24" x14ac:dyDescent="0.2">
      <c r="W32431" s="25"/>
      <c r="X32431" s="25"/>
    </row>
    <row r="32432" spans="23:24" x14ac:dyDescent="0.2">
      <c r="W32432" s="25"/>
      <c r="X32432" s="25"/>
    </row>
    <row r="32433" spans="23:24" x14ac:dyDescent="0.2">
      <c r="W32433" s="25"/>
      <c r="X32433" s="25"/>
    </row>
    <row r="32434" spans="23:24" x14ac:dyDescent="0.2">
      <c r="W32434" s="25"/>
      <c r="X32434" s="25"/>
    </row>
    <row r="32435" spans="23:24" x14ac:dyDescent="0.2">
      <c r="W32435" s="25"/>
      <c r="X32435" s="25"/>
    </row>
    <row r="32436" spans="23:24" x14ac:dyDescent="0.2">
      <c r="W32436" s="25"/>
      <c r="X32436" s="25"/>
    </row>
    <row r="32437" spans="23:24" x14ac:dyDescent="0.2">
      <c r="W32437" s="25"/>
      <c r="X32437" s="25"/>
    </row>
    <row r="32438" spans="23:24" x14ac:dyDescent="0.2">
      <c r="W32438" s="25"/>
      <c r="X32438" s="25"/>
    </row>
    <row r="32439" spans="23:24" x14ac:dyDescent="0.2">
      <c r="W32439" s="25"/>
      <c r="X32439" s="25"/>
    </row>
    <row r="32440" spans="23:24" x14ac:dyDescent="0.2">
      <c r="W32440" s="25"/>
      <c r="X32440" s="25"/>
    </row>
    <row r="32441" spans="23:24" x14ac:dyDescent="0.2">
      <c r="W32441" s="25"/>
      <c r="X32441" s="25"/>
    </row>
    <row r="32442" spans="23:24" x14ac:dyDescent="0.2">
      <c r="W32442" s="25"/>
      <c r="X32442" s="25"/>
    </row>
    <row r="32443" spans="23:24" x14ac:dyDescent="0.2">
      <c r="W32443" s="25"/>
      <c r="X32443" s="25"/>
    </row>
    <row r="32444" spans="23:24" x14ac:dyDescent="0.2">
      <c r="W32444" s="25"/>
      <c r="X32444" s="25"/>
    </row>
    <row r="32445" spans="23:24" x14ac:dyDescent="0.2">
      <c r="W32445" s="25"/>
      <c r="X32445" s="25"/>
    </row>
    <row r="32446" spans="23:24" x14ac:dyDescent="0.2">
      <c r="W32446" s="25"/>
      <c r="X32446" s="25"/>
    </row>
    <row r="32447" spans="23:24" x14ac:dyDescent="0.2">
      <c r="W32447" s="25"/>
      <c r="X32447" s="25"/>
    </row>
    <row r="32448" spans="23:24" x14ac:dyDescent="0.2">
      <c r="W32448" s="25"/>
      <c r="X32448" s="25"/>
    </row>
    <row r="32449" spans="23:24" x14ac:dyDescent="0.2">
      <c r="W32449" s="25"/>
      <c r="X32449" s="25"/>
    </row>
    <row r="32450" spans="23:24" x14ac:dyDescent="0.2">
      <c r="W32450" s="25"/>
      <c r="X32450" s="25"/>
    </row>
    <row r="32451" spans="23:24" x14ac:dyDescent="0.2">
      <c r="W32451" s="25"/>
      <c r="X32451" s="25"/>
    </row>
    <row r="32452" spans="23:24" x14ac:dyDescent="0.2">
      <c r="W32452" s="25"/>
      <c r="X32452" s="25"/>
    </row>
    <row r="32453" spans="23:24" x14ac:dyDescent="0.2">
      <c r="W32453" s="25"/>
      <c r="X32453" s="25"/>
    </row>
    <row r="32454" spans="23:24" x14ac:dyDescent="0.2">
      <c r="W32454" s="25"/>
      <c r="X32454" s="25"/>
    </row>
    <row r="32455" spans="23:24" x14ac:dyDescent="0.2">
      <c r="W32455" s="25"/>
      <c r="X32455" s="25"/>
    </row>
    <row r="32456" spans="23:24" x14ac:dyDescent="0.2">
      <c r="W32456" s="25"/>
      <c r="X32456" s="25"/>
    </row>
    <row r="32457" spans="23:24" x14ac:dyDescent="0.2">
      <c r="W32457" s="25"/>
      <c r="X32457" s="25"/>
    </row>
    <row r="32458" spans="23:24" x14ac:dyDescent="0.2">
      <c r="W32458" s="25"/>
      <c r="X32458" s="25"/>
    </row>
    <row r="32459" spans="23:24" x14ac:dyDescent="0.2">
      <c r="W32459" s="25"/>
      <c r="X32459" s="25"/>
    </row>
    <row r="32460" spans="23:24" x14ac:dyDescent="0.2">
      <c r="W32460" s="25"/>
      <c r="X32460" s="25"/>
    </row>
    <row r="32461" spans="23:24" x14ac:dyDescent="0.2">
      <c r="W32461" s="25"/>
      <c r="X32461" s="25"/>
    </row>
    <row r="32462" spans="23:24" x14ac:dyDescent="0.2">
      <c r="W32462" s="25"/>
      <c r="X32462" s="25"/>
    </row>
    <row r="32463" spans="23:24" x14ac:dyDescent="0.2">
      <c r="W32463" s="25"/>
      <c r="X32463" s="25"/>
    </row>
    <row r="32464" spans="23:24" x14ac:dyDescent="0.2">
      <c r="W32464" s="25"/>
      <c r="X32464" s="25"/>
    </row>
    <row r="32465" spans="23:24" x14ac:dyDescent="0.2">
      <c r="W32465" s="25"/>
      <c r="X32465" s="25"/>
    </row>
    <row r="32466" spans="23:24" x14ac:dyDescent="0.2">
      <c r="W32466" s="25"/>
      <c r="X32466" s="25"/>
    </row>
    <row r="32467" spans="23:24" x14ac:dyDescent="0.2">
      <c r="W32467" s="25"/>
      <c r="X32467" s="25"/>
    </row>
    <row r="32468" spans="23:24" x14ac:dyDescent="0.2">
      <c r="W32468" s="25"/>
      <c r="X32468" s="25"/>
    </row>
    <row r="32469" spans="23:24" x14ac:dyDescent="0.2">
      <c r="W32469" s="25"/>
      <c r="X32469" s="25"/>
    </row>
    <row r="32470" spans="23:24" x14ac:dyDescent="0.2">
      <c r="W32470" s="25"/>
      <c r="X32470" s="25"/>
    </row>
    <row r="32471" spans="23:24" x14ac:dyDescent="0.2">
      <c r="W32471" s="25"/>
      <c r="X32471" s="25"/>
    </row>
    <row r="32472" spans="23:24" x14ac:dyDescent="0.2">
      <c r="W32472" s="25"/>
      <c r="X32472" s="25"/>
    </row>
    <row r="32473" spans="23:24" x14ac:dyDescent="0.2">
      <c r="W32473" s="25"/>
      <c r="X32473" s="25"/>
    </row>
    <row r="32474" spans="23:24" x14ac:dyDescent="0.2">
      <c r="W32474" s="25"/>
      <c r="X32474" s="25"/>
    </row>
    <row r="32475" spans="23:24" x14ac:dyDescent="0.2">
      <c r="W32475" s="25"/>
      <c r="X32475" s="25"/>
    </row>
    <row r="32476" spans="23:24" x14ac:dyDescent="0.2">
      <c r="W32476" s="25"/>
      <c r="X32476" s="25"/>
    </row>
    <row r="32477" spans="23:24" x14ac:dyDescent="0.2">
      <c r="W32477" s="25"/>
      <c r="X32477" s="25"/>
    </row>
    <row r="32478" spans="23:24" x14ac:dyDescent="0.2">
      <c r="W32478" s="25"/>
      <c r="X32478" s="25"/>
    </row>
    <row r="32479" spans="23:24" x14ac:dyDescent="0.2">
      <c r="W32479" s="25"/>
      <c r="X32479" s="25"/>
    </row>
    <row r="32480" spans="23:24" x14ac:dyDescent="0.2">
      <c r="W32480" s="25"/>
      <c r="X32480" s="25"/>
    </row>
    <row r="32481" spans="23:24" x14ac:dyDescent="0.2">
      <c r="W32481" s="25"/>
      <c r="X32481" s="25"/>
    </row>
    <row r="32482" spans="23:24" x14ac:dyDescent="0.2">
      <c r="W32482" s="25"/>
      <c r="X32482" s="25"/>
    </row>
    <row r="32483" spans="23:24" x14ac:dyDescent="0.2">
      <c r="W32483" s="25"/>
      <c r="X32483" s="25"/>
    </row>
    <row r="32484" spans="23:24" x14ac:dyDescent="0.2">
      <c r="W32484" s="25"/>
      <c r="X32484" s="25"/>
    </row>
    <row r="32485" spans="23:24" x14ac:dyDescent="0.2">
      <c r="W32485" s="25"/>
      <c r="X32485" s="25"/>
    </row>
    <row r="32486" spans="23:24" x14ac:dyDescent="0.2">
      <c r="W32486" s="25"/>
      <c r="X32486" s="25"/>
    </row>
    <row r="32487" spans="23:24" x14ac:dyDescent="0.2">
      <c r="W32487" s="25"/>
      <c r="X32487" s="25"/>
    </row>
    <row r="32488" spans="23:24" x14ac:dyDescent="0.2">
      <c r="W32488" s="25"/>
      <c r="X32488" s="25"/>
    </row>
    <row r="32489" spans="23:24" x14ac:dyDescent="0.2">
      <c r="W32489" s="25"/>
      <c r="X32489" s="25"/>
    </row>
    <row r="32490" spans="23:24" x14ac:dyDescent="0.2">
      <c r="W32490" s="25"/>
      <c r="X32490" s="25"/>
    </row>
    <row r="32491" spans="23:24" x14ac:dyDescent="0.2">
      <c r="W32491" s="25"/>
      <c r="X32491" s="25"/>
    </row>
    <row r="32492" spans="23:24" x14ac:dyDescent="0.2">
      <c r="W32492" s="25"/>
      <c r="X32492" s="25"/>
    </row>
    <row r="32493" spans="23:24" x14ac:dyDescent="0.2">
      <c r="W32493" s="25"/>
      <c r="X32493" s="25"/>
    </row>
    <row r="32494" spans="23:24" x14ac:dyDescent="0.2">
      <c r="W32494" s="25"/>
      <c r="X32494" s="25"/>
    </row>
    <row r="32495" spans="23:24" x14ac:dyDescent="0.2">
      <c r="W32495" s="25"/>
      <c r="X32495" s="25"/>
    </row>
    <row r="32496" spans="23:24" x14ac:dyDescent="0.2">
      <c r="W32496" s="25"/>
      <c r="X32496" s="25"/>
    </row>
    <row r="32497" spans="23:24" x14ac:dyDescent="0.2">
      <c r="W32497" s="25"/>
      <c r="X32497" s="25"/>
    </row>
    <row r="32498" spans="23:24" x14ac:dyDescent="0.2">
      <c r="W32498" s="25"/>
      <c r="X32498" s="25"/>
    </row>
    <row r="32499" spans="23:24" x14ac:dyDescent="0.2">
      <c r="W32499" s="25"/>
      <c r="X32499" s="25"/>
    </row>
    <row r="32500" spans="23:24" x14ac:dyDescent="0.2">
      <c r="W32500" s="25"/>
      <c r="X32500" s="25"/>
    </row>
    <row r="32501" spans="23:24" x14ac:dyDescent="0.2">
      <c r="W32501" s="25"/>
      <c r="X32501" s="25"/>
    </row>
    <row r="32502" spans="23:24" x14ac:dyDescent="0.2">
      <c r="W32502" s="25"/>
      <c r="X32502" s="25"/>
    </row>
    <row r="32503" spans="23:24" x14ac:dyDescent="0.2">
      <c r="W32503" s="25"/>
      <c r="X32503" s="25"/>
    </row>
    <row r="32504" spans="23:24" x14ac:dyDescent="0.2">
      <c r="W32504" s="25"/>
      <c r="X32504" s="25"/>
    </row>
    <row r="32505" spans="23:24" x14ac:dyDescent="0.2">
      <c r="W32505" s="25"/>
      <c r="X32505" s="25"/>
    </row>
    <row r="32506" spans="23:24" x14ac:dyDescent="0.2">
      <c r="W32506" s="25"/>
      <c r="X32506" s="25"/>
    </row>
    <row r="32507" spans="23:24" x14ac:dyDescent="0.2">
      <c r="W32507" s="25"/>
      <c r="X32507" s="25"/>
    </row>
    <row r="32508" spans="23:24" x14ac:dyDescent="0.2">
      <c r="W32508" s="25"/>
      <c r="X32508" s="25"/>
    </row>
    <row r="32509" spans="23:24" x14ac:dyDescent="0.2">
      <c r="W32509" s="25"/>
      <c r="X32509" s="25"/>
    </row>
    <row r="32510" spans="23:24" x14ac:dyDescent="0.2">
      <c r="W32510" s="25"/>
      <c r="X32510" s="25"/>
    </row>
    <row r="32511" spans="23:24" x14ac:dyDescent="0.2">
      <c r="W32511" s="25"/>
      <c r="X32511" s="25"/>
    </row>
    <row r="32512" spans="23:24" x14ac:dyDescent="0.2">
      <c r="W32512" s="25"/>
      <c r="X32512" s="25"/>
    </row>
    <row r="32513" spans="23:24" x14ac:dyDescent="0.2">
      <c r="W32513" s="25"/>
      <c r="X32513" s="25"/>
    </row>
    <row r="32514" spans="23:24" x14ac:dyDescent="0.2">
      <c r="W32514" s="25"/>
      <c r="X32514" s="25"/>
    </row>
    <row r="32515" spans="23:24" x14ac:dyDescent="0.2">
      <c r="W32515" s="25"/>
      <c r="X32515" s="25"/>
    </row>
    <row r="32516" spans="23:24" x14ac:dyDescent="0.2">
      <c r="W32516" s="25"/>
      <c r="X32516" s="25"/>
    </row>
    <row r="32517" spans="23:24" x14ac:dyDescent="0.2">
      <c r="W32517" s="25"/>
      <c r="X32517" s="25"/>
    </row>
    <row r="32518" spans="23:24" x14ac:dyDescent="0.2">
      <c r="W32518" s="25"/>
      <c r="X32518" s="25"/>
    </row>
    <row r="32519" spans="23:24" x14ac:dyDescent="0.2">
      <c r="W32519" s="25"/>
      <c r="X32519" s="25"/>
    </row>
    <row r="32520" spans="23:24" x14ac:dyDescent="0.2">
      <c r="W32520" s="25"/>
      <c r="X32520" s="25"/>
    </row>
    <row r="32521" spans="23:24" x14ac:dyDescent="0.2">
      <c r="W32521" s="25"/>
      <c r="X32521" s="25"/>
    </row>
    <row r="32522" spans="23:24" x14ac:dyDescent="0.2">
      <c r="W32522" s="25"/>
      <c r="X32522" s="25"/>
    </row>
    <row r="32523" spans="23:24" x14ac:dyDescent="0.2">
      <c r="W32523" s="25"/>
      <c r="X32523" s="25"/>
    </row>
    <row r="32524" spans="23:24" x14ac:dyDescent="0.2">
      <c r="W32524" s="25"/>
      <c r="X32524" s="25"/>
    </row>
    <row r="32525" spans="23:24" x14ac:dyDescent="0.2">
      <c r="W32525" s="25"/>
      <c r="X32525" s="25"/>
    </row>
    <row r="32526" spans="23:24" x14ac:dyDescent="0.2">
      <c r="W32526" s="25"/>
      <c r="X32526" s="25"/>
    </row>
    <row r="32527" spans="23:24" x14ac:dyDescent="0.2">
      <c r="W32527" s="25"/>
      <c r="X32527" s="25"/>
    </row>
    <row r="32528" spans="23:24" x14ac:dyDescent="0.2">
      <c r="W32528" s="25"/>
      <c r="X32528" s="25"/>
    </row>
    <row r="32529" spans="23:24" x14ac:dyDescent="0.2">
      <c r="W32529" s="25"/>
      <c r="X32529" s="25"/>
    </row>
    <row r="32530" spans="23:24" x14ac:dyDescent="0.2">
      <c r="W32530" s="25"/>
      <c r="X32530" s="25"/>
    </row>
    <row r="32531" spans="23:24" x14ac:dyDescent="0.2">
      <c r="W32531" s="25"/>
      <c r="X32531" s="25"/>
    </row>
    <row r="32532" spans="23:24" x14ac:dyDescent="0.2">
      <c r="W32532" s="25"/>
      <c r="X32532" s="25"/>
    </row>
    <row r="32533" spans="23:24" x14ac:dyDescent="0.2">
      <c r="W32533" s="25"/>
      <c r="X32533" s="25"/>
    </row>
    <row r="32534" spans="23:24" x14ac:dyDescent="0.2">
      <c r="W32534" s="25"/>
      <c r="X32534" s="25"/>
    </row>
    <row r="32535" spans="23:24" x14ac:dyDescent="0.2">
      <c r="W32535" s="25"/>
      <c r="X32535" s="25"/>
    </row>
    <row r="32536" spans="23:24" x14ac:dyDescent="0.2">
      <c r="W32536" s="25"/>
      <c r="X32536" s="25"/>
    </row>
    <row r="32537" spans="23:24" x14ac:dyDescent="0.2">
      <c r="W32537" s="25"/>
      <c r="X32537" s="25"/>
    </row>
    <row r="32538" spans="23:24" x14ac:dyDescent="0.2">
      <c r="W32538" s="25"/>
      <c r="X32538" s="25"/>
    </row>
    <row r="32539" spans="23:24" x14ac:dyDescent="0.2">
      <c r="W32539" s="25"/>
      <c r="X32539" s="25"/>
    </row>
    <row r="32540" spans="23:24" x14ac:dyDescent="0.2">
      <c r="W32540" s="25"/>
      <c r="X32540" s="25"/>
    </row>
    <row r="32541" spans="23:24" x14ac:dyDescent="0.2">
      <c r="W32541" s="25"/>
      <c r="X32541" s="25"/>
    </row>
    <row r="32542" spans="23:24" x14ac:dyDescent="0.2">
      <c r="W32542" s="25"/>
      <c r="X32542" s="25"/>
    </row>
    <row r="32543" spans="23:24" x14ac:dyDescent="0.2">
      <c r="W32543" s="25"/>
      <c r="X32543" s="25"/>
    </row>
    <row r="32544" spans="23:24" x14ac:dyDescent="0.2">
      <c r="W32544" s="25"/>
      <c r="X32544" s="25"/>
    </row>
    <row r="32545" spans="23:24" x14ac:dyDescent="0.2">
      <c r="W32545" s="25"/>
      <c r="X32545" s="25"/>
    </row>
    <row r="32546" spans="23:24" x14ac:dyDescent="0.2">
      <c r="W32546" s="25"/>
      <c r="X32546" s="25"/>
    </row>
    <row r="32547" spans="23:24" x14ac:dyDescent="0.2">
      <c r="W32547" s="25"/>
      <c r="X32547" s="25"/>
    </row>
    <row r="32548" spans="23:24" x14ac:dyDescent="0.2">
      <c r="W32548" s="25"/>
      <c r="X32548" s="25"/>
    </row>
    <row r="32549" spans="23:24" x14ac:dyDescent="0.2">
      <c r="W32549" s="25"/>
      <c r="X32549" s="25"/>
    </row>
    <row r="32550" spans="23:24" x14ac:dyDescent="0.2">
      <c r="W32550" s="25"/>
      <c r="X32550" s="25"/>
    </row>
    <row r="32551" spans="23:24" x14ac:dyDescent="0.2">
      <c r="W32551" s="25"/>
      <c r="X32551" s="25"/>
    </row>
    <row r="32552" spans="23:24" x14ac:dyDescent="0.2">
      <c r="W32552" s="25"/>
      <c r="X32552" s="25"/>
    </row>
    <row r="32553" spans="23:24" x14ac:dyDescent="0.2">
      <c r="W32553" s="25"/>
      <c r="X32553" s="25"/>
    </row>
    <row r="32554" spans="23:24" x14ac:dyDescent="0.2">
      <c r="W32554" s="25"/>
      <c r="X32554" s="25"/>
    </row>
    <row r="32555" spans="23:24" x14ac:dyDescent="0.2">
      <c r="W32555" s="25"/>
      <c r="X32555" s="25"/>
    </row>
    <row r="32556" spans="23:24" x14ac:dyDescent="0.2">
      <c r="W32556" s="25"/>
      <c r="X32556" s="25"/>
    </row>
    <row r="32557" spans="23:24" x14ac:dyDescent="0.2">
      <c r="W32557" s="25"/>
      <c r="X32557" s="25"/>
    </row>
    <row r="32558" spans="23:24" x14ac:dyDescent="0.2">
      <c r="W32558" s="25"/>
      <c r="X32558" s="25"/>
    </row>
    <row r="32559" spans="23:24" x14ac:dyDescent="0.2">
      <c r="W32559" s="25"/>
      <c r="X32559" s="25"/>
    </row>
    <row r="32560" spans="23:24" x14ac:dyDescent="0.2">
      <c r="W32560" s="25"/>
      <c r="X32560" s="25"/>
    </row>
    <row r="32561" spans="23:24" x14ac:dyDescent="0.2">
      <c r="W32561" s="25"/>
      <c r="X32561" s="25"/>
    </row>
    <row r="32562" spans="23:24" x14ac:dyDescent="0.2">
      <c r="W32562" s="25"/>
      <c r="X32562" s="25"/>
    </row>
    <row r="32563" spans="23:24" x14ac:dyDescent="0.2">
      <c r="W32563" s="25"/>
      <c r="X32563" s="25"/>
    </row>
    <row r="32564" spans="23:24" x14ac:dyDescent="0.2">
      <c r="W32564" s="25"/>
      <c r="X32564" s="25"/>
    </row>
    <row r="32565" spans="23:24" x14ac:dyDescent="0.2">
      <c r="W32565" s="25"/>
      <c r="X32565" s="25"/>
    </row>
    <row r="32566" spans="23:24" x14ac:dyDescent="0.2">
      <c r="W32566" s="25"/>
      <c r="X32566" s="25"/>
    </row>
    <row r="32567" spans="23:24" x14ac:dyDescent="0.2">
      <c r="W32567" s="25"/>
      <c r="X32567" s="25"/>
    </row>
    <row r="32568" spans="23:24" x14ac:dyDescent="0.2">
      <c r="W32568" s="25"/>
      <c r="X32568" s="25"/>
    </row>
    <row r="32569" spans="23:24" x14ac:dyDescent="0.2">
      <c r="W32569" s="25"/>
      <c r="X32569" s="25"/>
    </row>
    <row r="32570" spans="23:24" x14ac:dyDescent="0.2">
      <c r="W32570" s="25"/>
      <c r="X32570" s="25"/>
    </row>
    <row r="32571" spans="23:24" x14ac:dyDescent="0.2">
      <c r="W32571" s="25"/>
      <c r="X32571" s="25"/>
    </row>
    <row r="32572" spans="23:24" x14ac:dyDescent="0.2">
      <c r="W32572" s="25"/>
      <c r="X32572" s="25"/>
    </row>
    <row r="32573" spans="23:24" x14ac:dyDescent="0.2">
      <c r="W32573" s="25"/>
      <c r="X32573" s="25"/>
    </row>
    <row r="32574" spans="23:24" x14ac:dyDescent="0.2">
      <c r="W32574" s="25"/>
      <c r="X32574" s="25"/>
    </row>
    <row r="32575" spans="23:24" x14ac:dyDescent="0.2">
      <c r="W32575" s="25"/>
      <c r="X32575" s="25"/>
    </row>
    <row r="32576" spans="23:24" x14ac:dyDescent="0.2">
      <c r="W32576" s="25"/>
      <c r="X32576" s="25"/>
    </row>
    <row r="32577" spans="23:24" x14ac:dyDescent="0.2">
      <c r="W32577" s="25"/>
      <c r="X32577" s="25"/>
    </row>
    <row r="32578" spans="23:24" x14ac:dyDescent="0.2">
      <c r="W32578" s="25"/>
      <c r="X32578" s="25"/>
    </row>
    <row r="32579" spans="23:24" x14ac:dyDescent="0.2">
      <c r="W32579" s="25"/>
      <c r="X32579" s="25"/>
    </row>
    <row r="32580" spans="23:24" x14ac:dyDescent="0.2">
      <c r="W32580" s="25"/>
      <c r="X32580" s="25"/>
    </row>
    <row r="32581" spans="23:24" x14ac:dyDescent="0.2">
      <c r="W32581" s="25"/>
      <c r="X32581" s="25"/>
    </row>
    <row r="32582" spans="23:24" x14ac:dyDescent="0.2">
      <c r="W32582" s="25"/>
      <c r="X32582" s="25"/>
    </row>
    <row r="32583" spans="23:24" x14ac:dyDescent="0.2">
      <c r="W32583" s="25"/>
      <c r="X32583" s="25"/>
    </row>
    <row r="32584" spans="23:24" x14ac:dyDescent="0.2">
      <c r="W32584" s="25"/>
      <c r="X32584" s="25"/>
    </row>
    <row r="32585" spans="23:24" x14ac:dyDescent="0.2">
      <c r="W32585" s="25"/>
      <c r="X32585" s="25"/>
    </row>
    <row r="32586" spans="23:24" x14ac:dyDescent="0.2">
      <c r="W32586" s="25"/>
      <c r="X32586" s="25"/>
    </row>
    <row r="32587" spans="23:24" x14ac:dyDescent="0.2">
      <c r="W32587" s="25"/>
      <c r="X32587" s="25"/>
    </row>
    <row r="32588" spans="23:24" x14ac:dyDescent="0.2">
      <c r="W32588" s="25"/>
      <c r="X32588" s="25"/>
    </row>
    <row r="32589" spans="23:24" x14ac:dyDescent="0.2">
      <c r="W32589" s="25"/>
      <c r="X32589" s="25"/>
    </row>
    <row r="32590" spans="23:24" x14ac:dyDescent="0.2">
      <c r="W32590" s="25"/>
      <c r="X32590" s="25"/>
    </row>
    <row r="32591" spans="23:24" x14ac:dyDescent="0.2">
      <c r="W32591" s="25"/>
      <c r="X32591" s="25"/>
    </row>
    <row r="32592" spans="23:24" x14ac:dyDescent="0.2">
      <c r="W32592" s="25"/>
      <c r="X32592" s="25"/>
    </row>
    <row r="32593" spans="23:24" x14ac:dyDescent="0.2">
      <c r="W32593" s="25"/>
      <c r="X32593" s="25"/>
    </row>
    <row r="32594" spans="23:24" x14ac:dyDescent="0.2">
      <c r="W32594" s="25"/>
      <c r="X32594" s="25"/>
    </row>
    <row r="32595" spans="23:24" x14ac:dyDescent="0.2">
      <c r="W32595" s="25"/>
      <c r="X32595" s="25"/>
    </row>
    <row r="32596" spans="23:24" x14ac:dyDescent="0.2">
      <c r="W32596" s="25"/>
      <c r="X32596" s="25"/>
    </row>
    <row r="32597" spans="23:24" x14ac:dyDescent="0.2">
      <c r="W32597" s="25"/>
      <c r="X32597" s="25"/>
    </row>
    <row r="32598" spans="23:24" x14ac:dyDescent="0.2">
      <c r="W32598" s="25"/>
      <c r="X32598" s="25"/>
    </row>
    <row r="32599" spans="23:24" x14ac:dyDescent="0.2">
      <c r="W32599" s="25"/>
      <c r="X32599" s="25"/>
    </row>
    <row r="32600" spans="23:24" x14ac:dyDescent="0.2">
      <c r="W32600" s="25"/>
      <c r="X32600" s="25"/>
    </row>
    <row r="32601" spans="23:24" x14ac:dyDescent="0.2">
      <c r="W32601" s="25"/>
      <c r="X32601" s="25"/>
    </row>
    <row r="32602" spans="23:24" x14ac:dyDescent="0.2">
      <c r="W32602" s="25"/>
      <c r="X32602" s="25"/>
    </row>
    <row r="32603" spans="23:24" x14ac:dyDescent="0.2">
      <c r="W32603" s="25"/>
      <c r="X32603" s="25"/>
    </row>
    <row r="32604" spans="23:24" x14ac:dyDescent="0.2">
      <c r="W32604" s="25"/>
      <c r="X32604" s="25"/>
    </row>
    <row r="32605" spans="23:24" x14ac:dyDescent="0.2">
      <c r="W32605" s="25"/>
      <c r="X32605" s="25"/>
    </row>
    <row r="32606" spans="23:24" x14ac:dyDescent="0.2">
      <c r="W32606" s="25"/>
      <c r="X32606" s="25"/>
    </row>
    <row r="32607" spans="23:24" x14ac:dyDescent="0.2">
      <c r="W32607" s="25"/>
      <c r="X32607" s="25"/>
    </row>
    <row r="32608" spans="23:24" x14ac:dyDescent="0.2">
      <c r="W32608" s="25"/>
      <c r="X32608" s="25"/>
    </row>
    <row r="32609" spans="23:24" x14ac:dyDescent="0.2">
      <c r="W32609" s="25"/>
      <c r="X32609" s="25"/>
    </row>
    <row r="32610" spans="23:24" x14ac:dyDescent="0.2">
      <c r="W32610" s="25"/>
      <c r="X32610" s="25"/>
    </row>
    <row r="32611" spans="23:24" x14ac:dyDescent="0.2">
      <c r="W32611" s="25"/>
      <c r="X32611" s="25"/>
    </row>
    <row r="32612" spans="23:24" x14ac:dyDescent="0.2">
      <c r="W32612" s="25"/>
      <c r="X32612" s="25"/>
    </row>
    <row r="32613" spans="23:24" x14ac:dyDescent="0.2">
      <c r="W32613" s="25"/>
      <c r="X32613" s="25"/>
    </row>
    <row r="32614" spans="23:24" x14ac:dyDescent="0.2">
      <c r="W32614" s="25"/>
      <c r="X32614" s="25"/>
    </row>
    <row r="32615" spans="23:24" x14ac:dyDescent="0.2">
      <c r="W32615" s="25"/>
      <c r="X32615" s="25"/>
    </row>
    <row r="32616" spans="23:24" x14ac:dyDescent="0.2">
      <c r="W32616" s="25"/>
      <c r="X32616" s="25"/>
    </row>
    <row r="32617" spans="23:24" x14ac:dyDescent="0.2">
      <c r="W32617" s="25"/>
      <c r="X32617" s="25"/>
    </row>
    <row r="32618" spans="23:24" x14ac:dyDescent="0.2">
      <c r="W32618" s="25"/>
      <c r="X32618" s="25"/>
    </row>
    <row r="32619" spans="23:24" x14ac:dyDescent="0.2">
      <c r="W32619" s="25"/>
      <c r="X32619" s="25"/>
    </row>
    <row r="32620" spans="23:24" x14ac:dyDescent="0.2">
      <c r="W32620" s="25"/>
      <c r="X32620" s="25"/>
    </row>
    <row r="32621" spans="23:24" x14ac:dyDescent="0.2">
      <c r="W32621" s="25"/>
      <c r="X32621" s="25"/>
    </row>
    <row r="32622" spans="23:24" x14ac:dyDescent="0.2">
      <c r="W32622" s="25"/>
      <c r="X32622" s="25"/>
    </row>
    <row r="32623" spans="23:24" x14ac:dyDescent="0.2">
      <c r="W32623" s="25"/>
      <c r="X32623" s="25"/>
    </row>
    <row r="32624" spans="23:24" x14ac:dyDescent="0.2">
      <c r="W32624" s="25"/>
      <c r="X32624" s="25"/>
    </row>
    <row r="32625" spans="23:24" x14ac:dyDescent="0.2">
      <c r="W32625" s="25"/>
      <c r="X32625" s="25"/>
    </row>
    <row r="32626" spans="23:24" x14ac:dyDescent="0.2">
      <c r="W32626" s="25"/>
      <c r="X32626" s="25"/>
    </row>
    <row r="32627" spans="23:24" x14ac:dyDescent="0.2">
      <c r="W32627" s="25"/>
      <c r="X32627" s="25"/>
    </row>
    <row r="32628" spans="23:24" x14ac:dyDescent="0.2">
      <c r="W32628" s="25"/>
      <c r="X32628" s="25"/>
    </row>
    <row r="32629" spans="23:24" x14ac:dyDescent="0.2">
      <c r="W32629" s="25"/>
      <c r="X32629" s="25"/>
    </row>
    <row r="32630" spans="23:24" x14ac:dyDescent="0.2">
      <c r="W32630" s="25"/>
      <c r="X32630" s="25"/>
    </row>
    <row r="32631" spans="23:24" x14ac:dyDescent="0.2">
      <c r="W32631" s="25"/>
      <c r="X32631" s="25"/>
    </row>
    <row r="32632" spans="23:24" x14ac:dyDescent="0.2">
      <c r="W32632" s="25"/>
      <c r="X32632" s="25"/>
    </row>
    <row r="32633" spans="23:24" x14ac:dyDescent="0.2">
      <c r="W32633" s="25"/>
      <c r="X32633" s="25"/>
    </row>
    <row r="32634" spans="23:24" x14ac:dyDescent="0.2">
      <c r="W32634" s="25"/>
      <c r="X32634" s="25"/>
    </row>
    <row r="32635" spans="23:24" x14ac:dyDescent="0.2">
      <c r="W32635" s="25"/>
      <c r="X32635" s="25"/>
    </row>
    <row r="32636" spans="23:24" x14ac:dyDescent="0.2">
      <c r="W32636" s="25"/>
      <c r="X32636" s="25"/>
    </row>
    <row r="32637" spans="23:24" x14ac:dyDescent="0.2">
      <c r="W32637" s="25"/>
      <c r="X32637" s="25"/>
    </row>
    <row r="32638" spans="23:24" x14ac:dyDescent="0.2">
      <c r="W32638" s="25"/>
      <c r="X32638" s="25"/>
    </row>
    <row r="32639" spans="23:24" x14ac:dyDescent="0.2">
      <c r="W32639" s="25"/>
      <c r="X32639" s="25"/>
    </row>
    <row r="32640" spans="23:24" x14ac:dyDescent="0.2">
      <c r="W32640" s="25"/>
      <c r="X32640" s="25"/>
    </row>
    <row r="32641" spans="23:24" x14ac:dyDescent="0.2">
      <c r="W32641" s="25"/>
      <c r="X32641" s="25"/>
    </row>
    <row r="32642" spans="23:24" x14ac:dyDescent="0.2">
      <c r="W32642" s="25"/>
      <c r="X32642" s="25"/>
    </row>
    <row r="32643" spans="23:24" x14ac:dyDescent="0.2">
      <c r="W32643" s="25"/>
      <c r="X32643" s="25"/>
    </row>
    <row r="32644" spans="23:24" x14ac:dyDescent="0.2">
      <c r="W32644" s="25"/>
      <c r="X32644" s="25"/>
    </row>
    <row r="32645" spans="23:24" x14ac:dyDescent="0.2">
      <c r="W32645" s="25"/>
      <c r="X32645" s="25"/>
    </row>
    <row r="32646" spans="23:24" x14ac:dyDescent="0.2">
      <c r="W32646" s="25"/>
      <c r="X32646" s="25"/>
    </row>
    <row r="32647" spans="23:24" x14ac:dyDescent="0.2">
      <c r="W32647" s="25"/>
      <c r="X32647" s="25"/>
    </row>
    <row r="32648" spans="23:24" x14ac:dyDescent="0.2">
      <c r="W32648" s="25"/>
      <c r="X32648" s="25"/>
    </row>
    <row r="32649" spans="23:24" x14ac:dyDescent="0.2">
      <c r="W32649" s="25"/>
      <c r="X32649" s="25"/>
    </row>
    <row r="32650" spans="23:24" x14ac:dyDescent="0.2">
      <c r="W32650" s="25"/>
      <c r="X32650" s="25"/>
    </row>
    <row r="32651" spans="23:24" x14ac:dyDescent="0.2">
      <c r="W32651" s="25"/>
      <c r="X32651" s="25"/>
    </row>
    <row r="32652" spans="23:24" x14ac:dyDescent="0.2">
      <c r="W32652" s="25"/>
      <c r="X32652" s="25"/>
    </row>
    <row r="32653" spans="23:24" x14ac:dyDescent="0.2">
      <c r="W32653" s="25"/>
      <c r="X32653" s="25"/>
    </row>
    <row r="32654" spans="23:24" x14ac:dyDescent="0.2">
      <c r="W32654" s="25"/>
      <c r="X32654" s="25"/>
    </row>
    <row r="32655" spans="23:24" x14ac:dyDescent="0.2">
      <c r="W32655" s="25"/>
      <c r="X32655" s="25"/>
    </row>
    <row r="32656" spans="23:24" x14ac:dyDescent="0.2">
      <c r="W32656" s="25"/>
      <c r="X32656" s="25"/>
    </row>
    <row r="32657" spans="23:24" x14ac:dyDescent="0.2">
      <c r="W32657" s="25"/>
      <c r="X32657" s="25"/>
    </row>
    <row r="32658" spans="23:24" x14ac:dyDescent="0.2">
      <c r="W32658" s="25"/>
      <c r="X32658" s="25"/>
    </row>
    <row r="32659" spans="23:24" x14ac:dyDescent="0.2">
      <c r="W32659" s="25"/>
      <c r="X32659" s="25"/>
    </row>
    <row r="32660" spans="23:24" x14ac:dyDescent="0.2">
      <c r="W32660" s="25"/>
      <c r="X32660" s="25"/>
    </row>
    <row r="32661" spans="23:24" x14ac:dyDescent="0.2">
      <c r="W32661" s="25"/>
      <c r="X32661" s="25"/>
    </row>
    <row r="32662" spans="23:24" x14ac:dyDescent="0.2">
      <c r="W32662" s="25"/>
      <c r="X32662" s="25"/>
    </row>
    <row r="32663" spans="23:24" x14ac:dyDescent="0.2">
      <c r="W32663" s="25"/>
      <c r="X32663" s="25"/>
    </row>
    <row r="32664" spans="23:24" x14ac:dyDescent="0.2">
      <c r="W32664" s="25"/>
      <c r="X32664" s="25"/>
    </row>
    <row r="32665" spans="23:24" x14ac:dyDescent="0.2">
      <c r="W32665" s="25"/>
      <c r="X32665" s="25"/>
    </row>
    <row r="32666" spans="23:24" x14ac:dyDescent="0.2">
      <c r="W32666" s="25"/>
      <c r="X32666" s="25"/>
    </row>
    <row r="32667" spans="23:24" x14ac:dyDescent="0.2">
      <c r="W32667" s="25"/>
      <c r="X32667" s="25"/>
    </row>
    <row r="32668" spans="23:24" x14ac:dyDescent="0.2">
      <c r="W32668" s="25"/>
      <c r="X32668" s="25"/>
    </row>
    <row r="32669" spans="23:24" x14ac:dyDescent="0.2">
      <c r="W32669" s="25"/>
      <c r="X32669" s="25"/>
    </row>
    <row r="32670" spans="23:24" x14ac:dyDescent="0.2">
      <c r="W32670" s="25"/>
      <c r="X32670" s="25"/>
    </row>
    <row r="32671" spans="23:24" x14ac:dyDescent="0.2">
      <c r="W32671" s="25"/>
      <c r="X32671" s="25"/>
    </row>
    <row r="32672" spans="23:24" x14ac:dyDescent="0.2">
      <c r="W32672" s="25"/>
      <c r="X32672" s="25"/>
    </row>
    <row r="32673" spans="23:24" x14ac:dyDescent="0.2">
      <c r="W32673" s="25"/>
      <c r="X32673" s="25"/>
    </row>
    <row r="32674" spans="23:24" x14ac:dyDescent="0.2">
      <c r="W32674" s="25"/>
      <c r="X32674" s="25"/>
    </row>
    <row r="32675" spans="23:24" x14ac:dyDescent="0.2">
      <c r="W32675" s="25"/>
      <c r="X32675" s="25"/>
    </row>
    <row r="32676" spans="23:24" x14ac:dyDescent="0.2">
      <c r="W32676" s="25"/>
      <c r="X32676" s="25"/>
    </row>
    <row r="32677" spans="23:24" x14ac:dyDescent="0.2">
      <c r="W32677" s="25"/>
      <c r="X32677" s="25"/>
    </row>
    <row r="32678" spans="23:24" x14ac:dyDescent="0.2">
      <c r="W32678" s="25"/>
      <c r="X32678" s="25"/>
    </row>
    <row r="32679" spans="23:24" x14ac:dyDescent="0.2">
      <c r="W32679" s="25"/>
      <c r="X32679" s="25"/>
    </row>
    <row r="32680" spans="23:24" x14ac:dyDescent="0.2">
      <c r="W32680" s="25"/>
      <c r="X32680" s="25"/>
    </row>
    <row r="32681" spans="23:24" x14ac:dyDescent="0.2">
      <c r="W32681" s="25"/>
      <c r="X32681" s="25"/>
    </row>
    <row r="32682" spans="23:24" x14ac:dyDescent="0.2">
      <c r="W32682" s="25"/>
      <c r="X32682" s="25"/>
    </row>
    <row r="32683" spans="23:24" x14ac:dyDescent="0.2">
      <c r="W32683" s="25"/>
      <c r="X32683" s="25"/>
    </row>
    <row r="32684" spans="23:24" x14ac:dyDescent="0.2">
      <c r="W32684" s="25"/>
      <c r="X32684" s="25"/>
    </row>
    <row r="32685" spans="23:24" x14ac:dyDescent="0.2">
      <c r="W32685" s="25"/>
      <c r="X32685" s="25"/>
    </row>
    <row r="32686" spans="23:24" x14ac:dyDescent="0.2">
      <c r="W32686" s="25"/>
      <c r="X32686" s="25"/>
    </row>
    <row r="32687" spans="23:24" x14ac:dyDescent="0.2">
      <c r="W32687" s="25"/>
      <c r="X32687" s="25"/>
    </row>
    <row r="32688" spans="23:24" x14ac:dyDescent="0.2">
      <c r="W32688" s="25"/>
      <c r="X32688" s="25"/>
    </row>
    <row r="32689" spans="23:24" x14ac:dyDescent="0.2">
      <c r="W32689" s="25"/>
      <c r="X32689" s="25"/>
    </row>
    <row r="32690" spans="23:24" x14ac:dyDescent="0.2">
      <c r="W32690" s="25"/>
      <c r="X32690" s="25"/>
    </row>
    <row r="32691" spans="23:24" x14ac:dyDescent="0.2">
      <c r="W32691" s="25"/>
      <c r="X32691" s="25"/>
    </row>
    <row r="32692" spans="23:24" x14ac:dyDescent="0.2">
      <c r="W32692" s="25"/>
      <c r="X32692" s="25"/>
    </row>
    <row r="32693" spans="23:24" x14ac:dyDescent="0.2">
      <c r="W32693" s="25"/>
      <c r="X32693" s="25"/>
    </row>
    <row r="32694" spans="23:24" x14ac:dyDescent="0.2">
      <c r="W32694" s="25"/>
      <c r="X32694" s="25"/>
    </row>
    <row r="32695" spans="23:24" x14ac:dyDescent="0.2">
      <c r="W32695" s="25"/>
      <c r="X32695" s="25"/>
    </row>
    <row r="32696" spans="23:24" x14ac:dyDescent="0.2">
      <c r="W32696" s="25"/>
      <c r="X32696" s="25"/>
    </row>
    <row r="32697" spans="23:24" x14ac:dyDescent="0.2">
      <c r="W32697" s="25"/>
      <c r="X32697" s="25"/>
    </row>
    <row r="32698" spans="23:24" x14ac:dyDescent="0.2">
      <c r="W32698" s="25"/>
      <c r="X32698" s="25"/>
    </row>
    <row r="32699" spans="23:24" x14ac:dyDescent="0.2">
      <c r="W32699" s="25"/>
      <c r="X32699" s="25"/>
    </row>
    <row r="32700" spans="23:24" x14ac:dyDescent="0.2">
      <c r="W32700" s="25"/>
      <c r="X32700" s="25"/>
    </row>
    <row r="32701" spans="23:24" x14ac:dyDescent="0.2">
      <c r="W32701" s="25"/>
      <c r="X32701" s="25"/>
    </row>
    <row r="32702" spans="23:24" x14ac:dyDescent="0.2">
      <c r="W32702" s="25"/>
      <c r="X32702" s="25"/>
    </row>
    <row r="32703" spans="23:24" x14ac:dyDescent="0.2">
      <c r="W32703" s="25"/>
      <c r="X32703" s="25"/>
    </row>
    <row r="32704" spans="23:24" x14ac:dyDescent="0.2">
      <c r="W32704" s="25"/>
      <c r="X32704" s="25"/>
    </row>
    <row r="32705" spans="23:24" x14ac:dyDescent="0.2">
      <c r="W32705" s="25"/>
      <c r="X32705" s="25"/>
    </row>
    <row r="32706" spans="23:24" x14ac:dyDescent="0.2">
      <c r="W32706" s="25"/>
      <c r="X32706" s="25"/>
    </row>
    <row r="32707" spans="23:24" x14ac:dyDescent="0.2">
      <c r="W32707" s="25"/>
      <c r="X32707" s="25"/>
    </row>
    <row r="32708" spans="23:24" x14ac:dyDescent="0.2">
      <c r="W32708" s="25"/>
      <c r="X32708" s="25"/>
    </row>
    <row r="32709" spans="23:24" x14ac:dyDescent="0.2">
      <c r="W32709" s="25"/>
      <c r="X32709" s="25"/>
    </row>
    <row r="32710" spans="23:24" x14ac:dyDescent="0.2">
      <c r="W32710" s="25"/>
      <c r="X32710" s="25"/>
    </row>
    <row r="32711" spans="23:24" x14ac:dyDescent="0.2">
      <c r="W32711" s="25"/>
      <c r="X32711" s="25"/>
    </row>
    <row r="32712" spans="23:24" x14ac:dyDescent="0.2">
      <c r="W32712" s="25"/>
      <c r="X32712" s="25"/>
    </row>
    <row r="32713" spans="23:24" x14ac:dyDescent="0.2">
      <c r="W32713" s="25"/>
      <c r="X32713" s="25"/>
    </row>
    <row r="32714" spans="23:24" x14ac:dyDescent="0.2">
      <c r="W32714" s="25"/>
      <c r="X32714" s="25"/>
    </row>
    <row r="32715" spans="23:24" x14ac:dyDescent="0.2">
      <c r="W32715" s="25"/>
      <c r="X32715" s="25"/>
    </row>
    <row r="32716" spans="23:24" x14ac:dyDescent="0.2">
      <c r="W32716" s="25"/>
      <c r="X32716" s="25"/>
    </row>
    <row r="32717" spans="23:24" x14ac:dyDescent="0.2">
      <c r="W32717" s="25"/>
      <c r="X32717" s="25"/>
    </row>
    <row r="32718" spans="23:24" x14ac:dyDescent="0.2">
      <c r="W32718" s="25"/>
      <c r="X32718" s="25"/>
    </row>
    <row r="32719" spans="23:24" x14ac:dyDescent="0.2">
      <c r="W32719" s="25"/>
      <c r="X32719" s="25"/>
    </row>
    <row r="32720" spans="23:24" x14ac:dyDescent="0.2">
      <c r="W32720" s="25"/>
      <c r="X32720" s="25"/>
    </row>
    <row r="32721" spans="23:24" x14ac:dyDescent="0.2">
      <c r="W32721" s="25"/>
      <c r="X32721" s="25"/>
    </row>
    <row r="32722" spans="23:24" x14ac:dyDescent="0.2">
      <c r="W32722" s="25"/>
      <c r="X32722" s="25"/>
    </row>
    <row r="32723" spans="23:24" x14ac:dyDescent="0.2">
      <c r="W32723" s="25"/>
      <c r="X32723" s="25"/>
    </row>
    <row r="32724" spans="23:24" x14ac:dyDescent="0.2">
      <c r="W32724" s="25"/>
      <c r="X32724" s="25"/>
    </row>
    <row r="32725" spans="23:24" x14ac:dyDescent="0.2">
      <c r="W32725" s="25"/>
      <c r="X32725" s="25"/>
    </row>
    <row r="32726" spans="23:24" x14ac:dyDescent="0.2">
      <c r="W32726" s="25"/>
      <c r="X32726" s="25"/>
    </row>
    <row r="32727" spans="23:24" x14ac:dyDescent="0.2">
      <c r="W32727" s="25"/>
      <c r="X32727" s="25"/>
    </row>
    <row r="32728" spans="23:24" x14ac:dyDescent="0.2">
      <c r="W32728" s="25"/>
      <c r="X32728" s="25"/>
    </row>
    <row r="32729" spans="23:24" x14ac:dyDescent="0.2">
      <c r="W32729" s="25"/>
      <c r="X32729" s="25"/>
    </row>
    <row r="32730" spans="23:24" x14ac:dyDescent="0.2">
      <c r="W32730" s="25"/>
      <c r="X32730" s="25"/>
    </row>
    <row r="32731" spans="23:24" x14ac:dyDescent="0.2">
      <c r="W32731" s="25"/>
      <c r="X32731" s="25"/>
    </row>
    <row r="32732" spans="23:24" x14ac:dyDescent="0.2">
      <c r="W32732" s="25"/>
      <c r="X32732" s="25"/>
    </row>
    <row r="32733" spans="23:24" x14ac:dyDescent="0.2">
      <c r="W32733" s="25"/>
      <c r="X32733" s="25"/>
    </row>
    <row r="32734" spans="23:24" x14ac:dyDescent="0.2">
      <c r="W32734" s="25"/>
      <c r="X32734" s="25"/>
    </row>
    <row r="32735" spans="23:24" x14ac:dyDescent="0.2">
      <c r="W32735" s="25"/>
      <c r="X32735" s="25"/>
    </row>
    <row r="32736" spans="23:24" x14ac:dyDescent="0.2">
      <c r="W32736" s="25"/>
      <c r="X32736" s="25"/>
    </row>
    <row r="32737" spans="23:24" x14ac:dyDescent="0.2">
      <c r="W32737" s="25"/>
      <c r="X32737" s="25"/>
    </row>
    <row r="32738" spans="23:24" x14ac:dyDescent="0.2">
      <c r="W32738" s="25"/>
      <c r="X32738" s="25"/>
    </row>
    <row r="32739" spans="23:24" x14ac:dyDescent="0.2">
      <c r="W32739" s="25"/>
      <c r="X32739" s="25"/>
    </row>
    <row r="32740" spans="23:24" x14ac:dyDescent="0.2">
      <c r="W32740" s="25"/>
      <c r="X32740" s="25"/>
    </row>
    <row r="32741" spans="23:24" x14ac:dyDescent="0.2">
      <c r="W32741" s="25"/>
      <c r="X32741" s="25"/>
    </row>
    <row r="32742" spans="23:24" x14ac:dyDescent="0.2">
      <c r="W32742" s="25"/>
      <c r="X32742" s="25"/>
    </row>
    <row r="32743" spans="23:24" x14ac:dyDescent="0.2">
      <c r="W32743" s="25"/>
      <c r="X32743" s="25"/>
    </row>
    <row r="32744" spans="23:24" x14ac:dyDescent="0.2">
      <c r="W32744" s="25"/>
      <c r="X32744" s="25"/>
    </row>
    <row r="32745" spans="23:24" x14ac:dyDescent="0.2">
      <c r="W32745" s="25"/>
      <c r="X32745" s="25"/>
    </row>
    <row r="32746" spans="23:24" x14ac:dyDescent="0.2">
      <c r="W32746" s="25"/>
      <c r="X32746" s="25"/>
    </row>
    <row r="32747" spans="23:24" x14ac:dyDescent="0.2">
      <c r="W32747" s="25"/>
      <c r="X32747" s="25"/>
    </row>
    <row r="32748" spans="23:24" x14ac:dyDescent="0.2">
      <c r="W32748" s="25"/>
      <c r="X32748" s="25"/>
    </row>
    <row r="32749" spans="23:24" x14ac:dyDescent="0.2">
      <c r="W32749" s="25"/>
      <c r="X32749" s="25"/>
    </row>
    <row r="32750" spans="23:24" x14ac:dyDescent="0.2">
      <c r="W32750" s="25"/>
      <c r="X32750" s="25"/>
    </row>
    <row r="32751" spans="23:24" x14ac:dyDescent="0.2">
      <c r="W32751" s="25"/>
      <c r="X32751" s="25"/>
    </row>
    <row r="32752" spans="23:24" x14ac:dyDescent="0.2">
      <c r="W32752" s="25"/>
      <c r="X32752" s="25"/>
    </row>
    <row r="32753" spans="23:24" x14ac:dyDescent="0.2">
      <c r="W32753" s="25"/>
      <c r="X32753" s="25"/>
    </row>
    <row r="32754" spans="23:24" x14ac:dyDescent="0.2">
      <c r="W32754" s="25"/>
      <c r="X32754" s="25"/>
    </row>
    <row r="32755" spans="23:24" x14ac:dyDescent="0.2">
      <c r="W32755" s="25"/>
      <c r="X32755" s="25"/>
    </row>
    <row r="32756" spans="23:24" x14ac:dyDescent="0.2">
      <c r="W32756" s="25"/>
      <c r="X32756" s="25"/>
    </row>
    <row r="32757" spans="23:24" x14ac:dyDescent="0.2">
      <c r="W32757" s="25"/>
      <c r="X32757" s="25"/>
    </row>
    <row r="32758" spans="23:24" x14ac:dyDescent="0.2">
      <c r="W32758" s="25"/>
      <c r="X32758" s="25"/>
    </row>
    <row r="32759" spans="23:24" x14ac:dyDescent="0.2">
      <c r="W32759" s="25"/>
      <c r="X32759" s="25"/>
    </row>
    <row r="32760" spans="23:24" x14ac:dyDescent="0.2">
      <c r="W32760" s="25"/>
      <c r="X32760" s="25"/>
    </row>
    <row r="32761" spans="23:24" x14ac:dyDescent="0.2">
      <c r="W32761" s="25"/>
      <c r="X32761" s="25"/>
    </row>
    <row r="32762" spans="23:24" x14ac:dyDescent="0.2">
      <c r="W32762" s="25"/>
      <c r="X32762" s="25"/>
    </row>
    <row r="32763" spans="23:24" x14ac:dyDescent="0.2">
      <c r="W32763" s="25"/>
      <c r="X32763" s="25"/>
    </row>
    <row r="32764" spans="23:24" x14ac:dyDescent="0.2">
      <c r="W32764" s="25"/>
      <c r="X32764" s="25"/>
    </row>
    <row r="32765" spans="23:24" x14ac:dyDescent="0.2">
      <c r="W32765" s="25"/>
      <c r="X32765" s="25"/>
    </row>
    <row r="32766" spans="23:24" x14ac:dyDescent="0.2">
      <c r="W32766" s="25"/>
      <c r="X32766" s="25"/>
    </row>
    <row r="32767" spans="23:24" x14ac:dyDescent="0.2">
      <c r="W32767" s="25"/>
      <c r="X32767" s="25"/>
    </row>
    <row r="32768" spans="23:24" x14ac:dyDescent="0.2">
      <c r="W32768" s="25"/>
      <c r="X32768" s="25"/>
    </row>
    <row r="32769" spans="23:24" x14ac:dyDescent="0.2">
      <c r="W32769" s="25"/>
      <c r="X32769" s="25"/>
    </row>
    <row r="32770" spans="23:24" x14ac:dyDescent="0.2">
      <c r="W32770" s="25"/>
      <c r="X32770" s="25"/>
    </row>
    <row r="32771" spans="23:24" x14ac:dyDescent="0.2">
      <c r="W32771" s="25"/>
      <c r="X32771" s="25"/>
    </row>
    <row r="32772" spans="23:24" x14ac:dyDescent="0.2">
      <c r="W32772" s="25"/>
      <c r="X32772" s="25"/>
    </row>
    <row r="32773" spans="23:24" x14ac:dyDescent="0.2">
      <c r="W32773" s="25"/>
      <c r="X32773" s="25"/>
    </row>
    <row r="32774" spans="23:24" x14ac:dyDescent="0.2">
      <c r="W32774" s="25"/>
      <c r="X32774" s="25"/>
    </row>
    <row r="32775" spans="23:24" x14ac:dyDescent="0.2">
      <c r="W32775" s="25"/>
      <c r="X32775" s="25"/>
    </row>
    <row r="32776" spans="23:24" x14ac:dyDescent="0.2">
      <c r="W32776" s="25"/>
      <c r="X32776" s="25"/>
    </row>
    <row r="32777" spans="23:24" x14ac:dyDescent="0.2">
      <c r="W32777" s="25"/>
      <c r="X32777" s="25"/>
    </row>
    <row r="32778" spans="23:24" x14ac:dyDescent="0.2">
      <c r="W32778" s="25"/>
      <c r="X32778" s="25"/>
    </row>
    <row r="32779" spans="23:24" x14ac:dyDescent="0.2">
      <c r="W32779" s="25"/>
      <c r="X32779" s="25"/>
    </row>
    <row r="32780" spans="23:24" x14ac:dyDescent="0.2">
      <c r="W32780" s="25"/>
      <c r="X32780" s="25"/>
    </row>
    <row r="32781" spans="23:24" x14ac:dyDescent="0.2">
      <c r="W32781" s="25"/>
      <c r="X32781" s="25"/>
    </row>
    <row r="32782" spans="23:24" x14ac:dyDescent="0.2">
      <c r="W32782" s="25"/>
      <c r="X32782" s="25"/>
    </row>
    <row r="32783" spans="23:24" x14ac:dyDescent="0.2">
      <c r="W32783" s="25"/>
      <c r="X32783" s="25"/>
    </row>
    <row r="32784" spans="23:24" x14ac:dyDescent="0.2">
      <c r="W32784" s="25"/>
      <c r="X32784" s="25"/>
    </row>
    <row r="32785" spans="23:24" x14ac:dyDescent="0.2">
      <c r="W32785" s="25"/>
      <c r="X32785" s="25"/>
    </row>
    <row r="32786" spans="23:24" x14ac:dyDescent="0.2">
      <c r="W32786" s="25"/>
      <c r="X32786" s="25"/>
    </row>
    <row r="32787" spans="23:24" x14ac:dyDescent="0.2">
      <c r="W32787" s="25"/>
      <c r="X32787" s="25"/>
    </row>
    <row r="32788" spans="23:24" x14ac:dyDescent="0.2">
      <c r="W32788" s="25"/>
      <c r="X32788" s="25"/>
    </row>
    <row r="32789" spans="23:24" x14ac:dyDescent="0.2">
      <c r="W32789" s="25"/>
      <c r="X32789" s="25"/>
    </row>
    <row r="32790" spans="23:24" x14ac:dyDescent="0.2">
      <c r="W32790" s="25"/>
      <c r="X32790" s="25"/>
    </row>
    <row r="32791" spans="23:24" x14ac:dyDescent="0.2">
      <c r="W32791" s="25"/>
      <c r="X32791" s="25"/>
    </row>
    <row r="32792" spans="23:24" x14ac:dyDescent="0.2">
      <c r="W32792" s="25"/>
      <c r="X32792" s="25"/>
    </row>
    <row r="32793" spans="23:24" x14ac:dyDescent="0.2">
      <c r="W32793" s="25"/>
      <c r="X32793" s="25"/>
    </row>
    <row r="32794" spans="23:24" x14ac:dyDescent="0.2">
      <c r="W32794" s="25"/>
      <c r="X32794" s="25"/>
    </row>
    <row r="32795" spans="23:24" x14ac:dyDescent="0.2">
      <c r="W32795" s="25"/>
      <c r="X32795" s="25"/>
    </row>
    <row r="32796" spans="23:24" x14ac:dyDescent="0.2">
      <c r="W32796" s="25"/>
      <c r="X32796" s="25"/>
    </row>
    <row r="32797" spans="23:24" x14ac:dyDescent="0.2">
      <c r="W32797" s="25"/>
      <c r="X32797" s="25"/>
    </row>
    <row r="32798" spans="23:24" x14ac:dyDescent="0.2">
      <c r="W32798" s="25"/>
      <c r="X32798" s="25"/>
    </row>
    <row r="32799" spans="23:24" x14ac:dyDescent="0.2">
      <c r="W32799" s="25"/>
      <c r="X32799" s="25"/>
    </row>
    <row r="32800" spans="23:24" x14ac:dyDescent="0.2">
      <c r="W32800" s="25"/>
      <c r="X32800" s="25"/>
    </row>
    <row r="32801" spans="23:24" x14ac:dyDescent="0.2">
      <c r="W32801" s="25"/>
      <c r="X32801" s="25"/>
    </row>
    <row r="32802" spans="23:24" x14ac:dyDescent="0.2">
      <c r="W32802" s="25"/>
      <c r="X32802" s="25"/>
    </row>
    <row r="32803" spans="23:24" x14ac:dyDescent="0.2">
      <c r="W32803" s="25"/>
      <c r="X32803" s="25"/>
    </row>
    <row r="32804" spans="23:24" x14ac:dyDescent="0.2">
      <c r="W32804" s="25"/>
      <c r="X32804" s="25"/>
    </row>
    <row r="32805" spans="23:24" x14ac:dyDescent="0.2">
      <c r="W32805" s="25"/>
      <c r="X32805" s="25"/>
    </row>
    <row r="32806" spans="23:24" x14ac:dyDescent="0.2">
      <c r="W32806" s="25"/>
      <c r="X32806" s="25"/>
    </row>
    <row r="32807" spans="23:24" x14ac:dyDescent="0.2">
      <c r="W32807" s="25"/>
      <c r="X32807" s="25"/>
    </row>
    <row r="32808" spans="23:24" x14ac:dyDescent="0.2">
      <c r="W32808" s="25"/>
      <c r="X32808" s="25"/>
    </row>
    <row r="32809" spans="23:24" x14ac:dyDescent="0.2">
      <c r="W32809" s="25"/>
      <c r="X32809" s="25"/>
    </row>
    <row r="32810" spans="23:24" x14ac:dyDescent="0.2">
      <c r="W32810" s="25"/>
      <c r="X32810" s="25"/>
    </row>
    <row r="32811" spans="23:24" x14ac:dyDescent="0.2">
      <c r="W32811" s="25"/>
      <c r="X32811" s="25"/>
    </row>
    <row r="32812" spans="23:24" x14ac:dyDescent="0.2">
      <c r="W32812" s="25"/>
      <c r="X32812" s="25"/>
    </row>
    <row r="32813" spans="23:24" x14ac:dyDescent="0.2">
      <c r="W32813" s="25"/>
      <c r="X32813" s="25"/>
    </row>
    <row r="32814" spans="23:24" x14ac:dyDescent="0.2">
      <c r="W32814" s="25"/>
      <c r="X32814" s="25"/>
    </row>
    <row r="32815" spans="23:24" x14ac:dyDescent="0.2">
      <c r="W32815" s="25"/>
      <c r="X32815" s="25"/>
    </row>
    <row r="32816" spans="23:24" x14ac:dyDescent="0.2">
      <c r="W32816" s="25"/>
      <c r="X32816" s="25"/>
    </row>
    <row r="32817" spans="23:24" x14ac:dyDescent="0.2">
      <c r="W32817" s="25"/>
      <c r="X32817" s="25"/>
    </row>
    <row r="32818" spans="23:24" x14ac:dyDescent="0.2">
      <c r="W32818" s="25"/>
      <c r="X32818" s="25"/>
    </row>
    <row r="32819" spans="23:24" x14ac:dyDescent="0.2">
      <c r="W32819" s="25"/>
      <c r="X32819" s="25"/>
    </row>
    <row r="32820" spans="23:24" x14ac:dyDescent="0.2">
      <c r="W32820" s="25"/>
      <c r="X32820" s="25"/>
    </row>
    <row r="32821" spans="23:24" x14ac:dyDescent="0.2">
      <c r="W32821" s="25"/>
      <c r="X32821" s="25"/>
    </row>
    <row r="32822" spans="23:24" x14ac:dyDescent="0.2">
      <c r="W32822" s="25"/>
      <c r="X32822" s="25"/>
    </row>
    <row r="32823" spans="23:24" x14ac:dyDescent="0.2">
      <c r="W32823" s="25"/>
      <c r="X32823" s="25"/>
    </row>
    <row r="32824" spans="23:24" x14ac:dyDescent="0.2">
      <c r="W32824" s="25"/>
      <c r="X32824" s="25"/>
    </row>
    <row r="32825" spans="23:24" x14ac:dyDescent="0.2">
      <c r="W32825" s="25"/>
      <c r="X32825" s="25"/>
    </row>
    <row r="32826" spans="23:24" x14ac:dyDescent="0.2">
      <c r="W32826" s="25"/>
      <c r="X32826" s="25"/>
    </row>
    <row r="32827" spans="23:24" x14ac:dyDescent="0.2">
      <c r="W32827" s="25"/>
      <c r="X32827" s="25"/>
    </row>
    <row r="32828" spans="23:24" x14ac:dyDescent="0.2">
      <c r="W32828" s="25"/>
      <c r="X32828" s="25"/>
    </row>
    <row r="32829" spans="23:24" x14ac:dyDescent="0.2">
      <c r="W32829" s="25"/>
      <c r="X32829" s="25"/>
    </row>
    <row r="32830" spans="23:24" x14ac:dyDescent="0.2">
      <c r="W32830" s="25"/>
      <c r="X32830" s="25"/>
    </row>
    <row r="32831" spans="23:24" x14ac:dyDescent="0.2">
      <c r="W32831" s="25"/>
      <c r="X32831" s="25"/>
    </row>
    <row r="32832" spans="23:24" x14ac:dyDescent="0.2">
      <c r="W32832" s="25"/>
      <c r="X32832" s="25"/>
    </row>
    <row r="32833" spans="23:24" x14ac:dyDescent="0.2">
      <c r="W32833" s="25"/>
      <c r="X32833" s="25"/>
    </row>
    <row r="32834" spans="23:24" x14ac:dyDescent="0.2">
      <c r="W32834" s="25"/>
      <c r="X32834" s="25"/>
    </row>
    <row r="32835" spans="23:24" x14ac:dyDescent="0.2">
      <c r="W32835" s="25"/>
      <c r="X32835" s="25"/>
    </row>
    <row r="32836" spans="23:24" x14ac:dyDescent="0.2">
      <c r="W32836" s="25"/>
      <c r="X32836" s="25"/>
    </row>
    <row r="32837" spans="23:24" x14ac:dyDescent="0.2">
      <c r="W32837" s="25"/>
      <c r="X32837" s="25"/>
    </row>
    <row r="32838" spans="23:24" x14ac:dyDescent="0.2">
      <c r="W32838" s="25"/>
      <c r="X32838" s="25"/>
    </row>
    <row r="32839" spans="23:24" x14ac:dyDescent="0.2">
      <c r="W32839" s="25"/>
      <c r="X32839" s="25"/>
    </row>
    <row r="32840" spans="23:24" x14ac:dyDescent="0.2">
      <c r="W32840" s="25"/>
      <c r="X32840" s="25"/>
    </row>
    <row r="32841" spans="23:24" x14ac:dyDescent="0.2">
      <c r="W32841" s="25"/>
      <c r="X32841" s="25"/>
    </row>
    <row r="32842" spans="23:24" x14ac:dyDescent="0.2">
      <c r="W32842" s="25"/>
      <c r="X32842" s="25"/>
    </row>
    <row r="32843" spans="23:24" x14ac:dyDescent="0.2">
      <c r="W32843" s="25"/>
      <c r="X32843" s="25"/>
    </row>
    <row r="32844" spans="23:24" x14ac:dyDescent="0.2">
      <c r="W32844" s="25"/>
      <c r="X32844" s="25"/>
    </row>
    <row r="32845" spans="23:24" x14ac:dyDescent="0.2">
      <c r="W32845" s="25"/>
      <c r="X32845" s="25"/>
    </row>
    <row r="32846" spans="23:24" x14ac:dyDescent="0.2">
      <c r="W32846" s="25"/>
      <c r="X32846" s="25"/>
    </row>
    <row r="32847" spans="23:24" x14ac:dyDescent="0.2">
      <c r="W32847" s="25"/>
      <c r="X32847" s="25"/>
    </row>
    <row r="32848" spans="23:24" x14ac:dyDescent="0.2">
      <c r="W32848" s="25"/>
      <c r="X32848" s="25"/>
    </row>
    <row r="32849" spans="23:24" x14ac:dyDescent="0.2">
      <c r="W32849" s="25"/>
      <c r="X32849" s="25"/>
    </row>
    <row r="32850" spans="23:24" x14ac:dyDescent="0.2">
      <c r="W32850" s="25"/>
      <c r="X32850" s="25"/>
    </row>
    <row r="32851" spans="23:24" x14ac:dyDescent="0.2">
      <c r="W32851" s="25"/>
      <c r="X32851" s="25"/>
    </row>
    <row r="32852" spans="23:24" x14ac:dyDescent="0.2">
      <c r="W32852" s="25"/>
      <c r="X32852" s="25"/>
    </row>
    <row r="32853" spans="23:24" x14ac:dyDescent="0.2">
      <c r="W32853" s="25"/>
      <c r="X32853" s="25"/>
    </row>
    <row r="32854" spans="23:24" x14ac:dyDescent="0.2">
      <c r="W32854" s="25"/>
      <c r="X32854" s="25"/>
    </row>
    <row r="32855" spans="23:24" x14ac:dyDescent="0.2">
      <c r="W32855" s="25"/>
      <c r="X32855" s="25"/>
    </row>
    <row r="32856" spans="23:24" x14ac:dyDescent="0.2">
      <c r="W32856" s="25"/>
      <c r="X32856" s="25"/>
    </row>
    <row r="32857" spans="23:24" x14ac:dyDescent="0.2">
      <c r="W32857" s="25"/>
      <c r="X32857" s="25"/>
    </row>
    <row r="32858" spans="23:24" x14ac:dyDescent="0.2">
      <c r="W32858" s="25"/>
      <c r="X32858" s="25"/>
    </row>
    <row r="32859" spans="23:24" x14ac:dyDescent="0.2">
      <c r="W32859" s="25"/>
      <c r="X32859" s="25"/>
    </row>
    <row r="32860" spans="23:24" x14ac:dyDescent="0.2">
      <c r="W32860" s="25"/>
      <c r="X32860" s="25"/>
    </row>
    <row r="32861" spans="23:24" x14ac:dyDescent="0.2">
      <c r="W32861" s="25"/>
      <c r="X32861" s="25"/>
    </row>
    <row r="32862" spans="23:24" x14ac:dyDescent="0.2">
      <c r="W32862" s="25"/>
      <c r="X32862" s="25"/>
    </row>
    <row r="32863" spans="23:24" x14ac:dyDescent="0.2">
      <c r="W32863" s="25"/>
      <c r="X32863" s="25"/>
    </row>
    <row r="32864" spans="23:24" x14ac:dyDescent="0.2">
      <c r="W32864" s="25"/>
      <c r="X32864" s="25"/>
    </row>
    <row r="32865" spans="23:24" x14ac:dyDescent="0.2">
      <c r="W32865" s="25"/>
      <c r="X32865" s="25"/>
    </row>
    <row r="32866" spans="23:24" x14ac:dyDescent="0.2">
      <c r="W32866" s="25"/>
      <c r="X32866" s="25"/>
    </row>
    <row r="32867" spans="23:24" x14ac:dyDescent="0.2">
      <c r="W32867" s="25"/>
      <c r="X32867" s="25"/>
    </row>
    <row r="32868" spans="23:24" x14ac:dyDescent="0.2">
      <c r="W32868" s="25"/>
      <c r="X32868" s="25"/>
    </row>
    <row r="32869" spans="23:24" x14ac:dyDescent="0.2">
      <c r="W32869" s="25"/>
      <c r="X32869" s="25"/>
    </row>
    <row r="32870" spans="23:24" x14ac:dyDescent="0.2">
      <c r="W32870" s="25"/>
      <c r="X32870" s="25"/>
    </row>
    <row r="32871" spans="23:24" x14ac:dyDescent="0.2">
      <c r="W32871" s="25"/>
      <c r="X32871" s="25"/>
    </row>
    <row r="32872" spans="23:24" x14ac:dyDescent="0.2">
      <c r="W32872" s="25"/>
      <c r="X32872" s="25"/>
    </row>
    <row r="32873" spans="23:24" x14ac:dyDescent="0.2">
      <c r="W32873" s="25"/>
      <c r="X32873" s="25"/>
    </row>
    <row r="32874" spans="23:24" x14ac:dyDescent="0.2">
      <c r="W32874" s="25"/>
      <c r="X32874" s="25"/>
    </row>
    <row r="32875" spans="23:24" x14ac:dyDescent="0.2">
      <c r="W32875" s="25"/>
      <c r="X32875" s="25"/>
    </row>
    <row r="32876" spans="23:24" x14ac:dyDescent="0.2">
      <c r="W32876" s="25"/>
      <c r="X32876" s="25"/>
    </row>
    <row r="32877" spans="23:24" x14ac:dyDescent="0.2">
      <c r="W32877" s="25"/>
      <c r="X32877" s="25"/>
    </row>
    <row r="32878" spans="23:24" x14ac:dyDescent="0.2">
      <c r="W32878" s="25"/>
      <c r="X32878" s="25"/>
    </row>
    <row r="32879" spans="23:24" x14ac:dyDescent="0.2">
      <c r="W32879" s="25"/>
      <c r="X32879" s="25"/>
    </row>
    <row r="32880" spans="23:24" x14ac:dyDescent="0.2">
      <c r="W32880" s="25"/>
      <c r="X32880" s="25"/>
    </row>
    <row r="32881" spans="23:24" x14ac:dyDescent="0.2">
      <c r="W32881" s="25"/>
      <c r="X32881" s="25"/>
    </row>
    <row r="32882" spans="23:24" x14ac:dyDescent="0.2">
      <c r="W32882" s="25"/>
      <c r="X32882" s="25"/>
    </row>
    <row r="32883" spans="23:24" x14ac:dyDescent="0.2">
      <c r="W32883" s="25"/>
      <c r="X32883" s="25"/>
    </row>
    <row r="32884" spans="23:24" x14ac:dyDescent="0.2">
      <c r="W32884" s="25"/>
      <c r="X32884" s="25"/>
    </row>
    <row r="32885" spans="23:24" x14ac:dyDescent="0.2">
      <c r="W32885" s="25"/>
      <c r="X32885" s="25"/>
    </row>
    <row r="32886" spans="23:24" x14ac:dyDescent="0.2">
      <c r="W32886" s="25"/>
      <c r="X32886" s="25"/>
    </row>
    <row r="32887" spans="23:24" x14ac:dyDescent="0.2">
      <c r="W32887" s="25"/>
      <c r="X32887" s="25"/>
    </row>
    <row r="32888" spans="23:24" x14ac:dyDescent="0.2">
      <c r="W32888" s="25"/>
      <c r="X32888" s="25"/>
    </row>
    <row r="32889" spans="23:24" x14ac:dyDescent="0.2">
      <c r="W32889" s="25"/>
      <c r="X32889" s="25"/>
    </row>
    <row r="32890" spans="23:24" x14ac:dyDescent="0.2">
      <c r="W32890" s="25"/>
      <c r="X32890" s="25"/>
    </row>
    <row r="32891" spans="23:24" x14ac:dyDescent="0.2">
      <c r="W32891" s="25"/>
      <c r="X32891" s="25"/>
    </row>
    <row r="32892" spans="23:24" x14ac:dyDescent="0.2">
      <c r="W32892" s="25"/>
      <c r="X32892" s="25"/>
    </row>
    <row r="32893" spans="23:24" x14ac:dyDescent="0.2">
      <c r="W32893" s="25"/>
      <c r="X32893" s="25"/>
    </row>
    <row r="32894" spans="23:24" x14ac:dyDescent="0.2">
      <c r="W32894" s="25"/>
      <c r="X32894" s="25"/>
    </row>
    <row r="32895" spans="23:24" x14ac:dyDescent="0.2">
      <c r="W32895" s="25"/>
      <c r="X32895" s="25"/>
    </row>
    <row r="32896" spans="23:24" x14ac:dyDescent="0.2">
      <c r="W32896" s="25"/>
      <c r="X32896" s="25"/>
    </row>
    <row r="32897" spans="23:24" x14ac:dyDescent="0.2">
      <c r="W32897" s="25"/>
      <c r="X32897" s="25"/>
    </row>
    <row r="32898" spans="23:24" x14ac:dyDescent="0.2">
      <c r="W32898" s="25"/>
      <c r="X32898" s="25"/>
    </row>
    <row r="32899" spans="23:24" x14ac:dyDescent="0.2">
      <c r="W32899" s="25"/>
      <c r="X32899" s="25"/>
    </row>
    <row r="32900" spans="23:24" x14ac:dyDescent="0.2">
      <c r="W32900" s="25"/>
      <c r="X32900" s="25"/>
    </row>
    <row r="32901" spans="23:24" x14ac:dyDescent="0.2">
      <c r="W32901" s="25"/>
      <c r="X32901" s="25"/>
    </row>
    <row r="32902" spans="23:24" x14ac:dyDescent="0.2">
      <c r="W32902" s="25"/>
      <c r="X32902" s="25"/>
    </row>
    <row r="32903" spans="23:24" x14ac:dyDescent="0.2">
      <c r="W32903" s="25"/>
      <c r="X32903" s="25"/>
    </row>
    <row r="32904" spans="23:24" x14ac:dyDescent="0.2">
      <c r="W32904" s="25"/>
      <c r="X32904" s="25"/>
    </row>
    <row r="32905" spans="23:24" x14ac:dyDescent="0.2">
      <c r="W32905" s="25"/>
      <c r="X32905" s="25"/>
    </row>
    <row r="32906" spans="23:24" x14ac:dyDescent="0.2">
      <c r="W32906" s="25"/>
      <c r="X32906" s="25"/>
    </row>
    <row r="32907" spans="23:24" x14ac:dyDescent="0.2">
      <c r="W32907" s="25"/>
      <c r="X32907" s="25"/>
    </row>
    <row r="32908" spans="23:24" x14ac:dyDescent="0.2">
      <c r="W32908" s="25"/>
      <c r="X32908" s="25"/>
    </row>
    <row r="32909" spans="23:24" x14ac:dyDescent="0.2">
      <c r="W32909" s="25"/>
      <c r="X32909" s="25"/>
    </row>
    <row r="32910" spans="23:24" x14ac:dyDescent="0.2">
      <c r="W32910" s="25"/>
      <c r="X32910" s="25"/>
    </row>
    <row r="32911" spans="23:24" x14ac:dyDescent="0.2">
      <c r="W32911" s="25"/>
      <c r="X32911" s="25"/>
    </row>
    <row r="32912" spans="23:24" x14ac:dyDescent="0.2">
      <c r="W32912" s="25"/>
      <c r="X32912" s="25"/>
    </row>
    <row r="32913" spans="23:24" x14ac:dyDescent="0.2">
      <c r="W32913" s="25"/>
      <c r="X32913" s="25"/>
    </row>
    <row r="32914" spans="23:24" x14ac:dyDescent="0.2">
      <c r="W32914" s="25"/>
      <c r="X32914" s="25"/>
    </row>
    <row r="32915" spans="23:24" x14ac:dyDescent="0.2">
      <c r="W32915" s="25"/>
      <c r="X32915" s="25"/>
    </row>
    <row r="32916" spans="23:24" x14ac:dyDescent="0.2">
      <c r="W32916" s="25"/>
      <c r="X32916" s="25"/>
    </row>
    <row r="32917" spans="23:24" x14ac:dyDescent="0.2">
      <c r="W32917" s="25"/>
      <c r="X32917" s="25"/>
    </row>
    <row r="32918" spans="23:24" x14ac:dyDescent="0.2">
      <c r="W32918" s="25"/>
      <c r="X32918" s="25"/>
    </row>
    <row r="32919" spans="23:24" x14ac:dyDescent="0.2">
      <c r="W32919" s="25"/>
      <c r="X32919" s="25"/>
    </row>
    <row r="32920" spans="23:24" x14ac:dyDescent="0.2">
      <c r="W32920" s="25"/>
      <c r="X32920" s="25"/>
    </row>
    <row r="32921" spans="23:24" x14ac:dyDescent="0.2">
      <c r="W32921" s="25"/>
      <c r="X32921" s="25"/>
    </row>
    <row r="32922" spans="23:24" x14ac:dyDescent="0.2">
      <c r="W32922" s="25"/>
      <c r="X32922" s="25"/>
    </row>
    <row r="32923" spans="23:24" x14ac:dyDescent="0.2">
      <c r="W32923" s="25"/>
      <c r="X32923" s="25"/>
    </row>
    <row r="32924" spans="23:24" x14ac:dyDescent="0.2">
      <c r="W32924" s="25"/>
      <c r="X32924" s="25"/>
    </row>
    <row r="32925" spans="23:24" x14ac:dyDescent="0.2">
      <c r="W32925" s="25"/>
      <c r="X32925" s="25"/>
    </row>
    <row r="32926" spans="23:24" x14ac:dyDescent="0.2">
      <c r="W32926" s="25"/>
      <c r="X32926" s="25"/>
    </row>
    <row r="32927" spans="23:24" x14ac:dyDescent="0.2">
      <c r="W32927" s="25"/>
      <c r="X32927" s="25"/>
    </row>
    <row r="32928" spans="23:24" x14ac:dyDescent="0.2">
      <c r="W32928" s="25"/>
      <c r="X32928" s="25"/>
    </row>
    <row r="32929" spans="23:24" x14ac:dyDescent="0.2">
      <c r="W32929" s="25"/>
      <c r="X32929" s="25"/>
    </row>
    <row r="32930" spans="23:24" x14ac:dyDescent="0.2">
      <c r="W32930" s="25"/>
      <c r="X32930" s="25"/>
    </row>
    <row r="32931" spans="23:24" x14ac:dyDescent="0.2">
      <c r="W32931" s="25"/>
      <c r="X32931" s="25"/>
    </row>
    <row r="32932" spans="23:24" x14ac:dyDescent="0.2">
      <c r="W32932" s="25"/>
      <c r="X32932" s="25"/>
    </row>
    <row r="32933" spans="23:24" x14ac:dyDescent="0.2">
      <c r="W32933" s="25"/>
      <c r="X32933" s="25"/>
    </row>
    <row r="32934" spans="23:24" x14ac:dyDescent="0.2">
      <c r="W32934" s="25"/>
      <c r="X32934" s="25"/>
    </row>
    <row r="32935" spans="23:24" x14ac:dyDescent="0.2">
      <c r="W32935" s="25"/>
      <c r="X32935" s="25"/>
    </row>
    <row r="32936" spans="23:24" x14ac:dyDescent="0.2">
      <c r="W32936" s="25"/>
      <c r="X32936" s="25"/>
    </row>
    <row r="32937" spans="23:24" x14ac:dyDescent="0.2">
      <c r="W32937" s="25"/>
      <c r="X32937" s="25"/>
    </row>
    <row r="32938" spans="23:24" x14ac:dyDescent="0.2">
      <c r="W32938" s="25"/>
      <c r="X32938" s="25"/>
    </row>
    <row r="32939" spans="23:24" x14ac:dyDescent="0.2">
      <c r="W32939" s="25"/>
      <c r="X32939" s="25"/>
    </row>
    <row r="32940" spans="23:24" x14ac:dyDescent="0.2">
      <c r="W32940" s="25"/>
      <c r="X32940" s="25"/>
    </row>
    <row r="32941" spans="23:24" x14ac:dyDescent="0.2">
      <c r="W32941" s="25"/>
      <c r="X32941" s="25"/>
    </row>
    <row r="32942" spans="23:24" x14ac:dyDescent="0.2">
      <c r="W32942" s="25"/>
      <c r="X32942" s="25"/>
    </row>
    <row r="32943" spans="23:24" x14ac:dyDescent="0.2">
      <c r="W32943" s="25"/>
      <c r="X32943" s="25"/>
    </row>
    <row r="32944" spans="23:24" x14ac:dyDescent="0.2">
      <c r="W32944" s="25"/>
      <c r="X32944" s="25"/>
    </row>
    <row r="32945" spans="23:24" x14ac:dyDescent="0.2">
      <c r="W32945" s="25"/>
      <c r="X32945" s="25"/>
    </row>
    <row r="32946" spans="23:24" x14ac:dyDescent="0.2">
      <c r="W32946" s="25"/>
      <c r="X32946" s="25"/>
    </row>
    <row r="32947" spans="23:24" x14ac:dyDescent="0.2">
      <c r="W32947" s="25"/>
      <c r="X32947" s="25"/>
    </row>
    <row r="32948" spans="23:24" x14ac:dyDescent="0.2">
      <c r="W32948" s="25"/>
      <c r="X32948" s="25"/>
    </row>
    <row r="32949" spans="23:24" x14ac:dyDescent="0.2">
      <c r="W32949" s="25"/>
      <c r="X32949" s="25"/>
    </row>
    <row r="32950" spans="23:24" x14ac:dyDescent="0.2">
      <c r="W32950" s="25"/>
      <c r="X32950" s="25"/>
    </row>
    <row r="32951" spans="23:24" x14ac:dyDescent="0.2">
      <c r="W32951" s="25"/>
      <c r="X32951" s="25"/>
    </row>
    <row r="32952" spans="23:24" x14ac:dyDescent="0.2">
      <c r="W32952" s="25"/>
      <c r="X32952" s="25"/>
    </row>
    <row r="32953" spans="23:24" x14ac:dyDescent="0.2">
      <c r="W32953" s="25"/>
      <c r="X32953" s="25"/>
    </row>
    <row r="32954" spans="23:24" x14ac:dyDescent="0.2">
      <c r="W32954" s="25"/>
      <c r="X32954" s="25"/>
    </row>
    <row r="32955" spans="23:24" x14ac:dyDescent="0.2">
      <c r="W32955" s="25"/>
      <c r="X32955" s="25"/>
    </row>
    <row r="32956" spans="23:24" x14ac:dyDescent="0.2">
      <c r="W32956" s="25"/>
      <c r="X32956" s="25"/>
    </row>
    <row r="32957" spans="23:24" x14ac:dyDescent="0.2">
      <c r="W32957" s="25"/>
      <c r="X32957" s="25"/>
    </row>
    <row r="32958" spans="23:24" x14ac:dyDescent="0.2">
      <c r="W32958" s="25"/>
      <c r="X32958" s="25"/>
    </row>
    <row r="32959" spans="23:24" x14ac:dyDescent="0.2">
      <c r="W32959" s="25"/>
      <c r="X32959" s="25"/>
    </row>
    <row r="32960" spans="23:24" x14ac:dyDescent="0.2">
      <c r="W32960" s="25"/>
      <c r="X32960" s="25"/>
    </row>
    <row r="32961" spans="23:24" x14ac:dyDescent="0.2">
      <c r="W32961" s="25"/>
      <c r="X32961" s="25"/>
    </row>
    <row r="32962" spans="23:24" x14ac:dyDescent="0.2">
      <c r="W32962" s="25"/>
      <c r="X32962" s="25"/>
    </row>
    <row r="32963" spans="23:24" x14ac:dyDescent="0.2">
      <c r="W32963" s="25"/>
      <c r="X32963" s="25"/>
    </row>
    <row r="32964" spans="23:24" x14ac:dyDescent="0.2">
      <c r="W32964" s="25"/>
      <c r="X32964" s="25"/>
    </row>
    <row r="32965" spans="23:24" x14ac:dyDescent="0.2">
      <c r="W32965" s="25"/>
      <c r="X32965" s="25"/>
    </row>
    <row r="32966" spans="23:24" x14ac:dyDescent="0.2">
      <c r="W32966" s="25"/>
      <c r="X32966" s="25"/>
    </row>
    <row r="32967" spans="23:24" x14ac:dyDescent="0.2">
      <c r="W32967" s="25"/>
      <c r="X32967" s="25"/>
    </row>
    <row r="32968" spans="23:24" x14ac:dyDescent="0.2">
      <c r="W32968" s="25"/>
      <c r="X32968" s="25"/>
    </row>
    <row r="32969" spans="23:24" x14ac:dyDescent="0.2">
      <c r="W32969" s="25"/>
      <c r="X32969" s="25"/>
    </row>
    <row r="32970" spans="23:24" x14ac:dyDescent="0.2">
      <c r="W32970" s="25"/>
      <c r="X32970" s="25"/>
    </row>
    <row r="32971" spans="23:24" x14ac:dyDescent="0.2">
      <c r="W32971" s="25"/>
      <c r="X32971" s="25"/>
    </row>
    <row r="32972" spans="23:24" x14ac:dyDescent="0.2">
      <c r="W32972" s="25"/>
      <c r="X32972" s="25"/>
    </row>
    <row r="32973" spans="23:24" x14ac:dyDescent="0.2">
      <c r="W32973" s="25"/>
      <c r="X32973" s="25"/>
    </row>
    <row r="32974" spans="23:24" x14ac:dyDescent="0.2">
      <c r="W32974" s="25"/>
      <c r="X32974" s="25"/>
    </row>
    <row r="32975" spans="23:24" x14ac:dyDescent="0.2">
      <c r="W32975" s="25"/>
      <c r="X32975" s="25"/>
    </row>
    <row r="32976" spans="23:24" x14ac:dyDescent="0.2">
      <c r="W32976" s="25"/>
      <c r="X32976" s="25"/>
    </row>
    <row r="32977" spans="23:24" x14ac:dyDescent="0.2">
      <c r="W32977" s="25"/>
      <c r="X32977" s="25"/>
    </row>
    <row r="32978" spans="23:24" x14ac:dyDescent="0.2">
      <c r="W32978" s="25"/>
      <c r="X32978" s="25"/>
    </row>
    <row r="32979" spans="23:24" x14ac:dyDescent="0.2">
      <c r="W32979" s="25"/>
      <c r="X32979" s="25"/>
    </row>
    <row r="32980" spans="23:24" x14ac:dyDescent="0.2">
      <c r="W32980" s="25"/>
      <c r="X32980" s="25"/>
    </row>
    <row r="32981" spans="23:24" x14ac:dyDescent="0.2">
      <c r="W32981" s="25"/>
      <c r="X32981" s="25"/>
    </row>
    <row r="32982" spans="23:24" x14ac:dyDescent="0.2">
      <c r="W32982" s="25"/>
      <c r="X32982" s="25"/>
    </row>
    <row r="32983" spans="23:24" x14ac:dyDescent="0.2">
      <c r="W32983" s="25"/>
      <c r="X32983" s="25"/>
    </row>
    <row r="32984" spans="23:24" x14ac:dyDescent="0.2">
      <c r="W32984" s="25"/>
      <c r="X32984" s="25"/>
    </row>
    <row r="32985" spans="23:24" x14ac:dyDescent="0.2">
      <c r="W32985" s="25"/>
      <c r="X32985" s="25"/>
    </row>
    <row r="32986" spans="23:24" x14ac:dyDescent="0.2">
      <c r="W32986" s="25"/>
      <c r="X32986" s="25"/>
    </row>
    <row r="32987" spans="23:24" x14ac:dyDescent="0.2">
      <c r="W32987" s="25"/>
      <c r="X32987" s="25"/>
    </row>
    <row r="32988" spans="23:24" x14ac:dyDescent="0.2">
      <c r="W32988" s="25"/>
      <c r="X32988" s="25"/>
    </row>
    <row r="32989" spans="23:24" x14ac:dyDescent="0.2">
      <c r="W32989" s="25"/>
      <c r="X32989" s="25"/>
    </row>
    <row r="32990" spans="23:24" x14ac:dyDescent="0.2">
      <c r="W32990" s="25"/>
      <c r="X32990" s="25"/>
    </row>
    <row r="32991" spans="23:24" x14ac:dyDescent="0.2">
      <c r="W32991" s="25"/>
      <c r="X32991" s="25"/>
    </row>
    <row r="32992" spans="23:24" x14ac:dyDescent="0.2">
      <c r="W32992" s="25"/>
      <c r="X32992" s="25"/>
    </row>
    <row r="32993" spans="23:24" x14ac:dyDescent="0.2">
      <c r="W32993" s="25"/>
      <c r="X32993" s="25"/>
    </row>
    <row r="32994" spans="23:24" x14ac:dyDescent="0.2">
      <c r="W32994" s="25"/>
      <c r="X32994" s="25"/>
    </row>
    <row r="32995" spans="23:24" x14ac:dyDescent="0.2">
      <c r="W32995" s="25"/>
      <c r="X32995" s="25"/>
    </row>
    <row r="32996" spans="23:24" x14ac:dyDescent="0.2">
      <c r="W32996" s="25"/>
      <c r="X32996" s="25"/>
    </row>
    <row r="32997" spans="23:24" x14ac:dyDescent="0.2">
      <c r="W32997" s="25"/>
      <c r="X32997" s="25"/>
    </row>
    <row r="32998" spans="23:24" x14ac:dyDescent="0.2">
      <c r="W32998" s="25"/>
      <c r="X32998" s="25"/>
    </row>
    <row r="32999" spans="23:24" x14ac:dyDescent="0.2">
      <c r="W32999" s="25"/>
      <c r="X32999" s="25"/>
    </row>
    <row r="33000" spans="23:24" x14ac:dyDescent="0.2">
      <c r="W33000" s="25"/>
      <c r="X33000" s="25"/>
    </row>
    <row r="33001" spans="23:24" x14ac:dyDescent="0.2">
      <c r="W33001" s="25"/>
      <c r="X33001" s="25"/>
    </row>
    <row r="33002" spans="23:24" x14ac:dyDescent="0.2">
      <c r="W33002" s="25"/>
      <c r="X33002" s="25"/>
    </row>
    <row r="33003" spans="23:24" x14ac:dyDescent="0.2">
      <c r="W33003" s="25"/>
      <c r="X33003" s="25"/>
    </row>
    <row r="33004" spans="23:24" x14ac:dyDescent="0.2">
      <c r="W33004" s="25"/>
      <c r="X33004" s="25"/>
    </row>
    <row r="33005" spans="23:24" x14ac:dyDescent="0.2">
      <c r="W33005" s="25"/>
      <c r="X33005" s="25"/>
    </row>
    <row r="33006" spans="23:24" x14ac:dyDescent="0.2">
      <c r="W33006" s="25"/>
      <c r="X33006" s="25"/>
    </row>
    <row r="33007" spans="23:24" x14ac:dyDescent="0.2">
      <c r="W33007" s="25"/>
      <c r="X33007" s="25"/>
    </row>
    <row r="33008" spans="23:24" x14ac:dyDescent="0.2">
      <c r="W33008" s="25"/>
      <c r="X33008" s="25"/>
    </row>
    <row r="33009" spans="23:24" x14ac:dyDescent="0.2">
      <c r="W33009" s="25"/>
      <c r="X33009" s="25"/>
    </row>
    <row r="33010" spans="23:24" x14ac:dyDescent="0.2">
      <c r="W33010" s="25"/>
      <c r="X33010" s="25"/>
    </row>
    <row r="33011" spans="23:24" x14ac:dyDescent="0.2">
      <c r="W33011" s="25"/>
      <c r="X33011" s="25"/>
    </row>
    <row r="33012" spans="23:24" x14ac:dyDescent="0.2">
      <c r="W33012" s="25"/>
      <c r="X33012" s="25"/>
    </row>
    <row r="33013" spans="23:24" x14ac:dyDescent="0.2">
      <c r="W33013" s="25"/>
      <c r="X33013" s="25"/>
    </row>
    <row r="33014" spans="23:24" x14ac:dyDescent="0.2">
      <c r="W33014" s="25"/>
      <c r="X33014" s="25"/>
    </row>
    <row r="33015" spans="23:24" x14ac:dyDescent="0.2">
      <c r="W33015" s="25"/>
      <c r="X33015" s="25"/>
    </row>
    <row r="33016" spans="23:24" x14ac:dyDescent="0.2">
      <c r="W33016" s="25"/>
      <c r="X33016" s="25"/>
    </row>
    <row r="33017" spans="23:24" x14ac:dyDescent="0.2">
      <c r="W33017" s="25"/>
      <c r="X33017" s="25"/>
    </row>
    <row r="33018" spans="23:24" x14ac:dyDescent="0.2">
      <c r="W33018" s="25"/>
      <c r="X33018" s="25"/>
    </row>
    <row r="33019" spans="23:24" x14ac:dyDescent="0.2">
      <c r="W33019" s="25"/>
      <c r="X33019" s="25"/>
    </row>
    <row r="33020" spans="23:24" x14ac:dyDescent="0.2">
      <c r="W33020" s="25"/>
      <c r="X33020" s="25"/>
    </row>
    <row r="33021" spans="23:24" x14ac:dyDescent="0.2">
      <c r="W33021" s="25"/>
      <c r="X33021" s="25"/>
    </row>
    <row r="33022" spans="23:24" x14ac:dyDescent="0.2">
      <c r="W33022" s="25"/>
      <c r="X33022" s="25"/>
    </row>
    <row r="33023" spans="23:24" x14ac:dyDescent="0.2">
      <c r="W33023" s="25"/>
      <c r="X33023" s="25"/>
    </row>
    <row r="33024" spans="23:24" x14ac:dyDescent="0.2">
      <c r="W33024" s="25"/>
      <c r="X33024" s="25"/>
    </row>
    <row r="33025" spans="23:24" x14ac:dyDescent="0.2">
      <c r="W33025" s="25"/>
      <c r="X33025" s="25"/>
    </row>
    <row r="33026" spans="23:24" x14ac:dyDescent="0.2">
      <c r="W33026" s="25"/>
      <c r="X33026" s="25"/>
    </row>
    <row r="33027" spans="23:24" x14ac:dyDescent="0.2">
      <c r="W33027" s="25"/>
      <c r="X33027" s="25"/>
    </row>
    <row r="33028" spans="23:24" x14ac:dyDescent="0.2">
      <c r="W33028" s="25"/>
      <c r="X33028" s="25"/>
    </row>
    <row r="33029" spans="23:24" x14ac:dyDescent="0.2">
      <c r="W33029" s="25"/>
      <c r="X33029" s="25"/>
    </row>
    <row r="33030" spans="23:24" x14ac:dyDescent="0.2">
      <c r="W33030" s="25"/>
      <c r="X33030" s="25"/>
    </row>
    <row r="33031" spans="23:24" x14ac:dyDescent="0.2">
      <c r="W33031" s="25"/>
      <c r="X33031" s="25"/>
    </row>
    <row r="33032" spans="23:24" x14ac:dyDescent="0.2">
      <c r="W33032" s="25"/>
      <c r="X33032" s="25"/>
    </row>
    <row r="33033" spans="23:24" x14ac:dyDescent="0.2">
      <c r="W33033" s="25"/>
      <c r="X33033" s="25"/>
    </row>
    <row r="33034" spans="23:24" x14ac:dyDescent="0.2">
      <c r="W33034" s="25"/>
      <c r="X33034" s="25"/>
    </row>
    <row r="33035" spans="23:24" x14ac:dyDescent="0.2">
      <c r="W33035" s="25"/>
      <c r="X33035" s="25"/>
    </row>
    <row r="33036" spans="23:24" x14ac:dyDescent="0.2">
      <c r="W33036" s="25"/>
      <c r="X33036" s="25"/>
    </row>
    <row r="33037" spans="23:24" x14ac:dyDescent="0.2">
      <c r="W33037" s="25"/>
      <c r="X33037" s="25"/>
    </row>
    <row r="33038" spans="23:24" x14ac:dyDescent="0.2">
      <c r="W33038" s="25"/>
      <c r="X33038" s="25"/>
    </row>
    <row r="33039" spans="23:24" x14ac:dyDescent="0.2">
      <c r="W33039" s="25"/>
      <c r="X33039" s="25"/>
    </row>
    <row r="33040" spans="23:24" x14ac:dyDescent="0.2">
      <c r="W33040" s="25"/>
      <c r="X33040" s="25"/>
    </row>
    <row r="33041" spans="23:24" x14ac:dyDescent="0.2">
      <c r="W33041" s="25"/>
      <c r="X33041" s="25"/>
    </row>
    <row r="33042" spans="23:24" x14ac:dyDescent="0.2">
      <c r="W33042" s="25"/>
      <c r="X33042" s="25"/>
    </row>
    <row r="33043" spans="23:24" x14ac:dyDescent="0.2">
      <c r="W33043" s="25"/>
      <c r="X33043" s="25"/>
    </row>
    <row r="33044" spans="23:24" x14ac:dyDescent="0.2">
      <c r="W33044" s="25"/>
      <c r="X33044" s="25"/>
    </row>
    <row r="33045" spans="23:24" x14ac:dyDescent="0.2">
      <c r="W33045" s="25"/>
      <c r="X33045" s="25"/>
    </row>
    <row r="33046" spans="23:24" x14ac:dyDescent="0.2">
      <c r="W33046" s="25"/>
      <c r="X33046" s="25"/>
    </row>
    <row r="33047" spans="23:24" x14ac:dyDescent="0.2">
      <c r="W33047" s="25"/>
      <c r="X33047" s="25"/>
    </row>
    <row r="33048" spans="23:24" x14ac:dyDescent="0.2">
      <c r="W33048" s="25"/>
      <c r="X33048" s="25"/>
    </row>
    <row r="33049" spans="23:24" x14ac:dyDescent="0.2">
      <c r="W33049" s="25"/>
      <c r="X33049" s="25"/>
    </row>
    <row r="33050" spans="23:24" x14ac:dyDescent="0.2">
      <c r="W33050" s="25"/>
      <c r="X33050" s="25"/>
    </row>
    <row r="33051" spans="23:24" x14ac:dyDescent="0.2">
      <c r="W33051" s="25"/>
      <c r="X33051" s="25"/>
    </row>
    <row r="33052" spans="23:24" x14ac:dyDescent="0.2">
      <c r="W33052" s="25"/>
      <c r="X33052" s="25"/>
    </row>
    <row r="33053" spans="23:24" x14ac:dyDescent="0.2">
      <c r="W33053" s="25"/>
      <c r="X33053" s="25"/>
    </row>
    <row r="33054" spans="23:24" x14ac:dyDescent="0.2">
      <c r="W33054" s="25"/>
      <c r="X33054" s="25"/>
    </row>
    <row r="33055" spans="23:24" x14ac:dyDescent="0.2">
      <c r="W33055" s="25"/>
      <c r="X33055" s="25"/>
    </row>
    <row r="33056" spans="23:24" x14ac:dyDescent="0.2">
      <c r="W33056" s="25"/>
      <c r="X33056" s="25"/>
    </row>
    <row r="33057" spans="23:24" x14ac:dyDescent="0.2">
      <c r="W33057" s="25"/>
      <c r="X33057" s="25"/>
    </row>
    <row r="33058" spans="23:24" x14ac:dyDescent="0.2">
      <c r="W33058" s="25"/>
      <c r="X33058" s="25"/>
    </row>
    <row r="33059" spans="23:24" x14ac:dyDescent="0.2">
      <c r="W33059" s="25"/>
      <c r="X33059" s="25"/>
    </row>
    <row r="33060" spans="23:24" x14ac:dyDescent="0.2">
      <c r="W33060" s="25"/>
      <c r="X33060" s="25"/>
    </row>
    <row r="33061" spans="23:24" x14ac:dyDescent="0.2">
      <c r="W33061" s="25"/>
      <c r="X33061" s="25"/>
    </row>
    <row r="33062" spans="23:24" x14ac:dyDescent="0.2">
      <c r="W33062" s="25"/>
      <c r="X33062" s="25"/>
    </row>
    <row r="33063" spans="23:24" x14ac:dyDescent="0.2">
      <c r="W33063" s="25"/>
      <c r="X33063" s="25"/>
    </row>
    <row r="33064" spans="23:24" x14ac:dyDescent="0.2">
      <c r="W33064" s="25"/>
      <c r="X33064" s="25"/>
    </row>
    <row r="33065" spans="23:24" x14ac:dyDescent="0.2">
      <c r="W33065" s="25"/>
      <c r="X33065" s="25"/>
    </row>
    <row r="33066" spans="23:24" x14ac:dyDescent="0.2">
      <c r="W33066" s="25"/>
      <c r="X33066" s="25"/>
    </row>
    <row r="33067" spans="23:24" x14ac:dyDescent="0.2">
      <c r="W33067" s="25"/>
      <c r="X33067" s="25"/>
    </row>
    <row r="33068" spans="23:24" x14ac:dyDescent="0.2">
      <c r="W33068" s="25"/>
      <c r="X33068" s="25"/>
    </row>
    <row r="33069" spans="23:24" x14ac:dyDescent="0.2">
      <c r="W33069" s="25"/>
      <c r="X33069" s="25"/>
    </row>
    <row r="33070" spans="23:24" x14ac:dyDescent="0.2">
      <c r="W33070" s="25"/>
      <c r="X33070" s="25"/>
    </row>
    <row r="33071" spans="23:24" x14ac:dyDescent="0.2">
      <c r="W33071" s="25"/>
      <c r="X33071" s="25"/>
    </row>
    <row r="33072" spans="23:24" x14ac:dyDescent="0.2">
      <c r="W33072" s="25"/>
      <c r="X33072" s="25"/>
    </row>
    <row r="33073" spans="23:24" x14ac:dyDescent="0.2">
      <c r="W33073" s="25"/>
      <c r="X33073" s="25"/>
    </row>
    <row r="33074" spans="23:24" x14ac:dyDescent="0.2">
      <c r="W33074" s="25"/>
      <c r="X33074" s="25"/>
    </row>
    <row r="33075" spans="23:24" x14ac:dyDescent="0.2">
      <c r="W33075" s="25"/>
      <c r="X33075" s="25"/>
    </row>
    <row r="33076" spans="23:24" x14ac:dyDescent="0.2">
      <c r="W33076" s="25"/>
      <c r="X33076" s="25"/>
    </row>
    <row r="33077" spans="23:24" x14ac:dyDescent="0.2">
      <c r="W33077" s="25"/>
      <c r="X33077" s="25"/>
    </row>
    <row r="33078" spans="23:24" x14ac:dyDescent="0.2">
      <c r="W33078" s="25"/>
      <c r="X33078" s="25"/>
    </row>
    <row r="33079" spans="23:24" x14ac:dyDescent="0.2">
      <c r="W33079" s="25"/>
      <c r="X33079" s="25"/>
    </row>
    <row r="33080" spans="23:24" x14ac:dyDescent="0.2">
      <c r="W33080" s="25"/>
      <c r="X33080" s="25"/>
    </row>
    <row r="33081" spans="23:24" x14ac:dyDescent="0.2">
      <c r="W33081" s="25"/>
      <c r="X33081" s="25"/>
    </row>
    <row r="33082" spans="23:24" x14ac:dyDescent="0.2">
      <c r="W33082" s="25"/>
      <c r="X33082" s="25"/>
    </row>
    <row r="33083" spans="23:24" x14ac:dyDescent="0.2">
      <c r="W33083" s="25"/>
      <c r="X33083" s="25"/>
    </row>
    <row r="33084" spans="23:24" x14ac:dyDescent="0.2">
      <c r="W33084" s="25"/>
      <c r="X33084" s="25"/>
    </row>
    <row r="33085" spans="23:24" x14ac:dyDescent="0.2">
      <c r="W33085" s="25"/>
      <c r="X33085" s="25"/>
    </row>
    <row r="33086" spans="23:24" x14ac:dyDescent="0.2">
      <c r="W33086" s="25"/>
      <c r="X33086" s="25"/>
    </row>
    <row r="33087" spans="23:24" x14ac:dyDescent="0.2">
      <c r="W33087" s="25"/>
      <c r="X33087" s="25"/>
    </row>
    <row r="33088" spans="23:24" x14ac:dyDescent="0.2">
      <c r="W33088" s="25"/>
      <c r="X33088" s="25"/>
    </row>
    <row r="33089" spans="23:24" x14ac:dyDescent="0.2">
      <c r="W33089" s="25"/>
      <c r="X33089" s="25"/>
    </row>
    <row r="33090" spans="23:24" x14ac:dyDescent="0.2">
      <c r="W33090" s="25"/>
      <c r="X33090" s="25"/>
    </row>
    <row r="33091" spans="23:24" x14ac:dyDescent="0.2">
      <c r="W33091" s="25"/>
      <c r="X33091" s="25"/>
    </row>
    <row r="33092" spans="23:24" x14ac:dyDescent="0.2">
      <c r="W33092" s="25"/>
      <c r="X33092" s="25"/>
    </row>
    <row r="33093" spans="23:24" x14ac:dyDescent="0.2">
      <c r="W33093" s="25"/>
      <c r="X33093" s="25"/>
    </row>
    <row r="33094" spans="23:24" x14ac:dyDescent="0.2">
      <c r="W33094" s="25"/>
      <c r="X33094" s="25"/>
    </row>
    <row r="33095" spans="23:24" x14ac:dyDescent="0.2">
      <c r="W33095" s="25"/>
      <c r="X33095" s="25"/>
    </row>
    <row r="33096" spans="23:24" x14ac:dyDescent="0.2">
      <c r="W33096" s="25"/>
      <c r="X33096" s="25"/>
    </row>
    <row r="33097" spans="23:24" x14ac:dyDescent="0.2">
      <c r="W33097" s="25"/>
      <c r="X33097" s="25"/>
    </row>
    <row r="33098" spans="23:24" x14ac:dyDescent="0.2">
      <c r="W33098" s="25"/>
      <c r="X33098" s="25"/>
    </row>
    <row r="33099" spans="23:24" x14ac:dyDescent="0.2">
      <c r="W33099" s="25"/>
      <c r="X33099" s="25"/>
    </row>
    <row r="33100" spans="23:24" x14ac:dyDescent="0.2">
      <c r="W33100" s="25"/>
      <c r="X33100" s="25"/>
    </row>
    <row r="33101" spans="23:24" x14ac:dyDescent="0.2">
      <c r="W33101" s="25"/>
      <c r="X33101" s="25"/>
    </row>
    <row r="33102" spans="23:24" x14ac:dyDescent="0.2">
      <c r="W33102" s="25"/>
      <c r="X33102" s="25"/>
    </row>
    <row r="33103" spans="23:24" x14ac:dyDescent="0.2">
      <c r="W33103" s="25"/>
      <c r="X33103" s="25"/>
    </row>
    <row r="33104" spans="23:24" x14ac:dyDescent="0.2">
      <c r="W33104" s="25"/>
      <c r="X33104" s="25"/>
    </row>
    <row r="33105" spans="23:24" x14ac:dyDescent="0.2">
      <c r="W33105" s="25"/>
      <c r="X33105" s="25"/>
    </row>
    <row r="33106" spans="23:24" x14ac:dyDescent="0.2">
      <c r="W33106" s="25"/>
      <c r="X33106" s="25"/>
    </row>
    <row r="33107" spans="23:24" x14ac:dyDescent="0.2">
      <c r="W33107" s="25"/>
      <c r="X33107" s="25"/>
    </row>
    <row r="33108" spans="23:24" x14ac:dyDescent="0.2">
      <c r="W33108" s="25"/>
      <c r="X33108" s="25"/>
    </row>
    <row r="33109" spans="23:24" x14ac:dyDescent="0.2">
      <c r="W33109" s="25"/>
      <c r="X33109" s="25"/>
    </row>
    <row r="33110" spans="23:24" x14ac:dyDescent="0.2">
      <c r="W33110" s="25"/>
      <c r="X33110" s="25"/>
    </row>
    <row r="33111" spans="23:24" x14ac:dyDescent="0.2">
      <c r="W33111" s="25"/>
      <c r="X33111" s="25"/>
    </row>
    <row r="33112" spans="23:24" x14ac:dyDescent="0.2">
      <c r="W33112" s="25"/>
      <c r="X33112" s="25"/>
    </row>
    <row r="33113" spans="23:24" x14ac:dyDescent="0.2">
      <c r="W33113" s="25"/>
      <c r="X33113" s="25"/>
    </row>
    <row r="33114" spans="23:24" x14ac:dyDescent="0.2">
      <c r="W33114" s="25"/>
      <c r="X33114" s="25"/>
    </row>
    <row r="33115" spans="23:24" x14ac:dyDescent="0.2">
      <c r="W33115" s="25"/>
      <c r="X33115" s="25"/>
    </row>
    <row r="33116" spans="23:24" x14ac:dyDescent="0.2">
      <c r="W33116" s="25"/>
      <c r="X33116" s="25"/>
    </row>
    <row r="33117" spans="23:24" x14ac:dyDescent="0.2">
      <c r="W33117" s="25"/>
      <c r="X33117" s="25"/>
    </row>
    <row r="33118" spans="23:24" x14ac:dyDescent="0.2">
      <c r="W33118" s="25"/>
      <c r="X33118" s="25"/>
    </row>
    <row r="33119" spans="23:24" x14ac:dyDescent="0.2">
      <c r="W33119" s="25"/>
      <c r="X33119" s="25"/>
    </row>
    <row r="33120" spans="23:24" x14ac:dyDescent="0.2">
      <c r="W33120" s="25"/>
      <c r="X33120" s="25"/>
    </row>
    <row r="33121" spans="23:24" x14ac:dyDescent="0.2">
      <c r="W33121" s="25"/>
      <c r="X33121" s="25"/>
    </row>
    <row r="33122" spans="23:24" x14ac:dyDescent="0.2">
      <c r="W33122" s="25"/>
      <c r="X33122" s="25"/>
    </row>
    <row r="33123" spans="23:24" x14ac:dyDescent="0.2">
      <c r="W33123" s="25"/>
      <c r="X33123" s="25"/>
    </row>
    <row r="33124" spans="23:24" x14ac:dyDescent="0.2">
      <c r="W33124" s="25"/>
      <c r="X33124" s="25"/>
    </row>
    <row r="33125" spans="23:24" x14ac:dyDescent="0.2">
      <c r="W33125" s="25"/>
      <c r="X33125" s="25"/>
    </row>
    <row r="33126" spans="23:24" x14ac:dyDescent="0.2">
      <c r="W33126" s="25"/>
      <c r="X33126" s="25"/>
    </row>
    <row r="33127" spans="23:24" x14ac:dyDescent="0.2">
      <c r="W33127" s="25"/>
      <c r="X33127" s="25"/>
    </row>
    <row r="33128" spans="23:24" x14ac:dyDescent="0.2">
      <c r="W33128" s="25"/>
      <c r="X33128" s="25"/>
    </row>
    <row r="33129" spans="23:24" x14ac:dyDescent="0.2">
      <c r="W33129" s="25"/>
      <c r="X33129" s="25"/>
    </row>
    <row r="33130" spans="23:24" x14ac:dyDescent="0.2">
      <c r="W33130" s="25"/>
      <c r="X33130" s="25"/>
    </row>
    <row r="33131" spans="23:24" x14ac:dyDescent="0.2">
      <c r="W33131" s="25"/>
      <c r="X33131" s="25"/>
    </row>
    <row r="33132" spans="23:24" x14ac:dyDescent="0.2">
      <c r="W33132" s="25"/>
      <c r="X33132" s="25"/>
    </row>
    <row r="33133" spans="23:24" x14ac:dyDescent="0.2">
      <c r="W33133" s="25"/>
      <c r="X33133" s="25"/>
    </row>
    <row r="33134" spans="23:24" x14ac:dyDescent="0.2">
      <c r="W33134" s="25"/>
      <c r="X33134" s="25"/>
    </row>
    <row r="33135" spans="23:24" x14ac:dyDescent="0.2">
      <c r="W33135" s="25"/>
      <c r="X33135" s="25"/>
    </row>
    <row r="33136" spans="23:24" x14ac:dyDescent="0.2">
      <c r="W33136" s="25"/>
      <c r="X33136" s="25"/>
    </row>
    <row r="33137" spans="23:24" x14ac:dyDescent="0.2">
      <c r="W33137" s="25"/>
      <c r="X33137" s="25"/>
    </row>
    <row r="33138" spans="23:24" x14ac:dyDescent="0.2">
      <c r="W33138" s="25"/>
      <c r="X33138" s="25"/>
    </row>
    <row r="33139" spans="23:24" x14ac:dyDescent="0.2">
      <c r="W33139" s="25"/>
      <c r="X33139" s="25"/>
    </row>
    <row r="33140" spans="23:24" x14ac:dyDescent="0.2">
      <c r="W33140" s="25"/>
      <c r="X33140" s="25"/>
    </row>
    <row r="33141" spans="23:24" x14ac:dyDescent="0.2">
      <c r="W33141" s="25"/>
      <c r="X33141" s="25"/>
    </row>
    <row r="33142" spans="23:24" x14ac:dyDescent="0.2">
      <c r="W33142" s="25"/>
      <c r="X33142" s="25"/>
    </row>
    <row r="33143" spans="23:24" x14ac:dyDescent="0.2">
      <c r="W33143" s="25"/>
      <c r="X33143" s="25"/>
    </row>
    <row r="33144" spans="23:24" x14ac:dyDescent="0.2">
      <c r="W33144" s="25"/>
      <c r="X33144" s="25"/>
    </row>
    <row r="33145" spans="23:24" x14ac:dyDescent="0.2">
      <c r="W33145" s="25"/>
      <c r="X33145" s="25"/>
    </row>
    <row r="33146" spans="23:24" x14ac:dyDescent="0.2">
      <c r="W33146" s="25"/>
      <c r="X33146" s="25"/>
    </row>
    <row r="33147" spans="23:24" x14ac:dyDescent="0.2">
      <c r="W33147" s="25"/>
      <c r="X33147" s="25"/>
    </row>
    <row r="33148" spans="23:24" x14ac:dyDescent="0.2">
      <c r="W33148" s="25"/>
      <c r="X33148" s="25"/>
    </row>
    <row r="33149" spans="23:24" x14ac:dyDescent="0.2">
      <c r="W33149" s="25"/>
      <c r="X33149" s="25"/>
    </row>
    <row r="33150" spans="23:24" x14ac:dyDescent="0.2">
      <c r="W33150" s="25"/>
      <c r="X33150" s="25"/>
    </row>
    <row r="33151" spans="23:24" x14ac:dyDescent="0.2">
      <c r="W33151" s="25"/>
      <c r="X33151" s="25"/>
    </row>
    <row r="33152" spans="23:24" x14ac:dyDescent="0.2">
      <c r="W33152" s="25"/>
      <c r="X33152" s="25"/>
    </row>
    <row r="33153" spans="23:24" x14ac:dyDescent="0.2">
      <c r="W33153" s="25"/>
      <c r="X33153" s="25"/>
    </row>
    <row r="33154" spans="23:24" x14ac:dyDescent="0.2">
      <c r="W33154" s="25"/>
      <c r="X33154" s="25"/>
    </row>
    <row r="33155" spans="23:24" x14ac:dyDescent="0.2">
      <c r="W33155" s="25"/>
      <c r="X33155" s="25"/>
    </row>
    <row r="33156" spans="23:24" x14ac:dyDescent="0.2">
      <c r="W33156" s="25"/>
      <c r="X33156" s="25"/>
    </row>
    <row r="33157" spans="23:24" x14ac:dyDescent="0.2">
      <c r="W33157" s="25"/>
      <c r="X33157" s="25"/>
    </row>
    <row r="33158" spans="23:24" x14ac:dyDescent="0.2">
      <c r="W33158" s="25"/>
      <c r="X33158" s="25"/>
    </row>
    <row r="33159" spans="23:24" x14ac:dyDescent="0.2">
      <c r="W33159" s="25"/>
      <c r="X33159" s="25"/>
    </row>
    <row r="33160" spans="23:24" x14ac:dyDescent="0.2">
      <c r="W33160" s="25"/>
      <c r="X33160" s="25"/>
    </row>
    <row r="33161" spans="23:24" x14ac:dyDescent="0.2">
      <c r="W33161" s="25"/>
      <c r="X33161" s="25"/>
    </row>
    <row r="33162" spans="23:24" x14ac:dyDescent="0.2">
      <c r="W33162" s="25"/>
      <c r="X33162" s="25"/>
    </row>
    <row r="33163" spans="23:24" x14ac:dyDescent="0.2">
      <c r="W33163" s="25"/>
      <c r="X33163" s="25"/>
    </row>
    <row r="33164" spans="23:24" x14ac:dyDescent="0.2">
      <c r="W33164" s="25"/>
      <c r="X33164" s="25"/>
    </row>
    <row r="33165" spans="23:24" x14ac:dyDescent="0.2">
      <c r="W33165" s="25"/>
      <c r="X33165" s="25"/>
    </row>
    <row r="33166" spans="23:24" x14ac:dyDescent="0.2">
      <c r="W33166" s="25"/>
      <c r="X33166" s="25"/>
    </row>
    <row r="33167" spans="23:24" x14ac:dyDescent="0.2">
      <c r="W33167" s="25"/>
      <c r="X33167" s="25"/>
    </row>
    <row r="33168" spans="23:24" x14ac:dyDescent="0.2">
      <c r="W33168" s="25"/>
      <c r="X33168" s="25"/>
    </row>
    <row r="33169" spans="23:24" x14ac:dyDescent="0.2">
      <c r="W33169" s="25"/>
      <c r="X33169" s="25"/>
    </row>
    <row r="33170" spans="23:24" x14ac:dyDescent="0.2">
      <c r="W33170" s="25"/>
      <c r="X33170" s="25"/>
    </row>
    <row r="33171" spans="23:24" x14ac:dyDescent="0.2">
      <c r="W33171" s="25"/>
      <c r="X33171" s="25"/>
    </row>
    <row r="33172" spans="23:24" x14ac:dyDescent="0.2">
      <c r="W33172" s="25"/>
      <c r="X33172" s="25"/>
    </row>
    <row r="33173" spans="23:24" x14ac:dyDescent="0.2">
      <c r="W33173" s="25"/>
      <c r="X33173" s="25"/>
    </row>
    <row r="33174" spans="23:24" x14ac:dyDescent="0.2">
      <c r="W33174" s="25"/>
      <c r="X33174" s="25"/>
    </row>
    <row r="33175" spans="23:24" x14ac:dyDescent="0.2">
      <c r="W33175" s="25"/>
      <c r="X33175" s="25"/>
    </row>
    <row r="33176" spans="23:24" x14ac:dyDescent="0.2">
      <c r="W33176" s="25"/>
      <c r="X33176" s="25"/>
    </row>
    <row r="33177" spans="23:24" x14ac:dyDescent="0.2">
      <c r="W33177" s="25"/>
      <c r="X33177" s="25"/>
    </row>
    <row r="33178" spans="23:24" x14ac:dyDescent="0.2">
      <c r="W33178" s="25"/>
      <c r="X33178" s="25"/>
    </row>
    <row r="33179" spans="23:24" x14ac:dyDescent="0.2">
      <c r="W33179" s="25"/>
      <c r="X33179" s="25"/>
    </row>
    <row r="33180" spans="23:24" x14ac:dyDescent="0.2">
      <c r="W33180" s="25"/>
      <c r="X33180" s="25"/>
    </row>
    <row r="33181" spans="23:24" x14ac:dyDescent="0.2">
      <c r="W33181" s="25"/>
      <c r="X33181" s="25"/>
    </row>
    <row r="33182" spans="23:24" x14ac:dyDescent="0.2">
      <c r="W33182" s="25"/>
      <c r="X33182" s="25"/>
    </row>
    <row r="33183" spans="23:24" x14ac:dyDescent="0.2">
      <c r="W33183" s="25"/>
      <c r="X33183" s="25"/>
    </row>
    <row r="33184" spans="23:24" x14ac:dyDescent="0.2">
      <c r="W33184" s="25"/>
      <c r="X33184" s="25"/>
    </row>
    <row r="33185" spans="23:24" x14ac:dyDescent="0.2">
      <c r="W33185" s="25"/>
      <c r="X33185" s="25"/>
    </row>
    <row r="33186" spans="23:24" x14ac:dyDescent="0.2">
      <c r="W33186" s="25"/>
      <c r="X33186" s="25"/>
    </row>
    <row r="33187" spans="23:24" x14ac:dyDescent="0.2">
      <c r="W33187" s="25"/>
      <c r="X33187" s="25"/>
    </row>
    <row r="33188" spans="23:24" x14ac:dyDescent="0.2">
      <c r="W33188" s="25"/>
      <c r="X33188" s="25"/>
    </row>
    <row r="33189" spans="23:24" x14ac:dyDescent="0.2">
      <c r="W33189" s="25"/>
      <c r="X33189" s="25"/>
    </row>
    <row r="33190" spans="23:24" x14ac:dyDescent="0.2">
      <c r="W33190" s="25"/>
      <c r="X33190" s="25"/>
    </row>
    <row r="33191" spans="23:24" x14ac:dyDescent="0.2">
      <c r="W33191" s="25"/>
      <c r="X33191" s="25"/>
    </row>
    <row r="33192" spans="23:24" x14ac:dyDescent="0.2">
      <c r="W33192" s="25"/>
      <c r="X33192" s="25"/>
    </row>
    <row r="33193" spans="23:24" x14ac:dyDescent="0.2">
      <c r="W33193" s="25"/>
      <c r="X33193" s="25"/>
    </row>
    <row r="33194" spans="23:24" x14ac:dyDescent="0.2">
      <c r="W33194" s="25"/>
      <c r="X33194" s="25"/>
    </row>
    <row r="33195" spans="23:24" x14ac:dyDescent="0.2">
      <c r="W33195" s="25"/>
      <c r="X33195" s="25"/>
    </row>
    <row r="33196" spans="23:24" x14ac:dyDescent="0.2">
      <c r="W33196" s="25"/>
      <c r="X33196" s="25"/>
    </row>
    <row r="33197" spans="23:24" x14ac:dyDescent="0.2">
      <c r="W33197" s="25"/>
      <c r="X33197" s="25"/>
    </row>
    <row r="33198" spans="23:24" x14ac:dyDescent="0.2">
      <c r="W33198" s="25"/>
      <c r="X33198" s="25"/>
    </row>
    <row r="33199" spans="23:24" x14ac:dyDescent="0.2">
      <c r="W33199" s="25"/>
      <c r="X33199" s="25"/>
    </row>
    <row r="33200" spans="23:24" x14ac:dyDescent="0.2">
      <c r="W33200" s="25"/>
      <c r="X33200" s="25"/>
    </row>
    <row r="33201" spans="23:24" x14ac:dyDescent="0.2">
      <c r="W33201" s="25"/>
      <c r="X33201" s="25"/>
    </row>
    <row r="33202" spans="23:24" x14ac:dyDescent="0.2">
      <c r="W33202" s="25"/>
      <c r="X33202" s="25"/>
    </row>
    <row r="33203" spans="23:24" x14ac:dyDescent="0.2">
      <c r="W33203" s="25"/>
      <c r="X33203" s="25"/>
    </row>
    <row r="33204" spans="23:24" x14ac:dyDescent="0.2">
      <c r="W33204" s="25"/>
      <c r="X33204" s="25"/>
    </row>
    <row r="33205" spans="23:24" x14ac:dyDescent="0.2">
      <c r="W33205" s="25"/>
      <c r="X33205" s="25"/>
    </row>
    <row r="33206" spans="23:24" x14ac:dyDescent="0.2">
      <c r="W33206" s="25"/>
      <c r="X33206" s="25"/>
    </row>
    <row r="33207" spans="23:24" x14ac:dyDescent="0.2">
      <c r="W33207" s="25"/>
      <c r="X33207" s="25"/>
    </row>
    <row r="33208" spans="23:24" x14ac:dyDescent="0.2">
      <c r="W33208" s="25"/>
      <c r="X33208" s="25"/>
    </row>
    <row r="33209" spans="23:24" x14ac:dyDescent="0.2">
      <c r="W33209" s="25"/>
      <c r="X33209" s="25"/>
    </row>
    <row r="33210" spans="23:24" x14ac:dyDescent="0.2">
      <c r="W33210" s="25"/>
      <c r="X33210" s="25"/>
    </row>
    <row r="33211" spans="23:24" x14ac:dyDescent="0.2">
      <c r="W33211" s="25"/>
      <c r="X33211" s="25"/>
    </row>
    <row r="33212" spans="23:24" x14ac:dyDescent="0.2">
      <c r="W33212" s="25"/>
      <c r="X33212" s="25"/>
    </row>
    <row r="33213" spans="23:24" x14ac:dyDescent="0.2">
      <c r="W33213" s="25"/>
      <c r="X33213" s="25"/>
    </row>
    <row r="33214" spans="23:24" x14ac:dyDescent="0.2">
      <c r="W33214" s="25"/>
      <c r="X33214" s="25"/>
    </row>
    <row r="33215" spans="23:24" x14ac:dyDescent="0.2">
      <c r="W33215" s="25"/>
      <c r="X33215" s="25"/>
    </row>
    <row r="33216" spans="23:24" x14ac:dyDescent="0.2">
      <c r="W33216" s="25"/>
      <c r="X33216" s="25"/>
    </row>
    <row r="33217" spans="23:24" x14ac:dyDescent="0.2">
      <c r="W33217" s="25"/>
      <c r="X33217" s="25"/>
    </row>
    <row r="33218" spans="23:24" x14ac:dyDescent="0.2">
      <c r="W33218" s="25"/>
      <c r="X33218" s="25"/>
    </row>
    <row r="33219" spans="23:24" x14ac:dyDescent="0.2">
      <c r="W33219" s="25"/>
      <c r="X33219" s="25"/>
    </row>
    <row r="33220" spans="23:24" x14ac:dyDescent="0.2">
      <c r="W33220" s="25"/>
      <c r="X33220" s="25"/>
    </row>
    <row r="33221" spans="23:24" x14ac:dyDescent="0.2">
      <c r="W33221" s="25"/>
      <c r="X33221" s="25"/>
    </row>
    <row r="33222" spans="23:24" x14ac:dyDescent="0.2">
      <c r="W33222" s="25"/>
      <c r="X33222" s="25"/>
    </row>
    <row r="33223" spans="23:24" x14ac:dyDescent="0.2">
      <c r="W33223" s="25"/>
      <c r="X33223" s="25"/>
    </row>
    <row r="33224" spans="23:24" x14ac:dyDescent="0.2">
      <c r="W33224" s="25"/>
      <c r="X33224" s="25"/>
    </row>
    <row r="33225" spans="23:24" x14ac:dyDescent="0.2">
      <c r="W33225" s="25"/>
      <c r="X33225" s="25"/>
    </row>
    <row r="33226" spans="23:24" x14ac:dyDescent="0.2">
      <c r="W33226" s="25"/>
      <c r="X33226" s="25"/>
    </row>
    <row r="33227" spans="23:24" x14ac:dyDescent="0.2">
      <c r="W33227" s="25"/>
      <c r="X33227" s="25"/>
    </row>
    <row r="33228" spans="23:24" x14ac:dyDescent="0.2">
      <c r="W33228" s="25"/>
      <c r="X33228" s="25"/>
    </row>
    <row r="33229" spans="23:24" x14ac:dyDescent="0.2">
      <c r="W33229" s="25"/>
      <c r="X33229" s="25"/>
    </row>
    <row r="33230" spans="23:24" x14ac:dyDescent="0.2">
      <c r="W33230" s="25"/>
      <c r="X33230" s="25"/>
    </row>
    <row r="33231" spans="23:24" x14ac:dyDescent="0.2">
      <c r="W33231" s="25"/>
      <c r="X33231" s="25"/>
    </row>
    <row r="33232" spans="23:24" x14ac:dyDescent="0.2">
      <c r="W33232" s="25"/>
      <c r="X33232" s="25"/>
    </row>
    <row r="33233" spans="23:24" x14ac:dyDescent="0.2">
      <c r="W33233" s="25"/>
      <c r="X33233" s="25"/>
    </row>
    <row r="33234" spans="23:24" x14ac:dyDescent="0.2">
      <c r="W33234" s="25"/>
      <c r="X33234" s="25"/>
    </row>
    <row r="33235" spans="23:24" x14ac:dyDescent="0.2">
      <c r="W33235" s="25"/>
      <c r="X33235" s="25"/>
    </row>
    <row r="33236" spans="23:24" x14ac:dyDescent="0.2">
      <c r="W33236" s="25"/>
      <c r="X33236" s="25"/>
    </row>
    <row r="33237" spans="23:24" x14ac:dyDescent="0.2">
      <c r="W33237" s="25"/>
      <c r="X33237" s="25"/>
    </row>
    <row r="33238" spans="23:24" x14ac:dyDescent="0.2">
      <c r="W33238" s="25"/>
      <c r="X33238" s="25"/>
    </row>
    <row r="33239" spans="23:24" x14ac:dyDescent="0.2">
      <c r="W33239" s="25"/>
      <c r="X33239" s="25"/>
    </row>
    <row r="33240" spans="23:24" x14ac:dyDescent="0.2">
      <c r="W33240" s="25"/>
      <c r="X33240" s="25"/>
    </row>
    <row r="33241" spans="23:24" x14ac:dyDescent="0.2">
      <c r="W33241" s="25"/>
      <c r="X33241" s="25"/>
    </row>
    <row r="33242" spans="23:24" x14ac:dyDescent="0.2">
      <c r="W33242" s="25"/>
      <c r="X33242" s="25"/>
    </row>
    <row r="33243" spans="23:24" x14ac:dyDescent="0.2">
      <c r="W33243" s="25"/>
      <c r="X33243" s="25"/>
    </row>
    <row r="33244" spans="23:24" x14ac:dyDescent="0.2">
      <c r="W33244" s="25"/>
      <c r="X33244" s="25"/>
    </row>
    <row r="33245" spans="23:24" x14ac:dyDescent="0.2">
      <c r="W33245" s="25"/>
      <c r="X33245" s="25"/>
    </row>
    <row r="33246" spans="23:24" x14ac:dyDescent="0.2">
      <c r="W33246" s="25"/>
      <c r="X33246" s="25"/>
    </row>
    <row r="33247" spans="23:24" x14ac:dyDescent="0.2">
      <c r="W33247" s="25"/>
      <c r="X33247" s="25"/>
    </row>
    <row r="33248" spans="23:24" x14ac:dyDescent="0.2">
      <c r="W33248" s="25"/>
      <c r="X33248" s="25"/>
    </row>
    <row r="33249" spans="23:24" x14ac:dyDescent="0.2">
      <c r="W33249" s="25"/>
      <c r="X33249" s="25"/>
    </row>
    <row r="33250" spans="23:24" x14ac:dyDescent="0.2">
      <c r="W33250" s="25"/>
      <c r="X33250" s="25"/>
    </row>
    <row r="33251" spans="23:24" x14ac:dyDescent="0.2">
      <c r="W33251" s="25"/>
      <c r="X33251" s="25"/>
    </row>
    <row r="33252" spans="23:24" x14ac:dyDescent="0.2">
      <c r="W33252" s="25"/>
      <c r="X33252" s="25"/>
    </row>
    <row r="33253" spans="23:24" x14ac:dyDescent="0.2">
      <c r="W33253" s="25"/>
      <c r="X33253" s="25"/>
    </row>
    <row r="33254" spans="23:24" x14ac:dyDescent="0.2">
      <c r="W33254" s="25"/>
      <c r="X33254" s="25"/>
    </row>
    <row r="33255" spans="23:24" x14ac:dyDescent="0.2">
      <c r="W33255" s="25"/>
      <c r="X33255" s="25"/>
    </row>
    <row r="33256" spans="23:24" x14ac:dyDescent="0.2">
      <c r="W33256" s="25"/>
      <c r="X33256" s="25"/>
    </row>
    <row r="33257" spans="23:24" x14ac:dyDescent="0.2">
      <c r="W33257" s="25"/>
      <c r="X33257" s="25"/>
    </row>
    <row r="33258" spans="23:24" x14ac:dyDescent="0.2">
      <c r="W33258" s="25"/>
      <c r="X33258" s="25"/>
    </row>
    <row r="33259" spans="23:24" x14ac:dyDescent="0.2">
      <c r="W33259" s="25"/>
      <c r="X33259" s="25"/>
    </row>
    <row r="33260" spans="23:24" x14ac:dyDescent="0.2">
      <c r="W33260" s="25"/>
      <c r="X33260" s="25"/>
    </row>
    <row r="33261" spans="23:24" x14ac:dyDescent="0.2">
      <c r="W33261" s="25"/>
      <c r="X33261" s="25"/>
    </row>
    <row r="33262" spans="23:24" x14ac:dyDescent="0.2">
      <c r="W33262" s="25"/>
      <c r="X33262" s="25"/>
    </row>
    <row r="33263" spans="23:24" x14ac:dyDescent="0.2">
      <c r="W33263" s="25"/>
      <c r="X33263" s="25"/>
    </row>
    <row r="33264" spans="23:24" x14ac:dyDescent="0.2">
      <c r="W33264" s="25"/>
      <c r="X33264" s="25"/>
    </row>
    <row r="33265" spans="23:24" x14ac:dyDescent="0.2">
      <c r="W33265" s="25"/>
      <c r="X33265" s="25"/>
    </row>
    <row r="33266" spans="23:24" x14ac:dyDescent="0.2">
      <c r="W33266" s="25"/>
      <c r="X33266" s="25"/>
    </row>
    <row r="33267" spans="23:24" x14ac:dyDescent="0.2">
      <c r="W33267" s="25"/>
      <c r="X33267" s="25"/>
    </row>
    <row r="33268" spans="23:24" x14ac:dyDescent="0.2">
      <c r="W33268" s="25"/>
      <c r="X33268" s="25"/>
    </row>
    <row r="33269" spans="23:24" x14ac:dyDescent="0.2">
      <c r="W33269" s="25"/>
      <c r="X33269" s="25"/>
    </row>
    <row r="33270" spans="23:24" x14ac:dyDescent="0.2">
      <c r="W33270" s="25"/>
      <c r="X33270" s="25"/>
    </row>
    <row r="33271" spans="23:24" x14ac:dyDescent="0.2">
      <c r="W33271" s="25"/>
      <c r="X33271" s="25"/>
    </row>
    <row r="33272" spans="23:24" x14ac:dyDescent="0.2">
      <c r="W33272" s="25"/>
      <c r="X33272" s="25"/>
    </row>
    <row r="33273" spans="23:24" x14ac:dyDescent="0.2">
      <c r="W33273" s="25"/>
      <c r="X33273" s="25"/>
    </row>
    <row r="33274" spans="23:24" x14ac:dyDescent="0.2">
      <c r="W33274" s="25"/>
      <c r="X33274" s="25"/>
    </row>
    <row r="33275" spans="23:24" x14ac:dyDescent="0.2">
      <c r="W33275" s="25"/>
      <c r="X33275" s="25"/>
    </row>
    <row r="33276" spans="23:24" x14ac:dyDescent="0.2">
      <c r="W33276" s="25"/>
      <c r="X33276" s="25"/>
    </row>
    <row r="33277" spans="23:24" x14ac:dyDescent="0.2">
      <c r="W33277" s="25"/>
      <c r="X33277" s="25"/>
    </row>
    <row r="33278" spans="23:24" x14ac:dyDescent="0.2">
      <c r="W33278" s="25"/>
      <c r="X33278" s="25"/>
    </row>
    <row r="33279" spans="23:24" x14ac:dyDescent="0.2">
      <c r="W33279" s="25"/>
      <c r="X33279" s="25"/>
    </row>
    <row r="33280" spans="23:24" x14ac:dyDescent="0.2">
      <c r="W33280" s="25"/>
      <c r="X33280" s="25"/>
    </row>
    <row r="33281" spans="23:24" x14ac:dyDescent="0.2">
      <c r="W33281" s="25"/>
      <c r="X33281" s="25"/>
    </row>
    <row r="33282" spans="23:24" x14ac:dyDescent="0.2">
      <c r="W33282" s="25"/>
      <c r="X33282" s="25"/>
    </row>
    <row r="33283" spans="23:24" x14ac:dyDescent="0.2">
      <c r="W33283" s="25"/>
      <c r="X33283" s="25"/>
    </row>
    <row r="33284" spans="23:24" x14ac:dyDescent="0.2">
      <c r="W33284" s="25"/>
      <c r="X33284" s="25"/>
    </row>
    <row r="33285" spans="23:24" x14ac:dyDescent="0.2">
      <c r="W33285" s="25"/>
      <c r="X33285" s="25"/>
    </row>
    <row r="33286" spans="23:24" x14ac:dyDescent="0.2">
      <c r="W33286" s="25"/>
      <c r="X33286" s="25"/>
    </row>
    <row r="33287" spans="23:24" x14ac:dyDescent="0.2">
      <c r="W33287" s="25"/>
      <c r="X33287" s="25"/>
    </row>
    <row r="33288" spans="23:24" x14ac:dyDescent="0.2">
      <c r="W33288" s="25"/>
      <c r="X33288" s="25"/>
    </row>
    <row r="33289" spans="23:24" x14ac:dyDescent="0.2">
      <c r="W33289" s="25"/>
      <c r="X33289" s="25"/>
    </row>
    <row r="33290" spans="23:24" x14ac:dyDescent="0.2">
      <c r="W33290" s="25"/>
      <c r="X33290" s="25"/>
    </row>
    <row r="33291" spans="23:24" x14ac:dyDescent="0.2">
      <c r="W33291" s="25"/>
      <c r="X33291" s="25"/>
    </row>
    <row r="33292" spans="23:24" x14ac:dyDescent="0.2">
      <c r="W33292" s="25"/>
      <c r="X33292" s="25"/>
    </row>
    <row r="33293" spans="23:24" x14ac:dyDescent="0.2">
      <c r="W33293" s="25"/>
      <c r="X33293" s="25"/>
    </row>
    <row r="33294" spans="23:24" x14ac:dyDescent="0.2">
      <c r="W33294" s="25"/>
      <c r="X33294" s="25"/>
    </row>
    <row r="33295" spans="23:24" x14ac:dyDescent="0.2">
      <c r="W33295" s="25"/>
      <c r="X33295" s="25"/>
    </row>
    <row r="33296" spans="23:24" x14ac:dyDescent="0.2">
      <c r="W33296" s="25"/>
      <c r="X33296" s="25"/>
    </row>
    <row r="33297" spans="23:24" x14ac:dyDescent="0.2">
      <c r="W33297" s="25"/>
      <c r="X33297" s="25"/>
    </row>
    <row r="33298" spans="23:24" x14ac:dyDescent="0.2">
      <c r="W33298" s="25"/>
      <c r="X33298" s="25"/>
    </row>
    <row r="33299" spans="23:24" x14ac:dyDescent="0.2">
      <c r="W33299" s="25"/>
      <c r="X33299" s="25"/>
    </row>
    <row r="33300" spans="23:24" x14ac:dyDescent="0.2">
      <c r="W33300" s="25"/>
      <c r="X33300" s="25"/>
    </row>
    <row r="33301" spans="23:24" x14ac:dyDescent="0.2">
      <c r="W33301" s="25"/>
      <c r="X33301" s="25"/>
    </row>
    <row r="33302" spans="23:24" x14ac:dyDescent="0.2">
      <c r="W33302" s="25"/>
      <c r="X33302" s="25"/>
    </row>
    <row r="33303" spans="23:24" x14ac:dyDescent="0.2">
      <c r="W33303" s="25"/>
      <c r="X33303" s="25"/>
    </row>
    <row r="33304" spans="23:24" x14ac:dyDescent="0.2">
      <c r="W33304" s="25"/>
      <c r="X33304" s="25"/>
    </row>
    <row r="33305" spans="23:24" x14ac:dyDescent="0.2">
      <c r="W33305" s="25"/>
      <c r="X33305" s="25"/>
    </row>
    <row r="33306" spans="23:24" x14ac:dyDescent="0.2">
      <c r="W33306" s="25"/>
      <c r="X33306" s="25"/>
    </row>
    <row r="33307" spans="23:24" x14ac:dyDescent="0.2">
      <c r="W33307" s="25"/>
      <c r="X33307" s="25"/>
    </row>
    <row r="33308" spans="23:24" x14ac:dyDescent="0.2">
      <c r="W33308" s="25"/>
      <c r="X33308" s="25"/>
    </row>
    <row r="33309" spans="23:24" x14ac:dyDescent="0.2">
      <c r="W33309" s="25"/>
      <c r="X33309" s="25"/>
    </row>
    <row r="33310" spans="23:24" x14ac:dyDescent="0.2">
      <c r="W33310" s="25"/>
      <c r="X33310" s="25"/>
    </row>
    <row r="33311" spans="23:24" x14ac:dyDescent="0.2">
      <c r="W33311" s="25"/>
      <c r="X33311" s="25"/>
    </row>
    <row r="33312" spans="23:24" x14ac:dyDescent="0.2">
      <c r="W33312" s="25"/>
      <c r="X33312" s="25"/>
    </row>
    <row r="33313" spans="23:24" x14ac:dyDescent="0.2">
      <c r="W33313" s="25"/>
      <c r="X33313" s="25"/>
    </row>
    <row r="33314" spans="23:24" x14ac:dyDescent="0.2">
      <c r="W33314" s="25"/>
      <c r="X33314" s="25"/>
    </row>
    <row r="33315" spans="23:24" x14ac:dyDescent="0.2">
      <c r="W33315" s="25"/>
      <c r="X33315" s="25"/>
    </row>
    <row r="33316" spans="23:24" x14ac:dyDescent="0.2">
      <c r="W33316" s="25"/>
      <c r="X33316" s="25"/>
    </row>
    <row r="33317" spans="23:24" x14ac:dyDescent="0.2">
      <c r="W33317" s="25"/>
      <c r="X33317" s="25"/>
    </row>
    <row r="33318" spans="23:24" x14ac:dyDescent="0.2">
      <c r="W33318" s="25"/>
      <c r="X33318" s="25"/>
    </row>
    <row r="33319" spans="23:24" x14ac:dyDescent="0.2">
      <c r="W33319" s="25"/>
      <c r="X33319" s="25"/>
    </row>
    <row r="33320" spans="23:24" x14ac:dyDescent="0.2">
      <c r="W33320" s="25"/>
      <c r="X33320" s="25"/>
    </row>
    <row r="33321" spans="23:24" x14ac:dyDescent="0.2">
      <c r="W33321" s="25"/>
      <c r="X33321" s="25"/>
    </row>
    <row r="33322" spans="23:24" x14ac:dyDescent="0.2">
      <c r="W33322" s="25"/>
      <c r="X33322" s="25"/>
    </row>
    <row r="33323" spans="23:24" x14ac:dyDescent="0.2">
      <c r="W33323" s="25"/>
      <c r="X33323" s="25"/>
    </row>
    <row r="33324" spans="23:24" x14ac:dyDescent="0.2">
      <c r="W33324" s="25"/>
      <c r="X33324" s="25"/>
    </row>
    <row r="33325" spans="23:24" x14ac:dyDescent="0.2">
      <c r="W33325" s="25"/>
      <c r="X33325" s="25"/>
    </row>
    <row r="33326" spans="23:24" x14ac:dyDescent="0.2">
      <c r="W33326" s="25"/>
      <c r="X33326" s="25"/>
    </row>
    <row r="33327" spans="23:24" x14ac:dyDescent="0.2">
      <c r="W33327" s="25"/>
      <c r="X33327" s="25"/>
    </row>
    <row r="33328" spans="23:24" x14ac:dyDescent="0.2">
      <c r="W33328" s="25"/>
      <c r="X33328" s="25"/>
    </row>
    <row r="33329" spans="23:24" x14ac:dyDescent="0.2">
      <c r="W33329" s="25"/>
      <c r="X33329" s="25"/>
    </row>
    <row r="33330" spans="23:24" x14ac:dyDescent="0.2">
      <c r="W33330" s="25"/>
      <c r="X33330" s="25"/>
    </row>
    <row r="33331" spans="23:24" x14ac:dyDescent="0.2">
      <c r="W33331" s="25"/>
      <c r="X33331" s="25"/>
    </row>
    <row r="33332" spans="23:24" x14ac:dyDescent="0.2">
      <c r="W33332" s="25"/>
      <c r="X33332" s="25"/>
    </row>
    <row r="33333" spans="23:24" x14ac:dyDescent="0.2">
      <c r="W33333" s="25"/>
      <c r="X33333" s="25"/>
    </row>
    <row r="33334" spans="23:24" x14ac:dyDescent="0.2">
      <c r="W33334" s="25"/>
      <c r="X33334" s="25"/>
    </row>
    <row r="33335" spans="23:24" x14ac:dyDescent="0.2">
      <c r="W33335" s="25"/>
      <c r="X33335" s="25"/>
    </row>
    <row r="33336" spans="23:24" x14ac:dyDescent="0.2">
      <c r="W33336" s="25"/>
      <c r="X33336" s="25"/>
    </row>
    <row r="33337" spans="23:24" x14ac:dyDescent="0.2">
      <c r="W33337" s="25"/>
      <c r="X33337" s="25"/>
    </row>
    <row r="33338" spans="23:24" x14ac:dyDescent="0.2">
      <c r="W33338" s="25"/>
      <c r="X33338" s="25"/>
    </row>
    <row r="33339" spans="23:24" x14ac:dyDescent="0.2">
      <c r="W33339" s="25"/>
      <c r="X33339" s="25"/>
    </row>
    <row r="33340" spans="23:24" x14ac:dyDescent="0.2">
      <c r="W33340" s="25"/>
      <c r="X33340" s="25"/>
    </row>
    <row r="33341" spans="23:24" x14ac:dyDescent="0.2">
      <c r="W33341" s="25"/>
      <c r="X33341" s="25"/>
    </row>
    <row r="33342" spans="23:24" x14ac:dyDescent="0.2">
      <c r="W33342" s="25"/>
      <c r="X33342" s="25"/>
    </row>
    <row r="33343" spans="23:24" x14ac:dyDescent="0.2">
      <c r="W33343" s="25"/>
      <c r="X33343" s="25"/>
    </row>
    <row r="33344" spans="23:24" x14ac:dyDescent="0.2">
      <c r="W33344" s="25"/>
      <c r="X33344" s="25"/>
    </row>
    <row r="33345" spans="23:24" x14ac:dyDescent="0.2">
      <c r="W33345" s="25"/>
      <c r="X33345" s="25"/>
    </row>
    <row r="33346" spans="23:24" x14ac:dyDescent="0.2">
      <c r="W33346" s="25"/>
      <c r="X33346" s="25"/>
    </row>
    <row r="33347" spans="23:24" x14ac:dyDescent="0.2">
      <c r="W33347" s="25"/>
      <c r="X33347" s="25"/>
    </row>
    <row r="33348" spans="23:24" x14ac:dyDescent="0.2">
      <c r="W33348" s="25"/>
      <c r="X33348" s="25"/>
    </row>
    <row r="33349" spans="23:24" x14ac:dyDescent="0.2">
      <c r="W33349" s="25"/>
      <c r="X33349" s="25"/>
    </row>
    <row r="33350" spans="23:24" x14ac:dyDescent="0.2">
      <c r="W33350" s="25"/>
      <c r="X33350" s="25"/>
    </row>
    <row r="33351" spans="23:24" x14ac:dyDescent="0.2">
      <c r="W33351" s="25"/>
      <c r="X33351" s="25"/>
    </row>
    <row r="33352" spans="23:24" x14ac:dyDescent="0.2">
      <c r="W33352" s="25"/>
      <c r="X33352" s="25"/>
    </row>
    <row r="33353" spans="23:24" x14ac:dyDescent="0.2">
      <c r="W33353" s="25"/>
      <c r="X33353" s="25"/>
    </row>
    <row r="33354" spans="23:24" x14ac:dyDescent="0.2">
      <c r="W33354" s="25"/>
      <c r="X33354" s="25"/>
    </row>
    <row r="33355" spans="23:24" x14ac:dyDescent="0.2">
      <c r="W33355" s="25"/>
      <c r="X33355" s="25"/>
    </row>
    <row r="33356" spans="23:24" x14ac:dyDescent="0.2">
      <c r="W33356" s="25"/>
      <c r="X33356" s="25"/>
    </row>
    <row r="33357" spans="23:24" x14ac:dyDescent="0.2">
      <c r="W33357" s="25"/>
      <c r="X33357" s="25"/>
    </row>
    <row r="33358" spans="23:24" x14ac:dyDescent="0.2">
      <c r="W33358" s="25"/>
      <c r="X33358" s="25"/>
    </row>
    <row r="33359" spans="23:24" x14ac:dyDescent="0.2">
      <c r="W33359" s="25"/>
      <c r="X33359" s="25"/>
    </row>
    <row r="33360" spans="23:24" x14ac:dyDescent="0.2">
      <c r="W33360" s="25"/>
      <c r="X33360" s="25"/>
    </row>
    <row r="33361" spans="23:24" x14ac:dyDescent="0.2">
      <c r="W33361" s="25"/>
      <c r="X33361" s="25"/>
    </row>
    <row r="33362" spans="23:24" x14ac:dyDescent="0.2">
      <c r="W33362" s="25"/>
      <c r="X33362" s="25"/>
    </row>
    <row r="33363" spans="23:24" x14ac:dyDescent="0.2">
      <c r="W33363" s="25"/>
      <c r="X33363" s="25"/>
    </row>
    <row r="33364" spans="23:24" x14ac:dyDescent="0.2">
      <c r="W33364" s="25"/>
      <c r="X33364" s="25"/>
    </row>
    <row r="33365" spans="23:24" x14ac:dyDescent="0.2">
      <c r="W33365" s="25"/>
      <c r="X33365" s="25"/>
    </row>
    <row r="33366" spans="23:24" x14ac:dyDescent="0.2">
      <c r="W33366" s="25"/>
      <c r="X33366" s="25"/>
    </row>
    <row r="33367" spans="23:24" x14ac:dyDescent="0.2">
      <c r="W33367" s="25"/>
      <c r="X33367" s="25"/>
    </row>
    <row r="33368" spans="23:24" x14ac:dyDescent="0.2">
      <c r="W33368" s="25"/>
      <c r="X33368" s="25"/>
    </row>
    <row r="33369" spans="23:24" x14ac:dyDescent="0.2">
      <c r="W33369" s="25"/>
      <c r="X33369" s="25"/>
    </row>
    <row r="33370" spans="23:24" x14ac:dyDescent="0.2">
      <c r="W33370" s="25"/>
      <c r="X33370" s="25"/>
    </row>
    <row r="33371" spans="23:24" x14ac:dyDescent="0.2">
      <c r="W33371" s="25"/>
      <c r="X33371" s="25"/>
    </row>
    <row r="33372" spans="23:24" x14ac:dyDescent="0.2">
      <c r="W33372" s="25"/>
      <c r="X33372" s="25"/>
    </row>
    <row r="33373" spans="23:24" x14ac:dyDescent="0.2">
      <c r="W33373" s="25"/>
      <c r="X33373" s="25"/>
    </row>
    <row r="33374" spans="23:24" x14ac:dyDescent="0.2">
      <c r="W33374" s="25"/>
      <c r="X33374" s="25"/>
    </row>
    <row r="33375" spans="23:24" x14ac:dyDescent="0.2">
      <c r="W33375" s="25"/>
      <c r="X33375" s="25"/>
    </row>
    <row r="33376" spans="23:24" x14ac:dyDescent="0.2">
      <c r="W33376" s="25"/>
      <c r="X33376" s="25"/>
    </row>
    <row r="33377" spans="23:24" x14ac:dyDescent="0.2">
      <c r="W33377" s="25"/>
      <c r="X33377" s="25"/>
    </row>
    <row r="33378" spans="23:24" x14ac:dyDescent="0.2">
      <c r="W33378" s="25"/>
      <c r="X33378" s="25"/>
    </row>
    <row r="33379" spans="23:24" x14ac:dyDescent="0.2">
      <c r="W33379" s="25"/>
      <c r="X33379" s="25"/>
    </row>
    <row r="33380" spans="23:24" x14ac:dyDescent="0.2">
      <c r="W33380" s="25"/>
      <c r="X33380" s="25"/>
    </row>
    <row r="33381" spans="23:24" x14ac:dyDescent="0.2">
      <c r="W33381" s="25"/>
      <c r="X33381" s="25"/>
    </row>
    <row r="33382" spans="23:24" x14ac:dyDescent="0.2">
      <c r="W33382" s="25"/>
      <c r="X33382" s="25"/>
    </row>
    <row r="33383" spans="23:24" x14ac:dyDescent="0.2">
      <c r="W33383" s="25"/>
      <c r="X33383" s="25"/>
    </row>
    <row r="33384" spans="23:24" x14ac:dyDescent="0.2">
      <c r="W33384" s="25"/>
      <c r="X33384" s="25"/>
    </row>
    <row r="33385" spans="23:24" x14ac:dyDescent="0.2">
      <c r="W33385" s="25"/>
      <c r="X33385" s="25"/>
    </row>
    <row r="33386" spans="23:24" x14ac:dyDescent="0.2">
      <c r="W33386" s="25"/>
      <c r="X33386" s="25"/>
    </row>
    <row r="33387" spans="23:24" x14ac:dyDescent="0.2">
      <c r="W33387" s="25"/>
      <c r="X33387" s="25"/>
    </row>
    <row r="33388" spans="23:24" x14ac:dyDescent="0.2">
      <c r="W33388" s="25"/>
      <c r="X33388" s="25"/>
    </row>
    <row r="33389" spans="23:24" x14ac:dyDescent="0.2">
      <c r="W33389" s="25"/>
      <c r="X33389" s="25"/>
    </row>
    <row r="33390" spans="23:24" x14ac:dyDescent="0.2">
      <c r="W33390" s="25"/>
      <c r="X33390" s="25"/>
    </row>
    <row r="33391" spans="23:24" x14ac:dyDescent="0.2">
      <c r="W33391" s="25"/>
      <c r="X33391" s="25"/>
    </row>
    <row r="33392" spans="23:24" x14ac:dyDescent="0.2">
      <c r="W33392" s="25"/>
      <c r="X33392" s="25"/>
    </row>
    <row r="33393" spans="23:24" x14ac:dyDescent="0.2">
      <c r="W33393" s="25"/>
      <c r="X33393" s="25"/>
    </row>
    <row r="33394" spans="23:24" x14ac:dyDescent="0.2">
      <c r="W33394" s="25"/>
      <c r="X33394" s="25"/>
    </row>
    <row r="33395" spans="23:24" x14ac:dyDescent="0.2">
      <c r="W33395" s="25"/>
      <c r="X33395" s="25"/>
    </row>
    <row r="33396" spans="23:24" x14ac:dyDescent="0.2">
      <c r="W33396" s="25"/>
      <c r="X33396" s="25"/>
    </row>
    <row r="33397" spans="23:24" x14ac:dyDescent="0.2">
      <c r="W33397" s="25"/>
      <c r="X33397" s="25"/>
    </row>
    <row r="33398" spans="23:24" x14ac:dyDescent="0.2">
      <c r="W33398" s="25"/>
      <c r="X33398" s="25"/>
    </row>
    <row r="33399" spans="23:24" x14ac:dyDescent="0.2">
      <c r="W33399" s="25"/>
      <c r="X33399" s="25"/>
    </row>
    <row r="33400" spans="23:24" x14ac:dyDescent="0.2">
      <c r="W33400" s="25"/>
      <c r="X33400" s="25"/>
    </row>
    <row r="33401" spans="23:24" x14ac:dyDescent="0.2">
      <c r="W33401" s="25"/>
      <c r="X33401" s="25"/>
    </row>
    <row r="33402" spans="23:24" x14ac:dyDescent="0.2">
      <c r="W33402" s="25"/>
      <c r="X33402" s="25"/>
    </row>
    <row r="33403" spans="23:24" x14ac:dyDescent="0.2">
      <c r="W33403" s="25"/>
      <c r="X33403" s="25"/>
    </row>
    <row r="33404" spans="23:24" x14ac:dyDescent="0.2">
      <c r="W33404" s="25"/>
      <c r="X33404" s="25"/>
    </row>
    <row r="33405" spans="23:24" x14ac:dyDescent="0.2">
      <c r="W33405" s="25"/>
      <c r="X33405" s="25"/>
    </row>
    <row r="33406" spans="23:24" x14ac:dyDescent="0.2">
      <c r="W33406" s="25"/>
      <c r="X33406" s="25"/>
    </row>
    <row r="33407" spans="23:24" x14ac:dyDescent="0.2">
      <c r="W33407" s="25"/>
      <c r="X33407" s="25"/>
    </row>
    <row r="33408" spans="23:24" x14ac:dyDescent="0.2">
      <c r="W33408" s="25"/>
      <c r="X33408" s="25"/>
    </row>
    <row r="33409" spans="23:24" x14ac:dyDescent="0.2">
      <c r="W33409" s="25"/>
      <c r="X33409" s="25"/>
    </row>
    <row r="33410" spans="23:24" x14ac:dyDescent="0.2">
      <c r="W33410" s="25"/>
      <c r="X33410" s="25"/>
    </row>
    <row r="33411" spans="23:24" x14ac:dyDescent="0.2">
      <c r="W33411" s="25"/>
      <c r="X33411" s="25"/>
    </row>
    <row r="33412" spans="23:24" x14ac:dyDescent="0.2">
      <c r="W33412" s="25"/>
      <c r="X33412" s="25"/>
    </row>
    <row r="33413" spans="23:24" x14ac:dyDescent="0.2">
      <c r="W33413" s="25"/>
      <c r="X33413" s="25"/>
    </row>
    <row r="33414" spans="23:24" x14ac:dyDescent="0.2">
      <c r="W33414" s="25"/>
      <c r="X33414" s="25"/>
    </row>
    <row r="33415" spans="23:24" x14ac:dyDescent="0.2">
      <c r="W33415" s="25"/>
      <c r="X33415" s="25"/>
    </row>
    <row r="33416" spans="23:24" x14ac:dyDescent="0.2">
      <c r="W33416" s="25"/>
      <c r="X33416" s="25"/>
    </row>
    <row r="33417" spans="23:24" x14ac:dyDescent="0.2">
      <c r="W33417" s="25"/>
      <c r="X33417" s="25"/>
    </row>
    <row r="33418" spans="23:24" x14ac:dyDescent="0.2">
      <c r="W33418" s="25"/>
      <c r="X33418" s="25"/>
    </row>
    <row r="33419" spans="23:24" x14ac:dyDescent="0.2">
      <c r="W33419" s="25"/>
      <c r="X33419" s="25"/>
    </row>
    <row r="33420" spans="23:24" x14ac:dyDescent="0.2">
      <c r="W33420" s="25"/>
      <c r="X33420" s="25"/>
    </row>
    <row r="33421" spans="23:24" x14ac:dyDescent="0.2">
      <c r="W33421" s="25"/>
      <c r="X33421" s="25"/>
    </row>
    <row r="33422" spans="23:24" x14ac:dyDescent="0.2">
      <c r="W33422" s="25"/>
      <c r="X33422" s="25"/>
    </row>
    <row r="33423" spans="23:24" x14ac:dyDescent="0.2">
      <c r="W33423" s="25"/>
      <c r="X33423" s="25"/>
    </row>
    <row r="33424" spans="23:24" x14ac:dyDescent="0.2">
      <c r="W33424" s="25"/>
      <c r="X33424" s="25"/>
    </row>
    <row r="33425" spans="23:24" x14ac:dyDescent="0.2">
      <c r="W33425" s="25"/>
      <c r="X33425" s="25"/>
    </row>
    <row r="33426" spans="23:24" x14ac:dyDescent="0.2">
      <c r="W33426" s="25"/>
      <c r="X33426" s="25"/>
    </row>
    <row r="33427" spans="23:24" x14ac:dyDescent="0.2">
      <c r="W33427" s="25"/>
      <c r="X33427" s="25"/>
    </row>
    <row r="33428" spans="23:24" x14ac:dyDescent="0.2">
      <c r="W33428" s="25"/>
      <c r="X33428" s="25"/>
    </row>
    <row r="33429" spans="23:24" x14ac:dyDescent="0.2">
      <c r="W33429" s="25"/>
      <c r="X33429" s="25"/>
    </row>
    <row r="33430" spans="23:24" x14ac:dyDescent="0.2">
      <c r="W33430" s="25"/>
      <c r="X33430" s="25"/>
    </row>
    <row r="33431" spans="23:24" x14ac:dyDescent="0.2">
      <c r="W33431" s="25"/>
      <c r="X33431" s="25"/>
    </row>
    <row r="33432" spans="23:24" x14ac:dyDescent="0.2">
      <c r="W33432" s="25"/>
      <c r="X33432" s="25"/>
    </row>
    <row r="33433" spans="23:24" x14ac:dyDescent="0.2">
      <c r="W33433" s="25"/>
      <c r="X33433" s="25"/>
    </row>
    <row r="33434" spans="23:24" x14ac:dyDescent="0.2">
      <c r="W33434" s="25"/>
      <c r="X33434" s="25"/>
    </row>
    <row r="33435" spans="23:24" x14ac:dyDescent="0.2">
      <c r="W33435" s="25"/>
      <c r="X33435" s="25"/>
    </row>
    <row r="33436" spans="23:24" x14ac:dyDescent="0.2">
      <c r="W33436" s="25"/>
      <c r="X33436" s="25"/>
    </row>
    <row r="33437" spans="23:24" x14ac:dyDescent="0.2">
      <c r="W33437" s="25"/>
      <c r="X33437" s="25"/>
    </row>
    <row r="33438" spans="23:24" x14ac:dyDescent="0.2">
      <c r="W33438" s="25"/>
      <c r="X33438" s="25"/>
    </row>
    <row r="33439" spans="23:24" x14ac:dyDescent="0.2">
      <c r="W33439" s="25"/>
      <c r="X33439" s="25"/>
    </row>
    <row r="33440" spans="23:24" x14ac:dyDescent="0.2">
      <c r="W33440" s="25"/>
      <c r="X33440" s="25"/>
    </row>
    <row r="33441" spans="23:24" x14ac:dyDescent="0.2">
      <c r="W33441" s="25"/>
      <c r="X33441" s="25"/>
    </row>
    <row r="33442" spans="23:24" x14ac:dyDescent="0.2">
      <c r="W33442" s="25"/>
      <c r="X33442" s="25"/>
    </row>
    <row r="33443" spans="23:24" x14ac:dyDescent="0.2">
      <c r="W33443" s="25"/>
      <c r="X33443" s="25"/>
    </row>
    <row r="33444" spans="23:24" x14ac:dyDescent="0.2">
      <c r="W33444" s="25"/>
      <c r="X33444" s="25"/>
    </row>
    <row r="33445" spans="23:24" x14ac:dyDescent="0.2">
      <c r="W33445" s="25"/>
      <c r="X33445" s="25"/>
    </row>
    <row r="33446" spans="23:24" x14ac:dyDescent="0.2">
      <c r="W33446" s="25"/>
      <c r="X33446" s="25"/>
    </row>
    <row r="33447" spans="23:24" x14ac:dyDescent="0.2">
      <c r="W33447" s="25"/>
      <c r="X33447" s="25"/>
    </row>
    <row r="33448" spans="23:24" x14ac:dyDescent="0.2">
      <c r="W33448" s="25"/>
      <c r="X33448" s="25"/>
    </row>
    <row r="33449" spans="23:24" x14ac:dyDescent="0.2">
      <c r="W33449" s="25"/>
      <c r="X33449" s="25"/>
    </row>
    <row r="33450" spans="23:24" x14ac:dyDescent="0.2">
      <c r="W33450" s="25"/>
      <c r="X33450" s="25"/>
    </row>
    <row r="33451" spans="23:24" x14ac:dyDescent="0.2">
      <c r="W33451" s="25"/>
      <c r="X33451" s="25"/>
    </row>
    <row r="33452" spans="23:24" x14ac:dyDescent="0.2">
      <c r="W33452" s="25"/>
      <c r="X33452" s="25"/>
    </row>
    <row r="33453" spans="23:24" x14ac:dyDescent="0.2">
      <c r="W33453" s="25"/>
      <c r="X33453" s="25"/>
    </row>
    <row r="33454" spans="23:24" x14ac:dyDescent="0.2">
      <c r="W33454" s="25"/>
      <c r="X33454" s="25"/>
    </row>
    <row r="33455" spans="23:24" x14ac:dyDescent="0.2">
      <c r="W33455" s="25"/>
      <c r="X33455" s="25"/>
    </row>
    <row r="33456" spans="23:24" x14ac:dyDescent="0.2">
      <c r="W33456" s="25"/>
      <c r="X33456" s="25"/>
    </row>
    <row r="33457" spans="23:24" x14ac:dyDescent="0.2">
      <c r="W33457" s="25"/>
      <c r="X33457" s="25"/>
    </row>
    <row r="33458" spans="23:24" x14ac:dyDescent="0.2">
      <c r="W33458" s="25"/>
      <c r="X33458" s="25"/>
    </row>
    <row r="33459" spans="23:24" x14ac:dyDescent="0.2">
      <c r="W33459" s="25"/>
      <c r="X33459" s="25"/>
    </row>
    <row r="33460" spans="23:24" x14ac:dyDescent="0.2">
      <c r="W33460" s="25"/>
      <c r="X33460" s="25"/>
    </row>
    <row r="33461" spans="23:24" x14ac:dyDescent="0.2">
      <c r="W33461" s="25"/>
      <c r="X33461" s="25"/>
    </row>
    <row r="33462" spans="23:24" x14ac:dyDescent="0.2">
      <c r="W33462" s="25"/>
      <c r="X33462" s="25"/>
    </row>
    <row r="33463" spans="23:24" x14ac:dyDescent="0.2">
      <c r="W33463" s="25"/>
      <c r="X33463" s="25"/>
    </row>
    <row r="33464" spans="23:24" x14ac:dyDescent="0.2">
      <c r="W33464" s="25"/>
      <c r="X33464" s="25"/>
    </row>
    <row r="33465" spans="23:24" x14ac:dyDescent="0.2">
      <c r="W33465" s="25"/>
      <c r="X33465" s="25"/>
    </row>
    <row r="33466" spans="23:24" x14ac:dyDescent="0.2">
      <c r="W33466" s="25"/>
      <c r="X33466" s="25"/>
    </row>
    <row r="33467" spans="23:24" x14ac:dyDescent="0.2">
      <c r="W33467" s="25"/>
      <c r="X33467" s="25"/>
    </row>
    <row r="33468" spans="23:24" x14ac:dyDescent="0.2">
      <c r="W33468" s="25"/>
      <c r="X33468" s="25"/>
    </row>
    <row r="33469" spans="23:24" x14ac:dyDescent="0.2">
      <c r="W33469" s="25"/>
      <c r="X33469" s="25"/>
    </row>
    <row r="33470" spans="23:24" x14ac:dyDescent="0.2">
      <c r="W33470" s="25"/>
      <c r="X33470" s="25"/>
    </row>
    <row r="33471" spans="23:24" x14ac:dyDescent="0.2">
      <c r="W33471" s="25"/>
      <c r="X33471" s="25"/>
    </row>
    <row r="33472" spans="23:24" x14ac:dyDescent="0.2">
      <c r="W33472" s="25"/>
      <c r="X33472" s="25"/>
    </row>
    <row r="33473" spans="23:24" x14ac:dyDescent="0.2">
      <c r="W33473" s="25"/>
      <c r="X33473" s="25"/>
    </row>
    <row r="33474" spans="23:24" x14ac:dyDescent="0.2">
      <c r="W33474" s="25"/>
      <c r="X33474" s="25"/>
    </row>
    <row r="33475" spans="23:24" x14ac:dyDescent="0.2">
      <c r="W33475" s="25"/>
      <c r="X33475" s="25"/>
    </row>
    <row r="33476" spans="23:24" x14ac:dyDescent="0.2">
      <c r="W33476" s="25"/>
      <c r="X33476" s="25"/>
    </row>
    <row r="33477" spans="23:24" x14ac:dyDescent="0.2">
      <c r="W33477" s="25"/>
      <c r="X33477" s="25"/>
    </row>
    <row r="33478" spans="23:24" x14ac:dyDescent="0.2">
      <c r="W33478" s="25"/>
      <c r="X33478" s="25"/>
    </row>
    <row r="33479" spans="23:24" x14ac:dyDescent="0.2">
      <c r="W33479" s="25"/>
      <c r="X33479" s="25"/>
    </row>
    <row r="33480" spans="23:24" x14ac:dyDescent="0.2">
      <c r="W33480" s="25"/>
      <c r="X33480" s="25"/>
    </row>
    <row r="33481" spans="23:24" x14ac:dyDescent="0.2">
      <c r="W33481" s="25"/>
      <c r="X33481" s="25"/>
    </row>
    <row r="33482" spans="23:24" x14ac:dyDescent="0.2">
      <c r="W33482" s="25"/>
      <c r="X33482" s="25"/>
    </row>
    <row r="33483" spans="23:24" x14ac:dyDescent="0.2">
      <c r="W33483" s="25"/>
      <c r="X33483" s="25"/>
    </row>
    <row r="33484" spans="23:24" x14ac:dyDescent="0.2">
      <c r="W33484" s="25"/>
      <c r="X33484" s="25"/>
    </row>
    <row r="33485" spans="23:24" x14ac:dyDescent="0.2">
      <c r="W33485" s="25"/>
      <c r="X33485" s="25"/>
    </row>
    <row r="33486" spans="23:24" x14ac:dyDescent="0.2">
      <c r="W33486" s="25"/>
      <c r="X33486" s="25"/>
    </row>
    <row r="33487" spans="23:24" x14ac:dyDescent="0.2">
      <c r="W33487" s="25"/>
      <c r="X33487" s="25"/>
    </row>
    <row r="33488" spans="23:24" x14ac:dyDescent="0.2">
      <c r="W33488" s="25"/>
      <c r="X33488" s="25"/>
    </row>
    <row r="33489" spans="23:24" x14ac:dyDescent="0.2">
      <c r="W33489" s="25"/>
      <c r="X33489" s="25"/>
    </row>
    <row r="33490" spans="23:24" x14ac:dyDescent="0.2">
      <c r="W33490" s="25"/>
      <c r="X33490" s="25"/>
    </row>
    <row r="33491" spans="23:24" x14ac:dyDescent="0.2">
      <c r="W33491" s="25"/>
      <c r="X33491" s="25"/>
    </row>
    <row r="33492" spans="23:24" x14ac:dyDescent="0.2">
      <c r="W33492" s="25"/>
      <c r="X33492" s="25"/>
    </row>
    <row r="33493" spans="23:24" x14ac:dyDescent="0.2">
      <c r="W33493" s="25"/>
      <c r="X33493" s="25"/>
    </row>
    <row r="33494" spans="23:24" x14ac:dyDescent="0.2">
      <c r="W33494" s="25"/>
      <c r="X33494" s="25"/>
    </row>
    <row r="33495" spans="23:24" x14ac:dyDescent="0.2">
      <c r="W33495" s="25"/>
      <c r="X33495" s="25"/>
    </row>
    <row r="33496" spans="23:24" x14ac:dyDescent="0.2">
      <c r="W33496" s="25"/>
      <c r="X33496" s="25"/>
    </row>
    <row r="33497" spans="23:24" x14ac:dyDescent="0.2">
      <c r="W33497" s="25"/>
      <c r="X33497" s="25"/>
    </row>
    <row r="33498" spans="23:24" x14ac:dyDescent="0.2">
      <c r="W33498" s="25"/>
      <c r="X33498" s="25"/>
    </row>
    <row r="33499" spans="23:24" x14ac:dyDescent="0.2">
      <c r="W33499" s="25"/>
      <c r="X33499" s="25"/>
    </row>
    <row r="33500" spans="23:24" x14ac:dyDescent="0.2">
      <c r="W33500" s="25"/>
      <c r="X33500" s="25"/>
    </row>
    <row r="33501" spans="23:24" x14ac:dyDescent="0.2">
      <c r="W33501" s="25"/>
      <c r="X33501" s="25"/>
    </row>
    <row r="33502" spans="23:24" x14ac:dyDescent="0.2">
      <c r="W33502" s="25"/>
      <c r="X33502" s="25"/>
    </row>
    <row r="33503" spans="23:24" x14ac:dyDescent="0.2">
      <c r="W33503" s="25"/>
      <c r="X33503" s="25"/>
    </row>
    <row r="33504" spans="23:24" x14ac:dyDescent="0.2">
      <c r="W33504" s="25"/>
      <c r="X33504" s="25"/>
    </row>
    <row r="33505" spans="23:24" x14ac:dyDescent="0.2">
      <c r="W33505" s="25"/>
      <c r="X33505" s="25"/>
    </row>
    <row r="33506" spans="23:24" x14ac:dyDescent="0.2">
      <c r="W33506" s="25"/>
      <c r="X33506" s="25"/>
    </row>
    <row r="33507" spans="23:24" x14ac:dyDescent="0.2">
      <c r="W33507" s="25"/>
      <c r="X33507" s="25"/>
    </row>
    <row r="33508" spans="23:24" x14ac:dyDescent="0.2">
      <c r="W33508" s="25"/>
      <c r="X33508" s="25"/>
    </row>
    <row r="33509" spans="23:24" x14ac:dyDescent="0.2">
      <c r="W33509" s="25"/>
      <c r="X33509" s="25"/>
    </row>
    <row r="33510" spans="23:24" x14ac:dyDescent="0.2">
      <c r="W33510" s="25"/>
      <c r="X33510" s="25"/>
    </row>
    <row r="33511" spans="23:24" x14ac:dyDescent="0.2">
      <c r="W33511" s="25"/>
      <c r="X33511" s="25"/>
    </row>
    <row r="33512" spans="23:24" x14ac:dyDescent="0.2">
      <c r="W33512" s="25"/>
      <c r="X33512" s="25"/>
    </row>
    <row r="33513" spans="23:24" x14ac:dyDescent="0.2">
      <c r="W33513" s="25"/>
      <c r="X33513" s="25"/>
    </row>
    <row r="33514" spans="23:24" x14ac:dyDescent="0.2">
      <c r="W33514" s="25"/>
      <c r="X33514" s="25"/>
    </row>
    <row r="33515" spans="23:24" x14ac:dyDescent="0.2">
      <c r="W33515" s="25"/>
      <c r="X33515" s="25"/>
    </row>
    <row r="33516" spans="23:24" x14ac:dyDescent="0.2">
      <c r="W33516" s="25"/>
      <c r="X33516" s="25"/>
    </row>
    <row r="33517" spans="23:24" x14ac:dyDescent="0.2">
      <c r="W33517" s="25"/>
      <c r="X33517" s="25"/>
    </row>
    <row r="33518" spans="23:24" x14ac:dyDescent="0.2">
      <c r="W33518" s="25"/>
      <c r="X33518" s="25"/>
    </row>
    <row r="33519" spans="23:24" x14ac:dyDescent="0.2">
      <c r="W33519" s="25"/>
      <c r="X33519" s="25"/>
    </row>
    <row r="33520" spans="23:24" x14ac:dyDescent="0.2">
      <c r="W33520" s="25"/>
      <c r="X33520" s="25"/>
    </row>
    <row r="33521" spans="23:24" x14ac:dyDescent="0.2">
      <c r="W33521" s="25"/>
      <c r="X33521" s="25"/>
    </row>
    <row r="33522" spans="23:24" x14ac:dyDescent="0.2">
      <c r="W33522" s="25"/>
      <c r="X33522" s="25"/>
    </row>
    <row r="33523" spans="23:24" x14ac:dyDescent="0.2">
      <c r="W33523" s="25"/>
      <c r="X33523" s="25"/>
    </row>
    <row r="33524" spans="23:24" x14ac:dyDescent="0.2">
      <c r="W33524" s="25"/>
      <c r="X33524" s="25"/>
    </row>
    <row r="33525" spans="23:24" x14ac:dyDescent="0.2">
      <c r="W33525" s="25"/>
      <c r="X33525" s="25"/>
    </row>
    <row r="33526" spans="23:24" x14ac:dyDescent="0.2">
      <c r="W33526" s="25"/>
      <c r="X33526" s="25"/>
    </row>
    <row r="33527" spans="23:24" x14ac:dyDescent="0.2">
      <c r="W33527" s="25"/>
      <c r="X33527" s="25"/>
    </row>
    <row r="33528" spans="23:24" x14ac:dyDescent="0.2">
      <c r="W33528" s="25"/>
      <c r="X33528" s="25"/>
    </row>
    <row r="33529" spans="23:24" x14ac:dyDescent="0.2">
      <c r="W33529" s="25"/>
      <c r="X33529" s="25"/>
    </row>
    <row r="33530" spans="23:24" x14ac:dyDescent="0.2">
      <c r="W33530" s="25"/>
      <c r="X33530" s="25"/>
    </row>
    <row r="33531" spans="23:24" x14ac:dyDescent="0.2">
      <c r="W33531" s="25"/>
      <c r="X33531" s="25"/>
    </row>
    <row r="33532" spans="23:24" x14ac:dyDescent="0.2">
      <c r="W33532" s="25"/>
      <c r="X33532" s="25"/>
    </row>
    <row r="33533" spans="23:24" x14ac:dyDescent="0.2">
      <c r="W33533" s="25"/>
      <c r="X33533" s="25"/>
    </row>
    <row r="33534" spans="23:24" x14ac:dyDescent="0.2">
      <c r="W33534" s="25"/>
      <c r="X33534" s="25"/>
    </row>
    <row r="33535" spans="23:24" x14ac:dyDescent="0.2">
      <c r="W33535" s="25"/>
      <c r="X33535" s="25"/>
    </row>
    <row r="33536" spans="23:24" x14ac:dyDescent="0.2">
      <c r="W33536" s="25"/>
      <c r="X33536" s="25"/>
    </row>
    <row r="33537" spans="23:24" x14ac:dyDescent="0.2">
      <c r="W33537" s="25"/>
      <c r="X33537" s="25"/>
    </row>
    <row r="33538" spans="23:24" x14ac:dyDescent="0.2">
      <c r="W33538" s="25"/>
      <c r="X33538" s="25"/>
    </row>
    <row r="33539" spans="23:24" x14ac:dyDescent="0.2">
      <c r="W33539" s="25"/>
      <c r="X33539" s="25"/>
    </row>
    <row r="33540" spans="23:24" x14ac:dyDescent="0.2">
      <c r="W33540" s="25"/>
      <c r="X33540" s="25"/>
    </row>
    <row r="33541" spans="23:24" x14ac:dyDescent="0.2">
      <c r="W33541" s="25"/>
      <c r="X33541" s="25"/>
    </row>
    <row r="33542" spans="23:24" x14ac:dyDescent="0.2">
      <c r="W33542" s="25"/>
      <c r="X33542" s="25"/>
    </row>
    <row r="33543" spans="23:24" x14ac:dyDescent="0.2">
      <c r="W33543" s="25"/>
      <c r="X33543" s="25"/>
    </row>
    <row r="33544" spans="23:24" x14ac:dyDescent="0.2">
      <c r="W33544" s="25"/>
      <c r="X33544" s="25"/>
    </row>
    <row r="33545" spans="23:24" x14ac:dyDescent="0.2">
      <c r="W33545" s="25"/>
      <c r="X33545" s="25"/>
    </row>
    <row r="33546" spans="23:24" x14ac:dyDescent="0.2">
      <c r="W33546" s="25"/>
      <c r="X33546" s="25"/>
    </row>
    <row r="33547" spans="23:24" x14ac:dyDescent="0.2">
      <c r="W33547" s="25"/>
      <c r="X33547" s="25"/>
    </row>
    <row r="33548" spans="23:24" x14ac:dyDescent="0.2">
      <c r="W33548" s="25"/>
      <c r="X33548" s="25"/>
    </row>
    <row r="33549" spans="23:24" x14ac:dyDescent="0.2">
      <c r="W33549" s="25"/>
      <c r="X33549" s="25"/>
    </row>
    <row r="33550" spans="23:24" x14ac:dyDescent="0.2">
      <c r="W33550" s="25"/>
      <c r="X33550" s="25"/>
    </row>
    <row r="33551" spans="23:24" x14ac:dyDescent="0.2">
      <c r="W33551" s="25"/>
      <c r="X33551" s="25"/>
    </row>
    <row r="33552" spans="23:24" x14ac:dyDescent="0.2">
      <c r="W33552" s="25"/>
      <c r="X33552" s="25"/>
    </row>
    <row r="33553" spans="23:24" x14ac:dyDescent="0.2">
      <c r="W33553" s="25"/>
      <c r="X33553" s="25"/>
    </row>
    <row r="33554" spans="23:24" x14ac:dyDescent="0.2">
      <c r="W33554" s="25"/>
      <c r="X33554" s="25"/>
    </row>
    <row r="33555" spans="23:24" x14ac:dyDescent="0.2">
      <c r="W33555" s="25"/>
      <c r="X33555" s="25"/>
    </row>
    <row r="33556" spans="23:24" x14ac:dyDescent="0.2">
      <c r="W33556" s="25"/>
      <c r="X33556" s="25"/>
    </row>
    <row r="33557" spans="23:24" x14ac:dyDescent="0.2">
      <c r="W33557" s="25"/>
      <c r="X33557" s="25"/>
    </row>
    <row r="33558" spans="23:24" x14ac:dyDescent="0.2">
      <c r="W33558" s="25"/>
      <c r="X33558" s="25"/>
    </row>
    <row r="33559" spans="23:24" x14ac:dyDescent="0.2">
      <c r="W33559" s="25"/>
      <c r="X33559" s="25"/>
    </row>
    <row r="33560" spans="23:24" x14ac:dyDescent="0.2">
      <c r="W33560" s="25"/>
      <c r="X33560" s="25"/>
    </row>
    <row r="33561" spans="23:24" x14ac:dyDescent="0.2">
      <c r="W33561" s="25"/>
      <c r="X33561" s="25"/>
    </row>
    <row r="33562" spans="23:24" x14ac:dyDescent="0.2">
      <c r="W33562" s="25"/>
      <c r="X33562" s="25"/>
    </row>
    <row r="33563" spans="23:24" x14ac:dyDescent="0.2">
      <c r="W33563" s="25"/>
      <c r="X33563" s="25"/>
    </row>
    <row r="33564" spans="23:24" x14ac:dyDescent="0.2">
      <c r="W33564" s="25"/>
      <c r="X33564" s="25"/>
    </row>
    <row r="33565" spans="23:24" x14ac:dyDescent="0.2">
      <c r="W33565" s="25"/>
      <c r="X33565" s="25"/>
    </row>
    <row r="33566" spans="23:24" x14ac:dyDescent="0.2">
      <c r="W33566" s="25"/>
      <c r="X33566" s="25"/>
    </row>
    <row r="33567" spans="23:24" x14ac:dyDescent="0.2">
      <c r="W33567" s="25"/>
      <c r="X33567" s="25"/>
    </row>
    <row r="33568" spans="23:24" x14ac:dyDescent="0.2">
      <c r="W33568" s="25"/>
      <c r="X33568" s="25"/>
    </row>
    <row r="33569" spans="23:24" x14ac:dyDescent="0.2">
      <c r="W33569" s="25"/>
      <c r="X33569" s="25"/>
    </row>
    <row r="33570" spans="23:24" x14ac:dyDescent="0.2">
      <c r="W33570" s="25"/>
      <c r="X33570" s="25"/>
    </row>
    <row r="33571" spans="23:24" x14ac:dyDescent="0.2">
      <c r="W33571" s="25"/>
      <c r="X33571" s="25"/>
    </row>
    <row r="33572" spans="23:24" x14ac:dyDescent="0.2">
      <c r="W33572" s="25"/>
      <c r="X33572" s="25"/>
    </row>
    <row r="33573" spans="23:24" x14ac:dyDescent="0.2">
      <c r="W33573" s="25"/>
      <c r="X33573" s="25"/>
    </row>
    <row r="33574" spans="23:24" x14ac:dyDescent="0.2">
      <c r="W33574" s="25"/>
      <c r="X33574" s="25"/>
    </row>
    <row r="33575" spans="23:24" x14ac:dyDescent="0.2">
      <c r="W33575" s="25"/>
      <c r="X33575" s="25"/>
    </row>
    <row r="33576" spans="23:24" x14ac:dyDescent="0.2">
      <c r="W33576" s="25"/>
      <c r="X33576" s="25"/>
    </row>
    <row r="33577" spans="23:24" x14ac:dyDescent="0.2">
      <c r="W33577" s="25"/>
      <c r="X33577" s="25"/>
    </row>
    <row r="33578" spans="23:24" x14ac:dyDescent="0.2">
      <c r="W33578" s="25"/>
      <c r="X33578" s="25"/>
    </row>
    <row r="33579" spans="23:24" x14ac:dyDescent="0.2">
      <c r="W33579" s="25"/>
      <c r="X33579" s="25"/>
    </row>
    <row r="33580" spans="23:24" x14ac:dyDescent="0.2">
      <c r="W33580" s="25"/>
      <c r="X33580" s="25"/>
    </row>
    <row r="33581" spans="23:24" x14ac:dyDescent="0.2">
      <c r="W33581" s="25"/>
      <c r="X33581" s="25"/>
    </row>
    <row r="33582" spans="23:24" x14ac:dyDescent="0.2">
      <c r="W33582" s="25"/>
      <c r="X33582" s="25"/>
    </row>
    <row r="33583" spans="23:24" x14ac:dyDescent="0.2">
      <c r="W33583" s="25"/>
      <c r="X33583" s="25"/>
    </row>
    <row r="33584" spans="23:24" x14ac:dyDescent="0.2">
      <c r="W33584" s="25"/>
      <c r="X33584" s="25"/>
    </row>
    <row r="33585" spans="23:24" x14ac:dyDescent="0.2">
      <c r="W33585" s="25"/>
      <c r="X33585" s="25"/>
    </row>
    <row r="33586" spans="23:24" x14ac:dyDescent="0.2">
      <c r="W33586" s="25"/>
      <c r="X33586" s="25"/>
    </row>
    <row r="33587" spans="23:24" x14ac:dyDescent="0.2">
      <c r="W33587" s="25"/>
      <c r="X33587" s="25"/>
    </row>
    <row r="33588" spans="23:24" x14ac:dyDescent="0.2">
      <c r="W33588" s="25"/>
      <c r="X33588" s="25"/>
    </row>
    <row r="33589" spans="23:24" x14ac:dyDescent="0.2">
      <c r="W33589" s="25"/>
      <c r="X33589" s="25"/>
    </row>
    <row r="33590" spans="23:24" x14ac:dyDescent="0.2">
      <c r="W33590" s="25"/>
      <c r="X33590" s="25"/>
    </row>
    <row r="33591" spans="23:24" x14ac:dyDescent="0.2">
      <c r="W33591" s="25"/>
      <c r="X33591" s="25"/>
    </row>
    <row r="33592" spans="23:24" x14ac:dyDescent="0.2">
      <c r="W33592" s="25"/>
      <c r="X33592" s="25"/>
    </row>
    <row r="33593" spans="23:24" x14ac:dyDescent="0.2">
      <c r="W33593" s="25"/>
      <c r="X33593" s="25"/>
    </row>
    <row r="33594" spans="23:24" x14ac:dyDescent="0.2">
      <c r="W33594" s="25"/>
      <c r="X33594" s="25"/>
    </row>
    <row r="33595" spans="23:24" x14ac:dyDescent="0.2">
      <c r="W33595" s="25"/>
      <c r="X33595" s="25"/>
    </row>
    <row r="33596" spans="23:24" x14ac:dyDescent="0.2">
      <c r="W33596" s="25"/>
      <c r="X33596" s="25"/>
    </row>
    <row r="33597" spans="23:24" x14ac:dyDescent="0.2">
      <c r="W33597" s="25"/>
      <c r="X33597" s="25"/>
    </row>
    <row r="33598" spans="23:24" x14ac:dyDescent="0.2">
      <c r="W33598" s="25"/>
      <c r="X33598" s="25"/>
    </row>
    <row r="33599" spans="23:24" x14ac:dyDescent="0.2">
      <c r="W33599" s="25"/>
      <c r="X33599" s="25"/>
    </row>
    <row r="33600" spans="23:24" x14ac:dyDescent="0.2">
      <c r="W33600" s="25"/>
      <c r="X33600" s="25"/>
    </row>
    <row r="33601" spans="23:24" x14ac:dyDescent="0.2">
      <c r="W33601" s="25"/>
      <c r="X33601" s="25"/>
    </row>
    <row r="33602" spans="23:24" x14ac:dyDescent="0.2">
      <c r="W33602" s="25"/>
      <c r="X33602" s="25"/>
    </row>
    <row r="33603" spans="23:24" x14ac:dyDescent="0.2">
      <c r="W33603" s="25"/>
      <c r="X33603" s="25"/>
    </row>
    <row r="33604" spans="23:24" x14ac:dyDescent="0.2">
      <c r="W33604" s="25"/>
      <c r="X33604" s="25"/>
    </row>
    <row r="33605" spans="23:24" x14ac:dyDescent="0.2">
      <c r="W33605" s="25"/>
      <c r="X33605" s="25"/>
    </row>
    <row r="33606" spans="23:24" x14ac:dyDescent="0.2">
      <c r="W33606" s="25"/>
      <c r="X33606" s="25"/>
    </row>
    <row r="33607" spans="23:24" x14ac:dyDescent="0.2">
      <c r="W33607" s="25"/>
      <c r="X33607" s="25"/>
    </row>
    <row r="33608" spans="23:24" x14ac:dyDescent="0.2">
      <c r="W33608" s="25"/>
      <c r="X33608" s="25"/>
    </row>
    <row r="33609" spans="23:24" x14ac:dyDescent="0.2">
      <c r="W33609" s="25"/>
      <c r="X33609" s="25"/>
    </row>
    <row r="33610" spans="23:24" x14ac:dyDescent="0.2">
      <c r="W33610" s="25"/>
      <c r="X33610" s="25"/>
    </row>
    <row r="33611" spans="23:24" x14ac:dyDescent="0.2">
      <c r="W33611" s="25"/>
      <c r="X33611" s="25"/>
    </row>
    <row r="33612" spans="23:24" x14ac:dyDescent="0.2">
      <c r="W33612" s="25"/>
      <c r="X33612" s="25"/>
    </row>
    <row r="33613" spans="23:24" x14ac:dyDescent="0.2">
      <c r="W33613" s="25"/>
      <c r="X33613" s="25"/>
    </row>
    <row r="33614" spans="23:24" x14ac:dyDescent="0.2">
      <c r="W33614" s="25"/>
      <c r="X33614" s="25"/>
    </row>
    <row r="33615" spans="23:24" x14ac:dyDescent="0.2">
      <c r="W33615" s="25"/>
      <c r="X33615" s="25"/>
    </row>
    <row r="33616" spans="23:24" x14ac:dyDescent="0.2">
      <c r="W33616" s="25"/>
      <c r="X33616" s="25"/>
    </row>
    <row r="33617" spans="23:24" x14ac:dyDescent="0.2">
      <c r="W33617" s="25"/>
      <c r="X33617" s="25"/>
    </row>
    <row r="33618" spans="23:24" x14ac:dyDescent="0.2">
      <c r="W33618" s="25"/>
      <c r="X33618" s="25"/>
    </row>
    <row r="33619" spans="23:24" x14ac:dyDescent="0.2">
      <c r="W33619" s="25"/>
      <c r="X33619" s="25"/>
    </row>
    <row r="33620" spans="23:24" x14ac:dyDescent="0.2">
      <c r="W33620" s="25"/>
      <c r="X33620" s="25"/>
    </row>
    <row r="33621" spans="23:24" x14ac:dyDescent="0.2">
      <c r="W33621" s="25"/>
      <c r="X33621" s="25"/>
    </row>
    <row r="33622" spans="23:24" x14ac:dyDescent="0.2">
      <c r="W33622" s="25"/>
      <c r="X33622" s="25"/>
    </row>
    <row r="33623" spans="23:24" x14ac:dyDescent="0.2">
      <c r="W33623" s="25"/>
      <c r="X33623" s="25"/>
    </row>
    <row r="33624" spans="23:24" x14ac:dyDescent="0.2">
      <c r="W33624" s="25"/>
      <c r="X33624" s="25"/>
    </row>
    <row r="33625" spans="23:24" x14ac:dyDescent="0.2">
      <c r="W33625" s="25"/>
      <c r="X33625" s="25"/>
    </row>
    <row r="33626" spans="23:24" x14ac:dyDescent="0.2">
      <c r="W33626" s="25"/>
      <c r="X33626" s="25"/>
    </row>
    <row r="33627" spans="23:24" x14ac:dyDescent="0.2">
      <c r="W33627" s="25"/>
      <c r="X33627" s="25"/>
    </row>
    <row r="33628" spans="23:24" x14ac:dyDescent="0.2">
      <c r="W33628" s="25"/>
      <c r="X33628" s="25"/>
    </row>
    <row r="33629" spans="23:24" x14ac:dyDescent="0.2">
      <c r="W33629" s="25"/>
      <c r="X33629" s="25"/>
    </row>
    <row r="33630" spans="23:24" x14ac:dyDescent="0.2">
      <c r="W33630" s="25"/>
      <c r="X33630" s="25"/>
    </row>
    <row r="33631" spans="23:24" x14ac:dyDescent="0.2">
      <c r="W33631" s="25"/>
      <c r="X33631" s="25"/>
    </row>
    <row r="33632" spans="23:24" x14ac:dyDescent="0.2">
      <c r="W33632" s="25"/>
      <c r="X33632" s="25"/>
    </row>
    <row r="33633" spans="23:24" x14ac:dyDescent="0.2">
      <c r="W33633" s="25"/>
      <c r="X33633" s="25"/>
    </row>
    <row r="33634" spans="23:24" x14ac:dyDescent="0.2">
      <c r="W33634" s="25"/>
      <c r="X33634" s="25"/>
    </row>
    <row r="33635" spans="23:24" x14ac:dyDescent="0.2">
      <c r="W33635" s="25"/>
      <c r="X33635" s="25"/>
    </row>
    <row r="33636" spans="23:24" x14ac:dyDescent="0.2">
      <c r="W33636" s="25"/>
      <c r="X33636" s="25"/>
    </row>
    <row r="33637" spans="23:24" x14ac:dyDescent="0.2">
      <c r="W33637" s="25"/>
      <c r="X33637" s="25"/>
    </row>
    <row r="33638" spans="23:24" x14ac:dyDescent="0.2">
      <c r="W33638" s="25"/>
      <c r="X33638" s="25"/>
    </row>
    <row r="33639" spans="23:24" x14ac:dyDescent="0.2">
      <c r="W33639" s="25"/>
      <c r="X33639" s="25"/>
    </row>
    <row r="33640" spans="23:24" x14ac:dyDescent="0.2">
      <c r="W33640" s="25"/>
      <c r="X33640" s="25"/>
    </row>
    <row r="33641" spans="23:24" x14ac:dyDescent="0.2">
      <c r="W33641" s="25"/>
      <c r="X33641" s="25"/>
    </row>
    <row r="33642" spans="23:24" x14ac:dyDescent="0.2">
      <c r="W33642" s="25"/>
      <c r="X33642" s="25"/>
    </row>
    <row r="33643" spans="23:24" x14ac:dyDescent="0.2">
      <c r="W33643" s="25"/>
      <c r="X33643" s="25"/>
    </row>
    <row r="33644" spans="23:24" x14ac:dyDescent="0.2">
      <c r="W33644" s="25"/>
      <c r="X33644" s="25"/>
    </row>
    <row r="33645" spans="23:24" x14ac:dyDescent="0.2">
      <c r="W33645" s="25"/>
      <c r="X33645" s="25"/>
    </row>
    <row r="33646" spans="23:24" x14ac:dyDescent="0.2">
      <c r="W33646" s="25"/>
      <c r="X33646" s="25"/>
    </row>
    <row r="33647" spans="23:24" x14ac:dyDescent="0.2">
      <c r="W33647" s="25"/>
      <c r="X33647" s="25"/>
    </row>
    <row r="33648" spans="23:24" x14ac:dyDescent="0.2">
      <c r="W33648" s="25"/>
      <c r="X33648" s="25"/>
    </row>
    <row r="33649" spans="23:24" x14ac:dyDescent="0.2">
      <c r="W33649" s="25"/>
      <c r="X33649" s="25"/>
    </row>
    <row r="33650" spans="23:24" x14ac:dyDescent="0.2">
      <c r="W33650" s="25"/>
      <c r="X33650" s="25"/>
    </row>
    <row r="33651" spans="23:24" x14ac:dyDescent="0.2">
      <c r="W33651" s="25"/>
      <c r="X33651" s="25"/>
    </row>
    <row r="33652" spans="23:24" x14ac:dyDescent="0.2">
      <c r="W33652" s="25"/>
      <c r="X33652" s="25"/>
    </row>
    <row r="33653" spans="23:24" x14ac:dyDescent="0.2">
      <c r="W33653" s="25"/>
      <c r="X33653" s="25"/>
    </row>
    <row r="33654" spans="23:24" x14ac:dyDescent="0.2">
      <c r="W33654" s="25"/>
      <c r="X33654" s="25"/>
    </row>
    <row r="33655" spans="23:24" x14ac:dyDescent="0.2">
      <c r="W33655" s="25"/>
      <c r="X33655" s="25"/>
    </row>
    <row r="33656" spans="23:24" x14ac:dyDescent="0.2">
      <c r="W33656" s="25"/>
      <c r="X33656" s="25"/>
    </row>
    <row r="33657" spans="23:24" x14ac:dyDescent="0.2">
      <c r="W33657" s="25"/>
      <c r="X33657" s="25"/>
    </row>
    <row r="33658" spans="23:24" x14ac:dyDescent="0.2">
      <c r="W33658" s="25"/>
      <c r="X33658" s="25"/>
    </row>
    <row r="33659" spans="23:24" x14ac:dyDescent="0.2">
      <c r="W33659" s="25"/>
      <c r="X33659" s="25"/>
    </row>
    <row r="33660" spans="23:24" x14ac:dyDescent="0.2">
      <c r="W33660" s="25"/>
      <c r="X33660" s="25"/>
    </row>
    <row r="33661" spans="23:24" x14ac:dyDescent="0.2">
      <c r="W33661" s="25"/>
      <c r="X33661" s="25"/>
    </row>
    <row r="33662" spans="23:24" x14ac:dyDescent="0.2">
      <c r="W33662" s="25"/>
      <c r="X33662" s="25"/>
    </row>
    <row r="33663" spans="23:24" x14ac:dyDescent="0.2">
      <c r="W33663" s="25"/>
      <c r="X33663" s="25"/>
    </row>
    <row r="33664" spans="23:24" x14ac:dyDescent="0.2">
      <c r="W33664" s="25"/>
      <c r="X33664" s="25"/>
    </row>
    <row r="33665" spans="23:24" x14ac:dyDescent="0.2">
      <c r="W33665" s="25"/>
      <c r="X33665" s="25"/>
    </row>
    <row r="33666" spans="23:24" x14ac:dyDescent="0.2">
      <c r="W33666" s="25"/>
      <c r="X33666" s="25"/>
    </row>
    <row r="33667" spans="23:24" x14ac:dyDescent="0.2">
      <c r="W33667" s="25"/>
      <c r="X33667" s="25"/>
    </row>
    <row r="33668" spans="23:24" x14ac:dyDescent="0.2">
      <c r="W33668" s="25"/>
      <c r="X33668" s="25"/>
    </row>
    <row r="33669" spans="23:24" x14ac:dyDescent="0.2">
      <c r="W33669" s="25"/>
      <c r="X33669" s="25"/>
    </row>
    <row r="33670" spans="23:24" x14ac:dyDescent="0.2">
      <c r="W33670" s="25"/>
      <c r="X33670" s="25"/>
    </row>
    <row r="33671" spans="23:24" x14ac:dyDescent="0.2">
      <c r="W33671" s="25"/>
      <c r="X33671" s="25"/>
    </row>
    <row r="33672" spans="23:24" x14ac:dyDescent="0.2">
      <c r="W33672" s="25"/>
      <c r="X33672" s="25"/>
    </row>
    <row r="33673" spans="23:24" x14ac:dyDescent="0.2">
      <c r="W33673" s="25"/>
      <c r="X33673" s="25"/>
    </row>
    <row r="33674" spans="23:24" x14ac:dyDescent="0.2">
      <c r="W33674" s="25"/>
      <c r="X33674" s="25"/>
    </row>
    <row r="33675" spans="23:24" x14ac:dyDescent="0.2">
      <c r="W33675" s="25"/>
      <c r="X33675" s="25"/>
    </row>
    <row r="33676" spans="23:24" x14ac:dyDescent="0.2">
      <c r="W33676" s="25"/>
      <c r="X33676" s="25"/>
    </row>
    <row r="33677" spans="23:24" x14ac:dyDescent="0.2">
      <c r="W33677" s="25"/>
      <c r="X33677" s="25"/>
    </row>
    <row r="33678" spans="23:24" x14ac:dyDescent="0.2">
      <c r="W33678" s="25"/>
      <c r="X33678" s="25"/>
    </row>
    <row r="33679" spans="23:24" x14ac:dyDescent="0.2">
      <c r="W33679" s="25"/>
      <c r="X33679" s="25"/>
    </row>
    <row r="33680" spans="23:24" x14ac:dyDescent="0.2">
      <c r="W33680" s="25"/>
      <c r="X33680" s="25"/>
    </row>
    <row r="33681" spans="23:24" x14ac:dyDescent="0.2">
      <c r="W33681" s="25"/>
      <c r="X33681" s="25"/>
    </row>
    <row r="33682" spans="23:24" x14ac:dyDescent="0.2">
      <c r="W33682" s="25"/>
      <c r="X33682" s="25"/>
    </row>
    <row r="33683" spans="23:24" x14ac:dyDescent="0.2">
      <c r="W33683" s="25"/>
      <c r="X33683" s="25"/>
    </row>
    <row r="33684" spans="23:24" x14ac:dyDescent="0.2">
      <c r="W33684" s="25"/>
      <c r="X33684" s="25"/>
    </row>
    <row r="33685" spans="23:24" x14ac:dyDescent="0.2">
      <c r="W33685" s="25"/>
      <c r="X33685" s="25"/>
    </row>
    <row r="33686" spans="23:24" x14ac:dyDescent="0.2">
      <c r="W33686" s="25"/>
      <c r="X33686" s="25"/>
    </row>
    <row r="33687" spans="23:24" x14ac:dyDescent="0.2">
      <c r="W33687" s="25"/>
      <c r="X33687" s="25"/>
    </row>
    <row r="33688" spans="23:24" x14ac:dyDescent="0.2">
      <c r="W33688" s="25"/>
      <c r="X33688" s="25"/>
    </row>
    <row r="33689" spans="23:24" x14ac:dyDescent="0.2">
      <c r="W33689" s="25"/>
      <c r="X33689" s="25"/>
    </row>
    <row r="33690" spans="23:24" x14ac:dyDescent="0.2">
      <c r="W33690" s="25"/>
      <c r="X33690" s="25"/>
    </row>
    <row r="33691" spans="23:24" x14ac:dyDescent="0.2">
      <c r="W33691" s="25"/>
      <c r="X33691" s="25"/>
    </row>
    <row r="33692" spans="23:24" x14ac:dyDescent="0.2">
      <c r="W33692" s="25"/>
      <c r="X33692" s="25"/>
    </row>
    <row r="33693" spans="23:24" x14ac:dyDescent="0.2">
      <c r="W33693" s="25"/>
      <c r="X33693" s="25"/>
    </row>
    <row r="33694" spans="23:24" x14ac:dyDescent="0.2">
      <c r="W33694" s="25"/>
      <c r="X33694" s="25"/>
    </row>
    <row r="33695" spans="23:24" x14ac:dyDescent="0.2">
      <c r="W33695" s="25"/>
      <c r="X33695" s="25"/>
    </row>
    <row r="33696" spans="23:24" x14ac:dyDescent="0.2">
      <c r="W33696" s="25"/>
      <c r="X33696" s="25"/>
    </row>
    <row r="33697" spans="23:24" x14ac:dyDescent="0.2">
      <c r="W33697" s="25"/>
      <c r="X33697" s="25"/>
    </row>
    <row r="33698" spans="23:24" x14ac:dyDescent="0.2">
      <c r="W33698" s="25"/>
      <c r="X33698" s="25"/>
    </row>
    <row r="33699" spans="23:24" x14ac:dyDescent="0.2">
      <c r="W33699" s="25"/>
      <c r="X33699" s="25"/>
    </row>
    <row r="33700" spans="23:24" x14ac:dyDescent="0.2">
      <c r="W33700" s="25"/>
      <c r="X33700" s="25"/>
    </row>
    <row r="33701" spans="23:24" x14ac:dyDescent="0.2">
      <c r="W33701" s="25"/>
      <c r="X33701" s="25"/>
    </row>
    <row r="33702" spans="23:24" x14ac:dyDescent="0.2">
      <c r="W33702" s="25"/>
      <c r="X33702" s="25"/>
    </row>
    <row r="33703" spans="23:24" x14ac:dyDescent="0.2">
      <c r="W33703" s="25"/>
      <c r="X33703" s="25"/>
    </row>
    <row r="33704" spans="23:24" x14ac:dyDescent="0.2">
      <c r="W33704" s="25"/>
      <c r="X33704" s="25"/>
    </row>
    <row r="33705" spans="23:24" x14ac:dyDescent="0.2">
      <c r="W33705" s="25"/>
      <c r="X33705" s="25"/>
    </row>
    <row r="33706" spans="23:24" x14ac:dyDescent="0.2">
      <c r="W33706" s="25"/>
      <c r="X33706" s="25"/>
    </row>
    <row r="33707" spans="23:24" x14ac:dyDescent="0.2">
      <c r="W33707" s="25"/>
      <c r="X33707" s="25"/>
    </row>
    <row r="33708" spans="23:24" x14ac:dyDescent="0.2">
      <c r="W33708" s="25"/>
      <c r="X33708" s="25"/>
    </row>
    <row r="33709" spans="23:24" x14ac:dyDescent="0.2">
      <c r="W33709" s="25"/>
      <c r="X33709" s="25"/>
    </row>
    <row r="33710" spans="23:24" x14ac:dyDescent="0.2">
      <c r="W33710" s="25"/>
      <c r="X33710" s="25"/>
    </row>
    <row r="33711" spans="23:24" x14ac:dyDescent="0.2">
      <c r="W33711" s="25"/>
      <c r="X33711" s="25"/>
    </row>
    <row r="33712" spans="23:24" x14ac:dyDescent="0.2">
      <c r="W33712" s="25"/>
      <c r="X33712" s="25"/>
    </row>
    <row r="33713" spans="23:24" x14ac:dyDescent="0.2">
      <c r="W33713" s="25"/>
      <c r="X33713" s="25"/>
    </row>
    <row r="33714" spans="23:24" x14ac:dyDescent="0.2">
      <c r="W33714" s="25"/>
      <c r="X33714" s="25"/>
    </row>
    <row r="33715" spans="23:24" x14ac:dyDescent="0.2">
      <c r="W33715" s="25"/>
      <c r="X33715" s="25"/>
    </row>
    <row r="33716" spans="23:24" x14ac:dyDescent="0.2">
      <c r="W33716" s="25"/>
      <c r="X33716" s="25"/>
    </row>
    <row r="33717" spans="23:24" x14ac:dyDescent="0.2">
      <c r="W33717" s="25"/>
      <c r="X33717" s="25"/>
    </row>
    <row r="33718" spans="23:24" x14ac:dyDescent="0.2">
      <c r="W33718" s="25"/>
      <c r="X33718" s="25"/>
    </row>
    <row r="33719" spans="23:24" x14ac:dyDescent="0.2">
      <c r="W33719" s="25"/>
      <c r="X33719" s="25"/>
    </row>
    <row r="33720" spans="23:24" x14ac:dyDescent="0.2">
      <c r="W33720" s="25"/>
      <c r="X33720" s="25"/>
    </row>
    <row r="33721" spans="23:24" x14ac:dyDescent="0.2">
      <c r="W33721" s="25"/>
      <c r="X33721" s="25"/>
    </row>
    <row r="33722" spans="23:24" x14ac:dyDescent="0.2">
      <c r="W33722" s="25"/>
      <c r="X33722" s="25"/>
    </row>
    <row r="33723" spans="23:24" x14ac:dyDescent="0.2">
      <c r="W33723" s="25"/>
      <c r="X33723" s="25"/>
    </row>
    <row r="33724" spans="23:24" x14ac:dyDescent="0.2">
      <c r="W33724" s="25"/>
      <c r="X33724" s="25"/>
    </row>
    <row r="33725" spans="23:24" x14ac:dyDescent="0.2">
      <c r="W33725" s="25"/>
      <c r="X33725" s="25"/>
    </row>
    <row r="33726" spans="23:24" x14ac:dyDescent="0.2">
      <c r="W33726" s="25"/>
      <c r="X33726" s="25"/>
    </row>
    <row r="33727" spans="23:24" x14ac:dyDescent="0.2">
      <c r="W33727" s="25"/>
      <c r="X33727" s="25"/>
    </row>
    <row r="33728" spans="23:24" x14ac:dyDescent="0.2">
      <c r="W33728" s="25"/>
      <c r="X33728" s="25"/>
    </row>
    <row r="33729" spans="23:24" x14ac:dyDescent="0.2">
      <c r="W33729" s="25"/>
      <c r="X33729" s="25"/>
    </row>
    <row r="33730" spans="23:24" x14ac:dyDescent="0.2">
      <c r="W33730" s="25"/>
      <c r="X33730" s="25"/>
    </row>
    <row r="33731" spans="23:24" x14ac:dyDescent="0.2">
      <c r="W33731" s="25"/>
      <c r="X33731" s="25"/>
    </row>
    <row r="33732" spans="23:24" x14ac:dyDescent="0.2">
      <c r="W33732" s="25"/>
      <c r="X33732" s="25"/>
    </row>
    <row r="33733" spans="23:24" x14ac:dyDescent="0.2">
      <c r="W33733" s="25"/>
      <c r="X33733" s="25"/>
    </row>
    <row r="33734" spans="23:24" x14ac:dyDescent="0.2">
      <c r="W33734" s="25"/>
      <c r="X33734" s="25"/>
    </row>
    <row r="33735" spans="23:24" x14ac:dyDescent="0.2">
      <c r="W33735" s="25"/>
      <c r="X33735" s="25"/>
    </row>
    <row r="33736" spans="23:24" x14ac:dyDescent="0.2">
      <c r="W33736" s="25"/>
      <c r="X33736" s="25"/>
    </row>
    <row r="33737" spans="23:24" x14ac:dyDescent="0.2">
      <c r="W33737" s="25"/>
      <c r="X33737" s="25"/>
    </row>
    <row r="33738" spans="23:24" x14ac:dyDescent="0.2">
      <c r="W33738" s="25"/>
      <c r="X33738" s="25"/>
    </row>
    <row r="33739" spans="23:24" x14ac:dyDescent="0.2">
      <c r="W33739" s="25"/>
      <c r="X33739" s="25"/>
    </row>
    <row r="33740" spans="23:24" x14ac:dyDescent="0.2">
      <c r="W33740" s="25"/>
      <c r="X33740" s="25"/>
    </row>
    <row r="33741" spans="23:24" x14ac:dyDescent="0.2">
      <c r="W33741" s="25"/>
      <c r="X33741" s="25"/>
    </row>
    <row r="33742" spans="23:24" x14ac:dyDescent="0.2">
      <c r="W33742" s="25"/>
      <c r="X33742" s="25"/>
    </row>
    <row r="33743" spans="23:24" x14ac:dyDescent="0.2">
      <c r="W33743" s="25"/>
      <c r="X33743" s="25"/>
    </row>
    <row r="33744" spans="23:24" x14ac:dyDescent="0.2">
      <c r="W33744" s="25"/>
      <c r="X33744" s="25"/>
    </row>
    <row r="33745" spans="23:24" x14ac:dyDescent="0.2">
      <c r="W33745" s="25"/>
      <c r="X33745" s="25"/>
    </row>
    <row r="33746" spans="23:24" x14ac:dyDescent="0.2">
      <c r="W33746" s="25"/>
      <c r="X33746" s="25"/>
    </row>
    <row r="33747" spans="23:24" x14ac:dyDescent="0.2">
      <c r="W33747" s="25"/>
      <c r="X33747" s="25"/>
    </row>
    <row r="33748" spans="23:24" x14ac:dyDescent="0.2">
      <c r="W33748" s="25"/>
      <c r="X33748" s="25"/>
    </row>
    <row r="33749" spans="23:24" x14ac:dyDescent="0.2">
      <c r="W33749" s="25"/>
      <c r="X33749" s="25"/>
    </row>
    <row r="33750" spans="23:24" x14ac:dyDescent="0.2">
      <c r="W33750" s="25"/>
      <c r="X33750" s="25"/>
    </row>
    <row r="33751" spans="23:24" x14ac:dyDescent="0.2">
      <c r="W33751" s="25"/>
      <c r="X33751" s="25"/>
    </row>
    <row r="33752" spans="23:24" x14ac:dyDescent="0.2">
      <c r="W33752" s="25"/>
      <c r="X33752" s="25"/>
    </row>
    <row r="33753" spans="23:24" x14ac:dyDescent="0.2">
      <c r="W33753" s="25"/>
      <c r="X33753" s="25"/>
    </row>
    <row r="33754" spans="23:24" x14ac:dyDescent="0.2">
      <c r="W33754" s="25"/>
      <c r="X33754" s="25"/>
    </row>
    <row r="33755" spans="23:24" x14ac:dyDescent="0.2">
      <c r="W33755" s="25"/>
      <c r="X33755" s="25"/>
    </row>
    <row r="33756" spans="23:24" x14ac:dyDescent="0.2">
      <c r="W33756" s="25"/>
      <c r="X33756" s="25"/>
    </row>
    <row r="33757" spans="23:24" x14ac:dyDescent="0.2">
      <c r="W33757" s="25"/>
      <c r="X33757" s="25"/>
    </row>
    <row r="33758" spans="23:24" x14ac:dyDescent="0.2">
      <c r="W33758" s="25"/>
      <c r="X33758" s="25"/>
    </row>
    <row r="33759" spans="23:24" x14ac:dyDescent="0.2">
      <c r="W33759" s="25"/>
      <c r="X33759" s="25"/>
    </row>
    <row r="33760" spans="23:24" x14ac:dyDescent="0.2">
      <c r="W33760" s="25"/>
      <c r="X33760" s="25"/>
    </row>
    <row r="33761" spans="23:24" x14ac:dyDescent="0.2">
      <c r="W33761" s="25"/>
      <c r="X33761" s="25"/>
    </row>
    <row r="33762" spans="23:24" x14ac:dyDescent="0.2">
      <c r="W33762" s="25"/>
      <c r="X33762" s="25"/>
    </row>
    <row r="33763" spans="23:24" x14ac:dyDescent="0.2">
      <c r="W33763" s="25"/>
      <c r="X33763" s="25"/>
    </row>
    <row r="33764" spans="23:24" x14ac:dyDescent="0.2">
      <c r="W33764" s="25"/>
      <c r="X33764" s="25"/>
    </row>
    <row r="33765" spans="23:24" x14ac:dyDescent="0.2">
      <c r="W33765" s="25"/>
      <c r="X33765" s="25"/>
    </row>
    <row r="33766" spans="23:24" x14ac:dyDescent="0.2">
      <c r="W33766" s="25"/>
      <c r="X33766" s="25"/>
    </row>
    <row r="33767" spans="23:24" x14ac:dyDescent="0.2">
      <c r="W33767" s="25"/>
      <c r="X33767" s="25"/>
    </row>
    <row r="33768" spans="23:24" x14ac:dyDescent="0.2">
      <c r="W33768" s="25"/>
      <c r="X33768" s="25"/>
    </row>
    <row r="33769" spans="23:24" x14ac:dyDescent="0.2">
      <c r="W33769" s="25"/>
      <c r="X33769" s="25"/>
    </row>
    <row r="33770" spans="23:24" x14ac:dyDescent="0.2">
      <c r="W33770" s="25"/>
      <c r="X33770" s="25"/>
    </row>
    <row r="33771" spans="23:24" x14ac:dyDescent="0.2">
      <c r="W33771" s="25"/>
      <c r="X33771" s="25"/>
    </row>
    <row r="33772" spans="23:24" x14ac:dyDescent="0.2">
      <c r="W33772" s="25"/>
      <c r="X33772" s="25"/>
    </row>
    <row r="33773" spans="23:24" x14ac:dyDescent="0.2">
      <c r="W33773" s="25"/>
      <c r="X33773" s="25"/>
    </row>
    <row r="33774" spans="23:24" x14ac:dyDescent="0.2">
      <c r="W33774" s="25"/>
      <c r="X33774" s="25"/>
    </row>
    <row r="33775" spans="23:24" x14ac:dyDescent="0.2">
      <c r="W33775" s="25"/>
      <c r="X33775" s="25"/>
    </row>
    <row r="33776" spans="23:24" x14ac:dyDescent="0.2">
      <c r="W33776" s="25"/>
      <c r="X33776" s="25"/>
    </row>
    <row r="33777" spans="23:24" x14ac:dyDescent="0.2">
      <c r="W33777" s="25"/>
      <c r="X33777" s="25"/>
    </row>
    <row r="33778" spans="23:24" x14ac:dyDescent="0.2">
      <c r="W33778" s="25"/>
      <c r="X33778" s="25"/>
    </row>
    <row r="33779" spans="23:24" x14ac:dyDescent="0.2">
      <c r="W33779" s="25"/>
      <c r="X33779" s="25"/>
    </row>
    <row r="33780" spans="23:24" x14ac:dyDescent="0.2">
      <c r="W33780" s="25"/>
      <c r="X33780" s="25"/>
    </row>
    <row r="33781" spans="23:24" x14ac:dyDescent="0.2">
      <c r="W33781" s="25"/>
      <c r="X33781" s="25"/>
    </row>
    <row r="33782" spans="23:24" x14ac:dyDescent="0.2">
      <c r="W33782" s="25"/>
      <c r="X33782" s="25"/>
    </row>
    <row r="33783" spans="23:24" x14ac:dyDescent="0.2">
      <c r="W33783" s="25"/>
      <c r="X33783" s="25"/>
    </row>
    <row r="33784" spans="23:24" x14ac:dyDescent="0.2">
      <c r="W33784" s="25"/>
      <c r="X33784" s="25"/>
    </row>
    <row r="33785" spans="23:24" x14ac:dyDescent="0.2">
      <c r="W33785" s="25"/>
      <c r="X33785" s="25"/>
    </row>
    <row r="33786" spans="23:24" x14ac:dyDescent="0.2">
      <c r="W33786" s="25"/>
      <c r="X33786" s="25"/>
    </row>
    <row r="33787" spans="23:24" x14ac:dyDescent="0.2">
      <c r="W33787" s="25"/>
      <c r="X33787" s="25"/>
    </row>
    <row r="33788" spans="23:24" x14ac:dyDescent="0.2">
      <c r="W33788" s="25"/>
      <c r="X33788" s="25"/>
    </row>
    <row r="33789" spans="23:24" x14ac:dyDescent="0.2">
      <c r="W33789" s="25"/>
      <c r="X33789" s="25"/>
    </row>
    <row r="33790" spans="23:24" x14ac:dyDescent="0.2">
      <c r="W33790" s="25"/>
      <c r="X33790" s="25"/>
    </row>
    <row r="33791" spans="23:24" x14ac:dyDescent="0.2">
      <c r="W33791" s="25"/>
      <c r="X33791" s="25"/>
    </row>
    <row r="33792" spans="23:24" x14ac:dyDescent="0.2">
      <c r="W33792" s="25"/>
      <c r="X33792" s="25"/>
    </row>
    <row r="33793" spans="23:24" x14ac:dyDescent="0.2">
      <c r="W33793" s="25"/>
      <c r="X33793" s="25"/>
    </row>
    <row r="33794" spans="23:24" x14ac:dyDescent="0.2">
      <c r="W33794" s="25"/>
      <c r="X33794" s="25"/>
    </row>
    <row r="33795" spans="23:24" x14ac:dyDescent="0.2">
      <c r="W33795" s="25"/>
      <c r="X33795" s="25"/>
    </row>
    <row r="33796" spans="23:24" x14ac:dyDescent="0.2">
      <c r="W33796" s="25"/>
      <c r="X33796" s="25"/>
    </row>
    <row r="33797" spans="23:24" x14ac:dyDescent="0.2">
      <c r="W33797" s="25"/>
      <c r="X33797" s="25"/>
    </row>
    <row r="33798" spans="23:24" x14ac:dyDescent="0.2">
      <c r="W33798" s="25"/>
      <c r="X33798" s="25"/>
    </row>
    <row r="33799" spans="23:24" x14ac:dyDescent="0.2">
      <c r="W33799" s="25"/>
      <c r="X33799" s="25"/>
    </row>
    <row r="33800" spans="23:24" x14ac:dyDescent="0.2">
      <c r="W33800" s="25"/>
      <c r="X33800" s="25"/>
    </row>
    <row r="33801" spans="23:24" x14ac:dyDescent="0.2">
      <c r="W33801" s="25"/>
      <c r="X33801" s="25"/>
    </row>
    <row r="33802" spans="23:24" x14ac:dyDescent="0.2">
      <c r="W33802" s="25"/>
      <c r="X33802" s="25"/>
    </row>
    <row r="33803" spans="23:24" x14ac:dyDescent="0.2">
      <c r="W33803" s="25"/>
      <c r="X33803" s="25"/>
    </row>
    <row r="33804" spans="23:24" x14ac:dyDescent="0.2">
      <c r="W33804" s="25"/>
      <c r="X33804" s="25"/>
    </row>
    <row r="33805" spans="23:24" x14ac:dyDescent="0.2">
      <c r="W33805" s="25"/>
      <c r="X33805" s="25"/>
    </row>
    <row r="33806" spans="23:24" x14ac:dyDescent="0.2">
      <c r="W33806" s="25"/>
      <c r="X33806" s="25"/>
    </row>
    <row r="33807" spans="23:24" x14ac:dyDescent="0.2">
      <c r="W33807" s="25"/>
      <c r="X33807" s="25"/>
    </row>
    <row r="33808" spans="23:24" x14ac:dyDescent="0.2">
      <c r="W33808" s="25"/>
      <c r="X33808" s="25"/>
    </row>
    <row r="33809" spans="23:24" x14ac:dyDescent="0.2">
      <c r="W33809" s="25"/>
      <c r="X33809" s="25"/>
    </row>
    <row r="33810" spans="23:24" x14ac:dyDescent="0.2">
      <c r="W33810" s="25"/>
      <c r="X33810" s="25"/>
    </row>
    <row r="33811" spans="23:24" x14ac:dyDescent="0.2">
      <c r="W33811" s="25"/>
      <c r="X33811" s="25"/>
    </row>
    <row r="33812" spans="23:24" x14ac:dyDescent="0.2">
      <c r="W33812" s="25"/>
      <c r="X33812" s="25"/>
    </row>
    <row r="33813" spans="23:24" x14ac:dyDescent="0.2">
      <c r="W33813" s="25"/>
      <c r="X33813" s="25"/>
    </row>
    <row r="33814" spans="23:24" x14ac:dyDescent="0.2">
      <c r="W33814" s="25"/>
      <c r="X33814" s="25"/>
    </row>
    <row r="33815" spans="23:24" x14ac:dyDescent="0.2">
      <c r="W33815" s="25"/>
      <c r="X33815" s="25"/>
    </row>
    <row r="33816" spans="23:24" x14ac:dyDescent="0.2">
      <c r="W33816" s="25"/>
      <c r="X33816" s="25"/>
    </row>
    <row r="33817" spans="23:24" x14ac:dyDescent="0.2">
      <c r="W33817" s="25"/>
      <c r="X33817" s="25"/>
    </row>
    <row r="33818" spans="23:24" x14ac:dyDescent="0.2">
      <c r="W33818" s="25"/>
      <c r="X33818" s="25"/>
    </row>
    <row r="33819" spans="23:24" x14ac:dyDescent="0.2">
      <c r="W33819" s="25"/>
      <c r="X33819" s="25"/>
    </row>
    <row r="33820" spans="23:24" x14ac:dyDescent="0.2">
      <c r="W33820" s="25"/>
      <c r="X33820" s="25"/>
    </row>
    <row r="33821" spans="23:24" x14ac:dyDescent="0.2">
      <c r="W33821" s="25"/>
      <c r="X33821" s="25"/>
    </row>
    <row r="33822" spans="23:24" x14ac:dyDescent="0.2">
      <c r="W33822" s="25"/>
      <c r="X33822" s="25"/>
    </row>
    <row r="33823" spans="23:24" x14ac:dyDescent="0.2">
      <c r="W33823" s="25"/>
      <c r="X33823" s="25"/>
    </row>
    <row r="33824" spans="23:24" x14ac:dyDescent="0.2">
      <c r="W33824" s="25"/>
      <c r="X33824" s="25"/>
    </row>
    <row r="33825" spans="23:24" x14ac:dyDescent="0.2">
      <c r="W33825" s="25"/>
      <c r="X33825" s="25"/>
    </row>
    <row r="33826" spans="23:24" x14ac:dyDescent="0.2">
      <c r="W33826" s="25"/>
      <c r="X33826" s="25"/>
    </row>
    <row r="33827" spans="23:24" x14ac:dyDescent="0.2">
      <c r="W33827" s="25"/>
      <c r="X33827" s="25"/>
    </row>
    <row r="33828" spans="23:24" x14ac:dyDescent="0.2">
      <c r="W33828" s="25"/>
      <c r="X33828" s="25"/>
    </row>
    <row r="33829" spans="23:24" x14ac:dyDescent="0.2">
      <c r="W33829" s="25"/>
      <c r="X33829" s="25"/>
    </row>
    <row r="33830" spans="23:24" x14ac:dyDescent="0.2">
      <c r="W33830" s="25"/>
      <c r="X33830" s="25"/>
    </row>
    <row r="33831" spans="23:24" x14ac:dyDescent="0.2">
      <c r="W33831" s="25"/>
      <c r="X33831" s="25"/>
    </row>
    <row r="33832" spans="23:24" x14ac:dyDescent="0.2">
      <c r="W33832" s="25"/>
      <c r="X33832" s="25"/>
    </row>
    <row r="33833" spans="23:24" x14ac:dyDescent="0.2">
      <c r="W33833" s="25"/>
      <c r="X33833" s="25"/>
    </row>
    <row r="33834" spans="23:24" x14ac:dyDescent="0.2">
      <c r="W33834" s="25"/>
      <c r="X33834" s="25"/>
    </row>
    <row r="33835" spans="23:24" x14ac:dyDescent="0.2">
      <c r="W33835" s="25"/>
      <c r="X33835" s="25"/>
    </row>
    <row r="33836" spans="23:24" x14ac:dyDescent="0.2">
      <c r="W33836" s="25"/>
      <c r="X33836" s="25"/>
    </row>
    <row r="33837" spans="23:24" x14ac:dyDescent="0.2">
      <c r="W33837" s="25"/>
      <c r="X33837" s="25"/>
    </row>
    <row r="33838" spans="23:24" x14ac:dyDescent="0.2">
      <c r="W33838" s="25"/>
      <c r="X33838" s="25"/>
    </row>
    <row r="33839" spans="23:24" x14ac:dyDescent="0.2">
      <c r="W33839" s="25"/>
      <c r="X33839" s="25"/>
    </row>
    <row r="33840" spans="23:24" x14ac:dyDescent="0.2">
      <c r="W33840" s="25"/>
      <c r="X33840" s="25"/>
    </row>
    <row r="33841" spans="23:24" x14ac:dyDescent="0.2">
      <c r="W33841" s="25"/>
      <c r="X33841" s="25"/>
    </row>
    <row r="33842" spans="23:24" x14ac:dyDescent="0.2">
      <c r="W33842" s="25"/>
      <c r="X33842" s="25"/>
    </row>
    <row r="33843" spans="23:24" x14ac:dyDescent="0.2">
      <c r="W33843" s="25"/>
      <c r="X33843" s="25"/>
    </row>
    <row r="33844" spans="23:24" x14ac:dyDescent="0.2">
      <c r="W33844" s="25"/>
      <c r="X33844" s="25"/>
    </row>
    <row r="33845" spans="23:24" x14ac:dyDescent="0.2">
      <c r="W33845" s="25"/>
      <c r="X33845" s="25"/>
    </row>
    <row r="33846" spans="23:24" x14ac:dyDescent="0.2">
      <c r="W33846" s="25"/>
      <c r="X33846" s="25"/>
    </row>
    <row r="33847" spans="23:24" x14ac:dyDescent="0.2">
      <c r="W33847" s="25"/>
      <c r="X33847" s="25"/>
    </row>
    <row r="33848" spans="23:24" x14ac:dyDescent="0.2">
      <c r="W33848" s="25"/>
      <c r="X33848" s="25"/>
    </row>
    <row r="33849" spans="23:24" x14ac:dyDescent="0.2">
      <c r="W33849" s="25"/>
      <c r="X33849" s="25"/>
    </row>
    <row r="33850" spans="23:24" x14ac:dyDescent="0.2">
      <c r="W33850" s="25"/>
      <c r="X33850" s="25"/>
    </row>
    <row r="33851" spans="23:24" x14ac:dyDescent="0.2">
      <c r="W33851" s="25"/>
      <c r="X33851" s="25"/>
    </row>
    <row r="33852" spans="23:24" x14ac:dyDescent="0.2">
      <c r="W33852" s="25"/>
      <c r="X33852" s="25"/>
    </row>
    <row r="33853" spans="23:24" x14ac:dyDescent="0.2">
      <c r="W33853" s="25"/>
      <c r="X33853" s="25"/>
    </row>
    <row r="33854" spans="23:24" x14ac:dyDescent="0.2">
      <c r="W33854" s="25"/>
      <c r="X33854" s="25"/>
    </row>
    <row r="33855" spans="23:24" x14ac:dyDescent="0.2">
      <c r="W33855" s="25"/>
      <c r="X33855" s="25"/>
    </row>
    <row r="33856" spans="23:24" x14ac:dyDescent="0.2">
      <c r="W33856" s="25"/>
      <c r="X33856" s="25"/>
    </row>
    <row r="33857" spans="23:24" x14ac:dyDescent="0.2">
      <c r="W33857" s="25"/>
      <c r="X33857" s="25"/>
    </row>
    <row r="33858" spans="23:24" x14ac:dyDescent="0.2">
      <c r="W33858" s="25"/>
      <c r="X33858" s="25"/>
    </row>
    <row r="33859" spans="23:24" x14ac:dyDescent="0.2">
      <c r="W33859" s="25"/>
      <c r="X33859" s="25"/>
    </row>
    <row r="33860" spans="23:24" x14ac:dyDescent="0.2">
      <c r="W33860" s="25"/>
      <c r="X33860" s="25"/>
    </row>
    <row r="33861" spans="23:24" x14ac:dyDescent="0.2">
      <c r="W33861" s="25"/>
      <c r="X33861" s="25"/>
    </row>
    <row r="33862" spans="23:24" x14ac:dyDescent="0.2">
      <c r="W33862" s="25"/>
      <c r="X33862" s="25"/>
    </row>
    <row r="33863" spans="23:24" x14ac:dyDescent="0.2">
      <c r="W33863" s="25"/>
      <c r="X33863" s="25"/>
    </row>
    <row r="33864" spans="23:24" x14ac:dyDescent="0.2">
      <c r="W33864" s="25"/>
      <c r="X33864" s="25"/>
    </row>
    <row r="33865" spans="23:24" x14ac:dyDescent="0.2">
      <c r="W33865" s="25"/>
      <c r="X33865" s="25"/>
    </row>
    <row r="33866" spans="23:24" x14ac:dyDescent="0.2">
      <c r="W33866" s="25"/>
      <c r="X33866" s="25"/>
    </row>
    <row r="33867" spans="23:24" x14ac:dyDescent="0.2">
      <c r="W33867" s="25"/>
      <c r="X33867" s="25"/>
    </row>
    <row r="33868" spans="23:24" x14ac:dyDescent="0.2">
      <c r="W33868" s="25"/>
      <c r="X33868" s="25"/>
    </row>
    <row r="33869" spans="23:24" x14ac:dyDescent="0.2">
      <c r="W33869" s="25"/>
      <c r="X33869" s="25"/>
    </row>
    <row r="33870" spans="23:24" x14ac:dyDescent="0.2">
      <c r="W33870" s="25"/>
      <c r="X33870" s="25"/>
    </row>
    <row r="33871" spans="23:24" x14ac:dyDescent="0.2">
      <c r="W33871" s="25"/>
      <c r="X33871" s="25"/>
    </row>
    <row r="33872" spans="23:24" x14ac:dyDescent="0.2">
      <c r="W33872" s="25"/>
      <c r="X33872" s="25"/>
    </row>
    <row r="33873" spans="23:24" x14ac:dyDescent="0.2">
      <c r="W33873" s="25"/>
      <c r="X33873" s="25"/>
    </row>
    <row r="33874" spans="23:24" x14ac:dyDescent="0.2">
      <c r="W33874" s="25"/>
      <c r="X33874" s="25"/>
    </row>
    <row r="33875" spans="23:24" x14ac:dyDescent="0.2">
      <c r="W33875" s="25"/>
      <c r="X33875" s="25"/>
    </row>
    <row r="33876" spans="23:24" x14ac:dyDescent="0.2">
      <c r="W33876" s="25"/>
      <c r="X33876" s="25"/>
    </row>
    <row r="33877" spans="23:24" x14ac:dyDescent="0.2">
      <c r="W33877" s="25"/>
      <c r="X33877" s="25"/>
    </row>
    <row r="33878" spans="23:24" x14ac:dyDescent="0.2">
      <c r="W33878" s="25"/>
      <c r="X33878" s="25"/>
    </row>
    <row r="33879" spans="23:24" x14ac:dyDescent="0.2">
      <c r="W33879" s="25"/>
      <c r="X33879" s="25"/>
    </row>
    <row r="33880" spans="23:24" x14ac:dyDescent="0.2">
      <c r="W33880" s="25"/>
      <c r="X33880" s="25"/>
    </row>
    <row r="33881" spans="23:24" x14ac:dyDescent="0.2">
      <c r="W33881" s="25"/>
      <c r="X33881" s="25"/>
    </row>
    <row r="33882" spans="23:24" x14ac:dyDescent="0.2">
      <c r="W33882" s="25"/>
      <c r="X33882" s="25"/>
    </row>
    <row r="33883" spans="23:24" x14ac:dyDescent="0.2">
      <c r="W33883" s="25"/>
      <c r="X33883" s="25"/>
    </row>
    <row r="33884" spans="23:24" x14ac:dyDescent="0.2">
      <c r="W33884" s="25"/>
      <c r="X33884" s="25"/>
    </row>
    <row r="33885" spans="23:24" x14ac:dyDescent="0.2">
      <c r="W33885" s="25"/>
      <c r="X33885" s="25"/>
    </row>
    <row r="33886" spans="23:24" x14ac:dyDescent="0.2">
      <c r="W33886" s="25"/>
      <c r="X33886" s="25"/>
    </row>
    <row r="33887" spans="23:24" x14ac:dyDescent="0.2">
      <c r="W33887" s="25"/>
      <c r="X33887" s="25"/>
    </row>
    <row r="33888" spans="23:24" x14ac:dyDescent="0.2">
      <c r="W33888" s="25"/>
      <c r="X33888" s="25"/>
    </row>
    <row r="33889" spans="23:24" x14ac:dyDescent="0.2">
      <c r="W33889" s="25"/>
      <c r="X33889" s="25"/>
    </row>
    <row r="33890" spans="23:24" x14ac:dyDescent="0.2">
      <c r="W33890" s="25"/>
      <c r="X33890" s="25"/>
    </row>
    <row r="33891" spans="23:24" x14ac:dyDescent="0.2">
      <c r="W33891" s="25"/>
      <c r="X33891" s="25"/>
    </row>
    <row r="33892" spans="23:24" x14ac:dyDescent="0.2">
      <c r="W33892" s="25"/>
      <c r="X33892" s="25"/>
    </row>
    <row r="33893" spans="23:24" x14ac:dyDescent="0.2">
      <c r="W33893" s="25"/>
      <c r="X33893" s="25"/>
    </row>
    <row r="33894" spans="23:24" x14ac:dyDescent="0.2">
      <c r="W33894" s="25"/>
      <c r="X33894" s="25"/>
    </row>
    <row r="33895" spans="23:24" x14ac:dyDescent="0.2">
      <c r="W33895" s="25"/>
      <c r="X33895" s="25"/>
    </row>
    <row r="33896" spans="23:24" x14ac:dyDescent="0.2">
      <c r="W33896" s="25"/>
      <c r="X33896" s="25"/>
    </row>
    <row r="33897" spans="23:24" x14ac:dyDescent="0.2">
      <c r="W33897" s="25"/>
      <c r="X33897" s="25"/>
    </row>
    <row r="33898" spans="23:24" x14ac:dyDescent="0.2">
      <c r="W33898" s="25"/>
      <c r="X33898" s="25"/>
    </row>
    <row r="33899" spans="23:24" x14ac:dyDescent="0.2">
      <c r="W33899" s="25"/>
      <c r="X33899" s="25"/>
    </row>
    <row r="33900" spans="23:24" x14ac:dyDescent="0.2">
      <c r="W33900" s="25"/>
      <c r="X33900" s="25"/>
    </row>
    <row r="33901" spans="23:24" x14ac:dyDescent="0.2">
      <c r="W33901" s="25"/>
      <c r="X33901" s="25"/>
    </row>
    <row r="33902" spans="23:24" x14ac:dyDescent="0.2">
      <c r="W33902" s="25"/>
      <c r="X33902" s="25"/>
    </row>
    <row r="33903" spans="23:24" x14ac:dyDescent="0.2">
      <c r="W33903" s="25"/>
      <c r="X33903" s="25"/>
    </row>
    <row r="33904" spans="23:24" x14ac:dyDescent="0.2">
      <c r="W33904" s="25"/>
      <c r="X33904" s="25"/>
    </row>
    <row r="33905" spans="23:24" x14ac:dyDescent="0.2">
      <c r="W33905" s="25"/>
      <c r="X33905" s="25"/>
    </row>
    <row r="33906" spans="23:24" x14ac:dyDescent="0.2">
      <c r="W33906" s="25"/>
      <c r="X33906" s="25"/>
    </row>
    <row r="33907" spans="23:24" x14ac:dyDescent="0.2">
      <c r="W33907" s="25"/>
      <c r="X33907" s="25"/>
    </row>
    <row r="33908" spans="23:24" x14ac:dyDescent="0.2">
      <c r="W33908" s="25"/>
      <c r="X33908" s="25"/>
    </row>
    <row r="33909" spans="23:24" x14ac:dyDescent="0.2">
      <c r="W33909" s="25"/>
      <c r="X33909" s="25"/>
    </row>
    <row r="33910" spans="23:24" x14ac:dyDescent="0.2">
      <c r="W33910" s="25"/>
      <c r="X33910" s="25"/>
    </row>
    <row r="33911" spans="23:24" x14ac:dyDescent="0.2">
      <c r="W33911" s="25"/>
      <c r="X33911" s="25"/>
    </row>
    <row r="33912" spans="23:24" x14ac:dyDescent="0.2">
      <c r="W33912" s="25"/>
      <c r="X33912" s="25"/>
    </row>
    <row r="33913" spans="23:24" x14ac:dyDescent="0.2">
      <c r="W33913" s="25"/>
      <c r="X33913" s="25"/>
    </row>
    <row r="33914" spans="23:24" x14ac:dyDescent="0.2">
      <c r="W33914" s="25"/>
      <c r="X33914" s="25"/>
    </row>
    <row r="33915" spans="23:24" x14ac:dyDescent="0.2">
      <c r="W33915" s="25"/>
      <c r="X33915" s="25"/>
    </row>
    <row r="33916" spans="23:24" x14ac:dyDescent="0.2">
      <c r="W33916" s="25"/>
      <c r="X33916" s="25"/>
    </row>
    <row r="33917" spans="23:24" x14ac:dyDescent="0.2">
      <c r="W33917" s="25"/>
      <c r="X33917" s="25"/>
    </row>
    <row r="33918" spans="23:24" x14ac:dyDescent="0.2">
      <c r="W33918" s="25"/>
      <c r="X33918" s="25"/>
    </row>
    <row r="33919" spans="23:24" x14ac:dyDescent="0.2">
      <c r="W33919" s="25"/>
      <c r="X33919" s="25"/>
    </row>
    <row r="33920" spans="23:24" x14ac:dyDescent="0.2">
      <c r="W33920" s="25"/>
      <c r="X33920" s="25"/>
    </row>
    <row r="33921" spans="23:24" x14ac:dyDescent="0.2">
      <c r="W33921" s="25"/>
      <c r="X33921" s="25"/>
    </row>
    <row r="33922" spans="23:24" x14ac:dyDescent="0.2">
      <c r="W33922" s="25"/>
      <c r="X33922" s="25"/>
    </row>
    <row r="33923" spans="23:24" x14ac:dyDescent="0.2">
      <c r="W33923" s="25"/>
      <c r="X33923" s="25"/>
    </row>
    <row r="33924" spans="23:24" x14ac:dyDescent="0.2">
      <c r="W33924" s="25"/>
      <c r="X33924" s="25"/>
    </row>
    <row r="33925" spans="23:24" x14ac:dyDescent="0.2">
      <c r="W33925" s="25"/>
      <c r="X33925" s="25"/>
    </row>
    <row r="33926" spans="23:24" x14ac:dyDescent="0.2">
      <c r="W33926" s="25"/>
      <c r="X33926" s="25"/>
    </row>
    <row r="33927" spans="23:24" x14ac:dyDescent="0.2">
      <c r="W33927" s="25"/>
      <c r="X33927" s="25"/>
    </row>
    <row r="33928" spans="23:24" x14ac:dyDescent="0.2">
      <c r="W33928" s="25"/>
      <c r="X33928" s="25"/>
    </row>
    <row r="33929" spans="23:24" x14ac:dyDescent="0.2">
      <c r="W33929" s="25"/>
      <c r="X33929" s="25"/>
    </row>
    <row r="33930" spans="23:24" x14ac:dyDescent="0.2">
      <c r="W33930" s="25"/>
      <c r="X33930" s="25"/>
    </row>
    <row r="33931" spans="23:24" x14ac:dyDescent="0.2">
      <c r="W33931" s="25"/>
      <c r="X33931" s="25"/>
    </row>
    <row r="33932" spans="23:24" x14ac:dyDescent="0.2">
      <c r="W33932" s="25"/>
      <c r="X33932" s="25"/>
    </row>
    <row r="33933" spans="23:24" x14ac:dyDescent="0.2">
      <c r="W33933" s="25"/>
      <c r="X33933" s="25"/>
    </row>
    <row r="33934" spans="23:24" x14ac:dyDescent="0.2">
      <c r="W33934" s="25"/>
      <c r="X33934" s="25"/>
    </row>
    <row r="33935" spans="23:24" x14ac:dyDescent="0.2">
      <c r="W33935" s="25"/>
      <c r="X33935" s="25"/>
    </row>
    <row r="33936" spans="23:24" x14ac:dyDescent="0.2">
      <c r="W33936" s="25"/>
      <c r="X33936" s="25"/>
    </row>
    <row r="33937" spans="23:24" x14ac:dyDescent="0.2">
      <c r="W33937" s="25"/>
      <c r="X33937" s="25"/>
    </row>
    <row r="33938" spans="23:24" x14ac:dyDescent="0.2">
      <c r="W33938" s="25"/>
      <c r="X33938" s="25"/>
    </row>
    <row r="33939" spans="23:24" x14ac:dyDescent="0.2">
      <c r="W33939" s="25"/>
      <c r="X33939" s="25"/>
    </row>
    <row r="33940" spans="23:24" x14ac:dyDescent="0.2">
      <c r="W33940" s="25"/>
      <c r="X33940" s="25"/>
    </row>
    <row r="33941" spans="23:24" x14ac:dyDescent="0.2">
      <c r="W33941" s="25"/>
      <c r="X33941" s="25"/>
    </row>
    <row r="33942" spans="23:24" x14ac:dyDescent="0.2">
      <c r="W33942" s="25"/>
      <c r="X33942" s="25"/>
    </row>
    <row r="33943" spans="23:24" x14ac:dyDescent="0.2">
      <c r="W33943" s="25"/>
      <c r="X33943" s="25"/>
    </row>
    <row r="33944" spans="23:24" x14ac:dyDescent="0.2">
      <c r="W33944" s="25"/>
      <c r="X33944" s="25"/>
    </row>
    <row r="33945" spans="23:24" x14ac:dyDescent="0.2">
      <c r="W33945" s="25"/>
      <c r="X33945" s="25"/>
    </row>
    <row r="33946" spans="23:24" x14ac:dyDescent="0.2">
      <c r="W33946" s="25"/>
      <c r="X33946" s="25"/>
    </row>
    <row r="33947" spans="23:24" x14ac:dyDescent="0.2">
      <c r="W33947" s="25"/>
      <c r="X33947" s="25"/>
    </row>
    <row r="33948" spans="23:24" x14ac:dyDescent="0.2">
      <c r="W33948" s="25"/>
      <c r="X33948" s="25"/>
    </row>
    <row r="33949" spans="23:24" x14ac:dyDescent="0.2">
      <c r="W33949" s="25"/>
      <c r="X33949" s="25"/>
    </row>
    <row r="33950" spans="23:24" x14ac:dyDescent="0.2">
      <c r="W33950" s="25"/>
      <c r="X33950" s="25"/>
    </row>
    <row r="33951" spans="23:24" x14ac:dyDescent="0.2">
      <c r="W33951" s="25"/>
      <c r="X33951" s="25"/>
    </row>
    <row r="33952" spans="23:24" x14ac:dyDescent="0.2">
      <c r="W33952" s="25"/>
      <c r="X33952" s="25"/>
    </row>
    <row r="33953" spans="23:24" x14ac:dyDescent="0.2">
      <c r="W33953" s="25"/>
      <c r="X33953" s="25"/>
    </row>
    <row r="33954" spans="23:24" x14ac:dyDescent="0.2">
      <c r="W33954" s="25"/>
      <c r="X33954" s="25"/>
    </row>
    <row r="33955" spans="23:24" x14ac:dyDescent="0.2">
      <c r="W33955" s="25"/>
      <c r="X33955" s="25"/>
    </row>
    <row r="33956" spans="23:24" x14ac:dyDescent="0.2">
      <c r="W33956" s="25"/>
      <c r="X33956" s="25"/>
    </row>
    <row r="33957" spans="23:24" x14ac:dyDescent="0.2">
      <c r="W33957" s="25"/>
      <c r="X33957" s="25"/>
    </row>
    <row r="33958" spans="23:24" x14ac:dyDescent="0.2">
      <c r="W33958" s="25"/>
      <c r="X33958" s="25"/>
    </row>
    <row r="33959" spans="23:24" x14ac:dyDescent="0.2">
      <c r="W33959" s="25"/>
      <c r="X33959" s="25"/>
    </row>
    <row r="33960" spans="23:24" x14ac:dyDescent="0.2">
      <c r="W33960" s="25"/>
      <c r="X33960" s="25"/>
    </row>
    <row r="33961" spans="23:24" x14ac:dyDescent="0.2">
      <c r="W33961" s="25"/>
      <c r="X33961" s="25"/>
    </row>
    <row r="33962" spans="23:24" x14ac:dyDescent="0.2">
      <c r="W33962" s="25"/>
      <c r="X33962" s="25"/>
    </row>
    <row r="33963" spans="23:24" x14ac:dyDescent="0.2">
      <c r="W33963" s="25"/>
      <c r="X33963" s="25"/>
    </row>
    <row r="33964" spans="23:24" x14ac:dyDescent="0.2">
      <c r="W33964" s="25"/>
      <c r="X33964" s="25"/>
    </row>
    <row r="33965" spans="23:24" x14ac:dyDescent="0.2">
      <c r="W33965" s="25"/>
      <c r="X33965" s="25"/>
    </row>
    <row r="33966" spans="23:24" x14ac:dyDescent="0.2">
      <c r="W33966" s="25"/>
      <c r="X33966" s="25"/>
    </row>
    <row r="33967" spans="23:24" x14ac:dyDescent="0.2">
      <c r="W33967" s="25"/>
      <c r="X33967" s="25"/>
    </row>
    <row r="33968" spans="23:24" x14ac:dyDescent="0.2">
      <c r="W33968" s="25"/>
      <c r="X33968" s="25"/>
    </row>
    <row r="33969" spans="23:24" x14ac:dyDescent="0.2">
      <c r="W33969" s="25"/>
      <c r="X33969" s="25"/>
    </row>
    <row r="33970" spans="23:24" x14ac:dyDescent="0.2">
      <c r="W33970" s="25"/>
      <c r="X33970" s="25"/>
    </row>
    <row r="33971" spans="23:24" x14ac:dyDescent="0.2">
      <c r="W33971" s="25"/>
      <c r="X33971" s="25"/>
    </row>
    <row r="33972" spans="23:24" x14ac:dyDescent="0.2">
      <c r="W33972" s="25"/>
      <c r="X33972" s="25"/>
    </row>
    <row r="33973" spans="23:24" x14ac:dyDescent="0.2">
      <c r="W33973" s="25"/>
      <c r="X33973" s="25"/>
    </row>
    <row r="33974" spans="23:24" x14ac:dyDescent="0.2">
      <c r="W33974" s="25"/>
      <c r="X33974" s="25"/>
    </row>
    <row r="33975" spans="23:24" x14ac:dyDescent="0.2">
      <c r="W33975" s="25"/>
      <c r="X33975" s="25"/>
    </row>
    <row r="33976" spans="23:24" x14ac:dyDescent="0.2">
      <c r="W33976" s="25"/>
      <c r="X33976" s="25"/>
    </row>
    <row r="33977" spans="23:24" x14ac:dyDescent="0.2">
      <c r="W33977" s="25"/>
      <c r="X33977" s="25"/>
    </row>
    <row r="33978" spans="23:24" x14ac:dyDescent="0.2">
      <c r="W33978" s="25"/>
      <c r="X33978" s="25"/>
    </row>
    <row r="33979" spans="23:24" x14ac:dyDescent="0.2">
      <c r="W33979" s="25"/>
      <c r="X33979" s="25"/>
    </row>
    <row r="33980" spans="23:24" x14ac:dyDescent="0.2">
      <c r="W33980" s="25"/>
      <c r="X33980" s="25"/>
    </row>
    <row r="33981" spans="23:24" x14ac:dyDescent="0.2">
      <c r="W33981" s="25"/>
      <c r="X33981" s="25"/>
    </row>
    <row r="33982" spans="23:24" x14ac:dyDescent="0.2">
      <c r="W33982" s="25"/>
      <c r="X33982" s="25"/>
    </row>
    <row r="33983" spans="23:24" x14ac:dyDescent="0.2">
      <c r="W33983" s="25"/>
      <c r="X33983" s="25"/>
    </row>
    <row r="33984" spans="23:24" x14ac:dyDescent="0.2">
      <c r="W33984" s="25"/>
      <c r="X33984" s="25"/>
    </row>
    <row r="33985" spans="23:24" x14ac:dyDescent="0.2">
      <c r="W33985" s="25"/>
      <c r="X33985" s="25"/>
    </row>
    <row r="33986" spans="23:24" x14ac:dyDescent="0.2">
      <c r="W33986" s="25"/>
      <c r="X33986" s="25"/>
    </row>
    <row r="33987" spans="23:24" x14ac:dyDescent="0.2">
      <c r="W33987" s="25"/>
      <c r="X33987" s="25"/>
    </row>
    <row r="33988" spans="23:24" x14ac:dyDescent="0.2">
      <c r="W33988" s="25"/>
      <c r="X33988" s="25"/>
    </row>
    <row r="33989" spans="23:24" x14ac:dyDescent="0.2">
      <c r="W33989" s="25"/>
      <c r="X33989" s="25"/>
    </row>
    <row r="33990" spans="23:24" x14ac:dyDescent="0.2">
      <c r="W33990" s="25"/>
      <c r="X33990" s="25"/>
    </row>
    <row r="33991" spans="23:24" x14ac:dyDescent="0.2">
      <c r="W33991" s="25"/>
      <c r="X33991" s="25"/>
    </row>
    <row r="33992" spans="23:24" x14ac:dyDescent="0.2">
      <c r="W33992" s="25"/>
      <c r="X33992" s="25"/>
    </row>
    <row r="33993" spans="23:24" x14ac:dyDescent="0.2">
      <c r="W33993" s="25"/>
      <c r="X33993" s="25"/>
    </row>
    <row r="33994" spans="23:24" x14ac:dyDescent="0.2">
      <c r="W33994" s="25"/>
      <c r="X33994" s="25"/>
    </row>
    <row r="33995" spans="23:24" x14ac:dyDescent="0.2">
      <c r="W33995" s="25"/>
      <c r="X33995" s="25"/>
    </row>
    <row r="33996" spans="23:24" x14ac:dyDescent="0.2">
      <c r="W33996" s="25"/>
      <c r="X33996" s="25"/>
    </row>
    <row r="33997" spans="23:24" x14ac:dyDescent="0.2">
      <c r="W33997" s="25"/>
      <c r="X33997" s="25"/>
    </row>
    <row r="33998" spans="23:24" x14ac:dyDescent="0.2">
      <c r="W33998" s="25"/>
      <c r="X33998" s="25"/>
    </row>
    <row r="33999" spans="23:24" x14ac:dyDescent="0.2">
      <c r="W33999" s="25"/>
      <c r="X33999" s="25"/>
    </row>
    <row r="34000" spans="23:24" x14ac:dyDescent="0.2">
      <c r="W34000" s="25"/>
      <c r="X34000" s="25"/>
    </row>
    <row r="34001" spans="23:24" x14ac:dyDescent="0.2">
      <c r="W34001" s="25"/>
      <c r="X34001" s="25"/>
    </row>
    <row r="34002" spans="23:24" x14ac:dyDescent="0.2">
      <c r="W34002" s="25"/>
      <c r="X34002" s="25"/>
    </row>
    <row r="34003" spans="23:24" x14ac:dyDescent="0.2">
      <c r="W34003" s="25"/>
      <c r="X34003" s="25"/>
    </row>
    <row r="34004" spans="23:24" x14ac:dyDescent="0.2">
      <c r="W34004" s="25"/>
      <c r="X34004" s="25"/>
    </row>
    <row r="34005" spans="23:24" x14ac:dyDescent="0.2">
      <c r="W34005" s="25"/>
      <c r="X34005" s="25"/>
    </row>
    <row r="34006" spans="23:24" x14ac:dyDescent="0.2">
      <c r="W34006" s="25"/>
      <c r="X34006" s="25"/>
    </row>
    <row r="34007" spans="23:24" x14ac:dyDescent="0.2">
      <c r="W34007" s="25"/>
      <c r="X34007" s="25"/>
    </row>
    <row r="34008" spans="23:24" x14ac:dyDescent="0.2">
      <c r="W34008" s="25"/>
      <c r="X34008" s="25"/>
    </row>
    <row r="34009" spans="23:24" x14ac:dyDescent="0.2">
      <c r="W34009" s="25"/>
      <c r="X34009" s="25"/>
    </row>
    <row r="34010" spans="23:24" x14ac:dyDescent="0.2">
      <c r="W34010" s="25"/>
      <c r="X34010" s="25"/>
    </row>
    <row r="34011" spans="23:24" x14ac:dyDescent="0.2">
      <c r="W34011" s="25"/>
      <c r="X34011" s="25"/>
    </row>
    <row r="34012" spans="23:24" x14ac:dyDescent="0.2">
      <c r="W34012" s="25"/>
      <c r="X34012" s="25"/>
    </row>
    <row r="34013" spans="23:24" x14ac:dyDescent="0.2">
      <c r="W34013" s="25"/>
      <c r="X34013" s="25"/>
    </row>
    <row r="34014" spans="23:24" x14ac:dyDescent="0.2">
      <c r="W34014" s="25"/>
      <c r="X34014" s="25"/>
    </row>
    <row r="34015" spans="23:24" x14ac:dyDescent="0.2">
      <c r="W34015" s="25"/>
      <c r="X34015" s="25"/>
    </row>
    <row r="34016" spans="23:24" x14ac:dyDescent="0.2">
      <c r="W34016" s="25"/>
      <c r="X34016" s="25"/>
    </row>
    <row r="34017" spans="23:24" x14ac:dyDescent="0.2">
      <c r="W34017" s="25"/>
      <c r="X34017" s="25"/>
    </row>
    <row r="34018" spans="23:24" x14ac:dyDescent="0.2">
      <c r="W34018" s="25"/>
      <c r="X34018" s="25"/>
    </row>
    <row r="34019" spans="23:24" x14ac:dyDescent="0.2">
      <c r="W34019" s="25"/>
      <c r="X34019" s="25"/>
    </row>
    <row r="34020" spans="23:24" x14ac:dyDescent="0.2">
      <c r="W34020" s="25"/>
      <c r="X34020" s="25"/>
    </row>
    <row r="34021" spans="23:24" x14ac:dyDescent="0.2">
      <c r="W34021" s="25"/>
      <c r="X34021" s="25"/>
    </row>
    <row r="34022" spans="23:24" x14ac:dyDescent="0.2">
      <c r="W34022" s="25"/>
      <c r="X34022" s="25"/>
    </row>
    <row r="34023" spans="23:24" x14ac:dyDescent="0.2">
      <c r="W34023" s="25"/>
      <c r="X34023" s="25"/>
    </row>
    <row r="34024" spans="23:24" x14ac:dyDescent="0.2">
      <c r="W34024" s="25"/>
      <c r="X34024" s="25"/>
    </row>
    <row r="34025" spans="23:24" x14ac:dyDescent="0.2">
      <c r="W34025" s="25"/>
      <c r="X34025" s="25"/>
    </row>
    <row r="34026" spans="23:24" x14ac:dyDescent="0.2">
      <c r="W34026" s="25"/>
      <c r="X34026" s="25"/>
    </row>
    <row r="34027" spans="23:24" x14ac:dyDescent="0.2">
      <c r="W34027" s="25"/>
      <c r="X34027" s="25"/>
    </row>
    <row r="34028" spans="23:24" x14ac:dyDescent="0.2">
      <c r="W34028" s="25"/>
      <c r="X34028" s="25"/>
    </row>
    <row r="34029" spans="23:24" x14ac:dyDescent="0.2">
      <c r="W34029" s="25"/>
      <c r="X34029" s="25"/>
    </row>
    <row r="34030" spans="23:24" x14ac:dyDescent="0.2">
      <c r="W34030" s="25"/>
      <c r="X34030" s="25"/>
    </row>
    <row r="34031" spans="23:24" x14ac:dyDescent="0.2">
      <c r="W34031" s="25"/>
      <c r="X34031" s="25"/>
    </row>
    <row r="34032" spans="23:24" x14ac:dyDescent="0.2">
      <c r="W34032" s="25"/>
      <c r="X34032" s="25"/>
    </row>
    <row r="34033" spans="23:24" x14ac:dyDescent="0.2">
      <c r="W34033" s="25"/>
      <c r="X34033" s="25"/>
    </row>
    <row r="34034" spans="23:24" x14ac:dyDescent="0.2">
      <c r="W34034" s="25"/>
      <c r="X34034" s="25"/>
    </row>
    <row r="34035" spans="23:24" x14ac:dyDescent="0.2">
      <c r="W34035" s="25"/>
      <c r="X34035" s="25"/>
    </row>
    <row r="34036" spans="23:24" x14ac:dyDescent="0.2">
      <c r="W34036" s="25"/>
      <c r="X34036" s="25"/>
    </row>
    <row r="34037" spans="23:24" x14ac:dyDescent="0.2">
      <c r="W34037" s="25"/>
      <c r="X34037" s="25"/>
    </row>
    <row r="34038" spans="23:24" x14ac:dyDescent="0.2">
      <c r="W34038" s="25"/>
      <c r="X34038" s="25"/>
    </row>
    <row r="34039" spans="23:24" x14ac:dyDescent="0.2">
      <c r="W34039" s="25"/>
      <c r="X34039" s="25"/>
    </row>
    <row r="34040" spans="23:24" x14ac:dyDescent="0.2">
      <c r="W34040" s="25"/>
      <c r="X34040" s="25"/>
    </row>
    <row r="34041" spans="23:24" x14ac:dyDescent="0.2">
      <c r="W34041" s="25"/>
      <c r="X34041" s="25"/>
    </row>
    <row r="34042" spans="23:24" x14ac:dyDescent="0.2">
      <c r="W34042" s="25"/>
      <c r="X34042" s="25"/>
    </row>
    <row r="34043" spans="23:24" x14ac:dyDescent="0.2">
      <c r="W34043" s="25"/>
      <c r="X34043" s="25"/>
    </row>
    <row r="34044" spans="23:24" x14ac:dyDescent="0.2">
      <c r="W34044" s="25"/>
      <c r="X34044" s="25"/>
    </row>
    <row r="34045" spans="23:24" x14ac:dyDescent="0.2">
      <c r="W34045" s="25"/>
      <c r="X34045" s="25"/>
    </row>
    <row r="34046" spans="23:24" x14ac:dyDescent="0.2">
      <c r="W34046" s="25"/>
      <c r="X34046" s="25"/>
    </row>
    <row r="34047" spans="23:24" x14ac:dyDescent="0.2">
      <c r="W34047" s="25"/>
      <c r="X34047" s="25"/>
    </row>
    <row r="34048" spans="23:24" x14ac:dyDescent="0.2">
      <c r="W34048" s="25"/>
      <c r="X34048" s="25"/>
    </row>
    <row r="34049" spans="23:24" x14ac:dyDescent="0.2">
      <c r="W34049" s="25"/>
      <c r="X34049" s="25"/>
    </row>
    <row r="34050" spans="23:24" x14ac:dyDescent="0.2">
      <c r="W34050" s="25"/>
      <c r="X34050" s="25"/>
    </row>
    <row r="34051" spans="23:24" x14ac:dyDescent="0.2">
      <c r="W34051" s="25"/>
      <c r="X34051" s="25"/>
    </row>
    <row r="34052" spans="23:24" x14ac:dyDescent="0.2">
      <c r="W34052" s="25"/>
      <c r="X34052" s="25"/>
    </row>
    <row r="34053" spans="23:24" x14ac:dyDescent="0.2">
      <c r="W34053" s="25"/>
      <c r="X34053" s="25"/>
    </row>
    <row r="34054" spans="23:24" x14ac:dyDescent="0.2">
      <c r="W34054" s="25"/>
      <c r="X34054" s="25"/>
    </row>
    <row r="34055" spans="23:24" x14ac:dyDescent="0.2">
      <c r="W34055" s="25"/>
      <c r="X34055" s="25"/>
    </row>
    <row r="34056" spans="23:24" x14ac:dyDescent="0.2">
      <c r="W34056" s="25"/>
      <c r="X34056" s="25"/>
    </row>
    <row r="34057" spans="23:24" x14ac:dyDescent="0.2">
      <c r="W34057" s="25"/>
      <c r="X34057" s="25"/>
    </row>
    <row r="34058" spans="23:24" x14ac:dyDescent="0.2">
      <c r="W34058" s="25"/>
      <c r="X34058" s="25"/>
    </row>
    <row r="34059" spans="23:24" x14ac:dyDescent="0.2">
      <c r="W34059" s="25"/>
      <c r="X34059" s="25"/>
    </row>
    <row r="34060" spans="23:24" x14ac:dyDescent="0.2">
      <c r="W34060" s="25"/>
      <c r="X34060" s="25"/>
    </row>
    <row r="34061" spans="23:24" x14ac:dyDescent="0.2">
      <c r="W34061" s="25"/>
      <c r="X34061" s="25"/>
    </row>
    <row r="34062" spans="23:24" x14ac:dyDescent="0.2">
      <c r="W34062" s="25"/>
      <c r="X34062" s="25"/>
    </row>
    <row r="34063" spans="23:24" x14ac:dyDescent="0.2">
      <c r="W34063" s="25"/>
      <c r="X34063" s="25"/>
    </row>
    <row r="34064" spans="23:24" x14ac:dyDescent="0.2">
      <c r="W34064" s="25"/>
      <c r="X34064" s="25"/>
    </row>
    <row r="34065" spans="23:24" x14ac:dyDescent="0.2">
      <c r="W34065" s="25"/>
      <c r="X34065" s="25"/>
    </row>
    <row r="34066" spans="23:24" x14ac:dyDescent="0.2">
      <c r="W34066" s="25"/>
      <c r="X34066" s="25"/>
    </row>
    <row r="34067" spans="23:24" x14ac:dyDescent="0.2">
      <c r="W34067" s="25"/>
      <c r="X34067" s="25"/>
    </row>
    <row r="34068" spans="23:24" x14ac:dyDescent="0.2">
      <c r="W34068" s="25"/>
      <c r="X34068" s="25"/>
    </row>
    <row r="34069" spans="23:24" x14ac:dyDescent="0.2">
      <c r="W34069" s="25"/>
      <c r="X34069" s="25"/>
    </row>
    <row r="34070" spans="23:24" x14ac:dyDescent="0.2">
      <c r="W34070" s="25"/>
      <c r="X34070" s="25"/>
    </row>
    <row r="34071" spans="23:24" x14ac:dyDescent="0.2">
      <c r="W34071" s="25"/>
      <c r="X34071" s="25"/>
    </row>
    <row r="34072" spans="23:24" x14ac:dyDescent="0.2">
      <c r="W34072" s="25"/>
      <c r="X34072" s="25"/>
    </row>
    <row r="34073" spans="23:24" x14ac:dyDescent="0.2">
      <c r="W34073" s="25"/>
      <c r="X34073" s="25"/>
    </row>
    <row r="34074" spans="23:24" x14ac:dyDescent="0.2">
      <c r="W34074" s="25"/>
      <c r="X34074" s="25"/>
    </row>
    <row r="34075" spans="23:24" x14ac:dyDescent="0.2">
      <c r="W34075" s="25"/>
      <c r="X34075" s="25"/>
    </row>
    <row r="34076" spans="23:24" x14ac:dyDescent="0.2">
      <c r="W34076" s="25"/>
      <c r="X34076" s="25"/>
    </row>
    <row r="34077" spans="23:24" x14ac:dyDescent="0.2">
      <c r="W34077" s="25"/>
      <c r="X34077" s="25"/>
    </row>
    <row r="34078" spans="23:24" x14ac:dyDescent="0.2">
      <c r="W34078" s="25"/>
      <c r="X34078" s="25"/>
    </row>
    <row r="34079" spans="23:24" x14ac:dyDescent="0.2">
      <c r="W34079" s="25"/>
      <c r="X34079" s="25"/>
    </row>
    <row r="34080" spans="23:24" x14ac:dyDescent="0.2">
      <c r="W34080" s="25"/>
      <c r="X34080" s="25"/>
    </row>
    <row r="34081" spans="23:24" x14ac:dyDescent="0.2">
      <c r="W34081" s="25"/>
      <c r="X34081" s="25"/>
    </row>
    <row r="34082" spans="23:24" x14ac:dyDescent="0.2">
      <c r="W34082" s="25"/>
      <c r="X34082" s="25"/>
    </row>
    <row r="34083" spans="23:24" x14ac:dyDescent="0.2">
      <c r="W34083" s="25"/>
      <c r="X34083" s="25"/>
    </row>
    <row r="34084" spans="23:24" x14ac:dyDescent="0.2">
      <c r="W34084" s="25"/>
      <c r="X34084" s="25"/>
    </row>
    <row r="34085" spans="23:24" x14ac:dyDescent="0.2">
      <c r="W34085" s="25"/>
      <c r="X34085" s="25"/>
    </row>
    <row r="34086" spans="23:24" x14ac:dyDescent="0.2">
      <c r="W34086" s="25"/>
      <c r="X34086" s="25"/>
    </row>
    <row r="34087" spans="23:24" x14ac:dyDescent="0.2">
      <c r="W34087" s="25"/>
      <c r="X34087" s="25"/>
    </row>
    <row r="34088" spans="23:24" x14ac:dyDescent="0.2">
      <c r="W34088" s="25"/>
      <c r="X34088" s="25"/>
    </row>
    <row r="34089" spans="23:24" x14ac:dyDescent="0.2">
      <c r="W34089" s="25"/>
      <c r="X34089" s="25"/>
    </row>
    <row r="34090" spans="23:24" x14ac:dyDescent="0.2">
      <c r="W34090" s="25"/>
      <c r="X34090" s="25"/>
    </row>
    <row r="34091" spans="23:24" x14ac:dyDescent="0.2">
      <c r="W34091" s="25"/>
      <c r="X34091" s="25"/>
    </row>
    <row r="34092" spans="23:24" x14ac:dyDescent="0.2">
      <c r="W34092" s="25"/>
      <c r="X34092" s="25"/>
    </row>
    <row r="34093" spans="23:24" x14ac:dyDescent="0.2">
      <c r="W34093" s="25"/>
      <c r="X34093" s="25"/>
    </row>
    <row r="34094" spans="23:24" x14ac:dyDescent="0.2">
      <c r="W34094" s="25"/>
      <c r="X34094" s="25"/>
    </row>
    <row r="34095" spans="23:24" x14ac:dyDescent="0.2">
      <c r="W34095" s="25"/>
      <c r="X34095" s="25"/>
    </row>
    <row r="34096" spans="23:24" x14ac:dyDescent="0.2">
      <c r="W34096" s="25"/>
      <c r="X34096" s="25"/>
    </row>
    <row r="34097" spans="23:24" x14ac:dyDescent="0.2">
      <c r="W34097" s="25"/>
      <c r="X34097" s="25"/>
    </row>
    <row r="34098" spans="23:24" x14ac:dyDescent="0.2">
      <c r="W34098" s="25"/>
      <c r="X34098" s="25"/>
    </row>
    <row r="34099" spans="23:24" x14ac:dyDescent="0.2">
      <c r="W34099" s="25"/>
      <c r="X34099" s="25"/>
    </row>
    <row r="34100" spans="23:24" x14ac:dyDescent="0.2">
      <c r="W34100" s="25"/>
      <c r="X34100" s="25"/>
    </row>
    <row r="34101" spans="23:24" x14ac:dyDescent="0.2">
      <c r="W34101" s="25"/>
      <c r="X34101" s="25"/>
    </row>
    <row r="34102" spans="23:24" x14ac:dyDescent="0.2">
      <c r="W34102" s="25"/>
      <c r="X34102" s="25"/>
    </row>
    <row r="34103" spans="23:24" x14ac:dyDescent="0.2">
      <c r="W34103" s="25"/>
      <c r="X34103" s="25"/>
    </row>
    <row r="34104" spans="23:24" x14ac:dyDescent="0.2">
      <c r="W34104" s="25"/>
      <c r="X34104" s="25"/>
    </row>
    <row r="34105" spans="23:24" x14ac:dyDescent="0.2">
      <c r="W34105" s="25"/>
      <c r="X34105" s="25"/>
    </row>
    <row r="34106" spans="23:24" x14ac:dyDescent="0.2">
      <c r="W34106" s="25"/>
      <c r="X34106" s="25"/>
    </row>
    <row r="34107" spans="23:24" x14ac:dyDescent="0.2">
      <c r="W34107" s="25"/>
      <c r="X34107" s="25"/>
    </row>
    <row r="34108" spans="23:24" x14ac:dyDescent="0.2">
      <c r="W34108" s="25"/>
      <c r="X34108" s="25"/>
    </row>
    <row r="34109" spans="23:24" x14ac:dyDescent="0.2">
      <c r="W34109" s="25"/>
      <c r="X34109" s="25"/>
    </row>
    <row r="34110" spans="23:24" x14ac:dyDescent="0.2">
      <c r="W34110" s="25"/>
      <c r="X34110" s="25"/>
    </row>
    <row r="34111" spans="23:24" x14ac:dyDescent="0.2">
      <c r="W34111" s="25"/>
      <c r="X34111" s="25"/>
    </row>
    <row r="34112" spans="23:24" x14ac:dyDescent="0.2">
      <c r="W34112" s="25"/>
      <c r="X34112" s="25"/>
    </row>
    <row r="34113" spans="23:24" x14ac:dyDescent="0.2">
      <c r="W34113" s="25"/>
      <c r="X34113" s="25"/>
    </row>
    <row r="34114" spans="23:24" x14ac:dyDescent="0.2">
      <c r="W34114" s="25"/>
      <c r="X34114" s="25"/>
    </row>
    <row r="34115" spans="23:24" x14ac:dyDescent="0.2">
      <c r="W34115" s="25"/>
      <c r="X34115" s="25"/>
    </row>
    <row r="34116" spans="23:24" x14ac:dyDescent="0.2">
      <c r="W34116" s="25"/>
      <c r="X34116" s="25"/>
    </row>
    <row r="34117" spans="23:24" x14ac:dyDescent="0.2">
      <c r="W34117" s="25"/>
      <c r="X34117" s="25"/>
    </row>
    <row r="34118" spans="23:24" x14ac:dyDescent="0.2">
      <c r="W34118" s="25"/>
      <c r="X34118" s="25"/>
    </row>
    <row r="34119" spans="23:24" x14ac:dyDescent="0.2">
      <c r="W34119" s="25"/>
      <c r="X34119" s="25"/>
    </row>
    <row r="34120" spans="23:24" x14ac:dyDescent="0.2">
      <c r="W34120" s="25"/>
      <c r="X34120" s="25"/>
    </row>
    <row r="34121" spans="23:24" x14ac:dyDescent="0.2">
      <c r="W34121" s="25"/>
      <c r="X34121" s="25"/>
    </row>
    <row r="34122" spans="23:24" x14ac:dyDescent="0.2">
      <c r="W34122" s="25"/>
      <c r="X34122" s="25"/>
    </row>
    <row r="34123" spans="23:24" x14ac:dyDescent="0.2">
      <c r="W34123" s="25"/>
      <c r="X34123" s="25"/>
    </row>
    <row r="34124" spans="23:24" x14ac:dyDescent="0.2">
      <c r="W34124" s="25"/>
      <c r="X34124" s="25"/>
    </row>
    <row r="34125" spans="23:24" x14ac:dyDescent="0.2">
      <c r="W34125" s="25"/>
      <c r="X34125" s="25"/>
    </row>
    <row r="34126" spans="23:24" x14ac:dyDescent="0.2">
      <c r="W34126" s="25"/>
      <c r="X34126" s="25"/>
    </row>
    <row r="34127" spans="23:24" x14ac:dyDescent="0.2">
      <c r="W34127" s="25"/>
      <c r="X34127" s="25"/>
    </row>
    <row r="34128" spans="23:24" x14ac:dyDescent="0.2">
      <c r="W34128" s="25"/>
      <c r="X34128" s="25"/>
    </row>
    <row r="34129" spans="23:24" x14ac:dyDescent="0.2">
      <c r="W34129" s="25"/>
      <c r="X34129" s="25"/>
    </row>
    <row r="34130" spans="23:24" x14ac:dyDescent="0.2">
      <c r="W34130" s="25"/>
      <c r="X34130" s="25"/>
    </row>
    <row r="34131" spans="23:24" x14ac:dyDescent="0.2">
      <c r="W34131" s="25"/>
      <c r="X34131" s="25"/>
    </row>
    <row r="34132" spans="23:24" x14ac:dyDescent="0.2">
      <c r="W34132" s="25"/>
      <c r="X34132" s="25"/>
    </row>
    <row r="34133" spans="23:24" x14ac:dyDescent="0.2">
      <c r="W34133" s="25"/>
      <c r="X34133" s="25"/>
    </row>
    <row r="34134" spans="23:24" x14ac:dyDescent="0.2">
      <c r="W34134" s="25"/>
      <c r="X34134" s="25"/>
    </row>
    <row r="34135" spans="23:24" x14ac:dyDescent="0.2">
      <c r="W34135" s="25"/>
      <c r="X34135" s="25"/>
    </row>
    <row r="34136" spans="23:24" x14ac:dyDescent="0.2">
      <c r="W34136" s="25"/>
      <c r="X34136" s="25"/>
    </row>
    <row r="34137" spans="23:24" x14ac:dyDescent="0.2">
      <c r="W34137" s="25"/>
      <c r="X34137" s="25"/>
    </row>
    <row r="34138" spans="23:24" x14ac:dyDescent="0.2">
      <c r="W34138" s="25"/>
      <c r="X34138" s="25"/>
    </row>
    <row r="34139" spans="23:24" x14ac:dyDescent="0.2">
      <c r="W34139" s="25"/>
      <c r="X34139" s="25"/>
    </row>
    <row r="34140" spans="23:24" x14ac:dyDescent="0.2">
      <c r="W34140" s="25"/>
      <c r="X34140" s="25"/>
    </row>
    <row r="34141" spans="23:24" x14ac:dyDescent="0.2">
      <c r="W34141" s="25"/>
      <c r="X34141" s="25"/>
    </row>
    <row r="34142" spans="23:24" x14ac:dyDescent="0.2">
      <c r="W34142" s="25"/>
      <c r="X34142" s="25"/>
    </row>
    <row r="34143" spans="23:24" x14ac:dyDescent="0.2">
      <c r="W34143" s="25"/>
      <c r="X34143" s="25"/>
    </row>
    <row r="34144" spans="23:24" x14ac:dyDescent="0.2">
      <c r="W34144" s="25"/>
      <c r="X34144" s="25"/>
    </row>
    <row r="34145" spans="23:24" x14ac:dyDescent="0.2">
      <c r="W34145" s="25"/>
      <c r="X34145" s="25"/>
    </row>
    <row r="34146" spans="23:24" x14ac:dyDescent="0.2">
      <c r="W34146" s="25"/>
      <c r="X34146" s="25"/>
    </row>
    <row r="34147" spans="23:24" x14ac:dyDescent="0.2">
      <c r="W34147" s="25"/>
      <c r="X34147" s="25"/>
    </row>
    <row r="34148" spans="23:24" x14ac:dyDescent="0.2">
      <c r="W34148" s="25"/>
      <c r="X34148" s="25"/>
    </row>
    <row r="34149" spans="23:24" x14ac:dyDescent="0.2">
      <c r="W34149" s="25"/>
      <c r="X34149" s="25"/>
    </row>
    <row r="34150" spans="23:24" x14ac:dyDescent="0.2">
      <c r="W34150" s="25"/>
      <c r="X34150" s="25"/>
    </row>
    <row r="34151" spans="23:24" x14ac:dyDescent="0.2">
      <c r="W34151" s="25"/>
      <c r="X34151" s="25"/>
    </row>
    <row r="34152" spans="23:24" x14ac:dyDescent="0.2">
      <c r="W34152" s="25"/>
      <c r="X34152" s="25"/>
    </row>
    <row r="34153" spans="23:24" x14ac:dyDescent="0.2">
      <c r="W34153" s="25"/>
      <c r="X34153" s="25"/>
    </row>
    <row r="34154" spans="23:24" x14ac:dyDescent="0.2">
      <c r="W34154" s="25"/>
      <c r="X34154" s="25"/>
    </row>
    <row r="34155" spans="23:24" x14ac:dyDescent="0.2">
      <c r="W34155" s="25"/>
      <c r="X34155" s="25"/>
    </row>
    <row r="34156" spans="23:24" x14ac:dyDescent="0.2">
      <c r="W34156" s="25"/>
      <c r="X34156" s="25"/>
    </row>
    <row r="34157" spans="23:24" x14ac:dyDescent="0.2">
      <c r="W34157" s="25"/>
      <c r="X34157" s="25"/>
    </row>
    <row r="34158" spans="23:24" x14ac:dyDescent="0.2">
      <c r="W34158" s="25"/>
      <c r="X34158" s="25"/>
    </row>
    <row r="34159" spans="23:24" x14ac:dyDescent="0.2">
      <c r="W34159" s="25"/>
      <c r="X34159" s="25"/>
    </row>
    <row r="34160" spans="23:24" x14ac:dyDescent="0.2">
      <c r="W34160" s="25"/>
      <c r="X34160" s="25"/>
    </row>
    <row r="34161" spans="23:24" x14ac:dyDescent="0.2">
      <c r="W34161" s="25"/>
      <c r="X34161" s="25"/>
    </row>
    <row r="34162" spans="23:24" x14ac:dyDescent="0.2">
      <c r="W34162" s="25"/>
      <c r="X34162" s="25"/>
    </row>
    <row r="34163" spans="23:24" x14ac:dyDescent="0.2">
      <c r="W34163" s="25"/>
      <c r="X34163" s="25"/>
    </row>
    <row r="34164" spans="23:24" x14ac:dyDescent="0.2">
      <c r="W34164" s="25"/>
      <c r="X34164" s="25"/>
    </row>
    <row r="34165" spans="23:24" x14ac:dyDescent="0.2">
      <c r="W34165" s="25"/>
      <c r="X34165" s="25"/>
    </row>
    <row r="34166" spans="23:24" x14ac:dyDescent="0.2">
      <c r="W34166" s="25"/>
      <c r="X34166" s="25"/>
    </row>
    <row r="34167" spans="23:24" x14ac:dyDescent="0.2">
      <c r="W34167" s="25"/>
      <c r="X34167" s="25"/>
    </row>
    <row r="34168" spans="23:24" x14ac:dyDescent="0.2">
      <c r="W34168" s="25"/>
      <c r="X34168" s="25"/>
    </row>
    <row r="34169" spans="23:24" x14ac:dyDescent="0.2">
      <c r="W34169" s="25"/>
      <c r="X34169" s="25"/>
    </row>
    <row r="34170" spans="23:24" x14ac:dyDescent="0.2">
      <c r="W34170" s="25"/>
      <c r="X34170" s="25"/>
    </row>
    <row r="34171" spans="23:24" x14ac:dyDescent="0.2">
      <c r="W34171" s="25"/>
      <c r="X34171" s="25"/>
    </row>
    <row r="34172" spans="23:24" x14ac:dyDescent="0.2">
      <c r="W34172" s="25"/>
      <c r="X34172" s="25"/>
    </row>
    <row r="34173" spans="23:24" x14ac:dyDescent="0.2">
      <c r="W34173" s="25"/>
      <c r="X34173" s="25"/>
    </row>
    <row r="34174" spans="23:24" x14ac:dyDescent="0.2">
      <c r="W34174" s="25"/>
      <c r="X34174" s="25"/>
    </row>
    <row r="34175" spans="23:24" x14ac:dyDescent="0.2">
      <c r="W34175" s="25"/>
      <c r="X34175" s="25"/>
    </row>
    <row r="34176" spans="23:24" x14ac:dyDescent="0.2">
      <c r="W34176" s="25"/>
      <c r="X34176" s="25"/>
    </row>
    <row r="34177" spans="23:24" x14ac:dyDescent="0.2">
      <c r="W34177" s="25"/>
      <c r="X34177" s="25"/>
    </row>
    <row r="34178" spans="23:24" x14ac:dyDescent="0.2">
      <c r="W34178" s="25"/>
      <c r="X34178" s="25"/>
    </row>
    <row r="34179" spans="23:24" x14ac:dyDescent="0.2">
      <c r="W34179" s="25"/>
      <c r="X34179" s="25"/>
    </row>
    <row r="34180" spans="23:24" x14ac:dyDescent="0.2">
      <c r="W34180" s="25"/>
      <c r="X34180" s="25"/>
    </row>
    <row r="34181" spans="23:24" x14ac:dyDescent="0.2">
      <c r="W34181" s="25"/>
      <c r="X34181" s="25"/>
    </row>
    <row r="34182" spans="23:24" x14ac:dyDescent="0.2">
      <c r="W34182" s="25"/>
      <c r="X34182" s="25"/>
    </row>
    <row r="34183" spans="23:24" x14ac:dyDescent="0.2">
      <c r="W34183" s="25"/>
      <c r="X34183" s="25"/>
    </row>
    <row r="34184" spans="23:24" x14ac:dyDescent="0.2">
      <c r="W34184" s="25"/>
      <c r="X34184" s="25"/>
    </row>
    <row r="34185" spans="23:24" x14ac:dyDescent="0.2">
      <c r="W34185" s="25"/>
      <c r="X34185" s="25"/>
    </row>
    <row r="34186" spans="23:24" x14ac:dyDescent="0.2">
      <c r="W34186" s="25"/>
      <c r="X34186" s="25"/>
    </row>
    <row r="34187" spans="23:24" x14ac:dyDescent="0.2">
      <c r="W34187" s="25"/>
      <c r="X34187" s="25"/>
    </row>
    <row r="34188" spans="23:24" x14ac:dyDescent="0.2">
      <c r="W34188" s="25"/>
      <c r="X34188" s="25"/>
    </row>
    <row r="34189" spans="23:24" x14ac:dyDescent="0.2">
      <c r="W34189" s="25"/>
      <c r="X34189" s="25"/>
    </row>
    <row r="34190" spans="23:24" x14ac:dyDescent="0.2">
      <c r="W34190" s="25"/>
      <c r="X34190" s="25"/>
    </row>
    <row r="34191" spans="23:24" x14ac:dyDescent="0.2">
      <c r="W34191" s="25"/>
      <c r="X34191" s="25"/>
    </row>
    <row r="34192" spans="23:24" x14ac:dyDescent="0.2">
      <c r="W34192" s="25"/>
      <c r="X34192" s="25"/>
    </row>
    <row r="34193" spans="23:24" x14ac:dyDescent="0.2">
      <c r="W34193" s="25"/>
      <c r="X34193" s="25"/>
    </row>
    <row r="34194" spans="23:24" x14ac:dyDescent="0.2">
      <c r="W34194" s="25"/>
      <c r="X34194" s="25"/>
    </row>
    <row r="34195" spans="23:24" x14ac:dyDescent="0.2">
      <c r="W34195" s="25"/>
      <c r="X34195" s="25"/>
    </row>
    <row r="34196" spans="23:24" x14ac:dyDescent="0.2">
      <c r="W34196" s="25"/>
      <c r="X34196" s="25"/>
    </row>
    <row r="34197" spans="23:24" x14ac:dyDescent="0.2">
      <c r="W34197" s="25"/>
      <c r="X34197" s="25"/>
    </row>
    <row r="34198" spans="23:24" x14ac:dyDescent="0.2">
      <c r="W34198" s="25"/>
      <c r="X34198" s="25"/>
    </row>
    <row r="34199" spans="23:24" x14ac:dyDescent="0.2">
      <c r="W34199" s="25"/>
      <c r="X34199" s="25"/>
    </row>
    <row r="34200" spans="23:24" x14ac:dyDescent="0.2">
      <c r="W34200" s="25"/>
      <c r="X34200" s="25"/>
    </row>
    <row r="34201" spans="23:24" x14ac:dyDescent="0.2">
      <c r="W34201" s="25"/>
      <c r="X34201" s="25"/>
    </row>
    <row r="34202" spans="23:24" x14ac:dyDescent="0.2">
      <c r="W34202" s="25"/>
      <c r="X34202" s="25"/>
    </row>
    <row r="34203" spans="23:24" x14ac:dyDescent="0.2">
      <c r="W34203" s="25"/>
      <c r="X34203" s="25"/>
    </row>
    <row r="34204" spans="23:24" x14ac:dyDescent="0.2">
      <c r="W34204" s="25"/>
      <c r="X34204" s="25"/>
    </row>
    <row r="34205" spans="23:24" x14ac:dyDescent="0.2">
      <c r="W34205" s="25"/>
      <c r="X34205" s="25"/>
    </row>
    <row r="34206" spans="23:24" x14ac:dyDescent="0.2">
      <c r="W34206" s="25"/>
      <c r="X34206" s="25"/>
    </row>
    <row r="34207" spans="23:24" x14ac:dyDescent="0.2">
      <c r="W34207" s="25"/>
      <c r="X34207" s="25"/>
    </row>
    <row r="34208" spans="23:24" x14ac:dyDescent="0.2">
      <c r="W34208" s="25"/>
      <c r="X34208" s="25"/>
    </row>
    <row r="34209" spans="23:24" x14ac:dyDescent="0.2">
      <c r="W34209" s="25"/>
      <c r="X34209" s="25"/>
    </row>
    <row r="34210" spans="23:24" x14ac:dyDescent="0.2">
      <c r="W34210" s="25"/>
      <c r="X34210" s="25"/>
    </row>
    <row r="34211" spans="23:24" x14ac:dyDescent="0.2">
      <c r="W34211" s="25"/>
      <c r="X34211" s="25"/>
    </row>
    <row r="34212" spans="23:24" x14ac:dyDescent="0.2">
      <c r="W34212" s="25"/>
      <c r="X34212" s="25"/>
    </row>
    <row r="34213" spans="23:24" x14ac:dyDescent="0.2">
      <c r="W34213" s="25"/>
      <c r="X34213" s="25"/>
    </row>
    <row r="34214" spans="23:24" x14ac:dyDescent="0.2">
      <c r="W34214" s="25"/>
      <c r="X34214" s="25"/>
    </row>
    <row r="34215" spans="23:24" x14ac:dyDescent="0.2">
      <c r="W34215" s="25"/>
      <c r="X34215" s="25"/>
    </row>
    <row r="34216" spans="23:24" x14ac:dyDescent="0.2">
      <c r="W34216" s="25"/>
      <c r="X34216" s="25"/>
    </row>
    <row r="34217" spans="23:24" x14ac:dyDescent="0.2">
      <c r="W34217" s="25"/>
      <c r="X34217" s="25"/>
    </row>
    <row r="34218" spans="23:24" x14ac:dyDescent="0.2">
      <c r="W34218" s="25"/>
      <c r="X34218" s="25"/>
    </row>
    <row r="34219" spans="23:24" x14ac:dyDescent="0.2">
      <c r="W34219" s="25"/>
      <c r="X34219" s="25"/>
    </row>
    <row r="34220" spans="23:24" x14ac:dyDescent="0.2">
      <c r="W34220" s="25"/>
      <c r="X34220" s="25"/>
    </row>
    <row r="34221" spans="23:24" x14ac:dyDescent="0.2">
      <c r="W34221" s="25"/>
      <c r="X34221" s="25"/>
    </row>
    <row r="34222" spans="23:24" x14ac:dyDescent="0.2">
      <c r="W34222" s="25"/>
      <c r="X34222" s="25"/>
    </row>
    <row r="34223" spans="23:24" x14ac:dyDescent="0.2">
      <c r="W34223" s="25"/>
      <c r="X34223" s="25"/>
    </row>
    <row r="34224" spans="23:24" x14ac:dyDescent="0.2">
      <c r="W34224" s="25"/>
      <c r="X34224" s="25"/>
    </row>
    <row r="34225" spans="23:24" x14ac:dyDescent="0.2">
      <c r="W34225" s="25"/>
      <c r="X34225" s="25"/>
    </row>
    <row r="34226" spans="23:24" x14ac:dyDescent="0.2">
      <c r="W34226" s="25"/>
      <c r="X34226" s="25"/>
    </row>
    <row r="34227" spans="23:24" x14ac:dyDescent="0.2">
      <c r="W34227" s="25"/>
      <c r="X34227" s="25"/>
    </row>
    <row r="34228" spans="23:24" x14ac:dyDescent="0.2">
      <c r="W34228" s="25"/>
      <c r="X34228" s="25"/>
    </row>
    <row r="34229" spans="23:24" x14ac:dyDescent="0.2">
      <c r="W34229" s="25"/>
      <c r="X34229" s="25"/>
    </row>
    <row r="34230" spans="23:24" x14ac:dyDescent="0.2">
      <c r="W34230" s="25"/>
      <c r="X34230" s="25"/>
    </row>
    <row r="34231" spans="23:24" x14ac:dyDescent="0.2">
      <c r="W34231" s="25"/>
      <c r="X34231" s="25"/>
    </row>
    <row r="34232" spans="23:24" x14ac:dyDescent="0.2">
      <c r="W34232" s="25"/>
      <c r="X34232" s="25"/>
    </row>
    <row r="34233" spans="23:24" x14ac:dyDescent="0.2">
      <c r="W34233" s="25"/>
      <c r="X34233" s="25"/>
    </row>
    <row r="34234" spans="23:24" x14ac:dyDescent="0.2">
      <c r="W34234" s="25"/>
      <c r="X34234" s="25"/>
    </row>
    <row r="34235" spans="23:24" x14ac:dyDescent="0.2">
      <c r="W34235" s="25"/>
      <c r="X34235" s="25"/>
    </row>
    <row r="34236" spans="23:24" x14ac:dyDescent="0.2">
      <c r="W34236" s="25"/>
      <c r="X34236" s="25"/>
    </row>
    <row r="34237" spans="23:24" x14ac:dyDescent="0.2">
      <c r="W34237" s="25"/>
      <c r="X34237" s="25"/>
    </row>
    <row r="34238" spans="23:24" x14ac:dyDescent="0.2">
      <c r="W34238" s="25"/>
      <c r="X34238" s="25"/>
    </row>
    <row r="34239" spans="23:24" x14ac:dyDescent="0.2">
      <c r="W34239" s="25"/>
      <c r="X34239" s="25"/>
    </row>
    <row r="34240" spans="23:24" x14ac:dyDescent="0.2">
      <c r="W34240" s="25"/>
      <c r="X34240" s="25"/>
    </row>
    <row r="34241" spans="23:24" x14ac:dyDescent="0.2">
      <c r="W34241" s="25"/>
      <c r="X34241" s="25"/>
    </row>
    <row r="34242" spans="23:24" x14ac:dyDescent="0.2">
      <c r="W34242" s="25"/>
      <c r="X34242" s="25"/>
    </row>
    <row r="34243" spans="23:24" x14ac:dyDescent="0.2">
      <c r="W34243" s="25"/>
      <c r="X34243" s="25"/>
    </row>
    <row r="34244" spans="23:24" x14ac:dyDescent="0.2">
      <c r="W34244" s="25"/>
      <c r="X34244" s="25"/>
    </row>
    <row r="34245" spans="23:24" x14ac:dyDescent="0.2">
      <c r="W34245" s="25"/>
      <c r="X34245" s="25"/>
    </row>
    <row r="34246" spans="23:24" x14ac:dyDescent="0.2">
      <c r="W34246" s="25"/>
      <c r="X34246" s="25"/>
    </row>
    <row r="34247" spans="23:24" x14ac:dyDescent="0.2">
      <c r="W34247" s="25"/>
      <c r="X34247" s="25"/>
    </row>
    <row r="34248" spans="23:24" x14ac:dyDescent="0.2">
      <c r="W34248" s="25"/>
      <c r="X34248" s="25"/>
    </row>
    <row r="34249" spans="23:24" x14ac:dyDescent="0.2">
      <c r="W34249" s="25"/>
      <c r="X34249" s="25"/>
    </row>
    <row r="34250" spans="23:24" x14ac:dyDescent="0.2">
      <c r="W34250" s="25"/>
      <c r="X34250" s="25"/>
    </row>
    <row r="34251" spans="23:24" x14ac:dyDescent="0.2">
      <c r="W34251" s="25"/>
      <c r="X34251" s="25"/>
    </row>
    <row r="34252" spans="23:24" x14ac:dyDescent="0.2">
      <c r="W34252" s="25"/>
      <c r="X34252" s="25"/>
    </row>
    <row r="34253" spans="23:24" x14ac:dyDescent="0.2">
      <c r="W34253" s="25"/>
      <c r="X34253" s="25"/>
    </row>
    <row r="34254" spans="23:24" x14ac:dyDescent="0.2">
      <c r="W34254" s="25"/>
      <c r="X34254" s="25"/>
    </row>
    <row r="34255" spans="23:24" x14ac:dyDescent="0.2">
      <c r="W34255" s="25"/>
      <c r="X34255" s="25"/>
    </row>
    <row r="34256" spans="23:24" x14ac:dyDescent="0.2">
      <c r="W34256" s="25"/>
      <c r="X34256" s="25"/>
    </row>
    <row r="34257" spans="23:24" x14ac:dyDescent="0.2">
      <c r="W34257" s="25"/>
      <c r="X34257" s="25"/>
    </row>
    <row r="34258" spans="23:24" x14ac:dyDescent="0.2">
      <c r="W34258" s="25"/>
      <c r="X34258" s="25"/>
    </row>
    <row r="34259" spans="23:24" x14ac:dyDescent="0.2">
      <c r="W34259" s="25"/>
      <c r="X34259" s="25"/>
    </row>
    <row r="34260" spans="23:24" x14ac:dyDescent="0.2">
      <c r="W34260" s="25"/>
      <c r="X34260" s="25"/>
    </row>
    <row r="34261" spans="23:24" x14ac:dyDescent="0.2">
      <c r="W34261" s="25"/>
      <c r="X34261" s="25"/>
    </row>
    <row r="34262" spans="23:24" x14ac:dyDescent="0.2">
      <c r="W34262" s="25"/>
      <c r="X34262" s="25"/>
    </row>
    <row r="34263" spans="23:24" x14ac:dyDescent="0.2">
      <c r="W34263" s="25"/>
      <c r="X34263" s="25"/>
    </row>
    <row r="34264" spans="23:24" x14ac:dyDescent="0.2">
      <c r="W34264" s="25"/>
      <c r="X34264" s="25"/>
    </row>
    <row r="34265" spans="23:24" x14ac:dyDescent="0.2">
      <c r="W34265" s="25"/>
      <c r="X34265" s="25"/>
    </row>
    <row r="34266" spans="23:24" x14ac:dyDescent="0.2">
      <c r="W34266" s="25"/>
      <c r="X34266" s="25"/>
    </row>
    <row r="34267" spans="23:24" x14ac:dyDescent="0.2">
      <c r="W34267" s="25"/>
      <c r="X34267" s="25"/>
    </row>
    <row r="34268" spans="23:24" x14ac:dyDescent="0.2">
      <c r="W34268" s="25"/>
      <c r="X34268" s="25"/>
    </row>
    <row r="34269" spans="23:24" x14ac:dyDescent="0.2">
      <c r="W34269" s="25"/>
      <c r="X34269" s="25"/>
    </row>
    <row r="34270" spans="23:24" x14ac:dyDescent="0.2">
      <c r="W34270" s="25"/>
      <c r="X34270" s="25"/>
    </row>
    <row r="34271" spans="23:24" x14ac:dyDescent="0.2">
      <c r="W34271" s="25"/>
      <c r="X34271" s="25"/>
    </row>
    <row r="34272" spans="23:24" x14ac:dyDescent="0.2">
      <c r="W34272" s="25"/>
      <c r="X34272" s="25"/>
    </row>
    <row r="34273" spans="23:24" x14ac:dyDescent="0.2">
      <c r="W34273" s="25"/>
      <c r="X34273" s="25"/>
    </row>
    <row r="34274" spans="23:24" x14ac:dyDescent="0.2">
      <c r="W34274" s="25"/>
      <c r="X34274" s="25"/>
    </row>
    <row r="34275" spans="23:24" x14ac:dyDescent="0.2">
      <c r="W34275" s="25"/>
      <c r="X34275" s="25"/>
    </row>
    <row r="34276" spans="23:24" x14ac:dyDescent="0.2">
      <c r="W34276" s="25"/>
      <c r="X34276" s="25"/>
    </row>
    <row r="34277" spans="23:24" x14ac:dyDescent="0.2">
      <c r="W34277" s="25"/>
      <c r="X34277" s="25"/>
    </row>
    <row r="34278" spans="23:24" x14ac:dyDescent="0.2">
      <c r="W34278" s="25"/>
      <c r="X34278" s="25"/>
    </row>
    <row r="34279" spans="23:24" x14ac:dyDescent="0.2">
      <c r="W34279" s="25"/>
      <c r="X34279" s="25"/>
    </row>
    <row r="34280" spans="23:24" x14ac:dyDescent="0.2">
      <c r="W34280" s="25"/>
      <c r="X34280" s="25"/>
    </row>
    <row r="34281" spans="23:24" x14ac:dyDescent="0.2">
      <c r="W34281" s="25"/>
      <c r="X34281" s="25"/>
    </row>
    <row r="34282" spans="23:24" x14ac:dyDescent="0.2">
      <c r="W34282" s="25"/>
      <c r="X34282" s="25"/>
    </row>
    <row r="34283" spans="23:24" x14ac:dyDescent="0.2">
      <c r="W34283" s="25"/>
      <c r="X34283" s="25"/>
    </row>
    <row r="34284" spans="23:24" x14ac:dyDescent="0.2">
      <c r="W34284" s="25"/>
      <c r="X34284" s="25"/>
    </row>
    <row r="34285" spans="23:24" x14ac:dyDescent="0.2">
      <c r="W34285" s="25"/>
      <c r="X34285" s="25"/>
    </row>
    <row r="34286" spans="23:24" x14ac:dyDescent="0.2">
      <c r="W34286" s="25"/>
      <c r="X34286" s="25"/>
    </row>
    <row r="34287" spans="23:24" x14ac:dyDescent="0.2">
      <c r="W34287" s="25"/>
      <c r="X34287" s="25"/>
    </row>
    <row r="34288" spans="23:24" x14ac:dyDescent="0.2">
      <c r="W34288" s="25"/>
      <c r="X34288" s="25"/>
    </row>
    <row r="34289" spans="23:24" x14ac:dyDescent="0.2">
      <c r="W34289" s="25"/>
      <c r="X34289" s="25"/>
    </row>
    <row r="34290" spans="23:24" x14ac:dyDescent="0.2">
      <c r="W34290" s="25"/>
      <c r="X34290" s="25"/>
    </row>
    <row r="34291" spans="23:24" x14ac:dyDescent="0.2">
      <c r="W34291" s="25"/>
      <c r="X34291" s="25"/>
    </row>
    <row r="34292" spans="23:24" x14ac:dyDescent="0.2">
      <c r="W34292" s="25"/>
      <c r="X34292" s="25"/>
    </row>
    <row r="34293" spans="23:24" x14ac:dyDescent="0.2">
      <c r="W34293" s="25"/>
      <c r="X34293" s="25"/>
    </row>
    <row r="34294" spans="23:24" x14ac:dyDescent="0.2">
      <c r="W34294" s="25"/>
      <c r="X34294" s="25"/>
    </row>
    <row r="34295" spans="23:24" x14ac:dyDescent="0.2">
      <c r="W34295" s="25"/>
      <c r="X34295" s="25"/>
    </row>
    <row r="34296" spans="23:24" x14ac:dyDescent="0.2">
      <c r="W34296" s="25"/>
      <c r="X34296" s="25"/>
    </row>
    <row r="34297" spans="23:24" x14ac:dyDescent="0.2">
      <c r="W34297" s="25"/>
      <c r="X34297" s="25"/>
    </row>
    <row r="34298" spans="23:24" x14ac:dyDescent="0.2">
      <c r="W34298" s="25"/>
      <c r="X34298" s="25"/>
    </row>
    <row r="34299" spans="23:24" x14ac:dyDescent="0.2">
      <c r="W34299" s="25"/>
      <c r="X34299" s="25"/>
    </row>
    <row r="34300" spans="23:24" x14ac:dyDescent="0.2">
      <c r="W34300" s="25"/>
      <c r="X34300" s="25"/>
    </row>
    <row r="34301" spans="23:24" x14ac:dyDescent="0.2">
      <c r="W34301" s="25"/>
      <c r="X34301" s="25"/>
    </row>
    <row r="34302" spans="23:24" x14ac:dyDescent="0.2">
      <c r="W34302" s="25"/>
      <c r="X34302" s="25"/>
    </row>
    <row r="34303" spans="23:24" x14ac:dyDescent="0.2">
      <c r="W34303" s="25"/>
      <c r="X34303" s="25"/>
    </row>
    <row r="34304" spans="23:24" x14ac:dyDescent="0.2">
      <c r="W34304" s="25"/>
      <c r="X34304" s="25"/>
    </row>
    <row r="34305" spans="23:24" x14ac:dyDescent="0.2">
      <c r="W34305" s="25"/>
      <c r="X34305" s="25"/>
    </row>
    <row r="34306" spans="23:24" x14ac:dyDescent="0.2">
      <c r="W34306" s="25"/>
      <c r="X34306" s="25"/>
    </row>
    <row r="34307" spans="23:24" x14ac:dyDescent="0.2">
      <c r="W34307" s="25"/>
      <c r="X34307" s="25"/>
    </row>
    <row r="34308" spans="23:24" x14ac:dyDescent="0.2">
      <c r="W34308" s="25"/>
      <c r="X34308" s="25"/>
    </row>
    <row r="34309" spans="23:24" x14ac:dyDescent="0.2">
      <c r="W34309" s="25"/>
      <c r="X34309" s="25"/>
    </row>
    <row r="34310" spans="23:24" x14ac:dyDescent="0.2">
      <c r="W34310" s="25"/>
      <c r="X34310" s="25"/>
    </row>
    <row r="34311" spans="23:24" x14ac:dyDescent="0.2">
      <c r="W34311" s="25"/>
      <c r="X34311" s="25"/>
    </row>
    <row r="34312" spans="23:24" x14ac:dyDescent="0.2">
      <c r="W34312" s="25"/>
      <c r="X34312" s="25"/>
    </row>
    <row r="34313" spans="23:24" x14ac:dyDescent="0.2">
      <c r="W34313" s="25"/>
      <c r="X34313" s="25"/>
    </row>
    <row r="34314" spans="23:24" x14ac:dyDescent="0.2">
      <c r="W34314" s="25"/>
      <c r="X34314" s="25"/>
    </row>
    <row r="34315" spans="23:24" x14ac:dyDescent="0.2">
      <c r="W34315" s="25"/>
      <c r="X34315" s="25"/>
    </row>
    <row r="34316" spans="23:24" x14ac:dyDescent="0.2">
      <c r="W34316" s="25"/>
      <c r="X34316" s="25"/>
    </row>
    <row r="34317" spans="23:24" x14ac:dyDescent="0.2">
      <c r="W34317" s="25"/>
      <c r="X34317" s="25"/>
    </row>
    <row r="34318" spans="23:24" x14ac:dyDescent="0.2">
      <c r="W34318" s="25"/>
      <c r="X34318" s="25"/>
    </row>
    <row r="34319" spans="23:24" x14ac:dyDescent="0.2">
      <c r="W34319" s="25"/>
      <c r="X34319" s="25"/>
    </row>
    <row r="34320" spans="23:24" x14ac:dyDescent="0.2">
      <c r="W34320" s="25"/>
      <c r="X34320" s="25"/>
    </row>
    <row r="34321" spans="23:24" x14ac:dyDescent="0.2">
      <c r="W34321" s="25"/>
      <c r="X34321" s="25"/>
    </row>
    <row r="34322" spans="23:24" x14ac:dyDescent="0.2">
      <c r="W34322" s="25"/>
      <c r="X34322" s="25"/>
    </row>
    <row r="34323" spans="23:24" x14ac:dyDescent="0.2">
      <c r="W34323" s="25"/>
      <c r="X34323" s="25"/>
    </row>
    <row r="34324" spans="23:24" x14ac:dyDescent="0.2">
      <c r="W34324" s="25"/>
      <c r="X34324" s="25"/>
    </row>
    <row r="34325" spans="23:24" x14ac:dyDescent="0.2">
      <c r="W34325" s="25"/>
      <c r="X34325" s="25"/>
    </row>
    <row r="34326" spans="23:24" x14ac:dyDescent="0.2">
      <c r="W34326" s="25"/>
      <c r="X34326" s="25"/>
    </row>
    <row r="34327" spans="23:24" x14ac:dyDescent="0.2">
      <c r="W34327" s="25"/>
      <c r="X34327" s="25"/>
    </row>
    <row r="34328" spans="23:24" x14ac:dyDescent="0.2">
      <c r="W34328" s="25"/>
      <c r="X34328" s="25"/>
    </row>
    <row r="34329" spans="23:24" x14ac:dyDescent="0.2">
      <c r="W34329" s="25"/>
      <c r="X34329" s="25"/>
    </row>
    <row r="34330" spans="23:24" x14ac:dyDescent="0.2">
      <c r="W34330" s="25"/>
      <c r="X34330" s="25"/>
    </row>
    <row r="34331" spans="23:24" x14ac:dyDescent="0.2">
      <c r="W34331" s="25"/>
      <c r="X34331" s="25"/>
    </row>
    <row r="34332" spans="23:24" x14ac:dyDescent="0.2">
      <c r="W34332" s="25"/>
      <c r="X34332" s="25"/>
    </row>
    <row r="34333" spans="23:24" x14ac:dyDescent="0.2">
      <c r="W34333" s="25"/>
      <c r="X34333" s="25"/>
    </row>
    <row r="34334" spans="23:24" x14ac:dyDescent="0.2">
      <c r="W34334" s="25"/>
      <c r="X34334" s="25"/>
    </row>
    <row r="34335" spans="23:24" x14ac:dyDescent="0.2">
      <c r="W34335" s="25"/>
      <c r="X34335" s="25"/>
    </row>
    <row r="34336" spans="23:24" x14ac:dyDescent="0.2">
      <c r="W34336" s="25"/>
      <c r="X34336" s="25"/>
    </row>
    <row r="34337" spans="23:24" x14ac:dyDescent="0.2">
      <c r="W34337" s="25"/>
      <c r="X34337" s="25"/>
    </row>
    <row r="34338" spans="23:24" x14ac:dyDescent="0.2">
      <c r="W34338" s="25"/>
      <c r="X34338" s="25"/>
    </row>
    <row r="34339" spans="23:24" x14ac:dyDescent="0.2">
      <c r="W34339" s="25"/>
      <c r="X34339" s="25"/>
    </row>
    <row r="34340" spans="23:24" x14ac:dyDescent="0.2">
      <c r="W34340" s="25"/>
      <c r="X34340" s="25"/>
    </row>
    <row r="34341" spans="23:24" x14ac:dyDescent="0.2">
      <c r="W34341" s="25"/>
      <c r="X34341" s="25"/>
    </row>
    <row r="34342" spans="23:24" x14ac:dyDescent="0.2">
      <c r="W34342" s="25"/>
      <c r="X34342" s="25"/>
    </row>
    <row r="34343" spans="23:24" x14ac:dyDescent="0.2">
      <c r="W34343" s="25"/>
      <c r="X34343" s="25"/>
    </row>
    <row r="34344" spans="23:24" x14ac:dyDescent="0.2">
      <c r="W34344" s="25"/>
      <c r="X34344" s="25"/>
    </row>
    <row r="34345" spans="23:24" x14ac:dyDescent="0.2">
      <c r="W34345" s="25"/>
      <c r="X34345" s="25"/>
    </row>
    <row r="34346" spans="23:24" x14ac:dyDescent="0.2">
      <c r="W34346" s="25"/>
      <c r="X34346" s="25"/>
    </row>
    <row r="34347" spans="23:24" x14ac:dyDescent="0.2">
      <c r="W34347" s="25"/>
      <c r="X34347" s="25"/>
    </row>
    <row r="34348" spans="23:24" x14ac:dyDescent="0.2">
      <c r="W34348" s="25"/>
      <c r="X34348" s="25"/>
    </row>
    <row r="34349" spans="23:24" x14ac:dyDescent="0.2">
      <c r="W34349" s="25"/>
      <c r="X34349" s="25"/>
    </row>
    <row r="34350" spans="23:24" x14ac:dyDescent="0.2">
      <c r="W34350" s="25"/>
      <c r="X34350" s="25"/>
    </row>
    <row r="34351" spans="23:24" x14ac:dyDescent="0.2">
      <c r="W34351" s="25"/>
      <c r="X34351" s="25"/>
    </row>
    <row r="34352" spans="23:24" x14ac:dyDescent="0.2">
      <c r="W34352" s="25"/>
      <c r="X34352" s="25"/>
    </row>
    <row r="34353" spans="23:24" x14ac:dyDescent="0.2">
      <c r="W34353" s="25"/>
      <c r="X34353" s="25"/>
    </row>
    <row r="34354" spans="23:24" x14ac:dyDescent="0.2">
      <c r="W34354" s="25"/>
      <c r="X34354" s="25"/>
    </row>
    <row r="34355" spans="23:24" x14ac:dyDescent="0.2">
      <c r="W34355" s="25"/>
      <c r="X34355" s="25"/>
    </row>
    <row r="34356" spans="23:24" x14ac:dyDescent="0.2">
      <c r="W34356" s="25"/>
      <c r="X34356" s="25"/>
    </row>
    <row r="34357" spans="23:24" x14ac:dyDescent="0.2">
      <c r="W34357" s="25"/>
      <c r="X34357" s="25"/>
    </row>
    <row r="34358" spans="23:24" x14ac:dyDescent="0.2">
      <c r="W34358" s="25"/>
      <c r="X34358" s="25"/>
    </row>
    <row r="34359" spans="23:24" x14ac:dyDescent="0.2">
      <c r="W34359" s="25"/>
      <c r="X34359" s="25"/>
    </row>
    <row r="34360" spans="23:24" x14ac:dyDescent="0.2">
      <c r="W34360" s="25"/>
      <c r="X34360" s="25"/>
    </row>
    <row r="34361" spans="23:24" x14ac:dyDescent="0.2">
      <c r="W34361" s="25"/>
      <c r="X34361" s="25"/>
    </row>
    <row r="34362" spans="23:24" x14ac:dyDescent="0.2">
      <c r="W34362" s="25"/>
      <c r="X34362" s="25"/>
    </row>
    <row r="34363" spans="23:24" x14ac:dyDescent="0.2">
      <c r="W34363" s="25"/>
      <c r="X34363" s="25"/>
    </row>
    <row r="34364" spans="23:24" x14ac:dyDescent="0.2">
      <c r="W34364" s="25"/>
      <c r="X34364" s="25"/>
    </row>
    <row r="34365" spans="23:24" x14ac:dyDescent="0.2">
      <c r="W34365" s="25"/>
      <c r="X34365" s="25"/>
    </row>
    <row r="34366" spans="23:24" x14ac:dyDescent="0.2">
      <c r="W34366" s="25"/>
      <c r="X34366" s="25"/>
    </row>
    <row r="34367" spans="23:24" x14ac:dyDescent="0.2">
      <c r="W34367" s="25"/>
      <c r="X34367" s="25"/>
    </row>
    <row r="34368" spans="23:24" x14ac:dyDescent="0.2">
      <c r="W34368" s="25"/>
      <c r="X34368" s="25"/>
    </row>
    <row r="34369" spans="23:24" x14ac:dyDescent="0.2">
      <c r="W34369" s="25"/>
      <c r="X34369" s="25"/>
    </row>
    <row r="34370" spans="23:24" x14ac:dyDescent="0.2">
      <c r="W34370" s="25"/>
      <c r="X34370" s="25"/>
    </row>
    <row r="34371" spans="23:24" x14ac:dyDescent="0.2">
      <c r="W34371" s="25"/>
      <c r="X34371" s="25"/>
    </row>
    <row r="34372" spans="23:24" x14ac:dyDescent="0.2">
      <c r="W34372" s="25"/>
      <c r="X34372" s="25"/>
    </row>
    <row r="34373" spans="23:24" x14ac:dyDescent="0.2">
      <c r="W34373" s="25"/>
      <c r="X34373" s="25"/>
    </row>
    <row r="34374" spans="23:24" x14ac:dyDescent="0.2">
      <c r="W34374" s="25"/>
      <c r="X34374" s="25"/>
    </row>
    <row r="34375" spans="23:24" x14ac:dyDescent="0.2">
      <c r="W34375" s="25"/>
      <c r="X34375" s="25"/>
    </row>
    <row r="34376" spans="23:24" x14ac:dyDescent="0.2">
      <c r="W34376" s="25"/>
      <c r="X34376" s="25"/>
    </row>
    <row r="34377" spans="23:24" x14ac:dyDescent="0.2">
      <c r="W34377" s="25"/>
      <c r="X34377" s="25"/>
    </row>
    <row r="34378" spans="23:24" x14ac:dyDescent="0.2">
      <c r="W34378" s="25"/>
      <c r="X34378" s="25"/>
    </row>
    <row r="34379" spans="23:24" x14ac:dyDescent="0.2">
      <c r="W34379" s="25"/>
      <c r="X34379" s="25"/>
    </row>
    <row r="34380" spans="23:24" x14ac:dyDescent="0.2">
      <c r="W34380" s="25"/>
      <c r="X34380" s="25"/>
    </row>
    <row r="34381" spans="23:24" x14ac:dyDescent="0.2">
      <c r="W34381" s="25"/>
      <c r="X34381" s="25"/>
    </row>
    <row r="34382" spans="23:24" x14ac:dyDescent="0.2">
      <c r="W34382" s="25"/>
      <c r="X34382" s="25"/>
    </row>
    <row r="34383" spans="23:24" x14ac:dyDescent="0.2">
      <c r="W34383" s="25"/>
      <c r="X34383" s="25"/>
    </row>
    <row r="34384" spans="23:24" x14ac:dyDescent="0.2">
      <c r="W34384" s="25"/>
      <c r="X34384" s="25"/>
    </row>
    <row r="34385" spans="23:24" x14ac:dyDescent="0.2">
      <c r="W34385" s="25"/>
      <c r="X34385" s="25"/>
    </row>
    <row r="34386" spans="23:24" x14ac:dyDescent="0.2">
      <c r="W34386" s="25"/>
      <c r="X34386" s="25"/>
    </row>
    <row r="34387" spans="23:24" x14ac:dyDescent="0.2">
      <c r="W34387" s="25"/>
      <c r="X34387" s="25"/>
    </row>
    <row r="34388" spans="23:24" x14ac:dyDescent="0.2">
      <c r="W34388" s="25"/>
      <c r="X34388" s="25"/>
    </row>
    <row r="34389" spans="23:24" x14ac:dyDescent="0.2">
      <c r="W34389" s="25"/>
      <c r="X34389" s="25"/>
    </row>
    <row r="34390" spans="23:24" x14ac:dyDescent="0.2">
      <c r="W34390" s="25"/>
      <c r="X34390" s="25"/>
    </row>
    <row r="34391" spans="23:24" x14ac:dyDescent="0.2">
      <c r="W34391" s="25"/>
      <c r="X34391" s="25"/>
    </row>
    <row r="34392" spans="23:24" x14ac:dyDescent="0.2">
      <c r="W34392" s="25"/>
      <c r="X34392" s="25"/>
    </row>
    <row r="34393" spans="23:24" x14ac:dyDescent="0.2">
      <c r="W34393" s="25"/>
      <c r="X34393" s="25"/>
    </row>
    <row r="34394" spans="23:24" x14ac:dyDescent="0.2">
      <c r="W34394" s="25"/>
      <c r="X34394" s="25"/>
    </row>
    <row r="34395" spans="23:24" x14ac:dyDescent="0.2">
      <c r="W34395" s="25"/>
      <c r="X34395" s="25"/>
    </row>
    <row r="34396" spans="23:24" x14ac:dyDescent="0.2">
      <c r="W34396" s="25"/>
      <c r="X34396" s="25"/>
    </row>
    <row r="34397" spans="23:24" x14ac:dyDescent="0.2">
      <c r="W34397" s="25"/>
      <c r="X34397" s="25"/>
    </row>
    <row r="34398" spans="23:24" x14ac:dyDescent="0.2">
      <c r="W34398" s="25"/>
      <c r="X34398" s="25"/>
    </row>
    <row r="34399" spans="23:24" x14ac:dyDescent="0.2">
      <c r="W34399" s="25"/>
      <c r="X34399" s="25"/>
    </row>
    <row r="34400" spans="23:24" x14ac:dyDescent="0.2">
      <c r="W34400" s="25"/>
      <c r="X34400" s="25"/>
    </row>
    <row r="34401" spans="23:24" x14ac:dyDescent="0.2">
      <c r="W34401" s="25"/>
      <c r="X34401" s="25"/>
    </row>
    <row r="34402" spans="23:24" x14ac:dyDescent="0.2">
      <c r="W34402" s="25"/>
      <c r="X34402" s="25"/>
    </row>
    <row r="34403" spans="23:24" x14ac:dyDescent="0.2">
      <c r="W34403" s="25"/>
      <c r="X34403" s="25"/>
    </row>
    <row r="34404" spans="23:24" x14ac:dyDescent="0.2">
      <c r="W34404" s="25"/>
      <c r="X34404" s="25"/>
    </row>
    <row r="34405" spans="23:24" x14ac:dyDescent="0.2">
      <c r="W34405" s="25"/>
      <c r="X34405" s="25"/>
    </row>
    <row r="34406" spans="23:24" x14ac:dyDescent="0.2">
      <c r="W34406" s="25"/>
      <c r="X34406" s="25"/>
    </row>
    <row r="34407" spans="23:24" x14ac:dyDescent="0.2">
      <c r="W34407" s="25"/>
      <c r="X34407" s="25"/>
    </row>
    <row r="34408" spans="23:24" x14ac:dyDescent="0.2">
      <c r="W34408" s="25"/>
      <c r="X34408" s="25"/>
    </row>
    <row r="34409" spans="23:24" x14ac:dyDescent="0.2">
      <c r="W34409" s="25"/>
      <c r="X34409" s="25"/>
    </row>
    <row r="34410" spans="23:24" x14ac:dyDescent="0.2">
      <c r="W34410" s="25"/>
      <c r="X34410" s="25"/>
    </row>
    <row r="34411" spans="23:24" x14ac:dyDescent="0.2">
      <c r="W34411" s="25"/>
      <c r="X34411" s="25"/>
    </row>
    <row r="34412" spans="23:24" x14ac:dyDescent="0.2">
      <c r="W34412" s="25"/>
      <c r="X34412" s="25"/>
    </row>
    <row r="34413" spans="23:24" x14ac:dyDescent="0.2">
      <c r="W34413" s="25"/>
      <c r="X34413" s="25"/>
    </row>
    <row r="34414" spans="23:24" x14ac:dyDescent="0.2">
      <c r="W34414" s="25"/>
      <c r="X34414" s="25"/>
    </row>
    <row r="34415" spans="23:24" x14ac:dyDescent="0.2">
      <c r="W34415" s="25"/>
      <c r="X34415" s="25"/>
    </row>
    <row r="34416" spans="23:24" x14ac:dyDescent="0.2">
      <c r="W34416" s="25"/>
      <c r="X34416" s="25"/>
    </row>
    <row r="34417" spans="23:24" x14ac:dyDescent="0.2">
      <c r="W34417" s="25"/>
      <c r="X34417" s="25"/>
    </row>
    <row r="34418" spans="23:24" x14ac:dyDescent="0.2">
      <c r="W34418" s="25"/>
      <c r="X34418" s="25"/>
    </row>
    <row r="34419" spans="23:24" x14ac:dyDescent="0.2">
      <c r="W34419" s="25"/>
      <c r="X34419" s="25"/>
    </row>
    <row r="34420" spans="23:24" x14ac:dyDescent="0.2">
      <c r="W34420" s="25"/>
      <c r="X34420" s="25"/>
    </row>
    <row r="34421" spans="23:24" x14ac:dyDescent="0.2">
      <c r="W34421" s="25"/>
      <c r="X34421" s="25"/>
    </row>
    <row r="34422" spans="23:24" x14ac:dyDescent="0.2">
      <c r="W34422" s="25"/>
      <c r="X34422" s="25"/>
    </row>
    <row r="34423" spans="23:24" x14ac:dyDescent="0.2">
      <c r="W34423" s="25"/>
      <c r="X34423" s="25"/>
    </row>
    <row r="34424" spans="23:24" x14ac:dyDescent="0.2">
      <c r="W34424" s="25"/>
      <c r="X34424" s="25"/>
    </row>
    <row r="34425" spans="23:24" x14ac:dyDescent="0.2">
      <c r="W34425" s="25"/>
      <c r="X34425" s="25"/>
    </row>
    <row r="34426" spans="23:24" x14ac:dyDescent="0.2">
      <c r="W34426" s="25"/>
      <c r="X34426" s="25"/>
    </row>
    <row r="34427" spans="23:24" x14ac:dyDescent="0.2">
      <c r="W34427" s="25"/>
      <c r="X34427" s="25"/>
    </row>
    <row r="34428" spans="23:24" x14ac:dyDescent="0.2">
      <c r="W34428" s="25"/>
      <c r="X34428" s="25"/>
    </row>
    <row r="34429" spans="23:24" x14ac:dyDescent="0.2">
      <c r="W34429" s="25"/>
      <c r="X34429" s="25"/>
    </row>
    <row r="34430" spans="23:24" x14ac:dyDescent="0.2">
      <c r="W34430" s="25"/>
      <c r="X34430" s="25"/>
    </row>
    <row r="34431" spans="23:24" x14ac:dyDescent="0.2">
      <c r="W34431" s="25"/>
      <c r="X34431" s="25"/>
    </row>
    <row r="34432" spans="23:24" x14ac:dyDescent="0.2">
      <c r="W34432" s="25"/>
      <c r="X34432" s="25"/>
    </row>
    <row r="34433" spans="23:24" x14ac:dyDescent="0.2">
      <c r="W34433" s="25"/>
      <c r="X34433" s="25"/>
    </row>
    <row r="34434" spans="23:24" x14ac:dyDescent="0.2">
      <c r="W34434" s="25"/>
      <c r="X34434" s="25"/>
    </row>
    <row r="34435" spans="23:24" x14ac:dyDescent="0.2">
      <c r="W34435" s="25"/>
      <c r="X34435" s="25"/>
    </row>
    <row r="34436" spans="23:24" x14ac:dyDescent="0.2">
      <c r="W34436" s="25"/>
      <c r="X34436" s="25"/>
    </row>
    <row r="34437" spans="23:24" x14ac:dyDescent="0.2">
      <c r="W34437" s="25"/>
      <c r="X34437" s="25"/>
    </row>
    <row r="34438" spans="23:24" x14ac:dyDescent="0.2">
      <c r="W34438" s="25"/>
      <c r="X34438" s="25"/>
    </row>
    <row r="34439" spans="23:24" x14ac:dyDescent="0.2">
      <c r="W34439" s="25"/>
      <c r="X34439" s="25"/>
    </row>
    <row r="34440" spans="23:24" x14ac:dyDescent="0.2">
      <c r="W34440" s="25"/>
      <c r="X34440" s="25"/>
    </row>
    <row r="34441" spans="23:24" x14ac:dyDescent="0.2">
      <c r="W34441" s="25"/>
      <c r="X34441" s="25"/>
    </row>
    <row r="34442" spans="23:24" x14ac:dyDescent="0.2">
      <c r="W34442" s="25"/>
      <c r="X34442" s="25"/>
    </row>
    <row r="34443" spans="23:24" x14ac:dyDescent="0.2">
      <c r="W34443" s="25"/>
      <c r="X34443" s="25"/>
    </row>
    <row r="34444" spans="23:24" x14ac:dyDescent="0.2">
      <c r="W34444" s="25"/>
      <c r="X34444" s="25"/>
    </row>
    <row r="34445" spans="23:24" x14ac:dyDescent="0.2">
      <c r="W34445" s="25"/>
      <c r="X34445" s="25"/>
    </row>
    <row r="34446" spans="23:24" x14ac:dyDescent="0.2">
      <c r="W34446" s="25"/>
      <c r="X34446" s="25"/>
    </row>
    <row r="34447" spans="23:24" x14ac:dyDescent="0.2">
      <c r="W34447" s="25"/>
      <c r="X34447" s="25"/>
    </row>
    <row r="34448" spans="23:24" x14ac:dyDescent="0.2">
      <c r="W34448" s="25"/>
      <c r="X34448" s="25"/>
    </row>
    <row r="34449" spans="23:24" x14ac:dyDescent="0.2">
      <c r="W34449" s="25"/>
      <c r="X34449" s="25"/>
    </row>
    <row r="34450" spans="23:24" x14ac:dyDescent="0.2">
      <c r="W34450" s="25"/>
      <c r="X34450" s="25"/>
    </row>
    <row r="34451" spans="23:24" x14ac:dyDescent="0.2">
      <c r="W34451" s="25"/>
      <c r="X34451" s="25"/>
    </row>
    <row r="34452" spans="23:24" x14ac:dyDescent="0.2">
      <c r="W34452" s="25"/>
      <c r="X34452" s="25"/>
    </row>
    <row r="34453" spans="23:24" x14ac:dyDescent="0.2">
      <c r="W34453" s="25"/>
      <c r="X34453" s="25"/>
    </row>
    <row r="34454" spans="23:24" x14ac:dyDescent="0.2">
      <c r="W34454" s="25"/>
      <c r="X34454" s="25"/>
    </row>
    <row r="34455" spans="23:24" x14ac:dyDescent="0.2">
      <c r="W34455" s="25"/>
      <c r="X34455" s="25"/>
    </row>
    <row r="34456" spans="23:24" x14ac:dyDescent="0.2">
      <c r="W34456" s="25"/>
      <c r="X34456" s="25"/>
    </row>
    <row r="34457" spans="23:24" x14ac:dyDescent="0.2">
      <c r="W34457" s="25"/>
      <c r="X34457" s="25"/>
    </row>
    <row r="34458" spans="23:24" x14ac:dyDescent="0.2">
      <c r="W34458" s="25"/>
      <c r="X34458" s="25"/>
    </row>
    <row r="34459" spans="23:24" x14ac:dyDescent="0.2">
      <c r="W34459" s="25"/>
      <c r="X34459" s="25"/>
    </row>
    <row r="34460" spans="23:24" x14ac:dyDescent="0.2">
      <c r="W34460" s="25"/>
      <c r="X34460" s="25"/>
    </row>
    <row r="34461" spans="23:24" x14ac:dyDescent="0.2">
      <c r="W34461" s="25"/>
      <c r="X34461" s="25"/>
    </row>
    <row r="34462" spans="23:24" x14ac:dyDescent="0.2">
      <c r="W34462" s="25"/>
      <c r="X34462" s="25"/>
    </row>
    <row r="34463" spans="23:24" x14ac:dyDescent="0.2">
      <c r="W34463" s="25"/>
      <c r="X34463" s="25"/>
    </row>
    <row r="34464" spans="23:24" x14ac:dyDescent="0.2">
      <c r="W34464" s="25"/>
      <c r="X34464" s="25"/>
    </row>
    <row r="34465" spans="23:24" x14ac:dyDescent="0.2">
      <c r="W34465" s="25"/>
      <c r="X34465" s="25"/>
    </row>
    <row r="34466" spans="23:24" x14ac:dyDescent="0.2">
      <c r="W34466" s="25"/>
      <c r="X34466" s="25"/>
    </row>
    <row r="34467" spans="23:24" x14ac:dyDescent="0.2">
      <c r="W34467" s="25"/>
      <c r="X34467" s="25"/>
    </row>
    <row r="34468" spans="23:24" x14ac:dyDescent="0.2">
      <c r="W34468" s="25"/>
      <c r="X34468" s="25"/>
    </row>
    <row r="34469" spans="23:24" x14ac:dyDescent="0.2">
      <c r="W34469" s="25"/>
      <c r="X34469" s="25"/>
    </row>
    <row r="34470" spans="23:24" x14ac:dyDescent="0.2">
      <c r="W34470" s="25"/>
      <c r="X34470" s="25"/>
    </row>
    <row r="34471" spans="23:24" x14ac:dyDescent="0.2">
      <c r="W34471" s="25"/>
      <c r="X34471" s="25"/>
    </row>
    <row r="34472" spans="23:24" x14ac:dyDescent="0.2">
      <c r="W34472" s="25"/>
      <c r="X34472" s="25"/>
    </row>
    <row r="34473" spans="23:24" x14ac:dyDescent="0.2">
      <c r="W34473" s="25"/>
      <c r="X34473" s="25"/>
    </row>
    <row r="34474" spans="23:24" x14ac:dyDescent="0.2">
      <c r="W34474" s="25"/>
      <c r="X34474" s="25"/>
    </row>
    <row r="34475" spans="23:24" x14ac:dyDescent="0.2">
      <c r="W34475" s="25"/>
      <c r="X34475" s="25"/>
    </row>
    <row r="34476" spans="23:24" x14ac:dyDescent="0.2">
      <c r="W34476" s="25"/>
      <c r="X34476" s="25"/>
    </row>
    <row r="34477" spans="23:24" x14ac:dyDescent="0.2">
      <c r="W34477" s="25"/>
      <c r="X34477" s="25"/>
    </row>
    <row r="34478" spans="23:24" x14ac:dyDescent="0.2">
      <c r="W34478" s="25"/>
      <c r="X34478" s="25"/>
    </row>
    <row r="34479" spans="23:24" x14ac:dyDescent="0.2">
      <c r="W34479" s="25"/>
      <c r="X34479" s="25"/>
    </row>
    <row r="34480" spans="23:24" x14ac:dyDescent="0.2">
      <c r="W34480" s="25"/>
      <c r="X34480" s="25"/>
    </row>
    <row r="34481" spans="23:24" x14ac:dyDescent="0.2">
      <c r="W34481" s="25"/>
      <c r="X34481" s="25"/>
    </row>
    <row r="34482" spans="23:24" x14ac:dyDescent="0.2">
      <c r="W34482" s="25"/>
      <c r="X34482" s="25"/>
    </row>
    <row r="34483" spans="23:24" x14ac:dyDescent="0.2">
      <c r="W34483" s="25"/>
      <c r="X34483" s="25"/>
    </row>
    <row r="34484" spans="23:24" x14ac:dyDescent="0.2">
      <c r="W34484" s="25"/>
      <c r="X34484" s="25"/>
    </row>
    <row r="34485" spans="23:24" x14ac:dyDescent="0.2">
      <c r="W34485" s="25"/>
      <c r="X34485" s="25"/>
    </row>
    <row r="34486" spans="23:24" x14ac:dyDescent="0.2">
      <c r="W34486" s="25"/>
      <c r="X34486" s="25"/>
    </row>
    <row r="34487" spans="23:24" x14ac:dyDescent="0.2">
      <c r="W34487" s="25"/>
      <c r="X34487" s="25"/>
    </row>
    <row r="34488" spans="23:24" x14ac:dyDescent="0.2">
      <c r="W34488" s="25"/>
      <c r="X34488" s="25"/>
    </row>
    <row r="34489" spans="23:24" x14ac:dyDescent="0.2">
      <c r="W34489" s="25"/>
      <c r="X34489" s="25"/>
    </row>
    <row r="34490" spans="23:24" x14ac:dyDescent="0.2">
      <c r="W34490" s="25"/>
      <c r="X34490" s="25"/>
    </row>
    <row r="34491" spans="23:24" x14ac:dyDescent="0.2">
      <c r="W34491" s="25"/>
      <c r="X34491" s="25"/>
    </row>
    <row r="34492" spans="23:24" x14ac:dyDescent="0.2">
      <c r="W34492" s="25"/>
      <c r="X34492" s="25"/>
    </row>
    <row r="34493" spans="23:24" x14ac:dyDescent="0.2">
      <c r="W34493" s="25"/>
      <c r="X34493" s="25"/>
    </row>
    <row r="34494" spans="23:24" x14ac:dyDescent="0.2">
      <c r="W34494" s="25"/>
      <c r="X34494" s="25"/>
    </row>
    <row r="34495" spans="23:24" x14ac:dyDescent="0.2">
      <c r="W34495" s="25"/>
      <c r="X34495" s="25"/>
    </row>
    <row r="34496" spans="23:24" x14ac:dyDescent="0.2">
      <c r="W34496" s="25"/>
      <c r="X34496" s="25"/>
    </row>
    <row r="34497" spans="23:24" x14ac:dyDescent="0.2">
      <c r="W34497" s="25"/>
      <c r="X34497" s="25"/>
    </row>
    <row r="34498" spans="23:24" x14ac:dyDescent="0.2">
      <c r="W34498" s="25"/>
      <c r="X34498" s="25"/>
    </row>
    <row r="34499" spans="23:24" x14ac:dyDescent="0.2">
      <c r="W34499" s="25"/>
      <c r="X34499" s="25"/>
    </row>
    <row r="34500" spans="23:24" x14ac:dyDescent="0.2">
      <c r="W34500" s="25"/>
      <c r="X34500" s="25"/>
    </row>
    <row r="34501" spans="23:24" x14ac:dyDescent="0.2">
      <c r="W34501" s="25"/>
      <c r="X34501" s="25"/>
    </row>
    <row r="34502" spans="23:24" x14ac:dyDescent="0.2">
      <c r="W34502" s="25"/>
      <c r="X34502" s="25"/>
    </row>
    <row r="34503" spans="23:24" x14ac:dyDescent="0.2">
      <c r="W34503" s="25"/>
      <c r="X34503" s="25"/>
    </row>
    <row r="34504" spans="23:24" x14ac:dyDescent="0.2">
      <c r="W34504" s="25"/>
      <c r="X34504" s="25"/>
    </row>
    <row r="34505" spans="23:24" x14ac:dyDescent="0.2">
      <c r="W34505" s="25"/>
      <c r="X34505" s="25"/>
    </row>
    <row r="34506" spans="23:24" x14ac:dyDescent="0.2">
      <c r="W34506" s="25"/>
      <c r="X34506" s="25"/>
    </row>
    <row r="34507" spans="23:24" x14ac:dyDescent="0.2">
      <c r="W34507" s="25"/>
      <c r="X34507" s="25"/>
    </row>
    <row r="34508" spans="23:24" x14ac:dyDescent="0.2">
      <c r="W34508" s="25"/>
      <c r="X34508" s="25"/>
    </row>
    <row r="34509" spans="23:24" x14ac:dyDescent="0.2">
      <c r="W34509" s="25"/>
      <c r="X34509" s="25"/>
    </row>
    <row r="34510" spans="23:24" x14ac:dyDescent="0.2">
      <c r="W34510" s="25"/>
      <c r="X34510" s="25"/>
    </row>
    <row r="34511" spans="23:24" x14ac:dyDescent="0.2">
      <c r="W34511" s="25"/>
      <c r="X34511" s="25"/>
    </row>
    <row r="34512" spans="23:24" x14ac:dyDescent="0.2">
      <c r="W34512" s="25"/>
      <c r="X34512" s="25"/>
    </row>
    <row r="34513" spans="23:24" x14ac:dyDescent="0.2">
      <c r="W34513" s="25"/>
      <c r="X34513" s="25"/>
    </row>
    <row r="34514" spans="23:24" x14ac:dyDescent="0.2">
      <c r="W34514" s="25"/>
      <c r="X34514" s="25"/>
    </row>
    <row r="34515" spans="23:24" x14ac:dyDescent="0.2">
      <c r="W34515" s="25"/>
      <c r="X34515" s="25"/>
    </row>
    <row r="34516" spans="23:24" x14ac:dyDescent="0.2">
      <c r="W34516" s="25"/>
      <c r="X34516" s="25"/>
    </row>
    <row r="34517" spans="23:24" x14ac:dyDescent="0.2">
      <c r="W34517" s="25"/>
      <c r="X34517" s="25"/>
    </row>
    <row r="34518" spans="23:24" x14ac:dyDescent="0.2">
      <c r="W34518" s="25"/>
      <c r="X34518" s="25"/>
    </row>
    <row r="34519" spans="23:24" x14ac:dyDescent="0.2">
      <c r="W34519" s="25"/>
      <c r="X34519" s="25"/>
    </row>
    <row r="34520" spans="23:24" x14ac:dyDescent="0.2">
      <c r="W34520" s="25"/>
      <c r="X34520" s="25"/>
    </row>
    <row r="34521" spans="23:24" x14ac:dyDescent="0.2">
      <c r="W34521" s="25"/>
      <c r="X34521" s="25"/>
    </row>
    <row r="34522" spans="23:24" x14ac:dyDescent="0.2">
      <c r="W34522" s="25"/>
      <c r="X34522" s="25"/>
    </row>
    <row r="34523" spans="23:24" x14ac:dyDescent="0.2">
      <c r="W34523" s="25"/>
      <c r="X34523" s="25"/>
    </row>
    <row r="34524" spans="23:24" x14ac:dyDescent="0.2">
      <c r="W34524" s="25"/>
      <c r="X34524" s="25"/>
    </row>
    <row r="34525" spans="23:24" x14ac:dyDescent="0.2">
      <c r="W34525" s="25"/>
      <c r="X34525" s="25"/>
    </row>
    <row r="34526" spans="23:24" x14ac:dyDescent="0.2">
      <c r="W34526" s="25"/>
      <c r="X34526" s="25"/>
    </row>
    <row r="34527" spans="23:24" x14ac:dyDescent="0.2">
      <c r="W34527" s="25"/>
      <c r="X34527" s="25"/>
    </row>
    <row r="34528" spans="23:24" x14ac:dyDescent="0.2">
      <c r="W34528" s="25"/>
      <c r="X34528" s="25"/>
    </row>
    <row r="34529" spans="23:24" x14ac:dyDescent="0.2">
      <c r="W34529" s="25"/>
      <c r="X34529" s="25"/>
    </row>
    <row r="34530" spans="23:24" x14ac:dyDescent="0.2">
      <c r="W34530" s="25"/>
      <c r="X34530" s="25"/>
    </row>
    <row r="34531" spans="23:24" x14ac:dyDescent="0.2">
      <c r="W34531" s="25"/>
      <c r="X34531" s="25"/>
    </row>
    <row r="34532" spans="23:24" x14ac:dyDescent="0.2">
      <c r="W34532" s="25"/>
      <c r="X34532" s="25"/>
    </row>
    <row r="34533" spans="23:24" x14ac:dyDescent="0.2">
      <c r="W34533" s="25"/>
      <c r="X34533" s="25"/>
    </row>
    <row r="34534" spans="23:24" x14ac:dyDescent="0.2">
      <c r="W34534" s="25"/>
      <c r="X34534" s="25"/>
    </row>
    <row r="34535" spans="23:24" x14ac:dyDescent="0.2">
      <c r="W34535" s="25"/>
      <c r="X34535" s="25"/>
    </row>
    <row r="34536" spans="23:24" x14ac:dyDescent="0.2">
      <c r="W34536" s="25"/>
      <c r="X34536" s="25"/>
    </row>
    <row r="34537" spans="23:24" x14ac:dyDescent="0.2">
      <c r="W34537" s="25"/>
      <c r="X34537" s="25"/>
    </row>
    <row r="34538" spans="23:24" x14ac:dyDescent="0.2">
      <c r="W34538" s="25"/>
      <c r="X34538" s="25"/>
    </row>
    <row r="34539" spans="23:24" x14ac:dyDescent="0.2">
      <c r="W34539" s="25"/>
      <c r="X34539" s="25"/>
    </row>
    <row r="34540" spans="23:24" x14ac:dyDescent="0.2">
      <c r="W34540" s="25"/>
      <c r="X34540" s="25"/>
    </row>
    <row r="34541" spans="23:24" x14ac:dyDescent="0.2">
      <c r="W34541" s="25"/>
      <c r="X34541" s="25"/>
    </row>
    <row r="34542" spans="23:24" x14ac:dyDescent="0.2">
      <c r="W34542" s="25"/>
      <c r="X34542" s="25"/>
    </row>
    <row r="34543" spans="23:24" x14ac:dyDescent="0.2">
      <c r="W34543" s="25"/>
      <c r="X34543" s="25"/>
    </row>
    <row r="34544" spans="23:24" x14ac:dyDescent="0.2">
      <c r="W34544" s="25"/>
      <c r="X34544" s="25"/>
    </row>
    <row r="34545" spans="23:24" x14ac:dyDescent="0.2">
      <c r="W34545" s="25"/>
      <c r="X34545" s="25"/>
    </row>
    <row r="34546" spans="23:24" x14ac:dyDescent="0.2">
      <c r="W34546" s="25"/>
      <c r="X34546" s="25"/>
    </row>
    <row r="34547" spans="23:24" x14ac:dyDescent="0.2">
      <c r="W34547" s="25"/>
      <c r="X34547" s="25"/>
    </row>
    <row r="34548" spans="23:24" x14ac:dyDescent="0.2">
      <c r="W34548" s="25"/>
      <c r="X34548" s="25"/>
    </row>
    <row r="34549" spans="23:24" x14ac:dyDescent="0.2">
      <c r="W34549" s="25"/>
      <c r="X34549" s="25"/>
    </row>
    <row r="34550" spans="23:24" x14ac:dyDescent="0.2">
      <c r="W34550" s="25"/>
      <c r="X34550" s="25"/>
    </row>
    <row r="34551" spans="23:24" x14ac:dyDescent="0.2">
      <c r="W34551" s="25"/>
      <c r="X34551" s="25"/>
    </row>
    <row r="34552" spans="23:24" x14ac:dyDescent="0.2">
      <c r="W34552" s="25"/>
      <c r="X34552" s="25"/>
    </row>
    <row r="34553" spans="23:24" x14ac:dyDescent="0.2">
      <c r="W34553" s="25"/>
      <c r="X34553" s="25"/>
    </row>
    <row r="34554" spans="23:24" x14ac:dyDescent="0.2">
      <c r="W34554" s="25"/>
      <c r="X34554" s="25"/>
    </row>
    <row r="34555" spans="23:24" x14ac:dyDescent="0.2">
      <c r="W34555" s="25"/>
      <c r="X34555" s="25"/>
    </row>
    <row r="34556" spans="23:24" x14ac:dyDescent="0.2">
      <c r="W34556" s="25"/>
      <c r="X34556" s="25"/>
    </row>
    <row r="34557" spans="23:24" x14ac:dyDescent="0.2">
      <c r="W34557" s="25"/>
      <c r="X34557" s="25"/>
    </row>
    <row r="34558" spans="23:24" x14ac:dyDescent="0.2">
      <c r="W34558" s="25"/>
      <c r="X34558" s="25"/>
    </row>
    <row r="34559" spans="23:24" x14ac:dyDescent="0.2">
      <c r="W34559" s="25"/>
      <c r="X34559" s="25"/>
    </row>
    <row r="34560" spans="23:24" x14ac:dyDescent="0.2">
      <c r="W34560" s="25"/>
      <c r="X34560" s="25"/>
    </row>
    <row r="34561" spans="23:24" x14ac:dyDescent="0.2">
      <c r="W34561" s="25"/>
      <c r="X34561" s="25"/>
    </row>
    <row r="34562" spans="23:24" x14ac:dyDescent="0.2">
      <c r="W34562" s="25"/>
      <c r="X34562" s="25"/>
    </row>
    <row r="34563" spans="23:24" x14ac:dyDescent="0.2">
      <c r="W34563" s="25"/>
      <c r="X34563" s="25"/>
    </row>
    <row r="34564" spans="23:24" x14ac:dyDescent="0.2">
      <c r="W34564" s="25"/>
      <c r="X34564" s="25"/>
    </row>
    <row r="34565" spans="23:24" x14ac:dyDescent="0.2">
      <c r="W34565" s="25"/>
      <c r="X34565" s="25"/>
    </row>
    <row r="34566" spans="23:24" x14ac:dyDescent="0.2">
      <c r="W34566" s="25"/>
      <c r="X34566" s="25"/>
    </row>
    <row r="34567" spans="23:24" x14ac:dyDescent="0.2">
      <c r="W34567" s="25"/>
      <c r="X34567" s="25"/>
    </row>
    <row r="34568" spans="23:24" x14ac:dyDescent="0.2">
      <c r="W34568" s="25"/>
      <c r="X34568" s="25"/>
    </row>
    <row r="34569" spans="23:24" x14ac:dyDescent="0.2">
      <c r="W34569" s="25"/>
      <c r="X34569" s="25"/>
    </row>
    <row r="34570" spans="23:24" x14ac:dyDescent="0.2">
      <c r="W34570" s="25"/>
      <c r="X34570" s="25"/>
    </row>
    <row r="34571" spans="23:24" x14ac:dyDescent="0.2">
      <c r="W34571" s="25"/>
      <c r="X34571" s="25"/>
    </row>
    <row r="34572" spans="23:24" x14ac:dyDescent="0.2">
      <c r="W34572" s="25"/>
      <c r="X34572" s="25"/>
    </row>
    <row r="34573" spans="23:24" x14ac:dyDescent="0.2">
      <c r="W34573" s="25"/>
      <c r="X34573" s="25"/>
    </row>
    <row r="34574" spans="23:24" x14ac:dyDescent="0.2">
      <c r="W34574" s="25"/>
      <c r="X34574" s="25"/>
    </row>
    <row r="34575" spans="23:24" x14ac:dyDescent="0.2">
      <c r="W34575" s="25"/>
      <c r="X34575" s="25"/>
    </row>
    <row r="34576" spans="23:24" x14ac:dyDescent="0.2">
      <c r="W34576" s="25"/>
      <c r="X34576" s="25"/>
    </row>
    <row r="34577" spans="23:24" x14ac:dyDescent="0.2">
      <c r="W34577" s="25"/>
      <c r="X34577" s="25"/>
    </row>
    <row r="34578" spans="23:24" x14ac:dyDescent="0.2">
      <c r="W34578" s="25"/>
      <c r="X34578" s="25"/>
    </row>
    <row r="34579" spans="23:24" x14ac:dyDescent="0.2">
      <c r="W34579" s="25"/>
      <c r="X34579" s="25"/>
    </row>
    <row r="34580" spans="23:24" x14ac:dyDescent="0.2">
      <c r="W34580" s="25"/>
      <c r="X34580" s="25"/>
    </row>
    <row r="34581" spans="23:24" x14ac:dyDescent="0.2">
      <c r="W34581" s="25"/>
      <c r="X34581" s="25"/>
    </row>
    <row r="34582" spans="23:24" x14ac:dyDescent="0.2">
      <c r="W34582" s="25"/>
      <c r="X34582" s="25"/>
    </row>
    <row r="34583" spans="23:24" x14ac:dyDescent="0.2">
      <c r="W34583" s="25"/>
      <c r="X34583" s="25"/>
    </row>
    <row r="34584" spans="23:24" x14ac:dyDescent="0.2">
      <c r="W34584" s="25"/>
      <c r="X34584" s="25"/>
    </row>
    <row r="34585" spans="23:24" x14ac:dyDescent="0.2">
      <c r="W34585" s="25"/>
      <c r="X34585" s="25"/>
    </row>
    <row r="34586" spans="23:24" x14ac:dyDescent="0.2">
      <c r="W34586" s="25"/>
      <c r="X34586" s="25"/>
    </row>
    <row r="34587" spans="23:24" x14ac:dyDescent="0.2">
      <c r="W34587" s="25"/>
      <c r="X34587" s="25"/>
    </row>
    <row r="34588" spans="23:24" x14ac:dyDescent="0.2">
      <c r="W34588" s="25"/>
      <c r="X34588" s="25"/>
    </row>
    <row r="34589" spans="23:24" x14ac:dyDescent="0.2">
      <c r="W34589" s="25"/>
      <c r="X34589" s="25"/>
    </row>
    <row r="34590" spans="23:24" x14ac:dyDescent="0.2">
      <c r="W34590" s="25"/>
      <c r="X34590" s="25"/>
    </row>
    <row r="34591" spans="23:24" x14ac:dyDescent="0.2">
      <c r="W34591" s="25"/>
      <c r="X34591" s="25"/>
    </row>
    <row r="34592" spans="23:24" x14ac:dyDescent="0.2">
      <c r="W34592" s="25"/>
      <c r="X34592" s="25"/>
    </row>
    <row r="34593" spans="23:24" x14ac:dyDescent="0.2">
      <c r="W34593" s="25"/>
      <c r="X34593" s="25"/>
    </row>
    <row r="34594" spans="23:24" x14ac:dyDescent="0.2">
      <c r="W34594" s="25"/>
      <c r="X34594" s="25"/>
    </row>
    <row r="34595" spans="23:24" x14ac:dyDescent="0.2">
      <c r="W34595" s="25"/>
      <c r="X34595" s="25"/>
    </row>
    <row r="34596" spans="23:24" x14ac:dyDescent="0.2">
      <c r="W34596" s="25"/>
      <c r="X34596" s="25"/>
    </row>
    <row r="34597" spans="23:24" x14ac:dyDescent="0.2">
      <c r="W34597" s="25"/>
      <c r="X34597" s="25"/>
    </row>
    <row r="34598" spans="23:24" x14ac:dyDescent="0.2">
      <c r="W34598" s="25"/>
      <c r="X34598" s="25"/>
    </row>
    <row r="34599" spans="23:24" x14ac:dyDescent="0.2">
      <c r="W34599" s="25"/>
      <c r="X34599" s="25"/>
    </row>
    <row r="34600" spans="23:24" x14ac:dyDescent="0.2">
      <c r="W34600" s="25"/>
      <c r="X34600" s="25"/>
    </row>
    <row r="34601" spans="23:24" x14ac:dyDescent="0.2">
      <c r="W34601" s="25"/>
      <c r="X34601" s="25"/>
    </row>
    <row r="34602" spans="23:24" x14ac:dyDescent="0.2">
      <c r="W34602" s="25"/>
      <c r="X34602" s="25"/>
    </row>
    <row r="34603" spans="23:24" x14ac:dyDescent="0.2">
      <c r="W34603" s="25"/>
      <c r="X34603" s="25"/>
    </row>
    <row r="34604" spans="23:24" x14ac:dyDescent="0.2">
      <c r="W34604" s="25"/>
      <c r="X34604" s="25"/>
    </row>
    <row r="34605" spans="23:24" x14ac:dyDescent="0.2">
      <c r="W34605" s="25"/>
      <c r="X34605" s="25"/>
    </row>
    <row r="34606" spans="23:24" x14ac:dyDescent="0.2">
      <c r="W34606" s="25"/>
      <c r="X34606" s="25"/>
    </row>
    <row r="34607" spans="23:24" x14ac:dyDescent="0.2">
      <c r="W34607" s="25"/>
      <c r="X34607" s="25"/>
    </row>
    <row r="34608" spans="23:24" x14ac:dyDescent="0.2">
      <c r="W34608" s="25"/>
      <c r="X34608" s="25"/>
    </row>
    <row r="34609" spans="23:24" x14ac:dyDescent="0.2">
      <c r="W34609" s="25"/>
      <c r="X34609" s="25"/>
    </row>
    <row r="34610" spans="23:24" x14ac:dyDescent="0.2">
      <c r="W34610" s="25"/>
      <c r="X34610" s="25"/>
    </row>
    <row r="34611" spans="23:24" x14ac:dyDescent="0.2">
      <c r="W34611" s="25"/>
      <c r="X34611" s="25"/>
    </row>
    <row r="34612" spans="23:24" x14ac:dyDescent="0.2">
      <c r="W34612" s="25"/>
      <c r="X34612" s="25"/>
    </row>
    <row r="34613" spans="23:24" x14ac:dyDescent="0.2">
      <c r="W34613" s="25"/>
      <c r="X34613" s="25"/>
    </row>
    <row r="34614" spans="23:24" x14ac:dyDescent="0.2">
      <c r="W34614" s="25"/>
      <c r="X34614" s="25"/>
    </row>
    <row r="34615" spans="23:24" x14ac:dyDescent="0.2">
      <c r="W34615" s="25"/>
      <c r="X34615" s="25"/>
    </row>
    <row r="34616" spans="23:24" x14ac:dyDescent="0.2">
      <c r="W34616" s="25"/>
      <c r="X34616" s="25"/>
    </row>
    <row r="34617" spans="23:24" x14ac:dyDescent="0.2">
      <c r="W34617" s="25"/>
      <c r="X34617" s="25"/>
    </row>
    <row r="34618" spans="23:24" x14ac:dyDescent="0.2">
      <c r="W34618" s="25"/>
      <c r="X34618" s="25"/>
    </row>
    <row r="34619" spans="23:24" x14ac:dyDescent="0.2">
      <c r="W34619" s="25"/>
      <c r="X34619" s="25"/>
    </row>
    <row r="34620" spans="23:24" x14ac:dyDescent="0.2">
      <c r="W34620" s="25"/>
      <c r="X34620" s="25"/>
    </row>
    <row r="34621" spans="23:24" x14ac:dyDescent="0.2">
      <c r="W34621" s="25"/>
      <c r="X34621" s="25"/>
    </row>
    <row r="34622" spans="23:24" x14ac:dyDescent="0.2">
      <c r="W34622" s="25"/>
      <c r="X34622" s="25"/>
    </row>
    <row r="34623" spans="23:24" x14ac:dyDescent="0.2">
      <c r="W34623" s="25"/>
      <c r="X34623" s="25"/>
    </row>
    <row r="34624" spans="23:24" x14ac:dyDescent="0.2">
      <c r="W34624" s="25"/>
      <c r="X34624" s="25"/>
    </row>
    <row r="34625" spans="23:24" x14ac:dyDescent="0.2">
      <c r="W34625" s="25"/>
      <c r="X34625" s="25"/>
    </row>
    <row r="34626" spans="23:24" x14ac:dyDescent="0.2">
      <c r="W34626" s="25"/>
      <c r="X34626" s="25"/>
    </row>
    <row r="34627" spans="23:24" x14ac:dyDescent="0.2">
      <c r="W34627" s="25"/>
      <c r="X34627" s="25"/>
    </row>
    <row r="34628" spans="23:24" x14ac:dyDescent="0.2">
      <c r="W34628" s="25"/>
      <c r="X34628" s="25"/>
    </row>
    <row r="34629" spans="23:24" x14ac:dyDescent="0.2">
      <c r="W34629" s="25"/>
      <c r="X34629" s="25"/>
    </row>
    <row r="34630" spans="23:24" x14ac:dyDescent="0.2">
      <c r="W34630" s="25"/>
      <c r="X34630" s="25"/>
    </row>
    <row r="34631" spans="23:24" x14ac:dyDescent="0.2">
      <c r="W34631" s="25"/>
      <c r="X34631" s="25"/>
    </row>
    <row r="34632" spans="23:24" x14ac:dyDescent="0.2">
      <c r="W34632" s="25"/>
      <c r="X34632" s="25"/>
    </row>
    <row r="34633" spans="23:24" x14ac:dyDescent="0.2">
      <c r="W34633" s="25"/>
      <c r="X34633" s="25"/>
    </row>
    <row r="34634" spans="23:24" x14ac:dyDescent="0.2">
      <c r="W34634" s="25"/>
      <c r="X34634" s="25"/>
    </row>
    <row r="34635" spans="23:24" x14ac:dyDescent="0.2">
      <c r="W34635" s="25"/>
      <c r="X34635" s="25"/>
    </row>
    <row r="34636" spans="23:24" x14ac:dyDescent="0.2">
      <c r="W34636" s="25"/>
      <c r="X34636" s="25"/>
    </row>
    <row r="34637" spans="23:24" x14ac:dyDescent="0.2">
      <c r="W34637" s="25"/>
      <c r="X34637" s="25"/>
    </row>
    <row r="34638" spans="23:24" x14ac:dyDescent="0.2">
      <c r="W34638" s="25"/>
      <c r="X34638" s="25"/>
    </row>
    <row r="34639" spans="23:24" x14ac:dyDescent="0.2">
      <c r="W34639" s="25"/>
      <c r="X34639" s="25"/>
    </row>
    <row r="34640" spans="23:24" x14ac:dyDescent="0.2">
      <c r="W34640" s="25"/>
      <c r="X34640" s="25"/>
    </row>
    <row r="34641" spans="23:24" x14ac:dyDescent="0.2">
      <c r="W34641" s="25"/>
      <c r="X34641" s="25"/>
    </row>
    <row r="34642" spans="23:24" x14ac:dyDescent="0.2">
      <c r="W34642" s="25"/>
      <c r="X34642" s="25"/>
    </row>
    <row r="34643" spans="23:24" x14ac:dyDescent="0.2">
      <c r="W34643" s="25"/>
      <c r="X34643" s="25"/>
    </row>
    <row r="34644" spans="23:24" x14ac:dyDescent="0.2">
      <c r="W34644" s="25"/>
      <c r="X34644" s="25"/>
    </row>
    <row r="34645" spans="23:24" x14ac:dyDescent="0.2">
      <c r="W34645" s="25"/>
      <c r="X34645" s="25"/>
    </row>
    <row r="34646" spans="23:24" x14ac:dyDescent="0.2">
      <c r="W34646" s="25"/>
      <c r="X34646" s="25"/>
    </row>
    <row r="34647" spans="23:24" x14ac:dyDescent="0.2">
      <c r="W34647" s="25"/>
      <c r="X34647" s="25"/>
    </row>
    <row r="34648" spans="23:24" x14ac:dyDescent="0.2">
      <c r="W34648" s="25"/>
      <c r="X34648" s="25"/>
    </row>
    <row r="34649" spans="23:24" x14ac:dyDescent="0.2">
      <c r="W34649" s="25"/>
      <c r="X34649" s="25"/>
    </row>
    <row r="34650" spans="23:24" x14ac:dyDescent="0.2">
      <c r="W34650" s="25"/>
      <c r="X34650" s="25"/>
    </row>
    <row r="34651" spans="23:24" x14ac:dyDescent="0.2">
      <c r="W34651" s="25"/>
      <c r="X34651" s="25"/>
    </row>
    <row r="34652" spans="23:24" x14ac:dyDescent="0.2">
      <c r="W34652" s="25"/>
      <c r="X34652" s="25"/>
    </row>
    <row r="34653" spans="23:24" x14ac:dyDescent="0.2">
      <c r="W34653" s="25"/>
      <c r="X34653" s="25"/>
    </row>
    <row r="34654" spans="23:24" x14ac:dyDescent="0.2">
      <c r="W34654" s="25"/>
      <c r="X34654" s="25"/>
    </row>
    <row r="34655" spans="23:24" x14ac:dyDescent="0.2">
      <c r="W34655" s="25"/>
      <c r="X34655" s="25"/>
    </row>
    <row r="34656" spans="23:24" x14ac:dyDescent="0.2">
      <c r="W34656" s="25"/>
      <c r="X34656" s="25"/>
    </row>
    <row r="34657" spans="23:24" x14ac:dyDescent="0.2">
      <c r="W34657" s="25"/>
      <c r="X34657" s="25"/>
    </row>
    <row r="34658" spans="23:24" x14ac:dyDescent="0.2">
      <c r="W34658" s="25"/>
      <c r="X34658" s="25"/>
    </row>
    <row r="34659" spans="23:24" x14ac:dyDescent="0.2">
      <c r="W34659" s="25"/>
      <c r="X34659" s="25"/>
    </row>
    <row r="34660" spans="23:24" x14ac:dyDescent="0.2">
      <c r="W34660" s="25"/>
      <c r="X34660" s="25"/>
    </row>
    <row r="34661" spans="23:24" x14ac:dyDescent="0.2">
      <c r="W34661" s="25"/>
      <c r="X34661" s="25"/>
    </row>
    <row r="34662" spans="23:24" x14ac:dyDescent="0.2">
      <c r="W34662" s="25"/>
      <c r="X34662" s="25"/>
    </row>
    <row r="34663" spans="23:24" x14ac:dyDescent="0.2">
      <c r="W34663" s="25"/>
      <c r="X34663" s="25"/>
    </row>
    <row r="34664" spans="23:24" x14ac:dyDescent="0.2">
      <c r="W34664" s="25"/>
      <c r="X34664" s="25"/>
    </row>
    <row r="34665" spans="23:24" x14ac:dyDescent="0.2">
      <c r="W34665" s="25"/>
      <c r="X34665" s="25"/>
    </row>
    <row r="34666" spans="23:24" x14ac:dyDescent="0.2">
      <c r="W34666" s="25"/>
      <c r="X34666" s="25"/>
    </row>
    <row r="34667" spans="23:24" x14ac:dyDescent="0.2">
      <c r="W34667" s="25"/>
      <c r="X34667" s="25"/>
    </row>
    <row r="34668" spans="23:24" x14ac:dyDescent="0.2">
      <c r="W34668" s="25"/>
      <c r="X34668" s="25"/>
    </row>
    <row r="34669" spans="23:24" x14ac:dyDescent="0.2">
      <c r="W34669" s="25"/>
      <c r="X34669" s="25"/>
    </row>
    <row r="34670" spans="23:24" x14ac:dyDescent="0.2">
      <c r="W34670" s="25"/>
      <c r="X34670" s="25"/>
    </row>
    <row r="34671" spans="23:24" x14ac:dyDescent="0.2">
      <c r="W34671" s="25"/>
      <c r="X34671" s="25"/>
    </row>
    <row r="34672" spans="23:24" x14ac:dyDescent="0.2">
      <c r="W34672" s="25"/>
      <c r="X34672" s="25"/>
    </row>
    <row r="34673" spans="23:24" x14ac:dyDescent="0.2">
      <c r="W34673" s="25"/>
      <c r="X34673" s="25"/>
    </row>
    <row r="34674" spans="23:24" x14ac:dyDescent="0.2">
      <c r="W34674" s="25"/>
      <c r="X34674" s="25"/>
    </row>
    <row r="34675" spans="23:24" x14ac:dyDescent="0.2">
      <c r="W34675" s="25"/>
      <c r="X34675" s="25"/>
    </row>
    <row r="34676" spans="23:24" x14ac:dyDescent="0.2">
      <c r="W34676" s="25"/>
      <c r="X34676" s="25"/>
    </row>
    <row r="34677" spans="23:24" x14ac:dyDescent="0.2">
      <c r="W34677" s="25"/>
      <c r="X34677" s="25"/>
    </row>
    <row r="34678" spans="23:24" x14ac:dyDescent="0.2">
      <c r="W34678" s="25"/>
      <c r="X34678" s="25"/>
    </row>
    <row r="34679" spans="23:24" x14ac:dyDescent="0.2">
      <c r="W34679" s="25"/>
      <c r="X34679" s="25"/>
    </row>
    <row r="34680" spans="23:24" x14ac:dyDescent="0.2">
      <c r="W34680" s="25"/>
      <c r="X34680" s="25"/>
    </row>
    <row r="34681" spans="23:24" x14ac:dyDescent="0.2">
      <c r="W34681" s="25"/>
      <c r="X34681" s="25"/>
    </row>
    <row r="34682" spans="23:24" x14ac:dyDescent="0.2">
      <c r="W34682" s="25"/>
      <c r="X34682" s="25"/>
    </row>
    <row r="34683" spans="23:24" x14ac:dyDescent="0.2">
      <c r="W34683" s="25"/>
      <c r="X34683" s="25"/>
    </row>
    <row r="34684" spans="23:24" x14ac:dyDescent="0.2">
      <c r="W34684" s="25"/>
      <c r="X34684" s="25"/>
    </row>
    <row r="34685" spans="23:24" x14ac:dyDescent="0.2">
      <c r="W34685" s="25"/>
      <c r="X34685" s="25"/>
    </row>
    <row r="34686" spans="23:24" x14ac:dyDescent="0.2">
      <c r="W34686" s="25"/>
      <c r="X34686" s="25"/>
    </row>
    <row r="34687" spans="23:24" x14ac:dyDescent="0.2">
      <c r="W34687" s="25"/>
      <c r="X34687" s="25"/>
    </row>
    <row r="34688" spans="23:24" x14ac:dyDescent="0.2">
      <c r="W34688" s="25"/>
      <c r="X34688" s="25"/>
    </row>
    <row r="34689" spans="23:24" x14ac:dyDescent="0.2">
      <c r="W34689" s="25"/>
      <c r="X34689" s="25"/>
    </row>
    <row r="34690" spans="23:24" x14ac:dyDescent="0.2">
      <c r="W34690" s="25"/>
      <c r="X34690" s="25"/>
    </row>
    <row r="34691" spans="23:24" x14ac:dyDescent="0.2">
      <c r="W34691" s="25"/>
      <c r="X34691" s="25"/>
    </row>
    <row r="34692" spans="23:24" x14ac:dyDescent="0.2">
      <c r="W34692" s="25"/>
      <c r="X34692" s="25"/>
    </row>
    <row r="34693" spans="23:24" x14ac:dyDescent="0.2">
      <c r="W34693" s="25"/>
      <c r="X34693" s="25"/>
    </row>
    <row r="34694" spans="23:24" x14ac:dyDescent="0.2">
      <c r="W34694" s="25"/>
      <c r="X34694" s="25"/>
    </row>
    <row r="34695" spans="23:24" x14ac:dyDescent="0.2">
      <c r="W34695" s="25"/>
      <c r="X34695" s="25"/>
    </row>
    <row r="34696" spans="23:24" x14ac:dyDescent="0.2">
      <c r="W34696" s="25"/>
      <c r="X34696" s="25"/>
    </row>
    <row r="34697" spans="23:24" x14ac:dyDescent="0.2">
      <c r="W34697" s="25"/>
      <c r="X34697" s="25"/>
    </row>
    <row r="34698" spans="23:24" x14ac:dyDescent="0.2">
      <c r="W34698" s="25"/>
      <c r="X34698" s="25"/>
    </row>
    <row r="34699" spans="23:24" x14ac:dyDescent="0.2">
      <c r="W34699" s="25"/>
      <c r="X34699" s="25"/>
    </row>
    <row r="34700" spans="23:24" x14ac:dyDescent="0.2">
      <c r="W34700" s="25"/>
      <c r="X34700" s="25"/>
    </row>
    <row r="34701" spans="23:24" x14ac:dyDescent="0.2">
      <c r="W34701" s="25"/>
      <c r="X34701" s="25"/>
    </row>
    <row r="34702" spans="23:24" x14ac:dyDescent="0.2">
      <c r="W34702" s="25"/>
      <c r="X34702" s="25"/>
    </row>
    <row r="34703" spans="23:24" x14ac:dyDescent="0.2">
      <c r="W34703" s="25"/>
      <c r="X34703" s="25"/>
    </row>
    <row r="34704" spans="23:24" x14ac:dyDescent="0.2">
      <c r="W34704" s="25"/>
      <c r="X34704" s="25"/>
    </row>
    <row r="34705" spans="23:24" x14ac:dyDescent="0.2">
      <c r="W34705" s="25"/>
      <c r="X34705" s="25"/>
    </row>
    <row r="34706" spans="23:24" x14ac:dyDescent="0.2">
      <c r="W34706" s="25"/>
      <c r="X34706" s="25"/>
    </row>
    <row r="34707" spans="23:24" x14ac:dyDescent="0.2">
      <c r="W34707" s="25"/>
      <c r="X34707" s="25"/>
    </row>
    <row r="34708" spans="23:24" x14ac:dyDescent="0.2">
      <c r="W34708" s="25"/>
      <c r="X34708" s="25"/>
    </row>
    <row r="34709" spans="23:24" x14ac:dyDescent="0.2">
      <c r="W34709" s="25"/>
      <c r="X34709" s="25"/>
    </row>
    <row r="34710" spans="23:24" x14ac:dyDescent="0.2">
      <c r="W34710" s="25"/>
      <c r="X34710" s="25"/>
    </row>
    <row r="34711" spans="23:24" x14ac:dyDescent="0.2">
      <c r="W34711" s="25"/>
      <c r="X34711" s="25"/>
    </row>
    <row r="34712" spans="23:24" x14ac:dyDescent="0.2">
      <c r="W34712" s="25"/>
      <c r="X34712" s="25"/>
    </row>
    <row r="34713" spans="23:24" x14ac:dyDescent="0.2">
      <c r="W34713" s="25"/>
      <c r="X34713" s="25"/>
    </row>
    <row r="34714" spans="23:24" x14ac:dyDescent="0.2">
      <c r="W34714" s="25"/>
      <c r="X34714" s="25"/>
    </row>
    <row r="34715" spans="23:24" x14ac:dyDescent="0.2">
      <c r="W34715" s="25"/>
      <c r="X34715" s="25"/>
    </row>
    <row r="34716" spans="23:24" x14ac:dyDescent="0.2">
      <c r="W34716" s="25"/>
      <c r="X34716" s="25"/>
    </row>
    <row r="34717" spans="23:24" x14ac:dyDescent="0.2">
      <c r="W34717" s="25"/>
      <c r="X34717" s="25"/>
    </row>
    <row r="34718" spans="23:24" x14ac:dyDescent="0.2">
      <c r="W34718" s="25"/>
      <c r="X34718" s="25"/>
    </row>
    <row r="34719" spans="23:24" x14ac:dyDescent="0.2">
      <c r="W34719" s="25"/>
      <c r="X34719" s="25"/>
    </row>
    <row r="34720" spans="23:24" x14ac:dyDescent="0.2">
      <c r="W34720" s="25"/>
      <c r="X34720" s="25"/>
    </row>
    <row r="34721" spans="23:24" x14ac:dyDescent="0.2">
      <c r="W34721" s="25"/>
      <c r="X34721" s="25"/>
    </row>
    <row r="34722" spans="23:24" x14ac:dyDescent="0.2">
      <c r="W34722" s="25"/>
      <c r="X34722" s="25"/>
    </row>
    <row r="34723" spans="23:24" x14ac:dyDescent="0.2">
      <c r="W34723" s="25"/>
      <c r="X34723" s="25"/>
    </row>
    <row r="34724" spans="23:24" x14ac:dyDescent="0.2">
      <c r="W34724" s="25"/>
      <c r="X34724" s="25"/>
    </row>
    <row r="34725" spans="23:24" x14ac:dyDescent="0.2">
      <c r="W34725" s="25"/>
      <c r="X34725" s="25"/>
    </row>
    <row r="34726" spans="23:24" x14ac:dyDescent="0.2">
      <c r="W34726" s="25"/>
      <c r="X34726" s="25"/>
    </row>
    <row r="34727" spans="23:24" x14ac:dyDescent="0.2">
      <c r="W34727" s="25"/>
      <c r="X34727" s="25"/>
    </row>
    <row r="34728" spans="23:24" x14ac:dyDescent="0.2">
      <c r="W34728" s="25"/>
      <c r="X34728" s="25"/>
    </row>
    <row r="34729" spans="23:24" x14ac:dyDescent="0.2">
      <c r="W34729" s="25"/>
      <c r="X34729" s="25"/>
    </row>
    <row r="34730" spans="23:24" x14ac:dyDescent="0.2">
      <c r="W34730" s="25"/>
      <c r="X34730" s="25"/>
    </row>
    <row r="34731" spans="23:24" x14ac:dyDescent="0.2">
      <c r="W34731" s="25"/>
      <c r="X34731" s="25"/>
    </row>
    <row r="34732" spans="23:24" x14ac:dyDescent="0.2">
      <c r="W34732" s="25"/>
      <c r="X34732" s="25"/>
    </row>
    <row r="34733" spans="23:24" x14ac:dyDescent="0.2">
      <c r="W34733" s="25"/>
      <c r="X34733" s="25"/>
    </row>
    <row r="34734" spans="23:24" x14ac:dyDescent="0.2">
      <c r="W34734" s="25"/>
      <c r="X34734" s="25"/>
    </row>
    <row r="34735" spans="23:24" x14ac:dyDescent="0.2">
      <c r="W34735" s="25"/>
      <c r="X34735" s="25"/>
    </row>
    <row r="34736" spans="23:24" x14ac:dyDescent="0.2">
      <c r="W34736" s="25"/>
      <c r="X34736" s="25"/>
    </row>
    <row r="34737" spans="23:24" x14ac:dyDescent="0.2">
      <c r="W34737" s="25"/>
      <c r="X34737" s="25"/>
    </row>
    <row r="34738" spans="23:24" x14ac:dyDescent="0.2">
      <c r="W34738" s="25"/>
      <c r="X34738" s="25"/>
    </row>
    <row r="34739" spans="23:24" x14ac:dyDescent="0.2">
      <c r="W34739" s="25"/>
      <c r="X34739" s="25"/>
    </row>
    <row r="34740" spans="23:24" x14ac:dyDescent="0.2">
      <c r="W34740" s="25"/>
      <c r="X34740" s="25"/>
    </row>
    <row r="34741" spans="23:24" x14ac:dyDescent="0.2">
      <c r="W34741" s="25"/>
      <c r="X34741" s="25"/>
    </row>
    <row r="34742" spans="23:24" x14ac:dyDescent="0.2">
      <c r="W34742" s="25"/>
      <c r="X34742" s="25"/>
    </row>
    <row r="34743" spans="23:24" x14ac:dyDescent="0.2">
      <c r="W34743" s="25"/>
      <c r="X34743" s="25"/>
    </row>
    <row r="34744" spans="23:24" x14ac:dyDescent="0.2">
      <c r="W34744" s="25"/>
      <c r="X34744" s="25"/>
    </row>
    <row r="34745" spans="23:24" x14ac:dyDescent="0.2">
      <c r="W34745" s="25"/>
      <c r="X34745" s="25"/>
    </row>
    <row r="34746" spans="23:24" x14ac:dyDescent="0.2">
      <c r="W34746" s="25"/>
      <c r="X34746" s="25"/>
    </row>
    <row r="34747" spans="23:24" x14ac:dyDescent="0.2">
      <c r="W34747" s="25"/>
      <c r="X34747" s="25"/>
    </row>
    <row r="34748" spans="23:24" x14ac:dyDescent="0.2">
      <c r="W34748" s="25"/>
      <c r="X34748" s="25"/>
    </row>
    <row r="34749" spans="23:24" x14ac:dyDescent="0.2">
      <c r="W34749" s="25"/>
      <c r="X34749" s="25"/>
    </row>
    <row r="34750" spans="23:24" x14ac:dyDescent="0.2">
      <c r="W34750" s="25"/>
      <c r="X34750" s="25"/>
    </row>
    <row r="34751" spans="23:24" x14ac:dyDescent="0.2">
      <c r="W34751" s="25"/>
      <c r="X34751" s="25"/>
    </row>
    <row r="34752" spans="23:24" x14ac:dyDescent="0.2">
      <c r="W34752" s="25"/>
      <c r="X34752" s="25"/>
    </row>
    <row r="34753" spans="23:24" x14ac:dyDescent="0.2">
      <c r="W34753" s="25"/>
      <c r="X34753" s="25"/>
    </row>
    <row r="34754" spans="23:24" x14ac:dyDescent="0.2">
      <c r="W34754" s="25"/>
      <c r="X34754" s="25"/>
    </row>
    <row r="34755" spans="23:24" x14ac:dyDescent="0.2">
      <c r="W34755" s="25"/>
      <c r="X34755" s="25"/>
    </row>
    <row r="34756" spans="23:24" x14ac:dyDescent="0.2">
      <c r="W34756" s="25"/>
      <c r="X34756" s="25"/>
    </row>
    <row r="34757" spans="23:24" x14ac:dyDescent="0.2">
      <c r="W34757" s="25"/>
      <c r="X34757" s="25"/>
    </row>
    <row r="34758" spans="23:24" x14ac:dyDescent="0.2">
      <c r="W34758" s="25"/>
      <c r="X34758" s="25"/>
    </row>
    <row r="34759" spans="23:24" x14ac:dyDescent="0.2">
      <c r="W34759" s="25"/>
      <c r="X34759" s="25"/>
    </row>
    <row r="34760" spans="23:24" x14ac:dyDescent="0.2">
      <c r="W34760" s="25"/>
      <c r="X34760" s="25"/>
    </row>
    <row r="34761" spans="23:24" x14ac:dyDescent="0.2">
      <c r="W34761" s="25"/>
      <c r="X34761" s="25"/>
    </row>
    <row r="34762" spans="23:24" x14ac:dyDescent="0.2">
      <c r="W34762" s="25"/>
      <c r="X34762" s="25"/>
    </row>
    <row r="34763" spans="23:24" x14ac:dyDescent="0.2">
      <c r="W34763" s="25"/>
      <c r="X34763" s="25"/>
    </row>
    <row r="34764" spans="23:24" x14ac:dyDescent="0.2">
      <c r="W34764" s="25"/>
      <c r="X34764" s="25"/>
    </row>
    <row r="34765" spans="23:24" x14ac:dyDescent="0.2">
      <c r="W34765" s="25"/>
      <c r="X34765" s="25"/>
    </row>
    <row r="34766" spans="23:24" x14ac:dyDescent="0.2">
      <c r="W34766" s="25"/>
      <c r="X34766" s="25"/>
    </row>
    <row r="34767" spans="23:24" x14ac:dyDescent="0.2">
      <c r="W34767" s="25"/>
      <c r="X34767" s="25"/>
    </row>
    <row r="34768" spans="23:24" x14ac:dyDescent="0.2">
      <c r="W34768" s="25"/>
      <c r="X34768" s="25"/>
    </row>
    <row r="34769" spans="23:24" x14ac:dyDescent="0.2">
      <c r="W34769" s="25"/>
      <c r="X34769" s="25"/>
    </row>
    <row r="34770" spans="23:24" x14ac:dyDescent="0.2">
      <c r="W34770" s="25"/>
      <c r="X34770" s="25"/>
    </row>
    <row r="34771" spans="23:24" x14ac:dyDescent="0.2">
      <c r="W34771" s="25"/>
      <c r="X34771" s="25"/>
    </row>
    <row r="34772" spans="23:24" x14ac:dyDescent="0.2">
      <c r="W34772" s="25"/>
      <c r="X34772" s="25"/>
    </row>
    <row r="34773" spans="23:24" x14ac:dyDescent="0.2">
      <c r="W34773" s="25"/>
      <c r="X34773" s="25"/>
    </row>
    <row r="34774" spans="23:24" x14ac:dyDescent="0.2">
      <c r="W34774" s="25"/>
      <c r="X34774" s="25"/>
    </row>
    <row r="34775" spans="23:24" x14ac:dyDescent="0.2">
      <c r="W34775" s="25"/>
      <c r="X34775" s="25"/>
    </row>
    <row r="34776" spans="23:24" x14ac:dyDescent="0.2">
      <c r="W34776" s="25"/>
      <c r="X34776" s="25"/>
    </row>
    <row r="34777" spans="23:24" x14ac:dyDescent="0.2">
      <c r="W34777" s="25"/>
      <c r="X34777" s="25"/>
    </row>
    <row r="34778" spans="23:24" x14ac:dyDescent="0.2">
      <c r="W34778" s="25"/>
      <c r="X34778" s="25"/>
    </row>
    <row r="34779" spans="23:24" x14ac:dyDescent="0.2">
      <c r="W34779" s="25"/>
      <c r="X34779" s="25"/>
    </row>
    <row r="34780" spans="23:24" x14ac:dyDescent="0.2">
      <c r="W34780" s="25"/>
      <c r="X34780" s="25"/>
    </row>
    <row r="34781" spans="23:24" x14ac:dyDescent="0.2">
      <c r="W34781" s="25"/>
      <c r="X34781" s="25"/>
    </row>
    <row r="34782" spans="23:24" x14ac:dyDescent="0.2">
      <c r="W34782" s="25"/>
      <c r="X34782" s="25"/>
    </row>
    <row r="34783" spans="23:24" x14ac:dyDescent="0.2">
      <c r="W34783" s="25"/>
      <c r="X34783" s="25"/>
    </row>
    <row r="34784" spans="23:24" x14ac:dyDescent="0.2">
      <c r="W34784" s="25"/>
      <c r="X34784" s="25"/>
    </row>
    <row r="34785" spans="23:24" x14ac:dyDescent="0.2">
      <c r="W34785" s="25"/>
      <c r="X34785" s="25"/>
    </row>
    <row r="34786" spans="23:24" x14ac:dyDescent="0.2">
      <c r="W34786" s="25"/>
      <c r="X34786" s="25"/>
    </row>
    <row r="34787" spans="23:24" x14ac:dyDescent="0.2">
      <c r="W34787" s="25"/>
      <c r="X34787" s="25"/>
    </row>
    <row r="34788" spans="23:24" x14ac:dyDescent="0.2">
      <c r="W34788" s="25"/>
      <c r="X34788" s="25"/>
    </row>
    <row r="34789" spans="23:24" x14ac:dyDescent="0.2">
      <c r="W34789" s="25"/>
      <c r="X34789" s="25"/>
    </row>
    <row r="34790" spans="23:24" x14ac:dyDescent="0.2">
      <c r="W34790" s="25"/>
      <c r="X34790" s="25"/>
    </row>
    <row r="34791" spans="23:24" x14ac:dyDescent="0.2">
      <c r="W34791" s="25"/>
      <c r="X34791" s="25"/>
    </row>
    <row r="34792" spans="23:24" x14ac:dyDescent="0.2">
      <c r="W34792" s="25"/>
      <c r="X34792" s="25"/>
    </row>
    <row r="34793" spans="23:24" x14ac:dyDescent="0.2">
      <c r="W34793" s="25"/>
      <c r="X34793" s="25"/>
    </row>
    <row r="34794" spans="23:24" x14ac:dyDescent="0.2">
      <c r="W34794" s="25"/>
      <c r="X34794" s="25"/>
    </row>
    <row r="34795" spans="23:24" x14ac:dyDescent="0.2">
      <c r="W34795" s="25"/>
      <c r="X34795" s="25"/>
    </row>
    <row r="34796" spans="23:24" x14ac:dyDescent="0.2">
      <c r="W34796" s="25"/>
      <c r="X34796" s="25"/>
    </row>
    <row r="34797" spans="23:24" x14ac:dyDescent="0.2">
      <c r="W34797" s="25"/>
      <c r="X34797" s="25"/>
    </row>
    <row r="34798" spans="23:24" x14ac:dyDescent="0.2">
      <c r="W34798" s="25"/>
      <c r="X34798" s="25"/>
    </row>
    <row r="34799" spans="23:24" x14ac:dyDescent="0.2">
      <c r="W34799" s="25"/>
      <c r="X34799" s="25"/>
    </row>
    <row r="34800" spans="23:24" x14ac:dyDescent="0.2">
      <c r="W34800" s="25"/>
      <c r="X34800" s="25"/>
    </row>
    <row r="34801" spans="23:24" x14ac:dyDescent="0.2">
      <c r="W34801" s="25"/>
      <c r="X34801" s="25"/>
    </row>
    <row r="34802" spans="23:24" x14ac:dyDescent="0.2">
      <c r="W34802" s="25"/>
      <c r="X34802" s="25"/>
    </row>
    <row r="34803" spans="23:24" x14ac:dyDescent="0.2">
      <c r="W34803" s="25"/>
      <c r="X34803" s="25"/>
    </row>
    <row r="34804" spans="23:24" x14ac:dyDescent="0.2">
      <c r="W34804" s="25"/>
      <c r="X34804" s="25"/>
    </row>
    <row r="34805" spans="23:24" x14ac:dyDescent="0.2">
      <c r="W34805" s="25"/>
      <c r="X34805" s="25"/>
    </row>
    <row r="34806" spans="23:24" x14ac:dyDescent="0.2">
      <c r="W34806" s="25"/>
      <c r="X34806" s="25"/>
    </row>
    <row r="34807" spans="23:24" x14ac:dyDescent="0.2">
      <c r="W34807" s="25"/>
      <c r="X34807" s="25"/>
    </row>
    <row r="34808" spans="23:24" x14ac:dyDescent="0.2">
      <c r="W34808" s="25"/>
      <c r="X34808" s="25"/>
    </row>
    <row r="34809" spans="23:24" x14ac:dyDescent="0.2">
      <c r="W34809" s="25"/>
      <c r="X34809" s="25"/>
    </row>
    <row r="34810" spans="23:24" x14ac:dyDescent="0.2">
      <c r="W34810" s="25"/>
      <c r="X34810" s="25"/>
    </row>
    <row r="34811" spans="23:24" x14ac:dyDescent="0.2">
      <c r="W34811" s="25"/>
      <c r="X34811" s="25"/>
    </row>
    <row r="34812" spans="23:24" x14ac:dyDescent="0.2">
      <c r="W34812" s="25"/>
      <c r="X34812" s="25"/>
    </row>
    <row r="34813" spans="23:24" x14ac:dyDescent="0.2">
      <c r="W34813" s="25"/>
      <c r="X34813" s="25"/>
    </row>
    <row r="34814" spans="23:24" x14ac:dyDescent="0.2">
      <c r="W34814" s="25"/>
      <c r="X34814" s="25"/>
    </row>
    <row r="34815" spans="23:24" x14ac:dyDescent="0.2">
      <c r="W34815" s="25"/>
      <c r="X34815" s="25"/>
    </row>
    <row r="34816" spans="23:24" x14ac:dyDescent="0.2">
      <c r="W34816" s="25"/>
      <c r="X34816" s="25"/>
    </row>
    <row r="34817" spans="23:24" x14ac:dyDescent="0.2">
      <c r="W34817" s="25"/>
      <c r="X34817" s="25"/>
    </row>
    <row r="34818" spans="23:24" x14ac:dyDescent="0.2">
      <c r="W34818" s="25"/>
      <c r="X34818" s="25"/>
    </row>
    <row r="34819" spans="23:24" x14ac:dyDescent="0.2">
      <c r="W34819" s="25"/>
      <c r="X34819" s="25"/>
    </row>
    <row r="34820" spans="23:24" x14ac:dyDescent="0.2">
      <c r="W34820" s="25"/>
      <c r="X34820" s="25"/>
    </row>
    <row r="34821" spans="23:24" x14ac:dyDescent="0.2">
      <c r="W34821" s="25"/>
      <c r="X34821" s="25"/>
    </row>
    <row r="34822" spans="23:24" x14ac:dyDescent="0.2">
      <c r="W34822" s="25"/>
      <c r="X34822" s="25"/>
    </row>
    <row r="34823" spans="23:24" x14ac:dyDescent="0.2">
      <c r="W34823" s="25"/>
      <c r="X34823" s="25"/>
    </row>
    <row r="34824" spans="23:24" x14ac:dyDescent="0.2">
      <c r="W34824" s="25"/>
      <c r="X34824" s="25"/>
    </row>
    <row r="34825" spans="23:24" x14ac:dyDescent="0.2">
      <c r="W34825" s="25"/>
      <c r="X34825" s="25"/>
    </row>
    <row r="34826" spans="23:24" x14ac:dyDescent="0.2">
      <c r="W34826" s="25"/>
      <c r="X34826" s="25"/>
    </row>
    <row r="34827" spans="23:24" x14ac:dyDescent="0.2">
      <c r="W34827" s="25"/>
      <c r="X34827" s="25"/>
    </row>
    <row r="34828" spans="23:24" x14ac:dyDescent="0.2">
      <c r="W34828" s="25"/>
      <c r="X34828" s="25"/>
    </row>
    <row r="34829" spans="23:24" x14ac:dyDescent="0.2">
      <c r="W34829" s="25"/>
      <c r="X34829" s="25"/>
    </row>
    <row r="34830" spans="23:24" x14ac:dyDescent="0.2">
      <c r="W34830" s="25"/>
      <c r="X34830" s="25"/>
    </row>
    <row r="34831" spans="23:24" x14ac:dyDescent="0.2">
      <c r="W34831" s="25"/>
      <c r="X34831" s="25"/>
    </row>
    <row r="34832" spans="23:24" x14ac:dyDescent="0.2">
      <c r="W34832" s="25"/>
      <c r="X34832" s="25"/>
    </row>
    <row r="34833" spans="23:24" x14ac:dyDescent="0.2">
      <c r="W34833" s="25"/>
      <c r="X34833" s="25"/>
    </row>
    <row r="34834" spans="23:24" x14ac:dyDescent="0.2">
      <c r="W34834" s="25"/>
      <c r="X34834" s="25"/>
    </row>
    <row r="34835" spans="23:24" x14ac:dyDescent="0.2">
      <c r="W34835" s="25"/>
      <c r="X34835" s="25"/>
    </row>
    <row r="34836" spans="23:24" x14ac:dyDescent="0.2">
      <c r="W34836" s="25"/>
      <c r="X34836" s="25"/>
    </row>
    <row r="34837" spans="23:24" x14ac:dyDescent="0.2">
      <c r="W34837" s="25"/>
      <c r="X34837" s="25"/>
    </row>
    <row r="34838" spans="23:24" x14ac:dyDescent="0.2">
      <c r="W34838" s="25"/>
      <c r="X34838" s="25"/>
    </row>
    <row r="34839" spans="23:24" x14ac:dyDescent="0.2">
      <c r="W34839" s="25"/>
      <c r="X34839" s="25"/>
    </row>
    <row r="34840" spans="23:24" x14ac:dyDescent="0.2">
      <c r="W34840" s="25"/>
      <c r="X34840" s="25"/>
    </row>
    <row r="34841" spans="23:24" x14ac:dyDescent="0.2">
      <c r="W34841" s="25"/>
      <c r="X34841" s="25"/>
    </row>
    <row r="34842" spans="23:24" x14ac:dyDescent="0.2">
      <c r="W34842" s="25"/>
      <c r="X34842" s="25"/>
    </row>
    <row r="34843" spans="23:24" x14ac:dyDescent="0.2">
      <c r="W34843" s="25"/>
      <c r="X34843" s="25"/>
    </row>
    <row r="34844" spans="23:24" x14ac:dyDescent="0.2">
      <c r="W34844" s="25"/>
      <c r="X34844" s="25"/>
    </row>
    <row r="34845" spans="23:24" x14ac:dyDescent="0.2">
      <c r="W34845" s="25"/>
      <c r="X34845" s="25"/>
    </row>
    <row r="34846" spans="23:24" x14ac:dyDescent="0.2">
      <c r="W34846" s="25"/>
      <c r="X34846" s="25"/>
    </row>
    <row r="34847" spans="23:24" x14ac:dyDescent="0.2">
      <c r="W34847" s="25"/>
      <c r="X34847" s="25"/>
    </row>
    <row r="34848" spans="23:24" x14ac:dyDescent="0.2">
      <c r="W34848" s="25"/>
      <c r="X34848" s="25"/>
    </row>
    <row r="34849" spans="23:24" x14ac:dyDescent="0.2">
      <c r="W34849" s="25"/>
      <c r="X34849" s="25"/>
    </row>
    <row r="34850" spans="23:24" x14ac:dyDescent="0.2">
      <c r="W34850" s="25"/>
      <c r="X34850" s="25"/>
    </row>
    <row r="34851" spans="23:24" x14ac:dyDescent="0.2">
      <c r="W34851" s="25"/>
      <c r="X34851" s="25"/>
    </row>
    <row r="34852" spans="23:24" x14ac:dyDescent="0.2">
      <c r="W34852" s="25"/>
      <c r="X34852" s="25"/>
    </row>
    <row r="34853" spans="23:24" x14ac:dyDescent="0.2">
      <c r="W34853" s="25"/>
      <c r="X34853" s="25"/>
    </row>
    <row r="34854" spans="23:24" x14ac:dyDescent="0.2">
      <c r="W34854" s="25"/>
      <c r="X34854" s="25"/>
    </row>
    <row r="34855" spans="23:24" x14ac:dyDescent="0.2">
      <c r="W34855" s="25"/>
      <c r="X34855" s="25"/>
    </row>
    <row r="34856" spans="23:24" x14ac:dyDescent="0.2">
      <c r="W34856" s="25"/>
      <c r="X34856" s="25"/>
    </row>
    <row r="34857" spans="23:24" x14ac:dyDescent="0.2">
      <c r="W34857" s="25"/>
      <c r="X34857" s="25"/>
    </row>
    <row r="34858" spans="23:24" x14ac:dyDescent="0.2">
      <c r="W34858" s="25"/>
      <c r="X34858" s="25"/>
    </row>
    <row r="34859" spans="23:24" x14ac:dyDescent="0.2">
      <c r="W34859" s="25"/>
      <c r="X34859" s="25"/>
    </row>
    <row r="34860" spans="23:24" x14ac:dyDescent="0.2">
      <c r="W34860" s="25"/>
      <c r="X34860" s="25"/>
    </row>
    <row r="34861" spans="23:24" x14ac:dyDescent="0.2">
      <c r="W34861" s="25"/>
      <c r="X34861" s="25"/>
    </row>
    <row r="34862" spans="23:24" x14ac:dyDescent="0.2">
      <c r="W34862" s="25"/>
      <c r="X34862" s="25"/>
    </row>
    <row r="34863" spans="23:24" x14ac:dyDescent="0.2">
      <c r="W34863" s="25"/>
      <c r="X34863" s="25"/>
    </row>
    <row r="34864" spans="23:24" x14ac:dyDescent="0.2">
      <c r="W34864" s="25"/>
      <c r="X34864" s="25"/>
    </row>
    <row r="34865" spans="23:24" x14ac:dyDescent="0.2">
      <c r="W34865" s="25"/>
      <c r="X34865" s="25"/>
    </row>
    <row r="34866" spans="23:24" x14ac:dyDescent="0.2">
      <c r="W34866" s="25"/>
      <c r="X34866" s="25"/>
    </row>
    <row r="34867" spans="23:24" x14ac:dyDescent="0.2">
      <c r="W34867" s="25"/>
      <c r="X34867" s="25"/>
    </row>
    <row r="34868" spans="23:24" x14ac:dyDescent="0.2">
      <c r="W34868" s="25"/>
      <c r="X34868" s="25"/>
    </row>
    <row r="34869" spans="23:24" x14ac:dyDescent="0.2">
      <c r="W34869" s="25"/>
      <c r="X34869" s="25"/>
    </row>
    <row r="34870" spans="23:24" x14ac:dyDescent="0.2">
      <c r="W34870" s="25"/>
      <c r="X34870" s="25"/>
    </row>
    <row r="34871" spans="23:24" x14ac:dyDescent="0.2">
      <c r="W34871" s="25"/>
      <c r="X34871" s="25"/>
    </row>
    <row r="34872" spans="23:24" x14ac:dyDescent="0.2">
      <c r="W34872" s="25"/>
      <c r="X34872" s="25"/>
    </row>
    <row r="34873" spans="23:24" x14ac:dyDescent="0.2">
      <c r="W34873" s="25"/>
      <c r="X34873" s="25"/>
    </row>
    <row r="34874" spans="23:24" x14ac:dyDescent="0.2">
      <c r="W34874" s="25"/>
      <c r="X34874" s="25"/>
    </row>
    <row r="34875" spans="23:24" x14ac:dyDescent="0.2">
      <c r="W34875" s="25"/>
      <c r="X34875" s="25"/>
    </row>
    <row r="34876" spans="23:24" x14ac:dyDescent="0.2">
      <c r="W34876" s="25"/>
      <c r="X34876" s="25"/>
    </row>
    <row r="34877" spans="23:24" x14ac:dyDescent="0.2">
      <c r="W34877" s="25"/>
      <c r="X34877" s="25"/>
    </row>
    <row r="34878" spans="23:24" x14ac:dyDescent="0.2">
      <c r="W34878" s="25"/>
      <c r="X34878" s="25"/>
    </row>
    <row r="34879" spans="23:24" x14ac:dyDescent="0.2">
      <c r="W34879" s="25"/>
      <c r="X34879" s="25"/>
    </row>
    <row r="34880" spans="23:24" x14ac:dyDescent="0.2">
      <c r="W34880" s="25"/>
      <c r="X34880" s="25"/>
    </row>
    <row r="34881" spans="23:24" x14ac:dyDescent="0.2">
      <c r="W34881" s="25"/>
      <c r="X34881" s="25"/>
    </row>
    <row r="34882" spans="23:24" x14ac:dyDescent="0.2">
      <c r="W34882" s="25"/>
      <c r="X34882" s="25"/>
    </row>
    <row r="34883" spans="23:24" x14ac:dyDescent="0.2">
      <c r="W34883" s="25"/>
      <c r="X34883" s="25"/>
    </row>
    <row r="34884" spans="23:24" x14ac:dyDescent="0.2">
      <c r="W34884" s="25"/>
      <c r="X34884" s="25"/>
    </row>
    <row r="34885" spans="23:24" x14ac:dyDescent="0.2">
      <c r="W34885" s="25"/>
      <c r="X34885" s="25"/>
    </row>
    <row r="34886" spans="23:24" x14ac:dyDescent="0.2">
      <c r="W34886" s="25"/>
      <c r="X34886" s="25"/>
    </row>
    <row r="34887" spans="23:24" x14ac:dyDescent="0.2">
      <c r="W34887" s="25"/>
      <c r="X34887" s="25"/>
    </row>
    <row r="34888" spans="23:24" x14ac:dyDescent="0.2">
      <c r="W34888" s="25"/>
      <c r="X34888" s="25"/>
    </row>
    <row r="34889" spans="23:24" x14ac:dyDescent="0.2">
      <c r="W34889" s="25"/>
      <c r="X34889" s="25"/>
    </row>
    <row r="34890" spans="23:24" x14ac:dyDescent="0.2">
      <c r="W34890" s="25"/>
      <c r="X34890" s="25"/>
    </row>
    <row r="34891" spans="23:24" x14ac:dyDescent="0.2">
      <c r="W34891" s="25"/>
      <c r="X34891" s="25"/>
    </row>
    <row r="34892" spans="23:24" x14ac:dyDescent="0.2">
      <c r="W34892" s="25"/>
      <c r="X34892" s="25"/>
    </row>
    <row r="34893" spans="23:24" x14ac:dyDescent="0.2">
      <c r="W34893" s="25"/>
      <c r="X34893" s="25"/>
    </row>
    <row r="34894" spans="23:24" x14ac:dyDescent="0.2">
      <c r="W34894" s="25"/>
      <c r="X34894" s="25"/>
    </row>
    <row r="34895" spans="23:24" x14ac:dyDescent="0.2">
      <c r="W34895" s="25"/>
      <c r="X34895" s="25"/>
    </row>
    <row r="34896" spans="23:24" x14ac:dyDescent="0.2">
      <c r="W34896" s="25"/>
      <c r="X34896" s="25"/>
    </row>
    <row r="34897" spans="23:24" x14ac:dyDescent="0.2">
      <c r="W34897" s="25"/>
      <c r="X34897" s="25"/>
    </row>
    <row r="34898" spans="23:24" x14ac:dyDescent="0.2">
      <c r="W34898" s="25"/>
      <c r="X34898" s="25"/>
    </row>
    <row r="34899" spans="23:24" x14ac:dyDescent="0.2">
      <c r="W34899" s="25"/>
      <c r="X34899" s="25"/>
    </row>
    <row r="34900" spans="23:24" x14ac:dyDescent="0.2">
      <c r="W34900" s="25"/>
      <c r="X34900" s="25"/>
    </row>
    <row r="34901" spans="23:24" x14ac:dyDescent="0.2">
      <c r="W34901" s="25"/>
      <c r="X34901" s="25"/>
    </row>
    <row r="34902" spans="23:24" x14ac:dyDescent="0.2">
      <c r="W34902" s="25"/>
      <c r="X34902" s="25"/>
    </row>
    <row r="34903" spans="23:24" x14ac:dyDescent="0.2">
      <c r="W34903" s="25"/>
      <c r="X34903" s="25"/>
    </row>
    <row r="34904" spans="23:24" x14ac:dyDescent="0.2">
      <c r="W34904" s="25"/>
      <c r="X34904" s="25"/>
    </row>
    <row r="34905" spans="23:24" x14ac:dyDescent="0.2">
      <c r="W34905" s="25"/>
      <c r="X34905" s="25"/>
    </row>
    <row r="34906" spans="23:24" x14ac:dyDescent="0.2">
      <c r="W34906" s="25"/>
      <c r="X34906" s="25"/>
    </row>
    <row r="34907" spans="23:24" x14ac:dyDescent="0.2">
      <c r="W34907" s="25"/>
      <c r="X34907" s="25"/>
    </row>
    <row r="34908" spans="23:24" x14ac:dyDescent="0.2">
      <c r="W34908" s="25"/>
      <c r="X34908" s="25"/>
    </row>
    <row r="34909" spans="23:24" x14ac:dyDescent="0.2">
      <c r="W34909" s="25"/>
      <c r="X34909" s="25"/>
    </row>
    <row r="34910" spans="23:24" x14ac:dyDescent="0.2">
      <c r="W34910" s="25"/>
      <c r="X34910" s="25"/>
    </row>
    <row r="34911" spans="23:24" x14ac:dyDescent="0.2">
      <c r="W34911" s="25"/>
      <c r="X34911" s="25"/>
    </row>
    <row r="34912" spans="23:24" x14ac:dyDescent="0.2">
      <c r="W34912" s="25"/>
      <c r="X34912" s="25"/>
    </row>
    <row r="34913" spans="23:24" x14ac:dyDescent="0.2">
      <c r="W34913" s="25"/>
      <c r="X34913" s="25"/>
    </row>
    <row r="34914" spans="23:24" x14ac:dyDescent="0.2">
      <c r="W34914" s="25"/>
      <c r="X34914" s="25"/>
    </row>
    <row r="34915" spans="23:24" x14ac:dyDescent="0.2">
      <c r="W34915" s="25"/>
      <c r="X34915" s="25"/>
    </row>
    <row r="34916" spans="23:24" x14ac:dyDescent="0.2">
      <c r="W34916" s="25"/>
      <c r="X34916" s="25"/>
    </row>
    <row r="34917" spans="23:24" x14ac:dyDescent="0.2">
      <c r="W34917" s="25"/>
      <c r="X34917" s="25"/>
    </row>
    <row r="34918" spans="23:24" x14ac:dyDescent="0.2">
      <c r="W34918" s="25"/>
      <c r="X34918" s="25"/>
    </row>
    <row r="34919" spans="23:24" x14ac:dyDescent="0.2">
      <c r="W34919" s="25"/>
      <c r="X34919" s="25"/>
    </row>
    <row r="34920" spans="23:24" x14ac:dyDescent="0.2">
      <c r="W34920" s="25"/>
      <c r="X34920" s="25"/>
    </row>
    <row r="34921" spans="23:24" x14ac:dyDescent="0.2">
      <c r="W34921" s="25"/>
      <c r="X34921" s="25"/>
    </row>
    <row r="34922" spans="23:24" x14ac:dyDescent="0.2">
      <c r="W34922" s="25"/>
      <c r="X34922" s="25"/>
    </row>
    <row r="34923" spans="23:24" x14ac:dyDescent="0.2">
      <c r="W34923" s="25"/>
      <c r="X34923" s="25"/>
    </row>
    <row r="34924" spans="23:24" x14ac:dyDescent="0.2">
      <c r="W34924" s="25"/>
      <c r="X34924" s="25"/>
    </row>
    <row r="34925" spans="23:24" x14ac:dyDescent="0.2">
      <c r="W34925" s="25"/>
      <c r="X34925" s="25"/>
    </row>
    <row r="34926" spans="23:24" x14ac:dyDescent="0.2">
      <c r="W34926" s="25"/>
      <c r="X34926" s="25"/>
    </row>
    <row r="34927" spans="23:24" x14ac:dyDescent="0.2">
      <c r="W34927" s="25"/>
      <c r="X34927" s="25"/>
    </row>
    <row r="34928" spans="23:24" x14ac:dyDescent="0.2">
      <c r="W34928" s="25"/>
      <c r="X34928" s="25"/>
    </row>
    <row r="34929" spans="23:24" x14ac:dyDescent="0.2">
      <c r="W34929" s="25"/>
      <c r="X34929" s="25"/>
    </row>
    <row r="34930" spans="23:24" x14ac:dyDescent="0.2">
      <c r="W34930" s="25"/>
      <c r="X34930" s="25"/>
    </row>
    <row r="34931" spans="23:24" x14ac:dyDescent="0.2">
      <c r="W34931" s="25"/>
      <c r="X34931" s="25"/>
    </row>
    <row r="34932" spans="23:24" x14ac:dyDescent="0.2">
      <c r="W34932" s="25"/>
      <c r="X34932" s="25"/>
    </row>
    <row r="34933" spans="23:24" x14ac:dyDescent="0.2">
      <c r="W34933" s="25"/>
      <c r="X34933" s="25"/>
    </row>
    <row r="34934" spans="23:24" x14ac:dyDescent="0.2">
      <c r="W34934" s="25"/>
      <c r="X34934" s="25"/>
    </row>
    <row r="34935" spans="23:24" x14ac:dyDescent="0.2">
      <c r="W34935" s="25"/>
      <c r="X34935" s="25"/>
    </row>
    <row r="34936" spans="23:24" x14ac:dyDescent="0.2">
      <c r="W34936" s="25"/>
      <c r="X34936" s="25"/>
    </row>
    <row r="34937" spans="23:24" x14ac:dyDescent="0.2">
      <c r="W34937" s="25"/>
      <c r="X34937" s="25"/>
    </row>
    <row r="34938" spans="23:24" x14ac:dyDescent="0.2">
      <c r="W34938" s="25"/>
      <c r="X34938" s="25"/>
    </row>
    <row r="34939" spans="23:24" x14ac:dyDescent="0.2">
      <c r="W34939" s="25"/>
      <c r="X34939" s="25"/>
    </row>
    <row r="34940" spans="23:24" x14ac:dyDescent="0.2">
      <c r="W34940" s="25"/>
      <c r="X34940" s="25"/>
    </row>
    <row r="34941" spans="23:24" x14ac:dyDescent="0.2">
      <c r="W34941" s="25"/>
      <c r="X34941" s="25"/>
    </row>
    <row r="34942" spans="23:24" x14ac:dyDescent="0.2">
      <c r="W34942" s="25"/>
      <c r="X34942" s="25"/>
    </row>
    <row r="34943" spans="23:24" x14ac:dyDescent="0.2">
      <c r="W34943" s="25"/>
      <c r="X34943" s="25"/>
    </row>
    <row r="34944" spans="23:24" x14ac:dyDescent="0.2">
      <c r="W34944" s="25"/>
      <c r="X34944" s="25"/>
    </row>
    <row r="34945" spans="23:24" x14ac:dyDescent="0.2">
      <c r="W34945" s="25"/>
      <c r="X34945" s="25"/>
    </row>
    <row r="34946" spans="23:24" x14ac:dyDescent="0.2">
      <c r="W34946" s="25"/>
      <c r="X34946" s="25"/>
    </row>
    <row r="34947" spans="23:24" x14ac:dyDescent="0.2">
      <c r="W34947" s="25"/>
      <c r="X34947" s="25"/>
    </row>
    <row r="34948" spans="23:24" x14ac:dyDescent="0.2">
      <c r="W34948" s="25"/>
      <c r="X34948" s="25"/>
    </row>
    <row r="34949" spans="23:24" x14ac:dyDescent="0.2">
      <c r="W34949" s="25"/>
      <c r="X34949" s="25"/>
    </row>
    <row r="34950" spans="23:24" x14ac:dyDescent="0.2">
      <c r="W34950" s="25"/>
      <c r="X34950" s="25"/>
    </row>
    <row r="34951" spans="23:24" x14ac:dyDescent="0.2">
      <c r="W34951" s="25"/>
      <c r="X34951" s="25"/>
    </row>
    <row r="34952" spans="23:24" x14ac:dyDescent="0.2">
      <c r="W34952" s="25"/>
      <c r="X34952" s="25"/>
    </row>
    <row r="34953" spans="23:24" x14ac:dyDescent="0.2">
      <c r="W34953" s="25"/>
      <c r="X34953" s="25"/>
    </row>
    <row r="34954" spans="23:24" x14ac:dyDescent="0.2">
      <c r="W34954" s="25"/>
      <c r="X34954" s="25"/>
    </row>
    <row r="34955" spans="23:24" x14ac:dyDescent="0.2">
      <c r="W34955" s="25"/>
      <c r="X34955" s="25"/>
    </row>
    <row r="34956" spans="23:24" x14ac:dyDescent="0.2">
      <c r="W34956" s="25"/>
      <c r="X34956" s="25"/>
    </row>
    <row r="34957" spans="23:24" x14ac:dyDescent="0.2">
      <c r="W34957" s="25"/>
      <c r="X34957" s="25"/>
    </row>
    <row r="34958" spans="23:24" x14ac:dyDescent="0.2">
      <c r="W34958" s="25"/>
      <c r="X34958" s="25"/>
    </row>
    <row r="34959" spans="23:24" x14ac:dyDescent="0.2">
      <c r="W34959" s="25"/>
      <c r="X34959" s="25"/>
    </row>
    <row r="34960" spans="23:24" x14ac:dyDescent="0.2">
      <c r="W34960" s="25"/>
      <c r="X34960" s="25"/>
    </row>
    <row r="34961" spans="23:24" x14ac:dyDescent="0.2">
      <c r="W34961" s="25"/>
      <c r="X34961" s="25"/>
    </row>
    <row r="34962" spans="23:24" x14ac:dyDescent="0.2">
      <c r="W34962" s="25"/>
      <c r="X34962" s="25"/>
    </row>
    <row r="34963" spans="23:24" x14ac:dyDescent="0.2">
      <c r="W34963" s="25"/>
      <c r="X34963" s="25"/>
    </row>
    <row r="34964" spans="23:24" x14ac:dyDescent="0.2">
      <c r="W34964" s="25"/>
      <c r="X34964" s="25"/>
    </row>
    <row r="34965" spans="23:24" x14ac:dyDescent="0.2">
      <c r="W34965" s="25"/>
      <c r="X34965" s="25"/>
    </row>
    <row r="34966" spans="23:24" x14ac:dyDescent="0.2">
      <c r="W34966" s="25"/>
      <c r="X34966" s="25"/>
    </row>
    <row r="34967" spans="23:24" x14ac:dyDescent="0.2">
      <c r="W34967" s="25"/>
      <c r="X34967" s="25"/>
    </row>
    <row r="34968" spans="23:24" x14ac:dyDescent="0.2">
      <c r="W34968" s="25"/>
      <c r="X34968" s="25"/>
    </row>
    <row r="34969" spans="23:24" x14ac:dyDescent="0.2">
      <c r="W34969" s="25"/>
      <c r="X34969" s="25"/>
    </row>
    <row r="34970" spans="23:24" x14ac:dyDescent="0.2">
      <c r="W34970" s="25"/>
      <c r="X34970" s="25"/>
    </row>
    <row r="34971" spans="23:24" x14ac:dyDescent="0.2">
      <c r="W34971" s="25"/>
      <c r="X34971" s="25"/>
    </row>
    <row r="34972" spans="23:24" x14ac:dyDescent="0.2">
      <c r="W34972" s="25"/>
      <c r="X34972" s="25"/>
    </row>
    <row r="34973" spans="23:24" x14ac:dyDescent="0.2">
      <c r="W34973" s="25"/>
      <c r="X34973" s="25"/>
    </row>
    <row r="34974" spans="23:24" x14ac:dyDescent="0.2">
      <c r="W34974" s="25"/>
      <c r="X34974" s="25"/>
    </row>
    <row r="34975" spans="23:24" x14ac:dyDescent="0.2">
      <c r="W34975" s="25"/>
      <c r="X34975" s="25"/>
    </row>
    <row r="34976" spans="23:24" x14ac:dyDescent="0.2">
      <c r="W34976" s="25"/>
      <c r="X34976" s="25"/>
    </row>
    <row r="34977" spans="23:24" x14ac:dyDescent="0.2">
      <c r="W34977" s="25"/>
      <c r="X34977" s="25"/>
    </row>
    <row r="34978" spans="23:24" x14ac:dyDescent="0.2">
      <c r="W34978" s="25"/>
      <c r="X34978" s="25"/>
    </row>
    <row r="34979" spans="23:24" x14ac:dyDescent="0.2">
      <c r="W34979" s="25"/>
      <c r="X34979" s="25"/>
    </row>
    <row r="34980" spans="23:24" x14ac:dyDescent="0.2">
      <c r="W34980" s="25"/>
      <c r="X34980" s="25"/>
    </row>
    <row r="34981" spans="23:24" x14ac:dyDescent="0.2">
      <c r="W34981" s="25"/>
      <c r="X34981" s="25"/>
    </row>
    <row r="34982" spans="23:24" x14ac:dyDescent="0.2">
      <c r="W34982" s="25"/>
      <c r="X34982" s="25"/>
    </row>
    <row r="34983" spans="23:24" x14ac:dyDescent="0.2">
      <c r="W34983" s="25"/>
      <c r="X34983" s="25"/>
    </row>
    <row r="34984" spans="23:24" x14ac:dyDescent="0.2">
      <c r="W34984" s="25"/>
      <c r="X34984" s="25"/>
    </row>
    <row r="34985" spans="23:24" x14ac:dyDescent="0.2">
      <c r="W34985" s="25"/>
      <c r="X34985" s="25"/>
    </row>
    <row r="34986" spans="23:24" x14ac:dyDescent="0.2">
      <c r="W34986" s="25"/>
      <c r="X34986" s="25"/>
    </row>
    <row r="34987" spans="23:24" x14ac:dyDescent="0.2">
      <c r="W34987" s="25"/>
      <c r="X34987" s="25"/>
    </row>
    <row r="34988" spans="23:24" x14ac:dyDescent="0.2">
      <c r="W34988" s="25"/>
      <c r="X34988" s="25"/>
    </row>
    <row r="34989" spans="23:24" x14ac:dyDescent="0.2">
      <c r="W34989" s="25"/>
      <c r="X34989" s="25"/>
    </row>
    <row r="34990" spans="23:24" x14ac:dyDescent="0.2">
      <c r="W34990" s="25"/>
      <c r="X34990" s="25"/>
    </row>
    <row r="34991" spans="23:24" x14ac:dyDescent="0.2">
      <c r="W34991" s="25"/>
      <c r="X34991" s="25"/>
    </row>
    <row r="34992" spans="23:24" x14ac:dyDescent="0.2">
      <c r="W34992" s="25"/>
      <c r="X34992" s="25"/>
    </row>
    <row r="34993" spans="23:24" x14ac:dyDescent="0.2">
      <c r="W34993" s="25"/>
      <c r="X34993" s="25"/>
    </row>
    <row r="34994" spans="23:24" x14ac:dyDescent="0.2">
      <c r="W34994" s="25"/>
      <c r="X34994" s="25"/>
    </row>
    <row r="34995" spans="23:24" x14ac:dyDescent="0.2">
      <c r="W34995" s="25"/>
      <c r="X34995" s="25"/>
    </row>
    <row r="34996" spans="23:24" x14ac:dyDescent="0.2">
      <c r="W34996" s="25"/>
      <c r="X34996" s="25"/>
    </row>
    <row r="34997" spans="23:24" x14ac:dyDescent="0.2">
      <c r="W34997" s="25"/>
      <c r="X34997" s="25"/>
    </row>
    <row r="34998" spans="23:24" x14ac:dyDescent="0.2">
      <c r="W34998" s="25"/>
      <c r="X34998" s="25"/>
    </row>
    <row r="34999" spans="23:24" x14ac:dyDescent="0.2">
      <c r="W34999" s="25"/>
      <c r="X34999" s="25"/>
    </row>
    <row r="35000" spans="23:24" x14ac:dyDescent="0.2">
      <c r="W35000" s="25"/>
      <c r="X35000" s="25"/>
    </row>
    <row r="35001" spans="23:24" x14ac:dyDescent="0.2">
      <c r="W35001" s="25"/>
      <c r="X35001" s="25"/>
    </row>
    <row r="35002" spans="23:24" x14ac:dyDescent="0.2">
      <c r="W35002" s="25"/>
      <c r="X35002" s="25"/>
    </row>
    <row r="35003" spans="23:24" x14ac:dyDescent="0.2">
      <c r="W35003" s="25"/>
      <c r="X35003" s="25"/>
    </row>
    <row r="35004" spans="23:24" x14ac:dyDescent="0.2">
      <c r="W35004" s="25"/>
      <c r="X35004" s="25"/>
    </row>
    <row r="35005" spans="23:24" x14ac:dyDescent="0.2">
      <c r="W35005" s="25"/>
      <c r="X35005" s="25"/>
    </row>
    <row r="35006" spans="23:24" x14ac:dyDescent="0.2">
      <c r="W35006" s="25"/>
      <c r="X35006" s="25"/>
    </row>
    <row r="35007" spans="23:24" x14ac:dyDescent="0.2">
      <c r="W35007" s="25"/>
      <c r="X35007" s="25"/>
    </row>
    <row r="35008" spans="23:24" x14ac:dyDescent="0.2">
      <c r="W35008" s="25"/>
      <c r="X35008" s="25"/>
    </row>
    <row r="35009" spans="23:24" x14ac:dyDescent="0.2">
      <c r="W35009" s="25"/>
      <c r="X35009" s="25"/>
    </row>
    <row r="35010" spans="23:24" x14ac:dyDescent="0.2">
      <c r="W35010" s="25"/>
      <c r="X35010" s="25"/>
    </row>
    <row r="35011" spans="23:24" x14ac:dyDescent="0.2">
      <c r="W35011" s="25"/>
      <c r="X35011" s="25"/>
    </row>
    <row r="35012" spans="23:24" x14ac:dyDescent="0.2">
      <c r="W35012" s="25"/>
      <c r="X35012" s="25"/>
    </row>
    <row r="35013" spans="23:24" x14ac:dyDescent="0.2">
      <c r="W35013" s="25"/>
      <c r="X35013" s="25"/>
    </row>
    <row r="35014" spans="23:24" x14ac:dyDescent="0.2">
      <c r="W35014" s="25"/>
      <c r="X35014" s="25"/>
    </row>
    <row r="35015" spans="23:24" x14ac:dyDescent="0.2">
      <c r="W35015" s="25"/>
      <c r="X35015" s="25"/>
    </row>
    <row r="35016" spans="23:24" x14ac:dyDescent="0.2">
      <c r="W35016" s="25"/>
      <c r="X35016" s="25"/>
    </row>
    <row r="35017" spans="23:24" x14ac:dyDescent="0.2">
      <c r="W35017" s="25"/>
      <c r="X35017" s="25"/>
    </row>
    <row r="35018" spans="23:24" x14ac:dyDescent="0.2">
      <c r="W35018" s="25"/>
      <c r="X35018" s="25"/>
    </row>
    <row r="35019" spans="23:24" x14ac:dyDescent="0.2">
      <c r="W35019" s="25"/>
      <c r="X35019" s="25"/>
    </row>
    <row r="35020" spans="23:24" x14ac:dyDescent="0.2">
      <c r="W35020" s="25"/>
      <c r="X35020" s="25"/>
    </row>
    <row r="35021" spans="23:24" x14ac:dyDescent="0.2">
      <c r="W35021" s="25"/>
      <c r="X35021" s="25"/>
    </row>
    <row r="35022" spans="23:24" x14ac:dyDescent="0.2">
      <c r="W35022" s="25"/>
      <c r="X35022" s="25"/>
    </row>
    <row r="35023" spans="23:24" x14ac:dyDescent="0.2">
      <c r="W35023" s="25"/>
      <c r="X35023" s="25"/>
    </row>
    <row r="35024" spans="23:24" x14ac:dyDescent="0.2">
      <c r="W35024" s="25"/>
      <c r="X35024" s="25"/>
    </row>
    <row r="35025" spans="23:24" x14ac:dyDescent="0.2">
      <c r="W35025" s="25"/>
      <c r="X35025" s="25"/>
    </row>
    <row r="35026" spans="23:24" x14ac:dyDescent="0.2">
      <c r="W35026" s="25"/>
      <c r="X35026" s="25"/>
    </row>
    <row r="35027" spans="23:24" x14ac:dyDescent="0.2">
      <c r="W35027" s="25"/>
      <c r="X35027" s="25"/>
    </row>
    <row r="35028" spans="23:24" x14ac:dyDescent="0.2">
      <c r="W35028" s="25"/>
      <c r="X35028" s="25"/>
    </row>
    <row r="35029" spans="23:24" x14ac:dyDescent="0.2">
      <c r="W35029" s="25"/>
      <c r="X35029" s="25"/>
    </row>
    <row r="35030" spans="23:24" x14ac:dyDescent="0.2">
      <c r="W35030" s="25"/>
      <c r="X35030" s="25"/>
    </row>
    <row r="35031" spans="23:24" x14ac:dyDescent="0.2">
      <c r="W35031" s="25"/>
      <c r="X35031" s="25"/>
    </row>
    <row r="35032" spans="23:24" x14ac:dyDescent="0.2">
      <c r="W35032" s="25"/>
      <c r="X35032" s="25"/>
    </row>
    <row r="35033" spans="23:24" x14ac:dyDescent="0.2">
      <c r="W35033" s="25"/>
      <c r="X35033" s="25"/>
    </row>
    <row r="35034" spans="23:24" x14ac:dyDescent="0.2">
      <c r="W35034" s="25"/>
      <c r="X35034" s="25"/>
    </row>
    <row r="35035" spans="23:24" x14ac:dyDescent="0.2">
      <c r="W35035" s="25"/>
      <c r="X35035" s="25"/>
    </row>
    <row r="35036" spans="23:24" x14ac:dyDescent="0.2">
      <c r="W35036" s="25"/>
      <c r="X35036" s="25"/>
    </row>
    <row r="35037" spans="23:24" x14ac:dyDescent="0.2">
      <c r="W35037" s="25"/>
      <c r="X35037" s="25"/>
    </row>
    <row r="35038" spans="23:24" x14ac:dyDescent="0.2">
      <c r="W35038" s="25"/>
      <c r="X35038" s="25"/>
    </row>
    <row r="35039" spans="23:24" x14ac:dyDescent="0.2">
      <c r="W35039" s="25"/>
      <c r="X35039" s="25"/>
    </row>
    <row r="35040" spans="23:24" x14ac:dyDescent="0.2">
      <c r="W35040" s="25"/>
      <c r="X35040" s="25"/>
    </row>
    <row r="35041" spans="23:24" x14ac:dyDescent="0.2">
      <c r="W35041" s="25"/>
      <c r="X35041" s="25"/>
    </row>
    <row r="35042" spans="23:24" x14ac:dyDescent="0.2">
      <c r="W35042" s="25"/>
      <c r="X35042" s="25"/>
    </row>
    <row r="35043" spans="23:24" x14ac:dyDescent="0.2">
      <c r="W35043" s="25"/>
      <c r="X35043" s="25"/>
    </row>
    <row r="35044" spans="23:24" x14ac:dyDescent="0.2">
      <c r="W35044" s="25"/>
      <c r="X35044" s="25"/>
    </row>
    <row r="35045" spans="23:24" x14ac:dyDescent="0.2">
      <c r="W35045" s="25"/>
      <c r="X35045" s="25"/>
    </row>
    <row r="35046" spans="23:24" x14ac:dyDescent="0.2">
      <c r="W35046" s="25"/>
      <c r="X35046" s="25"/>
    </row>
    <row r="35047" spans="23:24" x14ac:dyDescent="0.2">
      <c r="W35047" s="25"/>
      <c r="X35047" s="25"/>
    </row>
    <row r="35048" spans="23:24" x14ac:dyDescent="0.2">
      <c r="W35048" s="25"/>
      <c r="X35048" s="25"/>
    </row>
    <row r="35049" spans="23:24" x14ac:dyDescent="0.2">
      <c r="W35049" s="25"/>
      <c r="X35049" s="25"/>
    </row>
    <row r="35050" spans="23:24" x14ac:dyDescent="0.2">
      <c r="W35050" s="25"/>
      <c r="X35050" s="25"/>
    </row>
    <row r="35051" spans="23:24" x14ac:dyDescent="0.2">
      <c r="W35051" s="25"/>
      <c r="X35051" s="25"/>
    </row>
    <row r="35052" spans="23:24" x14ac:dyDescent="0.2">
      <c r="W35052" s="25"/>
      <c r="X35052" s="25"/>
    </row>
    <row r="35053" spans="23:24" x14ac:dyDescent="0.2">
      <c r="W35053" s="25"/>
      <c r="X35053" s="25"/>
    </row>
    <row r="35054" spans="23:24" x14ac:dyDescent="0.2">
      <c r="W35054" s="25"/>
      <c r="X35054" s="25"/>
    </row>
    <row r="35055" spans="23:24" x14ac:dyDescent="0.2">
      <c r="W35055" s="25"/>
      <c r="X35055" s="25"/>
    </row>
    <row r="35056" spans="23:24" x14ac:dyDescent="0.2">
      <c r="W35056" s="25"/>
      <c r="X35056" s="25"/>
    </row>
    <row r="35057" spans="23:24" x14ac:dyDescent="0.2">
      <c r="W35057" s="25"/>
      <c r="X35057" s="25"/>
    </row>
    <row r="35058" spans="23:24" x14ac:dyDescent="0.2">
      <c r="W35058" s="25"/>
      <c r="X35058" s="25"/>
    </row>
    <row r="35059" spans="23:24" x14ac:dyDescent="0.2">
      <c r="W35059" s="25"/>
      <c r="X35059" s="25"/>
    </row>
    <row r="35060" spans="23:24" x14ac:dyDescent="0.2">
      <c r="W35060" s="25"/>
      <c r="X35060" s="25"/>
    </row>
    <row r="35061" spans="23:24" x14ac:dyDescent="0.2">
      <c r="W35061" s="25"/>
      <c r="X35061" s="25"/>
    </row>
    <row r="35062" spans="23:24" x14ac:dyDescent="0.2">
      <c r="W35062" s="25"/>
      <c r="X35062" s="25"/>
    </row>
    <row r="35063" spans="23:24" x14ac:dyDescent="0.2">
      <c r="W35063" s="25"/>
      <c r="X35063" s="25"/>
    </row>
    <row r="35064" spans="23:24" x14ac:dyDescent="0.2">
      <c r="W35064" s="25"/>
      <c r="X35064" s="25"/>
    </row>
    <row r="35065" spans="23:24" x14ac:dyDescent="0.2">
      <c r="W35065" s="25"/>
      <c r="X35065" s="25"/>
    </row>
    <row r="35066" spans="23:24" x14ac:dyDescent="0.2">
      <c r="W35066" s="25"/>
      <c r="X35066" s="25"/>
    </row>
    <row r="35067" spans="23:24" x14ac:dyDescent="0.2">
      <c r="W35067" s="25"/>
      <c r="X35067" s="25"/>
    </row>
    <row r="35068" spans="23:24" x14ac:dyDescent="0.2">
      <c r="W35068" s="25"/>
      <c r="X35068" s="25"/>
    </row>
    <row r="35069" spans="23:24" x14ac:dyDescent="0.2">
      <c r="W35069" s="25"/>
      <c r="X35069" s="25"/>
    </row>
    <row r="35070" spans="23:24" x14ac:dyDescent="0.2">
      <c r="W35070" s="25"/>
      <c r="X35070" s="25"/>
    </row>
    <row r="35071" spans="23:24" x14ac:dyDescent="0.2">
      <c r="W35071" s="25"/>
      <c r="X35071" s="25"/>
    </row>
    <row r="35072" spans="23:24" x14ac:dyDescent="0.2">
      <c r="W35072" s="25"/>
      <c r="X35072" s="25"/>
    </row>
    <row r="35073" spans="23:24" x14ac:dyDescent="0.2">
      <c r="W35073" s="25"/>
      <c r="X35073" s="25"/>
    </row>
    <row r="35074" spans="23:24" x14ac:dyDescent="0.2">
      <c r="W35074" s="25"/>
      <c r="X35074" s="25"/>
    </row>
    <row r="35075" spans="23:24" x14ac:dyDescent="0.2">
      <c r="W35075" s="25"/>
      <c r="X35075" s="25"/>
    </row>
    <row r="35076" spans="23:24" x14ac:dyDescent="0.2">
      <c r="W35076" s="25"/>
      <c r="X35076" s="25"/>
    </row>
    <row r="35077" spans="23:24" x14ac:dyDescent="0.2">
      <c r="W35077" s="25"/>
      <c r="X35077" s="25"/>
    </row>
    <row r="35078" spans="23:24" x14ac:dyDescent="0.2">
      <c r="W35078" s="25"/>
      <c r="X35078" s="25"/>
    </row>
    <row r="35079" spans="23:24" x14ac:dyDescent="0.2">
      <c r="W35079" s="25"/>
      <c r="X35079" s="25"/>
    </row>
    <row r="35080" spans="23:24" x14ac:dyDescent="0.2">
      <c r="W35080" s="25"/>
      <c r="X35080" s="25"/>
    </row>
    <row r="35081" spans="23:24" x14ac:dyDescent="0.2">
      <c r="W35081" s="25"/>
      <c r="X35081" s="25"/>
    </row>
    <row r="35082" spans="23:24" x14ac:dyDescent="0.2">
      <c r="W35082" s="25"/>
      <c r="X35082" s="25"/>
    </row>
    <row r="35083" spans="23:24" x14ac:dyDescent="0.2">
      <c r="W35083" s="25"/>
      <c r="X35083" s="25"/>
    </row>
    <row r="35084" spans="23:24" x14ac:dyDescent="0.2">
      <c r="W35084" s="25"/>
      <c r="X35084" s="25"/>
    </row>
    <row r="35085" spans="23:24" x14ac:dyDescent="0.2">
      <c r="W35085" s="25"/>
      <c r="X35085" s="25"/>
    </row>
    <row r="35086" spans="23:24" x14ac:dyDescent="0.2">
      <c r="W35086" s="25"/>
      <c r="X35086" s="25"/>
    </row>
    <row r="35087" spans="23:24" x14ac:dyDescent="0.2">
      <c r="W35087" s="25"/>
      <c r="X35087" s="25"/>
    </row>
    <row r="35088" spans="23:24" x14ac:dyDescent="0.2">
      <c r="W35088" s="25"/>
      <c r="X35088" s="25"/>
    </row>
    <row r="35089" spans="23:24" x14ac:dyDescent="0.2">
      <c r="W35089" s="25"/>
      <c r="X35089" s="25"/>
    </row>
    <row r="35090" spans="23:24" x14ac:dyDescent="0.2">
      <c r="W35090" s="25"/>
      <c r="X35090" s="25"/>
    </row>
    <row r="35091" spans="23:24" x14ac:dyDescent="0.2">
      <c r="W35091" s="25"/>
      <c r="X35091" s="25"/>
    </row>
    <row r="35092" spans="23:24" x14ac:dyDescent="0.2">
      <c r="W35092" s="25"/>
      <c r="X35092" s="25"/>
    </row>
    <row r="35093" spans="23:24" x14ac:dyDescent="0.2">
      <c r="W35093" s="25"/>
      <c r="X35093" s="25"/>
    </row>
    <row r="35094" spans="23:24" x14ac:dyDescent="0.2">
      <c r="W35094" s="25"/>
      <c r="X35094" s="25"/>
    </row>
    <row r="35095" spans="23:24" x14ac:dyDescent="0.2">
      <c r="W35095" s="25"/>
      <c r="X35095" s="25"/>
    </row>
    <row r="35096" spans="23:24" x14ac:dyDescent="0.2">
      <c r="W35096" s="25"/>
      <c r="X35096" s="25"/>
    </row>
    <row r="35097" spans="23:24" x14ac:dyDescent="0.2">
      <c r="W35097" s="25"/>
      <c r="X35097" s="25"/>
    </row>
    <row r="35098" spans="23:24" x14ac:dyDescent="0.2">
      <c r="W35098" s="25"/>
      <c r="X35098" s="25"/>
    </row>
    <row r="35099" spans="23:24" x14ac:dyDescent="0.2">
      <c r="W35099" s="25"/>
      <c r="X35099" s="25"/>
    </row>
    <row r="35100" spans="23:24" x14ac:dyDescent="0.2">
      <c r="W35100" s="25"/>
      <c r="X35100" s="25"/>
    </row>
    <row r="35101" spans="23:24" x14ac:dyDescent="0.2">
      <c r="W35101" s="25"/>
      <c r="X35101" s="25"/>
    </row>
    <row r="35102" spans="23:24" x14ac:dyDescent="0.2">
      <c r="W35102" s="25"/>
      <c r="X35102" s="25"/>
    </row>
    <row r="35103" spans="23:24" x14ac:dyDescent="0.2">
      <c r="W35103" s="25"/>
      <c r="X35103" s="25"/>
    </row>
    <row r="35104" spans="23:24" x14ac:dyDescent="0.2">
      <c r="W35104" s="25"/>
      <c r="X35104" s="25"/>
    </row>
    <row r="35105" spans="23:24" x14ac:dyDescent="0.2">
      <c r="W35105" s="25"/>
      <c r="X35105" s="25"/>
    </row>
    <row r="35106" spans="23:24" x14ac:dyDescent="0.2">
      <c r="W35106" s="25"/>
      <c r="X35106" s="25"/>
    </row>
    <row r="35107" spans="23:24" x14ac:dyDescent="0.2">
      <c r="W35107" s="25"/>
      <c r="X35107" s="25"/>
    </row>
    <row r="35108" spans="23:24" x14ac:dyDescent="0.2">
      <c r="W35108" s="25"/>
      <c r="X35108" s="25"/>
    </row>
    <row r="35109" spans="23:24" x14ac:dyDescent="0.2">
      <c r="W35109" s="25"/>
      <c r="X35109" s="25"/>
    </row>
    <row r="35110" spans="23:24" x14ac:dyDescent="0.2">
      <c r="W35110" s="25"/>
      <c r="X35110" s="25"/>
    </row>
    <row r="35111" spans="23:24" x14ac:dyDescent="0.2">
      <c r="W35111" s="25"/>
      <c r="X35111" s="25"/>
    </row>
    <row r="35112" spans="23:24" x14ac:dyDescent="0.2">
      <c r="W35112" s="25"/>
      <c r="X35112" s="25"/>
    </row>
    <row r="35113" spans="23:24" x14ac:dyDescent="0.2">
      <c r="W35113" s="25"/>
      <c r="X35113" s="25"/>
    </row>
    <row r="35114" spans="23:24" x14ac:dyDescent="0.2">
      <c r="W35114" s="25"/>
      <c r="X35114" s="25"/>
    </row>
    <row r="35115" spans="23:24" x14ac:dyDescent="0.2">
      <c r="W35115" s="25"/>
      <c r="X35115" s="25"/>
    </row>
    <row r="35116" spans="23:24" x14ac:dyDescent="0.2">
      <c r="W35116" s="25"/>
      <c r="X35116" s="25"/>
    </row>
    <row r="35117" spans="23:24" x14ac:dyDescent="0.2">
      <c r="W35117" s="25"/>
      <c r="X35117" s="25"/>
    </row>
    <row r="35118" spans="23:24" x14ac:dyDescent="0.2">
      <c r="W35118" s="25"/>
      <c r="X35118" s="25"/>
    </row>
    <row r="35119" spans="23:24" x14ac:dyDescent="0.2">
      <c r="W35119" s="25"/>
      <c r="X35119" s="25"/>
    </row>
    <row r="35120" spans="23:24" x14ac:dyDescent="0.2">
      <c r="W35120" s="25"/>
      <c r="X35120" s="25"/>
    </row>
    <row r="35121" spans="23:24" x14ac:dyDescent="0.2">
      <c r="W35121" s="25"/>
      <c r="X35121" s="25"/>
    </row>
    <row r="35122" spans="23:24" x14ac:dyDescent="0.2">
      <c r="W35122" s="25"/>
      <c r="X35122" s="25"/>
    </row>
    <row r="35123" spans="23:24" x14ac:dyDescent="0.2">
      <c r="W35123" s="25"/>
      <c r="X35123" s="25"/>
    </row>
    <row r="35124" spans="23:24" x14ac:dyDescent="0.2">
      <c r="W35124" s="25"/>
      <c r="X35124" s="25"/>
    </row>
    <row r="35125" spans="23:24" x14ac:dyDescent="0.2">
      <c r="W35125" s="25"/>
      <c r="X35125" s="25"/>
    </row>
    <row r="35126" spans="23:24" x14ac:dyDescent="0.2">
      <c r="W35126" s="25"/>
      <c r="X35126" s="25"/>
    </row>
    <row r="35127" spans="23:24" x14ac:dyDescent="0.2">
      <c r="W35127" s="25"/>
      <c r="X35127" s="25"/>
    </row>
    <row r="35128" spans="23:24" x14ac:dyDescent="0.2">
      <c r="W35128" s="25"/>
      <c r="X35128" s="25"/>
    </row>
    <row r="35129" spans="23:24" x14ac:dyDescent="0.2">
      <c r="W35129" s="25"/>
      <c r="X35129" s="25"/>
    </row>
    <row r="35130" spans="23:24" x14ac:dyDescent="0.2">
      <c r="W35130" s="25"/>
      <c r="X35130" s="25"/>
    </row>
    <row r="35131" spans="23:24" x14ac:dyDescent="0.2">
      <c r="W35131" s="25"/>
      <c r="X35131" s="25"/>
    </row>
    <row r="35132" spans="23:24" x14ac:dyDescent="0.2">
      <c r="W35132" s="25"/>
      <c r="X35132" s="25"/>
    </row>
    <row r="35133" spans="23:24" x14ac:dyDescent="0.2">
      <c r="W35133" s="25"/>
      <c r="X35133" s="25"/>
    </row>
    <row r="35134" spans="23:24" x14ac:dyDescent="0.2">
      <c r="W35134" s="25"/>
      <c r="X35134" s="25"/>
    </row>
    <row r="35135" spans="23:24" x14ac:dyDescent="0.2">
      <c r="W35135" s="25"/>
      <c r="X35135" s="25"/>
    </row>
    <row r="35136" spans="23:24" x14ac:dyDescent="0.2">
      <c r="W35136" s="25"/>
      <c r="X35136" s="25"/>
    </row>
    <row r="35137" spans="23:24" x14ac:dyDescent="0.2">
      <c r="W35137" s="25"/>
      <c r="X35137" s="25"/>
    </row>
    <row r="35138" spans="23:24" x14ac:dyDescent="0.2">
      <c r="W35138" s="25"/>
      <c r="X35138" s="25"/>
    </row>
    <row r="35139" spans="23:24" x14ac:dyDescent="0.2">
      <c r="W35139" s="25"/>
      <c r="X35139" s="25"/>
    </row>
    <row r="35140" spans="23:24" x14ac:dyDescent="0.2">
      <c r="W35140" s="25"/>
      <c r="X35140" s="25"/>
    </row>
    <row r="35141" spans="23:24" x14ac:dyDescent="0.2">
      <c r="W35141" s="25"/>
      <c r="X35141" s="25"/>
    </row>
    <row r="35142" spans="23:24" x14ac:dyDescent="0.2">
      <c r="W35142" s="25"/>
      <c r="X35142" s="25"/>
    </row>
    <row r="35143" spans="23:24" x14ac:dyDescent="0.2">
      <c r="W35143" s="25"/>
      <c r="X35143" s="25"/>
    </row>
    <row r="35144" spans="23:24" x14ac:dyDescent="0.2">
      <c r="W35144" s="25"/>
      <c r="X35144" s="25"/>
    </row>
    <row r="35145" spans="23:24" x14ac:dyDescent="0.2">
      <c r="W35145" s="25"/>
      <c r="X35145" s="25"/>
    </row>
    <row r="35146" spans="23:24" x14ac:dyDescent="0.2">
      <c r="W35146" s="25"/>
      <c r="X35146" s="25"/>
    </row>
    <row r="35147" spans="23:24" x14ac:dyDescent="0.2">
      <c r="W35147" s="25"/>
      <c r="X35147" s="25"/>
    </row>
    <row r="35148" spans="23:24" x14ac:dyDescent="0.2">
      <c r="W35148" s="25"/>
      <c r="X35148" s="25"/>
    </row>
    <row r="35149" spans="23:24" x14ac:dyDescent="0.2">
      <c r="W35149" s="25"/>
      <c r="X35149" s="25"/>
    </row>
    <row r="35150" spans="23:24" x14ac:dyDescent="0.2">
      <c r="W35150" s="25"/>
      <c r="X35150" s="25"/>
    </row>
    <row r="35151" spans="23:24" x14ac:dyDescent="0.2">
      <c r="W35151" s="25"/>
      <c r="X35151" s="25"/>
    </row>
    <row r="35152" spans="23:24" x14ac:dyDescent="0.2">
      <c r="W35152" s="25"/>
      <c r="X35152" s="25"/>
    </row>
    <row r="35153" spans="23:24" x14ac:dyDescent="0.2">
      <c r="W35153" s="25"/>
      <c r="X35153" s="25"/>
    </row>
    <row r="35154" spans="23:24" x14ac:dyDescent="0.2">
      <c r="W35154" s="25"/>
      <c r="X35154" s="25"/>
    </row>
    <row r="35155" spans="23:24" x14ac:dyDescent="0.2">
      <c r="W35155" s="25"/>
      <c r="X35155" s="25"/>
    </row>
    <row r="35156" spans="23:24" x14ac:dyDescent="0.2">
      <c r="W35156" s="25"/>
      <c r="X35156" s="25"/>
    </row>
    <row r="35157" spans="23:24" x14ac:dyDescent="0.2">
      <c r="W35157" s="25"/>
      <c r="X35157" s="25"/>
    </row>
    <row r="35158" spans="23:24" x14ac:dyDescent="0.2">
      <c r="W35158" s="25"/>
      <c r="X35158" s="25"/>
    </row>
    <row r="35159" spans="23:24" x14ac:dyDescent="0.2">
      <c r="W35159" s="25"/>
      <c r="X35159" s="25"/>
    </row>
    <row r="35160" spans="23:24" x14ac:dyDescent="0.2">
      <c r="W35160" s="25"/>
      <c r="X35160" s="25"/>
    </row>
    <row r="35161" spans="23:24" x14ac:dyDescent="0.2">
      <c r="W35161" s="25"/>
      <c r="X35161" s="25"/>
    </row>
    <row r="35162" spans="23:24" x14ac:dyDescent="0.2">
      <c r="W35162" s="25"/>
      <c r="X35162" s="25"/>
    </row>
    <row r="35163" spans="23:24" x14ac:dyDescent="0.2">
      <c r="W35163" s="25"/>
      <c r="X35163" s="25"/>
    </row>
    <row r="35164" spans="23:24" x14ac:dyDescent="0.2">
      <c r="W35164" s="25"/>
      <c r="X35164" s="25"/>
    </row>
    <row r="35165" spans="23:24" x14ac:dyDescent="0.2">
      <c r="W35165" s="25"/>
      <c r="X35165" s="25"/>
    </row>
    <row r="35166" spans="23:24" x14ac:dyDescent="0.2">
      <c r="W35166" s="25"/>
      <c r="X35166" s="25"/>
    </row>
    <row r="35167" spans="23:24" x14ac:dyDescent="0.2">
      <c r="W35167" s="25"/>
      <c r="X35167" s="25"/>
    </row>
    <row r="35168" spans="23:24" x14ac:dyDescent="0.2">
      <c r="W35168" s="25"/>
      <c r="X35168" s="25"/>
    </row>
    <row r="35169" spans="23:24" x14ac:dyDescent="0.2">
      <c r="W35169" s="25"/>
      <c r="X35169" s="25"/>
    </row>
    <row r="35170" spans="23:24" x14ac:dyDescent="0.2">
      <c r="W35170" s="25"/>
      <c r="X35170" s="25"/>
    </row>
    <row r="35171" spans="23:24" x14ac:dyDescent="0.2">
      <c r="W35171" s="25"/>
      <c r="X35171" s="25"/>
    </row>
    <row r="35172" spans="23:24" x14ac:dyDescent="0.2">
      <c r="W35172" s="25"/>
      <c r="X35172" s="25"/>
    </row>
    <row r="35173" spans="23:24" x14ac:dyDescent="0.2">
      <c r="W35173" s="25"/>
      <c r="X35173" s="25"/>
    </row>
    <row r="35174" spans="23:24" x14ac:dyDescent="0.2">
      <c r="W35174" s="25"/>
      <c r="X35174" s="25"/>
    </row>
    <row r="35175" spans="23:24" x14ac:dyDescent="0.2">
      <c r="W35175" s="25"/>
      <c r="X35175" s="25"/>
    </row>
    <row r="35176" spans="23:24" x14ac:dyDescent="0.2">
      <c r="W35176" s="25"/>
      <c r="X35176" s="25"/>
    </row>
    <row r="35177" spans="23:24" x14ac:dyDescent="0.2">
      <c r="W35177" s="25"/>
      <c r="X35177" s="25"/>
    </row>
    <row r="35178" spans="23:24" x14ac:dyDescent="0.2">
      <c r="W35178" s="25"/>
      <c r="X35178" s="25"/>
    </row>
    <row r="35179" spans="23:24" x14ac:dyDescent="0.2">
      <c r="W35179" s="25"/>
      <c r="X35179" s="25"/>
    </row>
    <row r="35180" spans="23:24" x14ac:dyDescent="0.2">
      <c r="W35180" s="25"/>
      <c r="X35180" s="25"/>
    </row>
    <row r="35181" spans="23:24" x14ac:dyDescent="0.2">
      <c r="W35181" s="25"/>
      <c r="X35181" s="25"/>
    </row>
    <row r="35182" spans="23:24" x14ac:dyDescent="0.2">
      <c r="W35182" s="25"/>
      <c r="X35182" s="25"/>
    </row>
    <row r="35183" spans="23:24" x14ac:dyDescent="0.2">
      <c r="W35183" s="25"/>
      <c r="X35183" s="25"/>
    </row>
    <row r="35184" spans="23:24" x14ac:dyDescent="0.2">
      <c r="W35184" s="25"/>
      <c r="X35184" s="25"/>
    </row>
    <row r="35185" spans="23:24" x14ac:dyDescent="0.2">
      <c r="W35185" s="25"/>
      <c r="X35185" s="25"/>
    </row>
    <row r="35186" spans="23:24" x14ac:dyDescent="0.2">
      <c r="W35186" s="25"/>
      <c r="X35186" s="25"/>
    </row>
    <row r="35187" spans="23:24" x14ac:dyDescent="0.2">
      <c r="W35187" s="25"/>
      <c r="X35187" s="25"/>
    </row>
    <row r="35188" spans="23:24" x14ac:dyDescent="0.2">
      <c r="W35188" s="25"/>
      <c r="X35188" s="25"/>
    </row>
    <row r="35189" spans="23:24" x14ac:dyDescent="0.2">
      <c r="W35189" s="25"/>
      <c r="X35189" s="25"/>
    </row>
    <row r="35190" spans="23:24" x14ac:dyDescent="0.2">
      <c r="W35190" s="25"/>
      <c r="X35190" s="25"/>
    </row>
    <row r="35191" spans="23:24" x14ac:dyDescent="0.2">
      <c r="W35191" s="25"/>
      <c r="X35191" s="25"/>
    </row>
    <row r="35192" spans="23:24" x14ac:dyDescent="0.2">
      <c r="W35192" s="25"/>
      <c r="X35192" s="25"/>
    </row>
    <row r="35193" spans="23:24" x14ac:dyDescent="0.2">
      <c r="W35193" s="25"/>
      <c r="X35193" s="25"/>
    </row>
    <row r="35194" spans="23:24" x14ac:dyDescent="0.2">
      <c r="W35194" s="25"/>
      <c r="X35194" s="25"/>
    </row>
    <row r="35195" spans="23:24" x14ac:dyDescent="0.2">
      <c r="W35195" s="25"/>
      <c r="X35195" s="25"/>
    </row>
    <row r="35196" spans="23:24" x14ac:dyDescent="0.2">
      <c r="W35196" s="25"/>
      <c r="X35196" s="25"/>
    </row>
    <row r="35197" spans="23:24" x14ac:dyDescent="0.2">
      <c r="W35197" s="25"/>
      <c r="X35197" s="25"/>
    </row>
    <row r="35198" spans="23:24" x14ac:dyDescent="0.2">
      <c r="W35198" s="25"/>
      <c r="X35198" s="25"/>
    </row>
    <row r="35199" spans="23:24" x14ac:dyDescent="0.2">
      <c r="W35199" s="25"/>
      <c r="X35199" s="25"/>
    </row>
    <row r="35200" spans="23:24" x14ac:dyDescent="0.2">
      <c r="W35200" s="25"/>
      <c r="X35200" s="25"/>
    </row>
    <row r="35201" spans="23:24" x14ac:dyDescent="0.2">
      <c r="W35201" s="25"/>
      <c r="X35201" s="25"/>
    </row>
    <row r="35202" spans="23:24" x14ac:dyDescent="0.2">
      <c r="W35202" s="25"/>
      <c r="X35202" s="25"/>
    </row>
    <row r="35203" spans="23:24" x14ac:dyDescent="0.2">
      <c r="W35203" s="25"/>
      <c r="X35203" s="25"/>
    </row>
    <row r="35204" spans="23:24" x14ac:dyDescent="0.2">
      <c r="W35204" s="25"/>
      <c r="X35204" s="25"/>
    </row>
    <row r="35205" spans="23:24" x14ac:dyDescent="0.2">
      <c r="W35205" s="25"/>
      <c r="X35205" s="25"/>
    </row>
    <row r="35206" spans="23:24" x14ac:dyDescent="0.2">
      <c r="W35206" s="25"/>
      <c r="X35206" s="25"/>
    </row>
    <row r="35207" spans="23:24" x14ac:dyDescent="0.2">
      <c r="W35207" s="25"/>
      <c r="X35207" s="25"/>
    </row>
    <row r="35208" spans="23:24" x14ac:dyDescent="0.2">
      <c r="W35208" s="25"/>
      <c r="X35208" s="25"/>
    </row>
    <row r="35209" spans="23:24" x14ac:dyDescent="0.2">
      <c r="W35209" s="25"/>
      <c r="X35209" s="25"/>
    </row>
    <row r="35210" spans="23:24" x14ac:dyDescent="0.2">
      <c r="W35210" s="25"/>
      <c r="X35210" s="25"/>
    </row>
    <row r="35211" spans="23:24" x14ac:dyDescent="0.2">
      <c r="W35211" s="25"/>
      <c r="X35211" s="25"/>
    </row>
    <row r="35212" spans="23:24" x14ac:dyDescent="0.2">
      <c r="W35212" s="25"/>
      <c r="X35212" s="25"/>
    </row>
    <row r="35213" spans="23:24" x14ac:dyDescent="0.2">
      <c r="W35213" s="25"/>
      <c r="X35213" s="25"/>
    </row>
    <row r="35214" spans="23:24" x14ac:dyDescent="0.2">
      <c r="W35214" s="25"/>
      <c r="X35214" s="25"/>
    </row>
    <row r="35215" spans="23:24" x14ac:dyDescent="0.2">
      <c r="W35215" s="25"/>
      <c r="X35215" s="25"/>
    </row>
    <row r="35216" spans="23:24" x14ac:dyDescent="0.2">
      <c r="W35216" s="25"/>
      <c r="X35216" s="25"/>
    </row>
    <row r="35217" spans="23:24" x14ac:dyDescent="0.2">
      <c r="W35217" s="25"/>
      <c r="X35217" s="25"/>
    </row>
    <row r="35218" spans="23:24" x14ac:dyDescent="0.2">
      <c r="W35218" s="25"/>
      <c r="X35218" s="25"/>
    </row>
    <row r="35219" spans="23:24" x14ac:dyDescent="0.2">
      <c r="W35219" s="25"/>
      <c r="X35219" s="25"/>
    </row>
    <row r="35220" spans="23:24" x14ac:dyDescent="0.2">
      <c r="W35220" s="25"/>
      <c r="X35220" s="25"/>
    </row>
    <row r="35221" spans="23:24" x14ac:dyDescent="0.2">
      <c r="W35221" s="25"/>
      <c r="X35221" s="25"/>
    </row>
    <row r="35222" spans="23:24" x14ac:dyDescent="0.2">
      <c r="W35222" s="25"/>
      <c r="X35222" s="25"/>
    </row>
    <row r="35223" spans="23:24" x14ac:dyDescent="0.2">
      <c r="W35223" s="25"/>
      <c r="X35223" s="25"/>
    </row>
    <row r="35224" spans="23:24" x14ac:dyDescent="0.2">
      <c r="W35224" s="25"/>
      <c r="X35224" s="25"/>
    </row>
    <row r="35225" spans="23:24" x14ac:dyDescent="0.2">
      <c r="W35225" s="25"/>
      <c r="X35225" s="25"/>
    </row>
    <row r="35226" spans="23:24" x14ac:dyDescent="0.2">
      <c r="W35226" s="25"/>
      <c r="X35226" s="25"/>
    </row>
    <row r="35227" spans="23:24" x14ac:dyDescent="0.2">
      <c r="W35227" s="25"/>
      <c r="X35227" s="25"/>
    </row>
    <row r="35228" spans="23:24" x14ac:dyDescent="0.2">
      <c r="W35228" s="25"/>
      <c r="X35228" s="25"/>
    </row>
    <row r="35229" spans="23:24" x14ac:dyDescent="0.2">
      <c r="W35229" s="25"/>
      <c r="X35229" s="25"/>
    </row>
    <row r="35230" spans="23:24" x14ac:dyDescent="0.2">
      <c r="W35230" s="25"/>
      <c r="X35230" s="25"/>
    </row>
    <row r="35231" spans="23:24" x14ac:dyDescent="0.2">
      <c r="W35231" s="25"/>
      <c r="X35231" s="25"/>
    </row>
    <row r="35232" spans="23:24" x14ac:dyDescent="0.2">
      <c r="W35232" s="25"/>
      <c r="X35232" s="25"/>
    </row>
    <row r="35233" spans="23:24" x14ac:dyDescent="0.2">
      <c r="W35233" s="25"/>
      <c r="X35233" s="25"/>
    </row>
    <row r="35234" spans="23:24" x14ac:dyDescent="0.2">
      <c r="W35234" s="25"/>
      <c r="X35234" s="25"/>
    </row>
    <row r="35235" spans="23:24" x14ac:dyDescent="0.2">
      <c r="W35235" s="25"/>
      <c r="X35235" s="25"/>
    </row>
    <row r="35236" spans="23:24" x14ac:dyDescent="0.2">
      <c r="W35236" s="25"/>
      <c r="X35236" s="25"/>
    </row>
    <row r="35237" spans="23:24" x14ac:dyDescent="0.2">
      <c r="W35237" s="25"/>
      <c r="X35237" s="25"/>
    </row>
    <row r="35238" spans="23:24" x14ac:dyDescent="0.2">
      <c r="W35238" s="25"/>
      <c r="X35238" s="25"/>
    </row>
    <row r="35239" spans="23:24" x14ac:dyDescent="0.2">
      <c r="W35239" s="25"/>
      <c r="X35239" s="25"/>
    </row>
    <row r="35240" spans="23:24" x14ac:dyDescent="0.2">
      <c r="W35240" s="25"/>
      <c r="X35240" s="25"/>
    </row>
    <row r="35241" spans="23:24" x14ac:dyDescent="0.2">
      <c r="W35241" s="25"/>
      <c r="X35241" s="25"/>
    </row>
    <row r="35242" spans="23:24" x14ac:dyDescent="0.2">
      <c r="W35242" s="25"/>
      <c r="X35242" s="25"/>
    </row>
    <row r="35243" spans="23:24" x14ac:dyDescent="0.2">
      <c r="W35243" s="25"/>
      <c r="X35243" s="25"/>
    </row>
    <row r="35244" spans="23:24" x14ac:dyDescent="0.2">
      <c r="W35244" s="25"/>
      <c r="X35244" s="25"/>
    </row>
    <row r="35245" spans="23:24" x14ac:dyDescent="0.2">
      <c r="W35245" s="25"/>
      <c r="X35245" s="25"/>
    </row>
    <row r="35246" spans="23:24" x14ac:dyDescent="0.2">
      <c r="W35246" s="25"/>
      <c r="X35246" s="25"/>
    </row>
    <row r="35247" spans="23:24" x14ac:dyDescent="0.2">
      <c r="W35247" s="25"/>
      <c r="X35247" s="25"/>
    </row>
    <row r="35248" spans="23:24" x14ac:dyDescent="0.2">
      <c r="W35248" s="25"/>
      <c r="X35248" s="25"/>
    </row>
    <row r="35249" spans="23:24" x14ac:dyDescent="0.2">
      <c r="W35249" s="25"/>
      <c r="X35249" s="25"/>
    </row>
    <row r="35250" spans="23:24" x14ac:dyDescent="0.2">
      <c r="W35250" s="25"/>
      <c r="X35250" s="25"/>
    </row>
    <row r="35251" spans="23:24" x14ac:dyDescent="0.2">
      <c r="W35251" s="25"/>
      <c r="X35251" s="25"/>
    </row>
    <row r="35252" spans="23:24" x14ac:dyDescent="0.2">
      <c r="W35252" s="25"/>
      <c r="X35252" s="25"/>
    </row>
    <row r="35253" spans="23:24" x14ac:dyDescent="0.2">
      <c r="W35253" s="25"/>
      <c r="X35253" s="25"/>
    </row>
    <row r="35254" spans="23:24" x14ac:dyDescent="0.2">
      <c r="W35254" s="25"/>
      <c r="X35254" s="25"/>
    </row>
    <row r="35255" spans="23:24" x14ac:dyDescent="0.2">
      <c r="W35255" s="25"/>
      <c r="X35255" s="25"/>
    </row>
    <row r="35256" spans="23:24" x14ac:dyDescent="0.2">
      <c r="W35256" s="25"/>
      <c r="X35256" s="25"/>
    </row>
    <row r="35257" spans="23:24" x14ac:dyDescent="0.2">
      <c r="W35257" s="25"/>
      <c r="X35257" s="25"/>
    </row>
    <row r="35258" spans="23:24" x14ac:dyDescent="0.2">
      <c r="W35258" s="25"/>
      <c r="X35258" s="25"/>
    </row>
    <row r="35259" spans="23:24" x14ac:dyDescent="0.2">
      <c r="W35259" s="25"/>
      <c r="X35259" s="25"/>
    </row>
    <row r="35260" spans="23:24" x14ac:dyDescent="0.2">
      <c r="W35260" s="25"/>
      <c r="X35260" s="25"/>
    </row>
    <row r="35261" spans="23:24" x14ac:dyDescent="0.2">
      <c r="W35261" s="25"/>
      <c r="X35261" s="25"/>
    </row>
    <row r="35262" spans="23:24" x14ac:dyDescent="0.2">
      <c r="W35262" s="25"/>
      <c r="X35262" s="25"/>
    </row>
    <row r="35263" spans="23:24" x14ac:dyDescent="0.2">
      <c r="W35263" s="25"/>
      <c r="X35263" s="25"/>
    </row>
    <row r="35264" spans="23:24" x14ac:dyDescent="0.2">
      <c r="W35264" s="25"/>
      <c r="X35264" s="25"/>
    </row>
    <row r="35265" spans="23:24" x14ac:dyDescent="0.2">
      <c r="W35265" s="25"/>
      <c r="X35265" s="25"/>
    </row>
    <row r="35266" spans="23:24" x14ac:dyDescent="0.2">
      <c r="W35266" s="25"/>
      <c r="X35266" s="25"/>
    </row>
    <row r="35267" spans="23:24" x14ac:dyDescent="0.2">
      <c r="W35267" s="25"/>
      <c r="X35267" s="25"/>
    </row>
    <row r="35268" spans="23:24" x14ac:dyDescent="0.2">
      <c r="W35268" s="25"/>
      <c r="X35268" s="25"/>
    </row>
    <row r="35269" spans="23:24" x14ac:dyDescent="0.2">
      <c r="W35269" s="25"/>
      <c r="X35269" s="25"/>
    </row>
    <row r="35270" spans="23:24" x14ac:dyDescent="0.2">
      <c r="W35270" s="25"/>
      <c r="X35270" s="25"/>
    </row>
    <row r="35271" spans="23:24" x14ac:dyDescent="0.2">
      <c r="W35271" s="25"/>
      <c r="X35271" s="25"/>
    </row>
    <row r="35272" spans="23:24" x14ac:dyDescent="0.2">
      <c r="W35272" s="25"/>
      <c r="X35272" s="25"/>
    </row>
    <row r="35273" spans="23:24" x14ac:dyDescent="0.2">
      <c r="W35273" s="25"/>
      <c r="X35273" s="25"/>
    </row>
    <row r="35274" spans="23:24" x14ac:dyDescent="0.2">
      <c r="W35274" s="25"/>
      <c r="X35274" s="25"/>
    </row>
    <row r="35275" spans="23:24" x14ac:dyDescent="0.2">
      <c r="W35275" s="25"/>
      <c r="X35275" s="25"/>
    </row>
    <row r="35276" spans="23:24" x14ac:dyDescent="0.2">
      <c r="W35276" s="25"/>
      <c r="X35276" s="25"/>
    </row>
    <row r="35277" spans="23:24" x14ac:dyDescent="0.2">
      <c r="W35277" s="25"/>
      <c r="X35277" s="25"/>
    </row>
    <row r="35278" spans="23:24" x14ac:dyDescent="0.2">
      <c r="W35278" s="25"/>
      <c r="X35278" s="25"/>
    </row>
    <row r="35279" spans="23:24" x14ac:dyDescent="0.2">
      <c r="W35279" s="25"/>
      <c r="X35279" s="25"/>
    </row>
    <row r="35280" spans="23:24" x14ac:dyDescent="0.2">
      <c r="W35280" s="25"/>
      <c r="X35280" s="25"/>
    </row>
    <row r="35281" spans="23:24" x14ac:dyDescent="0.2">
      <c r="W35281" s="25"/>
      <c r="X35281" s="25"/>
    </row>
    <row r="35282" spans="23:24" x14ac:dyDescent="0.2">
      <c r="W35282" s="25"/>
      <c r="X35282" s="25"/>
    </row>
    <row r="35283" spans="23:24" x14ac:dyDescent="0.2">
      <c r="W35283" s="25"/>
      <c r="X35283" s="25"/>
    </row>
    <row r="35284" spans="23:24" x14ac:dyDescent="0.2">
      <c r="W35284" s="25"/>
      <c r="X35284" s="25"/>
    </row>
    <row r="35285" spans="23:24" x14ac:dyDescent="0.2">
      <c r="W35285" s="25"/>
      <c r="X35285" s="25"/>
    </row>
    <row r="35286" spans="23:24" x14ac:dyDescent="0.2">
      <c r="W35286" s="25"/>
      <c r="X35286" s="25"/>
    </row>
    <row r="35287" spans="23:24" x14ac:dyDescent="0.2">
      <c r="W35287" s="25"/>
      <c r="X35287" s="25"/>
    </row>
    <row r="35288" spans="23:24" x14ac:dyDescent="0.2">
      <c r="W35288" s="25"/>
      <c r="X35288" s="25"/>
    </row>
    <row r="35289" spans="23:24" x14ac:dyDescent="0.2">
      <c r="W35289" s="25"/>
      <c r="X35289" s="25"/>
    </row>
    <row r="35290" spans="23:24" x14ac:dyDescent="0.2">
      <c r="W35290" s="25"/>
      <c r="X35290" s="25"/>
    </row>
    <row r="35291" spans="23:24" x14ac:dyDescent="0.2">
      <c r="W35291" s="25"/>
      <c r="X35291" s="25"/>
    </row>
    <row r="35292" spans="23:24" x14ac:dyDescent="0.2">
      <c r="W35292" s="25"/>
      <c r="X35292" s="25"/>
    </row>
    <row r="35293" spans="23:24" x14ac:dyDescent="0.2">
      <c r="W35293" s="25"/>
      <c r="X35293" s="25"/>
    </row>
    <row r="35294" spans="23:24" x14ac:dyDescent="0.2">
      <c r="W35294" s="25"/>
      <c r="X35294" s="25"/>
    </row>
    <row r="35295" spans="23:24" x14ac:dyDescent="0.2">
      <c r="W35295" s="25"/>
      <c r="X35295" s="25"/>
    </row>
    <row r="35296" spans="23:24" x14ac:dyDescent="0.2">
      <c r="W35296" s="25"/>
      <c r="X35296" s="25"/>
    </row>
    <row r="35297" spans="23:24" x14ac:dyDescent="0.2">
      <c r="W35297" s="25"/>
      <c r="X35297" s="25"/>
    </row>
    <row r="35298" spans="23:24" x14ac:dyDescent="0.2">
      <c r="W35298" s="25"/>
      <c r="X35298" s="25"/>
    </row>
    <row r="35299" spans="23:24" x14ac:dyDescent="0.2">
      <c r="W35299" s="25"/>
      <c r="X35299" s="25"/>
    </row>
    <row r="35300" spans="23:24" x14ac:dyDescent="0.2">
      <c r="W35300" s="25"/>
      <c r="X35300" s="25"/>
    </row>
    <row r="35301" spans="23:24" x14ac:dyDescent="0.2">
      <c r="W35301" s="25"/>
      <c r="X35301" s="25"/>
    </row>
    <row r="35302" spans="23:24" x14ac:dyDescent="0.2">
      <c r="W35302" s="25"/>
      <c r="X35302" s="25"/>
    </row>
    <row r="35303" spans="23:24" x14ac:dyDescent="0.2">
      <c r="W35303" s="25"/>
      <c r="X35303" s="25"/>
    </row>
    <row r="35304" spans="23:24" x14ac:dyDescent="0.2">
      <c r="W35304" s="25"/>
      <c r="X35304" s="25"/>
    </row>
    <row r="35305" spans="23:24" x14ac:dyDescent="0.2">
      <c r="W35305" s="25"/>
      <c r="X35305" s="25"/>
    </row>
    <row r="35306" spans="23:24" x14ac:dyDescent="0.2">
      <c r="W35306" s="25"/>
      <c r="X35306" s="25"/>
    </row>
    <row r="35307" spans="23:24" x14ac:dyDescent="0.2">
      <c r="W35307" s="25"/>
      <c r="X35307" s="25"/>
    </row>
    <row r="35308" spans="23:24" x14ac:dyDescent="0.2">
      <c r="W35308" s="25"/>
      <c r="X35308" s="25"/>
    </row>
    <row r="35309" spans="23:24" x14ac:dyDescent="0.2">
      <c r="W35309" s="25"/>
      <c r="X35309" s="25"/>
    </row>
    <row r="35310" spans="23:24" x14ac:dyDescent="0.2">
      <c r="W35310" s="25"/>
      <c r="X35310" s="25"/>
    </row>
    <row r="35311" spans="23:24" x14ac:dyDescent="0.2">
      <c r="W35311" s="25"/>
      <c r="X35311" s="25"/>
    </row>
    <row r="35312" spans="23:24" x14ac:dyDescent="0.2">
      <c r="W35312" s="25"/>
      <c r="X35312" s="25"/>
    </row>
    <row r="35313" spans="23:24" x14ac:dyDescent="0.2">
      <c r="W35313" s="25"/>
      <c r="X35313" s="25"/>
    </row>
    <row r="35314" spans="23:24" x14ac:dyDescent="0.2">
      <c r="W35314" s="25"/>
      <c r="X35314" s="25"/>
    </row>
    <row r="35315" spans="23:24" x14ac:dyDescent="0.2">
      <c r="W35315" s="25"/>
      <c r="X35315" s="25"/>
    </row>
    <row r="35316" spans="23:24" x14ac:dyDescent="0.2">
      <c r="W35316" s="25"/>
      <c r="X35316" s="25"/>
    </row>
    <row r="35317" spans="23:24" x14ac:dyDescent="0.2">
      <c r="W35317" s="25"/>
      <c r="X35317" s="25"/>
    </row>
    <row r="35318" spans="23:24" x14ac:dyDescent="0.2">
      <c r="W35318" s="25"/>
      <c r="X35318" s="25"/>
    </row>
    <row r="35319" spans="23:24" x14ac:dyDescent="0.2">
      <c r="W35319" s="25"/>
      <c r="X35319" s="25"/>
    </row>
    <row r="35320" spans="23:24" x14ac:dyDescent="0.2">
      <c r="W35320" s="25"/>
      <c r="X35320" s="25"/>
    </row>
    <row r="35321" spans="23:24" x14ac:dyDescent="0.2">
      <c r="W35321" s="25"/>
      <c r="X35321" s="25"/>
    </row>
    <row r="35322" spans="23:24" x14ac:dyDescent="0.2">
      <c r="W35322" s="25"/>
      <c r="X35322" s="25"/>
    </row>
    <row r="35323" spans="23:24" x14ac:dyDescent="0.2">
      <c r="W35323" s="25"/>
      <c r="X35323" s="25"/>
    </row>
    <row r="35324" spans="23:24" x14ac:dyDescent="0.2">
      <c r="W35324" s="25"/>
      <c r="X35324" s="25"/>
    </row>
    <row r="35325" spans="23:24" x14ac:dyDescent="0.2">
      <c r="W35325" s="25"/>
      <c r="X35325" s="25"/>
    </row>
    <row r="35326" spans="23:24" x14ac:dyDescent="0.2">
      <c r="W35326" s="25"/>
      <c r="X35326" s="25"/>
    </row>
    <row r="35327" spans="23:24" x14ac:dyDescent="0.2">
      <c r="W35327" s="25"/>
      <c r="X35327" s="25"/>
    </row>
    <row r="35328" spans="23:24" x14ac:dyDescent="0.2">
      <c r="W35328" s="25"/>
      <c r="X35328" s="25"/>
    </row>
    <row r="35329" spans="23:24" x14ac:dyDescent="0.2">
      <c r="W35329" s="25"/>
      <c r="X35329" s="25"/>
    </row>
    <row r="35330" spans="23:24" x14ac:dyDescent="0.2">
      <c r="W35330" s="25"/>
      <c r="X35330" s="25"/>
    </row>
    <row r="35331" spans="23:24" x14ac:dyDescent="0.2">
      <c r="W35331" s="25"/>
      <c r="X35331" s="25"/>
    </row>
    <row r="35332" spans="23:24" x14ac:dyDescent="0.2">
      <c r="W35332" s="25"/>
      <c r="X35332" s="25"/>
    </row>
    <row r="35333" spans="23:24" x14ac:dyDescent="0.2">
      <c r="W35333" s="25"/>
      <c r="X35333" s="25"/>
    </row>
    <row r="35334" spans="23:24" x14ac:dyDescent="0.2">
      <c r="W35334" s="25"/>
      <c r="X35334" s="25"/>
    </row>
    <row r="35335" spans="23:24" x14ac:dyDescent="0.2">
      <c r="W35335" s="25"/>
      <c r="X35335" s="25"/>
    </row>
    <row r="35336" spans="23:24" x14ac:dyDescent="0.2">
      <c r="W35336" s="25"/>
      <c r="X35336" s="25"/>
    </row>
    <row r="35337" spans="23:24" x14ac:dyDescent="0.2">
      <c r="W35337" s="25"/>
      <c r="X35337" s="25"/>
    </row>
    <row r="35338" spans="23:24" x14ac:dyDescent="0.2">
      <c r="W35338" s="25"/>
      <c r="X35338" s="25"/>
    </row>
    <row r="35339" spans="23:24" x14ac:dyDescent="0.2">
      <c r="W35339" s="25"/>
      <c r="X35339" s="25"/>
    </row>
    <row r="35340" spans="23:24" x14ac:dyDescent="0.2">
      <c r="W35340" s="25"/>
      <c r="X35340" s="25"/>
    </row>
    <row r="35341" spans="23:24" x14ac:dyDescent="0.2">
      <c r="W35341" s="25"/>
      <c r="X35341" s="25"/>
    </row>
    <row r="35342" spans="23:24" x14ac:dyDescent="0.2">
      <c r="W35342" s="25"/>
      <c r="X35342" s="25"/>
    </row>
    <row r="35343" spans="23:24" x14ac:dyDescent="0.2">
      <c r="W35343" s="25"/>
      <c r="X35343" s="25"/>
    </row>
    <row r="35344" spans="23:24" x14ac:dyDescent="0.2">
      <c r="W35344" s="25"/>
      <c r="X35344" s="25"/>
    </row>
    <row r="35345" spans="23:24" x14ac:dyDescent="0.2">
      <c r="W35345" s="25"/>
      <c r="X35345" s="25"/>
    </row>
    <row r="35346" spans="23:24" x14ac:dyDescent="0.2">
      <c r="W35346" s="25"/>
      <c r="X35346" s="25"/>
    </row>
    <row r="35347" spans="23:24" x14ac:dyDescent="0.2">
      <c r="W35347" s="25"/>
      <c r="X35347" s="25"/>
    </row>
    <row r="35348" spans="23:24" x14ac:dyDescent="0.2">
      <c r="W35348" s="25"/>
      <c r="X35348" s="25"/>
    </row>
    <row r="35349" spans="23:24" x14ac:dyDescent="0.2">
      <c r="W35349" s="25"/>
      <c r="X35349" s="25"/>
    </row>
    <row r="35350" spans="23:24" x14ac:dyDescent="0.2">
      <c r="W35350" s="25"/>
      <c r="X35350" s="25"/>
    </row>
    <row r="35351" spans="23:24" x14ac:dyDescent="0.2">
      <c r="W35351" s="25"/>
      <c r="X35351" s="25"/>
    </row>
    <row r="35352" spans="23:24" x14ac:dyDescent="0.2">
      <c r="W35352" s="25"/>
      <c r="X35352" s="25"/>
    </row>
    <row r="35353" spans="23:24" x14ac:dyDescent="0.2">
      <c r="W35353" s="25"/>
      <c r="X35353" s="25"/>
    </row>
    <row r="35354" spans="23:24" x14ac:dyDescent="0.2">
      <c r="W35354" s="25"/>
      <c r="X35354" s="25"/>
    </row>
    <row r="35355" spans="23:24" x14ac:dyDescent="0.2">
      <c r="W35355" s="25"/>
      <c r="X35355" s="25"/>
    </row>
    <row r="35356" spans="23:24" x14ac:dyDescent="0.2">
      <c r="W35356" s="25"/>
      <c r="X35356" s="25"/>
    </row>
    <row r="35357" spans="23:24" x14ac:dyDescent="0.2">
      <c r="W35357" s="25"/>
      <c r="X35357" s="25"/>
    </row>
    <row r="35358" spans="23:24" x14ac:dyDescent="0.2">
      <c r="W35358" s="25"/>
      <c r="X35358" s="25"/>
    </row>
    <row r="35359" spans="23:24" x14ac:dyDescent="0.2">
      <c r="W35359" s="25"/>
      <c r="X35359" s="25"/>
    </row>
    <row r="35360" spans="23:24" x14ac:dyDescent="0.2">
      <c r="W35360" s="25"/>
      <c r="X35360" s="25"/>
    </row>
    <row r="35361" spans="23:24" x14ac:dyDescent="0.2">
      <c r="W35361" s="25"/>
      <c r="X35361" s="25"/>
    </row>
    <row r="35362" spans="23:24" x14ac:dyDescent="0.2">
      <c r="W35362" s="25"/>
      <c r="X35362" s="25"/>
    </row>
    <row r="35363" spans="23:24" x14ac:dyDescent="0.2">
      <c r="W35363" s="25"/>
      <c r="X35363" s="25"/>
    </row>
    <row r="35364" spans="23:24" x14ac:dyDescent="0.2">
      <c r="W35364" s="25"/>
      <c r="X35364" s="25"/>
    </row>
    <row r="35365" spans="23:24" x14ac:dyDescent="0.2">
      <c r="W35365" s="25"/>
      <c r="X35365" s="25"/>
    </row>
    <row r="35366" spans="23:24" x14ac:dyDescent="0.2">
      <c r="W35366" s="25"/>
      <c r="X35366" s="25"/>
    </row>
    <row r="35367" spans="23:24" x14ac:dyDescent="0.2">
      <c r="W35367" s="25"/>
      <c r="X35367" s="25"/>
    </row>
    <row r="35368" spans="23:24" x14ac:dyDescent="0.2">
      <c r="W35368" s="25"/>
      <c r="X35368" s="25"/>
    </row>
    <row r="35369" spans="23:24" x14ac:dyDescent="0.2">
      <c r="W35369" s="25"/>
      <c r="X35369" s="25"/>
    </row>
    <row r="35370" spans="23:24" x14ac:dyDescent="0.2">
      <c r="W35370" s="25"/>
      <c r="X35370" s="25"/>
    </row>
    <row r="35371" spans="23:24" x14ac:dyDescent="0.2">
      <c r="W35371" s="25"/>
      <c r="X35371" s="25"/>
    </row>
    <row r="35372" spans="23:24" x14ac:dyDescent="0.2">
      <c r="W35372" s="25"/>
      <c r="X35372" s="25"/>
    </row>
    <row r="35373" spans="23:24" x14ac:dyDescent="0.2">
      <c r="W35373" s="25"/>
      <c r="X35373" s="25"/>
    </row>
    <row r="35374" spans="23:24" x14ac:dyDescent="0.2">
      <c r="W35374" s="25"/>
      <c r="X35374" s="25"/>
    </row>
    <row r="35375" spans="23:24" x14ac:dyDescent="0.2">
      <c r="W35375" s="25"/>
      <c r="X35375" s="25"/>
    </row>
    <row r="35376" spans="23:24" x14ac:dyDescent="0.2">
      <c r="W35376" s="25"/>
      <c r="X35376" s="25"/>
    </row>
    <row r="35377" spans="23:24" x14ac:dyDescent="0.2">
      <c r="W35377" s="25"/>
      <c r="X35377" s="25"/>
    </row>
    <row r="35378" spans="23:24" x14ac:dyDescent="0.2">
      <c r="W35378" s="25"/>
      <c r="X35378" s="25"/>
    </row>
    <row r="35379" spans="23:24" x14ac:dyDescent="0.2">
      <c r="W35379" s="25"/>
      <c r="X35379" s="25"/>
    </row>
    <row r="35380" spans="23:24" x14ac:dyDescent="0.2">
      <c r="W35380" s="25"/>
      <c r="X35380" s="25"/>
    </row>
    <row r="35381" spans="23:24" x14ac:dyDescent="0.2">
      <c r="W35381" s="25"/>
      <c r="X35381" s="25"/>
    </row>
    <row r="35382" spans="23:24" x14ac:dyDescent="0.2">
      <c r="W35382" s="25"/>
      <c r="X35382" s="25"/>
    </row>
    <row r="35383" spans="23:24" x14ac:dyDescent="0.2">
      <c r="W35383" s="25"/>
      <c r="X35383" s="25"/>
    </row>
    <row r="35384" spans="23:24" x14ac:dyDescent="0.2">
      <c r="W35384" s="25"/>
      <c r="X35384" s="25"/>
    </row>
    <row r="35385" spans="23:24" x14ac:dyDescent="0.2">
      <c r="W35385" s="25"/>
      <c r="X35385" s="25"/>
    </row>
    <row r="35386" spans="23:24" x14ac:dyDescent="0.2">
      <c r="W35386" s="25"/>
      <c r="X35386" s="25"/>
    </row>
    <row r="35387" spans="23:24" x14ac:dyDescent="0.2">
      <c r="W35387" s="25"/>
      <c r="X35387" s="25"/>
    </row>
    <row r="35388" spans="23:24" x14ac:dyDescent="0.2">
      <c r="W35388" s="25"/>
      <c r="X35388" s="25"/>
    </row>
    <row r="35389" spans="23:24" x14ac:dyDescent="0.2">
      <c r="W35389" s="25"/>
      <c r="X35389" s="25"/>
    </row>
    <row r="35390" spans="23:24" x14ac:dyDescent="0.2">
      <c r="W35390" s="25"/>
      <c r="X35390" s="25"/>
    </row>
    <row r="35391" spans="23:24" x14ac:dyDescent="0.2">
      <c r="W35391" s="25"/>
      <c r="X35391" s="25"/>
    </row>
    <row r="35392" spans="23:24" x14ac:dyDescent="0.2">
      <c r="W35392" s="25"/>
      <c r="X35392" s="25"/>
    </row>
    <row r="35393" spans="23:24" x14ac:dyDescent="0.2">
      <c r="W35393" s="25"/>
      <c r="X35393" s="25"/>
    </row>
    <row r="35394" spans="23:24" x14ac:dyDescent="0.2">
      <c r="W35394" s="25"/>
      <c r="X35394" s="25"/>
    </row>
    <row r="35395" spans="23:24" x14ac:dyDescent="0.2">
      <c r="W35395" s="25"/>
      <c r="X35395" s="25"/>
    </row>
    <row r="35396" spans="23:24" x14ac:dyDescent="0.2">
      <c r="W35396" s="25"/>
      <c r="X35396" s="25"/>
    </row>
    <row r="35397" spans="23:24" x14ac:dyDescent="0.2">
      <c r="W35397" s="25"/>
      <c r="X35397" s="25"/>
    </row>
    <row r="35398" spans="23:24" x14ac:dyDescent="0.2">
      <c r="W35398" s="25"/>
      <c r="X35398" s="25"/>
    </row>
    <row r="35399" spans="23:24" x14ac:dyDescent="0.2">
      <c r="W35399" s="25"/>
      <c r="X35399" s="25"/>
    </row>
    <row r="35400" spans="23:24" x14ac:dyDescent="0.2">
      <c r="W35400" s="25"/>
      <c r="X35400" s="25"/>
    </row>
    <row r="35401" spans="23:24" x14ac:dyDescent="0.2">
      <c r="W35401" s="25"/>
      <c r="X35401" s="25"/>
    </row>
    <row r="35402" spans="23:24" x14ac:dyDescent="0.2">
      <c r="W35402" s="25"/>
      <c r="X35402" s="25"/>
    </row>
    <row r="35403" spans="23:24" x14ac:dyDescent="0.2">
      <c r="W35403" s="25"/>
      <c r="X35403" s="25"/>
    </row>
    <row r="35404" spans="23:24" x14ac:dyDescent="0.2">
      <c r="W35404" s="25"/>
      <c r="X35404" s="25"/>
    </row>
    <row r="35405" spans="23:24" x14ac:dyDescent="0.2">
      <c r="W35405" s="25"/>
      <c r="X35405" s="25"/>
    </row>
    <row r="35406" spans="23:24" x14ac:dyDescent="0.2">
      <c r="W35406" s="25"/>
      <c r="X35406" s="25"/>
    </row>
    <row r="35407" spans="23:24" x14ac:dyDescent="0.2">
      <c r="W35407" s="25"/>
      <c r="X35407" s="25"/>
    </row>
    <row r="35408" spans="23:24" x14ac:dyDescent="0.2">
      <c r="W35408" s="25"/>
      <c r="X35408" s="25"/>
    </row>
    <row r="35409" spans="23:24" x14ac:dyDescent="0.2">
      <c r="W35409" s="25"/>
      <c r="X35409" s="25"/>
    </row>
    <row r="35410" spans="23:24" x14ac:dyDescent="0.2">
      <c r="W35410" s="25"/>
      <c r="X35410" s="25"/>
    </row>
    <row r="35411" spans="23:24" x14ac:dyDescent="0.2">
      <c r="W35411" s="25"/>
      <c r="X35411" s="25"/>
    </row>
    <row r="35412" spans="23:24" x14ac:dyDescent="0.2">
      <c r="W35412" s="25"/>
      <c r="X35412" s="25"/>
    </row>
    <row r="35413" spans="23:24" x14ac:dyDescent="0.2">
      <c r="W35413" s="25"/>
      <c r="X35413" s="25"/>
    </row>
    <row r="35414" spans="23:24" x14ac:dyDescent="0.2">
      <c r="W35414" s="25"/>
      <c r="X35414" s="25"/>
    </row>
    <row r="35415" spans="23:24" x14ac:dyDescent="0.2">
      <c r="W35415" s="25"/>
      <c r="X35415" s="25"/>
    </row>
    <row r="35416" spans="23:24" x14ac:dyDescent="0.2">
      <c r="W35416" s="25"/>
      <c r="X35416" s="25"/>
    </row>
    <row r="35417" spans="23:24" x14ac:dyDescent="0.2">
      <c r="W35417" s="25"/>
      <c r="X35417" s="25"/>
    </row>
    <row r="35418" spans="23:24" x14ac:dyDescent="0.2">
      <c r="W35418" s="25"/>
      <c r="X35418" s="25"/>
    </row>
    <row r="35419" spans="23:24" x14ac:dyDescent="0.2">
      <c r="W35419" s="25"/>
      <c r="X35419" s="25"/>
    </row>
    <row r="35420" spans="23:24" x14ac:dyDescent="0.2">
      <c r="W35420" s="25"/>
      <c r="X35420" s="25"/>
    </row>
    <row r="35421" spans="23:24" x14ac:dyDescent="0.2">
      <c r="W35421" s="25"/>
      <c r="X35421" s="25"/>
    </row>
    <row r="35422" spans="23:24" x14ac:dyDescent="0.2">
      <c r="W35422" s="25"/>
      <c r="X35422" s="25"/>
    </row>
    <row r="35423" spans="23:24" x14ac:dyDescent="0.2">
      <c r="W35423" s="25"/>
      <c r="X35423" s="25"/>
    </row>
    <row r="35424" spans="23:24" x14ac:dyDescent="0.2">
      <c r="W35424" s="25"/>
      <c r="X35424" s="25"/>
    </row>
    <row r="35425" spans="23:24" x14ac:dyDescent="0.2">
      <c r="W35425" s="25"/>
      <c r="X35425" s="25"/>
    </row>
    <row r="35426" spans="23:24" x14ac:dyDescent="0.2">
      <c r="W35426" s="25"/>
      <c r="X35426" s="25"/>
    </row>
    <row r="35427" spans="23:24" x14ac:dyDescent="0.2">
      <c r="W35427" s="25"/>
      <c r="X35427" s="25"/>
    </row>
    <row r="35428" spans="23:24" x14ac:dyDescent="0.2">
      <c r="W35428" s="25"/>
      <c r="X35428" s="25"/>
    </row>
    <row r="35429" spans="23:24" x14ac:dyDescent="0.2">
      <c r="W35429" s="25"/>
      <c r="X35429" s="25"/>
    </row>
    <row r="35430" spans="23:24" x14ac:dyDescent="0.2">
      <c r="W35430" s="25"/>
      <c r="X35430" s="25"/>
    </row>
    <row r="35431" spans="23:24" x14ac:dyDescent="0.2">
      <c r="W35431" s="25"/>
      <c r="X35431" s="25"/>
    </row>
    <row r="35432" spans="23:24" x14ac:dyDescent="0.2">
      <c r="W35432" s="25"/>
      <c r="X35432" s="25"/>
    </row>
    <row r="35433" spans="23:24" x14ac:dyDescent="0.2">
      <c r="W35433" s="25"/>
      <c r="X35433" s="25"/>
    </row>
    <row r="35434" spans="23:24" x14ac:dyDescent="0.2">
      <c r="W35434" s="25"/>
      <c r="X35434" s="25"/>
    </row>
    <row r="35435" spans="23:24" x14ac:dyDescent="0.2">
      <c r="W35435" s="25"/>
      <c r="X35435" s="25"/>
    </row>
    <row r="35436" spans="23:24" x14ac:dyDescent="0.2">
      <c r="W35436" s="25"/>
      <c r="X35436" s="25"/>
    </row>
    <row r="35437" spans="23:24" x14ac:dyDescent="0.2">
      <c r="W35437" s="25"/>
      <c r="X35437" s="25"/>
    </row>
    <row r="35438" spans="23:24" x14ac:dyDescent="0.2">
      <c r="W35438" s="25"/>
      <c r="X35438" s="25"/>
    </row>
    <row r="35439" spans="23:24" x14ac:dyDescent="0.2">
      <c r="W35439" s="25"/>
      <c r="X35439" s="25"/>
    </row>
    <row r="35440" spans="23:24" x14ac:dyDescent="0.2">
      <c r="W35440" s="25"/>
      <c r="X35440" s="25"/>
    </row>
    <row r="35441" spans="23:24" x14ac:dyDescent="0.2">
      <c r="W35441" s="25"/>
      <c r="X35441" s="25"/>
    </row>
    <row r="35442" spans="23:24" x14ac:dyDescent="0.2">
      <c r="W35442" s="25"/>
      <c r="X35442" s="25"/>
    </row>
    <row r="35443" spans="23:24" x14ac:dyDescent="0.2">
      <c r="W35443" s="25"/>
      <c r="X35443" s="25"/>
    </row>
    <row r="35444" spans="23:24" x14ac:dyDescent="0.2">
      <c r="W35444" s="25"/>
      <c r="X35444" s="25"/>
    </row>
    <row r="35445" spans="23:24" x14ac:dyDescent="0.2">
      <c r="W35445" s="25"/>
      <c r="X35445" s="25"/>
    </row>
    <row r="35446" spans="23:24" x14ac:dyDescent="0.2">
      <c r="W35446" s="25"/>
      <c r="X35446" s="25"/>
    </row>
    <row r="35447" spans="23:24" x14ac:dyDescent="0.2">
      <c r="W35447" s="25"/>
      <c r="X35447" s="25"/>
    </row>
    <row r="35448" spans="23:24" x14ac:dyDescent="0.2">
      <c r="W35448" s="25"/>
      <c r="X35448" s="25"/>
    </row>
    <row r="35449" spans="23:24" x14ac:dyDescent="0.2">
      <c r="W35449" s="25"/>
      <c r="X35449" s="25"/>
    </row>
    <row r="35450" spans="23:24" x14ac:dyDescent="0.2">
      <c r="W35450" s="25"/>
      <c r="X35450" s="25"/>
    </row>
    <row r="35451" spans="23:24" x14ac:dyDescent="0.2">
      <c r="W35451" s="25"/>
      <c r="X35451" s="25"/>
    </row>
    <row r="35452" spans="23:24" x14ac:dyDescent="0.2">
      <c r="W35452" s="25"/>
      <c r="X35452" s="25"/>
    </row>
    <row r="35453" spans="23:24" x14ac:dyDescent="0.2">
      <c r="W35453" s="25"/>
      <c r="X35453" s="25"/>
    </row>
    <row r="35454" spans="23:24" x14ac:dyDescent="0.2">
      <c r="W35454" s="25"/>
      <c r="X35454" s="25"/>
    </row>
    <row r="35455" spans="23:24" x14ac:dyDescent="0.2">
      <c r="W35455" s="25"/>
      <c r="X35455" s="25"/>
    </row>
    <row r="35456" spans="23:24" x14ac:dyDescent="0.2">
      <c r="W35456" s="25"/>
      <c r="X35456" s="25"/>
    </row>
    <row r="35457" spans="23:24" x14ac:dyDescent="0.2">
      <c r="W35457" s="25"/>
      <c r="X35457" s="25"/>
    </row>
    <row r="35458" spans="23:24" x14ac:dyDescent="0.2">
      <c r="W35458" s="25"/>
      <c r="X35458" s="25"/>
    </row>
    <row r="35459" spans="23:24" x14ac:dyDescent="0.2">
      <c r="W35459" s="25"/>
      <c r="X35459" s="25"/>
    </row>
    <row r="35460" spans="23:24" x14ac:dyDescent="0.2">
      <c r="W35460" s="25"/>
      <c r="X35460" s="25"/>
    </row>
    <row r="35461" spans="23:24" x14ac:dyDescent="0.2">
      <c r="W35461" s="25"/>
      <c r="X35461" s="25"/>
    </row>
    <row r="35462" spans="23:24" x14ac:dyDescent="0.2">
      <c r="W35462" s="25"/>
      <c r="X35462" s="25"/>
    </row>
    <row r="35463" spans="23:24" x14ac:dyDescent="0.2">
      <c r="W35463" s="25"/>
      <c r="X35463" s="25"/>
    </row>
    <row r="35464" spans="23:24" x14ac:dyDescent="0.2">
      <c r="W35464" s="25"/>
      <c r="X35464" s="25"/>
    </row>
    <row r="35465" spans="23:24" x14ac:dyDescent="0.2">
      <c r="W35465" s="25"/>
      <c r="X35465" s="25"/>
    </row>
    <row r="35466" spans="23:24" x14ac:dyDescent="0.2">
      <c r="W35466" s="25"/>
      <c r="X35466" s="25"/>
    </row>
    <row r="35467" spans="23:24" x14ac:dyDescent="0.2">
      <c r="W35467" s="25"/>
      <c r="X35467" s="25"/>
    </row>
    <row r="35468" spans="23:24" x14ac:dyDescent="0.2">
      <c r="W35468" s="25"/>
      <c r="X35468" s="25"/>
    </row>
    <row r="35469" spans="23:24" x14ac:dyDescent="0.2">
      <c r="W35469" s="25"/>
      <c r="X35469" s="25"/>
    </row>
    <row r="35470" spans="23:24" x14ac:dyDescent="0.2">
      <c r="W35470" s="25"/>
      <c r="X35470" s="25"/>
    </row>
    <row r="35471" spans="23:24" x14ac:dyDescent="0.2">
      <c r="W35471" s="25"/>
      <c r="X35471" s="25"/>
    </row>
    <row r="35472" spans="23:24" x14ac:dyDescent="0.2">
      <c r="W35472" s="25"/>
      <c r="X35472" s="25"/>
    </row>
    <row r="35473" spans="23:24" x14ac:dyDescent="0.2">
      <c r="W35473" s="25"/>
      <c r="X35473" s="25"/>
    </row>
    <row r="35474" spans="23:24" x14ac:dyDescent="0.2">
      <c r="W35474" s="25"/>
      <c r="X35474" s="25"/>
    </row>
    <row r="35475" spans="23:24" x14ac:dyDescent="0.2">
      <c r="W35475" s="25"/>
      <c r="X35475" s="25"/>
    </row>
    <row r="35476" spans="23:24" x14ac:dyDescent="0.2">
      <c r="W35476" s="25"/>
      <c r="X35476" s="25"/>
    </row>
    <row r="35477" spans="23:24" x14ac:dyDescent="0.2">
      <c r="W35477" s="25"/>
      <c r="X35477" s="25"/>
    </row>
    <row r="35478" spans="23:24" x14ac:dyDescent="0.2">
      <c r="W35478" s="25"/>
      <c r="X35478" s="25"/>
    </row>
    <row r="35479" spans="23:24" x14ac:dyDescent="0.2">
      <c r="W35479" s="25"/>
      <c r="X35479" s="25"/>
    </row>
    <row r="35480" spans="23:24" x14ac:dyDescent="0.2">
      <c r="W35480" s="25"/>
      <c r="X35480" s="25"/>
    </row>
    <row r="35481" spans="23:24" x14ac:dyDescent="0.2">
      <c r="W35481" s="25"/>
      <c r="X35481" s="25"/>
    </row>
    <row r="35482" spans="23:24" x14ac:dyDescent="0.2">
      <c r="W35482" s="25"/>
      <c r="X35482" s="25"/>
    </row>
    <row r="35483" spans="23:24" x14ac:dyDescent="0.2">
      <c r="W35483" s="25"/>
      <c r="X35483" s="25"/>
    </row>
    <row r="35484" spans="23:24" x14ac:dyDescent="0.2">
      <c r="W35484" s="25"/>
      <c r="X35484" s="25"/>
    </row>
    <row r="35485" spans="23:24" x14ac:dyDescent="0.2">
      <c r="W35485" s="25"/>
      <c r="X35485" s="25"/>
    </row>
    <row r="35486" spans="23:24" x14ac:dyDescent="0.2">
      <c r="W35486" s="25"/>
      <c r="X35486" s="25"/>
    </row>
    <row r="35487" spans="23:24" x14ac:dyDescent="0.2">
      <c r="W35487" s="25"/>
      <c r="X35487" s="25"/>
    </row>
    <row r="35488" spans="23:24" x14ac:dyDescent="0.2">
      <c r="W35488" s="25"/>
      <c r="X35488" s="25"/>
    </row>
    <row r="35489" spans="23:24" x14ac:dyDescent="0.2">
      <c r="W35489" s="25"/>
      <c r="X35489" s="25"/>
    </row>
    <row r="35490" spans="23:24" x14ac:dyDescent="0.2">
      <c r="W35490" s="25"/>
      <c r="X35490" s="25"/>
    </row>
    <row r="35491" spans="23:24" x14ac:dyDescent="0.2">
      <c r="W35491" s="25"/>
      <c r="X35491" s="25"/>
    </row>
    <row r="35492" spans="23:24" x14ac:dyDescent="0.2">
      <c r="W35492" s="25"/>
      <c r="X35492" s="25"/>
    </row>
    <row r="35493" spans="23:24" x14ac:dyDescent="0.2">
      <c r="W35493" s="25"/>
      <c r="X35493" s="25"/>
    </row>
    <row r="35494" spans="23:24" x14ac:dyDescent="0.2">
      <c r="W35494" s="25"/>
      <c r="X35494" s="25"/>
    </row>
    <row r="35495" spans="23:24" x14ac:dyDescent="0.2">
      <c r="W35495" s="25"/>
      <c r="X35495" s="25"/>
    </row>
    <row r="35496" spans="23:24" x14ac:dyDescent="0.2">
      <c r="W35496" s="25"/>
      <c r="X35496" s="25"/>
    </row>
    <row r="35497" spans="23:24" x14ac:dyDescent="0.2">
      <c r="W35497" s="25"/>
      <c r="X35497" s="25"/>
    </row>
    <row r="35498" spans="23:24" x14ac:dyDescent="0.2">
      <c r="W35498" s="25"/>
      <c r="X35498" s="25"/>
    </row>
    <row r="35499" spans="23:24" x14ac:dyDescent="0.2">
      <c r="W35499" s="25"/>
      <c r="X35499" s="25"/>
    </row>
    <row r="35500" spans="23:24" x14ac:dyDescent="0.2">
      <c r="W35500" s="25"/>
      <c r="X35500" s="25"/>
    </row>
    <row r="35501" spans="23:24" x14ac:dyDescent="0.2">
      <c r="W35501" s="25"/>
      <c r="X35501" s="25"/>
    </row>
    <row r="35502" spans="23:24" x14ac:dyDescent="0.2">
      <c r="W35502" s="25"/>
      <c r="X35502" s="25"/>
    </row>
    <row r="35503" spans="23:24" x14ac:dyDescent="0.2">
      <c r="W35503" s="25"/>
      <c r="X35503" s="25"/>
    </row>
    <row r="35504" spans="23:24" x14ac:dyDescent="0.2">
      <c r="W35504" s="25"/>
      <c r="X35504" s="25"/>
    </row>
    <row r="35505" spans="23:24" x14ac:dyDescent="0.2">
      <c r="W35505" s="25"/>
      <c r="X35505" s="25"/>
    </row>
    <row r="35506" spans="23:24" x14ac:dyDescent="0.2">
      <c r="W35506" s="25"/>
      <c r="X35506" s="25"/>
    </row>
    <row r="35507" spans="23:24" x14ac:dyDescent="0.2">
      <c r="W35507" s="25"/>
      <c r="X35507" s="25"/>
    </row>
    <row r="35508" spans="23:24" x14ac:dyDescent="0.2">
      <c r="W35508" s="25"/>
      <c r="X35508" s="25"/>
    </row>
    <row r="35509" spans="23:24" x14ac:dyDescent="0.2">
      <c r="W35509" s="25"/>
      <c r="X35509" s="25"/>
    </row>
    <row r="35510" spans="23:24" x14ac:dyDescent="0.2">
      <c r="W35510" s="25"/>
      <c r="X35510" s="25"/>
    </row>
    <row r="35511" spans="23:24" x14ac:dyDescent="0.2">
      <c r="W35511" s="25"/>
      <c r="X35511" s="25"/>
    </row>
    <row r="35512" spans="23:24" x14ac:dyDescent="0.2">
      <c r="W35512" s="25"/>
      <c r="X35512" s="25"/>
    </row>
    <row r="35513" spans="23:24" x14ac:dyDescent="0.2">
      <c r="W35513" s="25"/>
      <c r="X35513" s="25"/>
    </row>
    <row r="35514" spans="23:24" x14ac:dyDescent="0.2">
      <c r="W35514" s="25"/>
      <c r="X35514" s="25"/>
    </row>
    <row r="35515" spans="23:24" x14ac:dyDescent="0.2">
      <c r="W35515" s="25"/>
      <c r="X35515" s="25"/>
    </row>
    <row r="35516" spans="23:24" x14ac:dyDescent="0.2">
      <c r="W35516" s="25"/>
      <c r="X35516" s="25"/>
    </row>
    <row r="35517" spans="23:24" x14ac:dyDescent="0.2">
      <c r="W35517" s="25"/>
      <c r="X35517" s="25"/>
    </row>
    <row r="35518" spans="23:24" x14ac:dyDescent="0.2">
      <c r="W35518" s="25"/>
      <c r="X35518" s="25"/>
    </row>
    <row r="35519" spans="23:24" x14ac:dyDescent="0.2">
      <c r="W35519" s="25"/>
      <c r="X35519" s="25"/>
    </row>
    <row r="35520" spans="23:24" x14ac:dyDescent="0.2">
      <c r="W35520" s="25"/>
      <c r="X35520" s="25"/>
    </row>
    <row r="35521" spans="23:24" x14ac:dyDescent="0.2">
      <c r="W35521" s="25"/>
      <c r="X35521" s="25"/>
    </row>
    <row r="35522" spans="23:24" x14ac:dyDescent="0.2">
      <c r="W35522" s="25"/>
      <c r="X35522" s="25"/>
    </row>
    <row r="35523" spans="23:24" x14ac:dyDescent="0.2">
      <c r="W35523" s="25"/>
      <c r="X35523" s="25"/>
    </row>
    <row r="35524" spans="23:24" x14ac:dyDescent="0.2">
      <c r="W35524" s="25"/>
      <c r="X35524" s="25"/>
    </row>
    <row r="35525" spans="23:24" x14ac:dyDescent="0.2">
      <c r="W35525" s="25"/>
      <c r="X35525" s="25"/>
    </row>
    <row r="35526" spans="23:24" x14ac:dyDescent="0.2">
      <c r="W35526" s="25"/>
      <c r="X35526" s="25"/>
    </row>
    <row r="35527" spans="23:24" x14ac:dyDescent="0.2">
      <c r="W35527" s="25"/>
      <c r="X35527" s="25"/>
    </row>
    <row r="35528" spans="23:24" x14ac:dyDescent="0.2">
      <c r="W35528" s="25"/>
      <c r="X35528" s="25"/>
    </row>
    <row r="35529" spans="23:24" x14ac:dyDescent="0.2">
      <c r="W35529" s="25"/>
      <c r="X35529" s="25"/>
    </row>
    <row r="35530" spans="23:24" x14ac:dyDescent="0.2">
      <c r="W35530" s="25"/>
      <c r="X35530" s="25"/>
    </row>
    <row r="35531" spans="23:24" x14ac:dyDescent="0.2">
      <c r="W35531" s="25"/>
      <c r="X35531" s="25"/>
    </row>
    <row r="35532" spans="23:24" x14ac:dyDescent="0.2">
      <c r="W35532" s="25"/>
      <c r="X35532" s="25"/>
    </row>
    <row r="35533" spans="23:24" x14ac:dyDescent="0.2">
      <c r="W35533" s="25"/>
      <c r="X35533" s="25"/>
    </row>
    <row r="35534" spans="23:24" x14ac:dyDescent="0.2">
      <c r="W35534" s="25"/>
      <c r="X35534" s="25"/>
    </row>
    <row r="35535" spans="23:24" x14ac:dyDescent="0.2">
      <c r="W35535" s="25"/>
      <c r="X35535" s="25"/>
    </row>
    <row r="35536" spans="23:24" x14ac:dyDescent="0.2">
      <c r="W35536" s="25"/>
      <c r="X35536" s="25"/>
    </row>
    <row r="35537" spans="23:24" x14ac:dyDescent="0.2">
      <c r="W35537" s="25"/>
      <c r="X35537" s="25"/>
    </row>
    <row r="35538" spans="23:24" x14ac:dyDescent="0.2">
      <c r="W35538" s="25"/>
      <c r="X35538" s="25"/>
    </row>
    <row r="35539" spans="23:24" x14ac:dyDescent="0.2">
      <c r="W35539" s="25"/>
      <c r="X35539" s="25"/>
    </row>
    <row r="35540" spans="23:24" x14ac:dyDescent="0.2">
      <c r="W35540" s="25"/>
      <c r="X35540" s="25"/>
    </row>
    <row r="35541" spans="23:24" x14ac:dyDescent="0.2">
      <c r="W35541" s="25"/>
      <c r="X35541" s="25"/>
    </row>
    <row r="35542" spans="23:24" x14ac:dyDescent="0.2">
      <c r="W35542" s="25"/>
      <c r="X35542" s="25"/>
    </row>
    <row r="35543" spans="23:24" x14ac:dyDescent="0.2">
      <c r="W35543" s="25"/>
      <c r="X35543" s="25"/>
    </row>
    <row r="35544" spans="23:24" x14ac:dyDescent="0.2">
      <c r="W35544" s="25"/>
      <c r="X35544" s="25"/>
    </row>
    <row r="35545" spans="23:24" x14ac:dyDescent="0.2">
      <c r="W35545" s="25"/>
      <c r="X35545" s="25"/>
    </row>
    <row r="35546" spans="23:24" x14ac:dyDescent="0.2">
      <c r="W35546" s="25"/>
      <c r="X35546" s="25"/>
    </row>
    <row r="35547" spans="23:24" x14ac:dyDescent="0.2">
      <c r="W35547" s="25"/>
      <c r="X35547" s="25"/>
    </row>
    <row r="35548" spans="23:24" x14ac:dyDescent="0.2">
      <c r="W35548" s="25"/>
      <c r="X35548" s="25"/>
    </row>
    <row r="35549" spans="23:24" x14ac:dyDescent="0.2">
      <c r="W35549" s="25"/>
      <c r="X35549" s="25"/>
    </row>
    <row r="35550" spans="23:24" x14ac:dyDescent="0.2">
      <c r="W35550" s="25"/>
      <c r="X35550" s="25"/>
    </row>
    <row r="35551" spans="23:24" x14ac:dyDescent="0.2">
      <c r="W35551" s="25"/>
      <c r="X35551" s="25"/>
    </row>
    <row r="35552" spans="23:24" x14ac:dyDescent="0.2">
      <c r="W35552" s="25"/>
      <c r="X35552" s="25"/>
    </row>
    <row r="35553" spans="23:24" x14ac:dyDescent="0.2">
      <c r="W35553" s="25"/>
      <c r="X35553" s="25"/>
    </row>
    <row r="35554" spans="23:24" x14ac:dyDescent="0.2">
      <c r="W35554" s="25"/>
      <c r="X35554" s="25"/>
    </row>
    <row r="35555" spans="23:24" x14ac:dyDescent="0.2">
      <c r="W35555" s="25"/>
      <c r="X35555" s="25"/>
    </row>
    <row r="35556" spans="23:24" x14ac:dyDescent="0.2">
      <c r="W35556" s="25"/>
      <c r="X35556" s="25"/>
    </row>
    <row r="35557" spans="23:24" x14ac:dyDescent="0.2">
      <c r="W35557" s="25"/>
      <c r="X35557" s="25"/>
    </row>
    <row r="35558" spans="23:24" x14ac:dyDescent="0.2">
      <c r="W35558" s="25"/>
      <c r="X35558" s="25"/>
    </row>
    <row r="35559" spans="23:24" x14ac:dyDescent="0.2">
      <c r="W35559" s="25"/>
      <c r="X35559" s="25"/>
    </row>
    <row r="35560" spans="23:24" x14ac:dyDescent="0.2">
      <c r="W35560" s="25"/>
      <c r="X35560" s="25"/>
    </row>
    <row r="35561" spans="23:24" x14ac:dyDescent="0.2">
      <c r="W35561" s="25"/>
      <c r="X35561" s="25"/>
    </row>
    <row r="35562" spans="23:24" x14ac:dyDescent="0.2">
      <c r="W35562" s="25"/>
      <c r="X35562" s="25"/>
    </row>
    <row r="35563" spans="23:24" x14ac:dyDescent="0.2">
      <c r="W35563" s="25"/>
      <c r="X35563" s="25"/>
    </row>
    <row r="35564" spans="23:24" x14ac:dyDescent="0.2">
      <c r="W35564" s="25"/>
      <c r="X35564" s="25"/>
    </row>
    <row r="35565" spans="23:24" x14ac:dyDescent="0.2">
      <c r="W35565" s="25"/>
      <c r="X35565" s="25"/>
    </row>
    <row r="35566" spans="23:24" x14ac:dyDescent="0.2">
      <c r="W35566" s="25"/>
      <c r="X35566" s="25"/>
    </row>
    <row r="35567" spans="23:24" x14ac:dyDescent="0.2">
      <c r="W35567" s="25"/>
      <c r="X35567" s="25"/>
    </row>
    <row r="35568" spans="23:24" x14ac:dyDescent="0.2">
      <c r="W35568" s="25"/>
      <c r="X35568" s="25"/>
    </row>
    <row r="35569" spans="23:24" x14ac:dyDescent="0.2">
      <c r="W35569" s="25"/>
      <c r="X35569" s="25"/>
    </row>
    <row r="35570" spans="23:24" x14ac:dyDescent="0.2">
      <c r="W35570" s="25"/>
      <c r="X35570" s="25"/>
    </row>
    <row r="35571" spans="23:24" x14ac:dyDescent="0.2">
      <c r="W35571" s="25"/>
      <c r="X35571" s="25"/>
    </row>
    <row r="35572" spans="23:24" x14ac:dyDescent="0.2">
      <c r="W35572" s="25"/>
      <c r="X35572" s="25"/>
    </row>
    <row r="35573" spans="23:24" x14ac:dyDescent="0.2">
      <c r="W35573" s="25"/>
      <c r="X35573" s="25"/>
    </row>
    <row r="35574" spans="23:24" x14ac:dyDescent="0.2">
      <c r="W35574" s="25"/>
      <c r="X35574" s="25"/>
    </row>
    <row r="35575" spans="23:24" x14ac:dyDescent="0.2">
      <c r="W35575" s="25"/>
      <c r="X35575" s="25"/>
    </row>
    <row r="35576" spans="23:24" x14ac:dyDescent="0.2">
      <c r="W35576" s="25"/>
      <c r="X35576" s="25"/>
    </row>
    <row r="35577" spans="23:24" x14ac:dyDescent="0.2">
      <c r="W35577" s="25"/>
      <c r="X35577" s="25"/>
    </row>
    <row r="35578" spans="23:24" x14ac:dyDescent="0.2">
      <c r="W35578" s="25"/>
      <c r="X35578" s="25"/>
    </row>
    <row r="35579" spans="23:24" x14ac:dyDescent="0.2">
      <c r="W35579" s="25"/>
      <c r="X35579" s="25"/>
    </row>
    <row r="35580" spans="23:24" x14ac:dyDescent="0.2">
      <c r="W35580" s="25"/>
      <c r="X35580" s="25"/>
    </row>
    <row r="35581" spans="23:24" x14ac:dyDescent="0.2">
      <c r="W35581" s="25"/>
      <c r="X35581" s="25"/>
    </row>
    <row r="35582" spans="23:24" x14ac:dyDescent="0.2">
      <c r="W35582" s="25"/>
      <c r="X35582" s="25"/>
    </row>
    <row r="35583" spans="23:24" x14ac:dyDescent="0.2">
      <c r="W35583" s="25"/>
      <c r="X35583" s="25"/>
    </row>
    <row r="35584" spans="23:24" x14ac:dyDescent="0.2">
      <c r="W35584" s="25"/>
      <c r="X35584" s="25"/>
    </row>
    <row r="35585" spans="23:24" x14ac:dyDescent="0.2">
      <c r="W35585" s="25"/>
      <c r="X35585" s="25"/>
    </row>
    <row r="35586" spans="23:24" x14ac:dyDescent="0.2">
      <c r="W35586" s="25"/>
      <c r="X35586" s="25"/>
    </row>
    <row r="35587" spans="23:24" x14ac:dyDescent="0.2">
      <c r="W35587" s="25"/>
      <c r="X35587" s="25"/>
    </row>
    <row r="35588" spans="23:24" x14ac:dyDescent="0.2">
      <c r="W35588" s="25"/>
      <c r="X35588" s="25"/>
    </row>
    <row r="35589" spans="23:24" x14ac:dyDescent="0.2">
      <c r="W35589" s="25"/>
      <c r="X35589" s="25"/>
    </row>
    <row r="35590" spans="23:24" x14ac:dyDescent="0.2">
      <c r="W35590" s="25"/>
      <c r="X35590" s="25"/>
    </row>
    <row r="35591" spans="23:24" x14ac:dyDescent="0.2">
      <c r="W35591" s="25"/>
      <c r="X35591" s="25"/>
    </row>
    <row r="35592" spans="23:24" x14ac:dyDescent="0.2">
      <c r="W35592" s="25"/>
      <c r="X35592" s="25"/>
    </row>
    <row r="35593" spans="23:24" x14ac:dyDescent="0.2">
      <c r="W35593" s="25"/>
      <c r="X35593" s="25"/>
    </row>
    <row r="35594" spans="23:24" x14ac:dyDescent="0.2">
      <c r="W35594" s="25"/>
      <c r="X35594" s="25"/>
    </row>
    <row r="35595" spans="23:24" x14ac:dyDescent="0.2">
      <c r="W35595" s="25"/>
      <c r="X35595" s="25"/>
    </row>
    <row r="35596" spans="23:24" x14ac:dyDescent="0.2">
      <c r="W35596" s="25"/>
      <c r="X35596" s="25"/>
    </row>
    <row r="35597" spans="23:24" x14ac:dyDescent="0.2">
      <c r="W35597" s="25"/>
      <c r="X35597" s="25"/>
    </row>
    <row r="35598" spans="23:24" x14ac:dyDescent="0.2">
      <c r="W35598" s="25"/>
      <c r="X35598" s="25"/>
    </row>
    <row r="35599" spans="23:24" x14ac:dyDescent="0.2">
      <c r="W35599" s="25"/>
      <c r="X35599" s="25"/>
    </row>
    <row r="35600" spans="23:24" x14ac:dyDescent="0.2">
      <c r="W35600" s="25"/>
      <c r="X35600" s="25"/>
    </row>
    <row r="35601" spans="23:24" x14ac:dyDescent="0.2">
      <c r="W35601" s="25"/>
      <c r="X35601" s="25"/>
    </row>
    <row r="35602" spans="23:24" x14ac:dyDescent="0.2">
      <c r="W35602" s="25"/>
      <c r="X35602" s="25"/>
    </row>
    <row r="35603" spans="23:24" x14ac:dyDescent="0.2">
      <c r="W35603" s="25"/>
      <c r="X35603" s="25"/>
    </row>
    <row r="35604" spans="23:24" x14ac:dyDescent="0.2">
      <c r="W35604" s="25"/>
      <c r="X35604" s="25"/>
    </row>
    <row r="35605" spans="23:24" x14ac:dyDescent="0.2">
      <c r="W35605" s="25"/>
      <c r="X35605" s="25"/>
    </row>
    <row r="35606" spans="23:24" x14ac:dyDescent="0.2">
      <c r="W35606" s="25"/>
      <c r="X35606" s="25"/>
    </row>
    <row r="35607" spans="23:24" x14ac:dyDescent="0.2">
      <c r="W35607" s="25"/>
      <c r="X35607" s="25"/>
    </row>
    <row r="35608" spans="23:24" x14ac:dyDescent="0.2">
      <c r="W35608" s="25"/>
      <c r="X35608" s="25"/>
    </row>
    <row r="35609" spans="23:24" x14ac:dyDescent="0.2">
      <c r="W35609" s="25"/>
      <c r="X35609" s="25"/>
    </row>
    <row r="35610" spans="23:24" x14ac:dyDescent="0.2">
      <c r="W35610" s="25"/>
      <c r="X35610" s="25"/>
    </row>
    <row r="35611" spans="23:24" x14ac:dyDescent="0.2">
      <c r="W35611" s="25"/>
      <c r="X35611" s="25"/>
    </row>
    <row r="35612" spans="23:24" x14ac:dyDescent="0.2">
      <c r="W35612" s="25"/>
      <c r="X35612" s="25"/>
    </row>
    <row r="35613" spans="23:24" x14ac:dyDescent="0.2">
      <c r="W35613" s="25"/>
      <c r="X35613" s="25"/>
    </row>
    <row r="35614" spans="23:24" x14ac:dyDescent="0.2">
      <c r="W35614" s="25"/>
      <c r="X35614" s="25"/>
    </row>
    <row r="35615" spans="23:24" x14ac:dyDescent="0.2">
      <c r="W35615" s="25"/>
      <c r="X35615" s="25"/>
    </row>
    <row r="35616" spans="23:24" x14ac:dyDescent="0.2">
      <c r="W35616" s="25"/>
      <c r="X35616" s="25"/>
    </row>
    <row r="35617" spans="23:24" x14ac:dyDescent="0.2">
      <c r="W35617" s="25"/>
      <c r="X35617" s="25"/>
    </row>
    <row r="35618" spans="23:24" x14ac:dyDescent="0.2">
      <c r="W35618" s="25"/>
      <c r="X35618" s="25"/>
    </row>
    <row r="35619" spans="23:24" x14ac:dyDescent="0.2">
      <c r="W35619" s="25"/>
      <c r="X35619" s="25"/>
    </row>
    <row r="35620" spans="23:24" x14ac:dyDescent="0.2">
      <c r="W35620" s="25"/>
      <c r="X35620" s="25"/>
    </row>
    <row r="35621" spans="23:24" x14ac:dyDescent="0.2">
      <c r="W35621" s="25"/>
      <c r="X35621" s="25"/>
    </row>
    <row r="35622" spans="23:24" x14ac:dyDescent="0.2">
      <c r="W35622" s="25"/>
      <c r="X35622" s="25"/>
    </row>
    <row r="35623" spans="23:24" x14ac:dyDescent="0.2">
      <c r="W35623" s="25"/>
      <c r="X35623" s="25"/>
    </row>
    <row r="35624" spans="23:24" x14ac:dyDescent="0.2">
      <c r="W35624" s="25"/>
      <c r="X35624" s="25"/>
    </row>
    <row r="35625" spans="23:24" x14ac:dyDescent="0.2">
      <c r="W35625" s="25"/>
      <c r="X35625" s="25"/>
    </row>
    <row r="35626" spans="23:24" x14ac:dyDescent="0.2">
      <c r="W35626" s="25"/>
      <c r="X35626" s="25"/>
    </row>
    <row r="35627" spans="23:24" x14ac:dyDescent="0.2">
      <c r="W35627" s="25"/>
      <c r="X35627" s="25"/>
    </row>
    <row r="35628" spans="23:24" x14ac:dyDescent="0.2">
      <c r="W35628" s="25"/>
      <c r="X35628" s="25"/>
    </row>
    <row r="35629" spans="23:24" x14ac:dyDescent="0.2">
      <c r="W35629" s="25"/>
      <c r="X35629" s="25"/>
    </row>
    <row r="35630" spans="23:24" x14ac:dyDescent="0.2">
      <c r="W35630" s="25"/>
      <c r="X35630" s="25"/>
    </row>
    <row r="35631" spans="23:24" x14ac:dyDescent="0.2">
      <c r="W35631" s="25"/>
      <c r="X35631" s="25"/>
    </row>
    <row r="35632" spans="23:24" x14ac:dyDescent="0.2">
      <c r="W35632" s="25"/>
      <c r="X35632" s="25"/>
    </row>
    <row r="35633" spans="23:24" x14ac:dyDescent="0.2">
      <c r="W35633" s="25"/>
      <c r="X35633" s="25"/>
    </row>
    <row r="35634" spans="23:24" x14ac:dyDescent="0.2">
      <c r="W35634" s="25"/>
      <c r="X35634" s="25"/>
    </row>
    <row r="35635" spans="23:24" x14ac:dyDescent="0.2">
      <c r="W35635" s="25"/>
      <c r="X35635" s="25"/>
    </row>
    <row r="35636" spans="23:24" x14ac:dyDescent="0.2">
      <c r="W35636" s="25"/>
      <c r="X35636" s="25"/>
    </row>
    <row r="35637" spans="23:24" x14ac:dyDescent="0.2">
      <c r="W35637" s="25"/>
      <c r="X35637" s="25"/>
    </row>
    <row r="35638" spans="23:24" x14ac:dyDescent="0.2">
      <c r="W35638" s="25"/>
      <c r="X35638" s="25"/>
    </row>
    <row r="35639" spans="23:24" x14ac:dyDescent="0.2">
      <c r="W35639" s="25"/>
      <c r="X35639" s="25"/>
    </row>
    <row r="35640" spans="23:24" x14ac:dyDescent="0.2">
      <c r="W35640" s="25"/>
      <c r="X35640" s="25"/>
    </row>
    <row r="35641" spans="23:24" x14ac:dyDescent="0.2">
      <c r="W35641" s="25"/>
      <c r="X35641" s="25"/>
    </row>
    <row r="35642" spans="23:24" x14ac:dyDescent="0.2">
      <c r="W35642" s="25"/>
      <c r="X35642" s="25"/>
    </row>
    <row r="35643" spans="23:24" x14ac:dyDescent="0.2">
      <c r="W35643" s="25"/>
      <c r="X35643" s="25"/>
    </row>
    <row r="35644" spans="23:24" x14ac:dyDescent="0.2">
      <c r="W35644" s="25"/>
      <c r="X35644" s="25"/>
    </row>
    <row r="35645" spans="23:24" x14ac:dyDescent="0.2">
      <c r="W35645" s="25"/>
      <c r="X35645" s="25"/>
    </row>
    <row r="35646" spans="23:24" x14ac:dyDescent="0.2">
      <c r="W35646" s="25"/>
      <c r="X35646" s="25"/>
    </row>
    <row r="35647" spans="23:24" x14ac:dyDescent="0.2">
      <c r="W35647" s="25"/>
      <c r="X35647" s="25"/>
    </row>
    <row r="35648" spans="23:24" x14ac:dyDescent="0.2">
      <c r="W35648" s="25"/>
      <c r="X35648" s="25"/>
    </row>
    <row r="35649" spans="23:24" x14ac:dyDescent="0.2">
      <c r="W35649" s="25"/>
      <c r="X35649" s="25"/>
    </row>
    <row r="35650" spans="23:24" x14ac:dyDescent="0.2">
      <c r="W35650" s="25"/>
      <c r="X35650" s="25"/>
    </row>
    <row r="35651" spans="23:24" x14ac:dyDescent="0.2">
      <c r="W35651" s="25"/>
      <c r="X35651" s="25"/>
    </row>
    <row r="35652" spans="23:24" x14ac:dyDescent="0.2">
      <c r="W35652" s="25"/>
      <c r="X35652" s="25"/>
    </row>
    <row r="35653" spans="23:24" x14ac:dyDescent="0.2">
      <c r="W35653" s="25"/>
      <c r="X35653" s="25"/>
    </row>
    <row r="35654" spans="23:24" x14ac:dyDescent="0.2">
      <c r="W35654" s="25"/>
      <c r="X35654" s="25"/>
    </row>
    <row r="35655" spans="23:24" x14ac:dyDescent="0.2">
      <c r="W35655" s="25"/>
      <c r="X35655" s="25"/>
    </row>
    <row r="35656" spans="23:24" x14ac:dyDescent="0.2">
      <c r="W35656" s="25"/>
      <c r="X35656" s="25"/>
    </row>
    <row r="35657" spans="23:24" x14ac:dyDescent="0.2">
      <c r="W35657" s="25"/>
      <c r="X35657" s="25"/>
    </row>
    <row r="35658" spans="23:24" x14ac:dyDescent="0.2">
      <c r="W35658" s="25"/>
      <c r="X35658" s="25"/>
    </row>
    <row r="35659" spans="23:24" x14ac:dyDescent="0.2">
      <c r="W35659" s="25"/>
      <c r="X35659" s="25"/>
    </row>
    <row r="35660" spans="23:24" x14ac:dyDescent="0.2">
      <c r="W35660" s="25"/>
      <c r="X35660" s="25"/>
    </row>
    <row r="35661" spans="23:24" x14ac:dyDescent="0.2">
      <c r="W35661" s="25"/>
      <c r="X35661" s="25"/>
    </row>
    <row r="35662" spans="23:24" x14ac:dyDescent="0.2">
      <c r="W35662" s="25"/>
      <c r="X35662" s="25"/>
    </row>
    <row r="35663" spans="23:24" x14ac:dyDescent="0.2">
      <c r="W35663" s="25"/>
      <c r="X35663" s="25"/>
    </row>
    <row r="35664" spans="23:24" x14ac:dyDescent="0.2">
      <c r="W35664" s="25"/>
      <c r="X35664" s="25"/>
    </row>
    <row r="35665" spans="23:24" x14ac:dyDescent="0.2">
      <c r="W35665" s="25"/>
      <c r="X35665" s="25"/>
    </row>
    <row r="35666" spans="23:24" x14ac:dyDescent="0.2">
      <c r="W35666" s="25"/>
      <c r="X35666" s="25"/>
    </row>
    <row r="35667" spans="23:24" x14ac:dyDescent="0.2">
      <c r="W35667" s="25"/>
      <c r="X35667" s="25"/>
    </row>
    <row r="35668" spans="23:24" x14ac:dyDescent="0.2">
      <c r="W35668" s="25"/>
      <c r="X35668" s="25"/>
    </row>
    <row r="35669" spans="23:24" x14ac:dyDescent="0.2">
      <c r="W35669" s="25"/>
      <c r="X35669" s="25"/>
    </row>
    <row r="35670" spans="23:24" x14ac:dyDescent="0.2">
      <c r="W35670" s="25"/>
      <c r="X35670" s="25"/>
    </row>
    <row r="35671" spans="23:24" x14ac:dyDescent="0.2">
      <c r="W35671" s="25"/>
      <c r="X35671" s="25"/>
    </row>
    <row r="35672" spans="23:24" x14ac:dyDescent="0.2">
      <c r="W35672" s="25"/>
      <c r="X35672" s="25"/>
    </row>
    <row r="35673" spans="23:24" x14ac:dyDescent="0.2">
      <c r="W35673" s="25"/>
      <c r="X35673" s="25"/>
    </row>
    <row r="35674" spans="23:24" x14ac:dyDescent="0.2">
      <c r="W35674" s="25"/>
      <c r="X35674" s="25"/>
    </row>
    <row r="35675" spans="23:24" x14ac:dyDescent="0.2">
      <c r="W35675" s="25"/>
      <c r="X35675" s="25"/>
    </row>
    <row r="35676" spans="23:24" x14ac:dyDescent="0.2">
      <c r="W35676" s="25"/>
      <c r="X35676" s="25"/>
    </row>
    <row r="35677" spans="23:24" x14ac:dyDescent="0.2">
      <c r="W35677" s="25"/>
      <c r="X35677" s="25"/>
    </row>
    <row r="35678" spans="23:24" x14ac:dyDescent="0.2">
      <c r="W35678" s="25"/>
      <c r="X35678" s="25"/>
    </row>
    <row r="35679" spans="23:24" x14ac:dyDescent="0.2">
      <c r="W35679" s="25"/>
      <c r="X35679" s="25"/>
    </row>
    <row r="35680" spans="23:24" x14ac:dyDescent="0.2">
      <c r="W35680" s="25"/>
      <c r="X35680" s="25"/>
    </row>
    <row r="35681" spans="23:24" x14ac:dyDescent="0.2">
      <c r="W35681" s="25"/>
      <c r="X35681" s="25"/>
    </row>
    <row r="35682" spans="23:24" x14ac:dyDescent="0.2">
      <c r="W35682" s="25"/>
      <c r="X35682" s="25"/>
    </row>
    <row r="35683" spans="23:24" x14ac:dyDescent="0.2">
      <c r="W35683" s="25"/>
      <c r="X35683" s="25"/>
    </row>
    <row r="35684" spans="23:24" x14ac:dyDescent="0.2">
      <c r="W35684" s="25"/>
      <c r="X35684" s="25"/>
    </row>
    <row r="35685" spans="23:24" x14ac:dyDescent="0.2">
      <c r="W35685" s="25"/>
      <c r="X35685" s="25"/>
    </row>
    <row r="35686" spans="23:24" x14ac:dyDescent="0.2">
      <c r="W35686" s="25"/>
      <c r="X35686" s="25"/>
    </row>
    <row r="35687" spans="23:24" x14ac:dyDescent="0.2">
      <c r="W35687" s="25"/>
      <c r="X35687" s="25"/>
    </row>
    <row r="35688" spans="23:24" x14ac:dyDescent="0.2">
      <c r="W35688" s="25"/>
      <c r="X35688" s="25"/>
    </row>
    <row r="35689" spans="23:24" x14ac:dyDescent="0.2">
      <c r="W35689" s="25"/>
      <c r="X35689" s="25"/>
    </row>
    <row r="35690" spans="23:24" x14ac:dyDescent="0.2">
      <c r="W35690" s="25"/>
      <c r="X35690" s="25"/>
    </row>
    <row r="35691" spans="23:24" x14ac:dyDescent="0.2">
      <c r="W35691" s="25"/>
      <c r="X35691" s="25"/>
    </row>
    <row r="35692" spans="23:24" x14ac:dyDescent="0.2">
      <c r="W35692" s="25"/>
      <c r="X35692" s="25"/>
    </row>
    <row r="35693" spans="23:24" x14ac:dyDescent="0.2">
      <c r="W35693" s="25"/>
      <c r="X35693" s="25"/>
    </row>
    <row r="35694" spans="23:24" x14ac:dyDescent="0.2">
      <c r="W35694" s="25"/>
      <c r="X35694" s="25"/>
    </row>
    <row r="35695" spans="23:24" x14ac:dyDescent="0.2">
      <c r="W35695" s="25"/>
      <c r="X35695" s="25"/>
    </row>
    <row r="35696" spans="23:24" x14ac:dyDescent="0.2">
      <c r="W35696" s="25"/>
      <c r="X35696" s="25"/>
    </row>
    <row r="35697" spans="23:24" x14ac:dyDescent="0.2">
      <c r="W35697" s="25"/>
      <c r="X35697" s="25"/>
    </row>
    <row r="35698" spans="23:24" x14ac:dyDescent="0.2">
      <c r="W35698" s="25"/>
      <c r="X35698" s="25"/>
    </row>
    <row r="35699" spans="23:24" x14ac:dyDescent="0.2">
      <c r="W35699" s="25"/>
      <c r="X35699" s="25"/>
    </row>
    <row r="35700" spans="23:24" x14ac:dyDescent="0.2">
      <c r="W35700" s="25"/>
      <c r="X35700" s="25"/>
    </row>
    <row r="35701" spans="23:24" x14ac:dyDescent="0.2">
      <c r="W35701" s="25"/>
      <c r="X35701" s="25"/>
    </row>
    <row r="35702" spans="23:24" x14ac:dyDescent="0.2">
      <c r="W35702" s="25"/>
      <c r="X35702" s="25"/>
    </row>
    <row r="35703" spans="23:24" x14ac:dyDescent="0.2">
      <c r="W35703" s="25"/>
      <c r="X35703" s="25"/>
    </row>
    <row r="35704" spans="23:24" x14ac:dyDescent="0.2">
      <c r="W35704" s="25"/>
      <c r="X35704" s="25"/>
    </row>
    <row r="35705" spans="23:24" x14ac:dyDescent="0.2">
      <c r="W35705" s="25"/>
      <c r="X35705" s="25"/>
    </row>
    <row r="35706" spans="23:24" x14ac:dyDescent="0.2">
      <c r="W35706" s="25"/>
      <c r="X35706" s="25"/>
    </row>
    <row r="35707" spans="23:24" x14ac:dyDescent="0.2">
      <c r="W35707" s="25"/>
      <c r="X35707" s="25"/>
    </row>
    <row r="35708" spans="23:24" x14ac:dyDescent="0.2">
      <c r="W35708" s="25"/>
      <c r="X35708" s="25"/>
    </row>
    <row r="35709" spans="23:24" x14ac:dyDescent="0.2">
      <c r="W35709" s="25"/>
      <c r="X35709" s="25"/>
    </row>
    <row r="35710" spans="23:24" x14ac:dyDescent="0.2">
      <c r="W35710" s="25"/>
      <c r="X35710" s="25"/>
    </row>
    <row r="35711" spans="23:24" x14ac:dyDescent="0.2">
      <c r="W35711" s="25"/>
      <c r="X35711" s="25"/>
    </row>
    <row r="35712" spans="23:24" x14ac:dyDescent="0.2">
      <c r="W35712" s="25"/>
      <c r="X35712" s="25"/>
    </row>
    <row r="35713" spans="23:24" x14ac:dyDescent="0.2">
      <c r="W35713" s="25"/>
      <c r="X35713" s="25"/>
    </row>
    <row r="35714" spans="23:24" x14ac:dyDescent="0.2">
      <c r="W35714" s="25"/>
      <c r="X35714" s="25"/>
    </row>
    <row r="35715" spans="23:24" x14ac:dyDescent="0.2">
      <c r="W35715" s="25"/>
      <c r="X35715" s="25"/>
    </row>
    <row r="35716" spans="23:24" x14ac:dyDescent="0.2">
      <c r="W35716" s="25"/>
      <c r="X35716" s="25"/>
    </row>
    <row r="35717" spans="23:24" x14ac:dyDescent="0.2">
      <c r="W35717" s="25"/>
      <c r="X35717" s="25"/>
    </row>
    <row r="35718" spans="23:24" x14ac:dyDescent="0.2">
      <c r="W35718" s="25"/>
      <c r="X35718" s="25"/>
    </row>
    <row r="35719" spans="23:24" x14ac:dyDescent="0.2">
      <c r="W35719" s="25"/>
      <c r="X35719" s="25"/>
    </row>
    <row r="35720" spans="23:24" x14ac:dyDescent="0.2">
      <c r="W35720" s="25"/>
      <c r="X35720" s="25"/>
    </row>
    <row r="35721" spans="23:24" x14ac:dyDescent="0.2">
      <c r="W35721" s="25"/>
      <c r="X35721" s="25"/>
    </row>
    <row r="35722" spans="23:24" x14ac:dyDescent="0.2">
      <c r="W35722" s="25"/>
      <c r="X35722" s="25"/>
    </row>
    <row r="35723" spans="23:24" x14ac:dyDescent="0.2">
      <c r="W35723" s="25"/>
      <c r="X35723" s="25"/>
    </row>
    <row r="35724" spans="23:24" x14ac:dyDescent="0.2">
      <c r="W35724" s="25"/>
      <c r="X35724" s="25"/>
    </row>
    <row r="35725" spans="23:24" x14ac:dyDescent="0.2">
      <c r="W35725" s="25"/>
      <c r="X35725" s="25"/>
    </row>
    <row r="35726" spans="23:24" x14ac:dyDescent="0.2">
      <c r="W35726" s="25"/>
      <c r="X35726" s="25"/>
    </row>
    <row r="35727" spans="23:24" x14ac:dyDescent="0.2">
      <c r="W35727" s="25"/>
      <c r="X35727" s="25"/>
    </row>
    <row r="35728" spans="23:24" x14ac:dyDescent="0.2">
      <c r="W35728" s="25"/>
      <c r="X35728" s="25"/>
    </row>
    <row r="35729" spans="23:24" x14ac:dyDescent="0.2">
      <c r="W35729" s="25"/>
      <c r="X35729" s="25"/>
    </row>
    <row r="35730" spans="23:24" x14ac:dyDescent="0.2">
      <c r="W35730" s="25"/>
      <c r="X35730" s="25"/>
    </row>
    <row r="35731" spans="23:24" x14ac:dyDescent="0.2">
      <c r="W35731" s="25"/>
      <c r="X35731" s="25"/>
    </row>
    <row r="35732" spans="23:24" x14ac:dyDescent="0.2">
      <c r="W35732" s="25"/>
      <c r="X35732" s="25"/>
    </row>
    <row r="35733" spans="23:24" x14ac:dyDescent="0.2">
      <c r="W35733" s="25"/>
      <c r="X35733" s="25"/>
    </row>
    <row r="35734" spans="23:24" x14ac:dyDescent="0.2">
      <c r="W35734" s="25"/>
      <c r="X35734" s="25"/>
    </row>
    <row r="35735" spans="23:24" x14ac:dyDescent="0.2">
      <c r="W35735" s="25"/>
      <c r="X35735" s="25"/>
    </row>
    <row r="35736" spans="23:24" x14ac:dyDescent="0.2">
      <c r="W35736" s="25"/>
      <c r="X35736" s="25"/>
    </row>
    <row r="35737" spans="23:24" x14ac:dyDescent="0.2">
      <c r="W35737" s="25"/>
      <c r="X35737" s="25"/>
    </row>
    <row r="35738" spans="23:24" x14ac:dyDescent="0.2">
      <c r="W35738" s="25"/>
      <c r="X35738" s="25"/>
    </row>
    <row r="35739" spans="23:24" x14ac:dyDescent="0.2">
      <c r="W35739" s="25"/>
      <c r="X35739" s="25"/>
    </row>
    <row r="35740" spans="23:24" x14ac:dyDescent="0.2">
      <c r="W35740" s="25"/>
      <c r="X35740" s="25"/>
    </row>
    <row r="35741" spans="23:24" x14ac:dyDescent="0.2">
      <c r="W35741" s="25"/>
      <c r="X35741" s="25"/>
    </row>
    <row r="35742" spans="23:24" x14ac:dyDescent="0.2">
      <c r="W35742" s="25"/>
      <c r="X35742" s="25"/>
    </row>
    <row r="35743" spans="23:24" x14ac:dyDescent="0.2">
      <c r="W35743" s="25"/>
      <c r="X35743" s="25"/>
    </row>
    <row r="35744" spans="23:24" x14ac:dyDescent="0.2">
      <c r="W35744" s="25"/>
      <c r="X35744" s="25"/>
    </row>
    <row r="35745" spans="23:24" x14ac:dyDescent="0.2">
      <c r="W35745" s="25"/>
      <c r="X35745" s="25"/>
    </row>
    <row r="35746" spans="23:24" x14ac:dyDescent="0.2">
      <c r="W35746" s="25"/>
      <c r="X35746" s="25"/>
    </row>
    <row r="35747" spans="23:24" x14ac:dyDescent="0.2">
      <c r="W35747" s="25"/>
      <c r="X35747" s="25"/>
    </row>
    <row r="35748" spans="23:24" x14ac:dyDescent="0.2">
      <c r="W35748" s="25"/>
      <c r="X35748" s="25"/>
    </row>
    <row r="35749" spans="23:24" x14ac:dyDescent="0.2">
      <c r="W35749" s="25"/>
      <c r="X35749" s="25"/>
    </row>
    <row r="35750" spans="23:24" x14ac:dyDescent="0.2">
      <c r="W35750" s="25"/>
      <c r="X35750" s="25"/>
    </row>
    <row r="35751" spans="23:24" x14ac:dyDescent="0.2">
      <c r="W35751" s="25"/>
      <c r="X35751" s="25"/>
    </row>
    <row r="35752" spans="23:24" x14ac:dyDescent="0.2">
      <c r="W35752" s="25"/>
      <c r="X35752" s="25"/>
    </row>
    <row r="35753" spans="23:24" x14ac:dyDescent="0.2">
      <c r="W35753" s="25"/>
      <c r="X35753" s="25"/>
    </row>
    <row r="35754" spans="23:24" x14ac:dyDescent="0.2">
      <c r="W35754" s="25"/>
      <c r="X35754" s="25"/>
    </row>
    <row r="35755" spans="23:24" x14ac:dyDescent="0.2">
      <c r="W35755" s="25"/>
      <c r="X35755" s="25"/>
    </row>
    <row r="35756" spans="23:24" x14ac:dyDescent="0.2">
      <c r="W35756" s="25"/>
      <c r="X35756" s="25"/>
    </row>
    <row r="35757" spans="23:24" x14ac:dyDescent="0.2">
      <c r="W35757" s="25"/>
      <c r="X35757" s="25"/>
    </row>
    <row r="35758" spans="23:24" x14ac:dyDescent="0.2">
      <c r="W35758" s="25"/>
      <c r="X35758" s="25"/>
    </row>
    <row r="35759" spans="23:24" x14ac:dyDescent="0.2">
      <c r="W35759" s="25"/>
      <c r="X35759" s="25"/>
    </row>
    <row r="35760" spans="23:24" x14ac:dyDescent="0.2">
      <c r="W35760" s="25"/>
      <c r="X35760" s="25"/>
    </row>
    <row r="35761" spans="23:24" x14ac:dyDescent="0.2">
      <c r="W35761" s="25"/>
      <c r="X35761" s="25"/>
    </row>
    <row r="35762" spans="23:24" x14ac:dyDescent="0.2">
      <c r="W35762" s="25"/>
      <c r="X35762" s="25"/>
    </row>
    <row r="35763" spans="23:24" x14ac:dyDescent="0.2">
      <c r="W35763" s="25"/>
      <c r="X35763" s="25"/>
    </row>
    <row r="35764" spans="23:24" x14ac:dyDescent="0.2">
      <c r="W35764" s="25"/>
      <c r="X35764" s="25"/>
    </row>
    <row r="35765" spans="23:24" x14ac:dyDescent="0.2">
      <c r="W35765" s="25"/>
      <c r="X35765" s="25"/>
    </row>
    <row r="35766" spans="23:24" x14ac:dyDescent="0.2">
      <c r="W35766" s="25"/>
      <c r="X35766" s="25"/>
    </row>
    <row r="35767" spans="23:24" x14ac:dyDescent="0.2">
      <c r="W35767" s="25"/>
      <c r="X35767" s="25"/>
    </row>
    <row r="35768" spans="23:24" x14ac:dyDescent="0.2">
      <c r="W35768" s="25"/>
      <c r="X35768" s="25"/>
    </row>
    <row r="35769" spans="23:24" x14ac:dyDescent="0.2">
      <c r="W35769" s="25"/>
      <c r="X35769" s="25"/>
    </row>
    <row r="35770" spans="23:24" x14ac:dyDescent="0.2">
      <c r="W35770" s="25"/>
      <c r="X35770" s="25"/>
    </row>
    <row r="35771" spans="23:24" x14ac:dyDescent="0.2">
      <c r="W35771" s="25"/>
      <c r="X35771" s="25"/>
    </row>
    <row r="35772" spans="23:24" x14ac:dyDescent="0.2">
      <c r="W35772" s="25"/>
      <c r="X35772" s="25"/>
    </row>
    <row r="35773" spans="23:24" x14ac:dyDescent="0.2">
      <c r="W35773" s="25"/>
      <c r="X35773" s="25"/>
    </row>
    <row r="35774" spans="23:24" x14ac:dyDescent="0.2">
      <c r="W35774" s="25"/>
      <c r="X35774" s="25"/>
    </row>
    <row r="35775" spans="23:24" x14ac:dyDescent="0.2">
      <c r="W35775" s="25"/>
      <c r="X35775" s="25"/>
    </row>
    <row r="35776" spans="23:24" x14ac:dyDescent="0.2">
      <c r="W35776" s="25"/>
      <c r="X35776" s="25"/>
    </row>
    <row r="35777" spans="23:24" x14ac:dyDescent="0.2">
      <c r="W35777" s="25"/>
      <c r="X35777" s="25"/>
    </row>
    <row r="35778" spans="23:24" x14ac:dyDescent="0.2">
      <c r="W35778" s="25"/>
      <c r="X35778" s="25"/>
    </row>
    <row r="35779" spans="23:24" x14ac:dyDescent="0.2">
      <c r="W35779" s="25"/>
      <c r="X35779" s="25"/>
    </row>
    <row r="35780" spans="23:24" x14ac:dyDescent="0.2">
      <c r="W35780" s="25"/>
      <c r="X35780" s="25"/>
    </row>
    <row r="35781" spans="23:24" x14ac:dyDescent="0.2">
      <c r="W35781" s="25"/>
      <c r="X35781" s="25"/>
    </row>
    <row r="35782" spans="23:24" x14ac:dyDescent="0.2">
      <c r="W35782" s="25"/>
      <c r="X35782" s="25"/>
    </row>
    <row r="35783" spans="23:24" x14ac:dyDescent="0.2">
      <c r="W35783" s="25"/>
      <c r="X35783" s="25"/>
    </row>
    <row r="35784" spans="23:24" x14ac:dyDescent="0.2">
      <c r="W35784" s="25"/>
      <c r="X35784" s="25"/>
    </row>
    <row r="35785" spans="23:24" x14ac:dyDescent="0.2">
      <c r="W35785" s="25"/>
      <c r="X35785" s="25"/>
    </row>
    <row r="35786" spans="23:24" x14ac:dyDescent="0.2">
      <c r="W35786" s="25"/>
      <c r="X35786" s="25"/>
    </row>
    <row r="35787" spans="23:24" x14ac:dyDescent="0.2">
      <c r="W35787" s="25"/>
      <c r="X35787" s="25"/>
    </row>
    <row r="35788" spans="23:24" x14ac:dyDescent="0.2">
      <c r="W35788" s="25"/>
      <c r="X35788" s="25"/>
    </row>
    <row r="35789" spans="23:24" x14ac:dyDescent="0.2">
      <c r="W35789" s="25"/>
      <c r="X35789" s="25"/>
    </row>
    <row r="35790" spans="23:24" x14ac:dyDescent="0.2">
      <c r="W35790" s="25"/>
      <c r="X35790" s="25"/>
    </row>
    <row r="35791" spans="23:24" x14ac:dyDescent="0.2">
      <c r="W35791" s="25"/>
      <c r="X35791" s="25"/>
    </row>
    <row r="35792" spans="23:24" x14ac:dyDescent="0.2">
      <c r="W35792" s="25"/>
      <c r="X35792" s="25"/>
    </row>
    <row r="35793" spans="23:24" x14ac:dyDescent="0.2">
      <c r="W35793" s="25"/>
      <c r="X35793" s="25"/>
    </row>
    <row r="35794" spans="23:24" x14ac:dyDescent="0.2">
      <c r="W35794" s="25"/>
      <c r="X35794" s="25"/>
    </row>
    <row r="35795" spans="23:24" x14ac:dyDescent="0.2">
      <c r="W35795" s="25"/>
      <c r="X35795" s="25"/>
    </row>
    <row r="35796" spans="23:24" x14ac:dyDescent="0.2">
      <c r="W35796" s="25"/>
      <c r="X35796" s="25"/>
    </row>
    <row r="35797" spans="23:24" x14ac:dyDescent="0.2">
      <c r="W35797" s="25"/>
      <c r="X35797" s="25"/>
    </row>
    <row r="35798" spans="23:24" x14ac:dyDescent="0.2">
      <c r="W35798" s="25"/>
      <c r="X35798" s="25"/>
    </row>
    <row r="35799" spans="23:24" x14ac:dyDescent="0.2">
      <c r="W35799" s="25"/>
      <c r="X35799" s="25"/>
    </row>
    <row r="35800" spans="23:24" x14ac:dyDescent="0.2">
      <c r="W35800" s="25"/>
      <c r="X35800" s="25"/>
    </row>
    <row r="35801" spans="23:24" x14ac:dyDescent="0.2">
      <c r="W35801" s="25"/>
      <c r="X35801" s="25"/>
    </row>
    <row r="35802" spans="23:24" x14ac:dyDescent="0.2">
      <c r="W35802" s="25"/>
      <c r="X35802" s="25"/>
    </row>
    <row r="35803" spans="23:24" x14ac:dyDescent="0.2">
      <c r="W35803" s="25"/>
      <c r="X35803" s="25"/>
    </row>
    <row r="35804" spans="23:24" x14ac:dyDescent="0.2">
      <c r="W35804" s="25"/>
      <c r="X35804" s="25"/>
    </row>
    <row r="35805" spans="23:24" x14ac:dyDescent="0.2">
      <c r="W35805" s="25"/>
      <c r="X35805" s="25"/>
    </row>
    <row r="35806" spans="23:24" x14ac:dyDescent="0.2">
      <c r="W35806" s="25"/>
      <c r="X35806" s="25"/>
    </row>
    <row r="35807" spans="23:24" x14ac:dyDescent="0.2">
      <c r="W35807" s="25"/>
      <c r="X35807" s="25"/>
    </row>
    <row r="35808" spans="23:24" x14ac:dyDescent="0.2">
      <c r="W35808" s="25"/>
      <c r="X35808" s="25"/>
    </row>
    <row r="35809" spans="23:24" x14ac:dyDescent="0.2">
      <c r="W35809" s="25"/>
      <c r="X35809" s="25"/>
    </row>
    <row r="35810" spans="23:24" x14ac:dyDescent="0.2">
      <c r="W35810" s="25"/>
      <c r="X35810" s="25"/>
    </row>
    <row r="35811" spans="23:24" x14ac:dyDescent="0.2">
      <c r="W35811" s="25"/>
      <c r="X35811" s="25"/>
    </row>
    <row r="35812" spans="23:24" x14ac:dyDescent="0.2">
      <c r="W35812" s="25"/>
      <c r="X35812" s="25"/>
    </row>
    <row r="35813" spans="23:24" x14ac:dyDescent="0.2">
      <c r="W35813" s="25"/>
      <c r="X35813" s="25"/>
    </row>
    <row r="35814" spans="23:24" x14ac:dyDescent="0.2">
      <c r="W35814" s="25"/>
      <c r="X35814" s="25"/>
    </row>
    <row r="35815" spans="23:24" x14ac:dyDescent="0.2">
      <c r="W35815" s="25"/>
      <c r="X35815" s="25"/>
    </row>
    <row r="35816" spans="23:24" x14ac:dyDescent="0.2">
      <c r="W35816" s="25"/>
      <c r="X35816" s="25"/>
    </row>
    <row r="35817" spans="23:24" x14ac:dyDescent="0.2">
      <c r="W35817" s="25"/>
      <c r="X35817" s="25"/>
    </row>
    <row r="35818" spans="23:24" x14ac:dyDescent="0.2">
      <c r="W35818" s="25"/>
      <c r="X35818" s="25"/>
    </row>
    <row r="35819" spans="23:24" x14ac:dyDescent="0.2">
      <c r="W35819" s="25"/>
      <c r="X35819" s="25"/>
    </row>
    <row r="35820" spans="23:24" x14ac:dyDescent="0.2">
      <c r="W35820" s="25"/>
      <c r="X35820" s="25"/>
    </row>
    <row r="35821" spans="23:24" x14ac:dyDescent="0.2">
      <c r="W35821" s="25"/>
      <c r="X35821" s="25"/>
    </row>
    <row r="35822" spans="23:24" x14ac:dyDescent="0.2">
      <c r="W35822" s="25"/>
      <c r="X35822" s="25"/>
    </row>
    <row r="35823" spans="23:24" x14ac:dyDescent="0.2">
      <c r="W35823" s="25"/>
      <c r="X35823" s="25"/>
    </row>
    <row r="35824" spans="23:24" x14ac:dyDescent="0.2">
      <c r="W35824" s="25"/>
      <c r="X35824" s="25"/>
    </row>
    <row r="35825" spans="23:24" x14ac:dyDescent="0.2">
      <c r="W35825" s="25"/>
      <c r="X35825" s="25"/>
    </row>
    <row r="35826" spans="23:24" x14ac:dyDescent="0.2">
      <c r="W35826" s="25"/>
      <c r="X35826" s="25"/>
    </row>
    <row r="35827" spans="23:24" x14ac:dyDescent="0.2">
      <c r="W35827" s="25"/>
      <c r="X35827" s="25"/>
    </row>
    <row r="35828" spans="23:24" x14ac:dyDescent="0.2">
      <c r="W35828" s="25"/>
      <c r="X35828" s="25"/>
    </row>
    <row r="35829" spans="23:24" x14ac:dyDescent="0.2">
      <c r="W35829" s="25"/>
      <c r="X35829" s="25"/>
    </row>
    <row r="35830" spans="23:24" x14ac:dyDescent="0.2">
      <c r="W35830" s="25"/>
      <c r="X35830" s="25"/>
    </row>
    <row r="35831" spans="23:24" x14ac:dyDescent="0.2">
      <c r="W35831" s="25"/>
      <c r="X35831" s="25"/>
    </row>
    <row r="35832" spans="23:24" x14ac:dyDescent="0.2">
      <c r="W35832" s="25"/>
      <c r="X35832" s="25"/>
    </row>
    <row r="35833" spans="23:24" x14ac:dyDescent="0.2">
      <c r="W35833" s="25"/>
      <c r="X35833" s="25"/>
    </row>
    <row r="35834" spans="23:24" x14ac:dyDescent="0.2">
      <c r="W35834" s="25"/>
      <c r="X35834" s="25"/>
    </row>
    <row r="35835" spans="23:24" x14ac:dyDescent="0.2">
      <c r="W35835" s="25"/>
      <c r="X35835" s="25"/>
    </row>
    <row r="35836" spans="23:24" x14ac:dyDescent="0.2">
      <c r="W35836" s="25"/>
      <c r="X35836" s="25"/>
    </row>
    <row r="35837" spans="23:24" x14ac:dyDescent="0.2">
      <c r="W35837" s="25"/>
      <c r="X35837" s="25"/>
    </row>
    <row r="35838" spans="23:24" x14ac:dyDescent="0.2">
      <c r="W35838" s="25"/>
      <c r="X35838" s="25"/>
    </row>
    <row r="35839" spans="23:24" x14ac:dyDescent="0.2">
      <c r="W35839" s="25"/>
      <c r="X35839" s="25"/>
    </row>
    <row r="35840" spans="23:24" x14ac:dyDescent="0.2">
      <c r="W35840" s="25"/>
      <c r="X35840" s="25"/>
    </row>
    <row r="35841" spans="23:24" x14ac:dyDescent="0.2">
      <c r="W35841" s="25"/>
      <c r="X35841" s="25"/>
    </row>
    <row r="35842" spans="23:24" x14ac:dyDescent="0.2">
      <c r="W35842" s="25"/>
      <c r="X35842" s="25"/>
    </row>
    <row r="35843" spans="23:24" x14ac:dyDescent="0.2">
      <c r="W35843" s="25"/>
      <c r="X35843" s="25"/>
    </row>
    <row r="35844" spans="23:24" x14ac:dyDescent="0.2">
      <c r="W35844" s="25"/>
      <c r="X35844" s="25"/>
    </row>
    <row r="35845" spans="23:24" x14ac:dyDescent="0.2">
      <c r="W35845" s="25"/>
      <c r="X35845" s="25"/>
    </row>
    <row r="35846" spans="23:24" x14ac:dyDescent="0.2">
      <c r="W35846" s="25"/>
      <c r="X35846" s="25"/>
    </row>
    <row r="35847" spans="23:24" x14ac:dyDescent="0.2">
      <c r="W35847" s="25"/>
      <c r="X35847" s="25"/>
    </row>
    <row r="35848" spans="23:24" x14ac:dyDescent="0.2">
      <c r="W35848" s="25"/>
      <c r="X35848" s="25"/>
    </row>
    <row r="35849" spans="23:24" x14ac:dyDescent="0.2">
      <c r="W35849" s="25"/>
      <c r="X35849" s="25"/>
    </row>
    <row r="35850" spans="23:24" x14ac:dyDescent="0.2">
      <c r="W35850" s="25"/>
      <c r="X35850" s="25"/>
    </row>
    <row r="35851" spans="23:24" x14ac:dyDescent="0.2">
      <c r="W35851" s="25"/>
      <c r="X35851" s="25"/>
    </row>
    <row r="35852" spans="23:24" x14ac:dyDescent="0.2">
      <c r="W35852" s="25"/>
      <c r="X35852" s="25"/>
    </row>
    <row r="35853" spans="23:24" x14ac:dyDescent="0.2">
      <c r="W35853" s="25"/>
      <c r="X35853" s="25"/>
    </row>
    <row r="35854" spans="23:24" x14ac:dyDescent="0.2">
      <c r="W35854" s="25"/>
      <c r="X35854" s="25"/>
    </row>
    <row r="35855" spans="23:24" x14ac:dyDescent="0.2">
      <c r="W35855" s="25"/>
      <c r="X35855" s="25"/>
    </row>
    <row r="35856" spans="23:24" x14ac:dyDescent="0.2">
      <c r="W35856" s="25"/>
      <c r="X35856" s="25"/>
    </row>
    <row r="35857" spans="23:24" x14ac:dyDescent="0.2">
      <c r="W35857" s="25"/>
      <c r="X35857" s="25"/>
    </row>
    <row r="35858" spans="23:24" x14ac:dyDescent="0.2">
      <c r="W35858" s="25"/>
      <c r="X35858" s="25"/>
    </row>
    <row r="35859" spans="23:24" x14ac:dyDescent="0.2">
      <c r="W35859" s="25"/>
      <c r="X35859" s="25"/>
    </row>
    <row r="35860" spans="23:24" x14ac:dyDescent="0.2">
      <c r="W35860" s="25"/>
      <c r="X35860" s="25"/>
    </row>
    <row r="35861" spans="23:24" x14ac:dyDescent="0.2">
      <c r="W35861" s="25"/>
      <c r="X35861" s="25"/>
    </row>
    <row r="35862" spans="23:24" x14ac:dyDescent="0.2">
      <c r="W35862" s="25"/>
      <c r="X35862" s="25"/>
    </row>
    <row r="35863" spans="23:24" x14ac:dyDescent="0.2">
      <c r="W35863" s="25"/>
      <c r="X35863" s="25"/>
    </row>
    <row r="35864" spans="23:24" x14ac:dyDescent="0.2">
      <c r="W35864" s="25"/>
      <c r="X35864" s="25"/>
    </row>
    <row r="35865" spans="23:24" x14ac:dyDescent="0.2">
      <c r="W35865" s="25"/>
      <c r="X35865" s="25"/>
    </row>
    <row r="35866" spans="23:24" x14ac:dyDescent="0.2">
      <c r="W35866" s="25"/>
      <c r="X35866" s="25"/>
    </row>
    <row r="35867" spans="23:24" x14ac:dyDescent="0.2">
      <c r="W35867" s="25"/>
      <c r="X35867" s="25"/>
    </row>
    <row r="35868" spans="23:24" x14ac:dyDescent="0.2">
      <c r="W35868" s="25"/>
      <c r="X35868" s="25"/>
    </row>
    <row r="35869" spans="23:24" x14ac:dyDescent="0.2">
      <c r="W35869" s="25"/>
      <c r="X35869" s="25"/>
    </row>
    <row r="35870" spans="23:24" x14ac:dyDescent="0.2">
      <c r="W35870" s="25"/>
      <c r="X35870" s="25"/>
    </row>
    <row r="35871" spans="23:24" x14ac:dyDescent="0.2">
      <c r="W35871" s="25"/>
      <c r="X35871" s="25"/>
    </row>
    <row r="35872" spans="23:24" x14ac:dyDescent="0.2">
      <c r="W35872" s="25"/>
      <c r="X35872" s="25"/>
    </row>
    <row r="35873" spans="23:24" x14ac:dyDescent="0.2">
      <c r="W35873" s="25"/>
      <c r="X35873" s="25"/>
    </row>
    <row r="35874" spans="23:24" x14ac:dyDescent="0.2">
      <c r="W35874" s="25"/>
      <c r="X35874" s="25"/>
    </row>
    <row r="35875" spans="23:24" x14ac:dyDescent="0.2">
      <c r="W35875" s="25"/>
      <c r="X35875" s="25"/>
    </row>
    <row r="35876" spans="23:24" x14ac:dyDescent="0.2">
      <c r="W35876" s="25"/>
      <c r="X35876" s="25"/>
    </row>
    <row r="35877" spans="23:24" x14ac:dyDescent="0.2">
      <c r="W35877" s="25"/>
      <c r="X35877" s="25"/>
    </row>
    <row r="35878" spans="23:24" x14ac:dyDescent="0.2">
      <c r="W35878" s="25"/>
      <c r="X35878" s="25"/>
    </row>
    <row r="35879" spans="23:24" x14ac:dyDescent="0.2">
      <c r="W35879" s="25"/>
      <c r="X35879" s="25"/>
    </row>
    <row r="35880" spans="23:24" x14ac:dyDescent="0.2">
      <c r="W35880" s="25"/>
      <c r="X35880" s="25"/>
    </row>
    <row r="35881" spans="23:24" x14ac:dyDescent="0.2">
      <c r="W35881" s="25"/>
      <c r="X35881" s="25"/>
    </row>
    <row r="35882" spans="23:24" x14ac:dyDescent="0.2">
      <c r="W35882" s="25"/>
      <c r="X35882" s="25"/>
    </row>
    <row r="35883" spans="23:24" x14ac:dyDescent="0.2">
      <c r="W35883" s="25"/>
      <c r="X35883" s="25"/>
    </row>
    <row r="35884" spans="23:24" x14ac:dyDescent="0.2">
      <c r="W35884" s="25"/>
      <c r="X35884" s="25"/>
    </row>
    <row r="35885" spans="23:24" x14ac:dyDescent="0.2">
      <c r="W35885" s="25"/>
      <c r="X35885" s="25"/>
    </row>
    <row r="35886" spans="23:24" x14ac:dyDescent="0.2">
      <c r="W35886" s="25"/>
      <c r="X35886" s="25"/>
    </row>
    <row r="35887" spans="23:24" x14ac:dyDescent="0.2">
      <c r="W35887" s="25"/>
      <c r="X35887" s="25"/>
    </row>
    <row r="35888" spans="23:24" x14ac:dyDescent="0.2">
      <c r="W35888" s="25"/>
      <c r="X35888" s="25"/>
    </row>
    <row r="35889" spans="23:24" x14ac:dyDescent="0.2">
      <c r="W35889" s="25"/>
      <c r="X35889" s="25"/>
    </row>
    <row r="35890" spans="23:24" x14ac:dyDescent="0.2">
      <c r="W35890" s="25"/>
      <c r="X35890" s="25"/>
    </row>
    <row r="35891" spans="23:24" x14ac:dyDescent="0.2">
      <c r="W35891" s="25"/>
      <c r="X35891" s="25"/>
    </row>
    <row r="35892" spans="23:24" x14ac:dyDescent="0.2">
      <c r="W35892" s="25"/>
      <c r="X35892" s="25"/>
    </row>
    <row r="35893" spans="23:24" x14ac:dyDescent="0.2">
      <c r="W35893" s="25"/>
      <c r="X35893" s="25"/>
    </row>
    <row r="35894" spans="23:24" x14ac:dyDescent="0.2">
      <c r="W35894" s="25"/>
      <c r="X35894" s="25"/>
    </row>
    <row r="35895" spans="23:24" x14ac:dyDescent="0.2">
      <c r="W35895" s="25"/>
      <c r="X35895" s="25"/>
    </row>
    <row r="35896" spans="23:24" x14ac:dyDescent="0.2">
      <c r="W35896" s="25"/>
      <c r="X35896" s="25"/>
    </row>
    <row r="35897" spans="23:24" x14ac:dyDescent="0.2">
      <c r="W35897" s="25"/>
      <c r="X35897" s="25"/>
    </row>
    <row r="35898" spans="23:24" x14ac:dyDescent="0.2">
      <c r="W35898" s="25"/>
      <c r="X35898" s="25"/>
    </row>
    <row r="35899" spans="23:24" x14ac:dyDescent="0.2">
      <c r="W35899" s="25"/>
      <c r="X35899" s="25"/>
    </row>
    <row r="35900" spans="23:24" x14ac:dyDescent="0.2">
      <c r="W35900" s="25"/>
      <c r="X35900" s="25"/>
    </row>
    <row r="35901" spans="23:24" x14ac:dyDescent="0.2">
      <c r="W35901" s="25"/>
      <c r="X35901" s="25"/>
    </row>
    <row r="35902" spans="23:24" x14ac:dyDescent="0.2">
      <c r="W35902" s="25"/>
      <c r="X35902" s="25"/>
    </row>
    <row r="35903" spans="23:24" x14ac:dyDescent="0.2">
      <c r="W35903" s="25"/>
      <c r="X35903" s="25"/>
    </row>
    <row r="35904" spans="23:24" x14ac:dyDescent="0.2">
      <c r="W35904" s="25"/>
      <c r="X35904" s="25"/>
    </row>
    <row r="35905" spans="23:24" x14ac:dyDescent="0.2">
      <c r="W35905" s="25"/>
      <c r="X35905" s="25"/>
    </row>
    <row r="35906" spans="23:24" x14ac:dyDescent="0.2">
      <c r="W35906" s="25"/>
      <c r="X35906" s="25"/>
    </row>
    <row r="35907" spans="23:24" x14ac:dyDescent="0.2">
      <c r="W35907" s="25"/>
      <c r="X35907" s="25"/>
    </row>
    <row r="35908" spans="23:24" x14ac:dyDescent="0.2">
      <c r="W35908" s="25"/>
      <c r="X35908" s="25"/>
    </row>
    <row r="35909" spans="23:24" x14ac:dyDescent="0.2">
      <c r="W35909" s="25"/>
      <c r="X35909" s="25"/>
    </row>
    <row r="35910" spans="23:24" x14ac:dyDescent="0.2">
      <c r="W35910" s="25"/>
      <c r="X35910" s="25"/>
    </row>
    <row r="35911" spans="23:24" x14ac:dyDescent="0.2">
      <c r="W35911" s="25"/>
      <c r="X35911" s="25"/>
    </row>
    <row r="35912" spans="23:24" x14ac:dyDescent="0.2">
      <c r="W35912" s="25"/>
      <c r="X35912" s="25"/>
    </row>
    <row r="35913" spans="23:24" x14ac:dyDescent="0.2">
      <c r="W35913" s="25"/>
      <c r="X35913" s="25"/>
    </row>
    <row r="35914" spans="23:24" x14ac:dyDescent="0.2">
      <c r="W35914" s="25"/>
      <c r="X35914" s="25"/>
    </row>
    <row r="35915" spans="23:24" x14ac:dyDescent="0.2">
      <c r="W35915" s="25"/>
      <c r="X35915" s="25"/>
    </row>
    <row r="35916" spans="23:24" x14ac:dyDescent="0.2">
      <c r="W35916" s="25"/>
      <c r="X35916" s="25"/>
    </row>
    <row r="35917" spans="23:24" x14ac:dyDescent="0.2">
      <c r="W35917" s="25"/>
      <c r="X35917" s="25"/>
    </row>
    <row r="35918" spans="23:24" x14ac:dyDescent="0.2">
      <c r="W35918" s="25"/>
      <c r="X35918" s="25"/>
    </row>
    <row r="35919" spans="23:24" x14ac:dyDescent="0.2">
      <c r="W35919" s="25"/>
      <c r="X35919" s="25"/>
    </row>
    <row r="35920" spans="23:24" x14ac:dyDescent="0.2">
      <c r="W35920" s="25"/>
      <c r="X35920" s="25"/>
    </row>
    <row r="35921" spans="23:24" x14ac:dyDescent="0.2">
      <c r="W35921" s="25"/>
      <c r="X35921" s="25"/>
    </row>
    <row r="35922" spans="23:24" x14ac:dyDescent="0.2">
      <c r="W35922" s="25"/>
      <c r="X35922" s="25"/>
    </row>
    <row r="35923" spans="23:24" x14ac:dyDescent="0.2">
      <c r="W35923" s="25"/>
      <c r="X35923" s="25"/>
    </row>
    <row r="35924" spans="23:24" x14ac:dyDescent="0.2">
      <c r="W35924" s="25"/>
      <c r="X35924" s="25"/>
    </row>
    <row r="35925" spans="23:24" x14ac:dyDescent="0.2">
      <c r="W35925" s="25"/>
      <c r="X35925" s="25"/>
    </row>
    <row r="35926" spans="23:24" x14ac:dyDescent="0.2">
      <c r="W35926" s="25"/>
      <c r="X35926" s="25"/>
    </row>
    <row r="35927" spans="23:24" x14ac:dyDescent="0.2">
      <c r="W35927" s="25"/>
      <c r="X35927" s="25"/>
    </row>
    <row r="35928" spans="23:24" x14ac:dyDescent="0.2">
      <c r="W35928" s="25"/>
      <c r="X35928" s="25"/>
    </row>
    <row r="35929" spans="23:24" x14ac:dyDescent="0.2">
      <c r="W35929" s="25"/>
      <c r="X35929" s="25"/>
    </row>
    <row r="35930" spans="23:24" x14ac:dyDescent="0.2">
      <c r="W35930" s="25"/>
      <c r="X35930" s="25"/>
    </row>
    <row r="35931" spans="23:24" x14ac:dyDescent="0.2">
      <c r="W35931" s="25"/>
      <c r="X35931" s="25"/>
    </row>
    <row r="35932" spans="23:24" x14ac:dyDescent="0.2">
      <c r="W35932" s="25"/>
      <c r="X35932" s="25"/>
    </row>
    <row r="35933" spans="23:24" x14ac:dyDescent="0.2">
      <c r="W35933" s="25"/>
      <c r="X35933" s="25"/>
    </row>
    <row r="35934" spans="23:24" x14ac:dyDescent="0.2">
      <c r="W35934" s="25"/>
      <c r="X35934" s="25"/>
    </row>
    <row r="35935" spans="23:24" x14ac:dyDescent="0.2">
      <c r="W35935" s="25"/>
      <c r="X35935" s="25"/>
    </row>
    <row r="35936" spans="23:24" x14ac:dyDescent="0.2">
      <c r="W35936" s="25"/>
      <c r="X35936" s="25"/>
    </row>
    <row r="35937" spans="23:24" x14ac:dyDescent="0.2">
      <c r="W35937" s="25"/>
      <c r="X35937" s="25"/>
    </row>
    <row r="35938" spans="23:24" x14ac:dyDescent="0.2">
      <c r="W35938" s="25"/>
      <c r="X35938" s="25"/>
    </row>
    <row r="35939" spans="23:24" x14ac:dyDescent="0.2">
      <c r="W35939" s="25"/>
      <c r="X35939" s="25"/>
    </row>
    <row r="35940" spans="23:24" x14ac:dyDescent="0.2">
      <c r="W35940" s="25"/>
      <c r="X35940" s="25"/>
    </row>
    <row r="35941" spans="23:24" x14ac:dyDescent="0.2">
      <c r="W35941" s="25"/>
      <c r="X35941" s="25"/>
    </row>
    <row r="35942" spans="23:24" x14ac:dyDescent="0.2">
      <c r="W35942" s="25"/>
      <c r="X35942" s="25"/>
    </row>
    <row r="35943" spans="23:24" x14ac:dyDescent="0.2">
      <c r="W35943" s="25"/>
      <c r="X35943" s="25"/>
    </row>
    <row r="35944" spans="23:24" x14ac:dyDescent="0.2">
      <c r="W35944" s="25"/>
      <c r="X35944" s="25"/>
    </row>
    <row r="35945" spans="23:24" x14ac:dyDescent="0.2">
      <c r="W35945" s="25"/>
      <c r="X35945" s="25"/>
    </row>
    <row r="35946" spans="23:24" x14ac:dyDescent="0.2">
      <c r="W35946" s="25"/>
      <c r="X35946" s="25"/>
    </row>
    <row r="35947" spans="23:24" x14ac:dyDescent="0.2">
      <c r="W35947" s="25"/>
      <c r="X35947" s="25"/>
    </row>
    <row r="35948" spans="23:24" x14ac:dyDescent="0.2">
      <c r="W35948" s="25"/>
      <c r="X35948" s="25"/>
    </row>
    <row r="35949" spans="23:24" x14ac:dyDescent="0.2">
      <c r="W35949" s="25"/>
      <c r="X35949" s="25"/>
    </row>
    <row r="35950" spans="23:24" x14ac:dyDescent="0.2">
      <c r="W35950" s="25"/>
      <c r="X35950" s="25"/>
    </row>
    <row r="35951" spans="23:24" x14ac:dyDescent="0.2">
      <c r="W35951" s="25"/>
      <c r="X35951" s="25"/>
    </row>
    <row r="35952" spans="23:24" x14ac:dyDescent="0.2">
      <c r="W35952" s="25"/>
      <c r="X35952" s="25"/>
    </row>
    <row r="35953" spans="23:24" x14ac:dyDescent="0.2">
      <c r="W35953" s="25"/>
      <c r="X35953" s="25"/>
    </row>
    <row r="35954" spans="23:24" x14ac:dyDescent="0.2">
      <c r="W35954" s="25"/>
      <c r="X35954" s="25"/>
    </row>
    <row r="35955" spans="23:24" x14ac:dyDescent="0.2">
      <c r="W35955" s="25"/>
      <c r="X35955" s="25"/>
    </row>
    <row r="35956" spans="23:24" x14ac:dyDescent="0.2">
      <c r="W35956" s="25"/>
      <c r="X35956" s="25"/>
    </row>
    <row r="35957" spans="23:24" x14ac:dyDescent="0.2">
      <c r="W35957" s="25"/>
      <c r="X35957" s="25"/>
    </row>
    <row r="35958" spans="23:24" x14ac:dyDescent="0.2">
      <c r="W35958" s="25"/>
      <c r="X35958" s="25"/>
    </row>
    <row r="35959" spans="23:24" x14ac:dyDescent="0.2">
      <c r="W35959" s="25"/>
      <c r="X35959" s="25"/>
    </row>
    <row r="35960" spans="23:24" x14ac:dyDescent="0.2">
      <c r="W35960" s="25"/>
      <c r="X35960" s="25"/>
    </row>
    <row r="35961" spans="23:24" x14ac:dyDescent="0.2">
      <c r="W35961" s="25"/>
      <c r="X35961" s="25"/>
    </row>
    <row r="35962" spans="23:24" x14ac:dyDescent="0.2">
      <c r="W35962" s="25"/>
      <c r="X35962" s="25"/>
    </row>
    <row r="35963" spans="23:24" x14ac:dyDescent="0.2">
      <c r="W35963" s="25"/>
      <c r="X35963" s="25"/>
    </row>
    <row r="35964" spans="23:24" x14ac:dyDescent="0.2">
      <c r="W35964" s="25"/>
      <c r="X35964" s="25"/>
    </row>
    <row r="35965" spans="23:24" x14ac:dyDescent="0.2">
      <c r="W35965" s="25"/>
      <c r="X35965" s="25"/>
    </row>
    <row r="35966" spans="23:24" x14ac:dyDescent="0.2">
      <c r="W35966" s="25"/>
      <c r="X35966" s="25"/>
    </row>
    <row r="35967" spans="23:24" x14ac:dyDescent="0.2">
      <c r="W35967" s="25"/>
      <c r="X35967" s="25"/>
    </row>
    <row r="35968" spans="23:24" x14ac:dyDescent="0.2">
      <c r="W35968" s="25"/>
      <c r="X35968" s="25"/>
    </row>
    <row r="35969" spans="23:24" x14ac:dyDescent="0.2">
      <c r="W35969" s="25"/>
      <c r="X35969" s="25"/>
    </row>
    <row r="35970" spans="23:24" x14ac:dyDescent="0.2">
      <c r="W35970" s="25"/>
      <c r="X35970" s="25"/>
    </row>
    <row r="35971" spans="23:24" x14ac:dyDescent="0.2">
      <c r="W35971" s="25"/>
      <c r="X35971" s="25"/>
    </row>
    <row r="35972" spans="23:24" x14ac:dyDescent="0.2">
      <c r="W35972" s="25"/>
      <c r="X35972" s="25"/>
    </row>
    <row r="35973" spans="23:24" x14ac:dyDescent="0.2">
      <c r="W35973" s="25"/>
      <c r="X35973" s="25"/>
    </row>
    <row r="35974" spans="23:24" x14ac:dyDescent="0.2">
      <c r="W35974" s="25"/>
      <c r="X35974" s="25"/>
    </row>
    <row r="35975" spans="23:24" x14ac:dyDescent="0.2">
      <c r="W35975" s="25"/>
      <c r="X35975" s="25"/>
    </row>
    <row r="35976" spans="23:24" x14ac:dyDescent="0.2">
      <c r="W35976" s="25"/>
      <c r="X35976" s="25"/>
    </row>
    <row r="35977" spans="23:24" x14ac:dyDescent="0.2">
      <c r="W35977" s="25"/>
      <c r="X35977" s="25"/>
    </row>
    <row r="35978" spans="23:24" x14ac:dyDescent="0.2">
      <c r="W35978" s="25"/>
      <c r="X35978" s="25"/>
    </row>
    <row r="35979" spans="23:24" x14ac:dyDescent="0.2">
      <c r="W35979" s="25"/>
      <c r="X35979" s="25"/>
    </row>
    <row r="35980" spans="23:24" x14ac:dyDescent="0.2">
      <c r="W35980" s="25"/>
      <c r="X35980" s="25"/>
    </row>
    <row r="35981" spans="23:24" x14ac:dyDescent="0.2">
      <c r="W35981" s="25"/>
      <c r="X35981" s="25"/>
    </row>
    <row r="35982" spans="23:24" x14ac:dyDescent="0.2">
      <c r="W35982" s="25"/>
      <c r="X35982" s="25"/>
    </row>
    <row r="35983" spans="23:24" x14ac:dyDescent="0.2">
      <c r="W35983" s="25"/>
      <c r="X35983" s="25"/>
    </row>
    <row r="35984" spans="23:24" x14ac:dyDescent="0.2">
      <c r="W35984" s="25"/>
      <c r="X35984" s="25"/>
    </row>
    <row r="35985" spans="23:24" x14ac:dyDescent="0.2">
      <c r="W35985" s="25"/>
      <c r="X35985" s="25"/>
    </row>
    <row r="35986" spans="23:24" x14ac:dyDescent="0.2">
      <c r="W35986" s="25"/>
      <c r="X35986" s="25"/>
    </row>
    <row r="35987" spans="23:24" x14ac:dyDescent="0.2">
      <c r="W35987" s="25"/>
      <c r="X35987" s="25"/>
    </row>
    <row r="35988" spans="23:24" x14ac:dyDescent="0.2">
      <c r="W35988" s="25"/>
      <c r="X35988" s="25"/>
    </row>
    <row r="35989" spans="23:24" x14ac:dyDescent="0.2">
      <c r="W35989" s="25"/>
      <c r="X35989" s="25"/>
    </row>
    <row r="35990" spans="23:24" x14ac:dyDescent="0.2">
      <c r="W35990" s="25"/>
      <c r="X35990" s="25"/>
    </row>
    <row r="35991" spans="23:24" x14ac:dyDescent="0.2">
      <c r="W35991" s="25"/>
      <c r="X35991" s="25"/>
    </row>
    <row r="35992" spans="23:24" x14ac:dyDescent="0.2">
      <c r="W35992" s="25"/>
      <c r="X35992" s="25"/>
    </row>
    <row r="35993" spans="23:24" x14ac:dyDescent="0.2">
      <c r="W35993" s="25"/>
      <c r="X35993" s="25"/>
    </row>
    <row r="35994" spans="23:24" x14ac:dyDescent="0.2">
      <c r="W35994" s="25"/>
      <c r="X35994" s="25"/>
    </row>
    <row r="35995" spans="23:24" x14ac:dyDescent="0.2">
      <c r="W35995" s="25"/>
      <c r="X35995" s="25"/>
    </row>
    <row r="35996" spans="23:24" x14ac:dyDescent="0.2">
      <c r="W35996" s="25"/>
      <c r="X35996" s="25"/>
    </row>
    <row r="35997" spans="23:24" x14ac:dyDescent="0.2">
      <c r="W35997" s="25"/>
      <c r="X35997" s="25"/>
    </row>
    <row r="35998" spans="23:24" x14ac:dyDescent="0.2">
      <c r="W35998" s="25"/>
      <c r="X35998" s="25"/>
    </row>
    <row r="35999" spans="23:24" x14ac:dyDescent="0.2">
      <c r="W35999" s="25"/>
      <c r="X35999" s="25"/>
    </row>
    <row r="36000" spans="23:24" x14ac:dyDescent="0.2">
      <c r="W36000" s="25"/>
      <c r="X36000" s="25"/>
    </row>
    <row r="36001" spans="23:24" x14ac:dyDescent="0.2">
      <c r="W36001" s="25"/>
      <c r="X36001" s="25"/>
    </row>
    <row r="36002" spans="23:24" x14ac:dyDescent="0.2">
      <c r="W36002" s="25"/>
      <c r="X36002" s="25"/>
    </row>
    <row r="36003" spans="23:24" x14ac:dyDescent="0.2">
      <c r="W36003" s="25"/>
      <c r="X36003" s="25"/>
    </row>
    <row r="36004" spans="23:24" x14ac:dyDescent="0.2">
      <c r="W36004" s="25"/>
      <c r="X36004" s="25"/>
    </row>
    <row r="36005" spans="23:24" x14ac:dyDescent="0.2">
      <c r="W36005" s="25"/>
      <c r="X36005" s="25"/>
    </row>
    <row r="36006" spans="23:24" x14ac:dyDescent="0.2">
      <c r="W36006" s="25"/>
      <c r="X36006" s="25"/>
    </row>
    <row r="36007" spans="23:24" x14ac:dyDescent="0.2">
      <c r="W36007" s="25"/>
      <c r="X36007" s="25"/>
    </row>
    <row r="36008" spans="23:24" x14ac:dyDescent="0.2">
      <c r="W36008" s="25"/>
      <c r="X36008" s="25"/>
    </row>
    <row r="36009" spans="23:24" x14ac:dyDescent="0.2">
      <c r="W36009" s="25"/>
      <c r="X36009" s="25"/>
    </row>
    <row r="36010" spans="23:24" x14ac:dyDescent="0.2">
      <c r="W36010" s="25"/>
      <c r="X36010" s="25"/>
    </row>
    <row r="36011" spans="23:24" x14ac:dyDescent="0.2">
      <c r="W36011" s="25"/>
      <c r="X36011" s="25"/>
    </row>
    <row r="36012" spans="23:24" x14ac:dyDescent="0.2">
      <c r="W36012" s="25"/>
      <c r="X36012" s="25"/>
    </row>
    <row r="36013" spans="23:24" x14ac:dyDescent="0.2">
      <c r="W36013" s="25"/>
      <c r="X36013" s="25"/>
    </row>
    <row r="36014" spans="23:24" x14ac:dyDescent="0.2">
      <c r="W36014" s="25"/>
      <c r="X36014" s="25"/>
    </row>
    <row r="36015" spans="23:24" x14ac:dyDescent="0.2">
      <c r="W36015" s="25"/>
      <c r="X36015" s="25"/>
    </row>
    <row r="36016" spans="23:24" x14ac:dyDescent="0.2">
      <c r="W36016" s="25"/>
      <c r="X36016" s="25"/>
    </row>
    <row r="36017" spans="23:24" x14ac:dyDescent="0.2">
      <c r="W36017" s="25"/>
      <c r="X36017" s="25"/>
    </row>
    <row r="36018" spans="23:24" x14ac:dyDescent="0.2">
      <c r="W36018" s="25"/>
      <c r="X36018" s="25"/>
    </row>
    <row r="36019" spans="23:24" x14ac:dyDescent="0.2">
      <c r="W36019" s="25"/>
      <c r="X36019" s="25"/>
    </row>
    <row r="36020" spans="23:24" x14ac:dyDescent="0.2">
      <c r="W36020" s="25"/>
      <c r="X36020" s="25"/>
    </row>
    <row r="36021" spans="23:24" x14ac:dyDescent="0.2">
      <c r="W36021" s="25"/>
      <c r="X36021" s="25"/>
    </row>
    <row r="36022" spans="23:24" x14ac:dyDescent="0.2">
      <c r="W36022" s="25"/>
      <c r="X36022" s="25"/>
    </row>
    <row r="36023" spans="23:24" x14ac:dyDescent="0.2">
      <c r="W36023" s="25"/>
      <c r="X36023" s="25"/>
    </row>
    <row r="36024" spans="23:24" x14ac:dyDescent="0.2">
      <c r="W36024" s="25"/>
      <c r="X36024" s="25"/>
    </row>
    <row r="36025" spans="23:24" x14ac:dyDescent="0.2">
      <c r="W36025" s="25"/>
      <c r="X36025" s="25"/>
    </row>
    <row r="36026" spans="23:24" x14ac:dyDescent="0.2">
      <c r="W36026" s="25"/>
      <c r="X36026" s="25"/>
    </row>
    <row r="36027" spans="23:24" x14ac:dyDescent="0.2">
      <c r="W36027" s="25"/>
      <c r="X36027" s="25"/>
    </row>
    <row r="36028" spans="23:24" x14ac:dyDescent="0.2">
      <c r="W36028" s="25"/>
      <c r="X36028" s="25"/>
    </row>
    <row r="36029" spans="23:24" x14ac:dyDescent="0.2">
      <c r="W36029" s="25"/>
      <c r="X36029" s="25"/>
    </row>
    <row r="36030" spans="23:24" x14ac:dyDescent="0.2">
      <c r="W36030" s="25"/>
      <c r="X36030" s="25"/>
    </row>
    <row r="36031" spans="23:24" x14ac:dyDescent="0.2">
      <c r="W36031" s="25"/>
      <c r="X36031" s="25"/>
    </row>
    <row r="36032" spans="23:24" x14ac:dyDescent="0.2">
      <c r="W36032" s="25"/>
      <c r="X36032" s="25"/>
    </row>
    <row r="36033" spans="23:24" x14ac:dyDescent="0.2">
      <c r="W36033" s="25"/>
      <c r="X36033" s="25"/>
    </row>
    <row r="36034" spans="23:24" x14ac:dyDescent="0.2">
      <c r="W36034" s="25"/>
      <c r="X36034" s="25"/>
    </row>
    <row r="36035" spans="23:24" x14ac:dyDescent="0.2">
      <c r="W36035" s="25"/>
      <c r="X36035" s="25"/>
    </row>
    <row r="36036" spans="23:24" x14ac:dyDescent="0.2">
      <c r="W36036" s="25"/>
      <c r="X36036" s="25"/>
    </row>
    <row r="36037" spans="23:24" x14ac:dyDescent="0.2">
      <c r="W36037" s="25"/>
      <c r="X36037" s="25"/>
    </row>
    <row r="36038" spans="23:24" x14ac:dyDescent="0.2">
      <c r="W36038" s="25"/>
      <c r="X36038" s="25"/>
    </row>
    <row r="36039" spans="23:24" x14ac:dyDescent="0.2">
      <c r="W36039" s="25"/>
      <c r="X36039" s="25"/>
    </row>
    <row r="36040" spans="23:24" x14ac:dyDescent="0.2">
      <c r="W36040" s="25"/>
      <c r="X36040" s="25"/>
    </row>
    <row r="36041" spans="23:24" x14ac:dyDescent="0.2">
      <c r="W36041" s="25"/>
      <c r="X36041" s="25"/>
    </row>
    <row r="36042" spans="23:24" x14ac:dyDescent="0.2">
      <c r="W36042" s="25"/>
      <c r="X36042" s="25"/>
    </row>
    <row r="36043" spans="23:24" x14ac:dyDescent="0.2">
      <c r="W36043" s="25"/>
      <c r="X36043" s="25"/>
    </row>
    <row r="36044" spans="23:24" x14ac:dyDescent="0.2">
      <c r="W36044" s="25"/>
      <c r="X36044" s="25"/>
    </row>
    <row r="36045" spans="23:24" x14ac:dyDescent="0.2">
      <c r="W36045" s="25"/>
      <c r="X36045" s="25"/>
    </row>
    <row r="36046" spans="23:24" x14ac:dyDescent="0.2">
      <c r="W36046" s="25"/>
      <c r="X36046" s="25"/>
    </row>
    <row r="36047" spans="23:24" x14ac:dyDescent="0.2">
      <c r="W36047" s="25"/>
      <c r="X36047" s="25"/>
    </row>
    <row r="36048" spans="23:24" x14ac:dyDescent="0.2">
      <c r="W36048" s="25"/>
      <c r="X36048" s="25"/>
    </row>
    <row r="36049" spans="23:24" x14ac:dyDescent="0.2">
      <c r="W36049" s="25"/>
      <c r="X36049" s="25"/>
    </row>
    <row r="36050" spans="23:24" x14ac:dyDescent="0.2">
      <c r="W36050" s="25"/>
      <c r="X36050" s="25"/>
    </row>
    <row r="36051" spans="23:24" x14ac:dyDescent="0.2">
      <c r="W36051" s="25"/>
      <c r="X36051" s="25"/>
    </row>
    <row r="36052" spans="23:24" x14ac:dyDescent="0.2">
      <c r="W36052" s="25"/>
      <c r="X36052" s="25"/>
    </row>
    <row r="36053" spans="23:24" x14ac:dyDescent="0.2">
      <c r="W36053" s="25"/>
      <c r="X36053" s="25"/>
    </row>
    <row r="36054" spans="23:24" x14ac:dyDescent="0.2">
      <c r="W36054" s="25"/>
      <c r="X36054" s="25"/>
    </row>
    <row r="36055" spans="23:24" x14ac:dyDescent="0.2">
      <c r="W36055" s="25"/>
      <c r="X36055" s="25"/>
    </row>
    <row r="36056" spans="23:24" x14ac:dyDescent="0.2">
      <c r="W36056" s="25"/>
      <c r="X36056" s="25"/>
    </row>
    <row r="36057" spans="23:24" x14ac:dyDescent="0.2">
      <c r="W36057" s="25"/>
      <c r="X36057" s="25"/>
    </row>
    <row r="36058" spans="23:24" x14ac:dyDescent="0.2">
      <c r="W36058" s="25"/>
      <c r="X36058" s="25"/>
    </row>
    <row r="36059" spans="23:24" x14ac:dyDescent="0.2">
      <c r="W36059" s="25"/>
      <c r="X36059" s="25"/>
    </row>
    <row r="36060" spans="23:24" x14ac:dyDescent="0.2">
      <c r="W36060" s="25"/>
      <c r="X36060" s="25"/>
    </row>
    <row r="36061" spans="23:24" x14ac:dyDescent="0.2">
      <c r="W36061" s="25"/>
      <c r="X36061" s="25"/>
    </row>
    <row r="36062" spans="23:24" x14ac:dyDescent="0.2">
      <c r="W36062" s="25"/>
      <c r="X36062" s="25"/>
    </row>
    <row r="36063" spans="23:24" x14ac:dyDescent="0.2">
      <c r="W36063" s="25"/>
      <c r="X36063" s="25"/>
    </row>
    <row r="36064" spans="23:24" x14ac:dyDescent="0.2">
      <c r="W36064" s="25"/>
      <c r="X36064" s="25"/>
    </row>
    <row r="36065" spans="23:24" x14ac:dyDescent="0.2">
      <c r="W36065" s="25"/>
      <c r="X36065" s="25"/>
    </row>
    <row r="36066" spans="23:24" x14ac:dyDescent="0.2">
      <c r="W36066" s="25"/>
      <c r="X36066" s="25"/>
    </row>
    <row r="36067" spans="23:24" x14ac:dyDescent="0.2">
      <c r="W36067" s="25"/>
      <c r="X36067" s="25"/>
    </row>
    <row r="36068" spans="23:24" x14ac:dyDescent="0.2">
      <c r="W36068" s="25"/>
      <c r="X36068" s="25"/>
    </row>
    <row r="36069" spans="23:24" x14ac:dyDescent="0.2">
      <c r="W36069" s="25"/>
      <c r="X36069" s="25"/>
    </row>
    <row r="36070" spans="23:24" x14ac:dyDescent="0.2">
      <c r="W36070" s="25"/>
      <c r="X36070" s="25"/>
    </row>
    <row r="36071" spans="23:24" x14ac:dyDescent="0.2">
      <c r="W36071" s="25"/>
      <c r="X36071" s="25"/>
    </row>
    <row r="36072" spans="23:24" x14ac:dyDescent="0.2">
      <c r="W36072" s="25"/>
      <c r="X36072" s="25"/>
    </row>
    <row r="36073" spans="23:24" x14ac:dyDescent="0.2">
      <c r="W36073" s="25"/>
      <c r="X36073" s="25"/>
    </row>
    <row r="36074" spans="23:24" x14ac:dyDescent="0.2">
      <c r="W36074" s="25"/>
      <c r="X36074" s="25"/>
    </row>
    <row r="36075" spans="23:24" x14ac:dyDescent="0.2">
      <c r="W36075" s="25"/>
      <c r="X36075" s="25"/>
    </row>
    <row r="36076" spans="23:24" x14ac:dyDescent="0.2">
      <c r="W36076" s="25"/>
      <c r="X36076" s="25"/>
    </row>
    <row r="36077" spans="23:24" x14ac:dyDescent="0.2">
      <c r="W36077" s="25"/>
      <c r="X36077" s="25"/>
    </row>
    <row r="36078" spans="23:24" x14ac:dyDescent="0.2">
      <c r="W36078" s="25"/>
      <c r="X36078" s="25"/>
    </row>
    <row r="36079" spans="23:24" x14ac:dyDescent="0.2">
      <c r="W36079" s="25"/>
      <c r="X36079" s="25"/>
    </row>
    <row r="36080" spans="23:24" x14ac:dyDescent="0.2">
      <c r="W36080" s="25"/>
      <c r="X36080" s="25"/>
    </row>
    <row r="36081" spans="23:24" x14ac:dyDescent="0.2">
      <c r="W36081" s="25"/>
      <c r="X36081" s="25"/>
    </row>
    <row r="36082" spans="23:24" x14ac:dyDescent="0.2">
      <c r="W36082" s="25"/>
      <c r="X36082" s="25"/>
    </row>
    <row r="36083" spans="23:24" x14ac:dyDescent="0.2">
      <c r="W36083" s="25"/>
      <c r="X36083" s="25"/>
    </row>
    <row r="36084" spans="23:24" x14ac:dyDescent="0.2">
      <c r="W36084" s="25"/>
      <c r="X36084" s="25"/>
    </row>
    <row r="36085" spans="23:24" x14ac:dyDescent="0.2">
      <c r="W36085" s="25"/>
      <c r="X36085" s="25"/>
    </row>
    <row r="36086" spans="23:24" x14ac:dyDescent="0.2">
      <c r="W36086" s="25"/>
      <c r="X36086" s="25"/>
    </row>
    <row r="36087" spans="23:24" x14ac:dyDescent="0.2">
      <c r="W36087" s="25"/>
      <c r="X36087" s="25"/>
    </row>
    <row r="36088" spans="23:24" x14ac:dyDescent="0.2">
      <c r="W36088" s="25"/>
      <c r="X36088" s="25"/>
    </row>
    <row r="36089" spans="23:24" x14ac:dyDescent="0.2">
      <c r="W36089" s="25"/>
      <c r="X36089" s="25"/>
    </row>
    <row r="36090" spans="23:24" x14ac:dyDescent="0.2">
      <c r="W36090" s="25"/>
      <c r="X36090" s="25"/>
    </row>
    <row r="36091" spans="23:24" x14ac:dyDescent="0.2">
      <c r="W36091" s="25"/>
      <c r="X36091" s="25"/>
    </row>
    <row r="36092" spans="23:24" x14ac:dyDescent="0.2">
      <c r="W36092" s="25"/>
      <c r="X36092" s="25"/>
    </row>
    <row r="36093" spans="23:24" x14ac:dyDescent="0.2">
      <c r="W36093" s="25"/>
      <c r="X36093" s="25"/>
    </row>
    <row r="36094" spans="23:24" x14ac:dyDescent="0.2">
      <c r="W36094" s="25"/>
      <c r="X36094" s="25"/>
    </row>
    <row r="36095" spans="23:24" x14ac:dyDescent="0.2">
      <c r="W36095" s="25"/>
      <c r="X36095" s="25"/>
    </row>
    <row r="36096" spans="23:24" x14ac:dyDescent="0.2">
      <c r="W36096" s="25"/>
      <c r="X36096" s="25"/>
    </row>
    <row r="36097" spans="23:24" x14ac:dyDescent="0.2">
      <c r="W36097" s="25"/>
      <c r="X36097" s="25"/>
    </row>
    <row r="36098" spans="23:24" x14ac:dyDescent="0.2">
      <c r="W36098" s="25"/>
      <c r="X36098" s="25"/>
    </row>
    <row r="36099" spans="23:24" x14ac:dyDescent="0.2">
      <c r="W36099" s="25"/>
      <c r="X36099" s="25"/>
    </row>
    <row r="36100" spans="23:24" x14ac:dyDescent="0.2">
      <c r="W36100" s="25"/>
      <c r="X36100" s="25"/>
    </row>
    <row r="36101" spans="23:24" x14ac:dyDescent="0.2">
      <c r="W36101" s="25"/>
      <c r="X36101" s="25"/>
    </row>
    <row r="36102" spans="23:24" x14ac:dyDescent="0.2">
      <c r="W36102" s="25"/>
      <c r="X36102" s="25"/>
    </row>
    <row r="36103" spans="23:24" x14ac:dyDescent="0.2">
      <c r="W36103" s="25"/>
      <c r="X36103" s="25"/>
    </row>
    <row r="36104" spans="23:24" x14ac:dyDescent="0.2">
      <c r="W36104" s="25"/>
      <c r="X36104" s="25"/>
    </row>
    <row r="36105" spans="23:24" x14ac:dyDescent="0.2">
      <c r="W36105" s="25"/>
      <c r="X36105" s="25"/>
    </row>
    <row r="36106" spans="23:24" x14ac:dyDescent="0.2">
      <c r="W36106" s="25"/>
      <c r="X36106" s="25"/>
    </row>
    <row r="36107" spans="23:24" x14ac:dyDescent="0.2">
      <c r="W36107" s="25"/>
      <c r="X36107" s="25"/>
    </row>
    <row r="36108" spans="23:24" x14ac:dyDescent="0.2">
      <c r="W36108" s="25"/>
      <c r="X36108" s="25"/>
    </row>
    <row r="36109" spans="23:24" x14ac:dyDescent="0.2">
      <c r="W36109" s="25"/>
      <c r="X36109" s="25"/>
    </row>
    <row r="36110" spans="23:24" x14ac:dyDescent="0.2">
      <c r="W36110" s="25"/>
      <c r="X36110" s="25"/>
    </row>
    <row r="36111" spans="23:24" x14ac:dyDescent="0.2">
      <c r="W36111" s="25"/>
      <c r="X36111" s="25"/>
    </row>
    <row r="36112" spans="23:24" x14ac:dyDescent="0.2">
      <c r="W36112" s="25"/>
      <c r="X36112" s="25"/>
    </row>
    <row r="36113" spans="23:24" x14ac:dyDescent="0.2">
      <c r="W36113" s="25"/>
      <c r="X36113" s="25"/>
    </row>
    <row r="36114" spans="23:24" x14ac:dyDescent="0.2">
      <c r="W36114" s="25"/>
      <c r="X36114" s="25"/>
    </row>
    <row r="36115" spans="23:24" x14ac:dyDescent="0.2">
      <c r="W36115" s="25"/>
      <c r="X36115" s="25"/>
    </row>
    <row r="36116" spans="23:24" x14ac:dyDescent="0.2">
      <c r="W36116" s="25"/>
      <c r="X36116" s="25"/>
    </row>
    <row r="36117" spans="23:24" x14ac:dyDescent="0.2">
      <c r="W36117" s="25"/>
      <c r="X36117" s="25"/>
    </row>
    <row r="36118" spans="23:24" x14ac:dyDescent="0.2">
      <c r="W36118" s="25"/>
      <c r="X36118" s="25"/>
    </row>
    <row r="36119" spans="23:24" x14ac:dyDescent="0.2">
      <c r="W36119" s="25"/>
      <c r="X36119" s="25"/>
    </row>
    <row r="36120" spans="23:24" x14ac:dyDescent="0.2">
      <c r="W36120" s="25"/>
      <c r="X36120" s="25"/>
    </row>
    <row r="36121" spans="23:24" x14ac:dyDescent="0.2">
      <c r="W36121" s="25"/>
      <c r="X36121" s="25"/>
    </row>
    <row r="36122" spans="23:24" x14ac:dyDescent="0.2">
      <c r="W36122" s="25"/>
      <c r="X36122" s="25"/>
    </row>
    <row r="36123" spans="23:24" x14ac:dyDescent="0.2">
      <c r="W36123" s="25"/>
      <c r="X36123" s="25"/>
    </row>
    <row r="36124" spans="23:24" x14ac:dyDescent="0.2">
      <c r="W36124" s="25"/>
      <c r="X36124" s="25"/>
    </row>
    <row r="36125" spans="23:24" x14ac:dyDescent="0.2">
      <c r="W36125" s="25"/>
      <c r="X36125" s="25"/>
    </row>
    <row r="36126" spans="23:24" x14ac:dyDescent="0.2">
      <c r="W36126" s="25"/>
      <c r="X36126" s="25"/>
    </row>
    <row r="36127" spans="23:24" x14ac:dyDescent="0.2">
      <c r="W36127" s="25"/>
      <c r="X36127" s="25"/>
    </row>
    <row r="36128" spans="23:24" x14ac:dyDescent="0.2">
      <c r="W36128" s="25"/>
      <c r="X36128" s="25"/>
    </row>
    <row r="36129" spans="23:24" x14ac:dyDescent="0.2">
      <c r="W36129" s="25"/>
      <c r="X36129" s="25"/>
    </row>
    <row r="36130" spans="23:24" x14ac:dyDescent="0.2">
      <c r="W36130" s="25"/>
      <c r="X36130" s="25"/>
    </row>
    <row r="36131" spans="23:24" x14ac:dyDescent="0.2">
      <c r="W36131" s="25"/>
      <c r="X36131" s="25"/>
    </row>
    <row r="36132" spans="23:24" x14ac:dyDescent="0.2">
      <c r="W36132" s="25"/>
      <c r="X36132" s="25"/>
    </row>
    <row r="36133" spans="23:24" x14ac:dyDescent="0.2">
      <c r="W36133" s="25"/>
      <c r="X36133" s="25"/>
    </row>
    <row r="36134" spans="23:24" x14ac:dyDescent="0.2">
      <c r="W36134" s="25"/>
      <c r="X36134" s="25"/>
    </row>
    <row r="36135" spans="23:24" x14ac:dyDescent="0.2">
      <c r="W36135" s="25"/>
      <c r="X36135" s="25"/>
    </row>
    <row r="36136" spans="23:24" x14ac:dyDescent="0.2">
      <c r="W36136" s="25"/>
      <c r="X36136" s="25"/>
    </row>
    <row r="36137" spans="23:24" x14ac:dyDescent="0.2">
      <c r="W36137" s="25"/>
      <c r="X36137" s="25"/>
    </row>
    <row r="36138" spans="23:24" x14ac:dyDescent="0.2">
      <c r="W36138" s="25"/>
      <c r="X36138" s="25"/>
    </row>
    <row r="36139" spans="23:24" x14ac:dyDescent="0.2">
      <c r="W36139" s="25"/>
      <c r="X36139" s="25"/>
    </row>
    <row r="36140" spans="23:24" x14ac:dyDescent="0.2">
      <c r="W36140" s="25"/>
      <c r="X36140" s="25"/>
    </row>
    <row r="36141" spans="23:24" x14ac:dyDescent="0.2">
      <c r="W36141" s="25"/>
      <c r="X36141" s="25"/>
    </row>
    <row r="36142" spans="23:24" x14ac:dyDescent="0.2">
      <c r="W36142" s="25"/>
      <c r="X36142" s="25"/>
    </row>
    <row r="36143" spans="23:24" x14ac:dyDescent="0.2">
      <c r="W36143" s="25"/>
      <c r="X36143" s="25"/>
    </row>
    <row r="36144" spans="23:24" x14ac:dyDescent="0.2">
      <c r="W36144" s="25"/>
      <c r="X36144" s="25"/>
    </row>
    <row r="36145" spans="23:24" x14ac:dyDescent="0.2">
      <c r="W36145" s="25"/>
      <c r="X36145" s="25"/>
    </row>
    <row r="36146" spans="23:24" x14ac:dyDescent="0.2">
      <c r="W36146" s="25"/>
      <c r="X36146" s="25"/>
    </row>
    <row r="36147" spans="23:24" x14ac:dyDescent="0.2">
      <c r="W36147" s="25"/>
      <c r="X36147" s="25"/>
    </row>
    <row r="36148" spans="23:24" x14ac:dyDescent="0.2">
      <c r="W36148" s="25"/>
      <c r="X36148" s="25"/>
    </row>
    <row r="36149" spans="23:24" x14ac:dyDescent="0.2">
      <c r="W36149" s="25"/>
      <c r="X36149" s="25"/>
    </row>
    <row r="36150" spans="23:24" x14ac:dyDescent="0.2">
      <c r="W36150" s="25"/>
      <c r="X36150" s="25"/>
    </row>
    <row r="36151" spans="23:24" x14ac:dyDescent="0.2">
      <c r="W36151" s="25"/>
      <c r="X36151" s="25"/>
    </row>
    <row r="36152" spans="23:24" x14ac:dyDescent="0.2">
      <c r="W36152" s="25"/>
      <c r="X36152" s="25"/>
    </row>
    <row r="36153" spans="23:24" x14ac:dyDescent="0.2">
      <c r="W36153" s="25"/>
      <c r="X36153" s="25"/>
    </row>
    <row r="36154" spans="23:24" x14ac:dyDescent="0.2">
      <c r="W36154" s="25"/>
      <c r="X36154" s="25"/>
    </row>
    <row r="36155" spans="23:24" x14ac:dyDescent="0.2">
      <c r="W36155" s="25"/>
      <c r="X36155" s="25"/>
    </row>
    <row r="36156" spans="23:24" x14ac:dyDescent="0.2">
      <c r="W36156" s="25"/>
      <c r="X36156" s="25"/>
    </row>
    <row r="36157" spans="23:24" x14ac:dyDescent="0.2">
      <c r="W36157" s="25"/>
      <c r="X36157" s="25"/>
    </row>
    <row r="36158" spans="23:24" x14ac:dyDescent="0.2">
      <c r="W36158" s="25"/>
      <c r="X36158" s="25"/>
    </row>
    <row r="36159" spans="23:24" x14ac:dyDescent="0.2">
      <c r="W36159" s="25"/>
      <c r="X36159" s="25"/>
    </row>
    <row r="36160" spans="23:24" x14ac:dyDescent="0.2">
      <c r="W36160" s="25"/>
      <c r="X36160" s="25"/>
    </row>
    <row r="36161" spans="23:24" x14ac:dyDescent="0.2">
      <c r="W36161" s="25"/>
      <c r="X36161" s="25"/>
    </row>
    <row r="36162" spans="23:24" x14ac:dyDescent="0.2">
      <c r="W36162" s="25"/>
      <c r="X36162" s="25"/>
    </row>
    <row r="36163" spans="23:24" x14ac:dyDescent="0.2">
      <c r="W36163" s="25"/>
      <c r="X36163" s="25"/>
    </row>
    <row r="36164" spans="23:24" x14ac:dyDescent="0.2">
      <c r="W36164" s="25"/>
      <c r="X36164" s="25"/>
    </row>
    <row r="36165" spans="23:24" x14ac:dyDescent="0.2">
      <c r="W36165" s="25"/>
      <c r="X36165" s="25"/>
    </row>
    <row r="36166" spans="23:24" x14ac:dyDescent="0.2">
      <c r="W36166" s="25"/>
      <c r="X36166" s="25"/>
    </row>
    <row r="36167" spans="23:24" x14ac:dyDescent="0.2">
      <c r="W36167" s="25"/>
      <c r="X36167" s="25"/>
    </row>
    <row r="36168" spans="23:24" x14ac:dyDescent="0.2">
      <c r="W36168" s="25"/>
      <c r="X36168" s="25"/>
    </row>
    <row r="36169" spans="23:24" x14ac:dyDescent="0.2">
      <c r="W36169" s="25"/>
      <c r="X36169" s="25"/>
    </row>
    <row r="36170" spans="23:24" x14ac:dyDescent="0.2">
      <c r="W36170" s="25"/>
      <c r="X36170" s="25"/>
    </row>
    <row r="36171" spans="23:24" x14ac:dyDescent="0.2">
      <c r="W36171" s="25"/>
      <c r="X36171" s="25"/>
    </row>
    <row r="36172" spans="23:24" x14ac:dyDescent="0.2">
      <c r="W36172" s="25"/>
      <c r="X36172" s="25"/>
    </row>
    <row r="36173" spans="23:24" x14ac:dyDescent="0.2">
      <c r="W36173" s="25"/>
      <c r="X36173" s="25"/>
    </row>
    <row r="36174" spans="23:24" x14ac:dyDescent="0.2">
      <c r="W36174" s="25"/>
      <c r="X36174" s="25"/>
    </row>
    <row r="36175" spans="23:24" x14ac:dyDescent="0.2">
      <c r="W36175" s="25"/>
      <c r="X36175" s="25"/>
    </row>
    <row r="36176" spans="23:24" x14ac:dyDescent="0.2">
      <c r="W36176" s="25"/>
      <c r="X36176" s="25"/>
    </row>
    <row r="36177" spans="23:24" x14ac:dyDescent="0.2">
      <c r="W36177" s="25"/>
      <c r="X36177" s="25"/>
    </row>
    <row r="36178" spans="23:24" x14ac:dyDescent="0.2">
      <c r="W36178" s="25"/>
      <c r="X36178" s="25"/>
    </row>
    <row r="36179" spans="23:24" x14ac:dyDescent="0.2">
      <c r="W36179" s="25"/>
      <c r="X36179" s="25"/>
    </row>
    <row r="36180" spans="23:24" x14ac:dyDescent="0.2">
      <c r="W36180" s="25"/>
      <c r="X36180" s="25"/>
    </row>
    <row r="36181" spans="23:24" x14ac:dyDescent="0.2">
      <c r="W36181" s="25"/>
      <c r="X36181" s="25"/>
    </row>
    <row r="36182" spans="23:24" x14ac:dyDescent="0.2">
      <c r="W36182" s="25"/>
      <c r="X36182" s="25"/>
    </row>
    <row r="36183" spans="23:24" x14ac:dyDescent="0.2">
      <c r="W36183" s="25"/>
      <c r="X36183" s="25"/>
    </row>
    <row r="36184" spans="23:24" x14ac:dyDescent="0.2">
      <c r="W36184" s="25"/>
      <c r="X36184" s="25"/>
    </row>
    <row r="36185" spans="23:24" x14ac:dyDescent="0.2">
      <c r="W36185" s="25"/>
      <c r="X36185" s="25"/>
    </row>
    <row r="36186" spans="23:24" x14ac:dyDescent="0.2">
      <c r="W36186" s="25"/>
      <c r="X36186" s="25"/>
    </row>
    <row r="36187" spans="23:24" x14ac:dyDescent="0.2">
      <c r="W36187" s="25"/>
      <c r="X36187" s="25"/>
    </row>
    <row r="36188" spans="23:24" x14ac:dyDescent="0.2">
      <c r="W36188" s="25"/>
      <c r="X36188" s="25"/>
    </row>
    <row r="36189" spans="23:24" x14ac:dyDescent="0.2">
      <c r="W36189" s="25"/>
      <c r="X36189" s="25"/>
    </row>
    <row r="36190" spans="23:24" x14ac:dyDescent="0.2">
      <c r="W36190" s="25"/>
      <c r="X36190" s="25"/>
    </row>
    <row r="36191" spans="23:24" x14ac:dyDescent="0.2">
      <c r="W36191" s="25"/>
      <c r="X36191" s="25"/>
    </row>
    <row r="36192" spans="23:24" x14ac:dyDescent="0.2">
      <c r="W36192" s="25"/>
      <c r="X36192" s="25"/>
    </row>
    <row r="36193" spans="23:24" x14ac:dyDescent="0.2">
      <c r="W36193" s="25"/>
      <c r="X36193" s="25"/>
    </row>
    <row r="36194" spans="23:24" x14ac:dyDescent="0.2">
      <c r="W36194" s="25"/>
      <c r="X36194" s="25"/>
    </row>
    <row r="36195" spans="23:24" x14ac:dyDescent="0.2">
      <c r="W36195" s="25"/>
      <c r="X36195" s="25"/>
    </row>
    <row r="36196" spans="23:24" x14ac:dyDescent="0.2">
      <c r="W36196" s="25"/>
      <c r="X36196" s="25"/>
    </row>
    <row r="36197" spans="23:24" x14ac:dyDescent="0.2">
      <c r="W36197" s="25"/>
      <c r="X36197" s="25"/>
    </row>
    <row r="36198" spans="23:24" x14ac:dyDescent="0.2">
      <c r="W36198" s="25"/>
      <c r="X36198" s="25"/>
    </row>
    <row r="36199" spans="23:24" x14ac:dyDescent="0.2">
      <c r="W36199" s="25"/>
      <c r="X36199" s="25"/>
    </row>
    <row r="36200" spans="23:24" x14ac:dyDescent="0.2">
      <c r="W36200" s="25"/>
      <c r="X36200" s="25"/>
    </row>
    <row r="36201" spans="23:24" x14ac:dyDescent="0.2">
      <c r="W36201" s="25"/>
      <c r="X36201" s="25"/>
    </row>
    <row r="36202" spans="23:24" x14ac:dyDescent="0.2">
      <c r="W36202" s="25"/>
      <c r="X36202" s="25"/>
    </row>
    <row r="36203" spans="23:24" x14ac:dyDescent="0.2">
      <c r="W36203" s="25"/>
      <c r="X36203" s="25"/>
    </row>
    <row r="36204" spans="23:24" x14ac:dyDescent="0.2">
      <c r="W36204" s="25"/>
      <c r="X36204" s="25"/>
    </row>
    <row r="36205" spans="23:24" x14ac:dyDescent="0.2">
      <c r="W36205" s="25"/>
      <c r="X36205" s="25"/>
    </row>
    <row r="36206" spans="23:24" x14ac:dyDescent="0.2">
      <c r="W36206" s="25"/>
      <c r="X36206" s="25"/>
    </row>
    <row r="36207" spans="23:24" x14ac:dyDescent="0.2">
      <c r="W36207" s="25"/>
      <c r="X36207" s="25"/>
    </row>
    <row r="36208" spans="23:24" x14ac:dyDescent="0.2">
      <c r="W36208" s="25"/>
      <c r="X36208" s="25"/>
    </row>
    <row r="36209" spans="23:24" x14ac:dyDescent="0.2">
      <c r="W36209" s="25"/>
      <c r="X36209" s="25"/>
    </row>
    <row r="36210" spans="23:24" x14ac:dyDescent="0.2">
      <c r="W36210" s="25"/>
      <c r="X36210" s="25"/>
    </row>
    <row r="36211" spans="23:24" x14ac:dyDescent="0.2">
      <c r="W36211" s="25"/>
      <c r="X36211" s="25"/>
    </row>
    <row r="36212" spans="23:24" x14ac:dyDescent="0.2">
      <c r="W36212" s="25"/>
      <c r="X36212" s="25"/>
    </row>
    <row r="36213" spans="23:24" x14ac:dyDescent="0.2">
      <c r="W36213" s="25"/>
      <c r="X36213" s="25"/>
    </row>
    <row r="36214" spans="23:24" x14ac:dyDescent="0.2">
      <c r="W36214" s="25"/>
      <c r="X36214" s="25"/>
    </row>
    <row r="36215" spans="23:24" x14ac:dyDescent="0.2">
      <c r="W36215" s="25"/>
      <c r="X36215" s="25"/>
    </row>
    <row r="36216" spans="23:24" x14ac:dyDescent="0.2">
      <c r="W36216" s="25"/>
      <c r="X36216" s="25"/>
    </row>
    <row r="36217" spans="23:24" x14ac:dyDescent="0.2">
      <c r="W36217" s="25"/>
      <c r="X36217" s="25"/>
    </row>
    <row r="36218" spans="23:24" x14ac:dyDescent="0.2">
      <c r="W36218" s="25"/>
      <c r="X36218" s="25"/>
    </row>
    <row r="36219" spans="23:24" x14ac:dyDescent="0.2">
      <c r="W36219" s="25"/>
      <c r="X36219" s="25"/>
    </row>
    <row r="36220" spans="23:24" x14ac:dyDescent="0.2">
      <c r="W36220" s="25"/>
      <c r="X36220" s="25"/>
    </row>
    <row r="36221" spans="23:24" x14ac:dyDescent="0.2">
      <c r="W36221" s="25"/>
      <c r="X36221" s="25"/>
    </row>
    <row r="36222" spans="23:24" x14ac:dyDescent="0.2">
      <c r="W36222" s="25"/>
      <c r="X36222" s="25"/>
    </row>
    <row r="36223" spans="23:24" x14ac:dyDescent="0.2">
      <c r="W36223" s="25"/>
      <c r="X36223" s="25"/>
    </row>
    <row r="36224" spans="23:24" x14ac:dyDescent="0.2">
      <c r="W36224" s="25"/>
      <c r="X36224" s="25"/>
    </row>
    <row r="36225" spans="23:24" x14ac:dyDescent="0.2">
      <c r="W36225" s="25"/>
      <c r="X36225" s="25"/>
    </row>
    <row r="36226" spans="23:24" x14ac:dyDescent="0.2">
      <c r="W36226" s="25"/>
      <c r="X36226" s="25"/>
    </row>
    <row r="36227" spans="23:24" x14ac:dyDescent="0.2">
      <c r="W36227" s="25"/>
      <c r="X36227" s="25"/>
    </row>
    <row r="36228" spans="23:24" x14ac:dyDescent="0.2">
      <c r="W36228" s="25"/>
      <c r="X36228" s="25"/>
    </row>
    <row r="36229" spans="23:24" x14ac:dyDescent="0.2">
      <c r="W36229" s="25"/>
      <c r="X36229" s="25"/>
    </row>
    <row r="36230" spans="23:24" x14ac:dyDescent="0.2">
      <c r="W36230" s="25"/>
      <c r="X36230" s="25"/>
    </row>
    <row r="36231" spans="23:24" x14ac:dyDescent="0.2">
      <c r="W36231" s="25"/>
      <c r="X36231" s="25"/>
    </row>
    <row r="36232" spans="23:24" x14ac:dyDescent="0.2">
      <c r="W36232" s="25"/>
      <c r="X36232" s="25"/>
    </row>
    <row r="36233" spans="23:24" x14ac:dyDescent="0.2">
      <c r="W36233" s="25"/>
      <c r="X36233" s="25"/>
    </row>
    <row r="36234" spans="23:24" x14ac:dyDescent="0.2">
      <c r="W36234" s="25"/>
      <c r="X36234" s="25"/>
    </row>
    <row r="36235" spans="23:24" x14ac:dyDescent="0.2">
      <c r="W36235" s="25"/>
      <c r="X36235" s="25"/>
    </row>
    <row r="36236" spans="23:24" x14ac:dyDescent="0.2">
      <c r="W36236" s="25"/>
      <c r="X36236" s="25"/>
    </row>
    <row r="36237" spans="23:24" x14ac:dyDescent="0.2">
      <c r="W36237" s="25"/>
      <c r="X36237" s="25"/>
    </row>
    <row r="36238" spans="23:24" x14ac:dyDescent="0.2">
      <c r="W36238" s="25"/>
      <c r="X36238" s="25"/>
    </row>
    <row r="36239" spans="23:24" x14ac:dyDescent="0.2">
      <c r="W36239" s="25"/>
      <c r="X36239" s="25"/>
    </row>
    <row r="36240" spans="23:24" x14ac:dyDescent="0.2">
      <c r="W36240" s="25"/>
      <c r="X36240" s="25"/>
    </row>
    <row r="36241" spans="23:24" x14ac:dyDescent="0.2">
      <c r="W36241" s="25"/>
      <c r="X36241" s="25"/>
    </row>
    <row r="36242" spans="23:24" x14ac:dyDescent="0.2">
      <c r="W36242" s="25"/>
      <c r="X36242" s="25"/>
    </row>
    <row r="36243" spans="23:24" x14ac:dyDescent="0.2">
      <c r="W36243" s="25"/>
      <c r="X36243" s="25"/>
    </row>
    <row r="36244" spans="23:24" x14ac:dyDescent="0.2">
      <c r="W36244" s="25"/>
      <c r="X36244" s="25"/>
    </row>
    <row r="36245" spans="23:24" x14ac:dyDescent="0.2">
      <c r="W36245" s="25"/>
      <c r="X36245" s="25"/>
    </row>
    <row r="36246" spans="23:24" x14ac:dyDescent="0.2">
      <c r="W36246" s="25"/>
      <c r="X36246" s="25"/>
    </row>
    <row r="36247" spans="23:24" x14ac:dyDescent="0.2">
      <c r="W36247" s="25"/>
      <c r="X36247" s="25"/>
    </row>
    <row r="36248" spans="23:24" x14ac:dyDescent="0.2">
      <c r="W36248" s="25"/>
      <c r="X36248" s="25"/>
    </row>
    <row r="36249" spans="23:24" x14ac:dyDescent="0.2">
      <c r="W36249" s="25"/>
      <c r="X36249" s="25"/>
    </row>
    <row r="36250" spans="23:24" x14ac:dyDescent="0.2">
      <c r="W36250" s="25"/>
      <c r="X36250" s="25"/>
    </row>
    <row r="36251" spans="23:24" x14ac:dyDescent="0.2">
      <c r="W36251" s="25"/>
      <c r="X36251" s="25"/>
    </row>
    <row r="36252" spans="23:24" x14ac:dyDescent="0.2">
      <c r="W36252" s="25"/>
      <c r="X36252" s="25"/>
    </row>
    <row r="36253" spans="23:24" x14ac:dyDescent="0.2">
      <c r="W36253" s="25"/>
      <c r="X36253" s="25"/>
    </row>
    <row r="36254" spans="23:24" x14ac:dyDescent="0.2">
      <c r="W36254" s="25"/>
      <c r="X36254" s="25"/>
    </row>
    <row r="36255" spans="23:24" x14ac:dyDescent="0.2">
      <c r="W36255" s="25"/>
      <c r="X36255" s="25"/>
    </row>
    <row r="36256" spans="23:24" x14ac:dyDescent="0.2">
      <c r="W36256" s="25"/>
      <c r="X36256" s="25"/>
    </row>
    <row r="36257" spans="23:24" x14ac:dyDescent="0.2">
      <c r="W36257" s="25"/>
      <c r="X36257" s="25"/>
    </row>
    <row r="36258" spans="23:24" x14ac:dyDescent="0.2">
      <c r="W36258" s="25"/>
      <c r="X36258" s="25"/>
    </row>
    <row r="36259" spans="23:24" x14ac:dyDescent="0.2">
      <c r="W36259" s="25"/>
      <c r="X36259" s="25"/>
    </row>
    <row r="36260" spans="23:24" x14ac:dyDescent="0.2">
      <c r="W36260" s="25"/>
      <c r="X36260" s="25"/>
    </row>
    <row r="36261" spans="23:24" x14ac:dyDescent="0.2">
      <c r="W36261" s="25"/>
      <c r="X36261" s="25"/>
    </row>
    <row r="36262" spans="23:24" x14ac:dyDescent="0.2">
      <c r="W36262" s="25"/>
      <c r="X36262" s="25"/>
    </row>
    <row r="36263" spans="23:24" x14ac:dyDescent="0.2">
      <c r="W36263" s="25"/>
      <c r="X36263" s="25"/>
    </row>
    <row r="36264" spans="23:24" x14ac:dyDescent="0.2">
      <c r="W36264" s="25"/>
      <c r="X36264" s="25"/>
    </row>
    <row r="36265" spans="23:24" x14ac:dyDescent="0.2">
      <c r="W36265" s="25"/>
      <c r="X36265" s="25"/>
    </row>
    <row r="36266" spans="23:24" x14ac:dyDescent="0.2">
      <c r="W36266" s="25"/>
      <c r="X36266" s="25"/>
    </row>
    <row r="36267" spans="23:24" x14ac:dyDescent="0.2">
      <c r="W36267" s="25"/>
      <c r="X36267" s="25"/>
    </row>
    <row r="36268" spans="23:24" x14ac:dyDescent="0.2">
      <c r="W36268" s="25"/>
      <c r="X36268" s="25"/>
    </row>
    <row r="36269" spans="23:24" x14ac:dyDescent="0.2">
      <c r="W36269" s="25"/>
      <c r="X36269" s="25"/>
    </row>
    <row r="36270" spans="23:24" x14ac:dyDescent="0.2">
      <c r="W36270" s="25"/>
      <c r="X36270" s="25"/>
    </row>
    <row r="36271" spans="23:24" x14ac:dyDescent="0.2">
      <c r="W36271" s="25"/>
      <c r="X36271" s="25"/>
    </row>
    <row r="36272" spans="23:24" x14ac:dyDescent="0.2">
      <c r="W36272" s="25"/>
      <c r="X36272" s="25"/>
    </row>
    <row r="36273" spans="23:24" x14ac:dyDescent="0.2">
      <c r="W36273" s="25"/>
      <c r="X36273" s="25"/>
    </row>
    <row r="36274" spans="23:24" x14ac:dyDescent="0.2">
      <c r="W36274" s="25"/>
      <c r="X36274" s="25"/>
    </row>
    <row r="36275" spans="23:24" x14ac:dyDescent="0.2">
      <c r="W36275" s="25"/>
      <c r="X36275" s="25"/>
    </row>
    <row r="36276" spans="23:24" x14ac:dyDescent="0.2">
      <c r="W36276" s="25"/>
      <c r="X36276" s="25"/>
    </row>
    <row r="36277" spans="23:24" x14ac:dyDescent="0.2">
      <c r="W36277" s="25"/>
      <c r="X36277" s="25"/>
    </row>
    <row r="36278" spans="23:24" x14ac:dyDescent="0.2">
      <c r="W36278" s="25"/>
      <c r="X36278" s="25"/>
    </row>
    <row r="36279" spans="23:24" x14ac:dyDescent="0.2">
      <c r="W36279" s="25"/>
      <c r="X36279" s="25"/>
    </row>
    <row r="36280" spans="23:24" x14ac:dyDescent="0.2">
      <c r="W36280" s="25"/>
      <c r="X36280" s="25"/>
    </row>
    <row r="36281" spans="23:24" x14ac:dyDescent="0.2">
      <c r="W36281" s="25"/>
      <c r="X36281" s="25"/>
    </row>
    <row r="36282" spans="23:24" x14ac:dyDescent="0.2">
      <c r="W36282" s="25"/>
      <c r="X36282" s="25"/>
    </row>
    <row r="36283" spans="23:24" x14ac:dyDescent="0.2">
      <c r="W36283" s="25"/>
      <c r="X36283" s="25"/>
    </row>
    <row r="36284" spans="23:24" x14ac:dyDescent="0.2">
      <c r="W36284" s="25"/>
      <c r="X36284" s="25"/>
    </row>
    <row r="36285" spans="23:24" x14ac:dyDescent="0.2">
      <c r="W36285" s="25"/>
      <c r="X36285" s="25"/>
    </row>
    <row r="36286" spans="23:24" x14ac:dyDescent="0.2">
      <c r="W36286" s="25"/>
      <c r="X36286" s="25"/>
    </row>
    <row r="36287" spans="23:24" x14ac:dyDescent="0.2">
      <c r="W36287" s="25"/>
      <c r="X36287" s="25"/>
    </row>
    <row r="36288" spans="23:24" x14ac:dyDescent="0.2">
      <c r="W36288" s="25"/>
      <c r="X36288" s="25"/>
    </row>
    <row r="36289" spans="23:24" x14ac:dyDescent="0.2">
      <c r="W36289" s="25"/>
      <c r="X36289" s="25"/>
    </row>
    <row r="36290" spans="23:24" x14ac:dyDescent="0.2">
      <c r="W36290" s="25"/>
      <c r="X36290" s="25"/>
    </row>
    <row r="36291" spans="23:24" x14ac:dyDescent="0.2">
      <c r="W36291" s="25"/>
      <c r="X36291" s="25"/>
    </row>
    <row r="36292" spans="23:24" x14ac:dyDescent="0.2">
      <c r="W36292" s="25"/>
      <c r="X36292" s="25"/>
    </row>
    <row r="36293" spans="23:24" x14ac:dyDescent="0.2">
      <c r="W36293" s="25"/>
      <c r="X36293" s="25"/>
    </row>
    <row r="36294" spans="23:24" x14ac:dyDescent="0.2">
      <c r="W36294" s="25"/>
      <c r="X36294" s="25"/>
    </row>
    <row r="36295" spans="23:24" x14ac:dyDescent="0.2">
      <c r="W36295" s="25"/>
      <c r="X36295" s="25"/>
    </row>
    <row r="36296" spans="23:24" x14ac:dyDescent="0.2">
      <c r="W36296" s="25"/>
      <c r="X36296" s="25"/>
    </row>
    <row r="36297" spans="23:24" x14ac:dyDescent="0.2">
      <c r="W36297" s="25"/>
      <c r="X36297" s="25"/>
    </row>
    <row r="36298" spans="23:24" x14ac:dyDescent="0.2">
      <c r="W36298" s="25"/>
      <c r="X36298" s="25"/>
    </row>
    <row r="36299" spans="23:24" x14ac:dyDescent="0.2">
      <c r="W36299" s="25"/>
      <c r="X36299" s="25"/>
    </row>
    <row r="36300" spans="23:24" x14ac:dyDescent="0.2">
      <c r="W36300" s="25"/>
      <c r="X36300" s="25"/>
    </row>
    <row r="36301" spans="23:24" x14ac:dyDescent="0.2">
      <c r="W36301" s="25"/>
      <c r="X36301" s="25"/>
    </row>
    <row r="36302" spans="23:24" x14ac:dyDescent="0.2">
      <c r="W36302" s="25"/>
      <c r="X36302" s="25"/>
    </row>
    <row r="36303" spans="23:24" x14ac:dyDescent="0.2">
      <c r="W36303" s="25"/>
      <c r="X36303" s="25"/>
    </row>
    <row r="36304" spans="23:24" x14ac:dyDescent="0.2">
      <c r="W36304" s="25"/>
      <c r="X36304" s="25"/>
    </row>
    <row r="36305" spans="23:24" x14ac:dyDescent="0.2">
      <c r="W36305" s="25"/>
      <c r="X36305" s="25"/>
    </row>
    <row r="36306" spans="23:24" x14ac:dyDescent="0.2">
      <c r="W36306" s="25"/>
      <c r="X36306" s="25"/>
    </row>
    <row r="36307" spans="23:24" x14ac:dyDescent="0.2">
      <c r="W36307" s="25"/>
      <c r="X36307" s="25"/>
    </row>
    <row r="36308" spans="23:24" x14ac:dyDescent="0.2">
      <c r="W36308" s="25"/>
      <c r="X36308" s="25"/>
    </row>
    <row r="36309" spans="23:24" x14ac:dyDescent="0.2">
      <c r="W36309" s="25"/>
      <c r="X36309" s="25"/>
    </row>
    <row r="36310" spans="23:24" x14ac:dyDescent="0.2">
      <c r="W36310" s="25"/>
      <c r="X36310" s="25"/>
    </row>
    <row r="36311" spans="23:24" x14ac:dyDescent="0.2">
      <c r="W36311" s="25"/>
      <c r="X36311" s="25"/>
    </row>
    <row r="36312" spans="23:24" x14ac:dyDescent="0.2">
      <c r="W36312" s="25"/>
      <c r="X36312" s="25"/>
    </row>
    <row r="36313" spans="23:24" x14ac:dyDescent="0.2">
      <c r="W36313" s="25"/>
      <c r="X36313" s="25"/>
    </row>
    <row r="36314" spans="23:24" x14ac:dyDescent="0.2">
      <c r="W36314" s="25"/>
      <c r="X36314" s="25"/>
    </row>
    <row r="36315" spans="23:24" x14ac:dyDescent="0.2">
      <c r="W36315" s="25"/>
      <c r="X36315" s="25"/>
    </row>
    <row r="36316" spans="23:24" x14ac:dyDescent="0.2">
      <c r="W36316" s="25"/>
      <c r="X36316" s="25"/>
    </row>
    <row r="36317" spans="23:24" x14ac:dyDescent="0.2">
      <c r="W36317" s="25"/>
      <c r="X36317" s="25"/>
    </row>
    <row r="36318" spans="23:24" x14ac:dyDescent="0.2">
      <c r="W36318" s="25"/>
      <c r="X36318" s="25"/>
    </row>
    <row r="36319" spans="23:24" x14ac:dyDescent="0.2">
      <c r="W36319" s="25"/>
      <c r="X36319" s="25"/>
    </row>
    <row r="36320" spans="23:24" x14ac:dyDescent="0.2">
      <c r="W36320" s="25"/>
      <c r="X36320" s="25"/>
    </row>
    <row r="36321" spans="23:24" x14ac:dyDescent="0.2">
      <c r="W36321" s="25"/>
      <c r="X36321" s="25"/>
    </row>
    <row r="36322" spans="23:24" x14ac:dyDescent="0.2">
      <c r="W36322" s="25"/>
      <c r="X36322" s="25"/>
    </row>
    <row r="36323" spans="23:24" x14ac:dyDescent="0.2">
      <c r="W36323" s="25"/>
      <c r="X36323" s="25"/>
    </row>
    <row r="36324" spans="23:24" x14ac:dyDescent="0.2">
      <c r="W36324" s="25"/>
      <c r="X36324" s="25"/>
    </row>
    <row r="36325" spans="23:24" x14ac:dyDescent="0.2">
      <c r="W36325" s="25"/>
      <c r="X36325" s="25"/>
    </row>
    <row r="36326" spans="23:24" x14ac:dyDescent="0.2">
      <c r="W36326" s="25"/>
      <c r="X36326" s="25"/>
    </row>
    <row r="36327" spans="23:24" x14ac:dyDescent="0.2">
      <c r="W36327" s="25"/>
      <c r="X36327" s="25"/>
    </row>
    <row r="36328" spans="23:24" x14ac:dyDescent="0.2">
      <c r="W36328" s="25"/>
      <c r="X36328" s="25"/>
    </row>
    <row r="36329" spans="23:24" x14ac:dyDescent="0.2">
      <c r="W36329" s="25"/>
      <c r="X36329" s="25"/>
    </row>
    <row r="36330" spans="23:24" x14ac:dyDescent="0.2">
      <c r="W36330" s="25"/>
      <c r="X36330" s="25"/>
    </row>
    <row r="36331" spans="23:24" x14ac:dyDescent="0.2">
      <c r="W36331" s="25"/>
      <c r="X36331" s="25"/>
    </row>
    <row r="36332" spans="23:24" x14ac:dyDescent="0.2">
      <c r="W36332" s="25"/>
      <c r="X36332" s="25"/>
    </row>
    <row r="36333" spans="23:24" x14ac:dyDescent="0.2">
      <c r="W36333" s="25"/>
      <c r="X36333" s="25"/>
    </row>
    <row r="36334" spans="23:24" x14ac:dyDescent="0.2">
      <c r="W36334" s="25"/>
      <c r="X36334" s="25"/>
    </row>
    <row r="36335" spans="23:24" x14ac:dyDescent="0.2">
      <c r="W36335" s="25"/>
      <c r="X36335" s="25"/>
    </row>
    <row r="36336" spans="23:24" x14ac:dyDescent="0.2">
      <c r="W36336" s="25"/>
      <c r="X36336" s="25"/>
    </row>
    <row r="36337" spans="23:24" x14ac:dyDescent="0.2">
      <c r="W36337" s="25"/>
      <c r="X36337" s="25"/>
    </row>
    <row r="36338" spans="23:24" x14ac:dyDescent="0.2">
      <c r="W36338" s="25"/>
      <c r="X36338" s="25"/>
    </row>
    <row r="36339" spans="23:24" x14ac:dyDescent="0.2">
      <c r="W36339" s="25"/>
      <c r="X36339" s="25"/>
    </row>
    <row r="36340" spans="23:24" x14ac:dyDescent="0.2">
      <c r="W36340" s="25"/>
      <c r="X36340" s="25"/>
    </row>
    <row r="36341" spans="23:24" x14ac:dyDescent="0.2">
      <c r="W36341" s="25"/>
      <c r="X36341" s="25"/>
    </row>
    <row r="36342" spans="23:24" x14ac:dyDescent="0.2">
      <c r="W36342" s="25"/>
      <c r="X36342" s="25"/>
    </row>
    <row r="36343" spans="23:24" x14ac:dyDescent="0.2">
      <c r="W36343" s="25"/>
      <c r="X36343" s="25"/>
    </row>
    <row r="36344" spans="23:24" x14ac:dyDescent="0.2">
      <c r="W36344" s="25"/>
      <c r="X36344" s="25"/>
    </row>
    <row r="36345" spans="23:24" x14ac:dyDescent="0.2">
      <c r="W36345" s="25"/>
      <c r="X36345" s="25"/>
    </row>
    <row r="36346" spans="23:24" x14ac:dyDescent="0.2">
      <c r="W36346" s="25"/>
      <c r="X36346" s="25"/>
    </row>
    <row r="36347" spans="23:24" x14ac:dyDescent="0.2">
      <c r="W36347" s="25"/>
      <c r="X36347" s="25"/>
    </row>
    <row r="36348" spans="23:24" x14ac:dyDescent="0.2">
      <c r="W36348" s="25"/>
      <c r="X36348" s="25"/>
    </row>
    <row r="36349" spans="23:24" x14ac:dyDescent="0.2">
      <c r="W36349" s="25"/>
      <c r="X36349" s="25"/>
    </row>
    <row r="36350" spans="23:24" x14ac:dyDescent="0.2">
      <c r="W36350" s="25"/>
      <c r="X36350" s="25"/>
    </row>
    <row r="36351" spans="23:24" x14ac:dyDescent="0.2">
      <c r="W36351" s="25"/>
      <c r="X36351" s="25"/>
    </row>
    <row r="36352" spans="23:24" x14ac:dyDescent="0.2">
      <c r="W36352" s="25"/>
      <c r="X36352" s="25"/>
    </row>
    <row r="36353" spans="23:24" x14ac:dyDescent="0.2">
      <c r="W36353" s="25"/>
      <c r="X36353" s="25"/>
    </row>
    <row r="36354" spans="23:24" x14ac:dyDescent="0.2">
      <c r="W36354" s="25"/>
      <c r="X36354" s="25"/>
    </row>
    <row r="36355" spans="23:24" x14ac:dyDescent="0.2">
      <c r="W36355" s="25"/>
      <c r="X36355" s="25"/>
    </row>
    <row r="36356" spans="23:24" x14ac:dyDescent="0.2">
      <c r="W36356" s="25"/>
      <c r="X36356" s="25"/>
    </row>
    <row r="36357" spans="23:24" x14ac:dyDescent="0.2">
      <c r="W36357" s="25"/>
      <c r="X36357" s="25"/>
    </row>
    <row r="36358" spans="23:24" x14ac:dyDescent="0.2">
      <c r="W36358" s="25"/>
      <c r="X36358" s="25"/>
    </row>
    <row r="36359" spans="23:24" x14ac:dyDescent="0.2">
      <c r="W36359" s="25"/>
      <c r="X36359" s="25"/>
    </row>
    <row r="36360" spans="23:24" x14ac:dyDescent="0.2">
      <c r="W36360" s="25"/>
      <c r="X36360" s="25"/>
    </row>
    <row r="36361" spans="23:24" x14ac:dyDescent="0.2">
      <c r="W36361" s="25"/>
      <c r="X36361" s="25"/>
    </row>
    <row r="36362" spans="23:24" x14ac:dyDescent="0.2">
      <c r="W36362" s="25"/>
      <c r="X36362" s="25"/>
    </row>
    <row r="36363" spans="23:24" x14ac:dyDescent="0.2">
      <c r="W36363" s="25"/>
      <c r="X36363" s="25"/>
    </row>
    <row r="36364" spans="23:24" x14ac:dyDescent="0.2">
      <c r="W36364" s="25"/>
      <c r="X36364" s="25"/>
    </row>
    <row r="36365" spans="23:24" x14ac:dyDescent="0.2">
      <c r="W36365" s="25"/>
      <c r="X36365" s="25"/>
    </row>
    <row r="36366" spans="23:24" x14ac:dyDescent="0.2">
      <c r="W36366" s="25"/>
      <c r="X36366" s="25"/>
    </row>
    <row r="36367" spans="23:24" x14ac:dyDescent="0.2">
      <c r="W36367" s="25"/>
      <c r="X36367" s="25"/>
    </row>
    <row r="36368" spans="23:24" x14ac:dyDescent="0.2">
      <c r="W36368" s="25"/>
      <c r="X36368" s="25"/>
    </row>
    <row r="36369" spans="23:24" x14ac:dyDescent="0.2">
      <c r="W36369" s="25"/>
      <c r="X36369" s="25"/>
    </row>
    <row r="36370" spans="23:24" x14ac:dyDescent="0.2">
      <c r="W36370" s="25"/>
      <c r="X36370" s="25"/>
    </row>
    <row r="36371" spans="23:24" x14ac:dyDescent="0.2">
      <c r="W36371" s="25"/>
      <c r="X36371" s="25"/>
    </row>
    <row r="36372" spans="23:24" x14ac:dyDescent="0.2">
      <c r="W36372" s="25"/>
      <c r="X36372" s="25"/>
    </row>
    <row r="36373" spans="23:24" x14ac:dyDescent="0.2">
      <c r="W36373" s="25"/>
      <c r="X36373" s="25"/>
    </row>
    <row r="36374" spans="23:24" x14ac:dyDescent="0.2">
      <c r="W36374" s="25"/>
      <c r="X36374" s="25"/>
    </row>
    <row r="36375" spans="23:24" x14ac:dyDescent="0.2">
      <c r="W36375" s="25"/>
      <c r="X36375" s="25"/>
    </row>
    <row r="36376" spans="23:24" x14ac:dyDescent="0.2">
      <c r="W36376" s="25"/>
      <c r="X36376" s="25"/>
    </row>
    <row r="36377" spans="23:24" x14ac:dyDescent="0.2">
      <c r="W36377" s="25"/>
      <c r="X36377" s="25"/>
    </row>
    <row r="36378" spans="23:24" x14ac:dyDescent="0.2">
      <c r="W36378" s="25"/>
      <c r="X36378" s="25"/>
    </row>
    <row r="36379" spans="23:24" x14ac:dyDescent="0.2">
      <c r="W36379" s="25"/>
      <c r="X36379" s="25"/>
    </row>
    <row r="36380" spans="23:24" x14ac:dyDescent="0.2">
      <c r="W36380" s="25"/>
      <c r="X36380" s="25"/>
    </row>
    <row r="36381" spans="23:24" x14ac:dyDescent="0.2">
      <c r="W36381" s="25"/>
      <c r="X36381" s="25"/>
    </row>
    <row r="36382" spans="23:24" x14ac:dyDescent="0.2">
      <c r="W36382" s="25"/>
      <c r="X36382" s="25"/>
    </row>
    <row r="36383" spans="23:24" x14ac:dyDescent="0.2">
      <c r="W36383" s="25"/>
      <c r="X36383" s="25"/>
    </row>
    <row r="36384" spans="23:24" x14ac:dyDescent="0.2">
      <c r="W36384" s="25"/>
      <c r="X36384" s="25"/>
    </row>
    <row r="36385" spans="23:24" x14ac:dyDescent="0.2">
      <c r="W36385" s="25"/>
      <c r="X36385" s="25"/>
    </row>
    <row r="36386" spans="23:24" x14ac:dyDescent="0.2">
      <c r="W36386" s="25"/>
      <c r="X36386" s="25"/>
    </row>
    <row r="36387" spans="23:24" x14ac:dyDescent="0.2">
      <c r="W36387" s="25"/>
      <c r="X36387" s="25"/>
    </row>
    <row r="36388" spans="23:24" x14ac:dyDescent="0.2">
      <c r="W36388" s="25"/>
      <c r="X36388" s="25"/>
    </row>
    <row r="36389" spans="23:24" x14ac:dyDescent="0.2">
      <c r="W36389" s="25"/>
      <c r="X36389" s="25"/>
    </row>
    <row r="36390" spans="23:24" x14ac:dyDescent="0.2">
      <c r="W36390" s="25"/>
      <c r="X36390" s="25"/>
    </row>
    <row r="36391" spans="23:24" x14ac:dyDescent="0.2">
      <c r="W36391" s="25"/>
      <c r="X36391" s="25"/>
    </row>
    <row r="36392" spans="23:24" x14ac:dyDescent="0.2">
      <c r="W36392" s="25"/>
      <c r="X36392" s="25"/>
    </row>
    <row r="36393" spans="23:24" x14ac:dyDescent="0.2">
      <c r="W36393" s="25"/>
      <c r="X36393" s="25"/>
    </row>
    <row r="36394" spans="23:24" x14ac:dyDescent="0.2">
      <c r="W36394" s="25"/>
      <c r="X36394" s="25"/>
    </row>
    <row r="36395" spans="23:24" x14ac:dyDescent="0.2">
      <c r="W36395" s="25"/>
      <c r="X36395" s="25"/>
    </row>
    <row r="36396" spans="23:24" x14ac:dyDescent="0.2">
      <c r="W36396" s="25"/>
      <c r="X36396" s="25"/>
    </row>
    <row r="36397" spans="23:24" x14ac:dyDescent="0.2">
      <c r="W36397" s="25"/>
      <c r="X36397" s="25"/>
    </row>
    <row r="36398" spans="23:24" x14ac:dyDescent="0.2">
      <c r="W36398" s="25"/>
      <c r="X36398" s="25"/>
    </row>
    <row r="36399" spans="23:24" x14ac:dyDescent="0.2">
      <c r="W36399" s="25"/>
      <c r="X36399" s="25"/>
    </row>
    <row r="36400" spans="23:24" x14ac:dyDescent="0.2">
      <c r="W36400" s="25"/>
      <c r="X36400" s="25"/>
    </row>
    <row r="36401" spans="23:24" x14ac:dyDescent="0.2">
      <c r="W36401" s="25"/>
      <c r="X36401" s="25"/>
    </row>
    <row r="36402" spans="23:24" x14ac:dyDescent="0.2">
      <c r="W36402" s="25"/>
      <c r="X36402" s="25"/>
    </row>
    <row r="36403" spans="23:24" x14ac:dyDescent="0.2">
      <c r="W36403" s="25"/>
      <c r="X36403" s="25"/>
    </row>
    <row r="36404" spans="23:24" x14ac:dyDescent="0.2">
      <c r="W36404" s="25"/>
      <c r="X36404" s="25"/>
    </row>
    <row r="36405" spans="23:24" x14ac:dyDescent="0.2">
      <c r="W36405" s="25"/>
      <c r="X36405" s="25"/>
    </row>
    <row r="36406" spans="23:24" x14ac:dyDescent="0.2">
      <c r="W36406" s="25"/>
      <c r="X36406" s="25"/>
    </row>
    <row r="36407" spans="23:24" x14ac:dyDescent="0.2">
      <c r="W36407" s="25"/>
      <c r="X36407" s="25"/>
    </row>
    <row r="36408" spans="23:24" x14ac:dyDescent="0.2">
      <c r="W36408" s="25"/>
      <c r="X36408" s="25"/>
    </row>
    <row r="36409" spans="23:24" x14ac:dyDescent="0.2">
      <c r="W36409" s="25"/>
      <c r="X36409" s="25"/>
    </row>
    <row r="36410" spans="23:24" x14ac:dyDescent="0.2">
      <c r="W36410" s="25"/>
      <c r="X36410" s="25"/>
    </row>
    <row r="36411" spans="23:24" x14ac:dyDescent="0.2">
      <c r="W36411" s="25"/>
      <c r="X36411" s="25"/>
    </row>
    <row r="36412" spans="23:24" x14ac:dyDescent="0.2">
      <c r="W36412" s="25"/>
      <c r="X36412" s="25"/>
    </row>
    <row r="36413" spans="23:24" x14ac:dyDescent="0.2">
      <c r="W36413" s="25"/>
      <c r="X36413" s="25"/>
    </row>
    <row r="36414" spans="23:24" x14ac:dyDescent="0.2">
      <c r="W36414" s="25"/>
      <c r="X36414" s="25"/>
    </row>
    <row r="36415" spans="23:24" x14ac:dyDescent="0.2">
      <c r="W36415" s="25"/>
      <c r="X36415" s="25"/>
    </row>
    <row r="36416" spans="23:24" x14ac:dyDescent="0.2">
      <c r="W36416" s="25"/>
      <c r="X36416" s="25"/>
    </row>
    <row r="36417" spans="23:24" x14ac:dyDescent="0.2">
      <c r="W36417" s="25"/>
      <c r="X36417" s="25"/>
    </row>
    <row r="36418" spans="23:24" x14ac:dyDescent="0.2">
      <c r="W36418" s="25"/>
      <c r="X36418" s="25"/>
    </row>
    <row r="36419" spans="23:24" x14ac:dyDescent="0.2">
      <c r="W36419" s="25"/>
      <c r="X36419" s="25"/>
    </row>
    <row r="36420" spans="23:24" x14ac:dyDescent="0.2">
      <c r="W36420" s="25"/>
      <c r="X36420" s="25"/>
    </row>
    <row r="36421" spans="23:24" x14ac:dyDescent="0.2">
      <c r="W36421" s="25"/>
      <c r="X36421" s="25"/>
    </row>
    <row r="36422" spans="23:24" x14ac:dyDescent="0.2">
      <c r="W36422" s="25"/>
      <c r="X36422" s="25"/>
    </row>
    <row r="36423" spans="23:24" x14ac:dyDescent="0.2">
      <c r="W36423" s="25"/>
      <c r="X36423" s="25"/>
    </row>
    <row r="36424" spans="23:24" x14ac:dyDescent="0.2">
      <c r="W36424" s="25"/>
      <c r="X36424" s="25"/>
    </row>
    <row r="36425" spans="23:24" x14ac:dyDescent="0.2">
      <c r="W36425" s="25"/>
      <c r="X36425" s="25"/>
    </row>
    <row r="36426" spans="23:24" x14ac:dyDescent="0.2">
      <c r="W36426" s="25"/>
      <c r="X36426" s="25"/>
    </row>
    <row r="36427" spans="23:24" x14ac:dyDescent="0.2">
      <c r="W36427" s="25"/>
      <c r="X36427" s="25"/>
    </row>
    <row r="36428" spans="23:24" x14ac:dyDescent="0.2">
      <c r="W36428" s="25"/>
      <c r="X36428" s="25"/>
    </row>
    <row r="36429" spans="23:24" x14ac:dyDescent="0.2">
      <c r="W36429" s="25"/>
      <c r="X36429" s="25"/>
    </row>
    <row r="36430" spans="23:24" x14ac:dyDescent="0.2">
      <c r="W36430" s="25"/>
      <c r="X36430" s="25"/>
    </row>
    <row r="36431" spans="23:24" x14ac:dyDescent="0.2">
      <c r="W36431" s="25"/>
      <c r="X36431" s="25"/>
    </row>
    <row r="36432" spans="23:24" x14ac:dyDescent="0.2">
      <c r="W36432" s="25"/>
      <c r="X36432" s="25"/>
    </row>
    <row r="36433" spans="23:24" x14ac:dyDescent="0.2">
      <c r="W36433" s="25"/>
      <c r="X36433" s="25"/>
    </row>
    <row r="36434" spans="23:24" x14ac:dyDescent="0.2">
      <c r="W36434" s="25"/>
      <c r="X36434" s="25"/>
    </row>
    <row r="36435" spans="23:24" x14ac:dyDescent="0.2">
      <c r="W36435" s="25"/>
      <c r="X36435" s="25"/>
    </row>
    <row r="36436" spans="23:24" x14ac:dyDescent="0.2">
      <c r="W36436" s="25"/>
      <c r="X36436" s="25"/>
    </row>
    <row r="36437" spans="23:24" x14ac:dyDescent="0.2">
      <c r="W36437" s="25"/>
      <c r="X36437" s="25"/>
    </row>
    <row r="36438" spans="23:24" x14ac:dyDescent="0.2">
      <c r="W36438" s="25"/>
      <c r="X36438" s="25"/>
    </row>
    <row r="36439" spans="23:24" x14ac:dyDescent="0.2">
      <c r="W36439" s="25"/>
      <c r="X36439" s="25"/>
    </row>
    <row r="36440" spans="23:24" x14ac:dyDescent="0.2">
      <c r="W36440" s="25"/>
      <c r="X36440" s="25"/>
    </row>
    <row r="36441" spans="23:24" x14ac:dyDescent="0.2">
      <c r="W36441" s="25"/>
      <c r="X36441" s="25"/>
    </row>
    <row r="36442" spans="23:24" x14ac:dyDescent="0.2">
      <c r="W36442" s="25"/>
      <c r="X36442" s="25"/>
    </row>
    <row r="36443" spans="23:24" x14ac:dyDescent="0.2">
      <c r="W36443" s="25"/>
      <c r="X36443" s="25"/>
    </row>
    <row r="36444" spans="23:24" x14ac:dyDescent="0.2">
      <c r="W36444" s="25"/>
      <c r="X36444" s="25"/>
    </row>
    <row r="36445" spans="23:24" x14ac:dyDescent="0.2">
      <c r="W36445" s="25"/>
      <c r="X36445" s="25"/>
    </row>
    <row r="36446" spans="23:24" x14ac:dyDescent="0.2">
      <c r="W36446" s="25"/>
      <c r="X36446" s="25"/>
    </row>
    <row r="36447" spans="23:24" x14ac:dyDescent="0.2">
      <c r="W36447" s="25"/>
      <c r="X36447" s="25"/>
    </row>
    <row r="36448" spans="23:24" x14ac:dyDescent="0.2">
      <c r="W36448" s="25"/>
      <c r="X36448" s="25"/>
    </row>
    <row r="36449" spans="23:24" x14ac:dyDescent="0.2">
      <c r="W36449" s="25"/>
      <c r="X36449" s="25"/>
    </row>
    <row r="36450" spans="23:24" x14ac:dyDescent="0.2">
      <c r="W36450" s="25"/>
      <c r="X36450" s="25"/>
    </row>
    <row r="36451" spans="23:24" x14ac:dyDescent="0.2">
      <c r="W36451" s="25"/>
      <c r="X36451" s="25"/>
    </row>
    <row r="36452" spans="23:24" x14ac:dyDescent="0.2">
      <c r="W36452" s="25"/>
      <c r="X36452" s="25"/>
    </row>
    <row r="36453" spans="23:24" x14ac:dyDescent="0.2">
      <c r="W36453" s="25"/>
      <c r="X36453" s="25"/>
    </row>
    <row r="36454" spans="23:24" x14ac:dyDescent="0.2">
      <c r="W36454" s="25"/>
      <c r="X36454" s="25"/>
    </row>
    <row r="36455" spans="23:24" x14ac:dyDescent="0.2">
      <c r="W36455" s="25"/>
      <c r="X36455" s="25"/>
    </row>
    <row r="36456" spans="23:24" x14ac:dyDescent="0.2">
      <c r="W36456" s="25"/>
      <c r="X36456" s="25"/>
    </row>
    <row r="36457" spans="23:24" x14ac:dyDescent="0.2">
      <c r="W36457" s="25"/>
      <c r="X36457" s="25"/>
    </row>
    <row r="36458" spans="23:24" x14ac:dyDescent="0.2">
      <c r="W36458" s="25"/>
      <c r="X36458" s="25"/>
    </row>
    <row r="36459" spans="23:24" x14ac:dyDescent="0.2">
      <c r="W36459" s="25"/>
      <c r="X36459" s="25"/>
    </row>
    <row r="36460" spans="23:24" x14ac:dyDescent="0.2">
      <c r="W36460" s="25"/>
      <c r="X36460" s="25"/>
    </row>
    <row r="36461" spans="23:24" x14ac:dyDescent="0.2">
      <c r="W36461" s="25"/>
      <c r="X36461" s="25"/>
    </row>
    <row r="36462" spans="23:24" x14ac:dyDescent="0.2">
      <c r="W36462" s="25"/>
      <c r="X36462" s="25"/>
    </row>
    <row r="36463" spans="23:24" x14ac:dyDescent="0.2">
      <c r="W36463" s="25"/>
      <c r="X36463" s="25"/>
    </row>
    <row r="36464" spans="23:24" x14ac:dyDescent="0.2">
      <c r="W36464" s="25"/>
      <c r="X36464" s="25"/>
    </row>
    <row r="36465" spans="23:24" x14ac:dyDescent="0.2">
      <c r="W36465" s="25"/>
      <c r="X36465" s="25"/>
    </row>
    <row r="36466" spans="23:24" x14ac:dyDescent="0.2">
      <c r="W36466" s="25"/>
      <c r="X36466" s="25"/>
    </row>
    <row r="36467" spans="23:24" x14ac:dyDescent="0.2">
      <c r="W36467" s="25"/>
      <c r="X36467" s="25"/>
    </row>
    <row r="36468" spans="23:24" x14ac:dyDescent="0.2">
      <c r="W36468" s="25"/>
      <c r="X36468" s="25"/>
    </row>
    <row r="36469" spans="23:24" x14ac:dyDescent="0.2">
      <c r="W36469" s="25"/>
      <c r="X36469" s="25"/>
    </row>
    <row r="36470" spans="23:24" x14ac:dyDescent="0.2">
      <c r="W36470" s="25"/>
      <c r="X36470" s="25"/>
    </row>
    <row r="36471" spans="23:24" x14ac:dyDescent="0.2">
      <c r="W36471" s="25"/>
      <c r="X36471" s="25"/>
    </row>
    <row r="36472" spans="23:24" x14ac:dyDescent="0.2">
      <c r="W36472" s="25"/>
      <c r="X36472" s="25"/>
    </row>
    <row r="36473" spans="23:24" x14ac:dyDescent="0.2">
      <c r="W36473" s="25"/>
      <c r="X36473" s="25"/>
    </row>
    <row r="36474" spans="23:24" x14ac:dyDescent="0.2">
      <c r="W36474" s="25"/>
      <c r="X36474" s="25"/>
    </row>
    <row r="36475" spans="23:24" x14ac:dyDescent="0.2">
      <c r="W36475" s="25"/>
      <c r="X36475" s="25"/>
    </row>
    <row r="36476" spans="23:24" x14ac:dyDescent="0.2">
      <c r="W36476" s="25"/>
      <c r="X36476" s="25"/>
    </row>
    <row r="36477" spans="23:24" x14ac:dyDescent="0.2">
      <c r="W36477" s="25"/>
      <c r="X36477" s="25"/>
    </row>
    <row r="36478" spans="23:24" x14ac:dyDescent="0.2">
      <c r="W36478" s="25"/>
      <c r="X36478" s="25"/>
    </row>
    <row r="36479" spans="23:24" x14ac:dyDescent="0.2">
      <c r="W36479" s="25"/>
      <c r="X36479" s="25"/>
    </row>
    <row r="36480" spans="23:24" x14ac:dyDescent="0.2">
      <c r="W36480" s="25"/>
      <c r="X36480" s="25"/>
    </row>
    <row r="36481" spans="23:24" x14ac:dyDescent="0.2">
      <c r="W36481" s="25"/>
      <c r="X36481" s="25"/>
    </row>
    <row r="36482" spans="23:24" x14ac:dyDescent="0.2">
      <c r="W36482" s="25"/>
      <c r="X36482" s="25"/>
    </row>
    <row r="36483" spans="23:24" x14ac:dyDescent="0.2">
      <c r="W36483" s="25"/>
      <c r="X36483" s="25"/>
    </row>
    <row r="36484" spans="23:24" x14ac:dyDescent="0.2">
      <c r="W36484" s="25"/>
      <c r="X36484" s="25"/>
    </row>
    <row r="36485" spans="23:24" x14ac:dyDescent="0.2">
      <c r="W36485" s="25"/>
      <c r="X36485" s="25"/>
    </row>
    <row r="36486" spans="23:24" x14ac:dyDescent="0.2">
      <c r="W36486" s="25"/>
      <c r="X36486" s="25"/>
    </row>
    <row r="36487" spans="23:24" x14ac:dyDescent="0.2">
      <c r="W36487" s="25"/>
      <c r="X36487" s="25"/>
    </row>
    <row r="36488" spans="23:24" x14ac:dyDescent="0.2">
      <c r="W36488" s="25"/>
      <c r="X36488" s="25"/>
    </row>
    <row r="36489" spans="23:24" x14ac:dyDescent="0.2">
      <c r="W36489" s="25"/>
      <c r="X36489" s="25"/>
    </row>
    <row r="36490" spans="23:24" x14ac:dyDescent="0.2">
      <c r="W36490" s="25"/>
      <c r="X36490" s="25"/>
    </row>
    <row r="36491" spans="23:24" x14ac:dyDescent="0.2">
      <c r="W36491" s="25"/>
      <c r="X36491" s="25"/>
    </row>
    <row r="36492" spans="23:24" x14ac:dyDescent="0.2">
      <c r="W36492" s="25"/>
      <c r="X36492" s="25"/>
    </row>
    <row r="36493" spans="23:24" x14ac:dyDescent="0.2">
      <c r="W36493" s="25"/>
      <c r="X36493" s="25"/>
    </row>
    <row r="36494" spans="23:24" x14ac:dyDescent="0.2">
      <c r="W36494" s="25"/>
      <c r="X36494" s="25"/>
    </row>
    <row r="36495" spans="23:24" x14ac:dyDescent="0.2">
      <c r="W36495" s="25"/>
      <c r="X36495" s="25"/>
    </row>
    <row r="36496" spans="23:24" x14ac:dyDescent="0.2">
      <c r="W36496" s="25"/>
      <c r="X36496" s="25"/>
    </row>
    <row r="36497" spans="23:24" x14ac:dyDescent="0.2">
      <c r="W36497" s="25"/>
      <c r="X36497" s="25"/>
    </row>
    <row r="36498" spans="23:24" x14ac:dyDescent="0.2">
      <c r="W36498" s="25"/>
      <c r="X36498" s="25"/>
    </row>
    <row r="36499" spans="23:24" x14ac:dyDescent="0.2">
      <c r="W36499" s="25"/>
      <c r="X36499" s="25"/>
    </row>
    <row r="36500" spans="23:24" x14ac:dyDescent="0.2">
      <c r="W36500" s="25"/>
      <c r="X36500" s="25"/>
    </row>
    <row r="36501" spans="23:24" x14ac:dyDescent="0.2">
      <c r="W36501" s="25"/>
      <c r="X36501" s="25"/>
    </row>
    <row r="36502" spans="23:24" x14ac:dyDescent="0.2">
      <c r="W36502" s="25"/>
      <c r="X36502" s="25"/>
    </row>
    <row r="36503" spans="23:24" x14ac:dyDescent="0.2">
      <c r="W36503" s="25"/>
      <c r="X36503" s="25"/>
    </row>
    <row r="36504" spans="23:24" x14ac:dyDescent="0.2">
      <c r="W36504" s="25"/>
      <c r="X36504" s="25"/>
    </row>
    <row r="36505" spans="23:24" x14ac:dyDescent="0.2">
      <c r="W36505" s="25"/>
      <c r="X36505" s="25"/>
    </row>
    <row r="36506" spans="23:24" x14ac:dyDescent="0.2">
      <c r="W36506" s="25"/>
      <c r="X36506" s="25"/>
    </row>
    <row r="36507" spans="23:24" x14ac:dyDescent="0.2">
      <c r="W36507" s="25"/>
      <c r="X36507" s="25"/>
    </row>
    <row r="36508" spans="23:24" x14ac:dyDescent="0.2">
      <c r="W36508" s="25"/>
      <c r="X36508" s="25"/>
    </row>
    <row r="36509" spans="23:24" x14ac:dyDescent="0.2">
      <c r="W36509" s="25"/>
      <c r="X36509" s="25"/>
    </row>
    <row r="36510" spans="23:24" x14ac:dyDescent="0.2">
      <c r="W36510" s="25"/>
      <c r="X36510" s="25"/>
    </row>
    <row r="36511" spans="23:24" x14ac:dyDescent="0.2">
      <c r="W36511" s="25"/>
      <c r="X36511" s="25"/>
    </row>
    <row r="36512" spans="23:24" x14ac:dyDescent="0.2">
      <c r="W36512" s="25"/>
      <c r="X36512" s="25"/>
    </row>
    <row r="36513" spans="23:24" x14ac:dyDescent="0.2">
      <c r="W36513" s="25"/>
      <c r="X36513" s="25"/>
    </row>
    <row r="36514" spans="23:24" x14ac:dyDescent="0.2">
      <c r="W36514" s="25"/>
      <c r="X36514" s="25"/>
    </row>
    <row r="36515" spans="23:24" x14ac:dyDescent="0.2">
      <c r="W36515" s="25"/>
      <c r="X36515" s="25"/>
    </row>
    <row r="36516" spans="23:24" x14ac:dyDescent="0.2">
      <c r="W36516" s="25"/>
      <c r="X36516" s="25"/>
    </row>
    <row r="36517" spans="23:24" x14ac:dyDescent="0.2">
      <c r="W36517" s="25"/>
      <c r="X36517" s="25"/>
    </row>
    <row r="36518" spans="23:24" x14ac:dyDescent="0.2">
      <c r="W36518" s="25"/>
      <c r="X36518" s="25"/>
    </row>
    <row r="36519" spans="23:24" x14ac:dyDescent="0.2">
      <c r="W36519" s="25"/>
      <c r="X36519" s="25"/>
    </row>
    <row r="36520" spans="23:24" x14ac:dyDescent="0.2">
      <c r="W36520" s="25"/>
      <c r="X36520" s="25"/>
    </row>
    <row r="36521" spans="23:24" x14ac:dyDescent="0.2">
      <c r="W36521" s="25"/>
      <c r="X36521" s="25"/>
    </row>
    <row r="36522" spans="23:24" x14ac:dyDescent="0.2">
      <c r="W36522" s="25"/>
      <c r="X36522" s="25"/>
    </row>
    <row r="36523" spans="23:24" x14ac:dyDescent="0.2">
      <c r="W36523" s="25"/>
      <c r="X36523" s="25"/>
    </row>
    <row r="36524" spans="23:24" x14ac:dyDescent="0.2">
      <c r="W36524" s="25"/>
      <c r="X36524" s="25"/>
    </row>
    <row r="36525" spans="23:24" x14ac:dyDescent="0.2">
      <c r="W36525" s="25"/>
      <c r="X36525" s="25"/>
    </row>
    <row r="36526" spans="23:24" x14ac:dyDescent="0.2">
      <c r="W36526" s="25"/>
      <c r="X36526" s="25"/>
    </row>
    <row r="36527" spans="23:24" x14ac:dyDescent="0.2">
      <c r="W36527" s="25"/>
      <c r="X36527" s="25"/>
    </row>
    <row r="36528" spans="23:24" x14ac:dyDescent="0.2">
      <c r="W36528" s="25"/>
      <c r="X36528" s="25"/>
    </row>
    <row r="36529" spans="23:24" x14ac:dyDescent="0.2">
      <c r="W36529" s="25"/>
      <c r="X36529" s="25"/>
    </row>
    <row r="36530" spans="23:24" x14ac:dyDescent="0.2">
      <c r="W36530" s="25"/>
      <c r="X36530" s="25"/>
    </row>
    <row r="36531" spans="23:24" x14ac:dyDescent="0.2">
      <c r="W36531" s="25"/>
      <c r="X36531" s="25"/>
    </row>
    <row r="36532" spans="23:24" x14ac:dyDescent="0.2">
      <c r="W36532" s="25"/>
      <c r="X36532" s="25"/>
    </row>
    <row r="36533" spans="23:24" x14ac:dyDescent="0.2">
      <c r="W36533" s="25"/>
      <c r="X36533" s="25"/>
    </row>
    <row r="36534" spans="23:24" x14ac:dyDescent="0.2">
      <c r="W36534" s="25"/>
      <c r="X36534" s="25"/>
    </row>
    <row r="36535" spans="23:24" x14ac:dyDescent="0.2">
      <c r="W36535" s="25"/>
      <c r="X36535" s="25"/>
    </row>
    <row r="36536" spans="23:24" x14ac:dyDescent="0.2">
      <c r="W36536" s="25"/>
      <c r="X36536" s="25"/>
    </row>
    <row r="36537" spans="23:24" x14ac:dyDescent="0.2">
      <c r="W36537" s="25"/>
      <c r="X36537" s="25"/>
    </row>
    <row r="36538" spans="23:24" x14ac:dyDescent="0.2">
      <c r="W36538" s="25"/>
      <c r="X36538" s="25"/>
    </row>
    <row r="36539" spans="23:24" x14ac:dyDescent="0.2">
      <c r="W36539" s="25"/>
      <c r="X36539" s="25"/>
    </row>
    <row r="36540" spans="23:24" x14ac:dyDescent="0.2">
      <c r="W36540" s="25"/>
      <c r="X36540" s="25"/>
    </row>
    <row r="36541" spans="23:24" x14ac:dyDescent="0.2">
      <c r="W36541" s="25"/>
      <c r="X36541" s="25"/>
    </row>
    <row r="36542" spans="23:24" x14ac:dyDescent="0.2">
      <c r="W36542" s="25"/>
      <c r="X36542" s="25"/>
    </row>
    <row r="36543" spans="23:24" x14ac:dyDescent="0.2">
      <c r="W36543" s="25"/>
      <c r="X36543" s="25"/>
    </row>
    <row r="36544" spans="23:24" x14ac:dyDescent="0.2">
      <c r="W36544" s="25"/>
      <c r="X36544" s="25"/>
    </row>
    <row r="36545" spans="23:24" x14ac:dyDescent="0.2">
      <c r="W36545" s="25"/>
      <c r="X36545" s="25"/>
    </row>
    <row r="36546" spans="23:24" x14ac:dyDescent="0.2">
      <c r="W36546" s="25"/>
      <c r="X36546" s="25"/>
    </row>
    <row r="36547" spans="23:24" x14ac:dyDescent="0.2">
      <c r="W36547" s="25"/>
      <c r="X36547" s="25"/>
    </row>
    <row r="36548" spans="23:24" x14ac:dyDescent="0.2">
      <c r="W36548" s="25"/>
      <c r="X36548" s="25"/>
    </row>
    <row r="36549" spans="23:24" x14ac:dyDescent="0.2">
      <c r="W36549" s="25"/>
      <c r="X36549" s="25"/>
    </row>
    <row r="36550" spans="23:24" x14ac:dyDescent="0.2">
      <c r="W36550" s="25"/>
      <c r="X36550" s="25"/>
    </row>
    <row r="36551" spans="23:24" x14ac:dyDescent="0.2">
      <c r="W36551" s="25"/>
      <c r="X36551" s="25"/>
    </row>
    <row r="36552" spans="23:24" x14ac:dyDescent="0.2">
      <c r="W36552" s="25"/>
      <c r="X36552" s="25"/>
    </row>
    <row r="36553" spans="23:24" x14ac:dyDescent="0.2">
      <c r="W36553" s="25"/>
      <c r="X36553" s="25"/>
    </row>
    <row r="36554" spans="23:24" x14ac:dyDescent="0.2">
      <c r="W36554" s="25"/>
      <c r="X36554" s="25"/>
    </row>
    <row r="36555" spans="23:24" x14ac:dyDescent="0.2">
      <c r="W36555" s="25"/>
      <c r="X36555" s="25"/>
    </row>
    <row r="36556" spans="23:24" x14ac:dyDescent="0.2">
      <c r="W36556" s="25"/>
      <c r="X36556" s="25"/>
    </row>
    <row r="36557" spans="23:24" x14ac:dyDescent="0.2">
      <c r="W36557" s="25"/>
      <c r="X36557" s="25"/>
    </row>
    <row r="36558" spans="23:24" x14ac:dyDescent="0.2">
      <c r="W36558" s="25"/>
      <c r="X36558" s="25"/>
    </row>
    <row r="36559" spans="23:24" x14ac:dyDescent="0.2">
      <c r="W36559" s="25"/>
      <c r="X36559" s="25"/>
    </row>
    <row r="36560" spans="23:24" x14ac:dyDescent="0.2">
      <c r="W36560" s="25"/>
      <c r="X36560" s="25"/>
    </row>
    <row r="36561" spans="23:24" x14ac:dyDescent="0.2">
      <c r="W36561" s="25"/>
      <c r="X36561" s="25"/>
    </row>
    <row r="36562" spans="23:24" x14ac:dyDescent="0.2">
      <c r="W36562" s="25"/>
      <c r="X36562" s="25"/>
    </row>
    <row r="36563" spans="23:24" x14ac:dyDescent="0.2">
      <c r="W36563" s="25"/>
      <c r="X36563" s="25"/>
    </row>
    <row r="36564" spans="23:24" x14ac:dyDescent="0.2">
      <c r="W36564" s="25"/>
      <c r="X36564" s="25"/>
    </row>
    <row r="36565" spans="23:24" x14ac:dyDescent="0.2">
      <c r="W36565" s="25"/>
      <c r="X36565" s="25"/>
    </row>
    <row r="36566" spans="23:24" x14ac:dyDescent="0.2">
      <c r="W36566" s="25"/>
      <c r="X36566" s="25"/>
    </row>
    <row r="36567" spans="23:24" x14ac:dyDescent="0.2">
      <c r="W36567" s="25"/>
      <c r="X36567" s="25"/>
    </row>
    <row r="36568" spans="23:24" x14ac:dyDescent="0.2">
      <c r="W36568" s="25"/>
      <c r="X36568" s="25"/>
    </row>
    <row r="36569" spans="23:24" x14ac:dyDescent="0.2">
      <c r="W36569" s="25"/>
      <c r="X36569" s="25"/>
    </row>
    <row r="36570" spans="23:24" x14ac:dyDescent="0.2">
      <c r="W36570" s="25"/>
      <c r="X36570" s="25"/>
    </row>
    <row r="36571" spans="23:24" x14ac:dyDescent="0.2">
      <c r="W36571" s="25"/>
      <c r="X36571" s="25"/>
    </row>
    <row r="36572" spans="23:24" x14ac:dyDescent="0.2">
      <c r="W36572" s="25"/>
      <c r="X36572" s="25"/>
    </row>
    <row r="36573" spans="23:24" x14ac:dyDescent="0.2">
      <c r="W36573" s="25"/>
      <c r="X36573" s="25"/>
    </row>
    <row r="36574" spans="23:24" x14ac:dyDescent="0.2">
      <c r="W36574" s="25"/>
      <c r="X36574" s="25"/>
    </row>
    <row r="36575" spans="23:24" x14ac:dyDescent="0.2">
      <c r="W36575" s="25"/>
      <c r="X36575" s="25"/>
    </row>
    <row r="36576" spans="23:24" x14ac:dyDescent="0.2">
      <c r="W36576" s="25"/>
      <c r="X36576" s="25"/>
    </row>
    <row r="36577" spans="23:24" x14ac:dyDescent="0.2">
      <c r="W36577" s="25"/>
      <c r="X36577" s="25"/>
    </row>
    <row r="36578" spans="23:24" x14ac:dyDescent="0.2">
      <c r="W36578" s="25"/>
      <c r="X36578" s="25"/>
    </row>
    <row r="36579" spans="23:24" x14ac:dyDescent="0.2">
      <c r="W36579" s="25"/>
      <c r="X36579" s="25"/>
    </row>
    <row r="36580" spans="23:24" x14ac:dyDescent="0.2">
      <c r="W36580" s="25"/>
      <c r="X36580" s="25"/>
    </row>
    <row r="36581" spans="23:24" x14ac:dyDescent="0.2">
      <c r="W36581" s="25"/>
      <c r="X36581" s="25"/>
    </row>
    <row r="36582" spans="23:24" x14ac:dyDescent="0.2">
      <c r="W36582" s="25"/>
      <c r="X36582" s="25"/>
    </row>
    <row r="36583" spans="23:24" x14ac:dyDescent="0.2">
      <c r="W36583" s="25"/>
      <c r="X36583" s="25"/>
    </row>
    <row r="36584" spans="23:24" x14ac:dyDescent="0.2">
      <c r="W36584" s="25"/>
      <c r="X36584" s="25"/>
    </row>
    <row r="36585" spans="23:24" x14ac:dyDescent="0.2">
      <c r="W36585" s="25"/>
      <c r="X36585" s="25"/>
    </row>
    <row r="36586" spans="23:24" x14ac:dyDescent="0.2">
      <c r="W36586" s="25"/>
      <c r="X36586" s="25"/>
    </row>
    <row r="36587" spans="23:24" x14ac:dyDescent="0.2">
      <c r="W36587" s="25"/>
      <c r="X36587" s="25"/>
    </row>
    <row r="36588" spans="23:24" x14ac:dyDescent="0.2">
      <c r="W36588" s="25"/>
      <c r="X36588" s="25"/>
    </row>
    <row r="36589" spans="23:24" x14ac:dyDescent="0.2">
      <c r="W36589" s="25"/>
      <c r="X36589" s="25"/>
    </row>
    <row r="36590" spans="23:24" x14ac:dyDescent="0.2">
      <c r="W36590" s="25"/>
      <c r="X36590" s="25"/>
    </row>
    <row r="36591" spans="23:24" x14ac:dyDescent="0.2">
      <c r="W36591" s="25"/>
      <c r="X36591" s="25"/>
    </row>
    <row r="36592" spans="23:24" x14ac:dyDescent="0.2">
      <c r="W36592" s="25"/>
      <c r="X36592" s="25"/>
    </row>
    <row r="36593" spans="23:24" x14ac:dyDescent="0.2">
      <c r="W36593" s="25"/>
      <c r="X36593" s="25"/>
    </row>
    <row r="36594" spans="23:24" x14ac:dyDescent="0.2">
      <c r="W36594" s="25"/>
      <c r="X36594" s="25"/>
    </row>
    <row r="36595" spans="23:24" x14ac:dyDescent="0.2">
      <c r="W36595" s="25"/>
      <c r="X36595" s="25"/>
    </row>
    <row r="36596" spans="23:24" x14ac:dyDescent="0.2">
      <c r="W36596" s="25"/>
      <c r="X36596" s="25"/>
    </row>
    <row r="36597" spans="23:24" x14ac:dyDescent="0.2">
      <c r="W36597" s="25"/>
      <c r="X36597" s="25"/>
    </row>
    <row r="36598" spans="23:24" x14ac:dyDescent="0.2">
      <c r="W36598" s="25"/>
      <c r="X36598" s="25"/>
    </row>
    <row r="36599" spans="23:24" x14ac:dyDescent="0.2">
      <c r="W36599" s="25"/>
      <c r="X36599" s="25"/>
    </row>
    <row r="36600" spans="23:24" x14ac:dyDescent="0.2">
      <c r="W36600" s="25"/>
      <c r="X36600" s="25"/>
    </row>
    <row r="36601" spans="23:24" x14ac:dyDescent="0.2">
      <c r="W36601" s="25"/>
      <c r="X36601" s="25"/>
    </row>
    <row r="36602" spans="23:24" x14ac:dyDescent="0.2">
      <c r="W36602" s="25"/>
      <c r="X36602" s="25"/>
    </row>
    <row r="36603" spans="23:24" x14ac:dyDescent="0.2">
      <c r="W36603" s="25"/>
      <c r="X36603" s="25"/>
    </row>
    <row r="36604" spans="23:24" x14ac:dyDescent="0.2">
      <c r="W36604" s="25"/>
      <c r="X36604" s="25"/>
    </row>
    <row r="36605" spans="23:24" x14ac:dyDescent="0.2">
      <c r="W36605" s="25"/>
      <c r="X36605" s="25"/>
    </row>
    <row r="36606" spans="23:24" x14ac:dyDescent="0.2">
      <c r="W36606" s="25"/>
      <c r="X36606" s="25"/>
    </row>
    <row r="36607" spans="23:24" x14ac:dyDescent="0.2">
      <c r="W36607" s="25"/>
      <c r="X36607" s="25"/>
    </row>
    <row r="36608" spans="23:24" x14ac:dyDescent="0.2">
      <c r="W36608" s="25"/>
      <c r="X36608" s="25"/>
    </row>
    <row r="36609" spans="23:24" x14ac:dyDescent="0.2">
      <c r="W36609" s="25"/>
      <c r="X36609" s="25"/>
    </row>
    <row r="36610" spans="23:24" x14ac:dyDescent="0.2">
      <c r="W36610" s="25"/>
      <c r="X36610" s="25"/>
    </row>
    <row r="36611" spans="23:24" x14ac:dyDescent="0.2">
      <c r="W36611" s="25"/>
      <c r="X36611" s="25"/>
    </row>
    <row r="36612" spans="23:24" x14ac:dyDescent="0.2">
      <c r="W36612" s="25"/>
      <c r="X36612" s="25"/>
    </row>
    <row r="36613" spans="23:24" x14ac:dyDescent="0.2">
      <c r="W36613" s="25"/>
      <c r="X36613" s="25"/>
    </row>
    <row r="36614" spans="23:24" x14ac:dyDescent="0.2">
      <c r="W36614" s="25"/>
      <c r="X36614" s="25"/>
    </row>
    <row r="36615" spans="23:24" x14ac:dyDescent="0.2">
      <c r="W36615" s="25"/>
      <c r="X36615" s="25"/>
    </row>
    <row r="36616" spans="23:24" x14ac:dyDescent="0.2">
      <c r="W36616" s="25"/>
      <c r="X36616" s="25"/>
    </row>
    <row r="36617" spans="23:24" x14ac:dyDescent="0.2">
      <c r="W36617" s="25"/>
      <c r="X36617" s="25"/>
    </row>
    <row r="36618" spans="23:24" x14ac:dyDescent="0.2">
      <c r="W36618" s="25"/>
      <c r="X36618" s="25"/>
    </row>
    <row r="36619" spans="23:24" x14ac:dyDescent="0.2">
      <c r="W36619" s="25"/>
      <c r="X36619" s="25"/>
    </row>
    <row r="36620" spans="23:24" x14ac:dyDescent="0.2">
      <c r="W36620" s="25"/>
      <c r="X36620" s="25"/>
    </row>
    <row r="36621" spans="23:24" x14ac:dyDescent="0.2">
      <c r="W36621" s="25"/>
      <c r="X36621" s="25"/>
    </row>
    <row r="36622" spans="23:24" x14ac:dyDescent="0.2">
      <c r="W36622" s="25"/>
      <c r="X36622" s="25"/>
    </row>
    <row r="36623" spans="23:24" x14ac:dyDescent="0.2">
      <c r="W36623" s="25"/>
      <c r="X36623" s="25"/>
    </row>
    <row r="36624" spans="23:24" x14ac:dyDescent="0.2">
      <c r="W36624" s="25"/>
      <c r="X36624" s="25"/>
    </row>
    <row r="36625" spans="23:24" x14ac:dyDescent="0.2">
      <c r="W36625" s="25"/>
      <c r="X36625" s="25"/>
    </row>
    <row r="36626" spans="23:24" x14ac:dyDescent="0.2">
      <c r="W36626" s="25"/>
      <c r="X36626" s="25"/>
    </row>
    <row r="36627" spans="23:24" x14ac:dyDescent="0.2">
      <c r="W36627" s="25"/>
      <c r="X36627" s="25"/>
    </row>
    <row r="36628" spans="23:24" x14ac:dyDescent="0.2">
      <c r="W36628" s="25"/>
      <c r="X36628" s="25"/>
    </row>
    <row r="36629" spans="23:24" x14ac:dyDescent="0.2">
      <c r="W36629" s="25"/>
      <c r="X36629" s="25"/>
    </row>
    <row r="36630" spans="23:24" x14ac:dyDescent="0.2">
      <c r="W36630" s="25"/>
      <c r="X36630" s="25"/>
    </row>
    <row r="36631" spans="23:24" x14ac:dyDescent="0.2">
      <c r="W36631" s="25"/>
      <c r="X36631" s="25"/>
    </row>
    <row r="36632" spans="23:24" x14ac:dyDescent="0.2">
      <c r="W36632" s="25"/>
      <c r="X36632" s="25"/>
    </row>
    <row r="36633" spans="23:24" x14ac:dyDescent="0.2">
      <c r="W36633" s="25"/>
      <c r="X36633" s="25"/>
    </row>
    <row r="36634" spans="23:24" x14ac:dyDescent="0.2">
      <c r="W36634" s="25"/>
      <c r="X36634" s="25"/>
    </row>
    <row r="36635" spans="23:24" x14ac:dyDescent="0.2">
      <c r="W36635" s="25"/>
      <c r="X36635" s="25"/>
    </row>
    <row r="36636" spans="23:24" x14ac:dyDescent="0.2">
      <c r="W36636" s="25"/>
      <c r="X36636" s="25"/>
    </row>
    <row r="36637" spans="23:24" x14ac:dyDescent="0.2">
      <c r="W36637" s="25"/>
      <c r="X36637" s="25"/>
    </row>
    <row r="36638" spans="23:24" x14ac:dyDescent="0.2">
      <c r="W36638" s="25"/>
      <c r="X36638" s="25"/>
    </row>
    <row r="36639" spans="23:24" x14ac:dyDescent="0.2">
      <c r="W36639" s="25"/>
      <c r="X36639" s="25"/>
    </row>
    <row r="36640" spans="23:24" x14ac:dyDescent="0.2">
      <c r="W36640" s="25"/>
      <c r="X36640" s="25"/>
    </row>
    <row r="36641" spans="23:24" x14ac:dyDescent="0.2">
      <c r="W36641" s="25"/>
      <c r="X36641" s="25"/>
    </row>
    <row r="36642" spans="23:24" x14ac:dyDescent="0.2">
      <c r="W36642" s="25"/>
      <c r="X36642" s="25"/>
    </row>
    <row r="36643" spans="23:24" x14ac:dyDescent="0.2">
      <c r="W36643" s="25"/>
      <c r="X36643" s="25"/>
    </row>
    <row r="36644" spans="23:24" x14ac:dyDescent="0.2">
      <c r="W36644" s="25"/>
      <c r="X36644" s="25"/>
    </row>
    <row r="36645" spans="23:24" x14ac:dyDescent="0.2">
      <c r="W36645" s="25"/>
      <c r="X36645" s="25"/>
    </row>
    <row r="36646" spans="23:24" x14ac:dyDescent="0.2">
      <c r="W36646" s="25"/>
      <c r="X36646" s="25"/>
    </row>
    <row r="36647" spans="23:24" x14ac:dyDescent="0.2">
      <c r="W36647" s="25"/>
      <c r="X36647" s="25"/>
    </row>
    <row r="36648" spans="23:24" x14ac:dyDescent="0.2">
      <c r="W36648" s="25"/>
      <c r="X36648" s="25"/>
    </row>
    <row r="36649" spans="23:24" x14ac:dyDescent="0.2">
      <c r="W36649" s="25"/>
      <c r="X36649" s="25"/>
    </row>
    <row r="36650" spans="23:24" x14ac:dyDescent="0.2">
      <c r="W36650" s="25"/>
      <c r="X36650" s="25"/>
    </row>
    <row r="36651" spans="23:24" x14ac:dyDescent="0.2">
      <c r="W36651" s="25"/>
      <c r="X36651" s="25"/>
    </row>
    <row r="36652" spans="23:24" x14ac:dyDescent="0.2">
      <c r="W36652" s="25"/>
      <c r="X36652" s="25"/>
    </row>
    <row r="36653" spans="23:24" x14ac:dyDescent="0.2">
      <c r="W36653" s="25"/>
      <c r="X36653" s="25"/>
    </row>
    <row r="36654" spans="23:24" x14ac:dyDescent="0.2">
      <c r="W36654" s="25"/>
      <c r="X36654" s="25"/>
    </row>
    <row r="36655" spans="23:24" x14ac:dyDescent="0.2">
      <c r="W36655" s="25"/>
      <c r="X36655" s="25"/>
    </row>
    <row r="36656" spans="23:24" x14ac:dyDescent="0.2">
      <c r="W36656" s="25"/>
      <c r="X36656" s="25"/>
    </row>
    <row r="36657" spans="23:24" x14ac:dyDescent="0.2">
      <c r="W36657" s="25"/>
      <c r="X36657" s="25"/>
    </row>
    <row r="36658" spans="23:24" x14ac:dyDescent="0.2">
      <c r="W36658" s="25"/>
      <c r="X36658" s="25"/>
    </row>
    <row r="36659" spans="23:24" x14ac:dyDescent="0.2">
      <c r="W36659" s="25"/>
      <c r="X36659" s="25"/>
    </row>
    <row r="36660" spans="23:24" x14ac:dyDescent="0.2">
      <c r="W36660" s="25"/>
      <c r="X36660" s="25"/>
    </row>
    <row r="36661" spans="23:24" x14ac:dyDescent="0.2">
      <c r="W36661" s="25"/>
      <c r="X36661" s="25"/>
    </row>
    <row r="36662" spans="23:24" x14ac:dyDescent="0.2">
      <c r="W36662" s="25"/>
      <c r="X36662" s="25"/>
    </row>
    <row r="36663" spans="23:24" x14ac:dyDescent="0.2">
      <c r="W36663" s="25"/>
      <c r="X36663" s="25"/>
    </row>
    <row r="36664" spans="23:24" x14ac:dyDescent="0.2">
      <c r="W36664" s="25"/>
      <c r="X36664" s="25"/>
    </row>
    <row r="36665" spans="23:24" x14ac:dyDescent="0.2">
      <c r="W36665" s="25"/>
      <c r="X36665" s="25"/>
    </row>
    <row r="36666" spans="23:24" x14ac:dyDescent="0.2">
      <c r="W36666" s="25"/>
      <c r="X36666" s="25"/>
    </row>
    <row r="36667" spans="23:24" x14ac:dyDescent="0.2">
      <c r="W36667" s="25"/>
      <c r="X36667" s="25"/>
    </row>
    <row r="36668" spans="23:24" x14ac:dyDescent="0.2">
      <c r="W36668" s="25"/>
      <c r="X36668" s="25"/>
    </row>
    <row r="36669" spans="23:24" x14ac:dyDescent="0.2">
      <c r="W36669" s="25"/>
      <c r="X36669" s="25"/>
    </row>
    <row r="36670" spans="23:24" x14ac:dyDescent="0.2">
      <c r="W36670" s="25"/>
      <c r="X36670" s="25"/>
    </row>
    <row r="36671" spans="23:24" x14ac:dyDescent="0.2">
      <c r="W36671" s="25"/>
      <c r="X36671" s="25"/>
    </row>
    <row r="36672" spans="23:24" x14ac:dyDescent="0.2">
      <c r="W36672" s="25"/>
      <c r="X36672" s="25"/>
    </row>
    <row r="36673" spans="23:24" x14ac:dyDescent="0.2">
      <c r="W36673" s="25"/>
      <c r="X36673" s="25"/>
    </row>
    <row r="36674" spans="23:24" x14ac:dyDescent="0.2">
      <c r="W36674" s="25"/>
      <c r="X36674" s="25"/>
    </row>
    <row r="36675" spans="23:24" x14ac:dyDescent="0.2">
      <c r="W36675" s="25"/>
      <c r="X36675" s="25"/>
    </row>
    <row r="36676" spans="23:24" x14ac:dyDescent="0.2">
      <c r="W36676" s="25"/>
      <c r="X36676" s="25"/>
    </row>
    <row r="36677" spans="23:24" x14ac:dyDescent="0.2">
      <c r="W36677" s="25"/>
      <c r="X36677" s="25"/>
    </row>
    <row r="36678" spans="23:24" x14ac:dyDescent="0.2">
      <c r="W36678" s="25"/>
      <c r="X36678" s="25"/>
    </row>
    <row r="36679" spans="23:24" x14ac:dyDescent="0.2">
      <c r="W36679" s="25"/>
      <c r="X36679" s="25"/>
    </row>
    <row r="36680" spans="23:24" x14ac:dyDescent="0.2">
      <c r="W36680" s="25"/>
      <c r="X36680" s="25"/>
    </row>
    <row r="36681" spans="23:24" x14ac:dyDescent="0.2">
      <c r="W36681" s="25"/>
      <c r="X36681" s="25"/>
    </row>
    <row r="36682" spans="23:24" x14ac:dyDescent="0.2">
      <c r="W36682" s="25"/>
      <c r="X36682" s="25"/>
    </row>
    <row r="36683" spans="23:24" x14ac:dyDescent="0.2">
      <c r="W36683" s="25"/>
      <c r="X36683" s="25"/>
    </row>
    <row r="36684" spans="23:24" x14ac:dyDescent="0.2">
      <c r="W36684" s="25"/>
      <c r="X36684" s="25"/>
    </row>
    <row r="36685" spans="23:24" x14ac:dyDescent="0.2">
      <c r="W36685" s="25"/>
      <c r="X36685" s="25"/>
    </row>
    <row r="36686" spans="23:24" x14ac:dyDescent="0.2">
      <c r="W36686" s="25"/>
      <c r="X36686" s="25"/>
    </row>
    <row r="36687" spans="23:24" x14ac:dyDescent="0.2">
      <c r="W36687" s="25"/>
      <c r="X36687" s="25"/>
    </row>
    <row r="36688" spans="23:24" x14ac:dyDescent="0.2">
      <c r="W36688" s="25"/>
      <c r="X36688" s="25"/>
    </row>
    <row r="36689" spans="23:24" x14ac:dyDescent="0.2">
      <c r="W36689" s="25"/>
      <c r="X36689" s="25"/>
    </row>
    <row r="36690" spans="23:24" x14ac:dyDescent="0.2">
      <c r="W36690" s="25"/>
      <c r="X36690" s="25"/>
    </row>
    <row r="36691" spans="23:24" x14ac:dyDescent="0.2">
      <c r="W36691" s="25"/>
      <c r="X36691" s="25"/>
    </row>
    <row r="36692" spans="23:24" x14ac:dyDescent="0.2">
      <c r="W36692" s="25"/>
      <c r="X36692" s="25"/>
    </row>
    <row r="36693" spans="23:24" x14ac:dyDescent="0.2">
      <c r="W36693" s="25"/>
      <c r="X36693" s="25"/>
    </row>
    <row r="36694" spans="23:24" x14ac:dyDescent="0.2">
      <c r="W36694" s="25"/>
      <c r="X36694" s="25"/>
    </row>
    <row r="36695" spans="23:24" x14ac:dyDescent="0.2">
      <c r="W36695" s="25"/>
      <c r="X36695" s="25"/>
    </row>
    <row r="36696" spans="23:24" x14ac:dyDescent="0.2">
      <c r="W36696" s="25"/>
      <c r="X36696" s="25"/>
    </row>
    <row r="36697" spans="23:24" x14ac:dyDescent="0.2">
      <c r="W36697" s="25"/>
      <c r="X36697" s="25"/>
    </row>
    <row r="36698" spans="23:24" x14ac:dyDescent="0.2">
      <c r="W36698" s="25"/>
      <c r="X36698" s="25"/>
    </row>
    <row r="36699" spans="23:24" x14ac:dyDescent="0.2">
      <c r="W36699" s="25"/>
      <c r="X36699" s="25"/>
    </row>
    <row r="36700" spans="23:24" x14ac:dyDescent="0.2">
      <c r="W36700" s="25"/>
      <c r="X36700" s="25"/>
    </row>
    <row r="36701" spans="23:24" x14ac:dyDescent="0.2">
      <c r="W36701" s="25"/>
      <c r="X36701" s="25"/>
    </row>
    <row r="36702" spans="23:24" x14ac:dyDescent="0.2">
      <c r="W36702" s="25"/>
      <c r="X36702" s="25"/>
    </row>
    <row r="36703" spans="23:24" x14ac:dyDescent="0.2">
      <c r="W36703" s="25"/>
      <c r="X36703" s="25"/>
    </row>
    <row r="36704" spans="23:24" x14ac:dyDescent="0.2">
      <c r="W36704" s="25"/>
      <c r="X36704" s="25"/>
    </row>
    <row r="36705" spans="23:24" x14ac:dyDescent="0.2">
      <c r="W36705" s="25"/>
      <c r="X36705" s="25"/>
    </row>
    <row r="36706" spans="23:24" x14ac:dyDescent="0.2">
      <c r="W36706" s="25"/>
      <c r="X36706" s="25"/>
    </row>
    <row r="36707" spans="23:24" x14ac:dyDescent="0.2">
      <c r="W36707" s="25"/>
      <c r="X36707" s="25"/>
    </row>
    <row r="36708" spans="23:24" x14ac:dyDescent="0.2">
      <c r="W36708" s="25"/>
      <c r="X36708" s="25"/>
    </row>
    <row r="36709" spans="23:24" x14ac:dyDescent="0.2">
      <c r="W36709" s="25"/>
      <c r="X36709" s="25"/>
    </row>
    <row r="36710" spans="23:24" x14ac:dyDescent="0.2">
      <c r="W36710" s="25"/>
      <c r="X36710" s="25"/>
    </row>
    <row r="36711" spans="23:24" x14ac:dyDescent="0.2">
      <c r="W36711" s="25"/>
      <c r="X36711" s="25"/>
    </row>
    <row r="36712" spans="23:24" x14ac:dyDescent="0.2">
      <c r="W36712" s="25"/>
      <c r="X36712" s="25"/>
    </row>
    <row r="36713" spans="23:24" x14ac:dyDescent="0.2">
      <c r="W36713" s="25"/>
      <c r="X36713" s="25"/>
    </row>
    <row r="36714" spans="23:24" x14ac:dyDescent="0.2">
      <c r="W36714" s="25"/>
      <c r="X36714" s="25"/>
    </row>
    <row r="36715" spans="23:24" x14ac:dyDescent="0.2">
      <c r="W36715" s="25"/>
      <c r="X36715" s="25"/>
    </row>
    <row r="36716" spans="23:24" x14ac:dyDescent="0.2">
      <c r="W36716" s="25"/>
      <c r="X36716" s="25"/>
    </row>
    <row r="36717" spans="23:24" x14ac:dyDescent="0.2">
      <c r="W36717" s="25"/>
      <c r="X36717" s="25"/>
    </row>
    <row r="36718" spans="23:24" x14ac:dyDescent="0.2">
      <c r="W36718" s="25"/>
      <c r="X36718" s="25"/>
    </row>
    <row r="36719" spans="23:24" x14ac:dyDescent="0.2">
      <c r="W36719" s="25"/>
      <c r="X36719" s="25"/>
    </row>
    <row r="36720" spans="23:24" x14ac:dyDescent="0.2">
      <c r="W36720" s="25"/>
      <c r="X36720" s="25"/>
    </row>
    <row r="36721" spans="23:24" x14ac:dyDescent="0.2">
      <c r="W36721" s="25"/>
      <c r="X36721" s="25"/>
    </row>
    <row r="36722" spans="23:24" x14ac:dyDescent="0.2">
      <c r="W36722" s="25"/>
      <c r="X36722" s="25"/>
    </row>
    <row r="36723" spans="23:24" x14ac:dyDescent="0.2">
      <c r="W36723" s="25"/>
      <c r="X36723" s="25"/>
    </row>
    <row r="36724" spans="23:24" x14ac:dyDescent="0.2">
      <c r="W36724" s="25"/>
      <c r="X36724" s="25"/>
    </row>
    <row r="36725" spans="23:24" x14ac:dyDescent="0.2">
      <c r="W36725" s="25"/>
      <c r="X36725" s="25"/>
    </row>
    <row r="36726" spans="23:24" x14ac:dyDescent="0.2">
      <c r="W36726" s="25"/>
      <c r="X36726" s="25"/>
    </row>
    <row r="36727" spans="23:24" x14ac:dyDescent="0.2">
      <c r="W36727" s="25"/>
      <c r="X36727" s="25"/>
    </row>
    <row r="36728" spans="23:24" x14ac:dyDescent="0.2">
      <c r="W36728" s="25"/>
      <c r="X36728" s="25"/>
    </row>
    <row r="36729" spans="23:24" x14ac:dyDescent="0.2">
      <c r="W36729" s="25"/>
      <c r="X36729" s="25"/>
    </row>
    <row r="36730" spans="23:24" x14ac:dyDescent="0.2">
      <c r="W36730" s="25"/>
      <c r="X36730" s="25"/>
    </row>
    <row r="36731" spans="23:24" x14ac:dyDescent="0.2">
      <c r="W36731" s="25"/>
      <c r="X36731" s="25"/>
    </row>
    <row r="36732" spans="23:24" x14ac:dyDescent="0.2">
      <c r="W36732" s="25"/>
      <c r="X36732" s="25"/>
    </row>
    <row r="36733" spans="23:24" x14ac:dyDescent="0.2">
      <c r="W36733" s="25"/>
      <c r="X36733" s="25"/>
    </row>
    <row r="36734" spans="23:24" x14ac:dyDescent="0.2">
      <c r="W36734" s="25"/>
      <c r="X36734" s="25"/>
    </row>
    <row r="36735" spans="23:24" x14ac:dyDescent="0.2">
      <c r="W36735" s="25"/>
      <c r="X36735" s="25"/>
    </row>
    <row r="36736" spans="23:24" x14ac:dyDescent="0.2">
      <c r="W36736" s="25"/>
      <c r="X36736" s="25"/>
    </row>
    <row r="36737" spans="23:24" x14ac:dyDescent="0.2">
      <c r="W36737" s="25"/>
      <c r="X36737" s="25"/>
    </row>
    <row r="36738" spans="23:24" x14ac:dyDescent="0.2">
      <c r="W36738" s="25"/>
      <c r="X36738" s="25"/>
    </row>
    <row r="36739" spans="23:24" x14ac:dyDescent="0.2">
      <c r="W36739" s="25"/>
      <c r="X36739" s="25"/>
    </row>
    <row r="36740" spans="23:24" x14ac:dyDescent="0.2">
      <c r="W36740" s="25"/>
      <c r="X36740" s="25"/>
    </row>
    <row r="36741" spans="23:24" x14ac:dyDescent="0.2">
      <c r="W36741" s="25"/>
      <c r="X36741" s="25"/>
    </row>
    <row r="36742" spans="23:24" x14ac:dyDescent="0.2">
      <c r="W36742" s="25"/>
      <c r="X36742" s="25"/>
    </row>
    <row r="36743" spans="23:24" x14ac:dyDescent="0.2">
      <c r="W36743" s="25"/>
      <c r="X36743" s="25"/>
    </row>
    <row r="36744" spans="23:24" x14ac:dyDescent="0.2">
      <c r="W36744" s="25"/>
      <c r="X36744" s="25"/>
    </row>
    <row r="36745" spans="23:24" x14ac:dyDescent="0.2">
      <c r="W36745" s="25"/>
      <c r="X36745" s="25"/>
    </row>
    <row r="36746" spans="23:24" x14ac:dyDescent="0.2">
      <c r="W36746" s="25"/>
      <c r="X36746" s="25"/>
    </row>
    <row r="36747" spans="23:24" x14ac:dyDescent="0.2">
      <c r="W36747" s="25"/>
      <c r="X36747" s="25"/>
    </row>
    <row r="36748" spans="23:24" x14ac:dyDescent="0.2">
      <c r="W36748" s="25"/>
      <c r="X36748" s="25"/>
    </row>
    <row r="36749" spans="23:24" x14ac:dyDescent="0.2">
      <c r="W36749" s="25"/>
      <c r="X36749" s="25"/>
    </row>
    <row r="36750" spans="23:24" x14ac:dyDescent="0.2">
      <c r="W36750" s="25"/>
      <c r="X36750" s="25"/>
    </row>
    <row r="36751" spans="23:24" x14ac:dyDescent="0.2">
      <c r="W36751" s="25"/>
      <c r="X36751" s="25"/>
    </row>
    <row r="36752" spans="23:24" x14ac:dyDescent="0.2">
      <c r="W36752" s="25"/>
      <c r="X36752" s="25"/>
    </row>
    <row r="36753" spans="23:24" x14ac:dyDescent="0.2">
      <c r="W36753" s="25"/>
      <c r="X36753" s="25"/>
    </row>
    <row r="36754" spans="23:24" x14ac:dyDescent="0.2">
      <c r="W36754" s="25"/>
      <c r="X36754" s="25"/>
    </row>
    <row r="36755" spans="23:24" x14ac:dyDescent="0.2">
      <c r="W36755" s="25"/>
      <c r="X36755" s="25"/>
    </row>
    <row r="36756" spans="23:24" x14ac:dyDescent="0.2">
      <c r="W36756" s="25"/>
      <c r="X36756" s="25"/>
    </row>
    <row r="36757" spans="23:24" x14ac:dyDescent="0.2">
      <c r="W36757" s="25"/>
      <c r="X36757" s="25"/>
    </row>
    <row r="36758" spans="23:24" x14ac:dyDescent="0.2">
      <c r="W36758" s="25"/>
      <c r="X36758" s="25"/>
    </row>
    <row r="36759" spans="23:24" x14ac:dyDescent="0.2">
      <c r="W36759" s="25"/>
      <c r="X36759" s="25"/>
    </row>
    <row r="36760" spans="23:24" x14ac:dyDescent="0.2">
      <c r="W36760" s="25"/>
      <c r="X36760" s="25"/>
    </row>
    <row r="36761" spans="23:24" x14ac:dyDescent="0.2">
      <c r="W36761" s="25"/>
      <c r="X36761" s="25"/>
    </row>
    <row r="36762" spans="23:24" x14ac:dyDescent="0.2">
      <c r="W36762" s="25"/>
      <c r="X36762" s="25"/>
    </row>
    <row r="36763" spans="23:24" x14ac:dyDescent="0.2">
      <c r="W36763" s="25"/>
      <c r="X36763" s="25"/>
    </row>
    <row r="36764" spans="23:24" x14ac:dyDescent="0.2">
      <c r="W36764" s="25"/>
      <c r="X36764" s="25"/>
    </row>
    <row r="36765" spans="23:24" x14ac:dyDescent="0.2">
      <c r="W36765" s="25"/>
      <c r="X36765" s="25"/>
    </row>
    <row r="36766" spans="23:24" x14ac:dyDescent="0.2">
      <c r="W36766" s="25"/>
      <c r="X36766" s="25"/>
    </row>
    <row r="36767" spans="23:24" x14ac:dyDescent="0.2">
      <c r="W36767" s="25"/>
      <c r="X36767" s="25"/>
    </row>
    <row r="36768" spans="23:24" x14ac:dyDescent="0.2">
      <c r="W36768" s="25"/>
      <c r="X36768" s="25"/>
    </row>
    <row r="36769" spans="23:24" x14ac:dyDescent="0.2">
      <c r="W36769" s="25"/>
      <c r="X36769" s="25"/>
    </row>
    <row r="36770" spans="23:24" x14ac:dyDescent="0.2">
      <c r="W36770" s="25"/>
      <c r="X36770" s="25"/>
    </row>
    <row r="36771" spans="23:24" x14ac:dyDescent="0.2">
      <c r="W36771" s="25"/>
      <c r="X36771" s="25"/>
    </row>
    <row r="36772" spans="23:24" x14ac:dyDescent="0.2">
      <c r="W36772" s="25"/>
      <c r="X36772" s="25"/>
    </row>
    <row r="36773" spans="23:24" x14ac:dyDescent="0.2">
      <c r="W36773" s="25"/>
      <c r="X36773" s="25"/>
    </row>
    <row r="36774" spans="23:24" x14ac:dyDescent="0.2">
      <c r="W36774" s="25"/>
      <c r="X36774" s="25"/>
    </row>
    <row r="36775" spans="23:24" x14ac:dyDescent="0.2">
      <c r="W36775" s="25"/>
      <c r="X36775" s="25"/>
    </row>
    <row r="36776" spans="23:24" x14ac:dyDescent="0.2">
      <c r="W36776" s="25"/>
      <c r="X36776" s="25"/>
    </row>
    <row r="36777" spans="23:24" x14ac:dyDescent="0.2">
      <c r="W36777" s="25"/>
      <c r="X36777" s="25"/>
    </row>
    <row r="36778" spans="23:24" x14ac:dyDescent="0.2">
      <c r="W36778" s="25"/>
      <c r="X36778" s="25"/>
    </row>
    <row r="36779" spans="23:24" x14ac:dyDescent="0.2">
      <c r="W36779" s="25"/>
      <c r="X36779" s="25"/>
    </row>
    <row r="36780" spans="23:24" x14ac:dyDescent="0.2">
      <c r="W36780" s="25"/>
      <c r="X36780" s="25"/>
    </row>
    <row r="36781" spans="23:24" x14ac:dyDescent="0.2">
      <c r="W36781" s="25"/>
      <c r="X36781" s="25"/>
    </row>
    <row r="36782" spans="23:24" x14ac:dyDescent="0.2">
      <c r="W36782" s="25"/>
      <c r="X36782" s="25"/>
    </row>
    <row r="36783" spans="23:24" x14ac:dyDescent="0.2">
      <c r="W36783" s="25"/>
      <c r="X36783" s="25"/>
    </row>
    <row r="36784" spans="23:24" x14ac:dyDescent="0.2">
      <c r="W36784" s="25"/>
      <c r="X36784" s="25"/>
    </row>
    <row r="36785" spans="23:24" x14ac:dyDescent="0.2">
      <c r="W36785" s="25"/>
      <c r="X36785" s="25"/>
    </row>
    <row r="36786" spans="23:24" x14ac:dyDescent="0.2">
      <c r="W36786" s="25"/>
      <c r="X36786" s="25"/>
    </row>
    <row r="36787" spans="23:24" x14ac:dyDescent="0.2">
      <c r="W36787" s="25"/>
      <c r="X36787" s="25"/>
    </row>
    <row r="36788" spans="23:24" x14ac:dyDescent="0.2">
      <c r="W36788" s="25"/>
      <c r="X36788" s="25"/>
    </row>
    <row r="36789" spans="23:24" x14ac:dyDescent="0.2">
      <c r="W36789" s="25"/>
      <c r="X36789" s="25"/>
    </row>
    <row r="36790" spans="23:24" x14ac:dyDescent="0.2">
      <c r="W36790" s="25"/>
      <c r="X36790" s="25"/>
    </row>
    <row r="36791" spans="23:24" x14ac:dyDescent="0.2">
      <c r="W36791" s="25"/>
      <c r="X36791" s="25"/>
    </row>
    <row r="36792" spans="23:24" x14ac:dyDescent="0.2">
      <c r="W36792" s="25"/>
      <c r="X36792" s="25"/>
    </row>
    <row r="36793" spans="23:24" x14ac:dyDescent="0.2">
      <c r="W36793" s="25"/>
      <c r="X36793" s="25"/>
    </row>
    <row r="36794" spans="23:24" x14ac:dyDescent="0.2">
      <c r="W36794" s="25"/>
      <c r="X36794" s="25"/>
    </row>
    <row r="36795" spans="23:24" x14ac:dyDescent="0.2">
      <c r="W36795" s="25"/>
      <c r="X36795" s="25"/>
    </row>
    <row r="36796" spans="23:24" x14ac:dyDescent="0.2">
      <c r="W36796" s="25"/>
      <c r="X36796" s="25"/>
    </row>
    <row r="36797" spans="23:24" x14ac:dyDescent="0.2">
      <c r="W36797" s="25"/>
      <c r="X36797" s="25"/>
    </row>
    <row r="36798" spans="23:24" x14ac:dyDescent="0.2">
      <c r="W36798" s="25"/>
      <c r="X36798" s="25"/>
    </row>
    <row r="36799" spans="23:24" x14ac:dyDescent="0.2">
      <c r="W36799" s="25"/>
      <c r="X36799" s="25"/>
    </row>
    <row r="36800" spans="23:24" x14ac:dyDescent="0.2">
      <c r="W36800" s="25"/>
      <c r="X36800" s="25"/>
    </row>
    <row r="36801" spans="23:24" x14ac:dyDescent="0.2">
      <c r="W36801" s="25"/>
      <c r="X36801" s="25"/>
    </row>
    <row r="36802" spans="23:24" x14ac:dyDescent="0.2">
      <c r="W36802" s="25"/>
      <c r="X36802" s="25"/>
    </row>
    <row r="36803" spans="23:24" x14ac:dyDescent="0.2">
      <c r="W36803" s="25"/>
      <c r="X36803" s="25"/>
    </row>
    <row r="36804" spans="23:24" x14ac:dyDescent="0.2">
      <c r="W36804" s="25"/>
      <c r="X36804" s="25"/>
    </row>
    <row r="36805" spans="23:24" x14ac:dyDescent="0.2">
      <c r="W36805" s="25"/>
      <c r="X36805" s="25"/>
    </row>
    <row r="36806" spans="23:24" x14ac:dyDescent="0.2">
      <c r="W36806" s="25"/>
      <c r="X36806" s="25"/>
    </row>
    <row r="36807" spans="23:24" x14ac:dyDescent="0.2">
      <c r="W36807" s="25"/>
      <c r="X36807" s="25"/>
    </row>
    <row r="36808" spans="23:24" x14ac:dyDescent="0.2">
      <c r="W36808" s="25"/>
      <c r="X36808" s="25"/>
    </row>
    <row r="36809" spans="23:24" x14ac:dyDescent="0.2">
      <c r="W36809" s="25"/>
      <c r="X36809" s="25"/>
    </row>
    <row r="36810" spans="23:24" x14ac:dyDescent="0.2">
      <c r="W36810" s="25"/>
      <c r="X36810" s="25"/>
    </row>
    <row r="36811" spans="23:24" x14ac:dyDescent="0.2">
      <c r="W36811" s="25"/>
      <c r="X36811" s="25"/>
    </row>
    <row r="36812" spans="23:24" x14ac:dyDescent="0.2">
      <c r="W36812" s="25"/>
      <c r="X36812" s="25"/>
    </row>
    <row r="36813" spans="23:24" x14ac:dyDescent="0.2">
      <c r="W36813" s="25"/>
      <c r="X36813" s="25"/>
    </row>
    <row r="36814" spans="23:24" x14ac:dyDescent="0.2">
      <c r="W36814" s="25"/>
      <c r="X36814" s="25"/>
    </row>
    <row r="36815" spans="23:24" x14ac:dyDescent="0.2">
      <c r="W36815" s="25"/>
      <c r="X36815" s="25"/>
    </row>
    <row r="36816" spans="23:24" x14ac:dyDescent="0.2">
      <c r="W36816" s="25"/>
      <c r="X36816" s="25"/>
    </row>
    <row r="36817" spans="23:24" x14ac:dyDescent="0.2">
      <c r="W36817" s="25"/>
      <c r="X36817" s="25"/>
    </row>
    <row r="36818" spans="23:24" x14ac:dyDescent="0.2">
      <c r="W36818" s="25"/>
      <c r="X36818" s="25"/>
    </row>
    <row r="36819" spans="23:24" x14ac:dyDescent="0.2">
      <c r="W36819" s="25"/>
      <c r="X36819" s="25"/>
    </row>
    <row r="36820" spans="23:24" x14ac:dyDescent="0.2">
      <c r="W36820" s="25"/>
      <c r="X36820" s="25"/>
    </row>
    <row r="36821" spans="23:24" x14ac:dyDescent="0.2">
      <c r="W36821" s="25"/>
      <c r="X36821" s="25"/>
    </row>
    <row r="36822" spans="23:24" x14ac:dyDescent="0.2">
      <c r="W36822" s="25"/>
      <c r="X36822" s="25"/>
    </row>
    <row r="36823" spans="23:24" x14ac:dyDescent="0.2">
      <c r="W36823" s="25"/>
      <c r="X36823" s="25"/>
    </row>
    <row r="36824" spans="23:24" x14ac:dyDescent="0.2">
      <c r="W36824" s="25"/>
      <c r="X36824" s="25"/>
    </row>
    <row r="36825" spans="23:24" x14ac:dyDescent="0.2">
      <c r="W36825" s="25"/>
      <c r="X36825" s="25"/>
    </row>
    <row r="36826" spans="23:24" x14ac:dyDescent="0.2">
      <c r="W36826" s="25"/>
      <c r="X36826" s="25"/>
    </row>
    <row r="36827" spans="23:24" x14ac:dyDescent="0.2">
      <c r="W36827" s="25"/>
      <c r="X36827" s="25"/>
    </row>
    <row r="36828" spans="23:24" x14ac:dyDescent="0.2">
      <c r="W36828" s="25"/>
      <c r="X36828" s="25"/>
    </row>
    <row r="36829" spans="23:24" x14ac:dyDescent="0.2">
      <c r="W36829" s="25"/>
      <c r="X36829" s="25"/>
    </row>
    <row r="36830" spans="23:24" x14ac:dyDescent="0.2">
      <c r="W36830" s="25"/>
      <c r="X36830" s="25"/>
    </row>
    <row r="36831" spans="23:24" x14ac:dyDescent="0.2">
      <c r="W36831" s="25"/>
      <c r="X36831" s="25"/>
    </row>
    <row r="36832" spans="23:24" x14ac:dyDescent="0.2">
      <c r="W36832" s="25"/>
      <c r="X36832" s="25"/>
    </row>
    <row r="36833" spans="23:24" x14ac:dyDescent="0.2">
      <c r="W36833" s="25"/>
      <c r="X36833" s="25"/>
    </row>
    <row r="36834" spans="23:24" x14ac:dyDescent="0.2">
      <c r="W36834" s="25"/>
      <c r="X36834" s="25"/>
    </row>
    <row r="36835" spans="23:24" x14ac:dyDescent="0.2">
      <c r="W36835" s="25"/>
      <c r="X36835" s="25"/>
    </row>
    <row r="36836" spans="23:24" x14ac:dyDescent="0.2">
      <c r="W36836" s="25"/>
      <c r="X36836" s="25"/>
    </row>
    <row r="36837" spans="23:24" x14ac:dyDescent="0.2">
      <c r="W36837" s="25"/>
      <c r="X36837" s="25"/>
    </row>
    <row r="36838" spans="23:24" x14ac:dyDescent="0.2">
      <c r="W36838" s="25"/>
      <c r="X36838" s="25"/>
    </row>
    <row r="36839" spans="23:24" x14ac:dyDescent="0.2">
      <c r="W36839" s="25"/>
      <c r="X36839" s="25"/>
    </row>
    <row r="36840" spans="23:24" x14ac:dyDescent="0.2">
      <c r="W36840" s="25"/>
      <c r="X36840" s="25"/>
    </row>
    <row r="36841" spans="23:24" x14ac:dyDescent="0.2">
      <c r="W36841" s="25"/>
      <c r="X36841" s="25"/>
    </row>
    <row r="36842" spans="23:24" x14ac:dyDescent="0.2">
      <c r="W36842" s="25"/>
      <c r="X36842" s="25"/>
    </row>
    <row r="36843" spans="23:24" x14ac:dyDescent="0.2">
      <c r="W36843" s="25"/>
      <c r="X36843" s="25"/>
    </row>
    <row r="36844" spans="23:24" x14ac:dyDescent="0.2">
      <c r="W36844" s="25"/>
      <c r="X36844" s="25"/>
    </row>
    <row r="36845" spans="23:24" x14ac:dyDescent="0.2">
      <c r="W36845" s="25"/>
      <c r="X36845" s="25"/>
    </row>
    <row r="36846" spans="23:24" x14ac:dyDescent="0.2">
      <c r="W36846" s="25"/>
      <c r="X36846" s="25"/>
    </row>
    <row r="36847" spans="23:24" x14ac:dyDescent="0.2">
      <c r="W36847" s="25"/>
      <c r="X36847" s="25"/>
    </row>
    <row r="36848" spans="23:24" x14ac:dyDescent="0.2">
      <c r="W36848" s="25"/>
      <c r="X36848" s="25"/>
    </row>
    <row r="36849" spans="23:24" x14ac:dyDescent="0.2">
      <c r="W36849" s="25"/>
      <c r="X36849" s="25"/>
    </row>
    <row r="36850" spans="23:24" x14ac:dyDescent="0.2">
      <c r="W36850" s="25"/>
      <c r="X36850" s="25"/>
    </row>
    <row r="36851" spans="23:24" x14ac:dyDescent="0.2">
      <c r="W36851" s="25"/>
      <c r="X36851" s="25"/>
    </row>
    <row r="36852" spans="23:24" x14ac:dyDescent="0.2">
      <c r="W36852" s="25"/>
      <c r="X36852" s="25"/>
    </row>
    <row r="36853" spans="23:24" x14ac:dyDescent="0.2">
      <c r="W36853" s="25"/>
      <c r="X36853" s="25"/>
    </row>
    <row r="36854" spans="23:24" x14ac:dyDescent="0.2">
      <c r="W36854" s="25"/>
      <c r="X36854" s="25"/>
    </row>
    <row r="36855" spans="23:24" x14ac:dyDescent="0.2">
      <c r="W36855" s="25"/>
      <c r="X36855" s="25"/>
    </row>
    <row r="36856" spans="23:24" x14ac:dyDescent="0.2">
      <c r="W36856" s="25"/>
      <c r="X36856" s="25"/>
    </row>
    <row r="36857" spans="23:24" x14ac:dyDescent="0.2">
      <c r="W36857" s="25"/>
      <c r="X36857" s="25"/>
    </row>
    <row r="36858" spans="23:24" x14ac:dyDescent="0.2">
      <c r="W36858" s="25"/>
      <c r="X36858" s="25"/>
    </row>
    <row r="36859" spans="23:24" x14ac:dyDescent="0.2">
      <c r="W36859" s="25"/>
      <c r="X36859" s="25"/>
    </row>
    <row r="36860" spans="23:24" x14ac:dyDescent="0.2">
      <c r="W36860" s="25"/>
      <c r="X36860" s="25"/>
    </row>
    <row r="36861" spans="23:24" x14ac:dyDescent="0.2">
      <c r="W36861" s="25"/>
      <c r="X36861" s="25"/>
    </row>
    <row r="36862" spans="23:24" x14ac:dyDescent="0.2">
      <c r="W36862" s="25"/>
      <c r="X36862" s="25"/>
    </row>
    <row r="36863" spans="23:24" x14ac:dyDescent="0.2">
      <c r="W36863" s="25"/>
      <c r="X36863" s="25"/>
    </row>
    <row r="36864" spans="23:24" x14ac:dyDescent="0.2">
      <c r="W36864" s="25"/>
      <c r="X36864" s="25"/>
    </row>
    <row r="36865" spans="23:24" x14ac:dyDescent="0.2">
      <c r="W36865" s="25"/>
      <c r="X36865" s="25"/>
    </row>
    <row r="36866" spans="23:24" x14ac:dyDescent="0.2">
      <c r="W36866" s="25"/>
      <c r="X36866" s="25"/>
    </row>
    <row r="36867" spans="23:24" x14ac:dyDescent="0.2">
      <c r="W36867" s="25"/>
      <c r="X36867" s="25"/>
    </row>
    <row r="36868" spans="23:24" x14ac:dyDescent="0.2">
      <c r="W36868" s="25"/>
      <c r="X36868" s="25"/>
    </row>
    <row r="36869" spans="23:24" x14ac:dyDescent="0.2">
      <c r="W36869" s="25"/>
      <c r="X36869" s="25"/>
    </row>
    <row r="36870" spans="23:24" x14ac:dyDescent="0.2">
      <c r="W36870" s="25"/>
      <c r="X36870" s="25"/>
    </row>
    <row r="36871" spans="23:24" x14ac:dyDescent="0.2">
      <c r="W36871" s="25"/>
      <c r="X36871" s="25"/>
    </row>
    <row r="36872" spans="23:24" x14ac:dyDescent="0.2">
      <c r="W36872" s="25"/>
      <c r="X36872" s="25"/>
    </row>
    <row r="36873" spans="23:24" x14ac:dyDescent="0.2">
      <c r="W36873" s="25"/>
      <c r="X36873" s="25"/>
    </row>
    <row r="36874" spans="23:24" x14ac:dyDescent="0.2">
      <c r="W36874" s="25"/>
      <c r="X36874" s="25"/>
    </row>
    <row r="36875" spans="23:24" x14ac:dyDescent="0.2">
      <c r="W36875" s="25"/>
      <c r="X36875" s="25"/>
    </row>
    <row r="36876" spans="23:24" x14ac:dyDescent="0.2">
      <c r="W36876" s="25"/>
      <c r="X36876" s="25"/>
    </row>
    <row r="36877" spans="23:24" x14ac:dyDescent="0.2">
      <c r="W36877" s="25"/>
      <c r="X36877" s="25"/>
    </row>
    <row r="36878" spans="23:24" x14ac:dyDescent="0.2">
      <c r="W36878" s="25"/>
      <c r="X36878" s="25"/>
    </row>
    <row r="36879" spans="23:24" x14ac:dyDescent="0.2">
      <c r="W36879" s="25"/>
      <c r="X36879" s="25"/>
    </row>
    <row r="36880" spans="23:24" x14ac:dyDescent="0.2">
      <c r="W36880" s="25"/>
      <c r="X36880" s="25"/>
    </row>
    <row r="36881" spans="23:24" x14ac:dyDescent="0.2">
      <c r="W36881" s="25"/>
      <c r="X36881" s="25"/>
    </row>
    <row r="36882" spans="23:24" x14ac:dyDescent="0.2">
      <c r="W36882" s="25"/>
      <c r="X36882" s="25"/>
    </row>
    <row r="36883" spans="23:24" x14ac:dyDescent="0.2">
      <c r="W36883" s="25"/>
      <c r="X36883" s="25"/>
    </row>
    <row r="36884" spans="23:24" x14ac:dyDescent="0.2">
      <c r="W36884" s="25"/>
      <c r="X36884" s="25"/>
    </row>
    <row r="36885" spans="23:24" x14ac:dyDescent="0.2">
      <c r="W36885" s="25"/>
      <c r="X36885" s="25"/>
    </row>
    <row r="36886" spans="23:24" x14ac:dyDescent="0.2">
      <c r="W36886" s="25"/>
      <c r="X36886" s="25"/>
    </row>
    <row r="36887" spans="23:24" x14ac:dyDescent="0.2">
      <c r="W36887" s="25"/>
      <c r="X36887" s="25"/>
    </row>
    <row r="36888" spans="23:24" x14ac:dyDescent="0.2">
      <c r="W36888" s="25"/>
      <c r="X36888" s="25"/>
    </row>
    <row r="36889" spans="23:24" x14ac:dyDescent="0.2">
      <c r="W36889" s="25"/>
      <c r="X36889" s="25"/>
    </row>
    <row r="36890" spans="23:24" x14ac:dyDescent="0.2">
      <c r="W36890" s="25"/>
      <c r="X36890" s="25"/>
    </row>
    <row r="36891" spans="23:24" x14ac:dyDescent="0.2">
      <c r="W36891" s="25"/>
      <c r="X36891" s="25"/>
    </row>
    <row r="36892" spans="23:24" x14ac:dyDescent="0.2">
      <c r="W36892" s="25"/>
      <c r="X36892" s="25"/>
    </row>
    <row r="36893" spans="23:24" x14ac:dyDescent="0.2">
      <c r="W36893" s="25"/>
      <c r="X36893" s="25"/>
    </row>
    <row r="36894" spans="23:24" x14ac:dyDescent="0.2">
      <c r="W36894" s="25"/>
      <c r="X36894" s="25"/>
    </row>
    <row r="36895" spans="23:24" x14ac:dyDescent="0.2">
      <c r="W36895" s="25"/>
      <c r="X36895" s="25"/>
    </row>
    <row r="36896" spans="23:24" x14ac:dyDescent="0.2">
      <c r="W36896" s="25"/>
      <c r="X36896" s="25"/>
    </row>
    <row r="36897" spans="23:24" x14ac:dyDescent="0.2">
      <c r="W36897" s="25"/>
      <c r="X36897" s="25"/>
    </row>
    <row r="36898" spans="23:24" x14ac:dyDescent="0.2">
      <c r="W36898" s="25"/>
      <c r="X36898" s="25"/>
    </row>
    <row r="36899" spans="23:24" x14ac:dyDescent="0.2">
      <c r="W36899" s="25"/>
      <c r="X36899" s="25"/>
    </row>
    <row r="36900" spans="23:24" x14ac:dyDescent="0.2">
      <c r="W36900" s="25"/>
      <c r="X36900" s="25"/>
    </row>
    <row r="36901" spans="23:24" x14ac:dyDescent="0.2">
      <c r="W36901" s="25"/>
      <c r="X36901" s="25"/>
    </row>
    <row r="36902" spans="23:24" x14ac:dyDescent="0.2">
      <c r="W36902" s="25"/>
      <c r="X36902" s="25"/>
    </row>
    <row r="36903" spans="23:24" x14ac:dyDescent="0.2">
      <c r="W36903" s="25"/>
      <c r="X36903" s="25"/>
    </row>
    <row r="36904" spans="23:24" x14ac:dyDescent="0.2">
      <c r="W36904" s="25"/>
      <c r="X36904" s="25"/>
    </row>
    <row r="36905" spans="23:24" x14ac:dyDescent="0.2">
      <c r="W36905" s="25"/>
      <c r="X36905" s="25"/>
    </row>
    <row r="36906" spans="23:24" x14ac:dyDescent="0.2">
      <c r="W36906" s="25"/>
      <c r="X36906" s="25"/>
    </row>
    <row r="36907" spans="23:24" x14ac:dyDescent="0.2">
      <c r="W36907" s="25"/>
      <c r="X36907" s="25"/>
    </row>
    <row r="36908" spans="23:24" x14ac:dyDescent="0.2">
      <c r="W36908" s="25"/>
      <c r="X36908" s="25"/>
    </row>
    <row r="36909" spans="23:24" x14ac:dyDescent="0.2">
      <c r="W36909" s="25"/>
      <c r="X36909" s="25"/>
    </row>
    <row r="36910" spans="23:24" x14ac:dyDescent="0.2">
      <c r="W36910" s="25"/>
      <c r="X36910" s="25"/>
    </row>
    <row r="36911" spans="23:24" x14ac:dyDescent="0.2">
      <c r="W36911" s="25"/>
      <c r="X36911" s="25"/>
    </row>
    <row r="36912" spans="23:24" x14ac:dyDescent="0.2">
      <c r="W36912" s="25"/>
      <c r="X36912" s="25"/>
    </row>
    <row r="36913" spans="23:24" x14ac:dyDescent="0.2">
      <c r="W36913" s="25"/>
      <c r="X36913" s="25"/>
    </row>
    <row r="36914" spans="23:24" x14ac:dyDescent="0.2">
      <c r="W36914" s="25"/>
      <c r="X36914" s="25"/>
    </row>
    <row r="36915" spans="23:24" x14ac:dyDescent="0.2">
      <c r="W36915" s="25"/>
      <c r="X36915" s="25"/>
    </row>
    <row r="36916" spans="23:24" x14ac:dyDescent="0.2">
      <c r="W36916" s="25"/>
      <c r="X36916" s="25"/>
    </row>
    <row r="36917" spans="23:24" x14ac:dyDescent="0.2">
      <c r="W36917" s="25"/>
      <c r="X36917" s="25"/>
    </row>
    <row r="36918" spans="23:24" x14ac:dyDescent="0.2">
      <c r="W36918" s="25"/>
      <c r="X36918" s="25"/>
    </row>
    <row r="36919" spans="23:24" x14ac:dyDescent="0.2">
      <c r="W36919" s="25"/>
      <c r="X36919" s="25"/>
    </row>
    <row r="36920" spans="23:24" x14ac:dyDescent="0.2">
      <c r="W36920" s="25"/>
      <c r="X36920" s="25"/>
    </row>
    <row r="36921" spans="23:24" x14ac:dyDescent="0.2">
      <c r="W36921" s="25"/>
      <c r="X36921" s="25"/>
    </row>
    <row r="36922" spans="23:24" x14ac:dyDescent="0.2">
      <c r="W36922" s="25"/>
      <c r="X36922" s="25"/>
    </row>
    <row r="36923" spans="23:24" x14ac:dyDescent="0.2">
      <c r="W36923" s="25"/>
      <c r="X36923" s="25"/>
    </row>
    <row r="36924" spans="23:24" x14ac:dyDescent="0.2">
      <c r="W36924" s="25"/>
      <c r="X36924" s="25"/>
    </row>
    <row r="36925" spans="23:24" x14ac:dyDescent="0.2">
      <c r="W36925" s="25"/>
      <c r="X36925" s="25"/>
    </row>
    <row r="36926" spans="23:24" x14ac:dyDescent="0.2">
      <c r="W36926" s="25"/>
      <c r="X36926" s="25"/>
    </row>
    <row r="36927" spans="23:24" x14ac:dyDescent="0.2">
      <c r="W36927" s="25"/>
      <c r="X36927" s="25"/>
    </row>
    <row r="36928" spans="23:24" x14ac:dyDescent="0.2">
      <c r="W36928" s="25"/>
      <c r="X36928" s="25"/>
    </row>
    <row r="36929" spans="23:24" x14ac:dyDescent="0.2">
      <c r="W36929" s="25"/>
      <c r="X36929" s="25"/>
    </row>
    <row r="36930" spans="23:24" x14ac:dyDescent="0.2">
      <c r="W36930" s="25"/>
      <c r="X36930" s="25"/>
    </row>
    <row r="36931" spans="23:24" x14ac:dyDescent="0.2">
      <c r="W36931" s="25"/>
      <c r="X36931" s="25"/>
    </row>
    <row r="36932" spans="23:24" x14ac:dyDescent="0.2">
      <c r="W36932" s="25"/>
      <c r="X36932" s="25"/>
    </row>
    <row r="36933" spans="23:24" x14ac:dyDescent="0.2">
      <c r="W36933" s="25"/>
      <c r="X36933" s="25"/>
    </row>
    <row r="36934" spans="23:24" x14ac:dyDescent="0.2">
      <c r="W36934" s="25"/>
      <c r="X36934" s="25"/>
    </row>
    <row r="36935" spans="23:24" x14ac:dyDescent="0.2">
      <c r="W36935" s="25"/>
      <c r="X36935" s="25"/>
    </row>
    <row r="36936" spans="23:24" x14ac:dyDescent="0.2">
      <c r="W36936" s="25"/>
      <c r="X36936" s="25"/>
    </row>
    <row r="36937" spans="23:24" x14ac:dyDescent="0.2">
      <c r="W36937" s="25"/>
      <c r="X36937" s="25"/>
    </row>
    <row r="36938" spans="23:24" x14ac:dyDescent="0.2">
      <c r="W36938" s="25"/>
      <c r="X36938" s="25"/>
    </row>
    <row r="36939" spans="23:24" x14ac:dyDescent="0.2">
      <c r="W36939" s="25"/>
      <c r="X36939" s="25"/>
    </row>
    <row r="36940" spans="23:24" x14ac:dyDescent="0.2">
      <c r="W36940" s="25"/>
      <c r="X36940" s="25"/>
    </row>
    <row r="36941" spans="23:24" x14ac:dyDescent="0.2">
      <c r="W36941" s="25"/>
      <c r="X36941" s="25"/>
    </row>
    <row r="36942" spans="23:24" x14ac:dyDescent="0.2">
      <c r="W36942" s="25"/>
      <c r="X36942" s="25"/>
    </row>
    <row r="36943" spans="23:24" x14ac:dyDescent="0.2">
      <c r="W36943" s="25"/>
      <c r="X36943" s="25"/>
    </row>
    <row r="36944" spans="23:24" x14ac:dyDescent="0.2">
      <c r="W36944" s="25"/>
      <c r="X36944" s="25"/>
    </row>
    <row r="36945" spans="23:24" x14ac:dyDescent="0.2">
      <c r="W36945" s="25"/>
      <c r="X36945" s="25"/>
    </row>
    <row r="36946" spans="23:24" x14ac:dyDescent="0.2">
      <c r="W36946" s="25"/>
      <c r="X36946" s="25"/>
    </row>
    <row r="36947" spans="23:24" x14ac:dyDescent="0.2">
      <c r="W36947" s="25"/>
      <c r="X36947" s="25"/>
    </row>
    <row r="36948" spans="23:24" x14ac:dyDescent="0.2">
      <c r="W36948" s="25"/>
      <c r="X36948" s="25"/>
    </row>
    <row r="36949" spans="23:24" x14ac:dyDescent="0.2">
      <c r="W36949" s="25"/>
      <c r="X36949" s="25"/>
    </row>
    <row r="36950" spans="23:24" x14ac:dyDescent="0.2">
      <c r="W36950" s="25"/>
      <c r="X36950" s="25"/>
    </row>
    <row r="36951" spans="23:24" x14ac:dyDescent="0.2">
      <c r="W36951" s="25"/>
      <c r="X36951" s="25"/>
    </row>
    <row r="36952" spans="23:24" x14ac:dyDescent="0.2">
      <c r="W36952" s="25"/>
      <c r="X36952" s="25"/>
    </row>
    <row r="36953" spans="23:24" x14ac:dyDescent="0.2">
      <c r="W36953" s="25"/>
      <c r="X36953" s="25"/>
    </row>
    <row r="36954" spans="23:24" x14ac:dyDescent="0.2">
      <c r="W36954" s="25"/>
      <c r="X36954" s="25"/>
    </row>
    <row r="36955" spans="23:24" x14ac:dyDescent="0.2">
      <c r="W36955" s="25"/>
      <c r="X36955" s="25"/>
    </row>
    <row r="36956" spans="23:24" x14ac:dyDescent="0.2">
      <c r="W36956" s="25"/>
      <c r="X36956" s="25"/>
    </row>
    <row r="36957" spans="23:24" x14ac:dyDescent="0.2">
      <c r="W36957" s="25"/>
      <c r="X36957" s="25"/>
    </row>
    <row r="36958" spans="23:24" x14ac:dyDescent="0.2">
      <c r="W36958" s="25"/>
      <c r="X36958" s="25"/>
    </row>
    <row r="36959" spans="23:24" x14ac:dyDescent="0.2">
      <c r="W36959" s="25"/>
      <c r="X36959" s="25"/>
    </row>
    <row r="36960" spans="23:24" x14ac:dyDescent="0.2">
      <c r="W36960" s="25"/>
      <c r="X36960" s="25"/>
    </row>
    <row r="36961" spans="23:24" x14ac:dyDescent="0.2">
      <c r="W36961" s="25"/>
      <c r="X36961" s="25"/>
    </row>
    <row r="36962" spans="23:24" x14ac:dyDescent="0.2">
      <c r="W36962" s="25"/>
      <c r="X36962" s="25"/>
    </row>
    <row r="36963" spans="23:24" x14ac:dyDescent="0.2">
      <c r="W36963" s="25"/>
      <c r="X36963" s="25"/>
    </row>
    <row r="36964" spans="23:24" x14ac:dyDescent="0.2">
      <c r="W36964" s="25"/>
      <c r="X36964" s="25"/>
    </row>
    <row r="36965" spans="23:24" x14ac:dyDescent="0.2">
      <c r="W36965" s="25"/>
      <c r="X36965" s="25"/>
    </row>
    <row r="36966" spans="23:24" x14ac:dyDescent="0.2">
      <c r="W36966" s="25"/>
      <c r="X36966" s="25"/>
    </row>
    <row r="36967" spans="23:24" x14ac:dyDescent="0.2">
      <c r="W36967" s="25"/>
      <c r="X36967" s="25"/>
    </row>
    <row r="36968" spans="23:24" x14ac:dyDescent="0.2">
      <c r="W36968" s="25"/>
      <c r="X36968" s="25"/>
    </row>
    <row r="36969" spans="23:24" x14ac:dyDescent="0.2">
      <c r="W36969" s="25"/>
      <c r="X36969" s="25"/>
    </row>
    <row r="36970" spans="23:24" x14ac:dyDescent="0.2">
      <c r="W36970" s="25"/>
      <c r="X36970" s="25"/>
    </row>
    <row r="36971" spans="23:24" x14ac:dyDescent="0.2">
      <c r="W36971" s="25"/>
      <c r="X36971" s="25"/>
    </row>
    <row r="36972" spans="23:24" x14ac:dyDescent="0.2">
      <c r="W36972" s="25"/>
      <c r="X36972" s="25"/>
    </row>
    <row r="36973" spans="23:24" x14ac:dyDescent="0.2">
      <c r="W36973" s="25"/>
      <c r="X36973" s="25"/>
    </row>
    <row r="36974" spans="23:24" x14ac:dyDescent="0.2">
      <c r="W36974" s="25"/>
      <c r="X36974" s="25"/>
    </row>
    <row r="36975" spans="23:24" x14ac:dyDescent="0.2">
      <c r="W36975" s="25"/>
      <c r="X36975" s="25"/>
    </row>
    <row r="36976" spans="23:24" x14ac:dyDescent="0.2">
      <c r="W36976" s="25"/>
      <c r="X36976" s="25"/>
    </row>
    <row r="36977" spans="23:24" x14ac:dyDescent="0.2">
      <c r="W36977" s="25"/>
      <c r="X36977" s="25"/>
    </row>
    <row r="36978" spans="23:24" x14ac:dyDescent="0.2">
      <c r="W36978" s="25"/>
      <c r="X36978" s="25"/>
    </row>
    <row r="36979" spans="23:24" x14ac:dyDescent="0.2">
      <c r="W36979" s="25"/>
      <c r="X36979" s="25"/>
    </row>
    <row r="36980" spans="23:24" x14ac:dyDescent="0.2">
      <c r="W36980" s="25"/>
      <c r="X36980" s="25"/>
    </row>
    <row r="36981" spans="23:24" x14ac:dyDescent="0.2">
      <c r="W36981" s="25"/>
      <c r="X36981" s="25"/>
    </row>
    <row r="36982" spans="23:24" x14ac:dyDescent="0.2">
      <c r="W36982" s="25"/>
      <c r="X36982" s="25"/>
    </row>
    <row r="36983" spans="23:24" x14ac:dyDescent="0.2">
      <c r="W36983" s="25"/>
      <c r="X36983" s="25"/>
    </row>
    <row r="36984" spans="23:24" x14ac:dyDescent="0.2">
      <c r="W36984" s="25"/>
      <c r="X36984" s="25"/>
    </row>
    <row r="36985" spans="23:24" x14ac:dyDescent="0.2">
      <c r="W36985" s="25"/>
      <c r="X36985" s="25"/>
    </row>
    <row r="36986" spans="23:24" x14ac:dyDescent="0.2">
      <c r="W36986" s="25"/>
      <c r="X36986" s="25"/>
    </row>
    <row r="36987" spans="23:24" x14ac:dyDescent="0.2">
      <c r="W36987" s="25"/>
      <c r="X36987" s="25"/>
    </row>
    <row r="36988" spans="23:24" x14ac:dyDescent="0.2">
      <c r="W36988" s="25"/>
      <c r="X36988" s="25"/>
    </row>
    <row r="36989" spans="23:24" x14ac:dyDescent="0.2">
      <c r="W36989" s="25"/>
      <c r="X36989" s="25"/>
    </row>
    <row r="36990" spans="23:24" x14ac:dyDescent="0.2">
      <c r="W36990" s="25"/>
      <c r="X36990" s="25"/>
    </row>
    <row r="36991" spans="23:24" x14ac:dyDescent="0.2">
      <c r="W36991" s="25"/>
      <c r="X36991" s="25"/>
    </row>
    <row r="36992" spans="23:24" x14ac:dyDescent="0.2">
      <c r="W36992" s="25"/>
      <c r="X36992" s="25"/>
    </row>
    <row r="36993" spans="23:24" x14ac:dyDescent="0.2">
      <c r="W36993" s="25"/>
      <c r="X36993" s="25"/>
    </row>
    <row r="36994" spans="23:24" x14ac:dyDescent="0.2">
      <c r="W36994" s="25"/>
      <c r="X36994" s="25"/>
    </row>
    <row r="36995" spans="23:24" x14ac:dyDescent="0.2">
      <c r="W36995" s="25"/>
      <c r="X36995" s="25"/>
    </row>
    <row r="36996" spans="23:24" x14ac:dyDescent="0.2">
      <c r="W36996" s="25"/>
      <c r="X36996" s="25"/>
    </row>
    <row r="36997" spans="23:24" x14ac:dyDescent="0.2">
      <c r="W36997" s="25"/>
      <c r="X36997" s="25"/>
    </row>
    <row r="36998" spans="23:24" x14ac:dyDescent="0.2">
      <c r="W36998" s="25"/>
      <c r="X36998" s="25"/>
    </row>
    <row r="36999" spans="23:24" x14ac:dyDescent="0.2">
      <c r="W36999" s="25"/>
      <c r="X36999" s="25"/>
    </row>
    <row r="37000" spans="23:24" x14ac:dyDescent="0.2">
      <c r="W37000" s="25"/>
      <c r="X37000" s="25"/>
    </row>
    <row r="37001" spans="23:24" x14ac:dyDescent="0.2">
      <c r="W37001" s="25"/>
      <c r="X37001" s="25"/>
    </row>
    <row r="37002" spans="23:24" x14ac:dyDescent="0.2">
      <c r="W37002" s="25"/>
      <c r="X37002" s="25"/>
    </row>
    <row r="37003" spans="23:24" x14ac:dyDescent="0.2">
      <c r="W37003" s="25"/>
      <c r="X37003" s="25"/>
    </row>
    <row r="37004" spans="23:24" x14ac:dyDescent="0.2">
      <c r="W37004" s="25"/>
      <c r="X37004" s="25"/>
    </row>
    <row r="37005" spans="23:24" x14ac:dyDescent="0.2">
      <c r="W37005" s="25"/>
      <c r="X37005" s="25"/>
    </row>
    <row r="37006" spans="23:24" x14ac:dyDescent="0.2">
      <c r="W37006" s="25"/>
      <c r="X37006" s="25"/>
    </row>
    <row r="37007" spans="23:24" x14ac:dyDescent="0.2">
      <c r="W37007" s="25"/>
      <c r="X37007" s="25"/>
    </row>
    <row r="37008" spans="23:24" x14ac:dyDescent="0.2">
      <c r="W37008" s="25"/>
      <c r="X37008" s="25"/>
    </row>
    <row r="37009" spans="23:24" x14ac:dyDescent="0.2">
      <c r="W37009" s="25"/>
      <c r="X37009" s="25"/>
    </row>
    <row r="37010" spans="23:24" x14ac:dyDescent="0.2">
      <c r="W37010" s="25"/>
      <c r="X37010" s="25"/>
    </row>
    <row r="37011" spans="23:24" x14ac:dyDescent="0.2">
      <c r="W37011" s="25"/>
      <c r="X37011" s="25"/>
    </row>
    <row r="37012" spans="23:24" x14ac:dyDescent="0.2">
      <c r="W37012" s="25"/>
      <c r="X37012" s="25"/>
    </row>
    <row r="37013" spans="23:24" x14ac:dyDescent="0.2">
      <c r="W37013" s="25"/>
      <c r="X37013" s="25"/>
    </row>
    <row r="37014" spans="23:24" x14ac:dyDescent="0.2">
      <c r="W37014" s="25"/>
      <c r="X37014" s="25"/>
    </row>
    <row r="37015" spans="23:24" x14ac:dyDescent="0.2">
      <c r="W37015" s="25"/>
      <c r="X37015" s="25"/>
    </row>
    <row r="37016" spans="23:24" x14ac:dyDescent="0.2">
      <c r="W37016" s="25"/>
      <c r="X37016" s="25"/>
    </row>
    <row r="37017" spans="23:24" x14ac:dyDescent="0.2">
      <c r="W37017" s="25"/>
      <c r="X37017" s="25"/>
    </row>
    <row r="37018" spans="23:24" x14ac:dyDescent="0.2">
      <c r="W37018" s="25"/>
      <c r="X37018" s="25"/>
    </row>
    <row r="37019" spans="23:24" x14ac:dyDescent="0.2">
      <c r="W37019" s="25"/>
      <c r="X37019" s="25"/>
    </row>
    <row r="37020" spans="23:24" x14ac:dyDescent="0.2">
      <c r="W37020" s="25"/>
      <c r="X37020" s="25"/>
    </row>
    <row r="37021" spans="23:24" x14ac:dyDescent="0.2">
      <c r="W37021" s="25"/>
      <c r="X37021" s="25"/>
    </row>
    <row r="37022" spans="23:24" x14ac:dyDescent="0.2">
      <c r="W37022" s="25"/>
      <c r="X37022" s="25"/>
    </row>
    <row r="37023" spans="23:24" x14ac:dyDescent="0.2">
      <c r="W37023" s="25"/>
      <c r="X37023" s="25"/>
    </row>
    <row r="37024" spans="23:24" x14ac:dyDescent="0.2">
      <c r="W37024" s="25"/>
      <c r="X37024" s="25"/>
    </row>
    <row r="37025" spans="23:24" x14ac:dyDescent="0.2">
      <c r="W37025" s="25"/>
      <c r="X37025" s="25"/>
    </row>
    <row r="37026" spans="23:24" x14ac:dyDescent="0.2">
      <c r="W37026" s="25"/>
      <c r="X37026" s="25"/>
    </row>
    <row r="37027" spans="23:24" x14ac:dyDescent="0.2">
      <c r="W37027" s="25"/>
      <c r="X37027" s="25"/>
    </row>
    <row r="37028" spans="23:24" x14ac:dyDescent="0.2">
      <c r="W37028" s="25"/>
      <c r="X37028" s="25"/>
    </row>
    <row r="37029" spans="23:24" x14ac:dyDescent="0.2">
      <c r="W37029" s="25"/>
      <c r="X37029" s="25"/>
    </row>
    <row r="37030" spans="23:24" x14ac:dyDescent="0.2">
      <c r="W37030" s="25"/>
      <c r="X37030" s="25"/>
    </row>
    <row r="37031" spans="23:24" x14ac:dyDescent="0.2">
      <c r="W37031" s="25"/>
      <c r="X37031" s="25"/>
    </row>
    <row r="37032" spans="23:24" x14ac:dyDescent="0.2">
      <c r="W37032" s="25"/>
      <c r="X37032" s="25"/>
    </row>
    <row r="37033" spans="23:24" x14ac:dyDescent="0.2">
      <c r="W37033" s="25"/>
      <c r="X37033" s="25"/>
    </row>
    <row r="37034" spans="23:24" x14ac:dyDescent="0.2">
      <c r="W37034" s="25"/>
      <c r="X37034" s="25"/>
    </row>
    <row r="37035" spans="23:24" x14ac:dyDescent="0.2">
      <c r="W37035" s="25"/>
      <c r="X37035" s="25"/>
    </row>
    <row r="37036" spans="23:24" x14ac:dyDescent="0.2">
      <c r="W37036" s="25"/>
      <c r="X37036" s="25"/>
    </row>
    <row r="37037" spans="23:24" x14ac:dyDescent="0.2">
      <c r="W37037" s="25"/>
      <c r="X37037" s="25"/>
    </row>
    <row r="37038" spans="23:24" x14ac:dyDescent="0.2">
      <c r="W37038" s="25"/>
      <c r="X37038" s="25"/>
    </row>
    <row r="37039" spans="23:24" x14ac:dyDescent="0.2">
      <c r="W37039" s="25"/>
      <c r="X37039" s="25"/>
    </row>
    <row r="37040" spans="23:24" x14ac:dyDescent="0.2">
      <c r="W37040" s="25"/>
      <c r="X37040" s="25"/>
    </row>
    <row r="37041" spans="23:24" x14ac:dyDescent="0.2">
      <c r="W37041" s="25"/>
      <c r="X37041" s="25"/>
    </row>
    <row r="37042" spans="23:24" x14ac:dyDescent="0.2">
      <c r="W37042" s="25"/>
      <c r="X37042" s="25"/>
    </row>
    <row r="37043" spans="23:24" x14ac:dyDescent="0.2">
      <c r="W37043" s="25"/>
      <c r="X37043" s="25"/>
    </row>
    <row r="37044" spans="23:24" x14ac:dyDescent="0.2">
      <c r="W37044" s="25"/>
      <c r="X37044" s="25"/>
    </row>
    <row r="37045" spans="23:24" x14ac:dyDescent="0.2">
      <c r="W37045" s="25"/>
      <c r="X37045" s="25"/>
    </row>
    <row r="37046" spans="23:24" x14ac:dyDescent="0.2">
      <c r="W37046" s="25"/>
      <c r="X37046" s="25"/>
    </row>
    <row r="37047" spans="23:24" x14ac:dyDescent="0.2">
      <c r="W37047" s="25"/>
      <c r="X37047" s="25"/>
    </row>
    <row r="37048" spans="23:24" x14ac:dyDescent="0.2">
      <c r="W37048" s="25"/>
      <c r="X37048" s="25"/>
    </row>
    <row r="37049" spans="23:24" x14ac:dyDescent="0.2">
      <c r="W37049" s="25"/>
      <c r="X37049" s="25"/>
    </row>
    <row r="37050" spans="23:24" x14ac:dyDescent="0.2">
      <c r="W37050" s="25"/>
      <c r="X37050" s="25"/>
    </row>
    <row r="37051" spans="23:24" x14ac:dyDescent="0.2">
      <c r="W37051" s="25"/>
      <c r="X37051" s="25"/>
    </row>
    <row r="37052" spans="23:24" x14ac:dyDescent="0.2">
      <c r="W37052" s="25"/>
      <c r="X37052" s="25"/>
    </row>
    <row r="37053" spans="23:24" x14ac:dyDescent="0.2">
      <c r="W37053" s="25"/>
      <c r="X37053" s="25"/>
    </row>
    <row r="37054" spans="23:24" x14ac:dyDescent="0.2">
      <c r="W37054" s="25"/>
      <c r="X37054" s="25"/>
    </row>
    <row r="37055" spans="23:24" x14ac:dyDescent="0.2">
      <c r="W37055" s="25"/>
      <c r="X37055" s="25"/>
    </row>
    <row r="37056" spans="23:24" x14ac:dyDescent="0.2">
      <c r="W37056" s="25"/>
      <c r="X37056" s="25"/>
    </row>
    <row r="37057" spans="23:24" x14ac:dyDescent="0.2">
      <c r="W37057" s="25"/>
      <c r="X37057" s="25"/>
    </row>
    <row r="37058" spans="23:24" x14ac:dyDescent="0.2">
      <c r="W37058" s="25"/>
      <c r="X37058" s="25"/>
    </row>
    <row r="37059" spans="23:24" x14ac:dyDescent="0.2">
      <c r="W37059" s="25"/>
      <c r="X37059" s="25"/>
    </row>
    <row r="37060" spans="23:24" x14ac:dyDescent="0.2">
      <c r="W37060" s="25"/>
      <c r="X37060" s="25"/>
    </row>
    <row r="37061" spans="23:24" x14ac:dyDescent="0.2">
      <c r="W37061" s="25"/>
      <c r="X37061" s="25"/>
    </row>
    <row r="37062" spans="23:24" x14ac:dyDescent="0.2">
      <c r="W37062" s="25"/>
      <c r="X37062" s="25"/>
    </row>
    <row r="37063" spans="23:24" x14ac:dyDescent="0.2">
      <c r="W37063" s="25"/>
      <c r="X37063" s="25"/>
    </row>
    <row r="37064" spans="23:24" x14ac:dyDescent="0.2">
      <c r="W37064" s="25"/>
      <c r="X37064" s="25"/>
    </row>
    <row r="37065" spans="23:24" x14ac:dyDescent="0.2">
      <c r="W37065" s="25"/>
      <c r="X37065" s="25"/>
    </row>
    <row r="37066" spans="23:24" x14ac:dyDescent="0.2">
      <c r="W37066" s="25"/>
      <c r="X37066" s="25"/>
    </row>
    <row r="37067" spans="23:24" x14ac:dyDescent="0.2">
      <c r="W37067" s="25"/>
      <c r="X37067" s="25"/>
    </row>
    <row r="37068" spans="23:24" x14ac:dyDescent="0.2">
      <c r="W37068" s="25"/>
      <c r="X37068" s="25"/>
    </row>
    <row r="37069" spans="23:24" x14ac:dyDescent="0.2">
      <c r="W37069" s="25"/>
      <c r="X37069" s="25"/>
    </row>
    <row r="37070" spans="23:24" x14ac:dyDescent="0.2">
      <c r="W37070" s="25"/>
      <c r="X37070" s="25"/>
    </row>
    <row r="37071" spans="23:24" x14ac:dyDescent="0.2">
      <c r="W37071" s="25"/>
      <c r="X37071" s="25"/>
    </row>
    <row r="37072" spans="23:24" x14ac:dyDescent="0.2">
      <c r="W37072" s="25"/>
      <c r="X37072" s="25"/>
    </row>
    <row r="37073" spans="23:24" x14ac:dyDescent="0.2">
      <c r="W37073" s="25"/>
      <c r="X37073" s="25"/>
    </row>
    <row r="37074" spans="23:24" x14ac:dyDescent="0.2">
      <c r="W37074" s="25"/>
      <c r="X37074" s="25"/>
    </row>
    <row r="37075" spans="23:24" x14ac:dyDescent="0.2">
      <c r="W37075" s="25"/>
      <c r="X37075" s="25"/>
    </row>
    <row r="37076" spans="23:24" x14ac:dyDescent="0.2">
      <c r="W37076" s="25"/>
      <c r="X37076" s="25"/>
    </row>
    <row r="37077" spans="23:24" x14ac:dyDescent="0.2">
      <c r="W37077" s="25"/>
      <c r="X37077" s="25"/>
    </row>
    <row r="37078" spans="23:24" x14ac:dyDescent="0.2">
      <c r="W37078" s="25"/>
      <c r="X37078" s="25"/>
    </row>
    <row r="37079" spans="23:24" x14ac:dyDescent="0.2">
      <c r="W37079" s="25"/>
      <c r="X37079" s="25"/>
    </row>
    <row r="37080" spans="23:24" x14ac:dyDescent="0.2">
      <c r="W37080" s="25"/>
      <c r="X37080" s="25"/>
    </row>
    <row r="37081" spans="23:24" x14ac:dyDescent="0.2">
      <c r="W37081" s="25"/>
      <c r="X37081" s="25"/>
    </row>
    <row r="37082" spans="23:24" x14ac:dyDescent="0.2">
      <c r="W37082" s="25"/>
      <c r="X37082" s="25"/>
    </row>
    <row r="37083" spans="23:24" x14ac:dyDescent="0.2">
      <c r="W37083" s="25"/>
      <c r="X37083" s="25"/>
    </row>
    <row r="37084" spans="23:24" x14ac:dyDescent="0.2">
      <c r="W37084" s="25"/>
      <c r="X37084" s="25"/>
    </row>
    <row r="37085" spans="23:24" x14ac:dyDescent="0.2">
      <c r="W37085" s="25"/>
      <c r="X37085" s="25"/>
    </row>
    <row r="37086" spans="23:24" x14ac:dyDescent="0.2">
      <c r="W37086" s="25"/>
      <c r="X37086" s="25"/>
    </row>
    <row r="37087" spans="23:24" x14ac:dyDescent="0.2">
      <c r="W37087" s="25"/>
      <c r="X37087" s="25"/>
    </row>
    <row r="37088" spans="23:24" x14ac:dyDescent="0.2">
      <c r="W37088" s="25"/>
      <c r="X37088" s="25"/>
    </row>
    <row r="37089" spans="23:24" x14ac:dyDescent="0.2">
      <c r="W37089" s="25"/>
      <c r="X37089" s="25"/>
    </row>
    <row r="37090" spans="23:24" x14ac:dyDescent="0.2">
      <c r="W37090" s="25"/>
      <c r="X37090" s="25"/>
    </row>
    <row r="37091" spans="23:24" x14ac:dyDescent="0.2">
      <c r="W37091" s="25"/>
      <c r="X37091" s="25"/>
    </row>
    <row r="37092" spans="23:24" x14ac:dyDescent="0.2">
      <c r="W37092" s="25"/>
      <c r="X37092" s="25"/>
    </row>
    <row r="37093" spans="23:24" x14ac:dyDescent="0.2">
      <c r="W37093" s="25"/>
      <c r="X37093" s="25"/>
    </row>
    <row r="37094" spans="23:24" x14ac:dyDescent="0.2">
      <c r="W37094" s="25"/>
      <c r="X37094" s="25"/>
    </row>
    <row r="37095" spans="23:24" x14ac:dyDescent="0.2">
      <c r="W37095" s="25"/>
      <c r="X37095" s="25"/>
    </row>
    <row r="37096" spans="23:24" x14ac:dyDescent="0.2">
      <c r="W37096" s="25"/>
      <c r="X37096" s="25"/>
    </row>
    <row r="37097" spans="23:24" x14ac:dyDescent="0.2">
      <c r="W37097" s="25"/>
      <c r="X37097" s="25"/>
    </row>
    <row r="37098" spans="23:24" x14ac:dyDescent="0.2">
      <c r="W37098" s="25"/>
      <c r="X37098" s="25"/>
    </row>
    <row r="37099" spans="23:24" x14ac:dyDescent="0.2">
      <c r="W37099" s="25"/>
      <c r="X37099" s="25"/>
    </row>
    <row r="37100" spans="23:24" x14ac:dyDescent="0.2">
      <c r="W37100" s="25"/>
      <c r="X37100" s="25"/>
    </row>
    <row r="37101" spans="23:24" x14ac:dyDescent="0.2">
      <c r="W37101" s="25"/>
      <c r="X37101" s="25"/>
    </row>
    <row r="37102" spans="23:24" x14ac:dyDescent="0.2">
      <c r="W37102" s="25"/>
      <c r="X37102" s="25"/>
    </row>
    <row r="37103" spans="23:24" x14ac:dyDescent="0.2">
      <c r="W37103" s="25"/>
      <c r="X37103" s="25"/>
    </row>
    <row r="37104" spans="23:24" x14ac:dyDescent="0.2">
      <c r="W37104" s="25"/>
      <c r="X37104" s="25"/>
    </row>
    <row r="37105" spans="23:24" x14ac:dyDescent="0.2">
      <c r="W37105" s="25"/>
      <c r="X37105" s="25"/>
    </row>
    <row r="37106" spans="23:24" x14ac:dyDescent="0.2">
      <c r="W37106" s="25"/>
      <c r="X37106" s="25"/>
    </row>
    <row r="37107" spans="23:24" x14ac:dyDescent="0.2">
      <c r="W37107" s="25"/>
      <c r="X37107" s="25"/>
    </row>
    <row r="37108" spans="23:24" x14ac:dyDescent="0.2">
      <c r="W37108" s="25"/>
      <c r="X37108" s="25"/>
    </row>
    <row r="37109" spans="23:24" x14ac:dyDescent="0.2">
      <c r="W37109" s="25"/>
      <c r="X37109" s="25"/>
    </row>
    <row r="37110" spans="23:24" x14ac:dyDescent="0.2">
      <c r="W37110" s="25"/>
      <c r="X37110" s="25"/>
    </row>
    <row r="37111" spans="23:24" x14ac:dyDescent="0.2">
      <c r="W37111" s="25"/>
      <c r="X37111" s="25"/>
    </row>
    <row r="37112" spans="23:24" x14ac:dyDescent="0.2">
      <c r="W37112" s="25"/>
      <c r="X37112" s="25"/>
    </row>
    <row r="37113" spans="23:24" x14ac:dyDescent="0.2">
      <c r="W37113" s="25"/>
      <c r="X37113" s="25"/>
    </row>
    <row r="37114" spans="23:24" x14ac:dyDescent="0.2">
      <c r="W37114" s="25"/>
      <c r="X37114" s="25"/>
    </row>
    <row r="37115" spans="23:24" x14ac:dyDescent="0.2">
      <c r="W37115" s="25"/>
      <c r="X37115" s="25"/>
    </row>
    <row r="37116" spans="23:24" x14ac:dyDescent="0.2">
      <c r="W37116" s="25"/>
      <c r="X37116" s="25"/>
    </row>
    <row r="37117" spans="23:24" x14ac:dyDescent="0.2">
      <c r="W37117" s="25"/>
      <c r="X37117" s="25"/>
    </row>
    <row r="37118" spans="23:24" x14ac:dyDescent="0.2">
      <c r="W37118" s="25"/>
      <c r="X37118" s="25"/>
    </row>
    <row r="37119" spans="23:24" x14ac:dyDescent="0.2">
      <c r="W37119" s="25"/>
      <c r="X37119" s="25"/>
    </row>
    <row r="37120" spans="23:24" x14ac:dyDescent="0.2">
      <c r="W37120" s="25"/>
      <c r="X37120" s="25"/>
    </row>
    <row r="37121" spans="23:24" x14ac:dyDescent="0.2">
      <c r="W37121" s="25"/>
      <c r="X37121" s="25"/>
    </row>
    <row r="37122" spans="23:24" x14ac:dyDescent="0.2">
      <c r="W37122" s="25"/>
      <c r="X37122" s="25"/>
    </row>
    <row r="37123" spans="23:24" x14ac:dyDescent="0.2">
      <c r="W37123" s="25"/>
      <c r="X37123" s="25"/>
    </row>
    <row r="37124" spans="23:24" x14ac:dyDescent="0.2">
      <c r="W37124" s="25"/>
      <c r="X37124" s="25"/>
    </row>
    <row r="37125" spans="23:24" x14ac:dyDescent="0.2">
      <c r="W37125" s="25"/>
      <c r="X37125" s="25"/>
    </row>
    <row r="37126" spans="23:24" x14ac:dyDescent="0.2">
      <c r="W37126" s="25"/>
      <c r="X37126" s="25"/>
    </row>
    <row r="37127" spans="23:24" x14ac:dyDescent="0.2">
      <c r="W37127" s="25"/>
      <c r="X37127" s="25"/>
    </row>
    <row r="37128" spans="23:24" x14ac:dyDescent="0.2">
      <c r="W37128" s="25"/>
      <c r="X37128" s="25"/>
    </row>
    <row r="37129" spans="23:24" x14ac:dyDescent="0.2">
      <c r="W37129" s="25"/>
      <c r="X37129" s="25"/>
    </row>
    <row r="37130" spans="23:24" x14ac:dyDescent="0.2">
      <c r="W37130" s="25"/>
      <c r="X37130" s="25"/>
    </row>
    <row r="37131" spans="23:24" x14ac:dyDescent="0.2">
      <c r="W37131" s="25"/>
      <c r="X37131" s="25"/>
    </row>
    <row r="37132" spans="23:24" x14ac:dyDescent="0.2">
      <c r="W37132" s="25"/>
      <c r="X37132" s="25"/>
    </row>
    <row r="37133" spans="23:24" x14ac:dyDescent="0.2">
      <c r="W37133" s="25"/>
      <c r="X37133" s="25"/>
    </row>
    <row r="37134" spans="23:24" x14ac:dyDescent="0.2">
      <c r="W37134" s="25"/>
      <c r="X37134" s="25"/>
    </row>
    <row r="37135" spans="23:24" x14ac:dyDescent="0.2">
      <c r="W37135" s="25"/>
      <c r="X37135" s="25"/>
    </row>
    <row r="37136" spans="23:24" x14ac:dyDescent="0.2">
      <c r="W37136" s="25"/>
      <c r="X37136" s="25"/>
    </row>
    <row r="37137" spans="23:24" x14ac:dyDescent="0.2">
      <c r="W37137" s="25"/>
      <c r="X37137" s="25"/>
    </row>
    <row r="37138" spans="23:24" x14ac:dyDescent="0.2">
      <c r="W37138" s="25"/>
      <c r="X37138" s="25"/>
    </row>
    <row r="37139" spans="23:24" x14ac:dyDescent="0.2">
      <c r="W37139" s="25"/>
      <c r="X37139" s="25"/>
    </row>
    <row r="37140" spans="23:24" x14ac:dyDescent="0.2">
      <c r="W37140" s="25"/>
      <c r="X37140" s="25"/>
    </row>
    <row r="37141" spans="23:24" x14ac:dyDescent="0.2">
      <c r="W37141" s="25"/>
      <c r="X37141" s="25"/>
    </row>
    <row r="37142" spans="23:24" x14ac:dyDescent="0.2">
      <c r="W37142" s="25"/>
      <c r="X37142" s="25"/>
    </row>
    <row r="37143" spans="23:24" x14ac:dyDescent="0.2">
      <c r="W37143" s="25"/>
      <c r="X37143" s="25"/>
    </row>
    <row r="37144" spans="23:24" x14ac:dyDescent="0.2">
      <c r="W37144" s="25"/>
      <c r="X37144" s="25"/>
    </row>
    <row r="37145" spans="23:24" x14ac:dyDescent="0.2">
      <c r="W37145" s="25"/>
      <c r="X37145" s="25"/>
    </row>
    <row r="37146" spans="23:24" x14ac:dyDescent="0.2">
      <c r="W37146" s="25"/>
      <c r="X37146" s="25"/>
    </row>
    <row r="37147" spans="23:24" x14ac:dyDescent="0.2">
      <c r="W37147" s="25"/>
      <c r="X37147" s="25"/>
    </row>
    <row r="37148" spans="23:24" x14ac:dyDescent="0.2">
      <c r="W37148" s="25"/>
      <c r="X37148" s="25"/>
    </row>
    <row r="37149" spans="23:24" x14ac:dyDescent="0.2">
      <c r="W37149" s="25"/>
      <c r="X37149" s="25"/>
    </row>
    <row r="37150" spans="23:24" x14ac:dyDescent="0.2">
      <c r="W37150" s="25"/>
      <c r="X37150" s="25"/>
    </row>
    <row r="37151" spans="23:24" x14ac:dyDescent="0.2">
      <c r="W37151" s="25"/>
      <c r="X37151" s="25"/>
    </row>
    <row r="37152" spans="23:24" x14ac:dyDescent="0.2">
      <c r="W37152" s="25"/>
      <c r="X37152" s="25"/>
    </row>
    <row r="37153" spans="23:24" x14ac:dyDescent="0.2">
      <c r="W37153" s="25"/>
      <c r="X37153" s="25"/>
    </row>
    <row r="37154" spans="23:24" x14ac:dyDescent="0.2">
      <c r="W37154" s="25"/>
      <c r="X37154" s="25"/>
    </row>
    <row r="37155" spans="23:24" x14ac:dyDescent="0.2">
      <c r="W37155" s="25"/>
      <c r="X37155" s="25"/>
    </row>
    <row r="37156" spans="23:24" x14ac:dyDescent="0.2">
      <c r="W37156" s="25"/>
      <c r="X37156" s="25"/>
    </row>
    <row r="37157" spans="23:24" x14ac:dyDescent="0.2">
      <c r="W37157" s="25"/>
      <c r="X37157" s="25"/>
    </row>
    <row r="37158" spans="23:24" x14ac:dyDescent="0.2">
      <c r="W37158" s="25"/>
      <c r="X37158" s="25"/>
    </row>
    <row r="37159" spans="23:24" x14ac:dyDescent="0.2">
      <c r="W37159" s="25"/>
      <c r="X37159" s="25"/>
    </row>
    <row r="37160" spans="23:24" x14ac:dyDescent="0.2">
      <c r="W37160" s="25"/>
      <c r="X37160" s="25"/>
    </row>
    <row r="37161" spans="23:24" x14ac:dyDescent="0.2">
      <c r="W37161" s="25"/>
      <c r="X37161" s="25"/>
    </row>
    <row r="37162" spans="23:24" x14ac:dyDescent="0.2">
      <c r="W37162" s="25"/>
      <c r="X37162" s="25"/>
    </row>
    <row r="37163" spans="23:24" x14ac:dyDescent="0.2">
      <c r="W37163" s="25"/>
      <c r="X37163" s="25"/>
    </row>
    <row r="37164" spans="23:24" x14ac:dyDescent="0.2">
      <c r="W37164" s="25"/>
      <c r="X37164" s="25"/>
    </row>
    <row r="37165" spans="23:24" x14ac:dyDescent="0.2">
      <c r="W37165" s="25"/>
      <c r="X37165" s="25"/>
    </row>
    <row r="37166" spans="23:24" x14ac:dyDescent="0.2">
      <c r="W37166" s="25"/>
      <c r="X37166" s="25"/>
    </row>
    <row r="37167" spans="23:24" x14ac:dyDescent="0.2">
      <c r="W37167" s="25"/>
      <c r="X37167" s="25"/>
    </row>
    <row r="37168" spans="23:24" x14ac:dyDescent="0.2">
      <c r="W37168" s="25"/>
      <c r="X37168" s="25"/>
    </row>
    <row r="37169" spans="23:24" x14ac:dyDescent="0.2">
      <c r="W37169" s="25"/>
      <c r="X37169" s="25"/>
    </row>
    <row r="37170" spans="23:24" x14ac:dyDescent="0.2">
      <c r="W37170" s="25"/>
      <c r="X37170" s="25"/>
    </row>
    <row r="37171" spans="23:24" x14ac:dyDescent="0.2">
      <c r="W37171" s="25"/>
      <c r="X37171" s="25"/>
    </row>
    <row r="37172" spans="23:24" x14ac:dyDescent="0.2">
      <c r="W37172" s="25"/>
      <c r="X37172" s="25"/>
    </row>
    <row r="37173" spans="23:24" x14ac:dyDescent="0.2">
      <c r="W37173" s="25"/>
      <c r="X37173" s="25"/>
    </row>
    <row r="37174" spans="23:24" x14ac:dyDescent="0.2">
      <c r="W37174" s="25"/>
      <c r="X37174" s="25"/>
    </row>
    <row r="37175" spans="23:24" x14ac:dyDescent="0.2">
      <c r="W37175" s="25"/>
      <c r="X37175" s="25"/>
    </row>
    <row r="37176" spans="23:24" x14ac:dyDescent="0.2">
      <c r="W37176" s="25"/>
      <c r="X37176" s="25"/>
    </row>
    <row r="37177" spans="23:24" x14ac:dyDescent="0.2">
      <c r="W37177" s="25"/>
      <c r="X37177" s="25"/>
    </row>
    <row r="37178" spans="23:24" x14ac:dyDescent="0.2">
      <c r="W37178" s="25"/>
      <c r="X37178" s="25"/>
    </row>
    <row r="37179" spans="23:24" x14ac:dyDescent="0.2">
      <c r="W37179" s="25"/>
      <c r="X37179" s="25"/>
    </row>
    <row r="37180" spans="23:24" x14ac:dyDescent="0.2">
      <c r="W37180" s="25"/>
      <c r="X37180" s="25"/>
    </row>
    <row r="37181" spans="23:24" x14ac:dyDescent="0.2">
      <c r="W37181" s="25"/>
      <c r="X37181" s="25"/>
    </row>
    <row r="37182" spans="23:24" x14ac:dyDescent="0.2">
      <c r="W37182" s="25"/>
      <c r="X37182" s="25"/>
    </row>
    <row r="37183" spans="23:24" x14ac:dyDescent="0.2">
      <c r="W37183" s="25"/>
      <c r="X37183" s="25"/>
    </row>
    <row r="37184" spans="23:24" x14ac:dyDescent="0.2">
      <c r="W37184" s="25"/>
      <c r="X37184" s="25"/>
    </row>
    <row r="37185" spans="23:24" x14ac:dyDescent="0.2">
      <c r="W37185" s="25"/>
      <c r="X37185" s="25"/>
    </row>
    <row r="37186" spans="23:24" x14ac:dyDescent="0.2">
      <c r="W37186" s="25"/>
      <c r="X37186" s="25"/>
    </row>
    <row r="37187" spans="23:24" x14ac:dyDescent="0.2">
      <c r="W37187" s="25"/>
      <c r="X37187" s="25"/>
    </row>
    <row r="37188" spans="23:24" x14ac:dyDescent="0.2">
      <c r="W37188" s="25"/>
      <c r="X37188" s="25"/>
    </row>
    <row r="37189" spans="23:24" x14ac:dyDescent="0.2">
      <c r="W37189" s="25"/>
      <c r="X37189" s="25"/>
    </row>
    <row r="37190" spans="23:24" x14ac:dyDescent="0.2">
      <c r="W37190" s="25"/>
      <c r="X37190" s="25"/>
    </row>
    <row r="37191" spans="23:24" x14ac:dyDescent="0.2">
      <c r="W37191" s="25"/>
      <c r="X37191" s="25"/>
    </row>
    <row r="37192" spans="23:24" x14ac:dyDescent="0.2">
      <c r="W37192" s="25"/>
      <c r="X37192" s="25"/>
    </row>
    <row r="37193" spans="23:24" x14ac:dyDescent="0.2">
      <c r="W37193" s="25"/>
      <c r="X37193" s="25"/>
    </row>
    <row r="37194" spans="23:24" x14ac:dyDescent="0.2">
      <c r="W37194" s="25"/>
      <c r="X37194" s="25"/>
    </row>
    <row r="37195" spans="23:24" x14ac:dyDescent="0.2">
      <c r="W37195" s="25"/>
      <c r="X37195" s="25"/>
    </row>
    <row r="37196" spans="23:24" x14ac:dyDescent="0.2">
      <c r="W37196" s="25"/>
      <c r="X37196" s="25"/>
    </row>
    <row r="37197" spans="23:24" x14ac:dyDescent="0.2">
      <c r="W37197" s="25"/>
      <c r="X37197" s="25"/>
    </row>
    <row r="37198" spans="23:24" x14ac:dyDescent="0.2">
      <c r="W37198" s="25"/>
      <c r="X37198" s="25"/>
    </row>
    <row r="37199" spans="23:24" x14ac:dyDescent="0.2">
      <c r="W37199" s="25"/>
      <c r="X37199" s="25"/>
    </row>
    <row r="37200" spans="23:24" x14ac:dyDescent="0.2">
      <c r="W37200" s="25"/>
      <c r="X37200" s="25"/>
    </row>
    <row r="37201" spans="23:24" x14ac:dyDescent="0.2">
      <c r="W37201" s="25"/>
      <c r="X37201" s="25"/>
    </row>
    <row r="37202" spans="23:24" x14ac:dyDescent="0.2">
      <c r="W37202" s="25"/>
      <c r="X37202" s="25"/>
    </row>
    <row r="37203" spans="23:24" x14ac:dyDescent="0.2">
      <c r="W37203" s="25"/>
      <c r="X37203" s="25"/>
    </row>
    <row r="37204" spans="23:24" x14ac:dyDescent="0.2">
      <c r="W37204" s="25"/>
      <c r="X37204" s="25"/>
    </row>
    <row r="37205" spans="23:24" x14ac:dyDescent="0.2">
      <c r="W37205" s="25"/>
      <c r="X37205" s="25"/>
    </row>
    <row r="37206" spans="23:24" x14ac:dyDescent="0.2">
      <c r="W37206" s="25"/>
      <c r="X37206" s="25"/>
    </row>
    <row r="37207" spans="23:24" x14ac:dyDescent="0.2">
      <c r="W37207" s="25"/>
      <c r="X37207" s="25"/>
    </row>
    <row r="37208" spans="23:24" x14ac:dyDescent="0.2">
      <c r="W37208" s="25"/>
      <c r="X37208" s="25"/>
    </row>
    <row r="37209" spans="23:24" x14ac:dyDescent="0.2">
      <c r="W37209" s="25"/>
      <c r="X37209" s="25"/>
    </row>
    <row r="37210" spans="23:24" x14ac:dyDescent="0.2">
      <c r="W37210" s="25"/>
      <c r="X37210" s="25"/>
    </row>
    <row r="37211" spans="23:24" x14ac:dyDescent="0.2">
      <c r="W37211" s="25"/>
      <c r="X37211" s="25"/>
    </row>
    <row r="37212" spans="23:24" x14ac:dyDescent="0.2">
      <c r="W37212" s="25"/>
      <c r="X37212" s="25"/>
    </row>
    <row r="37213" spans="23:24" x14ac:dyDescent="0.2">
      <c r="W37213" s="25"/>
      <c r="X37213" s="25"/>
    </row>
    <row r="37214" spans="23:24" x14ac:dyDescent="0.2">
      <c r="W37214" s="25"/>
      <c r="X37214" s="25"/>
    </row>
    <row r="37215" spans="23:24" x14ac:dyDescent="0.2">
      <c r="W37215" s="25"/>
      <c r="X37215" s="25"/>
    </row>
    <row r="37216" spans="23:24" x14ac:dyDescent="0.2">
      <c r="W37216" s="25"/>
      <c r="X37216" s="25"/>
    </row>
    <row r="37217" spans="23:24" x14ac:dyDescent="0.2">
      <c r="W37217" s="25"/>
      <c r="X37217" s="25"/>
    </row>
    <row r="37218" spans="23:24" x14ac:dyDescent="0.2">
      <c r="W37218" s="25"/>
      <c r="X37218" s="25"/>
    </row>
    <row r="37219" spans="23:24" x14ac:dyDescent="0.2">
      <c r="W37219" s="25"/>
      <c r="X37219" s="25"/>
    </row>
    <row r="37220" spans="23:24" x14ac:dyDescent="0.2">
      <c r="W37220" s="25"/>
      <c r="X37220" s="25"/>
    </row>
    <row r="37221" spans="23:24" x14ac:dyDescent="0.2">
      <c r="W37221" s="25"/>
      <c r="X37221" s="25"/>
    </row>
    <row r="37222" spans="23:24" x14ac:dyDescent="0.2">
      <c r="W37222" s="25"/>
      <c r="X37222" s="25"/>
    </row>
    <row r="37223" spans="23:24" x14ac:dyDescent="0.2">
      <c r="W37223" s="25"/>
      <c r="X37223" s="25"/>
    </row>
    <row r="37224" spans="23:24" x14ac:dyDescent="0.2">
      <c r="W37224" s="25"/>
      <c r="X37224" s="25"/>
    </row>
    <row r="37225" spans="23:24" x14ac:dyDescent="0.2">
      <c r="W37225" s="25"/>
      <c r="X37225" s="25"/>
    </row>
    <row r="37226" spans="23:24" x14ac:dyDescent="0.2">
      <c r="W37226" s="25"/>
      <c r="X37226" s="25"/>
    </row>
    <row r="37227" spans="23:24" x14ac:dyDescent="0.2">
      <c r="W37227" s="25"/>
      <c r="X37227" s="25"/>
    </row>
    <row r="37228" spans="23:24" x14ac:dyDescent="0.2">
      <c r="W37228" s="25"/>
      <c r="X37228" s="25"/>
    </row>
    <row r="37229" spans="23:24" x14ac:dyDescent="0.2">
      <c r="W37229" s="25"/>
      <c r="X37229" s="25"/>
    </row>
    <row r="37230" spans="23:24" x14ac:dyDescent="0.2">
      <c r="W37230" s="25"/>
      <c r="X37230" s="25"/>
    </row>
    <row r="37231" spans="23:24" x14ac:dyDescent="0.2">
      <c r="W37231" s="25"/>
      <c r="X37231" s="25"/>
    </row>
    <row r="37232" spans="23:24" x14ac:dyDescent="0.2">
      <c r="W37232" s="25"/>
      <c r="X37232" s="25"/>
    </row>
    <row r="37233" spans="23:24" x14ac:dyDescent="0.2">
      <c r="W37233" s="25"/>
      <c r="X37233" s="25"/>
    </row>
    <row r="37234" spans="23:24" x14ac:dyDescent="0.2">
      <c r="W37234" s="25"/>
      <c r="X37234" s="25"/>
    </row>
    <row r="37235" spans="23:24" x14ac:dyDescent="0.2">
      <c r="W37235" s="25"/>
      <c r="X37235" s="25"/>
    </row>
    <row r="37236" spans="23:24" x14ac:dyDescent="0.2">
      <c r="W37236" s="25"/>
      <c r="X37236" s="25"/>
    </row>
    <row r="37237" spans="23:24" x14ac:dyDescent="0.2">
      <c r="W37237" s="25"/>
      <c r="X37237" s="25"/>
    </row>
    <row r="37238" spans="23:24" x14ac:dyDescent="0.2">
      <c r="W37238" s="25"/>
      <c r="X37238" s="25"/>
    </row>
    <row r="37239" spans="23:24" x14ac:dyDescent="0.2">
      <c r="W37239" s="25"/>
      <c r="X37239" s="25"/>
    </row>
    <row r="37240" spans="23:24" x14ac:dyDescent="0.2">
      <c r="W37240" s="25"/>
      <c r="X37240" s="25"/>
    </row>
    <row r="37241" spans="23:24" x14ac:dyDescent="0.2">
      <c r="W37241" s="25"/>
      <c r="X37241" s="25"/>
    </row>
    <row r="37242" spans="23:24" x14ac:dyDescent="0.2">
      <c r="W37242" s="25"/>
      <c r="X37242" s="25"/>
    </row>
    <row r="37243" spans="23:24" x14ac:dyDescent="0.2">
      <c r="W37243" s="25"/>
      <c r="X37243" s="25"/>
    </row>
    <row r="37244" spans="23:24" x14ac:dyDescent="0.2">
      <c r="W37244" s="25"/>
      <c r="X37244" s="25"/>
    </row>
    <row r="37245" spans="23:24" x14ac:dyDescent="0.2">
      <c r="W37245" s="25"/>
      <c r="X37245" s="25"/>
    </row>
    <row r="37246" spans="23:24" x14ac:dyDescent="0.2">
      <c r="W37246" s="25"/>
      <c r="X37246" s="25"/>
    </row>
    <row r="37247" spans="23:24" x14ac:dyDescent="0.2">
      <c r="W37247" s="25"/>
      <c r="X37247" s="25"/>
    </row>
    <row r="37248" spans="23:24" x14ac:dyDescent="0.2">
      <c r="W37248" s="25"/>
      <c r="X37248" s="25"/>
    </row>
    <row r="37249" spans="23:24" x14ac:dyDescent="0.2">
      <c r="W37249" s="25"/>
      <c r="X37249" s="25"/>
    </row>
    <row r="37250" spans="23:24" x14ac:dyDescent="0.2">
      <c r="W37250" s="25"/>
      <c r="X37250" s="25"/>
    </row>
    <row r="37251" spans="23:24" x14ac:dyDescent="0.2">
      <c r="W37251" s="25"/>
      <c r="X37251" s="25"/>
    </row>
    <row r="37252" spans="23:24" x14ac:dyDescent="0.2">
      <c r="W37252" s="25"/>
      <c r="X37252" s="25"/>
    </row>
    <row r="37253" spans="23:24" x14ac:dyDescent="0.2">
      <c r="W37253" s="25"/>
      <c r="X37253" s="25"/>
    </row>
    <row r="37254" spans="23:24" x14ac:dyDescent="0.2">
      <c r="W37254" s="25"/>
      <c r="X37254" s="25"/>
    </row>
    <row r="37255" spans="23:24" x14ac:dyDescent="0.2">
      <c r="W37255" s="25"/>
      <c r="X37255" s="25"/>
    </row>
    <row r="37256" spans="23:24" x14ac:dyDescent="0.2">
      <c r="W37256" s="25"/>
      <c r="X37256" s="25"/>
    </row>
    <row r="37257" spans="23:24" x14ac:dyDescent="0.2">
      <c r="W37257" s="25"/>
      <c r="X37257" s="25"/>
    </row>
    <row r="37258" spans="23:24" x14ac:dyDescent="0.2">
      <c r="W37258" s="25"/>
      <c r="X37258" s="25"/>
    </row>
    <row r="37259" spans="23:24" x14ac:dyDescent="0.2">
      <c r="W37259" s="25"/>
      <c r="X37259" s="25"/>
    </row>
    <row r="37260" spans="23:24" x14ac:dyDescent="0.2">
      <c r="W37260" s="25"/>
      <c r="X37260" s="25"/>
    </row>
    <row r="37261" spans="23:24" x14ac:dyDescent="0.2">
      <c r="W37261" s="25"/>
      <c r="X37261" s="25"/>
    </row>
    <row r="37262" spans="23:24" x14ac:dyDescent="0.2">
      <c r="W37262" s="25"/>
      <c r="X37262" s="25"/>
    </row>
    <row r="37263" spans="23:24" x14ac:dyDescent="0.2">
      <c r="W37263" s="25"/>
      <c r="X37263" s="25"/>
    </row>
    <row r="37264" spans="23:24" x14ac:dyDescent="0.2">
      <c r="W37264" s="25"/>
      <c r="X37264" s="25"/>
    </row>
    <row r="37265" spans="23:24" x14ac:dyDescent="0.2">
      <c r="W37265" s="25"/>
      <c r="X37265" s="25"/>
    </row>
    <row r="37266" spans="23:24" x14ac:dyDescent="0.2">
      <c r="W37266" s="25"/>
      <c r="X37266" s="25"/>
    </row>
    <row r="37267" spans="23:24" x14ac:dyDescent="0.2">
      <c r="W37267" s="25"/>
      <c r="X37267" s="25"/>
    </row>
    <row r="37268" spans="23:24" x14ac:dyDescent="0.2">
      <c r="W37268" s="25"/>
      <c r="X37268" s="25"/>
    </row>
    <row r="37269" spans="23:24" x14ac:dyDescent="0.2">
      <c r="W37269" s="25"/>
      <c r="X37269" s="25"/>
    </row>
    <row r="37270" spans="23:24" x14ac:dyDescent="0.2">
      <c r="W37270" s="25"/>
      <c r="X37270" s="25"/>
    </row>
    <row r="37271" spans="23:24" x14ac:dyDescent="0.2">
      <c r="W37271" s="25"/>
      <c r="X37271" s="25"/>
    </row>
    <row r="37272" spans="23:24" x14ac:dyDescent="0.2">
      <c r="W37272" s="25"/>
      <c r="X37272" s="25"/>
    </row>
    <row r="37273" spans="23:24" x14ac:dyDescent="0.2">
      <c r="W37273" s="25"/>
      <c r="X37273" s="25"/>
    </row>
    <row r="37274" spans="23:24" x14ac:dyDescent="0.2">
      <c r="W37274" s="25"/>
      <c r="X37274" s="25"/>
    </row>
    <row r="37275" spans="23:24" x14ac:dyDescent="0.2">
      <c r="W37275" s="25"/>
      <c r="X37275" s="25"/>
    </row>
    <row r="37276" spans="23:24" x14ac:dyDescent="0.2">
      <c r="W37276" s="25"/>
      <c r="X37276" s="25"/>
    </row>
    <row r="37277" spans="23:24" x14ac:dyDescent="0.2">
      <c r="W37277" s="25"/>
      <c r="X37277" s="25"/>
    </row>
    <row r="37278" spans="23:24" x14ac:dyDescent="0.2">
      <c r="W37278" s="25"/>
      <c r="X37278" s="25"/>
    </row>
    <row r="37279" spans="23:24" x14ac:dyDescent="0.2">
      <c r="W37279" s="25"/>
      <c r="X37279" s="25"/>
    </row>
    <row r="37280" spans="23:24" x14ac:dyDescent="0.2">
      <c r="W37280" s="25"/>
      <c r="X37280" s="25"/>
    </row>
    <row r="37281" spans="23:24" x14ac:dyDescent="0.2">
      <c r="W37281" s="25"/>
      <c r="X37281" s="25"/>
    </row>
    <row r="37282" spans="23:24" x14ac:dyDescent="0.2">
      <c r="W37282" s="25"/>
      <c r="X37282" s="25"/>
    </row>
    <row r="37283" spans="23:24" x14ac:dyDescent="0.2">
      <c r="W37283" s="25"/>
      <c r="X37283" s="25"/>
    </row>
    <row r="37284" spans="23:24" x14ac:dyDescent="0.2">
      <c r="W37284" s="25"/>
      <c r="X37284" s="25"/>
    </row>
    <row r="37285" spans="23:24" x14ac:dyDescent="0.2">
      <c r="W37285" s="25"/>
      <c r="X37285" s="25"/>
    </row>
    <row r="37286" spans="23:24" x14ac:dyDescent="0.2">
      <c r="W37286" s="25"/>
      <c r="X37286" s="25"/>
    </row>
    <row r="37287" spans="23:24" x14ac:dyDescent="0.2">
      <c r="W37287" s="25"/>
      <c r="X37287" s="25"/>
    </row>
    <row r="37288" spans="23:24" x14ac:dyDescent="0.2">
      <c r="W37288" s="25"/>
      <c r="X37288" s="25"/>
    </row>
    <row r="37289" spans="23:24" x14ac:dyDescent="0.2">
      <c r="W37289" s="25"/>
      <c r="X37289" s="25"/>
    </row>
    <row r="37290" spans="23:24" x14ac:dyDescent="0.2">
      <c r="W37290" s="25"/>
      <c r="X37290" s="25"/>
    </row>
    <row r="37291" spans="23:24" x14ac:dyDescent="0.2">
      <c r="W37291" s="25"/>
      <c r="X37291" s="25"/>
    </row>
    <row r="37292" spans="23:24" x14ac:dyDescent="0.2">
      <c r="W37292" s="25"/>
      <c r="X37292" s="25"/>
    </row>
    <row r="37293" spans="23:24" x14ac:dyDescent="0.2">
      <c r="W37293" s="25"/>
      <c r="X37293" s="25"/>
    </row>
    <row r="37294" spans="23:24" x14ac:dyDescent="0.2">
      <c r="W37294" s="25"/>
      <c r="X37294" s="25"/>
    </row>
    <row r="37295" spans="23:24" x14ac:dyDescent="0.2">
      <c r="W37295" s="25"/>
      <c r="X37295" s="25"/>
    </row>
    <row r="37296" spans="23:24" x14ac:dyDescent="0.2">
      <c r="W37296" s="25"/>
      <c r="X37296" s="25"/>
    </row>
    <row r="37297" spans="23:24" x14ac:dyDescent="0.2">
      <c r="W37297" s="25"/>
      <c r="X37297" s="25"/>
    </row>
    <row r="37298" spans="23:24" x14ac:dyDescent="0.2">
      <c r="W37298" s="25"/>
      <c r="X37298" s="25"/>
    </row>
    <row r="37299" spans="23:24" x14ac:dyDescent="0.2">
      <c r="W37299" s="25"/>
      <c r="X37299" s="25"/>
    </row>
    <row r="37300" spans="23:24" x14ac:dyDescent="0.2">
      <c r="W37300" s="25"/>
      <c r="X37300" s="25"/>
    </row>
    <row r="37301" spans="23:24" x14ac:dyDescent="0.2">
      <c r="W37301" s="25"/>
      <c r="X37301" s="25"/>
    </row>
    <row r="37302" spans="23:24" x14ac:dyDescent="0.2">
      <c r="W37302" s="25"/>
      <c r="X37302" s="25"/>
    </row>
    <row r="37303" spans="23:24" x14ac:dyDescent="0.2">
      <c r="W37303" s="25"/>
      <c r="X37303" s="25"/>
    </row>
    <row r="37304" spans="23:24" x14ac:dyDescent="0.2">
      <c r="W37304" s="25"/>
      <c r="X37304" s="25"/>
    </row>
    <row r="37305" spans="23:24" x14ac:dyDescent="0.2">
      <c r="W37305" s="25"/>
      <c r="X37305" s="25"/>
    </row>
    <row r="37306" spans="23:24" x14ac:dyDescent="0.2">
      <c r="W37306" s="25"/>
      <c r="X37306" s="25"/>
    </row>
    <row r="37307" spans="23:24" x14ac:dyDescent="0.2">
      <c r="W37307" s="25"/>
      <c r="X37307" s="25"/>
    </row>
    <row r="37308" spans="23:24" x14ac:dyDescent="0.2">
      <c r="W37308" s="25"/>
      <c r="X37308" s="25"/>
    </row>
    <row r="37309" spans="23:24" x14ac:dyDescent="0.2">
      <c r="W37309" s="25"/>
      <c r="X37309" s="25"/>
    </row>
    <row r="37310" spans="23:24" x14ac:dyDescent="0.2">
      <c r="W37310" s="25"/>
      <c r="X37310" s="25"/>
    </row>
    <row r="37311" spans="23:24" x14ac:dyDescent="0.2">
      <c r="W37311" s="25"/>
      <c r="X37311" s="25"/>
    </row>
    <row r="37312" spans="23:24" x14ac:dyDescent="0.2">
      <c r="W37312" s="25"/>
      <c r="X37312" s="25"/>
    </row>
    <row r="37313" spans="23:24" x14ac:dyDescent="0.2">
      <c r="W37313" s="25"/>
      <c r="X37313" s="25"/>
    </row>
    <row r="37314" spans="23:24" x14ac:dyDescent="0.2">
      <c r="W37314" s="25"/>
      <c r="X37314" s="25"/>
    </row>
    <row r="37315" spans="23:24" x14ac:dyDescent="0.2">
      <c r="W37315" s="25"/>
      <c r="X37315" s="25"/>
    </row>
    <row r="37316" spans="23:24" x14ac:dyDescent="0.2">
      <c r="W37316" s="25"/>
      <c r="X37316" s="25"/>
    </row>
    <row r="37317" spans="23:24" x14ac:dyDescent="0.2">
      <c r="W37317" s="25"/>
      <c r="X37317" s="25"/>
    </row>
    <row r="37318" spans="23:24" x14ac:dyDescent="0.2">
      <c r="W37318" s="25"/>
      <c r="X37318" s="25"/>
    </row>
    <row r="37319" spans="23:24" x14ac:dyDescent="0.2">
      <c r="W37319" s="25"/>
      <c r="X37319" s="25"/>
    </row>
    <row r="37320" spans="23:24" x14ac:dyDescent="0.2">
      <c r="W37320" s="25"/>
      <c r="X37320" s="25"/>
    </row>
    <row r="37321" spans="23:24" x14ac:dyDescent="0.2">
      <c r="W37321" s="25"/>
      <c r="X37321" s="25"/>
    </row>
    <row r="37322" spans="23:24" x14ac:dyDescent="0.2">
      <c r="W37322" s="25"/>
      <c r="X37322" s="25"/>
    </row>
    <row r="37323" spans="23:24" x14ac:dyDescent="0.2">
      <c r="W37323" s="25"/>
      <c r="X37323" s="25"/>
    </row>
    <row r="37324" spans="23:24" x14ac:dyDescent="0.2">
      <c r="W37324" s="25"/>
      <c r="X37324" s="25"/>
    </row>
    <row r="37325" spans="23:24" x14ac:dyDescent="0.2">
      <c r="W37325" s="25"/>
      <c r="X37325" s="25"/>
    </row>
    <row r="37326" spans="23:24" x14ac:dyDescent="0.2">
      <c r="W37326" s="25"/>
      <c r="X37326" s="25"/>
    </row>
    <row r="37327" spans="23:24" x14ac:dyDescent="0.2">
      <c r="W37327" s="25"/>
      <c r="X37327" s="25"/>
    </row>
    <row r="37328" spans="23:24" x14ac:dyDescent="0.2">
      <c r="W37328" s="25"/>
      <c r="X37328" s="25"/>
    </row>
    <row r="37329" spans="23:24" x14ac:dyDescent="0.2">
      <c r="W37329" s="25"/>
      <c r="X37329" s="25"/>
    </row>
    <row r="37330" spans="23:24" x14ac:dyDescent="0.2">
      <c r="W37330" s="25"/>
      <c r="X37330" s="25"/>
    </row>
    <row r="37331" spans="23:24" x14ac:dyDescent="0.2">
      <c r="W37331" s="25"/>
      <c r="X37331" s="25"/>
    </row>
    <row r="37332" spans="23:24" x14ac:dyDescent="0.2">
      <c r="W37332" s="25"/>
      <c r="X37332" s="25"/>
    </row>
    <row r="37333" spans="23:24" x14ac:dyDescent="0.2">
      <c r="W37333" s="25"/>
      <c r="X37333" s="25"/>
    </row>
    <row r="37334" spans="23:24" x14ac:dyDescent="0.2">
      <c r="W37334" s="25"/>
      <c r="X37334" s="25"/>
    </row>
    <row r="37335" spans="23:24" x14ac:dyDescent="0.2">
      <c r="W37335" s="25"/>
      <c r="X37335" s="25"/>
    </row>
    <row r="37336" spans="23:24" x14ac:dyDescent="0.2">
      <c r="W37336" s="25"/>
      <c r="X37336" s="25"/>
    </row>
    <row r="37337" spans="23:24" x14ac:dyDescent="0.2">
      <c r="W37337" s="25"/>
      <c r="X37337" s="25"/>
    </row>
    <row r="37338" spans="23:24" x14ac:dyDescent="0.2">
      <c r="W37338" s="25"/>
      <c r="X37338" s="25"/>
    </row>
    <row r="37339" spans="23:24" x14ac:dyDescent="0.2">
      <c r="W37339" s="25"/>
      <c r="X37339" s="25"/>
    </row>
    <row r="37340" spans="23:24" x14ac:dyDescent="0.2">
      <c r="W37340" s="25"/>
      <c r="X37340" s="25"/>
    </row>
    <row r="37341" spans="23:24" x14ac:dyDescent="0.2">
      <c r="W37341" s="25"/>
      <c r="X37341" s="25"/>
    </row>
    <row r="37342" spans="23:24" x14ac:dyDescent="0.2">
      <c r="W37342" s="25"/>
      <c r="X37342" s="25"/>
    </row>
    <row r="37343" spans="23:24" x14ac:dyDescent="0.2">
      <c r="W37343" s="25"/>
      <c r="X37343" s="25"/>
    </row>
    <row r="37344" spans="23:24" x14ac:dyDescent="0.2">
      <c r="W37344" s="25"/>
      <c r="X37344" s="25"/>
    </row>
    <row r="37345" spans="23:24" x14ac:dyDescent="0.2">
      <c r="W37345" s="25"/>
      <c r="X37345" s="25"/>
    </row>
    <row r="37346" spans="23:24" x14ac:dyDescent="0.2">
      <c r="W37346" s="25"/>
      <c r="X37346" s="25"/>
    </row>
    <row r="37347" spans="23:24" x14ac:dyDescent="0.2">
      <c r="W37347" s="25"/>
      <c r="X37347" s="25"/>
    </row>
    <row r="37348" spans="23:24" x14ac:dyDescent="0.2">
      <c r="W37348" s="25"/>
      <c r="X37348" s="25"/>
    </row>
    <row r="37349" spans="23:24" x14ac:dyDescent="0.2">
      <c r="W37349" s="25"/>
      <c r="X37349" s="25"/>
    </row>
    <row r="37350" spans="23:24" x14ac:dyDescent="0.2">
      <c r="W37350" s="25"/>
      <c r="X37350" s="25"/>
    </row>
    <row r="37351" spans="23:24" x14ac:dyDescent="0.2">
      <c r="W37351" s="25"/>
      <c r="X37351" s="25"/>
    </row>
    <row r="37352" spans="23:24" x14ac:dyDescent="0.2">
      <c r="W37352" s="25"/>
      <c r="X37352" s="25"/>
    </row>
    <row r="37353" spans="23:24" x14ac:dyDescent="0.2">
      <c r="W37353" s="25"/>
      <c r="X37353" s="25"/>
    </row>
    <row r="37354" spans="23:24" x14ac:dyDescent="0.2">
      <c r="W37354" s="25"/>
      <c r="X37354" s="25"/>
    </row>
    <row r="37355" spans="23:24" x14ac:dyDescent="0.2">
      <c r="W37355" s="25"/>
      <c r="X37355" s="25"/>
    </row>
    <row r="37356" spans="23:24" x14ac:dyDescent="0.2">
      <c r="W37356" s="25"/>
      <c r="X37356" s="25"/>
    </row>
    <row r="37357" spans="23:24" x14ac:dyDescent="0.2">
      <c r="W37357" s="25"/>
      <c r="X37357" s="25"/>
    </row>
    <row r="37358" spans="23:24" x14ac:dyDescent="0.2">
      <c r="W37358" s="25"/>
      <c r="X37358" s="25"/>
    </row>
    <row r="37359" spans="23:24" x14ac:dyDescent="0.2">
      <c r="W37359" s="25"/>
      <c r="X37359" s="25"/>
    </row>
    <row r="37360" spans="23:24" x14ac:dyDescent="0.2">
      <c r="W37360" s="25"/>
      <c r="X37360" s="25"/>
    </row>
    <row r="37361" spans="23:24" x14ac:dyDescent="0.2">
      <c r="W37361" s="25"/>
      <c r="X37361" s="25"/>
    </row>
    <row r="37362" spans="23:24" x14ac:dyDescent="0.2">
      <c r="W37362" s="25"/>
      <c r="X37362" s="25"/>
    </row>
    <row r="37363" spans="23:24" x14ac:dyDescent="0.2">
      <c r="W37363" s="25"/>
      <c r="X37363" s="25"/>
    </row>
    <row r="37364" spans="23:24" x14ac:dyDescent="0.2">
      <c r="W37364" s="25"/>
      <c r="X37364" s="25"/>
    </row>
    <row r="37365" spans="23:24" x14ac:dyDescent="0.2">
      <c r="W37365" s="25"/>
      <c r="X37365" s="25"/>
    </row>
    <row r="37366" spans="23:24" x14ac:dyDescent="0.2">
      <c r="W37366" s="25"/>
      <c r="X37366" s="25"/>
    </row>
    <row r="37367" spans="23:24" x14ac:dyDescent="0.2">
      <c r="W37367" s="25"/>
      <c r="X37367" s="25"/>
    </row>
    <row r="37368" spans="23:24" x14ac:dyDescent="0.2">
      <c r="W37368" s="25"/>
      <c r="X37368" s="25"/>
    </row>
    <row r="37369" spans="23:24" x14ac:dyDescent="0.2">
      <c r="W37369" s="25"/>
      <c r="X37369" s="25"/>
    </row>
    <row r="37370" spans="23:24" x14ac:dyDescent="0.2">
      <c r="W37370" s="25"/>
      <c r="X37370" s="25"/>
    </row>
    <row r="37371" spans="23:24" x14ac:dyDescent="0.2">
      <c r="W37371" s="25"/>
      <c r="X37371" s="25"/>
    </row>
    <row r="37372" spans="23:24" x14ac:dyDescent="0.2">
      <c r="W37372" s="25"/>
      <c r="X37372" s="25"/>
    </row>
    <row r="37373" spans="23:24" x14ac:dyDescent="0.2">
      <c r="W37373" s="25"/>
      <c r="X37373" s="25"/>
    </row>
    <row r="37374" spans="23:24" x14ac:dyDescent="0.2">
      <c r="W37374" s="25"/>
      <c r="X37374" s="25"/>
    </row>
    <row r="37375" spans="23:24" x14ac:dyDescent="0.2">
      <c r="W37375" s="25"/>
      <c r="X37375" s="25"/>
    </row>
    <row r="37376" spans="23:24" x14ac:dyDescent="0.2">
      <c r="W37376" s="25"/>
      <c r="X37376" s="25"/>
    </row>
    <row r="37377" spans="23:24" x14ac:dyDescent="0.2">
      <c r="W37377" s="25"/>
      <c r="X37377" s="25"/>
    </row>
    <row r="37378" spans="23:24" x14ac:dyDescent="0.2">
      <c r="W37378" s="25"/>
      <c r="X37378" s="25"/>
    </row>
    <row r="37379" spans="23:24" x14ac:dyDescent="0.2">
      <c r="W37379" s="25"/>
      <c r="X37379" s="25"/>
    </row>
    <row r="37380" spans="23:24" x14ac:dyDescent="0.2">
      <c r="W37380" s="25"/>
      <c r="X37380" s="25"/>
    </row>
    <row r="37381" spans="23:24" x14ac:dyDescent="0.2">
      <c r="W37381" s="25"/>
      <c r="X37381" s="25"/>
    </row>
    <row r="37382" spans="23:24" x14ac:dyDescent="0.2">
      <c r="W37382" s="25"/>
      <c r="X37382" s="25"/>
    </row>
    <row r="37383" spans="23:24" x14ac:dyDescent="0.2">
      <c r="W37383" s="25"/>
      <c r="X37383" s="25"/>
    </row>
    <row r="37384" spans="23:24" x14ac:dyDescent="0.2">
      <c r="W37384" s="25"/>
      <c r="X37384" s="25"/>
    </row>
    <row r="37385" spans="23:24" x14ac:dyDescent="0.2">
      <c r="W37385" s="25"/>
      <c r="X37385" s="25"/>
    </row>
    <row r="37386" spans="23:24" x14ac:dyDescent="0.2">
      <c r="W37386" s="25"/>
      <c r="X37386" s="25"/>
    </row>
    <row r="37387" spans="23:24" x14ac:dyDescent="0.2">
      <c r="W37387" s="25"/>
      <c r="X37387" s="25"/>
    </row>
    <row r="37388" spans="23:24" x14ac:dyDescent="0.2">
      <c r="W37388" s="25"/>
      <c r="X37388" s="25"/>
    </row>
    <row r="37389" spans="23:24" x14ac:dyDescent="0.2">
      <c r="W37389" s="25"/>
      <c r="X37389" s="25"/>
    </row>
    <row r="37390" spans="23:24" x14ac:dyDescent="0.2">
      <c r="W37390" s="25"/>
      <c r="X37390" s="25"/>
    </row>
    <row r="37391" spans="23:24" x14ac:dyDescent="0.2">
      <c r="W37391" s="25"/>
      <c r="X37391" s="25"/>
    </row>
    <row r="37392" spans="23:24" x14ac:dyDescent="0.2">
      <c r="W37392" s="25"/>
      <c r="X37392" s="25"/>
    </row>
    <row r="37393" spans="23:24" x14ac:dyDescent="0.2">
      <c r="W37393" s="25"/>
      <c r="X37393" s="25"/>
    </row>
    <row r="37394" spans="23:24" x14ac:dyDescent="0.2">
      <c r="W37394" s="25"/>
      <c r="X37394" s="25"/>
    </row>
    <row r="37395" spans="23:24" x14ac:dyDescent="0.2">
      <c r="W37395" s="25"/>
      <c r="X37395" s="25"/>
    </row>
    <row r="37396" spans="23:24" x14ac:dyDescent="0.2">
      <c r="W37396" s="25"/>
      <c r="X37396" s="25"/>
    </row>
    <row r="37397" spans="23:24" x14ac:dyDescent="0.2">
      <c r="W37397" s="25"/>
      <c r="X37397" s="25"/>
    </row>
    <row r="37398" spans="23:24" x14ac:dyDescent="0.2">
      <c r="W37398" s="25"/>
      <c r="X37398" s="25"/>
    </row>
    <row r="37399" spans="23:24" x14ac:dyDescent="0.2">
      <c r="W37399" s="25"/>
      <c r="X37399" s="25"/>
    </row>
    <row r="37400" spans="23:24" x14ac:dyDescent="0.2">
      <c r="W37400" s="25"/>
      <c r="X37400" s="25"/>
    </row>
    <row r="37401" spans="23:24" x14ac:dyDescent="0.2">
      <c r="W37401" s="25"/>
      <c r="X37401" s="25"/>
    </row>
    <row r="37402" spans="23:24" x14ac:dyDescent="0.2">
      <c r="W37402" s="25"/>
      <c r="X37402" s="25"/>
    </row>
    <row r="37403" spans="23:24" x14ac:dyDescent="0.2">
      <c r="W37403" s="25"/>
      <c r="X37403" s="25"/>
    </row>
    <row r="37404" spans="23:24" x14ac:dyDescent="0.2">
      <c r="W37404" s="25"/>
      <c r="X37404" s="25"/>
    </row>
    <row r="37405" spans="23:24" x14ac:dyDescent="0.2">
      <c r="W37405" s="25"/>
      <c r="X37405" s="25"/>
    </row>
    <row r="37406" spans="23:24" x14ac:dyDescent="0.2">
      <c r="W37406" s="25"/>
      <c r="X37406" s="25"/>
    </row>
    <row r="37407" spans="23:24" x14ac:dyDescent="0.2">
      <c r="W37407" s="25"/>
      <c r="X37407" s="25"/>
    </row>
    <row r="37408" spans="23:24" x14ac:dyDescent="0.2">
      <c r="W37408" s="25"/>
      <c r="X37408" s="25"/>
    </row>
    <row r="37409" spans="23:24" x14ac:dyDescent="0.2">
      <c r="W37409" s="25"/>
      <c r="X37409" s="25"/>
    </row>
    <row r="37410" spans="23:24" x14ac:dyDescent="0.2">
      <c r="W37410" s="25"/>
      <c r="X37410" s="25"/>
    </row>
    <row r="37411" spans="23:24" x14ac:dyDescent="0.2">
      <c r="W37411" s="25"/>
      <c r="X37411" s="25"/>
    </row>
    <row r="37412" spans="23:24" x14ac:dyDescent="0.2">
      <c r="W37412" s="25"/>
      <c r="X37412" s="25"/>
    </row>
    <row r="37413" spans="23:24" x14ac:dyDescent="0.2">
      <c r="W37413" s="25"/>
      <c r="X37413" s="25"/>
    </row>
    <row r="37414" spans="23:24" x14ac:dyDescent="0.2">
      <c r="W37414" s="25"/>
      <c r="X37414" s="25"/>
    </row>
    <row r="37415" spans="23:24" x14ac:dyDescent="0.2">
      <c r="W37415" s="25"/>
      <c r="X37415" s="25"/>
    </row>
    <row r="37416" spans="23:24" x14ac:dyDescent="0.2">
      <c r="W37416" s="25"/>
      <c r="X37416" s="25"/>
    </row>
    <row r="37417" spans="23:24" x14ac:dyDescent="0.2">
      <c r="W37417" s="25"/>
      <c r="X37417" s="25"/>
    </row>
    <row r="37418" spans="23:24" x14ac:dyDescent="0.2">
      <c r="W37418" s="25"/>
      <c r="X37418" s="25"/>
    </row>
    <row r="37419" spans="23:24" x14ac:dyDescent="0.2">
      <c r="W37419" s="25"/>
      <c r="X37419" s="25"/>
    </row>
    <row r="37420" spans="23:24" x14ac:dyDescent="0.2">
      <c r="W37420" s="25"/>
      <c r="X37420" s="25"/>
    </row>
    <row r="37421" spans="23:24" x14ac:dyDescent="0.2">
      <c r="W37421" s="25"/>
      <c r="X37421" s="25"/>
    </row>
    <row r="37422" spans="23:24" x14ac:dyDescent="0.2">
      <c r="W37422" s="25"/>
      <c r="X37422" s="25"/>
    </row>
    <row r="37423" spans="23:24" x14ac:dyDescent="0.2">
      <c r="W37423" s="25"/>
      <c r="X37423" s="25"/>
    </row>
    <row r="37424" spans="23:24" x14ac:dyDescent="0.2">
      <c r="W37424" s="25"/>
      <c r="X37424" s="25"/>
    </row>
    <row r="37425" spans="23:24" x14ac:dyDescent="0.2">
      <c r="W37425" s="25"/>
      <c r="X37425" s="25"/>
    </row>
    <row r="37426" spans="23:24" x14ac:dyDescent="0.2">
      <c r="W37426" s="25"/>
      <c r="X37426" s="25"/>
    </row>
    <row r="37427" spans="23:24" x14ac:dyDescent="0.2">
      <c r="W37427" s="25"/>
      <c r="X37427" s="25"/>
    </row>
    <row r="37428" spans="23:24" x14ac:dyDescent="0.2">
      <c r="W37428" s="25"/>
      <c r="X37428" s="25"/>
    </row>
    <row r="37429" spans="23:24" x14ac:dyDescent="0.2">
      <c r="W37429" s="25"/>
      <c r="X37429" s="25"/>
    </row>
    <row r="37430" spans="23:24" x14ac:dyDescent="0.2">
      <c r="W37430" s="25"/>
      <c r="X37430" s="25"/>
    </row>
    <row r="37431" spans="23:24" x14ac:dyDescent="0.2">
      <c r="W37431" s="25"/>
      <c r="X37431" s="25"/>
    </row>
    <row r="37432" spans="23:24" x14ac:dyDescent="0.2">
      <c r="W37432" s="25"/>
      <c r="X37432" s="25"/>
    </row>
    <row r="37433" spans="23:24" x14ac:dyDescent="0.2">
      <c r="W37433" s="25"/>
      <c r="X37433" s="25"/>
    </row>
    <row r="37434" spans="23:24" x14ac:dyDescent="0.2">
      <c r="W37434" s="25"/>
      <c r="X37434" s="25"/>
    </row>
    <row r="37435" spans="23:24" x14ac:dyDescent="0.2">
      <c r="W37435" s="25"/>
      <c r="X37435" s="25"/>
    </row>
    <row r="37436" spans="23:24" x14ac:dyDescent="0.2">
      <c r="W37436" s="25"/>
      <c r="X37436" s="25"/>
    </row>
    <row r="37437" spans="23:24" x14ac:dyDescent="0.2">
      <c r="W37437" s="25"/>
      <c r="X37437" s="25"/>
    </row>
    <row r="37438" spans="23:24" x14ac:dyDescent="0.2">
      <c r="W37438" s="25"/>
      <c r="X37438" s="25"/>
    </row>
    <row r="37439" spans="23:24" x14ac:dyDescent="0.2">
      <c r="W37439" s="25"/>
      <c r="X37439" s="25"/>
    </row>
    <row r="37440" spans="23:24" x14ac:dyDescent="0.2">
      <c r="W37440" s="25"/>
      <c r="X37440" s="25"/>
    </row>
    <row r="37441" spans="23:24" x14ac:dyDescent="0.2">
      <c r="W37441" s="25"/>
      <c r="X37441" s="25"/>
    </row>
    <row r="37442" spans="23:24" x14ac:dyDescent="0.2">
      <c r="W37442" s="25"/>
      <c r="X37442" s="25"/>
    </row>
    <row r="37443" spans="23:24" x14ac:dyDescent="0.2">
      <c r="W37443" s="25"/>
      <c r="X37443" s="25"/>
    </row>
    <row r="37444" spans="23:24" x14ac:dyDescent="0.2">
      <c r="W37444" s="25"/>
      <c r="X37444" s="25"/>
    </row>
    <row r="37445" spans="23:24" x14ac:dyDescent="0.2">
      <c r="W37445" s="25"/>
      <c r="X37445" s="25"/>
    </row>
    <row r="37446" spans="23:24" x14ac:dyDescent="0.2">
      <c r="W37446" s="25"/>
      <c r="X37446" s="25"/>
    </row>
    <row r="37447" spans="23:24" x14ac:dyDescent="0.2">
      <c r="W37447" s="25"/>
      <c r="X37447" s="25"/>
    </row>
    <row r="37448" spans="23:24" x14ac:dyDescent="0.2">
      <c r="W37448" s="25"/>
      <c r="X37448" s="25"/>
    </row>
    <row r="37449" spans="23:24" x14ac:dyDescent="0.2">
      <c r="W37449" s="25"/>
      <c r="X37449" s="25"/>
    </row>
    <row r="37450" spans="23:24" x14ac:dyDescent="0.2">
      <c r="W37450" s="25"/>
      <c r="X37450" s="25"/>
    </row>
    <row r="37451" spans="23:24" x14ac:dyDescent="0.2">
      <c r="W37451" s="25"/>
      <c r="X37451" s="25"/>
    </row>
    <row r="37452" spans="23:24" x14ac:dyDescent="0.2">
      <c r="W37452" s="25"/>
      <c r="X37452" s="25"/>
    </row>
    <row r="37453" spans="23:24" x14ac:dyDescent="0.2">
      <c r="W37453" s="25"/>
      <c r="X37453" s="25"/>
    </row>
    <row r="37454" spans="23:24" x14ac:dyDescent="0.2">
      <c r="W37454" s="25"/>
      <c r="X37454" s="25"/>
    </row>
    <row r="37455" spans="23:24" x14ac:dyDescent="0.2">
      <c r="W37455" s="25"/>
      <c r="X37455" s="25"/>
    </row>
    <row r="37456" spans="23:24" x14ac:dyDescent="0.2">
      <c r="W37456" s="25"/>
      <c r="X37456" s="25"/>
    </row>
    <row r="37457" spans="23:24" x14ac:dyDescent="0.2">
      <c r="W37457" s="25"/>
      <c r="X37457" s="25"/>
    </row>
    <row r="37458" spans="23:24" x14ac:dyDescent="0.2">
      <c r="W37458" s="25"/>
      <c r="X37458" s="25"/>
    </row>
    <row r="37459" spans="23:24" x14ac:dyDescent="0.2">
      <c r="W37459" s="25"/>
      <c r="X37459" s="25"/>
    </row>
    <row r="37460" spans="23:24" x14ac:dyDescent="0.2">
      <c r="W37460" s="25"/>
      <c r="X37460" s="25"/>
    </row>
    <row r="37461" spans="23:24" x14ac:dyDescent="0.2">
      <c r="W37461" s="25"/>
      <c r="X37461" s="25"/>
    </row>
    <row r="37462" spans="23:24" x14ac:dyDescent="0.2">
      <c r="W37462" s="25"/>
      <c r="X37462" s="25"/>
    </row>
    <row r="37463" spans="23:24" x14ac:dyDescent="0.2">
      <c r="W37463" s="25"/>
      <c r="X37463" s="25"/>
    </row>
    <row r="37464" spans="23:24" x14ac:dyDescent="0.2">
      <c r="W37464" s="25"/>
      <c r="X37464" s="25"/>
    </row>
    <row r="37465" spans="23:24" x14ac:dyDescent="0.2">
      <c r="W37465" s="25"/>
      <c r="X37465" s="25"/>
    </row>
    <row r="37466" spans="23:24" x14ac:dyDescent="0.2">
      <c r="W37466" s="25"/>
      <c r="X37466" s="25"/>
    </row>
    <row r="37467" spans="23:24" x14ac:dyDescent="0.2">
      <c r="W37467" s="25"/>
      <c r="X37467" s="25"/>
    </row>
    <row r="37468" spans="23:24" x14ac:dyDescent="0.2">
      <c r="W37468" s="25"/>
      <c r="X37468" s="25"/>
    </row>
    <row r="37469" spans="23:24" x14ac:dyDescent="0.2">
      <c r="W37469" s="25"/>
      <c r="X37469" s="25"/>
    </row>
    <row r="37470" spans="23:24" x14ac:dyDescent="0.2">
      <c r="W37470" s="25"/>
      <c r="X37470" s="25"/>
    </row>
    <row r="37471" spans="23:24" x14ac:dyDescent="0.2">
      <c r="W37471" s="25"/>
      <c r="X37471" s="25"/>
    </row>
    <row r="37472" spans="23:24" x14ac:dyDescent="0.2">
      <c r="W37472" s="25"/>
      <c r="X37472" s="25"/>
    </row>
    <row r="37473" spans="23:24" x14ac:dyDescent="0.2">
      <c r="W37473" s="25"/>
      <c r="X37473" s="25"/>
    </row>
    <row r="37474" spans="23:24" x14ac:dyDescent="0.2">
      <c r="W37474" s="25"/>
      <c r="X37474" s="25"/>
    </row>
    <row r="37475" spans="23:24" x14ac:dyDescent="0.2">
      <c r="W37475" s="25"/>
      <c r="X37475" s="25"/>
    </row>
    <row r="37476" spans="23:24" x14ac:dyDescent="0.2">
      <c r="W37476" s="25"/>
      <c r="X37476" s="25"/>
    </row>
    <row r="37477" spans="23:24" x14ac:dyDescent="0.2">
      <c r="W37477" s="25"/>
      <c r="X37477" s="25"/>
    </row>
    <row r="37478" spans="23:24" x14ac:dyDescent="0.2">
      <c r="W37478" s="25"/>
      <c r="X37478" s="25"/>
    </row>
    <row r="37479" spans="23:24" x14ac:dyDescent="0.2">
      <c r="W37479" s="25"/>
      <c r="X37479" s="25"/>
    </row>
    <row r="37480" spans="23:24" x14ac:dyDescent="0.2">
      <c r="W37480" s="25"/>
      <c r="X37480" s="25"/>
    </row>
    <row r="37481" spans="23:24" x14ac:dyDescent="0.2">
      <c r="W37481" s="25"/>
      <c r="X37481" s="25"/>
    </row>
    <row r="37482" spans="23:24" x14ac:dyDescent="0.2">
      <c r="W37482" s="25"/>
      <c r="X37482" s="25"/>
    </row>
    <row r="37483" spans="23:24" x14ac:dyDescent="0.2">
      <c r="W37483" s="25"/>
      <c r="X37483" s="25"/>
    </row>
    <row r="37484" spans="23:24" x14ac:dyDescent="0.2">
      <c r="W37484" s="25"/>
      <c r="X37484" s="25"/>
    </row>
    <row r="37485" spans="23:24" x14ac:dyDescent="0.2">
      <c r="W37485" s="25"/>
      <c r="X37485" s="25"/>
    </row>
    <row r="37486" spans="23:24" x14ac:dyDescent="0.2">
      <c r="W37486" s="25"/>
      <c r="X37486" s="25"/>
    </row>
    <row r="37487" spans="23:24" x14ac:dyDescent="0.2">
      <c r="W37487" s="25"/>
      <c r="X37487" s="25"/>
    </row>
    <row r="37488" spans="23:24" x14ac:dyDescent="0.2">
      <c r="W37488" s="25"/>
      <c r="X37488" s="25"/>
    </row>
    <row r="37489" spans="23:24" x14ac:dyDescent="0.2">
      <c r="W37489" s="25"/>
      <c r="X37489" s="25"/>
    </row>
    <row r="37490" spans="23:24" x14ac:dyDescent="0.2">
      <c r="W37490" s="25"/>
      <c r="X37490" s="25"/>
    </row>
    <row r="37491" spans="23:24" x14ac:dyDescent="0.2">
      <c r="W37491" s="25"/>
      <c r="X37491" s="25"/>
    </row>
    <row r="37492" spans="23:24" x14ac:dyDescent="0.2">
      <c r="W37492" s="25"/>
      <c r="X37492" s="25"/>
    </row>
    <row r="37493" spans="23:24" x14ac:dyDescent="0.2">
      <c r="W37493" s="25"/>
      <c r="X37493" s="25"/>
    </row>
    <row r="37494" spans="23:24" x14ac:dyDescent="0.2">
      <c r="W37494" s="25"/>
      <c r="X37494" s="25"/>
    </row>
    <row r="37495" spans="23:24" x14ac:dyDescent="0.2">
      <c r="W37495" s="25"/>
      <c r="X37495" s="25"/>
    </row>
    <row r="37496" spans="23:24" x14ac:dyDescent="0.2">
      <c r="W37496" s="25"/>
      <c r="X37496" s="25"/>
    </row>
    <row r="37497" spans="23:24" x14ac:dyDescent="0.2">
      <c r="W37497" s="25"/>
      <c r="X37497" s="25"/>
    </row>
    <row r="37498" spans="23:24" x14ac:dyDescent="0.2">
      <c r="W37498" s="25"/>
      <c r="X37498" s="25"/>
    </row>
    <row r="37499" spans="23:24" x14ac:dyDescent="0.2">
      <c r="W37499" s="25"/>
      <c r="X37499" s="25"/>
    </row>
    <row r="37500" spans="23:24" x14ac:dyDescent="0.2">
      <c r="W37500" s="25"/>
      <c r="X37500" s="25"/>
    </row>
    <row r="37501" spans="23:24" x14ac:dyDescent="0.2">
      <c r="W37501" s="25"/>
      <c r="X37501" s="25"/>
    </row>
    <row r="37502" spans="23:24" x14ac:dyDescent="0.2">
      <c r="W37502" s="25"/>
      <c r="X37502" s="25"/>
    </row>
    <row r="37503" spans="23:24" x14ac:dyDescent="0.2">
      <c r="W37503" s="25"/>
      <c r="X37503" s="25"/>
    </row>
    <row r="37504" spans="23:24" x14ac:dyDescent="0.2">
      <c r="W37504" s="25"/>
      <c r="X37504" s="25"/>
    </row>
    <row r="37505" spans="23:24" x14ac:dyDescent="0.2">
      <c r="W37505" s="25"/>
      <c r="X37505" s="25"/>
    </row>
    <row r="37506" spans="23:24" x14ac:dyDescent="0.2">
      <c r="W37506" s="25"/>
      <c r="X37506" s="25"/>
    </row>
    <row r="37507" spans="23:24" x14ac:dyDescent="0.2">
      <c r="W37507" s="25"/>
      <c r="X37507" s="25"/>
    </row>
    <row r="37508" spans="23:24" x14ac:dyDescent="0.2">
      <c r="W37508" s="25"/>
      <c r="X37508" s="25"/>
    </row>
    <row r="37509" spans="23:24" x14ac:dyDescent="0.2">
      <c r="W37509" s="25"/>
      <c r="X37509" s="25"/>
    </row>
    <row r="37510" spans="23:24" x14ac:dyDescent="0.2">
      <c r="W37510" s="25"/>
      <c r="X37510" s="25"/>
    </row>
    <row r="37511" spans="23:24" x14ac:dyDescent="0.2">
      <c r="W37511" s="25"/>
      <c r="X37511" s="25"/>
    </row>
    <row r="37512" spans="23:24" x14ac:dyDescent="0.2">
      <c r="W37512" s="25"/>
      <c r="X37512" s="25"/>
    </row>
    <row r="37513" spans="23:24" x14ac:dyDescent="0.2">
      <c r="W37513" s="25"/>
      <c r="X37513" s="25"/>
    </row>
    <row r="37514" spans="23:24" x14ac:dyDescent="0.2">
      <c r="W37514" s="25"/>
      <c r="X37514" s="25"/>
    </row>
    <row r="37515" spans="23:24" x14ac:dyDescent="0.2">
      <c r="W37515" s="25"/>
      <c r="X37515" s="25"/>
    </row>
    <row r="37516" spans="23:24" x14ac:dyDescent="0.2">
      <c r="W37516" s="25"/>
      <c r="X37516" s="25"/>
    </row>
    <row r="37517" spans="23:24" x14ac:dyDescent="0.2">
      <c r="W37517" s="25"/>
      <c r="X37517" s="25"/>
    </row>
    <row r="37518" spans="23:24" x14ac:dyDescent="0.2">
      <c r="W37518" s="25"/>
      <c r="X37518" s="25"/>
    </row>
    <row r="37519" spans="23:24" x14ac:dyDescent="0.2">
      <c r="W37519" s="25"/>
      <c r="X37519" s="25"/>
    </row>
    <row r="37520" spans="23:24" x14ac:dyDescent="0.2">
      <c r="W37520" s="25"/>
      <c r="X37520" s="25"/>
    </row>
    <row r="37521" spans="23:24" x14ac:dyDescent="0.2">
      <c r="W37521" s="25"/>
      <c r="X37521" s="25"/>
    </row>
    <row r="37522" spans="23:24" x14ac:dyDescent="0.2">
      <c r="W37522" s="25"/>
      <c r="X37522" s="25"/>
    </row>
    <row r="37523" spans="23:24" x14ac:dyDescent="0.2">
      <c r="W37523" s="25"/>
      <c r="X37523" s="25"/>
    </row>
    <row r="37524" spans="23:24" x14ac:dyDescent="0.2">
      <c r="W37524" s="25"/>
      <c r="X37524" s="25"/>
    </row>
    <row r="37525" spans="23:24" x14ac:dyDescent="0.2">
      <c r="W37525" s="25"/>
      <c r="X37525" s="25"/>
    </row>
    <row r="37526" spans="23:24" x14ac:dyDescent="0.2">
      <c r="W37526" s="25"/>
      <c r="X37526" s="25"/>
    </row>
    <row r="37527" spans="23:24" x14ac:dyDescent="0.2">
      <c r="W37527" s="25"/>
      <c r="X37527" s="25"/>
    </row>
    <row r="37528" spans="23:24" x14ac:dyDescent="0.2">
      <c r="W37528" s="25"/>
      <c r="X37528" s="25"/>
    </row>
    <row r="37529" spans="23:24" x14ac:dyDescent="0.2">
      <c r="W37529" s="25"/>
      <c r="X37529" s="25"/>
    </row>
    <row r="37530" spans="23:24" x14ac:dyDescent="0.2">
      <c r="W37530" s="25"/>
      <c r="X37530" s="25"/>
    </row>
    <row r="37531" spans="23:24" x14ac:dyDescent="0.2">
      <c r="W37531" s="25"/>
      <c r="X37531" s="25"/>
    </row>
    <row r="37532" spans="23:24" x14ac:dyDescent="0.2">
      <c r="W37532" s="25"/>
      <c r="X37532" s="25"/>
    </row>
    <row r="37533" spans="23:24" x14ac:dyDescent="0.2">
      <c r="W37533" s="25"/>
      <c r="X37533" s="25"/>
    </row>
    <row r="37534" spans="23:24" x14ac:dyDescent="0.2">
      <c r="W37534" s="25"/>
      <c r="X37534" s="25"/>
    </row>
    <row r="37535" spans="23:24" x14ac:dyDescent="0.2">
      <c r="W37535" s="25"/>
      <c r="X37535" s="25"/>
    </row>
    <row r="37536" spans="23:24" x14ac:dyDescent="0.2">
      <c r="W37536" s="25"/>
      <c r="X37536" s="25"/>
    </row>
    <row r="37537" spans="23:24" x14ac:dyDescent="0.2">
      <c r="W37537" s="25"/>
      <c r="X37537" s="25"/>
    </row>
    <row r="37538" spans="23:24" x14ac:dyDescent="0.2">
      <c r="W37538" s="25"/>
      <c r="X37538" s="25"/>
    </row>
    <row r="37539" spans="23:24" x14ac:dyDescent="0.2">
      <c r="W37539" s="25"/>
      <c r="X37539" s="25"/>
    </row>
    <row r="37540" spans="23:24" x14ac:dyDescent="0.2">
      <c r="W37540" s="25"/>
      <c r="X37540" s="25"/>
    </row>
    <row r="37541" spans="23:24" x14ac:dyDescent="0.2">
      <c r="W37541" s="25"/>
      <c r="X37541" s="25"/>
    </row>
    <row r="37542" spans="23:24" x14ac:dyDescent="0.2">
      <c r="W37542" s="25"/>
      <c r="X37542" s="25"/>
    </row>
    <row r="37543" spans="23:24" x14ac:dyDescent="0.2">
      <c r="W37543" s="25"/>
      <c r="X37543" s="25"/>
    </row>
    <row r="37544" spans="23:24" x14ac:dyDescent="0.2">
      <c r="W37544" s="25"/>
      <c r="X37544" s="25"/>
    </row>
    <row r="37545" spans="23:24" x14ac:dyDescent="0.2">
      <c r="W37545" s="25"/>
      <c r="X37545" s="25"/>
    </row>
    <row r="37546" spans="23:24" x14ac:dyDescent="0.2">
      <c r="W37546" s="25"/>
      <c r="X37546" s="25"/>
    </row>
    <row r="37547" spans="23:24" x14ac:dyDescent="0.2">
      <c r="W37547" s="25"/>
      <c r="X37547" s="25"/>
    </row>
    <row r="37548" spans="23:24" x14ac:dyDescent="0.2">
      <c r="W37548" s="25"/>
      <c r="X37548" s="25"/>
    </row>
    <row r="37549" spans="23:24" x14ac:dyDescent="0.2">
      <c r="W37549" s="25"/>
      <c r="X37549" s="25"/>
    </row>
    <row r="37550" spans="23:24" x14ac:dyDescent="0.2">
      <c r="W37550" s="25"/>
      <c r="X37550" s="25"/>
    </row>
    <row r="37551" spans="23:24" x14ac:dyDescent="0.2">
      <c r="W37551" s="25"/>
      <c r="X37551" s="25"/>
    </row>
    <row r="37552" spans="23:24" x14ac:dyDescent="0.2">
      <c r="W37552" s="25"/>
      <c r="X37552" s="25"/>
    </row>
    <row r="37553" spans="23:24" x14ac:dyDescent="0.2">
      <c r="W37553" s="25"/>
      <c r="X37553" s="25"/>
    </row>
    <row r="37554" spans="23:24" x14ac:dyDescent="0.2">
      <c r="W37554" s="25"/>
      <c r="X37554" s="25"/>
    </row>
    <row r="37555" spans="23:24" x14ac:dyDescent="0.2">
      <c r="W37555" s="25"/>
      <c r="X37555" s="25"/>
    </row>
    <row r="37556" spans="23:24" x14ac:dyDescent="0.2">
      <c r="W37556" s="25"/>
      <c r="X37556" s="25"/>
    </row>
    <row r="37557" spans="23:24" x14ac:dyDescent="0.2">
      <c r="W37557" s="25"/>
      <c r="X37557" s="25"/>
    </row>
    <row r="37558" spans="23:24" x14ac:dyDescent="0.2">
      <c r="W37558" s="25"/>
      <c r="X37558" s="25"/>
    </row>
    <row r="37559" spans="23:24" x14ac:dyDescent="0.2">
      <c r="W37559" s="25"/>
      <c r="X37559" s="25"/>
    </row>
    <row r="37560" spans="23:24" x14ac:dyDescent="0.2">
      <c r="W37560" s="25"/>
      <c r="X37560" s="25"/>
    </row>
    <row r="37561" spans="23:24" x14ac:dyDescent="0.2">
      <c r="W37561" s="25"/>
      <c r="X37561" s="25"/>
    </row>
    <row r="37562" spans="23:24" x14ac:dyDescent="0.2">
      <c r="W37562" s="25"/>
      <c r="X37562" s="25"/>
    </row>
    <row r="37563" spans="23:24" x14ac:dyDescent="0.2">
      <c r="W37563" s="25"/>
      <c r="X37563" s="25"/>
    </row>
    <row r="37564" spans="23:24" x14ac:dyDescent="0.2">
      <c r="W37564" s="25"/>
      <c r="X37564" s="25"/>
    </row>
    <row r="37565" spans="23:24" x14ac:dyDescent="0.2">
      <c r="W37565" s="25"/>
      <c r="X37565" s="25"/>
    </row>
    <row r="37566" spans="23:24" x14ac:dyDescent="0.2">
      <c r="W37566" s="25"/>
      <c r="X37566" s="25"/>
    </row>
    <row r="37567" spans="23:24" x14ac:dyDescent="0.2">
      <c r="W37567" s="25"/>
      <c r="X37567" s="25"/>
    </row>
    <row r="37568" spans="23:24" x14ac:dyDescent="0.2">
      <c r="W37568" s="25"/>
      <c r="X37568" s="25"/>
    </row>
    <row r="37569" spans="23:24" x14ac:dyDescent="0.2">
      <c r="W37569" s="25"/>
      <c r="X37569" s="25"/>
    </row>
    <row r="37570" spans="23:24" x14ac:dyDescent="0.2">
      <c r="W37570" s="25"/>
      <c r="X37570" s="25"/>
    </row>
    <row r="37571" spans="23:24" x14ac:dyDescent="0.2">
      <c r="W37571" s="25"/>
      <c r="X37571" s="25"/>
    </row>
    <row r="37572" spans="23:24" x14ac:dyDescent="0.2">
      <c r="W37572" s="25"/>
      <c r="X37572" s="25"/>
    </row>
    <row r="37573" spans="23:24" x14ac:dyDescent="0.2">
      <c r="W37573" s="25"/>
      <c r="X37573" s="25"/>
    </row>
    <row r="37574" spans="23:24" x14ac:dyDescent="0.2">
      <c r="W37574" s="25"/>
      <c r="X37574" s="25"/>
    </row>
    <row r="37575" spans="23:24" x14ac:dyDescent="0.2">
      <c r="W37575" s="25"/>
      <c r="X37575" s="25"/>
    </row>
    <row r="37576" spans="23:24" x14ac:dyDescent="0.2">
      <c r="W37576" s="25"/>
      <c r="X37576" s="25"/>
    </row>
    <row r="37577" spans="23:24" x14ac:dyDescent="0.2">
      <c r="W37577" s="25"/>
      <c r="X37577" s="25"/>
    </row>
    <row r="37578" spans="23:24" x14ac:dyDescent="0.2">
      <c r="W37578" s="25"/>
      <c r="X37578" s="25"/>
    </row>
    <row r="37579" spans="23:24" x14ac:dyDescent="0.2">
      <c r="W37579" s="25"/>
      <c r="X37579" s="25"/>
    </row>
    <row r="37580" spans="23:24" x14ac:dyDescent="0.2">
      <c r="W37580" s="25"/>
      <c r="X37580" s="25"/>
    </row>
    <row r="37581" spans="23:24" x14ac:dyDescent="0.2">
      <c r="W37581" s="25"/>
      <c r="X37581" s="25"/>
    </row>
    <row r="37582" spans="23:24" x14ac:dyDescent="0.2">
      <c r="W37582" s="25"/>
      <c r="X37582" s="25"/>
    </row>
    <row r="37583" spans="23:24" x14ac:dyDescent="0.2">
      <c r="W37583" s="25"/>
      <c r="X37583" s="25"/>
    </row>
    <row r="37584" spans="23:24" x14ac:dyDescent="0.2">
      <c r="W37584" s="25"/>
      <c r="X37584" s="25"/>
    </row>
    <row r="37585" spans="23:24" x14ac:dyDescent="0.2">
      <c r="W37585" s="25"/>
      <c r="X37585" s="25"/>
    </row>
    <row r="37586" spans="23:24" x14ac:dyDescent="0.2">
      <c r="W37586" s="25"/>
      <c r="X37586" s="25"/>
    </row>
    <row r="37587" spans="23:24" x14ac:dyDescent="0.2">
      <c r="W37587" s="25"/>
      <c r="X37587" s="25"/>
    </row>
    <row r="37588" spans="23:24" x14ac:dyDescent="0.2">
      <c r="W37588" s="25"/>
      <c r="X37588" s="25"/>
    </row>
    <row r="37589" spans="23:24" x14ac:dyDescent="0.2">
      <c r="W37589" s="25"/>
      <c r="X37589" s="25"/>
    </row>
    <row r="37590" spans="23:24" x14ac:dyDescent="0.2">
      <c r="W37590" s="25"/>
      <c r="X37590" s="25"/>
    </row>
    <row r="37591" spans="23:24" x14ac:dyDescent="0.2">
      <c r="W37591" s="25"/>
      <c r="X37591" s="25"/>
    </row>
    <row r="37592" spans="23:24" x14ac:dyDescent="0.2">
      <c r="W37592" s="25"/>
      <c r="X37592" s="25"/>
    </row>
    <row r="37593" spans="23:24" x14ac:dyDescent="0.2">
      <c r="W37593" s="25"/>
      <c r="X37593" s="25"/>
    </row>
    <row r="37594" spans="23:24" x14ac:dyDescent="0.2">
      <c r="W37594" s="25"/>
      <c r="X37594" s="25"/>
    </row>
    <row r="37595" spans="23:24" x14ac:dyDescent="0.2">
      <c r="W37595" s="25"/>
      <c r="X37595" s="25"/>
    </row>
    <row r="37596" spans="23:24" x14ac:dyDescent="0.2">
      <c r="W37596" s="25"/>
      <c r="X37596" s="25"/>
    </row>
    <row r="37597" spans="23:24" x14ac:dyDescent="0.2">
      <c r="W37597" s="25"/>
      <c r="X37597" s="25"/>
    </row>
    <row r="37598" spans="23:24" x14ac:dyDescent="0.2">
      <c r="W37598" s="25"/>
      <c r="X37598" s="25"/>
    </row>
    <row r="37599" spans="23:24" x14ac:dyDescent="0.2">
      <c r="W37599" s="25"/>
      <c r="X37599" s="25"/>
    </row>
    <row r="37600" spans="23:24" x14ac:dyDescent="0.2">
      <c r="W37600" s="25"/>
      <c r="X37600" s="25"/>
    </row>
    <row r="37601" spans="23:24" x14ac:dyDescent="0.2">
      <c r="W37601" s="25"/>
      <c r="X37601" s="25"/>
    </row>
    <row r="37602" spans="23:24" x14ac:dyDescent="0.2">
      <c r="W37602" s="25"/>
      <c r="X37602" s="25"/>
    </row>
    <row r="37603" spans="23:24" x14ac:dyDescent="0.2">
      <c r="W37603" s="25"/>
      <c r="X37603" s="25"/>
    </row>
    <row r="37604" spans="23:24" x14ac:dyDescent="0.2">
      <c r="W37604" s="25"/>
      <c r="X37604" s="25"/>
    </row>
    <row r="37605" spans="23:24" x14ac:dyDescent="0.2">
      <c r="W37605" s="25"/>
      <c r="X37605" s="25"/>
    </row>
    <row r="37606" spans="23:24" x14ac:dyDescent="0.2">
      <c r="W37606" s="25"/>
      <c r="X37606" s="25"/>
    </row>
    <row r="37607" spans="23:24" x14ac:dyDescent="0.2">
      <c r="W37607" s="25"/>
      <c r="X37607" s="25"/>
    </row>
    <row r="37608" spans="23:24" x14ac:dyDescent="0.2">
      <c r="W37608" s="25"/>
      <c r="X37608" s="25"/>
    </row>
    <row r="37609" spans="23:24" x14ac:dyDescent="0.2">
      <c r="W37609" s="25"/>
      <c r="X37609" s="25"/>
    </row>
    <row r="37610" spans="23:24" x14ac:dyDescent="0.2">
      <c r="W37610" s="25"/>
      <c r="X37610" s="25"/>
    </row>
    <row r="37611" spans="23:24" x14ac:dyDescent="0.2">
      <c r="W37611" s="25"/>
      <c r="X37611" s="25"/>
    </row>
    <row r="37612" spans="23:24" x14ac:dyDescent="0.2">
      <c r="W37612" s="25"/>
      <c r="X37612" s="25"/>
    </row>
    <row r="37613" spans="23:24" x14ac:dyDescent="0.2">
      <c r="W37613" s="25"/>
      <c r="X37613" s="25"/>
    </row>
    <row r="37614" spans="23:24" x14ac:dyDescent="0.2">
      <c r="W37614" s="25"/>
      <c r="X37614" s="25"/>
    </row>
    <row r="37615" spans="23:24" x14ac:dyDescent="0.2">
      <c r="W37615" s="25"/>
      <c r="X37615" s="25"/>
    </row>
    <row r="37616" spans="23:24" x14ac:dyDescent="0.2">
      <c r="W37616" s="25"/>
      <c r="X37616" s="25"/>
    </row>
    <row r="37617" spans="23:24" x14ac:dyDescent="0.2">
      <c r="W37617" s="25"/>
      <c r="X37617" s="25"/>
    </row>
    <row r="37618" spans="23:24" x14ac:dyDescent="0.2">
      <c r="W37618" s="25"/>
      <c r="X37618" s="25"/>
    </row>
    <row r="37619" spans="23:24" x14ac:dyDescent="0.2">
      <c r="W37619" s="25"/>
      <c r="X37619" s="25"/>
    </row>
    <row r="37620" spans="23:24" x14ac:dyDescent="0.2">
      <c r="W37620" s="25"/>
      <c r="X37620" s="25"/>
    </row>
    <row r="37621" spans="23:24" x14ac:dyDescent="0.2">
      <c r="W37621" s="25"/>
      <c r="X37621" s="25"/>
    </row>
    <row r="37622" spans="23:24" x14ac:dyDescent="0.2">
      <c r="W37622" s="25"/>
      <c r="X37622" s="25"/>
    </row>
    <row r="37623" spans="23:24" x14ac:dyDescent="0.2">
      <c r="W37623" s="25"/>
      <c r="X37623" s="25"/>
    </row>
    <row r="37624" spans="23:24" x14ac:dyDescent="0.2">
      <c r="W37624" s="25"/>
      <c r="X37624" s="25"/>
    </row>
    <row r="37625" spans="23:24" x14ac:dyDescent="0.2">
      <c r="W37625" s="25"/>
      <c r="X37625" s="25"/>
    </row>
    <row r="37626" spans="23:24" x14ac:dyDescent="0.2">
      <c r="W37626" s="25"/>
      <c r="X37626" s="25"/>
    </row>
    <row r="37627" spans="23:24" x14ac:dyDescent="0.2">
      <c r="W37627" s="25"/>
      <c r="X37627" s="25"/>
    </row>
    <row r="37628" spans="23:24" x14ac:dyDescent="0.2">
      <c r="W37628" s="25"/>
      <c r="X37628" s="25"/>
    </row>
    <row r="37629" spans="23:24" x14ac:dyDescent="0.2">
      <c r="W37629" s="25"/>
      <c r="X37629" s="25"/>
    </row>
    <row r="37630" spans="23:24" x14ac:dyDescent="0.2">
      <c r="W37630" s="25"/>
      <c r="X37630" s="25"/>
    </row>
    <row r="37631" spans="23:24" x14ac:dyDescent="0.2">
      <c r="W37631" s="25"/>
      <c r="X37631" s="25"/>
    </row>
    <row r="37632" spans="23:24" x14ac:dyDescent="0.2">
      <c r="W37632" s="25"/>
      <c r="X37632" s="25"/>
    </row>
    <row r="37633" spans="23:24" x14ac:dyDescent="0.2">
      <c r="W37633" s="25"/>
      <c r="X37633" s="25"/>
    </row>
    <row r="37634" spans="23:24" x14ac:dyDescent="0.2">
      <c r="W37634" s="25"/>
      <c r="X37634" s="25"/>
    </row>
    <row r="37635" spans="23:24" x14ac:dyDescent="0.2">
      <c r="W37635" s="25"/>
      <c r="X37635" s="25"/>
    </row>
    <row r="37636" spans="23:24" x14ac:dyDescent="0.2">
      <c r="W37636" s="25"/>
      <c r="X37636" s="25"/>
    </row>
    <row r="37637" spans="23:24" x14ac:dyDescent="0.2">
      <c r="W37637" s="25"/>
      <c r="X37637" s="25"/>
    </row>
    <row r="37638" spans="23:24" x14ac:dyDescent="0.2">
      <c r="W37638" s="25"/>
      <c r="X37638" s="25"/>
    </row>
    <row r="37639" spans="23:24" x14ac:dyDescent="0.2">
      <c r="W37639" s="25"/>
      <c r="X37639" s="25"/>
    </row>
    <row r="37640" spans="23:24" x14ac:dyDescent="0.2">
      <c r="W37640" s="25"/>
      <c r="X37640" s="25"/>
    </row>
    <row r="37641" spans="23:24" x14ac:dyDescent="0.2">
      <c r="W37641" s="25"/>
      <c r="X37641" s="25"/>
    </row>
    <row r="37642" spans="23:24" x14ac:dyDescent="0.2">
      <c r="W37642" s="25"/>
      <c r="X37642" s="25"/>
    </row>
    <row r="37643" spans="23:24" x14ac:dyDescent="0.2">
      <c r="W37643" s="25"/>
      <c r="X37643" s="25"/>
    </row>
    <row r="37644" spans="23:24" x14ac:dyDescent="0.2">
      <c r="W37644" s="25"/>
      <c r="X37644" s="25"/>
    </row>
    <row r="37645" spans="23:24" x14ac:dyDescent="0.2">
      <c r="W37645" s="25"/>
      <c r="X37645" s="25"/>
    </row>
    <row r="37646" spans="23:24" x14ac:dyDescent="0.2">
      <c r="W37646" s="25"/>
      <c r="X37646" s="25"/>
    </row>
    <row r="37647" spans="23:24" x14ac:dyDescent="0.2">
      <c r="W37647" s="25"/>
      <c r="X37647" s="25"/>
    </row>
    <row r="37648" spans="23:24" x14ac:dyDescent="0.2">
      <c r="W37648" s="25"/>
      <c r="X37648" s="25"/>
    </row>
    <row r="37649" spans="23:24" x14ac:dyDescent="0.2">
      <c r="W37649" s="25"/>
      <c r="X37649" s="25"/>
    </row>
    <row r="37650" spans="23:24" x14ac:dyDescent="0.2">
      <c r="W37650" s="25"/>
      <c r="X37650" s="25"/>
    </row>
    <row r="37651" spans="23:24" x14ac:dyDescent="0.2">
      <c r="W37651" s="25"/>
      <c r="X37651" s="25"/>
    </row>
    <row r="37652" spans="23:24" x14ac:dyDescent="0.2">
      <c r="W37652" s="25"/>
      <c r="X37652" s="25"/>
    </row>
    <row r="37653" spans="23:24" x14ac:dyDescent="0.2">
      <c r="W37653" s="25"/>
      <c r="X37653" s="25"/>
    </row>
    <row r="37654" spans="23:24" x14ac:dyDescent="0.2">
      <c r="W37654" s="25"/>
      <c r="X37654" s="25"/>
    </row>
    <row r="37655" spans="23:24" x14ac:dyDescent="0.2">
      <c r="W37655" s="25"/>
      <c r="X37655" s="25"/>
    </row>
    <row r="37656" spans="23:24" x14ac:dyDescent="0.2">
      <c r="W37656" s="25"/>
      <c r="X37656" s="25"/>
    </row>
    <row r="37657" spans="23:24" x14ac:dyDescent="0.2">
      <c r="W37657" s="25"/>
      <c r="X37657" s="25"/>
    </row>
    <row r="37658" spans="23:24" x14ac:dyDescent="0.2">
      <c r="W37658" s="25"/>
      <c r="X37658" s="25"/>
    </row>
    <row r="37659" spans="23:24" x14ac:dyDescent="0.2">
      <c r="W37659" s="25"/>
      <c r="X37659" s="25"/>
    </row>
    <row r="37660" spans="23:24" x14ac:dyDescent="0.2">
      <c r="W37660" s="25"/>
      <c r="X37660" s="25"/>
    </row>
    <row r="37661" spans="23:24" x14ac:dyDescent="0.2">
      <c r="W37661" s="25"/>
      <c r="X37661" s="25"/>
    </row>
    <row r="37662" spans="23:24" x14ac:dyDescent="0.2">
      <c r="W37662" s="25"/>
      <c r="X37662" s="25"/>
    </row>
    <row r="37663" spans="23:24" x14ac:dyDescent="0.2">
      <c r="W37663" s="25"/>
      <c r="X37663" s="25"/>
    </row>
    <row r="37664" spans="23:24" x14ac:dyDescent="0.2">
      <c r="W37664" s="25"/>
      <c r="X37664" s="25"/>
    </row>
    <row r="37665" spans="23:24" x14ac:dyDescent="0.2">
      <c r="W37665" s="25"/>
      <c r="X37665" s="25"/>
    </row>
    <row r="37666" spans="23:24" x14ac:dyDescent="0.2">
      <c r="W37666" s="25"/>
      <c r="X37666" s="25"/>
    </row>
    <row r="37667" spans="23:24" x14ac:dyDescent="0.2">
      <c r="W37667" s="25"/>
      <c r="X37667" s="25"/>
    </row>
    <row r="37668" spans="23:24" x14ac:dyDescent="0.2">
      <c r="W37668" s="25"/>
      <c r="X37668" s="25"/>
    </row>
    <row r="37669" spans="23:24" x14ac:dyDescent="0.2">
      <c r="W37669" s="25"/>
      <c r="X37669" s="25"/>
    </row>
    <row r="37670" spans="23:24" x14ac:dyDescent="0.2">
      <c r="W37670" s="25"/>
      <c r="X37670" s="25"/>
    </row>
    <row r="37671" spans="23:24" x14ac:dyDescent="0.2">
      <c r="W37671" s="25"/>
      <c r="X37671" s="25"/>
    </row>
    <row r="37672" spans="23:24" x14ac:dyDescent="0.2">
      <c r="W37672" s="25"/>
      <c r="X37672" s="25"/>
    </row>
    <row r="37673" spans="23:24" x14ac:dyDescent="0.2">
      <c r="W37673" s="25"/>
      <c r="X37673" s="25"/>
    </row>
    <row r="37674" spans="23:24" x14ac:dyDescent="0.2">
      <c r="W37674" s="25"/>
      <c r="X37674" s="25"/>
    </row>
    <row r="37675" spans="23:24" x14ac:dyDescent="0.2">
      <c r="W37675" s="25"/>
      <c r="X37675" s="25"/>
    </row>
    <row r="37676" spans="23:24" x14ac:dyDescent="0.2">
      <c r="W37676" s="25"/>
      <c r="X37676" s="25"/>
    </row>
    <row r="37677" spans="23:24" x14ac:dyDescent="0.2">
      <c r="W37677" s="25"/>
      <c r="X37677" s="25"/>
    </row>
    <row r="37678" spans="23:24" x14ac:dyDescent="0.2">
      <c r="W37678" s="25"/>
      <c r="X37678" s="25"/>
    </row>
    <row r="37679" spans="23:24" x14ac:dyDescent="0.2">
      <c r="W37679" s="25"/>
      <c r="X37679" s="25"/>
    </row>
    <row r="37680" spans="23:24" x14ac:dyDescent="0.2">
      <c r="W37680" s="25"/>
      <c r="X37680" s="25"/>
    </row>
    <row r="37681" spans="23:24" x14ac:dyDescent="0.2">
      <c r="W37681" s="25"/>
      <c r="X37681" s="25"/>
    </row>
    <row r="37682" spans="23:24" x14ac:dyDescent="0.2">
      <c r="W37682" s="25"/>
      <c r="X37682" s="25"/>
    </row>
    <row r="37683" spans="23:24" x14ac:dyDescent="0.2">
      <c r="W37683" s="25"/>
      <c r="X37683" s="25"/>
    </row>
    <row r="37684" spans="23:24" x14ac:dyDescent="0.2">
      <c r="W37684" s="25"/>
      <c r="X37684" s="25"/>
    </row>
    <row r="37685" spans="23:24" x14ac:dyDescent="0.2">
      <c r="W37685" s="25"/>
      <c r="X37685" s="25"/>
    </row>
    <row r="37686" spans="23:24" x14ac:dyDescent="0.2">
      <c r="W37686" s="25"/>
      <c r="X37686" s="25"/>
    </row>
    <row r="37687" spans="23:24" x14ac:dyDescent="0.2">
      <c r="W37687" s="25"/>
      <c r="X37687" s="25"/>
    </row>
    <row r="37688" spans="23:24" x14ac:dyDescent="0.2">
      <c r="W37688" s="25"/>
      <c r="X37688" s="25"/>
    </row>
    <row r="37689" spans="23:24" x14ac:dyDescent="0.2">
      <c r="W37689" s="25"/>
      <c r="X37689" s="25"/>
    </row>
    <row r="37690" spans="23:24" x14ac:dyDescent="0.2">
      <c r="W37690" s="25"/>
      <c r="X37690" s="25"/>
    </row>
    <row r="37691" spans="23:24" x14ac:dyDescent="0.2">
      <c r="W37691" s="25"/>
      <c r="X37691" s="25"/>
    </row>
    <row r="37692" spans="23:24" x14ac:dyDescent="0.2">
      <c r="W37692" s="25"/>
      <c r="X37692" s="25"/>
    </row>
    <row r="37693" spans="23:24" x14ac:dyDescent="0.2">
      <c r="W37693" s="25"/>
      <c r="X37693" s="25"/>
    </row>
    <row r="37694" spans="23:24" x14ac:dyDescent="0.2">
      <c r="W37694" s="25"/>
      <c r="X37694" s="25"/>
    </row>
    <row r="37695" spans="23:24" x14ac:dyDescent="0.2">
      <c r="W37695" s="25"/>
      <c r="X37695" s="25"/>
    </row>
    <row r="37696" spans="23:24" x14ac:dyDescent="0.2">
      <c r="W37696" s="25"/>
      <c r="X37696" s="25"/>
    </row>
    <row r="37697" spans="23:24" x14ac:dyDescent="0.2">
      <c r="W37697" s="25"/>
      <c r="X37697" s="25"/>
    </row>
    <row r="37698" spans="23:24" x14ac:dyDescent="0.2">
      <c r="W37698" s="25"/>
      <c r="X37698" s="25"/>
    </row>
    <row r="37699" spans="23:24" x14ac:dyDescent="0.2">
      <c r="W37699" s="25"/>
      <c r="X37699" s="25"/>
    </row>
    <row r="37700" spans="23:24" x14ac:dyDescent="0.2">
      <c r="W37700" s="25"/>
      <c r="X37700" s="25"/>
    </row>
    <row r="37701" spans="23:24" x14ac:dyDescent="0.2">
      <c r="W37701" s="25"/>
      <c r="X37701" s="25"/>
    </row>
    <row r="37702" spans="23:24" x14ac:dyDescent="0.2">
      <c r="W37702" s="25"/>
      <c r="X37702" s="25"/>
    </row>
    <row r="37703" spans="23:24" x14ac:dyDescent="0.2">
      <c r="W37703" s="25"/>
      <c r="X37703" s="25"/>
    </row>
    <row r="37704" spans="23:24" x14ac:dyDescent="0.2">
      <c r="W37704" s="25"/>
      <c r="X37704" s="25"/>
    </row>
    <row r="37705" spans="23:24" x14ac:dyDescent="0.2">
      <c r="W37705" s="25"/>
      <c r="X37705" s="25"/>
    </row>
    <row r="37706" spans="23:24" x14ac:dyDescent="0.2">
      <c r="W37706" s="25"/>
      <c r="X37706" s="25"/>
    </row>
    <row r="37707" spans="23:24" x14ac:dyDescent="0.2">
      <c r="W37707" s="25"/>
      <c r="X37707" s="25"/>
    </row>
    <row r="37708" spans="23:24" x14ac:dyDescent="0.2">
      <c r="W37708" s="25"/>
      <c r="X37708" s="25"/>
    </row>
    <row r="37709" spans="23:24" x14ac:dyDescent="0.2">
      <c r="W37709" s="25"/>
      <c r="X37709" s="25"/>
    </row>
    <row r="37710" spans="23:24" x14ac:dyDescent="0.2">
      <c r="W37710" s="25"/>
      <c r="X37710" s="25"/>
    </row>
    <row r="37711" spans="23:24" x14ac:dyDescent="0.2">
      <c r="W37711" s="25"/>
      <c r="X37711" s="25"/>
    </row>
    <row r="37712" spans="23:24" x14ac:dyDescent="0.2">
      <c r="W37712" s="25"/>
      <c r="X37712" s="25"/>
    </row>
    <row r="37713" spans="23:24" x14ac:dyDescent="0.2">
      <c r="W37713" s="25"/>
      <c r="X37713" s="25"/>
    </row>
    <row r="37714" spans="23:24" x14ac:dyDescent="0.2">
      <c r="W37714" s="25"/>
      <c r="X37714" s="25"/>
    </row>
    <row r="37715" spans="23:24" x14ac:dyDescent="0.2">
      <c r="W37715" s="25"/>
      <c r="X37715" s="25"/>
    </row>
    <row r="37716" spans="23:24" x14ac:dyDescent="0.2">
      <c r="W37716" s="25"/>
      <c r="X37716" s="25"/>
    </row>
    <row r="37717" spans="23:24" x14ac:dyDescent="0.2">
      <c r="W37717" s="25"/>
      <c r="X37717" s="25"/>
    </row>
    <row r="37718" spans="23:24" x14ac:dyDescent="0.2">
      <c r="W37718" s="25"/>
      <c r="X37718" s="25"/>
    </row>
    <row r="37719" spans="23:24" x14ac:dyDescent="0.2">
      <c r="W37719" s="25"/>
      <c r="X37719" s="25"/>
    </row>
    <row r="37720" spans="23:24" x14ac:dyDescent="0.2">
      <c r="W37720" s="25"/>
      <c r="X37720" s="25"/>
    </row>
    <row r="37721" spans="23:24" x14ac:dyDescent="0.2">
      <c r="W37721" s="25"/>
      <c r="X37721" s="25"/>
    </row>
    <row r="37722" spans="23:24" x14ac:dyDescent="0.2">
      <c r="W37722" s="25"/>
      <c r="X37722" s="25"/>
    </row>
    <row r="37723" spans="23:24" x14ac:dyDescent="0.2">
      <c r="W37723" s="25"/>
      <c r="X37723" s="25"/>
    </row>
    <row r="37724" spans="23:24" x14ac:dyDescent="0.2">
      <c r="W37724" s="25"/>
      <c r="X37724" s="25"/>
    </row>
    <row r="37725" spans="23:24" x14ac:dyDescent="0.2">
      <c r="W37725" s="25"/>
      <c r="X37725" s="25"/>
    </row>
    <row r="37726" spans="23:24" x14ac:dyDescent="0.2">
      <c r="W37726" s="25"/>
      <c r="X37726" s="25"/>
    </row>
    <row r="37727" spans="23:24" x14ac:dyDescent="0.2">
      <c r="W37727" s="25"/>
      <c r="X37727" s="25"/>
    </row>
    <row r="37728" spans="23:24" x14ac:dyDescent="0.2">
      <c r="W37728" s="25"/>
      <c r="X37728" s="25"/>
    </row>
    <row r="37729" spans="23:24" x14ac:dyDescent="0.2">
      <c r="W37729" s="25"/>
      <c r="X37729" s="25"/>
    </row>
    <row r="37730" spans="23:24" x14ac:dyDescent="0.2">
      <c r="W37730" s="25"/>
      <c r="X37730" s="25"/>
    </row>
    <row r="37731" spans="23:24" x14ac:dyDescent="0.2">
      <c r="W37731" s="25"/>
      <c r="X37731" s="25"/>
    </row>
    <row r="37732" spans="23:24" x14ac:dyDescent="0.2">
      <c r="W37732" s="25"/>
      <c r="X37732" s="25"/>
    </row>
    <row r="37733" spans="23:24" x14ac:dyDescent="0.2">
      <c r="W37733" s="25"/>
      <c r="X37733" s="25"/>
    </row>
    <row r="37734" spans="23:24" x14ac:dyDescent="0.2">
      <c r="W37734" s="25"/>
      <c r="X37734" s="25"/>
    </row>
    <row r="37735" spans="23:24" x14ac:dyDescent="0.2">
      <c r="W37735" s="25"/>
      <c r="X37735" s="25"/>
    </row>
    <row r="37736" spans="23:24" x14ac:dyDescent="0.2">
      <c r="W37736" s="25"/>
      <c r="X37736" s="25"/>
    </row>
    <row r="37737" spans="23:24" x14ac:dyDescent="0.2">
      <c r="W37737" s="25"/>
      <c r="X37737" s="25"/>
    </row>
    <row r="37738" spans="23:24" x14ac:dyDescent="0.2">
      <c r="W37738" s="25"/>
      <c r="X37738" s="25"/>
    </row>
    <row r="37739" spans="23:24" x14ac:dyDescent="0.2">
      <c r="W37739" s="25"/>
      <c r="X37739" s="25"/>
    </row>
    <row r="37740" spans="23:24" x14ac:dyDescent="0.2">
      <c r="W37740" s="25"/>
      <c r="X37740" s="25"/>
    </row>
    <row r="37741" spans="23:24" x14ac:dyDescent="0.2">
      <c r="W37741" s="25"/>
      <c r="X37741" s="25"/>
    </row>
    <row r="37742" spans="23:24" x14ac:dyDescent="0.2">
      <c r="W37742" s="25"/>
      <c r="X37742" s="25"/>
    </row>
    <row r="37743" spans="23:24" x14ac:dyDescent="0.2">
      <c r="W37743" s="25"/>
      <c r="X37743" s="25"/>
    </row>
    <row r="37744" spans="23:24" x14ac:dyDescent="0.2">
      <c r="W37744" s="25"/>
      <c r="X37744" s="25"/>
    </row>
    <row r="37745" spans="23:24" x14ac:dyDescent="0.2">
      <c r="W37745" s="25"/>
      <c r="X37745" s="25"/>
    </row>
    <row r="37746" spans="23:24" x14ac:dyDescent="0.2">
      <c r="W37746" s="25"/>
      <c r="X37746" s="25"/>
    </row>
    <row r="37747" spans="23:24" x14ac:dyDescent="0.2">
      <c r="W37747" s="25"/>
      <c r="X37747" s="25"/>
    </row>
    <row r="37748" spans="23:24" x14ac:dyDescent="0.2">
      <c r="W37748" s="25"/>
      <c r="X37748" s="25"/>
    </row>
    <row r="37749" spans="23:24" x14ac:dyDescent="0.2">
      <c r="W37749" s="25"/>
      <c r="X37749" s="25"/>
    </row>
    <row r="37750" spans="23:24" x14ac:dyDescent="0.2">
      <c r="W37750" s="25"/>
      <c r="X37750" s="25"/>
    </row>
    <row r="37751" spans="23:24" x14ac:dyDescent="0.2">
      <c r="W37751" s="25"/>
      <c r="X37751" s="25"/>
    </row>
    <row r="37752" spans="23:24" x14ac:dyDescent="0.2">
      <c r="W37752" s="25"/>
      <c r="X37752" s="25"/>
    </row>
    <row r="37753" spans="23:24" x14ac:dyDescent="0.2">
      <c r="W37753" s="25"/>
      <c r="X37753" s="25"/>
    </row>
    <row r="37754" spans="23:24" x14ac:dyDescent="0.2">
      <c r="W37754" s="25"/>
      <c r="X37754" s="25"/>
    </row>
    <row r="37755" spans="23:24" x14ac:dyDescent="0.2">
      <c r="W37755" s="25"/>
      <c r="X37755" s="25"/>
    </row>
    <row r="37756" spans="23:24" x14ac:dyDescent="0.2">
      <c r="W37756" s="25"/>
      <c r="X37756" s="25"/>
    </row>
    <row r="37757" spans="23:24" x14ac:dyDescent="0.2">
      <c r="W37757" s="25"/>
      <c r="X37757" s="25"/>
    </row>
    <row r="37758" spans="23:24" x14ac:dyDescent="0.2">
      <c r="W37758" s="25"/>
      <c r="X37758" s="25"/>
    </row>
    <row r="37759" spans="23:24" x14ac:dyDescent="0.2">
      <c r="W37759" s="25"/>
      <c r="X37759" s="25"/>
    </row>
    <row r="37760" spans="23:24" x14ac:dyDescent="0.2">
      <c r="W37760" s="25"/>
      <c r="X37760" s="25"/>
    </row>
    <row r="37761" spans="23:24" x14ac:dyDescent="0.2">
      <c r="W37761" s="25"/>
      <c r="X37761" s="25"/>
    </row>
    <row r="37762" spans="23:24" x14ac:dyDescent="0.2">
      <c r="W37762" s="25"/>
      <c r="X37762" s="25"/>
    </row>
    <row r="37763" spans="23:24" x14ac:dyDescent="0.2">
      <c r="W37763" s="25"/>
      <c r="X37763" s="25"/>
    </row>
    <row r="37764" spans="23:24" x14ac:dyDescent="0.2">
      <c r="W37764" s="25"/>
      <c r="X37764" s="25"/>
    </row>
    <row r="37765" spans="23:24" x14ac:dyDescent="0.2">
      <c r="W37765" s="25"/>
      <c r="X37765" s="25"/>
    </row>
    <row r="37766" spans="23:24" x14ac:dyDescent="0.2">
      <c r="W37766" s="25"/>
      <c r="X37766" s="25"/>
    </row>
    <row r="37767" spans="23:24" x14ac:dyDescent="0.2">
      <c r="W37767" s="25"/>
      <c r="X37767" s="25"/>
    </row>
    <row r="37768" spans="23:24" x14ac:dyDescent="0.2">
      <c r="W37768" s="25"/>
      <c r="X37768" s="25"/>
    </row>
    <row r="37769" spans="23:24" x14ac:dyDescent="0.2">
      <c r="W37769" s="25"/>
      <c r="X37769" s="25"/>
    </row>
    <row r="37770" spans="23:24" x14ac:dyDescent="0.2">
      <c r="W37770" s="25"/>
      <c r="X37770" s="25"/>
    </row>
    <row r="37771" spans="23:24" x14ac:dyDescent="0.2">
      <c r="W37771" s="25"/>
      <c r="X37771" s="25"/>
    </row>
    <row r="37772" spans="23:24" x14ac:dyDescent="0.2">
      <c r="W37772" s="25"/>
      <c r="X37772" s="25"/>
    </row>
    <row r="37773" spans="23:24" x14ac:dyDescent="0.2">
      <c r="W37773" s="25"/>
      <c r="X37773" s="25"/>
    </row>
    <row r="37774" spans="23:24" x14ac:dyDescent="0.2">
      <c r="W37774" s="25"/>
      <c r="X37774" s="25"/>
    </row>
    <row r="37775" spans="23:24" x14ac:dyDescent="0.2">
      <c r="W37775" s="25"/>
      <c r="X37775" s="25"/>
    </row>
    <row r="37776" spans="23:24" x14ac:dyDescent="0.2">
      <c r="W37776" s="25"/>
      <c r="X37776" s="25"/>
    </row>
    <row r="37777" spans="23:24" x14ac:dyDescent="0.2">
      <c r="W37777" s="25"/>
      <c r="X37777" s="25"/>
    </row>
    <row r="37778" spans="23:24" x14ac:dyDescent="0.2">
      <c r="W37778" s="25"/>
      <c r="X37778" s="25"/>
    </row>
    <row r="37779" spans="23:24" x14ac:dyDescent="0.2">
      <c r="W37779" s="25"/>
      <c r="X37779" s="25"/>
    </row>
    <row r="37780" spans="23:24" x14ac:dyDescent="0.2">
      <c r="W37780" s="25"/>
      <c r="X37780" s="25"/>
    </row>
    <row r="37781" spans="23:24" x14ac:dyDescent="0.2">
      <c r="W37781" s="25"/>
      <c r="X37781" s="25"/>
    </row>
    <row r="37782" spans="23:24" x14ac:dyDescent="0.2">
      <c r="W37782" s="25"/>
      <c r="X37782" s="25"/>
    </row>
    <row r="37783" spans="23:24" x14ac:dyDescent="0.2">
      <c r="W37783" s="25"/>
      <c r="X37783" s="25"/>
    </row>
    <row r="37784" spans="23:24" x14ac:dyDescent="0.2">
      <c r="W37784" s="25"/>
      <c r="X37784" s="25"/>
    </row>
    <row r="37785" spans="23:24" x14ac:dyDescent="0.2">
      <c r="W37785" s="25"/>
      <c r="X37785" s="25"/>
    </row>
    <row r="37786" spans="23:24" x14ac:dyDescent="0.2">
      <c r="W37786" s="25"/>
      <c r="X37786" s="25"/>
    </row>
    <row r="37787" spans="23:24" x14ac:dyDescent="0.2">
      <c r="W37787" s="25"/>
      <c r="X37787" s="25"/>
    </row>
    <row r="37788" spans="23:24" x14ac:dyDescent="0.2">
      <c r="W37788" s="25"/>
      <c r="X37788" s="25"/>
    </row>
    <row r="37789" spans="23:24" x14ac:dyDescent="0.2">
      <c r="W37789" s="25"/>
      <c r="X37789" s="25"/>
    </row>
    <row r="37790" spans="23:24" x14ac:dyDescent="0.2">
      <c r="W37790" s="25"/>
      <c r="X37790" s="25"/>
    </row>
    <row r="37791" spans="23:24" x14ac:dyDescent="0.2">
      <c r="W37791" s="25"/>
      <c r="X37791" s="25"/>
    </row>
    <row r="37792" spans="23:24" x14ac:dyDescent="0.2">
      <c r="W37792" s="25"/>
      <c r="X37792" s="25"/>
    </row>
    <row r="37793" spans="23:24" x14ac:dyDescent="0.2">
      <c r="W37793" s="25"/>
      <c r="X37793" s="25"/>
    </row>
    <row r="37794" spans="23:24" x14ac:dyDescent="0.2">
      <c r="W37794" s="25"/>
      <c r="X37794" s="25"/>
    </row>
    <row r="37795" spans="23:24" x14ac:dyDescent="0.2">
      <c r="W37795" s="25"/>
      <c r="X37795" s="25"/>
    </row>
    <row r="37796" spans="23:24" x14ac:dyDescent="0.2">
      <c r="W37796" s="25"/>
      <c r="X37796" s="25"/>
    </row>
    <row r="37797" spans="23:24" x14ac:dyDescent="0.2">
      <c r="W37797" s="25"/>
      <c r="X37797" s="25"/>
    </row>
    <row r="37798" spans="23:24" x14ac:dyDescent="0.2">
      <c r="W37798" s="25"/>
      <c r="X37798" s="25"/>
    </row>
    <row r="37799" spans="23:24" x14ac:dyDescent="0.2">
      <c r="W37799" s="25"/>
      <c r="X37799" s="25"/>
    </row>
    <row r="37800" spans="23:24" x14ac:dyDescent="0.2">
      <c r="W37800" s="25"/>
      <c r="X37800" s="25"/>
    </row>
    <row r="37801" spans="23:24" x14ac:dyDescent="0.2">
      <c r="W37801" s="25"/>
      <c r="X37801" s="25"/>
    </row>
    <row r="37802" spans="23:24" x14ac:dyDescent="0.2">
      <c r="W37802" s="25"/>
      <c r="X37802" s="25"/>
    </row>
    <row r="37803" spans="23:24" x14ac:dyDescent="0.2">
      <c r="W37803" s="25"/>
      <c r="X37803" s="25"/>
    </row>
    <row r="37804" spans="23:24" x14ac:dyDescent="0.2">
      <c r="W37804" s="25"/>
      <c r="X37804" s="25"/>
    </row>
    <row r="37805" spans="23:24" x14ac:dyDescent="0.2">
      <c r="W37805" s="25"/>
      <c r="X37805" s="25"/>
    </row>
    <row r="37806" spans="23:24" x14ac:dyDescent="0.2">
      <c r="W37806" s="25"/>
      <c r="X37806" s="25"/>
    </row>
    <row r="37807" spans="23:24" x14ac:dyDescent="0.2">
      <c r="W37807" s="25"/>
      <c r="X37807" s="25"/>
    </row>
    <row r="37808" spans="23:24" x14ac:dyDescent="0.2">
      <c r="W37808" s="25"/>
      <c r="X37808" s="25"/>
    </row>
    <row r="37809" spans="23:24" x14ac:dyDescent="0.2">
      <c r="W37809" s="25"/>
      <c r="X37809" s="25"/>
    </row>
    <row r="37810" spans="23:24" x14ac:dyDescent="0.2">
      <c r="W37810" s="25"/>
      <c r="X37810" s="25"/>
    </row>
    <row r="37811" spans="23:24" x14ac:dyDescent="0.2">
      <c r="W37811" s="25"/>
      <c r="X37811" s="25"/>
    </row>
    <row r="37812" spans="23:24" x14ac:dyDescent="0.2">
      <c r="W37812" s="25"/>
      <c r="X37812" s="25"/>
    </row>
    <row r="37813" spans="23:24" x14ac:dyDescent="0.2">
      <c r="W37813" s="25"/>
      <c r="X37813" s="25"/>
    </row>
    <row r="37814" spans="23:24" x14ac:dyDescent="0.2">
      <c r="W37814" s="25"/>
      <c r="X37814" s="25"/>
    </row>
    <row r="37815" spans="23:24" x14ac:dyDescent="0.2">
      <c r="W37815" s="25"/>
      <c r="X37815" s="25"/>
    </row>
    <row r="37816" spans="23:24" x14ac:dyDescent="0.2">
      <c r="W37816" s="25"/>
      <c r="X37816" s="25"/>
    </row>
    <row r="37817" spans="23:24" x14ac:dyDescent="0.2">
      <c r="W37817" s="25"/>
      <c r="X37817" s="25"/>
    </row>
    <row r="37818" spans="23:24" x14ac:dyDescent="0.2">
      <c r="W37818" s="25"/>
      <c r="X37818" s="25"/>
    </row>
    <row r="37819" spans="23:24" x14ac:dyDescent="0.2">
      <c r="W37819" s="25"/>
      <c r="X37819" s="25"/>
    </row>
    <row r="37820" spans="23:24" x14ac:dyDescent="0.2">
      <c r="W37820" s="25"/>
      <c r="X37820" s="25"/>
    </row>
    <row r="37821" spans="23:24" x14ac:dyDescent="0.2">
      <c r="W37821" s="25"/>
      <c r="X37821" s="25"/>
    </row>
    <row r="37822" spans="23:24" x14ac:dyDescent="0.2">
      <c r="W37822" s="25"/>
      <c r="X37822" s="25"/>
    </row>
    <row r="37823" spans="23:24" x14ac:dyDescent="0.2">
      <c r="W37823" s="25"/>
      <c r="X37823" s="25"/>
    </row>
    <row r="37824" spans="23:24" x14ac:dyDescent="0.2">
      <c r="W37824" s="25"/>
      <c r="X37824" s="25"/>
    </row>
    <row r="37825" spans="23:24" x14ac:dyDescent="0.2">
      <c r="W37825" s="25"/>
      <c r="X37825" s="25"/>
    </row>
    <row r="37826" spans="23:24" x14ac:dyDescent="0.2">
      <c r="W37826" s="25"/>
      <c r="X37826" s="25"/>
    </row>
    <row r="37827" spans="23:24" x14ac:dyDescent="0.2">
      <c r="W37827" s="25"/>
      <c r="X37827" s="25"/>
    </row>
    <row r="37828" spans="23:24" x14ac:dyDescent="0.2">
      <c r="W37828" s="25"/>
      <c r="X37828" s="25"/>
    </row>
    <row r="37829" spans="23:24" x14ac:dyDescent="0.2">
      <c r="W37829" s="25"/>
      <c r="X37829" s="25"/>
    </row>
    <row r="37830" spans="23:24" x14ac:dyDescent="0.2">
      <c r="W37830" s="25"/>
      <c r="X37830" s="25"/>
    </row>
    <row r="37831" spans="23:24" x14ac:dyDescent="0.2">
      <c r="W37831" s="25"/>
      <c r="X37831" s="25"/>
    </row>
    <row r="37832" spans="23:24" x14ac:dyDescent="0.2">
      <c r="W37832" s="25"/>
      <c r="X37832" s="25"/>
    </row>
    <row r="37833" spans="23:24" x14ac:dyDescent="0.2">
      <c r="W37833" s="25"/>
      <c r="X37833" s="25"/>
    </row>
    <row r="37834" spans="23:24" x14ac:dyDescent="0.2">
      <c r="W37834" s="25"/>
      <c r="X37834" s="25"/>
    </row>
    <row r="37835" spans="23:24" x14ac:dyDescent="0.2">
      <c r="W37835" s="25"/>
      <c r="X37835" s="25"/>
    </row>
    <row r="37836" spans="23:24" x14ac:dyDescent="0.2">
      <c r="W37836" s="25"/>
      <c r="X37836" s="25"/>
    </row>
    <row r="37837" spans="23:24" x14ac:dyDescent="0.2">
      <c r="W37837" s="25"/>
      <c r="X37837" s="25"/>
    </row>
    <row r="37838" spans="23:24" x14ac:dyDescent="0.2">
      <c r="W37838" s="25"/>
      <c r="X37838" s="25"/>
    </row>
    <row r="37839" spans="23:24" x14ac:dyDescent="0.2">
      <c r="W37839" s="25"/>
      <c r="X37839" s="25"/>
    </row>
    <row r="37840" spans="23:24" x14ac:dyDescent="0.2">
      <c r="W37840" s="25"/>
      <c r="X37840" s="25"/>
    </row>
    <row r="37841" spans="23:24" x14ac:dyDescent="0.2">
      <c r="W37841" s="25"/>
      <c r="X37841" s="25"/>
    </row>
    <row r="37842" spans="23:24" x14ac:dyDescent="0.2">
      <c r="W37842" s="25"/>
      <c r="X37842" s="25"/>
    </row>
    <row r="37843" spans="23:24" x14ac:dyDescent="0.2">
      <c r="W37843" s="25"/>
      <c r="X37843" s="25"/>
    </row>
    <row r="37844" spans="23:24" x14ac:dyDescent="0.2">
      <c r="W37844" s="25"/>
      <c r="X37844" s="25"/>
    </row>
    <row r="37845" spans="23:24" x14ac:dyDescent="0.2">
      <c r="W37845" s="25"/>
      <c r="X37845" s="25"/>
    </row>
    <row r="37846" spans="23:24" x14ac:dyDescent="0.2">
      <c r="W37846" s="25"/>
      <c r="X37846" s="25"/>
    </row>
    <row r="37847" spans="23:24" x14ac:dyDescent="0.2">
      <c r="W37847" s="25"/>
      <c r="X37847" s="25"/>
    </row>
    <row r="37848" spans="23:24" x14ac:dyDescent="0.2">
      <c r="W37848" s="25"/>
      <c r="X37848" s="25"/>
    </row>
    <row r="37849" spans="23:24" x14ac:dyDescent="0.2">
      <c r="W37849" s="25"/>
      <c r="X37849" s="25"/>
    </row>
    <row r="37850" spans="23:24" x14ac:dyDescent="0.2">
      <c r="W37850" s="25"/>
      <c r="X37850" s="25"/>
    </row>
    <row r="37851" spans="23:24" x14ac:dyDescent="0.2">
      <c r="W37851" s="25"/>
      <c r="X37851" s="25"/>
    </row>
    <row r="37852" spans="23:24" x14ac:dyDescent="0.2">
      <c r="W37852" s="25"/>
      <c r="X37852" s="25"/>
    </row>
    <row r="37853" spans="23:24" x14ac:dyDescent="0.2">
      <c r="W37853" s="25"/>
      <c r="X37853" s="25"/>
    </row>
    <row r="37854" spans="23:24" x14ac:dyDescent="0.2">
      <c r="W37854" s="25"/>
      <c r="X37854" s="25"/>
    </row>
    <row r="37855" spans="23:24" x14ac:dyDescent="0.2">
      <c r="W37855" s="25"/>
      <c r="X37855" s="25"/>
    </row>
    <row r="37856" spans="23:24" x14ac:dyDescent="0.2">
      <c r="W37856" s="25"/>
      <c r="X37856" s="25"/>
    </row>
    <row r="37857" spans="23:24" x14ac:dyDescent="0.2">
      <c r="W37857" s="25"/>
      <c r="X37857" s="25"/>
    </row>
    <row r="37858" spans="23:24" x14ac:dyDescent="0.2">
      <c r="W37858" s="25"/>
      <c r="X37858" s="25"/>
    </row>
    <row r="37859" spans="23:24" x14ac:dyDescent="0.2">
      <c r="W37859" s="25"/>
      <c r="X37859" s="25"/>
    </row>
    <row r="37860" spans="23:24" x14ac:dyDescent="0.2">
      <c r="W37860" s="25"/>
      <c r="X37860" s="25"/>
    </row>
    <row r="37861" spans="23:24" x14ac:dyDescent="0.2">
      <c r="W37861" s="25"/>
      <c r="X37861" s="25"/>
    </row>
    <row r="37862" spans="23:24" x14ac:dyDescent="0.2">
      <c r="W37862" s="25"/>
      <c r="X37862" s="25"/>
    </row>
    <row r="37863" spans="23:24" x14ac:dyDescent="0.2">
      <c r="W37863" s="25"/>
      <c r="X37863" s="25"/>
    </row>
    <row r="37864" spans="23:24" x14ac:dyDescent="0.2">
      <c r="W37864" s="25"/>
      <c r="X37864" s="25"/>
    </row>
    <row r="37865" spans="23:24" x14ac:dyDescent="0.2">
      <c r="W37865" s="25"/>
      <c r="X37865" s="25"/>
    </row>
    <row r="37866" spans="23:24" x14ac:dyDescent="0.2">
      <c r="W37866" s="25"/>
      <c r="X37866" s="25"/>
    </row>
    <row r="37867" spans="23:24" x14ac:dyDescent="0.2">
      <c r="W37867" s="25"/>
      <c r="X37867" s="25"/>
    </row>
    <row r="37868" spans="23:24" x14ac:dyDescent="0.2">
      <c r="W37868" s="25"/>
      <c r="X37868" s="25"/>
    </row>
    <row r="37869" spans="23:24" x14ac:dyDescent="0.2">
      <c r="W37869" s="25"/>
      <c r="X37869" s="25"/>
    </row>
    <row r="37870" spans="23:24" x14ac:dyDescent="0.2">
      <c r="W37870" s="25"/>
      <c r="X37870" s="25"/>
    </row>
    <row r="37871" spans="23:24" x14ac:dyDescent="0.2">
      <c r="W37871" s="25"/>
      <c r="X37871" s="25"/>
    </row>
    <row r="37872" spans="23:24" x14ac:dyDescent="0.2">
      <c r="W37872" s="25"/>
      <c r="X37872" s="25"/>
    </row>
    <row r="37873" spans="23:24" x14ac:dyDescent="0.2">
      <c r="W37873" s="25"/>
      <c r="X37873" s="25"/>
    </row>
    <row r="37874" spans="23:24" x14ac:dyDescent="0.2">
      <c r="W37874" s="25"/>
      <c r="X37874" s="25"/>
    </row>
    <row r="37875" spans="23:24" x14ac:dyDescent="0.2">
      <c r="W37875" s="25"/>
      <c r="X37875" s="25"/>
    </row>
    <row r="37876" spans="23:24" x14ac:dyDescent="0.2">
      <c r="W37876" s="25"/>
      <c r="X37876" s="25"/>
    </row>
    <row r="37877" spans="23:24" x14ac:dyDescent="0.2">
      <c r="W37877" s="25"/>
      <c r="X37877" s="25"/>
    </row>
    <row r="37878" spans="23:24" x14ac:dyDescent="0.2">
      <c r="W37878" s="25"/>
      <c r="X37878" s="25"/>
    </row>
    <row r="37879" spans="23:24" x14ac:dyDescent="0.2">
      <c r="W37879" s="25"/>
      <c r="X37879" s="25"/>
    </row>
    <row r="37880" spans="23:24" x14ac:dyDescent="0.2">
      <c r="W37880" s="25"/>
      <c r="X37880" s="25"/>
    </row>
    <row r="37881" spans="23:24" x14ac:dyDescent="0.2">
      <c r="W37881" s="25"/>
      <c r="X37881" s="25"/>
    </row>
    <row r="37882" spans="23:24" x14ac:dyDescent="0.2">
      <c r="W37882" s="25"/>
      <c r="X37882" s="25"/>
    </row>
    <row r="37883" spans="23:24" x14ac:dyDescent="0.2">
      <c r="W37883" s="25"/>
      <c r="X37883" s="25"/>
    </row>
    <row r="37884" spans="23:24" x14ac:dyDescent="0.2">
      <c r="W37884" s="25"/>
      <c r="X37884" s="25"/>
    </row>
    <row r="37885" spans="23:24" x14ac:dyDescent="0.2">
      <c r="W37885" s="25"/>
      <c r="X37885" s="25"/>
    </row>
    <row r="37886" spans="23:24" x14ac:dyDescent="0.2">
      <c r="W37886" s="25"/>
      <c r="X37886" s="25"/>
    </row>
    <row r="37887" spans="23:24" x14ac:dyDescent="0.2">
      <c r="W37887" s="25"/>
      <c r="X37887" s="25"/>
    </row>
    <row r="37888" spans="23:24" x14ac:dyDescent="0.2">
      <c r="W37888" s="25"/>
      <c r="X37888" s="25"/>
    </row>
    <row r="37889" spans="23:24" x14ac:dyDescent="0.2">
      <c r="W37889" s="25"/>
      <c r="X37889" s="25"/>
    </row>
    <row r="37890" spans="23:24" x14ac:dyDescent="0.2">
      <c r="W37890" s="25"/>
      <c r="X37890" s="25"/>
    </row>
    <row r="37891" spans="23:24" x14ac:dyDescent="0.2">
      <c r="W37891" s="25"/>
      <c r="X37891" s="25"/>
    </row>
    <row r="37892" spans="23:24" x14ac:dyDescent="0.2">
      <c r="W37892" s="25"/>
      <c r="X37892" s="25"/>
    </row>
    <row r="37893" spans="23:24" x14ac:dyDescent="0.2">
      <c r="W37893" s="25"/>
      <c r="X37893" s="25"/>
    </row>
    <row r="37894" spans="23:24" x14ac:dyDescent="0.2">
      <c r="W37894" s="25"/>
      <c r="X37894" s="25"/>
    </row>
    <row r="37895" spans="23:24" x14ac:dyDescent="0.2">
      <c r="W37895" s="25"/>
      <c r="X37895" s="25"/>
    </row>
    <row r="37896" spans="23:24" x14ac:dyDescent="0.2">
      <c r="W37896" s="25"/>
      <c r="X37896" s="25"/>
    </row>
    <row r="37897" spans="23:24" x14ac:dyDescent="0.2">
      <c r="W37897" s="25"/>
      <c r="X37897" s="25"/>
    </row>
    <row r="37898" spans="23:24" x14ac:dyDescent="0.2">
      <c r="W37898" s="25"/>
      <c r="X37898" s="25"/>
    </row>
    <row r="37899" spans="23:24" x14ac:dyDescent="0.2">
      <c r="W37899" s="25"/>
      <c r="X37899" s="25"/>
    </row>
    <row r="37900" spans="23:24" x14ac:dyDescent="0.2">
      <c r="W37900" s="25"/>
      <c r="X37900" s="25"/>
    </row>
    <row r="37901" spans="23:24" x14ac:dyDescent="0.2">
      <c r="W37901" s="25"/>
      <c r="X37901" s="25"/>
    </row>
    <row r="37902" spans="23:24" x14ac:dyDescent="0.2">
      <c r="W37902" s="25"/>
      <c r="X37902" s="25"/>
    </row>
    <row r="37903" spans="23:24" x14ac:dyDescent="0.2">
      <c r="W37903" s="25"/>
      <c r="X37903" s="25"/>
    </row>
    <row r="37904" spans="23:24" x14ac:dyDescent="0.2">
      <c r="W37904" s="25"/>
      <c r="X37904" s="25"/>
    </row>
    <row r="37905" spans="23:24" x14ac:dyDescent="0.2">
      <c r="W37905" s="25"/>
      <c r="X37905" s="25"/>
    </row>
    <row r="37906" spans="23:24" x14ac:dyDescent="0.2">
      <c r="W37906" s="25"/>
      <c r="X37906" s="25"/>
    </row>
    <row r="37907" spans="23:24" x14ac:dyDescent="0.2">
      <c r="W37907" s="25"/>
      <c r="X37907" s="25"/>
    </row>
    <row r="37908" spans="23:24" x14ac:dyDescent="0.2">
      <c r="W37908" s="25"/>
      <c r="X37908" s="25"/>
    </row>
    <row r="37909" spans="23:24" x14ac:dyDescent="0.2">
      <c r="W37909" s="25"/>
      <c r="X37909" s="25"/>
    </row>
    <row r="37910" spans="23:24" x14ac:dyDescent="0.2">
      <c r="W37910" s="25"/>
      <c r="X37910" s="25"/>
    </row>
    <row r="37911" spans="23:24" x14ac:dyDescent="0.2">
      <c r="W37911" s="25"/>
      <c r="X37911" s="25"/>
    </row>
    <row r="37912" spans="23:24" x14ac:dyDescent="0.2">
      <c r="W37912" s="25"/>
      <c r="X37912" s="25"/>
    </row>
    <row r="37913" spans="23:24" x14ac:dyDescent="0.2">
      <c r="W37913" s="25"/>
      <c r="X37913" s="25"/>
    </row>
    <row r="37914" spans="23:24" x14ac:dyDescent="0.2">
      <c r="W37914" s="25"/>
      <c r="X37914" s="25"/>
    </row>
    <row r="37915" spans="23:24" x14ac:dyDescent="0.2">
      <c r="W37915" s="25"/>
      <c r="X37915" s="25"/>
    </row>
    <row r="37916" spans="23:24" x14ac:dyDescent="0.2">
      <c r="W37916" s="25"/>
      <c r="X37916" s="25"/>
    </row>
    <row r="37917" spans="23:24" x14ac:dyDescent="0.2">
      <c r="W37917" s="25"/>
      <c r="X37917" s="25"/>
    </row>
    <row r="37918" spans="23:24" x14ac:dyDescent="0.2">
      <c r="W37918" s="25"/>
      <c r="X37918" s="25"/>
    </row>
    <row r="37919" spans="23:24" x14ac:dyDescent="0.2">
      <c r="W37919" s="25"/>
      <c r="X37919" s="25"/>
    </row>
    <row r="37920" spans="23:24" x14ac:dyDescent="0.2">
      <c r="W37920" s="25"/>
      <c r="X37920" s="25"/>
    </row>
    <row r="37921" spans="23:24" x14ac:dyDescent="0.2">
      <c r="W37921" s="25"/>
      <c r="X37921" s="25"/>
    </row>
    <row r="37922" spans="23:24" x14ac:dyDescent="0.2">
      <c r="W37922" s="25"/>
      <c r="X37922" s="25"/>
    </row>
    <row r="37923" spans="23:24" x14ac:dyDescent="0.2">
      <c r="W37923" s="25"/>
      <c r="X37923" s="25"/>
    </row>
    <row r="37924" spans="23:24" x14ac:dyDescent="0.2">
      <c r="W37924" s="25"/>
      <c r="X37924" s="25"/>
    </row>
    <row r="37925" spans="23:24" x14ac:dyDescent="0.2">
      <c r="W37925" s="25"/>
      <c r="X37925" s="25"/>
    </row>
    <row r="37926" spans="23:24" x14ac:dyDescent="0.2">
      <c r="W37926" s="25"/>
      <c r="X37926" s="25"/>
    </row>
    <row r="37927" spans="23:24" x14ac:dyDescent="0.2">
      <c r="W37927" s="25"/>
      <c r="X37927" s="25"/>
    </row>
    <row r="37928" spans="23:24" x14ac:dyDescent="0.2">
      <c r="W37928" s="25"/>
      <c r="X37928" s="25"/>
    </row>
    <row r="37929" spans="23:24" x14ac:dyDescent="0.2">
      <c r="W37929" s="25"/>
      <c r="X37929" s="25"/>
    </row>
    <row r="37930" spans="23:24" x14ac:dyDescent="0.2">
      <c r="W37930" s="25"/>
      <c r="X37930" s="25"/>
    </row>
    <row r="37931" spans="23:24" x14ac:dyDescent="0.2">
      <c r="W37931" s="25"/>
      <c r="X37931" s="25"/>
    </row>
    <row r="37932" spans="23:24" x14ac:dyDescent="0.2">
      <c r="W37932" s="25"/>
      <c r="X37932" s="25"/>
    </row>
    <row r="37933" spans="23:24" x14ac:dyDescent="0.2">
      <c r="W37933" s="25"/>
      <c r="X37933" s="25"/>
    </row>
    <row r="37934" spans="23:24" x14ac:dyDescent="0.2">
      <c r="W37934" s="25"/>
      <c r="X37934" s="25"/>
    </row>
    <row r="37935" spans="23:24" x14ac:dyDescent="0.2">
      <c r="W37935" s="25"/>
      <c r="X37935" s="25"/>
    </row>
    <row r="37936" spans="23:24" x14ac:dyDescent="0.2">
      <c r="W37936" s="25"/>
      <c r="X37936" s="25"/>
    </row>
    <row r="37937" spans="23:24" x14ac:dyDescent="0.2">
      <c r="W37937" s="25"/>
      <c r="X37937" s="25"/>
    </row>
    <row r="37938" spans="23:24" x14ac:dyDescent="0.2">
      <c r="W37938" s="25"/>
      <c r="X37938" s="25"/>
    </row>
    <row r="37939" spans="23:24" x14ac:dyDescent="0.2">
      <c r="W37939" s="25"/>
      <c r="X37939" s="25"/>
    </row>
    <row r="37940" spans="23:24" x14ac:dyDescent="0.2">
      <c r="W37940" s="25"/>
      <c r="X37940" s="25"/>
    </row>
    <row r="37941" spans="23:24" x14ac:dyDescent="0.2">
      <c r="W37941" s="25"/>
      <c r="X37941" s="25"/>
    </row>
    <row r="37942" spans="23:24" x14ac:dyDescent="0.2">
      <c r="W37942" s="25"/>
      <c r="X37942" s="25"/>
    </row>
    <row r="37943" spans="23:24" x14ac:dyDescent="0.2">
      <c r="W37943" s="25"/>
      <c r="X37943" s="25"/>
    </row>
    <row r="37944" spans="23:24" x14ac:dyDescent="0.2">
      <c r="W37944" s="25"/>
      <c r="X37944" s="25"/>
    </row>
    <row r="37945" spans="23:24" x14ac:dyDescent="0.2">
      <c r="W37945" s="25"/>
      <c r="X37945" s="25"/>
    </row>
    <row r="37946" spans="23:24" x14ac:dyDescent="0.2">
      <c r="W37946" s="25"/>
      <c r="X37946" s="25"/>
    </row>
    <row r="37947" spans="23:24" x14ac:dyDescent="0.2">
      <c r="W37947" s="25"/>
      <c r="X37947" s="25"/>
    </row>
    <row r="37948" spans="23:24" x14ac:dyDescent="0.2">
      <c r="W37948" s="25"/>
      <c r="X37948" s="25"/>
    </row>
    <row r="37949" spans="23:24" x14ac:dyDescent="0.2">
      <c r="W37949" s="25"/>
      <c r="X37949" s="25"/>
    </row>
    <row r="37950" spans="23:24" x14ac:dyDescent="0.2">
      <c r="W37950" s="25"/>
      <c r="X37950" s="25"/>
    </row>
    <row r="37951" spans="23:24" x14ac:dyDescent="0.2">
      <c r="W37951" s="25"/>
      <c r="X37951" s="25"/>
    </row>
    <row r="37952" spans="23:24" x14ac:dyDescent="0.2">
      <c r="W37952" s="25"/>
      <c r="X37952" s="25"/>
    </row>
    <row r="37953" spans="23:24" x14ac:dyDescent="0.2">
      <c r="W37953" s="25"/>
      <c r="X37953" s="25"/>
    </row>
    <row r="37954" spans="23:24" x14ac:dyDescent="0.2">
      <c r="W37954" s="25"/>
      <c r="X37954" s="25"/>
    </row>
    <row r="37955" spans="23:24" x14ac:dyDescent="0.2">
      <c r="W37955" s="25"/>
      <c r="X37955" s="25"/>
    </row>
    <row r="37956" spans="23:24" x14ac:dyDescent="0.2">
      <c r="W37956" s="25"/>
      <c r="X37956" s="25"/>
    </row>
    <row r="37957" spans="23:24" x14ac:dyDescent="0.2">
      <c r="W37957" s="25"/>
      <c r="X37957" s="25"/>
    </row>
    <row r="37958" spans="23:24" x14ac:dyDescent="0.2">
      <c r="W37958" s="25"/>
      <c r="X37958" s="25"/>
    </row>
    <row r="37959" spans="23:24" x14ac:dyDescent="0.2">
      <c r="W37959" s="25"/>
      <c r="X37959" s="25"/>
    </row>
    <row r="37960" spans="23:24" x14ac:dyDescent="0.2">
      <c r="W37960" s="25"/>
      <c r="X37960" s="25"/>
    </row>
    <row r="37961" spans="23:24" x14ac:dyDescent="0.2">
      <c r="W37961" s="25"/>
      <c r="X37961" s="25"/>
    </row>
    <row r="37962" spans="23:24" x14ac:dyDescent="0.2">
      <c r="W37962" s="25"/>
      <c r="X37962" s="25"/>
    </row>
    <row r="37963" spans="23:24" x14ac:dyDescent="0.2">
      <c r="W37963" s="25"/>
      <c r="X37963" s="25"/>
    </row>
    <row r="37964" spans="23:24" x14ac:dyDescent="0.2">
      <c r="W37964" s="25"/>
      <c r="X37964" s="25"/>
    </row>
    <row r="37965" spans="23:24" x14ac:dyDescent="0.2">
      <c r="W37965" s="25"/>
      <c r="X37965" s="25"/>
    </row>
    <row r="37966" spans="23:24" x14ac:dyDescent="0.2">
      <c r="W37966" s="25"/>
      <c r="X37966" s="25"/>
    </row>
    <row r="37967" spans="23:24" x14ac:dyDescent="0.2">
      <c r="W37967" s="25"/>
      <c r="X37967" s="25"/>
    </row>
    <row r="37968" spans="23:24" x14ac:dyDescent="0.2">
      <c r="W37968" s="25"/>
      <c r="X37968" s="25"/>
    </row>
    <row r="37969" spans="23:24" x14ac:dyDescent="0.2">
      <c r="W37969" s="25"/>
      <c r="X37969" s="25"/>
    </row>
    <row r="37970" spans="23:24" x14ac:dyDescent="0.2">
      <c r="W37970" s="25"/>
      <c r="X37970" s="25"/>
    </row>
    <row r="37971" spans="23:24" x14ac:dyDescent="0.2">
      <c r="W37971" s="25"/>
      <c r="X37971" s="25"/>
    </row>
    <row r="37972" spans="23:24" x14ac:dyDescent="0.2">
      <c r="W37972" s="25"/>
      <c r="X37972" s="25"/>
    </row>
    <row r="37973" spans="23:24" x14ac:dyDescent="0.2">
      <c r="W37973" s="25"/>
      <c r="X37973" s="25"/>
    </row>
    <row r="37974" spans="23:24" x14ac:dyDescent="0.2">
      <c r="W37974" s="25"/>
      <c r="X37974" s="25"/>
    </row>
    <row r="37975" spans="23:24" x14ac:dyDescent="0.2">
      <c r="W37975" s="25"/>
      <c r="X37975" s="25"/>
    </row>
    <row r="37976" spans="23:24" x14ac:dyDescent="0.2">
      <c r="W37976" s="25"/>
      <c r="X37976" s="25"/>
    </row>
    <row r="37977" spans="23:24" x14ac:dyDescent="0.2">
      <c r="W37977" s="25"/>
      <c r="X37977" s="25"/>
    </row>
    <row r="37978" spans="23:24" x14ac:dyDescent="0.2">
      <c r="W37978" s="25"/>
      <c r="X37978" s="25"/>
    </row>
    <row r="37979" spans="23:24" x14ac:dyDescent="0.2">
      <c r="W37979" s="25"/>
      <c r="X37979" s="25"/>
    </row>
    <row r="37980" spans="23:24" x14ac:dyDescent="0.2">
      <c r="W37980" s="25"/>
      <c r="X37980" s="25"/>
    </row>
    <row r="37981" spans="23:24" x14ac:dyDescent="0.2">
      <c r="W37981" s="25"/>
      <c r="X37981" s="25"/>
    </row>
    <row r="37982" spans="23:24" x14ac:dyDescent="0.2">
      <c r="W37982" s="25"/>
      <c r="X37982" s="25"/>
    </row>
    <row r="37983" spans="23:24" x14ac:dyDescent="0.2">
      <c r="W37983" s="25"/>
      <c r="X37983" s="25"/>
    </row>
    <row r="37984" spans="23:24" x14ac:dyDescent="0.2">
      <c r="W37984" s="25"/>
      <c r="X37984" s="25"/>
    </row>
    <row r="37985" spans="23:24" x14ac:dyDescent="0.2">
      <c r="W37985" s="25"/>
      <c r="X37985" s="25"/>
    </row>
    <row r="37986" spans="23:24" x14ac:dyDescent="0.2">
      <c r="W37986" s="25"/>
      <c r="X37986" s="25"/>
    </row>
    <row r="37987" spans="23:24" x14ac:dyDescent="0.2">
      <c r="W37987" s="25"/>
      <c r="X37987" s="25"/>
    </row>
    <row r="37988" spans="23:24" x14ac:dyDescent="0.2">
      <c r="W37988" s="25"/>
      <c r="X37988" s="25"/>
    </row>
    <row r="37989" spans="23:24" x14ac:dyDescent="0.2">
      <c r="W37989" s="25"/>
      <c r="X37989" s="25"/>
    </row>
    <row r="37990" spans="23:24" x14ac:dyDescent="0.2">
      <c r="W37990" s="25"/>
      <c r="X37990" s="25"/>
    </row>
    <row r="37991" spans="23:24" x14ac:dyDescent="0.2">
      <c r="W37991" s="25"/>
      <c r="X37991" s="25"/>
    </row>
    <row r="37992" spans="23:24" x14ac:dyDescent="0.2">
      <c r="W37992" s="25"/>
      <c r="X37992" s="25"/>
    </row>
    <row r="37993" spans="23:24" x14ac:dyDescent="0.2">
      <c r="W37993" s="25"/>
      <c r="X37993" s="25"/>
    </row>
    <row r="37994" spans="23:24" x14ac:dyDescent="0.2">
      <c r="W37994" s="25"/>
      <c r="X37994" s="25"/>
    </row>
    <row r="37995" spans="23:24" x14ac:dyDescent="0.2">
      <c r="W37995" s="25"/>
      <c r="X37995" s="25"/>
    </row>
    <row r="37996" spans="23:24" x14ac:dyDescent="0.2">
      <c r="W37996" s="25"/>
      <c r="X37996" s="25"/>
    </row>
    <row r="37997" spans="23:24" x14ac:dyDescent="0.2">
      <c r="W37997" s="25"/>
      <c r="X37997" s="25"/>
    </row>
    <row r="37998" spans="23:24" x14ac:dyDescent="0.2">
      <c r="W37998" s="25"/>
      <c r="X37998" s="25"/>
    </row>
    <row r="37999" spans="23:24" x14ac:dyDescent="0.2">
      <c r="W37999" s="25"/>
      <c r="X37999" s="25"/>
    </row>
    <row r="38000" spans="23:24" x14ac:dyDescent="0.2">
      <c r="W38000" s="25"/>
      <c r="X38000" s="25"/>
    </row>
    <row r="38001" spans="23:24" x14ac:dyDescent="0.2">
      <c r="W38001" s="25"/>
      <c r="X38001" s="25"/>
    </row>
    <row r="38002" spans="23:24" x14ac:dyDescent="0.2">
      <c r="W38002" s="25"/>
      <c r="X38002" s="25"/>
    </row>
    <row r="38003" spans="23:24" x14ac:dyDescent="0.2">
      <c r="W38003" s="25"/>
      <c r="X38003" s="25"/>
    </row>
    <row r="38004" spans="23:24" x14ac:dyDescent="0.2">
      <c r="W38004" s="25"/>
      <c r="X38004" s="25"/>
    </row>
    <row r="38005" spans="23:24" x14ac:dyDescent="0.2">
      <c r="W38005" s="25"/>
      <c r="X38005" s="25"/>
    </row>
    <row r="38006" spans="23:24" x14ac:dyDescent="0.2">
      <c r="W38006" s="25"/>
      <c r="X38006" s="25"/>
    </row>
    <row r="38007" spans="23:24" x14ac:dyDescent="0.2">
      <c r="W38007" s="25"/>
      <c r="X38007" s="25"/>
    </row>
    <row r="38008" spans="23:24" x14ac:dyDescent="0.2">
      <c r="W38008" s="25"/>
      <c r="X38008" s="25"/>
    </row>
    <row r="38009" spans="23:24" x14ac:dyDescent="0.2">
      <c r="W38009" s="25"/>
      <c r="X38009" s="25"/>
    </row>
    <row r="38010" spans="23:24" x14ac:dyDescent="0.2">
      <c r="W38010" s="25"/>
      <c r="X38010" s="25"/>
    </row>
    <row r="38011" spans="23:24" x14ac:dyDescent="0.2">
      <c r="W38011" s="25"/>
      <c r="X38011" s="25"/>
    </row>
    <row r="38012" spans="23:24" x14ac:dyDescent="0.2">
      <c r="W38012" s="25"/>
      <c r="X38012" s="25"/>
    </row>
    <row r="38013" spans="23:24" x14ac:dyDescent="0.2">
      <c r="W38013" s="25"/>
      <c r="X38013" s="25"/>
    </row>
    <row r="38014" spans="23:24" x14ac:dyDescent="0.2">
      <c r="W38014" s="25"/>
      <c r="X38014" s="25"/>
    </row>
    <row r="38015" spans="23:24" x14ac:dyDescent="0.2">
      <c r="W38015" s="25"/>
      <c r="X38015" s="25"/>
    </row>
    <row r="38016" spans="23:24" x14ac:dyDescent="0.2">
      <c r="W38016" s="25"/>
      <c r="X38016" s="25"/>
    </row>
    <row r="38017" spans="23:24" x14ac:dyDescent="0.2">
      <c r="W38017" s="25"/>
      <c r="X38017" s="25"/>
    </row>
    <row r="38018" spans="23:24" x14ac:dyDescent="0.2">
      <c r="W38018" s="25"/>
      <c r="X38018" s="25"/>
    </row>
    <row r="38019" spans="23:24" x14ac:dyDescent="0.2">
      <c r="W38019" s="25"/>
      <c r="X38019" s="25"/>
    </row>
    <row r="38020" spans="23:24" x14ac:dyDescent="0.2">
      <c r="W38020" s="25"/>
      <c r="X38020" s="25"/>
    </row>
    <row r="38021" spans="23:24" x14ac:dyDescent="0.2">
      <c r="W38021" s="25"/>
      <c r="X38021" s="25"/>
    </row>
    <row r="38022" spans="23:24" x14ac:dyDescent="0.2">
      <c r="W38022" s="25"/>
      <c r="X38022" s="25"/>
    </row>
    <row r="38023" spans="23:24" x14ac:dyDescent="0.2">
      <c r="W38023" s="25"/>
      <c r="X38023" s="25"/>
    </row>
    <row r="38024" spans="23:24" x14ac:dyDescent="0.2">
      <c r="W38024" s="25"/>
      <c r="X38024" s="25"/>
    </row>
    <row r="38025" spans="23:24" x14ac:dyDescent="0.2">
      <c r="W38025" s="25"/>
      <c r="X38025" s="25"/>
    </row>
    <row r="38026" spans="23:24" x14ac:dyDescent="0.2">
      <c r="W38026" s="25"/>
      <c r="X38026" s="25"/>
    </row>
    <row r="38027" spans="23:24" x14ac:dyDescent="0.2">
      <c r="W38027" s="25"/>
      <c r="X38027" s="25"/>
    </row>
    <row r="38028" spans="23:24" x14ac:dyDescent="0.2">
      <c r="W38028" s="25"/>
      <c r="X38028" s="25"/>
    </row>
    <row r="38029" spans="23:24" x14ac:dyDescent="0.2">
      <c r="W38029" s="25"/>
      <c r="X38029" s="25"/>
    </row>
    <row r="38030" spans="23:24" x14ac:dyDescent="0.2">
      <c r="W38030" s="25"/>
      <c r="X38030" s="25"/>
    </row>
    <row r="38031" spans="23:24" x14ac:dyDescent="0.2">
      <c r="W38031" s="25"/>
      <c r="X38031" s="25"/>
    </row>
    <row r="38032" spans="23:24" x14ac:dyDescent="0.2">
      <c r="W38032" s="25"/>
      <c r="X38032" s="25"/>
    </row>
    <row r="38033" spans="23:24" x14ac:dyDescent="0.2">
      <c r="W38033" s="25"/>
      <c r="X38033" s="25"/>
    </row>
    <row r="38034" spans="23:24" x14ac:dyDescent="0.2">
      <c r="W38034" s="25"/>
      <c r="X38034" s="25"/>
    </row>
    <row r="38035" spans="23:24" x14ac:dyDescent="0.2">
      <c r="W38035" s="25"/>
      <c r="X38035" s="25"/>
    </row>
    <row r="38036" spans="23:24" x14ac:dyDescent="0.2">
      <c r="W38036" s="25"/>
      <c r="X38036" s="25"/>
    </row>
    <row r="38037" spans="23:24" x14ac:dyDescent="0.2">
      <c r="W38037" s="25"/>
      <c r="X38037" s="25"/>
    </row>
    <row r="38038" spans="23:24" x14ac:dyDescent="0.2">
      <c r="W38038" s="25"/>
      <c r="X38038" s="25"/>
    </row>
    <row r="38039" spans="23:24" x14ac:dyDescent="0.2">
      <c r="W38039" s="25"/>
      <c r="X38039" s="25"/>
    </row>
    <row r="38040" spans="23:24" x14ac:dyDescent="0.2">
      <c r="W38040" s="25"/>
      <c r="X38040" s="25"/>
    </row>
    <row r="38041" spans="23:24" x14ac:dyDescent="0.2">
      <c r="W38041" s="25"/>
      <c r="X38041" s="25"/>
    </row>
    <row r="38042" spans="23:24" x14ac:dyDescent="0.2">
      <c r="W38042" s="25"/>
      <c r="X38042" s="25"/>
    </row>
    <row r="38043" spans="23:24" x14ac:dyDescent="0.2">
      <c r="W38043" s="25"/>
      <c r="X38043" s="25"/>
    </row>
    <row r="38044" spans="23:24" x14ac:dyDescent="0.2">
      <c r="W38044" s="25"/>
      <c r="X38044" s="25"/>
    </row>
    <row r="38045" spans="23:24" x14ac:dyDescent="0.2">
      <c r="W38045" s="25"/>
      <c r="X38045" s="25"/>
    </row>
    <row r="38046" spans="23:24" x14ac:dyDescent="0.2">
      <c r="W38046" s="25"/>
      <c r="X38046" s="25"/>
    </row>
    <row r="38047" spans="23:24" x14ac:dyDescent="0.2">
      <c r="W38047" s="25"/>
      <c r="X38047" s="25"/>
    </row>
    <row r="38048" spans="23:24" x14ac:dyDescent="0.2">
      <c r="W38048" s="25"/>
      <c r="X38048" s="25"/>
    </row>
    <row r="38049" spans="23:24" x14ac:dyDescent="0.2">
      <c r="W38049" s="25"/>
      <c r="X38049" s="25"/>
    </row>
    <row r="38050" spans="23:24" x14ac:dyDescent="0.2">
      <c r="W38050" s="25"/>
      <c r="X38050" s="25"/>
    </row>
    <row r="38051" spans="23:24" x14ac:dyDescent="0.2">
      <c r="W38051" s="25"/>
      <c r="X38051" s="25"/>
    </row>
    <row r="38052" spans="23:24" x14ac:dyDescent="0.2">
      <c r="W38052" s="25"/>
      <c r="X38052" s="25"/>
    </row>
    <row r="38053" spans="23:24" x14ac:dyDescent="0.2">
      <c r="W38053" s="25"/>
      <c r="X38053" s="25"/>
    </row>
    <row r="38054" spans="23:24" x14ac:dyDescent="0.2">
      <c r="W38054" s="25"/>
      <c r="X38054" s="25"/>
    </row>
    <row r="38055" spans="23:24" x14ac:dyDescent="0.2">
      <c r="W38055" s="25"/>
      <c r="X38055" s="25"/>
    </row>
    <row r="38056" spans="23:24" x14ac:dyDescent="0.2">
      <c r="W38056" s="25"/>
      <c r="X38056" s="25"/>
    </row>
    <row r="38057" spans="23:24" x14ac:dyDescent="0.2">
      <c r="W38057" s="25"/>
      <c r="X38057" s="25"/>
    </row>
    <row r="38058" spans="23:24" x14ac:dyDescent="0.2">
      <c r="W38058" s="25"/>
      <c r="X38058" s="25"/>
    </row>
    <row r="38059" spans="23:24" x14ac:dyDescent="0.2">
      <c r="W38059" s="25"/>
      <c r="X38059" s="25"/>
    </row>
    <row r="38060" spans="23:24" x14ac:dyDescent="0.2">
      <c r="W38060" s="25"/>
      <c r="X38060" s="25"/>
    </row>
    <row r="38061" spans="23:24" x14ac:dyDescent="0.2">
      <c r="W38061" s="25"/>
      <c r="X38061" s="25"/>
    </row>
    <row r="38062" spans="23:24" x14ac:dyDescent="0.2">
      <c r="W38062" s="25"/>
      <c r="X38062" s="25"/>
    </row>
    <row r="38063" spans="23:24" x14ac:dyDescent="0.2">
      <c r="W38063" s="25"/>
      <c r="X38063" s="25"/>
    </row>
    <row r="38064" spans="23:24" x14ac:dyDescent="0.2">
      <c r="W38064" s="25"/>
      <c r="X38064" s="25"/>
    </row>
    <row r="38065" spans="23:24" x14ac:dyDescent="0.2">
      <c r="W38065" s="25"/>
      <c r="X38065" s="25"/>
    </row>
    <row r="38066" spans="23:24" x14ac:dyDescent="0.2">
      <c r="W38066" s="25"/>
      <c r="X38066" s="25"/>
    </row>
    <row r="38067" spans="23:24" x14ac:dyDescent="0.2">
      <c r="W38067" s="25"/>
      <c r="X38067" s="25"/>
    </row>
    <row r="38068" spans="23:24" x14ac:dyDescent="0.2">
      <c r="W38068" s="25"/>
      <c r="X38068" s="25"/>
    </row>
    <row r="38069" spans="23:24" x14ac:dyDescent="0.2">
      <c r="W38069" s="25"/>
      <c r="X38069" s="25"/>
    </row>
    <row r="38070" spans="23:24" x14ac:dyDescent="0.2">
      <c r="W38070" s="25"/>
      <c r="X38070" s="25"/>
    </row>
    <row r="38071" spans="23:24" x14ac:dyDescent="0.2">
      <c r="W38071" s="25"/>
      <c r="X38071" s="25"/>
    </row>
    <row r="38072" spans="23:24" x14ac:dyDescent="0.2">
      <c r="W38072" s="25"/>
      <c r="X38072" s="25"/>
    </row>
    <row r="38073" spans="23:24" x14ac:dyDescent="0.2">
      <c r="W38073" s="25"/>
      <c r="X38073" s="25"/>
    </row>
    <row r="38074" spans="23:24" x14ac:dyDescent="0.2">
      <c r="W38074" s="25"/>
      <c r="X38074" s="25"/>
    </row>
    <row r="38075" spans="23:24" x14ac:dyDescent="0.2">
      <c r="W38075" s="25"/>
      <c r="X38075" s="25"/>
    </row>
    <row r="38076" spans="23:24" x14ac:dyDescent="0.2">
      <c r="W38076" s="25"/>
      <c r="X38076" s="25"/>
    </row>
    <row r="38077" spans="23:24" x14ac:dyDescent="0.2">
      <c r="W38077" s="25"/>
      <c r="X38077" s="25"/>
    </row>
    <row r="38078" spans="23:24" x14ac:dyDescent="0.2">
      <c r="W38078" s="25"/>
      <c r="X38078" s="25"/>
    </row>
    <row r="38079" spans="23:24" x14ac:dyDescent="0.2">
      <c r="W38079" s="25"/>
      <c r="X38079" s="25"/>
    </row>
    <row r="38080" spans="23:24" x14ac:dyDescent="0.2">
      <c r="W38080" s="25"/>
      <c r="X38080" s="25"/>
    </row>
    <row r="38081" spans="23:24" x14ac:dyDescent="0.2">
      <c r="W38081" s="25"/>
      <c r="X38081" s="25"/>
    </row>
    <row r="38082" spans="23:24" x14ac:dyDescent="0.2">
      <c r="W38082" s="25"/>
      <c r="X38082" s="25"/>
    </row>
    <row r="38083" spans="23:24" x14ac:dyDescent="0.2">
      <c r="W38083" s="25"/>
      <c r="X38083" s="25"/>
    </row>
    <row r="38084" spans="23:24" x14ac:dyDescent="0.2">
      <c r="W38084" s="25"/>
      <c r="X38084" s="25"/>
    </row>
    <row r="38085" spans="23:24" x14ac:dyDescent="0.2">
      <c r="W38085" s="25"/>
      <c r="X38085" s="25"/>
    </row>
    <row r="38086" spans="23:24" x14ac:dyDescent="0.2">
      <c r="W38086" s="25"/>
      <c r="X38086" s="25"/>
    </row>
    <row r="38087" spans="23:24" x14ac:dyDescent="0.2">
      <c r="W38087" s="25"/>
      <c r="X38087" s="25"/>
    </row>
    <row r="38088" spans="23:24" x14ac:dyDescent="0.2">
      <c r="W38088" s="25"/>
      <c r="X38088" s="25"/>
    </row>
    <row r="38089" spans="23:24" x14ac:dyDescent="0.2">
      <c r="W38089" s="25"/>
      <c r="X38089" s="25"/>
    </row>
    <row r="38090" spans="23:24" x14ac:dyDescent="0.2">
      <c r="W38090" s="25"/>
      <c r="X38090" s="25"/>
    </row>
    <row r="38091" spans="23:24" x14ac:dyDescent="0.2">
      <c r="W38091" s="25"/>
      <c r="X38091" s="25"/>
    </row>
    <row r="38092" spans="23:24" x14ac:dyDescent="0.2">
      <c r="W38092" s="25"/>
      <c r="X38092" s="25"/>
    </row>
    <row r="38093" spans="23:24" x14ac:dyDescent="0.2">
      <c r="W38093" s="25"/>
      <c r="X38093" s="25"/>
    </row>
    <row r="38094" spans="23:24" x14ac:dyDescent="0.2">
      <c r="W38094" s="25"/>
      <c r="X38094" s="25"/>
    </row>
    <row r="38095" spans="23:24" x14ac:dyDescent="0.2">
      <c r="W38095" s="25"/>
      <c r="X38095" s="25"/>
    </row>
    <row r="38096" spans="23:24" x14ac:dyDescent="0.2">
      <c r="W38096" s="25"/>
      <c r="X38096" s="25"/>
    </row>
    <row r="38097" spans="23:24" x14ac:dyDescent="0.2">
      <c r="W38097" s="25"/>
      <c r="X38097" s="25"/>
    </row>
    <row r="38098" spans="23:24" x14ac:dyDescent="0.2">
      <c r="W38098" s="25"/>
      <c r="X38098" s="25"/>
    </row>
    <row r="38099" spans="23:24" x14ac:dyDescent="0.2">
      <c r="W38099" s="25"/>
      <c r="X38099" s="25"/>
    </row>
    <row r="38100" spans="23:24" x14ac:dyDescent="0.2">
      <c r="W38100" s="25"/>
      <c r="X38100" s="25"/>
    </row>
    <row r="38101" spans="23:24" x14ac:dyDescent="0.2">
      <c r="W38101" s="25"/>
      <c r="X38101" s="25"/>
    </row>
    <row r="38102" spans="23:24" x14ac:dyDescent="0.2">
      <c r="W38102" s="25"/>
      <c r="X38102" s="25"/>
    </row>
    <row r="38103" spans="23:24" x14ac:dyDescent="0.2">
      <c r="W38103" s="25"/>
      <c r="X38103" s="25"/>
    </row>
    <row r="38104" spans="23:24" x14ac:dyDescent="0.2">
      <c r="W38104" s="25"/>
      <c r="X38104" s="25"/>
    </row>
    <row r="38105" spans="23:24" x14ac:dyDescent="0.2">
      <c r="W38105" s="25"/>
      <c r="X38105" s="25"/>
    </row>
    <row r="38106" spans="23:24" x14ac:dyDescent="0.2">
      <c r="W38106" s="25"/>
      <c r="X38106" s="25"/>
    </row>
    <row r="38107" spans="23:24" x14ac:dyDescent="0.2">
      <c r="W38107" s="25"/>
      <c r="X38107" s="25"/>
    </row>
    <row r="38108" spans="23:24" x14ac:dyDescent="0.2">
      <c r="W38108" s="25"/>
      <c r="X38108" s="25"/>
    </row>
    <row r="38109" spans="23:24" x14ac:dyDescent="0.2">
      <c r="W38109" s="25"/>
      <c r="X38109" s="25"/>
    </row>
    <row r="38110" spans="23:24" x14ac:dyDescent="0.2">
      <c r="W38110" s="25"/>
      <c r="X38110" s="25"/>
    </row>
    <row r="38111" spans="23:24" x14ac:dyDescent="0.2">
      <c r="W38111" s="25"/>
      <c r="X38111" s="25"/>
    </row>
    <row r="38112" spans="23:24" x14ac:dyDescent="0.2">
      <c r="W38112" s="25"/>
      <c r="X38112" s="25"/>
    </row>
    <row r="38113" spans="23:24" x14ac:dyDescent="0.2">
      <c r="W38113" s="25"/>
      <c r="X38113" s="25"/>
    </row>
    <row r="38114" spans="23:24" x14ac:dyDescent="0.2">
      <c r="W38114" s="25"/>
      <c r="X38114" s="25"/>
    </row>
    <row r="38115" spans="23:24" x14ac:dyDescent="0.2">
      <c r="W38115" s="25"/>
      <c r="X38115" s="25"/>
    </row>
    <row r="38116" spans="23:24" x14ac:dyDescent="0.2">
      <c r="W38116" s="25"/>
      <c r="X38116" s="25"/>
    </row>
    <row r="38117" spans="23:24" x14ac:dyDescent="0.2">
      <c r="W38117" s="25"/>
      <c r="X38117" s="25"/>
    </row>
    <row r="38118" spans="23:24" x14ac:dyDescent="0.2">
      <c r="W38118" s="25"/>
      <c r="X38118" s="25"/>
    </row>
    <row r="38119" spans="23:24" x14ac:dyDescent="0.2">
      <c r="W38119" s="25"/>
      <c r="X38119" s="25"/>
    </row>
    <row r="38120" spans="23:24" x14ac:dyDescent="0.2">
      <c r="W38120" s="25"/>
      <c r="X38120" s="25"/>
    </row>
    <row r="38121" spans="23:24" x14ac:dyDescent="0.2">
      <c r="W38121" s="25"/>
      <c r="X38121" s="25"/>
    </row>
    <row r="38122" spans="23:24" x14ac:dyDescent="0.2">
      <c r="W38122" s="25"/>
      <c r="X38122" s="25"/>
    </row>
    <row r="38123" spans="23:24" x14ac:dyDescent="0.2">
      <c r="W38123" s="25"/>
      <c r="X38123" s="25"/>
    </row>
    <row r="38124" spans="23:24" x14ac:dyDescent="0.2">
      <c r="W38124" s="25"/>
      <c r="X38124" s="25"/>
    </row>
    <row r="38125" spans="23:24" x14ac:dyDescent="0.2">
      <c r="W38125" s="25"/>
      <c r="X38125" s="25"/>
    </row>
    <row r="38126" spans="23:24" x14ac:dyDescent="0.2">
      <c r="W38126" s="25"/>
      <c r="X38126" s="25"/>
    </row>
    <row r="38127" spans="23:24" x14ac:dyDescent="0.2">
      <c r="W38127" s="25"/>
      <c r="X38127" s="25"/>
    </row>
    <row r="38128" spans="23:24" x14ac:dyDescent="0.2">
      <c r="W38128" s="25"/>
      <c r="X38128" s="25"/>
    </row>
    <row r="38129" spans="23:24" x14ac:dyDescent="0.2">
      <c r="W38129" s="25"/>
      <c r="X38129" s="25"/>
    </row>
    <row r="38130" spans="23:24" x14ac:dyDescent="0.2">
      <c r="W38130" s="25"/>
      <c r="X38130" s="25"/>
    </row>
    <row r="38131" spans="23:24" x14ac:dyDescent="0.2">
      <c r="W38131" s="25"/>
      <c r="X38131" s="25"/>
    </row>
    <row r="38132" spans="23:24" x14ac:dyDescent="0.2">
      <c r="W38132" s="25"/>
      <c r="X38132" s="25"/>
    </row>
    <row r="38133" spans="23:24" x14ac:dyDescent="0.2">
      <c r="W38133" s="25"/>
      <c r="X38133" s="25"/>
    </row>
    <row r="38134" spans="23:24" x14ac:dyDescent="0.2">
      <c r="W38134" s="25"/>
      <c r="X38134" s="25"/>
    </row>
    <row r="38135" spans="23:24" x14ac:dyDescent="0.2">
      <c r="W38135" s="25"/>
      <c r="X38135" s="25"/>
    </row>
    <row r="38136" spans="23:24" x14ac:dyDescent="0.2">
      <c r="W38136" s="25"/>
      <c r="X38136" s="25"/>
    </row>
    <row r="38137" spans="23:24" x14ac:dyDescent="0.2">
      <c r="W38137" s="25"/>
      <c r="X38137" s="25"/>
    </row>
    <row r="38138" spans="23:24" x14ac:dyDescent="0.2">
      <c r="W38138" s="25"/>
      <c r="X38138" s="25"/>
    </row>
    <row r="38139" spans="23:24" x14ac:dyDescent="0.2">
      <c r="W38139" s="25"/>
      <c r="X38139" s="25"/>
    </row>
    <row r="38140" spans="23:24" x14ac:dyDescent="0.2">
      <c r="W38140" s="25"/>
      <c r="X38140" s="25"/>
    </row>
    <row r="38141" spans="23:24" x14ac:dyDescent="0.2">
      <c r="W38141" s="25"/>
      <c r="X38141" s="25"/>
    </row>
    <row r="38142" spans="23:24" x14ac:dyDescent="0.2">
      <c r="W38142" s="25"/>
      <c r="X38142" s="25"/>
    </row>
    <row r="38143" spans="23:24" x14ac:dyDescent="0.2">
      <c r="W38143" s="25"/>
      <c r="X38143" s="25"/>
    </row>
    <row r="38144" spans="23:24" x14ac:dyDescent="0.2">
      <c r="W38144" s="25"/>
      <c r="X38144" s="25"/>
    </row>
    <row r="38145" spans="23:24" x14ac:dyDescent="0.2">
      <c r="W38145" s="25"/>
      <c r="X38145" s="25"/>
    </row>
    <row r="38146" spans="23:24" x14ac:dyDescent="0.2">
      <c r="W38146" s="25"/>
      <c r="X38146" s="25"/>
    </row>
    <row r="38147" spans="23:24" x14ac:dyDescent="0.2">
      <c r="W38147" s="25"/>
      <c r="X38147" s="25"/>
    </row>
    <row r="38148" spans="23:24" x14ac:dyDescent="0.2">
      <c r="W38148" s="25"/>
      <c r="X38148" s="25"/>
    </row>
    <row r="38149" spans="23:24" x14ac:dyDescent="0.2">
      <c r="W38149" s="25"/>
      <c r="X38149" s="25"/>
    </row>
    <row r="38150" spans="23:24" x14ac:dyDescent="0.2">
      <c r="W38150" s="25"/>
      <c r="X38150" s="25"/>
    </row>
    <row r="38151" spans="23:24" x14ac:dyDescent="0.2">
      <c r="W38151" s="25"/>
      <c r="X38151" s="25"/>
    </row>
    <row r="38152" spans="23:24" x14ac:dyDescent="0.2">
      <c r="W38152" s="25"/>
      <c r="X38152" s="25"/>
    </row>
    <row r="38153" spans="23:24" x14ac:dyDescent="0.2">
      <c r="W38153" s="25"/>
      <c r="X38153" s="25"/>
    </row>
    <row r="38154" spans="23:24" x14ac:dyDescent="0.2">
      <c r="W38154" s="25"/>
      <c r="X38154" s="25"/>
    </row>
    <row r="38155" spans="23:24" x14ac:dyDescent="0.2">
      <c r="W38155" s="25"/>
      <c r="X38155" s="25"/>
    </row>
    <row r="38156" spans="23:24" x14ac:dyDescent="0.2">
      <c r="W38156" s="25"/>
      <c r="X38156" s="25"/>
    </row>
    <row r="38157" spans="23:24" x14ac:dyDescent="0.2">
      <c r="W38157" s="25"/>
      <c r="X38157" s="25"/>
    </row>
    <row r="38158" spans="23:24" x14ac:dyDescent="0.2">
      <c r="W38158" s="25"/>
      <c r="X38158" s="25"/>
    </row>
    <row r="38159" spans="23:24" x14ac:dyDescent="0.2">
      <c r="W38159" s="25"/>
      <c r="X38159" s="25"/>
    </row>
    <row r="38160" spans="23:24" x14ac:dyDescent="0.2">
      <c r="W38160" s="25"/>
      <c r="X38160" s="25"/>
    </row>
    <row r="38161" spans="23:24" x14ac:dyDescent="0.2">
      <c r="W38161" s="25"/>
      <c r="X38161" s="25"/>
    </row>
    <row r="38162" spans="23:24" x14ac:dyDescent="0.2">
      <c r="W38162" s="25"/>
      <c r="X38162" s="25"/>
    </row>
    <row r="38163" spans="23:24" x14ac:dyDescent="0.2">
      <c r="W38163" s="25"/>
      <c r="X38163" s="25"/>
    </row>
    <row r="38164" spans="23:24" x14ac:dyDescent="0.2">
      <c r="W38164" s="25"/>
      <c r="X38164" s="25"/>
    </row>
    <row r="38165" spans="23:24" x14ac:dyDescent="0.2">
      <c r="W38165" s="25"/>
      <c r="X38165" s="25"/>
    </row>
    <row r="38166" spans="23:24" x14ac:dyDescent="0.2">
      <c r="W38166" s="25"/>
      <c r="X38166" s="25"/>
    </row>
    <row r="38167" spans="23:24" x14ac:dyDescent="0.2">
      <c r="W38167" s="25"/>
      <c r="X38167" s="25"/>
    </row>
    <row r="38168" spans="23:24" x14ac:dyDescent="0.2">
      <c r="W38168" s="25"/>
      <c r="X38168" s="25"/>
    </row>
    <row r="38169" spans="23:24" x14ac:dyDescent="0.2">
      <c r="W38169" s="25"/>
      <c r="X38169" s="25"/>
    </row>
    <row r="38170" spans="23:24" x14ac:dyDescent="0.2">
      <c r="W38170" s="25"/>
      <c r="X38170" s="25"/>
    </row>
    <row r="38171" spans="23:24" x14ac:dyDescent="0.2">
      <c r="W38171" s="25"/>
      <c r="X38171" s="25"/>
    </row>
    <row r="38172" spans="23:24" x14ac:dyDescent="0.2">
      <c r="W38172" s="25"/>
      <c r="X38172" s="25"/>
    </row>
    <row r="38173" spans="23:24" x14ac:dyDescent="0.2">
      <c r="W38173" s="25"/>
      <c r="X38173" s="25"/>
    </row>
    <row r="38174" spans="23:24" x14ac:dyDescent="0.2">
      <c r="W38174" s="25"/>
      <c r="X38174" s="25"/>
    </row>
    <row r="38175" spans="23:24" x14ac:dyDescent="0.2">
      <c r="W38175" s="25"/>
      <c r="X38175" s="25"/>
    </row>
    <row r="38176" spans="23:24" x14ac:dyDescent="0.2">
      <c r="W38176" s="25"/>
      <c r="X38176" s="25"/>
    </row>
    <row r="38177" spans="23:24" x14ac:dyDescent="0.2">
      <c r="W38177" s="25"/>
      <c r="X38177" s="25"/>
    </row>
    <row r="38178" spans="23:24" x14ac:dyDescent="0.2">
      <c r="W38178" s="25"/>
      <c r="X38178" s="25"/>
    </row>
    <row r="38179" spans="23:24" x14ac:dyDescent="0.2">
      <c r="W38179" s="25"/>
      <c r="X38179" s="25"/>
    </row>
    <row r="38180" spans="23:24" x14ac:dyDescent="0.2">
      <c r="W38180" s="25"/>
      <c r="X38180" s="25"/>
    </row>
    <row r="38181" spans="23:24" x14ac:dyDescent="0.2">
      <c r="W38181" s="25"/>
      <c r="X38181" s="25"/>
    </row>
    <row r="38182" spans="23:24" x14ac:dyDescent="0.2">
      <c r="W38182" s="25"/>
      <c r="X38182" s="25"/>
    </row>
    <row r="38183" spans="23:24" x14ac:dyDescent="0.2">
      <c r="W38183" s="25"/>
      <c r="X38183" s="25"/>
    </row>
    <row r="38184" spans="23:24" x14ac:dyDescent="0.2">
      <c r="W38184" s="25"/>
      <c r="X38184" s="25"/>
    </row>
    <row r="38185" spans="23:24" x14ac:dyDescent="0.2">
      <c r="W38185" s="25"/>
      <c r="X38185" s="25"/>
    </row>
    <row r="38186" spans="23:24" x14ac:dyDescent="0.2">
      <c r="W38186" s="25"/>
      <c r="X38186" s="25"/>
    </row>
    <row r="38187" spans="23:24" x14ac:dyDescent="0.2">
      <c r="W38187" s="25"/>
      <c r="X38187" s="25"/>
    </row>
    <row r="38188" spans="23:24" x14ac:dyDescent="0.2">
      <c r="W38188" s="25"/>
      <c r="X38188" s="25"/>
    </row>
    <row r="38189" spans="23:24" x14ac:dyDescent="0.2">
      <c r="W38189" s="25"/>
      <c r="X38189" s="25"/>
    </row>
    <row r="38190" spans="23:24" x14ac:dyDescent="0.2">
      <c r="W38190" s="25"/>
      <c r="X38190" s="25"/>
    </row>
    <row r="38191" spans="23:24" x14ac:dyDescent="0.2">
      <c r="W38191" s="25"/>
      <c r="X38191" s="25"/>
    </row>
    <row r="38192" spans="23:24" x14ac:dyDescent="0.2">
      <c r="W38192" s="25"/>
      <c r="X38192" s="25"/>
    </row>
    <row r="38193" spans="23:24" x14ac:dyDescent="0.2">
      <c r="W38193" s="25"/>
      <c r="X38193" s="25"/>
    </row>
    <row r="38194" spans="23:24" x14ac:dyDescent="0.2">
      <c r="W38194" s="25"/>
      <c r="X38194" s="25"/>
    </row>
    <row r="38195" spans="23:24" x14ac:dyDescent="0.2">
      <c r="W38195" s="25"/>
      <c r="X38195" s="25"/>
    </row>
    <row r="38196" spans="23:24" x14ac:dyDescent="0.2">
      <c r="W38196" s="25"/>
      <c r="X38196" s="25"/>
    </row>
    <row r="38197" spans="23:24" x14ac:dyDescent="0.2">
      <c r="W38197" s="25"/>
      <c r="X38197" s="25"/>
    </row>
    <row r="38198" spans="23:24" x14ac:dyDescent="0.2">
      <c r="W38198" s="25"/>
      <c r="X38198" s="25"/>
    </row>
    <row r="38199" spans="23:24" x14ac:dyDescent="0.2">
      <c r="W38199" s="25"/>
      <c r="X38199" s="25"/>
    </row>
    <row r="38200" spans="23:24" x14ac:dyDescent="0.2">
      <c r="W38200" s="25"/>
      <c r="X38200" s="25"/>
    </row>
    <row r="38201" spans="23:24" x14ac:dyDescent="0.2">
      <c r="W38201" s="25"/>
      <c r="X38201" s="25"/>
    </row>
    <row r="38202" spans="23:24" x14ac:dyDescent="0.2">
      <c r="W38202" s="25"/>
      <c r="X38202" s="25"/>
    </row>
    <row r="38203" spans="23:24" x14ac:dyDescent="0.2">
      <c r="W38203" s="25"/>
      <c r="X38203" s="25"/>
    </row>
    <row r="38204" spans="23:24" x14ac:dyDescent="0.2">
      <c r="W38204" s="25"/>
      <c r="X38204" s="25"/>
    </row>
    <row r="38205" spans="23:24" x14ac:dyDescent="0.2">
      <c r="W38205" s="25"/>
      <c r="X38205" s="25"/>
    </row>
    <row r="38206" spans="23:24" x14ac:dyDescent="0.2">
      <c r="W38206" s="25"/>
      <c r="X38206" s="25"/>
    </row>
    <row r="38207" spans="23:24" x14ac:dyDescent="0.2">
      <c r="W38207" s="25"/>
      <c r="X38207" s="25"/>
    </row>
    <row r="38208" spans="23:24" x14ac:dyDescent="0.2">
      <c r="W38208" s="25"/>
      <c r="X38208" s="25"/>
    </row>
    <row r="38209" spans="23:24" x14ac:dyDescent="0.2">
      <c r="W38209" s="25"/>
      <c r="X38209" s="25"/>
    </row>
    <row r="38210" spans="23:24" x14ac:dyDescent="0.2">
      <c r="W38210" s="25"/>
      <c r="X38210" s="25"/>
    </row>
    <row r="38211" spans="23:24" x14ac:dyDescent="0.2">
      <c r="W38211" s="25"/>
      <c r="X38211" s="25"/>
    </row>
    <row r="38212" spans="23:24" x14ac:dyDescent="0.2">
      <c r="W38212" s="25"/>
      <c r="X38212" s="25"/>
    </row>
    <row r="38213" spans="23:24" x14ac:dyDescent="0.2">
      <c r="W38213" s="25"/>
      <c r="X38213" s="25"/>
    </row>
    <row r="38214" spans="23:24" x14ac:dyDescent="0.2">
      <c r="W38214" s="25"/>
      <c r="X38214" s="25"/>
    </row>
    <row r="38215" spans="23:24" x14ac:dyDescent="0.2">
      <c r="W38215" s="25"/>
      <c r="X38215" s="25"/>
    </row>
    <row r="38216" spans="23:24" x14ac:dyDescent="0.2">
      <c r="W38216" s="25"/>
      <c r="X38216" s="25"/>
    </row>
    <row r="38217" spans="23:24" x14ac:dyDescent="0.2">
      <c r="W38217" s="25"/>
      <c r="X38217" s="25"/>
    </row>
    <row r="38218" spans="23:24" x14ac:dyDescent="0.2">
      <c r="W38218" s="25"/>
      <c r="X38218" s="25"/>
    </row>
    <row r="38219" spans="23:24" x14ac:dyDescent="0.2">
      <c r="W38219" s="25"/>
      <c r="X38219" s="25"/>
    </row>
    <row r="38220" spans="23:24" x14ac:dyDescent="0.2">
      <c r="W38220" s="25"/>
      <c r="X38220" s="25"/>
    </row>
    <row r="38221" spans="23:24" x14ac:dyDescent="0.2">
      <c r="W38221" s="25"/>
      <c r="X38221" s="25"/>
    </row>
    <row r="38222" spans="23:24" x14ac:dyDescent="0.2">
      <c r="W38222" s="25"/>
      <c r="X38222" s="25"/>
    </row>
    <row r="38223" spans="23:24" x14ac:dyDescent="0.2">
      <c r="W38223" s="25"/>
      <c r="X38223" s="25"/>
    </row>
    <row r="38224" spans="23:24" x14ac:dyDescent="0.2">
      <c r="W38224" s="25"/>
      <c r="X38224" s="25"/>
    </row>
    <row r="38225" spans="23:24" x14ac:dyDescent="0.2">
      <c r="W38225" s="25"/>
      <c r="X38225" s="25"/>
    </row>
    <row r="38226" spans="23:24" x14ac:dyDescent="0.2">
      <c r="W38226" s="25"/>
      <c r="X38226" s="25"/>
    </row>
    <row r="38227" spans="23:24" x14ac:dyDescent="0.2">
      <c r="W38227" s="25"/>
      <c r="X38227" s="25"/>
    </row>
    <row r="38228" spans="23:24" x14ac:dyDescent="0.2">
      <c r="W38228" s="25"/>
      <c r="X38228" s="25"/>
    </row>
    <row r="38229" spans="23:24" x14ac:dyDescent="0.2">
      <c r="W38229" s="25"/>
      <c r="X38229" s="25"/>
    </row>
    <row r="38230" spans="23:24" x14ac:dyDescent="0.2">
      <c r="W38230" s="25"/>
      <c r="X38230" s="25"/>
    </row>
    <row r="38231" spans="23:24" x14ac:dyDescent="0.2">
      <c r="W38231" s="25"/>
      <c r="X38231" s="25"/>
    </row>
    <row r="38232" spans="23:24" x14ac:dyDescent="0.2">
      <c r="W38232" s="25"/>
      <c r="X38232" s="25"/>
    </row>
    <row r="38233" spans="23:24" x14ac:dyDescent="0.2">
      <c r="W38233" s="25"/>
      <c r="X38233" s="25"/>
    </row>
    <row r="38234" spans="23:24" x14ac:dyDescent="0.2">
      <c r="W38234" s="25"/>
      <c r="X38234" s="25"/>
    </row>
    <row r="38235" spans="23:24" x14ac:dyDescent="0.2">
      <c r="W38235" s="25"/>
      <c r="X38235" s="25"/>
    </row>
    <row r="38236" spans="23:24" x14ac:dyDescent="0.2">
      <c r="W38236" s="25"/>
      <c r="X38236" s="25"/>
    </row>
    <row r="38237" spans="23:24" x14ac:dyDescent="0.2">
      <c r="W38237" s="25"/>
      <c r="X38237" s="25"/>
    </row>
    <row r="38238" spans="23:24" x14ac:dyDescent="0.2">
      <c r="W38238" s="25"/>
      <c r="X38238" s="25"/>
    </row>
    <row r="38239" spans="23:24" x14ac:dyDescent="0.2">
      <c r="W38239" s="25"/>
      <c r="X38239" s="25"/>
    </row>
    <row r="38240" spans="23:24" x14ac:dyDescent="0.2">
      <c r="W38240" s="25"/>
      <c r="X38240" s="25"/>
    </row>
    <row r="38241" spans="23:24" x14ac:dyDescent="0.2">
      <c r="W38241" s="25"/>
      <c r="X38241" s="25"/>
    </row>
    <row r="38242" spans="23:24" x14ac:dyDescent="0.2">
      <c r="W38242" s="25"/>
      <c r="X38242" s="25"/>
    </row>
    <row r="38243" spans="23:24" x14ac:dyDescent="0.2">
      <c r="W38243" s="25"/>
      <c r="X38243" s="25"/>
    </row>
    <row r="38244" spans="23:24" x14ac:dyDescent="0.2">
      <c r="W38244" s="25"/>
      <c r="X38244" s="25"/>
    </row>
    <row r="38245" spans="23:24" x14ac:dyDescent="0.2">
      <c r="W38245" s="25"/>
      <c r="X38245" s="25"/>
    </row>
    <row r="38246" spans="23:24" x14ac:dyDescent="0.2">
      <c r="W38246" s="25"/>
      <c r="X38246" s="25"/>
    </row>
    <row r="38247" spans="23:24" x14ac:dyDescent="0.2">
      <c r="W38247" s="25"/>
      <c r="X38247" s="25"/>
    </row>
    <row r="38248" spans="23:24" x14ac:dyDescent="0.2">
      <c r="W38248" s="25"/>
      <c r="X38248" s="25"/>
    </row>
    <row r="38249" spans="23:24" x14ac:dyDescent="0.2">
      <c r="W38249" s="25"/>
      <c r="X38249" s="25"/>
    </row>
    <row r="38250" spans="23:24" x14ac:dyDescent="0.2">
      <c r="W38250" s="25"/>
      <c r="X38250" s="25"/>
    </row>
    <row r="38251" spans="23:24" x14ac:dyDescent="0.2">
      <c r="W38251" s="25"/>
      <c r="X38251" s="25"/>
    </row>
    <row r="38252" spans="23:24" x14ac:dyDescent="0.2">
      <c r="W38252" s="25"/>
      <c r="X38252" s="25"/>
    </row>
    <row r="38253" spans="23:24" x14ac:dyDescent="0.2">
      <c r="W38253" s="25"/>
      <c r="X38253" s="25"/>
    </row>
    <row r="38254" spans="23:24" x14ac:dyDescent="0.2">
      <c r="W38254" s="25"/>
      <c r="X38254" s="25"/>
    </row>
    <row r="38255" spans="23:24" x14ac:dyDescent="0.2">
      <c r="W38255" s="25"/>
      <c r="X38255" s="25"/>
    </row>
    <row r="38256" spans="23:24" x14ac:dyDescent="0.2">
      <c r="W38256" s="25"/>
      <c r="X38256" s="25"/>
    </row>
    <row r="38257" spans="23:24" x14ac:dyDescent="0.2">
      <c r="W38257" s="25"/>
      <c r="X38257" s="25"/>
    </row>
    <row r="38258" spans="23:24" x14ac:dyDescent="0.2">
      <c r="W38258" s="25"/>
      <c r="X38258" s="25"/>
    </row>
    <row r="38259" spans="23:24" x14ac:dyDescent="0.2">
      <c r="W38259" s="25"/>
      <c r="X38259" s="25"/>
    </row>
    <row r="38260" spans="23:24" x14ac:dyDescent="0.2">
      <c r="W38260" s="25"/>
      <c r="X38260" s="25"/>
    </row>
    <row r="38261" spans="23:24" x14ac:dyDescent="0.2">
      <c r="W38261" s="25"/>
      <c r="X38261" s="25"/>
    </row>
    <row r="38262" spans="23:24" x14ac:dyDescent="0.2">
      <c r="W38262" s="25"/>
      <c r="X38262" s="25"/>
    </row>
    <row r="38263" spans="23:24" x14ac:dyDescent="0.2">
      <c r="W38263" s="25"/>
      <c r="X38263" s="25"/>
    </row>
    <row r="38264" spans="23:24" x14ac:dyDescent="0.2">
      <c r="W38264" s="25"/>
      <c r="X38264" s="25"/>
    </row>
    <row r="38265" spans="23:24" x14ac:dyDescent="0.2">
      <c r="W38265" s="25"/>
      <c r="X38265" s="25"/>
    </row>
    <row r="38266" spans="23:24" x14ac:dyDescent="0.2">
      <c r="W38266" s="25"/>
      <c r="X38266" s="25"/>
    </row>
    <row r="38267" spans="23:24" x14ac:dyDescent="0.2">
      <c r="W38267" s="25"/>
      <c r="X38267" s="25"/>
    </row>
    <row r="38268" spans="23:24" x14ac:dyDescent="0.2">
      <c r="W38268" s="25"/>
      <c r="X38268" s="25"/>
    </row>
    <row r="38269" spans="23:24" x14ac:dyDescent="0.2">
      <c r="W38269" s="25"/>
      <c r="X38269" s="25"/>
    </row>
    <row r="38270" spans="23:24" x14ac:dyDescent="0.2">
      <c r="W38270" s="25"/>
      <c r="X38270" s="25"/>
    </row>
    <row r="38271" spans="23:24" x14ac:dyDescent="0.2">
      <c r="W38271" s="25"/>
      <c r="X38271" s="25"/>
    </row>
    <row r="38272" spans="23:24" x14ac:dyDescent="0.2">
      <c r="W38272" s="25"/>
      <c r="X38272" s="25"/>
    </row>
    <row r="38273" spans="23:24" x14ac:dyDescent="0.2">
      <c r="W38273" s="25"/>
      <c r="X38273" s="25"/>
    </row>
    <row r="38274" spans="23:24" x14ac:dyDescent="0.2">
      <c r="W38274" s="25"/>
      <c r="X38274" s="25"/>
    </row>
    <row r="38275" spans="23:24" x14ac:dyDescent="0.2">
      <c r="W38275" s="25"/>
      <c r="X38275" s="25"/>
    </row>
    <row r="38276" spans="23:24" x14ac:dyDescent="0.2">
      <c r="W38276" s="25"/>
      <c r="X38276" s="25"/>
    </row>
    <row r="38277" spans="23:24" x14ac:dyDescent="0.2">
      <c r="W38277" s="25"/>
      <c r="X38277" s="25"/>
    </row>
    <row r="38278" spans="23:24" x14ac:dyDescent="0.2">
      <c r="W38278" s="25"/>
      <c r="X38278" s="25"/>
    </row>
    <row r="38279" spans="23:24" x14ac:dyDescent="0.2">
      <c r="W38279" s="25"/>
      <c r="X38279" s="25"/>
    </row>
    <row r="38280" spans="23:24" x14ac:dyDescent="0.2">
      <c r="W38280" s="25"/>
      <c r="X38280" s="25"/>
    </row>
    <row r="38281" spans="23:24" x14ac:dyDescent="0.2">
      <c r="W38281" s="25"/>
      <c r="X38281" s="25"/>
    </row>
    <row r="38282" spans="23:24" x14ac:dyDescent="0.2">
      <c r="W38282" s="25"/>
      <c r="X38282" s="25"/>
    </row>
    <row r="38283" spans="23:24" x14ac:dyDescent="0.2">
      <c r="W38283" s="25"/>
      <c r="X38283" s="25"/>
    </row>
    <row r="38284" spans="23:24" x14ac:dyDescent="0.2">
      <c r="W38284" s="25"/>
      <c r="X38284" s="25"/>
    </row>
    <row r="38285" spans="23:24" x14ac:dyDescent="0.2">
      <c r="W38285" s="25"/>
      <c r="X38285" s="25"/>
    </row>
    <row r="38286" spans="23:24" x14ac:dyDescent="0.2">
      <c r="W38286" s="25"/>
      <c r="X38286" s="25"/>
    </row>
    <row r="38287" spans="23:24" x14ac:dyDescent="0.2">
      <c r="W38287" s="25"/>
      <c r="X38287" s="25"/>
    </row>
    <row r="38288" spans="23:24" x14ac:dyDescent="0.2">
      <c r="W38288" s="25"/>
      <c r="X38288" s="25"/>
    </row>
    <row r="38289" spans="23:24" x14ac:dyDescent="0.2">
      <c r="W38289" s="25"/>
      <c r="X38289" s="25"/>
    </row>
    <row r="38290" spans="23:24" x14ac:dyDescent="0.2">
      <c r="W38290" s="25"/>
      <c r="X38290" s="25"/>
    </row>
    <row r="38291" spans="23:24" x14ac:dyDescent="0.2">
      <c r="W38291" s="25"/>
      <c r="X38291" s="25"/>
    </row>
    <row r="38292" spans="23:24" x14ac:dyDescent="0.2">
      <c r="W38292" s="25"/>
      <c r="X38292" s="25"/>
    </row>
    <row r="38293" spans="23:24" x14ac:dyDescent="0.2">
      <c r="W38293" s="25"/>
      <c r="X38293" s="25"/>
    </row>
    <row r="38294" spans="23:24" x14ac:dyDescent="0.2">
      <c r="W38294" s="25"/>
      <c r="X38294" s="25"/>
    </row>
    <row r="38295" spans="23:24" x14ac:dyDescent="0.2">
      <c r="W38295" s="25"/>
      <c r="X38295" s="25"/>
    </row>
    <row r="38296" spans="23:24" x14ac:dyDescent="0.2">
      <c r="W38296" s="25"/>
      <c r="X38296" s="25"/>
    </row>
    <row r="38297" spans="23:24" x14ac:dyDescent="0.2">
      <c r="W38297" s="25"/>
      <c r="X38297" s="25"/>
    </row>
    <row r="38298" spans="23:24" x14ac:dyDescent="0.2">
      <c r="W38298" s="25"/>
      <c r="X38298" s="25"/>
    </row>
    <row r="38299" spans="23:24" x14ac:dyDescent="0.2">
      <c r="W38299" s="25"/>
      <c r="X38299" s="25"/>
    </row>
    <row r="38300" spans="23:24" x14ac:dyDescent="0.2">
      <c r="W38300" s="25"/>
      <c r="X38300" s="25"/>
    </row>
    <row r="38301" spans="23:24" x14ac:dyDescent="0.2">
      <c r="W38301" s="25"/>
      <c r="X38301" s="25"/>
    </row>
    <row r="38302" spans="23:24" x14ac:dyDescent="0.2">
      <c r="W38302" s="25"/>
      <c r="X38302" s="25"/>
    </row>
    <row r="38303" spans="23:24" x14ac:dyDescent="0.2">
      <c r="W38303" s="25"/>
      <c r="X38303" s="25"/>
    </row>
    <row r="38304" spans="23:24" x14ac:dyDescent="0.2">
      <c r="W38304" s="25"/>
      <c r="X38304" s="25"/>
    </row>
    <row r="38305" spans="23:24" x14ac:dyDescent="0.2">
      <c r="W38305" s="25"/>
      <c r="X38305" s="25"/>
    </row>
    <row r="38306" spans="23:24" x14ac:dyDescent="0.2">
      <c r="W38306" s="25"/>
      <c r="X38306" s="25"/>
    </row>
    <row r="38307" spans="23:24" x14ac:dyDescent="0.2">
      <c r="W38307" s="25"/>
      <c r="X38307" s="25"/>
    </row>
    <row r="38308" spans="23:24" x14ac:dyDescent="0.2">
      <c r="W38308" s="25"/>
      <c r="X38308" s="25"/>
    </row>
    <row r="38309" spans="23:24" x14ac:dyDescent="0.2">
      <c r="W38309" s="25"/>
      <c r="X38309" s="25"/>
    </row>
    <row r="38310" spans="23:24" x14ac:dyDescent="0.2">
      <c r="W38310" s="25"/>
      <c r="X38310" s="25"/>
    </row>
    <row r="38311" spans="23:24" x14ac:dyDescent="0.2">
      <c r="W38311" s="25"/>
      <c r="X38311" s="25"/>
    </row>
    <row r="38312" spans="23:24" x14ac:dyDescent="0.2">
      <c r="W38312" s="25"/>
      <c r="X38312" s="25"/>
    </row>
    <row r="38313" spans="23:24" x14ac:dyDescent="0.2">
      <c r="W38313" s="25"/>
      <c r="X38313" s="25"/>
    </row>
    <row r="38314" spans="23:24" x14ac:dyDescent="0.2">
      <c r="W38314" s="25"/>
      <c r="X38314" s="25"/>
    </row>
    <row r="38315" spans="23:24" x14ac:dyDescent="0.2">
      <c r="W38315" s="25"/>
      <c r="X38315" s="25"/>
    </row>
    <row r="38316" spans="23:24" x14ac:dyDescent="0.2">
      <c r="W38316" s="25"/>
      <c r="X38316" s="25"/>
    </row>
    <row r="38317" spans="23:24" x14ac:dyDescent="0.2">
      <c r="W38317" s="25"/>
      <c r="X38317" s="25"/>
    </row>
    <row r="38318" spans="23:24" x14ac:dyDescent="0.2">
      <c r="W38318" s="25"/>
      <c r="X38318" s="25"/>
    </row>
    <row r="38319" spans="23:24" x14ac:dyDescent="0.2">
      <c r="W38319" s="25"/>
      <c r="X38319" s="25"/>
    </row>
    <row r="38320" spans="23:24" x14ac:dyDescent="0.2">
      <c r="W38320" s="25"/>
      <c r="X38320" s="25"/>
    </row>
    <row r="38321" spans="23:24" x14ac:dyDescent="0.2">
      <c r="W38321" s="25"/>
      <c r="X38321" s="25"/>
    </row>
    <row r="38322" spans="23:24" x14ac:dyDescent="0.2">
      <c r="W38322" s="25"/>
      <c r="X38322" s="25"/>
    </row>
    <row r="38323" spans="23:24" x14ac:dyDescent="0.2">
      <c r="W38323" s="25"/>
      <c r="X38323" s="25"/>
    </row>
    <row r="38324" spans="23:24" x14ac:dyDescent="0.2">
      <c r="W38324" s="25"/>
      <c r="X38324" s="25"/>
    </row>
    <row r="38325" spans="23:24" x14ac:dyDescent="0.2">
      <c r="W38325" s="25"/>
      <c r="X38325" s="25"/>
    </row>
    <row r="38326" spans="23:24" x14ac:dyDescent="0.2">
      <c r="W38326" s="25"/>
      <c r="X38326" s="25"/>
    </row>
    <row r="38327" spans="23:24" x14ac:dyDescent="0.2">
      <c r="W38327" s="25"/>
      <c r="X38327" s="25"/>
    </row>
    <row r="38328" spans="23:24" x14ac:dyDescent="0.2">
      <c r="W38328" s="25"/>
      <c r="X38328" s="25"/>
    </row>
    <row r="38329" spans="23:24" x14ac:dyDescent="0.2">
      <c r="W38329" s="25"/>
      <c r="X38329" s="25"/>
    </row>
    <row r="38330" spans="23:24" x14ac:dyDescent="0.2">
      <c r="W38330" s="25"/>
      <c r="X38330" s="25"/>
    </row>
    <row r="38331" spans="23:24" x14ac:dyDescent="0.2">
      <c r="W38331" s="25"/>
      <c r="X38331" s="25"/>
    </row>
    <row r="38332" spans="23:24" x14ac:dyDescent="0.2">
      <c r="W38332" s="25"/>
      <c r="X38332" s="25"/>
    </row>
    <row r="38333" spans="23:24" x14ac:dyDescent="0.2">
      <c r="W38333" s="25"/>
      <c r="X38333" s="25"/>
    </row>
    <row r="38334" spans="23:24" x14ac:dyDescent="0.2">
      <c r="W38334" s="25"/>
      <c r="X38334" s="25"/>
    </row>
    <row r="38335" spans="23:24" x14ac:dyDescent="0.2">
      <c r="W38335" s="25"/>
      <c r="X38335" s="25"/>
    </row>
    <row r="38336" spans="23:24" x14ac:dyDescent="0.2">
      <c r="W38336" s="25"/>
      <c r="X38336" s="25"/>
    </row>
    <row r="38337" spans="23:24" x14ac:dyDescent="0.2">
      <c r="W38337" s="25"/>
      <c r="X38337" s="25"/>
    </row>
    <row r="38338" spans="23:24" x14ac:dyDescent="0.2">
      <c r="W38338" s="25"/>
      <c r="X38338" s="25"/>
    </row>
    <row r="38339" spans="23:24" x14ac:dyDescent="0.2">
      <c r="W38339" s="25"/>
      <c r="X38339" s="25"/>
    </row>
    <row r="38340" spans="23:24" x14ac:dyDescent="0.2">
      <c r="W38340" s="25"/>
      <c r="X38340" s="25"/>
    </row>
    <row r="38341" spans="23:24" x14ac:dyDescent="0.2">
      <c r="W38341" s="25"/>
      <c r="X38341" s="25"/>
    </row>
    <row r="38342" spans="23:24" x14ac:dyDescent="0.2">
      <c r="W38342" s="25"/>
      <c r="X38342" s="25"/>
    </row>
    <row r="38343" spans="23:24" x14ac:dyDescent="0.2">
      <c r="W38343" s="25"/>
      <c r="X38343" s="25"/>
    </row>
    <row r="38344" spans="23:24" x14ac:dyDescent="0.2">
      <c r="W38344" s="25"/>
      <c r="X38344" s="25"/>
    </row>
    <row r="38345" spans="23:24" x14ac:dyDescent="0.2">
      <c r="W38345" s="25"/>
      <c r="X38345" s="25"/>
    </row>
    <row r="38346" spans="23:24" x14ac:dyDescent="0.2">
      <c r="W38346" s="25"/>
      <c r="X38346" s="25"/>
    </row>
    <row r="38347" spans="23:24" x14ac:dyDescent="0.2">
      <c r="W38347" s="25"/>
      <c r="X38347" s="25"/>
    </row>
    <row r="38348" spans="23:24" x14ac:dyDescent="0.2">
      <c r="W38348" s="25"/>
      <c r="X38348" s="25"/>
    </row>
    <row r="38349" spans="23:24" x14ac:dyDescent="0.2">
      <c r="W38349" s="25"/>
      <c r="X38349" s="25"/>
    </row>
    <row r="38350" spans="23:24" x14ac:dyDescent="0.2">
      <c r="W38350" s="25"/>
      <c r="X38350" s="25"/>
    </row>
    <row r="38351" spans="23:24" x14ac:dyDescent="0.2">
      <c r="W38351" s="25"/>
      <c r="X38351" s="25"/>
    </row>
    <row r="38352" spans="23:24" x14ac:dyDescent="0.2">
      <c r="W38352" s="25"/>
      <c r="X38352" s="25"/>
    </row>
    <row r="38353" spans="23:24" x14ac:dyDescent="0.2">
      <c r="W38353" s="25"/>
      <c r="X38353" s="25"/>
    </row>
    <row r="38354" spans="23:24" x14ac:dyDescent="0.2">
      <c r="W38354" s="25"/>
      <c r="X38354" s="25"/>
    </row>
    <row r="38355" spans="23:24" x14ac:dyDescent="0.2">
      <c r="W38355" s="25"/>
      <c r="X38355" s="25"/>
    </row>
    <row r="38356" spans="23:24" x14ac:dyDescent="0.2">
      <c r="W38356" s="25"/>
      <c r="X38356" s="25"/>
    </row>
    <row r="38357" spans="23:24" x14ac:dyDescent="0.2">
      <c r="W38357" s="25"/>
      <c r="X38357" s="25"/>
    </row>
    <row r="38358" spans="23:24" x14ac:dyDescent="0.2">
      <c r="W38358" s="25"/>
      <c r="X38358" s="25"/>
    </row>
    <row r="38359" spans="23:24" x14ac:dyDescent="0.2">
      <c r="W38359" s="25"/>
      <c r="X38359" s="25"/>
    </row>
    <row r="38360" spans="23:24" x14ac:dyDescent="0.2">
      <c r="W38360" s="25"/>
      <c r="X38360" s="25"/>
    </row>
    <row r="38361" spans="23:24" x14ac:dyDescent="0.2">
      <c r="W38361" s="25"/>
      <c r="X38361" s="25"/>
    </row>
    <row r="38362" spans="23:24" x14ac:dyDescent="0.2">
      <c r="W38362" s="25"/>
      <c r="X38362" s="25"/>
    </row>
    <row r="38363" spans="23:24" x14ac:dyDescent="0.2">
      <c r="W38363" s="25"/>
      <c r="X38363" s="25"/>
    </row>
    <row r="38364" spans="23:24" x14ac:dyDescent="0.2">
      <c r="W38364" s="25"/>
      <c r="X38364" s="25"/>
    </row>
    <row r="38365" spans="23:24" x14ac:dyDescent="0.2">
      <c r="W38365" s="25"/>
      <c r="X38365" s="25"/>
    </row>
    <row r="38366" spans="23:24" x14ac:dyDescent="0.2">
      <c r="W38366" s="25"/>
      <c r="X38366" s="25"/>
    </row>
    <row r="38367" spans="23:24" x14ac:dyDescent="0.2">
      <c r="W38367" s="25"/>
      <c r="X38367" s="25"/>
    </row>
    <row r="38368" spans="23:24" x14ac:dyDescent="0.2">
      <c r="W38368" s="25"/>
      <c r="X38368" s="25"/>
    </row>
    <row r="38369" spans="23:24" x14ac:dyDescent="0.2">
      <c r="W38369" s="25"/>
      <c r="X38369" s="25"/>
    </row>
    <row r="38370" spans="23:24" x14ac:dyDescent="0.2">
      <c r="W38370" s="25"/>
      <c r="X38370" s="25"/>
    </row>
    <row r="38371" spans="23:24" x14ac:dyDescent="0.2">
      <c r="W38371" s="25"/>
      <c r="X38371" s="25"/>
    </row>
    <row r="38372" spans="23:24" x14ac:dyDescent="0.2">
      <c r="W38372" s="25"/>
      <c r="X38372" s="25"/>
    </row>
    <row r="38373" spans="23:24" x14ac:dyDescent="0.2">
      <c r="W38373" s="25"/>
      <c r="X38373" s="25"/>
    </row>
    <row r="38374" spans="23:24" x14ac:dyDescent="0.2">
      <c r="W38374" s="25"/>
      <c r="X38374" s="25"/>
    </row>
    <row r="38375" spans="23:24" x14ac:dyDescent="0.2">
      <c r="W38375" s="25"/>
      <c r="X38375" s="25"/>
    </row>
    <row r="38376" spans="23:24" x14ac:dyDescent="0.2">
      <c r="W38376" s="25"/>
      <c r="X38376" s="25"/>
    </row>
    <row r="38377" spans="23:24" x14ac:dyDescent="0.2">
      <c r="W38377" s="25"/>
      <c r="X38377" s="25"/>
    </row>
    <row r="38378" spans="23:24" x14ac:dyDescent="0.2">
      <c r="W38378" s="25"/>
      <c r="X38378" s="25"/>
    </row>
    <row r="38379" spans="23:24" x14ac:dyDescent="0.2">
      <c r="W38379" s="25"/>
      <c r="X38379" s="25"/>
    </row>
    <row r="38380" spans="23:24" x14ac:dyDescent="0.2">
      <c r="W38380" s="25"/>
      <c r="X38380" s="25"/>
    </row>
    <row r="38381" spans="23:24" x14ac:dyDescent="0.2">
      <c r="W38381" s="25"/>
      <c r="X38381" s="25"/>
    </row>
    <row r="38382" spans="23:24" x14ac:dyDescent="0.2">
      <c r="W38382" s="25"/>
      <c r="X38382" s="25"/>
    </row>
    <row r="38383" spans="23:24" x14ac:dyDescent="0.2">
      <c r="W38383" s="25"/>
      <c r="X38383" s="25"/>
    </row>
    <row r="38384" spans="23:24" x14ac:dyDescent="0.2">
      <c r="W38384" s="25"/>
      <c r="X38384" s="25"/>
    </row>
    <row r="38385" spans="23:24" x14ac:dyDescent="0.2">
      <c r="W38385" s="25"/>
      <c r="X38385" s="25"/>
    </row>
    <row r="38386" spans="23:24" x14ac:dyDescent="0.2">
      <c r="W38386" s="25"/>
      <c r="X38386" s="25"/>
    </row>
    <row r="38387" spans="23:24" x14ac:dyDescent="0.2">
      <c r="W38387" s="25"/>
      <c r="X38387" s="25"/>
    </row>
    <row r="38388" spans="23:24" x14ac:dyDescent="0.2">
      <c r="W38388" s="25"/>
      <c r="X38388" s="25"/>
    </row>
    <row r="38389" spans="23:24" x14ac:dyDescent="0.2">
      <c r="W38389" s="25"/>
      <c r="X38389" s="25"/>
    </row>
    <row r="38390" spans="23:24" x14ac:dyDescent="0.2">
      <c r="W38390" s="25"/>
      <c r="X38390" s="25"/>
    </row>
    <row r="38391" spans="23:24" x14ac:dyDescent="0.2">
      <c r="W38391" s="25"/>
      <c r="X38391" s="25"/>
    </row>
    <row r="38392" spans="23:24" x14ac:dyDescent="0.2">
      <c r="W38392" s="25"/>
      <c r="X38392" s="25"/>
    </row>
    <row r="38393" spans="23:24" x14ac:dyDescent="0.2">
      <c r="W38393" s="25"/>
      <c r="X38393" s="25"/>
    </row>
    <row r="38394" spans="23:24" x14ac:dyDescent="0.2">
      <c r="W38394" s="25"/>
      <c r="X38394" s="25"/>
    </row>
    <row r="38395" spans="23:24" x14ac:dyDescent="0.2">
      <c r="W38395" s="25"/>
      <c r="X38395" s="25"/>
    </row>
    <row r="38396" spans="23:24" x14ac:dyDescent="0.2">
      <c r="W38396" s="25"/>
      <c r="X38396" s="25"/>
    </row>
    <row r="38397" spans="23:24" x14ac:dyDescent="0.2">
      <c r="W38397" s="25"/>
      <c r="X38397" s="25"/>
    </row>
    <row r="38398" spans="23:24" x14ac:dyDescent="0.2">
      <c r="W38398" s="25"/>
      <c r="X38398" s="25"/>
    </row>
    <row r="38399" spans="23:24" x14ac:dyDescent="0.2">
      <c r="W38399" s="25"/>
      <c r="X38399" s="25"/>
    </row>
    <row r="38400" spans="23:24" x14ac:dyDescent="0.2">
      <c r="W38400" s="25"/>
      <c r="X38400" s="25"/>
    </row>
    <row r="38401" spans="23:24" x14ac:dyDescent="0.2">
      <c r="W38401" s="25"/>
      <c r="X38401" s="25"/>
    </row>
    <row r="38402" spans="23:24" x14ac:dyDescent="0.2">
      <c r="W38402" s="25"/>
      <c r="X38402" s="25"/>
    </row>
    <row r="38403" spans="23:24" x14ac:dyDescent="0.2">
      <c r="W38403" s="25"/>
      <c r="X38403" s="25"/>
    </row>
    <row r="38404" spans="23:24" x14ac:dyDescent="0.2">
      <c r="W38404" s="25"/>
      <c r="X38404" s="25"/>
    </row>
    <row r="38405" spans="23:24" x14ac:dyDescent="0.2">
      <c r="W38405" s="25"/>
      <c r="X38405" s="25"/>
    </row>
    <row r="38406" spans="23:24" x14ac:dyDescent="0.2">
      <c r="W38406" s="25"/>
      <c r="X38406" s="25"/>
    </row>
    <row r="38407" spans="23:24" x14ac:dyDescent="0.2">
      <c r="W38407" s="25"/>
      <c r="X38407" s="25"/>
    </row>
    <row r="38408" spans="23:24" x14ac:dyDescent="0.2">
      <c r="W38408" s="25"/>
      <c r="X38408" s="25"/>
    </row>
    <row r="38409" spans="23:24" x14ac:dyDescent="0.2">
      <c r="W38409" s="25"/>
      <c r="X38409" s="25"/>
    </row>
    <row r="38410" spans="23:24" x14ac:dyDescent="0.2">
      <c r="W38410" s="25"/>
      <c r="X38410" s="25"/>
    </row>
    <row r="38411" spans="23:24" x14ac:dyDescent="0.2">
      <c r="W38411" s="25"/>
      <c r="X38411" s="25"/>
    </row>
    <row r="38412" spans="23:24" x14ac:dyDescent="0.2">
      <c r="W38412" s="25"/>
      <c r="X38412" s="25"/>
    </row>
    <row r="38413" spans="23:24" x14ac:dyDescent="0.2">
      <c r="W38413" s="25"/>
      <c r="X38413" s="25"/>
    </row>
    <row r="38414" spans="23:24" x14ac:dyDescent="0.2">
      <c r="W38414" s="25"/>
      <c r="X38414" s="25"/>
    </row>
    <row r="38415" spans="23:24" x14ac:dyDescent="0.2">
      <c r="W38415" s="25"/>
      <c r="X38415" s="25"/>
    </row>
    <row r="38416" spans="23:24" x14ac:dyDescent="0.2">
      <c r="W38416" s="25"/>
      <c r="X38416" s="25"/>
    </row>
    <row r="38417" spans="23:24" x14ac:dyDescent="0.2">
      <c r="W38417" s="25"/>
      <c r="X38417" s="25"/>
    </row>
    <row r="38418" spans="23:24" x14ac:dyDescent="0.2">
      <c r="W38418" s="25"/>
      <c r="X38418" s="25"/>
    </row>
    <row r="38419" spans="23:24" x14ac:dyDescent="0.2">
      <c r="W38419" s="25"/>
      <c r="X38419" s="25"/>
    </row>
    <row r="38420" spans="23:24" x14ac:dyDescent="0.2">
      <c r="W38420" s="25"/>
      <c r="X38420" s="25"/>
    </row>
    <row r="38421" spans="23:24" x14ac:dyDescent="0.2">
      <c r="W38421" s="25"/>
      <c r="X38421" s="25"/>
    </row>
    <row r="38422" spans="23:24" x14ac:dyDescent="0.2">
      <c r="W38422" s="25"/>
      <c r="X38422" s="25"/>
    </row>
    <row r="38423" spans="23:24" x14ac:dyDescent="0.2">
      <c r="W38423" s="25"/>
      <c r="X38423" s="25"/>
    </row>
    <row r="38424" spans="23:24" x14ac:dyDescent="0.2">
      <c r="W38424" s="25"/>
      <c r="X38424" s="25"/>
    </row>
    <row r="38425" spans="23:24" x14ac:dyDescent="0.2">
      <c r="W38425" s="25"/>
      <c r="X38425" s="25"/>
    </row>
    <row r="38426" spans="23:24" x14ac:dyDescent="0.2">
      <c r="W38426" s="25"/>
      <c r="X38426" s="25"/>
    </row>
    <row r="38427" spans="23:24" x14ac:dyDescent="0.2">
      <c r="W38427" s="25"/>
      <c r="X38427" s="25"/>
    </row>
    <row r="38428" spans="23:24" x14ac:dyDescent="0.2">
      <c r="W38428" s="25"/>
      <c r="X38428" s="25"/>
    </row>
    <row r="38429" spans="23:24" x14ac:dyDescent="0.2">
      <c r="W38429" s="25"/>
      <c r="X38429" s="25"/>
    </row>
    <row r="38430" spans="23:24" x14ac:dyDescent="0.2">
      <c r="W38430" s="25"/>
      <c r="X38430" s="25"/>
    </row>
    <row r="38431" spans="23:24" x14ac:dyDescent="0.2">
      <c r="W38431" s="25"/>
      <c r="X38431" s="25"/>
    </row>
    <row r="38432" spans="23:24" x14ac:dyDescent="0.2">
      <c r="W38432" s="25"/>
      <c r="X38432" s="25"/>
    </row>
    <row r="38433" spans="23:24" x14ac:dyDescent="0.2">
      <c r="W38433" s="25"/>
      <c r="X38433" s="25"/>
    </row>
    <row r="38434" spans="23:24" x14ac:dyDescent="0.2">
      <c r="W38434" s="25"/>
      <c r="X38434" s="25"/>
    </row>
    <row r="38435" spans="23:24" x14ac:dyDescent="0.2">
      <c r="W38435" s="25"/>
      <c r="X38435" s="25"/>
    </row>
    <row r="38436" spans="23:24" x14ac:dyDescent="0.2">
      <c r="W38436" s="25"/>
      <c r="X38436" s="25"/>
    </row>
    <row r="38437" spans="23:24" x14ac:dyDescent="0.2">
      <c r="W38437" s="25"/>
      <c r="X38437" s="25"/>
    </row>
    <row r="38438" spans="23:24" x14ac:dyDescent="0.2">
      <c r="W38438" s="25"/>
      <c r="X38438" s="25"/>
    </row>
    <row r="38439" spans="23:24" x14ac:dyDescent="0.2">
      <c r="W38439" s="25"/>
      <c r="X38439" s="25"/>
    </row>
    <row r="38440" spans="23:24" x14ac:dyDescent="0.2">
      <c r="W38440" s="25"/>
      <c r="X38440" s="25"/>
    </row>
    <row r="38441" spans="23:24" x14ac:dyDescent="0.2">
      <c r="W38441" s="25"/>
      <c r="X38441" s="25"/>
    </row>
    <row r="38442" spans="23:24" x14ac:dyDescent="0.2">
      <c r="W38442" s="25"/>
      <c r="X38442" s="25"/>
    </row>
    <row r="38443" spans="23:24" x14ac:dyDescent="0.2">
      <c r="W38443" s="25"/>
      <c r="X38443" s="25"/>
    </row>
    <row r="38444" spans="23:24" x14ac:dyDescent="0.2">
      <c r="W38444" s="25"/>
      <c r="X38444" s="25"/>
    </row>
    <row r="38445" spans="23:24" x14ac:dyDescent="0.2">
      <c r="W38445" s="25"/>
      <c r="X38445" s="25"/>
    </row>
    <row r="38446" spans="23:24" x14ac:dyDescent="0.2">
      <c r="W38446" s="25"/>
      <c r="X38446" s="25"/>
    </row>
    <row r="38447" spans="23:24" x14ac:dyDescent="0.2">
      <c r="W38447" s="25"/>
      <c r="X38447" s="25"/>
    </row>
    <row r="38448" spans="23:24" x14ac:dyDescent="0.2">
      <c r="W38448" s="25"/>
      <c r="X38448" s="25"/>
    </row>
    <row r="38449" spans="23:24" x14ac:dyDescent="0.2">
      <c r="W38449" s="25"/>
      <c r="X38449" s="25"/>
    </row>
    <row r="38450" spans="23:24" x14ac:dyDescent="0.2">
      <c r="W38450" s="25"/>
      <c r="X38450" s="25"/>
    </row>
    <row r="38451" spans="23:24" x14ac:dyDescent="0.2">
      <c r="W38451" s="25"/>
      <c r="X38451" s="25"/>
    </row>
    <row r="38452" spans="23:24" x14ac:dyDescent="0.2">
      <c r="W38452" s="25"/>
      <c r="X38452" s="25"/>
    </row>
    <row r="38453" spans="23:24" x14ac:dyDescent="0.2">
      <c r="W38453" s="25"/>
      <c r="X38453" s="25"/>
    </row>
    <row r="38454" spans="23:24" x14ac:dyDescent="0.2">
      <c r="W38454" s="25"/>
      <c r="X38454" s="25"/>
    </row>
    <row r="38455" spans="23:24" x14ac:dyDescent="0.2">
      <c r="W38455" s="25"/>
      <c r="X38455" s="25"/>
    </row>
    <row r="38456" spans="23:24" x14ac:dyDescent="0.2">
      <c r="W38456" s="25"/>
      <c r="X38456" s="25"/>
    </row>
    <row r="38457" spans="23:24" x14ac:dyDescent="0.2">
      <c r="W38457" s="25"/>
      <c r="X38457" s="25"/>
    </row>
    <row r="38458" spans="23:24" x14ac:dyDescent="0.2">
      <c r="W38458" s="25"/>
      <c r="X38458" s="25"/>
    </row>
    <row r="38459" spans="23:24" x14ac:dyDescent="0.2">
      <c r="W38459" s="25"/>
      <c r="X38459" s="25"/>
    </row>
    <row r="38460" spans="23:24" x14ac:dyDescent="0.2">
      <c r="W38460" s="25"/>
      <c r="X38460" s="25"/>
    </row>
    <row r="38461" spans="23:24" x14ac:dyDescent="0.2">
      <c r="W38461" s="25"/>
      <c r="X38461" s="25"/>
    </row>
    <row r="38462" spans="23:24" x14ac:dyDescent="0.2">
      <c r="W38462" s="25"/>
      <c r="X38462" s="25"/>
    </row>
    <row r="38463" spans="23:24" x14ac:dyDescent="0.2">
      <c r="W38463" s="25"/>
      <c r="X38463" s="25"/>
    </row>
    <row r="38464" spans="23:24" x14ac:dyDescent="0.2">
      <c r="W38464" s="25"/>
      <c r="X38464" s="25"/>
    </row>
    <row r="38465" spans="23:24" x14ac:dyDescent="0.2">
      <c r="W38465" s="25"/>
      <c r="X38465" s="25"/>
    </row>
    <row r="38466" spans="23:24" x14ac:dyDescent="0.2">
      <c r="W38466" s="25"/>
      <c r="X38466" s="25"/>
    </row>
    <row r="38467" spans="23:24" x14ac:dyDescent="0.2">
      <c r="W38467" s="25"/>
      <c r="X38467" s="25"/>
    </row>
    <row r="38468" spans="23:24" x14ac:dyDescent="0.2">
      <c r="W38468" s="25"/>
      <c r="X38468" s="25"/>
    </row>
    <row r="38469" spans="23:24" x14ac:dyDescent="0.2">
      <c r="W38469" s="25"/>
      <c r="X38469" s="25"/>
    </row>
    <row r="38470" spans="23:24" x14ac:dyDescent="0.2">
      <c r="W38470" s="25"/>
      <c r="X38470" s="25"/>
    </row>
    <row r="38471" spans="23:24" x14ac:dyDescent="0.2">
      <c r="W38471" s="25"/>
      <c r="X38471" s="25"/>
    </row>
    <row r="38472" spans="23:24" x14ac:dyDescent="0.2">
      <c r="W38472" s="25"/>
      <c r="X38472" s="25"/>
    </row>
    <row r="38473" spans="23:24" x14ac:dyDescent="0.2">
      <c r="W38473" s="25"/>
      <c r="X38473" s="25"/>
    </row>
    <row r="38474" spans="23:24" x14ac:dyDescent="0.2">
      <c r="W38474" s="25"/>
      <c r="X38474" s="25"/>
    </row>
    <row r="38475" spans="23:24" x14ac:dyDescent="0.2">
      <c r="W38475" s="25"/>
      <c r="X38475" s="25"/>
    </row>
    <row r="38476" spans="23:24" x14ac:dyDescent="0.2">
      <c r="W38476" s="25"/>
      <c r="X38476" s="25"/>
    </row>
    <row r="38477" spans="23:24" x14ac:dyDescent="0.2">
      <c r="W38477" s="25"/>
      <c r="X38477" s="25"/>
    </row>
    <row r="38478" spans="23:24" x14ac:dyDescent="0.2">
      <c r="W38478" s="25"/>
      <c r="X38478" s="25"/>
    </row>
    <row r="38479" spans="23:24" x14ac:dyDescent="0.2">
      <c r="W38479" s="25"/>
      <c r="X38479" s="25"/>
    </row>
    <row r="38480" spans="23:24" x14ac:dyDescent="0.2">
      <c r="W38480" s="25"/>
      <c r="X38480" s="25"/>
    </row>
    <row r="38481" spans="23:24" x14ac:dyDescent="0.2">
      <c r="W38481" s="25"/>
      <c r="X38481" s="25"/>
    </row>
    <row r="38482" spans="23:24" x14ac:dyDescent="0.2">
      <c r="W38482" s="25"/>
      <c r="X38482" s="25"/>
    </row>
    <row r="38483" spans="23:24" x14ac:dyDescent="0.2">
      <c r="W38483" s="25"/>
      <c r="X38483" s="25"/>
    </row>
    <row r="38484" spans="23:24" x14ac:dyDescent="0.2">
      <c r="W38484" s="25"/>
      <c r="X38484" s="25"/>
    </row>
    <row r="38485" spans="23:24" x14ac:dyDescent="0.2">
      <c r="W38485" s="25"/>
      <c r="X38485" s="25"/>
    </row>
    <row r="38486" spans="23:24" x14ac:dyDescent="0.2">
      <c r="W38486" s="25"/>
      <c r="X38486" s="25"/>
    </row>
    <row r="38487" spans="23:24" x14ac:dyDescent="0.2">
      <c r="W38487" s="25"/>
      <c r="X38487" s="25"/>
    </row>
    <row r="38488" spans="23:24" x14ac:dyDescent="0.2">
      <c r="W38488" s="25"/>
      <c r="X38488" s="25"/>
    </row>
    <row r="38489" spans="23:24" x14ac:dyDescent="0.2">
      <c r="W38489" s="25"/>
      <c r="X38489" s="25"/>
    </row>
    <row r="38490" spans="23:24" x14ac:dyDescent="0.2">
      <c r="W38490" s="25"/>
      <c r="X38490" s="25"/>
    </row>
    <row r="38491" spans="23:24" x14ac:dyDescent="0.2">
      <c r="W38491" s="25"/>
      <c r="X38491" s="25"/>
    </row>
    <row r="38492" spans="23:24" x14ac:dyDescent="0.2">
      <c r="W38492" s="25"/>
      <c r="X38492" s="25"/>
    </row>
    <row r="38493" spans="23:24" x14ac:dyDescent="0.2">
      <c r="W38493" s="25"/>
      <c r="X38493" s="25"/>
    </row>
    <row r="38494" spans="23:24" x14ac:dyDescent="0.2">
      <c r="W38494" s="25"/>
      <c r="X38494" s="25"/>
    </row>
    <row r="38495" spans="23:24" x14ac:dyDescent="0.2">
      <c r="W38495" s="25"/>
      <c r="X38495" s="25"/>
    </row>
    <row r="38496" spans="23:24" x14ac:dyDescent="0.2">
      <c r="W38496" s="25"/>
      <c r="X38496" s="25"/>
    </row>
    <row r="38497" spans="23:24" x14ac:dyDescent="0.2">
      <c r="W38497" s="25"/>
      <c r="X38497" s="25"/>
    </row>
    <row r="38498" spans="23:24" x14ac:dyDescent="0.2">
      <c r="W38498" s="25"/>
      <c r="X38498" s="25"/>
    </row>
    <row r="38499" spans="23:24" x14ac:dyDescent="0.2">
      <c r="W38499" s="25"/>
      <c r="X38499" s="25"/>
    </row>
    <row r="38500" spans="23:24" x14ac:dyDescent="0.2">
      <c r="W38500" s="25"/>
      <c r="X38500" s="25"/>
    </row>
    <row r="38501" spans="23:24" x14ac:dyDescent="0.2">
      <c r="W38501" s="25"/>
      <c r="X38501" s="25"/>
    </row>
    <row r="38502" spans="23:24" x14ac:dyDescent="0.2">
      <c r="W38502" s="25"/>
      <c r="X38502" s="25"/>
    </row>
    <row r="38503" spans="23:24" x14ac:dyDescent="0.2">
      <c r="W38503" s="25"/>
      <c r="X38503" s="25"/>
    </row>
    <row r="38504" spans="23:24" x14ac:dyDescent="0.2">
      <c r="W38504" s="25"/>
      <c r="X38504" s="25"/>
    </row>
    <row r="38505" spans="23:24" x14ac:dyDescent="0.2">
      <c r="W38505" s="25"/>
      <c r="X38505" s="25"/>
    </row>
    <row r="38506" spans="23:24" x14ac:dyDescent="0.2">
      <c r="W38506" s="25"/>
      <c r="X38506" s="25"/>
    </row>
    <row r="38507" spans="23:24" x14ac:dyDescent="0.2">
      <c r="W38507" s="25"/>
      <c r="X38507" s="25"/>
    </row>
    <row r="38508" spans="23:24" x14ac:dyDescent="0.2">
      <c r="W38508" s="25"/>
      <c r="X38508" s="25"/>
    </row>
    <row r="38509" spans="23:24" x14ac:dyDescent="0.2">
      <c r="W38509" s="25"/>
      <c r="X38509" s="25"/>
    </row>
    <row r="38510" spans="23:24" x14ac:dyDescent="0.2">
      <c r="W38510" s="25"/>
      <c r="X38510" s="25"/>
    </row>
    <row r="38511" spans="23:24" x14ac:dyDescent="0.2">
      <c r="W38511" s="25"/>
      <c r="X38511" s="25"/>
    </row>
    <row r="38512" spans="23:24" x14ac:dyDescent="0.2">
      <c r="W38512" s="25"/>
      <c r="X38512" s="25"/>
    </row>
    <row r="38513" spans="23:24" x14ac:dyDescent="0.2">
      <c r="W38513" s="25"/>
      <c r="X38513" s="25"/>
    </row>
    <row r="38514" spans="23:24" x14ac:dyDescent="0.2">
      <c r="W38514" s="25"/>
      <c r="X38514" s="25"/>
    </row>
    <row r="38515" spans="23:24" x14ac:dyDescent="0.2">
      <c r="W38515" s="25"/>
      <c r="X38515" s="25"/>
    </row>
    <row r="38516" spans="23:24" x14ac:dyDescent="0.2">
      <c r="W38516" s="25"/>
      <c r="X38516" s="25"/>
    </row>
    <row r="38517" spans="23:24" x14ac:dyDescent="0.2">
      <c r="W38517" s="25"/>
      <c r="X38517" s="25"/>
    </row>
    <row r="38518" spans="23:24" x14ac:dyDescent="0.2">
      <c r="W38518" s="25"/>
      <c r="X38518" s="25"/>
    </row>
    <row r="38519" spans="23:24" x14ac:dyDescent="0.2">
      <c r="W38519" s="25"/>
      <c r="X38519" s="25"/>
    </row>
    <row r="38520" spans="23:24" x14ac:dyDescent="0.2">
      <c r="W38520" s="25"/>
      <c r="X38520" s="25"/>
    </row>
    <row r="38521" spans="23:24" x14ac:dyDescent="0.2">
      <c r="W38521" s="25"/>
      <c r="X38521" s="25"/>
    </row>
    <row r="38522" spans="23:24" x14ac:dyDescent="0.2">
      <c r="W38522" s="25"/>
      <c r="X38522" s="25"/>
    </row>
    <row r="38523" spans="23:24" x14ac:dyDescent="0.2">
      <c r="W38523" s="25"/>
      <c r="X38523" s="25"/>
    </row>
    <row r="38524" spans="23:24" x14ac:dyDescent="0.2">
      <c r="W38524" s="25"/>
      <c r="X38524" s="25"/>
    </row>
    <row r="38525" spans="23:24" x14ac:dyDescent="0.2">
      <c r="W38525" s="25"/>
      <c r="X38525" s="25"/>
    </row>
    <row r="38526" spans="23:24" x14ac:dyDescent="0.2">
      <c r="W38526" s="25"/>
      <c r="X38526" s="25"/>
    </row>
    <row r="38527" spans="23:24" x14ac:dyDescent="0.2">
      <c r="W38527" s="25"/>
      <c r="X38527" s="25"/>
    </row>
    <row r="38528" spans="23:24" x14ac:dyDescent="0.2">
      <c r="W38528" s="25"/>
      <c r="X38528" s="25"/>
    </row>
    <row r="38529" spans="23:24" x14ac:dyDescent="0.2">
      <c r="W38529" s="25"/>
      <c r="X38529" s="25"/>
    </row>
    <row r="38530" spans="23:24" x14ac:dyDescent="0.2">
      <c r="W38530" s="25"/>
      <c r="X38530" s="25"/>
    </row>
    <row r="38531" spans="23:24" x14ac:dyDescent="0.2">
      <c r="W38531" s="25"/>
      <c r="X38531" s="25"/>
    </row>
    <row r="38532" spans="23:24" x14ac:dyDescent="0.2">
      <c r="W38532" s="25"/>
      <c r="X38532" s="25"/>
    </row>
    <row r="38533" spans="23:24" x14ac:dyDescent="0.2">
      <c r="W38533" s="25"/>
      <c r="X38533" s="25"/>
    </row>
    <row r="38534" spans="23:24" x14ac:dyDescent="0.2">
      <c r="W38534" s="25"/>
      <c r="X38534" s="25"/>
    </row>
    <row r="38535" spans="23:24" x14ac:dyDescent="0.2">
      <c r="W38535" s="25"/>
      <c r="X38535" s="25"/>
    </row>
    <row r="38536" spans="23:24" x14ac:dyDescent="0.2">
      <c r="W38536" s="25"/>
      <c r="X38536" s="25"/>
    </row>
    <row r="38537" spans="23:24" x14ac:dyDescent="0.2">
      <c r="W38537" s="25"/>
      <c r="X38537" s="25"/>
    </row>
    <row r="38538" spans="23:24" x14ac:dyDescent="0.2">
      <c r="W38538" s="25"/>
      <c r="X38538" s="25"/>
    </row>
    <row r="38539" spans="23:24" x14ac:dyDescent="0.2">
      <c r="W38539" s="25"/>
      <c r="X38539" s="25"/>
    </row>
    <row r="38540" spans="23:24" x14ac:dyDescent="0.2">
      <c r="W38540" s="25"/>
      <c r="X38540" s="25"/>
    </row>
    <row r="38541" spans="23:24" x14ac:dyDescent="0.2">
      <c r="W38541" s="25"/>
      <c r="X38541" s="25"/>
    </row>
    <row r="38542" spans="23:24" x14ac:dyDescent="0.2">
      <c r="W38542" s="25"/>
      <c r="X38542" s="25"/>
    </row>
    <row r="38543" spans="23:24" x14ac:dyDescent="0.2">
      <c r="W38543" s="25"/>
      <c r="X38543" s="25"/>
    </row>
    <row r="38544" spans="23:24" x14ac:dyDescent="0.2">
      <c r="W38544" s="25"/>
      <c r="X38544" s="25"/>
    </row>
    <row r="38545" spans="23:24" x14ac:dyDescent="0.2">
      <c r="W38545" s="25"/>
      <c r="X38545" s="25"/>
    </row>
    <row r="38546" spans="23:24" x14ac:dyDescent="0.2">
      <c r="W38546" s="25"/>
      <c r="X38546" s="25"/>
    </row>
    <row r="38547" spans="23:24" x14ac:dyDescent="0.2">
      <c r="W38547" s="25"/>
      <c r="X38547" s="25"/>
    </row>
    <row r="38548" spans="23:24" x14ac:dyDescent="0.2">
      <c r="W38548" s="25"/>
      <c r="X38548" s="25"/>
    </row>
    <row r="38549" spans="23:24" x14ac:dyDescent="0.2">
      <c r="W38549" s="25"/>
      <c r="X38549" s="25"/>
    </row>
    <row r="38550" spans="23:24" x14ac:dyDescent="0.2">
      <c r="W38550" s="25"/>
      <c r="X38550" s="25"/>
    </row>
    <row r="38551" spans="23:24" x14ac:dyDescent="0.2">
      <c r="W38551" s="25"/>
      <c r="X38551" s="25"/>
    </row>
    <row r="38552" spans="23:24" x14ac:dyDescent="0.2">
      <c r="W38552" s="25"/>
      <c r="X38552" s="25"/>
    </row>
    <row r="38553" spans="23:24" x14ac:dyDescent="0.2">
      <c r="W38553" s="25"/>
      <c r="X38553" s="25"/>
    </row>
    <row r="38554" spans="23:24" x14ac:dyDescent="0.2">
      <c r="W38554" s="25"/>
      <c r="X38554" s="25"/>
    </row>
    <row r="38555" spans="23:24" x14ac:dyDescent="0.2">
      <c r="W38555" s="25"/>
      <c r="X38555" s="25"/>
    </row>
    <row r="38556" spans="23:24" x14ac:dyDescent="0.2">
      <c r="W38556" s="25"/>
      <c r="X38556" s="25"/>
    </row>
    <row r="38557" spans="23:24" x14ac:dyDescent="0.2">
      <c r="W38557" s="25"/>
      <c r="X38557" s="25"/>
    </row>
    <row r="38558" spans="23:24" x14ac:dyDescent="0.2">
      <c r="W38558" s="25"/>
      <c r="X38558" s="25"/>
    </row>
    <row r="38559" spans="23:24" x14ac:dyDescent="0.2">
      <c r="W38559" s="25"/>
      <c r="X38559" s="25"/>
    </row>
    <row r="38560" spans="23:24" x14ac:dyDescent="0.2">
      <c r="W38560" s="25"/>
      <c r="X38560" s="25"/>
    </row>
    <row r="38561" spans="23:24" x14ac:dyDescent="0.2">
      <c r="W38561" s="25"/>
      <c r="X38561" s="25"/>
    </row>
    <row r="38562" spans="23:24" x14ac:dyDescent="0.2">
      <c r="W38562" s="25"/>
      <c r="X38562" s="25"/>
    </row>
    <row r="38563" spans="23:24" x14ac:dyDescent="0.2">
      <c r="W38563" s="25"/>
      <c r="X38563" s="25"/>
    </row>
    <row r="38564" spans="23:24" x14ac:dyDescent="0.2">
      <c r="W38564" s="25"/>
      <c r="X38564" s="25"/>
    </row>
    <row r="38565" spans="23:24" x14ac:dyDescent="0.2">
      <c r="W38565" s="25"/>
      <c r="X38565" s="25"/>
    </row>
    <row r="38566" spans="23:24" x14ac:dyDescent="0.2">
      <c r="W38566" s="25"/>
      <c r="X38566" s="25"/>
    </row>
    <row r="38567" spans="23:24" x14ac:dyDescent="0.2">
      <c r="W38567" s="25"/>
      <c r="X38567" s="25"/>
    </row>
    <row r="38568" spans="23:24" x14ac:dyDescent="0.2">
      <c r="W38568" s="25"/>
      <c r="X38568" s="25"/>
    </row>
    <row r="38569" spans="23:24" x14ac:dyDescent="0.2">
      <c r="W38569" s="25"/>
      <c r="X38569" s="25"/>
    </row>
    <row r="38570" spans="23:24" x14ac:dyDescent="0.2">
      <c r="W38570" s="25"/>
      <c r="X38570" s="25"/>
    </row>
    <row r="38571" spans="23:24" x14ac:dyDescent="0.2">
      <c r="W38571" s="25"/>
      <c r="X38571" s="25"/>
    </row>
    <row r="38572" spans="23:24" x14ac:dyDescent="0.2">
      <c r="W38572" s="25"/>
      <c r="X38572" s="25"/>
    </row>
    <row r="38573" spans="23:24" x14ac:dyDescent="0.2">
      <c r="W38573" s="25"/>
      <c r="X38573" s="25"/>
    </row>
    <row r="38574" spans="23:24" x14ac:dyDescent="0.2">
      <c r="W38574" s="25"/>
      <c r="X38574" s="25"/>
    </row>
    <row r="38575" spans="23:24" x14ac:dyDescent="0.2">
      <c r="W38575" s="25"/>
      <c r="X38575" s="25"/>
    </row>
    <row r="38576" spans="23:24" x14ac:dyDescent="0.2">
      <c r="W38576" s="25"/>
      <c r="X38576" s="25"/>
    </row>
    <row r="38577" spans="23:24" x14ac:dyDescent="0.2">
      <c r="W38577" s="25"/>
      <c r="X38577" s="25"/>
    </row>
    <row r="38578" spans="23:24" x14ac:dyDescent="0.2">
      <c r="W38578" s="25"/>
      <c r="X38578" s="25"/>
    </row>
    <row r="38579" spans="23:24" x14ac:dyDescent="0.2">
      <c r="W38579" s="25"/>
      <c r="X38579" s="25"/>
    </row>
    <row r="38580" spans="23:24" x14ac:dyDescent="0.2">
      <c r="W38580" s="25"/>
      <c r="X38580" s="25"/>
    </row>
    <row r="38581" spans="23:24" x14ac:dyDescent="0.2">
      <c r="W38581" s="25"/>
      <c r="X38581" s="25"/>
    </row>
    <row r="38582" spans="23:24" x14ac:dyDescent="0.2">
      <c r="W38582" s="25"/>
      <c r="X38582" s="25"/>
    </row>
    <row r="38583" spans="23:24" x14ac:dyDescent="0.2">
      <c r="W38583" s="25"/>
      <c r="X38583" s="25"/>
    </row>
    <row r="38584" spans="23:24" x14ac:dyDescent="0.2">
      <c r="W38584" s="25"/>
      <c r="X38584" s="25"/>
    </row>
    <row r="38585" spans="23:24" x14ac:dyDescent="0.2">
      <c r="W38585" s="25"/>
      <c r="X38585" s="25"/>
    </row>
    <row r="38586" spans="23:24" x14ac:dyDescent="0.2">
      <c r="W38586" s="25"/>
      <c r="X38586" s="25"/>
    </row>
    <row r="38587" spans="23:24" x14ac:dyDescent="0.2">
      <c r="W38587" s="25"/>
      <c r="X38587" s="25"/>
    </row>
    <row r="38588" spans="23:24" x14ac:dyDescent="0.2">
      <c r="W38588" s="25"/>
      <c r="X38588" s="25"/>
    </row>
    <row r="38589" spans="23:24" x14ac:dyDescent="0.2">
      <c r="W38589" s="25"/>
      <c r="X38589" s="25"/>
    </row>
    <row r="38590" spans="23:24" x14ac:dyDescent="0.2">
      <c r="W38590" s="25"/>
      <c r="X38590" s="25"/>
    </row>
    <row r="38591" spans="23:24" x14ac:dyDescent="0.2">
      <c r="W38591" s="25"/>
      <c r="X38591" s="25"/>
    </row>
    <row r="38592" spans="23:24" x14ac:dyDescent="0.2">
      <c r="W38592" s="25"/>
      <c r="X38592" s="25"/>
    </row>
    <row r="38593" spans="23:24" x14ac:dyDescent="0.2">
      <c r="W38593" s="25"/>
      <c r="X38593" s="25"/>
    </row>
    <row r="38594" spans="23:24" x14ac:dyDescent="0.2">
      <c r="W38594" s="25"/>
      <c r="X38594" s="25"/>
    </row>
    <row r="38595" spans="23:24" x14ac:dyDescent="0.2">
      <c r="W38595" s="25"/>
      <c r="X38595" s="25"/>
    </row>
    <row r="38596" spans="23:24" x14ac:dyDescent="0.2">
      <c r="W38596" s="25"/>
      <c r="X38596" s="25"/>
    </row>
    <row r="38597" spans="23:24" x14ac:dyDescent="0.2">
      <c r="W38597" s="25"/>
      <c r="X38597" s="25"/>
    </row>
    <row r="38598" spans="23:24" x14ac:dyDescent="0.2">
      <c r="W38598" s="25"/>
      <c r="X38598" s="25"/>
    </row>
    <row r="38599" spans="23:24" x14ac:dyDescent="0.2">
      <c r="W38599" s="25"/>
      <c r="X38599" s="25"/>
    </row>
    <row r="38600" spans="23:24" x14ac:dyDescent="0.2">
      <c r="W38600" s="25"/>
      <c r="X38600" s="25"/>
    </row>
    <row r="38601" spans="23:24" x14ac:dyDescent="0.2">
      <c r="W38601" s="25"/>
      <c r="X38601" s="25"/>
    </row>
    <row r="38602" spans="23:24" x14ac:dyDescent="0.2">
      <c r="W38602" s="25"/>
      <c r="X38602" s="25"/>
    </row>
    <row r="38603" spans="23:24" x14ac:dyDescent="0.2">
      <c r="W38603" s="25"/>
      <c r="X38603" s="25"/>
    </row>
    <row r="38604" spans="23:24" x14ac:dyDescent="0.2">
      <c r="W38604" s="25"/>
      <c r="X38604" s="25"/>
    </row>
    <row r="38605" spans="23:24" x14ac:dyDescent="0.2">
      <c r="W38605" s="25"/>
      <c r="X38605" s="25"/>
    </row>
    <row r="38606" spans="23:24" x14ac:dyDescent="0.2">
      <c r="W38606" s="25"/>
      <c r="X38606" s="25"/>
    </row>
    <row r="38607" spans="23:24" x14ac:dyDescent="0.2">
      <c r="W38607" s="25"/>
      <c r="X38607" s="25"/>
    </row>
    <row r="38608" spans="23:24" x14ac:dyDescent="0.2">
      <c r="W38608" s="25"/>
      <c r="X38608" s="25"/>
    </row>
    <row r="38609" spans="23:24" x14ac:dyDescent="0.2">
      <c r="W38609" s="25"/>
      <c r="X38609" s="25"/>
    </row>
    <row r="38610" spans="23:24" x14ac:dyDescent="0.2">
      <c r="W38610" s="25"/>
      <c r="X38610" s="25"/>
    </row>
    <row r="38611" spans="23:24" x14ac:dyDescent="0.2">
      <c r="W38611" s="25"/>
      <c r="X38611" s="25"/>
    </row>
    <row r="38612" spans="23:24" x14ac:dyDescent="0.2">
      <c r="W38612" s="25"/>
      <c r="X38612" s="25"/>
    </row>
    <row r="38613" spans="23:24" x14ac:dyDescent="0.2">
      <c r="W38613" s="25"/>
      <c r="X38613" s="25"/>
    </row>
    <row r="38614" spans="23:24" x14ac:dyDescent="0.2">
      <c r="W38614" s="25"/>
      <c r="X38614" s="25"/>
    </row>
    <row r="38615" spans="23:24" x14ac:dyDescent="0.2">
      <c r="W38615" s="25"/>
      <c r="X38615" s="25"/>
    </row>
    <row r="38616" spans="23:24" x14ac:dyDescent="0.2">
      <c r="W38616" s="25"/>
      <c r="X38616" s="25"/>
    </row>
    <row r="38617" spans="23:24" x14ac:dyDescent="0.2">
      <c r="W38617" s="25"/>
      <c r="X38617" s="25"/>
    </row>
    <row r="38618" spans="23:24" x14ac:dyDescent="0.2">
      <c r="W38618" s="25"/>
      <c r="X38618" s="25"/>
    </row>
    <row r="38619" spans="23:24" x14ac:dyDescent="0.2">
      <c r="W38619" s="25"/>
      <c r="X38619" s="25"/>
    </row>
    <row r="38620" spans="23:24" x14ac:dyDescent="0.2">
      <c r="W38620" s="25"/>
      <c r="X38620" s="25"/>
    </row>
    <row r="38621" spans="23:24" x14ac:dyDescent="0.2">
      <c r="W38621" s="25"/>
      <c r="X38621" s="25"/>
    </row>
    <row r="38622" spans="23:24" x14ac:dyDescent="0.2">
      <c r="W38622" s="25"/>
      <c r="X38622" s="25"/>
    </row>
    <row r="38623" spans="23:24" x14ac:dyDescent="0.2">
      <c r="W38623" s="25"/>
      <c r="X38623" s="25"/>
    </row>
    <row r="38624" spans="23:24" x14ac:dyDescent="0.2">
      <c r="W38624" s="25"/>
      <c r="X38624" s="25"/>
    </row>
    <row r="38625" spans="23:24" x14ac:dyDescent="0.2">
      <c r="W38625" s="25"/>
      <c r="X38625" s="25"/>
    </row>
    <row r="38626" spans="23:24" x14ac:dyDescent="0.2">
      <c r="W38626" s="25"/>
      <c r="X38626" s="25"/>
    </row>
    <row r="38627" spans="23:24" x14ac:dyDescent="0.2">
      <c r="W38627" s="25"/>
      <c r="X38627" s="25"/>
    </row>
    <row r="38628" spans="23:24" x14ac:dyDescent="0.2">
      <c r="W38628" s="25"/>
      <c r="X38628" s="25"/>
    </row>
    <row r="38629" spans="23:24" x14ac:dyDescent="0.2">
      <c r="W38629" s="25"/>
      <c r="X38629" s="25"/>
    </row>
    <row r="38630" spans="23:24" x14ac:dyDescent="0.2">
      <c r="W38630" s="25"/>
      <c r="X38630" s="25"/>
    </row>
    <row r="38631" spans="23:24" x14ac:dyDescent="0.2">
      <c r="W38631" s="25"/>
      <c r="X38631" s="25"/>
    </row>
    <row r="38632" spans="23:24" x14ac:dyDescent="0.2">
      <c r="W38632" s="25"/>
      <c r="X38632" s="25"/>
    </row>
    <row r="38633" spans="23:24" x14ac:dyDescent="0.2">
      <c r="W38633" s="25"/>
      <c r="X38633" s="25"/>
    </row>
    <row r="38634" spans="23:24" x14ac:dyDescent="0.2">
      <c r="W38634" s="25"/>
      <c r="X38634" s="25"/>
    </row>
    <row r="38635" spans="23:24" x14ac:dyDescent="0.2">
      <c r="W38635" s="25"/>
      <c r="X38635" s="25"/>
    </row>
    <row r="38636" spans="23:24" x14ac:dyDescent="0.2">
      <c r="W38636" s="25"/>
      <c r="X38636" s="25"/>
    </row>
    <row r="38637" spans="23:24" x14ac:dyDescent="0.2">
      <c r="W38637" s="25"/>
      <c r="X38637" s="25"/>
    </row>
    <row r="38638" spans="23:24" x14ac:dyDescent="0.2">
      <c r="W38638" s="25"/>
      <c r="X38638" s="25"/>
    </row>
    <row r="38639" spans="23:24" x14ac:dyDescent="0.2">
      <c r="W38639" s="25"/>
      <c r="X38639" s="25"/>
    </row>
    <row r="38640" spans="23:24" x14ac:dyDescent="0.2">
      <c r="W38640" s="25"/>
      <c r="X38640" s="25"/>
    </row>
    <row r="38641" spans="23:24" x14ac:dyDescent="0.2">
      <c r="W38641" s="25"/>
      <c r="X38641" s="25"/>
    </row>
    <row r="38642" spans="23:24" x14ac:dyDescent="0.2">
      <c r="W38642" s="25"/>
      <c r="X38642" s="25"/>
    </row>
    <row r="38643" spans="23:24" x14ac:dyDescent="0.2">
      <c r="W38643" s="25"/>
      <c r="X38643" s="25"/>
    </row>
    <row r="38644" spans="23:24" x14ac:dyDescent="0.2">
      <c r="W38644" s="25"/>
      <c r="X38644" s="25"/>
    </row>
    <row r="38645" spans="23:24" x14ac:dyDescent="0.2">
      <c r="W38645" s="25"/>
      <c r="X38645" s="25"/>
    </row>
    <row r="38646" spans="23:24" x14ac:dyDescent="0.2">
      <c r="W38646" s="25"/>
      <c r="X38646" s="25"/>
    </row>
    <row r="38647" spans="23:24" x14ac:dyDescent="0.2">
      <c r="W38647" s="25"/>
      <c r="X38647" s="25"/>
    </row>
    <row r="38648" spans="23:24" x14ac:dyDescent="0.2">
      <c r="W38648" s="25"/>
      <c r="X38648" s="25"/>
    </row>
    <row r="38649" spans="23:24" x14ac:dyDescent="0.2">
      <c r="W38649" s="25"/>
      <c r="X38649" s="25"/>
    </row>
    <row r="38650" spans="23:24" x14ac:dyDescent="0.2">
      <c r="W38650" s="25"/>
      <c r="X38650" s="25"/>
    </row>
    <row r="38651" spans="23:24" x14ac:dyDescent="0.2">
      <c r="W38651" s="25"/>
      <c r="X38651" s="25"/>
    </row>
    <row r="38652" spans="23:24" x14ac:dyDescent="0.2">
      <c r="W38652" s="25"/>
      <c r="X38652" s="25"/>
    </row>
    <row r="38653" spans="23:24" x14ac:dyDescent="0.2">
      <c r="W38653" s="25"/>
      <c r="X38653" s="25"/>
    </row>
    <row r="38654" spans="23:24" x14ac:dyDescent="0.2">
      <c r="W38654" s="25"/>
      <c r="X38654" s="25"/>
    </row>
    <row r="38655" spans="23:24" x14ac:dyDescent="0.2">
      <c r="W38655" s="25"/>
      <c r="X38655" s="25"/>
    </row>
    <row r="38656" spans="23:24" x14ac:dyDescent="0.2">
      <c r="W38656" s="25"/>
      <c r="X38656" s="25"/>
    </row>
    <row r="38657" spans="23:24" x14ac:dyDescent="0.2">
      <c r="W38657" s="25"/>
      <c r="X38657" s="25"/>
    </row>
    <row r="38658" spans="23:24" x14ac:dyDescent="0.2">
      <c r="W38658" s="25"/>
      <c r="X38658" s="25"/>
    </row>
    <row r="38659" spans="23:24" x14ac:dyDescent="0.2">
      <c r="W38659" s="25"/>
      <c r="X38659" s="25"/>
    </row>
    <row r="38660" spans="23:24" x14ac:dyDescent="0.2">
      <c r="W38660" s="25"/>
      <c r="X38660" s="25"/>
    </row>
    <row r="38661" spans="23:24" x14ac:dyDescent="0.2">
      <c r="W38661" s="25"/>
      <c r="X38661" s="25"/>
    </row>
    <row r="38662" spans="23:24" x14ac:dyDescent="0.2">
      <c r="W38662" s="25"/>
      <c r="X38662" s="25"/>
    </row>
    <row r="38663" spans="23:24" x14ac:dyDescent="0.2">
      <c r="W38663" s="25"/>
      <c r="X38663" s="25"/>
    </row>
    <row r="38664" spans="23:24" x14ac:dyDescent="0.2">
      <c r="W38664" s="25"/>
      <c r="X38664" s="25"/>
    </row>
    <row r="38665" spans="23:24" x14ac:dyDescent="0.2">
      <c r="W38665" s="25"/>
      <c r="X38665" s="25"/>
    </row>
    <row r="38666" spans="23:24" x14ac:dyDescent="0.2">
      <c r="W38666" s="25"/>
      <c r="X38666" s="25"/>
    </row>
    <row r="38667" spans="23:24" x14ac:dyDescent="0.2">
      <c r="W38667" s="25"/>
      <c r="X38667" s="25"/>
    </row>
    <row r="38668" spans="23:24" x14ac:dyDescent="0.2">
      <c r="W38668" s="25"/>
      <c r="X38668" s="25"/>
    </row>
    <row r="38669" spans="23:24" x14ac:dyDescent="0.2">
      <c r="W38669" s="25"/>
      <c r="X38669" s="25"/>
    </row>
    <row r="38670" spans="23:24" x14ac:dyDescent="0.2">
      <c r="W38670" s="25"/>
      <c r="X38670" s="25"/>
    </row>
    <row r="38671" spans="23:24" x14ac:dyDescent="0.2">
      <c r="W38671" s="25"/>
      <c r="X38671" s="25"/>
    </row>
    <row r="38672" spans="23:24" x14ac:dyDescent="0.2">
      <c r="W38672" s="25"/>
      <c r="X38672" s="25"/>
    </row>
    <row r="38673" spans="23:24" x14ac:dyDescent="0.2">
      <c r="W38673" s="25"/>
      <c r="X38673" s="25"/>
    </row>
    <row r="38674" spans="23:24" x14ac:dyDescent="0.2">
      <c r="W38674" s="25"/>
      <c r="X38674" s="25"/>
    </row>
    <row r="38675" spans="23:24" x14ac:dyDescent="0.2">
      <c r="W38675" s="25"/>
      <c r="X38675" s="25"/>
    </row>
    <row r="38676" spans="23:24" x14ac:dyDescent="0.2">
      <c r="W38676" s="25"/>
      <c r="X38676" s="25"/>
    </row>
    <row r="38677" spans="23:24" x14ac:dyDescent="0.2">
      <c r="W38677" s="25"/>
      <c r="X38677" s="25"/>
    </row>
    <row r="38678" spans="23:24" x14ac:dyDescent="0.2">
      <c r="W38678" s="25"/>
      <c r="X38678" s="25"/>
    </row>
    <row r="38679" spans="23:24" x14ac:dyDescent="0.2">
      <c r="W38679" s="25"/>
      <c r="X38679" s="25"/>
    </row>
    <row r="38680" spans="23:24" x14ac:dyDescent="0.2">
      <c r="W38680" s="25"/>
      <c r="X38680" s="25"/>
    </row>
    <row r="38681" spans="23:24" x14ac:dyDescent="0.2">
      <c r="W38681" s="25"/>
      <c r="X38681" s="25"/>
    </row>
    <row r="38682" spans="23:24" x14ac:dyDescent="0.2">
      <c r="W38682" s="25"/>
      <c r="X38682" s="25"/>
    </row>
    <row r="38683" spans="23:24" x14ac:dyDescent="0.2">
      <c r="W38683" s="25"/>
      <c r="X38683" s="25"/>
    </row>
    <row r="38684" spans="23:24" x14ac:dyDescent="0.2">
      <c r="W38684" s="25"/>
      <c r="X38684" s="25"/>
    </row>
    <row r="38685" spans="23:24" x14ac:dyDescent="0.2">
      <c r="W38685" s="25"/>
      <c r="X38685" s="25"/>
    </row>
    <row r="38686" spans="23:24" x14ac:dyDescent="0.2">
      <c r="W38686" s="25"/>
      <c r="X38686" s="25"/>
    </row>
    <row r="38687" spans="23:24" x14ac:dyDescent="0.2">
      <c r="W38687" s="25"/>
      <c r="X38687" s="25"/>
    </row>
    <row r="38688" spans="23:24" x14ac:dyDescent="0.2">
      <c r="W38688" s="25"/>
      <c r="X38688" s="25"/>
    </row>
    <row r="38689" spans="23:24" x14ac:dyDescent="0.2">
      <c r="W38689" s="25"/>
      <c r="X38689" s="25"/>
    </row>
    <row r="38690" spans="23:24" x14ac:dyDescent="0.2">
      <c r="W38690" s="25"/>
      <c r="X38690" s="25"/>
    </row>
    <row r="38691" spans="23:24" x14ac:dyDescent="0.2">
      <c r="W38691" s="25"/>
      <c r="X38691" s="25"/>
    </row>
    <row r="38692" spans="23:24" x14ac:dyDescent="0.2">
      <c r="W38692" s="25"/>
      <c r="X38692" s="25"/>
    </row>
    <row r="38693" spans="23:24" x14ac:dyDescent="0.2">
      <c r="W38693" s="25"/>
      <c r="X38693" s="25"/>
    </row>
    <row r="38694" spans="23:24" x14ac:dyDescent="0.2">
      <c r="W38694" s="25"/>
      <c r="X38694" s="25"/>
    </row>
    <row r="38695" spans="23:24" x14ac:dyDescent="0.2">
      <c r="W38695" s="25"/>
      <c r="X38695" s="25"/>
    </row>
    <row r="38696" spans="23:24" x14ac:dyDescent="0.2">
      <c r="W38696" s="25"/>
      <c r="X38696" s="25"/>
    </row>
    <row r="38697" spans="23:24" x14ac:dyDescent="0.2">
      <c r="W38697" s="25"/>
      <c r="X38697" s="25"/>
    </row>
    <row r="38698" spans="23:24" x14ac:dyDescent="0.2">
      <c r="W38698" s="25"/>
      <c r="X38698" s="25"/>
    </row>
    <row r="38699" spans="23:24" x14ac:dyDescent="0.2">
      <c r="W38699" s="25"/>
      <c r="X38699" s="25"/>
    </row>
    <row r="38700" spans="23:24" x14ac:dyDescent="0.2">
      <c r="W38700" s="25"/>
      <c r="X38700" s="25"/>
    </row>
    <row r="38701" spans="23:24" x14ac:dyDescent="0.2">
      <c r="W38701" s="25"/>
      <c r="X38701" s="25"/>
    </row>
    <row r="38702" spans="23:24" x14ac:dyDescent="0.2">
      <c r="W38702" s="25"/>
      <c r="X38702" s="25"/>
    </row>
    <row r="38703" spans="23:24" x14ac:dyDescent="0.2">
      <c r="W38703" s="25"/>
      <c r="X38703" s="25"/>
    </row>
    <row r="38704" spans="23:24" x14ac:dyDescent="0.2">
      <c r="W38704" s="25"/>
      <c r="X38704" s="25"/>
    </row>
    <row r="38705" spans="23:24" x14ac:dyDescent="0.2">
      <c r="W38705" s="25"/>
      <c r="X38705" s="25"/>
    </row>
    <row r="38706" spans="23:24" x14ac:dyDescent="0.2">
      <c r="W38706" s="25"/>
      <c r="X38706" s="25"/>
    </row>
    <row r="38707" spans="23:24" x14ac:dyDescent="0.2">
      <c r="W38707" s="25"/>
      <c r="X38707" s="25"/>
    </row>
    <row r="38708" spans="23:24" x14ac:dyDescent="0.2">
      <c r="W38708" s="25"/>
      <c r="X38708" s="25"/>
    </row>
    <row r="38709" spans="23:24" x14ac:dyDescent="0.2">
      <c r="W38709" s="25"/>
      <c r="X38709" s="25"/>
    </row>
    <row r="38710" spans="23:24" x14ac:dyDescent="0.2">
      <c r="W38710" s="25"/>
      <c r="X38710" s="25"/>
    </row>
    <row r="38711" spans="23:24" x14ac:dyDescent="0.2">
      <c r="W38711" s="25"/>
      <c r="X38711" s="25"/>
    </row>
    <row r="38712" spans="23:24" x14ac:dyDescent="0.2">
      <c r="W38712" s="25"/>
      <c r="X38712" s="25"/>
    </row>
    <row r="38713" spans="23:24" x14ac:dyDescent="0.2">
      <c r="W38713" s="25"/>
      <c r="X38713" s="25"/>
    </row>
    <row r="38714" spans="23:24" x14ac:dyDescent="0.2">
      <c r="W38714" s="25"/>
      <c r="X38714" s="25"/>
    </row>
    <row r="38715" spans="23:24" x14ac:dyDescent="0.2">
      <c r="W38715" s="25"/>
      <c r="X38715" s="25"/>
    </row>
    <row r="38716" spans="23:24" x14ac:dyDescent="0.2">
      <c r="W38716" s="25"/>
      <c r="X38716" s="25"/>
    </row>
    <row r="38717" spans="23:24" x14ac:dyDescent="0.2">
      <c r="W38717" s="25"/>
      <c r="X38717" s="25"/>
    </row>
    <row r="38718" spans="23:24" x14ac:dyDescent="0.2">
      <c r="W38718" s="25"/>
      <c r="X38718" s="25"/>
    </row>
    <row r="38719" spans="23:24" x14ac:dyDescent="0.2">
      <c r="W38719" s="25"/>
      <c r="X38719" s="25"/>
    </row>
    <row r="38720" spans="23:24" x14ac:dyDescent="0.2">
      <c r="W38720" s="25"/>
      <c r="X38720" s="25"/>
    </row>
    <row r="38721" spans="23:24" x14ac:dyDescent="0.2">
      <c r="W38721" s="25"/>
      <c r="X38721" s="25"/>
    </row>
    <row r="38722" spans="23:24" x14ac:dyDescent="0.2">
      <c r="W38722" s="25"/>
      <c r="X38722" s="25"/>
    </row>
    <row r="38723" spans="23:24" x14ac:dyDescent="0.2">
      <c r="W38723" s="25"/>
      <c r="X38723" s="25"/>
    </row>
    <row r="38724" spans="23:24" x14ac:dyDescent="0.2">
      <c r="W38724" s="25"/>
      <c r="X38724" s="25"/>
    </row>
    <row r="38725" spans="23:24" x14ac:dyDescent="0.2">
      <c r="W38725" s="25"/>
      <c r="X38725" s="25"/>
    </row>
    <row r="38726" spans="23:24" x14ac:dyDescent="0.2">
      <c r="W38726" s="25"/>
      <c r="X38726" s="25"/>
    </row>
    <row r="38727" spans="23:24" x14ac:dyDescent="0.2">
      <c r="W38727" s="25"/>
      <c r="X38727" s="25"/>
    </row>
    <row r="38728" spans="23:24" x14ac:dyDescent="0.2">
      <c r="W38728" s="25"/>
      <c r="X38728" s="25"/>
    </row>
    <row r="38729" spans="23:24" x14ac:dyDescent="0.2">
      <c r="W38729" s="25"/>
      <c r="X38729" s="25"/>
    </row>
    <row r="38730" spans="23:24" x14ac:dyDescent="0.2">
      <c r="W38730" s="25"/>
      <c r="X38730" s="25"/>
    </row>
    <row r="38731" spans="23:24" x14ac:dyDescent="0.2">
      <c r="W38731" s="25"/>
      <c r="X38731" s="25"/>
    </row>
    <row r="38732" spans="23:24" x14ac:dyDescent="0.2">
      <c r="W38732" s="25"/>
      <c r="X38732" s="25"/>
    </row>
    <row r="38733" spans="23:24" x14ac:dyDescent="0.2">
      <c r="W38733" s="25"/>
      <c r="X38733" s="25"/>
    </row>
    <row r="38734" spans="23:24" x14ac:dyDescent="0.2">
      <c r="W38734" s="25"/>
      <c r="X38734" s="25"/>
    </row>
    <row r="38735" spans="23:24" x14ac:dyDescent="0.2">
      <c r="W38735" s="25"/>
      <c r="X38735" s="25"/>
    </row>
    <row r="38736" spans="23:24" x14ac:dyDescent="0.2">
      <c r="W38736" s="25"/>
      <c r="X38736" s="25"/>
    </row>
    <row r="38737" spans="23:24" x14ac:dyDescent="0.2">
      <c r="W38737" s="25"/>
      <c r="X38737" s="25"/>
    </row>
    <row r="38738" spans="23:24" x14ac:dyDescent="0.2">
      <c r="W38738" s="25"/>
      <c r="X38738" s="25"/>
    </row>
    <row r="38739" spans="23:24" x14ac:dyDescent="0.2">
      <c r="W38739" s="25"/>
      <c r="X38739" s="25"/>
    </row>
    <row r="38740" spans="23:24" x14ac:dyDescent="0.2">
      <c r="W38740" s="25"/>
      <c r="X38740" s="25"/>
    </row>
    <row r="38741" spans="23:24" x14ac:dyDescent="0.2">
      <c r="W38741" s="25"/>
      <c r="X38741" s="25"/>
    </row>
    <row r="38742" spans="23:24" x14ac:dyDescent="0.2">
      <c r="W38742" s="25"/>
      <c r="X38742" s="25"/>
    </row>
    <row r="38743" spans="23:24" x14ac:dyDescent="0.2">
      <c r="W38743" s="25"/>
      <c r="X38743" s="25"/>
    </row>
    <row r="38744" spans="23:24" x14ac:dyDescent="0.2">
      <c r="W38744" s="25"/>
      <c r="X38744" s="25"/>
    </row>
    <row r="38745" spans="23:24" x14ac:dyDescent="0.2">
      <c r="W38745" s="25"/>
      <c r="X38745" s="25"/>
    </row>
    <row r="38746" spans="23:24" x14ac:dyDescent="0.2">
      <c r="W38746" s="25"/>
      <c r="X38746" s="25"/>
    </row>
    <row r="38747" spans="23:24" x14ac:dyDescent="0.2">
      <c r="W38747" s="25"/>
      <c r="X38747" s="25"/>
    </row>
    <row r="38748" spans="23:24" x14ac:dyDescent="0.2">
      <c r="W38748" s="25"/>
      <c r="X38748" s="25"/>
    </row>
    <row r="38749" spans="23:24" x14ac:dyDescent="0.2">
      <c r="W38749" s="25"/>
      <c r="X38749" s="25"/>
    </row>
    <row r="38750" spans="23:24" x14ac:dyDescent="0.2">
      <c r="W38750" s="25"/>
      <c r="X38750" s="25"/>
    </row>
    <row r="38751" spans="23:24" x14ac:dyDescent="0.2">
      <c r="W38751" s="25"/>
      <c r="X38751" s="25"/>
    </row>
    <row r="38752" spans="23:24" x14ac:dyDescent="0.2">
      <c r="W38752" s="25"/>
      <c r="X38752" s="25"/>
    </row>
    <row r="38753" spans="23:24" x14ac:dyDescent="0.2">
      <c r="W38753" s="25"/>
      <c r="X38753" s="25"/>
    </row>
    <row r="38754" spans="23:24" x14ac:dyDescent="0.2">
      <c r="W38754" s="25"/>
      <c r="X38754" s="25"/>
    </row>
    <row r="38755" spans="23:24" x14ac:dyDescent="0.2">
      <c r="W38755" s="25"/>
      <c r="X38755" s="25"/>
    </row>
    <row r="38756" spans="23:24" x14ac:dyDescent="0.2">
      <c r="W38756" s="25"/>
      <c r="X38756" s="25"/>
    </row>
    <row r="38757" spans="23:24" x14ac:dyDescent="0.2">
      <c r="W38757" s="25"/>
      <c r="X38757" s="25"/>
    </row>
    <row r="38758" spans="23:24" x14ac:dyDescent="0.2">
      <c r="W38758" s="25"/>
      <c r="X38758" s="25"/>
    </row>
    <row r="38759" spans="23:24" x14ac:dyDescent="0.2">
      <c r="W38759" s="25"/>
      <c r="X38759" s="25"/>
    </row>
    <row r="38760" spans="23:24" x14ac:dyDescent="0.2">
      <c r="W38760" s="25"/>
      <c r="X38760" s="25"/>
    </row>
    <row r="38761" spans="23:24" x14ac:dyDescent="0.2">
      <c r="W38761" s="25"/>
      <c r="X38761" s="25"/>
    </row>
    <row r="38762" spans="23:24" x14ac:dyDescent="0.2">
      <c r="W38762" s="25"/>
      <c r="X38762" s="25"/>
    </row>
    <row r="38763" spans="23:24" x14ac:dyDescent="0.2">
      <c r="W38763" s="25"/>
      <c r="X38763" s="25"/>
    </row>
    <row r="38764" spans="23:24" x14ac:dyDescent="0.2">
      <c r="W38764" s="25"/>
      <c r="X38764" s="25"/>
    </row>
    <row r="38765" spans="23:24" x14ac:dyDescent="0.2">
      <c r="W38765" s="25"/>
      <c r="X38765" s="25"/>
    </row>
    <row r="38766" spans="23:24" x14ac:dyDescent="0.2">
      <c r="W38766" s="25"/>
      <c r="X38766" s="25"/>
    </row>
    <row r="38767" spans="23:24" x14ac:dyDescent="0.2">
      <c r="W38767" s="25"/>
      <c r="X38767" s="25"/>
    </row>
    <row r="38768" spans="23:24" x14ac:dyDescent="0.2">
      <c r="W38768" s="25"/>
      <c r="X38768" s="25"/>
    </row>
    <row r="38769" spans="23:24" x14ac:dyDescent="0.2">
      <c r="W38769" s="25"/>
      <c r="X38769" s="25"/>
    </row>
    <row r="38770" spans="23:24" x14ac:dyDescent="0.2">
      <c r="W38770" s="25"/>
      <c r="X38770" s="25"/>
    </row>
    <row r="38771" spans="23:24" x14ac:dyDescent="0.2">
      <c r="W38771" s="25"/>
      <c r="X38771" s="25"/>
    </row>
    <row r="38772" spans="23:24" x14ac:dyDescent="0.2">
      <c r="W38772" s="25"/>
      <c r="X38772" s="25"/>
    </row>
    <row r="38773" spans="23:24" x14ac:dyDescent="0.2">
      <c r="W38773" s="25"/>
      <c r="X38773" s="25"/>
    </row>
    <row r="38774" spans="23:24" x14ac:dyDescent="0.2">
      <c r="W38774" s="25"/>
      <c r="X38774" s="25"/>
    </row>
    <row r="38775" spans="23:24" x14ac:dyDescent="0.2">
      <c r="W38775" s="25"/>
      <c r="X38775" s="25"/>
    </row>
    <row r="38776" spans="23:24" x14ac:dyDescent="0.2">
      <c r="W38776" s="25"/>
      <c r="X38776" s="25"/>
    </row>
    <row r="38777" spans="23:24" x14ac:dyDescent="0.2">
      <c r="W38777" s="25"/>
      <c r="X38777" s="25"/>
    </row>
    <row r="38778" spans="23:24" x14ac:dyDescent="0.2">
      <c r="W38778" s="25"/>
      <c r="X38778" s="25"/>
    </row>
    <row r="38779" spans="23:24" x14ac:dyDescent="0.2">
      <c r="W38779" s="25"/>
      <c r="X38779" s="25"/>
    </row>
    <row r="38780" spans="23:24" x14ac:dyDescent="0.2">
      <c r="W38780" s="25"/>
      <c r="X38780" s="25"/>
    </row>
    <row r="38781" spans="23:24" x14ac:dyDescent="0.2">
      <c r="W38781" s="25"/>
      <c r="X38781" s="25"/>
    </row>
    <row r="38782" spans="23:24" x14ac:dyDescent="0.2">
      <c r="W38782" s="25"/>
      <c r="X38782" s="25"/>
    </row>
    <row r="38783" spans="23:24" x14ac:dyDescent="0.2">
      <c r="W38783" s="25"/>
      <c r="X38783" s="25"/>
    </row>
    <row r="38784" spans="23:24" x14ac:dyDescent="0.2">
      <c r="W38784" s="25"/>
      <c r="X38784" s="25"/>
    </row>
    <row r="38785" spans="23:24" x14ac:dyDescent="0.2">
      <c r="W38785" s="25"/>
      <c r="X38785" s="25"/>
    </row>
    <row r="38786" spans="23:24" x14ac:dyDescent="0.2">
      <c r="W38786" s="25"/>
      <c r="X38786" s="25"/>
    </row>
    <row r="38787" spans="23:24" x14ac:dyDescent="0.2">
      <c r="W38787" s="25"/>
      <c r="X38787" s="25"/>
    </row>
    <row r="38788" spans="23:24" x14ac:dyDescent="0.2">
      <c r="W38788" s="25"/>
      <c r="X38788" s="25"/>
    </row>
    <row r="38789" spans="23:24" x14ac:dyDescent="0.2">
      <c r="W38789" s="25"/>
      <c r="X38789" s="25"/>
    </row>
    <row r="38790" spans="23:24" x14ac:dyDescent="0.2">
      <c r="W38790" s="25"/>
      <c r="X38790" s="25"/>
    </row>
    <row r="38791" spans="23:24" x14ac:dyDescent="0.2">
      <c r="W38791" s="25"/>
      <c r="X38791" s="25"/>
    </row>
    <row r="38792" spans="23:24" x14ac:dyDescent="0.2">
      <c r="W38792" s="25"/>
      <c r="X38792" s="25"/>
    </row>
    <row r="38793" spans="23:24" x14ac:dyDescent="0.2">
      <c r="W38793" s="25"/>
      <c r="X38793" s="25"/>
    </row>
    <row r="38794" spans="23:24" x14ac:dyDescent="0.2">
      <c r="W38794" s="25"/>
      <c r="X38794" s="25"/>
    </row>
    <row r="38795" spans="23:24" x14ac:dyDescent="0.2">
      <c r="W38795" s="25"/>
      <c r="X38795" s="25"/>
    </row>
    <row r="38796" spans="23:24" x14ac:dyDescent="0.2">
      <c r="W38796" s="25"/>
      <c r="X38796" s="25"/>
    </row>
    <row r="38797" spans="23:24" x14ac:dyDescent="0.2">
      <c r="W38797" s="25"/>
      <c r="X38797" s="25"/>
    </row>
    <row r="38798" spans="23:24" x14ac:dyDescent="0.2">
      <c r="W38798" s="25"/>
      <c r="X38798" s="25"/>
    </row>
    <row r="38799" spans="23:24" x14ac:dyDescent="0.2">
      <c r="W38799" s="25"/>
      <c r="X38799" s="25"/>
    </row>
    <row r="38800" spans="23:24" x14ac:dyDescent="0.2">
      <c r="W38800" s="25"/>
      <c r="X38800" s="25"/>
    </row>
    <row r="38801" spans="23:24" x14ac:dyDescent="0.2">
      <c r="W38801" s="25"/>
      <c r="X38801" s="25"/>
    </row>
    <row r="38802" spans="23:24" x14ac:dyDescent="0.2">
      <c r="W38802" s="25"/>
      <c r="X38802" s="25"/>
    </row>
    <row r="38803" spans="23:24" x14ac:dyDescent="0.2">
      <c r="W38803" s="25"/>
      <c r="X38803" s="25"/>
    </row>
    <row r="38804" spans="23:24" x14ac:dyDescent="0.2">
      <c r="W38804" s="25"/>
      <c r="X38804" s="25"/>
    </row>
    <row r="38805" spans="23:24" x14ac:dyDescent="0.2">
      <c r="W38805" s="25"/>
      <c r="X38805" s="25"/>
    </row>
    <row r="38806" spans="23:24" x14ac:dyDescent="0.2">
      <c r="W38806" s="25"/>
      <c r="X38806" s="25"/>
    </row>
    <row r="38807" spans="23:24" x14ac:dyDescent="0.2">
      <c r="W38807" s="25"/>
      <c r="X38807" s="25"/>
    </row>
    <row r="38808" spans="23:24" x14ac:dyDescent="0.2">
      <c r="W38808" s="25"/>
      <c r="X38808" s="25"/>
    </row>
    <row r="38809" spans="23:24" x14ac:dyDescent="0.2">
      <c r="W38809" s="25"/>
      <c r="X38809" s="25"/>
    </row>
    <row r="38810" spans="23:24" x14ac:dyDescent="0.2">
      <c r="W38810" s="25"/>
      <c r="X38810" s="25"/>
    </row>
    <row r="38811" spans="23:24" x14ac:dyDescent="0.2">
      <c r="W38811" s="25"/>
      <c r="X38811" s="25"/>
    </row>
    <row r="38812" spans="23:24" x14ac:dyDescent="0.2">
      <c r="W38812" s="25"/>
      <c r="X38812" s="25"/>
    </row>
    <row r="38813" spans="23:24" x14ac:dyDescent="0.2">
      <c r="W38813" s="25"/>
      <c r="X38813" s="25"/>
    </row>
    <row r="38814" spans="23:24" x14ac:dyDescent="0.2">
      <c r="W38814" s="25"/>
      <c r="X38814" s="25"/>
    </row>
    <row r="38815" spans="23:24" x14ac:dyDescent="0.2">
      <c r="W38815" s="25"/>
      <c r="X38815" s="25"/>
    </row>
    <row r="38816" spans="23:24" x14ac:dyDescent="0.2">
      <c r="W38816" s="25"/>
      <c r="X38816" s="25"/>
    </row>
    <row r="38817" spans="23:24" x14ac:dyDescent="0.2">
      <c r="W38817" s="25"/>
      <c r="X38817" s="25"/>
    </row>
    <row r="38818" spans="23:24" x14ac:dyDescent="0.2">
      <c r="W38818" s="25"/>
      <c r="X38818" s="25"/>
    </row>
    <row r="38819" spans="23:24" x14ac:dyDescent="0.2">
      <c r="W38819" s="25"/>
      <c r="X38819" s="25"/>
    </row>
    <row r="38820" spans="23:24" x14ac:dyDescent="0.2">
      <c r="W38820" s="25"/>
      <c r="X38820" s="25"/>
    </row>
    <row r="38821" spans="23:24" x14ac:dyDescent="0.2">
      <c r="W38821" s="25"/>
      <c r="X38821" s="25"/>
    </row>
    <row r="38822" spans="23:24" x14ac:dyDescent="0.2">
      <c r="W38822" s="25"/>
      <c r="X38822" s="25"/>
    </row>
    <row r="38823" spans="23:24" x14ac:dyDescent="0.2">
      <c r="W38823" s="25"/>
      <c r="X38823" s="25"/>
    </row>
    <row r="38824" spans="23:24" x14ac:dyDescent="0.2">
      <c r="W38824" s="25"/>
      <c r="X38824" s="25"/>
    </row>
    <row r="38825" spans="23:24" x14ac:dyDescent="0.2">
      <c r="W38825" s="25"/>
      <c r="X38825" s="25"/>
    </row>
    <row r="38826" spans="23:24" x14ac:dyDescent="0.2">
      <c r="W38826" s="25"/>
      <c r="X38826" s="25"/>
    </row>
    <row r="38827" spans="23:24" x14ac:dyDescent="0.2">
      <c r="W38827" s="25"/>
      <c r="X38827" s="25"/>
    </row>
    <row r="38828" spans="23:24" x14ac:dyDescent="0.2">
      <c r="W38828" s="25"/>
      <c r="X38828" s="25"/>
    </row>
    <row r="38829" spans="23:24" x14ac:dyDescent="0.2">
      <c r="W38829" s="25"/>
      <c r="X38829" s="25"/>
    </row>
    <row r="38830" spans="23:24" x14ac:dyDescent="0.2">
      <c r="W38830" s="25"/>
      <c r="X38830" s="25"/>
    </row>
    <row r="38831" spans="23:24" x14ac:dyDescent="0.2">
      <c r="W38831" s="25"/>
      <c r="X38831" s="25"/>
    </row>
    <row r="38832" spans="23:24" x14ac:dyDescent="0.2">
      <c r="W38832" s="25"/>
      <c r="X38832" s="25"/>
    </row>
    <row r="38833" spans="23:24" x14ac:dyDescent="0.2">
      <c r="W38833" s="25"/>
      <c r="X38833" s="25"/>
    </row>
    <row r="38834" spans="23:24" x14ac:dyDescent="0.2">
      <c r="W38834" s="25"/>
      <c r="X38834" s="25"/>
    </row>
    <row r="38835" spans="23:24" x14ac:dyDescent="0.2">
      <c r="W38835" s="25"/>
      <c r="X38835" s="25"/>
    </row>
    <row r="38836" spans="23:24" x14ac:dyDescent="0.2">
      <c r="W38836" s="25"/>
      <c r="X38836" s="25"/>
    </row>
    <row r="38837" spans="23:24" x14ac:dyDescent="0.2">
      <c r="W38837" s="25"/>
      <c r="X38837" s="25"/>
    </row>
    <row r="38838" spans="23:24" x14ac:dyDescent="0.2">
      <c r="W38838" s="25"/>
      <c r="X38838" s="25"/>
    </row>
    <row r="38839" spans="23:24" x14ac:dyDescent="0.2">
      <c r="W38839" s="25"/>
      <c r="X38839" s="25"/>
    </row>
    <row r="38840" spans="23:24" x14ac:dyDescent="0.2">
      <c r="W38840" s="25"/>
      <c r="X38840" s="25"/>
    </row>
    <row r="38841" spans="23:24" x14ac:dyDescent="0.2">
      <c r="W38841" s="25"/>
      <c r="X38841" s="25"/>
    </row>
    <row r="38842" spans="23:24" x14ac:dyDescent="0.2">
      <c r="W38842" s="25"/>
      <c r="X38842" s="25"/>
    </row>
    <row r="38843" spans="23:24" x14ac:dyDescent="0.2">
      <c r="W38843" s="25"/>
      <c r="X38843" s="25"/>
    </row>
    <row r="38844" spans="23:24" x14ac:dyDescent="0.2">
      <c r="W38844" s="25"/>
      <c r="X38844" s="25"/>
    </row>
    <row r="38845" spans="23:24" x14ac:dyDescent="0.2">
      <c r="W38845" s="25"/>
      <c r="X38845" s="25"/>
    </row>
    <row r="38846" spans="23:24" x14ac:dyDescent="0.2">
      <c r="W38846" s="25"/>
      <c r="X38846" s="25"/>
    </row>
    <row r="38847" spans="23:24" x14ac:dyDescent="0.2">
      <c r="W38847" s="25"/>
      <c r="X38847" s="25"/>
    </row>
    <row r="38848" spans="23:24" x14ac:dyDescent="0.2">
      <c r="W38848" s="25"/>
      <c r="X38848" s="25"/>
    </row>
    <row r="38849" spans="23:24" x14ac:dyDescent="0.2">
      <c r="W38849" s="25"/>
      <c r="X38849" s="25"/>
    </row>
    <row r="38850" spans="23:24" x14ac:dyDescent="0.2">
      <c r="W38850" s="25"/>
      <c r="X38850" s="25"/>
    </row>
    <row r="38851" spans="23:24" x14ac:dyDescent="0.2">
      <c r="W38851" s="25"/>
      <c r="X38851" s="25"/>
    </row>
    <row r="38852" spans="23:24" x14ac:dyDescent="0.2">
      <c r="W38852" s="25"/>
      <c r="X38852" s="25"/>
    </row>
    <row r="38853" spans="23:24" x14ac:dyDescent="0.2">
      <c r="W38853" s="25"/>
      <c r="X38853" s="25"/>
    </row>
    <row r="38854" spans="23:24" x14ac:dyDescent="0.2">
      <c r="W38854" s="25"/>
      <c r="X38854" s="25"/>
    </row>
    <row r="38855" spans="23:24" x14ac:dyDescent="0.2">
      <c r="W38855" s="25"/>
      <c r="X38855" s="25"/>
    </row>
    <row r="38856" spans="23:24" x14ac:dyDescent="0.2">
      <c r="W38856" s="25"/>
      <c r="X38856" s="25"/>
    </row>
    <row r="38857" spans="23:24" x14ac:dyDescent="0.2">
      <c r="W38857" s="25"/>
      <c r="X38857" s="25"/>
    </row>
    <row r="38858" spans="23:24" x14ac:dyDescent="0.2">
      <c r="W38858" s="25"/>
      <c r="X38858" s="25"/>
    </row>
    <row r="38859" spans="23:24" x14ac:dyDescent="0.2">
      <c r="W38859" s="25"/>
      <c r="X38859" s="25"/>
    </row>
    <row r="38860" spans="23:24" x14ac:dyDescent="0.2">
      <c r="W38860" s="25"/>
      <c r="X38860" s="25"/>
    </row>
    <row r="38861" spans="23:24" x14ac:dyDescent="0.2">
      <c r="W38861" s="25"/>
      <c r="X38861" s="25"/>
    </row>
    <row r="38862" spans="23:24" x14ac:dyDescent="0.2">
      <c r="W38862" s="25"/>
      <c r="X38862" s="25"/>
    </row>
    <row r="38863" spans="23:24" x14ac:dyDescent="0.2">
      <c r="W38863" s="25"/>
      <c r="X38863" s="25"/>
    </row>
    <row r="38864" spans="23:24" x14ac:dyDescent="0.2">
      <c r="W38864" s="25"/>
      <c r="X38864" s="25"/>
    </row>
    <row r="38865" spans="23:24" x14ac:dyDescent="0.2">
      <c r="W38865" s="25"/>
      <c r="X38865" s="25"/>
    </row>
    <row r="38866" spans="23:24" x14ac:dyDescent="0.2">
      <c r="W38866" s="25"/>
      <c r="X38866" s="25"/>
    </row>
    <row r="38867" spans="23:24" x14ac:dyDescent="0.2">
      <c r="W38867" s="25"/>
      <c r="X38867" s="25"/>
    </row>
    <row r="38868" spans="23:24" x14ac:dyDescent="0.2">
      <c r="W38868" s="25"/>
      <c r="X38868" s="25"/>
    </row>
    <row r="38869" spans="23:24" x14ac:dyDescent="0.2">
      <c r="W38869" s="25"/>
      <c r="X38869" s="25"/>
    </row>
    <row r="38870" spans="23:24" x14ac:dyDescent="0.2">
      <c r="W38870" s="25"/>
      <c r="X38870" s="25"/>
    </row>
    <row r="38871" spans="23:24" x14ac:dyDescent="0.2">
      <c r="W38871" s="25"/>
      <c r="X38871" s="25"/>
    </row>
    <row r="38872" spans="23:24" x14ac:dyDescent="0.2">
      <c r="W38872" s="25"/>
      <c r="X38872" s="25"/>
    </row>
    <row r="38873" spans="23:24" x14ac:dyDescent="0.2">
      <c r="W38873" s="25"/>
      <c r="X38873" s="25"/>
    </row>
    <row r="38874" spans="23:24" x14ac:dyDescent="0.2">
      <c r="W38874" s="25"/>
      <c r="X38874" s="25"/>
    </row>
    <row r="38875" spans="23:24" x14ac:dyDescent="0.2">
      <c r="W38875" s="25"/>
      <c r="X38875" s="25"/>
    </row>
    <row r="38876" spans="23:24" x14ac:dyDescent="0.2">
      <c r="W38876" s="25"/>
      <c r="X38876" s="25"/>
    </row>
    <row r="38877" spans="23:24" x14ac:dyDescent="0.2">
      <c r="W38877" s="25"/>
      <c r="X38877" s="25"/>
    </row>
    <row r="38878" spans="23:24" x14ac:dyDescent="0.2">
      <c r="W38878" s="25"/>
      <c r="X38878" s="25"/>
    </row>
    <row r="38879" spans="23:24" x14ac:dyDescent="0.2">
      <c r="W38879" s="25"/>
      <c r="X38879" s="25"/>
    </row>
    <row r="38880" spans="23:24" x14ac:dyDescent="0.2">
      <c r="W38880" s="25"/>
      <c r="X38880" s="25"/>
    </row>
    <row r="38881" spans="23:24" x14ac:dyDescent="0.2">
      <c r="W38881" s="25"/>
      <c r="X38881" s="25"/>
    </row>
    <row r="38882" spans="23:24" x14ac:dyDescent="0.2">
      <c r="W38882" s="25"/>
      <c r="X38882" s="25"/>
    </row>
    <row r="38883" spans="23:24" x14ac:dyDescent="0.2">
      <c r="W38883" s="25"/>
      <c r="X38883" s="25"/>
    </row>
    <row r="38884" spans="23:24" x14ac:dyDescent="0.2">
      <c r="W38884" s="25"/>
      <c r="X38884" s="25"/>
    </row>
    <row r="38885" spans="23:24" x14ac:dyDescent="0.2">
      <c r="W38885" s="25"/>
      <c r="X38885" s="25"/>
    </row>
    <row r="38886" spans="23:24" x14ac:dyDescent="0.2">
      <c r="W38886" s="25"/>
      <c r="X38886" s="25"/>
    </row>
    <row r="38887" spans="23:24" x14ac:dyDescent="0.2">
      <c r="W38887" s="25"/>
      <c r="X38887" s="25"/>
    </row>
    <row r="38888" spans="23:24" x14ac:dyDescent="0.2">
      <c r="W38888" s="25"/>
      <c r="X38888" s="25"/>
    </row>
    <row r="38889" spans="23:24" x14ac:dyDescent="0.2">
      <c r="W38889" s="25"/>
      <c r="X38889" s="25"/>
    </row>
    <row r="38890" spans="23:24" x14ac:dyDescent="0.2">
      <c r="W38890" s="25"/>
      <c r="X38890" s="25"/>
    </row>
    <row r="38891" spans="23:24" x14ac:dyDescent="0.2">
      <c r="W38891" s="25"/>
      <c r="X38891" s="25"/>
    </row>
    <row r="38892" spans="23:24" x14ac:dyDescent="0.2">
      <c r="W38892" s="25"/>
      <c r="X38892" s="25"/>
    </row>
    <row r="38893" spans="23:24" x14ac:dyDescent="0.2">
      <c r="W38893" s="25"/>
      <c r="X38893" s="25"/>
    </row>
    <row r="38894" spans="23:24" x14ac:dyDescent="0.2">
      <c r="W38894" s="25"/>
      <c r="X38894" s="25"/>
    </row>
    <row r="38895" spans="23:24" x14ac:dyDescent="0.2">
      <c r="W38895" s="25"/>
      <c r="X38895" s="25"/>
    </row>
    <row r="38896" spans="23:24" x14ac:dyDescent="0.2">
      <c r="W38896" s="25"/>
      <c r="X38896" s="25"/>
    </row>
    <row r="38897" spans="23:24" x14ac:dyDescent="0.2">
      <c r="W38897" s="25"/>
      <c r="X38897" s="25"/>
    </row>
    <row r="38898" spans="23:24" x14ac:dyDescent="0.2">
      <c r="W38898" s="25"/>
      <c r="X38898" s="25"/>
    </row>
    <row r="38899" spans="23:24" x14ac:dyDescent="0.2">
      <c r="W38899" s="25"/>
      <c r="X38899" s="25"/>
    </row>
    <row r="38900" spans="23:24" x14ac:dyDescent="0.2">
      <c r="W38900" s="25"/>
      <c r="X38900" s="25"/>
    </row>
    <row r="38901" spans="23:24" x14ac:dyDescent="0.2">
      <c r="W38901" s="25"/>
      <c r="X38901" s="25"/>
    </row>
    <row r="38902" spans="23:24" x14ac:dyDescent="0.2">
      <c r="W38902" s="25"/>
      <c r="X38902" s="25"/>
    </row>
    <row r="38903" spans="23:24" x14ac:dyDescent="0.2">
      <c r="W38903" s="25"/>
      <c r="X38903" s="25"/>
    </row>
    <row r="38904" spans="23:24" x14ac:dyDescent="0.2">
      <c r="W38904" s="25"/>
      <c r="X38904" s="25"/>
    </row>
    <row r="38905" spans="23:24" x14ac:dyDescent="0.2">
      <c r="W38905" s="25"/>
      <c r="X38905" s="25"/>
    </row>
    <row r="38906" spans="23:24" x14ac:dyDescent="0.2">
      <c r="W38906" s="25"/>
      <c r="X38906" s="25"/>
    </row>
    <row r="38907" spans="23:24" x14ac:dyDescent="0.2">
      <c r="W38907" s="25"/>
      <c r="X38907" s="25"/>
    </row>
    <row r="38908" spans="23:24" x14ac:dyDescent="0.2">
      <c r="W38908" s="25"/>
      <c r="X38908" s="25"/>
    </row>
    <row r="38909" spans="23:24" x14ac:dyDescent="0.2">
      <c r="W38909" s="25"/>
      <c r="X38909" s="25"/>
    </row>
    <row r="38910" spans="23:24" x14ac:dyDescent="0.2">
      <c r="W38910" s="25"/>
      <c r="X38910" s="25"/>
    </row>
    <row r="38911" spans="23:24" x14ac:dyDescent="0.2">
      <c r="W38911" s="25"/>
      <c r="X38911" s="25"/>
    </row>
    <row r="38912" spans="23:24" x14ac:dyDescent="0.2">
      <c r="W38912" s="25"/>
      <c r="X38912" s="25"/>
    </row>
    <row r="38913" spans="23:24" x14ac:dyDescent="0.2">
      <c r="W38913" s="25"/>
      <c r="X38913" s="25"/>
    </row>
    <row r="38914" spans="23:24" x14ac:dyDescent="0.2">
      <c r="W38914" s="25"/>
      <c r="X38914" s="25"/>
    </row>
    <row r="38915" spans="23:24" x14ac:dyDescent="0.2">
      <c r="W38915" s="25"/>
      <c r="X38915" s="25"/>
    </row>
    <row r="38916" spans="23:24" x14ac:dyDescent="0.2">
      <c r="W38916" s="25"/>
      <c r="X38916" s="25"/>
    </row>
    <row r="38917" spans="23:24" x14ac:dyDescent="0.2">
      <c r="W38917" s="25"/>
      <c r="X38917" s="25"/>
    </row>
    <row r="38918" spans="23:24" x14ac:dyDescent="0.2">
      <c r="W38918" s="25"/>
      <c r="X38918" s="25"/>
    </row>
    <row r="38919" spans="23:24" x14ac:dyDescent="0.2">
      <c r="W38919" s="25"/>
      <c r="X38919" s="25"/>
    </row>
    <row r="38920" spans="23:24" x14ac:dyDescent="0.2">
      <c r="W38920" s="25"/>
      <c r="X38920" s="25"/>
    </row>
    <row r="38921" spans="23:24" x14ac:dyDescent="0.2">
      <c r="W38921" s="25"/>
      <c r="X38921" s="25"/>
    </row>
    <row r="38922" spans="23:24" x14ac:dyDescent="0.2">
      <c r="W38922" s="25"/>
      <c r="X38922" s="25"/>
    </row>
    <row r="38923" spans="23:24" x14ac:dyDescent="0.2">
      <c r="W38923" s="25"/>
      <c r="X38923" s="25"/>
    </row>
    <row r="38924" spans="23:24" x14ac:dyDescent="0.2">
      <c r="W38924" s="25"/>
      <c r="X38924" s="25"/>
    </row>
    <row r="38925" spans="23:24" x14ac:dyDescent="0.2">
      <c r="W38925" s="25"/>
      <c r="X38925" s="25"/>
    </row>
    <row r="38926" spans="23:24" x14ac:dyDescent="0.2">
      <c r="W38926" s="25"/>
      <c r="X38926" s="25"/>
    </row>
    <row r="38927" spans="23:24" x14ac:dyDescent="0.2">
      <c r="W38927" s="25"/>
      <c r="X38927" s="25"/>
    </row>
    <row r="38928" spans="23:24" x14ac:dyDescent="0.2">
      <c r="W38928" s="25"/>
      <c r="X38928" s="25"/>
    </row>
    <row r="38929" spans="23:24" x14ac:dyDescent="0.2">
      <c r="W38929" s="25"/>
      <c r="X38929" s="25"/>
    </row>
    <row r="38930" spans="23:24" x14ac:dyDescent="0.2">
      <c r="W38930" s="25"/>
      <c r="X38930" s="25"/>
    </row>
    <row r="38931" spans="23:24" x14ac:dyDescent="0.2">
      <c r="W38931" s="25"/>
      <c r="X38931" s="25"/>
    </row>
    <row r="38932" spans="23:24" x14ac:dyDescent="0.2">
      <c r="W38932" s="25"/>
      <c r="X38932" s="25"/>
    </row>
    <row r="38933" spans="23:24" x14ac:dyDescent="0.2">
      <c r="W38933" s="25"/>
      <c r="X38933" s="25"/>
    </row>
    <row r="38934" spans="23:24" x14ac:dyDescent="0.2">
      <c r="W38934" s="25"/>
      <c r="X38934" s="25"/>
    </row>
    <row r="38935" spans="23:24" x14ac:dyDescent="0.2">
      <c r="W38935" s="25"/>
      <c r="X38935" s="25"/>
    </row>
    <row r="38936" spans="23:24" x14ac:dyDescent="0.2">
      <c r="W38936" s="25"/>
      <c r="X38936" s="25"/>
    </row>
    <row r="38937" spans="23:24" x14ac:dyDescent="0.2">
      <c r="W38937" s="25"/>
      <c r="X38937" s="25"/>
    </row>
    <row r="38938" spans="23:24" x14ac:dyDescent="0.2">
      <c r="W38938" s="25"/>
      <c r="X38938" s="25"/>
    </row>
    <row r="38939" spans="23:24" x14ac:dyDescent="0.2">
      <c r="W38939" s="25"/>
      <c r="X38939" s="25"/>
    </row>
    <row r="38940" spans="23:24" x14ac:dyDescent="0.2">
      <c r="W38940" s="25"/>
      <c r="X38940" s="25"/>
    </row>
    <row r="38941" spans="23:24" x14ac:dyDescent="0.2">
      <c r="W38941" s="25"/>
      <c r="X38941" s="25"/>
    </row>
    <row r="38942" spans="23:24" x14ac:dyDescent="0.2">
      <c r="W38942" s="25"/>
      <c r="X38942" s="25"/>
    </row>
    <row r="38943" spans="23:24" x14ac:dyDescent="0.2">
      <c r="W38943" s="25"/>
      <c r="X38943" s="25"/>
    </row>
    <row r="38944" spans="23:24" x14ac:dyDescent="0.2">
      <c r="W38944" s="25"/>
      <c r="X38944" s="25"/>
    </row>
    <row r="38945" spans="23:24" x14ac:dyDescent="0.2">
      <c r="W38945" s="25"/>
      <c r="X38945" s="25"/>
    </row>
    <row r="38946" spans="23:24" x14ac:dyDescent="0.2">
      <c r="W38946" s="25"/>
      <c r="X38946" s="25"/>
    </row>
    <row r="38947" spans="23:24" x14ac:dyDescent="0.2">
      <c r="W38947" s="25"/>
      <c r="X38947" s="25"/>
    </row>
    <row r="38948" spans="23:24" x14ac:dyDescent="0.2">
      <c r="W38948" s="25"/>
      <c r="X38948" s="25"/>
    </row>
    <row r="38949" spans="23:24" x14ac:dyDescent="0.2">
      <c r="W38949" s="25"/>
      <c r="X38949" s="25"/>
    </row>
    <row r="38950" spans="23:24" x14ac:dyDescent="0.2">
      <c r="W38950" s="25"/>
      <c r="X38950" s="25"/>
    </row>
    <row r="38951" spans="23:24" x14ac:dyDescent="0.2">
      <c r="W38951" s="25"/>
      <c r="X38951" s="25"/>
    </row>
    <row r="38952" spans="23:24" x14ac:dyDescent="0.2">
      <c r="W38952" s="25"/>
      <c r="X38952" s="25"/>
    </row>
    <row r="38953" spans="23:24" x14ac:dyDescent="0.2">
      <c r="W38953" s="25"/>
      <c r="X38953" s="25"/>
    </row>
    <row r="38954" spans="23:24" x14ac:dyDescent="0.2">
      <c r="W38954" s="25"/>
      <c r="X38954" s="25"/>
    </row>
    <row r="38955" spans="23:24" x14ac:dyDescent="0.2">
      <c r="W38955" s="25"/>
      <c r="X38955" s="25"/>
    </row>
    <row r="38956" spans="23:24" x14ac:dyDescent="0.2">
      <c r="W38956" s="25"/>
      <c r="X38956" s="25"/>
    </row>
    <row r="38957" spans="23:24" x14ac:dyDescent="0.2">
      <c r="W38957" s="25"/>
      <c r="X38957" s="25"/>
    </row>
    <row r="38958" spans="23:24" x14ac:dyDescent="0.2">
      <c r="W38958" s="25"/>
      <c r="X38958" s="25"/>
    </row>
    <row r="38959" spans="23:24" x14ac:dyDescent="0.2">
      <c r="W38959" s="25"/>
      <c r="X38959" s="25"/>
    </row>
    <row r="38960" spans="23:24" x14ac:dyDescent="0.2">
      <c r="W38960" s="25"/>
      <c r="X38960" s="25"/>
    </row>
    <row r="38961" spans="23:24" x14ac:dyDescent="0.2">
      <c r="W38961" s="25"/>
      <c r="X38961" s="25"/>
    </row>
    <row r="38962" spans="23:24" x14ac:dyDescent="0.2">
      <c r="W38962" s="25"/>
      <c r="X38962" s="25"/>
    </row>
    <row r="38963" spans="23:24" x14ac:dyDescent="0.2">
      <c r="W38963" s="25"/>
      <c r="X38963" s="25"/>
    </row>
    <row r="38964" spans="23:24" x14ac:dyDescent="0.2">
      <c r="W38964" s="25"/>
      <c r="X38964" s="25"/>
    </row>
    <row r="38965" spans="23:24" x14ac:dyDescent="0.2">
      <c r="W38965" s="25"/>
      <c r="X38965" s="25"/>
    </row>
    <row r="38966" spans="23:24" x14ac:dyDescent="0.2">
      <c r="W38966" s="25"/>
      <c r="X38966" s="25"/>
    </row>
    <row r="38967" spans="23:24" x14ac:dyDescent="0.2">
      <c r="W38967" s="25"/>
      <c r="X38967" s="25"/>
    </row>
    <row r="38968" spans="23:24" x14ac:dyDescent="0.2">
      <c r="W38968" s="25"/>
      <c r="X38968" s="25"/>
    </row>
    <row r="38969" spans="23:24" x14ac:dyDescent="0.2">
      <c r="W38969" s="25"/>
      <c r="X38969" s="25"/>
    </row>
    <row r="38970" spans="23:24" x14ac:dyDescent="0.2">
      <c r="W38970" s="25"/>
      <c r="X38970" s="25"/>
    </row>
    <row r="38971" spans="23:24" x14ac:dyDescent="0.2">
      <c r="W38971" s="25"/>
      <c r="X38971" s="25"/>
    </row>
    <row r="38972" spans="23:24" x14ac:dyDescent="0.2">
      <c r="W38972" s="25"/>
      <c r="X38972" s="25"/>
    </row>
    <row r="38973" spans="23:24" x14ac:dyDescent="0.2">
      <c r="W38973" s="25"/>
      <c r="X38973" s="25"/>
    </row>
    <row r="38974" spans="23:24" x14ac:dyDescent="0.2">
      <c r="W38974" s="25"/>
      <c r="X38974" s="25"/>
    </row>
    <row r="38975" spans="23:24" x14ac:dyDescent="0.2">
      <c r="W38975" s="25"/>
      <c r="X38975" s="25"/>
    </row>
    <row r="38976" spans="23:24" x14ac:dyDescent="0.2">
      <c r="W38976" s="25"/>
      <c r="X38976" s="25"/>
    </row>
    <row r="38977" spans="23:24" x14ac:dyDescent="0.2">
      <c r="W38977" s="25"/>
      <c r="X38977" s="25"/>
    </row>
    <row r="38978" spans="23:24" x14ac:dyDescent="0.2">
      <c r="W38978" s="25"/>
      <c r="X38978" s="25"/>
    </row>
    <row r="38979" spans="23:24" x14ac:dyDescent="0.2">
      <c r="W38979" s="25"/>
      <c r="X38979" s="25"/>
    </row>
    <row r="38980" spans="23:24" x14ac:dyDescent="0.2">
      <c r="W38980" s="25"/>
      <c r="X38980" s="25"/>
    </row>
    <row r="38981" spans="23:24" x14ac:dyDescent="0.2">
      <c r="W38981" s="25"/>
      <c r="X38981" s="25"/>
    </row>
    <row r="38982" spans="23:24" x14ac:dyDescent="0.2">
      <c r="W38982" s="25"/>
      <c r="X38982" s="25"/>
    </row>
    <row r="38983" spans="23:24" x14ac:dyDescent="0.2">
      <c r="W38983" s="25"/>
      <c r="X38983" s="25"/>
    </row>
    <row r="38984" spans="23:24" x14ac:dyDescent="0.2">
      <c r="W38984" s="25"/>
      <c r="X38984" s="25"/>
    </row>
    <row r="38985" spans="23:24" x14ac:dyDescent="0.2">
      <c r="W38985" s="25"/>
      <c r="X38985" s="25"/>
    </row>
    <row r="38986" spans="23:24" x14ac:dyDescent="0.2">
      <c r="W38986" s="25"/>
      <c r="X38986" s="25"/>
    </row>
    <row r="38987" spans="23:24" x14ac:dyDescent="0.2">
      <c r="W38987" s="25"/>
      <c r="X38987" s="25"/>
    </row>
    <row r="38988" spans="23:24" x14ac:dyDescent="0.2">
      <c r="W38988" s="25"/>
      <c r="X38988" s="25"/>
    </row>
    <row r="38989" spans="23:24" x14ac:dyDescent="0.2">
      <c r="W38989" s="25"/>
      <c r="X38989" s="25"/>
    </row>
    <row r="38990" spans="23:24" x14ac:dyDescent="0.2">
      <c r="W38990" s="25"/>
      <c r="X38990" s="25"/>
    </row>
    <row r="38991" spans="23:24" x14ac:dyDescent="0.2">
      <c r="W38991" s="25"/>
      <c r="X38991" s="25"/>
    </row>
    <row r="38992" spans="23:24" x14ac:dyDescent="0.2">
      <c r="W38992" s="25"/>
      <c r="X38992" s="25"/>
    </row>
    <row r="38993" spans="23:24" x14ac:dyDescent="0.2">
      <c r="W38993" s="25"/>
      <c r="X38993" s="25"/>
    </row>
    <row r="38994" spans="23:24" x14ac:dyDescent="0.2">
      <c r="W38994" s="25"/>
      <c r="X38994" s="25"/>
    </row>
    <row r="38995" spans="23:24" x14ac:dyDescent="0.2">
      <c r="W38995" s="25"/>
      <c r="X38995" s="25"/>
    </row>
    <row r="38996" spans="23:24" x14ac:dyDescent="0.2">
      <c r="W38996" s="25"/>
      <c r="X38996" s="25"/>
    </row>
    <row r="38997" spans="23:24" x14ac:dyDescent="0.2">
      <c r="W38997" s="25"/>
      <c r="X38997" s="25"/>
    </row>
    <row r="38998" spans="23:24" x14ac:dyDescent="0.2">
      <c r="W38998" s="25"/>
      <c r="X38998" s="25"/>
    </row>
    <row r="38999" spans="23:24" x14ac:dyDescent="0.2">
      <c r="W38999" s="25"/>
      <c r="X38999" s="25"/>
    </row>
    <row r="39000" spans="23:24" x14ac:dyDescent="0.2">
      <c r="W39000" s="25"/>
      <c r="X39000" s="25"/>
    </row>
    <row r="39001" spans="23:24" x14ac:dyDescent="0.2">
      <c r="W39001" s="25"/>
      <c r="X39001" s="25"/>
    </row>
    <row r="39002" spans="23:24" x14ac:dyDescent="0.2">
      <c r="W39002" s="25"/>
      <c r="X39002" s="25"/>
    </row>
    <row r="39003" spans="23:24" x14ac:dyDescent="0.2">
      <c r="W39003" s="25"/>
      <c r="X39003" s="25"/>
    </row>
    <row r="39004" spans="23:24" x14ac:dyDescent="0.2">
      <c r="W39004" s="25"/>
      <c r="X39004" s="25"/>
    </row>
    <row r="39005" spans="23:24" x14ac:dyDescent="0.2">
      <c r="W39005" s="25"/>
      <c r="X39005" s="25"/>
    </row>
    <row r="39006" spans="23:24" x14ac:dyDescent="0.2">
      <c r="W39006" s="25"/>
      <c r="X39006" s="25"/>
    </row>
    <row r="39007" spans="23:24" x14ac:dyDescent="0.2">
      <c r="W39007" s="25"/>
      <c r="X39007" s="25"/>
    </row>
    <row r="39008" spans="23:24" x14ac:dyDescent="0.2">
      <c r="W39008" s="25"/>
      <c r="X39008" s="25"/>
    </row>
    <row r="39009" spans="23:24" x14ac:dyDescent="0.2">
      <c r="W39009" s="25"/>
      <c r="X39009" s="25"/>
    </row>
    <row r="39010" spans="23:24" x14ac:dyDescent="0.2">
      <c r="W39010" s="25"/>
      <c r="X39010" s="25"/>
    </row>
    <row r="39011" spans="23:24" x14ac:dyDescent="0.2">
      <c r="W39011" s="25"/>
      <c r="X39011" s="25"/>
    </row>
    <row r="39012" spans="23:24" x14ac:dyDescent="0.2">
      <c r="W39012" s="25"/>
      <c r="X39012" s="25"/>
    </row>
    <row r="39013" spans="23:24" x14ac:dyDescent="0.2">
      <c r="W39013" s="25"/>
      <c r="X39013" s="25"/>
    </row>
    <row r="39014" spans="23:24" x14ac:dyDescent="0.2">
      <c r="W39014" s="25"/>
      <c r="X39014" s="25"/>
    </row>
    <row r="39015" spans="23:24" x14ac:dyDescent="0.2">
      <c r="W39015" s="25"/>
      <c r="X39015" s="25"/>
    </row>
    <row r="39016" spans="23:24" x14ac:dyDescent="0.2">
      <c r="W39016" s="25"/>
      <c r="X39016" s="25"/>
    </row>
    <row r="39017" spans="23:24" x14ac:dyDescent="0.2">
      <c r="W39017" s="25"/>
      <c r="X39017" s="25"/>
    </row>
    <row r="39018" spans="23:24" x14ac:dyDescent="0.2">
      <c r="W39018" s="25"/>
      <c r="X39018" s="25"/>
    </row>
    <row r="39019" spans="23:24" x14ac:dyDescent="0.2">
      <c r="W39019" s="25"/>
      <c r="X39019" s="25"/>
    </row>
    <row r="39020" spans="23:24" x14ac:dyDescent="0.2">
      <c r="W39020" s="25"/>
      <c r="X39020" s="25"/>
    </row>
    <row r="39021" spans="23:24" x14ac:dyDescent="0.2">
      <c r="W39021" s="25"/>
      <c r="X39021" s="25"/>
    </row>
    <row r="39022" spans="23:24" x14ac:dyDescent="0.2">
      <c r="W39022" s="25"/>
      <c r="X39022" s="25"/>
    </row>
    <row r="39023" spans="23:24" x14ac:dyDescent="0.2">
      <c r="W39023" s="25"/>
      <c r="X39023" s="25"/>
    </row>
    <row r="39024" spans="23:24" x14ac:dyDescent="0.2">
      <c r="W39024" s="25"/>
      <c r="X39024" s="25"/>
    </row>
    <row r="39025" spans="23:24" x14ac:dyDescent="0.2">
      <c r="W39025" s="25"/>
      <c r="X39025" s="25"/>
    </row>
    <row r="39026" spans="23:24" x14ac:dyDescent="0.2">
      <c r="W39026" s="25"/>
      <c r="X39026" s="25"/>
    </row>
    <row r="39027" spans="23:24" x14ac:dyDescent="0.2">
      <c r="W39027" s="25"/>
      <c r="X39027" s="25"/>
    </row>
    <row r="39028" spans="23:24" x14ac:dyDescent="0.2">
      <c r="W39028" s="25"/>
      <c r="X39028" s="25"/>
    </row>
    <row r="39029" spans="23:24" x14ac:dyDescent="0.2">
      <c r="W39029" s="25"/>
      <c r="X39029" s="25"/>
    </row>
    <row r="39030" spans="23:24" x14ac:dyDescent="0.2">
      <c r="W39030" s="25"/>
      <c r="X39030" s="25"/>
    </row>
    <row r="39031" spans="23:24" x14ac:dyDescent="0.2">
      <c r="W39031" s="25"/>
      <c r="X39031" s="25"/>
    </row>
    <row r="39032" spans="23:24" x14ac:dyDescent="0.2">
      <c r="W39032" s="25"/>
      <c r="X39032" s="25"/>
    </row>
    <row r="39033" spans="23:24" x14ac:dyDescent="0.2">
      <c r="W39033" s="25"/>
      <c r="X39033" s="25"/>
    </row>
    <row r="39034" spans="23:24" x14ac:dyDescent="0.2">
      <c r="W39034" s="25"/>
      <c r="X39034" s="25"/>
    </row>
    <row r="39035" spans="23:24" x14ac:dyDescent="0.2">
      <c r="W39035" s="25"/>
      <c r="X39035" s="25"/>
    </row>
    <row r="39036" spans="23:24" x14ac:dyDescent="0.2">
      <c r="W39036" s="25"/>
      <c r="X39036" s="25"/>
    </row>
    <row r="39037" spans="23:24" x14ac:dyDescent="0.2">
      <c r="W39037" s="25"/>
      <c r="X39037" s="25"/>
    </row>
    <row r="39038" spans="23:24" x14ac:dyDescent="0.2">
      <c r="W39038" s="25"/>
      <c r="X39038" s="25"/>
    </row>
    <row r="39039" spans="23:24" x14ac:dyDescent="0.2">
      <c r="W39039" s="25"/>
      <c r="X39039" s="25"/>
    </row>
    <row r="39040" spans="23:24" x14ac:dyDescent="0.2">
      <c r="W39040" s="25"/>
      <c r="X39040" s="25"/>
    </row>
    <row r="39041" spans="23:24" x14ac:dyDescent="0.2">
      <c r="W39041" s="25"/>
      <c r="X39041" s="25"/>
    </row>
    <row r="39042" spans="23:24" x14ac:dyDescent="0.2">
      <c r="W39042" s="25"/>
      <c r="X39042" s="25"/>
    </row>
    <row r="39043" spans="23:24" x14ac:dyDescent="0.2">
      <c r="W39043" s="25"/>
      <c r="X39043" s="25"/>
    </row>
    <row r="39044" spans="23:24" x14ac:dyDescent="0.2">
      <c r="W39044" s="25"/>
      <c r="X39044" s="25"/>
    </row>
    <row r="39045" spans="23:24" x14ac:dyDescent="0.2">
      <c r="W39045" s="25"/>
      <c r="X39045" s="25"/>
    </row>
    <row r="39046" spans="23:24" x14ac:dyDescent="0.2">
      <c r="W39046" s="25"/>
      <c r="X39046" s="25"/>
    </row>
    <row r="39047" spans="23:24" x14ac:dyDescent="0.2">
      <c r="W39047" s="25"/>
      <c r="X39047" s="25"/>
    </row>
    <row r="39048" spans="23:24" x14ac:dyDescent="0.2">
      <c r="W39048" s="25"/>
      <c r="X39048" s="25"/>
    </row>
    <row r="39049" spans="23:24" x14ac:dyDescent="0.2">
      <c r="W39049" s="25"/>
      <c r="X39049" s="25"/>
    </row>
    <row r="39050" spans="23:24" x14ac:dyDescent="0.2">
      <c r="W39050" s="25"/>
      <c r="X39050" s="25"/>
    </row>
    <row r="39051" spans="23:24" x14ac:dyDescent="0.2">
      <c r="W39051" s="25"/>
      <c r="X39051" s="25"/>
    </row>
    <row r="39052" spans="23:24" x14ac:dyDescent="0.2">
      <c r="W39052" s="25"/>
      <c r="X39052" s="25"/>
    </row>
    <row r="39053" spans="23:24" x14ac:dyDescent="0.2">
      <c r="W39053" s="25"/>
      <c r="X39053" s="25"/>
    </row>
    <row r="39054" spans="23:24" x14ac:dyDescent="0.2">
      <c r="W39054" s="25"/>
      <c r="X39054" s="25"/>
    </row>
    <row r="39055" spans="23:24" x14ac:dyDescent="0.2">
      <c r="W39055" s="25"/>
      <c r="X39055" s="25"/>
    </row>
    <row r="39056" spans="23:24" x14ac:dyDescent="0.2">
      <c r="W39056" s="25"/>
      <c r="X39056" s="25"/>
    </row>
    <row r="39057" spans="23:24" x14ac:dyDescent="0.2">
      <c r="W39057" s="25"/>
      <c r="X39057" s="25"/>
    </row>
    <row r="39058" spans="23:24" x14ac:dyDescent="0.2">
      <c r="W39058" s="25"/>
      <c r="X39058" s="25"/>
    </row>
    <row r="39059" spans="23:24" x14ac:dyDescent="0.2">
      <c r="W39059" s="25"/>
      <c r="X39059" s="25"/>
    </row>
    <row r="39060" spans="23:24" x14ac:dyDescent="0.2">
      <c r="W39060" s="25"/>
      <c r="X39060" s="25"/>
    </row>
    <row r="39061" spans="23:24" x14ac:dyDescent="0.2">
      <c r="W39061" s="25"/>
      <c r="X39061" s="25"/>
    </row>
    <row r="39062" spans="23:24" x14ac:dyDescent="0.2">
      <c r="W39062" s="25"/>
      <c r="X39062" s="25"/>
    </row>
    <row r="39063" spans="23:24" x14ac:dyDescent="0.2">
      <c r="W39063" s="25"/>
      <c r="X39063" s="25"/>
    </row>
    <row r="39064" spans="23:24" x14ac:dyDescent="0.2">
      <c r="W39064" s="25"/>
      <c r="X39064" s="25"/>
    </row>
    <row r="39065" spans="23:24" x14ac:dyDescent="0.2">
      <c r="W39065" s="25"/>
      <c r="X39065" s="25"/>
    </row>
    <row r="39066" spans="23:24" x14ac:dyDescent="0.2">
      <c r="W39066" s="25"/>
      <c r="X39066" s="25"/>
    </row>
    <row r="39067" spans="23:24" x14ac:dyDescent="0.2">
      <c r="W39067" s="25"/>
      <c r="X39067" s="25"/>
    </row>
    <row r="39068" spans="23:24" x14ac:dyDescent="0.2">
      <c r="W39068" s="25"/>
      <c r="X39068" s="25"/>
    </row>
    <row r="39069" spans="23:24" x14ac:dyDescent="0.2">
      <c r="W39069" s="25"/>
      <c r="X39069" s="25"/>
    </row>
    <row r="39070" spans="23:24" x14ac:dyDescent="0.2">
      <c r="W39070" s="25"/>
      <c r="X39070" s="25"/>
    </row>
    <row r="39071" spans="23:24" x14ac:dyDescent="0.2">
      <c r="W39071" s="25"/>
      <c r="X39071" s="25"/>
    </row>
    <row r="39072" spans="23:24" x14ac:dyDescent="0.2">
      <c r="W39072" s="25"/>
      <c r="X39072" s="25"/>
    </row>
    <row r="39073" spans="23:24" x14ac:dyDescent="0.2">
      <c r="W39073" s="25"/>
      <c r="X39073" s="25"/>
    </row>
    <row r="39074" spans="23:24" x14ac:dyDescent="0.2">
      <c r="W39074" s="25"/>
      <c r="X39074" s="25"/>
    </row>
    <row r="39075" spans="23:24" x14ac:dyDescent="0.2">
      <c r="W39075" s="25"/>
      <c r="X39075" s="25"/>
    </row>
    <row r="39076" spans="23:24" x14ac:dyDescent="0.2">
      <c r="W39076" s="25"/>
      <c r="X39076" s="25"/>
    </row>
    <row r="39077" spans="23:24" x14ac:dyDescent="0.2">
      <c r="W39077" s="25"/>
      <c r="X39077" s="25"/>
    </row>
    <row r="39078" spans="23:24" x14ac:dyDescent="0.2">
      <c r="W39078" s="25"/>
      <c r="X39078" s="25"/>
    </row>
    <row r="39079" spans="23:24" x14ac:dyDescent="0.2">
      <c r="W39079" s="25"/>
      <c r="X39079" s="25"/>
    </row>
    <row r="39080" spans="23:24" x14ac:dyDescent="0.2">
      <c r="W39080" s="25"/>
      <c r="X39080" s="25"/>
    </row>
    <row r="39081" spans="23:24" x14ac:dyDescent="0.2">
      <c r="W39081" s="25"/>
      <c r="X39081" s="25"/>
    </row>
    <row r="39082" spans="23:24" x14ac:dyDescent="0.2">
      <c r="W39082" s="25"/>
      <c r="X39082" s="25"/>
    </row>
    <row r="39083" spans="23:24" x14ac:dyDescent="0.2">
      <c r="W39083" s="25"/>
      <c r="X39083" s="25"/>
    </row>
    <row r="39084" spans="23:24" x14ac:dyDescent="0.2">
      <c r="W39084" s="25"/>
      <c r="X39084" s="25"/>
    </row>
    <row r="39085" spans="23:24" x14ac:dyDescent="0.2">
      <c r="W39085" s="25"/>
      <c r="X39085" s="25"/>
    </row>
    <row r="39086" spans="23:24" x14ac:dyDescent="0.2">
      <c r="W39086" s="25"/>
      <c r="X39086" s="25"/>
    </row>
    <row r="39087" spans="23:24" x14ac:dyDescent="0.2">
      <c r="W39087" s="25"/>
      <c r="X39087" s="25"/>
    </row>
    <row r="39088" spans="23:24" x14ac:dyDescent="0.2">
      <c r="W39088" s="25"/>
      <c r="X39088" s="25"/>
    </row>
    <row r="39089" spans="23:24" x14ac:dyDescent="0.2">
      <c r="W39089" s="25"/>
      <c r="X39089" s="25"/>
    </row>
    <row r="39090" spans="23:24" x14ac:dyDescent="0.2">
      <c r="W39090" s="25"/>
      <c r="X39090" s="25"/>
    </row>
    <row r="39091" spans="23:24" x14ac:dyDescent="0.2">
      <c r="W39091" s="25"/>
      <c r="X39091" s="25"/>
    </row>
    <row r="39092" spans="23:24" x14ac:dyDescent="0.2">
      <c r="W39092" s="25"/>
      <c r="X39092" s="25"/>
    </row>
    <row r="39093" spans="23:24" x14ac:dyDescent="0.2">
      <c r="W39093" s="25"/>
      <c r="X39093" s="25"/>
    </row>
    <row r="39094" spans="23:24" x14ac:dyDescent="0.2">
      <c r="W39094" s="25"/>
      <c r="X39094" s="25"/>
    </row>
    <row r="39095" spans="23:24" x14ac:dyDescent="0.2">
      <c r="W39095" s="25"/>
      <c r="X39095" s="25"/>
    </row>
    <row r="39096" spans="23:24" x14ac:dyDescent="0.2">
      <c r="W39096" s="25"/>
      <c r="X39096" s="25"/>
    </row>
    <row r="39097" spans="23:24" x14ac:dyDescent="0.2">
      <c r="W39097" s="25"/>
      <c r="X39097" s="25"/>
    </row>
    <row r="39098" spans="23:24" x14ac:dyDescent="0.2">
      <c r="W39098" s="25"/>
      <c r="X39098" s="25"/>
    </row>
    <row r="39099" spans="23:24" x14ac:dyDescent="0.2">
      <c r="W39099" s="25"/>
      <c r="X39099" s="25"/>
    </row>
    <row r="39100" spans="23:24" x14ac:dyDescent="0.2">
      <c r="W39100" s="25"/>
      <c r="X39100" s="25"/>
    </row>
    <row r="39101" spans="23:24" x14ac:dyDescent="0.2">
      <c r="W39101" s="25"/>
      <c r="X39101" s="25"/>
    </row>
    <row r="39102" spans="23:24" x14ac:dyDescent="0.2">
      <c r="W39102" s="25"/>
      <c r="X39102" s="25"/>
    </row>
    <row r="39103" spans="23:24" x14ac:dyDescent="0.2">
      <c r="W39103" s="25"/>
      <c r="X39103" s="25"/>
    </row>
    <row r="39104" spans="23:24" x14ac:dyDescent="0.2">
      <c r="W39104" s="25"/>
      <c r="X39104" s="25"/>
    </row>
    <row r="39105" spans="23:24" x14ac:dyDescent="0.2">
      <c r="W39105" s="25"/>
      <c r="X39105" s="25"/>
    </row>
    <row r="39106" spans="23:24" x14ac:dyDescent="0.2">
      <c r="W39106" s="25"/>
      <c r="X39106" s="25"/>
    </row>
    <row r="39107" spans="23:24" x14ac:dyDescent="0.2">
      <c r="W39107" s="25"/>
      <c r="X39107" s="25"/>
    </row>
    <row r="39108" spans="23:24" x14ac:dyDescent="0.2">
      <c r="W39108" s="25"/>
      <c r="X39108" s="25"/>
    </row>
    <row r="39109" spans="23:24" x14ac:dyDescent="0.2">
      <c r="W39109" s="25"/>
      <c r="X39109" s="25"/>
    </row>
    <row r="39110" spans="23:24" x14ac:dyDescent="0.2">
      <c r="W39110" s="25"/>
      <c r="X39110" s="25"/>
    </row>
    <row r="39111" spans="23:24" x14ac:dyDescent="0.2">
      <c r="W39111" s="25"/>
      <c r="X39111" s="25"/>
    </row>
    <row r="39112" spans="23:24" x14ac:dyDescent="0.2">
      <c r="W39112" s="25"/>
      <c r="X39112" s="25"/>
    </row>
    <row r="39113" spans="23:24" x14ac:dyDescent="0.2">
      <c r="W39113" s="25"/>
      <c r="X39113" s="25"/>
    </row>
    <row r="39114" spans="23:24" x14ac:dyDescent="0.2">
      <c r="W39114" s="25"/>
      <c r="X39114" s="25"/>
    </row>
    <row r="39115" spans="23:24" x14ac:dyDescent="0.2">
      <c r="W39115" s="25"/>
      <c r="X39115" s="25"/>
    </row>
    <row r="39116" spans="23:24" x14ac:dyDescent="0.2">
      <c r="W39116" s="25"/>
      <c r="X39116" s="25"/>
    </row>
    <row r="39117" spans="23:24" x14ac:dyDescent="0.2">
      <c r="W39117" s="25"/>
      <c r="X39117" s="25"/>
    </row>
    <row r="39118" spans="23:24" x14ac:dyDescent="0.2">
      <c r="W39118" s="25"/>
      <c r="X39118" s="25"/>
    </row>
    <row r="39119" spans="23:24" x14ac:dyDescent="0.2">
      <c r="W39119" s="25"/>
      <c r="X39119" s="25"/>
    </row>
    <row r="39120" spans="23:24" x14ac:dyDescent="0.2">
      <c r="W39120" s="25"/>
      <c r="X39120" s="25"/>
    </row>
    <row r="39121" spans="23:24" x14ac:dyDescent="0.2">
      <c r="W39121" s="25"/>
      <c r="X39121" s="25"/>
    </row>
    <row r="39122" spans="23:24" x14ac:dyDescent="0.2">
      <c r="W39122" s="25"/>
      <c r="X39122" s="25"/>
    </row>
    <row r="39123" spans="23:24" x14ac:dyDescent="0.2">
      <c r="W39123" s="25"/>
      <c r="X39123" s="25"/>
    </row>
    <row r="39124" spans="23:24" x14ac:dyDescent="0.2">
      <c r="W39124" s="25"/>
      <c r="X39124" s="25"/>
    </row>
    <row r="39125" spans="23:24" x14ac:dyDescent="0.2">
      <c r="W39125" s="25"/>
      <c r="X39125" s="25"/>
    </row>
    <row r="39126" spans="23:24" x14ac:dyDescent="0.2">
      <c r="W39126" s="25"/>
      <c r="X39126" s="25"/>
    </row>
    <row r="39127" spans="23:24" x14ac:dyDescent="0.2">
      <c r="W39127" s="25"/>
      <c r="X39127" s="25"/>
    </row>
    <row r="39128" spans="23:24" x14ac:dyDescent="0.2">
      <c r="W39128" s="25"/>
      <c r="X39128" s="25"/>
    </row>
    <row r="39129" spans="23:24" x14ac:dyDescent="0.2">
      <c r="W39129" s="25"/>
      <c r="X39129" s="25"/>
    </row>
    <row r="39130" spans="23:24" x14ac:dyDescent="0.2">
      <c r="W39130" s="25"/>
      <c r="X39130" s="25"/>
    </row>
    <row r="39131" spans="23:24" x14ac:dyDescent="0.2">
      <c r="W39131" s="25"/>
      <c r="X39131" s="25"/>
    </row>
    <row r="39132" spans="23:24" x14ac:dyDescent="0.2">
      <c r="W39132" s="25"/>
      <c r="X39132" s="25"/>
    </row>
    <row r="39133" spans="23:24" x14ac:dyDescent="0.2">
      <c r="W39133" s="25"/>
      <c r="X39133" s="25"/>
    </row>
    <row r="39134" spans="23:24" x14ac:dyDescent="0.2">
      <c r="W39134" s="25"/>
      <c r="X39134" s="25"/>
    </row>
    <row r="39135" spans="23:24" x14ac:dyDescent="0.2">
      <c r="W39135" s="25"/>
      <c r="X39135" s="25"/>
    </row>
    <row r="39136" spans="23:24" x14ac:dyDescent="0.2">
      <c r="W39136" s="25"/>
      <c r="X39136" s="25"/>
    </row>
    <row r="39137" spans="23:24" x14ac:dyDescent="0.2">
      <c r="W39137" s="25"/>
      <c r="X39137" s="25"/>
    </row>
    <row r="39138" spans="23:24" x14ac:dyDescent="0.2">
      <c r="W39138" s="25"/>
      <c r="X39138" s="25"/>
    </row>
    <row r="39139" spans="23:24" x14ac:dyDescent="0.2">
      <c r="W39139" s="25"/>
      <c r="X39139" s="25"/>
    </row>
    <row r="39140" spans="23:24" x14ac:dyDescent="0.2">
      <c r="W39140" s="25"/>
      <c r="X39140" s="25"/>
    </row>
    <row r="39141" spans="23:24" x14ac:dyDescent="0.2">
      <c r="W39141" s="25"/>
      <c r="X39141" s="25"/>
    </row>
    <row r="39142" spans="23:24" x14ac:dyDescent="0.2">
      <c r="W39142" s="25"/>
      <c r="X39142" s="25"/>
    </row>
    <row r="39143" spans="23:24" x14ac:dyDescent="0.2">
      <c r="W39143" s="25"/>
      <c r="X39143" s="25"/>
    </row>
    <row r="39144" spans="23:24" x14ac:dyDescent="0.2">
      <c r="W39144" s="25"/>
      <c r="X39144" s="25"/>
    </row>
    <row r="39145" spans="23:24" x14ac:dyDescent="0.2">
      <c r="W39145" s="25"/>
      <c r="X39145" s="25"/>
    </row>
    <row r="39146" spans="23:24" x14ac:dyDescent="0.2">
      <c r="W39146" s="25"/>
      <c r="X39146" s="25"/>
    </row>
    <row r="39147" spans="23:24" x14ac:dyDescent="0.2">
      <c r="W39147" s="25"/>
      <c r="X39147" s="25"/>
    </row>
    <row r="39148" spans="23:24" x14ac:dyDescent="0.2">
      <c r="W39148" s="25"/>
      <c r="X39148" s="25"/>
    </row>
    <row r="39149" spans="23:24" x14ac:dyDescent="0.2">
      <c r="W39149" s="25"/>
      <c r="X39149" s="25"/>
    </row>
    <row r="39150" spans="23:24" x14ac:dyDescent="0.2">
      <c r="W39150" s="25"/>
      <c r="X39150" s="25"/>
    </row>
    <row r="39151" spans="23:24" x14ac:dyDescent="0.2">
      <c r="W39151" s="25"/>
      <c r="X39151" s="25"/>
    </row>
    <row r="39152" spans="23:24" x14ac:dyDescent="0.2">
      <c r="W39152" s="25"/>
      <c r="X39152" s="25"/>
    </row>
    <row r="39153" spans="23:24" x14ac:dyDescent="0.2">
      <c r="W39153" s="25"/>
      <c r="X39153" s="25"/>
    </row>
    <row r="39154" spans="23:24" x14ac:dyDescent="0.2">
      <c r="W39154" s="25"/>
      <c r="X39154" s="25"/>
    </row>
    <row r="39155" spans="23:24" x14ac:dyDescent="0.2">
      <c r="W39155" s="25"/>
      <c r="X39155" s="25"/>
    </row>
    <row r="39156" spans="23:24" x14ac:dyDescent="0.2">
      <c r="W39156" s="25"/>
      <c r="X39156" s="25"/>
    </row>
    <row r="39157" spans="23:24" x14ac:dyDescent="0.2">
      <c r="W39157" s="25"/>
      <c r="X39157" s="25"/>
    </row>
    <row r="39158" spans="23:24" x14ac:dyDescent="0.2">
      <c r="W39158" s="25"/>
      <c r="X39158" s="25"/>
    </row>
    <row r="39159" spans="23:24" x14ac:dyDescent="0.2">
      <c r="W39159" s="25"/>
      <c r="X39159" s="25"/>
    </row>
    <row r="39160" spans="23:24" x14ac:dyDescent="0.2">
      <c r="W39160" s="25"/>
      <c r="X39160" s="25"/>
    </row>
    <row r="39161" spans="23:24" x14ac:dyDescent="0.2">
      <c r="W39161" s="25"/>
      <c r="X39161" s="25"/>
    </row>
    <row r="39162" spans="23:24" x14ac:dyDescent="0.2">
      <c r="W39162" s="25"/>
      <c r="X39162" s="25"/>
    </row>
    <row r="39163" spans="23:24" x14ac:dyDescent="0.2">
      <c r="W39163" s="25"/>
      <c r="X39163" s="25"/>
    </row>
    <row r="39164" spans="23:24" x14ac:dyDescent="0.2">
      <c r="W39164" s="25"/>
      <c r="X39164" s="25"/>
    </row>
    <row r="39165" spans="23:24" x14ac:dyDescent="0.2">
      <c r="W39165" s="25"/>
      <c r="X39165" s="25"/>
    </row>
    <row r="39166" spans="23:24" x14ac:dyDescent="0.2">
      <c r="W39166" s="25"/>
      <c r="X39166" s="25"/>
    </row>
    <row r="39167" spans="23:24" x14ac:dyDescent="0.2">
      <c r="W39167" s="25"/>
      <c r="X39167" s="25"/>
    </row>
    <row r="39168" spans="23:24" x14ac:dyDescent="0.2">
      <c r="W39168" s="25"/>
      <c r="X39168" s="25"/>
    </row>
    <row r="39169" spans="23:24" x14ac:dyDescent="0.2">
      <c r="W39169" s="25"/>
      <c r="X39169" s="25"/>
    </row>
    <row r="39170" spans="23:24" x14ac:dyDescent="0.2">
      <c r="W39170" s="25"/>
      <c r="X39170" s="25"/>
    </row>
    <row r="39171" spans="23:24" x14ac:dyDescent="0.2">
      <c r="W39171" s="25"/>
      <c r="X39171" s="25"/>
    </row>
    <row r="39172" spans="23:24" x14ac:dyDescent="0.2">
      <c r="W39172" s="25"/>
      <c r="X39172" s="25"/>
    </row>
    <row r="39173" spans="23:24" x14ac:dyDescent="0.2">
      <c r="W39173" s="25"/>
      <c r="X39173" s="25"/>
    </row>
    <row r="39174" spans="23:24" x14ac:dyDescent="0.2">
      <c r="W39174" s="25"/>
      <c r="X39174" s="25"/>
    </row>
    <row r="39175" spans="23:24" x14ac:dyDescent="0.2">
      <c r="W39175" s="25"/>
      <c r="X39175" s="25"/>
    </row>
    <row r="39176" spans="23:24" x14ac:dyDescent="0.2">
      <c r="W39176" s="25"/>
      <c r="X39176" s="25"/>
    </row>
    <row r="39177" spans="23:24" x14ac:dyDescent="0.2">
      <c r="W39177" s="25"/>
      <c r="X39177" s="25"/>
    </row>
    <row r="39178" spans="23:24" x14ac:dyDescent="0.2">
      <c r="W39178" s="25"/>
      <c r="X39178" s="25"/>
    </row>
    <row r="39179" spans="23:24" x14ac:dyDescent="0.2">
      <c r="W39179" s="25"/>
      <c r="X39179" s="25"/>
    </row>
    <row r="39180" spans="23:24" x14ac:dyDescent="0.2">
      <c r="W39180" s="25"/>
      <c r="X39180" s="25"/>
    </row>
    <row r="39181" spans="23:24" x14ac:dyDescent="0.2">
      <c r="W39181" s="25"/>
      <c r="X39181" s="25"/>
    </row>
    <row r="39182" spans="23:24" x14ac:dyDescent="0.2">
      <c r="W39182" s="25"/>
      <c r="X39182" s="25"/>
    </row>
    <row r="39183" spans="23:24" x14ac:dyDescent="0.2">
      <c r="W39183" s="25"/>
      <c r="X39183" s="25"/>
    </row>
    <row r="39184" spans="23:24" x14ac:dyDescent="0.2">
      <c r="W39184" s="25"/>
      <c r="X39184" s="25"/>
    </row>
    <row r="39185" spans="23:24" x14ac:dyDescent="0.2">
      <c r="W39185" s="25"/>
      <c r="X39185" s="25"/>
    </row>
    <row r="39186" spans="23:24" x14ac:dyDescent="0.2">
      <c r="W39186" s="25"/>
      <c r="X39186" s="25"/>
    </row>
    <row r="39187" spans="23:24" x14ac:dyDescent="0.2">
      <c r="W39187" s="25"/>
      <c r="X39187" s="25"/>
    </row>
    <row r="39188" spans="23:24" x14ac:dyDescent="0.2">
      <c r="W39188" s="25"/>
      <c r="X39188" s="25"/>
    </row>
    <row r="39189" spans="23:24" x14ac:dyDescent="0.2">
      <c r="W39189" s="25"/>
      <c r="X39189" s="25"/>
    </row>
    <row r="39190" spans="23:24" x14ac:dyDescent="0.2">
      <c r="W39190" s="25"/>
      <c r="X39190" s="25"/>
    </row>
    <row r="39191" spans="23:24" x14ac:dyDescent="0.2">
      <c r="W39191" s="25"/>
      <c r="X39191" s="25"/>
    </row>
    <row r="39192" spans="23:24" x14ac:dyDescent="0.2">
      <c r="W39192" s="25"/>
      <c r="X39192" s="25"/>
    </row>
    <row r="39193" spans="23:24" x14ac:dyDescent="0.2">
      <c r="W39193" s="25"/>
      <c r="X39193" s="25"/>
    </row>
    <row r="39194" spans="23:24" x14ac:dyDescent="0.2">
      <c r="W39194" s="25"/>
      <c r="X39194" s="25"/>
    </row>
    <row r="39195" spans="23:24" x14ac:dyDescent="0.2">
      <c r="W39195" s="25"/>
      <c r="X39195" s="25"/>
    </row>
    <row r="39196" spans="23:24" x14ac:dyDescent="0.2">
      <c r="W39196" s="25"/>
      <c r="X39196" s="25"/>
    </row>
    <row r="39197" spans="23:24" x14ac:dyDescent="0.2">
      <c r="W39197" s="25"/>
      <c r="X39197" s="25"/>
    </row>
    <row r="39198" spans="23:24" x14ac:dyDescent="0.2">
      <c r="W39198" s="25"/>
      <c r="X39198" s="25"/>
    </row>
    <row r="39199" spans="23:24" x14ac:dyDescent="0.2">
      <c r="W39199" s="25"/>
      <c r="X39199" s="25"/>
    </row>
    <row r="39200" spans="23:24" x14ac:dyDescent="0.2">
      <c r="W39200" s="25"/>
      <c r="X39200" s="25"/>
    </row>
    <row r="39201" spans="23:24" x14ac:dyDescent="0.2">
      <c r="W39201" s="25"/>
      <c r="X39201" s="25"/>
    </row>
    <row r="39202" spans="23:24" x14ac:dyDescent="0.2">
      <c r="W39202" s="25"/>
      <c r="X39202" s="25"/>
    </row>
    <row r="39203" spans="23:24" x14ac:dyDescent="0.2">
      <c r="W39203" s="25"/>
      <c r="X39203" s="25"/>
    </row>
    <row r="39204" spans="23:24" x14ac:dyDescent="0.2">
      <c r="W39204" s="25"/>
      <c r="X39204" s="25"/>
    </row>
    <row r="39205" spans="23:24" x14ac:dyDescent="0.2">
      <c r="W39205" s="25"/>
      <c r="X39205" s="25"/>
    </row>
    <row r="39206" spans="23:24" x14ac:dyDescent="0.2">
      <c r="W39206" s="25"/>
      <c r="X39206" s="25"/>
    </row>
    <row r="39207" spans="23:24" x14ac:dyDescent="0.2">
      <c r="W39207" s="25"/>
      <c r="X39207" s="25"/>
    </row>
    <row r="39208" spans="23:24" x14ac:dyDescent="0.2">
      <c r="W39208" s="25"/>
      <c r="X39208" s="25"/>
    </row>
    <row r="39209" spans="23:24" x14ac:dyDescent="0.2">
      <c r="W39209" s="25"/>
      <c r="X39209" s="25"/>
    </row>
    <row r="39210" spans="23:24" x14ac:dyDescent="0.2">
      <c r="W39210" s="25"/>
      <c r="X39210" s="25"/>
    </row>
    <row r="39211" spans="23:24" x14ac:dyDescent="0.2">
      <c r="W39211" s="25"/>
      <c r="X39211" s="25"/>
    </row>
    <row r="39212" spans="23:24" x14ac:dyDescent="0.2">
      <c r="W39212" s="25"/>
      <c r="X39212" s="25"/>
    </row>
    <row r="39213" spans="23:24" x14ac:dyDescent="0.2">
      <c r="W39213" s="25"/>
      <c r="X39213" s="25"/>
    </row>
    <row r="39214" spans="23:24" x14ac:dyDescent="0.2">
      <c r="W39214" s="25"/>
      <c r="X39214" s="25"/>
    </row>
    <row r="39215" spans="23:24" x14ac:dyDescent="0.2">
      <c r="W39215" s="25"/>
      <c r="X39215" s="25"/>
    </row>
    <row r="39216" spans="23:24" x14ac:dyDescent="0.2">
      <c r="W39216" s="25"/>
      <c r="X39216" s="25"/>
    </row>
    <row r="39217" spans="23:24" x14ac:dyDescent="0.2">
      <c r="W39217" s="25"/>
      <c r="X39217" s="25"/>
    </row>
    <row r="39218" spans="23:24" x14ac:dyDescent="0.2">
      <c r="W39218" s="25"/>
      <c r="X39218" s="25"/>
    </row>
    <row r="39219" spans="23:24" x14ac:dyDescent="0.2">
      <c r="W39219" s="25"/>
      <c r="X39219" s="25"/>
    </row>
    <row r="39220" spans="23:24" x14ac:dyDescent="0.2">
      <c r="W39220" s="25"/>
      <c r="X39220" s="25"/>
    </row>
    <row r="39221" spans="23:24" x14ac:dyDescent="0.2">
      <c r="W39221" s="25"/>
      <c r="X39221" s="25"/>
    </row>
    <row r="39222" spans="23:24" x14ac:dyDescent="0.2">
      <c r="W39222" s="25"/>
      <c r="X39222" s="25"/>
    </row>
    <row r="39223" spans="23:24" x14ac:dyDescent="0.2">
      <c r="W39223" s="25"/>
      <c r="X39223" s="25"/>
    </row>
    <row r="39224" spans="23:24" x14ac:dyDescent="0.2">
      <c r="W39224" s="25"/>
      <c r="X39224" s="25"/>
    </row>
    <row r="39225" spans="23:24" x14ac:dyDescent="0.2">
      <c r="W39225" s="25"/>
      <c r="X39225" s="25"/>
    </row>
    <row r="39226" spans="23:24" x14ac:dyDescent="0.2">
      <c r="W39226" s="25"/>
      <c r="X39226" s="25"/>
    </row>
    <row r="39227" spans="23:24" x14ac:dyDescent="0.2">
      <c r="W39227" s="25"/>
      <c r="X39227" s="25"/>
    </row>
    <row r="39228" spans="23:24" x14ac:dyDescent="0.2">
      <c r="W39228" s="25"/>
      <c r="X39228" s="25"/>
    </row>
    <row r="39229" spans="23:24" x14ac:dyDescent="0.2">
      <c r="W39229" s="25"/>
      <c r="X39229" s="25"/>
    </row>
    <row r="39230" spans="23:24" x14ac:dyDescent="0.2">
      <c r="W39230" s="25"/>
      <c r="X39230" s="25"/>
    </row>
    <row r="39231" spans="23:24" x14ac:dyDescent="0.2">
      <c r="W39231" s="25"/>
      <c r="X39231" s="25"/>
    </row>
    <row r="39232" spans="23:24" x14ac:dyDescent="0.2">
      <c r="W39232" s="25"/>
      <c r="X39232" s="25"/>
    </row>
    <row r="39233" spans="23:24" x14ac:dyDescent="0.2">
      <c r="W39233" s="25"/>
      <c r="X39233" s="25"/>
    </row>
    <row r="39234" spans="23:24" x14ac:dyDescent="0.2">
      <c r="W39234" s="25"/>
      <c r="X39234" s="25"/>
    </row>
    <row r="39235" spans="23:24" x14ac:dyDescent="0.2">
      <c r="W39235" s="25"/>
      <c r="X39235" s="25"/>
    </row>
    <row r="39236" spans="23:24" x14ac:dyDescent="0.2">
      <c r="W39236" s="25"/>
      <c r="X39236" s="25"/>
    </row>
    <row r="39237" spans="23:24" x14ac:dyDescent="0.2">
      <c r="W39237" s="25"/>
      <c r="X39237" s="25"/>
    </row>
    <row r="39238" spans="23:24" x14ac:dyDescent="0.2">
      <c r="W39238" s="25"/>
      <c r="X39238" s="25"/>
    </row>
    <row r="39239" spans="23:24" x14ac:dyDescent="0.2">
      <c r="W39239" s="25"/>
      <c r="X39239" s="25"/>
    </row>
    <row r="39240" spans="23:24" x14ac:dyDescent="0.2">
      <c r="W39240" s="25"/>
      <c r="X39240" s="25"/>
    </row>
    <row r="39241" spans="23:24" x14ac:dyDescent="0.2">
      <c r="W39241" s="25"/>
      <c r="X39241" s="25"/>
    </row>
    <row r="39242" spans="23:24" x14ac:dyDescent="0.2">
      <c r="W39242" s="25"/>
      <c r="X39242" s="25"/>
    </row>
    <row r="39243" spans="23:24" x14ac:dyDescent="0.2">
      <c r="W39243" s="25"/>
      <c r="X39243" s="25"/>
    </row>
    <row r="39244" spans="23:24" x14ac:dyDescent="0.2">
      <c r="W39244" s="25"/>
      <c r="X39244" s="25"/>
    </row>
    <row r="39245" spans="23:24" x14ac:dyDescent="0.2">
      <c r="W39245" s="25"/>
      <c r="X39245" s="25"/>
    </row>
    <row r="39246" spans="23:24" x14ac:dyDescent="0.2">
      <c r="W39246" s="25"/>
      <c r="X39246" s="25"/>
    </row>
    <row r="39247" spans="23:24" x14ac:dyDescent="0.2">
      <c r="W39247" s="25"/>
      <c r="X39247" s="25"/>
    </row>
    <row r="39248" spans="23:24" x14ac:dyDescent="0.2">
      <c r="W39248" s="25"/>
      <c r="X39248" s="25"/>
    </row>
    <row r="39249" spans="23:24" x14ac:dyDescent="0.2">
      <c r="W39249" s="25"/>
      <c r="X39249" s="25"/>
    </row>
    <row r="39250" spans="23:24" x14ac:dyDescent="0.2">
      <c r="W39250" s="25"/>
      <c r="X39250" s="25"/>
    </row>
    <row r="39251" spans="23:24" x14ac:dyDescent="0.2">
      <c r="W39251" s="25"/>
      <c r="X39251" s="25"/>
    </row>
    <row r="39252" spans="23:24" x14ac:dyDescent="0.2">
      <c r="W39252" s="25"/>
      <c r="X39252" s="25"/>
    </row>
    <row r="39253" spans="23:24" x14ac:dyDescent="0.2">
      <c r="W39253" s="25"/>
      <c r="X39253" s="25"/>
    </row>
    <row r="39254" spans="23:24" x14ac:dyDescent="0.2">
      <c r="W39254" s="25"/>
      <c r="X39254" s="25"/>
    </row>
    <row r="39255" spans="23:24" x14ac:dyDescent="0.2">
      <c r="W39255" s="25"/>
      <c r="X39255" s="25"/>
    </row>
    <row r="39256" spans="23:24" x14ac:dyDescent="0.2">
      <c r="W39256" s="25"/>
      <c r="X39256" s="25"/>
    </row>
    <row r="39257" spans="23:24" x14ac:dyDescent="0.2">
      <c r="W39257" s="25"/>
      <c r="X39257" s="25"/>
    </row>
    <row r="39258" spans="23:24" x14ac:dyDescent="0.2">
      <c r="W39258" s="25"/>
      <c r="X39258" s="25"/>
    </row>
    <row r="39259" spans="23:24" x14ac:dyDescent="0.2">
      <c r="W39259" s="25"/>
      <c r="X39259" s="25"/>
    </row>
    <row r="39260" spans="23:24" x14ac:dyDescent="0.2">
      <c r="W39260" s="25"/>
      <c r="X39260" s="25"/>
    </row>
    <row r="39261" spans="23:24" x14ac:dyDescent="0.2">
      <c r="W39261" s="25"/>
      <c r="X39261" s="25"/>
    </row>
    <row r="39262" spans="23:24" x14ac:dyDescent="0.2">
      <c r="W39262" s="25"/>
      <c r="X39262" s="25"/>
    </row>
    <row r="39263" spans="23:24" x14ac:dyDescent="0.2">
      <c r="W39263" s="25"/>
      <c r="X39263" s="25"/>
    </row>
    <row r="39264" spans="23:24" x14ac:dyDescent="0.2">
      <c r="W39264" s="25"/>
      <c r="X39264" s="25"/>
    </row>
    <row r="39265" spans="23:24" x14ac:dyDescent="0.2">
      <c r="W39265" s="25"/>
      <c r="X39265" s="25"/>
    </row>
    <row r="39266" spans="23:24" x14ac:dyDescent="0.2">
      <c r="W39266" s="25"/>
      <c r="X39266" s="25"/>
    </row>
    <row r="39267" spans="23:24" x14ac:dyDescent="0.2">
      <c r="W39267" s="25"/>
      <c r="X39267" s="25"/>
    </row>
    <row r="39268" spans="23:24" x14ac:dyDescent="0.2">
      <c r="W39268" s="25"/>
      <c r="X39268" s="25"/>
    </row>
    <row r="39269" spans="23:24" x14ac:dyDescent="0.2">
      <c r="W39269" s="25"/>
      <c r="X39269" s="25"/>
    </row>
    <row r="39270" spans="23:24" x14ac:dyDescent="0.2">
      <c r="W39270" s="25"/>
      <c r="X39270" s="25"/>
    </row>
    <row r="39271" spans="23:24" x14ac:dyDescent="0.2">
      <c r="W39271" s="25"/>
      <c r="X39271" s="25"/>
    </row>
    <row r="39272" spans="23:24" x14ac:dyDescent="0.2">
      <c r="W39272" s="25"/>
      <c r="X39272" s="25"/>
    </row>
    <row r="39273" spans="23:24" x14ac:dyDescent="0.2">
      <c r="W39273" s="25"/>
      <c r="X39273" s="25"/>
    </row>
    <row r="39274" spans="23:24" x14ac:dyDescent="0.2">
      <c r="W39274" s="25"/>
      <c r="X39274" s="25"/>
    </row>
    <row r="39275" spans="23:24" x14ac:dyDescent="0.2">
      <c r="W39275" s="25"/>
      <c r="X39275" s="25"/>
    </row>
    <row r="39276" spans="23:24" x14ac:dyDescent="0.2">
      <c r="W39276" s="25"/>
      <c r="X39276" s="25"/>
    </row>
    <row r="39277" spans="23:24" x14ac:dyDescent="0.2">
      <c r="W39277" s="25"/>
      <c r="X39277" s="25"/>
    </row>
    <row r="39278" spans="23:24" x14ac:dyDescent="0.2">
      <c r="W39278" s="25"/>
      <c r="X39278" s="25"/>
    </row>
    <row r="39279" spans="23:24" x14ac:dyDescent="0.2">
      <c r="W39279" s="25"/>
      <c r="X39279" s="25"/>
    </row>
    <row r="39280" spans="23:24" x14ac:dyDescent="0.2">
      <c r="W39280" s="25"/>
      <c r="X39280" s="25"/>
    </row>
    <row r="39281" spans="23:24" x14ac:dyDescent="0.2">
      <c r="W39281" s="25"/>
      <c r="X39281" s="25"/>
    </row>
    <row r="39282" spans="23:24" x14ac:dyDescent="0.2">
      <c r="W39282" s="25"/>
      <c r="X39282" s="25"/>
    </row>
    <row r="39283" spans="23:24" x14ac:dyDescent="0.2">
      <c r="W39283" s="25"/>
      <c r="X39283" s="25"/>
    </row>
    <row r="39284" spans="23:24" x14ac:dyDescent="0.2">
      <c r="W39284" s="25"/>
      <c r="X39284" s="25"/>
    </row>
    <row r="39285" spans="23:24" x14ac:dyDescent="0.2">
      <c r="W39285" s="25"/>
      <c r="X39285" s="25"/>
    </row>
    <row r="39286" spans="23:24" x14ac:dyDescent="0.2">
      <c r="W39286" s="25"/>
      <c r="X39286" s="25"/>
    </row>
    <row r="39287" spans="23:24" x14ac:dyDescent="0.2">
      <c r="W39287" s="25"/>
      <c r="X39287" s="25"/>
    </row>
    <row r="39288" spans="23:24" x14ac:dyDescent="0.2">
      <c r="W39288" s="25"/>
      <c r="X39288" s="25"/>
    </row>
    <row r="39289" spans="23:24" x14ac:dyDescent="0.2">
      <c r="W39289" s="25"/>
      <c r="X39289" s="25"/>
    </row>
    <row r="39290" spans="23:24" x14ac:dyDescent="0.2">
      <c r="W39290" s="25"/>
      <c r="X39290" s="25"/>
    </row>
    <row r="39291" spans="23:24" x14ac:dyDescent="0.2">
      <c r="W39291" s="25"/>
      <c r="X39291" s="25"/>
    </row>
    <row r="39292" spans="23:24" x14ac:dyDescent="0.2">
      <c r="W39292" s="25"/>
      <c r="X39292" s="25"/>
    </row>
    <row r="39293" spans="23:24" x14ac:dyDescent="0.2">
      <c r="W39293" s="25"/>
      <c r="X39293" s="25"/>
    </row>
    <row r="39294" spans="23:24" x14ac:dyDescent="0.2">
      <c r="W39294" s="25"/>
      <c r="X39294" s="25"/>
    </row>
    <row r="39295" spans="23:24" x14ac:dyDescent="0.2">
      <c r="W39295" s="25"/>
      <c r="X39295" s="25"/>
    </row>
    <row r="39296" spans="23:24" x14ac:dyDescent="0.2">
      <c r="W39296" s="25"/>
      <c r="X39296" s="25"/>
    </row>
    <row r="39297" spans="23:24" x14ac:dyDescent="0.2">
      <c r="W39297" s="25"/>
      <c r="X39297" s="25"/>
    </row>
    <row r="39298" spans="23:24" x14ac:dyDescent="0.2">
      <c r="W39298" s="25"/>
      <c r="X39298" s="25"/>
    </row>
    <row r="39299" spans="23:24" x14ac:dyDescent="0.2">
      <c r="W39299" s="25"/>
      <c r="X39299" s="25"/>
    </row>
    <row r="39300" spans="23:24" x14ac:dyDescent="0.2">
      <c r="W39300" s="25"/>
      <c r="X39300" s="25"/>
    </row>
    <row r="39301" spans="23:24" x14ac:dyDescent="0.2">
      <c r="W39301" s="25"/>
      <c r="X39301" s="25"/>
    </row>
    <row r="39302" spans="23:24" x14ac:dyDescent="0.2">
      <c r="W39302" s="25"/>
      <c r="X39302" s="25"/>
    </row>
    <row r="39303" spans="23:24" x14ac:dyDescent="0.2">
      <c r="W39303" s="25"/>
      <c r="X39303" s="25"/>
    </row>
    <row r="39304" spans="23:24" x14ac:dyDescent="0.2">
      <c r="W39304" s="25"/>
      <c r="X39304" s="25"/>
    </row>
    <row r="39305" spans="23:24" x14ac:dyDescent="0.2">
      <c r="W39305" s="25"/>
      <c r="X39305" s="25"/>
    </row>
    <row r="39306" spans="23:24" x14ac:dyDescent="0.2">
      <c r="W39306" s="25"/>
      <c r="X39306" s="25"/>
    </row>
    <row r="39307" spans="23:24" x14ac:dyDescent="0.2">
      <c r="W39307" s="25"/>
      <c r="X39307" s="25"/>
    </row>
    <row r="39308" spans="23:24" x14ac:dyDescent="0.2">
      <c r="W39308" s="25"/>
      <c r="X39308" s="25"/>
    </row>
    <row r="39309" spans="23:24" x14ac:dyDescent="0.2">
      <c r="W39309" s="25"/>
      <c r="X39309" s="25"/>
    </row>
    <row r="39310" spans="23:24" x14ac:dyDescent="0.2">
      <c r="W39310" s="25"/>
      <c r="X39310" s="25"/>
    </row>
    <row r="39311" spans="23:24" x14ac:dyDescent="0.2">
      <c r="W39311" s="25"/>
      <c r="X39311" s="25"/>
    </row>
    <row r="39312" spans="23:24" x14ac:dyDescent="0.2">
      <c r="W39312" s="25"/>
      <c r="X39312" s="25"/>
    </row>
    <row r="39313" spans="23:24" x14ac:dyDescent="0.2">
      <c r="W39313" s="25"/>
      <c r="X39313" s="25"/>
    </row>
    <row r="39314" spans="23:24" x14ac:dyDescent="0.2">
      <c r="W39314" s="25"/>
      <c r="X39314" s="25"/>
    </row>
    <row r="39315" spans="23:24" x14ac:dyDescent="0.2">
      <c r="W39315" s="25"/>
      <c r="X39315" s="25"/>
    </row>
    <row r="39316" spans="23:24" x14ac:dyDescent="0.2">
      <c r="W39316" s="25"/>
      <c r="X39316" s="25"/>
    </row>
    <row r="39317" spans="23:24" x14ac:dyDescent="0.2">
      <c r="W39317" s="25"/>
      <c r="X39317" s="25"/>
    </row>
    <row r="39318" spans="23:24" x14ac:dyDescent="0.2">
      <c r="W39318" s="25"/>
      <c r="X39318" s="25"/>
    </row>
    <row r="39319" spans="23:24" x14ac:dyDescent="0.2">
      <c r="W39319" s="25"/>
      <c r="X39319" s="25"/>
    </row>
    <row r="39320" spans="23:24" x14ac:dyDescent="0.2">
      <c r="W39320" s="25"/>
      <c r="X39320" s="25"/>
    </row>
    <row r="39321" spans="23:24" x14ac:dyDescent="0.2">
      <c r="W39321" s="25"/>
      <c r="X39321" s="25"/>
    </row>
    <row r="39322" spans="23:24" x14ac:dyDescent="0.2">
      <c r="W39322" s="25"/>
      <c r="X39322" s="25"/>
    </row>
    <row r="39323" spans="23:24" x14ac:dyDescent="0.2">
      <c r="W39323" s="25"/>
      <c r="X39323" s="25"/>
    </row>
    <row r="39324" spans="23:24" x14ac:dyDescent="0.2">
      <c r="W39324" s="25"/>
      <c r="X39324" s="25"/>
    </row>
    <row r="39325" spans="23:24" x14ac:dyDescent="0.2">
      <c r="W39325" s="25"/>
      <c r="X39325" s="25"/>
    </row>
    <row r="39326" spans="23:24" x14ac:dyDescent="0.2">
      <c r="W39326" s="25"/>
      <c r="X39326" s="25"/>
    </row>
    <row r="39327" spans="23:24" x14ac:dyDescent="0.2">
      <c r="W39327" s="25"/>
      <c r="X39327" s="25"/>
    </row>
    <row r="39328" spans="23:24" x14ac:dyDescent="0.2">
      <c r="W39328" s="25"/>
      <c r="X39328" s="25"/>
    </row>
    <row r="39329" spans="23:24" x14ac:dyDescent="0.2">
      <c r="W39329" s="25"/>
      <c r="X39329" s="25"/>
    </row>
    <row r="39330" spans="23:24" x14ac:dyDescent="0.2">
      <c r="W39330" s="25"/>
      <c r="X39330" s="25"/>
    </row>
    <row r="39331" spans="23:24" x14ac:dyDescent="0.2">
      <c r="W39331" s="25"/>
      <c r="X39331" s="25"/>
    </row>
    <row r="39332" spans="23:24" x14ac:dyDescent="0.2">
      <c r="W39332" s="25"/>
      <c r="X39332" s="25"/>
    </row>
    <row r="39333" spans="23:24" x14ac:dyDescent="0.2">
      <c r="W39333" s="25"/>
      <c r="X39333" s="25"/>
    </row>
    <row r="39334" spans="23:24" x14ac:dyDescent="0.2">
      <c r="W39334" s="25"/>
      <c r="X39334" s="25"/>
    </row>
    <row r="39335" spans="23:24" x14ac:dyDescent="0.2">
      <c r="W39335" s="25"/>
      <c r="X39335" s="25"/>
    </row>
    <row r="39336" spans="23:24" x14ac:dyDescent="0.2">
      <c r="W39336" s="25"/>
      <c r="X39336" s="25"/>
    </row>
    <row r="39337" spans="23:24" x14ac:dyDescent="0.2">
      <c r="W39337" s="25"/>
      <c r="X39337" s="25"/>
    </row>
    <row r="39338" spans="23:24" x14ac:dyDescent="0.2">
      <c r="W39338" s="25"/>
      <c r="X39338" s="25"/>
    </row>
    <row r="39339" spans="23:24" x14ac:dyDescent="0.2">
      <c r="W39339" s="25"/>
      <c r="X39339" s="25"/>
    </row>
    <row r="39340" spans="23:24" x14ac:dyDescent="0.2">
      <c r="W39340" s="25"/>
      <c r="X39340" s="25"/>
    </row>
    <row r="39341" spans="23:24" x14ac:dyDescent="0.2">
      <c r="W39341" s="25"/>
      <c r="X39341" s="25"/>
    </row>
    <row r="39342" spans="23:24" x14ac:dyDescent="0.2">
      <c r="W39342" s="25"/>
      <c r="X39342" s="25"/>
    </row>
    <row r="39343" spans="23:24" x14ac:dyDescent="0.2">
      <c r="W39343" s="25"/>
      <c r="X39343" s="25"/>
    </row>
    <row r="39344" spans="23:24" x14ac:dyDescent="0.2">
      <c r="W39344" s="25"/>
      <c r="X39344" s="25"/>
    </row>
    <row r="39345" spans="23:24" x14ac:dyDescent="0.2">
      <c r="W39345" s="25"/>
      <c r="X39345" s="25"/>
    </row>
    <row r="39346" spans="23:24" x14ac:dyDescent="0.2">
      <c r="W39346" s="25"/>
      <c r="X39346" s="25"/>
    </row>
    <row r="39347" spans="23:24" x14ac:dyDescent="0.2">
      <c r="W39347" s="25"/>
      <c r="X39347" s="25"/>
    </row>
    <row r="39348" spans="23:24" x14ac:dyDescent="0.2">
      <c r="W39348" s="25"/>
      <c r="X39348" s="25"/>
    </row>
    <row r="39349" spans="23:24" x14ac:dyDescent="0.2">
      <c r="W39349" s="25"/>
      <c r="X39349" s="25"/>
    </row>
    <row r="39350" spans="23:24" x14ac:dyDescent="0.2">
      <c r="W39350" s="25"/>
      <c r="X39350" s="25"/>
    </row>
    <row r="39351" spans="23:24" x14ac:dyDescent="0.2">
      <c r="W39351" s="25"/>
      <c r="X39351" s="25"/>
    </row>
    <row r="39352" spans="23:24" x14ac:dyDescent="0.2">
      <c r="W39352" s="25"/>
      <c r="X39352" s="25"/>
    </row>
    <row r="39353" spans="23:24" x14ac:dyDescent="0.2">
      <c r="W39353" s="25"/>
      <c r="X39353" s="25"/>
    </row>
    <row r="39354" spans="23:24" x14ac:dyDescent="0.2">
      <c r="W39354" s="25"/>
      <c r="X39354" s="25"/>
    </row>
    <row r="39355" spans="23:24" x14ac:dyDescent="0.2">
      <c r="W39355" s="25"/>
      <c r="X39355" s="25"/>
    </row>
    <row r="39356" spans="23:24" x14ac:dyDescent="0.2">
      <c r="W39356" s="25"/>
      <c r="X39356" s="25"/>
    </row>
    <row r="39357" spans="23:24" x14ac:dyDescent="0.2">
      <c r="W39357" s="25"/>
      <c r="X39357" s="25"/>
    </row>
    <row r="39358" spans="23:24" x14ac:dyDescent="0.2">
      <c r="W39358" s="25"/>
      <c r="X39358" s="25"/>
    </row>
    <row r="39359" spans="23:24" x14ac:dyDescent="0.2">
      <c r="W39359" s="25"/>
      <c r="X39359" s="25"/>
    </row>
    <row r="39360" spans="23:24" x14ac:dyDescent="0.2">
      <c r="W39360" s="25"/>
      <c r="X39360" s="25"/>
    </row>
    <row r="39361" spans="23:24" x14ac:dyDescent="0.2">
      <c r="W39361" s="25"/>
      <c r="X39361" s="25"/>
    </row>
    <row r="39362" spans="23:24" x14ac:dyDescent="0.2">
      <c r="W39362" s="25"/>
      <c r="X39362" s="25"/>
    </row>
    <row r="39363" spans="23:24" x14ac:dyDescent="0.2">
      <c r="W39363" s="25"/>
      <c r="X39363" s="25"/>
    </row>
    <row r="39364" spans="23:24" x14ac:dyDescent="0.2">
      <c r="W39364" s="25"/>
      <c r="X39364" s="25"/>
    </row>
    <row r="39365" spans="23:24" x14ac:dyDescent="0.2">
      <c r="W39365" s="25"/>
      <c r="X39365" s="25"/>
    </row>
    <row r="39366" spans="23:24" x14ac:dyDescent="0.2">
      <c r="W39366" s="25"/>
      <c r="X39366" s="25"/>
    </row>
    <row r="39367" spans="23:24" x14ac:dyDescent="0.2">
      <c r="W39367" s="25"/>
      <c r="X39367" s="25"/>
    </row>
    <row r="39368" spans="23:24" x14ac:dyDescent="0.2">
      <c r="W39368" s="25"/>
      <c r="X39368" s="25"/>
    </row>
    <row r="39369" spans="23:24" x14ac:dyDescent="0.2">
      <c r="W39369" s="25"/>
      <c r="X39369" s="25"/>
    </row>
    <row r="39370" spans="23:24" x14ac:dyDescent="0.2">
      <c r="W39370" s="25"/>
      <c r="X39370" s="25"/>
    </row>
    <row r="39371" spans="23:24" x14ac:dyDescent="0.2">
      <c r="W39371" s="25"/>
      <c r="X39371" s="25"/>
    </row>
    <row r="39372" spans="23:24" x14ac:dyDescent="0.2">
      <c r="W39372" s="25"/>
      <c r="X39372" s="25"/>
    </row>
    <row r="39373" spans="23:24" x14ac:dyDescent="0.2">
      <c r="W39373" s="25"/>
      <c r="X39373" s="25"/>
    </row>
    <row r="39374" spans="23:24" x14ac:dyDescent="0.2">
      <c r="W39374" s="25"/>
      <c r="X39374" s="25"/>
    </row>
    <row r="39375" spans="23:24" x14ac:dyDescent="0.2">
      <c r="W39375" s="25"/>
      <c r="X39375" s="25"/>
    </row>
    <row r="39376" spans="23:24" x14ac:dyDescent="0.2">
      <c r="W39376" s="25"/>
      <c r="X39376" s="25"/>
    </row>
    <row r="39377" spans="23:24" x14ac:dyDescent="0.2">
      <c r="W39377" s="25"/>
      <c r="X39377" s="25"/>
    </row>
    <row r="39378" spans="23:24" x14ac:dyDescent="0.2">
      <c r="W39378" s="25"/>
      <c r="X39378" s="25"/>
    </row>
    <row r="39379" spans="23:24" x14ac:dyDescent="0.2">
      <c r="W39379" s="25"/>
      <c r="X39379" s="25"/>
    </row>
    <row r="39380" spans="23:24" x14ac:dyDescent="0.2">
      <c r="W39380" s="25"/>
      <c r="X39380" s="25"/>
    </row>
    <row r="39381" spans="23:24" x14ac:dyDescent="0.2">
      <c r="W39381" s="25"/>
      <c r="X39381" s="25"/>
    </row>
    <row r="39382" spans="23:24" x14ac:dyDescent="0.2">
      <c r="W39382" s="25"/>
      <c r="X39382" s="25"/>
    </row>
    <row r="39383" spans="23:24" x14ac:dyDescent="0.2">
      <c r="W39383" s="25"/>
      <c r="X39383" s="25"/>
    </row>
    <row r="39384" spans="23:24" x14ac:dyDescent="0.2">
      <c r="W39384" s="25"/>
      <c r="X39384" s="25"/>
    </row>
    <row r="39385" spans="23:24" x14ac:dyDescent="0.2">
      <c r="W39385" s="25"/>
      <c r="X39385" s="25"/>
    </row>
    <row r="39386" spans="23:24" x14ac:dyDescent="0.2">
      <c r="W39386" s="25"/>
      <c r="X39386" s="25"/>
    </row>
    <row r="39387" spans="23:24" x14ac:dyDescent="0.2">
      <c r="W39387" s="25"/>
      <c r="X39387" s="25"/>
    </row>
    <row r="39388" spans="23:24" x14ac:dyDescent="0.2">
      <c r="W39388" s="25"/>
      <c r="X39388" s="25"/>
    </row>
    <row r="39389" spans="23:24" x14ac:dyDescent="0.2">
      <c r="W39389" s="25"/>
      <c r="X39389" s="25"/>
    </row>
    <row r="39390" spans="23:24" x14ac:dyDescent="0.2">
      <c r="W39390" s="25"/>
      <c r="X39390" s="25"/>
    </row>
    <row r="39391" spans="23:24" x14ac:dyDescent="0.2">
      <c r="W39391" s="25"/>
      <c r="X39391" s="25"/>
    </row>
    <row r="39392" spans="23:24" x14ac:dyDescent="0.2">
      <c r="W39392" s="25"/>
      <c r="X39392" s="25"/>
    </row>
    <row r="39393" spans="23:24" x14ac:dyDescent="0.2">
      <c r="W39393" s="25"/>
      <c r="X39393" s="25"/>
    </row>
    <row r="39394" spans="23:24" x14ac:dyDescent="0.2">
      <c r="W39394" s="25"/>
      <c r="X39394" s="25"/>
    </row>
    <row r="39395" spans="23:24" x14ac:dyDescent="0.2">
      <c r="W39395" s="25"/>
      <c r="X39395" s="25"/>
    </row>
    <row r="39396" spans="23:24" x14ac:dyDescent="0.2">
      <c r="W39396" s="25"/>
      <c r="X39396" s="25"/>
    </row>
    <row r="39397" spans="23:24" x14ac:dyDescent="0.2">
      <c r="W39397" s="25"/>
      <c r="X39397" s="25"/>
    </row>
    <row r="39398" spans="23:24" x14ac:dyDescent="0.2">
      <c r="W39398" s="25"/>
      <c r="X39398" s="25"/>
    </row>
    <row r="39399" spans="23:24" x14ac:dyDescent="0.2">
      <c r="W39399" s="25"/>
      <c r="X39399" s="25"/>
    </row>
    <row r="39400" spans="23:24" x14ac:dyDescent="0.2">
      <c r="W39400" s="25"/>
      <c r="X39400" s="25"/>
    </row>
    <row r="39401" spans="23:24" x14ac:dyDescent="0.2">
      <c r="W39401" s="25"/>
      <c r="X39401" s="25"/>
    </row>
    <row r="39402" spans="23:24" x14ac:dyDescent="0.2">
      <c r="W39402" s="25"/>
      <c r="X39402" s="25"/>
    </row>
    <row r="39403" spans="23:24" x14ac:dyDescent="0.2">
      <c r="W39403" s="25"/>
      <c r="X39403" s="25"/>
    </row>
    <row r="39404" spans="23:24" x14ac:dyDescent="0.2">
      <c r="W39404" s="25"/>
      <c r="X39404" s="25"/>
    </row>
    <row r="39405" spans="23:24" x14ac:dyDescent="0.2">
      <c r="W39405" s="25"/>
      <c r="X39405" s="25"/>
    </row>
    <row r="39406" spans="23:24" x14ac:dyDescent="0.2">
      <c r="W39406" s="25"/>
      <c r="X39406" s="25"/>
    </row>
    <row r="39407" spans="23:24" x14ac:dyDescent="0.2">
      <c r="W39407" s="25"/>
      <c r="X39407" s="25"/>
    </row>
    <row r="39408" spans="23:24" x14ac:dyDescent="0.2">
      <c r="W39408" s="25"/>
      <c r="X39408" s="25"/>
    </row>
    <row r="39409" spans="23:24" x14ac:dyDescent="0.2">
      <c r="W39409" s="25"/>
      <c r="X39409" s="25"/>
    </row>
    <row r="39410" spans="23:24" x14ac:dyDescent="0.2">
      <c r="W39410" s="25"/>
      <c r="X39410" s="25"/>
    </row>
    <row r="39411" spans="23:24" x14ac:dyDescent="0.2">
      <c r="W39411" s="25"/>
      <c r="X39411" s="25"/>
    </row>
    <row r="39412" spans="23:24" x14ac:dyDescent="0.2">
      <c r="W39412" s="25"/>
      <c r="X39412" s="25"/>
    </row>
    <row r="39413" spans="23:24" x14ac:dyDescent="0.2">
      <c r="W39413" s="25"/>
      <c r="X39413" s="25"/>
    </row>
    <row r="39414" spans="23:24" x14ac:dyDescent="0.2">
      <c r="W39414" s="25"/>
      <c r="X39414" s="25"/>
    </row>
    <row r="39415" spans="23:24" x14ac:dyDescent="0.2">
      <c r="W39415" s="25"/>
      <c r="X39415" s="25"/>
    </row>
    <row r="39416" spans="23:24" x14ac:dyDescent="0.2">
      <c r="W39416" s="25"/>
      <c r="X39416" s="25"/>
    </row>
    <row r="39417" spans="23:24" x14ac:dyDescent="0.2">
      <c r="W39417" s="25"/>
      <c r="X39417" s="25"/>
    </row>
    <row r="39418" spans="23:24" x14ac:dyDescent="0.2">
      <c r="W39418" s="25"/>
      <c r="X39418" s="25"/>
    </row>
    <row r="39419" spans="23:24" x14ac:dyDescent="0.2">
      <c r="W39419" s="25"/>
      <c r="X39419" s="25"/>
    </row>
    <row r="39420" spans="23:24" x14ac:dyDescent="0.2">
      <c r="W39420" s="25"/>
      <c r="X39420" s="25"/>
    </row>
    <row r="39421" spans="23:24" x14ac:dyDescent="0.2">
      <c r="W39421" s="25"/>
      <c r="X39421" s="25"/>
    </row>
    <row r="39422" spans="23:24" x14ac:dyDescent="0.2">
      <c r="W39422" s="25"/>
      <c r="X39422" s="25"/>
    </row>
    <row r="39423" spans="23:24" x14ac:dyDescent="0.2">
      <c r="W39423" s="25"/>
      <c r="X39423" s="25"/>
    </row>
    <row r="39424" spans="23:24" x14ac:dyDescent="0.2">
      <c r="W39424" s="25"/>
      <c r="X39424" s="25"/>
    </row>
    <row r="39425" spans="23:24" x14ac:dyDescent="0.2">
      <c r="W39425" s="25"/>
      <c r="X39425" s="25"/>
    </row>
    <row r="39426" spans="23:24" x14ac:dyDescent="0.2">
      <c r="W39426" s="25"/>
      <c r="X39426" s="25"/>
    </row>
    <row r="39427" spans="23:24" x14ac:dyDescent="0.2">
      <c r="W39427" s="25"/>
      <c r="X39427" s="25"/>
    </row>
    <row r="39428" spans="23:24" x14ac:dyDescent="0.2">
      <c r="W39428" s="25"/>
      <c r="X39428" s="25"/>
    </row>
    <row r="39429" spans="23:24" x14ac:dyDescent="0.2">
      <c r="W39429" s="25"/>
      <c r="X39429" s="25"/>
    </row>
    <row r="39430" spans="23:24" x14ac:dyDescent="0.2">
      <c r="W39430" s="25"/>
      <c r="X39430" s="25"/>
    </row>
    <row r="39431" spans="23:24" x14ac:dyDescent="0.2">
      <c r="W39431" s="25"/>
      <c r="X39431" s="25"/>
    </row>
    <row r="39432" spans="23:24" x14ac:dyDescent="0.2">
      <c r="W39432" s="25"/>
      <c r="X39432" s="25"/>
    </row>
    <row r="39433" spans="23:24" x14ac:dyDescent="0.2">
      <c r="W39433" s="25"/>
      <c r="X39433" s="25"/>
    </row>
    <row r="39434" spans="23:24" x14ac:dyDescent="0.2">
      <c r="W39434" s="25"/>
      <c r="X39434" s="25"/>
    </row>
    <row r="39435" spans="23:24" x14ac:dyDescent="0.2">
      <c r="W39435" s="25"/>
      <c r="X39435" s="25"/>
    </row>
    <row r="39436" spans="23:24" x14ac:dyDescent="0.2">
      <c r="W39436" s="25"/>
      <c r="X39436" s="25"/>
    </row>
    <row r="39437" spans="23:24" x14ac:dyDescent="0.2">
      <c r="W39437" s="25"/>
      <c r="X39437" s="25"/>
    </row>
    <row r="39438" spans="23:24" x14ac:dyDescent="0.2">
      <c r="W39438" s="25"/>
      <c r="X39438" s="25"/>
    </row>
    <row r="39439" spans="23:24" x14ac:dyDescent="0.2">
      <c r="W39439" s="25"/>
      <c r="X39439" s="25"/>
    </row>
    <row r="39440" spans="23:24" x14ac:dyDescent="0.2">
      <c r="W39440" s="25"/>
      <c r="X39440" s="25"/>
    </row>
    <row r="39441" spans="23:24" x14ac:dyDescent="0.2">
      <c r="W39441" s="25"/>
      <c r="X39441" s="25"/>
    </row>
    <row r="39442" spans="23:24" x14ac:dyDescent="0.2">
      <c r="W39442" s="25"/>
      <c r="X39442" s="25"/>
    </row>
    <row r="39443" spans="23:24" x14ac:dyDescent="0.2">
      <c r="W39443" s="25"/>
      <c r="X39443" s="25"/>
    </row>
    <row r="39444" spans="23:24" x14ac:dyDescent="0.2">
      <c r="W39444" s="25"/>
      <c r="X39444" s="25"/>
    </row>
    <row r="39445" spans="23:24" x14ac:dyDescent="0.2">
      <c r="W39445" s="25"/>
      <c r="X39445" s="25"/>
    </row>
    <row r="39446" spans="23:24" x14ac:dyDescent="0.2">
      <c r="W39446" s="25"/>
      <c r="X39446" s="25"/>
    </row>
    <row r="39447" spans="23:24" x14ac:dyDescent="0.2">
      <c r="W39447" s="25"/>
      <c r="X39447" s="25"/>
    </row>
    <row r="39448" spans="23:24" x14ac:dyDescent="0.2">
      <c r="W39448" s="25"/>
      <c r="X39448" s="25"/>
    </row>
    <row r="39449" spans="23:24" x14ac:dyDescent="0.2">
      <c r="W39449" s="25"/>
      <c r="X39449" s="25"/>
    </row>
    <row r="39450" spans="23:24" x14ac:dyDescent="0.2">
      <c r="W39450" s="25"/>
      <c r="X39450" s="25"/>
    </row>
    <row r="39451" spans="23:24" x14ac:dyDescent="0.2">
      <c r="W39451" s="25"/>
      <c r="X39451" s="25"/>
    </row>
    <row r="39452" spans="23:24" x14ac:dyDescent="0.2">
      <c r="W39452" s="25"/>
      <c r="X39452" s="25"/>
    </row>
    <row r="39453" spans="23:24" x14ac:dyDescent="0.2">
      <c r="W39453" s="25"/>
      <c r="X39453" s="25"/>
    </row>
    <row r="39454" spans="23:24" x14ac:dyDescent="0.2">
      <c r="W39454" s="25"/>
      <c r="X39454" s="25"/>
    </row>
    <row r="39455" spans="23:24" x14ac:dyDescent="0.2">
      <c r="W39455" s="25"/>
      <c r="X39455" s="25"/>
    </row>
    <row r="39456" spans="23:24" x14ac:dyDescent="0.2">
      <c r="W39456" s="25"/>
      <c r="X39456" s="25"/>
    </row>
    <row r="39457" spans="23:24" x14ac:dyDescent="0.2">
      <c r="W39457" s="25"/>
      <c r="X39457" s="25"/>
    </row>
    <row r="39458" spans="23:24" x14ac:dyDescent="0.2">
      <c r="W39458" s="25"/>
      <c r="X39458" s="25"/>
    </row>
    <row r="39459" spans="23:24" x14ac:dyDescent="0.2">
      <c r="W39459" s="25"/>
      <c r="X39459" s="25"/>
    </row>
    <row r="39460" spans="23:24" x14ac:dyDescent="0.2">
      <c r="W39460" s="25"/>
      <c r="X39460" s="25"/>
    </row>
    <row r="39461" spans="23:24" x14ac:dyDescent="0.2">
      <c r="W39461" s="25"/>
      <c r="X39461" s="25"/>
    </row>
    <row r="39462" spans="23:24" x14ac:dyDescent="0.2">
      <c r="W39462" s="25"/>
      <c r="X39462" s="25"/>
    </row>
    <row r="39463" spans="23:24" x14ac:dyDescent="0.2">
      <c r="W39463" s="25"/>
      <c r="X39463" s="25"/>
    </row>
    <row r="39464" spans="23:24" x14ac:dyDescent="0.2">
      <c r="W39464" s="25"/>
      <c r="X39464" s="25"/>
    </row>
    <row r="39465" spans="23:24" x14ac:dyDescent="0.2">
      <c r="W39465" s="25"/>
      <c r="X39465" s="25"/>
    </row>
    <row r="39466" spans="23:24" x14ac:dyDescent="0.2">
      <c r="W39466" s="25"/>
      <c r="X39466" s="25"/>
    </row>
    <row r="39467" spans="23:24" x14ac:dyDescent="0.2">
      <c r="W39467" s="25"/>
      <c r="X39467" s="25"/>
    </row>
    <row r="39468" spans="23:24" x14ac:dyDescent="0.2">
      <c r="W39468" s="25"/>
      <c r="X39468" s="25"/>
    </row>
    <row r="39469" spans="23:24" x14ac:dyDescent="0.2">
      <c r="W39469" s="25"/>
      <c r="X39469" s="25"/>
    </row>
    <row r="39470" spans="23:24" x14ac:dyDescent="0.2">
      <c r="W39470" s="25"/>
      <c r="X39470" s="25"/>
    </row>
    <row r="39471" spans="23:24" x14ac:dyDescent="0.2">
      <c r="W39471" s="25"/>
      <c r="X39471" s="25"/>
    </row>
    <row r="39472" spans="23:24" x14ac:dyDescent="0.2">
      <c r="W39472" s="25"/>
      <c r="X39472" s="25"/>
    </row>
    <row r="39473" spans="23:24" x14ac:dyDescent="0.2">
      <c r="W39473" s="25"/>
      <c r="X39473" s="25"/>
    </row>
    <row r="39474" spans="23:24" x14ac:dyDescent="0.2">
      <c r="W39474" s="25"/>
      <c r="X39474" s="25"/>
    </row>
    <row r="39475" spans="23:24" x14ac:dyDescent="0.2">
      <c r="W39475" s="25"/>
      <c r="X39475" s="25"/>
    </row>
    <row r="39476" spans="23:24" x14ac:dyDescent="0.2">
      <c r="W39476" s="25"/>
      <c r="X39476" s="25"/>
    </row>
    <row r="39477" spans="23:24" x14ac:dyDescent="0.2">
      <c r="W39477" s="25"/>
      <c r="X39477" s="25"/>
    </row>
    <row r="39478" spans="23:24" x14ac:dyDescent="0.2">
      <c r="W39478" s="25"/>
      <c r="X39478" s="25"/>
    </row>
    <row r="39479" spans="23:24" x14ac:dyDescent="0.2">
      <c r="W39479" s="25"/>
      <c r="X39479" s="25"/>
    </row>
    <row r="39480" spans="23:24" x14ac:dyDescent="0.2">
      <c r="W39480" s="25"/>
      <c r="X39480" s="25"/>
    </row>
    <row r="39481" spans="23:24" x14ac:dyDescent="0.2">
      <c r="W39481" s="25"/>
      <c r="X39481" s="25"/>
    </row>
    <row r="39482" spans="23:24" x14ac:dyDescent="0.2">
      <c r="W39482" s="25"/>
      <c r="X39482" s="25"/>
    </row>
    <row r="39483" spans="23:24" x14ac:dyDescent="0.2">
      <c r="W39483" s="25"/>
      <c r="X39483" s="25"/>
    </row>
    <row r="39484" spans="23:24" x14ac:dyDescent="0.2">
      <c r="W39484" s="25"/>
      <c r="X39484" s="25"/>
    </row>
    <row r="39485" spans="23:24" x14ac:dyDescent="0.2">
      <c r="W39485" s="25"/>
      <c r="X39485" s="25"/>
    </row>
    <row r="39486" spans="23:24" x14ac:dyDescent="0.2">
      <c r="W39486" s="25"/>
      <c r="X39486" s="25"/>
    </row>
    <row r="39487" spans="23:24" x14ac:dyDescent="0.2">
      <c r="W39487" s="25"/>
      <c r="X39487" s="25"/>
    </row>
    <row r="39488" spans="23:24" x14ac:dyDescent="0.2">
      <c r="W39488" s="25"/>
      <c r="X39488" s="25"/>
    </row>
    <row r="39489" spans="23:24" x14ac:dyDescent="0.2">
      <c r="W39489" s="25"/>
      <c r="X39489" s="25"/>
    </row>
    <row r="39490" spans="23:24" x14ac:dyDescent="0.2">
      <c r="W39490" s="25"/>
      <c r="X39490" s="25"/>
    </row>
    <row r="39491" spans="23:24" x14ac:dyDescent="0.2">
      <c r="W39491" s="25"/>
      <c r="X39491" s="25"/>
    </row>
    <row r="39492" spans="23:24" x14ac:dyDescent="0.2">
      <c r="W39492" s="25"/>
      <c r="X39492" s="25"/>
    </row>
    <row r="39493" spans="23:24" x14ac:dyDescent="0.2">
      <c r="W39493" s="25"/>
      <c r="X39493" s="25"/>
    </row>
    <row r="39494" spans="23:24" x14ac:dyDescent="0.2">
      <c r="W39494" s="25"/>
      <c r="X39494" s="25"/>
    </row>
    <row r="39495" spans="23:24" x14ac:dyDescent="0.2">
      <c r="W39495" s="25"/>
      <c r="X39495" s="25"/>
    </row>
    <row r="39496" spans="23:24" x14ac:dyDescent="0.2">
      <c r="W39496" s="25"/>
      <c r="X39496" s="25"/>
    </row>
    <row r="39497" spans="23:24" x14ac:dyDescent="0.2">
      <c r="W39497" s="25"/>
      <c r="X39497" s="25"/>
    </row>
    <row r="39498" spans="23:24" x14ac:dyDescent="0.2">
      <c r="W39498" s="25"/>
      <c r="X39498" s="25"/>
    </row>
    <row r="39499" spans="23:24" x14ac:dyDescent="0.2">
      <c r="W39499" s="25"/>
      <c r="X39499" s="25"/>
    </row>
    <row r="39500" spans="23:24" x14ac:dyDescent="0.2">
      <c r="W39500" s="25"/>
      <c r="X39500" s="25"/>
    </row>
    <row r="39501" spans="23:24" x14ac:dyDescent="0.2">
      <c r="W39501" s="25"/>
      <c r="X39501" s="25"/>
    </row>
    <row r="39502" spans="23:24" x14ac:dyDescent="0.2">
      <c r="W39502" s="25"/>
      <c r="X39502" s="25"/>
    </row>
    <row r="39503" spans="23:24" x14ac:dyDescent="0.2">
      <c r="W39503" s="25"/>
      <c r="X39503" s="25"/>
    </row>
    <row r="39504" spans="23:24" x14ac:dyDescent="0.2">
      <c r="W39504" s="25"/>
      <c r="X39504" s="25"/>
    </row>
    <row r="39505" spans="23:24" x14ac:dyDescent="0.2">
      <c r="W39505" s="25"/>
      <c r="X39505" s="25"/>
    </row>
    <row r="39506" spans="23:24" x14ac:dyDescent="0.2">
      <c r="W39506" s="25"/>
      <c r="X39506" s="25"/>
    </row>
    <row r="39507" spans="23:24" x14ac:dyDescent="0.2">
      <c r="W39507" s="25"/>
      <c r="X39507" s="25"/>
    </row>
    <row r="39508" spans="23:24" x14ac:dyDescent="0.2">
      <c r="W39508" s="25"/>
      <c r="X39508" s="25"/>
    </row>
    <row r="39509" spans="23:24" x14ac:dyDescent="0.2">
      <c r="W39509" s="25"/>
      <c r="X39509" s="25"/>
    </row>
    <row r="39510" spans="23:24" x14ac:dyDescent="0.2">
      <c r="W39510" s="25"/>
      <c r="X39510" s="25"/>
    </row>
    <row r="39511" spans="23:24" x14ac:dyDescent="0.2">
      <c r="W39511" s="25"/>
      <c r="X39511" s="25"/>
    </row>
    <row r="39512" spans="23:24" x14ac:dyDescent="0.2">
      <c r="W39512" s="25"/>
      <c r="X39512" s="25"/>
    </row>
    <row r="39513" spans="23:24" x14ac:dyDescent="0.2">
      <c r="W39513" s="25"/>
      <c r="X39513" s="25"/>
    </row>
    <row r="39514" spans="23:24" x14ac:dyDescent="0.2">
      <c r="W39514" s="25"/>
      <c r="X39514" s="25"/>
    </row>
    <row r="39515" spans="23:24" x14ac:dyDescent="0.2">
      <c r="W39515" s="25"/>
      <c r="X39515" s="25"/>
    </row>
    <row r="39516" spans="23:24" x14ac:dyDescent="0.2">
      <c r="W39516" s="25"/>
      <c r="X39516" s="25"/>
    </row>
    <row r="39517" spans="23:24" x14ac:dyDescent="0.2">
      <c r="W39517" s="25"/>
      <c r="X39517" s="25"/>
    </row>
    <row r="39518" spans="23:24" x14ac:dyDescent="0.2">
      <c r="W39518" s="25"/>
      <c r="X39518" s="25"/>
    </row>
    <row r="39519" spans="23:24" x14ac:dyDescent="0.2">
      <c r="W39519" s="25"/>
      <c r="X39519" s="25"/>
    </row>
    <row r="39520" spans="23:24" x14ac:dyDescent="0.2">
      <c r="W39520" s="25"/>
      <c r="X39520" s="25"/>
    </row>
    <row r="39521" spans="23:24" x14ac:dyDescent="0.2">
      <c r="W39521" s="25"/>
      <c r="X39521" s="25"/>
    </row>
    <row r="39522" spans="23:24" x14ac:dyDescent="0.2">
      <c r="W39522" s="25"/>
      <c r="X39522" s="25"/>
    </row>
    <row r="39523" spans="23:24" x14ac:dyDescent="0.2">
      <c r="W39523" s="25"/>
      <c r="X39523" s="25"/>
    </row>
    <row r="39524" spans="23:24" x14ac:dyDescent="0.2">
      <c r="W39524" s="25"/>
      <c r="X39524" s="25"/>
    </row>
    <row r="39525" spans="23:24" x14ac:dyDescent="0.2">
      <c r="W39525" s="25"/>
      <c r="X39525" s="25"/>
    </row>
    <row r="39526" spans="23:24" x14ac:dyDescent="0.2">
      <c r="W39526" s="25"/>
      <c r="X39526" s="25"/>
    </row>
    <row r="39527" spans="23:24" x14ac:dyDescent="0.2">
      <c r="W39527" s="25"/>
      <c r="X39527" s="25"/>
    </row>
    <row r="39528" spans="23:24" x14ac:dyDescent="0.2">
      <c r="W39528" s="25"/>
      <c r="X39528" s="25"/>
    </row>
    <row r="39529" spans="23:24" x14ac:dyDescent="0.2">
      <c r="W39529" s="25"/>
      <c r="X39529" s="25"/>
    </row>
    <row r="39530" spans="23:24" x14ac:dyDescent="0.2">
      <c r="W39530" s="25"/>
      <c r="X39530" s="25"/>
    </row>
    <row r="39531" spans="23:24" x14ac:dyDescent="0.2">
      <c r="W39531" s="25"/>
      <c r="X39531" s="25"/>
    </row>
    <row r="39532" spans="23:24" x14ac:dyDescent="0.2">
      <c r="W39532" s="25"/>
      <c r="X39532" s="25"/>
    </row>
    <row r="39533" spans="23:24" x14ac:dyDescent="0.2">
      <c r="W39533" s="25"/>
      <c r="X39533" s="25"/>
    </row>
    <row r="39534" spans="23:24" x14ac:dyDescent="0.2">
      <c r="W39534" s="25"/>
      <c r="X39534" s="25"/>
    </row>
    <row r="39535" spans="23:24" x14ac:dyDescent="0.2">
      <c r="W39535" s="25"/>
      <c r="X39535" s="25"/>
    </row>
    <row r="39536" spans="23:24" x14ac:dyDescent="0.2">
      <c r="W39536" s="25"/>
      <c r="X39536" s="25"/>
    </row>
    <row r="39537" spans="23:24" x14ac:dyDescent="0.2">
      <c r="W39537" s="25"/>
      <c r="X39537" s="25"/>
    </row>
    <row r="39538" spans="23:24" x14ac:dyDescent="0.2">
      <c r="W39538" s="25"/>
      <c r="X39538" s="25"/>
    </row>
    <row r="39539" spans="23:24" x14ac:dyDescent="0.2">
      <c r="W39539" s="25"/>
      <c r="X39539" s="25"/>
    </row>
    <row r="39540" spans="23:24" x14ac:dyDescent="0.2">
      <c r="W39540" s="25"/>
      <c r="X39540" s="25"/>
    </row>
    <row r="39541" spans="23:24" x14ac:dyDescent="0.2">
      <c r="W39541" s="25"/>
      <c r="X39541" s="25"/>
    </row>
    <row r="39542" spans="23:24" x14ac:dyDescent="0.2">
      <c r="W39542" s="25"/>
      <c r="X39542" s="25"/>
    </row>
    <row r="39543" spans="23:24" x14ac:dyDescent="0.2">
      <c r="W39543" s="25"/>
      <c r="X39543" s="25"/>
    </row>
    <row r="39544" spans="23:24" x14ac:dyDescent="0.2">
      <c r="W39544" s="25"/>
      <c r="X39544" s="25"/>
    </row>
    <row r="39545" spans="23:24" x14ac:dyDescent="0.2">
      <c r="W39545" s="25"/>
      <c r="X39545" s="25"/>
    </row>
    <row r="39546" spans="23:24" x14ac:dyDescent="0.2">
      <c r="W39546" s="25"/>
      <c r="X39546" s="25"/>
    </row>
    <row r="39547" spans="23:24" x14ac:dyDescent="0.2">
      <c r="W39547" s="25"/>
      <c r="X39547" s="25"/>
    </row>
    <row r="39548" spans="23:24" x14ac:dyDescent="0.2">
      <c r="W39548" s="25"/>
      <c r="X39548" s="25"/>
    </row>
    <row r="39549" spans="23:24" x14ac:dyDescent="0.2">
      <c r="W39549" s="25"/>
      <c r="X39549" s="25"/>
    </row>
    <row r="39550" spans="23:24" x14ac:dyDescent="0.2">
      <c r="W39550" s="25"/>
      <c r="X39550" s="25"/>
    </row>
    <row r="39551" spans="23:24" x14ac:dyDescent="0.2">
      <c r="W39551" s="25"/>
      <c r="X39551" s="25"/>
    </row>
    <row r="39552" spans="23:24" x14ac:dyDescent="0.2">
      <c r="W39552" s="25"/>
      <c r="X39552" s="25"/>
    </row>
    <row r="39553" spans="23:24" x14ac:dyDescent="0.2">
      <c r="W39553" s="25"/>
      <c r="X39553" s="25"/>
    </row>
    <row r="39554" spans="23:24" x14ac:dyDescent="0.2">
      <c r="W39554" s="25"/>
      <c r="X39554" s="25"/>
    </row>
    <row r="39555" spans="23:24" x14ac:dyDescent="0.2">
      <c r="W39555" s="25"/>
      <c r="X39555" s="25"/>
    </row>
    <row r="39556" spans="23:24" x14ac:dyDescent="0.2">
      <c r="W39556" s="25"/>
      <c r="X39556" s="25"/>
    </row>
    <row r="39557" spans="23:24" x14ac:dyDescent="0.2">
      <c r="W39557" s="25"/>
      <c r="X39557" s="25"/>
    </row>
    <row r="39558" spans="23:24" x14ac:dyDescent="0.2">
      <c r="W39558" s="25"/>
      <c r="X39558" s="25"/>
    </row>
    <row r="39559" spans="23:24" x14ac:dyDescent="0.2">
      <c r="W39559" s="25"/>
      <c r="X39559" s="25"/>
    </row>
    <row r="39560" spans="23:24" x14ac:dyDescent="0.2">
      <c r="W39560" s="25"/>
      <c r="X39560" s="25"/>
    </row>
    <row r="39561" spans="23:24" x14ac:dyDescent="0.2">
      <c r="W39561" s="25"/>
      <c r="X39561" s="25"/>
    </row>
    <row r="39562" spans="23:24" x14ac:dyDescent="0.2">
      <c r="W39562" s="25"/>
      <c r="X39562" s="25"/>
    </row>
    <row r="39563" spans="23:24" x14ac:dyDescent="0.2">
      <c r="W39563" s="25"/>
      <c r="X39563" s="25"/>
    </row>
    <row r="39564" spans="23:24" x14ac:dyDescent="0.2">
      <c r="W39564" s="25"/>
      <c r="X39564" s="25"/>
    </row>
    <row r="39565" spans="23:24" x14ac:dyDescent="0.2">
      <c r="W39565" s="25"/>
      <c r="X39565" s="25"/>
    </row>
    <row r="39566" spans="23:24" x14ac:dyDescent="0.2">
      <c r="W39566" s="25"/>
      <c r="X39566" s="25"/>
    </row>
    <row r="39567" spans="23:24" x14ac:dyDescent="0.2">
      <c r="W39567" s="25"/>
      <c r="X39567" s="25"/>
    </row>
    <row r="39568" spans="23:24" x14ac:dyDescent="0.2">
      <c r="W39568" s="25"/>
      <c r="X39568" s="25"/>
    </row>
    <row r="39569" spans="23:24" x14ac:dyDescent="0.2">
      <c r="W39569" s="25"/>
      <c r="X39569" s="25"/>
    </row>
    <row r="39570" spans="23:24" x14ac:dyDescent="0.2">
      <c r="W39570" s="25"/>
      <c r="X39570" s="25"/>
    </row>
    <row r="39571" spans="23:24" x14ac:dyDescent="0.2">
      <c r="W39571" s="25"/>
      <c r="X39571" s="25"/>
    </row>
    <row r="39572" spans="23:24" x14ac:dyDescent="0.2">
      <c r="W39572" s="25"/>
      <c r="X39572" s="25"/>
    </row>
    <row r="39573" spans="23:24" x14ac:dyDescent="0.2">
      <c r="W39573" s="25"/>
      <c r="X39573" s="25"/>
    </row>
    <row r="39574" spans="23:24" x14ac:dyDescent="0.2">
      <c r="W39574" s="25"/>
      <c r="X39574" s="25"/>
    </row>
    <row r="39575" spans="23:24" x14ac:dyDescent="0.2">
      <c r="W39575" s="25"/>
      <c r="X39575" s="25"/>
    </row>
    <row r="39576" spans="23:24" x14ac:dyDescent="0.2">
      <c r="W39576" s="25"/>
      <c r="X39576" s="25"/>
    </row>
    <row r="39577" spans="23:24" x14ac:dyDescent="0.2">
      <c r="W39577" s="25"/>
      <c r="X39577" s="25"/>
    </row>
    <row r="39578" spans="23:24" x14ac:dyDescent="0.2">
      <c r="W39578" s="25"/>
      <c r="X39578" s="25"/>
    </row>
    <row r="39579" spans="23:24" x14ac:dyDescent="0.2">
      <c r="W39579" s="25"/>
      <c r="X39579" s="25"/>
    </row>
    <row r="39580" spans="23:24" x14ac:dyDescent="0.2">
      <c r="W39580" s="25"/>
      <c r="X39580" s="25"/>
    </row>
    <row r="39581" spans="23:24" x14ac:dyDescent="0.2">
      <c r="W39581" s="25"/>
      <c r="X39581" s="25"/>
    </row>
    <row r="39582" spans="23:24" x14ac:dyDescent="0.2">
      <c r="W39582" s="25"/>
      <c r="X39582" s="25"/>
    </row>
    <row r="39583" spans="23:24" x14ac:dyDescent="0.2">
      <c r="W39583" s="25"/>
      <c r="X39583" s="25"/>
    </row>
    <row r="39584" spans="23:24" x14ac:dyDescent="0.2">
      <c r="W39584" s="25"/>
      <c r="X39584" s="25"/>
    </row>
    <row r="39585" spans="23:24" x14ac:dyDescent="0.2">
      <c r="W39585" s="25"/>
      <c r="X39585" s="25"/>
    </row>
    <row r="39586" spans="23:24" x14ac:dyDescent="0.2">
      <c r="W39586" s="25"/>
      <c r="X39586" s="25"/>
    </row>
    <row r="39587" spans="23:24" x14ac:dyDescent="0.2">
      <c r="W39587" s="25"/>
      <c r="X39587" s="25"/>
    </row>
    <row r="39588" spans="23:24" x14ac:dyDescent="0.2">
      <c r="W39588" s="25"/>
      <c r="X39588" s="25"/>
    </row>
    <row r="39589" spans="23:24" x14ac:dyDescent="0.2">
      <c r="W39589" s="25"/>
      <c r="X39589" s="25"/>
    </row>
    <row r="39590" spans="23:24" x14ac:dyDescent="0.2">
      <c r="W39590" s="25"/>
      <c r="X39590" s="25"/>
    </row>
    <row r="39591" spans="23:24" x14ac:dyDescent="0.2">
      <c r="W39591" s="25"/>
      <c r="X39591" s="25"/>
    </row>
    <row r="39592" spans="23:24" x14ac:dyDescent="0.2">
      <c r="W39592" s="25"/>
      <c r="X39592" s="25"/>
    </row>
    <row r="39593" spans="23:24" x14ac:dyDescent="0.2">
      <c r="W39593" s="25"/>
      <c r="X39593" s="25"/>
    </row>
    <row r="39594" spans="23:24" x14ac:dyDescent="0.2">
      <c r="W39594" s="25"/>
      <c r="X39594" s="25"/>
    </row>
    <row r="39595" spans="23:24" x14ac:dyDescent="0.2">
      <c r="W39595" s="25"/>
      <c r="X39595" s="25"/>
    </row>
    <row r="39596" spans="23:24" x14ac:dyDescent="0.2">
      <c r="W39596" s="25"/>
      <c r="X39596" s="25"/>
    </row>
    <row r="39597" spans="23:24" x14ac:dyDescent="0.2">
      <c r="W39597" s="25"/>
      <c r="X39597" s="25"/>
    </row>
    <row r="39598" spans="23:24" x14ac:dyDescent="0.2">
      <c r="W39598" s="25"/>
      <c r="X39598" s="25"/>
    </row>
    <row r="39599" spans="23:24" x14ac:dyDescent="0.2">
      <c r="W39599" s="25"/>
      <c r="X39599" s="25"/>
    </row>
    <row r="39600" spans="23:24" x14ac:dyDescent="0.2">
      <c r="W39600" s="25"/>
      <c r="X39600" s="25"/>
    </row>
    <row r="39601" spans="23:24" x14ac:dyDescent="0.2">
      <c r="W39601" s="25"/>
      <c r="X39601" s="25"/>
    </row>
    <row r="39602" spans="23:24" x14ac:dyDescent="0.2">
      <c r="W39602" s="25"/>
      <c r="X39602" s="25"/>
    </row>
    <row r="39603" spans="23:24" x14ac:dyDescent="0.2">
      <c r="W39603" s="25"/>
      <c r="X39603" s="25"/>
    </row>
    <row r="39604" spans="23:24" x14ac:dyDescent="0.2">
      <c r="W39604" s="25"/>
      <c r="X39604" s="25"/>
    </row>
    <row r="39605" spans="23:24" x14ac:dyDescent="0.2">
      <c r="W39605" s="25"/>
      <c r="X39605" s="25"/>
    </row>
    <row r="39606" spans="23:24" x14ac:dyDescent="0.2">
      <c r="W39606" s="25"/>
      <c r="X39606" s="25"/>
    </row>
    <row r="39607" spans="23:24" x14ac:dyDescent="0.2">
      <c r="W39607" s="25"/>
      <c r="X39607" s="25"/>
    </row>
    <row r="39608" spans="23:24" x14ac:dyDescent="0.2">
      <c r="W39608" s="25"/>
      <c r="X39608" s="25"/>
    </row>
    <row r="39609" spans="23:24" x14ac:dyDescent="0.2">
      <c r="W39609" s="25"/>
      <c r="X39609" s="25"/>
    </row>
    <row r="39610" spans="23:24" x14ac:dyDescent="0.2">
      <c r="W39610" s="25"/>
      <c r="X39610" s="25"/>
    </row>
    <row r="39611" spans="23:24" x14ac:dyDescent="0.2">
      <c r="W39611" s="25"/>
      <c r="X39611" s="25"/>
    </row>
    <row r="39612" spans="23:24" x14ac:dyDescent="0.2">
      <c r="W39612" s="25"/>
      <c r="X39612" s="25"/>
    </row>
    <row r="39613" spans="23:24" x14ac:dyDescent="0.2">
      <c r="W39613" s="25"/>
      <c r="X39613" s="25"/>
    </row>
    <row r="39614" spans="23:24" x14ac:dyDescent="0.2">
      <c r="W39614" s="25"/>
      <c r="X39614" s="25"/>
    </row>
    <row r="39615" spans="23:24" x14ac:dyDescent="0.2">
      <c r="W39615" s="25"/>
      <c r="X39615" s="25"/>
    </row>
    <row r="39616" spans="23:24" x14ac:dyDescent="0.2">
      <c r="W39616" s="25"/>
      <c r="X39616" s="25"/>
    </row>
    <row r="39617" spans="23:24" x14ac:dyDescent="0.2">
      <c r="W39617" s="25"/>
      <c r="X39617" s="25"/>
    </row>
    <row r="39618" spans="23:24" x14ac:dyDescent="0.2">
      <c r="W39618" s="25"/>
      <c r="X39618" s="25"/>
    </row>
    <row r="39619" spans="23:24" x14ac:dyDescent="0.2">
      <c r="W39619" s="25"/>
      <c r="X39619" s="25"/>
    </row>
    <row r="39620" spans="23:24" x14ac:dyDescent="0.2">
      <c r="W39620" s="25"/>
      <c r="X39620" s="25"/>
    </row>
    <row r="39621" spans="23:24" x14ac:dyDescent="0.2">
      <c r="W39621" s="25"/>
      <c r="X39621" s="25"/>
    </row>
    <row r="39622" spans="23:24" x14ac:dyDescent="0.2">
      <c r="W39622" s="25"/>
      <c r="X39622" s="25"/>
    </row>
    <row r="39623" spans="23:24" x14ac:dyDescent="0.2">
      <c r="W39623" s="25"/>
      <c r="X39623" s="25"/>
    </row>
    <row r="39624" spans="23:24" x14ac:dyDescent="0.2">
      <c r="W39624" s="25"/>
      <c r="X39624" s="25"/>
    </row>
    <row r="39625" spans="23:24" x14ac:dyDescent="0.2">
      <c r="W39625" s="25"/>
      <c r="X39625" s="25"/>
    </row>
    <row r="39626" spans="23:24" x14ac:dyDescent="0.2">
      <c r="W39626" s="25"/>
      <c r="X39626" s="25"/>
    </row>
    <row r="39627" spans="23:24" x14ac:dyDescent="0.2">
      <c r="W39627" s="25"/>
      <c r="X39627" s="25"/>
    </row>
    <row r="39628" spans="23:24" x14ac:dyDescent="0.2">
      <c r="W39628" s="25"/>
      <c r="X39628" s="25"/>
    </row>
    <row r="39629" spans="23:24" x14ac:dyDescent="0.2">
      <c r="W39629" s="25"/>
      <c r="X39629" s="25"/>
    </row>
    <row r="39630" spans="23:24" x14ac:dyDescent="0.2">
      <c r="W39630" s="25"/>
      <c r="X39630" s="25"/>
    </row>
    <row r="39631" spans="23:24" x14ac:dyDescent="0.2">
      <c r="W39631" s="25"/>
      <c r="X39631" s="25"/>
    </row>
    <row r="39632" spans="23:24" x14ac:dyDescent="0.2">
      <c r="W39632" s="25"/>
      <c r="X39632" s="25"/>
    </row>
    <row r="39633" spans="23:24" x14ac:dyDescent="0.2">
      <c r="W39633" s="25"/>
      <c r="X39633" s="25"/>
    </row>
    <row r="39634" spans="23:24" x14ac:dyDescent="0.2">
      <c r="W39634" s="25"/>
      <c r="X39634" s="25"/>
    </row>
    <row r="39635" spans="23:24" x14ac:dyDescent="0.2">
      <c r="W39635" s="25"/>
      <c r="X39635" s="25"/>
    </row>
    <row r="39636" spans="23:24" x14ac:dyDescent="0.2">
      <c r="W39636" s="25"/>
      <c r="X39636" s="25"/>
    </row>
    <row r="39637" spans="23:24" x14ac:dyDescent="0.2">
      <c r="W39637" s="25"/>
      <c r="X39637" s="25"/>
    </row>
    <row r="39638" spans="23:24" x14ac:dyDescent="0.2">
      <c r="W39638" s="25"/>
      <c r="X39638" s="25"/>
    </row>
    <row r="39639" spans="23:24" x14ac:dyDescent="0.2">
      <c r="W39639" s="25"/>
      <c r="X39639" s="25"/>
    </row>
    <row r="39640" spans="23:24" x14ac:dyDescent="0.2">
      <c r="W39640" s="25"/>
      <c r="X39640" s="25"/>
    </row>
    <row r="39641" spans="23:24" x14ac:dyDescent="0.2">
      <c r="W39641" s="25"/>
      <c r="X39641" s="25"/>
    </row>
    <row r="39642" spans="23:24" x14ac:dyDescent="0.2">
      <c r="W39642" s="25"/>
      <c r="X39642" s="25"/>
    </row>
    <row r="39643" spans="23:24" x14ac:dyDescent="0.2">
      <c r="W39643" s="25"/>
      <c r="X39643" s="25"/>
    </row>
    <row r="39644" spans="23:24" x14ac:dyDescent="0.2">
      <c r="W39644" s="25"/>
      <c r="X39644" s="25"/>
    </row>
    <row r="39645" spans="23:24" x14ac:dyDescent="0.2">
      <c r="W39645" s="25"/>
      <c r="X39645" s="25"/>
    </row>
    <row r="39646" spans="23:24" x14ac:dyDescent="0.2">
      <c r="W39646" s="25"/>
      <c r="X39646" s="25"/>
    </row>
    <row r="39647" spans="23:24" x14ac:dyDescent="0.2">
      <c r="W39647" s="25"/>
      <c r="X39647" s="25"/>
    </row>
    <row r="39648" spans="23:24" x14ac:dyDescent="0.2">
      <c r="W39648" s="25"/>
      <c r="X39648" s="25"/>
    </row>
    <row r="39649" spans="23:24" x14ac:dyDescent="0.2">
      <c r="W39649" s="25"/>
      <c r="X39649" s="25"/>
    </row>
    <row r="39650" spans="23:24" x14ac:dyDescent="0.2">
      <c r="W39650" s="25"/>
      <c r="X39650" s="25"/>
    </row>
    <row r="39651" spans="23:24" x14ac:dyDescent="0.2">
      <c r="W39651" s="25"/>
      <c r="X39651" s="25"/>
    </row>
    <row r="39652" spans="23:24" x14ac:dyDescent="0.2">
      <c r="W39652" s="25"/>
      <c r="X39652" s="25"/>
    </row>
    <row r="39653" spans="23:24" x14ac:dyDescent="0.2">
      <c r="W39653" s="25"/>
      <c r="X39653" s="25"/>
    </row>
    <row r="39654" spans="23:24" x14ac:dyDescent="0.2">
      <c r="W39654" s="25"/>
      <c r="X39654" s="25"/>
    </row>
    <row r="39655" spans="23:24" x14ac:dyDescent="0.2">
      <c r="W39655" s="25"/>
      <c r="X39655" s="25"/>
    </row>
    <row r="39656" spans="23:24" x14ac:dyDescent="0.2">
      <c r="W39656" s="25"/>
      <c r="X39656" s="25"/>
    </row>
    <row r="39657" spans="23:24" x14ac:dyDescent="0.2">
      <c r="W39657" s="25"/>
      <c r="X39657" s="25"/>
    </row>
    <row r="39658" spans="23:24" x14ac:dyDescent="0.2">
      <c r="W39658" s="25"/>
      <c r="X39658" s="25"/>
    </row>
    <row r="39659" spans="23:24" x14ac:dyDescent="0.2">
      <c r="W39659" s="25"/>
      <c r="X39659" s="25"/>
    </row>
    <row r="39660" spans="23:24" x14ac:dyDescent="0.2">
      <c r="W39660" s="25"/>
      <c r="X39660" s="25"/>
    </row>
    <row r="39661" spans="23:24" x14ac:dyDescent="0.2">
      <c r="W39661" s="25"/>
      <c r="X39661" s="25"/>
    </row>
    <row r="39662" spans="23:24" x14ac:dyDescent="0.2">
      <c r="W39662" s="25"/>
      <c r="X39662" s="25"/>
    </row>
    <row r="39663" spans="23:24" x14ac:dyDescent="0.2">
      <c r="W39663" s="25"/>
      <c r="X39663" s="25"/>
    </row>
    <row r="39664" spans="23:24" x14ac:dyDescent="0.2">
      <c r="W39664" s="25"/>
      <c r="X39664" s="25"/>
    </row>
    <row r="39665" spans="23:24" x14ac:dyDescent="0.2">
      <c r="W39665" s="25"/>
      <c r="X39665" s="25"/>
    </row>
    <row r="39666" spans="23:24" x14ac:dyDescent="0.2">
      <c r="W39666" s="25"/>
      <c r="X39666" s="25"/>
    </row>
    <row r="39667" spans="23:24" x14ac:dyDescent="0.2">
      <c r="W39667" s="25"/>
      <c r="X39667" s="25"/>
    </row>
    <row r="39668" spans="23:24" x14ac:dyDescent="0.2">
      <c r="W39668" s="25"/>
      <c r="X39668" s="25"/>
    </row>
    <row r="39669" spans="23:24" x14ac:dyDescent="0.2">
      <c r="W39669" s="25"/>
      <c r="X39669" s="25"/>
    </row>
    <row r="39670" spans="23:24" x14ac:dyDescent="0.2">
      <c r="W39670" s="25"/>
      <c r="X39670" s="25"/>
    </row>
    <row r="39671" spans="23:24" x14ac:dyDescent="0.2">
      <c r="W39671" s="25"/>
      <c r="X39671" s="25"/>
    </row>
    <row r="39672" spans="23:24" x14ac:dyDescent="0.2">
      <c r="W39672" s="25"/>
      <c r="X39672" s="25"/>
    </row>
    <row r="39673" spans="23:24" x14ac:dyDescent="0.2">
      <c r="W39673" s="25"/>
      <c r="X39673" s="25"/>
    </row>
    <row r="39674" spans="23:24" x14ac:dyDescent="0.2">
      <c r="W39674" s="25"/>
      <c r="X39674" s="25"/>
    </row>
    <row r="39675" spans="23:24" x14ac:dyDescent="0.2">
      <c r="W39675" s="25"/>
      <c r="X39675" s="25"/>
    </row>
    <row r="39676" spans="23:24" x14ac:dyDescent="0.2">
      <c r="W39676" s="25"/>
      <c r="X39676" s="25"/>
    </row>
    <row r="39677" spans="23:24" x14ac:dyDescent="0.2">
      <c r="W39677" s="25"/>
      <c r="X39677" s="25"/>
    </row>
    <row r="39678" spans="23:24" x14ac:dyDescent="0.2">
      <c r="W39678" s="25"/>
      <c r="X39678" s="25"/>
    </row>
    <row r="39679" spans="23:24" x14ac:dyDescent="0.2">
      <c r="W39679" s="25"/>
      <c r="X39679" s="25"/>
    </row>
    <row r="39680" spans="23:24" x14ac:dyDescent="0.2">
      <c r="W39680" s="25"/>
      <c r="X39680" s="25"/>
    </row>
    <row r="39681" spans="23:24" x14ac:dyDescent="0.2">
      <c r="W39681" s="25"/>
      <c r="X39681" s="25"/>
    </row>
    <row r="39682" spans="23:24" x14ac:dyDescent="0.2">
      <c r="W39682" s="25"/>
      <c r="X39682" s="25"/>
    </row>
    <row r="39683" spans="23:24" x14ac:dyDescent="0.2">
      <c r="W39683" s="25"/>
      <c r="X39683" s="25"/>
    </row>
    <row r="39684" spans="23:24" x14ac:dyDescent="0.2">
      <c r="W39684" s="25"/>
      <c r="X39684" s="25"/>
    </row>
    <row r="39685" spans="23:24" x14ac:dyDescent="0.2">
      <c r="W39685" s="25"/>
      <c r="X39685" s="25"/>
    </row>
    <row r="39686" spans="23:24" x14ac:dyDescent="0.2">
      <c r="W39686" s="25"/>
      <c r="X39686" s="25"/>
    </row>
    <row r="39687" spans="23:24" x14ac:dyDescent="0.2">
      <c r="W39687" s="25"/>
      <c r="X39687" s="25"/>
    </row>
    <row r="39688" spans="23:24" x14ac:dyDescent="0.2">
      <c r="W39688" s="25"/>
      <c r="X39688" s="25"/>
    </row>
    <row r="39689" spans="23:24" x14ac:dyDescent="0.2">
      <c r="W39689" s="25"/>
      <c r="X39689" s="25"/>
    </row>
    <row r="39690" spans="23:24" x14ac:dyDescent="0.2">
      <c r="W39690" s="25"/>
      <c r="X39690" s="25"/>
    </row>
    <row r="39691" spans="23:24" x14ac:dyDescent="0.2">
      <c r="W39691" s="25"/>
      <c r="X39691" s="25"/>
    </row>
    <row r="39692" spans="23:24" x14ac:dyDescent="0.2">
      <c r="W39692" s="25"/>
      <c r="X39692" s="25"/>
    </row>
    <row r="39693" spans="23:24" x14ac:dyDescent="0.2">
      <c r="W39693" s="25"/>
      <c r="X39693" s="25"/>
    </row>
    <row r="39694" spans="23:24" x14ac:dyDescent="0.2">
      <c r="W39694" s="25"/>
      <c r="X39694" s="25"/>
    </row>
    <row r="39695" spans="23:24" x14ac:dyDescent="0.2">
      <c r="W39695" s="25"/>
      <c r="X39695" s="25"/>
    </row>
    <row r="39696" spans="23:24" x14ac:dyDescent="0.2">
      <c r="W39696" s="25"/>
      <c r="X39696" s="25"/>
    </row>
    <row r="39697" spans="23:24" x14ac:dyDescent="0.2">
      <c r="W39697" s="25"/>
      <c r="X39697" s="25"/>
    </row>
    <row r="39698" spans="23:24" x14ac:dyDescent="0.2">
      <c r="W39698" s="25"/>
      <c r="X39698" s="25"/>
    </row>
    <row r="39699" spans="23:24" x14ac:dyDescent="0.2">
      <c r="W39699" s="25"/>
      <c r="X39699" s="25"/>
    </row>
    <row r="39700" spans="23:24" x14ac:dyDescent="0.2">
      <c r="W39700" s="25"/>
      <c r="X39700" s="25"/>
    </row>
    <row r="39701" spans="23:24" x14ac:dyDescent="0.2">
      <c r="W39701" s="25"/>
      <c r="X39701" s="25"/>
    </row>
    <row r="39702" spans="23:24" x14ac:dyDescent="0.2">
      <c r="W39702" s="25"/>
      <c r="X39702" s="25"/>
    </row>
    <row r="39703" spans="23:24" x14ac:dyDescent="0.2">
      <c r="W39703" s="25"/>
      <c r="X39703" s="25"/>
    </row>
    <row r="39704" spans="23:24" x14ac:dyDescent="0.2">
      <c r="W39704" s="25"/>
      <c r="X39704" s="25"/>
    </row>
    <row r="39705" spans="23:24" x14ac:dyDescent="0.2">
      <c r="W39705" s="25"/>
      <c r="X39705" s="25"/>
    </row>
    <row r="39706" spans="23:24" x14ac:dyDescent="0.2">
      <c r="W39706" s="25"/>
      <c r="X39706" s="25"/>
    </row>
    <row r="39707" spans="23:24" x14ac:dyDescent="0.2">
      <c r="W39707" s="25"/>
      <c r="X39707" s="25"/>
    </row>
    <row r="39708" spans="23:24" x14ac:dyDescent="0.2">
      <c r="W39708" s="25"/>
      <c r="X39708" s="25"/>
    </row>
    <row r="39709" spans="23:24" x14ac:dyDescent="0.2">
      <c r="W39709" s="25"/>
      <c r="X39709" s="25"/>
    </row>
    <row r="39710" spans="23:24" x14ac:dyDescent="0.2">
      <c r="W39710" s="25"/>
      <c r="X39710" s="25"/>
    </row>
    <row r="39711" spans="23:24" x14ac:dyDescent="0.2">
      <c r="W39711" s="25"/>
      <c r="X39711" s="25"/>
    </row>
    <row r="39712" spans="23:24" x14ac:dyDescent="0.2">
      <c r="W39712" s="25"/>
      <c r="X39712" s="25"/>
    </row>
    <row r="39713" spans="23:24" x14ac:dyDescent="0.2">
      <c r="W39713" s="25"/>
      <c r="X39713" s="25"/>
    </row>
    <row r="39714" spans="23:24" x14ac:dyDescent="0.2">
      <c r="W39714" s="25"/>
      <c r="X39714" s="25"/>
    </row>
    <row r="39715" spans="23:24" x14ac:dyDescent="0.2">
      <c r="W39715" s="25"/>
      <c r="X39715" s="25"/>
    </row>
    <row r="39716" spans="23:24" x14ac:dyDescent="0.2">
      <c r="W39716" s="25"/>
      <c r="X39716" s="25"/>
    </row>
    <row r="39717" spans="23:24" x14ac:dyDescent="0.2">
      <c r="W39717" s="25"/>
      <c r="X39717" s="25"/>
    </row>
    <row r="39718" spans="23:24" x14ac:dyDescent="0.2">
      <c r="W39718" s="25"/>
      <c r="X39718" s="25"/>
    </row>
    <row r="39719" spans="23:24" x14ac:dyDescent="0.2">
      <c r="W39719" s="25"/>
      <c r="X39719" s="25"/>
    </row>
    <row r="39720" spans="23:24" x14ac:dyDescent="0.2">
      <c r="W39720" s="25"/>
      <c r="X39720" s="25"/>
    </row>
    <row r="39721" spans="23:24" x14ac:dyDescent="0.2">
      <c r="W39721" s="25"/>
      <c r="X39721" s="25"/>
    </row>
    <row r="39722" spans="23:24" x14ac:dyDescent="0.2">
      <c r="W39722" s="25"/>
      <c r="X39722" s="25"/>
    </row>
    <row r="39723" spans="23:24" x14ac:dyDescent="0.2">
      <c r="W39723" s="25"/>
      <c r="X39723" s="25"/>
    </row>
    <row r="39724" spans="23:24" x14ac:dyDescent="0.2">
      <c r="W39724" s="25"/>
      <c r="X39724" s="25"/>
    </row>
    <row r="39725" spans="23:24" x14ac:dyDescent="0.2">
      <c r="W39725" s="25"/>
      <c r="X39725" s="25"/>
    </row>
    <row r="39726" spans="23:24" x14ac:dyDescent="0.2">
      <c r="W39726" s="25"/>
      <c r="X39726" s="25"/>
    </row>
    <row r="39727" spans="23:24" x14ac:dyDescent="0.2">
      <c r="W39727" s="25"/>
      <c r="X39727" s="25"/>
    </row>
    <row r="39728" spans="23:24" x14ac:dyDescent="0.2">
      <c r="W39728" s="25"/>
      <c r="X39728" s="25"/>
    </row>
    <row r="39729" spans="23:24" x14ac:dyDescent="0.2">
      <c r="W39729" s="25"/>
      <c r="X39729" s="25"/>
    </row>
    <row r="39730" spans="23:24" x14ac:dyDescent="0.2">
      <c r="W39730" s="25"/>
      <c r="X39730" s="25"/>
    </row>
    <row r="39731" spans="23:24" x14ac:dyDescent="0.2">
      <c r="W39731" s="25"/>
      <c r="X39731" s="25"/>
    </row>
    <row r="39732" spans="23:24" x14ac:dyDescent="0.2">
      <c r="W39732" s="25"/>
      <c r="X39732" s="25"/>
    </row>
    <row r="39733" spans="23:24" x14ac:dyDescent="0.2">
      <c r="W39733" s="25"/>
      <c r="X39733" s="25"/>
    </row>
    <row r="39734" spans="23:24" x14ac:dyDescent="0.2">
      <c r="W39734" s="25"/>
      <c r="X39734" s="25"/>
    </row>
    <row r="39735" spans="23:24" x14ac:dyDescent="0.2">
      <c r="W39735" s="25"/>
      <c r="X39735" s="25"/>
    </row>
    <row r="39736" spans="23:24" x14ac:dyDescent="0.2">
      <c r="W39736" s="25"/>
      <c r="X39736" s="25"/>
    </row>
    <row r="39737" spans="23:24" x14ac:dyDescent="0.2">
      <c r="W39737" s="25"/>
      <c r="X39737" s="25"/>
    </row>
    <row r="39738" spans="23:24" x14ac:dyDescent="0.2">
      <c r="W39738" s="25"/>
      <c r="X39738" s="25"/>
    </row>
    <row r="39739" spans="23:24" x14ac:dyDescent="0.2">
      <c r="W39739" s="25"/>
      <c r="X39739" s="25"/>
    </row>
    <row r="39740" spans="23:24" x14ac:dyDescent="0.2">
      <c r="W39740" s="25"/>
      <c r="X39740" s="25"/>
    </row>
    <row r="39741" spans="23:24" x14ac:dyDescent="0.2">
      <c r="W39741" s="25"/>
      <c r="X39741" s="25"/>
    </row>
    <row r="39742" spans="23:24" x14ac:dyDescent="0.2">
      <c r="W39742" s="25"/>
      <c r="X39742" s="25"/>
    </row>
    <row r="39743" spans="23:24" x14ac:dyDescent="0.2">
      <c r="W39743" s="25"/>
      <c r="X39743" s="25"/>
    </row>
    <row r="39744" spans="23:24" x14ac:dyDescent="0.2">
      <c r="W39744" s="25"/>
      <c r="X39744" s="25"/>
    </row>
    <row r="39745" spans="23:24" x14ac:dyDescent="0.2">
      <c r="W39745" s="25"/>
      <c r="X39745" s="25"/>
    </row>
    <row r="39746" spans="23:24" x14ac:dyDescent="0.2">
      <c r="W39746" s="25"/>
      <c r="X39746" s="25"/>
    </row>
    <row r="39747" spans="23:24" x14ac:dyDescent="0.2">
      <c r="W39747" s="25"/>
      <c r="X39747" s="25"/>
    </row>
    <row r="39748" spans="23:24" x14ac:dyDescent="0.2">
      <c r="W39748" s="25"/>
      <c r="X39748" s="25"/>
    </row>
    <row r="39749" spans="23:24" x14ac:dyDescent="0.2">
      <c r="W39749" s="25"/>
      <c r="X39749" s="25"/>
    </row>
    <row r="39750" spans="23:24" x14ac:dyDescent="0.2">
      <c r="W39750" s="25"/>
      <c r="X39750" s="25"/>
    </row>
    <row r="39751" spans="23:24" x14ac:dyDescent="0.2">
      <c r="W39751" s="25"/>
      <c r="X39751" s="25"/>
    </row>
    <row r="39752" spans="23:24" x14ac:dyDescent="0.2">
      <c r="W39752" s="25"/>
      <c r="X39752" s="25"/>
    </row>
    <row r="39753" spans="23:24" x14ac:dyDescent="0.2">
      <c r="W39753" s="25"/>
      <c r="X39753" s="25"/>
    </row>
    <row r="39754" spans="23:24" x14ac:dyDescent="0.2">
      <c r="W39754" s="25"/>
      <c r="X39754" s="25"/>
    </row>
    <row r="39755" spans="23:24" x14ac:dyDescent="0.2">
      <c r="W39755" s="25"/>
      <c r="X39755" s="25"/>
    </row>
    <row r="39756" spans="23:24" x14ac:dyDescent="0.2">
      <c r="W39756" s="25"/>
      <c r="X39756" s="25"/>
    </row>
    <row r="39757" spans="23:24" x14ac:dyDescent="0.2">
      <c r="W39757" s="25"/>
      <c r="X39757" s="25"/>
    </row>
    <row r="39758" spans="23:24" x14ac:dyDescent="0.2">
      <c r="W39758" s="25"/>
      <c r="X39758" s="25"/>
    </row>
    <row r="39759" spans="23:24" x14ac:dyDescent="0.2">
      <c r="W39759" s="25"/>
      <c r="X39759" s="25"/>
    </row>
    <row r="39760" spans="23:24" x14ac:dyDescent="0.2">
      <c r="W39760" s="25"/>
      <c r="X39760" s="25"/>
    </row>
    <row r="39761" spans="23:24" x14ac:dyDescent="0.2">
      <c r="W39761" s="25"/>
      <c r="X39761" s="25"/>
    </row>
    <row r="39762" spans="23:24" x14ac:dyDescent="0.2">
      <c r="W39762" s="25"/>
      <c r="X39762" s="25"/>
    </row>
    <row r="39763" spans="23:24" x14ac:dyDescent="0.2">
      <c r="W39763" s="25"/>
      <c r="X39763" s="25"/>
    </row>
    <row r="39764" spans="23:24" x14ac:dyDescent="0.2">
      <c r="W39764" s="25"/>
      <c r="X39764" s="25"/>
    </row>
    <row r="39765" spans="23:24" x14ac:dyDescent="0.2">
      <c r="W39765" s="25"/>
      <c r="X39765" s="25"/>
    </row>
    <row r="39766" spans="23:24" x14ac:dyDescent="0.2">
      <c r="W39766" s="25"/>
      <c r="X39766" s="25"/>
    </row>
    <row r="39767" spans="23:24" x14ac:dyDescent="0.2">
      <c r="W39767" s="25"/>
      <c r="X39767" s="25"/>
    </row>
    <row r="39768" spans="23:24" x14ac:dyDescent="0.2">
      <c r="W39768" s="25"/>
      <c r="X39768" s="25"/>
    </row>
    <row r="39769" spans="23:24" x14ac:dyDescent="0.2">
      <c r="W39769" s="25"/>
      <c r="X39769" s="25"/>
    </row>
    <row r="39770" spans="23:24" x14ac:dyDescent="0.2">
      <c r="W39770" s="25"/>
      <c r="X39770" s="25"/>
    </row>
    <row r="39771" spans="23:24" x14ac:dyDescent="0.2">
      <c r="W39771" s="25"/>
      <c r="X39771" s="25"/>
    </row>
    <row r="39772" spans="23:24" x14ac:dyDescent="0.2">
      <c r="W39772" s="25"/>
      <c r="X39772" s="25"/>
    </row>
    <row r="39773" spans="23:24" x14ac:dyDescent="0.2">
      <c r="W39773" s="25"/>
      <c r="X39773" s="25"/>
    </row>
    <row r="39774" spans="23:24" x14ac:dyDescent="0.2">
      <c r="W39774" s="25"/>
      <c r="X39774" s="25"/>
    </row>
    <row r="39775" spans="23:24" x14ac:dyDescent="0.2">
      <c r="W39775" s="25"/>
      <c r="X39775" s="25"/>
    </row>
    <row r="39776" spans="23:24" x14ac:dyDescent="0.2">
      <c r="W39776" s="25"/>
      <c r="X39776" s="25"/>
    </row>
    <row r="39777" spans="23:24" x14ac:dyDescent="0.2">
      <c r="W39777" s="25"/>
      <c r="X39777" s="25"/>
    </row>
    <row r="39778" spans="23:24" x14ac:dyDescent="0.2">
      <c r="W39778" s="25"/>
      <c r="X39778" s="25"/>
    </row>
    <row r="39779" spans="23:24" x14ac:dyDescent="0.2">
      <c r="W39779" s="25"/>
      <c r="X39779" s="25"/>
    </row>
    <row r="39780" spans="23:24" x14ac:dyDescent="0.2">
      <c r="W39780" s="25"/>
      <c r="X39780" s="25"/>
    </row>
    <row r="39781" spans="23:24" x14ac:dyDescent="0.2">
      <c r="W39781" s="25"/>
      <c r="X39781" s="25"/>
    </row>
    <row r="39782" spans="23:24" x14ac:dyDescent="0.2">
      <c r="W39782" s="25"/>
      <c r="X39782" s="25"/>
    </row>
    <row r="39783" spans="23:24" x14ac:dyDescent="0.2">
      <c r="W39783" s="25"/>
      <c r="X39783" s="25"/>
    </row>
    <row r="39784" spans="23:24" x14ac:dyDescent="0.2">
      <c r="W39784" s="25"/>
      <c r="X39784" s="25"/>
    </row>
    <row r="39785" spans="23:24" x14ac:dyDescent="0.2">
      <c r="W39785" s="25"/>
      <c r="X39785" s="25"/>
    </row>
    <row r="39786" spans="23:24" x14ac:dyDescent="0.2">
      <c r="W39786" s="25"/>
      <c r="X39786" s="25"/>
    </row>
    <row r="39787" spans="23:24" x14ac:dyDescent="0.2">
      <c r="W39787" s="25"/>
      <c r="X39787" s="25"/>
    </row>
    <row r="39788" spans="23:24" x14ac:dyDescent="0.2">
      <c r="W39788" s="25"/>
      <c r="X39788" s="25"/>
    </row>
    <row r="39789" spans="23:24" x14ac:dyDescent="0.2">
      <c r="W39789" s="25"/>
      <c r="X39789" s="25"/>
    </row>
    <row r="39790" spans="23:24" x14ac:dyDescent="0.2">
      <c r="W39790" s="25"/>
      <c r="X39790" s="25"/>
    </row>
    <row r="39791" spans="23:24" x14ac:dyDescent="0.2">
      <c r="W39791" s="25"/>
      <c r="X39791" s="25"/>
    </row>
    <row r="39792" spans="23:24" x14ac:dyDescent="0.2">
      <c r="W39792" s="25"/>
      <c r="X39792" s="25"/>
    </row>
    <row r="39793" spans="23:24" x14ac:dyDescent="0.2">
      <c r="W39793" s="25"/>
      <c r="X39793" s="25"/>
    </row>
    <row r="39794" spans="23:24" x14ac:dyDescent="0.2">
      <c r="W39794" s="25"/>
      <c r="X39794" s="25"/>
    </row>
    <row r="39795" spans="23:24" x14ac:dyDescent="0.2">
      <c r="W39795" s="25"/>
      <c r="X39795" s="25"/>
    </row>
    <row r="39796" spans="23:24" x14ac:dyDescent="0.2">
      <c r="W39796" s="25"/>
      <c r="X39796" s="25"/>
    </row>
    <row r="39797" spans="23:24" x14ac:dyDescent="0.2">
      <c r="W39797" s="25"/>
      <c r="X39797" s="25"/>
    </row>
    <row r="39798" spans="23:24" x14ac:dyDescent="0.2">
      <c r="W39798" s="25"/>
      <c r="X39798" s="25"/>
    </row>
    <row r="39799" spans="23:24" x14ac:dyDescent="0.2">
      <c r="W39799" s="25"/>
      <c r="X39799" s="25"/>
    </row>
    <row r="39800" spans="23:24" x14ac:dyDescent="0.2">
      <c r="W39800" s="25"/>
      <c r="X39800" s="25"/>
    </row>
    <row r="39801" spans="23:24" x14ac:dyDescent="0.2">
      <c r="W39801" s="25"/>
      <c r="X39801" s="25"/>
    </row>
    <row r="39802" spans="23:24" x14ac:dyDescent="0.2">
      <c r="W39802" s="25"/>
      <c r="X39802" s="25"/>
    </row>
    <row r="39803" spans="23:24" x14ac:dyDescent="0.2">
      <c r="W39803" s="25"/>
      <c r="X39803" s="25"/>
    </row>
    <row r="39804" spans="23:24" x14ac:dyDescent="0.2">
      <c r="W39804" s="25"/>
      <c r="X39804" s="25"/>
    </row>
    <row r="39805" spans="23:24" x14ac:dyDescent="0.2">
      <c r="W39805" s="25"/>
      <c r="X39805" s="25"/>
    </row>
    <row r="39806" spans="23:24" x14ac:dyDescent="0.2">
      <c r="W39806" s="25"/>
      <c r="X39806" s="25"/>
    </row>
    <row r="39807" spans="23:24" x14ac:dyDescent="0.2">
      <c r="W39807" s="25"/>
      <c r="X39807" s="25"/>
    </row>
    <row r="39808" spans="23:24" x14ac:dyDescent="0.2">
      <c r="W39808" s="25"/>
      <c r="X39808" s="25"/>
    </row>
    <row r="39809" spans="23:24" x14ac:dyDescent="0.2">
      <c r="W39809" s="25"/>
      <c r="X39809" s="25"/>
    </row>
    <row r="39810" spans="23:24" x14ac:dyDescent="0.2">
      <c r="W39810" s="25"/>
      <c r="X39810" s="25"/>
    </row>
    <row r="39811" spans="23:24" x14ac:dyDescent="0.2">
      <c r="W39811" s="25"/>
      <c r="X39811" s="25"/>
    </row>
    <row r="39812" spans="23:24" x14ac:dyDescent="0.2">
      <c r="W39812" s="25"/>
      <c r="X39812" s="25"/>
    </row>
    <row r="39813" spans="23:24" x14ac:dyDescent="0.2">
      <c r="W39813" s="25"/>
      <c r="X39813" s="25"/>
    </row>
    <row r="39814" spans="23:24" x14ac:dyDescent="0.2">
      <c r="W39814" s="25"/>
      <c r="X39814" s="25"/>
    </row>
    <row r="39815" spans="23:24" x14ac:dyDescent="0.2">
      <c r="W39815" s="25"/>
      <c r="X39815" s="25"/>
    </row>
    <row r="39816" spans="23:24" x14ac:dyDescent="0.2">
      <c r="W39816" s="25"/>
      <c r="X39816" s="25"/>
    </row>
    <row r="39817" spans="23:24" x14ac:dyDescent="0.2">
      <c r="W39817" s="25"/>
      <c r="X39817" s="25"/>
    </row>
    <row r="39818" spans="23:24" x14ac:dyDescent="0.2">
      <c r="W39818" s="25"/>
      <c r="X39818" s="25"/>
    </row>
    <row r="39819" spans="23:24" x14ac:dyDescent="0.2">
      <c r="W39819" s="25"/>
      <c r="X39819" s="25"/>
    </row>
    <row r="39820" spans="23:24" x14ac:dyDescent="0.2">
      <c r="W39820" s="25"/>
      <c r="X39820" s="25"/>
    </row>
    <row r="39821" spans="23:24" x14ac:dyDescent="0.2">
      <c r="W39821" s="25"/>
      <c r="X39821" s="25"/>
    </row>
    <row r="39822" spans="23:24" x14ac:dyDescent="0.2">
      <c r="W39822" s="25"/>
      <c r="X39822" s="25"/>
    </row>
    <row r="39823" spans="23:24" x14ac:dyDescent="0.2">
      <c r="W39823" s="25"/>
      <c r="X39823" s="25"/>
    </row>
    <row r="39824" spans="23:24" x14ac:dyDescent="0.2">
      <c r="W39824" s="25"/>
      <c r="X39824" s="25"/>
    </row>
    <row r="39825" spans="23:24" x14ac:dyDescent="0.2">
      <c r="W39825" s="25"/>
      <c r="X39825" s="25"/>
    </row>
    <row r="39826" spans="23:24" x14ac:dyDescent="0.2">
      <c r="W39826" s="25"/>
      <c r="X39826" s="25"/>
    </row>
    <row r="39827" spans="23:24" x14ac:dyDescent="0.2">
      <c r="W39827" s="25"/>
      <c r="X39827" s="25"/>
    </row>
    <row r="39828" spans="23:24" x14ac:dyDescent="0.2">
      <c r="W39828" s="25"/>
      <c r="X39828" s="25"/>
    </row>
    <row r="39829" spans="23:24" x14ac:dyDescent="0.2">
      <c r="W39829" s="25"/>
      <c r="X39829" s="25"/>
    </row>
    <row r="39830" spans="23:24" x14ac:dyDescent="0.2">
      <c r="W39830" s="25"/>
      <c r="X39830" s="25"/>
    </row>
    <row r="39831" spans="23:24" x14ac:dyDescent="0.2">
      <c r="W39831" s="25"/>
      <c r="X39831" s="25"/>
    </row>
    <row r="39832" spans="23:24" x14ac:dyDescent="0.2">
      <c r="W39832" s="25"/>
      <c r="X39832" s="25"/>
    </row>
    <row r="39833" spans="23:24" x14ac:dyDescent="0.2">
      <c r="W39833" s="25"/>
      <c r="X39833" s="25"/>
    </row>
    <row r="39834" spans="23:24" x14ac:dyDescent="0.2">
      <c r="W39834" s="25"/>
      <c r="X39834" s="25"/>
    </row>
    <row r="39835" spans="23:24" x14ac:dyDescent="0.2">
      <c r="W39835" s="25"/>
      <c r="X39835" s="25"/>
    </row>
    <row r="39836" spans="23:24" x14ac:dyDescent="0.2">
      <c r="W39836" s="25"/>
      <c r="X39836" s="25"/>
    </row>
    <row r="39837" spans="23:24" x14ac:dyDescent="0.2">
      <c r="W39837" s="25"/>
      <c r="X39837" s="25"/>
    </row>
    <row r="39838" spans="23:24" x14ac:dyDescent="0.2">
      <c r="W39838" s="25"/>
      <c r="X39838" s="25"/>
    </row>
    <row r="39839" spans="23:24" x14ac:dyDescent="0.2">
      <c r="W39839" s="25"/>
      <c r="X39839" s="25"/>
    </row>
    <row r="39840" spans="23:24" x14ac:dyDescent="0.2">
      <c r="W39840" s="25"/>
      <c r="X39840" s="25"/>
    </row>
    <row r="39841" spans="23:24" x14ac:dyDescent="0.2">
      <c r="W39841" s="25"/>
      <c r="X39841" s="25"/>
    </row>
    <row r="39842" spans="23:24" x14ac:dyDescent="0.2">
      <c r="W39842" s="25"/>
      <c r="X39842" s="25"/>
    </row>
    <row r="39843" spans="23:24" x14ac:dyDescent="0.2">
      <c r="W39843" s="25"/>
      <c r="X39843" s="25"/>
    </row>
    <row r="39844" spans="23:24" x14ac:dyDescent="0.2">
      <c r="W39844" s="25"/>
      <c r="X39844" s="25"/>
    </row>
    <row r="39845" spans="23:24" x14ac:dyDescent="0.2">
      <c r="W39845" s="25"/>
      <c r="X39845" s="25"/>
    </row>
    <row r="39846" spans="23:24" x14ac:dyDescent="0.2">
      <c r="W39846" s="25"/>
      <c r="X39846" s="25"/>
    </row>
    <row r="39847" spans="23:24" x14ac:dyDescent="0.2">
      <c r="W39847" s="25"/>
      <c r="X39847" s="25"/>
    </row>
    <row r="39848" spans="23:24" x14ac:dyDescent="0.2">
      <c r="W39848" s="25"/>
      <c r="X39848" s="25"/>
    </row>
    <row r="39849" spans="23:24" x14ac:dyDescent="0.2">
      <c r="W39849" s="25"/>
      <c r="X39849" s="25"/>
    </row>
    <row r="39850" spans="23:24" x14ac:dyDescent="0.2">
      <c r="W39850" s="25"/>
      <c r="X39850" s="25"/>
    </row>
    <row r="39851" spans="23:24" x14ac:dyDescent="0.2">
      <c r="W39851" s="25"/>
      <c r="X39851" s="25"/>
    </row>
    <row r="39852" spans="23:24" x14ac:dyDescent="0.2">
      <c r="W39852" s="25"/>
      <c r="X39852" s="25"/>
    </row>
    <row r="39853" spans="23:24" x14ac:dyDescent="0.2">
      <c r="W39853" s="25"/>
      <c r="X39853" s="25"/>
    </row>
    <row r="39854" spans="23:24" x14ac:dyDescent="0.2">
      <c r="W39854" s="25"/>
      <c r="X39854" s="25"/>
    </row>
    <row r="39855" spans="23:24" x14ac:dyDescent="0.2">
      <c r="W39855" s="25"/>
      <c r="X39855" s="25"/>
    </row>
    <row r="39856" spans="23:24" x14ac:dyDescent="0.2">
      <c r="W39856" s="25"/>
      <c r="X39856" s="25"/>
    </row>
    <row r="39857" spans="23:24" x14ac:dyDescent="0.2">
      <c r="W39857" s="25"/>
      <c r="X39857" s="25"/>
    </row>
    <row r="39858" spans="23:24" x14ac:dyDescent="0.2">
      <c r="W39858" s="25"/>
      <c r="X39858" s="25"/>
    </row>
    <row r="39859" spans="23:24" x14ac:dyDescent="0.2">
      <c r="W39859" s="25"/>
      <c r="X39859" s="25"/>
    </row>
    <row r="39860" spans="23:24" x14ac:dyDescent="0.2">
      <c r="W39860" s="25"/>
      <c r="X39860" s="25"/>
    </row>
    <row r="39861" spans="23:24" x14ac:dyDescent="0.2">
      <c r="W39861" s="25"/>
      <c r="X39861" s="25"/>
    </row>
    <row r="39862" spans="23:24" x14ac:dyDescent="0.2">
      <c r="W39862" s="25"/>
      <c r="X39862" s="25"/>
    </row>
    <row r="39863" spans="23:24" x14ac:dyDescent="0.2">
      <c r="W39863" s="25"/>
      <c r="X39863" s="25"/>
    </row>
    <row r="39864" spans="23:24" x14ac:dyDescent="0.2">
      <c r="W39864" s="25"/>
      <c r="X39864" s="25"/>
    </row>
    <row r="39865" spans="23:24" x14ac:dyDescent="0.2">
      <c r="W39865" s="25"/>
      <c r="X39865" s="25"/>
    </row>
    <row r="39866" spans="23:24" x14ac:dyDescent="0.2">
      <c r="W39866" s="25"/>
      <c r="X39866" s="25"/>
    </row>
    <row r="39867" spans="23:24" x14ac:dyDescent="0.2">
      <c r="W39867" s="25"/>
      <c r="X39867" s="25"/>
    </row>
    <row r="39868" spans="23:24" x14ac:dyDescent="0.2">
      <c r="W39868" s="25"/>
      <c r="X39868" s="25"/>
    </row>
    <row r="39869" spans="23:24" x14ac:dyDescent="0.2">
      <c r="W39869" s="25"/>
      <c r="X39869" s="25"/>
    </row>
    <row r="39870" spans="23:24" x14ac:dyDescent="0.2">
      <c r="W39870" s="25"/>
      <c r="X39870" s="25"/>
    </row>
    <row r="39871" spans="23:24" x14ac:dyDescent="0.2">
      <c r="W39871" s="25"/>
      <c r="X39871" s="25"/>
    </row>
    <row r="39872" spans="23:24" x14ac:dyDescent="0.2">
      <c r="W39872" s="25"/>
      <c r="X39872" s="25"/>
    </row>
    <row r="39873" spans="23:24" x14ac:dyDescent="0.2">
      <c r="W39873" s="25"/>
      <c r="X39873" s="25"/>
    </row>
    <row r="39874" spans="23:24" x14ac:dyDescent="0.2">
      <c r="W39874" s="25"/>
      <c r="X39874" s="25"/>
    </row>
    <row r="39875" spans="23:24" x14ac:dyDescent="0.2">
      <c r="W39875" s="25"/>
      <c r="X39875" s="25"/>
    </row>
    <row r="39876" spans="23:24" x14ac:dyDescent="0.2">
      <c r="W39876" s="25"/>
      <c r="X39876" s="25"/>
    </row>
    <row r="39877" spans="23:24" x14ac:dyDescent="0.2">
      <c r="W39877" s="25"/>
      <c r="X39877" s="25"/>
    </row>
    <row r="39878" spans="23:24" x14ac:dyDescent="0.2">
      <c r="W39878" s="25"/>
      <c r="X39878" s="25"/>
    </row>
    <row r="39879" spans="23:24" x14ac:dyDescent="0.2">
      <c r="W39879" s="25"/>
      <c r="X39879" s="25"/>
    </row>
    <row r="39880" spans="23:24" x14ac:dyDescent="0.2">
      <c r="W39880" s="25"/>
      <c r="X39880" s="25"/>
    </row>
    <row r="39881" spans="23:24" x14ac:dyDescent="0.2">
      <c r="W39881" s="25"/>
      <c r="X39881" s="25"/>
    </row>
    <row r="39882" spans="23:24" x14ac:dyDescent="0.2">
      <c r="W39882" s="25"/>
      <c r="X39882" s="25"/>
    </row>
    <row r="39883" spans="23:24" x14ac:dyDescent="0.2">
      <c r="W39883" s="25"/>
      <c r="X39883" s="25"/>
    </row>
    <row r="39884" spans="23:24" x14ac:dyDescent="0.2">
      <c r="W39884" s="25"/>
      <c r="X39884" s="25"/>
    </row>
    <row r="39885" spans="23:24" x14ac:dyDescent="0.2">
      <c r="W39885" s="25"/>
      <c r="X39885" s="25"/>
    </row>
    <row r="39886" spans="23:24" x14ac:dyDescent="0.2">
      <c r="W39886" s="25"/>
      <c r="X39886" s="25"/>
    </row>
    <row r="39887" spans="23:24" x14ac:dyDescent="0.2">
      <c r="W39887" s="25"/>
      <c r="X39887" s="25"/>
    </row>
    <row r="39888" spans="23:24" x14ac:dyDescent="0.2">
      <c r="W39888" s="25"/>
      <c r="X39888" s="25"/>
    </row>
    <row r="39889" spans="23:24" x14ac:dyDescent="0.2">
      <c r="W39889" s="25"/>
      <c r="X39889" s="25"/>
    </row>
    <row r="39890" spans="23:24" x14ac:dyDescent="0.2">
      <c r="W39890" s="25"/>
      <c r="X39890" s="25"/>
    </row>
    <row r="39891" spans="23:24" x14ac:dyDescent="0.2">
      <c r="W39891" s="25"/>
      <c r="X39891" s="25"/>
    </row>
    <row r="39892" spans="23:24" x14ac:dyDescent="0.2">
      <c r="W39892" s="25"/>
      <c r="X39892" s="25"/>
    </row>
    <row r="39893" spans="23:24" x14ac:dyDescent="0.2">
      <c r="W39893" s="25"/>
      <c r="X39893" s="25"/>
    </row>
    <row r="39894" spans="23:24" x14ac:dyDescent="0.2">
      <c r="W39894" s="25"/>
      <c r="X39894" s="25"/>
    </row>
    <row r="39895" spans="23:24" x14ac:dyDescent="0.2">
      <c r="W39895" s="25"/>
      <c r="X39895" s="25"/>
    </row>
    <row r="39896" spans="23:24" x14ac:dyDescent="0.2">
      <c r="W39896" s="25"/>
      <c r="X39896" s="25"/>
    </row>
    <row r="39897" spans="23:24" x14ac:dyDescent="0.2">
      <c r="W39897" s="25"/>
      <c r="X39897" s="25"/>
    </row>
    <row r="39898" spans="23:24" x14ac:dyDescent="0.2">
      <c r="W39898" s="25"/>
      <c r="X39898" s="25"/>
    </row>
    <row r="39899" spans="23:24" x14ac:dyDescent="0.2">
      <c r="W39899" s="25"/>
      <c r="X39899" s="25"/>
    </row>
    <row r="39900" spans="23:24" x14ac:dyDescent="0.2">
      <c r="W39900" s="25"/>
      <c r="X39900" s="25"/>
    </row>
    <row r="39901" spans="23:24" x14ac:dyDescent="0.2">
      <c r="W39901" s="25"/>
      <c r="X39901" s="25"/>
    </row>
    <row r="39902" spans="23:24" x14ac:dyDescent="0.2">
      <c r="W39902" s="25"/>
      <c r="X39902" s="25"/>
    </row>
    <row r="39903" spans="23:24" x14ac:dyDescent="0.2">
      <c r="W39903" s="25"/>
      <c r="X39903" s="25"/>
    </row>
    <row r="39904" spans="23:24" x14ac:dyDescent="0.2">
      <c r="W39904" s="25"/>
      <c r="X39904" s="25"/>
    </row>
    <row r="39905" spans="23:24" x14ac:dyDescent="0.2">
      <c r="W39905" s="25"/>
      <c r="X39905" s="25"/>
    </row>
    <row r="39906" spans="23:24" x14ac:dyDescent="0.2">
      <c r="W39906" s="25"/>
      <c r="X39906" s="25"/>
    </row>
    <row r="39907" spans="23:24" x14ac:dyDescent="0.2">
      <c r="W39907" s="25"/>
      <c r="X39907" s="25"/>
    </row>
    <row r="39908" spans="23:24" x14ac:dyDescent="0.2">
      <c r="W39908" s="25"/>
      <c r="X39908" s="25"/>
    </row>
    <row r="39909" spans="23:24" x14ac:dyDescent="0.2">
      <c r="W39909" s="25"/>
      <c r="X39909" s="25"/>
    </row>
    <row r="39910" spans="23:24" x14ac:dyDescent="0.2">
      <c r="W39910" s="25"/>
      <c r="X39910" s="25"/>
    </row>
    <row r="39911" spans="23:24" x14ac:dyDescent="0.2">
      <c r="W39911" s="25"/>
      <c r="X39911" s="25"/>
    </row>
    <row r="39912" spans="23:24" x14ac:dyDescent="0.2">
      <c r="W39912" s="25"/>
      <c r="X39912" s="25"/>
    </row>
    <row r="39913" spans="23:24" x14ac:dyDescent="0.2">
      <c r="W39913" s="25"/>
      <c r="X39913" s="25"/>
    </row>
    <row r="39914" spans="23:24" x14ac:dyDescent="0.2">
      <c r="W39914" s="25"/>
      <c r="X39914" s="25"/>
    </row>
    <row r="39915" spans="23:24" x14ac:dyDescent="0.2">
      <c r="W39915" s="25"/>
      <c r="X39915" s="25"/>
    </row>
    <row r="39916" spans="23:24" x14ac:dyDescent="0.2">
      <c r="W39916" s="25"/>
      <c r="X39916" s="25"/>
    </row>
    <row r="39917" spans="23:24" x14ac:dyDescent="0.2">
      <c r="W39917" s="25"/>
      <c r="X39917" s="25"/>
    </row>
    <row r="39918" spans="23:24" x14ac:dyDescent="0.2">
      <c r="W39918" s="25"/>
      <c r="X39918" s="25"/>
    </row>
    <row r="39919" spans="23:24" x14ac:dyDescent="0.2">
      <c r="W39919" s="25"/>
      <c r="X39919" s="25"/>
    </row>
    <row r="39920" spans="23:24" x14ac:dyDescent="0.2">
      <c r="W39920" s="25"/>
      <c r="X39920" s="25"/>
    </row>
    <row r="39921" spans="23:24" x14ac:dyDescent="0.2">
      <c r="W39921" s="25"/>
      <c r="X39921" s="25"/>
    </row>
    <row r="39922" spans="23:24" x14ac:dyDescent="0.2">
      <c r="W39922" s="25"/>
      <c r="X39922" s="25"/>
    </row>
    <row r="39923" spans="23:24" x14ac:dyDescent="0.2">
      <c r="W39923" s="25"/>
      <c r="X39923" s="25"/>
    </row>
    <row r="39924" spans="23:24" x14ac:dyDescent="0.2">
      <c r="W39924" s="25"/>
      <c r="X39924" s="25"/>
    </row>
    <row r="39925" spans="23:24" x14ac:dyDescent="0.2">
      <c r="W39925" s="25"/>
      <c r="X39925" s="25"/>
    </row>
    <row r="39926" spans="23:24" x14ac:dyDescent="0.2">
      <c r="W39926" s="25"/>
      <c r="X39926" s="25"/>
    </row>
    <row r="39927" spans="23:24" x14ac:dyDescent="0.2">
      <c r="W39927" s="25"/>
      <c r="X39927" s="25"/>
    </row>
    <row r="39928" spans="23:24" x14ac:dyDescent="0.2">
      <c r="W39928" s="25"/>
      <c r="X39928" s="25"/>
    </row>
    <row r="39929" spans="23:24" x14ac:dyDescent="0.2">
      <c r="W39929" s="25"/>
      <c r="X39929" s="25"/>
    </row>
    <row r="39930" spans="23:24" x14ac:dyDescent="0.2">
      <c r="W39930" s="25"/>
      <c r="X39930" s="25"/>
    </row>
    <row r="39931" spans="23:24" x14ac:dyDescent="0.2">
      <c r="W39931" s="25"/>
      <c r="X39931" s="25"/>
    </row>
    <row r="39932" spans="23:24" x14ac:dyDescent="0.2">
      <c r="W39932" s="25"/>
      <c r="X39932" s="25"/>
    </row>
    <row r="39933" spans="23:24" x14ac:dyDescent="0.2">
      <c r="W39933" s="25"/>
      <c r="X39933" s="25"/>
    </row>
    <row r="39934" spans="23:24" x14ac:dyDescent="0.2">
      <c r="W39934" s="25"/>
      <c r="X39934" s="25"/>
    </row>
    <row r="39935" spans="23:24" x14ac:dyDescent="0.2">
      <c r="W39935" s="25"/>
      <c r="X39935" s="25"/>
    </row>
    <row r="39936" spans="23:24" x14ac:dyDescent="0.2">
      <c r="W39936" s="25"/>
      <c r="X39936" s="25"/>
    </row>
    <row r="39937" spans="23:24" x14ac:dyDescent="0.2">
      <c r="W39937" s="25"/>
      <c r="X39937" s="25"/>
    </row>
    <row r="39938" spans="23:24" x14ac:dyDescent="0.2">
      <c r="W39938" s="25"/>
      <c r="X39938" s="25"/>
    </row>
    <row r="39939" spans="23:24" x14ac:dyDescent="0.2">
      <c r="W39939" s="25"/>
      <c r="X39939" s="25"/>
    </row>
    <row r="39940" spans="23:24" x14ac:dyDescent="0.2">
      <c r="W39940" s="25"/>
      <c r="X39940" s="25"/>
    </row>
    <row r="39941" spans="23:24" x14ac:dyDescent="0.2">
      <c r="W39941" s="25"/>
      <c r="X39941" s="25"/>
    </row>
    <row r="39942" spans="23:24" x14ac:dyDescent="0.2">
      <c r="W39942" s="25"/>
      <c r="X39942" s="25"/>
    </row>
    <row r="39943" spans="23:24" x14ac:dyDescent="0.2">
      <c r="W39943" s="25"/>
      <c r="X39943" s="25"/>
    </row>
    <row r="39944" spans="23:24" x14ac:dyDescent="0.2">
      <c r="W39944" s="25"/>
      <c r="X39944" s="25"/>
    </row>
    <row r="39945" spans="23:24" x14ac:dyDescent="0.2">
      <c r="W39945" s="25"/>
      <c r="X39945" s="25"/>
    </row>
    <row r="39946" spans="23:24" x14ac:dyDescent="0.2">
      <c r="W39946" s="25"/>
      <c r="X39946" s="25"/>
    </row>
    <row r="39947" spans="23:24" x14ac:dyDescent="0.2">
      <c r="W39947" s="25"/>
      <c r="X39947" s="25"/>
    </row>
    <row r="39948" spans="23:24" x14ac:dyDescent="0.2">
      <c r="W39948" s="25"/>
      <c r="X39948" s="25"/>
    </row>
    <row r="39949" spans="23:24" x14ac:dyDescent="0.2">
      <c r="W39949" s="25"/>
      <c r="X39949" s="25"/>
    </row>
    <row r="39950" spans="23:24" x14ac:dyDescent="0.2">
      <c r="W39950" s="25"/>
      <c r="X39950" s="25"/>
    </row>
    <row r="39951" spans="23:24" x14ac:dyDescent="0.2">
      <c r="W39951" s="25"/>
      <c r="X39951" s="25"/>
    </row>
    <row r="39952" spans="23:24" x14ac:dyDescent="0.2">
      <c r="W39952" s="25"/>
      <c r="X39952" s="25"/>
    </row>
    <row r="39953" spans="23:24" x14ac:dyDescent="0.2">
      <c r="W39953" s="25"/>
      <c r="X39953" s="25"/>
    </row>
    <row r="39954" spans="23:24" x14ac:dyDescent="0.2">
      <c r="W39954" s="25"/>
      <c r="X39954" s="25"/>
    </row>
    <row r="39955" spans="23:24" x14ac:dyDescent="0.2">
      <c r="W39955" s="25"/>
      <c r="X39955" s="25"/>
    </row>
    <row r="39956" spans="23:24" x14ac:dyDescent="0.2">
      <c r="W39956" s="25"/>
      <c r="X39956" s="25"/>
    </row>
    <row r="39957" spans="23:24" x14ac:dyDescent="0.2">
      <c r="W39957" s="25"/>
      <c r="X39957" s="25"/>
    </row>
    <row r="39958" spans="23:24" x14ac:dyDescent="0.2">
      <c r="W39958" s="25"/>
      <c r="X39958" s="25"/>
    </row>
    <row r="39959" spans="23:24" x14ac:dyDescent="0.2">
      <c r="W39959" s="25"/>
      <c r="X39959" s="25"/>
    </row>
    <row r="39960" spans="23:24" x14ac:dyDescent="0.2">
      <c r="W39960" s="25"/>
      <c r="X39960" s="25"/>
    </row>
    <row r="39961" spans="23:24" x14ac:dyDescent="0.2">
      <c r="W39961" s="25"/>
      <c r="X39961" s="25"/>
    </row>
    <row r="39962" spans="23:24" x14ac:dyDescent="0.2">
      <c r="W39962" s="25"/>
      <c r="X39962" s="25"/>
    </row>
    <row r="39963" spans="23:24" x14ac:dyDescent="0.2">
      <c r="W39963" s="25"/>
      <c r="X39963" s="25"/>
    </row>
    <row r="39964" spans="23:24" x14ac:dyDescent="0.2">
      <c r="W39964" s="25"/>
      <c r="X39964" s="25"/>
    </row>
    <row r="39965" spans="23:24" x14ac:dyDescent="0.2">
      <c r="W39965" s="25"/>
      <c r="X39965" s="25"/>
    </row>
    <row r="39966" spans="23:24" x14ac:dyDescent="0.2">
      <c r="W39966" s="25"/>
      <c r="X39966" s="25"/>
    </row>
    <row r="39967" spans="23:24" x14ac:dyDescent="0.2">
      <c r="W39967" s="25"/>
      <c r="X39967" s="25"/>
    </row>
    <row r="39968" spans="23:24" x14ac:dyDescent="0.2">
      <c r="W39968" s="25"/>
      <c r="X39968" s="25"/>
    </row>
    <row r="39969" spans="23:24" x14ac:dyDescent="0.2">
      <c r="W39969" s="25"/>
      <c r="X39969" s="25"/>
    </row>
    <row r="39970" spans="23:24" x14ac:dyDescent="0.2">
      <c r="W39970" s="25"/>
      <c r="X39970" s="25"/>
    </row>
    <row r="39971" spans="23:24" x14ac:dyDescent="0.2">
      <c r="W39971" s="25"/>
      <c r="X39971" s="25"/>
    </row>
    <row r="39972" spans="23:24" x14ac:dyDescent="0.2">
      <c r="W39972" s="25"/>
      <c r="X39972" s="25"/>
    </row>
    <row r="39973" spans="23:24" x14ac:dyDescent="0.2">
      <c r="W39973" s="25"/>
      <c r="X39973" s="25"/>
    </row>
    <row r="39974" spans="23:24" x14ac:dyDescent="0.2">
      <c r="W39974" s="25"/>
      <c r="X39974" s="25"/>
    </row>
    <row r="39975" spans="23:24" x14ac:dyDescent="0.2">
      <c r="W39975" s="25"/>
      <c r="X39975" s="25"/>
    </row>
    <row r="39976" spans="23:24" x14ac:dyDescent="0.2">
      <c r="W39976" s="25"/>
      <c r="X39976" s="25"/>
    </row>
    <row r="39977" spans="23:24" x14ac:dyDescent="0.2">
      <c r="W39977" s="25"/>
      <c r="X39977" s="25"/>
    </row>
    <row r="39978" spans="23:24" x14ac:dyDescent="0.2">
      <c r="W39978" s="25"/>
      <c r="X39978" s="25"/>
    </row>
    <row r="39979" spans="23:24" x14ac:dyDescent="0.2">
      <c r="W39979" s="25"/>
      <c r="X39979" s="25"/>
    </row>
    <row r="39980" spans="23:24" x14ac:dyDescent="0.2">
      <c r="W39980" s="25"/>
      <c r="X39980" s="25"/>
    </row>
    <row r="39981" spans="23:24" x14ac:dyDescent="0.2">
      <c r="W39981" s="25"/>
      <c r="X39981" s="25"/>
    </row>
    <row r="39982" spans="23:24" x14ac:dyDescent="0.2">
      <c r="W39982" s="25"/>
      <c r="X39982" s="25"/>
    </row>
    <row r="39983" spans="23:24" x14ac:dyDescent="0.2">
      <c r="W39983" s="25"/>
      <c r="X39983" s="25"/>
    </row>
    <row r="39984" spans="23:24" x14ac:dyDescent="0.2">
      <c r="W39984" s="25"/>
      <c r="X39984" s="25"/>
    </row>
    <row r="39985" spans="23:24" x14ac:dyDescent="0.2">
      <c r="W39985" s="25"/>
      <c r="X39985" s="25"/>
    </row>
    <row r="39986" spans="23:24" x14ac:dyDescent="0.2">
      <c r="W39986" s="25"/>
      <c r="X39986" s="25"/>
    </row>
    <row r="39987" spans="23:24" x14ac:dyDescent="0.2">
      <c r="W39987" s="25"/>
      <c r="X39987" s="25"/>
    </row>
    <row r="39988" spans="23:24" x14ac:dyDescent="0.2">
      <c r="W39988" s="25"/>
      <c r="X39988" s="25"/>
    </row>
    <row r="39989" spans="23:24" x14ac:dyDescent="0.2">
      <c r="W39989" s="25"/>
      <c r="X39989" s="25"/>
    </row>
    <row r="39990" spans="23:24" x14ac:dyDescent="0.2">
      <c r="W39990" s="25"/>
      <c r="X39990" s="25"/>
    </row>
    <row r="39991" spans="23:24" x14ac:dyDescent="0.2">
      <c r="W39991" s="25"/>
      <c r="X39991" s="25"/>
    </row>
    <row r="39992" spans="23:24" x14ac:dyDescent="0.2">
      <c r="W39992" s="25"/>
      <c r="X39992" s="25"/>
    </row>
    <row r="39993" spans="23:24" x14ac:dyDescent="0.2">
      <c r="W39993" s="25"/>
      <c r="X39993" s="25"/>
    </row>
    <row r="39994" spans="23:24" x14ac:dyDescent="0.2">
      <c r="W39994" s="25"/>
      <c r="X39994" s="25"/>
    </row>
    <row r="39995" spans="23:24" x14ac:dyDescent="0.2">
      <c r="W39995" s="25"/>
      <c r="X39995" s="25"/>
    </row>
    <row r="39996" spans="23:24" x14ac:dyDescent="0.2">
      <c r="W39996" s="25"/>
      <c r="X39996" s="25"/>
    </row>
    <row r="39997" spans="23:24" x14ac:dyDescent="0.2">
      <c r="W39997" s="25"/>
      <c r="X39997" s="25"/>
    </row>
    <row r="39998" spans="23:24" x14ac:dyDescent="0.2">
      <c r="W39998" s="25"/>
      <c r="X39998" s="25"/>
    </row>
    <row r="39999" spans="23:24" x14ac:dyDescent="0.2">
      <c r="W39999" s="25"/>
      <c r="X39999" s="25"/>
    </row>
    <row r="40000" spans="23:24" x14ac:dyDescent="0.2">
      <c r="W40000" s="25"/>
      <c r="X40000" s="25"/>
    </row>
    <row r="40001" spans="23:24" x14ac:dyDescent="0.2">
      <c r="W40001" s="25"/>
      <c r="X40001" s="25"/>
    </row>
    <row r="40002" spans="23:24" x14ac:dyDescent="0.2">
      <c r="W40002" s="25"/>
      <c r="X40002" s="25"/>
    </row>
    <row r="40003" spans="23:24" x14ac:dyDescent="0.2">
      <c r="W40003" s="25"/>
      <c r="X40003" s="25"/>
    </row>
    <row r="40004" spans="23:24" x14ac:dyDescent="0.2">
      <c r="W40004" s="25"/>
      <c r="X40004" s="25"/>
    </row>
    <row r="40005" spans="23:24" x14ac:dyDescent="0.2">
      <c r="W40005" s="25"/>
      <c r="X40005" s="25"/>
    </row>
    <row r="40006" spans="23:24" x14ac:dyDescent="0.2">
      <c r="W40006" s="25"/>
      <c r="X40006" s="25"/>
    </row>
    <row r="40007" spans="23:24" x14ac:dyDescent="0.2">
      <c r="W40007" s="25"/>
      <c r="X40007" s="25"/>
    </row>
    <row r="40008" spans="23:24" x14ac:dyDescent="0.2">
      <c r="W40008" s="25"/>
      <c r="X40008" s="25"/>
    </row>
    <row r="40009" spans="23:24" x14ac:dyDescent="0.2">
      <c r="W40009" s="25"/>
      <c r="X40009" s="25"/>
    </row>
    <row r="40010" spans="23:24" x14ac:dyDescent="0.2">
      <c r="W40010" s="25"/>
      <c r="X40010" s="25"/>
    </row>
    <row r="40011" spans="23:24" x14ac:dyDescent="0.2">
      <c r="W40011" s="25"/>
      <c r="X40011" s="25"/>
    </row>
    <row r="40012" spans="23:24" x14ac:dyDescent="0.2">
      <c r="W40012" s="25"/>
      <c r="X40012" s="25"/>
    </row>
    <row r="40013" spans="23:24" x14ac:dyDescent="0.2">
      <c r="W40013" s="25"/>
      <c r="X40013" s="25"/>
    </row>
    <row r="40014" spans="23:24" x14ac:dyDescent="0.2">
      <c r="W40014" s="25"/>
      <c r="X40014" s="25"/>
    </row>
    <row r="40015" spans="23:24" x14ac:dyDescent="0.2">
      <c r="W40015" s="25"/>
      <c r="X40015" s="25"/>
    </row>
    <row r="40016" spans="23:24" x14ac:dyDescent="0.2">
      <c r="W40016" s="25"/>
      <c r="X40016" s="25"/>
    </row>
    <row r="40017" spans="23:24" x14ac:dyDescent="0.2">
      <c r="W40017" s="25"/>
      <c r="X40017" s="25"/>
    </row>
    <row r="40018" spans="23:24" x14ac:dyDescent="0.2">
      <c r="W40018" s="25"/>
      <c r="X40018" s="25"/>
    </row>
    <row r="40019" spans="23:24" x14ac:dyDescent="0.2">
      <c r="W40019" s="25"/>
      <c r="X40019" s="25"/>
    </row>
    <row r="40020" spans="23:24" x14ac:dyDescent="0.2">
      <c r="W40020" s="25"/>
      <c r="X40020" s="25"/>
    </row>
    <row r="40021" spans="23:24" x14ac:dyDescent="0.2">
      <c r="W40021" s="25"/>
      <c r="X40021" s="25"/>
    </row>
    <row r="40022" spans="23:24" x14ac:dyDescent="0.2">
      <c r="W40022" s="25"/>
      <c r="X40022" s="25"/>
    </row>
    <row r="40023" spans="23:24" x14ac:dyDescent="0.2">
      <c r="W40023" s="25"/>
      <c r="X40023" s="25"/>
    </row>
    <row r="40024" spans="23:24" x14ac:dyDescent="0.2">
      <c r="W40024" s="25"/>
      <c r="X40024" s="25"/>
    </row>
    <row r="40025" spans="23:24" x14ac:dyDescent="0.2">
      <c r="W40025" s="25"/>
      <c r="X40025" s="25"/>
    </row>
    <row r="40026" spans="23:24" x14ac:dyDescent="0.2">
      <c r="W40026" s="25"/>
      <c r="X40026" s="25"/>
    </row>
    <row r="40027" spans="23:24" x14ac:dyDescent="0.2">
      <c r="W40027" s="25"/>
      <c r="X40027" s="25"/>
    </row>
    <row r="40028" spans="23:24" x14ac:dyDescent="0.2">
      <c r="W40028" s="25"/>
      <c r="X40028" s="25"/>
    </row>
    <row r="40029" spans="23:24" x14ac:dyDescent="0.2">
      <c r="W40029" s="25"/>
      <c r="X40029" s="25"/>
    </row>
    <row r="40030" spans="23:24" x14ac:dyDescent="0.2">
      <c r="W40030" s="25"/>
      <c r="X40030" s="25"/>
    </row>
    <row r="40031" spans="23:24" x14ac:dyDescent="0.2">
      <c r="W40031" s="25"/>
      <c r="X40031" s="25"/>
    </row>
    <row r="40032" spans="23:24" x14ac:dyDescent="0.2">
      <c r="W40032" s="25"/>
      <c r="X40032" s="25"/>
    </row>
    <row r="40033" spans="23:24" x14ac:dyDescent="0.2">
      <c r="W40033" s="25"/>
      <c r="X40033" s="25"/>
    </row>
    <row r="40034" spans="23:24" x14ac:dyDescent="0.2">
      <c r="W40034" s="25"/>
      <c r="X40034" s="25"/>
    </row>
    <row r="40035" spans="23:24" x14ac:dyDescent="0.2">
      <c r="W40035" s="25"/>
      <c r="X40035" s="25"/>
    </row>
    <row r="40036" spans="23:24" x14ac:dyDescent="0.2">
      <c r="W40036" s="25"/>
      <c r="X40036" s="25"/>
    </row>
    <row r="40037" spans="23:24" x14ac:dyDescent="0.2">
      <c r="W40037" s="25"/>
      <c r="X40037" s="25"/>
    </row>
    <row r="40038" spans="23:24" x14ac:dyDescent="0.2">
      <c r="W40038" s="25"/>
      <c r="X40038" s="25"/>
    </row>
    <row r="40039" spans="23:24" x14ac:dyDescent="0.2">
      <c r="W40039" s="25"/>
      <c r="X40039" s="25"/>
    </row>
    <row r="40040" spans="23:24" x14ac:dyDescent="0.2">
      <c r="W40040" s="25"/>
      <c r="X40040" s="25"/>
    </row>
    <row r="40041" spans="23:24" x14ac:dyDescent="0.2">
      <c r="W40041" s="25"/>
      <c r="X40041" s="25"/>
    </row>
    <row r="40042" spans="23:24" x14ac:dyDescent="0.2">
      <c r="W40042" s="25"/>
      <c r="X40042" s="25"/>
    </row>
    <row r="40043" spans="23:24" x14ac:dyDescent="0.2">
      <c r="W40043" s="25"/>
      <c r="X40043" s="25"/>
    </row>
    <row r="40044" spans="23:24" x14ac:dyDescent="0.2">
      <c r="W40044" s="25"/>
      <c r="X40044" s="25"/>
    </row>
    <row r="40045" spans="23:24" x14ac:dyDescent="0.2">
      <c r="W40045" s="25"/>
      <c r="X40045" s="25"/>
    </row>
    <row r="40046" spans="23:24" x14ac:dyDescent="0.2">
      <c r="W40046" s="25"/>
      <c r="X40046" s="25"/>
    </row>
    <row r="40047" spans="23:24" x14ac:dyDescent="0.2">
      <c r="W40047" s="25"/>
      <c r="X40047" s="25"/>
    </row>
    <row r="40048" spans="23:24" x14ac:dyDescent="0.2">
      <c r="W40048" s="25"/>
      <c r="X40048" s="25"/>
    </row>
    <row r="40049" spans="23:24" x14ac:dyDescent="0.2">
      <c r="W40049" s="25"/>
      <c r="X40049" s="25"/>
    </row>
    <row r="40050" spans="23:24" x14ac:dyDescent="0.2">
      <c r="W40050" s="25"/>
      <c r="X40050" s="25"/>
    </row>
    <row r="40051" spans="23:24" x14ac:dyDescent="0.2">
      <c r="W40051" s="25"/>
      <c r="X40051" s="25"/>
    </row>
    <row r="40052" spans="23:24" x14ac:dyDescent="0.2">
      <c r="W40052" s="25"/>
      <c r="X40052" s="25"/>
    </row>
    <row r="40053" spans="23:24" x14ac:dyDescent="0.2">
      <c r="W40053" s="25"/>
      <c r="X40053" s="25"/>
    </row>
    <row r="40054" spans="23:24" x14ac:dyDescent="0.2">
      <c r="W40054" s="25"/>
      <c r="X40054" s="25"/>
    </row>
    <row r="40055" spans="23:24" x14ac:dyDescent="0.2">
      <c r="W40055" s="25"/>
      <c r="X40055" s="25"/>
    </row>
    <row r="40056" spans="23:24" x14ac:dyDescent="0.2">
      <c r="W40056" s="25"/>
      <c r="X40056" s="25"/>
    </row>
    <row r="40057" spans="23:24" x14ac:dyDescent="0.2">
      <c r="W40057" s="25"/>
      <c r="X40057" s="25"/>
    </row>
    <row r="40058" spans="23:24" x14ac:dyDescent="0.2">
      <c r="W40058" s="25"/>
      <c r="X40058" s="25"/>
    </row>
    <row r="40059" spans="23:24" x14ac:dyDescent="0.2">
      <c r="W40059" s="25"/>
      <c r="X40059" s="25"/>
    </row>
    <row r="40060" spans="23:24" x14ac:dyDescent="0.2">
      <c r="W40060" s="25"/>
      <c r="X40060" s="25"/>
    </row>
    <row r="40061" spans="23:24" x14ac:dyDescent="0.2">
      <c r="W40061" s="25"/>
      <c r="X40061" s="25"/>
    </row>
    <row r="40062" spans="23:24" x14ac:dyDescent="0.2">
      <c r="W40062" s="25"/>
      <c r="X40062" s="25"/>
    </row>
    <row r="40063" spans="23:24" x14ac:dyDescent="0.2">
      <c r="W40063" s="25"/>
      <c r="X40063" s="25"/>
    </row>
    <row r="40064" spans="23:24" x14ac:dyDescent="0.2">
      <c r="W40064" s="25"/>
      <c r="X40064" s="25"/>
    </row>
    <row r="40065" spans="23:24" x14ac:dyDescent="0.2">
      <c r="W40065" s="25"/>
      <c r="X40065" s="25"/>
    </row>
    <row r="40066" spans="23:24" x14ac:dyDescent="0.2">
      <c r="W40066" s="25"/>
      <c r="X40066" s="25"/>
    </row>
    <row r="40067" spans="23:24" x14ac:dyDescent="0.2">
      <c r="W40067" s="25"/>
      <c r="X40067" s="25"/>
    </row>
    <row r="40068" spans="23:24" x14ac:dyDescent="0.2">
      <c r="W40068" s="25"/>
      <c r="X40068" s="25"/>
    </row>
    <row r="40069" spans="23:24" x14ac:dyDescent="0.2">
      <c r="W40069" s="25"/>
      <c r="X40069" s="25"/>
    </row>
    <row r="40070" spans="23:24" x14ac:dyDescent="0.2">
      <c r="W40070" s="25"/>
      <c r="X40070" s="25"/>
    </row>
    <row r="40071" spans="23:24" x14ac:dyDescent="0.2">
      <c r="W40071" s="25"/>
      <c r="X40071" s="25"/>
    </row>
    <row r="40072" spans="23:24" x14ac:dyDescent="0.2">
      <c r="W40072" s="25"/>
      <c r="X40072" s="25"/>
    </row>
    <row r="40073" spans="23:24" x14ac:dyDescent="0.2">
      <c r="W40073" s="25"/>
      <c r="X40073" s="25"/>
    </row>
    <row r="40074" spans="23:24" x14ac:dyDescent="0.2">
      <c r="W40074" s="25"/>
      <c r="X40074" s="25"/>
    </row>
    <row r="40075" spans="23:24" x14ac:dyDescent="0.2">
      <c r="W40075" s="25"/>
      <c r="X40075" s="25"/>
    </row>
    <row r="40076" spans="23:24" x14ac:dyDescent="0.2">
      <c r="W40076" s="25"/>
      <c r="X40076" s="25"/>
    </row>
    <row r="40077" spans="23:24" x14ac:dyDescent="0.2">
      <c r="W40077" s="25"/>
      <c r="X40077" s="25"/>
    </row>
    <row r="40078" spans="23:24" x14ac:dyDescent="0.2">
      <c r="W40078" s="25"/>
      <c r="X40078" s="25"/>
    </row>
    <row r="40079" spans="23:24" x14ac:dyDescent="0.2">
      <c r="W40079" s="25"/>
      <c r="X40079" s="25"/>
    </row>
    <row r="40080" spans="23:24" x14ac:dyDescent="0.2">
      <c r="W40080" s="25"/>
      <c r="X40080" s="25"/>
    </row>
    <row r="40081" spans="23:24" x14ac:dyDescent="0.2">
      <c r="W40081" s="25"/>
      <c r="X40081" s="25"/>
    </row>
    <row r="40082" spans="23:24" x14ac:dyDescent="0.2">
      <c r="W40082" s="25"/>
      <c r="X40082" s="25"/>
    </row>
    <row r="40083" spans="23:24" x14ac:dyDescent="0.2">
      <c r="W40083" s="25"/>
      <c r="X40083" s="25"/>
    </row>
    <row r="40084" spans="23:24" x14ac:dyDescent="0.2">
      <c r="W40084" s="25"/>
      <c r="X40084" s="25"/>
    </row>
    <row r="40085" spans="23:24" x14ac:dyDescent="0.2">
      <c r="W40085" s="25"/>
      <c r="X40085" s="25"/>
    </row>
    <row r="40086" spans="23:24" x14ac:dyDescent="0.2">
      <c r="W40086" s="25"/>
      <c r="X40086" s="25"/>
    </row>
    <row r="40087" spans="23:24" x14ac:dyDescent="0.2">
      <c r="W40087" s="25"/>
      <c r="X40087" s="25"/>
    </row>
    <row r="40088" spans="23:24" x14ac:dyDescent="0.2">
      <c r="W40088" s="25"/>
      <c r="X40088" s="25"/>
    </row>
    <row r="40089" spans="23:24" x14ac:dyDescent="0.2">
      <c r="W40089" s="25"/>
      <c r="X40089" s="25"/>
    </row>
    <row r="40090" spans="23:24" x14ac:dyDescent="0.2">
      <c r="W40090" s="25"/>
      <c r="X40090" s="25"/>
    </row>
    <row r="40091" spans="23:24" x14ac:dyDescent="0.2">
      <c r="W40091" s="25"/>
      <c r="X40091" s="25"/>
    </row>
    <row r="40092" spans="23:24" x14ac:dyDescent="0.2">
      <c r="W40092" s="25"/>
      <c r="X40092" s="25"/>
    </row>
    <row r="40093" spans="23:24" x14ac:dyDescent="0.2">
      <c r="W40093" s="25"/>
      <c r="X40093" s="25"/>
    </row>
    <row r="40094" spans="23:24" x14ac:dyDescent="0.2">
      <c r="W40094" s="25"/>
      <c r="X40094" s="25"/>
    </row>
    <row r="40095" spans="23:24" x14ac:dyDescent="0.2">
      <c r="W40095" s="25"/>
      <c r="X40095" s="25"/>
    </row>
    <row r="40096" spans="23:24" x14ac:dyDescent="0.2">
      <c r="W40096" s="25"/>
      <c r="X40096" s="25"/>
    </row>
    <row r="40097" spans="23:24" x14ac:dyDescent="0.2">
      <c r="W40097" s="25"/>
      <c r="X40097" s="25"/>
    </row>
    <row r="40098" spans="23:24" x14ac:dyDescent="0.2">
      <c r="W40098" s="25"/>
      <c r="X40098" s="25"/>
    </row>
    <row r="40099" spans="23:24" x14ac:dyDescent="0.2">
      <c r="W40099" s="25"/>
      <c r="X40099" s="25"/>
    </row>
    <row r="40100" spans="23:24" x14ac:dyDescent="0.2">
      <c r="W40100" s="25"/>
      <c r="X40100" s="25"/>
    </row>
    <row r="40101" spans="23:24" x14ac:dyDescent="0.2">
      <c r="W40101" s="25"/>
      <c r="X40101" s="25"/>
    </row>
    <row r="40102" spans="23:24" x14ac:dyDescent="0.2">
      <c r="W40102" s="25"/>
      <c r="X40102" s="25"/>
    </row>
    <row r="40103" spans="23:24" x14ac:dyDescent="0.2">
      <c r="W40103" s="25"/>
      <c r="X40103" s="25"/>
    </row>
    <row r="40104" spans="23:24" x14ac:dyDescent="0.2">
      <c r="W40104" s="25"/>
      <c r="X40104" s="25"/>
    </row>
    <row r="40105" spans="23:24" x14ac:dyDescent="0.2">
      <c r="W40105" s="25"/>
      <c r="X40105" s="25"/>
    </row>
    <row r="40106" spans="23:24" x14ac:dyDescent="0.2">
      <c r="W40106" s="25"/>
      <c r="X40106" s="25"/>
    </row>
    <row r="40107" spans="23:24" x14ac:dyDescent="0.2">
      <c r="W40107" s="25"/>
      <c r="X40107" s="25"/>
    </row>
    <row r="40108" spans="23:24" x14ac:dyDescent="0.2">
      <c r="W40108" s="25"/>
      <c r="X40108" s="25"/>
    </row>
    <row r="40109" spans="23:24" x14ac:dyDescent="0.2">
      <c r="W40109" s="25"/>
      <c r="X40109" s="25"/>
    </row>
    <row r="40110" spans="23:24" x14ac:dyDescent="0.2">
      <c r="W40110" s="25"/>
      <c r="X40110" s="25"/>
    </row>
    <row r="40111" spans="23:24" x14ac:dyDescent="0.2">
      <c r="W40111" s="25"/>
      <c r="X40111" s="25"/>
    </row>
    <row r="40112" spans="23:24" x14ac:dyDescent="0.2">
      <c r="W40112" s="25"/>
      <c r="X40112" s="25"/>
    </row>
    <row r="40113" spans="23:24" x14ac:dyDescent="0.2">
      <c r="W40113" s="25"/>
      <c r="X40113" s="25"/>
    </row>
    <row r="40114" spans="23:24" x14ac:dyDescent="0.2">
      <c r="W40114" s="25"/>
      <c r="X40114" s="25"/>
    </row>
    <row r="40115" spans="23:24" x14ac:dyDescent="0.2">
      <c r="W40115" s="25"/>
      <c r="X40115" s="25"/>
    </row>
    <row r="40116" spans="23:24" x14ac:dyDescent="0.2">
      <c r="W40116" s="25"/>
      <c r="X40116" s="25"/>
    </row>
    <row r="40117" spans="23:24" x14ac:dyDescent="0.2">
      <c r="W40117" s="25"/>
      <c r="X40117" s="25"/>
    </row>
    <row r="40118" spans="23:24" x14ac:dyDescent="0.2">
      <c r="W40118" s="25"/>
      <c r="X40118" s="25"/>
    </row>
    <row r="40119" spans="23:24" x14ac:dyDescent="0.2">
      <c r="W40119" s="25"/>
      <c r="X40119" s="25"/>
    </row>
    <row r="40120" spans="23:24" x14ac:dyDescent="0.2">
      <c r="W40120" s="25"/>
      <c r="X40120" s="25"/>
    </row>
    <row r="40121" spans="23:24" x14ac:dyDescent="0.2">
      <c r="W40121" s="25"/>
      <c r="X40121" s="25"/>
    </row>
    <row r="40122" spans="23:24" x14ac:dyDescent="0.2">
      <c r="W40122" s="25"/>
      <c r="X40122" s="25"/>
    </row>
    <row r="40123" spans="23:24" x14ac:dyDescent="0.2">
      <c r="W40123" s="25"/>
      <c r="X40123" s="25"/>
    </row>
    <row r="40124" spans="23:24" x14ac:dyDescent="0.2">
      <c r="W40124" s="25"/>
      <c r="X40124" s="25"/>
    </row>
    <row r="40125" spans="23:24" x14ac:dyDescent="0.2">
      <c r="W40125" s="25"/>
      <c r="X40125" s="25"/>
    </row>
    <row r="40126" spans="23:24" x14ac:dyDescent="0.2">
      <c r="W40126" s="25"/>
      <c r="X40126" s="25"/>
    </row>
    <row r="40127" spans="23:24" x14ac:dyDescent="0.2">
      <c r="W40127" s="25"/>
      <c r="X40127" s="25"/>
    </row>
    <row r="40128" spans="23:24" x14ac:dyDescent="0.2">
      <c r="W40128" s="25"/>
      <c r="X40128" s="25"/>
    </row>
    <row r="40129" spans="23:24" x14ac:dyDescent="0.2">
      <c r="W40129" s="25"/>
      <c r="X40129" s="25"/>
    </row>
    <row r="40130" spans="23:24" x14ac:dyDescent="0.2">
      <c r="W40130" s="25"/>
      <c r="X40130" s="25"/>
    </row>
    <row r="40131" spans="23:24" x14ac:dyDescent="0.2">
      <c r="W40131" s="25"/>
      <c r="X40131" s="25"/>
    </row>
    <row r="40132" spans="23:24" x14ac:dyDescent="0.2">
      <c r="W40132" s="25"/>
      <c r="X40132" s="25"/>
    </row>
    <row r="40133" spans="23:24" x14ac:dyDescent="0.2">
      <c r="W40133" s="25"/>
      <c r="X40133" s="25"/>
    </row>
    <row r="40134" spans="23:24" x14ac:dyDescent="0.2">
      <c r="W40134" s="25"/>
      <c r="X40134" s="25"/>
    </row>
    <row r="40135" spans="23:24" x14ac:dyDescent="0.2">
      <c r="W40135" s="25"/>
      <c r="X40135" s="25"/>
    </row>
    <row r="40136" spans="23:24" x14ac:dyDescent="0.2">
      <c r="W40136" s="25"/>
      <c r="X40136" s="25"/>
    </row>
    <row r="40137" spans="23:24" x14ac:dyDescent="0.2">
      <c r="W40137" s="25"/>
      <c r="X40137" s="25"/>
    </row>
    <row r="40138" spans="23:24" x14ac:dyDescent="0.2">
      <c r="W40138" s="25"/>
      <c r="X40138" s="25"/>
    </row>
    <row r="40139" spans="23:24" x14ac:dyDescent="0.2">
      <c r="W40139" s="25"/>
      <c r="X40139" s="25"/>
    </row>
    <row r="40140" spans="23:24" x14ac:dyDescent="0.2">
      <c r="W40140" s="25"/>
      <c r="X40140" s="25"/>
    </row>
    <row r="40141" spans="23:24" x14ac:dyDescent="0.2">
      <c r="W40141" s="25"/>
      <c r="X40141" s="25"/>
    </row>
    <row r="40142" spans="23:24" x14ac:dyDescent="0.2">
      <c r="W40142" s="25"/>
      <c r="X40142" s="25"/>
    </row>
    <row r="40143" spans="23:24" x14ac:dyDescent="0.2">
      <c r="W40143" s="25"/>
      <c r="X40143" s="25"/>
    </row>
    <row r="40144" spans="23:24" x14ac:dyDescent="0.2">
      <c r="W40144" s="25"/>
      <c r="X40144" s="25"/>
    </row>
    <row r="40145" spans="23:24" x14ac:dyDescent="0.2">
      <c r="W40145" s="25"/>
      <c r="X40145" s="25"/>
    </row>
    <row r="40146" spans="23:24" x14ac:dyDescent="0.2">
      <c r="W40146" s="25"/>
      <c r="X40146" s="25"/>
    </row>
    <row r="40147" spans="23:24" x14ac:dyDescent="0.2">
      <c r="W40147" s="25"/>
      <c r="X40147" s="25"/>
    </row>
    <row r="40148" spans="23:24" x14ac:dyDescent="0.2">
      <c r="W40148" s="25"/>
      <c r="X40148" s="25"/>
    </row>
    <row r="40149" spans="23:24" x14ac:dyDescent="0.2">
      <c r="W40149" s="25"/>
      <c r="X40149" s="25"/>
    </row>
    <row r="40150" spans="23:24" x14ac:dyDescent="0.2">
      <c r="W40150" s="25"/>
      <c r="X40150" s="25"/>
    </row>
    <row r="40151" spans="23:24" x14ac:dyDescent="0.2">
      <c r="W40151" s="25"/>
      <c r="X40151" s="25"/>
    </row>
    <row r="40152" spans="23:24" x14ac:dyDescent="0.2">
      <c r="W40152" s="25"/>
      <c r="X40152" s="25"/>
    </row>
    <row r="40153" spans="23:24" x14ac:dyDescent="0.2">
      <c r="W40153" s="25"/>
      <c r="X40153" s="25"/>
    </row>
    <row r="40154" spans="23:24" x14ac:dyDescent="0.2">
      <c r="W40154" s="25"/>
      <c r="X40154" s="25"/>
    </row>
    <row r="40155" spans="23:24" x14ac:dyDescent="0.2">
      <c r="W40155" s="25"/>
      <c r="X40155" s="25"/>
    </row>
    <row r="40156" spans="23:24" x14ac:dyDescent="0.2">
      <c r="W40156" s="25"/>
      <c r="X40156" s="25"/>
    </row>
    <row r="40157" spans="23:24" x14ac:dyDescent="0.2">
      <c r="W40157" s="25"/>
      <c r="X40157" s="25"/>
    </row>
    <row r="40158" spans="23:24" x14ac:dyDescent="0.2">
      <c r="W40158" s="25"/>
      <c r="X40158" s="25"/>
    </row>
    <row r="40159" spans="23:24" x14ac:dyDescent="0.2">
      <c r="W40159" s="25"/>
      <c r="X40159" s="25"/>
    </row>
    <row r="40160" spans="23:24" x14ac:dyDescent="0.2">
      <c r="W40160" s="25"/>
      <c r="X40160" s="25"/>
    </row>
    <row r="40161" spans="23:24" x14ac:dyDescent="0.2">
      <c r="W40161" s="25"/>
      <c r="X40161" s="25"/>
    </row>
    <row r="40162" spans="23:24" x14ac:dyDescent="0.2">
      <c r="W40162" s="25"/>
      <c r="X40162" s="25"/>
    </row>
    <row r="40163" spans="23:24" x14ac:dyDescent="0.2">
      <c r="W40163" s="25"/>
      <c r="X40163" s="25"/>
    </row>
    <row r="40164" spans="23:24" x14ac:dyDescent="0.2">
      <c r="W40164" s="25"/>
      <c r="X40164" s="25"/>
    </row>
    <row r="40165" spans="23:24" x14ac:dyDescent="0.2">
      <c r="W40165" s="25"/>
      <c r="X40165" s="25"/>
    </row>
    <row r="40166" spans="23:24" x14ac:dyDescent="0.2">
      <c r="W40166" s="25"/>
      <c r="X40166" s="25"/>
    </row>
    <row r="40167" spans="23:24" x14ac:dyDescent="0.2">
      <c r="W40167" s="25"/>
      <c r="X40167" s="25"/>
    </row>
    <row r="40168" spans="23:24" x14ac:dyDescent="0.2">
      <c r="W40168" s="25"/>
      <c r="X40168" s="25"/>
    </row>
    <row r="40169" spans="23:24" x14ac:dyDescent="0.2">
      <c r="W40169" s="25"/>
      <c r="X40169" s="25"/>
    </row>
    <row r="40170" spans="23:24" x14ac:dyDescent="0.2">
      <c r="W40170" s="25"/>
      <c r="X40170" s="25"/>
    </row>
    <row r="40171" spans="23:24" x14ac:dyDescent="0.2">
      <c r="W40171" s="25"/>
      <c r="X40171" s="25"/>
    </row>
    <row r="40172" spans="23:24" x14ac:dyDescent="0.2">
      <c r="W40172" s="25"/>
      <c r="X40172" s="25"/>
    </row>
    <row r="40173" spans="23:24" x14ac:dyDescent="0.2">
      <c r="W40173" s="25"/>
      <c r="X40173" s="25"/>
    </row>
    <row r="40174" spans="23:24" x14ac:dyDescent="0.2">
      <c r="W40174" s="25"/>
      <c r="X40174" s="25"/>
    </row>
    <row r="40175" spans="23:24" x14ac:dyDescent="0.2">
      <c r="W40175" s="25"/>
      <c r="X40175" s="25"/>
    </row>
    <row r="40176" spans="23:24" x14ac:dyDescent="0.2">
      <c r="W40176" s="25"/>
      <c r="X40176" s="25"/>
    </row>
    <row r="40177" spans="23:24" x14ac:dyDescent="0.2">
      <c r="W40177" s="25"/>
      <c r="X40177" s="25"/>
    </row>
    <row r="40178" spans="23:24" x14ac:dyDescent="0.2">
      <c r="W40178" s="25"/>
      <c r="X40178" s="25"/>
    </row>
    <row r="40179" spans="23:24" x14ac:dyDescent="0.2">
      <c r="W40179" s="25"/>
      <c r="X40179" s="25"/>
    </row>
    <row r="40180" spans="23:24" x14ac:dyDescent="0.2">
      <c r="W40180" s="25"/>
      <c r="X40180" s="25"/>
    </row>
    <row r="40181" spans="23:24" x14ac:dyDescent="0.2">
      <c r="W40181" s="25"/>
      <c r="X40181" s="25"/>
    </row>
    <row r="40182" spans="23:24" x14ac:dyDescent="0.2">
      <c r="W40182" s="25"/>
      <c r="X40182" s="25"/>
    </row>
    <row r="40183" spans="23:24" x14ac:dyDescent="0.2">
      <c r="W40183" s="25"/>
      <c r="X40183" s="25"/>
    </row>
    <row r="40184" spans="23:24" x14ac:dyDescent="0.2">
      <c r="W40184" s="25"/>
      <c r="X40184" s="25"/>
    </row>
    <row r="40185" spans="23:24" x14ac:dyDescent="0.2">
      <c r="W40185" s="25"/>
      <c r="X40185" s="25"/>
    </row>
    <row r="40186" spans="23:24" x14ac:dyDescent="0.2">
      <c r="W40186" s="25"/>
      <c r="X40186" s="25"/>
    </row>
    <row r="40187" spans="23:24" x14ac:dyDescent="0.2">
      <c r="W40187" s="25"/>
      <c r="X40187" s="25"/>
    </row>
    <row r="40188" spans="23:24" x14ac:dyDescent="0.2">
      <c r="W40188" s="25"/>
      <c r="X40188" s="25"/>
    </row>
    <row r="40189" spans="23:24" x14ac:dyDescent="0.2">
      <c r="W40189" s="25"/>
      <c r="X40189" s="25"/>
    </row>
    <row r="40190" spans="23:24" x14ac:dyDescent="0.2">
      <c r="W40190" s="25"/>
      <c r="X40190" s="25"/>
    </row>
    <row r="40191" spans="23:24" x14ac:dyDescent="0.2">
      <c r="W40191" s="25"/>
      <c r="X40191" s="25"/>
    </row>
    <row r="40192" spans="23:24" x14ac:dyDescent="0.2">
      <c r="W40192" s="25"/>
      <c r="X40192" s="25"/>
    </row>
    <row r="40193" spans="23:24" x14ac:dyDescent="0.2">
      <c r="W40193" s="25"/>
      <c r="X40193" s="25"/>
    </row>
    <row r="40194" spans="23:24" x14ac:dyDescent="0.2">
      <c r="W40194" s="25"/>
      <c r="X40194" s="25"/>
    </row>
    <row r="40195" spans="23:24" x14ac:dyDescent="0.2">
      <c r="W40195" s="25"/>
      <c r="X40195" s="25"/>
    </row>
    <row r="40196" spans="23:24" x14ac:dyDescent="0.2">
      <c r="W40196" s="25"/>
      <c r="X40196" s="25"/>
    </row>
    <row r="40197" spans="23:24" x14ac:dyDescent="0.2">
      <c r="W40197" s="25"/>
      <c r="X40197" s="25"/>
    </row>
    <row r="40198" spans="23:24" x14ac:dyDescent="0.2">
      <c r="W40198" s="25"/>
      <c r="X40198" s="25"/>
    </row>
    <row r="40199" spans="23:24" x14ac:dyDescent="0.2">
      <c r="W40199" s="25"/>
      <c r="X40199" s="25"/>
    </row>
    <row r="40200" spans="23:24" x14ac:dyDescent="0.2">
      <c r="W40200" s="25"/>
      <c r="X40200" s="25"/>
    </row>
    <row r="40201" spans="23:24" x14ac:dyDescent="0.2">
      <c r="W40201" s="25"/>
      <c r="X40201" s="25"/>
    </row>
    <row r="40202" spans="23:24" x14ac:dyDescent="0.2">
      <c r="W40202" s="25"/>
      <c r="X40202" s="25"/>
    </row>
    <row r="40203" spans="23:24" x14ac:dyDescent="0.2">
      <c r="W40203" s="25"/>
      <c r="X40203" s="25"/>
    </row>
    <row r="40204" spans="23:24" x14ac:dyDescent="0.2">
      <c r="W40204" s="25"/>
      <c r="X40204" s="25"/>
    </row>
    <row r="40205" spans="23:24" x14ac:dyDescent="0.2">
      <c r="W40205" s="25"/>
      <c r="X40205" s="25"/>
    </row>
    <row r="40206" spans="23:24" x14ac:dyDescent="0.2">
      <c r="W40206" s="25"/>
      <c r="X40206" s="25"/>
    </row>
    <row r="40207" spans="23:24" x14ac:dyDescent="0.2">
      <c r="W40207" s="25"/>
      <c r="X40207" s="25"/>
    </row>
    <row r="40208" spans="23:24" x14ac:dyDescent="0.2">
      <c r="W40208" s="25"/>
      <c r="X40208" s="25"/>
    </row>
    <row r="40209" spans="23:24" x14ac:dyDescent="0.2">
      <c r="W40209" s="25"/>
      <c r="X40209" s="25"/>
    </row>
    <row r="40210" spans="23:24" x14ac:dyDescent="0.2">
      <c r="W40210" s="25"/>
      <c r="X40210" s="25"/>
    </row>
    <row r="40211" spans="23:24" x14ac:dyDescent="0.2">
      <c r="W40211" s="25"/>
      <c r="X40211" s="25"/>
    </row>
    <row r="40212" spans="23:24" x14ac:dyDescent="0.2">
      <c r="W40212" s="25"/>
      <c r="X40212" s="25"/>
    </row>
    <row r="40213" spans="23:24" x14ac:dyDescent="0.2">
      <c r="W40213" s="25"/>
      <c r="X40213" s="25"/>
    </row>
    <row r="40214" spans="23:24" x14ac:dyDescent="0.2">
      <c r="W40214" s="25"/>
      <c r="X40214" s="25"/>
    </row>
    <row r="40215" spans="23:24" x14ac:dyDescent="0.2">
      <c r="W40215" s="25"/>
      <c r="X40215" s="25"/>
    </row>
    <row r="40216" spans="23:24" x14ac:dyDescent="0.2">
      <c r="W40216" s="25"/>
      <c r="X40216" s="25"/>
    </row>
    <row r="40217" spans="23:24" x14ac:dyDescent="0.2">
      <c r="W40217" s="25"/>
      <c r="X40217" s="25"/>
    </row>
    <row r="40218" spans="23:24" x14ac:dyDescent="0.2">
      <c r="W40218" s="25"/>
      <c r="X40218" s="25"/>
    </row>
    <row r="40219" spans="23:24" x14ac:dyDescent="0.2">
      <c r="W40219" s="25"/>
      <c r="X40219" s="25"/>
    </row>
    <row r="40220" spans="23:24" x14ac:dyDescent="0.2">
      <c r="W40220" s="25"/>
      <c r="X40220" s="25"/>
    </row>
    <row r="40221" spans="23:24" x14ac:dyDescent="0.2">
      <c r="W40221" s="25"/>
      <c r="X40221" s="25"/>
    </row>
    <row r="40222" spans="23:24" x14ac:dyDescent="0.2">
      <c r="W40222" s="25"/>
      <c r="X40222" s="25"/>
    </row>
    <row r="40223" spans="23:24" x14ac:dyDescent="0.2">
      <c r="W40223" s="25"/>
      <c r="X40223" s="25"/>
    </row>
    <row r="40224" spans="23:24" x14ac:dyDescent="0.2">
      <c r="W40224" s="25"/>
      <c r="X40224" s="25"/>
    </row>
    <row r="40225" spans="23:24" x14ac:dyDescent="0.2">
      <c r="W40225" s="25"/>
      <c r="X40225" s="25"/>
    </row>
    <row r="40226" spans="23:24" x14ac:dyDescent="0.2">
      <c r="W40226" s="25"/>
      <c r="X40226" s="25"/>
    </row>
    <row r="40227" spans="23:24" x14ac:dyDescent="0.2">
      <c r="W40227" s="25"/>
      <c r="X40227" s="25"/>
    </row>
    <row r="40228" spans="23:24" x14ac:dyDescent="0.2">
      <c r="W40228" s="25"/>
      <c r="X40228" s="25"/>
    </row>
    <row r="40229" spans="23:24" x14ac:dyDescent="0.2">
      <c r="W40229" s="25"/>
      <c r="X40229" s="25"/>
    </row>
    <row r="40230" spans="23:24" x14ac:dyDescent="0.2">
      <c r="W40230" s="25"/>
      <c r="X40230" s="25"/>
    </row>
    <row r="40231" spans="23:24" x14ac:dyDescent="0.2">
      <c r="W40231" s="25"/>
      <c r="X40231" s="25"/>
    </row>
    <row r="40232" spans="23:24" x14ac:dyDescent="0.2">
      <c r="W40232" s="25"/>
      <c r="X40232" s="25"/>
    </row>
    <row r="40233" spans="23:24" x14ac:dyDescent="0.2">
      <c r="W40233" s="25"/>
      <c r="X40233" s="25"/>
    </row>
    <row r="40234" spans="23:24" x14ac:dyDescent="0.2">
      <c r="W40234" s="25"/>
      <c r="X40234" s="25"/>
    </row>
    <row r="40235" spans="23:24" x14ac:dyDescent="0.2">
      <c r="W40235" s="25"/>
      <c r="X40235" s="25"/>
    </row>
    <row r="40236" spans="23:24" x14ac:dyDescent="0.2">
      <c r="W40236" s="25"/>
      <c r="X40236" s="25"/>
    </row>
    <row r="40237" spans="23:24" x14ac:dyDescent="0.2">
      <c r="W40237" s="25"/>
      <c r="X40237" s="25"/>
    </row>
    <row r="40238" spans="23:24" x14ac:dyDescent="0.2">
      <c r="W40238" s="25"/>
      <c r="X40238" s="25"/>
    </row>
    <row r="40239" spans="23:24" x14ac:dyDescent="0.2">
      <c r="W40239" s="25"/>
      <c r="X40239" s="25"/>
    </row>
    <row r="40240" spans="23:24" x14ac:dyDescent="0.2">
      <c r="W40240" s="25"/>
      <c r="X40240" s="25"/>
    </row>
    <row r="40241" spans="23:24" x14ac:dyDescent="0.2">
      <c r="W40241" s="25"/>
      <c r="X40241" s="25"/>
    </row>
    <row r="40242" spans="23:24" x14ac:dyDescent="0.2">
      <c r="W40242" s="25"/>
      <c r="X40242" s="25"/>
    </row>
    <row r="40243" spans="23:24" x14ac:dyDescent="0.2">
      <c r="W40243" s="25"/>
      <c r="X40243" s="25"/>
    </row>
    <row r="40244" spans="23:24" x14ac:dyDescent="0.2">
      <c r="W40244" s="25"/>
      <c r="X40244" s="25"/>
    </row>
    <row r="40245" spans="23:24" x14ac:dyDescent="0.2">
      <c r="W40245" s="25"/>
      <c r="X40245" s="25"/>
    </row>
    <row r="40246" spans="23:24" x14ac:dyDescent="0.2">
      <c r="W40246" s="25"/>
      <c r="X40246" s="25"/>
    </row>
    <row r="40247" spans="23:24" x14ac:dyDescent="0.2">
      <c r="W40247" s="25"/>
      <c r="X40247" s="25"/>
    </row>
    <row r="40248" spans="23:24" x14ac:dyDescent="0.2">
      <c r="W40248" s="25"/>
      <c r="X40248" s="25"/>
    </row>
    <row r="40249" spans="23:24" x14ac:dyDescent="0.2">
      <c r="W40249" s="25"/>
      <c r="X40249" s="25"/>
    </row>
    <row r="40250" spans="23:24" x14ac:dyDescent="0.2">
      <c r="W40250" s="25"/>
      <c r="X40250" s="25"/>
    </row>
    <row r="40251" spans="23:24" x14ac:dyDescent="0.2">
      <c r="W40251" s="25"/>
      <c r="X40251" s="25"/>
    </row>
    <row r="40252" spans="23:24" x14ac:dyDescent="0.2">
      <c r="W40252" s="25"/>
      <c r="X40252" s="25"/>
    </row>
    <row r="40253" spans="23:24" x14ac:dyDescent="0.2">
      <c r="W40253" s="25"/>
      <c r="X40253" s="25"/>
    </row>
    <row r="40254" spans="23:24" x14ac:dyDescent="0.2">
      <c r="W40254" s="25"/>
      <c r="X40254" s="25"/>
    </row>
    <row r="40255" spans="23:24" x14ac:dyDescent="0.2">
      <c r="W40255" s="25"/>
      <c r="X40255" s="25"/>
    </row>
    <row r="40256" spans="23:24" x14ac:dyDescent="0.2">
      <c r="W40256" s="25"/>
      <c r="X40256" s="25"/>
    </row>
    <row r="40257" spans="23:24" x14ac:dyDescent="0.2">
      <c r="W40257" s="25"/>
      <c r="X40257" s="25"/>
    </row>
    <row r="40258" spans="23:24" x14ac:dyDescent="0.2">
      <c r="W40258" s="25"/>
      <c r="X40258" s="25"/>
    </row>
    <row r="40259" spans="23:24" x14ac:dyDescent="0.2">
      <c r="W40259" s="25"/>
      <c r="X40259" s="25"/>
    </row>
    <row r="40260" spans="23:24" x14ac:dyDescent="0.2">
      <c r="W40260" s="25"/>
      <c r="X40260" s="25"/>
    </row>
    <row r="40261" spans="23:24" x14ac:dyDescent="0.2">
      <c r="W40261" s="25"/>
      <c r="X40261" s="25"/>
    </row>
    <row r="40262" spans="23:24" x14ac:dyDescent="0.2">
      <c r="W40262" s="25"/>
      <c r="X40262" s="25"/>
    </row>
    <row r="40263" spans="23:24" x14ac:dyDescent="0.2">
      <c r="W40263" s="25"/>
      <c r="X40263" s="25"/>
    </row>
    <row r="40264" spans="23:24" x14ac:dyDescent="0.2">
      <c r="W40264" s="25"/>
      <c r="X40264" s="25"/>
    </row>
    <row r="40265" spans="23:24" x14ac:dyDescent="0.2">
      <c r="W40265" s="25"/>
      <c r="X40265" s="25"/>
    </row>
    <row r="40266" spans="23:24" x14ac:dyDescent="0.2">
      <c r="W40266" s="25"/>
      <c r="X40266" s="25"/>
    </row>
    <row r="40267" spans="23:24" x14ac:dyDescent="0.2">
      <c r="W40267" s="25"/>
      <c r="X40267" s="25"/>
    </row>
    <row r="40268" spans="23:24" x14ac:dyDescent="0.2">
      <c r="W40268" s="25"/>
      <c r="X40268" s="25"/>
    </row>
    <row r="40269" spans="23:24" x14ac:dyDescent="0.2">
      <c r="W40269" s="25"/>
      <c r="X40269" s="25"/>
    </row>
    <row r="40270" spans="23:24" x14ac:dyDescent="0.2">
      <c r="W40270" s="25"/>
      <c r="X40270" s="25"/>
    </row>
    <row r="40271" spans="23:24" x14ac:dyDescent="0.2">
      <c r="W40271" s="25"/>
      <c r="X40271" s="25"/>
    </row>
    <row r="40272" spans="23:24" x14ac:dyDescent="0.2">
      <c r="W40272" s="25"/>
      <c r="X40272" s="25"/>
    </row>
    <row r="40273" spans="23:24" x14ac:dyDescent="0.2">
      <c r="W40273" s="25"/>
      <c r="X40273" s="25"/>
    </row>
    <row r="40274" spans="23:24" x14ac:dyDescent="0.2">
      <c r="W40274" s="25"/>
      <c r="X40274" s="25"/>
    </row>
    <row r="40275" spans="23:24" x14ac:dyDescent="0.2">
      <c r="W40275" s="25"/>
      <c r="X40275" s="25"/>
    </row>
    <row r="40276" spans="23:24" x14ac:dyDescent="0.2">
      <c r="W40276" s="25"/>
      <c r="X40276" s="25"/>
    </row>
    <row r="40277" spans="23:24" x14ac:dyDescent="0.2">
      <c r="W40277" s="25"/>
      <c r="X40277" s="25"/>
    </row>
    <row r="40278" spans="23:24" x14ac:dyDescent="0.2">
      <c r="W40278" s="25"/>
      <c r="X40278" s="25"/>
    </row>
    <row r="40279" spans="23:24" x14ac:dyDescent="0.2">
      <c r="W40279" s="25"/>
      <c r="X40279" s="25"/>
    </row>
    <row r="40280" spans="23:24" x14ac:dyDescent="0.2">
      <c r="W40280" s="25"/>
      <c r="X40280" s="25"/>
    </row>
    <row r="40281" spans="23:24" x14ac:dyDescent="0.2">
      <c r="W40281" s="25"/>
      <c r="X40281" s="25"/>
    </row>
    <row r="40282" spans="23:24" x14ac:dyDescent="0.2">
      <c r="W40282" s="25"/>
      <c r="X40282" s="25"/>
    </row>
    <row r="40283" spans="23:24" x14ac:dyDescent="0.2">
      <c r="W40283" s="25"/>
      <c r="X40283" s="25"/>
    </row>
    <row r="40284" spans="23:24" x14ac:dyDescent="0.2">
      <c r="W40284" s="25"/>
      <c r="X40284" s="25"/>
    </row>
    <row r="40285" spans="23:24" x14ac:dyDescent="0.2">
      <c r="W40285" s="25"/>
      <c r="X40285" s="25"/>
    </row>
    <row r="40286" spans="23:24" x14ac:dyDescent="0.2">
      <c r="W40286" s="25"/>
      <c r="X40286" s="25"/>
    </row>
    <row r="40287" spans="23:24" x14ac:dyDescent="0.2">
      <c r="W40287" s="25"/>
      <c r="X40287" s="25"/>
    </row>
    <row r="40288" spans="23:24" x14ac:dyDescent="0.2">
      <c r="W40288" s="25"/>
      <c r="X40288" s="25"/>
    </row>
    <row r="40289" spans="23:24" x14ac:dyDescent="0.2">
      <c r="W40289" s="25"/>
      <c r="X40289" s="25"/>
    </row>
    <row r="40290" spans="23:24" x14ac:dyDescent="0.2">
      <c r="W40290" s="25"/>
      <c r="X40290" s="25"/>
    </row>
    <row r="40291" spans="23:24" x14ac:dyDescent="0.2">
      <c r="W40291" s="25"/>
      <c r="X40291" s="25"/>
    </row>
    <row r="40292" spans="23:24" x14ac:dyDescent="0.2">
      <c r="W40292" s="25"/>
      <c r="X40292" s="25"/>
    </row>
    <row r="40293" spans="23:24" x14ac:dyDescent="0.2">
      <c r="W40293" s="25"/>
      <c r="X40293" s="25"/>
    </row>
    <row r="40294" spans="23:24" x14ac:dyDescent="0.2">
      <c r="W40294" s="25"/>
      <c r="X40294" s="25"/>
    </row>
    <row r="40295" spans="23:24" x14ac:dyDescent="0.2">
      <c r="W40295" s="25"/>
      <c r="X40295" s="25"/>
    </row>
    <row r="40296" spans="23:24" x14ac:dyDescent="0.2">
      <c r="W40296" s="25"/>
      <c r="X40296" s="25"/>
    </row>
    <row r="40297" spans="23:24" x14ac:dyDescent="0.2">
      <c r="W40297" s="25"/>
      <c r="X40297" s="25"/>
    </row>
    <row r="40298" spans="23:24" x14ac:dyDescent="0.2">
      <c r="W40298" s="25"/>
      <c r="X40298" s="25"/>
    </row>
    <row r="40299" spans="23:24" x14ac:dyDescent="0.2">
      <c r="W40299" s="25"/>
      <c r="X40299" s="25"/>
    </row>
    <row r="40300" spans="23:24" x14ac:dyDescent="0.2">
      <c r="W40300" s="25"/>
      <c r="X40300" s="25"/>
    </row>
    <row r="40301" spans="23:24" x14ac:dyDescent="0.2">
      <c r="W40301" s="25"/>
      <c r="X40301" s="25"/>
    </row>
    <row r="40302" spans="23:24" x14ac:dyDescent="0.2">
      <c r="W40302" s="25"/>
      <c r="X40302" s="25"/>
    </row>
    <row r="40303" spans="23:24" x14ac:dyDescent="0.2">
      <c r="W40303" s="25"/>
      <c r="X40303" s="25"/>
    </row>
    <row r="40304" spans="23:24" x14ac:dyDescent="0.2">
      <c r="W40304" s="25"/>
      <c r="X40304" s="25"/>
    </row>
    <row r="40305" spans="23:24" x14ac:dyDescent="0.2">
      <c r="W40305" s="25"/>
      <c r="X40305" s="25"/>
    </row>
    <row r="40306" spans="23:24" x14ac:dyDescent="0.2">
      <c r="W40306" s="25"/>
      <c r="X40306" s="25"/>
    </row>
    <row r="40307" spans="23:24" x14ac:dyDescent="0.2">
      <c r="W40307" s="25"/>
      <c r="X40307" s="25"/>
    </row>
    <row r="40308" spans="23:24" x14ac:dyDescent="0.2">
      <c r="W40308" s="25"/>
      <c r="X40308" s="25"/>
    </row>
    <row r="40309" spans="23:24" x14ac:dyDescent="0.2">
      <c r="W40309" s="25"/>
      <c r="X40309" s="25"/>
    </row>
    <row r="40310" spans="23:24" x14ac:dyDescent="0.2">
      <c r="W40310" s="25"/>
      <c r="X40310" s="25"/>
    </row>
    <row r="40311" spans="23:24" x14ac:dyDescent="0.2">
      <c r="W40311" s="25"/>
      <c r="X40311" s="25"/>
    </row>
    <row r="40312" spans="23:24" x14ac:dyDescent="0.2">
      <c r="W40312" s="25"/>
      <c r="X40312" s="25"/>
    </row>
    <row r="40313" spans="23:24" x14ac:dyDescent="0.2">
      <c r="W40313" s="25"/>
      <c r="X40313" s="25"/>
    </row>
    <row r="40314" spans="23:24" x14ac:dyDescent="0.2">
      <c r="W40314" s="25"/>
      <c r="X40314" s="25"/>
    </row>
    <row r="40315" spans="23:24" x14ac:dyDescent="0.2">
      <c r="W40315" s="25"/>
      <c r="X40315" s="25"/>
    </row>
    <row r="40316" spans="23:24" x14ac:dyDescent="0.2">
      <c r="W40316" s="25"/>
      <c r="X40316" s="25"/>
    </row>
    <row r="40317" spans="23:24" x14ac:dyDescent="0.2">
      <c r="W40317" s="25"/>
      <c r="X40317" s="25"/>
    </row>
    <row r="40318" spans="23:24" x14ac:dyDescent="0.2">
      <c r="W40318" s="25"/>
      <c r="X40318" s="25"/>
    </row>
    <row r="40319" spans="23:24" x14ac:dyDescent="0.2">
      <c r="W40319" s="25"/>
      <c r="X40319" s="25"/>
    </row>
    <row r="40320" spans="23:24" x14ac:dyDescent="0.2">
      <c r="W40320" s="25"/>
      <c r="X40320" s="25"/>
    </row>
    <row r="40321" spans="23:24" x14ac:dyDescent="0.2">
      <c r="W40321" s="25"/>
      <c r="X40321" s="25"/>
    </row>
    <row r="40322" spans="23:24" x14ac:dyDescent="0.2">
      <c r="W40322" s="25"/>
      <c r="X40322" s="25"/>
    </row>
    <row r="40323" spans="23:24" x14ac:dyDescent="0.2">
      <c r="W40323" s="25"/>
      <c r="X40323" s="25"/>
    </row>
    <row r="40324" spans="23:24" x14ac:dyDescent="0.2">
      <c r="W40324" s="25"/>
      <c r="X40324" s="25"/>
    </row>
    <row r="40325" spans="23:24" x14ac:dyDescent="0.2">
      <c r="W40325" s="25"/>
      <c r="X40325" s="25"/>
    </row>
    <row r="40326" spans="23:24" x14ac:dyDescent="0.2">
      <c r="W40326" s="25"/>
      <c r="X40326" s="25"/>
    </row>
    <row r="40327" spans="23:24" x14ac:dyDescent="0.2">
      <c r="W40327" s="25"/>
      <c r="X40327" s="25"/>
    </row>
    <row r="40328" spans="23:24" x14ac:dyDescent="0.2">
      <c r="W40328" s="25"/>
      <c r="X40328" s="25"/>
    </row>
    <row r="40329" spans="23:24" x14ac:dyDescent="0.2">
      <c r="W40329" s="25"/>
      <c r="X40329" s="25"/>
    </row>
    <row r="40330" spans="23:24" x14ac:dyDescent="0.2">
      <c r="W40330" s="25"/>
      <c r="X40330" s="25"/>
    </row>
    <row r="40331" spans="23:24" x14ac:dyDescent="0.2">
      <c r="W40331" s="25"/>
      <c r="X40331" s="25"/>
    </row>
    <row r="40332" spans="23:24" x14ac:dyDescent="0.2">
      <c r="W40332" s="25"/>
      <c r="X40332" s="25"/>
    </row>
    <row r="40333" spans="23:24" x14ac:dyDescent="0.2">
      <c r="W40333" s="25"/>
      <c r="X40333" s="25"/>
    </row>
    <row r="40334" spans="23:24" x14ac:dyDescent="0.2">
      <c r="W40334" s="25"/>
      <c r="X40334" s="25"/>
    </row>
    <row r="40335" spans="23:24" x14ac:dyDescent="0.2">
      <c r="W40335" s="25"/>
      <c r="X40335" s="25"/>
    </row>
    <row r="40336" spans="23:24" x14ac:dyDescent="0.2">
      <c r="W40336" s="25"/>
      <c r="X40336" s="25"/>
    </row>
    <row r="40337" spans="23:24" x14ac:dyDescent="0.2">
      <c r="W40337" s="25"/>
      <c r="X40337" s="25"/>
    </row>
    <row r="40338" spans="23:24" x14ac:dyDescent="0.2">
      <c r="W40338" s="25"/>
      <c r="X40338" s="25"/>
    </row>
    <row r="40339" spans="23:24" x14ac:dyDescent="0.2">
      <c r="W40339" s="25"/>
      <c r="X40339" s="25"/>
    </row>
    <row r="40340" spans="23:24" x14ac:dyDescent="0.2">
      <c r="W40340" s="25"/>
      <c r="X40340" s="25"/>
    </row>
    <row r="40341" spans="23:24" x14ac:dyDescent="0.2">
      <c r="W40341" s="25"/>
      <c r="X40341" s="25"/>
    </row>
    <row r="40342" spans="23:24" x14ac:dyDescent="0.2">
      <c r="W40342" s="25"/>
      <c r="X40342" s="25"/>
    </row>
    <row r="40343" spans="23:24" x14ac:dyDescent="0.2">
      <c r="W40343" s="25"/>
      <c r="X40343" s="25"/>
    </row>
    <row r="40344" spans="23:24" x14ac:dyDescent="0.2">
      <c r="W40344" s="25"/>
      <c r="X40344" s="25"/>
    </row>
    <row r="40345" spans="23:24" x14ac:dyDescent="0.2">
      <c r="W40345" s="25"/>
      <c r="X40345" s="25"/>
    </row>
    <row r="40346" spans="23:24" x14ac:dyDescent="0.2">
      <c r="W40346" s="25"/>
      <c r="X40346" s="25"/>
    </row>
    <row r="40347" spans="23:24" x14ac:dyDescent="0.2">
      <c r="W40347" s="25"/>
      <c r="X40347" s="25"/>
    </row>
    <row r="40348" spans="23:24" x14ac:dyDescent="0.2">
      <c r="W40348" s="25"/>
      <c r="X40348" s="25"/>
    </row>
    <row r="40349" spans="23:24" x14ac:dyDescent="0.2">
      <c r="W40349" s="25"/>
      <c r="X40349" s="25"/>
    </row>
    <row r="40350" spans="23:24" x14ac:dyDescent="0.2">
      <c r="W40350" s="25"/>
      <c r="X40350" s="25"/>
    </row>
    <row r="40351" spans="23:24" x14ac:dyDescent="0.2">
      <c r="W40351" s="25"/>
      <c r="X40351" s="25"/>
    </row>
    <row r="40352" spans="23:24" x14ac:dyDescent="0.2">
      <c r="W40352" s="25"/>
      <c r="X40352" s="25"/>
    </row>
    <row r="40353" spans="23:24" x14ac:dyDescent="0.2">
      <c r="W40353" s="25"/>
      <c r="X40353" s="25"/>
    </row>
    <row r="40354" spans="23:24" x14ac:dyDescent="0.2">
      <c r="W40354" s="25"/>
      <c r="X40354" s="25"/>
    </row>
    <row r="40355" spans="23:24" x14ac:dyDescent="0.2">
      <c r="W40355" s="25"/>
      <c r="X40355" s="25"/>
    </row>
    <row r="40356" spans="23:24" x14ac:dyDescent="0.2">
      <c r="W40356" s="25"/>
      <c r="X40356" s="25"/>
    </row>
    <row r="40357" spans="23:24" x14ac:dyDescent="0.2">
      <c r="W40357" s="25"/>
      <c r="X40357" s="25"/>
    </row>
    <row r="40358" spans="23:24" x14ac:dyDescent="0.2">
      <c r="W40358" s="25"/>
      <c r="X40358" s="25"/>
    </row>
    <row r="40359" spans="23:24" x14ac:dyDescent="0.2">
      <c r="W40359" s="25"/>
      <c r="X40359" s="25"/>
    </row>
    <row r="40360" spans="23:24" x14ac:dyDescent="0.2">
      <c r="W40360" s="25"/>
      <c r="X40360" s="25"/>
    </row>
    <row r="40361" spans="23:24" x14ac:dyDescent="0.2">
      <c r="W40361" s="25"/>
      <c r="X40361" s="25"/>
    </row>
    <row r="40362" spans="23:24" x14ac:dyDescent="0.2">
      <c r="W40362" s="25"/>
      <c r="X40362" s="25"/>
    </row>
    <row r="40363" spans="23:24" x14ac:dyDescent="0.2">
      <c r="W40363" s="25"/>
      <c r="X40363" s="25"/>
    </row>
    <row r="40364" spans="23:24" x14ac:dyDescent="0.2">
      <c r="W40364" s="25"/>
      <c r="X40364" s="25"/>
    </row>
    <row r="40365" spans="23:24" x14ac:dyDescent="0.2">
      <c r="W40365" s="25"/>
      <c r="X40365" s="25"/>
    </row>
    <row r="40366" spans="23:24" x14ac:dyDescent="0.2">
      <c r="W40366" s="25"/>
      <c r="X40366" s="25"/>
    </row>
    <row r="40367" spans="23:24" x14ac:dyDescent="0.2">
      <c r="W40367" s="25"/>
      <c r="X40367" s="25"/>
    </row>
    <row r="40368" spans="23:24" x14ac:dyDescent="0.2">
      <c r="W40368" s="25"/>
      <c r="X40368" s="25"/>
    </row>
    <row r="40369" spans="23:24" x14ac:dyDescent="0.2">
      <c r="W40369" s="25"/>
      <c r="X40369" s="25"/>
    </row>
    <row r="40370" spans="23:24" x14ac:dyDescent="0.2">
      <c r="W40370" s="25"/>
      <c r="X40370" s="25"/>
    </row>
    <row r="40371" spans="23:24" x14ac:dyDescent="0.2">
      <c r="W40371" s="25"/>
      <c r="X40371" s="25"/>
    </row>
    <row r="40372" spans="23:24" x14ac:dyDescent="0.2">
      <c r="W40372" s="25"/>
      <c r="X40372" s="25"/>
    </row>
    <row r="40373" spans="23:24" x14ac:dyDescent="0.2">
      <c r="W40373" s="25"/>
      <c r="X40373" s="25"/>
    </row>
    <row r="40374" spans="23:24" x14ac:dyDescent="0.2">
      <c r="W40374" s="25"/>
      <c r="X40374" s="25"/>
    </row>
    <row r="40375" spans="23:24" x14ac:dyDescent="0.2">
      <c r="W40375" s="25"/>
      <c r="X40375" s="25"/>
    </row>
    <row r="40376" spans="23:24" x14ac:dyDescent="0.2">
      <c r="W40376" s="25"/>
      <c r="X40376" s="25"/>
    </row>
    <row r="40377" spans="23:24" x14ac:dyDescent="0.2">
      <c r="W40377" s="25"/>
      <c r="X40377" s="25"/>
    </row>
    <row r="40378" spans="23:24" x14ac:dyDescent="0.2">
      <c r="W40378" s="25"/>
      <c r="X40378" s="25"/>
    </row>
    <row r="40379" spans="23:24" x14ac:dyDescent="0.2">
      <c r="W40379" s="25"/>
      <c r="X40379" s="25"/>
    </row>
    <row r="40380" spans="23:24" x14ac:dyDescent="0.2">
      <c r="W40380" s="25"/>
      <c r="X40380" s="25"/>
    </row>
    <row r="40381" spans="23:24" x14ac:dyDescent="0.2">
      <c r="W40381" s="25"/>
      <c r="X40381" s="25"/>
    </row>
    <row r="40382" spans="23:24" x14ac:dyDescent="0.2">
      <c r="W40382" s="25"/>
      <c r="X40382" s="25"/>
    </row>
    <row r="40383" spans="23:24" x14ac:dyDescent="0.2">
      <c r="W40383" s="25"/>
      <c r="X40383" s="25"/>
    </row>
    <row r="40384" spans="23:24" x14ac:dyDescent="0.2">
      <c r="W40384" s="25"/>
      <c r="X40384" s="25"/>
    </row>
    <row r="40385" spans="23:24" x14ac:dyDescent="0.2">
      <c r="W40385" s="25"/>
      <c r="X40385" s="25"/>
    </row>
    <row r="40386" spans="23:24" x14ac:dyDescent="0.2">
      <c r="W40386" s="25"/>
      <c r="X40386" s="25"/>
    </row>
    <row r="40387" spans="23:24" x14ac:dyDescent="0.2">
      <c r="W40387" s="25"/>
      <c r="X40387" s="25"/>
    </row>
    <row r="40388" spans="23:24" x14ac:dyDescent="0.2">
      <c r="W40388" s="25"/>
      <c r="X40388" s="25"/>
    </row>
    <row r="40389" spans="23:24" x14ac:dyDescent="0.2">
      <c r="W40389" s="25"/>
      <c r="X40389" s="25"/>
    </row>
    <row r="40390" spans="23:24" x14ac:dyDescent="0.2">
      <c r="W40390" s="25"/>
      <c r="X40390" s="25"/>
    </row>
    <row r="40391" spans="23:24" x14ac:dyDescent="0.2">
      <c r="W40391" s="25"/>
      <c r="X40391" s="25"/>
    </row>
    <row r="40392" spans="23:24" x14ac:dyDescent="0.2">
      <c r="W40392" s="25"/>
      <c r="X40392" s="25"/>
    </row>
    <row r="40393" spans="23:24" x14ac:dyDescent="0.2">
      <c r="W40393" s="25"/>
      <c r="X40393" s="25"/>
    </row>
    <row r="40394" spans="23:24" x14ac:dyDescent="0.2">
      <c r="W40394" s="25"/>
      <c r="X40394" s="25"/>
    </row>
    <row r="40395" spans="23:24" x14ac:dyDescent="0.2">
      <c r="W40395" s="25"/>
      <c r="X40395" s="25"/>
    </row>
    <row r="40396" spans="23:24" x14ac:dyDescent="0.2">
      <c r="W40396" s="25"/>
      <c r="X40396" s="25"/>
    </row>
    <row r="40397" spans="23:24" x14ac:dyDescent="0.2">
      <c r="W40397" s="25"/>
      <c r="X40397" s="25"/>
    </row>
    <row r="40398" spans="23:24" x14ac:dyDescent="0.2">
      <c r="W40398" s="25"/>
      <c r="X40398" s="25"/>
    </row>
    <row r="40399" spans="23:24" x14ac:dyDescent="0.2">
      <c r="W40399" s="25"/>
      <c r="X40399" s="25"/>
    </row>
    <row r="40400" spans="23:24" x14ac:dyDescent="0.2">
      <c r="W40400" s="25"/>
      <c r="X40400" s="25"/>
    </row>
    <row r="40401" spans="23:24" x14ac:dyDescent="0.2">
      <c r="W40401" s="25"/>
      <c r="X40401" s="25"/>
    </row>
    <row r="40402" spans="23:24" x14ac:dyDescent="0.2">
      <c r="W40402" s="25"/>
      <c r="X40402" s="25"/>
    </row>
    <row r="40403" spans="23:24" x14ac:dyDescent="0.2">
      <c r="W40403" s="25"/>
      <c r="X40403" s="25"/>
    </row>
    <row r="40404" spans="23:24" x14ac:dyDescent="0.2">
      <c r="W40404" s="25"/>
      <c r="X40404" s="25"/>
    </row>
    <row r="40405" spans="23:24" x14ac:dyDescent="0.2">
      <c r="W40405" s="25"/>
      <c r="X40405" s="25"/>
    </row>
    <row r="40406" spans="23:24" x14ac:dyDescent="0.2">
      <c r="W40406" s="25"/>
      <c r="X40406" s="25"/>
    </row>
    <row r="40407" spans="23:24" x14ac:dyDescent="0.2">
      <c r="W40407" s="25"/>
      <c r="X40407" s="25"/>
    </row>
    <row r="40408" spans="23:24" x14ac:dyDescent="0.2">
      <c r="W40408" s="25"/>
      <c r="X40408" s="25"/>
    </row>
    <row r="40409" spans="23:24" x14ac:dyDescent="0.2">
      <c r="W40409" s="25"/>
      <c r="X40409" s="25"/>
    </row>
    <row r="40410" spans="23:24" x14ac:dyDescent="0.2">
      <c r="W40410" s="25"/>
      <c r="X40410" s="25"/>
    </row>
    <row r="40411" spans="23:24" x14ac:dyDescent="0.2">
      <c r="W40411" s="25"/>
      <c r="X40411" s="25"/>
    </row>
    <row r="40412" spans="23:24" x14ac:dyDescent="0.2">
      <c r="W40412" s="25"/>
      <c r="X40412" s="25"/>
    </row>
    <row r="40413" spans="23:24" x14ac:dyDescent="0.2">
      <c r="W40413" s="25"/>
      <c r="X40413" s="25"/>
    </row>
    <row r="40414" spans="23:24" x14ac:dyDescent="0.2">
      <c r="W40414" s="25"/>
      <c r="X40414" s="25"/>
    </row>
    <row r="40415" spans="23:24" x14ac:dyDescent="0.2">
      <c r="W40415" s="25"/>
      <c r="X40415" s="25"/>
    </row>
    <row r="40416" spans="23:24" x14ac:dyDescent="0.2">
      <c r="W40416" s="25"/>
      <c r="X40416" s="25"/>
    </row>
    <row r="40417" spans="23:24" x14ac:dyDescent="0.2">
      <c r="W40417" s="25"/>
      <c r="X40417" s="25"/>
    </row>
    <row r="40418" spans="23:24" x14ac:dyDescent="0.2">
      <c r="W40418" s="25"/>
      <c r="X40418" s="25"/>
    </row>
    <row r="40419" spans="23:24" x14ac:dyDescent="0.2">
      <c r="W40419" s="25"/>
      <c r="X40419" s="25"/>
    </row>
    <row r="40420" spans="23:24" x14ac:dyDescent="0.2">
      <c r="W40420" s="25"/>
      <c r="X40420" s="25"/>
    </row>
    <row r="40421" spans="23:24" x14ac:dyDescent="0.2">
      <c r="W40421" s="25"/>
      <c r="X40421" s="25"/>
    </row>
    <row r="40422" spans="23:24" x14ac:dyDescent="0.2">
      <c r="W40422" s="25"/>
      <c r="X40422" s="25"/>
    </row>
    <row r="40423" spans="23:24" x14ac:dyDescent="0.2">
      <c r="W40423" s="25"/>
      <c r="X40423" s="25"/>
    </row>
    <row r="40424" spans="23:24" x14ac:dyDescent="0.2">
      <c r="W40424" s="25"/>
      <c r="X40424" s="25"/>
    </row>
    <row r="40425" spans="23:24" x14ac:dyDescent="0.2">
      <c r="W40425" s="25"/>
      <c r="X40425" s="25"/>
    </row>
    <row r="40426" spans="23:24" x14ac:dyDescent="0.2">
      <c r="W40426" s="25"/>
      <c r="X40426" s="25"/>
    </row>
    <row r="40427" spans="23:24" x14ac:dyDescent="0.2">
      <c r="W40427" s="25"/>
      <c r="X40427" s="25"/>
    </row>
    <row r="40428" spans="23:24" x14ac:dyDescent="0.2">
      <c r="W40428" s="25"/>
      <c r="X40428" s="25"/>
    </row>
    <row r="40429" spans="23:24" x14ac:dyDescent="0.2">
      <c r="W40429" s="25"/>
      <c r="X40429" s="25"/>
    </row>
    <row r="40430" spans="23:24" x14ac:dyDescent="0.2">
      <c r="W40430" s="25"/>
      <c r="X40430" s="25"/>
    </row>
    <row r="40431" spans="23:24" x14ac:dyDescent="0.2">
      <c r="W40431" s="25"/>
      <c r="X40431" s="25"/>
    </row>
    <row r="40432" spans="23:24" x14ac:dyDescent="0.2">
      <c r="W40432" s="25"/>
      <c r="X40432" s="25"/>
    </row>
    <row r="40433" spans="23:24" x14ac:dyDescent="0.2">
      <c r="W40433" s="25"/>
      <c r="X40433" s="25"/>
    </row>
    <row r="40434" spans="23:24" x14ac:dyDescent="0.2">
      <c r="W40434" s="25"/>
      <c r="X40434" s="25"/>
    </row>
    <row r="40435" spans="23:24" x14ac:dyDescent="0.2">
      <c r="W40435" s="25"/>
      <c r="X40435" s="25"/>
    </row>
    <row r="40436" spans="23:24" x14ac:dyDescent="0.2">
      <c r="W40436" s="25"/>
      <c r="X40436" s="25"/>
    </row>
    <row r="40437" spans="23:24" x14ac:dyDescent="0.2">
      <c r="W40437" s="25"/>
      <c r="X40437" s="25"/>
    </row>
    <row r="40438" spans="23:24" x14ac:dyDescent="0.2">
      <c r="W40438" s="25"/>
      <c r="X40438" s="25"/>
    </row>
    <row r="40439" spans="23:24" x14ac:dyDescent="0.2">
      <c r="W40439" s="25"/>
      <c r="X40439" s="25"/>
    </row>
    <row r="40440" spans="23:24" x14ac:dyDescent="0.2">
      <c r="W40440" s="25"/>
      <c r="X40440" s="25"/>
    </row>
    <row r="40441" spans="23:24" x14ac:dyDescent="0.2">
      <c r="W40441" s="25"/>
      <c r="X40441" s="25"/>
    </row>
    <row r="40442" spans="23:24" x14ac:dyDescent="0.2">
      <c r="W40442" s="25"/>
      <c r="X40442" s="25"/>
    </row>
    <row r="40443" spans="23:24" x14ac:dyDescent="0.2">
      <c r="W40443" s="25"/>
      <c r="X40443" s="25"/>
    </row>
    <row r="40444" spans="23:24" x14ac:dyDescent="0.2">
      <c r="W40444" s="25"/>
      <c r="X40444" s="25"/>
    </row>
    <row r="40445" spans="23:24" x14ac:dyDescent="0.2">
      <c r="W40445" s="25"/>
      <c r="X40445" s="25"/>
    </row>
    <row r="40446" spans="23:24" x14ac:dyDescent="0.2">
      <c r="W40446" s="25"/>
      <c r="X40446" s="25"/>
    </row>
    <row r="40447" spans="23:24" x14ac:dyDescent="0.2">
      <c r="W40447" s="25"/>
      <c r="X40447" s="25"/>
    </row>
    <row r="40448" spans="23:24" x14ac:dyDescent="0.2">
      <c r="W40448" s="25"/>
      <c r="X40448" s="25"/>
    </row>
    <row r="40449" spans="23:24" x14ac:dyDescent="0.2">
      <c r="W40449" s="25"/>
      <c r="X40449" s="25"/>
    </row>
    <row r="40450" spans="23:24" x14ac:dyDescent="0.2">
      <c r="W40450" s="25"/>
      <c r="X40450" s="25"/>
    </row>
    <row r="40451" spans="23:24" x14ac:dyDescent="0.2">
      <c r="W40451" s="25"/>
      <c r="X40451" s="25"/>
    </row>
    <row r="40452" spans="23:24" x14ac:dyDescent="0.2">
      <c r="W40452" s="25"/>
      <c r="X40452" s="25"/>
    </row>
    <row r="40453" spans="23:24" x14ac:dyDescent="0.2">
      <c r="W40453" s="25"/>
      <c r="X40453" s="25"/>
    </row>
    <row r="40454" spans="23:24" x14ac:dyDescent="0.2">
      <c r="W40454" s="25"/>
      <c r="X40454" s="25"/>
    </row>
    <row r="40455" spans="23:24" x14ac:dyDescent="0.2">
      <c r="W40455" s="25"/>
      <c r="X40455" s="25"/>
    </row>
    <row r="40456" spans="23:24" x14ac:dyDescent="0.2">
      <c r="W40456" s="25"/>
      <c r="X40456" s="25"/>
    </row>
    <row r="40457" spans="23:24" x14ac:dyDescent="0.2">
      <c r="W40457" s="25"/>
      <c r="X40457" s="25"/>
    </row>
    <row r="40458" spans="23:24" x14ac:dyDescent="0.2">
      <c r="W40458" s="25"/>
      <c r="X40458" s="25"/>
    </row>
    <row r="40459" spans="23:24" x14ac:dyDescent="0.2">
      <c r="W40459" s="25"/>
      <c r="X40459" s="25"/>
    </row>
    <row r="40460" spans="23:24" x14ac:dyDescent="0.2">
      <c r="W40460" s="25"/>
      <c r="X40460" s="25"/>
    </row>
    <row r="40461" spans="23:24" x14ac:dyDescent="0.2">
      <c r="W40461" s="25"/>
      <c r="X40461" s="25"/>
    </row>
    <row r="40462" spans="23:24" x14ac:dyDescent="0.2">
      <c r="W40462" s="25"/>
      <c r="X40462" s="25"/>
    </row>
    <row r="40463" spans="23:24" x14ac:dyDescent="0.2">
      <c r="W40463" s="25"/>
      <c r="X40463" s="25"/>
    </row>
    <row r="40464" spans="23:24" x14ac:dyDescent="0.2">
      <c r="W40464" s="25"/>
      <c r="X40464" s="25"/>
    </row>
    <row r="40465" spans="23:24" x14ac:dyDescent="0.2">
      <c r="W40465" s="25"/>
      <c r="X40465" s="25"/>
    </row>
    <row r="40466" spans="23:24" x14ac:dyDescent="0.2">
      <c r="W40466" s="25"/>
      <c r="X40466" s="25"/>
    </row>
    <row r="40467" spans="23:24" x14ac:dyDescent="0.2">
      <c r="W40467" s="25"/>
      <c r="X40467" s="25"/>
    </row>
    <row r="40468" spans="23:24" x14ac:dyDescent="0.2">
      <c r="W40468" s="25"/>
      <c r="X40468" s="25"/>
    </row>
    <row r="40469" spans="23:24" x14ac:dyDescent="0.2">
      <c r="W40469" s="25"/>
      <c r="X40469" s="25"/>
    </row>
    <row r="40470" spans="23:24" x14ac:dyDescent="0.2">
      <c r="W40470" s="25"/>
      <c r="X40470" s="25"/>
    </row>
    <row r="40471" spans="23:24" x14ac:dyDescent="0.2">
      <c r="W40471" s="25"/>
      <c r="X40471" s="25"/>
    </row>
    <row r="40472" spans="23:24" x14ac:dyDescent="0.2">
      <c r="W40472" s="25"/>
      <c r="X40472" s="25"/>
    </row>
    <row r="40473" spans="23:24" x14ac:dyDescent="0.2">
      <c r="W40473" s="25"/>
      <c r="X40473" s="25"/>
    </row>
    <row r="40474" spans="23:24" x14ac:dyDescent="0.2">
      <c r="W40474" s="25"/>
      <c r="X40474" s="25"/>
    </row>
    <row r="40475" spans="23:24" x14ac:dyDescent="0.2">
      <c r="W40475" s="25"/>
      <c r="X40475" s="25"/>
    </row>
    <row r="40476" spans="23:24" x14ac:dyDescent="0.2">
      <c r="W40476" s="25"/>
      <c r="X40476" s="25"/>
    </row>
    <row r="40477" spans="23:24" x14ac:dyDescent="0.2">
      <c r="W40477" s="25"/>
      <c r="X40477" s="25"/>
    </row>
    <row r="40478" spans="23:24" x14ac:dyDescent="0.2">
      <c r="W40478" s="25"/>
      <c r="X40478" s="25"/>
    </row>
    <row r="40479" spans="23:24" x14ac:dyDescent="0.2">
      <c r="W40479" s="25"/>
      <c r="X40479" s="25"/>
    </row>
    <row r="40480" spans="23:24" x14ac:dyDescent="0.2">
      <c r="W40480" s="25"/>
      <c r="X40480" s="25"/>
    </row>
    <row r="40481" spans="23:24" x14ac:dyDescent="0.2">
      <c r="W40481" s="25"/>
      <c r="X40481" s="25"/>
    </row>
    <row r="40482" spans="23:24" x14ac:dyDescent="0.2">
      <c r="W40482" s="25"/>
      <c r="X40482" s="25"/>
    </row>
    <row r="40483" spans="23:24" x14ac:dyDescent="0.2">
      <c r="W40483" s="25"/>
      <c r="X40483" s="25"/>
    </row>
    <row r="40484" spans="23:24" x14ac:dyDescent="0.2">
      <c r="W40484" s="25"/>
      <c r="X40484" s="25"/>
    </row>
    <row r="40485" spans="23:24" x14ac:dyDescent="0.2">
      <c r="W40485" s="25"/>
      <c r="X40485" s="25"/>
    </row>
    <row r="40486" spans="23:24" x14ac:dyDescent="0.2">
      <c r="W40486" s="25"/>
      <c r="X40486" s="25"/>
    </row>
    <row r="40487" spans="23:24" x14ac:dyDescent="0.2">
      <c r="W40487" s="25"/>
      <c r="X40487" s="25"/>
    </row>
    <row r="40488" spans="23:24" x14ac:dyDescent="0.2">
      <c r="W40488" s="25"/>
      <c r="X40488" s="25"/>
    </row>
    <row r="40489" spans="23:24" x14ac:dyDescent="0.2">
      <c r="W40489" s="25"/>
      <c r="X40489" s="25"/>
    </row>
    <row r="40490" spans="23:24" x14ac:dyDescent="0.2">
      <c r="W40490" s="25"/>
      <c r="X40490" s="25"/>
    </row>
    <row r="40491" spans="23:24" x14ac:dyDescent="0.2">
      <c r="W40491" s="25"/>
      <c r="X40491" s="25"/>
    </row>
    <row r="40492" spans="23:24" x14ac:dyDescent="0.2">
      <c r="W40492" s="25"/>
      <c r="X40492" s="25"/>
    </row>
    <row r="40493" spans="23:24" x14ac:dyDescent="0.2">
      <c r="W40493" s="25"/>
      <c r="X40493" s="25"/>
    </row>
    <row r="40494" spans="23:24" x14ac:dyDescent="0.2">
      <c r="W40494" s="25"/>
      <c r="X40494" s="25"/>
    </row>
    <row r="40495" spans="23:24" x14ac:dyDescent="0.2">
      <c r="W40495" s="25"/>
      <c r="X40495" s="25"/>
    </row>
    <row r="40496" spans="23:24" x14ac:dyDescent="0.2">
      <c r="W40496" s="25"/>
      <c r="X40496" s="25"/>
    </row>
    <row r="40497" spans="23:24" x14ac:dyDescent="0.2">
      <c r="W40497" s="25"/>
      <c r="X40497" s="25"/>
    </row>
    <row r="40498" spans="23:24" x14ac:dyDescent="0.2">
      <c r="W40498" s="25"/>
      <c r="X40498" s="25"/>
    </row>
    <row r="40499" spans="23:24" x14ac:dyDescent="0.2">
      <c r="W40499" s="25"/>
      <c r="X40499" s="25"/>
    </row>
    <row r="40500" spans="23:24" x14ac:dyDescent="0.2">
      <c r="W40500" s="25"/>
      <c r="X40500" s="25"/>
    </row>
    <row r="40501" spans="23:24" x14ac:dyDescent="0.2">
      <c r="W40501" s="25"/>
      <c r="X40501" s="25"/>
    </row>
    <row r="40502" spans="23:24" x14ac:dyDescent="0.2">
      <c r="W40502" s="25"/>
      <c r="X40502" s="25"/>
    </row>
    <row r="40503" spans="23:24" x14ac:dyDescent="0.2">
      <c r="W40503" s="25"/>
      <c r="X40503" s="25"/>
    </row>
    <row r="40504" spans="23:24" x14ac:dyDescent="0.2">
      <c r="W40504" s="25"/>
      <c r="X40504" s="25"/>
    </row>
    <row r="40505" spans="23:24" x14ac:dyDescent="0.2">
      <c r="W40505" s="25"/>
      <c r="X40505" s="25"/>
    </row>
    <row r="40506" spans="23:24" x14ac:dyDescent="0.2">
      <c r="W40506" s="25"/>
      <c r="X40506" s="25"/>
    </row>
    <row r="40507" spans="23:24" x14ac:dyDescent="0.2">
      <c r="W40507" s="25"/>
      <c r="X40507" s="25"/>
    </row>
    <row r="40508" spans="23:24" x14ac:dyDescent="0.2">
      <c r="W40508" s="25"/>
      <c r="X40508" s="25"/>
    </row>
    <row r="40509" spans="23:24" x14ac:dyDescent="0.2">
      <c r="W40509" s="25"/>
      <c r="X40509" s="25"/>
    </row>
    <row r="40510" spans="23:24" x14ac:dyDescent="0.2">
      <c r="W40510" s="25"/>
      <c r="X40510" s="25"/>
    </row>
    <row r="40511" spans="23:24" x14ac:dyDescent="0.2">
      <c r="W40511" s="25"/>
      <c r="X40511" s="25"/>
    </row>
    <row r="40512" spans="23:24" x14ac:dyDescent="0.2">
      <c r="W40512" s="25"/>
      <c r="X40512" s="25"/>
    </row>
    <row r="40513" spans="23:24" x14ac:dyDescent="0.2">
      <c r="W40513" s="25"/>
      <c r="X40513" s="25"/>
    </row>
    <row r="40514" spans="23:24" x14ac:dyDescent="0.2">
      <c r="W40514" s="25"/>
      <c r="X40514" s="25"/>
    </row>
    <row r="40515" spans="23:24" x14ac:dyDescent="0.2">
      <c r="W40515" s="25"/>
      <c r="X40515" s="25"/>
    </row>
    <row r="40516" spans="23:24" x14ac:dyDescent="0.2">
      <c r="W40516" s="25"/>
      <c r="X40516" s="25"/>
    </row>
    <row r="40517" spans="23:24" x14ac:dyDescent="0.2">
      <c r="W40517" s="25"/>
      <c r="X40517" s="25"/>
    </row>
    <row r="40518" spans="23:24" x14ac:dyDescent="0.2">
      <c r="W40518" s="25"/>
      <c r="X40518" s="25"/>
    </row>
    <row r="40519" spans="23:24" x14ac:dyDescent="0.2">
      <c r="W40519" s="25"/>
      <c r="X40519" s="25"/>
    </row>
    <row r="40520" spans="23:24" x14ac:dyDescent="0.2">
      <c r="W40520" s="25"/>
      <c r="X40520" s="25"/>
    </row>
    <row r="40521" spans="23:24" x14ac:dyDescent="0.2">
      <c r="W40521" s="25"/>
      <c r="X40521" s="25"/>
    </row>
    <row r="40522" spans="23:24" x14ac:dyDescent="0.2">
      <c r="W40522" s="25"/>
      <c r="X40522" s="25"/>
    </row>
    <row r="40523" spans="23:24" x14ac:dyDescent="0.2">
      <c r="W40523" s="25"/>
      <c r="X40523" s="25"/>
    </row>
    <row r="40524" spans="23:24" x14ac:dyDescent="0.2">
      <c r="W40524" s="25"/>
      <c r="X40524" s="25"/>
    </row>
    <row r="40525" spans="23:24" x14ac:dyDescent="0.2">
      <c r="W40525" s="25"/>
      <c r="X40525" s="25"/>
    </row>
    <row r="40526" spans="23:24" x14ac:dyDescent="0.2">
      <c r="W40526" s="25"/>
      <c r="X40526" s="25"/>
    </row>
    <row r="40527" spans="23:24" x14ac:dyDescent="0.2">
      <c r="W40527" s="25"/>
      <c r="X40527" s="25"/>
    </row>
    <row r="40528" spans="23:24" x14ac:dyDescent="0.2">
      <c r="W40528" s="25"/>
      <c r="X40528" s="25"/>
    </row>
    <row r="40529" spans="23:24" x14ac:dyDescent="0.2">
      <c r="W40529" s="25"/>
      <c r="X40529" s="25"/>
    </row>
    <row r="40530" spans="23:24" x14ac:dyDescent="0.2">
      <c r="W40530" s="25"/>
      <c r="X40530" s="25"/>
    </row>
    <row r="40531" spans="23:24" x14ac:dyDescent="0.2">
      <c r="W40531" s="25"/>
      <c r="X40531" s="25"/>
    </row>
    <row r="40532" spans="23:24" x14ac:dyDescent="0.2">
      <c r="W40532" s="25"/>
      <c r="X40532" s="25"/>
    </row>
    <row r="40533" spans="23:24" x14ac:dyDescent="0.2">
      <c r="W40533" s="25"/>
      <c r="X40533" s="25"/>
    </row>
    <row r="40534" spans="23:24" x14ac:dyDescent="0.2">
      <c r="W40534" s="25"/>
      <c r="X40534" s="25"/>
    </row>
    <row r="40535" spans="23:24" x14ac:dyDescent="0.2">
      <c r="W40535" s="25"/>
      <c r="X40535" s="25"/>
    </row>
    <row r="40536" spans="23:24" x14ac:dyDescent="0.2">
      <c r="W40536" s="25"/>
      <c r="X40536" s="25"/>
    </row>
    <row r="40537" spans="23:24" x14ac:dyDescent="0.2">
      <c r="W40537" s="25"/>
      <c r="X40537" s="25"/>
    </row>
    <row r="40538" spans="23:24" x14ac:dyDescent="0.2">
      <c r="W40538" s="25"/>
      <c r="X40538" s="25"/>
    </row>
    <row r="40539" spans="23:24" x14ac:dyDescent="0.2">
      <c r="W40539" s="25"/>
      <c r="X40539" s="25"/>
    </row>
    <row r="40540" spans="23:24" x14ac:dyDescent="0.2">
      <c r="W40540" s="25"/>
      <c r="X40540" s="25"/>
    </row>
    <row r="40541" spans="23:24" x14ac:dyDescent="0.2">
      <c r="W40541" s="25"/>
      <c r="X40541" s="25"/>
    </row>
    <row r="40542" spans="23:24" x14ac:dyDescent="0.2">
      <c r="W40542" s="25"/>
      <c r="X40542" s="25"/>
    </row>
    <row r="40543" spans="23:24" x14ac:dyDescent="0.2">
      <c r="W40543" s="25"/>
      <c r="X40543" s="25"/>
    </row>
    <row r="40544" spans="23:24" x14ac:dyDescent="0.2">
      <c r="W40544" s="25"/>
      <c r="X40544" s="25"/>
    </row>
    <row r="40545" spans="23:24" x14ac:dyDescent="0.2">
      <c r="W40545" s="25"/>
      <c r="X40545" s="25"/>
    </row>
    <row r="40546" spans="23:24" x14ac:dyDescent="0.2">
      <c r="W40546" s="25"/>
      <c r="X40546" s="25"/>
    </row>
    <row r="40547" spans="23:24" x14ac:dyDescent="0.2">
      <c r="W40547" s="25"/>
      <c r="X40547" s="25"/>
    </row>
    <row r="40548" spans="23:24" x14ac:dyDescent="0.2">
      <c r="W40548" s="25"/>
      <c r="X40548" s="25"/>
    </row>
    <row r="40549" spans="23:24" x14ac:dyDescent="0.2">
      <c r="W40549" s="25"/>
      <c r="X40549" s="25"/>
    </row>
    <row r="40550" spans="23:24" x14ac:dyDescent="0.2">
      <c r="W40550" s="25"/>
      <c r="X40550" s="25"/>
    </row>
    <row r="40551" spans="23:24" x14ac:dyDescent="0.2">
      <c r="W40551" s="25"/>
      <c r="X40551" s="25"/>
    </row>
    <row r="40552" spans="23:24" x14ac:dyDescent="0.2">
      <c r="W40552" s="25"/>
      <c r="X40552" s="25"/>
    </row>
    <row r="40553" spans="23:24" x14ac:dyDescent="0.2">
      <c r="W40553" s="25"/>
      <c r="X40553" s="25"/>
    </row>
    <row r="40554" spans="23:24" x14ac:dyDescent="0.2">
      <c r="W40554" s="25"/>
      <c r="X40554" s="25"/>
    </row>
    <row r="40555" spans="23:24" x14ac:dyDescent="0.2">
      <c r="W40555" s="25"/>
      <c r="X40555" s="25"/>
    </row>
    <row r="40556" spans="23:24" x14ac:dyDescent="0.2">
      <c r="W40556" s="25"/>
      <c r="X40556" s="25"/>
    </row>
    <row r="40557" spans="23:24" x14ac:dyDescent="0.2">
      <c r="W40557" s="25"/>
      <c r="X40557" s="25"/>
    </row>
    <row r="40558" spans="23:24" x14ac:dyDescent="0.2">
      <c r="W40558" s="25"/>
      <c r="X40558" s="25"/>
    </row>
    <row r="40559" spans="23:24" x14ac:dyDescent="0.2">
      <c r="W40559" s="25"/>
      <c r="X40559" s="25"/>
    </row>
    <row r="40560" spans="23:24" x14ac:dyDescent="0.2">
      <c r="W40560" s="25"/>
      <c r="X40560" s="25"/>
    </row>
    <row r="40561" spans="23:24" x14ac:dyDescent="0.2">
      <c r="W40561" s="25"/>
      <c r="X40561" s="25"/>
    </row>
    <row r="40562" spans="23:24" x14ac:dyDescent="0.2">
      <c r="W40562" s="25"/>
      <c r="X40562" s="25"/>
    </row>
    <row r="40563" spans="23:24" x14ac:dyDescent="0.2">
      <c r="W40563" s="25"/>
      <c r="X40563" s="25"/>
    </row>
    <row r="40564" spans="23:24" x14ac:dyDescent="0.2">
      <c r="W40564" s="25"/>
      <c r="X40564" s="25"/>
    </row>
    <row r="40565" spans="23:24" x14ac:dyDescent="0.2">
      <c r="W40565" s="25"/>
      <c r="X40565" s="25"/>
    </row>
    <row r="40566" spans="23:24" x14ac:dyDescent="0.2">
      <c r="W40566" s="25"/>
      <c r="X40566" s="25"/>
    </row>
    <row r="40567" spans="23:24" x14ac:dyDescent="0.2">
      <c r="W40567" s="25"/>
      <c r="X40567" s="25"/>
    </row>
    <row r="40568" spans="23:24" x14ac:dyDescent="0.2">
      <c r="W40568" s="25"/>
      <c r="X40568" s="25"/>
    </row>
    <row r="40569" spans="23:24" x14ac:dyDescent="0.2">
      <c r="W40569" s="25"/>
      <c r="X40569" s="25"/>
    </row>
    <row r="40570" spans="23:24" x14ac:dyDescent="0.2">
      <c r="W40570" s="25"/>
      <c r="X40570" s="25"/>
    </row>
    <row r="40571" spans="23:24" x14ac:dyDescent="0.2">
      <c r="W40571" s="25"/>
      <c r="X40571" s="25"/>
    </row>
    <row r="40572" spans="23:24" x14ac:dyDescent="0.2">
      <c r="W40572" s="25"/>
      <c r="X40572" s="25"/>
    </row>
    <row r="40573" spans="23:24" x14ac:dyDescent="0.2">
      <c r="W40573" s="25"/>
      <c r="X40573" s="25"/>
    </row>
    <row r="40574" spans="23:24" x14ac:dyDescent="0.2">
      <c r="W40574" s="25"/>
      <c r="X40574" s="25"/>
    </row>
    <row r="40575" spans="23:24" x14ac:dyDescent="0.2">
      <c r="W40575" s="25"/>
      <c r="X40575" s="25"/>
    </row>
    <row r="40576" spans="23:24" x14ac:dyDescent="0.2">
      <c r="W40576" s="25"/>
      <c r="X40576" s="25"/>
    </row>
    <row r="40577" spans="23:24" x14ac:dyDescent="0.2">
      <c r="W40577" s="25"/>
      <c r="X40577" s="25"/>
    </row>
    <row r="40578" spans="23:24" x14ac:dyDescent="0.2">
      <c r="W40578" s="25"/>
      <c r="X40578" s="25"/>
    </row>
    <row r="40579" spans="23:24" x14ac:dyDescent="0.2">
      <c r="W40579" s="25"/>
      <c r="X40579" s="25"/>
    </row>
    <row r="40580" spans="23:24" x14ac:dyDescent="0.2">
      <c r="W40580" s="25"/>
      <c r="X40580" s="25"/>
    </row>
    <row r="40581" spans="23:24" x14ac:dyDescent="0.2">
      <c r="W40581" s="25"/>
      <c r="X40581" s="25"/>
    </row>
    <row r="40582" spans="23:24" x14ac:dyDescent="0.2">
      <c r="W40582" s="25"/>
      <c r="X40582" s="25"/>
    </row>
    <row r="40583" spans="23:24" x14ac:dyDescent="0.2">
      <c r="W40583" s="25"/>
      <c r="X40583" s="25"/>
    </row>
    <row r="40584" spans="23:24" x14ac:dyDescent="0.2">
      <c r="W40584" s="25"/>
      <c r="X40584" s="25"/>
    </row>
    <row r="40585" spans="23:24" x14ac:dyDescent="0.2">
      <c r="W40585" s="25"/>
      <c r="X40585" s="25"/>
    </row>
    <row r="40586" spans="23:24" x14ac:dyDescent="0.2">
      <c r="W40586" s="25"/>
      <c r="X40586" s="25"/>
    </row>
    <row r="40587" spans="23:24" x14ac:dyDescent="0.2">
      <c r="W40587" s="25"/>
      <c r="X40587" s="25"/>
    </row>
    <row r="40588" spans="23:24" x14ac:dyDescent="0.2">
      <c r="W40588" s="25"/>
      <c r="X40588" s="25"/>
    </row>
    <row r="40589" spans="23:24" x14ac:dyDescent="0.2">
      <c r="W40589" s="25"/>
      <c r="X40589" s="25"/>
    </row>
    <row r="40590" spans="23:24" x14ac:dyDescent="0.2">
      <c r="W40590" s="25"/>
      <c r="X40590" s="25"/>
    </row>
    <row r="40591" spans="23:24" x14ac:dyDescent="0.2">
      <c r="W40591" s="25"/>
      <c r="X40591" s="25"/>
    </row>
    <row r="40592" spans="23:24" x14ac:dyDescent="0.2">
      <c r="W40592" s="25"/>
      <c r="X40592" s="25"/>
    </row>
    <row r="40593" spans="23:24" x14ac:dyDescent="0.2">
      <c r="W40593" s="25"/>
      <c r="X40593" s="25"/>
    </row>
    <row r="40594" spans="23:24" x14ac:dyDescent="0.2">
      <c r="W40594" s="25"/>
      <c r="X40594" s="25"/>
    </row>
    <row r="40595" spans="23:24" x14ac:dyDescent="0.2">
      <c r="W40595" s="25"/>
      <c r="X40595" s="25"/>
    </row>
    <row r="40596" spans="23:24" x14ac:dyDescent="0.2">
      <c r="W40596" s="25"/>
      <c r="X40596" s="25"/>
    </row>
    <row r="40597" spans="23:24" x14ac:dyDescent="0.2">
      <c r="W40597" s="25"/>
      <c r="X40597" s="25"/>
    </row>
    <row r="40598" spans="23:24" x14ac:dyDescent="0.2">
      <c r="W40598" s="25"/>
      <c r="X40598" s="25"/>
    </row>
    <row r="40599" spans="23:24" x14ac:dyDescent="0.2">
      <c r="W40599" s="25"/>
      <c r="X40599" s="25"/>
    </row>
    <row r="40600" spans="23:24" x14ac:dyDescent="0.2">
      <c r="W40600" s="25"/>
      <c r="X40600" s="25"/>
    </row>
    <row r="40601" spans="23:24" x14ac:dyDescent="0.2">
      <c r="W40601" s="25"/>
      <c r="X40601" s="25"/>
    </row>
    <row r="40602" spans="23:24" x14ac:dyDescent="0.2">
      <c r="W40602" s="25"/>
      <c r="X40602" s="25"/>
    </row>
    <row r="40603" spans="23:24" x14ac:dyDescent="0.2">
      <c r="W40603" s="25"/>
      <c r="X40603" s="25"/>
    </row>
    <row r="40604" spans="23:24" x14ac:dyDescent="0.2">
      <c r="W40604" s="25"/>
      <c r="X40604" s="25"/>
    </row>
    <row r="40605" spans="23:24" x14ac:dyDescent="0.2">
      <c r="W40605" s="25"/>
      <c r="X40605" s="25"/>
    </row>
    <row r="40606" spans="23:24" x14ac:dyDescent="0.2">
      <c r="W40606" s="25"/>
      <c r="X40606" s="25"/>
    </row>
    <row r="40607" spans="23:24" x14ac:dyDescent="0.2">
      <c r="W40607" s="25"/>
      <c r="X40607" s="25"/>
    </row>
    <row r="40608" spans="23:24" x14ac:dyDescent="0.2">
      <c r="W40608" s="25"/>
      <c r="X40608" s="25"/>
    </row>
    <row r="40609" spans="23:24" x14ac:dyDescent="0.2">
      <c r="W40609" s="25"/>
      <c r="X40609" s="25"/>
    </row>
    <row r="40610" spans="23:24" x14ac:dyDescent="0.2">
      <c r="W40610" s="25"/>
      <c r="X40610" s="25"/>
    </row>
    <row r="40611" spans="23:24" x14ac:dyDescent="0.2">
      <c r="W40611" s="25"/>
      <c r="X40611" s="25"/>
    </row>
    <row r="40612" spans="23:24" x14ac:dyDescent="0.2">
      <c r="W40612" s="25"/>
      <c r="X40612" s="25"/>
    </row>
    <row r="40613" spans="23:24" x14ac:dyDescent="0.2">
      <c r="W40613" s="25"/>
      <c r="X40613" s="25"/>
    </row>
    <row r="40614" spans="23:24" x14ac:dyDescent="0.2">
      <c r="W40614" s="25"/>
      <c r="X40614" s="25"/>
    </row>
    <row r="40615" spans="23:24" x14ac:dyDescent="0.2">
      <c r="W40615" s="25"/>
      <c r="X40615" s="25"/>
    </row>
    <row r="40616" spans="23:24" x14ac:dyDescent="0.2">
      <c r="W40616" s="25"/>
      <c r="X40616" s="25"/>
    </row>
    <row r="40617" spans="23:24" x14ac:dyDescent="0.2">
      <c r="W40617" s="25"/>
      <c r="X40617" s="25"/>
    </row>
    <row r="40618" spans="23:24" x14ac:dyDescent="0.2">
      <c r="W40618" s="25"/>
      <c r="X40618" s="25"/>
    </row>
    <row r="40619" spans="23:24" x14ac:dyDescent="0.2">
      <c r="W40619" s="25"/>
      <c r="X40619" s="25"/>
    </row>
    <row r="40620" spans="23:24" x14ac:dyDescent="0.2">
      <c r="W40620" s="25"/>
      <c r="X40620" s="25"/>
    </row>
    <row r="40621" spans="23:24" x14ac:dyDescent="0.2">
      <c r="W40621" s="25"/>
      <c r="X40621" s="25"/>
    </row>
    <row r="40622" spans="23:24" x14ac:dyDescent="0.2">
      <c r="W40622" s="25"/>
      <c r="X40622" s="25"/>
    </row>
    <row r="40623" spans="23:24" x14ac:dyDescent="0.2">
      <c r="W40623" s="25"/>
      <c r="X40623" s="25"/>
    </row>
    <row r="40624" spans="23:24" x14ac:dyDescent="0.2">
      <c r="W40624" s="25"/>
      <c r="X40624" s="25"/>
    </row>
    <row r="40625" spans="23:24" x14ac:dyDescent="0.2">
      <c r="W40625" s="25"/>
      <c r="X40625" s="25"/>
    </row>
    <row r="40626" spans="23:24" x14ac:dyDescent="0.2">
      <c r="W40626" s="25"/>
      <c r="X40626" s="25"/>
    </row>
    <row r="40627" spans="23:24" x14ac:dyDescent="0.2">
      <c r="W40627" s="25"/>
      <c r="X40627" s="25"/>
    </row>
    <row r="40628" spans="23:24" x14ac:dyDescent="0.2">
      <c r="W40628" s="25"/>
      <c r="X40628" s="25"/>
    </row>
    <row r="40629" spans="23:24" x14ac:dyDescent="0.2">
      <c r="W40629" s="25"/>
      <c r="X40629" s="25"/>
    </row>
    <row r="40630" spans="23:24" x14ac:dyDescent="0.2">
      <c r="W40630" s="25"/>
      <c r="X40630" s="25"/>
    </row>
    <row r="40631" spans="23:24" x14ac:dyDescent="0.2">
      <c r="W40631" s="25"/>
      <c r="X40631" s="25"/>
    </row>
    <row r="40632" spans="23:24" x14ac:dyDescent="0.2">
      <c r="W40632" s="25"/>
      <c r="X40632" s="25"/>
    </row>
    <row r="40633" spans="23:24" x14ac:dyDescent="0.2">
      <c r="W40633" s="25"/>
      <c r="X40633" s="25"/>
    </row>
    <row r="40634" spans="23:24" x14ac:dyDescent="0.2">
      <c r="W40634" s="25"/>
      <c r="X40634" s="25"/>
    </row>
    <row r="40635" spans="23:24" x14ac:dyDescent="0.2">
      <c r="W40635" s="25"/>
      <c r="X40635" s="25"/>
    </row>
    <row r="40636" spans="23:24" x14ac:dyDescent="0.2">
      <c r="W40636" s="25"/>
      <c r="X40636" s="25"/>
    </row>
    <row r="40637" spans="23:24" x14ac:dyDescent="0.2">
      <c r="W40637" s="25"/>
      <c r="X40637" s="25"/>
    </row>
    <row r="40638" spans="23:24" x14ac:dyDescent="0.2">
      <c r="W40638" s="25"/>
      <c r="X40638" s="25"/>
    </row>
    <row r="40639" spans="23:24" x14ac:dyDescent="0.2">
      <c r="W40639" s="25"/>
      <c r="X40639" s="25"/>
    </row>
    <row r="40640" spans="23:24" x14ac:dyDescent="0.2">
      <c r="W40640" s="25"/>
      <c r="X40640" s="25"/>
    </row>
    <row r="40641" spans="23:24" x14ac:dyDescent="0.2">
      <c r="W40641" s="25"/>
      <c r="X40641" s="25"/>
    </row>
    <row r="40642" spans="23:24" x14ac:dyDescent="0.2">
      <c r="W40642" s="25"/>
      <c r="X40642" s="25"/>
    </row>
    <row r="40643" spans="23:24" x14ac:dyDescent="0.2">
      <c r="W40643" s="25"/>
      <c r="X40643" s="25"/>
    </row>
    <row r="40644" spans="23:24" x14ac:dyDescent="0.2">
      <c r="W40644" s="25"/>
      <c r="X40644" s="25"/>
    </row>
    <row r="40645" spans="23:24" x14ac:dyDescent="0.2">
      <c r="W40645" s="25"/>
      <c r="X40645" s="25"/>
    </row>
    <row r="40646" spans="23:24" x14ac:dyDescent="0.2">
      <c r="W40646" s="25"/>
      <c r="X40646" s="25"/>
    </row>
    <row r="40647" spans="23:24" x14ac:dyDescent="0.2">
      <c r="W40647" s="25"/>
      <c r="X40647" s="25"/>
    </row>
    <row r="40648" spans="23:24" x14ac:dyDescent="0.2">
      <c r="W40648" s="25"/>
      <c r="X40648" s="25"/>
    </row>
    <row r="40649" spans="23:24" x14ac:dyDescent="0.2">
      <c r="W40649" s="25"/>
      <c r="X40649" s="25"/>
    </row>
    <row r="40650" spans="23:24" x14ac:dyDescent="0.2">
      <c r="W40650" s="25"/>
      <c r="X40650" s="25"/>
    </row>
    <row r="40651" spans="23:24" x14ac:dyDescent="0.2">
      <c r="W40651" s="25"/>
      <c r="X40651" s="25"/>
    </row>
    <row r="40652" spans="23:24" x14ac:dyDescent="0.2">
      <c r="W40652" s="25"/>
      <c r="X40652" s="25"/>
    </row>
    <row r="40653" spans="23:24" x14ac:dyDescent="0.2">
      <c r="W40653" s="25"/>
      <c r="X40653" s="25"/>
    </row>
    <row r="40654" spans="23:24" x14ac:dyDescent="0.2">
      <c r="W40654" s="25"/>
      <c r="X40654" s="25"/>
    </row>
    <row r="40655" spans="23:24" x14ac:dyDescent="0.2">
      <c r="W40655" s="25"/>
      <c r="X40655" s="25"/>
    </row>
    <row r="40656" spans="23:24" x14ac:dyDescent="0.2">
      <c r="W40656" s="25"/>
      <c r="X40656" s="25"/>
    </row>
    <row r="40657" spans="23:24" x14ac:dyDescent="0.2">
      <c r="W40657" s="25"/>
      <c r="X40657" s="25"/>
    </row>
    <row r="40658" spans="23:24" x14ac:dyDescent="0.2">
      <c r="W40658" s="25"/>
      <c r="X40658" s="25"/>
    </row>
    <row r="40659" spans="23:24" x14ac:dyDescent="0.2">
      <c r="W40659" s="25"/>
      <c r="X40659" s="25"/>
    </row>
    <row r="40660" spans="23:24" x14ac:dyDescent="0.2">
      <c r="W40660" s="25"/>
      <c r="X40660" s="25"/>
    </row>
    <row r="40661" spans="23:24" x14ac:dyDescent="0.2">
      <c r="W40661" s="25"/>
      <c r="X40661" s="25"/>
    </row>
    <row r="40662" spans="23:24" x14ac:dyDescent="0.2">
      <c r="W40662" s="25"/>
      <c r="X40662" s="25"/>
    </row>
    <row r="40663" spans="23:24" x14ac:dyDescent="0.2">
      <c r="W40663" s="25"/>
      <c r="X40663" s="25"/>
    </row>
    <row r="40664" spans="23:24" x14ac:dyDescent="0.2">
      <c r="W40664" s="25"/>
      <c r="X40664" s="25"/>
    </row>
    <row r="40665" spans="23:24" x14ac:dyDescent="0.2">
      <c r="W40665" s="25"/>
      <c r="X40665" s="25"/>
    </row>
    <row r="40666" spans="23:24" x14ac:dyDescent="0.2">
      <c r="W40666" s="25"/>
      <c r="X40666" s="25"/>
    </row>
    <row r="40667" spans="23:24" x14ac:dyDescent="0.2">
      <c r="W40667" s="25"/>
      <c r="X40667" s="25"/>
    </row>
    <row r="40668" spans="23:24" x14ac:dyDescent="0.2">
      <c r="W40668" s="25"/>
      <c r="X40668" s="25"/>
    </row>
    <row r="40669" spans="23:24" x14ac:dyDescent="0.2">
      <c r="W40669" s="25"/>
      <c r="X40669" s="25"/>
    </row>
    <row r="40670" spans="23:24" x14ac:dyDescent="0.2">
      <c r="W40670" s="25"/>
      <c r="X40670" s="25"/>
    </row>
    <row r="40671" spans="23:24" x14ac:dyDescent="0.2">
      <c r="W40671" s="25"/>
      <c r="X40671" s="25"/>
    </row>
    <row r="40672" spans="23:24" x14ac:dyDescent="0.2">
      <c r="W40672" s="25"/>
      <c r="X40672" s="25"/>
    </row>
    <row r="40673" spans="23:24" x14ac:dyDescent="0.2">
      <c r="W40673" s="25"/>
      <c r="X40673" s="25"/>
    </row>
    <row r="40674" spans="23:24" x14ac:dyDescent="0.2">
      <c r="W40674" s="25"/>
      <c r="X40674" s="25"/>
    </row>
    <row r="40675" spans="23:24" x14ac:dyDescent="0.2">
      <c r="W40675" s="25"/>
      <c r="X40675" s="25"/>
    </row>
    <row r="40676" spans="23:24" x14ac:dyDescent="0.2">
      <c r="W40676" s="25"/>
      <c r="X40676" s="25"/>
    </row>
    <row r="40677" spans="23:24" x14ac:dyDescent="0.2">
      <c r="W40677" s="25"/>
      <c r="X40677" s="25"/>
    </row>
    <row r="40678" spans="23:24" x14ac:dyDescent="0.2">
      <c r="W40678" s="25"/>
      <c r="X40678" s="25"/>
    </row>
    <row r="40679" spans="23:24" x14ac:dyDescent="0.2">
      <c r="W40679" s="25"/>
      <c r="X40679" s="25"/>
    </row>
    <row r="40680" spans="23:24" x14ac:dyDescent="0.2">
      <c r="W40680" s="25"/>
      <c r="X40680" s="25"/>
    </row>
    <row r="40681" spans="23:24" x14ac:dyDescent="0.2">
      <c r="W40681" s="25"/>
      <c r="X40681" s="25"/>
    </row>
    <row r="40682" spans="23:24" x14ac:dyDescent="0.2">
      <c r="W40682" s="25"/>
      <c r="X40682" s="25"/>
    </row>
    <row r="40683" spans="23:24" x14ac:dyDescent="0.2">
      <c r="W40683" s="25"/>
      <c r="X40683" s="25"/>
    </row>
    <row r="40684" spans="23:24" x14ac:dyDescent="0.2">
      <c r="W40684" s="25"/>
      <c r="X40684" s="25"/>
    </row>
    <row r="40685" spans="23:24" x14ac:dyDescent="0.2">
      <c r="W40685" s="25"/>
      <c r="X40685" s="25"/>
    </row>
    <row r="40686" spans="23:24" x14ac:dyDescent="0.2">
      <c r="W40686" s="25"/>
      <c r="X40686" s="25"/>
    </row>
    <row r="40687" spans="23:24" x14ac:dyDescent="0.2">
      <c r="W40687" s="25"/>
      <c r="X40687" s="25"/>
    </row>
    <row r="40688" spans="23:24" x14ac:dyDescent="0.2">
      <c r="W40688" s="25"/>
      <c r="X40688" s="25"/>
    </row>
    <row r="40689" spans="23:24" x14ac:dyDescent="0.2">
      <c r="W40689" s="25"/>
      <c r="X40689" s="25"/>
    </row>
    <row r="40690" spans="23:24" x14ac:dyDescent="0.2">
      <c r="W40690" s="25"/>
      <c r="X40690" s="25"/>
    </row>
    <row r="40691" spans="23:24" x14ac:dyDescent="0.2">
      <c r="W40691" s="25"/>
      <c r="X40691" s="25"/>
    </row>
    <row r="40692" spans="23:24" x14ac:dyDescent="0.2">
      <c r="W40692" s="25"/>
      <c r="X40692" s="25"/>
    </row>
    <row r="40693" spans="23:24" x14ac:dyDescent="0.2">
      <c r="W40693" s="25"/>
      <c r="X40693" s="25"/>
    </row>
    <row r="40694" spans="23:24" x14ac:dyDescent="0.2">
      <c r="W40694" s="25"/>
      <c r="X40694" s="25"/>
    </row>
    <row r="40695" spans="23:24" x14ac:dyDescent="0.2">
      <c r="W40695" s="25"/>
      <c r="X40695" s="25"/>
    </row>
    <row r="40696" spans="23:24" x14ac:dyDescent="0.2">
      <c r="W40696" s="25"/>
      <c r="X40696" s="25"/>
    </row>
    <row r="40697" spans="23:24" x14ac:dyDescent="0.2">
      <c r="W40697" s="25"/>
      <c r="X40697" s="25"/>
    </row>
    <row r="40698" spans="23:24" x14ac:dyDescent="0.2">
      <c r="W40698" s="25"/>
      <c r="X40698" s="25"/>
    </row>
    <row r="40699" spans="23:24" x14ac:dyDescent="0.2">
      <c r="W40699" s="25"/>
      <c r="X40699" s="25"/>
    </row>
    <row r="40700" spans="23:24" x14ac:dyDescent="0.2">
      <c r="W40700" s="25"/>
      <c r="X40700" s="25"/>
    </row>
    <row r="40701" spans="23:24" x14ac:dyDescent="0.2">
      <c r="W40701" s="25"/>
      <c r="X40701" s="25"/>
    </row>
    <row r="40702" spans="23:24" x14ac:dyDescent="0.2">
      <c r="W40702" s="25"/>
      <c r="X40702" s="25"/>
    </row>
    <row r="40703" spans="23:24" x14ac:dyDescent="0.2">
      <c r="W40703" s="25"/>
      <c r="X40703" s="25"/>
    </row>
    <row r="40704" spans="23:24" x14ac:dyDescent="0.2">
      <c r="W40704" s="25"/>
      <c r="X40704" s="25"/>
    </row>
    <row r="40705" spans="23:24" x14ac:dyDescent="0.2">
      <c r="W40705" s="25"/>
      <c r="X40705" s="25"/>
    </row>
    <row r="40706" spans="23:24" x14ac:dyDescent="0.2">
      <c r="W40706" s="25"/>
      <c r="X40706" s="25"/>
    </row>
    <row r="40707" spans="23:24" x14ac:dyDescent="0.2">
      <c r="W40707" s="25"/>
      <c r="X40707" s="25"/>
    </row>
    <row r="40708" spans="23:24" x14ac:dyDescent="0.2">
      <c r="W40708" s="25"/>
      <c r="X40708" s="25"/>
    </row>
    <row r="40709" spans="23:24" x14ac:dyDescent="0.2">
      <c r="W40709" s="25"/>
      <c r="X40709" s="25"/>
    </row>
    <row r="40710" spans="23:24" x14ac:dyDescent="0.2">
      <c r="W40710" s="25"/>
      <c r="X40710" s="25"/>
    </row>
    <row r="40711" spans="23:24" x14ac:dyDescent="0.2">
      <c r="W40711" s="25"/>
      <c r="X40711" s="25"/>
    </row>
    <row r="40712" spans="23:24" x14ac:dyDescent="0.2">
      <c r="W40712" s="25"/>
      <c r="X40712" s="25"/>
    </row>
    <row r="40713" spans="23:24" x14ac:dyDescent="0.2">
      <c r="W40713" s="25"/>
      <c r="X40713" s="25"/>
    </row>
    <row r="40714" spans="23:24" x14ac:dyDescent="0.2">
      <c r="W40714" s="25"/>
      <c r="X40714" s="25"/>
    </row>
    <row r="40715" spans="23:24" x14ac:dyDescent="0.2">
      <c r="W40715" s="25"/>
      <c r="X40715" s="25"/>
    </row>
    <row r="40716" spans="23:24" x14ac:dyDescent="0.2">
      <c r="W40716" s="25"/>
      <c r="X40716" s="25"/>
    </row>
    <row r="40717" spans="23:24" x14ac:dyDescent="0.2">
      <c r="W40717" s="25"/>
      <c r="X40717" s="25"/>
    </row>
    <row r="40718" spans="23:24" x14ac:dyDescent="0.2">
      <c r="W40718" s="25"/>
      <c r="X40718" s="25"/>
    </row>
    <row r="40719" spans="23:24" x14ac:dyDescent="0.2">
      <c r="W40719" s="25"/>
      <c r="X40719" s="25"/>
    </row>
    <row r="40720" spans="23:24" x14ac:dyDescent="0.2">
      <c r="W40720" s="25"/>
      <c r="X40720" s="25"/>
    </row>
    <row r="40721" spans="23:24" x14ac:dyDescent="0.2">
      <c r="W40721" s="25"/>
      <c r="X40721" s="25"/>
    </row>
    <row r="40722" spans="23:24" x14ac:dyDescent="0.2">
      <c r="W40722" s="25"/>
      <c r="X40722" s="25"/>
    </row>
    <row r="40723" spans="23:24" x14ac:dyDescent="0.2">
      <c r="W40723" s="25"/>
      <c r="X40723" s="25"/>
    </row>
    <row r="40724" spans="23:24" x14ac:dyDescent="0.2">
      <c r="W40724" s="25"/>
      <c r="X40724" s="25"/>
    </row>
    <row r="40725" spans="23:24" x14ac:dyDescent="0.2">
      <c r="W40725" s="25"/>
      <c r="X40725" s="25"/>
    </row>
    <row r="40726" spans="23:24" x14ac:dyDescent="0.2">
      <c r="W40726" s="25"/>
      <c r="X40726" s="25"/>
    </row>
    <row r="40727" spans="23:24" x14ac:dyDescent="0.2">
      <c r="W40727" s="25"/>
      <c r="X40727" s="25"/>
    </row>
    <row r="40728" spans="23:24" x14ac:dyDescent="0.2">
      <c r="W40728" s="25"/>
      <c r="X40728" s="25"/>
    </row>
    <row r="40729" spans="23:24" x14ac:dyDescent="0.2">
      <c r="W40729" s="25"/>
      <c r="X40729" s="25"/>
    </row>
    <row r="40730" spans="23:24" x14ac:dyDescent="0.2">
      <c r="W40730" s="25"/>
      <c r="X40730" s="25"/>
    </row>
    <row r="40731" spans="23:24" x14ac:dyDescent="0.2">
      <c r="W40731" s="25"/>
      <c r="X40731" s="25"/>
    </row>
    <row r="40732" spans="23:24" x14ac:dyDescent="0.2">
      <c r="W40732" s="25"/>
      <c r="X40732" s="25"/>
    </row>
    <row r="40733" spans="23:24" x14ac:dyDescent="0.2">
      <c r="W40733" s="25"/>
      <c r="X40733" s="25"/>
    </row>
    <row r="40734" spans="23:24" x14ac:dyDescent="0.2">
      <c r="W40734" s="25"/>
      <c r="X40734" s="25"/>
    </row>
    <row r="40735" spans="23:24" x14ac:dyDescent="0.2">
      <c r="W40735" s="25"/>
      <c r="X40735" s="25"/>
    </row>
    <row r="40736" spans="23:24" x14ac:dyDescent="0.2">
      <c r="W40736" s="25"/>
      <c r="X40736" s="25"/>
    </row>
    <row r="40737" spans="23:24" x14ac:dyDescent="0.2">
      <c r="W40737" s="25"/>
      <c r="X40737" s="25"/>
    </row>
    <row r="40738" spans="23:24" x14ac:dyDescent="0.2">
      <c r="W40738" s="25"/>
      <c r="X40738" s="25"/>
    </row>
    <row r="40739" spans="23:24" x14ac:dyDescent="0.2">
      <c r="W40739" s="25"/>
      <c r="X40739" s="25"/>
    </row>
    <row r="40740" spans="23:24" x14ac:dyDescent="0.2">
      <c r="W40740" s="25"/>
      <c r="X40740" s="25"/>
    </row>
    <row r="40741" spans="23:24" x14ac:dyDescent="0.2">
      <c r="W40741" s="25"/>
      <c r="X40741" s="25"/>
    </row>
    <row r="40742" spans="23:24" x14ac:dyDescent="0.2">
      <c r="W40742" s="25"/>
      <c r="X40742" s="25"/>
    </row>
    <row r="40743" spans="23:24" x14ac:dyDescent="0.2">
      <c r="W40743" s="25"/>
      <c r="X40743" s="25"/>
    </row>
    <row r="40744" spans="23:24" x14ac:dyDescent="0.2">
      <c r="W40744" s="25"/>
      <c r="X40744" s="25"/>
    </row>
    <row r="40745" spans="23:24" x14ac:dyDescent="0.2">
      <c r="W40745" s="25"/>
      <c r="X40745" s="25"/>
    </row>
    <row r="40746" spans="23:24" x14ac:dyDescent="0.2">
      <c r="W40746" s="25"/>
      <c r="X40746" s="25"/>
    </row>
    <row r="40747" spans="23:24" x14ac:dyDescent="0.2">
      <c r="W40747" s="25"/>
      <c r="X40747" s="25"/>
    </row>
    <row r="40748" spans="23:24" x14ac:dyDescent="0.2">
      <c r="W40748" s="25"/>
      <c r="X40748" s="25"/>
    </row>
    <row r="40749" spans="23:24" x14ac:dyDescent="0.2">
      <c r="W40749" s="25"/>
      <c r="X40749" s="25"/>
    </row>
    <row r="40750" spans="23:24" x14ac:dyDescent="0.2">
      <c r="W40750" s="25"/>
      <c r="X40750" s="25"/>
    </row>
    <row r="40751" spans="23:24" x14ac:dyDescent="0.2">
      <c r="W40751" s="25"/>
      <c r="X40751" s="25"/>
    </row>
    <row r="40752" spans="23:24" x14ac:dyDescent="0.2">
      <c r="W40752" s="25"/>
      <c r="X40752" s="25"/>
    </row>
    <row r="40753" spans="23:24" x14ac:dyDescent="0.2">
      <c r="W40753" s="25"/>
      <c r="X40753" s="25"/>
    </row>
    <row r="40754" spans="23:24" x14ac:dyDescent="0.2">
      <c r="W40754" s="25"/>
      <c r="X40754" s="25"/>
    </row>
    <row r="40755" spans="23:24" x14ac:dyDescent="0.2">
      <c r="W40755" s="25"/>
      <c r="X40755" s="25"/>
    </row>
    <row r="40756" spans="23:24" x14ac:dyDescent="0.2">
      <c r="W40756" s="25"/>
      <c r="X40756" s="25"/>
    </row>
    <row r="40757" spans="23:24" x14ac:dyDescent="0.2">
      <c r="W40757" s="25"/>
      <c r="X40757" s="25"/>
    </row>
    <row r="40758" spans="23:24" x14ac:dyDescent="0.2">
      <c r="W40758" s="25"/>
      <c r="X40758" s="25"/>
    </row>
    <row r="40759" spans="23:24" x14ac:dyDescent="0.2">
      <c r="W40759" s="25"/>
      <c r="X40759" s="25"/>
    </row>
    <row r="40760" spans="23:24" x14ac:dyDescent="0.2">
      <c r="W40760" s="25"/>
      <c r="X40760" s="25"/>
    </row>
    <row r="40761" spans="23:24" x14ac:dyDescent="0.2">
      <c r="W40761" s="25"/>
      <c r="X40761" s="25"/>
    </row>
    <row r="40762" spans="23:24" x14ac:dyDescent="0.2">
      <c r="W40762" s="25"/>
      <c r="X40762" s="25"/>
    </row>
    <row r="40763" spans="23:24" x14ac:dyDescent="0.2">
      <c r="W40763" s="25"/>
      <c r="X40763" s="25"/>
    </row>
    <row r="40764" spans="23:24" x14ac:dyDescent="0.2">
      <c r="W40764" s="25"/>
      <c r="X40764" s="25"/>
    </row>
    <row r="40765" spans="23:24" x14ac:dyDescent="0.2">
      <c r="W40765" s="25"/>
      <c r="X40765" s="25"/>
    </row>
    <row r="40766" spans="23:24" x14ac:dyDescent="0.2">
      <c r="W40766" s="25"/>
      <c r="X40766" s="25"/>
    </row>
    <row r="40767" spans="23:24" x14ac:dyDescent="0.2">
      <c r="W40767" s="25"/>
      <c r="X40767" s="25"/>
    </row>
    <row r="40768" spans="23:24" x14ac:dyDescent="0.2">
      <c r="W40768" s="25"/>
      <c r="X40768" s="25"/>
    </row>
    <row r="40769" spans="23:24" x14ac:dyDescent="0.2">
      <c r="W40769" s="25"/>
      <c r="X40769" s="25"/>
    </row>
    <row r="40770" spans="23:24" x14ac:dyDescent="0.2">
      <c r="W40770" s="25"/>
      <c r="X40770" s="25"/>
    </row>
    <row r="40771" spans="23:24" x14ac:dyDescent="0.2">
      <c r="W40771" s="25"/>
      <c r="X40771" s="25"/>
    </row>
    <row r="40772" spans="23:24" x14ac:dyDescent="0.2">
      <c r="W40772" s="25"/>
      <c r="X40772" s="25"/>
    </row>
    <row r="40773" spans="23:24" x14ac:dyDescent="0.2">
      <c r="W40773" s="25"/>
      <c r="X40773" s="25"/>
    </row>
    <row r="40774" spans="23:24" x14ac:dyDescent="0.2">
      <c r="W40774" s="25"/>
      <c r="X40774" s="25"/>
    </row>
    <row r="40775" spans="23:24" x14ac:dyDescent="0.2">
      <c r="W40775" s="25"/>
      <c r="X40775" s="25"/>
    </row>
    <row r="40776" spans="23:24" x14ac:dyDescent="0.2">
      <c r="W40776" s="25"/>
      <c r="X40776" s="25"/>
    </row>
    <row r="40777" spans="23:24" x14ac:dyDescent="0.2">
      <c r="W40777" s="25"/>
      <c r="X40777" s="25"/>
    </row>
    <row r="40778" spans="23:24" x14ac:dyDescent="0.2">
      <c r="W40778" s="25"/>
      <c r="X40778" s="25"/>
    </row>
    <row r="40779" spans="23:24" x14ac:dyDescent="0.2">
      <c r="W40779" s="25"/>
      <c r="X40779" s="25"/>
    </row>
    <row r="40780" spans="23:24" x14ac:dyDescent="0.2">
      <c r="W40780" s="25"/>
      <c r="X40780" s="25"/>
    </row>
    <row r="40781" spans="23:24" x14ac:dyDescent="0.2">
      <c r="W40781" s="25"/>
      <c r="X40781" s="25"/>
    </row>
    <row r="40782" spans="23:24" x14ac:dyDescent="0.2">
      <c r="W40782" s="25"/>
      <c r="X40782" s="25"/>
    </row>
    <row r="40783" spans="23:24" x14ac:dyDescent="0.2">
      <c r="W40783" s="25"/>
      <c r="X40783" s="25"/>
    </row>
    <row r="40784" spans="23:24" x14ac:dyDescent="0.2">
      <c r="W40784" s="25"/>
      <c r="X40784" s="25"/>
    </row>
    <row r="40785" spans="23:24" x14ac:dyDescent="0.2">
      <c r="W40785" s="25"/>
      <c r="X40785" s="25"/>
    </row>
    <row r="40786" spans="23:24" x14ac:dyDescent="0.2">
      <c r="W40786" s="25"/>
      <c r="X40786" s="25"/>
    </row>
    <row r="40787" spans="23:24" x14ac:dyDescent="0.2">
      <c r="W40787" s="25"/>
      <c r="X40787" s="25"/>
    </row>
    <row r="40788" spans="23:24" x14ac:dyDescent="0.2">
      <c r="W40788" s="25"/>
      <c r="X40788" s="25"/>
    </row>
    <row r="40789" spans="23:24" x14ac:dyDescent="0.2">
      <c r="W40789" s="25"/>
      <c r="X40789" s="25"/>
    </row>
    <row r="40790" spans="23:24" x14ac:dyDescent="0.2">
      <c r="W40790" s="25"/>
      <c r="X40790" s="25"/>
    </row>
    <row r="40791" spans="23:24" x14ac:dyDescent="0.2">
      <c r="W40791" s="25"/>
      <c r="X40791" s="25"/>
    </row>
    <row r="40792" spans="23:24" x14ac:dyDescent="0.2">
      <c r="W40792" s="25"/>
      <c r="X40792" s="25"/>
    </row>
    <row r="40793" spans="23:24" x14ac:dyDescent="0.2">
      <c r="W40793" s="25"/>
      <c r="X40793" s="25"/>
    </row>
    <row r="40794" spans="23:24" x14ac:dyDescent="0.2">
      <c r="W40794" s="25"/>
      <c r="X40794" s="25"/>
    </row>
    <row r="40795" spans="23:24" x14ac:dyDescent="0.2">
      <c r="W40795" s="25"/>
      <c r="X40795" s="25"/>
    </row>
    <row r="40796" spans="23:24" x14ac:dyDescent="0.2">
      <c r="W40796" s="25"/>
      <c r="X40796" s="25"/>
    </row>
    <row r="40797" spans="23:24" x14ac:dyDescent="0.2">
      <c r="W40797" s="25"/>
      <c r="X40797" s="25"/>
    </row>
    <row r="40798" spans="23:24" x14ac:dyDescent="0.2">
      <c r="W40798" s="25"/>
      <c r="X40798" s="25"/>
    </row>
    <row r="40799" spans="23:24" x14ac:dyDescent="0.2">
      <c r="W40799" s="25"/>
      <c r="X40799" s="25"/>
    </row>
    <row r="40800" spans="23:24" x14ac:dyDescent="0.2">
      <c r="W40800" s="25"/>
      <c r="X40800" s="25"/>
    </row>
    <row r="40801" spans="23:24" x14ac:dyDescent="0.2">
      <c r="W40801" s="25"/>
      <c r="X40801" s="25"/>
    </row>
    <row r="40802" spans="23:24" x14ac:dyDescent="0.2">
      <c r="W40802" s="25"/>
      <c r="X40802" s="25"/>
    </row>
    <row r="40803" spans="23:24" x14ac:dyDescent="0.2">
      <c r="W40803" s="25"/>
      <c r="X40803" s="25"/>
    </row>
    <row r="40804" spans="23:24" x14ac:dyDescent="0.2">
      <c r="W40804" s="25"/>
      <c r="X40804" s="25"/>
    </row>
    <row r="40805" spans="23:24" x14ac:dyDescent="0.2">
      <c r="W40805" s="25"/>
      <c r="X40805" s="25"/>
    </row>
    <row r="40806" spans="23:24" x14ac:dyDescent="0.2">
      <c r="W40806" s="25"/>
      <c r="X40806" s="25"/>
    </row>
    <row r="40807" spans="23:24" x14ac:dyDescent="0.2">
      <c r="W40807" s="25"/>
      <c r="X40807" s="25"/>
    </row>
    <row r="40808" spans="23:24" x14ac:dyDescent="0.2">
      <c r="W40808" s="25"/>
      <c r="X40808" s="25"/>
    </row>
    <row r="40809" spans="23:24" x14ac:dyDescent="0.2">
      <c r="W40809" s="25"/>
      <c r="X40809" s="25"/>
    </row>
    <row r="40810" spans="23:24" x14ac:dyDescent="0.2">
      <c r="W40810" s="25"/>
      <c r="X40810" s="25"/>
    </row>
    <row r="40811" spans="23:24" x14ac:dyDescent="0.2">
      <c r="W40811" s="25"/>
      <c r="X40811" s="25"/>
    </row>
    <row r="40812" spans="23:24" x14ac:dyDescent="0.2">
      <c r="W40812" s="25"/>
      <c r="X40812" s="25"/>
    </row>
    <row r="40813" spans="23:24" x14ac:dyDescent="0.2">
      <c r="W40813" s="25"/>
      <c r="X40813" s="25"/>
    </row>
    <row r="40814" spans="23:24" x14ac:dyDescent="0.2">
      <c r="W40814" s="25"/>
      <c r="X40814" s="25"/>
    </row>
    <row r="40815" spans="23:24" x14ac:dyDescent="0.2">
      <c r="W40815" s="25"/>
      <c r="X40815" s="25"/>
    </row>
    <row r="40816" spans="23:24" x14ac:dyDescent="0.2">
      <c r="W40816" s="25"/>
      <c r="X40816" s="25"/>
    </row>
    <row r="40817" spans="23:24" x14ac:dyDescent="0.2">
      <c r="W40817" s="25"/>
      <c r="X40817" s="25"/>
    </row>
    <row r="40818" spans="23:24" x14ac:dyDescent="0.2">
      <c r="W40818" s="25"/>
      <c r="X40818" s="25"/>
    </row>
    <row r="40819" spans="23:24" x14ac:dyDescent="0.2">
      <c r="W40819" s="25"/>
      <c r="X40819" s="25"/>
    </row>
    <row r="40820" spans="23:24" x14ac:dyDescent="0.2">
      <c r="W40820" s="25"/>
      <c r="X40820" s="25"/>
    </row>
    <row r="40821" spans="23:24" x14ac:dyDescent="0.2">
      <c r="W40821" s="25"/>
      <c r="X40821" s="25"/>
    </row>
    <row r="40822" spans="23:24" x14ac:dyDescent="0.2">
      <c r="W40822" s="25"/>
      <c r="X40822" s="25"/>
    </row>
    <row r="40823" spans="23:24" x14ac:dyDescent="0.2">
      <c r="W40823" s="25"/>
      <c r="X40823" s="25"/>
    </row>
    <row r="40824" spans="23:24" x14ac:dyDescent="0.2">
      <c r="W40824" s="25"/>
      <c r="X40824" s="25"/>
    </row>
    <row r="40825" spans="23:24" x14ac:dyDescent="0.2">
      <c r="W40825" s="25"/>
      <c r="X40825" s="25"/>
    </row>
    <row r="40826" spans="23:24" x14ac:dyDescent="0.2">
      <c r="W40826" s="25"/>
      <c r="X40826" s="25"/>
    </row>
    <row r="40827" spans="23:24" x14ac:dyDescent="0.2">
      <c r="W40827" s="25"/>
      <c r="X40827" s="25"/>
    </row>
    <row r="40828" spans="23:24" x14ac:dyDescent="0.2">
      <c r="W40828" s="25"/>
      <c r="X40828" s="25"/>
    </row>
    <row r="40829" spans="23:24" x14ac:dyDescent="0.2">
      <c r="W40829" s="25"/>
      <c r="X40829" s="25"/>
    </row>
    <row r="40830" spans="23:24" x14ac:dyDescent="0.2">
      <c r="W40830" s="25"/>
      <c r="X40830" s="25"/>
    </row>
    <row r="40831" spans="23:24" x14ac:dyDescent="0.2">
      <c r="W40831" s="25"/>
      <c r="X40831" s="25"/>
    </row>
    <row r="40832" spans="23:24" x14ac:dyDescent="0.2">
      <c r="W40832" s="25"/>
      <c r="X40832" s="25"/>
    </row>
    <row r="40833" spans="23:24" x14ac:dyDescent="0.2">
      <c r="W40833" s="25"/>
      <c r="X40833" s="25"/>
    </row>
    <row r="40834" spans="23:24" x14ac:dyDescent="0.2">
      <c r="W40834" s="25"/>
      <c r="X40834" s="25"/>
    </row>
    <row r="40835" spans="23:24" x14ac:dyDescent="0.2">
      <c r="W40835" s="25"/>
      <c r="X40835" s="25"/>
    </row>
    <row r="40836" spans="23:24" x14ac:dyDescent="0.2">
      <c r="W40836" s="25"/>
      <c r="X40836" s="25"/>
    </row>
    <row r="40837" spans="23:24" x14ac:dyDescent="0.2">
      <c r="W40837" s="25"/>
      <c r="X40837" s="25"/>
    </row>
    <row r="40838" spans="23:24" x14ac:dyDescent="0.2">
      <c r="W40838" s="25"/>
      <c r="X40838" s="25"/>
    </row>
    <row r="40839" spans="23:24" x14ac:dyDescent="0.2">
      <c r="W40839" s="25"/>
      <c r="X40839" s="25"/>
    </row>
    <row r="40840" spans="23:24" x14ac:dyDescent="0.2">
      <c r="W40840" s="25"/>
      <c r="X40840" s="25"/>
    </row>
    <row r="40841" spans="23:24" x14ac:dyDescent="0.2">
      <c r="W40841" s="25"/>
      <c r="X40841" s="25"/>
    </row>
    <row r="40842" spans="23:24" x14ac:dyDescent="0.2">
      <c r="W40842" s="25"/>
      <c r="X40842" s="25"/>
    </row>
    <row r="40843" spans="23:24" x14ac:dyDescent="0.2">
      <c r="W40843" s="25"/>
      <c r="X40843" s="25"/>
    </row>
    <row r="40844" spans="23:24" x14ac:dyDescent="0.2">
      <c r="W40844" s="25"/>
      <c r="X40844" s="25"/>
    </row>
    <row r="40845" spans="23:24" x14ac:dyDescent="0.2">
      <c r="W40845" s="25"/>
      <c r="X40845" s="25"/>
    </row>
    <row r="40846" spans="23:24" x14ac:dyDescent="0.2">
      <c r="W40846" s="25"/>
      <c r="X40846" s="25"/>
    </row>
    <row r="40847" spans="23:24" x14ac:dyDescent="0.2">
      <c r="W40847" s="25"/>
      <c r="X40847" s="25"/>
    </row>
    <row r="40848" spans="23:24" x14ac:dyDescent="0.2">
      <c r="W40848" s="25"/>
      <c r="X40848" s="25"/>
    </row>
    <row r="40849" spans="23:24" x14ac:dyDescent="0.2">
      <c r="W40849" s="25"/>
      <c r="X40849" s="25"/>
    </row>
    <row r="40850" spans="23:24" x14ac:dyDescent="0.2">
      <c r="W40850" s="25"/>
      <c r="X40850" s="25"/>
    </row>
    <row r="40851" spans="23:24" x14ac:dyDescent="0.2">
      <c r="W40851" s="25"/>
      <c r="X40851" s="25"/>
    </row>
    <row r="40852" spans="23:24" x14ac:dyDescent="0.2">
      <c r="W40852" s="25"/>
      <c r="X40852" s="25"/>
    </row>
    <row r="40853" spans="23:24" x14ac:dyDescent="0.2">
      <c r="W40853" s="25"/>
      <c r="X40853" s="25"/>
    </row>
    <row r="40854" spans="23:24" x14ac:dyDescent="0.2">
      <c r="W40854" s="25"/>
      <c r="X40854" s="25"/>
    </row>
    <row r="40855" spans="23:24" x14ac:dyDescent="0.2">
      <c r="W40855" s="25"/>
      <c r="X40855" s="25"/>
    </row>
    <row r="40856" spans="23:24" x14ac:dyDescent="0.2">
      <c r="W40856" s="25"/>
      <c r="X40856" s="25"/>
    </row>
    <row r="40857" spans="23:24" x14ac:dyDescent="0.2">
      <c r="W40857" s="25"/>
      <c r="X40857" s="25"/>
    </row>
    <row r="40858" spans="23:24" x14ac:dyDescent="0.2">
      <c r="W40858" s="25"/>
      <c r="X40858" s="25"/>
    </row>
    <row r="40859" spans="23:24" x14ac:dyDescent="0.2">
      <c r="W40859" s="25"/>
      <c r="X40859" s="25"/>
    </row>
    <row r="40860" spans="23:24" x14ac:dyDescent="0.2">
      <c r="W40860" s="25"/>
      <c r="X40860" s="25"/>
    </row>
    <row r="40861" spans="23:24" x14ac:dyDescent="0.2">
      <c r="W40861" s="25"/>
      <c r="X40861" s="25"/>
    </row>
    <row r="40862" spans="23:24" x14ac:dyDescent="0.2">
      <c r="W40862" s="25"/>
      <c r="X40862" s="25"/>
    </row>
    <row r="40863" spans="23:24" x14ac:dyDescent="0.2">
      <c r="W40863" s="25"/>
      <c r="X40863" s="25"/>
    </row>
    <row r="40864" spans="23:24" x14ac:dyDescent="0.2">
      <c r="W40864" s="25"/>
      <c r="X40864" s="25"/>
    </row>
    <row r="40865" spans="23:24" x14ac:dyDescent="0.2">
      <c r="W40865" s="25"/>
      <c r="X40865" s="25"/>
    </row>
    <row r="40866" spans="23:24" x14ac:dyDescent="0.2">
      <c r="W40866" s="25"/>
      <c r="X40866" s="25"/>
    </row>
    <row r="40867" spans="23:24" x14ac:dyDescent="0.2">
      <c r="W40867" s="25"/>
      <c r="X40867" s="25"/>
    </row>
    <row r="40868" spans="23:24" x14ac:dyDescent="0.2">
      <c r="W40868" s="25"/>
      <c r="X40868" s="25"/>
    </row>
    <row r="40869" spans="23:24" x14ac:dyDescent="0.2">
      <c r="W40869" s="25"/>
      <c r="X40869" s="25"/>
    </row>
    <row r="40870" spans="23:24" x14ac:dyDescent="0.2">
      <c r="W40870" s="25"/>
      <c r="X40870" s="25"/>
    </row>
    <row r="40871" spans="23:24" x14ac:dyDescent="0.2">
      <c r="W40871" s="25"/>
      <c r="X40871" s="25"/>
    </row>
    <row r="40872" spans="23:24" x14ac:dyDescent="0.2">
      <c r="W40872" s="25"/>
      <c r="X40872" s="25"/>
    </row>
    <row r="40873" spans="23:24" x14ac:dyDescent="0.2">
      <c r="W40873" s="25"/>
      <c r="X40873" s="25"/>
    </row>
    <row r="40874" spans="23:24" x14ac:dyDescent="0.2">
      <c r="W40874" s="25"/>
      <c r="X40874" s="25"/>
    </row>
    <row r="40875" spans="23:24" x14ac:dyDescent="0.2">
      <c r="W40875" s="25"/>
      <c r="X40875" s="25"/>
    </row>
    <row r="40876" spans="23:24" x14ac:dyDescent="0.2">
      <c r="W40876" s="25"/>
      <c r="X40876" s="25"/>
    </row>
    <row r="40877" spans="23:24" x14ac:dyDescent="0.2">
      <c r="W40877" s="25"/>
      <c r="X40877" s="25"/>
    </row>
    <row r="40878" spans="23:24" x14ac:dyDescent="0.2">
      <c r="W40878" s="25"/>
      <c r="X40878" s="25"/>
    </row>
    <row r="40879" spans="23:24" x14ac:dyDescent="0.2">
      <c r="W40879" s="25"/>
      <c r="X40879" s="25"/>
    </row>
    <row r="40880" spans="23:24" x14ac:dyDescent="0.2">
      <c r="W40880" s="25"/>
      <c r="X40880" s="25"/>
    </row>
    <row r="40881" spans="23:24" x14ac:dyDescent="0.2">
      <c r="W40881" s="25"/>
      <c r="X40881" s="25"/>
    </row>
    <row r="40882" spans="23:24" x14ac:dyDescent="0.2">
      <c r="W40882" s="25"/>
      <c r="X40882" s="25"/>
    </row>
    <row r="40883" spans="23:24" x14ac:dyDescent="0.2">
      <c r="W40883" s="25"/>
      <c r="X40883" s="25"/>
    </row>
    <row r="40884" spans="23:24" x14ac:dyDescent="0.2">
      <c r="W40884" s="25"/>
      <c r="X40884" s="25"/>
    </row>
    <row r="40885" spans="23:24" x14ac:dyDescent="0.2">
      <c r="W40885" s="25"/>
      <c r="X40885" s="25"/>
    </row>
    <row r="40886" spans="23:24" x14ac:dyDescent="0.2">
      <c r="W40886" s="25"/>
      <c r="X40886" s="25"/>
    </row>
    <row r="40887" spans="23:24" x14ac:dyDescent="0.2">
      <c r="W40887" s="25"/>
      <c r="X40887" s="25"/>
    </row>
    <row r="40888" spans="23:24" x14ac:dyDescent="0.2">
      <c r="W40888" s="25"/>
      <c r="X40888" s="25"/>
    </row>
    <row r="40889" spans="23:24" x14ac:dyDescent="0.2">
      <c r="W40889" s="25"/>
      <c r="X40889" s="25"/>
    </row>
    <row r="40890" spans="23:24" x14ac:dyDescent="0.2">
      <c r="W40890" s="25"/>
      <c r="X40890" s="25"/>
    </row>
    <row r="40891" spans="23:24" x14ac:dyDescent="0.2">
      <c r="W40891" s="25"/>
      <c r="X40891" s="25"/>
    </row>
    <row r="40892" spans="23:24" x14ac:dyDescent="0.2">
      <c r="W40892" s="25"/>
      <c r="X40892" s="25"/>
    </row>
    <row r="40893" spans="23:24" x14ac:dyDescent="0.2">
      <c r="W40893" s="25"/>
      <c r="X40893" s="25"/>
    </row>
    <row r="40894" spans="23:24" x14ac:dyDescent="0.2">
      <c r="W40894" s="25"/>
      <c r="X40894" s="25"/>
    </row>
    <row r="40895" spans="23:24" x14ac:dyDescent="0.2">
      <c r="W40895" s="25"/>
      <c r="X40895" s="25"/>
    </row>
    <row r="40896" spans="23:24" x14ac:dyDescent="0.2">
      <c r="W40896" s="25"/>
      <c r="X40896" s="25"/>
    </row>
    <row r="40897" spans="23:24" x14ac:dyDescent="0.2">
      <c r="W40897" s="25"/>
      <c r="X40897" s="25"/>
    </row>
    <row r="40898" spans="23:24" x14ac:dyDescent="0.2">
      <c r="W40898" s="25"/>
      <c r="X40898" s="25"/>
    </row>
    <row r="40899" spans="23:24" x14ac:dyDescent="0.2">
      <c r="W40899" s="25"/>
      <c r="X40899" s="25"/>
    </row>
    <row r="40900" spans="23:24" x14ac:dyDescent="0.2">
      <c r="W40900" s="25"/>
      <c r="X40900" s="25"/>
    </row>
    <row r="40901" spans="23:24" x14ac:dyDescent="0.2">
      <c r="W40901" s="25"/>
      <c r="X40901" s="25"/>
    </row>
    <row r="40902" spans="23:24" x14ac:dyDescent="0.2">
      <c r="W40902" s="25"/>
      <c r="X40902" s="25"/>
    </row>
    <row r="40903" spans="23:24" x14ac:dyDescent="0.2">
      <c r="W40903" s="25"/>
      <c r="X40903" s="25"/>
    </row>
    <row r="40904" spans="23:24" x14ac:dyDescent="0.2">
      <c r="W40904" s="25"/>
      <c r="X40904" s="25"/>
    </row>
    <row r="40905" spans="23:24" x14ac:dyDescent="0.2">
      <c r="W40905" s="25"/>
      <c r="X40905" s="25"/>
    </row>
    <row r="40906" spans="23:24" x14ac:dyDescent="0.2">
      <c r="W40906" s="25"/>
      <c r="X40906" s="25"/>
    </row>
    <row r="40907" spans="23:24" x14ac:dyDescent="0.2">
      <c r="W40907" s="25"/>
      <c r="X40907" s="25"/>
    </row>
    <row r="40908" spans="23:24" x14ac:dyDescent="0.2">
      <c r="W40908" s="25"/>
      <c r="X40908" s="25"/>
    </row>
    <row r="40909" spans="23:24" x14ac:dyDescent="0.2">
      <c r="W40909" s="25"/>
      <c r="X40909" s="25"/>
    </row>
    <row r="40910" spans="23:24" x14ac:dyDescent="0.2">
      <c r="W40910" s="25"/>
      <c r="X40910" s="25"/>
    </row>
    <row r="40911" spans="23:24" x14ac:dyDescent="0.2">
      <c r="W40911" s="25"/>
      <c r="X40911" s="25"/>
    </row>
    <row r="40912" spans="23:24" x14ac:dyDescent="0.2">
      <c r="W40912" s="25"/>
      <c r="X40912" s="25"/>
    </row>
    <row r="40913" spans="23:24" x14ac:dyDescent="0.2">
      <c r="W40913" s="25"/>
      <c r="X40913" s="25"/>
    </row>
    <row r="40914" spans="23:24" x14ac:dyDescent="0.2">
      <c r="W40914" s="25"/>
      <c r="X40914" s="25"/>
    </row>
    <row r="40915" spans="23:24" x14ac:dyDescent="0.2">
      <c r="W40915" s="25"/>
      <c r="X40915" s="25"/>
    </row>
    <row r="40916" spans="23:24" x14ac:dyDescent="0.2">
      <c r="W40916" s="25"/>
      <c r="X40916" s="25"/>
    </row>
    <row r="40917" spans="23:24" x14ac:dyDescent="0.2">
      <c r="W40917" s="25"/>
      <c r="X40917" s="25"/>
    </row>
    <row r="40918" spans="23:24" x14ac:dyDescent="0.2">
      <c r="W40918" s="25"/>
      <c r="X40918" s="25"/>
    </row>
    <row r="40919" spans="23:24" x14ac:dyDescent="0.2">
      <c r="W40919" s="25"/>
      <c r="X40919" s="25"/>
    </row>
    <row r="40920" spans="23:24" x14ac:dyDescent="0.2">
      <c r="W40920" s="25"/>
      <c r="X40920" s="25"/>
    </row>
    <row r="40921" spans="23:24" x14ac:dyDescent="0.2">
      <c r="W40921" s="25"/>
      <c r="X40921" s="25"/>
    </row>
    <row r="40922" spans="23:24" x14ac:dyDescent="0.2">
      <c r="W40922" s="25"/>
      <c r="X40922" s="25"/>
    </row>
    <row r="40923" spans="23:24" x14ac:dyDescent="0.2">
      <c r="W40923" s="25"/>
      <c r="X40923" s="25"/>
    </row>
    <row r="40924" spans="23:24" x14ac:dyDescent="0.2">
      <c r="W40924" s="25"/>
      <c r="X40924" s="25"/>
    </row>
    <row r="40925" spans="23:24" x14ac:dyDescent="0.2">
      <c r="W40925" s="25"/>
      <c r="X40925" s="25"/>
    </row>
    <row r="40926" spans="23:24" x14ac:dyDescent="0.2">
      <c r="W40926" s="25"/>
      <c r="X40926" s="25"/>
    </row>
    <row r="40927" spans="23:24" x14ac:dyDescent="0.2">
      <c r="W40927" s="25"/>
      <c r="X40927" s="25"/>
    </row>
    <row r="40928" spans="23:24" x14ac:dyDescent="0.2">
      <c r="W40928" s="25"/>
      <c r="X40928" s="25"/>
    </row>
    <row r="40929" spans="23:24" x14ac:dyDescent="0.2">
      <c r="W40929" s="25"/>
      <c r="X40929" s="25"/>
    </row>
    <row r="40930" spans="23:24" x14ac:dyDescent="0.2">
      <c r="W40930" s="25"/>
      <c r="X40930" s="25"/>
    </row>
    <row r="40931" spans="23:24" x14ac:dyDescent="0.2">
      <c r="W40931" s="25"/>
      <c r="X40931" s="25"/>
    </row>
    <row r="40932" spans="23:24" x14ac:dyDescent="0.2">
      <c r="W40932" s="25"/>
      <c r="X40932" s="25"/>
    </row>
    <row r="40933" spans="23:24" x14ac:dyDescent="0.2">
      <c r="W40933" s="25"/>
      <c r="X40933" s="25"/>
    </row>
    <row r="40934" spans="23:24" x14ac:dyDescent="0.2">
      <c r="W40934" s="25"/>
      <c r="X40934" s="25"/>
    </row>
    <row r="40935" spans="23:24" x14ac:dyDescent="0.2">
      <c r="W40935" s="25"/>
      <c r="X40935" s="25"/>
    </row>
    <row r="40936" spans="23:24" x14ac:dyDescent="0.2">
      <c r="W40936" s="25"/>
      <c r="X40936" s="25"/>
    </row>
    <row r="40937" spans="23:24" x14ac:dyDescent="0.2">
      <c r="W40937" s="25"/>
      <c r="X40937" s="25"/>
    </row>
    <row r="40938" spans="23:24" x14ac:dyDescent="0.2">
      <c r="W40938" s="25"/>
      <c r="X40938" s="25"/>
    </row>
    <row r="40939" spans="23:24" x14ac:dyDescent="0.2">
      <c r="W40939" s="25"/>
      <c r="X40939" s="25"/>
    </row>
    <row r="40940" spans="23:24" x14ac:dyDescent="0.2">
      <c r="W40940" s="25"/>
      <c r="X40940" s="25"/>
    </row>
    <row r="40941" spans="23:24" x14ac:dyDescent="0.2">
      <c r="W40941" s="25"/>
      <c r="X40941" s="25"/>
    </row>
    <row r="40942" spans="23:24" x14ac:dyDescent="0.2">
      <c r="W40942" s="25"/>
      <c r="X40942" s="25"/>
    </row>
    <row r="40943" spans="23:24" x14ac:dyDescent="0.2">
      <c r="W40943" s="25"/>
      <c r="X40943" s="25"/>
    </row>
    <row r="40944" spans="23:24" x14ac:dyDescent="0.2">
      <c r="W40944" s="25"/>
      <c r="X40944" s="25"/>
    </row>
    <row r="40945" spans="23:24" x14ac:dyDescent="0.2">
      <c r="W40945" s="25"/>
      <c r="X40945" s="25"/>
    </row>
    <row r="40946" spans="23:24" x14ac:dyDescent="0.2">
      <c r="W40946" s="25"/>
      <c r="X40946" s="25"/>
    </row>
    <row r="40947" spans="23:24" x14ac:dyDescent="0.2">
      <c r="W40947" s="25"/>
      <c r="X40947" s="25"/>
    </row>
    <row r="40948" spans="23:24" x14ac:dyDescent="0.2">
      <c r="W40948" s="25"/>
      <c r="X40948" s="25"/>
    </row>
    <row r="40949" spans="23:24" x14ac:dyDescent="0.2">
      <c r="W40949" s="25"/>
      <c r="X40949" s="25"/>
    </row>
    <row r="40950" spans="23:24" x14ac:dyDescent="0.2">
      <c r="W40950" s="25"/>
      <c r="X40950" s="25"/>
    </row>
    <row r="40951" spans="23:24" x14ac:dyDescent="0.2">
      <c r="W40951" s="25"/>
      <c r="X40951" s="25"/>
    </row>
    <row r="40952" spans="23:24" x14ac:dyDescent="0.2">
      <c r="W40952" s="25"/>
      <c r="X40952" s="25"/>
    </row>
    <row r="40953" spans="23:24" x14ac:dyDescent="0.2">
      <c r="W40953" s="25"/>
      <c r="X40953" s="25"/>
    </row>
    <row r="40954" spans="23:24" x14ac:dyDescent="0.2">
      <c r="W40954" s="25"/>
      <c r="X40954" s="25"/>
    </row>
    <row r="40955" spans="23:24" x14ac:dyDescent="0.2">
      <c r="W40955" s="25"/>
      <c r="X40955" s="25"/>
    </row>
    <row r="40956" spans="23:24" x14ac:dyDescent="0.2">
      <c r="W40956" s="25"/>
      <c r="X40956" s="25"/>
    </row>
    <row r="40957" spans="23:24" x14ac:dyDescent="0.2">
      <c r="W40957" s="25"/>
      <c r="X40957" s="25"/>
    </row>
    <row r="40958" spans="23:24" x14ac:dyDescent="0.2">
      <c r="W40958" s="25"/>
      <c r="X40958" s="25"/>
    </row>
    <row r="40959" spans="23:24" x14ac:dyDescent="0.2">
      <c r="W40959" s="25"/>
      <c r="X40959" s="25"/>
    </row>
    <row r="40960" spans="23:24" x14ac:dyDescent="0.2">
      <c r="W40960" s="25"/>
      <c r="X40960" s="25"/>
    </row>
    <row r="40961" spans="23:24" x14ac:dyDescent="0.2">
      <c r="W40961" s="25"/>
      <c r="X40961" s="25"/>
    </row>
    <row r="40962" spans="23:24" x14ac:dyDescent="0.2">
      <c r="W40962" s="25"/>
      <c r="X40962" s="25"/>
    </row>
    <row r="40963" spans="23:24" x14ac:dyDescent="0.2">
      <c r="W40963" s="25"/>
      <c r="X40963" s="25"/>
    </row>
    <row r="40964" spans="23:24" x14ac:dyDescent="0.2">
      <c r="W40964" s="25"/>
      <c r="X40964" s="25"/>
    </row>
    <row r="40965" spans="23:24" x14ac:dyDescent="0.2">
      <c r="W40965" s="25"/>
      <c r="X40965" s="25"/>
    </row>
    <row r="40966" spans="23:24" x14ac:dyDescent="0.2">
      <c r="W40966" s="25"/>
      <c r="X40966" s="25"/>
    </row>
    <row r="40967" spans="23:24" x14ac:dyDescent="0.2">
      <c r="W40967" s="25"/>
      <c r="X40967" s="25"/>
    </row>
    <row r="40968" spans="23:24" x14ac:dyDescent="0.2">
      <c r="W40968" s="25"/>
      <c r="X40968" s="25"/>
    </row>
    <row r="40969" spans="23:24" x14ac:dyDescent="0.2">
      <c r="W40969" s="25"/>
      <c r="X40969" s="25"/>
    </row>
    <row r="40970" spans="23:24" x14ac:dyDescent="0.2">
      <c r="W40970" s="25"/>
      <c r="X40970" s="25"/>
    </row>
    <row r="40971" spans="23:24" x14ac:dyDescent="0.2">
      <c r="W40971" s="25"/>
      <c r="X40971" s="25"/>
    </row>
    <row r="40972" spans="23:24" x14ac:dyDescent="0.2">
      <c r="W40972" s="25"/>
      <c r="X40972" s="25"/>
    </row>
    <row r="40973" spans="23:24" x14ac:dyDescent="0.2">
      <c r="W40973" s="25"/>
      <c r="X40973" s="25"/>
    </row>
    <row r="40974" spans="23:24" x14ac:dyDescent="0.2">
      <c r="W40974" s="25"/>
      <c r="X40974" s="25"/>
    </row>
    <row r="40975" spans="23:24" x14ac:dyDescent="0.2">
      <c r="W40975" s="25"/>
      <c r="X40975" s="25"/>
    </row>
    <row r="40976" spans="23:24" x14ac:dyDescent="0.2">
      <c r="W40976" s="25"/>
      <c r="X40976" s="25"/>
    </row>
    <row r="40977" spans="23:24" x14ac:dyDescent="0.2">
      <c r="W40977" s="25"/>
      <c r="X40977" s="25"/>
    </row>
    <row r="40978" spans="23:24" x14ac:dyDescent="0.2">
      <c r="W40978" s="25"/>
      <c r="X40978" s="25"/>
    </row>
    <row r="40979" spans="23:24" x14ac:dyDescent="0.2">
      <c r="W40979" s="25"/>
      <c r="X40979" s="25"/>
    </row>
    <row r="40980" spans="23:24" x14ac:dyDescent="0.2">
      <c r="W40980" s="25"/>
      <c r="X40980" s="25"/>
    </row>
    <row r="40981" spans="23:24" x14ac:dyDescent="0.2">
      <c r="W40981" s="25"/>
      <c r="X40981" s="25"/>
    </row>
    <row r="40982" spans="23:24" x14ac:dyDescent="0.2">
      <c r="W40982" s="25"/>
      <c r="X40982" s="25"/>
    </row>
    <row r="40983" spans="23:24" x14ac:dyDescent="0.2">
      <c r="W40983" s="25"/>
      <c r="X40983" s="25"/>
    </row>
    <row r="40984" spans="23:24" x14ac:dyDescent="0.2">
      <c r="W40984" s="25"/>
      <c r="X40984" s="25"/>
    </row>
    <row r="40985" spans="23:24" x14ac:dyDescent="0.2">
      <c r="W40985" s="25"/>
      <c r="X40985" s="25"/>
    </row>
    <row r="40986" spans="23:24" x14ac:dyDescent="0.2">
      <c r="W40986" s="25"/>
      <c r="X40986" s="25"/>
    </row>
    <row r="40987" spans="23:24" x14ac:dyDescent="0.2">
      <c r="W40987" s="25"/>
      <c r="X40987" s="25"/>
    </row>
    <row r="40988" spans="23:24" x14ac:dyDescent="0.2">
      <c r="W40988" s="25"/>
      <c r="X40988" s="25"/>
    </row>
    <row r="40989" spans="23:24" x14ac:dyDescent="0.2">
      <c r="W40989" s="25"/>
      <c r="X40989" s="25"/>
    </row>
    <row r="40990" spans="23:24" x14ac:dyDescent="0.2">
      <c r="W40990" s="25"/>
      <c r="X40990" s="25"/>
    </row>
    <row r="40991" spans="23:24" x14ac:dyDescent="0.2">
      <c r="W40991" s="25"/>
      <c r="X40991" s="25"/>
    </row>
    <row r="40992" spans="23:24" x14ac:dyDescent="0.2">
      <c r="W40992" s="25"/>
      <c r="X40992" s="25"/>
    </row>
    <row r="40993" spans="23:24" x14ac:dyDescent="0.2">
      <c r="W40993" s="25"/>
      <c r="X40993" s="25"/>
    </row>
    <row r="40994" spans="23:24" x14ac:dyDescent="0.2">
      <c r="W40994" s="25"/>
      <c r="X40994" s="25"/>
    </row>
    <row r="40995" spans="23:24" x14ac:dyDescent="0.2">
      <c r="W40995" s="25"/>
      <c r="X40995" s="25"/>
    </row>
    <row r="40996" spans="23:24" x14ac:dyDescent="0.2">
      <c r="W40996" s="25"/>
      <c r="X40996" s="25"/>
    </row>
    <row r="40997" spans="23:24" x14ac:dyDescent="0.2">
      <c r="W40997" s="25"/>
      <c r="X40997" s="25"/>
    </row>
    <row r="40998" spans="23:24" x14ac:dyDescent="0.2">
      <c r="W40998" s="25"/>
      <c r="X40998" s="25"/>
    </row>
    <row r="40999" spans="23:24" x14ac:dyDescent="0.2">
      <c r="W40999" s="25"/>
      <c r="X40999" s="25"/>
    </row>
    <row r="41000" spans="23:24" x14ac:dyDescent="0.2">
      <c r="W41000" s="25"/>
      <c r="X41000" s="25"/>
    </row>
    <row r="41001" spans="23:24" x14ac:dyDescent="0.2">
      <c r="W41001" s="25"/>
      <c r="X41001" s="25"/>
    </row>
    <row r="41002" spans="23:24" x14ac:dyDescent="0.2">
      <c r="W41002" s="25"/>
      <c r="X41002" s="25"/>
    </row>
    <row r="41003" spans="23:24" x14ac:dyDescent="0.2">
      <c r="W41003" s="25"/>
      <c r="X41003" s="25"/>
    </row>
    <row r="41004" spans="23:24" x14ac:dyDescent="0.2">
      <c r="W41004" s="25"/>
      <c r="X41004" s="25"/>
    </row>
    <row r="41005" spans="23:24" x14ac:dyDescent="0.2">
      <c r="W41005" s="25"/>
      <c r="X41005" s="25"/>
    </row>
    <row r="41006" spans="23:24" x14ac:dyDescent="0.2">
      <c r="W41006" s="25"/>
      <c r="X41006" s="25"/>
    </row>
    <row r="41007" spans="23:24" x14ac:dyDescent="0.2">
      <c r="W41007" s="25"/>
      <c r="X41007" s="25"/>
    </row>
    <row r="41008" spans="23:24" x14ac:dyDescent="0.2">
      <c r="W41008" s="25"/>
      <c r="X41008" s="25"/>
    </row>
    <row r="41009" spans="23:24" x14ac:dyDescent="0.2">
      <c r="W41009" s="25"/>
      <c r="X41009" s="25"/>
    </row>
    <row r="41010" spans="23:24" x14ac:dyDescent="0.2">
      <c r="W41010" s="25"/>
      <c r="X41010" s="25"/>
    </row>
    <row r="41011" spans="23:24" x14ac:dyDescent="0.2">
      <c r="W41011" s="25"/>
      <c r="X41011" s="25"/>
    </row>
    <row r="41012" spans="23:24" x14ac:dyDescent="0.2">
      <c r="W41012" s="25"/>
      <c r="X41012" s="25"/>
    </row>
    <row r="41013" spans="23:24" x14ac:dyDescent="0.2">
      <c r="W41013" s="25"/>
      <c r="X41013" s="25"/>
    </row>
    <row r="41014" spans="23:24" x14ac:dyDescent="0.2">
      <c r="W41014" s="25"/>
      <c r="X41014" s="25"/>
    </row>
    <row r="41015" spans="23:24" x14ac:dyDescent="0.2">
      <c r="W41015" s="25"/>
      <c r="X41015" s="25"/>
    </row>
    <row r="41016" spans="23:24" x14ac:dyDescent="0.2">
      <c r="W41016" s="25"/>
      <c r="X41016" s="25"/>
    </row>
    <row r="41017" spans="23:24" x14ac:dyDescent="0.2">
      <c r="W41017" s="25"/>
      <c r="X41017" s="25"/>
    </row>
    <row r="41018" spans="23:24" x14ac:dyDescent="0.2">
      <c r="W41018" s="25"/>
      <c r="X41018" s="25"/>
    </row>
    <row r="41019" spans="23:24" x14ac:dyDescent="0.2">
      <c r="W41019" s="25"/>
      <c r="X41019" s="25"/>
    </row>
    <row r="41020" spans="23:24" x14ac:dyDescent="0.2">
      <c r="W41020" s="25"/>
      <c r="X41020" s="25"/>
    </row>
    <row r="41021" spans="23:24" x14ac:dyDescent="0.2">
      <c r="W41021" s="25"/>
      <c r="X41021" s="25"/>
    </row>
    <row r="41022" spans="23:24" x14ac:dyDescent="0.2">
      <c r="W41022" s="25"/>
      <c r="X41022" s="25"/>
    </row>
    <row r="41023" spans="23:24" x14ac:dyDescent="0.2">
      <c r="W41023" s="25"/>
      <c r="X41023" s="25"/>
    </row>
    <row r="41024" spans="23:24" x14ac:dyDescent="0.2">
      <c r="W41024" s="25"/>
      <c r="X41024" s="25"/>
    </row>
    <row r="41025" spans="23:24" x14ac:dyDescent="0.2">
      <c r="W41025" s="25"/>
      <c r="X41025" s="25"/>
    </row>
    <row r="41026" spans="23:24" x14ac:dyDescent="0.2">
      <c r="W41026" s="25"/>
      <c r="X41026" s="25"/>
    </row>
    <row r="41027" spans="23:24" x14ac:dyDescent="0.2">
      <c r="W41027" s="25"/>
      <c r="X41027" s="25"/>
    </row>
    <row r="41028" spans="23:24" x14ac:dyDescent="0.2">
      <c r="W41028" s="25"/>
      <c r="X41028" s="25"/>
    </row>
    <row r="41029" spans="23:24" x14ac:dyDescent="0.2">
      <c r="W41029" s="25"/>
      <c r="X41029" s="25"/>
    </row>
    <row r="41030" spans="23:24" x14ac:dyDescent="0.2">
      <c r="W41030" s="25"/>
      <c r="X41030" s="25"/>
    </row>
    <row r="41031" spans="23:24" x14ac:dyDescent="0.2">
      <c r="W41031" s="25"/>
      <c r="X41031" s="25"/>
    </row>
    <row r="41032" spans="23:24" x14ac:dyDescent="0.2">
      <c r="W41032" s="25"/>
      <c r="X41032" s="25"/>
    </row>
    <row r="41033" spans="23:24" x14ac:dyDescent="0.2">
      <c r="W41033" s="25"/>
      <c r="X41033" s="25"/>
    </row>
    <row r="41034" spans="23:24" x14ac:dyDescent="0.2">
      <c r="W41034" s="25"/>
      <c r="X41034" s="25"/>
    </row>
    <row r="41035" spans="23:24" x14ac:dyDescent="0.2">
      <c r="W41035" s="25"/>
      <c r="X41035" s="25"/>
    </row>
    <row r="41036" spans="23:24" x14ac:dyDescent="0.2">
      <c r="W41036" s="25"/>
      <c r="X41036" s="25"/>
    </row>
    <row r="41037" spans="23:24" x14ac:dyDescent="0.2">
      <c r="W41037" s="25"/>
      <c r="X41037" s="25"/>
    </row>
    <row r="41038" spans="23:24" x14ac:dyDescent="0.2">
      <c r="W41038" s="25"/>
      <c r="X41038" s="25"/>
    </row>
    <row r="41039" spans="23:24" x14ac:dyDescent="0.2">
      <c r="W41039" s="25"/>
      <c r="X41039" s="25"/>
    </row>
    <row r="41040" spans="23:24" x14ac:dyDescent="0.2">
      <c r="W41040" s="25"/>
      <c r="X41040" s="25"/>
    </row>
    <row r="41041" spans="23:24" x14ac:dyDescent="0.2">
      <c r="W41041" s="25"/>
      <c r="X41041" s="25"/>
    </row>
    <row r="41042" spans="23:24" x14ac:dyDescent="0.2">
      <c r="W41042" s="25"/>
      <c r="X41042" s="25"/>
    </row>
    <row r="41043" spans="23:24" x14ac:dyDescent="0.2">
      <c r="W41043" s="25"/>
      <c r="X41043" s="25"/>
    </row>
    <row r="41044" spans="23:24" x14ac:dyDescent="0.2">
      <c r="W41044" s="25"/>
      <c r="X41044" s="25"/>
    </row>
    <row r="41045" spans="23:24" x14ac:dyDescent="0.2">
      <c r="W41045" s="25"/>
      <c r="X41045" s="25"/>
    </row>
    <row r="41046" spans="23:24" x14ac:dyDescent="0.2">
      <c r="W41046" s="25"/>
      <c r="X41046" s="25"/>
    </row>
    <row r="41047" spans="23:24" x14ac:dyDescent="0.2">
      <c r="W41047" s="25"/>
      <c r="X41047" s="25"/>
    </row>
    <row r="41048" spans="23:24" x14ac:dyDescent="0.2">
      <c r="W41048" s="25"/>
      <c r="X41048" s="25"/>
    </row>
    <row r="41049" spans="23:24" x14ac:dyDescent="0.2">
      <c r="W41049" s="25"/>
      <c r="X41049" s="25"/>
    </row>
    <row r="41050" spans="23:24" x14ac:dyDescent="0.2">
      <c r="W41050" s="25"/>
      <c r="X41050" s="25"/>
    </row>
    <row r="41051" spans="23:24" x14ac:dyDescent="0.2">
      <c r="W41051" s="25"/>
      <c r="X41051" s="25"/>
    </row>
    <row r="41052" spans="23:24" x14ac:dyDescent="0.2">
      <c r="W41052" s="25"/>
      <c r="X41052" s="25"/>
    </row>
    <row r="41053" spans="23:24" x14ac:dyDescent="0.2">
      <c r="W41053" s="25"/>
      <c r="X41053" s="25"/>
    </row>
    <row r="41054" spans="23:24" x14ac:dyDescent="0.2">
      <c r="W41054" s="25"/>
      <c r="X41054" s="25"/>
    </row>
    <row r="41055" spans="23:24" x14ac:dyDescent="0.2">
      <c r="W41055" s="25"/>
      <c r="X41055" s="25"/>
    </row>
    <row r="41056" spans="23:24" x14ac:dyDescent="0.2">
      <c r="W41056" s="25"/>
      <c r="X41056" s="25"/>
    </row>
    <row r="41057" spans="23:24" x14ac:dyDescent="0.2">
      <c r="W41057" s="25"/>
      <c r="X41057" s="25"/>
    </row>
    <row r="41058" spans="23:24" x14ac:dyDescent="0.2">
      <c r="W41058" s="25"/>
      <c r="X41058" s="25"/>
    </row>
    <row r="41059" spans="23:24" x14ac:dyDescent="0.2">
      <c r="W41059" s="25"/>
      <c r="X41059" s="25"/>
    </row>
    <row r="41060" spans="23:24" x14ac:dyDescent="0.2">
      <c r="W41060" s="25"/>
      <c r="X41060" s="25"/>
    </row>
    <row r="41061" spans="23:24" x14ac:dyDescent="0.2">
      <c r="W41061" s="25"/>
      <c r="X41061" s="25"/>
    </row>
    <row r="41062" spans="23:24" x14ac:dyDescent="0.2">
      <c r="W41062" s="25"/>
      <c r="X41062" s="25"/>
    </row>
    <row r="41063" spans="23:24" x14ac:dyDescent="0.2">
      <c r="W41063" s="25"/>
      <c r="X41063" s="25"/>
    </row>
    <row r="41064" spans="23:24" x14ac:dyDescent="0.2">
      <c r="W41064" s="25"/>
      <c r="X41064" s="25"/>
    </row>
    <row r="41065" spans="23:24" x14ac:dyDescent="0.2">
      <c r="W41065" s="25"/>
      <c r="X41065" s="25"/>
    </row>
    <row r="41066" spans="23:24" x14ac:dyDescent="0.2">
      <c r="W41066" s="25"/>
      <c r="X41066" s="25"/>
    </row>
    <row r="41067" spans="23:24" x14ac:dyDescent="0.2">
      <c r="W41067" s="25"/>
      <c r="X41067" s="25"/>
    </row>
    <row r="41068" spans="23:24" x14ac:dyDescent="0.2">
      <c r="W41068" s="25"/>
      <c r="X41068" s="25"/>
    </row>
    <row r="41069" spans="23:24" x14ac:dyDescent="0.2">
      <c r="W41069" s="25"/>
      <c r="X41069" s="25"/>
    </row>
    <row r="41070" spans="23:24" x14ac:dyDescent="0.2">
      <c r="W41070" s="25"/>
      <c r="X41070" s="25"/>
    </row>
    <row r="41071" spans="23:24" x14ac:dyDescent="0.2">
      <c r="W41071" s="25"/>
      <c r="X41071" s="25"/>
    </row>
    <row r="41072" spans="23:24" x14ac:dyDescent="0.2">
      <c r="W41072" s="25"/>
      <c r="X41072" s="25"/>
    </row>
    <row r="41073" spans="23:24" x14ac:dyDescent="0.2">
      <c r="W41073" s="25"/>
      <c r="X41073" s="25"/>
    </row>
    <row r="41074" spans="23:24" x14ac:dyDescent="0.2">
      <c r="W41074" s="25"/>
      <c r="X41074" s="25"/>
    </row>
    <row r="41075" spans="23:24" x14ac:dyDescent="0.2">
      <c r="W41075" s="25"/>
      <c r="X41075" s="25"/>
    </row>
    <row r="41076" spans="23:24" x14ac:dyDescent="0.2">
      <c r="W41076" s="25"/>
      <c r="X41076" s="25"/>
    </row>
    <row r="41077" spans="23:24" x14ac:dyDescent="0.2">
      <c r="W41077" s="25"/>
      <c r="X41077" s="25"/>
    </row>
    <row r="41078" spans="23:24" x14ac:dyDescent="0.2">
      <c r="W41078" s="25"/>
      <c r="X41078" s="25"/>
    </row>
    <row r="41079" spans="23:24" x14ac:dyDescent="0.2">
      <c r="W41079" s="25"/>
      <c r="X41079" s="25"/>
    </row>
    <row r="41080" spans="23:24" x14ac:dyDescent="0.2">
      <c r="W41080" s="25"/>
      <c r="X41080" s="25"/>
    </row>
    <row r="41081" spans="23:24" x14ac:dyDescent="0.2">
      <c r="W41081" s="25"/>
      <c r="X41081" s="25"/>
    </row>
    <row r="41082" spans="23:24" x14ac:dyDescent="0.2">
      <c r="W41082" s="25"/>
      <c r="X41082" s="25"/>
    </row>
    <row r="41083" spans="23:24" x14ac:dyDescent="0.2">
      <c r="W41083" s="25"/>
      <c r="X41083" s="25"/>
    </row>
    <row r="41084" spans="23:24" x14ac:dyDescent="0.2">
      <c r="W41084" s="25"/>
      <c r="X41084" s="25"/>
    </row>
    <row r="41085" spans="23:24" x14ac:dyDescent="0.2">
      <c r="W41085" s="25"/>
      <c r="X41085" s="25"/>
    </row>
    <row r="41086" spans="23:24" x14ac:dyDescent="0.2">
      <c r="W41086" s="25"/>
      <c r="X41086" s="25"/>
    </row>
    <row r="41087" spans="23:24" x14ac:dyDescent="0.2">
      <c r="W41087" s="25"/>
      <c r="X41087" s="25"/>
    </row>
    <row r="41088" spans="23:24" x14ac:dyDescent="0.2">
      <c r="W41088" s="25"/>
      <c r="X41088" s="25"/>
    </row>
    <row r="41089" spans="23:24" x14ac:dyDescent="0.2">
      <c r="W41089" s="25"/>
      <c r="X41089" s="25"/>
    </row>
    <row r="41090" spans="23:24" x14ac:dyDescent="0.2">
      <c r="W41090" s="25"/>
      <c r="X41090" s="25"/>
    </row>
    <row r="41091" spans="23:24" x14ac:dyDescent="0.2">
      <c r="W41091" s="25"/>
      <c r="X41091" s="25"/>
    </row>
    <row r="41092" spans="23:24" x14ac:dyDescent="0.2">
      <c r="W41092" s="25"/>
      <c r="X41092" s="25"/>
    </row>
    <row r="41093" spans="23:24" x14ac:dyDescent="0.2">
      <c r="W41093" s="25"/>
      <c r="X41093" s="25"/>
    </row>
    <row r="41094" spans="23:24" x14ac:dyDescent="0.2">
      <c r="W41094" s="25"/>
      <c r="X41094" s="25"/>
    </row>
    <row r="41095" spans="23:24" x14ac:dyDescent="0.2">
      <c r="W41095" s="25"/>
      <c r="X41095" s="25"/>
    </row>
    <row r="41096" spans="23:24" x14ac:dyDescent="0.2">
      <c r="W41096" s="25"/>
      <c r="X41096" s="25"/>
    </row>
    <row r="41097" spans="23:24" x14ac:dyDescent="0.2">
      <c r="W41097" s="25"/>
      <c r="X41097" s="25"/>
    </row>
    <row r="41098" spans="23:24" x14ac:dyDescent="0.2">
      <c r="W41098" s="25"/>
      <c r="X41098" s="25"/>
    </row>
    <row r="41099" spans="23:24" x14ac:dyDescent="0.2">
      <c r="W41099" s="25"/>
      <c r="X41099" s="25"/>
    </row>
    <row r="41100" spans="23:24" x14ac:dyDescent="0.2">
      <c r="W41100" s="25"/>
      <c r="X41100" s="25"/>
    </row>
    <row r="41101" spans="23:24" x14ac:dyDescent="0.2">
      <c r="W41101" s="25"/>
      <c r="X41101" s="25"/>
    </row>
    <row r="41102" spans="23:24" x14ac:dyDescent="0.2">
      <c r="W41102" s="25"/>
      <c r="X41102" s="25"/>
    </row>
    <row r="41103" spans="23:24" x14ac:dyDescent="0.2">
      <c r="W41103" s="25"/>
      <c r="X41103" s="25"/>
    </row>
    <row r="41104" spans="23:24" x14ac:dyDescent="0.2">
      <c r="W41104" s="25"/>
      <c r="X41104" s="25"/>
    </row>
    <row r="41105" spans="23:24" x14ac:dyDescent="0.2">
      <c r="W41105" s="25"/>
      <c r="X41105" s="25"/>
    </row>
    <row r="41106" spans="23:24" x14ac:dyDescent="0.2">
      <c r="W41106" s="25"/>
      <c r="X41106" s="25"/>
    </row>
    <row r="41107" spans="23:24" x14ac:dyDescent="0.2">
      <c r="W41107" s="25"/>
      <c r="X41107" s="25"/>
    </row>
    <row r="41108" spans="23:24" x14ac:dyDescent="0.2">
      <c r="W41108" s="25"/>
      <c r="X41108" s="25"/>
    </row>
    <row r="41109" spans="23:24" x14ac:dyDescent="0.2">
      <c r="W41109" s="25"/>
      <c r="X41109" s="25"/>
    </row>
    <row r="41110" spans="23:24" x14ac:dyDescent="0.2">
      <c r="W41110" s="25"/>
      <c r="X41110" s="25"/>
    </row>
    <row r="41111" spans="23:24" x14ac:dyDescent="0.2">
      <c r="W41111" s="25"/>
      <c r="X41111" s="25"/>
    </row>
    <row r="41112" spans="23:24" x14ac:dyDescent="0.2">
      <c r="W41112" s="25"/>
      <c r="X41112" s="25"/>
    </row>
    <row r="41113" spans="23:24" x14ac:dyDescent="0.2">
      <c r="W41113" s="25"/>
      <c r="X41113" s="25"/>
    </row>
    <row r="41114" spans="23:24" x14ac:dyDescent="0.2">
      <c r="W41114" s="25"/>
      <c r="X41114" s="25"/>
    </row>
    <row r="41115" spans="23:24" x14ac:dyDescent="0.2">
      <c r="W41115" s="25"/>
      <c r="X41115" s="25"/>
    </row>
    <row r="41116" spans="23:24" x14ac:dyDescent="0.2">
      <c r="W41116" s="25"/>
      <c r="X41116" s="25"/>
    </row>
    <row r="41117" spans="23:24" x14ac:dyDescent="0.2">
      <c r="W41117" s="25"/>
      <c r="X41117" s="25"/>
    </row>
    <row r="41118" spans="23:24" x14ac:dyDescent="0.2">
      <c r="W41118" s="25"/>
      <c r="X41118" s="25"/>
    </row>
    <row r="41119" spans="23:24" x14ac:dyDescent="0.2">
      <c r="W41119" s="25"/>
      <c r="X41119" s="25"/>
    </row>
    <row r="41120" spans="23:24" x14ac:dyDescent="0.2">
      <c r="W41120" s="25"/>
      <c r="X41120" s="25"/>
    </row>
    <row r="41121" spans="23:24" x14ac:dyDescent="0.2">
      <c r="W41121" s="25"/>
      <c r="X41121" s="25"/>
    </row>
    <row r="41122" spans="23:24" x14ac:dyDescent="0.2">
      <c r="W41122" s="25"/>
      <c r="X41122" s="25"/>
    </row>
    <row r="41123" spans="23:24" x14ac:dyDescent="0.2">
      <c r="W41123" s="25"/>
      <c r="X41123" s="25"/>
    </row>
    <row r="41124" spans="23:24" x14ac:dyDescent="0.2">
      <c r="W41124" s="25"/>
      <c r="X41124" s="25"/>
    </row>
    <row r="41125" spans="23:24" x14ac:dyDescent="0.2">
      <c r="W41125" s="25"/>
      <c r="X41125" s="25"/>
    </row>
    <row r="41126" spans="23:24" x14ac:dyDescent="0.2">
      <c r="W41126" s="25"/>
      <c r="X41126" s="25"/>
    </row>
    <row r="41127" spans="23:24" x14ac:dyDescent="0.2">
      <c r="W41127" s="25"/>
      <c r="X41127" s="25"/>
    </row>
    <row r="41128" spans="23:24" x14ac:dyDescent="0.2">
      <c r="W41128" s="25"/>
      <c r="X41128" s="25"/>
    </row>
    <row r="41129" spans="23:24" x14ac:dyDescent="0.2">
      <c r="W41129" s="25"/>
      <c r="X41129" s="25"/>
    </row>
    <row r="41130" spans="23:24" x14ac:dyDescent="0.2">
      <c r="W41130" s="25"/>
      <c r="X41130" s="25"/>
    </row>
    <row r="41131" spans="23:24" x14ac:dyDescent="0.2">
      <c r="W41131" s="25"/>
      <c r="X41131" s="25"/>
    </row>
    <row r="41132" spans="23:24" x14ac:dyDescent="0.2">
      <c r="W41132" s="25"/>
      <c r="X41132" s="25"/>
    </row>
    <row r="41133" spans="23:24" x14ac:dyDescent="0.2">
      <c r="W41133" s="25"/>
      <c r="X41133" s="25"/>
    </row>
    <row r="41134" spans="23:24" x14ac:dyDescent="0.2">
      <c r="W41134" s="25"/>
      <c r="X41134" s="25"/>
    </row>
    <row r="41135" spans="23:24" x14ac:dyDescent="0.2">
      <c r="W41135" s="25"/>
      <c r="X41135" s="25"/>
    </row>
    <row r="41136" spans="23:24" x14ac:dyDescent="0.2">
      <c r="W41136" s="25"/>
      <c r="X41136" s="25"/>
    </row>
    <row r="41137" spans="23:24" x14ac:dyDescent="0.2">
      <c r="W41137" s="25"/>
      <c r="X41137" s="25"/>
    </row>
    <row r="41138" spans="23:24" x14ac:dyDescent="0.2">
      <c r="W41138" s="25"/>
      <c r="X41138" s="25"/>
    </row>
    <row r="41139" spans="23:24" x14ac:dyDescent="0.2">
      <c r="W41139" s="25"/>
      <c r="X41139" s="25"/>
    </row>
    <row r="41140" spans="23:24" x14ac:dyDescent="0.2">
      <c r="W41140" s="25"/>
      <c r="X41140" s="25"/>
    </row>
    <row r="41141" spans="23:24" x14ac:dyDescent="0.2">
      <c r="W41141" s="25"/>
      <c r="X41141" s="25"/>
    </row>
    <row r="41142" spans="23:24" x14ac:dyDescent="0.2">
      <c r="W41142" s="25"/>
      <c r="X41142" s="25"/>
    </row>
    <row r="41143" spans="23:24" x14ac:dyDescent="0.2">
      <c r="W41143" s="25"/>
      <c r="X41143" s="25"/>
    </row>
    <row r="41144" spans="23:24" x14ac:dyDescent="0.2">
      <c r="W41144" s="25"/>
      <c r="X41144" s="25"/>
    </row>
    <row r="41145" spans="23:24" x14ac:dyDescent="0.2">
      <c r="W41145" s="25"/>
      <c r="X41145" s="25"/>
    </row>
    <row r="41146" spans="23:24" x14ac:dyDescent="0.2">
      <c r="W41146" s="25"/>
      <c r="X41146" s="25"/>
    </row>
    <row r="41147" spans="23:24" x14ac:dyDescent="0.2">
      <c r="W41147" s="25"/>
      <c r="X41147" s="25"/>
    </row>
    <row r="41148" spans="23:24" x14ac:dyDescent="0.2">
      <c r="W41148" s="25"/>
      <c r="X41148" s="25"/>
    </row>
    <row r="41149" spans="23:24" x14ac:dyDescent="0.2">
      <c r="W41149" s="25"/>
      <c r="X41149" s="25"/>
    </row>
    <row r="41150" spans="23:24" x14ac:dyDescent="0.2">
      <c r="W41150" s="25"/>
      <c r="X41150" s="25"/>
    </row>
    <row r="41151" spans="23:24" x14ac:dyDescent="0.2">
      <c r="W41151" s="25"/>
      <c r="X41151" s="25"/>
    </row>
    <row r="41152" spans="23:24" x14ac:dyDescent="0.2">
      <c r="W41152" s="25"/>
      <c r="X41152" s="25"/>
    </row>
    <row r="41153" spans="23:24" x14ac:dyDescent="0.2">
      <c r="W41153" s="25"/>
      <c r="X41153" s="25"/>
    </row>
    <row r="41154" spans="23:24" x14ac:dyDescent="0.2">
      <c r="W41154" s="25"/>
      <c r="X41154" s="25"/>
    </row>
    <row r="41155" spans="23:24" x14ac:dyDescent="0.2">
      <c r="W41155" s="25"/>
      <c r="X41155" s="25"/>
    </row>
    <row r="41156" spans="23:24" x14ac:dyDescent="0.2">
      <c r="W41156" s="25"/>
      <c r="X41156" s="25"/>
    </row>
    <row r="41157" spans="23:24" x14ac:dyDescent="0.2">
      <c r="W41157" s="25"/>
      <c r="X41157" s="25"/>
    </row>
    <row r="41158" spans="23:24" x14ac:dyDescent="0.2">
      <c r="W41158" s="25"/>
      <c r="X41158" s="25"/>
    </row>
    <row r="41159" spans="23:24" x14ac:dyDescent="0.2">
      <c r="W41159" s="25"/>
      <c r="X41159" s="25"/>
    </row>
    <row r="41160" spans="23:24" x14ac:dyDescent="0.2">
      <c r="W41160" s="25"/>
      <c r="X41160" s="25"/>
    </row>
    <row r="41161" spans="23:24" x14ac:dyDescent="0.2">
      <c r="W41161" s="25"/>
      <c r="X41161" s="25"/>
    </row>
    <row r="41162" spans="23:24" x14ac:dyDescent="0.2">
      <c r="W41162" s="25"/>
      <c r="X41162" s="25"/>
    </row>
    <row r="41163" spans="23:24" x14ac:dyDescent="0.2">
      <c r="W41163" s="25"/>
      <c r="X41163" s="25"/>
    </row>
    <row r="41164" spans="23:24" x14ac:dyDescent="0.2">
      <c r="W41164" s="25"/>
      <c r="X41164" s="25"/>
    </row>
    <row r="41165" spans="23:24" x14ac:dyDescent="0.2">
      <c r="W41165" s="25"/>
      <c r="X41165" s="25"/>
    </row>
    <row r="41166" spans="23:24" x14ac:dyDescent="0.2">
      <c r="W41166" s="25"/>
      <c r="X41166" s="25"/>
    </row>
    <row r="41167" spans="23:24" x14ac:dyDescent="0.2">
      <c r="W41167" s="25"/>
      <c r="X41167" s="25"/>
    </row>
    <row r="41168" spans="23:24" x14ac:dyDescent="0.2">
      <c r="W41168" s="25"/>
      <c r="X41168" s="25"/>
    </row>
    <row r="41169" spans="23:24" x14ac:dyDescent="0.2">
      <c r="W41169" s="25"/>
      <c r="X41169" s="25"/>
    </row>
    <row r="41170" spans="23:24" x14ac:dyDescent="0.2">
      <c r="W41170" s="25"/>
      <c r="X41170" s="25"/>
    </row>
    <row r="41171" spans="23:24" x14ac:dyDescent="0.2">
      <c r="W41171" s="25"/>
      <c r="X41171" s="25"/>
    </row>
    <row r="41172" spans="23:24" x14ac:dyDescent="0.2">
      <c r="W41172" s="25"/>
      <c r="X41172" s="25"/>
    </row>
    <row r="41173" spans="23:24" x14ac:dyDescent="0.2">
      <c r="W41173" s="25"/>
      <c r="X41173" s="25"/>
    </row>
    <row r="41174" spans="23:24" x14ac:dyDescent="0.2">
      <c r="W41174" s="25"/>
      <c r="X41174" s="25"/>
    </row>
    <row r="41175" spans="23:24" x14ac:dyDescent="0.2">
      <c r="W41175" s="25"/>
      <c r="X41175" s="25"/>
    </row>
    <row r="41176" spans="23:24" x14ac:dyDescent="0.2">
      <c r="W41176" s="25"/>
      <c r="X41176" s="25"/>
    </row>
    <row r="41177" spans="23:24" x14ac:dyDescent="0.2">
      <c r="W41177" s="25"/>
      <c r="X41177" s="25"/>
    </row>
    <row r="41178" spans="23:24" x14ac:dyDescent="0.2">
      <c r="W41178" s="25"/>
      <c r="X41178" s="25"/>
    </row>
    <row r="41179" spans="23:24" x14ac:dyDescent="0.2">
      <c r="W41179" s="25"/>
      <c r="X41179" s="25"/>
    </row>
    <row r="41180" spans="23:24" x14ac:dyDescent="0.2">
      <c r="W41180" s="25"/>
      <c r="X41180" s="25"/>
    </row>
    <row r="41181" spans="23:24" x14ac:dyDescent="0.2">
      <c r="W41181" s="25"/>
      <c r="X41181" s="25"/>
    </row>
    <row r="41182" spans="23:24" x14ac:dyDescent="0.2">
      <c r="W41182" s="25"/>
      <c r="X41182" s="25"/>
    </row>
    <row r="41183" spans="23:24" x14ac:dyDescent="0.2">
      <c r="W41183" s="25"/>
      <c r="X41183" s="25"/>
    </row>
    <row r="41184" spans="23:24" x14ac:dyDescent="0.2">
      <c r="W41184" s="25"/>
      <c r="X41184" s="25"/>
    </row>
    <row r="41185" spans="23:24" x14ac:dyDescent="0.2">
      <c r="W41185" s="25"/>
      <c r="X41185" s="25"/>
    </row>
    <row r="41186" spans="23:24" x14ac:dyDescent="0.2">
      <c r="W41186" s="25"/>
      <c r="X41186" s="25"/>
    </row>
    <row r="41187" spans="23:24" x14ac:dyDescent="0.2">
      <c r="W41187" s="25"/>
      <c r="X41187" s="25"/>
    </row>
    <row r="41188" spans="23:24" x14ac:dyDescent="0.2">
      <c r="W41188" s="25"/>
      <c r="X41188" s="25"/>
    </row>
    <row r="41189" spans="23:24" x14ac:dyDescent="0.2">
      <c r="W41189" s="25"/>
      <c r="X41189" s="25"/>
    </row>
    <row r="41190" spans="23:24" x14ac:dyDescent="0.2">
      <c r="W41190" s="25"/>
      <c r="X41190" s="25"/>
    </row>
    <row r="41191" spans="23:24" x14ac:dyDescent="0.2">
      <c r="W41191" s="25"/>
      <c r="X41191" s="25"/>
    </row>
    <row r="41192" spans="23:24" x14ac:dyDescent="0.2">
      <c r="W41192" s="25"/>
      <c r="X41192" s="25"/>
    </row>
    <row r="41193" spans="23:24" x14ac:dyDescent="0.2">
      <c r="W41193" s="25"/>
      <c r="X41193" s="25"/>
    </row>
    <row r="41194" spans="23:24" x14ac:dyDescent="0.2">
      <c r="W41194" s="25"/>
      <c r="X41194" s="25"/>
    </row>
    <row r="41195" spans="23:24" x14ac:dyDescent="0.2">
      <c r="W41195" s="25"/>
      <c r="X41195" s="25"/>
    </row>
    <row r="41196" spans="23:24" x14ac:dyDescent="0.2">
      <c r="W41196" s="25"/>
      <c r="X41196" s="25"/>
    </row>
    <row r="41197" spans="23:24" x14ac:dyDescent="0.2">
      <c r="W41197" s="25"/>
      <c r="X41197" s="25"/>
    </row>
    <row r="41198" spans="23:24" x14ac:dyDescent="0.2">
      <c r="W41198" s="25"/>
      <c r="X41198" s="25"/>
    </row>
    <row r="41199" spans="23:24" x14ac:dyDescent="0.2">
      <c r="W41199" s="25"/>
      <c r="X41199" s="25"/>
    </row>
    <row r="41200" spans="23:24" x14ac:dyDescent="0.2">
      <c r="W41200" s="25"/>
      <c r="X41200" s="25"/>
    </row>
    <row r="41201" spans="23:24" x14ac:dyDescent="0.2">
      <c r="W41201" s="25"/>
      <c r="X41201" s="25"/>
    </row>
    <row r="41202" spans="23:24" x14ac:dyDescent="0.2">
      <c r="W41202" s="25"/>
      <c r="X41202" s="25"/>
    </row>
    <row r="41203" spans="23:24" x14ac:dyDescent="0.2">
      <c r="W41203" s="25"/>
      <c r="X41203" s="25"/>
    </row>
    <row r="41204" spans="23:24" x14ac:dyDescent="0.2">
      <c r="W41204" s="25"/>
      <c r="X41204" s="25"/>
    </row>
    <row r="41205" spans="23:24" x14ac:dyDescent="0.2">
      <c r="W41205" s="25"/>
      <c r="X41205" s="25"/>
    </row>
    <row r="41206" spans="23:24" x14ac:dyDescent="0.2">
      <c r="W41206" s="25"/>
      <c r="X41206" s="25"/>
    </row>
    <row r="41207" spans="23:24" x14ac:dyDescent="0.2">
      <c r="W41207" s="25"/>
      <c r="X41207" s="25"/>
    </row>
    <row r="41208" spans="23:24" x14ac:dyDescent="0.2">
      <c r="W41208" s="25"/>
      <c r="X41208" s="25"/>
    </row>
    <row r="41209" spans="23:24" x14ac:dyDescent="0.2">
      <c r="W41209" s="25"/>
      <c r="X41209" s="25"/>
    </row>
    <row r="41210" spans="23:24" x14ac:dyDescent="0.2">
      <c r="W41210" s="25"/>
      <c r="X41210" s="25"/>
    </row>
    <row r="41211" spans="23:24" x14ac:dyDescent="0.2">
      <c r="W41211" s="25"/>
      <c r="X41211" s="25"/>
    </row>
    <row r="41212" spans="23:24" x14ac:dyDescent="0.2">
      <c r="W41212" s="25"/>
      <c r="X41212" s="25"/>
    </row>
    <row r="41213" spans="23:24" x14ac:dyDescent="0.2">
      <c r="W41213" s="25"/>
      <c r="X41213" s="25"/>
    </row>
    <row r="41214" spans="23:24" x14ac:dyDescent="0.2">
      <c r="W41214" s="25"/>
      <c r="X41214" s="25"/>
    </row>
    <row r="41215" spans="23:24" x14ac:dyDescent="0.2">
      <c r="W41215" s="25"/>
      <c r="X41215" s="25"/>
    </row>
    <row r="41216" spans="23:24" x14ac:dyDescent="0.2">
      <c r="W41216" s="25"/>
      <c r="X41216" s="25"/>
    </row>
    <row r="41217" spans="23:24" x14ac:dyDescent="0.2">
      <c r="W41217" s="25"/>
      <c r="X41217" s="25"/>
    </row>
    <row r="41218" spans="23:24" x14ac:dyDescent="0.2">
      <c r="W41218" s="25"/>
      <c r="X41218" s="25"/>
    </row>
    <row r="41219" spans="23:24" x14ac:dyDescent="0.2">
      <c r="W41219" s="25"/>
      <c r="X41219" s="25"/>
    </row>
    <row r="41220" spans="23:24" x14ac:dyDescent="0.2">
      <c r="W41220" s="25"/>
      <c r="X41220" s="25"/>
    </row>
    <row r="41221" spans="23:24" x14ac:dyDescent="0.2">
      <c r="W41221" s="25"/>
      <c r="X41221" s="25"/>
    </row>
    <row r="41222" spans="23:24" x14ac:dyDescent="0.2">
      <c r="W41222" s="25"/>
      <c r="X41222" s="25"/>
    </row>
    <row r="41223" spans="23:24" x14ac:dyDescent="0.2">
      <c r="W41223" s="25"/>
      <c r="X41223" s="25"/>
    </row>
    <row r="41224" spans="23:24" x14ac:dyDescent="0.2">
      <c r="W41224" s="25"/>
      <c r="X41224" s="25"/>
    </row>
    <row r="41225" spans="23:24" x14ac:dyDescent="0.2">
      <c r="W41225" s="25"/>
      <c r="X41225" s="25"/>
    </row>
    <row r="41226" spans="23:24" x14ac:dyDescent="0.2">
      <c r="W41226" s="25"/>
      <c r="X41226" s="25"/>
    </row>
    <row r="41227" spans="23:24" x14ac:dyDescent="0.2">
      <c r="W41227" s="25"/>
      <c r="X41227" s="25"/>
    </row>
    <row r="41228" spans="23:24" x14ac:dyDescent="0.2">
      <c r="W41228" s="25"/>
      <c r="X41228" s="25"/>
    </row>
    <row r="41229" spans="23:24" x14ac:dyDescent="0.2">
      <c r="W41229" s="25"/>
      <c r="X41229" s="25"/>
    </row>
    <row r="41230" spans="23:24" x14ac:dyDescent="0.2">
      <c r="W41230" s="25"/>
      <c r="X41230" s="25"/>
    </row>
    <row r="41231" spans="23:24" x14ac:dyDescent="0.2">
      <c r="W41231" s="25"/>
      <c r="X41231" s="25"/>
    </row>
    <row r="41232" spans="23:24" x14ac:dyDescent="0.2">
      <c r="W41232" s="25"/>
      <c r="X41232" s="25"/>
    </row>
    <row r="41233" spans="23:24" x14ac:dyDescent="0.2">
      <c r="W41233" s="25"/>
      <c r="X41233" s="25"/>
    </row>
    <row r="41234" spans="23:24" x14ac:dyDescent="0.2">
      <c r="W41234" s="25"/>
      <c r="X41234" s="25"/>
    </row>
    <row r="41235" spans="23:24" x14ac:dyDescent="0.2">
      <c r="W41235" s="25"/>
      <c r="X41235" s="25"/>
    </row>
    <row r="41236" spans="23:24" x14ac:dyDescent="0.2">
      <c r="W41236" s="25"/>
      <c r="X41236" s="25"/>
    </row>
    <row r="41237" spans="23:24" x14ac:dyDescent="0.2">
      <c r="W41237" s="25"/>
      <c r="X41237" s="25"/>
    </row>
    <row r="41238" spans="23:24" x14ac:dyDescent="0.2">
      <c r="W41238" s="25"/>
      <c r="X41238" s="25"/>
    </row>
    <row r="41239" spans="23:24" x14ac:dyDescent="0.2">
      <c r="W41239" s="25"/>
      <c r="X41239" s="25"/>
    </row>
    <row r="41240" spans="23:24" x14ac:dyDescent="0.2">
      <c r="W41240" s="25"/>
      <c r="X41240" s="25"/>
    </row>
    <row r="41241" spans="23:24" x14ac:dyDescent="0.2">
      <c r="W41241" s="25"/>
      <c r="X41241" s="25"/>
    </row>
    <row r="41242" spans="23:24" x14ac:dyDescent="0.2">
      <c r="W41242" s="25"/>
      <c r="X41242" s="25"/>
    </row>
    <row r="41243" spans="23:24" x14ac:dyDescent="0.2">
      <c r="W41243" s="25"/>
      <c r="X41243" s="25"/>
    </row>
    <row r="41244" spans="23:24" x14ac:dyDescent="0.2">
      <c r="W41244" s="25"/>
      <c r="X41244" s="25"/>
    </row>
    <row r="41245" spans="23:24" x14ac:dyDescent="0.2">
      <c r="W41245" s="25"/>
      <c r="X41245" s="25"/>
    </row>
    <row r="41246" spans="23:24" x14ac:dyDescent="0.2">
      <c r="W41246" s="25"/>
      <c r="X41246" s="25"/>
    </row>
    <row r="41247" spans="23:24" x14ac:dyDescent="0.2">
      <c r="W41247" s="25"/>
      <c r="X41247" s="25"/>
    </row>
    <row r="41248" spans="23:24" x14ac:dyDescent="0.2">
      <c r="W41248" s="25"/>
      <c r="X41248" s="25"/>
    </row>
    <row r="41249" spans="23:24" x14ac:dyDescent="0.2">
      <c r="W41249" s="25"/>
      <c r="X41249" s="25"/>
    </row>
    <row r="41250" spans="23:24" x14ac:dyDescent="0.2">
      <c r="W41250" s="25"/>
      <c r="X41250" s="25"/>
    </row>
    <row r="41251" spans="23:24" x14ac:dyDescent="0.2">
      <c r="W41251" s="25"/>
      <c r="X41251" s="25"/>
    </row>
    <row r="41252" spans="23:24" x14ac:dyDescent="0.2">
      <c r="W41252" s="25"/>
      <c r="X41252" s="25"/>
    </row>
    <row r="41253" spans="23:24" x14ac:dyDescent="0.2">
      <c r="W41253" s="25"/>
      <c r="X41253" s="25"/>
    </row>
    <row r="41254" spans="23:24" x14ac:dyDescent="0.2">
      <c r="W41254" s="25"/>
      <c r="X41254" s="25"/>
    </row>
    <row r="41255" spans="23:24" x14ac:dyDescent="0.2">
      <c r="W41255" s="25"/>
      <c r="X41255" s="25"/>
    </row>
    <row r="41256" spans="23:24" x14ac:dyDescent="0.2">
      <c r="W41256" s="25"/>
      <c r="X41256" s="25"/>
    </row>
    <row r="41257" spans="23:24" x14ac:dyDescent="0.2">
      <c r="W41257" s="25"/>
      <c r="X41257" s="25"/>
    </row>
    <row r="41258" spans="23:24" x14ac:dyDescent="0.2">
      <c r="W41258" s="25"/>
      <c r="X41258" s="25"/>
    </row>
    <row r="41259" spans="23:24" x14ac:dyDescent="0.2">
      <c r="W41259" s="25"/>
      <c r="X41259" s="25"/>
    </row>
    <row r="41260" spans="23:24" x14ac:dyDescent="0.2">
      <c r="W41260" s="25"/>
      <c r="X41260" s="25"/>
    </row>
    <row r="41261" spans="23:24" x14ac:dyDescent="0.2">
      <c r="W41261" s="25"/>
      <c r="X41261" s="25"/>
    </row>
    <row r="41262" spans="23:24" x14ac:dyDescent="0.2">
      <c r="W41262" s="25"/>
      <c r="X41262" s="25"/>
    </row>
    <row r="41263" spans="23:24" x14ac:dyDescent="0.2">
      <c r="W41263" s="25"/>
      <c r="X41263" s="25"/>
    </row>
    <row r="41264" spans="23:24" x14ac:dyDescent="0.2">
      <c r="W41264" s="25"/>
      <c r="X41264" s="25"/>
    </row>
    <row r="41265" spans="23:24" x14ac:dyDescent="0.2">
      <c r="W41265" s="25"/>
      <c r="X41265" s="25"/>
    </row>
    <row r="41266" spans="23:24" x14ac:dyDescent="0.2">
      <c r="W41266" s="25"/>
      <c r="X41266" s="25"/>
    </row>
    <row r="41267" spans="23:24" x14ac:dyDescent="0.2">
      <c r="W41267" s="25"/>
      <c r="X41267" s="25"/>
    </row>
    <row r="41268" spans="23:24" x14ac:dyDescent="0.2">
      <c r="W41268" s="25"/>
      <c r="X41268" s="25"/>
    </row>
    <row r="41269" spans="23:24" x14ac:dyDescent="0.2">
      <c r="W41269" s="25"/>
      <c r="X41269" s="25"/>
    </row>
    <row r="41270" spans="23:24" x14ac:dyDescent="0.2">
      <c r="W41270" s="25"/>
      <c r="X41270" s="25"/>
    </row>
    <row r="41271" spans="23:24" x14ac:dyDescent="0.2">
      <c r="W41271" s="25"/>
      <c r="X41271" s="25"/>
    </row>
    <row r="41272" spans="23:24" x14ac:dyDescent="0.2">
      <c r="W41272" s="25"/>
      <c r="X41272" s="25"/>
    </row>
    <row r="41273" spans="23:24" x14ac:dyDescent="0.2">
      <c r="W41273" s="25"/>
      <c r="X41273" s="25"/>
    </row>
    <row r="41274" spans="23:24" x14ac:dyDescent="0.2">
      <c r="W41274" s="25"/>
      <c r="X41274" s="25"/>
    </row>
    <row r="41275" spans="23:24" x14ac:dyDescent="0.2">
      <c r="W41275" s="25"/>
      <c r="X41275" s="25"/>
    </row>
    <row r="41276" spans="23:24" x14ac:dyDescent="0.2">
      <c r="W41276" s="25"/>
      <c r="X41276" s="25"/>
    </row>
    <row r="41277" spans="23:24" x14ac:dyDescent="0.2">
      <c r="W41277" s="25"/>
      <c r="X41277" s="25"/>
    </row>
    <row r="41278" spans="23:24" x14ac:dyDescent="0.2">
      <c r="W41278" s="25"/>
      <c r="X41278" s="25"/>
    </row>
    <row r="41279" spans="23:24" x14ac:dyDescent="0.2">
      <c r="W41279" s="25"/>
      <c r="X41279" s="25"/>
    </row>
    <row r="41280" spans="23:24" x14ac:dyDescent="0.2">
      <c r="W41280" s="25"/>
      <c r="X41280" s="25"/>
    </row>
    <row r="41281" spans="23:24" x14ac:dyDescent="0.2">
      <c r="W41281" s="25"/>
      <c r="X41281" s="25"/>
    </row>
    <row r="41282" spans="23:24" x14ac:dyDescent="0.2">
      <c r="W41282" s="25"/>
      <c r="X41282" s="25"/>
    </row>
    <row r="41283" spans="23:24" x14ac:dyDescent="0.2">
      <c r="W41283" s="25"/>
      <c r="X41283" s="25"/>
    </row>
    <row r="41284" spans="23:24" x14ac:dyDescent="0.2">
      <c r="W41284" s="25"/>
      <c r="X41284" s="25"/>
    </row>
    <row r="41285" spans="23:24" x14ac:dyDescent="0.2">
      <c r="W41285" s="25"/>
      <c r="X41285" s="25"/>
    </row>
    <row r="41286" spans="23:24" x14ac:dyDescent="0.2">
      <c r="W41286" s="25"/>
      <c r="X41286" s="25"/>
    </row>
    <row r="41287" spans="23:24" x14ac:dyDescent="0.2">
      <c r="W41287" s="25"/>
      <c r="X41287" s="25"/>
    </row>
    <row r="41288" spans="23:24" x14ac:dyDescent="0.2">
      <c r="W41288" s="25"/>
      <c r="X41288" s="25"/>
    </row>
    <row r="41289" spans="23:24" x14ac:dyDescent="0.2">
      <c r="W41289" s="25"/>
      <c r="X41289" s="25"/>
    </row>
    <row r="41290" spans="23:24" x14ac:dyDescent="0.2">
      <c r="W41290" s="25"/>
      <c r="X41290" s="25"/>
    </row>
    <row r="41291" spans="23:24" x14ac:dyDescent="0.2">
      <c r="W41291" s="25"/>
      <c r="X41291" s="25"/>
    </row>
    <row r="41292" spans="23:24" x14ac:dyDescent="0.2">
      <c r="W41292" s="25"/>
      <c r="X41292" s="25"/>
    </row>
    <row r="41293" spans="23:24" x14ac:dyDescent="0.2">
      <c r="W41293" s="25"/>
      <c r="X41293" s="25"/>
    </row>
    <row r="41294" spans="23:24" x14ac:dyDescent="0.2">
      <c r="W41294" s="25"/>
      <c r="X41294" s="25"/>
    </row>
    <row r="41295" spans="23:24" x14ac:dyDescent="0.2">
      <c r="W41295" s="25"/>
      <c r="X41295" s="25"/>
    </row>
    <row r="41296" spans="23:24" x14ac:dyDescent="0.2">
      <c r="W41296" s="25"/>
      <c r="X41296" s="25"/>
    </row>
    <row r="41297" spans="23:24" x14ac:dyDescent="0.2">
      <c r="W41297" s="25"/>
      <c r="X41297" s="25"/>
    </row>
    <row r="41298" spans="23:24" x14ac:dyDescent="0.2">
      <c r="W41298" s="25"/>
      <c r="X41298" s="25"/>
    </row>
    <row r="41299" spans="23:24" x14ac:dyDescent="0.2">
      <c r="W41299" s="25"/>
      <c r="X41299" s="25"/>
    </row>
    <row r="41300" spans="23:24" x14ac:dyDescent="0.2">
      <c r="W41300" s="25"/>
      <c r="X41300" s="25"/>
    </row>
    <row r="41301" spans="23:24" x14ac:dyDescent="0.2">
      <c r="W41301" s="25"/>
      <c r="X41301" s="25"/>
    </row>
    <row r="41302" spans="23:24" x14ac:dyDescent="0.2">
      <c r="W41302" s="25"/>
      <c r="X41302" s="25"/>
    </row>
    <row r="41303" spans="23:24" x14ac:dyDescent="0.2">
      <c r="W41303" s="25"/>
      <c r="X41303" s="25"/>
    </row>
    <row r="41304" spans="23:24" x14ac:dyDescent="0.2">
      <c r="W41304" s="25"/>
      <c r="X41304" s="25"/>
    </row>
    <row r="41305" spans="23:24" x14ac:dyDescent="0.2">
      <c r="W41305" s="25"/>
      <c r="X41305" s="25"/>
    </row>
    <row r="41306" spans="23:24" x14ac:dyDescent="0.2">
      <c r="W41306" s="25"/>
      <c r="X41306" s="25"/>
    </row>
    <row r="41307" spans="23:24" x14ac:dyDescent="0.2">
      <c r="W41307" s="25"/>
      <c r="X41307" s="25"/>
    </row>
    <row r="41308" spans="23:24" x14ac:dyDescent="0.2">
      <c r="W41308" s="25"/>
      <c r="X41308" s="25"/>
    </row>
    <row r="41309" spans="23:24" x14ac:dyDescent="0.2">
      <c r="W41309" s="25"/>
      <c r="X41309" s="25"/>
    </row>
    <row r="41310" spans="23:24" x14ac:dyDescent="0.2">
      <c r="W41310" s="25"/>
      <c r="X41310" s="25"/>
    </row>
    <row r="41311" spans="23:24" x14ac:dyDescent="0.2">
      <c r="W41311" s="25"/>
      <c r="X41311" s="25"/>
    </row>
    <row r="41312" spans="23:24" x14ac:dyDescent="0.2">
      <c r="W41312" s="25"/>
      <c r="X41312" s="25"/>
    </row>
    <row r="41313" spans="23:24" x14ac:dyDescent="0.2">
      <c r="W41313" s="25"/>
      <c r="X41313" s="25"/>
    </row>
    <row r="41314" spans="23:24" x14ac:dyDescent="0.2">
      <c r="W41314" s="25"/>
      <c r="X41314" s="25"/>
    </row>
    <row r="41315" spans="23:24" x14ac:dyDescent="0.2">
      <c r="W41315" s="25"/>
      <c r="X41315" s="25"/>
    </row>
    <row r="41316" spans="23:24" x14ac:dyDescent="0.2">
      <c r="W41316" s="25"/>
      <c r="X41316" s="25"/>
    </row>
    <row r="41317" spans="23:24" x14ac:dyDescent="0.2">
      <c r="W41317" s="25"/>
      <c r="X41317" s="25"/>
    </row>
    <row r="41318" spans="23:24" x14ac:dyDescent="0.2">
      <c r="W41318" s="25"/>
      <c r="X41318" s="25"/>
    </row>
    <row r="41319" spans="23:24" x14ac:dyDescent="0.2">
      <c r="W41319" s="25"/>
      <c r="X41319" s="25"/>
    </row>
    <row r="41320" spans="23:24" x14ac:dyDescent="0.2">
      <c r="W41320" s="25"/>
      <c r="X41320" s="25"/>
    </row>
    <row r="41321" spans="23:24" x14ac:dyDescent="0.2">
      <c r="W41321" s="25"/>
      <c r="X41321" s="25"/>
    </row>
    <row r="41322" spans="23:24" x14ac:dyDescent="0.2">
      <c r="W41322" s="25"/>
      <c r="X41322" s="25"/>
    </row>
    <row r="41323" spans="23:24" x14ac:dyDescent="0.2">
      <c r="W41323" s="25"/>
      <c r="X41323" s="25"/>
    </row>
    <row r="41324" spans="23:24" x14ac:dyDescent="0.2">
      <c r="W41324" s="25"/>
      <c r="X41324" s="25"/>
    </row>
    <row r="41325" spans="23:24" x14ac:dyDescent="0.2">
      <c r="W41325" s="25"/>
      <c r="X41325" s="25"/>
    </row>
    <row r="41326" spans="23:24" x14ac:dyDescent="0.2">
      <c r="W41326" s="25"/>
      <c r="X41326" s="25"/>
    </row>
    <row r="41327" spans="23:24" x14ac:dyDescent="0.2">
      <c r="W41327" s="25"/>
      <c r="X41327" s="25"/>
    </row>
    <row r="41328" spans="23:24" x14ac:dyDescent="0.2">
      <c r="W41328" s="25"/>
      <c r="X41328" s="25"/>
    </row>
    <row r="41329" spans="23:24" x14ac:dyDescent="0.2">
      <c r="W41329" s="25"/>
      <c r="X41329" s="25"/>
    </row>
    <row r="41330" spans="23:24" x14ac:dyDescent="0.2">
      <c r="W41330" s="25"/>
      <c r="X41330" s="25"/>
    </row>
    <row r="41331" spans="23:24" x14ac:dyDescent="0.2">
      <c r="W41331" s="25"/>
      <c r="X41331" s="25"/>
    </row>
    <row r="41332" spans="23:24" x14ac:dyDescent="0.2">
      <c r="W41332" s="25"/>
      <c r="X41332" s="25"/>
    </row>
    <row r="41333" spans="23:24" x14ac:dyDescent="0.2">
      <c r="W41333" s="25"/>
      <c r="X41333" s="25"/>
    </row>
    <row r="41334" spans="23:24" x14ac:dyDescent="0.2">
      <c r="W41334" s="25"/>
      <c r="X41334" s="25"/>
    </row>
    <row r="41335" spans="23:24" x14ac:dyDescent="0.2">
      <c r="W41335" s="25"/>
      <c r="X41335" s="25"/>
    </row>
    <row r="41336" spans="23:24" x14ac:dyDescent="0.2">
      <c r="W41336" s="25"/>
      <c r="X41336" s="25"/>
    </row>
    <row r="41337" spans="23:24" x14ac:dyDescent="0.2">
      <c r="W41337" s="25"/>
      <c r="X41337" s="25"/>
    </row>
    <row r="41338" spans="23:24" x14ac:dyDescent="0.2">
      <c r="W41338" s="25"/>
      <c r="X41338" s="25"/>
    </row>
    <row r="41339" spans="23:24" x14ac:dyDescent="0.2">
      <c r="W41339" s="25"/>
      <c r="X41339" s="25"/>
    </row>
    <row r="41340" spans="23:24" x14ac:dyDescent="0.2">
      <c r="W41340" s="25"/>
      <c r="X41340" s="25"/>
    </row>
    <row r="41341" spans="23:24" x14ac:dyDescent="0.2">
      <c r="W41341" s="25"/>
      <c r="X41341" s="25"/>
    </row>
    <row r="41342" spans="23:24" x14ac:dyDescent="0.2">
      <c r="W41342" s="25"/>
      <c r="X41342" s="25"/>
    </row>
    <row r="41343" spans="23:24" x14ac:dyDescent="0.2">
      <c r="W41343" s="25"/>
      <c r="X41343" s="25"/>
    </row>
    <row r="41344" spans="23:24" x14ac:dyDescent="0.2">
      <c r="W41344" s="25"/>
      <c r="X41344" s="25"/>
    </row>
    <row r="41345" spans="23:24" x14ac:dyDescent="0.2">
      <c r="W41345" s="25"/>
      <c r="X41345" s="25"/>
    </row>
    <row r="41346" spans="23:24" x14ac:dyDescent="0.2">
      <c r="W41346" s="25"/>
      <c r="X41346" s="25"/>
    </row>
    <row r="41347" spans="23:24" x14ac:dyDescent="0.2">
      <c r="W41347" s="25"/>
      <c r="X41347" s="25"/>
    </row>
    <row r="41348" spans="23:24" x14ac:dyDescent="0.2">
      <c r="W41348" s="25"/>
      <c r="X41348" s="25"/>
    </row>
    <row r="41349" spans="23:24" x14ac:dyDescent="0.2">
      <c r="W41349" s="25"/>
      <c r="X41349" s="25"/>
    </row>
    <row r="41350" spans="23:24" x14ac:dyDescent="0.2">
      <c r="W41350" s="25"/>
      <c r="X41350" s="25"/>
    </row>
    <row r="41351" spans="23:24" x14ac:dyDescent="0.2">
      <c r="W41351" s="25"/>
      <c r="X41351" s="25"/>
    </row>
    <row r="41352" spans="23:24" x14ac:dyDescent="0.2">
      <c r="W41352" s="25"/>
      <c r="X41352" s="25"/>
    </row>
    <row r="41353" spans="23:24" x14ac:dyDescent="0.2">
      <c r="W41353" s="25"/>
      <c r="X41353" s="25"/>
    </row>
    <row r="41354" spans="23:24" x14ac:dyDescent="0.2">
      <c r="W41354" s="25"/>
      <c r="X41354" s="25"/>
    </row>
    <row r="41355" spans="23:24" x14ac:dyDescent="0.2">
      <c r="W41355" s="25"/>
      <c r="X41355" s="25"/>
    </row>
    <row r="41356" spans="23:24" x14ac:dyDescent="0.2">
      <c r="W41356" s="25"/>
      <c r="X41356" s="25"/>
    </row>
    <row r="41357" spans="23:24" x14ac:dyDescent="0.2">
      <c r="W41357" s="25"/>
      <c r="X41357" s="25"/>
    </row>
    <row r="41358" spans="23:24" x14ac:dyDescent="0.2">
      <c r="W41358" s="25"/>
      <c r="X41358" s="25"/>
    </row>
    <row r="41359" spans="23:24" x14ac:dyDescent="0.2">
      <c r="W41359" s="25"/>
      <c r="X41359" s="25"/>
    </row>
    <row r="41360" spans="23:24" x14ac:dyDescent="0.2">
      <c r="W41360" s="25"/>
      <c r="X41360" s="25"/>
    </row>
    <row r="41361" spans="23:24" x14ac:dyDescent="0.2">
      <c r="W41361" s="25"/>
      <c r="X41361" s="25"/>
    </row>
    <row r="41362" spans="23:24" x14ac:dyDescent="0.2">
      <c r="W41362" s="25"/>
      <c r="X41362" s="25"/>
    </row>
    <row r="41363" spans="23:24" x14ac:dyDescent="0.2">
      <c r="W41363" s="25"/>
      <c r="X41363" s="25"/>
    </row>
    <row r="41364" spans="23:24" x14ac:dyDescent="0.2">
      <c r="W41364" s="25"/>
      <c r="X41364" s="25"/>
    </row>
    <row r="41365" spans="23:24" x14ac:dyDescent="0.2">
      <c r="W41365" s="25"/>
      <c r="X41365" s="25"/>
    </row>
    <row r="41366" spans="23:24" x14ac:dyDescent="0.2">
      <c r="W41366" s="25"/>
      <c r="X41366" s="25"/>
    </row>
    <row r="41367" spans="23:24" x14ac:dyDescent="0.2">
      <c r="W41367" s="25"/>
      <c r="X41367" s="25"/>
    </row>
    <row r="41368" spans="23:24" x14ac:dyDescent="0.2">
      <c r="W41368" s="25"/>
      <c r="X41368" s="25"/>
    </row>
    <row r="41369" spans="23:24" x14ac:dyDescent="0.2">
      <c r="W41369" s="25"/>
      <c r="X41369" s="25"/>
    </row>
    <row r="41370" spans="23:24" x14ac:dyDescent="0.2">
      <c r="W41370" s="25"/>
      <c r="X41370" s="25"/>
    </row>
    <row r="41371" spans="23:24" x14ac:dyDescent="0.2">
      <c r="W41371" s="25"/>
      <c r="X41371" s="25"/>
    </row>
    <row r="41372" spans="23:24" x14ac:dyDescent="0.2">
      <c r="W41372" s="25"/>
      <c r="X41372" s="25"/>
    </row>
    <row r="41373" spans="23:24" x14ac:dyDescent="0.2">
      <c r="W41373" s="25"/>
      <c r="X41373" s="25"/>
    </row>
    <row r="41374" spans="23:24" x14ac:dyDescent="0.2">
      <c r="W41374" s="25"/>
      <c r="X41374" s="25"/>
    </row>
    <row r="41375" spans="23:24" x14ac:dyDescent="0.2">
      <c r="W41375" s="25"/>
      <c r="X41375" s="25"/>
    </row>
    <row r="41376" spans="23:24" x14ac:dyDescent="0.2">
      <c r="W41376" s="25"/>
      <c r="X41376" s="25"/>
    </row>
    <row r="41377" spans="23:24" x14ac:dyDescent="0.2">
      <c r="W41377" s="25"/>
      <c r="X41377" s="25"/>
    </row>
    <row r="41378" spans="23:24" x14ac:dyDescent="0.2">
      <c r="W41378" s="25"/>
      <c r="X41378" s="25"/>
    </row>
    <row r="41379" spans="23:24" x14ac:dyDescent="0.2">
      <c r="W41379" s="25"/>
      <c r="X41379" s="25"/>
    </row>
    <row r="41380" spans="23:24" x14ac:dyDescent="0.2">
      <c r="W41380" s="25"/>
      <c r="X41380" s="25"/>
    </row>
    <row r="41381" spans="23:24" x14ac:dyDescent="0.2">
      <c r="W41381" s="25"/>
      <c r="X41381" s="25"/>
    </row>
    <row r="41382" spans="23:24" x14ac:dyDescent="0.2">
      <c r="W41382" s="25"/>
      <c r="X41382" s="25"/>
    </row>
    <row r="41383" spans="23:24" x14ac:dyDescent="0.2">
      <c r="W41383" s="25"/>
      <c r="X41383" s="25"/>
    </row>
    <row r="41384" spans="23:24" x14ac:dyDescent="0.2">
      <c r="W41384" s="25"/>
      <c r="X41384" s="25"/>
    </row>
    <row r="41385" spans="23:24" x14ac:dyDescent="0.2">
      <c r="W41385" s="25"/>
      <c r="X41385" s="25"/>
    </row>
    <row r="41386" spans="23:24" x14ac:dyDescent="0.2">
      <c r="W41386" s="25"/>
      <c r="X41386" s="25"/>
    </row>
    <row r="41387" spans="23:24" x14ac:dyDescent="0.2">
      <c r="W41387" s="25"/>
      <c r="X41387" s="25"/>
    </row>
    <row r="41388" spans="23:24" x14ac:dyDescent="0.2">
      <c r="W41388" s="25"/>
      <c r="X41388" s="25"/>
    </row>
    <row r="41389" spans="23:24" x14ac:dyDescent="0.2">
      <c r="W41389" s="25"/>
      <c r="X41389" s="25"/>
    </row>
    <row r="41390" spans="23:24" x14ac:dyDescent="0.2">
      <c r="W41390" s="25"/>
      <c r="X41390" s="25"/>
    </row>
    <row r="41391" spans="23:24" x14ac:dyDescent="0.2">
      <c r="W41391" s="25"/>
      <c r="X41391" s="25"/>
    </row>
    <row r="41392" spans="23:24" x14ac:dyDescent="0.2">
      <c r="W41392" s="25"/>
      <c r="X41392" s="25"/>
    </row>
    <row r="41393" spans="23:24" x14ac:dyDescent="0.2">
      <c r="W41393" s="25"/>
      <c r="X41393" s="25"/>
    </row>
    <row r="41394" spans="23:24" x14ac:dyDescent="0.2">
      <c r="W41394" s="25"/>
      <c r="X41394" s="25"/>
    </row>
    <row r="41395" spans="23:24" x14ac:dyDescent="0.2">
      <c r="W41395" s="25"/>
      <c r="X41395" s="25"/>
    </row>
    <row r="41396" spans="23:24" x14ac:dyDescent="0.2">
      <c r="W41396" s="25"/>
      <c r="X41396" s="25"/>
    </row>
    <row r="41397" spans="23:24" x14ac:dyDescent="0.2">
      <c r="W41397" s="25"/>
      <c r="X41397" s="25"/>
    </row>
    <row r="41398" spans="23:24" x14ac:dyDescent="0.2">
      <c r="W41398" s="25"/>
      <c r="X41398" s="25"/>
    </row>
    <row r="41399" spans="23:24" x14ac:dyDescent="0.2">
      <c r="W41399" s="25"/>
      <c r="X41399" s="25"/>
    </row>
    <row r="41400" spans="23:24" x14ac:dyDescent="0.2">
      <c r="W41400" s="25"/>
      <c r="X41400" s="25"/>
    </row>
    <row r="41401" spans="23:24" x14ac:dyDescent="0.2">
      <c r="W41401" s="25"/>
      <c r="X41401" s="25"/>
    </row>
    <row r="41402" spans="23:24" x14ac:dyDescent="0.2">
      <c r="W41402" s="25"/>
      <c r="X41402" s="25"/>
    </row>
    <row r="41403" spans="23:24" x14ac:dyDescent="0.2">
      <c r="W41403" s="25"/>
      <c r="X41403" s="25"/>
    </row>
    <row r="41404" spans="23:24" x14ac:dyDescent="0.2">
      <c r="W41404" s="25"/>
      <c r="X41404" s="25"/>
    </row>
    <row r="41405" spans="23:24" x14ac:dyDescent="0.2">
      <c r="W41405" s="25"/>
      <c r="X41405" s="25"/>
    </row>
    <row r="41406" spans="23:24" x14ac:dyDescent="0.2">
      <c r="W41406" s="25"/>
      <c r="X41406" s="25"/>
    </row>
    <row r="41407" spans="23:24" x14ac:dyDescent="0.2">
      <c r="W41407" s="25"/>
      <c r="X41407" s="25"/>
    </row>
    <row r="41408" spans="23:24" x14ac:dyDescent="0.2">
      <c r="W41408" s="25"/>
      <c r="X41408" s="25"/>
    </row>
    <row r="41409" spans="23:24" x14ac:dyDescent="0.2">
      <c r="W41409" s="25"/>
      <c r="X41409" s="25"/>
    </row>
    <row r="41410" spans="23:24" x14ac:dyDescent="0.2">
      <c r="W41410" s="25"/>
      <c r="X41410" s="25"/>
    </row>
    <row r="41411" spans="23:24" x14ac:dyDescent="0.2">
      <c r="W41411" s="25"/>
      <c r="X41411" s="25"/>
    </row>
    <row r="41412" spans="23:24" x14ac:dyDescent="0.2">
      <c r="W41412" s="25"/>
      <c r="X41412" s="25"/>
    </row>
    <row r="41413" spans="23:24" x14ac:dyDescent="0.2">
      <c r="W41413" s="25"/>
      <c r="X41413" s="25"/>
    </row>
    <row r="41414" spans="23:24" x14ac:dyDescent="0.2">
      <c r="W41414" s="25"/>
      <c r="X41414" s="25"/>
    </row>
    <row r="41415" spans="23:24" x14ac:dyDescent="0.2">
      <c r="W41415" s="25"/>
      <c r="X41415" s="25"/>
    </row>
    <row r="41416" spans="23:24" x14ac:dyDescent="0.2">
      <c r="W41416" s="25"/>
      <c r="X41416" s="25"/>
    </row>
    <row r="41417" spans="23:24" x14ac:dyDescent="0.2">
      <c r="W41417" s="25"/>
      <c r="X41417" s="25"/>
    </row>
    <row r="41418" spans="23:24" x14ac:dyDescent="0.2">
      <c r="W41418" s="25"/>
      <c r="X41418" s="25"/>
    </row>
    <row r="41419" spans="23:24" x14ac:dyDescent="0.2">
      <c r="W41419" s="25"/>
      <c r="X41419" s="25"/>
    </row>
    <row r="41420" spans="23:24" x14ac:dyDescent="0.2">
      <c r="W41420" s="25"/>
      <c r="X41420" s="25"/>
    </row>
    <row r="41421" spans="23:24" x14ac:dyDescent="0.2">
      <c r="W41421" s="25"/>
      <c r="X41421" s="25"/>
    </row>
    <row r="41422" spans="23:24" x14ac:dyDescent="0.2">
      <c r="W41422" s="25"/>
      <c r="X41422" s="25"/>
    </row>
    <row r="41423" spans="23:24" x14ac:dyDescent="0.2">
      <c r="W41423" s="25"/>
      <c r="X41423" s="25"/>
    </row>
    <row r="41424" spans="23:24" x14ac:dyDescent="0.2">
      <c r="W41424" s="25"/>
      <c r="X41424" s="25"/>
    </row>
    <row r="41425" spans="23:24" x14ac:dyDescent="0.2">
      <c r="W41425" s="25"/>
      <c r="X41425" s="25"/>
    </row>
    <row r="41426" spans="23:24" x14ac:dyDescent="0.2">
      <c r="W41426" s="25"/>
      <c r="X41426" s="25"/>
    </row>
    <row r="41427" spans="23:24" x14ac:dyDescent="0.2">
      <c r="W41427" s="25"/>
      <c r="X41427" s="25"/>
    </row>
    <row r="41428" spans="23:24" x14ac:dyDescent="0.2">
      <c r="W41428" s="25"/>
      <c r="X41428" s="25"/>
    </row>
    <row r="41429" spans="23:24" x14ac:dyDescent="0.2">
      <c r="W41429" s="25"/>
      <c r="X41429" s="25"/>
    </row>
    <row r="41430" spans="23:24" x14ac:dyDescent="0.2">
      <c r="W41430" s="25"/>
      <c r="X41430" s="25"/>
    </row>
    <row r="41431" spans="23:24" x14ac:dyDescent="0.2">
      <c r="W41431" s="25"/>
      <c r="X41431" s="25"/>
    </row>
    <row r="41432" spans="23:24" x14ac:dyDescent="0.2">
      <c r="W41432" s="25"/>
      <c r="X41432" s="25"/>
    </row>
    <row r="41433" spans="23:24" x14ac:dyDescent="0.2">
      <c r="W41433" s="25"/>
      <c r="X41433" s="25"/>
    </row>
    <row r="41434" spans="23:24" x14ac:dyDescent="0.2">
      <c r="W41434" s="25"/>
      <c r="X41434" s="25"/>
    </row>
    <row r="41435" spans="23:24" x14ac:dyDescent="0.2">
      <c r="W41435" s="25"/>
      <c r="X41435" s="25"/>
    </row>
    <row r="41436" spans="23:24" x14ac:dyDescent="0.2">
      <c r="W41436" s="25"/>
      <c r="X41436" s="25"/>
    </row>
    <row r="41437" spans="23:24" x14ac:dyDescent="0.2">
      <c r="W41437" s="25"/>
      <c r="X41437" s="25"/>
    </row>
    <row r="41438" spans="23:24" x14ac:dyDescent="0.2">
      <c r="W41438" s="25"/>
      <c r="X41438" s="25"/>
    </row>
    <row r="41439" spans="23:24" x14ac:dyDescent="0.2">
      <c r="W41439" s="25"/>
      <c r="X41439" s="25"/>
    </row>
    <row r="41440" spans="23:24" x14ac:dyDescent="0.2">
      <c r="W41440" s="25"/>
      <c r="X41440" s="25"/>
    </row>
    <row r="41441" spans="23:24" x14ac:dyDescent="0.2">
      <c r="W41441" s="25"/>
      <c r="X41441" s="25"/>
    </row>
    <row r="41442" spans="23:24" x14ac:dyDescent="0.2">
      <c r="W41442" s="25"/>
      <c r="X41442" s="25"/>
    </row>
    <row r="41443" spans="23:24" x14ac:dyDescent="0.2">
      <c r="W41443" s="25"/>
      <c r="X41443" s="25"/>
    </row>
    <row r="41444" spans="23:24" x14ac:dyDescent="0.2">
      <c r="W41444" s="25"/>
      <c r="X41444" s="25"/>
    </row>
    <row r="41445" spans="23:24" x14ac:dyDescent="0.2">
      <c r="W41445" s="25"/>
      <c r="X41445" s="25"/>
    </row>
    <row r="41446" spans="23:24" x14ac:dyDescent="0.2">
      <c r="W41446" s="25"/>
      <c r="X41446" s="25"/>
    </row>
    <row r="41447" spans="23:24" x14ac:dyDescent="0.2">
      <c r="W41447" s="25"/>
      <c r="X41447" s="25"/>
    </row>
    <row r="41448" spans="23:24" x14ac:dyDescent="0.2">
      <c r="W41448" s="25"/>
      <c r="X41448" s="25"/>
    </row>
    <row r="41449" spans="23:24" x14ac:dyDescent="0.2">
      <c r="W41449" s="25"/>
      <c r="X41449" s="25"/>
    </row>
    <row r="41450" spans="23:24" x14ac:dyDescent="0.2">
      <c r="W41450" s="25"/>
      <c r="X41450" s="25"/>
    </row>
    <row r="41451" spans="23:24" x14ac:dyDescent="0.2">
      <c r="W41451" s="25"/>
      <c r="X41451" s="25"/>
    </row>
    <row r="41452" spans="23:24" x14ac:dyDescent="0.2">
      <c r="W41452" s="25"/>
      <c r="X41452" s="25"/>
    </row>
    <row r="41453" spans="23:24" x14ac:dyDescent="0.2">
      <c r="W41453" s="25"/>
      <c r="X41453" s="25"/>
    </row>
    <row r="41454" spans="23:24" x14ac:dyDescent="0.2">
      <c r="W41454" s="25"/>
      <c r="X41454" s="25"/>
    </row>
    <row r="41455" spans="23:24" x14ac:dyDescent="0.2">
      <c r="W41455" s="25"/>
      <c r="X41455" s="25"/>
    </row>
    <row r="41456" spans="23:24" x14ac:dyDescent="0.2">
      <c r="W41456" s="25"/>
      <c r="X41456" s="25"/>
    </row>
    <row r="41457" spans="23:24" x14ac:dyDescent="0.2">
      <c r="W41457" s="25"/>
      <c r="X41457" s="25"/>
    </row>
    <row r="41458" spans="23:24" x14ac:dyDescent="0.2">
      <c r="W41458" s="25"/>
      <c r="X41458" s="25"/>
    </row>
    <row r="41459" spans="23:24" x14ac:dyDescent="0.2">
      <c r="W41459" s="25"/>
      <c r="X41459" s="25"/>
    </row>
    <row r="41460" spans="23:24" x14ac:dyDescent="0.2">
      <c r="W41460" s="25"/>
      <c r="X41460" s="25"/>
    </row>
    <row r="41461" spans="23:24" x14ac:dyDescent="0.2">
      <c r="W41461" s="25"/>
      <c r="X41461" s="25"/>
    </row>
    <row r="41462" spans="23:24" x14ac:dyDescent="0.2">
      <c r="W41462" s="25"/>
      <c r="X41462" s="25"/>
    </row>
    <row r="41463" spans="23:24" x14ac:dyDescent="0.2">
      <c r="W41463" s="25"/>
      <c r="X41463" s="25"/>
    </row>
    <row r="41464" spans="23:24" x14ac:dyDescent="0.2">
      <c r="W41464" s="25"/>
      <c r="X41464" s="25"/>
    </row>
    <row r="41465" spans="23:24" x14ac:dyDescent="0.2">
      <c r="W41465" s="25"/>
      <c r="X41465" s="25"/>
    </row>
    <row r="41466" spans="23:24" x14ac:dyDescent="0.2">
      <c r="W41466" s="25"/>
      <c r="X41466" s="25"/>
    </row>
    <row r="41467" spans="23:24" x14ac:dyDescent="0.2">
      <c r="W41467" s="25"/>
      <c r="X41467" s="25"/>
    </row>
    <row r="41468" spans="23:24" x14ac:dyDescent="0.2">
      <c r="W41468" s="25"/>
      <c r="X41468" s="25"/>
    </row>
    <row r="41469" spans="23:24" x14ac:dyDescent="0.2">
      <c r="W41469" s="25"/>
      <c r="X41469" s="25"/>
    </row>
    <row r="41470" spans="23:24" x14ac:dyDescent="0.2">
      <c r="W41470" s="25"/>
      <c r="X41470" s="25"/>
    </row>
    <row r="41471" spans="23:24" x14ac:dyDescent="0.2">
      <c r="W41471" s="25"/>
      <c r="X41471" s="25"/>
    </row>
    <row r="41472" spans="23:24" x14ac:dyDescent="0.2">
      <c r="W41472" s="25"/>
      <c r="X41472" s="25"/>
    </row>
    <row r="41473" spans="23:24" x14ac:dyDescent="0.2">
      <c r="W41473" s="25"/>
      <c r="X41473" s="25"/>
    </row>
    <row r="41474" spans="23:24" x14ac:dyDescent="0.2">
      <c r="W41474" s="25"/>
      <c r="X41474" s="25"/>
    </row>
    <row r="41475" spans="23:24" x14ac:dyDescent="0.2">
      <c r="W41475" s="25"/>
      <c r="X41475" s="25"/>
    </row>
    <row r="41476" spans="23:24" x14ac:dyDescent="0.2">
      <c r="W41476" s="25"/>
      <c r="X41476" s="25"/>
    </row>
    <row r="41477" spans="23:24" x14ac:dyDescent="0.2">
      <c r="W41477" s="25"/>
      <c r="X41477" s="25"/>
    </row>
    <row r="41478" spans="23:24" x14ac:dyDescent="0.2">
      <c r="W41478" s="25"/>
      <c r="X41478" s="25"/>
    </row>
    <row r="41479" spans="23:24" x14ac:dyDescent="0.2">
      <c r="W41479" s="25"/>
      <c r="X41479" s="25"/>
    </row>
    <row r="41480" spans="23:24" x14ac:dyDescent="0.2">
      <c r="W41480" s="25"/>
      <c r="X41480" s="25"/>
    </row>
    <row r="41481" spans="23:24" x14ac:dyDescent="0.2">
      <c r="W41481" s="25"/>
      <c r="X41481" s="25"/>
    </row>
    <row r="41482" spans="23:24" x14ac:dyDescent="0.2">
      <c r="W41482" s="25"/>
      <c r="X41482" s="25"/>
    </row>
    <row r="41483" spans="23:24" x14ac:dyDescent="0.2">
      <c r="W41483" s="25"/>
      <c r="X41483" s="25"/>
    </row>
    <row r="41484" spans="23:24" x14ac:dyDescent="0.2">
      <c r="W41484" s="25"/>
      <c r="X41484" s="25"/>
    </row>
    <row r="41485" spans="23:24" x14ac:dyDescent="0.2">
      <c r="W41485" s="25"/>
      <c r="X41485" s="25"/>
    </row>
    <row r="41486" spans="23:24" x14ac:dyDescent="0.2">
      <c r="W41486" s="25"/>
      <c r="X41486" s="25"/>
    </row>
    <row r="41487" spans="23:24" x14ac:dyDescent="0.2">
      <c r="W41487" s="25"/>
      <c r="X41487" s="25"/>
    </row>
    <row r="41488" spans="23:24" x14ac:dyDescent="0.2">
      <c r="W41488" s="25"/>
      <c r="X41488" s="25"/>
    </row>
    <row r="41489" spans="23:24" x14ac:dyDescent="0.2">
      <c r="W41489" s="25"/>
      <c r="X41489" s="25"/>
    </row>
    <row r="41490" spans="23:24" x14ac:dyDescent="0.2">
      <c r="W41490" s="25"/>
      <c r="X41490" s="25"/>
    </row>
    <row r="41491" spans="23:24" x14ac:dyDescent="0.2">
      <c r="W41491" s="25"/>
      <c r="X41491" s="25"/>
    </row>
    <row r="41492" spans="23:24" x14ac:dyDescent="0.2">
      <c r="W41492" s="25"/>
      <c r="X41492" s="25"/>
    </row>
    <row r="41493" spans="23:24" x14ac:dyDescent="0.2">
      <c r="W41493" s="25"/>
      <c r="X41493" s="25"/>
    </row>
    <row r="41494" spans="23:24" x14ac:dyDescent="0.2">
      <c r="W41494" s="25"/>
      <c r="X41494" s="25"/>
    </row>
    <row r="41495" spans="23:24" x14ac:dyDescent="0.2">
      <c r="W41495" s="25"/>
      <c r="X41495" s="25"/>
    </row>
    <row r="41496" spans="23:24" x14ac:dyDescent="0.2">
      <c r="W41496" s="25"/>
      <c r="X41496" s="25"/>
    </row>
    <row r="41497" spans="23:24" x14ac:dyDescent="0.2">
      <c r="W41497" s="25"/>
      <c r="X41497" s="25"/>
    </row>
    <row r="41498" spans="23:24" x14ac:dyDescent="0.2">
      <c r="W41498" s="25"/>
      <c r="X41498" s="25"/>
    </row>
    <row r="41499" spans="23:24" x14ac:dyDescent="0.2">
      <c r="W41499" s="25"/>
      <c r="X41499" s="25"/>
    </row>
    <row r="41500" spans="23:24" x14ac:dyDescent="0.2">
      <c r="W41500" s="25"/>
      <c r="X41500" s="25"/>
    </row>
    <row r="41501" spans="23:24" x14ac:dyDescent="0.2">
      <c r="W41501" s="25"/>
      <c r="X41501" s="25"/>
    </row>
    <row r="41502" spans="23:24" x14ac:dyDescent="0.2">
      <c r="W41502" s="25"/>
      <c r="X41502" s="25"/>
    </row>
    <row r="41503" spans="23:24" x14ac:dyDescent="0.2">
      <c r="W41503" s="25"/>
      <c r="X41503" s="25"/>
    </row>
    <row r="41504" spans="23:24" x14ac:dyDescent="0.2">
      <c r="W41504" s="25"/>
      <c r="X41504" s="25"/>
    </row>
    <row r="41505" spans="23:24" x14ac:dyDescent="0.2">
      <c r="W41505" s="25"/>
      <c r="X41505" s="25"/>
    </row>
    <row r="41506" spans="23:24" x14ac:dyDescent="0.2">
      <c r="W41506" s="25"/>
      <c r="X41506" s="25"/>
    </row>
    <row r="41507" spans="23:24" x14ac:dyDescent="0.2">
      <c r="W41507" s="25"/>
      <c r="X41507" s="25"/>
    </row>
    <row r="41508" spans="23:24" x14ac:dyDescent="0.2">
      <c r="W41508" s="25"/>
      <c r="X41508" s="25"/>
    </row>
    <row r="41509" spans="23:24" x14ac:dyDescent="0.2">
      <c r="W41509" s="25"/>
      <c r="X41509" s="25"/>
    </row>
    <row r="41510" spans="23:24" x14ac:dyDescent="0.2">
      <c r="W41510" s="25"/>
      <c r="X41510" s="25"/>
    </row>
    <row r="41511" spans="23:24" x14ac:dyDescent="0.2">
      <c r="W41511" s="25"/>
      <c r="X41511" s="25"/>
    </row>
    <row r="41512" spans="23:24" x14ac:dyDescent="0.2">
      <c r="W41512" s="25"/>
      <c r="X41512" s="25"/>
    </row>
    <row r="41513" spans="23:24" x14ac:dyDescent="0.2">
      <c r="W41513" s="25"/>
      <c r="X41513" s="25"/>
    </row>
    <row r="41514" spans="23:24" x14ac:dyDescent="0.2">
      <c r="W41514" s="25"/>
      <c r="X41514" s="25"/>
    </row>
    <row r="41515" spans="23:24" x14ac:dyDescent="0.2">
      <c r="W41515" s="25"/>
      <c r="X41515" s="25"/>
    </row>
    <row r="41516" spans="23:24" x14ac:dyDescent="0.2">
      <c r="W41516" s="25"/>
      <c r="X41516" s="25"/>
    </row>
    <row r="41517" spans="23:24" x14ac:dyDescent="0.2">
      <c r="W41517" s="25"/>
      <c r="X41517" s="25"/>
    </row>
    <row r="41518" spans="23:24" x14ac:dyDescent="0.2">
      <c r="W41518" s="25"/>
      <c r="X41518" s="25"/>
    </row>
    <row r="41519" spans="23:24" x14ac:dyDescent="0.2">
      <c r="W41519" s="25"/>
      <c r="X41519" s="25"/>
    </row>
    <row r="41520" spans="23:24" x14ac:dyDescent="0.2">
      <c r="W41520" s="25"/>
      <c r="X41520" s="25"/>
    </row>
    <row r="41521" spans="23:24" x14ac:dyDescent="0.2">
      <c r="W41521" s="25"/>
      <c r="X41521" s="25"/>
    </row>
    <row r="41522" spans="23:24" x14ac:dyDescent="0.2">
      <c r="W41522" s="25"/>
      <c r="X41522" s="25"/>
    </row>
    <row r="41523" spans="23:24" x14ac:dyDescent="0.2">
      <c r="W41523" s="25"/>
      <c r="X41523" s="25"/>
    </row>
    <row r="41524" spans="23:24" x14ac:dyDescent="0.2">
      <c r="W41524" s="25"/>
      <c r="X41524" s="25"/>
    </row>
    <row r="41525" spans="23:24" x14ac:dyDescent="0.2">
      <c r="W41525" s="25"/>
      <c r="X41525" s="25"/>
    </row>
    <row r="41526" spans="23:24" x14ac:dyDescent="0.2">
      <c r="W41526" s="25"/>
      <c r="X41526" s="25"/>
    </row>
    <row r="41527" spans="23:24" x14ac:dyDescent="0.2">
      <c r="W41527" s="25"/>
      <c r="X41527" s="25"/>
    </row>
    <row r="41528" spans="23:24" x14ac:dyDescent="0.2">
      <c r="W41528" s="25"/>
      <c r="X41528" s="25"/>
    </row>
    <row r="41529" spans="23:24" x14ac:dyDescent="0.2">
      <c r="W41529" s="25"/>
      <c r="X41529" s="25"/>
    </row>
    <row r="41530" spans="23:24" x14ac:dyDescent="0.2">
      <c r="W41530" s="25"/>
      <c r="X41530" s="25"/>
    </row>
    <row r="41531" spans="23:24" x14ac:dyDescent="0.2">
      <c r="W41531" s="25"/>
      <c r="X41531" s="25"/>
    </row>
    <row r="41532" spans="23:24" x14ac:dyDescent="0.2">
      <c r="W41532" s="25"/>
      <c r="X41532" s="25"/>
    </row>
    <row r="41533" spans="23:24" x14ac:dyDescent="0.2">
      <c r="W41533" s="25"/>
      <c r="X41533" s="25"/>
    </row>
    <row r="41534" spans="23:24" x14ac:dyDescent="0.2">
      <c r="W41534" s="25"/>
      <c r="X41534" s="25"/>
    </row>
    <row r="41535" spans="23:24" x14ac:dyDescent="0.2">
      <c r="W41535" s="25"/>
      <c r="X41535" s="25"/>
    </row>
    <row r="41536" spans="23:24" x14ac:dyDescent="0.2">
      <c r="W41536" s="25"/>
      <c r="X41536" s="25"/>
    </row>
    <row r="41537" spans="23:24" x14ac:dyDescent="0.2">
      <c r="W41537" s="25"/>
      <c r="X41537" s="25"/>
    </row>
    <row r="41538" spans="23:24" x14ac:dyDescent="0.2">
      <c r="W41538" s="25"/>
      <c r="X41538" s="25"/>
    </row>
    <row r="41539" spans="23:24" x14ac:dyDescent="0.2">
      <c r="W41539" s="25"/>
      <c r="X41539" s="25"/>
    </row>
    <row r="41540" spans="23:24" x14ac:dyDescent="0.2">
      <c r="W41540" s="25"/>
      <c r="X41540" s="25"/>
    </row>
    <row r="41541" spans="23:24" x14ac:dyDescent="0.2">
      <c r="W41541" s="25"/>
      <c r="X41541" s="25"/>
    </row>
    <row r="41542" spans="23:24" x14ac:dyDescent="0.2">
      <c r="W41542" s="25"/>
      <c r="X41542" s="25"/>
    </row>
    <row r="41543" spans="23:24" x14ac:dyDescent="0.2">
      <c r="W41543" s="25"/>
      <c r="X41543" s="25"/>
    </row>
    <row r="41544" spans="23:24" x14ac:dyDescent="0.2">
      <c r="W41544" s="25"/>
      <c r="X41544" s="25"/>
    </row>
    <row r="41545" spans="23:24" x14ac:dyDescent="0.2">
      <c r="W41545" s="25"/>
      <c r="X41545" s="25"/>
    </row>
    <row r="41546" spans="23:24" x14ac:dyDescent="0.2">
      <c r="W41546" s="25"/>
      <c r="X41546" s="25"/>
    </row>
    <row r="41547" spans="23:24" x14ac:dyDescent="0.2">
      <c r="W41547" s="25"/>
      <c r="X41547" s="25"/>
    </row>
    <row r="41548" spans="23:24" x14ac:dyDescent="0.2">
      <c r="W41548" s="25"/>
      <c r="X41548" s="25"/>
    </row>
    <row r="41549" spans="23:24" x14ac:dyDescent="0.2">
      <c r="W41549" s="25"/>
      <c r="X41549" s="25"/>
    </row>
    <row r="41550" spans="23:24" x14ac:dyDescent="0.2">
      <c r="W41550" s="25"/>
      <c r="X41550" s="25"/>
    </row>
    <row r="41551" spans="23:24" x14ac:dyDescent="0.2">
      <c r="W41551" s="25"/>
      <c r="X41551" s="25"/>
    </row>
    <row r="41552" spans="23:24" x14ac:dyDescent="0.2">
      <c r="W41552" s="25"/>
      <c r="X41552" s="25"/>
    </row>
    <row r="41553" spans="23:24" x14ac:dyDescent="0.2">
      <c r="W41553" s="25"/>
      <c r="X41553" s="25"/>
    </row>
    <row r="41554" spans="23:24" x14ac:dyDescent="0.2">
      <c r="W41554" s="25"/>
      <c r="X41554" s="25"/>
    </row>
    <row r="41555" spans="23:24" x14ac:dyDescent="0.2">
      <c r="W41555" s="25"/>
      <c r="X41555" s="25"/>
    </row>
    <row r="41556" spans="23:24" x14ac:dyDescent="0.2">
      <c r="W41556" s="25"/>
      <c r="X41556" s="25"/>
    </row>
    <row r="41557" spans="23:24" x14ac:dyDescent="0.2">
      <c r="W41557" s="25"/>
      <c r="X41557" s="25"/>
    </row>
    <row r="41558" spans="23:24" x14ac:dyDescent="0.2">
      <c r="W41558" s="25"/>
      <c r="X41558" s="25"/>
    </row>
    <row r="41559" spans="23:24" x14ac:dyDescent="0.2">
      <c r="W41559" s="25"/>
      <c r="X41559" s="25"/>
    </row>
    <row r="41560" spans="23:24" x14ac:dyDescent="0.2">
      <c r="W41560" s="25"/>
      <c r="X41560" s="25"/>
    </row>
    <row r="41561" spans="23:24" x14ac:dyDescent="0.2">
      <c r="W41561" s="25"/>
      <c r="X41561" s="25"/>
    </row>
    <row r="41562" spans="23:24" x14ac:dyDescent="0.2">
      <c r="W41562" s="25"/>
      <c r="X41562" s="25"/>
    </row>
    <row r="41563" spans="23:24" x14ac:dyDescent="0.2">
      <c r="W41563" s="25"/>
      <c r="X41563" s="25"/>
    </row>
    <row r="41564" spans="23:24" x14ac:dyDescent="0.2">
      <c r="W41564" s="25"/>
      <c r="X41564" s="25"/>
    </row>
    <row r="41565" spans="23:24" x14ac:dyDescent="0.2">
      <c r="W41565" s="25"/>
      <c r="X41565" s="25"/>
    </row>
    <row r="41566" spans="23:24" x14ac:dyDescent="0.2">
      <c r="W41566" s="25"/>
      <c r="X41566" s="25"/>
    </row>
    <row r="41567" spans="23:24" x14ac:dyDescent="0.2">
      <c r="W41567" s="25"/>
      <c r="X41567" s="25"/>
    </row>
    <row r="41568" spans="23:24" x14ac:dyDescent="0.2">
      <c r="W41568" s="25"/>
      <c r="X41568" s="25"/>
    </row>
    <row r="41569" spans="23:24" x14ac:dyDescent="0.2">
      <c r="W41569" s="25"/>
      <c r="X41569" s="25"/>
    </row>
    <row r="41570" spans="23:24" x14ac:dyDescent="0.2">
      <c r="W41570" s="25"/>
      <c r="X41570" s="25"/>
    </row>
    <row r="41571" spans="23:24" x14ac:dyDescent="0.2">
      <c r="W41571" s="25"/>
      <c r="X41571" s="25"/>
    </row>
    <row r="41572" spans="23:24" x14ac:dyDescent="0.2">
      <c r="W41572" s="25"/>
      <c r="X41572" s="25"/>
    </row>
    <row r="41573" spans="23:24" x14ac:dyDescent="0.2">
      <c r="W41573" s="25"/>
      <c r="X41573" s="25"/>
    </row>
    <row r="41574" spans="23:24" x14ac:dyDescent="0.2">
      <c r="W41574" s="25"/>
      <c r="X41574" s="25"/>
    </row>
    <row r="41575" spans="23:24" x14ac:dyDescent="0.2">
      <c r="W41575" s="25"/>
      <c r="X41575" s="25"/>
    </row>
    <row r="41576" spans="23:24" x14ac:dyDescent="0.2">
      <c r="W41576" s="25"/>
      <c r="X41576" s="25"/>
    </row>
    <row r="41577" spans="23:24" x14ac:dyDescent="0.2">
      <c r="W41577" s="25"/>
      <c r="X41577" s="25"/>
    </row>
    <row r="41578" spans="23:24" x14ac:dyDescent="0.2">
      <c r="W41578" s="25"/>
      <c r="X41578" s="25"/>
    </row>
    <row r="41579" spans="23:24" x14ac:dyDescent="0.2">
      <c r="W41579" s="25"/>
      <c r="X41579" s="25"/>
    </row>
    <row r="41580" spans="23:24" x14ac:dyDescent="0.2">
      <c r="W41580" s="25"/>
      <c r="X41580" s="25"/>
    </row>
    <row r="41581" spans="23:24" x14ac:dyDescent="0.2">
      <c r="W41581" s="25"/>
      <c r="X41581" s="25"/>
    </row>
    <row r="41582" spans="23:24" x14ac:dyDescent="0.2">
      <c r="W41582" s="25"/>
      <c r="X41582" s="25"/>
    </row>
    <row r="41583" spans="23:24" x14ac:dyDescent="0.2">
      <c r="W41583" s="25"/>
      <c r="X41583" s="25"/>
    </row>
    <row r="41584" spans="23:24" x14ac:dyDescent="0.2">
      <c r="W41584" s="25"/>
      <c r="X41584" s="25"/>
    </row>
    <row r="41585" spans="23:24" x14ac:dyDescent="0.2">
      <c r="W41585" s="25"/>
      <c r="X41585" s="25"/>
    </row>
    <row r="41586" spans="23:24" x14ac:dyDescent="0.2">
      <c r="W41586" s="25"/>
      <c r="X41586" s="25"/>
    </row>
    <row r="41587" spans="23:24" x14ac:dyDescent="0.2">
      <c r="W41587" s="25"/>
      <c r="X41587" s="25"/>
    </row>
    <row r="41588" spans="23:24" x14ac:dyDescent="0.2">
      <c r="W41588" s="25"/>
      <c r="X41588" s="25"/>
    </row>
    <row r="41589" spans="23:24" x14ac:dyDescent="0.2">
      <c r="W41589" s="25"/>
      <c r="X41589" s="25"/>
    </row>
    <row r="41590" spans="23:24" x14ac:dyDescent="0.2">
      <c r="W41590" s="25"/>
      <c r="X41590" s="25"/>
    </row>
    <row r="41591" spans="23:24" x14ac:dyDescent="0.2">
      <c r="W41591" s="25"/>
      <c r="X41591" s="25"/>
    </row>
    <row r="41592" spans="23:24" x14ac:dyDescent="0.2">
      <c r="W41592" s="25"/>
      <c r="X41592" s="25"/>
    </row>
    <row r="41593" spans="23:24" x14ac:dyDescent="0.2">
      <c r="W41593" s="25"/>
      <c r="X41593" s="25"/>
    </row>
    <row r="41594" spans="23:24" x14ac:dyDescent="0.2">
      <c r="W41594" s="25"/>
      <c r="X41594" s="25"/>
    </row>
    <row r="41595" spans="23:24" x14ac:dyDescent="0.2">
      <c r="W41595" s="25"/>
      <c r="X41595" s="25"/>
    </row>
    <row r="41596" spans="23:24" x14ac:dyDescent="0.2">
      <c r="W41596" s="25"/>
      <c r="X41596" s="25"/>
    </row>
    <row r="41597" spans="23:24" x14ac:dyDescent="0.2">
      <c r="W41597" s="25"/>
      <c r="X41597" s="25"/>
    </row>
    <row r="41598" spans="23:24" x14ac:dyDescent="0.2">
      <c r="W41598" s="25"/>
      <c r="X41598" s="25"/>
    </row>
    <row r="41599" spans="23:24" x14ac:dyDescent="0.2">
      <c r="W41599" s="25"/>
      <c r="X41599" s="25"/>
    </row>
    <row r="41600" spans="23:24" x14ac:dyDescent="0.2">
      <c r="W41600" s="25"/>
      <c r="X41600" s="25"/>
    </row>
    <row r="41601" spans="23:24" x14ac:dyDescent="0.2">
      <c r="W41601" s="25"/>
      <c r="X41601" s="25"/>
    </row>
    <row r="41602" spans="23:24" x14ac:dyDescent="0.2">
      <c r="W41602" s="25"/>
      <c r="X41602" s="25"/>
    </row>
    <row r="41603" spans="23:24" x14ac:dyDescent="0.2">
      <c r="W41603" s="25"/>
      <c r="X41603" s="25"/>
    </row>
    <row r="41604" spans="23:24" x14ac:dyDescent="0.2">
      <c r="W41604" s="25"/>
      <c r="X41604" s="25"/>
    </row>
    <row r="41605" spans="23:24" x14ac:dyDescent="0.2">
      <c r="W41605" s="25"/>
      <c r="X41605" s="25"/>
    </row>
    <row r="41606" spans="23:24" x14ac:dyDescent="0.2">
      <c r="W41606" s="25"/>
      <c r="X41606" s="25"/>
    </row>
    <row r="41607" spans="23:24" x14ac:dyDescent="0.2">
      <c r="W41607" s="25"/>
      <c r="X41607" s="25"/>
    </row>
    <row r="41608" spans="23:24" x14ac:dyDescent="0.2">
      <c r="W41608" s="25"/>
      <c r="X41608" s="25"/>
    </row>
    <row r="41609" spans="23:24" x14ac:dyDescent="0.2">
      <c r="W41609" s="25"/>
      <c r="X41609" s="25"/>
    </row>
    <row r="41610" spans="23:24" x14ac:dyDescent="0.2">
      <c r="W41610" s="25"/>
      <c r="X41610" s="25"/>
    </row>
    <row r="41611" spans="23:24" x14ac:dyDescent="0.2">
      <c r="W41611" s="25"/>
      <c r="X41611" s="25"/>
    </row>
    <row r="41612" spans="23:24" x14ac:dyDescent="0.2">
      <c r="W41612" s="25"/>
      <c r="X41612" s="25"/>
    </row>
    <row r="41613" spans="23:24" x14ac:dyDescent="0.2">
      <c r="W41613" s="25"/>
      <c r="X41613" s="25"/>
    </row>
    <row r="41614" spans="23:24" x14ac:dyDescent="0.2">
      <c r="W41614" s="25"/>
      <c r="X41614" s="25"/>
    </row>
    <row r="41615" spans="23:24" x14ac:dyDescent="0.2">
      <c r="W41615" s="25"/>
      <c r="X41615" s="25"/>
    </row>
    <row r="41616" spans="23:24" x14ac:dyDescent="0.2">
      <c r="W41616" s="25"/>
      <c r="X41616" s="25"/>
    </row>
    <row r="41617" spans="23:24" x14ac:dyDescent="0.2">
      <c r="W41617" s="25"/>
      <c r="X41617" s="25"/>
    </row>
    <row r="41618" spans="23:24" x14ac:dyDescent="0.2">
      <c r="W41618" s="25"/>
      <c r="X41618" s="25"/>
    </row>
    <row r="41619" spans="23:24" x14ac:dyDescent="0.2">
      <c r="W41619" s="25"/>
      <c r="X41619" s="25"/>
    </row>
    <row r="41620" spans="23:24" x14ac:dyDescent="0.2">
      <c r="W41620" s="25"/>
      <c r="X41620" s="25"/>
    </row>
    <row r="41621" spans="23:24" x14ac:dyDescent="0.2">
      <c r="W41621" s="25"/>
      <c r="X41621" s="25"/>
    </row>
    <row r="41622" spans="23:24" x14ac:dyDescent="0.2">
      <c r="W41622" s="25"/>
      <c r="X41622" s="25"/>
    </row>
    <row r="41623" spans="23:24" x14ac:dyDescent="0.2">
      <c r="W41623" s="25"/>
      <c r="X41623" s="25"/>
    </row>
    <row r="41624" spans="23:24" x14ac:dyDescent="0.2">
      <c r="W41624" s="25"/>
      <c r="X41624" s="25"/>
    </row>
    <row r="41625" spans="23:24" x14ac:dyDescent="0.2">
      <c r="W41625" s="25"/>
      <c r="X41625" s="25"/>
    </row>
    <row r="41626" spans="23:24" x14ac:dyDescent="0.2">
      <c r="W41626" s="25"/>
      <c r="X41626" s="25"/>
    </row>
    <row r="41627" spans="23:24" x14ac:dyDescent="0.2">
      <c r="W41627" s="25"/>
      <c r="X41627" s="25"/>
    </row>
    <row r="41628" spans="23:24" x14ac:dyDescent="0.2">
      <c r="W41628" s="25"/>
      <c r="X41628" s="25"/>
    </row>
    <row r="41629" spans="23:24" x14ac:dyDescent="0.2">
      <c r="W41629" s="25"/>
      <c r="X41629" s="25"/>
    </row>
    <row r="41630" spans="23:24" x14ac:dyDescent="0.2">
      <c r="W41630" s="25"/>
      <c r="X41630" s="25"/>
    </row>
    <row r="41631" spans="23:24" x14ac:dyDescent="0.2">
      <c r="W41631" s="25"/>
      <c r="X41631" s="25"/>
    </row>
    <row r="41632" spans="23:24" x14ac:dyDescent="0.2">
      <c r="W41632" s="25"/>
      <c r="X41632" s="25"/>
    </row>
    <row r="41633" spans="23:24" x14ac:dyDescent="0.2">
      <c r="W41633" s="25"/>
      <c r="X41633" s="25"/>
    </row>
    <row r="41634" spans="23:24" x14ac:dyDescent="0.2">
      <c r="W41634" s="25"/>
      <c r="X41634" s="25"/>
    </row>
    <row r="41635" spans="23:24" x14ac:dyDescent="0.2">
      <c r="W41635" s="25"/>
      <c r="X41635" s="25"/>
    </row>
    <row r="41636" spans="23:24" x14ac:dyDescent="0.2">
      <c r="W41636" s="25"/>
      <c r="X41636" s="25"/>
    </row>
    <row r="41637" spans="23:24" x14ac:dyDescent="0.2">
      <c r="W41637" s="25"/>
      <c r="X41637" s="25"/>
    </row>
    <row r="41638" spans="23:24" x14ac:dyDescent="0.2">
      <c r="W41638" s="25"/>
      <c r="X41638" s="25"/>
    </row>
    <row r="41639" spans="23:24" x14ac:dyDescent="0.2">
      <c r="W41639" s="25"/>
      <c r="X41639" s="25"/>
    </row>
    <row r="41640" spans="23:24" x14ac:dyDescent="0.2">
      <c r="W41640" s="25"/>
      <c r="X41640" s="25"/>
    </row>
    <row r="41641" spans="23:24" x14ac:dyDescent="0.2">
      <c r="W41641" s="25"/>
      <c r="X41641" s="25"/>
    </row>
    <row r="41642" spans="23:24" x14ac:dyDescent="0.2">
      <c r="W41642" s="25"/>
      <c r="X41642" s="25"/>
    </row>
    <row r="41643" spans="23:24" x14ac:dyDescent="0.2">
      <c r="W41643" s="25"/>
      <c r="X41643" s="25"/>
    </row>
    <row r="41644" spans="23:24" x14ac:dyDescent="0.2">
      <c r="W41644" s="25"/>
      <c r="X41644" s="25"/>
    </row>
    <row r="41645" spans="23:24" x14ac:dyDescent="0.2">
      <c r="W41645" s="25"/>
      <c r="X41645" s="25"/>
    </row>
    <row r="41646" spans="23:24" x14ac:dyDescent="0.2">
      <c r="W41646" s="25"/>
      <c r="X41646" s="25"/>
    </row>
    <row r="41647" spans="23:24" x14ac:dyDescent="0.2">
      <c r="W41647" s="25"/>
      <c r="X41647" s="25"/>
    </row>
    <row r="41648" spans="23:24" x14ac:dyDescent="0.2">
      <c r="W41648" s="25"/>
      <c r="X41648" s="25"/>
    </row>
    <row r="41649" spans="23:24" x14ac:dyDescent="0.2">
      <c r="W41649" s="25"/>
      <c r="X41649" s="25"/>
    </row>
    <row r="41650" spans="23:24" x14ac:dyDescent="0.2">
      <c r="W41650" s="25"/>
      <c r="X41650" s="25"/>
    </row>
    <row r="41651" spans="23:24" x14ac:dyDescent="0.2">
      <c r="W41651" s="25"/>
      <c r="X41651" s="25"/>
    </row>
    <row r="41652" spans="23:24" x14ac:dyDescent="0.2">
      <c r="W41652" s="25"/>
      <c r="X41652" s="25"/>
    </row>
    <row r="41653" spans="23:24" x14ac:dyDescent="0.2">
      <c r="W41653" s="25"/>
      <c r="X41653" s="25"/>
    </row>
    <row r="41654" spans="23:24" x14ac:dyDescent="0.2">
      <c r="W41654" s="25"/>
      <c r="X41654" s="25"/>
    </row>
    <row r="41655" spans="23:24" x14ac:dyDescent="0.2">
      <c r="W41655" s="25"/>
      <c r="X41655" s="25"/>
    </row>
    <row r="41656" spans="23:24" x14ac:dyDescent="0.2">
      <c r="W41656" s="25"/>
      <c r="X41656" s="25"/>
    </row>
    <row r="41657" spans="23:24" x14ac:dyDescent="0.2">
      <c r="W41657" s="25"/>
      <c r="X41657" s="25"/>
    </row>
    <row r="41658" spans="23:24" x14ac:dyDescent="0.2">
      <c r="W41658" s="25"/>
      <c r="X41658" s="25"/>
    </row>
    <row r="41659" spans="23:24" x14ac:dyDescent="0.2">
      <c r="W41659" s="25"/>
      <c r="X41659" s="25"/>
    </row>
    <row r="41660" spans="23:24" x14ac:dyDescent="0.2">
      <c r="W41660" s="25"/>
      <c r="X41660" s="25"/>
    </row>
    <row r="41661" spans="23:24" x14ac:dyDescent="0.2">
      <c r="W41661" s="25"/>
      <c r="X41661" s="25"/>
    </row>
    <row r="41662" spans="23:24" x14ac:dyDescent="0.2">
      <c r="W41662" s="25"/>
      <c r="X41662" s="25"/>
    </row>
    <row r="41663" spans="23:24" x14ac:dyDescent="0.2">
      <c r="W41663" s="25"/>
      <c r="X41663" s="25"/>
    </row>
    <row r="41664" spans="23:24" x14ac:dyDescent="0.2">
      <c r="W41664" s="25"/>
      <c r="X41664" s="25"/>
    </row>
    <row r="41665" spans="23:24" x14ac:dyDescent="0.2">
      <c r="W41665" s="25"/>
      <c r="X41665" s="25"/>
    </row>
    <row r="41666" spans="23:24" x14ac:dyDescent="0.2">
      <c r="W41666" s="25"/>
      <c r="X41666" s="25"/>
    </row>
    <row r="41667" spans="23:24" x14ac:dyDescent="0.2">
      <c r="W41667" s="25"/>
      <c r="X41667" s="25"/>
    </row>
    <row r="41668" spans="23:24" x14ac:dyDescent="0.2">
      <c r="W41668" s="25"/>
      <c r="X41668" s="25"/>
    </row>
    <row r="41669" spans="23:24" x14ac:dyDescent="0.2">
      <c r="W41669" s="25"/>
      <c r="X41669" s="25"/>
    </row>
    <row r="41670" spans="23:24" x14ac:dyDescent="0.2">
      <c r="W41670" s="25"/>
      <c r="X41670" s="25"/>
    </row>
    <row r="41671" spans="23:24" x14ac:dyDescent="0.2">
      <c r="W41671" s="25"/>
      <c r="X41671" s="25"/>
    </row>
    <row r="41672" spans="23:24" x14ac:dyDescent="0.2">
      <c r="W41672" s="25"/>
      <c r="X41672" s="25"/>
    </row>
    <row r="41673" spans="23:24" x14ac:dyDescent="0.2">
      <c r="W41673" s="25"/>
      <c r="X41673" s="25"/>
    </row>
    <row r="41674" spans="23:24" x14ac:dyDescent="0.2">
      <c r="W41674" s="25"/>
      <c r="X41674" s="25"/>
    </row>
    <row r="41675" spans="23:24" x14ac:dyDescent="0.2">
      <c r="W41675" s="25"/>
      <c r="X41675" s="25"/>
    </row>
    <row r="41676" spans="23:24" x14ac:dyDescent="0.2">
      <c r="W41676" s="25"/>
      <c r="X41676" s="25"/>
    </row>
    <row r="41677" spans="23:24" x14ac:dyDescent="0.2">
      <c r="W41677" s="25"/>
      <c r="X41677" s="25"/>
    </row>
    <row r="41678" spans="23:24" x14ac:dyDescent="0.2">
      <c r="W41678" s="25"/>
      <c r="X41678" s="25"/>
    </row>
    <row r="41679" spans="23:24" x14ac:dyDescent="0.2">
      <c r="W41679" s="25"/>
      <c r="X41679" s="25"/>
    </row>
    <row r="41680" spans="23:24" x14ac:dyDescent="0.2">
      <c r="W41680" s="25"/>
      <c r="X41680" s="25"/>
    </row>
    <row r="41681" spans="23:24" x14ac:dyDescent="0.2">
      <c r="W41681" s="25"/>
      <c r="X41681" s="25"/>
    </row>
    <row r="41682" spans="23:24" x14ac:dyDescent="0.2">
      <c r="W41682" s="25"/>
      <c r="X41682" s="25"/>
    </row>
    <row r="41683" spans="23:24" x14ac:dyDescent="0.2">
      <c r="W41683" s="25"/>
      <c r="X41683" s="25"/>
    </row>
    <row r="41684" spans="23:24" x14ac:dyDescent="0.2">
      <c r="W41684" s="25"/>
      <c r="X41684" s="25"/>
    </row>
    <row r="41685" spans="23:24" x14ac:dyDescent="0.2">
      <c r="W41685" s="25"/>
      <c r="X41685" s="25"/>
    </row>
    <row r="41686" spans="23:24" x14ac:dyDescent="0.2">
      <c r="W41686" s="25"/>
      <c r="X41686" s="25"/>
    </row>
    <row r="41687" spans="23:24" x14ac:dyDescent="0.2">
      <c r="W41687" s="25"/>
      <c r="X41687" s="25"/>
    </row>
    <row r="41688" spans="23:24" x14ac:dyDescent="0.2">
      <c r="W41688" s="25"/>
      <c r="X41688" s="25"/>
    </row>
    <row r="41689" spans="23:24" x14ac:dyDescent="0.2">
      <c r="W41689" s="25"/>
      <c r="X41689" s="25"/>
    </row>
    <row r="41690" spans="23:24" x14ac:dyDescent="0.2">
      <c r="W41690" s="25"/>
      <c r="X41690" s="25"/>
    </row>
    <row r="41691" spans="23:24" x14ac:dyDescent="0.2">
      <c r="W41691" s="25"/>
      <c r="X41691" s="25"/>
    </row>
    <row r="41692" spans="23:24" x14ac:dyDescent="0.2">
      <c r="W41692" s="25"/>
      <c r="X41692" s="25"/>
    </row>
    <row r="41693" spans="23:24" x14ac:dyDescent="0.2">
      <c r="W41693" s="25"/>
      <c r="X41693" s="25"/>
    </row>
    <row r="41694" spans="23:24" x14ac:dyDescent="0.2">
      <c r="W41694" s="25"/>
      <c r="X41694" s="25"/>
    </row>
    <row r="41695" spans="23:24" x14ac:dyDescent="0.2">
      <c r="W41695" s="25"/>
      <c r="X41695" s="25"/>
    </row>
    <row r="41696" spans="23:24" x14ac:dyDescent="0.2">
      <c r="W41696" s="25"/>
      <c r="X41696" s="25"/>
    </row>
    <row r="41697" spans="23:24" x14ac:dyDescent="0.2">
      <c r="W41697" s="25"/>
      <c r="X41697" s="25"/>
    </row>
    <row r="41698" spans="23:24" x14ac:dyDescent="0.2">
      <c r="W41698" s="25"/>
      <c r="X41698" s="25"/>
    </row>
    <row r="41699" spans="23:24" x14ac:dyDescent="0.2">
      <c r="W41699" s="25"/>
      <c r="X41699" s="25"/>
    </row>
    <row r="41700" spans="23:24" x14ac:dyDescent="0.2">
      <c r="W41700" s="25"/>
      <c r="X41700" s="25"/>
    </row>
    <row r="41701" spans="23:24" x14ac:dyDescent="0.2">
      <c r="W41701" s="25"/>
      <c r="X41701" s="25"/>
    </row>
    <row r="41702" spans="23:24" x14ac:dyDescent="0.2">
      <c r="W41702" s="25"/>
      <c r="X41702" s="25"/>
    </row>
    <row r="41703" spans="23:24" x14ac:dyDescent="0.2">
      <c r="W41703" s="25"/>
      <c r="X41703" s="25"/>
    </row>
    <row r="41704" spans="23:24" x14ac:dyDescent="0.2">
      <c r="W41704" s="25"/>
      <c r="X41704" s="25"/>
    </row>
    <row r="41705" spans="23:24" x14ac:dyDescent="0.2">
      <c r="W41705" s="25"/>
      <c r="X41705" s="25"/>
    </row>
    <row r="41706" spans="23:24" x14ac:dyDescent="0.2">
      <c r="W41706" s="25"/>
      <c r="X41706" s="25"/>
    </row>
    <row r="41707" spans="23:24" x14ac:dyDescent="0.2">
      <c r="W41707" s="25"/>
      <c r="X41707" s="25"/>
    </row>
    <row r="41708" spans="23:24" x14ac:dyDescent="0.2">
      <c r="W41708" s="25"/>
      <c r="X41708" s="25"/>
    </row>
    <row r="41709" spans="23:24" x14ac:dyDescent="0.2">
      <c r="W41709" s="25"/>
      <c r="X41709" s="25"/>
    </row>
    <row r="41710" spans="23:24" x14ac:dyDescent="0.2">
      <c r="W41710" s="25"/>
      <c r="X41710" s="25"/>
    </row>
    <row r="41711" spans="23:24" x14ac:dyDescent="0.2">
      <c r="W41711" s="25"/>
      <c r="X41711" s="25"/>
    </row>
    <row r="41712" spans="23:24" x14ac:dyDescent="0.2">
      <c r="W41712" s="25"/>
      <c r="X41712" s="25"/>
    </row>
    <row r="41713" spans="23:24" x14ac:dyDescent="0.2">
      <c r="W41713" s="25"/>
      <c r="X41713" s="25"/>
    </row>
    <row r="41714" spans="23:24" x14ac:dyDescent="0.2">
      <c r="W41714" s="25"/>
      <c r="X41714" s="25"/>
    </row>
    <row r="41715" spans="23:24" x14ac:dyDescent="0.2">
      <c r="W41715" s="25"/>
      <c r="X41715" s="25"/>
    </row>
    <row r="41716" spans="23:24" x14ac:dyDescent="0.2">
      <c r="W41716" s="25"/>
      <c r="X41716" s="25"/>
    </row>
    <row r="41717" spans="23:24" x14ac:dyDescent="0.2">
      <c r="W41717" s="25"/>
      <c r="X41717" s="25"/>
    </row>
    <row r="41718" spans="23:24" x14ac:dyDescent="0.2">
      <c r="W41718" s="25"/>
      <c r="X41718" s="25"/>
    </row>
    <row r="41719" spans="23:24" x14ac:dyDescent="0.2">
      <c r="W41719" s="25"/>
      <c r="X41719" s="25"/>
    </row>
    <row r="41720" spans="23:24" x14ac:dyDescent="0.2">
      <c r="W41720" s="25"/>
      <c r="X41720" s="25"/>
    </row>
    <row r="41721" spans="23:24" x14ac:dyDescent="0.2">
      <c r="W41721" s="25"/>
      <c r="X41721" s="25"/>
    </row>
    <row r="41722" spans="23:24" x14ac:dyDescent="0.2">
      <c r="W41722" s="25"/>
      <c r="X41722" s="25"/>
    </row>
    <row r="41723" spans="23:24" x14ac:dyDescent="0.2">
      <c r="W41723" s="25"/>
      <c r="X41723" s="25"/>
    </row>
    <row r="41724" spans="23:24" x14ac:dyDescent="0.2">
      <c r="W41724" s="25"/>
      <c r="X41724" s="25"/>
    </row>
    <row r="41725" spans="23:24" x14ac:dyDescent="0.2">
      <c r="W41725" s="25"/>
      <c r="X41725" s="25"/>
    </row>
    <row r="41726" spans="23:24" x14ac:dyDescent="0.2">
      <c r="W41726" s="25"/>
      <c r="X41726" s="25"/>
    </row>
    <row r="41727" spans="23:24" x14ac:dyDescent="0.2">
      <c r="W41727" s="25"/>
      <c r="X41727" s="25"/>
    </row>
    <row r="41728" spans="23:24" x14ac:dyDescent="0.2">
      <c r="W41728" s="25"/>
      <c r="X41728" s="25"/>
    </row>
    <row r="41729" spans="23:24" x14ac:dyDescent="0.2">
      <c r="W41729" s="25"/>
      <c r="X41729" s="25"/>
    </row>
    <row r="41730" spans="23:24" x14ac:dyDescent="0.2">
      <c r="W41730" s="25"/>
      <c r="X41730" s="25"/>
    </row>
    <row r="41731" spans="23:24" x14ac:dyDescent="0.2">
      <c r="W41731" s="25"/>
      <c r="X41731" s="25"/>
    </row>
    <row r="41732" spans="23:24" x14ac:dyDescent="0.2">
      <c r="W41732" s="25"/>
      <c r="X41732" s="25"/>
    </row>
    <row r="41733" spans="23:24" x14ac:dyDescent="0.2">
      <c r="W41733" s="25"/>
      <c r="X41733" s="25"/>
    </row>
    <row r="41734" spans="23:24" x14ac:dyDescent="0.2">
      <c r="W41734" s="25"/>
      <c r="X41734" s="25"/>
    </row>
    <row r="41735" spans="23:24" x14ac:dyDescent="0.2">
      <c r="W41735" s="25"/>
      <c r="X41735" s="25"/>
    </row>
    <row r="41736" spans="23:24" x14ac:dyDescent="0.2">
      <c r="W41736" s="25"/>
      <c r="X41736" s="25"/>
    </row>
    <row r="41737" spans="23:24" x14ac:dyDescent="0.2">
      <c r="W41737" s="25"/>
      <c r="X41737" s="25"/>
    </row>
    <row r="41738" spans="23:24" x14ac:dyDescent="0.2">
      <c r="W41738" s="25"/>
      <c r="X41738" s="25"/>
    </row>
    <row r="41739" spans="23:24" x14ac:dyDescent="0.2">
      <c r="W41739" s="25"/>
      <c r="X41739" s="25"/>
    </row>
    <row r="41740" spans="23:24" x14ac:dyDescent="0.2">
      <c r="W41740" s="25"/>
      <c r="X41740" s="25"/>
    </row>
    <row r="41741" spans="23:24" x14ac:dyDescent="0.2">
      <c r="W41741" s="25"/>
      <c r="X41741" s="25"/>
    </row>
    <row r="41742" spans="23:24" x14ac:dyDescent="0.2">
      <c r="W41742" s="25"/>
      <c r="X41742" s="25"/>
    </row>
    <row r="41743" spans="23:24" x14ac:dyDescent="0.2">
      <c r="W41743" s="25"/>
      <c r="X41743" s="25"/>
    </row>
    <row r="41744" spans="23:24" x14ac:dyDescent="0.2">
      <c r="W41744" s="25"/>
      <c r="X41744" s="25"/>
    </row>
    <row r="41745" spans="23:24" x14ac:dyDescent="0.2">
      <c r="W41745" s="25"/>
      <c r="X41745" s="25"/>
    </row>
    <row r="41746" spans="23:24" x14ac:dyDescent="0.2">
      <c r="W41746" s="25"/>
      <c r="X41746" s="25"/>
    </row>
    <row r="41747" spans="23:24" x14ac:dyDescent="0.2">
      <c r="W41747" s="25"/>
      <c r="X41747" s="25"/>
    </row>
    <row r="41748" spans="23:24" x14ac:dyDescent="0.2">
      <c r="W41748" s="25"/>
      <c r="X41748" s="25"/>
    </row>
    <row r="41749" spans="23:24" x14ac:dyDescent="0.2">
      <c r="W41749" s="25"/>
      <c r="X41749" s="25"/>
    </row>
    <row r="41750" spans="23:24" x14ac:dyDescent="0.2">
      <c r="W41750" s="25"/>
      <c r="X41750" s="25"/>
    </row>
    <row r="41751" spans="23:24" x14ac:dyDescent="0.2">
      <c r="W41751" s="25"/>
      <c r="X41751" s="25"/>
    </row>
    <row r="41752" spans="23:24" x14ac:dyDescent="0.2">
      <c r="W41752" s="25"/>
      <c r="X41752" s="25"/>
    </row>
    <row r="41753" spans="23:24" x14ac:dyDescent="0.2">
      <c r="W41753" s="25"/>
      <c r="X41753" s="25"/>
    </row>
    <row r="41754" spans="23:24" x14ac:dyDescent="0.2">
      <c r="W41754" s="25"/>
      <c r="X41754" s="25"/>
    </row>
    <row r="41755" spans="23:24" x14ac:dyDescent="0.2">
      <c r="W41755" s="25"/>
      <c r="X41755" s="25"/>
    </row>
    <row r="41756" spans="23:24" x14ac:dyDescent="0.2">
      <c r="W41756" s="25"/>
      <c r="X41756" s="25"/>
    </row>
    <row r="41757" spans="23:24" x14ac:dyDescent="0.2">
      <c r="W41757" s="25"/>
      <c r="X41757" s="25"/>
    </row>
    <row r="41758" spans="23:24" x14ac:dyDescent="0.2">
      <c r="W41758" s="25"/>
      <c r="X41758" s="25"/>
    </row>
    <row r="41759" spans="23:24" x14ac:dyDescent="0.2">
      <c r="W41759" s="25"/>
      <c r="X41759" s="25"/>
    </row>
    <row r="41760" spans="23:24" x14ac:dyDescent="0.2">
      <c r="W41760" s="25"/>
      <c r="X41760" s="25"/>
    </row>
    <row r="41761" spans="23:24" x14ac:dyDescent="0.2">
      <c r="W41761" s="25"/>
      <c r="X41761" s="25"/>
    </row>
    <row r="41762" spans="23:24" x14ac:dyDescent="0.2">
      <c r="W41762" s="25"/>
      <c r="X41762" s="25"/>
    </row>
    <row r="41763" spans="23:24" x14ac:dyDescent="0.2">
      <c r="W41763" s="25"/>
      <c r="X41763" s="25"/>
    </row>
    <row r="41764" spans="23:24" x14ac:dyDescent="0.2">
      <c r="W41764" s="25"/>
      <c r="X41764" s="25"/>
    </row>
    <row r="41765" spans="23:24" x14ac:dyDescent="0.2">
      <c r="W41765" s="25"/>
      <c r="X41765" s="25"/>
    </row>
    <row r="41766" spans="23:24" x14ac:dyDescent="0.2">
      <c r="W41766" s="25"/>
      <c r="X41766" s="25"/>
    </row>
    <row r="41767" spans="23:24" x14ac:dyDescent="0.2">
      <c r="W41767" s="25"/>
      <c r="X41767" s="25"/>
    </row>
    <row r="41768" spans="23:24" x14ac:dyDescent="0.2">
      <c r="W41768" s="25"/>
      <c r="X41768" s="25"/>
    </row>
    <row r="41769" spans="23:24" x14ac:dyDescent="0.2">
      <c r="W41769" s="25"/>
      <c r="X41769" s="25"/>
    </row>
    <row r="41770" spans="23:24" x14ac:dyDescent="0.2">
      <c r="W41770" s="25"/>
      <c r="X41770" s="25"/>
    </row>
    <row r="41771" spans="23:24" x14ac:dyDescent="0.2">
      <c r="W41771" s="25"/>
      <c r="X41771" s="25"/>
    </row>
    <row r="41772" spans="23:24" x14ac:dyDescent="0.2">
      <c r="W41772" s="25"/>
      <c r="X41772" s="25"/>
    </row>
    <row r="41773" spans="23:24" x14ac:dyDescent="0.2">
      <c r="W41773" s="25"/>
      <c r="X41773" s="25"/>
    </row>
    <row r="41774" spans="23:24" x14ac:dyDescent="0.2">
      <c r="W41774" s="25"/>
      <c r="X41774" s="25"/>
    </row>
    <row r="41775" spans="23:24" x14ac:dyDescent="0.2">
      <c r="W41775" s="25"/>
      <c r="X41775" s="25"/>
    </row>
    <row r="41776" spans="23:24" x14ac:dyDescent="0.2">
      <c r="W41776" s="25"/>
      <c r="X41776" s="25"/>
    </row>
    <row r="41777" spans="23:24" x14ac:dyDescent="0.2">
      <c r="W41777" s="25"/>
      <c r="X41777" s="25"/>
    </row>
    <row r="41778" spans="23:24" x14ac:dyDescent="0.2">
      <c r="W41778" s="25"/>
      <c r="X41778" s="25"/>
    </row>
    <row r="41779" spans="23:24" x14ac:dyDescent="0.2">
      <c r="W41779" s="25"/>
      <c r="X41779" s="25"/>
    </row>
    <row r="41780" spans="23:24" x14ac:dyDescent="0.2">
      <c r="W41780" s="25"/>
      <c r="X41780" s="25"/>
    </row>
    <row r="41781" spans="23:24" x14ac:dyDescent="0.2">
      <c r="W41781" s="25"/>
      <c r="X41781" s="25"/>
    </row>
    <row r="41782" spans="23:24" x14ac:dyDescent="0.2">
      <c r="W41782" s="25"/>
      <c r="X41782" s="25"/>
    </row>
    <row r="41783" spans="23:24" x14ac:dyDescent="0.2">
      <c r="W41783" s="25"/>
      <c r="X41783" s="25"/>
    </row>
    <row r="41784" spans="23:24" x14ac:dyDescent="0.2">
      <c r="W41784" s="25"/>
      <c r="X41784" s="25"/>
    </row>
    <row r="41785" spans="23:24" x14ac:dyDescent="0.2">
      <c r="W41785" s="25"/>
      <c r="X41785" s="25"/>
    </row>
    <row r="41786" spans="23:24" x14ac:dyDescent="0.2">
      <c r="W41786" s="25"/>
      <c r="X41786" s="25"/>
    </row>
    <row r="41787" spans="23:24" x14ac:dyDescent="0.2">
      <c r="W41787" s="25"/>
      <c r="X41787" s="25"/>
    </row>
    <row r="41788" spans="23:24" x14ac:dyDescent="0.2">
      <c r="W41788" s="25"/>
      <c r="X41788" s="25"/>
    </row>
    <row r="41789" spans="23:24" x14ac:dyDescent="0.2">
      <c r="W41789" s="25"/>
      <c r="X41789" s="25"/>
    </row>
    <row r="41790" spans="23:24" x14ac:dyDescent="0.2">
      <c r="W41790" s="25"/>
      <c r="X41790" s="25"/>
    </row>
    <row r="41791" spans="23:24" x14ac:dyDescent="0.2">
      <c r="W41791" s="25"/>
      <c r="X41791" s="25"/>
    </row>
    <row r="41792" spans="23:24" x14ac:dyDescent="0.2">
      <c r="W41792" s="25"/>
      <c r="X41792" s="25"/>
    </row>
    <row r="41793" spans="23:24" x14ac:dyDescent="0.2">
      <c r="W41793" s="25"/>
      <c r="X41793" s="25"/>
    </row>
    <row r="41794" spans="23:24" x14ac:dyDescent="0.2">
      <c r="W41794" s="25"/>
      <c r="X41794" s="25"/>
    </row>
    <row r="41795" spans="23:24" x14ac:dyDescent="0.2">
      <c r="W41795" s="25"/>
      <c r="X41795" s="25"/>
    </row>
    <row r="41796" spans="23:24" x14ac:dyDescent="0.2">
      <c r="W41796" s="25"/>
      <c r="X41796" s="25"/>
    </row>
    <row r="41797" spans="23:24" x14ac:dyDescent="0.2">
      <c r="W41797" s="25"/>
      <c r="X41797" s="25"/>
    </row>
    <row r="41798" spans="23:24" x14ac:dyDescent="0.2">
      <c r="W41798" s="25"/>
      <c r="X41798" s="25"/>
    </row>
    <row r="41799" spans="23:24" x14ac:dyDescent="0.2">
      <c r="W41799" s="25"/>
      <c r="X41799" s="25"/>
    </row>
    <row r="41800" spans="23:24" x14ac:dyDescent="0.2">
      <c r="W41800" s="25"/>
      <c r="X41800" s="25"/>
    </row>
    <row r="41801" spans="23:24" x14ac:dyDescent="0.2">
      <c r="W41801" s="25"/>
      <c r="X41801" s="25"/>
    </row>
    <row r="41802" spans="23:24" x14ac:dyDescent="0.2">
      <c r="W41802" s="25"/>
      <c r="X41802" s="25"/>
    </row>
    <row r="41803" spans="23:24" x14ac:dyDescent="0.2">
      <c r="W41803" s="25"/>
      <c r="X41803" s="25"/>
    </row>
    <row r="41804" spans="23:24" x14ac:dyDescent="0.2">
      <c r="W41804" s="25"/>
      <c r="X41804" s="25"/>
    </row>
    <row r="41805" spans="23:24" x14ac:dyDescent="0.2">
      <c r="W41805" s="25"/>
      <c r="X41805" s="25"/>
    </row>
    <row r="41806" spans="23:24" x14ac:dyDescent="0.2">
      <c r="W41806" s="25"/>
      <c r="X41806" s="25"/>
    </row>
    <row r="41807" spans="23:24" x14ac:dyDescent="0.2">
      <c r="W41807" s="25"/>
      <c r="X41807" s="25"/>
    </row>
    <row r="41808" spans="23:24" x14ac:dyDescent="0.2">
      <c r="W41808" s="25"/>
      <c r="X41808" s="25"/>
    </row>
    <row r="41809" spans="23:24" x14ac:dyDescent="0.2">
      <c r="W41809" s="25"/>
      <c r="X41809" s="25"/>
    </row>
    <row r="41810" spans="23:24" x14ac:dyDescent="0.2">
      <c r="W41810" s="25"/>
      <c r="X41810" s="25"/>
    </row>
    <row r="41811" spans="23:24" x14ac:dyDescent="0.2">
      <c r="W41811" s="25"/>
      <c r="X41811" s="25"/>
    </row>
    <row r="41812" spans="23:24" x14ac:dyDescent="0.2">
      <c r="W41812" s="25"/>
      <c r="X41812" s="25"/>
    </row>
    <row r="41813" spans="23:24" x14ac:dyDescent="0.2">
      <c r="W41813" s="25"/>
      <c r="X41813" s="25"/>
    </row>
    <row r="41814" spans="23:24" x14ac:dyDescent="0.2">
      <c r="W41814" s="25"/>
      <c r="X41814" s="25"/>
    </row>
    <row r="41815" spans="23:24" x14ac:dyDescent="0.2">
      <c r="W41815" s="25"/>
      <c r="X41815" s="25"/>
    </row>
    <row r="41816" spans="23:24" x14ac:dyDescent="0.2">
      <c r="W41816" s="25"/>
      <c r="X41816" s="25"/>
    </row>
    <row r="41817" spans="23:24" x14ac:dyDescent="0.2">
      <c r="W41817" s="25"/>
      <c r="X41817" s="25"/>
    </row>
    <row r="41818" spans="23:24" x14ac:dyDescent="0.2">
      <c r="W41818" s="25"/>
      <c r="X41818" s="25"/>
    </row>
    <row r="41819" spans="23:24" x14ac:dyDescent="0.2">
      <c r="W41819" s="25"/>
      <c r="X41819" s="25"/>
    </row>
    <row r="41820" spans="23:24" x14ac:dyDescent="0.2">
      <c r="W41820" s="25"/>
      <c r="X41820" s="25"/>
    </row>
    <row r="41821" spans="23:24" x14ac:dyDescent="0.2">
      <c r="W41821" s="25"/>
      <c r="X41821" s="25"/>
    </row>
    <row r="41822" spans="23:24" x14ac:dyDescent="0.2">
      <c r="W41822" s="25"/>
      <c r="X41822" s="25"/>
    </row>
    <row r="41823" spans="23:24" x14ac:dyDescent="0.2">
      <c r="W41823" s="25"/>
      <c r="X41823" s="25"/>
    </row>
    <row r="41824" spans="23:24" x14ac:dyDescent="0.2">
      <c r="W41824" s="25"/>
      <c r="X41824" s="25"/>
    </row>
    <row r="41825" spans="23:24" x14ac:dyDescent="0.2">
      <c r="W41825" s="25"/>
      <c r="X41825" s="25"/>
    </row>
    <row r="41826" spans="23:24" x14ac:dyDescent="0.2">
      <c r="W41826" s="25"/>
      <c r="X41826" s="25"/>
    </row>
    <row r="41827" spans="23:24" x14ac:dyDescent="0.2">
      <c r="W41827" s="25"/>
      <c r="X41827" s="25"/>
    </row>
    <row r="41828" spans="23:24" x14ac:dyDescent="0.2">
      <c r="W41828" s="25"/>
      <c r="X41828" s="25"/>
    </row>
    <row r="41829" spans="23:24" x14ac:dyDescent="0.2">
      <c r="W41829" s="25"/>
      <c r="X41829" s="25"/>
    </row>
    <row r="41830" spans="23:24" x14ac:dyDescent="0.2">
      <c r="W41830" s="25"/>
      <c r="X41830" s="25"/>
    </row>
    <row r="41831" spans="23:24" x14ac:dyDescent="0.2">
      <c r="W41831" s="25"/>
      <c r="X41831" s="25"/>
    </row>
    <row r="41832" spans="23:24" x14ac:dyDescent="0.2">
      <c r="W41832" s="25"/>
      <c r="X41832" s="25"/>
    </row>
    <row r="41833" spans="23:24" x14ac:dyDescent="0.2">
      <c r="W41833" s="25"/>
      <c r="X41833" s="25"/>
    </row>
    <row r="41834" spans="23:24" x14ac:dyDescent="0.2">
      <c r="W41834" s="25"/>
      <c r="X41834" s="25"/>
    </row>
    <row r="41835" spans="23:24" x14ac:dyDescent="0.2">
      <c r="W41835" s="25"/>
      <c r="X41835" s="25"/>
    </row>
    <row r="41836" spans="23:24" x14ac:dyDescent="0.2">
      <c r="W41836" s="25"/>
      <c r="X41836" s="25"/>
    </row>
    <row r="41837" spans="23:24" x14ac:dyDescent="0.2">
      <c r="W41837" s="25"/>
      <c r="X41837" s="25"/>
    </row>
    <row r="41838" spans="23:24" x14ac:dyDescent="0.2">
      <c r="W41838" s="25"/>
      <c r="X41838" s="25"/>
    </row>
    <row r="41839" spans="23:24" x14ac:dyDescent="0.2">
      <c r="W41839" s="25"/>
      <c r="X41839" s="25"/>
    </row>
    <row r="41840" spans="23:24" x14ac:dyDescent="0.2">
      <c r="W41840" s="25"/>
      <c r="X41840" s="25"/>
    </row>
    <row r="41841" spans="23:24" x14ac:dyDescent="0.2">
      <c r="W41841" s="25"/>
      <c r="X41841" s="25"/>
    </row>
    <row r="41842" spans="23:24" x14ac:dyDescent="0.2">
      <c r="W41842" s="25"/>
      <c r="X41842" s="25"/>
    </row>
    <row r="41843" spans="23:24" x14ac:dyDescent="0.2">
      <c r="W41843" s="25"/>
      <c r="X41843" s="25"/>
    </row>
    <row r="41844" spans="23:24" x14ac:dyDescent="0.2">
      <c r="W41844" s="25"/>
      <c r="X41844" s="25"/>
    </row>
    <row r="41845" spans="23:24" x14ac:dyDescent="0.2">
      <c r="W41845" s="25"/>
      <c r="X41845" s="25"/>
    </row>
    <row r="41846" spans="23:24" x14ac:dyDescent="0.2">
      <c r="W41846" s="25"/>
      <c r="X41846" s="25"/>
    </row>
    <row r="41847" spans="23:24" x14ac:dyDescent="0.2">
      <c r="W41847" s="25"/>
      <c r="X41847" s="25"/>
    </row>
    <row r="41848" spans="23:24" x14ac:dyDescent="0.2">
      <c r="W41848" s="25"/>
      <c r="X41848" s="25"/>
    </row>
    <row r="41849" spans="23:24" x14ac:dyDescent="0.2">
      <c r="W41849" s="25"/>
      <c r="X41849" s="25"/>
    </row>
    <row r="41850" spans="23:24" x14ac:dyDescent="0.2">
      <c r="W41850" s="25"/>
      <c r="X41850" s="25"/>
    </row>
    <row r="41851" spans="23:24" x14ac:dyDescent="0.2">
      <c r="W41851" s="25"/>
      <c r="X41851" s="25"/>
    </row>
    <row r="41852" spans="23:24" x14ac:dyDescent="0.2">
      <c r="W41852" s="25"/>
      <c r="X41852" s="25"/>
    </row>
    <row r="41853" spans="23:24" x14ac:dyDescent="0.2">
      <c r="W41853" s="25"/>
      <c r="X41853" s="25"/>
    </row>
    <row r="41854" spans="23:24" x14ac:dyDescent="0.2">
      <c r="W41854" s="25"/>
      <c r="X41854" s="25"/>
    </row>
    <row r="41855" spans="23:24" x14ac:dyDescent="0.2">
      <c r="W41855" s="25"/>
      <c r="X41855" s="25"/>
    </row>
    <row r="41856" spans="23:24" x14ac:dyDescent="0.2">
      <c r="W41856" s="25"/>
      <c r="X41856" s="25"/>
    </row>
    <row r="41857" spans="23:24" x14ac:dyDescent="0.2">
      <c r="W41857" s="25"/>
      <c r="X41857" s="25"/>
    </row>
    <row r="41858" spans="23:24" x14ac:dyDescent="0.2">
      <c r="W41858" s="25"/>
      <c r="X41858" s="25"/>
    </row>
    <row r="41859" spans="23:24" x14ac:dyDescent="0.2">
      <c r="W41859" s="25"/>
      <c r="X41859" s="25"/>
    </row>
    <row r="41860" spans="23:24" x14ac:dyDescent="0.2">
      <c r="W41860" s="25"/>
      <c r="X41860" s="25"/>
    </row>
    <row r="41861" spans="23:24" x14ac:dyDescent="0.2">
      <c r="W41861" s="25"/>
      <c r="X41861" s="25"/>
    </row>
    <row r="41862" spans="23:24" x14ac:dyDescent="0.2">
      <c r="W41862" s="25"/>
      <c r="X41862" s="25"/>
    </row>
    <row r="41863" spans="23:24" x14ac:dyDescent="0.2">
      <c r="W41863" s="25"/>
      <c r="X41863" s="25"/>
    </row>
    <row r="41864" spans="23:24" x14ac:dyDescent="0.2">
      <c r="W41864" s="25"/>
      <c r="X41864" s="25"/>
    </row>
    <row r="41865" spans="23:24" x14ac:dyDescent="0.2">
      <c r="W41865" s="25"/>
      <c r="X41865" s="25"/>
    </row>
    <row r="41866" spans="23:24" x14ac:dyDescent="0.2">
      <c r="W41866" s="25"/>
      <c r="X41866" s="25"/>
    </row>
    <row r="41867" spans="23:24" x14ac:dyDescent="0.2">
      <c r="W41867" s="25"/>
      <c r="X41867" s="25"/>
    </row>
    <row r="41868" spans="23:24" x14ac:dyDescent="0.2">
      <c r="W41868" s="25"/>
      <c r="X41868" s="25"/>
    </row>
    <row r="41869" spans="23:24" x14ac:dyDescent="0.2">
      <c r="W41869" s="25"/>
      <c r="X41869" s="25"/>
    </row>
    <row r="41870" spans="23:24" x14ac:dyDescent="0.2">
      <c r="W41870" s="25"/>
      <c r="X41870" s="25"/>
    </row>
    <row r="41871" spans="23:24" x14ac:dyDescent="0.2">
      <c r="W41871" s="25"/>
      <c r="X41871" s="25"/>
    </row>
    <row r="41872" spans="23:24" x14ac:dyDescent="0.2">
      <c r="W41872" s="25"/>
      <c r="X41872" s="25"/>
    </row>
    <row r="41873" spans="23:24" x14ac:dyDescent="0.2">
      <c r="W41873" s="25"/>
      <c r="X41873" s="25"/>
    </row>
    <row r="41874" spans="23:24" x14ac:dyDescent="0.2">
      <c r="W41874" s="25"/>
      <c r="X41874" s="25"/>
    </row>
    <row r="41875" spans="23:24" x14ac:dyDescent="0.2">
      <c r="W41875" s="25"/>
      <c r="X41875" s="25"/>
    </row>
    <row r="41876" spans="23:24" x14ac:dyDescent="0.2">
      <c r="W41876" s="25"/>
      <c r="X41876" s="25"/>
    </row>
    <row r="41877" spans="23:24" x14ac:dyDescent="0.2">
      <c r="W41877" s="25"/>
      <c r="X41877" s="25"/>
    </row>
    <row r="41878" spans="23:24" x14ac:dyDescent="0.2">
      <c r="W41878" s="25"/>
      <c r="X41878" s="25"/>
    </row>
    <row r="41879" spans="23:24" x14ac:dyDescent="0.2">
      <c r="W41879" s="25"/>
      <c r="X41879" s="25"/>
    </row>
    <row r="41880" spans="23:24" x14ac:dyDescent="0.2">
      <c r="W41880" s="25"/>
      <c r="X41880" s="25"/>
    </row>
    <row r="41881" spans="23:24" x14ac:dyDescent="0.2">
      <c r="W41881" s="25"/>
      <c r="X41881" s="25"/>
    </row>
    <row r="41882" spans="23:24" x14ac:dyDescent="0.2">
      <c r="W41882" s="25"/>
      <c r="X41882" s="25"/>
    </row>
    <row r="41883" spans="23:24" x14ac:dyDescent="0.2">
      <c r="W41883" s="25"/>
      <c r="X41883" s="25"/>
    </row>
    <row r="41884" spans="23:24" x14ac:dyDescent="0.2">
      <c r="W41884" s="25"/>
      <c r="X41884" s="25"/>
    </row>
    <row r="41885" spans="23:24" x14ac:dyDescent="0.2">
      <c r="W41885" s="25"/>
      <c r="X41885" s="25"/>
    </row>
    <row r="41886" spans="23:24" x14ac:dyDescent="0.2">
      <c r="W41886" s="25"/>
      <c r="X41886" s="25"/>
    </row>
    <row r="41887" spans="23:24" x14ac:dyDescent="0.2">
      <c r="W41887" s="25"/>
      <c r="X41887" s="25"/>
    </row>
    <row r="41888" spans="23:24" x14ac:dyDescent="0.2">
      <c r="W41888" s="25"/>
      <c r="X41888" s="25"/>
    </row>
    <row r="41889" spans="23:24" x14ac:dyDescent="0.2">
      <c r="W41889" s="25"/>
      <c r="X41889" s="25"/>
    </row>
    <row r="41890" spans="23:24" x14ac:dyDescent="0.2">
      <c r="W41890" s="25"/>
      <c r="X41890" s="25"/>
    </row>
    <row r="41891" spans="23:24" x14ac:dyDescent="0.2">
      <c r="W41891" s="25"/>
      <c r="X41891" s="25"/>
    </row>
    <row r="41892" spans="23:24" x14ac:dyDescent="0.2">
      <c r="W41892" s="25"/>
      <c r="X41892" s="25"/>
    </row>
    <row r="41893" spans="23:24" x14ac:dyDescent="0.2">
      <c r="W41893" s="25"/>
      <c r="X41893" s="25"/>
    </row>
    <row r="41894" spans="23:24" x14ac:dyDescent="0.2">
      <c r="W41894" s="25"/>
      <c r="X41894" s="25"/>
    </row>
    <row r="41895" spans="23:24" x14ac:dyDescent="0.2">
      <c r="W41895" s="25"/>
      <c r="X41895" s="25"/>
    </row>
    <row r="41896" spans="23:24" x14ac:dyDescent="0.2">
      <c r="W41896" s="25"/>
      <c r="X41896" s="25"/>
    </row>
    <row r="41897" spans="23:24" x14ac:dyDescent="0.2">
      <c r="W41897" s="25"/>
      <c r="X41897" s="25"/>
    </row>
    <row r="41898" spans="23:24" x14ac:dyDescent="0.2">
      <c r="W41898" s="25"/>
      <c r="X41898" s="25"/>
    </row>
    <row r="41899" spans="23:24" x14ac:dyDescent="0.2">
      <c r="W41899" s="25"/>
      <c r="X41899" s="25"/>
    </row>
    <row r="41900" spans="23:24" x14ac:dyDescent="0.2">
      <c r="W41900" s="25"/>
      <c r="X41900" s="25"/>
    </row>
    <row r="41901" spans="23:24" x14ac:dyDescent="0.2">
      <c r="W41901" s="25"/>
      <c r="X41901" s="25"/>
    </row>
    <row r="41902" spans="23:24" x14ac:dyDescent="0.2">
      <c r="W41902" s="25"/>
      <c r="X41902" s="25"/>
    </row>
    <row r="41903" spans="23:24" x14ac:dyDescent="0.2">
      <c r="W41903" s="25"/>
      <c r="X41903" s="25"/>
    </row>
    <row r="41904" spans="23:24" x14ac:dyDescent="0.2">
      <c r="W41904" s="25"/>
      <c r="X41904" s="25"/>
    </row>
    <row r="41905" spans="23:24" x14ac:dyDescent="0.2">
      <c r="W41905" s="25"/>
      <c r="X41905" s="25"/>
    </row>
    <row r="41906" spans="23:24" x14ac:dyDescent="0.2">
      <c r="W41906" s="25"/>
      <c r="X41906" s="25"/>
    </row>
    <row r="41907" spans="23:24" x14ac:dyDescent="0.2">
      <c r="W41907" s="25"/>
      <c r="X41907" s="25"/>
    </row>
    <row r="41908" spans="23:24" x14ac:dyDescent="0.2">
      <c r="W41908" s="25"/>
      <c r="X41908" s="25"/>
    </row>
    <row r="41909" spans="23:24" x14ac:dyDescent="0.2">
      <c r="W41909" s="25"/>
      <c r="X41909" s="25"/>
    </row>
    <row r="41910" spans="23:24" x14ac:dyDescent="0.2">
      <c r="W41910" s="25"/>
      <c r="X41910" s="25"/>
    </row>
    <row r="41911" spans="23:24" x14ac:dyDescent="0.2">
      <c r="W41911" s="25"/>
      <c r="X41911" s="25"/>
    </row>
    <row r="41912" spans="23:24" x14ac:dyDescent="0.2">
      <c r="W41912" s="25"/>
      <c r="X41912" s="25"/>
    </row>
    <row r="41913" spans="23:24" x14ac:dyDescent="0.2">
      <c r="W41913" s="25"/>
      <c r="X41913" s="25"/>
    </row>
    <row r="41914" spans="23:24" x14ac:dyDescent="0.2">
      <c r="W41914" s="25"/>
      <c r="X41914" s="25"/>
    </row>
    <row r="41915" spans="23:24" x14ac:dyDescent="0.2">
      <c r="W41915" s="25"/>
      <c r="X41915" s="25"/>
    </row>
    <row r="41916" spans="23:24" x14ac:dyDescent="0.2">
      <c r="W41916" s="25"/>
      <c r="X41916" s="25"/>
    </row>
    <row r="41917" spans="23:24" x14ac:dyDescent="0.2">
      <c r="W41917" s="25"/>
      <c r="X41917" s="25"/>
    </row>
    <row r="41918" spans="23:24" x14ac:dyDescent="0.2">
      <c r="W41918" s="25"/>
      <c r="X41918" s="25"/>
    </row>
    <row r="41919" spans="23:24" x14ac:dyDescent="0.2">
      <c r="W41919" s="25"/>
      <c r="X41919" s="25"/>
    </row>
    <row r="41920" spans="23:24" x14ac:dyDescent="0.2">
      <c r="W41920" s="25"/>
      <c r="X41920" s="25"/>
    </row>
    <row r="41921" spans="23:24" x14ac:dyDescent="0.2">
      <c r="W41921" s="25"/>
      <c r="X41921" s="25"/>
    </row>
    <row r="41922" spans="23:24" x14ac:dyDescent="0.2">
      <c r="W41922" s="25"/>
      <c r="X41922" s="25"/>
    </row>
    <row r="41923" spans="23:24" x14ac:dyDescent="0.2">
      <c r="W41923" s="25"/>
      <c r="X41923" s="25"/>
    </row>
    <row r="41924" spans="23:24" x14ac:dyDescent="0.2">
      <c r="W41924" s="25"/>
      <c r="X41924" s="25"/>
    </row>
    <row r="41925" spans="23:24" x14ac:dyDescent="0.2">
      <c r="W41925" s="25"/>
      <c r="X41925" s="25"/>
    </row>
    <row r="41926" spans="23:24" x14ac:dyDescent="0.2">
      <c r="W41926" s="25"/>
      <c r="X41926" s="25"/>
    </row>
    <row r="41927" spans="23:24" x14ac:dyDescent="0.2">
      <c r="W41927" s="25"/>
      <c r="X41927" s="25"/>
    </row>
    <row r="41928" spans="23:24" x14ac:dyDescent="0.2">
      <c r="W41928" s="25"/>
      <c r="X41928" s="25"/>
    </row>
    <row r="41929" spans="23:24" x14ac:dyDescent="0.2">
      <c r="W41929" s="25"/>
      <c r="X41929" s="25"/>
    </row>
    <row r="41930" spans="23:24" x14ac:dyDescent="0.2">
      <c r="W41930" s="25"/>
      <c r="X41930" s="25"/>
    </row>
    <row r="41931" spans="23:24" x14ac:dyDescent="0.2">
      <c r="W41931" s="25"/>
      <c r="X41931" s="25"/>
    </row>
    <row r="41932" spans="23:24" x14ac:dyDescent="0.2">
      <c r="W41932" s="25"/>
      <c r="X41932" s="25"/>
    </row>
    <row r="41933" spans="23:24" x14ac:dyDescent="0.2">
      <c r="W41933" s="25"/>
      <c r="X41933" s="25"/>
    </row>
    <row r="41934" spans="23:24" x14ac:dyDescent="0.2">
      <c r="W41934" s="25"/>
      <c r="X41934" s="25"/>
    </row>
    <row r="41935" spans="23:24" x14ac:dyDescent="0.2">
      <c r="W41935" s="25"/>
      <c r="X41935" s="25"/>
    </row>
    <row r="41936" spans="23:24" x14ac:dyDescent="0.2">
      <c r="W41936" s="25"/>
      <c r="X41936" s="25"/>
    </row>
    <row r="41937" spans="23:24" x14ac:dyDescent="0.2">
      <c r="W41937" s="25"/>
      <c r="X41937" s="25"/>
    </row>
    <row r="41938" spans="23:24" x14ac:dyDescent="0.2">
      <c r="W41938" s="25"/>
      <c r="X41938" s="25"/>
    </row>
    <row r="41939" spans="23:24" x14ac:dyDescent="0.2">
      <c r="W41939" s="25"/>
      <c r="X41939" s="25"/>
    </row>
    <row r="41940" spans="23:24" x14ac:dyDescent="0.2">
      <c r="W41940" s="25"/>
      <c r="X41940" s="25"/>
    </row>
    <row r="41941" spans="23:24" x14ac:dyDescent="0.2">
      <c r="W41941" s="25"/>
      <c r="X41941" s="25"/>
    </row>
    <row r="41942" spans="23:24" x14ac:dyDescent="0.2">
      <c r="W41942" s="25"/>
      <c r="X41942" s="25"/>
    </row>
    <row r="41943" spans="23:24" x14ac:dyDescent="0.2">
      <c r="W41943" s="25"/>
      <c r="X41943" s="25"/>
    </row>
    <row r="41944" spans="23:24" x14ac:dyDescent="0.2">
      <c r="W41944" s="25"/>
      <c r="X41944" s="25"/>
    </row>
    <row r="41945" spans="23:24" x14ac:dyDescent="0.2">
      <c r="W41945" s="25"/>
      <c r="X41945" s="25"/>
    </row>
    <row r="41946" spans="23:24" x14ac:dyDescent="0.2">
      <c r="W41946" s="25"/>
      <c r="X41946" s="25"/>
    </row>
    <row r="41947" spans="23:24" x14ac:dyDescent="0.2">
      <c r="W41947" s="25"/>
      <c r="X41947" s="25"/>
    </row>
    <row r="41948" spans="23:24" x14ac:dyDescent="0.2">
      <c r="W41948" s="25"/>
      <c r="X41948" s="25"/>
    </row>
    <row r="41949" spans="23:24" x14ac:dyDescent="0.2">
      <c r="W41949" s="25"/>
      <c r="X41949" s="25"/>
    </row>
    <row r="41950" spans="23:24" x14ac:dyDescent="0.2">
      <c r="W41950" s="25"/>
      <c r="X41950" s="25"/>
    </row>
    <row r="41951" spans="23:24" x14ac:dyDescent="0.2">
      <c r="W41951" s="25"/>
      <c r="X41951" s="25"/>
    </row>
    <row r="41952" spans="23:24" x14ac:dyDescent="0.2">
      <c r="W41952" s="25"/>
      <c r="X41952" s="25"/>
    </row>
    <row r="41953" spans="23:24" x14ac:dyDescent="0.2">
      <c r="W41953" s="25"/>
      <c r="X41953" s="25"/>
    </row>
    <row r="41954" spans="23:24" x14ac:dyDescent="0.2">
      <c r="W41954" s="25"/>
      <c r="X41954" s="25"/>
    </row>
    <row r="41955" spans="23:24" x14ac:dyDescent="0.2">
      <c r="W41955" s="25"/>
      <c r="X41955" s="25"/>
    </row>
    <row r="41956" spans="23:24" x14ac:dyDescent="0.2">
      <c r="W41956" s="25"/>
      <c r="X41956" s="25"/>
    </row>
    <row r="41957" spans="23:24" x14ac:dyDescent="0.2">
      <c r="W41957" s="25"/>
      <c r="X41957" s="25"/>
    </row>
    <row r="41958" spans="23:24" x14ac:dyDescent="0.2">
      <c r="W41958" s="25"/>
      <c r="X41958" s="25"/>
    </row>
    <row r="41959" spans="23:24" x14ac:dyDescent="0.2">
      <c r="W41959" s="25"/>
      <c r="X41959" s="25"/>
    </row>
    <row r="41960" spans="23:24" x14ac:dyDescent="0.2">
      <c r="W41960" s="25"/>
      <c r="X41960" s="25"/>
    </row>
    <row r="41961" spans="23:24" x14ac:dyDescent="0.2">
      <c r="W41961" s="25"/>
      <c r="X41961" s="25"/>
    </row>
    <row r="41962" spans="23:24" x14ac:dyDescent="0.2">
      <c r="W41962" s="25"/>
      <c r="X41962" s="25"/>
    </row>
    <row r="41963" spans="23:24" x14ac:dyDescent="0.2">
      <c r="W41963" s="25"/>
      <c r="X41963" s="25"/>
    </row>
    <row r="41964" spans="23:24" x14ac:dyDescent="0.2">
      <c r="W41964" s="25"/>
      <c r="X41964" s="25"/>
    </row>
    <row r="41965" spans="23:24" x14ac:dyDescent="0.2">
      <c r="W41965" s="25"/>
      <c r="X41965" s="25"/>
    </row>
    <row r="41966" spans="23:24" x14ac:dyDescent="0.2">
      <c r="W41966" s="25"/>
      <c r="X41966" s="25"/>
    </row>
    <row r="41967" spans="23:24" x14ac:dyDescent="0.2">
      <c r="W41967" s="25"/>
      <c r="X41967" s="25"/>
    </row>
    <row r="41968" spans="23:24" x14ac:dyDescent="0.2">
      <c r="W41968" s="25"/>
      <c r="X41968" s="25"/>
    </row>
    <row r="41969" spans="23:24" x14ac:dyDescent="0.2">
      <c r="W41969" s="25"/>
      <c r="X41969" s="25"/>
    </row>
    <row r="41970" spans="23:24" x14ac:dyDescent="0.2">
      <c r="W41970" s="25"/>
      <c r="X41970" s="25"/>
    </row>
    <row r="41971" spans="23:24" x14ac:dyDescent="0.2">
      <c r="W41971" s="25"/>
      <c r="X41971" s="25"/>
    </row>
    <row r="41972" spans="23:24" x14ac:dyDescent="0.2">
      <c r="W41972" s="25"/>
      <c r="X41972" s="25"/>
    </row>
    <row r="41973" spans="23:24" x14ac:dyDescent="0.2">
      <c r="W41973" s="25"/>
      <c r="X41973" s="25"/>
    </row>
    <row r="41974" spans="23:24" x14ac:dyDescent="0.2">
      <c r="W41974" s="25"/>
      <c r="X41974" s="25"/>
    </row>
    <row r="41975" spans="23:24" x14ac:dyDescent="0.2">
      <c r="W41975" s="25"/>
      <c r="X41975" s="25"/>
    </row>
    <row r="41976" spans="23:24" x14ac:dyDescent="0.2">
      <c r="W41976" s="25"/>
      <c r="X41976" s="25"/>
    </row>
    <row r="41977" spans="23:24" x14ac:dyDescent="0.2">
      <c r="W41977" s="25"/>
      <c r="X41977" s="25"/>
    </row>
    <row r="41978" spans="23:24" x14ac:dyDescent="0.2">
      <c r="W41978" s="25"/>
      <c r="X41978" s="25"/>
    </row>
    <row r="41979" spans="23:24" x14ac:dyDescent="0.2">
      <c r="W41979" s="25"/>
      <c r="X41979" s="25"/>
    </row>
    <row r="41980" spans="23:24" x14ac:dyDescent="0.2">
      <c r="W41980" s="25"/>
      <c r="X41980" s="25"/>
    </row>
    <row r="41981" spans="23:24" x14ac:dyDescent="0.2">
      <c r="W41981" s="25"/>
      <c r="X41981" s="25"/>
    </row>
    <row r="41982" spans="23:24" x14ac:dyDescent="0.2">
      <c r="W41982" s="25"/>
      <c r="X41982" s="25"/>
    </row>
    <row r="41983" spans="23:24" x14ac:dyDescent="0.2">
      <c r="W41983" s="25"/>
      <c r="X41983" s="25"/>
    </row>
    <row r="41984" spans="23:24" x14ac:dyDescent="0.2">
      <c r="W41984" s="25"/>
      <c r="X41984" s="25"/>
    </row>
    <row r="41985" spans="23:24" x14ac:dyDescent="0.2">
      <c r="W41985" s="25"/>
      <c r="X41985" s="25"/>
    </row>
    <row r="41986" spans="23:24" x14ac:dyDescent="0.2">
      <c r="W41986" s="25"/>
      <c r="X41986" s="25"/>
    </row>
    <row r="41987" spans="23:24" x14ac:dyDescent="0.2">
      <c r="W41987" s="25"/>
      <c r="X41987" s="25"/>
    </row>
    <row r="41988" spans="23:24" x14ac:dyDescent="0.2">
      <c r="W41988" s="25"/>
      <c r="X41988" s="25"/>
    </row>
    <row r="41989" spans="23:24" x14ac:dyDescent="0.2">
      <c r="W41989" s="25"/>
      <c r="X41989" s="25"/>
    </row>
    <row r="41990" spans="23:24" x14ac:dyDescent="0.2">
      <c r="W41990" s="25"/>
      <c r="X41990" s="25"/>
    </row>
    <row r="41991" spans="23:24" x14ac:dyDescent="0.2">
      <c r="W41991" s="25"/>
      <c r="X41991" s="25"/>
    </row>
    <row r="41992" spans="23:24" x14ac:dyDescent="0.2">
      <c r="W41992" s="25"/>
      <c r="X41992" s="25"/>
    </row>
    <row r="41993" spans="23:24" x14ac:dyDescent="0.2">
      <c r="W41993" s="25"/>
      <c r="X41993" s="25"/>
    </row>
    <row r="41994" spans="23:24" x14ac:dyDescent="0.2">
      <c r="W41994" s="25"/>
      <c r="X41994" s="25"/>
    </row>
    <row r="41995" spans="23:24" x14ac:dyDescent="0.2">
      <c r="W41995" s="25"/>
      <c r="X41995" s="25"/>
    </row>
    <row r="41996" spans="23:24" x14ac:dyDescent="0.2">
      <c r="W41996" s="25"/>
      <c r="X41996" s="25"/>
    </row>
    <row r="41997" spans="23:24" x14ac:dyDescent="0.2">
      <c r="W41997" s="25"/>
      <c r="X41997" s="25"/>
    </row>
    <row r="41998" spans="23:24" x14ac:dyDescent="0.2">
      <c r="W41998" s="25"/>
      <c r="X41998" s="25"/>
    </row>
    <row r="41999" spans="23:24" x14ac:dyDescent="0.2">
      <c r="W41999" s="25"/>
      <c r="X41999" s="25"/>
    </row>
    <row r="42000" spans="23:24" x14ac:dyDescent="0.2">
      <c r="W42000" s="25"/>
      <c r="X42000" s="25"/>
    </row>
    <row r="42001" spans="23:24" x14ac:dyDescent="0.2">
      <c r="W42001" s="25"/>
      <c r="X42001" s="25"/>
    </row>
    <row r="42002" spans="23:24" x14ac:dyDescent="0.2">
      <c r="W42002" s="25"/>
      <c r="X42002" s="25"/>
    </row>
    <row r="42003" spans="23:24" x14ac:dyDescent="0.2">
      <c r="W42003" s="25"/>
      <c r="X42003" s="25"/>
    </row>
    <row r="42004" spans="23:24" x14ac:dyDescent="0.2">
      <c r="W42004" s="25"/>
      <c r="X42004" s="25"/>
    </row>
    <row r="42005" spans="23:24" x14ac:dyDescent="0.2">
      <c r="W42005" s="25"/>
      <c r="X42005" s="25"/>
    </row>
    <row r="42006" spans="23:24" x14ac:dyDescent="0.2">
      <c r="W42006" s="25"/>
      <c r="X42006" s="25"/>
    </row>
    <row r="42007" spans="23:24" x14ac:dyDescent="0.2">
      <c r="W42007" s="25"/>
      <c r="X42007" s="25"/>
    </row>
    <row r="42008" spans="23:24" x14ac:dyDescent="0.2">
      <c r="W42008" s="25"/>
      <c r="X42008" s="25"/>
    </row>
    <row r="42009" spans="23:24" x14ac:dyDescent="0.2">
      <c r="W42009" s="25"/>
      <c r="X42009" s="25"/>
    </row>
    <row r="42010" spans="23:24" x14ac:dyDescent="0.2">
      <c r="W42010" s="25"/>
      <c r="X42010" s="25"/>
    </row>
    <row r="42011" spans="23:24" x14ac:dyDescent="0.2">
      <c r="W42011" s="25"/>
      <c r="X42011" s="25"/>
    </row>
    <row r="42012" spans="23:24" x14ac:dyDescent="0.2">
      <c r="W42012" s="25"/>
      <c r="X42012" s="25"/>
    </row>
    <row r="42013" spans="23:24" x14ac:dyDescent="0.2">
      <c r="W42013" s="25"/>
      <c r="X42013" s="25"/>
    </row>
    <row r="42014" spans="23:24" x14ac:dyDescent="0.2">
      <c r="W42014" s="25"/>
      <c r="X42014" s="25"/>
    </row>
    <row r="42015" spans="23:24" x14ac:dyDescent="0.2">
      <c r="W42015" s="25"/>
      <c r="X42015" s="25"/>
    </row>
    <row r="42016" spans="23:24" x14ac:dyDescent="0.2">
      <c r="W42016" s="25"/>
      <c r="X42016" s="25"/>
    </row>
    <row r="42017" spans="23:24" x14ac:dyDescent="0.2">
      <c r="W42017" s="25"/>
      <c r="X42017" s="25"/>
    </row>
    <row r="42018" spans="23:24" x14ac:dyDescent="0.2">
      <c r="W42018" s="25"/>
      <c r="X42018" s="25"/>
    </row>
    <row r="42019" spans="23:24" x14ac:dyDescent="0.2">
      <c r="W42019" s="25"/>
      <c r="X42019" s="25"/>
    </row>
    <row r="42020" spans="23:24" x14ac:dyDescent="0.2">
      <c r="W42020" s="25"/>
      <c r="X42020" s="25"/>
    </row>
    <row r="42021" spans="23:24" x14ac:dyDescent="0.2">
      <c r="W42021" s="25"/>
      <c r="X42021" s="25"/>
    </row>
    <row r="42022" spans="23:24" x14ac:dyDescent="0.2">
      <c r="W42022" s="25"/>
      <c r="X42022" s="25"/>
    </row>
    <row r="42023" spans="23:24" x14ac:dyDescent="0.2">
      <c r="W42023" s="25"/>
      <c r="X42023" s="25"/>
    </row>
    <row r="42024" spans="23:24" x14ac:dyDescent="0.2">
      <c r="W42024" s="25"/>
      <c r="X42024" s="25"/>
    </row>
    <row r="42025" spans="23:24" x14ac:dyDescent="0.2">
      <c r="W42025" s="25"/>
      <c r="X42025" s="25"/>
    </row>
    <row r="42026" spans="23:24" x14ac:dyDescent="0.2">
      <c r="W42026" s="25"/>
      <c r="X42026" s="25"/>
    </row>
    <row r="42027" spans="23:24" x14ac:dyDescent="0.2">
      <c r="W42027" s="25"/>
      <c r="X42027" s="25"/>
    </row>
    <row r="42028" spans="23:24" x14ac:dyDescent="0.2">
      <c r="W42028" s="25"/>
      <c r="X42028" s="25"/>
    </row>
    <row r="42029" spans="23:24" x14ac:dyDescent="0.2">
      <c r="W42029" s="25"/>
      <c r="X42029" s="25"/>
    </row>
    <row r="42030" spans="23:24" x14ac:dyDescent="0.2">
      <c r="W42030" s="25"/>
      <c r="X42030" s="25"/>
    </row>
    <row r="42031" spans="23:24" x14ac:dyDescent="0.2">
      <c r="W42031" s="25"/>
      <c r="X42031" s="25"/>
    </row>
    <row r="42032" spans="23:24" x14ac:dyDescent="0.2">
      <c r="W42032" s="25"/>
      <c r="X42032" s="25"/>
    </row>
    <row r="42033" spans="23:24" x14ac:dyDescent="0.2">
      <c r="W42033" s="25"/>
      <c r="X42033" s="25"/>
    </row>
    <row r="42034" spans="23:24" x14ac:dyDescent="0.2">
      <c r="W42034" s="25"/>
      <c r="X42034" s="25"/>
    </row>
    <row r="42035" spans="23:24" x14ac:dyDescent="0.2">
      <c r="W42035" s="25"/>
      <c r="X42035" s="25"/>
    </row>
    <row r="42036" spans="23:24" x14ac:dyDescent="0.2">
      <c r="W42036" s="25"/>
      <c r="X42036" s="25"/>
    </row>
    <row r="42037" spans="23:24" x14ac:dyDescent="0.2">
      <c r="W42037" s="25"/>
      <c r="X42037" s="25"/>
    </row>
    <row r="42038" spans="23:24" x14ac:dyDescent="0.2">
      <c r="W42038" s="25"/>
      <c r="X42038" s="25"/>
    </row>
    <row r="42039" spans="23:24" x14ac:dyDescent="0.2">
      <c r="W42039" s="25"/>
      <c r="X42039" s="25"/>
    </row>
    <row r="42040" spans="23:24" x14ac:dyDescent="0.2">
      <c r="W42040" s="25"/>
      <c r="X42040" s="25"/>
    </row>
    <row r="42041" spans="23:24" x14ac:dyDescent="0.2">
      <c r="W42041" s="25"/>
      <c r="X42041" s="25"/>
    </row>
    <row r="42042" spans="23:24" x14ac:dyDescent="0.2">
      <c r="W42042" s="25"/>
      <c r="X42042" s="25"/>
    </row>
    <row r="42043" spans="23:24" x14ac:dyDescent="0.2">
      <c r="W42043" s="25"/>
      <c r="X42043" s="25"/>
    </row>
    <row r="42044" spans="23:24" x14ac:dyDescent="0.2">
      <c r="W42044" s="25"/>
      <c r="X42044" s="25"/>
    </row>
    <row r="42045" spans="23:24" x14ac:dyDescent="0.2">
      <c r="W42045" s="25"/>
      <c r="X42045" s="25"/>
    </row>
    <row r="42046" spans="23:24" x14ac:dyDescent="0.2">
      <c r="W42046" s="25"/>
      <c r="X42046" s="25"/>
    </row>
    <row r="42047" spans="23:24" x14ac:dyDescent="0.2">
      <c r="W42047" s="25"/>
      <c r="X42047" s="25"/>
    </row>
    <row r="42048" spans="23:24" x14ac:dyDescent="0.2">
      <c r="W42048" s="25"/>
      <c r="X42048" s="25"/>
    </row>
    <row r="42049" spans="23:24" x14ac:dyDescent="0.2">
      <c r="W42049" s="25"/>
      <c r="X42049" s="25"/>
    </row>
    <row r="42050" spans="23:24" x14ac:dyDescent="0.2">
      <c r="W42050" s="25"/>
      <c r="X42050" s="25"/>
    </row>
    <row r="42051" spans="23:24" x14ac:dyDescent="0.2">
      <c r="W42051" s="25"/>
      <c r="X42051" s="25"/>
    </row>
    <row r="42052" spans="23:24" x14ac:dyDescent="0.2">
      <c r="W42052" s="25"/>
      <c r="X42052" s="25"/>
    </row>
    <row r="42053" spans="23:24" x14ac:dyDescent="0.2">
      <c r="W42053" s="25"/>
      <c r="X42053" s="25"/>
    </row>
    <row r="42054" spans="23:24" x14ac:dyDescent="0.2">
      <c r="W42054" s="25"/>
      <c r="X42054" s="25"/>
    </row>
    <row r="42055" spans="23:24" x14ac:dyDescent="0.2">
      <c r="W42055" s="25"/>
      <c r="X42055" s="25"/>
    </row>
    <row r="42056" spans="23:24" x14ac:dyDescent="0.2">
      <c r="W42056" s="25"/>
      <c r="X42056" s="25"/>
    </row>
    <row r="42057" spans="23:24" x14ac:dyDescent="0.2">
      <c r="W42057" s="25"/>
      <c r="X42057" s="25"/>
    </row>
    <row r="42058" spans="23:24" x14ac:dyDescent="0.2">
      <c r="W42058" s="25"/>
      <c r="X42058" s="25"/>
    </row>
    <row r="42059" spans="23:24" x14ac:dyDescent="0.2">
      <c r="W42059" s="25"/>
      <c r="X42059" s="25"/>
    </row>
    <row r="42060" spans="23:24" x14ac:dyDescent="0.2">
      <c r="W42060" s="25"/>
      <c r="X42060" s="25"/>
    </row>
    <row r="42061" spans="23:24" x14ac:dyDescent="0.2">
      <c r="W42061" s="25"/>
      <c r="X42061" s="25"/>
    </row>
    <row r="42062" spans="23:24" x14ac:dyDescent="0.2">
      <c r="W42062" s="25"/>
      <c r="X42062" s="25"/>
    </row>
    <row r="42063" spans="23:24" x14ac:dyDescent="0.2">
      <c r="W42063" s="25"/>
      <c r="X42063" s="25"/>
    </row>
    <row r="42064" spans="23:24" x14ac:dyDescent="0.2">
      <c r="W42064" s="25"/>
      <c r="X42064" s="25"/>
    </row>
    <row r="42065" spans="23:24" x14ac:dyDescent="0.2">
      <c r="W42065" s="25"/>
      <c r="X42065" s="25"/>
    </row>
    <row r="42066" spans="23:24" x14ac:dyDescent="0.2">
      <c r="W42066" s="25"/>
      <c r="X42066" s="25"/>
    </row>
    <row r="42067" spans="23:24" x14ac:dyDescent="0.2">
      <c r="W42067" s="25"/>
      <c r="X42067" s="25"/>
    </row>
    <row r="42068" spans="23:24" x14ac:dyDescent="0.2">
      <c r="W42068" s="25"/>
      <c r="X42068" s="25"/>
    </row>
    <row r="42069" spans="23:24" x14ac:dyDescent="0.2">
      <c r="W42069" s="25"/>
      <c r="X42069" s="25"/>
    </row>
    <row r="42070" spans="23:24" x14ac:dyDescent="0.2">
      <c r="W42070" s="25"/>
      <c r="X42070" s="25"/>
    </row>
    <row r="42071" spans="23:24" x14ac:dyDescent="0.2">
      <c r="W42071" s="25"/>
      <c r="X42071" s="25"/>
    </row>
    <row r="42072" spans="23:24" x14ac:dyDescent="0.2">
      <c r="W42072" s="25"/>
      <c r="X42072" s="25"/>
    </row>
    <row r="42073" spans="23:24" x14ac:dyDescent="0.2">
      <c r="W42073" s="25"/>
      <c r="X42073" s="25"/>
    </row>
    <row r="42074" spans="23:24" x14ac:dyDescent="0.2">
      <c r="W42074" s="25"/>
      <c r="X42074" s="25"/>
    </row>
    <row r="42075" spans="23:24" x14ac:dyDescent="0.2">
      <c r="W42075" s="25"/>
      <c r="X42075" s="25"/>
    </row>
    <row r="42076" spans="23:24" x14ac:dyDescent="0.2">
      <c r="W42076" s="25"/>
      <c r="X42076" s="25"/>
    </row>
    <row r="42077" spans="23:24" x14ac:dyDescent="0.2">
      <c r="W42077" s="25"/>
      <c r="X42077" s="25"/>
    </row>
    <row r="42078" spans="23:24" x14ac:dyDescent="0.2">
      <c r="W42078" s="25"/>
      <c r="X42078" s="25"/>
    </row>
    <row r="42079" spans="23:24" x14ac:dyDescent="0.2">
      <c r="W42079" s="25"/>
      <c r="X42079" s="25"/>
    </row>
    <row r="42080" spans="23:24" x14ac:dyDescent="0.2">
      <c r="W42080" s="25"/>
      <c r="X42080" s="25"/>
    </row>
    <row r="42081" spans="23:24" x14ac:dyDescent="0.2">
      <c r="W42081" s="25"/>
      <c r="X42081" s="25"/>
    </row>
    <row r="42082" spans="23:24" x14ac:dyDescent="0.2">
      <c r="W42082" s="25"/>
      <c r="X42082" s="25"/>
    </row>
    <row r="42083" spans="23:24" x14ac:dyDescent="0.2">
      <c r="W42083" s="25"/>
      <c r="X42083" s="25"/>
    </row>
    <row r="42084" spans="23:24" x14ac:dyDescent="0.2">
      <c r="W42084" s="25"/>
      <c r="X42084" s="25"/>
    </row>
    <row r="42085" spans="23:24" x14ac:dyDescent="0.2">
      <c r="W42085" s="25"/>
      <c r="X42085" s="25"/>
    </row>
    <row r="42086" spans="23:24" x14ac:dyDescent="0.2">
      <c r="W42086" s="25"/>
      <c r="X42086" s="25"/>
    </row>
    <row r="42087" spans="23:24" x14ac:dyDescent="0.2">
      <c r="W42087" s="25"/>
      <c r="X42087" s="25"/>
    </row>
    <row r="42088" spans="23:24" x14ac:dyDescent="0.2">
      <c r="W42088" s="25"/>
      <c r="X42088" s="25"/>
    </row>
    <row r="42089" spans="23:24" x14ac:dyDescent="0.2">
      <c r="W42089" s="25"/>
      <c r="X42089" s="25"/>
    </row>
    <row r="42090" spans="23:24" x14ac:dyDescent="0.2">
      <c r="W42090" s="25"/>
      <c r="X42090" s="25"/>
    </row>
    <row r="42091" spans="23:24" x14ac:dyDescent="0.2">
      <c r="W42091" s="25"/>
      <c r="X42091" s="25"/>
    </row>
    <row r="42092" spans="23:24" x14ac:dyDescent="0.2">
      <c r="W42092" s="25"/>
      <c r="X42092" s="25"/>
    </row>
    <row r="42093" spans="23:24" x14ac:dyDescent="0.2">
      <c r="W42093" s="25"/>
      <c r="X42093" s="25"/>
    </row>
    <row r="42094" spans="23:24" x14ac:dyDescent="0.2">
      <c r="W42094" s="25"/>
      <c r="X42094" s="25"/>
    </row>
    <row r="42095" spans="23:24" x14ac:dyDescent="0.2">
      <c r="W42095" s="25"/>
      <c r="X42095" s="25"/>
    </row>
    <row r="42096" spans="23:24" x14ac:dyDescent="0.2">
      <c r="W42096" s="25"/>
      <c r="X42096" s="25"/>
    </row>
    <row r="42097" spans="23:24" x14ac:dyDescent="0.2">
      <c r="W42097" s="25"/>
      <c r="X42097" s="25"/>
    </row>
    <row r="42098" spans="23:24" x14ac:dyDescent="0.2">
      <c r="W42098" s="25"/>
      <c r="X42098" s="25"/>
    </row>
    <row r="42099" spans="23:24" x14ac:dyDescent="0.2">
      <c r="W42099" s="25"/>
      <c r="X42099" s="25"/>
    </row>
    <row r="42100" spans="23:24" x14ac:dyDescent="0.2">
      <c r="W42100" s="25"/>
      <c r="X42100" s="25"/>
    </row>
    <row r="42101" spans="23:24" x14ac:dyDescent="0.2">
      <c r="W42101" s="25"/>
      <c r="X42101" s="25"/>
    </row>
    <row r="42102" spans="23:24" x14ac:dyDescent="0.2">
      <c r="W42102" s="25"/>
      <c r="X42102" s="25"/>
    </row>
    <row r="42103" spans="23:24" x14ac:dyDescent="0.2">
      <c r="W42103" s="25"/>
      <c r="X42103" s="25"/>
    </row>
    <row r="42104" spans="23:24" x14ac:dyDescent="0.2">
      <c r="W42104" s="25"/>
      <c r="X42104" s="25"/>
    </row>
    <row r="42105" spans="23:24" x14ac:dyDescent="0.2">
      <c r="W42105" s="25"/>
      <c r="X42105" s="25"/>
    </row>
    <row r="42106" spans="23:24" x14ac:dyDescent="0.2">
      <c r="W42106" s="25"/>
      <c r="X42106" s="25"/>
    </row>
    <row r="42107" spans="23:24" x14ac:dyDescent="0.2">
      <c r="W42107" s="25"/>
      <c r="X42107" s="25"/>
    </row>
    <row r="42108" spans="23:24" x14ac:dyDescent="0.2">
      <c r="W42108" s="25"/>
      <c r="X42108" s="25"/>
    </row>
    <row r="42109" spans="23:24" x14ac:dyDescent="0.2">
      <c r="W42109" s="25"/>
      <c r="X42109" s="25"/>
    </row>
    <row r="42110" spans="23:24" x14ac:dyDescent="0.2">
      <c r="W42110" s="25"/>
      <c r="X42110" s="25"/>
    </row>
    <row r="42111" spans="23:24" x14ac:dyDescent="0.2">
      <c r="W42111" s="25"/>
      <c r="X42111" s="25"/>
    </row>
    <row r="42112" spans="23:24" x14ac:dyDescent="0.2">
      <c r="W42112" s="25"/>
      <c r="X42112" s="25"/>
    </row>
    <row r="42113" spans="23:24" x14ac:dyDescent="0.2">
      <c r="W42113" s="25"/>
      <c r="X42113" s="25"/>
    </row>
    <row r="42114" spans="23:24" x14ac:dyDescent="0.2">
      <c r="W42114" s="25"/>
      <c r="X42114" s="25"/>
    </row>
    <row r="42115" spans="23:24" x14ac:dyDescent="0.2">
      <c r="W42115" s="25"/>
      <c r="X42115" s="25"/>
    </row>
    <row r="42116" spans="23:24" x14ac:dyDescent="0.2">
      <c r="W42116" s="25"/>
      <c r="X42116" s="25"/>
    </row>
    <row r="42117" spans="23:24" x14ac:dyDescent="0.2">
      <c r="W42117" s="25"/>
      <c r="X42117" s="25"/>
    </row>
    <row r="42118" spans="23:24" x14ac:dyDescent="0.2">
      <c r="W42118" s="25"/>
      <c r="X42118" s="25"/>
    </row>
    <row r="42119" spans="23:24" x14ac:dyDescent="0.2">
      <c r="W42119" s="25"/>
      <c r="X42119" s="25"/>
    </row>
    <row r="42120" spans="23:24" x14ac:dyDescent="0.2">
      <c r="W42120" s="25"/>
      <c r="X42120" s="25"/>
    </row>
    <row r="42121" spans="23:24" x14ac:dyDescent="0.2">
      <c r="W42121" s="25"/>
      <c r="X42121" s="25"/>
    </row>
    <row r="42122" spans="23:24" x14ac:dyDescent="0.2">
      <c r="W42122" s="25"/>
      <c r="X42122" s="25"/>
    </row>
    <row r="42123" spans="23:24" x14ac:dyDescent="0.2">
      <c r="W42123" s="25"/>
      <c r="X42123" s="25"/>
    </row>
    <row r="42124" spans="23:24" x14ac:dyDescent="0.2">
      <c r="W42124" s="25"/>
      <c r="X42124" s="25"/>
    </row>
    <row r="42125" spans="23:24" x14ac:dyDescent="0.2">
      <c r="W42125" s="25"/>
      <c r="X42125" s="25"/>
    </row>
    <row r="42126" spans="23:24" x14ac:dyDescent="0.2">
      <c r="W42126" s="25"/>
      <c r="X42126" s="25"/>
    </row>
    <row r="42127" spans="23:24" x14ac:dyDescent="0.2">
      <c r="W42127" s="25"/>
      <c r="X42127" s="25"/>
    </row>
    <row r="42128" spans="23:24" x14ac:dyDescent="0.2">
      <c r="W42128" s="25"/>
      <c r="X42128" s="25"/>
    </row>
    <row r="42129" spans="23:24" x14ac:dyDescent="0.2">
      <c r="W42129" s="25"/>
      <c r="X42129" s="25"/>
    </row>
    <row r="42130" spans="23:24" x14ac:dyDescent="0.2">
      <c r="W42130" s="25"/>
      <c r="X42130" s="25"/>
    </row>
    <row r="42131" spans="23:24" x14ac:dyDescent="0.2">
      <c r="W42131" s="25"/>
      <c r="X42131" s="25"/>
    </row>
    <row r="42132" spans="23:24" x14ac:dyDescent="0.2">
      <c r="W42132" s="25"/>
      <c r="X42132" s="25"/>
    </row>
    <row r="42133" spans="23:24" x14ac:dyDescent="0.2">
      <c r="W42133" s="25"/>
      <c r="X42133" s="25"/>
    </row>
    <row r="42134" spans="23:24" x14ac:dyDescent="0.2">
      <c r="W42134" s="25"/>
      <c r="X42134" s="25"/>
    </row>
    <row r="42135" spans="23:24" x14ac:dyDescent="0.2">
      <c r="W42135" s="25"/>
      <c r="X42135" s="25"/>
    </row>
    <row r="42136" spans="23:24" x14ac:dyDescent="0.2">
      <c r="W42136" s="25"/>
      <c r="X42136" s="25"/>
    </row>
    <row r="42137" spans="23:24" x14ac:dyDescent="0.2">
      <c r="W42137" s="25"/>
      <c r="X42137" s="25"/>
    </row>
    <row r="42138" spans="23:24" x14ac:dyDescent="0.2">
      <c r="W42138" s="25"/>
      <c r="X42138" s="25"/>
    </row>
    <row r="42139" spans="23:24" x14ac:dyDescent="0.2">
      <c r="W42139" s="25"/>
      <c r="X42139" s="25"/>
    </row>
    <row r="42140" spans="23:24" x14ac:dyDescent="0.2">
      <c r="W42140" s="25"/>
      <c r="X42140" s="25"/>
    </row>
    <row r="42141" spans="23:24" x14ac:dyDescent="0.2">
      <c r="W42141" s="25"/>
      <c r="X42141" s="25"/>
    </row>
    <row r="42142" spans="23:24" x14ac:dyDescent="0.2">
      <c r="W42142" s="25"/>
      <c r="X42142" s="25"/>
    </row>
    <row r="42143" spans="23:24" x14ac:dyDescent="0.2">
      <c r="W42143" s="25"/>
      <c r="X42143" s="25"/>
    </row>
    <row r="42144" spans="23:24" x14ac:dyDescent="0.2">
      <c r="W42144" s="25"/>
      <c r="X42144" s="25"/>
    </row>
    <row r="42145" spans="23:24" x14ac:dyDescent="0.2">
      <c r="W42145" s="25"/>
      <c r="X42145" s="25"/>
    </row>
    <row r="42146" spans="23:24" x14ac:dyDescent="0.2">
      <c r="W42146" s="25"/>
      <c r="X42146" s="25"/>
    </row>
    <row r="42147" spans="23:24" x14ac:dyDescent="0.2">
      <c r="W42147" s="25"/>
      <c r="X42147" s="25"/>
    </row>
    <row r="42148" spans="23:24" x14ac:dyDescent="0.2">
      <c r="W42148" s="25"/>
      <c r="X42148" s="25"/>
    </row>
    <row r="42149" spans="23:24" x14ac:dyDescent="0.2">
      <c r="W42149" s="25"/>
      <c r="X42149" s="25"/>
    </row>
    <row r="42150" spans="23:24" x14ac:dyDescent="0.2">
      <c r="W42150" s="25"/>
      <c r="X42150" s="25"/>
    </row>
    <row r="42151" spans="23:24" x14ac:dyDescent="0.2">
      <c r="W42151" s="25"/>
      <c r="X42151" s="25"/>
    </row>
    <row r="42152" spans="23:24" x14ac:dyDescent="0.2">
      <c r="W42152" s="25"/>
      <c r="X42152" s="25"/>
    </row>
    <row r="42153" spans="23:24" x14ac:dyDescent="0.2">
      <c r="W42153" s="25"/>
      <c r="X42153" s="25"/>
    </row>
    <row r="42154" spans="23:24" x14ac:dyDescent="0.2">
      <c r="W42154" s="25"/>
      <c r="X42154" s="25"/>
    </row>
    <row r="42155" spans="23:24" x14ac:dyDescent="0.2">
      <c r="W42155" s="25"/>
      <c r="X42155" s="25"/>
    </row>
    <row r="42156" spans="23:24" x14ac:dyDescent="0.2">
      <c r="W42156" s="25"/>
      <c r="X42156" s="25"/>
    </row>
    <row r="42157" spans="23:24" x14ac:dyDescent="0.2">
      <c r="W42157" s="25"/>
      <c r="X42157" s="25"/>
    </row>
    <row r="42158" spans="23:24" x14ac:dyDescent="0.2">
      <c r="W42158" s="25"/>
      <c r="X42158" s="25"/>
    </row>
    <row r="42159" spans="23:24" x14ac:dyDescent="0.2">
      <c r="W42159" s="25"/>
      <c r="X42159" s="25"/>
    </row>
    <row r="42160" spans="23:24" x14ac:dyDescent="0.2">
      <c r="W42160" s="25"/>
      <c r="X42160" s="25"/>
    </row>
    <row r="42161" spans="23:24" x14ac:dyDescent="0.2">
      <c r="W42161" s="25"/>
      <c r="X42161" s="25"/>
    </row>
    <row r="42162" spans="23:24" x14ac:dyDescent="0.2">
      <c r="W42162" s="25"/>
      <c r="X42162" s="25"/>
    </row>
    <row r="42163" spans="23:24" x14ac:dyDescent="0.2">
      <c r="W42163" s="25"/>
      <c r="X42163" s="25"/>
    </row>
    <row r="42164" spans="23:24" x14ac:dyDescent="0.2">
      <c r="W42164" s="25"/>
      <c r="X42164" s="25"/>
    </row>
    <row r="42165" spans="23:24" x14ac:dyDescent="0.2">
      <c r="W42165" s="25"/>
      <c r="X42165" s="25"/>
    </row>
    <row r="42166" spans="23:24" x14ac:dyDescent="0.2">
      <c r="W42166" s="25"/>
      <c r="X42166" s="25"/>
    </row>
    <row r="42167" spans="23:24" x14ac:dyDescent="0.2">
      <c r="W42167" s="25"/>
      <c r="X42167" s="25"/>
    </row>
    <row r="42168" spans="23:24" x14ac:dyDescent="0.2">
      <c r="W42168" s="25"/>
      <c r="X42168" s="25"/>
    </row>
    <row r="42169" spans="23:24" x14ac:dyDescent="0.2">
      <c r="W42169" s="25"/>
      <c r="X42169" s="25"/>
    </row>
    <row r="42170" spans="23:24" x14ac:dyDescent="0.2">
      <c r="W42170" s="25"/>
      <c r="X42170" s="25"/>
    </row>
    <row r="42171" spans="23:24" x14ac:dyDescent="0.2">
      <c r="W42171" s="25"/>
      <c r="X42171" s="25"/>
    </row>
    <row r="42172" spans="23:24" x14ac:dyDescent="0.2">
      <c r="W42172" s="25"/>
      <c r="X42172" s="25"/>
    </row>
    <row r="42173" spans="23:24" x14ac:dyDescent="0.2">
      <c r="W42173" s="25"/>
      <c r="X42173" s="25"/>
    </row>
    <row r="42174" spans="23:24" x14ac:dyDescent="0.2">
      <c r="W42174" s="25"/>
      <c r="X42174" s="25"/>
    </row>
    <row r="42175" spans="23:24" x14ac:dyDescent="0.2">
      <c r="W42175" s="25"/>
      <c r="X42175" s="25"/>
    </row>
    <row r="42176" spans="23:24" x14ac:dyDescent="0.2">
      <c r="W42176" s="25"/>
      <c r="X42176" s="25"/>
    </row>
    <row r="42177" spans="23:24" x14ac:dyDescent="0.2">
      <c r="W42177" s="25"/>
      <c r="X42177" s="25"/>
    </row>
    <row r="42178" spans="23:24" x14ac:dyDescent="0.2">
      <c r="W42178" s="25"/>
      <c r="X42178" s="25"/>
    </row>
    <row r="42179" spans="23:24" x14ac:dyDescent="0.2">
      <c r="W42179" s="25"/>
      <c r="X42179" s="25"/>
    </row>
    <row r="42180" spans="23:24" x14ac:dyDescent="0.2">
      <c r="W42180" s="25"/>
      <c r="X42180" s="25"/>
    </row>
    <row r="42181" spans="23:24" x14ac:dyDescent="0.2">
      <c r="W42181" s="25"/>
      <c r="X42181" s="25"/>
    </row>
    <row r="42182" spans="23:24" x14ac:dyDescent="0.2">
      <c r="W42182" s="25"/>
      <c r="X42182" s="25"/>
    </row>
    <row r="42183" spans="23:24" x14ac:dyDescent="0.2">
      <c r="W42183" s="25"/>
      <c r="X42183" s="25"/>
    </row>
    <row r="42184" spans="23:24" x14ac:dyDescent="0.2">
      <c r="W42184" s="25"/>
      <c r="X42184" s="25"/>
    </row>
    <row r="42185" spans="23:24" x14ac:dyDescent="0.2">
      <c r="W42185" s="25"/>
      <c r="X42185" s="25"/>
    </row>
    <row r="42186" spans="23:24" x14ac:dyDescent="0.2">
      <c r="W42186" s="25"/>
      <c r="X42186" s="25"/>
    </row>
    <row r="42187" spans="23:24" x14ac:dyDescent="0.2">
      <c r="W42187" s="25"/>
      <c r="X42187" s="25"/>
    </row>
    <row r="42188" spans="23:24" x14ac:dyDescent="0.2">
      <c r="W42188" s="25"/>
      <c r="X42188" s="25"/>
    </row>
    <row r="42189" spans="23:24" x14ac:dyDescent="0.2">
      <c r="W42189" s="25"/>
      <c r="X42189" s="25"/>
    </row>
    <row r="42190" spans="23:24" x14ac:dyDescent="0.2">
      <c r="W42190" s="25"/>
      <c r="X42190" s="25"/>
    </row>
    <row r="42191" spans="23:24" x14ac:dyDescent="0.2">
      <c r="W42191" s="25"/>
      <c r="X42191" s="25"/>
    </row>
    <row r="42192" spans="23:24" x14ac:dyDescent="0.2">
      <c r="W42192" s="25"/>
      <c r="X42192" s="25"/>
    </row>
    <row r="42193" spans="23:24" x14ac:dyDescent="0.2">
      <c r="W42193" s="25"/>
      <c r="X42193" s="25"/>
    </row>
    <row r="42194" spans="23:24" x14ac:dyDescent="0.2">
      <c r="W42194" s="25"/>
      <c r="X42194" s="25"/>
    </row>
    <row r="42195" spans="23:24" x14ac:dyDescent="0.2">
      <c r="W42195" s="25"/>
      <c r="X42195" s="25"/>
    </row>
    <row r="42196" spans="23:24" x14ac:dyDescent="0.2">
      <c r="W42196" s="25"/>
      <c r="X42196" s="25"/>
    </row>
    <row r="42197" spans="23:24" x14ac:dyDescent="0.2">
      <c r="W42197" s="25"/>
      <c r="X42197" s="25"/>
    </row>
    <row r="42198" spans="23:24" x14ac:dyDescent="0.2">
      <c r="W42198" s="25"/>
      <c r="X42198" s="25"/>
    </row>
    <row r="42199" spans="23:24" x14ac:dyDescent="0.2">
      <c r="W42199" s="25"/>
      <c r="X42199" s="25"/>
    </row>
    <row r="42200" spans="23:24" x14ac:dyDescent="0.2">
      <c r="W42200" s="25"/>
      <c r="X42200" s="25"/>
    </row>
    <row r="42201" spans="23:24" x14ac:dyDescent="0.2">
      <c r="W42201" s="25"/>
      <c r="X42201" s="25"/>
    </row>
    <row r="42202" spans="23:24" x14ac:dyDescent="0.2">
      <c r="W42202" s="25"/>
      <c r="X42202" s="25"/>
    </row>
    <row r="42203" spans="23:24" x14ac:dyDescent="0.2">
      <c r="W42203" s="25"/>
      <c r="X42203" s="25"/>
    </row>
    <row r="42204" spans="23:24" x14ac:dyDescent="0.2">
      <c r="W42204" s="25"/>
      <c r="X42204" s="25"/>
    </row>
    <row r="42205" spans="23:24" x14ac:dyDescent="0.2">
      <c r="W42205" s="25"/>
      <c r="X42205" s="25"/>
    </row>
    <row r="42206" spans="23:24" x14ac:dyDescent="0.2">
      <c r="W42206" s="25"/>
      <c r="X42206" s="25"/>
    </row>
    <row r="42207" spans="23:24" x14ac:dyDescent="0.2">
      <c r="W42207" s="25"/>
      <c r="X42207" s="25"/>
    </row>
    <row r="42208" spans="23:24" x14ac:dyDescent="0.2">
      <c r="W42208" s="25"/>
      <c r="X42208" s="25"/>
    </row>
    <row r="42209" spans="23:24" x14ac:dyDescent="0.2">
      <c r="W42209" s="25"/>
      <c r="X42209" s="25"/>
    </row>
    <row r="42210" spans="23:24" x14ac:dyDescent="0.2">
      <c r="W42210" s="25"/>
      <c r="X42210" s="25"/>
    </row>
    <row r="42211" spans="23:24" x14ac:dyDescent="0.2">
      <c r="W42211" s="25"/>
      <c r="X42211" s="25"/>
    </row>
    <row r="42212" spans="23:24" x14ac:dyDescent="0.2">
      <c r="W42212" s="25"/>
      <c r="X42212" s="25"/>
    </row>
    <row r="42213" spans="23:24" x14ac:dyDescent="0.2">
      <c r="W42213" s="25"/>
      <c r="X42213" s="25"/>
    </row>
    <row r="42214" spans="23:24" x14ac:dyDescent="0.2">
      <c r="W42214" s="25"/>
      <c r="X42214" s="25"/>
    </row>
    <row r="42215" spans="23:24" x14ac:dyDescent="0.2">
      <c r="W42215" s="25"/>
      <c r="X42215" s="25"/>
    </row>
    <row r="42216" spans="23:24" x14ac:dyDescent="0.2">
      <c r="W42216" s="25"/>
      <c r="X42216" s="25"/>
    </row>
    <row r="42217" spans="23:24" x14ac:dyDescent="0.2">
      <c r="W42217" s="25"/>
      <c r="X42217" s="25"/>
    </row>
    <row r="42218" spans="23:24" x14ac:dyDescent="0.2">
      <c r="W42218" s="25"/>
      <c r="X42218" s="25"/>
    </row>
    <row r="42219" spans="23:24" x14ac:dyDescent="0.2">
      <c r="W42219" s="25"/>
      <c r="X42219" s="25"/>
    </row>
    <row r="42220" spans="23:24" x14ac:dyDescent="0.2">
      <c r="W42220" s="25"/>
      <c r="X42220" s="25"/>
    </row>
    <row r="42221" spans="23:24" x14ac:dyDescent="0.2">
      <c r="W42221" s="25"/>
      <c r="X42221" s="25"/>
    </row>
    <row r="42222" spans="23:24" x14ac:dyDescent="0.2">
      <c r="W42222" s="25"/>
      <c r="X42222" s="25"/>
    </row>
    <row r="42223" spans="23:24" x14ac:dyDescent="0.2">
      <c r="W42223" s="25"/>
      <c r="X42223" s="25"/>
    </row>
    <row r="42224" spans="23:24" x14ac:dyDescent="0.2">
      <c r="W42224" s="25"/>
      <c r="X42224" s="25"/>
    </row>
    <row r="42225" spans="23:24" x14ac:dyDescent="0.2">
      <c r="W42225" s="25"/>
      <c r="X42225" s="25"/>
    </row>
    <row r="42226" spans="23:24" x14ac:dyDescent="0.2">
      <c r="W42226" s="25"/>
      <c r="X42226" s="25"/>
    </row>
    <row r="42227" spans="23:24" x14ac:dyDescent="0.2">
      <c r="W42227" s="25"/>
      <c r="X42227" s="25"/>
    </row>
    <row r="42228" spans="23:24" x14ac:dyDescent="0.2">
      <c r="W42228" s="25"/>
      <c r="X42228" s="25"/>
    </row>
    <row r="42229" spans="23:24" x14ac:dyDescent="0.2">
      <c r="W42229" s="25"/>
      <c r="X42229" s="25"/>
    </row>
    <row r="42230" spans="23:24" x14ac:dyDescent="0.2">
      <c r="W42230" s="25"/>
      <c r="X42230" s="25"/>
    </row>
    <row r="42231" spans="23:24" x14ac:dyDescent="0.2">
      <c r="W42231" s="25"/>
      <c r="X42231" s="25"/>
    </row>
    <row r="42232" spans="23:24" x14ac:dyDescent="0.2">
      <c r="W42232" s="25"/>
      <c r="X42232" s="25"/>
    </row>
    <row r="42233" spans="23:24" x14ac:dyDescent="0.2">
      <c r="W42233" s="25"/>
      <c r="X42233" s="25"/>
    </row>
    <row r="42234" spans="23:24" x14ac:dyDescent="0.2">
      <c r="W42234" s="25"/>
      <c r="X42234" s="25"/>
    </row>
    <row r="42235" spans="23:24" x14ac:dyDescent="0.2">
      <c r="W42235" s="25"/>
      <c r="X42235" s="25"/>
    </row>
    <row r="42236" spans="23:24" x14ac:dyDescent="0.2">
      <c r="W42236" s="25"/>
      <c r="X42236" s="25"/>
    </row>
    <row r="42237" spans="23:24" x14ac:dyDescent="0.2">
      <c r="W42237" s="25"/>
      <c r="X42237" s="25"/>
    </row>
    <row r="42238" spans="23:24" x14ac:dyDescent="0.2">
      <c r="W42238" s="25"/>
      <c r="X42238" s="25"/>
    </row>
    <row r="42239" spans="23:24" x14ac:dyDescent="0.2">
      <c r="W42239" s="25"/>
      <c r="X42239" s="25"/>
    </row>
    <row r="42240" spans="23:24" x14ac:dyDescent="0.2">
      <c r="W42240" s="25"/>
      <c r="X42240" s="25"/>
    </row>
    <row r="42241" spans="23:24" x14ac:dyDescent="0.2">
      <c r="W42241" s="25"/>
      <c r="X42241" s="25"/>
    </row>
    <row r="42242" spans="23:24" x14ac:dyDescent="0.2">
      <c r="W42242" s="25"/>
      <c r="X42242" s="25"/>
    </row>
    <row r="42243" spans="23:24" x14ac:dyDescent="0.2">
      <c r="W42243" s="25"/>
      <c r="X42243" s="25"/>
    </row>
    <row r="42244" spans="23:24" x14ac:dyDescent="0.2">
      <c r="W42244" s="25"/>
      <c r="X42244" s="25"/>
    </row>
    <row r="42245" spans="23:24" x14ac:dyDescent="0.2">
      <c r="W42245" s="25"/>
      <c r="X42245" s="25"/>
    </row>
    <row r="42246" spans="23:24" x14ac:dyDescent="0.2">
      <c r="W42246" s="25"/>
      <c r="X42246" s="25"/>
    </row>
    <row r="42247" spans="23:24" x14ac:dyDescent="0.2">
      <c r="W42247" s="25"/>
      <c r="X42247" s="25"/>
    </row>
    <row r="42248" spans="23:24" x14ac:dyDescent="0.2">
      <c r="W42248" s="25"/>
      <c r="X42248" s="25"/>
    </row>
    <row r="42249" spans="23:24" x14ac:dyDescent="0.2">
      <c r="W42249" s="25"/>
      <c r="X42249" s="25"/>
    </row>
    <row r="42250" spans="23:24" x14ac:dyDescent="0.2">
      <c r="W42250" s="25"/>
      <c r="X42250" s="25"/>
    </row>
    <row r="42251" spans="23:24" x14ac:dyDescent="0.2">
      <c r="W42251" s="25"/>
      <c r="X42251" s="25"/>
    </row>
    <row r="42252" spans="23:24" x14ac:dyDescent="0.2">
      <c r="W42252" s="25"/>
      <c r="X42252" s="25"/>
    </row>
    <row r="42253" spans="23:24" x14ac:dyDescent="0.2">
      <c r="W42253" s="25"/>
      <c r="X42253" s="25"/>
    </row>
    <row r="42254" spans="23:24" x14ac:dyDescent="0.2">
      <c r="W42254" s="25"/>
      <c r="X42254" s="25"/>
    </row>
    <row r="42255" spans="23:24" x14ac:dyDescent="0.2">
      <c r="W42255" s="25"/>
      <c r="X42255" s="25"/>
    </row>
    <row r="42256" spans="23:24" x14ac:dyDescent="0.2">
      <c r="W42256" s="25"/>
      <c r="X42256" s="25"/>
    </row>
    <row r="42257" spans="23:24" x14ac:dyDescent="0.2">
      <c r="W42257" s="25"/>
      <c r="X42257" s="25"/>
    </row>
    <row r="42258" spans="23:24" x14ac:dyDescent="0.2">
      <c r="W42258" s="25"/>
      <c r="X42258" s="25"/>
    </row>
    <row r="42259" spans="23:24" x14ac:dyDescent="0.2">
      <c r="W42259" s="25"/>
      <c r="X42259" s="25"/>
    </row>
    <row r="42260" spans="23:24" x14ac:dyDescent="0.2">
      <c r="W42260" s="25"/>
      <c r="X42260" s="25"/>
    </row>
    <row r="42261" spans="23:24" x14ac:dyDescent="0.2">
      <c r="W42261" s="25"/>
      <c r="X42261" s="25"/>
    </row>
    <row r="42262" spans="23:24" x14ac:dyDescent="0.2">
      <c r="W42262" s="25"/>
      <c r="X42262" s="25"/>
    </row>
    <row r="42263" spans="23:24" x14ac:dyDescent="0.2">
      <c r="W42263" s="25"/>
      <c r="X42263" s="25"/>
    </row>
    <row r="42264" spans="23:24" x14ac:dyDescent="0.2">
      <c r="W42264" s="25"/>
      <c r="X42264" s="25"/>
    </row>
    <row r="42265" spans="23:24" x14ac:dyDescent="0.2">
      <c r="W42265" s="25"/>
      <c r="X42265" s="25"/>
    </row>
    <row r="42266" spans="23:24" x14ac:dyDescent="0.2">
      <c r="W42266" s="25"/>
      <c r="X42266" s="25"/>
    </row>
    <row r="42267" spans="23:24" x14ac:dyDescent="0.2">
      <c r="W42267" s="25"/>
      <c r="X42267" s="25"/>
    </row>
    <row r="42268" spans="23:24" x14ac:dyDescent="0.2">
      <c r="W42268" s="25"/>
      <c r="X42268" s="25"/>
    </row>
    <row r="42269" spans="23:24" x14ac:dyDescent="0.2">
      <c r="W42269" s="25"/>
      <c r="X42269" s="25"/>
    </row>
    <row r="42270" spans="23:24" x14ac:dyDescent="0.2">
      <c r="W42270" s="25"/>
      <c r="X42270" s="25"/>
    </row>
    <row r="42271" spans="23:24" x14ac:dyDescent="0.2">
      <c r="W42271" s="25"/>
      <c r="X42271" s="25"/>
    </row>
    <row r="42272" spans="23:24" x14ac:dyDescent="0.2">
      <c r="W42272" s="25"/>
      <c r="X42272" s="25"/>
    </row>
    <row r="42273" spans="23:24" x14ac:dyDescent="0.2">
      <c r="W42273" s="25"/>
      <c r="X42273" s="25"/>
    </row>
    <row r="42274" spans="23:24" x14ac:dyDescent="0.2">
      <c r="W42274" s="25"/>
      <c r="X42274" s="25"/>
    </row>
    <row r="42275" spans="23:24" x14ac:dyDescent="0.2">
      <c r="W42275" s="25"/>
      <c r="X42275" s="25"/>
    </row>
    <row r="42276" spans="23:24" x14ac:dyDescent="0.2">
      <c r="W42276" s="25"/>
      <c r="X42276" s="25"/>
    </row>
    <row r="42277" spans="23:24" x14ac:dyDescent="0.2">
      <c r="W42277" s="25"/>
      <c r="X42277" s="25"/>
    </row>
    <row r="42278" spans="23:24" x14ac:dyDescent="0.2">
      <c r="W42278" s="25"/>
      <c r="X42278" s="25"/>
    </row>
    <row r="42279" spans="23:24" x14ac:dyDescent="0.2">
      <c r="W42279" s="25"/>
      <c r="X42279" s="25"/>
    </row>
    <row r="42280" spans="23:24" x14ac:dyDescent="0.2">
      <c r="W42280" s="25"/>
      <c r="X42280" s="25"/>
    </row>
    <row r="42281" spans="23:24" x14ac:dyDescent="0.2">
      <c r="W42281" s="25"/>
      <c r="X42281" s="25"/>
    </row>
    <row r="42282" spans="23:24" x14ac:dyDescent="0.2">
      <c r="W42282" s="25"/>
      <c r="X42282" s="25"/>
    </row>
    <row r="42283" spans="23:24" x14ac:dyDescent="0.2">
      <c r="W42283" s="25"/>
      <c r="X42283" s="25"/>
    </row>
    <row r="42284" spans="23:24" x14ac:dyDescent="0.2">
      <c r="W42284" s="25"/>
      <c r="X42284" s="25"/>
    </row>
    <row r="42285" spans="23:24" x14ac:dyDescent="0.2">
      <c r="W42285" s="25"/>
      <c r="X42285" s="25"/>
    </row>
    <row r="42286" spans="23:24" x14ac:dyDescent="0.2">
      <c r="W42286" s="25"/>
      <c r="X42286" s="25"/>
    </row>
    <row r="42287" spans="23:24" x14ac:dyDescent="0.2">
      <c r="W42287" s="25"/>
      <c r="X42287" s="25"/>
    </row>
    <row r="42288" spans="23:24" x14ac:dyDescent="0.2">
      <c r="W42288" s="25"/>
      <c r="X42288" s="25"/>
    </row>
    <row r="42289" spans="23:24" x14ac:dyDescent="0.2">
      <c r="W42289" s="25"/>
      <c r="X42289" s="25"/>
    </row>
    <row r="42290" spans="23:24" x14ac:dyDescent="0.2">
      <c r="W42290" s="25"/>
      <c r="X42290" s="25"/>
    </row>
    <row r="42291" spans="23:24" x14ac:dyDescent="0.2">
      <c r="W42291" s="25"/>
      <c r="X42291" s="25"/>
    </row>
    <row r="42292" spans="23:24" x14ac:dyDescent="0.2">
      <c r="W42292" s="25"/>
      <c r="X42292" s="25"/>
    </row>
    <row r="42293" spans="23:24" x14ac:dyDescent="0.2">
      <c r="W42293" s="25"/>
      <c r="X42293" s="25"/>
    </row>
    <row r="42294" spans="23:24" x14ac:dyDescent="0.2">
      <c r="W42294" s="25"/>
      <c r="X42294" s="25"/>
    </row>
    <row r="42295" spans="23:24" x14ac:dyDescent="0.2">
      <c r="W42295" s="25"/>
      <c r="X42295" s="25"/>
    </row>
    <row r="42296" spans="23:24" x14ac:dyDescent="0.2">
      <c r="W42296" s="25"/>
      <c r="X42296" s="25"/>
    </row>
    <row r="42297" spans="23:24" x14ac:dyDescent="0.2">
      <c r="W42297" s="25"/>
      <c r="X42297" s="25"/>
    </row>
    <row r="42298" spans="23:24" x14ac:dyDescent="0.2">
      <c r="W42298" s="25"/>
      <c r="X42298" s="25"/>
    </row>
    <row r="42299" spans="23:24" x14ac:dyDescent="0.2">
      <c r="W42299" s="25"/>
      <c r="X42299" s="25"/>
    </row>
    <row r="42300" spans="23:24" x14ac:dyDescent="0.2">
      <c r="W42300" s="25"/>
      <c r="X42300" s="25"/>
    </row>
    <row r="42301" spans="23:24" x14ac:dyDescent="0.2">
      <c r="W42301" s="25"/>
      <c r="X42301" s="25"/>
    </row>
    <row r="42302" spans="23:24" x14ac:dyDescent="0.2">
      <c r="W42302" s="25"/>
      <c r="X42302" s="25"/>
    </row>
    <row r="42303" spans="23:24" x14ac:dyDescent="0.2">
      <c r="W42303" s="25"/>
      <c r="X42303" s="25"/>
    </row>
    <row r="42304" spans="23:24" x14ac:dyDescent="0.2">
      <c r="W42304" s="25"/>
      <c r="X42304" s="25"/>
    </row>
    <row r="42305" spans="23:24" x14ac:dyDescent="0.2">
      <c r="W42305" s="25"/>
      <c r="X42305" s="25"/>
    </row>
    <row r="42306" spans="23:24" x14ac:dyDescent="0.2">
      <c r="W42306" s="25"/>
      <c r="X42306" s="25"/>
    </row>
    <row r="42307" spans="23:24" x14ac:dyDescent="0.2">
      <c r="W42307" s="25"/>
      <c r="X42307" s="25"/>
    </row>
    <row r="42308" spans="23:24" x14ac:dyDescent="0.2">
      <c r="W42308" s="25"/>
      <c r="X42308" s="25"/>
    </row>
    <row r="42309" spans="23:24" x14ac:dyDescent="0.2">
      <c r="W42309" s="25"/>
      <c r="X42309" s="25"/>
    </row>
    <row r="42310" spans="23:24" x14ac:dyDescent="0.2">
      <c r="W42310" s="25"/>
      <c r="X42310" s="25"/>
    </row>
    <row r="42311" spans="23:24" x14ac:dyDescent="0.2">
      <c r="W42311" s="25"/>
      <c r="X42311" s="25"/>
    </row>
    <row r="42312" spans="23:24" x14ac:dyDescent="0.2">
      <c r="W42312" s="25"/>
      <c r="X42312" s="25"/>
    </row>
    <row r="42313" spans="23:24" x14ac:dyDescent="0.2">
      <c r="W42313" s="25"/>
      <c r="X42313" s="25"/>
    </row>
    <row r="42314" spans="23:24" x14ac:dyDescent="0.2">
      <c r="W42314" s="25"/>
      <c r="X42314" s="25"/>
    </row>
    <row r="42315" spans="23:24" x14ac:dyDescent="0.2">
      <c r="W42315" s="25"/>
      <c r="X42315" s="25"/>
    </row>
    <row r="42316" spans="23:24" x14ac:dyDescent="0.2">
      <c r="W42316" s="25"/>
      <c r="X42316" s="25"/>
    </row>
    <row r="42317" spans="23:24" x14ac:dyDescent="0.2">
      <c r="W42317" s="25"/>
      <c r="X42317" s="25"/>
    </row>
    <row r="42318" spans="23:24" x14ac:dyDescent="0.2">
      <c r="W42318" s="25"/>
      <c r="X42318" s="25"/>
    </row>
    <row r="42319" spans="23:24" x14ac:dyDescent="0.2">
      <c r="W42319" s="25"/>
      <c r="X42319" s="25"/>
    </row>
    <row r="42320" spans="23:24" x14ac:dyDescent="0.2">
      <c r="W42320" s="25"/>
      <c r="X42320" s="25"/>
    </row>
    <row r="42321" spans="23:24" x14ac:dyDescent="0.2">
      <c r="W42321" s="25"/>
      <c r="X42321" s="25"/>
    </row>
    <row r="42322" spans="23:24" x14ac:dyDescent="0.2">
      <c r="W42322" s="25"/>
      <c r="X42322" s="25"/>
    </row>
    <row r="42323" spans="23:24" x14ac:dyDescent="0.2">
      <c r="W42323" s="25"/>
      <c r="X42323" s="25"/>
    </row>
    <row r="42324" spans="23:24" x14ac:dyDescent="0.2">
      <c r="W42324" s="25"/>
      <c r="X42324" s="25"/>
    </row>
    <row r="42325" spans="23:24" x14ac:dyDescent="0.2">
      <c r="W42325" s="25"/>
      <c r="X42325" s="25"/>
    </row>
    <row r="42326" spans="23:24" x14ac:dyDescent="0.2">
      <c r="W42326" s="25"/>
      <c r="X42326" s="25"/>
    </row>
    <row r="42327" spans="23:24" x14ac:dyDescent="0.2">
      <c r="W42327" s="25"/>
      <c r="X42327" s="25"/>
    </row>
    <row r="42328" spans="23:24" x14ac:dyDescent="0.2">
      <c r="W42328" s="25"/>
      <c r="X42328" s="25"/>
    </row>
    <row r="42329" spans="23:24" x14ac:dyDescent="0.2">
      <c r="W42329" s="25"/>
      <c r="X42329" s="25"/>
    </row>
    <row r="42330" spans="23:24" x14ac:dyDescent="0.2">
      <c r="W42330" s="25"/>
      <c r="X42330" s="25"/>
    </row>
    <row r="42331" spans="23:24" x14ac:dyDescent="0.2">
      <c r="W42331" s="25"/>
      <c r="X42331" s="25"/>
    </row>
    <row r="42332" spans="23:24" x14ac:dyDescent="0.2">
      <c r="W42332" s="25"/>
      <c r="X42332" s="25"/>
    </row>
    <row r="42333" spans="23:24" x14ac:dyDescent="0.2">
      <c r="W42333" s="25"/>
      <c r="X42333" s="25"/>
    </row>
    <row r="42334" spans="23:24" x14ac:dyDescent="0.2">
      <c r="W42334" s="25"/>
      <c r="X42334" s="25"/>
    </row>
    <row r="42335" spans="23:24" x14ac:dyDescent="0.2">
      <c r="W42335" s="25"/>
      <c r="X42335" s="25"/>
    </row>
    <row r="42336" spans="23:24" x14ac:dyDescent="0.2">
      <c r="W42336" s="25"/>
      <c r="X42336" s="25"/>
    </row>
    <row r="42337" spans="23:24" x14ac:dyDescent="0.2">
      <c r="W42337" s="25"/>
      <c r="X42337" s="25"/>
    </row>
    <row r="42338" spans="23:24" x14ac:dyDescent="0.2">
      <c r="W42338" s="25"/>
      <c r="X42338" s="25"/>
    </row>
    <row r="42339" spans="23:24" x14ac:dyDescent="0.2">
      <c r="W42339" s="25"/>
      <c r="X42339" s="25"/>
    </row>
    <row r="42340" spans="23:24" x14ac:dyDescent="0.2">
      <c r="W42340" s="25"/>
      <c r="X42340" s="25"/>
    </row>
    <row r="42341" spans="23:24" x14ac:dyDescent="0.2">
      <c r="W42341" s="25"/>
      <c r="X42341" s="25"/>
    </row>
    <row r="42342" spans="23:24" x14ac:dyDescent="0.2">
      <c r="W42342" s="25"/>
      <c r="X42342" s="25"/>
    </row>
    <row r="42343" spans="23:24" x14ac:dyDescent="0.2">
      <c r="W42343" s="25"/>
      <c r="X42343" s="25"/>
    </row>
    <row r="42344" spans="23:24" x14ac:dyDescent="0.2">
      <c r="W42344" s="25"/>
      <c r="X42344" s="25"/>
    </row>
    <row r="42345" spans="23:24" x14ac:dyDescent="0.2">
      <c r="W42345" s="25"/>
      <c r="X42345" s="25"/>
    </row>
    <row r="42346" spans="23:24" x14ac:dyDescent="0.2">
      <c r="W42346" s="25"/>
      <c r="X42346" s="25"/>
    </row>
    <row r="42347" spans="23:24" x14ac:dyDescent="0.2">
      <c r="W42347" s="25"/>
      <c r="X42347" s="25"/>
    </row>
    <row r="42348" spans="23:24" x14ac:dyDescent="0.2">
      <c r="W42348" s="25"/>
      <c r="X42348" s="25"/>
    </row>
    <row r="42349" spans="23:24" x14ac:dyDescent="0.2">
      <c r="W42349" s="25"/>
      <c r="X42349" s="25"/>
    </row>
    <row r="42350" spans="23:24" x14ac:dyDescent="0.2">
      <c r="W42350" s="25"/>
      <c r="X42350" s="25"/>
    </row>
    <row r="42351" spans="23:24" x14ac:dyDescent="0.2">
      <c r="W42351" s="25"/>
      <c r="X42351" s="25"/>
    </row>
    <row r="42352" spans="23:24" x14ac:dyDescent="0.2">
      <c r="W42352" s="25"/>
      <c r="X42352" s="25"/>
    </row>
    <row r="42353" spans="23:24" x14ac:dyDescent="0.2">
      <c r="W42353" s="25"/>
      <c r="X42353" s="25"/>
    </row>
    <row r="42354" spans="23:24" x14ac:dyDescent="0.2">
      <c r="W42354" s="25"/>
      <c r="X42354" s="25"/>
    </row>
    <row r="42355" spans="23:24" x14ac:dyDescent="0.2">
      <c r="W42355" s="25"/>
      <c r="X42355" s="25"/>
    </row>
    <row r="42356" spans="23:24" x14ac:dyDescent="0.2">
      <c r="W42356" s="25"/>
      <c r="X42356" s="25"/>
    </row>
    <row r="42357" spans="23:24" x14ac:dyDescent="0.2">
      <c r="W42357" s="25"/>
      <c r="X42357" s="25"/>
    </row>
    <row r="42358" spans="23:24" x14ac:dyDescent="0.2">
      <c r="W42358" s="25"/>
      <c r="X42358" s="25"/>
    </row>
    <row r="42359" spans="23:24" x14ac:dyDescent="0.2">
      <c r="W42359" s="25"/>
      <c r="X42359" s="25"/>
    </row>
    <row r="42360" spans="23:24" x14ac:dyDescent="0.2">
      <c r="W42360" s="25"/>
      <c r="X42360" s="25"/>
    </row>
    <row r="42361" spans="23:24" x14ac:dyDescent="0.2">
      <c r="W42361" s="25"/>
      <c r="X42361" s="25"/>
    </row>
    <row r="42362" spans="23:24" x14ac:dyDescent="0.2">
      <c r="W42362" s="25"/>
      <c r="X42362" s="25"/>
    </row>
    <row r="42363" spans="23:24" x14ac:dyDescent="0.2">
      <c r="W42363" s="25"/>
      <c r="X42363" s="25"/>
    </row>
    <row r="42364" spans="23:24" x14ac:dyDescent="0.2">
      <c r="W42364" s="25"/>
      <c r="X42364" s="25"/>
    </row>
    <row r="42365" spans="23:24" x14ac:dyDescent="0.2">
      <c r="W42365" s="25"/>
      <c r="X42365" s="25"/>
    </row>
    <row r="42366" spans="23:24" x14ac:dyDescent="0.2">
      <c r="W42366" s="25"/>
      <c r="X42366" s="25"/>
    </row>
    <row r="42367" spans="23:24" x14ac:dyDescent="0.2">
      <c r="W42367" s="25"/>
      <c r="X42367" s="25"/>
    </row>
    <row r="42368" spans="23:24" x14ac:dyDescent="0.2">
      <c r="W42368" s="25"/>
      <c r="X42368" s="25"/>
    </row>
    <row r="42369" spans="23:24" x14ac:dyDescent="0.2">
      <c r="W42369" s="25"/>
      <c r="X42369" s="25"/>
    </row>
    <row r="42370" spans="23:24" x14ac:dyDescent="0.2">
      <c r="W42370" s="25"/>
      <c r="X42370" s="25"/>
    </row>
    <row r="42371" spans="23:24" x14ac:dyDescent="0.2">
      <c r="W42371" s="25"/>
      <c r="X42371" s="25"/>
    </row>
    <row r="42372" spans="23:24" x14ac:dyDescent="0.2">
      <c r="W42372" s="25"/>
      <c r="X42372" s="25"/>
    </row>
    <row r="42373" spans="23:24" x14ac:dyDescent="0.2">
      <c r="W42373" s="25"/>
      <c r="X42373" s="25"/>
    </row>
    <row r="42374" spans="23:24" x14ac:dyDescent="0.2">
      <c r="W42374" s="25"/>
      <c r="X42374" s="25"/>
    </row>
    <row r="42375" spans="23:24" x14ac:dyDescent="0.2">
      <c r="W42375" s="25"/>
      <c r="X42375" s="25"/>
    </row>
    <row r="42376" spans="23:24" x14ac:dyDescent="0.2">
      <c r="W42376" s="25"/>
      <c r="X42376" s="25"/>
    </row>
    <row r="42377" spans="23:24" x14ac:dyDescent="0.2">
      <c r="W42377" s="25"/>
      <c r="X42377" s="25"/>
    </row>
    <row r="42378" spans="23:24" x14ac:dyDescent="0.2">
      <c r="W42378" s="25"/>
      <c r="X42378" s="25"/>
    </row>
    <row r="42379" spans="23:24" x14ac:dyDescent="0.2">
      <c r="W42379" s="25"/>
      <c r="X42379" s="25"/>
    </row>
    <row r="42380" spans="23:24" x14ac:dyDescent="0.2">
      <c r="W42380" s="25"/>
      <c r="X42380" s="25"/>
    </row>
    <row r="42381" spans="23:24" x14ac:dyDescent="0.2">
      <c r="W42381" s="25"/>
      <c r="X42381" s="25"/>
    </row>
    <row r="42382" spans="23:24" x14ac:dyDescent="0.2">
      <c r="W42382" s="25"/>
      <c r="X42382" s="25"/>
    </row>
    <row r="42383" spans="23:24" x14ac:dyDescent="0.2">
      <c r="W42383" s="25"/>
      <c r="X42383" s="25"/>
    </row>
    <row r="42384" spans="23:24" x14ac:dyDescent="0.2">
      <c r="W42384" s="25"/>
      <c r="X42384" s="25"/>
    </row>
    <row r="42385" spans="23:24" x14ac:dyDescent="0.2">
      <c r="W42385" s="25"/>
      <c r="X42385" s="25"/>
    </row>
    <row r="42386" spans="23:24" x14ac:dyDescent="0.2">
      <c r="W42386" s="25"/>
      <c r="X42386" s="25"/>
    </row>
    <row r="42387" spans="23:24" x14ac:dyDescent="0.2">
      <c r="W42387" s="25"/>
      <c r="X42387" s="25"/>
    </row>
    <row r="42388" spans="23:24" x14ac:dyDescent="0.2">
      <c r="W42388" s="25"/>
      <c r="X42388" s="25"/>
    </row>
    <row r="42389" spans="23:24" x14ac:dyDescent="0.2">
      <c r="W42389" s="25"/>
      <c r="X42389" s="25"/>
    </row>
    <row r="42390" spans="23:24" x14ac:dyDescent="0.2">
      <c r="W42390" s="25"/>
      <c r="X42390" s="25"/>
    </row>
    <row r="42391" spans="23:24" x14ac:dyDescent="0.2">
      <c r="W42391" s="25"/>
      <c r="X42391" s="25"/>
    </row>
    <row r="42392" spans="23:24" x14ac:dyDescent="0.2">
      <c r="W42392" s="25"/>
      <c r="X42392" s="25"/>
    </row>
    <row r="42393" spans="23:24" x14ac:dyDescent="0.2">
      <c r="W42393" s="25"/>
      <c r="X42393" s="25"/>
    </row>
    <row r="42394" spans="23:24" x14ac:dyDescent="0.2">
      <c r="W42394" s="25"/>
      <c r="X42394" s="25"/>
    </row>
    <row r="42395" spans="23:24" x14ac:dyDescent="0.2">
      <c r="W42395" s="25"/>
      <c r="X42395" s="25"/>
    </row>
    <row r="42396" spans="23:24" x14ac:dyDescent="0.2">
      <c r="W42396" s="25"/>
      <c r="X42396" s="25"/>
    </row>
    <row r="42397" spans="23:24" x14ac:dyDescent="0.2">
      <c r="W42397" s="25"/>
      <c r="X42397" s="25"/>
    </row>
    <row r="42398" spans="23:24" x14ac:dyDescent="0.2">
      <c r="W42398" s="25"/>
      <c r="X42398" s="25"/>
    </row>
    <row r="42399" spans="23:24" x14ac:dyDescent="0.2">
      <c r="W42399" s="25"/>
      <c r="X42399" s="25"/>
    </row>
    <row r="42400" spans="23:24" x14ac:dyDescent="0.2">
      <c r="W42400" s="25"/>
      <c r="X42400" s="25"/>
    </row>
    <row r="42401" spans="23:24" x14ac:dyDescent="0.2">
      <c r="W42401" s="25"/>
      <c r="X42401" s="25"/>
    </row>
    <row r="42402" spans="23:24" x14ac:dyDescent="0.2">
      <c r="W42402" s="25"/>
      <c r="X42402" s="25"/>
    </row>
    <row r="42403" spans="23:24" x14ac:dyDescent="0.2">
      <c r="W42403" s="25"/>
      <c r="X42403" s="25"/>
    </row>
    <row r="42404" spans="23:24" x14ac:dyDescent="0.2">
      <c r="W42404" s="25"/>
      <c r="X42404" s="25"/>
    </row>
    <row r="42405" spans="23:24" x14ac:dyDescent="0.2">
      <c r="W42405" s="25"/>
      <c r="X42405" s="25"/>
    </row>
    <row r="42406" spans="23:24" x14ac:dyDescent="0.2">
      <c r="W42406" s="25"/>
      <c r="X42406" s="25"/>
    </row>
    <row r="42407" spans="23:24" x14ac:dyDescent="0.2">
      <c r="W42407" s="25"/>
      <c r="X42407" s="25"/>
    </row>
    <row r="42408" spans="23:24" x14ac:dyDescent="0.2">
      <c r="W42408" s="25"/>
      <c r="X42408" s="25"/>
    </row>
    <row r="42409" spans="23:24" x14ac:dyDescent="0.2">
      <c r="W42409" s="25"/>
      <c r="X42409" s="25"/>
    </row>
    <row r="42410" spans="23:24" x14ac:dyDescent="0.2">
      <c r="W42410" s="25"/>
      <c r="X42410" s="25"/>
    </row>
    <row r="42411" spans="23:24" x14ac:dyDescent="0.2">
      <c r="W42411" s="25"/>
      <c r="X42411" s="25"/>
    </row>
    <row r="42412" spans="23:24" x14ac:dyDescent="0.2">
      <c r="W42412" s="25"/>
      <c r="X42412" s="25"/>
    </row>
    <row r="42413" spans="23:24" x14ac:dyDescent="0.2">
      <c r="W42413" s="25"/>
      <c r="X42413" s="25"/>
    </row>
    <row r="42414" spans="23:24" x14ac:dyDescent="0.2">
      <c r="W42414" s="25"/>
      <c r="X42414" s="25"/>
    </row>
    <row r="42415" spans="23:24" x14ac:dyDescent="0.2">
      <c r="W42415" s="25"/>
      <c r="X42415" s="25"/>
    </row>
    <row r="42416" spans="23:24" x14ac:dyDescent="0.2">
      <c r="W42416" s="25"/>
      <c r="X42416" s="25"/>
    </row>
    <row r="42417" spans="23:24" x14ac:dyDescent="0.2">
      <c r="W42417" s="25"/>
      <c r="X42417" s="25"/>
    </row>
    <row r="42418" spans="23:24" x14ac:dyDescent="0.2">
      <c r="W42418" s="25"/>
      <c r="X42418" s="25"/>
    </row>
    <row r="42419" spans="23:24" x14ac:dyDescent="0.2">
      <c r="W42419" s="25"/>
      <c r="X42419" s="25"/>
    </row>
    <row r="42420" spans="23:24" x14ac:dyDescent="0.2">
      <c r="W42420" s="25"/>
      <c r="X42420" s="25"/>
    </row>
    <row r="42421" spans="23:24" x14ac:dyDescent="0.2">
      <c r="W42421" s="25"/>
      <c r="X42421" s="25"/>
    </row>
    <row r="42422" spans="23:24" x14ac:dyDescent="0.2">
      <c r="W42422" s="25"/>
      <c r="X42422" s="25"/>
    </row>
    <row r="42423" spans="23:24" x14ac:dyDescent="0.2">
      <c r="W42423" s="25"/>
      <c r="X42423" s="25"/>
    </row>
    <row r="42424" spans="23:24" x14ac:dyDescent="0.2">
      <c r="W42424" s="25"/>
      <c r="X42424" s="25"/>
    </row>
    <row r="42425" spans="23:24" x14ac:dyDescent="0.2">
      <c r="W42425" s="25"/>
      <c r="X42425" s="25"/>
    </row>
    <row r="42426" spans="23:24" x14ac:dyDescent="0.2">
      <c r="W42426" s="25"/>
      <c r="X42426" s="25"/>
    </row>
    <row r="42427" spans="23:24" x14ac:dyDescent="0.2">
      <c r="W42427" s="25"/>
      <c r="X42427" s="25"/>
    </row>
    <row r="42428" spans="23:24" x14ac:dyDescent="0.2">
      <c r="W42428" s="25"/>
      <c r="X42428" s="25"/>
    </row>
    <row r="42429" spans="23:24" x14ac:dyDescent="0.2">
      <c r="W42429" s="25"/>
      <c r="X42429" s="25"/>
    </row>
    <row r="42430" spans="23:24" x14ac:dyDescent="0.2">
      <c r="W42430" s="25"/>
      <c r="X42430" s="25"/>
    </row>
    <row r="42431" spans="23:24" x14ac:dyDescent="0.2">
      <c r="W42431" s="25"/>
      <c r="X42431" s="25"/>
    </row>
    <row r="42432" spans="23:24" x14ac:dyDescent="0.2">
      <c r="W42432" s="25"/>
      <c r="X42432" s="25"/>
    </row>
    <row r="42433" spans="23:24" x14ac:dyDescent="0.2">
      <c r="W42433" s="25"/>
      <c r="X42433" s="25"/>
    </row>
    <row r="42434" spans="23:24" x14ac:dyDescent="0.2">
      <c r="W42434" s="25"/>
      <c r="X42434" s="25"/>
    </row>
    <row r="42435" spans="23:24" x14ac:dyDescent="0.2">
      <c r="W42435" s="25"/>
      <c r="X42435" s="25"/>
    </row>
    <row r="42436" spans="23:24" x14ac:dyDescent="0.2">
      <c r="W42436" s="25"/>
      <c r="X42436" s="25"/>
    </row>
    <row r="42437" spans="23:24" x14ac:dyDescent="0.2">
      <c r="W42437" s="25"/>
      <c r="X42437" s="25"/>
    </row>
    <row r="42438" spans="23:24" x14ac:dyDescent="0.2">
      <c r="W42438" s="25"/>
      <c r="X42438" s="25"/>
    </row>
    <row r="42439" spans="23:24" x14ac:dyDescent="0.2">
      <c r="W42439" s="25"/>
      <c r="X42439" s="25"/>
    </row>
    <row r="42440" spans="23:24" x14ac:dyDescent="0.2">
      <c r="W42440" s="25"/>
      <c r="X42440" s="25"/>
    </row>
    <row r="42441" spans="23:24" x14ac:dyDescent="0.2">
      <c r="W42441" s="25"/>
      <c r="X42441" s="25"/>
    </row>
    <row r="42442" spans="23:24" x14ac:dyDescent="0.2">
      <c r="W42442" s="25"/>
      <c r="X42442" s="25"/>
    </row>
    <row r="42443" spans="23:24" x14ac:dyDescent="0.2">
      <c r="W42443" s="25"/>
      <c r="X42443" s="25"/>
    </row>
    <row r="42444" spans="23:24" x14ac:dyDescent="0.2">
      <c r="W42444" s="25"/>
      <c r="X42444" s="25"/>
    </row>
    <row r="42445" spans="23:24" x14ac:dyDescent="0.2">
      <c r="W42445" s="25"/>
      <c r="X42445" s="25"/>
    </row>
    <row r="42446" spans="23:24" x14ac:dyDescent="0.2">
      <c r="W42446" s="25"/>
      <c r="X42446" s="25"/>
    </row>
    <row r="42447" spans="23:24" x14ac:dyDescent="0.2">
      <c r="W42447" s="25"/>
      <c r="X42447" s="25"/>
    </row>
    <row r="42448" spans="23:24" x14ac:dyDescent="0.2">
      <c r="W42448" s="25"/>
      <c r="X42448" s="25"/>
    </row>
    <row r="42449" spans="23:24" x14ac:dyDescent="0.2">
      <c r="W42449" s="25"/>
      <c r="X42449" s="25"/>
    </row>
    <row r="42450" spans="23:24" x14ac:dyDescent="0.2">
      <c r="W42450" s="25"/>
      <c r="X42450" s="25"/>
    </row>
    <row r="42451" spans="23:24" x14ac:dyDescent="0.2">
      <c r="W42451" s="25"/>
      <c r="X42451" s="25"/>
    </row>
    <row r="42452" spans="23:24" x14ac:dyDescent="0.2">
      <c r="W42452" s="25"/>
      <c r="X42452" s="25"/>
    </row>
    <row r="42453" spans="23:24" x14ac:dyDescent="0.2">
      <c r="W42453" s="25"/>
      <c r="X42453" s="25"/>
    </row>
    <row r="42454" spans="23:24" x14ac:dyDescent="0.2">
      <c r="W42454" s="25"/>
      <c r="X42454" s="25"/>
    </row>
    <row r="42455" spans="23:24" x14ac:dyDescent="0.2">
      <c r="W42455" s="25"/>
      <c r="X42455" s="25"/>
    </row>
    <row r="42456" spans="23:24" x14ac:dyDescent="0.2">
      <c r="W42456" s="25"/>
      <c r="X42456" s="25"/>
    </row>
    <row r="42457" spans="23:24" x14ac:dyDescent="0.2">
      <c r="W42457" s="25"/>
      <c r="X42457" s="25"/>
    </row>
    <row r="42458" spans="23:24" x14ac:dyDescent="0.2">
      <c r="W42458" s="25"/>
      <c r="X42458" s="25"/>
    </row>
    <row r="42459" spans="23:24" x14ac:dyDescent="0.2">
      <c r="W42459" s="25"/>
      <c r="X42459" s="25"/>
    </row>
    <row r="42460" spans="23:24" x14ac:dyDescent="0.2">
      <c r="W42460" s="25"/>
      <c r="X42460" s="25"/>
    </row>
    <row r="42461" spans="23:24" x14ac:dyDescent="0.2">
      <c r="W42461" s="25"/>
      <c r="X42461" s="25"/>
    </row>
    <row r="42462" spans="23:24" x14ac:dyDescent="0.2">
      <c r="W42462" s="25"/>
      <c r="X42462" s="25"/>
    </row>
    <row r="42463" spans="23:24" x14ac:dyDescent="0.2">
      <c r="W42463" s="25"/>
      <c r="X42463" s="25"/>
    </row>
    <row r="42464" spans="23:24" x14ac:dyDescent="0.2">
      <c r="W42464" s="25"/>
      <c r="X42464" s="25"/>
    </row>
    <row r="42465" spans="23:24" x14ac:dyDescent="0.2">
      <c r="W42465" s="25"/>
      <c r="X42465" s="25"/>
    </row>
    <row r="42466" spans="23:24" x14ac:dyDescent="0.2">
      <c r="W42466" s="25"/>
      <c r="X42466" s="25"/>
    </row>
    <row r="42467" spans="23:24" x14ac:dyDescent="0.2">
      <c r="W42467" s="25"/>
      <c r="X42467" s="25"/>
    </row>
    <row r="42468" spans="23:24" x14ac:dyDescent="0.2">
      <c r="W42468" s="25"/>
      <c r="X42468" s="25"/>
    </row>
    <row r="42469" spans="23:24" x14ac:dyDescent="0.2">
      <c r="W42469" s="25"/>
      <c r="X42469" s="25"/>
    </row>
    <row r="42470" spans="23:24" x14ac:dyDescent="0.2">
      <c r="W42470" s="25"/>
      <c r="X42470" s="25"/>
    </row>
    <row r="42471" spans="23:24" x14ac:dyDescent="0.2">
      <c r="W42471" s="25"/>
      <c r="X42471" s="25"/>
    </row>
    <row r="42472" spans="23:24" x14ac:dyDescent="0.2">
      <c r="W42472" s="25"/>
      <c r="X42472" s="25"/>
    </row>
    <row r="42473" spans="23:24" x14ac:dyDescent="0.2">
      <c r="W42473" s="25"/>
      <c r="X42473" s="25"/>
    </row>
    <row r="42474" spans="23:24" x14ac:dyDescent="0.2">
      <c r="W42474" s="25"/>
      <c r="X42474" s="25"/>
    </row>
    <row r="42475" spans="23:24" x14ac:dyDescent="0.2">
      <c r="W42475" s="25"/>
      <c r="X42475" s="25"/>
    </row>
    <row r="42476" spans="23:24" x14ac:dyDescent="0.2">
      <c r="W42476" s="25"/>
      <c r="X42476" s="25"/>
    </row>
    <row r="42477" spans="23:24" x14ac:dyDescent="0.2">
      <c r="W42477" s="25"/>
      <c r="X42477" s="25"/>
    </row>
    <row r="42478" spans="23:24" x14ac:dyDescent="0.2">
      <c r="W42478" s="25"/>
      <c r="X42478" s="25"/>
    </row>
    <row r="42479" spans="23:24" x14ac:dyDescent="0.2">
      <c r="W42479" s="25"/>
      <c r="X42479" s="25"/>
    </row>
    <row r="42480" spans="23:24" x14ac:dyDescent="0.2">
      <c r="W42480" s="25"/>
      <c r="X42480" s="25"/>
    </row>
    <row r="42481" spans="23:24" x14ac:dyDescent="0.2">
      <c r="W42481" s="25"/>
      <c r="X42481" s="25"/>
    </row>
    <row r="42482" spans="23:24" x14ac:dyDescent="0.2">
      <c r="W42482" s="25"/>
      <c r="X42482" s="25"/>
    </row>
    <row r="42483" spans="23:24" x14ac:dyDescent="0.2">
      <c r="W42483" s="25"/>
      <c r="X42483" s="25"/>
    </row>
    <row r="42484" spans="23:24" x14ac:dyDescent="0.2">
      <c r="W42484" s="25"/>
      <c r="X42484" s="25"/>
    </row>
    <row r="42485" spans="23:24" x14ac:dyDescent="0.2">
      <c r="W42485" s="25"/>
      <c r="X42485" s="25"/>
    </row>
    <row r="42486" spans="23:24" x14ac:dyDescent="0.2">
      <c r="W42486" s="25"/>
      <c r="X42486" s="25"/>
    </row>
    <row r="42487" spans="23:24" x14ac:dyDescent="0.2">
      <c r="W42487" s="25"/>
      <c r="X42487" s="25"/>
    </row>
    <row r="42488" spans="23:24" x14ac:dyDescent="0.2">
      <c r="W42488" s="25"/>
      <c r="X42488" s="25"/>
    </row>
    <row r="42489" spans="23:24" x14ac:dyDescent="0.2">
      <c r="W42489" s="25"/>
      <c r="X42489" s="25"/>
    </row>
    <row r="42490" spans="23:24" x14ac:dyDescent="0.2">
      <c r="W42490" s="25"/>
      <c r="X42490" s="25"/>
    </row>
    <row r="42491" spans="23:24" x14ac:dyDescent="0.2">
      <c r="W42491" s="25"/>
      <c r="X42491" s="25"/>
    </row>
    <row r="42492" spans="23:24" x14ac:dyDescent="0.2">
      <c r="W42492" s="25"/>
      <c r="X42492" s="25"/>
    </row>
    <row r="42493" spans="23:24" x14ac:dyDescent="0.2">
      <c r="W42493" s="25"/>
      <c r="X42493" s="25"/>
    </row>
    <row r="42494" spans="23:24" x14ac:dyDescent="0.2">
      <c r="W42494" s="25"/>
      <c r="X42494" s="25"/>
    </row>
    <row r="42495" spans="23:24" x14ac:dyDescent="0.2">
      <c r="W42495" s="25"/>
      <c r="X42495" s="25"/>
    </row>
    <row r="42496" spans="23:24" x14ac:dyDescent="0.2">
      <c r="W42496" s="25"/>
      <c r="X42496" s="25"/>
    </row>
    <row r="42497" spans="23:24" x14ac:dyDescent="0.2">
      <c r="W42497" s="25"/>
      <c r="X42497" s="25"/>
    </row>
    <row r="42498" spans="23:24" x14ac:dyDescent="0.2">
      <c r="W42498" s="25"/>
      <c r="X42498" s="25"/>
    </row>
    <row r="42499" spans="23:24" x14ac:dyDescent="0.2">
      <c r="W42499" s="25"/>
      <c r="X42499" s="25"/>
    </row>
    <row r="42500" spans="23:24" x14ac:dyDescent="0.2">
      <c r="W42500" s="25"/>
      <c r="X42500" s="25"/>
    </row>
    <row r="42501" spans="23:24" x14ac:dyDescent="0.2">
      <c r="W42501" s="25"/>
      <c r="X42501" s="25"/>
    </row>
    <row r="42502" spans="23:24" x14ac:dyDescent="0.2">
      <c r="W42502" s="25"/>
      <c r="X42502" s="25"/>
    </row>
    <row r="42503" spans="23:24" x14ac:dyDescent="0.2">
      <c r="W42503" s="25"/>
      <c r="X42503" s="25"/>
    </row>
    <row r="42504" spans="23:24" x14ac:dyDescent="0.2">
      <c r="W42504" s="25"/>
      <c r="X42504" s="25"/>
    </row>
    <row r="42505" spans="23:24" x14ac:dyDescent="0.2">
      <c r="W42505" s="25"/>
      <c r="X42505" s="25"/>
    </row>
    <row r="42506" spans="23:24" x14ac:dyDescent="0.2">
      <c r="W42506" s="25"/>
      <c r="X42506" s="25"/>
    </row>
    <row r="42507" spans="23:24" x14ac:dyDescent="0.2">
      <c r="W42507" s="25"/>
      <c r="X42507" s="25"/>
    </row>
    <row r="42508" spans="23:24" x14ac:dyDescent="0.2">
      <c r="W42508" s="25"/>
      <c r="X42508" s="25"/>
    </row>
    <row r="42509" spans="23:24" x14ac:dyDescent="0.2">
      <c r="W42509" s="25"/>
      <c r="X42509" s="25"/>
    </row>
    <row r="42510" spans="23:24" x14ac:dyDescent="0.2">
      <c r="W42510" s="25"/>
      <c r="X42510" s="25"/>
    </row>
    <row r="42511" spans="23:24" x14ac:dyDescent="0.2">
      <c r="W42511" s="25"/>
      <c r="X42511" s="25"/>
    </row>
    <row r="42512" spans="23:24" x14ac:dyDescent="0.2">
      <c r="W42512" s="25"/>
      <c r="X42512" s="25"/>
    </row>
    <row r="42513" spans="23:24" x14ac:dyDescent="0.2">
      <c r="W42513" s="25"/>
      <c r="X42513" s="25"/>
    </row>
    <row r="42514" spans="23:24" x14ac:dyDescent="0.2">
      <c r="W42514" s="25"/>
      <c r="X42514" s="25"/>
    </row>
    <row r="42515" spans="23:24" x14ac:dyDescent="0.2">
      <c r="W42515" s="25"/>
      <c r="X42515" s="25"/>
    </row>
    <row r="42516" spans="23:24" x14ac:dyDescent="0.2">
      <c r="W42516" s="25"/>
      <c r="X42516" s="25"/>
    </row>
    <row r="42517" spans="23:24" x14ac:dyDescent="0.2">
      <c r="W42517" s="25"/>
      <c r="X42517" s="25"/>
    </row>
    <row r="42518" spans="23:24" x14ac:dyDescent="0.2">
      <c r="W42518" s="25"/>
      <c r="X42518" s="25"/>
    </row>
    <row r="42519" spans="23:24" x14ac:dyDescent="0.2">
      <c r="W42519" s="25"/>
      <c r="X42519" s="25"/>
    </row>
    <row r="42520" spans="23:24" x14ac:dyDescent="0.2">
      <c r="W42520" s="25"/>
      <c r="X42520" s="25"/>
    </row>
    <row r="42521" spans="23:24" x14ac:dyDescent="0.2">
      <c r="W42521" s="25"/>
      <c r="X42521" s="25"/>
    </row>
    <row r="42522" spans="23:24" x14ac:dyDescent="0.2">
      <c r="W42522" s="25"/>
      <c r="X42522" s="25"/>
    </row>
    <row r="42523" spans="23:24" x14ac:dyDescent="0.2">
      <c r="W42523" s="25"/>
      <c r="X42523" s="25"/>
    </row>
    <row r="42524" spans="23:24" x14ac:dyDescent="0.2">
      <c r="W42524" s="25"/>
      <c r="X42524" s="25"/>
    </row>
    <row r="42525" spans="23:24" x14ac:dyDescent="0.2">
      <c r="W42525" s="25"/>
      <c r="X42525" s="25"/>
    </row>
    <row r="42526" spans="23:24" x14ac:dyDescent="0.2">
      <c r="W42526" s="25"/>
      <c r="X42526" s="25"/>
    </row>
    <row r="42527" spans="23:24" x14ac:dyDescent="0.2">
      <c r="W42527" s="25"/>
      <c r="X42527" s="25"/>
    </row>
    <row r="42528" spans="23:24" x14ac:dyDescent="0.2">
      <c r="W42528" s="25"/>
      <c r="X42528" s="25"/>
    </row>
    <row r="42529" spans="23:24" x14ac:dyDescent="0.2">
      <c r="W42529" s="25"/>
      <c r="X42529" s="25"/>
    </row>
    <row r="42530" spans="23:24" x14ac:dyDescent="0.2">
      <c r="W42530" s="25"/>
      <c r="X42530" s="25"/>
    </row>
    <row r="42531" spans="23:24" x14ac:dyDescent="0.2">
      <c r="W42531" s="25"/>
      <c r="X42531" s="25"/>
    </row>
    <row r="42532" spans="23:24" x14ac:dyDescent="0.2">
      <c r="W42532" s="25"/>
      <c r="X42532" s="25"/>
    </row>
    <row r="42533" spans="23:24" x14ac:dyDescent="0.2">
      <c r="W42533" s="25"/>
      <c r="X42533" s="25"/>
    </row>
    <row r="42534" spans="23:24" x14ac:dyDescent="0.2">
      <c r="W42534" s="25"/>
      <c r="X42534" s="25"/>
    </row>
    <row r="42535" spans="23:24" x14ac:dyDescent="0.2">
      <c r="W42535" s="25"/>
      <c r="X42535" s="25"/>
    </row>
    <row r="42536" spans="23:24" x14ac:dyDescent="0.2">
      <c r="W42536" s="25"/>
      <c r="X42536" s="25"/>
    </row>
    <row r="42537" spans="23:24" x14ac:dyDescent="0.2">
      <c r="W42537" s="25"/>
      <c r="X42537" s="25"/>
    </row>
    <row r="42538" spans="23:24" x14ac:dyDescent="0.2">
      <c r="W42538" s="25"/>
      <c r="X42538" s="25"/>
    </row>
    <row r="42539" spans="23:24" x14ac:dyDescent="0.2">
      <c r="W42539" s="25"/>
      <c r="X42539" s="25"/>
    </row>
    <row r="42540" spans="23:24" x14ac:dyDescent="0.2">
      <c r="W42540" s="25"/>
      <c r="X42540" s="25"/>
    </row>
    <row r="42541" spans="23:24" x14ac:dyDescent="0.2">
      <c r="W42541" s="25"/>
      <c r="X42541" s="25"/>
    </row>
    <row r="42542" spans="23:24" x14ac:dyDescent="0.2">
      <c r="W42542" s="25"/>
      <c r="X42542" s="25"/>
    </row>
    <row r="42543" spans="23:24" x14ac:dyDescent="0.2">
      <c r="W42543" s="25"/>
      <c r="X42543" s="25"/>
    </row>
    <row r="42544" spans="23:24" x14ac:dyDescent="0.2">
      <c r="W42544" s="25"/>
      <c r="X42544" s="25"/>
    </row>
    <row r="42545" spans="23:24" x14ac:dyDescent="0.2">
      <c r="W42545" s="25"/>
      <c r="X42545" s="25"/>
    </row>
    <row r="42546" spans="23:24" x14ac:dyDescent="0.2">
      <c r="W42546" s="25"/>
      <c r="X42546" s="25"/>
    </row>
    <row r="42547" spans="23:24" x14ac:dyDescent="0.2">
      <c r="W42547" s="25"/>
      <c r="X42547" s="25"/>
    </row>
    <row r="42548" spans="23:24" x14ac:dyDescent="0.2">
      <c r="W42548" s="25"/>
      <c r="X42548" s="25"/>
    </row>
    <row r="42549" spans="23:24" x14ac:dyDescent="0.2">
      <c r="W42549" s="25"/>
      <c r="X42549" s="25"/>
    </row>
    <row r="42550" spans="23:24" x14ac:dyDescent="0.2">
      <c r="W42550" s="25"/>
      <c r="X42550" s="25"/>
    </row>
    <row r="42551" spans="23:24" x14ac:dyDescent="0.2">
      <c r="W42551" s="25"/>
      <c r="X42551" s="25"/>
    </row>
    <row r="42552" spans="23:24" x14ac:dyDescent="0.2">
      <c r="W42552" s="25"/>
      <c r="X42552" s="25"/>
    </row>
    <row r="42553" spans="23:24" x14ac:dyDescent="0.2">
      <c r="W42553" s="25"/>
      <c r="X42553" s="25"/>
    </row>
    <row r="42554" spans="23:24" x14ac:dyDescent="0.2">
      <c r="W42554" s="25"/>
      <c r="X42554" s="25"/>
    </row>
    <row r="42555" spans="23:24" x14ac:dyDescent="0.2">
      <c r="W42555" s="25"/>
      <c r="X42555" s="25"/>
    </row>
    <row r="42556" spans="23:24" x14ac:dyDescent="0.2">
      <c r="W42556" s="25"/>
      <c r="X42556" s="25"/>
    </row>
    <row r="42557" spans="23:24" x14ac:dyDescent="0.2">
      <c r="W42557" s="25"/>
      <c r="X42557" s="25"/>
    </row>
    <row r="42558" spans="23:24" x14ac:dyDescent="0.2">
      <c r="W42558" s="25"/>
      <c r="X42558" s="25"/>
    </row>
    <row r="42559" spans="23:24" x14ac:dyDescent="0.2">
      <c r="W42559" s="25"/>
      <c r="X42559" s="25"/>
    </row>
    <row r="42560" spans="23:24" x14ac:dyDescent="0.2">
      <c r="W42560" s="25"/>
      <c r="X42560" s="25"/>
    </row>
    <row r="42561" spans="23:24" x14ac:dyDescent="0.2">
      <c r="W42561" s="25"/>
      <c r="X42561" s="25"/>
    </row>
    <row r="42562" spans="23:24" x14ac:dyDescent="0.2">
      <c r="W42562" s="25"/>
      <c r="X42562" s="25"/>
    </row>
    <row r="42563" spans="23:24" x14ac:dyDescent="0.2">
      <c r="W42563" s="25"/>
      <c r="X42563" s="25"/>
    </row>
    <row r="42564" spans="23:24" x14ac:dyDescent="0.2">
      <c r="W42564" s="25"/>
      <c r="X42564" s="25"/>
    </row>
    <row r="42565" spans="23:24" x14ac:dyDescent="0.2">
      <c r="W42565" s="25"/>
      <c r="X42565" s="25"/>
    </row>
    <row r="42566" spans="23:24" x14ac:dyDescent="0.2">
      <c r="W42566" s="25"/>
      <c r="X42566" s="25"/>
    </row>
    <row r="42567" spans="23:24" x14ac:dyDescent="0.2">
      <c r="W42567" s="25"/>
      <c r="X42567" s="25"/>
    </row>
    <row r="42568" spans="23:24" x14ac:dyDescent="0.2">
      <c r="W42568" s="25"/>
      <c r="X42568" s="25"/>
    </row>
    <row r="42569" spans="23:24" x14ac:dyDescent="0.2">
      <c r="W42569" s="25"/>
      <c r="X42569" s="25"/>
    </row>
    <row r="42570" spans="23:24" x14ac:dyDescent="0.2">
      <c r="W42570" s="25"/>
      <c r="X42570" s="25"/>
    </row>
    <row r="42571" spans="23:24" x14ac:dyDescent="0.2">
      <c r="W42571" s="25"/>
      <c r="X42571" s="25"/>
    </row>
    <row r="42572" spans="23:24" x14ac:dyDescent="0.2">
      <c r="W42572" s="25"/>
      <c r="X42572" s="25"/>
    </row>
    <row r="42573" spans="23:24" x14ac:dyDescent="0.2">
      <c r="W42573" s="25"/>
      <c r="X42573" s="25"/>
    </row>
    <row r="42574" spans="23:24" x14ac:dyDescent="0.2">
      <c r="W42574" s="25"/>
      <c r="X42574" s="25"/>
    </row>
    <row r="42575" spans="23:24" x14ac:dyDescent="0.2">
      <c r="W42575" s="25"/>
      <c r="X42575" s="25"/>
    </row>
    <row r="42576" spans="23:24" x14ac:dyDescent="0.2">
      <c r="W42576" s="25"/>
      <c r="X42576" s="25"/>
    </row>
    <row r="42577" spans="23:24" x14ac:dyDescent="0.2">
      <c r="W42577" s="25"/>
      <c r="X42577" s="25"/>
    </row>
    <row r="42578" spans="23:24" x14ac:dyDescent="0.2">
      <c r="W42578" s="25"/>
      <c r="X42578" s="25"/>
    </row>
    <row r="42579" spans="23:24" x14ac:dyDescent="0.2">
      <c r="W42579" s="25"/>
      <c r="X42579" s="25"/>
    </row>
    <row r="42580" spans="23:24" x14ac:dyDescent="0.2">
      <c r="W42580" s="25"/>
      <c r="X42580" s="25"/>
    </row>
    <row r="42581" spans="23:24" x14ac:dyDescent="0.2">
      <c r="W42581" s="25"/>
      <c r="X42581" s="25"/>
    </row>
    <row r="42582" spans="23:24" x14ac:dyDescent="0.2">
      <c r="W42582" s="25"/>
      <c r="X42582" s="25"/>
    </row>
    <row r="42583" spans="23:24" x14ac:dyDescent="0.2">
      <c r="W42583" s="25"/>
      <c r="X42583" s="25"/>
    </row>
    <row r="42584" spans="23:24" x14ac:dyDescent="0.2">
      <c r="W42584" s="25"/>
      <c r="X42584" s="25"/>
    </row>
    <row r="42585" spans="23:24" x14ac:dyDescent="0.2">
      <c r="W42585" s="25"/>
      <c r="X42585" s="25"/>
    </row>
    <row r="42586" spans="23:24" x14ac:dyDescent="0.2">
      <c r="W42586" s="25"/>
      <c r="X42586" s="25"/>
    </row>
    <row r="42587" spans="23:24" x14ac:dyDescent="0.2">
      <c r="W42587" s="25"/>
      <c r="X42587" s="25"/>
    </row>
    <row r="42588" spans="23:24" x14ac:dyDescent="0.2">
      <c r="W42588" s="25"/>
      <c r="X42588" s="25"/>
    </row>
    <row r="42589" spans="23:24" x14ac:dyDescent="0.2">
      <c r="W42589" s="25"/>
      <c r="X42589" s="25"/>
    </row>
    <row r="42590" spans="23:24" x14ac:dyDescent="0.2">
      <c r="W42590" s="25"/>
      <c r="X42590" s="25"/>
    </row>
    <row r="42591" spans="23:24" x14ac:dyDescent="0.2">
      <c r="W42591" s="25"/>
      <c r="X42591" s="25"/>
    </row>
    <row r="42592" spans="23:24" x14ac:dyDescent="0.2">
      <c r="W42592" s="25"/>
      <c r="X42592" s="25"/>
    </row>
    <row r="42593" spans="23:24" x14ac:dyDescent="0.2">
      <c r="W42593" s="25"/>
      <c r="X42593" s="25"/>
    </row>
    <row r="42594" spans="23:24" x14ac:dyDescent="0.2">
      <c r="W42594" s="25"/>
      <c r="X42594" s="25"/>
    </row>
    <row r="42595" spans="23:24" x14ac:dyDescent="0.2">
      <c r="W42595" s="25"/>
      <c r="X42595" s="25"/>
    </row>
    <row r="42596" spans="23:24" x14ac:dyDescent="0.2">
      <c r="W42596" s="25"/>
      <c r="X42596" s="25"/>
    </row>
    <row r="42597" spans="23:24" x14ac:dyDescent="0.2">
      <c r="W42597" s="25"/>
      <c r="X42597" s="25"/>
    </row>
    <row r="42598" spans="23:24" x14ac:dyDescent="0.2">
      <c r="W42598" s="25"/>
      <c r="X42598" s="25"/>
    </row>
    <row r="42599" spans="23:24" x14ac:dyDescent="0.2">
      <c r="W42599" s="25"/>
      <c r="X42599" s="25"/>
    </row>
    <row r="42600" spans="23:24" x14ac:dyDescent="0.2">
      <c r="W42600" s="25"/>
      <c r="X42600" s="25"/>
    </row>
    <row r="42601" spans="23:24" x14ac:dyDescent="0.2">
      <c r="W42601" s="25"/>
      <c r="X42601" s="25"/>
    </row>
    <row r="42602" spans="23:24" x14ac:dyDescent="0.2">
      <c r="W42602" s="25"/>
      <c r="X42602" s="25"/>
    </row>
    <row r="42603" spans="23:24" x14ac:dyDescent="0.2">
      <c r="W42603" s="25"/>
      <c r="X42603" s="25"/>
    </row>
    <row r="42604" spans="23:24" x14ac:dyDescent="0.2">
      <c r="W42604" s="25"/>
      <c r="X42604" s="25"/>
    </row>
    <row r="42605" spans="23:24" x14ac:dyDescent="0.2">
      <c r="W42605" s="25"/>
      <c r="X42605" s="25"/>
    </row>
    <row r="42606" spans="23:24" x14ac:dyDescent="0.2">
      <c r="W42606" s="25"/>
      <c r="X42606" s="25"/>
    </row>
    <row r="42607" spans="23:24" x14ac:dyDescent="0.2">
      <c r="W42607" s="25"/>
      <c r="X42607" s="25"/>
    </row>
    <row r="42608" spans="23:24" x14ac:dyDescent="0.2">
      <c r="W42608" s="25"/>
      <c r="X42608" s="25"/>
    </row>
    <row r="42609" spans="23:24" x14ac:dyDescent="0.2">
      <c r="W42609" s="25"/>
      <c r="X42609" s="25"/>
    </row>
    <row r="42610" spans="23:24" x14ac:dyDescent="0.2">
      <c r="W42610" s="25"/>
      <c r="X42610" s="25"/>
    </row>
    <row r="42611" spans="23:24" x14ac:dyDescent="0.2">
      <c r="W42611" s="25"/>
      <c r="X42611" s="25"/>
    </row>
    <row r="42612" spans="23:24" x14ac:dyDescent="0.2">
      <c r="W42612" s="25"/>
      <c r="X42612" s="25"/>
    </row>
    <row r="42613" spans="23:24" x14ac:dyDescent="0.2">
      <c r="W42613" s="25"/>
      <c r="X42613" s="25"/>
    </row>
    <row r="42614" spans="23:24" x14ac:dyDescent="0.2">
      <c r="W42614" s="25"/>
      <c r="X42614" s="25"/>
    </row>
    <row r="42615" spans="23:24" x14ac:dyDescent="0.2">
      <c r="W42615" s="25"/>
      <c r="X42615" s="25"/>
    </row>
    <row r="42616" spans="23:24" x14ac:dyDescent="0.2">
      <c r="W42616" s="25"/>
      <c r="X42616" s="25"/>
    </row>
    <row r="42617" spans="23:24" x14ac:dyDescent="0.2">
      <c r="W42617" s="25"/>
      <c r="X42617" s="25"/>
    </row>
    <row r="42618" spans="23:24" x14ac:dyDescent="0.2">
      <c r="W42618" s="25"/>
      <c r="X42618" s="25"/>
    </row>
    <row r="42619" spans="23:24" x14ac:dyDescent="0.2">
      <c r="W42619" s="25"/>
      <c r="X42619" s="25"/>
    </row>
    <row r="42620" spans="23:24" x14ac:dyDescent="0.2">
      <c r="W42620" s="25"/>
      <c r="X42620" s="25"/>
    </row>
    <row r="42621" spans="23:24" x14ac:dyDescent="0.2">
      <c r="W42621" s="25"/>
      <c r="X42621" s="25"/>
    </row>
    <row r="42622" spans="23:24" x14ac:dyDescent="0.2">
      <c r="W42622" s="25"/>
      <c r="X42622" s="25"/>
    </row>
    <row r="42623" spans="23:24" x14ac:dyDescent="0.2">
      <c r="W42623" s="25"/>
      <c r="X42623" s="25"/>
    </row>
    <row r="42624" spans="23:24" x14ac:dyDescent="0.2">
      <c r="W42624" s="25"/>
      <c r="X42624" s="25"/>
    </row>
    <row r="42625" spans="23:24" x14ac:dyDescent="0.2">
      <c r="W42625" s="25"/>
      <c r="X42625" s="25"/>
    </row>
    <row r="42626" spans="23:24" x14ac:dyDescent="0.2">
      <c r="W42626" s="25"/>
      <c r="X42626" s="25"/>
    </row>
    <row r="42627" spans="23:24" x14ac:dyDescent="0.2">
      <c r="W42627" s="25"/>
      <c r="X42627" s="25"/>
    </row>
    <row r="42628" spans="23:24" x14ac:dyDescent="0.2">
      <c r="W42628" s="25"/>
      <c r="X42628" s="25"/>
    </row>
    <row r="42629" spans="23:24" x14ac:dyDescent="0.2">
      <c r="W42629" s="25"/>
      <c r="X42629" s="25"/>
    </row>
    <row r="42630" spans="23:24" x14ac:dyDescent="0.2">
      <c r="W42630" s="25"/>
      <c r="X42630" s="25"/>
    </row>
    <row r="42631" spans="23:24" x14ac:dyDescent="0.2">
      <c r="W42631" s="25"/>
      <c r="X42631" s="25"/>
    </row>
    <row r="42632" spans="23:24" x14ac:dyDescent="0.2">
      <c r="W42632" s="25"/>
      <c r="X42632" s="25"/>
    </row>
    <row r="42633" spans="23:24" x14ac:dyDescent="0.2">
      <c r="W42633" s="25"/>
      <c r="X42633" s="25"/>
    </row>
    <row r="42634" spans="23:24" x14ac:dyDescent="0.2">
      <c r="W42634" s="25"/>
      <c r="X42634" s="25"/>
    </row>
    <row r="42635" spans="23:24" x14ac:dyDescent="0.2">
      <c r="W42635" s="25"/>
      <c r="X42635" s="25"/>
    </row>
    <row r="42636" spans="23:24" x14ac:dyDescent="0.2">
      <c r="W42636" s="25"/>
      <c r="X42636" s="25"/>
    </row>
    <row r="42637" spans="23:24" x14ac:dyDescent="0.2">
      <c r="W42637" s="25"/>
      <c r="X42637" s="25"/>
    </row>
    <row r="42638" spans="23:24" x14ac:dyDescent="0.2">
      <c r="W42638" s="25"/>
      <c r="X42638" s="25"/>
    </row>
    <row r="42639" spans="23:24" x14ac:dyDescent="0.2">
      <c r="W42639" s="25"/>
      <c r="X42639" s="25"/>
    </row>
    <row r="42640" spans="23:24" x14ac:dyDescent="0.2">
      <c r="W42640" s="25"/>
      <c r="X42640" s="25"/>
    </row>
    <row r="42641" spans="23:24" x14ac:dyDescent="0.2">
      <c r="W42641" s="25"/>
      <c r="X42641" s="25"/>
    </row>
    <row r="42642" spans="23:24" x14ac:dyDescent="0.2">
      <c r="W42642" s="25"/>
      <c r="X42642" s="25"/>
    </row>
    <row r="42643" spans="23:24" x14ac:dyDescent="0.2">
      <c r="W42643" s="25"/>
      <c r="X42643" s="25"/>
    </row>
    <row r="42644" spans="23:24" x14ac:dyDescent="0.2">
      <c r="W42644" s="25"/>
      <c r="X42644" s="25"/>
    </row>
    <row r="42645" spans="23:24" x14ac:dyDescent="0.2">
      <c r="W42645" s="25"/>
      <c r="X42645" s="25"/>
    </row>
    <row r="42646" spans="23:24" x14ac:dyDescent="0.2">
      <c r="W42646" s="25"/>
      <c r="X42646" s="25"/>
    </row>
    <row r="42647" spans="23:24" x14ac:dyDescent="0.2">
      <c r="W42647" s="25"/>
      <c r="X42647" s="25"/>
    </row>
    <row r="42648" spans="23:24" x14ac:dyDescent="0.2">
      <c r="W42648" s="25"/>
      <c r="X42648" s="25"/>
    </row>
    <row r="42649" spans="23:24" x14ac:dyDescent="0.2">
      <c r="W42649" s="25"/>
      <c r="X42649" s="25"/>
    </row>
    <row r="42650" spans="23:24" x14ac:dyDescent="0.2">
      <c r="W42650" s="25"/>
      <c r="X42650" s="25"/>
    </row>
    <row r="42651" spans="23:24" x14ac:dyDescent="0.2">
      <c r="W42651" s="25"/>
      <c r="X42651" s="25"/>
    </row>
    <row r="42652" spans="23:24" x14ac:dyDescent="0.2">
      <c r="W42652" s="25"/>
      <c r="X42652" s="25"/>
    </row>
    <row r="42653" spans="23:24" x14ac:dyDescent="0.2">
      <c r="W42653" s="25"/>
      <c r="X42653" s="25"/>
    </row>
    <row r="42654" spans="23:24" x14ac:dyDescent="0.2">
      <c r="W42654" s="25"/>
      <c r="X42654" s="25"/>
    </row>
    <row r="42655" spans="23:24" x14ac:dyDescent="0.2">
      <c r="W42655" s="25"/>
      <c r="X42655" s="25"/>
    </row>
    <row r="42656" spans="23:24" x14ac:dyDescent="0.2">
      <c r="W42656" s="25"/>
      <c r="X42656" s="25"/>
    </row>
    <row r="42657" spans="23:24" x14ac:dyDescent="0.2">
      <c r="W42657" s="25"/>
      <c r="X42657" s="25"/>
    </row>
    <row r="42658" spans="23:24" x14ac:dyDescent="0.2">
      <c r="W42658" s="25"/>
      <c r="X42658" s="25"/>
    </row>
    <row r="42659" spans="23:24" x14ac:dyDescent="0.2">
      <c r="W42659" s="25"/>
      <c r="X42659" s="25"/>
    </row>
    <row r="42660" spans="23:24" x14ac:dyDescent="0.2">
      <c r="W42660" s="25"/>
      <c r="X42660" s="25"/>
    </row>
    <row r="42661" spans="23:24" x14ac:dyDescent="0.2">
      <c r="W42661" s="25"/>
      <c r="X42661" s="25"/>
    </row>
    <row r="42662" spans="23:24" x14ac:dyDescent="0.2">
      <c r="W42662" s="25"/>
      <c r="X42662" s="25"/>
    </row>
    <row r="42663" spans="23:24" x14ac:dyDescent="0.2">
      <c r="W42663" s="25"/>
      <c r="X42663" s="25"/>
    </row>
    <row r="42664" spans="23:24" x14ac:dyDescent="0.2">
      <c r="W42664" s="25"/>
      <c r="X42664" s="25"/>
    </row>
    <row r="42665" spans="23:24" x14ac:dyDescent="0.2">
      <c r="W42665" s="25"/>
      <c r="X42665" s="25"/>
    </row>
    <row r="42666" spans="23:24" x14ac:dyDescent="0.2">
      <c r="W42666" s="25"/>
      <c r="X42666" s="25"/>
    </row>
    <row r="42667" spans="23:24" x14ac:dyDescent="0.2">
      <c r="W42667" s="25"/>
      <c r="X42667" s="25"/>
    </row>
    <row r="42668" spans="23:24" x14ac:dyDescent="0.2">
      <c r="W42668" s="25"/>
      <c r="X42668" s="25"/>
    </row>
    <row r="42669" spans="23:24" x14ac:dyDescent="0.2">
      <c r="W42669" s="25"/>
      <c r="X42669" s="25"/>
    </row>
    <row r="42670" spans="23:24" x14ac:dyDescent="0.2">
      <c r="W42670" s="25"/>
      <c r="X42670" s="25"/>
    </row>
    <row r="42671" spans="23:24" x14ac:dyDescent="0.2">
      <c r="W42671" s="25"/>
      <c r="X42671" s="25"/>
    </row>
    <row r="42672" spans="23:24" x14ac:dyDescent="0.2">
      <c r="W42672" s="25"/>
      <c r="X42672" s="25"/>
    </row>
    <row r="42673" spans="23:24" x14ac:dyDescent="0.2">
      <c r="W42673" s="25"/>
      <c r="X42673" s="25"/>
    </row>
    <row r="42674" spans="23:24" x14ac:dyDescent="0.2">
      <c r="W42674" s="25"/>
      <c r="X42674" s="25"/>
    </row>
    <row r="42675" spans="23:24" x14ac:dyDescent="0.2">
      <c r="W42675" s="25"/>
      <c r="X42675" s="25"/>
    </row>
    <row r="42676" spans="23:24" x14ac:dyDescent="0.2">
      <c r="W42676" s="25"/>
      <c r="X42676" s="25"/>
    </row>
    <row r="42677" spans="23:24" x14ac:dyDescent="0.2">
      <c r="W42677" s="25"/>
      <c r="X42677" s="25"/>
    </row>
    <row r="42678" spans="23:24" x14ac:dyDescent="0.2">
      <c r="W42678" s="25"/>
      <c r="X42678" s="25"/>
    </row>
    <row r="42679" spans="23:24" x14ac:dyDescent="0.2">
      <c r="W42679" s="25"/>
      <c r="X42679" s="25"/>
    </row>
    <row r="42680" spans="23:24" x14ac:dyDescent="0.2">
      <c r="W42680" s="25"/>
      <c r="X42680" s="25"/>
    </row>
    <row r="42681" spans="23:24" x14ac:dyDescent="0.2">
      <c r="W42681" s="25"/>
      <c r="X42681" s="25"/>
    </row>
    <row r="42682" spans="23:24" x14ac:dyDescent="0.2">
      <c r="W42682" s="25"/>
      <c r="X42682" s="25"/>
    </row>
    <row r="42683" spans="23:24" x14ac:dyDescent="0.2">
      <c r="W42683" s="25"/>
      <c r="X42683" s="25"/>
    </row>
    <row r="42684" spans="23:24" x14ac:dyDescent="0.2">
      <c r="W42684" s="25"/>
      <c r="X42684" s="25"/>
    </row>
    <row r="42685" spans="23:24" x14ac:dyDescent="0.2">
      <c r="W42685" s="25"/>
      <c r="X42685" s="25"/>
    </row>
    <row r="42686" spans="23:24" x14ac:dyDescent="0.2">
      <c r="W42686" s="25"/>
      <c r="X42686" s="25"/>
    </row>
    <row r="42687" spans="23:24" x14ac:dyDescent="0.2">
      <c r="W42687" s="25"/>
      <c r="X42687" s="25"/>
    </row>
    <row r="42688" spans="23:24" x14ac:dyDescent="0.2">
      <c r="W42688" s="25"/>
      <c r="X42688" s="25"/>
    </row>
    <row r="42689" spans="23:24" x14ac:dyDescent="0.2">
      <c r="W42689" s="25"/>
      <c r="X42689" s="25"/>
    </row>
    <row r="42690" spans="23:24" x14ac:dyDescent="0.2">
      <c r="W42690" s="25"/>
      <c r="X42690" s="25"/>
    </row>
    <row r="42691" spans="23:24" x14ac:dyDescent="0.2">
      <c r="W42691" s="25"/>
      <c r="X42691" s="25"/>
    </row>
    <row r="42692" spans="23:24" x14ac:dyDescent="0.2">
      <c r="W42692" s="25"/>
      <c r="X42692" s="25"/>
    </row>
    <row r="42693" spans="23:24" x14ac:dyDescent="0.2">
      <c r="W42693" s="25"/>
      <c r="X42693" s="25"/>
    </row>
    <row r="42694" spans="23:24" x14ac:dyDescent="0.2">
      <c r="W42694" s="25"/>
      <c r="X42694" s="25"/>
    </row>
    <row r="42695" spans="23:24" x14ac:dyDescent="0.2">
      <c r="W42695" s="25"/>
      <c r="X42695" s="25"/>
    </row>
    <row r="42696" spans="23:24" x14ac:dyDescent="0.2">
      <c r="W42696" s="25"/>
      <c r="X42696" s="25"/>
    </row>
    <row r="42697" spans="23:24" x14ac:dyDescent="0.2">
      <c r="W42697" s="25"/>
      <c r="X42697" s="25"/>
    </row>
    <row r="42698" spans="23:24" x14ac:dyDescent="0.2">
      <c r="W42698" s="25"/>
      <c r="X42698" s="25"/>
    </row>
    <row r="42699" spans="23:24" x14ac:dyDescent="0.2">
      <c r="W42699" s="25"/>
      <c r="X42699" s="25"/>
    </row>
    <row r="42700" spans="23:24" x14ac:dyDescent="0.2">
      <c r="W42700" s="25"/>
      <c r="X42700" s="25"/>
    </row>
    <row r="42701" spans="23:24" x14ac:dyDescent="0.2">
      <c r="W42701" s="25"/>
      <c r="X42701" s="25"/>
    </row>
    <row r="42702" spans="23:24" x14ac:dyDescent="0.2">
      <c r="W42702" s="25"/>
      <c r="X42702" s="25"/>
    </row>
    <row r="42703" spans="23:24" x14ac:dyDescent="0.2">
      <c r="W42703" s="25"/>
      <c r="X42703" s="25"/>
    </row>
    <row r="42704" spans="23:24" x14ac:dyDescent="0.2">
      <c r="W42704" s="25"/>
      <c r="X42704" s="25"/>
    </row>
    <row r="42705" spans="23:24" x14ac:dyDescent="0.2">
      <c r="W42705" s="25"/>
      <c r="X42705" s="25"/>
    </row>
    <row r="42706" spans="23:24" x14ac:dyDescent="0.2">
      <c r="W42706" s="25"/>
      <c r="X42706" s="25"/>
    </row>
    <row r="42707" spans="23:24" x14ac:dyDescent="0.2">
      <c r="W42707" s="25"/>
      <c r="X42707" s="25"/>
    </row>
    <row r="42708" spans="23:24" x14ac:dyDescent="0.2">
      <c r="W42708" s="25"/>
      <c r="X42708" s="25"/>
    </row>
    <row r="42709" spans="23:24" x14ac:dyDescent="0.2">
      <c r="W42709" s="25"/>
      <c r="X42709" s="25"/>
    </row>
    <row r="42710" spans="23:24" x14ac:dyDescent="0.2">
      <c r="W42710" s="25"/>
      <c r="X42710" s="25"/>
    </row>
    <row r="42711" spans="23:24" x14ac:dyDescent="0.2">
      <c r="W42711" s="25"/>
      <c r="X42711" s="25"/>
    </row>
    <row r="42712" spans="23:24" x14ac:dyDescent="0.2">
      <c r="W42712" s="25"/>
      <c r="X42712" s="25"/>
    </row>
    <row r="42713" spans="23:24" x14ac:dyDescent="0.2">
      <c r="W42713" s="25"/>
      <c r="X42713" s="25"/>
    </row>
    <row r="42714" spans="23:24" x14ac:dyDescent="0.2">
      <c r="W42714" s="25"/>
      <c r="X42714" s="25"/>
    </row>
    <row r="42715" spans="23:24" x14ac:dyDescent="0.2">
      <c r="W42715" s="25"/>
      <c r="X42715" s="25"/>
    </row>
    <row r="42716" spans="23:24" x14ac:dyDescent="0.2">
      <c r="W42716" s="25"/>
      <c r="X42716" s="25"/>
    </row>
    <row r="42717" spans="23:24" x14ac:dyDescent="0.2">
      <c r="W42717" s="25"/>
      <c r="X42717" s="25"/>
    </row>
    <row r="42718" spans="23:24" x14ac:dyDescent="0.2">
      <c r="W42718" s="25"/>
      <c r="X42718" s="25"/>
    </row>
    <row r="42719" spans="23:24" x14ac:dyDescent="0.2">
      <c r="W42719" s="25"/>
      <c r="X42719" s="25"/>
    </row>
    <row r="42720" spans="23:24" x14ac:dyDescent="0.2">
      <c r="W42720" s="25"/>
      <c r="X42720" s="25"/>
    </row>
    <row r="42721" spans="23:24" x14ac:dyDescent="0.2">
      <c r="W42721" s="25"/>
      <c r="X42721" s="25"/>
    </row>
    <row r="42722" spans="23:24" x14ac:dyDescent="0.2">
      <c r="W42722" s="25"/>
      <c r="X42722" s="25"/>
    </row>
    <row r="42723" spans="23:24" x14ac:dyDescent="0.2">
      <c r="W42723" s="25"/>
      <c r="X42723" s="25"/>
    </row>
    <row r="42724" spans="23:24" x14ac:dyDescent="0.2">
      <c r="W42724" s="25"/>
      <c r="X42724" s="25"/>
    </row>
    <row r="42725" spans="23:24" x14ac:dyDescent="0.2">
      <c r="W42725" s="25"/>
      <c r="X42725" s="25"/>
    </row>
    <row r="42726" spans="23:24" x14ac:dyDescent="0.2">
      <c r="W42726" s="25"/>
      <c r="X42726" s="25"/>
    </row>
    <row r="42727" spans="23:24" x14ac:dyDescent="0.2">
      <c r="W42727" s="25"/>
      <c r="X42727" s="25"/>
    </row>
    <row r="42728" spans="23:24" x14ac:dyDescent="0.2">
      <c r="W42728" s="25"/>
      <c r="X42728" s="25"/>
    </row>
    <row r="42729" spans="23:24" x14ac:dyDescent="0.2">
      <c r="W42729" s="25"/>
      <c r="X42729" s="25"/>
    </row>
    <row r="42730" spans="23:24" x14ac:dyDescent="0.2">
      <c r="W42730" s="25"/>
      <c r="X42730" s="25"/>
    </row>
    <row r="42731" spans="23:24" x14ac:dyDescent="0.2">
      <c r="W42731" s="25"/>
      <c r="X42731" s="25"/>
    </row>
    <row r="42732" spans="23:24" x14ac:dyDescent="0.2">
      <c r="W42732" s="25"/>
      <c r="X42732" s="25"/>
    </row>
    <row r="42733" spans="23:24" x14ac:dyDescent="0.2">
      <c r="W42733" s="25"/>
      <c r="X42733" s="25"/>
    </row>
    <row r="42734" spans="23:24" x14ac:dyDescent="0.2">
      <c r="W42734" s="25"/>
      <c r="X42734" s="25"/>
    </row>
    <row r="42735" spans="23:24" x14ac:dyDescent="0.2">
      <c r="W42735" s="25"/>
      <c r="X42735" s="25"/>
    </row>
    <row r="42736" spans="23:24" x14ac:dyDescent="0.2">
      <c r="W42736" s="25"/>
      <c r="X42736" s="25"/>
    </row>
    <row r="42737" spans="23:24" x14ac:dyDescent="0.2">
      <c r="W42737" s="25"/>
      <c r="X42737" s="25"/>
    </row>
    <row r="42738" spans="23:24" x14ac:dyDescent="0.2">
      <c r="W42738" s="25"/>
      <c r="X42738" s="25"/>
    </row>
    <row r="42739" spans="23:24" x14ac:dyDescent="0.2">
      <c r="W42739" s="25"/>
      <c r="X42739" s="25"/>
    </row>
    <row r="42740" spans="23:24" x14ac:dyDescent="0.2">
      <c r="W42740" s="25"/>
      <c r="X42740" s="25"/>
    </row>
    <row r="42741" spans="23:24" x14ac:dyDescent="0.2">
      <c r="W42741" s="25"/>
      <c r="X42741" s="25"/>
    </row>
    <row r="42742" spans="23:24" x14ac:dyDescent="0.2">
      <c r="W42742" s="25"/>
      <c r="X42742" s="25"/>
    </row>
    <row r="42743" spans="23:24" x14ac:dyDescent="0.2">
      <c r="W42743" s="25"/>
      <c r="X42743" s="25"/>
    </row>
    <row r="42744" spans="23:24" x14ac:dyDescent="0.2">
      <c r="W42744" s="25"/>
      <c r="X42744" s="25"/>
    </row>
    <row r="42745" spans="23:24" x14ac:dyDescent="0.2">
      <c r="W42745" s="25"/>
      <c r="X42745" s="25"/>
    </row>
    <row r="42746" spans="23:24" x14ac:dyDescent="0.2">
      <c r="W42746" s="25"/>
      <c r="X42746" s="25"/>
    </row>
    <row r="42747" spans="23:24" x14ac:dyDescent="0.2">
      <c r="W42747" s="25"/>
      <c r="X42747" s="25"/>
    </row>
    <row r="42748" spans="23:24" x14ac:dyDescent="0.2">
      <c r="W42748" s="25"/>
      <c r="X42748" s="25"/>
    </row>
    <row r="42749" spans="23:24" x14ac:dyDescent="0.2">
      <c r="W42749" s="25"/>
      <c r="X42749" s="25"/>
    </row>
    <row r="42750" spans="23:24" x14ac:dyDescent="0.2">
      <c r="W42750" s="25"/>
      <c r="X42750" s="25"/>
    </row>
    <row r="42751" spans="23:24" x14ac:dyDescent="0.2">
      <c r="W42751" s="25"/>
      <c r="X42751" s="25"/>
    </row>
    <row r="42752" spans="23:24" x14ac:dyDescent="0.2">
      <c r="W42752" s="25"/>
      <c r="X42752" s="25"/>
    </row>
    <row r="42753" spans="23:24" x14ac:dyDescent="0.2">
      <c r="W42753" s="25"/>
      <c r="X42753" s="25"/>
    </row>
    <row r="42754" spans="23:24" x14ac:dyDescent="0.2">
      <c r="W42754" s="25"/>
      <c r="X42754" s="25"/>
    </row>
    <row r="42755" spans="23:24" x14ac:dyDescent="0.2">
      <c r="W42755" s="25"/>
      <c r="X42755" s="25"/>
    </row>
    <row r="42756" spans="23:24" x14ac:dyDescent="0.2">
      <c r="W42756" s="25"/>
      <c r="X42756" s="25"/>
    </row>
    <row r="42757" spans="23:24" x14ac:dyDescent="0.2">
      <c r="W42757" s="25"/>
      <c r="X42757" s="25"/>
    </row>
    <row r="42758" spans="23:24" x14ac:dyDescent="0.2">
      <c r="W42758" s="25"/>
      <c r="X42758" s="25"/>
    </row>
    <row r="42759" spans="23:24" x14ac:dyDescent="0.2">
      <c r="W42759" s="25"/>
      <c r="X42759" s="25"/>
    </row>
    <row r="42760" spans="23:24" x14ac:dyDescent="0.2">
      <c r="W42760" s="25"/>
      <c r="X42760" s="25"/>
    </row>
    <row r="42761" spans="23:24" x14ac:dyDescent="0.2">
      <c r="W42761" s="25"/>
      <c r="X42761" s="25"/>
    </row>
    <row r="42762" spans="23:24" x14ac:dyDescent="0.2">
      <c r="W42762" s="25"/>
      <c r="X42762" s="25"/>
    </row>
    <row r="42763" spans="23:24" x14ac:dyDescent="0.2">
      <c r="W42763" s="25"/>
      <c r="X42763" s="25"/>
    </row>
    <row r="42764" spans="23:24" x14ac:dyDescent="0.2">
      <c r="W42764" s="25"/>
      <c r="X42764" s="25"/>
    </row>
    <row r="42765" spans="23:24" x14ac:dyDescent="0.2">
      <c r="W42765" s="25"/>
      <c r="X42765" s="25"/>
    </row>
    <row r="42766" spans="23:24" x14ac:dyDescent="0.2">
      <c r="W42766" s="25"/>
      <c r="X42766" s="25"/>
    </row>
    <row r="42767" spans="23:24" x14ac:dyDescent="0.2">
      <c r="W42767" s="25"/>
      <c r="X42767" s="25"/>
    </row>
    <row r="42768" spans="23:24" x14ac:dyDescent="0.2">
      <c r="W42768" s="25"/>
      <c r="X42768" s="25"/>
    </row>
    <row r="42769" spans="23:24" x14ac:dyDescent="0.2">
      <c r="W42769" s="25"/>
      <c r="X42769" s="25"/>
    </row>
    <row r="42770" spans="23:24" x14ac:dyDescent="0.2">
      <c r="W42770" s="25"/>
      <c r="X42770" s="25"/>
    </row>
    <row r="42771" spans="23:24" x14ac:dyDescent="0.2">
      <c r="W42771" s="25"/>
      <c r="X42771" s="25"/>
    </row>
    <row r="42772" spans="23:24" x14ac:dyDescent="0.2">
      <c r="W42772" s="25"/>
      <c r="X42772" s="25"/>
    </row>
    <row r="42773" spans="23:24" x14ac:dyDescent="0.2">
      <c r="W42773" s="25"/>
      <c r="X42773" s="25"/>
    </row>
    <row r="42774" spans="23:24" x14ac:dyDescent="0.2">
      <c r="W42774" s="25"/>
      <c r="X42774" s="25"/>
    </row>
    <row r="42775" spans="23:24" x14ac:dyDescent="0.2">
      <c r="W42775" s="25"/>
      <c r="X42775" s="25"/>
    </row>
    <row r="42776" spans="23:24" x14ac:dyDescent="0.2">
      <c r="W42776" s="25"/>
      <c r="X42776" s="25"/>
    </row>
    <row r="42777" spans="23:24" x14ac:dyDescent="0.2">
      <c r="W42777" s="25"/>
      <c r="X42777" s="25"/>
    </row>
    <row r="42778" spans="23:24" x14ac:dyDescent="0.2">
      <c r="W42778" s="25"/>
      <c r="X42778" s="25"/>
    </row>
    <row r="42779" spans="23:24" x14ac:dyDescent="0.2">
      <c r="W42779" s="25"/>
      <c r="X42779" s="25"/>
    </row>
    <row r="42780" spans="23:24" x14ac:dyDescent="0.2">
      <c r="W42780" s="25"/>
      <c r="X42780" s="25"/>
    </row>
    <row r="42781" spans="23:24" x14ac:dyDescent="0.2">
      <c r="W42781" s="25"/>
      <c r="X42781" s="25"/>
    </row>
    <row r="42782" spans="23:24" x14ac:dyDescent="0.2">
      <c r="W42782" s="25"/>
      <c r="X42782" s="25"/>
    </row>
    <row r="42783" spans="23:24" x14ac:dyDescent="0.2">
      <c r="W42783" s="25"/>
      <c r="X42783" s="25"/>
    </row>
    <row r="42784" spans="23:24" x14ac:dyDescent="0.2">
      <c r="W42784" s="25"/>
      <c r="X42784" s="25"/>
    </row>
    <row r="42785" spans="23:24" x14ac:dyDescent="0.2">
      <c r="W42785" s="25"/>
      <c r="X42785" s="25"/>
    </row>
    <row r="42786" spans="23:24" x14ac:dyDescent="0.2">
      <c r="W42786" s="25"/>
      <c r="X42786" s="25"/>
    </row>
    <row r="42787" spans="23:24" x14ac:dyDescent="0.2">
      <c r="W42787" s="25"/>
      <c r="X42787" s="25"/>
    </row>
    <row r="42788" spans="23:24" x14ac:dyDescent="0.2">
      <c r="W42788" s="25"/>
      <c r="X42788" s="25"/>
    </row>
    <row r="42789" spans="23:24" x14ac:dyDescent="0.2">
      <c r="W42789" s="25"/>
      <c r="X42789" s="25"/>
    </row>
    <row r="42790" spans="23:24" x14ac:dyDescent="0.2">
      <c r="W42790" s="25"/>
      <c r="X42790" s="25"/>
    </row>
    <row r="42791" spans="23:24" x14ac:dyDescent="0.2">
      <c r="W42791" s="25"/>
      <c r="X42791" s="25"/>
    </row>
    <row r="42792" spans="23:24" x14ac:dyDescent="0.2">
      <c r="W42792" s="25"/>
      <c r="X42792" s="25"/>
    </row>
    <row r="42793" spans="23:24" x14ac:dyDescent="0.2">
      <c r="W42793" s="25"/>
      <c r="X42793" s="25"/>
    </row>
    <row r="42794" spans="23:24" x14ac:dyDescent="0.2">
      <c r="W42794" s="25"/>
      <c r="X42794" s="25"/>
    </row>
    <row r="42795" spans="23:24" x14ac:dyDescent="0.2">
      <c r="W42795" s="25"/>
      <c r="X42795" s="25"/>
    </row>
    <row r="42796" spans="23:24" x14ac:dyDescent="0.2">
      <c r="W42796" s="25"/>
      <c r="X42796" s="25"/>
    </row>
    <row r="42797" spans="23:24" x14ac:dyDescent="0.2">
      <c r="W42797" s="25"/>
      <c r="X42797" s="25"/>
    </row>
    <row r="42798" spans="23:24" x14ac:dyDescent="0.2">
      <c r="W42798" s="25"/>
      <c r="X42798" s="25"/>
    </row>
    <row r="42799" spans="23:24" x14ac:dyDescent="0.2">
      <c r="W42799" s="25"/>
      <c r="X42799" s="25"/>
    </row>
    <row r="42800" spans="23:24" x14ac:dyDescent="0.2">
      <c r="W42800" s="25"/>
      <c r="X42800" s="25"/>
    </row>
    <row r="42801" spans="23:24" x14ac:dyDescent="0.2">
      <c r="W42801" s="25"/>
      <c r="X42801" s="25"/>
    </row>
    <row r="42802" spans="23:24" x14ac:dyDescent="0.2">
      <c r="W42802" s="25"/>
      <c r="X42802" s="25"/>
    </row>
    <row r="42803" spans="23:24" x14ac:dyDescent="0.2">
      <c r="W42803" s="25"/>
      <c r="X42803" s="25"/>
    </row>
    <row r="42804" spans="23:24" x14ac:dyDescent="0.2">
      <c r="W42804" s="25"/>
      <c r="X42804" s="25"/>
    </row>
    <row r="42805" spans="23:24" x14ac:dyDescent="0.2">
      <c r="W42805" s="25"/>
      <c r="X42805" s="25"/>
    </row>
    <row r="42806" spans="23:24" x14ac:dyDescent="0.2">
      <c r="W42806" s="25"/>
      <c r="X42806" s="25"/>
    </row>
    <row r="42807" spans="23:24" x14ac:dyDescent="0.2">
      <c r="W42807" s="25"/>
      <c r="X42807" s="25"/>
    </row>
    <row r="42808" spans="23:24" x14ac:dyDescent="0.2">
      <c r="W42808" s="25"/>
      <c r="X42808" s="25"/>
    </row>
    <row r="42809" spans="23:24" x14ac:dyDescent="0.2">
      <c r="W42809" s="25"/>
      <c r="X42809" s="25"/>
    </row>
    <row r="42810" spans="23:24" x14ac:dyDescent="0.2">
      <c r="W42810" s="25"/>
      <c r="X42810" s="25"/>
    </row>
    <row r="42811" spans="23:24" x14ac:dyDescent="0.2">
      <c r="W42811" s="25"/>
      <c r="X42811" s="25"/>
    </row>
    <row r="42812" spans="23:24" x14ac:dyDescent="0.2">
      <c r="W42812" s="25"/>
      <c r="X42812" s="25"/>
    </row>
    <row r="42813" spans="23:24" x14ac:dyDescent="0.2">
      <c r="W42813" s="25"/>
      <c r="X42813" s="25"/>
    </row>
    <row r="42814" spans="23:24" x14ac:dyDescent="0.2">
      <c r="W42814" s="25"/>
      <c r="X42814" s="25"/>
    </row>
    <row r="42815" spans="23:24" x14ac:dyDescent="0.2">
      <c r="W42815" s="25"/>
      <c r="X42815" s="25"/>
    </row>
    <row r="42816" spans="23:24" x14ac:dyDescent="0.2">
      <c r="W42816" s="25"/>
      <c r="X42816" s="25"/>
    </row>
    <row r="42817" spans="23:24" x14ac:dyDescent="0.2">
      <c r="W42817" s="25"/>
      <c r="X42817" s="25"/>
    </row>
    <row r="42818" spans="23:24" x14ac:dyDescent="0.2">
      <c r="W42818" s="25"/>
      <c r="X42818" s="25"/>
    </row>
    <row r="42819" spans="23:24" x14ac:dyDescent="0.2">
      <c r="W42819" s="25"/>
      <c r="X42819" s="25"/>
    </row>
    <row r="42820" spans="23:24" x14ac:dyDescent="0.2">
      <c r="W42820" s="25"/>
      <c r="X42820" s="25"/>
    </row>
    <row r="42821" spans="23:24" x14ac:dyDescent="0.2">
      <c r="W42821" s="25"/>
      <c r="X42821" s="25"/>
    </row>
    <row r="42822" spans="23:24" x14ac:dyDescent="0.2">
      <c r="W42822" s="25"/>
      <c r="X42822" s="25"/>
    </row>
    <row r="42823" spans="23:24" x14ac:dyDescent="0.2">
      <c r="W42823" s="25"/>
      <c r="X42823" s="25"/>
    </row>
    <row r="42824" spans="23:24" x14ac:dyDescent="0.2">
      <c r="W42824" s="25"/>
      <c r="X42824" s="25"/>
    </row>
    <row r="42825" spans="23:24" x14ac:dyDescent="0.2">
      <c r="W42825" s="25"/>
      <c r="X42825" s="25"/>
    </row>
    <row r="42826" spans="23:24" x14ac:dyDescent="0.2">
      <c r="W42826" s="25"/>
      <c r="X42826" s="25"/>
    </row>
    <row r="42827" spans="23:24" x14ac:dyDescent="0.2">
      <c r="W42827" s="25"/>
      <c r="X42827" s="25"/>
    </row>
    <row r="42828" spans="23:24" x14ac:dyDescent="0.2">
      <c r="W42828" s="25"/>
      <c r="X42828" s="25"/>
    </row>
    <row r="42829" spans="23:24" x14ac:dyDescent="0.2">
      <c r="W42829" s="25"/>
      <c r="X42829" s="25"/>
    </row>
    <row r="42830" spans="23:24" x14ac:dyDescent="0.2">
      <c r="W42830" s="25"/>
      <c r="X42830" s="25"/>
    </row>
    <row r="42831" spans="23:24" x14ac:dyDescent="0.2">
      <c r="W42831" s="25"/>
      <c r="X42831" s="25"/>
    </row>
    <row r="42832" spans="23:24" x14ac:dyDescent="0.2">
      <c r="W42832" s="25"/>
      <c r="X42832" s="25"/>
    </row>
    <row r="42833" spans="23:24" x14ac:dyDescent="0.2">
      <c r="W42833" s="25"/>
      <c r="X42833" s="25"/>
    </row>
    <row r="42834" spans="23:24" x14ac:dyDescent="0.2">
      <c r="W42834" s="25"/>
      <c r="X42834" s="25"/>
    </row>
    <row r="42835" spans="23:24" x14ac:dyDescent="0.2">
      <c r="W42835" s="25"/>
      <c r="X42835" s="25"/>
    </row>
    <row r="42836" spans="23:24" x14ac:dyDescent="0.2">
      <c r="W42836" s="25"/>
      <c r="X42836" s="25"/>
    </row>
    <row r="42837" spans="23:24" x14ac:dyDescent="0.2">
      <c r="W42837" s="25"/>
      <c r="X42837" s="25"/>
    </row>
    <row r="42838" spans="23:24" x14ac:dyDescent="0.2">
      <c r="W42838" s="25"/>
      <c r="X42838" s="25"/>
    </row>
    <row r="42839" spans="23:24" x14ac:dyDescent="0.2">
      <c r="W42839" s="25"/>
      <c r="X42839" s="25"/>
    </row>
    <row r="42840" spans="23:24" x14ac:dyDescent="0.2">
      <c r="W42840" s="25"/>
      <c r="X42840" s="25"/>
    </row>
    <row r="42841" spans="23:24" x14ac:dyDescent="0.2">
      <c r="W42841" s="25"/>
      <c r="X42841" s="25"/>
    </row>
    <row r="42842" spans="23:24" x14ac:dyDescent="0.2">
      <c r="W42842" s="25"/>
      <c r="X42842" s="25"/>
    </row>
    <row r="42843" spans="23:24" x14ac:dyDescent="0.2">
      <c r="W42843" s="25"/>
      <c r="X42843" s="25"/>
    </row>
    <row r="42844" spans="23:24" x14ac:dyDescent="0.2">
      <c r="W42844" s="25"/>
      <c r="X42844" s="25"/>
    </row>
    <row r="42845" spans="23:24" x14ac:dyDescent="0.2">
      <c r="W42845" s="25"/>
      <c r="X42845" s="25"/>
    </row>
    <row r="42846" spans="23:24" x14ac:dyDescent="0.2">
      <c r="W42846" s="25"/>
      <c r="X42846" s="25"/>
    </row>
    <row r="42847" spans="23:24" x14ac:dyDescent="0.2">
      <c r="W42847" s="25"/>
      <c r="X42847" s="25"/>
    </row>
    <row r="42848" spans="23:24" x14ac:dyDescent="0.2">
      <c r="W42848" s="25"/>
      <c r="X42848" s="25"/>
    </row>
    <row r="42849" spans="23:24" x14ac:dyDescent="0.2">
      <c r="W42849" s="25"/>
      <c r="X42849" s="25"/>
    </row>
    <row r="42850" spans="23:24" x14ac:dyDescent="0.2">
      <c r="W42850" s="25"/>
      <c r="X42850" s="25"/>
    </row>
    <row r="42851" spans="23:24" x14ac:dyDescent="0.2">
      <c r="W42851" s="25"/>
      <c r="X42851" s="25"/>
    </row>
    <row r="42852" spans="23:24" x14ac:dyDescent="0.2">
      <c r="W42852" s="25"/>
      <c r="X42852" s="25"/>
    </row>
    <row r="42853" spans="23:24" x14ac:dyDescent="0.2">
      <c r="W42853" s="25"/>
      <c r="X42853" s="25"/>
    </row>
    <row r="42854" spans="23:24" x14ac:dyDescent="0.2">
      <c r="W42854" s="25"/>
      <c r="X42854" s="25"/>
    </row>
    <row r="42855" spans="23:24" x14ac:dyDescent="0.2">
      <c r="W42855" s="25"/>
      <c r="X42855" s="25"/>
    </row>
    <row r="42856" spans="23:24" x14ac:dyDescent="0.2">
      <c r="W42856" s="25"/>
      <c r="X42856" s="25"/>
    </row>
    <row r="42857" spans="23:24" x14ac:dyDescent="0.2">
      <c r="W42857" s="25"/>
      <c r="X42857" s="25"/>
    </row>
    <row r="42858" spans="23:24" x14ac:dyDescent="0.2">
      <c r="W42858" s="25"/>
      <c r="X42858" s="25"/>
    </row>
    <row r="42859" spans="23:24" x14ac:dyDescent="0.2">
      <c r="W42859" s="25"/>
      <c r="X42859" s="25"/>
    </row>
    <row r="42860" spans="23:24" x14ac:dyDescent="0.2">
      <c r="W42860" s="25"/>
      <c r="X42860" s="25"/>
    </row>
    <row r="42861" spans="23:24" x14ac:dyDescent="0.2">
      <c r="W42861" s="25"/>
      <c r="X42861" s="25"/>
    </row>
    <row r="42862" spans="23:24" x14ac:dyDescent="0.2">
      <c r="W42862" s="25"/>
      <c r="X42862" s="25"/>
    </row>
    <row r="42863" spans="23:24" x14ac:dyDescent="0.2">
      <c r="W42863" s="25"/>
      <c r="X42863" s="25"/>
    </row>
    <row r="42864" spans="23:24" x14ac:dyDescent="0.2">
      <c r="W42864" s="25"/>
      <c r="X42864" s="25"/>
    </row>
    <row r="42865" spans="23:24" x14ac:dyDescent="0.2">
      <c r="W42865" s="25"/>
      <c r="X42865" s="25"/>
    </row>
    <row r="42866" spans="23:24" x14ac:dyDescent="0.2">
      <c r="W42866" s="25"/>
      <c r="X42866" s="25"/>
    </row>
    <row r="42867" spans="23:24" x14ac:dyDescent="0.2">
      <c r="W42867" s="25"/>
      <c r="X42867" s="25"/>
    </row>
    <row r="42868" spans="23:24" x14ac:dyDescent="0.2">
      <c r="W42868" s="25"/>
      <c r="X42868" s="25"/>
    </row>
    <row r="42869" spans="23:24" x14ac:dyDescent="0.2">
      <c r="W42869" s="25"/>
      <c r="X42869" s="25"/>
    </row>
    <row r="42870" spans="23:24" x14ac:dyDescent="0.2">
      <c r="W42870" s="25"/>
      <c r="X42870" s="25"/>
    </row>
    <row r="42871" spans="23:24" x14ac:dyDescent="0.2">
      <c r="W42871" s="25"/>
      <c r="X42871" s="25"/>
    </row>
    <row r="42872" spans="23:24" x14ac:dyDescent="0.2">
      <c r="W42872" s="25"/>
      <c r="X42872" s="25"/>
    </row>
    <row r="42873" spans="23:24" x14ac:dyDescent="0.2">
      <c r="W42873" s="25"/>
      <c r="X42873" s="25"/>
    </row>
    <row r="42874" spans="23:24" x14ac:dyDescent="0.2">
      <c r="W42874" s="25"/>
      <c r="X42874" s="25"/>
    </row>
    <row r="42875" spans="23:24" x14ac:dyDescent="0.2">
      <c r="W42875" s="25"/>
      <c r="X42875" s="25"/>
    </row>
    <row r="42876" spans="23:24" x14ac:dyDescent="0.2">
      <c r="W42876" s="25"/>
      <c r="X42876" s="25"/>
    </row>
    <row r="42877" spans="23:24" x14ac:dyDescent="0.2">
      <c r="W42877" s="25"/>
      <c r="X42877" s="25"/>
    </row>
    <row r="42878" spans="23:24" x14ac:dyDescent="0.2">
      <c r="W42878" s="25"/>
      <c r="X42878" s="25"/>
    </row>
    <row r="42879" spans="23:24" x14ac:dyDescent="0.2">
      <c r="W42879" s="25"/>
      <c r="X42879" s="25"/>
    </row>
    <row r="42880" spans="23:24" x14ac:dyDescent="0.2">
      <c r="W42880" s="25"/>
      <c r="X42880" s="25"/>
    </row>
    <row r="42881" spans="23:24" x14ac:dyDescent="0.2">
      <c r="W42881" s="25"/>
      <c r="X42881" s="25"/>
    </row>
    <row r="42882" spans="23:24" x14ac:dyDescent="0.2">
      <c r="W42882" s="25"/>
      <c r="X42882" s="25"/>
    </row>
    <row r="42883" spans="23:24" x14ac:dyDescent="0.2">
      <c r="W42883" s="25"/>
      <c r="X42883" s="25"/>
    </row>
    <row r="42884" spans="23:24" x14ac:dyDescent="0.2">
      <c r="W42884" s="25"/>
      <c r="X42884" s="25"/>
    </row>
    <row r="42885" spans="23:24" x14ac:dyDescent="0.2">
      <c r="W42885" s="25"/>
      <c r="X42885" s="25"/>
    </row>
    <row r="42886" spans="23:24" x14ac:dyDescent="0.2">
      <c r="W42886" s="25"/>
      <c r="X42886" s="25"/>
    </row>
    <row r="42887" spans="23:24" x14ac:dyDescent="0.2">
      <c r="W42887" s="25"/>
      <c r="X42887" s="25"/>
    </row>
    <row r="42888" spans="23:24" x14ac:dyDescent="0.2">
      <c r="W42888" s="25"/>
      <c r="X42888" s="25"/>
    </row>
    <row r="42889" spans="23:24" x14ac:dyDescent="0.2">
      <c r="W42889" s="25"/>
      <c r="X42889" s="25"/>
    </row>
    <row r="42890" spans="23:24" x14ac:dyDescent="0.2">
      <c r="W42890" s="25"/>
      <c r="X42890" s="25"/>
    </row>
    <row r="42891" spans="23:24" x14ac:dyDescent="0.2">
      <c r="W42891" s="25"/>
      <c r="X42891" s="25"/>
    </row>
    <row r="42892" spans="23:24" x14ac:dyDescent="0.2">
      <c r="W42892" s="25"/>
      <c r="X42892" s="25"/>
    </row>
    <row r="42893" spans="23:24" x14ac:dyDescent="0.2">
      <c r="W42893" s="25"/>
      <c r="X42893" s="25"/>
    </row>
    <row r="42894" spans="23:24" x14ac:dyDescent="0.2">
      <c r="W42894" s="25"/>
      <c r="X42894" s="25"/>
    </row>
    <row r="42895" spans="23:24" x14ac:dyDescent="0.2">
      <c r="W42895" s="25"/>
      <c r="X42895" s="25"/>
    </row>
    <row r="42896" spans="23:24" x14ac:dyDescent="0.2">
      <c r="W42896" s="25"/>
      <c r="X42896" s="25"/>
    </row>
    <row r="42897" spans="23:24" x14ac:dyDescent="0.2">
      <c r="W42897" s="25"/>
      <c r="X42897" s="25"/>
    </row>
    <row r="42898" spans="23:24" x14ac:dyDescent="0.2">
      <c r="W42898" s="25"/>
      <c r="X42898" s="25"/>
    </row>
    <row r="42899" spans="23:24" x14ac:dyDescent="0.2">
      <c r="W42899" s="25"/>
      <c r="X42899" s="25"/>
    </row>
    <row r="42900" spans="23:24" x14ac:dyDescent="0.2">
      <c r="W42900" s="25"/>
      <c r="X42900" s="25"/>
    </row>
    <row r="42901" spans="23:24" x14ac:dyDescent="0.2">
      <c r="W42901" s="25"/>
      <c r="X42901" s="25"/>
    </row>
    <row r="42902" spans="23:24" x14ac:dyDescent="0.2">
      <c r="W42902" s="25"/>
      <c r="X42902" s="25"/>
    </row>
    <row r="42903" spans="23:24" x14ac:dyDescent="0.2">
      <c r="W42903" s="25"/>
      <c r="X42903" s="25"/>
    </row>
    <row r="42904" spans="23:24" x14ac:dyDescent="0.2">
      <c r="W42904" s="25"/>
      <c r="X42904" s="25"/>
    </row>
    <row r="42905" spans="23:24" x14ac:dyDescent="0.2">
      <c r="W42905" s="25"/>
      <c r="X42905" s="25"/>
    </row>
    <row r="42906" spans="23:24" x14ac:dyDescent="0.2">
      <c r="W42906" s="25"/>
      <c r="X42906" s="25"/>
    </row>
    <row r="42907" spans="23:24" x14ac:dyDescent="0.2">
      <c r="W42907" s="25"/>
      <c r="X42907" s="25"/>
    </row>
    <row r="42908" spans="23:24" x14ac:dyDescent="0.2">
      <c r="W42908" s="25"/>
      <c r="X42908" s="25"/>
    </row>
    <row r="42909" spans="23:24" x14ac:dyDescent="0.2">
      <c r="W42909" s="25"/>
      <c r="X42909" s="25"/>
    </row>
    <row r="42910" spans="23:24" x14ac:dyDescent="0.2">
      <c r="W42910" s="25"/>
      <c r="X42910" s="25"/>
    </row>
    <row r="42911" spans="23:24" x14ac:dyDescent="0.2">
      <c r="W42911" s="25"/>
      <c r="X42911" s="25"/>
    </row>
    <row r="42912" spans="23:24" x14ac:dyDescent="0.2">
      <c r="W42912" s="25"/>
      <c r="X42912" s="25"/>
    </row>
    <row r="42913" spans="23:24" x14ac:dyDescent="0.2">
      <c r="W42913" s="25"/>
      <c r="X42913" s="25"/>
    </row>
    <row r="42914" spans="23:24" x14ac:dyDescent="0.2">
      <c r="W42914" s="25"/>
      <c r="X42914" s="25"/>
    </row>
    <row r="42915" spans="23:24" x14ac:dyDescent="0.2">
      <c r="W42915" s="25"/>
      <c r="X42915" s="25"/>
    </row>
    <row r="42916" spans="23:24" x14ac:dyDescent="0.2">
      <c r="W42916" s="25"/>
      <c r="X42916" s="25"/>
    </row>
    <row r="42917" spans="23:24" x14ac:dyDescent="0.2">
      <c r="W42917" s="25"/>
      <c r="X42917" s="25"/>
    </row>
    <row r="42918" spans="23:24" x14ac:dyDescent="0.2">
      <c r="W42918" s="25"/>
      <c r="X42918" s="25"/>
    </row>
    <row r="42919" spans="23:24" x14ac:dyDescent="0.2">
      <c r="W42919" s="25"/>
      <c r="X42919" s="25"/>
    </row>
    <row r="42920" spans="23:24" x14ac:dyDescent="0.2">
      <c r="W42920" s="25"/>
      <c r="X42920" s="25"/>
    </row>
    <row r="42921" spans="23:24" x14ac:dyDescent="0.2">
      <c r="W42921" s="25"/>
      <c r="X42921" s="25"/>
    </row>
    <row r="42922" spans="23:24" x14ac:dyDescent="0.2">
      <c r="W42922" s="25"/>
      <c r="X42922" s="25"/>
    </row>
    <row r="42923" spans="23:24" x14ac:dyDescent="0.2">
      <c r="W42923" s="25"/>
      <c r="X42923" s="25"/>
    </row>
    <row r="42924" spans="23:24" x14ac:dyDescent="0.2">
      <c r="W42924" s="25"/>
      <c r="X42924" s="25"/>
    </row>
    <row r="42925" spans="23:24" x14ac:dyDescent="0.2">
      <c r="W42925" s="25"/>
      <c r="X42925" s="25"/>
    </row>
    <row r="42926" spans="23:24" x14ac:dyDescent="0.2">
      <c r="W42926" s="25"/>
      <c r="X42926" s="25"/>
    </row>
    <row r="42927" spans="23:24" x14ac:dyDescent="0.2">
      <c r="W42927" s="25"/>
      <c r="X42927" s="25"/>
    </row>
    <row r="42928" spans="23:24" x14ac:dyDescent="0.2">
      <c r="W42928" s="25"/>
      <c r="X42928" s="25"/>
    </row>
    <row r="42929" spans="23:24" x14ac:dyDescent="0.2">
      <c r="W42929" s="25"/>
      <c r="X42929" s="25"/>
    </row>
    <row r="42930" spans="23:24" x14ac:dyDescent="0.2">
      <c r="W42930" s="25"/>
      <c r="X42930" s="25"/>
    </row>
    <row r="42931" spans="23:24" x14ac:dyDescent="0.2">
      <c r="W42931" s="25"/>
      <c r="X42931" s="25"/>
    </row>
    <row r="42932" spans="23:24" x14ac:dyDescent="0.2">
      <c r="W42932" s="25"/>
      <c r="X42932" s="25"/>
    </row>
    <row r="42933" spans="23:24" x14ac:dyDescent="0.2">
      <c r="W42933" s="25"/>
      <c r="X42933" s="25"/>
    </row>
    <row r="42934" spans="23:24" x14ac:dyDescent="0.2">
      <c r="W42934" s="25"/>
      <c r="X42934" s="25"/>
    </row>
    <row r="42935" spans="23:24" x14ac:dyDescent="0.2">
      <c r="W42935" s="25"/>
      <c r="X42935" s="25"/>
    </row>
    <row r="42936" spans="23:24" x14ac:dyDescent="0.2">
      <c r="W42936" s="25"/>
      <c r="X42936" s="25"/>
    </row>
    <row r="42937" spans="23:24" x14ac:dyDescent="0.2">
      <c r="W42937" s="25"/>
      <c r="X42937" s="25"/>
    </row>
    <row r="42938" spans="23:24" x14ac:dyDescent="0.2">
      <c r="W42938" s="25"/>
      <c r="X42938" s="25"/>
    </row>
    <row r="42939" spans="23:24" x14ac:dyDescent="0.2">
      <c r="W42939" s="25"/>
      <c r="X42939" s="25"/>
    </row>
    <row r="42940" spans="23:24" x14ac:dyDescent="0.2">
      <c r="W42940" s="25"/>
      <c r="X42940" s="25"/>
    </row>
    <row r="42941" spans="23:24" x14ac:dyDescent="0.2">
      <c r="W42941" s="25"/>
      <c r="X42941" s="25"/>
    </row>
    <row r="42942" spans="23:24" x14ac:dyDescent="0.2">
      <c r="W42942" s="25"/>
      <c r="X42942" s="25"/>
    </row>
    <row r="42943" spans="23:24" x14ac:dyDescent="0.2">
      <c r="W42943" s="25"/>
      <c r="X42943" s="25"/>
    </row>
    <row r="42944" spans="23:24" x14ac:dyDescent="0.2">
      <c r="W42944" s="25"/>
      <c r="X42944" s="25"/>
    </row>
    <row r="42945" spans="23:24" x14ac:dyDescent="0.2">
      <c r="W42945" s="25"/>
      <c r="X42945" s="25"/>
    </row>
    <row r="42946" spans="23:24" x14ac:dyDescent="0.2">
      <c r="W42946" s="25"/>
      <c r="X42946" s="25"/>
    </row>
    <row r="42947" spans="23:24" x14ac:dyDescent="0.2">
      <c r="W42947" s="25"/>
      <c r="X42947" s="25"/>
    </row>
    <row r="42948" spans="23:24" x14ac:dyDescent="0.2">
      <c r="W42948" s="25"/>
      <c r="X42948" s="25"/>
    </row>
    <row r="42949" spans="23:24" x14ac:dyDescent="0.2">
      <c r="W42949" s="25"/>
      <c r="X42949" s="25"/>
    </row>
    <row r="42950" spans="23:24" x14ac:dyDescent="0.2">
      <c r="W42950" s="25"/>
      <c r="X42950" s="25"/>
    </row>
    <row r="42951" spans="23:24" x14ac:dyDescent="0.2">
      <c r="W42951" s="25"/>
      <c r="X42951" s="25"/>
    </row>
    <row r="42952" spans="23:24" x14ac:dyDescent="0.2">
      <c r="W42952" s="25"/>
      <c r="X42952" s="25"/>
    </row>
    <row r="42953" spans="23:24" x14ac:dyDescent="0.2">
      <c r="W42953" s="25"/>
      <c r="X42953" s="25"/>
    </row>
    <row r="42954" spans="23:24" x14ac:dyDescent="0.2">
      <c r="W42954" s="25"/>
      <c r="X42954" s="25"/>
    </row>
    <row r="42955" spans="23:24" x14ac:dyDescent="0.2">
      <c r="W42955" s="25"/>
      <c r="X42955" s="25"/>
    </row>
    <row r="42956" spans="23:24" x14ac:dyDescent="0.2">
      <c r="W42956" s="25"/>
      <c r="X42956" s="25"/>
    </row>
    <row r="42957" spans="23:24" x14ac:dyDescent="0.2">
      <c r="W42957" s="25"/>
      <c r="X42957" s="25"/>
    </row>
    <row r="42958" spans="23:24" x14ac:dyDescent="0.2">
      <c r="W42958" s="25"/>
      <c r="X42958" s="25"/>
    </row>
    <row r="42959" spans="23:24" x14ac:dyDescent="0.2">
      <c r="W42959" s="25"/>
      <c r="X42959" s="25"/>
    </row>
    <row r="42960" spans="23:24" x14ac:dyDescent="0.2">
      <c r="W42960" s="25"/>
      <c r="X42960" s="25"/>
    </row>
    <row r="42961" spans="23:24" x14ac:dyDescent="0.2">
      <c r="W42961" s="25"/>
      <c r="X42961" s="25"/>
    </row>
    <row r="42962" spans="23:24" x14ac:dyDescent="0.2">
      <c r="W42962" s="25"/>
      <c r="X42962" s="25"/>
    </row>
    <row r="42963" spans="23:24" x14ac:dyDescent="0.2">
      <c r="W42963" s="25"/>
      <c r="X42963" s="25"/>
    </row>
    <row r="42964" spans="23:24" x14ac:dyDescent="0.2">
      <c r="W42964" s="25"/>
      <c r="X42964" s="25"/>
    </row>
    <row r="42965" spans="23:24" x14ac:dyDescent="0.2">
      <c r="W42965" s="25"/>
      <c r="X42965" s="25"/>
    </row>
    <row r="42966" spans="23:24" x14ac:dyDescent="0.2">
      <c r="W42966" s="25"/>
      <c r="X42966" s="25"/>
    </row>
    <row r="42967" spans="23:24" x14ac:dyDescent="0.2">
      <c r="W42967" s="25"/>
      <c r="X42967" s="25"/>
    </row>
    <row r="42968" spans="23:24" x14ac:dyDescent="0.2">
      <c r="W42968" s="25"/>
      <c r="X42968" s="25"/>
    </row>
    <row r="42969" spans="23:24" x14ac:dyDescent="0.2">
      <c r="W42969" s="25"/>
      <c r="X42969" s="25"/>
    </row>
    <row r="42970" spans="23:24" x14ac:dyDescent="0.2">
      <c r="W42970" s="25"/>
      <c r="X42970" s="25"/>
    </row>
    <row r="42971" spans="23:24" x14ac:dyDescent="0.2">
      <c r="W42971" s="25"/>
      <c r="X42971" s="25"/>
    </row>
    <row r="42972" spans="23:24" x14ac:dyDescent="0.2">
      <c r="W42972" s="25"/>
      <c r="X42972" s="25"/>
    </row>
    <row r="42973" spans="23:24" x14ac:dyDescent="0.2">
      <c r="W42973" s="25"/>
      <c r="X42973" s="25"/>
    </row>
    <row r="42974" spans="23:24" x14ac:dyDescent="0.2">
      <c r="W42974" s="25"/>
      <c r="X42974" s="25"/>
    </row>
    <row r="42975" spans="23:24" x14ac:dyDescent="0.2">
      <c r="W42975" s="25"/>
      <c r="X42975" s="25"/>
    </row>
    <row r="42976" spans="23:24" x14ac:dyDescent="0.2">
      <c r="W42976" s="25"/>
      <c r="X42976" s="25"/>
    </row>
    <row r="42977" spans="23:24" x14ac:dyDescent="0.2">
      <c r="W42977" s="25"/>
      <c r="X42977" s="25"/>
    </row>
    <row r="42978" spans="23:24" x14ac:dyDescent="0.2">
      <c r="W42978" s="25"/>
      <c r="X42978" s="25"/>
    </row>
    <row r="42979" spans="23:24" x14ac:dyDescent="0.2">
      <c r="W42979" s="25"/>
      <c r="X42979" s="25"/>
    </row>
    <row r="42980" spans="23:24" x14ac:dyDescent="0.2">
      <c r="W42980" s="25"/>
      <c r="X42980" s="25"/>
    </row>
    <row r="42981" spans="23:24" x14ac:dyDescent="0.2">
      <c r="W42981" s="25"/>
      <c r="X42981" s="25"/>
    </row>
    <row r="42982" spans="23:24" x14ac:dyDescent="0.2">
      <c r="W42982" s="25"/>
      <c r="X42982" s="25"/>
    </row>
    <row r="42983" spans="23:24" x14ac:dyDescent="0.2">
      <c r="W42983" s="25"/>
      <c r="X42983" s="25"/>
    </row>
    <row r="42984" spans="23:24" x14ac:dyDescent="0.2">
      <c r="W42984" s="25"/>
      <c r="X42984" s="25"/>
    </row>
    <row r="42985" spans="23:24" x14ac:dyDescent="0.2">
      <c r="W42985" s="25"/>
      <c r="X42985" s="25"/>
    </row>
    <row r="42986" spans="23:24" x14ac:dyDescent="0.2">
      <c r="W42986" s="25"/>
      <c r="X42986" s="25"/>
    </row>
    <row r="42987" spans="23:24" x14ac:dyDescent="0.2">
      <c r="W42987" s="25"/>
      <c r="X42987" s="25"/>
    </row>
    <row r="42988" spans="23:24" x14ac:dyDescent="0.2">
      <c r="W42988" s="25"/>
      <c r="X42988" s="25"/>
    </row>
    <row r="42989" spans="23:24" x14ac:dyDescent="0.2">
      <c r="W42989" s="25"/>
      <c r="X42989" s="25"/>
    </row>
    <row r="42990" spans="23:24" x14ac:dyDescent="0.2">
      <c r="W42990" s="25"/>
      <c r="X42990" s="25"/>
    </row>
    <row r="42991" spans="23:24" x14ac:dyDescent="0.2">
      <c r="W42991" s="25"/>
      <c r="X42991" s="25"/>
    </row>
    <row r="42992" spans="23:24" x14ac:dyDescent="0.2">
      <c r="W42992" s="25"/>
      <c r="X42992" s="25"/>
    </row>
    <row r="42993" spans="23:24" x14ac:dyDescent="0.2">
      <c r="W42993" s="25"/>
      <c r="X42993" s="25"/>
    </row>
    <row r="42994" spans="23:24" x14ac:dyDescent="0.2">
      <c r="W42994" s="25"/>
      <c r="X42994" s="25"/>
    </row>
    <row r="42995" spans="23:24" x14ac:dyDescent="0.2">
      <c r="W42995" s="25"/>
      <c r="X42995" s="25"/>
    </row>
    <row r="42996" spans="23:24" x14ac:dyDescent="0.2">
      <c r="W42996" s="25"/>
      <c r="X42996" s="25"/>
    </row>
    <row r="42997" spans="23:24" x14ac:dyDescent="0.2">
      <c r="W42997" s="25"/>
      <c r="X42997" s="25"/>
    </row>
    <row r="42998" spans="23:24" x14ac:dyDescent="0.2">
      <c r="W42998" s="25"/>
      <c r="X42998" s="25"/>
    </row>
    <row r="42999" spans="23:24" x14ac:dyDescent="0.2">
      <c r="W42999" s="25"/>
      <c r="X42999" s="25"/>
    </row>
    <row r="43000" spans="23:24" x14ac:dyDescent="0.2">
      <c r="W43000" s="25"/>
      <c r="X43000" s="25"/>
    </row>
    <row r="43001" spans="23:24" x14ac:dyDescent="0.2">
      <c r="W43001" s="25"/>
      <c r="X43001" s="25"/>
    </row>
    <row r="43002" spans="23:24" x14ac:dyDescent="0.2">
      <c r="W43002" s="25"/>
      <c r="X43002" s="25"/>
    </row>
    <row r="43003" spans="23:24" x14ac:dyDescent="0.2">
      <c r="W43003" s="25"/>
      <c r="X43003" s="25"/>
    </row>
    <row r="43004" spans="23:24" x14ac:dyDescent="0.2">
      <c r="W43004" s="25"/>
      <c r="X43004" s="25"/>
    </row>
    <row r="43005" spans="23:24" x14ac:dyDescent="0.2">
      <c r="W43005" s="25"/>
      <c r="X43005" s="25"/>
    </row>
    <row r="43006" spans="23:24" x14ac:dyDescent="0.2">
      <c r="W43006" s="25"/>
      <c r="X43006" s="25"/>
    </row>
    <row r="43007" spans="23:24" x14ac:dyDescent="0.2">
      <c r="W43007" s="25"/>
      <c r="X43007" s="25"/>
    </row>
    <row r="43008" spans="23:24" x14ac:dyDescent="0.2">
      <c r="W43008" s="25"/>
      <c r="X43008" s="25"/>
    </row>
    <row r="43009" spans="23:24" x14ac:dyDescent="0.2">
      <c r="W43009" s="25"/>
      <c r="X43009" s="25"/>
    </row>
    <row r="43010" spans="23:24" x14ac:dyDescent="0.2">
      <c r="W43010" s="25"/>
      <c r="X43010" s="25"/>
    </row>
    <row r="43011" spans="23:24" x14ac:dyDescent="0.2">
      <c r="W43011" s="25"/>
      <c r="X43011" s="25"/>
    </row>
    <row r="43012" spans="23:24" x14ac:dyDescent="0.2">
      <c r="W43012" s="25"/>
      <c r="X43012" s="25"/>
    </row>
    <row r="43013" spans="23:24" x14ac:dyDescent="0.2">
      <c r="W43013" s="25"/>
      <c r="X43013" s="25"/>
    </row>
    <row r="43014" spans="23:24" x14ac:dyDescent="0.2">
      <c r="W43014" s="25"/>
      <c r="X43014" s="25"/>
    </row>
    <row r="43015" spans="23:24" x14ac:dyDescent="0.2">
      <c r="W43015" s="25"/>
      <c r="X43015" s="25"/>
    </row>
    <row r="43016" spans="23:24" x14ac:dyDescent="0.2">
      <c r="W43016" s="25"/>
      <c r="X43016" s="25"/>
    </row>
    <row r="43017" spans="23:24" x14ac:dyDescent="0.2">
      <c r="W43017" s="25"/>
      <c r="X43017" s="25"/>
    </row>
    <row r="43018" spans="23:24" x14ac:dyDescent="0.2">
      <c r="W43018" s="25"/>
      <c r="X43018" s="25"/>
    </row>
    <row r="43019" spans="23:24" x14ac:dyDescent="0.2">
      <c r="W43019" s="25"/>
      <c r="X43019" s="25"/>
    </row>
    <row r="43020" spans="23:24" x14ac:dyDescent="0.2">
      <c r="W43020" s="25"/>
      <c r="X43020" s="25"/>
    </row>
    <row r="43021" spans="23:24" x14ac:dyDescent="0.2">
      <c r="W43021" s="25"/>
      <c r="X43021" s="25"/>
    </row>
    <row r="43022" spans="23:24" x14ac:dyDescent="0.2">
      <c r="W43022" s="25"/>
      <c r="X43022" s="25"/>
    </row>
    <row r="43023" spans="23:24" x14ac:dyDescent="0.2">
      <c r="W43023" s="25"/>
      <c r="X43023" s="25"/>
    </row>
    <row r="43024" spans="23:24" x14ac:dyDescent="0.2">
      <c r="W43024" s="25"/>
      <c r="X43024" s="25"/>
    </row>
    <row r="43025" spans="23:24" x14ac:dyDescent="0.2">
      <c r="W43025" s="25"/>
      <c r="X43025" s="25"/>
    </row>
    <row r="43026" spans="23:24" x14ac:dyDescent="0.2">
      <c r="W43026" s="25"/>
      <c r="X43026" s="25"/>
    </row>
    <row r="43027" spans="23:24" x14ac:dyDescent="0.2">
      <c r="W43027" s="25"/>
      <c r="X43027" s="25"/>
    </row>
    <row r="43028" spans="23:24" x14ac:dyDescent="0.2">
      <c r="W43028" s="25"/>
      <c r="X43028" s="25"/>
    </row>
    <row r="43029" spans="23:24" x14ac:dyDescent="0.2">
      <c r="W43029" s="25"/>
      <c r="X43029" s="25"/>
    </row>
    <row r="43030" spans="23:24" x14ac:dyDescent="0.2">
      <c r="W43030" s="25"/>
      <c r="X43030" s="25"/>
    </row>
    <row r="43031" spans="23:24" x14ac:dyDescent="0.2">
      <c r="W43031" s="25"/>
      <c r="X43031" s="25"/>
    </row>
    <row r="43032" spans="23:24" x14ac:dyDescent="0.2">
      <c r="W43032" s="25"/>
      <c r="X43032" s="25"/>
    </row>
    <row r="43033" spans="23:24" x14ac:dyDescent="0.2">
      <c r="W43033" s="25"/>
      <c r="X43033" s="25"/>
    </row>
    <row r="43034" spans="23:24" x14ac:dyDescent="0.2">
      <c r="W43034" s="25"/>
      <c r="X43034" s="25"/>
    </row>
    <row r="43035" spans="23:24" x14ac:dyDescent="0.2">
      <c r="W43035" s="25"/>
      <c r="X43035" s="25"/>
    </row>
    <row r="43036" spans="23:24" x14ac:dyDescent="0.2">
      <c r="W43036" s="25"/>
      <c r="X43036" s="25"/>
    </row>
    <row r="43037" spans="23:24" x14ac:dyDescent="0.2">
      <c r="W43037" s="25"/>
      <c r="X43037" s="25"/>
    </row>
    <row r="43038" spans="23:24" x14ac:dyDescent="0.2">
      <c r="W43038" s="25"/>
      <c r="X43038" s="25"/>
    </row>
    <row r="43039" spans="23:24" x14ac:dyDescent="0.2">
      <c r="W43039" s="25"/>
      <c r="X43039" s="25"/>
    </row>
    <row r="43040" spans="23:24" x14ac:dyDescent="0.2">
      <c r="W43040" s="25"/>
      <c r="X43040" s="25"/>
    </row>
    <row r="43041" spans="23:24" x14ac:dyDescent="0.2">
      <c r="W43041" s="25"/>
      <c r="X43041" s="25"/>
    </row>
    <row r="43042" spans="23:24" x14ac:dyDescent="0.2">
      <c r="W43042" s="25"/>
      <c r="X43042" s="25"/>
    </row>
    <row r="43043" spans="23:24" x14ac:dyDescent="0.2">
      <c r="W43043" s="25"/>
      <c r="X43043" s="25"/>
    </row>
    <row r="43044" spans="23:24" x14ac:dyDescent="0.2">
      <c r="W43044" s="25"/>
      <c r="X43044" s="25"/>
    </row>
    <row r="43045" spans="23:24" x14ac:dyDescent="0.2">
      <c r="W43045" s="25"/>
      <c r="X43045" s="25"/>
    </row>
    <row r="43046" spans="23:24" x14ac:dyDescent="0.2">
      <c r="W43046" s="25"/>
      <c r="X43046" s="25"/>
    </row>
    <row r="43047" spans="23:24" x14ac:dyDescent="0.2">
      <c r="W43047" s="25"/>
      <c r="X43047" s="25"/>
    </row>
    <row r="43048" spans="23:24" x14ac:dyDescent="0.2">
      <c r="W43048" s="25"/>
      <c r="X43048" s="25"/>
    </row>
    <row r="43049" spans="23:24" x14ac:dyDescent="0.2">
      <c r="W43049" s="25"/>
      <c r="X43049" s="25"/>
    </row>
    <row r="43050" spans="23:24" x14ac:dyDescent="0.2">
      <c r="W43050" s="25"/>
      <c r="X43050" s="25"/>
    </row>
    <row r="43051" spans="23:24" x14ac:dyDescent="0.2">
      <c r="W43051" s="25"/>
      <c r="X43051" s="25"/>
    </row>
    <row r="43052" spans="23:24" x14ac:dyDescent="0.2">
      <c r="W43052" s="25"/>
      <c r="X43052" s="25"/>
    </row>
    <row r="43053" spans="23:24" x14ac:dyDescent="0.2">
      <c r="W43053" s="25"/>
      <c r="X43053" s="25"/>
    </row>
    <row r="43054" spans="23:24" x14ac:dyDescent="0.2">
      <c r="W43054" s="25"/>
      <c r="X43054" s="25"/>
    </row>
    <row r="43055" spans="23:24" x14ac:dyDescent="0.2">
      <c r="W43055" s="25"/>
      <c r="X43055" s="25"/>
    </row>
    <row r="43056" spans="23:24" x14ac:dyDescent="0.2">
      <c r="W43056" s="25"/>
      <c r="X43056" s="25"/>
    </row>
    <row r="43057" spans="23:24" x14ac:dyDescent="0.2">
      <c r="W43057" s="25"/>
      <c r="X43057" s="25"/>
    </row>
    <row r="43058" spans="23:24" x14ac:dyDescent="0.2">
      <c r="W43058" s="25"/>
      <c r="X43058" s="25"/>
    </row>
    <row r="43059" spans="23:24" x14ac:dyDescent="0.2">
      <c r="W43059" s="25"/>
      <c r="X43059" s="25"/>
    </row>
    <row r="43060" spans="23:24" x14ac:dyDescent="0.2">
      <c r="W43060" s="25"/>
      <c r="X43060" s="25"/>
    </row>
    <row r="43061" spans="23:24" x14ac:dyDescent="0.2">
      <c r="W43061" s="25"/>
      <c r="X43061" s="25"/>
    </row>
    <row r="43062" spans="23:24" x14ac:dyDescent="0.2">
      <c r="W43062" s="25"/>
      <c r="X43062" s="25"/>
    </row>
    <row r="43063" spans="23:24" x14ac:dyDescent="0.2">
      <c r="W43063" s="25"/>
      <c r="X43063" s="25"/>
    </row>
    <row r="43064" spans="23:24" x14ac:dyDescent="0.2">
      <c r="W43064" s="25"/>
      <c r="X43064" s="25"/>
    </row>
    <row r="43065" spans="23:24" x14ac:dyDescent="0.2">
      <c r="W43065" s="25"/>
      <c r="X43065" s="25"/>
    </row>
    <row r="43066" spans="23:24" x14ac:dyDescent="0.2">
      <c r="W43066" s="25"/>
      <c r="X43066" s="25"/>
    </row>
    <row r="43067" spans="23:24" x14ac:dyDescent="0.2">
      <c r="W43067" s="25"/>
      <c r="X43067" s="25"/>
    </row>
    <row r="43068" spans="23:24" x14ac:dyDescent="0.2">
      <c r="W43068" s="25"/>
      <c r="X43068" s="25"/>
    </row>
    <row r="43069" spans="23:24" x14ac:dyDescent="0.2">
      <c r="W43069" s="25"/>
      <c r="X43069" s="25"/>
    </row>
    <row r="43070" spans="23:24" x14ac:dyDescent="0.2">
      <c r="W43070" s="25"/>
      <c r="X43070" s="25"/>
    </row>
    <row r="43071" spans="23:24" x14ac:dyDescent="0.2">
      <c r="W43071" s="25"/>
      <c r="X43071" s="25"/>
    </row>
    <row r="43072" spans="23:24" x14ac:dyDescent="0.2">
      <c r="W43072" s="25"/>
      <c r="X43072" s="25"/>
    </row>
    <row r="43073" spans="23:24" x14ac:dyDescent="0.2">
      <c r="W43073" s="25"/>
      <c r="X43073" s="25"/>
    </row>
    <row r="43074" spans="23:24" x14ac:dyDescent="0.2">
      <c r="W43074" s="25"/>
      <c r="X43074" s="25"/>
    </row>
    <row r="43075" spans="23:24" x14ac:dyDescent="0.2">
      <c r="W43075" s="25"/>
      <c r="X43075" s="25"/>
    </row>
    <row r="43076" spans="23:24" x14ac:dyDescent="0.2">
      <c r="W43076" s="25"/>
      <c r="X43076" s="25"/>
    </row>
    <row r="43077" spans="23:24" x14ac:dyDescent="0.2">
      <c r="W43077" s="25"/>
      <c r="X43077" s="25"/>
    </row>
    <row r="43078" spans="23:24" x14ac:dyDescent="0.2">
      <c r="W43078" s="25"/>
      <c r="X43078" s="25"/>
    </row>
    <row r="43079" spans="23:24" x14ac:dyDescent="0.2">
      <c r="W43079" s="25"/>
      <c r="X43079" s="25"/>
    </row>
    <row r="43080" spans="23:24" x14ac:dyDescent="0.2">
      <c r="W43080" s="25"/>
      <c r="X43080" s="25"/>
    </row>
    <row r="43081" spans="23:24" x14ac:dyDescent="0.2">
      <c r="W43081" s="25"/>
      <c r="X43081" s="25"/>
    </row>
    <row r="43082" spans="23:24" x14ac:dyDescent="0.2">
      <c r="W43082" s="25"/>
      <c r="X43082" s="25"/>
    </row>
    <row r="43083" spans="23:24" x14ac:dyDescent="0.2">
      <c r="W43083" s="25"/>
      <c r="X43083" s="25"/>
    </row>
    <row r="43084" spans="23:24" x14ac:dyDescent="0.2">
      <c r="W43084" s="25"/>
      <c r="X43084" s="25"/>
    </row>
    <row r="43085" spans="23:24" x14ac:dyDescent="0.2">
      <c r="W43085" s="25"/>
      <c r="X43085" s="25"/>
    </row>
    <row r="43086" spans="23:24" x14ac:dyDescent="0.2">
      <c r="W43086" s="25"/>
      <c r="X43086" s="25"/>
    </row>
    <row r="43087" spans="23:24" x14ac:dyDescent="0.2">
      <c r="W43087" s="25"/>
      <c r="X43087" s="25"/>
    </row>
    <row r="43088" spans="23:24" x14ac:dyDescent="0.2">
      <c r="W43088" s="25"/>
      <c r="X43088" s="25"/>
    </row>
    <row r="43089" spans="23:24" x14ac:dyDescent="0.2">
      <c r="W43089" s="25"/>
      <c r="X43089" s="25"/>
    </row>
    <row r="43090" spans="23:24" x14ac:dyDescent="0.2">
      <c r="W43090" s="25"/>
      <c r="X43090" s="25"/>
    </row>
    <row r="43091" spans="23:24" x14ac:dyDescent="0.2">
      <c r="W43091" s="25"/>
      <c r="X43091" s="25"/>
    </row>
    <row r="43092" spans="23:24" x14ac:dyDescent="0.2">
      <c r="W43092" s="25"/>
      <c r="X43092" s="25"/>
    </row>
    <row r="43093" spans="23:24" x14ac:dyDescent="0.2">
      <c r="W43093" s="25"/>
      <c r="X43093" s="25"/>
    </row>
    <row r="43094" spans="23:24" x14ac:dyDescent="0.2">
      <c r="W43094" s="25"/>
      <c r="X43094" s="25"/>
    </row>
    <row r="43095" spans="23:24" x14ac:dyDescent="0.2">
      <c r="W43095" s="25"/>
      <c r="X43095" s="25"/>
    </row>
    <row r="43096" spans="23:24" x14ac:dyDescent="0.2">
      <c r="W43096" s="25"/>
      <c r="X43096" s="25"/>
    </row>
    <row r="43097" spans="23:24" x14ac:dyDescent="0.2">
      <c r="W43097" s="25"/>
      <c r="X43097" s="25"/>
    </row>
    <row r="43098" spans="23:24" x14ac:dyDescent="0.2">
      <c r="W43098" s="25"/>
      <c r="X43098" s="25"/>
    </row>
    <row r="43099" spans="23:24" x14ac:dyDescent="0.2">
      <c r="W43099" s="25"/>
      <c r="X43099" s="25"/>
    </row>
    <row r="43100" spans="23:24" x14ac:dyDescent="0.2">
      <c r="W43100" s="25"/>
      <c r="X43100" s="25"/>
    </row>
    <row r="43101" spans="23:24" x14ac:dyDescent="0.2">
      <c r="W43101" s="25"/>
      <c r="X43101" s="25"/>
    </row>
    <row r="43102" spans="23:24" x14ac:dyDescent="0.2">
      <c r="W43102" s="25"/>
      <c r="X43102" s="25"/>
    </row>
    <row r="43103" spans="23:24" x14ac:dyDescent="0.2">
      <c r="W43103" s="25"/>
      <c r="X43103" s="25"/>
    </row>
    <row r="43104" spans="23:24" x14ac:dyDescent="0.2">
      <c r="W43104" s="25"/>
      <c r="X43104" s="25"/>
    </row>
    <row r="43105" spans="23:24" x14ac:dyDescent="0.2">
      <c r="W43105" s="25"/>
      <c r="X43105" s="25"/>
    </row>
    <row r="43106" spans="23:24" x14ac:dyDescent="0.2">
      <c r="W43106" s="25"/>
      <c r="X43106" s="25"/>
    </row>
    <row r="43107" spans="23:24" x14ac:dyDescent="0.2">
      <c r="W43107" s="25"/>
      <c r="X43107" s="25"/>
    </row>
    <row r="43108" spans="23:24" x14ac:dyDescent="0.2">
      <c r="W43108" s="25"/>
      <c r="X43108" s="25"/>
    </row>
    <row r="43109" spans="23:24" x14ac:dyDescent="0.2">
      <c r="W43109" s="25"/>
      <c r="X43109" s="25"/>
    </row>
    <row r="43110" spans="23:24" x14ac:dyDescent="0.2">
      <c r="W43110" s="25"/>
      <c r="X43110" s="25"/>
    </row>
    <row r="43111" spans="23:24" x14ac:dyDescent="0.2">
      <c r="W43111" s="25"/>
      <c r="X43111" s="25"/>
    </row>
    <row r="43112" spans="23:24" x14ac:dyDescent="0.2">
      <c r="W43112" s="25"/>
      <c r="X43112" s="25"/>
    </row>
    <row r="43113" spans="23:24" x14ac:dyDescent="0.2">
      <c r="W43113" s="25"/>
      <c r="X43113" s="25"/>
    </row>
    <row r="43114" spans="23:24" x14ac:dyDescent="0.2">
      <c r="W43114" s="25"/>
      <c r="X43114" s="25"/>
    </row>
    <row r="43115" spans="23:24" x14ac:dyDescent="0.2">
      <c r="W43115" s="25"/>
      <c r="X43115" s="25"/>
    </row>
    <row r="43116" spans="23:24" x14ac:dyDescent="0.2">
      <c r="W43116" s="25"/>
      <c r="X43116" s="25"/>
    </row>
    <row r="43117" spans="23:24" x14ac:dyDescent="0.2">
      <c r="W43117" s="25"/>
      <c r="X43117" s="25"/>
    </row>
    <row r="43118" spans="23:24" x14ac:dyDescent="0.2">
      <c r="W43118" s="25"/>
      <c r="X43118" s="25"/>
    </row>
    <row r="43119" spans="23:24" x14ac:dyDescent="0.2">
      <c r="W43119" s="25"/>
      <c r="X43119" s="25"/>
    </row>
    <row r="43120" spans="23:24" x14ac:dyDescent="0.2">
      <c r="W43120" s="25"/>
      <c r="X43120" s="25"/>
    </row>
    <row r="43121" spans="23:24" x14ac:dyDescent="0.2">
      <c r="W43121" s="25"/>
      <c r="X43121" s="25"/>
    </row>
    <row r="43122" spans="23:24" x14ac:dyDescent="0.2">
      <c r="W43122" s="25"/>
      <c r="X43122" s="25"/>
    </row>
    <row r="43123" spans="23:24" x14ac:dyDescent="0.2">
      <c r="W43123" s="25"/>
      <c r="X43123" s="25"/>
    </row>
    <row r="43124" spans="23:24" x14ac:dyDescent="0.2">
      <c r="W43124" s="25"/>
      <c r="X43124" s="25"/>
    </row>
    <row r="43125" spans="23:24" x14ac:dyDescent="0.2">
      <c r="W43125" s="25"/>
      <c r="X43125" s="25"/>
    </row>
    <row r="43126" spans="23:24" x14ac:dyDescent="0.2">
      <c r="W43126" s="25"/>
      <c r="X43126" s="25"/>
    </row>
    <row r="43127" spans="23:24" x14ac:dyDescent="0.2">
      <c r="W43127" s="25"/>
      <c r="X43127" s="25"/>
    </row>
    <row r="43128" spans="23:24" x14ac:dyDescent="0.2">
      <c r="W43128" s="25"/>
      <c r="X43128" s="25"/>
    </row>
    <row r="43129" spans="23:24" x14ac:dyDescent="0.2">
      <c r="W43129" s="25"/>
      <c r="X43129" s="25"/>
    </row>
    <row r="43130" spans="23:24" x14ac:dyDescent="0.2">
      <c r="W43130" s="25"/>
      <c r="X43130" s="25"/>
    </row>
    <row r="43131" spans="23:24" x14ac:dyDescent="0.2">
      <c r="W43131" s="25"/>
      <c r="X43131" s="25"/>
    </row>
    <row r="43132" spans="23:24" x14ac:dyDescent="0.2">
      <c r="W43132" s="25"/>
      <c r="X43132" s="25"/>
    </row>
    <row r="43133" spans="23:24" x14ac:dyDescent="0.2">
      <c r="W43133" s="25"/>
      <c r="X43133" s="25"/>
    </row>
    <row r="43134" spans="23:24" x14ac:dyDescent="0.2">
      <c r="W43134" s="25"/>
      <c r="X43134" s="25"/>
    </row>
    <row r="43135" spans="23:24" x14ac:dyDescent="0.2">
      <c r="W43135" s="25"/>
      <c r="X43135" s="25"/>
    </row>
    <row r="43136" spans="23:24" x14ac:dyDescent="0.2">
      <c r="W43136" s="25"/>
      <c r="X43136" s="25"/>
    </row>
    <row r="43137" spans="23:24" x14ac:dyDescent="0.2">
      <c r="W43137" s="25"/>
      <c r="X43137" s="25"/>
    </row>
    <row r="43138" spans="23:24" x14ac:dyDescent="0.2">
      <c r="W43138" s="25"/>
      <c r="X43138" s="25"/>
    </row>
    <row r="43139" spans="23:24" x14ac:dyDescent="0.2">
      <c r="W43139" s="25"/>
      <c r="X43139" s="25"/>
    </row>
    <row r="43140" spans="23:24" x14ac:dyDescent="0.2">
      <c r="W43140" s="25"/>
      <c r="X43140" s="25"/>
    </row>
    <row r="43141" spans="23:24" x14ac:dyDescent="0.2">
      <c r="W43141" s="25"/>
      <c r="X43141" s="25"/>
    </row>
    <row r="43142" spans="23:24" x14ac:dyDescent="0.2">
      <c r="W43142" s="25"/>
      <c r="X43142" s="25"/>
    </row>
    <row r="43143" spans="23:24" x14ac:dyDescent="0.2">
      <c r="W43143" s="25"/>
      <c r="X43143" s="25"/>
    </row>
    <row r="43144" spans="23:24" x14ac:dyDescent="0.2">
      <c r="W43144" s="25"/>
      <c r="X43144" s="25"/>
    </row>
    <row r="43145" spans="23:24" x14ac:dyDescent="0.2">
      <c r="W43145" s="25"/>
      <c r="X43145" s="25"/>
    </row>
    <row r="43146" spans="23:24" x14ac:dyDescent="0.2">
      <c r="W43146" s="25"/>
      <c r="X43146" s="25"/>
    </row>
    <row r="43147" spans="23:24" x14ac:dyDescent="0.2">
      <c r="W43147" s="25"/>
      <c r="X43147" s="25"/>
    </row>
    <row r="43148" spans="23:24" x14ac:dyDescent="0.2">
      <c r="W43148" s="25"/>
      <c r="X43148" s="25"/>
    </row>
    <row r="43149" spans="23:24" x14ac:dyDescent="0.2">
      <c r="W43149" s="25"/>
      <c r="X43149" s="25"/>
    </row>
    <row r="43150" spans="23:24" x14ac:dyDescent="0.2">
      <c r="W43150" s="25"/>
      <c r="X43150" s="25"/>
    </row>
    <row r="43151" spans="23:24" x14ac:dyDescent="0.2">
      <c r="W43151" s="25"/>
      <c r="X43151" s="25"/>
    </row>
    <row r="43152" spans="23:24" x14ac:dyDescent="0.2">
      <c r="W43152" s="25"/>
      <c r="X43152" s="25"/>
    </row>
    <row r="43153" spans="23:24" x14ac:dyDescent="0.2">
      <c r="W43153" s="25"/>
      <c r="X43153" s="25"/>
    </row>
    <row r="43154" spans="23:24" x14ac:dyDescent="0.2">
      <c r="W43154" s="25"/>
      <c r="X43154" s="25"/>
    </row>
    <row r="43155" spans="23:24" x14ac:dyDescent="0.2">
      <c r="W43155" s="25"/>
      <c r="X43155" s="25"/>
    </row>
    <row r="43156" spans="23:24" x14ac:dyDescent="0.2">
      <c r="W43156" s="25"/>
      <c r="X43156" s="25"/>
    </row>
    <row r="43157" spans="23:24" x14ac:dyDescent="0.2">
      <c r="W43157" s="25"/>
      <c r="X43157" s="25"/>
    </row>
    <row r="43158" spans="23:24" x14ac:dyDescent="0.2">
      <c r="W43158" s="25"/>
      <c r="X43158" s="25"/>
    </row>
    <row r="43159" spans="23:24" x14ac:dyDescent="0.2">
      <c r="W43159" s="25"/>
      <c r="X43159" s="25"/>
    </row>
    <row r="43160" spans="23:24" x14ac:dyDescent="0.2">
      <c r="W43160" s="25"/>
      <c r="X43160" s="25"/>
    </row>
    <row r="43161" spans="23:24" x14ac:dyDescent="0.2">
      <c r="W43161" s="25"/>
      <c r="X43161" s="25"/>
    </row>
    <row r="43162" spans="23:24" x14ac:dyDescent="0.2">
      <c r="W43162" s="25"/>
      <c r="X43162" s="25"/>
    </row>
    <row r="43163" spans="23:24" x14ac:dyDescent="0.2">
      <c r="W43163" s="25"/>
      <c r="X43163" s="25"/>
    </row>
    <row r="43164" spans="23:24" x14ac:dyDescent="0.2">
      <c r="W43164" s="25"/>
      <c r="X43164" s="25"/>
    </row>
    <row r="43165" spans="23:24" x14ac:dyDescent="0.2">
      <c r="W43165" s="25"/>
      <c r="X43165" s="25"/>
    </row>
    <row r="43166" spans="23:24" x14ac:dyDescent="0.2">
      <c r="W43166" s="25"/>
      <c r="X43166" s="25"/>
    </row>
    <row r="43167" spans="23:24" x14ac:dyDescent="0.2">
      <c r="W43167" s="25"/>
      <c r="X43167" s="25"/>
    </row>
    <row r="43168" spans="23:24" x14ac:dyDescent="0.2">
      <c r="W43168" s="25"/>
      <c r="X43168" s="25"/>
    </row>
    <row r="43169" spans="23:24" x14ac:dyDescent="0.2">
      <c r="W43169" s="25"/>
      <c r="X43169" s="25"/>
    </row>
    <row r="43170" spans="23:24" x14ac:dyDescent="0.2">
      <c r="W43170" s="25"/>
      <c r="X43170" s="25"/>
    </row>
    <row r="43171" spans="23:24" x14ac:dyDescent="0.2">
      <c r="W43171" s="25"/>
      <c r="X43171" s="25"/>
    </row>
    <row r="43172" spans="23:24" x14ac:dyDescent="0.2">
      <c r="W43172" s="25"/>
      <c r="X43172" s="25"/>
    </row>
    <row r="43173" spans="23:24" x14ac:dyDescent="0.2">
      <c r="W43173" s="25"/>
      <c r="X43173" s="25"/>
    </row>
    <row r="43174" spans="23:24" x14ac:dyDescent="0.2">
      <c r="W43174" s="25"/>
      <c r="X43174" s="25"/>
    </row>
    <row r="43175" spans="23:24" x14ac:dyDescent="0.2">
      <c r="W43175" s="25"/>
      <c r="X43175" s="25"/>
    </row>
    <row r="43176" spans="23:24" x14ac:dyDescent="0.2">
      <c r="W43176" s="25"/>
      <c r="X43176" s="25"/>
    </row>
    <row r="43177" spans="23:24" x14ac:dyDescent="0.2">
      <c r="W43177" s="25"/>
      <c r="X43177" s="25"/>
    </row>
    <row r="43178" spans="23:24" x14ac:dyDescent="0.2">
      <c r="W43178" s="25"/>
      <c r="X43178" s="25"/>
    </row>
    <row r="43179" spans="23:24" x14ac:dyDescent="0.2">
      <c r="W43179" s="25"/>
      <c r="X43179" s="25"/>
    </row>
    <row r="43180" spans="23:24" x14ac:dyDescent="0.2">
      <c r="W43180" s="25"/>
      <c r="X43180" s="25"/>
    </row>
    <row r="43181" spans="23:24" x14ac:dyDescent="0.2">
      <c r="W43181" s="25"/>
      <c r="X43181" s="25"/>
    </row>
    <row r="43182" spans="23:24" x14ac:dyDescent="0.2">
      <c r="W43182" s="25"/>
      <c r="X43182" s="25"/>
    </row>
    <row r="43183" spans="23:24" x14ac:dyDescent="0.2">
      <c r="W43183" s="25"/>
      <c r="X43183" s="25"/>
    </row>
    <row r="43184" spans="23:24" x14ac:dyDescent="0.2">
      <c r="W43184" s="25"/>
      <c r="X43184" s="25"/>
    </row>
    <row r="43185" spans="23:24" x14ac:dyDescent="0.2">
      <c r="W43185" s="25"/>
      <c r="X43185" s="25"/>
    </row>
    <row r="43186" spans="23:24" x14ac:dyDescent="0.2">
      <c r="W43186" s="25"/>
      <c r="X43186" s="25"/>
    </row>
    <row r="43187" spans="23:24" x14ac:dyDescent="0.2">
      <c r="W43187" s="25"/>
      <c r="X43187" s="25"/>
    </row>
    <row r="43188" spans="23:24" x14ac:dyDescent="0.2">
      <c r="W43188" s="25"/>
      <c r="X43188" s="25"/>
    </row>
    <row r="43189" spans="23:24" x14ac:dyDescent="0.2">
      <c r="W43189" s="25"/>
      <c r="X43189" s="25"/>
    </row>
    <row r="43190" spans="23:24" x14ac:dyDescent="0.2">
      <c r="W43190" s="25"/>
      <c r="X43190" s="25"/>
    </row>
    <row r="43191" spans="23:24" x14ac:dyDescent="0.2">
      <c r="W43191" s="25"/>
      <c r="X43191" s="25"/>
    </row>
    <row r="43192" spans="23:24" x14ac:dyDescent="0.2">
      <c r="W43192" s="25"/>
      <c r="X43192" s="25"/>
    </row>
    <row r="43193" spans="23:24" x14ac:dyDescent="0.2">
      <c r="W43193" s="25"/>
      <c r="X43193" s="25"/>
    </row>
    <row r="43194" spans="23:24" x14ac:dyDescent="0.2">
      <c r="W43194" s="25"/>
      <c r="X43194" s="25"/>
    </row>
    <row r="43195" spans="23:24" x14ac:dyDescent="0.2">
      <c r="W43195" s="25"/>
      <c r="X43195" s="25"/>
    </row>
    <row r="43196" spans="23:24" x14ac:dyDescent="0.2">
      <c r="W43196" s="25"/>
      <c r="X43196" s="25"/>
    </row>
    <row r="43197" spans="23:24" x14ac:dyDescent="0.2">
      <c r="W43197" s="25"/>
      <c r="X43197" s="25"/>
    </row>
    <row r="43198" spans="23:24" x14ac:dyDescent="0.2">
      <c r="W43198" s="25"/>
      <c r="X43198" s="25"/>
    </row>
    <row r="43199" spans="23:24" x14ac:dyDescent="0.2">
      <c r="W43199" s="25"/>
      <c r="X43199" s="25"/>
    </row>
    <row r="43200" spans="23:24" x14ac:dyDescent="0.2">
      <c r="W43200" s="25"/>
      <c r="X43200" s="25"/>
    </row>
    <row r="43201" spans="23:24" x14ac:dyDescent="0.2">
      <c r="W43201" s="25"/>
      <c r="X43201" s="25"/>
    </row>
    <row r="43202" spans="23:24" x14ac:dyDescent="0.2">
      <c r="W43202" s="25"/>
      <c r="X43202" s="25"/>
    </row>
    <row r="43203" spans="23:24" x14ac:dyDescent="0.2">
      <c r="W43203" s="25"/>
      <c r="X43203" s="25"/>
    </row>
    <row r="43204" spans="23:24" x14ac:dyDescent="0.2">
      <c r="W43204" s="25"/>
      <c r="X43204" s="25"/>
    </row>
    <row r="43205" spans="23:24" x14ac:dyDescent="0.2">
      <c r="W43205" s="25"/>
      <c r="X43205" s="25"/>
    </row>
    <row r="43206" spans="23:24" x14ac:dyDescent="0.2">
      <c r="W43206" s="25"/>
      <c r="X43206" s="25"/>
    </row>
    <row r="43207" spans="23:24" x14ac:dyDescent="0.2">
      <c r="W43207" s="25"/>
      <c r="X43207" s="25"/>
    </row>
    <row r="43208" spans="23:24" x14ac:dyDescent="0.2">
      <c r="W43208" s="25"/>
      <c r="X43208" s="25"/>
    </row>
    <row r="43209" spans="23:24" x14ac:dyDescent="0.2">
      <c r="W43209" s="25"/>
      <c r="X43209" s="25"/>
    </row>
    <row r="43210" spans="23:24" x14ac:dyDescent="0.2">
      <c r="W43210" s="25"/>
      <c r="X43210" s="25"/>
    </row>
    <row r="43211" spans="23:24" x14ac:dyDescent="0.2">
      <c r="W43211" s="25"/>
      <c r="X43211" s="25"/>
    </row>
    <row r="43212" spans="23:24" x14ac:dyDescent="0.2">
      <c r="W43212" s="25"/>
      <c r="X43212" s="25"/>
    </row>
    <row r="43213" spans="23:24" x14ac:dyDescent="0.2">
      <c r="W43213" s="25"/>
      <c r="X43213" s="25"/>
    </row>
    <row r="43214" spans="23:24" x14ac:dyDescent="0.2">
      <c r="W43214" s="25"/>
      <c r="X43214" s="25"/>
    </row>
    <row r="43215" spans="23:24" x14ac:dyDescent="0.2">
      <c r="W43215" s="25"/>
      <c r="X43215" s="25"/>
    </row>
    <row r="43216" spans="23:24" x14ac:dyDescent="0.2">
      <c r="W43216" s="25"/>
      <c r="X43216" s="25"/>
    </row>
    <row r="43217" spans="23:24" x14ac:dyDescent="0.2">
      <c r="W43217" s="25"/>
      <c r="X43217" s="25"/>
    </row>
    <row r="43218" spans="23:24" x14ac:dyDescent="0.2">
      <c r="W43218" s="25"/>
      <c r="X43218" s="25"/>
    </row>
    <row r="43219" spans="23:24" x14ac:dyDescent="0.2">
      <c r="W43219" s="25"/>
      <c r="X43219" s="25"/>
    </row>
    <row r="43220" spans="23:24" x14ac:dyDescent="0.2">
      <c r="W43220" s="25"/>
      <c r="X43220" s="25"/>
    </row>
    <row r="43221" spans="23:24" x14ac:dyDescent="0.2">
      <c r="W43221" s="25"/>
      <c r="X43221" s="25"/>
    </row>
    <row r="43222" spans="23:24" x14ac:dyDescent="0.2">
      <c r="W43222" s="25"/>
      <c r="X43222" s="25"/>
    </row>
    <row r="43223" spans="23:24" x14ac:dyDescent="0.2">
      <c r="W43223" s="25"/>
      <c r="X43223" s="25"/>
    </row>
    <row r="43224" spans="23:24" x14ac:dyDescent="0.2">
      <c r="W43224" s="25"/>
      <c r="X43224" s="25"/>
    </row>
    <row r="43225" spans="23:24" x14ac:dyDescent="0.2">
      <c r="W43225" s="25"/>
      <c r="X43225" s="25"/>
    </row>
    <row r="43226" spans="23:24" x14ac:dyDescent="0.2">
      <c r="W43226" s="25"/>
      <c r="X43226" s="25"/>
    </row>
    <row r="43227" spans="23:24" x14ac:dyDescent="0.2">
      <c r="W43227" s="25"/>
      <c r="X43227" s="25"/>
    </row>
    <row r="43228" spans="23:24" x14ac:dyDescent="0.2">
      <c r="W43228" s="25"/>
      <c r="X43228" s="25"/>
    </row>
    <row r="43229" spans="23:24" x14ac:dyDescent="0.2">
      <c r="W43229" s="25"/>
      <c r="X43229" s="25"/>
    </row>
    <row r="43230" spans="23:24" x14ac:dyDescent="0.2">
      <c r="W43230" s="25"/>
      <c r="X43230" s="25"/>
    </row>
    <row r="43231" spans="23:24" x14ac:dyDescent="0.2">
      <c r="W43231" s="25"/>
      <c r="X43231" s="25"/>
    </row>
    <row r="43232" spans="23:24" x14ac:dyDescent="0.2">
      <c r="W43232" s="25"/>
      <c r="X43232" s="25"/>
    </row>
    <row r="43233" spans="23:24" x14ac:dyDescent="0.2">
      <c r="W43233" s="25"/>
      <c r="X43233" s="25"/>
    </row>
    <row r="43234" spans="23:24" x14ac:dyDescent="0.2">
      <c r="W43234" s="25"/>
      <c r="X43234" s="25"/>
    </row>
    <row r="43235" spans="23:24" x14ac:dyDescent="0.2">
      <c r="W43235" s="25"/>
      <c r="X43235" s="25"/>
    </row>
    <row r="43236" spans="23:24" x14ac:dyDescent="0.2">
      <c r="W43236" s="25"/>
      <c r="X43236" s="25"/>
    </row>
    <row r="43237" spans="23:24" x14ac:dyDescent="0.2">
      <c r="W43237" s="25"/>
      <c r="X43237" s="25"/>
    </row>
    <row r="43238" spans="23:24" x14ac:dyDescent="0.2">
      <c r="W43238" s="25"/>
      <c r="X43238" s="25"/>
    </row>
    <row r="43239" spans="23:24" x14ac:dyDescent="0.2">
      <c r="W43239" s="25"/>
      <c r="X43239" s="25"/>
    </row>
    <row r="43240" spans="23:24" x14ac:dyDescent="0.2">
      <c r="W43240" s="25"/>
      <c r="X43240" s="25"/>
    </row>
    <row r="43241" spans="23:24" x14ac:dyDescent="0.2">
      <c r="W43241" s="25"/>
      <c r="X43241" s="25"/>
    </row>
    <row r="43242" spans="23:24" x14ac:dyDescent="0.2">
      <c r="W43242" s="25"/>
      <c r="X43242" s="25"/>
    </row>
    <row r="43243" spans="23:24" x14ac:dyDescent="0.2">
      <c r="W43243" s="25"/>
      <c r="X43243" s="25"/>
    </row>
    <row r="43244" spans="23:24" x14ac:dyDescent="0.2">
      <c r="W43244" s="25"/>
      <c r="X43244" s="25"/>
    </row>
    <row r="43245" spans="23:24" x14ac:dyDescent="0.2">
      <c r="W43245" s="25"/>
      <c r="X43245" s="25"/>
    </row>
    <row r="43246" spans="23:24" x14ac:dyDescent="0.2">
      <c r="W43246" s="25"/>
      <c r="X43246" s="25"/>
    </row>
    <row r="43247" spans="23:24" x14ac:dyDescent="0.2">
      <c r="W43247" s="25"/>
      <c r="X43247" s="25"/>
    </row>
    <row r="43248" spans="23:24" x14ac:dyDescent="0.2">
      <c r="W43248" s="25"/>
      <c r="X43248" s="25"/>
    </row>
    <row r="43249" spans="23:24" x14ac:dyDescent="0.2">
      <c r="W43249" s="25"/>
      <c r="X43249" s="25"/>
    </row>
    <row r="43250" spans="23:24" x14ac:dyDescent="0.2">
      <c r="W43250" s="25"/>
      <c r="X43250" s="25"/>
    </row>
    <row r="43251" spans="23:24" x14ac:dyDescent="0.2">
      <c r="W43251" s="25"/>
      <c r="X43251" s="25"/>
    </row>
    <row r="43252" spans="23:24" x14ac:dyDescent="0.2">
      <c r="W43252" s="25"/>
      <c r="X43252" s="25"/>
    </row>
    <row r="43253" spans="23:24" x14ac:dyDescent="0.2">
      <c r="W43253" s="25"/>
      <c r="X43253" s="25"/>
    </row>
    <row r="43254" spans="23:24" x14ac:dyDescent="0.2">
      <c r="W43254" s="25"/>
      <c r="X43254" s="25"/>
    </row>
    <row r="43255" spans="23:24" x14ac:dyDescent="0.2">
      <c r="W43255" s="25"/>
      <c r="X43255" s="25"/>
    </row>
    <row r="43256" spans="23:24" x14ac:dyDescent="0.2">
      <c r="W43256" s="25"/>
      <c r="X43256" s="25"/>
    </row>
    <row r="43257" spans="23:24" x14ac:dyDescent="0.2">
      <c r="W43257" s="25"/>
      <c r="X43257" s="25"/>
    </row>
    <row r="43258" spans="23:24" x14ac:dyDescent="0.2">
      <c r="W43258" s="25"/>
      <c r="X43258" s="25"/>
    </row>
    <row r="43259" spans="23:24" x14ac:dyDescent="0.2">
      <c r="W43259" s="25"/>
      <c r="X43259" s="25"/>
    </row>
    <row r="43260" spans="23:24" x14ac:dyDescent="0.2">
      <c r="W43260" s="25"/>
      <c r="X43260" s="25"/>
    </row>
    <row r="43261" spans="23:24" x14ac:dyDescent="0.2">
      <c r="W43261" s="25"/>
      <c r="X43261" s="25"/>
    </row>
    <row r="43262" spans="23:24" x14ac:dyDescent="0.2">
      <c r="W43262" s="25"/>
      <c r="X43262" s="25"/>
    </row>
    <row r="43263" spans="23:24" x14ac:dyDescent="0.2">
      <c r="W43263" s="25"/>
      <c r="X43263" s="25"/>
    </row>
    <row r="43264" spans="23:24" x14ac:dyDescent="0.2">
      <c r="W43264" s="25"/>
      <c r="X43264" s="25"/>
    </row>
    <row r="43265" spans="23:24" x14ac:dyDescent="0.2">
      <c r="W43265" s="25"/>
      <c r="X43265" s="25"/>
    </row>
    <row r="43266" spans="23:24" x14ac:dyDescent="0.2">
      <c r="W43266" s="25"/>
      <c r="X43266" s="25"/>
    </row>
    <row r="43267" spans="23:24" x14ac:dyDescent="0.2">
      <c r="W43267" s="25"/>
      <c r="X43267" s="25"/>
    </row>
    <row r="43268" spans="23:24" x14ac:dyDescent="0.2">
      <c r="W43268" s="25"/>
      <c r="X43268" s="25"/>
    </row>
    <row r="43269" spans="23:24" x14ac:dyDescent="0.2">
      <c r="W43269" s="25"/>
      <c r="X43269" s="25"/>
    </row>
    <row r="43270" spans="23:24" x14ac:dyDescent="0.2">
      <c r="W43270" s="25"/>
      <c r="X43270" s="25"/>
    </row>
    <row r="43271" spans="23:24" x14ac:dyDescent="0.2">
      <c r="W43271" s="25"/>
      <c r="X43271" s="25"/>
    </row>
    <row r="43272" spans="23:24" x14ac:dyDescent="0.2">
      <c r="W43272" s="25"/>
      <c r="X43272" s="25"/>
    </row>
    <row r="43273" spans="23:24" x14ac:dyDescent="0.2">
      <c r="W43273" s="25"/>
      <c r="X43273" s="25"/>
    </row>
    <row r="43274" spans="23:24" x14ac:dyDescent="0.2">
      <c r="W43274" s="25"/>
      <c r="X43274" s="25"/>
    </row>
    <row r="43275" spans="23:24" x14ac:dyDescent="0.2">
      <c r="W43275" s="25"/>
      <c r="X43275" s="25"/>
    </row>
    <row r="43276" spans="23:24" x14ac:dyDescent="0.2">
      <c r="W43276" s="25"/>
      <c r="X43276" s="25"/>
    </row>
    <row r="43277" spans="23:24" x14ac:dyDescent="0.2">
      <c r="W43277" s="25"/>
      <c r="X43277" s="25"/>
    </row>
    <row r="43278" spans="23:24" x14ac:dyDescent="0.2">
      <c r="W43278" s="25"/>
      <c r="X43278" s="25"/>
    </row>
    <row r="43279" spans="23:24" x14ac:dyDescent="0.2">
      <c r="W43279" s="25"/>
      <c r="X43279" s="25"/>
    </row>
    <row r="43280" spans="23:24" x14ac:dyDescent="0.2">
      <c r="W43280" s="25"/>
      <c r="X43280" s="25"/>
    </row>
    <row r="43281" spans="23:24" x14ac:dyDescent="0.2">
      <c r="W43281" s="25"/>
      <c r="X43281" s="25"/>
    </row>
    <row r="43282" spans="23:24" x14ac:dyDescent="0.2">
      <c r="W43282" s="25"/>
      <c r="X43282" s="25"/>
    </row>
    <row r="43283" spans="23:24" x14ac:dyDescent="0.2">
      <c r="W43283" s="25"/>
      <c r="X43283" s="25"/>
    </row>
    <row r="43284" spans="23:24" x14ac:dyDescent="0.2">
      <c r="W43284" s="25"/>
      <c r="X43284" s="25"/>
    </row>
    <row r="43285" spans="23:24" x14ac:dyDescent="0.2">
      <c r="W43285" s="25"/>
      <c r="X43285" s="25"/>
    </row>
    <row r="43286" spans="23:24" x14ac:dyDescent="0.2">
      <c r="W43286" s="25"/>
      <c r="X43286" s="25"/>
    </row>
    <row r="43287" spans="23:24" x14ac:dyDescent="0.2">
      <c r="W43287" s="25"/>
      <c r="X43287" s="25"/>
    </row>
    <row r="43288" spans="23:24" x14ac:dyDescent="0.2">
      <c r="W43288" s="25"/>
      <c r="X43288" s="25"/>
    </row>
    <row r="43289" spans="23:24" x14ac:dyDescent="0.2">
      <c r="W43289" s="25"/>
      <c r="X43289" s="25"/>
    </row>
    <row r="43290" spans="23:24" x14ac:dyDescent="0.2">
      <c r="W43290" s="25"/>
      <c r="X43290" s="25"/>
    </row>
    <row r="43291" spans="23:24" x14ac:dyDescent="0.2">
      <c r="W43291" s="25"/>
      <c r="X43291" s="25"/>
    </row>
    <row r="43292" spans="23:24" x14ac:dyDescent="0.2">
      <c r="W43292" s="25"/>
      <c r="X43292" s="25"/>
    </row>
    <row r="43293" spans="23:24" x14ac:dyDescent="0.2">
      <c r="W43293" s="25"/>
      <c r="X43293" s="25"/>
    </row>
    <row r="43294" spans="23:24" x14ac:dyDescent="0.2">
      <c r="W43294" s="25"/>
      <c r="X43294" s="25"/>
    </row>
    <row r="43295" spans="23:24" x14ac:dyDescent="0.2">
      <c r="W43295" s="25"/>
      <c r="X43295" s="25"/>
    </row>
    <row r="43296" spans="23:24" x14ac:dyDescent="0.2">
      <c r="W43296" s="25"/>
      <c r="X43296" s="25"/>
    </row>
    <row r="43297" spans="23:24" x14ac:dyDescent="0.2">
      <c r="W43297" s="25"/>
      <c r="X43297" s="25"/>
    </row>
    <row r="43298" spans="23:24" x14ac:dyDescent="0.2">
      <c r="W43298" s="25"/>
      <c r="X43298" s="25"/>
    </row>
    <row r="43299" spans="23:24" x14ac:dyDescent="0.2">
      <c r="W43299" s="25"/>
      <c r="X43299" s="25"/>
    </row>
    <row r="43300" spans="23:24" x14ac:dyDescent="0.2">
      <c r="W43300" s="25"/>
      <c r="X43300" s="25"/>
    </row>
    <row r="43301" spans="23:24" x14ac:dyDescent="0.2">
      <c r="W43301" s="25"/>
      <c r="X43301" s="25"/>
    </row>
    <row r="43302" spans="23:24" x14ac:dyDescent="0.2">
      <c r="W43302" s="25"/>
      <c r="X43302" s="25"/>
    </row>
    <row r="43303" spans="23:24" x14ac:dyDescent="0.2">
      <c r="W43303" s="25"/>
      <c r="X43303" s="25"/>
    </row>
    <row r="43304" spans="23:24" x14ac:dyDescent="0.2">
      <c r="W43304" s="25"/>
      <c r="X43304" s="25"/>
    </row>
    <row r="43305" spans="23:24" x14ac:dyDescent="0.2">
      <c r="W43305" s="25"/>
      <c r="X43305" s="25"/>
    </row>
    <row r="43306" spans="23:24" x14ac:dyDescent="0.2">
      <c r="W43306" s="25"/>
      <c r="X43306" s="25"/>
    </row>
    <row r="43307" spans="23:24" x14ac:dyDescent="0.2">
      <c r="W43307" s="25"/>
      <c r="X43307" s="25"/>
    </row>
    <row r="43308" spans="23:24" x14ac:dyDescent="0.2">
      <c r="W43308" s="25"/>
      <c r="X43308" s="25"/>
    </row>
    <row r="43309" spans="23:24" x14ac:dyDescent="0.2">
      <c r="W43309" s="25"/>
      <c r="X43309" s="25"/>
    </row>
    <row r="43310" spans="23:24" x14ac:dyDescent="0.2">
      <c r="W43310" s="25"/>
      <c r="X43310" s="25"/>
    </row>
    <row r="43311" spans="23:24" x14ac:dyDescent="0.2">
      <c r="W43311" s="25"/>
      <c r="X43311" s="25"/>
    </row>
    <row r="43312" spans="23:24" x14ac:dyDescent="0.2">
      <c r="W43312" s="25"/>
      <c r="X43312" s="25"/>
    </row>
    <row r="43313" spans="23:24" x14ac:dyDescent="0.2">
      <c r="W43313" s="25"/>
      <c r="X43313" s="25"/>
    </row>
    <row r="43314" spans="23:24" x14ac:dyDescent="0.2">
      <c r="W43314" s="25"/>
      <c r="X43314" s="25"/>
    </row>
    <row r="43315" spans="23:24" x14ac:dyDescent="0.2">
      <c r="W43315" s="25"/>
      <c r="X43315" s="25"/>
    </row>
    <row r="43316" spans="23:24" x14ac:dyDescent="0.2">
      <c r="W43316" s="25"/>
      <c r="X43316" s="25"/>
    </row>
    <row r="43317" spans="23:24" x14ac:dyDescent="0.2">
      <c r="W43317" s="25"/>
      <c r="X43317" s="25"/>
    </row>
    <row r="43318" spans="23:24" x14ac:dyDescent="0.2">
      <c r="W43318" s="25"/>
      <c r="X43318" s="25"/>
    </row>
    <row r="43319" spans="23:24" x14ac:dyDescent="0.2">
      <c r="W43319" s="25"/>
      <c r="X43319" s="25"/>
    </row>
    <row r="43320" spans="23:24" x14ac:dyDescent="0.2">
      <c r="W43320" s="25"/>
      <c r="X43320" s="25"/>
    </row>
    <row r="43321" spans="23:24" x14ac:dyDescent="0.2">
      <c r="W43321" s="25"/>
      <c r="X43321" s="25"/>
    </row>
    <row r="43322" spans="23:24" x14ac:dyDescent="0.2">
      <c r="W43322" s="25"/>
      <c r="X43322" s="25"/>
    </row>
    <row r="43323" spans="23:24" x14ac:dyDescent="0.2">
      <c r="W43323" s="25"/>
      <c r="X43323" s="25"/>
    </row>
    <row r="43324" spans="23:24" x14ac:dyDescent="0.2">
      <c r="W43324" s="25"/>
      <c r="X43324" s="25"/>
    </row>
    <row r="43325" spans="23:24" x14ac:dyDescent="0.2">
      <c r="W43325" s="25"/>
      <c r="X43325" s="25"/>
    </row>
    <row r="43326" spans="23:24" x14ac:dyDescent="0.2">
      <c r="W43326" s="25"/>
      <c r="X43326" s="25"/>
    </row>
    <row r="43327" spans="23:24" x14ac:dyDescent="0.2">
      <c r="W43327" s="25"/>
      <c r="X43327" s="25"/>
    </row>
    <row r="43328" spans="23:24" x14ac:dyDescent="0.2">
      <c r="W43328" s="25"/>
      <c r="X43328" s="25"/>
    </row>
    <row r="43329" spans="23:24" x14ac:dyDescent="0.2">
      <c r="W43329" s="25"/>
      <c r="X43329" s="25"/>
    </row>
    <row r="43330" spans="23:24" x14ac:dyDescent="0.2">
      <c r="W43330" s="25"/>
      <c r="X43330" s="25"/>
    </row>
    <row r="43331" spans="23:24" x14ac:dyDescent="0.2">
      <c r="W43331" s="25"/>
      <c r="X43331" s="25"/>
    </row>
    <row r="43332" spans="23:24" x14ac:dyDescent="0.2">
      <c r="W43332" s="25"/>
      <c r="X43332" s="25"/>
    </row>
    <row r="43333" spans="23:24" x14ac:dyDescent="0.2">
      <c r="W43333" s="25"/>
      <c r="X43333" s="25"/>
    </row>
    <row r="43334" spans="23:24" x14ac:dyDescent="0.2">
      <c r="W43334" s="25"/>
      <c r="X43334" s="25"/>
    </row>
    <row r="43335" spans="23:24" x14ac:dyDescent="0.2">
      <c r="W43335" s="25"/>
      <c r="X43335" s="25"/>
    </row>
    <row r="43336" spans="23:24" x14ac:dyDescent="0.2">
      <c r="W43336" s="25"/>
      <c r="X43336" s="25"/>
    </row>
    <row r="43337" spans="23:24" x14ac:dyDescent="0.2">
      <c r="W43337" s="25"/>
      <c r="X43337" s="25"/>
    </row>
    <row r="43338" spans="23:24" x14ac:dyDescent="0.2">
      <c r="W43338" s="25"/>
      <c r="X43338" s="25"/>
    </row>
    <row r="43339" spans="23:24" x14ac:dyDescent="0.2">
      <c r="W43339" s="25"/>
      <c r="X43339" s="25"/>
    </row>
    <row r="43340" spans="23:24" x14ac:dyDescent="0.2">
      <c r="W43340" s="25"/>
      <c r="X43340" s="25"/>
    </row>
    <row r="43341" spans="23:24" x14ac:dyDescent="0.2">
      <c r="W43341" s="25"/>
      <c r="X43341" s="25"/>
    </row>
    <row r="43342" spans="23:24" x14ac:dyDescent="0.2">
      <c r="W43342" s="25"/>
      <c r="X43342" s="25"/>
    </row>
    <row r="43343" spans="23:24" x14ac:dyDescent="0.2">
      <c r="W43343" s="25"/>
      <c r="X43343" s="25"/>
    </row>
    <row r="43344" spans="23:24" x14ac:dyDescent="0.2">
      <c r="W43344" s="25"/>
      <c r="X43344" s="25"/>
    </row>
    <row r="43345" spans="23:24" x14ac:dyDescent="0.2">
      <c r="W43345" s="25"/>
      <c r="X43345" s="25"/>
    </row>
    <row r="43346" spans="23:24" x14ac:dyDescent="0.2">
      <c r="W43346" s="25"/>
      <c r="X43346" s="25"/>
    </row>
    <row r="43347" spans="23:24" x14ac:dyDescent="0.2">
      <c r="W43347" s="25"/>
      <c r="X43347" s="25"/>
    </row>
    <row r="43348" spans="23:24" x14ac:dyDescent="0.2">
      <c r="W43348" s="25"/>
      <c r="X43348" s="25"/>
    </row>
    <row r="43349" spans="23:24" x14ac:dyDescent="0.2">
      <c r="W43349" s="25"/>
      <c r="X43349" s="25"/>
    </row>
    <row r="43350" spans="23:24" x14ac:dyDescent="0.2">
      <c r="W43350" s="25"/>
      <c r="X43350" s="25"/>
    </row>
    <row r="43351" spans="23:24" x14ac:dyDescent="0.2">
      <c r="W43351" s="25"/>
      <c r="X43351" s="25"/>
    </row>
    <row r="43352" spans="23:24" x14ac:dyDescent="0.2">
      <c r="W43352" s="25"/>
      <c r="X43352" s="25"/>
    </row>
    <row r="43353" spans="23:24" x14ac:dyDescent="0.2">
      <c r="W43353" s="25"/>
      <c r="X43353" s="25"/>
    </row>
    <row r="43354" spans="23:24" x14ac:dyDescent="0.2">
      <c r="W43354" s="25"/>
      <c r="X43354" s="25"/>
    </row>
    <row r="43355" spans="23:24" x14ac:dyDescent="0.2">
      <c r="W43355" s="25"/>
      <c r="X43355" s="25"/>
    </row>
    <row r="43356" spans="23:24" x14ac:dyDescent="0.2">
      <c r="W43356" s="25"/>
      <c r="X43356" s="25"/>
    </row>
    <row r="43357" spans="23:24" x14ac:dyDescent="0.2">
      <c r="W43357" s="25"/>
      <c r="X43357" s="25"/>
    </row>
    <row r="43358" spans="23:24" x14ac:dyDescent="0.2">
      <c r="W43358" s="25"/>
      <c r="X43358" s="25"/>
    </row>
    <row r="43359" spans="23:24" x14ac:dyDescent="0.2">
      <c r="W43359" s="25"/>
      <c r="X43359" s="25"/>
    </row>
    <row r="43360" spans="23:24" x14ac:dyDescent="0.2">
      <c r="W43360" s="25"/>
      <c r="X43360" s="25"/>
    </row>
    <row r="43361" spans="23:24" x14ac:dyDescent="0.2">
      <c r="W43361" s="25"/>
      <c r="X43361" s="25"/>
    </row>
    <row r="43362" spans="23:24" x14ac:dyDescent="0.2">
      <c r="W43362" s="25"/>
      <c r="X43362" s="25"/>
    </row>
    <row r="43363" spans="23:24" x14ac:dyDescent="0.2">
      <c r="W43363" s="25"/>
      <c r="X43363" s="25"/>
    </row>
    <row r="43364" spans="23:24" x14ac:dyDescent="0.2">
      <c r="W43364" s="25"/>
      <c r="X43364" s="25"/>
    </row>
    <row r="43365" spans="23:24" x14ac:dyDescent="0.2">
      <c r="W43365" s="25"/>
      <c r="X43365" s="25"/>
    </row>
    <row r="43366" spans="23:24" x14ac:dyDescent="0.2">
      <c r="W43366" s="25"/>
      <c r="X43366" s="25"/>
    </row>
    <row r="43367" spans="23:24" x14ac:dyDescent="0.2">
      <c r="W43367" s="25"/>
      <c r="X43367" s="25"/>
    </row>
    <row r="43368" spans="23:24" x14ac:dyDescent="0.2">
      <c r="W43368" s="25"/>
      <c r="X43368" s="25"/>
    </row>
    <row r="43369" spans="23:24" x14ac:dyDescent="0.2">
      <c r="W43369" s="25"/>
      <c r="X43369" s="25"/>
    </row>
    <row r="43370" spans="23:24" x14ac:dyDescent="0.2">
      <c r="W43370" s="25"/>
      <c r="X43370" s="25"/>
    </row>
    <row r="43371" spans="23:24" x14ac:dyDescent="0.2">
      <c r="W43371" s="25"/>
      <c r="X43371" s="25"/>
    </row>
    <row r="43372" spans="23:24" x14ac:dyDescent="0.2">
      <c r="W43372" s="25"/>
      <c r="X43372" s="25"/>
    </row>
    <row r="43373" spans="23:24" x14ac:dyDescent="0.2">
      <c r="W43373" s="25"/>
      <c r="X43373" s="25"/>
    </row>
    <row r="43374" spans="23:24" x14ac:dyDescent="0.2">
      <c r="W43374" s="25"/>
      <c r="X43374" s="25"/>
    </row>
    <row r="43375" spans="23:24" x14ac:dyDescent="0.2">
      <c r="W43375" s="25"/>
      <c r="X43375" s="25"/>
    </row>
    <row r="43376" spans="23:24" x14ac:dyDescent="0.2">
      <c r="W43376" s="25"/>
      <c r="X43376" s="25"/>
    </row>
    <row r="43377" spans="23:24" x14ac:dyDescent="0.2">
      <c r="W43377" s="25"/>
      <c r="X43377" s="25"/>
    </row>
    <row r="43378" spans="23:24" x14ac:dyDescent="0.2">
      <c r="W43378" s="25"/>
      <c r="X43378" s="25"/>
    </row>
    <row r="43379" spans="23:24" x14ac:dyDescent="0.2">
      <c r="W43379" s="25"/>
      <c r="X43379" s="25"/>
    </row>
    <row r="43380" spans="23:24" x14ac:dyDescent="0.2">
      <c r="W43380" s="25"/>
      <c r="X43380" s="25"/>
    </row>
    <row r="43381" spans="23:24" x14ac:dyDescent="0.2">
      <c r="W43381" s="25"/>
      <c r="X43381" s="25"/>
    </row>
    <row r="43382" spans="23:24" x14ac:dyDescent="0.2">
      <c r="W43382" s="25"/>
      <c r="X43382" s="25"/>
    </row>
    <row r="43383" spans="23:24" x14ac:dyDescent="0.2">
      <c r="W43383" s="25"/>
      <c r="X43383" s="25"/>
    </row>
    <row r="43384" spans="23:24" x14ac:dyDescent="0.2">
      <c r="W43384" s="25"/>
      <c r="X43384" s="25"/>
    </row>
    <row r="43385" spans="23:24" x14ac:dyDescent="0.2">
      <c r="W43385" s="25"/>
      <c r="X43385" s="25"/>
    </row>
    <row r="43386" spans="23:24" x14ac:dyDescent="0.2">
      <c r="W43386" s="25"/>
      <c r="X43386" s="25"/>
    </row>
    <row r="43387" spans="23:24" x14ac:dyDescent="0.2">
      <c r="W43387" s="25"/>
      <c r="X43387" s="25"/>
    </row>
    <row r="43388" spans="23:24" x14ac:dyDescent="0.2">
      <c r="W43388" s="25"/>
      <c r="X43388" s="25"/>
    </row>
    <row r="43389" spans="23:24" x14ac:dyDescent="0.2">
      <c r="W43389" s="25"/>
      <c r="X43389" s="25"/>
    </row>
    <row r="43390" spans="23:24" x14ac:dyDescent="0.2">
      <c r="W43390" s="25"/>
      <c r="X43390" s="25"/>
    </row>
    <row r="43391" spans="23:24" x14ac:dyDescent="0.2">
      <c r="W43391" s="25"/>
      <c r="X43391" s="25"/>
    </row>
    <row r="43392" spans="23:24" x14ac:dyDescent="0.2">
      <c r="W43392" s="25"/>
      <c r="X43392" s="25"/>
    </row>
    <row r="43393" spans="23:24" x14ac:dyDescent="0.2">
      <c r="W43393" s="25"/>
      <c r="X43393" s="25"/>
    </row>
    <row r="43394" spans="23:24" x14ac:dyDescent="0.2">
      <c r="W43394" s="25"/>
      <c r="X43394" s="25"/>
    </row>
    <row r="43395" spans="23:24" x14ac:dyDescent="0.2">
      <c r="W43395" s="25"/>
      <c r="X43395" s="25"/>
    </row>
    <row r="43396" spans="23:24" x14ac:dyDescent="0.2">
      <c r="W43396" s="25"/>
      <c r="X43396" s="25"/>
    </row>
    <row r="43397" spans="23:24" x14ac:dyDescent="0.2">
      <c r="W43397" s="25"/>
      <c r="X43397" s="25"/>
    </row>
    <row r="43398" spans="23:24" x14ac:dyDescent="0.2">
      <c r="W43398" s="25"/>
      <c r="X43398" s="25"/>
    </row>
    <row r="43399" spans="23:24" x14ac:dyDescent="0.2">
      <c r="W43399" s="25"/>
      <c r="X43399" s="25"/>
    </row>
    <row r="43400" spans="23:24" x14ac:dyDescent="0.2">
      <c r="W43400" s="25"/>
      <c r="X43400" s="25"/>
    </row>
    <row r="43401" spans="23:24" x14ac:dyDescent="0.2">
      <c r="W43401" s="25"/>
      <c r="X43401" s="25"/>
    </row>
    <row r="43402" spans="23:24" x14ac:dyDescent="0.2">
      <c r="W43402" s="25"/>
      <c r="X43402" s="25"/>
    </row>
    <row r="43403" spans="23:24" x14ac:dyDescent="0.2">
      <c r="W43403" s="25"/>
      <c r="X43403" s="25"/>
    </row>
    <row r="43404" spans="23:24" x14ac:dyDescent="0.2">
      <c r="W43404" s="25"/>
      <c r="X43404" s="25"/>
    </row>
    <row r="43405" spans="23:24" x14ac:dyDescent="0.2">
      <c r="W43405" s="25"/>
      <c r="X43405" s="25"/>
    </row>
    <row r="43406" spans="23:24" x14ac:dyDescent="0.2">
      <c r="W43406" s="25"/>
      <c r="X43406" s="25"/>
    </row>
    <row r="43407" spans="23:24" x14ac:dyDescent="0.2">
      <c r="W43407" s="25"/>
      <c r="X43407" s="25"/>
    </row>
    <row r="43408" spans="23:24" x14ac:dyDescent="0.2">
      <c r="W43408" s="25"/>
      <c r="X43408" s="25"/>
    </row>
    <row r="43409" spans="23:24" x14ac:dyDescent="0.2">
      <c r="W43409" s="25"/>
      <c r="X43409" s="25"/>
    </row>
    <row r="43410" spans="23:24" x14ac:dyDescent="0.2">
      <c r="W43410" s="25"/>
      <c r="X43410" s="25"/>
    </row>
    <row r="43411" spans="23:24" x14ac:dyDescent="0.2">
      <c r="W43411" s="25"/>
      <c r="X43411" s="25"/>
    </row>
    <row r="43412" spans="23:24" x14ac:dyDescent="0.2">
      <c r="W43412" s="25"/>
      <c r="X43412" s="25"/>
    </row>
    <row r="43413" spans="23:24" x14ac:dyDescent="0.2">
      <c r="W43413" s="25"/>
      <c r="X43413" s="25"/>
    </row>
    <row r="43414" spans="23:24" x14ac:dyDescent="0.2">
      <c r="W43414" s="25"/>
      <c r="X43414" s="25"/>
    </row>
    <row r="43415" spans="23:24" x14ac:dyDescent="0.2">
      <c r="W43415" s="25"/>
      <c r="X43415" s="25"/>
    </row>
    <row r="43416" spans="23:24" x14ac:dyDescent="0.2">
      <c r="W43416" s="25"/>
      <c r="X43416" s="25"/>
    </row>
    <row r="43417" spans="23:24" x14ac:dyDescent="0.2">
      <c r="W43417" s="25"/>
      <c r="X43417" s="25"/>
    </row>
    <row r="43418" spans="23:24" x14ac:dyDescent="0.2">
      <c r="W43418" s="25"/>
      <c r="X43418" s="25"/>
    </row>
    <row r="43419" spans="23:24" x14ac:dyDescent="0.2">
      <c r="W43419" s="25"/>
      <c r="X43419" s="25"/>
    </row>
    <row r="43420" spans="23:24" x14ac:dyDescent="0.2">
      <c r="W43420" s="25"/>
      <c r="X43420" s="25"/>
    </row>
    <row r="43421" spans="23:24" x14ac:dyDescent="0.2">
      <c r="W43421" s="25"/>
      <c r="X43421" s="25"/>
    </row>
    <row r="43422" spans="23:24" x14ac:dyDescent="0.2">
      <c r="W43422" s="25"/>
      <c r="X43422" s="25"/>
    </row>
    <row r="43423" spans="23:24" x14ac:dyDescent="0.2">
      <c r="W43423" s="25"/>
      <c r="X43423" s="25"/>
    </row>
    <row r="43424" spans="23:24" x14ac:dyDescent="0.2">
      <c r="W43424" s="25"/>
      <c r="X43424" s="25"/>
    </row>
    <row r="43425" spans="23:24" x14ac:dyDescent="0.2">
      <c r="W43425" s="25"/>
      <c r="X43425" s="25"/>
    </row>
    <row r="43426" spans="23:24" x14ac:dyDescent="0.2">
      <c r="W43426" s="25"/>
      <c r="X43426" s="25"/>
    </row>
    <row r="43427" spans="23:24" x14ac:dyDescent="0.2">
      <c r="W43427" s="25"/>
      <c r="X43427" s="25"/>
    </row>
    <row r="43428" spans="23:24" x14ac:dyDescent="0.2">
      <c r="W43428" s="25"/>
      <c r="X43428" s="25"/>
    </row>
    <row r="43429" spans="23:24" x14ac:dyDescent="0.2">
      <c r="W43429" s="25"/>
      <c r="X43429" s="25"/>
    </row>
    <row r="43430" spans="23:24" x14ac:dyDescent="0.2">
      <c r="W43430" s="25"/>
      <c r="X43430" s="25"/>
    </row>
    <row r="43431" spans="23:24" x14ac:dyDescent="0.2">
      <c r="W43431" s="25"/>
      <c r="X43431" s="25"/>
    </row>
    <row r="43432" spans="23:24" x14ac:dyDescent="0.2">
      <c r="W43432" s="25"/>
      <c r="X43432" s="25"/>
    </row>
    <row r="43433" spans="23:24" x14ac:dyDescent="0.2">
      <c r="W43433" s="25"/>
      <c r="X43433" s="25"/>
    </row>
    <row r="43434" spans="23:24" x14ac:dyDescent="0.2">
      <c r="W43434" s="25"/>
      <c r="X43434" s="25"/>
    </row>
    <row r="43435" spans="23:24" x14ac:dyDescent="0.2">
      <c r="W43435" s="25"/>
      <c r="X43435" s="25"/>
    </row>
    <row r="43436" spans="23:24" x14ac:dyDescent="0.2">
      <c r="W43436" s="25"/>
      <c r="X43436" s="25"/>
    </row>
    <row r="43437" spans="23:24" x14ac:dyDescent="0.2">
      <c r="W43437" s="25"/>
      <c r="X43437" s="25"/>
    </row>
    <row r="43438" spans="23:24" x14ac:dyDescent="0.2">
      <c r="W43438" s="25"/>
      <c r="X43438" s="25"/>
    </row>
    <row r="43439" spans="23:24" x14ac:dyDescent="0.2">
      <c r="W43439" s="25"/>
      <c r="X43439" s="25"/>
    </row>
    <row r="43440" spans="23:24" x14ac:dyDescent="0.2">
      <c r="W43440" s="25"/>
      <c r="X43440" s="25"/>
    </row>
    <row r="43441" spans="23:24" x14ac:dyDescent="0.2">
      <c r="W43441" s="25"/>
      <c r="X43441" s="25"/>
    </row>
    <row r="43442" spans="23:24" x14ac:dyDescent="0.2">
      <c r="W43442" s="25"/>
      <c r="X43442" s="25"/>
    </row>
    <row r="43443" spans="23:24" x14ac:dyDescent="0.2">
      <c r="W43443" s="25"/>
      <c r="X43443" s="25"/>
    </row>
    <row r="43444" spans="23:24" x14ac:dyDescent="0.2">
      <c r="W43444" s="25"/>
      <c r="X43444" s="25"/>
    </row>
    <row r="43445" spans="23:24" x14ac:dyDescent="0.2">
      <c r="W43445" s="25"/>
      <c r="X43445" s="25"/>
    </row>
    <row r="43446" spans="23:24" x14ac:dyDescent="0.2">
      <c r="W43446" s="25"/>
      <c r="X43446" s="25"/>
    </row>
    <row r="43447" spans="23:24" x14ac:dyDescent="0.2">
      <c r="W43447" s="25"/>
      <c r="X43447" s="25"/>
    </row>
    <row r="43448" spans="23:24" x14ac:dyDescent="0.2">
      <c r="W43448" s="25"/>
      <c r="X43448" s="25"/>
    </row>
    <row r="43449" spans="23:24" x14ac:dyDescent="0.2">
      <c r="W43449" s="25"/>
      <c r="X43449" s="25"/>
    </row>
    <row r="43450" spans="23:24" x14ac:dyDescent="0.2">
      <c r="W43450" s="25"/>
      <c r="X43450" s="25"/>
    </row>
    <row r="43451" spans="23:24" x14ac:dyDescent="0.2">
      <c r="W43451" s="25"/>
      <c r="X43451" s="25"/>
    </row>
    <row r="43452" spans="23:24" x14ac:dyDescent="0.2">
      <c r="W43452" s="25"/>
      <c r="X43452" s="25"/>
    </row>
    <row r="43453" spans="23:24" x14ac:dyDescent="0.2">
      <c r="W43453" s="25"/>
      <c r="X43453" s="25"/>
    </row>
    <row r="43454" spans="23:24" x14ac:dyDescent="0.2">
      <c r="W43454" s="25"/>
      <c r="X43454" s="25"/>
    </row>
    <row r="43455" spans="23:24" x14ac:dyDescent="0.2">
      <c r="W43455" s="25"/>
      <c r="X43455" s="25"/>
    </row>
    <row r="43456" spans="23:24" x14ac:dyDescent="0.2">
      <c r="W43456" s="25"/>
      <c r="X43456" s="25"/>
    </row>
    <row r="43457" spans="23:24" x14ac:dyDescent="0.2">
      <c r="W43457" s="25"/>
      <c r="X43457" s="25"/>
    </row>
    <row r="43458" spans="23:24" x14ac:dyDescent="0.2">
      <c r="W43458" s="25"/>
      <c r="X43458" s="25"/>
    </row>
    <row r="43459" spans="23:24" x14ac:dyDescent="0.2">
      <c r="W43459" s="25"/>
      <c r="X43459" s="25"/>
    </row>
    <row r="43460" spans="23:24" x14ac:dyDescent="0.2">
      <c r="W43460" s="25"/>
      <c r="X43460" s="25"/>
    </row>
    <row r="43461" spans="23:24" x14ac:dyDescent="0.2">
      <c r="W43461" s="25"/>
      <c r="X43461" s="25"/>
    </row>
    <row r="43462" spans="23:24" x14ac:dyDescent="0.2">
      <c r="W43462" s="25"/>
      <c r="X43462" s="25"/>
    </row>
    <row r="43463" spans="23:24" x14ac:dyDescent="0.2">
      <c r="W43463" s="25"/>
      <c r="X43463" s="25"/>
    </row>
    <row r="43464" spans="23:24" x14ac:dyDescent="0.2">
      <c r="W43464" s="25"/>
      <c r="X43464" s="25"/>
    </row>
    <row r="43465" spans="23:24" x14ac:dyDescent="0.2">
      <c r="W43465" s="25"/>
      <c r="X43465" s="25"/>
    </row>
    <row r="43466" spans="23:24" x14ac:dyDescent="0.2">
      <c r="W43466" s="25"/>
      <c r="X43466" s="25"/>
    </row>
    <row r="43467" spans="23:24" x14ac:dyDescent="0.2">
      <c r="W43467" s="25"/>
      <c r="X43467" s="25"/>
    </row>
    <row r="43468" spans="23:24" x14ac:dyDescent="0.2">
      <c r="W43468" s="25"/>
      <c r="X43468" s="25"/>
    </row>
    <row r="43469" spans="23:24" x14ac:dyDescent="0.2">
      <c r="W43469" s="25"/>
      <c r="X43469" s="25"/>
    </row>
    <row r="43470" spans="23:24" x14ac:dyDescent="0.2">
      <c r="W43470" s="25"/>
      <c r="X43470" s="25"/>
    </row>
    <row r="43471" spans="23:24" x14ac:dyDescent="0.2">
      <c r="W43471" s="25"/>
      <c r="X43471" s="25"/>
    </row>
    <row r="43472" spans="23:24" x14ac:dyDescent="0.2">
      <c r="W43472" s="25"/>
      <c r="X43472" s="25"/>
    </row>
    <row r="43473" spans="23:24" x14ac:dyDescent="0.2">
      <c r="W43473" s="25"/>
      <c r="X43473" s="25"/>
    </row>
    <row r="43474" spans="23:24" x14ac:dyDescent="0.2">
      <c r="W43474" s="25"/>
      <c r="X43474" s="25"/>
    </row>
    <row r="43475" spans="23:24" x14ac:dyDescent="0.2">
      <c r="W43475" s="25"/>
      <c r="X43475" s="25"/>
    </row>
    <row r="43476" spans="23:24" x14ac:dyDescent="0.2">
      <c r="W43476" s="25"/>
      <c r="X43476" s="25"/>
    </row>
    <row r="43477" spans="23:24" x14ac:dyDescent="0.2">
      <c r="W43477" s="25"/>
      <c r="X43477" s="25"/>
    </row>
    <row r="43478" spans="23:24" x14ac:dyDescent="0.2">
      <c r="W43478" s="25"/>
      <c r="X43478" s="25"/>
    </row>
    <row r="43479" spans="23:24" x14ac:dyDescent="0.2">
      <c r="W43479" s="25"/>
      <c r="X43479" s="25"/>
    </row>
    <row r="43480" spans="23:24" x14ac:dyDescent="0.2">
      <c r="W43480" s="25"/>
      <c r="X43480" s="25"/>
    </row>
    <row r="43481" spans="23:24" x14ac:dyDescent="0.2">
      <c r="W43481" s="25"/>
      <c r="X43481" s="25"/>
    </row>
    <row r="43482" spans="23:24" x14ac:dyDescent="0.2">
      <c r="W43482" s="25"/>
      <c r="X43482" s="25"/>
    </row>
    <row r="43483" spans="23:24" x14ac:dyDescent="0.2">
      <c r="W43483" s="25"/>
      <c r="X43483" s="25"/>
    </row>
    <row r="43484" spans="23:24" x14ac:dyDescent="0.2">
      <c r="W43484" s="25"/>
      <c r="X43484" s="25"/>
    </row>
    <row r="43485" spans="23:24" x14ac:dyDescent="0.2">
      <c r="W43485" s="25"/>
      <c r="X43485" s="25"/>
    </row>
    <row r="43486" spans="23:24" x14ac:dyDescent="0.2">
      <c r="W43486" s="25"/>
      <c r="X43486" s="25"/>
    </row>
    <row r="43487" spans="23:24" x14ac:dyDescent="0.2">
      <c r="W43487" s="25"/>
      <c r="X43487" s="25"/>
    </row>
    <row r="43488" spans="23:24" x14ac:dyDescent="0.2">
      <c r="W43488" s="25"/>
      <c r="X43488" s="25"/>
    </row>
    <row r="43489" spans="23:24" x14ac:dyDescent="0.2">
      <c r="W43489" s="25"/>
      <c r="X43489" s="25"/>
    </row>
    <row r="43490" spans="23:24" x14ac:dyDescent="0.2">
      <c r="W43490" s="25"/>
      <c r="X43490" s="25"/>
    </row>
    <row r="43491" spans="23:24" x14ac:dyDescent="0.2">
      <c r="W43491" s="25"/>
      <c r="X43491" s="25"/>
    </row>
    <row r="43492" spans="23:24" x14ac:dyDescent="0.2">
      <c r="W43492" s="25"/>
      <c r="X43492" s="25"/>
    </row>
    <row r="43493" spans="23:24" x14ac:dyDescent="0.2">
      <c r="W43493" s="25"/>
      <c r="X43493" s="25"/>
    </row>
    <row r="43494" spans="23:24" x14ac:dyDescent="0.2">
      <c r="W43494" s="25"/>
      <c r="X43494" s="25"/>
    </row>
    <row r="43495" spans="23:24" x14ac:dyDescent="0.2">
      <c r="W43495" s="25"/>
      <c r="X43495" s="25"/>
    </row>
    <row r="43496" spans="23:24" x14ac:dyDescent="0.2">
      <c r="W43496" s="25"/>
      <c r="X43496" s="25"/>
    </row>
    <row r="43497" spans="23:24" x14ac:dyDescent="0.2">
      <c r="W43497" s="25"/>
      <c r="X43497" s="25"/>
    </row>
    <row r="43498" spans="23:24" x14ac:dyDescent="0.2">
      <c r="W43498" s="25"/>
      <c r="X43498" s="25"/>
    </row>
    <row r="43499" spans="23:24" x14ac:dyDescent="0.2">
      <c r="W43499" s="25"/>
      <c r="X43499" s="25"/>
    </row>
    <row r="43500" spans="23:24" x14ac:dyDescent="0.2">
      <c r="W43500" s="25"/>
      <c r="X43500" s="25"/>
    </row>
    <row r="43501" spans="23:24" x14ac:dyDescent="0.2">
      <c r="W43501" s="25"/>
      <c r="X43501" s="25"/>
    </row>
    <row r="43502" spans="23:24" x14ac:dyDescent="0.2">
      <c r="W43502" s="25"/>
      <c r="X43502" s="25"/>
    </row>
    <row r="43503" spans="23:24" x14ac:dyDescent="0.2">
      <c r="W43503" s="25"/>
      <c r="X43503" s="25"/>
    </row>
    <row r="43504" spans="23:24" x14ac:dyDescent="0.2">
      <c r="W43504" s="25"/>
      <c r="X43504" s="25"/>
    </row>
    <row r="43505" spans="23:24" x14ac:dyDescent="0.2">
      <c r="W43505" s="25"/>
      <c r="X43505" s="25"/>
    </row>
    <row r="43506" spans="23:24" x14ac:dyDescent="0.2">
      <c r="W43506" s="25"/>
      <c r="X43506" s="25"/>
    </row>
    <row r="43507" spans="23:24" x14ac:dyDescent="0.2">
      <c r="W43507" s="25"/>
      <c r="X43507" s="25"/>
    </row>
    <row r="43508" spans="23:24" x14ac:dyDescent="0.2">
      <c r="W43508" s="25"/>
      <c r="X43508" s="25"/>
    </row>
    <row r="43509" spans="23:24" x14ac:dyDescent="0.2">
      <c r="W43509" s="25"/>
      <c r="X43509" s="25"/>
    </row>
    <row r="43510" spans="23:24" x14ac:dyDescent="0.2">
      <c r="W43510" s="25"/>
      <c r="X43510" s="25"/>
    </row>
    <row r="43511" spans="23:24" x14ac:dyDescent="0.2">
      <c r="W43511" s="25"/>
      <c r="X43511" s="25"/>
    </row>
    <row r="43512" spans="23:24" x14ac:dyDescent="0.2">
      <c r="W43512" s="25"/>
      <c r="X43512" s="25"/>
    </row>
    <row r="43513" spans="23:24" x14ac:dyDescent="0.2">
      <c r="W43513" s="25"/>
      <c r="X43513" s="25"/>
    </row>
    <row r="43514" spans="23:24" x14ac:dyDescent="0.2">
      <c r="W43514" s="25"/>
      <c r="X43514" s="25"/>
    </row>
    <row r="43515" spans="23:24" x14ac:dyDescent="0.2">
      <c r="W43515" s="25"/>
      <c r="X43515" s="25"/>
    </row>
    <row r="43516" spans="23:24" x14ac:dyDescent="0.2">
      <c r="W43516" s="25"/>
      <c r="X43516" s="25"/>
    </row>
    <row r="43517" spans="23:24" x14ac:dyDescent="0.2">
      <c r="W43517" s="25"/>
      <c r="X43517" s="25"/>
    </row>
    <row r="43518" spans="23:24" x14ac:dyDescent="0.2">
      <c r="W43518" s="25"/>
      <c r="X43518" s="25"/>
    </row>
    <row r="43519" spans="23:24" x14ac:dyDescent="0.2">
      <c r="W43519" s="25"/>
      <c r="X43519" s="25"/>
    </row>
    <row r="43520" spans="23:24" x14ac:dyDescent="0.2">
      <c r="W43520" s="25"/>
      <c r="X43520" s="25"/>
    </row>
    <row r="43521" spans="23:24" x14ac:dyDescent="0.2">
      <c r="W43521" s="25"/>
      <c r="X43521" s="25"/>
    </row>
    <row r="43522" spans="23:24" x14ac:dyDescent="0.2">
      <c r="W43522" s="25"/>
      <c r="X43522" s="25"/>
    </row>
    <row r="43523" spans="23:24" x14ac:dyDescent="0.2">
      <c r="W43523" s="25"/>
      <c r="X43523" s="25"/>
    </row>
    <row r="43524" spans="23:24" x14ac:dyDescent="0.2">
      <c r="W43524" s="25"/>
      <c r="X43524" s="25"/>
    </row>
    <row r="43525" spans="23:24" x14ac:dyDescent="0.2">
      <c r="W43525" s="25"/>
      <c r="X43525" s="25"/>
    </row>
    <row r="43526" spans="23:24" x14ac:dyDescent="0.2">
      <c r="W43526" s="25"/>
      <c r="X43526" s="25"/>
    </row>
    <row r="43527" spans="23:24" x14ac:dyDescent="0.2">
      <c r="W43527" s="25"/>
      <c r="X43527" s="25"/>
    </row>
    <row r="43528" spans="23:24" x14ac:dyDescent="0.2">
      <c r="W43528" s="25"/>
      <c r="X43528" s="25"/>
    </row>
    <row r="43529" spans="23:24" x14ac:dyDescent="0.2">
      <c r="W43529" s="25"/>
      <c r="X43529" s="25"/>
    </row>
    <row r="43530" spans="23:24" x14ac:dyDescent="0.2">
      <c r="W43530" s="25"/>
      <c r="X43530" s="25"/>
    </row>
    <row r="43531" spans="23:24" x14ac:dyDescent="0.2">
      <c r="W43531" s="25"/>
      <c r="X43531" s="25"/>
    </row>
    <row r="43532" spans="23:24" x14ac:dyDescent="0.2">
      <c r="W43532" s="25"/>
      <c r="X43532" s="25"/>
    </row>
    <row r="43533" spans="23:24" x14ac:dyDescent="0.2">
      <c r="W43533" s="25"/>
      <c r="X43533" s="25"/>
    </row>
    <row r="43534" spans="23:24" x14ac:dyDescent="0.2">
      <c r="W43534" s="25"/>
      <c r="X43534" s="25"/>
    </row>
    <row r="43535" spans="23:24" x14ac:dyDescent="0.2">
      <c r="W43535" s="25"/>
      <c r="X43535" s="25"/>
    </row>
    <row r="43536" spans="23:24" x14ac:dyDescent="0.2">
      <c r="W43536" s="25"/>
      <c r="X43536" s="25"/>
    </row>
    <row r="43537" spans="23:24" x14ac:dyDescent="0.2">
      <c r="W43537" s="25"/>
      <c r="X43537" s="25"/>
    </row>
    <row r="43538" spans="23:24" x14ac:dyDescent="0.2">
      <c r="W43538" s="25"/>
      <c r="X43538" s="25"/>
    </row>
    <row r="43539" spans="23:24" x14ac:dyDescent="0.2">
      <c r="W43539" s="25"/>
      <c r="X43539" s="25"/>
    </row>
    <row r="43540" spans="23:24" x14ac:dyDescent="0.2">
      <c r="W43540" s="25"/>
      <c r="X43540" s="25"/>
    </row>
    <row r="43541" spans="23:24" x14ac:dyDescent="0.2">
      <c r="W43541" s="25"/>
      <c r="X43541" s="25"/>
    </row>
    <row r="43542" spans="23:24" x14ac:dyDescent="0.2">
      <c r="W43542" s="25"/>
      <c r="X43542" s="25"/>
    </row>
    <row r="43543" spans="23:24" x14ac:dyDescent="0.2">
      <c r="W43543" s="25"/>
      <c r="X43543" s="25"/>
    </row>
    <row r="43544" spans="23:24" x14ac:dyDescent="0.2">
      <c r="W43544" s="25"/>
      <c r="X43544" s="25"/>
    </row>
    <row r="43545" spans="23:24" x14ac:dyDescent="0.2">
      <c r="W43545" s="25"/>
      <c r="X43545" s="25"/>
    </row>
    <row r="43546" spans="23:24" x14ac:dyDescent="0.2">
      <c r="W43546" s="25"/>
      <c r="X43546" s="25"/>
    </row>
    <row r="43547" spans="23:24" x14ac:dyDescent="0.2">
      <c r="W43547" s="25"/>
      <c r="X43547" s="25"/>
    </row>
    <row r="43548" spans="23:24" x14ac:dyDescent="0.2">
      <c r="W43548" s="25"/>
      <c r="X43548" s="25"/>
    </row>
    <row r="43549" spans="23:24" x14ac:dyDescent="0.2">
      <c r="W43549" s="25"/>
      <c r="X43549" s="25"/>
    </row>
    <row r="43550" spans="23:24" x14ac:dyDescent="0.2">
      <c r="W43550" s="25"/>
      <c r="X43550" s="25"/>
    </row>
    <row r="43551" spans="23:24" x14ac:dyDescent="0.2">
      <c r="W43551" s="25"/>
      <c r="X43551" s="25"/>
    </row>
    <row r="43552" spans="23:24" x14ac:dyDescent="0.2">
      <c r="W43552" s="25"/>
      <c r="X43552" s="25"/>
    </row>
    <row r="43553" spans="23:24" x14ac:dyDescent="0.2">
      <c r="W43553" s="25"/>
      <c r="X43553" s="25"/>
    </row>
    <row r="43554" spans="23:24" x14ac:dyDescent="0.2">
      <c r="W43554" s="25"/>
      <c r="X43554" s="25"/>
    </row>
    <row r="43555" spans="23:24" x14ac:dyDescent="0.2">
      <c r="W43555" s="25"/>
      <c r="X43555" s="25"/>
    </row>
    <row r="43556" spans="23:24" x14ac:dyDescent="0.2">
      <c r="W43556" s="25"/>
      <c r="X43556" s="25"/>
    </row>
    <row r="43557" spans="23:24" x14ac:dyDescent="0.2">
      <c r="W43557" s="25"/>
      <c r="X43557" s="25"/>
    </row>
    <row r="43558" spans="23:24" x14ac:dyDescent="0.2">
      <c r="W43558" s="25"/>
      <c r="X43558" s="25"/>
    </row>
    <row r="43559" spans="23:24" x14ac:dyDescent="0.2">
      <c r="W43559" s="25"/>
      <c r="X43559" s="25"/>
    </row>
    <row r="43560" spans="23:24" x14ac:dyDescent="0.2">
      <c r="W43560" s="25"/>
      <c r="X43560" s="25"/>
    </row>
    <row r="43561" spans="23:24" x14ac:dyDescent="0.2">
      <c r="W43561" s="25"/>
      <c r="X43561" s="25"/>
    </row>
    <row r="43562" spans="23:24" x14ac:dyDescent="0.2">
      <c r="W43562" s="25"/>
      <c r="X43562" s="25"/>
    </row>
    <row r="43563" spans="23:24" x14ac:dyDescent="0.2">
      <c r="W43563" s="25"/>
      <c r="X43563" s="25"/>
    </row>
    <row r="43564" spans="23:24" x14ac:dyDescent="0.2">
      <c r="W43564" s="25"/>
      <c r="X43564" s="25"/>
    </row>
    <row r="43565" spans="23:24" x14ac:dyDescent="0.2">
      <c r="W43565" s="25"/>
      <c r="X43565" s="25"/>
    </row>
    <row r="43566" spans="23:24" x14ac:dyDescent="0.2">
      <c r="W43566" s="25"/>
      <c r="X43566" s="25"/>
    </row>
    <row r="43567" spans="23:24" x14ac:dyDescent="0.2">
      <c r="W43567" s="25"/>
      <c r="X43567" s="25"/>
    </row>
    <row r="43568" spans="23:24" x14ac:dyDescent="0.2">
      <c r="W43568" s="25"/>
      <c r="X43568" s="25"/>
    </row>
    <row r="43569" spans="23:24" x14ac:dyDescent="0.2">
      <c r="W43569" s="25"/>
      <c r="X43569" s="25"/>
    </row>
    <row r="43570" spans="23:24" x14ac:dyDescent="0.2">
      <c r="W43570" s="25"/>
      <c r="X43570" s="25"/>
    </row>
    <row r="43571" spans="23:24" x14ac:dyDescent="0.2">
      <c r="W43571" s="25"/>
      <c r="X43571" s="25"/>
    </row>
    <row r="43572" spans="23:24" x14ac:dyDescent="0.2">
      <c r="W43572" s="25"/>
      <c r="X43572" s="25"/>
    </row>
    <row r="43573" spans="23:24" x14ac:dyDescent="0.2">
      <c r="W43573" s="25"/>
      <c r="X43573" s="25"/>
    </row>
    <row r="43574" spans="23:24" x14ac:dyDescent="0.2">
      <c r="W43574" s="25"/>
      <c r="X43574" s="25"/>
    </row>
    <row r="43575" spans="23:24" x14ac:dyDescent="0.2">
      <c r="W43575" s="25"/>
      <c r="X43575" s="25"/>
    </row>
    <row r="43576" spans="23:24" x14ac:dyDescent="0.2">
      <c r="W43576" s="25"/>
      <c r="X43576" s="25"/>
    </row>
    <row r="43577" spans="23:24" x14ac:dyDescent="0.2">
      <c r="W43577" s="25"/>
      <c r="X43577" s="25"/>
    </row>
    <row r="43578" spans="23:24" x14ac:dyDescent="0.2">
      <c r="W43578" s="25"/>
      <c r="X43578" s="25"/>
    </row>
    <row r="43579" spans="23:24" x14ac:dyDescent="0.2">
      <c r="W43579" s="25"/>
      <c r="X43579" s="25"/>
    </row>
    <row r="43580" spans="23:24" x14ac:dyDescent="0.2">
      <c r="W43580" s="25"/>
      <c r="X43580" s="25"/>
    </row>
    <row r="43581" spans="23:24" x14ac:dyDescent="0.2">
      <c r="W43581" s="25"/>
      <c r="X43581" s="25"/>
    </row>
    <row r="43582" spans="23:24" x14ac:dyDescent="0.2">
      <c r="W43582" s="25"/>
      <c r="X43582" s="25"/>
    </row>
    <row r="43583" spans="23:24" x14ac:dyDescent="0.2">
      <c r="W43583" s="25"/>
      <c r="X43583" s="25"/>
    </row>
    <row r="43584" spans="23:24" x14ac:dyDescent="0.2">
      <c r="W43584" s="25"/>
      <c r="X43584" s="25"/>
    </row>
    <row r="43585" spans="23:24" x14ac:dyDescent="0.2">
      <c r="W43585" s="25"/>
      <c r="X43585" s="25"/>
    </row>
    <row r="43586" spans="23:24" x14ac:dyDescent="0.2">
      <c r="W43586" s="25"/>
      <c r="X43586" s="25"/>
    </row>
    <row r="43587" spans="23:24" x14ac:dyDescent="0.2">
      <c r="W43587" s="25"/>
      <c r="X43587" s="25"/>
    </row>
    <row r="43588" spans="23:24" x14ac:dyDescent="0.2">
      <c r="W43588" s="25"/>
      <c r="X43588" s="25"/>
    </row>
    <row r="43589" spans="23:24" x14ac:dyDescent="0.2">
      <c r="W43589" s="25"/>
      <c r="X43589" s="25"/>
    </row>
    <row r="43590" spans="23:24" x14ac:dyDescent="0.2">
      <c r="W43590" s="25"/>
      <c r="X43590" s="25"/>
    </row>
    <row r="43591" spans="23:24" x14ac:dyDescent="0.2">
      <c r="W43591" s="25"/>
      <c r="X43591" s="25"/>
    </row>
    <row r="43592" spans="23:24" x14ac:dyDescent="0.2">
      <c r="W43592" s="25"/>
      <c r="X43592" s="25"/>
    </row>
    <row r="43593" spans="23:24" x14ac:dyDescent="0.2">
      <c r="W43593" s="25"/>
      <c r="X43593" s="25"/>
    </row>
    <row r="43594" spans="23:24" x14ac:dyDescent="0.2">
      <c r="W43594" s="25"/>
      <c r="X43594" s="25"/>
    </row>
    <row r="43595" spans="23:24" x14ac:dyDescent="0.2">
      <c r="W43595" s="25"/>
      <c r="X43595" s="25"/>
    </row>
    <row r="43596" spans="23:24" x14ac:dyDescent="0.2">
      <c r="W43596" s="25"/>
      <c r="X43596" s="25"/>
    </row>
    <row r="43597" spans="23:24" x14ac:dyDescent="0.2">
      <c r="W43597" s="25"/>
      <c r="X43597" s="25"/>
    </row>
    <row r="43598" spans="23:24" x14ac:dyDescent="0.2">
      <c r="W43598" s="25"/>
      <c r="X43598" s="25"/>
    </row>
    <row r="43599" spans="23:24" x14ac:dyDescent="0.2">
      <c r="W43599" s="25"/>
      <c r="X43599" s="25"/>
    </row>
    <row r="43600" spans="23:24" x14ac:dyDescent="0.2">
      <c r="W43600" s="25"/>
      <c r="X43600" s="25"/>
    </row>
    <row r="43601" spans="23:24" x14ac:dyDescent="0.2">
      <c r="W43601" s="25"/>
      <c r="X43601" s="25"/>
    </row>
    <row r="43602" spans="23:24" x14ac:dyDescent="0.2">
      <c r="W43602" s="25"/>
      <c r="X43602" s="25"/>
    </row>
    <row r="43603" spans="23:24" x14ac:dyDescent="0.2">
      <c r="W43603" s="25"/>
      <c r="X43603" s="25"/>
    </row>
    <row r="43604" spans="23:24" x14ac:dyDescent="0.2">
      <c r="W43604" s="25"/>
      <c r="X43604" s="25"/>
    </row>
    <row r="43605" spans="23:24" x14ac:dyDescent="0.2">
      <c r="W43605" s="25"/>
      <c r="X43605" s="25"/>
    </row>
    <row r="43606" spans="23:24" x14ac:dyDescent="0.2">
      <c r="W43606" s="25"/>
      <c r="X43606" s="25"/>
    </row>
    <row r="43607" spans="23:24" x14ac:dyDescent="0.2">
      <c r="W43607" s="25"/>
      <c r="X43607" s="25"/>
    </row>
    <row r="43608" spans="23:24" x14ac:dyDescent="0.2">
      <c r="W43608" s="25"/>
      <c r="X43608" s="25"/>
    </row>
    <row r="43609" spans="23:24" x14ac:dyDescent="0.2">
      <c r="W43609" s="25"/>
      <c r="X43609" s="25"/>
    </row>
    <row r="43610" spans="23:24" x14ac:dyDescent="0.2">
      <c r="W43610" s="25"/>
      <c r="X43610" s="25"/>
    </row>
    <row r="43611" spans="23:24" x14ac:dyDescent="0.2">
      <c r="W43611" s="25"/>
      <c r="X43611" s="25"/>
    </row>
    <row r="43612" spans="23:24" x14ac:dyDescent="0.2">
      <c r="W43612" s="25"/>
      <c r="X43612" s="25"/>
    </row>
    <row r="43613" spans="23:24" x14ac:dyDescent="0.2">
      <c r="W43613" s="25"/>
      <c r="X43613" s="25"/>
    </row>
    <row r="43614" spans="23:24" x14ac:dyDescent="0.2">
      <c r="W43614" s="25"/>
      <c r="X43614" s="25"/>
    </row>
    <row r="43615" spans="23:24" x14ac:dyDescent="0.2">
      <c r="W43615" s="25"/>
      <c r="X43615" s="25"/>
    </row>
    <row r="43616" spans="23:24" x14ac:dyDescent="0.2">
      <c r="W43616" s="25"/>
      <c r="X43616" s="25"/>
    </row>
    <row r="43617" spans="23:24" x14ac:dyDescent="0.2">
      <c r="W43617" s="25"/>
      <c r="X43617" s="25"/>
    </row>
    <row r="43618" spans="23:24" x14ac:dyDescent="0.2">
      <c r="W43618" s="25"/>
      <c r="X43618" s="25"/>
    </row>
    <row r="43619" spans="23:24" x14ac:dyDescent="0.2">
      <c r="W43619" s="25"/>
      <c r="X43619" s="25"/>
    </row>
    <row r="43620" spans="23:24" x14ac:dyDescent="0.2">
      <c r="W43620" s="25"/>
      <c r="X43620" s="25"/>
    </row>
    <row r="43621" spans="23:24" x14ac:dyDescent="0.2">
      <c r="W43621" s="25"/>
      <c r="X43621" s="25"/>
    </row>
    <row r="43622" spans="23:24" x14ac:dyDescent="0.2">
      <c r="W43622" s="25"/>
      <c r="X43622" s="25"/>
    </row>
    <row r="43623" spans="23:24" x14ac:dyDescent="0.2">
      <c r="W43623" s="25"/>
      <c r="X43623" s="25"/>
    </row>
    <row r="43624" spans="23:24" x14ac:dyDescent="0.2">
      <c r="W43624" s="25"/>
      <c r="X43624" s="25"/>
    </row>
    <row r="43625" spans="23:24" x14ac:dyDescent="0.2">
      <c r="W43625" s="25"/>
      <c r="X43625" s="25"/>
    </row>
    <row r="43626" spans="23:24" x14ac:dyDescent="0.2">
      <c r="W43626" s="25"/>
      <c r="X43626" s="25"/>
    </row>
    <row r="43627" spans="23:24" x14ac:dyDescent="0.2">
      <c r="W43627" s="25"/>
      <c r="X43627" s="25"/>
    </row>
    <row r="43628" spans="23:24" x14ac:dyDescent="0.2">
      <c r="W43628" s="25"/>
      <c r="X43628" s="25"/>
    </row>
    <row r="43629" spans="23:24" x14ac:dyDescent="0.2">
      <c r="W43629" s="25"/>
      <c r="X43629" s="25"/>
    </row>
    <row r="43630" spans="23:24" x14ac:dyDescent="0.2">
      <c r="W43630" s="25"/>
      <c r="X43630" s="25"/>
    </row>
    <row r="43631" spans="23:24" x14ac:dyDescent="0.2">
      <c r="W43631" s="25"/>
      <c r="X43631" s="25"/>
    </row>
    <row r="43632" spans="23:24" x14ac:dyDescent="0.2">
      <c r="W43632" s="25"/>
      <c r="X43632" s="25"/>
    </row>
    <row r="43633" spans="23:24" x14ac:dyDescent="0.2">
      <c r="W43633" s="25"/>
      <c r="X43633" s="25"/>
    </row>
    <row r="43634" spans="23:24" x14ac:dyDescent="0.2">
      <c r="W43634" s="25"/>
      <c r="X43634" s="25"/>
    </row>
    <row r="43635" spans="23:24" x14ac:dyDescent="0.2">
      <c r="W43635" s="25"/>
      <c r="X43635" s="25"/>
    </row>
    <row r="43636" spans="23:24" x14ac:dyDescent="0.2">
      <c r="W43636" s="25"/>
      <c r="X43636" s="25"/>
    </row>
    <row r="43637" spans="23:24" x14ac:dyDescent="0.2">
      <c r="W43637" s="25"/>
      <c r="X43637" s="25"/>
    </row>
    <row r="43638" spans="23:24" x14ac:dyDescent="0.2">
      <c r="W43638" s="25"/>
      <c r="X43638" s="25"/>
    </row>
    <row r="43639" spans="23:24" x14ac:dyDescent="0.2">
      <c r="W43639" s="25"/>
      <c r="X43639" s="25"/>
    </row>
    <row r="43640" spans="23:24" x14ac:dyDescent="0.2">
      <c r="W43640" s="25"/>
      <c r="X43640" s="25"/>
    </row>
    <row r="43641" spans="23:24" x14ac:dyDescent="0.2">
      <c r="W43641" s="25"/>
      <c r="X43641" s="25"/>
    </row>
    <row r="43642" spans="23:24" x14ac:dyDescent="0.2">
      <c r="W43642" s="25"/>
      <c r="X43642" s="25"/>
    </row>
    <row r="43643" spans="23:24" x14ac:dyDescent="0.2">
      <c r="W43643" s="25"/>
      <c r="X43643" s="25"/>
    </row>
    <row r="43644" spans="23:24" x14ac:dyDescent="0.2">
      <c r="W43644" s="25"/>
      <c r="X43644" s="25"/>
    </row>
    <row r="43645" spans="23:24" x14ac:dyDescent="0.2">
      <c r="W43645" s="25"/>
      <c r="X43645" s="25"/>
    </row>
    <row r="43646" spans="23:24" x14ac:dyDescent="0.2">
      <c r="W43646" s="25"/>
      <c r="X43646" s="25"/>
    </row>
    <row r="43647" spans="23:24" x14ac:dyDescent="0.2">
      <c r="W43647" s="25"/>
      <c r="X43647" s="25"/>
    </row>
    <row r="43648" spans="23:24" x14ac:dyDescent="0.2">
      <c r="W43648" s="25"/>
      <c r="X43648" s="25"/>
    </row>
    <row r="43649" spans="23:24" x14ac:dyDescent="0.2">
      <c r="W43649" s="25"/>
      <c r="X43649" s="25"/>
    </row>
    <row r="43650" spans="23:24" x14ac:dyDescent="0.2">
      <c r="W43650" s="25"/>
      <c r="X43650" s="25"/>
    </row>
    <row r="43651" spans="23:24" x14ac:dyDescent="0.2">
      <c r="W43651" s="25"/>
      <c r="X43651" s="25"/>
    </row>
    <row r="43652" spans="23:24" x14ac:dyDescent="0.2">
      <c r="W43652" s="25"/>
      <c r="X43652" s="25"/>
    </row>
    <row r="43653" spans="23:24" x14ac:dyDescent="0.2">
      <c r="W43653" s="25"/>
      <c r="X43653" s="25"/>
    </row>
    <row r="43654" spans="23:24" x14ac:dyDescent="0.2">
      <c r="W43654" s="25"/>
      <c r="X43654" s="25"/>
    </row>
    <row r="43655" spans="23:24" x14ac:dyDescent="0.2">
      <c r="W43655" s="25"/>
      <c r="X43655" s="25"/>
    </row>
    <row r="43656" spans="23:24" x14ac:dyDescent="0.2">
      <c r="W43656" s="25"/>
      <c r="X43656" s="25"/>
    </row>
    <row r="43657" spans="23:24" x14ac:dyDescent="0.2">
      <c r="W43657" s="25"/>
      <c r="X43657" s="25"/>
    </row>
    <row r="43658" spans="23:24" x14ac:dyDescent="0.2">
      <c r="W43658" s="25"/>
      <c r="X43658" s="25"/>
    </row>
    <row r="43659" spans="23:24" x14ac:dyDescent="0.2">
      <c r="W43659" s="25"/>
      <c r="X43659" s="25"/>
    </row>
    <row r="43660" spans="23:24" x14ac:dyDescent="0.2">
      <c r="W43660" s="25"/>
      <c r="X43660" s="25"/>
    </row>
    <row r="43661" spans="23:24" x14ac:dyDescent="0.2">
      <c r="W43661" s="25"/>
      <c r="X43661" s="25"/>
    </row>
    <row r="43662" spans="23:24" x14ac:dyDescent="0.2">
      <c r="W43662" s="25"/>
      <c r="X43662" s="25"/>
    </row>
    <row r="43663" spans="23:24" x14ac:dyDescent="0.2">
      <c r="W43663" s="25"/>
      <c r="X43663" s="25"/>
    </row>
    <row r="43664" spans="23:24" x14ac:dyDescent="0.2">
      <c r="W43664" s="25"/>
      <c r="X43664" s="25"/>
    </row>
    <row r="43665" spans="23:24" x14ac:dyDescent="0.2">
      <c r="W43665" s="25"/>
      <c r="X43665" s="25"/>
    </row>
    <row r="43666" spans="23:24" x14ac:dyDescent="0.2">
      <c r="W43666" s="25"/>
      <c r="X43666" s="25"/>
    </row>
    <row r="43667" spans="23:24" x14ac:dyDescent="0.2">
      <c r="W43667" s="25"/>
      <c r="X43667" s="25"/>
    </row>
    <row r="43668" spans="23:24" x14ac:dyDescent="0.2">
      <c r="W43668" s="25"/>
      <c r="X43668" s="25"/>
    </row>
    <row r="43669" spans="23:24" x14ac:dyDescent="0.2">
      <c r="W43669" s="25"/>
      <c r="X43669" s="25"/>
    </row>
    <row r="43670" spans="23:24" x14ac:dyDescent="0.2">
      <c r="W43670" s="25"/>
      <c r="X43670" s="25"/>
    </row>
    <row r="43671" spans="23:24" x14ac:dyDescent="0.2">
      <c r="W43671" s="25"/>
      <c r="X43671" s="25"/>
    </row>
    <row r="43672" spans="23:24" x14ac:dyDescent="0.2">
      <c r="W43672" s="25"/>
      <c r="X43672" s="25"/>
    </row>
    <row r="43673" spans="23:24" x14ac:dyDescent="0.2">
      <c r="W43673" s="25"/>
      <c r="X43673" s="25"/>
    </row>
    <row r="43674" spans="23:24" x14ac:dyDescent="0.2">
      <c r="W43674" s="25"/>
      <c r="X43674" s="25"/>
    </row>
    <row r="43675" spans="23:24" x14ac:dyDescent="0.2">
      <c r="W43675" s="25"/>
      <c r="X43675" s="25"/>
    </row>
    <row r="43676" spans="23:24" x14ac:dyDescent="0.2">
      <c r="W43676" s="25"/>
      <c r="X43676" s="25"/>
    </row>
    <row r="43677" spans="23:24" x14ac:dyDescent="0.2">
      <c r="W43677" s="25"/>
      <c r="X43677" s="25"/>
    </row>
    <row r="43678" spans="23:24" x14ac:dyDescent="0.2">
      <c r="W43678" s="25"/>
      <c r="X43678" s="25"/>
    </row>
    <row r="43679" spans="23:24" x14ac:dyDescent="0.2">
      <c r="W43679" s="25"/>
      <c r="X43679" s="25"/>
    </row>
    <row r="43680" spans="23:24" x14ac:dyDescent="0.2">
      <c r="W43680" s="25"/>
      <c r="X43680" s="25"/>
    </row>
    <row r="43681" spans="23:24" x14ac:dyDescent="0.2">
      <c r="W43681" s="25"/>
      <c r="X43681" s="25"/>
    </row>
    <row r="43682" spans="23:24" x14ac:dyDescent="0.2">
      <c r="W43682" s="25"/>
      <c r="X43682" s="25"/>
    </row>
    <row r="43683" spans="23:24" x14ac:dyDescent="0.2">
      <c r="W43683" s="25"/>
      <c r="X43683" s="25"/>
    </row>
    <row r="43684" spans="23:24" x14ac:dyDescent="0.2">
      <c r="W43684" s="25"/>
      <c r="X43684" s="25"/>
    </row>
    <row r="43685" spans="23:24" x14ac:dyDescent="0.2">
      <c r="W43685" s="25"/>
      <c r="X43685" s="25"/>
    </row>
    <row r="43686" spans="23:24" x14ac:dyDescent="0.2">
      <c r="W43686" s="25"/>
      <c r="X43686" s="25"/>
    </row>
    <row r="43687" spans="23:24" x14ac:dyDescent="0.2">
      <c r="W43687" s="25"/>
      <c r="X43687" s="25"/>
    </row>
    <row r="43688" spans="23:24" x14ac:dyDescent="0.2">
      <c r="W43688" s="25"/>
      <c r="X43688" s="25"/>
    </row>
    <row r="43689" spans="23:24" x14ac:dyDescent="0.2">
      <c r="W43689" s="25"/>
      <c r="X43689" s="25"/>
    </row>
    <row r="43690" spans="23:24" x14ac:dyDescent="0.2">
      <c r="W43690" s="25"/>
      <c r="X43690" s="25"/>
    </row>
    <row r="43691" spans="23:24" x14ac:dyDescent="0.2">
      <c r="W43691" s="25"/>
      <c r="X43691" s="25"/>
    </row>
    <row r="43692" spans="23:24" x14ac:dyDescent="0.2">
      <c r="W43692" s="25"/>
      <c r="X43692" s="25"/>
    </row>
    <row r="43693" spans="23:24" x14ac:dyDescent="0.2">
      <c r="W43693" s="25"/>
      <c r="X43693" s="25"/>
    </row>
    <row r="43694" spans="23:24" x14ac:dyDescent="0.2">
      <c r="W43694" s="25"/>
      <c r="X43694" s="25"/>
    </row>
    <row r="43695" spans="23:24" x14ac:dyDescent="0.2">
      <c r="W43695" s="25"/>
      <c r="X43695" s="25"/>
    </row>
    <row r="43696" spans="23:24" x14ac:dyDescent="0.2">
      <c r="W43696" s="25"/>
      <c r="X43696" s="25"/>
    </row>
    <row r="43697" spans="23:24" x14ac:dyDescent="0.2">
      <c r="W43697" s="25"/>
      <c r="X43697" s="25"/>
    </row>
    <row r="43698" spans="23:24" x14ac:dyDescent="0.2">
      <c r="W43698" s="25"/>
      <c r="X43698" s="25"/>
    </row>
    <row r="43699" spans="23:24" x14ac:dyDescent="0.2">
      <c r="W43699" s="25"/>
      <c r="X43699" s="25"/>
    </row>
    <row r="43700" spans="23:24" x14ac:dyDescent="0.2">
      <c r="W43700" s="25"/>
      <c r="X43700" s="25"/>
    </row>
    <row r="43701" spans="23:24" x14ac:dyDescent="0.2">
      <c r="W43701" s="25"/>
      <c r="X43701" s="25"/>
    </row>
    <row r="43702" spans="23:24" x14ac:dyDescent="0.2">
      <c r="W43702" s="25"/>
      <c r="X43702" s="25"/>
    </row>
    <row r="43703" spans="23:24" x14ac:dyDescent="0.2">
      <c r="W43703" s="25"/>
      <c r="X43703" s="25"/>
    </row>
    <row r="43704" spans="23:24" x14ac:dyDescent="0.2">
      <c r="W43704" s="25"/>
      <c r="X43704" s="25"/>
    </row>
    <row r="43705" spans="23:24" x14ac:dyDescent="0.2">
      <c r="W43705" s="25"/>
      <c r="X43705" s="25"/>
    </row>
    <row r="43706" spans="23:24" x14ac:dyDescent="0.2">
      <c r="W43706" s="25"/>
      <c r="X43706" s="25"/>
    </row>
    <row r="43707" spans="23:24" x14ac:dyDescent="0.2">
      <c r="W43707" s="25"/>
      <c r="X43707" s="25"/>
    </row>
    <row r="43708" spans="23:24" x14ac:dyDescent="0.2">
      <c r="W43708" s="25"/>
      <c r="X43708" s="25"/>
    </row>
    <row r="43709" spans="23:24" x14ac:dyDescent="0.2">
      <c r="W43709" s="25"/>
      <c r="X43709" s="25"/>
    </row>
    <row r="43710" spans="23:24" x14ac:dyDescent="0.2">
      <c r="W43710" s="25"/>
      <c r="X43710" s="25"/>
    </row>
    <row r="43711" spans="23:24" x14ac:dyDescent="0.2">
      <c r="W43711" s="25"/>
      <c r="X43711" s="25"/>
    </row>
    <row r="43712" spans="23:24" x14ac:dyDescent="0.2">
      <c r="W43712" s="25"/>
      <c r="X43712" s="25"/>
    </row>
    <row r="43713" spans="23:24" x14ac:dyDescent="0.2">
      <c r="W43713" s="25"/>
      <c r="X43713" s="25"/>
    </row>
    <row r="43714" spans="23:24" x14ac:dyDescent="0.2">
      <c r="W43714" s="25"/>
      <c r="X43714" s="25"/>
    </row>
    <row r="43715" spans="23:24" x14ac:dyDescent="0.2">
      <c r="W43715" s="25"/>
      <c r="X43715" s="25"/>
    </row>
    <row r="43716" spans="23:24" x14ac:dyDescent="0.2">
      <c r="W43716" s="25"/>
      <c r="X43716" s="25"/>
    </row>
    <row r="43717" spans="23:24" x14ac:dyDescent="0.2">
      <c r="W43717" s="25"/>
      <c r="X43717" s="25"/>
    </row>
    <row r="43718" spans="23:24" x14ac:dyDescent="0.2">
      <c r="W43718" s="25"/>
      <c r="X43718" s="25"/>
    </row>
    <row r="43719" spans="23:24" x14ac:dyDescent="0.2">
      <c r="W43719" s="25"/>
      <c r="X43719" s="25"/>
    </row>
    <row r="43720" spans="23:24" x14ac:dyDescent="0.2">
      <c r="W43720" s="25"/>
      <c r="X43720" s="25"/>
    </row>
    <row r="43721" spans="23:24" x14ac:dyDescent="0.2">
      <c r="W43721" s="25"/>
      <c r="X43721" s="25"/>
    </row>
    <row r="43722" spans="23:24" x14ac:dyDescent="0.2">
      <c r="W43722" s="25"/>
      <c r="X43722" s="25"/>
    </row>
    <row r="43723" spans="23:24" x14ac:dyDescent="0.2">
      <c r="W43723" s="25"/>
      <c r="X43723" s="25"/>
    </row>
    <row r="43724" spans="23:24" x14ac:dyDescent="0.2">
      <c r="W43724" s="25"/>
      <c r="X43724" s="25"/>
    </row>
    <row r="43725" spans="23:24" x14ac:dyDescent="0.2">
      <c r="W43725" s="25"/>
      <c r="X43725" s="25"/>
    </row>
    <row r="43726" spans="23:24" x14ac:dyDescent="0.2">
      <c r="W43726" s="25"/>
      <c r="X43726" s="25"/>
    </row>
    <row r="43727" spans="23:24" x14ac:dyDescent="0.2">
      <c r="W43727" s="25"/>
      <c r="X43727" s="25"/>
    </row>
    <row r="43728" spans="23:24" x14ac:dyDescent="0.2">
      <c r="W43728" s="25"/>
      <c r="X43728" s="25"/>
    </row>
    <row r="43729" spans="23:24" x14ac:dyDescent="0.2">
      <c r="W43729" s="25"/>
      <c r="X43729" s="25"/>
    </row>
    <row r="43730" spans="23:24" x14ac:dyDescent="0.2">
      <c r="W43730" s="25"/>
      <c r="X43730" s="25"/>
    </row>
    <row r="43731" spans="23:24" x14ac:dyDescent="0.2">
      <c r="W43731" s="25"/>
      <c r="X43731" s="25"/>
    </row>
    <row r="43732" spans="23:24" x14ac:dyDescent="0.2">
      <c r="W43732" s="25"/>
      <c r="X43732" s="25"/>
    </row>
    <row r="43733" spans="23:24" x14ac:dyDescent="0.2">
      <c r="W43733" s="25"/>
      <c r="X43733" s="25"/>
    </row>
    <row r="43734" spans="23:24" x14ac:dyDescent="0.2">
      <c r="W43734" s="25"/>
      <c r="X43734" s="25"/>
    </row>
    <row r="43735" spans="23:24" x14ac:dyDescent="0.2">
      <c r="W43735" s="25"/>
      <c r="X43735" s="25"/>
    </row>
    <row r="43736" spans="23:24" x14ac:dyDescent="0.2">
      <c r="W43736" s="25"/>
      <c r="X43736" s="25"/>
    </row>
    <row r="43737" spans="23:24" x14ac:dyDescent="0.2">
      <c r="W43737" s="25"/>
      <c r="X43737" s="25"/>
    </row>
    <row r="43738" spans="23:24" x14ac:dyDescent="0.2">
      <c r="W43738" s="25"/>
      <c r="X43738" s="25"/>
    </row>
    <row r="43739" spans="23:24" x14ac:dyDescent="0.2">
      <c r="W43739" s="25"/>
      <c r="X43739" s="25"/>
    </row>
    <row r="43740" spans="23:24" x14ac:dyDescent="0.2">
      <c r="W43740" s="25"/>
      <c r="X43740" s="25"/>
    </row>
    <row r="43741" spans="23:24" x14ac:dyDescent="0.2">
      <c r="W43741" s="25"/>
      <c r="X43741" s="25"/>
    </row>
    <row r="43742" spans="23:24" x14ac:dyDescent="0.2">
      <c r="W43742" s="25"/>
      <c r="X43742" s="25"/>
    </row>
    <row r="43743" spans="23:24" x14ac:dyDescent="0.2">
      <c r="W43743" s="25"/>
      <c r="X43743" s="25"/>
    </row>
    <row r="43744" spans="23:24" x14ac:dyDescent="0.2">
      <c r="W43744" s="25"/>
      <c r="X43744" s="25"/>
    </row>
    <row r="43745" spans="23:24" x14ac:dyDescent="0.2">
      <c r="W43745" s="25"/>
      <c r="X43745" s="25"/>
    </row>
    <row r="43746" spans="23:24" x14ac:dyDescent="0.2">
      <c r="W43746" s="25"/>
      <c r="X43746" s="25"/>
    </row>
    <row r="43747" spans="23:24" x14ac:dyDescent="0.2">
      <c r="W43747" s="25"/>
      <c r="X43747" s="25"/>
    </row>
    <row r="43748" spans="23:24" x14ac:dyDescent="0.2">
      <c r="W43748" s="25"/>
      <c r="X43748" s="25"/>
    </row>
    <row r="43749" spans="23:24" x14ac:dyDescent="0.2">
      <c r="W43749" s="25"/>
      <c r="X43749" s="25"/>
    </row>
    <row r="43750" spans="23:24" x14ac:dyDescent="0.2">
      <c r="W43750" s="25"/>
      <c r="X43750" s="25"/>
    </row>
    <row r="43751" spans="23:24" x14ac:dyDescent="0.2">
      <c r="W43751" s="25"/>
      <c r="X43751" s="25"/>
    </row>
    <row r="43752" spans="23:24" x14ac:dyDescent="0.2">
      <c r="W43752" s="25"/>
      <c r="X43752" s="25"/>
    </row>
    <row r="43753" spans="23:24" x14ac:dyDescent="0.2">
      <c r="W43753" s="25"/>
      <c r="X43753" s="25"/>
    </row>
    <row r="43754" spans="23:24" x14ac:dyDescent="0.2">
      <c r="W43754" s="25"/>
      <c r="X43754" s="25"/>
    </row>
    <row r="43755" spans="23:24" x14ac:dyDescent="0.2">
      <c r="W43755" s="25"/>
      <c r="X43755" s="25"/>
    </row>
    <row r="43756" spans="23:24" x14ac:dyDescent="0.2">
      <c r="W43756" s="25"/>
      <c r="X43756" s="25"/>
    </row>
    <row r="43757" spans="23:24" x14ac:dyDescent="0.2">
      <c r="W43757" s="25"/>
      <c r="X43757" s="25"/>
    </row>
    <row r="43758" spans="23:24" x14ac:dyDescent="0.2">
      <c r="W43758" s="25"/>
      <c r="X43758" s="25"/>
    </row>
    <row r="43759" spans="23:24" x14ac:dyDescent="0.2">
      <c r="W43759" s="25"/>
      <c r="X43759" s="25"/>
    </row>
    <row r="43760" spans="23:24" x14ac:dyDescent="0.2">
      <c r="W43760" s="25"/>
      <c r="X43760" s="25"/>
    </row>
    <row r="43761" spans="23:24" x14ac:dyDescent="0.2">
      <c r="W43761" s="25"/>
      <c r="X43761" s="25"/>
    </row>
    <row r="43762" spans="23:24" x14ac:dyDescent="0.2">
      <c r="W43762" s="25"/>
      <c r="X43762" s="25"/>
    </row>
    <row r="43763" spans="23:24" x14ac:dyDescent="0.2">
      <c r="W43763" s="25"/>
      <c r="X43763" s="25"/>
    </row>
    <row r="43764" spans="23:24" x14ac:dyDescent="0.2">
      <c r="W43764" s="25"/>
      <c r="X43764" s="25"/>
    </row>
    <row r="43765" spans="23:24" x14ac:dyDescent="0.2">
      <c r="W43765" s="25"/>
      <c r="X43765" s="25"/>
    </row>
    <row r="43766" spans="23:24" x14ac:dyDescent="0.2">
      <c r="W43766" s="25"/>
      <c r="X43766" s="25"/>
    </row>
    <row r="43767" spans="23:24" x14ac:dyDescent="0.2">
      <c r="W43767" s="25"/>
      <c r="X43767" s="25"/>
    </row>
    <row r="43768" spans="23:24" x14ac:dyDescent="0.2">
      <c r="W43768" s="25"/>
      <c r="X43768" s="25"/>
    </row>
    <row r="43769" spans="23:24" x14ac:dyDescent="0.2">
      <c r="W43769" s="25"/>
      <c r="X43769" s="25"/>
    </row>
    <row r="43770" spans="23:24" x14ac:dyDescent="0.2">
      <c r="W43770" s="25"/>
      <c r="X43770" s="25"/>
    </row>
    <row r="43771" spans="23:24" x14ac:dyDescent="0.2">
      <c r="W43771" s="25"/>
      <c r="X43771" s="25"/>
    </row>
    <row r="43772" spans="23:24" x14ac:dyDescent="0.2">
      <c r="W43772" s="25"/>
      <c r="X43772" s="25"/>
    </row>
    <row r="43773" spans="23:24" x14ac:dyDescent="0.2">
      <c r="W43773" s="25"/>
      <c r="X43773" s="25"/>
    </row>
    <row r="43774" spans="23:24" x14ac:dyDescent="0.2">
      <c r="W43774" s="25"/>
      <c r="X43774" s="25"/>
    </row>
    <row r="43775" spans="23:24" x14ac:dyDescent="0.2">
      <c r="W43775" s="25"/>
      <c r="X43775" s="25"/>
    </row>
    <row r="43776" spans="23:24" x14ac:dyDescent="0.2">
      <c r="W43776" s="25"/>
      <c r="X43776" s="25"/>
    </row>
    <row r="43777" spans="23:24" x14ac:dyDescent="0.2">
      <c r="W43777" s="25"/>
      <c r="X43777" s="25"/>
    </row>
    <row r="43778" spans="23:24" x14ac:dyDescent="0.2">
      <c r="W43778" s="25"/>
      <c r="X43778" s="25"/>
    </row>
    <row r="43779" spans="23:24" x14ac:dyDescent="0.2">
      <c r="W43779" s="25"/>
      <c r="X43779" s="25"/>
    </row>
    <row r="43780" spans="23:24" x14ac:dyDescent="0.2">
      <c r="W43780" s="25"/>
      <c r="X43780" s="25"/>
    </row>
    <row r="43781" spans="23:24" x14ac:dyDescent="0.2">
      <c r="W43781" s="25"/>
      <c r="X43781" s="25"/>
    </row>
    <row r="43782" spans="23:24" x14ac:dyDescent="0.2">
      <c r="W43782" s="25"/>
      <c r="X43782" s="25"/>
    </row>
    <row r="43783" spans="23:24" x14ac:dyDescent="0.2">
      <c r="W43783" s="25"/>
      <c r="X43783" s="25"/>
    </row>
    <row r="43784" spans="23:24" x14ac:dyDescent="0.2">
      <c r="W43784" s="25"/>
      <c r="X43784" s="25"/>
    </row>
    <row r="43785" spans="23:24" x14ac:dyDescent="0.2">
      <c r="W43785" s="25"/>
      <c r="X43785" s="25"/>
    </row>
    <row r="43786" spans="23:24" x14ac:dyDescent="0.2">
      <c r="W43786" s="25"/>
      <c r="X43786" s="25"/>
    </row>
    <row r="43787" spans="23:24" x14ac:dyDescent="0.2">
      <c r="W43787" s="25"/>
      <c r="X43787" s="25"/>
    </row>
    <row r="43788" spans="23:24" x14ac:dyDescent="0.2">
      <c r="W43788" s="25"/>
      <c r="X43788" s="25"/>
    </row>
    <row r="43789" spans="23:24" x14ac:dyDescent="0.2">
      <c r="W43789" s="25"/>
      <c r="X43789" s="25"/>
    </row>
    <row r="43790" spans="23:24" x14ac:dyDescent="0.2">
      <c r="W43790" s="25"/>
      <c r="X43790" s="25"/>
    </row>
    <row r="43791" spans="23:24" x14ac:dyDescent="0.2">
      <c r="W43791" s="25"/>
      <c r="X43791" s="25"/>
    </row>
    <row r="43792" spans="23:24" x14ac:dyDescent="0.2">
      <c r="W43792" s="25"/>
      <c r="X43792" s="25"/>
    </row>
    <row r="43793" spans="23:24" x14ac:dyDescent="0.2">
      <c r="W43793" s="25"/>
      <c r="X43793" s="25"/>
    </row>
    <row r="43794" spans="23:24" x14ac:dyDescent="0.2">
      <c r="W43794" s="25"/>
      <c r="X43794" s="25"/>
    </row>
    <row r="43795" spans="23:24" x14ac:dyDescent="0.2">
      <c r="W43795" s="25"/>
      <c r="X43795" s="25"/>
    </row>
    <row r="43796" spans="23:24" x14ac:dyDescent="0.2">
      <c r="W43796" s="25"/>
      <c r="X43796" s="25"/>
    </row>
    <row r="43797" spans="23:24" x14ac:dyDescent="0.2">
      <c r="W43797" s="25"/>
      <c r="X43797" s="25"/>
    </row>
    <row r="43798" spans="23:24" x14ac:dyDescent="0.2">
      <c r="W43798" s="25"/>
      <c r="X43798" s="25"/>
    </row>
    <row r="43799" spans="23:24" x14ac:dyDescent="0.2">
      <c r="W43799" s="25"/>
      <c r="X43799" s="25"/>
    </row>
    <row r="43800" spans="23:24" x14ac:dyDescent="0.2">
      <c r="W43800" s="25"/>
      <c r="X43800" s="25"/>
    </row>
    <row r="43801" spans="23:24" x14ac:dyDescent="0.2">
      <c r="W43801" s="25"/>
      <c r="X43801" s="25"/>
    </row>
    <row r="43802" spans="23:24" x14ac:dyDescent="0.2">
      <c r="W43802" s="25"/>
      <c r="X43802" s="25"/>
    </row>
    <row r="43803" spans="23:24" x14ac:dyDescent="0.2">
      <c r="W43803" s="25"/>
      <c r="X43803" s="25"/>
    </row>
    <row r="43804" spans="23:24" x14ac:dyDescent="0.2">
      <c r="W43804" s="25"/>
      <c r="X43804" s="25"/>
    </row>
    <row r="43805" spans="23:24" x14ac:dyDescent="0.2">
      <c r="W43805" s="25"/>
      <c r="X43805" s="25"/>
    </row>
    <row r="43806" spans="23:24" x14ac:dyDescent="0.2">
      <c r="W43806" s="25"/>
      <c r="X43806" s="25"/>
    </row>
    <row r="43807" spans="23:24" x14ac:dyDescent="0.2">
      <c r="W43807" s="25"/>
      <c r="X43807" s="25"/>
    </row>
    <row r="43808" spans="23:24" x14ac:dyDescent="0.2">
      <c r="W43808" s="25"/>
      <c r="X43808" s="25"/>
    </row>
    <row r="43809" spans="23:24" x14ac:dyDescent="0.2">
      <c r="W43809" s="25"/>
      <c r="X43809" s="25"/>
    </row>
    <row r="43810" spans="23:24" x14ac:dyDescent="0.2">
      <c r="W43810" s="25"/>
      <c r="X43810" s="25"/>
    </row>
    <row r="43811" spans="23:24" x14ac:dyDescent="0.2">
      <c r="W43811" s="25"/>
      <c r="X43811" s="25"/>
    </row>
    <row r="43812" spans="23:24" x14ac:dyDescent="0.2">
      <c r="W43812" s="25"/>
      <c r="X43812" s="25"/>
    </row>
    <row r="43813" spans="23:24" x14ac:dyDescent="0.2">
      <c r="W43813" s="25"/>
      <c r="X43813" s="25"/>
    </row>
    <row r="43814" spans="23:24" x14ac:dyDescent="0.2">
      <c r="W43814" s="25"/>
      <c r="X43814" s="25"/>
    </row>
    <row r="43815" spans="23:24" x14ac:dyDescent="0.2">
      <c r="W43815" s="25"/>
      <c r="X43815" s="25"/>
    </row>
    <row r="43816" spans="23:24" x14ac:dyDescent="0.2">
      <c r="W43816" s="25"/>
      <c r="X43816" s="25"/>
    </row>
    <row r="43817" spans="23:24" x14ac:dyDescent="0.2">
      <c r="W43817" s="25"/>
      <c r="X43817" s="25"/>
    </row>
    <row r="43818" spans="23:24" x14ac:dyDescent="0.2">
      <c r="W43818" s="25"/>
      <c r="X43818" s="25"/>
    </row>
    <row r="43819" spans="23:24" x14ac:dyDescent="0.2">
      <c r="W43819" s="25"/>
      <c r="X43819" s="25"/>
    </row>
    <row r="43820" spans="23:24" x14ac:dyDescent="0.2">
      <c r="W43820" s="25"/>
      <c r="X43820" s="25"/>
    </row>
    <row r="43821" spans="23:24" x14ac:dyDescent="0.2">
      <c r="W43821" s="25"/>
      <c r="X43821" s="25"/>
    </row>
    <row r="43822" spans="23:24" x14ac:dyDescent="0.2">
      <c r="W43822" s="25"/>
      <c r="X43822" s="25"/>
    </row>
    <row r="43823" spans="23:24" x14ac:dyDescent="0.2">
      <c r="W43823" s="25"/>
      <c r="X43823" s="25"/>
    </row>
    <row r="43824" spans="23:24" x14ac:dyDescent="0.2">
      <c r="W43824" s="25"/>
      <c r="X43824" s="25"/>
    </row>
    <row r="43825" spans="23:24" x14ac:dyDescent="0.2">
      <c r="W43825" s="25"/>
      <c r="X43825" s="25"/>
    </row>
    <row r="43826" spans="23:24" x14ac:dyDescent="0.2">
      <c r="W43826" s="25"/>
      <c r="X43826" s="25"/>
    </row>
    <row r="43827" spans="23:24" x14ac:dyDescent="0.2">
      <c r="W43827" s="25"/>
      <c r="X43827" s="25"/>
    </row>
    <row r="43828" spans="23:24" x14ac:dyDescent="0.2">
      <c r="W43828" s="25"/>
      <c r="X43828" s="25"/>
    </row>
    <row r="43829" spans="23:24" x14ac:dyDescent="0.2">
      <c r="W43829" s="25"/>
      <c r="X43829" s="25"/>
    </row>
    <row r="43830" spans="23:24" x14ac:dyDescent="0.2">
      <c r="W43830" s="25"/>
      <c r="X43830" s="25"/>
    </row>
    <row r="43831" spans="23:24" x14ac:dyDescent="0.2">
      <c r="W43831" s="25"/>
      <c r="X43831" s="25"/>
    </row>
    <row r="43832" spans="23:24" x14ac:dyDescent="0.2">
      <c r="W43832" s="25"/>
      <c r="X43832" s="25"/>
    </row>
    <row r="43833" spans="23:24" x14ac:dyDescent="0.2">
      <c r="W43833" s="25"/>
      <c r="X43833" s="25"/>
    </row>
    <row r="43834" spans="23:24" x14ac:dyDescent="0.2">
      <c r="W43834" s="25"/>
      <c r="X43834" s="25"/>
    </row>
    <row r="43835" spans="23:24" x14ac:dyDescent="0.2">
      <c r="W43835" s="25"/>
      <c r="X43835" s="25"/>
    </row>
    <row r="43836" spans="23:24" x14ac:dyDescent="0.2">
      <c r="W43836" s="25"/>
      <c r="X43836" s="25"/>
    </row>
    <row r="43837" spans="23:24" x14ac:dyDescent="0.2">
      <c r="W43837" s="25"/>
      <c r="X43837" s="25"/>
    </row>
    <row r="43838" spans="23:24" x14ac:dyDescent="0.2">
      <c r="W43838" s="25"/>
      <c r="X43838" s="25"/>
    </row>
    <row r="43839" spans="23:24" x14ac:dyDescent="0.2">
      <c r="W43839" s="25"/>
      <c r="X43839" s="25"/>
    </row>
    <row r="43840" spans="23:24" x14ac:dyDescent="0.2">
      <c r="W43840" s="25"/>
      <c r="X43840" s="25"/>
    </row>
    <row r="43841" spans="23:24" x14ac:dyDescent="0.2">
      <c r="W43841" s="25"/>
      <c r="X43841" s="25"/>
    </row>
    <row r="43842" spans="23:24" x14ac:dyDescent="0.2">
      <c r="W43842" s="25"/>
      <c r="X43842" s="25"/>
    </row>
    <row r="43843" spans="23:24" x14ac:dyDescent="0.2">
      <c r="W43843" s="25"/>
      <c r="X43843" s="25"/>
    </row>
    <row r="43844" spans="23:24" x14ac:dyDescent="0.2">
      <c r="W43844" s="25"/>
      <c r="X43844" s="25"/>
    </row>
    <row r="43845" spans="23:24" x14ac:dyDescent="0.2">
      <c r="W43845" s="25"/>
      <c r="X43845" s="25"/>
    </row>
    <row r="43846" spans="23:24" x14ac:dyDescent="0.2">
      <c r="W43846" s="25"/>
      <c r="X43846" s="25"/>
    </row>
    <row r="43847" spans="23:24" x14ac:dyDescent="0.2">
      <c r="W43847" s="25"/>
      <c r="X43847" s="25"/>
    </row>
    <row r="43848" spans="23:24" x14ac:dyDescent="0.2">
      <c r="W43848" s="25"/>
      <c r="X43848" s="25"/>
    </row>
    <row r="43849" spans="23:24" x14ac:dyDescent="0.2">
      <c r="W43849" s="25"/>
      <c r="X43849" s="25"/>
    </row>
    <row r="43850" spans="23:24" x14ac:dyDescent="0.2">
      <c r="W43850" s="25"/>
      <c r="X43850" s="25"/>
    </row>
    <row r="43851" spans="23:24" x14ac:dyDescent="0.2">
      <c r="W43851" s="25"/>
      <c r="X43851" s="25"/>
    </row>
    <row r="43852" spans="23:24" x14ac:dyDescent="0.2">
      <c r="W43852" s="25"/>
      <c r="X43852" s="25"/>
    </row>
    <row r="43853" spans="23:24" x14ac:dyDescent="0.2">
      <c r="W43853" s="25"/>
      <c r="X43853" s="25"/>
    </row>
    <row r="43854" spans="23:24" x14ac:dyDescent="0.2">
      <c r="W43854" s="25"/>
      <c r="X43854" s="25"/>
    </row>
    <row r="43855" spans="23:24" x14ac:dyDescent="0.2">
      <c r="W43855" s="25"/>
      <c r="X43855" s="25"/>
    </row>
    <row r="43856" spans="23:24" x14ac:dyDescent="0.2">
      <c r="W43856" s="25"/>
      <c r="X43856" s="25"/>
    </row>
    <row r="43857" spans="23:24" x14ac:dyDescent="0.2">
      <c r="W43857" s="25"/>
      <c r="X43857" s="25"/>
    </row>
    <row r="43858" spans="23:24" x14ac:dyDescent="0.2">
      <c r="W43858" s="25"/>
      <c r="X43858" s="25"/>
    </row>
    <row r="43859" spans="23:24" x14ac:dyDescent="0.2">
      <c r="W43859" s="25"/>
      <c r="X43859" s="25"/>
    </row>
    <row r="43860" spans="23:24" x14ac:dyDescent="0.2">
      <c r="W43860" s="25"/>
      <c r="X43860" s="25"/>
    </row>
    <row r="43861" spans="23:24" x14ac:dyDescent="0.2">
      <c r="W43861" s="25"/>
      <c r="X43861" s="25"/>
    </row>
    <row r="43862" spans="23:24" x14ac:dyDescent="0.2">
      <c r="W43862" s="25"/>
      <c r="X43862" s="25"/>
    </row>
    <row r="43863" spans="23:24" x14ac:dyDescent="0.2">
      <c r="W43863" s="25"/>
      <c r="X43863" s="25"/>
    </row>
    <row r="43864" spans="23:24" x14ac:dyDescent="0.2">
      <c r="W43864" s="25"/>
      <c r="X43864" s="25"/>
    </row>
    <row r="43865" spans="23:24" x14ac:dyDescent="0.2">
      <c r="W43865" s="25"/>
      <c r="X43865" s="25"/>
    </row>
    <row r="43866" spans="23:24" x14ac:dyDescent="0.2">
      <c r="W43866" s="25"/>
      <c r="X43866" s="25"/>
    </row>
    <row r="43867" spans="23:24" x14ac:dyDescent="0.2">
      <c r="W43867" s="25"/>
      <c r="X43867" s="25"/>
    </row>
    <row r="43868" spans="23:24" x14ac:dyDescent="0.2">
      <c r="W43868" s="25"/>
      <c r="X43868" s="25"/>
    </row>
    <row r="43869" spans="23:24" x14ac:dyDescent="0.2">
      <c r="W43869" s="25"/>
      <c r="X43869" s="25"/>
    </row>
    <row r="43870" spans="23:24" x14ac:dyDescent="0.2">
      <c r="W43870" s="25"/>
      <c r="X43870" s="25"/>
    </row>
    <row r="43871" spans="23:24" x14ac:dyDescent="0.2">
      <c r="W43871" s="25"/>
      <c r="X43871" s="25"/>
    </row>
    <row r="43872" spans="23:24" x14ac:dyDescent="0.2">
      <c r="W43872" s="25"/>
      <c r="X43872" s="25"/>
    </row>
    <row r="43873" spans="23:24" x14ac:dyDescent="0.2">
      <c r="W43873" s="25"/>
      <c r="X43873" s="25"/>
    </row>
    <row r="43874" spans="23:24" x14ac:dyDescent="0.2">
      <c r="W43874" s="25"/>
      <c r="X43874" s="25"/>
    </row>
    <row r="43875" spans="23:24" x14ac:dyDescent="0.2">
      <c r="W43875" s="25"/>
      <c r="X43875" s="25"/>
    </row>
    <row r="43876" spans="23:24" x14ac:dyDescent="0.2">
      <c r="W43876" s="25"/>
      <c r="X43876" s="25"/>
    </row>
    <row r="43877" spans="23:24" x14ac:dyDescent="0.2">
      <c r="W43877" s="25"/>
      <c r="X43877" s="25"/>
    </row>
    <row r="43878" spans="23:24" x14ac:dyDescent="0.2">
      <c r="W43878" s="25"/>
      <c r="X43878" s="25"/>
    </row>
    <row r="43879" spans="23:24" x14ac:dyDescent="0.2">
      <c r="W43879" s="25"/>
      <c r="X43879" s="25"/>
    </row>
    <row r="43880" spans="23:24" x14ac:dyDescent="0.2">
      <c r="W43880" s="25"/>
      <c r="X43880" s="25"/>
    </row>
    <row r="43881" spans="23:24" x14ac:dyDescent="0.2">
      <c r="W43881" s="25"/>
      <c r="X43881" s="25"/>
    </row>
    <row r="43882" spans="23:24" x14ac:dyDescent="0.2">
      <c r="W43882" s="25"/>
      <c r="X43882" s="25"/>
    </row>
    <row r="43883" spans="23:24" x14ac:dyDescent="0.2">
      <c r="W43883" s="25"/>
      <c r="X43883" s="25"/>
    </row>
    <row r="43884" spans="23:24" x14ac:dyDescent="0.2">
      <c r="W43884" s="25"/>
      <c r="X43884" s="25"/>
    </row>
    <row r="43885" spans="23:24" x14ac:dyDescent="0.2">
      <c r="W43885" s="25"/>
      <c r="X43885" s="25"/>
    </row>
    <row r="43886" spans="23:24" x14ac:dyDescent="0.2">
      <c r="W43886" s="25"/>
      <c r="X43886" s="25"/>
    </row>
    <row r="43887" spans="23:24" x14ac:dyDescent="0.2">
      <c r="W43887" s="25"/>
      <c r="X43887" s="25"/>
    </row>
    <row r="43888" spans="23:24" x14ac:dyDescent="0.2">
      <c r="W43888" s="25"/>
      <c r="X43888" s="25"/>
    </row>
    <row r="43889" spans="23:24" x14ac:dyDescent="0.2">
      <c r="W43889" s="25"/>
      <c r="X43889" s="25"/>
    </row>
    <row r="43890" spans="23:24" x14ac:dyDescent="0.2">
      <c r="W43890" s="25"/>
      <c r="X43890" s="25"/>
    </row>
    <row r="43891" spans="23:24" x14ac:dyDescent="0.2">
      <c r="W43891" s="25"/>
      <c r="X43891" s="25"/>
    </row>
    <row r="43892" spans="23:24" x14ac:dyDescent="0.2">
      <c r="W43892" s="25"/>
      <c r="X43892" s="25"/>
    </row>
    <row r="43893" spans="23:24" x14ac:dyDescent="0.2">
      <c r="W43893" s="25"/>
      <c r="X43893" s="25"/>
    </row>
    <row r="43894" spans="23:24" x14ac:dyDescent="0.2">
      <c r="W43894" s="25"/>
      <c r="X43894" s="25"/>
    </row>
    <row r="43895" spans="23:24" x14ac:dyDescent="0.2">
      <c r="W43895" s="25"/>
      <c r="X43895" s="25"/>
    </row>
    <row r="43896" spans="23:24" x14ac:dyDescent="0.2">
      <c r="W43896" s="25"/>
      <c r="X43896" s="25"/>
    </row>
    <row r="43897" spans="23:24" x14ac:dyDescent="0.2">
      <c r="W43897" s="25"/>
      <c r="X43897" s="25"/>
    </row>
    <row r="43898" spans="23:24" x14ac:dyDescent="0.2">
      <c r="W43898" s="25"/>
      <c r="X43898" s="25"/>
    </row>
    <row r="43899" spans="23:24" x14ac:dyDescent="0.2">
      <c r="W43899" s="25"/>
      <c r="X43899" s="25"/>
    </row>
    <row r="43900" spans="23:24" x14ac:dyDescent="0.2">
      <c r="W43900" s="25"/>
      <c r="X43900" s="25"/>
    </row>
    <row r="43901" spans="23:24" x14ac:dyDescent="0.2">
      <c r="W43901" s="25"/>
      <c r="X43901" s="25"/>
    </row>
    <row r="43902" spans="23:24" x14ac:dyDescent="0.2">
      <c r="W43902" s="25"/>
      <c r="X43902" s="25"/>
    </row>
    <row r="43903" spans="23:24" x14ac:dyDescent="0.2">
      <c r="W43903" s="25"/>
      <c r="X43903" s="25"/>
    </row>
    <row r="43904" spans="23:24" x14ac:dyDescent="0.2">
      <c r="W43904" s="25"/>
      <c r="X43904" s="25"/>
    </row>
    <row r="43905" spans="23:24" x14ac:dyDescent="0.2">
      <c r="W43905" s="25"/>
      <c r="X43905" s="25"/>
    </row>
    <row r="43906" spans="23:24" x14ac:dyDescent="0.2">
      <c r="W43906" s="25"/>
      <c r="X43906" s="25"/>
    </row>
    <row r="43907" spans="23:24" x14ac:dyDescent="0.2">
      <c r="W43907" s="25"/>
      <c r="X43907" s="25"/>
    </row>
    <row r="43908" spans="23:24" x14ac:dyDescent="0.2">
      <c r="W43908" s="25"/>
      <c r="X43908" s="25"/>
    </row>
    <row r="43909" spans="23:24" x14ac:dyDescent="0.2">
      <c r="W43909" s="25"/>
      <c r="X43909" s="25"/>
    </row>
    <row r="43910" spans="23:24" x14ac:dyDescent="0.2">
      <c r="W43910" s="25"/>
      <c r="X43910" s="25"/>
    </row>
    <row r="43911" spans="23:24" x14ac:dyDescent="0.2">
      <c r="W43911" s="25"/>
      <c r="X43911" s="25"/>
    </row>
    <row r="43912" spans="23:24" x14ac:dyDescent="0.2">
      <c r="W43912" s="25"/>
      <c r="X43912" s="25"/>
    </row>
    <row r="43913" spans="23:24" x14ac:dyDescent="0.2">
      <c r="W43913" s="25"/>
      <c r="X43913" s="25"/>
    </row>
    <row r="43914" spans="23:24" x14ac:dyDescent="0.2">
      <c r="W43914" s="25"/>
      <c r="X43914" s="25"/>
    </row>
    <row r="43915" spans="23:24" x14ac:dyDescent="0.2">
      <c r="W43915" s="25"/>
      <c r="X43915" s="25"/>
    </row>
    <row r="43916" spans="23:24" x14ac:dyDescent="0.2">
      <c r="W43916" s="25"/>
      <c r="X43916" s="25"/>
    </row>
    <row r="43917" spans="23:24" x14ac:dyDescent="0.2">
      <c r="W43917" s="25"/>
      <c r="X43917" s="25"/>
    </row>
    <row r="43918" spans="23:24" x14ac:dyDescent="0.2">
      <c r="W43918" s="25"/>
      <c r="X43918" s="25"/>
    </row>
    <row r="43919" spans="23:24" x14ac:dyDescent="0.2">
      <c r="W43919" s="25"/>
      <c r="X43919" s="25"/>
    </row>
    <row r="43920" spans="23:24" x14ac:dyDescent="0.2">
      <c r="W43920" s="25"/>
      <c r="X43920" s="25"/>
    </row>
    <row r="43921" spans="23:24" x14ac:dyDescent="0.2">
      <c r="W43921" s="25"/>
      <c r="X43921" s="25"/>
    </row>
    <row r="43922" spans="23:24" x14ac:dyDescent="0.2">
      <c r="W43922" s="25"/>
      <c r="X43922" s="25"/>
    </row>
    <row r="43923" spans="23:24" x14ac:dyDescent="0.2">
      <c r="W43923" s="25"/>
      <c r="X43923" s="25"/>
    </row>
    <row r="43924" spans="23:24" x14ac:dyDescent="0.2">
      <c r="W43924" s="25"/>
      <c r="X43924" s="25"/>
    </row>
    <row r="43925" spans="23:24" x14ac:dyDescent="0.2">
      <c r="W43925" s="25"/>
      <c r="X43925" s="25"/>
    </row>
    <row r="43926" spans="23:24" x14ac:dyDescent="0.2">
      <c r="W43926" s="25"/>
      <c r="X43926" s="25"/>
    </row>
    <row r="43927" spans="23:24" x14ac:dyDescent="0.2">
      <c r="W43927" s="25"/>
      <c r="X43927" s="25"/>
    </row>
    <row r="43928" spans="23:24" x14ac:dyDescent="0.2">
      <c r="W43928" s="25"/>
      <c r="X43928" s="25"/>
    </row>
    <row r="43929" spans="23:24" x14ac:dyDescent="0.2">
      <c r="W43929" s="25"/>
      <c r="X43929" s="25"/>
    </row>
    <row r="43930" spans="23:24" x14ac:dyDescent="0.2">
      <c r="W43930" s="25"/>
      <c r="X43930" s="25"/>
    </row>
    <row r="43931" spans="23:24" x14ac:dyDescent="0.2">
      <c r="W43931" s="25"/>
      <c r="X43931" s="25"/>
    </row>
    <row r="43932" spans="23:24" x14ac:dyDescent="0.2">
      <c r="W43932" s="25"/>
      <c r="X43932" s="25"/>
    </row>
    <row r="43933" spans="23:24" x14ac:dyDescent="0.2">
      <c r="W43933" s="25"/>
      <c r="X43933" s="25"/>
    </row>
    <row r="43934" spans="23:24" x14ac:dyDescent="0.2">
      <c r="W43934" s="25"/>
      <c r="X43934" s="25"/>
    </row>
    <row r="43935" spans="23:24" x14ac:dyDescent="0.2">
      <c r="W43935" s="25"/>
      <c r="X43935" s="25"/>
    </row>
    <row r="43936" spans="23:24" x14ac:dyDescent="0.2">
      <c r="W43936" s="25"/>
      <c r="X43936" s="25"/>
    </row>
    <row r="43937" spans="23:24" x14ac:dyDescent="0.2">
      <c r="W43937" s="25"/>
      <c r="X43937" s="25"/>
    </row>
    <row r="43938" spans="23:24" x14ac:dyDescent="0.2">
      <c r="W43938" s="25"/>
      <c r="X43938" s="25"/>
    </row>
    <row r="43939" spans="23:24" x14ac:dyDescent="0.2">
      <c r="W43939" s="25"/>
      <c r="X43939" s="25"/>
    </row>
    <row r="43940" spans="23:24" x14ac:dyDescent="0.2">
      <c r="W43940" s="25"/>
      <c r="X43940" s="25"/>
    </row>
    <row r="43941" spans="23:24" x14ac:dyDescent="0.2">
      <c r="W43941" s="25"/>
      <c r="X43941" s="25"/>
    </row>
    <row r="43942" spans="23:24" x14ac:dyDescent="0.2">
      <c r="W43942" s="25"/>
      <c r="X43942" s="25"/>
    </row>
    <row r="43943" spans="23:24" x14ac:dyDescent="0.2">
      <c r="W43943" s="25"/>
      <c r="X43943" s="25"/>
    </row>
    <row r="43944" spans="23:24" x14ac:dyDescent="0.2">
      <c r="W43944" s="25"/>
      <c r="X43944" s="25"/>
    </row>
    <row r="43945" spans="23:24" x14ac:dyDescent="0.2">
      <c r="W43945" s="25"/>
      <c r="X43945" s="25"/>
    </row>
    <row r="43946" spans="23:24" x14ac:dyDescent="0.2">
      <c r="W43946" s="25"/>
      <c r="X43946" s="25"/>
    </row>
    <row r="43947" spans="23:24" x14ac:dyDescent="0.2">
      <c r="W43947" s="25"/>
      <c r="X43947" s="25"/>
    </row>
    <row r="43948" spans="23:24" x14ac:dyDescent="0.2">
      <c r="W43948" s="25"/>
      <c r="X43948" s="25"/>
    </row>
    <row r="43949" spans="23:24" x14ac:dyDescent="0.2">
      <c r="W43949" s="25"/>
      <c r="X43949" s="25"/>
    </row>
    <row r="43950" spans="23:24" x14ac:dyDescent="0.2">
      <c r="W43950" s="25"/>
      <c r="X43950" s="25"/>
    </row>
    <row r="43951" spans="23:24" x14ac:dyDescent="0.2">
      <c r="W43951" s="25"/>
      <c r="X43951" s="25"/>
    </row>
    <row r="43952" spans="23:24" x14ac:dyDescent="0.2">
      <c r="W43952" s="25"/>
      <c r="X43952" s="25"/>
    </row>
    <row r="43953" spans="23:24" x14ac:dyDescent="0.2">
      <c r="W43953" s="25"/>
      <c r="X43953" s="25"/>
    </row>
    <row r="43954" spans="23:24" x14ac:dyDescent="0.2">
      <c r="W43954" s="25"/>
      <c r="X43954" s="25"/>
    </row>
    <row r="43955" spans="23:24" x14ac:dyDescent="0.2">
      <c r="W43955" s="25"/>
      <c r="X43955" s="25"/>
    </row>
    <row r="43956" spans="23:24" x14ac:dyDescent="0.2">
      <c r="W43956" s="25"/>
      <c r="X43956" s="25"/>
    </row>
    <row r="43957" spans="23:24" x14ac:dyDescent="0.2">
      <c r="W43957" s="25"/>
      <c r="X43957" s="25"/>
    </row>
    <row r="43958" spans="23:24" x14ac:dyDescent="0.2">
      <c r="W43958" s="25"/>
      <c r="X43958" s="25"/>
    </row>
    <row r="43959" spans="23:24" x14ac:dyDescent="0.2">
      <c r="W43959" s="25"/>
      <c r="X43959" s="25"/>
    </row>
    <row r="43960" spans="23:24" x14ac:dyDescent="0.2">
      <c r="W43960" s="25"/>
      <c r="X43960" s="25"/>
    </row>
    <row r="43961" spans="23:24" x14ac:dyDescent="0.2">
      <c r="W43961" s="25"/>
      <c r="X43961" s="25"/>
    </row>
    <row r="43962" spans="23:24" x14ac:dyDescent="0.2">
      <c r="W43962" s="25"/>
      <c r="X43962" s="25"/>
    </row>
    <row r="43963" spans="23:24" x14ac:dyDescent="0.2">
      <c r="W43963" s="25"/>
      <c r="X43963" s="25"/>
    </row>
    <row r="43964" spans="23:24" x14ac:dyDescent="0.2">
      <c r="W43964" s="25"/>
      <c r="X43964" s="25"/>
    </row>
    <row r="43965" spans="23:24" x14ac:dyDescent="0.2">
      <c r="W43965" s="25"/>
      <c r="X43965" s="25"/>
    </row>
    <row r="43966" spans="23:24" x14ac:dyDescent="0.2">
      <c r="W43966" s="25"/>
      <c r="X43966" s="25"/>
    </row>
    <row r="43967" spans="23:24" x14ac:dyDescent="0.2">
      <c r="W43967" s="25"/>
      <c r="X43967" s="25"/>
    </row>
    <row r="43968" spans="23:24" x14ac:dyDescent="0.2">
      <c r="W43968" s="25"/>
      <c r="X43968" s="25"/>
    </row>
    <row r="43969" spans="23:24" x14ac:dyDescent="0.2">
      <c r="W43969" s="25"/>
      <c r="X43969" s="25"/>
    </row>
    <row r="43970" spans="23:24" x14ac:dyDescent="0.2">
      <c r="W43970" s="25"/>
      <c r="X43970" s="25"/>
    </row>
    <row r="43971" spans="23:24" x14ac:dyDescent="0.2">
      <c r="W43971" s="25"/>
      <c r="X43971" s="25"/>
    </row>
    <row r="43972" spans="23:24" x14ac:dyDescent="0.2">
      <c r="W43972" s="25"/>
      <c r="X43972" s="25"/>
    </row>
    <row r="43973" spans="23:24" x14ac:dyDescent="0.2">
      <c r="W43973" s="25"/>
      <c r="X43973" s="25"/>
    </row>
    <row r="43974" spans="23:24" x14ac:dyDescent="0.2">
      <c r="W43974" s="25"/>
      <c r="X43974" s="25"/>
    </row>
    <row r="43975" spans="23:24" x14ac:dyDescent="0.2">
      <c r="W43975" s="25"/>
      <c r="X43975" s="25"/>
    </row>
    <row r="43976" spans="23:24" x14ac:dyDescent="0.2">
      <c r="W43976" s="25"/>
      <c r="X43976" s="25"/>
    </row>
    <row r="43977" spans="23:24" x14ac:dyDescent="0.2">
      <c r="W43977" s="25"/>
      <c r="X43977" s="25"/>
    </row>
    <row r="43978" spans="23:24" x14ac:dyDescent="0.2">
      <c r="W43978" s="25"/>
      <c r="X43978" s="25"/>
    </row>
    <row r="43979" spans="23:24" x14ac:dyDescent="0.2">
      <c r="W43979" s="25"/>
      <c r="X43979" s="25"/>
    </row>
    <row r="43980" spans="23:24" x14ac:dyDescent="0.2">
      <c r="W43980" s="25"/>
      <c r="X43980" s="25"/>
    </row>
    <row r="43981" spans="23:24" x14ac:dyDescent="0.2">
      <c r="W43981" s="25"/>
      <c r="X43981" s="25"/>
    </row>
    <row r="43982" spans="23:24" x14ac:dyDescent="0.2">
      <c r="W43982" s="25"/>
      <c r="X43982" s="25"/>
    </row>
    <row r="43983" spans="23:24" x14ac:dyDescent="0.2">
      <c r="W43983" s="25"/>
      <c r="X43983" s="25"/>
    </row>
    <row r="43984" spans="23:24" x14ac:dyDescent="0.2">
      <c r="W43984" s="25"/>
      <c r="X43984" s="25"/>
    </row>
    <row r="43985" spans="23:24" x14ac:dyDescent="0.2">
      <c r="W43985" s="25"/>
      <c r="X43985" s="25"/>
    </row>
    <row r="43986" spans="23:24" x14ac:dyDescent="0.2">
      <c r="W43986" s="25"/>
      <c r="X43986" s="25"/>
    </row>
    <row r="43987" spans="23:24" x14ac:dyDescent="0.2">
      <c r="W43987" s="25"/>
      <c r="X43987" s="25"/>
    </row>
    <row r="43988" spans="23:24" x14ac:dyDescent="0.2">
      <c r="W43988" s="25"/>
      <c r="X43988" s="25"/>
    </row>
    <row r="43989" spans="23:24" x14ac:dyDescent="0.2">
      <c r="W43989" s="25"/>
      <c r="X43989" s="25"/>
    </row>
    <row r="43990" spans="23:24" x14ac:dyDescent="0.2">
      <c r="W43990" s="25"/>
      <c r="X43990" s="25"/>
    </row>
    <row r="43991" spans="23:24" x14ac:dyDescent="0.2">
      <c r="W43991" s="25"/>
      <c r="X43991" s="25"/>
    </row>
    <row r="43992" spans="23:24" x14ac:dyDescent="0.2">
      <c r="W43992" s="25"/>
      <c r="X43992" s="25"/>
    </row>
    <row r="43993" spans="23:24" x14ac:dyDescent="0.2">
      <c r="W43993" s="25"/>
      <c r="X43993" s="25"/>
    </row>
    <row r="43994" spans="23:24" x14ac:dyDescent="0.2">
      <c r="W43994" s="25"/>
      <c r="X43994" s="25"/>
    </row>
    <row r="43995" spans="23:24" x14ac:dyDescent="0.2">
      <c r="W43995" s="25"/>
      <c r="X43995" s="25"/>
    </row>
    <row r="43996" spans="23:24" x14ac:dyDescent="0.2">
      <c r="W43996" s="25"/>
      <c r="X43996" s="25"/>
    </row>
    <row r="43997" spans="23:24" x14ac:dyDescent="0.2">
      <c r="W43997" s="25"/>
      <c r="X43997" s="25"/>
    </row>
    <row r="43998" spans="23:24" x14ac:dyDescent="0.2">
      <c r="W43998" s="25"/>
      <c r="X43998" s="25"/>
    </row>
    <row r="43999" spans="23:24" x14ac:dyDescent="0.2">
      <c r="W43999" s="25"/>
      <c r="X43999" s="25"/>
    </row>
    <row r="44000" spans="23:24" x14ac:dyDescent="0.2">
      <c r="W44000" s="25"/>
      <c r="X44000" s="25"/>
    </row>
    <row r="44001" spans="23:24" x14ac:dyDescent="0.2">
      <c r="W44001" s="25"/>
      <c r="X44001" s="25"/>
    </row>
    <row r="44002" spans="23:24" x14ac:dyDescent="0.2">
      <c r="W44002" s="25"/>
      <c r="X44002" s="25"/>
    </row>
    <row r="44003" spans="23:24" x14ac:dyDescent="0.2">
      <c r="W44003" s="25"/>
      <c r="X44003" s="25"/>
    </row>
    <row r="44004" spans="23:24" x14ac:dyDescent="0.2">
      <c r="W44004" s="25"/>
      <c r="X44004" s="25"/>
    </row>
    <row r="44005" spans="23:24" x14ac:dyDescent="0.2">
      <c r="W44005" s="25"/>
      <c r="X44005" s="25"/>
    </row>
    <row r="44006" spans="23:24" x14ac:dyDescent="0.2">
      <c r="W44006" s="25"/>
      <c r="X44006" s="25"/>
    </row>
    <row r="44007" spans="23:24" x14ac:dyDescent="0.2">
      <c r="W44007" s="25"/>
      <c r="X44007" s="25"/>
    </row>
    <row r="44008" spans="23:24" x14ac:dyDescent="0.2">
      <c r="W44008" s="25"/>
      <c r="X44008" s="25"/>
    </row>
    <row r="44009" spans="23:24" x14ac:dyDescent="0.2">
      <c r="W44009" s="25"/>
      <c r="X44009" s="25"/>
    </row>
    <row r="44010" spans="23:24" x14ac:dyDescent="0.2">
      <c r="W44010" s="25"/>
      <c r="X44010" s="25"/>
    </row>
    <row r="44011" spans="23:24" x14ac:dyDescent="0.2">
      <c r="W44011" s="25"/>
      <c r="X44011" s="25"/>
    </row>
    <row r="44012" spans="23:24" x14ac:dyDescent="0.2">
      <c r="W44012" s="25"/>
      <c r="X44012" s="25"/>
    </row>
    <row r="44013" spans="23:24" x14ac:dyDescent="0.2">
      <c r="W44013" s="25"/>
      <c r="X44013" s="25"/>
    </row>
    <row r="44014" spans="23:24" x14ac:dyDescent="0.2">
      <c r="W44014" s="25"/>
      <c r="X44014" s="25"/>
    </row>
    <row r="44015" spans="23:24" x14ac:dyDescent="0.2">
      <c r="W44015" s="25"/>
      <c r="X44015" s="25"/>
    </row>
    <row r="44016" spans="23:24" x14ac:dyDescent="0.2">
      <c r="W44016" s="25"/>
      <c r="X44016" s="25"/>
    </row>
    <row r="44017" spans="23:24" x14ac:dyDescent="0.2">
      <c r="W44017" s="25"/>
      <c r="X44017" s="25"/>
    </row>
    <row r="44018" spans="23:24" x14ac:dyDescent="0.2">
      <c r="W44018" s="25"/>
      <c r="X44018" s="25"/>
    </row>
    <row r="44019" spans="23:24" x14ac:dyDescent="0.2">
      <c r="W44019" s="25"/>
      <c r="X44019" s="25"/>
    </row>
    <row r="44020" spans="23:24" x14ac:dyDescent="0.2">
      <c r="W44020" s="25"/>
      <c r="X44020" s="25"/>
    </row>
    <row r="44021" spans="23:24" x14ac:dyDescent="0.2">
      <c r="W44021" s="25"/>
      <c r="X44021" s="25"/>
    </row>
    <row r="44022" spans="23:24" x14ac:dyDescent="0.2">
      <c r="W44022" s="25"/>
      <c r="X44022" s="25"/>
    </row>
    <row r="44023" spans="23:24" x14ac:dyDescent="0.2">
      <c r="W44023" s="25"/>
      <c r="X44023" s="25"/>
    </row>
    <row r="44024" spans="23:24" x14ac:dyDescent="0.2">
      <c r="W44024" s="25"/>
      <c r="X44024" s="25"/>
    </row>
    <row r="44025" spans="23:24" x14ac:dyDescent="0.2">
      <c r="W44025" s="25"/>
      <c r="X44025" s="25"/>
    </row>
    <row r="44026" spans="23:24" x14ac:dyDescent="0.2">
      <c r="W44026" s="25"/>
      <c r="X44026" s="25"/>
    </row>
    <row r="44027" spans="23:24" x14ac:dyDescent="0.2">
      <c r="W44027" s="25"/>
      <c r="X44027" s="25"/>
    </row>
    <row r="44028" spans="23:24" x14ac:dyDescent="0.2">
      <c r="W44028" s="25"/>
      <c r="X44028" s="25"/>
    </row>
    <row r="44029" spans="23:24" x14ac:dyDescent="0.2">
      <c r="W44029" s="25"/>
      <c r="X44029" s="25"/>
    </row>
    <row r="44030" spans="23:24" x14ac:dyDescent="0.2">
      <c r="W44030" s="25"/>
      <c r="X44030" s="25"/>
    </row>
    <row r="44031" spans="23:24" x14ac:dyDescent="0.2">
      <c r="W44031" s="25"/>
      <c r="X44031" s="25"/>
    </row>
    <row r="44032" spans="23:24" x14ac:dyDescent="0.2">
      <c r="W44032" s="25"/>
      <c r="X44032" s="25"/>
    </row>
    <row r="44033" spans="23:24" x14ac:dyDescent="0.2">
      <c r="W44033" s="25"/>
      <c r="X44033" s="25"/>
    </row>
    <row r="44034" spans="23:24" x14ac:dyDescent="0.2">
      <c r="W44034" s="25"/>
      <c r="X44034" s="25"/>
    </row>
    <row r="44035" spans="23:24" x14ac:dyDescent="0.2">
      <c r="W44035" s="25"/>
      <c r="X44035" s="25"/>
    </row>
    <row r="44036" spans="23:24" x14ac:dyDescent="0.2">
      <c r="W44036" s="25"/>
      <c r="X44036" s="25"/>
    </row>
    <row r="44037" spans="23:24" x14ac:dyDescent="0.2">
      <c r="W44037" s="25"/>
      <c r="X44037" s="25"/>
    </row>
    <row r="44038" spans="23:24" x14ac:dyDescent="0.2">
      <c r="W44038" s="25"/>
      <c r="X44038" s="25"/>
    </row>
    <row r="44039" spans="23:24" x14ac:dyDescent="0.2">
      <c r="W44039" s="25"/>
      <c r="X44039" s="25"/>
    </row>
    <row r="44040" spans="23:24" x14ac:dyDescent="0.2">
      <c r="W44040" s="25"/>
      <c r="X44040" s="25"/>
    </row>
    <row r="44041" spans="23:24" x14ac:dyDescent="0.2">
      <c r="W44041" s="25"/>
      <c r="X44041" s="25"/>
    </row>
    <row r="44042" spans="23:24" x14ac:dyDescent="0.2">
      <c r="W44042" s="25"/>
      <c r="X44042" s="25"/>
    </row>
    <row r="44043" spans="23:24" x14ac:dyDescent="0.2">
      <c r="W44043" s="25"/>
      <c r="X44043" s="25"/>
    </row>
    <row r="44044" spans="23:24" x14ac:dyDescent="0.2">
      <c r="W44044" s="25"/>
      <c r="X44044" s="25"/>
    </row>
    <row r="44045" spans="23:24" x14ac:dyDescent="0.2">
      <c r="W44045" s="25"/>
      <c r="X44045" s="25"/>
    </row>
    <row r="44046" spans="23:24" x14ac:dyDescent="0.2">
      <c r="W44046" s="25"/>
      <c r="X44046" s="25"/>
    </row>
    <row r="44047" spans="23:24" x14ac:dyDescent="0.2">
      <c r="W44047" s="25"/>
      <c r="X44047" s="25"/>
    </row>
    <row r="44048" spans="23:24" x14ac:dyDescent="0.2">
      <c r="W44048" s="25"/>
      <c r="X44048" s="25"/>
    </row>
    <row r="44049" spans="23:24" x14ac:dyDescent="0.2">
      <c r="W44049" s="25"/>
      <c r="X44049" s="25"/>
    </row>
    <row r="44050" spans="23:24" x14ac:dyDescent="0.2">
      <c r="W44050" s="25"/>
      <c r="X44050" s="25"/>
    </row>
    <row r="44051" spans="23:24" x14ac:dyDescent="0.2">
      <c r="W44051" s="25"/>
      <c r="X44051" s="25"/>
    </row>
    <row r="44052" spans="23:24" x14ac:dyDescent="0.2">
      <c r="W44052" s="25"/>
      <c r="X44052" s="25"/>
    </row>
    <row r="44053" spans="23:24" x14ac:dyDescent="0.2">
      <c r="W44053" s="25"/>
      <c r="X44053" s="25"/>
    </row>
    <row r="44054" spans="23:24" x14ac:dyDescent="0.2">
      <c r="W44054" s="25"/>
      <c r="X44054" s="25"/>
    </row>
    <row r="44055" spans="23:24" x14ac:dyDescent="0.2">
      <c r="W44055" s="25"/>
      <c r="X44055" s="25"/>
    </row>
    <row r="44056" spans="23:24" x14ac:dyDescent="0.2">
      <c r="W44056" s="25"/>
      <c r="X44056" s="25"/>
    </row>
    <row r="44057" spans="23:24" x14ac:dyDescent="0.2">
      <c r="W44057" s="25"/>
      <c r="X44057" s="25"/>
    </row>
    <row r="44058" spans="23:24" x14ac:dyDescent="0.2">
      <c r="W44058" s="25"/>
      <c r="X44058" s="25"/>
    </row>
    <row r="44059" spans="23:24" x14ac:dyDescent="0.2">
      <c r="W44059" s="25"/>
      <c r="X44059" s="25"/>
    </row>
    <row r="44060" spans="23:24" x14ac:dyDescent="0.2">
      <c r="W44060" s="25"/>
      <c r="X44060" s="25"/>
    </row>
    <row r="44061" spans="23:24" x14ac:dyDescent="0.2">
      <c r="W44061" s="25"/>
      <c r="X44061" s="25"/>
    </row>
    <row r="44062" spans="23:24" x14ac:dyDescent="0.2">
      <c r="W44062" s="25"/>
      <c r="X44062" s="25"/>
    </row>
    <row r="44063" spans="23:24" x14ac:dyDescent="0.2">
      <c r="W44063" s="25"/>
      <c r="X44063" s="25"/>
    </row>
    <row r="44064" spans="23:24" x14ac:dyDescent="0.2">
      <c r="W44064" s="25"/>
      <c r="X44064" s="25"/>
    </row>
    <row r="44065" spans="23:24" x14ac:dyDescent="0.2">
      <c r="W44065" s="25"/>
      <c r="X44065" s="25"/>
    </row>
    <row r="44066" spans="23:24" x14ac:dyDescent="0.2">
      <c r="W44066" s="25"/>
      <c r="X44066" s="25"/>
    </row>
    <row r="44067" spans="23:24" x14ac:dyDescent="0.2">
      <c r="W44067" s="25"/>
      <c r="X44067" s="25"/>
    </row>
    <row r="44068" spans="23:24" x14ac:dyDescent="0.2">
      <c r="W44068" s="25"/>
      <c r="X44068" s="25"/>
    </row>
    <row r="44069" spans="23:24" x14ac:dyDescent="0.2">
      <c r="W44069" s="25"/>
      <c r="X44069" s="25"/>
    </row>
    <row r="44070" spans="23:24" x14ac:dyDescent="0.2">
      <c r="W44070" s="25"/>
      <c r="X44070" s="25"/>
    </row>
    <row r="44071" spans="23:24" x14ac:dyDescent="0.2">
      <c r="W44071" s="25"/>
      <c r="X44071" s="25"/>
    </row>
    <row r="44072" spans="23:24" x14ac:dyDescent="0.2">
      <c r="W44072" s="25"/>
      <c r="X44072" s="25"/>
    </row>
    <row r="44073" spans="23:24" x14ac:dyDescent="0.2">
      <c r="W44073" s="25"/>
      <c r="X44073" s="25"/>
    </row>
    <row r="44074" spans="23:24" x14ac:dyDescent="0.2">
      <c r="W44074" s="25"/>
      <c r="X44074" s="25"/>
    </row>
    <row r="44075" spans="23:24" x14ac:dyDescent="0.2">
      <c r="W44075" s="25"/>
      <c r="X44075" s="25"/>
    </row>
    <row r="44076" spans="23:24" x14ac:dyDescent="0.2">
      <c r="W44076" s="25"/>
      <c r="X44076" s="25"/>
    </row>
    <row r="44077" spans="23:24" x14ac:dyDescent="0.2">
      <c r="W44077" s="25"/>
      <c r="X44077" s="25"/>
    </row>
    <row r="44078" spans="23:24" x14ac:dyDescent="0.2">
      <c r="W44078" s="25"/>
      <c r="X44078" s="25"/>
    </row>
    <row r="44079" spans="23:24" x14ac:dyDescent="0.2">
      <c r="W44079" s="25"/>
      <c r="X44079" s="25"/>
    </row>
    <row r="44080" spans="23:24" x14ac:dyDescent="0.2">
      <c r="W44080" s="25"/>
      <c r="X44080" s="25"/>
    </row>
    <row r="44081" spans="23:24" x14ac:dyDescent="0.2">
      <c r="W44081" s="25"/>
      <c r="X44081" s="25"/>
    </row>
    <row r="44082" spans="23:24" x14ac:dyDescent="0.2">
      <c r="W44082" s="25"/>
      <c r="X44082" s="25"/>
    </row>
    <row r="44083" spans="23:24" x14ac:dyDescent="0.2">
      <c r="W44083" s="25"/>
      <c r="X44083" s="25"/>
    </row>
    <row r="44084" spans="23:24" x14ac:dyDescent="0.2">
      <c r="W44084" s="25"/>
      <c r="X44084" s="25"/>
    </row>
    <row r="44085" spans="23:24" x14ac:dyDescent="0.2">
      <c r="W44085" s="25"/>
      <c r="X44085" s="25"/>
    </row>
    <row r="44086" spans="23:24" x14ac:dyDescent="0.2">
      <c r="W44086" s="25"/>
      <c r="X44086" s="25"/>
    </row>
    <row r="44087" spans="23:24" x14ac:dyDescent="0.2">
      <c r="W44087" s="25"/>
      <c r="X44087" s="25"/>
    </row>
    <row r="44088" spans="23:24" x14ac:dyDescent="0.2">
      <c r="W44088" s="25"/>
      <c r="X44088" s="25"/>
    </row>
    <row r="44089" spans="23:24" x14ac:dyDescent="0.2">
      <c r="W44089" s="25"/>
      <c r="X44089" s="25"/>
    </row>
    <row r="44090" spans="23:24" x14ac:dyDescent="0.2">
      <c r="W44090" s="25"/>
      <c r="X44090" s="25"/>
    </row>
    <row r="44091" spans="23:24" x14ac:dyDescent="0.2">
      <c r="W44091" s="25"/>
      <c r="X44091" s="25"/>
    </row>
    <row r="44092" spans="23:24" x14ac:dyDescent="0.2">
      <c r="W44092" s="25"/>
      <c r="X44092" s="25"/>
    </row>
    <row r="44093" spans="23:24" x14ac:dyDescent="0.2">
      <c r="W44093" s="25"/>
      <c r="X44093" s="25"/>
    </row>
    <row r="44094" spans="23:24" x14ac:dyDescent="0.2">
      <c r="W44094" s="25"/>
      <c r="X44094" s="25"/>
    </row>
    <row r="44095" spans="23:24" x14ac:dyDescent="0.2">
      <c r="W44095" s="25"/>
      <c r="X44095" s="25"/>
    </row>
    <row r="44096" spans="23:24" x14ac:dyDescent="0.2">
      <c r="W44096" s="25"/>
      <c r="X44096" s="25"/>
    </row>
    <row r="44097" spans="23:24" x14ac:dyDescent="0.2">
      <c r="W44097" s="25"/>
      <c r="X44097" s="25"/>
    </row>
    <row r="44098" spans="23:24" x14ac:dyDescent="0.2">
      <c r="W44098" s="25"/>
      <c r="X44098" s="25"/>
    </row>
    <row r="44099" spans="23:24" x14ac:dyDescent="0.2">
      <c r="W44099" s="25"/>
      <c r="X44099" s="25"/>
    </row>
    <row r="44100" spans="23:24" x14ac:dyDescent="0.2">
      <c r="W44100" s="25"/>
      <c r="X44100" s="25"/>
    </row>
    <row r="44101" spans="23:24" x14ac:dyDescent="0.2">
      <c r="W44101" s="25"/>
      <c r="X44101" s="25"/>
    </row>
    <row r="44102" spans="23:24" x14ac:dyDescent="0.2">
      <c r="W44102" s="25"/>
      <c r="X44102" s="25"/>
    </row>
    <row r="44103" spans="23:24" x14ac:dyDescent="0.2">
      <c r="W44103" s="25"/>
      <c r="X44103" s="25"/>
    </row>
    <row r="44104" spans="23:24" x14ac:dyDescent="0.2">
      <c r="W44104" s="25"/>
      <c r="X44104" s="25"/>
    </row>
    <row r="44105" spans="23:24" x14ac:dyDescent="0.2">
      <c r="W44105" s="25"/>
      <c r="X44105" s="25"/>
    </row>
    <row r="44106" spans="23:24" x14ac:dyDescent="0.2">
      <c r="W44106" s="25"/>
      <c r="X44106" s="25"/>
    </row>
    <row r="44107" spans="23:24" x14ac:dyDescent="0.2">
      <c r="W44107" s="25"/>
      <c r="X44107" s="25"/>
    </row>
    <row r="44108" spans="23:24" x14ac:dyDescent="0.2">
      <c r="W44108" s="25"/>
      <c r="X44108" s="25"/>
    </row>
    <row r="44109" spans="23:24" x14ac:dyDescent="0.2">
      <c r="W44109" s="25"/>
      <c r="X44109" s="25"/>
    </row>
    <row r="44110" spans="23:24" x14ac:dyDescent="0.2">
      <c r="W44110" s="25"/>
      <c r="X44110" s="25"/>
    </row>
    <row r="44111" spans="23:24" x14ac:dyDescent="0.2">
      <c r="W44111" s="25"/>
      <c r="X44111" s="25"/>
    </row>
    <row r="44112" spans="23:24" x14ac:dyDescent="0.2">
      <c r="W44112" s="25"/>
      <c r="X44112" s="25"/>
    </row>
    <row r="44113" spans="23:24" x14ac:dyDescent="0.2">
      <c r="W44113" s="25"/>
      <c r="X44113" s="25"/>
    </row>
    <row r="44114" spans="23:24" x14ac:dyDescent="0.2">
      <c r="W44114" s="25"/>
      <c r="X44114" s="25"/>
    </row>
    <row r="44115" spans="23:24" x14ac:dyDescent="0.2">
      <c r="W44115" s="25"/>
      <c r="X44115" s="25"/>
    </row>
    <row r="44116" spans="23:24" x14ac:dyDescent="0.2">
      <c r="W44116" s="25"/>
      <c r="X44116" s="25"/>
    </row>
    <row r="44117" spans="23:24" x14ac:dyDescent="0.2">
      <c r="W44117" s="25"/>
      <c r="X44117" s="25"/>
    </row>
    <row r="44118" spans="23:24" x14ac:dyDescent="0.2">
      <c r="W44118" s="25"/>
      <c r="X44118" s="25"/>
    </row>
    <row r="44119" spans="23:24" x14ac:dyDescent="0.2">
      <c r="W44119" s="25"/>
      <c r="X44119" s="25"/>
    </row>
    <row r="44120" spans="23:24" x14ac:dyDescent="0.2">
      <c r="W44120" s="25"/>
      <c r="X44120" s="25"/>
    </row>
    <row r="44121" spans="23:24" x14ac:dyDescent="0.2">
      <c r="W44121" s="25"/>
      <c r="X44121" s="25"/>
    </row>
    <row r="44122" spans="23:24" x14ac:dyDescent="0.2">
      <c r="W44122" s="25"/>
      <c r="X44122" s="25"/>
    </row>
    <row r="44123" spans="23:24" x14ac:dyDescent="0.2">
      <c r="W44123" s="25"/>
      <c r="X44123" s="25"/>
    </row>
    <row r="44124" spans="23:24" x14ac:dyDescent="0.2">
      <c r="W44124" s="25"/>
      <c r="X44124" s="25"/>
    </row>
    <row r="44125" spans="23:24" x14ac:dyDescent="0.2">
      <c r="W44125" s="25"/>
      <c r="X44125" s="25"/>
    </row>
    <row r="44126" spans="23:24" x14ac:dyDescent="0.2">
      <c r="W44126" s="25"/>
      <c r="X44126" s="25"/>
    </row>
    <row r="44127" spans="23:24" x14ac:dyDescent="0.2">
      <c r="W44127" s="25"/>
      <c r="X44127" s="25"/>
    </row>
    <row r="44128" spans="23:24" x14ac:dyDescent="0.2">
      <c r="W44128" s="25"/>
      <c r="X44128" s="25"/>
    </row>
    <row r="44129" spans="23:24" x14ac:dyDescent="0.2">
      <c r="W44129" s="25"/>
      <c r="X44129" s="25"/>
    </row>
    <row r="44130" spans="23:24" x14ac:dyDescent="0.2">
      <c r="W44130" s="25"/>
      <c r="X44130" s="25"/>
    </row>
    <row r="44131" spans="23:24" x14ac:dyDescent="0.2">
      <c r="W44131" s="25"/>
      <c r="X44131" s="25"/>
    </row>
    <row r="44132" spans="23:24" x14ac:dyDescent="0.2">
      <c r="W44132" s="25"/>
      <c r="X44132" s="25"/>
    </row>
    <row r="44133" spans="23:24" x14ac:dyDescent="0.2">
      <c r="W44133" s="25"/>
      <c r="X44133" s="25"/>
    </row>
    <row r="44134" spans="23:24" x14ac:dyDescent="0.2">
      <c r="W44134" s="25"/>
      <c r="X44134" s="25"/>
    </row>
    <row r="44135" spans="23:24" x14ac:dyDescent="0.2">
      <c r="W44135" s="25"/>
      <c r="X44135" s="25"/>
    </row>
    <row r="44136" spans="23:24" x14ac:dyDescent="0.2">
      <c r="W44136" s="25"/>
      <c r="X44136" s="25"/>
    </row>
    <row r="44137" spans="23:24" x14ac:dyDescent="0.2">
      <c r="W44137" s="25"/>
      <c r="X44137" s="25"/>
    </row>
    <row r="44138" spans="23:24" x14ac:dyDescent="0.2">
      <c r="W44138" s="25"/>
      <c r="X44138" s="25"/>
    </row>
    <row r="44139" spans="23:24" x14ac:dyDescent="0.2">
      <c r="W44139" s="25"/>
      <c r="X44139" s="25"/>
    </row>
    <row r="44140" spans="23:24" x14ac:dyDescent="0.2">
      <c r="W44140" s="25"/>
      <c r="X44140" s="25"/>
    </row>
    <row r="44141" spans="23:24" x14ac:dyDescent="0.2">
      <c r="W44141" s="25"/>
      <c r="X44141" s="25"/>
    </row>
    <row r="44142" spans="23:24" x14ac:dyDescent="0.2">
      <c r="W44142" s="25"/>
      <c r="X44142" s="25"/>
    </row>
    <row r="44143" spans="23:24" x14ac:dyDescent="0.2">
      <c r="W44143" s="25"/>
      <c r="X44143" s="25"/>
    </row>
    <row r="44144" spans="23:24" x14ac:dyDescent="0.2">
      <c r="W44144" s="25"/>
      <c r="X44144" s="25"/>
    </row>
    <row r="44145" spans="23:24" x14ac:dyDescent="0.2">
      <c r="W44145" s="25"/>
      <c r="X44145" s="25"/>
    </row>
    <row r="44146" spans="23:24" x14ac:dyDescent="0.2">
      <c r="W44146" s="25"/>
      <c r="X44146" s="25"/>
    </row>
    <row r="44147" spans="23:24" x14ac:dyDescent="0.2">
      <c r="W44147" s="25"/>
      <c r="X44147" s="25"/>
    </row>
    <row r="44148" spans="23:24" x14ac:dyDescent="0.2">
      <c r="W44148" s="25"/>
      <c r="X44148" s="25"/>
    </row>
    <row r="44149" spans="23:24" x14ac:dyDescent="0.2">
      <c r="W44149" s="25"/>
      <c r="X44149" s="25"/>
    </row>
    <row r="44150" spans="23:24" x14ac:dyDescent="0.2">
      <c r="W44150" s="25"/>
      <c r="X44150" s="25"/>
    </row>
    <row r="44151" spans="23:24" x14ac:dyDescent="0.2">
      <c r="W44151" s="25"/>
      <c r="X44151" s="25"/>
    </row>
    <row r="44152" spans="23:24" x14ac:dyDescent="0.2">
      <c r="W44152" s="25"/>
      <c r="X44152" s="25"/>
    </row>
    <row r="44153" spans="23:24" x14ac:dyDescent="0.2">
      <c r="W44153" s="25"/>
      <c r="X44153" s="25"/>
    </row>
    <row r="44154" spans="23:24" x14ac:dyDescent="0.2">
      <c r="W44154" s="25"/>
      <c r="X44154" s="25"/>
    </row>
    <row r="44155" spans="23:24" x14ac:dyDescent="0.2">
      <c r="W44155" s="25"/>
      <c r="X44155" s="25"/>
    </row>
    <row r="44156" spans="23:24" x14ac:dyDescent="0.2">
      <c r="W44156" s="25"/>
      <c r="X44156" s="25"/>
    </row>
    <row r="44157" spans="23:24" x14ac:dyDescent="0.2">
      <c r="W44157" s="25"/>
      <c r="X44157" s="25"/>
    </row>
    <row r="44158" spans="23:24" x14ac:dyDescent="0.2">
      <c r="W44158" s="25"/>
      <c r="X44158" s="25"/>
    </row>
    <row r="44159" spans="23:24" x14ac:dyDescent="0.2">
      <c r="W44159" s="25"/>
      <c r="X44159" s="25"/>
    </row>
    <row r="44160" spans="23:24" x14ac:dyDescent="0.2">
      <c r="W44160" s="25"/>
      <c r="X44160" s="25"/>
    </row>
    <row r="44161" spans="23:24" x14ac:dyDescent="0.2">
      <c r="W44161" s="25"/>
      <c r="X44161" s="25"/>
    </row>
    <row r="44162" spans="23:24" x14ac:dyDescent="0.2">
      <c r="W44162" s="25"/>
      <c r="X44162" s="25"/>
    </row>
    <row r="44163" spans="23:24" x14ac:dyDescent="0.2">
      <c r="W44163" s="25"/>
      <c r="X44163" s="25"/>
    </row>
    <row r="44164" spans="23:24" x14ac:dyDescent="0.2">
      <c r="W44164" s="25"/>
      <c r="X44164" s="25"/>
    </row>
    <row r="44165" spans="23:24" x14ac:dyDescent="0.2">
      <c r="W44165" s="25"/>
      <c r="X44165" s="25"/>
    </row>
    <row r="44166" spans="23:24" x14ac:dyDescent="0.2">
      <c r="W44166" s="25"/>
      <c r="X44166" s="25"/>
    </row>
    <row r="44167" spans="23:24" x14ac:dyDescent="0.2">
      <c r="W44167" s="25"/>
      <c r="X44167" s="25"/>
    </row>
    <row r="44168" spans="23:24" x14ac:dyDescent="0.2">
      <c r="W44168" s="25"/>
      <c r="X44168" s="25"/>
    </row>
    <row r="44169" spans="23:24" x14ac:dyDescent="0.2">
      <c r="W44169" s="25"/>
      <c r="X44169" s="25"/>
    </row>
    <row r="44170" spans="23:24" x14ac:dyDescent="0.2">
      <c r="W44170" s="25"/>
      <c r="X44170" s="25"/>
    </row>
    <row r="44171" spans="23:24" x14ac:dyDescent="0.2">
      <c r="W44171" s="25"/>
      <c r="X44171" s="25"/>
    </row>
    <row r="44172" spans="23:24" x14ac:dyDescent="0.2">
      <c r="W44172" s="25"/>
      <c r="X44172" s="25"/>
    </row>
    <row r="44173" spans="23:24" x14ac:dyDescent="0.2">
      <c r="W44173" s="25"/>
      <c r="X44173" s="25"/>
    </row>
    <row r="44174" spans="23:24" x14ac:dyDescent="0.2">
      <c r="W44174" s="25"/>
      <c r="X44174" s="25"/>
    </row>
    <row r="44175" spans="23:24" x14ac:dyDescent="0.2">
      <c r="W44175" s="25"/>
      <c r="X44175" s="25"/>
    </row>
    <row r="44176" spans="23:24" x14ac:dyDescent="0.2">
      <c r="W44176" s="25"/>
      <c r="X44176" s="25"/>
    </row>
    <row r="44177" spans="23:24" x14ac:dyDescent="0.2">
      <c r="W44177" s="25"/>
      <c r="X44177" s="25"/>
    </row>
    <row r="44178" spans="23:24" x14ac:dyDescent="0.2">
      <c r="W44178" s="25"/>
      <c r="X44178" s="25"/>
    </row>
    <row r="44179" spans="23:24" x14ac:dyDescent="0.2">
      <c r="W44179" s="25"/>
      <c r="X44179" s="25"/>
    </row>
    <row r="44180" spans="23:24" x14ac:dyDescent="0.2">
      <c r="W44180" s="25"/>
      <c r="X44180" s="25"/>
    </row>
    <row r="44181" spans="23:24" x14ac:dyDescent="0.2">
      <c r="W44181" s="25"/>
      <c r="X44181" s="25"/>
    </row>
    <row r="44182" spans="23:24" x14ac:dyDescent="0.2">
      <c r="W44182" s="25"/>
      <c r="X44182" s="25"/>
    </row>
    <row r="44183" spans="23:24" x14ac:dyDescent="0.2">
      <c r="W44183" s="25"/>
      <c r="X44183" s="25"/>
    </row>
    <row r="44184" spans="23:24" x14ac:dyDescent="0.2">
      <c r="W44184" s="25"/>
      <c r="X44184" s="25"/>
    </row>
    <row r="44185" spans="23:24" x14ac:dyDescent="0.2">
      <c r="W44185" s="25"/>
      <c r="X44185" s="25"/>
    </row>
    <row r="44186" spans="23:24" x14ac:dyDescent="0.2">
      <c r="W44186" s="25"/>
      <c r="X44186" s="25"/>
    </row>
    <row r="44187" spans="23:24" x14ac:dyDescent="0.2">
      <c r="W44187" s="25"/>
      <c r="X44187" s="25"/>
    </row>
    <row r="44188" spans="23:24" x14ac:dyDescent="0.2">
      <c r="W44188" s="25"/>
      <c r="X44188" s="25"/>
    </row>
    <row r="44189" spans="23:24" x14ac:dyDescent="0.2">
      <c r="W44189" s="25"/>
      <c r="X44189" s="25"/>
    </row>
    <row r="44190" spans="23:24" x14ac:dyDescent="0.2">
      <c r="W44190" s="25"/>
      <c r="X44190" s="25"/>
    </row>
    <row r="44191" spans="23:24" x14ac:dyDescent="0.2">
      <c r="W44191" s="25"/>
      <c r="X44191" s="25"/>
    </row>
    <row r="44192" spans="23:24" x14ac:dyDescent="0.2">
      <c r="W44192" s="25"/>
      <c r="X44192" s="25"/>
    </row>
    <row r="44193" spans="23:24" x14ac:dyDescent="0.2">
      <c r="W44193" s="25"/>
      <c r="X44193" s="25"/>
    </row>
    <row r="44194" spans="23:24" x14ac:dyDescent="0.2">
      <c r="W44194" s="25"/>
      <c r="X44194" s="25"/>
    </row>
    <row r="44195" spans="23:24" x14ac:dyDescent="0.2">
      <c r="W44195" s="25"/>
      <c r="X44195" s="25"/>
    </row>
    <row r="44196" spans="23:24" x14ac:dyDescent="0.2">
      <c r="W44196" s="25"/>
      <c r="X44196" s="25"/>
    </row>
    <row r="44197" spans="23:24" x14ac:dyDescent="0.2">
      <c r="W44197" s="25"/>
      <c r="X44197" s="25"/>
    </row>
    <row r="44198" spans="23:24" x14ac:dyDescent="0.2">
      <c r="W44198" s="25"/>
      <c r="X44198" s="25"/>
    </row>
    <row r="44199" spans="23:24" x14ac:dyDescent="0.2">
      <c r="W44199" s="25"/>
      <c r="X44199" s="25"/>
    </row>
    <row r="44200" spans="23:24" x14ac:dyDescent="0.2">
      <c r="W44200" s="25"/>
      <c r="X44200" s="25"/>
    </row>
    <row r="44201" spans="23:24" x14ac:dyDescent="0.2">
      <c r="W44201" s="25"/>
      <c r="X44201" s="25"/>
    </row>
    <row r="44202" spans="23:24" x14ac:dyDescent="0.2">
      <c r="W44202" s="25"/>
      <c r="X44202" s="25"/>
    </row>
    <row r="44203" spans="23:24" x14ac:dyDescent="0.2">
      <c r="W44203" s="25"/>
      <c r="X44203" s="25"/>
    </row>
    <row r="44204" spans="23:24" x14ac:dyDescent="0.2">
      <c r="W44204" s="25"/>
      <c r="X44204" s="25"/>
    </row>
    <row r="44205" spans="23:24" x14ac:dyDescent="0.2">
      <c r="W44205" s="25"/>
      <c r="X44205" s="25"/>
    </row>
    <row r="44206" spans="23:24" x14ac:dyDescent="0.2">
      <c r="W44206" s="25"/>
      <c r="X44206" s="25"/>
    </row>
    <row r="44207" spans="23:24" x14ac:dyDescent="0.2">
      <c r="W44207" s="25"/>
      <c r="X44207" s="25"/>
    </row>
    <row r="44208" spans="23:24" x14ac:dyDescent="0.2">
      <c r="W44208" s="25"/>
      <c r="X44208" s="25"/>
    </row>
    <row r="44209" spans="23:24" x14ac:dyDescent="0.2">
      <c r="W44209" s="25"/>
      <c r="X44209" s="25"/>
    </row>
    <row r="44210" spans="23:24" x14ac:dyDescent="0.2">
      <c r="W44210" s="25"/>
      <c r="X44210" s="25"/>
    </row>
    <row r="44211" spans="23:24" x14ac:dyDescent="0.2">
      <c r="W44211" s="25"/>
      <c r="X44211" s="25"/>
    </row>
    <row r="44212" spans="23:24" x14ac:dyDescent="0.2">
      <c r="W44212" s="25"/>
      <c r="X44212" s="25"/>
    </row>
    <row r="44213" spans="23:24" x14ac:dyDescent="0.2">
      <c r="W44213" s="25"/>
      <c r="X44213" s="25"/>
    </row>
    <row r="44214" spans="23:24" x14ac:dyDescent="0.2">
      <c r="W44214" s="25"/>
      <c r="X44214" s="25"/>
    </row>
    <row r="44215" spans="23:24" x14ac:dyDescent="0.2">
      <c r="W44215" s="25"/>
      <c r="X44215" s="25"/>
    </row>
    <row r="44216" spans="23:24" x14ac:dyDescent="0.2">
      <c r="W44216" s="25"/>
      <c r="X44216" s="25"/>
    </row>
    <row r="44217" spans="23:24" x14ac:dyDescent="0.2">
      <c r="W44217" s="25"/>
      <c r="X44217" s="25"/>
    </row>
    <row r="44218" spans="23:24" x14ac:dyDescent="0.2">
      <c r="W44218" s="25"/>
      <c r="X44218" s="25"/>
    </row>
    <row r="44219" spans="23:24" x14ac:dyDescent="0.2">
      <c r="W44219" s="25"/>
      <c r="X44219" s="25"/>
    </row>
    <row r="44220" spans="23:24" x14ac:dyDescent="0.2">
      <c r="W44220" s="25"/>
      <c r="X44220" s="25"/>
    </row>
    <row r="44221" spans="23:24" x14ac:dyDescent="0.2">
      <c r="W44221" s="25"/>
      <c r="X44221" s="25"/>
    </row>
    <row r="44222" spans="23:24" x14ac:dyDescent="0.2">
      <c r="W44222" s="25"/>
      <c r="X44222" s="25"/>
    </row>
    <row r="44223" spans="23:24" x14ac:dyDescent="0.2">
      <c r="W44223" s="25"/>
      <c r="X44223" s="25"/>
    </row>
    <row r="44224" spans="23:24" x14ac:dyDescent="0.2">
      <c r="W44224" s="25"/>
      <c r="X44224" s="25"/>
    </row>
    <row r="44225" spans="23:24" x14ac:dyDescent="0.2">
      <c r="W44225" s="25"/>
      <c r="X44225" s="25"/>
    </row>
    <row r="44226" spans="23:24" x14ac:dyDescent="0.2">
      <c r="W44226" s="25"/>
      <c r="X44226" s="25"/>
    </row>
    <row r="44227" spans="23:24" x14ac:dyDescent="0.2">
      <c r="W44227" s="25"/>
      <c r="X44227" s="25"/>
    </row>
    <row r="44228" spans="23:24" x14ac:dyDescent="0.2">
      <c r="W44228" s="25"/>
      <c r="X44228" s="25"/>
    </row>
    <row r="44229" spans="23:24" x14ac:dyDescent="0.2">
      <c r="W44229" s="25"/>
      <c r="X44229" s="25"/>
    </row>
    <row r="44230" spans="23:24" x14ac:dyDescent="0.2">
      <c r="W44230" s="25"/>
      <c r="X44230" s="25"/>
    </row>
    <row r="44231" spans="23:24" x14ac:dyDescent="0.2">
      <c r="W44231" s="25"/>
      <c r="X44231" s="25"/>
    </row>
    <row r="44232" spans="23:24" x14ac:dyDescent="0.2">
      <c r="W44232" s="25"/>
      <c r="X44232" s="25"/>
    </row>
    <row r="44233" spans="23:24" x14ac:dyDescent="0.2">
      <c r="W44233" s="25"/>
      <c r="X44233" s="25"/>
    </row>
    <row r="44234" spans="23:24" x14ac:dyDescent="0.2">
      <c r="W44234" s="25"/>
      <c r="X44234" s="25"/>
    </row>
    <row r="44235" spans="23:24" x14ac:dyDescent="0.2">
      <c r="W44235" s="25"/>
      <c r="X44235" s="25"/>
    </row>
    <row r="44236" spans="23:24" x14ac:dyDescent="0.2">
      <c r="W44236" s="25"/>
      <c r="X44236" s="25"/>
    </row>
    <row r="44237" spans="23:24" x14ac:dyDescent="0.2">
      <c r="W44237" s="25"/>
      <c r="X44237" s="25"/>
    </row>
    <row r="44238" spans="23:24" x14ac:dyDescent="0.2">
      <c r="W44238" s="25"/>
      <c r="X44238" s="25"/>
    </row>
    <row r="44239" spans="23:24" x14ac:dyDescent="0.2">
      <c r="W44239" s="25"/>
      <c r="X44239" s="25"/>
    </row>
    <row r="44240" spans="23:24" x14ac:dyDescent="0.2">
      <c r="W44240" s="25"/>
      <c r="X44240" s="25"/>
    </row>
    <row r="44241" spans="23:24" x14ac:dyDescent="0.2">
      <c r="W44241" s="25"/>
      <c r="X44241" s="25"/>
    </row>
    <row r="44242" spans="23:24" x14ac:dyDescent="0.2">
      <c r="W44242" s="25"/>
      <c r="X44242" s="25"/>
    </row>
    <row r="44243" spans="23:24" x14ac:dyDescent="0.2">
      <c r="W44243" s="25"/>
      <c r="X44243" s="25"/>
    </row>
    <row r="44244" spans="23:24" x14ac:dyDescent="0.2">
      <c r="W44244" s="25"/>
      <c r="X44244" s="25"/>
    </row>
    <row r="44245" spans="23:24" x14ac:dyDescent="0.2">
      <c r="W44245" s="25"/>
      <c r="X44245" s="25"/>
    </row>
    <row r="44246" spans="23:24" x14ac:dyDescent="0.2">
      <c r="W44246" s="25"/>
      <c r="X44246" s="25"/>
    </row>
    <row r="44247" spans="23:24" x14ac:dyDescent="0.2">
      <c r="W44247" s="25"/>
      <c r="X44247" s="25"/>
    </row>
    <row r="44248" spans="23:24" x14ac:dyDescent="0.2">
      <c r="W44248" s="25"/>
      <c r="X44248" s="25"/>
    </row>
    <row r="44249" spans="23:24" x14ac:dyDescent="0.2">
      <c r="W44249" s="25"/>
      <c r="X44249" s="25"/>
    </row>
    <row r="44250" spans="23:24" x14ac:dyDescent="0.2">
      <c r="W44250" s="25"/>
      <c r="X44250" s="25"/>
    </row>
    <row r="44251" spans="23:24" x14ac:dyDescent="0.2">
      <c r="W44251" s="25"/>
      <c r="X44251" s="25"/>
    </row>
    <row r="44252" spans="23:24" x14ac:dyDescent="0.2">
      <c r="W44252" s="25"/>
      <c r="X44252" s="25"/>
    </row>
    <row r="44253" spans="23:24" x14ac:dyDescent="0.2">
      <c r="W44253" s="25"/>
      <c r="X44253" s="25"/>
    </row>
    <row r="44254" spans="23:24" x14ac:dyDescent="0.2">
      <c r="W44254" s="25"/>
      <c r="X44254" s="25"/>
    </row>
    <row r="44255" spans="23:24" x14ac:dyDescent="0.2">
      <c r="W44255" s="25"/>
      <c r="X44255" s="25"/>
    </row>
    <row r="44256" spans="23:24" x14ac:dyDescent="0.2">
      <c r="W44256" s="25"/>
      <c r="X44256" s="25"/>
    </row>
    <row r="44257" spans="23:24" x14ac:dyDescent="0.2">
      <c r="W44257" s="25"/>
      <c r="X44257" s="25"/>
    </row>
    <row r="44258" spans="23:24" x14ac:dyDescent="0.2">
      <c r="W44258" s="25"/>
      <c r="X44258" s="25"/>
    </row>
    <row r="44259" spans="23:24" x14ac:dyDescent="0.2">
      <c r="W44259" s="25"/>
      <c r="X44259" s="25"/>
    </row>
    <row r="44260" spans="23:24" x14ac:dyDescent="0.2">
      <c r="W44260" s="25"/>
      <c r="X44260" s="25"/>
    </row>
    <row r="44261" spans="23:24" x14ac:dyDescent="0.2">
      <c r="W44261" s="25"/>
      <c r="X44261" s="25"/>
    </row>
    <row r="44262" spans="23:24" x14ac:dyDescent="0.2">
      <c r="W44262" s="25"/>
      <c r="X44262" s="25"/>
    </row>
    <row r="44263" spans="23:24" x14ac:dyDescent="0.2">
      <c r="W44263" s="25"/>
      <c r="X44263" s="25"/>
    </row>
    <row r="44264" spans="23:24" x14ac:dyDescent="0.2">
      <c r="W44264" s="25"/>
      <c r="X44264" s="25"/>
    </row>
    <row r="44265" spans="23:24" x14ac:dyDescent="0.2">
      <c r="W44265" s="25"/>
      <c r="X44265" s="25"/>
    </row>
    <row r="44266" spans="23:24" x14ac:dyDescent="0.2">
      <c r="W44266" s="25"/>
      <c r="X44266" s="25"/>
    </row>
    <row r="44267" spans="23:24" x14ac:dyDescent="0.2">
      <c r="W44267" s="25"/>
      <c r="X44267" s="25"/>
    </row>
    <row r="44268" spans="23:24" x14ac:dyDescent="0.2">
      <c r="W44268" s="25"/>
      <c r="X44268" s="25"/>
    </row>
    <row r="44269" spans="23:24" x14ac:dyDescent="0.2">
      <c r="W44269" s="25"/>
      <c r="X44269" s="25"/>
    </row>
    <row r="44270" spans="23:24" x14ac:dyDescent="0.2">
      <c r="W44270" s="25"/>
      <c r="X44270" s="25"/>
    </row>
    <row r="44271" spans="23:24" x14ac:dyDescent="0.2">
      <c r="W44271" s="25"/>
      <c r="X44271" s="25"/>
    </row>
    <row r="44272" spans="23:24" x14ac:dyDescent="0.2">
      <c r="W44272" s="25"/>
      <c r="X44272" s="25"/>
    </row>
    <row r="44273" spans="23:24" x14ac:dyDescent="0.2">
      <c r="W44273" s="25"/>
      <c r="X44273" s="25"/>
    </row>
    <row r="44274" spans="23:24" x14ac:dyDescent="0.2">
      <c r="W44274" s="25"/>
      <c r="X44274" s="25"/>
    </row>
    <row r="44275" spans="23:24" x14ac:dyDescent="0.2">
      <c r="W44275" s="25"/>
      <c r="X44275" s="25"/>
    </row>
    <row r="44276" spans="23:24" x14ac:dyDescent="0.2">
      <c r="W44276" s="25"/>
      <c r="X44276" s="25"/>
    </row>
    <row r="44277" spans="23:24" x14ac:dyDescent="0.2">
      <c r="W44277" s="25"/>
      <c r="X44277" s="25"/>
    </row>
    <row r="44278" spans="23:24" x14ac:dyDescent="0.2">
      <c r="W44278" s="25"/>
      <c r="X44278" s="25"/>
    </row>
    <row r="44279" spans="23:24" x14ac:dyDescent="0.2">
      <c r="W44279" s="25"/>
      <c r="X44279" s="25"/>
    </row>
    <row r="44280" spans="23:24" x14ac:dyDescent="0.2">
      <c r="W44280" s="25"/>
      <c r="X44280" s="25"/>
    </row>
    <row r="44281" spans="23:24" x14ac:dyDescent="0.2">
      <c r="W44281" s="25"/>
      <c r="X44281" s="25"/>
    </row>
    <row r="44282" spans="23:24" x14ac:dyDescent="0.2">
      <c r="W44282" s="25"/>
      <c r="X44282" s="25"/>
    </row>
    <row r="44283" spans="23:24" x14ac:dyDescent="0.2">
      <c r="W44283" s="25"/>
      <c r="X44283" s="25"/>
    </row>
    <row r="44284" spans="23:24" x14ac:dyDescent="0.2">
      <c r="W44284" s="25"/>
      <c r="X44284" s="25"/>
    </row>
    <row r="44285" spans="23:24" x14ac:dyDescent="0.2">
      <c r="W44285" s="25"/>
      <c r="X44285" s="25"/>
    </row>
    <row r="44286" spans="23:24" x14ac:dyDescent="0.2">
      <c r="W44286" s="25"/>
      <c r="X44286" s="25"/>
    </row>
    <row r="44287" spans="23:24" x14ac:dyDescent="0.2">
      <c r="W44287" s="25"/>
      <c r="X44287" s="25"/>
    </row>
    <row r="44288" spans="23:24" x14ac:dyDescent="0.2">
      <c r="W44288" s="25"/>
      <c r="X44288" s="25"/>
    </row>
    <row r="44289" spans="23:24" x14ac:dyDescent="0.2">
      <c r="W44289" s="25"/>
      <c r="X44289" s="25"/>
    </row>
    <row r="44290" spans="23:24" x14ac:dyDescent="0.2">
      <c r="W44290" s="25"/>
      <c r="X44290" s="25"/>
    </row>
    <row r="44291" spans="23:24" x14ac:dyDescent="0.2">
      <c r="W44291" s="25"/>
      <c r="X44291" s="25"/>
    </row>
    <row r="44292" spans="23:24" x14ac:dyDescent="0.2">
      <c r="W44292" s="25"/>
      <c r="X44292" s="25"/>
    </row>
    <row r="44293" spans="23:24" x14ac:dyDescent="0.2">
      <c r="W44293" s="25"/>
      <c r="X44293" s="25"/>
    </row>
    <row r="44294" spans="23:24" x14ac:dyDescent="0.2">
      <c r="W44294" s="25"/>
      <c r="X44294" s="25"/>
    </row>
    <row r="44295" spans="23:24" x14ac:dyDescent="0.2">
      <c r="W44295" s="25"/>
      <c r="X44295" s="25"/>
    </row>
    <row r="44296" spans="23:24" x14ac:dyDescent="0.2">
      <c r="W44296" s="25"/>
      <c r="X44296" s="25"/>
    </row>
    <row r="44297" spans="23:24" x14ac:dyDescent="0.2">
      <c r="W44297" s="25"/>
      <c r="X44297" s="25"/>
    </row>
    <row r="44298" spans="23:24" x14ac:dyDescent="0.2">
      <c r="W44298" s="25"/>
      <c r="X44298" s="25"/>
    </row>
    <row r="44299" spans="23:24" x14ac:dyDescent="0.2">
      <c r="W44299" s="25"/>
      <c r="X44299" s="25"/>
    </row>
    <row r="44300" spans="23:24" x14ac:dyDescent="0.2">
      <c r="W44300" s="25"/>
      <c r="X44300" s="25"/>
    </row>
    <row r="44301" spans="23:24" x14ac:dyDescent="0.2">
      <c r="W44301" s="25"/>
      <c r="X44301" s="25"/>
    </row>
    <row r="44302" spans="23:24" x14ac:dyDescent="0.2">
      <c r="W44302" s="25"/>
      <c r="X44302" s="25"/>
    </row>
    <row r="44303" spans="23:24" x14ac:dyDescent="0.2">
      <c r="W44303" s="25"/>
      <c r="X44303" s="25"/>
    </row>
    <row r="44304" spans="23:24" x14ac:dyDescent="0.2">
      <c r="W44304" s="25"/>
      <c r="X44304" s="25"/>
    </row>
    <row r="44305" spans="23:24" x14ac:dyDescent="0.2">
      <c r="W44305" s="25"/>
      <c r="X44305" s="25"/>
    </row>
    <row r="44306" spans="23:24" x14ac:dyDescent="0.2">
      <c r="W44306" s="25"/>
      <c r="X44306" s="25"/>
    </row>
    <row r="44307" spans="23:24" x14ac:dyDescent="0.2">
      <c r="W44307" s="25"/>
      <c r="X44307" s="25"/>
    </row>
    <row r="44308" spans="23:24" x14ac:dyDescent="0.2">
      <c r="W44308" s="25"/>
      <c r="X44308" s="25"/>
    </row>
    <row r="44309" spans="23:24" x14ac:dyDescent="0.2">
      <c r="W44309" s="25"/>
      <c r="X44309" s="25"/>
    </row>
    <row r="44310" spans="23:24" x14ac:dyDescent="0.2">
      <c r="W44310" s="25"/>
      <c r="X44310" s="25"/>
    </row>
    <row r="44311" spans="23:24" x14ac:dyDescent="0.2">
      <c r="W44311" s="25"/>
      <c r="X44311" s="25"/>
    </row>
    <row r="44312" spans="23:24" x14ac:dyDescent="0.2">
      <c r="W44312" s="25"/>
      <c r="X44312" s="25"/>
    </row>
    <row r="44313" spans="23:24" x14ac:dyDescent="0.2">
      <c r="W44313" s="25"/>
      <c r="X44313" s="25"/>
    </row>
    <row r="44314" spans="23:24" x14ac:dyDescent="0.2">
      <c r="W44314" s="25"/>
      <c r="X44314" s="25"/>
    </row>
    <row r="44315" spans="23:24" x14ac:dyDescent="0.2">
      <c r="W44315" s="25"/>
      <c r="X44315" s="25"/>
    </row>
    <row r="44316" spans="23:24" x14ac:dyDescent="0.2">
      <c r="W44316" s="25"/>
      <c r="X44316" s="25"/>
    </row>
    <row r="44317" spans="23:24" x14ac:dyDescent="0.2">
      <c r="W44317" s="25"/>
      <c r="X44317" s="25"/>
    </row>
    <row r="44318" spans="23:24" x14ac:dyDescent="0.2">
      <c r="W44318" s="25"/>
      <c r="X44318" s="25"/>
    </row>
    <row r="44319" spans="23:24" x14ac:dyDescent="0.2">
      <c r="W44319" s="25"/>
      <c r="X44319" s="25"/>
    </row>
    <row r="44320" spans="23:24" x14ac:dyDescent="0.2">
      <c r="W44320" s="25"/>
      <c r="X44320" s="25"/>
    </row>
    <row r="44321" spans="23:24" x14ac:dyDescent="0.2">
      <c r="W44321" s="25"/>
      <c r="X44321" s="25"/>
    </row>
    <row r="44322" spans="23:24" x14ac:dyDescent="0.2">
      <c r="W44322" s="25"/>
      <c r="X44322" s="25"/>
    </row>
    <row r="44323" spans="23:24" x14ac:dyDescent="0.2">
      <c r="W44323" s="25"/>
      <c r="X44323" s="25"/>
    </row>
    <row r="44324" spans="23:24" x14ac:dyDescent="0.2">
      <c r="W44324" s="25"/>
      <c r="X44324" s="25"/>
    </row>
    <row r="44325" spans="23:24" x14ac:dyDescent="0.2">
      <c r="W44325" s="25"/>
      <c r="X44325" s="25"/>
    </row>
    <row r="44326" spans="23:24" x14ac:dyDescent="0.2">
      <c r="W44326" s="25"/>
      <c r="X44326" s="25"/>
    </row>
    <row r="44327" spans="23:24" x14ac:dyDescent="0.2">
      <c r="W44327" s="25"/>
      <c r="X44327" s="25"/>
    </row>
    <row r="44328" spans="23:24" x14ac:dyDescent="0.2">
      <c r="W44328" s="25"/>
      <c r="X44328" s="25"/>
    </row>
    <row r="44329" spans="23:24" x14ac:dyDescent="0.2">
      <c r="W44329" s="25"/>
      <c r="X44329" s="25"/>
    </row>
    <row r="44330" spans="23:24" x14ac:dyDescent="0.2">
      <c r="W44330" s="25"/>
      <c r="X44330" s="25"/>
    </row>
    <row r="44331" spans="23:24" x14ac:dyDescent="0.2">
      <c r="W44331" s="25"/>
      <c r="X44331" s="25"/>
    </row>
    <row r="44332" spans="23:24" x14ac:dyDescent="0.2">
      <c r="W44332" s="25"/>
      <c r="X44332" s="25"/>
    </row>
    <row r="44333" spans="23:24" x14ac:dyDescent="0.2">
      <c r="W44333" s="25"/>
      <c r="X44333" s="25"/>
    </row>
    <row r="44334" spans="23:24" x14ac:dyDescent="0.2">
      <c r="W44334" s="25"/>
      <c r="X44334" s="25"/>
    </row>
    <row r="44335" spans="23:24" x14ac:dyDescent="0.2">
      <c r="W44335" s="25"/>
      <c r="X44335" s="25"/>
    </row>
    <row r="44336" spans="23:24" x14ac:dyDescent="0.2">
      <c r="W44336" s="25"/>
      <c r="X44336" s="25"/>
    </row>
    <row r="44337" spans="23:24" x14ac:dyDescent="0.2">
      <c r="W44337" s="25"/>
      <c r="X44337" s="25"/>
    </row>
    <row r="44338" spans="23:24" x14ac:dyDescent="0.2">
      <c r="W44338" s="25"/>
      <c r="X44338" s="25"/>
    </row>
    <row r="44339" spans="23:24" x14ac:dyDescent="0.2">
      <c r="W44339" s="25"/>
      <c r="X44339" s="25"/>
    </row>
    <row r="44340" spans="23:24" x14ac:dyDescent="0.2">
      <c r="W44340" s="25"/>
      <c r="X44340" s="25"/>
    </row>
    <row r="44341" spans="23:24" x14ac:dyDescent="0.2">
      <c r="W44341" s="25"/>
      <c r="X44341" s="25"/>
    </row>
    <row r="44342" spans="23:24" x14ac:dyDescent="0.2">
      <c r="W44342" s="25"/>
      <c r="X44342" s="25"/>
    </row>
    <row r="44343" spans="23:24" x14ac:dyDescent="0.2">
      <c r="W44343" s="25"/>
      <c r="X44343" s="25"/>
    </row>
    <row r="44344" spans="23:24" x14ac:dyDescent="0.2">
      <c r="W44344" s="25"/>
      <c r="X44344" s="25"/>
    </row>
    <row r="44345" spans="23:24" x14ac:dyDescent="0.2">
      <c r="W44345" s="25"/>
      <c r="X44345" s="25"/>
    </row>
    <row r="44346" spans="23:24" x14ac:dyDescent="0.2">
      <c r="W44346" s="25"/>
      <c r="X44346" s="25"/>
    </row>
    <row r="44347" spans="23:24" x14ac:dyDescent="0.2">
      <c r="W44347" s="25"/>
      <c r="X44347" s="25"/>
    </row>
    <row r="44348" spans="23:24" x14ac:dyDescent="0.2">
      <c r="W44348" s="25"/>
      <c r="X44348" s="25"/>
    </row>
    <row r="44349" spans="23:24" x14ac:dyDescent="0.2">
      <c r="W44349" s="25"/>
      <c r="X44349" s="25"/>
    </row>
    <row r="44350" spans="23:24" x14ac:dyDescent="0.2">
      <c r="W44350" s="25"/>
      <c r="X44350" s="25"/>
    </row>
    <row r="44351" spans="23:24" x14ac:dyDescent="0.2">
      <c r="W44351" s="25"/>
      <c r="X44351" s="25"/>
    </row>
    <row r="44352" spans="23:24" x14ac:dyDescent="0.2">
      <c r="W44352" s="25"/>
      <c r="X44352" s="25"/>
    </row>
    <row r="44353" spans="23:24" x14ac:dyDescent="0.2">
      <c r="W44353" s="25"/>
      <c r="X44353" s="25"/>
    </row>
    <row r="44354" spans="23:24" x14ac:dyDescent="0.2">
      <c r="W44354" s="25"/>
      <c r="X44354" s="25"/>
    </row>
    <row r="44355" spans="23:24" x14ac:dyDescent="0.2">
      <c r="W44355" s="25"/>
      <c r="X44355" s="25"/>
    </row>
    <row r="44356" spans="23:24" x14ac:dyDescent="0.2">
      <c r="W44356" s="25"/>
      <c r="X44356" s="25"/>
    </row>
    <row r="44357" spans="23:24" x14ac:dyDescent="0.2">
      <c r="W44357" s="25"/>
      <c r="X44357" s="25"/>
    </row>
    <row r="44358" spans="23:24" x14ac:dyDescent="0.2">
      <c r="W44358" s="25"/>
      <c r="X44358" s="25"/>
    </row>
    <row r="44359" spans="23:24" x14ac:dyDescent="0.2">
      <c r="W44359" s="25"/>
      <c r="X44359" s="25"/>
    </row>
    <row r="44360" spans="23:24" x14ac:dyDescent="0.2">
      <c r="W44360" s="25"/>
      <c r="X44360" s="25"/>
    </row>
    <row r="44361" spans="23:24" x14ac:dyDescent="0.2">
      <c r="W44361" s="25"/>
      <c r="X44361" s="25"/>
    </row>
    <row r="44362" spans="23:24" x14ac:dyDescent="0.2">
      <c r="W44362" s="25"/>
      <c r="X44362" s="25"/>
    </row>
    <row r="44363" spans="23:24" x14ac:dyDescent="0.2">
      <c r="W44363" s="25"/>
      <c r="X44363" s="25"/>
    </row>
    <row r="44364" spans="23:24" x14ac:dyDescent="0.2">
      <c r="W44364" s="25"/>
      <c r="X44364" s="25"/>
    </row>
    <row r="44365" spans="23:24" x14ac:dyDescent="0.2">
      <c r="W44365" s="25"/>
      <c r="X44365" s="25"/>
    </row>
    <row r="44366" spans="23:24" x14ac:dyDescent="0.2">
      <c r="W44366" s="25"/>
      <c r="X44366" s="25"/>
    </row>
    <row r="44367" spans="23:24" x14ac:dyDescent="0.2">
      <c r="W44367" s="25"/>
      <c r="X44367" s="25"/>
    </row>
    <row r="44368" spans="23:24" x14ac:dyDescent="0.2">
      <c r="W44368" s="25"/>
      <c r="X44368" s="25"/>
    </row>
    <row r="44369" spans="23:24" x14ac:dyDescent="0.2">
      <c r="W44369" s="25"/>
      <c r="X44369" s="25"/>
    </row>
    <row r="44370" spans="23:24" x14ac:dyDescent="0.2">
      <c r="W44370" s="25"/>
      <c r="X44370" s="25"/>
    </row>
    <row r="44371" spans="23:24" x14ac:dyDescent="0.2">
      <c r="W44371" s="25"/>
      <c r="X44371" s="25"/>
    </row>
    <row r="44372" spans="23:24" x14ac:dyDescent="0.2">
      <c r="W44372" s="25"/>
      <c r="X44372" s="25"/>
    </row>
    <row r="44373" spans="23:24" x14ac:dyDescent="0.2">
      <c r="W44373" s="25"/>
      <c r="X44373" s="25"/>
    </row>
    <row r="44374" spans="23:24" x14ac:dyDescent="0.2">
      <c r="W44374" s="25"/>
      <c r="X44374" s="25"/>
    </row>
    <row r="44375" spans="23:24" x14ac:dyDescent="0.2">
      <c r="W44375" s="25"/>
      <c r="X44375" s="25"/>
    </row>
    <row r="44376" spans="23:24" x14ac:dyDescent="0.2">
      <c r="W44376" s="25"/>
      <c r="X44376" s="25"/>
    </row>
    <row r="44377" spans="23:24" x14ac:dyDescent="0.2">
      <c r="W44377" s="25"/>
      <c r="X44377" s="25"/>
    </row>
    <row r="44378" spans="23:24" x14ac:dyDescent="0.2">
      <c r="W44378" s="25"/>
      <c r="X44378" s="25"/>
    </row>
    <row r="44379" spans="23:24" x14ac:dyDescent="0.2">
      <c r="W44379" s="25"/>
      <c r="X44379" s="25"/>
    </row>
    <row r="44380" spans="23:24" x14ac:dyDescent="0.2">
      <c r="W44380" s="25"/>
      <c r="X44380" s="25"/>
    </row>
    <row r="44381" spans="23:24" x14ac:dyDescent="0.2">
      <c r="W44381" s="25"/>
      <c r="X44381" s="25"/>
    </row>
    <row r="44382" spans="23:24" x14ac:dyDescent="0.2">
      <c r="W44382" s="25"/>
      <c r="X44382" s="25"/>
    </row>
    <row r="44383" spans="23:24" x14ac:dyDescent="0.2">
      <c r="W44383" s="25"/>
      <c r="X44383" s="25"/>
    </row>
    <row r="44384" spans="23:24" x14ac:dyDescent="0.2">
      <c r="W44384" s="25"/>
      <c r="X44384" s="25"/>
    </row>
    <row r="44385" spans="23:24" x14ac:dyDescent="0.2">
      <c r="W44385" s="25"/>
      <c r="X44385" s="25"/>
    </row>
    <row r="44386" spans="23:24" x14ac:dyDescent="0.2">
      <c r="W44386" s="25"/>
      <c r="X44386" s="25"/>
    </row>
    <row r="44387" spans="23:24" x14ac:dyDescent="0.2">
      <c r="W44387" s="25"/>
      <c r="X44387" s="25"/>
    </row>
    <row r="44388" spans="23:24" x14ac:dyDescent="0.2">
      <c r="W44388" s="25"/>
      <c r="X44388" s="25"/>
    </row>
    <row r="44389" spans="23:24" x14ac:dyDescent="0.2">
      <c r="W44389" s="25"/>
      <c r="X44389" s="25"/>
    </row>
    <row r="44390" spans="23:24" x14ac:dyDescent="0.2">
      <c r="W44390" s="25"/>
      <c r="X44390" s="25"/>
    </row>
    <row r="44391" spans="23:24" x14ac:dyDescent="0.2">
      <c r="W44391" s="25"/>
      <c r="X44391" s="25"/>
    </row>
    <row r="44392" spans="23:24" x14ac:dyDescent="0.2">
      <c r="W44392" s="25"/>
      <c r="X44392" s="25"/>
    </row>
    <row r="44393" spans="23:24" x14ac:dyDescent="0.2">
      <c r="W44393" s="25"/>
      <c r="X44393" s="25"/>
    </row>
    <row r="44394" spans="23:24" x14ac:dyDescent="0.2">
      <c r="W44394" s="25"/>
      <c r="X44394" s="25"/>
    </row>
    <row r="44395" spans="23:24" x14ac:dyDescent="0.2">
      <c r="W44395" s="25"/>
      <c r="X44395" s="25"/>
    </row>
    <row r="44396" spans="23:24" x14ac:dyDescent="0.2">
      <c r="W44396" s="25"/>
      <c r="X44396" s="25"/>
    </row>
    <row r="44397" spans="23:24" x14ac:dyDescent="0.2">
      <c r="W44397" s="25"/>
      <c r="X44397" s="25"/>
    </row>
    <row r="44398" spans="23:24" x14ac:dyDescent="0.2">
      <c r="W44398" s="25"/>
      <c r="X44398" s="25"/>
    </row>
    <row r="44399" spans="23:24" x14ac:dyDescent="0.2">
      <c r="W44399" s="25"/>
      <c r="X44399" s="25"/>
    </row>
    <row r="44400" spans="23:24" x14ac:dyDescent="0.2">
      <c r="W44400" s="25"/>
      <c r="X44400" s="25"/>
    </row>
    <row r="44401" spans="23:24" x14ac:dyDescent="0.2">
      <c r="W44401" s="25"/>
      <c r="X44401" s="25"/>
    </row>
    <row r="44402" spans="23:24" x14ac:dyDescent="0.2">
      <c r="W44402" s="25"/>
      <c r="X44402" s="25"/>
    </row>
    <row r="44403" spans="23:24" x14ac:dyDescent="0.2">
      <c r="W44403" s="25"/>
      <c r="X44403" s="25"/>
    </row>
    <row r="44404" spans="23:24" x14ac:dyDescent="0.2">
      <c r="W44404" s="25"/>
      <c r="X44404" s="25"/>
    </row>
    <row r="44405" spans="23:24" x14ac:dyDescent="0.2">
      <c r="W44405" s="25"/>
      <c r="X44405" s="25"/>
    </row>
    <row r="44406" spans="23:24" x14ac:dyDescent="0.2">
      <c r="W44406" s="25"/>
      <c r="X44406" s="25"/>
    </row>
    <row r="44407" spans="23:24" x14ac:dyDescent="0.2">
      <c r="W44407" s="25"/>
      <c r="X44407" s="25"/>
    </row>
    <row r="44408" spans="23:24" x14ac:dyDescent="0.2">
      <c r="W44408" s="25"/>
      <c r="X44408" s="25"/>
    </row>
    <row r="44409" spans="23:24" x14ac:dyDescent="0.2">
      <c r="W44409" s="25"/>
      <c r="X44409" s="25"/>
    </row>
    <row r="44410" spans="23:24" x14ac:dyDescent="0.2">
      <c r="W44410" s="25"/>
      <c r="X44410" s="25"/>
    </row>
    <row r="44411" spans="23:24" x14ac:dyDescent="0.2">
      <c r="W44411" s="25"/>
      <c r="X44411" s="25"/>
    </row>
    <row r="44412" spans="23:24" x14ac:dyDescent="0.2">
      <c r="W44412" s="25"/>
      <c r="X44412" s="25"/>
    </row>
    <row r="44413" spans="23:24" x14ac:dyDescent="0.2">
      <c r="W44413" s="25"/>
      <c r="X44413" s="25"/>
    </row>
    <row r="44414" spans="23:24" x14ac:dyDescent="0.2">
      <c r="W44414" s="25"/>
      <c r="X44414" s="25"/>
    </row>
    <row r="44415" spans="23:24" x14ac:dyDescent="0.2">
      <c r="W44415" s="25"/>
      <c r="X44415" s="25"/>
    </row>
    <row r="44416" spans="23:24" x14ac:dyDescent="0.2">
      <c r="W44416" s="25"/>
      <c r="X44416" s="25"/>
    </row>
    <row r="44417" spans="23:24" x14ac:dyDescent="0.2">
      <c r="W44417" s="25"/>
      <c r="X44417" s="25"/>
    </row>
    <row r="44418" spans="23:24" x14ac:dyDescent="0.2">
      <c r="W44418" s="25"/>
      <c r="X44418" s="25"/>
    </row>
    <row r="44419" spans="23:24" x14ac:dyDescent="0.2">
      <c r="W44419" s="25"/>
      <c r="X44419" s="25"/>
    </row>
    <row r="44420" spans="23:24" x14ac:dyDescent="0.2">
      <c r="W44420" s="25"/>
      <c r="X44420" s="25"/>
    </row>
    <row r="44421" spans="23:24" x14ac:dyDescent="0.2">
      <c r="W44421" s="25"/>
      <c r="X44421" s="25"/>
    </row>
    <row r="44422" spans="23:24" x14ac:dyDescent="0.2">
      <c r="W44422" s="25"/>
      <c r="X44422" s="25"/>
    </row>
    <row r="44423" spans="23:24" x14ac:dyDescent="0.2">
      <c r="W44423" s="25"/>
      <c r="X44423" s="25"/>
    </row>
    <row r="44424" spans="23:24" x14ac:dyDescent="0.2">
      <c r="W44424" s="25"/>
      <c r="X44424" s="25"/>
    </row>
    <row r="44425" spans="23:24" x14ac:dyDescent="0.2">
      <c r="W44425" s="25"/>
      <c r="X44425" s="25"/>
    </row>
    <row r="44426" spans="23:24" x14ac:dyDescent="0.2">
      <c r="W44426" s="25"/>
      <c r="X44426" s="25"/>
    </row>
    <row r="44427" spans="23:24" x14ac:dyDescent="0.2">
      <c r="W44427" s="25"/>
      <c r="X44427" s="25"/>
    </row>
    <row r="44428" spans="23:24" x14ac:dyDescent="0.2">
      <c r="W44428" s="25"/>
      <c r="X44428" s="25"/>
    </row>
    <row r="44429" spans="23:24" x14ac:dyDescent="0.2">
      <c r="W44429" s="25"/>
      <c r="X44429" s="25"/>
    </row>
    <row r="44430" spans="23:24" x14ac:dyDescent="0.2">
      <c r="W44430" s="25"/>
      <c r="X44430" s="25"/>
    </row>
    <row r="44431" spans="23:24" x14ac:dyDescent="0.2">
      <c r="W44431" s="25"/>
      <c r="X44431" s="25"/>
    </row>
    <row r="44432" spans="23:24" x14ac:dyDescent="0.2">
      <c r="W44432" s="25"/>
      <c r="X44432" s="25"/>
    </row>
    <row r="44433" spans="23:24" x14ac:dyDescent="0.2">
      <c r="W44433" s="25"/>
      <c r="X44433" s="25"/>
    </row>
    <row r="44434" spans="23:24" x14ac:dyDescent="0.2">
      <c r="W44434" s="25"/>
      <c r="X44434" s="25"/>
    </row>
    <row r="44435" spans="23:24" x14ac:dyDescent="0.2">
      <c r="W44435" s="25"/>
      <c r="X44435" s="25"/>
    </row>
    <row r="44436" spans="23:24" x14ac:dyDescent="0.2">
      <c r="W44436" s="25"/>
      <c r="X44436" s="25"/>
    </row>
    <row r="44437" spans="23:24" x14ac:dyDescent="0.2">
      <c r="W44437" s="25"/>
      <c r="X44437" s="25"/>
    </row>
    <row r="44438" spans="23:24" x14ac:dyDescent="0.2">
      <c r="W44438" s="25"/>
      <c r="X44438" s="25"/>
    </row>
    <row r="44439" spans="23:24" x14ac:dyDescent="0.2">
      <c r="W44439" s="25"/>
      <c r="X44439" s="25"/>
    </row>
    <row r="44440" spans="23:24" x14ac:dyDescent="0.2">
      <c r="W44440" s="25"/>
      <c r="X44440" s="25"/>
    </row>
    <row r="44441" spans="23:24" x14ac:dyDescent="0.2">
      <c r="W44441" s="25"/>
      <c r="X44441" s="25"/>
    </row>
    <row r="44442" spans="23:24" x14ac:dyDescent="0.2">
      <c r="W44442" s="25"/>
      <c r="X44442" s="25"/>
    </row>
    <row r="44443" spans="23:24" x14ac:dyDescent="0.2">
      <c r="W44443" s="25"/>
      <c r="X44443" s="25"/>
    </row>
    <row r="44444" spans="23:24" x14ac:dyDescent="0.2">
      <c r="W44444" s="25"/>
      <c r="X44444" s="25"/>
    </row>
    <row r="44445" spans="23:24" x14ac:dyDescent="0.2">
      <c r="W44445" s="25"/>
      <c r="X44445" s="25"/>
    </row>
    <row r="44446" spans="23:24" x14ac:dyDescent="0.2">
      <c r="W44446" s="25"/>
      <c r="X44446" s="25"/>
    </row>
    <row r="44447" spans="23:24" x14ac:dyDescent="0.2">
      <c r="W44447" s="25"/>
      <c r="X44447" s="25"/>
    </row>
    <row r="44448" spans="23:24" x14ac:dyDescent="0.2">
      <c r="W44448" s="25"/>
      <c r="X44448" s="25"/>
    </row>
    <row r="44449" spans="23:24" x14ac:dyDescent="0.2">
      <c r="W44449" s="25"/>
      <c r="X44449" s="25"/>
    </row>
    <row r="44450" spans="23:24" x14ac:dyDescent="0.2">
      <c r="W44450" s="25"/>
      <c r="X44450" s="25"/>
    </row>
    <row r="44451" spans="23:24" x14ac:dyDescent="0.2">
      <c r="W44451" s="25"/>
      <c r="X44451" s="25"/>
    </row>
    <row r="44452" spans="23:24" x14ac:dyDescent="0.2">
      <c r="W44452" s="25"/>
      <c r="X44452" s="25"/>
    </row>
    <row r="44453" spans="23:24" x14ac:dyDescent="0.2">
      <c r="W44453" s="25"/>
      <c r="X44453" s="25"/>
    </row>
    <row r="44454" spans="23:24" x14ac:dyDescent="0.2">
      <c r="W44454" s="25"/>
      <c r="X44454" s="25"/>
    </row>
    <row r="44455" spans="23:24" x14ac:dyDescent="0.2">
      <c r="W44455" s="25"/>
      <c r="X44455" s="25"/>
    </row>
    <row r="44456" spans="23:24" x14ac:dyDescent="0.2">
      <c r="W44456" s="25"/>
      <c r="X44456" s="25"/>
    </row>
    <row r="44457" spans="23:24" x14ac:dyDescent="0.2">
      <c r="W44457" s="25"/>
      <c r="X44457" s="25"/>
    </row>
    <row r="44458" spans="23:24" x14ac:dyDescent="0.2">
      <c r="W44458" s="25"/>
      <c r="X44458" s="25"/>
    </row>
    <row r="44459" spans="23:24" x14ac:dyDescent="0.2">
      <c r="W44459" s="25"/>
      <c r="X44459" s="25"/>
    </row>
    <row r="44460" spans="23:24" x14ac:dyDescent="0.2">
      <c r="W44460" s="25"/>
      <c r="X44460" s="25"/>
    </row>
    <row r="44461" spans="23:24" x14ac:dyDescent="0.2">
      <c r="W44461" s="25"/>
      <c r="X44461" s="25"/>
    </row>
    <row r="44462" spans="23:24" x14ac:dyDescent="0.2">
      <c r="W44462" s="25"/>
      <c r="X44462" s="25"/>
    </row>
    <row r="44463" spans="23:24" x14ac:dyDescent="0.2">
      <c r="W44463" s="25"/>
      <c r="X44463" s="25"/>
    </row>
    <row r="44464" spans="23:24" x14ac:dyDescent="0.2">
      <c r="W44464" s="25"/>
      <c r="X44464" s="25"/>
    </row>
    <row r="44465" spans="23:24" x14ac:dyDescent="0.2">
      <c r="W44465" s="25"/>
      <c r="X44465" s="25"/>
    </row>
    <row r="44466" spans="23:24" x14ac:dyDescent="0.2">
      <c r="W44466" s="25"/>
      <c r="X44466" s="25"/>
    </row>
    <row r="44467" spans="23:24" x14ac:dyDescent="0.2">
      <c r="W44467" s="25"/>
      <c r="X44467" s="25"/>
    </row>
    <row r="44468" spans="23:24" x14ac:dyDescent="0.2">
      <c r="W44468" s="25"/>
      <c r="X44468" s="25"/>
    </row>
    <row r="44469" spans="23:24" x14ac:dyDescent="0.2">
      <c r="W44469" s="25"/>
      <c r="X44469" s="25"/>
    </row>
    <row r="44470" spans="23:24" x14ac:dyDescent="0.2">
      <c r="W44470" s="25"/>
      <c r="X44470" s="25"/>
    </row>
    <row r="44471" spans="23:24" x14ac:dyDescent="0.2">
      <c r="W44471" s="25"/>
      <c r="X44471" s="25"/>
    </row>
    <row r="44472" spans="23:24" x14ac:dyDescent="0.2">
      <c r="W44472" s="25"/>
      <c r="X44472" s="25"/>
    </row>
    <row r="44473" spans="23:24" x14ac:dyDescent="0.2">
      <c r="W44473" s="25"/>
      <c r="X44473" s="25"/>
    </row>
    <row r="44474" spans="23:24" x14ac:dyDescent="0.2">
      <c r="W44474" s="25"/>
      <c r="X44474" s="25"/>
    </row>
    <row r="44475" spans="23:24" x14ac:dyDescent="0.2">
      <c r="W44475" s="25"/>
      <c r="X44475" s="25"/>
    </row>
    <row r="44476" spans="23:24" x14ac:dyDescent="0.2">
      <c r="W44476" s="25"/>
      <c r="X44476" s="25"/>
    </row>
    <row r="44477" spans="23:24" x14ac:dyDescent="0.2">
      <c r="W44477" s="25"/>
      <c r="X44477" s="25"/>
    </row>
    <row r="44478" spans="23:24" x14ac:dyDescent="0.2">
      <c r="W44478" s="25"/>
      <c r="X44478" s="25"/>
    </row>
    <row r="44479" spans="23:24" x14ac:dyDescent="0.2">
      <c r="W44479" s="25"/>
      <c r="X44479" s="25"/>
    </row>
    <row r="44480" spans="23:24" x14ac:dyDescent="0.2">
      <c r="W44480" s="25"/>
      <c r="X44480" s="25"/>
    </row>
    <row r="44481" spans="23:24" x14ac:dyDescent="0.2">
      <c r="W44481" s="25"/>
      <c r="X44481" s="25"/>
    </row>
    <row r="44482" spans="23:24" x14ac:dyDescent="0.2">
      <c r="W44482" s="25"/>
      <c r="X44482" s="25"/>
    </row>
    <row r="44483" spans="23:24" x14ac:dyDescent="0.2">
      <c r="W44483" s="25"/>
      <c r="X44483" s="25"/>
    </row>
    <row r="44484" spans="23:24" x14ac:dyDescent="0.2">
      <c r="W44484" s="25"/>
      <c r="X44484" s="25"/>
    </row>
    <row r="44485" spans="23:24" x14ac:dyDescent="0.2">
      <c r="W44485" s="25"/>
      <c r="X44485" s="25"/>
    </row>
    <row r="44486" spans="23:24" x14ac:dyDescent="0.2">
      <c r="W44486" s="25"/>
      <c r="X44486" s="25"/>
    </row>
    <row r="44487" spans="23:24" x14ac:dyDescent="0.2">
      <c r="W44487" s="25"/>
      <c r="X44487" s="25"/>
    </row>
    <row r="44488" spans="23:24" x14ac:dyDescent="0.2">
      <c r="W44488" s="25"/>
      <c r="X44488" s="25"/>
    </row>
    <row r="44489" spans="23:24" x14ac:dyDescent="0.2">
      <c r="W44489" s="25"/>
      <c r="X44489" s="25"/>
    </row>
    <row r="44490" spans="23:24" x14ac:dyDescent="0.2">
      <c r="W44490" s="25"/>
      <c r="X44490" s="25"/>
    </row>
    <row r="44491" spans="23:24" x14ac:dyDescent="0.2">
      <c r="W44491" s="25"/>
      <c r="X44491" s="25"/>
    </row>
    <row r="44492" spans="23:24" x14ac:dyDescent="0.2">
      <c r="W44492" s="25"/>
      <c r="X44492" s="25"/>
    </row>
    <row r="44493" spans="23:24" x14ac:dyDescent="0.2">
      <c r="W44493" s="25"/>
      <c r="X44493" s="25"/>
    </row>
    <row r="44494" spans="23:24" x14ac:dyDescent="0.2">
      <c r="W44494" s="25"/>
      <c r="X44494" s="25"/>
    </row>
    <row r="44495" spans="23:24" x14ac:dyDescent="0.2">
      <c r="W44495" s="25"/>
      <c r="X44495" s="25"/>
    </row>
    <row r="44496" spans="23:24" x14ac:dyDescent="0.2">
      <c r="W44496" s="25"/>
      <c r="X44496" s="25"/>
    </row>
    <row r="44497" spans="23:24" x14ac:dyDescent="0.2">
      <c r="W44497" s="25"/>
      <c r="X44497" s="25"/>
    </row>
    <row r="44498" spans="23:24" x14ac:dyDescent="0.2">
      <c r="W44498" s="25"/>
      <c r="X44498" s="25"/>
    </row>
    <row r="44499" spans="23:24" x14ac:dyDescent="0.2">
      <c r="W44499" s="25"/>
      <c r="X44499" s="25"/>
    </row>
    <row r="44500" spans="23:24" x14ac:dyDescent="0.2">
      <c r="W44500" s="25"/>
      <c r="X44500" s="25"/>
    </row>
    <row r="44501" spans="23:24" x14ac:dyDescent="0.2">
      <c r="W44501" s="25"/>
      <c r="X44501" s="25"/>
    </row>
    <row r="44502" spans="23:24" x14ac:dyDescent="0.2">
      <c r="W44502" s="25"/>
      <c r="X44502" s="25"/>
    </row>
    <row r="44503" spans="23:24" x14ac:dyDescent="0.2">
      <c r="W44503" s="25"/>
      <c r="X44503" s="25"/>
    </row>
    <row r="44504" spans="23:24" x14ac:dyDescent="0.2">
      <c r="W44504" s="25"/>
      <c r="X44504" s="25"/>
    </row>
    <row r="44505" spans="23:24" x14ac:dyDescent="0.2">
      <c r="W44505" s="25"/>
      <c r="X44505" s="25"/>
    </row>
    <row r="44506" spans="23:24" x14ac:dyDescent="0.2">
      <c r="W44506" s="25"/>
      <c r="X44506" s="25"/>
    </row>
    <row r="44507" spans="23:24" x14ac:dyDescent="0.2">
      <c r="W44507" s="25"/>
      <c r="X44507" s="25"/>
    </row>
    <row r="44508" spans="23:24" x14ac:dyDescent="0.2">
      <c r="W44508" s="25"/>
      <c r="X44508" s="25"/>
    </row>
    <row r="44509" spans="23:24" x14ac:dyDescent="0.2">
      <c r="W44509" s="25"/>
      <c r="X44509" s="25"/>
    </row>
    <row r="44510" spans="23:24" x14ac:dyDescent="0.2">
      <c r="W44510" s="25"/>
      <c r="X44510" s="25"/>
    </row>
    <row r="44511" spans="23:24" x14ac:dyDescent="0.2">
      <c r="W44511" s="25"/>
      <c r="X44511" s="25"/>
    </row>
    <row r="44512" spans="23:24" x14ac:dyDescent="0.2">
      <c r="W44512" s="25"/>
      <c r="X44512" s="25"/>
    </row>
    <row r="44513" spans="23:24" x14ac:dyDescent="0.2">
      <c r="W44513" s="25"/>
      <c r="X44513" s="25"/>
    </row>
    <row r="44514" spans="23:24" x14ac:dyDescent="0.2">
      <c r="W44514" s="25"/>
      <c r="X44514" s="25"/>
    </row>
    <row r="44515" spans="23:24" x14ac:dyDescent="0.2">
      <c r="W44515" s="25"/>
      <c r="X44515" s="25"/>
    </row>
    <row r="44516" spans="23:24" x14ac:dyDescent="0.2">
      <c r="W44516" s="25"/>
      <c r="X44516" s="25"/>
    </row>
    <row r="44517" spans="23:24" x14ac:dyDescent="0.2">
      <c r="W44517" s="25"/>
      <c r="X44517" s="25"/>
    </row>
    <row r="44518" spans="23:24" x14ac:dyDescent="0.2">
      <c r="W44518" s="25"/>
      <c r="X44518" s="25"/>
    </row>
    <row r="44519" spans="23:24" x14ac:dyDescent="0.2">
      <c r="W44519" s="25"/>
      <c r="X44519" s="25"/>
    </row>
    <row r="44520" spans="23:24" x14ac:dyDescent="0.2">
      <c r="W44520" s="25"/>
      <c r="X44520" s="25"/>
    </row>
    <row r="44521" spans="23:24" x14ac:dyDescent="0.2">
      <c r="W44521" s="25"/>
      <c r="X44521" s="25"/>
    </row>
    <row r="44522" spans="23:24" x14ac:dyDescent="0.2">
      <c r="W44522" s="25"/>
      <c r="X44522" s="25"/>
    </row>
    <row r="44523" spans="23:24" x14ac:dyDescent="0.2">
      <c r="W44523" s="25"/>
      <c r="X44523" s="25"/>
    </row>
    <row r="44524" spans="23:24" x14ac:dyDescent="0.2">
      <c r="W44524" s="25"/>
      <c r="X44524" s="25"/>
    </row>
    <row r="44525" spans="23:24" x14ac:dyDescent="0.2">
      <c r="W44525" s="25"/>
      <c r="X44525" s="25"/>
    </row>
    <row r="44526" spans="23:24" x14ac:dyDescent="0.2">
      <c r="W44526" s="25"/>
      <c r="X44526" s="25"/>
    </row>
    <row r="44527" spans="23:24" x14ac:dyDescent="0.2">
      <c r="W44527" s="25"/>
      <c r="X44527" s="25"/>
    </row>
    <row r="44528" spans="23:24" x14ac:dyDescent="0.2">
      <c r="W44528" s="25"/>
      <c r="X44528" s="25"/>
    </row>
    <row r="44529" spans="23:24" x14ac:dyDescent="0.2">
      <c r="W44529" s="25"/>
      <c r="X44529" s="25"/>
    </row>
    <row r="44530" spans="23:24" x14ac:dyDescent="0.2">
      <c r="W44530" s="25"/>
      <c r="X44530" s="25"/>
    </row>
    <row r="44531" spans="23:24" x14ac:dyDescent="0.2">
      <c r="W44531" s="25"/>
      <c r="X44531" s="25"/>
    </row>
    <row r="44532" spans="23:24" x14ac:dyDescent="0.2">
      <c r="W44532" s="25"/>
      <c r="X44532" s="25"/>
    </row>
    <row r="44533" spans="23:24" x14ac:dyDescent="0.2">
      <c r="W44533" s="25"/>
      <c r="X44533" s="25"/>
    </row>
    <row r="44534" spans="23:24" x14ac:dyDescent="0.2">
      <c r="W44534" s="25"/>
      <c r="X44534" s="25"/>
    </row>
    <row r="44535" spans="23:24" x14ac:dyDescent="0.2">
      <c r="W44535" s="25"/>
      <c r="X44535" s="25"/>
    </row>
    <row r="44536" spans="23:24" x14ac:dyDescent="0.2">
      <c r="W44536" s="25"/>
      <c r="X44536" s="25"/>
    </row>
    <row r="44537" spans="23:24" x14ac:dyDescent="0.2">
      <c r="W44537" s="25"/>
      <c r="X44537" s="25"/>
    </row>
    <row r="44538" spans="23:24" x14ac:dyDescent="0.2">
      <c r="W44538" s="25"/>
      <c r="X44538" s="25"/>
    </row>
    <row r="44539" spans="23:24" x14ac:dyDescent="0.2">
      <c r="W44539" s="25"/>
      <c r="X44539" s="25"/>
    </row>
    <row r="44540" spans="23:24" x14ac:dyDescent="0.2">
      <c r="W44540" s="25"/>
      <c r="X44540" s="25"/>
    </row>
    <row r="44541" spans="23:24" x14ac:dyDescent="0.2">
      <c r="W44541" s="25"/>
      <c r="X44541" s="25"/>
    </row>
    <row r="44542" spans="23:24" x14ac:dyDescent="0.2">
      <c r="W44542" s="25"/>
      <c r="X44542" s="25"/>
    </row>
    <row r="44543" spans="23:24" x14ac:dyDescent="0.2">
      <c r="W44543" s="25"/>
      <c r="X44543" s="25"/>
    </row>
    <row r="44544" spans="23:24" x14ac:dyDescent="0.2">
      <c r="W44544" s="25"/>
      <c r="X44544" s="25"/>
    </row>
    <row r="44545" spans="23:24" x14ac:dyDescent="0.2">
      <c r="W44545" s="25"/>
      <c r="X44545" s="25"/>
    </row>
    <row r="44546" spans="23:24" x14ac:dyDescent="0.2">
      <c r="W44546" s="25"/>
      <c r="X44546" s="25"/>
    </row>
    <row r="44547" spans="23:24" x14ac:dyDescent="0.2">
      <c r="W44547" s="25"/>
      <c r="X44547" s="25"/>
    </row>
    <row r="44548" spans="23:24" x14ac:dyDescent="0.2">
      <c r="W44548" s="25"/>
      <c r="X44548" s="25"/>
    </row>
    <row r="44549" spans="23:24" x14ac:dyDescent="0.2">
      <c r="W44549" s="25"/>
      <c r="X44549" s="25"/>
    </row>
    <row r="44550" spans="23:24" x14ac:dyDescent="0.2">
      <c r="W44550" s="25"/>
      <c r="X44550" s="25"/>
    </row>
    <row r="44551" spans="23:24" x14ac:dyDescent="0.2">
      <c r="W44551" s="25"/>
      <c r="X44551" s="25"/>
    </row>
    <row r="44552" spans="23:24" x14ac:dyDescent="0.2">
      <c r="W44552" s="25"/>
      <c r="X44552" s="25"/>
    </row>
    <row r="44553" spans="23:24" x14ac:dyDescent="0.2">
      <c r="W44553" s="25"/>
      <c r="X44553" s="25"/>
    </row>
    <row r="44554" spans="23:24" x14ac:dyDescent="0.2">
      <c r="W44554" s="25"/>
      <c r="X44554" s="25"/>
    </row>
    <row r="44555" spans="23:24" x14ac:dyDescent="0.2">
      <c r="W44555" s="25"/>
      <c r="X44555" s="25"/>
    </row>
    <row r="44556" spans="23:24" x14ac:dyDescent="0.2">
      <c r="W44556" s="25"/>
      <c r="X44556" s="25"/>
    </row>
    <row r="44557" spans="23:24" x14ac:dyDescent="0.2">
      <c r="W44557" s="25"/>
      <c r="X44557" s="25"/>
    </row>
    <row r="44558" spans="23:24" x14ac:dyDescent="0.2">
      <c r="W44558" s="25"/>
      <c r="X44558" s="25"/>
    </row>
    <row r="44559" spans="23:24" x14ac:dyDescent="0.2">
      <c r="W44559" s="25"/>
      <c r="X44559" s="25"/>
    </row>
    <row r="44560" spans="23:24" x14ac:dyDescent="0.2">
      <c r="W44560" s="25"/>
      <c r="X44560" s="25"/>
    </row>
    <row r="44561" spans="23:24" x14ac:dyDescent="0.2">
      <c r="W44561" s="25"/>
      <c r="X44561" s="25"/>
    </row>
    <row r="44562" spans="23:24" x14ac:dyDescent="0.2">
      <c r="W44562" s="25"/>
      <c r="X44562" s="25"/>
    </row>
    <row r="44563" spans="23:24" x14ac:dyDescent="0.2">
      <c r="W44563" s="25"/>
      <c r="X44563" s="25"/>
    </row>
    <row r="44564" spans="23:24" x14ac:dyDescent="0.2">
      <c r="W44564" s="25"/>
      <c r="X44564" s="25"/>
    </row>
    <row r="44565" spans="23:24" x14ac:dyDescent="0.2">
      <c r="W44565" s="25"/>
      <c r="X44565" s="25"/>
    </row>
    <row r="44566" spans="23:24" x14ac:dyDescent="0.2">
      <c r="W44566" s="25"/>
      <c r="X44566" s="25"/>
    </row>
    <row r="44567" spans="23:24" x14ac:dyDescent="0.2">
      <c r="W44567" s="25"/>
      <c r="X44567" s="25"/>
    </row>
    <row r="44568" spans="23:24" x14ac:dyDescent="0.2">
      <c r="W44568" s="25"/>
      <c r="X44568" s="25"/>
    </row>
    <row r="44569" spans="23:24" x14ac:dyDescent="0.2">
      <c r="W44569" s="25"/>
      <c r="X44569" s="25"/>
    </row>
    <row r="44570" spans="23:24" x14ac:dyDescent="0.2">
      <c r="W44570" s="25"/>
      <c r="X44570" s="25"/>
    </row>
    <row r="44571" spans="23:24" x14ac:dyDescent="0.2">
      <c r="W44571" s="25"/>
      <c r="X44571" s="25"/>
    </row>
    <row r="44572" spans="23:24" x14ac:dyDescent="0.2">
      <c r="W44572" s="25"/>
      <c r="X44572" s="25"/>
    </row>
    <row r="44573" spans="23:24" x14ac:dyDescent="0.2">
      <c r="W44573" s="25"/>
      <c r="X44573" s="25"/>
    </row>
    <row r="44574" spans="23:24" x14ac:dyDescent="0.2">
      <c r="W44574" s="25"/>
      <c r="X44574" s="25"/>
    </row>
    <row r="44575" spans="23:24" x14ac:dyDescent="0.2">
      <c r="W44575" s="25"/>
      <c r="X44575" s="25"/>
    </row>
    <row r="44576" spans="23:24" x14ac:dyDescent="0.2">
      <c r="W44576" s="25"/>
      <c r="X44576" s="25"/>
    </row>
    <row r="44577" spans="23:24" x14ac:dyDescent="0.2">
      <c r="W44577" s="25"/>
      <c r="X44577" s="25"/>
    </row>
    <row r="44578" spans="23:24" x14ac:dyDescent="0.2">
      <c r="W44578" s="25"/>
      <c r="X44578" s="25"/>
    </row>
    <row r="44579" spans="23:24" x14ac:dyDescent="0.2">
      <c r="W44579" s="25"/>
      <c r="X44579" s="25"/>
    </row>
    <row r="44580" spans="23:24" x14ac:dyDescent="0.2">
      <c r="W44580" s="25"/>
      <c r="X44580" s="25"/>
    </row>
    <row r="44581" spans="23:24" x14ac:dyDescent="0.2">
      <c r="W44581" s="25"/>
      <c r="X44581" s="25"/>
    </row>
    <row r="44582" spans="23:24" x14ac:dyDescent="0.2">
      <c r="W44582" s="25"/>
      <c r="X44582" s="25"/>
    </row>
    <row r="44583" spans="23:24" x14ac:dyDescent="0.2">
      <c r="W44583" s="25"/>
      <c r="X44583" s="25"/>
    </row>
    <row r="44584" spans="23:24" x14ac:dyDescent="0.2">
      <c r="W44584" s="25"/>
      <c r="X44584" s="25"/>
    </row>
    <row r="44585" spans="23:24" x14ac:dyDescent="0.2">
      <c r="W44585" s="25"/>
      <c r="X44585" s="25"/>
    </row>
    <row r="44586" spans="23:24" x14ac:dyDescent="0.2">
      <c r="W44586" s="25"/>
      <c r="X44586" s="25"/>
    </row>
    <row r="44587" spans="23:24" x14ac:dyDescent="0.2">
      <c r="W44587" s="25"/>
      <c r="X44587" s="25"/>
    </row>
    <row r="44588" spans="23:24" x14ac:dyDescent="0.2">
      <c r="W44588" s="25"/>
      <c r="X44588" s="25"/>
    </row>
    <row r="44589" spans="23:24" x14ac:dyDescent="0.2">
      <c r="W44589" s="25"/>
      <c r="X44589" s="25"/>
    </row>
    <row r="44590" spans="23:24" x14ac:dyDescent="0.2">
      <c r="W44590" s="25"/>
      <c r="X44590" s="25"/>
    </row>
    <row r="44591" spans="23:24" x14ac:dyDescent="0.2">
      <c r="W44591" s="25"/>
      <c r="X44591" s="25"/>
    </row>
    <row r="44592" spans="23:24" x14ac:dyDescent="0.2">
      <c r="W44592" s="25"/>
      <c r="X44592" s="25"/>
    </row>
    <row r="44593" spans="23:24" x14ac:dyDescent="0.2">
      <c r="W44593" s="25"/>
      <c r="X44593" s="25"/>
    </row>
    <row r="44594" spans="23:24" x14ac:dyDescent="0.2">
      <c r="W44594" s="25"/>
      <c r="X44594" s="25"/>
    </row>
    <row r="44595" spans="23:24" x14ac:dyDescent="0.2">
      <c r="W44595" s="25"/>
      <c r="X44595" s="25"/>
    </row>
    <row r="44596" spans="23:24" x14ac:dyDescent="0.2">
      <c r="W44596" s="25"/>
      <c r="X44596" s="25"/>
    </row>
    <row r="44597" spans="23:24" x14ac:dyDescent="0.2">
      <c r="W44597" s="25"/>
      <c r="X44597" s="25"/>
    </row>
    <row r="44598" spans="23:24" x14ac:dyDescent="0.2">
      <c r="W44598" s="25"/>
      <c r="X44598" s="25"/>
    </row>
    <row r="44599" spans="23:24" x14ac:dyDescent="0.2">
      <c r="W44599" s="25"/>
      <c r="X44599" s="25"/>
    </row>
    <row r="44600" spans="23:24" x14ac:dyDescent="0.2">
      <c r="W44600" s="25"/>
      <c r="X44600" s="25"/>
    </row>
    <row r="44601" spans="23:24" x14ac:dyDescent="0.2">
      <c r="W44601" s="25"/>
      <c r="X44601" s="25"/>
    </row>
    <row r="44602" spans="23:24" x14ac:dyDescent="0.2">
      <c r="W44602" s="25"/>
      <c r="X44602" s="25"/>
    </row>
    <row r="44603" spans="23:24" x14ac:dyDescent="0.2">
      <c r="W44603" s="25"/>
      <c r="X44603" s="25"/>
    </row>
    <row r="44604" spans="23:24" x14ac:dyDescent="0.2">
      <c r="W44604" s="25"/>
      <c r="X44604" s="25"/>
    </row>
    <row r="44605" spans="23:24" x14ac:dyDescent="0.2">
      <c r="W44605" s="25"/>
      <c r="X44605" s="25"/>
    </row>
    <row r="44606" spans="23:24" x14ac:dyDescent="0.2">
      <c r="W44606" s="25"/>
      <c r="X44606" s="25"/>
    </row>
    <row r="44607" spans="23:24" x14ac:dyDescent="0.2">
      <c r="W44607" s="25"/>
      <c r="X44607" s="25"/>
    </row>
    <row r="44608" spans="23:24" x14ac:dyDescent="0.2">
      <c r="W44608" s="25"/>
      <c r="X44608" s="25"/>
    </row>
    <row r="44609" spans="23:24" x14ac:dyDescent="0.2">
      <c r="W44609" s="25"/>
      <c r="X44609" s="25"/>
    </row>
    <row r="44610" spans="23:24" x14ac:dyDescent="0.2">
      <c r="W44610" s="25"/>
      <c r="X44610" s="25"/>
    </row>
    <row r="44611" spans="23:24" x14ac:dyDescent="0.2">
      <c r="W44611" s="25"/>
      <c r="X44611" s="25"/>
    </row>
    <row r="44612" spans="23:24" x14ac:dyDescent="0.2">
      <c r="W44612" s="25"/>
      <c r="X44612" s="25"/>
    </row>
    <row r="44613" spans="23:24" x14ac:dyDescent="0.2">
      <c r="W44613" s="25"/>
      <c r="X44613" s="25"/>
    </row>
    <row r="44614" spans="23:24" x14ac:dyDescent="0.2">
      <c r="W44614" s="25"/>
      <c r="X44614" s="25"/>
    </row>
    <row r="44615" spans="23:24" x14ac:dyDescent="0.2">
      <c r="W44615" s="25"/>
      <c r="X44615" s="25"/>
    </row>
    <row r="44616" spans="23:24" x14ac:dyDescent="0.2">
      <c r="W44616" s="25"/>
      <c r="X44616" s="25"/>
    </row>
    <row r="44617" spans="23:24" x14ac:dyDescent="0.2">
      <c r="W44617" s="25"/>
      <c r="X44617" s="25"/>
    </row>
    <row r="44618" spans="23:24" x14ac:dyDescent="0.2">
      <c r="W44618" s="25"/>
      <c r="X44618" s="25"/>
    </row>
    <row r="44619" spans="23:24" x14ac:dyDescent="0.2">
      <c r="W44619" s="25"/>
      <c r="X44619" s="25"/>
    </row>
    <row r="44620" spans="23:24" x14ac:dyDescent="0.2">
      <c r="W44620" s="25"/>
      <c r="X44620" s="25"/>
    </row>
    <row r="44621" spans="23:24" x14ac:dyDescent="0.2">
      <c r="W44621" s="25"/>
      <c r="X44621" s="25"/>
    </row>
    <row r="44622" spans="23:24" x14ac:dyDescent="0.2">
      <c r="W44622" s="25"/>
      <c r="X44622" s="25"/>
    </row>
    <row r="44623" spans="23:24" x14ac:dyDescent="0.2">
      <c r="W44623" s="25"/>
      <c r="X44623" s="25"/>
    </row>
    <row r="44624" spans="23:24" x14ac:dyDescent="0.2">
      <c r="W44624" s="25"/>
      <c r="X44624" s="25"/>
    </row>
    <row r="44625" spans="23:24" x14ac:dyDescent="0.2">
      <c r="W44625" s="25"/>
      <c r="X44625" s="25"/>
    </row>
    <row r="44626" spans="23:24" x14ac:dyDescent="0.2">
      <c r="W44626" s="25"/>
      <c r="X44626" s="25"/>
    </row>
    <row r="44627" spans="23:24" x14ac:dyDescent="0.2">
      <c r="W44627" s="25"/>
      <c r="X44627" s="25"/>
    </row>
    <row r="44628" spans="23:24" x14ac:dyDescent="0.2">
      <c r="W44628" s="25"/>
      <c r="X44628" s="25"/>
    </row>
    <row r="44629" spans="23:24" x14ac:dyDescent="0.2">
      <c r="W44629" s="25"/>
      <c r="X44629" s="25"/>
    </row>
    <row r="44630" spans="23:24" x14ac:dyDescent="0.2">
      <c r="W44630" s="25"/>
      <c r="X44630" s="25"/>
    </row>
    <row r="44631" spans="23:24" x14ac:dyDescent="0.2">
      <c r="W44631" s="25"/>
      <c r="X44631" s="25"/>
    </row>
    <row r="44632" spans="23:24" x14ac:dyDescent="0.2">
      <c r="W44632" s="25"/>
      <c r="X44632" s="25"/>
    </row>
    <row r="44633" spans="23:24" x14ac:dyDescent="0.2">
      <c r="W44633" s="25"/>
      <c r="X44633" s="25"/>
    </row>
    <row r="44634" spans="23:24" x14ac:dyDescent="0.2">
      <c r="W44634" s="25"/>
      <c r="X44634" s="25"/>
    </row>
    <row r="44635" spans="23:24" x14ac:dyDescent="0.2">
      <c r="W44635" s="25"/>
      <c r="X44635" s="25"/>
    </row>
    <row r="44636" spans="23:24" x14ac:dyDescent="0.2">
      <c r="W44636" s="25"/>
      <c r="X44636" s="25"/>
    </row>
    <row r="44637" spans="23:24" x14ac:dyDescent="0.2">
      <c r="W44637" s="25"/>
      <c r="X44637" s="25"/>
    </row>
    <row r="44638" spans="23:24" x14ac:dyDescent="0.2">
      <c r="W44638" s="25"/>
      <c r="X44638" s="25"/>
    </row>
    <row r="44639" spans="23:24" x14ac:dyDescent="0.2">
      <c r="W44639" s="25"/>
      <c r="X44639" s="25"/>
    </row>
    <row r="44640" spans="23:24" x14ac:dyDescent="0.2">
      <c r="W44640" s="25"/>
      <c r="X44640" s="25"/>
    </row>
    <row r="44641" spans="23:24" x14ac:dyDescent="0.2">
      <c r="W44641" s="25"/>
      <c r="X44641" s="25"/>
    </row>
    <row r="44642" spans="23:24" x14ac:dyDescent="0.2">
      <c r="W44642" s="25"/>
      <c r="X44642" s="25"/>
    </row>
    <row r="44643" spans="23:24" x14ac:dyDescent="0.2">
      <c r="W44643" s="25"/>
      <c r="X44643" s="25"/>
    </row>
    <row r="44644" spans="23:24" x14ac:dyDescent="0.2">
      <c r="W44644" s="25"/>
      <c r="X44644" s="25"/>
    </row>
    <row r="44645" spans="23:24" x14ac:dyDescent="0.2">
      <c r="W44645" s="25"/>
      <c r="X44645" s="25"/>
    </row>
    <row r="44646" spans="23:24" x14ac:dyDescent="0.2">
      <c r="W44646" s="25"/>
      <c r="X44646" s="25"/>
    </row>
    <row r="44647" spans="23:24" x14ac:dyDescent="0.2">
      <c r="W44647" s="25"/>
      <c r="X44647" s="25"/>
    </row>
    <row r="44648" spans="23:24" x14ac:dyDescent="0.2">
      <c r="W44648" s="25"/>
      <c r="X44648" s="25"/>
    </row>
    <row r="44649" spans="23:24" x14ac:dyDescent="0.2">
      <c r="W44649" s="25"/>
      <c r="X44649" s="25"/>
    </row>
    <row r="44650" spans="23:24" x14ac:dyDescent="0.2">
      <c r="W44650" s="25"/>
      <c r="X44650" s="25"/>
    </row>
    <row r="44651" spans="23:24" x14ac:dyDescent="0.2">
      <c r="W44651" s="25"/>
      <c r="X44651" s="25"/>
    </row>
    <row r="44652" spans="23:24" x14ac:dyDescent="0.2">
      <c r="W44652" s="25"/>
      <c r="X44652" s="25"/>
    </row>
    <row r="44653" spans="23:24" x14ac:dyDescent="0.2">
      <c r="W44653" s="25"/>
      <c r="X44653" s="25"/>
    </row>
    <row r="44654" spans="23:24" x14ac:dyDescent="0.2">
      <c r="W44654" s="25"/>
      <c r="X44654" s="25"/>
    </row>
    <row r="44655" spans="23:24" x14ac:dyDescent="0.2">
      <c r="W44655" s="25"/>
      <c r="X44655" s="25"/>
    </row>
    <row r="44656" spans="23:24" x14ac:dyDescent="0.2">
      <c r="W44656" s="25"/>
      <c r="X44656" s="25"/>
    </row>
    <row r="44657" spans="23:24" x14ac:dyDescent="0.2">
      <c r="W44657" s="25"/>
      <c r="X44657" s="25"/>
    </row>
    <row r="44658" spans="23:24" x14ac:dyDescent="0.2">
      <c r="W44658" s="25"/>
      <c r="X44658" s="25"/>
    </row>
    <row r="44659" spans="23:24" x14ac:dyDescent="0.2">
      <c r="W44659" s="25"/>
      <c r="X44659" s="25"/>
    </row>
    <row r="44660" spans="23:24" x14ac:dyDescent="0.2">
      <c r="W44660" s="25"/>
      <c r="X44660" s="25"/>
    </row>
    <row r="44661" spans="23:24" x14ac:dyDescent="0.2">
      <c r="W44661" s="25"/>
      <c r="X44661" s="25"/>
    </row>
    <row r="44662" spans="23:24" x14ac:dyDescent="0.2">
      <c r="W44662" s="25"/>
      <c r="X44662" s="25"/>
    </row>
    <row r="44663" spans="23:24" x14ac:dyDescent="0.2">
      <c r="W44663" s="25"/>
      <c r="X44663" s="25"/>
    </row>
    <row r="44664" spans="23:24" x14ac:dyDescent="0.2">
      <c r="W44664" s="25"/>
      <c r="X44664" s="25"/>
    </row>
    <row r="44665" spans="23:24" x14ac:dyDescent="0.2">
      <c r="W44665" s="25"/>
      <c r="X44665" s="25"/>
    </row>
    <row r="44666" spans="23:24" x14ac:dyDescent="0.2">
      <c r="W44666" s="25"/>
      <c r="X44666" s="25"/>
    </row>
    <row r="44667" spans="23:24" x14ac:dyDescent="0.2">
      <c r="W44667" s="25"/>
      <c r="X44667" s="25"/>
    </row>
    <row r="44668" spans="23:24" x14ac:dyDescent="0.2">
      <c r="W44668" s="25"/>
      <c r="X44668" s="25"/>
    </row>
    <row r="44669" spans="23:24" x14ac:dyDescent="0.2">
      <c r="W44669" s="25"/>
      <c r="X44669" s="25"/>
    </row>
    <row r="44670" spans="23:24" x14ac:dyDescent="0.2">
      <c r="W44670" s="25"/>
      <c r="X44670" s="25"/>
    </row>
    <row r="44671" spans="23:24" x14ac:dyDescent="0.2">
      <c r="W44671" s="25"/>
      <c r="X44671" s="25"/>
    </row>
    <row r="44672" spans="23:24" x14ac:dyDescent="0.2">
      <c r="W44672" s="25"/>
      <c r="X44672" s="25"/>
    </row>
    <row r="44673" spans="23:24" x14ac:dyDescent="0.2">
      <c r="W44673" s="25"/>
      <c r="X44673" s="25"/>
    </row>
    <row r="44674" spans="23:24" x14ac:dyDescent="0.2">
      <c r="W44674" s="25"/>
      <c r="X44674" s="25"/>
    </row>
    <row r="44675" spans="23:24" x14ac:dyDescent="0.2">
      <c r="W44675" s="25"/>
      <c r="X44675" s="25"/>
    </row>
    <row r="44676" spans="23:24" x14ac:dyDescent="0.2">
      <c r="W44676" s="25"/>
      <c r="X44676" s="25"/>
    </row>
    <row r="44677" spans="23:24" x14ac:dyDescent="0.2">
      <c r="W44677" s="25"/>
      <c r="X44677" s="25"/>
    </row>
    <row r="44678" spans="23:24" x14ac:dyDescent="0.2">
      <c r="W44678" s="25"/>
      <c r="X44678" s="25"/>
    </row>
    <row r="44679" spans="23:24" x14ac:dyDescent="0.2">
      <c r="W44679" s="25"/>
      <c r="X44679" s="25"/>
    </row>
    <row r="44680" spans="23:24" x14ac:dyDescent="0.2">
      <c r="W44680" s="25"/>
      <c r="X44680" s="25"/>
    </row>
    <row r="44681" spans="23:24" x14ac:dyDescent="0.2">
      <c r="W44681" s="25"/>
      <c r="X44681" s="25"/>
    </row>
    <row r="44682" spans="23:24" x14ac:dyDescent="0.2">
      <c r="W44682" s="25"/>
      <c r="X44682" s="25"/>
    </row>
    <row r="44683" spans="23:24" x14ac:dyDescent="0.2">
      <c r="W44683" s="25"/>
      <c r="X44683" s="25"/>
    </row>
    <row r="44684" spans="23:24" x14ac:dyDescent="0.2">
      <c r="W44684" s="25"/>
      <c r="X44684" s="25"/>
    </row>
    <row r="44685" spans="23:24" x14ac:dyDescent="0.2">
      <c r="W44685" s="25"/>
      <c r="X44685" s="25"/>
    </row>
    <row r="44686" spans="23:24" x14ac:dyDescent="0.2">
      <c r="W44686" s="25"/>
      <c r="X44686" s="25"/>
    </row>
    <row r="44687" spans="23:24" x14ac:dyDescent="0.2">
      <c r="W44687" s="25"/>
      <c r="X44687" s="25"/>
    </row>
    <row r="44688" spans="23:24" x14ac:dyDescent="0.2">
      <c r="W44688" s="25"/>
      <c r="X44688" s="25"/>
    </row>
    <row r="44689" spans="23:24" x14ac:dyDescent="0.2">
      <c r="W44689" s="25"/>
      <c r="X44689" s="25"/>
    </row>
    <row r="44690" spans="23:24" x14ac:dyDescent="0.2">
      <c r="W44690" s="25"/>
      <c r="X44690" s="25"/>
    </row>
    <row r="44691" spans="23:24" x14ac:dyDescent="0.2">
      <c r="W44691" s="25"/>
      <c r="X44691" s="25"/>
    </row>
    <row r="44692" spans="23:24" x14ac:dyDescent="0.2">
      <c r="W44692" s="25"/>
      <c r="X44692" s="25"/>
    </row>
    <row r="44693" spans="23:24" x14ac:dyDescent="0.2">
      <c r="W44693" s="25"/>
      <c r="X44693" s="25"/>
    </row>
    <row r="44694" spans="23:24" x14ac:dyDescent="0.2">
      <c r="W44694" s="25"/>
      <c r="X44694" s="25"/>
    </row>
    <row r="44695" spans="23:24" x14ac:dyDescent="0.2">
      <c r="W44695" s="25"/>
      <c r="X44695" s="25"/>
    </row>
    <row r="44696" spans="23:24" x14ac:dyDescent="0.2">
      <c r="W44696" s="25"/>
      <c r="X44696" s="25"/>
    </row>
    <row r="44697" spans="23:24" x14ac:dyDescent="0.2">
      <c r="W44697" s="25"/>
      <c r="X44697" s="25"/>
    </row>
    <row r="44698" spans="23:24" x14ac:dyDescent="0.2">
      <c r="W44698" s="25"/>
      <c r="X44698" s="25"/>
    </row>
    <row r="44699" spans="23:24" x14ac:dyDescent="0.2">
      <c r="W44699" s="25"/>
      <c r="X44699" s="25"/>
    </row>
    <row r="44700" spans="23:24" x14ac:dyDescent="0.2">
      <c r="W44700" s="25"/>
      <c r="X44700" s="25"/>
    </row>
    <row r="44701" spans="23:24" x14ac:dyDescent="0.2">
      <c r="W44701" s="25"/>
      <c r="X44701" s="25"/>
    </row>
    <row r="44702" spans="23:24" x14ac:dyDescent="0.2">
      <c r="W44702" s="25"/>
      <c r="X44702" s="25"/>
    </row>
    <row r="44703" spans="23:24" x14ac:dyDescent="0.2">
      <c r="W44703" s="25"/>
      <c r="X44703" s="25"/>
    </row>
    <row r="44704" spans="23:24" x14ac:dyDescent="0.2">
      <c r="W44704" s="25"/>
      <c r="X44704" s="25"/>
    </row>
    <row r="44705" spans="23:24" x14ac:dyDescent="0.2">
      <c r="W44705" s="25"/>
      <c r="X44705" s="25"/>
    </row>
    <row r="44706" spans="23:24" x14ac:dyDescent="0.2">
      <c r="W44706" s="25"/>
      <c r="X44706" s="25"/>
    </row>
    <row r="44707" spans="23:24" x14ac:dyDescent="0.2">
      <c r="W44707" s="25"/>
      <c r="X44707" s="25"/>
    </row>
    <row r="44708" spans="23:24" x14ac:dyDescent="0.2">
      <c r="W44708" s="25"/>
      <c r="X44708" s="25"/>
    </row>
    <row r="44709" spans="23:24" x14ac:dyDescent="0.2">
      <c r="W44709" s="25"/>
      <c r="X44709" s="25"/>
    </row>
    <row r="44710" spans="23:24" x14ac:dyDescent="0.2">
      <c r="W44710" s="25"/>
      <c r="X44710" s="25"/>
    </row>
    <row r="44711" spans="23:24" x14ac:dyDescent="0.2">
      <c r="W44711" s="25"/>
      <c r="X44711" s="25"/>
    </row>
    <row r="44712" spans="23:24" x14ac:dyDescent="0.2">
      <c r="W44712" s="25"/>
      <c r="X44712" s="25"/>
    </row>
    <row r="44713" spans="23:24" x14ac:dyDescent="0.2">
      <c r="W44713" s="25"/>
      <c r="X44713" s="25"/>
    </row>
    <row r="44714" spans="23:24" x14ac:dyDescent="0.2">
      <c r="W44714" s="25"/>
      <c r="X44714" s="25"/>
    </row>
    <row r="44715" spans="23:24" x14ac:dyDescent="0.2">
      <c r="W44715" s="25"/>
      <c r="X44715" s="25"/>
    </row>
    <row r="44716" spans="23:24" x14ac:dyDescent="0.2">
      <c r="W44716" s="25"/>
      <c r="X44716" s="25"/>
    </row>
    <row r="44717" spans="23:24" x14ac:dyDescent="0.2">
      <c r="W44717" s="25"/>
      <c r="X44717" s="25"/>
    </row>
    <row r="44718" spans="23:24" x14ac:dyDescent="0.2">
      <c r="W44718" s="25"/>
      <c r="X44718" s="25"/>
    </row>
    <row r="44719" spans="23:24" x14ac:dyDescent="0.2">
      <c r="W44719" s="25"/>
      <c r="X44719" s="25"/>
    </row>
    <row r="44720" spans="23:24" x14ac:dyDescent="0.2">
      <c r="W44720" s="25"/>
      <c r="X44720" s="25"/>
    </row>
    <row r="44721" spans="23:24" x14ac:dyDescent="0.2">
      <c r="W44721" s="25"/>
      <c r="X44721" s="25"/>
    </row>
    <row r="44722" spans="23:24" x14ac:dyDescent="0.2">
      <c r="W44722" s="25"/>
      <c r="X44722" s="25"/>
    </row>
    <row r="44723" spans="23:24" x14ac:dyDescent="0.2">
      <c r="W44723" s="25"/>
      <c r="X44723" s="25"/>
    </row>
    <row r="44724" spans="23:24" x14ac:dyDescent="0.2">
      <c r="W44724" s="25"/>
      <c r="X44724" s="25"/>
    </row>
    <row r="44725" spans="23:24" x14ac:dyDescent="0.2">
      <c r="W44725" s="25"/>
      <c r="X44725" s="25"/>
    </row>
    <row r="44726" spans="23:24" x14ac:dyDescent="0.2">
      <c r="W44726" s="25"/>
      <c r="X44726" s="25"/>
    </row>
    <row r="44727" spans="23:24" x14ac:dyDescent="0.2">
      <c r="W44727" s="25"/>
      <c r="X44727" s="25"/>
    </row>
    <row r="44728" spans="23:24" x14ac:dyDescent="0.2">
      <c r="W44728" s="25"/>
      <c r="X44728" s="25"/>
    </row>
    <row r="44729" spans="23:24" x14ac:dyDescent="0.2">
      <c r="W44729" s="25"/>
      <c r="X44729" s="25"/>
    </row>
    <row r="44730" spans="23:24" x14ac:dyDescent="0.2">
      <c r="W44730" s="25"/>
      <c r="X44730" s="25"/>
    </row>
    <row r="44731" spans="23:24" x14ac:dyDescent="0.2">
      <c r="W44731" s="25"/>
      <c r="X44731" s="25"/>
    </row>
    <row r="44732" spans="23:24" x14ac:dyDescent="0.2">
      <c r="W44732" s="25"/>
      <c r="X44732" s="25"/>
    </row>
    <row r="44733" spans="23:24" x14ac:dyDescent="0.2">
      <c r="W44733" s="25"/>
      <c r="X44733" s="25"/>
    </row>
    <row r="44734" spans="23:24" x14ac:dyDescent="0.2">
      <c r="W44734" s="25"/>
      <c r="X44734" s="25"/>
    </row>
    <row r="44735" spans="23:24" x14ac:dyDescent="0.2">
      <c r="W44735" s="25"/>
      <c r="X44735" s="25"/>
    </row>
    <row r="44736" spans="23:24" x14ac:dyDescent="0.2">
      <c r="W44736" s="25"/>
      <c r="X44736" s="25"/>
    </row>
    <row r="44737" spans="23:24" x14ac:dyDescent="0.2">
      <c r="W44737" s="25"/>
      <c r="X44737" s="25"/>
    </row>
    <row r="44738" spans="23:24" x14ac:dyDescent="0.2">
      <c r="W44738" s="25"/>
      <c r="X44738" s="25"/>
    </row>
    <row r="44739" spans="23:24" x14ac:dyDescent="0.2">
      <c r="W44739" s="25"/>
      <c r="X44739" s="25"/>
    </row>
    <row r="44740" spans="23:24" x14ac:dyDescent="0.2">
      <c r="W44740" s="25"/>
      <c r="X44740" s="25"/>
    </row>
    <row r="44741" spans="23:24" x14ac:dyDescent="0.2">
      <c r="W44741" s="25"/>
      <c r="X44741" s="25"/>
    </row>
    <row r="44742" spans="23:24" x14ac:dyDescent="0.2">
      <c r="W44742" s="25"/>
      <c r="X44742" s="25"/>
    </row>
    <row r="44743" spans="23:24" x14ac:dyDescent="0.2">
      <c r="W44743" s="25"/>
      <c r="X44743" s="25"/>
    </row>
    <row r="44744" spans="23:24" x14ac:dyDescent="0.2">
      <c r="W44744" s="25"/>
      <c r="X44744" s="25"/>
    </row>
    <row r="44745" spans="23:24" x14ac:dyDescent="0.2">
      <c r="W44745" s="25"/>
      <c r="X44745" s="25"/>
    </row>
    <row r="44746" spans="23:24" x14ac:dyDescent="0.2">
      <c r="W44746" s="25"/>
      <c r="X44746" s="25"/>
    </row>
    <row r="44747" spans="23:24" x14ac:dyDescent="0.2">
      <c r="W44747" s="25"/>
      <c r="X44747" s="25"/>
    </row>
    <row r="44748" spans="23:24" x14ac:dyDescent="0.2">
      <c r="W44748" s="25"/>
      <c r="X44748" s="25"/>
    </row>
    <row r="44749" spans="23:24" x14ac:dyDescent="0.2">
      <c r="W44749" s="25"/>
      <c r="X44749" s="25"/>
    </row>
    <row r="44750" spans="23:24" x14ac:dyDescent="0.2">
      <c r="W44750" s="25"/>
      <c r="X44750" s="25"/>
    </row>
    <row r="44751" spans="23:24" x14ac:dyDescent="0.2">
      <c r="W44751" s="25"/>
      <c r="X44751" s="25"/>
    </row>
    <row r="44752" spans="23:24" x14ac:dyDescent="0.2">
      <c r="W44752" s="25"/>
      <c r="X44752" s="25"/>
    </row>
    <row r="44753" spans="23:24" x14ac:dyDescent="0.2">
      <c r="W44753" s="25"/>
      <c r="X44753" s="25"/>
    </row>
    <row r="44754" spans="23:24" x14ac:dyDescent="0.2">
      <c r="W44754" s="25"/>
      <c r="X44754" s="25"/>
    </row>
    <row r="44755" spans="23:24" x14ac:dyDescent="0.2">
      <c r="W44755" s="25"/>
      <c r="X44755" s="25"/>
    </row>
    <row r="44756" spans="23:24" x14ac:dyDescent="0.2">
      <c r="W44756" s="25"/>
      <c r="X44756" s="25"/>
    </row>
    <row r="44757" spans="23:24" x14ac:dyDescent="0.2">
      <c r="W44757" s="25"/>
      <c r="X44757" s="25"/>
    </row>
    <row r="44758" spans="23:24" x14ac:dyDescent="0.2">
      <c r="W44758" s="25"/>
      <c r="X44758" s="25"/>
    </row>
    <row r="44759" spans="23:24" x14ac:dyDescent="0.2">
      <c r="W44759" s="25"/>
      <c r="X44759" s="25"/>
    </row>
    <row r="44760" spans="23:24" x14ac:dyDescent="0.2">
      <c r="W44760" s="25"/>
      <c r="X44760" s="25"/>
    </row>
    <row r="44761" spans="23:24" x14ac:dyDescent="0.2">
      <c r="W44761" s="25"/>
      <c r="X44761" s="25"/>
    </row>
    <row r="44762" spans="23:24" x14ac:dyDescent="0.2">
      <c r="W44762" s="25"/>
      <c r="X44762" s="25"/>
    </row>
    <row r="44763" spans="23:24" x14ac:dyDescent="0.2">
      <c r="W44763" s="25"/>
      <c r="X44763" s="25"/>
    </row>
    <row r="44764" spans="23:24" x14ac:dyDescent="0.2">
      <c r="W44764" s="25"/>
      <c r="X44764" s="25"/>
    </row>
    <row r="44765" spans="23:24" x14ac:dyDescent="0.2">
      <c r="W44765" s="25"/>
      <c r="X44765" s="25"/>
    </row>
    <row r="44766" spans="23:24" x14ac:dyDescent="0.2">
      <c r="W44766" s="25"/>
      <c r="X44766" s="25"/>
    </row>
    <row r="44767" spans="23:24" x14ac:dyDescent="0.2">
      <c r="W44767" s="25"/>
      <c r="X44767" s="25"/>
    </row>
    <row r="44768" spans="23:24" x14ac:dyDescent="0.2">
      <c r="W44768" s="25"/>
      <c r="X44768" s="25"/>
    </row>
    <row r="44769" spans="23:24" x14ac:dyDescent="0.2">
      <c r="W44769" s="25"/>
      <c r="X44769" s="25"/>
    </row>
    <row r="44770" spans="23:24" x14ac:dyDescent="0.2">
      <c r="W44770" s="25"/>
      <c r="X44770" s="25"/>
    </row>
    <row r="44771" spans="23:24" x14ac:dyDescent="0.2">
      <c r="W44771" s="25"/>
      <c r="X44771" s="25"/>
    </row>
    <row r="44772" spans="23:24" x14ac:dyDescent="0.2">
      <c r="W44772" s="25"/>
      <c r="X44772" s="25"/>
    </row>
    <row r="44773" spans="23:24" x14ac:dyDescent="0.2">
      <c r="W44773" s="25"/>
      <c r="X44773" s="25"/>
    </row>
    <row r="44774" spans="23:24" x14ac:dyDescent="0.2">
      <c r="W44774" s="25"/>
      <c r="X44774" s="25"/>
    </row>
    <row r="44775" spans="23:24" x14ac:dyDescent="0.2">
      <c r="W44775" s="25"/>
      <c r="X44775" s="25"/>
    </row>
    <row r="44776" spans="23:24" x14ac:dyDescent="0.2">
      <c r="W44776" s="25"/>
      <c r="X44776" s="25"/>
    </row>
    <row r="44777" spans="23:24" x14ac:dyDescent="0.2">
      <c r="W44777" s="25"/>
      <c r="X44777" s="25"/>
    </row>
    <row r="44778" spans="23:24" x14ac:dyDescent="0.2">
      <c r="W44778" s="25"/>
      <c r="X44778" s="25"/>
    </row>
    <row r="44779" spans="23:24" x14ac:dyDescent="0.2">
      <c r="W44779" s="25"/>
      <c r="X44779" s="25"/>
    </row>
    <row r="44780" spans="23:24" x14ac:dyDescent="0.2">
      <c r="W44780" s="25"/>
      <c r="X44780" s="25"/>
    </row>
    <row r="44781" spans="23:24" x14ac:dyDescent="0.2">
      <c r="W44781" s="25"/>
      <c r="X44781" s="25"/>
    </row>
    <row r="44782" spans="23:24" x14ac:dyDescent="0.2">
      <c r="W44782" s="25"/>
      <c r="X44782" s="25"/>
    </row>
    <row r="44783" spans="23:24" x14ac:dyDescent="0.2">
      <c r="W44783" s="25"/>
      <c r="X44783" s="25"/>
    </row>
    <row r="44784" spans="23:24" x14ac:dyDescent="0.2">
      <c r="W44784" s="25"/>
      <c r="X44784" s="25"/>
    </row>
    <row r="44785" spans="23:24" x14ac:dyDescent="0.2">
      <c r="W44785" s="25"/>
      <c r="X44785" s="25"/>
    </row>
    <row r="44786" spans="23:24" x14ac:dyDescent="0.2">
      <c r="W44786" s="25"/>
      <c r="X44786" s="25"/>
    </row>
    <row r="44787" spans="23:24" x14ac:dyDescent="0.2">
      <c r="W44787" s="25"/>
      <c r="X44787" s="25"/>
    </row>
    <row r="44788" spans="23:24" x14ac:dyDescent="0.2">
      <c r="W44788" s="25"/>
      <c r="X44788" s="25"/>
    </row>
    <row r="44789" spans="23:24" x14ac:dyDescent="0.2">
      <c r="W44789" s="25"/>
      <c r="X44789" s="25"/>
    </row>
    <row r="44790" spans="23:24" x14ac:dyDescent="0.2">
      <c r="W44790" s="25"/>
      <c r="X44790" s="25"/>
    </row>
    <row r="44791" spans="23:24" x14ac:dyDescent="0.2">
      <c r="W44791" s="25"/>
      <c r="X44791" s="25"/>
    </row>
    <row r="44792" spans="23:24" x14ac:dyDescent="0.2">
      <c r="W44792" s="25"/>
      <c r="X44792" s="25"/>
    </row>
    <row r="44793" spans="23:24" x14ac:dyDescent="0.2">
      <c r="W44793" s="25"/>
      <c r="X44793" s="25"/>
    </row>
    <row r="44794" spans="23:24" x14ac:dyDescent="0.2">
      <c r="W44794" s="25"/>
      <c r="X44794" s="25"/>
    </row>
    <row r="44795" spans="23:24" x14ac:dyDescent="0.2">
      <c r="W44795" s="25"/>
      <c r="X44795" s="25"/>
    </row>
    <row r="44796" spans="23:24" x14ac:dyDescent="0.2">
      <c r="W44796" s="25"/>
      <c r="X44796" s="25"/>
    </row>
    <row r="44797" spans="23:24" x14ac:dyDescent="0.2">
      <c r="W44797" s="25"/>
      <c r="X44797" s="25"/>
    </row>
    <row r="44798" spans="23:24" x14ac:dyDescent="0.2">
      <c r="W44798" s="25"/>
      <c r="X44798" s="25"/>
    </row>
    <row r="44799" spans="23:24" x14ac:dyDescent="0.2">
      <c r="W44799" s="25"/>
      <c r="X44799" s="25"/>
    </row>
    <row r="44800" spans="23:24" x14ac:dyDescent="0.2">
      <c r="W44800" s="25"/>
      <c r="X44800" s="25"/>
    </row>
    <row r="44801" spans="23:24" x14ac:dyDescent="0.2">
      <c r="W44801" s="25"/>
      <c r="X44801" s="25"/>
    </row>
    <row r="44802" spans="23:24" x14ac:dyDescent="0.2">
      <c r="W44802" s="25"/>
      <c r="X44802" s="25"/>
    </row>
    <row r="44803" spans="23:24" x14ac:dyDescent="0.2">
      <c r="W44803" s="25"/>
      <c r="X44803" s="25"/>
    </row>
    <row r="44804" spans="23:24" x14ac:dyDescent="0.2">
      <c r="W44804" s="25"/>
      <c r="X44804" s="25"/>
    </row>
    <row r="44805" spans="23:24" x14ac:dyDescent="0.2">
      <c r="W44805" s="25"/>
      <c r="X44805" s="25"/>
    </row>
    <row r="44806" spans="23:24" x14ac:dyDescent="0.2">
      <c r="W44806" s="25"/>
      <c r="X44806" s="25"/>
    </row>
    <row r="44807" spans="23:24" x14ac:dyDescent="0.2">
      <c r="W44807" s="25"/>
      <c r="X44807" s="25"/>
    </row>
    <row r="44808" spans="23:24" x14ac:dyDescent="0.2">
      <c r="W44808" s="25"/>
      <c r="X44808" s="25"/>
    </row>
    <row r="44809" spans="23:24" x14ac:dyDescent="0.2">
      <c r="W44809" s="25"/>
      <c r="X44809" s="25"/>
    </row>
    <row r="44810" spans="23:24" x14ac:dyDescent="0.2">
      <c r="W44810" s="25"/>
      <c r="X44810" s="25"/>
    </row>
    <row r="44811" spans="23:24" x14ac:dyDescent="0.2">
      <c r="W44811" s="25"/>
      <c r="X44811" s="25"/>
    </row>
    <row r="44812" spans="23:24" x14ac:dyDescent="0.2">
      <c r="W44812" s="25"/>
      <c r="X44812" s="25"/>
    </row>
    <row r="44813" spans="23:24" x14ac:dyDescent="0.2">
      <c r="W44813" s="25"/>
      <c r="X44813" s="25"/>
    </row>
    <row r="44814" spans="23:24" x14ac:dyDescent="0.2">
      <c r="W44814" s="25"/>
      <c r="X44814" s="25"/>
    </row>
    <row r="44815" spans="23:24" x14ac:dyDescent="0.2">
      <c r="W44815" s="25"/>
      <c r="X44815" s="25"/>
    </row>
    <row r="44816" spans="23:24" x14ac:dyDescent="0.2">
      <c r="W44816" s="25"/>
      <c r="X44816" s="25"/>
    </row>
    <row r="44817" spans="23:24" x14ac:dyDescent="0.2">
      <c r="W44817" s="25"/>
      <c r="X44817" s="25"/>
    </row>
    <row r="44818" spans="23:24" x14ac:dyDescent="0.2">
      <c r="W44818" s="25"/>
      <c r="X44818" s="25"/>
    </row>
    <row r="44819" spans="23:24" x14ac:dyDescent="0.2">
      <c r="W44819" s="25"/>
      <c r="X44819" s="25"/>
    </row>
    <row r="44820" spans="23:24" x14ac:dyDescent="0.2">
      <c r="W44820" s="25"/>
      <c r="X44820" s="25"/>
    </row>
    <row r="44821" spans="23:24" x14ac:dyDescent="0.2">
      <c r="W44821" s="25"/>
      <c r="X44821" s="25"/>
    </row>
    <row r="44822" spans="23:24" x14ac:dyDescent="0.2">
      <c r="W44822" s="25"/>
      <c r="X44822" s="25"/>
    </row>
    <row r="44823" spans="23:24" x14ac:dyDescent="0.2">
      <c r="W44823" s="25"/>
      <c r="X44823" s="25"/>
    </row>
    <row r="44824" spans="23:24" x14ac:dyDescent="0.2">
      <c r="W44824" s="25"/>
      <c r="X44824" s="25"/>
    </row>
    <row r="44825" spans="23:24" x14ac:dyDescent="0.2">
      <c r="W44825" s="25"/>
      <c r="X44825" s="25"/>
    </row>
    <row r="44826" spans="23:24" x14ac:dyDescent="0.2">
      <c r="W44826" s="25"/>
      <c r="X44826" s="25"/>
    </row>
    <row r="44827" spans="23:24" x14ac:dyDescent="0.2">
      <c r="W44827" s="25"/>
      <c r="X44827" s="25"/>
    </row>
    <row r="44828" spans="23:24" x14ac:dyDescent="0.2">
      <c r="W44828" s="25"/>
      <c r="X44828" s="25"/>
    </row>
    <row r="44829" spans="23:24" x14ac:dyDescent="0.2">
      <c r="W44829" s="25"/>
      <c r="X44829" s="25"/>
    </row>
    <row r="44830" spans="23:24" x14ac:dyDescent="0.2">
      <c r="W44830" s="25"/>
      <c r="X44830" s="25"/>
    </row>
    <row r="44831" spans="23:24" x14ac:dyDescent="0.2">
      <c r="W44831" s="25"/>
      <c r="X44831" s="25"/>
    </row>
    <row r="44832" spans="23:24" x14ac:dyDescent="0.2">
      <c r="W44832" s="25"/>
      <c r="X44832" s="25"/>
    </row>
    <row r="44833" spans="23:24" x14ac:dyDescent="0.2">
      <c r="W44833" s="25"/>
      <c r="X44833" s="25"/>
    </row>
    <row r="44834" spans="23:24" x14ac:dyDescent="0.2">
      <c r="W44834" s="25"/>
      <c r="X44834" s="25"/>
    </row>
    <row r="44835" spans="23:24" x14ac:dyDescent="0.2">
      <c r="W44835" s="25"/>
      <c r="X44835" s="25"/>
    </row>
    <row r="44836" spans="23:24" x14ac:dyDescent="0.2">
      <c r="W44836" s="25"/>
      <c r="X44836" s="25"/>
    </row>
    <row r="44837" spans="23:24" x14ac:dyDescent="0.2">
      <c r="W44837" s="25"/>
      <c r="X44837" s="25"/>
    </row>
    <row r="44838" spans="23:24" x14ac:dyDescent="0.2">
      <c r="W44838" s="25"/>
      <c r="X44838" s="25"/>
    </row>
    <row r="44839" spans="23:24" x14ac:dyDescent="0.2">
      <c r="W44839" s="25"/>
      <c r="X44839" s="25"/>
    </row>
    <row r="44840" spans="23:24" x14ac:dyDescent="0.2">
      <c r="W44840" s="25"/>
      <c r="X44840" s="25"/>
    </row>
    <row r="44841" spans="23:24" x14ac:dyDescent="0.2">
      <c r="W44841" s="25"/>
      <c r="X44841" s="25"/>
    </row>
    <row r="44842" spans="23:24" x14ac:dyDescent="0.2">
      <c r="W44842" s="25"/>
      <c r="X44842" s="25"/>
    </row>
    <row r="44843" spans="23:24" x14ac:dyDescent="0.2">
      <c r="W44843" s="25"/>
      <c r="X44843" s="25"/>
    </row>
    <row r="44844" spans="23:24" x14ac:dyDescent="0.2">
      <c r="W44844" s="25"/>
      <c r="X44844" s="25"/>
    </row>
    <row r="44845" spans="23:24" x14ac:dyDescent="0.2">
      <c r="W44845" s="25"/>
      <c r="X44845" s="25"/>
    </row>
    <row r="44846" spans="23:24" x14ac:dyDescent="0.2">
      <c r="W44846" s="25"/>
      <c r="X44846" s="25"/>
    </row>
    <row r="44847" spans="23:24" x14ac:dyDescent="0.2">
      <c r="W44847" s="25"/>
      <c r="X44847" s="25"/>
    </row>
    <row r="44848" spans="23:24" x14ac:dyDescent="0.2">
      <c r="W44848" s="25"/>
      <c r="X44848" s="25"/>
    </row>
    <row r="44849" spans="23:24" x14ac:dyDescent="0.2">
      <c r="W44849" s="25"/>
      <c r="X44849" s="25"/>
    </row>
    <row r="44850" spans="23:24" x14ac:dyDescent="0.2">
      <c r="W44850" s="25"/>
      <c r="X44850" s="25"/>
    </row>
    <row r="44851" spans="23:24" x14ac:dyDescent="0.2">
      <c r="W44851" s="25"/>
      <c r="X44851" s="25"/>
    </row>
    <row r="44852" spans="23:24" x14ac:dyDescent="0.2">
      <c r="W44852" s="25"/>
      <c r="X44852" s="25"/>
    </row>
    <row r="44853" spans="23:24" x14ac:dyDescent="0.2">
      <c r="W44853" s="25"/>
      <c r="X44853" s="25"/>
    </row>
    <row r="44854" spans="23:24" x14ac:dyDescent="0.2">
      <c r="W44854" s="25"/>
      <c r="X44854" s="25"/>
    </row>
    <row r="44855" spans="23:24" x14ac:dyDescent="0.2">
      <c r="W44855" s="25"/>
      <c r="X44855" s="25"/>
    </row>
    <row r="44856" spans="23:24" x14ac:dyDescent="0.2">
      <c r="W44856" s="25"/>
      <c r="X44856" s="25"/>
    </row>
    <row r="44857" spans="23:24" x14ac:dyDescent="0.2">
      <c r="W44857" s="25"/>
      <c r="X44857" s="25"/>
    </row>
    <row r="44858" spans="23:24" x14ac:dyDescent="0.2">
      <c r="W44858" s="25"/>
      <c r="X44858" s="25"/>
    </row>
    <row r="44859" spans="23:24" x14ac:dyDescent="0.2">
      <c r="W44859" s="25"/>
      <c r="X44859" s="25"/>
    </row>
    <row r="44860" spans="23:24" x14ac:dyDescent="0.2">
      <c r="W44860" s="25"/>
      <c r="X44860" s="25"/>
    </row>
    <row r="44861" spans="23:24" x14ac:dyDescent="0.2">
      <c r="W44861" s="25"/>
      <c r="X44861" s="25"/>
    </row>
    <row r="44862" spans="23:24" x14ac:dyDescent="0.2">
      <c r="W44862" s="25"/>
      <c r="X44862" s="25"/>
    </row>
    <row r="44863" spans="23:24" x14ac:dyDescent="0.2">
      <c r="W44863" s="25"/>
      <c r="X44863" s="25"/>
    </row>
    <row r="44864" spans="23:24" x14ac:dyDescent="0.2">
      <c r="W44864" s="25"/>
      <c r="X44864" s="25"/>
    </row>
    <row r="44865" spans="23:24" x14ac:dyDescent="0.2">
      <c r="W44865" s="25"/>
      <c r="X44865" s="25"/>
    </row>
    <row r="44866" spans="23:24" x14ac:dyDescent="0.2">
      <c r="W44866" s="25"/>
      <c r="X44866" s="25"/>
    </row>
    <row r="44867" spans="23:24" x14ac:dyDescent="0.2">
      <c r="W44867" s="25"/>
      <c r="X44867" s="25"/>
    </row>
    <row r="44868" spans="23:24" x14ac:dyDescent="0.2">
      <c r="W44868" s="25"/>
      <c r="X44868" s="25"/>
    </row>
    <row r="44869" spans="23:24" x14ac:dyDescent="0.2">
      <c r="W44869" s="25"/>
      <c r="X44869" s="25"/>
    </row>
    <row r="44870" spans="23:24" x14ac:dyDescent="0.2">
      <c r="W44870" s="25"/>
      <c r="X44870" s="25"/>
    </row>
    <row r="44871" spans="23:24" x14ac:dyDescent="0.2">
      <c r="W44871" s="25"/>
      <c r="X44871" s="25"/>
    </row>
    <row r="44872" spans="23:24" x14ac:dyDescent="0.2">
      <c r="W44872" s="25"/>
      <c r="X44872" s="25"/>
    </row>
    <row r="44873" spans="23:24" x14ac:dyDescent="0.2">
      <c r="W44873" s="25"/>
      <c r="X44873" s="25"/>
    </row>
    <row r="44874" spans="23:24" x14ac:dyDescent="0.2">
      <c r="W44874" s="25"/>
      <c r="X44874" s="25"/>
    </row>
    <row r="44875" spans="23:24" x14ac:dyDescent="0.2">
      <c r="W44875" s="25"/>
      <c r="X44875" s="25"/>
    </row>
    <row r="44876" spans="23:24" x14ac:dyDescent="0.2">
      <c r="W44876" s="25"/>
      <c r="X44876" s="25"/>
    </row>
    <row r="44877" spans="23:24" x14ac:dyDescent="0.2">
      <c r="W44877" s="25"/>
      <c r="X44877" s="25"/>
    </row>
    <row r="44878" spans="23:24" x14ac:dyDescent="0.2">
      <c r="W44878" s="25"/>
      <c r="X44878" s="25"/>
    </row>
    <row r="44879" spans="23:24" x14ac:dyDescent="0.2">
      <c r="W44879" s="25"/>
      <c r="X44879" s="25"/>
    </row>
    <row r="44880" spans="23:24" x14ac:dyDescent="0.2">
      <c r="W44880" s="25"/>
      <c r="X44880" s="25"/>
    </row>
    <row r="44881" spans="23:24" x14ac:dyDescent="0.2">
      <c r="W44881" s="25"/>
      <c r="X44881" s="25"/>
    </row>
    <row r="44882" spans="23:24" x14ac:dyDescent="0.2">
      <c r="W44882" s="25"/>
      <c r="X44882" s="25"/>
    </row>
    <row r="44883" spans="23:24" x14ac:dyDescent="0.2">
      <c r="W44883" s="25"/>
      <c r="X44883" s="25"/>
    </row>
    <row r="44884" spans="23:24" x14ac:dyDescent="0.2">
      <c r="W44884" s="25"/>
      <c r="X44884" s="25"/>
    </row>
    <row r="44885" spans="23:24" x14ac:dyDescent="0.2">
      <c r="W44885" s="25"/>
      <c r="X44885" s="25"/>
    </row>
    <row r="44886" spans="23:24" x14ac:dyDescent="0.2">
      <c r="W44886" s="25"/>
      <c r="X44886" s="25"/>
    </row>
    <row r="44887" spans="23:24" x14ac:dyDescent="0.2">
      <c r="W44887" s="25"/>
      <c r="X44887" s="25"/>
    </row>
    <row r="44888" spans="23:24" x14ac:dyDescent="0.2">
      <c r="W44888" s="25"/>
      <c r="X44888" s="25"/>
    </row>
    <row r="44889" spans="23:24" x14ac:dyDescent="0.2">
      <c r="W44889" s="25"/>
      <c r="X44889" s="25"/>
    </row>
    <row r="44890" spans="23:24" x14ac:dyDescent="0.2">
      <c r="W44890" s="25"/>
      <c r="X44890" s="25"/>
    </row>
    <row r="44891" spans="23:24" x14ac:dyDescent="0.2">
      <c r="W44891" s="25"/>
      <c r="X44891" s="25"/>
    </row>
    <row r="44892" spans="23:24" x14ac:dyDescent="0.2">
      <c r="W44892" s="25"/>
      <c r="X44892" s="25"/>
    </row>
    <row r="44893" spans="23:24" x14ac:dyDescent="0.2">
      <c r="W44893" s="25"/>
      <c r="X44893" s="25"/>
    </row>
    <row r="44894" spans="23:24" x14ac:dyDescent="0.2">
      <c r="W44894" s="25"/>
      <c r="X44894" s="25"/>
    </row>
    <row r="44895" spans="23:24" x14ac:dyDescent="0.2">
      <c r="W44895" s="25"/>
      <c r="X44895" s="25"/>
    </row>
    <row r="44896" spans="23:24" x14ac:dyDescent="0.2">
      <c r="W44896" s="25"/>
      <c r="X44896" s="25"/>
    </row>
    <row r="44897" spans="23:24" x14ac:dyDescent="0.2">
      <c r="W44897" s="25"/>
      <c r="X44897" s="25"/>
    </row>
    <row r="44898" spans="23:24" x14ac:dyDescent="0.2">
      <c r="W44898" s="25"/>
      <c r="X44898" s="25"/>
    </row>
    <row r="44899" spans="23:24" x14ac:dyDescent="0.2">
      <c r="W44899" s="25"/>
      <c r="X44899" s="25"/>
    </row>
    <row r="44900" spans="23:24" x14ac:dyDescent="0.2">
      <c r="W44900" s="25"/>
      <c r="X44900" s="25"/>
    </row>
    <row r="44901" spans="23:24" x14ac:dyDescent="0.2">
      <c r="W44901" s="25"/>
      <c r="X44901" s="25"/>
    </row>
    <row r="44902" spans="23:24" x14ac:dyDescent="0.2">
      <c r="W44902" s="25"/>
      <c r="X44902" s="25"/>
    </row>
    <row r="44903" spans="23:24" x14ac:dyDescent="0.2">
      <c r="W44903" s="25"/>
      <c r="X44903" s="25"/>
    </row>
    <row r="44904" spans="23:24" x14ac:dyDescent="0.2">
      <c r="W44904" s="25"/>
      <c r="X44904" s="25"/>
    </row>
    <row r="44905" spans="23:24" x14ac:dyDescent="0.2">
      <c r="W44905" s="25"/>
      <c r="X44905" s="25"/>
    </row>
    <row r="44906" spans="23:24" x14ac:dyDescent="0.2">
      <c r="W44906" s="25"/>
      <c r="X44906" s="25"/>
    </row>
    <row r="44907" spans="23:24" x14ac:dyDescent="0.2">
      <c r="W44907" s="25"/>
      <c r="X44907" s="25"/>
    </row>
    <row r="44908" spans="23:24" x14ac:dyDescent="0.2">
      <c r="W44908" s="25"/>
      <c r="X44908" s="25"/>
    </row>
    <row r="44909" spans="23:24" x14ac:dyDescent="0.2">
      <c r="W44909" s="25"/>
      <c r="X44909" s="25"/>
    </row>
    <row r="44910" spans="23:24" x14ac:dyDescent="0.2">
      <c r="W44910" s="25"/>
      <c r="X44910" s="25"/>
    </row>
    <row r="44911" spans="23:24" x14ac:dyDescent="0.2">
      <c r="W44911" s="25"/>
      <c r="X44911" s="25"/>
    </row>
    <row r="44912" spans="23:24" x14ac:dyDescent="0.2">
      <c r="W44912" s="25"/>
      <c r="X44912" s="25"/>
    </row>
    <row r="44913" spans="23:24" x14ac:dyDescent="0.2">
      <c r="W44913" s="25"/>
      <c r="X44913" s="25"/>
    </row>
    <row r="44914" spans="23:24" x14ac:dyDescent="0.2">
      <c r="W44914" s="25"/>
      <c r="X44914" s="25"/>
    </row>
    <row r="44915" spans="23:24" x14ac:dyDescent="0.2">
      <c r="W44915" s="25"/>
      <c r="X44915" s="25"/>
    </row>
    <row r="44916" spans="23:24" x14ac:dyDescent="0.2">
      <c r="W44916" s="25"/>
      <c r="X44916" s="25"/>
    </row>
    <row r="44917" spans="23:24" x14ac:dyDescent="0.2">
      <c r="W44917" s="25"/>
      <c r="X44917" s="25"/>
    </row>
    <row r="44918" spans="23:24" x14ac:dyDescent="0.2">
      <c r="W44918" s="25"/>
      <c r="X44918" s="25"/>
    </row>
    <row r="44919" spans="23:24" x14ac:dyDescent="0.2">
      <c r="W44919" s="25"/>
      <c r="X44919" s="25"/>
    </row>
    <row r="44920" spans="23:24" x14ac:dyDescent="0.2">
      <c r="W44920" s="25"/>
      <c r="X44920" s="25"/>
    </row>
    <row r="44921" spans="23:24" x14ac:dyDescent="0.2">
      <c r="W44921" s="25"/>
      <c r="X44921" s="25"/>
    </row>
    <row r="44922" spans="23:24" x14ac:dyDescent="0.2">
      <c r="W44922" s="25"/>
      <c r="X44922" s="25"/>
    </row>
    <row r="44923" spans="23:24" x14ac:dyDescent="0.2">
      <c r="W44923" s="25"/>
      <c r="X44923" s="25"/>
    </row>
    <row r="44924" spans="23:24" x14ac:dyDescent="0.2">
      <c r="W44924" s="25"/>
      <c r="X44924" s="25"/>
    </row>
    <row r="44925" spans="23:24" x14ac:dyDescent="0.2">
      <c r="W44925" s="25"/>
      <c r="X44925" s="25"/>
    </row>
    <row r="44926" spans="23:24" x14ac:dyDescent="0.2">
      <c r="W44926" s="25"/>
      <c r="X44926" s="25"/>
    </row>
    <row r="44927" spans="23:24" x14ac:dyDescent="0.2">
      <c r="W44927" s="25"/>
      <c r="X44927" s="25"/>
    </row>
    <row r="44928" spans="23:24" x14ac:dyDescent="0.2">
      <c r="W44928" s="25"/>
      <c r="X44928" s="25"/>
    </row>
    <row r="44929" spans="23:24" x14ac:dyDescent="0.2">
      <c r="W44929" s="25"/>
      <c r="X44929" s="25"/>
    </row>
    <row r="44930" spans="23:24" x14ac:dyDescent="0.2">
      <c r="W44930" s="25"/>
      <c r="X44930" s="25"/>
    </row>
    <row r="44931" spans="23:24" x14ac:dyDescent="0.2">
      <c r="W44931" s="25"/>
      <c r="X44931" s="25"/>
    </row>
    <row r="44932" spans="23:24" x14ac:dyDescent="0.2">
      <c r="W44932" s="25"/>
      <c r="X44932" s="25"/>
    </row>
    <row r="44933" spans="23:24" x14ac:dyDescent="0.2">
      <c r="W44933" s="25"/>
      <c r="X44933" s="25"/>
    </row>
    <row r="44934" spans="23:24" x14ac:dyDescent="0.2">
      <c r="W44934" s="25"/>
      <c r="X44934" s="25"/>
    </row>
    <row r="44935" spans="23:24" x14ac:dyDescent="0.2">
      <c r="W44935" s="25"/>
      <c r="X44935" s="25"/>
    </row>
    <row r="44936" spans="23:24" x14ac:dyDescent="0.2">
      <c r="W44936" s="25"/>
      <c r="X44936" s="25"/>
    </row>
    <row r="44937" spans="23:24" x14ac:dyDescent="0.2">
      <c r="W44937" s="25"/>
      <c r="X44937" s="25"/>
    </row>
    <row r="44938" spans="23:24" x14ac:dyDescent="0.2">
      <c r="W44938" s="25"/>
      <c r="X44938" s="25"/>
    </row>
    <row r="44939" spans="23:24" x14ac:dyDescent="0.2">
      <c r="W44939" s="25"/>
      <c r="X44939" s="25"/>
    </row>
    <row r="44940" spans="23:24" x14ac:dyDescent="0.2">
      <c r="W44940" s="25"/>
      <c r="X44940" s="25"/>
    </row>
    <row r="44941" spans="23:24" x14ac:dyDescent="0.2">
      <c r="W44941" s="25"/>
      <c r="X44941" s="25"/>
    </row>
    <row r="44942" spans="23:24" x14ac:dyDescent="0.2">
      <c r="W44942" s="25"/>
      <c r="X44942" s="25"/>
    </row>
    <row r="44943" spans="23:24" x14ac:dyDescent="0.2">
      <c r="W44943" s="25"/>
      <c r="X44943" s="25"/>
    </row>
    <row r="44944" spans="23:24" x14ac:dyDescent="0.2">
      <c r="W44944" s="25"/>
      <c r="X44944" s="25"/>
    </row>
    <row r="44945" spans="23:24" x14ac:dyDescent="0.2">
      <c r="W44945" s="25"/>
      <c r="X44945" s="25"/>
    </row>
    <row r="44946" spans="23:24" x14ac:dyDescent="0.2">
      <c r="W44946" s="25"/>
      <c r="X44946" s="25"/>
    </row>
    <row r="44947" spans="23:24" x14ac:dyDescent="0.2">
      <c r="W44947" s="25"/>
      <c r="X44947" s="25"/>
    </row>
    <row r="44948" spans="23:24" x14ac:dyDescent="0.2">
      <c r="W44948" s="25"/>
      <c r="X44948" s="25"/>
    </row>
    <row r="44949" spans="23:24" x14ac:dyDescent="0.2">
      <c r="W44949" s="25"/>
      <c r="X44949" s="25"/>
    </row>
    <row r="44950" spans="23:24" x14ac:dyDescent="0.2">
      <c r="W44950" s="25"/>
      <c r="X44950" s="25"/>
    </row>
    <row r="44951" spans="23:24" x14ac:dyDescent="0.2">
      <c r="W44951" s="25"/>
      <c r="X44951" s="25"/>
    </row>
    <row r="44952" spans="23:24" x14ac:dyDescent="0.2">
      <c r="W44952" s="25"/>
      <c r="X44952" s="25"/>
    </row>
    <row r="44953" spans="23:24" x14ac:dyDescent="0.2">
      <c r="W44953" s="25"/>
      <c r="X44953" s="25"/>
    </row>
    <row r="44954" spans="23:24" x14ac:dyDescent="0.2">
      <c r="W44954" s="25"/>
      <c r="X44954" s="25"/>
    </row>
    <row r="44955" spans="23:24" x14ac:dyDescent="0.2">
      <c r="W44955" s="25"/>
      <c r="X44955" s="25"/>
    </row>
    <row r="44956" spans="23:24" x14ac:dyDescent="0.2">
      <c r="W44956" s="25"/>
      <c r="X44956" s="25"/>
    </row>
    <row r="44957" spans="23:24" x14ac:dyDescent="0.2">
      <c r="W44957" s="25"/>
      <c r="X44957" s="25"/>
    </row>
    <row r="44958" spans="23:24" x14ac:dyDescent="0.2">
      <c r="W44958" s="25"/>
      <c r="X44958" s="25"/>
    </row>
    <row r="44959" spans="23:24" x14ac:dyDescent="0.2">
      <c r="W44959" s="25"/>
      <c r="X44959" s="25"/>
    </row>
    <row r="44960" spans="23:24" x14ac:dyDescent="0.2">
      <c r="W44960" s="25"/>
      <c r="X44960" s="25"/>
    </row>
    <row r="44961" spans="23:24" x14ac:dyDescent="0.2">
      <c r="W44961" s="25"/>
      <c r="X44961" s="25"/>
    </row>
    <row r="44962" spans="23:24" x14ac:dyDescent="0.2">
      <c r="W44962" s="25"/>
      <c r="X44962" s="25"/>
    </row>
    <row r="44963" spans="23:24" x14ac:dyDescent="0.2">
      <c r="W44963" s="25"/>
      <c r="X44963" s="25"/>
    </row>
    <row r="44964" spans="23:24" x14ac:dyDescent="0.2">
      <c r="W44964" s="25"/>
      <c r="X44964" s="25"/>
    </row>
    <row r="44965" spans="23:24" x14ac:dyDescent="0.2">
      <c r="W44965" s="25"/>
      <c r="X44965" s="25"/>
    </row>
    <row r="44966" spans="23:24" x14ac:dyDescent="0.2">
      <c r="W44966" s="25"/>
      <c r="X44966" s="25"/>
    </row>
    <row r="44967" spans="23:24" x14ac:dyDescent="0.2">
      <c r="W44967" s="25"/>
      <c r="X44967" s="25"/>
    </row>
    <row r="44968" spans="23:24" x14ac:dyDescent="0.2">
      <c r="W44968" s="25"/>
      <c r="X44968" s="25"/>
    </row>
    <row r="44969" spans="23:24" x14ac:dyDescent="0.2">
      <c r="W44969" s="25"/>
      <c r="X44969" s="25"/>
    </row>
    <row r="44970" spans="23:24" x14ac:dyDescent="0.2">
      <c r="W44970" s="25"/>
      <c r="X44970" s="25"/>
    </row>
    <row r="44971" spans="23:24" x14ac:dyDescent="0.2">
      <c r="W44971" s="25"/>
      <c r="X44971" s="25"/>
    </row>
    <row r="44972" spans="23:24" x14ac:dyDescent="0.2">
      <c r="W44972" s="25"/>
      <c r="X44972" s="25"/>
    </row>
    <row r="44973" spans="23:24" x14ac:dyDescent="0.2">
      <c r="W44973" s="25"/>
      <c r="X44973" s="25"/>
    </row>
    <row r="44974" spans="23:24" x14ac:dyDescent="0.2">
      <c r="W44974" s="25"/>
      <c r="X44974" s="25"/>
    </row>
    <row r="44975" spans="23:24" x14ac:dyDescent="0.2">
      <c r="W44975" s="25"/>
      <c r="X44975" s="25"/>
    </row>
    <row r="44976" spans="23:24" x14ac:dyDescent="0.2">
      <c r="W44976" s="25"/>
      <c r="X44976" s="25"/>
    </row>
    <row r="44977" spans="23:24" x14ac:dyDescent="0.2">
      <c r="W44977" s="25"/>
      <c r="X44977" s="25"/>
    </row>
    <row r="44978" spans="23:24" x14ac:dyDescent="0.2">
      <c r="W44978" s="25"/>
      <c r="X44978" s="25"/>
    </row>
    <row r="44979" spans="23:24" x14ac:dyDescent="0.2">
      <c r="W44979" s="25"/>
      <c r="X44979" s="25"/>
    </row>
    <row r="44980" spans="23:24" x14ac:dyDescent="0.2">
      <c r="W44980" s="25"/>
      <c r="X44980" s="25"/>
    </row>
    <row r="44981" spans="23:24" x14ac:dyDescent="0.2">
      <c r="W44981" s="25"/>
      <c r="X44981" s="25"/>
    </row>
    <row r="44982" spans="23:24" x14ac:dyDescent="0.2">
      <c r="W44982" s="25"/>
      <c r="X44982" s="25"/>
    </row>
    <row r="44983" spans="23:24" x14ac:dyDescent="0.2">
      <c r="W44983" s="25"/>
      <c r="X44983" s="25"/>
    </row>
    <row r="44984" spans="23:24" x14ac:dyDescent="0.2">
      <c r="W44984" s="25"/>
      <c r="X44984" s="25"/>
    </row>
    <row r="44985" spans="23:24" x14ac:dyDescent="0.2">
      <c r="W44985" s="25"/>
      <c r="X44985" s="25"/>
    </row>
    <row r="44986" spans="23:24" x14ac:dyDescent="0.2">
      <c r="W44986" s="25"/>
      <c r="X44986" s="25"/>
    </row>
    <row r="44987" spans="23:24" x14ac:dyDescent="0.2">
      <c r="W44987" s="25"/>
      <c r="X44987" s="25"/>
    </row>
    <row r="44988" spans="23:24" x14ac:dyDescent="0.2">
      <c r="W44988" s="25"/>
      <c r="X44988" s="25"/>
    </row>
    <row r="44989" spans="23:24" x14ac:dyDescent="0.2">
      <c r="W44989" s="25"/>
      <c r="X44989" s="25"/>
    </row>
    <row r="44990" spans="23:24" x14ac:dyDescent="0.2">
      <c r="W44990" s="25"/>
      <c r="X44990" s="25"/>
    </row>
    <row r="44991" spans="23:24" x14ac:dyDescent="0.2">
      <c r="W44991" s="25"/>
      <c r="X44991" s="25"/>
    </row>
    <row r="44992" spans="23:24" x14ac:dyDescent="0.2">
      <c r="W44992" s="25"/>
      <c r="X44992" s="25"/>
    </row>
    <row r="44993" spans="23:24" x14ac:dyDescent="0.2">
      <c r="W44993" s="25"/>
      <c r="X44993" s="25"/>
    </row>
    <row r="44994" spans="23:24" x14ac:dyDescent="0.2">
      <c r="W44994" s="25"/>
      <c r="X44994" s="25"/>
    </row>
    <row r="44995" spans="23:24" x14ac:dyDescent="0.2">
      <c r="W44995" s="25"/>
      <c r="X44995" s="25"/>
    </row>
    <row r="44996" spans="23:24" x14ac:dyDescent="0.2">
      <c r="W44996" s="25"/>
      <c r="X44996" s="25"/>
    </row>
    <row r="44997" spans="23:24" x14ac:dyDescent="0.2">
      <c r="W44997" s="25"/>
      <c r="X44997" s="25"/>
    </row>
    <row r="44998" spans="23:24" x14ac:dyDescent="0.2">
      <c r="W44998" s="25"/>
      <c r="X44998" s="25"/>
    </row>
    <row r="44999" spans="23:24" x14ac:dyDescent="0.2">
      <c r="W44999" s="25"/>
      <c r="X44999" s="25"/>
    </row>
    <row r="45000" spans="23:24" x14ac:dyDescent="0.2">
      <c r="W45000" s="25"/>
      <c r="X45000" s="25"/>
    </row>
    <row r="45001" spans="23:24" x14ac:dyDescent="0.2">
      <c r="W45001" s="25"/>
      <c r="X45001" s="25"/>
    </row>
    <row r="45002" spans="23:24" x14ac:dyDescent="0.2">
      <c r="W45002" s="25"/>
      <c r="X45002" s="25"/>
    </row>
    <row r="45003" spans="23:24" x14ac:dyDescent="0.2">
      <c r="W45003" s="25"/>
      <c r="X45003" s="25"/>
    </row>
    <row r="45004" spans="23:24" x14ac:dyDescent="0.2">
      <c r="W45004" s="25"/>
      <c r="X45004" s="25"/>
    </row>
    <row r="45005" spans="23:24" x14ac:dyDescent="0.2">
      <c r="W45005" s="25"/>
      <c r="X45005" s="25"/>
    </row>
    <row r="45006" spans="23:24" x14ac:dyDescent="0.2">
      <c r="W45006" s="25"/>
      <c r="X45006" s="25"/>
    </row>
    <row r="45007" spans="23:24" x14ac:dyDescent="0.2">
      <c r="W45007" s="25"/>
      <c r="X45007" s="25"/>
    </row>
    <row r="45008" spans="23:24" x14ac:dyDescent="0.2">
      <c r="W45008" s="25"/>
      <c r="X45008" s="25"/>
    </row>
    <row r="45009" spans="23:24" x14ac:dyDescent="0.2">
      <c r="W45009" s="25"/>
      <c r="X45009" s="25"/>
    </row>
    <row r="45010" spans="23:24" x14ac:dyDescent="0.2">
      <c r="W45010" s="25"/>
      <c r="X45010" s="25"/>
    </row>
    <row r="45011" spans="23:24" x14ac:dyDescent="0.2">
      <c r="W45011" s="25"/>
      <c r="X45011" s="25"/>
    </row>
    <row r="45012" spans="23:24" x14ac:dyDescent="0.2">
      <c r="W45012" s="25"/>
      <c r="X45012" s="25"/>
    </row>
    <row r="45013" spans="23:24" x14ac:dyDescent="0.2">
      <c r="W45013" s="25"/>
      <c r="X45013" s="25"/>
    </row>
    <row r="45014" spans="23:24" x14ac:dyDescent="0.2">
      <c r="W45014" s="25"/>
      <c r="X45014" s="25"/>
    </row>
    <row r="45015" spans="23:24" x14ac:dyDescent="0.2">
      <c r="W45015" s="25"/>
      <c r="X45015" s="25"/>
    </row>
    <row r="45016" spans="23:24" x14ac:dyDescent="0.2">
      <c r="W45016" s="25"/>
      <c r="X45016" s="25"/>
    </row>
    <row r="45017" spans="23:24" x14ac:dyDescent="0.2">
      <c r="W45017" s="25"/>
      <c r="X45017" s="25"/>
    </row>
    <row r="45018" spans="23:24" x14ac:dyDescent="0.2">
      <c r="W45018" s="25"/>
      <c r="X45018" s="25"/>
    </row>
    <row r="45019" spans="23:24" x14ac:dyDescent="0.2">
      <c r="W45019" s="25"/>
      <c r="X45019" s="25"/>
    </row>
    <row r="45020" spans="23:24" x14ac:dyDescent="0.2">
      <c r="W45020" s="25"/>
      <c r="X45020" s="25"/>
    </row>
    <row r="45021" spans="23:24" x14ac:dyDescent="0.2">
      <c r="W45021" s="25"/>
      <c r="X45021" s="25"/>
    </row>
    <row r="45022" spans="23:24" x14ac:dyDescent="0.2">
      <c r="W45022" s="25"/>
      <c r="X45022" s="25"/>
    </row>
    <row r="45023" spans="23:24" x14ac:dyDescent="0.2">
      <c r="W45023" s="25"/>
      <c r="X45023" s="25"/>
    </row>
    <row r="45024" spans="23:24" x14ac:dyDescent="0.2">
      <c r="W45024" s="25"/>
      <c r="X45024" s="25"/>
    </row>
    <row r="45025" spans="23:24" x14ac:dyDescent="0.2">
      <c r="W45025" s="25"/>
      <c r="X45025" s="25"/>
    </row>
    <row r="45026" spans="23:24" x14ac:dyDescent="0.2">
      <c r="W45026" s="25"/>
      <c r="X45026" s="25"/>
    </row>
    <row r="45027" spans="23:24" x14ac:dyDescent="0.2">
      <c r="W45027" s="25"/>
      <c r="X45027" s="25"/>
    </row>
    <row r="45028" spans="23:24" x14ac:dyDescent="0.2">
      <c r="W45028" s="25"/>
      <c r="X45028" s="25"/>
    </row>
    <row r="45029" spans="23:24" x14ac:dyDescent="0.2">
      <c r="W45029" s="25"/>
      <c r="X45029" s="25"/>
    </row>
    <row r="45030" spans="23:24" x14ac:dyDescent="0.2">
      <c r="W45030" s="25"/>
      <c r="X45030" s="25"/>
    </row>
    <row r="45031" spans="23:24" x14ac:dyDescent="0.2">
      <c r="W45031" s="25"/>
      <c r="X45031" s="25"/>
    </row>
    <row r="45032" spans="23:24" x14ac:dyDescent="0.2">
      <c r="W45032" s="25"/>
      <c r="X45032" s="25"/>
    </row>
    <row r="45033" spans="23:24" x14ac:dyDescent="0.2">
      <c r="W45033" s="25"/>
      <c r="X45033" s="25"/>
    </row>
    <row r="45034" spans="23:24" x14ac:dyDescent="0.2">
      <c r="W45034" s="25"/>
      <c r="X45034" s="25"/>
    </row>
    <row r="45035" spans="23:24" x14ac:dyDescent="0.2">
      <c r="W45035" s="25"/>
      <c r="X45035" s="25"/>
    </row>
    <row r="45036" spans="23:24" x14ac:dyDescent="0.2">
      <c r="W45036" s="25"/>
      <c r="X45036" s="25"/>
    </row>
    <row r="45037" spans="23:24" x14ac:dyDescent="0.2">
      <c r="W45037" s="25"/>
      <c r="X45037" s="25"/>
    </row>
    <row r="45038" spans="23:24" x14ac:dyDescent="0.2">
      <c r="W45038" s="25"/>
      <c r="X45038" s="25"/>
    </row>
    <row r="45039" spans="23:24" x14ac:dyDescent="0.2">
      <c r="W45039" s="25"/>
      <c r="X45039" s="25"/>
    </row>
    <row r="45040" spans="23:24" x14ac:dyDescent="0.2">
      <c r="W45040" s="25"/>
      <c r="X45040" s="25"/>
    </row>
    <row r="45041" spans="23:24" x14ac:dyDescent="0.2">
      <c r="W45041" s="25"/>
      <c r="X45041" s="25"/>
    </row>
    <row r="45042" spans="23:24" x14ac:dyDescent="0.2">
      <c r="W45042" s="25"/>
      <c r="X45042" s="25"/>
    </row>
    <row r="45043" spans="23:24" x14ac:dyDescent="0.2">
      <c r="W45043" s="25"/>
      <c r="X45043" s="25"/>
    </row>
    <row r="45044" spans="23:24" x14ac:dyDescent="0.2">
      <c r="W45044" s="25"/>
      <c r="X45044" s="25"/>
    </row>
    <row r="45045" spans="23:24" x14ac:dyDescent="0.2">
      <c r="W45045" s="25"/>
      <c r="X45045" s="25"/>
    </row>
    <row r="45046" spans="23:24" x14ac:dyDescent="0.2">
      <c r="W45046" s="25"/>
      <c r="X45046" s="25"/>
    </row>
    <row r="45047" spans="23:24" x14ac:dyDescent="0.2">
      <c r="W45047" s="25"/>
      <c r="X45047" s="25"/>
    </row>
    <row r="45048" spans="23:24" x14ac:dyDescent="0.2">
      <c r="W45048" s="25"/>
      <c r="X45048" s="25"/>
    </row>
    <row r="45049" spans="23:24" x14ac:dyDescent="0.2">
      <c r="W45049" s="25"/>
      <c r="X45049" s="25"/>
    </row>
    <row r="45050" spans="23:24" x14ac:dyDescent="0.2">
      <c r="W45050" s="25"/>
      <c r="X45050" s="25"/>
    </row>
    <row r="45051" spans="23:24" x14ac:dyDescent="0.2">
      <c r="W45051" s="25"/>
      <c r="X45051" s="25"/>
    </row>
    <row r="45052" spans="23:24" x14ac:dyDescent="0.2">
      <c r="W45052" s="25"/>
      <c r="X45052" s="25"/>
    </row>
    <row r="45053" spans="23:24" x14ac:dyDescent="0.2">
      <c r="W45053" s="25"/>
      <c r="X45053" s="25"/>
    </row>
    <row r="45054" spans="23:24" x14ac:dyDescent="0.2">
      <c r="W45054" s="25"/>
      <c r="X45054" s="25"/>
    </row>
    <row r="45055" spans="23:24" x14ac:dyDescent="0.2">
      <c r="W45055" s="25"/>
      <c r="X45055" s="25"/>
    </row>
    <row r="45056" spans="23:24" x14ac:dyDescent="0.2">
      <c r="W45056" s="25"/>
      <c r="X45056" s="25"/>
    </row>
    <row r="45057" spans="23:24" x14ac:dyDescent="0.2">
      <c r="W45057" s="25"/>
      <c r="X45057" s="25"/>
    </row>
    <row r="45058" spans="23:24" x14ac:dyDescent="0.2">
      <c r="W45058" s="25"/>
      <c r="X45058" s="25"/>
    </row>
    <row r="45059" spans="23:24" x14ac:dyDescent="0.2">
      <c r="W45059" s="25"/>
      <c r="X45059" s="25"/>
    </row>
    <row r="45060" spans="23:24" x14ac:dyDescent="0.2">
      <c r="W45060" s="25"/>
      <c r="X45060" s="25"/>
    </row>
    <row r="45061" spans="23:24" x14ac:dyDescent="0.2">
      <c r="W45061" s="25"/>
      <c r="X45061" s="25"/>
    </row>
    <row r="45062" spans="23:24" x14ac:dyDescent="0.2">
      <c r="W45062" s="25"/>
      <c r="X45062" s="25"/>
    </row>
    <row r="45063" spans="23:24" x14ac:dyDescent="0.2">
      <c r="W45063" s="25"/>
      <c r="X45063" s="25"/>
    </row>
    <row r="45064" spans="23:24" x14ac:dyDescent="0.2">
      <c r="W45064" s="25"/>
      <c r="X45064" s="25"/>
    </row>
    <row r="45065" spans="23:24" x14ac:dyDescent="0.2">
      <c r="W45065" s="25"/>
      <c r="X45065" s="25"/>
    </row>
    <row r="45066" spans="23:24" x14ac:dyDescent="0.2">
      <c r="W45066" s="25"/>
      <c r="X45066" s="25"/>
    </row>
    <row r="45067" spans="23:24" x14ac:dyDescent="0.2">
      <c r="W45067" s="25"/>
      <c r="X45067" s="25"/>
    </row>
    <row r="45068" spans="23:24" x14ac:dyDescent="0.2">
      <c r="W45068" s="25"/>
      <c r="X45068" s="25"/>
    </row>
    <row r="45069" spans="23:24" x14ac:dyDescent="0.2">
      <c r="W45069" s="25"/>
      <c r="X45069" s="25"/>
    </row>
    <row r="45070" spans="23:24" x14ac:dyDescent="0.2">
      <c r="W45070" s="25"/>
      <c r="X45070" s="25"/>
    </row>
    <row r="45071" spans="23:24" x14ac:dyDescent="0.2">
      <c r="W45071" s="25"/>
      <c r="X45071" s="25"/>
    </row>
    <row r="45072" spans="23:24" x14ac:dyDescent="0.2">
      <c r="W45072" s="25"/>
      <c r="X45072" s="25"/>
    </row>
    <row r="45073" spans="23:24" x14ac:dyDescent="0.2">
      <c r="W45073" s="25"/>
      <c r="X45073" s="25"/>
    </row>
    <row r="45074" spans="23:24" x14ac:dyDescent="0.2">
      <c r="W45074" s="25"/>
      <c r="X45074" s="25"/>
    </row>
    <row r="45075" spans="23:24" x14ac:dyDescent="0.2">
      <c r="W45075" s="25"/>
      <c r="X45075" s="25"/>
    </row>
    <row r="45076" spans="23:24" x14ac:dyDescent="0.2">
      <c r="W45076" s="25"/>
      <c r="X45076" s="25"/>
    </row>
    <row r="45077" spans="23:24" x14ac:dyDescent="0.2">
      <c r="W45077" s="25"/>
      <c r="X45077" s="25"/>
    </row>
    <row r="45078" spans="23:24" x14ac:dyDescent="0.2">
      <c r="W45078" s="25"/>
      <c r="X45078" s="25"/>
    </row>
    <row r="45079" spans="23:24" x14ac:dyDescent="0.2">
      <c r="W45079" s="25"/>
      <c r="X45079" s="25"/>
    </row>
    <row r="45080" spans="23:24" x14ac:dyDescent="0.2">
      <c r="W45080" s="25"/>
      <c r="X45080" s="25"/>
    </row>
    <row r="45081" spans="23:24" x14ac:dyDescent="0.2">
      <c r="W45081" s="25"/>
      <c r="X45081" s="25"/>
    </row>
    <row r="45082" spans="23:24" x14ac:dyDescent="0.2">
      <c r="W45082" s="25"/>
      <c r="X45082" s="25"/>
    </row>
    <row r="45083" spans="23:24" x14ac:dyDescent="0.2">
      <c r="W45083" s="25"/>
      <c r="X45083" s="25"/>
    </row>
    <row r="45084" spans="23:24" x14ac:dyDescent="0.2">
      <c r="W45084" s="25"/>
      <c r="X45084" s="25"/>
    </row>
    <row r="45085" spans="23:24" x14ac:dyDescent="0.2">
      <c r="W45085" s="25"/>
      <c r="X45085" s="25"/>
    </row>
    <row r="45086" spans="23:24" x14ac:dyDescent="0.2">
      <c r="W45086" s="25"/>
      <c r="X45086" s="25"/>
    </row>
    <row r="45087" spans="23:24" x14ac:dyDescent="0.2">
      <c r="W45087" s="25"/>
      <c r="X45087" s="25"/>
    </row>
    <row r="45088" spans="23:24" x14ac:dyDescent="0.2">
      <c r="W45088" s="25"/>
      <c r="X45088" s="25"/>
    </row>
    <row r="45089" spans="23:24" x14ac:dyDescent="0.2">
      <c r="W45089" s="25"/>
      <c r="X45089" s="25"/>
    </row>
    <row r="45090" spans="23:24" x14ac:dyDescent="0.2">
      <c r="W45090" s="25"/>
      <c r="X45090" s="25"/>
    </row>
    <row r="45091" spans="23:24" x14ac:dyDescent="0.2">
      <c r="W45091" s="25"/>
      <c r="X45091" s="25"/>
    </row>
    <row r="45092" spans="23:24" x14ac:dyDescent="0.2">
      <c r="W45092" s="25"/>
      <c r="X45092" s="25"/>
    </row>
    <row r="45093" spans="23:24" x14ac:dyDescent="0.2">
      <c r="W45093" s="25"/>
      <c r="X45093" s="25"/>
    </row>
    <row r="45094" spans="23:24" x14ac:dyDescent="0.2">
      <c r="W45094" s="25"/>
      <c r="X45094" s="25"/>
    </row>
    <row r="45095" spans="23:24" x14ac:dyDescent="0.2">
      <c r="W45095" s="25"/>
      <c r="X45095" s="25"/>
    </row>
    <row r="45096" spans="23:24" x14ac:dyDescent="0.2">
      <c r="W45096" s="25"/>
      <c r="X45096" s="25"/>
    </row>
    <row r="45097" spans="23:24" x14ac:dyDescent="0.2">
      <c r="W45097" s="25"/>
      <c r="X45097" s="25"/>
    </row>
    <row r="45098" spans="23:24" x14ac:dyDescent="0.2">
      <c r="W45098" s="25"/>
      <c r="X45098" s="25"/>
    </row>
    <row r="45099" spans="23:24" x14ac:dyDescent="0.2">
      <c r="W45099" s="25"/>
      <c r="X45099" s="25"/>
    </row>
    <row r="45100" spans="23:24" x14ac:dyDescent="0.2">
      <c r="W45100" s="25"/>
      <c r="X45100" s="25"/>
    </row>
    <row r="45101" spans="23:24" x14ac:dyDescent="0.2">
      <c r="W45101" s="25"/>
      <c r="X45101" s="25"/>
    </row>
    <row r="45102" spans="23:24" x14ac:dyDescent="0.2">
      <c r="W45102" s="25"/>
      <c r="X45102" s="25"/>
    </row>
    <row r="45103" spans="23:24" x14ac:dyDescent="0.2">
      <c r="W45103" s="25"/>
      <c r="X45103" s="25"/>
    </row>
    <row r="45104" spans="23:24" x14ac:dyDescent="0.2">
      <c r="W45104" s="25"/>
      <c r="X45104" s="25"/>
    </row>
    <row r="45105" spans="23:24" x14ac:dyDescent="0.2">
      <c r="W45105" s="25"/>
      <c r="X45105" s="25"/>
    </row>
    <row r="45106" spans="23:24" x14ac:dyDescent="0.2">
      <c r="W45106" s="25"/>
      <c r="X45106" s="25"/>
    </row>
    <row r="45107" spans="23:24" x14ac:dyDescent="0.2">
      <c r="W45107" s="25"/>
      <c r="X45107" s="25"/>
    </row>
    <row r="45108" spans="23:24" x14ac:dyDescent="0.2">
      <c r="W45108" s="25"/>
      <c r="X45108" s="25"/>
    </row>
    <row r="45109" spans="23:24" x14ac:dyDescent="0.2">
      <c r="W45109" s="25"/>
      <c r="X45109" s="25"/>
    </row>
    <row r="45110" spans="23:24" x14ac:dyDescent="0.2">
      <c r="W45110" s="25"/>
      <c r="X45110" s="25"/>
    </row>
    <row r="45111" spans="23:24" x14ac:dyDescent="0.2">
      <c r="W45111" s="25"/>
      <c r="X45111" s="25"/>
    </row>
    <row r="45112" spans="23:24" x14ac:dyDescent="0.2">
      <c r="W45112" s="25"/>
      <c r="X45112" s="25"/>
    </row>
    <row r="45113" spans="23:24" x14ac:dyDescent="0.2">
      <c r="W45113" s="25"/>
      <c r="X45113" s="25"/>
    </row>
    <row r="45114" spans="23:24" x14ac:dyDescent="0.2">
      <c r="W45114" s="25"/>
      <c r="X45114" s="25"/>
    </row>
    <row r="45115" spans="23:24" x14ac:dyDescent="0.2">
      <c r="W45115" s="25"/>
      <c r="X45115" s="25"/>
    </row>
    <row r="45116" spans="23:24" x14ac:dyDescent="0.2">
      <c r="W45116" s="25"/>
      <c r="X45116" s="25"/>
    </row>
    <row r="45117" spans="23:24" x14ac:dyDescent="0.2">
      <c r="W45117" s="25"/>
      <c r="X45117" s="25"/>
    </row>
    <row r="45118" spans="23:24" x14ac:dyDescent="0.2">
      <c r="W45118" s="25"/>
      <c r="X45118" s="25"/>
    </row>
    <row r="45119" spans="23:24" x14ac:dyDescent="0.2">
      <c r="W45119" s="25"/>
      <c r="X45119" s="25"/>
    </row>
    <row r="45120" spans="23:24" x14ac:dyDescent="0.2">
      <c r="W45120" s="25"/>
      <c r="X45120" s="25"/>
    </row>
    <row r="45121" spans="23:24" x14ac:dyDescent="0.2">
      <c r="W45121" s="25"/>
      <c r="X45121" s="25"/>
    </row>
    <row r="45122" spans="23:24" x14ac:dyDescent="0.2">
      <c r="W45122" s="25"/>
      <c r="X45122" s="25"/>
    </row>
    <row r="45123" spans="23:24" x14ac:dyDescent="0.2">
      <c r="W45123" s="25"/>
      <c r="X45123" s="25"/>
    </row>
    <row r="45124" spans="23:24" x14ac:dyDescent="0.2">
      <c r="W45124" s="25"/>
      <c r="X45124" s="25"/>
    </row>
    <row r="45125" spans="23:24" x14ac:dyDescent="0.2">
      <c r="W45125" s="25"/>
      <c r="X45125" s="25"/>
    </row>
    <row r="45126" spans="23:24" x14ac:dyDescent="0.2">
      <c r="W45126" s="25"/>
      <c r="X45126" s="25"/>
    </row>
    <row r="45127" spans="23:24" x14ac:dyDescent="0.2">
      <c r="W45127" s="25"/>
      <c r="X45127" s="25"/>
    </row>
    <row r="45128" spans="23:24" x14ac:dyDescent="0.2">
      <c r="W45128" s="25"/>
      <c r="X45128" s="25"/>
    </row>
    <row r="45129" spans="23:24" x14ac:dyDescent="0.2">
      <c r="W45129" s="25"/>
      <c r="X45129" s="25"/>
    </row>
    <row r="45130" spans="23:24" x14ac:dyDescent="0.2">
      <c r="W45130" s="25"/>
      <c r="X45130" s="25"/>
    </row>
    <row r="45131" spans="23:24" x14ac:dyDescent="0.2">
      <c r="W45131" s="25"/>
      <c r="X45131" s="25"/>
    </row>
    <row r="45132" spans="23:24" x14ac:dyDescent="0.2">
      <c r="W45132" s="25"/>
      <c r="X45132" s="25"/>
    </row>
    <row r="45133" spans="23:24" x14ac:dyDescent="0.2">
      <c r="W45133" s="25"/>
      <c r="X45133" s="25"/>
    </row>
    <row r="45134" spans="23:24" x14ac:dyDescent="0.2">
      <c r="W45134" s="25"/>
      <c r="X45134" s="25"/>
    </row>
    <row r="45135" spans="23:24" x14ac:dyDescent="0.2">
      <c r="W45135" s="25"/>
      <c r="X45135" s="25"/>
    </row>
    <row r="45136" spans="23:24" x14ac:dyDescent="0.2">
      <c r="W45136" s="25"/>
      <c r="X45136" s="25"/>
    </row>
    <row r="45137" spans="23:24" x14ac:dyDescent="0.2">
      <c r="W45137" s="25"/>
      <c r="X45137" s="25"/>
    </row>
    <row r="45138" spans="23:24" x14ac:dyDescent="0.2">
      <c r="W45138" s="25"/>
      <c r="X45138" s="25"/>
    </row>
    <row r="45139" spans="23:24" x14ac:dyDescent="0.2">
      <c r="W45139" s="25"/>
      <c r="X45139" s="25"/>
    </row>
    <row r="45140" spans="23:24" x14ac:dyDescent="0.2">
      <c r="W45140" s="25"/>
      <c r="X45140" s="25"/>
    </row>
    <row r="45141" spans="23:24" x14ac:dyDescent="0.2">
      <c r="W45141" s="25"/>
      <c r="X45141" s="25"/>
    </row>
    <row r="45142" spans="23:24" x14ac:dyDescent="0.2">
      <c r="W45142" s="25"/>
      <c r="X45142" s="25"/>
    </row>
    <row r="45143" spans="23:24" x14ac:dyDescent="0.2">
      <c r="W45143" s="25"/>
      <c r="X45143" s="25"/>
    </row>
    <row r="45144" spans="23:24" x14ac:dyDescent="0.2">
      <c r="W45144" s="25"/>
      <c r="X45144" s="25"/>
    </row>
    <row r="45145" spans="23:24" x14ac:dyDescent="0.2">
      <c r="W45145" s="25"/>
      <c r="X45145" s="25"/>
    </row>
    <row r="45146" spans="23:24" x14ac:dyDescent="0.2">
      <c r="W45146" s="25"/>
      <c r="X45146" s="25"/>
    </row>
    <row r="45147" spans="23:24" x14ac:dyDescent="0.2">
      <c r="W45147" s="25"/>
      <c r="X45147" s="25"/>
    </row>
    <row r="45148" spans="23:24" x14ac:dyDescent="0.2">
      <c r="W45148" s="25"/>
      <c r="X45148" s="25"/>
    </row>
    <row r="45149" spans="23:24" x14ac:dyDescent="0.2">
      <c r="W45149" s="25"/>
      <c r="X45149" s="25"/>
    </row>
    <row r="45150" spans="23:24" x14ac:dyDescent="0.2">
      <c r="W45150" s="25"/>
      <c r="X45150" s="25"/>
    </row>
    <row r="45151" spans="23:24" x14ac:dyDescent="0.2">
      <c r="W45151" s="25"/>
      <c r="X45151" s="25"/>
    </row>
    <row r="45152" spans="23:24" x14ac:dyDescent="0.2">
      <c r="W45152" s="25"/>
      <c r="X45152" s="25"/>
    </row>
    <row r="45153" spans="23:24" x14ac:dyDescent="0.2">
      <c r="W45153" s="25"/>
      <c r="X45153" s="25"/>
    </row>
    <row r="45154" spans="23:24" x14ac:dyDescent="0.2">
      <c r="W45154" s="25"/>
      <c r="X45154" s="25"/>
    </row>
    <row r="45155" spans="23:24" x14ac:dyDescent="0.2">
      <c r="W45155" s="25"/>
      <c r="X45155" s="25"/>
    </row>
    <row r="45156" spans="23:24" x14ac:dyDescent="0.2">
      <c r="W45156" s="25"/>
      <c r="X45156" s="25"/>
    </row>
    <row r="45157" spans="23:24" x14ac:dyDescent="0.2">
      <c r="W45157" s="25"/>
      <c r="X45157" s="25"/>
    </row>
    <row r="45158" spans="23:24" x14ac:dyDescent="0.2">
      <c r="W45158" s="25"/>
      <c r="X45158" s="25"/>
    </row>
    <row r="45159" spans="23:24" x14ac:dyDescent="0.2">
      <c r="W45159" s="25"/>
      <c r="X45159" s="25"/>
    </row>
    <row r="45160" spans="23:24" x14ac:dyDescent="0.2">
      <c r="W45160" s="25"/>
      <c r="X45160" s="25"/>
    </row>
    <row r="45161" spans="23:24" x14ac:dyDescent="0.2">
      <c r="W45161" s="25"/>
      <c r="X45161" s="25"/>
    </row>
    <row r="45162" spans="23:24" x14ac:dyDescent="0.2">
      <c r="W45162" s="25"/>
      <c r="X45162" s="25"/>
    </row>
    <row r="45163" spans="23:24" x14ac:dyDescent="0.2">
      <c r="W45163" s="25"/>
      <c r="X45163" s="25"/>
    </row>
    <row r="45164" spans="23:24" x14ac:dyDescent="0.2">
      <c r="W45164" s="25"/>
      <c r="X45164" s="25"/>
    </row>
    <row r="45165" spans="23:24" x14ac:dyDescent="0.2">
      <c r="W45165" s="25"/>
      <c r="X45165" s="25"/>
    </row>
    <row r="45166" spans="23:24" x14ac:dyDescent="0.2">
      <c r="W45166" s="25"/>
      <c r="X45166" s="25"/>
    </row>
    <row r="45167" spans="23:24" x14ac:dyDescent="0.2">
      <c r="W45167" s="25"/>
      <c r="X45167" s="25"/>
    </row>
    <row r="45168" spans="23:24" x14ac:dyDescent="0.2">
      <c r="W45168" s="25"/>
      <c r="X45168" s="25"/>
    </row>
    <row r="45169" spans="23:24" x14ac:dyDescent="0.2">
      <c r="W45169" s="25"/>
      <c r="X45169" s="25"/>
    </row>
    <row r="45170" spans="23:24" x14ac:dyDescent="0.2">
      <c r="W45170" s="25"/>
      <c r="X45170" s="25"/>
    </row>
    <row r="45171" spans="23:24" x14ac:dyDescent="0.2">
      <c r="W45171" s="25"/>
      <c r="X45171" s="25"/>
    </row>
    <row r="45172" spans="23:24" x14ac:dyDescent="0.2">
      <c r="W45172" s="25"/>
      <c r="X45172" s="25"/>
    </row>
    <row r="45173" spans="23:24" x14ac:dyDescent="0.2">
      <c r="W45173" s="25"/>
      <c r="X45173" s="25"/>
    </row>
    <row r="45174" spans="23:24" x14ac:dyDescent="0.2">
      <c r="W45174" s="25"/>
      <c r="X45174" s="25"/>
    </row>
    <row r="45175" spans="23:24" x14ac:dyDescent="0.2">
      <c r="W45175" s="25"/>
      <c r="X45175" s="25"/>
    </row>
    <row r="45176" spans="23:24" x14ac:dyDescent="0.2">
      <c r="W45176" s="25"/>
      <c r="X45176" s="25"/>
    </row>
    <row r="45177" spans="23:24" x14ac:dyDescent="0.2">
      <c r="W45177" s="25"/>
      <c r="X45177" s="25"/>
    </row>
    <row r="45178" spans="23:24" x14ac:dyDescent="0.2">
      <c r="W45178" s="25"/>
      <c r="X45178" s="25"/>
    </row>
    <row r="45179" spans="23:24" x14ac:dyDescent="0.2">
      <c r="W45179" s="25"/>
      <c r="X45179" s="25"/>
    </row>
    <row r="45180" spans="23:24" x14ac:dyDescent="0.2">
      <c r="W45180" s="25"/>
      <c r="X45180" s="25"/>
    </row>
    <row r="45181" spans="23:24" x14ac:dyDescent="0.2">
      <c r="W45181" s="25"/>
      <c r="X45181" s="25"/>
    </row>
    <row r="45182" spans="23:24" x14ac:dyDescent="0.2">
      <c r="W45182" s="25"/>
      <c r="X45182" s="25"/>
    </row>
    <row r="45183" spans="23:24" x14ac:dyDescent="0.2">
      <c r="W45183" s="25"/>
      <c r="X45183" s="25"/>
    </row>
    <row r="45184" spans="23:24" x14ac:dyDescent="0.2">
      <c r="W45184" s="25"/>
      <c r="X45184" s="25"/>
    </row>
    <row r="45185" spans="23:24" x14ac:dyDescent="0.2">
      <c r="W45185" s="25"/>
      <c r="X45185" s="25"/>
    </row>
    <row r="45186" spans="23:24" x14ac:dyDescent="0.2">
      <c r="W45186" s="25"/>
      <c r="X45186" s="25"/>
    </row>
    <row r="45187" spans="23:24" x14ac:dyDescent="0.2">
      <c r="W45187" s="25"/>
      <c r="X45187" s="25"/>
    </row>
    <row r="45188" spans="23:24" x14ac:dyDescent="0.2">
      <c r="W45188" s="25"/>
      <c r="X45188" s="25"/>
    </row>
    <row r="45189" spans="23:24" x14ac:dyDescent="0.2">
      <c r="W45189" s="25"/>
      <c r="X45189" s="25"/>
    </row>
    <row r="45190" spans="23:24" x14ac:dyDescent="0.2">
      <c r="W45190" s="25"/>
      <c r="X45190" s="25"/>
    </row>
    <row r="45191" spans="23:24" x14ac:dyDescent="0.2">
      <c r="W45191" s="25"/>
      <c r="X45191" s="25"/>
    </row>
    <row r="45192" spans="23:24" x14ac:dyDescent="0.2">
      <c r="W45192" s="25"/>
      <c r="X45192" s="25"/>
    </row>
    <row r="45193" spans="23:24" x14ac:dyDescent="0.2">
      <c r="W45193" s="25"/>
      <c r="X45193" s="25"/>
    </row>
    <row r="45194" spans="23:24" x14ac:dyDescent="0.2">
      <c r="W45194" s="25"/>
      <c r="X45194" s="25"/>
    </row>
    <row r="45195" spans="23:24" x14ac:dyDescent="0.2">
      <c r="W45195" s="25"/>
      <c r="X45195" s="25"/>
    </row>
    <row r="45196" spans="23:24" x14ac:dyDescent="0.2">
      <c r="W45196" s="25"/>
      <c r="X45196" s="25"/>
    </row>
    <row r="45197" spans="23:24" x14ac:dyDescent="0.2">
      <c r="W45197" s="25"/>
      <c r="X45197" s="25"/>
    </row>
    <row r="45198" spans="23:24" x14ac:dyDescent="0.2">
      <c r="W45198" s="25"/>
      <c r="X45198" s="25"/>
    </row>
    <row r="45199" spans="23:24" x14ac:dyDescent="0.2">
      <c r="W45199" s="25"/>
      <c r="X45199" s="25"/>
    </row>
    <row r="45200" spans="23:24" x14ac:dyDescent="0.2">
      <c r="W45200" s="25"/>
      <c r="X45200" s="25"/>
    </row>
    <row r="45201" spans="23:24" x14ac:dyDescent="0.2">
      <c r="W45201" s="25"/>
      <c r="X45201" s="25"/>
    </row>
    <row r="45202" spans="23:24" x14ac:dyDescent="0.2">
      <c r="W45202" s="25"/>
      <c r="X45202" s="25"/>
    </row>
    <row r="45203" spans="23:24" x14ac:dyDescent="0.2">
      <c r="W45203" s="25"/>
      <c r="X45203" s="25"/>
    </row>
    <row r="45204" spans="23:24" x14ac:dyDescent="0.2">
      <c r="W45204" s="25"/>
      <c r="X45204" s="25"/>
    </row>
    <row r="45205" spans="23:24" x14ac:dyDescent="0.2">
      <c r="W45205" s="25"/>
      <c r="X45205" s="25"/>
    </row>
    <row r="45206" spans="23:24" x14ac:dyDescent="0.2">
      <c r="W45206" s="25"/>
      <c r="X45206" s="25"/>
    </row>
    <row r="45207" spans="23:24" x14ac:dyDescent="0.2">
      <c r="W45207" s="25"/>
      <c r="X45207" s="25"/>
    </row>
    <row r="45208" spans="23:24" x14ac:dyDescent="0.2">
      <c r="W45208" s="25"/>
      <c r="X45208" s="25"/>
    </row>
    <row r="45209" spans="23:24" x14ac:dyDescent="0.2">
      <c r="W45209" s="25"/>
      <c r="X45209" s="25"/>
    </row>
    <row r="45210" spans="23:24" x14ac:dyDescent="0.2">
      <c r="W45210" s="25"/>
      <c r="X45210" s="25"/>
    </row>
    <row r="45211" spans="23:24" x14ac:dyDescent="0.2">
      <c r="W45211" s="25"/>
      <c r="X45211" s="25"/>
    </row>
    <row r="45212" spans="23:24" x14ac:dyDescent="0.2">
      <c r="W45212" s="25"/>
      <c r="X45212" s="25"/>
    </row>
    <row r="45213" spans="23:24" x14ac:dyDescent="0.2">
      <c r="W45213" s="25"/>
      <c r="X45213" s="25"/>
    </row>
    <row r="45214" spans="23:24" x14ac:dyDescent="0.2">
      <c r="W45214" s="25"/>
      <c r="X45214" s="25"/>
    </row>
    <row r="45215" spans="23:24" x14ac:dyDescent="0.2">
      <c r="W45215" s="25"/>
      <c r="X45215" s="25"/>
    </row>
    <row r="45216" spans="23:24" x14ac:dyDescent="0.2">
      <c r="W45216" s="25"/>
      <c r="X45216" s="25"/>
    </row>
    <row r="45217" spans="23:24" x14ac:dyDescent="0.2">
      <c r="W45217" s="25"/>
      <c r="X45217" s="25"/>
    </row>
    <row r="45218" spans="23:24" x14ac:dyDescent="0.2">
      <c r="W45218" s="25"/>
      <c r="X45218" s="25"/>
    </row>
    <row r="45219" spans="23:24" x14ac:dyDescent="0.2">
      <c r="W45219" s="25"/>
      <c r="X45219" s="25"/>
    </row>
    <row r="45220" spans="23:24" x14ac:dyDescent="0.2">
      <c r="W45220" s="25"/>
      <c r="X45220" s="25"/>
    </row>
    <row r="45221" spans="23:24" x14ac:dyDescent="0.2">
      <c r="W45221" s="25"/>
      <c r="X45221" s="25"/>
    </row>
    <row r="45222" spans="23:24" x14ac:dyDescent="0.2">
      <c r="W45222" s="25"/>
      <c r="X45222" s="25"/>
    </row>
    <row r="45223" spans="23:24" x14ac:dyDescent="0.2">
      <c r="W45223" s="25"/>
      <c r="X45223" s="25"/>
    </row>
    <row r="45224" spans="23:24" x14ac:dyDescent="0.2">
      <c r="W45224" s="25"/>
      <c r="X45224" s="25"/>
    </row>
    <row r="45225" spans="23:24" x14ac:dyDescent="0.2">
      <c r="W45225" s="25"/>
      <c r="X45225" s="25"/>
    </row>
    <row r="45226" spans="23:24" x14ac:dyDescent="0.2">
      <c r="W45226" s="25"/>
      <c r="X45226" s="25"/>
    </row>
    <row r="45227" spans="23:24" x14ac:dyDescent="0.2">
      <c r="W45227" s="25"/>
      <c r="X45227" s="25"/>
    </row>
    <row r="45228" spans="23:24" x14ac:dyDescent="0.2">
      <c r="W45228" s="25"/>
      <c r="X45228" s="25"/>
    </row>
    <row r="45229" spans="23:24" x14ac:dyDescent="0.2">
      <c r="W45229" s="25"/>
      <c r="X45229" s="25"/>
    </row>
    <row r="45230" spans="23:24" x14ac:dyDescent="0.2">
      <c r="W45230" s="25"/>
      <c r="X45230" s="25"/>
    </row>
    <row r="45231" spans="23:24" x14ac:dyDescent="0.2">
      <c r="W45231" s="25"/>
      <c r="X45231" s="25"/>
    </row>
    <row r="45232" spans="23:24" x14ac:dyDescent="0.2">
      <c r="W45232" s="25"/>
      <c r="X45232" s="25"/>
    </row>
    <row r="45233" spans="23:24" x14ac:dyDescent="0.2">
      <c r="W45233" s="25"/>
      <c r="X45233" s="25"/>
    </row>
    <row r="45234" spans="23:24" x14ac:dyDescent="0.2">
      <c r="W45234" s="25"/>
      <c r="X45234" s="25"/>
    </row>
    <row r="45235" spans="23:24" x14ac:dyDescent="0.2">
      <c r="W45235" s="25"/>
      <c r="X45235" s="25"/>
    </row>
    <row r="45236" spans="23:24" x14ac:dyDescent="0.2">
      <c r="W45236" s="25"/>
      <c r="X45236" s="25"/>
    </row>
    <row r="45237" spans="23:24" x14ac:dyDescent="0.2">
      <c r="W45237" s="25"/>
      <c r="X45237" s="25"/>
    </row>
    <row r="45238" spans="23:24" x14ac:dyDescent="0.2">
      <c r="W45238" s="25"/>
      <c r="X45238" s="25"/>
    </row>
    <row r="45239" spans="23:24" x14ac:dyDescent="0.2">
      <c r="W45239" s="25"/>
      <c r="X45239" s="25"/>
    </row>
    <row r="45240" spans="23:24" x14ac:dyDescent="0.2">
      <c r="W45240" s="25"/>
      <c r="X45240" s="25"/>
    </row>
    <row r="45241" spans="23:24" x14ac:dyDescent="0.2">
      <c r="W45241" s="25"/>
      <c r="X45241" s="25"/>
    </row>
    <row r="45242" spans="23:24" x14ac:dyDescent="0.2">
      <c r="W45242" s="25"/>
      <c r="X45242" s="25"/>
    </row>
    <row r="45243" spans="23:24" x14ac:dyDescent="0.2">
      <c r="W45243" s="25"/>
      <c r="X45243" s="25"/>
    </row>
    <row r="45244" spans="23:24" x14ac:dyDescent="0.2">
      <c r="W45244" s="25"/>
      <c r="X45244" s="25"/>
    </row>
    <row r="45245" spans="23:24" x14ac:dyDescent="0.2">
      <c r="W45245" s="25"/>
      <c r="X45245" s="25"/>
    </row>
    <row r="45246" spans="23:24" x14ac:dyDescent="0.2">
      <c r="W45246" s="25"/>
      <c r="X45246" s="25"/>
    </row>
    <row r="45247" spans="23:24" x14ac:dyDescent="0.2">
      <c r="W45247" s="25"/>
      <c r="X45247" s="25"/>
    </row>
    <row r="45248" spans="23:24" x14ac:dyDescent="0.2">
      <c r="W45248" s="25"/>
      <c r="X45248" s="25"/>
    </row>
    <row r="45249" spans="23:24" x14ac:dyDescent="0.2">
      <c r="W45249" s="25"/>
      <c r="X45249" s="25"/>
    </row>
    <row r="45250" spans="23:24" x14ac:dyDescent="0.2">
      <c r="W45250" s="25"/>
      <c r="X45250" s="25"/>
    </row>
    <row r="45251" spans="23:24" x14ac:dyDescent="0.2">
      <c r="W45251" s="25"/>
      <c r="X45251" s="25"/>
    </row>
    <row r="45252" spans="23:24" x14ac:dyDescent="0.2">
      <c r="W45252" s="25"/>
      <c r="X45252" s="25"/>
    </row>
    <row r="45253" spans="23:24" x14ac:dyDescent="0.2">
      <c r="W45253" s="25"/>
      <c r="X45253" s="25"/>
    </row>
    <row r="45254" spans="23:24" x14ac:dyDescent="0.2">
      <c r="W45254" s="25"/>
      <c r="X45254" s="25"/>
    </row>
    <row r="45255" spans="23:24" x14ac:dyDescent="0.2">
      <c r="W45255" s="25"/>
      <c r="X45255" s="25"/>
    </row>
    <row r="45256" spans="23:24" x14ac:dyDescent="0.2">
      <c r="W45256" s="25"/>
      <c r="X45256" s="25"/>
    </row>
    <row r="45257" spans="23:24" x14ac:dyDescent="0.2">
      <c r="W45257" s="25"/>
      <c r="X45257" s="25"/>
    </row>
    <row r="45258" spans="23:24" x14ac:dyDescent="0.2">
      <c r="W45258" s="25"/>
      <c r="X45258" s="25"/>
    </row>
    <row r="45259" spans="23:24" x14ac:dyDescent="0.2">
      <c r="W45259" s="25"/>
      <c r="X45259" s="25"/>
    </row>
    <row r="45260" spans="23:24" x14ac:dyDescent="0.2">
      <c r="W45260" s="25"/>
      <c r="X45260" s="25"/>
    </row>
    <row r="45261" spans="23:24" x14ac:dyDescent="0.2">
      <c r="W45261" s="25"/>
      <c r="X45261" s="25"/>
    </row>
    <row r="45262" spans="23:24" x14ac:dyDescent="0.2">
      <c r="W45262" s="25"/>
      <c r="X45262" s="25"/>
    </row>
    <row r="45263" spans="23:24" x14ac:dyDescent="0.2">
      <c r="W45263" s="25"/>
      <c r="X45263" s="25"/>
    </row>
    <row r="45264" spans="23:24" x14ac:dyDescent="0.2">
      <c r="W45264" s="25"/>
      <c r="X45264" s="25"/>
    </row>
    <row r="45265" spans="23:24" x14ac:dyDescent="0.2">
      <c r="W45265" s="25"/>
      <c r="X45265" s="25"/>
    </row>
    <row r="45266" spans="23:24" x14ac:dyDescent="0.2">
      <c r="W45266" s="25"/>
      <c r="X45266" s="25"/>
    </row>
    <row r="45267" spans="23:24" x14ac:dyDescent="0.2">
      <c r="W45267" s="25"/>
      <c r="X45267" s="25"/>
    </row>
    <row r="45268" spans="23:24" x14ac:dyDescent="0.2">
      <c r="W45268" s="25"/>
      <c r="X45268" s="25"/>
    </row>
    <row r="45269" spans="23:24" x14ac:dyDescent="0.2">
      <c r="W45269" s="25"/>
      <c r="X45269" s="25"/>
    </row>
    <row r="45270" spans="23:24" x14ac:dyDescent="0.2">
      <c r="W45270" s="25"/>
      <c r="X45270" s="25"/>
    </row>
    <row r="45271" spans="23:24" x14ac:dyDescent="0.2">
      <c r="W45271" s="25"/>
      <c r="X45271" s="25"/>
    </row>
    <row r="45272" spans="23:24" x14ac:dyDescent="0.2">
      <c r="W45272" s="25"/>
      <c r="X45272" s="25"/>
    </row>
    <row r="45273" spans="23:24" x14ac:dyDescent="0.2">
      <c r="W45273" s="25"/>
      <c r="X45273" s="25"/>
    </row>
    <row r="45274" spans="23:24" x14ac:dyDescent="0.2">
      <c r="W45274" s="25"/>
      <c r="X45274" s="25"/>
    </row>
    <row r="45275" spans="23:24" x14ac:dyDescent="0.2">
      <c r="W45275" s="25"/>
      <c r="X45275" s="25"/>
    </row>
    <row r="45276" spans="23:24" x14ac:dyDescent="0.2">
      <c r="W45276" s="25"/>
      <c r="X45276" s="25"/>
    </row>
    <row r="45277" spans="23:24" x14ac:dyDescent="0.2">
      <c r="W45277" s="25"/>
      <c r="X45277" s="25"/>
    </row>
    <row r="45278" spans="23:24" x14ac:dyDescent="0.2">
      <c r="W45278" s="25"/>
      <c r="X45278" s="25"/>
    </row>
    <row r="45279" spans="23:24" x14ac:dyDescent="0.2">
      <c r="W45279" s="25"/>
      <c r="X45279" s="25"/>
    </row>
    <row r="45280" spans="23:24" x14ac:dyDescent="0.2">
      <c r="W45280" s="25"/>
      <c r="X45280" s="25"/>
    </row>
    <row r="45281" spans="23:24" x14ac:dyDescent="0.2">
      <c r="W45281" s="25"/>
      <c r="X45281" s="25"/>
    </row>
    <row r="45282" spans="23:24" x14ac:dyDescent="0.2">
      <c r="W45282" s="25"/>
      <c r="X45282" s="25"/>
    </row>
    <row r="45283" spans="23:24" x14ac:dyDescent="0.2">
      <c r="W45283" s="25"/>
      <c r="X45283" s="25"/>
    </row>
    <row r="45284" spans="23:24" x14ac:dyDescent="0.2">
      <c r="W45284" s="25"/>
      <c r="X45284" s="25"/>
    </row>
    <row r="45285" spans="23:24" x14ac:dyDescent="0.2">
      <c r="W45285" s="25"/>
      <c r="X45285" s="25"/>
    </row>
    <row r="45286" spans="23:24" x14ac:dyDescent="0.2">
      <c r="W45286" s="25"/>
      <c r="X45286" s="25"/>
    </row>
    <row r="45287" spans="23:24" x14ac:dyDescent="0.2">
      <c r="W45287" s="25"/>
      <c r="X45287" s="25"/>
    </row>
    <row r="45288" spans="23:24" x14ac:dyDescent="0.2">
      <c r="W45288" s="25"/>
      <c r="X45288" s="25"/>
    </row>
    <row r="45289" spans="23:24" x14ac:dyDescent="0.2">
      <c r="W45289" s="25"/>
      <c r="X45289" s="25"/>
    </row>
    <row r="45290" spans="23:24" x14ac:dyDescent="0.2">
      <c r="W45290" s="25"/>
      <c r="X45290" s="25"/>
    </row>
    <row r="45291" spans="23:24" x14ac:dyDescent="0.2">
      <c r="W45291" s="25"/>
      <c r="X45291" s="25"/>
    </row>
    <row r="45292" spans="23:24" x14ac:dyDescent="0.2">
      <c r="W45292" s="25"/>
      <c r="X45292" s="25"/>
    </row>
    <row r="45293" spans="23:24" x14ac:dyDescent="0.2">
      <c r="W45293" s="25"/>
      <c r="X45293" s="25"/>
    </row>
    <row r="45294" spans="23:24" x14ac:dyDescent="0.2">
      <c r="W45294" s="25"/>
      <c r="X45294" s="25"/>
    </row>
    <row r="45295" spans="23:24" x14ac:dyDescent="0.2">
      <c r="W45295" s="25"/>
      <c r="X45295" s="25"/>
    </row>
    <row r="45296" spans="23:24" x14ac:dyDescent="0.2">
      <c r="W45296" s="25"/>
      <c r="X45296" s="25"/>
    </row>
    <row r="45297" spans="23:24" x14ac:dyDescent="0.2">
      <c r="W45297" s="25"/>
      <c r="X45297" s="25"/>
    </row>
    <row r="45298" spans="23:24" x14ac:dyDescent="0.2">
      <c r="W45298" s="25"/>
      <c r="X45298" s="25"/>
    </row>
    <row r="45299" spans="23:24" x14ac:dyDescent="0.2">
      <c r="W45299" s="25"/>
      <c r="X45299" s="25"/>
    </row>
    <row r="45300" spans="23:24" x14ac:dyDescent="0.2">
      <c r="W45300" s="25"/>
      <c r="X45300" s="25"/>
    </row>
    <row r="45301" spans="23:24" x14ac:dyDescent="0.2">
      <c r="W45301" s="25"/>
      <c r="X45301" s="25"/>
    </row>
    <row r="45302" spans="23:24" x14ac:dyDescent="0.2">
      <c r="W45302" s="25"/>
      <c r="X45302" s="25"/>
    </row>
    <row r="45303" spans="23:24" x14ac:dyDescent="0.2">
      <c r="W45303" s="25"/>
      <c r="X45303" s="25"/>
    </row>
    <row r="45304" spans="23:24" x14ac:dyDescent="0.2">
      <c r="W45304" s="25"/>
      <c r="X45304" s="25"/>
    </row>
    <row r="45305" spans="23:24" x14ac:dyDescent="0.2">
      <c r="W45305" s="25"/>
      <c r="X45305" s="25"/>
    </row>
    <row r="45306" spans="23:24" x14ac:dyDescent="0.2">
      <c r="W45306" s="25"/>
      <c r="X45306" s="25"/>
    </row>
    <row r="45307" spans="23:24" x14ac:dyDescent="0.2">
      <c r="W45307" s="25"/>
      <c r="X45307" s="25"/>
    </row>
    <row r="45308" spans="23:24" x14ac:dyDescent="0.2">
      <c r="W45308" s="25"/>
      <c r="X45308" s="25"/>
    </row>
    <row r="45309" spans="23:24" x14ac:dyDescent="0.2">
      <c r="W45309" s="25"/>
      <c r="X45309" s="25"/>
    </row>
    <row r="45310" spans="23:24" x14ac:dyDescent="0.2">
      <c r="W45310" s="25"/>
      <c r="X45310" s="25"/>
    </row>
    <row r="45311" spans="23:24" x14ac:dyDescent="0.2">
      <c r="W45311" s="25"/>
      <c r="X45311" s="25"/>
    </row>
    <row r="45312" spans="23:24" x14ac:dyDescent="0.2">
      <c r="W45312" s="25"/>
      <c r="X45312" s="25"/>
    </row>
    <row r="45313" spans="23:24" x14ac:dyDescent="0.2">
      <c r="W45313" s="25"/>
      <c r="X45313" s="25"/>
    </row>
    <row r="45314" spans="23:24" x14ac:dyDescent="0.2">
      <c r="W45314" s="25"/>
      <c r="X45314" s="25"/>
    </row>
    <row r="45315" spans="23:24" x14ac:dyDescent="0.2">
      <c r="W45315" s="25"/>
      <c r="X45315" s="25"/>
    </row>
    <row r="45316" spans="23:24" x14ac:dyDescent="0.2">
      <c r="W45316" s="25"/>
      <c r="X45316" s="25"/>
    </row>
    <row r="45317" spans="23:24" x14ac:dyDescent="0.2">
      <c r="W45317" s="25"/>
      <c r="X45317" s="25"/>
    </row>
    <row r="45318" spans="23:24" x14ac:dyDescent="0.2">
      <c r="W45318" s="25"/>
      <c r="X45318" s="25"/>
    </row>
    <row r="45319" spans="23:24" x14ac:dyDescent="0.2">
      <c r="W45319" s="25"/>
      <c r="X45319" s="25"/>
    </row>
    <row r="45320" spans="23:24" x14ac:dyDescent="0.2">
      <c r="W45320" s="25"/>
      <c r="X45320" s="25"/>
    </row>
    <row r="45321" spans="23:24" x14ac:dyDescent="0.2">
      <c r="W45321" s="25"/>
      <c r="X45321" s="25"/>
    </row>
    <row r="45322" spans="23:24" x14ac:dyDescent="0.2">
      <c r="W45322" s="25"/>
      <c r="X45322" s="25"/>
    </row>
    <row r="45323" spans="23:24" x14ac:dyDescent="0.2">
      <c r="W45323" s="25"/>
      <c r="X45323" s="25"/>
    </row>
    <row r="45324" spans="23:24" x14ac:dyDescent="0.2">
      <c r="W45324" s="25"/>
      <c r="X45324" s="25"/>
    </row>
    <row r="45325" spans="23:24" x14ac:dyDescent="0.2">
      <c r="W45325" s="25"/>
      <c r="X45325" s="25"/>
    </row>
    <row r="45326" spans="23:24" x14ac:dyDescent="0.2">
      <c r="W45326" s="25"/>
      <c r="X45326" s="25"/>
    </row>
    <row r="45327" spans="23:24" x14ac:dyDescent="0.2">
      <c r="W45327" s="25"/>
      <c r="X45327" s="25"/>
    </row>
    <row r="45328" spans="23:24" x14ac:dyDescent="0.2">
      <c r="W45328" s="25"/>
      <c r="X45328" s="25"/>
    </row>
    <row r="45329" spans="23:24" x14ac:dyDescent="0.2">
      <c r="W45329" s="25"/>
      <c r="X45329" s="25"/>
    </row>
    <row r="45330" spans="23:24" x14ac:dyDescent="0.2">
      <c r="W45330" s="25"/>
      <c r="X45330" s="25"/>
    </row>
    <row r="45331" spans="23:24" x14ac:dyDescent="0.2">
      <c r="W45331" s="25"/>
      <c r="X45331" s="25"/>
    </row>
    <row r="45332" spans="23:24" x14ac:dyDescent="0.2">
      <c r="W45332" s="25"/>
      <c r="X45332" s="25"/>
    </row>
    <row r="45333" spans="23:24" x14ac:dyDescent="0.2">
      <c r="W45333" s="25"/>
      <c r="X45333" s="25"/>
    </row>
    <row r="45334" spans="23:24" x14ac:dyDescent="0.2">
      <c r="W45334" s="25"/>
      <c r="X45334" s="25"/>
    </row>
    <row r="45335" spans="23:24" x14ac:dyDescent="0.2">
      <c r="W45335" s="25"/>
      <c r="X45335" s="25"/>
    </row>
    <row r="45336" spans="23:24" x14ac:dyDescent="0.2">
      <c r="W45336" s="25"/>
      <c r="X45336" s="25"/>
    </row>
    <row r="45337" spans="23:24" x14ac:dyDescent="0.2">
      <c r="W45337" s="25"/>
      <c r="X45337" s="25"/>
    </row>
    <row r="45338" spans="23:24" x14ac:dyDescent="0.2">
      <c r="W45338" s="25"/>
      <c r="X45338" s="25"/>
    </row>
    <row r="45339" spans="23:24" x14ac:dyDescent="0.2">
      <c r="W45339" s="25"/>
      <c r="X45339" s="25"/>
    </row>
    <row r="45340" spans="23:24" x14ac:dyDescent="0.2">
      <c r="W45340" s="25"/>
      <c r="X45340" s="25"/>
    </row>
    <row r="45341" spans="23:24" x14ac:dyDescent="0.2">
      <c r="W45341" s="25"/>
      <c r="X45341" s="25"/>
    </row>
    <row r="45342" spans="23:24" x14ac:dyDescent="0.2">
      <c r="W45342" s="25"/>
      <c r="X45342" s="25"/>
    </row>
    <row r="45343" spans="23:24" x14ac:dyDescent="0.2">
      <c r="W45343" s="25"/>
      <c r="X45343" s="25"/>
    </row>
    <row r="45344" spans="23:24" x14ac:dyDescent="0.2">
      <c r="W45344" s="25"/>
      <c r="X45344" s="25"/>
    </row>
    <row r="45345" spans="23:24" x14ac:dyDescent="0.2">
      <c r="W45345" s="25"/>
      <c r="X45345" s="25"/>
    </row>
    <row r="45346" spans="23:24" x14ac:dyDescent="0.2">
      <c r="W45346" s="25"/>
      <c r="X45346" s="25"/>
    </row>
    <row r="45347" spans="23:24" x14ac:dyDescent="0.2">
      <c r="W45347" s="25"/>
      <c r="X45347" s="25"/>
    </row>
    <row r="45348" spans="23:24" x14ac:dyDescent="0.2">
      <c r="W45348" s="25"/>
      <c r="X45348" s="25"/>
    </row>
    <row r="45349" spans="23:24" x14ac:dyDescent="0.2">
      <c r="W45349" s="25"/>
      <c r="X45349" s="25"/>
    </row>
    <row r="45350" spans="23:24" x14ac:dyDescent="0.2">
      <c r="W45350" s="25"/>
      <c r="X45350" s="25"/>
    </row>
    <row r="45351" spans="23:24" x14ac:dyDescent="0.2">
      <c r="W45351" s="25"/>
      <c r="X45351" s="25"/>
    </row>
    <row r="45352" spans="23:24" x14ac:dyDescent="0.2">
      <c r="W45352" s="25"/>
      <c r="X45352" s="25"/>
    </row>
    <row r="45353" spans="23:24" x14ac:dyDescent="0.2">
      <c r="W45353" s="25"/>
      <c r="X45353" s="25"/>
    </row>
    <row r="45354" spans="23:24" x14ac:dyDescent="0.2">
      <c r="W45354" s="25"/>
      <c r="X45354" s="25"/>
    </row>
    <row r="45355" spans="23:24" x14ac:dyDescent="0.2">
      <c r="W45355" s="25"/>
      <c r="X45355" s="25"/>
    </row>
    <row r="45356" spans="23:24" x14ac:dyDescent="0.2">
      <c r="W45356" s="25"/>
      <c r="X45356" s="25"/>
    </row>
    <row r="45357" spans="23:24" x14ac:dyDescent="0.2">
      <c r="W45357" s="25"/>
      <c r="X45357" s="25"/>
    </row>
    <row r="45358" spans="23:24" x14ac:dyDescent="0.2">
      <c r="W45358" s="25"/>
      <c r="X45358" s="25"/>
    </row>
    <row r="45359" spans="23:24" x14ac:dyDescent="0.2">
      <c r="W45359" s="25"/>
      <c r="X45359" s="25"/>
    </row>
    <row r="45360" spans="23:24" x14ac:dyDescent="0.2">
      <c r="W45360" s="25"/>
      <c r="X45360" s="25"/>
    </row>
    <row r="45361" spans="23:24" x14ac:dyDescent="0.2">
      <c r="W45361" s="25"/>
      <c r="X45361" s="25"/>
    </row>
    <row r="45362" spans="23:24" x14ac:dyDescent="0.2">
      <c r="W45362" s="25"/>
      <c r="X45362" s="25"/>
    </row>
    <row r="45363" spans="23:24" x14ac:dyDescent="0.2">
      <c r="W45363" s="25"/>
      <c r="X45363" s="25"/>
    </row>
    <row r="45364" spans="23:24" x14ac:dyDescent="0.2">
      <c r="W45364" s="25"/>
      <c r="X45364" s="25"/>
    </row>
    <row r="45365" spans="23:24" x14ac:dyDescent="0.2">
      <c r="W45365" s="25"/>
      <c r="X45365" s="25"/>
    </row>
    <row r="45366" spans="23:24" x14ac:dyDescent="0.2">
      <c r="W45366" s="25"/>
      <c r="X45366" s="25"/>
    </row>
    <row r="45367" spans="23:24" x14ac:dyDescent="0.2">
      <c r="W45367" s="25"/>
      <c r="X45367" s="25"/>
    </row>
    <row r="45368" spans="23:24" x14ac:dyDescent="0.2">
      <c r="W45368" s="25"/>
      <c r="X45368" s="25"/>
    </row>
    <row r="45369" spans="23:24" x14ac:dyDescent="0.2">
      <c r="W45369" s="25"/>
      <c r="X45369" s="25"/>
    </row>
    <row r="45370" spans="23:24" x14ac:dyDescent="0.2">
      <c r="W45370" s="25"/>
      <c r="X45370" s="25"/>
    </row>
    <row r="45371" spans="23:24" x14ac:dyDescent="0.2">
      <c r="W45371" s="25"/>
      <c r="X45371" s="25"/>
    </row>
    <row r="45372" spans="23:24" x14ac:dyDescent="0.2">
      <c r="W45372" s="25"/>
      <c r="X45372" s="25"/>
    </row>
    <row r="45373" spans="23:24" x14ac:dyDescent="0.2">
      <c r="W45373" s="25"/>
      <c r="X45373" s="25"/>
    </row>
    <row r="45374" spans="23:24" x14ac:dyDescent="0.2">
      <c r="W45374" s="25"/>
      <c r="X45374" s="25"/>
    </row>
    <row r="45375" spans="23:24" x14ac:dyDescent="0.2">
      <c r="W45375" s="25"/>
      <c r="X45375" s="25"/>
    </row>
    <row r="45376" spans="23:24" x14ac:dyDescent="0.2">
      <c r="W45376" s="25"/>
      <c r="X45376" s="25"/>
    </row>
    <row r="45377" spans="23:24" x14ac:dyDescent="0.2">
      <c r="W45377" s="25"/>
      <c r="X45377" s="25"/>
    </row>
    <row r="45378" spans="23:24" x14ac:dyDescent="0.2">
      <c r="W45378" s="25"/>
      <c r="X45378" s="25"/>
    </row>
    <row r="45379" spans="23:24" x14ac:dyDescent="0.2">
      <c r="W45379" s="25"/>
      <c r="X45379" s="25"/>
    </row>
    <row r="45380" spans="23:24" x14ac:dyDescent="0.2">
      <c r="W45380" s="25"/>
      <c r="X45380" s="25"/>
    </row>
    <row r="45381" spans="23:24" x14ac:dyDescent="0.2">
      <c r="W45381" s="25"/>
      <c r="X45381" s="25"/>
    </row>
    <row r="45382" spans="23:24" x14ac:dyDescent="0.2">
      <c r="W45382" s="25"/>
      <c r="X45382" s="25"/>
    </row>
    <row r="45383" spans="23:24" x14ac:dyDescent="0.2">
      <c r="W45383" s="25"/>
      <c r="X45383" s="25"/>
    </row>
    <row r="45384" spans="23:24" x14ac:dyDescent="0.2">
      <c r="W45384" s="25"/>
      <c r="X45384" s="25"/>
    </row>
    <row r="45385" spans="23:24" x14ac:dyDescent="0.2">
      <c r="W45385" s="25"/>
      <c r="X45385" s="25"/>
    </row>
    <row r="45386" spans="23:24" x14ac:dyDescent="0.2">
      <c r="W45386" s="25"/>
      <c r="X45386" s="25"/>
    </row>
    <row r="45387" spans="23:24" x14ac:dyDescent="0.2">
      <c r="W45387" s="25"/>
      <c r="X45387" s="25"/>
    </row>
    <row r="45388" spans="23:24" x14ac:dyDescent="0.2">
      <c r="W45388" s="25"/>
      <c r="X45388" s="25"/>
    </row>
    <row r="45389" spans="23:24" x14ac:dyDescent="0.2">
      <c r="W45389" s="25"/>
      <c r="X45389" s="25"/>
    </row>
    <row r="45390" spans="23:24" x14ac:dyDescent="0.2">
      <c r="W45390" s="25"/>
      <c r="X45390" s="25"/>
    </row>
    <row r="45391" spans="23:24" x14ac:dyDescent="0.2">
      <c r="W45391" s="25"/>
      <c r="X45391" s="25"/>
    </row>
    <row r="45392" spans="23:24" x14ac:dyDescent="0.2">
      <c r="W45392" s="25"/>
      <c r="X45392" s="25"/>
    </row>
    <row r="45393" spans="23:24" x14ac:dyDescent="0.2">
      <c r="W45393" s="25"/>
      <c r="X45393" s="25"/>
    </row>
    <row r="45394" spans="23:24" x14ac:dyDescent="0.2">
      <c r="W45394" s="25"/>
      <c r="X45394" s="25"/>
    </row>
    <row r="45395" spans="23:24" x14ac:dyDescent="0.2">
      <c r="W45395" s="25"/>
      <c r="X45395" s="25"/>
    </row>
    <row r="45396" spans="23:24" x14ac:dyDescent="0.2">
      <c r="W45396" s="25"/>
      <c r="X45396" s="25"/>
    </row>
    <row r="45397" spans="23:24" x14ac:dyDescent="0.2">
      <c r="W45397" s="25"/>
      <c r="X45397" s="25"/>
    </row>
    <row r="45398" spans="23:24" x14ac:dyDescent="0.2">
      <c r="W45398" s="25"/>
      <c r="X45398" s="25"/>
    </row>
    <row r="45399" spans="23:24" x14ac:dyDescent="0.2">
      <c r="W45399" s="25"/>
      <c r="X45399" s="25"/>
    </row>
    <row r="45400" spans="23:24" x14ac:dyDescent="0.2">
      <c r="W45400" s="25"/>
      <c r="X45400" s="25"/>
    </row>
    <row r="45401" spans="23:24" x14ac:dyDescent="0.2">
      <c r="W45401" s="25"/>
      <c r="X45401" s="25"/>
    </row>
    <row r="45402" spans="23:24" x14ac:dyDescent="0.2">
      <c r="W45402" s="25"/>
      <c r="X45402" s="25"/>
    </row>
    <row r="45403" spans="23:24" x14ac:dyDescent="0.2">
      <c r="W45403" s="25"/>
      <c r="X45403" s="25"/>
    </row>
    <row r="45404" spans="23:24" x14ac:dyDescent="0.2">
      <c r="W45404" s="25"/>
      <c r="X45404" s="25"/>
    </row>
    <row r="45405" spans="23:24" x14ac:dyDescent="0.2">
      <c r="W45405" s="25"/>
      <c r="X45405" s="25"/>
    </row>
    <row r="45406" spans="23:24" x14ac:dyDescent="0.2">
      <c r="W45406" s="25"/>
      <c r="X45406" s="25"/>
    </row>
    <row r="45407" spans="23:24" x14ac:dyDescent="0.2">
      <c r="W45407" s="25"/>
      <c r="X45407" s="25"/>
    </row>
    <row r="45408" spans="23:24" x14ac:dyDescent="0.2">
      <c r="W45408" s="25"/>
      <c r="X45408" s="25"/>
    </row>
    <row r="45409" spans="23:24" x14ac:dyDescent="0.2">
      <c r="W45409" s="25"/>
      <c r="X45409" s="25"/>
    </row>
    <row r="45410" spans="23:24" x14ac:dyDescent="0.2">
      <c r="W45410" s="25"/>
      <c r="X45410" s="25"/>
    </row>
    <row r="45411" spans="23:24" x14ac:dyDescent="0.2">
      <c r="W45411" s="25"/>
      <c r="X45411" s="25"/>
    </row>
    <row r="45412" spans="23:24" x14ac:dyDescent="0.2">
      <c r="W45412" s="25"/>
      <c r="X45412" s="25"/>
    </row>
    <row r="45413" spans="23:24" x14ac:dyDescent="0.2">
      <c r="W45413" s="25"/>
      <c r="X45413" s="25"/>
    </row>
    <row r="45414" spans="23:24" x14ac:dyDescent="0.2">
      <c r="W45414" s="25"/>
      <c r="X45414" s="25"/>
    </row>
    <row r="45415" spans="23:24" x14ac:dyDescent="0.2">
      <c r="W45415" s="25"/>
      <c r="X45415" s="25"/>
    </row>
    <row r="45416" spans="23:24" x14ac:dyDescent="0.2">
      <c r="W45416" s="25"/>
      <c r="X45416" s="25"/>
    </row>
    <row r="45417" spans="23:24" x14ac:dyDescent="0.2">
      <c r="W45417" s="25"/>
      <c r="X45417" s="25"/>
    </row>
    <row r="45418" spans="23:24" x14ac:dyDescent="0.2">
      <c r="W45418" s="25"/>
      <c r="X45418" s="25"/>
    </row>
    <row r="45419" spans="23:24" x14ac:dyDescent="0.2">
      <c r="W45419" s="25"/>
      <c r="X45419" s="25"/>
    </row>
    <row r="45420" spans="23:24" x14ac:dyDescent="0.2">
      <c r="W45420" s="25"/>
      <c r="X45420" s="25"/>
    </row>
    <row r="45421" spans="23:24" x14ac:dyDescent="0.2">
      <c r="W45421" s="25"/>
      <c r="X45421" s="25"/>
    </row>
    <row r="45422" spans="23:24" x14ac:dyDescent="0.2">
      <c r="W45422" s="25"/>
      <c r="X45422" s="25"/>
    </row>
    <row r="45423" spans="23:24" x14ac:dyDescent="0.2">
      <c r="W45423" s="25"/>
      <c r="X45423" s="25"/>
    </row>
    <row r="45424" spans="23:24" x14ac:dyDescent="0.2">
      <c r="W45424" s="25"/>
      <c r="X45424" s="25"/>
    </row>
    <row r="45425" spans="23:24" x14ac:dyDescent="0.2">
      <c r="W45425" s="25"/>
      <c r="X45425" s="25"/>
    </row>
    <row r="45426" spans="23:24" x14ac:dyDescent="0.2">
      <c r="W45426" s="25"/>
      <c r="X45426" s="25"/>
    </row>
    <row r="45427" spans="23:24" x14ac:dyDescent="0.2">
      <c r="W45427" s="25"/>
      <c r="X45427" s="25"/>
    </row>
    <row r="45428" spans="23:24" x14ac:dyDescent="0.2">
      <c r="W45428" s="25"/>
      <c r="X45428" s="25"/>
    </row>
    <row r="45429" spans="23:24" x14ac:dyDescent="0.2">
      <c r="W45429" s="25"/>
      <c r="X45429" s="25"/>
    </row>
    <row r="45430" spans="23:24" x14ac:dyDescent="0.2">
      <c r="W45430" s="25"/>
      <c r="X45430" s="25"/>
    </row>
    <row r="45431" spans="23:24" x14ac:dyDescent="0.2">
      <c r="W45431" s="25"/>
      <c r="X45431" s="25"/>
    </row>
    <row r="45432" spans="23:24" x14ac:dyDescent="0.2">
      <c r="W45432" s="25"/>
      <c r="X45432" s="25"/>
    </row>
    <row r="45433" spans="23:24" x14ac:dyDescent="0.2">
      <c r="W45433" s="25"/>
      <c r="X45433" s="25"/>
    </row>
    <row r="45434" spans="23:24" x14ac:dyDescent="0.2">
      <c r="W45434" s="25"/>
      <c r="X45434" s="25"/>
    </row>
    <row r="45435" spans="23:24" x14ac:dyDescent="0.2">
      <c r="W45435" s="25"/>
      <c r="X45435" s="25"/>
    </row>
    <row r="45436" spans="23:24" x14ac:dyDescent="0.2">
      <c r="W45436" s="25"/>
      <c r="X45436" s="25"/>
    </row>
    <row r="45437" spans="23:24" x14ac:dyDescent="0.2">
      <c r="W45437" s="25"/>
      <c r="X45437" s="25"/>
    </row>
    <row r="45438" spans="23:24" x14ac:dyDescent="0.2">
      <c r="W45438" s="25"/>
      <c r="X45438" s="25"/>
    </row>
    <row r="45439" spans="23:24" x14ac:dyDescent="0.2">
      <c r="W45439" s="25"/>
      <c r="X45439" s="25"/>
    </row>
    <row r="45440" spans="23:24" x14ac:dyDescent="0.2">
      <c r="W45440" s="25"/>
      <c r="X45440" s="25"/>
    </row>
    <row r="45441" spans="23:24" x14ac:dyDescent="0.2">
      <c r="W45441" s="25"/>
      <c r="X45441" s="25"/>
    </row>
    <row r="45442" spans="23:24" x14ac:dyDescent="0.2">
      <c r="W45442" s="25"/>
      <c r="X45442" s="25"/>
    </row>
    <row r="45443" spans="23:24" x14ac:dyDescent="0.2">
      <c r="W45443" s="25"/>
      <c r="X45443" s="25"/>
    </row>
    <row r="45444" spans="23:24" x14ac:dyDescent="0.2">
      <c r="W45444" s="25"/>
      <c r="X45444" s="25"/>
    </row>
    <row r="45445" spans="23:24" x14ac:dyDescent="0.2">
      <c r="W45445" s="25"/>
      <c r="X45445" s="25"/>
    </row>
    <row r="45446" spans="23:24" x14ac:dyDescent="0.2">
      <c r="W45446" s="25"/>
      <c r="X45446" s="25"/>
    </row>
    <row r="45447" spans="23:24" x14ac:dyDescent="0.2">
      <c r="W45447" s="25"/>
      <c r="X45447" s="25"/>
    </row>
    <row r="45448" spans="23:24" x14ac:dyDescent="0.2">
      <c r="W45448" s="25"/>
      <c r="X45448" s="25"/>
    </row>
    <row r="45449" spans="23:24" x14ac:dyDescent="0.2">
      <c r="W45449" s="25"/>
      <c r="X45449" s="25"/>
    </row>
    <row r="45450" spans="23:24" x14ac:dyDescent="0.2">
      <c r="W45450" s="25"/>
      <c r="X45450" s="25"/>
    </row>
    <row r="45451" spans="23:24" x14ac:dyDescent="0.2">
      <c r="W45451" s="25"/>
      <c r="X45451" s="25"/>
    </row>
    <row r="45452" spans="23:24" x14ac:dyDescent="0.2">
      <c r="W45452" s="25"/>
      <c r="X45452" s="25"/>
    </row>
    <row r="45453" spans="23:24" x14ac:dyDescent="0.2">
      <c r="W45453" s="25"/>
      <c r="X45453" s="25"/>
    </row>
    <row r="45454" spans="23:24" x14ac:dyDescent="0.2">
      <c r="W45454" s="25"/>
      <c r="X45454" s="25"/>
    </row>
    <row r="45455" spans="23:24" x14ac:dyDescent="0.2">
      <c r="W45455" s="25"/>
      <c r="X45455" s="25"/>
    </row>
    <row r="45456" spans="23:24" x14ac:dyDescent="0.2">
      <c r="W45456" s="25"/>
      <c r="X45456" s="25"/>
    </row>
    <row r="45457" spans="23:24" x14ac:dyDescent="0.2">
      <c r="W45457" s="25"/>
      <c r="X45457" s="25"/>
    </row>
    <row r="45458" spans="23:24" x14ac:dyDescent="0.2">
      <c r="W45458" s="25"/>
      <c r="X45458" s="25"/>
    </row>
    <row r="45459" spans="23:24" x14ac:dyDescent="0.2">
      <c r="W45459" s="25"/>
      <c r="X45459" s="25"/>
    </row>
    <row r="45460" spans="23:24" x14ac:dyDescent="0.2">
      <c r="W45460" s="25"/>
      <c r="X45460" s="25"/>
    </row>
    <row r="45461" spans="23:24" x14ac:dyDescent="0.2">
      <c r="W45461" s="25"/>
      <c r="X45461" s="25"/>
    </row>
    <row r="45462" spans="23:24" x14ac:dyDescent="0.2">
      <c r="W45462" s="25"/>
      <c r="X45462" s="25"/>
    </row>
    <row r="45463" spans="23:24" x14ac:dyDescent="0.2">
      <c r="W45463" s="25"/>
      <c r="X45463" s="25"/>
    </row>
    <row r="45464" spans="23:24" x14ac:dyDescent="0.2">
      <c r="W45464" s="25"/>
      <c r="X45464" s="25"/>
    </row>
    <row r="45465" spans="23:24" x14ac:dyDescent="0.2">
      <c r="W45465" s="25"/>
      <c r="X45465" s="25"/>
    </row>
    <row r="45466" spans="23:24" x14ac:dyDescent="0.2">
      <c r="W45466" s="25"/>
      <c r="X45466" s="25"/>
    </row>
    <row r="45467" spans="23:24" x14ac:dyDescent="0.2">
      <c r="W45467" s="25"/>
      <c r="X45467" s="25"/>
    </row>
    <row r="45468" spans="23:24" x14ac:dyDescent="0.2">
      <c r="W45468" s="25"/>
      <c r="X45468" s="25"/>
    </row>
    <row r="45469" spans="23:24" x14ac:dyDescent="0.2">
      <c r="W45469" s="25"/>
      <c r="X45469" s="25"/>
    </row>
    <row r="45470" spans="23:24" x14ac:dyDescent="0.2">
      <c r="W45470" s="25"/>
      <c r="X45470" s="25"/>
    </row>
    <row r="45471" spans="23:24" x14ac:dyDescent="0.2">
      <c r="W45471" s="25"/>
      <c r="X45471" s="25"/>
    </row>
    <row r="45472" spans="23:24" x14ac:dyDescent="0.2">
      <c r="W45472" s="25"/>
      <c r="X45472" s="25"/>
    </row>
    <row r="45473" spans="23:24" x14ac:dyDescent="0.2">
      <c r="W45473" s="25"/>
      <c r="X45473" s="25"/>
    </row>
    <row r="45474" spans="23:24" x14ac:dyDescent="0.2">
      <c r="W45474" s="25"/>
      <c r="X45474" s="25"/>
    </row>
    <row r="45475" spans="23:24" x14ac:dyDescent="0.2">
      <c r="W45475" s="25"/>
      <c r="X45475" s="25"/>
    </row>
    <row r="45476" spans="23:24" x14ac:dyDescent="0.2">
      <c r="W45476" s="25"/>
      <c r="X45476" s="25"/>
    </row>
    <row r="45477" spans="23:24" x14ac:dyDescent="0.2">
      <c r="W45477" s="25"/>
      <c r="X45477" s="25"/>
    </row>
    <row r="45478" spans="23:24" x14ac:dyDescent="0.2">
      <c r="W45478" s="25"/>
      <c r="X45478" s="25"/>
    </row>
    <row r="45479" spans="23:24" x14ac:dyDescent="0.2">
      <c r="W45479" s="25"/>
      <c r="X45479" s="25"/>
    </row>
    <row r="45480" spans="23:24" x14ac:dyDescent="0.2">
      <c r="W45480" s="25"/>
      <c r="X45480" s="25"/>
    </row>
    <row r="45481" spans="23:24" x14ac:dyDescent="0.2">
      <c r="W45481" s="25"/>
      <c r="X45481" s="25"/>
    </row>
    <row r="45482" spans="23:24" x14ac:dyDescent="0.2">
      <c r="W45482" s="25"/>
      <c r="X45482" s="25"/>
    </row>
    <row r="45483" spans="23:24" x14ac:dyDescent="0.2">
      <c r="W45483" s="25"/>
      <c r="X45483" s="25"/>
    </row>
    <row r="45484" spans="23:24" x14ac:dyDescent="0.2">
      <c r="W45484" s="25"/>
      <c r="X45484" s="25"/>
    </row>
    <row r="45485" spans="23:24" x14ac:dyDescent="0.2">
      <c r="W45485" s="25"/>
      <c r="X45485" s="25"/>
    </row>
    <row r="45486" spans="23:24" x14ac:dyDescent="0.2">
      <c r="W45486" s="25"/>
      <c r="X45486" s="25"/>
    </row>
    <row r="45487" spans="23:24" x14ac:dyDescent="0.2">
      <c r="W45487" s="25"/>
      <c r="X45487" s="25"/>
    </row>
    <row r="45488" spans="23:24" x14ac:dyDescent="0.2">
      <c r="W45488" s="25"/>
      <c r="X45488" s="25"/>
    </row>
    <row r="45489" spans="23:24" x14ac:dyDescent="0.2">
      <c r="W45489" s="25"/>
      <c r="X45489" s="25"/>
    </row>
    <row r="45490" spans="23:24" x14ac:dyDescent="0.2">
      <c r="W45490" s="25"/>
      <c r="X45490" s="25"/>
    </row>
    <row r="45491" spans="23:24" x14ac:dyDescent="0.2">
      <c r="W45491" s="25"/>
      <c r="X45491" s="25"/>
    </row>
    <row r="45492" spans="23:24" x14ac:dyDescent="0.2">
      <c r="W45492" s="25"/>
      <c r="X45492" s="25"/>
    </row>
    <row r="45493" spans="23:24" x14ac:dyDescent="0.2">
      <c r="W45493" s="25"/>
      <c r="X45493" s="25"/>
    </row>
    <row r="45494" spans="23:24" x14ac:dyDescent="0.2">
      <c r="W45494" s="25"/>
      <c r="X45494" s="25"/>
    </row>
    <row r="45495" spans="23:24" x14ac:dyDescent="0.2">
      <c r="W45495" s="25"/>
      <c r="X45495" s="25"/>
    </row>
    <row r="45496" spans="23:24" x14ac:dyDescent="0.2">
      <c r="W45496" s="25"/>
      <c r="X45496" s="25"/>
    </row>
    <row r="45497" spans="23:24" x14ac:dyDescent="0.2">
      <c r="W45497" s="25"/>
      <c r="X45497" s="25"/>
    </row>
    <row r="45498" spans="23:24" x14ac:dyDescent="0.2">
      <c r="W45498" s="25"/>
      <c r="X45498" s="25"/>
    </row>
    <row r="45499" spans="23:24" x14ac:dyDescent="0.2">
      <c r="W45499" s="25"/>
      <c r="X45499" s="25"/>
    </row>
    <row r="45500" spans="23:24" x14ac:dyDescent="0.2">
      <c r="W45500" s="25"/>
      <c r="X45500" s="25"/>
    </row>
    <row r="45501" spans="23:24" x14ac:dyDescent="0.2">
      <c r="W45501" s="25"/>
      <c r="X45501" s="25"/>
    </row>
    <row r="45502" spans="23:24" x14ac:dyDescent="0.2">
      <c r="W45502" s="25"/>
      <c r="X45502" s="25"/>
    </row>
    <row r="45503" spans="23:24" x14ac:dyDescent="0.2">
      <c r="W45503" s="25"/>
      <c r="X45503" s="25"/>
    </row>
    <row r="45504" spans="23:24" x14ac:dyDescent="0.2">
      <c r="W45504" s="25"/>
      <c r="X45504" s="25"/>
    </row>
    <row r="45505" spans="23:24" x14ac:dyDescent="0.2">
      <c r="W45505" s="25"/>
      <c r="X45505" s="25"/>
    </row>
    <row r="45506" spans="23:24" x14ac:dyDescent="0.2">
      <c r="W45506" s="25"/>
      <c r="X45506" s="25"/>
    </row>
    <row r="45507" spans="23:24" x14ac:dyDescent="0.2">
      <c r="W45507" s="25"/>
      <c r="X45507" s="25"/>
    </row>
    <row r="45508" spans="23:24" x14ac:dyDescent="0.2">
      <c r="W45508" s="25"/>
      <c r="X45508" s="25"/>
    </row>
    <row r="45509" spans="23:24" x14ac:dyDescent="0.2">
      <c r="W45509" s="25"/>
      <c r="X45509" s="25"/>
    </row>
    <row r="45510" spans="23:24" x14ac:dyDescent="0.2">
      <c r="W45510" s="25"/>
      <c r="X45510" s="25"/>
    </row>
    <row r="45511" spans="23:24" x14ac:dyDescent="0.2">
      <c r="W45511" s="25"/>
      <c r="X45511" s="25"/>
    </row>
    <row r="45512" spans="23:24" x14ac:dyDescent="0.2">
      <c r="W45512" s="25"/>
      <c r="X45512" s="25"/>
    </row>
    <row r="45513" spans="23:24" x14ac:dyDescent="0.2">
      <c r="W45513" s="25"/>
      <c r="X45513" s="25"/>
    </row>
    <row r="45514" spans="23:24" x14ac:dyDescent="0.2">
      <c r="W45514" s="25"/>
      <c r="X45514" s="25"/>
    </row>
    <row r="45515" spans="23:24" x14ac:dyDescent="0.2">
      <c r="W45515" s="25"/>
      <c r="X45515" s="25"/>
    </row>
    <row r="45516" spans="23:24" x14ac:dyDescent="0.2">
      <c r="W45516" s="25"/>
      <c r="X45516" s="25"/>
    </row>
    <row r="45517" spans="23:24" x14ac:dyDescent="0.2">
      <c r="W45517" s="25"/>
      <c r="X45517" s="25"/>
    </row>
    <row r="45518" spans="23:24" x14ac:dyDescent="0.2">
      <c r="W45518" s="25"/>
      <c r="X45518" s="25"/>
    </row>
    <row r="45519" spans="23:24" x14ac:dyDescent="0.2">
      <c r="W45519" s="25"/>
      <c r="X45519" s="25"/>
    </row>
    <row r="45520" spans="23:24" x14ac:dyDescent="0.2">
      <c r="W45520" s="25"/>
      <c r="X45520" s="25"/>
    </row>
    <row r="45521" spans="23:24" x14ac:dyDescent="0.2">
      <c r="W45521" s="25"/>
      <c r="X45521" s="25"/>
    </row>
    <row r="45522" spans="23:24" x14ac:dyDescent="0.2">
      <c r="W45522" s="25"/>
      <c r="X45522" s="25"/>
    </row>
    <row r="45523" spans="23:24" x14ac:dyDescent="0.2">
      <c r="W45523" s="25"/>
      <c r="X45523" s="25"/>
    </row>
    <row r="45524" spans="23:24" x14ac:dyDescent="0.2">
      <c r="W45524" s="25"/>
      <c r="X45524" s="25"/>
    </row>
    <row r="45525" spans="23:24" x14ac:dyDescent="0.2">
      <c r="W45525" s="25"/>
      <c r="X45525" s="25"/>
    </row>
    <row r="45526" spans="23:24" x14ac:dyDescent="0.2">
      <c r="W45526" s="25"/>
      <c r="X45526" s="25"/>
    </row>
    <row r="45527" spans="23:24" x14ac:dyDescent="0.2">
      <c r="W45527" s="25"/>
      <c r="X45527" s="25"/>
    </row>
    <row r="45528" spans="23:24" x14ac:dyDescent="0.2">
      <c r="W45528" s="25"/>
      <c r="X45528" s="25"/>
    </row>
    <row r="45529" spans="23:24" x14ac:dyDescent="0.2">
      <c r="W45529" s="25"/>
      <c r="X45529" s="25"/>
    </row>
    <row r="45530" spans="23:24" x14ac:dyDescent="0.2">
      <c r="W45530" s="25"/>
      <c r="X45530" s="25"/>
    </row>
    <row r="45531" spans="23:24" x14ac:dyDescent="0.2">
      <c r="W45531" s="25"/>
      <c r="X45531" s="25"/>
    </row>
    <row r="45532" spans="23:24" x14ac:dyDescent="0.2">
      <c r="W45532" s="25"/>
      <c r="X45532" s="25"/>
    </row>
    <row r="45533" spans="23:24" x14ac:dyDescent="0.2">
      <c r="W45533" s="25"/>
      <c r="X45533" s="25"/>
    </row>
    <row r="45534" spans="23:24" x14ac:dyDescent="0.2">
      <c r="W45534" s="25"/>
      <c r="X45534" s="25"/>
    </row>
    <row r="45535" spans="23:24" x14ac:dyDescent="0.2">
      <c r="W45535" s="25"/>
      <c r="X45535" s="25"/>
    </row>
    <row r="45536" spans="23:24" x14ac:dyDescent="0.2">
      <c r="W45536" s="25"/>
      <c r="X45536" s="25"/>
    </row>
    <row r="45537" spans="23:24" x14ac:dyDescent="0.2">
      <c r="W45537" s="25"/>
      <c r="X45537" s="25"/>
    </row>
    <row r="45538" spans="23:24" x14ac:dyDescent="0.2">
      <c r="W45538" s="25"/>
      <c r="X45538" s="25"/>
    </row>
    <row r="45539" spans="23:24" x14ac:dyDescent="0.2">
      <c r="W45539" s="25"/>
      <c r="X45539" s="25"/>
    </row>
    <row r="45540" spans="23:24" x14ac:dyDescent="0.2">
      <c r="W45540" s="25"/>
      <c r="X45540" s="25"/>
    </row>
    <row r="45541" spans="23:24" x14ac:dyDescent="0.2">
      <c r="W45541" s="25"/>
      <c r="X45541" s="25"/>
    </row>
    <row r="45542" spans="23:24" x14ac:dyDescent="0.2">
      <c r="W45542" s="25"/>
      <c r="X45542" s="25"/>
    </row>
    <row r="45543" spans="23:24" x14ac:dyDescent="0.2">
      <c r="W45543" s="25"/>
      <c r="X45543" s="25"/>
    </row>
    <row r="45544" spans="23:24" x14ac:dyDescent="0.2">
      <c r="W45544" s="25"/>
      <c r="X45544" s="25"/>
    </row>
    <row r="45545" spans="23:24" x14ac:dyDescent="0.2">
      <c r="W45545" s="25"/>
      <c r="X45545" s="25"/>
    </row>
    <row r="45546" spans="23:24" x14ac:dyDescent="0.2">
      <c r="W45546" s="25"/>
      <c r="X45546" s="25"/>
    </row>
    <row r="45547" spans="23:24" x14ac:dyDescent="0.2">
      <c r="W45547" s="25"/>
      <c r="X45547" s="25"/>
    </row>
    <row r="45548" spans="23:24" x14ac:dyDescent="0.2">
      <c r="W45548" s="25"/>
      <c r="X45548" s="25"/>
    </row>
    <row r="45549" spans="23:24" x14ac:dyDescent="0.2">
      <c r="W45549" s="25"/>
      <c r="X45549" s="25"/>
    </row>
    <row r="45550" spans="23:24" x14ac:dyDescent="0.2">
      <c r="W45550" s="25"/>
      <c r="X45550" s="25"/>
    </row>
    <row r="45551" spans="23:24" x14ac:dyDescent="0.2">
      <c r="W45551" s="25"/>
      <c r="X45551" s="25"/>
    </row>
    <row r="45552" spans="23:24" x14ac:dyDescent="0.2">
      <c r="W45552" s="25"/>
      <c r="X45552" s="25"/>
    </row>
    <row r="45553" spans="23:24" x14ac:dyDescent="0.2">
      <c r="W45553" s="25"/>
      <c r="X45553" s="25"/>
    </row>
    <row r="45554" spans="23:24" x14ac:dyDescent="0.2">
      <c r="W45554" s="25"/>
      <c r="X45554" s="25"/>
    </row>
    <row r="45555" spans="23:24" x14ac:dyDescent="0.2">
      <c r="W45555" s="25"/>
      <c r="X45555" s="25"/>
    </row>
    <row r="45556" spans="23:24" x14ac:dyDescent="0.2">
      <c r="W45556" s="25"/>
      <c r="X45556" s="25"/>
    </row>
    <row r="45557" spans="23:24" x14ac:dyDescent="0.2">
      <c r="W45557" s="25"/>
      <c r="X45557" s="25"/>
    </row>
    <row r="45558" spans="23:24" x14ac:dyDescent="0.2">
      <c r="W45558" s="25"/>
      <c r="X45558" s="25"/>
    </row>
    <row r="45559" spans="23:24" x14ac:dyDescent="0.2">
      <c r="W45559" s="25"/>
      <c r="X45559" s="25"/>
    </row>
    <row r="45560" spans="23:24" x14ac:dyDescent="0.2">
      <c r="W45560" s="25"/>
      <c r="X45560" s="25"/>
    </row>
    <row r="45561" spans="23:24" x14ac:dyDescent="0.2">
      <c r="W45561" s="25"/>
      <c r="X45561" s="25"/>
    </row>
    <row r="45562" spans="23:24" x14ac:dyDescent="0.2">
      <c r="W45562" s="25"/>
      <c r="X45562" s="25"/>
    </row>
    <row r="45563" spans="23:24" x14ac:dyDescent="0.2">
      <c r="W45563" s="25"/>
      <c r="X45563" s="25"/>
    </row>
    <row r="45564" spans="23:24" x14ac:dyDescent="0.2">
      <c r="W45564" s="25"/>
      <c r="X45564" s="25"/>
    </row>
    <row r="45565" spans="23:24" x14ac:dyDescent="0.2">
      <c r="W45565" s="25"/>
      <c r="X45565" s="25"/>
    </row>
    <row r="45566" spans="23:24" x14ac:dyDescent="0.2">
      <c r="W45566" s="25"/>
      <c r="X45566" s="25"/>
    </row>
    <row r="45567" spans="23:24" x14ac:dyDescent="0.2">
      <c r="W45567" s="25"/>
      <c r="X45567" s="25"/>
    </row>
    <row r="45568" spans="23:24" x14ac:dyDescent="0.2">
      <c r="W45568" s="25"/>
      <c r="X45568" s="25"/>
    </row>
    <row r="45569" spans="23:24" x14ac:dyDescent="0.2">
      <c r="W45569" s="25"/>
      <c r="X45569" s="25"/>
    </row>
    <row r="45570" spans="23:24" x14ac:dyDescent="0.2">
      <c r="W45570" s="25"/>
      <c r="X45570" s="25"/>
    </row>
    <row r="45571" spans="23:24" x14ac:dyDescent="0.2">
      <c r="W45571" s="25"/>
      <c r="X45571" s="25"/>
    </row>
    <row r="45572" spans="23:24" x14ac:dyDescent="0.2">
      <c r="W45572" s="25"/>
      <c r="X45572" s="25"/>
    </row>
    <row r="45573" spans="23:24" x14ac:dyDescent="0.2">
      <c r="W45573" s="25"/>
      <c r="X45573" s="25"/>
    </row>
    <row r="45574" spans="23:24" x14ac:dyDescent="0.2">
      <c r="W45574" s="25"/>
      <c r="X45574" s="25"/>
    </row>
    <row r="45575" spans="23:24" x14ac:dyDescent="0.2">
      <c r="W45575" s="25"/>
      <c r="X45575" s="25"/>
    </row>
    <row r="45576" spans="23:24" x14ac:dyDescent="0.2">
      <c r="W45576" s="25"/>
      <c r="X45576" s="25"/>
    </row>
    <row r="45577" spans="23:24" x14ac:dyDescent="0.2">
      <c r="W45577" s="25"/>
      <c r="X45577" s="25"/>
    </row>
    <row r="45578" spans="23:24" x14ac:dyDescent="0.2">
      <c r="W45578" s="25"/>
      <c r="X45578" s="25"/>
    </row>
    <row r="45579" spans="23:24" x14ac:dyDescent="0.2">
      <c r="W45579" s="25"/>
      <c r="X45579" s="25"/>
    </row>
    <row r="45580" spans="23:24" x14ac:dyDescent="0.2">
      <c r="W45580" s="25"/>
      <c r="X45580" s="25"/>
    </row>
    <row r="45581" spans="23:24" x14ac:dyDescent="0.2">
      <c r="W45581" s="25"/>
      <c r="X45581" s="25"/>
    </row>
    <row r="45582" spans="23:24" x14ac:dyDescent="0.2">
      <c r="W45582" s="25"/>
      <c r="X45582" s="25"/>
    </row>
    <row r="45583" spans="23:24" x14ac:dyDescent="0.2">
      <c r="W45583" s="25"/>
      <c r="X45583" s="25"/>
    </row>
    <row r="45584" spans="23:24" x14ac:dyDescent="0.2">
      <c r="W45584" s="25"/>
      <c r="X45584" s="25"/>
    </row>
    <row r="45585" spans="23:24" x14ac:dyDescent="0.2">
      <c r="W45585" s="25"/>
      <c r="X45585" s="25"/>
    </row>
    <row r="45586" spans="23:24" x14ac:dyDescent="0.2">
      <c r="W45586" s="25"/>
      <c r="X45586" s="25"/>
    </row>
    <row r="45587" spans="23:24" x14ac:dyDescent="0.2">
      <c r="W45587" s="25"/>
      <c r="X45587" s="25"/>
    </row>
    <row r="45588" spans="23:24" x14ac:dyDescent="0.2">
      <c r="W45588" s="25"/>
      <c r="X45588" s="25"/>
    </row>
    <row r="45589" spans="23:24" x14ac:dyDescent="0.2">
      <c r="W45589" s="25"/>
      <c r="X45589" s="25"/>
    </row>
    <row r="45590" spans="23:24" x14ac:dyDescent="0.2">
      <c r="W45590" s="25"/>
      <c r="X45590" s="25"/>
    </row>
    <row r="45591" spans="23:24" x14ac:dyDescent="0.2">
      <c r="W45591" s="25"/>
      <c r="X45591" s="25"/>
    </row>
    <row r="45592" spans="23:24" x14ac:dyDescent="0.2">
      <c r="W45592" s="25"/>
      <c r="X45592" s="25"/>
    </row>
    <row r="45593" spans="23:24" x14ac:dyDescent="0.2">
      <c r="W45593" s="25"/>
      <c r="X45593" s="25"/>
    </row>
    <row r="45594" spans="23:24" x14ac:dyDescent="0.2">
      <c r="W45594" s="25"/>
      <c r="X45594" s="25"/>
    </row>
    <row r="45595" spans="23:24" x14ac:dyDescent="0.2">
      <c r="W45595" s="25"/>
      <c r="X45595" s="25"/>
    </row>
    <row r="45596" spans="23:24" x14ac:dyDescent="0.2">
      <c r="W45596" s="25"/>
      <c r="X45596" s="25"/>
    </row>
    <row r="45597" spans="23:24" x14ac:dyDescent="0.2">
      <c r="W45597" s="25"/>
      <c r="X45597" s="25"/>
    </row>
    <row r="45598" spans="23:24" x14ac:dyDescent="0.2">
      <c r="W45598" s="25"/>
      <c r="X45598" s="25"/>
    </row>
    <row r="45599" spans="23:24" x14ac:dyDescent="0.2">
      <c r="W45599" s="25"/>
      <c r="X45599" s="25"/>
    </row>
    <row r="45600" spans="23:24" x14ac:dyDescent="0.2">
      <c r="W45600" s="25"/>
      <c r="X45600" s="25"/>
    </row>
    <row r="45601" spans="23:24" x14ac:dyDescent="0.2">
      <c r="W45601" s="25"/>
      <c r="X45601" s="25"/>
    </row>
    <row r="45602" spans="23:24" x14ac:dyDescent="0.2">
      <c r="W45602" s="25"/>
      <c r="X45602" s="25"/>
    </row>
    <row r="45603" spans="23:24" x14ac:dyDescent="0.2">
      <c r="W45603" s="25"/>
      <c r="X45603" s="25"/>
    </row>
    <row r="45604" spans="23:24" x14ac:dyDescent="0.2">
      <c r="W45604" s="25"/>
      <c r="X45604" s="25"/>
    </row>
    <row r="45605" spans="23:24" x14ac:dyDescent="0.2">
      <c r="W45605" s="25"/>
      <c r="X45605" s="25"/>
    </row>
    <row r="45606" spans="23:24" x14ac:dyDescent="0.2">
      <c r="W45606" s="25"/>
      <c r="X45606" s="25"/>
    </row>
    <row r="45607" spans="23:24" x14ac:dyDescent="0.2">
      <c r="W45607" s="25"/>
      <c r="X45607" s="25"/>
    </row>
    <row r="45608" spans="23:24" x14ac:dyDescent="0.2">
      <c r="W45608" s="25"/>
      <c r="X45608" s="25"/>
    </row>
    <row r="45609" spans="23:24" x14ac:dyDescent="0.2">
      <c r="W45609" s="25"/>
      <c r="X45609" s="25"/>
    </row>
    <row r="45610" spans="23:24" x14ac:dyDescent="0.2">
      <c r="W45610" s="25"/>
      <c r="X45610" s="25"/>
    </row>
    <row r="45611" spans="23:24" x14ac:dyDescent="0.2">
      <c r="W45611" s="25"/>
      <c r="X45611" s="25"/>
    </row>
    <row r="45612" spans="23:24" x14ac:dyDescent="0.2">
      <c r="W45612" s="25"/>
      <c r="X45612" s="25"/>
    </row>
    <row r="45613" spans="23:24" x14ac:dyDescent="0.2">
      <c r="W45613" s="25"/>
      <c r="X45613" s="25"/>
    </row>
    <row r="45614" spans="23:24" x14ac:dyDescent="0.2">
      <c r="W45614" s="25"/>
      <c r="X45614" s="25"/>
    </row>
    <row r="45615" spans="23:24" x14ac:dyDescent="0.2">
      <c r="W45615" s="25"/>
      <c r="X45615" s="25"/>
    </row>
    <row r="45616" spans="23:24" x14ac:dyDescent="0.2">
      <c r="W45616" s="25"/>
      <c r="X45616" s="25"/>
    </row>
    <row r="45617" spans="23:24" x14ac:dyDescent="0.2">
      <c r="W45617" s="25"/>
      <c r="X45617" s="25"/>
    </row>
    <row r="45618" spans="23:24" x14ac:dyDescent="0.2">
      <c r="W45618" s="25"/>
      <c r="X45618" s="25"/>
    </row>
    <row r="45619" spans="23:24" x14ac:dyDescent="0.2">
      <c r="W45619" s="25"/>
      <c r="X45619" s="25"/>
    </row>
    <row r="45620" spans="23:24" x14ac:dyDescent="0.2">
      <c r="W45620" s="25"/>
      <c r="X45620" s="25"/>
    </row>
    <row r="45621" spans="23:24" x14ac:dyDescent="0.2">
      <c r="W45621" s="25"/>
      <c r="X45621" s="25"/>
    </row>
    <row r="45622" spans="23:24" x14ac:dyDescent="0.2">
      <c r="W45622" s="25"/>
      <c r="X45622" s="25"/>
    </row>
    <row r="45623" spans="23:24" x14ac:dyDescent="0.2">
      <c r="W45623" s="25"/>
      <c r="X45623" s="25"/>
    </row>
    <row r="45624" spans="23:24" x14ac:dyDescent="0.2">
      <c r="W45624" s="25"/>
      <c r="X45624" s="25"/>
    </row>
    <row r="45625" spans="23:24" x14ac:dyDescent="0.2">
      <c r="W45625" s="25"/>
      <c r="X45625" s="25"/>
    </row>
    <row r="45626" spans="23:24" x14ac:dyDescent="0.2">
      <c r="W45626" s="25"/>
      <c r="X45626" s="25"/>
    </row>
    <row r="45627" spans="23:24" x14ac:dyDescent="0.2">
      <c r="W45627" s="25"/>
      <c r="X45627" s="25"/>
    </row>
    <row r="45628" spans="23:24" x14ac:dyDescent="0.2">
      <c r="W45628" s="25"/>
      <c r="X45628" s="25"/>
    </row>
    <row r="45629" spans="23:24" x14ac:dyDescent="0.2">
      <c r="W45629" s="25"/>
      <c r="X45629" s="25"/>
    </row>
    <row r="45630" spans="23:24" x14ac:dyDescent="0.2">
      <c r="W45630" s="25"/>
      <c r="X45630" s="25"/>
    </row>
    <row r="45631" spans="23:24" x14ac:dyDescent="0.2">
      <c r="W45631" s="25"/>
      <c r="X45631" s="25"/>
    </row>
    <row r="45632" spans="23:24" x14ac:dyDescent="0.2">
      <c r="W45632" s="25"/>
      <c r="X45632" s="25"/>
    </row>
    <row r="45633" spans="23:24" x14ac:dyDescent="0.2">
      <c r="W45633" s="25"/>
      <c r="X45633" s="25"/>
    </row>
    <row r="45634" spans="23:24" x14ac:dyDescent="0.2">
      <c r="W45634" s="25"/>
      <c r="X45634" s="25"/>
    </row>
    <row r="45635" spans="23:24" x14ac:dyDescent="0.2">
      <c r="W45635" s="25"/>
      <c r="X45635" s="25"/>
    </row>
    <row r="45636" spans="23:24" x14ac:dyDescent="0.2">
      <c r="W45636" s="25"/>
      <c r="X45636" s="25"/>
    </row>
    <row r="45637" spans="23:24" x14ac:dyDescent="0.2">
      <c r="W45637" s="25"/>
      <c r="X45637" s="25"/>
    </row>
    <row r="45638" spans="23:24" x14ac:dyDescent="0.2">
      <c r="W45638" s="25"/>
      <c r="X45638" s="25"/>
    </row>
    <row r="45639" spans="23:24" x14ac:dyDescent="0.2">
      <c r="W45639" s="25"/>
      <c r="X45639" s="25"/>
    </row>
    <row r="45640" spans="23:24" x14ac:dyDescent="0.2">
      <c r="W45640" s="25"/>
      <c r="X45640" s="25"/>
    </row>
    <row r="45641" spans="23:24" x14ac:dyDescent="0.2">
      <c r="W45641" s="25"/>
      <c r="X45641" s="25"/>
    </row>
    <row r="45642" spans="23:24" x14ac:dyDescent="0.2">
      <c r="W45642" s="25"/>
      <c r="X45642" s="25"/>
    </row>
    <row r="45643" spans="23:24" x14ac:dyDescent="0.2">
      <c r="W45643" s="25"/>
      <c r="X45643" s="25"/>
    </row>
    <row r="45644" spans="23:24" x14ac:dyDescent="0.2">
      <c r="W45644" s="25"/>
      <c r="X45644" s="25"/>
    </row>
    <row r="45645" spans="23:24" x14ac:dyDescent="0.2">
      <c r="W45645" s="25"/>
      <c r="X45645" s="25"/>
    </row>
    <row r="45646" spans="23:24" x14ac:dyDescent="0.2">
      <c r="W45646" s="25"/>
      <c r="X45646" s="25"/>
    </row>
    <row r="45647" spans="23:24" x14ac:dyDescent="0.2">
      <c r="W45647" s="25"/>
      <c r="X45647" s="25"/>
    </row>
    <row r="45648" spans="23:24" x14ac:dyDescent="0.2">
      <c r="W45648" s="25"/>
      <c r="X45648" s="25"/>
    </row>
    <row r="45649" spans="23:24" x14ac:dyDescent="0.2">
      <c r="W45649" s="25"/>
      <c r="X45649" s="25"/>
    </row>
    <row r="45650" spans="23:24" x14ac:dyDescent="0.2">
      <c r="W45650" s="25"/>
      <c r="X45650" s="25"/>
    </row>
    <row r="45651" spans="23:24" x14ac:dyDescent="0.2">
      <c r="W45651" s="25"/>
      <c r="X45651" s="25"/>
    </row>
    <row r="45652" spans="23:24" x14ac:dyDescent="0.2">
      <c r="W45652" s="25"/>
      <c r="X45652" s="25"/>
    </row>
    <row r="45653" spans="23:24" x14ac:dyDescent="0.2">
      <c r="W45653" s="25"/>
      <c r="X45653" s="25"/>
    </row>
    <row r="45654" spans="23:24" x14ac:dyDescent="0.2">
      <c r="W45654" s="25"/>
      <c r="X45654" s="25"/>
    </row>
    <row r="45655" spans="23:24" x14ac:dyDescent="0.2">
      <c r="W45655" s="25"/>
      <c r="X45655" s="25"/>
    </row>
    <row r="45656" spans="23:24" x14ac:dyDescent="0.2">
      <c r="W45656" s="25"/>
      <c r="X45656" s="25"/>
    </row>
    <row r="45657" spans="23:24" x14ac:dyDescent="0.2">
      <c r="W45657" s="25"/>
      <c r="X45657" s="25"/>
    </row>
    <row r="45658" spans="23:24" x14ac:dyDescent="0.2">
      <c r="W45658" s="25"/>
      <c r="X45658" s="25"/>
    </row>
    <row r="45659" spans="23:24" x14ac:dyDescent="0.2">
      <c r="W45659" s="25"/>
      <c r="X45659" s="25"/>
    </row>
    <row r="45660" spans="23:24" x14ac:dyDescent="0.2">
      <c r="W45660" s="25"/>
      <c r="X45660" s="25"/>
    </row>
    <row r="45661" spans="23:24" x14ac:dyDescent="0.2">
      <c r="W45661" s="25"/>
      <c r="X45661" s="25"/>
    </row>
    <row r="45662" spans="23:24" x14ac:dyDescent="0.2">
      <c r="W45662" s="25"/>
      <c r="X45662" s="25"/>
    </row>
    <row r="45663" spans="23:24" x14ac:dyDescent="0.2">
      <c r="W45663" s="25"/>
      <c r="X45663" s="25"/>
    </row>
    <row r="45664" spans="23:24" x14ac:dyDescent="0.2">
      <c r="W45664" s="25"/>
      <c r="X45664" s="25"/>
    </row>
    <row r="45665" spans="23:24" x14ac:dyDescent="0.2">
      <c r="W45665" s="25"/>
      <c r="X45665" s="25"/>
    </row>
    <row r="45666" spans="23:24" x14ac:dyDescent="0.2">
      <c r="W45666" s="25"/>
      <c r="X45666" s="25"/>
    </row>
    <row r="45667" spans="23:24" x14ac:dyDescent="0.2">
      <c r="W45667" s="25"/>
      <c r="X45667" s="25"/>
    </row>
    <row r="45668" spans="23:24" x14ac:dyDescent="0.2">
      <c r="W45668" s="25"/>
      <c r="X45668" s="25"/>
    </row>
    <row r="45669" spans="23:24" x14ac:dyDescent="0.2">
      <c r="W45669" s="25"/>
      <c r="X45669" s="25"/>
    </row>
    <row r="45670" spans="23:24" x14ac:dyDescent="0.2">
      <c r="W45670" s="25"/>
      <c r="X45670" s="25"/>
    </row>
    <row r="45671" spans="23:24" x14ac:dyDescent="0.2">
      <c r="W45671" s="25"/>
      <c r="X45671" s="25"/>
    </row>
    <row r="45672" spans="23:24" x14ac:dyDescent="0.2">
      <c r="W45672" s="25"/>
      <c r="X45672" s="25"/>
    </row>
    <row r="45673" spans="23:24" x14ac:dyDescent="0.2">
      <c r="W45673" s="25"/>
      <c r="X45673" s="25"/>
    </row>
    <row r="45674" spans="23:24" x14ac:dyDescent="0.2">
      <c r="W45674" s="25"/>
      <c r="X45674" s="25"/>
    </row>
    <row r="45675" spans="23:24" x14ac:dyDescent="0.2">
      <c r="W45675" s="25"/>
      <c r="X45675" s="25"/>
    </row>
    <row r="45676" spans="23:24" x14ac:dyDescent="0.2">
      <c r="W45676" s="25"/>
      <c r="X45676" s="25"/>
    </row>
    <row r="45677" spans="23:24" x14ac:dyDescent="0.2">
      <c r="W45677" s="25"/>
      <c r="X45677" s="25"/>
    </row>
    <row r="45678" spans="23:24" x14ac:dyDescent="0.2">
      <c r="W45678" s="25"/>
      <c r="X45678" s="25"/>
    </row>
    <row r="45679" spans="23:24" x14ac:dyDescent="0.2">
      <c r="W45679" s="25"/>
      <c r="X45679" s="25"/>
    </row>
    <row r="45680" spans="23:24" x14ac:dyDescent="0.2">
      <c r="W45680" s="25"/>
      <c r="X45680" s="25"/>
    </row>
    <row r="45681" spans="23:24" x14ac:dyDescent="0.2">
      <c r="W45681" s="25"/>
      <c r="X45681" s="25"/>
    </row>
    <row r="45682" spans="23:24" x14ac:dyDescent="0.2">
      <c r="W45682" s="25"/>
      <c r="X45682" s="25"/>
    </row>
    <row r="45683" spans="23:24" x14ac:dyDescent="0.2">
      <c r="W45683" s="25"/>
      <c r="X45683" s="25"/>
    </row>
    <row r="45684" spans="23:24" x14ac:dyDescent="0.2">
      <c r="W45684" s="25"/>
      <c r="X45684" s="25"/>
    </row>
    <row r="45685" spans="23:24" x14ac:dyDescent="0.2">
      <c r="W45685" s="25"/>
      <c r="X45685" s="25"/>
    </row>
    <row r="45686" spans="23:24" x14ac:dyDescent="0.2">
      <c r="W45686" s="25"/>
      <c r="X45686" s="25"/>
    </row>
    <row r="45687" spans="23:24" x14ac:dyDescent="0.2">
      <c r="W45687" s="25"/>
      <c r="X45687" s="25"/>
    </row>
    <row r="45688" spans="23:24" x14ac:dyDescent="0.2">
      <c r="W45688" s="25"/>
      <c r="X45688" s="25"/>
    </row>
    <row r="45689" spans="23:24" x14ac:dyDescent="0.2">
      <c r="W45689" s="25"/>
      <c r="X45689" s="25"/>
    </row>
    <row r="45690" spans="23:24" x14ac:dyDescent="0.2">
      <c r="W45690" s="25"/>
      <c r="X45690" s="25"/>
    </row>
    <row r="45691" spans="23:24" x14ac:dyDescent="0.2">
      <c r="W45691" s="25"/>
      <c r="X45691" s="25"/>
    </row>
    <row r="45692" spans="23:24" x14ac:dyDescent="0.2">
      <c r="W45692" s="25"/>
      <c r="X45692" s="25"/>
    </row>
    <row r="45693" spans="23:24" x14ac:dyDescent="0.2">
      <c r="W45693" s="25"/>
      <c r="X45693" s="25"/>
    </row>
    <row r="45694" spans="23:24" x14ac:dyDescent="0.2">
      <c r="W45694" s="25"/>
      <c r="X45694" s="25"/>
    </row>
    <row r="45695" spans="23:24" x14ac:dyDescent="0.2">
      <c r="W45695" s="25"/>
      <c r="X45695" s="25"/>
    </row>
    <row r="45696" spans="23:24" x14ac:dyDescent="0.2">
      <c r="W45696" s="25"/>
      <c r="X45696" s="25"/>
    </row>
    <row r="45697" spans="23:24" x14ac:dyDescent="0.2">
      <c r="W45697" s="25"/>
      <c r="X45697" s="25"/>
    </row>
    <row r="45698" spans="23:24" x14ac:dyDescent="0.2">
      <c r="W45698" s="25"/>
      <c r="X45698" s="25"/>
    </row>
    <row r="45699" spans="23:24" x14ac:dyDescent="0.2">
      <c r="W45699" s="25"/>
      <c r="X45699" s="25"/>
    </row>
    <row r="45700" spans="23:24" x14ac:dyDescent="0.2">
      <c r="W45700" s="25"/>
      <c r="X45700" s="25"/>
    </row>
    <row r="45701" spans="23:24" x14ac:dyDescent="0.2">
      <c r="W45701" s="25"/>
      <c r="X45701" s="25"/>
    </row>
    <row r="45702" spans="23:24" x14ac:dyDescent="0.2">
      <c r="W45702" s="25"/>
      <c r="X45702" s="25"/>
    </row>
    <row r="45703" spans="23:24" x14ac:dyDescent="0.2">
      <c r="W45703" s="25"/>
      <c r="X45703" s="25"/>
    </row>
    <row r="45704" spans="23:24" x14ac:dyDescent="0.2">
      <c r="W45704" s="25"/>
      <c r="X45704" s="25"/>
    </row>
    <row r="45705" spans="23:24" x14ac:dyDescent="0.2">
      <c r="W45705" s="25"/>
      <c r="X45705" s="25"/>
    </row>
    <row r="45706" spans="23:24" x14ac:dyDescent="0.2">
      <c r="W45706" s="25"/>
      <c r="X45706" s="25"/>
    </row>
    <row r="45707" spans="23:24" x14ac:dyDescent="0.2">
      <c r="W45707" s="25"/>
      <c r="X45707" s="25"/>
    </row>
    <row r="45708" spans="23:24" x14ac:dyDescent="0.2">
      <c r="W45708" s="25"/>
      <c r="X45708" s="25"/>
    </row>
    <row r="45709" spans="23:24" x14ac:dyDescent="0.2">
      <c r="W45709" s="25"/>
      <c r="X45709" s="25"/>
    </row>
    <row r="45710" spans="23:24" x14ac:dyDescent="0.2">
      <c r="W45710" s="25"/>
      <c r="X45710" s="25"/>
    </row>
    <row r="45711" spans="23:24" x14ac:dyDescent="0.2">
      <c r="W45711" s="25"/>
      <c r="X45711" s="25"/>
    </row>
    <row r="45712" spans="23:24" x14ac:dyDescent="0.2">
      <c r="W45712" s="25"/>
      <c r="X45712" s="25"/>
    </row>
    <row r="45713" spans="23:24" x14ac:dyDescent="0.2">
      <c r="W45713" s="25"/>
      <c r="X45713" s="25"/>
    </row>
    <row r="45714" spans="23:24" x14ac:dyDescent="0.2">
      <c r="W45714" s="25"/>
      <c r="X45714" s="25"/>
    </row>
    <row r="45715" spans="23:24" x14ac:dyDescent="0.2">
      <c r="W45715" s="25"/>
      <c r="X45715" s="25"/>
    </row>
    <row r="45716" spans="23:24" x14ac:dyDescent="0.2">
      <c r="W45716" s="25"/>
      <c r="X45716" s="25"/>
    </row>
    <row r="45717" spans="23:24" x14ac:dyDescent="0.2">
      <c r="W45717" s="25"/>
      <c r="X45717" s="25"/>
    </row>
    <row r="45718" spans="23:24" x14ac:dyDescent="0.2">
      <c r="W45718" s="25"/>
      <c r="X45718" s="25"/>
    </row>
    <row r="45719" spans="23:24" x14ac:dyDescent="0.2">
      <c r="W45719" s="25"/>
      <c r="X45719" s="25"/>
    </row>
    <row r="45720" spans="23:24" x14ac:dyDescent="0.2">
      <c r="W45720" s="25"/>
      <c r="X45720" s="25"/>
    </row>
    <row r="45721" spans="23:24" x14ac:dyDescent="0.2">
      <c r="W45721" s="25"/>
      <c r="X45721" s="25"/>
    </row>
    <row r="45722" spans="23:24" x14ac:dyDescent="0.2">
      <c r="W45722" s="25"/>
      <c r="X45722" s="25"/>
    </row>
    <row r="45723" spans="23:24" x14ac:dyDescent="0.2">
      <c r="W45723" s="25"/>
      <c r="X45723" s="25"/>
    </row>
    <row r="45724" spans="23:24" x14ac:dyDescent="0.2">
      <c r="W45724" s="25"/>
      <c r="X45724" s="25"/>
    </row>
    <row r="45725" spans="23:24" x14ac:dyDescent="0.2">
      <c r="W45725" s="25"/>
      <c r="X45725" s="25"/>
    </row>
    <row r="45726" spans="23:24" x14ac:dyDescent="0.2">
      <c r="W45726" s="25"/>
      <c r="X45726" s="25"/>
    </row>
    <row r="45727" spans="23:24" x14ac:dyDescent="0.2">
      <c r="W45727" s="25"/>
      <c r="X45727" s="25"/>
    </row>
    <row r="45728" spans="23:24" x14ac:dyDescent="0.2">
      <c r="W45728" s="25"/>
      <c r="X45728" s="25"/>
    </row>
    <row r="45729" spans="23:24" x14ac:dyDescent="0.2">
      <c r="W45729" s="25"/>
      <c r="X45729" s="25"/>
    </row>
    <row r="45730" spans="23:24" x14ac:dyDescent="0.2">
      <c r="W45730" s="25"/>
      <c r="X45730" s="25"/>
    </row>
    <row r="45731" spans="23:24" x14ac:dyDescent="0.2">
      <c r="W45731" s="25"/>
      <c r="X45731" s="25"/>
    </row>
    <row r="45732" spans="23:24" x14ac:dyDescent="0.2">
      <c r="W45732" s="25"/>
      <c r="X45732" s="25"/>
    </row>
    <row r="45733" spans="23:24" x14ac:dyDescent="0.2">
      <c r="W45733" s="25"/>
      <c r="X45733" s="25"/>
    </row>
    <row r="45734" spans="23:24" x14ac:dyDescent="0.2">
      <c r="W45734" s="25"/>
      <c r="X45734" s="25"/>
    </row>
    <row r="45735" spans="23:24" x14ac:dyDescent="0.2">
      <c r="W45735" s="25"/>
      <c r="X45735" s="25"/>
    </row>
    <row r="45736" spans="23:24" x14ac:dyDescent="0.2">
      <c r="W45736" s="25"/>
      <c r="X45736" s="25"/>
    </row>
    <row r="45737" spans="23:24" x14ac:dyDescent="0.2">
      <c r="W45737" s="25"/>
      <c r="X45737" s="25"/>
    </row>
    <row r="45738" spans="23:24" x14ac:dyDescent="0.2">
      <c r="W45738" s="25"/>
      <c r="X45738" s="25"/>
    </row>
    <row r="45739" spans="23:24" x14ac:dyDescent="0.2">
      <c r="W45739" s="25"/>
      <c r="X45739" s="25"/>
    </row>
    <row r="45740" spans="23:24" x14ac:dyDescent="0.2">
      <c r="W45740" s="25"/>
      <c r="X45740" s="25"/>
    </row>
    <row r="45741" spans="23:24" x14ac:dyDescent="0.2">
      <c r="W45741" s="25"/>
      <c r="X45741" s="25"/>
    </row>
    <row r="45742" spans="23:24" x14ac:dyDescent="0.2">
      <c r="W45742" s="25"/>
      <c r="X45742" s="25"/>
    </row>
    <row r="45743" spans="23:24" x14ac:dyDescent="0.2">
      <c r="W45743" s="25"/>
      <c r="X45743" s="25"/>
    </row>
    <row r="45744" spans="23:24" x14ac:dyDescent="0.2">
      <c r="W45744" s="25"/>
      <c r="X45744" s="25"/>
    </row>
    <row r="45745" spans="23:24" x14ac:dyDescent="0.2">
      <c r="W45745" s="25"/>
      <c r="X45745" s="25"/>
    </row>
    <row r="45746" spans="23:24" x14ac:dyDescent="0.2">
      <c r="W45746" s="25"/>
      <c r="X45746" s="25"/>
    </row>
    <row r="45747" spans="23:24" x14ac:dyDescent="0.2">
      <c r="W45747" s="25"/>
      <c r="X45747" s="25"/>
    </row>
    <row r="45748" spans="23:24" x14ac:dyDescent="0.2">
      <c r="W45748" s="25"/>
      <c r="X45748" s="25"/>
    </row>
    <row r="45749" spans="23:24" x14ac:dyDescent="0.2">
      <c r="W45749" s="25"/>
      <c r="X45749" s="25"/>
    </row>
    <row r="45750" spans="23:24" x14ac:dyDescent="0.2">
      <c r="W45750" s="25"/>
      <c r="X45750" s="25"/>
    </row>
    <row r="45751" spans="23:24" x14ac:dyDescent="0.2">
      <c r="W45751" s="25"/>
      <c r="X45751" s="25"/>
    </row>
    <row r="45752" spans="23:24" x14ac:dyDescent="0.2">
      <c r="W45752" s="25"/>
      <c r="X45752" s="25"/>
    </row>
    <row r="45753" spans="23:24" x14ac:dyDescent="0.2">
      <c r="W45753" s="25"/>
      <c r="X45753" s="25"/>
    </row>
    <row r="45754" spans="23:24" x14ac:dyDescent="0.2">
      <c r="W45754" s="25"/>
      <c r="X45754" s="25"/>
    </row>
    <row r="45755" spans="23:24" x14ac:dyDescent="0.2">
      <c r="W45755" s="25"/>
      <c r="X45755" s="25"/>
    </row>
    <row r="45756" spans="23:24" x14ac:dyDescent="0.2">
      <c r="W45756" s="25"/>
      <c r="X45756" s="25"/>
    </row>
    <row r="45757" spans="23:24" x14ac:dyDescent="0.2">
      <c r="W45757" s="25"/>
      <c r="X45757" s="25"/>
    </row>
    <row r="45758" spans="23:24" x14ac:dyDescent="0.2">
      <c r="W45758" s="25"/>
      <c r="X45758" s="25"/>
    </row>
    <row r="45759" spans="23:24" x14ac:dyDescent="0.2">
      <c r="W45759" s="25"/>
      <c r="X45759" s="25"/>
    </row>
    <row r="45760" spans="23:24" x14ac:dyDescent="0.2">
      <c r="W45760" s="25"/>
      <c r="X45760" s="25"/>
    </row>
    <row r="45761" spans="23:24" x14ac:dyDescent="0.2">
      <c r="W45761" s="25"/>
      <c r="X45761" s="25"/>
    </row>
    <row r="45762" spans="23:24" x14ac:dyDescent="0.2">
      <c r="W45762" s="25"/>
      <c r="X45762" s="25"/>
    </row>
    <row r="45763" spans="23:24" x14ac:dyDescent="0.2">
      <c r="W45763" s="25"/>
      <c r="X45763" s="25"/>
    </row>
    <row r="45764" spans="23:24" x14ac:dyDescent="0.2">
      <c r="W45764" s="25"/>
      <c r="X45764" s="25"/>
    </row>
    <row r="45765" spans="23:24" x14ac:dyDescent="0.2">
      <c r="W45765" s="25"/>
      <c r="X45765" s="25"/>
    </row>
    <row r="45766" spans="23:24" x14ac:dyDescent="0.2">
      <c r="W45766" s="25"/>
      <c r="X45766" s="25"/>
    </row>
    <row r="45767" spans="23:24" x14ac:dyDescent="0.2">
      <c r="W45767" s="25"/>
      <c r="X45767" s="25"/>
    </row>
    <row r="45768" spans="23:24" x14ac:dyDescent="0.2">
      <c r="W45768" s="25"/>
      <c r="X45768" s="25"/>
    </row>
    <row r="45769" spans="23:24" x14ac:dyDescent="0.2">
      <c r="W45769" s="25"/>
      <c r="X45769" s="25"/>
    </row>
    <row r="45770" spans="23:24" x14ac:dyDescent="0.2">
      <c r="W45770" s="25"/>
      <c r="X45770" s="25"/>
    </row>
    <row r="45771" spans="23:24" x14ac:dyDescent="0.2">
      <c r="W45771" s="25"/>
      <c r="X45771" s="25"/>
    </row>
    <row r="45772" spans="23:24" x14ac:dyDescent="0.2">
      <c r="W45772" s="25"/>
      <c r="X45772" s="25"/>
    </row>
    <row r="45773" spans="23:24" x14ac:dyDescent="0.2">
      <c r="W45773" s="25"/>
      <c r="X45773" s="25"/>
    </row>
    <row r="45774" spans="23:24" x14ac:dyDescent="0.2">
      <c r="W45774" s="25"/>
      <c r="X45774" s="25"/>
    </row>
    <row r="45775" spans="23:24" x14ac:dyDescent="0.2">
      <c r="W45775" s="25"/>
      <c r="X45775" s="25"/>
    </row>
    <row r="45776" spans="23:24" x14ac:dyDescent="0.2">
      <c r="W45776" s="25"/>
      <c r="X45776" s="25"/>
    </row>
    <row r="45777" spans="23:24" x14ac:dyDescent="0.2">
      <c r="W45777" s="25"/>
      <c r="X45777" s="25"/>
    </row>
    <row r="45778" spans="23:24" x14ac:dyDescent="0.2">
      <c r="W45778" s="25"/>
      <c r="X45778" s="25"/>
    </row>
    <row r="45779" spans="23:24" x14ac:dyDescent="0.2">
      <c r="W45779" s="25"/>
      <c r="X45779" s="25"/>
    </row>
    <row r="45780" spans="23:24" x14ac:dyDescent="0.2">
      <c r="W45780" s="25"/>
      <c r="X45780" s="25"/>
    </row>
    <row r="45781" spans="23:24" x14ac:dyDescent="0.2">
      <c r="W45781" s="25"/>
      <c r="X45781" s="25"/>
    </row>
    <row r="45782" spans="23:24" x14ac:dyDescent="0.2">
      <c r="W45782" s="25"/>
      <c r="X45782" s="25"/>
    </row>
    <row r="45783" spans="23:24" x14ac:dyDescent="0.2">
      <c r="W45783" s="25"/>
      <c r="X45783" s="25"/>
    </row>
    <row r="45784" spans="23:24" x14ac:dyDescent="0.2">
      <c r="W45784" s="25"/>
      <c r="X45784" s="25"/>
    </row>
    <row r="45785" spans="23:24" x14ac:dyDescent="0.2">
      <c r="W45785" s="25"/>
      <c r="X45785" s="25"/>
    </row>
    <row r="45786" spans="23:24" x14ac:dyDescent="0.2">
      <c r="W45786" s="25"/>
      <c r="X45786" s="25"/>
    </row>
    <row r="45787" spans="23:24" x14ac:dyDescent="0.2">
      <c r="W45787" s="25"/>
      <c r="X45787" s="25"/>
    </row>
    <row r="45788" spans="23:24" x14ac:dyDescent="0.2">
      <c r="W45788" s="25"/>
      <c r="X45788" s="25"/>
    </row>
    <row r="45789" spans="23:24" x14ac:dyDescent="0.2">
      <c r="W45789" s="25"/>
      <c r="X45789" s="25"/>
    </row>
    <row r="45790" spans="23:24" x14ac:dyDescent="0.2">
      <c r="W45790" s="25"/>
      <c r="X45790" s="25"/>
    </row>
    <row r="45791" spans="23:24" x14ac:dyDescent="0.2">
      <c r="W45791" s="25"/>
      <c r="X45791" s="25"/>
    </row>
    <row r="45792" spans="23:24" x14ac:dyDescent="0.2">
      <c r="W45792" s="25"/>
      <c r="X45792" s="25"/>
    </row>
    <row r="45793" spans="23:24" x14ac:dyDescent="0.2">
      <c r="W45793" s="25"/>
      <c r="X45793" s="25"/>
    </row>
    <row r="45794" spans="23:24" x14ac:dyDescent="0.2">
      <c r="W45794" s="25"/>
      <c r="X45794" s="25"/>
    </row>
    <row r="45795" spans="23:24" x14ac:dyDescent="0.2">
      <c r="W45795" s="25"/>
      <c r="X45795" s="25"/>
    </row>
    <row r="45796" spans="23:24" x14ac:dyDescent="0.2">
      <c r="W45796" s="25"/>
      <c r="X45796" s="25"/>
    </row>
    <row r="45797" spans="23:24" x14ac:dyDescent="0.2">
      <c r="W45797" s="25"/>
      <c r="X45797" s="25"/>
    </row>
    <row r="45798" spans="23:24" x14ac:dyDescent="0.2">
      <c r="W45798" s="25"/>
      <c r="X45798" s="25"/>
    </row>
    <row r="45799" spans="23:24" x14ac:dyDescent="0.2">
      <c r="W45799" s="25"/>
      <c r="X45799" s="25"/>
    </row>
    <row r="45800" spans="23:24" x14ac:dyDescent="0.2">
      <c r="W45800" s="25"/>
      <c r="X45800" s="25"/>
    </row>
    <row r="45801" spans="23:24" x14ac:dyDescent="0.2">
      <c r="W45801" s="25"/>
      <c r="X45801" s="25"/>
    </row>
    <row r="45802" spans="23:24" x14ac:dyDescent="0.2">
      <c r="W45802" s="25"/>
      <c r="X45802" s="25"/>
    </row>
    <row r="45803" spans="23:24" x14ac:dyDescent="0.2">
      <c r="W45803" s="25"/>
      <c r="X45803" s="25"/>
    </row>
    <row r="45804" spans="23:24" x14ac:dyDescent="0.2">
      <c r="W45804" s="25"/>
      <c r="X45804" s="25"/>
    </row>
    <row r="45805" spans="23:24" x14ac:dyDescent="0.2">
      <c r="W45805" s="25"/>
      <c r="X45805" s="25"/>
    </row>
    <row r="45806" spans="23:24" x14ac:dyDescent="0.2">
      <c r="W45806" s="25"/>
      <c r="X45806" s="25"/>
    </row>
    <row r="45807" spans="23:24" x14ac:dyDescent="0.2">
      <c r="W45807" s="25"/>
      <c r="X45807" s="25"/>
    </row>
    <row r="45808" spans="23:24" x14ac:dyDescent="0.2">
      <c r="W45808" s="25"/>
      <c r="X45808" s="25"/>
    </row>
    <row r="45809" spans="23:24" x14ac:dyDescent="0.2">
      <c r="W45809" s="25"/>
      <c r="X45809" s="25"/>
    </row>
    <row r="45810" spans="23:24" x14ac:dyDescent="0.2">
      <c r="W45810" s="25"/>
      <c r="X45810" s="25"/>
    </row>
    <row r="45811" spans="23:24" x14ac:dyDescent="0.2">
      <c r="W45811" s="25"/>
      <c r="X45811" s="25"/>
    </row>
    <row r="45812" spans="23:24" x14ac:dyDescent="0.2">
      <c r="W45812" s="25"/>
      <c r="X45812" s="25"/>
    </row>
    <row r="45813" spans="23:24" x14ac:dyDescent="0.2">
      <c r="W45813" s="25"/>
      <c r="X45813" s="25"/>
    </row>
    <row r="45814" spans="23:24" x14ac:dyDescent="0.2">
      <c r="W45814" s="25"/>
      <c r="X45814" s="25"/>
    </row>
    <row r="45815" spans="23:24" x14ac:dyDescent="0.2">
      <c r="W45815" s="25"/>
      <c r="X45815" s="25"/>
    </row>
    <row r="45816" spans="23:24" x14ac:dyDescent="0.2">
      <c r="W45816" s="25"/>
      <c r="X45816" s="25"/>
    </row>
    <row r="45817" spans="23:24" x14ac:dyDescent="0.2">
      <c r="W45817" s="25"/>
      <c r="X45817" s="25"/>
    </row>
    <row r="45818" spans="23:24" x14ac:dyDescent="0.2">
      <c r="W45818" s="25"/>
      <c r="X45818" s="25"/>
    </row>
    <row r="45819" spans="23:24" x14ac:dyDescent="0.2">
      <c r="W45819" s="25"/>
      <c r="X45819" s="25"/>
    </row>
    <row r="45820" spans="23:24" x14ac:dyDescent="0.2">
      <c r="W45820" s="25"/>
      <c r="X45820" s="25"/>
    </row>
    <row r="45821" spans="23:24" x14ac:dyDescent="0.2">
      <c r="W45821" s="25"/>
      <c r="X45821" s="25"/>
    </row>
    <row r="45822" spans="23:24" x14ac:dyDescent="0.2">
      <c r="W45822" s="25"/>
      <c r="X45822" s="25"/>
    </row>
    <row r="45823" spans="23:24" x14ac:dyDescent="0.2">
      <c r="W45823" s="25"/>
      <c r="X45823" s="25"/>
    </row>
    <row r="45824" spans="23:24" x14ac:dyDescent="0.2">
      <c r="W45824" s="25"/>
      <c r="X45824" s="25"/>
    </row>
    <row r="45825" spans="23:24" x14ac:dyDescent="0.2">
      <c r="W45825" s="25"/>
      <c r="X45825" s="25"/>
    </row>
    <row r="45826" spans="23:24" x14ac:dyDescent="0.2">
      <c r="W45826" s="25"/>
      <c r="X45826" s="25"/>
    </row>
    <row r="45827" spans="23:24" x14ac:dyDescent="0.2">
      <c r="W45827" s="25"/>
      <c r="X45827" s="25"/>
    </row>
    <row r="45828" spans="23:24" x14ac:dyDescent="0.2">
      <c r="W45828" s="25"/>
      <c r="X45828" s="25"/>
    </row>
    <row r="45829" spans="23:24" x14ac:dyDescent="0.2">
      <c r="W45829" s="25"/>
      <c r="X45829" s="25"/>
    </row>
    <row r="45830" spans="23:24" x14ac:dyDescent="0.2">
      <c r="W45830" s="25"/>
      <c r="X45830" s="25"/>
    </row>
    <row r="45831" spans="23:24" x14ac:dyDescent="0.2">
      <c r="W45831" s="25"/>
      <c r="X45831" s="25"/>
    </row>
    <row r="45832" spans="23:24" x14ac:dyDescent="0.2">
      <c r="W45832" s="25"/>
      <c r="X45832" s="25"/>
    </row>
    <row r="45833" spans="23:24" x14ac:dyDescent="0.2">
      <c r="W45833" s="25"/>
      <c r="X45833" s="25"/>
    </row>
    <row r="45834" spans="23:24" x14ac:dyDescent="0.2">
      <c r="W45834" s="25"/>
      <c r="X45834" s="25"/>
    </row>
    <row r="45835" spans="23:24" x14ac:dyDescent="0.2">
      <c r="W45835" s="25"/>
      <c r="X45835" s="25"/>
    </row>
    <row r="45836" spans="23:24" x14ac:dyDescent="0.2">
      <c r="W45836" s="25"/>
      <c r="X45836" s="25"/>
    </row>
    <row r="45837" spans="23:24" x14ac:dyDescent="0.2">
      <c r="W45837" s="25"/>
      <c r="X45837" s="25"/>
    </row>
    <row r="45838" spans="23:24" x14ac:dyDescent="0.2">
      <c r="W45838" s="25"/>
      <c r="X45838" s="25"/>
    </row>
    <row r="45839" spans="23:24" x14ac:dyDescent="0.2">
      <c r="W45839" s="25"/>
      <c r="X45839" s="25"/>
    </row>
    <row r="45840" spans="23:24" x14ac:dyDescent="0.2">
      <c r="W45840" s="25"/>
      <c r="X45840" s="25"/>
    </row>
    <row r="45841" spans="23:24" x14ac:dyDescent="0.2">
      <c r="W45841" s="25"/>
      <c r="X45841" s="25"/>
    </row>
    <row r="45842" spans="23:24" x14ac:dyDescent="0.2">
      <c r="W45842" s="25"/>
      <c r="X45842" s="25"/>
    </row>
    <row r="45843" spans="23:24" x14ac:dyDescent="0.2">
      <c r="W45843" s="25"/>
      <c r="X45843" s="25"/>
    </row>
    <row r="45844" spans="23:24" x14ac:dyDescent="0.2">
      <c r="W45844" s="25"/>
      <c r="X45844" s="25"/>
    </row>
    <row r="45845" spans="23:24" x14ac:dyDescent="0.2">
      <c r="W45845" s="25"/>
      <c r="X45845" s="25"/>
    </row>
    <row r="45846" spans="23:24" x14ac:dyDescent="0.2">
      <c r="W45846" s="25"/>
      <c r="X45846" s="25"/>
    </row>
    <row r="45847" spans="23:24" x14ac:dyDescent="0.2">
      <c r="W45847" s="25"/>
      <c r="X45847" s="25"/>
    </row>
    <row r="45848" spans="23:24" x14ac:dyDescent="0.2">
      <c r="W45848" s="25"/>
      <c r="X45848" s="25"/>
    </row>
    <row r="45849" spans="23:24" x14ac:dyDescent="0.2">
      <c r="W45849" s="25"/>
      <c r="X45849" s="25"/>
    </row>
    <row r="45850" spans="23:24" x14ac:dyDescent="0.2">
      <c r="W45850" s="25"/>
      <c r="X45850" s="25"/>
    </row>
    <row r="45851" spans="23:24" x14ac:dyDescent="0.2">
      <c r="W45851" s="25"/>
      <c r="X45851" s="25"/>
    </row>
    <row r="45852" spans="23:24" x14ac:dyDescent="0.2">
      <c r="W45852" s="25"/>
      <c r="X45852" s="25"/>
    </row>
    <row r="45853" spans="23:24" x14ac:dyDescent="0.2">
      <c r="W45853" s="25"/>
      <c r="X45853" s="25"/>
    </row>
    <row r="45854" spans="23:24" x14ac:dyDescent="0.2">
      <c r="W45854" s="25"/>
      <c r="X45854" s="25"/>
    </row>
    <row r="45855" spans="23:24" x14ac:dyDescent="0.2">
      <c r="W45855" s="25"/>
      <c r="X45855" s="25"/>
    </row>
    <row r="45856" spans="23:24" x14ac:dyDescent="0.2">
      <c r="W45856" s="25"/>
      <c r="X45856" s="25"/>
    </row>
    <row r="45857" spans="23:24" x14ac:dyDescent="0.2">
      <c r="W45857" s="25"/>
      <c r="X45857" s="25"/>
    </row>
    <row r="45858" spans="23:24" x14ac:dyDescent="0.2">
      <c r="W45858" s="25"/>
      <c r="X45858" s="25"/>
    </row>
    <row r="45859" spans="23:24" x14ac:dyDescent="0.2">
      <c r="W45859" s="25"/>
      <c r="X45859" s="25"/>
    </row>
    <row r="45860" spans="23:24" x14ac:dyDescent="0.2">
      <c r="W45860" s="25"/>
      <c r="X45860" s="25"/>
    </row>
    <row r="45861" spans="23:24" x14ac:dyDescent="0.2">
      <c r="W45861" s="25"/>
      <c r="X45861" s="25"/>
    </row>
    <row r="45862" spans="23:24" x14ac:dyDescent="0.2">
      <c r="W45862" s="25"/>
      <c r="X45862" s="25"/>
    </row>
    <row r="45863" spans="23:24" x14ac:dyDescent="0.2">
      <c r="W45863" s="25"/>
      <c r="X45863" s="25"/>
    </row>
    <row r="45864" spans="23:24" x14ac:dyDescent="0.2">
      <c r="W45864" s="25"/>
      <c r="X45864" s="25"/>
    </row>
    <row r="45865" spans="23:24" x14ac:dyDescent="0.2">
      <c r="W45865" s="25"/>
      <c r="X45865" s="25"/>
    </row>
    <row r="45866" spans="23:24" x14ac:dyDescent="0.2">
      <c r="W45866" s="25"/>
      <c r="X45866" s="25"/>
    </row>
    <row r="45867" spans="23:24" x14ac:dyDescent="0.2">
      <c r="W45867" s="25"/>
      <c r="X45867" s="25"/>
    </row>
    <row r="45868" spans="23:24" x14ac:dyDescent="0.2">
      <c r="W45868" s="25"/>
      <c r="X45868" s="25"/>
    </row>
    <row r="45869" spans="23:24" x14ac:dyDescent="0.2">
      <c r="W45869" s="25"/>
      <c r="X45869" s="25"/>
    </row>
    <row r="45870" spans="23:24" x14ac:dyDescent="0.2">
      <c r="W45870" s="25"/>
      <c r="X45870" s="25"/>
    </row>
    <row r="45871" spans="23:24" x14ac:dyDescent="0.2">
      <c r="W45871" s="25"/>
      <c r="X45871" s="25"/>
    </row>
    <row r="45872" spans="23:24" x14ac:dyDescent="0.2">
      <c r="W45872" s="25"/>
      <c r="X45872" s="25"/>
    </row>
    <row r="45873" spans="23:24" x14ac:dyDescent="0.2">
      <c r="W45873" s="25"/>
      <c r="X45873" s="25"/>
    </row>
    <row r="45874" spans="23:24" x14ac:dyDescent="0.2">
      <c r="W45874" s="25"/>
      <c r="X45874" s="25"/>
    </row>
    <row r="45875" spans="23:24" x14ac:dyDescent="0.2">
      <c r="W45875" s="25"/>
      <c r="X45875" s="25"/>
    </row>
    <row r="45876" spans="23:24" x14ac:dyDescent="0.2">
      <c r="W45876" s="25"/>
      <c r="X45876" s="25"/>
    </row>
    <row r="45877" spans="23:24" x14ac:dyDescent="0.2">
      <c r="W45877" s="25"/>
      <c r="X45877" s="25"/>
    </row>
    <row r="45878" spans="23:24" x14ac:dyDescent="0.2">
      <c r="W45878" s="25"/>
      <c r="X45878" s="25"/>
    </row>
    <row r="45879" spans="23:24" x14ac:dyDescent="0.2">
      <c r="W45879" s="25"/>
      <c r="X45879" s="25"/>
    </row>
    <row r="45880" spans="23:24" x14ac:dyDescent="0.2">
      <c r="W45880" s="25"/>
      <c r="X45880" s="25"/>
    </row>
    <row r="45881" spans="23:24" x14ac:dyDescent="0.2">
      <c r="W45881" s="25"/>
      <c r="X45881" s="25"/>
    </row>
    <row r="45882" spans="23:24" x14ac:dyDescent="0.2">
      <c r="W45882" s="25"/>
      <c r="X45882" s="25"/>
    </row>
    <row r="45883" spans="23:24" x14ac:dyDescent="0.2">
      <c r="W45883" s="25"/>
      <c r="X45883" s="25"/>
    </row>
    <row r="45884" spans="23:24" x14ac:dyDescent="0.2">
      <c r="W45884" s="25"/>
      <c r="X45884" s="25"/>
    </row>
    <row r="45885" spans="23:24" x14ac:dyDescent="0.2">
      <c r="W45885" s="25"/>
      <c r="X45885" s="25"/>
    </row>
    <row r="45886" spans="23:24" x14ac:dyDescent="0.2">
      <c r="W45886" s="25"/>
      <c r="X45886" s="25"/>
    </row>
    <row r="45887" spans="23:24" x14ac:dyDescent="0.2">
      <c r="W45887" s="25"/>
      <c r="X45887" s="25"/>
    </row>
    <row r="45888" spans="23:24" x14ac:dyDescent="0.2">
      <c r="W45888" s="25"/>
      <c r="X45888" s="25"/>
    </row>
    <row r="45889" spans="23:24" x14ac:dyDescent="0.2">
      <c r="W45889" s="25"/>
      <c r="X45889" s="25"/>
    </row>
    <row r="45890" spans="23:24" x14ac:dyDescent="0.2">
      <c r="W45890" s="25"/>
      <c r="X45890" s="25"/>
    </row>
    <row r="45891" spans="23:24" x14ac:dyDescent="0.2">
      <c r="W45891" s="25"/>
      <c r="X45891" s="25"/>
    </row>
    <row r="45892" spans="23:24" x14ac:dyDescent="0.2">
      <c r="W45892" s="25"/>
      <c r="X45892" s="25"/>
    </row>
    <row r="45893" spans="23:24" x14ac:dyDescent="0.2">
      <c r="W45893" s="25"/>
      <c r="X45893" s="25"/>
    </row>
    <row r="45894" spans="23:24" x14ac:dyDescent="0.2">
      <c r="W45894" s="25"/>
      <c r="X45894" s="25"/>
    </row>
    <row r="45895" spans="23:24" x14ac:dyDescent="0.2">
      <c r="W45895" s="25"/>
      <c r="X45895" s="25"/>
    </row>
    <row r="45896" spans="23:24" x14ac:dyDescent="0.2">
      <c r="W45896" s="25"/>
      <c r="X45896" s="25"/>
    </row>
    <row r="45897" spans="23:24" x14ac:dyDescent="0.2">
      <c r="W45897" s="25"/>
      <c r="X45897" s="25"/>
    </row>
    <row r="45898" spans="23:24" x14ac:dyDescent="0.2">
      <c r="W45898" s="25"/>
      <c r="X45898" s="25"/>
    </row>
    <row r="45899" spans="23:24" x14ac:dyDescent="0.2">
      <c r="W45899" s="25"/>
      <c r="X45899" s="25"/>
    </row>
    <row r="45900" spans="23:24" x14ac:dyDescent="0.2">
      <c r="W45900" s="25"/>
      <c r="X45900" s="25"/>
    </row>
    <row r="45901" spans="23:24" x14ac:dyDescent="0.2">
      <c r="W45901" s="25"/>
      <c r="X45901" s="25"/>
    </row>
    <row r="45902" spans="23:24" x14ac:dyDescent="0.2">
      <c r="W45902" s="25"/>
      <c r="X45902" s="25"/>
    </row>
    <row r="45903" spans="23:24" x14ac:dyDescent="0.2">
      <c r="W45903" s="25"/>
      <c r="X45903" s="25"/>
    </row>
    <row r="45904" spans="23:24" x14ac:dyDescent="0.2">
      <c r="W45904" s="25"/>
      <c r="X45904" s="25"/>
    </row>
    <row r="45905" spans="23:24" x14ac:dyDescent="0.2">
      <c r="W45905" s="25"/>
      <c r="X45905" s="25"/>
    </row>
    <row r="45906" spans="23:24" x14ac:dyDescent="0.2">
      <c r="W45906" s="25"/>
      <c r="X45906" s="25"/>
    </row>
    <row r="45907" spans="23:24" x14ac:dyDescent="0.2">
      <c r="W45907" s="25"/>
      <c r="X45907" s="25"/>
    </row>
    <row r="45908" spans="23:24" x14ac:dyDescent="0.2">
      <c r="W45908" s="25"/>
      <c r="X45908" s="25"/>
    </row>
    <row r="45909" spans="23:24" x14ac:dyDescent="0.2">
      <c r="W45909" s="25"/>
      <c r="X45909" s="25"/>
    </row>
    <row r="45910" spans="23:24" x14ac:dyDescent="0.2">
      <c r="W45910" s="25"/>
      <c r="X45910" s="25"/>
    </row>
    <row r="45911" spans="23:24" x14ac:dyDescent="0.2">
      <c r="W45911" s="25"/>
      <c r="X45911" s="25"/>
    </row>
    <row r="45912" spans="23:24" x14ac:dyDescent="0.2">
      <c r="W45912" s="25"/>
      <c r="X45912" s="25"/>
    </row>
    <row r="45913" spans="23:24" x14ac:dyDescent="0.2">
      <c r="W45913" s="25"/>
      <c r="X45913" s="25"/>
    </row>
    <row r="45914" spans="23:24" x14ac:dyDescent="0.2">
      <c r="W45914" s="25"/>
      <c r="X45914" s="25"/>
    </row>
    <row r="45915" spans="23:24" x14ac:dyDescent="0.2">
      <c r="W45915" s="25"/>
      <c r="X45915" s="25"/>
    </row>
    <row r="45916" spans="23:24" x14ac:dyDescent="0.2">
      <c r="W45916" s="25"/>
      <c r="X45916" s="25"/>
    </row>
    <row r="45917" spans="23:24" x14ac:dyDescent="0.2">
      <c r="W45917" s="25"/>
      <c r="X45917" s="25"/>
    </row>
    <row r="45918" spans="23:24" x14ac:dyDescent="0.2">
      <c r="W45918" s="25"/>
      <c r="X45918" s="25"/>
    </row>
    <row r="45919" spans="23:24" x14ac:dyDescent="0.2">
      <c r="W45919" s="25"/>
      <c r="X45919" s="25"/>
    </row>
    <row r="45920" spans="23:24" x14ac:dyDescent="0.2">
      <c r="W45920" s="25"/>
      <c r="X45920" s="25"/>
    </row>
    <row r="45921" spans="23:24" x14ac:dyDescent="0.2">
      <c r="W45921" s="25"/>
      <c r="X45921" s="25"/>
    </row>
    <row r="45922" spans="23:24" x14ac:dyDescent="0.2">
      <c r="W45922" s="25"/>
      <c r="X45922" s="25"/>
    </row>
    <row r="45923" spans="23:24" x14ac:dyDescent="0.2">
      <c r="W45923" s="25"/>
      <c r="X45923" s="25"/>
    </row>
    <row r="45924" spans="23:24" x14ac:dyDescent="0.2">
      <c r="W45924" s="25"/>
      <c r="X45924" s="25"/>
    </row>
    <row r="45925" spans="23:24" x14ac:dyDescent="0.2">
      <c r="W45925" s="25"/>
      <c r="X45925" s="25"/>
    </row>
    <row r="45926" spans="23:24" x14ac:dyDescent="0.2">
      <c r="W45926" s="25"/>
      <c r="X45926" s="25"/>
    </row>
    <row r="45927" spans="23:24" x14ac:dyDescent="0.2">
      <c r="W45927" s="25"/>
      <c r="X45927" s="25"/>
    </row>
    <row r="45928" spans="23:24" x14ac:dyDescent="0.2">
      <c r="W45928" s="25"/>
      <c r="X45928" s="25"/>
    </row>
    <row r="45929" spans="23:24" x14ac:dyDescent="0.2">
      <c r="W45929" s="25"/>
      <c r="X45929" s="25"/>
    </row>
    <row r="45930" spans="23:24" x14ac:dyDescent="0.2">
      <c r="W45930" s="25"/>
      <c r="X45930" s="25"/>
    </row>
    <row r="45931" spans="23:24" x14ac:dyDescent="0.2">
      <c r="W45931" s="25"/>
      <c r="X45931" s="25"/>
    </row>
    <row r="45932" spans="23:24" x14ac:dyDescent="0.2">
      <c r="W45932" s="25"/>
      <c r="X45932" s="25"/>
    </row>
    <row r="45933" spans="23:24" x14ac:dyDescent="0.2">
      <c r="W45933" s="25"/>
      <c r="X45933" s="25"/>
    </row>
    <row r="45934" spans="23:24" x14ac:dyDescent="0.2">
      <c r="W45934" s="25"/>
      <c r="X45934" s="25"/>
    </row>
    <row r="45935" spans="23:24" x14ac:dyDescent="0.2">
      <c r="W45935" s="25"/>
      <c r="X45935" s="25"/>
    </row>
    <row r="45936" spans="23:24" x14ac:dyDescent="0.2">
      <c r="W45936" s="25"/>
      <c r="X45936" s="25"/>
    </row>
    <row r="45937" spans="23:24" x14ac:dyDescent="0.2">
      <c r="W45937" s="25"/>
      <c r="X45937" s="25"/>
    </row>
    <row r="45938" spans="23:24" x14ac:dyDescent="0.2">
      <c r="W45938" s="25"/>
      <c r="X45938" s="25"/>
    </row>
    <row r="45939" spans="23:24" x14ac:dyDescent="0.2">
      <c r="W45939" s="25"/>
      <c r="X45939" s="25"/>
    </row>
    <row r="45940" spans="23:24" x14ac:dyDescent="0.2">
      <c r="W45940" s="25"/>
      <c r="X45940" s="25"/>
    </row>
    <row r="45941" spans="23:24" x14ac:dyDescent="0.2">
      <c r="W45941" s="25"/>
      <c r="X45941" s="25"/>
    </row>
    <row r="45942" spans="23:24" x14ac:dyDescent="0.2">
      <c r="W45942" s="25"/>
      <c r="X45942" s="25"/>
    </row>
    <row r="45943" spans="23:24" x14ac:dyDescent="0.2">
      <c r="W45943" s="25"/>
      <c r="X45943" s="25"/>
    </row>
    <row r="45944" spans="23:24" x14ac:dyDescent="0.2">
      <c r="W45944" s="25"/>
      <c r="X45944" s="25"/>
    </row>
    <row r="45945" spans="23:24" x14ac:dyDescent="0.2">
      <c r="W45945" s="25"/>
      <c r="X45945" s="25"/>
    </row>
    <row r="45946" spans="23:24" x14ac:dyDescent="0.2">
      <c r="W45946" s="25"/>
      <c r="X45946" s="25"/>
    </row>
    <row r="45947" spans="23:24" x14ac:dyDescent="0.2">
      <c r="W45947" s="25"/>
      <c r="X45947" s="25"/>
    </row>
    <row r="45948" spans="23:24" x14ac:dyDescent="0.2">
      <c r="W45948" s="25"/>
      <c r="X45948" s="25"/>
    </row>
    <row r="45949" spans="23:24" x14ac:dyDescent="0.2">
      <c r="W45949" s="25"/>
      <c r="X45949" s="25"/>
    </row>
    <row r="45950" spans="23:24" x14ac:dyDescent="0.2">
      <c r="W45950" s="25"/>
      <c r="X45950" s="25"/>
    </row>
    <row r="45951" spans="23:24" x14ac:dyDescent="0.2">
      <c r="W45951" s="25"/>
      <c r="X45951" s="25"/>
    </row>
    <row r="45952" spans="23:24" x14ac:dyDescent="0.2">
      <c r="W45952" s="25"/>
      <c r="X45952" s="25"/>
    </row>
    <row r="45953" spans="23:24" x14ac:dyDescent="0.2">
      <c r="W45953" s="25"/>
      <c r="X45953" s="25"/>
    </row>
    <row r="45954" spans="23:24" x14ac:dyDescent="0.2">
      <c r="W45954" s="25"/>
      <c r="X45954" s="25"/>
    </row>
    <row r="45955" spans="23:24" x14ac:dyDescent="0.2">
      <c r="W45955" s="25"/>
      <c r="X45955" s="25"/>
    </row>
    <row r="45956" spans="23:24" x14ac:dyDescent="0.2">
      <c r="W45956" s="25"/>
      <c r="X45956" s="25"/>
    </row>
    <row r="45957" spans="23:24" x14ac:dyDescent="0.2">
      <c r="W45957" s="25"/>
      <c r="X45957" s="25"/>
    </row>
    <row r="45958" spans="23:24" x14ac:dyDescent="0.2">
      <c r="W45958" s="25"/>
      <c r="X45958" s="25"/>
    </row>
    <row r="45959" spans="23:24" x14ac:dyDescent="0.2">
      <c r="W45959" s="25"/>
      <c r="X45959" s="25"/>
    </row>
    <row r="45960" spans="23:24" x14ac:dyDescent="0.2">
      <c r="W45960" s="25"/>
      <c r="X45960" s="25"/>
    </row>
    <row r="45961" spans="23:24" x14ac:dyDescent="0.2">
      <c r="W45961" s="25"/>
      <c r="X45961" s="25"/>
    </row>
    <row r="45962" spans="23:24" x14ac:dyDescent="0.2">
      <c r="W45962" s="25"/>
      <c r="X45962" s="25"/>
    </row>
    <row r="45963" spans="23:24" x14ac:dyDescent="0.2">
      <c r="W45963" s="25"/>
      <c r="X45963" s="25"/>
    </row>
    <row r="45964" spans="23:24" x14ac:dyDescent="0.2">
      <c r="W45964" s="25"/>
      <c r="X45964" s="25"/>
    </row>
    <row r="45965" spans="23:24" x14ac:dyDescent="0.2">
      <c r="W45965" s="25"/>
      <c r="X45965" s="25"/>
    </row>
    <row r="45966" spans="23:24" x14ac:dyDescent="0.2">
      <c r="W45966" s="25"/>
      <c r="X45966" s="25"/>
    </row>
    <row r="45967" spans="23:24" x14ac:dyDescent="0.2">
      <c r="W45967" s="25"/>
      <c r="X45967" s="25"/>
    </row>
    <row r="45968" spans="23:24" x14ac:dyDescent="0.2">
      <c r="W45968" s="25"/>
      <c r="X45968" s="25"/>
    </row>
    <row r="45969" spans="23:24" x14ac:dyDescent="0.2">
      <c r="W45969" s="25"/>
      <c r="X45969" s="25"/>
    </row>
    <row r="45970" spans="23:24" x14ac:dyDescent="0.2">
      <c r="W45970" s="25"/>
      <c r="X45970" s="25"/>
    </row>
    <row r="45971" spans="23:24" x14ac:dyDescent="0.2">
      <c r="W45971" s="25"/>
      <c r="X45971" s="25"/>
    </row>
    <row r="45972" spans="23:24" x14ac:dyDescent="0.2">
      <c r="W45972" s="25"/>
      <c r="X45972" s="25"/>
    </row>
    <row r="45973" spans="23:24" x14ac:dyDescent="0.2">
      <c r="W45973" s="25"/>
      <c r="X45973" s="25"/>
    </row>
    <row r="45974" spans="23:24" x14ac:dyDescent="0.2">
      <c r="W45974" s="25"/>
      <c r="X45974" s="25"/>
    </row>
    <row r="45975" spans="23:24" x14ac:dyDescent="0.2">
      <c r="W45975" s="25"/>
      <c r="X45975" s="25"/>
    </row>
    <row r="45976" spans="23:24" x14ac:dyDescent="0.2">
      <c r="W45976" s="25"/>
      <c r="X45976" s="25"/>
    </row>
    <row r="45977" spans="23:24" x14ac:dyDescent="0.2">
      <c r="W45977" s="25"/>
      <c r="X45977" s="25"/>
    </row>
    <row r="45978" spans="23:24" x14ac:dyDescent="0.2">
      <c r="W45978" s="25"/>
      <c r="X45978" s="25"/>
    </row>
    <row r="45979" spans="23:24" x14ac:dyDescent="0.2">
      <c r="W45979" s="25"/>
      <c r="X45979" s="25"/>
    </row>
    <row r="45980" spans="23:24" x14ac:dyDescent="0.2">
      <c r="W45980" s="25"/>
      <c r="X45980" s="25"/>
    </row>
    <row r="45981" spans="23:24" x14ac:dyDescent="0.2">
      <c r="W45981" s="25"/>
      <c r="X45981" s="25"/>
    </row>
    <row r="45982" spans="23:24" x14ac:dyDescent="0.2">
      <c r="W45982" s="25"/>
      <c r="X45982" s="25"/>
    </row>
    <row r="45983" spans="23:24" x14ac:dyDescent="0.2">
      <c r="W45983" s="25"/>
      <c r="X45983" s="25"/>
    </row>
    <row r="45984" spans="23:24" x14ac:dyDescent="0.2">
      <c r="W45984" s="25"/>
      <c r="X45984" s="25"/>
    </row>
    <row r="45985" spans="23:24" x14ac:dyDescent="0.2">
      <c r="W45985" s="25"/>
      <c r="X45985" s="25"/>
    </row>
    <row r="45986" spans="23:24" x14ac:dyDescent="0.2">
      <c r="W45986" s="25"/>
      <c r="X45986" s="25"/>
    </row>
    <row r="45987" spans="23:24" x14ac:dyDescent="0.2">
      <c r="W45987" s="25"/>
      <c r="X45987" s="25"/>
    </row>
    <row r="45988" spans="23:24" x14ac:dyDescent="0.2">
      <c r="W45988" s="25"/>
      <c r="X45988" s="25"/>
    </row>
    <row r="45989" spans="23:24" x14ac:dyDescent="0.2">
      <c r="W45989" s="25"/>
      <c r="X45989" s="25"/>
    </row>
    <row r="45990" spans="23:24" x14ac:dyDescent="0.2">
      <c r="W45990" s="25"/>
      <c r="X45990" s="25"/>
    </row>
    <row r="45991" spans="23:24" x14ac:dyDescent="0.2">
      <c r="W45991" s="25"/>
      <c r="X45991" s="25"/>
    </row>
    <row r="45992" spans="23:24" x14ac:dyDescent="0.2">
      <c r="W45992" s="25"/>
      <c r="X45992" s="25"/>
    </row>
    <row r="45993" spans="23:24" x14ac:dyDescent="0.2">
      <c r="W45993" s="25"/>
      <c r="X45993" s="25"/>
    </row>
    <row r="45994" spans="23:24" x14ac:dyDescent="0.2">
      <c r="W45994" s="25"/>
      <c r="X45994" s="25"/>
    </row>
    <row r="45995" spans="23:24" x14ac:dyDescent="0.2">
      <c r="W45995" s="25"/>
      <c r="X45995" s="25"/>
    </row>
    <row r="45996" spans="23:24" x14ac:dyDescent="0.2">
      <c r="W45996" s="25"/>
      <c r="X45996" s="25"/>
    </row>
    <row r="45997" spans="23:24" x14ac:dyDescent="0.2">
      <c r="W45997" s="25"/>
      <c r="X45997" s="25"/>
    </row>
    <row r="45998" spans="23:24" x14ac:dyDescent="0.2">
      <c r="W45998" s="25"/>
      <c r="X45998" s="25"/>
    </row>
    <row r="45999" spans="23:24" x14ac:dyDescent="0.2">
      <c r="W45999" s="25"/>
      <c r="X45999" s="25"/>
    </row>
    <row r="46000" spans="23:24" x14ac:dyDescent="0.2">
      <c r="W46000" s="25"/>
      <c r="X46000" s="25"/>
    </row>
    <row r="46001" spans="23:24" x14ac:dyDescent="0.2">
      <c r="W46001" s="25"/>
      <c r="X46001" s="25"/>
    </row>
    <row r="46002" spans="23:24" x14ac:dyDescent="0.2">
      <c r="W46002" s="25"/>
      <c r="X46002" s="25"/>
    </row>
    <row r="46003" spans="23:24" x14ac:dyDescent="0.2">
      <c r="W46003" s="25"/>
      <c r="X46003" s="25"/>
    </row>
    <row r="46004" spans="23:24" x14ac:dyDescent="0.2">
      <c r="W46004" s="25"/>
      <c r="X46004" s="25"/>
    </row>
    <row r="46005" spans="23:24" x14ac:dyDescent="0.2">
      <c r="W46005" s="25"/>
      <c r="X46005" s="25"/>
    </row>
    <row r="46006" spans="23:24" x14ac:dyDescent="0.2">
      <c r="W46006" s="25"/>
      <c r="X46006" s="25"/>
    </row>
    <row r="46007" spans="23:24" x14ac:dyDescent="0.2">
      <c r="W46007" s="25"/>
      <c r="X46007" s="25"/>
    </row>
    <row r="46008" spans="23:24" x14ac:dyDescent="0.2">
      <c r="W46008" s="25"/>
      <c r="X46008" s="25"/>
    </row>
    <row r="46009" spans="23:24" x14ac:dyDescent="0.2">
      <c r="W46009" s="25"/>
      <c r="X46009" s="25"/>
    </row>
    <row r="46010" spans="23:24" x14ac:dyDescent="0.2">
      <c r="W46010" s="25"/>
      <c r="X46010" s="25"/>
    </row>
    <row r="46011" spans="23:24" x14ac:dyDescent="0.2">
      <c r="W46011" s="25"/>
      <c r="X46011" s="25"/>
    </row>
    <row r="46012" spans="23:24" x14ac:dyDescent="0.2">
      <c r="W46012" s="25"/>
      <c r="X46012" s="25"/>
    </row>
    <row r="46013" spans="23:24" x14ac:dyDescent="0.2">
      <c r="W46013" s="25"/>
      <c r="X46013" s="25"/>
    </row>
    <row r="46014" spans="23:24" x14ac:dyDescent="0.2">
      <c r="W46014" s="25"/>
      <c r="X46014" s="25"/>
    </row>
    <row r="46015" spans="23:24" x14ac:dyDescent="0.2">
      <c r="W46015" s="25"/>
      <c r="X46015" s="25"/>
    </row>
    <row r="46016" spans="23:24" x14ac:dyDescent="0.2">
      <c r="W46016" s="25"/>
      <c r="X46016" s="25"/>
    </row>
    <row r="46017" spans="23:24" x14ac:dyDescent="0.2">
      <c r="W46017" s="25"/>
      <c r="X46017" s="25"/>
    </row>
    <row r="46018" spans="23:24" x14ac:dyDescent="0.2">
      <c r="W46018" s="25"/>
      <c r="X46018" s="25"/>
    </row>
    <row r="46019" spans="23:24" x14ac:dyDescent="0.2">
      <c r="W46019" s="25"/>
      <c r="X46019" s="25"/>
    </row>
    <row r="46020" spans="23:24" x14ac:dyDescent="0.2">
      <c r="W46020" s="25"/>
      <c r="X46020" s="25"/>
    </row>
    <row r="46021" spans="23:24" x14ac:dyDescent="0.2">
      <c r="W46021" s="25"/>
      <c r="X46021" s="25"/>
    </row>
    <row r="46022" spans="23:24" x14ac:dyDescent="0.2">
      <c r="W46022" s="25"/>
      <c r="X46022" s="25"/>
    </row>
    <row r="46023" spans="23:24" x14ac:dyDescent="0.2">
      <c r="W46023" s="25"/>
      <c r="X46023" s="25"/>
    </row>
    <row r="46024" spans="23:24" x14ac:dyDescent="0.2">
      <c r="W46024" s="25"/>
      <c r="X46024" s="25"/>
    </row>
    <row r="46025" spans="23:24" x14ac:dyDescent="0.2">
      <c r="W46025" s="25"/>
      <c r="X46025" s="25"/>
    </row>
    <row r="46026" spans="23:24" x14ac:dyDescent="0.2">
      <c r="W46026" s="25"/>
      <c r="X46026" s="25"/>
    </row>
    <row r="46027" spans="23:24" x14ac:dyDescent="0.2">
      <c r="W46027" s="25"/>
      <c r="X46027" s="25"/>
    </row>
    <row r="46028" spans="23:24" x14ac:dyDescent="0.2">
      <c r="W46028" s="25"/>
      <c r="X46028" s="25"/>
    </row>
    <row r="46029" spans="23:24" x14ac:dyDescent="0.2">
      <c r="W46029" s="25"/>
      <c r="X46029" s="25"/>
    </row>
    <row r="46030" spans="23:24" x14ac:dyDescent="0.2">
      <c r="W46030" s="25"/>
      <c r="X46030" s="25"/>
    </row>
    <row r="46031" spans="23:24" x14ac:dyDescent="0.2">
      <c r="W46031" s="25"/>
      <c r="X46031" s="25"/>
    </row>
    <row r="46032" spans="23:24" x14ac:dyDescent="0.2">
      <c r="W46032" s="25"/>
      <c r="X46032" s="25"/>
    </row>
    <row r="46033" spans="23:24" x14ac:dyDescent="0.2">
      <c r="W46033" s="25"/>
      <c r="X46033" s="25"/>
    </row>
    <row r="46034" spans="23:24" x14ac:dyDescent="0.2">
      <c r="W46034" s="25"/>
      <c r="X46034" s="25"/>
    </row>
    <row r="46035" spans="23:24" x14ac:dyDescent="0.2">
      <c r="W46035" s="25"/>
      <c r="X46035" s="25"/>
    </row>
    <row r="46036" spans="23:24" x14ac:dyDescent="0.2">
      <c r="W46036" s="25"/>
      <c r="X46036" s="25"/>
    </row>
    <row r="46037" spans="23:24" x14ac:dyDescent="0.2">
      <c r="W46037" s="25"/>
      <c r="X46037" s="25"/>
    </row>
    <row r="46038" spans="23:24" x14ac:dyDescent="0.2">
      <c r="W46038" s="25"/>
      <c r="X46038" s="25"/>
    </row>
    <row r="46039" spans="23:24" x14ac:dyDescent="0.2">
      <c r="W46039" s="25"/>
      <c r="X46039" s="25"/>
    </row>
    <row r="46040" spans="23:24" x14ac:dyDescent="0.2">
      <c r="W46040" s="25"/>
      <c r="X46040" s="25"/>
    </row>
    <row r="46041" spans="23:24" x14ac:dyDescent="0.2">
      <c r="W46041" s="25"/>
      <c r="X46041" s="25"/>
    </row>
    <row r="46042" spans="23:24" x14ac:dyDescent="0.2">
      <c r="W46042" s="25"/>
      <c r="X46042" s="25"/>
    </row>
    <row r="46043" spans="23:24" x14ac:dyDescent="0.2">
      <c r="W46043" s="25"/>
      <c r="X46043" s="25"/>
    </row>
    <row r="46044" spans="23:24" x14ac:dyDescent="0.2">
      <c r="W46044" s="25"/>
      <c r="X46044" s="25"/>
    </row>
    <row r="46045" spans="23:24" x14ac:dyDescent="0.2">
      <c r="W46045" s="25"/>
      <c r="X46045" s="25"/>
    </row>
    <row r="46046" spans="23:24" x14ac:dyDescent="0.2">
      <c r="W46046" s="25"/>
      <c r="X46046" s="25"/>
    </row>
    <row r="46047" spans="23:24" x14ac:dyDescent="0.2">
      <c r="W46047" s="25"/>
      <c r="X46047" s="25"/>
    </row>
    <row r="46048" spans="23:24" x14ac:dyDescent="0.2">
      <c r="W46048" s="25"/>
      <c r="X46048" s="25"/>
    </row>
    <row r="46049" spans="23:24" x14ac:dyDescent="0.2">
      <c r="W46049" s="25"/>
      <c r="X46049" s="25"/>
    </row>
    <row r="46050" spans="23:24" x14ac:dyDescent="0.2">
      <c r="W46050" s="25"/>
      <c r="X46050" s="25"/>
    </row>
    <row r="46051" spans="23:24" x14ac:dyDescent="0.2">
      <c r="W46051" s="25"/>
      <c r="X46051" s="25"/>
    </row>
    <row r="46052" spans="23:24" x14ac:dyDescent="0.2">
      <c r="W46052" s="25"/>
      <c r="X46052" s="25"/>
    </row>
    <row r="46053" spans="23:24" x14ac:dyDescent="0.2">
      <c r="W46053" s="25"/>
      <c r="X46053" s="25"/>
    </row>
    <row r="46054" spans="23:24" x14ac:dyDescent="0.2">
      <c r="W46054" s="25"/>
      <c r="X46054" s="25"/>
    </row>
    <row r="46055" spans="23:24" x14ac:dyDescent="0.2">
      <c r="W46055" s="25"/>
      <c r="X46055" s="25"/>
    </row>
    <row r="46056" spans="23:24" x14ac:dyDescent="0.2">
      <c r="W46056" s="25"/>
      <c r="X46056" s="25"/>
    </row>
    <row r="46057" spans="23:24" x14ac:dyDescent="0.2">
      <c r="W46057" s="25"/>
      <c r="X46057" s="25"/>
    </row>
    <row r="46058" spans="23:24" x14ac:dyDescent="0.2">
      <c r="W46058" s="25"/>
      <c r="X46058" s="25"/>
    </row>
    <row r="46059" spans="23:24" x14ac:dyDescent="0.2">
      <c r="W46059" s="25"/>
      <c r="X46059" s="25"/>
    </row>
    <row r="46060" spans="23:24" x14ac:dyDescent="0.2">
      <c r="W46060" s="25"/>
      <c r="X46060" s="25"/>
    </row>
    <row r="46061" spans="23:24" x14ac:dyDescent="0.2">
      <c r="W46061" s="25"/>
      <c r="X46061" s="25"/>
    </row>
    <row r="46062" spans="23:24" x14ac:dyDescent="0.2">
      <c r="W46062" s="25"/>
      <c r="X46062" s="25"/>
    </row>
    <row r="46063" spans="23:24" x14ac:dyDescent="0.2">
      <c r="W46063" s="25"/>
      <c r="X46063" s="25"/>
    </row>
    <row r="46064" spans="23:24" x14ac:dyDescent="0.2">
      <c r="W46064" s="25"/>
      <c r="X46064" s="25"/>
    </row>
    <row r="46065" spans="23:24" x14ac:dyDescent="0.2">
      <c r="W46065" s="25"/>
      <c r="X46065" s="25"/>
    </row>
    <row r="46066" spans="23:24" x14ac:dyDescent="0.2">
      <c r="W46066" s="25"/>
      <c r="X46066" s="25"/>
    </row>
    <row r="46067" spans="23:24" x14ac:dyDescent="0.2">
      <c r="W46067" s="25"/>
      <c r="X46067" s="25"/>
    </row>
    <row r="46068" spans="23:24" x14ac:dyDescent="0.2">
      <c r="W46068" s="25"/>
      <c r="X46068" s="25"/>
    </row>
    <row r="46069" spans="23:24" x14ac:dyDescent="0.2">
      <c r="W46069" s="25"/>
      <c r="X46069" s="25"/>
    </row>
    <row r="46070" spans="23:24" x14ac:dyDescent="0.2">
      <c r="W46070" s="25"/>
      <c r="X46070" s="25"/>
    </row>
    <row r="46071" spans="23:24" x14ac:dyDescent="0.2">
      <c r="W46071" s="25"/>
      <c r="X46071" s="25"/>
    </row>
    <row r="46072" spans="23:24" x14ac:dyDescent="0.2">
      <c r="W46072" s="25"/>
      <c r="X46072" s="25"/>
    </row>
    <row r="46073" spans="23:24" x14ac:dyDescent="0.2">
      <c r="W46073" s="25"/>
      <c r="X46073" s="25"/>
    </row>
    <row r="46074" spans="23:24" x14ac:dyDescent="0.2">
      <c r="W46074" s="25"/>
      <c r="X46074" s="25"/>
    </row>
    <row r="46075" spans="23:24" x14ac:dyDescent="0.2">
      <c r="W46075" s="25"/>
      <c r="X46075" s="25"/>
    </row>
    <row r="46076" spans="23:24" x14ac:dyDescent="0.2">
      <c r="W46076" s="25"/>
      <c r="X46076" s="25"/>
    </row>
    <row r="46077" spans="23:24" x14ac:dyDescent="0.2">
      <c r="W46077" s="25"/>
      <c r="X46077" s="25"/>
    </row>
    <row r="46078" spans="23:24" x14ac:dyDescent="0.2">
      <c r="W46078" s="25"/>
      <c r="X46078" s="25"/>
    </row>
    <row r="46079" spans="23:24" x14ac:dyDescent="0.2">
      <c r="W46079" s="25"/>
      <c r="X46079" s="25"/>
    </row>
    <row r="46080" spans="23:24" x14ac:dyDescent="0.2">
      <c r="W46080" s="25"/>
      <c r="X46080" s="25"/>
    </row>
    <row r="46081" spans="23:24" x14ac:dyDescent="0.2">
      <c r="W46081" s="25"/>
      <c r="X46081" s="25"/>
    </row>
    <row r="46082" spans="23:24" x14ac:dyDescent="0.2">
      <c r="W46082" s="25"/>
      <c r="X46082" s="25"/>
    </row>
    <row r="46083" spans="23:24" x14ac:dyDescent="0.2">
      <c r="W46083" s="25"/>
      <c r="X46083" s="25"/>
    </row>
    <row r="46084" spans="23:24" x14ac:dyDescent="0.2">
      <c r="W46084" s="25"/>
      <c r="X46084" s="25"/>
    </row>
    <row r="46085" spans="23:24" x14ac:dyDescent="0.2">
      <c r="W46085" s="25"/>
      <c r="X46085" s="25"/>
    </row>
    <row r="46086" spans="23:24" x14ac:dyDescent="0.2">
      <c r="W46086" s="25"/>
      <c r="X46086" s="25"/>
    </row>
    <row r="46087" spans="23:24" x14ac:dyDescent="0.2">
      <c r="W46087" s="25"/>
      <c r="X46087" s="25"/>
    </row>
    <row r="46088" spans="23:24" x14ac:dyDescent="0.2">
      <c r="W46088" s="25"/>
      <c r="X46088" s="25"/>
    </row>
    <row r="46089" spans="23:24" x14ac:dyDescent="0.2">
      <c r="W46089" s="25"/>
      <c r="X46089" s="25"/>
    </row>
    <row r="46090" spans="23:24" x14ac:dyDescent="0.2">
      <c r="W46090" s="25"/>
      <c r="X46090" s="25"/>
    </row>
    <row r="46091" spans="23:24" x14ac:dyDescent="0.2">
      <c r="W46091" s="25"/>
      <c r="X46091" s="25"/>
    </row>
    <row r="46092" spans="23:24" x14ac:dyDescent="0.2">
      <c r="W46092" s="25"/>
      <c r="X46092" s="25"/>
    </row>
    <row r="46093" spans="23:24" x14ac:dyDescent="0.2">
      <c r="W46093" s="25"/>
      <c r="X46093" s="25"/>
    </row>
    <row r="46094" spans="23:24" x14ac:dyDescent="0.2">
      <c r="W46094" s="25"/>
      <c r="X46094" s="25"/>
    </row>
    <row r="46095" spans="23:24" x14ac:dyDescent="0.2">
      <c r="W46095" s="25"/>
      <c r="X46095" s="25"/>
    </row>
    <row r="46096" spans="23:24" x14ac:dyDescent="0.2">
      <c r="W46096" s="25"/>
      <c r="X46096" s="25"/>
    </row>
    <row r="46097" spans="23:24" x14ac:dyDescent="0.2">
      <c r="W46097" s="25"/>
      <c r="X46097" s="25"/>
    </row>
    <row r="46098" spans="23:24" x14ac:dyDescent="0.2">
      <c r="W46098" s="25"/>
      <c r="X46098" s="25"/>
    </row>
    <row r="46099" spans="23:24" x14ac:dyDescent="0.2">
      <c r="W46099" s="25"/>
      <c r="X46099" s="25"/>
    </row>
    <row r="46100" spans="23:24" x14ac:dyDescent="0.2">
      <c r="W46100" s="25"/>
      <c r="X46100" s="25"/>
    </row>
    <row r="46101" spans="23:24" x14ac:dyDescent="0.2">
      <c r="W46101" s="25"/>
      <c r="X46101" s="25"/>
    </row>
    <row r="46102" spans="23:24" x14ac:dyDescent="0.2">
      <c r="W46102" s="25"/>
      <c r="X46102" s="25"/>
    </row>
    <row r="46103" spans="23:24" x14ac:dyDescent="0.2">
      <c r="W46103" s="25"/>
      <c r="X46103" s="25"/>
    </row>
    <row r="46104" spans="23:24" x14ac:dyDescent="0.2">
      <c r="W46104" s="25"/>
      <c r="X46104" s="25"/>
    </row>
    <row r="46105" spans="23:24" x14ac:dyDescent="0.2">
      <c r="W46105" s="25"/>
      <c r="X46105" s="25"/>
    </row>
    <row r="46106" spans="23:24" x14ac:dyDescent="0.2">
      <c r="W46106" s="25"/>
      <c r="X46106" s="25"/>
    </row>
    <row r="46107" spans="23:24" x14ac:dyDescent="0.2">
      <c r="W46107" s="25"/>
      <c r="X46107" s="25"/>
    </row>
    <row r="46108" spans="23:24" x14ac:dyDescent="0.2">
      <c r="W46108" s="25"/>
      <c r="X46108" s="25"/>
    </row>
    <row r="46109" spans="23:24" x14ac:dyDescent="0.2">
      <c r="W46109" s="25"/>
      <c r="X46109" s="25"/>
    </row>
    <row r="46110" spans="23:24" x14ac:dyDescent="0.2">
      <c r="W46110" s="25"/>
      <c r="X46110" s="25"/>
    </row>
    <row r="46111" spans="23:24" x14ac:dyDescent="0.2">
      <c r="W46111" s="25"/>
      <c r="X46111" s="25"/>
    </row>
    <row r="46112" spans="23:24" x14ac:dyDescent="0.2">
      <c r="W46112" s="25"/>
      <c r="X46112" s="25"/>
    </row>
    <row r="46113" spans="23:24" x14ac:dyDescent="0.2">
      <c r="W46113" s="25"/>
      <c r="X46113" s="25"/>
    </row>
    <row r="46114" spans="23:24" x14ac:dyDescent="0.2">
      <c r="W46114" s="25"/>
      <c r="X46114" s="25"/>
    </row>
    <row r="46115" spans="23:24" x14ac:dyDescent="0.2">
      <c r="W46115" s="25"/>
      <c r="X46115" s="25"/>
    </row>
    <row r="46116" spans="23:24" x14ac:dyDescent="0.2">
      <c r="W46116" s="25"/>
      <c r="X46116" s="25"/>
    </row>
    <row r="46117" spans="23:24" x14ac:dyDescent="0.2">
      <c r="W46117" s="25"/>
      <c r="X46117" s="25"/>
    </row>
    <row r="46118" spans="23:24" x14ac:dyDescent="0.2">
      <c r="W46118" s="25"/>
      <c r="X46118" s="25"/>
    </row>
    <row r="46119" spans="23:24" x14ac:dyDescent="0.2">
      <c r="W46119" s="25"/>
      <c r="X46119" s="25"/>
    </row>
    <row r="46120" spans="23:24" x14ac:dyDescent="0.2">
      <c r="W46120" s="25"/>
      <c r="X46120" s="25"/>
    </row>
    <row r="46121" spans="23:24" x14ac:dyDescent="0.2">
      <c r="W46121" s="25"/>
      <c r="X46121" s="25"/>
    </row>
    <row r="46122" spans="23:24" x14ac:dyDescent="0.2">
      <c r="W46122" s="25"/>
      <c r="X46122" s="25"/>
    </row>
    <row r="46123" spans="23:24" x14ac:dyDescent="0.2">
      <c r="W46123" s="25"/>
      <c r="X46123" s="25"/>
    </row>
    <row r="46124" spans="23:24" x14ac:dyDescent="0.2">
      <c r="W46124" s="25"/>
      <c r="X46124" s="25"/>
    </row>
    <row r="46125" spans="23:24" x14ac:dyDescent="0.2">
      <c r="W46125" s="25"/>
      <c r="X46125" s="25"/>
    </row>
    <row r="46126" spans="23:24" x14ac:dyDescent="0.2">
      <c r="W46126" s="25"/>
      <c r="X46126" s="25"/>
    </row>
    <row r="46127" spans="23:24" x14ac:dyDescent="0.2">
      <c r="W46127" s="25"/>
      <c r="X46127" s="25"/>
    </row>
    <row r="46128" spans="23:24" x14ac:dyDescent="0.2">
      <c r="W46128" s="25"/>
      <c r="X46128" s="25"/>
    </row>
    <row r="46129" spans="23:24" x14ac:dyDescent="0.2">
      <c r="W46129" s="25"/>
      <c r="X46129" s="25"/>
    </row>
    <row r="46130" spans="23:24" x14ac:dyDescent="0.2">
      <c r="W46130" s="25"/>
      <c r="X46130" s="25"/>
    </row>
    <row r="46131" spans="23:24" x14ac:dyDescent="0.2">
      <c r="W46131" s="25"/>
      <c r="X46131" s="25"/>
    </row>
    <row r="46132" spans="23:24" x14ac:dyDescent="0.2">
      <c r="W46132" s="25"/>
      <c r="X46132" s="25"/>
    </row>
    <row r="46133" spans="23:24" x14ac:dyDescent="0.2">
      <c r="W46133" s="25"/>
      <c r="X46133" s="25"/>
    </row>
    <row r="46134" spans="23:24" x14ac:dyDescent="0.2">
      <c r="W46134" s="25"/>
      <c r="X46134" s="25"/>
    </row>
    <row r="46135" spans="23:24" x14ac:dyDescent="0.2">
      <c r="W46135" s="25"/>
      <c r="X46135" s="25"/>
    </row>
    <row r="46136" spans="23:24" x14ac:dyDescent="0.2">
      <c r="W46136" s="25"/>
      <c r="X46136" s="25"/>
    </row>
    <row r="46137" spans="23:24" x14ac:dyDescent="0.2">
      <c r="W46137" s="25"/>
      <c r="X46137" s="25"/>
    </row>
    <row r="46138" spans="23:24" x14ac:dyDescent="0.2">
      <c r="W46138" s="25"/>
      <c r="X46138" s="25"/>
    </row>
    <row r="46139" spans="23:24" x14ac:dyDescent="0.2">
      <c r="W46139" s="25"/>
      <c r="X46139" s="25"/>
    </row>
    <row r="46140" spans="23:24" x14ac:dyDescent="0.2">
      <c r="W46140" s="25"/>
      <c r="X46140" s="25"/>
    </row>
    <row r="46141" spans="23:24" x14ac:dyDescent="0.2">
      <c r="W46141" s="25"/>
      <c r="X46141" s="25"/>
    </row>
    <row r="46142" spans="23:24" x14ac:dyDescent="0.2">
      <c r="W46142" s="25"/>
      <c r="X46142" s="25"/>
    </row>
    <row r="46143" spans="23:24" x14ac:dyDescent="0.2">
      <c r="W46143" s="25"/>
      <c r="X46143" s="25"/>
    </row>
    <row r="46144" spans="23:24" x14ac:dyDescent="0.2">
      <c r="W46144" s="25"/>
      <c r="X46144" s="25"/>
    </row>
    <row r="46145" spans="23:24" x14ac:dyDescent="0.2">
      <c r="W46145" s="25"/>
      <c r="X46145" s="25"/>
    </row>
    <row r="46146" spans="23:24" x14ac:dyDescent="0.2">
      <c r="W46146" s="25"/>
      <c r="X46146" s="25"/>
    </row>
    <row r="46147" spans="23:24" x14ac:dyDescent="0.2">
      <c r="W46147" s="25"/>
      <c r="X46147" s="25"/>
    </row>
    <row r="46148" spans="23:24" x14ac:dyDescent="0.2">
      <c r="W46148" s="25"/>
      <c r="X46148" s="25"/>
    </row>
    <row r="46149" spans="23:24" x14ac:dyDescent="0.2">
      <c r="W46149" s="25"/>
      <c r="X46149" s="25"/>
    </row>
    <row r="46150" spans="23:24" x14ac:dyDescent="0.2">
      <c r="W46150" s="25"/>
      <c r="X46150" s="25"/>
    </row>
    <row r="46151" spans="23:24" x14ac:dyDescent="0.2">
      <c r="W46151" s="25"/>
      <c r="X46151" s="25"/>
    </row>
    <row r="46152" spans="23:24" x14ac:dyDescent="0.2">
      <c r="W46152" s="25"/>
      <c r="X46152" s="25"/>
    </row>
    <row r="46153" spans="23:24" x14ac:dyDescent="0.2">
      <c r="W46153" s="25"/>
      <c r="X46153" s="25"/>
    </row>
    <row r="46154" spans="23:24" x14ac:dyDescent="0.2">
      <c r="W46154" s="25"/>
      <c r="X46154" s="25"/>
    </row>
    <row r="46155" spans="23:24" x14ac:dyDescent="0.2">
      <c r="W46155" s="25"/>
      <c r="X46155" s="25"/>
    </row>
    <row r="46156" spans="23:24" x14ac:dyDescent="0.2">
      <c r="W46156" s="25"/>
      <c r="X46156" s="25"/>
    </row>
    <row r="46157" spans="23:24" x14ac:dyDescent="0.2">
      <c r="W46157" s="25"/>
      <c r="X46157" s="25"/>
    </row>
    <row r="46158" spans="23:24" x14ac:dyDescent="0.2">
      <c r="W46158" s="25"/>
      <c r="X46158" s="25"/>
    </row>
    <row r="46159" spans="23:24" x14ac:dyDescent="0.2">
      <c r="W46159" s="25"/>
      <c r="X46159" s="25"/>
    </row>
    <row r="46160" spans="23:24" x14ac:dyDescent="0.2">
      <c r="W46160" s="25"/>
      <c r="X46160" s="25"/>
    </row>
    <row r="46161" spans="23:24" x14ac:dyDescent="0.2">
      <c r="W46161" s="25"/>
      <c r="X46161" s="25"/>
    </row>
    <row r="46162" spans="23:24" x14ac:dyDescent="0.2">
      <c r="W46162" s="25"/>
      <c r="X46162" s="25"/>
    </row>
    <row r="46163" spans="23:24" x14ac:dyDescent="0.2">
      <c r="W46163" s="25"/>
      <c r="X46163" s="25"/>
    </row>
    <row r="46164" spans="23:24" x14ac:dyDescent="0.2">
      <c r="W46164" s="25"/>
      <c r="X46164" s="25"/>
    </row>
    <row r="46165" spans="23:24" x14ac:dyDescent="0.2">
      <c r="W46165" s="25"/>
      <c r="X46165" s="25"/>
    </row>
    <row r="46166" spans="23:24" x14ac:dyDescent="0.2">
      <c r="W46166" s="25"/>
      <c r="X46166" s="25"/>
    </row>
    <row r="46167" spans="23:24" x14ac:dyDescent="0.2">
      <c r="W46167" s="25"/>
      <c r="X46167" s="25"/>
    </row>
    <row r="46168" spans="23:24" x14ac:dyDescent="0.2">
      <c r="W46168" s="25"/>
      <c r="X46168" s="25"/>
    </row>
    <row r="46169" spans="23:24" x14ac:dyDescent="0.2">
      <c r="W46169" s="25"/>
      <c r="X46169" s="25"/>
    </row>
    <row r="46170" spans="23:24" x14ac:dyDescent="0.2">
      <c r="W46170" s="25"/>
      <c r="X46170" s="25"/>
    </row>
    <row r="46171" spans="23:24" x14ac:dyDescent="0.2">
      <c r="W46171" s="25"/>
      <c r="X46171" s="25"/>
    </row>
    <row r="46172" spans="23:24" x14ac:dyDescent="0.2">
      <c r="W46172" s="25"/>
      <c r="X46172" s="25"/>
    </row>
    <row r="46173" spans="23:24" x14ac:dyDescent="0.2">
      <c r="W46173" s="25"/>
      <c r="X46173" s="25"/>
    </row>
    <row r="46174" spans="23:24" x14ac:dyDescent="0.2">
      <c r="W46174" s="25"/>
      <c r="X46174" s="25"/>
    </row>
    <row r="46175" spans="23:24" x14ac:dyDescent="0.2">
      <c r="W46175" s="25"/>
      <c r="X46175" s="25"/>
    </row>
    <row r="46176" spans="23:24" x14ac:dyDescent="0.2">
      <c r="W46176" s="25"/>
      <c r="X46176" s="25"/>
    </row>
    <row r="46177" spans="23:24" x14ac:dyDescent="0.2">
      <c r="W46177" s="25"/>
      <c r="X46177" s="25"/>
    </row>
    <row r="46178" spans="23:24" x14ac:dyDescent="0.2">
      <c r="W46178" s="25"/>
      <c r="X46178" s="25"/>
    </row>
    <row r="46179" spans="23:24" x14ac:dyDescent="0.2">
      <c r="W46179" s="25"/>
      <c r="X46179" s="25"/>
    </row>
    <row r="46180" spans="23:24" x14ac:dyDescent="0.2">
      <c r="W46180" s="25"/>
      <c r="X46180" s="25"/>
    </row>
    <row r="46181" spans="23:24" x14ac:dyDescent="0.2">
      <c r="W46181" s="25"/>
      <c r="X46181" s="25"/>
    </row>
    <row r="46182" spans="23:24" x14ac:dyDescent="0.2">
      <c r="W46182" s="25"/>
      <c r="X46182" s="25"/>
    </row>
    <row r="46183" spans="23:24" x14ac:dyDescent="0.2">
      <c r="W46183" s="25"/>
      <c r="X46183" s="25"/>
    </row>
    <row r="46184" spans="23:24" x14ac:dyDescent="0.2">
      <c r="W46184" s="25"/>
      <c r="X46184" s="25"/>
    </row>
    <row r="46185" spans="23:24" x14ac:dyDescent="0.2">
      <c r="W46185" s="25"/>
      <c r="X46185" s="25"/>
    </row>
    <row r="46186" spans="23:24" x14ac:dyDescent="0.2">
      <c r="W46186" s="25"/>
      <c r="X46186" s="25"/>
    </row>
    <row r="46187" spans="23:24" x14ac:dyDescent="0.2">
      <c r="W46187" s="25"/>
      <c r="X46187" s="25"/>
    </row>
    <row r="46188" spans="23:24" x14ac:dyDescent="0.2">
      <c r="W46188" s="25"/>
      <c r="X46188" s="25"/>
    </row>
    <row r="46189" spans="23:24" x14ac:dyDescent="0.2">
      <c r="W46189" s="25"/>
      <c r="X46189" s="25"/>
    </row>
    <row r="46190" spans="23:24" x14ac:dyDescent="0.2">
      <c r="W46190" s="25"/>
      <c r="X46190" s="25"/>
    </row>
    <row r="46191" spans="23:24" x14ac:dyDescent="0.2">
      <c r="W46191" s="25"/>
      <c r="X46191" s="25"/>
    </row>
    <row r="46192" spans="23:24" x14ac:dyDescent="0.2">
      <c r="W46192" s="25"/>
      <c r="X46192" s="25"/>
    </row>
    <row r="46193" spans="23:24" x14ac:dyDescent="0.2">
      <c r="W46193" s="25"/>
      <c r="X46193" s="25"/>
    </row>
    <row r="46194" spans="23:24" x14ac:dyDescent="0.2">
      <c r="W46194" s="25"/>
      <c r="X46194" s="25"/>
    </row>
    <row r="46195" spans="23:24" x14ac:dyDescent="0.2">
      <c r="W46195" s="25"/>
      <c r="X46195" s="25"/>
    </row>
    <row r="46196" spans="23:24" x14ac:dyDescent="0.2">
      <c r="W46196" s="25"/>
      <c r="X46196" s="25"/>
    </row>
    <row r="46197" spans="23:24" x14ac:dyDescent="0.2">
      <c r="W46197" s="25"/>
      <c r="X46197" s="25"/>
    </row>
    <row r="46198" spans="23:24" x14ac:dyDescent="0.2">
      <c r="W46198" s="25"/>
      <c r="X46198" s="25"/>
    </row>
    <row r="46199" spans="23:24" x14ac:dyDescent="0.2">
      <c r="W46199" s="25"/>
      <c r="X46199" s="25"/>
    </row>
    <row r="46200" spans="23:24" x14ac:dyDescent="0.2">
      <c r="W46200" s="25"/>
      <c r="X46200" s="25"/>
    </row>
    <row r="46201" spans="23:24" x14ac:dyDescent="0.2">
      <c r="W46201" s="25"/>
      <c r="X46201" s="25"/>
    </row>
    <row r="46202" spans="23:24" x14ac:dyDescent="0.2">
      <c r="W46202" s="25"/>
      <c r="X46202" s="25"/>
    </row>
    <row r="46203" spans="23:24" x14ac:dyDescent="0.2">
      <c r="W46203" s="25"/>
      <c r="X46203" s="25"/>
    </row>
    <row r="46204" spans="23:24" x14ac:dyDescent="0.2">
      <c r="W46204" s="25"/>
      <c r="X46204" s="25"/>
    </row>
    <row r="46205" spans="23:24" x14ac:dyDescent="0.2">
      <c r="W46205" s="25"/>
      <c r="X46205" s="25"/>
    </row>
    <row r="46206" spans="23:24" x14ac:dyDescent="0.2">
      <c r="W46206" s="25"/>
      <c r="X46206" s="25"/>
    </row>
    <row r="46207" spans="23:24" x14ac:dyDescent="0.2">
      <c r="W46207" s="25"/>
      <c r="X46207" s="25"/>
    </row>
    <row r="46208" spans="23:24" x14ac:dyDescent="0.2">
      <c r="W46208" s="25"/>
      <c r="X46208" s="25"/>
    </row>
    <row r="46209" spans="23:24" x14ac:dyDescent="0.2">
      <c r="W46209" s="25"/>
      <c r="X46209" s="25"/>
    </row>
    <row r="46210" spans="23:24" x14ac:dyDescent="0.2">
      <c r="W46210" s="25"/>
      <c r="X46210" s="25"/>
    </row>
    <row r="46211" spans="23:24" x14ac:dyDescent="0.2">
      <c r="W46211" s="25"/>
      <c r="X46211" s="25"/>
    </row>
    <row r="46212" spans="23:24" x14ac:dyDescent="0.2">
      <c r="W46212" s="25"/>
      <c r="X46212" s="25"/>
    </row>
    <row r="46213" spans="23:24" x14ac:dyDescent="0.2">
      <c r="W46213" s="25"/>
      <c r="X46213" s="25"/>
    </row>
    <row r="46214" spans="23:24" x14ac:dyDescent="0.2">
      <c r="W46214" s="25"/>
      <c r="X46214" s="25"/>
    </row>
    <row r="46215" spans="23:24" x14ac:dyDescent="0.2">
      <c r="W46215" s="25"/>
      <c r="X46215" s="25"/>
    </row>
    <row r="46216" spans="23:24" x14ac:dyDescent="0.2">
      <c r="W46216" s="25"/>
      <c r="X46216" s="25"/>
    </row>
    <row r="46217" spans="23:24" x14ac:dyDescent="0.2">
      <c r="W46217" s="25"/>
      <c r="X46217" s="25"/>
    </row>
    <row r="46218" spans="23:24" x14ac:dyDescent="0.2">
      <c r="W46218" s="25"/>
      <c r="X46218" s="25"/>
    </row>
    <row r="46219" spans="23:24" x14ac:dyDescent="0.2">
      <c r="W46219" s="25"/>
      <c r="X46219" s="25"/>
    </row>
    <row r="46220" spans="23:24" x14ac:dyDescent="0.2">
      <c r="W46220" s="25"/>
      <c r="X46220" s="25"/>
    </row>
    <row r="46221" spans="23:24" x14ac:dyDescent="0.2">
      <c r="W46221" s="25"/>
      <c r="X46221" s="25"/>
    </row>
    <row r="46222" spans="23:24" x14ac:dyDescent="0.2">
      <c r="W46222" s="25"/>
      <c r="X46222" s="25"/>
    </row>
    <row r="46223" spans="23:24" x14ac:dyDescent="0.2">
      <c r="W46223" s="25"/>
      <c r="X46223" s="25"/>
    </row>
    <row r="46224" spans="23:24" x14ac:dyDescent="0.2">
      <c r="W46224" s="25"/>
      <c r="X46224" s="25"/>
    </row>
    <row r="46225" spans="23:24" x14ac:dyDescent="0.2">
      <c r="W46225" s="25"/>
      <c r="X46225" s="25"/>
    </row>
    <row r="46226" spans="23:24" x14ac:dyDescent="0.2">
      <c r="W46226" s="25"/>
      <c r="X46226" s="25"/>
    </row>
    <row r="46227" spans="23:24" x14ac:dyDescent="0.2">
      <c r="W46227" s="25"/>
      <c r="X46227" s="25"/>
    </row>
    <row r="46228" spans="23:24" x14ac:dyDescent="0.2">
      <c r="W46228" s="25"/>
      <c r="X46228" s="25"/>
    </row>
    <row r="46229" spans="23:24" x14ac:dyDescent="0.2">
      <c r="W46229" s="25"/>
      <c r="X46229" s="25"/>
    </row>
    <row r="46230" spans="23:24" x14ac:dyDescent="0.2">
      <c r="W46230" s="25"/>
      <c r="X46230" s="25"/>
    </row>
    <row r="46231" spans="23:24" x14ac:dyDescent="0.2">
      <c r="W46231" s="25"/>
      <c r="X46231" s="25"/>
    </row>
    <row r="46232" spans="23:24" x14ac:dyDescent="0.2">
      <c r="W46232" s="25"/>
      <c r="X46232" s="25"/>
    </row>
    <row r="46233" spans="23:24" x14ac:dyDescent="0.2">
      <c r="W46233" s="25"/>
      <c r="X46233" s="25"/>
    </row>
    <row r="46234" spans="23:24" x14ac:dyDescent="0.2">
      <c r="W46234" s="25"/>
      <c r="X46234" s="25"/>
    </row>
    <row r="46235" spans="23:24" x14ac:dyDescent="0.2">
      <c r="W46235" s="25"/>
      <c r="X46235" s="25"/>
    </row>
    <row r="46236" spans="23:24" x14ac:dyDescent="0.2">
      <c r="W46236" s="25"/>
      <c r="X46236" s="25"/>
    </row>
    <row r="46237" spans="23:24" x14ac:dyDescent="0.2">
      <c r="W46237" s="25"/>
      <c r="X46237" s="25"/>
    </row>
    <row r="46238" spans="23:24" x14ac:dyDescent="0.2">
      <c r="W46238" s="25"/>
      <c r="X46238" s="25"/>
    </row>
    <row r="46239" spans="23:24" x14ac:dyDescent="0.2">
      <c r="W46239" s="25"/>
      <c r="X46239" s="25"/>
    </row>
    <row r="46240" spans="23:24" x14ac:dyDescent="0.2">
      <c r="W46240" s="25"/>
      <c r="X46240" s="25"/>
    </row>
    <row r="46241" spans="23:24" x14ac:dyDescent="0.2">
      <c r="W46241" s="25"/>
      <c r="X46241" s="25"/>
    </row>
    <row r="46242" spans="23:24" x14ac:dyDescent="0.2">
      <c r="W46242" s="25"/>
      <c r="X46242" s="25"/>
    </row>
    <row r="46243" spans="23:24" x14ac:dyDescent="0.2">
      <c r="W46243" s="25"/>
      <c r="X46243" s="25"/>
    </row>
    <row r="46244" spans="23:24" x14ac:dyDescent="0.2">
      <c r="W46244" s="25"/>
      <c r="X46244" s="25"/>
    </row>
    <row r="46245" spans="23:24" x14ac:dyDescent="0.2">
      <c r="W46245" s="25"/>
      <c r="X46245" s="25"/>
    </row>
    <row r="46246" spans="23:24" x14ac:dyDescent="0.2">
      <c r="W46246" s="25"/>
      <c r="X46246" s="25"/>
    </row>
    <row r="46247" spans="23:24" x14ac:dyDescent="0.2">
      <c r="W46247" s="25"/>
      <c r="X46247" s="25"/>
    </row>
    <row r="46248" spans="23:24" x14ac:dyDescent="0.2">
      <c r="W46248" s="25"/>
      <c r="X46248" s="25"/>
    </row>
    <row r="46249" spans="23:24" x14ac:dyDescent="0.2">
      <c r="W46249" s="25"/>
      <c r="X46249" s="25"/>
    </row>
    <row r="46250" spans="23:24" x14ac:dyDescent="0.2">
      <c r="W46250" s="25"/>
      <c r="X46250" s="25"/>
    </row>
    <row r="46251" spans="23:24" x14ac:dyDescent="0.2">
      <c r="W46251" s="25"/>
      <c r="X46251" s="25"/>
    </row>
    <row r="46252" spans="23:24" x14ac:dyDescent="0.2">
      <c r="W46252" s="25"/>
      <c r="X46252" s="25"/>
    </row>
    <row r="46253" spans="23:24" x14ac:dyDescent="0.2">
      <c r="W46253" s="25"/>
      <c r="X46253" s="25"/>
    </row>
    <row r="46254" spans="23:24" x14ac:dyDescent="0.2">
      <c r="W46254" s="25"/>
      <c r="X46254" s="25"/>
    </row>
    <row r="46255" spans="23:24" x14ac:dyDescent="0.2">
      <c r="W46255" s="25"/>
      <c r="X46255" s="25"/>
    </row>
    <row r="46256" spans="23:24" x14ac:dyDescent="0.2">
      <c r="W46256" s="25"/>
      <c r="X46256" s="25"/>
    </row>
    <row r="46257" spans="23:24" x14ac:dyDescent="0.2">
      <c r="W46257" s="25"/>
      <c r="X46257" s="25"/>
    </row>
    <row r="46258" spans="23:24" x14ac:dyDescent="0.2">
      <c r="W46258" s="25"/>
      <c r="X46258" s="25"/>
    </row>
    <row r="46259" spans="23:24" x14ac:dyDescent="0.2">
      <c r="W46259" s="25"/>
      <c r="X46259" s="25"/>
    </row>
    <row r="46260" spans="23:24" x14ac:dyDescent="0.2">
      <c r="W46260" s="25"/>
      <c r="X46260" s="25"/>
    </row>
    <row r="46261" spans="23:24" x14ac:dyDescent="0.2">
      <c r="W46261" s="25"/>
      <c r="X46261" s="25"/>
    </row>
    <row r="46262" spans="23:24" x14ac:dyDescent="0.2">
      <c r="W46262" s="25"/>
      <c r="X46262" s="25"/>
    </row>
    <row r="46263" spans="23:24" x14ac:dyDescent="0.2">
      <c r="W46263" s="25"/>
      <c r="X46263" s="25"/>
    </row>
    <row r="46264" spans="23:24" x14ac:dyDescent="0.2">
      <c r="W46264" s="25"/>
      <c r="X46264" s="25"/>
    </row>
    <row r="46265" spans="23:24" x14ac:dyDescent="0.2">
      <c r="W46265" s="25"/>
      <c r="X46265" s="25"/>
    </row>
    <row r="46266" spans="23:24" x14ac:dyDescent="0.2">
      <c r="W46266" s="25"/>
      <c r="X46266" s="25"/>
    </row>
    <row r="46267" spans="23:24" x14ac:dyDescent="0.2">
      <c r="W46267" s="25"/>
      <c r="X46267" s="25"/>
    </row>
    <row r="46268" spans="23:24" x14ac:dyDescent="0.2">
      <c r="W46268" s="25"/>
      <c r="X46268" s="25"/>
    </row>
    <row r="46269" spans="23:24" x14ac:dyDescent="0.2">
      <c r="W46269" s="25"/>
      <c r="X46269" s="25"/>
    </row>
    <row r="46270" spans="23:24" x14ac:dyDescent="0.2">
      <c r="W46270" s="25"/>
      <c r="X46270" s="25"/>
    </row>
    <row r="46271" spans="23:24" x14ac:dyDescent="0.2">
      <c r="W46271" s="25"/>
      <c r="X46271" s="25"/>
    </row>
    <row r="46272" spans="23:24" x14ac:dyDescent="0.2">
      <c r="W46272" s="25"/>
      <c r="X46272" s="25"/>
    </row>
    <row r="46273" spans="23:24" x14ac:dyDescent="0.2">
      <c r="W46273" s="25"/>
      <c r="X46273" s="25"/>
    </row>
    <row r="46274" spans="23:24" x14ac:dyDescent="0.2">
      <c r="W46274" s="25"/>
      <c r="X46274" s="25"/>
    </row>
    <row r="46275" spans="23:24" x14ac:dyDescent="0.2">
      <c r="W46275" s="25"/>
      <c r="X46275" s="25"/>
    </row>
    <row r="46276" spans="23:24" x14ac:dyDescent="0.2">
      <c r="W46276" s="25"/>
      <c r="X46276" s="25"/>
    </row>
    <row r="46277" spans="23:24" x14ac:dyDescent="0.2">
      <c r="W46277" s="25"/>
      <c r="X46277" s="25"/>
    </row>
    <row r="46278" spans="23:24" x14ac:dyDescent="0.2">
      <c r="W46278" s="25"/>
      <c r="X46278" s="25"/>
    </row>
    <row r="46279" spans="23:24" x14ac:dyDescent="0.2">
      <c r="W46279" s="25"/>
      <c r="X46279" s="25"/>
    </row>
    <row r="46280" spans="23:24" x14ac:dyDescent="0.2">
      <c r="W46280" s="25"/>
      <c r="X46280" s="25"/>
    </row>
    <row r="46281" spans="23:24" x14ac:dyDescent="0.2">
      <c r="W46281" s="25"/>
      <c r="X46281" s="25"/>
    </row>
    <row r="46282" spans="23:24" x14ac:dyDescent="0.2">
      <c r="W46282" s="25"/>
      <c r="X46282" s="25"/>
    </row>
    <row r="46283" spans="23:24" x14ac:dyDescent="0.2">
      <c r="W46283" s="25"/>
      <c r="X46283" s="25"/>
    </row>
    <row r="46284" spans="23:24" x14ac:dyDescent="0.2">
      <c r="W46284" s="25"/>
      <c r="X46284" s="25"/>
    </row>
    <row r="46285" spans="23:24" x14ac:dyDescent="0.2">
      <c r="W46285" s="25"/>
      <c r="X46285" s="25"/>
    </row>
    <row r="46286" spans="23:24" x14ac:dyDescent="0.2">
      <c r="W46286" s="25"/>
      <c r="X46286" s="25"/>
    </row>
    <row r="46287" spans="23:24" x14ac:dyDescent="0.2">
      <c r="W46287" s="25"/>
      <c r="X46287" s="25"/>
    </row>
    <row r="46288" spans="23:24" x14ac:dyDescent="0.2">
      <c r="W46288" s="25"/>
      <c r="X46288" s="25"/>
    </row>
    <row r="46289" spans="23:24" x14ac:dyDescent="0.2">
      <c r="W46289" s="25"/>
      <c r="X46289" s="25"/>
    </row>
    <row r="46290" spans="23:24" x14ac:dyDescent="0.2">
      <c r="W46290" s="25"/>
      <c r="X46290" s="25"/>
    </row>
    <row r="46291" spans="23:24" x14ac:dyDescent="0.2">
      <c r="W46291" s="25"/>
      <c r="X46291" s="25"/>
    </row>
    <row r="46292" spans="23:24" x14ac:dyDescent="0.2">
      <c r="W46292" s="25"/>
      <c r="X46292" s="25"/>
    </row>
    <row r="46293" spans="23:24" x14ac:dyDescent="0.2">
      <c r="W46293" s="25"/>
      <c r="X46293" s="25"/>
    </row>
    <row r="46294" spans="23:24" x14ac:dyDescent="0.2">
      <c r="W46294" s="25"/>
      <c r="X46294" s="25"/>
    </row>
    <row r="46295" spans="23:24" x14ac:dyDescent="0.2">
      <c r="W46295" s="25"/>
      <c r="X46295" s="25"/>
    </row>
    <row r="46296" spans="23:24" x14ac:dyDescent="0.2">
      <c r="W46296" s="25"/>
      <c r="X46296" s="25"/>
    </row>
    <row r="46297" spans="23:24" x14ac:dyDescent="0.2">
      <c r="W46297" s="25"/>
      <c r="X46297" s="25"/>
    </row>
    <row r="46298" spans="23:24" x14ac:dyDescent="0.2">
      <c r="W46298" s="25"/>
      <c r="X46298" s="25"/>
    </row>
    <row r="46299" spans="23:24" x14ac:dyDescent="0.2">
      <c r="W46299" s="25"/>
      <c r="X46299" s="25"/>
    </row>
    <row r="46300" spans="23:24" x14ac:dyDescent="0.2">
      <c r="W46300" s="25"/>
      <c r="X46300" s="25"/>
    </row>
    <row r="46301" spans="23:24" x14ac:dyDescent="0.2">
      <c r="W46301" s="25"/>
      <c r="X46301" s="25"/>
    </row>
    <row r="46302" spans="23:24" x14ac:dyDescent="0.2">
      <c r="W46302" s="25"/>
      <c r="X46302" s="25"/>
    </row>
    <row r="46303" spans="23:24" x14ac:dyDescent="0.2">
      <c r="W46303" s="25"/>
      <c r="X46303" s="25"/>
    </row>
    <row r="46304" spans="23:24" x14ac:dyDescent="0.2">
      <c r="W46304" s="25"/>
      <c r="X46304" s="25"/>
    </row>
    <row r="46305" spans="23:24" x14ac:dyDescent="0.2">
      <c r="W46305" s="25"/>
      <c r="X46305" s="25"/>
    </row>
    <row r="46306" spans="23:24" x14ac:dyDescent="0.2">
      <c r="W46306" s="25"/>
      <c r="X46306" s="25"/>
    </row>
    <row r="46307" spans="23:24" x14ac:dyDescent="0.2">
      <c r="W46307" s="25"/>
      <c r="X46307" s="25"/>
    </row>
    <row r="46308" spans="23:24" x14ac:dyDescent="0.2">
      <c r="W46308" s="25"/>
      <c r="X46308" s="25"/>
    </row>
    <row r="46309" spans="23:24" x14ac:dyDescent="0.2">
      <c r="W46309" s="25"/>
      <c r="X46309" s="25"/>
    </row>
    <row r="46310" spans="23:24" x14ac:dyDescent="0.2">
      <c r="W46310" s="25"/>
      <c r="X46310" s="25"/>
    </row>
    <row r="46311" spans="23:24" x14ac:dyDescent="0.2">
      <c r="W46311" s="25"/>
      <c r="X46311" s="25"/>
    </row>
    <row r="46312" spans="23:24" x14ac:dyDescent="0.2">
      <c r="W46312" s="25"/>
      <c r="X46312" s="25"/>
    </row>
    <row r="46313" spans="23:24" x14ac:dyDescent="0.2">
      <c r="W46313" s="25"/>
      <c r="X46313" s="25"/>
    </row>
    <row r="46314" spans="23:24" x14ac:dyDescent="0.2">
      <c r="W46314" s="25"/>
      <c r="X46314" s="25"/>
    </row>
    <row r="46315" spans="23:24" x14ac:dyDescent="0.2">
      <c r="W46315" s="25"/>
      <c r="X46315" s="25"/>
    </row>
    <row r="46316" spans="23:24" x14ac:dyDescent="0.2">
      <c r="W46316" s="25"/>
      <c r="X46316" s="25"/>
    </row>
    <row r="46317" spans="23:24" x14ac:dyDescent="0.2">
      <c r="W46317" s="25"/>
      <c r="X46317" s="25"/>
    </row>
    <row r="46318" spans="23:24" x14ac:dyDescent="0.2">
      <c r="W46318" s="25"/>
      <c r="X46318" s="25"/>
    </row>
    <row r="46319" spans="23:24" x14ac:dyDescent="0.2">
      <c r="W46319" s="25"/>
      <c r="X46319" s="25"/>
    </row>
    <row r="46320" spans="23:24" x14ac:dyDescent="0.2">
      <c r="W46320" s="25"/>
      <c r="X46320" s="25"/>
    </row>
    <row r="46321" spans="23:24" x14ac:dyDescent="0.2">
      <c r="W46321" s="25"/>
      <c r="X46321" s="25"/>
    </row>
    <row r="46322" spans="23:24" x14ac:dyDescent="0.2">
      <c r="W46322" s="25"/>
      <c r="X46322" s="25"/>
    </row>
    <row r="46323" spans="23:24" x14ac:dyDescent="0.2">
      <c r="W46323" s="25"/>
      <c r="X46323" s="25"/>
    </row>
    <row r="46324" spans="23:24" x14ac:dyDescent="0.2">
      <c r="W46324" s="25"/>
      <c r="X46324" s="25"/>
    </row>
    <row r="46325" spans="23:24" x14ac:dyDescent="0.2">
      <c r="W46325" s="25"/>
      <c r="X46325" s="25"/>
    </row>
    <row r="46326" spans="23:24" x14ac:dyDescent="0.2">
      <c r="W46326" s="25"/>
      <c r="X46326" s="25"/>
    </row>
    <row r="46327" spans="23:24" x14ac:dyDescent="0.2">
      <c r="W46327" s="25"/>
      <c r="X46327" s="25"/>
    </row>
    <row r="46328" spans="23:24" x14ac:dyDescent="0.2">
      <c r="W46328" s="25"/>
      <c r="X46328" s="25"/>
    </row>
    <row r="46329" spans="23:24" x14ac:dyDescent="0.2">
      <c r="W46329" s="25"/>
      <c r="X46329" s="25"/>
    </row>
    <row r="46330" spans="23:24" x14ac:dyDescent="0.2">
      <c r="W46330" s="25"/>
      <c r="X46330" s="25"/>
    </row>
    <row r="46331" spans="23:24" x14ac:dyDescent="0.2">
      <c r="W46331" s="25"/>
      <c r="X46331" s="25"/>
    </row>
    <row r="46332" spans="23:24" x14ac:dyDescent="0.2">
      <c r="W46332" s="25"/>
      <c r="X46332" s="25"/>
    </row>
    <row r="46333" spans="23:24" x14ac:dyDescent="0.2">
      <c r="W46333" s="25"/>
      <c r="X46333" s="25"/>
    </row>
    <row r="46334" spans="23:24" x14ac:dyDescent="0.2">
      <c r="W46334" s="25"/>
      <c r="X46334" s="25"/>
    </row>
    <row r="46335" spans="23:24" x14ac:dyDescent="0.2">
      <c r="W46335" s="25"/>
      <c r="X46335" s="25"/>
    </row>
    <row r="46336" spans="23:24" x14ac:dyDescent="0.2">
      <c r="W46336" s="25"/>
      <c r="X46336" s="25"/>
    </row>
    <row r="46337" spans="23:24" x14ac:dyDescent="0.2">
      <c r="W46337" s="25"/>
      <c r="X46337" s="25"/>
    </row>
    <row r="46338" spans="23:24" x14ac:dyDescent="0.2">
      <c r="W46338" s="25"/>
      <c r="X46338" s="25"/>
    </row>
    <row r="46339" spans="23:24" x14ac:dyDescent="0.2">
      <c r="W46339" s="25"/>
      <c r="X46339" s="25"/>
    </row>
    <row r="46340" spans="23:24" x14ac:dyDescent="0.2">
      <c r="W46340" s="25"/>
      <c r="X46340" s="25"/>
    </row>
    <row r="46341" spans="23:24" x14ac:dyDescent="0.2">
      <c r="W46341" s="25"/>
      <c r="X46341" s="25"/>
    </row>
    <row r="46342" spans="23:24" x14ac:dyDescent="0.2">
      <c r="W46342" s="25"/>
      <c r="X46342" s="25"/>
    </row>
    <row r="46343" spans="23:24" x14ac:dyDescent="0.2">
      <c r="W46343" s="25"/>
      <c r="X46343" s="25"/>
    </row>
    <row r="46344" spans="23:24" x14ac:dyDescent="0.2">
      <c r="W46344" s="25"/>
      <c r="X46344" s="25"/>
    </row>
    <row r="46345" spans="23:24" x14ac:dyDescent="0.2">
      <c r="W46345" s="25"/>
      <c r="X46345" s="25"/>
    </row>
    <row r="46346" spans="23:24" x14ac:dyDescent="0.2">
      <c r="W46346" s="25"/>
      <c r="X46346" s="25"/>
    </row>
    <row r="46347" spans="23:24" x14ac:dyDescent="0.2">
      <c r="W46347" s="25"/>
      <c r="X46347" s="25"/>
    </row>
    <row r="46348" spans="23:24" x14ac:dyDescent="0.2">
      <c r="W46348" s="25"/>
      <c r="X46348" s="25"/>
    </row>
    <row r="46349" spans="23:24" x14ac:dyDescent="0.2">
      <c r="W46349" s="25"/>
      <c r="X46349" s="25"/>
    </row>
    <row r="46350" spans="23:24" x14ac:dyDescent="0.2">
      <c r="W46350" s="25"/>
      <c r="X46350" s="25"/>
    </row>
    <row r="46351" spans="23:24" x14ac:dyDescent="0.2">
      <c r="W46351" s="25"/>
      <c r="X46351" s="25"/>
    </row>
    <row r="46352" spans="23:24" x14ac:dyDescent="0.2">
      <c r="W46352" s="25"/>
      <c r="X46352" s="25"/>
    </row>
    <row r="46353" spans="23:24" x14ac:dyDescent="0.2">
      <c r="W46353" s="25"/>
      <c r="X46353" s="25"/>
    </row>
    <row r="46354" spans="23:24" x14ac:dyDescent="0.2">
      <c r="W46354" s="25"/>
      <c r="X46354" s="25"/>
    </row>
    <row r="46355" spans="23:24" x14ac:dyDescent="0.2">
      <c r="W46355" s="25"/>
      <c r="X46355" s="25"/>
    </row>
    <row r="46356" spans="23:24" x14ac:dyDescent="0.2">
      <c r="W46356" s="25"/>
      <c r="X46356" s="25"/>
    </row>
    <row r="46357" spans="23:24" x14ac:dyDescent="0.2">
      <c r="W46357" s="25"/>
      <c r="X46357" s="25"/>
    </row>
    <row r="46358" spans="23:24" x14ac:dyDescent="0.2">
      <c r="W46358" s="25"/>
      <c r="X46358" s="25"/>
    </row>
    <row r="46359" spans="23:24" x14ac:dyDescent="0.2">
      <c r="W46359" s="25"/>
      <c r="X46359" s="25"/>
    </row>
    <row r="46360" spans="23:24" x14ac:dyDescent="0.2">
      <c r="W46360" s="25"/>
      <c r="X46360" s="25"/>
    </row>
    <row r="46361" spans="23:24" x14ac:dyDescent="0.2">
      <c r="W46361" s="25"/>
      <c r="X46361" s="25"/>
    </row>
    <row r="46362" spans="23:24" x14ac:dyDescent="0.2">
      <c r="W46362" s="25"/>
      <c r="X46362" s="25"/>
    </row>
    <row r="46363" spans="23:24" x14ac:dyDescent="0.2">
      <c r="W46363" s="25"/>
      <c r="X46363" s="25"/>
    </row>
    <row r="46364" spans="23:24" x14ac:dyDescent="0.2">
      <c r="W46364" s="25"/>
      <c r="X46364" s="25"/>
    </row>
    <row r="46365" spans="23:24" x14ac:dyDescent="0.2">
      <c r="W46365" s="25"/>
      <c r="X46365" s="25"/>
    </row>
    <row r="46366" spans="23:24" x14ac:dyDescent="0.2">
      <c r="W46366" s="25"/>
      <c r="X46366" s="25"/>
    </row>
    <row r="46367" spans="23:24" x14ac:dyDescent="0.2">
      <c r="W46367" s="25"/>
      <c r="X46367" s="25"/>
    </row>
    <row r="46368" spans="23:24" x14ac:dyDescent="0.2">
      <c r="W46368" s="25"/>
      <c r="X46368" s="25"/>
    </row>
    <row r="46369" spans="23:24" x14ac:dyDescent="0.2">
      <c r="W46369" s="25"/>
      <c r="X46369" s="25"/>
    </row>
    <row r="46370" spans="23:24" x14ac:dyDescent="0.2">
      <c r="W46370" s="25"/>
      <c r="X46370" s="25"/>
    </row>
    <row r="46371" spans="23:24" x14ac:dyDescent="0.2">
      <c r="W46371" s="25"/>
      <c r="X46371" s="25"/>
    </row>
    <row r="46372" spans="23:24" x14ac:dyDescent="0.2">
      <c r="W46372" s="25"/>
      <c r="X46372" s="25"/>
    </row>
    <row r="46373" spans="23:24" x14ac:dyDescent="0.2">
      <c r="W46373" s="25"/>
      <c r="X46373" s="25"/>
    </row>
    <row r="46374" spans="23:24" x14ac:dyDescent="0.2">
      <c r="W46374" s="25"/>
      <c r="X46374" s="25"/>
    </row>
    <row r="46375" spans="23:24" x14ac:dyDescent="0.2">
      <c r="W46375" s="25"/>
      <c r="X46375" s="25"/>
    </row>
    <row r="46376" spans="23:24" x14ac:dyDescent="0.2">
      <c r="W46376" s="25"/>
      <c r="X46376" s="25"/>
    </row>
    <row r="46377" spans="23:24" x14ac:dyDescent="0.2">
      <c r="W46377" s="25"/>
      <c r="X46377" s="25"/>
    </row>
    <row r="46378" spans="23:24" x14ac:dyDescent="0.2">
      <c r="W46378" s="25"/>
      <c r="X46378" s="25"/>
    </row>
    <row r="46379" spans="23:24" x14ac:dyDescent="0.2">
      <c r="W46379" s="25"/>
      <c r="X46379" s="25"/>
    </row>
    <row r="46380" spans="23:24" x14ac:dyDescent="0.2">
      <c r="W46380" s="25"/>
      <c r="X46380" s="25"/>
    </row>
    <row r="46381" spans="23:24" x14ac:dyDescent="0.2">
      <c r="W46381" s="25"/>
      <c r="X46381" s="25"/>
    </row>
    <row r="46382" spans="23:24" x14ac:dyDescent="0.2">
      <c r="W46382" s="25"/>
      <c r="X46382" s="25"/>
    </row>
    <row r="46383" spans="23:24" x14ac:dyDescent="0.2">
      <c r="W46383" s="25"/>
      <c r="X46383" s="25"/>
    </row>
    <row r="46384" spans="23:24" x14ac:dyDescent="0.2">
      <c r="W46384" s="25"/>
      <c r="X46384" s="25"/>
    </row>
    <row r="46385" spans="23:24" x14ac:dyDescent="0.2">
      <c r="W46385" s="25"/>
      <c r="X46385" s="25"/>
    </row>
    <row r="46386" spans="23:24" x14ac:dyDescent="0.2">
      <c r="W46386" s="25"/>
      <c r="X46386" s="25"/>
    </row>
    <row r="46387" spans="23:24" x14ac:dyDescent="0.2">
      <c r="W46387" s="25"/>
      <c r="X46387" s="25"/>
    </row>
    <row r="46388" spans="23:24" x14ac:dyDescent="0.2">
      <c r="W46388" s="25"/>
      <c r="X46388" s="25"/>
    </row>
    <row r="46389" spans="23:24" x14ac:dyDescent="0.2">
      <c r="W46389" s="25"/>
      <c r="X46389" s="25"/>
    </row>
    <row r="46390" spans="23:24" x14ac:dyDescent="0.2">
      <c r="W46390" s="25"/>
      <c r="X46390" s="25"/>
    </row>
    <row r="46391" spans="23:24" x14ac:dyDescent="0.2">
      <c r="W46391" s="25"/>
      <c r="X46391" s="25"/>
    </row>
    <row r="46392" spans="23:24" x14ac:dyDescent="0.2">
      <c r="W46392" s="25"/>
      <c r="X46392" s="25"/>
    </row>
    <row r="46393" spans="23:24" x14ac:dyDescent="0.2">
      <c r="W46393" s="25"/>
      <c r="X46393" s="25"/>
    </row>
    <row r="46394" spans="23:24" x14ac:dyDescent="0.2">
      <c r="W46394" s="25"/>
      <c r="X46394" s="25"/>
    </row>
    <row r="46395" spans="23:24" x14ac:dyDescent="0.2">
      <c r="W46395" s="25"/>
      <c r="X46395" s="25"/>
    </row>
    <row r="46396" spans="23:24" x14ac:dyDescent="0.2">
      <c r="W46396" s="25"/>
      <c r="X46396" s="25"/>
    </row>
    <row r="46397" spans="23:24" x14ac:dyDescent="0.2">
      <c r="W46397" s="25"/>
      <c r="X46397" s="25"/>
    </row>
    <row r="46398" spans="23:24" x14ac:dyDescent="0.2">
      <c r="W46398" s="25"/>
      <c r="X46398" s="25"/>
    </row>
    <row r="46399" spans="23:24" x14ac:dyDescent="0.2">
      <c r="W46399" s="25"/>
      <c r="X46399" s="25"/>
    </row>
    <row r="46400" spans="23:24" x14ac:dyDescent="0.2">
      <c r="W46400" s="25"/>
      <c r="X46400" s="25"/>
    </row>
    <row r="46401" spans="23:24" x14ac:dyDescent="0.2">
      <c r="W46401" s="25"/>
      <c r="X46401" s="25"/>
    </row>
    <row r="46402" spans="23:24" x14ac:dyDescent="0.2">
      <c r="W46402" s="25"/>
      <c r="X46402" s="25"/>
    </row>
    <row r="46403" spans="23:24" x14ac:dyDescent="0.2">
      <c r="W46403" s="25"/>
      <c r="X46403" s="25"/>
    </row>
    <row r="46404" spans="23:24" x14ac:dyDescent="0.2">
      <c r="W46404" s="25"/>
      <c r="X46404" s="25"/>
    </row>
    <row r="46405" spans="23:24" x14ac:dyDescent="0.2">
      <c r="W46405" s="25"/>
      <c r="X46405" s="25"/>
    </row>
    <row r="46406" spans="23:24" x14ac:dyDescent="0.2">
      <c r="W46406" s="25"/>
      <c r="X46406" s="25"/>
    </row>
    <row r="46407" spans="23:24" x14ac:dyDescent="0.2">
      <c r="W46407" s="25"/>
      <c r="X46407" s="25"/>
    </row>
    <row r="46408" spans="23:24" x14ac:dyDescent="0.2">
      <c r="W46408" s="25"/>
      <c r="X46408" s="25"/>
    </row>
    <row r="46409" spans="23:24" x14ac:dyDescent="0.2">
      <c r="W46409" s="25"/>
      <c r="X46409" s="25"/>
    </row>
    <row r="46410" spans="23:24" x14ac:dyDescent="0.2">
      <c r="W46410" s="25"/>
      <c r="X46410" s="25"/>
    </row>
    <row r="46411" spans="23:24" x14ac:dyDescent="0.2">
      <c r="W46411" s="25"/>
      <c r="X46411" s="25"/>
    </row>
    <row r="46412" spans="23:24" x14ac:dyDescent="0.2">
      <c r="W46412" s="25"/>
      <c r="X46412" s="25"/>
    </row>
    <row r="46413" spans="23:24" x14ac:dyDescent="0.2">
      <c r="W46413" s="25"/>
      <c r="X46413" s="25"/>
    </row>
    <row r="46414" spans="23:24" x14ac:dyDescent="0.2">
      <c r="W46414" s="25"/>
      <c r="X46414" s="25"/>
    </row>
    <row r="46415" spans="23:24" x14ac:dyDescent="0.2">
      <c r="W46415" s="25"/>
      <c r="X46415" s="25"/>
    </row>
    <row r="46416" spans="23:24" x14ac:dyDescent="0.2">
      <c r="W46416" s="25"/>
      <c r="X46416" s="25"/>
    </row>
    <row r="46417" spans="23:24" x14ac:dyDescent="0.2">
      <c r="W46417" s="25"/>
      <c r="X46417" s="25"/>
    </row>
    <row r="46418" spans="23:24" x14ac:dyDescent="0.2">
      <c r="W46418" s="25"/>
      <c r="X46418" s="25"/>
    </row>
    <row r="46419" spans="23:24" x14ac:dyDescent="0.2">
      <c r="W46419" s="25"/>
      <c r="X46419" s="25"/>
    </row>
    <row r="46420" spans="23:24" x14ac:dyDescent="0.2">
      <c r="W46420" s="25"/>
      <c r="X46420" s="25"/>
    </row>
    <row r="46421" spans="23:24" x14ac:dyDescent="0.2">
      <c r="W46421" s="25"/>
      <c r="X46421" s="25"/>
    </row>
    <row r="46422" spans="23:24" x14ac:dyDescent="0.2">
      <c r="W46422" s="25"/>
      <c r="X46422" s="25"/>
    </row>
    <row r="46423" spans="23:24" x14ac:dyDescent="0.2">
      <c r="W46423" s="25"/>
      <c r="X46423" s="25"/>
    </row>
    <row r="46424" spans="23:24" x14ac:dyDescent="0.2">
      <c r="W46424" s="25"/>
      <c r="X46424" s="25"/>
    </row>
    <row r="46425" spans="23:24" x14ac:dyDescent="0.2">
      <c r="W46425" s="25"/>
      <c r="X46425" s="25"/>
    </row>
    <row r="46426" spans="23:24" x14ac:dyDescent="0.2">
      <c r="W46426" s="25"/>
      <c r="X46426" s="25"/>
    </row>
    <row r="46427" spans="23:24" x14ac:dyDescent="0.2">
      <c r="W46427" s="25"/>
      <c r="X46427" s="25"/>
    </row>
    <row r="46428" spans="23:24" x14ac:dyDescent="0.2">
      <c r="W46428" s="25"/>
      <c r="X46428" s="25"/>
    </row>
    <row r="46429" spans="23:24" x14ac:dyDescent="0.2">
      <c r="W46429" s="25"/>
      <c r="X46429" s="25"/>
    </row>
    <row r="46430" spans="23:24" x14ac:dyDescent="0.2">
      <c r="W46430" s="25"/>
      <c r="X46430" s="25"/>
    </row>
    <row r="46431" spans="23:24" x14ac:dyDescent="0.2">
      <c r="W46431" s="25"/>
      <c r="X46431" s="25"/>
    </row>
    <row r="46432" spans="23:24" x14ac:dyDescent="0.2">
      <c r="W46432" s="25"/>
      <c r="X46432" s="25"/>
    </row>
    <row r="46433" spans="23:24" x14ac:dyDescent="0.2">
      <c r="W46433" s="25"/>
      <c r="X46433" s="25"/>
    </row>
    <row r="46434" spans="23:24" x14ac:dyDescent="0.2">
      <c r="W46434" s="25"/>
      <c r="X46434" s="25"/>
    </row>
    <row r="46435" spans="23:24" x14ac:dyDescent="0.2">
      <c r="W46435" s="25"/>
      <c r="X46435" s="25"/>
    </row>
    <row r="46436" spans="23:24" x14ac:dyDescent="0.2">
      <c r="W46436" s="25"/>
      <c r="X46436" s="25"/>
    </row>
    <row r="46437" spans="23:24" x14ac:dyDescent="0.2">
      <c r="W46437" s="25"/>
      <c r="X46437" s="25"/>
    </row>
    <row r="46438" spans="23:24" x14ac:dyDescent="0.2">
      <c r="W46438" s="25"/>
      <c r="X46438" s="25"/>
    </row>
    <row r="46439" spans="23:24" x14ac:dyDescent="0.2">
      <c r="W46439" s="25"/>
      <c r="X46439" s="25"/>
    </row>
    <row r="46440" spans="23:24" x14ac:dyDescent="0.2">
      <c r="W46440" s="25"/>
      <c r="X46440" s="25"/>
    </row>
    <row r="46441" spans="23:24" x14ac:dyDescent="0.2">
      <c r="W46441" s="25"/>
      <c r="X46441" s="25"/>
    </row>
    <row r="46442" spans="23:24" x14ac:dyDescent="0.2">
      <c r="W46442" s="25"/>
      <c r="X46442" s="25"/>
    </row>
    <row r="46443" spans="23:24" x14ac:dyDescent="0.2">
      <c r="W46443" s="25"/>
      <c r="X46443" s="25"/>
    </row>
    <row r="46444" spans="23:24" x14ac:dyDescent="0.2">
      <c r="W46444" s="25"/>
      <c r="X46444" s="25"/>
    </row>
    <row r="46445" spans="23:24" x14ac:dyDescent="0.2">
      <c r="W46445" s="25"/>
      <c r="X46445" s="25"/>
    </row>
    <row r="46446" spans="23:24" x14ac:dyDescent="0.2">
      <c r="W46446" s="25"/>
      <c r="X46446" s="25"/>
    </row>
    <row r="46447" spans="23:24" x14ac:dyDescent="0.2">
      <c r="W46447" s="25"/>
      <c r="X46447" s="25"/>
    </row>
    <row r="46448" spans="23:24" x14ac:dyDescent="0.2">
      <c r="W46448" s="25"/>
      <c r="X46448" s="25"/>
    </row>
    <row r="46449" spans="23:24" x14ac:dyDescent="0.2">
      <c r="W46449" s="25"/>
      <c r="X46449" s="25"/>
    </row>
    <row r="46450" spans="23:24" x14ac:dyDescent="0.2">
      <c r="W46450" s="25"/>
      <c r="X46450" s="25"/>
    </row>
    <row r="46451" spans="23:24" x14ac:dyDescent="0.2">
      <c r="W46451" s="25"/>
      <c r="X46451" s="25"/>
    </row>
    <row r="46452" spans="23:24" x14ac:dyDescent="0.2">
      <c r="W46452" s="25"/>
      <c r="X46452" s="25"/>
    </row>
    <row r="46453" spans="23:24" x14ac:dyDescent="0.2">
      <c r="W46453" s="25"/>
      <c r="X46453" s="25"/>
    </row>
    <row r="46454" spans="23:24" x14ac:dyDescent="0.2">
      <c r="W46454" s="25"/>
      <c r="X46454" s="25"/>
    </row>
    <row r="46455" spans="23:24" x14ac:dyDescent="0.2">
      <c r="W46455" s="25"/>
      <c r="X46455" s="25"/>
    </row>
    <row r="46456" spans="23:24" x14ac:dyDescent="0.2">
      <c r="W46456" s="25"/>
      <c r="X46456" s="25"/>
    </row>
    <row r="46457" spans="23:24" x14ac:dyDescent="0.2">
      <c r="W46457" s="25"/>
      <c r="X46457" s="25"/>
    </row>
    <row r="46458" spans="23:24" x14ac:dyDescent="0.2">
      <c r="W46458" s="25"/>
      <c r="X46458" s="25"/>
    </row>
    <row r="46459" spans="23:24" x14ac:dyDescent="0.2">
      <c r="W46459" s="25"/>
      <c r="X46459" s="25"/>
    </row>
    <row r="46460" spans="23:24" x14ac:dyDescent="0.2">
      <c r="W46460" s="25"/>
      <c r="X46460" s="25"/>
    </row>
    <row r="46461" spans="23:24" x14ac:dyDescent="0.2">
      <c r="W46461" s="25"/>
      <c r="X46461" s="25"/>
    </row>
    <row r="46462" spans="23:24" x14ac:dyDescent="0.2">
      <c r="W46462" s="25"/>
      <c r="X46462" s="25"/>
    </row>
    <row r="46463" spans="23:24" x14ac:dyDescent="0.2">
      <c r="W46463" s="25"/>
      <c r="X46463" s="25"/>
    </row>
    <row r="46464" spans="23:24" x14ac:dyDescent="0.2">
      <c r="W46464" s="25"/>
      <c r="X46464" s="25"/>
    </row>
    <row r="46465" spans="23:24" x14ac:dyDescent="0.2">
      <c r="W46465" s="25"/>
      <c r="X46465" s="25"/>
    </row>
    <row r="46466" spans="23:24" x14ac:dyDescent="0.2">
      <c r="W46466" s="25"/>
      <c r="X46466" s="25"/>
    </row>
    <row r="46467" spans="23:24" x14ac:dyDescent="0.2">
      <c r="W46467" s="25"/>
      <c r="X46467" s="25"/>
    </row>
    <row r="46468" spans="23:24" x14ac:dyDescent="0.2">
      <c r="W46468" s="25"/>
      <c r="X46468" s="25"/>
    </row>
    <row r="46469" spans="23:24" x14ac:dyDescent="0.2">
      <c r="W46469" s="25"/>
      <c r="X46469" s="25"/>
    </row>
    <row r="46470" spans="23:24" x14ac:dyDescent="0.2">
      <c r="W46470" s="25"/>
      <c r="X46470" s="25"/>
    </row>
    <row r="46471" spans="23:24" x14ac:dyDescent="0.2">
      <c r="W46471" s="25"/>
      <c r="X46471" s="25"/>
    </row>
    <row r="46472" spans="23:24" x14ac:dyDescent="0.2">
      <c r="W46472" s="25"/>
      <c r="X46472" s="25"/>
    </row>
    <row r="46473" spans="23:24" x14ac:dyDescent="0.2">
      <c r="W46473" s="25"/>
      <c r="X46473" s="25"/>
    </row>
    <row r="46474" spans="23:24" x14ac:dyDescent="0.2">
      <c r="W46474" s="25"/>
      <c r="X46474" s="25"/>
    </row>
    <row r="46475" spans="23:24" x14ac:dyDescent="0.2">
      <c r="W46475" s="25"/>
      <c r="X46475" s="25"/>
    </row>
    <row r="46476" spans="23:24" x14ac:dyDescent="0.2">
      <c r="W46476" s="25"/>
      <c r="X46476" s="25"/>
    </row>
    <row r="46477" spans="23:24" x14ac:dyDescent="0.2">
      <c r="W46477" s="25"/>
      <c r="X46477" s="25"/>
    </row>
    <row r="46478" spans="23:24" x14ac:dyDescent="0.2">
      <c r="W46478" s="25"/>
      <c r="X46478" s="25"/>
    </row>
    <row r="46479" spans="23:24" x14ac:dyDescent="0.2">
      <c r="W46479" s="25"/>
      <c r="X46479" s="25"/>
    </row>
    <row r="46480" spans="23:24" x14ac:dyDescent="0.2">
      <c r="W46480" s="25"/>
      <c r="X46480" s="25"/>
    </row>
    <row r="46481" spans="23:24" x14ac:dyDescent="0.2">
      <c r="W46481" s="25"/>
      <c r="X46481" s="25"/>
    </row>
    <row r="46482" spans="23:24" x14ac:dyDescent="0.2">
      <c r="W46482" s="25"/>
      <c r="X46482" s="25"/>
    </row>
    <row r="46483" spans="23:24" x14ac:dyDescent="0.2">
      <c r="W46483" s="25"/>
      <c r="X46483" s="25"/>
    </row>
    <row r="46484" spans="23:24" x14ac:dyDescent="0.2">
      <c r="W46484" s="25"/>
      <c r="X46484" s="25"/>
    </row>
    <row r="46485" spans="23:24" x14ac:dyDescent="0.2">
      <c r="W46485" s="25"/>
      <c r="X46485" s="25"/>
    </row>
    <row r="46486" spans="23:24" x14ac:dyDescent="0.2">
      <c r="W46486" s="25"/>
      <c r="X46486" s="25"/>
    </row>
    <row r="46487" spans="23:24" x14ac:dyDescent="0.2">
      <c r="W46487" s="25"/>
      <c r="X46487" s="25"/>
    </row>
    <row r="46488" spans="23:24" x14ac:dyDescent="0.2">
      <c r="W46488" s="25"/>
      <c r="X46488" s="25"/>
    </row>
    <row r="46489" spans="23:24" x14ac:dyDescent="0.2">
      <c r="W46489" s="25"/>
      <c r="X46489" s="25"/>
    </row>
    <row r="46490" spans="23:24" x14ac:dyDescent="0.2">
      <c r="W46490" s="25"/>
      <c r="X46490" s="25"/>
    </row>
    <row r="46491" spans="23:24" x14ac:dyDescent="0.2">
      <c r="W46491" s="25"/>
      <c r="X46491" s="25"/>
    </row>
    <row r="46492" spans="23:24" x14ac:dyDescent="0.2">
      <c r="W46492" s="25"/>
      <c r="X46492" s="25"/>
    </row>
    <row r="46493" spans="23:24" x14ac:dyDescent="0.2">
      <c r="W46493" s="25"/>
      <c r="X46493" s="25"/>
    </row>
    <row r="46494" spans="23:24" x14ac:dyDescent="0.2">
      <c r="W46494" s="25"/>
      <c r="X46494" s="25"/>
    </row>
    <row r="46495" spans="23:24" x14ac:dyDescent="0.2">
      <c r="W46495" s="25"/>
      <c r="X46495" s="25"/>
    </row>
    <row r="46496" spans="23:24" x14ac:dyDescent="0.2">
      <c r="W46496" s="25"/>
      <c r="X46496" s="25"/>
    </row>
    <row r="46497" spans="23:24" x14ac:dyDescent="0.2">
      <c r="W46497" s="25"/>
      <c r="X46497" s="25"/>
    </row>
    <row r="46498" spans="23:24" x14ac:dyDescent="0.2">
      <c r="W46498" s="25"/>
      <c r="X46498" s="25"/>
    </row>
    <row r="46499" spans="23:24" x14ac:dyDescent="0.2">
      <c r="W46499" s="25"/>
      <c r="X46499" s="25"/>
    </row>
    <row r="46500" spans="23:24" x14ac:dyDescent="0.2">
      <c r="W46500" s="25"/>
      <c r="X46500" s="25"/>
    </row>
    <row r="46501" spans="23:24" x14ac:dyDescent="0.2">
      <c r="W46501" s="25"/>
      <c r="X46501" s="25"/>
    </row>
    <row r="46502" spans="23:24" x14ac:dyDescent="0.2">
      <c r="W46502" s="25"/>
      <c r="X46502" s="25"/>
    </row>
    <row r="46503" spans="23:24" x14ac:dyDescent="0.2">
      <c r="W46503" s="25"/>
      <c r="X46503" s="25"/>
    </row>
    <row r="46504" spans="23:24" x14ac:dyDescent="0.2">
      <c r="W46504" s="25"/>
      <c r="X46504" s="25"/>
    </row>
    <row r="46505" spans="23:24" x14ac:dyDescent="0.2">
      <c r="W46505" s="25"/>
      <c r="X46505" s="25"/>
    </row>
    <row r="46506" spans="23:24" x14ac:dyDescent="0.2">
      <c r="W46506" s="25"/>
      <c r="X46506" s="25"/>
    </row>
    <row r="46507" spans="23:24" x14ac:dyDescent="0.2">
      <c r="W46507" s="25"/>
      <c r="X46507" s="25"/>
    </row>
    <row r="46508" spans="23:24" x14ac:dyDescent="0.2">
      <c r="W46508" s="25"/>
      <c r="X46508" s="25"/>
    </row>
    <row r="46509" spans="23:24" x14ac:dyDescent="0.2">
      <c r="W46509" s="25"/>
      <c r="X46509" s="25"/>
    </row>
    <row r="46510" spans="23:24" x14ac:dyDescent="0.2">
      <c r="W46510" s="25"/>
      <c r="X46510" s="25"/>
    </row>
    <row r="46511" spans="23:24" x14ac:dyDescent="0.2">
      <c r="W46511" s="25"/>
      <c r="X46511" s="25"/>
    </row>
    <row r="46512" spans="23:24" x14ac:dyDescent="0.2">
      <c r="W46512" s="25"/>
      <c r="X46512" s="25"/>
    </row>
    <row r="46513" spans="23:24" x14ac:dyDescent="0.2">
      <c r="W46513" s="25"/>
      <c r="X46513" s="25"/>
    </row>
    <row r="46514" spans="23:24" x14ac:dyDescent="0.2">
      <c r="W46514" s="25"/>
      <c r="X46514" s="25"/>
    </row>
    <row r="46515" spans="23:24" x14ac:dyDescent="0.2">
      <c r="W46515" s="25"/>
      <c r="X46515" s="25"/>
    </row>
    <row r="46516" spans="23:24" x14ac:dyDescent="0.2">
      <c r="W46516" s="25"/>
      <c r="X46516" s="25"/>
    </row>
    <row r="46517" spans="23:24" x14ac:dyDescent="0.2">
      <c r="W46517" s="25"/>
      <c r="X46517" s="25"/>
    </row>
    <row r="46518" spans="23:24" x14ac:dyDescent="0.2">
      <c r="W46518" s="25"/>
      <c r="X46518" s="25"/>
    </row>
    <row r="46519" spans="23:24" x14ac:dyDescent="0.2">
      <c r="W46519" s="25"/>
      <c r="X46519" s="25"/>
    </row>
    <row r="46520" spans="23:24" x14ac:dyDescent="0.2">
      <c r="W46520" s="25"/>
      <c r="X46520" s="25"/>
    </row>
    <row r="46521" spans="23:24" x14ac:dyDescent="0.2">
      <c r="W46521" s="25"/>
      <c r="X46521" s="25"/>
    </row>
    <row r="46522" spans="23:24" x14ac:dyDescent="0.2">
      <c r="W46522" s="25"/>
      <c r="X46522" s="25"/>
    </row>
    <row r="46523" spans="23:24" x14ac:dyDescent="0.2">
      <c r="W46523" s="25"/>
      <c r="X46523" s="25"/>
    </row>
    <row r="46524" spans="23:24" x14ac:dyDescent="0.2">
      <c r="W46524" s="25"/>
      <c r="X46524" s="25"/>
    </row>
    <row r="46525" spans="23:24" x14ac:dyDescent="0.2">
      <c r="W46525" s="25"/>
      <c r="X46525" s="25"/>
    </row>
    <row r="46526" spans="23:24" x14ac:dyDescent="0.2">
      <c r="W46526" s="25"/>
      <c r="X46526" s="25"/>
    </row>
    <row r="46527" spans="23:24" x14ac:dyDescent="0.2">
      <c r="W46527" s="25"/>
      <c r="X46527" s="25"/>
    </row>
    <row r="46528" spans="23:24" x14ac:dyDescent="0.2">
      <c r="W46528" s="25"/>
      <c r="X46528" s="25"/>
    </row>
    <row r="46529" spans="23:24" x14ac:dyDescent="0.2">
      <c r="W46529" s="25"/>
      <c r="X46529" s="25"/>
    </row>
    <row r="46530" spans="23:24" x14ac:dyDescent="0.2">
      <c r="W46530" s="25"/>
      <c r="X46530" s="25"/>
    </row>
    <row r="46531" spans="23:24" x14ac:dyDescent="0.2">
      <c r="W46531" s="25"/>
      <c r="X46531" s="25"/>
    </row>
    <row r="46532" spans="23:24" x14ac:dyDescent="0.2">
      <c r="W46532" s="25"/>
      <c r="X46532" s="25"/>
    </row>
    <row r="46533" spans="23:24" x14ac:dyDescent="0.2">
      <c r="W46533" s="25"/>
      <c r="X46533" s="25"/>
    </row>
    <row r="46534" spans="23:24" x14ac:dyDescent="0.2">
      <c r="W46534" s="25"/>
      <c r="X46534" s="25"/>
    </row>
    <row r="46535" spans="23:24" x14ac:dyDescent="0.2">
      <c r="W46535" s="25"/>
      <c r="X46535" s="25"/>
    </row>
    <row r="46536" spans="23:24" x14ac:dyDescent="0.2">
      <c r="W46536" s="25"/>
      <c r="X46536" s="25"/>
    </row>
    <row r="46537" spans="23:24" x14ac:dyDescent="0.2">
      <c r="W46537" s="25"/>
      <c r="X46537" s="25"/>
    </row>
    <row r="46538" spans="23:24" x14ac:dyDescent="0.2">
      <c r="W46538" s="25"/>
      <c r="X46538" s="25"/>
    </row>
    <row r="46539" spans="23:24" x14ac:dyDescent="0.2">
      <c r="W46539" s="25"/>
      <c r="X46539" s="25"/>
    </row>
    <row r="46540" spans="23:24" x14ac:dyDescent="0.2">
      <c r="W46540" s="25"/>
      <c r="X46540" s="25"/>
    </row>
    <row r="46541" spans="23:24" x14ac:dyDescent="0.2">
      <c r="W46541" s="25"/>
      <c r="X46541" s="25"/>
    </row>
    <row r="46542" spans="23:24" x14ac:dyDescent="0.2">
      <c r="W46542" s="25"/>
      <c r="X46542" s="25"/>
    </row>
    <row r="46543" spans="23:24" x14ac:dyDescent="0.2">
      <c r="W46543" s="25"/>
      <c r="X46543" s="25"/>
    </row>
    <row r="46544" spans="23:24" x14ac:dyDescent="0.2">
      <c r="W46544" s="25"/>
      <c r="X46544" s="25"/>
    </row>
    <row r="46545" spans="23:24" x14ac:dyDescent="0.2">
      <c r="W46545" s="25"/>
      <c r="X46545" s="25"/>
    </row>
    <row r="46546" spans="23:24" x14ac:dyDescent="0.2">
      <c r="W46546" s="25"/>
      <c r="X46546" s="25"/>
    </row>
    <row r="46547" spans="23:24" x14ac:dyDescent="0.2">
      <c r="W46547" s="25"/>
      <c r="X46547" s="25"/>
    </row>
    <row r="46548" spans="23:24" x14ac:dyDescent="0.2">
      <c r="W46548" s="25"/>
      <c r="X46548" s="25"/>
    </row>
    <row r="46549" spans="23:24" x14ac:dyDescent="0.2">
      <c r="W46549" s="25"/>
      <c r="X46549" s="25"/>
    </row>
    <row r="46550" spans="23:24" x14ac:dyDescent="0.2">
      <c r="W46550" s="25"/>
      <c r="X46550" s="25"/>
    </row>
    <row r="46551" spans="23:24" x14ac:dyDescent="0.2">
      <c r="W46551" s="25"/>
      <c r="X46551" s="25"/>
    </row>
    <row r="46552" spans="23:24" x14ac:dyDescent="0.2">
      <c r="W46552" s="25"/>
      <c r="X46552" s="25"/>
    </row>
    <row r="46553" spans="23:24" x14ac:dyDescent="0.2">
      <c r="W46553" s="25"/>
      <c r="X46553" s="25"/>
    </row>
    <row r="46554" spans="23:24" x14ac:dyDescent="0.2">
      <c r="W46554" s="25"/>
      <c r="X46554" s="25"/>
    </row>
    <row r="46555" spans="23:24" x14ac:dyDescent="0.2">
      <c r="W46555" s="25"/>
      <c r="X46555" s="25"/>
    </row>
    <row r="46556" spans="23:24" x14ac:dyDescent="0.2">
      <c r="W46556" s="25"/>
      <c r="X46556" s="25"/>
    </row>
    <row r="46557" spans="23:24" x14ac:dyDescent="0.2">
      <c r="W46557" s="25"/>
      <c r="X46557" s="25"/>
    </row>
    <row r="46558" spans="23:24" x14ac:dyDescent="0.2">
      <c r="W46558" s="25"/>
      <c r="X46558" s="25"/>
    </row>
    <row r="46559" spans="23:24" x14ac:dyDescent="0.2">
      <c r="W46559" s="25"/>
      <c r="X46559" s="25"/>
    </row>
    <row r="46560" spans="23:24" x14ac:dyDescent="0.2">
      <c r="W46560" s="25"/>
      <c r="X46560" s="25"/>
    </row>
    <row r="46561" spans="23:24" x14ac:dyDescent="0.2">
      <c r="W46561" s="25"/>
      <c r="X46561" s="25"/>
    </row>
    <row r="46562" spans="23:24" x14ac:dyDescent="0.2">
      <c r="W46562" s="25"/>
      <c r="X46562" s="25"/>
    </row>
    <row r="46563" spans="23:24" x14ac:dyDescent="0.2">
      <c r="W46563" s="25"/>
      <c r="X46563" s="25"/>
    </row>
    <row r="46564" spans="23:24" x14ac:dyDescent="0.2">
      <c r="W46564" s="25"/>
      <c r="X46564" s="25"/>
    </row>
    <row r="46565" spans="23:24" x14ac:dyDescent="0.2">
      <c r="W46565" s="25"/>
      <c r="X46565" s="25"/>
    </row>
    <row r="46566" spans="23:24" x14ac:dyDescent="0.2">
      <c r="W46566" s="25"/>
      <c r="X46566" s="25"/>
    </row>
    <row r="46567" spans="23:24" x14ac:dyDescent="0.2">
      <c r="W46567" s="25"/>
      <c r="X46567" s="25"/>
    </row>
    <row r="46568" spans="23:24" x14ac:dyDescent="0.2">
      <c r="W46568" s="25"/>
      <c r="X46568" s="25"/>
    </row>
    <row r="46569" spans="23:24" x14ac:dyDescent="0.2">
      <c r="W46569" s="25"/>
      <c r="X46569" s="25"/>
    </row>
    <row r="46570" spans="23:24" x14ac:dyDescent="0.2">
      <c r="W46570" s="25"/>
      <c r="X46570" s="25"/>
    </row>
    <row r="46571" spans="23:24" x14ac:dyDescent="0.2">
      <c r="W46571" s="25"/>
      <c r="X46571" s="25"/>
    </row>
    <row r="46572" spans="23:24" x14ac:dyDescent="0.2">
      <c r="W46572" s="25"/>
      <c r="X46572" s="25"/>
    </row>
    <row r="46573" spans="23:24" x14ac:dyDescent="0.2">
      <c r="W46573" s="25"/>
      <c r="X46573" s="25"/>
    </row>
    <row r="46574" spans="23:24" x14ac:dyDescent="0.2">
      <c r="W46574" s="25"/>
      <c r="X46574" s="25"/>
    </row>
    <row r="46575" spans="23:24" x14ac:dyDescent="0.2">
      <c r="W46575" s="25"/>
      <c r="X46575" s="25"/>
    </row>
    <row r="46576" spans="23:24" x14ac:dyDescent="0.2">
      <c r="W46576" s="25"/>
      <c r="X46576" s="25"/>
    </row>
    <row r="46577" spans="23:24" x14ac:dyDescent="0.2">
      <c r="W46577" s="25"/>
      <c r="X46577" s="25"/>
    </row>
    <row r="46578" spans="23:24" x14ac:dyDescent="0.2">
      <c r="W46578" s="25"/>
      <c r="X46578" s="25"/>
    </row>
    <row r="46579" spans="23:24" x14ac:dyDescent="0.2">
      <c r="W46579" s="25"/>
      <c r="X46579" s="25"/>
    </row>
    <row r="46580" spans="23:24" x14ac:dyDescent="0.2">
      <c r="W46580" s="25"/>
      <c r="X46580" s="25"/>
    </row>
    <row r="46581" spans="23:24" x14ac:dyDescent="0.2">
      <c r="W46581" s="25"/>
      <c r="X46581" s="25"/>
    </row>
    <row r="46582" spans="23:24" x14ac:dyDescent="0.2">
      <c r="W46582" s="25"/>
      <c r="X46582" s="25"/>
    </row>
    <row r="46583" spans="23:24" x14ac:dyDescent="0.2">
      <c r="W46583" s="25"/>
      <c r="X46583" s="25"/>
    </row>
    <row r="46584" spans="23:24" x14ac:dyDescent="0.2">
      <c r="W46584" s="25"/>
      <c r="X46584" s="25"/>
    </row>
    <row r="46585" spans="23:24" x14ac:dyDescent="0.2">
      <c r="W46585" s="25"/>
      <c r="X46585" s="25"/>
    </row>
    <row r="46586" spans="23:24" x14ac:dyDescent="0.2">
      <c r="W46586" s="25"/>
      <c r="X46586" s="25"/>
    </row>
    <row r="46587" spans="23:24" x14ac:dyDescent="0.2">
      <c r="W46587" s="25"/>
      <c r="X46587" s="25"/>
    </row>
    <row r="46588" spans="23:24" x14ac:dyDescent="0.2">
      <c r="W46588" s="25"/>
      <c r="X46588" s="25"/>
    </row>
    <row r="46589" spans="23:24" x14ac:dyDescent="0.2">
      <c r="W46589" s="25"/>
      <c r="X46589" s="25"/>
    </row>
    <row r="46590" spans="23:24" x14ac:dyDescent="0.2">
      <c r="W46590" s="25"/>
      <c r="X46590" s="25"/>
    </row>
    <row r="46591" spans="23:24" x14ac:dyDescent="0.2">
      <c r="W46591" s="25"/>
      <c r="X46591" s="25"/>
    </row>
    <row r="46592" spans="23:24" x14ac:dyDescent="0.2">
      <c r="W46592" s="25"/>
      <c r="X46592" s="25"/>
    </row>
    <row r="46593" spans="23:24" x14ac:dyDescent="0.2">
      <c r="W46593" s="25"/>
      <c r="X46593" s="25"/>
    </row>
    <row r="46594" spans="23:24" x14ac:dyDescent="0.2">
      <c r="W46594" s="25"/>
      <c r="X46594" s="25"/>
    </row>
    <row r="46595" spans="23:24" x14ac:dyDescent="0.2">
      <c r="W46595" s="25"/>
      <c r="X46595" s="25"/>
    </row>
    <row r="46596" spans="23:24" x14ac:dyDescent="0.2">
      <c r="W46596" s="25"/>
      <c r="X46596" s="25"/>
    </row>
    <row r="46597" spans="23:24" x14ac:dyDescent="0.2">
      <c r="W46597" s="25"/>
      <c r="X46597" s="25"/>
    </row>
    <row r="46598" spans="23:24" x14ac:dyDescent="0.2">
      <c r="W46598" s="25"/>
      <c r="X46598" s="25"/>
    </row>
    <row r="46599" spans="23:24" x14ac:dyDescent="0.2">
      <c r="W46599" s="25"/>
      <c r="X46599" s="25"/>
    </row>
    <row r="46600" spans="23:24" x14ac:dyDescent="0.2">
      <c r="W46600" s="25"/>
      <c r="X46600" s="25"/>
    </row>
    <row r="46601" spans="23:24" x14ac:dyDescent="0.2">
      <c r="W46601" s="25"/>
      <c r="X46601" s="25"/>
    </row>
    <row r="46602" spans="23:24" x14ac:dyDescent="0.2">
      <c r="W46602" s="25"/>
      <c r="X46602" s="25"/>
    </row>
    <row r="46603" spans="23:24" x14ac:dyDescent="0.2">
      <c r="W46603" s="25"/>
      <c r="X46603" s="25"/>
    </row>
    <row r="46604" spans="23:24" x14ac:dyDescent="0.2">
      <c r="W46604" s="25"/>
      <c r="X46604" s="25"/>
    </row>
    <row r="46605" spans="23:24" x14ac:dyDescent="0.2">
      <c r="W46605" s="25"/>
      <c r="X46605" s="25"/>
    </row>
    <row r="46606" spans="23:24" x14ac:dyDescent="0.2">
      <c r="W46606" s="25"/>
      <c r="X46606" s="25"/>
    </row>
    <row r="46607" spans="23:24" x14ac:dyDescent="0.2">
      <c r="W46607" s="25"/>
      <c r="X46607" s="25"/>
    </row>
    <row r="46608" spans="23:24" x14ac:dyDescent="0.2">
      <c r="W46608" s="25"/>
      <c r="X46608" s="25"/>
    </row>
    <row r="46609" spans="23:24" x14ac:dyDescent="0.2">
      <c r="W46609" s="25"/>
      <c r="X46609" s="25"/>
    </row>
    <row r="46610" spans="23:24" x14ac:dyDescent="0.2">
      <c r="W46610" s="25"/>
      <c r="X46610" s="25"/>
    </row>
    <row r="46611" spans="23:24" x14ac:dyDescent="0.2">
      <c r="W46611" s="25"/>
      <c r="X46611" s="25"/>
    </row>
    <row r="46612" spans="23:24" x14ac:dyDescent="0.2">
      <c r="W46612" s="25"/>
      <c r="X46612" s="25"/>
    </row>
    <row r="46613" spans="23:24" x14ac:dyDescent="0.2">
      <c r="W46613" s="25"/>
      <c r="X46613" s="25"/>
    </row>
    <row r="46614" spans="23:24" x14ac:dyDescent="0.2">
      <c r="W46614" s="25"/>
      <c r="X46614" s="25"/>
    </row>
    <row r="46615" spans="23:24" x14ac:dyDescent="0.2">
      <c r="W46615" s="25"/>
      <c r="X46615" s="25"/>
    </row>
    <row r="46616" spans="23:24" x14ac:dyDescent="0.2">
      <c r="W46616" s="25"/>
      <c r="X46616" s="25"/>
    </row>
    <row r="46617" spans="23:24" x14ac:dyDescent="0.2">
      <c r="W46617" s="25"/>
      <c r="X46617" s="25"/>
    </row>
    <row r="46618" spans="23:24" x14ac:dyDescent="0.2">
      <c r="W46618" s="25"/>
      <c r="X46618" s="25"/>
    </row>
    <row r="46619" spans="23:24" x14ac:dyDescent="0.2">
      <c r="W46619" s="25"/>
      <c r="X46619" s="25"/>
    </row>
    <row r="46620" spans="23:24" x14ac:dyDescent="0.2">
      <c r="W46620" s="25"/>
      <c r="X46620" s="25"/>
    </row>
    <row r="46621" spans="23:24" x14ac:dyDescent="0.2">
      <c r="W46621" s="25"/>
      <c r="X46621" s="25"/>
    </row>
    <row r="46622" spans="23:24" x14ac:dyDescent="0.2">
      <c r="W46622" s="25"/>
      <c r="X46622" s="25"/>
    </row>
    <row r="46623" spans="23:24" x14ac:dyDescent="0.2">
      <c r="W46623" s="25"/>
      <c r="X46623" s="25"/>
    </row>
    <row r="46624" spans="23:24" x14ac:dyDescent="0.2">
      <c r="W46624" s="25"/>
      <c r="X46624" s="25"/>
    </row>
    <row r="46625" spans="23:24" x14ac:dyDescent="0.2">
      <c r="W46625" s="25"/>
      <c r="X46625" s="25"/>
    </row>
    <row r="46626" spans="23:24" x14ac:dyDescent="0.2">
      <c r="W46626" s="25"/>
      <c r="X46626" s="25"/>
    </row>
    <row r="46627" spans="23:24" x14ac:dyDescent="0.2">
      <c r="W46627" s="25"/>
      <c r="X46627" s="25"/>
    </row>
    <row r="46628" spans="23:24" x14ac:dyDescent="0.2">
      <c r="W46628" s="25"/>
      <c r="X46628" s="25"/>
    </row>
    <row r="46629" spans="23:24" x14ac:dyDescent="0.2">
      <c r="W46629" s="25"/>
      <c r="X46629" s="25"/>
    </row>
    <row r="46630" spans="23:24" x14ac:dyDescent="0.2">
      <c r="W46630" s="25"/>
      <c r="X46630" s="25"/>
    </row>
    <row r="46631" spans="23:24" x14ac:dyDescent="0.2">
      <c r="W46631" s="25"/>
      <c r="X46631" s="25"/>
    </row>
    <row r="46632" spans="23:24" x14ac:dyDescent="0.2">
      <c r="W46632" s="25"/>
      <c r="X46632" s="25"/>
    </row>
    <row r="46633" spans="23:24" x14ac:dyDescent="0.2">
      <c r="W46633" s="25"/>
      <c r="X46633" s="25"/>
    </row>
    <row r="46634" spans="23:24" x14ac:dyDescent="0.2">
      <c r="W46634" s="25"/>
      <c r="X46634" s="25"/>
    </row>
    <row r="46635" spans="23:24" x14ac:dyDescent="0.2">
      <c r="W46635" s="25"/>
      <c r="X46635" s="25"/>
    </row>
    <row r="46636" spans="23:24" x14ac:dyDescent="0.2">
      <c r="W46636" s="25"/>
      <c r="X46636" s="25"/>
    </row>
    <row r="46637" spans="23:24" x14ac:dyDescent="0.2">
      <c r="W46637" s="25"/>
      <c r="X46637" s="25"/>
    </row>
    <row r="46638" spans="23:24" x14ac:dyDescent="0.2">
      <c r="W46638" s="25"/>
      <c r="X46638" s="25"/>
    </row>
    <row r="46639" spans="23:24" x14ac:dyDescent="0.2">
      <c r="W46639" s="25"/>
      <c r="X46639" s="25"/>
    </row>
    <row r="46640" spans="23:24" x14ac:dyDescent="0.2">
      <c r="W46640" s="25"/>
      <c r="X46640" s="25"/>
    </row>
    <row r="46641" spans="23:24" x14ac:dyDescent="0.2">
      <c r="W46641" s="25"/>
      <c r="X46641" s="25"/>
    </row>
    <row r="46642" spans="23:24" x14ac:dyDescent="0.2">
      <c r="W46642" s="25"/>
      <c r="X46642" s="25"/>
    </row>
    <row r="46643" spans="23:24" x14ac:dyDescent="0.2">
      <c r="W46643" s="25"/>
      <c r="X46643" s="25"/>
    </row>
    <row r="46644" spans="23:24" x14ac:dyDescent="0.2">
      <c r="W46644" s="25"/>
      <c r="X46644" s="25"/>
    </row>
    <row r="46645" spans="23:24" x14ac:dyDescent="0.2">
      <c r="W46645" s="25"/>
      <c r="X46645" s="25"/>
    </row>
    <row r="46646" spans="23:24" x14ac:dyDescent="0.2">
      <c r="W46646" s="25"/>
      <c r="X46646" s="25"/>
    </row>
    <row r="46647" spans="23:24" x14ac:dyDescent="0.2">
      <c r="W46647" s="25"/>
      <c r="X46647" s="25"/>
    </row>
    <row r="46648" spans="23:24" x14ac:dyDescent="0.2">
      <c r="W46648" s="25"/>
      <c r="X46648" s="25"/>
    </row>
    <row r="46649" spans="23:24" x14ac:dyDescent="0.2">
      <c r="W46649" s="25"/>
      <c r="X46649" s="25"/>
    </row>
    <row r="46650" spans="23:24" x14ac:dyDescent="0.2">
      <c r="W46650" s="25"/>
      <c r="X46650" s="25"/>
    </row>
    <row r="46651" spans="23:24" x14ac:dyDescent="0.2">
      <c r="W46651" s="25"/>
      <c r="X46651" s="25"/>
    </row>
    <row r="46652" spans="23:24" x14ac:dyDescent="0.2">
      <c r="W46652" s="25"/>
      <c r="X46652" s="25"/>
    </row>
    <row r="46653" spans="23:24" x14ac:dyDescent="0.2">
      <c r="W46653" s="25"/>
      <c r="X46653" s="25"/>
    </row>
    <row r="46654" spans="23:24" x14ac:dyDescent="0.2">
      <c r="W46654" s="25"/>
      <c r="X46654" s="25"/>
    </row>
    <row r="46655" spans="23:24" x14ac:dyDescent="0.2">
      <c r="W46655" s="25"/>
      <c r="X46655" s="25"/>
    </row>
    <row r="46656" spans="23:24" x14ac:dyDescent="0.2">
      <c r="W46656" s="25"/>
      <c r="X46656" s="25"/>
    </row>
    <row r="46657" spans="23:24" x14ac:dyDescent="0.2">
      <c r="W46657" s="25"/>
      <c r="X46657" s="25"/>
    </row>
    <row r="46658" spans="23:24" x14ac:dyDescent="0.2">
      <c r="W46658" s="25"/>
      <c r="X46658" s="25"/>
    </row>
    <row r="46659" spans="23:24" x14ac:dyDescent="0.2">
      <c r="W46659" s="25"/>
      <c r="X46659" s="25"/>
    </row>
    <row r="46660" spans="23:24" x14ac:dyDescent="0.2">
      <c r="W46660" s="25"/>
      <c r="X46660" s="25"/>
    </row>
    <row r="46661" spans="23:24" x14ac:dyDescent="0.2">
      <c r="W46661" s="25"/>
      <c r="X46661" s="25"/>
    </row>
    <row r="46662" spans="23:24" x14ac:dyDescent="0.2">
      <c r="W46662" s="25"/>
      <c r="X46662" s="25"/>
    </row>
    <row r="46663" spans="23:24" x14ac:dyDescent="0.2">
      <c r="W46663" s="25"/>
      <c r="X46663" s="25"/>
    </row>
    <row r="46664" spans="23:24" x14ac:dyDescent="0.2">
      <c r="W46664" s="25"/>
      <c r="X46664" s="25"/>
    </row>
    <row r="46665" spans="23:24" x14ac:dyDescent="0.2">
      <c r="W46665" s="25"/>
      <c r="X46665" s="25"/>
    </row>
    <row r="46666" spans="23:24" x14ac:dyDescent="0.2">
      <c r="W46666" s="25"/>
      <c r="X46666" s="25"/>
    </row>
    <row r="46667" spans="23:24" x14ac:dyDescent="0.2">
      <c r="W46667" s="25"/>
      <c r="X46667" s="25"/>
    </row>
    <row r="46668" spans="23:24" x14ac:dyDescent="0.2">
      <c r="W46668" s="25"/>
      <c r="X46668" s="25"/>
    </row>
    <row r="46669" spans="23:24" x14ac:dyDescent="0.2">
      <c r="W46669" s="25"/>
      <c r="X46669" s="25"/>
    </row>
    <row r="46670" spans="23:24" x14ac:dyDescent="0.2">
      <c r="W46670" s="25"/>
      <c r="X46670" s="25"/>
    </row>
    <row r="46671" spans="23:24" x14ac:dyDescent="0.2">
      <c r="W46671" s="25"/>
      <c r="X46671" s="25"/>
    </row>
    <row r="46672" spans="23:24" x14ac:dyDescent="0.2">
      <c r="W46672" s="25"/>
      <c r="X46672" s="25"/>
    </row>
    <row r="46673" spans="23:24" x14ac:dyDescent="0.2">
      <c r="W46673" s="25"/>
      <c r="X46673" s="25"/>
    </row>
    <row r="46674" spans="23:24" x14ac:dyDescent="0.2">
      <c r="W46674" s="25"/>
      <c r="X46674" s="25"/>
    </row>
    <row r="46675" spans="23:24" x14ac:dyDescent="0.2">
      <c r="W46675" s="25"/>
      <c r="X46675" s="25"/>
    </row>
    <row r="46676" spans="23:24" x14ac:dyDescent="0.2">
      <c r="W46676" s="25"/>
      <c r="X46676" s="25"/>
    </row>
    <row r="46677" spans="23:24" x14ac:dyDescent="0.2">
      <c r="W46677" s="25"/>
      <c r="X46677" s="25"/>
    </row>
    <row r="46678" spans="23:24" x14ac:dyDescent="0.2">
      <c r="W46678" s="25"/>
      <c r="X46678" s="25"/>
    </row>
    <row r="46679" spans="23:24" x14ac:dyDescent="0.2">
      <c r="W46679" s="25"/>
      <c r="X46679" s="25"/>
    </row>
    <row r="46680" spans="23:24" x14ac:dyDescent="0.2">
      <c r="W46680" s="25"/>
      <c r="X46680" s="25"/>
    </row>
    <row r="46681" spans="23:24" x14ac:dyDescent="0.2">
      <c r="W46681" s="25"/>
      <c r="X46681" s="25"/>
    </row>
    <row r="46682" spans="23:24" x14ac:dyDescent="0.2">
      <c r="W46682" s="25"/>
      <c r="X46682" s="25"/>
    </row>
    <row r="46683" spans="23:24" x14ac:dyDescent="0.2">
      <c r="W46683" s="25"/>
      <c r="X46683" s="25"/>
    </row>
    <row r="46684" spans="23:24" x14ac:dyDescent="0.2">
      <c r="W46684" s="25"/>
      <c r="X46684" s="25"/>
    </row>
    <row r="46685" spans="23:24" x14ac:dyDescent="0.2">
      <c r="W46685" s="25"/>
      <c r="X46685" s="25"/>
    </row>
    <row r="46686" spans="23:24" x14ac:dyDescent="0.2">
      <c r="W46686" s="25"/>
      <c r="X46686" s="25"/>
    </row>
    <row r="46687" spans="23:24" x14ac:dyDescent="0.2">
      <c r="W46687" s="25"/>
      <c r="X46687" s="25"/>
    </row>
    <row r="46688" spans="23:24" x14ac:dyDescent="0.2">
      <c r="W46688" s="25"/>
      <c r="X46688" s="25"/>
    </row>
    <row r="46689" spans="23:24" x14ac:dyDescent="0.2">
      <c r="W46689" s="25"/>
      <c r="X46689" s="25"/>
    </row>
    <row r="46690" spans="23:24" x14ac:dyDescent="0.2">
      <c r="W46690" s="25"/>
      <c r="X46690" s="25"/>
    </row>
    <row r="46691" spans="23:24" x14ac:dyDescent="0.2">
      <c r="W46691" s="25"/>
      <c r="X46691" s="25"/>
    </row>
    <row r="46692" spans="23:24" x14ac:dyDescent="0.2">
      <c r="W46692" s="25"/>
      <c r="X46692" s="25"/>
    </row>
    <row r="46693" spans="23:24" x14ac:dyDescent="0.2">
      <c r="W46693" s="25"/>
      <c r="X46693" s="25"/>
    </row>
    <row r="46694" spans="23:24" x14ac:dyDescent="0.2">
      <c r="W46694" s="25"/>
      <c r="X46694" s="25"/>
    </row>
    <row r="46695" spans="23:24" x14ac:dyDescent="0.2">
      <c r="W46695" s="25"/>
      <c r="X46695" s="25"/>
    </row>
    <row r="46696" spans="23:24" x14ac:dyDescent="0.2">
      <c r="W46696" s="25"/>
      <c r="X46696" s="25"/>
    </row>
    <row r="46697" spans="23:24" x14ac:dyDescent="0.2">
      <c r="W46697" s="25"/>
      <c r="X46697" s="25"/>
    </row>
    <row r="46698" spans="23:24" x14ac:dyDescent="0.2">
      <c r="W46698" s="25"/>
      <c r="X46698" s="25"/>
    </row>
    <row r="46699" spans="23:24" x14ac:dyDescent="0.2">
      <c r="W46699" s="25"/>
      <c r="X46699" s="25"/>
    </row>
    <row r="46700" spans="23:24" x14ac:dyDescent="0.2">
      <c r="W46700" s="25"/>
      <c r="X46700" s="25"/>
    </row>
    <row r="46701" spans="23:24" x14ac:dyDescent="0.2">
      <c r="W46701" s="25"/>
      <c r="X46701" s="25"/>
    </row>
    <row r="46702" spans="23:24" x14ac:dyDescent="0.2">
      <c r="W46702" s="25"/>
      <c r="X46702" s="25"/>
    </row>
    <row r="46703" spans="23:24" x14ac:dyDescent="0.2">
      <c r="W46703" s="25"/>
      <c r="X46703" s="25"/>
    </row>
    <row r="46704" spans="23:24" x14ac:dyDescent="0.2">
      <c r="W46704" s="25"/>
      <c r="X46704" s="25"/>
    </row>
    <row r="46705" spans="23:24" x14ac:dyDescent="0.2">
      <c r="W46705" s="25"/>
      <c r="X46705" s="25"/>
    </row>
    <row r="46706" spans="23:24" x14ac:dyDescent="0.2">
      <c r="W46706" s="25"/>
      <c r="X46706" s="25"/>
    </row>
    <row r="46707" spans="23:24" x14ac:dyDescent="0.2">
      <c r="W46707" s="25"/>
      <c r="X46707" s="25"/>
    </row>
    <row r="46708" spans="23:24" x14ac:dyDescent="0.2">
      <c r="W46708" s="25"/>
      <c r="X46708" s="25"/>
    </row>
    <row r="46709" spans="23:24" x14ac:dyDescent="0.2">
      <c r="W46709" s="25"/>
      <c r="X46709" s="25"/>
    </row>
    <row r="46710" spans="23:24" x14ac:dyDescent="0.2">
      <c r="W46710" s="25"/>
      <c r="X46710" s="25"/>
    </row>
    <row r="46711" spans="23:24" x14ac:dyDescent="0.2">
      <c r="W46711" s="25"/>
      <c r="X46711" s="25"/>
    </row>
    <row r="46712" spans="23:24" x14ac:dyDescent="0.2">
      <c r="W46712" s="25"/>
      <c r="X46712" s="25"/>
    </row>
    <row r="46713" spans="23:24" x14ac:dyDescent="0.2">
      <c r="W46713" s="25"/>
      <c r="X46713" s="25"/>
    </row>
    <row r="46714" spans="23:24" x14ac:dyDescent="0.2">
      <c r="W46714" s="25"/>
      <c r="X46714" s="25"/>
    </row>
    <row r="46715" spans="23:24" x14ac:dyDescent="0.2">
      <c r="W46715" s="25"/>
      <c r="X46715" s="25"/>
    </row>
    <row r="46716" spans="23:24" x14ac:dyDescent="0.2">
      <c r="W46716" s="25"/>
      <c r="X46716" s="25"/>
    </row>
    <row r="46717" spans="23:24" x14ac:dyDescent="0.2">
      <c r="W46717" s="25"/>
      <c r="X46717" s="25"/>
    </row>
    <row r="46718" spans="23:24" x14ac:dyDescent="0.2">
      <c r="W46718" s="25"/>
      <c r="X46718" s="25"/>
    </row>
    <row r="46719" spans="23:24" x14ac:dyDescent="0.2">
      <c r="W46719" s="25"/>
      <c r="X46719" s="25"/>
    </row>
    <row r="46720" spans="23:24" x14ac:dyDescent="0.2">
      <c r="W46720" s="25"/>
      <c r="X46720" s="25"/>
    </row>
    <row r="46721" spans="23:24" x14ac:dyDescent="0.2">
      <c r="W46721" s="25"/>
      <c r="X46721" s="25"/>
    </row>
    <row r="46722" spans="23:24" x14ac:dyDescent="0.2">
      <c r="W46722" s="25"/>
      <c r="X46722" s="25"/>
    </row>
    <row r="46723" spans="23:24" x14ac:dyDescent="0.2">
      <c r="W46723" s="25"/>
      <c r="X46723" s="25"/>
    </row>
    <row r="46724" spans="23:24" x14ac:dyDescent="0.2">
      <c r="W46724" s="25"/>
      <c r="X46724" s="25"/>
    </row>
    <row r="46725" spans="23:24" x14ac:dyDescent="0.2">
      <c r="W46725" s="25"/>
      <c r="X46725" s="25"/>
    </row>
    <row r="46726" spans="23:24" x14ac:dyDescent="0.2">
      <c r="W46726" s="25"/>
      <c r="X46726" s="25"/>
    </row>
    <row r="46727" spans="23:24" x14ac:dyDescent="0.2">
      <c r="W46727" s="25"/>
      <c r="X46727" s="25"/>
    </row>
    <row r="46728" spans="23:24" x14ac:dyDescent="0.2">
      <c r="W46728" s="25"/>
      <c r="X46728" s="25"/>
    </row>
    <row r="46729" spans="23:24" x14ac:dyDescent="0.2">
      <c r="W46729" s="25"/>
      <c r="X46729" s="25"/>
    </row>
    <row r="46730" spans="23:24" x14ac:dyDescent="0.2">
      <c r="W46730" s="25"/>
      <c r="X46730" s="25"/>
    </row>
    <row r="46731" spans="23:24" x14ac:dyDescent="0.2">
      <c r="W46731" s="25"/>
      <c r="X46731" s="25"/>
    </row>
    <row r="46732" spans="23:24" x14ac:dyDescent="0.2">
      <c r="W46732" s="25"/>
      <c r="X46732" s="25"/>
    </row>
    <row r="46733" spans="23:24" x14ac:dyDescent="0.2">
      <c r="W46733" s="25"/>
      <c r="X46733" s="25"/>
    </row>
    <row r="46734" spans="23:24" x14ac:dyDescent="0.2">
      <c r="W46734" s="25"/>
      <c r="X46734" s="25"/>
    </row>
    <row r="46735" spans="23:24" x14ac:dyDescent="0.2">
      <c r="W46735" s="25"/>
      <c r="X46735" s="25"/>
    </row>
    <row r="46736" spans="23:24" x14ac:dyDescent="0.2">
      <c r="W46736" s="25"/>
      <c r="X46736" s="25"/>
    </row>
    <row r="46737" spans="23:24" x14ac:dyDescent="0.2">
      <c r="W46737" s="25"/>
      <c r="X46737" s="25"/>
    </row>
    <row r="46738" spans="23:24" x14ac:dyDescent="0.2">
      <c r="W46738" s="25"/>
      <c r="X46738" s="25"/>
    </row>
    <row r="46739" spans="23:24" x14ac:dyDescent="0.2">
      <c r="W46739" s="25"/>
      <c r="X46739" s="25"/>
    </row>
    <row r="46740" spans="23:24" x14ac:dyDescent="0.2">
      <c r="W46740" s="25"/>
      <c r="X46740" s="25"/>
    </row>
    <row r="46741" spans="23:24" x14ac:dyDescent="0.2">
      <c r="W46741" s="25"/>
      <c r="X46741" s="25"/>
    </row>
    <row r="46742" spans="23:24" x14ac:dyDescent="0.2">
      <c r="W46742" s="25"/>
      <c r="X46742" s="25"/>
    </row>
    <row r="46743" spans="23:24" x14ac:dyDescent="0.2">
      <c r="W46743" s="25"/>
      <c r="X46743" s="25"/>
    </row>
    <row r="46744" spans="23:24" x14ac:dyDescent="0.2">
      <c r="W46744" s="25"/>
      <c r="X46744" s="25"/>
    </row>
    <row r="46745" spans="23:24" x14ac:dyDescent="0.2">
      <c r="W46745" s="25"/>
      <c r="X46745" s="25"/>
    </row>
    <row r="46746" spans="23:24" x14ac:dyDescent="0.2">
      <c r="W46746" s="25"/>
      <c r="X46746" s="25"/>
    </row>
    <row r="46747" spans="23:24" x14ac:dyDescent="0.2">
      <c r="W46747" s="25"/>
      <c r="X46747" s="25"/>
    </row>
    <row r="46748" spans="23:24" x14ac:dyDescent="0.2">
      <c r="W46748" s="25"/>
      <c r="X46748" s="25"/>
    </row>
    <row r="46749" spans="23:24" x14ac:dyDescent="0.2">
      <c r="W46749" s="25"/>
      <c r="X46749" s="25"/>
    </row>
    <row r="46750" spans="23:24" x14ac:dyDescent="0.2">
      <c r="W46750" s="25"/>
      <c r="X46750" s="25"/>
    </row>
    <row r="46751" spans="23:24" x14ac:dyDescent="0.2">
      <c r="W46751" s="25"/>
      <c r="X46751" s="25"/>
    </row>
    <row r="46752" spans="23:24" x14ac:dyDescent="0.2">
      <c r="W46752" s="25"/>
      <c r="X46752" s="25"/>
    </row>
    <row r="46753" spans="23:24" x14ac:dyDescent="0.2">
      <c r="W46753" s="25"/>
      <c r="X46753" s="25"/>
    </row>
    <row r="46754" spans="23:24" x14ac:dyDescent="0.2">
      <c r="W46754" s="25"/>
      <c r="X46754" s="25"/>
    </row>
    <row r="46755" spans="23:24" x14ac:dyDescent="0.2">
      <c r="W46755" s="25"/>
      <c r="X46755" s="25"/>
    </row>
    <row r="46756" spans="23:24" x14ac:dyDescent="0.2">
      <c r="W46756" s="25"/>
      <c r="X46756" s="25"/>
    </row>
    <row r="46757" spans="23:24" x14ac:dyDescent="0.2">
      <c r="W46757" s="25"/>
      <c r="X46757" s="25"/>
    </row>
    <row r="46758" spans="23:24" x14ac:dyDescent="0.2">
      <c r="W46758" s="25"/>
      <c r="X46758" s="25"/>
    </row>
    <row r="46759" spans="23:24" x14ac:dyDescent="0.2">
      <c r="W46759" s="25"/>
      <c r="X46759" s="25"/>
    </row>
    <row r="46760" spans="23:24" x14ac:dyDescent="0.2">
      <c r="W46760" s="25"/>
      <c r="X46760" s="25"/>
    </row>
    <row r="46761" spans="23:24" x14ac:dyDescent="0.2">
      <c r="W46761" s="25"/>
      <c r="X46761" s="25"/>
    </row>
    <row r="46762" spans="23:24" x14ac:dyDescent="0.2">
      <c r="W46762" s="25"/>
      <c r="X46762" s="25"/>
    </row>
    <row r="46763" spans="23:24" x14ac:dyDescent="0.2">
      <c r="W46763" s="25"/>
      <c r="X46763" s="25"/>
    </row>
    <row r="46764" spans="23:24" x14ac:dyDescent="0.2">
      <c r="W46764" s="25"/>
      <c r="X46764" s="25"/>
    </row>
    <row r="46765" spans="23:24" x14ac:dyDescent="0.2">
      <c r="W46765" s="25"/>
      <c r="X46765" s="25"/>
    </row>
    <row r="46766" spans="23:24" x14ac:dyDescent="0.2">
      <c r="W46766" s="25"/>
      <c r="X46766" s="25"/>
    </row>
    <row r="46767" spans="23:24" x14ac:dyDescent="0.2">
      <c r="W46767" s="25"/>
      <c r="X46767" s="25"/>
    </row>
    <row r="46768" spans="23:24" x14ac:dyDescent="0.2">
      <c r="W46768" s="25"/>
      <c r="X46768" s="25"/>
    </row>
    <row r="46769" spans="23:24" x14ac:dyDescent="0.2">
      <c r="W46769" s="25"/>
      <c r="X46769" s="25"/>
    </row>
    <row r="46770" spans="23:24" x14ac:dyDescent="0.2">
      <c r="W46770" s="25"/>
      <c r="X46770" s="25"/>
    </row>
    <row r="46771" spans="23:24" x14ac:dyDescent="0.2">
      <c r="W46771" s="25"/>
      <c r="X46771" s="25"/>
    </row>
    <row r="46772" spans="23:24" x14ac:dyDescent="0.2">
      <c r="W46772" s="25"/>
      <c r="X46772" s="25"/>
    </row>
    <row r="46773" spans="23:24" x14ac:dyDescent="0.2">
      <c r="W46773" s="25"/>
      <c r="X46773" s="25"/>
    </row>
    <row r="46774" spans="23:24" x14ac:dyDescent="0.2">
      <c r="W46774" s="25"/>
      <c r="X46774" s="25"/>
    </row>
    <row r="46775" spans="23:24" x14ac:dyDescent="0.2">
      <c r="W46775" s="25"/>
      <c r="X46775" s="25"/>
    </row>
    <row r="46776" spans="23:24" x14ac:dyDescent="0.2">
      <c r="W46776" s="25"/>
      <c r="X46776" s="25"/>
    </row>
    <row r="46777" spans="23:24" x14ac:dyDescent="0.2">
      <c r="W46777" s="25"/>
      <c r="X46777" s="25"/>
    </row>
    <row r="46778" spans="23:24" x14ac:dyDescent="0.2">
      <c r="W46778" s="25"/>
      <c r="X46778" s="25"/>
    </row>
    <row r="46779" spans="23:24" x14ac:dyDescent="0.2">
      <c r="W46779" s="25"/>
      <c r="X46779" s="25"/>
    </row>
    <row r="46780" spans="23:24" x14ac:dyDescent="0.2">
      <c r="W46780" s="25"/>
      <c r="X46780" s="25"/>
    </row>
    <row r="46781" spans="23:24" x14ac:dyDescent="0.2">
      <c r="W46781" s="25"/>
      <c r="X46781" s="25"/>
    </row>
    <row r="46782" spans="23:24" x14ac:dyDescent="0.2">
      <c r="W46782" s="25"/>
      <c r="X46782" s="25"/>
    </row>
    <row r="46783" spans="23:24" x14ac:dyDescent="0.2">
      <c r="W46783" s="25"/>
      <c r="X46783" s="25"/>
    </row>
    <row r="46784" spans="23:24" x14ac:dyDescent="0.2">
      <c r="W46784" s="25"/>
      <c r="X46784" s="25"/>
    </row>
    <row r="46785" spans="23:24" x14ac:dyDescent="0.2">
      <c r="W46785" s="25"/>
      <c r="X46785" s="25"/>
    </row>
    <row r="46786" spans="23:24" x14ac:dyDescent="0.2">
      <c r="W46786" s="25"/>
      <c r="X46786" s="25"/>
    </row>
    <row r="46787" spans="23:24" x14ac:dyDescent="0.2">
      <c r="W46787" s="25"/>
      <c r="X46787" s="25"/>
    </row>
    <row r="46788" spans="23:24" x14ac:dyDescent="0.2">
      <c r="W46788" s="25"/>
      <c r="X46788" s="25"/>
    </row>
    <row r="46789" spans="23:24" x14ac:dyDescent="0.2">
      <c r="W46789" s="25"/>
      <c r="X46789" s="25"/>
    </row>
    <row r="46790" spans="23:24" x14ac:dyDescent="0.2">
      <c r="W46790" s="25"/>
      <c r="X46790" s="25"/>
    </row>
    <row r="46791" spans="23:24" x14ac:dyDescent="0.2">
      <c r="W46791" s="25"/>
      <c r="X46791" s="25"/>
    </row>
    <row r="46792" spans="23:24" x14ac:dyDescent="0.2">
      <c r="W46792" s="25"/>
      <c r="X46792" s="25"/>
    </row>
    <row r="46793" spans="23:24" x14ac:dyDescent="0.2">
      <c r="W46793" s="25"/>
      <c r="X46793" s="25"/>
    </row>
    <row r="46794" spans="23:24" x14ac:dyDescent="0.2">
      <c r="W46794" s="25"/>
      <c r="X46794" s="25"/>
    </row>
    <row r="46795" spans="23:24" x14ac:dyDescent="0.2">
      <c r="W46795" s="25"/>
      <c r="X46795" s="25"/>
    </row>
    <row r="46796" spans="23:24" x14ac:dyDescent="0.2">
      <c r="W46796" s="25"/>
      <c r="X46796" s="25"/>
    </row>
    <row r="46797" spans="23:24" x14ac:dyDescent="0.2">
      <c r="W46797" s="25"/>
      <c r="X46797" s="25"/>
    </row>
    <row r="46798" spans="23:24" x14ac:dyDescent="0.2">
      <c r="W46798" s="25"/>
      <c r="X46798" s="25"/>
    </row>
    <row r="46799" spans="23:24" x14ac:dyDescent="0.2">
      <c r="W46799" s="25"/>
      <c r="X46799" s="25"/>
    </row>
    <row r="46800" spans="23:24" x14ac:dyDescent="0.2">
      <c r="W46800" s="25"/>
      <c r="X46800" s="25"/>
    </row>
    <row r="46801" spans="23:24" x14ac:dyDescent="0.2">
      <c r="W46801" s="25"/>
      <c r="X46801" s="25"/>
    </row>
    <row r="46802" spans="23:24" x14ac:dyDescent="0.2">
      <c r="W46802" s="25"/>
      <c r="X46802" s="25"/>
    </row>
    <row r="46803" spans="23:24" x14ac:dyDescent="0.2">
      <c r="W46803" s="25"/>
      <c r="X46803" s="25"/>
    </row>
    <row r="46804" spans="23:24" x14ac:dyDescent="0.2">
      <c r="W46804" s="25"/>
      <c r="X46804" s="25"/>
    </row>
    <row r="46805" spans="23:24" x14ac:dyDescent="0.2">
      <c r="W46805" s="25"/>
      <c r="X46805" s="25"/>
    </row>
    <row r="46806" spans="23:24" x14ac:dyDescent="0.2">
      <c r="W46806" s="25"/>
      <c r="X46806" s="25"/>
    </row>
    <row r="46807" spans="23:24" x14ac:dyDescent="0.2">
      <c r="W46807" s="25"/>
      <c r="X46807" s="25"/>
    </row>
    <row r="46808" spans="23:24" x14ac:dyDescent="0.2">
      <c r="W46808" s="25"/>
      <c r="X46808" s="25"/>
    </row>
    <row r="46809" spans="23:24" x14ac:dyDescent="0.2">
      <c r="W46809" s="25"/>
      <c r="X46809" s="25"/>
    </row>
    <row r="46810" spans="23:24" x14ac:dyDescent="0.2">
      <c r="W46810" s="25"/>
      <c r="X46810" s="25"/>
    </row>
    <row r="46811" spans="23:24" x14ac:dyDescent="0.2">
      <c r="W46811" s="25"/>
      <c r="X46811" s="25"/>
    </row>
    <row r="46812" spans="23:24" x14ac:dyDescent="0.2">
      <c r="W46812" s="25"/>
      <c r="X46812" s="25"/>
    </row>
    <row r="46813" spans="23:24" x14ac:dyDescent="0.2">
      <c r="W46813" s="25"/>
      <c r="X46813" s="25"/>
    </row>
    <row r="46814" spans="23:24" x14ac:dyDescent="0.2">
      <c r="W46814" s="25"/>
      <c r="X46814" s="25"/>
    </row>
    <row r="46815" spans="23:24" x14ac:dyDescent="0.2">
      <c r="W46815" s="25"/>
      <c r="X46815" s="25"/>
    </row>
    <row r="46816" spans="23:24" x14ac:dyDescent="0.2">
      <c r="W46816" s="25"/>
      <c r="X46816" s="25"/>
    </row>
    <row r="46817" spans="23:24" x14ac:dyDescent="0.2">
      <c r="W46817" s="25"/>
      <c r="X46817" s="25"/>
    </row>
    <row r="46818" spans="23:24" x14ac:dyDescent="0.2">
      <c r="W46818" s="25"/>
      <c r="X46818" s="25"/>
    </row>
    <row r="46819" spans="23:24" x14ac:dyDescent="0.2">
      <c r="W46819" s="25"/>
      <c r="X46819" s="25"/>
    </row>
    <row r="46820" spans="23:24" x14ac:dyDescent="0.2">
      <c r="W46820" s="25"/>
      <c r="X46820" s="25"/>
    </row>
    <row r="46821" spans="23:24" x14ac:dyDescent="0.2">
      <c r="W46821" s="25"/>
      <c r="X46821" s="25"/>
    </row>
    <row r="46822" spans="23:24" x14ac:dyDescent="0.2">
      <c r="W46822" s="25"/>
      <c r="X46822" s="25"/>
    </row>
    <row r="46823" spans="23:24" x14ac:dyDescent="0.2">
      <c r="W46823" s="25"/>
      <c r="X46823" s="25"/>
    </row>
    <row r="46824" spans="23:24" x14ac:dyDescent="0.2">
      <c r="W46824" s="25"/>
      <c r="X46824" s="25"/>
    </row>
    <row r="46825" spans="23:24" x14ac:dyDescent="0.2">
      <c r="W46825" s="25"/>
      <c r="X46825" s="25"/>
    </row>
    <row r="46826" spans="23:24" x14ac:dyDescent="0.2">
      <c r="W46826" s="25"/>
      <c r="X46826" s="25"/>
    </row>
    <row r="46827" spans="23:24" x14ac:dyDescent="0.2">
      <c r="W46827" s="25"/>
      <c r="X46827" s="25"/>
    </row>
    <row r="46828" spans="23:24" x14ac:dyDescent="0.2">
      <c r="W46828" s="25"/>
      <c r="X46828" s="25"/>
    </row>
    <row r="46829" spans="23:24" x14ac:dyDescent="0.2">
      <c r="W46829" s="25"/>
      <c r="X46829" s="25"/>
    </row>
    <row r="46830" spans="23:24" x14ac:dyDescent="0.2">
      <c r="W46830" s="25"/>
      <c r="X46830" s="25"/>
    </row>
    <row r="46831" spans="23:24" x14ac:dyDescent="0.2">
      <c r="W46831" s="25"/>
      <c r="X46831" s="25"/>
    </row>
    <row r="46832" spans="23:24" x14ac:dyDescent="0.2">
      <c r="W46832" s="25"/>
      <c r="X46832" s="25"/>
    </row>
    <row r="46833" spans="23:24" x14ac:dyDescent="0.2">
      <c r="W46833" s="25"/>
      <c r="X46833" s="25"/>
    </row>
    <row r="46834" spans="23:24" x14ac:dyDescent="0.2">
      <c r="W46834" s="25"/>
      <c r="X46834" s="25"/>
    </row>
    <row r="46835" spans="23:24" x14ac:dyDescent="0.2">
      <c r="W46835" s="25"/>
      <c r="X46835" s="25"/>
    </row>
    <row r="46836" spans="23:24" x14ac:dyDescent="0.2">
      <c r="W46836" s="25"/>
      <c r="X46836" s="25"/>
    </row>
    <row r="46837" spans="23:24" x14ac:dyDescent="0.2">
      <c r="W46837" s="25"/>
      <c r="X46837" s="25"/>
    </row>
    <row r="46838" spans="23:24" x14ac:dyDescent="0.2">
      <c r="W46838" s="25"/>
      <c r="X46838" s="25"/>
    </row>
    <row r="46839" spans="23:24" x14ac:dyDescent="0.2">
      <c r="W46839" s="25"/>
      <c r="X46839" s="25"/>
    </row>
    <row r="46840" spans="23:24" x14ac:dyDescent="0.2">
      <c r="W46840" s="25"/>
      <c r="X46840" s="25"/>
    </row>
    <row r="46841" spans="23:24" x14ac:dyDescent="0.2">
      <c r="W46841" s="25"/>
      <c r="X46841" s="25"/>
    </row>
    <row r="46842" spans="23:24" x14ac:dyDescent="0.2">
      <c r="W46842" s="25"/>
      <c r="X46842" s="25"/>
    </row>
    <row r="46843" spans="23:24" x14ac:dyDescent="0.2">
      <c r="W46843" s="25"/>
      <c r="X46843" s="25"/>
    </row>
    <row r="46844" spans="23:24" x14ac:dyDescent="0.2">
      <c r="W46844" s="25"/>
      <c r="X46844" s="25"/>
    </row>
    <row r="46845" spans="23:24" x14ac:dyDescent="0.2">
      <c r="W46845" s="25"/>
      <c r="X46845" s="25"/>
    </row>
    <row r="46846" spans="23:24" x14ac:dyDescent="0.2">
      <c r="W46846" s="25"/>
      <c r="X46846" s="25"/>
    </row>
    <row r="46847" spans="23:24" x14ac:dyDescent="0.2">
      <c r="W46847" s="25"/>
      <c r="X46847" s="25"/>
    </row>
    <row r="46848" spans="23:24" x14ac:dyDescent="0.2">
      <c r="W46848" s="25"/>
      <c r="X46848" s="25"/>
    </row>
    <row r="46849" spans="23:24" x14ac:dyDescent="0.2">
      <c r="W46849" s="25"/>
      <c r="X46849" s="25"/>
    </row>
    <row r="46850" spans="23:24" x14ac:dyDescent="0.2">
      <c r="W46850" s="25"/>
      <c r="X46850" s="25"/>
    </row>
    <row r="46851" spans="23:24" x14ac:dyDescent="0.2">
      <c r="W46851" s="25"/>
      <c r="X46851" s="25"/>
    </row>
    <row r="46852" spans="23:24" x14ac:dyDescent="0.2">
      <c r="W46852" s="25"/>
      <c r="X46852" s="25"/>
    </row>
    <row r="46853" spans="23:24" x14ac:dyDescent="0.2">
      <c r="W46853" s="25"/>
      <c r="X46853" s="25"/>
    </row>
    <row r="46854" spans="23:24" x14ac:dyDescent="0.2">
      <c r="W46854" s="25"/>
      <c r="X46854" s="25"/>
    </row>
    <row r="46855" spans="23:24" x14ac:dyDescent="0.2">
      <c r="W46855" s="25"/>
      <c r="X46855" s="25"/>
    </row>
    <row r="46856" spans="23:24" x14ac:dyDescent="0.2">
      <c r="W46856" s="25"/>
      <c r="X46856" s="25"/>
    </row>
    <row r="46857" spans="23:24" x14ac:dyDescent="0.2">
      <c r="W46857" s="25"/>
      <c r="X46857" s="25"/>
    </row>
    <row r="46858" spans="23:24" x14ac:dyDescent="0.2">
      <c r="W46858" s="25"/>
      <c r="X46858" s="25"/>
    </row>
    <row r="46859" spans="23:24" x14ac:dyDescent="0.2">
      <c r="W46859" s="25"/>
      <c r="X46859" s="25"/>
    </row>
    <row r="46860" spans="23:24" x14ac:dyDescent="0.2">
      <c r="W46860" s="25"/>
      <c r="X46860" s="25"/>
    </row>
    <row r="46861" spans="23:24" x14ac:dyDescent="0.2">
      <c r="W46861" s="25"/>
      <c r="X46861" s="25"/>
    </row>
    <row r="46862" spans="23:24" x14ac:dyDescent="0.2">
      <c r="W46862" s="25"/>
      <c r="X46862" s="25"/>
    </row>
    <row r="46863" spans="23:24" x14ac:dyDescent="0.2">
      <c r="W46863" s="25"/>
      <c r="X46863" s="25"/>
    </row>
    <row r="46864" spans="23:24" x14ac:dyDescent="0.2">
      <c r="W46864" s="25"/>
      <c r="X46864" s="25"/>
    </row>
    <row r="46865" spans="23:24" x14ac:dyDescent="0.2">
      <c r="W46865" s="25"/>
      <c r="X46865" s="25"/>
    </row>
    <row r="46866" spans="23:24" x14ac:dyDescent="0.2">
      <c r="W46866" s="25"/>
      <c r="X46866" s="25"/>
    </row>
    <row r="46867" spans="23:24" x14ac:dyDescent="0.2">
      <c r="W46867" s="25"/>
      <c r="X46867" s="25"/>
    </row>
    <row r="46868" spans="23:24" x14ac:dyDescent="0.2">
      <c r="W46868" s="25"/>
      <c r="X46868" s="25"/>
    </row>
    <row r="46869" spans="23:24" x14ac:dyDescent="0.2">
      <c r="W46869" s="25"/>
      <c r="X46869" s="25"/>
    </row>
    <row r="46870" spans="23:24" x14ac:dyDescent="0.2">
      <c r="W46870" s="25"/>
      <c r="X46870" s="25"/>
    </row>
    <row r="46871" spans="23:24" x14ac:dyDescent="0.2">
      <c r="W46871" s="25"/>
      <c r="X46871" s="25"/>
    </row>
    <row r="46872" spans="23:24" x14ac:dyDescent="0.2">
      <c r="W46872" s="25"/>
      <c r="X46872" s="25"/>
    </row>
    <row r="46873" spans="23:24" x14ac:dyDescent="0.2">
      <c r="W46873" s="25"/>
      <c r="X46873" s="25"/>
    </row>
    <row r="46874" spans="23:24" x14ac:dyDescent="0.2">
      <c r="W46874" s="25"/>
      <c r="X46874" s="25"/>
    </row>
    <row r="46875" spans="23:24" x14ac:dyDescent="0.2">
      <c r="W46875" s="25"/>
      <c r="X46875" s="25"/>
    </row>
    <row r="46876" spans="23:24" x14ac:dyDescent="0.2">
      <c r="W46876" s="25"/>
      <c r="X46876" s="25"/>
    </row>
    <row r="46877" spans="23:24" x14ac:dyDescent="0.2">
      <c r="W46877" s="25"/>
      <c r="X46877" s="25"/>
    </row>
    <row r="46878" spans="23:24" x14ac:dyDescent="0.2">
      <c r="W46878" s="25"/>
      <c r="X46878" s="25"/>
    </row>
    <row r="46879" spans="23:24" x14ac:dyDescent="0.2">
      <c r="W46879" s="25"/>
      <c r="X46879" s="25"/>
    </row>
    <row r="46880" spans="23:24" x14ac:dyDescent="0.2">
      <c r="W46880" s="25"/>
      <c r="X46880" s="25"/>
    </row>
    <row r="46881" spans="23:24" x14ac:dyDescent="0.2">
      <c r="W46881" s="25"/>
      <c r="X46881" s="25"/>
    </row>
    <row r="46882" spans="23:24" x14ac:dyDescent="0.2">
      <c r="W46882" s="25"/>
      <c r="X46882" s="25"/>
    </row>
    <row r="46883" spans="23:24" x14ac:dyDescent="0.2">
      <c r="W46883" s="25"/>
      <c r="X46883" s="25"/>
    </row>
    <row r="46884" spans="23:24" x14ac:dyDescent="0.2">
      <c r="W46884" s="25"/>
      <c r="X46884" s="25"/>
    </row>
    <row r="46885" spans="23:24" x14ac:dyDescent="0.2">
      <c r="W46885" s="25"/>
      <c r="X46885" s="25"/>
    </row>
    <row r="46886" spans="23:24" x14ac:dyDescent="0.2">
      <c r="W46886" s="25"/>
      <c r="X46886" s="25"/>
    </row>
    <row r="46887" spans="23:24" x14ac:dyDescent="0.2">
      <c r="W46887" s="25"/>
      <c r="X46887" s="25"/>
    </row>
    <row r="46888" spans="23:24" x14ac:dyDescent="0.2">
      <c r="W46888" s="25"/>
      <c r="X46888" s="25"/>
    </row>
    <row r="46889" spans="23:24" x14ac:dyDescent="0.2">
      <c r="W46889" s="25"/>
      <c r="X46889" s="25"/>
    </row>
    <row r="46890" spans="23:24" x14ac:dyDescent="0.2">
      <c r="W46890" s="25"/>
      <c r="X46890" s="25"/>
    </row>
    <row r="46891" spans="23:24" x14ac:dyDescent="0.2">
      <c r="W46891" s="25"/>
      <c r="X46891" s="25"/>
    </row>
    <row r="46892" spans="23:24" x14ac:dyDescent="0.2">
      <c r="W46892" s="25"/>
      <c r="X46892" s="25"/>
    </row>
    <row r="46893" spans="23:24" x14ac:dyDescent="0.2">
      <c r="W46893" s="25"/>
      <c r="X46893" s="25"/>
    </row>
    <row r="46894" spans="23:24" x14ac:dyDescent="0.2">
      <c r="W46894" s="25"/>
      <c r="X46894" s="25"/>
    </row>
    <row r="46895" spans="23:24" x14ac:dyDescent="0.2">
      <c r="W46895" s="25"/>
      <c r="X46895" s="25"/>
    </row>
    <row r="46896" spans="23:24" x14ac:dyDescent="0.2">
      <c r="W46896" s="25"/>
      <c r="X46896" s="25"/>
    </row>
    <row r="46897" spans="23:24" x14ac:dyDescent="0.2">
      <c r="W46897" s="25"/>
      <c r="X46897" s="25"/>
    </row>
    <row r="46898" spans="23:24" x14ac:dyDescent="0.2">
      <c r="W46898" s="25"/>
      <c r="X46898" s="25"/>
    </row>
    <row r="46899" spans="23:24" x14ac:dyDescent="0.2">
      <c r="W46899" s="25"/>
      <c r="X46899" s="25"/>
    </row>
    <row r="46900" spans="23:24" x14ac:dyDescent="0.2">
      <c r="W46900" s="25"/>
      <c r="X46900" s="25"/>
    </row>
    <row r="46901" spans="23:24" x14ac:dyDescent="0.2">
      <c r="W46901" s="25"/>
      <c r="X46901" s="25"/>
    </row>
    <row r="46902" spans="23:24" x14ac:dyDescent="0.2">
      <c r="W46902" s="25"/>
      <c r="X46902" s="25"/>
    </row>
    <row r="46903" spans="23:24" x14ac:dyDescent="0.2">
      <c r="W46903" s="25"/>
      <c r="X46903" s="25"/>
    </row>
    <row r="46904" spans="23:24" x14ac:dyDescent="0.2">
      <c r="W46904" s="25"/>
      <c r="X46904" s="25"/>
    </row>
    <row r="46905" spans="23:24" x14ac:dyDescent="0.2">
      <c r="W46905" s="25"/>
      <c r="X46905" s="25"/>
    </row>
    <row r="46906" spans="23:24" x14ac:dyDescent="0.2">
      <c r="W46906" s="25"/>
      <c r="X46906" s="25"/>
    </row>
    <row r="46907" spans="23:24" x14ac:dyDescent="0.2">
      <c r="W46907" s="25"/>
      <c r="X46907" s="25"/>
    </row>
    <row r="46908" spans="23:24" x14ac:dyDescent="0.2">
      <c r="W46908" s="25"/>
      <c r="X46908" s="25"/>
    </row>
    <row r="46909" spans="23:24" x14ac:dyDescent="0.2">
      <c r="W46909" s="25"/>
      <c r="X46909" s="25"/>
    </row>
    <row r="46910" spans="23:24" x14ac:dyDescent="0.2">
      <c r="W46910" s="25"/>
      <c r="X46910" s="25"/>
    </row>
    <row r="46911" spans="23:24" x14ac:dyDescent="0.2">
      <c r="W46911" s="25"/>
      <c r="X46911" s="25"/>
    </row>
    <row r="46912" spans="23:24" x14ac:dyDescent="0.2">
      <c r="W46912" s="25"/>
      <c r="X46912" s="25"/>
    </row>
    <row r="46913" spans="23:24" x14ac:dyDescent="0.2">
      <c r="W46913" s="25"/>
      <c r="X46913" s="25"/>
    </row>
    <row r="46914" spans="23:24" x14ac:dyDescent="0.2">
      <c r="W46914" s="25"/>
      <c r="X46914" s="25"/>
    </row>
    <row r="46915" spans="23:24" x14ac:dyDescent="0.2">
      <c r="W46915" s="25"/>
      <c r="X46915" s="25"/>
    </row>
    <row r="46916" spans="23:24" x14ac:dyDescent="0.2">
      <c r="W46916" s="25"/>
      <c r="X46916" s="25"/>
    </row>
    <row r="46917" spans="23:24" x14ac:dyDescent="0.2">
      <c r="W46917" s="25"/>
      <c r="X46917" s="25"/>
    </row>
    <row r="46918" spans="23:24" x14ac:dyDescent="0.2">
      <c r="W46918" s="25"/>
      <c r="X46918" s="25"/>
    </row>
    <row r="46919" spans="23:24" x14ac:dyDescent="0.2">
      <c r="W46919" s="25"/>
      <c r="X46919" s="25"/>
    </row>
    <row r="46920" spans="23:24" x14ac:dyDescent="0.2">
      <c r="W46920" s="25"/>
      <c r="X46920" s="25"/>
    </row>
    <row r="46921" spans="23:24" x14ac:dyDescent="0.2">
      <c r="W46921" s="25"/>
      <c r="X46921" s="25"/>
    </row>
    <row r="46922" spans="23:24" x14ac:dyDescent="0.2">
      <c r="W46922" s="25"/>
      <c r="X46922" s="25"/>
    </row>
    <row r="46923" spans="23:24" x14ac:dyDescent="0.2">
      <c r="W46923" s="25"/>
      <c r="X46923" s="25"/>
    </row>
    <row r="46924" spans="23:24" x14ac:dyDescent="0.2">
      <c r="W46924" s="25"/>
      <c r="X46924" s="25"/>
    </row>
    <row r="46925" spans="23:24" x14ac:dyDescent="0.2">
      <c r="W46925" s="25"/>
      <c r="X46925" s="25"/>
    </row>
    <row r="46926" spans="23:24" x14ac:dyDescent="0.2">
      <c r="W46926" s="25"/>
      <c r="X46926" s="25"/>
    </row>
    <row r="46927" spans="23:24" x14ac:dyDescent="0.2">
      <c r="W46927" s="25"/>
      <c r="X46927" s="25"/>
    </row>
    <row r="46928" spans="23:24" x14ac:dyDescent="0.2">
      <c r="W46928" s="25"/>
      <c r="X46928" s="25"/>
    </row>
    <row r="46929" spans="23:24" x14ac:dyDescent="0.2">
      <c r="W46929" s="25"/>
      <c r="X46929" s="25"/>
    </row>
    <row r="46930" spans="23:24" x14ac:dyDescent="0.2">
      <c r="W46930" s="25"/>
      <c r="X46930" s="25"/>
    </row>
    <row r="46931" spans="23:24" x14ac:dyDescent="0.2">
      <c r="W46931" s="25"/>
      <c r="X46931" s="25"/>
    </row>
    <row r="46932" spans="23:24" x14ac:dyDescent="0.2">
      <c r="W46932" s="25"/>
      <c r="X46932" s="25"/>
    </row>
    <row r="46933" spans="23:24" x14ac:dyDescent="0.2">
      <c r="W46933" s="25"/>
      <c r="X46933" s="25"/>
    </row>
    <row r="46934" spans="23:24" x14ac:dyDescent="0.2">
      <c r="W46934" s="25"/>
      <c r="X46934" s="25"/>
    </row>
    <row r="46935" spans="23:24" x14ac:dyDescent="0.2">
      <c r="W46935" s="25"/>
      <c r="X46935" s="25"/>
    </row>
    <row r="46936" spans="23:24" x14ac:dyDescent="0.2">
      <c r="W46936" s="25"/>
      <c r="X46936" s="25"/>
    </row>
    <row r="46937" spans="23:24" x14ac:dyDescent="0.2">
      <c r="W46937" s="25"/>
      <c r="X46937" s="25"/>
    </row>
    <row r="46938" spans="23:24" x14ac:dyDescent="0.2">
      <c r="W46938" s="25"/>
      <c r="X46938" s="25"/>
    </row>
    <row r="46939" spans="23:24" x14ac:dyDescent="0.2">
      <c r="W46939" s="25"/>
      <c r="X46939" s="25"/>
    </row>
    <row r="46940" spans="23:24" x14ac:dyDescent="0.2">
      <c r="W46940" s="25"/>
      <c r="X46940" s="25"/>
    </row>
    <row r="46941" spans="23:24" x14ac:dyDescent="0.2">
      <c r="W46941" s="25"/>
      <c r="X46941" s="25"/>
    </row>
    <row r="46942" spans="23:24" x14ac:dyDescent="0.2">
      <c r="W46942" s="25"/>
      <c r="X46942" s="25"/>
    </row>
    <row r="46943" spans="23:24" x14ac:dyDescent="0.2">
      <c r="W46943" s="25"/>
      <c r="X46943" s="25"/>
    </row>
    <row r="46944" spans="23:24" x14ac:dyDescent="0.2">
      <c r="W46944" s="25"/>
      <c r="X46944" s="25"/>
    </row>
    <row r="46945" spans="23:24" x14ac:dyDescent="0.2">
      <c r="W46945" s="25"/>
      <c r="X46945" s="25"/>
    </row>
    <row r="46946" spans="23:24" x14ac:dyDescent="0.2">
      <c r="W46946" s="25"/>
      <c r="X46946" s="25"/>
    </row>
    <row r="46947" spans="23:24" x14ac:dyDescent="0.2">
      <c r="W46947" s="25"/>
      <c r="X46947" s="25"/>
    </row>
    <row r="46948" spans="23:24" x14ac:dyDescent="0.2">
      <c r="W46948" s="25"/>
      <c r="X46948" s="25"/>
    </row>
    <row r="46949" spans="23:24" x14ac:dyDescent="0.2">
      <c r="W46949" s="25"/>
      <c r="X46949" s="25"/>
    </row>
    <row r="46950" spans="23:24" x14ac:dyDescent="0.2">
      <c r="W46950" s="25"/>
      <c r="X46950" s="25"/>
    </row>
    <row r="46951" spans="23:24" x14ac:dyDescent="0.2">
      <c r="W46951" s="25"/>
      <c r="X46951" s="25"/>
    </row>
    <row r="46952" spans="23:24" x14ac:dyDescent="0.2">
      <c r="W46952" s="25"/>
      <c r="X46952" s="25"/>
    </row>
    <row r="46953" spans="23:24" x14ac:dyDescent="0.2">
      <c r="W46953" s="25"/>
      <c r="X46953" s="25"/>
    </row>
    <row r="46954" spans="23:24" x14ac:dyDescent="0.2">
      <c r="W46954" s="25"/>
      <c r="X46954" s="25"/>
    </row>
    <row r="46955" spans="23:24" x14ac:dyDescent="0.2">
      <c r="W46955" s="25"/>
      <c r="X46955" s="25"/>
    </row>
    <row r="46956" spans="23:24" x14ac:dyDescent="0.2">
      <c r="W46956" s="25"/>
      <c r="X46956" s="25"/>
    </row>
    <row r="46957" spans="23:24" x14ac:dyDescent="0.2">
      <c r="W46957" s="25"/>
      <c r="X46957" s="25"/>
    </row>
    <row r="46958" spans="23:24" x14ac:dyDescent="0.2">
      <c r="W46958" s="25"/>
      <c r="X46958" s="25"/>
    </row>
    <row r="46959" spans="23:24" x14ac:dyDescent="0.2">
      <c r="W46959" s="25"/>
      <c r="X46959" s="25"/>
    </row>
    <row r="46960" spans="23:24" x14ac:dyDescent="0.2">
      <c r="W46960" s="25"/>
      <c r="X46960" s="25"/>
    </row>
    <row r="46961" spans="23:24" x14ac:dyDescent="0.2">
      <c r="W46961" s="25"/>
      <c r="X46961" s="25"/>
    </row>
    <row r="46962" spans="23:24" x14ac:dyDescent="0.2">
      <c r="W46962" s="25"/>
      <c r="X46962" s="25"/>
    </row>
    <row r="46963" spans="23:24" x14ac:dyDescent="0.2">
      <c r="W46963" s="25"/>
      <c r="X46963" s="25"/>
    </row>
    <row r="46964" spans="23:24" x14ac:dyDescent="0.2">
      <c r="W46964" s="25"/>
      <c r="X46964" s="25"/>
    </row>
    <row r="46965" spans="23:24" x14ac:dyDescent="0.2">
      <c r="W46965" s="25"/>
      <c r="X46965" s="25"/>
    </row>
    <row r="46966" spans="23:24" x14ac:dyDescent="0.2">
      <c r="W46966" s="25"/>
      <c r="X46966" s="25"/>
    </row>
    <row r="46967" spans="23:24" x14ac:dyDescent="0.2">
      <c r="W46967" s="25"/>
      <c r="X46967" s="25"/>
    </row>
    <row r="46968" spans="23:24" x14ac:dyDescent="0.2">
      <c r="W46968" s="25"/>
      <c r="X46968" s="25"/>
    </row>
    <row r="46969" spans="23:24" x14ac:dyDescent="0.2">
      <c r="W46969" s="25"/>
      <c r="X46969" s="25"/>
    </row>
    <row r="46970" spans="23:24" x14ac:dyDescent="0.2">
      <c r="W46970" s="25"/>
      <c r="X46970" s="25"/>
    </row>
    <row r="46971" spans="23:24" x14ac:dyDescent="0.2">
      <c r="W46971" s="25"/>
      <c r="X46971" s="25"/>
    </row>
    <row r="46972" spans="23:24" x14ac:dyDescent="0.2">
      <c r="W46972" s="25"/>
      <c r="X46972" s="25"/>
    </row>
    <row r="46973" spans="23:24" x14ac:dyDescent="0.2">
      <c r="W46973" s="25"/>
      <c r="X46973" s="25"/>
    </row>
    <row r="46974" spans="23:24" x14ac:dyDescent="0.2">
      <c r="W46974" s="25"/>
      <c r="X46974" s="25"/>
    </row>
    <row r="46975" spans="23:24" x14ac:dyDescent="0.2">
      <c r="W46975" s="25"/>
      <c r="X46975" s="25"/>
    </row>
    <row r="46976" spans="23:24" x14ac:dyDescent="0.2">
      <c r="W46976" s="25"/>
      <c r="X46976" s="25"/>
    </row>
    <row r="46977" spans="23:24" x14ac:dyDescent="0.2">
      <c r="W46977" s="25"/>
      <c r="X46977" s="25"/>
    </row>
    <row r="46978" spans="23:24" x14ac:dyDescent="0.2">
      <c r="W46978" s="25"/>
      <c r="X46978" s="25"/>
    </row>
    <row r="46979" spans="23:24" x14ac:dyDescent="0.2">
      <c r="W46979" s="25"/>
      <c r="X46979" s="25"/>
    </row>
    <row r="46980" spans="23:24" x14ac:dyDescent="0.2">
      <c r="W46980" s="25"/>
      <c r="X46980" s="25"/>
    </row>
    <row r="46981" spans="23:24" x14ac:dyDescent="0.2">
      <c r="W46981" s="25"/>
      <c r="X46981" s="25"/>
    </row>
    <row r="46982" spans="23:24" x14ac:dyDescent="0.2">
      <c r="W46982" s="25"/>
      <c r="X46982" s="25"/>
    </row>
    <row r="46983" spans="23:24" x14ac:dyDescent="0.2">
      <c r="W46983" s="25"/>
      <c r="X46983" s="25"/>
    </row>
    <row r="46984" spans="23:24" x14ac:dyDescent="0.2">
      <c r="W46984" s="25"/>
      <c r="X46984" s="25"/>
    </row>
    <row r="46985" spans="23:24" x14ac:dyDescent="0.2">
      <c r="W46985" s="25"/>
      <c r="X46985" s="25"/>
    </row>
    <row r="46986" spans="23:24" x14ac:dyDescent="0.2">
      <c r="W46986" s="25"/>
      <c r="X46986" s="25"/>
    </row>
    <row r="46987" spans="23:24" x14ac:dyDescent="0.2">
      <c r="W46987" s="25"/>
      <c r="X46987" s="25"/>
    </row>
    <row r="46988" spans="23:24" x14ac:dyDescent="0.2">
      <c r="W46988" s="25"/>
      <c r="X46988" s="25"/>
    </row>
    <row r="46989" spans="23:24" x14ac:dyDescent="0.2">
      <c r="W46989" s="25"/>
      <c r="X46989" s="25"/>
    </row>
    <row r="46990" spans="23:24" x14ac:dyDescent="0.2">
      <c r="W46990" s="25"/>
      <c r="X46990" s="25"/>
    </row>
    <row r="46991" spans="23:24" x14ac:dyDescent="0.2">
      <c r="W46991" s="25"/>
      <c r="X46991" s="25"/>
    </row>
    <row r="46992" spans="23:24" x14ac:dyDescent="0.2">
      <c r="W46992" s="25"/>
      <c r="X46992" s="25"/>
    </row>
    <row r="46993" spans="23:24" x14ac:dyDescent="0.2">
      <c r="W46993" s="25"/>
      <c r="X46993" s="25"/>
    </row>
    <row r="46994" spans="23:24" x14ac:dyDescent="0.2">
      <c r="W46994" s="25"/>
      <c r="X46994" s="25"/>
    </row>
    <row r="46995" spans="23:24" x14ac:dyDescent="0.2">
      <c r="W46995" s="25"/>
      <c r="X46995" s="25"/>
    </row>
    <row r="46996" spans="23:24" x14ac:dyDescent="0.2">
      <c r="W46996" s="25"/>
      <c r="X46996" s="25"/>
    </row>
    <row r="46997" spans="23:24" x14ac:dyDescent="0.2">
      <c r="W46997" s="25"/>
      <c r="X46997" s="25"/>
    </row>
    <row r="46998" spans="23:24" x14ac:dyDescent="0.2">
      <c r="W46998" s="25"/>
      <c r="X46998" s="25"/>
    </row>
    <row r="46999" spans="23:24" x14ac:dyDescent="0.2">
      <c r="W46999" s="25"/>
      <c r="X46999" s="25"/>
    </row>
    <row r="47000" spans="23:24" x14ac:dyDescent="0.2">
      <c r="W47000" s="25"/>
      <c r="X47000" s="25"/>
    </row>
    <row r="47001" spans="23:24" x14ac:dyDescent="0.2">
      <c r="W47001" s="25"/>
      <c r="X47001" s="25"/>
    </row>
    <row r="47002" spans="23:24" x14ac:dyDescent="0.2">
      <c r="W47002" s="25"/>
      <c r="X47002" s="25"/>
    </row>
    <row r="47003" spans="23:24" x14ac:dyDescent="0.2">
      <c r="W47003" s="25"/>
      <c r="X47003" s="25"/>
    </row>
    <row r="47004" spans="23:24" x14ac:dyDescent="0.2">
      <c r="W47004" s="25"/>
      <c r="X47004" s="25"/>
    </row>
    <row r="47005" spans="23:24" x14ac:dyDescent="0.2">
      <c r="W47005" s="25"/>
      <c r="X47005" s="25"/>
    </row>
    <row r="47006" spans="23:24" x14ac:dyDescent="0.2">
      <c r="W47006" s="25"/>
      <c r="X47006" s="25"/>
    </row>
    <row r="47007" spans="23:24" x14ac:dyDescent="0.2">
      <c r="W47007" s="25"/>
      <c r="X47007" s="25"/>
    </row>
    <row r="47008" spans="23:24" x14ac:dyDescent="0.2">
      <c r="W47008" s="25"/>
      <c r="X47008" s="25"/>
    </row>
    <row r="47009" spans="23:24" x14ac:dyDescent="0.2">
      <c r="W47009" s="25"/>
      <c r="X47009" s="25"/>
    </row>
    <row r="47010" spans="23:24" x14ac:dyDescent="0.2">
      <c r="W47010" s="25"/>
      <c r="X47010" s="25"/>
    </row>
    <row r="47011" spans="23:24" x14ac:dyDescent="0.2">
      <c r="W47011" s="25"/>
      <c r="X47011" s="25"/>
    </row>
    <row r="47012" spans="23:24" x14ac:dyDescent="0.2">
      <c r="W47012" s="25"/>
      <c r="X47012" s="25"/>
    </row>
    <row r="47013" spans="23:24" x14ac:dyDescent="0.2">
      <c r="W47013" s="25"/>
      <c r="X47013" s="25"/>
    </row>
    <row r="47014" spans="23:24" x14ac:dyDescent="0.2">
      <c r="W47014" s="25"/>
      <c r="X47014" s="25"/>
    </row>
    <row r="47015" spans="23:24" x14ac:dyDescent="0.2">
      <c r="W47015" s="25"/>
      <c r="X47015" s="25"/>
    </row>
    <row r="47016" spans="23:24" x14ac:dyDescent="0.2">
      <c r="W47016" s="25"/>
      <c r="X47016" s="25"/>
    </row>
    <row r="47017" spans="23:24" x14ac:dyDescent="0.2">
      <c r="W47017" s="25"/>
      <c r="X47017" s="25"/>
    </row>
    <row r="47018" spans="23:24" x14ac:dyDescent="0.2">
      <c r="W47018" s="25"/>
      <c r="X47018" s="25"/>
    </row>
    <row r="47019" spans="23:24" x14ac:dyDescent="0.2">
      <c r="W47019" s="25"/>
      <c r="X47019" s="25"/>
    </row>
    <row r="47020" spans="23:24" x14ac:dyDescent="0.2">
      <c r="W47020" s="25"/>
      <c r="X47020" s="25"/>
    </row>
    <row r="47021" spans="23:24" x14ac:dyDescent="0.2">
      <c r="W47021" s="25"/>
      <c r="X47021" s="25"/>
    </row>
    <row r="47022" spans="23:24" x14ac:dyDescent="0.2">
      <c r="W47022" s="25"/>
      <c r="X47022" s="25"/>
    </row>
    <row r="47023" spans="23:24" x14ac:dyDescent="0.2">
      <c r="W47023" s="25"/>
      <c r="X47023" s="25"/>
    </row>
    <row r="47024" spans="23:24" x14ac:dyDescent="0.2">
      <c r="W47024" s="25"/>
      <c r="X47024" s="25"/>
    </row>
    <row r="47025" spans="23:24" x14ac:dyDescent="0.2">
      <c r="W47025" s="25"/>
      <c r="X47025" s="25"/>
    </row>
    <row r="47026" spans="23:24" x14ac:dyDescent="0.2">
      <c r="W47026" s="25"/>
      <c r="X47026" s="25"/>
    </row>
    <row r="47027" spans="23:24" x14ac:dyDescent="0.2">
      <c r="W47027" s="25"/>
      <c r="X47027" s="25"/>
    </row>
    <row r="47028" spans="23:24" x14ac:dyDescent="0.2">
      <c r="W47028" s="25"/>
      <c r="X47028" s="25"/>
    </row>
    <row r="47029" spans="23:24" x14ac:dyDescent="0.2">
      <c r="W47029" s="25"/>
      <c r="X47029" s="25"/>
    </row>
    <row r="47030" spans="23:24" x14ac:dyDescent="0.2">
      <c r="W47030" s="25"/>
      <c r="X47030" s="25"/>
    </row>
    <row r="47031" spans="23:24" x14ac:dyDescent="0.2">
      <c r="W47031" s="25"/>
      <c r="X47031" s="25"/>
    </row>
    <row r="47032" spans="23:24" x14ac:dyDescent="0.2">
      <c r="W47032" s="25"/>
      <c r="X47032" s="25"/>
    </row>
    <row r="47033" spans="23:24" x14ac:dyDescent="0.2">
      <c r="W47033" s="25"/>
      <c r="X47033" s="25"/>
    </row>
    <row r="47034" spans="23:24" x14ac:dyDescent="0.2">
      <c r="W47034" s="25"/>
      <c r="X47034" s="25"/>
    </row>
    <row r="47035" spans="23:24" x14ac:dyDescent="0.2">
      <c r="W47035" s="25"/>
      <c r="X47035" s="25"/>
    </row>
    <row r="47036" spans="23:24" x14ac:dyDescent="0.2">
      <c r="W47036" s="25"/>
      <c r="X47036" s="25"/>
    </row>
    <row r="47037" spans="23:24" x14ac:dyDescent="0.2">
      <c r="W47037" s="25"/>
      <c r="X47037" s="25"/>
    </row>
    <row r="47038" spans="23:24" x14ac:dyDescent="0.2">
      <c r="W47038" s="25"/>
      <c r="X47038" s="25"/>
    </row>
    <row r="47039" spans="23:24" x14ac:dyDescent="0.2">
      <c r="W47039" s="25"/>
      <c r="X47039" s="25"/>
    </row>
    <row r="47040" spans="23:24" x14ac:dyDescent="0.2">
      <c r="W47040" s="25"/>
      <c r="X47040" s="25"/>
    </row>
    <row r="47041" spans="23:24" x14ac:dyDescent="0.2">
      <c r="W47041" s="25"/>
      <c r="X47041" s="25"/>
    </row>
    <row r="47042" spans="23:24" x14ac:dyDescent="0.2">
      <c r="W47042" s="25"/>
      <c r="X47042" s="25"/>
    </row>
    <row r="47043" spans="23:24" x14ac:dyDescent="0.2">
      <c r="W47043" s="25"/>
      <c r="X47043" s="25"/>
    </row>
    <row r="47044" spans="23:24" x14ac:dyDescent="0.2">
      <c r="W47044" s="25"/>
      <c r="X47044" s="25"/>
    </row>
    <row r="47045" spans="23:24" x14ac:dyDescent="0.2">
      <c r="W47045" s="25"/>
      <c r="X47045" s="25"/>
    </row>
    <row r="47046" spans="23:24" x14ac:dyDescent="0.2">
      <c r="W47046" s="25"/>
      <c r="X47046" s="25"/>
    </row>
    <row r="47047" spans="23:24" x14ac:dyDescent="0.2">
      <c r="W47047" s="25"/>
      <c r="X47047" s="25"/>
    </row>
    <row r="47048" spans="23:24" x14ac:dyDescent="0.2">
      <c r="W47048" s="25"/>
      <c r="X47048" s="25"/>
    </row>
    <row r="47049" spans="23:24" x14ac:dyDescent="0.2">
      <c r="W47049" s="25"/>
      <c r="X47049" s="25"/>
    </row>
    <row r="47050" spans="23:24" x14ac:dyDescent="0.2">
      <c r="W47050" s="25"/>
      <c r="X47050" s="25"/>
    </row>
    <row r="47051" spans="23:24" x14ac:dyDescent="0.2">
      <c r="W47051" s="25"/>
      <c r="X47051" s="25"/>
    </row>
    <row r="47052" spans="23:24" x14ac:dyDescent="0.2">
      <c r="W47052" s="25"/>
      <c r="X47052" s="25"/>
    </row>
    <row r="47053" spans="23:24" x14ac:dyDescent="0.2">
      <c r="W47053" s="25"/>
      <c r="X47053" s="25"/>
    </row>
    <row r="47054" spans="23:24" x14ac:dyDescent="0.2">
      <c r="W47054" s="25"/>
      <c r="X47054" s="25"/>
    </row>
    <row r="47055" spans="23:24" x14ac:dyDescent="0.2">
      <c r="W47055" s="25"/>
      <c r="X47055" s="25"/>
    </row>
    <row r="47056" spans="23:24" x14ac:dyDescent="0.2">
      <c r="W47056" s="25"/>
      <c r="X47056" s="25"/>
    </row>
    <row r="47057" spans="23:24" x14ac:dyDescent="0.2">
      <c r="W47057" s="25"/>
      <c r="X47057" s="25"/>
    </row>
    <row r="47058" spans="23:24" x14ac:dyDescent="0.2">
      <c r="W47058" s="25"/>
      <c r="X47058" s="25"/>
    </row>
    <row r="47059" spans="23:24" x14ac:dyDescent="0.2">
      <c r="W47059" s="25"/>
      <c r="X47059" s="25"/>
    </row>
    <row r="47060" spans="23:24" x14ac:dyDescent="0.2">
      <c r="W47060" s="25"/>
      <c r="X47060" s="25"/>
    </row>
    <row r="47061" spans="23:24" x14ac:dyDescent="0.2">
      <c r="W47061" s="25"/>
      <c r="X47061" s="25"/>
    </row>
    <row r="47062" spans="23:24" x14ac:dyDescent="0.2">
      <c r="W47062" s="25"/>
      <c r="X47062" s="25"/>
    </row>
    <row r="47063" spans="23:24" x14ac:dyDescent="0.2">
      <c r="W47063" s="25"/>
      <c r="X47063" s="25"/>
    </row>
    <row r="47064" spans="23:24" x14ac:dyDescent="0.2">
      <c r="W47064" s="25"/>
      <c r="X47064" s="25"/>
    </row>
    <row r="47065" spans="23:24" x14ac:dyDescent="0.2">
      <c r="W47065" s="25"/>
      <c r="X47065" s="25"/>
    </row>
    <row r="47066" spans="23:24" x14ac:dyDescent="0.2">
      <c r="W47066" s="25"/>
      <c r="X47066" s="25"/>
    </row>
    <row r="47067" spans="23:24" x14ac:dyDescent="0.2">
      <c r="W47067" s="25"/>
      <c r="X47067" s="25"/>
    </row>
    <row r="47068" spans="23:24" x14ac:dyDescent="0.2">
      <c r="W47068" s="25"/>
      <c r="X47068" s="25"/>
    </row>
    <row r="47069" spans="23:24" x14ac:dyDescent="0.2">
      <c r="W47069" s="25"/>
      <c r="X47069" s="25"/>
    </row>
    <row r="47070" spans="23:24" x14ac:dyDescent="0.2">
      <c r="W47070" s="25"/>
      <c r="X47070" s="25"/>
    </row>
    <row r="47071" spans="23:24" x14ac:dyDescent="0.2">
      <c r="W47071" s="25"/>
      <c r="X47071" s="25"/>
    </row>
    <row r="47072" spans="23:24" x14ac:dyDescent="0.2">
      <c r="W47072" s="25"/>
      <c r="X47072" s="25"/>
    </row>
    <row r="47073" spans="23:24" x14ac:dyDescent="0.2">
      <c r="W47073" s="25"/>
      <c r="X47073" s="25"/>
    </row>
    <row r="47074" spans="23:24" x14ac:dyDescent="0.2">
      <c r="W47074" s="25"/>
      <c r="X47074" s="25"/>
    </row>
    <row r="47075" spans="23:24" x14ac:dyDescent="0.2">
      <c r="W47075" s="25"/>
      <c r="X47075" s="25"/>
    </row>
    <row r="47076" spans="23:24" x14ac:dyDescent="0.2">
      <c r="W47076" s="25"/>
      <c r="X47076" s="25"/>
    </row>
    <row r="47077" spans="23:24" x14ac:dyDescent="0.2">
      <c r="W47077" s="25"/>
      <c r="X47077" s="25"/>
    </row>
    <row r="47078" spans="23:24" x14ac:dyDescent="0.2">
      <c r="W47078" s="25"/>
      <c r="X47078" s="25"/>
    </row>
    <row r="47079" spans="23:24" x14ac:dyDescent="0.2">
      <c r="W47079" s="25"/>
      <c r="X47079" s="25"/>
    </row>
    <row r="47080" spans="23:24" x14ac:dyDescent="0.2">
      <c r="W47080" s="25"/>
      <c r="X47080" s="25"/>
    </row>
    <row r="47081" spans="23:24" x14ac:dyDescent="0.2">
      <c r="W47081" s="25"/>
      <c r="X47081" s="25"/>
    </row>
    <row r="47082" spans="23:24" x14ac:dyDescent="0.2">
      <c r="W47082" s="25"/>
      <c r="X47082" s="25"/>
    </row>
    <row r="47083" spans="23:24" x14ac:dyDescent="0.2">
      <c r="W47083" s="25"/>
      <c r="X47083" s="25"/>
    </row>
    <row r="47084" spans="23:24" x14ac:dyDescent="0.2">
      <c r="W47084" s="25"/>
      <c r="X47084" s="25"/>
    </row>
    <row r="47085" spans="23:24" x14ac:dyDescent="0.2">
      <c r="W47085" s="25"/>
      <c r="X47085" s="25"/>
    </row>
    <row r="47086" spans="23:24" x14ac:dyDescent="0.2">
      <c r="W47086" s="25"/>
      <c r="X47086" s="25"/>
    </row>
    <row r="47087" spans="23:24" x14ac:dyDescent="0.2">
      <c r="W47087" s="25"/>
      <c r="X47087" s="25"/>
    </row>
    <row r="47088" spans="23:24" x14ac:dyDescent="0.2">
      <c r="W47088" s="25"/>
      <c r="X47088" s="25"/>
    </row>
    <row r="47089" spans="23:24" x14ac:dyDescent="0.2">
      <c r="W47089" s="25"/>
      <c r="X47089" s="25"/>
    </row>
    <row r="47090" spans="23:24" x14ac:dyDescent="0.2">
      <c r="W47090" s="25"/>
      <c r="X47090" s="25"/>
    </row>
    <row r="47091" spans="23:24" x14ac:dyDescent="0.2">
      <c r="W47091" s="25"/>
      <c r="X47091" s="25"/>
    </row>
    <row r="47092" spans="23:24" x14ac:dyDescent="0.2">
      <c r="W47092" s="25"/>
      <c r="X47092" s="25"/>
    </row>
    <row r="47093" spans="23:24" x14ac:dyDescent="0.2">
      <c r="W47093" s="25"/>
      <c r="X47093" s="25"/>
    </row>
    <row r="47094" spans="23:24" x14ac:dyDescent="0.2">
      <c r="W47094" s="25"/>
      <c r="X47094" s="25"/>
    </row>
    <row r="47095" spans="23:24" x14ac:dyDescent="0.2">
      <c r="W47095" s="25"/>
      <c r="X47095" s="25"/>
    </row>
    <row r="47096" spans="23:24" x14ac:dyDescent="0.2">
      <c r="W47096" s="25"/>
      <c r="X47096" s="25"/>
    </row>
    <row r="47097" spans="23:24" x14ac:dyDescent="0.2">
      <c r="W47097" s="25"/>
      <c r="X47097" s="25"/>
    </row>
    <row r="47098" spans="23:24" x14ac:dyDescent="0.2">
      <c r="W47098" s="25"/>
      <c r="X47098" s="25"/>
    </row>
    <row r="47099" spans="23:24" x14ac:dyDescent="0.2">
      <c r="W47099" s="25"/>
      <c r="X47099" s="25"/>
    </row>
    <row r="47100" spans="23:24" x14ac:dyDescent="0.2">
      <c r="W47100" s="25"/>
      <c r="X47100" s="25"/>
    </row>
    <row r="47101" spans="23:24" x14ac:dyDescent="0.2">
      <c r="W47101" s="25"/>
      <c r="X47101" s="25"/>
    </row>
    <row r="47102" spans="23:24" x14ac:dyDescent="0.2">
      <c r="W47102" s="25"/>
      <c r="X47102" s="25"/>
    </row>
    <row r="47103" spans="23:24" x14ac:dyDescent="0.2">
      <c r="W47103" s="25"/>
      <c r="X47103" s="25"/>
    </row>
    <row r="47104" spans="23:24" x14ac:dyDescent="0.2">
      <c r="W47104" s="25"/>
      <c r="X47104" s="25"/>
    </row>
    <row r="47105" spans="23:24" x14ac:dyDescent="0.2">
      <c r="W47105" s="25"/>
      <c r="X47105" s="25"/>
    </row>
    <row r="47106" spans="23:24" x14ac:dyDescent="0.2">
      <c r="W47106" s="25"/>
      <c r="X47106" s="25"/>
    </row>
    <row r="47107" spans="23:24" x14ac:dyDescent="0.2">
      <c r="W47107" s="25"/>
      <c r="X47107" s="25"/>
    </row>
    <row r="47108" spans="23:24" x14ac:dyDescent="0.2">
      <c r="W47108" s="25"/>
      <c r="X47108" s="25"/>
    </row>
    <row r="47109" spans="23:24" x14ac:dyDescent="0.2">
      <c r="W47109" s="25"/>
      <c r="X47109" s="25"/>
    </row>
    <row r="47110" spans="23:24" x14ac:dyDescent="0.2">
      <c r="W47110" s="25"/>
      <c r="X47110" s="25"/>
    </row>
    <row r="47111" spans="23:24" x14ac:dyDescent="0.2">
      <c r="W47111" s="25"/>
      <c r="X47111" s="25"/>
    </row>
    <row r="47112" spans="23:24" x14ac:dyDescent="0.2">
      <c r="W47112" s="25"/>
      <c r="X47112" s="25"/>
    </row>
    <row r="47113" spans="23:24" x14ac:dyDescent="0.2">
      <c r="W47113" s="25"/>
      <c r="X47113" s="25"/>
    </row>
    <row r="47114" spans="23:24" x14ac:dyDescent="0.2">
      <c r="W47114" s="25"/>
      <c r="X47114" s="25"/>
    </row>
    <row r="47115" spans="23:24" x14ac:dyDescent="0.2">
      <c r="W47115" s="25"/>
      <c r="X47115" s="25"/>
    </row>
    <row r="47116" spans="23:24" x14ac:dyDescent="0.2">
      <c r="W47116" s="25"/>
      <c r="X47116" s="25"/>
    </row>
    <row r="47117" spans="23:24" x14ac:dyDescent="0.2">
      <c r="W47117" s="25"/>
      <c r="X47117" s="25"/>
    </row>
    <row r="47118" spans="23:24" x14ac:dyDescent="0.2">
      <c r="W47118" s="25"/>
      <c r="X47118" s="25"/>
    </row>
    <row r="47119" spans="23:24" x14ac:dyDescent="0.2">
      <c r="W47119" s="25"/>
      <c r="X47119" s="25"/>
    </row>
    <row r="47120" spans="23:24" x14ac:dyDescent="0.2">
      <c r="W47120" s="25"/>
      <c r="X47120" s="25"/>
    </row>
    <row r="47121" spans="23:24" x14ac:dyDescent="0.2">
      <c r="W47121" s="25"/>
      <c r="X47121" s="25"/>
    </row>
    <row r="47122" spans="23:24" x14ac:dyDescent="0.2">
      <c r="W47122" s="25"/>
      <c r="X47122" s="25"/>
    </row>
    <row r="47123" spans="23:24" x14ac:dyDescent="0.2">
      <c r="W47123" s="25"/>
      <c r="X47123" s="25"/>
    </row>
    <row r="47124" spans="23:24" x14ac:dyDescent="0.2">
      <c r="W47124" s="25"/>
      <c r="X47124" s="25"/>
    </row>
    <row r="47125" spans="23:24" x14ac:dyDescent="0.2">
      <c r="W47125" s="25"/>
      <c r="X47125" s="25"/>
    </row>
    <row r="47126" spans="23:24" x14ac:dyDescent="0.2">
      <c r="W47126" s="25"/>
      <c r="X47126" s="25"/>
    </row>
    <row r="47127" spans="23:24" x14ac:dyDescent="0.2">
      <c r="W47127" s="25"/>
      <c r="X47127" s="25"/>
    </row>
    <row r="47128" spans="23:24" x14ac:dyDescent="0.2">
      <c r="W47128" s="25"/>
      <c r="X47128" s="25"/>
    </row>
    <row r="47129" spans="23:24" x14ac:dyDescent="0.2">
      <c r="W47129" s="25"/>
      <c r="X47129" s="25"/>
    </row>
    <row r="47130" spans="23:24" x14ac:dyDescent="0.2">
      <c r="W47130" s="25"/>
      <c r="X47130" s="25"/>
    </row>
    <row r="47131" spans="23:24" x14ac:dyDescent="0.2">
      <c r="W47131" s="25"/>
      <c r="X47131" s="25"/>
    </row>
    <row r="47132" spans="23:24" x14ac:dyDescent="0.2">
      <c r="W47132" s="25"/>
      <c r="X47132" s="25"/>
    </row>
    <row r="47133" spans="23:24" x14ac:dyDescent="0.2">
      <c r="W47133" s="25"/>
      <c r="X47133" s="25"/>
    </row>
    <row r="47134" spans="23:24" x14ac:dyDescent="0.2">
      <c r="W47134" s="25"/>
      <c r="X47134" s="25"/>
    </row>
    <row r="47135" spans="23:24" x14ac:dyDescent="0.2">
      <c r="W47135" s="25"/>
      <c r="X47135" s="25"/>
    </row>
    <row r="47136" spans="23:24" x14ac:dyDescent="0.2">
      <c r="W47136" s="25"/>
      <c r="X47136" s="25"/>
    </row>
    <row r="47137" spans="23:24" x14ac:dyDescent="0.2">
      <c r="W47137" s="25"/>
      <c r="X47137" s="25"/>
    </row>
    <row r="47138" spans="23:24" x14ac:dyDescent="0.2">
      <c r="W47138" s="25"/>
      <c r="X47138" s="25"/>
    </row>
    <row r="47139" spans="23:24" x14ac:dyDescent="0.2">
      <c r="W47139" s="25"/>
      <c r="X47139" s="25"/>
    </row>
    <row r="47140" spans="23:24" x14ac:dyDescent="0.2">
      <c r="W47140" s="25"/>
      <c r="X47140" s="25"/>
    </row>
    <row r="47141" spans="23:24" x14ac:dyDescent="0.2">
      <c r="W47141" s="25"/>
      <c r="X47141" s="25"/>
    </row>
    <row r="47142" spans="23:24" x14ac:dyDescent="0.2">
      <c r="W47142" s="25"/>
      <c r="X47142" s="25"/>
    </row>
    <row r="47143" spans="23:24" x14ac:dyDescent="0.2">
      <c r="W47143" s="25"/>
      <c r="X47143" s="25"/>
    </row>
    <row r="47144" spans="23:24" x14ac:dyDescent="0.2">
      <c r="W47144" s="25"/>
      <c r="X47144" s="25"/>
    </row>
    <row r="47145" spans="23:24" x14ac:dyDescent="0.2">
      <c r="W47145" s="25"/>
      <c r="X47145" s="25"/>
    </row>
    <row r="47146" spans="23:24" x14ac:dyDescent="0.2">
      <c r="W47146" s="25"/>
      <c r="X47146" s="25"/>
    </row>
    <row r="47147" spans="23:24" x14ac:dyDescent="0.2">
      <c r="W47147" s="25"/>
      <c r="X47147" s="25"/>
    </row>
    <row r="47148" spans="23:24" x14ac:dyDescent="0.2">
      <c r="W47148" s="25"/>
      <c r="X47148" s="25"/>
    </row>
    <row r="47149" spans="23:24" x14ac:dyDescent="0.2">
      <c r="W47149" s="25"/>
      <c r="X47149" s="25"/>
    </row>
    <row r="47150" spans="23:24" x14ac:dyDescent="0.2">
      <c r="W47150" s="25"/>
      <c r="X47150" s="25"/>
    </row>
    <row r="47151" spans="23:24" x14ac:dyDescent="0.2">
      <c r="W47151" s="25"/>
      <c r="X47151" s="25"/>
    </row>
    <row r="47152" spans="23:24" x14ac:dyDescent="0.2">
      <c r="W47152" s="25"/>
      <c r="X47152" s="25"/>
    </row>
    <row r="47153" spans="23:24" x14ac:dyDescent="0.2">
      <c r="W47153" s="25"/>
      <c r="X47153" s="25"/>
    </row>
    <row r="47154" spans="23:24" x14ac:dyDescent="0.2">
      <c r="W47154" s="25"/>
      <c r="X47154" s="25"/>
    </row>
    <row r="47155" spans="23:24" x14ac:dyDescent="0.2">
      <c r="W47155" s="25"/>
      <c r="X47155" s="25"/>
    </row>
    <row r="47156" spans="23:24" x14ac:dyDescent="0.2">
      <c r="W47156" s="25"/>
      <c r="X47156" s="25"/>
    </row>
    <row r="47157" spans="23:24" x14ac:dyDescent="0.2">
      <c r="W47157" s="25"/>
      <c r="X47157" s="25"/>
    </row>
    <row r="47158" spans="23:24" x14ac:dyDescent="0.2">
      <c r="W47158" s="25"/>
      <c r="X47158" s="25"/>
    </row>
    <row r="47159" spans="23:24" x14ac:dyDescent="0.2">
      <c r="W47159" s="25"/>
      <c r="X47159" s="25"/>
    </row>
    <row r="47160" spans="23:24" x14ac:dyDescent="0.2">
      <c r="W47160" s="25"/>
      <c r="X47160" s="25"/>
    </row>
    <row r="47161" spans="23:24" x14ac:dyDescent="0.2">
      <c r="W47161" s="25"/>
      <c r="X47161" s="25"/>
    </row>
    <row r="47162" spans="23:24" x14ac:dyDescent="0.2">
      <c r="W47162" s="25"/>
      <c r="X47162" s="25"/>
    </row>
    <row r="47163" spans="23:24" x14ac:dyDescent="0.2">
      <c r="W47163" s="25"/>
      <c r="X47163" s="25"/>
    </row>
    <row r="47164" spans="23:24" x14ac:dyDescent="0.2">
      <c r="W47164" s="25"/>
      <c r="X47164" s="25"/>
    </row>
    <row r="47165" spans="23:24" x14ac:dyDescent="0.2">
      <c r="W47165" s="25"/>
      <c r="X47165" s="25"/>
    </row>
    <row r="47166" spans="23:24" x14ac:dyDescent="0.2">
      <c r="W47166" s="25"/>
      <c r="X47166" s="25"/>
    </row>
    <row r="47167" spans="23:24" x14ac:dyDescent="0.2">
      <c r="W47167" s="25"/>
      <c r="X47167" s="25"/>
    </row>
    <row r="47168" spans="23:24" x14ac:dyDescent="0.2">
      <c r="W47168" s="25"/>
      <c r="X47168" s="25"/>
    </row>
    <row r="47169" spans="23:24" x14ac:dyDescent="0.2">
      <c r="W47169" s="25"/>
      <c r="X47169" s="25"/>
    </row>
    <row r="47170" spans="23:24" x14ac:dyDescent="0.2">
      <c r="W47170" s="25"/>
      <c r="X47170" s="25"/>
    </row>
    <row r="47171" spans="23:24" x14ac:dyDescent="0.2">
      <c r="W47171" s="25"/>
      <c r="X47171" s="25"/>
    </row>
    <row r="47172" spans="23:24" x14ac:dyDescent="0.2">
      <c r="W47172" s="25"/>
      <c r="X47172" s="25"/>
    </row>
    <row r="47173" spans="23:24" x14ac:dyDescent="0.2">
      <c r="W47173" s="25"/>
      <c r="X47173" s="25"/>
    </row>
    <row r="47174" spans="23:24" x14ac:dyDescent="0.2">
      <c r="W47174" s="25"/>
      <c r="X47174" s="25"/>
    </row>
    <row r="47175" spans="23:24" x14ac:dyDescent="0.2">
      <c r="W47175" s="25"/>
      <c r="X47175" s="25"/>
    </row>
    <row r="47176" spans="23:24" x14ac:dyDescent="0.2">
      <c r="W47176" s="25"/>
      <c r="X47176" s="25"/>
    </row>
    <row r="47177" spans="23:24" x14ac:dyDescent="0.2">
      <c r="W47177" s="25"/>
      <c r="X47177" s="25"/>
    </row>
    <row r="47178" spans="23:24" x14ac:dyDescent="0.2">
      <c r="W47178" s="25"/>
      <c r="X47178" s="25"/>
    </row>
    <row r="47179" spans="23:24" x14ac:dyDescent="0.2">
      <c r="W47179" s="25"/>
      <c r="X47179" s="25"/>
    </row>
    <row r="47180" spans="23:24" x14ac:dyDescent="0.2">
      <c r="W47180" s="25"/>
      <c r="X47180" s="25"/>
    </row>
    <row r="47181" spans="23:24" x14ac:dyDescent="0.2">
      <c r="W47181" s="25"/>
      <c r="X47181" s="25"/>
    </row>
    <row r="47182" spans="23:24" x14ac:dyDescent="0.2">
      <c r="W47182" s="25"/>
      <c r="X47182" s="25"/>
    </row>
    <row r="47183" spans="23:24" x14ac:dyDescent="0.2">
      <c r="W47183" s="25"/>
      <c r="X47183" s="25"/>
    </row>
    <row r="47184" spans="23:24" x14ac:dyDescent="0.2">
      <c r="W47184" s="25"/>
      <c r="X47184" s="25"/>
    </row>
    <row r="47185" spans="23:24" x14ac:dyDescent="0.2">
      <c r="W47185" s="25"/>
      <c r="X47185" s="25"/>
    </row>
    <row r="47186" spans="23:24" x14ac:dyDescent="0.2">
      <c r="W47186" s="25"/>
      <c r="X47186" s="25"/>
    </row>
    <row r="47187" spans="23:24" x14ac:dyDescent="0.2">
      <c r="W47187" s="25"/>
      <c r="X47187" s="25"/>
    </row>
    <row r="47188" spans="23:24" x14ac:dyDescent="0.2">
      <c r="W47188" s="25"/>
      <c r="X47188" s="25"/>
    </row>
    <row r="47189" spans="23:24" x14ac:dyDescent="0.2">
      <c r="W47189" s="25"/>
      <c r="X47189" s="25"/>
    </row>
    <row r="47190" spans="23:24" x14ac:dyDescent="0.2">
      <c r="W47190" s="25"/>
      <c r="X47190" s="25"/>
    </row>
    <row r="47191" spans="23:24" x14ac:dyDescent="0.2">
      <c r="W47191" s="25"/>
      <c r="X47191" s="25"/>
    </row>
    <row r="47192" spans="23:24" x14ac:dyDescent="0.2">
      <c r="W47192" s="25"/>
      <c r="X47192" s="25"/>
    </row>
    <row r="47193" spans="23:24" x14ac:dyDescent="0.2">
      <c r="W47193" s="25"/>
      <c r="X47193" s="25"/>
    </row>
    <row r="47194" spans="23:24" x14ac:dyDescent="0.2">
      <c r="W47194" s="25"/>
      <c r="X47194" s="25"/>
    </row>
    <row r="47195" spans="23:24" x14ac:dyDescent="0.2">
      <c r="W47195" s="25"/>
      <c r="X47195" s="25"/>
    </row>
    <row r="47196" spans="23:24" x14ac:dyDescent="0.2">
      <c r="W47196" s="25"/>
      <c r="X47196" s="25"/>
    </row>
    <row r="47197" spans="23:24" x14ac:dyDescent="0.2">
      <c r="W47197" s="25"/>
      <c r="X47197" s="25"/>
    </row>
    <row r="47198" spans="23:24" x14ac:dyDescent="0.2">
      <c r="W47198" s="25"/>
      <c r="X47198" s="25"/>
    </row>
    <row r="47199" spans="23:24" x14ac:dyDescent="0.2">
      <c r="W47199" s="25"/>
      <c r="X47199" s="25"/>
    </row>
    <row r="47200" spans="23:24" x14ac:dyDescent="0.2">
      <c r="W47200" s="25"/>
      <c r="X47200" s="25"/>
    </row>
    <row r="47201" spans="23:24" x14ac:dyDescent="0.2">
      <c r="W47201" s="25"/>
      <c r="X47201" s="25"/>
    </row>
    <row r="47202" spans="23:24" x14ac:dyDescent="0.2">
      <c r="W47202" s="25"/>
      <c r="X47202" s="25"/>
    </row>
    <row r="47203" spans="23:24" x14ac:dyDescent="0.2">
      <c r="W47203" s="25"/>
      <c r="X47203" s="25"/>
    </row>
    <row r="47204" spans="23:24" x14ac:dyDescent="0.2">
      <c r="W47204" s="25"/>
      <c r="X47204" s="25"/>
    </row>
    <row r="47205" spans="23:24" x14ac:dyDescent="0.2">
      <c r="W47205" s="25"/>
      <c r="X47205" s="25"/>
    </row>
    <row r="47206" spans="23:24" x14ac:dyDescent="0.2">
      <c r="W47206" s="25"/>
      <c r="X47206" s="25"/>
    </row>
    <row r="47207" spans="23:24" x14ac:dyDescent="0.2">
      <c r="W47207" s="25"/>
      <c r="X47207" s="25"/>
    </row>
    <row r="47208" spans="23:24" x14ac:dyDescent="0.2">
      <c r="W47208" s="25"/>
      <c r="X47208" s="25"/>
    </row>
    <row r="47209" spans="23:24" x14ac:dyDescent="0.2">
      <c r="W47209" s="25"/>
      <c r="X47209" s="25"/>
    </row>
    <row r="47210" spans="23:24" x14ac:dyDescent="0.2">
      <c r="W47210" s="25"/>
      <c r="X47210" s="25"/>
    </row>
    <row r="47211" spans="23:24" x14ac:dyDescent="0.2">
      <c r="W47211" s="25"/>
      <c r="X47211" s="25"/>
    </row>
    <row r="47212" spans="23:24" x14ac:dyDescent="0.2">
      <c r="W47212" s="25"/>
      <c r="X47212" s="25"/>
    </row>
    <row r="47213" spans="23:24" x14ac:dyDescent="0.2">
      <c r="W47213" s="25"/>
      <c r="X47213" s="25"/>
    </row>
    <row r="47214" spans="23:24" x14ac:dyDescent="0.2">
      <c r="W47214" s="25"/>
      <c r="X47214" s="25"/>
    </row>
    <row r="47215" spans="23:24" x14ac:dyDescent="0.2">
      <c r="W47215" s="25"/>
      <c r="X47215" s="25"/>
    </row>
    <row r="47216" spans="23:24" x14ac:dyDescent="0.2">
      <c r="W47216" s="25"/>
      <c r="X47216" s="25"/>
    </row>
    <row r="47217" spans="23:24" x14ac:dyDescent="0.2">
      <c r="W47217" s="25"/>
      <c r="X47217" s="25"/>
    </row>
    <row r="47218" spans="23:24" x14ac:dyDescent="0.2">
      <c r="W47218" s="25"/>
      <c r="X47218" s="25"/>
    </row>
    <row r="47219" spans="23:24" x14ac:dyDescent="0.2">
      <c r="W47219" s="25"/>
      <c r="X47219" s="25"/>
    </row>
    <row r="47220" spans="23:24" x14ac:dyDescent="0.2">
      <c r="W47220" s="25"/>
      <c r="X47220" s="25"/>
    </row>
    <row r="47221" spans="23:24" x14ac:dyDescent="0.2">
      <c r="W47221" s="25"/>
      <c r="X47221" s="25"/>
    </row>
    <row r="47222" spans="23:24" x14ac:dyDescent="0.2">
      <c r="W47222" s="25"/>
      <c r="X47222" s="25"/>
    </row>
    <row r="47223" spans="23:24" x14ac:dyDescent="0.2">
      <c r="W47223" s="25"/>
      <c r="X47223" s="25"/>
    </row>
    <row r="47224" spans="23:24" x14ac:dyDescent="0.2">
      <c r="W47224" s="25"/>
      <c r="X47224" s="25"/>
    </row>
    <row r="47225" spans="23:24" x14ac:dyDescent="0.2">
      <c r="W47225" s="25"/>
      <c r="X47225" s="25"/>
    </row>
    <row r="47226" spans="23:24" x14ac:dyDescent="0.2">
      <c r="W47226" s="25"/>
      <c r="X47226" s="25"/>
    </row>
    <row r="47227" spans="23:24" x14ac:dyDescent="0.2">
      <c r="W47227" s="25"/>
      <c r="X47227" s="25"/>
    </row>
    <row r="47228" spans="23:24" x14ac:dyDescent="0.2">
      <c r="W47228" s="25"/>
      <c r="X47228" s="25"/>
    </row>
    <row r="47229" spans="23:24" x14ac:dyDescent="0.2">
      <c r="W47229" s="25"/>
      <c r="X47229" s="25"/>
    </row>
    <row r="47230" spans="23:24" x14ac:dyDescent="0.2">
      <c r="W47230" s="25"/>
      <c r="X47230" s="25"/>
    </row>
    <row r="47231" spans="23:24" x14ac:dyDescent="0.2">
      <c r="W47231" s="25"/>
      <c r="X47231" s="25"/>
    </row>
    <row r="47232" spans="23:24" x14ac:dyDescent="0.2">
      <c r="W47232" s="25"/>
      <c r="X47232" s="25"/>
    </row>
    <row r="47233" spans="23:24" x14ac:dyDescent="0.2">
      <c r="W47233" s="25"/>
      <c r="X47233" s="25"/>
    </row>
    <row r="47234" spans="23:24" x14ac:dyDescent="0.2">
      <c r="W47234" s="25"/>
      <c r="X47234" s="25"/>
    </row>
    <row r="47235" spans="23:24" x14ac:dyDescent="0.2">
      <c r="W47235" s="25"/>
      <c r="X47235" s="25"/>
    </row>
    <row r="47236" spans="23:24" x14ac:dyDescent="0.2">
      <c r="W47236" s="25"/>
      <c r="X47236" s="25"/>
    </row>
    <row r="47237" spans="23:24" x14ac:dyDescent="0.2">
      <c r="W47237" s="25"/>
      <c r="X47237" s="25"/>
    </row>
    <row r="47238" spans="23:24" x14ac:dyDescent="0.2">
      <c r="W47238" s="25"/>
      <c r="X47238" s="25"/>
    </row>
    <row r="47239" spans="23:24" x14ac:dyDescent="0.2">
      <c r="W47239" s="25"/>
      <c r="X47239" s="25"/>
    </row>
    <row r="47240" spans="23:24" x14ac:dyDescent="0.2">
      <c r="W47240" s="25"/>
      <c r="X47240" s="25"/>
    </row>
    <row r="47241" spans="23:24" x14ac:dyDescent="0.2">
      <c r="W47241" s="25"/>
      <c r="X47241" s="25"/>
    </row>
    <row r="47242" spans="23:24" x14ac:dyDescent="0.2">
      <c r="W47242" s="25"/>
      <c r="X47242" s="25"/>
    </row>
    <row r="47243" spans="23:24" x14ac:dyDescent="0.2">
      <c r="W47243" s="25"/>
      <c r="X47243" s="25"/>
    </row>
    <row r="47244" spans="23:24" x14ac:dyDescent="0.2">
      <c r="W47244" s="25"/>
      <c r="X47244" s="25"/>
    </row>
    <row r="47245" spans="23:24" x14ac:dyDescent="0.2">
      <c r="W47245" s="25"/>
      <c r="X47245" s="25"/>
    </row>
    <row r="47246" spans="23:24" x14ac:dyDescent="0.2">
      <c r="W47246" s="25"/>
      <c r="X47246" s="25"/>
    </row>
    <row r="47247" spans="23:24" x14ac:dyDescent="0.2">
      <c r="W47247" s="25"/>
      <c r="X47247" s="25"/>
    </row>
    <row r="47248" spans="23:24" x14ac:dyDescent="0.2">
      <c r="W47248" s="25"/>
      <c r="X47248" s="25"/>
    </row>
    <row r="47249" spans="23:24" x14ac:dyDescent="0.2">
      <c r="W47249" s="25"/>
      <c r="X47249" s="25"/>
    </row>
    <row r="47250" spans="23:24" x14ac:dyDescent="0.2">
      <c r="W47250" s="25"/>
      <c r="X47250" s="25"/>
    </row>
    <row r="47251" spans="23:24" x14ac:dyDescent="0.2">
      <c r="W47251" s="25"/>
      <c r="X47251" s="25"/>
    </row>
    <row r="47252" spans="23:24" x14ac:dyDescent="0.2">
      <c r="W47252" s="25"/>
      <c r="X47252" s="25"/>
    </row>
    <row r="47253" spans="23:24" x14ac:dyDescent="0.2">
      <c r="W47253" s="25"/>
      <c r="X47253" s="25"/>
    </row>
    <row r="47254" spans="23:24" x14ac:dyDescent="0.2">
      <c r="W47254" s="25"/>
      <c r="X47254" s="25"/>
    </row>
    <row r="47255" spans="23:24" x14ac:dyDescent="0.2">
      <c r="W47255" s="25"/>
      <c r="X47255" s="25"/>
    </row>
    <row r="47256" spans="23:24" x14ac:dyDescent="0.2">
      <c r="W47256" s="25"/>
      <c r="X47256" s="25"/>
    </row>
    <row r="47257" spans="23:24" x14ac:dyDescent="0.2">
      <c r="W47257" s="25"/>
      <c r="X47257" s="25"/>
    </row>
    <row r="47258" spans="23:24" x14ac:dyDescent="0.2">
      <c r="W47258" s="25"/>
      <c r="X47258" s="25"/>
    </row>
    <row r="47259" spans="23:24" x14ac:dyDescent="0.2">
      <c r="W47259" s="25"/>
      <c r="X47259" s="25"/>
    </row>
    <row r="47260" spans="23:24" x14ac:dyDescent="0.2">
      <c r="W47260" s="25"/>
      <c r="X47260" s="25"/>
    </row>
    <row r="47261" spans="23:24" x14ac:dyDescent="0.2">
      <c r="W47261" s="25"/>
      <c r="X47261" s="25"/>
    </row>
    <row r="47262" spans="23:24" x14ac:dyDescent="0.2">
      <c r="W47262" s="25"/>
      <c r="X47262" s="25"/>
    </row>
    <row r="47263" spans="23:24" x14ac:dyDescent="0.2">
      <c r="W47263" s="25"/>
      <c r="X47263" s="25"/>
    </row>
    <row r="47264" spans="23:24" x14ac:dyDescent="0.2">
      <c r="W47264" s="25"/>
      <c r="X47264" s="25"/>
    </row>
    <row r="47265" spans="23:24" x14ac:dyDescent="0.2">
      <c r="W47265" s="25"/>
      <c r="X47265" s="25"/>
    </row>
    <row r="47266" spans="23:24" x14ac:dyDescent="0.2">
      <c r="W47266" s="25"/>
      <c r="X47266" s="25"/>
    </row>
    <row r="47267" spans="23:24" x14ac:dyDescent="0.2">
      <c r="W47267" s="25"/>
      <c r="X47267" s="25"/>
    </row>
    <row r="47268" spans="23:24" x14ac:dyDescent="0.2">
      <c r="W47268" s="25"/>
      <c r="X47268" s="25"/>
    </row>
    <row r="47269" spans="23:24" x14ac:dyDescent="0.2">
      <c r="W47269" s="25"/>
      <c r="X47269" s="25"/>
    </row>
    <row r="47270" spans="23:24" x14ac:dyDescent="0.2">
      <c r="W47270" s="25"/>
      <c r="X47270" s="25"/>
    </row>
    <row r="47271" spans="23:24" x14ac:dyDescent="0.2">
      <c r="W47271" s="25"/>
      <c r="X47271" s="25"/>
    </row>
    <row r="47272" spans="23:24" x14ac:dyDescent="0.2">
      <c r="W47272" s="25"/>
      <c r="X47272" s="25"/>
    </row>
    <row r="47273" spans="23:24" x14ac:dyDescent="0.2">
      <c r="W47273" s="25"/>
      <c r="X47273" s="25"/>
    </row>
    <row r="47274" spans="23:24" x14ac:dyDescent="0.2">
      <c r="W47274" s="25"/>
      <c r="X47274" s="25"/>
    </row>
    <row r="47275" spans="23:24" x14ac:dyDescent="0.2">
      <c r="W47275" s="25"/>
      <c r="X47275" s="25"/>
    </row>
    <row r="47276" spans="23:24" x14ac:dyDescent="0.2">
      <c r="W47276" s="25"/>
      <c r="X47276" s="25"/>
    </row>
    <row r="47277" spans="23:24" x14ac:dyDescent="0.2">
      <c r="W47277" s="25"/>
      <c r="X47277" s="25"/>
    </row>
    <row r="47278" spans="23:24" x14ac:dyDescent="0.2">
      <c r="W47278" s="25"/>
      <c r="X47278" s="25"/>
    </row>
    <row r="47279" spans="23:24" x14ac:dyDescent="0.2">
      <c r="W47279" s="25"/>
      <c r="X47279" s="25"/>
    </row>
    <row r="47280" spans="23:24" x14ac:dyDescent="0.2">
      <c r="W47280" s="25"/>
      <c r="X47280" s="25"/>
    </row>
    <row r="47281" spans="23:24" x14ac:dyDescent="0.2">
      <c r="W47281" s="25"/>
      <c r="X47281" s="25"/>
    </row>
    <row r="47282" spans="23:24" x14ac:dyDescent="0.2">
      <c r="W47282" s="25"/>
      <c r="X47282" s="25"/>
    </row>
    <row r="47283" spans="23:24" x14ac:dyDescent="0.2">
      <c r="W47283" s="25"/>
      <c r="X47283" s="25"/>
    </row>
    <row r="47284" spans="23:24" x14ac:dyDescent="0.2">
      <c r="W47284" s="25"/>
      <c r="X47284" s="25"/>
    </row>
    <row r="47285" spans="23:24" x14ac:dyDescent="0.2">
      <c r="W47285" s="25"/>
      <c r="X47285" s="25"/>
    </row>
    <row r="47286" spans="23:24" x14ac:dyDescent="0.2">
      <c r="W47286" s="25"/>
      <c r="X47286" s="25"/>
    </row>
    <row r="47287" spans="23:24" x14ac:dyDescent="0.2">
      <c r="W47287" s="25"/>
      <c r="X47287" s="25"/>
    </row>
    <row r="47288" spans="23:24" x14ac:dyDescent="0.2">
      <c r="W47288" s="25"/>
      <c r="X47288" s="25"/>
    </row>
    <row r="47289" spans="23:24" x14ac:dyDescent="0.2">
      <c r="W47289" s="25"/>
      <c r="X47289" s="25"/>
    </row>
    <row r="47290" spans="23:24" x14ac:dyDescent="0.2">
      <c r="W47290" s="25"/>
      <c r="X47290" s="25"/>
    </row>
    <row r="47291" spans="23:24" x14ac:dyDescent="0.2">
      <c r="W47291" s="25"/>
      <c r="X47291" s="25"/>
    </row>
    <row r="47292" spans="23:24" x14ac:dyDescent="0.2">
      <c r="W47292" s="25"/>
      <c r="X47292" s="25"/>
    </row>
    <row r="47293" spans="23:24" x14ac:dyDescent="0.2">
      <c r="W47293" s="25"/>
      <c r="X47293" s="25"/>
    </row>
    <row r="47294" spans="23:24" x14ac:dyDescent="0.2">
      <c r="W47294" s="25"/>
      <c r="X47294" s="25"/>
    </row>
    <row r="47295" spans="23:24" x14ac:dyDescent="0.2">
      <c r="W47295" s="25"/>
      <c r="X47295" s="25"/>
    </row>
    <row r="47296" spans="23:24" x14ac:dyDescent="0.2">
      <c r="W47296" s="25"/>
      <c r="X47296" s="25"/>
    </row>
    <row r="47297" spans="23:24" x14ac:dyDescent="0.2">
      <c r="W47297" s="25"/>
      <c r="X47297" s="25"/>
    </row>
    <row r="47298" spans="23:24" x14ac:dyDescent="0.2">
      <c r="W47298" s="25"/>
      <c r="X47298" s="25"/>
    </row>
    <row r="47299" spans="23:24" x14ac:dyDescent="0.2">
      <c r="W47299" s="25"/>
      <c r="X47299" s="25"/>
    </row>
    <row r="47300" spans="23:24" x14ac:dyDescent="0.2">
      <c r="W47300" s="25"/>
      <c r="X47300" s="25"/>
    </row>
    <row r="47301" spans="23:24" x14ac:dyDescent="0.2">
      <c r="W47301" s="25"/>
      <c r="X47301" s="25"/>
    </row>
    <row r="47302" spans="23:24" x14ac:dyDescent="0.2">
      <c r="W47302" s="25"/>
      <c r="X47302" s="25"/>
    </row>
    <row r="47303" spans="23:24" x14ac:dyDescent="0.2">
      <c r="W47303" s="25"/>
      <c r="X47303" s="25"/>
    </row>
    <row r="47304" spans="23:24" x14ac:dyDescent="0.2">
      <c r="W47304" s="25"/>
      <c r="X47304" s="25"/>
    </row>
    <row r="47305" spans="23:24" x14ac:dyDescent="0.2">
      <c r="W47305" s="25"/>
      <c r="X47305" s="25"/>
    </row>
    <row r="47306" spans="23:24" x14ac:dyDescent="0.2">
      <c r="W47306" s="25"/>
      <c r="X47306" s="25"/>
    </row>
    <row r="47307" spans="23:24" x14ac:dyDescent="0.2">
      <c r="W47307" s="25"/>
      <c r="X47307" s="25"/>
    </row>
    <row r="47308" spans="23:24" x14ac:dyDescent="0.2">
      <c r="W47308" s="25"/>
      <c r="X47308" s="25"/>
    </row>
    <row r="47309" spans="23:24" x14ac:dyDescent="0.2">
      <c r="W47309" s="25"/>
      <c r="X47309" s="25"/>
    </row>
    <row r="47310" spans="23:24" x14ac:dyDescent="0.2">
      <c r="W47310" s="25"/>
      <c r="X47310" s="25"/>
    </row>
    <row r="47311" spans="23:24" x14ac:dyDescent="0.2">
      <c r="W47311" s="25"/>
      <c r="X47311" s="25"/>
    </row>
    <row r="47312" spans="23:24" x14ac:dyDescent="0.2">
      <c r="W47312" s="25"/>
      <c r="X47312" s="25"/>
    </row>
    <row r="47313" spans="23:24" x14ac:dyDescent="0.2">
      <c r="W47313" s="25"/>
      <c r="X47313" s="25"/>
    </row>
    <row r="47314" spans="23:24" x14ac:dyDescent="0.2">
      <c r="W47314" s="25"/>
      <c r="X47314" s="25"/>
    </row>
    <row r="47315" spans="23:24" x14ac:dyDescent="0.2">
      <c r="W47315" s="25"/>
      <c r="X47315" s="25"/>
    </row>
    <row r="47316" spans="23:24" x14ac:dyDescent="0.2">
      <c r="W47316" s="25"/>
      <c r="X47316" s="25"/>
    </row>
    <row r="47317" spans="23:24" x14ac:dyDescent="0.2">
      <c r="W47317" s="25"/>
      <c r="X47317" s="25"/>
    </row>
    <row r="47318" spans="23:24" x14ac:dyDescent="0.2">
      <c r="W47318" s="25"/>
      <c r="X47318" s="25"/>
    </row>
    <row r="47319" spans="23:24" x14ac:dyDescent="0.2">
      <c r="W47319" s="25"/>
      <c r="X47319" s="25"/>
    </row>
    <row r="47320" spans="23:24" x14ac:dyDescent="0.2">
      <c r="W47320" s="25"/>
      <c r="X47320" s="25"/>
    </row>
    <row r="47321" spans="23:24" x14ac:dyDescent="0.2">
      <c r="W47321" s="25"/>
      <c r="X47321" s="25"/>
    </row>
    <row r="47322" spans="23:24" x14ac:dyDescent="0.2">
      <c r="W47322" s="25"/>
      <c r="X47322" s="25"/>
    </row>
    <row r="47323" spans="23:24" x14ac:dyDescent="0.2">
      <c r="W47323" s="25"/>
      <c r="X47323" s="25"/>
    </row>
    <row r="47324" spans="23:24" x14ac:dyDescent="0.2">
      <c r="W47324" s="25"/>
      <c r="X47324" s="25"/>
    </row>
    <row r="47325" spans="23:24" x14ac:dyDescent="0.2">
      <c r="W47325" s="25"/>
      <c r="X47325" s="25"/>
    </row>
    <row r="47326" spans="23:24" x14ac:dyDescent="0.2">
      <c r="W47326" s="25"/>
      <c r="X47326" s="25"/>
    </row>
    <row r="47327" spans="23:24" x14ac:dyDescent="0.2">
      <c r="W47327" s="25"/>
      <c r="X47327" s="25"/>
    </row>
    <row r="47328" spans="23:24" x14ac:dyDescent="0.2">
      <c r="W47328" s="25"/>
      <c r="X47328" s="25"/>
    </row>
    <row r="47329" spans="23:24" x14ac:dyDescent="0.2">
      <c r="W47329" s="25"/>
      <c r="X47329" s="25"/>
    </row>
    <row r="47330" spans="23:24" x14ac:dyDescent="0.2">
      <c r="W47330" s="25"/>
      <c r="X47330" s="25"/>
    </row>
    <row r="47331" spans="23:24" x14ac:dyDescent="0.2">
      <c r="W47331" s="25"/>
      <c r="X47331" s="25"/>
    </row>
    <row r="47332" spans="23:24" x14ac:dyDescent="0.2">
      <c r="W47332" s="25"/>
      <c r="X47332" s="25"/>
    </row>
    <row r="47333" spans="23:24" x14ac:dyDescent="0.2">
      <c r="W47333" s="25"/>
      <c r="X47333" s="25"/>
    </row>
    <row r="47334" spans="23:24" x14ac:dyDescent="0.2">
      <c r="W47334" s="25"/>
      <c r="X47334" s="25"/>
    </row>
    <row r="47335" spans="23:24" x14ac:dyDescent="0.2">
      <c r="W47335" s="25"/>
      <c r="X47335" s="25"/>
    </row>
    <row r="47336" spans="23:24" x14ac:dyDescent="0.2">
      <c r="W47336" s="25"/>
      <c r="X47336" s="25"/>
    </row>
    <row r="47337" spans="23:24" x14ac:dyDescent="0.2">
      <c r="W47337" s="25"/>
      <c r="X47337" s="25"/>
    </row>
    <row r="47338" spans="23:24" x14ac:dyDescent="0.2">
      <c r="W47338" s="25"/>
      <c r="X47338" s="25"/>
    </row>
    <row r="47339" spans="23:24" x14ac:dyDescent="0.2">
      <c r="W47339" s="25"/>
      <c r="X47339" s="25"/>
    </row>
    <row r="47340" spans="23:24" x14ac:dyDescent="0.2">
      <c r="W47340" s="25"/>
      <c r="X47340" s="25"/>
    </row>
    <row r="47341" spans="23:24" x14ac:dyDescent="0.2">
      <c r="W47341" s="25"/>
      <c r="X47341" s="25"/>
    </row>
    <row r="47342" spans="23:24" x14ac:dyDescent="0.2">
      <c r="W47342" s="25"/>
      <c r="X47342" s="25"/>
    </row>
    <row r="47343" spans="23:24" x14ac:dyDescent="0.2">
      <c r="W47343" s="25"/>
      <c r="X47343" s="25"/>
    </row>
    <row r="47344" spans="23:24" x14ac:dyDescent="0.2">
      <c r="W47344" s="25"/>
      <c r="X47344" s="25"/>
    </row>
    <row r="47345" spans="23:24" x14ac:dyDescent="0.2">
      <c r="W47345" s="25"/>
      <c r="X47345" s="25"/>
    </row>
    <row r="47346" spans="23:24" x14ac:dyDescent="0.2">
      <c r="W47346" s="25"/>
      <c r="X47346" s="25"/>
    </row>
    <row r="47347" spans="23:24" x14ac:dyDescent="0.2">
      <c r="W47347" s="25"/>
      <c r="X47347" s="25"/>
    </row>
    <row r="47348" spans="23:24" x14ac:dyDescent="0.2">
      <c r="W47348" s="25"/>
      <c r="X47348" s="25"/>
    </row>
    <row r="47349" spans="23:24" x14ac:dyDescent="0.2">
      <c r="W47349" s="25"/>
      <c r="X47349" s="25"/>
    </row>
    <row r="47350" spans="23:24" x14ac:dyDescent="0.2">
      <c r="W47350" s="25"/>
      <c r="X47350" s="25"/>
    </row>
    <row r="47351" spans="23:24" x14ac:dyDescent="0.2">
      <c r="W47351" s="25"/>
      <c r="X47351" s="25"/>
    </row>
    <row r="47352" spans="23:24" x14ac:dyDescent="0.2">
      <c r="W47352" s="25"/>
      <c r="X47352" s="25"/>
    </row>
    <row r="47353" spans="23:24" x14ac:dyDescent="0.2">
      <c r="W47353" s="25"/>
      <c r="X47353" s="25"/>
    </row>
    <row r="47354" spans="23:24" x14ac:dyDescent="0.2">
      <c r="W47354" s="25"/>
      <c r="X47354" s="25"/>
    </row>
    <row r="47355" spans="23:24" x14ac:dyDescent="0.2">
      <c r="W47355" s="25"/>
      <c r="X47355" s="25"/>
    </row>
    <row r="47356" spans="23:24" x14ac:dyDescent="0.2">
      <c r="W47356" s="25"/>
      <c r="X47356" s="25"/>
    </row>
    <row r="47357" spans="23:24" x14ac:dyDescent="0.2">
      <c r="W47357" s="25"/>
      <c r="X47357" s="25"/>
    </row>
    <row r="47358" spans="23:24" x14ac:dyDescent="0.2">
      <c r="W47358" s="25"/>
      <c r="X47358" s="25"/>
    </row>
    <row r="47359" spans="23:24" x14ac:dyDescent="0.2">
      <c r="W47359" s="25"/>
      <c r="X47359" s="25"/>
    </row>
    <row r="47360" spans="23:24" x14ac:dyDescent="0.2">
      <c r="W47360" s="25"/>
      <c r="X47360" s="25"/>
    </row>
    <row r="47361" spans="23:24" x14ac:dyDescent="0.2">
      <c r="W47361" s="25"/>
      <c r="X47361" s="25"/>
    </row>
    <row r="47362" spans="23:24" x14ac:dyDescent="0.2">
      <c r="W47362" s="25"/>
      <c r="X47362" s="25"/>
    </row>
    <row r="47363" spans="23:24" x14ac:dyDescent="0.2">
      <c r="W47363" s="25"/>
      <c r="X47363" s="25"/>
    </row>
    <row r="47364" spans="23:24" x14ac:dyDescent="0.2">
      <c r="W47364" s="25"/>
      <c r="X47364" s="25"/>
    </row>
    <row r="47365" spans="23:24" x14ac:dyDescent="0.2">
      <c r="W47365" s="25"/>
      <c r="X47365" s="25"/>
    </row>
    <row r="47366" spans="23:24" x14ac:dyDescent="0.2">
      <c r="W47366" s="25"/>
      <c r="X47366" s="25"/>
    </row>
    <row r="47367" spans="23:24" x14ac:dyDescent="0.2">
      <c r="W47367" s="25"/>
      <c r="X47367" s="25"/>
    </row>
    <row r="47368" spans="23:24" x14ac:dyDescent="0.2">
      <c r="W47368" s="25"/>
      <c r="X47368" s="25"/>
    </row>
    <row r="47369" spans="23:24" x14ac:dyDescent="0.2">
      <c r="W47369" s="25"/>
      <c r="X47369" s="25"/>
    </row>
    <row r="47370" spans="23:24" x14ac:dyDescent="0.2">
      <c r="W47370" s="25"/>
      <c r="X47370" s="25"/>
    </row>
    <row r="47371" spans="23:24" x14ac:dyDescent="0.2">
      <c r="W47371" s="25"/>
      <c r="X47371" s="25"/>
    </row>
    <row r="47372" spans="23:24" x14ac:dyDescent="0.2">
      <c r="W47372" s="25"/>
      <c r="X47372" s="25"/>
    </row>
    <row r="47373" spans="23:24" x14ac:dyDescent="0.2">
      <c r="W47373" s="25"/>
      <c r="X47373" s="25"/>
    </row>
    <row r="47374" spans="23:24" x14ac:dyDescent="0.2">
      <c r="W47374" s="25"/>
      <c r="X47374" s="25"/>
    </row>
    <row r="47375" spans="23:24" x14ac:dyDescent="0.2">
      <c r="W47375" s="25"/>
      <c r="X47375" s="25"/>
    </row>
    <row r="47376" spans="23:24" x14ac:dyDescent="0.2">
      <c r="W47376" s="25"/>
      <c r="X47376" s="25"/>
    </row>
    <row r="47377" spans="23:24" x14ac:dyDescent="0.2">
      <c r="W47377" s="25"/>
      <c r="X47377" s="25"/>
    </row>
    <row r="47378" spans="23:24" x14ac:dyDescent="0.2">
      <c r="W47378" s="25"/>
      <c r="X47378" s="25"/>
    </row>
    <row r="47379" spans="23:24" x14ac:dyDescent="0.2">
      <c r="W47379" s="25"/>
      <c r="X47379" s="25"/>
    </row>
    <row r="47380" spans="23:24" x14ac:dyDescent="0.2">
      <c r="W47380" s="25"/>
      <c r="X47380" s="25"/>
    </row>
    <row r="47381" spans="23:24" x14ac:dyDescent="0.2">
      <c r="W47381" s="25"/>
      <c r="X47381" s="25"/>
    </row>
    <row r="47382" spans="23:24" x14ac:dyDescent="0.2">
      <c r="W47382" s="25"/>
      <c r="X47382" s="25"/>
    </row>
    <row r="47383" spans="23:24" x14ac:dyDescent="0.2">
      <c r="W47383" s="25"/>
      <c r="X47383" s="25"/>
    </row>
    <row r="47384" spans="23:24" x14ac:dyDescent="0.2">
      <c r="W47384" s="25"/>
      <c r="X47384" s="25"/>
    </row>
    <row r="47385" spans="23:24" x14ac:dyDescent="0.2">
      <c r="W47385" s="25"/>
      <c r="X47385" s="25"/>
    </row>
    <row r="47386" spans="23:24" x14ac:dyDescent="0.2">
      <c r="W47386" s="25"/>
      <c r="X47386" s="25"/>
    </row>
    <row r="47387" spans="23:24" x14ac:dyDescent="0.2">
      <c r="W47387" s="25"/>
      <c r="X47387" s="25"/>
    </row>
    <row r="47388" spans="23:24" x14ac:dyDescent="0.2">
      <c r="W47388" s="25"/>
      <c r="X47388" s="25"/>
    </row>
    <row r="47389" spans="23:24" x14ac:dyDescent="0.2">
      <c r="W47389" s="25"/>
      <c r="X47389" s="25"/>
    </row>
    <row r="47390" spans="23:24" x14ac:dyDescent="0.2">
      <c r="W47390" s="25"/>
      <c r="X47390" s="25"/>
    </row>
    <row r="47391" spans="23:24" x14ac:dyDescent="0.2">
      <c r="W47391" s="25"/>
      <c r="X47391" s="25"/>
    </row>
    <row r="47392" spans="23:24" x14ac:dyDescent="0.2">
      <c r="W47392" s="25"/>
      <c r="X47392" s="25"/>
    </row>
    <row r="47393" spans="23:24" x14ac:dyDescent="0.2">
      <c r="W47393" s="25"/>
      <c r="X47393" s="25"/>
    </row>
    <row r="47394" spans="23:24" x14ac:dyDescent="0.2">
      <c r="W47394" s="25"/>
      <c r="X47394" s="25"/>
    </row>
    <row r="47395" spans="23:24" x14ac:dyDescent="0.2">
      <c r="W47395" s="25"/>
      <c r="X47395" s="25"/>
    </row>
    <row r="47396" spans="23:24" x14ac:dyDescent="0.2">
      <c r="W47396" s="25"/>
      <c r="X47396" s="25"/>
    </row>
    <row r="47397" spans="23:24" x14ac:dyDescent="0.2">
      <c r="W47397" s="25"/>
      <c r="X47397" s="25"/>
    </row>
    <row r="47398" spans="23:24" x14ac:dyDescent="0.2">
      <c r="W47398" s="25"/>
      <c r="X47398" s="25"/>
    </row>
    <row r="47399" spans="23:24" x14ac:dyDescent="0.2">
      <c r="W47399" s="25"/>
      <c r="X47399" s="25"/>
    </row>
    <row r="47400" spans="23:24" x14ac:dyDescent="0.2">
      <c r="W47400" s="25"/>
      <c r="X47400" s="25"/>
    </row>
    <row r="47401" spans="23:24" x14ac:dyDescent="0.2">
      <c r="W47401" s="25"/>
      <c r="X47401" s="25"/>
    </row>
    <row r="47402" spans="23:24" x14ac:dyDescent="0.2">
      <c r="W47402" s="25"/>
      <c r="X47402" s="25"/>
    </row>
    <row r="47403" spans="23:24" x14ac:dyDescent="0.2">
      <c r="W47403" s="25"/>
      <c r="X47403" s="25"/>
    </row>
    <row r="47404" spans="23:24" x14ac:dyDescent="0.2">
      <c r="W47404" s="25"/>
      <c r="X47404" s="25"/>
    </row>
    <row r="47405" spans="23:24" x14ac:dyDescent="0.2">
      <c r="W47405" s="25"/>
      <c r="X47405" s="25"/>
    </row>
    <row r="47406" spans="23:24" x14ac:dyDescent="0.2">
      <c r="W47406" s="25"/>
      <c r="X47406" s="25"/>
    </row>
    <row r="47407" spans="23:24" x14ac:dyDescent="0.2">
      <c r="W47407" s="25"/>
      <c r="X47407" s="25"/>
    </row>
    <row r="47408" spans="23:24" x14ac:dyDescent="0.2">
      <c r="W47408" s="25"/>
      <c r="X47408" s="25"/>
    </row>
    <row r="47409" spans="23:24" x14ac:dyDescent="0.2">
      <c r="W47409" s="25"/>
      <c r="X47409" s="25"/>
    </row>
    <row r="47410" spans="23:24" x14ac:dyDescent="0.2">
      <c r="W47410" s="25"/>
      <c r="X47410" s="25"/>
    </row>
    <row r="47411" spans="23:24" x14ac:dyDescent="0.2">
      <c r="W47411" s="25"/>
      <c r="X47411" s="25"/>
    </row>
    <row r="47412" spans="23:24" x14ac:dyDescent="0.2">
      <c r="W47412" s="25"/>
      <c r="X47412" s="25"/>
    </row>
    <row r="47413" spans="23:24" x14ac:dyDescent="0.2">
      <c r="W47413" s="25"/>
      <c r="X47413" s="25"/>
    </row>
    <row r="47414" spans="23:24" x14ac:dyDescent="0.2">
      <c r="W47414" s="25"/>
      <c r="X47414" s="25"/>
    </row>
    <row r="47415" spans="23:24" x14ac:dyDescent="0.2">
      <c r="W47415" s="25"/>
      <c r="X47415" s="25"/>
    </row>
    <row r="47416" spans="23:24" x14ac:dyDescent="0.2">
      <c r="W47416" s="25"/>
      <c r="X47416" s="25"/>
    </row>
    <row r="47417" spans="23:24" x14ac:dyDescent="0.2">
      <c r="W47417" s="25"/>
      <c r="X47417" s="25"/>
    </row>
    <row r="47418" spans="23:24" x14ac:dyDescent="0.2">
      <c r="W47418" s="25"/>
      <c r="X47418" s="25"/>
    </row>
    <row r="47419" spans="23:24" x14ac:dyDescent="0.2">
      <c r="W47419" s="25"/>
      <c r="X47419" s="25"/>
    </row>
    <row r="47420" spans="23:24" x14ac:dyDescent="0.2">
      <c r="W47420" s="25"/>
      <c r="X47420" s="25"/>
    </row>
    <row r="47421" spans="23:24" x14ac:dyDescent="0.2">
      <c r="W47421" s="25"/>
      <c r="X47421" s="25"/>
    </row>
    <row r="47422" spans="23:24" x14ac:dyDescent="0.2">
      <c r="W47422" s="25"/>
      <c r="X47422" s="25"/>
    </row>
    <row r="47423" spans="23:24" x14ac:dyDescent="0.2">
      <c r="W47423" s="25"/>
      <c r="X47423" s="25"/>
    </row>
    <row r="47424" spans="23:24" x14ac:dyDescent="0.2">
      <c r="W47424" s="25"/>
      <c r="X47424" s="25"/>
    </row>
    <row r="47425" spans="23:24" x14ac:dyDescent="0.2">
      <c r="W47425" s="25"/>
      <c r="X47425" s="25"/>
    </row>
    <row r="47426" spans="23:24" x14ac:dyDescent="0.2">
      <c r="W47426" s="25"/>
      <c r="X47426" s="25"/>
    </row>
    <row r="47427" spans="23:24" x14ac:dyDescent="0.2">
      <c r="W47427" s="25"/>
      <c r="X47427" s="25"/>
    </row>
    <row r="47428" spans="23:24" x14ac:dyDescent="0.2">
      <c r="W47428" s="25"/>
      <c r="X47428" s="25"/>
    </row>
    <row r="47429" spans="23:24" x14ac:dyDescent="0.2">
      <c r="W47429" s="25"/>
      <c r="X47429" s="25"/>
    </row>
    <row r="47430" spans="23:24" x14ac:dyDescent="0.2">
      <c r="W47430" s="25"/>
      <c r="X47430" s="25"/>
    </row>
    <row r="47431" spans="23:24" x14ac:dyDescent="0.2">
      <c r="W47431" s="25"/>
      <c r="X47431" s="25"/>
    </row>
    <row r="47432" spans="23:24" x14ac:dyDescent="0.2">
      <c r="W47432" s="25"/>
      <c r="X47432" s="25"/>
    </row>
    <row r="47433" spans="23:24" x14ac:dyDescent="0.2">
      <c r="W47433" s="25"/>
      <c r="X47433" s="25"/>
    </row>
    <row r="47434" spans="23:24" x14ac:dyDescent="0.2">
      <c r="W47434" s="25"/>
      <c r="X47434" s="25"/>
    </row>
    <row r="47435" spans="23:24" x14ac:dyDescent="0.2">
      <c r="W47435" s="25"/>
      <c r="X47435" s="25"/>
    </row>
    <row r="47436" spans="23:24" x14ac:dyDescent="0.2">
      <c r="W47436" s="25"/>
      <c r="X47436" s="25"/>
    </row>
    <row r="47437" spans="23:24" x14ac:dyDescent="0.2">
      <c r="W47437" s="25"/>
      <c r="X47437" s="25"/>
    </row>
    <row r="47438" spans="23:24" x14ac:dyDescent="0.2">
      <c r="W47438" s="25"/>
      <c r="X47438" s="25"/>
    </row>
    <row r="47439" spans="23:24" x14ac:dyDescent="0.2">
      <c r="W47439" s="25"/>
      <c r="X47439" s="25"/>
    </row>
    <row r="47440" spans="23:24" x14ac:dyDescent="0.2">
      <c r="W47440" s="25"/>
      <c r="X47440" s="25"/>
    </row>
    <row r="47441" spans="23:24" x14ac:dyDescent="0.2">
      <c r="W47441" s="25"/>
      <c r="X47441" s="25"/>
    </row>
    <row r="47442" spans="23:24" x14ac:dyDescent="0.2">
      <c r="W47442" s="25"/>
      <c r="X47442" s="25"/>
    </row>
    <row r="47443" spans="23:24" x14ac:dyDescent="0.2">
      <c r="W47443" s="25"/>
      <c r="X47443" s="25"/>
    </row>
    <row r="47444" spans="23:24" x14ac:dyDescent="0.2">
      <c r="W47444" s="25"/>
      <c r="X47444" s="25"/>
    </row>
    <row r="47445" spans="23:24" x14ac:dyDescent="0.2">
      <c r="W47445" s="25"/>
      <c r="X47445" s="25"/>
    </row>
    <row r="47446" spans="23:24" x14ac:dyDescent="0.2">
      <c r="W47446" s="25"/>
      <c r="X47446" s="25"/>
    </row>
    <row r="47447" spans="23:24" x14ac:dyDescent="0.2">
      <c r="W47447" s="25"/>
      <c r="X47447" s="25"/>
    </row>
    <row r="47448" spans="23:24" x14ac:dyDescent="0.2">
      <c r="W47448" s="25"/>
      <c r="X47448" s="25"/>
    </row>
    <row r="47449" spans="23:24" x14ac:dyDescent="0.2">
      <c r="W47449" s="25"/>
      <c r="X47449" s="25"/>
    </row>
    <row r="47450" spans="23:24" x14ac:dyDescent="0.2">
      <c r="W47450" s="25"/>
      <c r="X47450" s="25"/>
    </row>
    <row r="47451" spans="23:24" x14ac:dyDescent="0.2">
      <c r="W47451" s="25"/>
      <c r="X47451" s="25"/>
    </row>
    <row r="47452" spans="23:24" x14ac:dyDescent="0.2">
      <c r="W47452" s="25"/>
      <c r="X47452" s="25"/>
    </row>
    <row r="47453" spans="23:24" x14ac:dyDescent="0.2">
      <c r="W47453" s="25"/>
      <c r="X47453" s="25"/>
    </row>
    <row r="47454" spans="23:24" x14ac:dyDescent="0.2">
      <c r="W47454" s="25"/>
      <c r="X47454" s="25"/>
    </row>
    <row r="47455" spans="23:24" x14ac:dyDescent="0.2">
      <c r="W47455" s="25"/>
      <c r="X47455" s="25"/>
    </row>
    <row r="47456" spans="23:24" x14ac:dyDescent="0.2">
      <c r="W47456" s="25"/>
      <c r="X47456" s="25"/>
    </row>
    <row r="47457" spans="23:24" x14ac:dyDescent="0.2">
      <c r="W47457" s="25"/>
      <c r="X47457" s="25"/>
    </row>
    <row r="47458" spans="23:24" x14ac:dyDescent="0.2">
      <c r="W47458" s="25"/>
      <c r="X47458" s="25"/>
    </row>
    <row r="47459" spans="23:24" x14ac:dyDescent="0.2">
      <c r="W47459" s="25"/>
      <c r="X47459" s="25"/>
    </row>
    <row r="47460" spans="23:24" x14ac:dyDescent="0.2">
      <c r="W47460" s="25"/>
      <c r="X47460" s="25"/>
    </row>
    <row r="47461" spans="23:24" x14ac:dyDescent="0.2">
      <c r="W47461" s="25"/>
      <c r="X47461" s="25"/>
    </row>
    <row r="47462" spans="23:24" x14ac:dyDescent="0.2">
      <c r="W47462" s="25"/>
      <c r="X47462" s="25"/>
    </row>
    <row r="47463" spans="23:24" x14ac:dyDescent="0.2">
      <c r="W47463" s="25"/>
      <c r="X47463" s="25"/>
    </row>
    <row r="47464" spans="23:24" x14ac:dyDescent="0.2">
      <c r="W47464" s="25"/>
      <c r="X47464" s="25"/>
    </row>
    <row r="47465" spans="23:24" x14ac:dyDescent="0.2">
      <c r="W47465" s="25"/>
      <c r="X47465" s="25"/>
    </row>
    <row r="47466" spans="23:24" x14ac:dyDescent="0.2">
      <c r="W47466" s="25"/>
      <c r="X47466" s="25"/>
    </row>
    <row r="47467" spans="23:24" x14ac:dyDescent="0.2">
      <c r="W47467" s="25"/>
      <c r="X47467" s="25"/>
    </row>
    <row r="47468" spans="23:24" x14ac:dyDescent="0.2">
      <c r="W47468" s="25"/>
      <c r="X47468" s="25"/>
    </row>
    <row r="47469" spans="23:24" x14ac:dyDescent="0.2">
      <c r="W47469" s="25"/>
      <c r="X47469" s="25"/>
    </row>
    <row r="47470" spans="23:24" x14ac:dyDescent="0.2">
      <c r="W47470" s="25"/>
      <c r="X47470" s="25"/>
    </row>
    <row r="47471" spans="23:24" x14ac:dyDescent="0.2">
      <c r="W47471" s="25"/>
      <c r="X47471" s="25"/>
    </row>
    <row r="47472" spans="23:24" x14ac:dyDescent="0.2">
      <c r="W47472" s="25"/>
      <c r="X47472" s="25"/>
    </row>
    <row r="47473" spans="23:24" x14ac:dyDescent="0.2">
      <c r="W47473" s="25"/>
      <c r="X47473" s="25"/>
    </row>
    <row r="47474" spans="23:24" x14ac:dyDescent="0.2">
      <c r="W47474" s="25"/>
      <c r="X47474" s="25"/>
    </row>
    <row r="47475" spans="23:24" x14ac:dyDescent="0.2">
      <c r="W47475" s="25"/>
      <c r="X47475" s="25"/>
    </row>
    <row r="47476" spans="23:24" x14ac:dyDescent="0.2">
      <c r="W47476" s="25"/>
      <c r="X47476" s="25"/>
    </row>
    <row r="47477" spans="23:24" x14ac:dyDescent="0.2">
      <c r="W47477" s="25"/>
      <c r="X47477" s="25"/>
    </row>
    <row r="47478" spans="23:24" x14ac:dyDescent="0.2">
      <c r="W47478" s="25"/>
      <c r="X47478" s="25"/>
    </row>
    <row r="47479" spans="23:24" x14ac:dyDescent="0.2">
      <c r="W47479" s="25"/>
      <c r="X47479" s="25"/>
    </row>
    <row r="47480" spans="23:24" x14ac:dyDescent="0.2">
      <c r="W47480" s="25"/>
      <c r="X47480" s="25"/>
    </row>
    <row r="47481" spans="23:24" x14ac:dyDescent="0.2">
      <c r="W47481" s="25"/>
      <c r="X47481" s="25"/>
    </row>
    <row r="47482" spans="23:24" x14ac:dyDescent="0.2">
      <c r="W47482" s="25"/>
      <c r="X47482" s="25"/>
    </row>
    <row r="47483" spans="23:24" x14ac:dyDescent="0.2">
      <c r="W47483" s="25"/>
      <c r="X47483" s="25"/>
    </row>
    <row r="47484" spans="23:24" x14ac:dyDescent="0.2">
      <c r="W47484" s="25"/>
      <c r="X47484" s="25"/>
    </row>
    <row r="47485" spans="23:24" x14ac:dyDescent="0.2">
      <c r="W47485" s="25"/>
      <c r="X47485" s="25"/>
    </row>
    <row r="47486" spans="23:24" x14ac:dyDescent="0.2">
      <c r="W47486" s="25"/>
      <c r="X47486" s="25"/>
    </row>
    <row r="47487" spans="23:24" x14ac:dyDescent="0.2">
      <c r="W47487" s="25"/>
      <c r="X47487" s="25"/>
    </row>
    <row r="47488" spans="23:24" x14ac:dyDescent="0.2">
      <c r="W47488" s="25"/>
      <c r="X47488" s="25"/>
    </row>
    <row r="47489" spans="23:24" x14ac:dyDescent="0.2">
      <c r="W47489" s="25"/>
      <c r="X47489" s="25"/>
    </row>
    <row r="47490" spans="23:24" x14ac:dyDescent="0.2">
      <c r="W47490" s="25"/>
      <c r="X47490" s="25"/>
    </row>
    <row r="47491" spans="23:24" x14ac:dyDescent="0.2">
      <c r="W47491" s="25"/>
      <c r="X47491" s="25"/>
    </row>
    <row r="47492" spans="23:24" x14ac:dyDescent="0.2">
      <c r="W47492" s="25"/>
      <c r="X47492" s="25"/>
    </row>
    <row r="47493" spans="23:24" x14ac:dyDescent="0.2">
      <c r="W47493" s="25"/>
      <c r="X47493" s="25"/>
    </row>
    <row r="47494" spans="23:24" x14ac:dyDescent="0.2">
      <c r="W47494" s="25"/>
      <c r="X47494" s="25"/>
    </row>
    <row r="47495" spans="23:24" x14ac:dyDescent="0.2">
      <c r="W47495" s="25"/>
      <c r="X47495" s="25"/>
    </row>
    <row r="47496" spans="23:24" x14ac:dyDescent="0.2">
      <c r="W47496" s="25"/>
      <c r="X47496" s="25"/>
    </row>
    <row r="47497" spans="23:24" x14ac:dyDescent="0.2">
      <c r="W47497" s="25"/>
      <c r="X47497" s="25"/>
    </row>
    <row r="47498" spans="23:24" x14ac:dyDescent="0.2">
      <c r="W47498" s="25"/>
      <c r="X47498" s="25"/>
    </row>
    <row r="47499" spans="23:24" x14ac:dyDescent="0.2">
      <c r="W47499" s="25"/>
      <c r="X47499" s="25"/>
    </row>
    <row r="47500" spans="23:24" x14ac:dyDescent="0.2">
      <c r="W47500" s="25"/>
      <c r="X47500" s="25"/>
    </row>
    <row r="47501" spans="23:24" x14ac:dyDescent="0.2">
      <c r="W47501" s="25"/>
      <c r="X47501" s="25"/>
    </row>
    <row r="47502" spans="23:24" x14ac:dyDescent="0.2">
      <c r="W47502" s="25"/>
      <c r="X47502" s="25"/>
    </row>
    <row r="47503" spans="23:24" x14ac:dyDescent="0.2">
      <c r="W47503" s="25"/>
      <c r="X47503" s="25"/>
    </row>
    <row r="47504" spans="23:24" x14ac:dyDescent="0.2">
      <c r="W47504" s="25"/>
      <c r="X47504" s="25"/>
    </row>
    <row r="47505" spans="23:24" x14ac:dyDescent="0.2">
      <c r="W47505" s="25"/>
      <c r="X47505" s="25"/>
    </row>
    <row r="47506" spans="23:24" x14ac:dyDescent="0.2">
      <c r="W47506" s="25"/>
      <c r="X47506" s="25"/>
    </row>
    <row r="47507" spans="23:24" x14ac:dyDescent="0.2">
      <c r="W47507" s="25"/>
      <c r="X47507" s="25"/>
    </row>
    <row r="47508" spans="23:24" x14ac:dyDescent="0.2">
      <c r="W47508" s="25"/>
      <c r="X47508" s="25"/>
    </row>
    <row r="47509" spans="23:24" x14ac:dyDescent="0.2">
      <c r="W47509" s="25"/>
      <c r="X47509" s="25"/>
    </row>
    <row r="47510" spans="23:24" x14ac:dyDescent="0.2">
      <c r="W47510" s="25"/>
      <c r="X47510" s="25"/>
    </row>
    <row r="47511" spans="23:24" x14ac:dyDescent="0.2">
      <c r="W47511" s="25"/>
      <c r="X47511" s="25"/>
    </row>
    <row r="47512" spans="23:24" x14ac:dyDescent="0.2">
      <c r="W47512" s="25"/>
      <c r="X47512" s="25"/>
    </row>
    <row r="47513" spans="23:24" x14ac:dyDescent="0.2">
      <c r="W47513" s="25"/>
      <c r="X47513" s="25"/>
    </row>
    <row r="47514" spans="23:24" x14ac:dyDescent="0.2">
      <c r="W47514" s="25"/>
      <c r="X47514" s="25"/>
    </row>
    <row r="47515" spans="23:24" x14ac:dyDescent="0.2">
      <c r="W47515" s="25"/>
      <c r="X47515" s="25"/>
    </row>
    <row r="47516" spans="23:24" x14ac:dyDescent="0.2">
      <c r="W47516" s="25"/>
      <c r="X47516" s="25"/>
    </row>
    <row r="47517" spans="23:24" x14ac:dyDescent="0.2">
      <c r="W47517" s="25"/>
      <c r="X47517" s="25"/>
    </row>
    <row r="47518" spans="23:24" x14ac:dyDescent="0.2">
      <c r="W47518" s="25"/>
      <c r="X47518" s="25"/>
    </row>
    <row r="47519" spans="23:24" x14ac:dyDescent="0.2">
      <c r="W47519" s="25"/>
      <c r="X47519" s="25"/>
    </row>
    <row r="47520" spans="23:24" x14ac:dyDescent="0.2">
      <c r="W47520" s="25"/>
      <c r="X47520" s="25"/>
    </row>
    <row r="47521" spans="23:24" x14ac:dyDescent="0.2">
      <c r="W47521" s="25"/>
      <c r="X47521" s="25"/>
    </row>
    <row r="47522" spans="23:24" x14ac:dyDescent="0.2">
      <c r="W47522" s="25"/>
      <c r="X47522" s="25"/>
    </row>
    <row r="47523" spans="23:24" x14ac:dyDescent="0.2">
      <c r="W47523" s="25"/>
      <c r="X47523" s="25"/>
    </row>
    <row r="47524" spans="23:24" x14ac:dyDescent="0.2">
      <c r="W47524" s="25"/>
      <c r="X47524" s="25"/>
    </row>
    <row r="47525" spans="23:24" x14ac:dyDescent="0.2">
      <c r="W47525" s="25"/>
      <c r="X47525" s="25"/>
    </row>
    <row r="47526" spans="23:24" x14ac:dyDescent="0.2">
      <c r="W47526" s="25"/>
      <c r="X47526" s="25"/>
    </row>
    <row r="47527" spans="23:24" x14ac:dyDescent="0.2">
      <c r="W47527" s="25"/>
      <c r="X47527" s="25"/>
    </row>
    <row r="47528" spans="23:24" x14ac:dyDescent="0.2">
      <c r="W47528" s="25"/>
      <c r="X47528" s="25"/>
    </row>
    <row r="47529" spans="23:24" x14ac:dyDescent="0.2">
      <c r="W47529" s="25"/>
      <c r="X47529" s="25"/>
    </row>
    <row r="47530" spans="23:24" x14ac:dyDescent="0.2">
      <c r="W47530" s="25"/>
      <c r="X47530" s="25"/>
    </row>
    <row r="47531" spans="23:24" x14ac:dyDescent="0.2">
      <c r="W47531" s="25"/>
      <c r="X47531" s="25"/>
    </row>
    <row r="47532" spans="23:24" x14ac:dyDescent="0.2">
      <c r="W47532" s="25"/>
      <c r="X47532" s="25"/>
    </row>
    <row r="47533" spans="23:24" x14ac:dyDescent="0.2">
      <c r="W47533" s="25"/>
      <c r="X47533" s="25"/>
    </row>
    <row r="47534" spans="23:24" x14ac:dyDescent="0.2">
      <c r="W47534" s="25"/>
      <c r="X47534" s="25"/>
    </row>
    <row r="47535" spans="23:24" x14ac:dyDescent="0.2">
      <c r="W47535" s="25"/>
      <c r="X47535" s="25"/>
    </row>
    <row r="47536" spans="23:24" x14ac:dyDescent="0.2">
      <c r="W47536" s="25"/>
      <c r="X47536" s="25"/>
    </row>
    <row r="47537" spans="23:24" x14ac:dyDescent="0.2">
      <c r="W47537" s="25"/>
      <c r="X47537" s="25"/>
    </row>
    <row r="47538" spans="23:24" x14ac:dyDescent="0.2">
      <c r="W47538" s="25"/>
      <c r="X47538" s="25"/>
    </row>
    <row r="47539" spans="23:24" x14ac:dyDescent="0.2">
      <c r="W47539" s="25"/>
      <c r="X47539" s="25"/>
    </row>
    <row r="47540" spans="23:24" x14ac:dyDescent="0.2">
      <c r="W47540" s="25"/>
      <c r="X47540" s="25"/>
    </row>
    <row r="47541" spans="23:24" x14ac:dyDescent="0.2">
      <c r="W47541" s="25"/>
      <c r="X47541" s="25"/>
    </row>
    <row r="47542" spans="23:24" x14ac:dyDescent="0.2">
      <c r="W47542" s="25"/>
      <c r="X47542" s="25"/>
    </row>
    <row r="47543" spans="23:24" x14ac:dyDescent="0.2">
      <c r="W47543" s="25"/>
      <c r="X47543" s="25"/>
    </row>
    <row r="47544" spans="23:24" x14ac:dyDescent="0.2">
      <c r="W47544" s="25"/>
      <c r="X47544" s="25"/>
    </row>
    <row r="47545" spans="23:24" x14ac:dyDescent="0.2">
      <c r="W47545" s="25"/>
      <c r="X47545" s="25"/>
    </row>
    <row r="47546" spans="23:24" x14ac:dyDescent="0.2">
      <c r="W47546" s="25"/>
      <c r="X47546" s="25"/>
    </row>
    <row r="47547" spans="23:24" x14ac:dyDescent="0.2">
      <c r="W47547" s="25"/>
      <c r="X47547" s="25"/>
    </row>
    <row r="47548" spans="23:24" x14ac:dyDescent="0.2">
      <c r="W47548" s="25"/>
      <c r="X47548" s="25"/>
    </row>
    <row r="47549" spans="23:24" x14ac:dyDescent="0.2">
      <c r="W47549" s="25"/>
      <c r="X47549" s="25"/>
    </row>
    <row r="47550" spans="23:24" x14ac:dyDescent="0.2">
      <c r="W47550" s="25"/>
      <c r="X47550" s="25"/>
    </row>
    <row r="47551" spans="23:24" x14ac:dyDescent="0.2">
      <c r="W47551" s="25"/>
      <c r="X47551" s="25"/>
    </row>
    <row r="47552" spans="23:24" x14ac:dyDescent="0.2">
      <c r="W47552" s="25"/>
      <c r="X47552" s="25"/>
    </row>
    <row r="47553" spans="23:24" x14ac:dyDescent="0.2">
      <c r="W47553" s="25"/>
      <c r="X47553" s="25"/>
    </row>
    <row r="47554" spans="23:24" x14ac:dyDescent="0.2">
      <c r="W47554" s="25"/>
      <c r="X47554" s="25"/>
    </row>
    <row r="47555" spans="23:24" x14ac:dyDescent="0.2">
      <c r="W47555" s="25"/>
      <c r="X47555" s="25"/>
    </row>
    <row r="47556" spans="23:24" x14ac:dyDescent="0.2">
      <c r="W47556" s="25"/>
      <c r="X47556" s="25"/>
    </row>
    <row r="47557" spans="23:24" x14ac:dyDescent="0.2">
      <c r="W47557" s="25"/>
      <c r="X47557" s="25"/>
    </row>
    <row r="47558" spans="23:24" x14ac:dyDescent="0.2">
      <c r="W47558" s="25"/>
      <c r="X47558" s="25"/>
    </row>
    <row r="47559" spans="23:24" x14ac:dyDescent="0.2">
      <c r="W47559" s="25"/>
      <c r="X47559" s="25"/>
    </row>
    <row r="47560" spans="23:24" x14ac:dyDescent="0.2">
      <c r="W47560" s="25"/>
      <c r="X47560" s="25"/>
    </row>
    <row r="47561" spans="23:24" x14ac:dyDescent="0.2">
      <c r="W47561" s="25"/>
      <c r="X47561" s="25"/>
    </row>
    <row r="47562" spans="23:24" x14ac:dyDescent="0.2">
      <c r="W47562" s="25"/>
      <c r="X47562" s="25"/>
    </row>
    <row r="47563" spans="23:24" x14ac:dyDescent="0.2">
      <c r="W47563" s="25"/>
      <c r="X47563" s="25"/>
    </row>
    <row r="47564" spans="23:24" x14ac:dyDescent="0.2">
      <c r="W47564" s="25"/>
      <c r="X47564" s="25"/>
    </row>
    <row r="47565" spans="23:24" x14ac:dyDescent="0.2">
      <c r="W47565" s="25"/>
      <c r="X47565" s="25"/>
    </row>
    <row r="47566" spans="23:24" x14ac:dyDescent="0.2">
      <c r="W47566" s="25"/>
      <c r="X47566" s="25"/>
    </row>
    <row r="47567" spans="23:24" x14ac:dyDescent="0.2">
      <c r="W47567" s="25"/>
      <c r="X47567" s="25"/>
    </row>
    <row r="47568" spans="23:24" x14ac:dyDescent="0.2">
      <c r="W47568" s="25"/>
      <c r="X47568" s="25"/>
    </row>
    <row r="47569" spans="23:24" x14ac:dyDescent="0.2">
      <c r="W47569" s="25"/>
      <c r="X47569" s="25"/>
    </row>
    <row r="47570" spans="23:24" x14ac:dyDescent="0.2">
      <c r="W47570" s="25"/>
      <c r="X47570" s="25"/>
    </row>
    <row r="47571" spans="23:24" x14ac:dyDescent="0.2">
      <c r="W47571" s="25"/>
      <c r="X47571" s="25"/>
    </row>
    <row r="47572" spans="23:24" x14ac:dyDescent="0.2">
      <c r="W47572" s="25"/>
      <c r="X47572" s="25"/>
    </row>
    <row r="47573" spans="23:24" x14ac:dyDescent="0.2">
      <c r="W47573" s="25"/>
      <c r="X47573" s="25"/>
    </row>
    <row r="47574" spans="23:24" x14ac:dyDescent="0.2">
      <c r="W47574" s="25"/>
      <c r="X47574" s="25"/>
    </row>
    <row r="47575" spans="23:24" x14ac:dyDescent="0.2">
      <c r="W47575" s="25"/>
      <c r="X47575" s="25"/>
    </row>
    <row r="47576" spans="23:24" x14ac:dyDescent="0.2">
      <c r="W47576" s="25"/>
      <c r="X47576" s="25"/>
    </row>
    <row r="47577" spans="23:24" x14ac:dyDescent="0.2">
      <c r="W47577" s="25"/>
      <c r="X47577" s="25"/>
    </row>
    <row r="47578" spans="23:24" x14ac:dyDescent="0.2">
      <c r="W47578" s="25"/>
      <c r="X47578" s="25"/>
    </row>
    <row r="47579" spans="23:24" x14ac:dyDescent="0.2">
      <c r="W47579" s="25"/>
      <c r="X47579" s="25"/>
    </row>
    <row r="47580" spans="23:24" x14ac:dyDescent="0.2">
      <c r="W47580" s="25"/>
      <c r="X47580" s="25"/>
    </row>
    <row r="47581" spans="23:24" x14ac:dyDescent="0.2">
      <c r="W47581" s="25"/>
      <c r="X47581" s="25"/>
    </row>
    <row r="47582" spans="23:24" x14ac:dyDescent="0.2">
      <c r="W47582" s="25"/>
      <c r="X47582" s="25"/>
    </row>
    <row r="47583" spans="23:24" x14ac:dyDescent="0.2">
      <c r="W47583" s="25"/>
      <c r="X47583" s="25"/>
    </row>
    <row r="47584" spans="23:24" x14ac:dyDescent="0.2">
      <c r="W47584" s="25"/>
      <c r="X47584" s="25"/>
    </row>
    <row r="47585" spans="23:24" x14ac:dyDescent="0.2">
      <c r="W47585" s="25"/>
      <c r="X47585" s="25"/>
    </row>
    <row r="47586" spans="23:24" x14ac:dyDescent="0.2">
      <c r="W47586" s="25"/>
      <c r="X47586" s="25"/>
    </row>
    <row r="47587" spans="23:24" x14ac:dyDescent="0.2">
      <c r="W47587" s="25"/>
      <c r="X47587" s="25"/>
    </row>
    <row r="47588" spans="23:24" x14ac:dyDescent="0.2">
      <c r="W47588" s="25"/>
      <c r="X47588" s="25"/>
    </row>
    <row r="47589" spans="23:24" x14ac:dyDescent="0.2">
      <c r="W47589" s="25"/>
      <c r="X47589" s="25"/>
    </row>
    <row r="47590" spans="23:24" x14ac:dyDescent="0.2">
      <c r="W47590" s="25"/>
      <c r="X47590" s="25"/>
    </row>
    <row r="47591" spans="23:24" x14ac:dyDescent="0.2">
      <c r="W47591" s="25"/>
      <c r="X47591" s="25"/>
    </row>
    <row r="47592" spans="23:24" x14ac:dyDescent="0.2">
      <c r="W47592" s="25"/>
      <c r="X47592" s="25"/>
    </row>
    <row r="47593" spans="23:24" x14ac:dyDescent="0.2">
      <c r="W47593" s="25"/>
      <c r="X47593" s="25"/>
    </row>
    <row r="47594" spans="23:24" x14ac:dyDescent="0.2">
      <c r="W47594" s="25"/>
      <c r="X47594" s="25"/>
    </row>
    <row r="47595" spans="23:24" x14ac:dyDescent="0.2">
      <c r="W47595" s="25"/>
      <c r="X47595" s="25"/>
    </row>
    <row r="47596" spans="23:24" x14ac:dyDescent="0.2">
      <c r="W47596" s="25"/>
      <c r="X47596" s="25"/>
    </row>
    <row r="47597" spans="23:24" x14ac:dyDescent="0.2">
      <c r="W47597" s="25"/>
      <c r="X47597" s="25"/>
    </row>
    <row r="47598" spans="23:24" x14ac:dyDescent="0.2">
      <c r="W47598" s="25"/>
      <c r="X47598" s="25"/>
    </row>
    <row r="47599" spans="23:24" x14ac:dyDescent="0.2">
      <c r="W47599" s="25"/>
      <c r="X47599" s="25"/>
    </row>
    <row r="47600" spans="23:24" x14ac:dyDescent="0.2">
      <c r="W47600" s="25"/>
      <c r="X47600" s="25"/>
    </row>
    <row r="47601" spans="23:24" x14ac:dyDescent="0.2">
      <c r="W47601" s="25"/>
      <c r="X47601" s="25"/>
    </row>
    <row r="47602" spans="23:24" x14ac:dyDescent="0.2">
      <c r="W47602" s="25"/>
      <c r="X47602" s="25"/>
    </row>
    <row r="47603" spans="23:24" x14ac:dyDescent="0.2">
      <c r="W47603" s="25"/>
      <c r="X47603" s="25"/>
    </row>
    <row r="47604" spans="23:24" x14ac:dyDescent="0.2">
      <c r="W47604" s="25"/>
      <c r="X47604" s="25"/>
    </row>
    <row r="47605" spans="23:24" x14ac:dyDescent="0.2">
      <c r="W47605" s="25"/>
      <c r="X47605" s="25"/>
    </row>
    <row r="47606" spans="23:24" x14ac:dyDescent="0.2">
      <c r="W47606" s="25"/>
      <c r="X47606" s="25"/>
    </row>
    <row r="47607" spans="23:24" x14ac:dyDescent="0.2">
      <c r="W47607" s="25"/>
      <c r="X47607" s="25"/>
    </row>
    <row r="47608" spans="23:24" x14ac:dyDescent="0.2">
      <c r="W47608" s="25"/>
      <c r="X47608" s="25"/>
    </row>
    <row r="47609" spans="23:24" x14ac:dyDescent="0.2">
      <c r="W47609" s="25"/>
      <c r="X47609" s="25"/>
    </row>
    <row r="47610" spans="23:24" x14ac:dyDescent="0.2">
      <c r="W47610" s="25"/>
      <c r="X47610" s="25"/>
    </row>
    <row r="47611" spans="23:24" x14ac:dyDescent="0.2">
      <c r="W47611" s="25"/>
      <c r="X47611" s="25"/>
    </row>
    <row r="47612" spans="23:24" x14ac:dyDescent="0.2">
      <c r="W47612" s="25"/>
      <c r="X47612" s="25"/>
    </row>
    <row r="47613" spans="23:24" x14ac:dyDescent="0.2">
      <c r="W47613" s="25"/>
      <c r="X47613" s="25"/>
    </row>
    <row r="47614" spans="23:24" x14ac:dyDescent="0.2">
      <c r="W47614" s="25"/>
      <c r="X47614" s="25"/>
    </row>
    <row r="47615" spans="23:24" x14ac:dyDescent="0.2">
      <c r="W47615" s="25"/>
      <c r="X47615" s="25"/>
    </row>
    <row r="47616" spans="23:24" x14ac:dyDescent="0.2">
      <c r="W47616" s="25"/>
      <c r="X47616" s="25"/>
    </row>
    <row r="47617" spans="23:24" x14ac:dyDescent="0.2">
      <c r="W47617" s="25"/>
      <c r="X47617" s="25"/>
    </row>
    <row r="47618" spans="23:24" x14ac:dyDescent="0.2">
      <c r="W47618" s="25"/>
      <c r="X47618" s="25"/>
    </row>
    <row r="47619" spans="23:24" x14ac:dyDescent="0.2">
      <c r="W47619" s="25"/>
      <c r="X47619" s="25"/>
    </row>
    <row r="47620" spans="23:24" x14ac:dyDescent="0.2">
      <c r="W47620" s="25"/>
      <c r="X47620" s="25"/>
    </row>
    <row r="47621" spans="23:24" x14ac:dyDescent="0.2">
      <c r="W47621" s="25"/>
      <c r="X47621" s="25"/>
    </row>
    <row r="47622" spans="23:24" x14ac:dyDescent="0.2">
      <c r="W47622" s="25"/>
      <c r="X47622" s="25"/>
    </row>
    <row r="47623" spans="23:24" x14ac:dyDescent="0.2">
      <c r="W47623" s="25"/>
      <c r="X47623" s="25"/>
    </row>
    <row r="47624" spans="23:24" x14ac:dyDescent="0.2">
      <c r="W47624" s="25"/>
      <c r="X47624" s="25"/>
    </row>
    <row r="47625" spans="23:24" x14ac:dyDescent="0.2">
      <c r="W47625" s="25"/>
      <c r="X47625" s="25"/>
    </row>
    <row r="47626" spans="23:24" x14ac:dyDescent="0.2">
      <c r="W47626" s="25"/>
      <c r="X47626" s="25"/>
    </row>
    <row r="47627" spans="23:24" x14ac:dyDescent="0.2">
      <c r="W47627" s="25"/>
      <c r="X47627" s="25"/>
    </row>
    <row r="47628" spans="23:24" x14ac:dyDescent="0.2">
      <c r="W47628" s="25"/>
      <c r="X47628" s="25"/>
    </row>
    <row r="47629" spans="23:24" x14ac:dyDescent="0.2">
      <c r="W47629" s="25"/>
      <c r="X47629" s="25"/>
    </row>
    <row r="47630" spans="23:24" x14ac:dyDescent="0.2">
      <c r="W47630" s="25"/>
      <c r="X47630" s="25"/>
    </row>
    <row r="47631" spans="23:24" x14ac:dyDescent="0.2">
      <c r="W47631" s="25"/>
      <c r="X47631" s="25"/>
    </row>
    <row r="47632" spans="23:24" x14ac:dyDescent="0.2">
      <c r="W47632" s="25"/>
      <c r="X47632" s="25"/>
    </row>
    <row r="47633" spans="23:24" x14ac:dyDescent="0.2">
      <c r="W47633" s="25"/>
      <c r="X47633" s="25"/>
    </row>
    <row r="47634" spans="23:24" x14ac:dyDescent="0.2">
      <c r="W47634" s="25"/>
      <c r="X47634" s="25"/>
    </row>
    <row r="47635" spans="23:24" x14ac:dyDescent="0.2">
      <c r="W47635" s="25"/>
      <c r="X47635" s="25"/>
    </row>
    <row r="47636" spans="23:24" x14ac:dyDescent="0.2">
      <c r="W47636" s="25"/>
      <c r="X47636" s="25"/>
    </row>
    <row r="47637" spans="23:24" x14ac:dyDescent="0.2">
      <c r="W47637" s="25"/>
      <c r="X47637" s="25"/>
    </row>
    <row r="47638" spans="23:24" x14ac:dyDescent="0.2">
      <c r="W47638" s="25"/>
      <c r="X47638" s="25"/>
    </row>
    <row r="47639" spans="23:24" x14ac:dyDescent="0.2">
      <c r="W47639" s="25"/>
      <c r="X47639" s="25"/>
    </row>
    <row r="47640" spans="23:24" x14ac:dyDescent="0.2">
      <c r="W47640" s="25"/>
      <c r="X47640" s="25"/>
    </row>
    <row r="47641" spans="23:24" x14ac:dyDescent="0.2">
      <c r="W47641" s="25"/>
      <c r="X47641" s="25"/>
    </row>
    <row r="47642" spans="23:24" x14ac:dyDescent="0.2">
      <c r="W47642" s="25"/>
      <c r="X47642" s="25"/>
    </row>
    <row r="47643" spans="23:24" x14ac:dyDescent="0.2">
      <c r="W47643" s="25"/>
      <c r="X47643" s="25"/>
    </row>
    <row r="47644" spans="23:24" x14ac:dyDescent="0.2">
      <c r="W47644" s="25"/>
      <c r="X47644" s="25"/>
    </row>
    <row r="47645" spans="23:24" x14ac:dyDescent="0.2">
      <c r="W47645" s="25"/>
      <c r="X47645" s="25"/>
    </row>
    <row r="47646" spans="23:24" x14ac:dyDescent="0.2">
      <c r="W47646" s="25"/>
      <c r="X47646" s="25"/>
    </row>
    <row r="47647" spans="23:24" x14ac:dyDescent="0.2">
      <c r="W47647" s="25"/>
      <c r="X47647" s="25"/>
    </row>
    <row r="47648" spans="23:24" x14ac:dyDescent="0.2">
      <c r="W47648" s="25"/>
      <c r="X47648" s="25"/>
    </row>
    <row r="47649" spans="23:24" x14ac:dyDescent="0.2">
      <c r="W47649" s="25"/>
      <c r="X47649" s="25"/>
    </row>
    <row r="47650" spans="23:24" x14ac:dyDescent="0.2">
      <c r="W47650" s="25"/>
      <c r="X47650" s="25"/>
    </row>
    <row r="47651" spans="23:24" x14ac:dyDescent="0.2">
      <c r="W47651" s="25"/>
      <c r="X47651" s="25"/>
    </row>
    <row r="47652" spans="23:24" x14ac:dyDescent="0.2">
      <c r="W47652" s="25"/>
      <c r="X47652" s="25"/>
    </row>
    <row r="47653" spans="23:24" x14ac:dyDescent="0.2">
      <c r="W47653" s="25"/>
      <c r="X47653" s="25"/>
    </row>
    <row r="47654" spans="23:24" x14ac:dyDescent="0.2">
      <c r="W47654" s="25"/>
      <c r="X47654" s="25"/>
    </row>
    <row r="47655" spans="23:24" x14ac:dyDescent="0.2">
      <c r="W47655" s="25"/>
      <c r="X47655" s="25"/>
    </row>
    <row r="47656" spans="23:24" x14ac:dyDescent="0.2">
      <c r="W47656" s="25"/>
      <c r="X47656" s="25"/>
    </row>
    <row r="47657" spans="23:24" x14ac:dyDescent="0.2">
      <c r="W47657" s="25"/>
      <c r="X47657" s="25"/>
    </row>
    <row r="47658" spans="23:24" x14ac:dyDescent="0.2">
      <c r="W47658" s="25"/>
      <c r="X47658" s="25"/>
    </row>
    <row r="47659" spans="23:24" x14ac:dyDescent="0.2">
      <c r="W47659" s="25"/>
      <c r="X47659" s="25"/>
    </row>
    <row r="47660" spans="23:24" x14ac:dyDescent="0.2">
      <c r="W47660" s="25"/>
      <c r="X47660" s="25"/>
    </row>
    <row r="47661" spans="23:24" x14ac:dyDescent="0.2">
      <c r="W47661" s="25"/>
      <c r="X47661" s="25"/>
    </row>
    <row r="47662" spans="23:24" x14ac:dyDescent="0.2">
      <c r="W47662" s="25"/>
      <c r="X47662" s="25"/>
    </row>
    <row r="47663" spans="23:24" x14ac:dyDescent="0.2">
      <c r="W47663" s="25"/>
      <c r="X47663" s="25"/>
    </row>
    <row r="47664" spans="23:24" x14ac:dyDescent="0.2">
      <c r="W47664" s="25"/>
      <c r="X47664" s="25"/>
    </row>
    <row r="47665" spans="23:24" x14ac:dyDescent="0.2">
      <c r="W47665" s="25"/>
      <c r="X47665" s="25"/>
    </row>
    <row r="47666" spans="23:24" x14ac:dyDescent="0.2">
      <c r="W47666" s="25"/>
      <c r="X47666" s="25"/>
    </row>
    <row r="47667" spans="23:24" x14ac:dyDescent="0.2">
      <c r="W47667" s="25"/>
      <c r="X47667" s="25"/>
    </row>
    <row r="47668" spans="23:24" x14ac:dyDescent="0.2">
      <c r="W47668" s="25"/>
      <c r="X47668" s="25"/>
    </row>
    <row r="47669" spans="23:24" x14ac:dyDescent="0.2">
      <c r="W47669" s="25"/>
      <c r="X47669" s="25"/>
    </row>
    <row r="47670" spans="23:24" x14ac:dyDescent="0.2">
      <c r="W47670" s="25"/>
      <c r="X47670" s="25"/>
    </row>
    <row r="47671" spans="23:24" x14ac:dyDescent="0.2">
      <c r="W47671" s="25"/>
      <c r="X47671" s="25"/>
    </row>
    <row r="47672" spans="23:24" x14ac:dyDescent="0.2">
      <c r="W47672" s="25"/>
      <c r="X47672" s="25"/>
    </row>
    <row r="47673" spans="23:24" x14ac:dyDescent="0.2">
      <c r="W47673" s="25"/>
      <c r="X47673" s="25"/>
    </row>
    <row r="47674" spans="23:24" x14ac:dyDescent="0.2">
      <c r="W47674" s="25"/>
      <c r="X47674" s="25"/>
    </row>
    <row r="47675" spans="23:24" x14ac:dyDescent="0.2">
      <c r="W47675" s="25"/>
      <c r="X47675" s="25"/>
    </row>
    <row r="47676" spans="23:24" x14ac:dyDescent="0.2">
      <c r="W47676" s="25"/>
      <c r="X47676" s="25"/>
    </row>
    <row r="47677" spans="23:24" x14ac:dyDescent="0.2">
      <c r="W47677" s="25"/>
      <c r="X47677" s="25"/>
    </row>
    <row r="47678" spans="23:24" x14ac:dyDescent="0.2">
      <c r="W47678" s="25"/>
      <c r="X47678" s="25"/>
    </row>
    <row r="47679" spans="23:24" x14ac:dyDescent="0.2">
      <c r="W47679" s="25"/>
      <c r="X47679" s="25"/>
    </row>
    <row r="47680" spans="23:24" x14ac:dyDescent="0.2">
      <c r="W47680" s="25"/>
      <c r="X47680" s="25"/>
    </row>
    <row r="47681" spans="23:24" x14ac:dyDescent="0.2">
      <c r="W47681" s="25"/>
      <c r="X47681" s="25"/>
    </row>
    <row r="47682" spans="23:24" x14ac:dyDescent="0.2">
      <c r="W47682" s="25"/>
      <c r="X47682" s="25"/>
    </row>
    <row r="47683" spans="23:24" x14ac:dyDescent="0.2">
      <c r="W47683" s="25"/>
      <c r="X47683" s="25"/>
    </row>
    <row r="47684" spans="23:24" x14ac:dyDescent="0.2">
      <c r="W47684" s="25"/>
      <c r="X47684" s="25"/>
    </row>
    <row r="47685" spans="23:24" x14ac:dyDescent="0.2">
      <c r="W47685" s="25"/>
      <c r="X47685" s="25"/>
    </row>
    <row r="47686" spans="23:24" x14ac:dyDescent="0.2">
      <c r="W47686" s="25"/>
      <c r="X47686" s="25"/>
    </row>
    <row r="47687" spans="23:24" x14ac:dyDescent="0.2">
      <c r="W47687" s="25"/>
      <c r="X47687" s="25"/>
    </row>
    <row r="47688" spans="23:24" x14ac:dyDescent="0.2">
      <c r="W47688" s="25"/>
      <c r="X47688" s="25"/>
    </row>
    <row r="47689" spans="23:24" x14ac:dyDescent="0.2">
      <c r="W47689" s="25"/>
      <c r="X47689" s="25"/>
    </row>
    <row r="47690" spans="23:24" x14ac:dyDescent="0.2">
      <c r="W47690" s="25"/>
      <c r="X47690" s="25"/>
    </row>
    <row r="47691" spans="23:24" x14ac:dyDescent="0.2">
      <c r="W47691" s="25"/>
      <c r="X47691" s="25"/>
    </row>
    <row r="47692" spans="23:24" x14ac:dyDescent="0.2">
      <c r="W47692" s="25"/>
      <c r="X47692" s="25"/>
    </row>
    <row r="47693" spans="23:24" x14ac:dyDescent="0.2">
      <c r="W47693" s="25"/>
      <c r="X47693" s="25"/>
    </row>
    <row r="47694" spans="23:24" x14ac:dyDescent="0.2">
      <c r="W47694" s="25"/>
      <c r="X47694" s="25"/>
    </row>
    <row r="47695" spans="23:24" x14ac:dyDescent="0.2">
      <c r="W47695" s="25"/>
      <c r="X47695" s="25"/>
    </row>
    <row r="47696" spans="23:24" x14ac:dyDescent="0.2">
      <c r="W47696" s="25"/>
      <c r="X47696" s="25"/>
    </row>
    <row r="47697" spans="23:24" x14ac:dyDescent="0.2">
      <c r="W47697" s="25"/>
      <c r="X47697" s="25"/>
    </row>
    <row r="47698" spans="23:24" x14ac:dyDescent="0.2">
      <c r="W47698" s="25"/>
      <c r="X47698" s="25"/>
    </row>
    <row r="47699" spans="23:24" x14ac:dyDescent="0.2">
      <c r="W47699" s="25"/>
      <c r="X47699" s="25"/>
    </row>
    <row r="47700" spans="23:24" x14ac:dyDescent="0.2">
      <c r="W47700" s="25"/>
      <c r="X47700" s="25"/>
    </row>
    <row r="47701" spans="23:24" x14ac:dyDescent="0.2">
      <c r="W47701" s="25"/>
      <c r="X47701" s="25"/>
    </row>
    <row r="47702" spans="23:24" x14ac:dyDescent="0.2">
      <c r="W47702" s="25"/>
      <c r="X47702" s="25"/>
    </row>
    <row r="47703" spans="23:24" x14ac:dyDescent="0.2">
      <c r="W47703" s="25"/>
      <c r="X47703" s="25"/>
    </row>
    <row r="47704" spans="23:24" x14ac:dyDescent="0.2">
      <c r="W47704" s="25"/>
      <c r="X47704" s="25"/>
    </row>
    <row r="47705" spans="23:24" x14ac:dyDescent="0.2">
      <c r="W47705" s="25"/>
      <c r="X47705" s="25"/>
    </row>
    <row r="47706" spans="23:24" x14ac:dyDescent="0.2">
      <c r="W47706" s="25"/>
      <c r="X47706" s="25"/>
    </row>
    <row r="47707" spans="23:24" x14ac:dyDescent="0.2">
      <c r="W47707" s="25"/>
      <c r="X47707" s="25"/>
    </row>
    <row r="47708" spans="23:24" x14ac:dyDescent="0.2">
      <c r="W47708" s="25"/>
      <c r="X47708" s="25"/>
    </row>
    <row r="47709" spans="23:24" x14ac:dyDescent="0.2">
      <c r="W47709" s="25"/>
      <c r="X47709" s="25"/>
    </row>
    <row r="47710" spans="23:24" x14ac:dyDescent="0.2">
      <c r="W47710" s="25"/>
      <c r="X47710" s="25"/>
    </row>
    <row r="47711" spans="23:24" x14ac:dyDescent="0.2">
      <c r="W47711" s="25"/>
      <c r="X47711" s="25"/>
    </row>
    <row r="47712" spans="23:24" x14ac:dyDescent="0.2">
      <c r="W47712" s="25"/>
      <c r="X47712" s="25"/>
    </row>
    <row r="47713" spans="23:24" x14ac:dyDescent="0.2">
      <c r="W47713" s="25"/>
      <c r="X47713" s="25"/>
    </row>
    <row r="47714" spans="23:24" x14ac:dyDescent="0.2">
      <c r="W47714" s="25"/>
      <c r="X47714" s="25"/>
    </row>
    <row r="47715" spans="23:24" x14ac:dyDescent="0.2">
      <c r="W47715" s="25"/>
      <c r="X47715" s="25"/>
    </row>
    <row r="47716" spans="23:24" x14ac:dyDescent="0.2">
      <c r="W47716" s="25"/>
      <c r="X47716" s="25"/>
    </row>
    <row r="47717" spans="23:24" x14ac:dyDescent="0.2">
      <c r="W47717" s="25"/>
      <c r="X47717" s="25"/>
    </row>
    <row r="47718" spans="23:24" x14ac:dyDescent="0.2">
      <c r="W47718" s="25"/>
      <c r="X47718" s="25"/>
    </row>
    <row r="47719" spans="23:24" x14ac:dyDescent="0.2">
      <c r="W47719" s="25"/>
      <c r="X47719" s="25"/>
    </row>
    <row r="47720" spans="23:24" x14ac:dyDescent="0.2">
      <c r="W47720" s="25"/>
      <c r="X47720" s="25"/>
    </row>
    <row r="47721" spans="23:24" x14ac:dyDescent="0.2">
      <c r="W47721" s="25"/>
      <c r="X47721" s="25"/>
    </row>
    <row r="47722" spans="23:24" x14ac:dyDescent="0.2">
      <c r="W47722" s="25"/>
      <c r="X47722" s="25"/>
    </row>
    <row r="47723" spans="23:24" x14ac:dyDescent="0.2">
      <c r="W47723" s="25"/>
      <c r="X47723" s="25"/>
    </row>
    <row r="47724" spans="23:24" x14ac:dyDescent="0.2">
      <c r="W47724" s="25"/>
      <c r="X47724" s="25"/>
    </row>
    <row r="47725" spans="23:24" x14ac:dyDescent="0.2">
      <c r="W47725" s="25"/>
      <c r="X47725" s="25"/>
    </row>
    <row r="47726" spans="23:24" x14ac:dyDescent="0.2">
      <c r="W47726" s="25"/>
      <c r="X47726" s="25"/>
    </row>
    <row r="47727" spans="23:24" x14ac:dyDescent="0.2">
      <c r="W47727" s="25"/>
      <c r="X47727" s="25"/>
    </row>
    <row r="47728" spans="23:24" x14ac:dyDescent="0.2">
      <c r="W47728" s="25"/>
      <c r="X47728" s="25"/>
    </row>
    <row r="47729" spans="23:24" x14ac:dyDescent="0.2">
      <c r="W47729" s="25"/>
      <c r="X47729" s="25"/>
    </row>
    <row r="47730" spans="23:24" x14ac:dyDescent="0.2">
      <c r="W47730" s="25"/>
      <c r="X47730" s="25"/>
    </row>
    <row r="47731" spans="23:24" x14ac:dyDescent="0.2">
      <c r="W47731" s="25"/>
      <c r="X47731" s="25"/>
    </row>
    <row r="47732" spans="23:24" x14ac:dyDescent="0.2">
      <c r="W47732" s="25"/>
      <c r="X47732" s="25"/>
    </row>
    <row r="47733" spans="23:24" x14ac:dyDescent="0.2">
      <c r="W47733" s="25"/>
      <c r="X47733" s="25"/>
    </row>
    <row r="47734" spans="23:24" x14ac:dyDescent="0.2">
      <c r="W47734" s="25"/>
      <c r="X47734" s="25"/>
    </row>
    <row r="47735" spans="23:24" x14ac:dyDescent="0.2">
      <c r="W47735" s="25"/>
      <c r="X47735" s="25"/>
    </row>
    <row r="47736" spans="23:24" x14ac:dyDescent="0.2">
      <c r="W47736" s="25"/>
      <c r="X47736" s="25"/>
    </row>
    <row r="47737" spans="23:24" x14ac:dyDescent="0.2">
      <c r="W47737" s="25"/>
      <c r="X47737" s="25"/>
    </row>
    <row r="47738" spans="23:24" x14ac:dyDescent="0.2">
      <c r="W47738" s="25"/>
      <c r="X47738" s="25"/>
    </row>
    <row r="47739" spans="23:24" x14ac:dyDescent="0.2">
      <c r="W47739" s="25"/>
      <c r="X47739" s="25"/>
    </row>
    <row r="47740" spans="23:24" x14ac:dyDescent="0.2">
      <c r="W47740" s="25"/>
      <c r="X47740" s="25"/>
    </row>
    <row r="47741" spans="23:24" x14ac:dyDescent="0.2">
      <c r="W47741" s="25"/>
      <c r="X47741" s="25"/>
    </row>
    <row r="47742" spans="23:24" x14ac:dyDescent="0.2">
      <c r="W47742" s="25"/>
      <c r="X47742" s="25"/>
    </row>
    <row r="47743" spans="23:24" x14ac:dyDescent="0.2">
      <c r="W47743" s="25"/>
      <c r="X47743" s="25"/>
    </row>
    <row r="47744" spans="23:24" x14ac:dyDescent="0.2">
      <c r="W47744" s="25"/>
      <c r="X47744" s="25"/>
    </row>
    <row r="47745" spans="23:24" x14ac:dyDescent="0.2">
      <c r="W47745" s="25"/>
      <c r="X47745" s="25"/>
    </row>
    <row r="47746" spans="23:24" x14ac:dyDescent="0.2">
      <c r="W47746" s="25"/>
      <c r="X47746" s="25"/>
    </row>
    <row r="47747" spans="23:24" x14ac:dyDescent="0.2">
      <c r="W47747" s="25"/>
      <c r="X47747" s="25"/>
    </row>
    <row r="47748" spans="23:24" x14ac:dyDescent="0.2">
      <c r="W47748" s="25"/>
      <c r="X47748" s="25"/>
    </row>
    <row r="47749" spans="23:24" x14ac:dyDescent="0.2">
      <c r="W47749" s="25"/>
      <c r="X47749" s="25"/>
    </row>
    <row r="47750" spans="23:24" x14ac:dyDescent="0.2">
      <c r="W47750" s="25"/>
      <c r="X47750" s="25"/>
    </row>
    <row r="47751" spans="23:24" x14ac:dyDescent="0.2">
      <c r="W47751" s="25"/>
      <c r="X47751" s="25"/>
    </row>
    <row r="47752" spans="23:24" x14ac:dyDescent="0.2">
      <c r="W47752" s="25"/>
      <c r="X47752" s="25"/>
    </row>
    <row r="47753" spans="23:24" x14ac:dyDescent="0.2">
      <c r="W47753" s="25"/>
      <c r="X47753" s="25"/>
    </row>
    <row r="47754" spans="23:24" x14ac:dyDescent="0.2">
      <c r="W47754" s="25"/>
      <c r="X47754" s="25"/>
    </row>
    <row r="47755" spans="23:24" x14ac:dyDescent="0.2">
      <c r="W47755" s="25"/>
      <c r="X47755" s="25"/>
    </row>
    <row r="47756" spans="23:24" x14ac:dyDescent="0.2">
      <c r="W47756" s="25"/>
      <c r="X47756" s="25"/>
    </row>
    <row r="47757" spans="23:24" x14ac:dyDescent="0.2">
      <c r="W47757" s="25"/>
      <c r="X47757" s="25"/>
    </row>
    <row r="47758" spans="23:24" x14ac:dyDescent="0.2">
      <c r="W47758" s="25"/>
      <c r="X47758" s="25"/>
    </row>
    <row r="47759" spans="23:24" x14ac:dyDescent="0.2">
      <c r="W47759" s="25"/>
      <c r="X47759" s="25"/>
    </row>
    <row r="47760" spans="23:24" x14ac:dyDescent="0.2">
      <c r="W47760" s="25"/>
      <c r="X47760" s="25"/>
    </row>
    <row r="47761" spans="23:24" x14ac:dyDescent="0.2">
      <c r="W47761" s="25"/>
      <c r="X47761" s="25"/>
    </row>
    <row r="47762" spans="23:24" x14ac:dyDescent="0.2">
      <c r="W47762" s="25"/>
      <c r="X47762" s="25"/>
    </row>
    <row r="47763" spans="23:24" x14ac:dyDescent="0.2">
      <c r="W47763" s="25"/>
      <c r="X47763" s="25"/>
    </row>
    <row r="47764" spans="23:24" x14ac:dyDescent="0.2">
      <c r="W47764" s="25"/>
      <c r="X47764" s="25"/>
    </row>
    <row r="47765" spans="23:24" x14ac:dyDescent="0.2">
      <c r="W47765" s="25"/>
      <c r="X47765" s="25"/>
    </row>
    <row r="47766" spans="23:24" x14ac:dyDescent="0.2">
      <c r="W47766" s="25"/>
      <c r="X47766" s="25"/>
    </row>
    <row r="47767" spans="23:24" x14ac:dyDescent="0.2">
      <c r="W47767" s="25"/>
      <c r="X47767" s="25"/>
    </row>
    <row r="47768" spans="23:24" x14ac:dyDescent="0.2">
      <c r="W47768" s="25"/>
      <c r="X47768" s="25"/>
    </row>
    <row r="47769" spans="23:24" x14ac:dyDescent="0.2">
      <c r="W47769" s="25"/>
      <c r="X47769" s="25"/>
    </row>
    <row r="47770" spans="23:24" x14ac:dyDescent="0.2">
      <c r="W47770" s="25"/>
      <c r="X47770" s="25"/>
    </row>
    <row r="47771" spans="23:24" x14ac:dyDescent="0.2">
      <c r="W47771" s="25"/>
      <c r="X47771" s="25"/>
    </row>
    <row r="47772" spans="23:24" x14ac:dyDescent="0.2">
      <c r="W47772" s="25"/>
      <c r="X47772" s="25"/>
    </row>
    <row r="47773" spans="23:24" x14ac:dyDescent="0.2">
      <c r="W47773" s="25"/>
      <c r="X47773" s="25"/>
    </row>
    <row r="47774" spans="23:24" x14ac:dyDescent="0.2">
      <c r="W47774" s="25"/>
      <c r="X47774" s="25"/>
    </row>
    <row r="47775" spans="23:24" x14ac:dyDescent="0.2">
      <c r="W47775" s="25"/>
      <c r="X47775" s="25"/>
    </row>
    <row r="47776" spans="23:24" x14ac:dyDescent="0.2">
      <c r="W47776" s="25"/>
      <c r="X47776" s="25"/>
    </row>
    <row r="47777" spans="23:24" x14ac:dyDescent="0.2">
      <c r="W47777" s="25"/>
      <c r="X47777" s="25"/>
    </row>
    <row r="47778" spans="23:24" x14ac:dyDescent="0.2">
      <c r="W47778" s="25"/>
      <c r="X47778" s="25"/>
    </row>
    <row r="47779" spans="23:24" x14ac:dyDescent="0.2">
      <c r="W47779" s="25"/>
      <c r="X47779" s="25"/>
    </row>
    <row r="47780" spans="23:24" x14ac:dyDescent="0.2">
      <c r="W47780" s="25"/>
      <c r="X47780" s="25"/>
    </row>
    <row r="47781" spans="23:24" x14ac:dyDescent="0.2">
      <c r="W47781" s="25"/>
      <c r="X47781" s="25"/>
    </row>
    <row r="47782" spans="23:24" x14ac:dyDescent="0.2">
      <c r="W47782" s="25"/>
      <c r="X47782" s="25"/>
    </row>
    <row r="47783" spans="23:24" x14ac:dyDescent="0.2">
      <c r="W47783" s="25"/>
      <c r="X47783" s="25"/>
    </row>
    <row r="47784" spans="23:24" x14ac:dyDescent="0.2">
      <c r="W47784" s="25"/>
      <c r="X47784" s="25"/>
    </row>
    <row r="47785" spans="23:24" x14ac:dyDescent="0.2">
      <c r="W47785" s="25"/>
      <c r="X47785" s="25"/>
    </row>
    <row r="47786" spans="23:24" x14ac:dyDescent="0.2">
      <c r="W47786" s="25"/>
      <c r="X47786" s="25"/>
    </row>
    <row r="47787" spans="23:24" x14ac:dyDescent="0.2">
      <c r="W47787" s="25"/>
      <c r="X47787" s="25"/>
    </row>
    <row r="47788" spans="23:24" x14ac:dyDescent="0.2">
      <c r="W47788" s="25"/>
      <c r="X47788" s="25"/>
    </row>
    <row r="47789" spans="23:24" x14ac:dyDescent="0.2">
      <c r="W47789" s="25"/>
      <c r="X47789" s="25"/>
    </row>
    <row r="47790" spans="23:24" x14ac:dyDescent="0.2">
      <c r="W47790" s="25"/>
      <c r="X47790" s="25"/>
    </row>
    <row r="47791" spans="23:24" x14ac:dyDescent="0.2">
      <c r="W47791" s="25"/>
      <c r="X47791" s="25"/>
    </row>
    <row r="47792" spans="23:24" x14ac:dyDescent="0.2">
      <c r="W47792" s="25"/>
      <c r="X47792" s="25"/>
    </row>
    <row r="47793" spans="23:24" x14ac:dyDescent="0.2">
      <c r="W47793" s="25"/>
      <c r="X47793" s="25"/>
    </row>
    <row r="47794" spans="23:24" x14ac:dyDescent="0.2">
      <c r="W47794" s="25"/>
      <c r="X47794" s="25"/>
    </row>
    <row r="47795" spans="23:24" x14ac:dyDescent="0.2">
      <c r="W47795" s="25"/>
      <c r="X47795" s="25"/>
    </row>
    <row r="47796" spans="23:24" x14ac:dyDescent="0.2">
      <c r="W47796" s="25"/>
      <c r="X47796" s="25"/>
    </row>
    <row r="47797" spans="23:24" x14ac:dyDescent="0.2">
      <c r="W47797" s="25"/>
      <c r="X47797" s="25"/>
    </row>
    <row r="47798" spans="23:24" x14ac:dyDescent="0.2">
      <c r="W47798" s="25"/>
      <c r="X47798" s="25"/>
    </row>
    <row r="47799" spans="23:24" x14ac:dyDescent="0.2">
      <c r="W47799" s="25"/>
      <c r="X47799" s="25"/>
    </row>
    <row r="47800" spans="23:24" x14ac:dyDescent="0.2">
      <c r="W47800" s="25"/>
      <c r="X47800" s="25"/>
    </row>
    <row r="47801" spans="23:24" x14ac:dyDescent="0.2">
      <c r="W47801" s="25"/>
      <c r="X47801" s="25"/>
    </row>
    <row r="47802" spans="23:24" x14ac:dyDescent="0.2">
      <c r="W47802" s="25"/>
      <c r="X47802" s="25"/>
    </row>
    <row r="47803" spans="23:24" x14ac:dyDescent="0.2">
      <c r="W47803" s="25"/>
      <c r="X47803" s="25"/>
    </row>
    <row r="47804" spans="23:24" x14ac:dyDescent="0.2">
      <c r="W47804" s="25"/>
      <c r="X47804" s="25"/>
    </row>
    <row r="47805" spans="23:24" x14ac:dyDescent="0.2">
      <c r="W47805" s="25"/>
      <c r="X47805" s="25"/>
    </row>
    <row r="47806" spans="23:24" x14ac:dyDescent="0.2">
      <c r="W47806" s="25"/>
      <c r="X47806" s="25"/>
    </row>
    <row r="47807" spans="23:24" x14ac:dyDescent="0.2">
      <c r="W47807" s="25"/>
      <c r="X47807" s="25"/>
    </row>
    <row r="47808" spans="23:24" x14ac:dyDescent="0.2">
      <c r="W47808" s="25"/>
      <c r="X47808" s="25"/>
    </row>
    <row r="47809" spans="23:24" x14ac:dyDescent="0.2">
      <c r="W47809" s="25"/>
      <c r="X47809" s="25"/>
    </row>
    <row r="47810" spans="23:24" x14ac:dyDescent="0.2">
      <c r="W47810" s="25"/>
      <c r="X47810" s="25"/>
    </row>
    <row r="47811" spans="23:24" x14ac:dyDescent="0.2">
      <c r="W47811" s="25"/>
      <c r="X47811" s="25"/>
    </row>
    <row r="47812" spans="23:24" x14ac:dyDescent="0.2">
      <c r="W47812" s="25"/>
      <c r="X47812" s="25"/>
    </row>
    <row r="47813" spans="23:24" x14ac:dyDescent="0.2">
      <c r="W47813" s="25"/>
      <c r="X47813" s="25"/>
    </row>
    <row r="47814" spans="23:24" x14ac:dyDescent="0.2">
      <c r="W47814" s="25"/>
      <c r="X47814" s="25"/>
    </row>
    <row r="47815" spans="23:24" x14ac:dyDescent="0.2">
      <c r="W47815" s="25"/>
      <c r="X47815" s="25"/>
    </row>
    <row r="47816" spans="23:24" x14ac:dyDescent="0.2">
      <c r="W47816" s="25"/>
      <c r="X47816" s="25"/>
    </row>
    <row r="47817" spans="23:24" x14ac:dyDescent="0.2">
      <c r="W47817" s="25"/>
      <c r="X47817" s="25"/>
    </row>
    <row r="47818" spans="23:24" x14ac:dyDescent="0.2">
      <c r="W47818" s="25"/>
      <c r="X47818" s="25"/>
    </row>
    <row r="47819" spans="23:24" x14ac:dyDescent="0.2">
      <c r="W47819" s="25"/>
      <c r="X47819" s="25"/>
    </row>
    <row r="47820" spans="23:24" x14ac:dyDescent="0.2">
      <c r="W47820" s="25"/>
      <c r="X47820" s="25"/>
    </row>
    <row r="47821" spans="23:24" x14ac:dyDescent="0.2">
      <c r="W47821" s="25"/>
      <c r="X47821" s="25"/>
    </row>
    <row r="47822" spans="23:24" x14ac:dyDescent="0.2">
      <c r="W47822" s="25"/>
      <c r="X47822" s="25"/>
    </row>
    <row r="47823" spans="23:24" x14ac:dyDescent="0.2">
      <c r="W47823" s="25"/>
      <c r="X47823" s="25"/>
    </row>
    <row r="47824" spans="23:24" x14ac:dyDescent="0.2">
      <c r="W47824" s="25"/>
      <c r="X47824" s="25"/>
    </row>
    <row r="47825" spans="23:24" x14ac:dyDescent="0.2">
      <c r="W47825" s="25"/>
      <c r="X47825" s="25"/>
    </row>
    <row r="47826" spans="23:24" x14ac:dyDescent="0.2">
      <c r="W47826" s="25"/>
      <c r="X47826" s="25"/>
    </row>
    <row r="47827" spans="23:24" x14ac:dyDescent="0.2">
      <c r="W47827" s="25"/>
      <c r="X47827" s="25"/>
    </row>
    <row r="47828" spans="23:24" x14ac:dyDescent="0.2">
      <c r="W47828" s="25"/>
      <c r="X47828" s="25"/>
    </row>
    <row r="47829" spans="23:24" x14ac:dyDescent="0.2">
      <c r="W47829" s="25"/>
      <c r="X47829" s="25"/>
    </row>
    <row r="47830" spans="23:24" x14ac:dyDescent="0.2">
      <c r="W47830" s="25"/>
      <c r="X47830" s="25"/>
    </row>
    <row r="47831" spans="23:24" x14ac:dyDescent="0.2">
      <c r="W47831" s="25"/>
      <c r="X47831" s="25"/>
    </row>
    <row r="47832" spans="23:24" x14ac:dyDescent="0.2">
      <c r="W47832" s="25"/>
      <c r="X47832" s="25"/>
    </row>
    <row r="47833" spans="23:24" x14ac:dyDescent="0.2">
      <c r="W47833" s="25"/>
      <c r="X47833" s="25"/>
    </row>
    <row r="47834" spans="23:24" x14ac:dyDescent="0.2">
      <c r="W47834" s="25"/>
      <c r="X47834" s="25"/>
    </row>
    <row r="47835" spans="23:24" x14ac:dyDescent="0.2">
      <c r="W47835" s="25"/>
      <c r="X47835" s="25"/>
    </row>
    <row r="47836" spans="23:24" x14ac:dyDescent="0.2">
      <c r="W47836" s="25"/>
      <c r="X47836" s="25"/>
    </row>
    <row r="47837" spans="23:24" x14ac:dyDescent="0.2">
      <c r="W47837" s="25"/>
      <c r="X47837" s="25"/>
    </row>
    <row r="47838" spans="23:24" x14ac:dyDescent="0.2">
      <c r="W47838" s="25"/>
      <c r="X47838" s="25"/>
    </row>
    <row r="47839" spans="23:24" x14ac:dyDescent="0.2">
      <c r="W47839" s="25"/>
      <c r="X47839" s="25"/>
    </row>
    <row r="47840" spans="23:24" x14ac:dyDescent="0.2">
      <c r="W47840" s="25"/>
      <c r="X47840" s="25"/>
    </row>
    <row r="47841" spans="23:24" x14ac:dyDescent="0.2">
      <c r="W47841" s="25"/>
      <c r="X47841" s="25"/>
    </row>
    <row r="47842" spans="23:24" x14ac:dyDescent="0.2">
      <c r="W47842" s="25"/>
      <c r="X47842" s="25"/>
    </row>
    <row r="47843" spans="23:24" x14ac:dyDescent="0.2">
      <c r="W47843" s="25"/>
      <c r="X47843" s="25"/>
    </row>
    <row r="47844" spans="23:24" x14ac:dyDescent="0.2">
      <c r="W47844" s="25"/>
      <c r="X47844" s="25"/>
    </row>
    <row r="47845" spans="23:24" x14ac:dyDescent="0.2">
      <c r="W47845" s="25"/>
      <c r="X47845" s="25"/>
    </row>
    <row r="47846" spans="23:24" x14ac:dyDescent="0.2">
      <c r="W47846" s="25"/>
      <c r="X47846" s="25"/>
    </row>
    <row r="47847" spans="23:24" x14ac:dyDescent="0.2">
      <c r="W47847" s="25"/>
      <c r="X47847" s="25"/>
    </row>
    <row r="47848" spans="23:24" x14ac:dyDescent="0.2">
      <c r="W47848" s="25"/>
      <c r="X47848" s="25"/>
    </row>
    <row r="47849" spans="23:24" x14ac:dyDescent="0.2">
      <c r="W47849" s="25"/>
      <c r="X47849" s="25"/>
    </row>
    <row r="47850" spans="23:24" x14ac:dyDescent="0.2">
      <c r="W47850" s="25"/>
      <c r="X47850" s="25"/>
    </row>
    <row r="47851" spans="23:24" x14ac:dyDescent="0.2">
      <c r="W47851" s="25"/>
      <c r="X47851" s="25"/>
    </row>
    <row r="47852" spans="23:24" x14ac:dyDescent="0.2">
      <c r="W47852" s="25"/>
      <c r="X47852" s="25"/>
    </row>
    <row r="47853" spans="23:24" x14ac:dyDescent="0.2">
      <c r="W47853" s="25"/>
      <c r="X47853" s="25"/>
    </row>
    <row r="47854" spans="23:24" x14ac:dyDescent="0.2">
      <c r="W47854" s="25"/>
      <c r="X47854" s="25"/>
    </row>
    <row r="47855" spans="23:24" x14ac:dyDescent="0.2">
      <c r="W47855" s="25"/>
      <c r="X47855" s="25"/>
    </row>
    <row r="47856" spans="23:24" x14ac:dyDescent="0.2">
      <c r="W47856" s="25"/>
      <c r="X47856" s="25"/>
    </row>
    <row r="47857" spans="23:24" x14ac:dyDescent="0.2">
      <c r="W47857" s="25"/>
      <c r="X47857" s="25"/>
    </row>
    <row r="47858" spans="23:24" x14ac:dyDescent="0.2">
      <c r="W47858" s="25"/>
      <c r="X47858" s="25"/>
    </row>
    <row r="47859" spans="23:24" x14ac:dyDescent="0.2">
      <c r="W47859" s="25"/>
      <c r="X47859" s="25"/>
    </row>
    <row r="47860" spans="23:24" x14ac:dyDescent="0.2">
      <c r="W47860" s="25"/>
      <c r="X47860" s="25"/>
    </row>
    <row r="47861" spans="23:24" x14ac:dyDescent="0.2">
      <c r="W47861" s="25"/>
      <c r="X47861" s="25"/>
    </row>
    <row r="47862" spans="23:24" x14ac:dyDescent="0.2">
      <c r="W47862" s="25"/>
      <c r="X47862" s="25"/>
    </row>
    <row r="47863" spans="23:24" x14ac:dyDescent="0.2">
      <c r="W47863" s="25"/>
      <c r="X47863" s="25"/>
    </row>
    <row r="47864" spans="23:24" x14ac:dyDescent="0.2">
      <c r="W47864" s="25"/>
      <c r="X47864" s="25"/>
    </row>
    <row r="47865" spans="23:24" x14ac:dyDescent="0.2">
      <c r="W47865" s="25"/>
      <c r="X47865" s="25"/>
    </row>
    <row r="47866" spans="23:24" x14ac:dyDescent="0.2">
      <c r="W47866" s="25"/>
      <c r="X47866" s="25"/>
    </row>
    <row r="47867" spans="23:24" x14ac:dyDescent="0.2">
      <c r="W47867" s="25"/>
      <c r="X47867" s="25"/>
    </row>
    <row r="47868" spans="23:24" x14ac:dyDescent="0.2">
      <c r="W47868" s="25"/>
      <c r="X47868" s="25"/>
    </row>
    <row r="47869" spans="23:24" x14ac:dyDescent="0.2">
      <c r="W47869" s="25"/>
      <c r="X47869" s="25"/>
    </row>
    <row r="47870" spans="23:24" x14ac:dyDescent="0.2">
      <c r="W47870" s="25"/>
      <c r="X47870" s="25"/>
    </row>
    <row r="47871" spans="23:24" x14ac:dyDescent="0.2">
      <c r="W47871" s="25"/>
      <c r="X47871" s="25"/>
    </row>
    <row r="47872" spans="23:24" x14ac:dyDescent="0.2">
      <c r="W47872" s="25"/>
      <c r="X47872" s="25"/>
    </row>
    <row r="47873" spans="23:24" x14ac:dyDescent="0.2">
      <c r="W47873" s="25"/>
      <c r="X47873" s="25"/>
    </row>
    <row r="47874" spans="23:24" x14ac:dyDescent="0.2">
      <c r="W47874" s="25"/>
      <c r="X47874" s="25"/>
    </row>
    <row r="47875" spans="23:24" x14ac:dyDescent="0.2">
      <c r="W47875" s="25"/>
      <c r="X47875" s="25"/>
    </row>
    <row r="47876" spans="23:24" x14ac:dyDescent="0.2">
      <c r="W47876" s="25"/>
      <c r="X47876" s="25"/>
    </row>
    <row r="47877" spans="23:24" x14ac:dyDescent="0.2">
      <c r="W47877" s="25"/>
      <c r="X47877" s="25"/>
    </row>
    <row r="47878" spans="23:24" x14ac:dyDescent="0.2">
      <c r="W47878" s="25"/>
      <c r="X47878" s="25"/>
    </row>
    <row r="47879" spans="23:24" x14ac:dyDescent="0.2">
      <c r="W47879" s="25"/>
      <c r="X47879" s="25"/>
    </row>
    <row r="47880" spans="23:24" x14ac:dyDescent="0.2">
      <c r="W47880" s="25"/>
      <c r="X47880" s="25"/>
    </row>
    <row r="47881" spans="23:24" x14ac:dyDescent="0.2">
      <c r="W47881" s="25"/>
      <c r="X47881" s="25"/>
    </row>
    <row r="47882" spans="23:24" x14ac:dyDescent="0.2">
      <c r="W47882" s="25"/>
      <c r="X47882" s="25"/>
    </row>
    <row r="47883" spans="23:24" x14ac:dyDescent="0.2">
      <c r="W47883" s="25"/>
      <c r="X47883" s="25"/>
    </row>
    <row r="47884" spans="23:24" x14ac:dyDescent="0.2">
      <c r="W47884" s="25"/>
      <c r="X47884" s="25"/>
    </row>
    <row r="47885" spans="23:24" x14ac:dyDescent="0.2">
      <c r="W47885" s="25"/>
      <c r="X47885" s="25"/>
    </row>
    <row r="47886" spans="23:24" x14ac:dyDescent="0.2">
      <c r="W47886" s="25"/>
      <c r="X47886" s="25"/>
    </row>
    <row r="47887" spans="23:24" x14ac:dyDescent="0.2">
      <c r="W47887" s="25"/>
      <c r="X47887" s="25"/>
    </row>
    <row r="47888" spans="23:24" x14ac:dyDescent="0.2">
      <c r="W47888" s="25"/>
      <c r="X47888" s="25"/>
    </row>
    <row r="47889" spans="23:24" x14ac:dyDescent="0.2">
      <c r="W47889" s="25"/>
      <c r="X47889" s="25"/>
    </row>
    <row r="47890" spans="23:24" x14ac:dyDescent="0.2">
      <c r="W47890" s="25"/>
      <c r="X47890" s="25"/>
    </row>
    <row r="47891" spans="23:24" x14ac:dyDescent="0.2">
      <c r="W47891" s="25"/>
      <c r="X47891" s="25"/>
    </row>
    <row r="47892" spans="23:24" x14ac:dyDescent="0.2">
      <c r="W47892" s="25"/>
      <c r="X47892" s="25"/>
    </row>
    <row r="47893" spans="23:24" x14ac:dyDescent="0.2">
      <c r="W47893" s="25"/>
      <c r="X47893" s="25"/>
    </row>
    <row r="47894" spans="23:24" x14ac:dyDescent="0.2">
      <c r="W47894" s="25"/>
      <c r="X47894" s="25"/>
    </row>
    <row r="47895" spans="23:24" x14ac:dyDescent="0.2">
      <c r="W47895" s="25"/>
      <c r="X47895" s="25"/>
    </row>
    <row r="47896" spans="23:24" x14ac:dyDescent="0.2">
      <c r="W47896" s="25"/>
      <c r="X47896" s="25"/>
    </row>
    <row r="47897" spans="23:24" x14ac:dyDescent="0.2">
      <c r="W47897" s="25"/>
      <c r="X47897" s="25"/>
    </row>
    <row r="47898" spans="23:24" x14ac:dyDescent="0.2">
      <c r="W47898" s="25"/>
      <c r="X47898" s="25"/>
    </row>
    <row r="47899" spans="23:24" x14ac:dyDescent="0.2">
      <c r="W47899" s="25"/>
      <c r="X47899" s="25"/>
    </row>
    <row r="47900" spans="23:24" x14ac:dyDescent="0.2">
      <c r="W47900" s="25"/>
      <c r="X47900" s="25"/>
    </row>
    <row r="47901" spans="23:24" x14ac:dyDescent="0.2">
      <c r="W47901" s="25"/>
      <c r="X47901" s="25"/>
    </row>
    <row r="47902" spans="23:24" x14ac:dyDescent="0.2">
      <c r="W47902" s="25"/>
      <c r="X47902" s="25"/>
    </row>
    <row r="47903" spans="23:24" x14ac:dyDescent="0.2">
      <c r="W47903" s="25"/>
      <c r="X47903" s="25"/>
    </row>
    <row r="47904" spans="23:24" x14ac:dyDescent="0.2">
      <c r="W47904" s="25"/>
      <c r="X47904" s="25"/>
    </row>
    <row r="47905" spans="23:24" x14ac:dyDescent="0.2">
      <c r="W47905" s="25"/>
      <c r="X47905" s="25"/>
    </row>
    <row r="47906" spans="23:24" x14ac:dyDescent="0.2">
      <c r="W47906" s="25"/>
      <c r="X47906" s="25"/>
    </row>
    <row r="47907" spans="23:24" x14ac:dyDescent="0.2">
      <c r="W47907" s="25"/>
      <c r="X47907" s="25"/>
    </row>
    <row r="47908" spans="23:24" x14ac:dyDescent="0.2">
      <c r="W47908" s="25"/>
      <c r="X47908" s="25"/>
    </row>
    <row r="47909" spans="23:24" x14ac:dyDescent="0.2">
      <c r="W47909" s="25"/>
      <c r="X47909" s="25"/>
    </row>
    <row r="47910" spans="23:24" x14ac:dyDescent="0.2">
      <c r="W47910" s="25"/>
      <c r="X47910" s="25"/>
    </row>
    <row r="47911" spans="23:24" x14ac:dyDescent="0.2">
      <c r="W47911" s="25"/>
      <c r="X47911" s="25"/>
    </row>
    <row r="47912" spans="23:24" x14ac:dyDescent="0.2">
      <c r="W47912" s="25"/>
      <c r="X47912" s="25"/>
    </row>
    <row r="47913" spans="23:24" x14ac:dyDescent="0.2">
      <c r="W47913" s="25"/>
      <c r="X47913" s="25"/>
    </row>
    <row r="47914" spans="23:24" x14ac:dyDescent="0.2">
      <c r="W47914" s="25"/>
      <c r="X47914" s="25"/>
    </row>
    <row r="47915" spans="23:24" x14ac:dyDescent="0.2">
      <c r="W47915" s="25"/>
      <c r="X47915" s="25"/>
    </row>
    <row r="47916" spans="23:24" x14ac:dyDescent="0.2">
      <c r="W47916" s="25"/>
      <c r="X47916" s="25"/>
    </row>
    <row r="47917" spans="23:24" x14ac:dyDescent="0.2">
      <c r="W47917" s="25"/>
      <c r="X47917" s="25"/>
    </row>
    <row r="47918" spans="23:24" x14ac:dyDescent="0.2">
      <c r="W47918" s="25"/>
      <c r="X47918" s="25"/>
    </row>
    <row r="47919" spans="23:24" x14ac:dyDescent="0.2">
      <c r="W47919" s="25"/>
      <c r="X47919" s="25"/>
    </row>
    <row r="47920" spans="23:24" x14ac:dyDescent="0.2">
      <c r="W47920" s="25"/>
      <c r="X47920" s="25"/>
    </row>
    <row r="47921" spans="23:24" x14ac:dyDescent="0.2">
      <c r="W47921" s="25"/>
      <c r="X47921" s="25"/>
    </row>
    <row r="47922" spans="23:24" x14ac:dyDescent="0.2">
      <c r="W47922" s="25"/>
      <c r="X47922" s="25"/>
    </row>
    <row r="47923" spans="23:24" x14ac:dyDescent="0.2">
      <c r="W47923" s="25"/>
      <c r="X47923" s="25"/>
    </row>
    <row r="47924" spans="23:24" x14ac:dyDescent="0.2">
      <c r="W47924" s="25"/>
      <c r="X47924" s="25"/>
    </row>
    <row r="47925" spans="23:24" x14ac:dyDescent="0.2">
      <c r="W47925" s="25"/>
      <c r="X47925" s="25"/>
    </row>
    <row r="47926" spans="23:24" x14ac:dyDescent="0.2">
      <c r="W47926" s="25"/>
      <c r="X47926" s="25"/>
    </row>
    <row r="47927" spans="23:24" x14ac:dyDescent="0.2">
      <c r="W47927" s="25"/>
      <c r="X47927" s="25"/>
    </row>
    <row r="47928" spans="23:24" x14ac:dyDescent="0.2">
      <c r="W47928" s="25"/>
      <c r="X47928" s="25"/>
    </row>
    <row r="47929" spans="23:24" x14ac:dyDescent="0.2">
      <c r="W47929" s="25"/>
      <c r="X47929" s="25"/>
    </row>
    <row r="47930" spans="23:24" x14ac:dyDescent="0.2">
      <c r="W47930" s="25"/>
      <c r="X47930" s="25"/>
    </row>
    <row r="47931" spans="23:24" x14ac:dyDescent="0.2">
      <c r="W47931" s="25"/>
      <c r="X47931" s="25"/>
    </row>
    <row r="47932" spans="23:24" x14ac:dyDescent="0.2">
      <c r="W47932" s="25"/>
      <c r="X47932" s="25"/>
    </row>
    <row r="47933" spans="23:24" x14ac:dyDescent="0.2">
      <c r="W47933" s="25"/>
      <c r="X47933" s="25"/>
    </row>
    <row r="47934" spans="23:24" x14ac:dyDescent="0.2">
      <c r="W47934" s="25"/>
      <c r="X47934" s="25"/>
    </row>
    <row r="47935" spans="23:24" x14ac:dyDescent="0.2">
      <c r="W47935" s="25"/>
      <c r="X47935" s="25"/>
    </row>
    <row r="47936" spans="23:24" x14ac:dyDescent="0.2">
      <c r="W47936" s="25"/>
      <c r="X47936" s="25"/>
    </row>
    <row r="47937" spans="23:24" x14ac:dyDescent="0.2">
      <c r="W47937" s="25"/>
      <c r="X47937" s="25"/>
    </row>
    <row r="47938" spans="23:24" x14ac:dyDescent="0.2">
      <c r="W47938" s="25"/>
      <c r="X47938" s="25"/>
    </row>
    <row r="47939" spans="23:24" x14ac:dyDescent="0.2">
      <c r="W47939" s="25"/>
      <c r="X47939" s="25"/>
    </row>
    <row r="47940" spans="23:24" x14ac:dyDescent="0.2">
      <c r="W47940" s="25"/>
      <c r="X47940" s="25"/>
    </row>
    <row r="47941" spans="23:24" x14ac:dyDescent="0.2">
      <c r="W47941" s="25"/>
      <c r="X47941" s="25"/>
    </row>
    <row r="47942" spans="23:24" x14ac:dyDescent="0.2">
      <c r="W47942" s="25"/>
      <c r="X47942" s="25"/>
    </row>
    <row r="47943" spans="23:24" x14ac:dyDescent="0.2">
      <c r="W47943" s="25"/>
      <c r="X47943" s="25"/>
    </row>
    <row r="47944" spans="23:24" x14ac:dyDescent="0.2">
      <c r="W47944" s="25"/>
      <c r="X47944" s="25"/>
    </row>
    <row r="47945" spans="23:24" x14ac:dyDescent="0.2">
      <c r="W47945" s="25"/>
      <c r="X47945" s="25"/>
    </row>
    <row r="47946" spans="23:24" x14ac:dyDescent="0.2">
      <c r="W47946" s="25"/>
      <c r="X47946" s="25"/>
    </row>
    <row r="47947" spans="23:24" x14ac:dyDescent="0.2">
      <c r="W47947" s="25"/>
      <c r="X47947" s="25"/>
    </row>
    <row r="47948" spans="23:24" x14ac:dyDescent="0.2">
      <c r="W47948" s="25"/>
      <c r="X47948" s="25"/>
    </row>
    <row r="47949" spans="23:24" x14ac:dyDescent="0.2">
      <c r="W47949" s="25"/>
      <c r="X47949" s="25"/>
    </row>
    <row r="47950" spans="23:24" x14ac:dyDescent="0.2">
      <c r="W47950" s="25"/>
      <c r="X47950" s="25"/>
    </row>
    <row r="47951" spans="23:24" x14ac:dyDescent="0.2">
      <c r="W47951" s="25"/>
      <c r="X47951" s="25"/>
    </row>
    <row r="47952" spans="23:24" x14ac:dyDescent="0.2">
      <c r="W47952" s="25"/>
      <c r="X47952" s="25"/>
    </row>
    <row r="47953" spans="23:24" x14ac:dyDescent="0.2">
      <c r="W47953" s="25"/>
      <c r="X47953" s="25"/>
    </row>
    <row r="47954" spans="23:24" x14ac:dyDescent="0.2">
      <c r="W47954" s="25"/>
      <c r="X47954" s="25"/>
    </row>
    <row r="47955" spans="23:24" x14ac:dyDescent="0.2">
      <c r="W47955" s="25"/>
      <c r="X47955" s="25"/>
    </row>
    <row r="47956" spans="23:24" x14ac:dyDescent="0.2">
      <c r="W47956" s="25"/>
      <c r="X47956" s="25"/>
    </row>
    <row r="47957" spans="23:24" x14ac:dyDescent="0.2">
      <c r="W47957" s="25"/>
      <c r="X47957" s="25"/>
    </row>
    <row r="47958" spans="23:24" x14ac:dyDescent="0.2">
      <c r="W47958" s="25"/>
      <c r="X47958" s="25"/>
    </row>
    <row r="47959" spans="23:24" x14ac:dyDescent="0.2">
      <c r="W47959" s="25"/>
      <c r="X47959" s="25"/>
    </row>
    <row r="47960" spans="23:24" x14ac:dyDescent="0.2">
      <c r="W47960" s="25"/>
      <c r="X47960" s="25"/>
    </row>
    <row r="47961" spans="23:24" x14ac:dyDescent="0.2">
      <c r="W47961" s="25"/>
      <c r="X47961" s="25"/>
    </row>
    <row r="47962" spans="23:24" x14ac:dyDescent="0.2">
      <c r="W47962" s="25"/>
      <c r="X47962" s="25"/>
    </row>
    <row r="47963" spans="23:24" x14ac:dyDescent="0.2">
      <c r="W47963" s="25"/>
      <c r="X47963" s="25"/>
    </row>
    <row r="47964" spans="23:24" x14ac:dyDescent="0.2">
      <c r="W47964" s="25"/>
      <c r="X47964" s="25"/>
    </row>
    <row r="47965" spans="23:24" x14ac:dyDescent="0.2">
      <c r="W47965" s="25"/>
      <c r="X47965" s="25"/>
    </row>
    <row r="47966" spans="23:24" x14ac:dyDescent="0.2">
      <c r="W47966" s="25"/>
      <c r="X47966" s="25"/>
    </row>
    <row r="47967" spans="23:24" x14ac:dyDescent="0.2">
      <c r="W47967" s="25"/>
      <c r="X47967" s="25"/>
    </row>
    <row r="47968" spans="23:24" x14ac:dyDescent="0.2">
      <c r="W47968" s="25"/>
      <c r="X47968" s="25"/>
    </row>
    <row r="47969" spans="23:24" x14ac:dyDescent="0.2">
      <c r="W47969" s="25"/>
      <c r="X47969" s="25"/>
    </row>
    <row r="47970" spans="23:24" x14ac:dyDescent="0.2">
      <c r="W47970" s="25"/>
      <c r="X47970" s="25"/>
    </row>
    <row r="47971" spans="23:24" x14ac:dyDescent="0.2">
      <c r="W47971" s="25"/>
      <c r="X47971" s="25"/>
    </row>
    <row r="47972" spans="23:24" x14ac:dyDescent="0.2">
      <c r="W47972" s="25"/>
      <c r="X47972" s="25"/>
    </row>
    <row r="47973" spans="23:24" x14ac:dyDescent="0.2">
      <c r="W47973" s="25"/>
      <c r="X47973" s="25"/>
    </row>
    <row r="47974" spans="23:24" x14ac:dyDescent="0.2">
      <c r="W47974" s="25"/>
      <c r="X47974" s="25"/>
    </row>
    <row r="47975" spans="23:24" x14ac:dyDescent="0.2">
      <c r="W47975" s="25"/>
      <c r="X47975" s="25"/>
    </row>
    <row r="47976" spans="23:24" x14ac:dyDescent="0.2">
      <c r="W47976" s="25"/>
      <c r="X47976" s="25"/>
    </row>
    <row r="47977" spans="23:24" x14ac:dyDescent="0.2">
      <c r="W47977" s="25"/>
      <c r="X47977" s="25"/>
    </row>
    <row r="47978" spans="23:24" x14ac:dyDescent="0.2">
      <c r="W47978" s="25"/>
      <c r="X47978" s="25"/>
    </row>
    <row r="47979" spans="23:24" x14ac:dyDescent="0.2">
      <c r="W47979" s="25"/>
      <c r="X47979" s="25"/>
    </row>
    <row r="47980" spans="23:24" x14ac:dyDescent="0.2">
      <c r="W47980" s="25"/>
      <c r="X47980" s="25"/>
    </row>
    <row r="47981" spans="23:24" x14ac:dyDescent="0.2">
      <c r="W47981" s="25"/>
      <c r="X47981" s="25"/>
    </row>
    <row r="47982" spans="23:24" x14ac:dyDescent="0.2">
      <c r="W47982" s="25"/>
      <c r="X47982" s="25"/>
    </row>
    <row r="47983" spans="23:24" x14ac:dyDescent="0.2">
      <c r="W47983" s="25"/>
      <c r="X47983" s="25"/>
    </row>
    <row r="47984" spans="23:24" x14ac:dyDescent="0.2">
      <c r="W47984" s="25"/>
      <c r="X47984" s="25"/>
    </row>
    <row r="47985" spans="23:24" x14ac:dyDescent="0.2">
      <c r="W47985" s="25"/>
      <c r="X47985" s="25"/>
    </row>
    <row r="47986" spans="23:24" x14ac:dyDescent="0.2">
      <c r="W47986" s="25"/>
      <c r="X47986" s="25"/>
    </row>
    <row r="47987" spans="23:24" x14ac:dyDescent="0.2">
      <c r="W47987" s="25"/>
      <c r="X47987" s="25"/>
    </row>
    <row r="47988" spans="23:24" x14ac:dyDescent="0.2">
      <c r="W47988" s="25"/>
      <c r="X47988" s="25"/>
    </row>
    <row r="47989" spans="23:24" x14ac:dyDescent="0.2">
      <c r="W47989" s="25"/>
      <c r="X47989" s="25"/>
    </row>
    <row r="47990" spans="23:24" x14ac:dyDescent="0.2">
      <c r="W47990" s="25"/>
      <c r="X47990" s="25"/>
    </row>
    <row r="47991" spans="23:24" x14ac:dyDescent="0.2">
      <c r="W47991" s="25"/>
      <c r="X47991" s="25"/>
    </row>
    <row r="47992" spans="23:24" x14ac:dyDescent="0.2">
      <c r="W47992" s="25"/>
      <c r="X47992" s="25"/>
    </row>
    <row r="47993" spans="23:24" x14ac:dyDescent="0.2">
      <c r="W47993" s="25"/>
      <c r="X47993" s="25"/>
    </row>
    <row r="47994" spans="23:24" x14ac:dyDescent="0.2">
      <c r="W47994" s="25"/>
      <c r="X47994" s="25"/>
    </row>
    <row r="47995" spans="23:24" x14ac:dyDescent="0.2">
      <c r="W47995" s="25"/>
      <c r="X47995" s="25"/>
    </row>
    <row r="47996" spans="23:24" x14ac:dyDescent="0.2">
      <c r="W47996" s="25"/>
      <c r="X47996" s="25"/>
    </row>
    <row r="47997" spans="23:24" x14ac:dyDescent="0.2">
      <c r="W47997" s="25"/>
      <c r="X47997" s="25"/>
    </row>
    <row r="47998" spans="23:24" x14ac:dyDescent="0.2">
      <c r="W47998" s="25"/>
      <c r="X47998" s="25"/>
    </row>
    <row r="47999" spans="23:24" x14ac:dyDescent="0.2">
      <c r="W47999" s="25"/>
      <c r="X47999" s="25"/>
    </row>
    <row r="48000" spans="23:24" x14ac:dyDescent="0.2">
      <c r="W48000" s="25"/>
      <c r="X48000" s="25"/>
    </row>
    <row r="48001" spans="23:24" x14ac:dyDescent="0.2">
      <c r="W48001" s="25"/>
      <c r="X48001" s="25"/>
    </row>
    <row r="48002" spans="23:24" x14ac:dyDescent="0.2">
      <c r="W48002" s="25"/>
      <c r="X48002" s="25"/>
    </row>
    <row r="48003" spans="23:24" x14ac:dyDescent="0.2">
      <c r="W48003" s="25"/>
      <c r="X48003" s="25"/>
    </row>
    <row r="48004" spans="23:24" x14ac:dyDescent="0.2">
      <c r="W48004" s="25"/>
      <c r="X48004" s="25"/>
    </row>
    <row r="48005" spans="23:24" x14ac:dyDescent="0.2">
      <c r="W48005" s="25"/>
      <c r="X48005" s="25"/>
    </row>
    <row r="48006" spans="23:24" x14ac:dyDescent="0.2">
      <c r="W48006" s="25"/>
      <c r="X48006" s="25"/>
    </row>
    <row r="48007" spans="23:24" x14ac:dyDescent="0.2">
      <c r="W48007" s="25"/>
      <c r="X48007" s="25"/>
    </row>
    <row r="48008" spans="23:24" x14ac:dyDescent="0.2">
      <c r="W48008" s="25"/>
      <c r="X48008" s="25"/>
    </row>
    <row r="48009" spans="23:24" x14ac:dyDescent="0.2">
      <c r="W48009" s="25"/>
      <c r="X48009" s="25"/>
    </row>
    <row r="48010" spans="23:24" x14ac:dyDescent="0.2">
      <c r="W48010" s="25"/>
      <c r="X48010" s="25"/>
    </row>
    <row r="48011" spans="23:24" x14ac:dyDescent="0.2">
      <c r="W48011" s="25"/>
      <c r="X48011" s="25"/>
    </row>
    <row r="48012" spans="23:24" x14ac:dyDescent="0.2">
      <c r="W48012" s="25"/>
      <c r="X48012" s="25"/>
    </row>
    <row r="48013" spans="23:24" x14ac:dyDescent="0.2">
      <c r="W48013" s="25"/>
      <c r="X48013" s="25"/>
    </row>
    <row r="48014" spans="23:24" x14ac:dyDescent="0.2">
      <c r="W48014" s="25"/>
      <c r="X48014" s="25"/>
    </row>
    <row r="48015" spans="23:24" x14ac:dyDescent="0.2">
      <c r="W48015" s="25"/>
      <c r="X48015" s="25"/>
    </row>
    <row r="48016" spans="23:24" x14ac:dyDescent="0.2">
      <c r="W48016" s="25"/>
      <c r="X48016" s="25"/>
    </row>
    <row r="48017" spans="23:24" x14ac:dyDescent="0.2">
      <c r="W48017" s="25"/>
      <c r="X48017" s="25"/>
    </row>
    <row r="48018" spans="23:24" x14ac:dyDescent="0.2">
      <c r="W48018" s="25"/>
      <c r="X48018" s="25"/>
    </row>
    <row r="48019" spans="23:24" x14ac:dyDescent="0.2">
      <c r="W48019" s="25"/>
      <c r="X48019" s="25"/>
    </row>
    <row r="48020" spans="23:24" x14ac:dyDescent="0.2">
      <c r="W48020" s="25"/>
      <c r="X48020" s="25"/>
    </row>
    <row r="48021" spans="23:24" x14ac:dyDescent="0.2">
      <c r="W48021" s="25"/>
      <c r="X48021" s="25"/>
    </row>
    <row r="48022" spans="23:24" x14ac:dyDescent="0.2">
      <c r="W48022" s="25"/>
      <c r="X48022" s="25"/>
    </row>
    <row r="48023" spans="23:24" x14ac:dyDescent="0.2">
      <c r="W48023" s="25"/>
      <c r="X48023" s="25"/>
    </row>
    <row r="48024" spans="23:24" x14ac:dyDescent="0.2">
      <c r="W48024" s="25"/>
      <c r="X48024" s="25"/>
    </row>
    <row r="48025" spans="23:24" x14ac:dyDescent="0.2">
      <c r="W48025" s="25"/>
      <c r="X48025" s="25"/>
    </row>
    <row r="48026" spans="23:24" x14ac:dyDescent="0.2">
      <c r="W48026" s="25"/>
      <c r="X48026" s="25"/>
    </row>
    <row r="48027" spans="23:24" x14ac:dyDescent="0.2">
      <c r="W48027" s="25"/>
      <c r="X48027" s="25"/>
    </row>
    <row r="48028" spans="23:24" x14ac:dyDescent="0.2">
      <c r="W48028" s="25"/>
      <c r="X48028" s="25"/>
    </row>
    <row r="48029" spans="23:24" x14ac:dyDescent="0.2">
      <c r="W48029" s="25"/>
      <c r="X48029" s="25"/>
    </row>
    <row r="48030" spans="23:24" x14ac:dyDescent="0.2">
      <c r="W48030" s="25"/>
      <c r="X48030" s="25"/>
    </row>
    <row r="48031" spans="23:24" x14ac:dyDescent="0.2">
      <c r="W48031" s="25"/>
      <c r="X48031" s="25"/>
    </row>
    <row r="48032" spans="23:24" x14ac:dyDescent="0.2">
      <c r="W48032" s="25"/>
      <c r="X48032" s="25"/>
    </row>
    <row r="48033" spans="23:24" x14ac:dyDescent="0.2">
      <c r="W48033" s="25"/>
      <c r="X48033" s="25"/>
    </row>
    <row r="48034" spans="23:24" x14ac:dyDescent="0.2">
      <c r="W48034" s="25"/>
      <c r="X48034" s="25"/>
    </row>
    <row r="48035" spans="23:24" x14ac:dyDescent="0.2">
      <c r="W48035" s="25"/>
      <c r="X48035" s="25"/>
    </row>
    <row r="48036" spans="23:24" x14ac:dyDescent="0.2">
      <c r="W48036" s="25"/>
      <c r="X48036" s="25"/>
    </row>
    <row r="48037" spans="23:24" x14ac:dyDescent="0.2">
      <c r="W48037" s="25"/>
      <c r="X48037" s="25"/>
    </row>
    <row r="48038" spans="23:24" x14ac:dyDescent="0.2">
      <c r="W48038" s="25"/>
      <c r="X48038" s="25"/>
    </row>
    <row r="48039" spans="23:24" x14ac:dyDescent="0.2">
      <c r="W48039" s="25"/>
      <c r="X48039" s="25"/>
    </row>
    <row r="48040" spans="23:24" x14ac:dyDescent="0.2">
      <c r="W48040" s="25"/>
      <c r="X48040" s="25"/>
    </row>
    <row r="48041" spans="23:24" x14ac:dyDescent="0.2">
      <c r="W48041" s="25"/>
      <c r="X48041" s="25"/>
    </row>
    <row r="48042" spans="23:24" x14ac:dyDescent="0.2">
      <c r="W48042" s="25"/>
      <c r="X48042" s="25"/>
    </row>
    <row r="48043" spans="23:24" x14ac:dyDescent="0.2">
      <c r="W48043" s="25"/>
      <c r="X48043" s="25"/>
    </row>
    <row r="48044" spans="23:24" x14ac:dyDescent="0.2">
      <c r="W48044" s="25"/>
      <c r="X48044" s="25"/>
    </row>
    <row r="48045" spans="23:24" x14ac:dyDescent="0.2">
      <c r="W48045" s="25"/>
      <c r="X48045" s="25"/>
    </row>
    <row r="48046" spans="23:24" x14ac:dyDescent="0.2">
      <c r="W48046" s="25"/>
      <c r="X48046" s="25"/>
    </row>
    <row r="48047" spans="23:24" x14ac:dyDescent="0.2">
      <c r="W48047" s="25"/>
      <c r="X48047" s="25"/>
    </row>
    <row r="48048" spans="23:24" x14ac:dyDescent="0.2">
      <c r="W48048" s="25"/>
      <c r="X48048" s="25"/>
    </row>
    <row r="48049" spans="23:24" x14ac:dyDescent="0.2">
      <c r="W48049" s="25"/>
      <c r="X48049" s="25"/>
    </row>
    <row r="48050" spans="23:24" x14ac:dyDescent="0.2">
      <c r="W48050" s="25"/>
      <c r="X48050" s="25"/>
    </row>
    <row r="48051" spans="23:24" x14ac:dyDescent="0.2">
      <c r="W48051" s="25"/>
      <c r="X48051" s="25"/>
    </row>
    <row r="48052" spans="23:24" x14ac:dyDescent="0.2">
      <c r="W48052" s="25"/>
      <c r="X48052" s="25"/>
    </row>
    <row r="48053" spans="23:24" x14ac:dyDescent="0.2">
      <c r="W48053" s="25"/>
      <c r="X48053" s="25"/>
    </row>
    <row r="48054" spans="23:24" x14ac:dyDescent="0.2">
      <c r="W48054" s="25"/>
      <c r="X48054" s="25"/>
    </row>
    <row r="48055" spans="23:24" x14ac:dyDescent="0.2">
      <c r="W48055" s="25"/>
      <c r="X48055" s="25"/>
    </row>
    <row r="48056" spans="23:24" x14ac:dyDescent="0.2">
      <c r="W48056" s="25"/>
      <c r="X48056" s="25"/>
    </row>
    <row r="48057" spans="23:24" x14ac:dyDescent="0.2">
      <c r="W48057" s="25"/>
      <c r="X48057" s="25"/>
    </row>
    <row r="48058" spans="23:24" x14ac:dyDescent="0.2">
      <c r="W48058" s="25"/>
      <c r="X48058" s="25"/>
    </row>
    <row r="48059" spans="23:24" x14ac:dyDescent="0.2">
      <c r="W48059" s="25"/>
      <c r="X48059" s="25"/>
    </row>
    <row r="48060" spans="23:24" x14ac:dyDescent="0.2">
      <c r="W48060" s="25"/>
      <c r="X48060" s="25"/>
    </row>
    <row r="48061" spans="23:24" x14ac:dyDescent="0.2">
      <c r="W48061" s="25"/>
      <c r="X48061" s="25"/>
    </row>
    <row r="48062" spans="23:24" x14ac:dyDescent="0.2">
      <c r="W48062" s="25"/>
      <c r="X48062" s="25"/>
    </row>
    <row r="48063" spans="23:24" x14ac:dyDescent="0.2">
      <c r="W48063" s="25"/>
      <c r="X48063" s="25"/>
    </row>
    <row r="48064" spans="23:24" x14ac:dyDescent="0.2">
      <c r="W48064" s="25"/>
      <c r="X48064" s="25"/>
    </row>
    <row r="48065" spans="23:24" x14ac:dyDescent="0.2">
      <c r="W48065" s="25"/>
      <c r="X48065" s="25"/>
    </row>
    <row r="48066" spans="23:24" x14ac:dyDescent="0.2">
      <c r="W48066" s="25"/>
      <c r="X48066" s="25"/>
    </row>
    <row r="48067" spans="23:24" x14ac:dyDescent="0.2">
      <c r="W48067" s="25"/>
      <c r="X48067" s="25"/>
    </row>
    <row r="48068" spans="23:24" x14ac:dyDescent="0.2">
      <c r="W48068" s="25"/>
      <c r="X48068" s="25"/>
    </row>
    <row r="48069" spans="23:24" x14ac:dyDescent="0.2">
      <c r="W48069" s="25"/>
      <c r="X48069" s="25"/>
    </row>
    <row r="48070" spans="23:24" x14ac:dyDescent="0.2">
      <c r="W48070" s="25"/>
      <c r="X48070" s="25"/>
    </row>
    <row r="48071" spans="23:24" x14ac:dyDescent="0.2">
      <c r="W48071" s="25"/>
      <c r="X48071" s="25"/>
    </row>
    <row r="48072" spans="23:24" x14ac:dyDescent="0.2">
      <c r="W48072" s="25"/>
      <c r="X48072" s="25"/>
    </row>
    <row r="48073" spans="23:24" x14ac:dyDescent="0.2">
      <c r="W48073" s="25"/>
      <c r="X48073" s="25"/>
    </row>
    <row r="48074" spans="23:24" x14ac:dyDescent="0.2">
      <c r="W48074" s="25"/>
      <c r="X48074" s="25"/>
    </row>
    <row r="48075" spans="23:24" x14ac:dyDescent="0.2">
      <c r="W48075" s="25"/>
      <c r="X48075" s="25"/>
    </row>
    <row r="48076" spans="23:24" x14ac:dyDescent="0.2">
      <c r="W48076" s="25"/>
      <c r="X48076" s="25"/>
    </row>
    <row r="48077" spans="23:24" x14ac:dyDescent="0.2">
      <c r="W48077" s="25"/>
      <c r="X48077" s="25"/>
    </row>
    <row r="48078" spans="23:24" x14ac:dyDescent="0.2">
      <c r="W48078" s="25"/>
      <c r="X48078" s="25"/>
    </row>
    <row r="48079" spans="23:24" x14ac:dyDescent="0.2">
      <c r="W48079" s="25"/>
      <c r="X48079" s="25"/>
    </row>
    <row r="48080" spans="23:24" x14ac:dyDescent="0.2">
      <c r="W48080" s="25"/>
      <c r="X48080" s="25"/>
    </row>
    <row r="48081" spans="23:24" x14ac:dyDescent="0.2">
      <c r="W48081" s="25"/>
      <c r="X48081" s="25"/>
    </row>
    <row r="48082" spans="23:24" x14ac:dyDescent="0.2">
      <c r="W48082" s="25"/>
      <c r="X48082" s="25"/>
    </row>
    <row r="48083" spans="23:24" x14ac:dyDescent="0.2">
      <c r="W48083" s="25"/>
      <c r="X48083" s="25"/>
    </row>
    <row r="48084" spans="23:24" x14ac:dyDescent="0.2">
      <c r="W48084" s="25"/>
      <c r="X48084" s="25"/>
    </row>
    <row r="48085" spans="23:24" x14ac:dyDescent="0.2">
      <c r="W48085" s="25"/>
      <c r="X48085" s="25"/>
    </row>
    <row r="48086" spans="23:24" x14ac:dyDescent="0.2">
      <c r="W48086" s="25"/>
      <c r="X48086" s="25"/>
    </row>
    <row r="48087" spans="23:24" x14ac:dyDescent="0.2">
      <c r="W48087" s="25"/>
      <c r="X48087" s="25"/>
    </row>
    <row r="48088" spans="23:24" x14ac:dyDescent="0.2">
      <c r="W48088" s="25"/>
      <c r="X48088" s="25"/>
    </row>
    <row r="48089" spans="23:24" x14ac:dyDescent="0.2">
      <c r="W48089" s="25"/>
      <c r="X48089" s="25"/>
    </row>
    <row r="48090" spans="23:24" x14ac:dyDescent="0.2">
      <c r="W48090" s="25"/>
      <c r="X48090" s="25"/>
    </row>
    <row r="48091" spans="23:24" x14ac:dyDescent="0.2">
      <c r="W48091" s="25"/>
      <c r="X48091" s="25"/>
    </row>
    <row r="48092" spans="23:24" x14ac:dyDescent="0.2">
      <c r="W48092" s="25"/>
      <c r="X48092" s="25"/>
    </row>
    <row r="48093" spans="23:24" x14ac:dyDescent="0.2">
      <c r="W48093" s="25"/>
      <c r="X48093" s="25"/>
    </row>
    <row r="48094" spans="23:24" x14ac:dyDescent="0.2">
      <c r="W48094" s="25"/>
      <c r="X48094" s="25"/>
    </row>
    <row r="48095" spans="23:24" x14ac:dyDescent="0.2">
      <c r="W48095" s="25"/>
      <c r="X48095" s="25"/>
    </row>
    <row r="48096" spans="23:24" x14ac:dyDescent="0.2">
      <c r="W48096" s="25"/>
      <c r="X48096" s="25"/>
    </row>
    <row r="48097" spans="23:24" x14ac:dyDescent="0.2">
      <c r="W48097" s="25"/>
      <c r="X48097" s="25"/>
    </row>
    <row r="48098" spans="23:24" x14ac:dyDescent="0.2">
      <c r="W48098" s="25"/>
      <c r="X48098" s="25"/>
    </row>
    <row r="48099" spans="23:24" x14ac:dyDescent="0.2">
      <c r="W48099" s="25"/>
      <c r="X48099" s="25"/>
    </row>
    <row r="48100" spans="23:24" x14ac:dyDescent="0.2">
      <c r="W48100" s="25"/>
      <c r="X48100" s="25"/>
    </row>
    <row r="48101" spans="23:24" x14ac:dyDescent="0.2">
      <c r="W48101" s="25"/>
      <c r="X48101" s="25"/>
    </row>
    <row r="48102" spans="23:24" x14ac:dyDescent="0.2">
      <c r="W48102" s="25"/>
      <c r="X48102" s="25"/>
    </row>
    <row r="48103" spans="23:24" x14ac:dyDescent="0.2">
      <c r="W48103" s="25"/>
      <c r="X48103" s="25"/>
    </row>
    <row r="48104" spans="23:24" x14ac:dyDescent="0.2">
      <c r="W48104" s="25"/>
      <c r="X48104" s="25"/>
    </row>
    <row r="48105" spans="23:24" x14ac:dyDescent="0.2">
      <c r="W48105" s="25"/>
      <c r="X48105" s="25"/>
    </row>
    <row r="48106" spans="23:24" x14ac:dyDescent="0.2">
      <c r="W48106" s="25"/>
      <c r="X48106" s="25"/>
    </row>
    <row r="48107" spans="23:24" x14ac:dyDescent="0.2">
      <c r="W48107" s="25"/>
      <c r="X48107" s="25"/>
    </row>
    <row r="48108" spans="23:24" x14ac:dyDescent="0.2">
      <c r="W48108" s="25"/>
      <c r="X48108" s="25"/>
    </row>
    <row r="48109" spans="23:24" x14ac:dyDescent="0.2">
      <c r="W48109" s="25"/>
      <c r="X48109" s="25"/>
    </row>
    <row r="48110" spans="23:24" x14ac:dyDescent="0.2">
      <c r="W48110" s="25"/>
      <c r="X48110" s="25"/>
    </row>
    <row r="48111" spans="23:24" x14ac:dyDescent="0.2">
      <c r="W48111" s="25"/>
      <c r="X48111" s="25"/>
    </row>
    <row r="48112" spans="23:24" x14ac:dyDescent="0.2">
      <c r="W48112" s="25"/>
      <c r="X48112" s="25"/>
    </row>
    <row r="48113" spans="23:24" x14ac:dyDescent="0.2">
      <c r="W48113" s="25"/>
      <c r="X48113" s="25"/>
    </row>
    <row r="48114" spans="23:24" x14ac:dyDescent="0.2">
      <c r="W48114" s="25"/>
      <c r="X48114" s="25"/>
    </row>
    <row r="48115" spans="23:24" x14ac:dyDescent="0.2">
      <c r="W48115" s="25"/>
      <c r="X48115" s="25"/>
    </row>
    <row r="48116" spans="23:24" x14ac:dyDescent="0.2">
      <c r="W48116" s="25"/>
      <c r="X48116" s="25"/>
    </row>
    <row r="48117" spans="23:24" x14ac:dyDescent="0.2">
      <c r="W48117" s="25"/>
      <c r="X48117" s="25"/>
    </row>
    <row r="48118" spans="23:24" x14ac:dyDescent="0.2">
      <c r="W48118" s="25"/>
      <c r="X48118" s="25"/>
    </row>
    <row r="48119" spans="23:24" x14ac:dyDescent="0.2">
      <c r="W48119" s="25"/>
      <c r="X48119" s="25"/>
    </row>
    <row r="48120" spans="23:24" x14ac:dyDescent="0.2">
      <c r="W48120" s="25"/>
      <c r="X48120" s="25"/>
    </row>
    <row r="48121" spans="23:24" x14ac:dyDescent="0.2">
      <c r="W48121" s="25"/>
      <c r="X48121" s="25"/>
    </row>
    <row r="48122" spans="23:24" x14ac:dyDescent="0.2">
      <c r="W48122" s="25"/>
      <c r="X48122" s="25"/>
    </row>
    <row r="48123" spans="23:24" x14ac:dyDescent="0.2">
      <c r="W48123" s="25"/>
      <c r="X48123" s="25"/>
    </row>
    <row r="48124" spans="23:24" x14ac:dyDescent="0.2">
      <c r="W48124" s="25"/>
      <c r="X48124" s="25"/>
    </row>
    <row r="48125" spans="23:24" x14ac:dyDescent="0.2">
      <c r="W48125" s="25"/>
      <c r="X48125" s="25"/>
    </row>
    <row r="48126" spans="23:24" x14ac:dyDescent="0.2">
      <c r="W48126" s="25"/>
      <c r="X48126" s="25"/>
    </row>
    <row r="48127" spans="23:24" x14ac:dyDescent="0.2">
      <c r="W48127" s="25"/>
      <c r="X48127" s="25"/>
    </row>
    <row r="48128" spans="23:24" x14ac:dyDescent="0.2">
      <c r="W48128" s="25"/>
      <c r="X48128" s="25"/>
    </row>
    <row r="48129" spans="23:24" x14ac:dyDescent="0.2">
      <c r="W48129" s="25"/>
      <c r="X48129" s="25"/>
    </row>
    <row r="48130" spans="23:24" x14ac:dyDescent="0.2">
      <c r="W48130" s="25"/>
      <c r="X48130" s="25"/>
    </row>
    <row r="48131" spans="23:24" x14ac:dyDescent="0.2">
      <c r="W48131" s="25"/>
      <c r="X48131" s="25"/>
    </row>
    <row r="48132" spans="23:24" x14ac:dyDescent="0.2">
      <c r="W48132" s="25"/>
      <c r="X48132" s="25"/>
    </row>
    <row r="48133" spans="23:24" x14ac:dyDescent="0.2">
      <c r="W48133" s="25"/>
      <c r="X48133" s="25"/>
    </row>
    <row r="48134" spans="23:24" x14ac:dyDescent="0.2">
      <c r="W48134" s="25"/>
      <c r="X48134" s="25"/>
    </row>
    <row r="48135" spans="23:24" x14ac:dyDescent="0.2">
      <c r="W48135" s="25"/>
      <c r="X48135" s="25"/>
    </row>
    <row r="48136" spans="23:24" x14ac:dyDescent="0.2">
      <c r="W48136" s="25"/>
      <c r="X48136" s="25"/>
    </row>
    <row r="48137" spans="23:24" x14ac:dyDescent="0.2">
      <c r="W48137" s="25"/>
      <c r="X48137" s="25"/>
    </row>
    <row r="48138" spans="23:24" x14ac:dyDescent="0.2">
      <c r="W48138" s="25"/>
      <c r="X48138" s="25"/>
    </row>
    <row r="48139" spans="23:24" x14ac:dyDescent="0.2">
      <c r="W48139" s="25"/>
      <c r="X48139" s="25"/>
    </row>
    <row r="48140" spans="23:24" x14ac:dyDescent="0.2">
      <c r="W48140" s="25"/>
      <c r="X48140" s="25"/>
    </row>
    <row r="48141" spans="23:24" x14ac:dyDescent="0.2">
      <c r="W48141" s="25"/>
      <c r="X48141" s="25"/>
    </row>
    <row r="48142" spans="23:24" x14ac:dyDescent="0.2">
      <c r="W48142" s="25"/>
      <c r="X48142" s="25"/>
    </row>
    <row r="48143" spans="23:24" x14ac:dyDescent="0.2">
      <c r="W48143" s="25"/>
      <c r="X48143" s="25"/>
    </row>
    <row r="48144" spans="23:24" x14ac:dyDescent="0.2">
      <c r="W48144" s="25"/>
      <c r="X48144" s="25"/>
    </row>
    <row r="48145" spans="23:24" x14ac:dyDescent="0.2">
      <c r="W48145" s="25"/>
      <c r="X48145" s="25"/>
    </row>
    <row r="48146" spans="23:24" x14ac:dyDescent="0.2">
      <c r="W48146" s="25"/>
      <c r="X48146" s="25"/>
    </row>
    <row r="48147" spans="23:24" x14ac:dyDescent="0.2">
      <c r="W48147" s="25"/>
      <c r="X48147" s="25"/>
    </row>
    <row r="48148" spans="23:24" x14ac:dyDescent="0.2">
      <c r="W48148" s="25"/>
      <c r="X48148" s="25"/>
    </row>
    <row r="48149" spans="23:24" x14ac:dyDescent="0.2">
      <c r="W48149" s="25"/>
      <c r="X48149" s="25"/>
    </row>
    <row r="48150" spans="23:24" x14ac:dyDescent="0.2">
      <c r="W48150" s="25"/>
      <c r="X48150" s="25"/>
    </row>
    <row r="48151" spans="23:24" x14ac:dyDescent="0.2">
      <c r="W48151" s="25"/>
      <c r="X48151" s="25"/>
    </row>
    <row r="48152" spans="23:24" x14ac:dyDescent="0.2">
      <c r="W48152" s="25"/>
      <c r="X48152" s="25"/>
    </row>
    <row r="48153" spans="23:24" x14ac:dyDescent="0.2">
      <c r="W48153" s="25"/>
      <c r="X48153" s="25"/>
    </row>
    <row r="48154" spans="23:24" x14ac:dyDescent="0.2">
      <c r="W48154" s="25"/>
      <c r="X48154" s="25"/>
    </row>
    <row r="48155" spans="23:24" x14ac:dyDescent="0.2">
      <c r="W48155" s="25"/>
      <c r="X48155" s="25"/>
    </row>
    <row r="48156" spans="23:24" x14ac:dyDescent="0.2">
      <c r="W48156" s="25"/>
      <c r="X48156" s="25"/>
    </row>
    <row r="48157" spans="23:24" x14ac:dyDescent="0.2">
      <c r="W48157" s="25"/>
      <c r="X48157" s="25"/>
    </row>
    <row r="48158" spans="23:24" x14ac:dyDescent="0.2">
      <c r="W48158" s="25"/>
      <c r="X48158" s="25"/>
    </row>
    <row r="48159" spans="23:24" x14ac:dyDescent="0.2">
      <c r="W48159" s="25"/>
      <c r="X48159" s="25"/>
    </row>
    <row r="48160" spans="23:24" x14ac:dyDescent="0.2">
      <c r="W48160" s="25"/>
      <c r="X48160" s="25"/>
    </row>
    <row r="48161" spans="23:24" x14ac:dyDescent="0.2">
      <c r="W48161" s="25"/>
      <c r="X48161" s="25"/>
    </row>
    <row r="48162" spans="23:24" x14ac:dyDescent="0.2">
      <c r="W48162" s="25"/>
      <c r="X48162" s="25"/>
    </row>
    <row r="48163" spans="23:24" x14ac:dyDescent="0.2">
      <c r="W48163" s="25"/>
      <c r="X48163" s="25"/>
    </row>
    <row r="48164" spans="23:24" x14ac:dyDescent="0.2">
      <c r="W48164" s="25"/>
      <c r="X48164" s="25"/>
    </row>
    <row r="48165" spans="23:24" x14ac:dyDescent="0.2">
      <c r="W48165" s="25"/>
      <c r="X48165" s="25"/>
    </row>
    <row r="48166" spans="23:24" x14ac:dyDescent="0.2">
      <c r="W48166" s="25"/>
      <c r="X48166" s="25"/>
    </row>
    <row r="48167" spans="23:24" x14ac:dyDescent="0.2">
      <c r="W48167" s="25"/>
      <c r="X48167" s="25"/>
    </row>
    <row r="48168" spans="23:24" x14ac:dyDescent="0.2">
      <c r="W48168" s="25"/>
      <c r="X48168" s="25"/>
    </row>
    <row r="48169" spans="23:24" x14ac:dyDescent="0.2">
      <c r="W48169" s="25"/>
      <c r="X48169" s="25"/>
    </row>
    <row r="48170" spans="23:24" x14ac:dyDescent="0.2">
      <c r="W48170" s="25"/>
      <c r="X48170" s="25"/>
    </row>
    <row r="48171" spans="23:24" x14ac:dyDescent="0.2">
      <c r="W48171" s="25"/>
      <c r="X48171" s="25"/>
    </row>
    <row r="48172" spans="23:24" x14ac:dyDescent="0.2">
      <c r="W48172" s="25"/>
      <c r="X48172" s="25"/>
    </row>
    <row r="48173" spans="23:24" x14ac:dyDescent="0.2">
      <c r="W48173" s="25"/>
      <c r="X48173" s="25"/>
    </row>
    <row r="48174" spans="23:24" x14ac:dyDescent="0.2">
      <c r="W48174" s="25"/>
      <c r="X48174" s="25"/>
    </row>
    <row r="48175" spans="23:24" x14ac:dyDescent="0.2">
      <c r="W48175" s="25"/>
      <c r="X48175" s="25"/>
    </row>
    <row r="48176" spans="23:24" x14ac:dyDescent="0.2">
      <c r="W48176" s="25"/>
      <c r="X48176" s="25"/>
    </row>
    <row r="48177" spans="23:24" x14ac:dyDescent="0.2">
      <c r="W48177" s="25"/>
      <c r="X48177" s="25"/>
    </row>
    <row r="48178" spans="23:24" x14ac:dyDescent="0.2">
      <c r="W48178" s="25"/>
      <c r="X48178" s="25"/>
    </row>
    <row r="48179" spans="23:24" x14ac:dyDescent="0.2">
      <c r="W48179" s="25"/>
      <c r="X48179" s="25"/>
    </row>
    <row r="48180" spans="23:24" x14ac:dyDescent="0.2">
      <c r="W48180" s="25"/>
      <c r="X48180" s="25"/>
    </row>
    <row r="48181" spans="23:24" x14ac:dyDescent="0.2">
      <c r="W48181" s="25"/>
      <c r="X48181" s="25"/>
    </row>
    <row r="48182" spans="23:24" x14ac:dyDescent="0.2">
      <c r="W48182" s="25"/>
      <c r="X48182" s="25"/>
    </row>
    <row r="48183" spans="23:24" x14ac:dyDescent="0.2">
      <c r="W48183" s="25"/>
      <c r="X48183" s="25"/>
    </row>
    <row r="48184" spans="23:24" x14ac:dyDescent="0.2">
      <c r="W48184" s="25"/>
      <c r="X48184" s="25"/>
    </row>
    <row r="48185" spans="23:24" x14ac:dyDescent="0.2">
      <c r="W48185" s="25"/>
      <c r="X48185" s="25"/>
    </row>
    <row r="48186" spans="23:24" x14ac:dyDescent="0.2">
      <c r="W48186" s="25"/>
      <c r="X48186" s="25"/>
    </row>
    <row r="48187" spans="23:24" x14ac:dyDescent="0.2">
      <c r="W48187" s="25"/>
      <c r="X48187" s="25"/>
    </row>
    <row r="48188" spans="23:24" x14ac:dyDescent="0.2">
      <c r="W48188" s="25"/>
      <c r="X48188" s="25"/>
    </row>
    <row r="48189" spans="23:24" x14ac:dyDescent="0.2">
      <c r="W48189" s="25"/>
      <c r="X48189" s="25"/>
    </row>
    <row r="48190" spans="23:24" x14ac:dyDescent="0.2">
      <c r="W48190" s="25"/>
      <c r="X48190" s="25"/>
    </row>
    <row r="48191" spans="23:24" x14ac:dyDescent="0.2">
      <c r="W48191" s="25"/>
      <c r="X48191" s="25"/>
    </row>
    <row r="48192" spans="23:24" x14ac:dyDescent="0.2">
      <c r="W48192" s="25"/>
      <c r="X48192" s="25"/>
    </row>
    <row r="48193" spans="23:24" x14ac:dyDescent="0.2">
      <c r="W48193" s="25"/>
      <c r="X48193" s="25"/>
    </row>
    <row r="48194" spans="23:24" x14ac:dyDescent="0.2">
      <c r="W48194" s="25"/>
      <c r="X48194" s="25"/>
    </row>
    <row r="48195" spans="23:24" x14ac:dyDescent="0.2">
      <c r="W48195" s="25"/>
      <c r="X48195" s="25"/>
    </row>
    <row r="48196" spans="23:24" x14ac:dyDescent="0.2">
      <c r="W48196" s="25"/>
      <c r="X48196" s="25"/>
    </row>
    <row r="48197" spans="23:24" x14ac:dyDescent="0.2">
      <c r="W48197" s="25"/>
      <c r="X48197" s="25"/>
    </row>
    <row r="48198" spans="23:24" x14ac:dyDescent="0.2">
      <c r="W48198" s="25"/>
      <c r="X48198" s="25"/>
    </row>
    <row r="48199" spans="23:24" x14ac:dyDescent="0.2">
      <c r="W48199" s="25"/>
      <c r="X48199" s="25"/>
    </row>
    <row r="48200" spans="23:24" x14ac:dyDescent="0.2">
      <c r="W48200" s="25"/>
      <c r="X48200" s="25"/>
    </row>
    <row r="48201" spans="23:24" x14ac:dyDescent="0.2">
      <c r="W48201" s="25"/>
      <c r="X48201" s="25"/>
    </row>
    <row r="48202" spans="23:24" x14ac:dyDescent="0.2">
      <c r="W48202" s="25"/>
      <c r="X48202" s="25"/>
    </row>
    <row r="48203" spans="23:24" x14ac:dyDescent="0.2">
      <c r="W48203" s="25"/>
      <c r="X48203" s="25"/>
    </row>
    <row r="48204" spans="23:24" x14ac:dyDescent="0.2">
      <c r="W48204" s="25"/>
      <c r="X48204" s="25"/>
    </row>
    <row r="48205" spans="23:24" x14ac:dyDescent="0.2">
      <c r="W48205" s="25"/>
      <c r="X48205" s="25"/>
    </row>
    <row r="48206" spans="23:24" x14ac:dyDescent="0.2">
      <c r="W48206" s="25"/>
      <c r="X48206" s="25"/>
    </row>
    <row r="48207" spans="23:24" x14ac:dyDescent="0.2">
      <c r="W48207" s="25"/>
      <c r="X48207" s="25"/>
    </row>
    <row r="48208" spans="23:24" x14ac:dyDescent="0.2">
      <c r="W48208" s="25"/>
      <c r="X48208" s="25"/>
    </row>
    <row r="48209" spans="23:24" x14ac:dyDescent="0.2">
      <c r="W48209" s="25"/>
      <c r="X48209" s="25"/>
    </row>
    <row r="48210" spans="23:24" x14ac:dyDescent="0.2">
      <c r="W48210" s="25"/>
      <c r="X48210" s="25"/>
    </row>
    <row r="48211" spans="23:24" x14ac:dyDescent="0.2">
      <c r="W48211" s="25"/>
      <c r="X48211" s="25"/>
    </row>
    <row r="48212" spans="23:24" x14ac:dyDescent="0.2">
      <c r="W48212" s="25"/>
      <c r="X48212" s="25"/>
    </row>
    <row r="48213" spans="23:24" x14ac:dyDescent="0.2">
      <c r="W48213" s="25"/>
      <c r="X48213" s="25"/>
    </row>
    <row r="48214" spans="23:24" x14ac:dyDescent="0.2">
      <c r="W48214" s="25"/>
      <c r="X48214" s="25"/>
    </row>
    <row r="48215" spans="23:24" x14ac:dyDescent="0.2">
      <c r="W48215" s="25"/>
      <c r="X48215" s="25"/>
    </row>
    <row r="48216" spans="23:24" x14ac:dyDescent="0.2">
      <c r="W48216" s="25"/>
      <c r="X48216" s="25"/>
    </row>
    <row r="48217" spans="23:24" x14ac:dyDescent="0.2">
      <c r="W48217" s="25"/>
      <c r="X48217" s="25"/>
    </row>
    <row r="48218" spans="23:24" x14ac:dyDescent="0.2">
      <c r="W48218" s="25"/>
      <c r="X48218" s="25"/>
    </row>
    <row r="48219" spans="23:24" x14ac:dyDescent="0.2">
      <c r="W48219" s="25"/>
      <c r="X48219" s="25"/>
    </row>
    <row r="48220" spans="23:24" x14ac:dyDescent="0.2">
      <c r="W48220" s="25"/>
      <c r="X48220" s="25"/>
    </row>
    <row r="48221" spans="23:24" x14ac:dyDescent="0.2">
      <c r="W48221" s="25"/>
      <c r="X48221" s="25"/>
    </row>
    <row r="48222" spans="23:24" x14ac:dyDescent="0.2">
      <c r="W48222" s="25"/>
      <c r="X48222" s="25"/>
    </row>
    <row r="48223" spans="23:24" x14ac:dyDescent="0.2">
      <c r="W48223" s="25"/>
      <c r="X48223" s="25"/>
    </row>
    <row r="48224" spans="23:24" x14ac:dyDescent="0.2">
      <c r="W48224" s="25"/>
      <c r="X48224" s="25"/>
    </row>
    <row r="48225" spans="23:24" x14ac:dyDescent="0.2">
      <c r="W48225" s="25"/>
      <c r="X48225" s="25"/>
    </row>
    <row r="48226" spans="23:24" x14ac:dyDescent="0.2">
      <c r="W48226" s="25"/>
      <c r="X48226" s="25"/>
    </row>
    <row r="48227" spans="23:24" x14ac:dyDescent="0.2">
      <c r="W48227" s="25"/>
      <c r="X48227" s="25"/>
    </row>
    <row r="48228" spans="23:24" x14ac:dyDescent="0.2">
      <c r="W48228" s="25"/>
      <c r="X48228" s="25"/>
    </row>
    <row r="48229" spans="23:24" x14ac:dyDescent="0.2">
      <c r="W48229" s="25"/>
      <c r="X48229" s="25"/>
    </row>
    <row r="48230" spans="23:24" x14ac:dyDescent="0.2">
      <c r="W48230" s="25"/>
      <c r="X48230" s="25"/>
    </row>
    <row r="48231" spans="23:24" x14ac:dyDescent="0.2">
      <c r="W48231" s="25"/>
      <c r="X48231" s="25"/>
    </row>
    <row r="48232" spans="23:24" x14ac:dyDescent="0.2">
      <c r="W48232" s="25"/>
      <c r="X48232" s="25"/>
    </row>
    <row r="48233" spans="23:24" x14ac:dyDescent="0.2">
      <c r="W48233" s="25"/>
      <c r="X48233" s="25"/>
    </row>
    <row r="48234" spans="23:24" x14ac:dyDescent="0.2">
      <c r="W48234" s="25"/>
      <c r="X48234" s="25"/>
    </row>
    <row r="48235" spans="23:24" x14ac:dyDescent="0.2">
      <c r="W48235" s="25"/>
      <c r="X48235" s="25"/>
    </row>
    <row r="48236" spans="23:24" x14ac:dyDescent="0.2">
      <c r="W48236" s="25"/>
      <c r="X48236" s="25"/>
    </row>
    <row r="48237" spans="23:24" x14ac:dyDescent="0.2">
      <c r="W48237" s="25"/>
      <c r="X48237" s="25"/>
    </row>
    <row r="48238" spans="23:24" x14ac:dyDescent="0.2">
      <c r="W48238" s="25"/>
      <c r="X48238" s="25"/>
    </row>
    <row r="48239" spans="23:24" x14ac:dyDescent="0.2">
      <c r="W48239" s="25"/>
      <c r="X48239" s="25"/>
    </row>
    <row r="48240" spans="23:24" x14ac:dyDescent="0.2">
      <c r="W48240" s="25"/>
      <c r="X48240" s="25"/>
    </row>
    <row r="48241" spans="23:24" x14ac:dyDescent="0.2">
      <c r="W48241" s="25"/>
      <c r="X48241" s="25"/>
    </row>
    <row r="48242" spans="23:24" x14ac:dyDescent="0.2">
      <c r="W48242" s="25"/>
      <c r="X48242" s="25"/>
    </row>
    <row r="48243" spans="23:24" x14ac:dyDescent="0.2">
      <c r="W48243" s="25"/>
      <c r="X48243" s="25"/>
    </row>
    <row r="48244" spans="23:24" x14ac:dyDescent="0.2">
      <c r="W48244" s="25"/>
      <c r="X48244" s="25"/>
    </row>
    <row r="48245" spans="23:24" x14ac:dyDescent="0.2">
      <c r="W48245" s="25"/>
      <c r="X48245" s="25"/>
    </row>
    <row r="48246" spans="23:24" x14ac:dyDescent="0.2">
      <c r="W48246" s="25"/>
      <c r="X48246" s="25"/>
    </row>
    <row r="48247" spans="23:24" x14ac:dyDescent="0.2">
      <c r="W48247" s="25"/>
      <c r="X48247" s="25"/>
    </row>
    <row r="48248" spans="23:24" x14ac:dyDescent="0.2">
      <c r="W48248" s="25"/>
      <c r="X48248" s="25"/>
    </row>
    <row r="48249" spans="23:24" x14ac:dyDescent="0.2">
      <c r="W48249" s="25"/>
      <c r="X48249" s="25"/>
    </row>
    <row r="48250" spans="23:24" x14ac:dyDescent="0.2">
      <c r="W48250" s="25"/>
      <c r="X48250" s="25"/>
    </row>
    <row r="48251" spans="23:24" x14ac:dyDescent="0.2">
      <c r="W48251" s="25"/>
      <c r="X48251" s="25"/>
    </row>
    <row r="48252" spans="23:24" x14ac:dyDescent="0.2">
      <c r="W48252" s="25"/>
      <c r="X48252" s="25"/>
    </row>
    <row r="48253" spans="23:24" x14ac:dyDescent="0.2">
      <c r="W48253" s="25"/>
      <c r="X48253" s="25"/>
    </row>
    <row r="48254" spans="23:24" x14ac:dyDescent="0.2">
      <c r="W48254" s="25"/>
      <c r="X48254" s="25"/>
    </row>
    <row r="48255" spans="23:24" x14ac:dyDescent="0.2">
      <c r="W48255" s="25"/>
      <c r="X48255" s="25"/>
    </row>
    <row r="48256" spans="23:24" x14ac:dyDescent="0.2">
      <c r="W48256" s="25"/>
      <c r="X48256" s="25"/>
    </row>
    <row r="48257" spans="23:24" x14ac:dyDescent="0.2">
      <c r="W48257" s="25"/>
      <c r="X48257" s="25"/>
    </row>
    <row r="48258" spans="23:24" x14ac:dyDescent="0.2">
      <c r="W48258" s="25"/>
      <c r="X48258" s="25"/>
    </row>
    <row r="48259" spans="23:24" x14ac:dyDescent="0.2">
      <c r="W48259" s="25"/>
      <c r="X48259" s="25"/>
    </row>
    <row r="48260" spans="23:24" x14ac:dyDescent="0.2">
      <c r="W48260" s="25"/>
      <c r="X48260" s="25"/>
    </row>
    <row r="48261" spans="23:24" x14ac:dyDescent="0.2">
      <c r="W48261" s="25"/>
      <c r="X48261" s="25"/>
    </row>
    <row r="48262" spans="23:24" x14ac:dyDescent="0.2">
      <c r="W48262" s="25"/>
      <c r="X48262" s="25"/>
    </row>
    <row r="48263" spans="23:24" x14ac:dyDescent="0.2">
      <c r="W48263" s="25"/>
      <c r="X48263" s="25"/>
    </row>
    <row r="48264" spans="23:24" x14ac:dyDescent="0.2">
      <c r="W48264" s="25"/>
      <c r="X48264" s="25"/>
    </row>
    <row r="48265" spans="23:24" x14ac:dyDescent="0.2">
      <c r="W48265" s="25"/>
      <c r="X48265" s="25"/>
    </row>
    <row r="48266" spans="23:24" x14ac:dyDescent="0.2">
      <c r="W48266" s="25"/>
      <c r="X48266" s="25"/>
    </row>
    <row r="48267" spans="23:24" x14ac:dyDescent="0.2">
      <c r="W48267" s="25"/>
      <c r="X48267" s="25"/>
    </row>
    <row r="48268" spans="23:24" x14ac:dyDescent="0.2">
      <c r="W48268" s="25"/>
      <c r="X48268" s="25"/>
    </row>
    <row r="48269" spans="23:24" x14ac:dyDescent="0.2">
      <c r="W48269" s="25"/>
      <c r="X48269" s="25"/>
    </row>
    <row r="48270" spans="23:24" x14ac:dyDescent="0.2">
      <c r="W48270" s="25"/>
      <c r="X48270" s="25"/>
    </row>
    <row r="48271" spans="23:24" x14ac:dyDescent="0.2">
      <c r="W48271" s="25"/>
      <c r="X48271" s="25"/>
    </row>
    <row r="48272" spans="23:24" x14ac:dyDescent="0.2">
      <c r="W48272" s="25"/>
      <c r="X48272" s="25"/>
    </row>
    <row r="48273" spans="23:24" x14ac:dyDescent="0.2">
      <c r="W48273" s="25"/>
      <c r="X48273" s="25"/>
    </row>
    <row r="48274" spans="23:24" x14ac:dyDescent="0.2">
      <c r="W48274" s="25"/>
      <c r="X48274" s="25"/>
    </row>
    <row r="48275" spans="23:24" x14ac:dyDescent="0.2">
      <c r="W48275" s="25"/>
      <c r="X48275" s="25"/>
    </row>
    <row r="48276" spans="23:24" x14ac:dyDescent="0.2">
      <c r="W48276" s="25"/>
      <c r="X48276" s="25"/>
    </row>
    <row r="48277" spans="23:24" x14ac:dyDescent="0.2">
      <c r="W48277" s="25"/>
      <c r="X48277" s="25"/>
    </row>
    <row r="48278" spans="23:24" x14ac:dyDescent="0.2">
      <c r="W48278" s="25"/>
      <c r="X48278" s="25"/>
    </row>
    <row r="48279" spans="23:24" x14ac:dyDescent="0.2">
      <c r="W48279" s="25"/>
      <c r="X48279" s="25"/>
    </row>
    <row r="48280" spans="23:24" x14ac:dyDescent="0.2">
      <c r="W48280" s="25"/>
      <c r="X48280" s="25"/>
    </row>
    <row r="48281" spans="23:24" x14ac:dyDescent="0.2">
      <c r="W48281" s="25"/>
      <c r="X48281" s="25"/>
    </row>
    <row r="48282" spans="23:24" x14ac:dyDescent="0.2">
      <c r="W48282" s="25"/>
      <c r="X48282" s="25"/>
    </row>
    <row r="48283" spans="23:24" x14ac:dyDescent="0.2">
      <c r="W48283" s="25"/>
      <c r="X48283" s="25"/>
    </row>
    <row r="48284" spans="23:24" x14ac:dyDescent="0.2">
      <c r="W48284" s="25"/>
      <c r="X48284" s="25"/>
    </row>
    <row r="48285" spans="23:24" x14ac:dyDescent="0.2">
      <c r="W48285" s="25"/>
      <c r="X48285" s="25"/>
    </row>
    <row r="48286" spans="23:24" x14ac:dyDescent="0.2">
      <c r="W48286" s="25"/>
      <c r="X48286" s="25"/>
    </row>
    <row r="48287" spans="23:24" x14ac:dyDescent="0.2">
      <c r="W48287" s="25"/>
      <c r="X48287" s="25"/>
    </row>
    <row r="48288" spans="23:24" x14ac:dyDescent="0.2">
      <c r="W48288" s="25"/>
      <c r="X48288" s="25"/>
    </row>
    <row r="48289" spans="23:24" x14ac:dyDescent="0.2">
      <c r="W48289" s="25"/>
      <c r="X48289" s="25"/>
    </row>
    <row r="48290" spans="23:24" x14ac:dyDescent="0.2">
      <c r="W48290" s="25"/>
      <c r="X48290" s="25"/>
    </row>
    <row r="48291" spans="23:24" x14ac:dyDescent="0.2">
      <c r="W48291" s="25"/>
      <c r="X48291" s="25"/>
    </row>
    <row r="48292" spans="23:24" x14ac:dyDescent="0.2">
      <c r="W48292" s="25"/>
      <c r="X48292" s="25"/>
    </row>
    <row r="48293" spans="23:24" x14ac:dyDescent="0.2">
      <c r="W48293" s="25"/>
      <c r="X48293" s="25"/>
    </row>
    <row r="48294" spans="23:24" x14ac:dyDescent="0.2">
      <c r="W48294" s="25"/>
      <c r="X48294" s="25"/>
    </row>
    <row r="48295" spans="23:24" x14ac:dyDescent="0.2">
      <c r="W48295" s="25"/>
      <c r="X48295" s="25"/>
    </row>
    <row r="48296" spans="23:24" x14ac:dyDescent="0.2">
      <c r="W48296" s="25"/>
      <c r="X48296" s="25"/>
    </row>
    <row r="48297" spans="23:24" x14ac:dyDescent="0.2">
      <c r="W48297" s="25"/>
      <c r="X48297" s="25"/>
    </row>
    <row r="48298" spans="23:24" x14ac:dyDescent="0.2">
      <c r="W48298" s="25"/>
      <c r="X48298" s="25"/>
    </row>
    <row r="48299" spans="23:24" x14ac:dyDescent="0.2">
      <c r="W48299" s="25"/>
      <c r="X48299" s="25"/>
    </row>
    <row r="48300" spans="23:24" x14ac:dyDescent="0.2">
      <c r="W48300" s="25"/>
      <c r="X48300" s="25"/>
    </row>
    <row r="48301" spans="23:24" x14ac:dyDescent="0.2">
      <c r="W48301" s="25"/>
      <c r="X48301" s="25"/>
    </row>
    <row r="48302" spans="23:24" x14ac:dyDescent="0.2">
      <c r="W48302" s="25"/>
      <c r="X48302" s="25"/>
    </row>
    <row r="48303" spans="23:24" x14ac:dyDescent="0.2">
      <c r="W48303" s="25"/>
      <c r="X48303" s="25"/>
    </row>
    <row r="48304" spans="23:24" x14ac:dyDescent="0.2">
      <c r="W48304" s="25"/>
      <c r="X48304" s="25"/>
    </row>
    <row r="48305" spans="23:24" x14ac:dyDescent="0.2">
      <c r="W48305" s="25"/>
      <c r="X48305" s="25"/>
    </row>
    <row r="48306" spans="23:24" x14ac:dyDescent="0.2">
      <c r="W48306" s="25"/>
      <c r="X48306" s="25"/>
    </row>
    <row r="48307" spans="23:24" x14ac:dyDescent="0.2">
      <c r="W48307" s="25"/>
      <c r="X48307" s="25"/>
    </row>
    <row r="48308" spans="23:24" x14ac:dyDescent="0.2">
      <c r="W48308" s="25"/>
      <c r="X48308" s="25"/>
    </row>
    <row r="48309" spans="23:24" x14ac:dyDescent="0.2">
      <c r="W48309" s="25"/>
      <c r="X48309" s="25"/>
    </row>
    <row r="48310" spans="23:24" x14ac:dyDescent="0.2">
      <c r="W48310" s="25"/>
      <c r="X48310" s="25"/>
    </row>
    <row r="48311" spans="23:24" x14ac:dyDescent="0.2">
      <c r="W48311" s="25"/>
      <c r="X48311" s="25"/>
    </row>
    <row r="48312" spans="23:24" x14ac:dyDescent="0.2">
      <c r="W48312" s="25"/>
      <c r="X48312" s="25"/>
    </row>
    <row r="48313" spans="23:24" x14ac:dyDescent="0.2">
      <c r="W48313" s="25"/>
      <c r="X48313" s="25"/>
    </row>
    <row r="48314" spans="23:24" x14ac:dyDescent="0.2">
      <c r="W48314" s="25"/>
      <c r="X48314" s="25"/>
    </row>
    <row r="48315" spans="23:24" x14ac:dyDescent="0.2">
      <c r="W48315" s="25"/>
      <c r="X48315" s="25"/>
    </row>
    <row r="48316" spans="23:24" x14ac:dyDescent="0.2">
      <c r="W48316" s="25"/>
      <c r="X48316" s="25"/>
    </row>
    <row r="48317" spans="23:24" x14ac:dyDescent="0.2">
      <c r="W48317" s="25"/>
      <c r="X48317" s="25"/>
    </row>
    <row r="48318" spans="23:24" x14ac:dyDescent="0.2">
      <c r="W48318" s="25"/>
      <c r="X48318" s="25"/>
    </row>
    <row r="48319" spans="23:24" x14ac:dyDescent="0.2">
      <c r="W48319" s="25"/>
      <c r="X48319" s="25"/>
    </row>
    <row r="48320" spans="23:24" x14ac:dyDescent="0.2">
      <c r="W48320" s="25"/>
      <c r="X48320" s="25"/>
    </row>
    <row r="48321" spans="23:24" x14ac:dyDescent="0.2">
      <c r="W48321" s="25"/>
      <c r="X48321" s="25"/>
    </row>
    <row r="48322" spans="23:24" x14ac:dyDescent="0.2">
      <c r="W48322" s="25"/>
      <c r="X48322" s="25"/>
    </row>
    <row r="48323" spans="23:24" x14ac:dyDescent="0.2">
      <c r="W48323" s="25"/>
      <c r="X48323" s="25"/>
    </row>
    <row r="48324" spans="23:24" x14ac:dyDescent="0.2">
      <c r="W48324" s="25"/>
      <c r="X48324" s="25"/>
    </row>
    <row r="48325" spans="23:24" x14ac:dyDescent="0.2">
      <c r="W48325" s="25"/>
      <c r="X48325" s="25"/>
    </row>
    <row r="48326" spans="23:24" x14ac:dyDescent="0.2">
      <c r="W48326" s="25"/>
      <c r="X48326" s="25"/>
    </row>
    <row r="48327" spans="23:24" x14ac:dyDescent="0.2">
      <c r="W48327" s="25"/>
      <c r="X48327" s="25"/>
    </row>
    <row r="48328" spans="23:24" x14ac:dyDescent="0.2">
      <c r="W48328" s="25"/>
      <c r="X48328" s="25"/>
    </row>
    <row r="48329" spans="23:24" x14ac:dyDescent="0.2">
      <c r="W48329" s="25"/>
      <c r="X48329" s="25"/>
    </row>
    <row r="48330" spans="23:24" x14ac:dyDescent="0.2">
      <c r="W48330" s="25"/>
      <c r="X48330" s="25"/>
    </row>
    <row r="48331" spans="23:24" x14ac:dyDescent="0.2">
      <c r="W48331" s="25"/>
      <c r="X48331" s="25"/>
    </row>
    <row r="48332" spans="23:24" x14ac:dyDescent="0.2">
      <c r="W48332" s="25"/>
      <c r="X48332" s="25"/>
    </row>
    <row r="48333" spans="23:24" x14ac:dyDescent="0.2">
      <c r="W48333" s="25"/>
      <c r="X48333" s="25"/>
    </row>
    <row r="48334" spans="23:24" x14ac:dyDescent="0.2">
      <c r="W48334" s="25"/>
      <c r="X48334" s="25"/>
    </row>
    <row r="48335" spans="23:24" x14ac:dyDescent="0.2">
      <c r="W48335" s="25"/>
      <c r="X48335" s="25"/>
    </row>
    <row r="48336" spans="23:24" x14ac:dyDescent="0.2">
      <c r="W48336" s="25"/>
      <c r="X48336" s="25"/>
    </row>
    <row r="48337" spans="23:24" x14ac:dyDescent="0.2">
      <c r="W48337" s="25"/>
      <c r="X48337" s="25"/>
    </row>
    <row r="48338" spans="23:24" x14ac:dyDescent="0.2">
      <c r="W48338" s="25"/>
      <c r="X48338" s="25"/>
    </row>
    <row r="48339" spans="23:24" x14ac:dyDescent="0.2">
      <c r="W48339" s="25"/>
      <c r="X48339" s="25"/>
    </row>
    <row r="48340" spans="23:24" x14ac:dyDescent="0.2">
      <c r="W48340" s="25"/>
      <c r="X48340" s="25"/>
    </row>
    <row r="48341" spans="23:24" x14ac:dyDescent="0.2">
      <c r="W48341" s="25"/>
      <c r="X48341" s="25"/>
    </row>
    <row r="48342" spans="23:24" x14ac:dyDescent="0.2">
      <c r="W48342" s="25"/>
      <c r="X48342" s="25"/>
    </row>
    <row r="48343" spans="23:24" x14ac:dyDescent="0.2">
      <c r="W48343" s="25"/>
      <c r="X48343" s="25"/>
    </row>
    <row r="48344" spans="23:24" x14ac:dyDescent="0.2">
      <c r="W48344" s="25"/>
      <c r="X48344" s="25"/>
    </row>
    <row r="48345" spans="23:24" x14ac:dyDescent="0.2">
      <c r="W48345" s="25"/>
      <c r="X48345" s="25"/>
    </row>
    <row r="48346" spans="23:24" x14ac:dyDescent="0.2">
      <c r="W48346" s="25"/>
      <c r="X48346" s="25"/>
    </row>
    <row r="48347" spans="23:24" x14ac:dyDescent="0.2">
      <c r="W48347" s="25"/>
      <c r="X48347" s="25"/>
    </row>
    <row r="48348" spans="23:24" x14ac:dyDescent="0.2">
      <c r="W48348" s="25"/>
      <c r="X48348" s="25"/>
    </row>
    <row r="48349" spans="23:24" x14ac:dyDescent="0.2">
      <c r="W48349" s="25"/>
      <c r="X48349" s="25"/>
    </row>
    <row r="48350" spans="23:24" x14ac:dyDescent="0.2">
      <c r="W48350" s="25"/>
      <c r="X48350" s="25"/>
    </row>
    <row r="48351" spans="23:24" x14ac:dyDescent="0.2">
      <c r="W48351" s="25"/>
      <c r="X48351" s="25"/>
    </row>
    <row r="48352" spans="23:24" x14ac:dyDescent="0.2">
      <c r="W48352" s="25"/>
      <c r="X48352" s="25"/>
    </row>
    <row r="48353" spans="23:24" x14ac:dyDescent="0.2">
      <c r="W48353" s="25"/>
      <c r="X48353" s="25"/>
    </row>
    <row r="48354" spans="23:24" x14ac:dyDescent="0.2">
      <c r="W48354" s="25"/>
      <c r="X48354" s="25"/>
    </row>
    <row r="48355" spans="23:24" x14ac:dyDescent="0.2">
      <c r="W48355" s="25"/>
      <c r="X48355" s="25"/>
    </row>
    <row r="48356" spans="23:24" x14ac:dyDescent="0.2">
      <c r="W48356" s="25"/>
      <c r="X48356" s="25"/>
    </row>
    <row r="48357" spans="23:24" x14ac:dyDescent="0.2">
      <c r="W48357" s="25"/>
      <c r="X48357" s="25"/>
    </row>
    <row r="48358" spans="23:24" x14ac:dyDescent="0.2">
      <c r="W48358" s="25"/>
      <c r="X48358" s="25"/>
    </row>
    <row r="48359" spans="23:24" x14ac:dyDescent="0.2">
      <c r="W48359" s="25"/>
      <c r="X48359" s="25"/>
    </row>
    <row r="48360" spans="23:24" x14ac:dyDescent="0.2">
      <c r="W48360" s="25"/>
      <c r="X48360" s="25"/>
    </row>
    <row r="48361" spans="23:24" x14ac:dyDescent="0.2">
      <c r="W48361" s="25"/>
      <c r="X48361" s="25"/>
    </row>
    <row r="48362" spans="23:24" x14ac:dyDescent="0.2">
      <c r="W48362" s="25"/>
      <c r="X48362" s="25"/>
    </row>
    <row r="48363" spans="23:24" x14ac:dyDescent="0.2">
      <c r="W48363" s="25"/>
      <c r="X48363" s="25"/>
    </row>
    <row r="48364" spans="23:24" x14ac:dyDescent="0.2">
      <c r="W48364" s="25"/>
      <c r="X48364" s="25"/>
    </row>
    <row r="48365" spans="23:24" x14ac:dyDescent="0.2">
      <c r="W48365" s="25"/>
      <c r="X48365" s="25"/>
    </row>
    <row r="48366" spans="23:24" x14ac:dyDescent="0.2">
      <c r="W48366" s="25"/>
      <c r="X48366" s="25"/>
    </row>
    <row r="48367" spans="23:24" x14ac:dyDescent="0.2">
      <c r="W48367" s="25"/>
      <c r="X48367" s="25"/>
    </row>
    <row r="48368" spans="23:24" x14ac:dyDescent="0.2">
      <c r="W48368" s="25"/>
      <c r="X48368" s="25"/>
    </row>
    <row r="48369" spans="23:24" x14ac:dyDescent="0.2">
      <c r="W48369" s="25"/>
      <c r="X48369" s="25"/>
    </row>
    <row r="48370" spans="23:24" x14ac:dyDescent="0.2">
      <c r="W48370" s="25"/>
      <c r="X48370" s="25"/>
    </row>
    <row r="48371" spans="23:24" x14ac:dyDescent="0.2">
      <c r="W48371" s="25"/>
      <c r="X48371" s="25"/>
    </row>
    <row r="48372" spans="23:24" x14ac:dyDescent="0.2">
      <c r="W48372" s="25"/>
      <c r="X48372" s="25"/>
    </row>
    <row r="48373" spans="23:24" x14ac:dyDescent="0.2">
      <c r="W48373" s="25"/>
      <c r="X48373" s="25"/>
    </row>
    <row r="48374" spans="23:24" x14ac:dyDescent="0.2">
      <c r="W48374" s="25"/>
      <c r="X48374" s="25"/>
    </row>
    <row r="48375" spans="23:24" x14ac:dyDescent="0.2">
      <c r="W48375" s="25"/>
      <c r="X48375" s="25"/>
    </row>
    <row r="48376" spans="23:24" x14ac:dyDescent="0.2">
      <c r="W48376" s="25"/>
      <c r="X48376" s="25"/>
    </row>
    <row r="48377" spans="23:24" x14ac:dyDescent="0.2">
      <c r="W48377" s="25"/>
      <c r="X48377" s="25"/>
    </row>
    <row r="48378" spans="23:24" x14ac:dyDescent="0.2">
      <c r="W48378" s="25"/>
      <c r="X48378" s="25"/>
    </row>
    <row r="48379" spans="23:24" x14ac:dyDescent="0.2">
      <c r="W48379" s="25"/>
      <c r="X48379" s="25"/>
    </row>
    <row r="48380" spans="23:24" x14ac:dyDescent="0.2">
      <c r="W48380" s="25"/>
      <c r="X48380" s="25"/>
    </row>
    <row r="48381" spans="23:24" x14ac:dyDescent="0.2">
      <c r="W48381" s="25"/>
      <c r="X48381" s="25"/>
    </row>
    <row r="48382" spans="23:24" x14ac:dyDescent="0.2">
      <c r="W48382" s="25"/>
      <c r="X48382" s="25"/>
    </row>
    <row r="48383" spans="23:24" x14ac:dyDescent="0.2">
      <c r="W48383" s="25"/>
      <c r="X48383" s="25"/>
    </row>
    <row r="48384" spans="23:24" x14ac:dyDescent="0.2">
      <c r="W48384" s="25"/>
      <c r="X48384" s="25"/>
    </row>
    <row r="48385" spans="23:24" x14ac:dyDescent="0.2">
      <c r="W48385" s="25"/>
      <c r="X48385" s="25"/>
    </row>
    <row r="48386" spans="23:24" x14ac:dyDescent="0.2">
      <c r="W48386" s="25"/>
      <c r="X48386" s="25"/>
    </row>
    <row r="48387" spans="23:24" x14ac:dyDescent="0.2">
      <c r="W48387" s="25"/>
      <c r="X48387" s="25"/>
    </row>
    <row r="48388" spans="23:24" x14ac:dyDescent="0.2">
      <c r="W48388" s="25"/>
      <c r="X48388" s="25"/>
    </row>
    <row r="48389" spans="23:24" x14ac:dyDescent="0.2">
      <c r="W48389" s="25"/>
      <c r="X48389" s="25"/>
    </row>
    <row r="48390" spans="23:24" x14ac:dyDescent="0.2">
      <c r="W48390" s="25"/>
      <c r="X48390" s="25"/>
    </row>
    <row r="48391" spans="23:24" x14ac:dyDescent="0.2">
      <c r="W48391" s="25"/>
      <c r="X48391" s="25"/>
    </row>
    <row r="48392" spans="23:24" x14ac:dyDescent="0.2">
      <c r="W48392" s="25"/>
      <c r="X48392" s="25"/>
    </row>
    <row r="48393" spans="23:24" x14ac:dyDescent="0.2">
      <c r="W48393" s="25"/>
      <c r="X48393" s="25"/>
    </row>
    <row r="48394" spans="23:24" x14ac:dyDescent="0.2">
      <c r="W48394" s="25"/>
      <c r="X48394" s="25"/>
    </row>
    <row r="48395" spans="23:24" x14ac:dyDescent="0.2">
      <c r="W48395" s="25"/>
      <c r="X48395" s="25"/>
    </row>
    <row r="48396" spans="23:24" x14ac:dyDescent="0.2">
      <c r="W48396" s="25"/>
      <c r="X48396" s="25"/>
    </row>
    <row r="48397" spans="23:24" x14ac:dyDescent="0.2">
      <c r="W48397" s="25"/>
      <c r="X48397" s="25"/>
    </row>
    <row r="48398" spans="23:24" x14ac:dyDescent="0.2">
      <c r="W48398" s="25"/>
      <c r="X48398" s="25"/>
    </row>
    <row r="48399" spans="23:24" x14ac:dyDescent="0.2">
      <c r="W48399" s="25"/>
      <c r="X48399" s="25"/>
    </row>
    <row r="48400" spans="23:24" x14ac:dyDescent="0.2">
      <c r="W48400" s="25"/>
      <c r="X48400" s="25"/>
    </row>
    <row r="48401" spans="23:24" x14ac:dyDescent="0.2">
      <c r="W48401" s="25"/>
      <c r="X48401" s="25"/>
    </row>
    <row r="48402" spans="23:24" x14ac:dyDescent="0.2">
      <c r="W48402" s="25"/>
      <c r="X48402" s="25"/>
    </row>
    <row r="48403" spans="23:24" x14ac:dyDescent="0.2">
      <c r="W48403" s="25"/>
      <c r="X48403" s="25"/>
    </row>
    <row r="48404" spans="23:24" x14ac:dyDescent="0.2">
      <c r="W48404" s="25"/>
      <c r="X48404" s="25"/>
    </row>
    <row r="48405" spans="23:24" x14ac:dyDescent="0.2">
      <c r="W48405" s="25"/>
      <c r="X48405" s="25"/>
    </row>
    <row r="48406" spans="23:24" x14ac:dyDescent="0.2">
      <c r="W48406" s="25"/>
      <c r="X48406" s="25"/>
    </row>
    <row r="48407" spans="23:24" x14ac:dyDescent="0.2">
      <c r="W48407" s="25"/>
      <c r="X48407" s="25"/>
    </row>
    <row r="48408" spans="23:24" x14ac:dyDescent="0.2">
      <c r="W48408" s="25"/>
      <c r="X48408" s="25"/>
    </row>
    <row r="48409" spans="23:24" x14ac:dyDescent="0.2">
      <c r="W48409" s="25"/>
      <c r="X48409" s="25"/>
    </row>
    <row r="48410" spans="23:24" x14ac:dyDescent="0.2">
      <c r="W48410" s="25"/>
      <c r="X48410" s="25"/>
    </row>
    <row r="48411" spans="23:24" x14ac:dyDescent="0.2">
      <c r="W48411" s="25"/>
      <c r="X48411" s="25"/>
    </row>
    <row r="48412" spans="23:24" x14ac:dyDescent="0.2">
      <c r="W48412" s="25"/>
      <c r="X48412" s="25"/>
    </row>
    <row r="48413" spans="23:24" x14ac:dyDescent="0.2">
      <c r="W48413" s="25"/>
      <c r="X48413" s="25"/>
    </row>
    <row r="48414" spans="23:24" x14ac:dyDescent="0.2">
      <c r="W48414" s="25"/>
      <c r="X48414" s="25"/>
    </row>
    <row r="48415" spans="23:24" x14ac:dyDescent="0.2">
      <c r="W48415" s="25"/>
      <c r="X48415" s="25"/>
    </row>
    <row r="48416" spans="23:24" x14ac:dyDescent="0.2">
      <c r="W48416" s="25"/>
      <c r="X48416" s="25"/>
    </row>
    <row r="48417" spans="23:24" x14ac:dyDescent="0.2">
      <c r="W48417" s="25"/>
      <c r="X48417" s="25"/>
    </row>
    <row r="48418" spans="23:24" x14ac:dyDescent="0.2">
      <c r="W48418" s="25"/>
      <c r="X48418" s="25"/>
    </row>
    <row r="48419" spans="23:24" x14ac:dyDescent="0.2">
      <c r="W48419" s="25"/>
      <c r="X48419" s="25"/>
    </row>
    <row r="48420" spans="23:24" x14ac:dyDescent="0.2">
      <c r="W48420" s="25"/>
      <c r="X48420" s="25"/>
    </row>
    <row r="48421" spans="23:24" x14ac:dyDescent="0.2">
      <c r="W48421" s="25"/>
      <c r="X48421" s="25"/>
    </row>
    <row r="48422" spans="23:24" x14ac:dyDescent="0.2">
      <c r="W48422" s="25"/>
      <c r="X48422" s="25"/>
    </row>
    <row r="48423" spans="23:24" x14ac:dyDescent="0.2">
      <c r="W48423" s="25"/>
      <c r="X48423" s="25"/>
    </row>
    <row r="48424" spans="23:24" x14ac:dyDescent="0.2">
      <c r="W48424" s="25"/>
      <c r="X48424" s="25"/>
    </row>
    <row r="48425" spans="23:24" x14ac:dyDescent="0.2">
      <c r="W48425" s="25"/>
      <c r="X48425" s="25"/>
    </row>
    <row r="48426" spans="23:24" x14ac:dyDescent="0.2">
      <c r="W48426" s="25"/>
      <c r="X48426" s="25"/>
    </row>
    <row r="48427" spans="23:24" x14ac:dyDescent="0.2">
      <c r="W48427" s="25"/>
      <c r="X48427" s="25"/>
    </row>
    <row r="48428" spans="23:24" x14ac:dyDescent="0.2">
      <c r="W48428" s="25"/>
      <c r="X48428" s="25"/>
    </row>
    <row r="48429" spans="23:24" x14ac:dyDescent="0.2">
      <c r="W48429" s="25"/>
      <c r="X48429" s="25"/>
    </row>
    <row r="48430" spans="23:24" x14ac:dyDescent="0.2">
      <c r="W48430" s="25"/>
      <c r="X48430" s="25"/>
    </row>
    <row r="48431" spans="23:24" x14ac:dyDescent="0.2">
      <c r="W48431" s="25"/>
      <c r="X48431" s="25"/>
    </row>
    <row r="48432" spans="23:24" x14ac:dyDescent="0.2">
      <c r="W48432" s="25"/>
      <c r="X48432" s="25"/>
    </row>
    <row r="48433" spans="23:24" x14ac:dyDescent="0.2">
      <c r="W48433" s="25"/>
      <c r="X48433" s="25"/>
    </row>
    <row r="48434" spans="23:24" x14ac:dyDescent="0.2">
      <c r="W48434" s="25"/>
      <c r="X48434" s="25"/>
    </row>
    <row r="48435" spans="23:24" x14ac:dyDescent="0.2">
      <c r="W48435" s="25"/>
      <c r="X48435" s="25"/>
    </row>
    <row r="48436" spans="23:24" x14ac:dyDescent="0.2">
      <c r="W48436" s="25"/>
      <c r="X48436" s="25"/>
    </row>
    <row r="48437" spans="23:24" x14ac:dyDescent="0.2">
      <c r="W48437" s="25"/>
      <c r="X48437" s="25"/>
    </row>
    <row r="48438" spans="23:24" x14ac:dyDescent="0.2">
      <c r="W48438" s="25"/>
      <c r="X48438" s="25"/>
    </row>
    <row r="48439" spans="23:24" x14ac:dyDescent="0.2">
      <c r="W48439" s="25"/>
      <c r="X48439" s="25"/>
    </row>
    <row r="48440" spans="23:24" x14ac:dyDescent="0.2">
      <c r="W48440" s="25"/>
      <c r="X48440" s="25"/>
    </row>
    <row r="48441" spans="23:24" x14ac:dyDescent="0.2">
      <c r="W48441" s="25"/>
      <c r="X48441" s="25"/>
    </row>
    <row r="48442" spans="23:24" x14ac:dyDescent="0.2">
      <c r="W48442" s="25"/>
      <c r="X48442" s="25"/>
    </row>
    <row r="48443" spans="23:24" x14ac:dyDescent="0.2">
      <c r="W48443" s="25"/>
      <c r="X48443" s="25"/>
    </row>
    <row r="48444" spans="23:24" x14ac:dyDescent="0.2">
      <c r="W48444" s="25"/>
      <c r="X48444" s="25"/>
    </row>
    <row r="48445" spans="23:24" x14ac:dyDescent="0.2">
      <c r="W48445" s="25"/>
      <c r="X48445" s="25"/>
    </row>
    <row r="48446" spans="23:24" x14ac:dyDescent="0.2">
      <c r="W48446" s="25"/>
      <c r="X48446" s="25"/>
    </row>
    <row r="48447" spans="23:24" x14ac:dyDescent="0.2">
      <c r="W48447" s="25"/>
      <c r="X48447" s="25"/>
    </row>
    <row r="48448" spans="23:24" x14ac:dyDescent="0.2">
      <c r="W48448" s="25"/>
      <c r="X48448" s="25"/>
    </row>
    <row r="48449" spans="23:24" x14ac:dyDescent="0.2">
      <c r="W48449" s="25"/>
      <c r="X48449" s="25"/>
    </row>
    <row r="48450" spans="23:24" x14ac:dyDescent="0.2">
      <c r="W48450" s="25"/>
      <c r="X48450" s="25"/>
    </row>
    <row r="48451" spans="23:24" x14ac:dyDescent="0.2">
      <c r="W48451" s="25"/>
      <c r="X48451" s="25"/>
    </row>
    <row r="48452" spans="23:24" x14ac:dyDescent="0.2">
      <c r="W48452" s="25"/>
      <c r="X48452" s="25"/>
    </row>
    <row r="48453" spans="23:24" x14ac:dyDescent="0.2">
      <c r="W48453" s="25"/>
      <c r="X48453" s="25"/>
    </row>
    <row r="48454" spans="23:24" x14ac:dyDescent="0.2">
      <c r="W48454" s="25"/>
      <c r="X48454" s="25"/>
    </row>
    <row r="48455" spans="23:24" x14ac:dyDescent="0.2">
      <c r="W48455" s="25"/>
      <c r="X48455" s="25"/>
    </row>
    <row r="48456" spans="23:24" x14ac:dyDescent="0.2">
      <c r="W48456" s="25"/>
      <c r="X48456" s="25"/>
    </row>
    <row r="48457" spans="23:24" x14ac:dyDescent="0.2">
      <c r="W48457" s="25"/>
      <c r="X48457" s="25"/>
    </row>
    <row r="48458" spans="23:24" x14ac:dyDescent="0.2">
      <c r="W48458" s="25"/>
      <c r="X48458" s="25"/>
    </row>
    <row r="48459" spans="23:24" x14ac:dyDescent="0.2">
      <c r="W48459" s="25"/>
      <c r="X48459" s="25"/>
    </row>
    <row r="48460" spans="23:24" x14ac:dyDescent="0.2">
      <c r="W48460" s="25"/>
      <c r="X48460" s="25"/>
    </row>
    <row r="48461" spans="23:24" x14ac:dyDescent="0.2">
      <c r="W48461" s="25"/>
      <c r="X48461" s="25"/>
    </row>
    <row r="48462" spans="23:24" x14ac:dyDescent="0.2">
      <c r="W48462" s="25"/>
      <c r="X48462" s="25"/>
    </row>
    <row r="48463" spans="23:24" x14ac:dyDescent="0.2">
      <c r="W48463" s="25"/>
      <c r="X48463" s="25"/>
    </row>
    <row r="48464" spans="23:24" x14ac:dyDescent="0.2">
      <c r="W48464" s="25"/>
      <c r="X48464" s="25"/>
    </row>
    <row r="48465" spans="23:24" x14ac:dyDescent="0.2">
      <c r="W48465" s="25"/>
      <c r="X48465" s="25"/>
    </row>
    <row r="48466" spans="23:24" x14ac:dyDescent="0.2">
      <c r="W48466" s="25"/>
      <c r="X48466" s="25"/>
    </row>
    <row r="48467" spans="23:24" x14ac:dyDescent="0.2">
      <c r="W48467" s="25"/>
      <c r="X48467" s="25"/>
    </row>
    <row r="48468" spans="23:24" x14ac:dyDescent="0.2">
      <c r="W48468" s="25"/>
      <c r="X48468" s="25"/>
    </row>
    <row r="48469" spans="23:24" x14ac:dyDescent="0.2">
      <c r="W48469" s="25"/>
      <c r="X48469" s="25"/>
    </row>
    <row r="48470" spans="23:24" x14ac:dyDescent="0.2">
      <c r="W48470" s="25"/>
      <c r="X48470" s="25"/>
    </row>
    <row r="48471" spans="23:24" x14ac:dyDescent="0.2">
      <c r="W48471" s="25"/>
      <c r="X48471" s="25"/>
    </row>
    <row r="48472" spans="23:24" x14ac:dyDescent="0.2">
      <c r="W48472" s="25"/>
      <c r="X48472" s="25"/>
    </row>
    <row r="48473" spans="23:24" x14ac:dyDescent="0.2">
      <c r="W48473" s="25"/>
      <c r="X48473" s="25"/>
    </row>
    <row r="48474" spans="23:24" x14ac:dyDescent="0.2">
      <c r="W48474" s="25"/>
      <c r="X48474" s="25"/>
    </row>
    <row r="48475" spans="23:24" x14ac:dyDescent="0.2">
      <c r="W48475" s="25"/>
      <c r="X48475" s="25"/>
    </row>
    <row r="48476" spans="23:24" x14ac:dyDescent="0.2">
      <c r="W48476" s="25"/>
      <c r="X48476" s="25"/>
    </row>
    <row r="48477" spans="23:24" x14ac:dyDescent="0.2">
      <c r="W48477" s="25"/>
      <c r="X48477" s="25"/>
    </row>
    <row r="48478" spans="23:24" x14ac:dyDescent="0.2">
      <c r="W48478" s="25"/>
      <c r="X48478" s="25"/>
    </row>
    <row r="48479" spans="23:24" x14ac:dyDescent="0.2">
      <c r="W48479" s="25"/>
      <c r="X48479" s="25"/>
    </row>
    <row r="48480" spans="23:24" x14ac:dyDescent="0.2">
      <c r="W48480" s="25"/>
      <c r="X48480" s="25"/>
    </row>
    <row r="48481" spans="23:24" x14ac:dyDescent="0.2">
      <c r="W48481" s="25"/>
      <c r="X48481" s="25"/>
    </row>
    <row r="48482" spans="23:24" x14ac:dyDescent="0.2">
      <c r="W48482" s="25"/>
      <c r="X48482" s="25"/>
    </row>
    <row r="48483" spans="23:24" x14ac:dyDescent="0.2">
      <c r="W48483" s="25"/>
      <c r="X48483" s="25"/>
    </row>
    <row r="48484" spans="23:24" x14ac:dyDescent="0.2">
      <c r="W48484" s="25"/>
      <c r="X48484" s="25"/>
    </row>
    <row r="48485" spans="23:24" x14ac:dyDescent="0.2">
      <c r="W48485" s="25"/>
      <c r="X48485" s="25"/>
    </row>
    <row r="48486" spans="23:24" x14ac:dyDescent="0.2">
      <c r="W48486" s="25"/>
      <c r="X48486" s="25"/>
    </row>
    <row r="48487" spans="23:24" x14ac:dyDescent="0.2">
      <c r="W48487" s="25"/>
      <c r="X48487" s="25"/>
    </row>
    <row r="48488" spans="23:24" x14ac:dyDescent="0.2">
      <c r="W48488" s="25"/>
      <c r="X48488" s="25"/>
    </row>
    <row r="48489" spans="23:24" x14ac:dyDescent="0.2">
      <c r="W48489" s="25"/>
      <c r="X48489" s="25"/>
    </row>
    <row r="48490" spans="23:24" x14ac:dyDescent="0.2">
      <c r="W48490" s="25"/>
      <c r="X48490" s="25"/>
    </row>
    <row r="48491" spans="23:24" x14ac:dyDescent="0.2">
      <c r="W48491" s="25"/>
      <c r="X48491" s="25"/>
    </row>
    <row r="48492" spans="23:24" x14ac:dyDescent="0.2">
      <c r="W48492" s="25"/>
      <c r="X48492" s="25"/>
    </row>
    <row r="48493" spans="23:24" x14ac:dyDescent="0.2">
      <c r="W48493" s="25"/>
      <c r="X48493" s="25"/>
    </row>
    <row r="48494" spans="23:24" x14ac:dyDescent="0.2">
      <c r="W48494" s="25"/>
      <c r="X48494" s="25"/>
    </row>
    <row r="48495" spans="23:24" x14ac:dyDescent="0.2">
      <c r="W48495" s="25"/>
      <c r="X48495" s="25"/>
    </row>
    <row r="48496" spans="23:24" x14ac:dyDescent="0.2">
      <c r="W48496" s="25"/>
      <c r="X48496" s="25"/>
    </row>
    <row r="48497" spans="23:24" x14ac:dyDescent="0.2">
      <c r="W48497" s="25"/>
      <c r="X48497" s="25"/>
    </row>
    <row r="48498" spans="23:24" x14ac:dyDescent="0.2">
      <c r="W48498" s="25"/>
      <c r="X48498" s="25"/>
    </row>
    <row r="48499" spans="23:24" x14ac:dyDescent="0.2">
      <c r="W48499" s="25"/>
      <c r="X48499" s="25"/>
    </row>
    <row r="48500" spans="23:24" x14ac:dyDescent="0.2">
      <c r="W48500" s="25"/>
      <c r="X48500" s="25"/>
    </row>
    <row r="48501" spans="23:24" x14ac:dyDescent="0.2">
      <c r="W48501" s="25"/>
      <c r="X48501" s="25"/>
    </row>
    <row r="48502" spans="23:24" x14ac:dyDescent="0.2">
      <c r="W48502" s="25"/>
      <c r="X48502" s="25"/>
    </row>
    <row r="48503" spans="23:24" x14ac:dyDescent="0.2">
      <c r="W48503" s="25"/>
      <c r="X48503" s="25"/>
    </row>
    <row r="48504" spans="23:24" x14ac:dyDescent="0.2">
      <c r="W48504" s="25"/>
      <c r="X48504" s="25"/>
    </row>
    <row r="48505" spans="23:24" x14ac:dyDescent="0.2">
      <c r="W48505" s="25"/>
      <c r="X48505" s="25"/>
    </row>
    <row r="48506" spans="23:24" x14ac:dyDescent="0.2">
      <c r="W48506" s="25"/>
      <c r="X48506" s="25"/>
    </row>
    <row r="48507" spans="23:24" x14ac:dyDescent="0.2">
      <c r="W48507" s="25"/>
      <c r="X48507" s="25"/>
    </row>
    <row r="48508" spans="23:24" x14ac:dyDescent="0.2">
      <c r="W48508" s="25"/>
      <c r="X48508" s="25"/>
    </row>
    <row r="48509" spans="23:24" x14ac:dyDescent="0.2">
      <c r="W48509" s="25"/>
      <c r="X48509" s="25"/>
    </row>
    <row r="48510" spans="23:24" x14ac:dyDescent="0.2">
      <c r="W48510" s="25"/>
      <c r="X48510" s="25"/>
    </row>
    <row r="48511" spans="23:24" x14ac:dyDescent="0.2">
      <c r="W48511" s="25"/>
      <c r="X48511" s="25"/>
    </row>
    <row r="48512" spans="23:24" x14ac:dyDescent="0.2">
      <c r="W48512" s="25"/>
      <c r="X48512" s="25"/>
    </row>
    <row r="48513" spans="23:24" x14ac:dyDescent="0.2">
      <c r="W48513" s="25"/>
      <c r="X48513" s="25"/>
    </row>
    <row r="48514" spans="23:24" x14ac:dyDescent="0.2">
      <c r="W48514" s="25"/>
      <c r="X48514" s="25"/>
    </row>
    <row r="48515" spans="23:24" x14ac:dyDescent="0.2">
      <c r="W48515" s="25"/>
      <c r="X48515" s="25"/>
    </row>
    <row r="48516" spans="23:24" x14ac:dyDescent="0.2">
      <c r="W48516" s="25"/>
      <c r="X48516" s="25"/>
    </row>
    <row r="48517" spans="23:24" x14ac:dyDescent="0.2">
      <c r="W48517" s="25"/>
      <c r="X48517" s="25"/>
    </row>
    <row r="48518" spans="23:24" x14ac:dyDescent="0.2">
      <c r="W48518" s="25"/>
      <c r="X48518" s="25"/>
    </row>
    <row r="48519" spans="23:24" x14ac:dyDescent="0.2">
      <c r="W48519" s="25"/>
      <c r="X48519" s="25"/>
    </row>
    <row r="48520" spans="23:24" x14ac:dyDescent="0.2">
      <c r="W48520" s="25"/>
      <c r="X48520" s="25"/>
    </row>
    <row r="48521" spans="23:24" x14ac:dyDescent="0.2">
      <c r="W48521" s="25"/>
      <c r="X48521" s="25"/>
    </row>
    <row r="48522" spans="23:24" x14ac:dyDescent="0.2">
      <c r="W48522" s="25"/>
      <c r="X48522" s="25"/>
    </row>
    <row r="48523" spans="23:24" x14ac:dyDescent="0.2">
      <c r="W48523" s="25"/>
      <c r="X48523" s="25"/>
    </row>
    <row r="48524" spans="23:24" x14ac:dyDescent="0.2">
      <c r="W48524" s="25"/>
      <c r="X48524" s="25"/>
    </row>
    <row r="48525" spans="23:24" x14ac:dyDescent="0.2">
      <c r="W48525" s="25"/>
      <c r="X48525" s="25"/>
    </row>
    <row r="48526" spans="23:24" x14ac:dyDescent="0.2">
      <c r="W48526" s="25"/>
      <c r="X48526" s="25"/>
    </row>
    <row r="48527" spans="23:24" x14ac:dyDescent="0.2">
      <c r="W48527" s="25"/>
      <c r="X48527" s="25"/>
    </row>
    <row r="48528" spans="23:24" x14ac:dyDescent="0.2">
      <c r="W48528" s="25"/>
      <c r="X48528" s="25"/>
    </row>
    <row r="48529" spans="23:24" x14ac:dyDescent="0.2">
      <c r="W48529" s="25"/>
      <c r="X48529" s="25"/>
    </row>
    <row r="48530" spans="23:24" x14ac:dyDescent="0.2">
      <c r="W48530" s="25"/>
      <c r="X48530" s="25"/>
    </row>
    <row r="48531" spans="23:24" x14ac:dyDescent="0.2">
      <c r="W48531" s="25"/>
      <c r="X48531" s="25"/>
    </row>
    <row r="48532" spans="23:24" x14ac:dyDescent="0.2">
      <c r="W48532" s="25"/>
      <c r="X48532" s="25"/>
    </row>
    <row r="48533" spans="23:24" x14ac:dyDescent="0.2">
      <c r="W48533" s="25"/>
      <c r="X48533" s="25"/>
    </row>
    <row r="48534" spans="23:24" x14ac:dyDescent="0.2">
      <c r="W48534" s="25"/>
      <c r="X48534" s="25"/>
    </row>
    <row r="48535" spans="23:24" x14ac:dyDescent="0.2">
      <c r="W48535" s="25"/>
      <c r="X48535" s="25"/>
    </row>
    <row r="48536" spans="23:24" x14ac:dyDescent="0.2">
      <c r="W48536" s="25"/>
      <c r="X48536" s="25"/>
    </row>
    <row r="48537" spans="23:24" x14ac:dyDescent="0.2">
      <c r="W48537" s="25"/>
      <c r="X48537" s="25"/>
    </row>
    <row r="48538" spans="23:24" x14ac:dyDescent="0.2">
      <c r="W48538" s="25"/>
      <c r="X48538" s="25"/>
    </row>
    <row r="48539" spans="23:24" x14ac:dyDescent="0.2">
      <c r="W48539" s="25"/>
      <c r="X48539" s="25"/>
    </row>
    <row r="48540" spans="23:24" x14ac:dyDescent="0.2">
      <c r="W48540" s="25"/>
      <c r="X48540" s="25"/>
    </row>
    <row r="48541" spans="23:24" x14ac:dyDescent="0.2">
      <c r="W48541" s="25"/>
      <c r="X48541" s="25"/>
    </row>
    <row r="48542" spans="23:24" x14ac:dyDescent="0.2">
      <c r="W48542" s="25"/>
      <c r="X48542" s="25"/>
    </row>
    <row r="48543" spans="23:24" x14ac:dyDescent="0.2">
      <c r="W48543" s="25"/>
      <c r="X48543" s="25"/>
    </row>
    <row r="48544" spans="23:24" x14ac:dyDescent="0.2">
      <c r="W48544" s="25"/>
      <c r="X48544" s="25"/>
    </row>
    <row r="48545" spans="23:24" x14ac:dyDescent="0.2">
      <c r="W48545" s="25"/>
      <c r="X48545" s="25"/>
    </row>
    <row r="48546" spans="23:24" x14ac:dyDescent="0.2">
      <c r="W48546" s="25"/>
      <c r="X48546" s="25"/>
    </row>
    <row r="48547" spans="23:24" x14ac:dyDescent="0.2">
      <c r="W48547" s="25"/>
      <c r="X48547" s="25"/>
    </row>
    <row r="48548" spans="23:24" x14ac:dyDescent="0.2">
      <c r="W48548" s="25"/>
      <c r="X48548" s="25"/>
    </row>
    <row r="48549" spans="23:24" x14ac:dyDescent="0.2">
      <c r="W48549" s="25"/>
      <c r="X48549" s="25"/>
    </row>
    <row r="48550" spans="23:24" x14ac:dyDescent="0.2">
      <c r="W48550" s="25"/>
      <c r="X48550" s="25"/>
    </row>
    <row r="48551" spans="23:24" x14ac:dyDescent="0.2">
      <c r="W48551" s="25"/>
      <c r="X48551" s="25"/>
    </row>
    <row r="48552" spans="23:24" x14ac:dyDescent="0.2">
      <c r="W48552" s="25"/>
      <c r="X48552" s="25"/>
    </row>
    <row r="48553" spans="23:24" x14ac:dyDescent="0.2">
      <c r="W48553" s="25"/>
      <c r="X48553" s="25"/>
    </row>
    <row r="48554" spans="23:24" x14ac:dyDescent="0.2">
      <c r="W48554" s="25"/>
      <c r="X48554" s="25"/>
    </row>
    <row r="48555" spans="23:24" x14ac:dyDescent="0.2">
      <c r="W48555" s="25"/>
      <c r="X48555" s="25"/>
    </row>
    <row r="48556" spans="23:24" x14ac:dyDescent="0.2">
      <c r="W48556" s="25"/>
      <c r="X48556" s="25"/>
    </row>
    <row r="48557" spans="23:24" x14ac:dyDescent="0.2">
      <c r="W48557" s="25"/>
      <c r="X48557" s="25"/>
    </row>
    <row r="48558" spans="23:24" x14ac:dyDescent="0.2">
      <c r="W48558" s="25"/>
      <c r="X48558" s="25"/>
    </row>
    <row r="48559" spans="23:24" x14ac:dyDescent="0.2">
      <c r="W48559" s="25"/>
      <c r="X48559" s="25"/>
    </row>
    <row r="48560" spans="23:24" x14ac:dyDescent="0.2">
      <c r="W48560" s="25"/>
      <c r="X48560" s="25"/>
    </row>
    <row r="48561" spans="23:24" x14ac:dyDescent="0.2">
      <c r="W48561" s="25"/>
      <c r="X48561" s="25"/>
    </row>
    <row r="48562" spans="23:24" x14ac:dyDescent="0.2">
      <c r="W48562" s="25"/>
      <c r="X48562" s="25"/>
    </row>
    <row r="48563" spans="23:24" x14ac:dyDescent="0.2">
      <c r="W48563" s="25"/>
      <c r="X48563" s="25"/>
    </row>
    <row r="48564" spans="23:24" x14ac:dyDescent="0.2">
      <c r="W48564" s="25"/>
      <c r="X48564" s="25"/>
    </row>
    <row r="48565" spans="23:24" x14ac:dyDescent="0.2">
      <c r="W48565" s="25"/>
      <c r="X48565" s="25"/>
    </row>
    <row r="48566" spans="23:24" x14ac:dyDescent="0.2">
      <c r="W48566" s="25"/>
      <c r="X48566" s="25"/>
    </row>
    <row r="48567" spans="23:24" x14ac:dyDescent="0.2">
      <c r="W48567" s="25"/>
      <c r="X48567" s="25"/>
    </row>
    <row r="48568" spans="23:24" x14ac:dyDescent="0.2">
      <c r="W48568" s="25"/>
      <c r="X48568" s="25"/>
    </row>
    <row r="48569" spans="23:24" x14ac:dyDescent="0.2">
      <c r="W48569" s="25"/>
      <c r="X48569" s="25"/>
    </row>
    <row r="48570" spans="23:24" x14ac:dyDescent="0.2">
      <c r="W48570" s="25"/>
      <c r="X48570" s="25"/>
    </row>
    <row r="48571" spans="23:24" x14ac:dyDescent="0.2">
      <c r="W48571" s="25"/>
      <c r="X48571" s="25"/>
    </row>
    <row r="48572" spans="23:24" x14ac:dyDescent="0.2">
      <c r="W48572" s="25"/>
      <c r="X48572" s="25"/>
    </row>
    <row r="48573" spans="23:24" x14ac:dyDescent="0.2">
      <c r="W48573" s="25"/>
      <c r="X48573" s="25"/>
    </row>
    <row r="48574" spans="23:24" x14ac:dyDescent="0.2">
      <c r="W48574" s="25"/>
      <c r="X48574" s="25"/>
    </row>
    <row r="48575" spans="23:24" x14ac:dyDescent="0.2">
      <c r="W48575" s="25"/>
      <c r="X48575" s="25"/>
    </row>
    <row r="48576" spans="23:24" x14ac:dyDescent="0.2">
      <c r="W48576" s="25"/>
      <c r="X48576" s="25"/>
    </row>
    <row r="48577" spans="23:24" x14ac:dyDescent="0.2">
      <c r="W48577" s="25"/>
      <c r="X48577" s="25"/>
    </row>
    <row r="48578" spans="23:24" x14ac:dyDescent="0.2">
      <c r="W48578" s="25"/>
      <c r="X48578" s="25"/>
    </row>
    <row r="48579" spans="23:24" x14ac:dyDescent="0.2">
      <c r="W48579" s="25"/>
      <c r="X48579" s="25"/>
    </row>
    <row r="48580" spans="23:24" x14ac:dyDescent="0.2">
      <c r="W48580" s="25"/>
      <c r="X48580" s="25"/>
    </row>
    <row r="48581" spans="23:24" x14ac:dyDescent="0.2">
      <c r="W48581" s="25"/>
      <c r="X48581" s="25"/>
    </row>
    <row r="48582" spans="23:24" x14ac:dyDescent="0.2">
      <c r="W48582" s="25"/>
      <c r="X48582" s="25"/>
    </row>
    <row r="48583" spans="23:24" x14ac:dyDescent="0.2">
      <c r="W48583" s="25"/>
      <c r="X48583" s="25"/>
    </row>
    <row r="48584" spans="23:24" x14ac:dyDescent="0.2">
      <c r="W48584" s="25"/>
      <c r="X48584" s="25"/>
    </row>
    <row r="48585" spans="23:24" x14ac:dyDescent="0.2">
      <c r="W48585" s="25"/>
      <c r="X48585" s="25"/>
    </row>
    <row r="48586" spans="23:24" x14ac:dyDescent="0.2">
      <c r="W48586" s="25"/>
      <c r="X48586" s="25"/>
    </row>
    <row r="48587" spans="23:24" x14ac:dyDescent="0.2">
      <c r="W48587" s="25"/>
      <c r="X48587" s="25"/>
    </row>
    <row r="48588" spans="23:24" x14ac:dyDescent="0.2">
      <c r="W48588" s="25"/>
      <c r="X48588" s="25"/>
    </row>
    <row r="48589" spans="23:24" x14ac:dyDescent="0.2">
      <c r="W48589" s="25"/>
      <c r="X48589" s="25"/>
    </row>
    <row r="48590" spans="23:24" x14ac:dyDescent="0.2">
      <c r="W48590" s="25"/>
      <c r="X48590" s="25"/>
    </row>
    <row r="48591" spans="23:24" x14ac:dyDescent="0.2">
      <c r="W48591" s="25"/>
      <c r="X48591" s="25"/>
    </row>
    <row r="48592" spans="23:24" x14ac:dyDescent="0.2">
      <c r="W48592" s="25"/>
      <c r="X48592" s="25"/>
    </row>
    <row r="48593" spans="23:24" x14ac:dyDescent="0.2">
      <c r="W48593" s="25"/>
      <c r="X48593" s="25"/>
    </row>
    <row r="48594" spans="23:24" x14ac:dyDescent="0.2">
      <c r="W48594" s="25"/>
      <c r="X48594" s="25"/>
    </row>
    <row r="48595" spans="23:24" x14ac:dyDescent="0.2">
      <c r="W48595" s="25"/>
      <c r="X48595" s="25"/>
    </row>
    <row r="48596" spans="23:24" x14ac:dyDescent="0.2">
      <c r="W48596" s="25"/>
      <c r="X48596" s="25"/>
    </row>
    <row r="48597" spans="23:24" x14ac:dyDescent="0.2">
      <c r="W48597" s="25"/>
      <c r="X48597" s="25"/>
    </row>
    <row r="48598" spans="23:24" x14ac:dyDescent="0.2">
      <c r="W48598" s="25"/>
      <c r="X48598" s="25"/>
    </row>
    <row r="48599" spans="23:24" x14ac:dyDescent="0.2">
      <c r="W48599" s="25"/>
      <c r="X48599" s="25"/>
    </row>
    <row r="48600" spans="23:24" x14ac:dyDescent="0.2">
      <c r="W48600" s="25"/>
      <c r="X48600" s="25"/>
    </row>
    <row r="48601" spans="23:24" x14ac:dyDescent="0.2">
      <c r="W48601" s="25"/>
      <c r="X48601" s="25"/>
    </row>
    <row r="48602" spans="23:24" x14ac:dyDescent="0.2">
      <c r="W48602" s="25"/>
      <c r="X48602" s="25"/>
    </row>
    <row r="48603" spans="23:24" x14ac:dyDescent="0.2">
      <c r="W48603" s="25"/>
      <c r="X48603" s="25"/>
    </row>
    <row r="48604" spans="23:24" x14ac:dyDescent="0.2">
      <c r="W48604" s="25"/>
      <c r="X48604" s="25"/>
    </row>
    <row r="48605" spans="23:24" x14ac:dyDescent="0.2">
      <c r="W48605" s="25"/>
      <c r="X48605" s="25"/>
    </row>
    <row r="48606" spans="23:24" x14ac:dyDescent="0.2">
      <c r="W48606" s="25"/>
      <c r="X48606" s="25"/>
    </row>
    <row r="48607" spans="23:24" x14ac:dyDescent="0.2">
      <c r="W48607" s="25"/>
      <c r="X48607" s="25"/>
    </row>
    <row r="48608" spans="23:24" x14ac:dyDescent="0.2">
      <c r="W48608" s="25"/>
      <c r="X48608" s="25"/>
    </row>
    <row r="48609" spans="23:24" x14ac:dyDescent="0.2">
      <c r="W48609" s="25"/>
      <c r="X48609" s="25"/>
    </row>
    <row r="48610" spans="23:24" x14ac:dyDescent="0.2">
      <c r="W48610" s="25"/>
      <c r="X48610" s="25"/>
    </row>
    <row r="48611" spans="23:24" x14ac:dyDescent="0.2">
      <c r="W48611" s="25"/>
      <c r="X48611" s="25"/>
    </row>
    <row r="48612" spans="23:24" x14ac:dyDescent="0.2">
      <c r="W48612" s="25"/>
      <c r="X48612" s="25"/>
    </row>
    <row r="48613" spans="23:24" x14ac:dyDescent="0.2">
      <c r="W48613" s="25"/>
      <c r="X48613" s="25"/>
    </row>
    <row r="48614" spans="23:24" x14ac:dyDescent="0.2">
      <c r="W48614" s="25"/>
      <c r="X48614" s="25"/>
    </row>
    <row r="48615" spans="23:24" x14ac:dyDescent="0.2">
      <c r="W48615" s="25"/>
      <c r="X48615" s="25"/>
    </row>
    <row r="48616" spans="23:24" x14ac:dyDescent="0.2">
      <c r="W48616" s="25"/>
      <c r="X48616" s="25"/>
    </row>
    <row r="48617" spans="23:24" x14ac:dyDescent="0.2">
      <c r="W48617" s="25"/>
      <c r="X48617" s="25"/>
    </row>
    <row r="48618" spans="23:24" x14ac:dyDescent="0.2">
      <c r="W48618" s="25"/>
      <c r="X48618" s="25"/>
    </row>
    <row r="48619" spans="23:24" x14ac:dyDescent="0.2">
      <c r="W48619" s="25"/>
      <c r="X48619" s="25"/>
    </row>
    <row r="48620" spans="23:24" x14ac:dyDescent="0.2">
      <c r="W48620" s="25"/>
      <c r="X48620" s="25"/>
    </row>
    <row r="48621" spans="23:24" x14ac:dyDescent="0.2">
      <c r="W48621" s="25"/>
      <c r="X48621" s="25"/>
    </row>
    <row r="48622" spans="23:24" x14ac:dyDescent="0.2">
      <c r="W48622" s="25"/>
      <c r="X48622" s="25"/>
    </row>
    <row r="48623" spans="23:24" x14ac:dyDescent="0.2">
      <c r="W48623" s="25"/>
      <c r="X48623" s="25"/>
    </row>
    <row r="48624" spans="23:24" x14ac:dyDescent="0.2">
      <c r="W48624" s="25"/>
      <c r="X48624" s="25"/>
    </row>
    <row r="48625" spans="23:24" x14ac:dyDescent="0.2">
      <c r="W48625" s="25"/>
      <c r="X48625" s="25"/>
    </row>
    <row r="48626" spans="23:24" x14ac:dyDescent="0.2">
      <c r="W48626" s="25"/>
      <c r="X48626" s="25"/>
    </row>
    <row r="48627" spans="23:24" x14ac:dyDescent="0.2">
      <c r="W48627" s="25"/>
      <c r="X48627" s="25"/>
    </row>
    <row r="48628" spans="23:24" x14ac:dyDescent="0.2">
      <c r="W48628" s="25"/>
      <c r="X48628" s="25"/>
    </row>
    <row r="48629" spans="23:24" x14ac:dyDescent="0.2">
      <c r="W48629" s="25"/>
      <c r="X48629" s="25"/>
    </row>
    <row r="48630" spans="23:24" x14ac:dyDescent="0.2">
      <c r="W48630" s="25"/>
      <c r="X48630" s="25"/>
    </row>
    <row r="48631" spans="23:24" x14ac:dyDescent="0.2">
      <c r="W48631" s="25"/>
      <c r="X48631" s="25"/>
    </row>
    <row r="48632" spans="23:24" x14ac:dyDescent="0.2">
      <c r="W48632" s="25"/>
      <c r="X48632" s="25"/>
    </row>
    <row r="48633" spans="23:24" x14ac:dyDescent="0.2">
      <c r="W48633" s="25"/>
      <c r="X48633" s="25"/>
    </row>
    <row r="48634" spans="23:24" x14ac:dyDescent="0.2">
      <c r="W48634" s="25"/>
      <c r="X48634" s="25"/>
    </row>
    <row r="48635" spans="23:24" x14ac:dyDescent="0.2">
      <c r="W48635" s="25"/>
      <c r="X48635" s="25"/>
    </row>
    <row r="48636" spans="23:24" x14ac:dyDescent="0.2">
      <c r="W48636" s="25"/>
      <c r="X48636" s="25"/>
    </row>
    <row r="48637" spans="23:24" x14ac:dyDescent="0.2">
      <c r="W48637" s="25"/>
      <c r="X48637" s="25"/>
    </row>
    <row r="48638" spans="23:24" x14ac:dyDescent="0.2">
      <c r="W48638" s="25"/>
      <c r="X48638" s="25"/>
    </row>
    <row r="48639" spans="23:24" x14ac:dyDescent="0.2">
      <c r="W48639" s="25"/>
      <c r="X48639" s="25"/>
    </row>
    <row r="48640" spans="23:24" x14ac:dyDescent="0.2">
      <c r="W48640" s="25"/>
      <c r="X48640" s="25"/>
    </row>
    <row r="48641" spans="23:24" x14ac:dyDescent="0.2">
      <c r="W48641" s="25"/>
      <c r="X48641" s="25"/>
    </row>
    <row r="48642" spans="23:24" x14ac:dyDescent="0.2">
      <c r="W48642" s="25"/>
      <c r="X48642" s="25"/>
    </row>
    <row r="48643" spans="23:24" x14ac:dyDescent="0.2">
      <c r="W48643" s="25"/>
      <c r="X48643" s="25"/>
    </row>
    <row r="48644" spans="23:24" x14ac:dyDescent="0.2">
      <c r="W48644" s="25"/>
      <c r="X48644" s="25"/>
    </row>
    <row r="48645" spans="23:24" x14ac:dyDescent="0.2">
      <c r="W48645" s="25"/>
      <c r="X48645" s="25"/>
    </row>
    <row r="48646" spans="23:24" x14ac:dyDescent="0.2">
      <c r="W48646" s="25"/>
      <c r="X48646" s="25"/>
    </row>
    <row r="48647" spans="23:24" x14ac:dyDescent="0.2">
      <c r="W48647" s="25"/>
      <c r="X48647" s="25"/>
    </row>
    <row r="48648" spans="23:24" x14ac:dyDescent="0.2">
      <c r="W48648" s="25"/>
      <c r="X48648" s="25"/>
    </row>
    <row r="48649" spans="23:24" x14ac:dyDescent="0.2">
      <c r="W48649" s="25"/>
      <c r="X48649" s="25"/>
    </row>
    <row r="48650" spans="23:24" x14ac:dyDescent="0.2">
      <c r="W48650" s="25"/>
      <c r="X48650" s="25"/>
    </row>
    <row r="48651" spans="23:24" x14ac:dyDescent="0.2">
      <c r="W48651" s="25"/>
      <c r="X48651" s="25"/>
    </row>
    <row r="48652" spans="23:24" x14ac:dyDescent="0.2">
      <c r="W48652" s="25"/>
      <c r="X48652" s="25"/>
    </row>
    <row r="48653" spans="23:24" x14ac:dyDescent="0.2">
      <c r="W48653" s="25"/>
      <c r="X48653" s="25"/>
    </row>
    <row r="48654" spans="23:24" x14ac:dyDescent="0.2">
      <c r="W48654" s="25"/>
      <c r="X48654" s="25"/>
    </row>
    <row r="48655" spans="23:24" x14ac:dyDescent="0.2">
      <c r="W48655" s="25"/>
      <c r="X48655" s="25"/>
    </row>
    <row r="48656" spans="23:24" x14ac:dyDescent="0.2">
      <c r="W48656" s="25"/>
      <c r="X48656" s="25"/>
    </row>
    <row r="48657" spans="23:24" x14ac:dyDescent="0.2">
      <c r="W48657" s="25"/>
      <c r="X48657" s="25"/>
    </row>
    <row r="48658" spans="23:24" x14ac:dyDescent="0.2">
      <c r="W48658" s="25"/>
      <c r="X48658" s="25"/>
    </row>
    <row r="48659" spans="23:24" x14ac:dyDescent="0.2">
      <c r="W48659" s="25"/>
      <c r="X48659" s="25"/>
    </row>
    <row r="48660" spans="23:24" x14ac:dyDescent="0.2">
      <c r="W48660" s="25"/>
      <c r="X48660" s="25"/>
    </row>
    <row r="48661" spans="23:24" x14ac:dyDescent="0.2">
      <c r="W48661" s="25"/>
      <c r="X48661" s="25"/>
    </row>
    <row r="48662" spans="23:24" x14ac:dyDescent="0.2">
      <c r="W48662" s="25"/>
      <c r="X48662" s="25"/>
    </row>
    <row r="48663" spans="23:24" x14ac:dyDescent="0.2">
      <c r="W48663" s="25"/>
      <c r="X48663" s="25"/>
    </row>
    <row r="48664" spans="23:24" x14ac:dyDescent="0.2">
      <c r="W48664" s="25"/>
      <c r="X48664" s="25"/>
    </row>
    <row r="48665" spans="23:24" x14ac:dyDescent="0.2">
      <c r="W48665" s="25"/>
      <c r="X48665" s="25"/>
    </row>
    <row r="48666" spans="23:24" x14ac:dyDescent="0.2">
      <c r="W48666" s="25"/>
      <c r="X48666" s="25"/>
    </row>
    <row r="48667" spans="23:24" x14ac:dyDescent="0.2">
      <c r="W48667" s="25"/>
      <c r="X48667" s="25"/>
    </row>
    <row r="48668" spans="23:24" x14ac:dyDescent="0.2">
      <c r="W48668" s="25"/>
      <c r="X48668" s="25"/>
    </row>
    <row r="48669" spans="23:24" x14ac:dyDescent="0.2">
      <c r="W48669" s="25"/>
      <c r="X48669" s="25"/>
    </row>
    <row r="48670" spans="23:24" x14ac:dyDescent="0.2">
      <c r="W48670" s="25"/>
      <c r="X48670" s="25"/>
    </row>
    <row r="48671" spans="23:24" x14ac:dyDescent="0.2">
      <c r="W48671" s="25"/>
      <c r="X48671" s="25"/>
    </row>
    <row r="48672" spans="23:24" x14ac:dyDescent="0.2">
      <c r="W48672" s="25"/>
      <c r="X48672" s="25"/>
    </row>
    <row r="48673" spans="23:24" x14ac:dyDescent="0.2">
      <c r="W48673" s="25"/>
      <c r="X48673" s="25"/>
    </row>
    <row r="48674" spans="23:24" x14ac:dyDescent="0.2">
      <c r="W48674" s="25"/>
      <c r="X48674" s="25"/>
    </row>
    <row r="48675" spans="23:24" x14ac:dyDescent="0.2">
      <c r="W48675" s="25"/>
      <c r="X48675" s="25"/>
    </row>
    <row r="48676" spans="23:24" x14ac:dyDescent="0.2">
      <c r="W48676" s="25"/>
      <c r="X48676" s="25"/>
    </row>
    <row r="48677" spans="23:24" x14ac:dyDescent="0.2">
      <c r="W48677" s="25"/>
      <c r="X48677" s="25"/>
    </row>
    <row r="48678" spans="23:24" x14ac:dyDescent="0.2">
      <c r="W48678" s="25"/>
      <c r="X48678" s="25"/>
    </row>
    <row r="48679" spans="23:24" x14ac:dyDescent="0.2">
      <c r="W48679" s="25"/>
      <c r="X48679" s="25"/>
    </row>
    <row r="48680" spans="23:24" x14ac:dyDescent="0.2">
      <c r="W48680" s="25"/>
      <c r="X48680" s="25"/>
    </row>
    <row r="48681" spans="23:24" x14ac:dyDescent="0.2">
      <c r="W48681" s="25"/>
      <c r="X48681" s="25"/>
    </row>
    <row r="48682" spans="23:24" x14ac:dyDescent="0.2">
      <c r="W48682" s="25"/>
      <c r="X48682" s="25"/>
    </row>
    <row r="48683" spans="23:24" x14ac:dyDescent="0.2">
      <c r="W48683" s="25"/>
      <c r="X48683" s="25"/>
    </row>
    <row r="48684" spans="23:24" x14ac:dyDescent="0.2">
      <c r="W48684" s="25"/>
      <c r="X48684" s="25"/>
    </row>
    <row r="48685" spans="23:24" x14ac:dyDescent="0.2">
      <c r="W48685" s="25"/>
      <c r="X48685" s="25"/>
    </row>
    <row r="48686" spans="23:24" x14ac:dyDescent="0.2">
      <c r="W48686" s="25"/>
      <c r="X48686" s="25"/>
    </row>
    <row r="48687" spans="23:24" x14ac:dyDescent="0.2">
      <c r="W48687" s="25"/>
      <c r="X48687" s="25"/>
    </row>
    <row r="48688" spans="23:24" x14ac:dyDescent="0.2">
      <c r="W48688" s="25"/>
      <c r="X48688" s="25"/>
    </row>
    <row r="48689" spans="23:24" x14ac:dyDescent="0.2">
      <c r="W48689" s="25"/>
      <c r="X48689" s="25"/>
    </row>
    <row r="48690" spans="23:24" x14ac:dyDescent="0.2">
      <c r="W48690" s="25"/>
      <c r="X48690" s="25"/>
    </row>
    <row r="48691" spans="23:24" x14ac:dyDescent="0.2">
      <c r="W48691" s="25"/>
      <c r="X48691" s="25"/>
    </row>
    <row r="48692" spans="23:24" x14ac:dyDescent="0.2">
      <c r="W48692" s="25"/>
      <c r="X48692" s="25"/>
    </row>
    <row r="48693" spans="23:24" x14ac:dyDescent="0.2">
      <c r="W48693" s="25"/>
      <c r="X48693" s="25"/>
    </row>
    <row r="48694" spans="23:24" x14ac:dyDescent="0.2">
      <c r="W48694" s="25"/>
      <c r="X48694" s="25"/>
    </row>
    <row r="48695" spans="23:24" x14ac:dyDescent="0.2">
      <c r="W48695" s="25"/>
      <c r="X48695" s="25"/>
    </row>
    <row r="48696" spans="23:24" x14ac:dyDescent="0.2">
      <c r="W48696" s="25"/>
      <c r="X48696" s="25"/>
    </row>
    <row r="48697" spans="23:24" x14ac:dyDescent="0.2">
      <c r="W48697" s="25"/>
      <c r="X48697" s="25"/>
    </row>
    <row r="48698" spans="23:24" x14ac:dyDescent="0.2">
      <c r="W48698" s="25"/>
      <c r="X48698" s="25"/>
    </row>
    <row r="48699" spans="23:24" x14ac:dyDescent="0.2">
      <c r="W48699" s="25"/>
      <c r="X48699" s="25"/>
    </row>
    <row r="48700" spans="23:24" x14ac:dyDescent="0.2">
      <c r="W48700" s="25"/>
      <c r="X48700" s="25"/>
    </row>
    <row r="48701" spans="23:24" x14ac:dyDescent="0.2">
      <c r="W48701" s="25"/>
      <c r="X48701" s="25"/>
    </row>
    <row r="48702" spans="23:24" x14ac:dyDescent="0.2">
      <c r="W48702" s="25"/>
      <c r="X48702" s="25"/>
    </row>
    <row r="48703" spans="23:24" x14ac:dyDescent="0.2">
      <c r="W48703" s="25"/>
      <c r="X48703" s="25"/>
    </row>
    <row r="48704" spans="23:24" x14ac:dyDescent="0.2">
      <c r="W48704" s="25"/>
      <c r="X48704" s="25"/>
    </row>
    <row r="48705" spans="23:24" x14ac:dyDescent="0.2">
      <c r="W48705" s="25"/>
      <c r="X48705" s="25"/>
    </row>
    <row r="48706" spans="23:24" x14ac:dyDescent="0.2">
      <c r="W48706" s="25"/>
      <c r="X48706" s="25"/>
    </row>
    <row r="48707" spans="23:24" x14ac:dyDescent="0.2">
      <c r="W48707" s="25"/>
      <c r="X48707" s="25"/>
    </row>
    <row r="48708" spans="23:24" x14ac:dyDescent="0.2">
      <c r="W48708" s="25"/>
      <c r="X48708" s="25"/>
    </row>
    <row r="48709" spans="23:24" x14ac:dyDescent="0.2">
      <c r="W48709" s="25"/>
      <c r="X48709" s="25"/>
    </row>
    <row r="48710" spans="23:24" x14ac:dyDescent="0.2">
      <c r="W48710" s="25"/>
      <c r="X48710" s="25"/>
    </row>
    <row r="48711" spans="23:24" x14ac:dyDescent="0.2">
      <c r="W48711" s="25"/>
      <c r="X48711" s="25"/>
    </row>
    <row r="48712" spans="23:24" x14ac:dyDescent="0.2">
      <c r="W48712" s="25"/>
      <c r="X48712" s="25"/>
    </row>
    <row r="48713" spans="23:24" x14ac:dyDescent="0.2">
      <c r="W48713" s="25"/>
      <c r="X48713" s="25"/>
    </row>
    <row r="48714" spans="23:24" x14ac:dyDescent="0.2">
      <c r="W48714" s="25"/>
      <c r="X48714" s="25"/>
    </row>
    <row r="48715" spans="23:24" x14ac:dyDescent="0.2">
      <c r="W48715" s="25"/>
      <c r="X48715" s="25"/>
    </row>
    <row r="48716" spans="23:24" x14ac:dyDescent="0.2">
      <c r="W48716" s="25"/>
      <c r="X48716" s="25"/>
    </row>
    <row r="48717" spans="23:24" x14ac:dyDescent="0.2">
      <c r="W48717" s="25"/>
      <c r="X48717" s="25"/>
    </row>
    <row r="48718" spans="23:24" x14ac:dyDescent="0.2">
      <c r="W48718" s="25"/>
      <c r="X48718" s="25"/>
    </row>
    <row r="48719" spans="23:24" x14ac:dyDescent="0.2">
      <c r="W48719" s="25"/>
      <c r="X48719" s="25"/>
    </row>
    <row r="48720" spans="23:24" x14ac:dyDescent="0.2">
      <c r="W48720" s="25"/>
      <c r="X48720" s="25"/>
    </row>
    <row r="48721" spans="23:24" x14ac:dyDescent="0.2">
      <c r="W48721" s="25"/>
      <c r="X48721" s="25"/>
    </row>
    <row r="48722" spans="23:24" x14ac:dyDescent="0.2">
      <c r="W48722" s="25"/>
      <c r="X48722" s="25"/>
    </row>
    <row r="48723" spans="23:24" x14ac:dyDescent="0.2">
      <c r="W48723" s="25"/>
      <c r="X48723" s="25"/>
    </row>
    <row r="48724" spans="23:24" x14ac:dyDescent="0.2">
      <c r="W48724" s="25"/>
      <c r="X48724" s="25"/>
    </row>
    <row r="48725" spans="23:24" x14ac:dyDescent="0.2">
      <c r="W48725" s="25"/>
      <c r="X48725" s="25"/>
    </row>
    <row r="48726" spans="23:24" x14ac:dyDescent="0.2">
      <c r="W48726" s="25"/>
      <c r="X48726" s="25"/>
    </row>
    <row r="48727" spans="23:24" x14ac:dyDescent="0.2">
      <c r="W48727" s="25"/>
      <c r="X48727" s="25"/>
    </row>
    <row r="48728" spans="23:24" x14ac:dyDescent="0.2">
      <c r="W48728" s="25"/>
      <c r="X48728" s="25"/>
    </row>
    <row r="48729" spans="23:24" x14ac:dyDescent="0.2">
      <c r="W48729" s="25"/>
      <c r="X48729" s="25"/>
    </row>
    <row r="48730" spans="23:24" x14ac:dyDescent="0.2">
      <c r="W48730" s="25"/>
      <c r="X48730" s="25"/>
    </row>
    <row r="48731" spans="23:24" x14ac:dyDescent="0.2">
      <c r="W48731" s="25"/>
      <c r="X48731" s="25"/>
    </row>
    <row r="48732" spans="23:24" x14ac:dyDescent="0.2">
      <c r="W48732" s="25"/>
      <c r="X48732" s="25"/>
    </row>
    <row r="48733" spans="23:24" x14ac:dyDescent="0.2">
      <c r="W48733" s="25"/>
      <c r="X48733" s="25"/>
    </row>
    <row r="48734" spans="23:24" x14ac:dyDescent="0.2">
      <c r="W48734" s="25"/>
      <c r="X48734" s="25"/>
    </row>
    <row r="48735" spans="23:24" x14ac:dyDescent="0.2">
      <c r="W48735" s="25"/>
      <c r="X48735" s="25"/>
    </row>
    <row r="48736" spans="23:24" x14ac:dyDescent="0.2">
      <c r="W48736" s="25"/>
      <c r="X48736" s="25"/>
    </row>
    <row r="48737" spans="23:24" x14ac:dyDescent="0.2">
      <c r="W48737" s="25"/>
      <c r="X48737" s="25"/>
    </row>
    <row r="48738" spans="23:24" x14ac:dyDescent="0.2">
      <c r="W48738" s="25"/>
      <c r="X48738" s="25"/>
    </row>
    <row r="48739" spans="23:24" x14ac:dyDescent="0.2">
      <c r="W48739" s="25"/>
      <c r="X48739" s="25"/>
    </row>
    <row r="48740" spans="23:24" x14ac:dyDescent="0.2">
      <c r="W48740" s="25"/>
      <c r="X48740" s="25"/>
    </row>
    <row r="48741" spans="23:24" x14ac:dyDescent="0.2">
      <c r="W48741" s="25"/>
      <c r="X48741" s="25"/>
    </row>
    <row r="48742" spans="23:24" x14ac:dyDescent="0.2">
      <c r="W48742" s="25"/>
      <c r="X48742" s="25"/>
    </row>
    <row r="48743" spans="23:24" x14ac:dyDescent="0.2">
      <c r="W48743" s="25"/>
      <c r="X48743" s="25"/>
    </row>
    <row r="48744" spans="23:24" x14ac:dyDescent="0.2">
      <c r="W48744" s="25"/>
      <c r="X48744" s="25"/>
    </row>
    <row r="48745" spans="23:24" x14ac:dyDescent="0.2">
      <c r="W48745" s="25"/>
      <c r="X48745" s="25"/>
    </row>
    <row r="48746" spans="23:24" x14ac:dyDescent="0.2">
      <c r="W48746" s="25"/>
      <c r="X48746" s="25"/>
    </row>
    <row r="48747" spans="23:24" x14ac:dyDescent="0.2">
      <c r="W48747" s="25"/>
      <c r="X48747" s="25"/>
    </row>
    <row r="48748" spans="23:24" x14ac:dyDescent="0.2">
      <c r="W48748" s="25"/>
      <c r="X48748" s="25"/>
    </row>
    <row r="48749" spans="23:24" x14ac:dyDescent="0.2">
      <c r="W48749" s="25"/>
      <c r="X48749" s="25"/>
    </row>
    <row r="48750" spans="23:24" x14ac:dyDescent="0.2">
      <c r="W48750" s="25"/>
      <c r="X48750" s="25"/>
    </row>
    <row r="48751" spans="23:24" x14ac:dyDescent="0.2">
      <c r="W48751" s="25"/>
      <c r="X48751" s="25"/>
    </row>
    <row r="48752" spans="23:24" x14ac:dyDescent="0.2">
      <c r="W48752" s="25"/>
      <c r="X48752" s="25"/>
    </row>
    <row r="48753" spans="23:24" x14ac:dyDescent="0.2">
      <c r="W48753" s="25"/>
      <c r="X48753" s="25"/>
    </row>
    <row r="48754" spans="23:24" x14ac:dyDescent="0.2">
      <c r="W48754" s="25"/>
      <c r="X48754" s="25"/>
    </row>
    <row r="48755" spans="23:24" x14ac:dyDescent="0.2">
      <c r="W48755" s="25"/>
      <c r="X48755" s="25"/>
    </row>
    <row r="48756" spans="23:24" x14ac:dyDescent="0.2">
      <c r="W48756" s="25"/>
      <c r="X48756" s="25"/>
    </row>
    <row r="48757" spans="23:24" x14ac:dyDescent="0.2">
      <c r="W48757" s="25"/>
      <c r="X48757" s="25"/>
    </row>
    <row r="48758" spans="23:24" x14ac:dyDescent="0.2">
      <c r="W48758" s="25"/>
      <c r="X48758" s="25"/>
    </row>
    <row r="48759" spans="23:24" x14ac:dyDescent="0.2">
      <c r="W48759" s="25"/>
      <c r="X48759" s="25"/>
    </row>
    <row r="48760" spans="23:24" x14ac:dyDescent="0.2">
      <c r="W48760" s="25"/>
      <c r="X48760" s="25"/>
    </row>
    <row r="48761" spans="23:24" x14ac:dyDescent="0.2">
      <c r="W48761" s="25"/>
      <c r="X48761" s="25"/>
    </row>
    <row r="48762" spans="23:24" x14ac:dyDescent="0.2">
      <c r="W48762" s="25"/>
      <c r="X48762" s="25"/>
    </row>
    <row r="48763" spans="23:24" x14ac:dyDescent="0.2">
      <c r="W48763" s="25"/>
      <c r="X48763" s="25"/>
    </row>
    <row r="48764" spans="23:24" x14ac:dyDescent="0.2">
      <c r="W48764" s="25"/>
      <c r="X48764" s="25"/>
    </row>
    <row r="48765" spans="23:24" x14ac:dyDescent="0.2">
      <c r="W48765" s="25"/>
      <c r="X48765" s="25"/>
    </row>
    <row r="48766" spans="23:24" x14ac:dyDescent="0.2">
      <c r="W48766" s="25"/>
      <c r="X48766" s="25"/>
    </row>
    <row r="48767" spans="23:24" x14ac:dyDescent="0.2">
      <c r="W48767" s="25"/>
      <c r="X48767" s="25"/>
    </row>
    <row r="48768" spans="23:24" x14ac:dyDescent="0.2">
      <c r="W48768" s="25"/>
      <c r="X48768" s="25"/>
    </row>
    <row r="48769" spans="23:24" x14ac:dyDescent="0.2">
      <c r="W48769" s="25"/>
      <c r="X48769" s="25"/>
    </row>
    <row r="48770" spans="23:24" x14ac:dyDescent="0.2">
      <c r="W48770" s="25"/>
      <c r="X48770" s="25"/>
    </row>
    <row r="48771" spans="23:24" x14ac:dyDescent="0.2">
      <c r="W48771" s="25"/>
      <c r="X48771" s="25"/>
    </row>
    <row r="48772" spans="23:24" x14ac:dyDescent="0.2">
      <c r="W48772" s="25"/>
      <c r="X48772" s="25"/>
    </row>
    <row r="48773" spans="23:24" x14ac:dyDescent="0.2">
      <c r="W48773" s="25"/>
      <c r="X48773" s="25"/>
    </row>
    <row r="48774" spans="23:24" x14ac:dyDescent="0.2">
      <c r="W48774" s="25"/>
      <c r="X48774" s="25"/>
    </row>
    <row r="48775" spans="23:24" x14ac:dyDescent="0.2">
      <c r="W48775" s="25"/>
      <c r="X48775" s="25"/>
    </row>
    <row r="48776" spans="23:24" x14ac:dyDescent="0.2">
      <c r="W48776" s="25"/>
      <c r="X48776" s="25"/>
    </row>
    <row r="48777" spans="23:24" x14ac:dyDescent="0.2">
      <c r="W48777" s="25"/>
      <c r="X48777" s="25"/>
    </row>
    <row r="48778" spans="23:24" x14ac:dyDescent="0.2">
      <c r="W48778" s="25"/>
      <c r="X48778" s="25"/>
    </row>
    <row r="48779" spans="23:24" x14ac:dyDescent="0.2">
      <c r="W48779" s="25"/>
      <c r="X48779" s="25"/>
    </row>
    <row r="48780" spans="23:24" x14ac:dyDescent="0.2">
      <c r="W48780" s="25"/>
      <c r="X48780" s="25"/>
    </row>
    <row r="48781" spans="23:24" x14ac:dyDescent="0.2">
      <c r="W48781" s="25"/>
      <c r="X48781" s="25"/>
    </row>
    <row r="48782" spans="23:24" x14ac:dyDescent="0.2">
      <c r="W48782" s="25"/>
      <c r="X48782" s="25"/>
    </row>
    <row r="48783" spans="23:24" x14ac:dyDescent="0.2">
      <c r="W48783" s="25"/>
      <c r="X48783" s="25"/>
    </row>
    <row r="48784" spans="23:24" x14ac:dyDescent="0.2">
      <c r="W48784" s="25"/>
      <c r="X48784" s="25"/>
    </row>
    <row r="48785" spans="23:24" x14ac:dyDescent="0.2">
      <c r="W48785" s="25"/>
      <c r="X48785" s="25"/>
    </row>
    <row r="48786" spans="23:24" x14ac:dyDescent="0.2">
      <c r="W48786" s="25"/>
      <c r="X48786" s="25"/>
    </row>
    <row r="48787" spans="23:24" x14ac:dyDescent="0.2">
      <c r="W48787" s="25"/>
      <c r="X48787" s="25"/>
    </row>
    <row r="48788" spans="23:24" x14ac:dyDescent="0.2">
      <c r="W48788" s="25"/>
      <c r="X48788" s="25"/>
    </row>
    <row r="48789" spans="23:24" x14ac:dyDescent="0.2">
      <c r="W48789" s="25"/>
      <c r="X48789" s="25"/>
    </row>
    <row r="48790" spans="23:24" x14ac:dyDescent="0.2">
      <c r="W48790" s="25"/>
      <c r="X48790" s="25"/>
    </row>
    <row r="48791" spans="23:24" x14ac:dyDescent="0.2">
      <c r="W48791" s="25"/>
      <c r="X48791" s="25"/>
    </row>
    <row r="48792" spans="23:24" x14ac:dyDescent="0.2">
      <c r="W48792" s="25"/>
      <c r="X48792" s="25"/>
    </row>
    <row r="48793" spans="23:24" x14ac:dyDescent="0.2">
      <c r="W48793" s="25"/>
      <c r="X48793" s="25"/>
    </row>
    <row r="48794" spans="23:24" x14ac:dyDescent="0.2">
      <c r="W48794" s="25"/>
      <c r="X48794" s="25"/>
    </row>
    <row r="48795" spans="23:24" x14ac:dyDescent="0.2">
      <c r="W48795" s="25"/>
      <c r="X48795" s="25"/>
    </row>
    <row r="48796" spans="23:24" x14ac:dyDescent="0.2">
      <c r="W48796" s="25"/>
      <c r="X48796" s="25"/>
    </row>
    <row r="48797" spans="23:24" x14ac:dyDescent="0.2">
      <c r="W48797" s="25"/>
      <c r="X48797" s="25"/>
    </row>
    <row r="48798" spans="23:24" x14ac:dyDescent="0.2">
      <c r="W48798" s="25"/>
      <c r="X48798" s="25"/>
    </row>
    <row r="48799" spans="23:24" x14ac:dyDescent="0.2">
      <c r="W48799" s="25"/>
      <c r="X48799" s="25"/>
    </row>
    <row r="48800" spans="23:24" x14ac:dyDescent="0.2">
      <c r="W48800" s="25"/>
      <c r="X48800" s="25"/>
    </row>
    <row r="48801" spans="23:24" x14ac:dyDescent="0.2">
      <c r="W48801" s="25"/>
      <c r="X48801" s="25"/>
    </row>
    <row r="48802" spans="23:24" x14ac:dyDescent="0.2">
      <c r="W48802" s="25"/>
      <c r="X48802" s="25"/>
    </row>
    <row r="48803" spans="23:24" x14ac:dyDescent="0.2">
      <c r="W48803" s="25"/>
      <c r="X48803" s="25"/>
    </row>
    <row r="48804" spans="23:24" x14ac:dyDescent="0.2">
      <c r="W48804" s="25"/>
      <c r="X48804" s="25"/>
    </row>
    <row r="48805" spans="23:24" x14ac:dyDescent="0.2">
      <c r="W48805" s="25"/>
      <c r="X48805" s="25"/>
    </row>
    <row r="48806" spans="23:24" x14ac:dyDescent="0.2">
      <c r="W48806" s="25"/>
      <c r="X48806" s="25"/>
    </row>
    <row r="48807" spans="23:24" x14ac:dyDescent="0.2">
      <c r="W48807" s="25"/>
      <c r="X48807" s="25"/>
    </row>
    <row r="48808" spans="23:24" x14ac:dyDescent="0.2">
      <c r="W48808" s="25"/>
      <c r="X48808" s="25"/>
    </row>
    <row r="48809" spans="23:24" x14ac:dyDescent="0.2">
      <c r="W48809" s="25"/>
      <c r="X48809" s="25"/>
    </row>
    <row r="48810" spans="23:24" x14ac:dyDescent="0.2">
      <c r="W48810" s="25"/>
      <c r="X48810" s="25"/>
    </row>
    <row r="48811" spans="23:24" x14ac:dyDescent="0.2">
      <c r="W48811" s="25"/>
      <c r="X48811" s="25"/>
    </row>
    <row r="48812" spans="23:24" x14ac:dyDescent="0.2">
      <c r="W48812" s="25"/>
      <c r="X48812" s="25"/>
    </row>
    <row r="48813" spans="23:24" x14ac:dyDescent="0.2">
      <c r="W48813" s="25"/>
      <c r="X48813" s="25"/>
    </row>
    <row r="48814" spans="23:24" x14ac:dyDescent="0.2">
      <c r="W48814" s="25"/>
      <c r="X48814" s="25"/>
    </row>
    <row r="48815" spans="23:24" x14ac:dyDescent="0.2">
      <c r="W48815" s="25"/>
      <c r="X48815" s="25"/>
    </row>
    <row r="48816" spans="23:24" x14ac:dyDescent="0.2">
      <c r="W48816" s="25"/>
      <c r="X48816" s="25"/>
    </row>
    <row r="48817" spans="23:24" x14ac:dyDescent="0.2">
      <c r="W48817" s="25"/>
      <c r="X48817" s="25"/>
    </row>
    <row r="48818" spans="23:24" x14ac:dyDescent="0.2">
      <c r="W48818" s="25"/>
      <c r="X48818" s="25"/>
    </row>
    <row r="48819" spans="23:24" x14ac:dyDescent="0.2">
      <c r="W48819" s="25"/>
      <c r="X48819" s="25"/>
    </row>
    <row r="48820" spans="23:24" x14ac:dyDescent="0.2">
      <c r="W48820" s="25"/>
      <c r="X48820" s="25"/>
    </row>
    <row r="48821" spans="23:24" x14ac:dyDescent="0.2">
      <c r="W48821" s="25"/>
      <c r="X48821" s="25"/>
    </row>
    <row r="48822" spans="23:24" x14ac:dyDescent="0.2">
      <c r="W48822" s="25"/>
      <c r="X48822" s="25"/>
    </row>
    <row r="48823" spans="23:24" x14ac:dyDescent="0.2">
      <c r="W48823" s="25"/>
      <c r="X48823" s="25"/>
    </row>
    <row r="48824" spans="23:24" x14ac:dyDescent="0.2">
      <c r="W48824" s="25"/>
      <c r="X48824" s="25"/>
    </row>
    <row r="48825" spans="23:24" x14ac:dyDescent="0.2">
      <c r="W48825" s="25"/>
      <c r="X48825" s="25"/>
    </row>
    <row r="48826" spans="23:24" x14ac:dyDescent="0.2">
      <c r="W48826" s="25"/>
      <c r="X48826" s="25"/>
    </row>
    <row r="48827" spans="23:24" x14ac:dyDescent="0.2">
      <c r="W48827" s="25"/>
      <c r="X48827" s="25"/>
    </row>
    <row r="48828" spans="23:24" x14ac:dyDescent="0.2">
      <c r="W48828" s="25"/>
      <c r="X48828" s="25"/>
    </row>
    <row r="48829" spans="23:24" x14ac:dyDescent="0.2">
      <c r="W48829" s="25"/>
      <c r="X48829" s="25"/>
    </row>
    <row r="48830" spans="23:24" x14ac:dyDescent="0.2">
      <c r="W48830" s="25"/>
      <c r="X48830" s="25"/>
    </row>
    <row r="48831" spans="23:24" x14ac:dyDescent="0.2">
      <c r="W48831" s="25"/>
      <c r="X48831" s="25"/>
    </row>
    <row r="48832" spans="23:24" x14ac:dyDescent="0.2">
      <c r="W48832" s="25"/>
      <c r="X48832" s="25"/>
    </row>
    <row r="48833" spans="23:24" x14ac:dyDescent="0.2">
      <c r="W48833" s="25"/>
      <c r="X48833" s="25"/>
    </row>
    <row r="48834" spans="23:24" x14ac:dyDescent="0.2">
      <c r="W48834" s="25"/>
      <c r="X48834" s="25"/>
    </row>
    <row r="48835" spans="23:24" x14ac:dyDescent="0.2">
      <c r="W48835" s="25"/>
      <c r="X48835" s="25"/>
    </row>
    <row r="48836" spans="23:24" x14ac:dyDescent="0.2">
      <c r="W48836" s="25"/>
      <c r="X48836" s="25"/>
    </row>
    <row r="48837" spans="23:24" x14ac:dyDescent="0.2">
      <c r="W48837" s="25"/>
      <c r="X48837" s="25"/>
    </row>
    <row r="48838" spans="23:24" x14ac:dyDescent="0.2">
      <c r="W48838" s="25"/>
      <c r="X48838" s="25"/>
    </row>
    <row r="48839" spans="23:24" x14ac:dyDescent="0.2">
      <c r="W48839" s="25"/>
      <c r="X48839" s="25"/>
    </row>
    <row r="48840" spans="23:24" x14ac:dyDescent="0.2">
      <c r="W48840" s="25"/>
      <c r="X48840" s="25"/>
    </row>
    <row r="48841" spans="23:24" x14ac:dyDescent="0.2">
      <c r="W48841" s="25"/>
      <c r="X48841" s="25"/>
    </row>
    <row r="48842" spans="23:24" x14ac:dyDescent="0.2">
      <c r="W48842" s="25"/>
      <c r="X48842" s="25"/>
    </row>
    <row r="48843" spans="23:24" x14ac:dyDescent="0.2">
      <c r="W48843" s="25"/>
      <c r="X48843" s="25"/>
    </row>
    <row r="48844" spans="23:24" x14ac:dyDescent="0.2">
      <c r="W48844" s="25"/>
      <c r="X48844" s="25"/>
    </row>
    <row r="48845" spans="23:24" x14ac:dyDescent="0.2">
      <c r="W48845" s="25"/>
      <c r="X48845" s="25"/>
    </row>
    <row r="48846" spans="23:24" x14ac:dyDescent="0.2">
      <c r="W48846" s="25"/>
      <c r="X48846" s="25"/>
    </row>
    <row r="48847" spans="23:24" x14ac:dyDescent="0.2">
      <c r="W48847" s="25"/>
      <c r="X48847" s="25"/>
    </row>
    <row r="48848" spans="23:24" x14ac:dyDescent="0.2">
      <c r="W48848" s="25"/>
      <c r="X48848" s="25"/>
    </row>
    <row r="48849" spans="23:24" x14ac:dyDescent="0.2">
      <c r="W48849" s="25"/>
      <c r="X48849" s="25"/>
    </row>
    <row r="48850" spans="23:24" x14ac:dyDescent="0.2">
      <c r="W48850" s="25"/>
      <c r="X48850" s="25"/>
    </row>
    <row r="48851" spans="23:24" x14ac:dyDescent="0.2">
      <c r="W48851" s="25"/>
      <c r="X48851" s="25"/>
    </row>
    <row r="48852" spans="23:24" x14ac:dyDescent="0.2">
      <c r="W48852" s="25"/>
      <c r="X48852" s="25"/>
    </row>
    <row r="48853" spans="23:24" x14ac:dyDescent="0.2">
      <c r="W48853" s="25"/>
      <c r="X48853" s="25"/>
    </row>
    <row r="48854" spans="23:24" x14ac:dyDescent="0.2">
      <c r="W48854" s="25"/>
      <c r="X48854" s="25"/>
    </row>
    <row r="48855" spans="23:24" x14ac:dyDescent="0.2">
      <c r="W48855" s="25"/>
      <c r="X48855" s="25"/>
    </row>
    <row r="48856" spans="23:24" x14ac:dyDescent="0.2">
      <c r="W48856" s="25"/>
      <c r="X48856" s="25"/>
    </row>
    <row r="48857" spans="23:24" x14ac:dyDescent="0.2">
      <c r="W48857" s="25"/>
      <c r="X48857" s="25"/>
    </row>
    <row r="48858" spans="23:24" x14ac:dyDescent="0.2">
      <c r="W48858" s="25"/>
      <c r="X48858" s="25"/>
    </row>
    <row r="48859" spans="23:24" x14ac:dyDescent="0.2">
      <c r="W48859" s="25"/>
      <c r="X48859" s="25"/>
    </row>
    <row r="48860" spans="23:24" x14ac:dyDescent="0.2">
      <c r="W48860" s="25"/>
      <c r="X48860" s="25"/>
    </row>
    <row r="48861" spans="23:24" x14ac:dyDescent="0.2">
      <c r="W48861" s="25"/>
      <c r="X48861" s="25"/>
    </row>
    <row r="48862" spans="23:24" x14ac:dyDescent="0.2">
      <c r="W48862" s="25"/>
      <c r="X48862" s="25"/>
    </row>
    <row r="48863" spans="23:24" x14ac:dyDescent="0.2">
      <c r="W48863" s="25"/>
      <c r="X48863" s="25"/>
    </row>
    <row r="48864" spans="23:24" x14ac:dyDescent="0.2">
      <c r="W48864" s="25"/>
      <c r="X48864" s="25"/>
    </row>
    <row r="48865" spans="23:24" x14ac:dyDescent="0.2">
      <c r="W48865" s="25"/>
      <c r="X48865" s="25"/>
    </row>
    <row r="48866" spans="23:24" x14ac:dyDescent="0.2">
      <c r="W48866" s="25"/>
      <c r="X48866" s="25"/>
    </row>
    <row r="48867" spans="23:24" x14ac:dyDescent="0.2">
      <c r="W48867" s="25"/>
      <c r="X48867" s="25"/>
    </row>
    <row r="48868" spans="23:24" x14ac:dyDescent="0.2">
      <c r="W48868" s="25"/>
      <c r="X48868" s="25"/>
    </row>
    <row r="48869" spans="23:24" x14ac:dyDescent="0.2">
      <c r="W48869" s="25"/>
      <c r="X48869" s="25"/>
    </row>
    <row r="48870" spans="23:24" x14ac:dyDescent="0.2">
      <c r="W48870" s="25"/>
      <c r="X48870" s="25"/>
    </row>
    <row r="48871" spans="23:24" x14ac:dyDescent="0.2">
      <c r="W48871" s="25"/>
      <c r="X48871" s="25"/>
    </row>
    <row r="48872" spans="23:24" x14ac:dyDescent="0.2">
      <c r="W48872" s="25"/>
      <c r="X48872" s="25"/>
    </row>
    <row r="48873" spans="23:24" x14ac:dyDescent="0.2">
      <c r="W48873" s="25"/>
      <c r="X48873" s="25"/>
    </row>
    <row r="48874" spans="23:24" x14ac:dyDescent="0.2">
      <c r="W48874" s="25"/>
      <c r="X48874" s="25"/>
    </row>
    <row r="48875" spans="23:24" x14ac:dyDescent="0.2">
      <c r="W48875" s="25"/>
      <c r="X48875" s="25"/>
    </row>
    <row r="48876" spans="23:24" x14ac:dyDescent="0.2">
      <c r="W48876" s="25"/>
      <c r="X48876" s="25"/>
    </row>
    <row r="48877" spans="23:24" x14ac:dyDescent="0.2">
      <c r="W48877" s="25"/>
      <c r="X48877" s="25"/>
    </row>
    <row r="48878" spans="23:24" x14ac:dyDescent="0.2">
      <c r="W48878" s="25"/>
      <c r="X48878" s="25"/>
    </row>
    <row r="48879" spans="23:24" x14ac:dyDescent="0.2">
      <c r="W48879" s="25"/>
      <c r="X48879" s="25"/>
    </row>
    <row r="48880" spans="23:24" x14ac:dyDescent="0.2">
      <c r="W48880" s="25"/>
      <c r="X48880" s="25"/>
    </row>
    <row r="48881" spans="23:24" x14ac:dyDescent="0.2">
      <c r="W48881" s="25"/>
      <c r="X48881" s="25"/>
    </row>
    <row r="48882" spans="23:24" x14ac:dyDescent="0.2">
      <c r="W48882" s="25"/>
      <c r="X48882" s="25"/>
    </row>
    <row r="48883" spans="23:24" x14ac:dyDescent="0.2">
      <c r="W48883" s="25"/>
      <c r="X48883" s="25"/>
    </row>
    <row r="48884" spans="23:24" x14ac:dyDescent="0.2">
      <c r="W48884" s="25"/>
      <c r="X48884" s="25"/>
    </row>
    <row r="48885" spans="23:24" x14ac:dyDescent="0.2">
      <c r="W48885" s="25"/>
      <c r="X48885" s="25"/>
    </row>
    <row r="48886" spans="23:24" x14ac:dyDescent="0.2">
      <c r="W48886" s="25"/>
      <c r="X48886" s="25"/>
    </row>
    <row r="48887" spans="23:24" x14ac:dyDescent="0.2">
      <c r="W48887" s="25"/>
      <c r="X48887" s="25"/>
    </row>
    <row r="48888" spans="23:24" x14ac:dyDescent="0.2">
      <c r="W48888" s="25"/>
      <c r="X48888" s="25"/>
    </row>
    <row r="48889" spans="23:24" x14ac:dyDescent="0.2">
      <c r="W48889" s="25"/>
      <c r="X48889" s="25"/>
    </row>
    <row r="48890" spans="23:24" x14ac:dyDescent="0.2">
      <c r="W48890" s="25"/>
      <c r="X48890" s="25"/>
    </row>
    <row r="48891" spans="23:24" x14ac:dyDescent="0.2">
      <c r="W48891" s="25"/>
      <c r="X48891" s="25"/>
    </row>
    <row r="48892" spans="23:24" x14ac:dyDescent="0.2">
      <c r="W48892" s="25"/>
      <c r="X48892" s="25"/>
    </row>
    <row r="48893" spans="23:24" x14ac:dyDescent="0.2">
      <c r="W48893" s="25"/>
      <c r="X48893" s="25"/>
    </row>
    <row r="48894" spans="23:24" x14ac:dyDescent="0.2">
      <c r="W48894" s="25"/>
      <c r="X48894" s="25"/>
    </row>
    <row r="48895" spans="23:24" x14ac:dyDescent="0.2">
      <c r="W48895" s="25"/>
      <c r="X48895" s="25"/>
    </row>
    <row r="48896" spans="23:24" x14ac:dyDescent="0.2">
      <c r="W48896" s="25"/>
      <c r="X48896" s="25"/>
    </row>
    <row r="48897" spans="23:24" x14ac:dyDescent="0.2">
      <c r="W48897" s="25"/>
      <c r="X48897" s="25"/>
    </row>
    <row r="48898" spans="23:24" x14ac:dyDescent="0.2">
      <c r="W48898" s="25"/>
      <c r="X48898" s="25"/>
    </row>
    <row r="48899" spans="23:24" x14ac:dyDescent="0.2">
      <c r="W48899" s="25"/>
      <c r="X48899" s="25"/>
    </row>
    <row r="48900" spans="23:24" x14ac:dyDescent="0.2">
      <c r="W48900" s="25"/>
      <c r="X48900" s="25"/>
    </row>
    <row r="48901" spans="23:24" x14ac:dyDescent="0.2">
      <c r="W48901" s="25"/>
      <c r="X48901" s="25"/>
    </row>
    <row r="48902" spans="23:24" x14ac:dyDescent="0.2">
      <c r="W48902" s="25"/>
      <c r="X48902" s="25"/>
    </row>
    <row r="48903" spans="23:24" x14ac:dyDescent="0.2">
      <c r="W48903" s="25"/>
      <c r="X48903" s="25"/>
    </row>
    <row r="48904" spans="23:24" x14ac:dyDescent="0.2">
      <c r="W48904" s="25"/>
      <c r="X48904" s="25"/>
    </row>
    <row r="48905" spans="23:24" x14ac:dyDescent="0.2">
      <c r="W48905" s="25"/>
      <c r="X48905" s="25"/>
    </row>
    <row r="48906" spans="23:24" x14ac:dyDescent="0.2">
      <c r="W48906" s="25"/>
      <c r="X48906" s="25"/>
    </row>
    <row r="48907" spans="23:24" x14ac:dyDescent="0.2">
      <c r="W48907" s="25"/>
      <c r="X48907" s="25"/>
    </row>
    <row r="48908" spans="23:24" x14ac:dyDescent="0.2">
      <c r="W48908" s="25"/>
      <c r="X48908" s="25"/>
    </row>
    <row r="48909" spans="23:24" x14ac:dyDescent="0.2">
      <c r="W48909" s="25"/>
      <c r="X48909" s="25"/>
    </row>
    <row r="48910" spans="23:24" x14ac:dyDescent="0.2">
      <c r="W48910" s="25"/>
      <c r="X48910" s="25"/>
    </row>
    <row r="48911" spans="23:24" x14ac:dyDescent="0.2">
      <c r="W48911" s="25"/>
      <c r="X48911" s="25"/>
    </row>
    <row r="48912" spans="23:24" x14ac:dyDescent="0.2">
      <c r="W48912" s="25"/>
      <c r="X48912" s="25"/>
    </row>
    <row r="48913" spans="23:24" x14ac:dyDescent="0.2">
      <c r="W48913" s="25"/>
      <c r="X48913" s="25"/>
    </row>
    <row r="48914" spans="23:24" x14ac:dyDescent="0.2">
      <c r="W48914" s="25"/>
      <c r="X48914" s="25"/>
    </row>
    <row r="48915" spans="23:24" x14ac:dyDescent="0.2">
      <c r="W48915" s="25"/>
      <c r="X48915" s="25"/>
    </row>
    <row r="48916" spans="23:24" x14ac:dyDescent="0.2">
      <c r="W48916" s="25"/>
      <c r="X48916" s="25"/>
    </row>
    <row r="48917" spans="23:24" x14ac:dyDescent="0.2">
      <c r="W48917" s="25"/>
      <c r="X48917" s="25"/>
    </row>
    <row r="48918" spans="23:24" x14ac:dyDescent="0.2">
      <c r="W48918" s="25"/>
      <c r="X48918" s="25"/>
    </row>
    <row r="48919" spans="23:24" x14ac:dyDescent="0.2">
      <c r="W48919" s="25"/>
      <c r="X48919" s="25"/>
    </row>
    <row r="48920" spans="23:24" x14ac:dyDescent="0.2">
      <c r="W48920" s="25"/>
      <c r="X48920" s="25"/>
    </row>
    <row r="48921" spans="23:24" x14ac:dyDescent="0.2">
      <c r="W48921" s="25"/>
      <c r="X48921" s="25"/>
    </row>
    <row r="48922" spans="23:24" x14ac:dyDescent="0.2">
      <c r="W48922" s="25"/>
      <c r="X48922" s="25"/>
    </row>
    <row r="48923" spans="23:24" x14ac:dyDescent="0.2">
      <c r="W48923" s="25"/>
      <c r="X48923" s="25"/>
    </row>
    <row r="48924" spans="23:24" x14ac:dyDescent="0.2">
      <c r="W48924" s="25"/>
      <c r="X48924" s="25"/>
    </row>
    <row r="48925" spans="23:24" x14ac:dyDescent="0.2">
      <c r="W48925" s="25"/>
      <c r="X48925" s="25"/>
    </row>
    <row r="48926" spans="23:24" x14ac:dyDescent="0.2">
      <c r="W48926" s="25"/>
      <c r="X48926" s="25"/>
    </row>
    <row r="48927" spans="23:24" x14ac:dyDescent="0.2">
      <c r="W48927" s="25"/>
      <c r="X48927" s="25"/>
    </row>
    <row r="48928" spans="23:24" x14ac:dyDescent="0.2">
      <c r="W48928" s="25"/>
      <c r="X48928" s="25"/>
    </row>
    <row r="48929" spans="23:24" x14ac:dyDescent="0.2">
      <c r="W48929" s="25"/>
      <c r="X48929" s="25"/>
    </row>
    <row r="48930" spans="23:24" x14ac:dyDescent="0.2">
      <c r="W48930" s="25"/>
      <c r="X48930" s="25"/>
    </row>
    <row r="48931" spans="23:24" x14ac:dyDescent="0.2">
      <c r="W48931" s="25"/>
      <c r="X48931" s="25"/>
    </row>
    <row r="48932" spans="23:24" x14ac:dyDescent="0.2">
      <c r="W48932" s="25"/>
      <c r="X48932" s="25"/>
    </row>
    <row r="48933" spans="23:24" x14ac:dyDescent="0.2">
      <c r="W48933" s="25"/>
      <c r="X48933" s="25"/>
    </row>
    <row r="48934" spans="23:24" x14ac:dyDescent="0.2">
      <c r="W48934" s="25"/>
      <c r="X48934" s="25"/>
    </row>
    <row r="48935" spans="23:24" x14ac:dyDescent="0.2">
      <c r="W48935" s="25"/>
      <c r="X48935" s="25"/>
    </row>
    <row r="48936" spans="23:24" x14ac:dyDescent="0.2">
      <c r="W48936" s="25"/>
      <c r="X48936" s="25"/>
    </row>
    <row r="48937" spans="23:24" x14ac:dyDescent="0.2">
      <c r="W48937" s="25"/>
      <c r="X48937" s="25"/>
    </row>
    <row r="48938" spans="23:24" x14ac:dyDescent="0.2">
      <c r="W48938" s="25"/>
      <c r="X48938" s="25"/>
    </row>
    <row r="48939" spans="23:24" x14ac:dyDescent="0.2">
      <c r="W48939" s="25"/>
      <c r="X48939" s="25"/>
    </row>
    <row r="48940" spans="23:24" x14ac:dyDescent="0.2">
      <c r="W48940" s="25"/>
      <c r="X48940" s="25"/>
    </row>
    <row r="48941" spans="23:24" x14ac:dyDescent="0.2">
      <c r="W48941" s="25"/>
      <c r="X48941" s="25"/>
    </row>
    <row r="48942" spans="23:24" x14ac:dyDescent="0.2">
      <c r="W48942" s="25"/>
      <c r="X48942" s="25"/>
    </row>
    <row r="48943" spans="23:24" x14ac:dyDescent="0.2">
      <c r="W48943" s="25"/>
      <c r="X48943" s="25"/>
    </row>
    <row r="48944" spans="23:24" x14ac:dyDescent="0.2">
      <c r="W48944" s="25"/>
      <c r="X48944" s="25"/>
    </row>
    <row r="48945" spans="23:24" x14ac:dyDescent="0.2">
      <c r="W48945" s="25"/>
      <c r="X48945" s="25"/>
    </row>
    <row r="48946" spans="23:24" x14ac:dyDescent="0.2">
      <c r="W48946" s="25"/>
      <c r="X48946" s="25"/>
    </row>
    <row r="48947" spans="23:24" x14ac:dyDescent="0.2">
      <c r="W48947" s="25"/>
      <c r="X48947" s="25"/>
    </row>
    <row r="48948" spans="23:24" x14ac:dyDescent="0.2">
      <c r="W48948" s="25"/>
      <c r="X48948" s="25"/>
    </row>
    <row r="48949" spans="23:24" x14ac:dyDescent="0.2">
      <c r="W48949" s="25"/>
      <c r="X48949" s="25"/>
    </row>
    <row r="48950" spans="23:24" x14ac:dyDescent="0.2">
      <c r="W48950" s="25"/>
      <c r="X48950" s="25"/>
    </row>
    <row r="48951" spans="23:24" x14ac:dyDescent="0.2">
      <c r="W48951" s="25"/>
      <c r="X48951" s="25"/>
    </row>
    <row r="48952" spans="23:24" x14ac:dyDescent="0.2">
      <c r="W48952" s="25"/>
      <c r="X48952" s="25"/>
    </row>
    <row r="48953" spans="23:24" x14ac:dyDescent="0.2">
      <c r="W48953" s="25"/>
      <c r="X48953" s="25"/>
    </row>
    <row r="48954" spans="23:24" x14ac:dyDescent="0.2">
      <c r="W48954" s="25"/>
      <c r="X48954" s="25"/>
    </row>
    <row r="48955" spans="23:24" x14ac:dyDescent="0.2">
      <c r="W48955" s="25"/>
      <c r="X48955" s="25"/>
    </row>
    <row r="48956" spans="23:24" x14ac:dyDescent="0.2">
      <c r="W48956" s="25"/>
      <c r="X48956" s="25"/>
    </row>
    <row r="48957" spans="23:24" x14ac:dyDescent="0.2">
      <c r="W48957" s="25"/>
      <c r="X48957" s="25"/>
    </row>
    <row r="48958" spans="23:24" x14ac:dyDescent="0.2">
      <c r="W48958" s="25"/>
      <c r="X48958" s="25"/>
    </row>
    <row r="48959" spans="23:24" x14ac:dyDescent="0.2">
      <c r="W48959" s="25"/>
      <c r="X48959" s="25"/>
    </row>
    <row r="48960" spans="23:24" x14ac:dyDescent="0.2">
      <c r="W48960" s="25"/>
      <c r="X48960" s="25"/>
    </row>
    <row r="48961" spans="23:24" x14ac:dyDescent="0.2">
      <c r="W48961" s="25"/>
      <c r="X48961" s="25"/>
    </row>
    <row r="48962" spans="23:24" x14ac:dyDescent="0.2">
      <c r="W48962" s="25"/>
      <c r="X48962" s="25"/>
    </row>
    <row r="48963" spans="23:24" x14ac:dyDescent="0.2">
      <c r="W48963" s="25"/>
      <c r="X48963" s="25"/>
    </row>
    <row r="48964" spans="23:24" x14ac:dyDescent="0.2">
      <c r="W48964" s="25"/>
      <c r="X48964" s="25"/>
    </row>
    <row r="48965" spans="23:24" x14ac:dyDescent="0.2">
      <c r="W48965" s="25"/>
      <c r="X48965" s="25"/>
    </row>
    <row r="48966" spans="23:24" x14ac:dyDescent="0.2">
      <c r="W48966" s="25"/>
      <c r="X48966" s="25"/>
    </row>
    <row r="48967" spans="23:24" x14ac:dyDescent="0.2">
      <c r="W48967" s="25"/>
      <c r="X48967" s="25"/>
    </row>
    <row r="48968" spans="23:24" x14ac:dyDescent="0.2">
      <c r="W48968" s="25"/>
      <c r="X48968" s="25"/>
    </row>
    <row r="48969" spans="23:24" x14ac:dyDescent="0.2">
      <c r="W48969" s="25"/>
      <c r="X48969" s="25"/>
    </row>
    <row r="48970" spans="23:24" x14ac:dyDescent="0.2">
      <c r="W48970" s="25"/>
      <c r="X48970" s="25"/>
    </row>
    <row r="48971" spans="23:24" x14ac:dyDescent="0.2">
      <c r="W48971" s="25"/>
      <c r="X48971" s="25"/>
    </row>
    <row r="48972" spans="23:24" x14ac:dyDescent="0.2">
      <c r="W48972" s="25"/>
      <c r="X48972" s="25"/>
    </row>
    <row r="48973" spans="23:24" x14ac:dyDescent="0.2">
      <c r="W48973" s="25"/>
      <c r="X48973" s="25"/>
    </row>
    <row r="48974" spans="23:24" x14ac:dyDescent="0.2">
      <c r="W48974" s="25"/>
      <c r="X48974" s="25"/>
    </row>
    <row r="48975" spans="23:24" x14ac:dyDescent="0.2">
      <c r="W48975" s="25"/>
      <c r="X48975" s="25"/>
    </row>
    <row r="48976" spans="23:24" x14ac:dyDescent="0.2">
      <c r="W48976" s="25"/>
      <c r="X48976" s="25"/>
    </row>
    <row r="48977" spans="23:24" x14ac:dyDescent="0.2">
      <c r="W48977" s="25"/>
      <c r="X48977" s="25"/>
    </row>
    <row r="48978" spans="23:24" x14ac:dyDescent="0.2">
      <c r="W48978" s="25"/>
      <c r="X48978" s="25"/>
    </row>
    <row r="48979" spans="23:24" x14ac:dyDescent="0.2">
      <c r="W48979" s="25"/>
      <c r="X48979" s="25"/>
    </row>
    <row r="48980" spans="23:24" x14ac:dyDescent="0.2">
      <c r="W48980" s="25"/>
      <c r="X48980" s="25"/>
    </row>
    <row r="48981" spans="23:24" x14ac:dyDescent="0.2">
      <c r="W48981" s="25"/>
      <c r="X48981" s="25"/>
    </row>
    <row r="48982" spans="23:24" x14ac:dyDescent="0.2">
      <c r="W48982" s="25"/>
      <c r="X48982" s="25"/>
    </row>
    <row r="48983" spans="23:24" x14ac:dyDescent="0.2">
      <c r="W48983" s="25"/>
      <c r="X48983" s="25"/>
    </row>
    <row r="48984" spans="23:24" x14ac:dyDescent="0.2">
      <c r="W48984" s="25"/>
      <c r="X48984" s="25"/>
    </row>
    <row r="48985" spans="23:24" x14ac:dyDescent="0.2">
      <c r="W48985" s="25"/>
      <c r="X48985" s="25"/>
    </row>
    <row r="48986" spans="23:24" x14ac:dyDescent="0.2">
      <c r="W48986" s="25"/>
      <c r="X48986" s="25"/>
    </row>
    <row r="48987" spans="23:24" x14ac:dyDescent="0.2">
      <c r="W48987" s="25"/>
      <c r="X48987" s="25"/>
    </row>
    <row r="48988" spans="23:24" x14ac:dyDescent="0.2">
      <c r="W48988" s="25"/>
      <c r="X48988" s="25"/>
    </row>
    <row r="48989" spans="23:24" x14ac:dyDescent="0.2">
      <c r="W48989" s="25"/>
      <c r="X48989" s="25"/>
    </row>
    <row r="48990" spans="23:24" x14ac:dyDescent="0.2">
      <c r="W48990" s="25"/>
      <c r="X48990" s="25"/>
    </row>
    <row r="48991" spans="23:24" x14ac:dyDescent="0.2">
      <c r="W48991" s="25"/>
      <c r="X48991" s="25"/>
    </row>
    <row r="48992" spans="23:24" x14ac:dyDescent="0.2">
      <c r="W48992" s="25"/>
      <c r="X48992" s="25"/>
    </row>
    <row r="48993" spans="23:24" x14ac:dyDescent="0.2">
      <c r="W48993" s="25"/>
      <c r="X48993" s="25"/>
    </row>
    <row r="48994" spans="23:24" x14ac:dyDescent="0.2">
      <c r="W48994" s="25"/>
      <c r="X48994" s="25"/>
    </row>
    <row r="48995" spans="23:24" x14ac:dyDescent="0.2">
      <c r="W48995" s="25"/>
      <c r="X48995" s="25"/>
    </row>
    <row r="48996" spans="23:24" x14ac:dyDescent="0.2">
      <c r="W48996" s="25"/>
      <c r="X48996" s="25"/>
    </row>
    <row r="48997" spans="23:24" x14ac:dyDescent="0.2">
      <c r="W48997" s="25"/>
      <c r="X48997" s="25"/>
    </row>
    <row r="48998" spans="23:24" x14ac:dyDescent="0.2">
      <c r="W48998" s="25"/>
      <c r="X48998" s="25"/>
    </row>
    <row r="48999" spans="23:24" x14ac:dyDescent="0.2">
      <c r="W48999" s="25"/>
      <c r="X48999" s="25"/>
    </row>
    <row r="49000" spans="23:24" x14ac:dyDescent="0.2">
      <c r="W49000" s="25"/>
      <c r="X49000" s="25"/>
    </row>
    <row r="49001" spans="23:24" x14ac:dyDescent="0.2">
      <c r="W49001" s="25"/>
      <c r="X49001" s="25"/>
    </row>
    <row r="49002" spans="23:24" x14ac:dyDescent="0.2">
      <c r="W49002" s="25"/>
      <c r="X49002" s="25"/>
    </row>
    <row r="49003" spans="23:24" x14ac:dyDescent="0.2">
      <c r="W49003" s="25"/>
      <c r="X49003" s="25"/>
    </row>
    <row r="49004" spans="23:24" x14ac:dyDescent="0.2">
      <c r="W49004" s="25"/>
      <c r="X49004" s="25"/>
    </row>
    <row r="49005" spans="23:24" x14ac:dyDescent="0.2">
      <c r="W49005" s="25"/>
      <c r="X49005" s="25"/>
    </row>
    <row r="49006" spans="23:24" x14ac:dyDescent="0.2">
      <c r="W49006" s="25"/>
      <c r="X49006" s="25"/>
    </row>
    <row r="49007" spans="23:24" x14ac:dyDescent="0.2">
      <c r="W49007" s="25"/>
      <c r="X49007" s="25"/>
    </row>
    <row r="49008" spans="23:24" x14ac:dyDescent="0.2">
      <c r="W49008" s="25"/>
      <c r="X49008" s="25"/>
    </row>
    <row r="49009" spans="23:24" x14ac:dyDescent="0.2">
      <c r="W49009" s="25"/>
      <c r="X49009" s="25"/>
    </row>
    <row r="49010" spans="23:24" x14ac:dyDescent="0.2">
      <c r="W49010" s="25"/>
      <c r="X49010" s="25"/>
    </row>
    <row r="49011" spans="23:24" x14ac:dyDescent="0.2">
      <c r="W49011" s="25"/>
      <c r="X49011" s="25"/>
    </row>
    <row r="49012" spans="23:24" x14ac:dyDescent="0.2">
      <c r="W49012" s="25"/>
      <c r="X49012" s="25"/>
    </row>
    <row r="49013" spans="23:24" x14ac:dyDescent="0.2">
      <c r="W49013" s="25"/>
      <c r="X49013" s="25"/>
    </row>
    <row r="49014" spans="23:24" x14ac:dyDescent="0.2">
      <c r="W49014" s="25"/>
      <c r="X49014" s="25"/>
    </row>
    <row r="49015" spans="23:24" x14ac:dyDescent="0.2">
      <c r="W49015" s="25"/>
      <c r="X49015" s="25"/>
    </row>
    <row r="49016" spans="23:24" x14ac:dyDescent="0.2">
      <c r="W49016" s="25"/>
      <c r="X49016" s="25"/>
    </row>
    <row r="49017" spans="23:24" x14ac:dyDescent="0.2">
      <c r="W49017" s="25"/>
      <c r="X49017" s="25"/>
    </row>
    <row r="49018" spans="23:24" x14ac:dyDescent="0.2">
      <c r="W49018" s="25"/>
      <c r="X49018" s="25"/>
    </row>
    <row r="49019" spans="23:24" x14ac:dyDescent="0.2">
      <c r="W49019" s="25"/>
      <c r="X49019" s="25"/>
    </row>
    <row r="49020" spans="23:24" x14ac:dyDescent="0.2">
      <c r="W49020" s="25"/>
      <c r="X49020" s="25"/>
    </row>
    <row r="49021" spans="23:24" x14ac:dyDescent="0.2">
      <c r="W49021" s="25"/>
      <c r="X49021" s="25"/>
    </row>
    <row r="49022" spans="23:24" x14ac:dyDescent="0.2">
      <c r="W49022" s="25"/>
      <c r="X49022" s="25"/>
    </row>
    <row r="49023" spans="23:24" x14ac:dyDescent="0.2">
      <c r="W49023" s="25"/>
      <c r="X49023" s="25"/>
    </row>
    <row r="49024" spans="23:24" x14ac:dyDescent="0.2">
      <c r="W49024" s="25"/>
      <c r="X49024" s="25"/>
    </row>
    <row r="49025" spans="23:24" x14ac:dyDescent="0.2">
      <c r="W49025" s="25"/>
      <c r="X49025" s="25"/>
    </row>
    <row r="49026" spans="23:24" x14ac:dyDescent="0.2">
      <c r="W49026" s="25"/>
      <c r="X49026" s="25"/>
    </row>
    <row r="49027" spans="23:24" x14ac:dyDescent="0.2">
      <c r="W49027" s="25"/>
      <c r="X49027" s="25"/>
    </row>
    <row r="49028" spans="23:24" x14ac:dyDescent="0.2">
      <c r="W49028" s="25"/>
      <c r="X49028" s="25"/>
    </row>
    <row r="49029" spans="23:24" x14ac:dyDescent="0.2">
      <c r="W49029" s="25"/>
      <c r="X49029" s="25"/>
    </row>
    <row r="49030" spans="23:24" x14ac:dyDescent="0.2">
      <c r="W49030" s="25"/>
      <c r="X49030" s="25"/>
    </row>
    <row r="49031" spans="23:24" x14ac:dyDescent="0.2">
      <c r="W49031" s="25"/>
      <c r="X49031" s="25"/>
    </row>
    <row r="49032" spans="23:24" x14ac:dyDescent="0.2">
      <c r="W49032" s="25"/>
      <c r="X49032" s="25"/>
    </row>
    <row r="49033" spans="23:24" x14ac:dyDescent="0.2">
      <c r="W49033" s="25"/>
      <c r="X49033" s="25"/>
    </row>
    <row r="49034" spans="23:24" x14ac:dyDescent="0.2">
      <c r="W49034" s="25"/>
      <c r="X49034" s="25"/>
    </row>
    <row r="49035" spans="23:24" x14ac:dyDescent="0.2">
      <c r="W49035" s="25"/>
      <c r="X49035" s="25"/>
    </row>
    <row r="49036" spans="23:24" x14ac:dyDescent="0.2">
      <c r="W49036" s="25"/>
      <c r="X49036" s="25"/>
    </row>
    <row r="49037" spans="23:24" x14ac:dyDescent="0.2">
      <c r="W49037" s="25"/>
      <c r="X49037" s="25"/>
    </row>
    <row r="49038" spans="23:24" x14ac:dyDescent="0.2">
      <c r="W49038" s="25"/>
      <c r="X49038" s="25"/>
    </row>
    <row r="49039" spans="23:24" x14ac:dyDescent="0.2">
      <c r="W49039" s="25"/>
      <c r="X49039" s="25"/>
    </row>
    <row r="49040" spans="23:24" x14ac:dyDescent="0.2">
      <c r="W49040" s="25"/>
      <c r="X49040" s="25"/>
    </row>
    <row r="49041" spans="23:24" x14ac:dyDescent="0.2">
      <c r="W49041" s="25"/>
      <c r="X49041" s="25"/>
    </row>
    <row r="49042" spans="23:24" x14ac:dyDescent="0.2">
      <c r="W49042" s="25"/>
      <c r="X49042" s="25"/>
    </row>
    <row r="49043" spans="23:24" x14ac:dyDescent="0.2">
      <c r="W49043" s="25"/>
      <c r="X49043" s="25"/>
    </row>
    <row r="49044" spans="23:24" x14ac:dyDescent="0.2">
      <c r="W49044" s="25"/>
      <c r="X49044" s="25"/>
    </row>
    <row r="49045" spans="23:24" x14ac:dyDescent="0.2">
      <c r="W49045" s="25"/>
      <c r="X49045" s="25"/>
    </row>
    <row r="49046" spans="23:24" x14ac:dyDescent="0.2">
      <c r="W49046" s="25"/>
      <c r="X49046" s="25"/>
    </row>
    <row r="49047" spans="23:24" x14ac:dyDescent="0.2">
      <c r="W49047" s="25"/>
      <c r="X49047" s="25"/>
    </row>
    <row r="49048" spans="23:24" x14ac:dyDescent="0.2">
      <c r="W49048" s="25"/>
      <c r="X49048" s="25"/>
    </row>
    <row r="49049" spans="23:24" x14ac:dyDescent="0.2">
      <c r="W49049" s="25"/>
      <c r="X49049" s="25"/>
    </row>
    <row r="49050" spans="23:24" x14ac:dyDescent="0.2">
      <c r="W49050" s="25"/>
      <c r="X49050" s="25"/>
    </row>
    <row r="49051" spans="23:24" x14ac:dyDescent="0.2">
      <c r="W49051" s="25"/>
      <c r="X49051" s="25"/>
    </row>
    <row r="49052" spans="23:24" x14ac:dyDescent="0.2">
      <c r="W49052" s="25"/>
      <c r="X49052" s="25"/>
    </row>
    <row r="49053" spans="23:24" x14ac:dyDescent="0.2">
      <c r="W49053" s="25"/>
      <c r="X49053" s="25"/>
    </row>
    <row r="49054" spans="23:24" x14ac:dyDescent="0.2">
      <c r="W49054" s="25"/>
      <c r="X49054" s="25"/>
    </row>
    <row r="49055" spans="23:24" x14ac:dyDescent="0.2">
      <c r="W49055" s="25"/>
      <c r="X49055" s="25"/>
    </row>
    <row r="49056" spans="23:24" x14ac:dyDescent="0.2">
      <c r="W49056" s="25"/>
      <c r="X49056" s="25"/>
    </row>
    <row r="49057" spans="23:24" x14ac:dyDescent="0.2">
      <c r="W49057" s="25"/>
      <c r="X49057" s="25"/>
    </row>
    <row r="49058" spans="23:24" x14ac:dyDescent="0.2">
      <c r="W49058" s="25"/>
      <c r="X49058" s="25"/>
    </row>
    <row r="49059" spans="23:24" x14ac:dyDescent="0.2">
      <c r="W49059" s="25"/>
      <c r="X49059" s="25"/>
    </row>
    <row r="49060" spans="23:24" x14ac:dyDescent="0.2">
      <c r="W49060" s="25"/>
      <c r="X49060" s="25"/>
    </row>
    <row r="49061" spans="23:24" x14ac:dyDescent="0.2">
      <c r="W49061" s="25"/>
      <c r="X49061" s="25"/>
    </row>
    <row r="49062" spans="23:24" x14ac:dyDescent="0.2">
      <c r="W49062" s="25"/>
      <c r="X49062" s="25"/>
    </row>
    <row r="49063" spans="23:24" x14ac:dyDescent="0.2">
      <c r="W49063" s="25"/>
      <c r="X49063" s="25"/>
    </row>
    <row r="49064" spans="23:24" x14ac:dyDescent="0.2">
      <c r="W49064" s="25"/>
      <c r="X49064" s="25"/>
    </row>
    <row r="49065" spans="23:24" x14ac:dyDescent="0.2">
      <c r="W49065" s="25"/>
      <c r="X49065" s="25"/>
    </row>
    <row r="49066" spans="23:24" x14ac:dyDescent="0.2">
      <c r="W49066" s="25"/>
      <c r="X49066" s="25"/>
    </row>
    <row r="49067" spans="23:24" x14ac:dyDescent="0.2">
      <c r="W49067" s="25"/>
      <c r="X49067" s="25"/>
    </row>
    <row r="49068" spans="23:24" x14ac:dyDescent="0.2">
      <c r="W49068" s="25"/>
      <c r="X49068" s="25"/>
    </row>
    <row r="49069" spans="23:24" x14ac:dyDescent="0.2">
      <c r="W49069" s="25"/>
      <c r="X49069" s="25"/>
    </row>
    <row r="49070" spans="23:24" x14ac:dyDescent="0.2">
      <c r="W49070" s="25"/>
      <c r="X49070" s="25"/>
    </row>
    <row r="49071" spans="23:24" x14ac:dyDescent="0.2">
      <c r="W49071" s="25"/>
      <c r="X49071" s="25"/>
    </row>
    <row r="49072" spans="23:24" x14ac:dyDescent="0.2">
      <c r="W49072" s="25"/>
      <c r="X49072" s="25"/>
    </row>
    <row r="49073" spans="23:24" x14ac:dyDescent="0.2">
      <c r="W49073" s="25"/>
      <c r="X49073" s="25"/>
    </row>
    <row r="49074" spans="23:24" x14ac:dyDescent="0.2">
      <c r="W49074" s="25"/>
      <c r="X49074" s="25"/>
    </row>
    <row r="49075" spans="23:24" x14ac:dyDescent="0.2">
      <c r="W49075" s="25"/>
      <c r="X49075" s="25"/>
    </row>
    <row r="49076" spans="23:24" x14ac:dyDescent="0.2">
      <c r="W49076" s="25"/>
      <c r="X49076" s="25"/>
    </row>
    <row r="49077" spans="23:24" x14ac:dyDescent="0.2">
      <c r="W49077" s="25"/>
      <c r="X49077" s="25"/>
    </row>
    <row r="49078" spans="23:24" x14ac:dyDescent="0.2">
      <c r="W49078" s="25"/>
      <c r="X49078" s="25"/>
    </row>
    <row r="49079" spans="23:24" x14ac:dyDescent="0.2">
      <c r="W49079" s="25"/>
      <c r="X49079" s="25"/>
    </row>
    <row r="49080" spans="23:24" x14ac:dyDescent="0.2">
      <c r="W49080" s="25"/>
      <c r="X49080" s="25"/>
    </row>
    <row r="49081" spans="23:24" x14ac:dyDescent="0.2">
      <c r="W49081" s="25"/>
      <c r="X49081" s="25"/>
    </row>
    <row r="49082" spans="23:24" x14ac:dyDescent="0.2">
      <c r="W49082" s="25"/>
      <c r="X49082" s="25"/>
    </row>
    <row r="49083" spans="23:24" x14ac:dyDescent="0.2">
      <c r="W49083" s="25"/>
      <c r="X49083" s="25"/>
    </row>
    <row r="49084" spans="23:24" x14ac:dyDescent="0.2">
      <c r="W49084" s="25"/>
      <c r="X49084" s="25"/>
    </row>
    <row r="49085" spans="23:24" x14ac:dyDescent="0.2">
      <c r="W49085" s="25"/>
      <c r="X49085" s="25"/>
    </row>
    <row r="49086" spans="23:24" x14ac:dyDescent="0.2">
      <c r="W49086" s="25"/>
      <c r="X49086" s="25"/>
    </row>
    <row r="49087" spans="23:24" x14ac:dyDescent="0.2">
      <c r="W49087" s="25"/>
      <c r="X49087" s="25"/>
    </row>
    <row r="49088" spans="23:24" x14ac:dyDescent="0.2">
      <c r="W49088" s="25"/>
      <c r="X49088" s="25"/>
    </row>
    <row r="49089" spans="23:24" x14ac:dyDescent="0.2">
      <c r="W49089" s="25"/>
      <c r="X49089" s="25"/>
    </row>
    <row r="49090" spans="23:24" x14ac:dyDescent="0.2">
      <c r="W49090" s="25"/>
      <c r="X49090" s="25"/>
    </row>
    <row r="49091" spans="23:24" x14ac:dyDescent="0.2">
      <c r="W49091" s="25"/>
      <c r="X49091" s="25"/>
    </row>
    <row r="49092" spans="23:24" x14ac:dyDescent="0.2">
      <c r="W49092" s="25"/>
      <c r="X49092" s="25"/>
    </row>
    <row r="49093" spans="23:24" x14ac:dyDescent="0.2">
      <c r="W49093" s="25"/>
      <c r="X49093" s="25"/>
    </row>
    <row r="49094" spans="23:24" x14ac:dyDescent="0.2">
      <c r="W49094" s="25"/>
      <c r="X49094" s="25"/>
    </row>
    <row r="49095" spans="23:24" x14ac:dyDescent="0.2">
      <c r="W49095" s="25"/>
      <c r="X49095" s="25"/>
    </row>
    <row r="49096" spans="23:24" x14ac:dyDescent="0.2">
      <c r="W49096" s="25"/>
      <c r="X49096" s="25"/>
    </row>
    <row r="49097" spans="23:24" x14ac:dyDescent="0.2">
      <c r="W49097" s="25"/>
      <c r="X49097" s="25"/>
    </row>
    <row r="49098" spans="23:24" x14ac:dyDescent="0.2">
      <c r="W49098" s="25"/>
      <c r="X49098" s="25"/>
    </row>
    <row r="49099" spans="23:24" x14ac:dyDescent="0.2">
      <c r="W49099" s="25"/>
      <c r="X49099" s="25"/>
    </row>
    <row r="49100" spans="23:24" x14ac:dyDescent="0.2">
      <c r="W49100" s="25"/>
      <c r="X49100" s="25"/>
    </row>
    <row r="49101" spans="23:24" x14ac:dyDescent="0.2">
      <c r="W49101" s="25"/>
      <c r="X49101" s="25"/>
    </row>
    <row r="49102" spans="23:24" x14ac:dyDescent="0.2">
      <c r="W49102" s="25"/>
      <c r="X49102" s="25"/>
    </row>
    <row r="49103" spans="23:24" x14ac:dyDescent="0.2">
      <c r="W49103" s="25"/>
      <c r="X49103" s="25"/>
    </row>
    <row r="49104" spans="23:24" x14ac:dyDescent="0.2">
      <c r="W49104" s="25"/>
      <c r="X49104" s="25"/>
    </row>
    <row r="49105" spans="23:24" x14ac:dyDescent="0.2">
      <c r="W49105" s="25"/>
      <c r="X49105" s="25"/>
    </row>
    <row r="49106" spans="23:24" x14ac:dyDescent="0.2">
      <c r="W49106" s="25"/>
      <c r="X49106" s="25"/>
    </row>
    <row r="49107" spans="23:24" x14ac:dyDescent="0.2">
      <c r="W49107" s="25"/>
      <c r="X49107" s="25"/>
    </row>
    <row r="49108" spans="23:24" x14ac:dyDescent="0.2">
      <c r="W49108" s="25"/>
      <c r="X49108" s="25"/>
    </row>
    <row r="49109" spans="23:24" x14ac:dyDescent="0.2">
      <c r="W49109" s="25"/>
      <c r="X49109" s="25"/>
    </row>
    <row r="49110" spans="23:24" x14ac:dyDescent="0.2">
      <c r="W49110" s="25"/>
      <c r="X49110" s="25"/>
    </row>
    <row r="49111" spans="23:24" x14ac:dyDescent="0.2">
      <c r="W49111" s="25"/>
      <c r="X49111" s="25"/>
    </row>
    <row r="49112" spans="23:24" x14ac:dyDescent="0.2">
      <c r="W49112" s="25"/>
      <c r="X49112" s="25"/>
    </row>
    <row r="49113" spans="23:24" x14ac:dyDescent="0.2">
      <c r="W49113" s="25"/>
      <c r="X49113" s="25"/>
    </row>
    <row r="49114" spans="23:24" x14ac:dyDescent="0.2">
      <c r="W49114" s="25"/>
      <c r="X49114" s="25"/>
    </row>
    <row r="49115" spans="23:24" x14ac:dyDescent="0.2">
      <c r="W49115" s="25"/>
      <c r="X49115" s="25"/>
    </row>
    <row r="49116" spans="23:24" x14ac:dyDescent="0.2">
      <c r="W49116" s="25"/>
      <c r="X49116" s="25"/>
    </row>
    <row r="49117" spans="23:24" x14ac:dyDescent="0.2">
      <c r="W49117" s="25"/>
      <c r="X49117" s="25"/>
    </row>
    <row r="49118" spans="23:24" x14ac:dyDescent="0.2">
      <c r="W49118" s="25"/>
      <c r="X49118" s="25"/>
    </row>
    <row r="49119" spans="23:24" x14ac:dyDescent="0.2">
      <c r="W49119" s="25"/>
      <c r="X49119" s="25"/>
    </row>
    <row r="49120" spans="23:24" x14ac:dyDescent="0.2">
      <c r="W49120" s="25"/>
      <c r="X49120" s="25"/>
    </row>
    <row r="49121" spans="23:24" x14ac:dyDescent="0.2">
      <c r="W49121" s="25"/>
      <c r="X49121" s="25"/>
    </row>
    <row r="49122" spans="23:24" x14ac:dyDescent="0.2">
      <c r="W49122" s="25"/>
      <c r="X49122" s="25"/>
    </row>
    <row r="49123" spans="23:24" x14ac:dyDescent="0.2">
      <c r="W49123" s="25"/>
      <c r="X49123" s="25"/>
    </row>
    <row r="49124" spans="23:24" x14ac:dyDescent="0.2">
      <c r="W49124" s="25"/>
      <c r="X49124" s="25"/>
    </row>
    <row r="49125" spans="23:24" x14ac:dyDescent="0.2">
      <c r="W49125" s="25"/>
      <c r="X49125" s="25"/>
    </row>
    <row r="49126" spans="23:24" x14ac:dyDescent="0.2">
      <c r="W49126" s="25"/>
      <c r="X49126" s="25"/>
    </row>
    <row r="49127" spans="23:24" x14ac:dyDescent="0.2">
      <c r="W49127" s="25"/>
      <c r="X49127" s="25"/>
    </row>
    <row r="49128" spans="23:24" x14ac:dyDescent="0.2">
      <c r="W49128" s="25"/>
      <c r="X49128" s="25"/>
    </row>
    <row r="49129" spans="23:24" x14ac:dyDescent="0.2">
      <c r="W49129" s="25"/>
      <c r="X49129" s="25"/>
    </row>
    <row r="49130" spans="23:24" x14ac:dyDescent="0.2">
      <c r="W49130" s="25"/>
      <c r="X49130" s="25"/>
    </row>
    <row r="49131" spans="23:24" x14ac:dyDescent="0.2">
      <c r="W49131" s="25"/>
      <c r="X49131" s="25"/>
    </row>
    <row r="49132" spans="23:24" x14ac:dyDescent="0.2">
      <c r="W49132" s="25"/>
      <c r="X49132" s="25"/>
    </row>
    <row r="49133" spans="23:24" x14ac:dyDescent="0.2">
      <c r="W49133" s="25"/>
      <c r="X49133" s="25"/>
    </row>
    <row r="49134" spans="23:24" x14ac:dyDescent="0.2">
      <c r="W49134" s="25"/>
      <c r="X49134" s="25"/>
    </row>
    <row r="49135" spans="23:24" x14ac:dyDescent="0.2">
      <c r="W49135" s="25"/>
      <c r="X49135" s="25"/>
    </row>
    <row r="49136" spans="23:24" x14ac:dyDescent="0.2">
      <c r="W49136" s="25"/>
      <c r="X49136" s="25"/>
    </row>
    <row r="49137" spans="23:24" x14ac:dyDescent="0.2">
      <c r="W49137" s="25"/>
      <c r="X49137" s="25"/>
    </row>
    <row r="49138" spans="23:24" x14ac:dyDescent="0.2">
      <c r="W49138" s="25"/>
      <c r="X49138" s="25"/>
    </row>
    <row r="49139" spans="23:24" x14ac:dyDescent="0.2">
      <c r="W49139" s="25"/>
      <c r="X49139" s="25"/>
    </row>
    <row r="49140" spans="23:24" x14ac:dyDescent="0.2">
      <c r="W49140" s="25"/>
      <c r="X49140" s="25"/>
    </row>
    <row r="49141" spans="23:24" x14ac:dyDescent="0.2">
      <c r="W49141" s="25"/>
      <c r="X49141" s="25"/>
    </row>
    <row r="49142" spans="23:24" x14ac:dyDescent="0.2">
      <c r="W49142" s="25"/>
      <c r="X49142" s="25"/>
    </row>
    <row r="49143" spans="23:24" x14ac:dyDescent="0.2">
      <c r="W49143" s="25"/>
      <c r="X49143" s="25"/>
    </row>
    <row r="49144" spans="23:24" x14ac:dyDescent="0.2">
      <c r="W49144" s="25"/>
      <c r="X49144" s="25"/>
    </row>
    <row r="49145" spans="23:24" x14ac:dyDescent="0.2">
      <c r="W49145" s="25"/>
      <c r="X49145" s="25"/>
    </row>
    <row r="49146" spans="23:24" x14ac:dyDescent="0.2">
      <c r="W49146" s="25"/>
      <c r="X49146" s="25"/>
    </row>
    <row r="49147" spans="23:24" x14ac:dyDescent="0.2">
      <c r="W49147" s="25"/>
      <c r="X49147" s="25"/>
    </row>
    <row r="49148" spans="23:24" x14ac:dyDescent="0.2">
      <c r="W49148" s="25"/>
      <c r="X49148" s="25"/>
    </row>
    <row r="49149" spans="23:24" x14ac:dyDescent="0.2">
      <c r="W49149" s="25"/>
      <c r="X49149" s="25"/>
    </row>
    <row r="49150" spans="23:24" x14ac:dyDescent="0.2">
      <c r="W49150" s="25"/>
      <c r="X49150" s="25"/>
    </row>
    <row r="49151" spans="23:24" x14ac:dyDescent="0.2">
      <c r="W49151" s="25"/>
      <c r="X49151" s="25"/>
    </row>
    <row r="49152" spans="23:24" x14ac:dyDescent="0.2">
      <c r="W49152" s="25"/>
      <c r="X49152" s="25"/>
    </row>
    <row r="49153" spans="23:24" x14ac:dyDescent="0.2">
      <c r="W49153" s="25"/>
      <c r="X49153" s="25"/>
    </row>
    <row r="49154" spans="23:24" x14ac:dyDescent="0.2">
      <c r="W49154" s="25"/>
      <c r="X49154" s="25"/>
    </row>
    <row r="49155" spans="23:24" x14ac:dyDescent="0.2">
      <c r="W49155" s="25"/>
      <c r="X49155" s="25"/>
    </row>
    <row r="49156" spans="23:24" x14ac:dyDescent="0.2">
      <c r="W49156" s="25"/>
      <c r="X49156" s="25"/>
    </row>
    <row r="49157" spans="23:24" x14ac:dyDescent="0.2">
      <c r="W49157" s="25"/>
      <c r="X49157" s="25"/>
    </row>
    <row r="49158" spans="23:24" x14ac:dyDescent="0.2">
      <c r="W49158" s="25"/>
      <c r="X49158" s="25"/>
    </row>
    <row r="49159" spans="23:24" x14ac:dyDescent="0.2">
      <c r="W49159" s="25"/>
      <c r="X49159" s="25"/>
    </row>
    <row r="49160" spans="23:24" x14ac:dyDescent="0.2">
      <c r="W49160" s="25"/>
      <c r="X49160" s="25"/>
    </row>
    <row r="49161" spans="23:24" x14ac:dyDescent="0.2">
      <c r="W49161" s="25"/>
      <c r="X49161" s="25"/>
    </row>
    <row r="49162" spans="23:24" x14ac:dyDescent="0.2">
      <c r="W49162" s="25"/>
      <c r="X49162" s="25"/>
    </row>
    <row r="49163" spans="23:24" x14ac:dyDescent="0.2">
      <c r="W49163" s="25"/>
      <c r="X49163" s="25"/>
    </row>
    <row r="49164" spans="23:24" x14ac:dyDescent="0.2">
      <c r="W49164" s="25"/>
      <c r="X49164" s="25"/>
    </row>
    <row r="49165" spans="23:24" x14ac:dyDescent="0.2">
      <c r="W49165" s="25"/>
      <c r="X49165" s="25"/>
    </row>
    <row r="49166" spans="23:24" x14ac:dyDescent="0.2">
      <c r="W49166" s="25"/>
      <c r="X49166" s="25"/>
    </row>
    <row r="49167" spans="23:24" x14ac:dyDescent="0.2">
      <c r="W49167" s="25"/>
      <c r="X49167" s="25"/>
    </row>
    <row r="49168" spans="23:24" x14ac:dyDescent="0.2">
      <c r="W49168" s="25"/>
      <c r="X49168" s="25"/>
    </row>
    <row r="49169" spans="23:24" x14ac:dyDescent="0.2">
      <c r="W49169" s="25"/>
      <c r="X49169" s="25"/>
    </row>
    <row r="49170" spans="23:24" x14ac:dyDescent="0.2">
      <c r="W49170" s="25"/>
      <c r="X49170" s="25"/>
    </row>
    <row r="49171" spans="23:24" x14ac:dyDescent="0.2">
      <c r="W49171" s="25"/>
      <c r="X49171" s="25"/>
    </row>
    <row r="49172" spans="23:24" x14ac:dyDescent="0.2">
      <c r="W49172" s="25"/>
      <c r="X49172" s="25"/>
    </row>
    <row r="49173" spans="23:24" x14ac:dyDescent="0.2">
      <c r="W49173" s="25"/>
      <c r="X49173" s="25"/>
    </row>
    <row r="49174" spans="23:24" x14ac:dyDescent="0.2">
      <c r="W49174" s="25"/>
      <c r="X49174" s="25"/>
    </row>
    <row r="49175" spans="23:24" x14ac:dyDescent="0.2">
      <c r="W49175" s="25"/>
      <c r="X49175" s="25"/>
    </row>
    <row r="49176" spans="23:24" x14ac:dyDescent="0.2">
      <c r="W49176" s="25"/>
      <c r="X49176" s="25"/>
    </row>
    <row r="49177" spans="23:24" x14ac:dyDescent="0.2">
      <c r="W49177" s="25"/>
      <c r="X49177" s="25"/>
    </row>
    <row r="49178" spans="23:24" x14ac:dyDescent="0.2">
      <c r="W49178" s="25"/>
      <c r="X49178" s="25"/>
    </row>
    <row r="49179" spans="23:24" x14ac:dyDescent="0.2">
      <c r="W49179" s="25"/>
      <c r="X49179" s="25"/>
    </row>
    <row r="49180" spans="23:24" x14ac:dyDescent="0.2">
      <c r="W49180" s="25"/>
      <c r="X49180" s="25"/>
    </row>
    <row r="49181" spans="23:24" x14ac:dyDescent="0.2">
      <c r="W49181" s="25"/>
      <c r="X49181" s="25"/>
    </row>
    <row r="49182" spans="23:24" x14ac:dyDescent="0.2">
      <c r="W49182" s="25"/>
      <c r="X49182" s="25"/>
    </row>
    <row r="49183" spans="23:24" x14ac:dyDescent="0.2">
      <c r="W49183" s="25"/>
      <c r="X49183" s="25"/>
    </row>
    <row r="49184" spans="23:24" x14ac:dyDescent="0.2">
      <c r="W49184" s="25"/>
      <c r="X49184" s="25"/>
    </row>
    <row r="49185" spans="23:24" x14ac:dyDescent="0.2">
      <c r="W49185" s="25"/>
      <c r="X49185" s="25"/>
    </row>
    <row r="49186" spans="23:24" x14ac:dyDescent="0.2">
      <c r="W49186" s="25"/>
      <c r="X49186" s="25"/>
    </row>
    <row r="49187" spans="23:24" x14ac:dyDescent="0.2">
      <c r="W49187" s="25"/>
      <c r="X49187" s="25"/>
    </row>
    <row r="49188" spans="23:24" x14ac:dyDescent="0.2">
      <c r="W49188" s="25"/>
      <c r="X49188" s="25"/>
    </row>
    <row r="49189" spans="23:24" x14ac:dyDescent="0.2">
      <c r="W49189" s="25"/>
      <c r="X49189" s="25"/>
    </row>
    <row r="49190" spans="23:24" x14ac:dyDescent="0.2">
      <c r="W49190" s="25"/>
      <c r="X49190" s="25"/>
    </row>
    <row r="49191" spans="23:24" x14ac:dyDescent="0.2">
      <c r="W49191" s="25"/>
      <c r="X49191" s="25"/>
    </row>
    <row r="49192" spans="23:24" x14ac:dyDescent="0.2">
      <c r="W49192" s="25"/>
      <c r="X49192" s="25"/>
    </row>
    <row r="49193" spans="23:24" x14ac:dyDescent="0.2">
      <c r="W49193" s="25"/>
      <c r="X49193" s="25"/>
    </row>
    <row r="49194" spans="23:24" x14ac:dyDescent="0.2">
      <c r="W49194" s="25"/>
      <c r="X49194" s="25"/>
    </row>
    <row r="49195" spans="23:24" x14ac:dyDescent="0.2">
      <c r="W49195" s="25"/>
      <c r="X49195" s="25"/>
    </row>
    <row r="49196" spans="23:24" x14ac:dyDescent="0.2">
      <c r="W49196" s="25"/>
      <c r="X49196" s="25"/>
    </row>
    <row r="49197" spans="23:24" x14ac:dyDescent="0.2">
      <c r="W49197" s="25"/>
      <c r="X49197" s="25"/>
    </row>
    <row r="49198" spans="23:24" x14ac:dyDescent="0.2">
      <c r="W49198" s="25"/>
      <c r="X49198" s="25"/>
    </row>
    <row r="49199" spans="23:24" x14ac:dyDescent="0.2">
      <c r="W49199" s="25"/>
      <c r="X49199" s="25"/>
    </row>
    <row r="49200" spans="23:24" x14ac:dyDescent="0.2">
      <c r="W49200" s="25"/>
      <c r="X49200" s="25"/>
    </row>
    <row r="49201" spans="23:24" x14ac:dyDescent="0.2">
      <c r="W49201" s="25"/>
      <c r="X49201" s="25"/>
    </row>
    <row r="49202" spans="23:24" x14ac:dyDescent="0.2">
      <c r="W49202" s="25"/>
      <c r="X49202" s="25"/>
    </row>
    <row r="49203" spans="23:24" x14ac:dyDescent="0.2">
      <c r="W49203" s="25"/>
      <c r="X49203" s="25"/>
    </row>
    <row r="49204" spans="23:24" x14ac:dyDescent="0.2">
      <c r="W49204" s="25"/>
      <c r="X49204" s="25"/>
    </row>
    <row r="49205" spans="23:24" x14ac:dyDescent="0.2">
      <c r="W49205" s="25"/>
      <c r="X49205" s="25"/>
    </row>
    <row r="49206" spans="23:24" x14ac:dyDescent="0.2">
      <c r="W49206" s="25"/>
      <c r="X49206" s="25"/>
    </row>
    <row r="49207" spans="23:24" x14ac:dyDescent="0.2">
      <c r="W49207" s="25"/>
      <c r="X49207" s="25"/>
    </row>
    <row r="49208" spans="23:24" x14ac:dyDescent="0.2">
      <c r="W49208" s="25"/>
      <c r="X49208" s="25"/>
    </row>
    <row r="49209" spans="23:24" x14ac:dyDescent="0.2">
      <c r="W49209" s="25"/>
      <c r="X49209" s="25"/>
    </row>
    <row r="49210" spans="23:24" x14ac:dyDescent="0.2">
      <c r="W49210" s="25"/>
      <c r="X49210" s="25"/>
    </row>
    <row r="49211" spans="23:24" x14ac:dyDescent="0.2">
      <c r="W49211" s="25"/>
      <c r="X49211" s="25"/>
    </row>
    <row r="49212" spans="23:24" x14ac:dyDescent="0.2">
      <c r="W49212" s="25"/>
      <c r="X49212" s="25"/>
    </row>
    <row r="49213" spans="23:24" x14ac:dyDescent="0.2">
      <c r="W49213" s="25"/>
      <c r="X49213" s="25"/>
    </row>
    <row r="49214" spans="23:24" x14ac:dyDescent="0.2">
      <c r="W49214" s="25"/>
      <c r="X49214" s="25"/>
    </row>
    <row r="49215" spans="23:24" x14ac:dyDescent="0.2">
      <c r="W49215" s="25"/>
      <c r="X49215" s="25"/>
    </row>
    <row r="49216" spans="23:24" x14ac:dyDescent="0.2">
      <c r="W49216" s="25"/>
      <c r="X49216" s="25"/>
    </row>
    <row r="49217" spans="23:24" x14ac:dyDescent="0.2">
      <c r="W49217" s="25"/>
      <c r="X49217" s="25"/>
    </row>
    <row r="49218" spans="23:24" x14ac:dyDescent="0.2">
      <c r="W49218" s="25"/>
      <c r="X49218" s="25"/>
    </row>
    <row r="49219" spans="23:24" x14ac:dyDescent="0.2">
      <c r="W49219" s="25"/>
      <c r="X49219" s="25"/>
    </row>
    <row r="49220" spans="23:24" x14ac:dyDescent="0.2">
      <c r="W49220" s="25"/>
      <c r="X49220" s="25"/>
    </row>
    <row r="49221" spans="23:24" x14ac:dyDescent="0.2">
      <c r="W49221" s="25"/>
      <c r="X49221" s="25"/>
    </row>
    <row r="49222" spans="23:24" x14ac:dyDescent="0.2">
      <c r="W49222" s="25"/>
      <c r="X49222" s="25"/>
    </row>
    <row r="49223" spans="23:24" x14ac:dyDescent="0.2">
      <c r="W49223" s="25"/>
      <c r="X49223" s="25"/>
    </row>
    <row r="49224" spans="23:24" x14ac:dyDescent="0.2">
      <c r="W49224" s="25"/>
      <c r="X49224" s="25"/>
    </row>
    <row r="49225" spans="23:24" x14ac:dyDescent="0.2">
      <c r="W49225" s="25"/>
      <c r="X49225" s="25"/>
    </row>
    <row r="49226" spans="23:24" x14ac:dyDescent="0.2">
      <c r="W49226" s="25"/>
      <c r="X49226" s="25"/>
    </row>
    <row r="49227" spans="23:24" x14ac:dyDescent="0.2">
      <c r="W49227" s="25"/>
      <c r="X49227" s="25"/>
    </row>
    <row r="49228" spans="23:24" x14ac:dyDescent="0.2">
      <c r="W49228" s="25"/>
      <c r="X49228" s="25"/>
    </row>
    <row r="49229" spans="23:24" x14ac:dyDescent="0.2">
      <c r="W49229" s="25"/>
      <c r="X49229" s="25"/>
    </row>
    <row r="49230" spans="23:24" x14ac:dyDescent="0.2">
      <c r="W49230" s="25"/>
      <c r="X49230" s="25"/>
    </row>
    <row r="49231" spans="23:24" x14ac:dyDescent="0.2">
      <c r="W49231" s="25"/>
      <c r="X49231" s="25"/>
    </row>
    <row r="49232" spans="23:24" x14ac:dyDescent="0.2">
      <c r="W49232" s="25"/>
      <c r="X49232" s="25"/>
    </row>
    <row r="49233" spans="23:24" x14ac:dyDescent="0.2">
      <c r="W49233" s="25"/>
      <c r="X49233" s="25"/>
    </row>
    <row r="49234" spans="23:24" x14ac:dyDescent="0.2">
      <c r="W49234" s="25"/>
      <c r="X49234" s="25"/>
    </row>
    <row r="49235" spans="23:24" x14ac:dyDescent="0.2">
      <c r="W49235" s="25"/>
      <c r="X49235" s="25"/>
    </row>
    <row r="49236" spans="23:24" x14ac:dyDescent="0.2">
      <c r="W49236" s="25"/>
      <c r="X49236" s="25"/>
    </row>
    <row r="49237" spans="23:24" x14ac:dyDescent="0.2">
      <c r="W49237" s="25"/>
      <c r="X49237" s="25"/>
    </row>
    <row r="49238" spans="23:24" x14ac:dyDescent="0.2">
      <c r="W49238" s="25"/>
      <c r="X49238" s="25"/>
    </row>
    <row r="49239" spans="23:24" x14ac:dyDescent="0.2">
      <c r="W49239" s="25"/>
      <c r="X49239" s="25"/>
    </row>
    <row r="49240" spans="23:24" x14ac:dyDescent="0.2">
      <c r="W49240" s="25"/>
      <c r="X49240" s="25"/>
    </row>
    <row r="49241" spans="23:24" x14ac:dyDescent="0.2">
      <c r="W49241" s="25"/>
      <c r="X49241" s="25"/>
    </row>
    <row r="49242" spans="23:24" x14ac:dyDescent="0.2">
      <c r="W49242" s="25"/>
      <c r="X49242" s="25"/>
    </row>
    <row r="49243" spans="23:24" x14ac:dyDescent="0.2">
      <c r="W49243" s="25"/>
      <c r="X49243" s="25"/>
    </row>
    <row r="49244" spans="23:24" x14ac:dyDescent="0.2">
      <c r="W49244" s="25"/>
      <c r="X49244" s="25"/>
    </row>
    <row r="49245" spans="23:24" x14ac:dyDescent="0.2">
      <c r="W49245" s="25"/>
      <c r="X49245" s="25"/>
    </row>
    <row r="49246" spans="23:24" x14ac:dyDescent="0.2">
      <c r="W49246" s="25"/>
      <c r="X49246" s="25"/>
    </row>
    <row r="49247" spans="23:24" x14ac:dyDescent="0.2">
      <c r="W49247" s="25"/>
      <c r="X49247" s="25"/>
    </row>
    <row r="49248" spans="23:24" x14ac:dyDescent="0.2">
      <c r="W49248" s="25"/>
      <c r="X49248" s="25"/>
    </row>
    <row r="49249" spans="23:24" x14ac:dyDescent="0.2">
      <c r="W49249" s="25"/>
      <c r="X49249" s="25"/>
    </row>
    <row r="49250" spans="23:24" x14ac:dyDescent="0.2">
      <c r="W49250" s="25"/>
      <c r="X49250" s="25"/>
    </row>
    <row r="49251" spans="23:24" x14ac:dyDescent="0.2">
      <c r="W49251" s="25"/>
      <c r="X49251" s="25"/>
    </row>
    <row r="49252" spans="23:24" x14ac:dyDescent="0.2">
      <c r="W49252" s="25"/>
      <c r="X49252" s="25"/>
    </row>
    <row r="49253" spans="23:24" x14ac:dyDescent="0.2">
      <c r="W49253" s="25"/>
      <c r="X49253" s="25"/>
    </row>
    <row r="49254" spans="23:24" x14ac:dyDescent="0.2">
      <c r="W49254" s="25"/>
      <c r="X49254" s="25"/>
    </row>
    <row r="49255" spans="23:24" x14ac:dyDescent="0.2">
      <c r="W49255" s="25"/>
      <c r="X49255" s="25"/>
    </row>
    <row r="49256" spans="23:24" x14ac:dyDescent="0.2">
      <c r="W49256" s="25"/>
      <c r="X49256" s="25"/>
    </row>
    <row r="49257" spans="23:24" x14ac:dyDescent="0.2">
      <c r="W49257" s="25"/>
      <c r="X49257" s="25"/>
    </row>
    <row r="49258" spans="23:24" x14ac:dyDescent="0.2">
      <c r="W49258" s="25"/>
      <c r="X49258" s="25"/>
    </row>
    <row r="49259" spans="23:24" x14ac:dyDescent="0.2">
      <c r="W49259" s="25"/>
      <c r="X49259" s="25"/>
    </row>
    <row r="49260" spans="23:24" x14ac:dyDescent="0.2">
      <c r="W49260" s="25"/>
      <c r="X49260" s="25"/>
    </row>
    <row r="49261" spans="23:24" x14ac:dyDescent="0.2">
      <c r="W49261" s="25"/>
      <c r="X49261" s="25"/>
    </row>
    <row r="49262" spans="23:24" x14ac:dyDescent="0.2">
      <c r="W49262" s="25"/>
      <c r="X49262" s="25"/>
    </row>
    <row r="49263" spans="23:24" x14ac:dyDescent="0.2">
      <c r="W49263" s="25"/>
      <c r="X49263" s="25"/>
    </row>
    <row r="49264" spans="23:24" x14ac:dyDescent="0.2">
      <c r="W49264" s="25"/>
      <c r="X49264" s="25"/>
    </row>
    <row r="49265" spans="23:24" x14ac:dyDescent="0.2">
      <c r="W49265" s="25"/>
      <c r="X49265" s="25"/>
    </row>
    <row r="49266" spans="23:24" x14ac:dyDescent="0.2">
      <c r="W49266" s="25"/>
      <c r="X49266" s="25"/>
    </row>
    <row r="49267" spans="23:24" x14ac:dyDescent="0.2">
      <c r="W49267" s="25"/>
      <c r="X49267" s="25"/>
    </row>
    <row r="49268" spans="23:24" x14ac:dyDescent="0.2">
      <c r="W49268" s="25"/>
      <c r="X49268" s="25"/>
    </row>
    <row r="49269" spans="23:24" x14ac:dyDescent="0.2">
      <c r="W49269" s="25"/>
      <c r="X49269" s="25"/>
    </row>
    <row r="49270" spans="23:24" x14ac:dyDescent="0.2">
      <c r="W49270" s="25"/>
      <c r="X49270" s="25"/>
    </row>
    <row r="49271" spans="23:24" x14ac:dyDescent="0.2">
      <c r="W49271" s="25"/>
      <c r="X49271" s="25"/>
    </row>
    <row r="49272" spans="23:24" x14ac:dyDescent="0.2">
      <c r="W49272" s="25"/>
      <c r="X49272" s="25"/>
    </row>
    <row r="49273" spans="23:24" x14ac:dyDescent="0.2">
      <c r="W49273" s="25"/>
      <c r="X49273" s="25"/>
    </row>
    <row r="49274" spans="23:24" x14ac:dyDescent="0.2">
      <c r="W49274" s="25"/>
      <c r="X49274" s="25"/>
    </row>
    <row r="49275" spans="23:24" x14ac:dyDescent="0.2">
      <c r="W49275" s="25"/>
      <c r="X49275" s="25"/>
    </row>
    <row r="49276" spans="23:24" x14ac:dyDescent="0.2">
      <c r="W49276" s="25"/>
      <c r="X49276" s="25"/>
    </row>
    <row r="49277" spans="23:24" x14ac:dyDescent="0.2">
      <c r="W49277" s="25"/>
      <c r="X49277" s="25"/>
    </row>
    <row r="49278" spans="23:24" x14ac:dyDescent="0.2">
      <c r="W49278" s="25"/>
      <c r="X49278" s="25"/>
    </row>
    <row r="49279" spans="23:24" x14ac:dyDescent="0.2">
      <c r="W49279" s="25"/>
      <c r="X49279" s="25"/>
    </row>
    <row r="49280" spans="23:24" x14ac:dyDescent="0.2">
      <c r="W49280" s="25"/>
      <c r="X49280" s="25"/>
    </row>
    <row r="49281" spans="23:24" x14ac:dyDescent="0.2">
      <c r="W49281" s="25"/>
      <c r="X49281" s="25"/>
    </row>
    <row r="49282" spans="23:24" x14ac:dyDescent="0.2">
      <c r="W49282" s="25"/>
      <c r="X49282" s="25"/>
    </row>
    <row r="49283" spans="23:24" x14ac:dyDescent="0.2">
      <c r="W49283" s="25"/>
      <c r="X49283" s="25"/>
    </row>
    <row r="49284" spans="23:24" x14ac:dyDescent="0.2">
      <c r="W49284" s="25"/>
      <c r="X49284" s="25"/>
    </row>
    <row r="49285" spans="23:24" x14ac:dyDescent="0.2">
      <c r="W49285" s="25"/>
      <c r="X49285" s="25"/>
    </row>
    <row r="49286" spans="23:24" x14ac:dyDescent="0.2">
      <c r="W49286" s="25"/>
      <c r="X49286" s="25"/>
    </row>
    <row r="49287" spans="23:24" x14ac:dyDescent="0.2">
      <c r="W49287" s="25"/>
      <c r="X49287" s="25"/>
    </row>
    <row r="49288" spans="23:24" x14ac:dyDescent="0.2">
      <c r="W49288" s="25"/>
      <c r="X49288" s="25"/>
    </row>
    <row r="49289" spans="23:24" x14ac:dyDescent="0.2">
      <c r="W49289" s="25"/>
      <c r="X49289" s="25"/>
    </row>
    <row r="49290" spans="23:24" x14ac:dyDescent="0.2">
      <c r="W49290" s="25"/>
      <c r="X49290" s="25"/>
    </row>
    <row r="49291" spans="23:24" x14ac:dyDescent="0.2">
      <c r="W49291" s="25"/>
      <c r="X49291" s="25"/>
    </row>
    <row r="49292" spans="23:24" x14ac:dyDescent="0.2">
      <c r="W49292" s="25"/>
      <c r="X49292" s="25"/>
    </row>
    <row r="49293" spans="23:24" x14ac:dyDescent="0.2">
      <c r="W49293" s="25"/>
      <c r="X49293" s="25"/>
    </row>
    <row r="49294" spans="23:24" x14ac:dyDescent="0.2">
      <c r="W49294" s="25"/>
      <c r="X49294" s="25"/>
    </row>
    <row r="49295" spans="23:24" x14ac:dyDescent="0.2">
      <c r="W49295" s="25"/>
      <c r="X49295" s="25"/>
    </row>
    <row r="49296" spans="23:24" x14ac:dyDescent="0.2">
      <c r="W49296" s="25"/>
      <c r="X49296" s="25"/>
    </row>
    <row r="49297" spans="23:24" x14ac:dyDescent="0.2">
      <c r="W49297" s="25"/>
      <c r="X49297" s="25"/>
    </row>
    <row r="49298" spans="23:24" x14ac:dyDescent="0.2">
      <c r="W49298" s="25"/>
      <c r="X49298" s="25"/>
    </row>
    <row r="49299" spans="23:24" x14ac:dyDescent="0.2">
      <c r="W49299" s="25"/>
      <c r="X49299" s="25"/>
    </row>
    <row r="49300" spans="23:24" x14ac:dyDescent="0.2">
      <c r="W49300" s="25"/>
      <c r="X49300" s="25"/>
    </row>
    <row r="49301" spans="23:24" x14ac:dyDescent="0.2">
      <c r="W49301" s="25"/>
      <c r="X49301" s="25"/>
    </row>
    <row r="49302" spans="23:24" x14ac:dyDescent="0.2">
      <c r="W49302" s="25"/>
      <c r="X49302" s="25"/>
    </row>
    <row r="49303" spans="23:24" x14ac:dyDescent="0.2">
      <c r="W49303" s="25"/>
      <c r="X49303" s="25"/>
    </row>
    <row r="49304" spans="23:24" x14ac:dyDescent="0.2">
      <c r="W49304" s="25"/>
      <c r="X49304" s="25"/>
    </row>
    <row r="49305" spans="23:24" x14ac:dyDescent="0.2">
      <c r="W49305" s="25"/>
      <c r="X49305" s="25"/>
    </row>
    <row r="49306" spans="23:24" x14ac:dyDescent="0.2">
      <c r="W49306" s="25"/>
      <c r="X49306" s="25"/>
    </row>
    <row r="49307" spans="23:24" x14ac:dyDescent="0.2">
      <c r="W49307" s="25"/>
      <c r="X49307" s="25"/>
    </row>
    <row r="49308" spans="23:24" x14ac:dyDescent="0.2">
      <c r="W49308" s="25"/>
      <c r="X49308" s="25"/>
    </row>
    <row r="49309" spans="23:24" x14ac:dyDescent="0.2">
      <c r="W49309" s="25"/>
      <c r="X49309" s="25"/>
    </row>
    <row r="49310" spans="23:24" x14ac:dyDescent="0.2">
      <c r="W49310" s="25"/>
      <c r="X49310" s="25"/>
    </row>
    <row r="49311" spans="23:24" x14ac:dyDescent="0.2">
      <c r="W49311" s="25"/>
      <c r="X49311" s="25"/>
    </row>
    <row r="49312" spans="23:24" x14ac:dyDescent="0.2">
      <c r="W49312" s="25"/>
      <c r="X49312" s="25"/>
    </row>
    <row r="49313" spans="23:24" x14ac:dyDescent="0.2">
      <c r="W49313" s="25"/>
      <c r="X49313" s="25"/>
    </row>
    <row r="49314" spans="23:24" x14ac:dyDescent="0.2">
      <c r="W49314" s="25"/>
      <c r="X49314" s="25"/>
    </row>
    <row r="49315" spans="23:24" x14ac:dyDescent="0.2">
      <c r="W49315" s="25"/>
      <c r="X49315" s="25"/>
    </row>
    <row r="49316" spans="23:24" x14ac:dyDescent="0.2">
      <c r="W49316" s="25"/>
      <c r="X49316" s="25"/>
    </row>
    <row r="49317" spans="23:24" x14ac:dyDescent="0.2">
      <c r="W49317" s="25"/>
      <c r="X49317" s="25"/>
    </row>
    <row r="49318" spans="23:24" x14ac:dyDescent="0.2">
      <c r="W49318" s="25"/>
      <c r="X49318" s="25"/>
    </row>
    <row r="49319" spans="23:24" x14ac:dyDescent="0.2">
      <c r="W49319" s="25"/>
      <c r="X49319" s="25"/>
    </row>
    <row r="49320" spans="23:24" x14ac:dyDescent="0.2">
      <c r="W49320" s="25"/>
      <c r="X49320" s="25"/>
    </row>
    <row r="49321" spans="23:24" x14ac:dyDescent="0.2">
      <c r="W49321" s="25"/>
      <c r="X49321" s="25"/>
    </row>
    <row r="49322" spans="23:24" x14ac:dyDescent="0.2">
      <c r="W49322" s="25"/>
      <c r="X49322" s="25"/>
    </row>
    <row r="49323" spans="23:24" x14ac:dyDescent="0.2">
      <c r="W49323" s="25"/>
      <c r="X49323" s="25"/>
    </row>
    <row r="49324" spans="23:24" x14ac:dyDescent="0.2">
      <c r="W49324" s="25"/>
      <c r="X49324" s="25"/>
    </row>
    <row r="49325" spans="23:24" x14ac:dyDescent="0.2">
      <c r="W49325" s="25"/>
      <c r="X49325" s="25"/>
    </row>
    <row r="49326" spans="23:24" x14ac:dyDescent="0.2">
      <c r="W49326" s="25"/>
      <c r="X49326" s="25"/>
    </row>
    <row r="49327" spans="23:24" x14ac:dyDescent="0.2">
      <c r="W49327" s="25"/>
      <c r="X49327" s="25"/>
    </row>
    <row r="49328" spans="23:24" x14ac:dyDescent="0.2">
      <c r="W49328" s="25"/>
      <c r="X49328" s="25"/>
    </row>
    <row r="49329" spans="23:24" x14ac:dyDescent="0.2">
      <c r="W49329" s="25"/>
      <c r="X49329" s="25"/>
    </row>
    <row r="49330" spans="23:24" x14ac:dyDescent="0.2">
      <c r="W49330" s="25"/>
      <c r="X49330" s="25"/>
    </row>
    <row r="49331" spans="23:24" x14ac:dyDescent="0.2">
      <c r="W49331" s="25"/>
      <c r="X49331" s="25"/>
    </row>
    <row r="49332" spans="23:24" x14ac:dyDescent="0.2">
      <c r="W49332" s="25"/>
      <c r="X49332" s="25"/>
    </row>
    <row r="49333" spans="23:24" x14ac:dyDescent="0.2">
      <c r="W49333" s="25"/>
      <c r="X49333" s="25"/>
    </row>
    <row r="49334" spans="23:24" x14ac:dyDescent="0.2">
      <c r="W49334" s="25"/>
      <c r="X49334" s="25"/>
    </row>
    <row r="49335" spans="23:24" x14ac:dyDescent="0.2">
      <c r="W49335" s="25"/>
      <c r="X49335" s="25"/>
    </row>
    <row r="49336" spans="23:24" x14ac:dyDescent="0.2">
      <c r="W49336" s="25"/>
      <c r="X49336" s="25"/>
    </row>
    <row r="49337" spans="23:24" x14ac:dyDescent="0.2">
      <c r="W49337" s="25"/>
      <c r="X49337" s="25"/>
    </row>
    <row r="49338" spans="23:24" x14ac:dyDescent="0.2">
      <c r="W49338" s="25"/>
      <c r="X49338" s="25"/>
    </row>
    <row r="49339" spans="23:24" x14ac:dyDescent="0.2">
      <c r="W49339" s="25"/>
      <c r="X49339" s="25"/>
    </row>
    <row r="49340" spans="23:24" x14ac:dyDescent="0.2">
      <c r="W49340" s="25"/>
      <c r="X49340" s="25"/>
    </row>
    <row r="49341" spans="23:24" x14ac:dyDescent="0.2">
      <c r="W49341" s="25"/>
      <c r="X49341" s="25"/>
    </row>
    <row r="49342" spans="23:24" x14ac:dyDescent="0.2">
      <c r="W49342" s="25"/>
      <c r="X49342" s="25"/>
    </row>
    <row r="49343" spans="23:24" x14ac:dyDescent="0.2">
      <c r="W49343" s="25"/>
      <c r="X49343" s="25"/>
    </row>
    <row r="49344" spans="23:24" x14ac:dyDescent="0.2">
      <c r="W49344" s="25"/>
      <c r="X49344" s="25"/>
    </row>
    <row r="49345" spans="23:24" x14ac:dyDescent="0.2">
      <c r="W49345" s="25"/>
      <c r="X49345" s="25"/>
    </row>
    <row r="49346" spans="23:24" x14ac:dyDescent="0.2">
      <c r="W49346" s="25"/>
      <c r="X49346" s="25"/>
    </row>
    <row r="49347" spans="23:24" x14ac:dyDescent="0.2">
      <c r="W49347" s="25"/>
      <c r="X49347" s="25"/>
    </row>
    <row r="49348" spans="23:24" x14ac:dyDescent="0.2">
      <c r="W49348" s="25"/>
      <c r="X49348" s="25"/>
    </row>
    <row r="49349" spans="23:24" x14ac:dyDescent="0.2">
      <c r="W49349" s="25"/>
      <c r="X49349" s="25"/>
    </row>
    <row r="49350" spans="23:24" x14ac:dyDescent="0.2">
      <c r="W49350" s="25"/>
      <c r="X49350" s="25"/>
    </row>
    <row r="49351" spans="23:24" x14ac:dyDescent="0.2">
      <c r="W49351" s="25"/>
      <c r="X49351" s="25"/>
    </row>
    <row r="49352" spans="23:24" x14ac:dyDescent="0.2">
      <c r="W49352" s="25"/>
      <c r="X49352" s="25"/>
    </row>
    <row r="49353" spans="23:24" x14ac:dyDescent="0.2">
      <c r="W49353" s="25"/>
      <c r="X49353" s="25"/>
    </row>
    <row r="49354" spans="23:24" x14ac:dyDescent="0.2">
      <c r="W49354" s="25"/>
      <c r="X49354" s="25"/>
    </row>
    <row r="49355" spans="23:24" x14ac:dyDescent="0.2">
      <c r="W49355" s="25"/>
      <c r="X49355" s="25"/>
    </row>
    <row r="49356" spans="23:24" x14ac:dyDescent="0.2">
      <c r="W49356" s="25"/>
      <c r="X49356" s="25"/>
    </row>
    <row r="49357" spans="23:24" x14ac:dyDescent="0.2">
      <c r="W49357" s="25"/>
      <c r="X49357" s="25"/>
    </row>
    <row r="49358" spans="23:24" x14ac:dyDescent="0.2">
      <c r="W49358" s="25"/>
      <c r="X49358" s="25"/>
    </row>
    <row r="49359" spans="23:24" x14ac:dyDescent="0.2">
      <c r="W49359" s="25"/>
      <c r="X49359" s="25"/>
    </row>
    <row r="49360" spans="23:24" x14ac:dyDescent="0.2">
      <c r="W49360" s="25"/>
      <c r="X49360" s="25"/>
    </row>
    <row r="49361" spans="23:24" x14ac:dyDescent="0.2">
      <c r="W49361" s="25"/>
      <c r="X49361" s="25"/>
    </row>
    <row r="49362" spans="23:24" x14ac:dyDescent="0.2">
      <c r="W49362" s="25"/>
      <c r="X49362" s="25"/>
    </row>
    <row r="49363" spans="23:24" x14ac:dyDescent="0.2">
      <c r="W49363" s="25"/>
      <c r="X49363" s="25"/>
    </row>
    <row r="49364" spans="23:24" x14ac:dyDescent="0.2">
      <c r="W49364" s="25"/>
      <c r="X49364" s="25"/>
    </row>
    <row r="49365" spans="23:24" x14ac:dyDescent="0.2">
      <c r="W49365" s="25"/>
      <c r="X49365" s="25"/>
    </row>
    <row r="49366" spans="23:24" x14ac:dyDescent="0.2">
      <c r="W49366" s="25"/>
      <c r="X49366" s="25"/>
    </row>
    <row r="49367" spans="23:24" x14ac:dyDescent="0.2">
      <c r="W49367" s="25"/>
      <c r="X49367" s="25"/>
    </row>
    <row r="49368" spans="23:24" x14ac:dyDescent="0.2">
      <c r="W49368" s="25"/>
      <c r="X49368" s="25"/>
    </row>
    <row r="49369" spans="23:24" x14ac:dyDescent="0.2">
      <c r="W49369" s="25"/>
      <c r="X49369" s="25"/>
    </row>
    <row r="49370" spans="23:24" x14ac:dyDescent="0.2">
      <c r="W49370" s="25"/>
      <c r="X49370" s="25"/>
    </row>
    <row r="49371" spans="23:24" x14ac:dyDescent="0.2">
      <c r="W49371" s="25"/>
      <c r="X49371" s="25"/>
    </row>
    <row r="49372" spans="23:24" x14ac:dyDescent="0.2">
      <c r="W49372" s="25"/>
      <c r="X49372" s="25"/>
    </row>
    <row r="49373" spans="23:24" x14ac:dyDescent="0.2">
      <c r="W49373" s="25"/>
      <c r="X49373" s="25"/>
    </row>
    <row r="49374" spans="23:24" x14ac:dyDescent="0.2">
      <c r="W49374" s="25"/>
      <c r="X49374" s="25"/>
    </row>
    <row r="49375" spans="23:24" x14ac:dyDescent="0.2">
      <c r="W49375" s="25"/>
      <c r="X49375" s="25"/>
    </row>
    <row r="49376" spans="23:24" x14ac:dyDescent="0.2">
      <c r="W49376" s="25"/>
      <c r="X49376" s="25"/>
    </row>
    <row r="49377" spans="23:24" x14ac:dyDescent="0.2">
      <c r="W49377" s="25"/>
      <c r="X49377" s="25"/>
    </row>
    <row r="49378" spans="23:24" x14ac:dyDescent="0.2">
      <c r="W49378" s="25"/>
      <c r="X49378" s="25"/>
    </row>
    <row r="49379" spans="23:24" x14ac:dyDescent="0.2">
      <c r="W49379" s="25"/>
      <c r="X49379" s="25"/>
    </row>
    <row r="49380" spans="23:24" x14ac:dyDescent="0.2">
      <c r="W49380" s="25"/>
      <c r="X49380" s="25"/>
    </row>
    <row r="49381" spans="23:24" x14ac:dyDescent="0.2">
      <c r="W49381" s="25"/>
      <c r="X49381" s="25"/>
    </row>
    <row r="49382" spans="23:24" x14ac:dyDescent="0.2">
      <c r="W49382" s="25"/>
      <c r="X49382" s="25"/>
    </row>
    <row r="49383" spans="23:24" x14ac:dyDescent="0.2">
      <c r="W49383" s="25"/>
      <c r="X49383" s="25"/>
    </row>
    <row r="49384" spans="23:24" x14ac:dyDescent="0.2">
      <c r="W49384" s="25"/>
      <c r="X49384" s="25"/>
    </row>
    <row r="49385" spans="23:24" x14ac:dyDescent="0.2">
      <c r="W49385" s="25"/>
      <c r="X49385" s="25"/>
    </row>
    <row r="49386" spans="23:24" x14ac:dyDescent="0.2">
      <c r="W49386" s="25"/>
      <c r="X49386" s="25"/>
    </row>
    <row r="49387" spans="23:24" x14ac:dyDescent="0.2">
      <c r="W49387" s="25"/>
      <c r="X49387" s="25"/>
    </row>
    <row r="49388" spans="23:24" x14ac:dyDescent="0.2">
      <c r="W49388" s="25"/>
      <c r="X49388" s="25"/>
    </row>
    <row r="49389" spans="23:24" x14ac:dyDescent="0.2">
      <c r="W49389" s="25"/>
      <c r="X49389" s="25"/>
    </row>
    <row r="49390" spans="23:24" x14ac:dyDescent="0.2">
      <c r="W49390" s="25"/>
      <c r="X49390" s="25"/>
    </row>
    <row r="49391" spans="23:24" x14ac:dyDescent="0.2">
      <c r="W49391" s="25"/>
      <c r="X49391" s="25"/>
    </row>
    <row r="49392" spans="23:24" x14ac:dyDescent="0.2">
      <c r="W49392" s="25"/>
      <c r="X49392" s="25"/>
    </row>
    <row r="49393" spans="23:24" x14ac:dyDescent="0.2">
      <c r="W49393" s="25"/>
      <c r="X49393" s="25"/>
    </row>
    <row r="49394" spans="23:24" x14ac:dyDescent="0.2">
      <c r="W49394" s="25"/>
      <c r="X49394" s="25"/>
    </row>
    <row r="49395" spans="23:24" x14ac:dyDescent="0.2">
      <c r="W49395" s="25"/>
      <c r="X49395" s="25"/>
    </row>
    <row r="49396" spans="23:24" x14ac:dyDescent="0.2">
      <c r="W49396" s="25"/>
      <c r="X49396" s="25"/>
    </row>
    <row r="49397" spans="23:24" x14ac:dyDescent="0.2">
      <c r="W49397" s="25"/>
      <c r="X49397" s="25"/>
    </row>
    <row r="49398" spans="23:24" x14ac:dyDescent="0.2">
      <c r="W49398" s="25"/>
      <c r="X49398" s="25"/>
    </row>
    <row r="49399" spans="23:24" x14ac:dyDescent="0.2">
      <c r="W49399" s="25"/>
      <c r="X49399" s="25"/>
    </row>
    <row r="49400" spans="23:24" x14ac:dyDescent="0.2">
      <c r="W49400" s="25"/>
      <c r="X49400" s="25"/>
    </row>
    <row r="49401" spans="23:24" x14ac:dyDescent="0.2">
      <c r="W49401" s="25"/>
      <c r="X49401" s="25"/>
    </row>
    <row r="49402" spans="23:24" x14ac:dyDescent="0.2">
      <c r="W49402" s="25"/>
      <c r="X49402" s="25"/>
    </row>
    <row r="49403" spans="23:24" x14ac:dyDescent="0.2">
      <c r="W49403" s="25"/>
      <c r="X49403" s="25"/>
    </row>
    <row r="49404" spans="23:24" x14ac:dyDescent="0.2">
      <c r="W49404" s="25"/>
      <c r="X49404" s="25"/>
    </row>
    <row r="49405" spans="23:24" x14ac:dyDescent="0.2">
      <c r="W49405" s="25"/>
      <c r="X49405" s="25"/>
    </row>
    <row r="49406" spans="23:24" x14ac:dyDescent="0.2">
      <c r="W49406" s="25"/>
      <c r="X49406" s="25"/>
    </row>
    <row r="49407" spans="23:24" x14ac:dyDescent="0.2">
      <c r="W49407" s="25"/>
      <c r="X49407" s="25"/>
    </row>
    <row r="49408" spans="23:24" x14ac:dyDescent="0.2">
      <c r="W49408" s="25"/>
      <c r="X49408" s="25"/>
    </row>
    <row r="49409" spans="23:24" x14ac:dyDescent="0.2">
      <c r="W49409" s="25"/>
      <c r="X49409" s="25"/>
    </row>
    <row r="49410" spans="23:24" x14ac:dyDescent="0.2">
      <c r="W49410" s="25"/>
      <c r="X49410" s="25"/>
    </row>
    <row r="49411" spans="23:24" x14ac:dyDescent="0.2">
      <c r="W49411" s="25"/>
      <c r="X49411" s="25"/>
    </row>
    <row r="49412" spans="23:24" x14ac:dyDescent="0.2">
      <c r="W49412" s="25"/>
      <c r="X49412" s="25"/>
    </row>
    <row r="49413" spans="23:24" x14ac:dyDescent="0.2">
      <c r="W49413" s="25"/>
      <c r="X49413" s="25"/>
    </row>
    <row r="49414" spans="23:24" x14ac:dyDescent="0.2">
      <c r="W49414" s="25"/>
      <c r="X49414" s="25"/>
    </row>
    <row r="49415" spans="23:24" x14ac:dyDescent="0.2">
      <c r="W49415" s="25"/>
      <c r="X49415" s="25"/>
    </row>
    <row r="49416" spans="23:24" x14ac:dyDescent="0.2">
      <c r="W49416" s="25"/>
      <c r="X49416" s="25"/>
    </row>
    <row r="49417" spans="23:24" x14ac:dyDescent="0.2">
      <c r="W49417" s="25"/>
      <c r="X49417" s="25"/>
    </row>
    <row r="49418" spans="23:24" x14ac:dyDescent="0.2">
      <c r="W49418" s="25"/>
      <c r="X49418" s="25"/>
    </row>
    <row r="49419" spans="23:24" x14ac:dyDescent="0.2">
      <c r="W49419" s="25"/>
      <c r="X49419" s="25"/>
    </row>
    <row r="49420" spans="23:24" x14ac:dyDescent="0.2">
      <c r="W49420" s="25"/>
      <c r="X49420" s="25"/>
    </row>
    <row r="49421" spans="23:24" x14ac:dyDescent="0.2">
      <c r="W49421" s="25"/>
      <c r="X49421" s="25"/>
    </row>
    <row r="49422" spans="23:24" x14ac:dyDescent="0.2">
      <c r="W49422" s="25"/>
      <c r="X49422" s="25"/>
    </row>
    <row r="49423" spans="23:24" x14ac:dyDescent="0.2">
      <c r="W49423" s="25"/>
      <c r="X49423" s="25"/>
    </row>
    <row r="49424" spans="23:24" x14ac:dyDescent="0.2">
      <c r="W49424" s="25"/>
      <c r="X49424" s="25"/>
    </row>
    <row r="49425" spans="23:24" x14ac:dyDescent="0.2">
      <c r="W49425" s="25"/>
      <c r="X49425" s="25"/>
    </row>
    <row r="49426" spans="23:24" x14ac:dyDescent="0.2">
      <c r="W49426" s="25"/>
      <c r="X49426" s="25"/>
    </row>
    <row r="49427" spans="23:24" x14ac:dyDescent="0.2">
      <c r="W49427" s="25"/>
      <c r="X49427" s="25"/>
    </row>
    <row r="49428" spans="23:24" x14ac:dyDescent="0.2">
      <c r="W49428" s="25"/>
      <c r="X49428" s="25"/>
    </row>
    <row r="49429" spans="23:24" x14ac:dyDescent="0.2">
      <c r="W49429" s="25"/>
      <c r="X49429" s="25"/>
    </row>
    <row r="49430" spans="23:24" x14ac:dyDescent="0.2">
      <c r="W49430" s="25"/>
      <c r="X49430" s="25"/>
    </row>
    <row r="49431" spans="23:24" x14ac:dyDescent="0.2">
      <c r="W49431" s="25"/>
      <c r="X49431" s="25"/>
    </row>
    <row r="49432" spans="23:24" x14ac:dyDescent="0.2">
      <c r="W49432" s="25"/>
      <c r="X49432" s="25"/>
    </row>
    <row r="49433" spans="23:24" x14ac:dyDescent="0.2">
      <c r="W49433" s="25"/>
      <c r="X49433" s="25"/>
    </row>
    <row r="49434" spans="23:24" x14ac:dyDescent="0.2">
      <c r="W49434" s="25"/>
      <c r="X49434" s="25"/>
    </row>
    <row r="49435" spans="23:24" x14ac:dyDescent="0.2">
      <c r="W49435" s="25"/>
      <c r="X49435" s="25"/>
    </row>
    <row r="49436" spans="23:24" x14ac:dyDescent="0.2">
      <c r="W49436" s="25"/>
      <c r="X49436" s="25"/>
    </row>
    <row r="49437" spans="23:24" x14ac:dyDescent="0.2">
      <c r="W49437" s="25"/>
      <c r="X49437" s="25"/>
    </row>
    <row r="49438" spans="23:24" x14ac:dyDescent="0.2">
      <c r="W49438" s="25"/>
      <c r="X49438" s="25"/>
    </row>
    <row r="49439" spans="23:24" x14ac:dyDescent="0.2">
      <c r="W49439" s="25"/>
      <c r="X49439" s="25"/>
    </row>
    <row r="49440" spans="23:24" x14ac:dyDescent="0.2">
      <c r="W49440" s="25"/>
      <c r="X49440" s="25"/>
    </row>
    <row r="49441" spans="23:24" x14ac:dyDescent="0.2">
      <c r="W49441" s="25"/>
      <c r="X49441" s="25"/>
    </row>
    <row r="49442" spans="23:24" x14ac:dyDescent="0.2">
      <c r="W49442" s="25"/>
      <c r="X49442" s="25"/>
    </row>
    <row r="49443" spans="23:24" x14ac:dyDescent="0.2">
      <c r="W49443" s="25"/>
      <c r="X49443" s="25"/>
    </row>
    <row r="49444" spans="23:24" x14ac:dyDescent="0.2">
      <c r="W49444" s="25"/>
      <c r="X49444" s="25"/>
    </row>
    <row r="49445" spans="23:24" x14ac:dyDescent="0.2">
      <c r="W49445" s="25"/>
      <c r="X49445" s="25"/>
    </row>
    <row r="49446" spans="23:24" x14ac:dyDescent="0.2">
      <c r="W49446" s="25"/>
      <c r="X49446" s="25"/>
    </row>
    <row r="49447" spans="23:24" x14ac:dyDescent="0.2">
      <c r="W49447" s="25"/>
      <c r="X49447" s="25"/>
    </row>
    <row r="49448" spans="23:24" x14ac:dyDescent="0.2">
      <c r="W49448" s="25"/>
      <c r="X49448" s="25"/>
    </row>
    <row r="49449" spans="23:24" x14ac:dyDescent="0.2">
      <c r="W49449" s="25"/>
      <c r="X49449" s="25"/>
    </row>
    <row r="49450" spans="23:24" x14ac:dyDescent="0.2">
      <c r="W49450" s="25"/>
      <c r="X49450" s="25"/>
    </row>
    <row r="49451" spans="23:24" x14ac:dyDescent="0.2">
      <c r="W49451" s="25"/>
      <c r="X49451" s="25"/>
    </row>
    <row r="49452" spans="23:24" x14ac:dyDescent="0.2">
      <c r="W49452" s="25"/>
      <c r="X49452" s="25"/>
    </row>
    <row r="49453" spans="23:24" x14ac:dyDescent="0.2">
      <c r="W49453" s="25"/>
      <c r="X49453" s="25"/>
    </row>
    <row r="49454" spans="23:24" x14ac:dyDescent="0.2">
      <c r="W49454" s="25"/>
      <c r="X49454" s="25"/>
    </row>
    <row r="49455" spans="23:24" x14ac:dyDescent="0.2">
      <c r="W49455" s="25"/>
      <c r="X49455" s="25"/>
    </row>
    <row r="49456" spans="23:24" x14ac:dyDescent="0.2">
      <c r="W49456" s="25"/>
      <c r="X49456" s="25"/>
    </row>
    <row r="49457" spans="23:24" x14ac:dyDescent="0.2">
      <c r="W49457" s="25"/>
      <c r="X49457" s="25"/>
    </row>
    <row r="49458" spans="23:24" x14ac:dyDescent="0.2">
      <c r="W49458" s="25"/>
      <c r="X49458" s="25"/>
    </row>
    <row r="49459" spans="23:24" x14ac:dyDescent="0.2">
      <c r="W49459" s="25"/>
      <c r="X49459" s="25"/>
    </row>
    <row r="49460" spans="23:24" x14ac:dyDescent="0.2">
      <c r="W49460" s="25"/>
      <c r="X49460" s="25"/>
    </row>
    <row r="49461" spans="23:24" x14ac:dyDescent="0.2">
      <c r="W49461" s="25"/>
      <c r="X49461" s="25"/>
    </row>
    <row r="49462" spans="23:24" x14ac:dyDescent="0.2">
      <c r="W49462" s="25"/>
      <c r="X49462" s="25"/>
    </row>
    <row r="49463" spans="23:24" x14ac:dyDescent="0.2">
      <c r="W49463" s="25"/>
      <c r="X49463" s="25"/>
    </row>
    <row r="49464" spans="23:24" x14ac:dyDescent="0.2">
      <c r="W49464" s="25"/>
      <c r="X49464" s="25"/>
    </row>
    <row r="49465" spans="23:24" x14ac:dyDescent="0.2">
      <c r="W49465" s="25"/>
      <c r="X49465" s="25"/>
    </row>
    <row r="49466" spans="23:24" x14ac:dyDescent="0.2">
      <c r="W49466" s="25"/>
      <c r="X49466" s="25"/>
    </row>
    <row r="49467" spans="23:24" x14ac:dyDescent="0.2">
      <c r="W49467" s="25"/>
      <c r="X49467" s="25"/>
    </row>
    <row r="49468" spans="23:24" x14ac:dyDescent="0.2">
      <c r="W49468" s="25"/>
      <c r="X49468" s="25"/>
    </row>
    <row r="49469" spans="23:24" x14ac:dyDescent="0.2">
      <c r="W49469" s="25"/>
      <c r="X49469" s="25"/>
    </row>
    <row r="49470" spans="23:24" x14ac:dyDescent="0.2">
      <c r="W49470" s="25"/>
      <c r="X49470" s="25"/>
    </row>
    <row r="49471" spans="23:24" x14ac:dyDescent="0.2">
      <c r="W49471" s="25"/>
      <c r="X49471" s="25"/>
    </row>
    <row r="49472" spans="23:24" x14ac:dyDescent="0.2">
      <c r="W49472" s="25"/>
      <c r="X49472" s="25"/>
    </row>
    <row r="49473" spans="23:24" x14ac:dyDescent="0.2">
      <c r="W49473" s="25"/>
      <c r="X49473" s="25"/>
    </row>
    <row r="49474" spans="23:24" x14ac:dyDescent="0.2">
      <c r="W49474" s="25"/>
      <c r="X49474" s="25"/>
    </row>
    <row r="49475" spans="23:24" x14ac:dyDescent="0.2">
      <c r="W49475" s="25"/>
      <c r="X49475" s="25"/>
    </row>
    <row r="49476" spans="23:24" x14ac:dyDescent="0.2">
      <c r="W49476" s="25"/>
      <c r="X49476" s="25"/>
    </row>
    <row r="49477" spans="23:24" x14ac:dyDescent="0.2">
      <c r="W49477" s="25"/>
      <c r="X49477" s="25"/>
    </row>
    <row r="49478" spans="23:24" x14ac:dyDescent="0.2">
      <c r="W49478" s="25"/>
      <c r="X49478" s="25"/>
    </row>
    <row r="49479" spans="23:24" x14ac:dyDescent="0.2">
      <c r="W49479" s="25"/>
      <c r="X49479" s="25"/>
    </row>
    <row r="49480" spans="23:24" x14ac:dyDescent="0.2">
      <c r="W49480" s="25"/>
      <c r="X49480" s="25"/>
    </row>
    <row r="49481" spans="23:24" x14ac:dyDescent="0.2">
      <c r="W49481" s="25"/>
      <c r="X49481" s="25"/>
    </row>
    <row r="49482" spans="23:24" x14ac:dyDescent="0.2">
      <c r="W49482" s="25"/>
      <c r="X49482" s="25"/>
    </row>
    <row r="49483" spans="23:24" x14ac:dyDescent="0.2">
      <c r="W49483" s="25"/>
      <c r="X49483" s="25"/>
    </row>
    <row r="49484" spans="23:24" x14ac:dyDescent="0.2">
      <c r="W49484" s="25"/>
      <c r="X49484" s="25"/>
    </row>
    <row r="49485" spans="23:24" x14ac:dyDescent="0.2">
      <c r="W49485" s="25"/>
      <c r="X49485" s="25"/>
    </row>
    <row r="49486" spans="23:24" x14ac:dyDescent="0.2">
      <c r="W49486" s="25"/>
      <c r="X49486" s="25"/>
    </row>
    <row r="49487" spans="23:24" x14ac:dyDescent="0.2">
      <c r="W49487" s="25"/>
      <c r="X49487" s="25"/>
    </row>
    <row r="49488" spans="23:24" x14ac:dyDescent="0.2">
      <c r="W49488" s="25"/>
      <c r="X49488" s="25"/>
    </row>
    <row r="49489" spans="23:24" x14ac:dyDescent="0.2">
      <c r="W49489" s="25"/>
      <c r="X49489" s="25"/>
    </row>
    <row r="49490" spans="23:24" x14ac:dyDescent="0.2">
      <c r="W49490" s="25"/>
      <c r="X49490" s="25"/>
    </row>
    <row r="49491" spans="23:24" x14ac:dyDescent="0.2">
      <c r="W49491" s="25"/>
      <c r="X49491" s="25"/>
    </row>
    <row r="49492" spans="23:24" x14ac:dyDescent="0.2">
      <c r="W49492" s="25"/>
      <c r="X49492" s="25"/>
    </row>
    <row r="49493" spans="23:24" x14ac:dyDescent="0.2">
      <c r="W49493" s="25"/>
      <c r="X49493" s="25"/>
    </row>
    <row r="49494" spans="23:24" x14ac:dyDescent="0.2">
      <c r="W49494" s="25"/>
      <c r="X49494" s="25"/>
    </row>
    <row r="49495" spans="23:24" x14ac:dyDescent="0.2">
      <c r="W49495" s="25"/>
      <c r="X49495" s="25"/>
    </row>
    <row r="49496" spans="23:24" x14ac:dyDescent="0.2">
      <c r="W49496" s="25"/>
      <c r="X49496" s="25"/>
    </row>
    <row r="49497" spans="23:24" x14ac:dyDescent="0.2">
      <c r="W49497" s="25"/>
      <c r="X49497" s="25"/>
    </row>
    <row r="49498" spans="23:24" x14ac:dyDescent="0.2">
      <c r="W49498" s="25"/>
      <c r="X49498" s="25"/>
    </row>
    <row r="49499" spans="23:24" x14ac:dyDescent="0.2">
      <c r="W49499" s="25"/>
      <c r="X49499" s="25"/>
    </row>
    <row r="49500" spans="23:24" x14ac:dyDescent="0.2">
      <c r="W49500" s="25"/>
      <c r="X49500" s="25"/>
    </row>
    <row r="49501" spans="23:24" x14ac:dyDescent="0.2">
      <c r="W49501" s="25"/>
      <c r="X49501" s="25"/>
    </row>
    <row r="49502" spans="23:24" x14ac:dyDescent="0.2">
      <c r="W49502" s="25"/>
      <c r="X49502" s="25"/>
    </row>
    <row r="49503" spans="23:24" x14ac:dyDescent="0.2">
      <c r="W49503" s="25"/>
      <c r="X49503" s="25"/>
    </row>
    <row r="49504" spans="23:24" x14ac:dyDescent="0.2">
      <c r="W49504" s="25"/>
      <c r="X49504" s="25"/>
    </row>
    <row r="49505" spans="23:24" x14ac:dyDescent="0.2">
      <c r="W49505" s="25"/>
      <c r="X49505" s="25"/>
    </row>
    <row r="49506" spans="23:24" x14ac:dyDescent="0.2">
      <c r="W49506" s="25"/>
      <c r="X49506" s="25"/>
    </row>
    <row r="49507" spans="23:24" x14ac:dyDescent="0.2">
      <c r="W49507" s="25"/>
      <c r="X49507" s="25"/>
    </row>
    <row r="49508" spans="23:24" x14ac:dyDescent="0.2">
      <c r="W49508" s="25"/>
      <c r="X49508" s="25"/>
    </row>
    <row r="49509" spans="23:24" x14ac:dyDescent="0.2">
      <c r="W49509" s="25"/>
      <c r="X49509" s="25"/>
    </row>
    <row r="49510" spans="23:24" x14ac:dyDescent="0.2">
      <c r="W49510" s="25"/>
      <c r="X49510" s="25"/>
    </row>
    <row r="49511" spans="23:24" x14ac:dyDescent="0.2">
      <c r="W49511" s="25"/>
      <c r="X49511" s="25"/>
    </row>
    <row r="49512" spans="23:24" x14ac:dyDescent="0.2">
      <c r="W49512" s="25"/>
      <c r="X49512" s="25"/>
    </row>
    <row r="49513" spans="23:24" x14ac:dyDescent="0.2">
      <c r="W49513" s="25"/>
      <c r="X49513" s="25"/>
    </row>
    <row r="49514" spans="23:24" x14ac:dyDescent="0.2">
      <c r="W49514" s="25"/>
      <c r="X49514" s="25"/>
    </row>
    <row r="49515" spans="23:24" x14ac:dyDescent="0.2">
      <c r="W49515" s="25"/>
      <c r="X49515" s="25"/>
    </row>
    <row r="49516" spans="23:24" x14ac:dyDescent="0.2">
      <c r="W49516" s="25"/>
      <c r="X49516" s="25"/>
    </row>
    <row r="49517" spans="23:24" x14ac:dyDescent="0.2">
      <c r="W49517" s="25"/>
      <c r="X49517" s="25"/>
    </row>
    <row r="49518" spans="23:24" x14ac:dyDescent="0.2">
      <c r="W49518" s="25"/>
      <c r="X49518" s="25"/>
    </row>
    <row r="49519" spans="23:24" x14ac:dyDescent="0.2">
      <c r="W49519" s="25"/>
      <c r="X49519" s="25"/>
    </row>
    <row r="49520" spans="23:24" x14ac:dyDescent="0.2">
      <c r="W49520" s="25"/>
      <c r="X49520" s="25"/>
    </row>
    <row r="49521" spans="23:24" x14ac:dyDescent="0.2">
      <c r="W49521" s="25"/>
      <c r="X49521" s="25"/>
    </row>
    <row r="49522" spans="23:24" x14ac:dyDescent="0.2">
      <c r="W49522" s="25"/>
      <c r="X49522" s="25"/>
    </row>
    <row r="49523" spans="23:24" x14ac:dyDescent="0.2">
      <c r="W49523" s="25"/>
      <c r="X49523" s="25"/>
    </row>
    <row r="49524" spans="23:24" x14ac:dyDescent="0.2">
      <c r="W49524" s="25"/>
      <c r="X49524" s="25"/>
    </row>
    <row r="49525" spans="23:24" x14ac:dyDescent="0.2">
      <c r="W49525" s="25"/>
      <c r="X49525" s="25"/>
    </row>
    <row r="49526" spans="23:24" x14ac:dyDescent="0.2">
      <c r="W49526" s="25"/>
      <c r="X49526" s="25"/>
    </row>
    <row r="49527" spans="23:24" x14ac:dyDescent="0.2">
      <c r="W49527" s="25"/>
      <c r="X49527" s="25"/>
    </row>
    <row r="49528" spans="23:24" x14ac:dyDescent="0.2">
      <c r="W49528" s="25"/>
      <c r="X49528" s="25"/>
    </row>
    <row r="49529" spans="23:24" x14ac:dyDescent="0.2">
      <c r="W49529" s="25"/>
      <c r="X49529" s="25"/>
    </row>
    <row r="49530" spans="23:24" x14ac:dyDescent="0.2">
      <c r="W49530" s="25"/>
      <c r="X49530" s="25"/>
    </row>
    <row r="49531" spans="23:24" x14ac:dyDescent="0.2">
      <c r="W49531" s="25"/>
      <c r="X49531" s="25"/>
    </row>
    <row r="49532" spans="23:24" x14ac:dyDescent="0.2">
      <c r="W49532" s="25"/>
      <c r="X49532" s="25"/>
    </row>
    <row r="49533" spans="23:24" x14ac:dyDescent="0.2">
      <c r="W49533" s="25"/>
      <c r="X49533" s="25"/>
    </row>
    <row r="49534" spans="23:24" x14ac:dyDescent="0.2">
      <c r="W49534" s="25"/>
      <c r="X49534" s="25"/>
    </row>
    <row r="49535" spans="23:24" x14ac:dyDescent="0.2">
      <c r="W49535" s="25"/>
      <c r="X49535" s="25"/>
    </row>
    <row r="49536" spans="23:24" x14ac:dyDescent="0.2">
      <c r="W49536" s="25"/>
      <c r="X49536" s="25"/>
    </row>
    <row r="49537" spans="23:24" x14ac:dyDescent="0.2">
      <c r="W49537" s="25"/>
      <c r="X49537" s="25"/>
    </row>
    <row r="49538" spans="23:24" x14ac:dyDescent="0.2">
      <c r="W49538" s="25"/>
      <c r="X49538" s="25"/>
    </row>
    <row r="49539" spans="23:24" x14ac:dyDescent="0.2">
      <c r="W49539" s="25"/>
      <c r="X49539" s="25"/>
    </row>
    <row r="49540" spans="23:24" x14ac:dyDescent="0.2">
      <c r="W49540" s="25"/>
      <c r="X49540" s="25"/>
    </row>
    <row r="49541" spans="23:24" x14ac:dyDescent="0.2">
      <c r="W49541" s="25"/>
      <c r="X49541" s="25"/>
    </row>
    <row r="49542" spans="23:24" x14ac:dyDescent="0.2">
      <c r="W49542" s="25"/>
      <c r="X49542" s="25"/>
    </row>
    <row r="49543" spans="23:24" x14ac:dyDescent="0.2">
      <c r="W49543" s="25"/>
      <c r="X49543" s="25"/>
    </row>
    <row r="49544" spans="23:24" x14ac:dyDescent="0.2">
      <c r="W49544" s="25"/>
      <c r="X49544" s="25"/>
    </row>
    <row r="49545" spans="23:24" x14ac:dyDescent="0.2">
      <c r="W49545" s="25"/>
      <c r="X49545" s="25"/>
    </row>
    <row r="49546" spans="23:24" x14ac:dyDescent="0.2">
      <c r="W49546" s="25"/>
      <c r="X49546" s="25"/>
    </row>
    <row r="49547" spans="23:24" x14ac:dyDescent="0.2">
      <c r="W49547" s="25"/>
      <c r="X49547" s="25"/>
    </row>
    <row r="49548" spans="23:24" x14ac:dyDescent="0.2">
      <c r="W49548" s="25"/>
      <c r="X49548" s="25"/>
    </row>
    <row r="49549" spans="23:24" x14ac:dyDescent="0.2">
      <c r="W49549" s="25"/>
      <c r="X49549" s="25"/>
    </row>
    <row r="49550" spans="23:24" x14ac:dyDescent="0.2">
      <c r="W49550" s="25"/>
      <c r="X49550" s="25"/>
    </row>
    <row r="49551" spans="23:24" x14ac:dyDescent="0.2">
      <c r="W49551" s="25"/>
      <c r="X49551" s="25"/>
    </row>
    <row r="49552" spans="23:24" x14ac:dyDescent="0.2">
      <c r="W49552" s="25"/>
      <c r="X49552" s="25"/>
    </row>
    <row r="49553" spans="23:24" x14ac:dyDescent="0.2">
      <c r="W49553" s="25"/>
      <c r="X49553" s="25"/>
    </row>
    <row r="49554" spans="23:24" x14ac:dyDescent="0.2">
      <c r="W49554" s="25"/>
      <c r="X49554" s="25"/>
    </row>
    <row r="49555" spans="23:24" x14ac:dyDescent="0.2">
      <c r="W49555" s="25"/>
      <c r="X49555" s="25"/>
    </row>
    <row r="49556" spans="23:24" x14ac:dyDescent="0.2">
      <c r="W49556" s="25"/>
      <c r="X49556" s="25"/>
    </row>
    <row r="49557" spans="23:24" x14ac:dyDescent="0.2">
      <c r="W49557" s="25"/>
      <c r="X49557" s="25"/>
    </row>
    <row r="49558" spans="23:24" x14ac:dyDescent="0.2">
      <c r="W49558" s="25"/>
      <c r="X49558" s="25"/>
    </row>
    <row r="49559" spans="23:24" x14ac:dyDescent="0.2">
      <c r="W49559" s="25"/>
      <c r="X49559" s="25"/>
    </row>
    <row r="49560" spans="23:24" x14ac:dyDescent="0.2">
      <c r="W49560" s="25"/>
      <c r="X49560" s="25"/>
    </row>
    <row r="49561" spans="23:24" x14ac:dyDescent="0.2">
      <c r="W49561" s="25"/>
      <c r="X49561" s="25"/>
    </row>
    <row r="49562" spans="23:24" x14ac:dyDescent="0.2">
      <c r="W49562" s="25"/>
      <c r="X49562" s="25"/>
    </row>
    <row r="49563" spans="23:24" x14ac:dyDescent="0.2">
      <c r="W49563" s="25"/>
      <c r="X49563" s="25"/>
    </row>
    <row r="49564" spans="23:24" x14ac:dyDescent="0.2">
      <c r="W49564" s="25"/>
      <c r="X49564" s="25"/>
    </row>
    <row r="49565" spans="23:24" x14ac:dyDescent="0.2">
      <c r="W49565" s="25"/>
      <c r="X49565" s="25"/>
    </row>
    <row r="49566" spans="23:24" x14ac:dyDescent="0.2">
      <c r="W49566" s="25"/>
      <c r="X49566" s="25"/>
    </row>
    <row r="49567" spans="23:24" x14ac:dyDescent="0.2">
      <c r="W49567" s="25"/>
      <c r="X49567" s="25"/>
    </row>
    <row r="49568" spans="23:24" x14ac:dyDescent="0.2">
      <c r="W49568" s="25"/>
      <c r="X49568" s="25"/>
    </row>
    <row r="49569" spans="23:24" x14ac:dyDescent="0.2">
      <c r="W49569" s="25"/>
      <c r="X49569" s="25"/>
    </row>
    <row r="49570" spans="23:24" x14ac:dyDescent="0.2">
      <c r="W49570" s="25"/>
      <c r="X49570" s="25"/>
    </row>
    <row r="49571" spans="23:24" x14ac:dyDescent="0.2">
      <c r="W49571" s="25"/>
      <c r="X49571" s="25"/>
    </row>
    <row r="49572" spans="23:24" x14ac:dyDescent="0.2">
      <c r="W49572" s="25"/>
      <c r="X49572" s="25"/>
    </row>
    <row r="49573" spans="23:24" x14ac:dyDescent="0.2">
      <c r="W49573" s="25"/>
      <c r="X49573" s="25"/>
    </row>
    <row r="49574" spans="23:24" x14ac:dyDescent="0.2">
      <c r="W49574" s="25"/>
      <c r="X49574" s="25"/>
    </row>
    <row r="49575" spans="23:24" x14ac:dyDescent="0.2">
      <c r="W49575" s="25"/>
      <c r="X49575" s="25"/>
    </row>
    <row r="49576" spans="23:24" x14ac:dyDescent="0.2">
      <c r="W49576" s="25"/>
      <c r="X49576" s="25"/>
    </row>
    <row r="49577" spans="23:24" x14ac:dyDescent="0.2">
      <c r="W49577" s="25"/>
      <c r="X49577" s="25"/>
    </row>
    <row r="49578" spans="23:24" x14ac:dyDescent="0.2">
      <c r="W49578" s="25"/>
      <c r="X49578" s="25"/>
    </row>
    <row r="49579" spans="23:24" x14ac:dyDescent="0.2">
      <c r="W49579" s="25"/>
      <c r="X49579" s="25"/>
    </row>
    <row r="49580" spans="23:24" x14ac:dyDescent="0.2">
      <c r="W49580" s="25"/>
      <c r="X49580" s="25"/>
    </row>
    <row r="49581" spans="23:24" x14ac:dyDescent="0.2">
      <c r="W49581" s="25"/>
      <c r="X49581" s="25"/>
    </row>
    <row r="49582" spans="23:24" x14ac:dyDescent="0.2">
      <c r="W49582" s="25"/>
      <c r="X49582" s="25"/>
    </row>
    <row r="49583" spans="23:24" x14ac:dyDescent="0.2">
      <c r="W49583" s="25"/>
      <c r="X49583" s="25"/>
    </row>
    <row r="49584" spans="23:24" x14ac:dyDescent="0.2">
      <c r="W49584" s="25"/>
      <c r="X49584" s="25"/>
    </row>
    <row r="49585" spans="23:24" x14ac:dyDescent="0.2">
      <c r="W49585" s="25"/>
      <c r="X49585" s="25"/>
    </row>
    <row r="49586" spans="23:24" x14ac:dyDescent="0.2">
      <c r="W49586" s="25"/>
      <c r="X49586" s="25"/>
    </row>
    <row r="49587" spans="23:24" x14ac:dyDescent="0.2">
      <c r="W49587" s="25"/>
      <c r="X49587" s="25"/>
    </row>
    <row r="49588" spans="23:24" x14ac:dyDescent="0.2">
      <c r="W49588" s="25"/>
      <c r="X49588" s="25"/>
    </row>
    <row r="49589" spans="23:24" x14ac:dyDescent="0.2">
      <c r="W49589" s="25"/>
      <c r="X49589" s="25"/>
    </row>
    <row r="49590" spans="23:24" x14ac:dyDescent="0.2">
      <c r="W49590" s="25"/>
      <c r="X49590" s="25"/>
    </row>
    <row r="49591" spans="23:24" x14ac:dyDescent="0.2">
      <c r="W49591" s="25"/>
      <c r="X49591" s="25"/>
    </row>
    <row r="49592" spans="23:24" x14ac:dyDescent="0.2">
      <c r="W49592" s="25"/>
      <c r="X49592" s="25"/>
    </row>
    <row r="49593" spans="23:24" x14ac:dyDescent="0.2">
      <c r="W49593" s="25"/>
      <c r="X49593" s="25"/>
    </row>
    <row r="49594" spans="23:24" x14ac:dyDescent="0.2">
      <c r="W49594" s="25"/>
      <c r="X49594" s="25"/>
    </row>
    <row r="49595" spans="23:24" x14ac:dyDescent="0.2">
      <c r="W49595" s="25"/>
      <c r="X49595" s="25"/>
    </row>
    <row r="49596" spans="23:24" x14ac:dyDescent="0.2">
      <c r="W49596" s="25"/>
      <c r="X49596" s="25"/>
    </row>
    <row r="49597" spans="23:24" x14ac:dyDescent="0.2">
      <c r="W49597" s="25"/>
      <c r="X49597" s="25"/>
    </row>
    <row r="49598" spans="23:24" x14ac:dyDescent="0.2">
      <c r="W49598" s="25"/>
      <c r="X49598" s="25"/>
    </row>
    <row r="49599" spans="23:24" x14ac:dyDescent="0.2">
      <c r="W49599" s="25"/>
      <c r="X49599" s="25"/>
    </row>
    <row r="49600" spans="23:24" x14ac:dyDescent="0.2">
      <c r="W49600" s="25"/>
      <c r="X49600" s="25"/>
    </row>
    <row r="49601" spans="23:24" x14ac:dyDescent="0.2">
      <c r="W49601" s="25"/>
      <c r="X49601" s="25"/>
    </row>
    <row r="49602" spans="23:24" x14ac:dyDescent="0.2">
      <c r="W49602" s="25"/>
      <c r="X49602" s="25"/>
    </row>
    <row r="49603" spans="23:24" x14ac:dyDescent="0.2">
      <c r="W49603" s="25"/>
      <c r="X49603" s="25"/>
    </row>
    <row r="49604" spans="23:24" x14ac:dyDescent="0.2">
      <c r="W49604" s="25"/>
      <c r="X49604" s="25"/>
    </row>
    <row r="49605" spans="23:24" x14ac:dyDescent="0.2">
      <c r="W49605" s="25"/>
      <c r="X49605" s="25"/>
    </row>
    <row r="49606" spans="23:24" x14ac:dyDescent="0.2">
      <c r="W49606" s="25"/>
      <c r="X49606" s="25"/>
    </row>
    <row r="49607" spans="23:24" x14ac:dyDescent="0.2">
      <c r="W49607" s="25"/>
      <c r="X49607" s="25"/>
    </row>
    <row r="49608" spans="23:24" x14ac:dyDescent="0.2">
      <c r="W49608" s="25"/>
      <c r="X49608" s="25"/>
    </row>
    <row r="49609" spans="23:24" x14ac:dyDescent="0.2">
      <c r="W49609" s="25"/>
      <c r="X49609" s="25"/>
    </row>
    <row r="49610" spans="23:24" x14ac:dyDescent="0.2">
      <c r="W49610" s="25"/>
      <c r="X49610" s="25"/>
    </row>
    <row r="49611" spans="23:24" x14ac:dyDescent="0.2">
      <c r="W49611" s="25"/>
      <c r="X49611" s="25"/>
    </row>
    <row r="49612" spans="23:24" x14ac:dyDescent="0.2">
      <c r="W49612" s="25"/>
      <c r="X49612" s="25"/>
    </row>
    <row r="49613" spans="23:24" x14ac:dyDescent="0.2">
      <c r="W49613" s="25"/>
      <c r="X49613" s="25"/>
    </row>
    <row r="49614" spans="23:24" x14ac:dyDescent="0.2">
      <c r="W49614" s="25"/>
      <c r="X49614" s="25"/>
    </row>
    <row r="49615" spans="23:24" x14ac:dyDescent="0.2">
      <c r="W49615" s="25"/>
      <c r="X49615" s="25"/>
    </row>
    <row r="49616" spans="23:24" x14ac:dyDescent="0.2">
      <c r="W49616" s="25"/>
      <c r="X49616" s="25"/>
    </row>
    <row r="49617" spans="23:24" x14ac:dyDescent="0.2">
      <c r="W49617" s="25"/>
      <c r="X49617" s="25"/>
    </row>
    <row r="49618" spans="23:24" x14ac:dyDescent="0.2">
      <c r="W49618" s="25"/>
      <c r="X49618" s="25"/>
    </row>
    <row r="49619" spans="23:24" x14ac:dyDescent="0.2">
      <c r="W49619" s="25"/>
      <c r="X49619" s="25"/>
    </row>
    <row r="49620" spans="23:24" x14ac:dyDescent="0.2">
      <c r="W49620" s="25"/>
      <c r="X49620" s="25"/>
    </row>
    <row r="49621" spans="23:24" x14ac:dyDescent="0.2">
      <c r="W49621" s="25"/>
      <c r="X49621" s="25"/>
    </row>
    <row r="49622" spans="23:24" x14ac:dyDescent="0.2">
      <c r="W49622" s="25"/>
      <c r="X49622" s="25"/>
    </row>
    <row r="49623" spans="23:24" x14ac:dyDescent="0.2">
      <c r="W49623" s="25"/>
      <c r="X49623" s="25"/>
    </row>
    <row r="49624" spans="23:24" x14ac:dyDescent="0.2">
      <c r="W49624" s="25"/>
      <c r="X49624" s="25"/>
    </row>
    <row r="49625" spans="23:24" x14ac:dyDescent="0.2">
      <c r="W49625" s="25"/>
      <c r="X49625" s="25"/>
    </row>
    <row r="49626" spans="23:24" x14ac:dyDescent="0.2">
      <c r="W49626" s="25"/>
      <c r="X49626" s="25"/>
    </row>
    <row r="49627" spans="23:24" x14ac:dyDescent="0.2">
      <c r="W49627" s="25"/>
      <c r="X49627" s="25"/>
    </row>
    <row r="49628" spans="23:24" x14ac:dyDescent="0.2">
      <c r="W49628" s="25"/>
      <c r="X49628" s="25"/>
    </row>
    <row r="49629" spans="23:24" x14ac:dyDescent="0.2">
      <c r="W49629" s="25"/>
      <c r="X49629" s="25"/>
    </row>
    <row r="49630" spans="23:24" x14ac:dyDescent="0.2">
      <c r="W49630" s="25"/>
      <c r="X49630" s="25"/>
    </row>
    <row r="49631" spans="23:24" x14ac:dyDescent="0.2">
      <c r="W49631" s="25"/>
      <c r="X49631" s="25"/>
    </row>
    <row r="49632" spans="23:24" x14ac:dyDescent="0.2">
      <c r="W49632" s="25"/>
      <c r="X49632" s="25"/>
    </row>
    <row r="49633" spans="23:24" x14ac:dyDescent="0.2">
      <c r="W49633" s="25"/>
      <c r="X49633" s="25"/>
    </row>
    <row r="49634" spans="23:24" x14ac:dyDescent="0.2">
      <c r="W49634" s="25"/>
      <c r="X49634" s="25"/>
    </row>
    <row r="49635" spans="23:24" x14ac:dyDescent="0.2">
      <c r="W49635" s="25"/>
      <c r="X49635" s="25"/>
    </row>
    <row r="49636" spans="23:24" x14ac:dyDescent="0.2">
      <c r="W49636" s="25"/>
      <c r="X49636" s="25"/>
    </row>
    <row r="49637" spans="23:24" x14ac:dyDescent="0.2">
      <c r="W49637" s="25"/>
      <c r="X49637" s="25"/>
    </row>
    <row r="49638" spans="23:24" x14ac:dyDescent="0.2">
      <c r="W49638" s="25"/>
      <c r="X49638" s="25"/>
    </row>
    <row r="49639" spans="23:24" x14ac:dyDescent="0.2">
      <c r="W49639" s="25"/>
      <c r="X49639" s="25"/>
    </row>
    <row r="49640" spans="23:24" x14ac:dyDescent="0.2">
      <c r="W49640" s="25"/>
      <c r="X49640" s="25"/>
    </row>
    <row r="49641" spans="23:24" x14ac:dyDescent="0.2">
      <c r="W49641" s="25"/>
      <c r="X49641" s="25"/>
    </row>
    <row r="49642" spans="23:24" x14ac:dyDescent="0.2">
      <c r="W49642" s="25"/>
      <c r="X49642" s="25"/>
    </row>
    <row r="49643" spans="23:24" x14ac:dyDescent="0.2">
      <c r="W49643" s="25"/>
      <c r="X49643" s="25"/>
    </row>
    <row r="49644" spans="23:24" x14ac:dyDescent="0.2">
      <c r="W49644" s="25"/>
      <c r="X49644" s="25"/>
    </row>
    <row r="49645" spans="23:24" x14ac:dyDescent="0.2">
      <c r="W49645" s="25"/>
      <c r="X49645" s="25"/>
    </row>
    <row r="49646" spans="23:24" x14ac:dyDescent="0.2">
      <c r="W49646" s="25"/>
      <c r="X49646" s="25"/>
    </row>
    <row r="49647" spans="23:24" x14ac:dyDescent="0.2">
      <c r="W49647" s="25"/>
      <c r="X49647" s="25"/>
    </row>
    <row r="49648" spans="23:24" x14ac:dyDescent="0.2">
      <c r="W49648" s="25"/>
      <c r="X49648" s="25"/>
    </row>
    <row r="49649" spans="23:24" x14ac:dyDescent="0.2">
      <c r="W49649" s="25"/>
      <c r="X49649" s="25"/>
    </row>
    <row r="49650" spans="23:24" x14ac:dyDescent="0.2">
      <c r="W49650" s="25"/>
      <c r="X49650" s="25"/>
    </row>
    <row r="49651" spans="23:24" x14ac:dyDescent="0.2">
      <c r="W49651" s="25"/>
      <c r="X49651" s="25"/>
    </row>
    <row r="49652" spans="23:24" x14ac:dyDescent="0.2">
      <c r="W49652" s="25"/>
      <c r="X49652" s="25"/>
    </row>
    <row r="49653" spans="23:24" x14ac:dyDescent="0.2">
      <c r="W49653" s="25"/>
      <c r="X49653" s="25"/>
    </row>
    <row r="49654" spans="23:24" x14ac:dyDescent="0.2">
      <c r="W49654" s="25"/>
      <c r="X49654" s="25"/>
    </row>
    <row r="49655" spans="23:24" x14ac:dyDescent="0.2">
      <c r="W49655" s="25"/>
      <c r="X49655" s="25"/>
    </row>
    <row r="49656" spans="23:24" x14ac:dyDescent="0.2">
      <c r="W49656" s="25"/>
      <c r="X49656" s="25"/>
    </row>
    <row r="49657" spans="23:24" x14ac:dyDescent="0.2">
      <c r="W49657" s="25"/>
      <c r="X49657" s="25"/>
    </row>
    <row r="49658" spans="23:24" x14ac:dyDescent="0.2">
      <c r="W49658" s="25"/>
      <c r="X49658" s="25"/>
    </row>
    <row r="49659" spans="23:24" x14ac:dyDescent="0.2">
      <c r="W49659" s="25"/>
      <c r="X49659" s="25"/>
    </row>
    <row r="49660" spans="23:24" x14ac:dyDescent="0.2">
      <c r="W49660" s="25"/>
      <c r="X49660" s="25"/>
    </row>
    <row r="49661" spans="23:24" x14ac:dyDescent="0.2">
      <c r="W49661" s="25"/>
      <c r="X49661" s="25"/>
    </row>
    <row r="49662" spans="23:24" x14ac:dyDescent="0.2">
      <c r="W49662" s="25"/>
      <c r="X49662" s="25"/>
    </row>
    <row r="49663" spans="23:24" x14ac:dyDescent="0.2">
      <c r="W49663" s="25"/>
      <c r="X49663" s="25"/>
    </row>
    <row r="49664" spans="23:24" x14ac:dyDescent="0.2">
      <c r="W49664" s="25"/>
      <c r="X49664" s="25"/>
    </row>
    <row r="49665" spans="23:24" x14ac:dyDescent="0.2">
      <c r="W49665" s="25"/>
      <c r="X49665" s="25"/>
    </row>
    <row r="49666" spans="23:24" x14ac:dyDescent="0.2">
      <c r="W49666" s="25"/>
      <c r="X49666" s="25"/>
    </row>
    <row r="49667" spans="23:24" x14ac:dyDescent="0.2">
      <c r="W49667" s="25"/>
      <c r="X49667" s="25"/>
    </row>
    <row r="49668" spans="23:24" x14ac:dyDescent="0.2">
      <c r="W49668" s="25"/>
      <c r="X49668" s="25"/>
    </row>
    <row r="49669" spans="23:24" x14ac:dyDescent="0.2">
      <c r="W49669" s="25"/>
      <c r="X49669" s="25"/>
    </row>
    <row r="49670" spans="23:24" x14ac:dyDescent="0.2">
      <c r="W49670" s="25"/>
      <c r="X49670" s="25"/>
    </row>
    <row r="49671" spans="23:24" x14ac:dyDescent="0.2">
      <c r="W49671" s="25"/>
      <c r="X49671" s="25"/>
    </row>
    <row r="49672" spans="23:24" x14ac:dyDescent="0.2">
      <c r="W49672" s="25"/>
      <c r="X49672" s="25"/>
    </row>
    <row r="49673" spans="23:24" x14ac:dyDescent="0.2">
      <c r="W49673" s="25"/>
      <c r="X49673" s="25"/>
    </row>
    <row r="49674" spans="23:24" x14ac:dyDescent="0.2">
      <c r="W49674" s="25"/>
      <c r="X49674" s="25"/>
    </row>
    <row r="49675" spans="23:24" x14ac:dyDescent="0.2">
      <c r="W49675" s="25"/>
      <c r="X49675" s="25"/>
    </row>
    <row r="49676" spans="23:24" x14ac:dyDescent="0.2">
      <c r="W49676" s="25"/>
      <c r="X49676" s="25"/>
    </row>
    <row r="49677" spans="23:24" x14ac:dyDescent="0.2">
      <c r="W49677" s="25"/>
      <c r="X49677" s="25"/>
    </row>
    <row r="49678" spans="23:24" x14ac:dyDescent="0.2">
      <c r="W49678" s="25"/>
      <c r="X49678" s="25"/>
    </row>
    <row r="49679" spans="23:24" x14ac:dyDescent="0.2">
      <c r="W49679" s="25"/>
      <c r="X49679" s="25"/>
    </row>
    <row r="49680" spans="23:24" x14ac:dyDescent="0.2">
      <c r="W49680" s="25"/>
      <c r="X49680" s="25"/>
    </row>
    <row r="49681" spans="23:24" x14ac:dyDescent="0.2">
      <c r="W49681" s="25"/>
      <c r="X49681" s="25"/>
    </row>
    <row r="49682" spans="23:24" x14ac:dyDescent="0.2">
      <c r="W49682" s="25"/>
      <c r="X49682" s="25"/>
    </row>
    <row r="49683" spans="23:24" x14ac:dyDescent="0.2">
      <c r="W49683" s="25"/>
      <c r="X49683" s="25"/>
    </row>
    <row r="49684" spans="23:24" x14ac:dyDescent="0.2">
      <c r="W49684" s="25"/>
      <c r="X49684" s="25"/>
    </row>
    <row r="49685" spans="23:24" x14ac:dyDescent="0.2">
      <c r="W49685" s="25"/>
      <c r="X49685" s="25"/>
    </row>
    <row r="49686" spans="23:24" x14ac:dyDescent="0.2">
      <c r="W49686" s="25"/>
      <c r="X49686" s="25"/>
    </row>
    <row r="49687" spans="23:24" x14ac:dyDescent="0.2">
      <c r="W49687" s="25"/>
      <c r="X49687" s="25"/>
    </row>
    <row r="49688" spans="23:24" x14ac:dyDescent="0.2">
      <c r="W49688" s="25"/>
      <c r="X49688" s="25"/>
    </row>
    <row r="49689" spans="23:24" x14ac:dyDescent="0.2">
      <c r="W49689" s="25"/>
      <c r="X49689" s="25"/>
    </row>
    <row r="49690" spans="23:24" x14ac:dyDescent="0.2">
      <c r="W49690" s="25"/>
      <c r="X49690" s="25"/>
    </row>
    <row r="49691" spans="23:24" x14ac:dyDescent="0.2">
      <c r="W49691" s="25"/>
      <c r="X49691" s="25"/>
    </row>
    <row r="49692" spans="23:24" x14ac:dyDescent="0.2">
      <c r="W49692" s="25"/>
      <c r="X49692" s="25"/>
    </row>
    <row r="49693" spans="23:24" x14ac:dyDescent="0.2">
      <c r="W49693" s="25"/>
      <c r="X49693" s="25"/>
    </row>
    <row r="49694" spans="23:24" x14ac:dyDescent="0.2">
      <c r="W49694" s="25"/>
      <c r="X49694" s="25"/>
    </row>
    <row r="49695" spans="23:24" x14ac:dyDescent="0.2">
      <c r="W49695" s="25"/>
      <c r="X49695" s="25"/>
    </row>
    <row r="49696" spans="23:24" x14ac:dyDescent="0.2">
      <c r="W49696" s="25"/>
      <c r="X49696" s="25"/>
    </row>
    <row r="49697" spans="23:24" x14ac:dyDescent="0.2">
      <c r="W49697" s="25"/>
      <c r="X49697" s="25"/>
    </row>
    <row r="49698" spans="23:24" x14ac:dyDescent="0.2">
      <c r="W49698" s="25"/>
      <c r="X49698" s="25"/>
    </row>
    <row r="49699" spans="23:24" x14ac:dyDescent="0.2">
      <c r="W49699" s="25"/>
      <c r="X49699" s="25"/>
    </row>
    <row r="49700" spans="23:24" x14ac:dyDescent="0.2">
      <c r="W49700" s="25"/>
      <c r="X49700" s="25"/>
    </row>
    <row r="49701" spans="23:24" x14ac:dyDescent="0.2">
      <c r="W49701" s="25"/>
      <c r="X49701" s="25"/>
    </row>
    <row r="49702" spans="23:24" x14ac:dyDescent="0.2">
      <c r="W49702" s="25"/>
      <c r="X49702" s="25"/>
    </row>
    <row r="49703" spans="23:24" x14ac:dyDescent="0.2">
      <c r="W49703" s="25"/>
      <c r="X49703" s="25"/>
    </row>
    <row r="49704" spans="23:24" x14ac:dyDescent="0.2">
      <c r="W49704" s="25"/>
      <c r="X49704" s="25"/>
    </row>
    <row r="49705" spans="23:24" x14ac:dyDescent="0.2">
      <c r="W49705" s="25"/>
      <c r="X49705" s="25"/>
    </row>
    <row r="49706" spans="23:24" x14ac:dyDescent="0.2">
      <c r="W49706" s="25"/>
      <c r="X49706" s="25"/>
    </row>
    <row r="49707" spans="23:24" x14ac:dyDescent="0.2">
      <c r="W49707" s="25"/>
      <c r="X49707" s="25"/>
    </row>
    <row r="49708" spans="23:24" x14ac:dyDescent="0.2">
      <c r="W49708" s="25"/>
      <c r="X49708" s="25"/>
    </row>
    <row r="49709" spans="23:24" x14ac:dyDescent="0.2">
      <c r="W49709" s="25"/>
      <c r="X49709" s="25"/>
    </row>
    <row r="49710" spans="23:24" x14ac:dyDescent="0.2">
      <c r="W49710" s="25"/>
      <c r="X49710" s="25"/>
    </row>
    <row r="49711" spans="23:24" x14ac:dyDescent="0.2">
      <c r="W49711" s="25"/>
      <c r="X49711" s="25"/>
    </row>
    <row r="49712" spans="23:24" x14ac:dyDescent="0.2">
      <c r="W49712" s="25"/>
      <c r="X49712" s="25"/>
    </row>
    <row r="49713" spans="23:24" x14ac:dyDescent="0.2">
      <c r="W49713" s="25"/>
      <c r="X49713" s="25"/>
    </row>
    <row r="49714" spans="23:24" x14ac:dyDescent="0.2">
      <c r="W49714" s="25"/>
      <c r="X49714" s="25"/>
    </row>
    <row r="49715" spans="23:24" x14ac:dyDescent="0.2">
      <c r="W49715" s="25"/>
      <c r="X49715" s="25"/>
    </row>
    <row r="49716" spans="23:24" x14ac:dyDescent="0.2">
      <c r="W49716" s="25"/>
      <c r="X49716" s="25"/>
    </row>
    <row r="49717" spans="23:24" x14ac:dyDescent="0.2">
      <c r="W49717" s="25"/>
      <c r="X49717" s="25"/>
    </row>
    <row r="49718" spans="23:24" x14ac:dyDescent="0.2">
      <c r="W49718" s="25"/>
      <c r="X49718" s="25"/>
    </row>
    <row r="49719" spans="23:24" x14ac:dyDescent="0.2">
      <c r="W49719" s="25"/>
      <c r="X49719" s="25"/>
    </row>
    <row r="49720" spans="23:24" x14ac:dyDescent="0.2">
      <c r="W49720" s="25"/>
      <c r="X49720" s="25"/>
    </row>
    <row r="49721" spans="23:24" x14ac:dyDescent="0.2">
      <c r="W49721" s="25"/>
      <c r="X49721" s="25"/>
    </row>
    <row r="49722" spans="23:24" x14ac:dyDescent="0.2">
      <c r="W49722" s="25"/>
      <c r="X49722" s="25"/>
    </row>
    <row r="49723" spans="23:24" x14ac:dyDescent="0.2">
      <c r="W49723" s="25"/>
      <c r="X49723" s="25"/>
    </row>
    <row r="49724" spans="23:24" x14ac:dyDescent="0.2">
      <c r="W49724" s="25"/>
      <c r="X49724" s="25"/>
    </row>
    <row r="49725" spans="23:24" x14ac:dyDescent="0.2">
      <c r="W49725" s="25"/>
      <c r="X49725" s="25"/>
    </row>
    <row r="49726" spans="23:24" x14ac:dyDescent="0.2">
      <c r="W49726" s="25"/>
      <c r="X49726" s="25"/>
    </row>
    <row r="49727" spans="23:24" x14ac:dyDescent="0.2">
      <c r="W49727" s="25"/>
      <c r="X49727" s="25"/>
    </row>
    <row r="49728" spans="23:24" x14ac:dyDescent="0.2">
      <c r="W49728" s="25"/>
      <c r="X49728" s="25"/>
    </row>
    <row r="49729" spans="23:24" x14ac:dyDescent="0.2">
      <c r="W49729" s="25"/>
      <c r="X49729" s="25"/>
    </row>
    <row r="49730" spans="23:24" x14ac:dyDescent="0.2">
      <c r="W49730" s="25"/>
      <c r="X49730" s="25"/>
    </row>
    <row r="49731" spans="23:24" x14ac:dyDescent="0.2">
      <c r="W49731" s="25"/>
      <c r="X49731" s="25"/>
    </row>
    <row r="49732" spans="23:24" x14ac:dyDescent="0.2">
      <c r="W49732" s="25"/>
      <c r="X49732" s="25"/>
    </row>
    <row r="49733" spans="23:24" x14ac:dyDescent="0.2">
      <c r="W49733" s="25"/>
      <c r="X49733" s="25"/>
    </row>
    <row r="49734" spans="23:24" x14ac:dyDescent="0.2">
      <c r="W49734" s="25"/>
      <c r="X49734" s="25"/>
    </row>
    <row r="49735" spans="23:24" x14ac:dyDescent="0.2">
      <c r="W49735" s="25"/>
      <c r="X49735" s="25"/>
    </row>
    <row r="49736" spans="23:24" x14ac:dyDescent="0.2">
      <c r="W49736" s="25"/>
      <c r="X49736" s="25"/>
    </row>
    <row r="49737" spans="23:24" x14ac:dyDescent="0.2">
      <c r="W49737" s="25"/>
      <c r="X49737" s="25"/>
    </row>
    <row r="49738" spans="23:24" x14ac:dyDescent="0.2">
      <c r="W49738" s="25"/>
      <c r="X49738" s="25"/>
    </row>
    <row r="49739" spans="23:24" x14ac:dyDescent="0.2">
      <c r="W49739" s="25"/>
      <c r="X49739" s="25"/>
    </row>
    <row r="49740" spans="23:24" x14ac:dyDescent="0.2">
      <c r="W49740" s="25"/>
      <c r="X49740" s="25"/>
    </row>
    <row r="49741" spans="23:24" x14ac:dyDescent="0.2">
      <c r="W49741" s="25"/>
      <c r="X49741" s="25"/>
    </row>
    <row r="49742" spans="23:24" x14ac:dyDescent="0.2">
      <c r="W49742" s="25"/>
      <c r="X49742" s="25"/>
    </row>
    <row r="49743" spans="23:24" x14ac:dyDescent="0.2">
      <c r="W49743" s="25"/>
      <c r="X49743" s="25"/>
    </row>
    <row r="49744" spans="23:24" x14ac:dyDescent="0.2">
      <c r="W49744" s="25"/>
      <c r="X49744" s="25"/>
    </row>
    <row r="49745" spans="23:24" x14ac:dyDescent="0.2">
      <c r="W49745" s="25"/>
      <c r="X49745" s="25"/>
    </row>
    <row r="49746" spans="23:24" x14ac:dyDescent="0.2">
      <c r="W49746" s="25"/>
      <c r="X49746" s="25"/>
    </row>
    <row r="49747" spans="23:24" x14ac:dyDescent="0.2">
      <c r="W49747" s="25"/>
      <c r="X49747" s="25"/>
    </row>
    <row r="49748" spans="23:24" x14ac:dyDescent="0.2">
      <c r="W49748" s="25"/>
      <c r="X49748" s="25"/>
    </row>
    <row r="49749" spans="23:24" x14ac:dyDescent="0.2">
      <c r="W49749" s="25"/>
      <c r="X49749" s="25"/>
    </row>
    <row r="49750" spans="23:24" x14ac:dyDescent="0.2">
      <c r="W49750" s="25"/>
      <c r="X49750" s="25"/>
    </row>
    <row r="49751" spans="23:24" x14ac:dyDescent="0.2">
      <c r="W49751" s="25"/>
      <c r="X49751" s="25"/>
    </row>
    <row r="49752" spans="23:24" x14ac:dyDescent="0.2">
      <c r="W49752" s="25"/>
      <c r="X49752" s="25"/>
    </row>
    <row r="49753" spans="23:24" x14ac:dyDescent="0.2">
      <c r="W49753" s="25"/>
      <c r="X49753" s="25"/>
    </row>
    <row r="49754" spans="23:24" x14ac:dyDescent="0.2">
      <c r="W49754" s="25"/>
      <c r="X49754" s="25"/>
    </row>
    <row r="49755" spans="23:24" x14ac:dyDescent="0.2">
      <c r="W49755" s="25"/>
      <c r="X49755" s="25"/>
    </row>
    <row r="49756" spans="23:24" x14ac:dyDescent="0.2">
      <c r="W49756" s="25"/>
      <c r="X49756" s="25"/>
    </row>
    <row r="49757" spans="23:24" x14ac:dyDescent="0.2">
      <c r="W49757" s="25"/>
      <c r="X49757" s="25"/>
    </row>
    <row r="49758" spans="23:24" x14ac:dyDescent="0.2">
      <c r="W49758" s="25"/>
      <c r="X49758" s="25"/>
    </row>
    <row r="49759" spans="23:24" x14ac:dyDescent="0.2">
      <c r="W49759" s="25"/>
      <c r="X49759" s="25"/>
    </row>
    <row r="49760" spans="23:24" x14ac:dyDescent="0.2">
      <c r="W49760" s="25"/>
      <c r="X49760" s="25"/>
    </row>
    <row r="49761" spans="23:24" x14ac:dyDescent="0.2">
      <c r="W49761" s="25"/>
      <c r="X49761" s="25"/>
    </row>
    <row r="49762" spans="23:24" x14ac:dyDescent="0.2">
      <c r="W49762" s="25"/>
      <c r="X49762" s="25"/>
    </row>
    <row r="49763" spans="23:24" x14ac:dyDescent="0.2">
      <c r="W49763" s="25"/>
      <c r="X49763" s="25"/>
    </row>
    <row r="49764" spans="23:24" x14ac:dyDescent="0.2">
      <c r="W49764" s="25"/>
      <c r="X49764" s="25"/>
    </row>
    <row r="49765" spans="23:24" x14ac:dyDescent="0.2">
      <c r="W49765" s="25"/>
      <c r="X49765" s="25"/>
    </row>
    <row r="49766" spans="23:24" x14ac:dyDescent="0.2">
      <c r="W49766" s="25"/>
      <c r="X49766" s="25"/>
    </row>
    <row r="49767" spans="23:24" x14ac:dyDescent="0.2">
      <c r="W49767" s="25"/>
      <c r="X49767" s="25"/>
    </row>
    <row r="49768" spans="23:24" x14ac:dyDescent="0.2">
      <c r="W49768" s="25"/>
      <c r="X49768" s="25"/>
    </row>
    <row r="49769" spans="23:24" x14ac:dyDescent="0.2">
      <c r="W49769" s="25"/>
      <c r="X49769" s="25"/>
    </row>
    <row r="49770" spans="23:24" x14ac:dyDescent="0.2">
      <c r="W49770" s="25"/>
      <c r="X49770" s="25"/>
    </row>
    <row r="49771" spans="23:24" x14ac:dyDescent="0.2">
      <c r="W49771" s="25"/>
      <c r="X49771" s="25"/>
    </row>
    <row r="49772" spans="23:24" x14ac:dyDescent="0.2">
      <c r="W49772" s="25"/>
      <c r="X49772" s="25"/>
    </row>
    <row r="49773" spans="23:24" x14ac:dyDescent="0.2">
      <c r="W49773" s="25"/>
      <c r="X49773" s="25"/>
    </row>
    <row r="49774" spans="23:24" x14ac:dyDescent="0.2">
      <c r="W49774" s="25"/>
      <c r="X49774" s="25"/>
    </row>
    <row r="49775" spans="23:24" x14ac:dyDescent="0.2">
      <c r="W49775" s="25"/>
      <c r="X49775" s="25"/>
    </row>
    <row r="49776" spans="23:24" x14ac:dyDescent="0.2">
      <c r="W49776" s="25"/>
      <c r="X49776" s="25"/>
    </row>
    <row r="49777" spans="23:24" x14ac:dyDescent="0.2">
      <c r="W49777" s="25"/>
      <c r="X49777" s="25"/>
    </row>
    <row r="49778" spans="23:24" x14ac:dyDescent="0.2">
      <c r="W49778" s="25"/>
      <c r="X49778" s="25"/>
    </row>
    <row r="49779" spans="23:24" x14ac:dyDescent="0.2">
      <c r="W49779" s="25"/>
      <c r="X49779" s="25"/>
    </row>
    <row r="49780" spans="23:24" x14ac:dyDescent="0.2">
      <c r="W49780" s="25"/>
      <c r="X49780" s="25"/>
    </row>
    <row r="49781" spans="23:24" x14ac:dyDescent="0.2">
      <c r="W49781" s="25"/>
      <c r="X49781" s="25"/>
    </row>
    <row r="49782" spans="23:24" x14ac:dyDescent="0.2">
      <c r="W49782" s="25"/>
      <c r="X49782" s="25"/>
    </row>
    <row r="49783" spans="23:24" x14ac:dyDescent="0.2">
      <c r="W49783" s="25"/>
      <c r="X49783" s="25"/>
    </row>
    <row r="49784" spans="23:24" x14ac:dyDescent="0.2">
      <c r="W49784" s="25"/>
      <c r="X49784" s="25"/>
    </row>
    <row r="49785" spans="23:24" x14ac:dyDescent="0.2">
      <c r="W49785" s="25"/>
      <c r="X49785" s="25"/>
    </row>
    <row r="49786" spans="23:24" x14ac:dyDescent="0.2">
      <c r="W49786" s="25"/>
      <c r="X49786" s="25"/>
    </row>
    <row r="49787" spans="23:24" x14ac:dyDescent="0.2">
      <c r="W49787" s="25"/>
      <c r="X49787" s="25"/>
    </row>
    <row r="49788" spans="23:24" x14ac:dyDescent="0.2">
      <c r="W49788" s="25"/>
      <c r="X49788" s="25"/>
    </row>
    <row r="49789" spans="23:24" x14ac:dyDescent="0.2">
      <c r="W49789" s="25"/>
      <c r="X49789" s="25"/>
    </row>
    <row r="49790" spans="23:24" x14ac:dyDescent="0.2">
      <c r="W49790" s="25"/>
      <c r="X49790" s="25"/>
    </row>
    <row r="49791" spans="23:24" x14ac:dyDescent="0.2">
      <c r="W49791" s="25"/>
      <c r="X49791" s="25"/>
    </row>
    <row r="49792" spans="23:24" x14ac:dyDescent="0.2">
      <c r="W49792" s="25"/>
      <c r="X49792" s="25"/>
    </row>
    <row r="49793" spans="23:24" x14ac:dyDescent="0.2">
      <c r="W49793" s="25"/>
      <c r="X49793" s="25"/>
    </row>
    <row r="49794" spans="23:24" x14ac:dyDescent="0.2">
      <c r="W49794" s="25"/>
      <c r="X49794" s="25"/>
    </row>
    <row r="49795" spans="23:24" x14ac:dyDescent="0.2">
      <c r="W49795" s="25"/>
      <c r="X49795" s="25"/>
    </row>
    <row r="49796" spans="23:24" x14ac:dyDescent="0.2">
      <c r="W49796" s="25"/>
      <c r="X49796" s="25"/>
    </row>
    <row r="49797" spans="23:24" x14ac:dyDescent="0.2">
      <c r="W49797" s="25"/>
      <c r="X49797" s="25"/>
    </row>
    <row r="49798" spans="23:24" x14ac:dyDescent="0.2">
      <c r="W49798" s="25"/>
      <c r="X49798" s="25"/>
    </row>
    <row r="49799" spans="23:24" x14ac:dyDescent="0.2">
      <c r="W49799" s="25"/>
      <c r="X49799" s="25"/>
    </row>
    <row r="49800" spans="23:24" x14ac:dyDescent="0.2">
      <c r="W49800" s="25"/>
      <c r="X49800" s="25"/>
    </row>
    <row r="49801" spans="23:24" x14ac:dyDescent="0.2">
      <c r="W49801" s="25"/>
      <c r="X49801" s="25"/>
    </row>
    <row r="49802" spans="23:24" x14ac:dyDescent="0.2">
      <c r="W49802" s="25"/>
      <c r="X49802" s="25"/>
    </row>
    <row r="49803" spans="23:24" x14ac:dyDescent="0.2">
      <c r="W49803" s="25"/>
      <c r="X49803" s="25"/>
    </row>
    <row r="49804" spans="23:24" x14ac:dyDescent="0.2">
      <c r="W49804" s="25"/>
      <c r="X49804" s="25"/>
    </row>
    <row r="49805" spans="23:24" x14ac:dyDescent="0.2">
      <c r="W49805" s="25"/>
      <c r="X49805" s="25"/>
    </row>
    <row r="49806" spans="23:24" x14ac:dyDescent="0.2">
      <c r="W49806" s="25"/>
      <c r="X49806" s="25"/>
    </row>
    <row r="49807" spans="23:24" x14ac:dyDescent="0.2">
      <c r="W49807" s="25"/>
      <c r="X49807" s="25"/>
    </row>
    <row r="49808" spans="23:24" x14ac:dyDescent="0.2">
      <c r="W49808" s="25"/>
      <c r="X49808" s="25"/>
    </row>
    <row r="49809" spans="23:24" x14ac:dyDescent="0.2">
      <c r="W49809" s="25"/>
      <c r="X49809" s="25"/>
    </row>
    <row r="49810" spans="23:24" x14ac:dyDescent="0.2">
      <c r="W49810" s="25"/>
      <c r="X49810" s="25"/>
    </row>
    <row r="49811" spans="23:24" x14ac:dyDescent="0.2">
      <c r="W49811" s="25"/>
      <c r="X49811" s="25"/>
    </row>
    <row r="49812" spans="23:24" x14ac:dyDescent="0.2">
      <c r="W49812" s="25"/>
      <c r="X49812" s="25"/>
    </row>
    <row r="49813" spans="23:24" x14ac:dyDescent="0.2">
      <c r="W49813" s="25"/>
      <c r="X49813" s="25"/>
    </row>
    <row r="49814" spans="23:24" x14ac:dyDescent="0.2">
      <c r="W49814" s="25"/>
      <c r="X49814" s="25"/>
    </row>
    <row r="49815" spans="23:24" x14ac:dyDescent="0.2">
      <c r="W49815" s="25"/>
      <c r="X49815" s="25"/>
    </row>
    <row r="49816" spans="23:24" x14ac:dyDescent="0.2">
      <c r="W49816" s="25"/>
      <c r="X49816" s="25"/>
    </row>
    <row r="49817" spans="23:24" x14ac:dyDescent="0.2">
      <c r="W49817" s="25"/>
      <c r="X49817" s="25"/>
    </row>
    <row r="49818" spans="23:24" x14ac:dyDescent="0.2">
      <c r="W49818" s="25"/>
      <c r="X49818" s="25"/>
    </row>
    <row r="49819" spans="23:24" x14ac:dyDescent="0.2">
      <c r="W49819" s="25"/>
      <c r="X49819" s="25"/>
    </row>
    <row r="49820" spans="23:24" x14ac:dyDescent="0.2">
      <c r="W49820" s="25"/>
      <c r="X49820" s="25"/>
    </row>
    <row r="49821" spans="23:24" x14ac:dyDescent="0.2">
      <c r="W49821" s="25"/>
      <c r="X49821" s="25"/>
    </row>
    <row r="49822" spans="23:24" x14ac:dyDescent="0.2">
      <c r="W49822" s="25"/>
      <c r="X49822" s="25"/>
    </row>
    <row r="49823" spans="23:24" x14ac:dyDescent="0.2">
      <c r="W49823" s="25"/>
      <c r="X49823" s="25"/>
    </row>
    <row r="49824" spans="23:24" x14ac:dyDescent="0.2">
      <c r="W49824" s="25"/>
      <c r="X49824" s="25"/>
    </row>
    <row r="49825" spans="23:24" x14ac:dyDescent="0.2">
      <c r="W49825" s="25"/>
      <c r="X49825" s="25"/>
    </row>
    <row r="49826" spans="23:24" x14ac:dyDescent="0.2">
      <c r="W49826" s="25"/>
      <c r="X49826" s="25"/>
    </row>
    <row r="49827" spans="23:24" x14ac:dyDescent="0.2">
      <c r="W49827" s="25"/>
      <c r="X49827" s="25"/>
    </row>
    <row r="49828" spans="23:24" x14ac:dyDescent="0.2">
      <c r="W49828" s="25"/>
      <c r="X49828" s="25"/>
    </row>
    <row r="49829" spans="23:24" x14ac:dyDescent="0.2">
      <c r="W49829" s="25"/>
      <c r="X49829" s="25"/>
    </row>
    <row r="49830" spans="23:24" x14ac:dyDescent="0.2">
      <c r="W49830" s="25"/>
      <c r="X49830" s="25"/>
    </row>
    <row r="49831" spans="23:24" x14ac:dyDescent="0.2">
      <c r="W49831" s="25"/>
      <c r="X49831" s="25"/>
    </row>
    <row r="49832" spans="23:24" x14ac:dyDescent="0.2">
      <c r="W49832" s="25"/>
      <c r="X49832" s="25"/>
    </row>
    <row r="49833" spans="23:24" x14ac:dyDescent="0.2">
      <c r="W49833" s="25"/>
      <c r="X49833" s="25"/>
    </row>
    <row r="49834" spans="23:24" x14ac:dyDescent="0.2">
      <c r="W49834" s="25"/>
      <c r="X49834" s="25"/>
    </row>
    <row r="49835" spans="23:24" x14ac:dyDescent="0.2">
      <c r="W49835" s="25"/>
      <c r="X49835" s="25"/>
    </row>
    <row r="49836" spans="23:24" x14ac:dyDescent="0.2">
      <c r="W49836" s="25"/>
      <c r="X49836" s="25"/>
    </row>
    <row r="49837" spans="23:24" x14ac:dyDescent="0.2">
      <c r="W49837" s="25"/>
      <c r="X49837" s="25"/>
    </row>
    <row r="49838" spans="23:24" x14ac:dyDescent="0.2">
      <c r="W49838" s="25"/>
      <c r="X49838" s="25"/>
    </row>
    <row r="49839" spans="23:24" x14ac:dyDescent="0.2">
      <c r="W49839" s="25"/>
      <c r="X49839" s="25"/>
    </row>
    <row r="49840" spans="23:24" x14ac:dyDescent="0.2">
      <c r="W49840" s="25"/>
      <c r="X49840" s="25"/>
    </row>
    <row r="49841" spans="23:24" x14ac:dyDescent="0.2">
      <c r="W49841" s="25"/>
      <c r="X49841" s="25"/>
    </row>
    <row r="49842" spans="23:24" x14ac:dyDescent="0.2">
      <c r="W49842" s="25"/>
      <c r="X49842" s="25"/>
    </row>
    <row r="49843" spans="23:24" x14ac:dyDescent="0.2">
      <c r="W49843" s="25"/>
      <c r="X49843" s="25"/>
    </row>
    <row r="49844" spans="23:24" x14ac:dyDescent="0.2">
      <c r="W49844" s="25"/>
      <c r="X49844" s="25"/>
    </row>
    <row r="49845" spans="23:24" x14ac:dyDescent="0.2">
      <c r="W49845" s="25"/>
      <c r="X49845" s="25"/>
    </row>
    <row r="49846" spans="23:24" x14ac:dyDescent="0.2">
      <c r="W49846" s="25"/>
      <c r="X49846" s="25"/>
    </row>
    <row r="49847" spans="23:24" x14ac:dyDescent="0.2">
      <c r="W49847" s="25"/>
      <c r="X49847" s="25"/>
    </row>
    <row r="49848" spans="23:24" x14ac:dyDescent="0.2">
      <c r="W49848" s="25"/>
      <c r="X49848" s="25"/>
    </row>
    <row r="49849" spans="23:24" x14ac:dyDescent="0.2">
      <c r="W49849" s="25"/>
      <c r="X49849" s="25"/>
    </row>
    <row r="49850" spans="23:24" x14ac:dyDescent="0.2">
      <c r="W49850" s="25"/>
      <c r="X49850" s="25"/>
    </row>
    <row r="49851" spans="23:24" x14ac:dyDescent="0.2">
      <c r="W49851" s="25"/>
      <c r="X49851" s="25"/>
    </row>
    <row r="49852" spans="23:24" x14ac:dyDescent="0.2">
      <c r="W49852" s="25"/>
      <c r="X49852" s="25"/>
    </row>
    <row r="49853" spans="23:24" x14ac:dyDescent="0.2">
      <c r="W49853" s="25"/>
      <c r="X49853" s="25"/>
    </row>
    <row r="49854" spans="23:24" x14ac:dyDescent="0.2">
      <c r="W49854" s="25"/>
      <c r="X49854" s="25"/>
    </row>
    <row r="49855" spans="23:24" x14ac:dyDescent="0.2">
      <c r="W49855" s="25"/>
      <c r="X49855" s="25"/>
    </row>
    <row r="49856" spans="23:24" x14ac:dyDescent="0.2">
      <c r="W49856" s="25"/>
      <c r="X49856" s="25"/>
    </row>
    <row r="49857" spans="23:24" x14ac:dyDescent="0.2">
      <c r="W49857" s="25"/>
      <c r="X49857" s="25"/>
    </row>
    <row r="49858" spans="23:24" x14ac:dyDescent="0.2">
      <c r="W49858" s="25"/>
      <c r="X49858" s="25"/>
    </row>
    <row r="49859" spans="23:24" x14ac:dyDescent="0.2">
      <c r="W49859" s="25"/>
      <c r="X49859" s="25"/>
    </row>
    <row r="49860" spans="23:24" x14ac:dyDescent="0.2">
      <c r="W49860" s="25"/>
      <c r="X49860" s="25"/>
    </row>
    <row r="49861" spans="23:24" x14ac:dyDescent="0.2">
      <c r="W49861" s="25"/>
      <c r="X49861" s="25"/>
    </row>
    <row r="49862" spans="23:24" x14ac:dyDescent="0.2">
      <c r="W49862" s="25"/>
      <c r="X49862" s="25"/>
    </row>
    <row r="49863" spans="23:24" x14ac:dyDescent="0.2">
      <c r="W49863" s="25"/>
      <c r="X49863" s="25"/>
    </row>
    <row r="49864" spans="23:24" x14ac:dyDescent="0.2">
      <c r="W49864" s="25"/>
      <c r="X49864" s="25"/>
    </row>
    <row r="49865" spans="23:24" x14ac:dyDescent="0.2">
      <c r="W49865" s="25"/>
      <c r="X49865" s="25"/>
    </row>
    <row r="49866" spans="23:24" x14ac:dyDescent="0.2">
      <c r="W49866" s="25"/>
      <c r="X49866" s="25"/>
    </row>
    <row r="49867" spans="23:24" x14ac:dyDescent="0.2">
      <c r="W49867" s="25"/>
      <c r="X49867" s="25"/>
    </row>
    <row r="49868" spans="23:24" x14ac:dyDescent="0.2">
      <c r="W49868" s="25"/>
      <c r="X49868" s="25"/>
    </row>
    <row r="49869" spans="23:24" x14ac:dyDescent="0.2">
      <c r="W49869" s="25"/>
      <c r="X49869" s="25"/>
    </row>
    <row r="49870" spans="23:24" x14ac:dyDescent="0.2">
      <c r="W49870" s="25"/>
      <c r="X49870" s="25"/>
    </row>
    <row r="49871" spans="23:24" x14ac:dyDescent="0.2">
      <c r="W49871" s="25"/>
      <c r="X49871" s="25"/>
    </row>
    <row r="49872" spans="23:24" x14ac:dyDescent="0.2">
      <c r="W49872" s="25"/>
      <c r="X49872" s="25"/>
    </row>
    <row r="49873" spans="23:24" x14ac:dyDescent="0.2">
      <c r="W49873" s="25"/>
      <c r="X49873" s="25"/>
    </row>
    <row r="49874" spans="23:24" x14ac:dyDescent="0.2">
      <c r="W49874" s="25"/>
      <c r="X49874" s="25"/>
    </row>
    <row r="49875" spans="23:24" x14ac:dyDescent="0.2">
      <c r="W49875" s="25"/>
      <c r="X49875" s="25"/>
    </row>
    <row r="49876" spans="23:24" x14ac:dyDescent="0.2">
      <c r="W49876" s="25"/>
      <c r="X49876" s="25"/>
    </row>
    <row r="49877" spans="23:24" x14ac:dyDescent="0.2">
      <c r="W49877" s="25"/>
      <c r="X49877" s="25"/>
    </row>
    <row r="49878" spans="23:24" x14ac:dyDescent="0.2">
      <c r="W49878" s="25"/>
      <c r="X49878" s="25"/>
    </row>
    <row r="49879" spans="23:24" x14ac:dyDescent="0.2">
      <c r="W49879" s="25"/>
      <c r="X49879" s="25"/>
    </row>
    <row r="49880" spans="23:24" x14ac:dyDescent="0.2">
      <c r="W49880" s="25"/>
      <c r="X49880" s="25"/>
    </row>
    <row r="49881" spans="23:24" x14ac:dyDescent="0.2">
      <c r="W49881" s="25"/>
      <c r="X49881" s="25"/>
    </row>
    <row r="49882" spans="23:24" x14ac:dyDescent="0.2">
      <c r="W49882" s="25"/>
      <c r="X49882" s="25"/>
    </row>
    <row r="49883" spans="23:24" x14ac:dyDescent="0.2">
      <c r="W49883" s="25"/>
      <c r="X49883" s="25"/>
    </row>
    <row r="49884" spans="23:24" x14ac:dyDescent="0.2">
      <c r="W49884" s="25"/>
      <c r="X49884" s="25"/>
    </row>
    <row r="49885" spans="23:24" x14ac:dyDescent="0.2">
      <c r="W49885" s="25"/>
      <c r="X49885" s="25"/>
    </row>
    <row r="49886" spans="23:24" x14ac:dyDescent="0.2">
      <c r="W49886" s="25"/>
      <c r="X49886" s="25"/>
    </row>
    <row r="49887" spans="23:24" x14ac:dyDescent="0.2">
      <c r="W49887" s="25"/>
      <c r="X49887" s="25"/>
    </row>
    <row r="49888" spans="23:24" x14ac:dyDescent="0.2">
      <c r="W49888" s="25"/>
      <c r="X49888" s="25"/>
    </row>
    <row r="49889" spans="23:24" x14ac:dyDescent="0.2">
      <c r="W49889" s="25"/>
      <c r="X49889" s="25"/>
    </row>
    <row r="49890" spans="23:24" x14ac:dyDescent="0.2">
      <c r="W49890" s="25"/>
      <c r="X49890" s="25"/>
    </row>
    <row r="49891" spans="23:24" x14ac:dyDescent="0.2">
      <c r="W49891" s="25"/>
      <c r="X49891" s="25"/>
    </row>
    <row r="49892" spans="23:24" x14ac:dyDescent="0.2">
      <c r="W49892" s="25"/>
      <c r="X49892" s="25"/>
    </row>
    <row r="49893" spans="23:24" x14ac:dyDescent="0.2">
      <c r="W49893" s="25"/>
      <c r="X49893" s="25"/>
    </row>
    <row r="49894" spans="23:24" x14ac:dyDescent="0.2">
      <c r="W49894" s="25"/>
      <c r="X49894" s="25"/>
    </row>
    <row r="49895" spans="23:24" x14ac:dyDescent="0.2">
      <c r="W49895" s="25"/>
      <c r="X49895" s="25"/>
    </row>
    <row r="49896" spans="23:24" x14ac:dyDescent="0.2">
      <c r="W49896" s="25"/>
      <c r="X49896" s="25"/>
    </row>
    <row r="49897" spans="23:24" x14ac:dyDescent="0.2">
      <c r="W49897" s="25"/>
      <c r="X49897" s="25"/>
    </row>
    <row r="49898" spans="23:24" x14ac:dyDescent="0.2">
      <c r="W49898" s="25"/>
      <c r="X49898" s="25"/>
    </row>
    <row r="49899" spans="23:24" x14ac:dyDescent="0.2">
      <c r="W49899" s="25"/>
      <c r="X49899" s="25"/>
    </row>
    <row r="49900" spans="23:24" x14ac:dyDescent="0.2">
      <c r="W49900" s="25"/>
      <c r="X49900" s="25"/>
    </row>
    <row r="49901" spans="23:24" x14ac:dyDescent="0.2">
      <c r="W49901" s="25"/>
      <c r="X49901" s="25"/>
    </row>
    <row r="49902" spans="23:24" x14ac:dyDescent="0.2">
      <c r="W49902" s="25"/>
      <c r="X49902" s="25"/>
    </row>
    <row r="49903" spans="23:24" x14ac:dyDescent="0.2">
      <c r="W49903" s="25"/>
      <c r="X49903" s="25"/>
    </row>
    <row r="49904" spans="23:24" x14ac:dyDescent="0.2">
      <c r="W49904" s="25"/>
      <c r="X49904" s="25"/>
    </row>
    <row r="49905" spans="23:24" x14ac:dyDescent="0.2">
      <c r="W49905" s="25"/>
      <c r="X49905" s="25"/>
    </row>
    <row r="49906" spans="23:24" x14ac:dyDescent="0.2">
      <c r="W49906" s="25"/>
      <c r="X49906" s="25"/>
    </row>
    <row r="49907" spans="23:24" x14ac:dyDescent="0.2">
      <c r="W49907" s="25"/>
      <c r="X49907" s="25"/>
    </row>
    <row r="49908" spans="23:24" x14ac:dyDescent="0.2">
      <c r="W49908" s="25"/>
      <c r="X49908" s="25"/>
    </row>
    <row r="49909" spans="23:24" x14ac:dyDescent="0.2">
      <c r="W49909" s="25"/>
      <c r="X49909" s="25"/>
    </row>
    <row r="49910" spans="23:24" x14ac:dyDescent="0.2">
      <c r="W49910" s="25"/>
      <c r="X49910" s="25"/>
    </row>
    <row r="49911" spans="23:24" x14ac:dyDescent="0.2">
      <c r="W49911" s="25"/>
      <c r="X49911" s="25"/>
    </row>
    <row r="49912" spans="23:24" x14ac:dyDescent="0.2">
      <c r="W49912" s="25"/>
      <c r="X49912" s="25"/>
    </row>
    <row r="49913" spans="23:24" x14ac:dyDescent="0.2">
      <c r="W49913" s="25"/>
      <c r="X49913" s="25"/>
    </row>
    <row r="49914" spans="23:24" x14ac:dyDescent="0.2">
      <c r="W49914" s="25"/>
      <c r="X49914" s="25"/>
    </row>
    <row r="49915" spans="23:24" x14ac:dyDescent="0.2">
      <c r="W49915" s="25"/>
      <c r="X49915" s="25"/>
    </row>
    <row r="49916" spans="23:24" x14ac:dyDescent="0.2">
      <c r="W49916" s="25"/>
      <c r="X49916" s="25"/>
    </row>
    <row r="49917" spans="23:24" x14ac:dyDescent="0.2">
      <c r="W49917" s="25"/>
      <c r="X49917" s="25"/>
    </row>
    <row r="49918" spans="23:24" x14ac:dyDescent="0.2">
      <c r="W49918" s="25"/>
      <c r="X49918" s="25"/>
    </row>
    <row r="49919" spans="23:24" x14ac:dyDescent="0.2">
      <c r="W49919" s="25"/>
      <c r="X49919" s="25"/>
    </row>
    <row r="49920" spans="23:24" x14ac:dyDescent="0.2">
      <c r="W49920" s="25"/>
      <c r="X49920" s="25"/>
    </row>
    <row r="49921" spans="23:24" x14ac:dyDescent="0.2">
      <c r="W49921" s="25"/>
      <c r="X49921" s="25"/>
    </row>
    <row r="49922" spans="23:24" x14ac:dyDescent="0.2">
      <c r="W49922" s="25"/>
      <c r="X49922" s="25"/>
    </row>
    <row r="49923" spans="23:24" x14ac:dyDescent="0.2">
      <c r="W49923" s="25"/>
      <c r="X49923" s="25"/>
    </row>
    <row r="49924" spans="23:24" x14ac:dyDescent="0.2">
      <c r="W49924" s="25"/>
      <c r="X49924" s="25"/>
    </row>
    <row r="49925" spans="23:24" x14ac:dyDescent="0.2">
      <c r="W49925" s="25"/>
      <c r="X49925" s="25"/>
    </row>
    <row r="49926" spans="23:24" x14ac:dyDescent="0.2">
      <c r="W49926" s="25"/>
      <c r="X49926" s="25"/>
    </row>
    <row r="49927" spans="23:24" x14ac:dyDescent="0.2">
      <c r="W49927" s="25"/>
      <c r="X49927" s="25"/>
    </row>
    <row r="49928" spans="23:24" x14ac:dyDescent="0.2">
      <c r="W49928" s="25"/>
      <c r="X49928" s="25"/>
    </row>
    <row r="49929" spans="23:24" x14ac:dyDescent="0.2">
      <c r="W49929" s="25"/>
      <c r="X49929" s="25"/>
    </row>
    <row r="49930" spans="23:24" x14ac:dyDescent="0.2">
      <c r="W49930" s="25"/>
      <c r="X49930" s="25"/>
    </row>
    <row r="49931" spans="23:24" x14ac:dyDescent="0.2">
      <c r="W49931" s="25"/>
      <c r="X49931" s="25"/>
    </row>
    <row r="49932" spans="23:24" x14ac:dyDescent="0.2">
      <c r="W49932" s="25"/>
      <c r="X49932" s="25"/>
    </row>
    <row r="49933" spans="23:24" x14ac:dyDescent="0.2">
      <c r="W49933" s="25"/>
      <c r="X49933" s="25"/>
    </row>
    <row r="49934" spans="23:24" x14ac:dyDescent="0.2">
      <c r="W49934" s="25"/>
      <c r="X49934" s="25"/>
    </row>
    <row r="49935" spans="23:24" x14ac:dyDescent="0.2">
      <c r="W49935" s="25"/>
      <c r="X49935" s="25"/>
    </row>
    <row r="49936" spans="23:24" x14ac:dyDescent="0.2">
      <c r="W49936" s="25"/>
      <c r="X49936" s="25"/>
    </row>
    <row r="49937" spans="23:24" x14ac:dyDescent="0.2">
      <c r="W49937" s="25"/>
      <c r="X49937" s="25"/>
    </row>
    <row r="49938" spans="23:24" x14ac:dyDescent="0.2">
      <c r="W49938" s="25"/>
      <c r="X49938" s="25"/>
    </row>
    <row r="49939" spans="23:24" x14ac:dyDescent="0.2">
      <c r="W49939" s="25"/>
      <c r="X49939" s="25"/>
    </row>
    <row r="49940" spans="23:24" x14ac:dyDescent="0.2">
      <c r="W49940" s="25"/>
      <c r="X49940" s="25"/>
    </row>
    <row r="49941" spans="23:24" x14ac:dyDescent="0.2">
      <c r="W49941" s="25"/>
      <c r="X49941" s="25"/>
    </row>
    <row r="49942" spans="23:24" x14ac:dyDescent="0.2">
      <c r="W49942" s="25"/>
      <c r="X49942" s="25"/>
    </row>
    <row r="49943" spans="23:24" x14ac:dyDescent="0.2">
      <c r="W49943" s="25"/>
      <c r="X49943" s="25"/>
    </row>
    <row r="49944" spans="23:24" x14ac:dyDescent="0.2">
      <c r="W49944" s="25"/>
      <c r="X49944" s="25"/>
    </row>
    <row r="49945" spans="23:24" x14ac:dyDescent="0.2">
      <c r="W49945" s="25"/>
      <c r="X49945" s="25"/>
    </row>
    <row r="49946" spans="23:24" x14ac:dyDescent="0.2">
      <c r="W49946" s="25"/>
      <c r="X49946" s="25"/>
    </row>
    <row r="49947" spans="23:24" x14ac:dyDescent="0.2">
      <c r="W49947" s="25"/>
      <c r="X49947" s="25"/>
    </row>
    <row r="49948" spans="23:24" x14ac:dyDescent="0.2">
      <c r="W49948" s="25"/>
      <c r="X49948" s="25"/>
    </row>
    <row r="49949" spans="23:24" x14ac:dyDescent="0.2">
      <c r="W49949" s="25"/>
      <c r="X49949" s="25"/>
    </row>
    <row r="49950" spans="23:24" x14ac:dyDescent="0.2">
      <c r="W49950" s="25"/>
      <c r="X49950" s="25"/>
    </row>
    <row r="49951" spans="23:24" x14ac:dyDescent="0.2">
      <c r="W49951" s="25"/>
      <c r="X49951" s="25"/>
    </row>
    <row r="49952" spans="23:24" x14ac:dyDescent="0.2">
      <c r="W49952" s="25"/>
      <c r="X49952" s="25"/>
    </row>
    <row r="49953" spans="23:24" x14ac:dyDescent="0.2">
      <c r="W49953" s="25"/>
      <c r="X49953" s="25"/>
    </row>
    <row r="49954" spans="23:24" x14ac:dyDescent="0.2">
      <c r="W49954" s="25"/>
      <c r="X49954" s="25"/>
    </row>
    <row r="49955" spans="23:24" x14ac:dyDescent="0.2">
      <c r="W49955" s="25"/>
      <c r="X49955" s="25"/>
    </row>
    <row r="49956" spans="23:24" x14ac:dyDescent="0.2">
      <c r="W49956" s="25"/>
      <c r="X49956" s="25"/>
    </row>
    <row r="49957" spans="23:24" x14ac:dyDescent="0.2">
      <c r="W49957" s="25"/>
      <c r="X49957" s="25"/>
    </row>
    <row r="49958" spans="23:24" x14ac:dyDescent="0.2">
      <c r="W49958" s="25"/>
      <c r="X49958" s="25"/>
    </row>
    <row r="49959" spans="23:24" x14ac:dyDescent="0.2">
      <c r="W49959" s="25"/>
      <c r="X49959" s="25"/>
    </row>
    <row r="49960" spans="23:24" x14ac:dyDescent="0.2">
      <c r="W49960" s="25"/>
      <c r="X49960" s="25"/>
    </row>
    <row r="49961" spans="23:24" x14ac:dyDescent="0.2">
      <c r="W49961" s="25"/>
      <c r="X49961" s="25"/>
    </row>
    <row r="49962" spans="23:24" x14ac:dyDescent="0.2">
      <c r="W49962" s="25"/>
      <c r="X49962" s="25"/>
    </row>
    <row r="49963" spans="23:24" x14ac:dyDescent="0.2">
      <c r="W49963" s="25"/>
      <c r="X49963" s="25"/>
    </row>
    <row r="49964" spans="23:24" x14ac:dyDescent="0.2">
      <c r="W49964" s="25"/>
      <c r="X49964" s="25"/>
    </row>
    <row r="49965" spans="23:24" x14ac:dyDescent="0.2">
      <c r="W49965" s="25"/>
      <c r="X49965" s="25"/>
    </row>
    <row r="49966" spans="23:24" x14ac:dyDescent="0.2">
      <c r="W49966" s="25"/>
      <c r="X49966" s="25"/>
    </row>
    <row r="49967" spans="23:24" x14ac:dyDescent="0.2">
      <c r="W49967" s="25"/>
      <c r="X49967" s="25"/>
    </row>
    <row r="49968" spans="23:24" x14ac:dyDescent="0.2">
      <c r="W49968" s="25"/>
      <c r="X49968" s="25"/>
    </row>
    <row r="49969" spans="23:24" x14ac:dyDescent="0.2">
      <c r="W49969" s="25"/>
      <c r="X49969" s="25"/>
    </row>
    <row r="49970" spans="23:24" x14ac:dyDescent="0.2">
      <c r="W49970" s="25"/>
      <c r="X49970" s="25"/>
    </row>
    <row r="49971" spans="23:24" x14ac:dyDescent="0.2">
      <c r="W49971" s="25"/>
      <c r="X49971" s="25"/>
    </row>
    <row r="49972" spans="23:24" x14ac:dyDescent="0.2">
      <c r="W49972" s="25"/>
      <c r="X49972" s="25"/>
    </row>
    <row r="49973" spans="23:24" x14ac:dyDescent="0.2">
      <c r="W49973" s="25"/>
      <c r="X49973" s="25"/>
    </row>
    <row r="49974" spans="23:24" x14ac:dyDescent="0.2">
      <c r="W49974" s="25"/>
      <c r="X49974" s="25"/>
    </row>
    <row r="49975" spans="23:24" x14ac:dyDescent="0.2">
      <c r="W49975" s="25"/>
      <c r="X49975" s="25"/>
    </row>
    <row r="49976" spans="23:24" x14ac:dyDescent="0.2">
      <c r="W49976" s="25"/>
      <c r="X49976" s="25"/>
    </row>
    <row r="49977" spans="23:24" x14ac:dyDescent="0.2">
      <c r="W49977" s="25"/>
      <c r="X49977" s="25"/>
    </row>
    <row r="49978" spans="23:24" x14ac:dyDescent="0.2">
      <c r="W49978" s="25"/>
      <c r="X49978" s="25"/>
    </row>
    <row r="49979" spans="23:24" x14ac:dyDescent="0.2">
      <c r="W49979" s="25"/>
      <c r="X49979" s="25"/>
    </row>
    <row r="49980" spans="23:24" x14ac:dyDescent="0.2">
      <c r="W49980" s="25"/>
      <c r="X49980" s="25"/>
    </row>
    <row r="49981" spans="23:24" x14ac:dyDescent="0.2">
      <c r="W49981" s="25"/>
      <c r="X49981" s="25"/>
    </row>
    <row r="49982" spans="23:24" x14ac:dyDescent="0.2">
      <c r="W49982" s="25"/>
      <c r="X49982" s="25"/>
    </row>
    <row r="49983" spans="23:24" x14ac:dyDescent="0.2">
      <c r="W49983" s="25"/>
      <c r="X49983" s="25"/>
    </row>
    <row r="49984" spans="23:24" x14ac:dyDescent="0.2">
      <c r="W49984" s="25"/>
      <c r="X49984" s="25"/>
    </row>
    <row r="49985" spans="23:24" x14ac:dyDescent="0.2">
      <c r="W49985" s="25"/>
      <c r="X49985" s="25"/>
    </row>
    <row r="49986" spans="23:24" x14ac:dyDescent="0.2">
      <c r="W49986" s="25"/>
      <c r="X49986" s="25"/>
    </row>
    <row r="49987" spans="23:24" x14ac:dyDescent="0.2">
      <c r="W49987" s="25"/>
      <c r="X49987" s="25"/>
    </row>
    <row r="49988" spans="23:24" x14ac:dyDescent="0.2">
      <c r="W49988" s="25"/>
      <c r="X49988" s="25"/>
    </row>
    <row r="49989" spans="23:24" x14ac:dyDescent="0.2">
      <c r="W49989" s="25"/>
      <c r="X49989" s="25"/>
    </row>
    <row r="49990" spans="23:24" x14ac:dyDescent="0.2">
      <c r="W49990" s="25"/>
      <c r="X49990" s="25"/>
    </row>
    <row r="49991" spans="23:24" x14ac:dyDescent="0.2">
      <c r="W49991" s="25"/>
      <c r="X49991" s="25"/>
    </row>
    <row r="49992" spans="23:24" x14ac:dyDescent="0.2">
      <c r="W49992" s="25"/>
      <c r="X49992" s="25"/>
    </row>
    <row r="49993" spans="23:24" x14ac:dyDescent="0.2">
      <c r="W49993" s="25"/>
      <c r="X49993" s="25"/>
    </row>
    <row r="49994" spans="23:24" x14ac:dyDescent="0.2">
      <c r="W49994" s="25"/>
      <c r="X49994" s="25"/>
    </row>
    <row r="49995" spans="23:24" x14ac:dyDescent="0.2">
      <c r="W49995" s="25"/>
      <c r="X49995" s="25"/>
    </row>
    <row r="49996" spans="23:24" x14ac:dyDescent="0.2">
      <c r="W49996" s="25"/>
      <c r="X49996" s="25"/>
    </row>
    <row r="49997" spans="23:24" x14ac:dyDescent="0.2">
      <c r="W49997" s="25"/>
      <c r="X49997" s="25"/>
    </row>
    <row r="49998" spans="23:24" x14ac:dyDescent="0.2">
      <c r="W49998" s="25"/>
      <c r="X49998" s="25"/>
    </row>
    <row r="49999" spans="23:24" x14ac:dyDescent="0.2">
      <c r="W49999" s="25"/>
      <c r="X49999" s="25"/>
    </row>
    <row r="50000" spans="23:24" x14ac:dyDescent="0.2">
      <c r="W50000" s="25"/>
      <c r="X50000" s="25"/>
    </row>
    <row r="50001" spans="23:24" x14ac:dyDescent="0.2">
      <c r="W50001" s="25"/>
      <c r="X50001" s="25"/>
    </row>
    <row r="50002" spans="23:24" x14ac:dyDescent="0.2">
      <c r="W50002" s="25"/>
      <c r="X50002" s="25"/>
    </row>
    <row r="50003" spans="23:24" x14ac:dyDescent="0.2">
      <c r="W50003" s="25"/>
      <c r="X50003" s="25"/>
    </row>
    <row r="50004" spans="23:24" x14ac:dyDescent="0.2">
      <c r="W50004" s="25"/>
      <c r="X50004" s="25"/>
    </row>
    <row r="50005" spans="23:24" x14ac:dyDescent="0.2">
      <c r="W50005" s="25"/>
      <c r="X50005" s="25"/>
    </row>
    <row r="50006" spans="23:24" x14ac:dyDescent="0.2">
      <c r="W50006" s="25"/>
      <c r="X50006" s="25"/>
    </row>
    <row r="50007" spans="23:24" x14ac:dyDescent="0.2">
      <c r="W50007" s="25"/>
      <c r="X50007" s="25"/>
    </row>
    <row r="50008" spans="23:24" x14ac:dyDescent="0.2">
      <c r="W50008" s="25"/>
      <c r="X50008" s="25"/>
    </row>
    <row r="50009" spans="23:24" x14ac:dyDescent="0.2">
      <c r="W50009" s="25"/>
      <c r="X50009" s="25"/>
    </row>
    <row r="50010" spans="23:24" x14ac:dyDescent="0.2">
      <c r="W50010" s="25"/>
      <c r="X50010" s="25"/>
    </row>
    <row r="50011" spans="23:24" x14ac:dyDescent="0.2">
      <c r="W50011" s="25"/>
      <c r="X50011" s="25"/>
    </row>
    <row r="50012" spans="23:24" x14ac:dyDescent="0.2">
      <c r="W50012" s="25"/>
      <c r="X50012" s="25"/>
    </row>
    <row r="50013" spans="23:24" x14ac:dyDescent="0.2">
      <c r="W50013" s="25"/>
      <c r="X50013" s="25"/>
    </row>
    <row r="50014" spans="23:24" x14ac:dyDescent="0.2">
      <c r="W50014" s="25"/>
      <c r="X50014" s="25"/>
    </row>
    <row r="50015" spans="23:24" x14ac:dyDescent="0.2">
      <c r="W50015" s="25"/>
      <c r="X50015" s="25"/>
    </row>
    <row r="50016" spans="23:24" x14ac:dyDescent="0.2">
      <c r="W50016" s="25"/>
      <c r="X50016" s="25"/>
    </row>
    <row r="50017" spans="23:24" x14ac:dyDescent="0.2">
      <c r="W50017" s="25"/>
      <c r="X50017" s="25"/>
    </row>
    <row r="50018" spans="23:24" x14ac:dyDescent="0.2">
      <c r="W50018" s="25"/>
      <c r="X50018" s="25"/>
    </row>
    <row r="50019" spans="23:24" x14ac:dyDescent="0.2">
      <c r="W50019" s="25"/>
      <c r="X50019" s="25"/>
    </row>
    <row r="50020" spans="23:24" x14ac:dyDescent="0.2">
      <c r="W50020" s="25"/>
      <c r="X50020" s="25"/>
    </row>
    <row r="50021" spans="23:24" x14ac:dyDescent="0.2">
      <c r="W50021" s="25"/>
      <c r="X50021" s="25"/>
    </row>
    <row r="50022" spans="23:24" x14ac:dyDescent="0.2">
      <c r="W50022" s="25"/>
      <c r="X50022" s="25"/>
    </row>
    <row r="50023" spans="23:24" x14ac:dyDescent="0.2">
      <c r="W50023" s="25"/>
      <c r="X50023" s="25"/>
    </row>
    <row r="50024" spans="23:24" x14ac:dyDescent="0.2">
      <c r="W50024" s="25"/>
      <c r="X50024" s="25"/>
    </row>
    <row r="50025" spans="23:24" x14ac:dyDescent="0.2">
      <c r="W50025" s="25"/>
      <c r="X50025" s="25"/>
    </row>
    <row r="50026" spans="23:24" x14ac:dyDescent="0.2">
      <c r="W50026" s="25"/>
      <c r="X50026" s="25"/>
    </row>
    <row r="50027" spans="23:24" x14ac:dyDescent="0.2">
      <c r="W50027" s="25"/>
      <c r="X50027" s="25"/>
    </row>
    <row r="50028" spans="23:24" x14ac:dyDescent="0.2">
      <c r="W50028" s="25"/>
      <c r="X50028" s="25"/>
    </row>
    <row r="50029" spans="23:24" x14ac:dyDescent="0.2">
      <c r="W50029" s="25"/>
      <c r="X50029" s="25"/>
    </row>
    <row r="50030" spans="23:24" x14ac:dyDescent="0.2">
      <c r="W50030" s="25"/>
      <c r="X50030" s="25"/>
    </row>
    <row r="50031" spans="23:24" x14ac:dyDescent="0.2">
      <c r="W50031" s="25"/>
      <c r="X50031" s="25"/>
    </row>
    <row r="50032" spans="23:24" x14ac:dyDescent="0.2">
      <c r="W50032" s="25"/>
      <c r="X50032" s="25"/>
    </row>
    <row r="50033" spans="23:24" x14ac:dyDescent="0.2">
      <c r="W50033" s="25"/>
      <c r="X50033" s="25"/>
    </row>
    <row r="50034" spans="23:24" x14ac:dyDescent="0.2">
      <c r="W50034" s="25"/>
      <c r="X50034" s="25"/>
    </row>
    <row r="50035" spans="23:24" x14ac:dyDescent="0.2">
      <c r="W50035" s="25"/>
      <c r="X50035" s="25"/>
    </row>
    <row r="50036" spans="23:24" x14ac:dyDescent="0.2">
      <c r="W50036" s="25"/>
      <c r="X50036" s="25"/>
    </row>
    <row r="50037" spans="23:24" x14ac:dyDescent="0.2">
      <c r="W50037" s="25"/>
      <c r="X50037" s="25"/>
    </row>
    <row r="50038" spans="23:24" x14ac:dyDescent="0.2">
      <c r="W50038" s="25"/>
      <c r="X50038" s="25"/>
    </row>
    <row r="50039" spans="23:24" x14ac:dyDescent="0.2">
      <c r="W50039" s="25"/>
      <c r="X50039" s="25"/>
    </row>
    <row r="50040" spans="23:24" x14ac:dyDescent="0.2">
      <c r="W50040" s="25"/>
      <c r="X50040" s="25"/>
    </row>
    <row r="50041" spans="23:24" x14ac:dyDescent="0.2">
      <c r="W50041" s="25"/>
      <c r="X50041" s="25"/>
    </row>
    <row r="50042" spans="23:24" x14ac:dyDescent="0.2">
      <c r="W50042" s="25"/>
      <c r="X50042" s="25"/>
    </row>
    <row r="50043" spans="23:24" x14ac:dyDescent="0.2">
      <c r="W50043" s="25"/>
      <c r="X50043" s="25"/>
    </row>
    <row r="50044" spans="23:24" x14ac:dyDescent="0.2">
      <c r="W50044" s="25"/>
      <c r="X50044" s="25"/>
    </row>
    <row r="50045" spans="23:24" x14ac:dyDescent="0.2">
      <c r="W50045" s="25"/>
      <c r="X50045" s="25"/>
    </row>
    <row r="50046" spans="23:24" x14ac:dyDescent="0.2">
      <c r="W50046" s="25"/>
      <c r="X50046" s="25"/>
    </row>
    <row r="50047" spans="23:24" x14ac:dyDescent="0.2">
      <c r="W50047" s="25"/>
      <c r="X50047" s="25"/>
    </row>
    <row r="50048" spans="23:24" x14ac:dyDescent="0.2">
      <c r="W50048" s="25"/>
      <c r="X50048" s="25"/>
    </row>
    <row r="50049" spans="23:24" x14ac:dyDescent="0.2">
      <c r="W50049" s="25"/>
      <c r="X50049" s="25"/>
    </row>
    <row r="50050" spans="23:24" x14ac:dyDescent="0.2">
      <c r="W50050" s="25"/>
      <c r="X50050" s="25"/>
    </row>
    <row r="50051" spans="23:24" x14ac:dyDescent="0.2">
      <c r="W50051" s="25"/>
      <c r="X50051" s="25"/>
    </row>
    <row r="50052" spans="23:24" x14ac:dyDescent="0.2">
      <c r="W50052" s="25"/>
      <c r="X50052" s="25"/>
    </row>
    <row r="50053" spans="23:24" x14ac:dyDescent="0.2">
      <c r="W50053" s="25"/>
      <c r="X50053" s="25"/>
    </row>
    <row r="50054" spans="23:24" x14ac:dyDescent="0.2">
      <c r="W50054" s="25"/>
      <c r="X50054" s="25"/>
    </row>
    <row r="50055" spans="23:24" x14ac:dyDescent="0.2">
      <c r="W50055" s="25"/>
      <c r="X50055" s="25"/>
    </row>
    <row r="50056" spans="23:24" x14ac:dyDescent="0.2">
      <c r="W50056" s="25"/>
      <c r="X50056" s="25"/>
    </row>
    <row r="50057" spans="23:24" x14ac:dyDescent="0.2">
      <c r="W50057" s="25"/>
      <c r="X50057" s="25"/>
    </row>
    <row r="50058" spans="23:24" x14ac:dyDescent="0.2">
      <c r="W50058" s="25"/>
      <c r="X50058" s="25"/>
    </row>
    <row r="50059" spans="23:24" x14ac:dyDescent="0.2">
      <c r="W50059" s="25"/>
      <c r="X50059" s="25"/>
    </row>
    <row r="50060" spans="23:24" x14ac:dyDescent="0.2">
      <c r="W50060" s="25"/>
      <c r="X50060" s="25"/>
    </row>
    <row r="50061" spans="23:24" x14ac:dyDescent="0.2">
      <c r="W50061" s="25"/>
      <c r="X50061" s="25"/>
    </row>
    <row r="50062" spans="23:24" x14ac:dyDescent="0.2">
      <c r="W50062" s="25"/>
      <c r="X50062" s="25"/>
    </row>
    <row r="50063" spans="23:24" x14ac:dyDescent="0.2">
      <c r="W50063" s="25"/>
      <c r="X50063" s="25"/>
    </row>
    <row r="50064" spans="23:24" x14ac:dyDescent="0.2">
      <c r="W50064" s="25"/>
      <c r="X50064" s="25"/>
    </row>
    <row r="50065" spans="23:24" x14ac:dyDescent="0.2">
      <c r="W50065" s="25"/>
      <c r="X50065" s="25"/>
    </row>
    <row r="50066" spans="23:24" x14ac:dyDescent="0.2">
      <c r="W50066" s="25"/>
      <c r="X50066" s="25"/>
    </row>
    <row r="50067" spans="23:24" x14ac:dyDescent="0.2">
      <c r="W50067" s="25"/>
      <c r="X50067" s="25"/>
    </row>
    <row r="50068" spans="23:24" x14ac:dyDescent="0.2">
      <c r="W50068" s="25"/>
      <c r="X50068" s="25"/>
    </row>
    <row r="50069" spans="23:24" x14ac:dyDescent="0.2">
      <c r="W50069" s="25"/>
      <c r="X50069" s="25"/>
    </row>
    <row r="50070" spans="23:24" x14ac:dyDescent="0.2">
      <c r="W50070" s="25"/>
      <c r="X50070" s="25"/>
    </row>
    <row r="50071" spans="23:24" x14ac:dyDescent="0.2">
      <c r="W50071" s="25"/>
      <c r="X50071" s="25"/>
    </row>
    <row r="50072" spans="23:24" x14ac:dyDescent="0.2">
      <c r="W50072" s="25"/>
      <c r="X50072" s="25"/>
    </row>
    <row r="50073" spans="23:24" x14ac:dyDescent="0.2">
      <c r="W50073" s="25"/>
      <c r="X50073" s="25"/>
    </row>
    <row r="50074" spans="23:24" x14ac:dyDescent="0.2">
      <c r="W50074" s="25"/>
      <c r="X50074" s="25"/>
    </row>
    <row r="50075" spans="23:24" x14ac:dyDescent="0.2">
      <c r="W50075" s="25"/>
      <c r="X50075" s="25"/>
    </row>
    <row r="50076" spans="23:24" x14ac:dyDescent="0.2">
      <c r="W50076" s="25"/>
      <c r="X50076" s="25"/>
    </row>
    <row r="50077" spans="23:24" x14ac:dyDescent="0.2">
      <c r="W50077" s="25"/>
      <c r="X50077" s="25"/>
    </row>
    <row r="50078" spans="23:24" x14ac:dyDescent="0.2">
      <c r="W50078" s="25"/>
      <c r="X50078" s="25"/>
    </row>
    <row r="50079" spans="23:24" x14ac:dyDescent="0.2">
      <c r="W50079" s="25"/>
      <c r="X50079" s="25"/>
    </row>
    <row r="50080" spans="23:24" x14ac:dyDescent="0.2">
      <c r="W50080" s="25"/>
      <c r="X50080" s="25"/>
    </row>
    <row r="50081" spans="23:24" x14ac:dyDescent="0.2">
      <c r="W50081" s="25"/>
      <c r="X50081" s="25"/>
    </row>
    <row r="50082" spans="23:24" x14ac:dyDescent="0.2">
      <c r="W50082" s="25"/>
      <c r="X50082" s="25"/>
    </row>
    <row r="50083" spans="23:24" x14ac:dyDescent="0.2">
      <c r="W50083" s="25"/>
      <c r="X50083" s="25"/>
    </row>
    <row r="50084" spans="23:24" x14ac:dyDescent="0.2">
      <c r="W50084" s="25"/>
      <c r="X50084" s="25"/>
    </row>
    <row r="50085" spans="23:24" x14ac:dyDescent="0.2">
      <c r="W50085" s="25"/>
      <c r="X50085" s="25"/>
    </row>
    <row r="50086" spans="23:24" x14ac:dyDescent="0.2">
      <c r="W50086" s="25"/>
      <c r="X50086" s="25"/>
    </row>
    <row r="50087" spans="23:24" x14ac:dyDescent="0.2">
      <c r="W50087" s="25"/>
      <c r="X50087" s="25"/>
    </row>
    <row r="50088" spans="23:24" x14ac:dyDescent="0.2">
      <c r="W50088" s="25"/>
      <c r="X50088" s="25"/>
    </row>
    <row r="50089" spans="23:24" x14ac:dyDescent="0.2">
      <c r="W50089" s="25"/>
      <c r="X50089" s="25"/>
    </row>
    <row r="50090" spans="23:24" x14ac:dyDescent="0.2">
      <c r="W50090" s="25"/>
      <c r="X50090" s="25"/>
    </row>
    <row r="50091" spans="23:24" x14ac:dyDescent="0.2">
      <c r="W50091" s="25"/>
      <c r="X50091" s="25"/>
    </row>
    <row r="50092" spans="23:24" x14ac:dyDescent="0.2">
      <c r="W50092" s="25"/>
      <c r="X50092" s="25"/>
    </row>
    <row r="50093" spans="23:24" x14ac:dyDescent="0.2">
      <c r="W50093" s="25"/>
      <c r="X50093" s="25"/>
    </row>
    <row r="50094" spans="23:24" x14ac:dyDescent="0.2">
      <c r="W50094" s="25"/>
      <c r="X50094" s="25"/>
    </row>
    <row r="50095" spans="23:24" x14ac:dyDescent="0.2">
      <c r="W50095" s="25"/>
      <c r="X50095" s="25"/>
    </row>
    <row r="50096" spans="23:24" x14ac:dyDescent="0.2">
      <c r="W50096" s="25"/>
      <c r="X50096" s="25"/>
    </row>
    <row r="50097" spans="23:24" x14ac:dyDescent="0.2">
      <c r="W50097" s="25"/>
      <c r="X50097" s="25"/>
    </row>
    <row r="50098" spans="23:24" x14ac:dyDescent="0.2">
      <c r="W50098" s="25"/>
      <c r="X50098" s="25"/>
    </row>
    <row r="50099" spans="23:24" x14ac:dyDescent="0.2">
      <c r="W50099" s="25"/>
      <c r="X50099" s="25"/>
    </row>
    <row r="50100" spans="23:24" x14ac:dyDescent="0.2">
      <c r="W50100" s="25"/>
      <c r="X50100" s="25"/>
    </row>
    <row r="50101" spans="23:24" x14ac:dyDescent="0.2">
      <c r="W50101" s="25"/>
      <c r="X50101" s="25"/>
    </row>
    <row r="50102" spans="23:24" x14ac:dyDescent="0.2">
      <c r="W50102" s="25"/>
      <c r="X50102" s="25"/>
    </row>
    <row r="50103" spans="23:24" x14ac:dyDescent="0.2">
      <c r="W50103" s="25"/>
      <c r="X50103" s="25"/>
    </row>
    <row r="50104" spans="23:24" x14ac:dyDescent="0.2">
      <c r="W50104" s="25"/>
      <c r="X50104" s="25"/>
    </row>
    <row r="50105" spans="23:24" x14ac:dyDescent="0.2">
      <c r="W50105" s="25"/>
      <c r="X50105" s="25"/>
    </row>
    <row r="50106" spans="23:24" x14ac:dyDescent="0.2">
      <c r="W50106" s="25"/>
      <c r="X50106" s="25"/>
    </row>
    <row r="50107" spans="23:24" x14ac:dyDescent="0.2">
      <c r="W50107" s="25"/>
      <c r="X50107" s="25"/>
    </row>
    <row r="50108" spans="23:24" x14ac:dyDescent="0.2">
      <c r="W50108" s="25"/>
      <c r="X50108" s="25"/>
    </row>
    <row r="50109" spans="23:24" x14ac:dyDescent="0.2">
      <c r="W50109" s="25"/>
      <c r="X50109" s="25"/>
    </row>
    <row r="50110" spans="23:24" x14ac:dyDescent="0.2">
      <c r="W50110" s="25"/>
      <c r="X50110" s="25"/>
    </row>
    <row r="50111" spans="23:24" x14ac:dyDescent="0.2">
      <c r="W50111" s="25"/>
      <c r="X50111" s="25"/>
    </row>
    <row r="50112" spans="23:24" x14ac:dyDescent="0.2">
      <c r="W50112" s="25"/>
      <c r="X50112" s="25"/>
    </row>
    <row r="50113" spans="23:24" x14ac:dyDescent="0.2">
      <c r="W50113" s="25"/>
      <c r="X50113" s="25"/>
    </row>
    <row r="50114" spans="23:24" x14ac:dyDescent="0.2">
      <c r="W50114" s="25"/>
      <c r="X50114" s="25"/>
    </row>
    <row r="50115" spans="23:24" x14ac:dyDescent="0.2">
      <c r="W50115" s="25"/>
      <c r="X50115" s="25"/>
    </row>
    <row r="50116" spans="23:24" x14ac:dyDescent="0.2">
      <c r="W50116" s="25"/>
      <c r="X50116" s="25"/>
    </row>
    <row r="50117" spans="23:24" x14ac:dyDescent="0.2">
      <c r="W50117" s="25"/>
      <c r="X50117" s="25"/>
    </row>
    <row r="50118" spans="23:24" x14ac:dyDescent="0.2">
      <c r="W50118" s="25"/>
      <c r="X50118" s="25"/>
    </row>
    <row r="50119" spans="23:24" x14ac:dyDescent="0.2">
      <c r="W50119" s="25"/>
      <c r="X50119" s="25"/>
    </row>
    <row r="50120" spans="23:24" x14ac:dyDescent="0.2">
      <c r="W50120" s="25"/>
      <c r="X50120" s="25"/>
    </row>
    <row r="50121" spans="23:24" x14ac:dyDescent="0.2">
      <c r="W50121" s="25"/>
      <c r="X50121" s="25"/>
    </row>
    <row r="50122" spans="23:24" x14ac:dyDescent="0.2">
      <c r="W50122" s="25"/>
      <c r="X50122" s="25"/>
    </row>
    <row r="50123" spans="23:24" x14ac:dyDescent="0.2">
      <c r="W50123" s="25"/>
      <c r="X50123" s="25"/>
    </row>
    <row r="50124" spans="23:24" x14ac:dyDescent="0.2">
      <c r="W50124" s="25"/>
      <c r="X50124" s="25"/>
    </row>
    <row r="50125" spans="23:24" x14ac:dyDescent="0.2">
      <c r="W50125" s="25"/>
      <c r="X50125" s="25"/>
    </row>
    <row r="50126" spans="23:24" x14ac:dyDescent="0.2">
      <c r="W50126" s="25"/>
      <c r="X50126" s="25"/>
    </row>
    <row r="50127" spans="23:24" x14ac:dyDescent="0.2">
      <c r="W50127" s="25"/>
      <c r="X50127" s="25"/>
    </row>
    <row r="50128" spans="23:24" x14ac:dyDescent="0.2">
      <c r="W50128" s="25"/>
      <c r="X50128" s="25"/>
    </row>
    <row r="50129" spans="23:24" x14ac:dyDescent="0.2">
      <c r="W50129" s="25"/>
      <c r="X50129" s="25"/>
    </row>
    <row r="50130" spans="23:24" x14ac:dyDescent="0.2">
      <c r="W50130" s="25"/>
      <c r="X50130" s="25"/>
    </row>
    <row r="50131" spans="23:24" x14ac:dyDescent="0.2">
      <c r="W50131" s="25"/>
      <c r="X50131" s="25"/>
    </row>
    <row r="50132" spans="23:24" x14ac:dyDescent="0.2">
      <c r="W50132" s="25"/>
      <c r="X50132" s="25"/>
    </row>
    <row r="50133" spans="23:24" x14ac:dyDescent="0.2">
      <c r="W50133" s="25"/>
      <c r="X50133" s="25"/>
    </row>
    <row r="50134" spans="23:24" x14ac:dyDescent="0.2">
      <c r="W50134" s="25"/>
      <c r="X50134" s="25"/>
    </row>
    <row r="50135" spans="23:24" x14ac:dyDescent="0.2">
      <c r="W50135" s="25"/>
      <c r="X50135" s="25"/>
    </row>
    <row r="50136" spans="23:24" x14ac:dyDescent="0.2">
      <c r="W50136" s="25"/>
      <c r="X50136" s="25"/>
    </row>
    <row r="50137" spans="23:24" x14ac:dyDescent="0.2">
      <c r="W50137" s="25"/>
      <c r="X50137" s="25"/>
    </row>
    <row r="50138" spans="23:24" x14ac:dyDescent="0.2">
      <c r="W50138" s="25"/>
      <c r="X50138" s="25"/>
    </row>
    <row r="50139" spans="23:24" x14ac:dyDescent="0.2">
      <c r="W50139" s="25"/>
      <c r="X50139" s="25"/>
    </row>
    <row r="50140" spans="23:24" x14ac:dyDescent="0.2">
      <c r="W50140" s="25"/>
      <c r="X50140" s="25"/>
    </row>
    <row r="50141" spans="23:24" x14ac:dyDescent="0.2">
      <c r="W50141" s="25"/>
      <c r="X50141" s="25"/>
    </row>
    <row r="50142" spans="23:24" x14ac:dyDescent="0.2">
      <c r="W50142" s="25"/>
      <c r="X50142" s="25"/>
    </row>
    <row r="50143" spans="23:24" x14ac:dyDescent="0.2">
      <c r="W50143" s="25"/>
      <c r="X50143" s="25"/>
    </row>
    <row r="50144" spans="23:24" x14ac:dyDescent="0.2">
      <c r="W50144" s="25"/>
      <c r="X50144" s="25"/>
    </row>
    <row r="50145" spans="23:24" x14ac:dyDescent="0.2">
      <c r="W50145" s="25"/>
      <c r="X50145" s="25"/>
    </row>
    <row r="50146" spans="23:24" x14ac:dyDescent="0.2">
      <c r="W50146" s="25"/>
      <c r="X50146" s="25"/>
    </row>
    <row r="50147" spans="23:24" x14ac:dyDescent="0.2">
      <c r="W50147" s="25"/>
      <c r="X50147" s="25"/>
    </row>
    <row r="50148" spans="23:24" x14ac:dyDescent="0.2">
      <c r="W50148" s="25"/>
      <c r="X50148" s="25"/>
    </row>
    <row r="50149" spans="23:24" x14ac:dyDescent="0.2">
      <c r="W50149" s="25"/>
      <c r="X50149" s="25"/>
    </row>
    <row r="50150" spans="23:24" x14ac:dyDescent="0.2">
      <c r="W50150" s="25"/>
      <c r="X50150" s="25"/>
    </row>
    <row r="50151" spans="23:24" x14ac:dyDescent="0.2">
      <c r="W50151" s="25"/>
      <c r="X50151" s="25"/>
    </row>
    <row r="50152" spans="23:24" x14ac:dyDescent="0.2">
      <c r="W50152" s="25"/>
      <c r="X50152" s="25"/>
    </row>
    <row r="50153" spans="23:24" x14ac:dyDescent="0.2">
      <c r="W50153" s="25"/>
      <c r="X50153" s="25"/>
    </row>
    <row r="50154" spans="23:24" x14ac:dyDescent="0.2">
      <c r="W50154" s="25"/>
      <c r="X50154" s="25"/>
    </row>
    <row r="50155" spans="23:24" x14ac:dyDescent="0.2">
      <c r="W50155" s="25"/>
      <c r="X50155" s="25"/>
    </row>
    <row r="50156" spans="23:24" x14ac:dyDescent="0.2">
      <c r="W50156" s="25"/>
      <c r="X50156" s="25"/>
    </row>
    <row r="50157" spans="23:24" x14ac:dyDescent="0.2">
      <c r="W50157" s="25"/>
      <c r="X50157" s="25"/>
    </row>
    <row r="50158" spans="23:24" x14ac:dyDescent="0.2">
      <c r="W50158" s="25"/>
      <c r="X50158" s="25"/>
    </row>
    <row r="50159" spans="23:24" x14ac:dyDescent="0.2">
      <c r="W50159" s="25"/>
      <c r="X50159" s="25"/>
    </row>
    <row r="50160" spans="23:24" x14ac:dyDescent="0.2">
      <c r="W50160" s="25"/>
      <c r="X50160" s="25"/>
    </row>
    <row r="50161" spans="23:24" x14ac:dyDescent="0.2">
      <c r="W50161" s="25"/>
      <c r="X50161" s="25"/>
    </row>
    <row r="50162" spans="23:24" x14ac:dyDescent="0.2">
      <c r="W50162" s="25"/>
      <c r="X50162" s="25"/>
    </row>
    <row r="50163" spans="23:24" x14ac:dyDescent="0.2">
      <c r="W50163" s="25"/>
      <c r="X50163" s="25"/>
    </row>
    <row r="50164" spans="23:24" x14ac:dyDescent="0.2">
      <c r="W50164" s="25"/>
      <c r="X50164" s="25"/>
    </row>
    <row r="50165" spans="23:24" x14ac:dyDescent="0.2">
      <c r="W50165" s="25"/>
      <c r="X50165" s="25"/>
    </row>
    <row r="50166" spans="23:24" x14ac:dyDescent="0.2">
      <c r="W50166" s="25"/>
      <c r="X50166" s="25"/>
    </row>
    <row r="50167" spans="23:24" x14ac:dyDescent="0.2">
      <c r="W50167" s="25"/>
      <c r="X50167" s="25"/>
    </row>
    <row r="50168" spans="23:24" x14ac:dyDescent="0.2">
      <c r="W50168" s="25"/>
      <c r="X50168" s="25"/>
    </row>
    <row r="50169" spans="23:24" x14ac:dyDescent="0.2">
      <c r="W50169" s="25"/>
      <c r="X50169" s="25"/>
    </row>
    <row r="50170" spans="23:24" x14ac:dyDescent="0.2">
      <c r="W50170" s="25"/>
      <c r="X50170" s="25"/>
    </row>
    <row r="50171" spans="23:24" x14ac:dyDescent="0.2">
      <c r="W50171" s="25"/>
      <c r="X50171" s="25"/>
    </row>
    <row r="50172" spans="23:24" x14ac:dyDescent="0.2">
      <c r="W50172" s="25"/>
      <c r="X50172" s="25"/>
    </row>
    <row r="50173" spans="23:24" x14ac:dyDescent="0.2">
      <c r="W50173" s="25"/>
      <c r="X50173" s="25"/>
    </row>
    <row r="50174" spans="23:24" x14ac:dyDescent="0.2">
      <c r="W50174" s="25"/>
      <c r="X50174" s="25"/>
    </row>
    <row r="50175" spans="23:24" x14ac:dyDescent="0.2">
      <c r="W50175" s="25"/>
      <c r="X50175" s="25"/>
    </row>
    <row r="50176" spans="23:24" x14ac:dyDescent="0.2">
      <c r="W50176" s="25"/>
      <c r="X50176" s="25"/>
    </row>
    <row r="50177" spans="23:24" x14ac:dyDescent="0.2">
      <c r="W50177" s="25"/>
      <c r="X50177" s="25"/>
    </row>
    <row r="50178" spans="23:24" x14ac:dyDescent="0.2">
      <c r="W50178" s="25"/>
      <c r="X50178" s="25"/>
    </row>
    <row r="50179" spans="23:24" x14ac:dyDescent="0.2">
      <c r="W50179" s="25"/>
      <c r="X50179" s="25"/>
    </row>
    <row r="50180" spans="23:24" x14ac:dyDescent="0.2">
      <c r="W50180" s="25"/>
      <c r="X50180" s="25"/>
    </row>
    <row r="50181" spans="23:24" x14ac:dyDescent="0.2">
      <c r="W50181" s="25"/>
      <c r="X50181" s="25"/>
    </row>
    <row r="50182" spans="23:24" x14ac:dyDescent="0.2">
      <c r="W50182" s="25"/>
      <c r="X50182" s="25"/>
    </row>
    <row r="50183" spans="23:24" x14ac:dyDescent="0.2">
      <c r="W50183" s="25"/>
      <c r="X50183" s="25"/>
    </row>
    <row r="50184" spans="23:24" x14ac:dyDescent="0.2">
      <c r="W50184" s="25"/>
      <c r="X50184" s="25"/>
    </row>
    <row r="50185" spans="23:24" x14ac:dyDescent="0.2">
      <c r="W50185" s="25"/>
      <c r="X50185" s="25"/>
    </row>
    <row r="50186" spans="23:24" x14ac:dyDescent="0.2">
      <c r="W50186" s="25"/>
      <c r="X50186" s="25"/>
    </row>
    <row r="50187" spans="23:24" x14ac:dyDescent="0.2">
      <c r="W50187" s="25"/>
      <c r="X50187" s="25"/>
    </row>
    <row r="50188" spans="23:24" x14ac:dyDescent="0.2">
      <c r="W50188" s="25"/>
      <c r="X50188" s="25"/>
    </row>
    <row r="50189" spans="23:24" x14ac:dyDescent="0.2">
      <c r="W50189" s="25"/>
      <c r="X50189" s="25"/>
    </row>
    <row r="50190" spans="23:24" x14ac:dyDescent="0.2">
      <c r="W50190" s="25"/>
      <c r="X50190" s="25"/>
    </row>
    <row r="50191" spans="23:24" x14ac:dyDescent="0.2">
      <c r="W50191" s="25"/>
      <c r="X50191" s="25"/>
    </row>
    <row r="50192" spans="23:24" x14ac:dyDescent="0.2">
      <c r="W50192" s="25"/>
      <c r="X50192" s="25"/>
    </row>
    <row r="50193" spans="23:24" x14ac:dyDescent="0.2">
      <c r="W50193" s="25"/>
      <c r="X50193" s="25"/>
    </row>
    <row r="50194" spans="23:24" x14ac:dyDescent="0.2">
      <c r="W50194" s="25"/>
      <c r="X50194" s="25"/>
    </row>
    <row r="50195" spans="23:24" x14ac:dyDescent="0.2">
      <c r="W50195" s="25"/>
      <c r="X50195" s="25"/>
    </row>
    <row r="50196" spans="23:24" x14ac:dyDescent="0.2">
      <c r="W50196" s="25"/>
      <c r="X50196" s="25"/>
    </row>
    <row r="50197" spans="23:24" x14ac:dyDescent="0.2">
      <c r="W50197" s="25"/>
      <c r="X50197" s="25"/>
    </row>
    <row r="50198" spans="23:24" x14ac:dyDescent="0.2">
      <c r="W50198" s="25"/>
      <c r="X50198" s="25"/>
    </row>
    <row r="50199" spans="23:24" x14ac:dyDescent="0.2">
      <c r="W50199" s="25"/>
      <c r="X50199" s="25"/>
    </row>
    <row r="50200" spans="23:24" x14ac:dyDescent="0.2">
      <c r="W50200" s="25"/>
      <c r="X50200" s="25"/>
    </row>
    <row r="50201" spans="23:24" x14ac:dyDescent="0.2">
      <c r="W50201" s="25"/>
      <c r="X50201" s="25"/>
    </row>
    <row r="50202" spans="23:24" x14ac:dyDescent="0.2">
      <c r="W50202" s="25"/>
      <c r="X50202" s="25"/>
    </row>
    <row r="50203" spans="23:24" x14ac:dyDescent="0.2">
      <c r="W50203" s="25"/>
      <c r="X50203" s="25"/>
    </row>
    <row r="50204" spans="23:24" x14ac:dyDescent="0.2">
      <c r="W50204" s="25"/>
      <c r="X50204" s="25"/>
    </row>
    <row r="50205" spans="23:24" x14ac:dyDescent="0.2">
      <c r="W50205" s="25"/>
      <c r="X50205" s="25"/>
    </row>
    <row r="50206" spans="23:24" x14ac:dyDescent="0.2">
      <c r="W50206" s="25"/>
      <c r="X50206" s="25"/>
    </row>
    <row r="50207" spans="23:24" x14ac:dyDescent="0.2">
      <c r="W50207" s="25"/>
      <c r="X50207" s="25"/>
    </row>
    <row r="50208" spans="23:24" x14ac:dyDescent="0.2">
      <c r="W50208" s="25"/>
      <c r="X50208" s="25"/>
    </row>
    <row r="50209" spans="23:24" x14ac:dyDescent="0.2">
      <c r="W50209" s="25"/>
      <c r="X50209" s="25"/>
    </row>
    <row r="50210" spans="23:24" x14ac:dyDescent="0.2">
      <c r="W50210" s="25"/>
      <c r="X50210" s="25"/>
    </row>
    <row r="50211" spans="23:24" x14ac:dyDescent="0.2">
      <c r="W50211" s="25"/>
      <c r="X50211" s="25"/>
    </row>
    <row r="50212" spans="23:24" x14ac:dyDescent="0.2">
      <c r="W50212" s="25"/>
      <c r="X50212" s="25"/>
    </row>
    <row r="50213" spans="23:24" x14ac:dyDescent="0.2">
      <c r="W50213" s="25"/>
      <c r="X50213" s="25"/>
    </row>
    <row r="50214" spans="23:24" x14ac:dyDescent="0.2">
      <c r="W50214" s="25"/>
      <c r="X50214" s="25"/>
    </row>
    <row r="50215" spans="23:24" x14ac:dyDescent="0.2">
      <c r="W50215" s="25"/>
      <c r="X50215" s="25"/>
    </row>
    <row r="50216" spans="23:24" x14ac:dyDescent="0.2">
      <c r="W50216" s="25"/>
      <c r="X50216" s="25"/>
    </row>
    <row r="50217" spans="23:24" x14ac:dyDescent="0.2">
      <c r="W50217" s="25"/>
      <c r="X50217" s="25"/>
    </row>
    <row r="50218" spans="23:24" x14ac:dyDescent="0.2">
      <c r="W50218" s="25"/>
      <c r="X50218" s="25"/>
    </row>
    <row r="50219" spans="23:24" x14ac:dyDescent="0.2">
      <c r="W50219" s="25"/>
      <c r="X50219" s="25"/>
    </row>
    <row r="50220" spans="23:24" x14ac:dyDescent="0.2">
      <c r="W50220" s="25"/>
      <c r="X50220" s="25"/>
    </row>
    <row r="50221" spans="23:24" x14ac:dyDescent="0.2">
      <c r="W50221" s="25"/>
      <c r="X50221" s="25"/>
    </row>
    <row r="50222" spans="23:24" x14ac:dyDescent="0.2">
      <c r="W50222" s="25"/>
      <c r="X50222" s="25"/>
    </row>
    <row r="50223" spans="23:24" x14ac:dyDescent="0.2">
      <c r="W50223" s="25"/>
      <c r="X50223" s="25"/>
    </row>
    <row r="50224" spans="23:24" x14ac:dyDescent="0.2">
      <c r="W50224" s="25"/>
      <c r="X50224" s="25"/>
    </row>
    <row r="50225" spans="23:24" x14ac:dyDescent="0.2">
      <c r="W50225" s="25"/>
      <c r="X50225" s="25"/>
    </row>
    <row r="50226" spans="23:24" x14ac:dyDescent="0.2">
      <c r="W50226" s="25"/>
      <c r="X50226" s="25"/>
    </row>
    <row r="50227" spans="23:24" x14ac:dyDescent="0.2">
      <c r="W50227" s="25"/>
      <c r="X50227" s="25"/>
    </row>
    <row r="50228" spans="23:24" x14ac:dyDescent="0.2">
      <c r="W50228" s="25"/>
      <c r="X50228" s="25"/>
    </row>
    <row r="50229" spans="23:24" x14ac:dyDescent="0.2">
      <c r="W50229" s="25"/>
      <c r="X50229" s="25"/>
    </row>
    <row r="50230" spans="23:24" x14ac:dyDescent="0.2">
      <c r="W50230" s="25"/>
      <c r="X50230" s="25"/>
    </row>
    <row r="50231" spans="23:24" x14ac:dyDescent="0.2">
      <c r="W50231" s="25"/>
      <c r="X50231" s="25"/>
    </row>
    <row r="50232" spans="23:24" x14ac:dyDescent="0.2">
      <c r="W50232" s="25"/>
      <c r="X50232" s="25"/>
    </row>
    <row r="50233" spans="23:24" x14ac:dyDescent="0.2">
      <c r="W50233" s="25"/>
      <c r="X50233" s="25"/>
    </row>
    <row r="50234" spans="23:24" x14ac:dyDescent="0.2">
      <c r="W50234" s="25"/>
      <c r="X50234" s="25"/>
    </row>
    <row r="50235" spans="23:24" x14ac:dyDescent="0.2">
      <c r="W50235" s="25"/>
      <c r="X50235" s="25"/>
    </row>
    <row r="50236" spans="23:24" x14ac:dyDescent="0.2">
      <c r="W50236" s="25"/>
      <c r="X50236" s="25"/>
    </row>
    <row r="50237" spans="23:24" x14ac:dyDescent="0.2">
      <c r="W50237" s="25"/>
      <c r="X50237" s="25"/>
    </row>
    <row r="50238" spans="23:24" x14ac:dyDescent="0.2">
      <c r="W50238" s="25"/>
      <c r="X50238" s="25"/>
    </row>
    <row r="50239" spans="23:24" x14ac:dyDescent="0.2">
      <c r="W50239" s="25"/>
      <c r="X50239" s="25"/>
    </row>
    <row r="50240" spans="23:24" x14ac:dyDescent="0.2">
      <c r="W50240" s="25"/>
      <c r="X50240" s="25"/>
    </row>
    <row r="50241" spans="23:24" x14ac:dyDescent="0.2">
      <c r="W50241" s="25"/>
      <c r="X50241" s="25"/>
    </row>
    <row r="50242" spans="23:24" x14ac:dyDescent="0.2">
      <c r="W50242" s="25"/>
      <c r="X50242" s="25"/>
    </row>
    <row r="50243" spans="23:24" x14ac:dyDescent="0.2">
      <c r="W50243" s="25"/>
      <c r="X50243" s="25"/>
    </row>
    <row r="50244" spans="23:24" x14ac:dyDescent="0.2">
      <c r="W50244" s="25"/>
      <c r="X50244" s="25"/>
    </row>
    <row r="50245" spans="23:24" x14ac:dyDescent="0.2">
      <c r="W50245" s="25"/>
      <c r="X50245" s="25"/>
    </row>
    <row r="50246" spans="23:24" x14ac:dyDescent="0.2">
      <c r="W50246" s="25"/>
      <c r="X50246" s="25"/>
    </row>
    <row r="50247" spans="23:24" x14ac:dyDescent="0.2">
      <c r="W50247" s="25"/>
      <c r="X50247" s="25"/>
    </row>
    <row r="50248" spans="23:24" x14ac:dyDescent="0.2">
      <c r="W50248" s="25"/>
      <c r="X50248" s="25"/>
    </row>
    <row r="50249" spans="23:24" x14ac:dyDescent="0.2">
      <c r="W50249" s="25"/>
      <c r="X50249" s="25"/>
    </row>
    <row r="50250" spans="23:24" x14ac:dyDescent="0.2">
      <c r="W50250" s="25"/>
      <c r="X50250" s="25"/>
    </row>
    <row r="50251" spans="23:24" x14ac:dyDescent="0.2">
      <c r="W50251" s="25"/>
      <c r="X50251" s="25"/>
    </row>
    <row r="50252" spans="23:24" x14ac:dyDescent="0.2">
      <c r="W50252" s="25"/>
      <c r="X50252" s="25"/>
    </row>
    <row r="50253" spans="23:24" x14ac:dyDescent="0.2">
      <c r="W50253" s="25"/>
      <c r="X50253" s="25"/>
    </row>
    <row r="50254" spans="23:24" x14ac:dyDescent="0.2">
      <c r="W50254" s="25"/>
      <c r="X50254" s="25"/>
    </row>
    <row r="50255" spans="23:24" x14ac:dyDescent="0.2">
      <c r="W50255" s="25"/>
      <c r="X50255" s="25"/>
    </row>
    <row r="50256" spans="23:24" x14ac:dyDescent="0.2">
      <c r="W50256" s="25"/>
      <c r="X50256" s="25"/>
    </row>
    <row r="50257" spans="23:24" x14ac:dyDescent="0.2">
      <c r="W50257" s="25"/>
      <c r="X50257" s="25"/>
    </row>
    <row r="50258" spans="23:24" x14ac:dyDescent="0.2">
      <c r="W50258" s="25"/>
      <c r="X50258" s="25"/>
    </row>
    <row r="50259" spans="23:24" x14ac:dyDescent="0.2">
      <c r="W50259" s="25"/>
      <c r="X50259" s="25"/>
    </row>
    <row r="50260" spans="23:24" x14ac:dyDescent="0.2">
      <c r="W50260" s="25"/>
      <c r="X50260" s="25"/>
    </row>
    <row r="50261" spans="23:24" x14ac:dyDescent="0.2">
      <c r="W50261" s="25"/>
      <c r="X50261" s="25"/>
    </row>
    <row r="50262" spans="23:24" x14ac:dyDescent="0.2">
      <c r="W50262" s="25"/>
      <c r="X50262" s="25"/>
    </row>
    <row r="50263" spans="23:24" x14ac:dyDescent="0.2">
      <c r="W50263" s="25"/>
      <c r="X50263" s="25"/>
    </row>
    <row r="50264" spans="23:24" x14ac:dyDescent="0.2">
      <c r="W50264" s="25"/>
      <c r="X50264" s="25"/>
    </row>
    <row r="50265" spans="23:24" x14ac:dyDescent="0.2">
      <c r="W50265" s="25"/>
      <c r="X50265" s="25"/>
    </row>
    <row r="50266" spans="23:24" x14ac:dyDescent="0.2">
      <c r="W50266" s="25"/>
      <c r="X50266" s="25"/>
    </row>
    <row r="50267" spans="23:24" x14ac:dyDescent="0.2">
      <c r="W50267" s="25"/>
      <c r="X50267" s="25"/>
    </row>
    <row r="50268" spans="23:24" x14ac:dyDescent="0.2">
      <c r="W50268" s="25"/>
      <c r="X50268" s="25"/>
    </row>
    <row r="50269" spans="23:24" x14ac:dyDescent="0.2">
      <c r="W50269" s="25"/>
      <c r="X50269" s="25"/>
    </row>
    <row r="50270" spans="23:24" x14ac:dyDescent="0.2">
      <c r="W50270" s="25"/>
      <c r="X50270" s="25"/>
    </row>
    <row r="50271" spans="23:24" x14ac:dyDescent="0.2">
      <c r="W50271" s="25"/>
      <c r="X50271" s="25"/>
    </row>
    <row r="50272" spans="23:24" x14ac:dyDescent="0.2">
      <c r="W50272" s="25"/>
      <c r="X50272" s="25"/>
    </row>
    <row r="50273" spans="23:24" x14ac:dyDescent="0.2">
      <c r="W50273" s="25"/>
      <c r="X50273" s="25"/>
    </row>
    <row r="50274" spans="23:24" x14ac:dyDescent="0.2">
      <c r="W50274" s="25"/>
      <c r="X50274" s="25"/>
    </row>
    <row r="50275" spans="23:24" x14ac:dyDescent="0.2">
      <c r="W50275" s="25"/>
      <c r="X50275" s="25"/>
    </row>
    <row r="50276" spans="23:24" x14ac:dyDescent="0.2">
      <c r="W50276" s="25"/>
      <c r="X50276" s="25"/>
    </row>
    <row r="50277" spans="23:24" x14ac:dyDescent="0.2">
      <c r="W50277" s="25"/>
      <c r="X50277" s="25"/>
    </row>
    <row r="50278" spans="23:24" x14ac:dyDescent="0.2">
      <c r="W50278" s="25"/>
      <c r="X50278" s="25"/>
    </row>
    <row r="50279" spans="23:24" x14ac:dyDescent="0.2">
      <c r="W50279" s="25"/>
      <c r="X50279" s="25"/>
    </row>
    <row r="50280" spans="23:24" x14ac:dyDescent="0.2">
      <c r="W50280" s="25"/>
      <c r="X50280" s="25"/>
    </row>
    <row r="50281" spans="23:24" x14ac:dyDescent="0.2">
      <c r="W50281" s="25"/>
      <c r="X50281" s="25"/>
    </row>
    <row r="50282" spans="23:24" x14ac:dyDescent="0.2">
      <c r="W50282" s="25"/>
      <c r="X50282" s="25"/>
    </row>
    <row r="50283" spans="23:24" x14ac:dyDescent="0.2">
      <c r="W50283" s="25"/>
      <c r="X50283" s="25"/>
    </row>
    <row r="50284" spans="23:24" x14ac:dyDescent="0.2">
      <c r="W50284" s="25"/>
      <c r="X50284" s="25"/>
    </row>
    <row r="50285" spans="23:24" x14ac:dyDescent="0.2">
      <c r="W50285" s="25"/>
      <c r="X50285" s="25"/>
    </row>
    <row r="50286" spans="23:24" x14ac:dyDescent="0.2">
      <c r="W50286" s="25"/>
      <c r="X50286" s="25"/>
    </row>
    <row r="50287" spans="23:24" x14ac:dyDescent="0.2">
      <c r="W50287" s="25"/>
      <c r="X50287" s="25"/>
    </row>
    <row r="50288" spans="23:24" x14ac:dyDescent="0.2">
      <c r="W50288" s="25"/>
      <c r="X50288" s="25"/>
    </row>
    <row r="50289" spans="23:24" x14ac:dyDescent="0.2">
      <c r="W50289" s="25"/>
      <c r="X50289" s="25"/>
    </row>
    <row r="50290" spans="23:24" x14ac:dyDescent="0.2">
      <c r="W50290" s="25"/>
      <c r="X50290" s="25"/>
    </row>
    <row r="50291" spans="23:24" x14ac:dyDescent="0.2">
      <c r="W50291" s="25"/>
      <c r="X50291" s="25"/>
    </row>
    <row r="50292" spans="23:24" x14ac:dyDescent="0.2">
      <c r="W50292" s="25"/>
      <c r="X50292" s="25"/>
    </row>
    <row r="50293" spans="23:24" x14ac:dyDescent="0.2">
      <c r="W50293" s="25"/>
      <c r="X50293" s="25"/>
    </row>
    <row r="50294" spans="23:24" x14ac:dyDescent="0.2">
      <c r="W50294" s="25"/>
      <c r="X50294" s="25"/>
    </row>
    <row r="50295" spans="23:24" x14ac:dyDescent="0.2">
      <c r="W50295" s="25"/>
      <c r="X50295" s="25"/>
    </row>
    <row r="50296" spans="23:24" x14ac:dyDescent="0.2">
      <c r="W50296" s="25"/>
      <c r="X50296" s="25"/>
    </row>
    <row r="50297" spans="23:24" x14ac:dyDescent="0.2">
      <c r="W50297" s="25"/>
      <c r="X50297" s="25"/>
    </row>
    <row r="50298" spans="23:24" x14ac:dyDescent="0.2">
      <c r="W50298" s="25"/>
      <c r="X50298" s="25"/>
    </row>
    <row r="50299" spans="23:24" x14ac:dyDescent="0.2">
      <c r="W50299" s="25"/>
      <c r="X50299" s="25"/>
    </row>
    <row r="50300" spans="23:24" x14ac:dyDescent="0.2">
      <c r="W50300" s="25"/>
      <c r="X50300" s="25"/>
    </row>
    <row r="50301" spans="23:24" x14ac:dyDescent="0.2">
      <c r="W50301" s="25"/>
      <c r="X50301" s="25"/>
    </row>
    <row r="50302" spans="23:24" x14ac:dyDescent="0.2">
      <c r="W50302" s="25"/>
      <c r="X50302" s="25"/>
    </row>
    <row r="50303" spans="23:24" x14ac:dyDescent="0.2">
      <c r="W50303" s="25"/>
      <c r="X50303" s="25"/>
    </row>
    <row r="50304" spans="23:24" x14ac:dyDescent="0.2">
      <c r="W50304" s="25"/>
      <c r="X50304" s="25"/>
    </row>
    <row r="50305" spans="23:24" x14ac:dyDescent="0.2">
      <c r="W50305" s="25"/>
      <c r="X50305" s="25"/>
    </row>
    <row r="50306" spans="23:24" x14ac:dyDescent="0.2">
      <c r="W50306" s="25"/>
      <c r="X50306" s="25"/>
    </row>
    <row r="50307" spans="23:24" x14ac:dyDescent="0.2">
      <c r="W50307" s="25"/>
      <c r="X50307" s="25"/>
    </row>
    <row r="50308" spans="23:24" x14ac:dyDescent="0.2">
      <c r="W50308" s="25"/>
      <c r="X50308" s="25"/>
    </row>
    <row r="50309" spans="23:24" x14ac:dyDescent="0.2">
      <c r="W50309" s="25"/>
      <c r="X50309" s="25"/>
    </row>
    <row r="50310" spans="23:24" x14ac:dyDescent="0.2">
      <c r="W50310" s="25"/>
      <c r="X50310" s="25"/>
    </row>
    <row r="50311" spans="23:24" x14ac:dyDescent="0.2">
      <c r="W50311" s="25"/>
      <c r="X50311" s="25"/>
    </row>
    <row r="50312" spans="23:24" x14ac:dyDescent="0.2">
      <c r="W50312" s="25"/>
      <c r="X50312" s="25"/>
    </row>
    <row r="50313" spans="23:24" x14ac:dyDescent="0.2">
      <c r="W50313" s="25"/>
      <c r="X50313" s="25"/>
    </row>
    <row r="50314" spans="23:24" x14ac:dyDescent="0.2">
      <c r="W50314" s="25"/>
      <c r="X50314" s="25"/>
    </row>
    <row r="50315" spans="23:24" x14ac:dyDescent="0.2">
      <c r="W50315" s="25"/>
      <c r="X50315" s="25"/>
    </row>
    <row r="50316" spans="23:24" x14ac:dyDescent="0.2">
      <c r="W50316" s="25"/>
      <c r="X50316" s="25"/>
    </row>
    <row r="50317" spans="23:24" x14ac:dyDescent="0.2">
      <c r="W50317" s="25"/>
      <c r="X50317" s="25"/>
    </row>
    <row r="50318" spans="23:24" x14ac:dyDescent="0.2">
      <c r="W50318" s="25"/>
      <c r="X50318" s="25"/>
    </row>
    <row r="50319" spans="23:24" x14ac:dyDescent="0.2">
      <c r="W50319" s="25"/>
      <c r="X50319" s="25"/>
    </row>
    <row r="50320" spans="23:24" x14ac:dyDescent="0.2">
      <c r="W50320" s="25"/>
      <c r="X50320" s="25"/>
    </row>
    <row r="50321" spans="23:24" x14ac:dyDescent="0.2">
      <c r="W50321" s="25"/>
      <c r="X50321" s="25"/>
    </row>
    <row r="50322" spans="23:24" x14ac:dyDescent="0.2">
      <c r="W50322" s="25"/>
      <c r="X50322" s="25"/>
    </row>
    <row r="50323" spans="23:24" x14ac:dyDescent="0.2">
      <c r="W50323" s="25"/>
      <c r="X50323" s="25"/>
    </row>
    <row r="50324" spans="23:24" x14ac:dyDescent="0.2">
      <c r="W50324" s="25"/>
      <c r="X50324" s="25"/>
    </row>
    <row r="50325" spans="23:24" x14ac:dyDescent="0.2">
      <c r="W50325" s="25"/>
      <c r="X50325" s="25"/>
    </row>
    <row r="50326" spans="23:24" x14ac:dyDescent="0.2">
      <c r="W50326" s="25"/>
      <c r="X50326" s="25"/>
    </row>
    <row r="50327" spans="23:24" x14ac:dyDescent="0.2">
      <c r="W50327" s="25"/>
      <c r="X50327" s="25"/>
    </row>
    <row r="50328" spans="23:24" x14ac:dyDescent="0.2">
      <c r="W50328" s="25"/>
      <c r="X50328" s="25"/>
    </row>
    <row r="50329" spans="23:24" x14ac:dyDescent="0.2">
      <c r="W50329" s="25"/>
      <c r="X50329" s="25"/>
    </row>
    <row r="50330" spans="23:24" x14ac:dyDescent="0.2">
      <c r="W50330" s="25"/>
      <c r="X50330" s="25"/>
    </row>
    <row r="50331" spans="23:24" x14ac:dyDescent="0.2">
      <c r="W50331" s="25"/>
      <c r="X50331" s="25"/>
    </row>
    <row r="50332" spans="23:24" x14ac:dyDescent="0.2">
      <c r="W50332" s="25"/>
      <c r="X50332" s="25"/>
    </row>
    <row r="50333" spans="23:24" x14ac:dyDescent="0.2">
      <c r="W50333" s="25"/>
      <c r="X50333" s="25"/>
    </row>
    <row r="50334" spans="23:24" x14ac:dyDescent="0.2">
      <c r="W50334" s="25"/>
      <c r="X50334" s="25"/>
    </row>
    <row r="50335" spans="23:24" x14ac:dyDescent="0.2">
      <c r="W50335" s="25"/>
      <c r="X50335" s="25"/>
    </row>
    <row r="50336" spans="23:24" x14ac:dyDescent="0.2">
      <c r="W50336" s="25"/>
      <c r="X50336" s="25"/>
    </row>
    <row r="50337" spans="23:24" x14ac:dyDescent="0.2">
      <c r="W50337" s="25"/>
      <c r="X50337" s="25"/>
    </row>
    <row r="50338" spans="23:24" x14ac:dyDescent="0.2">
      <c r="W50338" s="25"/>
      <c r="X50338" s="25"/>
    </row>
    <row r="50339" spans="23:24" x14ac:dyDescent="0.2">
      <c r="W50339" s="25"/>
      <c r="X50339" s="25"/>
    </row>
    <row r="50340" spans="23:24" x14ac:dyDescent="0.2">
      <c r="W50340" s="25"/>
      <c r="X50340" s="25"/>
    </row>
    <row r="50341" spans="23:24" x14ac:dyDescent="0.2">
      <c r="W50341" s="25"/>
      <c r="X50341" s="25"/>
    </row>
    <row r="50342" spans="23:24" x14ac:dyDescent="0.2">
      <c r="W50342" s="25"/>
      <c r="X50342" s="25"/>
    </row>
    <row r="50343" spans="23:24" x14ac:dyDescent="0.2">
      <c r="W50343" s="25"/>
      <c r="X50343" s="25"/>
    </row>
    <row r="50344" spans="23:24" x14ac:dyDescent="0.2">
      <c r="W50344" s="25"/>
      <c r="X50344" s="25"/>
    </row>
    <row r="50345" spans="23:24" x14ac:dyDescent="0.2">
      <c r="W50345" s="25"/>
      <c r="X50345" s="25"/>
    </row>
    <row r="50346" spans="23:24" x14ac:dyDescent="0.2">
      <c r="W50346" s="25"/>
      <c r="X50346" s="25"/>
    </row>
    <row r="50347" spans="23:24" x14ac:dyDescent="0.2">
      <c r="W50347" s="25"/>
      <c r="X50347" s="25"/>
    </row>
    <row r="50348" spans="23:24" x14ac:dyDescent="0.2">
      <c r="W50348" s="25"/>
      <c r="X50348" s="25"/>
    </row>
    <row r="50349" spans="23:24" x14ac:dyDescent="0.2">
      <c r="W50349" s="25"/>
      <c r="X50349" s="25"/>
    </row>
    <row r="50350" spans="23:24" x14ac:dyDescent="0.2">
      <c r="W50350" s="25"/>
      <c r="X50350" s="25"/>
    </row>
    <row r="50351" spans="23:24" x14ac:dyDescent="0.2">
      <c r="W50351" s="25"/>
      <c r="X50351" s="25"/>
    </row>
    <row r="50352" spans="23:24" x14ac:dyDescent="0.2">
      <c r="W50352" s="25"/>
      <c r="X50352" s="25"/>
    </row>
    <row r="50353" spans="23:24" x14ac:dyDescent="0.2">
      <c r="W50353" s="25"/>
      <c r="X50353" s="25"/>
    </row>
    <row r="50354" spans="23:24" x14ac:dyDescent="0.2">
      <c r="W50354" s="25"/>
      <c r="X50354" s="25"/>
    </row>
    <row r="50355" spans="23:24" x14ac:dyDescent="0.2">
      <c r="W50355" s="25"/>
      <c r="X50355" s="25"/>
    </row>
    <row r="50356" spans="23:24" x14ac:dyDescent="0.2">
      <c r="W50356" s="25"/>
      <c r="X50356" s="25"/>
    </row>
    <row r="50357" spans="23:24" x14ac:dyDescent="0.2">
      <c r="W50357" s="25"/>
      <c r="X50357" s="25"/>
    </row>
    <row r="50358" spans="23:24" x14ac:dyDescent="0.2">
      <c r="W50358" s="25"/>
      <c r="X50358" s="25"/>
    </row>
    <row r="50359" spans="23:24" x14ac:dyDescent="0.2">
      <c r="W50359" s="25"/>
      <c r="X50359" s="25"/>
    </row>
    <row r="50360" spans="23:24" x14ac:dyDescent="0.2">
      <c r="W50360" s="25"/>
      <c r="X50360" s="25"/>
    </row>
    <row r="50361" spans="23:24" x14ac:dyDescent="0.2">
      <c r="W50361" s="25"/>
      <c r="X50361" s="25"/>
    </row>
    <row r="50362" spans="23:24" x14ac:dyDescent="0.2">
      <c r="W50362" s="25"/>
      <c r="X50362" s="25"/>
    </row>
    <row r="50363" spans="23:24" x14ac:dyDescent="0.2">
      <c r="W50363" s="25"/>
      <c r="X50363" s="25"/>
    </row>
    <row r="50364" spans="23:24" x14ac:dyDescent="0.2">
      <c r="W50364" s="25"/>
      <c r="X50364" s="25"/>
    </row>
    <row r="50365" spans="23:24" x14ac:dyDescent="0.2">
      <c r="W50365" s="25"/>
      <c r="X50365" s="25"/>
    </row>
    <row r="50366" spans="23:24" x14ac:dyDescent="0.2">
      <c r="W50366" s="25"/>
      <c r="X50366" s="25"/>
    </row>
    <row r="50367" spans="23:24" x14ac:dyDescent="0.2">
      <c r="W50367" s="25"/>
      <c r="X50367" s="25"/>
    </row>
    <row r="50368" spans="23:24" x14ac:dyDescent="0.2">
      <c r="W50368" s="25"/>
      <c r="X50368" s="25"/>
    </row>
    <row r="50369" spans="23:24" x14ac:dyDescent="0.2">
      <c r="W50369" s="25"/>
      <c r="X50369" s="25"/>
    </row>
    <row r="50370" spans="23:24" x14ac:dyDescent="0.2">
      <c r="W50370" s="25"/>
      <c r="X50370" s="25"/>
    </row>
    <row r="50371" spans="23:24" x14ac:dyDescent="0.2">
      <c r="W50371" s="25"/>
      <c r="X50371" s="25"/>
    </row>
    <row r="50372" spans="23:24" x14ac:dyDescent="0.2">
      <c r="W50372" s="25"/>
      <c r="X50372" s="25"/>
    </row>
    <row r="50373" spans="23:24" x14ac:dyDescent="0.2">
      <c r="W50373" s="25"/>
      <c r="X50373" s="25"/>
    </row>
    <row r="50374" spans="23:24" x14ac:dyDescent="0.2">
      <c r="W50374" s="25"/>
      <c r="X50374" s="25"/>
    </row>
    <row r="50375" spans="23:24" x14ac:dyDescent="0.2">
      <c r="W50375" s="25"/>
      <c r="X50375" s="25"/>
    </row>
    <row r="50376" spans="23:24" x14ac:dyDescent="0.2">
      <c r="W50376" s="25"/>
      <c r="X50376" s="25"/>
    </row>
    <row r="50377" spans="23:24" x14ac:dyDescent="0.2">
      <c r="W50377" s="25"/>
      <c r="X50377" s="25"/>
    </row>
    <row r="50378" spans="23:24" x14ac:dyDescent="0.2">
      <c r="W50378" s="25"/>
      <c r="X50378" s="25"/>
    </row>
    <row r="50379" spans="23:24" x14ac:dyDescent="0.2">
      <c r="W50379" s="25"/>
      <c r="X50379" s="25"/>
    </row>
    <row r="50380" spans="23:24" x14ac:dyDescent="0.2">
      <c r="W50380" s="25"/>
      <c r="X50380" s="25"/>
    </row>
    <row r="50381" spans="23:24" x14ac:dyDescent="0.2">
      <c r="W50381" s="25"/>
      <c r="X50381" s="25"/>
    </row>
    <row r="50382" spans="23:24" x14ac:dyDescent="0.2">
      <c r="W50382" s="25"/>
      <c r="X50382" s="25"/>
    </row>
    <row r="50383" spans="23:24" x14ac:dyDescent="0.2">
      <c r="W50383" s="25"/>
      <c r="X50383" s="25"/>
    </row>
    <row r="50384" spans="23:24" x14ac:dyDescent="0.2">
      <c r="W50384" s="25"/>
      <c r="X50384" s="25"/>
    </row>
    <row r="50385" spans="23:24" x14ac:dyDescent="0.2">
      <c r="W50385" s="25"/>
      <c r="X50385" s="25"/>
    </row>
    <row r="50386" spans="23:24" x14ac:dyDescent="0.2">
      <c r="W50386" s="25"/>
      <c r="X50386" s="25"/>
    </row>
    <row r="50387" spans="23:24" x14ac:dyDescent="0.2">
      <c r="W50387" s="25"/>
      <c r="X50387" s="25"/>
    </row>
    <row r="50388" spans="23:24" x14ac:dyDescent="0.2">
      <c r="W50388" s="25"/>
      <c r="X50388" s="25"/>
    </row>
    <row r="50389" spans="23:24" x14ac:dyDescent="0.2">
      <c r="W50389" s="25"/>
      <c r="X50389" s="25"/>
    </row>
    <row r="50390" spans="23:24" x14ac:dyDescent="0.2">
      <c r="W50390" s="25"/>
      <c r="X50390" s="25"/>
    </row>
    <row r="50391" spans="23:24" x14ac:dyDescent="0.2">
      <c r="W50391" s="25"/>
      <c r="X50391" s="25"/>
    </row>
    <row r="50392" spans="23:24" x14ac:dyDescent="0.2">
      <c r="W50392" s="25"/>
      <c r="X50392" s="25"/>
    </row>
    <row r="50393" spans="23:24" x14ac:dyDescent="0.2">
      <c r="W50393" s="25"/>
      <c r="X50393" s="25"/>
    </row>
    <row r="50394" spans="23:24" x14ac:dyDescent="0.2">
      <c r="W50394" s="25"/>
      <c r="X50394" s="25"/>
    </row>
    <row r="50395" spans="23:24" x14ac:dyDescent="0.2">
      <c r="W50395" s="25"/>
      <c r="X50395" s="25"/>
    </row>
    <row r="50396" spans="23:24" x14ac:dyDescent="0.2">
      <c r="W50396" s="25"/>
      <c r="X50396" s="25"/>
    </row>
    <row r="50397" spans="23:24" x14ac:dyDescent="0.2">
      <c r="W50397" s="25"/>
      <c r="X50397" s="25"/>
    </row>
    <row r="50398" spans="23:24" x14ac:dyDescent="0.2">
      <c r="W50398" s="25"/>
      <c r="X50398" s="25"/>
    </row>
    <row r="50399" spans="23:24" x14ac:dyDescent="0.2">
      <c r="W50399" s="25"/>
      <c r="X50399" s="25"/>
    </row>
    <row r="50400" spans="23:24" x14ac:dyDescent="0.2">
      <c r="W50400" s="25"/>
      <c r="X50400" s="25"/>
    </row>
    <row r="50401" spans="23:24" x14ac:dyDescent="0.2">
      <c r="W50401" s="25"/>
      <c r="X50401" s="25"/>
    </row>
    <row r="50402" spans="23:24" x14ac:dyDescent="0.2">
      <c r="W50402" s="25"/>
      <c r="X50402" s="25"/>
    </row>
    <row r="50403" spans="23:24" x14ac:dyDescent="0.2">
      <c r="W50403" s="25"/>
      <c r="X50403" s="25"/>
    </row>
    <row r="50404" spans="23:24" x14ac:dyDescent="0.2">
      <c r="W50404" s="25"/>
      <c r="X50404" s="25"/>
    </row>
    <row r="50405" spans="23:24" x14ac:dyDescent="0.2">
      <c r="W50405" s="25"/>
      <c r="X50405" s="25"/>
    </row>
    <row r="50406" spans="23:24" x14ac:dyDescent="0.2">
      <c r="W50406" s="25"/>
      <c r="X50406" s="25"/>
    </row>
    <row r="50407" spans="23:24" x14ac:dyDescent="0.2">
      <c r="W50407" s="25"/>
      <c r="X50407" s="25"/>
    </row>
    <row r="50408" spans="23:24" x14ac:dyDescent="0.2">
      <c r="W50408" s="25"/>
      <c r="X50408" s="25"/>
    </row>
    <row r="50409" spans="23:24" x14ac:dyDescent="0.2">
      <c r="W50409" s="25"/>
      <c r="X50409" s="25"/>
    </row>
    <row r="50410" spans="23:24" x14ac:dyDescent="0.2">
      <c r="W50410" s="25"/>
      <c r="X50410" s="25"/>
    </row>
    <row r="50411" spans="23:24" x14ac:dyDescent="0.2">
      <c r="W50411" s="25"/>
      <c r="X50411" s="25"/>
    </row>
    <row r="50412" spans="23:24" x14ac:dyDescent="0.2">
      <c r="W50412" s="25"/>
      <c r="X50412" s="25"/>
    </row>
    <row r="50413" spans="23:24" x14ac:dyDescent="0.2">
      <c r="W50413" s="25"/>
      <c r="X50413" s="25"/>
    </row>
    <row r="50414" spans="23:24" x14ac:dyDescent="0.2">
      <c r="W50414" s="25"/>
      <c r="X50414" s="25"/>
    </row>
    <row r="50415" spans="23:24" x14ac:dyDescent="0.2">
      <c r="W50415" s="25"/>
      <c r="X50415" s="25"/>
    </row>
    <row r="50416" spans="23:24" x14ac:dyDescent="0.2">
      <c r="W50416" s="25"/>
      <c r="X50416" s="25"/>
    </row>
    <row r="50417" spans="23:24" x14ac:dyDescent="0.2">
      <c r="W50417" s="25"/>
      <c r="X50417" s="25"/>
    </row>
    <row r="50418" spans="23:24" x14ac:dyDescent="0.2">
      <c r="W50418" s="25"/>
      <c r="X50418" s="25"/>
    </row>
    <row r="50419" spans="23:24" x14ac:dyDescent="0.2">
      <c r="W50419" s="25"/>
      <c r="X50419" s="25"/>
    </row>
    <row r="50420" spans="23:24" x14ac:dyDescent="0.2">
      <c r="W50420" s="25"/>
      <c r="X50420" s="25"/>
    </row>
    <row r="50421" spans="23:24" x14ac:dyDescent="0.2">
      <c r="W50421" s="25"/>
      <c r="X50421" s="25"/>
    </row>
    <row r="50422" spans="23:24" x14ac:dyDescent="0.2">
      <c r="W50422" s="25"/>
      <c r="X50422" s="25"/>
    </row>
    <row r="50423" spans="23:24" x14ac:dyDescent="0.2">
      <c r="W50423" s="25"/>
      <c r="X50423" s="25"/>
    </row>
    <row r="50424" spans="23:24" x14ac:dyDescent="0.2">
      <c r="W50424" s="25"/>
      <c r="X50424" s="25"/>
    </row>
    <row r="50425" spans="23:24" x14ac:dyDescent="0.2">
      <c r="W50425" s="25"/>
      <c r="X50425" s="25"/>
    </row>
    <row r="50426" spans="23:24" x14ac:dyDescent="0.2">
      <c r="W50426" s="25"/>
      <c r="X50426" s="25"/>
    </row>
    <row r="50427" spans="23:24" x14ac:dyDescent="0.2">
      <c r="W50427" s="25"/>
      <c r="X50427" s="25"/>
    </row>
    <row r="50428" spans="23:24" x14ac:dyDescent="0.2">
      <c r="W50428" s="25"/>
      <c r="X50428" s="25"/>
    </row>
    <row r="50429" spans="23:24" x14ac:dyDescent="0.2">
      <c r="W50429" s="25"/>
      <c r="X50429" s="25"/>
    </row>
    <row r="50430" spans="23:24" x14ac:dyDescent="0.2">
      <c r="W50430" s="25"/>
      <c r="X50430" s="25"/>
    </row>
    <row r="50431" spans="23:24" x14ac:dyDescent="0.2">
      <c r="W50431" s="25"/>
      <c r="X50431" s="25"/>
    </row>
    <row r="50432" spans="23:24" x14ac:dyDescent="0.2">
      <c r="W50432" s="25"/>
      <c r="X50432" s="25"/>
    </row>
    <row r="50433" spans="23:24" x14ac:dyDescent="0.2">
      <c r="W50433" s="25"/>
      <c r="X50433" s="25"/>
    </row>
    <row r="50434" spans="23:24" x14ac:dyDescent="0.2">
      <c r="W50434" s="25"/>
      <c r="X50434" s="25"/>
    </row>
    <row r="50435" spans="23:24" x14ac:dyDescent="0.2">
      <c r="W50435" s="25"/>
      <c r="X50435" s="25"/>
    </row>
    <row r="50436" spans="23:24" x14ac:dyDescent="0.2">
      <c r="W50436" s="25"/>
      <c r="X50436" s="25"/>
    </row>
    <row r="50437" spans="23:24" x14ac:dyDescent="0.2">
      <c r="W50437" s="25"/>
      <c r="X50437" s="25"/>
    </row>
    <row r="50438" spans="23:24" x14ac:dyDescent="0.2">
      <c r="W50438" s="25"/>
      <c r="X50438" s="25"/>
    </row>
    <row r="50439" spans="23:24" x14ac:dyDescent="0.2">
      <c r="W50439" s="25"/>
      <c r="X50439" s="25"/>
    </row>
    <row r="50440" spans="23:24" x14ac:dyDescent="0.2">
      <c r="W50440" s="25"/>
      <c r="X50440" s="25"/>
    </row>
    <row r="50441" spans="23:24" x14ac:dyDescent="0.2">
      <c r="W50441" s="25"/>
      <c r="X50441" s="25"/>
    </row>
    <row r="50442" spans="23:24" x14ac:dyDescent="0.2">
      <c r="W50442" s="25"/>
      <c r="X50442" s="25"/>
    </row>
    <row r="50443" spans="23:24" x14ac:dyDescent="0.2">
      <c r="W50443" s="25"/>
      <c r="X50443" s="25"/>
    </row>
    <row r="50444" spans="23:24" x14ac:dyDescent="0.2">
      <c r="W50444" s="25"/>
      <c r="X50444" s="25"/>
    </row>
    <row r="50445" spans="23:24" x14ac:dyDescent="0.2">
      <c r="W50445" s="25"/>
      <c r="X50445" s="25"/>
    </row>
    <row r="50446" spans="23:24" x14ac:dyDescent="0.2">
      <c r="W50446" s="25"/>
      <c r="X50446" s="25"/>
    </row>
    <row r="50447" spans="23:24" x14ac:dyDescent="0.2">
      <c r="W50447" s="25"/>
      <c r="X50447" s="25"/>
    </row>
    <row r="50448" spans="23:24" x14ac:dyDescent="0.2">
      <c r="W50448" s="25"/>
      <c r="X50448" s="25"/>
    </row>
    <row r="50449" spans="23:24" x14ac:dyDescent="0.2">
      <c r="W50449" s="25"/>
      <c r="X50449" s="25"/>
    </row>
    <row r="50450" spans="23:24" x14ac:dyDescent="0.2">
      <c r="W50450" s="25"/>
      <c r="X50450" s="25"/>
    </row>
    <row r="50451" spans="23:24" x14ac:dyDescent="0.2">
      <c r="W50451" s="25"/>
      <c r="X50451" s="25"/>
    </row>
    <row r="50452" spans="23:24" x14ac:dyDescent="0.2">
      <c r="W50452" s="25"/>
      <c r="X50452" s="25"/>
    </row>
    <row r="50453" spans="23:24" x14ac:dyDescent="0.2">
      <c r="W50453" s="25"/>
      <c r="X50453" s="25"/>
    </row>
    <row r="50454" spans="23:24" x14ac:dyDescent="0.2">
      <c r="W50454" s="25"/>
      <c r="X50454" s="25"/>
    </row>
    <row r="50455" spans="23:24" x14ac:dyDescent="0.2">
      <c r="W50455" s="25"/>
      <c r="X50455" s="25"/>
    </row>
    <row r="50456" spans="23:24" x14ac:dyDescent="0.2">
      <c r="W50456" s="25"/>
      <c r="X50456" s="25"/>
    </row>
    <row r="50457" spans="23:24" x14ac:dyDescent="0.2">
      <c r="W50457" s="25"/>
      <c r="X50457" s="25"/>
    </row>
    <row r="50458" spans="23:24" x14ac:dyDescent="0.2">
      <c r="W50458" s="25"/>
      <c r="X50458" s="25"/>
    </row>
    <row r="50459" spans="23:24" x14ac:dyDescent="0.2">
      <c r="W50459" s="25"/>
      <c r="X50459" s="25"/>
    </row>
    <row r="50460" spans="23:24" x14ac:dyDescent="0.2">
      <c r="W50460" s="25"/>
      <c r="X50460" s="25"/>
    </row>
    <row r="50461" spans="23:24" x14ac:dyDescent="0.2">
      <c r="W50461" s="25"/>
      <c r="X50461" s="25"/>
    </row>
    <row r="50462" spans="23:24" x14ac:dyDescent="0.2">
      <c r="W50462" s="25"/>
      <c r="X50462" s="25"/>
    </row>
    <row r="50463" spans="23:24" x14ac:dyDescent="0.2">
      <c r="W50463" s="25"/>
      <c r="X50463" s="25"/>
    </row>
    <row r="50464" spans="23:24" x14ac:dyDescent="0.2">
      <c r="W50464" s="25"/>
      <c r="X50464" s="25"/>
    </row>
    <row r="50465" spans="23:24" x14ac:dyDescent="0.2">
      <c r="W50465" s="25"/>
      <c r="X50465" s="25"/>
    </row>
    <row r="50466" spans="23:24" x14ac:dyDescent="0.2">
      <c r="W50466" s="25"/>
      <c r="X50466" s="25"/>
    </row>
    <row r="50467" spans="23:24" x14ac:dyDescent="0.2">
      <c r="W50467" s="25"/>
      <c r="X50467" s="25"/>
    </row>
    <row r="50468" spans="23:24" x14ac:dyDescent="0.2">
      <c r="W50468" s="25"/>
      <c r="X50468" s="25"/>
    </row>
    <row r="50469" spans="23:24" x14ac:dyDescent="0.2">
      <c r="W50469" s="25"/>
      <c r="X50469" s="25"/>
    </row>
    <row r="50470" spans="23:24" x14ac:dyDescent="0.2">
      <c r="W50470" s="25"/>
      <c r="X50470" s="25"/>
    </row>
    <row r="50471" spans="23:24" x14ac:dyDescent="0.2">
      <c r="W50471" s="25"/>
      <c r="X50471" s="25"/>
    </row>
    <row r="50472" spans="23:24" x14ac:dyDescent="0.2">
      <c r="W50472" s="25"/>
      <c r="X50472" s="25"/>
    </row>
    <row r="50473" spans="23:24" x14ac:dyDescent="0.2">
      <c r="W50473" s="25"/>
      <c r="X50473" s="25"/>
    </row>
    <row r="50474" spans="23:24" x14ac:dyDescent="0.2">
      <c r="W50474" s="25"/>
      <c r="X50474" s="25"/>
    </row>
    <row r="50475" spans="23:24" x14ac:dyDescent="0.2">
      <c r="W50475" s="25"/>
      <c r="X50475" s="25"/>
    </row>
    <row r="50476" spans="23:24" x14ac:dyDescent="0.2">
      <c r="W50476" s="25"/>
      <c r="X50476" s="25"/>
    </row>
    <row r="50477" spans="23:24" x14ac:dyDescent="0.2">
      <c r="W50477" s="25"/>
      <c r="X50477" s="25"/>
    </row>
    <row r="50478" spans="23:24" x14ac:dyDescent="0.2">
      <c r="W50478" s="25"/>
      <c r="X50478" s="25"/>
    </row>
    <row r="50479" spans="23:24" x14ac:dyDescent="0.2">
      <c r="W50479" s="25"/>
      <c r="X50479" s="25"/>
    </row>
    <row r="50480" spans="23:24" x14ac:dyDescent="0.2">
      <c r="W50480" s="25"/>
      <c r="X50480" s="25"/>
    </row>
    <row r="50481" spans="23:24" x14ac:dyDescent="0.2">
      <c r="W50481" s="25"/>
      <c r="X50481" s="25"/>
    </row>
    <row r="50482" spans="23:24" x14ac:dyDescent="0.2">
      <c r="W50482" s="25"/>
      <c r="X50482" s="25"/>
    </row>
    <row r="50483" spans="23:24" x14ac:dyDescent="0.2">
      <c r="W50483" s="25"/>
      <c r="X50483" s="25"/>
    </row>
    <row r="50484" spans="23:24" x14ac:dyDescent="0.2">
      <c r="W50484" s="25"/>
      <c r="X50484" s="25"/>
    </row>
    <row r="50485" spans="23:24" x14ac:dyDescent="0.2">
      <c r="W50485" s="25"/>
      <c r="X50485" s="25"/>
    </row>
    <row r="50486" spans="23:24" x14ac:dyDescent="0.2">
      <c r="W50486" s="25"/>
      <c r="X50486" s="25"/>
    </row>
    <row r="50487" spans="23:24" x14ac:dyDescent="0.2">
      <c r="W50487" s="25"/>
      <c r="X50487" s="25"/>
    </row>
    <row r="50488" spans="23:24" x14ac:dyDescent="0.2">
      <c r="W50488" s="25"/>
      <c r="X50488" s="25"/>
    </row>
    <row r="50489" spans="23:24" x14ac:dyDescent="0.2">
      <c r="W50489" s="25"/>
      <c r="X50489" s="25"/>
    </row>
    <row r="50490" spans="23:24" x14ac:dyDescent="0.2">
      <c r="W50490" s="25"/>
      <c r="X50490" s="25"/>
    </row>
    <row r="50491" spans="23:24" x14ac:dyDescent="0.2">
      <c r="W50491" s="25"/>
      <c r="X50491" s="25"/>
    </row>
    <row r="50492" spans="23:24" x14ac:dyDescent="0.2">
      <c r="W50492" s="25"/>
      <c r="X50492" s="25"/>
    </row>
    <row r="50493" spans="23:24" x14ac:dyDescent="0.2">
      <c r="W50493" s="25"/>
      <c r="X50493" s="25"/>
    </row>
    <row r="50494" spans="23:24" x14ac:dyDescent="0.2">
      <c r="W50494" s="25"/>
      <c r="X50494" s="25"/>
    </row>
    <row r="50495" spans="23:24" x14ac:dyDescent="0.2">
      <c r="W50495" s="25"/>
      <c r="X50495" s="25"/>
    </row>
    <row r="50496" spans="23:24" x14ac:dyDescent="0.2">
      <c r="W50496" s="25"/>
      <c r="X50496" s="25"/>
    </row>
    <row r="50497" spans="23:24" x14ac:dyDescent="0.2">
      <c r="W50497" s="25"/>
      <c r="X50497" s="25"/>
    </row>
    <row r="50498" spans="23:24" x14ac:dyDescent="0.2">
      <c r="W50498" s="25"/>
      <c r="X50498" s="25"/>
    </row>
    <row r="50499" spans="23:24" x14ac:dyDescent="0.2">
      <c r="W50499" s="25"/>
      <c r="X50499" s="25"/>
    </row>
    <row r="50500" spans="23:24" x14ac:dyDescent="0.2">
      <c r="W50500" s="25"/>
      <c r="X50500" s="25"/>
    </row>
    <row r="50501" spans="23:24" x14ac:dyDescent="0.2">
      <c r="W50501" s="25"/>
      <c r="X50501" s="25"/>
    </row>
    <row r="50502" spans="23:24" x14ac:dyDescent="0.2">
      <c r="W50502" s="25"/>
      <c r="X50502" s="25"/>
    </row>
    <row r="50503" spans="23:24" x14ac:dyDescent="0.2">
      <c r="W50503" s="25"/>
      <c r="X50503" s="25"/>
    </row>
    <row r="50504" spans="23:24" x14ac:dyDescent="0.2">
      <c r="W50504" s="25"/>
      <c r="X50504" s="25"/>
    </row>
    <row r="50505" spans="23:24" x14ac:dyDescent="0.2">
      <c r="W50505" s="25"/>
      <c r="X50505" s="25"/>
    </row>
    <row r="50506" spans="23:24" x14ac:dyDescent="0.2">
      <c r="W50506" s="25"/>
      <c r="X50506" s="25"/>
    </row>
    <row r="50507" spans="23:24" x14ac:dyDescent="0.2">
      <c r="W50507" s="25"/>
      <c r="X50507" s="25"/>
    </row>
    <row r="50508" spans="23:24" x14ac:dyDescent="0.2">
      <c r="W50508" s="25"/>
      <c r="X50508" s="25"/>
    </row>
    <row r="50509" spans="23:24" x14ac:dyDescent="0.2">
      <c r="W50509" s="25"/>
      <c r="X50509" s="25"/>
    </row>
    <row r="50510" spans="23:24" x14ac:dyDescent="0.2">
      <c r="W50510" s="25"/>
      <c r="X50510" s="25"/>
    </row>
    <row r="50511" spans="23:24" x14ac:dyDescent="0.2">
      <c r="W50511" s="25"/>
      <c r="X50511" s="25"/>
    </row>
    <row r="50512" spans="23:24" x14ac:dyDescent="0.2">
      <c r="W50512" s="25"/>
      <c r="X50512" s="25"/>
    </row>
    <row r="50513" spans="23:24" x14ac:dyDescent="0.2">
      <c r="W50513" s="25"/>
      <c r="X50513" s="25"/>
    </row>
    <row r="50514" spans="23:24" x14ac:dyDescent="0.2">
      <c r="W50514" s="25"/>
      <c r="X50514" s="25"/>
    </row>
    <row r="50515" spans="23:24" x14ac:dyDescent="0.2">
      <c r="W50515" s="25"/>
      <c r="X50515" s="25"/>
    </row>
    <row r="50516" spans="23:24" x14ac:dyDescent="0.2">
      <c r="W50516" s="25"/>
      <c r="X50516" s="25"/>
    </row>
    <row r="50517" spans="23:24" x14ac:dyDescent="0.2">
      <c r="W50517" s="25"/>
      <c r="X50517" s="25"/>
    </row>
    <row r="50518" spans="23:24" x14ac:dyDescent="0.2">
      <c r="W50518" s="25"/>
      <c r="X50518" s="25"/>
    </row>
    <row r="50519" spans="23:24" x14ac:dyDescent="0.2">
      <c r="W50519" s="25"/>
      <c r="X50519" s="25"/>
    </row>
    <row r="50520" spans="23:24" x14ac:dyDescent="0.2">
      <c r="W50520" s="25"/>
      <c r="X50520" s="25"/>
    </row>
    <row r="50521" spans="23:24" x14ac:dyDescent="0.2">
      <c r="W50521" s="25"/>
      <c r="X50521" s="25"/>
    </row>
    <row r="50522" spans="23:24" x14ac:dyDescent="0.2">
      <c r="W50522" s="25"/>
      <c r="X50522" s="25"/>
    </row>
    <row r="50523" spans="23:24" x14ac:dyDescent="0.2">
      <c r="W50523" s="25"/>
      <c r="X50523" s="25"/>
    </row>
    <row r="50524" spans="23:24" x14ac:dyDescent="0.2">
      <c r="W50524" s="25"/>
      <c r="X50524" s="25"/>
    </row>
    <row r="50525" spans="23:24" x14ac:dyDescent="0.2">
      <c r="W50525" s="25"/>
      <c r="X50525" s="25"/>
    </row>
    <row r="50526" spans="23:24" x14ac:dyDescent="0.2">
      <c r="W50526" s="25"/>
      <c r="X50526" s="25"/>
    </row>
    <row r="50527" spans="23:24" x14ac:dyDescent="0.2">
      <c r="W50527" s="25"/>
      <c r="X50527" s="25"/>
    </row>
    <row r="50528" spans="23:24" x14ac:dyDescent="0.2">
      <c r="W50528" s="25"/>
      <c r="X50528" s="25"/>
    </row>
    <row r="50529" spans="23:24" x14ac:dyDescent="0.2">
      <c r="W50529" s="25"/>
      <c r="X50529" s="25"/>
    </row>
    <row r="50530" spans="23:24" x14ac:dyDescent="0.2">
      <c r="W50530" s="25"/>
      <c r="X50530" s="25"/>
    </row>
    <row r="50531" spans="23:24" x14ac:dyDescent="0.2">
      <c r="W50531" s="25"/>
      <c r="X50531" s="25"/>
    </row>
    <row r="50532" spans="23:24" x14ac:dyDescent="0.2">
      <c r="W50532" s="25"/>
      <c r="X50532" s="25"/>
    </row>
    <row r="50533" spans="23:24" x14ac:dyDescent="0.2">
      <c r="W50533" s="25"/>
      <c r="X50533" s="25"/>
    </row>
    <row r="50534" spans="23:24" x14ac:dyDescent="0.2">
      <c r="W50534" s="25"/>
      <c r="X50534" s="25"/>
    </row>
    <row r="50535" spans="23:24" x14ac:dyDescent="0.2">
      <c r="W50535" s="25"/>
      <c r="X50535" s="25"/>
    </row>
    <row r="50536" spans="23:24" x14ac:dyDescent="0.2">
      <c r="W50536" s="25"/>
      <c r="X50536" s="25"/>
    </row>
    <row r="50537" spans="23:24" x14ac:dyDescent="0.2">
      <c r="W50537" s="25"/>
      <c r="X50537" s="25"/>
    </row>
    <row r="50538" spans="23:24" x14ac:dyDescent="0.2">
      <c r="W50538" s="25"/>
      <c r="X50538" s="25"/>
    </row>
    <row r="50539" spans="23:24" x14ac:dyDescent="0.2">
      <c r="W50539" s="25"/>
      <c r="X50539" s="25"/>
    </row>
    <row r="50540" spans="23:24" x14ac:dyDescent="0.2">
      <c r="W50540" s="25"/>
      <c r="X50540" s="25"/>
    </row>
    <row r="50541" spans="23:24" x14ac:dyDescent="0.2">
      <c r="W50541" s="25"/>
      <c r="X50541" s="25"/>
    </row>
    <row r="50542" spans="23:24" x14ac:dyDescent="0.2">
      <c r="W50542" s="25"/>
      <c r="X50542" s="25"/>
    </row>
    <row r="50543" spans="23:24" x14ac:dyDescent="0.2">
      <c r="W50543" s="25"/>
      <c r="X50543" s="25"/>
    </row>
    <row r="50544" spans="23:24" x14ac:dyDescent="0.2">
      <c r="W50544" s="25"/>
      <c r="X50544" s="25"/>
    </row>
    <row r="50545" spans="23:24" x14ac:dyDescent="0.2">
      <c r="W50545" s="25"/>
      <c r="X50545" s="25"/>
    </row>
    <row r="50546" spans="23:24" x14ac:dyDescent="0.2">
      <c r="W50546" s="25"/>
      <c r="X50546" s="25"/>
    </row>
    <row r="50547" spans="23:24" x14ac:dyDescent="0.2">
      <c r="W50547" s="25"/>
      <c r="X50547" s="25"/>
    </row>
    <row r="50548" spans="23:24" x14ac:dyDescent="0.2">
      <c r="W50548" s="25"/>
      <c r="X50548" s="25"/>
    </row>
    <row r="50549" spans="23:24" x14ac:dyDescent="0.2">
      <c r="W50549" s="25"/>
      <c r="X50549" s="25"/>
    </row>
    <row r="50550" spans="23:24" x14ac:dyDescent="0.2">
      <c r="W50550" s="25"/>
      <c r="X50550" s="25"/>
    </row>
    <row r="50551" spans="23:24" x14ac:dyDescent="0.2">
      <c r="W50551" s="25"/>
      <c r="X50551" s="25"/>
    </row>
    <row r="50552" spans="23:24" x14ac:dyDescent="0.2">
      <c r="W50552" s="25"/>
      <c r="X50552" s="25"/>
    </row>
    <row r="50553" spans="23:24" x14ac:dyDescent="0.2">
      <c r="W50553" s="25"/>
      <c r="X50553" s="25"/>
    </row>
    <row r="50554" spans="23:24" x14ac:dyDescent="0.2">
      <c r="W50554" s="25"/>
      <c r="X50554" s="25"/>
    </row>
    <row r="50555" spans="23:24" x14ac:dyDescent="0.2">
      <c r="W50555" s="25"/>
      <c r="X50555" s="25"/>
    </row>
    <row r="50556" spans="23:24" x14ac:dyDescent="0.2">
      <c r="W50556" s="25"/>
      <c r="X50556" s="25"/>
    </row>
    <row r="50557" spans="23:24" x14ac:dyDescent="0.2">
      <c r="W50557" s="25"/>
      <c r="X50557" s="25"/>
    </row>
    <row r="50558" spans="23:24" x14ac:dyDescent="0.2">
      <c r="W50558" s="25"/>
      <c r="X50558" s="25"/>
    </row>
    <row r="50559" spans="23:24" x14ac:dyDescent="0.2">
      <c r="W50559" s="25"/>
      <c r="X50559" s="25"/>
    </row>
    <row r="50560" spans="23:24" x14ac:dyDescent="0.2">
      <c r="W50560" s="25"/>
      <c r="X50560" s="25"/>
    </row>
    <row r="50561" spans="23:24" x14ac:dyDescent="0.2">
      <c r="W50561" s="25"/>
      <c r="X50561" s="25"/>
    </row>
    <row r="50562" spans="23:24" x14ac:dyDescent="0.2">
      <c r="W50562" s="25"/>
      <c r="X50562" s="25"/>
    </row>
    <row r="50563" spans="23:24" x14ac:dyDescent="0.2">
      <c r="W50563" s="25"/>
      <c r="X50563" s="25"/>
    </row>
    <row r="50564" spans="23:24" x14ac:dyDescent="0.2">
      <c r="W50564" s="25"/>
      <c r="X50564" s="25"/>
    </row>
    <row r="50565" spans="23:24" x14ac:dyDescent="0.2">
      <c r="W50565" s="25"/>
      <c r="X50565" s="25"/>
    </row>
    <row r="50566" spans="23:24" x14ac:dyDescent="0.2">
      <c r="W50566" s="25"/>
      <c r="X50566" s="25"/>
    </row>
    <row r="50567" spans="23:24" x14ac:dyDescent="0.2">
      <c r="W50567" s="25"/>
      <c r="X50567" s="25"/>
    </row>
    <row r="50568" spans="23:24" x14ac:dyDescent="0.2">
      <c r="W50568" s="25"/>
      <c r="X50568" s="25"/>
    </row>
    <row r="50569" spans="23:24" x14ac:dyDescent="0.2">
      <c r="W50569" s="25"/>
      <c r="X50569" s="25"/>
    </row>
    <row r="50570" spans="23:24" x14ac:dyDescent="0.2">
      <c r="W50570" s="25"/>
      <c r="X50570" s="25"/>
    </row>
    <row r="50571" spans="23:24" x14ac:dyDescent="0.2">
      <c r="W50571" s="25"/>
      <c r="X50571" s="25"/>
    </row>
    <row r="50572" spans="23:24" x14ac:dyDescent="0.2">
      <c r="W50572" s="25"/>
      <c r="X50572" s="25"/>
    </row>
    <row r="50573" spans="23:24" x14ac:dyDescent="0.2">
      <c r="W50573" s="25"/>
      <c r="X50573" s="25"/>
    </row>
    <row r="50574" spans="23:24" x14ac:dyDescent="0.2">
      <c r="W50574" s="25"/>
      <c r="X50574" s="25"/>
    </row>
    <row r="50575" spans="23:24" x14ac:dyDescent="0.2">
      <c r="W50575" s="25"/>
      <c r="X50575" s="25"/>
    </row>
    <row r="50576" spans="23:24" x14ac:dyDescent="0.2">
      <c r="W50576" s="25"/>
      <c r="X50576" s="25"/>
    </row>
    <row r="50577" spans="23:24" x14ac:dyDescent="0.2">
      <c r="W50577" s="25"/>
      <c r="X50577" s="25"/>
    </row>
    <row r="50578" spans="23:24" x14ac:dyDescent="0.2">
      <c r="W50578" s="25"/>
      <c r="X50578" s="25"/>
    </row>
    <row r="50579" spans="23:24" x14ac:dyDescent="0.2">
      <c r="W50579" s="25"/>
      <c r="X50579" s="25"/>
    </row>
    <row r="50580" spans="23:24" x14ac:dyDescent="0.2">
      <c r="W50580" s="25"/>
      <c r="X50580" s="25"/>
    </row>
    <row r="50581" spans="23:24" x14ac:dyDescent="0.2">
      <c r="W50581" s="25"/>
      <c r="X50581" s="25"/>
    </row>
    <row r="50582" spans="23:24" x14ac:dyDescent="0.2">
      <c r="W50582" s="25"/>
      <c r="X50582" s="25"/>
    </row>
    <row r="50583" spans="23:24" x14ac:dyDescent="0.2">
      <c r="W50583" s="25"/>
      <c r="X50583" s="25"/>
    </row>
    <row r="50584" spans="23:24" x14ac:dyDescent="0.2">
      <c r="W50584" s="25"/>
      <c r="X50584" s="25"/>
    </row>
    <row r="50585" spans="23:24" x14ac:dyDescent="0.2">
      <c r="W50585" s="25"/>
      <c r="X50585" s="25"/>
    </row>
    <row r="50586" spans="23:24" x14ac:dyDescent="0.2">
      <c r="W50586" s="25"/>
      <c r="X50586" s="25"/>
    </row>
    <row r="50587" spans="23:24" x14ac:dyDescent="0.2">
      <c r="W50587" s="25"/>
      <c r="X50587" s="25"/>
    </row>
    <row r="50588" spans="23:24" x14ac:dyDescent="0.2">
      <c r="W50588" s="25"/>
      <c r="X50588" s="25"/>
    </row>
    <row r="50589" spans="23:24" x14ac:dyDescent="0.2">
      <c r="W50589" s="25"/>
      <c r="X50589" s="25"/>
    </row>
    <row r="50590" spans="23:24" x14ac:dyDescent="0.2">
      <c r="W50590" s="25"/>
      <c r="X50590" s="25"/>
    </row>
    <row r="50591" spans="23:24" x14ac:dyDescent="0.2">
      <c r="W50591" s="25"/>
      <c r="X50591" s="25"/>
    </row>
    <row r="50592" spans="23:24" x14ac:dyDescent="0.2">
      <c r="W50592" s="25"/>
      <c r="X50592" s="25"/>
    </row>
    <row r="50593" spans="23:24" x14ac:dyDescent="0.2">
      <c r="W50593" s="25"/>
      <c r="X50593" s="25"/>
    </row>
    <row r="50594" spans="23:24" x14ac:dyDescent="0.2">
      <c r="W50594" s="25"/>
      <c r="X50594" s="25"/>
    </row>
    <row r="50595" spans="23:24" x14ac:dyDescent="0.2">
      <c r="W50595" s="25"/>
      <c r="X50595" s="25"/>
    </row>
    <row r="50596" spans="23:24" x14ac:dyDescent="0.2">
      <c r="W50596" s="25"/>
      <c r="X50596" s="25"/>
    </row>
    <row r="50597" spans="23:24" x14ac:dyDescent="0.2">
      <c r="W50597" s="25"/>
      <c r="X50597" s="25"/>
    </row>
    <row r="50598" spans="23:24" x14ac:dyDescent="0.2">
      <c r="W50598" s="25"/>
      <c r="X50598" s="25"/>
    </row>
    <row r="50599" spans="23:24" x14ac:dyDescent="0.2">
      <c r="W50599" s="25"/>
      <c r="X50599" s="25"/>
    </row>
    <row r="50600" spans="23:24" x14ac:dyDescent="0.2">
      <c r="W50600" s="25"/>
      <c r="X50600" s="25"/>
    </row>
    <row r="50601" spans="23:24" x14ac:dyDescent="0.2">
      <c r="W50601" s="25"/>
      <c r="X50601" s="25"/>
    </row>
    <row r="50602" spans="23:24" x14ac:dyDescent="0.2">
      <c r="W50602" s="25"/>
      <c r="X50602" s="25"/>
    </row>
    <row r="50603" spans="23:24" x14ac:dyDescent="0.2">
      <c r="W50603" s="25"/>
      <c r="X50603" s="25"/>
    </row>
    <row r="50604" spans="23:24" x14ac:dyDescent="0.2">
      <c r="W50604" s="25"/>
      <c r="X50604" s="25"/>
    </row>
    <row r="50605" spans="23:24" x14ac:dyDescent="0.2">
      <c r="W50605" s="25"/>
      <c r="X50605" s="25"/>
    </row>
    <row r="50606" spans="23:24" x14ac:dyDescent="0.2">
      <c r="W50606" s="25"/>
      <c r="X50606" s="25"/>
    </row>
    <row r="50607" spans="23:24" x14ac:dyDescent="0.2">
      <c r="W50607" s="25"/>
      <c r="X50607" s="25"/>
    </row>
    <row r="50608" spans="23:24" x14ac:dyDescent="0.2">
      <c r="W50608" s="25"/>
      <c r="X50608" s="25"/>
    </row>
    <row r="50609" spans="23:24" x14ac:dyDescent="0.2">
      <c r="W50609" s="25"/>
      <c r="X50609" s="25"/>
    </row>
    <row r="50610" spans="23:24" x14ac:dyDescent="0.2">
      <c r="W50610" s="25"/>
      <c r="X50610" s="25"/>
    </row>
    <row r="50611" spans="23:24" x14ac:dyDescent="0.2">
      <c r="W50611" s="25"/>
      <c r="X50611" s="25"/>
    </row>
    <row r="50612" spans="23:24" x14ac:dyDescent="0.2">
      <c r="W50612" s="25"/>
      <c r="X50612" s="25"/>
    </row>
    <row r="50613" spans="23:24" x14ac:dyDescent="0.2">
      <c r="W50613" s="25"/>
      <c r="X50613" s="25"/>
    </row>
    <row r="50614" spans="23:24" x14ac:dyDescent="0.2">
      <c r="W50614" s="25"/>
      <c r="X50614" s="25"/>
    </row>
    <row r="50615" spans="23:24" x14ac:dyDescent="0.2">
      <c r="W50615" s="25"/>
      <c r="X50615" s="25"/>
    </row>
    <row r="50616" spans="23:24" x14ac:dyDescent="0.2">
      <c r="W50616" s="25"/>
      <c r="X50616" s="25"/>
    </row>
    <row r="50617" spans="23:24" x14ac:dyDescent="0.2">
      <c r="W50617" s="25"/>
      <c r="X50617" s="25"/>
    </row>
    <row r="50618" spans="23:24" x14ac:dyDescent="0.2">
      <c r="W50618" s="25"/>
      <c r="X50618" s="25"/>
    </row>
    <row r="50619" spans="23:24" x14ac:dyDescent="0.2">
      <c r="W50619" s="25"/>
      <c r="X50619" s="25"/>
    </row>
    <row r="50620" spans="23:24" x14ac:dyDescent="0.2">
      <c r="W50620" s="25"/>
      <c r="X50620" s="25"/>
    </row>
    <row r="50621" spans="23:24" x14ac:dyDescent="0.2">
      <c r="W50621" s="25"/>
      <c r="X50621" s="25"/>
    </row>
    <row r="50622" spans="23:24" x14ac:dyDescent="0.2">
      <c r="W50622" s="25"/>
      <c r="X50622" s="25"/>
    </row>
    <row r="50623" spans="23:24" x14ac:dyDescent="0.2">
      <c r="W50623" s="25"/>
      <c r="X50623" s="25"/>
    </row>
    <row r="50624" spans="23:24" x14ac:dyDescent="0.2">
      <c r="W50624" s="25"/>
      <c r="X50624" s="25"/>
    </row>
    <row r="50625" spans="23:24" x14ac:dyDescent="0.2">
      <c r="W50625" s="25"/>
      <c r="X50625" s="25"/>
    </row>
    <row r="50626" spans="23:24" x14ac:dyDescent="0.2">
      <c r="W50626" s="25"/>
      <c r="X50626" s="25"/>
    </row>
    <row r="50627" spans="23:24" x14ac:dyDescent="0.2">
      <c r="W50627" s="25"/>
      <c r="X50627" s="25"/>
    </row>
    <row r="50628" spans="23:24" x14ac:dyDescent="0.2">
      <c r="W50628" s="25"/>
      <c r="X50628" s="25"/>
    </row>
    <row r="50629" spans="23:24" x14ac:dyDescent="0.2">
      <c r="W50629" s="25"/>
      <c r="X50629" s="25"/>
    </row>
    <row r="50630" spans="23:24" x14ac:dyDescent="0.2">
      <c r="W50630" s="25"/>
      <c r="X50630" s="25"/>
    </row>
    <row r="50631" spans="23:24" x14ac:dyDescent="0.2">
      <c r="W50631" s="25"/>
      <c r="X50631" s="25"/>
    </row>
    <row r="50632" spans="23:24" x14ac:dyDescent="0.2">
      <c r="W50632" s="25"/>
      <c r="X50632" s="25"/>
    </row>
    <row r="50633" spans="23:24" x14ac:dyDescent="0.2">
      <c r="W50633" s="25"/>
      <c r="X50633" s="25"/>
    </row>
    <row r="50634" spans="23:24" x14ac:dyDescent="0.2">
      <c r="W50634" s="25"/>
      <c r="X50634" s="25"/>
    </row>
    <row r="50635" spans="23:24" x14ac:dyDescent="0.2">
      <c r="W50635" s="25"/>
      <c r="X50635" s="25"/>
    </row>
    <row r="50636" spans="23:24" x14ac:dyDescent="0.2">
      <c r="W50636" s="25"/>
      <c r="X50636" s="25"/>
    </row>
    <row r="50637" spans="23:24" x14ac:dyDescent="0.2">
      <c r="W50637" s="25"/>
      <c r="X50637" s="25"/>
    </row>
    <row r="50638" spans="23:24" x14ac:dyDescent="0.2">
      <c r="W50638" s="25"/>
      <c r="X50638" s="25"/>
    </row>
    <row r="50639" spans="23:24" x14ac:dyDescent="0.2">
      <c r="W50639" s="25"/>
      <c r="X50639" s="25"/>
    </row>
    <row r="50640" spans="23:24" x14ac:dyDescent="0.2">
      <c r="W50640" s="25"/>
      <c r="X50640" s="25"/>
    </row>
    <row r="50641" spans="23:24" x14ac:dyDescent="0.2">
      <c r="W50641" s="25"/>
      <c r="X50641" s="25"/>
    </row>
    <row r="50642" spans="23:24" x14ac:dyDescent="0.2">
      <c r="W50642" s="25"/>
      <c r="X50642" s="25"/>
    </row>
    <row r="50643" spans="23:24" x14ac:dyDescent="0.2">
      <c r="W50643" s="25"/>
      <c r="X50643" s="25"/>
    </row>
    <row r="50644" spans="23:24" x14ac:dyDescent="0.2">
      <c r="W50644" s="25"/>
      <c r="X50644" s="25"/>
    </row>
    <row r="50645" spans="23:24" x14ac:dyDescent="0.2">
      <c r="W50645" s="25"/>
      <c r="X50645" s="25"/>
    </row>
    <row r="50646" spans="23:24" x14ac:dyDescent="0.2">
      <c r="W50646" s="25"/>
      <c r="X50646" s="25"/>
    </row>
    <row r="50647" spans="23:24" x14ac:dyDescent="0.2">
      <c r="W50647" s="25"/>
      <c r="X50647" s="25"/>
    </row>
    <row r="50648" spans="23:24" x14ac:dyDescent="0.2">
      <c r="W50648" s="25"/>
      <c r="X50648" s="25"/>
    </row>
    <row r="50649" spans="23:24" x14ac:dyDescent="0.2">
      <c r="W50649" s="25"/>
      <c r="X50649" s="25"/>
    </row>
    <row r="50650" spans="23:24" x14ac:dyDescent="0.2">
      <c r="W50650" s="25"/>
      <c r="X50650" s="25"/>
    </row>
    <row r="50651" spans="23:24" x14ac:dyDescent="0.2">
      <c r="W50651" s="25"/>
      <c r="X50651" s="25"/>
    </row>
    <row r="50652" spans="23:24" x14ac:dyDescent="0.2">
      <c r="W50652" s="25"/>
      <c r="X50652" s="25"/>
    </row>
    <row r="50653" spans="23:24" x14ac:dyDescent="0.2">
      <c r="W50653" s="25"/>
      <c r="X50653" s="25"/>
    </row>
    <row r="50654" spans="23:24" x14ac:dyDescent="0.2">
      <c r="W50654" s="25"/>
      <c r="X50654" s="25"/>
    </row>
    <row r="50655" spans="23:24" x14ac:dyDescent="0.2">
      <c r="W50655" s="25"/>
      <c r="X50655" s="25"/>
    </row>
    <row r="50656" spans="23:24" x14ac:dyDescent="0.2">
      <c r="W50656" s="25"/>
      <c r="X50656" s="25"/>
    </row>
    <row r="50657" spans="23:24" x14ac:dyDescent="0.2">
      <c r="W50657" s="25"/>
      <c r="X50657" s="25"/>
    </row>
    <row r="50658" spans="23:24" x14ac:dyDescent="0.2">
      <c r="W50658" s="25"/>
      <c r="X50658" s="25"/>
    </row>
    <row r="50659" spans="23:24" x14ac:dyDescent="0.2">
      <c r="W50659" s="25"/>
      <c r="X50659" s="25"/>
    </row>
    <row r="50660" spans="23:24" x14ac:dyDescent="0.2">
      <c r="W50660" s="25"/>
      <c r="X50660" s="25"/>
    </row>
    <row r="50661" spans="23:24" x14ac:dyDescent="0.2">
      <c r="W50661" s="25"/>
      <c r="X50661" s="25"/>
    </row>
    <row r="50662" spans="23:24" x14ac:dyDescent="0.2">
      <c r="W50662" s="25"/>
      <c r="X50662" s="25"/>
    </row>
    <row r="50663" spans="23:24" x14ac:dyDescent="0.2">
      <c r="W50663" s="25"/>
      <c r="X50663" s="25"/>
    </row>
    <row r="50664" spans="23:24" x14ac:dyDescent="0.2">
      <c r="W50664" s="25"/>
      <c r="X50664" s="25"/>
    </row>
    <row r="50665" spans="23:24" x14ac:dyDescent="0.2">
      <c r="W50665" s="25"/>
      <c r="X50665" s="25"/>
    </row>
    <row r="50666" spans="23:24" x14ac:dyDescent="0.2">
      <c r="W50666" s="25"/>
      <c r="X50666" s="25"/>
    </row>
    <row r="50667" spans="23:24" x14ac:dyDescent="0.2">
      <c r="W50667" s="25"/>
      <c r="X50667" s="25"/>
    </row>
    <row r="50668" spans="23:24" x14ac:dyDescent="0.2">
      <c r="W50668" s="25"/>
      <c r="X50668" s="25"/>
    </row>
    <row r="50669" spans="23:24" x14ac:dyDescent="0.2">
      <c r="W50669" s="25"/>
      <c r="X50669" s="25"/>
    </row>
    <row r="50670" spans="23:24" x14ac:dyDescent="0.2">
      <c r="W50670" s="25"/>
      <c r="X50670" s="25"/>
    </row>
    <row r="50671" spans="23:24" x14ac:dyDescent="0.2">
      <c r="W50671" s="25"/>
      <c r="X50671" s="25"/>
    </row>
    <row r="50672" spans="23:24" x14ac:dyDescent="0.2">
      <c r="W50672" s="25"/>
      <c r="X50672" s="25"/>
    </row>
    <row r="50673" spans="23:24" x14ac:dyDescent="0.2">
      <c r="W50673" s="25"/>
      <c r="X50673" s="25"/>
    </row>
    <row r="50674" spans="23:24" x14ac:dyDescent="0.2">
      <c r="W50674" s="25"/>
      <c r="X50674" s="25"/>
    </row>
    <row r="50675" spans="23:24" x14ac:dyDescent="0.2">
      <c r="W50675" s="25"/>
      <c r="X50675" s="25"/>
    </row>
    <row r="50676" spans="23:24" x14ac:dyDescent="0.2">
      <c r="W50676" s="25"/>
      <c r="X50676" s="25"/>
    </row>
    <row r="50677" spans="23:24" x14ac:dyDescent="0.2">
      <c r="W50677" s="25"/>
      <c r="X50677" s="25"/>
    </row>
    <row r="50678" spans="23:24" x14ac:dyDescent="0.2">
      <c r="W50678" s="25"/>
      <c r="X50678" s="25"/>
    </row>
    <row r="50679" spans="23:24" x14ac:dyDescent="0.2">
      <c r="W50679" s="25"/>
      <c r="X50679" s="25"/>
    </row>
    <row r="50680" spans="23:24" x14ac:dyDescent="0.2">
      <c r="W50680" s="25"/>
      <c r="X50680" s="25"/>
    </row>
    <row r="50681" spans="23:24" x14ac:dyDescent="0.2">
      <c r="W50681" s="25"/>
      <c r="X50681" s="25"/>
    </row>
    <row r="50682" spans="23:24" x14ac:dyDescent="0.2">
      <c r="W50682" s="25"/>
      <c r="X50682" s="25"/>
    </row>
    <row r="50683" spans="23:24" x14ac:dyDescent="0.2">
      <c r="W50683" s="25"/>
      <c r="X50683" s="25"/>
    </row>
    <row r="50684" spans="23:24" x14ac:dyDescent="0.2">
      <c r="W50684" s="25"/>
      <c r="X50684" s="25"/>
    </row>
    <row r="50685" spans="23:24" x14ac:dyDescent="0.2">
      <c r="W50685" s="25"/>
      <c r="X50685" s="25"/>
    </row>
    <row r="50686" spans="23:24" x14ac:dyDescent="0.2">
      <c r="W50686" s="25"/>
      <c r="X50686" s="25"/>
    </row>
    <row r="50687" spans="23:24" x14ac:dyDescent="0.2">
      <c r="W50687" s="25"/>
      <c r="X50687" s="25"/>
    </row>
    <row r="50688" spans="23:24" x14ac:dyDescent="0.2">
      <c r="W50688" s="25"/>
      <c r="X50688" s="25"/>
    </row>
    <row r="50689" spans="23:24" x14ac:dyDescent="0.2">
      <c r="W50689" s="25"/>
      <c r="X50689" s="25"/>
    </row>
    <row r="50690" spans="23:24" x14ac:dyDescent="0.2">
      <c r="W50690" s="25"/>
      <c r="X50690" s="25"/>
    </row>
    <row r="50691" spans="23:24" x14ac:dyDescent="0.2">
      <c r="W50691" s="25"/>
      <c r="X50691" s="25"/>
    </row>
    <row r="50692" spans="23:24" x14ac:dyDescent="0.2">
      <c r="W50692" s="25"/>
      <c r="X50692" s="25"/>
    </row>
    <row r="50693" spans="23:24" x14ac:dyDescent="0.2">
      <c r="W50693" s="25"/>
      <c r="X50693" s="25"/>
    </row>
    <row r="50694" spans="23:24" x14ac:dyDescent="0.2">
      <c r="W50694" s="25"/>
      <c r="X50694" s="25"/>
    </row>
    <row r="50695" spans="23:24" x14ac:dyDescent="0.2">
      <c r="W50695" s="25"/>
      <c r="X50695" s="25"/>
    </row>
    <row r="50696" spans="23:24" x14ac:dyDescent="0.2">
      <c r="W50696" s="25"/>
      <c r="X50696" s="25"/>
    </row>
    <row r="50697" spans="23:24" x14ac:dyDescent="0.2">
      <c r="W50697" s="25"/>
      <c r="X50697" s="25"/>
    </row>
    <row r="50698" spans="23:24" x14ac:dyDescent="0.2">
      <c r="W50698" s="25"/>
      <c r="X50698" s="25"/>
    </row>
    <row r="50699" spans="23:24" x14ac:dyDescent="0.2">
      <c r="W50699" s="25"/>
      <c r="X50699" s="25"/>
    </row>
    <row r="50700" spans="23:24" x14ac:dyDescent="0.2">
      <c r="W50700" s="25"/>
      <c r="X50700" s="25"/>
    </row>
    <row r="50701" spans="23:24" x14ac:dyDescent="0.2">
      <c r="W50701" s="25"/>
      <c r="X50701" s="25"/>
    </row>
    <row r="50702" spans="23:24" x14ac:dyDescent="0.2">
      <c r="W50702" s="25"/>
      <c r="X50702" s="25"/>
    </row>
    <row r="50703" spans="23:24" x14ac:dyDescent="0.2">
      <c r="W50703" s="25"/>
      <c r="X50703" s="25"/>
    </row>
    <row r="50704" spans="23:24" x14ac:dyDescent="0.2">
      <c r="W50704" s="25"/>
      <c r="X50704" s="25"/>
    </row>
    <row r="50705" spans="23:24" x14ac:dyDescent="0.2">
      <c r="W50705" s="25"/>
      <c r="X50705" s="25"/>
    </row>
    <row r="50706" spans="23:24" x14ac:dyDescent="0.2">
      <c r="W50706" s="25"/>
      <c r="X50706" s="25"/>
    </row>
    <row r="50707" spans="23:24" x14ac:dyDescent="0.2">
      <c r="W50707" s="25"/>
      <c r="X50707" s="25"/>
    </row>
    <row r="50708" spans="23:24" x14ac:dyDescent="0.2">
      <c r="W50708" s="25"/>
      <c r="X50708" s="25"/>
    </row>
    <row r="50709" spans="23:24" x14ac:dyDescent="0.2">
      <c r="W50709" s="25"/>
      <c r="X50709" s="25"/>
    </row>
    <row r="50710" spans="23:24" x14ac:dyDescent="0.2">
      <c r="W50710" s="25"/>
      <c r="X50710" s="25"/>
    </row>
    <row r="50711" spans="23:24" x14ac:dyDescent="0.2">
      <c r="W50711" s="25"/>
      <c r="X50711" s="25"/>
    </row>
    <row r="50712" spans="23:24" x14ac:dyDescent="0.2">
      <c r="W50712" s="25"/>
      <c r="X50712" s="25"/>
    </row>
    <row r="50713" spans="23:24" x14ac:dyDescent="0.2">
      <c r="W50713" s="25"/>
      <c r="X50713" s="25"/>
    </row>
    <row r="50714" spans="23:24" x14ac:dyDescent="0.2">
      <c r="W50714" s="25"/>
      <c r="X50714" s="25"/>
    </row>
    <row r="50715" spans="23:24" x14ac:dyDescent="0.2">
      <c r="W50715" s="25"/>
      <c r="X50715" s="25"/>
    </row>
    <row r="50716" spans="23:24" x14ac:dyDescent="0.2">
      <c r="W50716" s="25"/>
      <c r="X50716" s="25"/>
    </row>
    <row r="50717" spans="23:24" x14ac:dyDescent="0.2">
      <c r="W50717" s="25"/>
      <c r="X50717" s="25"/>
    </row>
    <row r="50718" spans="23:24" x14ac:dyDescent="0.2">
      <c r="W50718" s="25"/>
      <c r="X50718" s="25"/>
    </row>
    <row r="50719" spans="23:24" x14ac:dyDescent="0.2">
      <c r="W50719" s="25"/>
      <c r="X50719" s="25"/>
    </row>
    <row r="50720" spans="23:24" x14ac:dyDescent="0.2">
      <c r="W50720" s="25"/>
      <c r="X50720" s="25"/>
    </row>
    <row r="50721" spans="23:24" x14ac:dyDescent="0.2">
      <c r="W50721" s="25"/>
      <c r="X50721" s="25"/>
    </row>
    <row r="50722" spans="23:24" x14ac:dyDescent="0.2">
      <c r="W50722" s="25"/>
      <c r="X50722" s="25"/>
    </row>
    <row r="50723" spans="23:24" x14ac:dyDescent="0.2">
      <c r="W50723" s="25"/>
      <c r="X50723" s="25"/>
    </row>
    <row r="50724" spans="23:24" x14ac:dyDescent="0.2">
      <c r="W50724" s="25"/>
      <c r="X50724" s="25"/>
    </row>
    <row r="50725" spans="23:24" x14ac:dyDescent="0.2">
      <c r="W50725" s="25"/>
      <c r="X50725" s="25"/>
    </row>
    <row r="50726" spans="23:24" x14ac:dyDescent="0.2">
      <c r="W50726" s="25"/>
      <c r="X50726" s="25"/>
    </row>
    <row r="50727" spans="23:24" x14ac:dyDescent="0.2">
      <c r="W50727" s="25"/>
      <c r="X50727" s="25"/>
    </row>
    <row r="50728" spans="23:24" x14ac:dyDescent="0.2">
      <c r="W50728" s="25"/>
      <c r="X50728" s="25"/>
    </row>
    <row r="50729" spans="23:24" x14ac:dyDescent="0.2">
      <c r="W50729" s="25"/>
      <c r="X50729" s="25"/>
    </row>
    <row r="50730" spans="23:24" x14ac:dyDescent="0.2">
      <c r="W50730" s="25"/>
      <c r="X50730" s="25"/>
    </row>
    <row r="50731" spans="23:24" x14ac:dyDescent="0.2">
      <c r="W50731" s="25"/>
      <c r="X50731" s="25"/>
    </row>
    <row r="50732" spans="23:24" x14ac:dyDescent="0.2">
      <c r="W50732" s="25"/>
      <c r="X50732" s="25"/>
    </row>
    <row r="50733" spans="23:24" x14ac:dyDescent="0.2">
      <c r="W50733" s="25"/>
      <c r="X50733" s="25"/>
    </row>
    <row r="50734" spans="23:24" x14ac:dyDescent="0.2">
      <c r="W50734" s="25"/>
      <c r="X50734" s="25"/>
    </row>
    <row r="50735" spans="23:24" x14ac:dyDescent="0.2">
      <c r="W50735" s="25"/>
      <c r="X50735" s="25"/>
    </row>
    <row r="50736" spans="23:24" x14ac:dyDescent="0.2">
      <c r="W50736" s="25"/>
      <c r="X50736" s="25"/>
    </row>
    <row r="50737" spans="23:24" x14ac:dyDescent="0.2">
      <c r="W50737" s="25"/>
      <c r="X50737" s="25"/>
    </row>
    <row r="50738" spans="23:24" x14ac:dyDescent="0.2">
      <c r="W50738" s="25"/>
      <c r="X50738" s="25"/>
    </row>
    <row r="50739" spans="23:24" x14ac:dyDescent="0.2">
      <c r="W50739" s="25"/>
      <c r="X50739" s="25"/>
    </row>
    <row r="50740" spans="23:24" x14ac:dyDescent="0.2">
      <c r="W50740" s="25"/>
      <c r="X50740" s="25"/>
    </row>
    <row r="50741" spans="23:24" x14ac:dyDescent="0.2">
      <c r="W50741" s="25"/>
      <c r="X50741" s="25"/>
    </row>
    <row r="50742" spans="23:24" x14ac:dyDescent="0.2">
      <c r="W50742" s="25"/>
      <c r="X50742" s="25"/>
    </row>
    <row r="50743" spans="23:24" x14ac:dyDescent="0.2">
      <c r="W50743" s="25"/>
      <c r="X50743" s="25"/>
    </row>
    <row r="50744" spans="23:24" x14ac:dyDescent="0.2">
      <c r="W50744" s="25"/>
      <c r="X50744" s="25"/>
    </row>
    <row r="50745" spans="23:24" x14ac:dyDescent="0.2">
      <c r="W50745" s="25"/>
      <c r="X50745" s="25"/>
    </row>
    <row r="50746" spans="23:24" x14ac:dyDescent="0.2">
      <c r="W50746" s="25"/>
      <c r="X50746" s="25"/>
    </row>
    <row r="50747" spans="23:24" x14ac:dyDescent="0.2">
      <c r="W50747" s="25"/>
      <c r="X50747" s="25"/>
    </row>
    <row r="50748" spans="23:24" x14ac:dyDescent="0.2">
      <c r="W50748" s="25"/>
      <c r="X50748" s="25"/>
    </row>
    <row r="50749" spans="23:24" x14ac:dyDescent="0.2">
      <c r="W50749" s="25"/>
      <c r="X50749" s="25"/>
    </row>
    <row r="50750" spans="23:24" x14ac:dyDescent="0.2">
      <c r="W50750" s="25"/>
      <c r="X50750" s="25"/>
    </row>
    <row r="50751" spans="23:24" x14ac:dyDescent="0.2">
      <c r="W50751" s="25"/>
      <c r="X50751" s="25"/>
    </row>
    <row r="50752" spans="23:24" x14ac:dyDescent="0.2">
      <c r="W50752" s="25"/>
      <c r="X50752" s="25"/>
    </row>
    <row r="50753" spans="23:24" x14ac:dyDescent="0.2">
      <c r="W50753" s="25"/>
      <c r="X50753" s="25"/>
    </row>
    <row r="50754" spans="23:24" x14ac:dyDescent="0.2">
      <c r="W50754" s="25"/>
      <c r="X50754" s="25"/>
    </row>
    <row r="50755" spans="23:24" x14ac:dyDescent="0.2">
      <c r="W50755" s="25"/>
      <c r="X50755" s="25"/>
    </row>
    <row r="50756" spans="23:24" x14ac:dyDescent="0.2">
      <c r="W50756" s="25"/>
      <c r="X50756" s="25"/>
    </row>
    <row r="50757" spans="23:24" x14ac:dyDescent="0.2">
      <c r="W50757" s="25"/>
      <c r="X50757" s="25"/>
    </row>
    <row r="50758" spans="23:24" x14ac:dyDescent="0.2">
      <c r="W50758" s="25"/>
      <c r="X50758" s="25"/>
    </row>
    <row r="50759" spans="23:24" x14ac:dyDescent="0.2">
      <c r="W50759" s="25"/>
      <c r="X50759" s="25"/>
    </row>
    <row r="50760" spans="23:24" x14ac:dyDescent="0.2">
      <c r="W50760" s="25"/>
      <c r="X50760" s="25"/>
    </row>
    <row r="50761" spans="23:24" x14ac:dyDescent="0.2">
      <c r="W50761" s="25"/>
      <c r="X50761" s="25"/>
    </row>
    <row r="50762" spans="23:24" x14ac:dyDescent="0.2">
      <c r="W50762" s="25"/>
      <c r="X50762" s="25"/>
    </row>
    <row r="50763" spans="23:24" x14ac:dyDescent="0.2">
      <c r="W50763" s="25"/>
      <c r="X50763" s="25"/>
    </row>
    <row r="50764" spans="23:24" x14ac:dyDescent="0.2">
      <c r="W50764" s="25"/>
      <c r="X50764" s="25"/>
    </row>
    <row r="50765" spans="23:24" x14ac:dyDescent="0.2">
      <c r="W50765" s="25"/>
      <c r="X50765" s="25"/>
    </row>
    <row r="50766" spans="23:24" x14ac:dyDescent="0.2">
      <c r="W50766" s="25"/>
      <c r="X50766" s="25"/>
    </row>
    <row r="50767" spans="23:24" x14ac:dyDescent="0.2">
      <c r="W50767" s="25"/>
      <c r="X50767" s="25"/>
    </row>
    <row r="50768" spans="23:24" x14ac:dyDescent="0.2">
      <c r="W50768" s="25"/>
      <c r="X50768" s="25"/>
    </row>
    <row r="50769" spans="23:24" x14ac:dyDescent="0.2">
      <c r="W50769" s="25"/>
      <c r="X50769" s="25"/>
    </row>
    <row r="50770" spans="23:24" x14ac:dyDescent="0.2">
      <c r="W50770" s="25"/>
      <c r="X50770" s="25"/>
    </row>
    <row r="50771" spans="23:24" x14ac:dyDescent="0.2">
      <c r="W50771" s="25"/>
      <c r="X50771" s="25"/>
    </row>
    <row r="50772" spans="23:24" x14ac:dyDescent="0.2">
      <c r="W50772" s="25"/>
      <c r="X50772" s="25"/>
    </row>
    <row r="50773" spans="23:24" x14ac:dyDescent="0.2">
      <c r="W50773" s="25"/>
      <c r="X50773" s="25"/>
    </row>
    <row r="50774" spans="23:24" x14ac:dyDescent="0.2">
      <c r="W50774" s="25"/>
      <c r="X50774" s="25"/>
    </row>
    <row r="50775" spans="23:24" x14ac:dyDescent="0.2">
      <c r="W50775" s="25"/>
      <c r="X50775" s="25"/>
    </row>
    <row r="50776" spans="23:24" x14ac:dyDescent="0.2">
      <c r="W50776" s="25"/>
      <c r="X50776" s="25"/>
    </row>
    <row r="50777" spans="23:24" x14ac:dyDescent="0.2">
      <c r="W50777" s="25"/>
      <c r="X50777" s="25"/>
    </row>
    <row r="50778" spans="23:24" x14ac:dyDescent="0.2">
      <c r="W50778" s="25"/>
      <c r="X50778" s="25"/>
    </row>
    <row r="50779" spans="23:24" x14ac:dyDescent="0.2">
      <c r="W50779" s="25"/>
      <c r="X50779" s="25"/>
    </row>
    <row r="50780" spans="23:24" x14ac:dyDescent="0.2">
      <c r="W50780" s="25"/>
      <c r="X50780" s="25"/>
    </row>
    <row r="50781" spans="23:24" x14ac:dyDescent="0.2">
      <c r="W50781" s="25"/>
      <c r="X50781" s="25"/>
    </row>
    <row r="50782" spans="23:24" x14ac:dyDescent="0.2">
      <c r="W50782" s="25"/>
      <c r="X50782" s="25"/>
    </row>
    <row r="50783" spans="23:24" x14ac:dyDescent="0.2">
      <c r="W50783" s="25"/>
      <c r="X50783" s="25"/>
    </row>
    <row r="50784" spans="23:24" x14ac:dyDescent="0.2">
      <c r="W50784" s="25"/>
      <c r="X50784" s="25"/>
    </row>
    <row r="50785" spans="23:24" x14ac:dyDescent="0.2">
      <c r="W50785" s="25"/>
      <c r="X50785" s="25"/>
    </row>
    <row r="50786" spans="23:24" x14ac:dyDescent="0.2">
      <c r="W50786" s="25"/>
      <c r="X50786" s="25"/>
    </row>
    <row r="50787" spans="23:24" x14ac:dyDescent="0.2">
      <c r="W50787" s="25"/>
      <c r="X50787" s="25"/>
    </row>
    <row r="50788" spans="23:24" x14ac:dyDescent="0.2">
      <c r="W50788" s="25"/>
      <c r="X50788" s="25"/>
    </row>
    <row r="50789" spans="23:24" x14ac:dyDescent="0.2">
      <c r="W50789" s="25"/>
      <c r="X50789" s="25"/>
    </row>
    <row r="50790" spans="23:24" x14ac:dyDescent="0.2">
      <c r="W50790" s="25"/>
      <c r="X50790" s="25"/>
    </row>
    <row r="50791" spans="23:24" x14ac:dyDescent="0.2">
      <c r="W50791" s="25"/>
      <c r="X50791" s="25"/>
    </row>
    <row r="50792" spans="23:24" x14ac:dyDescent="0.2">
      <c r="W50792" s="25"/>
      <c r="X50792" s="25"/>
    </row>
    <row r="50793" spans="23:24" x14ac:dyDescent="0.2">
      <c r="W50793" s="25"/>
      <c r="X50793" s="25"/>
    </row>
    <row r="50794" spans="23:24" x14ac:dyDescent="0.2">
      <c r="W50794" s="25"/>
      <c r="X50794" s="25"/>
    </row>
    <row r="50795" spans="23:24" x14ac:dyDescent="0.2">
      <c r="W50795" s="25"/>
      <c r="X50795" s="25"/>
    </row>
    <row r="50796" spans="23:24" x14ac:dyDescent="0.2">
      <c r="W50796" s="25"/>
      <c r="X50796" s="25"/>
    </row>
    <row r="50797" spans="23:24" x14ac:dyDescent="0.2">
      <c r="W50797" s="25"/>
      <c r="X50797" s="25"/>
    </row>
    <row r="50798" spans="23:24" x14ac:dyDescent="0.2">
      <c r="W50798" s="25"/>
      <c r="X50798" s="25"/>
    </row>
    <row r="50799" spans="23:24" x14ac:dyDescent="0.2">
      <c r="W50799" s="25"/>
      <c r="X50799" s="25"/>
    </row>
    <row r="50800" spans="23:24" x14ac:dyDescent="0.2">
      <c r="W50800" s="25"/>
      <c r="X50800" s="25"/>
    </row>
    <row r="50801" spans="23:24" x14ac:dyDescent="0.2">
      <c r="W50801" s="25"/>
      <c r="X50801" s="25"/>
    </row>
    <row r="50802" spans="23:24" x14ac:dyDescent="0.2">
      <c r="W50802" s="25"/>
      <c r="X50802" s="25"/>
    </row>
    <row r="50803" spans="23:24" x14ac:dyDescent="0.2">
      <c r="W50803" s="25"/>
      <c r="X50803" s="25"/>
    </row>
    <row r="50804" spans="23:24" x14ac:dyDescent="0.2">
      <c r="W50804" s="25"/>
      <c r="X50804" s="25"/>
    </row>
    <row r="50805" spans="23:24" x14ac:dyDescent="0.2">
      <c r="W50805" s="25"/>
      <c r="X50805" s="25"/>
    </row>
    <row r="50806" spans="23:24" x14ac:dyDescent="0.2">
      <c r="W50806" s="25"/>
      <c r="X50806" s="25"/>
    </row>
    <row r="50807" spans="23:24" x14ac:dyDescent="0.2">
      <c r="W50807" s="25"/>
      <c r="X50807" s="25"/>
    </row>
    <row r="50808" spans="23:24" x14ac:dyDescent="0.2">
      <c r="W50808" s="25"/>
      <c r="X50808" s="25"/>
    </row>
    <row r="50809" spans="23:24" x14ac:dyDescent="0.2">
      <c r="W50809" s="25"/>
      <c r="X50809" s="25"/>
    </row>
    <row r="50810" spans="23:24" x14ac:dyDescent="0.2">
      <c r="W50810" s="25"/>
      <c r="X50810" s="25"/>
    </row>
    <row r="50811" spans="23:24" x14ac:dyDescent="0.2">
      <c r="W50811" s="25"/>
      <c r="X50811" s="25"/>
    </row>
    <row r="50812" spans="23:24" x14ac:dyDescent="0.2">
      <c r="W50812" s="25"/>
      <c r="X50812" s="25"/>
    </row>
    <row r="50813" spans="23:24" x14ac:dyDescent="0.2">
      <c r="W50813" s="25"/>
      <c r="X50813" s="25"/>
    </row>
    <row r="50814" spans="23:24" x14ac:dyDescent="0.2">
      <c r="W50814" s="25"/>
      <c r="X50814" s="25"/>
    </row>
    <row r="50815" spans="23:24" x14ac:dyDescent="0.2">
      <c r="W50815" s="25"/>
      <c r="X50815" s="25"/>
    </row>
    <row r="50816" spans="23:24" x14ac:dyDescent="0.2">
      <c r="W50816" s="25"/>
      <c r="X50816" s="25"/>
    </row>
    <row r="50817" spans="23:24" x14ac:dyDescent="0.2">
      <c r="W50817" s="25"/>
      <c r="X50817" s="25"/>
    </row>
    <row r="50818" spans="23:24" x14ac:dyDescent="0.2">
      <c r="W50818" s="25"/>
      <c r="X50818" s="25"/>
    </row>
    <row r="50819" spans="23:24" x14ac:dyDescent="0.2">
      <c r="W50819" s="25"/>
      <c r="X50819" s="25"/>
    </row>
    <row r="50820" spans="23:24" x14ac:dyDescent="0.2">
      <c r="W50820" s="25"/>
      <c r="X50820" s="25"/>
    </row>
    <row r="50821" spans="23:24" x14ac:dyDescent="0.2">
      <c r="W50821" s="25"/>
      <c r="X50821" s="25"/>
    </row>
    <row r="50822" spans="23:24" x14ac:dyDescent="0.2">
      <c r="W50822" s="25"/>
      <c r="X50822" s="25"/>
    </row>
    <row r="50823" spans="23:24" x14ac:dyDescent="0.2">
      <c r="W50823" s="25"/>
      <c r="X50823" s="25"/>
    </row>
    <row r="50824" spans="23:24" x14ac:dyDescent="0.2">
      <c r="W50824" s="25"/>
      <c r="X50824" s="25"/>
    </row>
    <row r="50825" spans="23:24" x14ac:dyDescent="0.2">
      <c r="W50825" s="25"/>
      <c r="X50825" s="25"/>
    </row>
    <row r="50826" spans="23:24" x14ac:dyDescent="0.2">
      <c r="W50826" s="25"/>
      <c r="X50826" s="25"/>
    </row>
    <row r="50827" spans="23:24" x14ac:dyDescent="0.2">
      <c r="W50827" s="25"/>
      <c r="X50827" s="25"/>
    </row>
    <row r="50828" spans="23:24" x14ac:dyDescent="0.2">
      <c r="W50828" s="25"/>
      <c r="X50828" s="25"/>
    </row>
    <row r="50829" spans="23:24" x14ac:dyDescent="0.2">
      <c r="W50829" s="25"/>
      <c r="X50829" s="25"/>
    </row>
    <row r="50830" spans="23:24" x14ac:dyDescent="0.2">
      <c r="W50830" s="25"/>
      <c r="X50830" s="25"/>
    </row>
    <row r="50831" spans="23:24" x14ac:dyDescent="0.2">
      <c r="W50831" s="25"/>
      <c r="X50831" s="25"/>
    </row>
    <row r="50832" spans="23:24" x14ac:dyDescent="0.2">
      <c r="W50832" s="25"/>
      <c r="X50832" s="25"/>
    </row>
    <row r="50833" spans="23:24" x14ac:dyDescent="0.2">
      <c r="W50833" s="25"/>
      <c r="X50833" s="25"/>
    </row>
    <row r="50834" spans="23:24" x14ac:dyDescent="0.2">
      <c r="W50834" s="25"/>
      <c r="X50834" s="25"/>
    </row>
    <row r="50835" spans="23:24" x14ac:dyDescent="0.2">
      <c r="W50835" s="25"/>
      <c r="X50835" s="25"/>
    </row>
    <row r="50836" spans="23:24" x14ac:dyDescent="0.2">
      <c r="W50836" s="25"/>
      <c r="X50836" s="25"/>
    </row>
    <row r="50837" spans="23:24" x14ac:dyDescent="0.2">
      <c r="W50837" s="25"/>
      <c r="X50837" s="25"/>
    </row>
    <row r="50838" spans="23:24" x14ac:dyDescent="0.2">
      <c r="W50838" s="25"/>
      <c r="X50838" s="25"/>
    </row>
    <row r="50839" spans="23:24" x14ac:dyDescent="0.2">
      <c r="W50839" s="25"/>
      <c r="X50839" s="25"/>
    </row>
    <row r="50840" spans="23:24" x14ac:dyDescent="0.2">
      <c r="W50840" s="25"/>
      <c r="X50840" s="25"/>
    </row>
    <row r="50841" spans="23:24" x14ac:dyDescent="0.2">
      <c r="W50841" s="25"/>
      <c r="X50841" s="25"/>
    </row>
    <row r="50842" spans="23:24" x14ac:dyDescent="0.2">
      <c r="W50842" s="25"/>
      <c r="X50842" s="25"/>
    </row>
    <row r="50843" spans="23:24" x14ac:dyDescent="0.2">
      <c r="W50843" s="25"/>
      <c r="X50843" s="25"/>
    </row>
    <row r="50844" spans="23:24" x14ac:dyDescent="0.2">
      <c r="W50844" s="25"/>
      <c r="X50844" s="25"/>
    </row>
    <row r="50845" spans="23:24" x14ac:dyDescent="0.2">
      <c r="W50845" s="25"/>
      <c r="X50845" s="25"/>
    </row>
    <row r="50846" spans="23:24" x14ac:dyDescent="0.2">
      <c r="W50846" s="25"/>
      <c r="X50846" s="25"/>
    </row>
    <row r="50847" spans="23:24" x14ac:dyDescent="0.2">
      <c r="W50847" s="25"/>
      <c r="X50847" s="25"/>
    </row>
    <row r="50848" spans="23:24" x14ac:dyDescent="0.2">
      <c r="W50848" s="25"/>
      <c r="X50848" s="25"/>
    </row>
    <row r="50849" spans="23:24" x14ac:dyDescent="0.2">
      <c r="W50849" s="25"/>
      <c r="X50849" s="25"/>
    </row>
    <row r="50850" spans="23:24" x14ac:dyDescent="0.2">
      <c r="W50850" s="25"/>
      <c r="X50850" s="25"/>
    </row>
    <row r="50851" spans="23:24" x14ac:dyDescent="0.2">
      <c r="W50851" s="25"/>
      <c r="X50851" s="25"/>
    </row>
    <row r="50852" spans="23:24" x14ac:dyDescent="0.2">
      <c r="W50852" s="25"/>
      <c r="X50852" s="25"/>
    </row>
    <row r="50853" spans="23:24" x14ac:dyDescent="0.2">
      <c r="W50853" s="25"/>
      <c r="X50853" s="25"/>
    </row>
    <row r="50854" spans="23:24" x14ac:dyDescent="0.2">
      <c r="W50854" s="25"/>
      <c r="X50854" s="25"/>
    </row>
    <row r="50855" spans="23:24" x14ac:dyDescent="0.2">
      <c r="W50855" s="25"/>
      <c r="X50855" s="25"/>
    </row>
    <row r="50856" spans="23:24" x14ac:dyDescent="0.2">
      <c r="W50856" s="25"/>
      <c r="X50856" s="25"/>
    </row>
    <row r="50857" spans="23:24" x14ac:dyDescent="0.2">
      <c r="W50857" s="25"/>
      <c r="X50857" s="25"/>
    </row>
    <row r="50858" spans="23:24" x14ac:dyDescent="0.2">
      <c r="W50858" s="25"/>
      <c r="X50858" s="25"/>
    </row>
    <row r="50859" spans="23:24" x14ac:dyDescent="0.2">
      <c r="W50859" s="25"/>
      <c r="X50859" s="25"/>
    </row>
    <row r="50860" spans="23:24" x14ac:dyDescent="0.2">
      <c r="W50860" s="25"/>
      <c r="X50860" s="25"/>
    </row>
    <row r="50861" spans="23:24" x14ac:dyDescent="0.2">
      <c r="W50861" s="25"/>
      <c r="X50861" s="25"/>
    </row>
    <row r="50862" spans="23:24" x14ac:dyDescent="0.2">
      <c r="W50862" s="25"/>
      <c r="X50862" s="25"/>
    </row>
    <row r="50863" spans="23:24" x14ac:dyDescent="0.2">
      <c r="W50863" s="25"/>
      <c r="X50863" s="25"/>
    </row>
    <row r="50864" spans="23:24" x14ac:dyDescent="0.2">
      <c r="W50864" s="25"/>
      <c r="X50864" s="25"/>
    </row>
    <row r="50865" spans="23:24" x14ac:dyDescent="0.2">
      <c r="W50865" s="25"/>
      <c r="X50865" s="25"/>
    </row>
    <row r="50866" spans="23:24" x14ac:dyDescent="0.2">
      <c r="W50866" s="25"/>
      <c r="X50866" s="25"/>
    </row>
    <row r="50867" spans="23:24" x14ac:dyDescent="0.2">
      <c r="W50867" s="25"/>
      <c r="X50867" s="25"/>
    </row>
    <row r="50868" spans="23:24" x14ac:dyDescent="0.2">
      <c r="W50868" s="25"/>
      <c r="X50868" s="25"/>
    </row>
    <row r="50869" spans="23:24" x14ac:dyDescent="0.2">
      <c r="W50869" s="25"/>
      <c r="X50869" s="25"/>
    </row>
    <row r="50870" spans="23:24" x14ac:dyDescent="0.2">
      <c r="W50870" s="25"/>
      <c r="X50870" s="25"/>
    </row>
    <row r="50871" spans="23:24" x14ac:dyDescent="0.2">
      <c r="W50871" s="25"/>
      <c r="X50871" s="25"/>
    </row>
    <row r="50872" spans="23:24" x14ac:dyDescent="0.2">
      <c r="W50872" s="25"/>
      <c r="X50872" s="25"/>
    </row>
    <row r="50873" spans="23:24" x14ac:dyDescent="0.2">
      <c r="W50873" s="25"/>
      <c r="X50873" s="25"/>
    </row>
    <row r="50874" spans="23:24" x14ac:dyDescent="0.2">
      <c r="W50874" s="25"/>
      <c r="X50874" s="25"/>
    </row>
    <row r="50875" spans="23:24" x14ac:dyDescent="0.2">
      <c r="W50875" s="25"/>
      <c r="X50875" s="25"/>
    </row>
    <row r="50876" spans="23:24" x14ac:dyDescent="0.2">
      <c r="W50876" s="25"/>
      <c r="X50876" s="25"/>
    </row>
    <row r="50877" spans="23:24" x14ac:dyDescent="0.2">
      <c r="W50877" s="25"/>
      <c r="X50877" s="25"/>
    </row>
    <row r="50878" spans="23:24" x14ac:dyDescent="0.2">
      <c r="W50878" s="25"/>
      <c r="X50878" s="25"/>
    </row>
    <row r="50879" spans="23:24" x14ac:dyDescent="0.2">
      <c r="W50879" s="25"/>
      <c r="X50879" s="25"/>
    </row>
    <row r="50880" spans="23:24" x14ac:dyDescent="0.2">
      <c r="W50880" s="25"/>
      <c r="X50880" s="25"/>
    </row>
    <row r="50881" spans="23:24" x14ac:dyDescent="0.2">
      <c r="W50881" s="25"/>
      <c r="X50881" s="25"/>
    </row>
    <row r="50882" spans="23:24" x14ac:dyDescent="0.2">
      <c r="W50882" s="25"/>
      <c r="X50882" s="25"/>
    </row>
    <row r="50883" spans="23:24" x14ac:dyDescent="0.2">
      <c r="W50883" s="25"/>
      <c r="X50883" s="25"/>
    </row>
    <row r="50884" spans="23:24" x14ac:dyDescent="0.2">
      <c r="W50884" s="25"/>
      <c r="X50884" s="25"/>
    </row>
    <row r="50885" spans="23:24" x14ac:dyDescent="0.2">
      <c r="W50885" s="25"/>
      <c r="X50885" s="25"/>
    </row>
    <row r="50886" spans="23:24" x14ac:dyDescent="0.2">
      <c r="W50886" s="25"/>
      <c r="X50886" s="25"/>
    </row>
    <row r="50887" spans="23:24" x14ac:dyDescent="0.2">
      <c r="W50887" s="25"/>
      <c r="X50887" s="25"/>
    </row>
    <row r="50888" spans="23:24" x14ac:dyDescent="0.2">
      <c r="W50888" s="25"/>
      <c r="X50888" s="25"/>
    </row>
    <row r="50889" spans="23:24" x14ac:dyDescent="0.2">
      <c r="W50889" s="25"/>
      <c r="X50889" s="25"/>
    </row>
    <row r="50890" spans="23:24" x14ac:dyDescent="0.2">
      <c r="W50890" s="25"/>
      <c r="X50890" s="25"/>
    </row>
    <row r="50891" spans="23:24" x14ac:dyDescent="0.2">
      <c r="W50891" s="25"/>
      <c r="X50891" s="25"/>
    </row>
    <row r="50892" spans="23:24" x14ac:dyDescent="0.2">
      <c r="W50892" s="25"/>
      <c r="X50892" s="25"/>
    </row>
    <row r="50893" spans="23:24" x14ac:dyDescent="0.2">
      <c r="W50893" s="25"/>
      <c r="X50893" s="25"/>
    </row>
    <row r="50894" spans="23:24" x14ac:dyDescent="0.2">
      <c r="W50894" s="25"/>
      <c r="X50894" s="25"/>
    </row>
    <row r="50895" spans="23:24" x14ac:dyDescent="0.2">
      <c r="W50895" s="25"/>
      <c r="X50895" s="25"/>
    </row>
    <row r="50896" spans="23:24" x14ac:dyDescent="0.2">
      <c r="W50896" s="25"/>
      <c r="X50896" s="25"/>
    </row>
    <row r="50897" spans="23:24" x14ac:dyDescent="0.2">
      <c r="W50897" s="25"/>
      <c r="X50897" s="25"/>
    </row>
    <row r="50898" spans="23:24" x14ac:dyDescent="0.2">
      <c r="W50898" s="25"/>
      <c r="X50898" s="25"/>
    </row>
    <row r="50899" spans="23:24" x14ac:dyDescent="0.2">
      <c r="W50899" s="25"/>
      <c r="X50899" s="25"/>
    </row>
    <row r="50900" spans="23:24" x14ac:dyDescent="0.2">
      <c r="W50900" s="25"/>
      <c r="X50900" s="25"/>
    </row>
    <row r="50901" spans="23:24" x14ac:dyDescent="0.2">
      <c r="W50901" s="25"/>
      <c r="X50901" s="25"/>
    </row>
    <row r="50902" spans="23:24" x14ac:dyDescent="0.2">
      <c r="W50902" s="25"/>
      <c r="X50902" s="25"/>
    </row>
    <row r="50903" spans="23:24" x14ac:dyDescent="0.2">
      <c r="W50903" s="25"/>
      <c r="X50903" s="25"/>
    </row>
    <row r="50904" spans="23:24" x14ac:dyDescent="0.2">
      <c r="W50904" s="25"/>
      <c r="X50904" s="25"/>
    </row>
    <row r="50905" spans="23:24" x14ac:dyDescent="0.2">
      <c r="W50905" s="25"/>
      <c r="X50905" s="25"/>
    </row>
    <row r="50906" spans="23:24" x14ac:dyDescent="0.2">
      <c r="W50906" s="25"/>
      <c r="X50906" s="25"/>
    </row>
    <row r="50907" spans="23:24" x14ac:dyDescent="0.2">
      <c r="W50907" s="25"/>
      <c r="X50907" s="25"/>
    </row>
    <row r="50908" spans="23:24" x14ac:dyDescent="0.2">
      <c r="W50908" s="25"/>
      <c r="X50908" s="25"/>
    </row>
    <row r="50909" spans="23:24" x14ac:dyDescent="0.2">
      <c r="W50909" s="25"/>
      <c r="X50909" s="25"/>
    </row>
    <row r="50910" spans="23:24" x14ac:dyDescent="0.2">
      <c r="W50910" s="25"/>
      <c r="X50910" s="25"/>
    </row>
    <row r="50911" spans="23:24" x14ac:dyDescent="0.2">
      <c r="W50911" s="25"/>
      <c r="X50911" s="25"/>
    </row>
    <row r="50912" spans="23:24" x14ac:dyDescent="0.2">
      <c r="W50912" s="25"/>
      <c r="X50912" s="25"/>
    </row>
    <row r="50913" spans="23:24" x14ac:dyDescent="0.2">
      <c r="W50913" s="25"/>
      <c r="X50913" s="25"/>
    </row>
    <row r="50914" spans="23:24" x14ac:dyDescent="0.2">
      <c r="W50914" s="25"/>
      <c r="X50914" s="25"/>
    </row>
    <row r="50915" spans="23:24" x14ac:dyDescent="0.2">
      <c r="W50915" s="25"/>
      <c r="X50915" s="25"/>
    </row>
    <row r="50916" spans="23:24" x14ac:dyDescent="0.2">
      <c r="W50916" s="25"/>
      <c r="X50916" s="25"/>
    </row>
    <row r="50917" spans="23:24" x14ac:dyDescent="0.2">
      <c r="W50917" s="25"/>
      <c r="X50917" s="25"/>
    </row>
    <row r="50918" spans="23:24" x14ac:dyDescent="0.2">
      <c r="W50918" s="25"/>
      <c r="X50918" s="25"/>
    </row>
    <row r="50919" spans="23:24" x14ac:dyDescent="0.2">
      <c r="W50919" s="25"/>
      <c r="X50919" s="25"/>
    </row>
    <row r="50920" spans="23:24" x14ac:dyDescent="0.2">
      <c r="W50920" s="25"/>
      <c r="X50920" s="25"/>
    </row>
    <row r="50921" spans="23:24" x14ac:dyDescent="0.2">
      <c r="W50921" s="25"/>
      <c r="X50921" s="25"/>
    </row>
    <row r="50922" spans="23:24" x14ac:dyDescent="0.2">
      <c r="W50922" s="25"/>
      <c r="X50922" s="25"/>
    </row>
    <row r="50923" spans="23:24" x14ac:dyDescent="0.2">
      <c r="W50923" s="25"/>
      <c r="X50923" s="25"/>
    </row>
    <row r="50924" spans="23:24" x14ac:dyDescent="0.2">
      <c r="W50924" s="25"/>
      <c r="X50924" s="25"/>
    </row>
    <row r="50925" spans="23:24" x14ac:dyDescent="0.2">
      <c r="W50925" s="25"/>
      <c r="X50925" s="25"/>
    </row>
    <row r="50926" spans="23:24" x14ac:dyDescent="0.2">
      <c r="W50926" s="25"/>
      <c r="X50926" s="25"/>
    </row>
    <row r="50927" spans="23:24" x14ac:dyDescent="0.2">
      <c r="W50927" s="25"/>
      <c r="X50927" s="25"/>
    </row>
    <row r="50928" spans="23:24" x14ac:dyDescent="0.2">
      <c r="W50928" s="25"/>
      <c r="X50928" s="25"/>
    </row>
    <row r="50929" spans="23:24" x14ac:dyDescent="0.2">
      <c r="W50929" s="25"/>
      <c r="X50929" s="25"/>
    </row>
    <row r="50930" spans="23:24" x14ac:dyDescent="0.2">
      <c r="W50930" s="25"/>
      <c r="X50930" s="25"/>
    </row>
    <row r="50931" spans="23:24" x14ac:dyDescent="0.2">
      <c r="W50931" s="25"/>
      <c r="X50931" s="25"/>
    </row>
    <row r="50932" spans="23:24" x14ac:dyDescent="0.2">
      <c r="W50932" s="25"/>
      <c r="X50932" s="25"/>
    </row>
    <row r="50933" spans="23:24" x14ac:dyDescent="0.2">
      <c r="W50933" s="25"/>
      <c r="X50933" s="25"/>
    </row>
    <row r="50934" spans="23:24" x14ac:dyDescent="0.2">
      <c r="W50934" s="25"/>
      <c r="X50934" s="25"/>
    </row>
    <row r="50935" spans="23:24" x14ac:dyDescent="0.2">
      <c r="W50935" s="25"/>
      <c r="X50935" s="25"/>
    </row>
    <row r="50936" spans="23:24" x14ac:dyDescent="0.2">
      <c r="W50936" s="25"/>
      <c r="X50936" s="25"/>
    </row>
    <row r="50937" spans="23:24" x14ac:dyDescent="0.2">
      <c r="W50937" s="25"/>
      <c r="X50937" s="25"/>
    </row>
    <row r="50938" spans="23:24" x14ac:dyDescent="0.2">
      <c r="W50938" s="25"/>
      <c r="X50938" s="25"/>
    </row>
    <row r="50939" spans="23:24" x14ac:dyDescent="0.2">
      <c r="W50939" s="25"/>
      <c r="X50939" s="25"/>
    </row>
    <row r="50940" spans="23:24" x14ac:dyDescent="0.2">
      <c r="W50940" s="25"/>
      <c r="X50940" s="25"/>
    </row>
    <row r="50941" spans="23:24" x14ac:dyDescent="0.2">
      <c r="W50941" s="25"/>
      <c r="X50941" s="25"/>
    </row>
    <row r="50942" spans="23:24" x14ac:dyDescent="0.2">
      <c r="W50942" s="25"/>
      <c r="X50942" s="25"/>
    </row>
    <row r="50943" spans="23:24" x14ac:dyDescent="0.2">
      <c r="W50943" s="25"/>
      <c r="X50943" s="25"/>
    </row>
    <row r="50944" spans="23:24" x14ac:dyDescent="0.2">
      <c r="W50944" s="25"/>
      <c r="X50944" s="25"/>
    </row>
    <row r="50945" spans="23:24" x14ac:dyDescent="0.2">
      <c r="W50945" s="25"/>
      <c r="X50945" s="25"/>
    </row>
    <row r="50946" spans="23:24" x14ac:dyDescent="0.2">
      <c r="W50946" s="25"/>
      <c r="X50946" s="25"/>
    </row>
    <row r="50947" spans="23:24" x14ac:dyDescent="0.2">
      <c r="W50947" s="25"/>
      <c r="X50947" s="25"/>
    </row>
    <row r="50948" spans="23:24" x14ac:dyDescent="0.2">
      <c r="W50948" s="25"/>
      <c r="X50948" s="25"/>
    </row>
    <row r="50949" spans="23:24" x14ac:dyDescent="0.2">
      <c r="W50949" s="25"/>
      <c r="X50949" s="25"/>
    </row>
    <row r="50950" spans="23:24" x14ac:dyDescent="0.2">
      <c r="W50950" s="25"/>
      <c r="X50950" s="25"/>
    </row>
    <row r="50951" spans="23:24" x14ac:dyDescent="0.2">
      <c r="W50951" s="25"/>
      <c r="X50951" s="25"/>
    </row>
    <row r="50952" spans="23:24" x14ac:dyDescent="0.2">
      <c r="W50952" s="25"/>
      <c r="X50952" s="25"/>
    </row>
    <row r="50953" spans="23:24" x14ac:dyDescent="0.2">
      <c r="W50953" s="25"/>
      <c r="X50953" s="25"/>
    </row>
    <row r="50954" spans="23:24" x14ac:dyDescent="0.2">
      <c r="W50954" s="25"/>
      <c r="X50954" s="25"/>
    </row>
    <row r="50955" spans="23:24" x14ac:dyDescent="0.2">
      <c r="W50955" s="25"/>
      <c r="X50955" s="25"/>
    </row>
    <row r="50956" spans="23:24" x14ac:dyDescent="0.2">
      <c r="W50956" s="25"/>
      <c r="X50956" s="25"/>
    </row>
    <row r="50957" spans="23:24" x14ac:dyDescent="0.2">
      <c r="W50957" s="25"/>
      <c r="X50957" s="25"/>
    </row>
    <row r="50958" spans="23:24" x14ac:dyDescent="0.2">
      <c r="W50958" s="25"/>
      <c r="X50958" s="25"/>
    </row>
    <row r="50959" spans="23:24" x14ac:dyDescent="0.2">
      <c r="W50959" s="25"/>
      <c r="X50959" s="25"/>
    </row>
    <row r="50960" spans="23:24" x14ac:dyDescent="0.2">
      <c r="W50960" s="25"/>
      <c r="X50960" s="25"/>
    </row>
    <row r="50961" spans="23:24" x14ac:dyDescent="0.2">
      <c r="W50961" s="25"/>
      <c r="X50961" s="25"/>
    </row>
    <row r="50962" spans="23:24" x14ac:dyDescent="0.2">
      <c r="W50962" s="25"/>
      <c r="X50962" s="25"/>
    </row>
    <row r="50963" spans="23:24" x14ac:dyDescent="0.2">
      <c r="W50963" s="25"/>
      <c r="X50963" s="25"/>
    </row>
    <row r="50964" spans="23:24" x14ac:dyDescent="0.2">
      <c r="W50964" s="25"/>
      <c r="X50964" s="25"/>
    </row>
    <row r="50965" spans="23:24" x14ac:dyDescent="0.2">
      <c r="W50965" s="25"/>
      <c r="X50965" s="25"/>
    </row>
    <row r="50966" spans="23:24" x14ac:dyDescent="0.2">
      <c r="W50966" s="25"/>
      <c r="X50966" s="25"/>
    </row>
    <row r="50967" spans="23:24" x14ac:dyDescent="0.2">
      <c r="W50967" s="25"/>
      <c r="X50967" s="25"/>
    </row>
    <row r="50968" spans="23:24" x14ac:dyDescent="0.2">
      <c r="W50968" s="25"/>
      <c r="X50968" s="25"/>
    </row>
    <row r="50969" spans="23:24" x14ac:dyDescent="0.2">
      <c r="W50969" s="25"/>
      <c r="X50969" s="25"/>
    </row>
    <row r="50970" spans="23:24" x14ac:dyDescent="0.2">
      <c r="W50970" s="25"/>
      <c r="X50970" s="25"/>
    </row>
    <row r="50971" spans="23:24" x14ac:dyDescent="0.2">
      <c r="W50971" s="25"/>
      <c r="X50971" s="25"/>
    </row>
    <row r="50972" spans="23:24" x14ac:dyDescent="0.2">
      <c r="W50972" s="25"/>
      <c r="X50972" s="25"/>
    </row>
    <row r="50973" spans="23:24" x14ac:dyDescent="0.2">
      <c r="W50973" s="25"/>
      <c r="X50973" s="25"/>
    </row>
    <row r="50974" spans="23:24" x14ac:dyDescent="0.2">
      <c r="W50974" s="25"/>
      <c r="X50974" s="25"/>
    </row>
    <row r="50975" spans="23:24" x14ac:dyDescent="0.2">
      <c r="W50975" s="25"/>
      <c r="X50975" s="25"/>
    </row>
    <row r="50976" spans="23:24" x14ac:dyDescent="0.2">
      <c r="W50976" s="25"/>
      <c r="X50976" s="25"/>
    </row>
    <row r="50977" spans="23:24" x14ac:dyDescent="0.2">
      <c r="W50977" s="25"/>
      <c r="X50977" s="25"/>
    </row>
    <row r="50978" spans="23:24" x14ac:dyDescent="0.2">
      <c r="W50978" s="25"/>
      <c r="X50978" s="25"/>
    </row>
    <row r="50979" spans="23:24" x14ac:dyDescent="0.2">
      <c r="W50979" s="25"/>
      <c r="X50979" s="25"/>
    </row>
    <row r="50980" spans="23:24" x14ac:dyDescent="0.2">
      <c r="W50980" s="25"/>
      <c r="X50980" s="25"/>
    </row>
    <row r="50981" spans="23:24" x14ac:dyDescent="0.2">
      <c r="W50981" s="25"/>
      <c r="X50981" s="25"/>
    </row>
    <row r="50982" spans="23:24" x14ac:dyDescent="0.2">
      <c r="W50982" s="25"/>
      <c r="X50982" s="25"/>
    </row>
    <row r="50983" spans="23:24" x14ac:dyDescent="0.2">
      <c r="W50983" s="25"/>
      <c r="X50983" s="25"/>
    </row>
    <row r="50984" spans="23:24" x14ac:dyDescent="0.2">
      <c r="W50984" s="25"/>
      <c r="X50984" s="25"/>
    </row>
    <row r="50985" spans="23:24" x14ac:dyDescent="0.2">
      <c r="W50985" s="25"/>
      <c r="X50985" s="25"/>
    </row>
    <row r="50986" spans="23:24" x14ac:dyDescent="0.2">
      <c r="W50986" s="25"/>
      <c r="X50986" s="25"/>
    </row>
    <row r="50987" spans="23:24" x14ac:dyDescent="0.2">
      <c r="W50987" s="25"/>
      <c r="X50987" s="25"/>
    </row>
    <row r="50988" spans="23:24" x14ac:dyDescent="0.2">
      <c r="W50988" s="25"/>
      <c r="X50988" s="25"/>
    </row>
    <row r="50989" spans="23:24" x14ac:dyDescent="0.2">
      <c r="W50989" s="25"/>
      <c r="X50989" s="25"/>
    </row>
    <row r="50990" spans="23:24" x14ac:dyDescent="0.2">
      <c r="W50990" s="25"/>
      <c r="X50990" s="25"/>
    </row>
    <row r="50991" spans="23:24" x14ac:dyDescent="0.2">
      <c r="W50991" s="25"/>
      <c r="X50991" s="25"/>
    </row>
    <row r="50992" spans="23:24" x14ac:dyDescent="0.2">
      <c r="W50992" s="25"/>
      <c r="X50992" s="25"/>
    </row>
    <row r="50993" spans="23:24" x14ac:dyDescent="0.2">
      <c r="W50993" s="25"/>
      <c r="X50993" s="25"/>
    </row>
    <row r="50994" spans="23:24" x14ac:dyDescent="0.2">
      <c r="W50994" s="25"/>
      <c r="X50994" s="25"/>
    </row>
    <row r="50995" spans="23:24" x14ac:dyDescent="0.2">
      <c r="W50995" s="25"/>
      <c r="X50995" s="25"/>
    </row>
    <row r="50996" spans="23:24" x14ac:dyDescent="0.2">
      <c r="W50996" s="25"/>
      <c r="X50996" s="25"/>
    </row>
    <row r="50997" spans="23:24" x14ac:dyDescent="0.2">
      <c r="W50997" s="25"/>
      <c r="X50997" s="25"/>
    </row>
    <row r="50998" spans="23:24" x14ac:dyDescent="0.2">
      <c r="W50998" s="25"/>
      <c r="X50998" s="25"/>
    </row>
    <row r="50999" spans="23:24" x14ac:dyDescent="0.2">
      <c r="W50999" s="25"/>
      <c r="X50999" s="25"/>
    </row>
    <row r="51000" spans="23:24" x14ac:dyDescent="0.2">
      <c r="W51000" s="25"/>
      <c r="X51000" s="25"/>
    </row>
    <row r="51001" spans="23:24" x14ac:dyDescent="0.2">
      <c r="W51001" s="25"/>
      <c r="X51001" s="25"/>
    </row>
    <row r="51002" spans="23:24" x14ac:dyDescent="0.2">
      <c r="W51002" s="25"/>
      <c r="X51002" s="25"/>
    </row>
    <row r="51003" spans="23:24" x14ac:dyDescent="0.2">
      <c r="W51003" s="25"/>
      <c r="X51003" s="25"/>
    </row>
    <row r="51004" spans="23:24" x14ac:dyDescent="0.2">
      <c r="W51004" s="25"/>
      <c r="X51004" s="25"/>
    </row>
    <row r="51005" spans="23:24" x14ac:dyDescent="0.2">
      <c r="W51005" s="25"/>
      <c r="X51005" s="25"/>
    </row>
    <row r="51006" spans="23:24" x14ac:dyDescent="0.2">
      <c r="W51006" s="25"/>
      <c r="X51006" s="25"/>
    </row>
    <row r="51007" spans="23:24" x14ac:dyDescent="0.2">
      <c r="W51007" s="25"/>
      <c r="X51007" s="25"/>
    </row>
    <row r="51008" spans="23:24" x14ac:dyDescent="0.2">
      <c r="W51008" s="25"/>
      <c r="X51008" s="25"/>
    </row>
    <row r="51009" spans="23:24" x14ac:dyDescent="0.2">
      <c r="W51009" s="25"/>
      <c r="X51009" s="25"/>
    </row>
    <row r="51010" spans="23:24" x14ac:dyDescent="0.2">
      <c r="W51010" s="25"/>
      <c r="X51010" s="25"/>
    </row>
    <row r="51011" spans="23:24" x14ac:dyDescent="0.2">
      <c r="W51011" s="25"/>
      <c r="X51011" s="25"/>
    </row>
    <row r="51012" spans="23:24" x14ac:dyDescent="0.2">
      <c r="W51012" s="25"/>
      <c r="X51012" s="25"/>
    </row>
    <row r="51013" spans="23:24" x14ac:dyDescent="0.2">
      <c r="W51013" s="25"/>
      <c r="X51013" s="25"/>
    </row>
    <row r="51014" spans="23:24" x14ac:dyDescent="0.2">
      <c r="W51014" s="25"/>
      <c r="X51014" s="25"/>
    </row>
    <row r="51015" spans="23:24" x14ac:dyDescent="0.2">
      <c r="W51015" s="25"/>
      <c r="X51015" s="25"/>
    </row>
    <row r="51016" spans="23:24" x14ac:dyDescent="0.2">
      <c r="W51016" s="25"/>
      <c r="X51016" s="25"/>
    </row>
    <row r="51017" spans="23:24" x14ac:dyDescent="0.2">
      <c r="W51017" s="25"/>
      <c r="X51017" s="25"/>
    </row>
    <row r="51018" spans="23:24" x14ac:dyDescent="0.2">
      <c r="W51018" s="25"/>
      <c r="X51018" s="25"/>
    </row>
    <row r="51019" spans="23:24" x14ac:dyDescent="0.2">
      <c r="W51019" s="25"/>
      <c r="X51019" s="25"/>
    </row>
    <row r="51020" spans="23:24" x14ac:dyDescent="0.2">
      <c r="W51020" s="25"/>
      <c r="X51020" s="25"/>
    </row>
    <row r="51021" spans="23:24" x14ac:dyDescent="0.2">
      <c r="W51021" s="25"/>
      <c r="X51021" s="25"/>
    </row>
    <row r="51022" spans="23:24" x14ac:dyDescent="0.2">
      <c r="W51022" s="25"/>
      <c r="X51022" s="25"/>
    </row>
    <row r="51023" spans="23:24" x14ac:dyDescent="0.2">
      <c r="W51023" s="25"/>
      <c r="X51023" s="25"/>
    </row>
    <row r="51024" spans="23:24" x14ac:dyDescent="0.2">
      <c r="W51024" s="25"/>
      <c r="X51024" s="25"/>
    </row>
    <row r="51025" spans="23:24" x14ac:dyDescent="0.2">
      <c r="W51025" s="25"/>
      <c r="X51025" s="25"/>
    </row>
    <row r="51026" spans="23:24" x14ac:dyDescent="0.2">
      <c r="W51026" s="25"/>
      <c r="X51026" s="25"/>
    </row>
    <row r="51027" spans="23:24" x14ac:dyDescent="0.2">
      <c r="W51027" s="25"/>
      <c r="X51027" s="25"/>
    </row>
    <row r="51028" spans="23:24" x14ac:dyDescent="0.2">
      <c r="W51028" s="25"/>
      <c r="X51028" s="25"/>
    </row>
    <row r="51029" spans="23:24" x14ac:dyDescent="0.2">
      <c r="W51029" s="25"/>
      <c r="X51029" s="25"/>
    </row>
    <row r="51030" spans="23:24" x14ac:dyDescent="0.2">
      <c r="W51030" s="25"/>
      <c r="X51030" s="25"/>
    </row>
    <row r="51031" spans="23:24" x14ac:dyDescent="0.2">
      <c r="W51031" s="25"/>
      <c r="X51031" s="25"/>
    </row>
    <row r="51032" spans="23:24" x14ac:dyDescent="0.2">
      <c r="W51032" s="25"/>
      <c r="X51032" s="25"/>
    </row>
    <row r="51033" spans="23:24" x14ac:dyDescent="0.2">
      <c r="W51033" s="25"/>
      <c r="X51033" s="25"/>
    </row>
    <row r="51034" spans="23:24" x14ac:dyDescent="0.2">
      <c r="W51034" s="25"/>
      <c r="X51034" s="25"/>
    </row>
    <row r="51035" spans="23:24" x14ac:dyDescent="0.2">
      <c r="W51035" s="25"/>
      <c r="X51035" s="25"/>
    </row>
    <row r="51036" spans="23:24" x14ac:dyDescent="0.2">
      <c r="W51036" s="25"/>
      <c r="X51036" s="25"/>
    </row>
    <row r="51037" spans="23:24" x14ac:dyDescent="0.2">
      <c r="W51037" s="25"/>
      <c r="X51037" s="25"/>
    </row>
    <row r="51038" spans="23:24" x14ac:dyDescent="0.2">
      <c r="W51038" s="25"/>
      <c r="X51038" s="25"/>
    </row>
    <row r="51039" spans="23:24" x14ac:dyDescent="0.2">
      <c r="W51039" s="25"/>
      <c r="X51039" s="25"/>
    </row>
    <row r="51040" spans="23:24" x14ac:dyDescent="0.2">
      <c r="W51040" s="25"/>
      <c r="X51040" s="25"/>
    </row>
    <row r="51041" spans="23:24" x14ac:dyDescent="0.2">
      <c r="W51041" s="25"/>
      <c r="X51041" s="25"/>
    </row>
    <row r="51042" spans="23:24" x14ac:dyDescent="0.2">
      <c r="W51042" s="25"/>
      <c r="X51042" s="25"/>
    </row>
    <row r="51043" spans="23:24" x14ac:dyDescent="0.2">
      <c r="W51043" s="25"/>
      <c r="X51043" s="25"/>
    </row>
    <row r="51044" spans="23:24" x14ac:dyDescent="0.2">
      <c r="W51044" s="25"/>
      <c r="X51044" s="25"/>
    </row>
    <row r="51045" spans="23:24" x14ac:dyDescent="0.2">
      <c r="W51045" s="25"/>
      <c r="X51045" s="25"/>
    </row>
    <row r="51046" spans="23:24" x14ac:dyDescent="0.2">
      <c r="W51046" s="25"/>
      <c r="X51046" s="25"/>
    </row>
    <row r="51047" spans="23:24" x14ac:dyDescent="0.2">
      <c r="W51047" s="25"/>
      <c r="X51047" s="25"/>
    </row>
    <row r="51048" spans="23:24" x14ac:dyDescent="0.2">
      <c r="W51048" s="25"/>
      <c r="X51048" s="25"/>
    </row>
    <row r="51049" spans="23:24" x14ac:dyDescent="0.2">
      <c r="W51049" s="25"/>
      <c r="X51049" s="25"/>
    </row>
    <row r="51050" spans="23:24" x14ac:dyDescent="0.2">
      <c r="W51050" s="25"/>
      <c r="X51050" s="25"/>
    </row>
    <row r="51051" spans="23:24" x14ac:dyDescent="0.2">
      <c r="W51051" s="25"/>
      <c r="X51051" s="25"/>
    </row>
    <row r="51052" spans="23:24" x14ac:dyDescent="0.2">
      <c r="W51052" s="25"/>
      <c r="X51052" s="25"/>
    </row>
    <row r="51053" spans="23:24" x14ac:dyDescent="0.2">
      <c r="W51053" s="25"/>
      <c r="X51053" s="25"/>
    </row>
    <row r="51054" spans="23:24" x14ac:dyDescent="0.2">
      <c r="W51054" s="25"/>
      <c r="X51054" s="25"/>
    </row>
    <row r="51055" spans="23:24" x14ac:dyDescent="0.2">
      <c r="W51055" s="25"/>
      <c r="X51055" s="25"/>
    </row>
    <row r="51056" spans="23:24" x14ac:dyDescent="0.2">
      <c r="W51056" s="25"/>
      <c r="X51056" s="25"/>
    </row>
    <row r="51057" spans="23:24" x14ac:dyDescent="0.2">
      <c r="W51057" s="25"/>
      <c r="X51057" s="25"/>
    </row>
    <row r="51058" spans="23:24" x14ac:dyDescent="0.2">
      <c r="W51058" s="25"/>
      <c r="X51058" s="25"/>
    </row>
    <row r="51059" spans="23:24" x14ac:dyDescent="0.2">
      <c r="W51059" s="25"/>
      <c r="X51059" s="25"/>
    </row>
    <row r="51060" spans="23:24" x14ac:dyDescent="0.2">
      <c r="W51060" s="25"/>
      <c r="X51060" s="25"/>
    </row>
    <row r="51061" spans="23:24" x14ac:dyDescent="0.2">
      <c r="W51061" s="25"/>
      <c r="X51061" s="25"/>
    </row>
    <row r="51062" spans="23:24" x14ac:dyDescent="0.2">
      <c r="W51062" s="25"/>
      <c r="X51062" s="25"/>
    </row>
    <row r="51063" spans="23:24" x14ac:dyDescent="0.2">
      <c r="W51063" s="25"/>
      <c r="X51063" s="25"/>
    </row>
    <row r="51064" spans="23:24" x14ac:dyDescent="0.2">
      <c r="W51064" s="25"/>
      <c r="X51064" s="25"/>
    </row>
    <row r="51065" spans="23:24" x14ac:dyDescent="0.2">
      <c r="W51065" s="25"/>
      <c r="X51065" s="25"/>
    </row>
    <row r="51066" spans="23:24" x14ac:dyDescent="0.2">
      <c r="W51066" s="25"/>
      <c r="X51066" s="25"/>
    </row>
    <row r="51067" spans="23:24" x14ac:dyDescent="0.2">
      <c r="W51067" s="25"/>
      <c r="X51067" s="25"/>
    </row>
    <row r="51068" spans="23:24" x14ac:dyDescent="0.2">
      <c r="W51068" s="25"/>
      <c r="X51068" s="25"/>
    </row>
    <row r="51069" spans="23:24" x14ac:dyDescent="0.2">
      <c r="W51069" s="25"/>
      <c r="X51069" s="25"/>
    </row>
    <row r="51070" spans="23:24" x14ac:dyDescent="0.2">
      <c r="W51070" s="25"/>
      <c r="X51070" s="25"/>
    </row>
    <row r="51071" spans="23:24" x14ac:dyDescent="0.2">
      <c r="W51071" s="25"/>
      <c r="X51071" s="25"/>
    </row>
    <row r="51072" spans="23:24" x14ac:dyDescent="0.2">
      <c r="W51072" s="25"/>
      <c r="X51072" s="25"/>
    </row>
    <row r="51073" spans="23:24" x14ac:dyDescent="0.2">
      <c r="W51073" s="25"/>
      <c r="X51073" s="25"/>
    </row>
    <row r="51074" spans="23:24" x14ac:dyDescent="0.2">
      <c r="W51074" s="25"/>
      <c r="X51074" s="25"/>
    </row>
    <row r="51075" spans="23:24" x14ac:dyDescent="0.2">
      <c r="W51075" s="25"/>
      <c r="X51075" s="25"/>
    </row>
    <row r="51076" spans="23:24" x14ac:dyDescent="0.2">
      <c r="W51076" s="25"/>
      <c r="X51076" s="25"/>
    </row>
    <row r="51077" spans="23:24" x14ac:dyDescent="0.2">
      <c r="W51077" s="25"/>
      <c r="X51077" s="25"/>
    </row>
    <row r="51078" spans="23:24" x14ac:dyDescent="0.2">
      <c r="W51078" s="25"/>
      <c r="X51078" s="25"/>
    </row>
    <row r="51079" spans="23:24" x14ac:dyDescent="0.2">
      <c r="W51079" s="25"/>
      <c r="X51079" s="25"/>
    </row>
    <row r="51080" spans="23:24" x14ac:dyDescent="0.2">
      <c r="W51080" s="25"/>
      <c r="X51080" s="25"/>
    </row>
    <row r="51081" spans="23:24" x14ac:dyDescent="0.2">
      <c r="W51081" s="25"/>
      <c r="X51081" s="25"/>
    </row>
    <row r="51082" spans="23:24" x14ac:dyDescent="0.2">
      <c r="W51082" s="25"/>
      <c r="X51082" s="25"/>
    </row>
    <row r="51083" spans="23:24" x14ac:dyDescent="0.2">
      <c r="W51083" s="25"/>
      <c r="X51083" s="25"/>
    </row>
    <row r="51084" spans="23:24" x14ac:dyDescent="0.2">
      <c r="W51084" s="25"/>
      <c r="X51084" s="25"/>
    </row>
    <row r="51085" spans="23:24" x14ac:dyDescent="0.2">
      <c r="W51085" s="25"/>
      <c r="X51085" s="25"/>
    </row>
    <row r="51086" spans="23:24" x14ac:dyDescent="0.2">
      <c r="W51086" s="25"/>
      <c r="X51086" s="25"/>
    </row>
    <row r="51087" spans="23:24" x14ac:dyDescent="0.2">
      <c r="W51087" s="25"/>
      <c r="X51087" s="25"/>
    </row>
    <row r="51088" spans="23:24" x14ac:dyDescent="0.2">
      <c r="W51088" s="25"/>
      <c r="X51088" s="25"/>
    </row>
    <row r="51089" spans="23:24" x14ac:dyDescent="0.2">
      <c r="W51089" s="25"/>
      <c r="X51089" s="25"/>
    </row>
    <row r="51090" spans="23:24" x14ac:dyDescent="0.2">
      <c r="W51090" s="25"/>
      <c r="X51090" s="25"/>
    </row>
    <row r="51091" spans="23:24" x14ac:dyDescent="0.2">
      <c r="W51091" s="25"/>
      <c r="X51091" s="25"/>
    </row>
    <row r="51092" spans="23:24" x14ac:dyDescent="0.2">
      <c r="W51092" s="25"/>
      <c r="X51092" s="25"/>
    </row>
    <row r="51093" spans="23:24" x14ac:dyDescent="0.2">
      <c r="W51093" s="25"/>
      <c r="X51093" s="25"/>
    </row>
    <row r="51094" spans="23:24" x14ac:dyDescent="0.2">
      <c r="W51094" s="25"/>
      <c r="X51094" s="25"/>
    </row>
    <row r="51095" spans="23:24" x14ac:dyDescent="0.2">
      <c r="W51095" s="25"/>
      <c r="X51095" s="25"/>
    </row>
    <row r="51096" spans="23:24" x14ac:dyDescent="0.2">
      <c r="W51096" s="25"/>
      <c r="X51096" s="25"/>
    </row>
    <row r="51097" spans="23:24" x14ac:dyDescent="0.2">
      <c r="W51097" s="25"/>
      <c r="X51097" s="25"/>
    </row>
    <row r="51098" spans="23:24" x14ac:dyDescent="0.2">
      <c r="W51098" s="25"/>
      <c r="X51098" s="25"/>
    </row>
    <row r="51099" spans="23:24" x14ac:dyDescent="0.2">
      <c r="W51099" s="25"/>
      <c r="X51099" s="25"/>
    </row>
    <row r="51100" spans="23:24" x14ac:dyDescent="0.2">
      <c r="W51100" s="25"/>
      <c r="X51100" s="25"/>
    </row>
    <row r="51101" spans="23:24" x14ac:dyDescent="0.2">
      <c r="W51101" s="25"/>
      <c r="X51101" s="25"/>
    </row>
    <row r="51102" spans="23:24" x14ac:dyDescent="0.2">
      <c r="W51102" s="25"/>
      <c r="X51102" s="25"/>
    </row>
    <row r="51103" spans="23:24" x14ac:dyDescent="0.2">
      <c r="W51103" s="25"/>
      <c r="X51103" s="25"/>
    </row>
    <row r="51104" spans="23:24" x14ac:dyDescent="0.2">
      <c r="W51104" s="25"/>
      <c r="X51104" s="25"/>
    </row>
    <row r="51105" spans="23:24" x14ac:dyDescent="0.2">
      <c r="W51105" s="25"/>
      <c r="X51105" s="25"/>
    </row>
    <row r="51106" spans="23:24" x14ac:dyDescent="0.2">
      <c r="W51106" s="25"/>
      <c r="X51106" s="25"/>
    </row>
    <row r="51107" spans="23:24" x14ac:dyDescent="0.2">
      <c r="W51107" s="25"/>
      <c r="X51107" s="25"/>
    </row>
    <row r="51108" spans="23:24" x14ac:dyDescent="0.2">
      <c r="W51108" s="25"/>
      <c r="X51108" s="25"/>
    </row>
    <row r="51109" spans="23:24" x14ac:dyDescent="0.2">
      <c r="W51109" s="25"/>
      <c r="X51109" s="25"/>
    </row>
    <row r="51110" spans="23:24" x14ac:dyDescent="0.2">
      <c r="W51110" s="25"/>
      <c r="X51110" s="25"/>
    </row>
    <row r="51111" spans="23:24" x14ac:dyDescent="0.2">
      <c r="W51111" s="25"/>
      <c r="X51111" s="25"/>
    </row>
    <row r="51112" spans="23:24" x14ac:dyDescent="0.2">
      <c r="W51112" s="25"/>
      <c r="X51112" s="25"/>
    </row>
    <row r="51113" spans="23:24" x14ac:dyDescent="0.2">
      <c r="W51113" s="25"/>
      <c r="X51113" s="25"/>
    </row>
    <row r="51114" spans="23:24" x14ac:dyDescent="0.2">
      <c r="W51114" s="25"/>
      <c r="X51114" s="25"/>
    </row>
    <row r="51115" spans="23:24" x14ac:dyDescent="0.2">
      <c r="W51115" s="25"/>
      <c r="X51115" s="25"/>
    </row>
    <row r="51116" spans="23:24" x14ac:dyDescent="0.2">
      <c r="W51116" s="25"/>
      <c r="X51116" s="25"/>
    </row>
    <row r="51117" spans="23:24" x14ac:dyDescent="0.2">
      <c r="W51117" s="25"/>
      <c r="X51117" s="25"/>
    </row>
    <row r="51118" spans="23:24" x14ac:dyDescent="0.2">
      <c r="W51118" s="25"/>
      <c r="X51118" s="25"/>
    </row>
    <row r="51119" spans="23:24" x14ac:dyDescent="0.2">
      <c r="W51119" s="25"/>
      <c r="X51119" s="25"/>
    </row>
    <row r="51120" spans="23:24" x14ac:dyDescent="0.2">
      <c r="W51120" s="25"/>
      <c r="X51120" s="25"/>
    </row>
    <row r="51121" spans="23:24" x14ac:dyDescent="0.2">
      <c r="W51121" s="25"/>
      <c r="X51121" s="25"/>
    </row>
    <row r="51122" spans="23:24" x14ac:dyDescent="0.2">
      <c r="W51122" s="25"/>
      <c r="X51122" s="25"/>
    </row>
    <row r="51123" spans="23:24" x14ac:dyDescent="0.2">
      <c r="W51123" s="25"/>
      <c r="X51123" s="25"/>
    </row>
    <row r="51124" spans="23:24" x14ac:dyDescent="0.2">
      <c r="W51124" s="25"/>
      <c r="X51124" s="25"/>
    </row>
    <row r="51125" spans="23:24" x14ac:dyDescent="0.2">
      <c r="W51125" s="25"/>
      <c r="X51125" s="25"/>
    </row>
    <row r="51126" spans="23:24" x14ac:dyDescent="0.2">
      <c r="W51126" s="25"/>
      <c r="X51126" s="25"/>
    </row>
    <row r="51127" spans="23:24" x14ac:dyDescent="0.2">
      <c r="W51127" s="25"/>
      <c r="X51127" s="25"/>
    </row>
    <row r="51128" spans="23:24" x14ac:dyDescent="0.2">
      <c r="W51128" s="25"/>
      <c r="X51128" s="25"/>
    </row>
    <row r="51129" spans="23:24" x14ac:dyDescent="0.2">
      <c r="W51129" s="25"/>
      <c r="X51129" s="25"/>
    </row>
    <row r="51130" spans="23:24" x14ac:dyDescent="0.2">
      <c r="W51130" s="25"/>
      <c r="X51130" s="25"/>
    </row>
    <row r="51131" spans="23:24" x14ac:dyDescent="0.2">
      <c r="W51131" s="25"/>
      <c r="X51131" s="25"/>
    </row>
    <row r="51132" spans="23:24" x14ac:dyDescent="0.2">
      <c r="W51132" s="25"/>
      <c r="X51132" s="25"/>
    </row>
    <row r="51133" spans="23:24" x14ac:dyDescent="0.2">
      <c r="W51133" s="25"/>
      <c r="X51133" s="25"/>
    </row>
    <row r="51134" spans="23:24" x14ac:dyDescent="0.2">
      <c r="W51134" s="25"/>
      <c r="X51134" s="25"/>
    </row>
    <row r="51135" spans="23:24" x14ac:dyDescent="0.2">
      <c r="W51135" s="25"/>
      <c r="X51135" s="25"/>
    </row>
    <row r="51136" spans="23:24" x14ac:dyDescent="0.2">
      <c r="W51136" s="25"/>
      <c r="X51136" s="25"/>
    </row>
    <row r="51137" spans="23:24" x14ac:dyDescent="0.2">
      <c r="W51137" s="25"/>
      <c r="X51137" s="25"/>
    </row>
    <row r="51138" spans="23:24" x14ac:dyDescent="0.2">
      <c r="W51138" s="25"/>
      <c r="X51138" s="25"/>
    </row>
    <row r="51139" spans="23:24" x14ac:dyDescent="0.2">
      <c r="W51139" s="25"/>
      <c r="X51139" s="25"/>
    </row>
    <row r="51140" spans="23:24" x14ac:dyDescent="0.2">
      <c r="W51140" s="25"/>
      <c r="X51140" s="25"/>
    </row>
    <row r="51141" spans="23:24" x14ac:dyDescent="0.2">
      <c r="W51141" s="25"/>
      <c r="X51141" s="25"/>
    </row>
    <row r="51142" spans="23:24" x14ac:dyDescent="0.2">
      <c r="W51142" s="25"/>
      <c r="X51142" s="25"/>
    </row>
    <row r="51143" spans="23:24" x14ac:dyDescent="0.2">
      <c r="W51143" s="25"/>
      <c r="X51143" s="25"/>
    </row>
    <row r="51144" spans="23:24" x14ac:dyDescent="0.2">
      <c r="W51144" s="25"/>
      <c r="X51144" s="25"/>
    </row>
    <row r="51145" spans="23:24" x14ac:dyDescent="0.2">
      <c r="W51145" s="25"/>
      <c r="X51145" s="25"/>
    </row>
    <row r="51146" spans="23:24" x14ac:dyDescent="0.2">
      <c r="W51146" s="25"/>
      <c r="X51146" s="25"/>
    </row>
    <row r="51147" spans="23:24" x14ac:dyDescent="0.2">
      <c r="W51147" s="25"/>
      <c r="X51147" s="25"/>
    </row>
    <row r="51148" spans="23:24" x14ac:dyDescent="0.2">
      <c r="W51148" s="25"/>
      <c r="X51148" s="25"/>
    </row>
    <row r="51149" spans="23:24" x14ac:dyDescent="0.2">
      <c r="W51149" s="25"/>
      <c r="X51149" s="25"/>
    </row>
    <row r="51150" spans="23:24" x14ac:dyDescent="0.2">
      <c r="W51150" s="25"/>
      <c r="X51150" s="25"/>
    </row>
    <row r="51151" spans="23:24" x14ac:dyDescent="0.2">
      <c r="W51151" s="25"/>
      <c r="X51151" s="25"/>
    </row>
    <row r="51152" spans="23:24" x14ac:dyDescent="0.2">
      <c r="W51152" s="25"/>
      <c r="X51152" s="25"/>
    </row>
    <row r="51153" spans="23:24" x14ac:dyDescent="0.2">
      <c r="W51153" s="25"/>
      <c r="X51153" s="25"/>
    </row>
    <row r="51154" spans="23:24" x14ac:dyDescent="0.2">
      <c r="W51154" s="25"/>
      <c r="X51154" s="25"/>
    </row>
    <row r="51155" spans="23:24" x14ac:dyDescent="0.2">
      <c r="W51155" s="25"/>
      <c r="X51155" s="25"/>
    </row>
    <row r="51156" spans="23:24" x14ac:dyDescent="0.2">
      <c r="W51156" s="25"/>
      <c r="X51156" s="25"/>
    </row>
    <row r="51157" spans="23:24" x14ac:dyDescent="0.2">
      <c r="W51157" s="25"/>
      <c r="X51157" s="25"/>
    </row>
    <row r="51158" spans="23:24" x14ac:dyDescent="0.2">
      <c r="W51158" s="25"/>
      <c r="X51158" s="25"/>
    </row>
    <row r="51159" spans="23:24" x14ac:dyDescent="0.2">
      <c r="W51159" s="25"/>
      <c r="X51159" s="25"/>
    </row>
    <row r="51160" spans="23:24" x14ac:dyDescent="0.2">
      <c r="W51160" s="25"/>
      <c r="X51160" s="25"/>
    </row>
    <row r="51161" spans="23:24" x14ac:dyDescent="0.2">
      <c r="W51161" s="25"/>
      <c r="X51161" s="25"/>
    </row>
    <row r="51162" spans="23:24" x14ac:dyDescent="0.2">
      <c r="W51162" s="25"/>
      <c r="X51162" s="25"/>
    </row>
    <row r="51163" spans="23:24" x14ac:dyDescent="0.2">
      <c r="W51163" s="25"/>
      <c r="X51163" s="25"/>
    </row>
    <row r="51164" spans="23:24" x14ac:dyDescent="0.2">
      <c r="W51164" s="25"/>
      <c r="X51164" s="25"/>
    </row>
    <row r="51165" spans="23:24" x14ac:dyDescent="0.2">
      <c r="W51165" s="25"/>
      <c r="X51165" s="25"/>
    </row>
    <row r="51166" spans="23:24" x14ac:dyDescent="0.2">
      <c r="W51166" s="25"/>
      <c r="X51166" s="25"/>
    </row>
    <row r="51167" spans="23:24" x14ac:dyDescent="0.2">
      <c r="W51167" s="25"/>
      <c r="X51167" s="25"/>
    </row>
    <row r="51168" spans="23:24" x14ac:dyDescent="0.2">
      <c r="W51168" s="25"/>
      <c r="X51168" s="25"/>
    </row>
    <row r="51169" spans="23:24" x14ac:dyDescent="0.2">
      <c r="W51169" s="25"/>
      <c r="X51169" s="25"/>
    </row>
    <row r="51170" spans="23:24" x14ac:dyDescent="0.2">
      <c r="W51170" s="25"/>
      <c r="X51170" s="25"/>
    </row>
    <row r="51171" spans="23:24" x14ac:dyDescent="0.2">
      <c r="W51171" s="25"/>
      <c r="X51171" s="25"/>
    </row>
    <row r="51172" spans="23:24" x14ac:dyDescent="0.2">
      <c r="W51172" s="25"/>
      <c r="X51172" s="25"/>
    </row>
    <row r="51173" spans="23:24" x14ac:dyDescent="0.2">
      <c r="W51173" s="25"/>
      <c r="X51173" s="25"/>
    </row>
    <row r="51174" spans="23:24" x14ac:dyDescent="0.2">
      <c r="W51174" s="25"/>
      <c r="X51174" s="25"/>
    </row>
    <row r="51175" spans="23:24" x14ac:dyDescent="0.2">
      <c r="W51175" s="25"/>
      <c r="X51175" s="25"/>
    </row>
    <row r="51176" spans="23:24" x14ac:dyDescent="0.2">
      <c r="W51176" s="25"/>
      <c r="X51176" s="25"/>
    </row>
    <row r="51177" spans="23:24" x14ac:dyDescent="0.2">
      <c r="W51177" s="25"/>
      <c r="X51177" s="25"/>
    </row>
    <row r="51178" spans="23:24" x14ac:dyDescent="0.2">
      <c r="W51178" s="25"/>
      <c r="X51178" s="25"/>
    </row>
    <row r="51179" spans="23:24" x14ac:dyDescent="0.2">
      <c r="W51179" s="25"/>
      <c r="X51179" s="25"/>
    </row>
    <row r="51180" spans="23:24" x14ac:dyDescent="0.2">
      <c r="W51180" s="25"/>
      <c r="X51180" s="25"/>
    </row>
    <row r="51181" spans="23:24" x14ac:dyDescent="0.2">
      <c r="W51181" s="25"/>
      <c r="X51181" s="25"/>
    </row>
    <row r="51182" spans="23:24" x14ac:dyDescent="0.2">
      <c r="W51182" s="25"/>
      <c r="X51182" s="25"/>
    </row>
    <row r="51183" spans="23:24" x14ac:dyDescent="0.2">
      <c r="W51183" s="25"/>
      <c r="X51183" s="25"/>
    </row>
    <row r="51184" spans="23:24" x14ac:dyDescent="0.2">
      <c r="W51184" s="25"/>
      <c r="X51184" s="25"/>
    </row>
    <row r="51185" spans="23:24" x14ac:dyDescent="0.2">
      <c r="W51185" s="25"/>
      <c r="X51185" s="25"/>
    </row>
    <row r="51186" spans="23:24" x14ac:dyDescent="0.2">
      <c r="W51186" s="25"/>
      <c r="X51186" s="25"/>
    </row>
    <row r="51187" spans="23:24" x14ac:dyDescent="0.2">
      <c r="W51187" s="25"/>
      <c r="X51187" s="25"/>
    </row>
    <row r="51188" spans="23:24" x14ac:dyDescent="0.2">
      <c r="W51188" s="25"/>
      <c r="X51188" s="25"/>
    </row>
    <row r="51189" spans="23:24" x14ac:dyDescent="0.2">
      <c r="W51189" s="25"/>
      <c r="X51189" s="25"/>
    </row>
    <row r="51190" spans="23:24" x14ac:dyDescent="0.2">
      <c r="W51190" s="25"/>
      <c r="X51190" s="25"/>
    </row>
    <row r="51191" spans="23:24" x14ac:dyDescent="0.2">
      <c r="W51191" s="25"/>
      <c r="X51191" s="25"/>
    </row>
    <row r="51192" spans="23:24" x14ac:dyDescent="0.2">
      <c r="W51192" s="25"/>
      <c r="X51192" s="25"/>
    </row>
    <row r="51193" spans="23:24" x14ac:dyDescent="0.2">
      <c r="W51193" s="25"/>
      <c r="X51193" s="25"/>
    </row>
    <row r="51194" spans="23:24" x14ac:dyDescent="0.2">
      <c r="W51194" s="25"/>
      <c r="X51194" s="25"/>
    </row>
    <row r="51195" spans="23:24" x14ac:dyDescent="0.2">
      <c r="W51195" s="25"/>
      <c r="X51195" s="25"/>
    </row>
    <row r="51196" spans="23:24" x14ac:dyDescent="0.2">
      <c r="W51196" s="25"/>
      <c r="X51196" s="25"/>
    </row>
    <row r="51197" spans="23:24" x14ac:dyDescent="0.2">
      <c r="W51197" s="25"/>
      <c r="X51197" s="25"/>
    </row>
    <row r="51198" spans="23:24" x14ac:dyDescent="0.2">
      <c r="W51198" s="25"/>
      <c r="X51198" s="25"/>
    </row>
    <row r="51199" spans="23:24" x14ac:dyDescent="0.2">
      <c r="W51199" s="25"/>
      <c r="X51199" s="25"/>
    </row>
    <row r="51200" spans="23:24" x14ac:dyDescent="0.2">
      <c r="W51200" s="25"/>
      <c r="X51200" s="25"/>
    </row>
    <row r="51201" spans="23:24" x14ac:dyDescent="0.2">
      <c r="W51201" s="25"/>
      <c r="X51201" s="25"/>
    </row>
    <row r="51202" spans="23:24" x14ac:dyDescent="0.2">
      <c r="W51202" s="25"/>
      <c r="X51202" s="25"/>
    </row>
    <row r="51203" spans="23:24" x14ac:dyDescent="0.2">
      <c r="W51203" s="25"/>
      <c r="X51203" s="25"/>
    </row>
    <row r="51204" spans="23:24" x14ac:dyDescent="0.2">
      <c r="W51204" s="25"/>
      <c r="X51204" s="25"/>
    </row>
    <row r="51205" spans="23:24" x14ac:dyDescent="0.2">
      <c r="W51205" s="25"/>
      <c r="X51205" s="25"/>
    </row>
    <row r="51206" spans="23:24" x14ac:dyDescent="0.2">
      <c r="W51206" s="25"/>
      <c r="X51206" s="25"/>
    </row>
    <row r="51207" spans="23:24" x14ac:dyDescent="0.2">
      <c r="W51207" s="25"/>
      <c r="X51207" s="25"/>
    </row>
    <row r="51208" spans="23:24" x14ac:dyDescent="0.2">
      <c r="W51208" s="25"/>
      <c r="X51208" s="25"/>
    </row>
    <row r="51209" spans="23:24" x14ac:dyDescent="0.2">
      <c r="W51209" s="25"/>
      <c r="X51209" s="25"/>
    </row>
    <row r="51210" spans="23:24" x14ac:dyDescent="0.2">
      <c r="W51210" s="25"/>
      <c r="X51210" s="25"/>
    </row>
    <row r="51211" spans="23:24" x14ac:dyDescent="0.2">
      <c r="W51211" s="25"/>
      <c r="X51211" s="25"/>
    </row>
    <row r="51212" spans="23:24" x14ac:dyDescent="0.2">
      <c r="W51212" s="25"/>
      <c r="X51212" s="25"/>
    </row>
    <row r="51213" spans="23:24" x14ac:dyDescent="0.2">
      <c r="W51213" s="25"/>
      <c r="X51213" s="25"/>
    </row>
    <row r="51214" spans="23:24" x14ac:dyDescent="0.2">
      <c r="W51214" s="25"/>
      <c r="X51214" s="25"/>
    </row>
    <row r="51215" spans="23:24" x14ac:dyDescent="0.2">
      <c r="W51215" s="25"/>
      <c r="X51215" s="25"/>
    </row>
    <row r="51216" spans="23:24" x14ac:dyDescent="0.2">
      <c r="W51216" s="25"/>
      <c r="X51216" s="25"/>
    </row>
    <row r="51217" spans="23:24" x14ac:dyDescent="0.2">
      <c r="W51217" s="25"/>
      <c r="X51217" s="25"/>
    </row>
    <row r="51218" spans="23:24" x14ac:dyDescent="0.2">
      <c r="W51218" s="25"/>
      <c r="X51218" s="25"/>
    </row>
    <row r="51219" spans="23:24" x14ac:dyDescent="0.2">
      <c r="W51219" s="25"/>
      <c r="X51219" s="25"/>
    </row>
    <row r="51220" spans="23:24" x14ac:dyDescent="0.2">
      <c r="W51220" s="25"/>
      <c r="X51220" s="25"/>
    </row>
    <row r="51221" spans="23:24" x14ac:dyDescent="0.2">
      <c r="W51221" s="25"/>
      <c r="X51221" s="25"/>
    </row>
    <row r="51222" spans="23:24" x14ac:dyDescent="0.2">
      <c r="W51222" s="25"/>
      <c r="X51222" s="25"/>
    </row>
    <row r="51223" spans="23:24" x14ac:dyDescent="0.2">
      <c r="W51223" s="25"/>
      <c r="X51223" s="25"/>
    </row>
    <row r="51224" spans="23:24" x14ac:dyDescent="0.2">
      <c r="W51224" s="25"/>
      <c r="X51224" s="25"/>
    </row>
    <row r="51225" spans="23:24" x14ac:dyDescent="0.2">
      <c r="W51225" s="25"/>
      <c r="X51225" s="25"/>
    </row>
    <row r="51226" spans="23:24" x14ac:dyDescent="0.2">
      <c r="W51226" s="25"/>
      <c r="X51226" s="25"/>
    </row>
    <row r="51227" spans="23:24" x14ac:dyDescent="0.2">
      <c r="W51227" s="25"/>
      <c r="X51227" s="25"/>
    </row>
    <row r="51228" spans="23:24" x14ac:dyDescent="0.2">
      <c r="W51228" s="25"/>
      <c r="X51228" s="25"/>
    </row>
    <row r="51229" spans="23:24" x14ac:dyDescent="0.2">
      <c r="W51229" s="25"/>
      <c r="X51229" s="25"/>
    </row>
    <row r="51230" spans="23:24" x14ac:dyDescent="0.2">
      <c r="W51230" s="25"/>
      <c r="X51230" s="25"/>
    </row>
    <row r="51231" spans="23:24" x14ac:dyDescent="0.2">
      <c r="W51231" s="25"/>
      <c r="X51231" s="25"/>
    </row>
    <row r="51232" spans="23:24" x14ac:dyDescent="0.2">
      <c r="W51232" s="25"/>
      <c r="X51232" s="25"/>
    </row>
    <row r="51233" spans="23:24" x14ac:dyDescent="0.2">
      <c r="W51233" s="25"/>
      <c r="X51233" s="25"/>
    </row>
    <row r="51234" spans="23:24" x14ac:dyDescent="0.2">
      <c r="W51234" s="25"/>
      <c r="X51234" s="25"/>
    </row>
    <row r="51235" spans="23:24" x14ac:dyDescent="0.2">
      <c r="W51235" s="25"/>
      <c r="X51235" s="25"/>
    </row>
    <row r="51236" spans="23:24" x14ac:dyDescent="0.2">
      <c r="W51236" s="25"/>
      <c r="X51236" s="25"/>
    </row>
    <row r="51237" spans="23:24" x14ac:dyDescent="0.2">
      <c r="W51237" s="25"/>
      <c r="X51237" s="25"/>
    </row>
    <row r="51238" spans="23:24" x14ac:dyDescent="0.2">
      <c r="W51238" s="25"/>
      <c r="X51238" s="25"/>
    </row>
    <row r="51239" spans="23:24" x14ac:dyDescent="0.2">
      <c r="W51239" s="25"/>
      <c r="X51239" s="25"/>
    </row>
    <row r="51240" spans="23:24" x14ac:dyDescent="0.2">
      <c r="W51240" s="25"/>
      <c r="X51240" s="25"/>
    </row>
    <row r="51241" spans="23:24" x14ac:dyDescent="0.2">
      <c r="W51241" s="25"/>
      <c r="X51241" s="25"/>
    </row>
    <row r="51242" spans="23:24" x14ac:dyDescent="0.2">
      <c r="W51242" s="25"/>
      <c r="X51242" s="25"/>
    </row>
    <row r="51243" spans="23:24" x14ac:dyDescent="0.2">
      <c r="W51243" s="25"/>
      <c r="X51243" s="25"/>
    </row>
    <row r="51244" spans="23:24" x14ac:dyDescent="0.2">
      <c r="W51244" s="25"/>
      <c r="X51244" s="25"/>
    </row>
    <row r="51245" spans="23:24" x14ac:dyDescent="0.2">
      <c r="W51245" s="25"/>
      <c r="X51245" s="25"/>
    </row>
    <row r="51246" spans="23:24" x14ac:dyDescent="0.2">
      <c r="W51246" s="25"/>
      <c r="X51246" s="25"/>
    </row>
    <row r="51247" spans="23:24" x14ac:dyDescent="0.2">
      <c r="W51247" s="25"/>
      <c r="X51247" s="25"/>
    </row>
    <row r="51248" spans="23:24" x14ac:dyDescent="0.2">
      <c r="W51248" s="25"/>
      <c r="X51248" s="25"/>
    </row>
    <row r="51249" spans="23:24" x14ac:dyDescent="0.2">
      <c r="W51249" s="25"/>
      <c r="X51249" s="25"/>
    </row>
    <row r="51250" spans="23:24" x14ac:dyDescent="0.2">
      <c r="W51250" s="25"/>
      <c r="X51250" s="25"/>
    </row>
    <row r="51251" spans="23:24" x14ac:dyDescent="0.2">
      <c r="W51251" s="25"/>
      <c r="X51251" s="25"/>
    </row>
    <row r="51252" spans="23:24" x14ac:dyDescent="0.2">
      <c r="W51252" s="25"/>
      <c r="X51252" s="25"/>
    </row>
    <row r="51253" spans="23:24" x14ac:dyDescent="0.2">
      <c r="W51253" s="25"/>
      <c r="X51253" s="25"/>
    </row>
    <row r="51254" spans="23:24" x14ac:dyDescent="0.2">
      <c r="W51254" s="25"/>
      <c r="X51254" s="25"/>
    </row>
    <row r="51255" spans="23:24" x14ac:dyDescent="0.2">
      <c r="W51255" s="25"/>
      <c r="X51255" s="25"/>
    </row>
    <row r="51256" spans="23:24" x14ac:dyDescent="0.2">
      <c r="W51256" s="25"/>
      <c r="X51256" s="25"/>
    </row>
    <row r="51257" spans="23:24" x14ac:dyDescent="0.2">
      <c r="W51257" s="25"/>
      <c r="X51257" s="25"/>
    </row>
    <row r="51258" spans="23:24" x14ac:dyDescent="0.2">
      <c r="W51258" s="25"/>
      <c r="X51258" s="25"/>
    </row>
    <row r="51259" spans="23:24" x14ac:dyDescent="0.2">
      <c r="W51259" s="25"/>
      <c r="X51259" s="25"/>
    </row>
    <row r="51260" spans="23:24" x14ac:dyDescent="0.2">
      <c r="W51260" s="25"/>
      <c r="X51260" s="25"/>
    </row>
    <row r="51261" spans="23:24" x14ac:dyDescent="0.2">
      <c r="W51261" s="25"/>
      <c r="X51261" s="25"/>
    </row>
    <row r="51262" spans="23:24" x14ac:dyDescent="0.2">
      <c r="W51262" s="25"/>
      <c r="X51262" s="25"/>
    </row>
    <row r="51263" spans="23:24" x14ac:dyDescent="0.2">
      <c r="W51263" s="25"/>
      <c r="X51263" s="25"/>
    </row>
    <row r="51264" spans="23:24" x14ac:dyDescent="0.2">
      <c r="W51264" s="25"/>
      <c r="X51264" s="25"/>
    </row>
    <row r="51265" spans="23:24" x14ac:dyDescent="0.2">
      <c r="W51265" s="25"/>
      <c r="X51265" s="25"/>
    </row>
    <row r="51266" spans="23:24" x14ac:dyDescent="0.2">
      <c r="W51266" s="25"/>
      <c r="X51266" s="25"/>
    </row>
    <row r="51267" spans="23:24" x14ac:dyDescent="0.2">
      <c r="W51267" s="25"/>
      <c r="X51267" s="25"/>
    </row>
    <row r="51268" spans="23:24" x14ac:dyDescent="0.2">
      <c r="W51268" s="25"/>
      <c r="X51268" s="25"/>
    </row>
    <row r="51269" spans="23:24" x14ac:dyDescent="0.2">
      <c r="W51269" s="25"/>
      <c r="X51269" s="25"/>
    </row>
    <row r="51270" spans="23:24" x14ac:dyDescent="0.2">
      <c r="W51270" s="25"/>
      <c r="X51270" s="25"/>
    </row>
    <row r="51271" spans="23:24" x14ac:dyDescent="0.2">
      <c r="W51271" s="25"/>
      <c r="X51271" s="25"/>
    </row>
    <row r="51272" spans="23:24" x14ac:dyDescent="0.2">
      <c r="W51272" s="25"/>
      <c r="X51272" s="25"/>
    </row>
    <row r="51273" spans="23:24" x14ac:dyDescent="0.2">
      <c r="W51273" s="25"/>
      <c r="X51273" s="25"/>
    </row>
    <row r="51274" spans="23:24" x14ac:dyDescent="0.2">
      <c r="W51274" s="25"/>
      <c r="X51274" s="25"/>
    </row>
    <row r="51275" spans="23:24" x14ac:dyDescent="0.2">
      <c r="W51275" s="25"/>
      <c r="X51275" s="25"/>
    </row>
    <row r="51276" spans="23:24" x14ac:dyDescent="0.2">
      <c r="W51276" s="25"/>
      <c r="X51276" s="25"/>
    </row>
    <row r="51277" spans="23:24" x14ac:dyDescent="0.2">
      <c r="W51277" s="25"/>
      <c r="X51277" s="25"/>
    </row>
    <row r="51278" spans="23:24" x14ac:dyDescent="0.2">
      <c r="W51278" s="25"/>
      <c r="X51278" s="25"/>
    </row>
    <row r="51279" spans="23:24" x14ac:dyDescent="0.2">
      <c r="W51279" s="25"/>
      <c r="X51279" s="25"/>
    </row>
    <row r="51280" spans="23:24" x14ac:dyDescent="0.2">
      <c r="W51280" s="25"/>
      <c r="X51280" s="25"/>
    </row>
    <row r="51281" spans="23:24" x14ac:dyDescent="0.2">
      <c r="W51281" s="25"/>
      <c r="X51281" s="25"/>
    </row>
    <row r="51282" spans="23:24" x14ac:dyDescent="0.2">
      <c r="W51282" s="25"/>
      <c r="X51282" s="25"/>
    </row>
    <row r="51283" spans="23:24" x14ac:dyDescent="0.2">
      <c r="W51283" s="25"/>
      <c r="X51283" s="25"/>
    </row>
    <row r="51284" spans="23:24" x14ac:dyDescent="0.2">
      <c r="W51284" s="25"/>
      <c r="X51284" s="25"/>
    </row>
    <row r="51285" spans="23:24" x14ac:dyDescent="0.2">
      <c r="W51285" s="25"/>
      <c r="X51285" s="25"/>
    </row>
    <row r="51286" spans="23:24" x14ac:dyDescent="0.2">
      <c r="W51286" s="25"/>
      <c r="X51286" s="25"/>
    </row>
    <row r="51287" spans="23:24" x14ac:dyDescent="0.2">
      <c r="W51287" s="25"/>
      <c r="X51287" s="25"/>
    </row>
    <row r="51288" spans="23:24" x14ac:dyDescent="0.2">
      <c r="W51288" s="25"/>
      <c r="X51288" s="25"/>
    </row>
    <row r="51289" spans="23:24" x14ac:dyDescent="0.2">
      <c r="W51289" s="25"/>
      <c r="X51289" s="25"/>
    </row>
    <row r="51290" spans="23:24" x14ac:dyDescent="0.2">
      <c r="W51290" s="25"/>
      <c r="X51290" s="25"/>
    </row>
    <row r="51291" spans="23:24" x14ac:dyDescent="0.2">
      <c r="W51291" s="25"/>
      <c r="X51291" s="25"/>
    </row>
    <row r="51292" spans="23:24" x14ac:dyDescent="0.2">
      <c r="W51292" s="25"/>
      <c r="X51292" s="25"/>
    </row>
    <row r="51293" spans="23:24" x14ac:dyDescent="0.2">
      <c r="W51293" s="25"/>
      <c r="X51293" s="25"/>
    </row>
    <row r="51294" spans="23:24" x14ac:dyDescent="0.2">
      <c r="W51294" s="25"/>
      <c r="X51294" s="25"/>
    </row>
    <row r="51295" spans="23:24" x14ac:dyDescent="0.2">
      <c r="W51295" s="25"/>
      <c r="X51295" s="25"/>
    </row>
    <row r="51296" spans="23:24" x14ac:dyDescent="0.2">
      <c r="W51296" s="25"/>
      <c r="X51296" s="25"/>
    </row>
    <row r="51297" spans="23:24" x14ac:dyDescent="0.2">
      <c r="W51297" s="25"/>
      <c r="X51297" s="25"/>
    </row>
    <row r="51298" spans="23:24" x14ac:dyDescent="0.2">
      <c r="W51298" s="25"/>
      <c r="X51298" s="25"/>
    </row>
    <row r="51299" spans="23:24" x14ac:dyDescent="0.2">
      <c r="W51299" s="25"/>
      <c r="X51299" s="25"/>
    </row>
    <row r="51300" spans="23:24" x14ac:dyDescent="0.2">
      <c r="W51300" s="25"/>
      <c r="X51300" s="25"/>
    </row>
    <row r="51301" spans="23:24" x14ac:dyDescent="0.2">
      <c r="W51301" s="25"/>
      <c r="X51301" s="25"/>
    </row>
    <row r="51302" spans="23:24" x14ac:dyDescent="0.2">
      <c r="W51302" s="25"/>
      <c r="X51302" s="25"/>
    </row>
    <row r="51303" spans="23:24" x14ac:dyDescent="0.2">
      <c r="W51303" s="25"/>
      <c r="X51303" s="25"/>
    </row>
    <row r="51304" spans="23:24" x14ac:dyDescent="0.2">
      <c r="W51304" s="25"/>
      <c r="X51304" s="25"/>
    </row>
    <row r="51305" spans="23:24" x14ac:dyDescent="0.2">
      <c r="W51305" s="25"/>
      <c r="X51305" s="25"/>
    </row>
    <row r="51306" spans="23:24" x14ac:dyDescent="0.2">
      <c r="W51306" s="25"/>
      <c r="X51306" s="25"/>
    </row>
    <row r="51307" spans="23:24" x14ac:dyDescent="0.2">
      <c r="W51307" s="25"/>
      <c r="X51307" s="25"/>
    </row>
    <row r="51308" spans="23:24" x14ac:dyDescent="0.2">
      <c r="W51308" s="25"/>
      <c r="X51308" s="25"/>
    </row>
    <row r="51309" spans="23:24" x14ac:dyDescent="0.2">
      <c r="W51309" s="25"/>
      <c r="X51309" s="25"/>
    </row>
    <row r="51310" spans="23:24" x14ac:dyDescent="0.2">
      <c r="W51310" s="25"/>
      <c r="X51310" s="25"/>
    </row>
    <row r="51311" spans="23:24" x14ac:dyDescent="0.2">
      <c r="W51311" s="25"/>
      <c r="X51311" s="25"/>
    </row>
    <row r="51312" spans="23:24" x14ac:dyDescent="0.2">
      <c r="W51312" s="25"/>
      <c r="X51312" s="25"/>
    </row>
    <row r="51313" spans="23:24" x14ac:dyDescent="0.2">
      <c r="W51313" s="25"/>
      <c r="X51313" s="25"/>
    </row>
    <row r="51314" spans="23:24" x14ac:dyDescent="0.2">
      <c r="W51314" s="25"/>
      <c r="X51314" s="25"/>
    </row>
    <row r="51315" spans="23:24" x14ac:dyDescent="0.2">
      <c r="W51315" s="25"/>
      <c r="X51315" s="25"/>
    </row>
    <row r="51316" spans="23:24" x14ac:dyDescent="0.2">
      <c r="W51316" s="25"/>
      <c r="X51316" s="25"/>
    </row>
    <row r="51317" spans="23:24" x14ac:dyDescent="0.2">
      <c r="W51317" s="25"/>
      <c r="X51317" s="25"/>
    </row>
    <row r="51318" spans="23:24" x14ac:dyDescent="0.2">
      <c r="W51318" s="25"/>
      <c r="X51318" s="25"/>
    </row>
    <row r="51319" spans="23:24" x14ac:dyDescent="0.2">
      <c r="W51319" s="25"/>
      <c r="X51319" s="25"/>
    </row>
    <row r="51320" spans="23:24" x14ac:dyDescent="0.2">
      <c r="W51320" s="25"/>
      <c r="X51320" s="25"/>
    </row>
    <row r="51321" spans="23:24" x14ac:dyDescent="0.2">
      <c r="W51321" s="25"/>
      <c r="X51321" s="25"/>
    </row>
    <row r="51322" spans="23:24" x14ac:dyDescent="0.2">
      <c r="W51322" s="25"/>
      <c r="X51322" s="25"/>
    </row>
    <row r="51323" spans="23:24" x14ac:dyDescent="0.2">
      <c r="W51323" s="25"/>
      <c r="X51323" s="25"/>
    </row>
    <row r="51324" spans="23:24" x14ac:dyDescent="0.2">
      <c r="W51324" s="25"/>
      <c r="X51324" s="25"/>
    </row>
    <row r="51325" spans="23:24" x14ac:dyDescent="0.2">
      <c r="W51325" s="25"/>
      <c r="X51325" s="25"/>
    </row>
    <row r="51326" spans="23:24" x14ac:dyDescent="0.2">
      <c r="W51326" s="25"/>
      <c r="X51326" s="25"/>
    </row>
    <row r="51327" spans="23:24" x14ac:dyDescent="0.2">
      <c r="W51327" s="25"/>
      <c r="X51327" s="25"/>
    </row>
    <row r="51328" spans="23:24" x14ac:dyDescent="0.2">
      <c r="W51328" s="25"/>
      <c r="X51328" s="25"/>
    </row>
    <row r="51329" spans="23:24" x14ac:dyDescent="0.2">
      <c r="W51329" s="25"/>
      <c r="X51329" s="25"/>
    </row>
    <row r="51330" spans="23:24" x14ac:dyDescent="0.2">
      <c r="W51330" s="25"/>
      <c r="X51330" s="25"/>
    </row>
    <row r="51331" spans="23:24" x14ac:dyDescent="0.2">
      <c r="W51331" s="25"/>
      <c r="X51331" s="25"/>
    </row>
    <row r="51332" spans="23:24" x14ac:dyDescent="0.2">
      <c r="W51332" s="25"/>
      <c r="X51332" s="25"/>
    </row>
    <row r="51333" spans="23:24" x14ac:dyDescent="0.2">
      <c r="W51333" s="25"/>
      <c r="X51333" s="25"/>
    </row>
    <row r="51334" spans="23:24" x14ac:dyDescent="0.2">
      <c r="W51334" s="25"/>
      <c r="X51334" s="25"/>
    </row>
    <row r="51335" spans="23:24" x14ac:dyDescent="0.2">
      <c r="W51335" s="25"/>
      <c r="X51335" s="25"/>
    </row>
    <row r="51336" spans="23:24" x14ac:dyDescent="0.2">
      <c r="W51336" s="25"/>
      <c r="X51336" s="25"/>
    </row>
    <row r="51337" spans="23:24" x14ac:dyDescent="0.2">
      <c r="W51337" s="25"/>
      <c r="X51337" s="25"/>
    </row>
    <row r="51338" spans="23:24" x14ac:dyDescent="0.2">
      <c r="W51338" s="25"/>
      <c r="X51338" s="25"/>
    </row>
    <row r="51339" spans="23:24" x14ac:dyDescent="0.2">
      <c r="W51339" s="25"/>
      <c r="X51339" s="25"/>
    </row>
    <row r="51340" spans="23:24" x14ac:dyDescent="0.2">
      <c r="W51340" s="25"/>
      <c r="X51340" s="25"/>
    </row>
    <row r="51341" spans="23:24" x14ac:dyDescent="0.2">
      <c r="W51341" s="25"/>
      <c r="X51341" s="25"/>
    </row>
    <row r="51342" spans="23:24" x14ac:dyDescent="0.2">
      <c r="W51342" s="25"/>
      <c r="X51342" s="25"/>
    </row>
    <row r="51343" spans="23:24" x14ac:dyDescent="0.2">
      <c r="W51343" s="25"/>
      <c r="X51343" s="25"/>
    </row>
    <row r="51344" spans="23:24" x14ac:dyDescent="0.2">
      <c r="W51344" s="25"/>
      <c r="X51344" s="25"/>
    </row>
    <row r="51345" spans="23:24" x14ac:dyDescent="0.2">
      <c r="W51345" s="25"/>
      <c r="X51345" s="25"/>
    </row>
    <row r="51346" spans="23:24" x14ac:dyDescent="0.2">
      <c r="W51346" s="25"/>
      <c r="X51346" s="25"/>
    </row>
    <row r="51347" spans="23:24" x14ac:dyDescent="0.2">
      <c r="W51347" s="25"/>
      <c r="X51347" s="25"/>
    </row>
    <row r="51348" spans="23:24" x14ac:dyDescent="0.2">
      <c r="W51348" s="25"/>
      <c r="X51348" s="25"/>
    </row>
    <row r="51349" spans="23:24" x14ac:dyDescent="0.2">
      <c r="W51349" s="25"/>
      <c r="X51349" s="25"/>
    </row>
    <row r="51350" spans="23:24" x14ac:dyDescent="0.2">
      <c r="W51350" s="25"/>
      <c r="X51350" s="25"/>
    </row>
    <row r="51351" spans="23:24" x14ac:dyDescent="0.2">
      <c r="W51351" s="25"/>
      <c r="X51351" s="25"/>
    </row>
    <row r="51352" spans="23:24" x14ac:dyDescent="0.2">
      <c r="W51352" s="25"/>
      <c r="X51352" s="25"/>
    </row>
    <row r="51353" spans="23:24" x14ac:dyDescent="0.2">
      <c r="W51353" s="25"/>
      <c r="X51353" s="25"/>
    </row>
    <row r="51354" spans="23:24" x14ac:dyDescent="0.2">
      <c r="W51354" s="25"/>
      <c r="X51354" s="25"/>
    </row>
    <row r="51355" spans="23:24" x14ac:dyDescent="0.2">
      <c r="W51355" s="25"/>
      <c r="X51355" s="25"/>
    </row>
    <row r="51356" spans="23:24" x14ac:dyDescent="0.2">
      <c r="W51356" s="25"/>
      <c r="X51356" s="25"/>
    </row>
    <row r="51357" spans="23:24" x14ac:dyDescent="0.2">
      <c r="W51357" s="25"/>
      <c r="X51357" s="25"/>
    </row>
    <row r="51358" spans="23:24" x14ac:dyDescent="0.2">
      <c r="W51358" s="25"/>
      <c r="X51358" s="25"/>
    </row>
    <row r="51359" spans="23:24" x14ac:dyDescent="0.2">
      <c r="W51359" s="25"/>
      <c r="X51359" s="25"/>
    </row>
    <row r="51360" spans="23:24" x14ac:dyDescent="0.2">
      <c r="W51360" s="25"/>
      <c r="X51360" s="25"/>
    </row>
    <row r="51361" spans="23:24" x14ac:dyDescent="0.2">
      <c r="W51361" s="25"/>
      <c r="X51361" s="25"/>
    </row>
    <row r="51362" spans="23:24" x14ac:dyDescent="0.2">
      <c r="W51362" s="25"/>
      <c r="X51362" s="25"/>
    </row>
    <row r="51363" spans="23:24" x14ac:dyDescent="0.2">
      <c r="W51363" s="25"/>
      <c r="X51363" s="25"/>
    </row>
    <row r="51364" spans="23:24" x14ac:dyDescent="0.2">
      <c r="W51364" s="25"/>
      <c r="X51364" s="25"/>
    </row>
    <row r="51365" spans="23:24" x14ac:dyDescent="0.2">
      <c r="W51365" s="25"/>
      <c r="X51365" s="25"/>
    </row>
    <row r="51366" spans="23:24" x14ac:dyDescent="0.2">
      <c r="W51366" s="25"/>
      <c r="X51366" s="25"/>
    </row>
    <row r="51367" spans="23:24" x14ac:dyDescent="0.2">
      <c r="W51367" s="25"/>
      <c r="X51367" s="25"/>
    </row>
    <row r="51368" spans="23:24" x14ac:dyDescent="0.2">
      <c r="W51368" s="25"/>
      <c r="X51368" s="25"/>
    </row>
    <row r="51369" spans="23:24" x14ac:dyDescent="0.2">
      <c r="W51369" s="25"/>
      <c r="X51369" s="25"/>
    </row>
    <row r="51370" spans="23:24" x14ac:dyDescent="0.2">
      <c r="W51370" s="25"/>
      <c r="X51370" s="25"/>
    </row>
    <row r="51371" spans="23:24" x14ac:dyDescent="0.2">
      <c r="W51371" s="25"/>
      <c r="X51371" s="25"/>
    </row>
    <row r="51372" spans="23:24" x14ac:dyDescent="0.2">
      <c r="W51372" s="25"/>
      <c r="X51372" s="25"/>
    </row>
    <row r="51373" spans="23:24" x14ac:dyDescent="0.2">
      <c r="W51373" s="25"/>
      <c r="X51373" s="25"/>
    </row>
    <row r="51374" spans="23:24" x14ac:dyDescent="0.2">
      <c r="W51374" s="25"/>
      <c r="X51374" s="25"/>
    </row>
    <row r="51375" spans="23:24" x14ac:dyDescent="0.2">
      <c r="W51375" s="25"/>
      <c r="X51375" s="25"/>
    </row>
    <row r="51376" spans="23:24" x14ac:dyDescent="0.2">
      <c r="W51376" s="25"/>
      <c r="X51376" s="25"/>
    </row>
    <row r="51377" spans="23:24" x14ac:dyDescent="0.2">
      <c r="W51377" s="25"/>
      <c r="X51377" s="25"/>
    </row>
    <row r="51378" spans="23:24" x14ac:dyDescent="0.2">
      <c r="W51378" s="25"/>
      <c r="X51378" s="25"/>
    </row>
    <row r="51379" spans="23:24" x14ac:dyDescent="0.2">
      <c r="W51379" s="25"/>
      <c r="X51379" s="25"/>
    </row>
    <row r="51380" spans="23:24" x14ac:dyDescent="0.2">
      <c r="W51380" s="25"/>
      <c r="X51380" s="25"/>
    </row>
    <row r="51381" spans="23:24" x14ac:dyDescent="0.2">
      <c r="W51381" s="25"/>
      <c r="X51381" s="25"/>
    </row>
    <row r="51382" spans="23:24" x14ac:dyDescent="0.2">
      <c r="W51382" s="25"/>
      <c r="X51382" s="25"/>
    </row>
    <row r="51383" spans="23:24" x14ac:dyDescent="0.2">
      <c r="W51383" s="25"/>
      <c r="X51383" s="25"/>
    </row>
    <row r="51384" spans="23:24" x14ac:dyDescent="0.2">
      <c r="W51384" s="25"/>
      <c r="X51384" s="25"/>
    </row>
    <row r="51385" spans="23:24" x14ac:dyDescent="0.2">
      <c r="W51385" s="25"/>
      <c r="X51385" s="25"/>
    </row>
    <row r="51386" spans="23:24" x14ac:dyDescent="0.2">
      <c r="W51386" s="25"/>
      <c r="X51386" s="25"/>
    </row>
    <row r="51387" spans="23:24" x14ac:dyDescent="0.2">
      <c r="W51387" s="25"/>
      <c r="X51387" s="25"/>
    </row>
    <row r="51388" spans="23:24" x14ac:dyDescent="0.2">
      <c r="W51388" s="25"/>
      <c r="X51388" s="25"/>
    </row>
    <row r="51389" spans="23:24" x14ac:dyDescent="0.2">
      <c r="W51389" s="25"/>
      <c r="X51389" s="25"/>
    </row>
    <row r="51390" spans="23:24" x14ac:dyDescent="0.2">
      <c r="W51390" s="25"/>
      <c r="X51390" s="25"/>
    </row>
    <row r="51391" spans="23:24" x14ac:dyDescent="0.2">
      <c r="W51391" s="25"/>
      <c r="X51391" s="25"/>
    </row>
    <row r="51392" spans="23:24" x14ac:dyDescent="0.2">
      <c r="W51392" s="25"/>
      <c r="X51392" s="25"/>
    </row>
    <row r="51393" spans="23:24" x14ac:dyDescent="0.2">
      <c r="W51393" s="25"/>
      <c r="X51393" s="25"/>
    </row>
    <row r="51394" spans="23:24" x14ac:dyDescent="0.2">
      <c r="W51394" s="25"/>
      <c r="X51394" s="25"/>
    </row>
    <row r="51395" spans="23:24" x14ac:dyDescent="0.2">
      <c r="W51395" s="25"/>
      <c r="X51395" s="25"/>
    </row>
    <row r="51396" spans="23:24" x14ac:dyDescent="0.2">
      <c r="W51396" s="25"/>
      <c r="X51396" s="25"/>
    </row>
    <row r="51397" spans="23:24" x14ac:dyDescent="0.2">
      <c r="W51397" s="25"/>
      <c r="X51397" s="25"/>
    </row>
    <row r="51398" spans="23:24" x14ac:dyDescent="0.2">
      <c r="W51398" s="25"/>
      <c r="X51398" s="25"/>
    </row>
    <row r="51399" spans="23:24" x14ac:dyDescent="0.2">
      <c r="W51399" s="25"/>
      <c r="X51399" s="25"/>
    </row>
    <row r="51400" spans="23:24" x14ac:dyDescent="0.2">
      <c r="W51400" s="25"/>
      <c r="X51400" s="25"/>
    </row>
    <row r="51401" spans="23:24" x14ac:dyDescent="0.2">
      <c r="W51401" s="25"/>
      <c r="X51401" s="25"/>
    </row>
    <row r="51402" spans="23:24" x14ac:dyDescent="0.2">
      <c r="W51402" s="25"/>
      <c r="X51402" s="25"/>
    </row>
    <row r="51403" spans="23:24" x14ac:dyDescent="0.2">
      <c r="W51403" s="25"/>
      <c r="X51403" s="25"/>
    </row>
    <row r="51404" spans="23:24" x14ac:dyDescent="0.2">
      <c r="W51404" s="25"/>
      <c r="X51404" s="25"/>
    </row>
    <row r="51405" spans="23:24" x14ac:dyDescent="0.2">
      <c r="W51405" s="25"/>
      <c r="X51405" s="25"/>
    </row>
    <row r="51406" spans="23:24" x14ac:dyDescent="0.2">
      <c r="W51406" s="25"/>
      <c r="X51406" s="25"/>
    </row>
    <row r="51407" spans="23:24" x14ac:dyDescent="0.2">
      <c r="W51407" s="25"/>
      <c r="X51407" s="25"/>
    </row>
    <row r="51408" spans="23:24" x14ac:dyDescent="0.2">
      <c r="W51408" s="25"/>
      <c r="X51408" s="25"/>
    </row>
    <row r="51409" spans="23:24" x14ac:dyDescent="0.2">
      <c r="W51409" s="25"/>
      <c r="X51409" s="25"/>
    </row>
    <row r="51410" spans="23:24" x14ac:dyDescent="0.2">
      <c r="W51410" s="25"/>
      <c r="X51410" s="25"/>
    </row>
    <row r="51411" spans="23:24" x14ac:dyDescent="0.2">
      <c r="W51411" s="25"/>
      <c r="X51411" s="25"/>
    </row>
    <row r="51412" spans="23:24" x14ac:dyDescent="0.2">
      <c r="W51412" s="25"/>
      <c r="X51412" s="25"/>
    </row>
    <row r="51413" spans="23:24" x14ac:dyDescent="0.2">
      <c r="W51413" s="25"/>
      <c r="X51413" s="25"/>
    </row>
    <row r="51414" spans="23:24" x14ac:dyDescent="0.2">
      <c r="W51414" s="25"/>
      <c r="X51414" s="25"/>
    </row>
    <row r="51415" spans="23:24" x14ac:dyDescent="0.2">
      <c r="W51415" s="25"/>
      <c r="X51415" s="25"/>
    </row>
    <row r="51416" spans="23:24" x14ac:dyDescent="0.2">
      <c r="W51416" s="25"/>
      <c r="X51416" s="25"/>
    </row>
    <row r="51417" spans="23:24" x14ac:dyDescent="0.2">
      <c r="W51417" s="25"/>
      <c r="X51417" s="25"/>
    </row>
    <row r="51418" spans="23:24" x14ac:dyDescent="0.2">
      <c r="W51418" s="25"/>
      <c r="X51418" s="25"/>
    </row>
    <row r="51419" spans="23:24" x14ac:dyDescent="0.2">
      <c r="W51419" s="25"/>
      <c r="X51419" s="25"/>
    </row>
    <row r="51420" spans="23:24" x14ac:dyDescent="0.2">
      <c r="W51420" s="25"/>
      <c r="X51420" s="25"/>
    </row>
    <row r="51421" spans="23:24" x14ac:dyDescent="0.2">
      <c r="W51421" s="25"/>
      <c r="X51421" s="25"/>
    </row>
    <row r="51422" spans="23:24" x14ac:dyDescent="0.2">
      <c r="W51422" s="25"/>
      <c r="X51422" s="25"/>
    </row>
    <row r="51423" spans="23:24" x14ac:dyDescent="0.2">
      <c r="W51423" s="25"/>
      <c r="X51423" s="25"/>
    </row>
    <row r="51424" spans="23:24" x14ac:dyDescent="0.2">
      <c r="W51424" s="25"/>
      <c r="X51424" s="25"/>
    </row>
    <row r="51425" spans="23:24" x14ac:dyDescent="0.2">
      <c r="W51425" s="25"/>
      <c r="X51425" s="25"/>
    </row>
    <row r="51426" spans="23:24" x14ac:dyDescent="0.2">
      <c r="W51426" s="25"/>
      <c r="X51426" s="25"/>
    </row>
    <row r="51427" spans="23:24" x14ac:dyDescent="0.2">
      <c r="W51427" s="25"/>
      <c r="X51427" s="25"/>
    </row>
    <row r="51428" spans="23:24" x14ac:dyDescent="0.2">
      <c r="W51428" s="25"/>
      <c r="X51428" s="25"/>
    </row>
    <row r="51429" spans="23:24" x14ac:dyDescent="0.2">
      <c r="W51429" s="25"/>
      <c r="X51429" s="25"/>
    </row>
    <row r="51430" spans="23:24" x14ac:dyDescent="0.2">
      <c r="W51430" s="25"/>
      <c r="X51430" s="25"/>
    </row>
    <row r="51431" spans="23:24" x14ac:dyDescent="0.2">
      <c r="W51431" s="25"/>
      <c r="X51431" s="25"/>
    </row>
    <row r="51432" spans="23:24" x14ac:dyDescent="0.2">
      <c r="W51432" s="25"/>
      <c r="X51432" s="25"/>
    </row>
    <row r="51433" spans="23:24" x14ac:dyDescent="0.2">
      <c r="W51433" s="25"/>
      <c r="X51433" s="25"/>
    </row>
    <row r="51434" spans="23:24" x14ac:dyDescent="0.2">
      <c r="W51434" s="25"/>
      <c r="X51434" s="25"/>
    </row>
    <row r="51435" spans="23:24" x14ac:dyDescent="0.2">
      <c r="W51435" s="25"/>
      <c r="X51435" s="25"/>
    </row>
    <row r="51436" spans="23:24" x14ac:dyDescent="0.2">
      <c r="W51436" s="25"/>
      <c r="X51436" s="25"/>
    </row>
    <row r="51437" spans="23:24" x14ac:dyDescent="0.2">
      <c r="W51437" s="25"/>
      <c r="X51437" s="25"/>
    </row>
    <row r="51438" spans="23:24" x14ac:dyDescent="0.2">
      <c r="W51438" s="25"/>
      <c r="X51438" s="25"/>
    </row>
    <row r="51439" spans="23:24" x14ac:dyDescent="0.2">
      <c r="W51439" s="25"/>
      <c r="X51439" s="25"/>
    </row>
    <row r="51440" spans="23:24" x14ac:dyDescent="0.2">
      <c r="W51440" s="25"/>
      <c r="X51440" s="25"/>
    </row>
    <row r="51441" spans="23:24" x14ac:dyDescent="0.2">
      <c r="W51441" s="25"/>
      <c r="X51441" s="25"/>
    </row>
    <row r="51442" spans="23:24" x14ac:dyDescent="0.2">
      <c r="W51442" s="25"/>
      <c r="X51442" s="25"/>
    </row>
    <row r="51443" spans="23:24" x14ac:dyDescent="0.2">
      <c r="W51443" s="25"/>
      <c r="X51443" s="25"/>
    </row>
    <row r="51444" spans="23:24" x14ac:dyDescent="0.2">
      <c r="W51444" s="25"/>
      <c r="X51444" s="25"/>
    </row>
    <row r="51445" spans="23:24" x14ac:dyDescent="0.2">
      <c r="W51445" s="25"/>
      <c r="X51445" s="25"/>
    </row>
    <row r="51446" spans="23:24" x14ac:dyDescent="0.2">
      <c r="W51446" s="25"/>
      <c r="X51446" s="25"/>
    </row>
    <row r="51447" spans="23:24" x14ac:dyDescent="0.2">
      <c r="W51447" s="25"/>
      <c r="X51447" s="25"/>
    </row>
    <row r="51448" spans="23:24" x14ac:dyDescent="0.2">
      <c r="W51448" s="25"/>
      <c r="X51448" s="25"/>
    </row>
    <row r="51449" spans="23:24" x14ac:dyDescent="0.2">
      <c r="W51449" s="25"/>
      <c r="X51449" s="25"/>
    </row>
    <row r="51450" spans="23:24" x14ac:dyDescent="0.2">
      <c r="W51450" s="25"/>
      <c r="X51450" s="25"/>
    </row>
    <row r="51451" spans="23:24" x14ac:dyDescent="0.2">
      <c r="W51451" s="25"/>
      <c r="X51451" s="25"/>
    </row>
    <row r="51452" spans="23:24" x14ac:dyDescent="0.2">
      <c r="W51452" s="25"/>
      <c r="X51452" s="25"/>
    </row>
    <row r="51453" spans="23:24" x14ac:dyDescent="0.2">
      <c r="W51453" s="25"/>
      <c r="X51453" s="25"/>
    </row>
    <row r="51454" spans="23:24" x14ac:dyDescent="0.2">
      <c r="W51454" s="25"/>
      <c r="X51454" s="25"/>
    </row>
    <row r="51455" spans="23:24" x14ac:dyDescent="0.2">
      <c r="W51455" s="25"/>
      <c r="X51455" s="25"/>
    </row>
    <row r="51456" spans="23:24" x14ac:dyDescent="0.2">
      <c r="W51456" s="25"/>
      <c r="X51456" s="25"/>
    </row>
    <row r="51457" spans="23:24" x14ac:dyDescent="0.2">
      <c r="W51457" s="25"/>
      <c r="X51457" s="25"/>
    </row>
    <row r="51458" spans="23:24" x14ac:dyDescent="0.2">
      <c r="W51458" s="25"/>
      <c r="X51458" s="25"/>
    </row>
    <row r="51459" spans="23:24" x14ac:dyDescent="0.2">
      <c r="W51459" s="25"/>
      <c r="X51459" s="25"/>
    </row>
    <row r="51460" spans="23:24" x14ac:dyDescent="0.2">
      <c r="W51460" s="25"/>
      <c r="X51460" s="25"/>
    </row>
    <row r="51461" spans="23:24" x14ac:dyDescent="0.2">
      <c r="W51461" s="25"/>
      <c r="X51461" s="25"/>
    </row>
    <row r="51462" spans="23:24" x14ac:dyDescent="0.2">
      <c r="W51462" s="25"/>
      <c r="X51462" s="25"/>
    </row>
    <row r="51463" spans="23:24" x14ac:dyDescent="0.2">
      <c r="W51463" s="25"/>
      <c r="X51463" s="25"/>
    </row>
    <row r="51464" spans="23:24" x14ac:dyDescent="0.2">
      <c r="W51464" s="25"/>
      <c r="X51464" s="25"/>
    </row>
    <row r="51465" spans="23:24" x14ac:dyDescent="0.2">
      <c r="W51465" s="25"/>
      <c r="X51465" s="25"/>
    </row>
    <row r="51466" spans="23:24" x14ac:dyDescent="0.2">
      <c r="W51466" s="25"/>
      <c r="X51466" s="25"/>
    </row>
    <row r="51467" spans="23:24" x14ac:dyDescent="0.2">
      <c r="W51467" s="25"/>
      <c r="X51467" s="25"/>
    </row>
    <row r="51468" spans="23:24" x14ac:dyDescent="0.2">
      <c r="W51468" s="25"/>
      <c r="X51468" s="25"/>
    </row>
    <row r="51469" spans="23:24" x14ac:dyDescent="0.2">
      <c r="W51469" s="25"/>
      <c r="X51469" s="25"/>
    </row>
    <row r="51470" spans="23:24" x14ac:dyDescent="0.2">
      <c r="W51470" s="25"/>
      <c r="X51470" s="25"/>
    </row>
    <row r="51471" spans="23:24" x14ac:dyDescent="0.2">
      <c r="W51471" s="25"/>
      <c r="X51471" s="25"/>
    </row>
    <row r="51472" spans="23:24" x14ac:dyDescent="0.2">
      <c r="W51472" s="25"/>
      <c r="X51472" s="25"/>
    </row>
    <row r="51473" spans="23:24" x14ac:dyDescent="0.2">
      <c r="W51473" s="25"/>
      <c r="X51473" s="25"/>
    </row>
    <row r="51474" spans="23:24" x14ac:dyDescent="0.2">
      <c r="W51474" s="25"/>
      <c r="X51474" s="25"/>
    </row>
    <row r="51475" spans="23:24" x14ac:dyDescent="0.2">
      <c r="W51475" s="25"/>
      <c r="X51475" s="25"/>
    </row>
    <row r="51476" spans="23:24" x14ac:dyDescent="0.2">
      <c r="W51476" s="25"/>
      <c r="X51476" s="25"/>
    </row>
    <row r="51477" spans="23:24" x14ac:dyDescent="0.2">
      <c r="W51477" s="25"/>
      <c r="X51477" s="25"/>
    </row>
    <row r="51478" spans="23:24" x14ac:dyDescent="0.2">
      <c r="W51478" s="25"/>
      <c r="X51478" s="25"/>
    </row>
    <row r="51479" spans="23:24" x14ac:dyDescent="0.2">
      <c r="W51479" s="25"/>
      <c r="X51479" s="25"/>
    </row>
    <row r="51480" spans="23:24" x14ac:dyDescent="0.2">
      <c r="W51480" s="25"/>
      <c r="X51480" s="25"/>
    </row>
    <row r="51481" spans="23:24" x14ac:dyDescent="0.2">
      <c r="W51481" s="25"/>
      <c r="X51481" s="25"/>
    </row>
    <row r="51482" spans="23:24" x14ac:dyDescent="0.2">
      <c r="W51482" s="25"/>
      <c r="X51482" s="25"/>
    </row>
    <row r="51483" spans="23:24" x14ac:dyDescent="0.2">
      <c r="W51483" s="25"/>
      <c r="X51483" s="25"/>
    </row>
    <row r="51484" spans="23:24" x14ac:dyDescent="0.2">
      <c r="W51484" s="25"/>
      <c r="X51484" s="25"/>
    </row>
    <row r="51485" spans="23:24" x14ac:dyDescent="0.2">
      <c r="W51485" s="25"/>
      <c r="X51485" s="25"/>
    </row>
    <row r="51486" spans="23:24" x14ac:dyDescent="0.2">
      <c r="W51486" s="25"/>
      <c r="X51486" s="25"/>
    </row>
    <row r="51487" spans="23:24" x14ac:dyDescent="0.2">
      <c r="W51487" s="25"/>
      <c r="X51487" s="25"/>
    </row>
    <row r="51488" spans="23:24" x14ac:dyDescent="0.2">
      <c r="W51488" s="25"/>
      <c r="X51488" s="25"/>
    </row>
    <row r="51489" spans="23:24" x14ac:dyDescent="0.2">
      <c r="W51489" s="25"/>
      <c r="X51489" s="25"/>
    </row>
    <row r="51490" spans="23:24" x14ac:dyDescent="0.2">
      <c r="W51490" s="25"/>
      <c r="X51490" s="25"/>
    </row>
    <row r="51491" spans="23:24" x14ac:dyDescent="0.2">
      <c r="W51491" s="25"/>
      <c r="X51491" s="25"/>
    </row>
    <row r="51492" spans="23:24" x14ac:dyDescent="0.2">
      <c r="W51492" s="25"/>
      <c r="X51492" s="25"/>
    </row>
    <row r="51493" spans="23:24" x14ac:dyDescent="0.2">
      <c r="W51493" s="25"/>
      <c r="X51493" s="25"/>
    </row>
    <row r="51494" spans="23:24" x14ac:dyDescent="0.2">
      <c r="W51494" s="25"/>
      <c r="X51494" s="25"/>
    </row>
    <row r="51495" spans="23:24" x14ac:dyDescent="0.2">
      <c r="W51495" s="25"/>
      <c r="X51495" s="25"/>
    </row>
    <row r="51496" spans="23:24" x14ac:dyDescent="0.2">
      <c r="W51496" s="25"/>
      <c r="X51496" s="25"/>
    </row>
    <row r="51497" spans="23:24" x14ac:dyDescent="0.2">
      <c r="W51497" s="25"/>
      <c r="X51497" s="25"/>
    </row>
    <row r="51498" spans="23:24" x14ac:dyDescent="0.2">
      <c r="W51498" s="25"/>
      <c r="X51498" s="25"/>
    </row>
    <row r="51499" spans="23:24" x14ac:dyDescent="0.2">
      <c r="W51499" s="25"/>
      <c r="X51499" s="25"/>
    </row>
    <row r="51500" spans="23:24" x14ac:dyDescent="0.2">
      <c r="W51500" s="25"/>
      <c r="X51500" s="25"/>
    </row>
    <row r="51501" spans="23:24" x14ac:dyDescent="0.2">
      <c r="W51501" s="25"/>
      <c r="X51501" s="25"/>
    </row>
    <row r="51502" spans="23:24" x14ac:dyDescent="0.2">
      <c r="W51502" s="25"/>
      <c r="X51502" s="25"/>
    </row>
    <row r="51503" spans="23:24" x14ac:dyDescent="0.2">
      <c r="W51503" s="25"/>
      <c r="X51503" s="25"/>
    </row>
    <row r="51504" spans="23:24" x14ac:dyDescent="0.2">
      <c r="W51504" s="25"/>
      <c r="X51504" s="25"/>
    </row>
    <row r="51505" spans="23:24" x14ac:dyDescent="0.2">
      <c r="W51505" s="25"/>
      <c r="X51505" s="25"/>
    </row>
    <row r="51506" spans="23:24" x14ac:dyDescent="0.2">
      <c r="W51506" s="25"/>
      <c r="X51506" s="25"/>
    </row>
    <row r="51507" spans="23:24" x14ac:dyDescent="0.2">
      <c r="W51507" s="25"/>
      <c r="X51507" s="25"/>
    </row>
    <row r="51508" spans="23:24" x14ac:dyDescent="0.2">
      <c r="W51508" s="25"/>
      <c r="X51508" s="25"/>
    </row>
    <row r="51509" spans="23:24" x14ac:dyDescent="0.2">
      <c r="W51509" s="25"/>
      <c r="X51509" s="25"/>
    </row>
    <row r="51510" spans="23:24" x14ac:dyDescent="0.2">
      <c r="W51510" s="25"/>
      <c r="X51510" s="25"/>
    </row>
    <row r="51511" spans="23:24" x14ac:dyDescent="0.2">
      <c r="W51511" s="25"/>
      <c r="X51511" s="25"/>
    </row>
    <row r="51512" spans="23:24" x14ac:dyDescent="0.2">
      <c r="W51512" s="25"/>
      <c r="X51512" s="25"/>
    </row>
    <row r="51513" spans="23:24" x14ac:dyDescent="0.2">
      <c r="W51513" s="25"/>
      <c r="X51513" s="25"/>
    </row>
    <row r="51514" spans="23:24" x14ac:dyDescent="0.2">
      <c r="W51514" s="25"/>
      <c r="X51514" s="25"/>
    </row>
    <row r="51515" spans="23:24" x14ac:dyDescent="0.2">
      <c r="W51515" s="25"/>
      <c r="X51515" s="25"/>
    </row>
    <row r="51516" spans="23:24" x14ac:dyDescent="0.2">
      <c r="W51516" s="25"/>
      <c r="X51516" s="25"/>
    </row>
    <row r="51517" spans="23:24" x14ac:dyDescent="0.2">
      <c r="W51517" s="25"/>
      <c r="X51517" s="25"/>
    </row>
    <row r="51518" spans="23:24" x14ac:dyDescent="0.2">
      <c r="W51518" s="25"/>
      <c r="X51518" s="25"/>
    </row>
    <row r="51519" spans="23:24" x14ac:dyDescent="0.2">
      <c r="W51519" s="25"/>
      <c r="X51519" s="25"/>
    </row>
    <row r="51520" spans="23:24" x14ac:dyDescent="0.2">
      <c r="W51520" s="25"/>
      <c r="X51520" s="25"/>
    </row>
    <row r="51521" spans="23:24" x14ac:dyDescent="0.2">
      <c r="W51521" s="25"/>
      <c r="X51521" s="25"/>
    </row>
    <row r="51522" spans="23:24" x14ac:dyDescent="0.2">
      <c r="W51522" s="25"/>
      <c r="X51522" s="25"/>
    </row>
    <row r="51523" spans="23:24" x14ac:dyDescent="0.2">
      <c r="W51523" s="25"/>
      <c r="X51523" s="25"/>
    </row>
    <row r="51524" spans="23:24" x14ac:dyDescent="0.2">
      <c r="W51524" s="25"/>
      <c r="X51524" s="25"/>
    </row>
    <row r="51525" spans="23:24" x14ac:dyDescent="0.2">
      <c r="W51525" s="25"/>
      <c r="X51525" s="25"/>
    </row>
    <row r="51526" spans="23:24" x14ac:dyDescent="0.2">
      <c r="W51526" s="25"/>
      <c r="X51526" s="25"/>
    </row>
    <row r="51527" spans="23:24" x14ac:dyDescent="0.2">
      <c r="W51527" s="25"/>
      <c r="X51527" s="25"/>
    </row>
    <row r="51528" spans="23:24" x14ac:dyDescent="0.2">
      <c r="W51528" s="25"/>
      <c r="X51528" s="25"/>
    </row>
    <row r="51529" spans="23:24" x14ac:dyDescent="0.2">
      <c r="W51529" s="25"/>
      <c r="X51529" s="25"/>
    </row>
    <row r="51530" spans="23:24" x14ac:dyDescent="0.2">
      <c r="W51530" s="25"/>
      <c r="X51530" s="25"/>
    </row>
    <row r="51531" spans="23:24" x14ac:dyDescent="0.2">
      <c r="W51531" s="25"/>
      <c r="X51531" s="25"/>
    </row>
    <row r="51532" spans="23:24" x14ac:dyDescent="0.2">
      <c r="W51532" s="25"/>
      <c r="X51532" s="25"/>
    </row>
    <row r="51533" spans="23:24" x14ac:dyDescent="0.2">
      <c r="W51533" s="25"/>
      <c r="X51533" s="25"/>
    </row>
    <row r="51534" spans="23:24" x14ac:dyDescent="0.2">
      <c r="W51534" s="25"/>
      <c r="X51534" s="25"/>
    </row>
    <row r="51535" spans="23:24" x14ac:dyDescent="0.2">
      <c r="W51535" s="25"/>
      <c r="X51535" s="25"/>
    </row>
    <row r="51536" spans="23:24" x14ac:dyDescent="0.2">
      <c r="W51536" s="25"/>
      <c r="X51536" s="25"/>
    </row>
    <row r="51537" spans="23:24" x14ac:dyDescent="0.2">
      <c r="W51537" s="25"/>
      <c r="X51537" s="25"/>
    </row>
    <row r="51538" spans="23:24" x14ac:dyDescent="0.2">
      <c r="W51538" s="25"/>
      <c r="X51538" s="25"/>
    </row>
    <row r="51539" spans="23:24" x14ac:dyDescent="0.2">
      <c r="W51539" s="25"/>
      <c r="X51539" s="25"/>
    </row>
    <row r="51540" spans="23:24" x14ac:dyDescent="0.2">
      <c r="W51540" s="25"/>
      <c r="X51540" s="25"/>
    </row>
    <row r="51541" spans="23:24" x14ac:dyDescent="0.2">
      <c r="W51541" s="25"/>
      <c r="X51541" s="25"/>
    </row>
    <row r="51542" spans="23:24" x14ac:dyDescent="0.2">
      <c r="W51542" s="25"/>
      <c r="X51542" s="25"/>
    </row>
    <row r="51543" spans="23:24" x14ac:dyDescent="0.2">
      <c r="W51543" s="25"/>
      <c r="X51543" s="25"/>
    </row>
    <row r="51544" spans="23:24" x14ac:dyDescent="0.2">
      <c r="W51544" s="25"/>
      <c r="X51544" s="25"/>
    </row>
    <row r="51545" spans="23:24" x14ac:dyDescent="0.2">
      <c r="W51545" s="25"/>
      <c r="X51545" s="25"/>
    </row>
    <row r="51546" spans="23:24" x14ac:dyDescent="0.2">
      <c r="W51546" s="25"/>
      <c r="X51546" s="25"/>
    </row>
    <row r="51547" spans="23:24" x14ac:dyDescent="0.2">
      <c r="W51547" s="25"/>
      <c r="X51547" s="25"/>
    </row>
    <row r="51548" spans="23:24" x14ac:dyDescent="0.2">
      <c r="W51548" s="25"/>
      <c r="X51548" s="25"/>
    </row>
    <row r="51549" spans="23:24" x14ac:dyDescent="0.2">
      <c r="W51549" s="25"/>
      <c r="X51549" s="25"/>
    </row>
    <row r="51550" spans="23:24" x14ac:dyDescent="0.2">
      <c r="W51550" s="25"/>
      <c r="X51550" s="25"/>
    </row>
    <row r="51551" spans="23:24" x14ac:dyDescent="0.2">
      <c r="W51551" s="25"/>
      <c r="X51551" s="25"/>
    </row>
    <row r="51552" spans="23:24" x14ac:dyDescent="0.2">
      <c r="W51552" s="25"/>
      <c r="X51552" s="25"/>
    </row>
    <row r="51553" spans="23:24" x14ac:dyDescent="0.2">
      <c r="W51553" s="25"/>
      <c r="X51553" s="25"/>
    </row>
    <row r="51554" spans="23:24" x14ac:dyDescent="0.2">
      <c r="W51554" s="25"/>
      <c r="X51554" s="25"/>
    </row>
    <row r="51555" spans="23:24" x14ac:dyDescent="0.2">
      <c r="W51555" s="25"/>
      <c r="X51555" s="25"/>
    </row>
    <row r="51556" spans="23:24" x14ac:dyDescent="0.2">
      <c r="W51556" s="25"/>
      <c r="X51556" s="25"/>
    </row>
    <row r="51557" spans="23:24" x14ac:dyDescent="0.2">
      <c r="W51557" s="25"/>
      <c r="X51557" s="25"/>
    </row>
    <row r="51558" spans="23:24" x14ac:dyDescent="0.2">
      <c r="W51558" s="25"/>
      <c r="X51558" s="25"/>
    </row>
    <row r="51559" spans="23:24" x14ac:dyDescent="0.2">
      <c r="W51559" s="25"/>
      <c r="X51559" s="25"/>
    </row>
    <row r="51560" spans="23:24" x14ac:dyDescent="0.2">
      <c r="W51560" s="25"/>
      <c r="X51560" s="25"/>
    </row>
    <row r="51561" spans="23:24" x14ac:dyDescent="0.2">
      <c r="W51561" s="25"/>
      <c r="X51561" s="25"/>
    </row>
    <row r="51562" spans="23:24" x14ac:dyDescent="0.2">
      <c r="W51562" s="25"/>
      <c r="X51562" s="25"/>
    </row>
    <row r="51563" spans="23:24" x14ac:dyDescent="0.2">
      <c r="W51563" s="25"/>
      <c r="X51563" s="25"/>
    </row>
    <row r="51564" spans="23:24" x14ac:dyDescent="0.2">
      <c r="W51564" s="25"/>
      <c r="X51564" s="25"/>
    </row>
    <row r="51565" spans="23:24" x14ac:dyDescent="0.2">
      <c r="W51565" s="25"/>
      <c r="X51565" s="25"/>
    </row>
    <row r="51566" spans="23:24" x14ac:dyDescent="0.2">
      <c r="W51566" s="25"/>
      <c r="X51566" s="25"/>
    </row>
    <row r="51567" spans="23:24" x14ac:dyDescent="0.2">
      <c r="W51567" s="25"/>
      <c r="X51567" s="25"/>
    </row>
    <row r="51568" spans="23:24" x14ac:dyDescent="0.2">
      <c r="W51568" s="25"/>
      <c r="X51568" s="25"/>
    </row>
    <row r="51569" spans="23:24" x14ac:dyDescent="0.2">
      <c r="W51569" s="25"/>
      <c r="X51569" s="25"/>
    </row>
    <row r="51570" spans="23:24" x14ac:dyDescent="0.2">
      <c r="W51570" s="25"/>
      <c r="X51570" s="25"/>
    </row>
    <row r="51571" spans="23:24" x14ac:dyDescent="0.2">
      <c r="W51571" s="25"/>
      <c r="X51571" s="25"/>
    </row>
    <row r="51572" spans="23:24" x14ac:dyDescent="0.2">
      <c r="W51572" s="25"/>
      <c r="X51572" s="25"/>
    </row>
    <row r="51573" spans="23:24" x14ac:dyDescent="0.2">
      <c r="W51573" s="25"/>
      <c r="X51573" s="25"/>
    </row>
    <row r="51574" spans="23:24" x14ac:dyDescent="0.2">
      <c r="W51574" s="25"/>
      <c r="X51574" s="25"/>
    </row>
    <row r="51575" spans="23:24" x14ac:dyDescent="0.2">
      <c r="W51575" s="25"/>
      <c r="X51575" s="25"/>
    </row>
    <row r="51576" spans="23:24" x14ac:dyDescent="0.2">
      <c r="W51576" s="25"/>
      <c r="X51576" s="25"/>
    </row>
    <row r="51577" spans="23:24" x14ac:dyDescent="0.2">
      <c r="W51577" s="25"/>
      <c r="X51577" s="25"/>
    </row>
    <row r="51578" spans="23:24" x14ac:dyDescent="0.2">
      <c r="W51578" s="25"/>
      <c r="X51578" s="25"/>
    </row>
    <row r="51579" spans="23:24" x14ac:dyDescent="0.2">
      <c r="W51579" s="25"/>
      <c r="X51579" s="25"/>
    </row>
    <row r="51580" spans="23:24" x14ac:dyDescent="0.2">
      <c r="W51580" s="25"/>
      <c r="X51580" s="25"/>
    </row>
    <row r="51581" spans="23:24" x14ac:dyDescent="0.2">
      <c r="W51581" s="25"/>
      <c r="X51581" s="25"/>
    </row>
    <row r="51582" spans="23:24" x14ac:dyDescent="0.2">
      <c r="W51582" s="25"/>
      <c r="X51582" s="25"/>
    </row>
    <row r="51583" spans="23:24" x14ac:dyDescent="0.2">
      <c r="W51583" s="25"/>
      <c r="X51583" s="25"/>
    </row>
    <row r="51584" spans="23:24" x14ac:dyDescent="0.2">
      <c r="W51584" s="25"/>
      <c r="X51584" s="25"/>
    </row>
    <row r="51585" spans="23:24" x14ac:dyDescent="0.2">
      <c r="W51585" s="25"/>
      <c r="X51585" s="25"/>
    </row>
    <row r="51586" spans="23:24" x14ac:dyDescent="0.2">
      <c r="W51586" s="25"/>
      <c r="X51586" s="25"/>
    </row>
    <row r="51587" spans="23:24" x14ac:dyDescent="0.2">
      <c r="W51587" s="25"/>
      <c r="X51587" s="25"/>
    </row>
    <row r="51588" spans="23:24" x14ac:dyDescent="0.2">
      <c r="W51588" s="25"/>
      <c r="X51588" s="25"/>
    </row>
    <row r="51589" spans="23:24" x14ac:dyDescent="0.2">
      <c r="W51589" s="25"/>
      <c r="X51589" s="25"/>
    </row>
    <row r="51590" spans="23:24" x14ac:dyDescent="0.2">
      <c r="W51590" s="25"/>
      <c r="X51590" s="25"/>
    </row>
    <row r="51591" spans="23:24" x14ac:dyDescent="0.2">
      <c r="W51591" s="25"/>
      <c r="X51591" s="25"/>
    </row>
    <row r="51592" spans="23:24" x14ac:dyDescent="0.2">
      <c r="W51592" s="25"/>
      <c r="X51592" s="25"/>
    </row>
    <row r="51593" spans="23:24" x14ac:dyDescent="0.2">
      <c r="W51593" s="25"/>
      <c r="X51593" s="25"/>
    </row>
    <row r="51594" spans="23:24" x14ac:dyDescent="0.2">
      <c r="W51594" s="25"/>
      <c r="X51594" s="25"/>
    </row>
    <row r="51595" spans="23:24" x14ac:dyDescent="0.2">
      <c r="W51595" s="25"/>
      <c r="X51595" s="25"/>
    </row>
    <row r="51596" spans="23:24" x14ac:dyDescent="0.2">
      <c r="W51596" s="25"/>
      <c r="X51596" s="25"/>
    </row>
    <row r="51597" spans="23:24" x14ac:dyDescent="0.2">
      <c r="W51597" s="25"/>
      <c r="X51597" s="25"/>
    </row>
    <row r="51598" spans="23:24" x14ac:dyDescent="0.2">
      <c r="W51598" s="25"/>
      <c r="X51598" s="25"/>
    </row>
    <row r="51599" spans="23:24" x14ac:dyDescent="0.2">
      <c r="W51599" s="25"/>
      <c r="X51599" s="25"/>
    </row>
    <row r="51600" spans="23:24" x14ac:dyDescent="0.2">
      <c r="W51600" s="25"/>
      <c r="X51600" s="25"/>
    </row>
    <row r="51601" spans="23:24" x14ac:dyDescent="0.2">
      <c r="W51601" s="25"/>
      <c r="X51601" s="25"/>
    </row>
    <row r="51602" spans="23:24" x14ac:dyDescent="0.2">
      <c r="W51602" s="25"/>
      <c r="X51602" s="25"/>
    </row>
    <row r="51603" spans="23:24" x14ac:dyDescent="0.2">
      <c r="W51603" s="25"/>
      <c r="X51603" s="25"/>
    </row>
    <row r="51604" spans="23:24" x14ac:dyDescent="0.2">
      <c r="W51604" s="25"/>
      <c r="X51604" s="25"/>
    </row>
    <row r="51605" spans="23:24" x14ac:dyDescent="0.2">
      <c r="W51605" s="25"/>
      <c r="X51605" s="25"/>
    </row>
    <row r="51606" spans="23:24" x14ac:dyDescent="0.2">
      <c r="W51606" s="25"/>
      <c r="X51606" s="25"/>
    </row>
    <row r="51607" spans="23:24" x14ac:dyDescent="0.2">
      <c r="W51607" s="25"/>
      <c r="X51607" s="25"/>
    </row>
    <row r="51608" spans="23:24" x14ac:dyDescent="0.2">
      <c r="W51608" s="25"/>
      <c r="X51608" s="25"/>
    </row>
    <row r="51609" spans="23:24" x14ac:dyDescent="0.2">
      <c r="W51609" s="25"/>
      <c r="X51609" s="25"/>
    </row>
    <row r="51610" spans="23:24" x14ac:dyDescent="0.2">
      <c r="W51610" s="25"/>
      <c r="X51610" s="25"/>
    </row>
    <row r="51611" spans="23:24" x14ac:dyDescent="0.2">
      <c r="W51611" s="25"/>
      <c r="X51611" s="25"/>
    </row>
    <row r="51612" spans="23:24" x14ac:dyDescent="0.2">
      <c r="W51612" s="25"/>
      <c r="X51612" s="25"/>
    </row>
    <row r="51613" spans="23:24" x14ac:dyDescent="0.2">
      <c r="W51613" s="25"/>
      <c r="X51613" s="25"/>
    </row>
    <row r="51614" spans="23:24" x14ac:dyDescent="0.2">
      <c r="W51614" s="25"/>
      <c r="X51614" s="25"/>
    </row>
    <row r="51615" spans="23:24" x14ac:dyDescent="0.2">
      <c r="W51615" s="25"/>
      <c r="X51615" s="25"/>
    </row>
    <row r="51616" spans="23:24" x14ac:dyDescent="0.2">
      <c r="W51616" s="25"/>
      <c r="X51616" s="25"/>
    </row>
    <row r="51617" spans="23:24" x14ac:dyDescent="0.2">
      <c r="W51617" s="25"/>
      <c r="X51617" s="25"/>
    </row>
    <row r="51618" spans="23:24" x14ac:dyDescent="0.2">
      <c r="W51618" s="25"/>
      <c r="X51618" s="25"/>
    </row>
    <row r="51619" spans="23:24" x14ac:dyDescent="0.2">
      <c r="W51619" s="25"/>
      <c r="X51619" s="25"/>
    </row>
    <row r="51620" spans="23:24" x14ac:dyDescent="0.2">
      <c r="W51620" s="25"/>
      <c r="X51620" s="25"/>
    </row>
    <row r="51621" spans="23:24" x14ac:dyDescent="0.2">
      <c r="W51621" s="25"/>
      <c r="X51621" s="25"/>
    </row>
    <row r="51622" spans="23:24" x14ac:dyDescent="0.2">
      <c r="W51622" s="25"/>
      <c r="X51622" s="25"/>
    </row>
    <row r="51623" spans="23:24" x14ac:dyDescent="0.2">
      <c r="W51623" s="25"/>
      <c r="X51623" s="25"/>
    </row>
    <row r="51624" spans="23:24" x14ac:dyDescent="0.2">
      <c r="W51624" s="25"/>
      <c r="X51624" s="25"/>
    </row>
    <row r="51625" spans="23:24" x14ac:dyDescent="0.2">
      <c r="W51625" s="25"/>
      <c r="X51625" s="25"/>
    </row>
    <row r="51626" spans="23:24" x14ac:dyDescent="0.2">
      <c r="W51626" s="25"/>
      <c r="X51626" s="25"/>
    </row>
    <row r="51627" spans="23:24" x14ac:dyDescent="0.2">
      <c r="W51627" s="25"/>
      <c r="X51627" s="25"/>
    </row>
    <row r="51628" spans="23:24" x14ac:dyDescent="0.2">
      <c r="W51628" s="25"/>
      <c r="X51628" s="25"/>
    </row>
    <row r="51629" spans="23:24" x14ac:dyDescent="0.2">
      <c r="W51629" s="25"/>
      <c r="X51629" s="25"/>
    </row>
    <row r="51630" spans="23:24" x14ac:dyDescent="0.2">
      <c r="W51630" s="25"/>
      <c r="X51630" s="25"/>
    </row>
    <row r="51631" spans="23:24" x14ac:dyDescent="0.2">
      <c r="W51631" s="25"/>
      <c r="X51631" s="25"/>
    </row>
    <row r="51632" spans="23:24" x14ac:dyDescent="0.2">
      <c r="W51632" s="25"/>
      <c r="X51632" s="25"/>
    </row>
    <row r="51633" spans="23:24" x14ac:dyDescent="0.2">
      <c r="W51633" s="25"/>
      <c r="X51633" s="25"/>
    </row>
    <row r="51634" spans="23:24" x14ac:dyDescent="0.2">
      <c r="W51634" s="25"/>
      <c r="X51634" s="25"/>
    </row>
    <row r="51635" spans="23:24" x14ac:dyDescent="0.2">
      <c r="W51635" s="25"/>
      <c r="X51635" s="25"/>
    </row>
    <row r="51636" spans="23:24" x14ac:dyDescent="0.2">
      <c r="W51636" s="25"/>
      <c r="X51636" s="25"/>
    </row>
    <row r="51637" spans="23:24" x14ac:dyDescent="0.2">
      <c r="W51637" s="25"/>
      <c r="X51637" s="25"/>
    </row>
    <row r="51638" spans="23:24" x14ac:dyDescent="0.2">
      <c r="W51638" s="25"/>
      <c r="X51638" s="25"/>
    </row>
    <row r="51639" spans="23:24" x14ac:dyDescent="0.2">
      <c r="W51639" s="25"/>
      <c r="X51639" s="25"/>
    </row>
    <row r="51640" spans="23:24" x14ac:dyDescent="0.2">
      <c r="W51640" s="25"/>
      <c r="X51640" s="25"/>
    </row>
    <row r="51641" spans="23:24" x14ac:dyDescent="0.2">
      <c r="W51641" s="25"/>
      <c r="X51641" s="25"/>
    </row>
    <row r="51642" spans="23:24" x14ac:dyDescent="0.2">
      <c r="W51642" s="25"/>
      <c r="X51642" s="25"/>
    </row>
    <row r="51643" spans="23:24" x14ac:dyDescent="0.2">
      <c r="W51643" s="25"/>
      <c r="X51643" s="25"/>
    </row>
    <row r="51644" spans="23:24" x14ac:dyDescent="0.2">
      <c r="W51644" s="25"/>
      <c r="X51644" s="25"/>
    </row>
    <row r="51645" spans="23:24" x14ac:dyDescent="0.2">
      <c r="W51645" s="25"/>
      <c r="X51645" s="25"/>
    </row>
    <row r="51646" spans="23:24" x14ac:dyDescent="0.2">
      <c r="W51646" s="25"/>
      <c r="X51646" s="25"/>
    </row>
    <row r="51647" spans="23:24" x14ac:dyDescent="0.2">
      <c r="W51647" s="25"/>
      <c r="X51647" s="25"/>
    </row>
    <row r="51648" spans="23:24" x14ac:dyDescent="0.2">
      <c r="W51648" s="25"/>
      <c r="X51648" s="25"/>
    </row>
    <row r="51649" spans="23:24" x14ac:dyDescent="0.2">
      <c r="W51649" s="25"/>
      <c r="X51649" s="25"/>
    </row>
    <row r="51650" spans="23:24" x14ac:dyDescent="0.2">
      <c r="W51650" s="25"/>
      <c r="X51650" s="25"/>
    </row>
    <row r="51651" spans="23:24" x14ac:dyDescent="0.2">
      <c r="W51651" s="25"/>
      <c r="X51651" s="25"/>
    </row>
    <row r="51652" spans="23:24" x14ac:dyDescent="0.2">
      <c r="W51652" s="25"/>
      <c r="X51652" s="25"/>
    </row>
    <row r="51653" spans="23:24" x14ac:dyDescent="0.2">
      <c r="W51653" s="25"/>
      <c r="X51653" s="25"/>
    </row>
    <row r="51654" spans="23:24" x14ac:dyDescent="0.2">
      <c r="W51654" s="25"/>
      <c r="X51654" s="25"/>
    </row>
    <row r="51655" spans="23:24" x14ac:dyDescent="0.2">
      <c r="W51655" s="25"/>
      <c r="X51655" s="25"/>
    </row>
    <row r="51656" spans="23:24" x14ac:dyDescent="0.2">
      <c r="W51656" s="25"/>
      <c r="X51656" s="25"/>
    </row>
    <row r="51657" spans="23:24" x14ac:dyDescent="0.2">
      <c r="W51657" s="25"/>
      <c r="X51657" s="25"/>
    </row>
    <row r="51658" spans="23:24" x14ac:dyDescent="0.2">
      <c r="W51658" s="25"/>
      <c r="X51658" s="25"/>
    </row>
    <row r="51659" spans="23:24" x14ac:dyDescent="0.2">
      <c r="W51659" s="25"/>
      <c r="X51659" s="25"/>
    </row>
    <row r="51660" spans="23:24" x14ac:dyDescent="0.2">
      <c r="W51660" s="25"/>
      <c r="X51660" s="25"/>
    </row>
    <row r="51661" spans="23:24" x14ac:dyDescent="0.2">
      <c r="W51661" s="25"/>
      <c r="X51661" s="25"/>
    </row>
    <row r="51662" spans="23:24" x14ac:dyDescent="0.2">
      <c r="W51662" s="25"/>
      <c r="X51662" s="25"/>
    </row>
    <row r="51663" spans="23:24" x14ac:dyDescent="0.2">
      <c r="W51663" s="25"/>
      <c r="X51663" s="25"/>
    </row>
    <row r="51664" spans="23:24" x14ac:dyDescent="0.2">
      <c r="W51664" s="25"/>
      <c r="X51664" s="25"/>
    </row>
    <row r="51665" spans="23:24" x14ac:dyDescent="0.2">
      <c r="W51665" s="25"/>
      <c r="X51665" s="25"/>
    </row>
    <row r="51666" spans="23:24" x14ac:dyDescent="0.2">
      <c r="W51666" s="25"/>
      <c r="X51666" s="25"/>
    </row>
    <row r="51667" spans="23:24" x14ac:dyDescent="0.2">
      <c r="W51667" s="25"/>
      <c r="X51667" s="25"/>
    </row>
    <row r="51668" spans="23:24" x14ac:dyDescent="0.2">
      <c r="W51668" s="25"/>
      <c r="X51668" s="25"/>
    </row>
    <row r="51669" spans="23:24" x14ac:dyDescent="0.2">
      <c r="W51669" s="25"/>
      <c r="X51669" s="25"/>
    </row>
    <row r="51670" spans="23:24" x14ac:dyDescent="0.2">
      <c r="W51670" s="25"/>
      <c r="X51670" s="25"/>
    </row>
    <row r="51671" spans="23:24" x14ac:dyDescent="0.2">
      <c r="W51671" s="25"/>
      <c r="X51671" s="25"/>
    </row>
    <row r="51672" spans="23:24" x14ac:dyDescent="0.2">
      <c r="W51672" s="25"/>
      <c r="X51672" s="25"/>
    </row>
    <row r="51673" spans="23:24" x14ac:dyDescent="0.2">
      <c r="W51673" s="25"/>
      <c r="X51673" s="25"/>
    </row>
    <row r="51674" spans="23:24" x14ac:dyDescent="0.2">
      <c r="W51674" s="25"/>
      <c r="X51674" s="25"/>
    </row>
    <row r="51675" spans="23:24" x14ac:dyDescent="0.2">
      <c r="W51675" s="25"/>
      <c r="X51675" s="25"/>
    </row>
    <row r="51676" spans="23:24" x14ac:dyDescent="0.2">
      <c r="W51676" s="25"/>
      <c r="X51676" s="25"/>
    </row>
    <row r="51677" spans="23:24" x14ac:dyDescent="0.2">
      <c r="W51677" s="25"/>
      <c r="X51677" s="25"/>
    </row>
    <row r="51678" spans="23:24" x14ac:dyDescent="0.2">
      <c r="W51678" s="25"/>
      <c r="X51678" s="25"/>
    </row>
    <row r="51679" spans="23:24" x14ac:dyDescent="0.2">
      <c r="W51679" s="25"/>
      <c r="X51679" s="25"/>
    </row>
    <row r="51680" spans="23:24" x14ac:dyDescent="0.2">
      <c r="W51680" s="25"/>
      <c r="X51680" s="25"/>
    </row>
    <row r="51681" spans="23:24" x14ac:dyDescent="0.2">
      <c r="W51681" s="25"/>
      <c r="X51681" s="25"/>
    </row>
    <row r="51682" spans="23:24" x14ac:dyDescent="0.2">
      <c r="W51682" s="25"/>
      <c r="X51682" s="25"/>
    </row>
    <row r="51683" spans="23:24" x14ac:dyDescent="0.2">
      <c r="W51683" s="25"/>
      <c r="X51683" s="25"/>
    </row>
    <row r="51684" spans="23:24" x14ac:dyDescent="0.2">
      <c r="W51684" s="25"/>
      <c r="X51684" s="25"/>
    </row>
    <row r="51685" spans="23:24" x14ac:dyDescent="0.2">
      <c r="W51685" s="25"/>
      <c r="X51685" s="25"/>
    </row>
    <row r="51686" spans="23:24" x14ac:dyDescent="0.2">
      <c r="W51686" s="25"/>
      <c r="X51686" s="25"/>
    </row>
    <row r="51687" spans="23:24" x14ac:dyDescent="0.2">
      <c r="W51687" s="25"/>
      <c r="X51687" s="25"/>
    </row>
    <row r="51688" spans="23:24" x14ac:dyDescent="0.2">
      <c r="W51688" s="25"/>
      <c r="X51688" s="25"/>
    </row>
    <row r="51689" spans="23:24" x14ac:dyDescent="0.2">
      <c r="W51689" s="25"/>
      <c r="X51689" s="25"/>
    </row>
    <row r="51690" spans="23:24" x14ac:dyDescent="0.2">
      <c r="W51690" s="25"/>
      <c r="X51690" s="25"/>
    </row>
    <row r="51691" spans="23:24" x14ac:dyDescent="0.2">
      <c r="W51691" s="25"/>
      <c r="X51691" s="25"/>
    </row>
    <row r="51692" spans="23:24" x14ac:dyDescent="0.2">
      <c r="W51692" s="25"/>
      <c r="X51692" s="25"/>
    </row>
    <row r="51693" spans="23:24" x14ac:dyDescent="0.2">
      <c r="W51693" s="25"/>
      <c r="X51693" s="25"/>
    </row>
    <row r="51694" spans="23:24" x14ac:dyDescent="0.2">
      <c r="W51694" s="25"/>
      <c r="X51694" s="25"/>
    </row>
    <row r="51695" spans="23:24" x14ac:dyDescent="0.2">
      <c r="W51695" s="25"/>
      <c r="X51695" s="25"/>
    </row>
    <row r="51696" spans="23:24" x14ac:dyDescent="0.2">
      <c r="W51696" s="25"/>
      <c r="X51696" s="25"/>
    </row>
    <row r="51697" spans="23:24" x14ac:dyDescent="0.2">
      <c r="W51697" s="25"/>
      <c r="X51697" s="25"/>
    </row>
    <row r="51698" spans="23:24" x14ac:dyDescent="0.2">
      <c r="W51698" s="25"/>
      <c r="X51698" s="25"/>
    </row>
    <row r="51699" spans="23:24" x14ac:dyDescent="0.2">
      <c r="W51699" s="25"/>
      <c r="X51699" s="25"/>
    </row>
    <row r="51700" spans="23:24" x14ac:dyDescent="0.2">
      <c r="W51700" s="25"/>
      <c r="X51700" s="25"/>
    </row>
    <row r="51701" spans="23:24" x14ac:dyDescent="0.2">
      <c r="W51701" s="25"/>
      <c r="X51701" s="25"/>
    </row>
    <row r="51702" spans="23:24" x14ac:dyDescent="0.2">
      <c r="W51702" s="25"/>
      <c r="X51702" s="25"/>
    </row>
    <row r="51703" spans="23:24" x14ac:dyDescent="0.2">
      <c r="W51703" s="25"/>
      <c r="X51703" s="25"/>
    </row>
    <row r="51704" spans="23:24" x14ac:dyDescent="0.2">
      <c r="W51704" s="25"/>
      <c r="X51704" s="25"/>
    </row>
    <row r="51705" spans="23:24" x14ac:dyDescent="0.2">
      <c r="W51705" s="25"/>
      <c r="X51705" s="25"/>
    </row>
    <row r="51706" spans="23:24" x14ac:dyDescent="0.2">
      <c r="W51706" s="25"/>
      <c r="X51706" s="25"/>
    </row>
    <row r="51707" spans="23:24" x14ac:dyDescent="0.2">
      <c r="W51707" s="25"/>
      <c r="X51707" s="25"/>
    </row>
    <row r="51708" spans="23:24" x14ac:dyDescent="0.2">
      <c r="W51708" s="25"/>
      <c r="X51708" s="25"/>
    </row>
    <row r="51709" spans="23:24" x14ac:dyDescent="0.2">
      <c r="W51709" s="25"/>
      <c r="X51709" s="25"/>
    </row>
    <row r="51710" spans="23:24" x14ac:dyDescent="0.2">
      <c r="W51710" s="25"/>
      <c r="X51710" s="25"/>
    </row>
    <row r="51711" spans="23:24" x14ac:dyDescent="0.2">
      <c r="W51711" s="25"/>
      <c r="X51711" s="25"/>
    </row>
    <row r="51712" spans="23:24" x14ac:dyDescent="0.2">
      <c r="W51712" s="25"/>
      <c r="X51712" s="25"/>
    </row>
    <row r="51713" spans="23:24" x14ac:dyDescent="0.2">
      <c r="W51713" s="25"/>
      <c r="X51713" s="25"/>
    </row>
    <row r="51714" spans="23:24" x14ac:dyDescent="0.2">
      <c r="W51714" s="25"/>
      <c r="X51714" s="25"/>
    </row>
    <row r="51715" spans="23:24" x14ac:dyDescent="0.2">
      <c r="W51715" s="25"/>
      <c r="X51715" s="25"/>
    </row>
    <row r="51716" spans="23:24" x14ac:dyDescent="0.2">
      <c r="W51716" s="25"/>
      <c r="X51716" s="25"/>
    </row>
    <row r="51717" spans="23:24" x14ac:dyDescent="0.2">
      <c r="W51717" s="25"/>
      <c r="X51717" s="25"/>
    </row>
    <row r="51718" spans="23:24" x14ac:dyDescent="0.2">
      <c r="W51718" s="25"/>
      <c r="X51718" s="25"/>
    </row>
    <row r="51719" spans="23:24" x14ac:dyDescent="0.2">
      <c r="W51719" s="25"/>
      <c r="X51719" s="25"/>
    </row>
    <row r="51720" spans="23:24" x14ac:dyDescent="0.2">
      <c r="W51720" s="25"/>
      <c r="X51720" s="25"/>
    </row>
    <row r="51721" spans="23:24" x14ac:dyDescent="0.2">
      <c r="W51721" s="25"/>
      <c r="X51721" s="25"/>
    </row>
    <row r="51722" spans="23:24" x14ac:dyDescent="0.2">
      <c r="W51722" s="25"/>
      <c r="X51722" s="25"/>
    </row>
    <row r="51723" spans="23:24" x14ac:dyDescent="0.2">
      <c r="W51723" s="25"/>
      <c r="X51723" s="25"/>
    </row>
    <row r="51724" spans="23:24" x14ac:dyDescent="0.2">
      <c r="W51724" s="25"/>
      <c r="X51724" s="25"/>
    </row>
    <row r="51725" spans="23:24" x14ac:dyDescent="0.2">
      <c r="W51725" s="25"/>
      <c r="X51725" s="25"/>
    </row>
    <row r="51726" spans="23:24" x14ac:dyDescent="0.2">
      <c r="W51726" s="25"/>
      <c r="X51726" s="25"/>
    </row>
    <row r="51727" spans="23:24" x14ac:dyDescent="0.2">
      <c r="W51727" s="25"/>
      <c r="X51727" s="25"/>
    </row>
    <row r="51728" spans="23:24" x14ac:dyDescent="0.2">
      <c r="W51728" s="25"/>
      <c r="X51728" s="25"/>
    </row>
    <row r="51729" spans="23:24" x14ac:dyDescent="0.2">
      <c r="W51729" s="25"/>
      <c r="X51729" s="25"/>
    </row>
    <row r="51730" spans="23:24" x14ac:dyDescent="0.2">
      <c r="W51730" s="25"/>
      <c r="X51730" s="25"/>
    </row>
    <row r="51731" spans="23:24" x14ac:dyDescent="0.2">
      <c r="W51731" s="25"/>
      <c r="X51731" s="25"/>
    </row>
    <row r="51732" spans="23:24" x14ac:dyDescent="0.2">
      <c r="W51732" s="25"/>
      <c r="X51732" s="25"/>
    </row>
    <row r="51733" spans="23:24" x14ac:dyDescent="0.2">
      <c r="W51733" s="25"/>
      <c r="X51733" s="25"/>
    </row>
    <row r="51734" spans="23:24" x14ac:dyDescent="0.2">
      <c r="W51734" s="25"/>
      <c r="X51734" s="25"/>
    </row>
    <row r="51735" spans="23:24" x14ac:dyDescent="0.2">
      <c r="W51735" s="25"/>
      <c r="X51735" s="25"/>
    </row>
    <row r="51736" spans="23:24" x14ac:dyDescent="0.2">
      <c r="W51736" s="25"/>
      <c r="X51736" s="25"/>
    </row>
    <row r="51737" spans="23:24" x14ac:dyDescent="0.2">
      <c r="W51737" s="25"/>
      <c r="X51737" s="25"/>
    </row>
    <row r="51738" spans="23:24" x14ac:dyDescent="0.2">
      <c r="W51738" s="25"/>
      <c r="X51738" s="25"/>
    </row>
    <row r="51739" spans="23:24" x14ac:dyDescent="0.2">
      <c r="W51739" s="25"/>
      <c r="X51739" s="25"/>
    </row>
    <row r="51740" spans="23:24" x14ac:dyDescent="0.2">
      <c r="W51740" s="25"/>
      <c r="X51740" s="25"/>
    </row>
    <row r="51741" spans="23:24" x14ac:dyDescent="0.2">
      <c r="W51741" s="25"/>
      <c r="X51741" s="25"/>
    </row>
    <row r="51742" spans="23:24" x14ac:dyDescent="0.2">
      <c r="W51742" s="25"/>
      <c r="X51742" s="25"/>
    </row>
    <row r="51743" spans="23:24" x14ac:dyDescent="0.2">
      <c r="W51743" s="25"/>
      <c r="X51743" s="25"/>
    </row>
    <row r="51744" spans="23:24" x14ac:dyDescent="0.2">
      <c r="W51744" s="25"/>
      <c r="X51744" s="25"/>
    </row>
    <row r="51745" spans="23:24" x14ac:dyDescent="0.2">
      <c r="W51745" s="25"/>
      <c r="X51745" s="25"/>
    </row>
    <row r="51746" spans="23:24" x14ac:dyDescent="0.2">
      <c r="W51746" s="25"/>
      <c r="X51746" s="25"/>
    </row>
    <row r="51747" spans="23:24" x14ac:dyDescent="0.2">
      <c r="W51747" s="25"/>
      <c r="X51747" s="25"/>
    </row>
    <row r="51748" spans="23:24" x14ac:dyDescent="0.2">
      <c r="W51748" s="25"/>
      <c r="X51748" s="25"/>
    </row>
    <row r="51749" spans="23:24" x14ac:dyDescent="0.2">
      <c r="W51749" s="25"/>
      <c r="X51749" s="25"/>
    </row>
    <row r="51750" spans="23:24" x14ac:dyDescent="0.2">
      <c r="W51750" s="25"/>
      <c r="X51750" s="25"/>
    </row>
    <row r="51751" spans="23:24" x14ac:dyDescent="0.2">
      <c r="W51751" s="25"/>
      <c r="X51751" s="25"/>
    </row>
    <row r="51752" spans="23:24" x14ac:dyDescent="0.2">
      <c r="W51752" s="25"/>
      <c r="X51752" s="25"/>
    </row>
    <row r="51753" spans="23:24" x14ac:dyDescent="0.2">
      <c r="W51753" s="25"/>
      <c r="X51753" s="25"/>
    </row>
    <row r="51754" spans="23:24" x14ac:dyDescent="0.2">
      <c r="W51754" s="25"/>
      <c r="X51754" s="25"/>
    </row>
    <row r="51755" spans="23:24" x14ac:dyDescent="0.2">
      <c r="W51755" s="25"/>
      <c r="X51755" s="25"/>
    </row>
    <row r="51756" spans="23:24" x14ac:dyDescent="0.2">
      <c r="W51756" s="25"/>
      <c r="X51756" s="25"/>
    </row>
    <row r="51757" spans="23:24" x14ac:dyDescent="0.2">
      <c r="W51757" s="25"/>
      <c r="X51757" s="25"/>
    </row>
    <row r="51758" spans="23:24" x14ac:dyDescent="0.2">
      <c r="W51758" s="25"/>
      <c r="X51758" s="25"/>
    </row>
    <row r="51759" spans="23:24" x14ac:dyDescent="0.2">
      <c r="W51759" s="25"/>
      <c r="X51759" s="25"/>
    </row>
    <row r="51760" spans="23:24" x14ac:dyDescent="0.2">
      <c r="W51760" s="25"/>
      <c r="X51760" s="25"/>
    </row>
    <row r="51761" spans="23:24" x14ac:dyDescent="0.2">
      <c r="W51761" s="25"/>
      <c r="X51761" s="25"/>
    </row>
    <row r="51762" spans="23:24" x14ac:dyDescent="0.2">
      <c r="W51762" s="25"/>
      <c r="X51762" s="25"/>
    </row>
    <row r="51763" spans="23:24" x14ac:dyDescent="0.2">
      <c r="W51763" s="25"/>
      <c r="X51763" s="25"/>
    </row>
    <row r="51764" spans="23:24" x14ac:dyDescent="0.2">
      <c r="W51764" s="25"/>
      <c r="X51764" s="25"/>
    </row>
    <row r="51765" spans="23:24" x14ac:dyDescent="0.2">
      <c r="W51765" s="25"/>
      <c r="X51765" s="25"/>
    </row>
    <row r="51766" spans="23:24" x14ac:dyDescent="0.2">
      <c r="W51766" s="25"/>
      <c r="X51766" s="25"/>
    </row>
    <row r="51767" spans="23:24" x14ac:dyDescent="0.2">
      <c r="W51767" s="25"/>
      <c r="X51767" s="25"/>
    </row>
    <row r="51768" spans="23:24" x14ac:dyDescent="0.2">
      <c r="W51768" s="25"/>
      <c r="X51768" s="25"/>
    </row>
    <row r="51769" spans="23:24" x14ac:dyDescent="0.2">
      <c r="W51769" s="25"/>
      <c r="X51769" s="25"/>
    </row>
    <row r="51770" spans="23:24" x14ac:dyDescent="0.2">
      <c r="W51770" s="25"/>
      <c r="X51770" s="25"/>
    </row>
    <row r="51771" spans="23:24" x14ac:dyDescent="0.2">
      <c r="W51771" s="25"/>
      <c r="X51771" s="25"/>
    </row>
    <row r="51772" spans="23:24" x14ac:dyDescent="0.2">
      <c r="W51772" s="25"/>
      <c r="X51772" s="25"/>
    </row>
    <row r="51773" spans="23:24" x14ac:dyDescent="0.2">
      <c r="W51773" s="25"/>
      <c r="X51773" s="25"/>
    </row>
    <row r="51774" spans="23:24" x14ac:dyDescent="0.2">
      <c r="W51774" s="25"/>
      <c r="X51774" s="25"/>
    </row>
    <row r="51775" spans="23:24" x14ac:dyDescent="0.2">
      <c r="W51775" s="25"/>
      <c r="X51775" s="25"/>
    </row>
    <row r="51776" spans="23:24" x14ac:dyDescent="0.2">
      <c r="W51776" s="25"/>
      <c r="X51776" s="25"/>
    </row>
    <row r="51777" spans="23:24" x14ac:dyDescent="0.2">
      <c r="W51777" s="25"/>
      <c r="X51777" s="25"/>
    </row>
    <row r="51778" spans="23:24" x14ac:dyDescent="0.2">
      <c r="W51778" s="25"/>
      <c r="X51778" s="25"/>
    </row>
    <row r="51779" spans="23:24" x14ac:dyDescent="0.2">
      <c r="W51779" s="25"/>
      <c r="X51779" s="25"/>
    </row>
    <row r="51780" spans="23:24" x14ac:dyDescent="0.2">
      <c r="W51780" s="25"/>
      <c r="X51780" s="25"/>
    </row>
    <row r="51781" spans="23:24" x14ac:dyDescent="0.2">
      <c r="W51781" s="25"/>
      <c r="X51781" s="25"/>
    </row>
    <row r="51782" spans="23:24" x14ac:dyDescent="0.2">
      <c r="W51782" s="25"/>
      <c r="X51782" s="25"/>
    </row>
    <row r="51783" spans="23:24" x14ac:dyDescent="0.2">
      <c r="W51783" s="25"/>
      <c r="X51783" s="25"/>
    </row>
    <row r="51784" spans="23:24" x14ac:dyDescent="0.2">
      <c r="W51784" s="25"/>
      <c r="X51784" s="25"/>
    </row>
    <row r="51785" spans="23:24" x14ac:dyDescent="0.2">
      <c r="W51785" s="25"/>
      <c r="X51785" s="25"/>
    </row>
    <row r="51786" spans="23:24" x14ac:dyDescent="0.2">
      <c r="W51786" s="25"/>
      <c r="X51786" s="25"/>
    </row>
    <row r="51787" spans="23:24" x14ac:dyDescent="0.2">
      <c r="W51787" s="25"/>
      <c r="X51787" s="25"/>
    </row>
    <row r="51788" spans="23:24" x14ac:dyDescent="0.2">
      <c r="W51788" s="25"/>
      <c r="X51788" s="25"/>
    </row>
    <row r="51789" spans="23:24" x14ac:dyDescent="0.2">
      <c r="W51789" s="25"/>
      <c r="X51789" s="25"/>
    </row>
    <row r="51790" spans="23:24" x14ac:dyDescent="0.2">
      <c r="W51790" s="25"/>
      <c r="X51790" s="25"/>
    </row>
    <row r="51791" spans="23:24" x14ac:dyDescent="0.2">
      <c r="W51791" s="25"/>
      <c r="X51791" s="25"/>
    </row>
    <row r="51792" spans="23:24" x14ac:dyDescent="0.2">
      <c r="W51792" s="25"/>
      <c r="X51792" s="25"/>
    </row>
    <row r="51793" spans="23:24" x14ac:dyDescent="0.2">
      <c r="W51793" s="25"/>
      <c r="X51793" s="25"/>
    </row>
    <row r="51794" spans="23:24" x14ac:dyDescent="0.2">
      <c r="W51794" s="25"/>
      <c r="X51794" s="25"/>
    </row>
    <row r="51795" spans="23:24" x14ac:dyDescent="0.2">
      <c r="W51795" s="25"/>
      <c r="X51795" s="25"/>
    </row>
    <row r="51796" spans="23:24" x14ac:dyDescent="0.2">
      <c r="W51796" s="25"/>
      <c r="X51796" s="25"/>
    </row>
    <row r="51797" spans="23:24" x14ac:dyDescent="0.2">
      <c r="W51797" s="25"/>
      <c r="X51797" s="25"/>
    </row>
    <row r="51798" spans="23:24" x14ac:dyDescent="0.2">
      <c r="W51798" s="25"/>
      <c r="X51798" s="25"/>
    </row>
    <row r="51799" spans="23:24" x14ac:dyDescent="0.2">
      <c r="W51799" s="25"/>
      <c r="X51799" s="25"/>
    </row>
    <row r="51800" spans="23:24" x14ac:dyDescent="0.2">
      <c r="W51800" s="25"/>
      <c r="X51800" s="25"/>
    </row>
    <row r="51801" spans="23:24" x14ac:dyDescent="0.2">
      <c r="W51801" s="25"/>
      <c r="X51801" s="25"/>
    </row>
    <row r="51802" spans="23:24" x14ac:dyDescent="0.2">
      <c r="W51802" s="25"/>
      <c r="X51802" s="25"/>
    </row>
    <row r="51803" spans="23:24" x14ac:dyDescent="0.2">
      <c r="W51803" s="25"/>
      <c r="X51803" s="25"/>
    </row>
    <row r="51804" spans="23:24" x14ac:dyDescent="0.2">
      <c r="W51804" s="25"/>
      <c r="X51804" s="25"/>
    </row>
    <row r="51805" spans="23:24" x14ac:dyDescent="0.2">
      <c r="W51805" s="25"/>
      <c r="X51805" s="25"/>
    </row>
    <row r="51806" spans="23:24" x14ac:dyDescent="0.2">
      <c r="W51806" s="25"/>
      <c r="X51806" s="25"/>
    </row>
    <row r="51807" spans="23:24" x14ac:dyDescent="0.2">
      <c r="W51807" s="25"/>
      <c r="X51807" s="25"/>
    </row>
    <row r="51808" spans="23:24" x14ac:dyDescent="0.2">
      <c r="W51808" s="25"/>
      <c r="X51808" s="25"/>
    </row>
    <row r="51809" spans="23:24" x14ac:dyDescent="0.2">
      <c r="W51809" s="25"/>
      <c r="X51809" s="25"/>
    </row>
    <row r="51810" spans="23:24" x14ac:dyDescent="0.2">
      <c r="W51810" s="25"/>
      <c r="X51810" s="25"/>
    </row>
    <row r="51811" spans="23:24" x14ac:dyDescent="0.2">
      <c r="W51811" s="25"/>
      <c r="X51811" s="25"/>
    </row>
    <row r="51812" spans="23:24" x14ac:dyDescent="0.2">
      <c r="W51812" s="25"/>
      <c r="X51812" s="25"/>
    </row>
    <row r="51813" spans="23:24" x14ac:dyDescent="0.2">
      <c r="W51813" s="25"/>
      <c r="X51813" s="25"/>
    </row>
    <row r="51814" spans="23:24" x14ac:dyDescent="0.2">
      <c r="W51814" s="25"/>
      <c r="X51814" s="25"/>
    </row>
    <row r="51815" spans="23:24" x14ac:dyDescent="0.2">
      <c r="W51815" s="25"/>
      <c r="X51815" s="25"/>
    </row>
    <row r="51816" spans="23:24" x14ac:dyDescent="0.2">
      <c r="W51816" s="25"/>
      <c r="X51816" s="25"/>
    </row>
    <row r="51817" spans="23:24" x14ac:dyDescent="0.2">
      <c r="W51817" s="25"/>
      <c r="X51817" s="25"/>
    </row>
    <row r="51818" spans="23:24" x14ac:dyDescent="0.2">
      <c r="W51818" s="25"/>
      <c r="X51818" s="25"/>
    </row>
    <row r="51819" spans="23:24" x14ac:dyDescent="0.2">
      <c r="W51819" s="25"/>
      <c r="X51819" s="25"/>
    </row>
    <row r="51820" spans="23:24" x14ac:dyDescent="0.2">
      <c r="W51820" s="25"/>
      <c r="X51820" s="25"/>
    </row>
    <row r="51821" spans="23:24" x14ac:dyDescent="0.2">
      <c r="W51821" s="25"/>
      <c r="X51821" s="25"/>
    </row>
    <row r="51822" spans="23:24" x14ac:dyDescent="0.2">
      <c r="W51822" s="25"/>
      <c r="X51822" s="25"/>
    </row>
    <row r="51823" spans="23:24" x14ac:dyDescent="0.2">
      <c r="W51823" s="25"/>
      <c r="X51823" s="25"/>
    </row>
    <row r="51824" spans="23:24" x14ac:dyDescent="0.2">
      <c r="W51824" s="25"/>
      <c r="X51824" s="25"/>
    </row>
    <row r="51825" spans="23:24" x14ac:dyDescent="0.2">
      <c r="W51825" s="25"/>
      <c r="X51825" s="25"/>
    </row>
    <row r="51826" spans="23:24" x14ac:dyDescent="0.2">
      <c r="W51826" s="25"/>
      <c r="X51826" s="25"/>
    </row>
    <row r="51827" spans="23:24" x14ac:dyDescent="0.2">
      <c r="W51827" s="25"/>
      <c r="X51827" s="25"/>
    </row>
    <row r="51828" spans="23:24" x14ac:dyDescent="0.2">
      <c r="W51828" s="25"/>
      <c r="X51828" s="25"/>
    </row>
    <row r="51829" spans="23:24" x14ac:dyDescent="0.2">
      <c r="W51829" s="25"/>
      <c r="X51829" s="25"/>
    </row>
    <row r="51830" spans="23:24" x14ac:dyDescent="0.2">
      <c r="W51830" s="25"/>
      <c r="X51830" s="25"/>
    </row>
    <row r="51831" spans="23:24" x14ac:dyDescent="0.2">
      <c r="W51831" s="25"/>
      <c r="X51831" s="25"/>
    </row>
    <row r="51832" spans="23:24" x14ac:dyDescent="0.2">
      <c r="W51832" s="25"/>
      <c r="X51832" s="25"/>
    </row>
    <row r="51833" spans="23:24" x14ac:dyDescent="0.2">
      <c r="W51833" s="25"/>
      <c r="X51833" s="25"/>
    </row>
    <row r="51834" spans="23:24" x14ac:dyDescent="0.2">
      <c r="W51834" s="25"/>
      <c r="X51834" s="25"/>
    </row>
    <row r="51835" spans="23:24" x14ac:dyDescent="0.2">
      <c r="W51835" s="25"/>
      <c r="X51835" s="25"/>
    </row>
    <row r="51836" spans="23:24" x14ac:dyDescent="0.2">
      <c r="W51836" s="25"/>
      <c r="X51836" s="25"/>
    </row>
    <row r="51837" spans="23:24" x14ac:dyDescent="0.2">
      <c r="W51837" s="25"/>
      <c r="X51837" s="25"/>
    </row>
    <row r="51838" spans="23:24" x14ac:dyDescent="0.2">
      <c r="W51838" s="25"/>
      <c r="X51838" s="25"/>
    </row>
    <row r="51839" spans="23:24" x14ac:dyDescent="0.2">
      <c r="W51839" s="25"/>
      <c r="X51839" s="25"/>
    </row>
    <row r="51840" spans="23:24" x14ac:dyDescent="0.2">
      <c r="W51840" s="25"/>
      <c r="X51840" s="25"/>
    </row>
    <row r="51841" spans="23:24" x14ac:dyDescent="0.2">
      <c r="W51841" s="25"/>
      <c r="X51841" s="25"/>
    </row>
    <row r="51842" spans="23:24" x14ac:dyDescent="0.2">
      <c r="W51842" s="25"/>
      <c r="X51842" s="25"/>
    </row>
    <row r="51843" spans="23:24" x14ac:dyDescent="0.2">
      <c r="W51843" s="25"/>
      <c r="X51843" s="25"/>
    </row>
    <row r="51844" spans="23:24" x14ac:dyDescent="0.2">
      <c r="W51844" s="25"/>
      <c r="X51844" s="25"/>
    </row>
    <row r="51845" spans="23:24" x14ac:dyDescent="0.2">
      <c r="W51845" s="25"/>
      <c r="X51845" s="25"/>
    </row>
    <row r="51846" spans="23:24" x14ac:dyDescent="0.2">
      <c r="W51846" s="25"/>
      <c r="X51846" s="25"/>
    </row>
    <row r="51847" spans="23:24" x14ac:dyDescent="0.2">
      <c r="W51847" s="25"/>
      <c r="X51847" s="25"/>
    </row>
    <row r="51848" spans="23:24" x14ac:dyDescent="0.2">
      <c r="W51848" s="25"/>
      <c r="X51848" s="25"/>
    </row>
    <row r="51849" spans="23:24" x14ac:dyDescent="0.2">
      <c r="W51849" s="25"/>
      <c r="X51849" s="25"/>
    </row>
    <row r="51850" spans="23:24" x14ac:dyDescent="0.2">
      <c r="W51850" s="25"/>
      <c r="X51850" s="25"/>
    </row>
    <row r="51851" spans="23:24" x14ac:dyDescent="0.2">
      <c r="W51851" s="25"/>
      <c r="X51851" s="25"/>
    </row>
    <row r="51852" spans="23:24" x14ac:dyDescent="0.2">
      <c r="W51852" s="25"/>
      <c r="X51852" s="25"/>
    </row>
    <row r="51853" spans="23:24" x14ac:dyDescent="0.2">
      <c r="W51853" s="25"/>
      <c r="X51853" s="25"/>
    </row>
    <row r="51854" spans="23:24" x14ac:dyDescent="0.2">
      <c r="W51854" s="25"/>
      <c r="X51854" s="25"/>
    </row>
    <row r="51855" spans="23:24" x14ac:dyDescent="0.2">
      <c r="W51855" s="25"/>
      <c r="X51855" s="25"/>
    </row>
    <row r="51856" spans="23:24" x14ac:dyDescent="0.2">
      <c r="W51856" s="25"/>
      <c r="X51856" s="25"/>
    </row>
    <row r="51857" spans="23:24" x14ac:dyDescent="0.2">
      <c r="W51857" s="25"/>
      <c r="X51857" s="25"/>
    </row>
    <row r="51858" spans="23:24" x14ac:dyDescent="0.2">
      <c r="W51858" s="25"/>
      <c r="X51858" s="25"/>
    </row>
    <row r="51859" spans="23:24" x14ac:dyDescent="0.2">
      <c r="W51859" s="25"/>
      <c r="X51859" s="25"/>
    </row>
    <row r="51860" spans="23:24" x14ac:dyDescent="0.2">
      <c r="W51860" s="25"/>
      <c r="X51860" s="25"/>
    </row>
    <row r="51861" spans="23:24" x14ac:dyDescent="0.2">
      <c r="W51861" s="25"/>
      <c r="X51861" s="25"/>
    </row>
    <row r="51862" spans="23:24" x14ac:dyDescent="0.2">
      <c r="W51862" s="25"/>
      <c r="X51862" s="25"/>
    </row>
    <row r="51863" spans="23:24" x14ac:dyDescent="0.2">
      <c r="W51863" s="25"/>
      <c r="X51863" s="25"/>
    </row>
    <row r="51864" spans="23:24" x14ac:dyDescent="0.2">
      <c r="W51864" s="25"/>
      <c r="X51864" s="25"/>
    </row>
    <row r="51865" spans="23:24" x14ac:dyDescent="0.2">
      <c r="W51865" s="25"/>
      <c r="X51865" s="25"/>
    </row>
    <row r="51866" spans="23:24" x14ac:dyDescent="0.2">
      <c r="W51866" s="25"/>
      <c r="X51866" s="25"/>
    </row>
    <row r="51867" spans="23:24" x14ac:dyDescent="0.2">
      <c r="W51867" s="25"/>
      <c r="X51867" s="25"/>
    </row>
    <row r="51868" spans="23:24" x14ac:dyDescent="0.2">
      <c r="W51868" s="25"/>
      <c r="X51868" s="25"/>
    </row>
    <row r="51869" spans="23:24" x14ac:dyDescent="0.2">
      <c r="W51869" s="25"/>
      <c r="X51869" s="25"/>
    </row>
    <row r="51870" spans="23:24" x14ac:dyDescent="0.2">
      <c r="W51870" s="25"/>
      <c r="X51870" s="25"/>
    </row>
    <row r="51871" spans="23:24" x14ac:dyDescent="0.2">
      <c r="W51871" s="25"/>
      <c r="X51871" s="25"/>
    </row>
    <row r="51872" spans="23:24" x14ac:dyDescent="0.2">
      <c r="W51872" s="25"/>
      <c r="X51872" s="25"/>
    </row>
    <row r="51873" spans="23:24" x14ac:dyDescent="0.2">
      <c r="W51873" s="25"/>
      <c r="X51873" s="25"/>
    </row>
    <row r="51874" spans="23:24" x14ac:dyDescent="0.2">
      <c r="W51874" s="25"/>
      <c r="X51874" s="25"/>
    </row>
    <row r="51875" spans="23:24" x14ac:dyDescent="0.2">
      <c r="W51875" s="25"/>
      <c r="X51875" s="25"/>
    </row>
    <row r="51876" spans="23:24" x14ac:dyDescent="0.2">
      <c r="W51876" s="25"/>
      <c r="X51876" s="25"/>
    </row>
    <row r="51877" spans="23:24" x14ac:dyDescent="0.2">
      <c r="W51877" s="25"/>
      <c r="X51877" s="25"/>
    </row>
    <row r="51878" spans="23:24" x14ac:dyDescent="0.2">
      <c r="W51878" s="25"/>
      <c r="X51878" s="25"/>
    </row>
    <row r="51879" spans="23:24" x14ac:dyDescent="0.2">
      <c r="W51879" s="25"/>
      <c r="X51879" s="25"/>
    </row>
    <row r="51880" spans="23:24" x14ac:dyDescent="0.2">
      <c r="W51880" s="25"/>
      <c r="X51880" s="25"/>
    </row>
    <row r="51881" spans="23:24" x14ac:dyDescent="0.2">
      <c r="W51881" s="25"/>
      <c r="X51881" s="25"/>
    </row>
    <row r="51882" spans="23:24" x14ac:dyDescent="0.2">
      <c r="W51882" s="25"/>
      <c r="X51882" s="25"/>
    </row>
    <row r="51883" spans="23:24" x14ac:dyDescent="0.2">
      <c r="W51883" s="25"/>
      <c r="X51883" s="25"/>
    </row>
    <row r="51884" spans="23:24" x14ac:dyDescent="0.2">
      <c r="W51884" s="25"/>
      <c r="X51884" s="25"/>
    </row>
    <row r="51885" spans="23:24" x14ac:dyDescent="0.2">
      <c r="W51885" s="25"/>
      <c r="X51885" s="25"/>
    </row>
    <row r="51886" spans="23:24" x14ac:dyDescent="0.2">
      <c r="W51886" s="25"/>
      <c r="X51886" s="25"/>
    </row>
    <row r="51887" spans="23:24" x14ac:dyDescent="0.2">
      <c r="W51887" s="25"/>
      <c r="X51887" s="25"/>
    </row>
    <row r="51888" spans="23:24" x14ac:dyDescent="0.2">
      <c r="W51888" s="25"/>
      <c r="X51888" s="25"/>
    </row>
    <row r="51889" spans="23:24" x14ac:dyDescent="0.2">
      <c r="W51889" s="25"/>
      <c r="X51889" s="25"/>
    </row>
    <row r="51890" spans="23:24" x14ac:dyDescent="0.2">
      <c r="W51890" s="25"/>
      <c r="X51890" s="25"/>
    </row>
    <row r="51891" spans="23:24" x14ac:dyDescent="0.2">
      <c r="W51891" s="25"/>
      <c r="X51891" s="25"/>
    </row>
    <row r="51892" spans="23:24" x14ac:dyDescent="0.2">
      <c r="W51892" s="25"/>
      <c r="X51892" s="25"/>
    </row>
    <row r="51893" spans="23:24" x14ac:dyDescent="0.2">
      <c r="W51893" s="25"/>
      <c r="X51893" s="25"/>
    </row>
    <row r="51894" spans="23:24" x14ac:dyDescent="0.2">
      <c r="W51894" s="25"/>
      <c r="X51894" s="25"/>
    </row>
    <row r="51895" spans="23:24" x14ac:dyDescent="0.2">
      <c r="W51895" s="25"/>
      <c r="X51895" s="25"/>
    </row>
    <row r="51896" spans="23:24" x14ac:dyDescent="0.2">
      <c r="W51896" s="25"/>
      <c r="X51896" s="25"/>
    </row>
    <row r="51897" spans="23:24" x14ac:dyDescent="0.2">
      <c r="W51897" s="25"/>
      <c r="X51897" s="25"/>
    </row>
    <row r="51898" spans="23:24" x14ac:dyDescent="0.2">
      <c r="W51898" s="25"/>
      <c r="X51898" s="25"/>
    </row>
    <row r="51899" spans="23:24" x14ac:dyDescent="0.2">
      <c r="W51899" s="25"/>
      <c r="X51899" s="25"/>
    </row>
    <row r="51900" spans="23:24" x14ac:dyDescent="0.2">
      <c r="W51900" s="25"/>
      <c r="X51900" s="25"/>
    </row>
    <row r="51901" spans="23:24" x14ac:dyDescent="0.2">
      <c r="W51901" s="25"/>
      <c r="X51901" s="25"/>
    </row>
    <row r="51902" spans="23:24" x14ac:dyDescent="0.2">
      <c r="W51902" s="25"/>
      <c r="X51902" s="25"/>
    </row>
    <row r="51903" spans="23:24" x14ac:dyDescent="0.2">
      <c r="W51903" s="25"/>
      <c r="X51903" s="25"/>
    </row>
    <row r="51904" spans="23:24" x14ac:dyDescent="0.2">
      <c r="W51904" s="25"/>
      <c r="X51904" s="25"/>
    </row>
    <row r="51905" spans="23:24" x14ac:dyDescent="0.2">
      <c r="W51905" s="25"/>
      <c r="X51905" s="25"/>
    </row>
    <row r="51906" spans="23:24" x14ac:dyDescent="0.2">
      <c r="W51906" s="25"/>
      <c r="X51906" s="25"/>
    </row>
    <row r="51907" spans="23:24" x14ac:dyDescent="0.2">
      <c r="W51907" s="25"/>
      <c r="X51907" s="25"/>
    </row>
    <row r="51908" spans="23:24" x14ac:dyDescent="0.2">
      <c r="W51908" s="25"/>
      <c r="X51908" s="25"/>
    </row>
    <row r="51909" spans="23:24" x14ac:dyDescent="0.2">
      <c r="W51909" s="25"/>
      <c r="X51909" s="25"/>
    </row>
    <row r="51910" spans="23:24" x14ac:dyDescent="0.2">
      <c r="W51910" s="25"/>
      <c r="X51910" s="25"/>
    </row>
    <row r="51911" spans="23:24" x14ac:dyDescent="0.2">
      <c r="W51911" s="25"/>
      <c r="X51911" s="25"/>
    </row>
    <row r="51912" spans="23:24" x14ac:dyDescent="0.2">
      <c r="W51912" s="25"/>
      <c r="X51912" s="25"/>
    </row>
    <row r="51913" spans="23:24" x14ac:dyDescent="0.2">
      <c r="W51913" s="25"/>
      <c r="X51913" s="25"/>
    </row>
    <row r="51914" spans="23:24" x14ac:dyDescent="0.2">
      <c r="W51914" s="25"/>
      <c r="X51914" s="25"/>
    </row>
    <row r="51915" spans="23:24" x14ac:dyDescent="0.2">
      <c r="W51915" s="25"/>
      <c r="X51915" s="25"/>
    </row>
    <row r="51916" spans="23:24" x14ac:dyDescent="0.2">
      <c r="W51916" s="25"/>
      <c r="X51916" s="25"/>
    </row>
    <row r="51917" spans="23:24" x14ac:dyDescent="0.2">
      <c r="W51917" s="25"/>
      <c r="X51917" s="25"/>
    </row>
    <row r="51918" spans="23:24" x14ac:dyDescent="0.2">
      <c r="W51918" s="25"/>
      <c r="X51918" s="25"/>
    </row>
    <row r="51919" spans="23:24" x14ac:dyDescent="0.2">
      <c r="W51919" s="25"/>
      <c r="X51919" s="25"/>
    </row>
    <row r="51920" spans="23:24" x14ac:dyDescent="0.2">
      <c r="W51920" s="25"/>
      <c r="X51920" s="25"/>
    </row>
    <row r="51921" spans="23:24" x14ac:dyDescent="0.2">
      <c r="W51921" s="25"/>
      <c r="X51921" s="25"/>
    </row>
    <row r="51922" spans="23:24" x14ac:dyDescent="0.2">
      <c r="W51922" s="25"/>
      <c r="X51922" s="25"/>
    </row>
    <row r="51923" spans="23:24" x14ac:dyDescent="0.2">
      <c r="W51923" s="25"/>
      <c r="X51923" s="25"/>
    </row>
    <row r="51924" spans="23:24" x14ac:dyDescent="0.2">
      <c r="W51924" s="25"/>
      <c r="X51924" s="25"/>
    </row>
    <row r="51925" spans="23:24" x14ac:dyDescent="0.2">
      <c r="W51925" s="25"/>
      <c r="X51925" s="25"/>
    </row>
    <row r="51926" spans="23:24" x14ac:dyDescent="0.2">
      <c r="W51926" s="25"/>
      <c r="X51926" s="25"/>
    </row>
    <row r="51927" spans="23:24" x14ac:dyDescent="0.2">
      <c r="W51927" s="25"/>
      <c r="X51927" s="25"/>
    </row>
    <row r="51928" spans="23:24" x14ac:dyDescent="0.2">
      <c r="W51928" s="25"/>
      <c r="X51928" s="25"/>
    </row>
    <row r="51929" spans="23:24" x14ac:dyDescent="0.2">
      <c r="W51929" s="25"/>
      <c r="X51929" s="25"/>
    </row>
    <row r="51930" spans="23:24" x14ac:dyDescent="0.2">
      <c r="W51930" s="25"/>
      <c r="X51930" s="25"/>
    </row>
    <row r="51931" spans="23:24" x14ac:dyDescent="0.2">
      <c r="W51931" s="25"/>
      <c r="X51931" s="25"/>
    </row>
    <row r="51932" spans="23:24" x14ac:dyDescent="0.2">
      <c r="W51932" s="25"/>
      <c r="X51932" s="25"/>
    </row>
    <row r="51933" spans="23:24" x14ac:dyDescent="0.2">
      <c r="W51933" s="25"/>
      <c r="X51933" s="25"/>
    </row>
    <row r="51934" spans="23:24" x14ac:dyDescent="0.2">
      <c r="W51934" s="25"/>
      <c r="X51934" s="25"/>
    </row>
    <row r="51935" spans="23:24" x14ac:dyDescent="0.2">
      <c r="W51935" s="25"/>
      <c r="X51935" s="25"/>
    </row>
    <row r="51936" spans="23:24" x14ac:dyDescent="0.2">
      <c r="W51936" s="25"/>
      <c r="X51936" s="25"/>
    </row>
    <row r="51937" spans="23:24" x14ac:dyDescent="0.2">
      <c r="W51937" s="25"/>
      <c r="X51937" s="25"/>
    </row>
    <row r="51938" spans="23:24" x14ac:dyDescent="0.2">
      <c r="W51938" s="25"/>
      <c r="X51938" s="25"/>
    </row>
    <row r="51939" spans="23:24" x14ac:dyDescent="0.2">
      <c r="W51939" s="25"/>
      <c r="X51939" s="25"/>
    </row>
    <row r="51940" spans="23:24" x14ac:dyDescent="0.2">
      <c r="W51940" s="25"/>
      <c r="X51940" s="25"/>
    </row>
    <row r="51941" spans="23:24" x14ac:dyDescent="0.2">
      <c r="W51941" s="25"/>
      <c r="X51941" s="25"/>
    </row>
    <row r="51942" spans="23:24" x14ac:dyDescent="0.2">
      <c r="W51942" s="25"/>
      <c r="X51942" s="25"/>
    </row>
    <row r="51943" spans="23:24" x14ac:dyDescent="0.2">
      <c r="W51943" s="25"/>
      <c r="X51943" s="25"/>
    </row>
    <row r="51944" spans="23:24" x14ac:dyDescent="0.2">
      <c r="W51944" s="25"/>
      <c r="X51944" s="25"/>
    </row>
    <row r="51945" spans="23:24" x14ac:dyDescent="0.2">
      <c r="W51945" s="25"/>
      <c r="X51945" s="25"/>
    </row>
    <row r="51946" spans="23:24" x14ac:dyDescent="0.2">
      <c r="W51946" s="25"/>
      <c r="X51946" s="25"/>
    </row>
    <row r="51947" spans="23:24" x14ac:dyDescent="0.2">
      <c r="W51947" s="25"/>
      <c r="X51947" s="25"/>
    </row>
    <row r="51948" spans="23:24" x14ac:dyDescent="0.2">
      <c r="W51948" s="25"/>
      <c r="X51948" s="25"/>
    </row>
    <row r="51949" spans="23:24" x14ac:dyDescent="0.2">
      <c r="W51949" s="25"/>
      <c r="X51949" s="25"/>
    </row>
    <row r="51950" spans="23:24" x14ac:dyDescent="0.2">
      <c r="W51950" s="25"/>
      <c r="X51950" s="25"/>
    </row>
    <row r="51951" spans="23:24" x14ac:dyDescent="0.2">
      <c r="W51951" s="25"/>
      <c r="X51951" s="25"/>
    </row>
    <row r="51952" spans="23:24" x14ac:dyDescent="0.2">
      <c r="W51952" s="25"/>
      <c r="X51952" s="25"/>
    </row>
    <row r="51953" spans="23:24" x14ac:dyDescent="0.2">
      <c r="W51953" s="25"/>
      <c r="X51953" s="25"/>
    </row>
    <row r="51954" spans="23:24" x14ac:dyDescent="0.2">
      <c r="W51954" s="25"/>
      <c r="X51954" s="25"/>
    </row>
    <row r="51955" spans="23:24" x14ac:dyDescent="0.2">
      <c r="W51955" s="25"/>
      <c r="X51955" s="25"/>
    </row>
    <row r="51956" spans="23:24" x14ac:dyDescent="0.2">
      <c r="W51956" s="25"/>
      <c r="X51956" s="25"/>
    </row>
    <row r="51957" spans="23:24" x14ac:dyDescent="0.2">
      <c r="W51957" s="25"/>
      <c r="X51957" s="25"/>
    </row>
    <row r="51958" spans="23:24" x14ac:dyDescent="0.2">
      <c r="W51958" s="25"/>
      <c r="X51958" s="25"/>
    </row>
    <row r="51959" spans="23:24" x14ac:dyDescent="0.2">
      <c r="W51959" s="25"/>
      <c r="X51959" s="25"/>
    </row>
    <row r="51960" spans="23:24" x14ac:dyDescent="0.2">
      <c r="W51960" s="25"/>
      <c r="X51960" s="25"/>
    </row>
    <row r="51961" spans="23:24" x14ac:dyDescent="0.2">
      <c r="W51961" s="25"/>
      <c r="X51961" s="25"/>
    </row>
    <row r="51962" spans="23:24" x14ac:dyDescent="0.2">
      <c r="W51962" s="25"/>
      <c r="X51962" s="25"/>
    </row>
    <row r="51963" spans="23:24" x14ac:dyDescent="0.2">
      <c r="W51963" s="25"/>
      <c r="X51963" s="25"/>
    </row>
    <row r="51964" spans="23:24" x14ac:dyDescent="0.2">
      <c r="W51964" s="25"/>
      <c r="X51964" s="25"/>
    </row>
    <row r="51965" spans="23:24" x14ac:dyDescent="0.2">
      <c r="W51965" s="25"/>
      <c r="X51965" s="25"/>
    </row>
    <row r="51966" spans="23:24" x14ac:dyDescent="0.2">
      <c r="W51966" s="25"/>
      <c r="X51966" s="25"/>
    </row>
    <row r="51967" spans="23:24" x14ac:dyDescent="0.2">
      <c r="W51967" s="25"/>
      <c r="X51967" s="25"/>
    </row>
    <row r="51968" spans="23:24" x14ac:dyDescent="0.2">
      <c r="W51968" s="25"/>
      <c r="X51968" s="25"/>
    </row>
    <row r="51969" spans="23:24" x14ac:dyDescent="0.2">
      <c r="W51969" s="25"/>
      <c r="X51969" s="25"/>
    </row>
    <row r="51970" spans="23:24" x14ac:dyDescent="0.2">
      <c r="W51970" s="25"/>
      <c r="X51970" s="25"/>
    </row>
    <row r="51971" spans="23:24" x14ac:dyDescent="0.2">
      <c r="W51971" s="25"/>
      <c r="X51971" s="25"/>
    </row>
    <row r="51972" spans="23:24" x14ac:dyDescent="0.2">
      <c r="W51972" s="25"/>
      <c r="X51972" s="25"/>
    </row>
    <row r="51973" spans="23:24" x14ac:dyDescent="0.2">
      <c r="W51973" s="25"/>
      <c r="X51973" s="25"/>
    </row>
    <row r="51974" spans="23:24" x14ac:dyDescent="0.2">
      <c r="W51974" s="25"/>
      <c r="X51974" s="25"/>
    </row>
    <row r="51975" spans="23:24" x14ac:dyDescent="0.2">
      <c r="W51975" s="25"/>
      <c r="X51975" s="25"/>
    </row>
    <row r="51976" spans="23:24" x14ac:dyDescent="0.2">
      <c r="W51976" s="25"/>
      <c r="X51976" s="25"/>
    </row>
    <row r="51977" spans="23:24" x14ac:dyDescent="0.2">
      <c r="W51977" s="25"/>
      <c r="X51977" s="25"/>
    </row>
    <row r="51978" spans="23:24" x14ac:dyDescent="0.2">
      <c r="W51978" s="25"/>
      <c r="X51978" s="25"/>
    </row>
    <row r="51979" spans="23:24" x14ac:dyDescent="0.2">
      <c r="W51979" s="25"/>
      <c r="X51979" s="25"/>
    </row>
    <row r="51980" spans="23:24" x14ac:dyDescent="0.2">
      <c r="W51980" s="25"/>
      <c r="X51980" s="25"/>
    </row>
    <row r="51981" spans="23:24" x14ac:dyDescent="0.2">
      <c r="W51981" s="25"/>
      <c r="X51981" s="25"/>
    </row>
    <row r="51982" spans="23:24" x14ac:dyDescent="0.2">
      <c r="W51982" s="25"/>
      <c r="X51982" s="25"/>
    </row>
    <row r="51983" spans="23:24" x14ac:dyDescent="0.2">
      <c r="W51983" s="25"/>
      <c r="X51983" s="25"/>
    </row>
    <row r="51984" spans="23:24" x14ac:dyDescent="0.2">
      <c r="W51984" s="25"/>
      <c r="X51984" s="25"/>
    </row>
    <row r="51985" spans="23:24" x14ac:dyDescent="0.2">
      <c r="W51985" s="25"/>
      <c r="X51985" s="25"/>
    </row>
    <row r="51986" spans="23:24" x14ac:dyDescent="0.2">
      <c r="W51986" s="25"/>
      <c r="X51986" s="25"/>
    </row>
    <row r="51987" spans="23:24" x14ac:dyDescent="0.2">
      <c r="W51987" s="25"/>
      <c r="X51987" s="25"/>
    </row>
    <row r="51988" spans="23:24" x14ac:dyDescent="0.2">
      <c r="W51988" s="25"/>
      <c r="X51988" s="25"/>
    </row>
    <row r="51989" spans="23:24" x14ac:dyDescent="0.2">
      <c r="W51989" s="25"/>
      <c r="X51989" s="25"/>
    </row>
    <row r="51990" spans="23:24" x14ac:dyDescent="0.2">
      <c r="W51990" s="25"/>
      <c r="X51990" s="25"/>
    </row>
    <row r="51991" spans="23:24" x14ac:dyDescent="0.2">
      <c r="W51991" s="25"/>
      <c r="X51991" s="25"/>
    </row>
    <row r="51992" spans="23:24" x14ac:dyDescent="0.2">
      <c r="W51992" s="25"/>
      <c r="X51992" s="25"/>
    </row>
    <row r="51993" spans="23:24" x14ac:dyDescent="0.2">
      <c r="W51993" s="25"/>
      <c r="X51993" s="25"/>
    </row>
    <row r="51994" spans="23:24" x14ac:dyDescent="0.2">
      <c r="W51994" s="25"/>
      <c r="X51994" s="25"/>
    </row>
    <row r="51995" spans="23:24" x14ac:dyDescent="0.2">
      <c r="W51995" s="25"/>
      <c r="X51995" s="25"/>
    </row>
    <row r="51996" spans="23:24" x14ac:dyDescent="0.2">
      <c r="W51996" s="25"/>
      <c r="X51996" s="25"/>
    </row>
    <row r="51997" spans="23:24" x14ac:dyDescent="0.2">
      <c r="W51997" s="25"/>
      <c r="X51997" s="25"/>
    </row>
    <row r="51998" spans="23:24" x14ac:dyDescent="0.2">
      <c r="W51998" s="25"/>
      <c r="X51998" s="25"/>
    </row>
    <row r="51999" spans="23:24" x14ac:dyDescent="0.2">
      <c r="W51999" s="25"/>
      <c r="X51999" s="25"/>
    </row>
    <row r="52000" spans="23:24" x14ac:dyDescent="0.2">
      <c r="W52000" s="25"/>
      <c r="X52000" s="25"/>
    </row>
    <row r="52001" spans="23:24" x14ac:dyDescent="0.2">
      <c r="W52001" s="25"/>
      <c r="X52001" s="25"/>
    </row>
    <row r="52002" spans="23:24" x14ac:dyDescent="0.2">
      <c r="W52002" s="25"/>
      <c r="X52002" s="25"/>
    </row>
    <row r="52003" spans="23:24" x14ac:dyDescent="0.2">
      <c r="W52003" s="25"/>
      <c r="X52003" s="25"/>
    </row>
    <row r="52004" spans="23:24" x14ac:dyDescent="0.2">
      <c r="W52004" s="25"/>
      <c r="X52004" s="25"/>
    </row>
    <row r="52005" spans="23:24" x14ac:dyDescent="0.2">
      <c r="W52005" s="25"/>
      <c r="X52005" s="25"/>
    </row>
    <row r="52006" spans="23:24" x14ac:dyDescent="0.2">
      <c r="W52006" s="25"/>
      <c r="X52006" s="25"/>
    </row>
    <row r="52007" spans="23:24" x14ac:dyDescent="0.2">
      <c r="W52007" s="25"/>
      <c r="X52007" s="25"/>
    </row>
    <row r="52008" spans="23:24" x14ac:dyDescent="0.2">
      <c r="W52008" s="25"/>
      <c r="X52008" s="25"/>
    </row>
    <row r="52009" spans="23:24" x14ac:dyDescent="0.2">
      <c r="W52009" s="25"/>
      <c r="X52009" s="25"/>
    </row>
    <row r="52010" spans="23:24" x14ac:dyDescent="0.2">
      <c r="W52010" s="25"/>
      <c r="X52010" s="25"/>
    </row>
    <row r="52011" spans="23:24" x14ac:dyDescent="0.2">
      <c r="W52011" s="25"/>
      <c r="X52011" s="25"/>
    </row>
    <row r="52012" spans="23:24" x14ac:dyDescent="0.2">
      <c r="W52012" s="25"/>
      <c r="X52012" s="25"/>
    </row>
    <row r="52013" spans="23:24" x14ac:dyDescent="0.2">
      <c r="W52013" s="25"/>
      <c r="X52013" s="25"/>
    </row>
    <row r="52014" spans="23:24" x14ac:dyDescent="0.2">
      <c r="W52014" s="25"/>
      <c r="X52014" s="25"/>
    </row>
    <row r="52015" spans="23:24" x14ac:dyDescent="0.2">
      <c r="W52015" s="25"/>
      <c r="X52015" s="25"/>
    </row>
    <row r="52016" spans="23:24" x14ac:dyDescent="0.2">
      <c r="W52016" s="25"/>
      <c r="X52016" s="25"/>
    </row>
    <row r="52017" spans="23:24" x14ac:dyDescent="0.2">
      <c r="W52017" s="25"/>
      <c r="X52017" s="25"/>
    </row>
    <row r="52018" spans="23:24" x14ac:dyDescent="0.2">
      <c r="W52018" s="25"/>
      <c r="X52018" s="25"/>
    </row>
    <row r="52019" spans="23:24" x14ac:dyDescent="0.2">
      <c r="W52019" s="25"/>
      <c r="X52019" s="25"/>
    </row>
    <row r="52020" spans="23:24" x14ac:dyDescent="0.2">
      <c r="W52020" s="25"/>
      <c r="X52020" s="25"/>
    </row>
    <row r="52021" spans="23:24" x14ac:dyDescent="0.2">
      <c r="W52021" s="25"/>
      <c r="X52021" s="25"/>
    </row>
    <row r="52022" spans="23:24" x14ac:dyDescent="0.2">
      <c r="W52022" s="25"/>
      <c r="X52022" s="25"/>
    </row>
    <row r="52023" spans="23:24" x14ac:dyDescent="0.2">
      <c r="W52023" s="25"/>
      <c r="X52023" s="25"/>
    </row>
    <row r="52024" spans="23:24" x14ac:dyDescent="0.2">
      <c r="W52024" s="25"/>
      <c r="X52024" s="25"/>
    </row>
    <row r="52025" spans="23:24" x14ac:dyDescent="0.2">
      <c r="W52025" s="25"/>
      <c r="X52025" s="25"/>
    </row>
    <row r="52026" spans="23:24" x14ac:dyDescent="0.2">
      <c r="W52026" s="25"/>
      <c r="X52026" s="25"/>
    </row>
    <row r="52027" spans="23:24" x14ac:dyDescent="0.2">
      <c r="W52027" s="25"/>
      <c r="X52027" s="25"/>
    </row>
    <row r="52028" spans="23:24" x14ac:dyDescent="0.2">
      <c r="W52028" s="25"/>
      <c r="X52028" s="25"/>
    </row>
    <row r="52029" spans="23:24" x14ac:dyDescent="0.2">
      <c r="W52029" s="25"/>
      <c r="X52029" s="25"/>
    </row>
    <row r="52030" spans="23:24" x14ac:dyDescent="0.2">
      <c r="W52030" s="25"/>
      <c r="X52030" s="25"/>
    </row>
    <row r="52031" spans="23:24" x14ac:dyDescent="0.2">
      <c r="W52031" s="25"/>
      <c r="X52031" s="25"/>
    </row>
    <row r="52032" spans="23:24" x14ac:dyDescent="0.2">
      <c r="W52032" s="25"/>
      <c r="X52032" s="25"/>
    </row>
    <row r="52033" spans="23:24" x14ac:dyDescent="0.2">
      <c r="W52033" s="25"/>
      <c r="X52033" s="25"/>
    </row>
    <row r="52034" spans="23:24" x14ac:dyDescent="0.2">
      <c r="W52034" s="25"/>
      <c r="X52034" s="25"/>
    </row>
    <row r="52035" spans="23:24" x14ac:dyDescent="0.2">
      <c r="W52035" s="25"/>
      <c r="X52035" s="25"/>
    </row>
    <row r="52036" spans="23:24" x14ac:dyDescent="0.2">
      <c r="W52036" s="25"/>
      <c r="X52036" s="25"/>
    </row>
    <row r="52037" spans="23:24" x14ac:dyDescent="0.2">
      <c r="W52037" s="25"/>
      <c r="X52037" s="25"/>
    </row>
    <row r="52038" spans="23:24" x14ac:dyDescent="0.2">
      <c r="W52038" s="25"/>
      <c r="X52038" s="25"/>
    </row>
    <row r="52039" spans="23:24" x14ac:dyDescent="0.2">
      <c r="W52039" s="25"/>
      <c r="X52039" s="25"/>
    </row>
    <row r="52040" spans="23:24" x14ac:dyDescent="0.2">
      <c r="W52040" s="25"/>
      <c r="X52040" s="25"/>
    </row>
    <row r="52041" spans="23:24" x14ac:dyDescent="0.2">
      <c r="W52041" s="25"/>
      <c r="X52041" s="25"/>
    </row>
    <row r="52042" spans="23:24" x14ac:dyDescent="0.2">
      <c r="W52042" s="25"/>
      <c r="X52042" s="25"/>
    </row>
    <row r="52043" spans="23:24" x14ac:dyDescent="0.2">
      <c r="W52043" s="25"/>
      <c r="X52043" s="25"/>
    </row>
    <row r="52044" spans="23:24" x14ac:dyDescent="0.2">
      <c r="W52044" s="25"/>
      <c r="X52044" s="25"/>
    </row>
    <row r="52045" spans="23:24" x14ac:dyDescent="0.2">
      <c r="W52045" s="25"/>
      <c r="X52045" s="25"/>
    </row>
    <row r="52046" spans="23:24" x14ac:dyDescent="0.2">
      <c r="W52046" s="25"/>
      <c r="X52046" s="25"/>
    </row>
    <row r="52047" spans="23:24" x14ac:dyDescent="0.2">
      <c r="W52047" s="25"/>
      <c r="X52047" s="25"/>
    </row>
    <row r="52048" spans="23:24" x14ac:dyDescent="0.2">
      <c r="W52048" s="25"/>
      <c r="X52048" s="25"/>
    </row>
    <row r="52049" spans="23:24" x14ac:dyDescent="0.2">
      <c r="W52049" s="25"/>
      <c r="X52049" s="25"/>
    </row>
    <row r="52050" spans="23:24" x14ac:dyDescent="0.2">
      <c r="W52050" s="25"/>
      <c r="X52050" s="25"/>
    </row>
    <row r="52051" spans="23:24" x14ac:dyDescent="0.2">
      <c r="W52051" s="25"/>
      <c r="X52051" s="25"/>
    </row>
    <row r="52052" spans="23:24" x14ac:dyDescent="0.2">
      <c r="W52052" s="25"/>
      <c r="X52052" s="25"/>
    </row>
    <row r="52053" spans="23:24" x14ac:dyDescent="0.2">
      <c r="W52053" s="25"/>
      <c r="X52053" s="25"/>
    </row>
    <row r="52054" spans="23:24" x14ac:dyDescent="0.2">
      <c r="W52054" s="25"/>
      <c r="X52054" s="25"/>
    </row>
    <row r="52055" spans="23:24" x14ac:dyDescent="0.2">
      <c r="W52055" s="25"/>
      <c r="X52055" s="25"/>
    </row>
    <row r="52056" spans="23:24" x14ac:dyDescent="0.2">
      <c r="W52056" s="25"/>
      <c r="X52056" s="25"/>
    </row>
    <row r="52057" spans="23:24" x14ac:dyDescent="0.2">
      <c r="W52057" s="25"/>
      <c r="X52057" s="25"/>
    </row>
    <row r="52058" spans="23:24" x14ac:dyDescent="0.2">
      <c r="W52058" s="25"/>
      <c r="X52058" s="25"/>
    </row>
    <row r="52059" spans="23:24" x14ac:dyDescent="0.2">
      <c r="W52059" s="25"/>
      <c r="X52059" s="25"/>
    </row>
    <row r="52060" spans="23:24" x14ac:dyDescent="0.2">
      <c r="W52060" s="25"/>
      <c r="X52060" s="25"/>
    </row>
    <row r="52061" spans="23:24" x14ac:dyDescent="0.2">
      <c r="W52061" s="25"/>
      <c r="X52061" s="25"/>
    </row>
    <row r="52062" spans="23:24" x14ac:dyDescent="0.2">
      <c r="W52062" s="25"/>
      <c r="X52062" s="25"/>
    </row>
    <row r="52063" spans="23:24" x14ac:dyDescent="0.2">
      <c r="W52063" s="25"/>
      <c r="X52063" s="25"/>
    </row>
    <row r="52064" spans="23:24" x14ac:dyDescent="0.2">
      <c r="W52064" s="25"/>
      <c r="X52064" s="25"/>
    </row>
    <row r="52065" spans="23:24" x14ac:dyDescent="0.2">
      <c r="W52065" s="25"/>
      <c r="X52065" s="25"/>
    </row>
    <row r="52066" spans="23:24" x14ac:dyDescent="0.2">
      <c r="W52066" s="25"/>
      <c r="X52066" s="25"/>
    </row>
    <row r="52067" spans="23:24" x14ac:dyDescent="0.2">
      <c r="W52067" s="25"/>
      <c r="X52067" s="25"/>
    </row>
    <row r="52068" spans="23:24" x14ac:dyDescent="0.2">
      <c r="W52068" s="25"/>
      <c r="X52068" s="25"/>
    </row>
    <row r="52069" spans="23:24" x14ac:dyDescent="0.2">
      <c r="W52069" s="25"/>
      <c r="X52069" s="25"/>
    </row>
    <row r="52070" spans="23:24" x14ac:dyDescent="0.2">
      <c r="W52070" s="25"/>
      <c r="X52070" s="25"/>
    </row>
    <row r="52071" spans="23:24" x14ac:dyDescent="0.2">
      <c r="W52071" s="25"/>
      <c r="X52071" s="25"/>
    </row>
    <row r="52072" spans="23:24" x14ac:dyDescent="0.2">
      <c r="W52072" s="25"/>
      <c r="X52072" s="25"/>
    </row>
    <row r="52073" spans="23:24" x14ac:dyDescent="0.2">
      <c r="W52073" s="25"/>
      <c r="X52073" s="25"/>
    </row>
    <row r="52074" spans="23:24" x14ac:dyDescent="0.2">
      <c r="W52074" s="25"/>
      <c r="X52074" s="25"/>
    </row>
    <row r="52075" spans="23:24" x14ac:dyDescent="0.2">
      <c r="W52075" s="25"/>
      <c r="X52075" s="25"/>
    </row>
    <row r="52076" spans="23:24" x14ac:dyDescent="0.2">
      <c r="W52076" s="25"/>
      <c r="X52076" s="25"/>
    </row>
    <row r="52077" spans="23:24" x14ac:dyDescent="0.2">
      <c r="W52077" s="25"/>
      <c r="X52077" s="25"/>
    </row>
    <row r="52078" spans="23:24" x14ac:dyDescent="0.2">
      <c r="W52078" s="25"/>
      <c r="X52078" s="25"/>
    </row>
    <row r="52079" spans="23:24" x14ac:dyDescent="0.2">
      <c r="W52079" s="25"/>
      <c r="X52079" s="25"/>
    </row>
    <row r="52080" spans="23:24" x14ac:dyDescent="0.2">
      <c r="W52080" s="25"/>
      <c r="X52080" s="25"/>
    </row>
    <row r="52081" spans="23:24" x14ac:dyDescent="0.2">
      <c r="W52081" s="25"/>
      <c r="X52081" s="25"/>
    </row>
    <row r="52082" spans="23:24" x14ac:dyDescent="0.2">
      <c r="W52082" s="25"/>
      <c r="X52082" s="25"/>
    </row>
    <row r="52083" spans="23:24" x14ac:dyDescent="0.2">
      <c r="W52083" s="25"/>
      <c r="X52083" s="25"/>
    </row>
    <row r="52084" spans="23:24" x14ac:dyDescent="0.2">
      <c r="W52084" s="25"/>
      <c r="X52084" s="25"/>
    </row>
    <row r="52085" spans="23:24" x14ac:dyDescent="0.2">
      <c r="W52085" s="25"/>
      <c r="X52085" s="25"/>
    </row>
    <row r="52086" spans="23:24" x14ac:dyDescent="0.2">
      <c r="W52086" s="25"/>
      <c r="X52086" s="25"/>
    </row>
    <row r="52087" spans="23:24" x14ac:dyDescent="0.2">
      <c r="W52087" s="25"/>
      <c r="X52087" s="25"/>
    </row>
    <row r="52088" spans="23:24" x14ac:dyDescent="0.2">
      <c r="W52088" s="25"/>
      <c r="X52088" s="25"/>
    </row>
    <row r="52089" spans="23:24" x14ac:dyDescent="0.2">
      <c r="W52089" s="25"/>
      <c r="X52089" s="25"/>
    </row>
    <row r="52090" spans="23:24" x14ac:dyDescent="0.2">
      <c r="W52090" s="25"/>
      <c r="X52090" s="25"/>
    </row>
    <row r="52091" spans="23:24" x14ac:dyDescent="0.2">
      <c r="W52091" s="25"/>
      <c r="X52091" s="25"/>
    </row>
    <row r="52092" spans="23:24" x14ac:dyDescent="0.2">
      <c r="W52092" s="25"/>
      <c r="X52092" s="25"/>
    </row>
    <row r="52093" spans="23:24" x14ac:dyDescent="0.2">
      <c r="W52093" s="25"/>
      <c r="X52093" s="25"/>
    </row>
    <row r="52094" spans="23:24" x14ac:dyDescent="0.2">
      <c r="W52094" s="25"/>
      <c r="X52094" s="25"/>
    </row>
    <row r="52095" spans="23:24" x14ac:dyDescent="0.2">
      <c r="W52095" s="25"/>
      <c r="X52095" s="25"/>
    </row>
    <row r="52096" spans="23:24" x14ac:dyDescent="0.2">
      <c r="W52096" s="25"/>
      <c r="X52096" s="25"/>
    </row>
    <row r="52097" spans="23:24" x14ac:dyDescent="0.2">
      <c r="W52097" s="25"/>
      <c r="X52097" s="25"/>
    </row>
    <row r="52098" spans="23:24" x14ac:dyDescent="0.2">
      <c r="W52098" s="25"/>
      <c r="X52098" s="25"/>
    </row>
    <row r="52099" spans="23:24" x14ac:dyDescent="0.2">
      <c r="W52099" s="25"/>
      <c r="X52099" s="25"/>
    </row>
    <row r="52100" spans="23:24" x14ac:dyDescent="0.2">
      <c r="W52100" s="25"/>
      <c r="X52100" s="25"/>
    </row>
    <row r="52101" spans="23:24" x14ac:dyDescent="0.2">
      <c r="W52101" s="25"/>
      <c r="X52101" s="25"/>
    </row>
    <row r="52102" spans="23:24" x14ac:dyDescent="0.2">
      <c r="W52102" s="25"/>
      <c r="X52102" s="25"/>
    </row>
    <row r="52103" spans="23:24" x14ac:dyDescent="0.2">
      <c r="W52103" s="25"/>
      <c r="X52103" s="25"/>
    </row>
    <row r="52104" spans="23:24" x14ac:dyDescent="0.2">
      <c r="W52104" s="25"/>
      <c r="X52104" s="25"/>
    </row>
    <row r="52105" spans="23:24" x14ac:dyDescent="0.2">
      <c r="W52105" s="25"/>
      <c r="X52105" s="25"/>
    </row>
    <row r="52106" spans="23:24" x14ac:dyDescent="0.2">
      <c r="W52106" s="25"/>
      <c r="X52106" s="25"/>
    </row>
    <row r="52107" spans="23:24" x14ac:dyDescent="0.2">
      <c r="W52107" s="25"/>
      <c r="X52107" s="25"/>
    </row>
    <row r="52108" spans="23:24" x14ac:dyDescent="0.2">
      <c r="W52108" s="25"/>
      <c r="X52108" s="25"/>
    </row>
    <row r="52109" spans="23:24" x14ac:dyDescent="0.2">
      <c r="W52109" s="25"/>
      <c r="X52109" s="25"/>
    </row>
    <row r="52110" spans="23:24" x14ac:dyDescent="0.2">
      <c r="W52110" s="25"/>
      <c r="X52110" s="25"/>
    </row>
    <row r="52111" spans="23:24" x14ac:dyDescent="0.2">
      <c r="W52111" s="25"/>
      <c r="X52111" s="25"/>
    </row>
    <row r="52112" spans="23:24" x14ac:dyDescent="0.2">
      <c r="W52112" s="25"/>
      <c r="X52112" s="25"/>
    </row>
    <row r="52113" spans="23:24" x14ac:dyDescent="0.2">
      <c r="W52113" s="25"/>
      <c r="X52113" s="25"/>
    </row>
    <row r="52114" spans="23:24" x14ac:dyDescent="0.2">
      <c r="W52114" s="25"/>
      <c r="X52114" s="25"/>
    </row>
    <row r="52115" spans="23:24" x14ac:dyDescent="0.2">
      <c r="W52115" s="25"/>
      <c r="X52115" s="25"/>
    </row>
    <row r="52116" spans="23:24" x14ac:dyDescent="0.2">
      <c r="W52116" s="25"/>
      <c r="X52116" s="25"/>
    </row>
    <row r="52117" spans="23:24" x14ac:dyDescent="0.2">
      <c r="W52117" s="25"/>
      <c r="X52117" s="25"/>
    </row>
    <row r="52118" spans="23:24" x14ac:dyDescent="0.2">
      <c r="W52118" s="25"/>
      <c r="X52118" s="25"/>
    </row>
    <row r="52119" spans="23:24" x14ac:dyDescent="0.2">
      <c r="W52119" s="25"/>
      <c r="X52119" s="25"/>
    </row>
    <row r="52120" spans="23:24" x14ac:dyDescent="0.2">
      <c r="W52120" s="25"/>
      <c r="X52120" s="25"/>
    </row>
    <row r="52121" spans="23:24" x14ac:dyDescent="0.2">
      <c r="W52121" s="25"/>
      <c r="X52121" s="25"/>
    </row>
    <row r="52122" spans="23:24" x14ac:dyDescent="0.2">
      <c r="W52122" s="25"/>
      <c r="X52122" s="25"/>
    </row>
    <row r="52123" spans="23:24" x14ac:dyDescent="0.2">
      <c r="W52123" s="25"/>
      <c r="X52123" s="25"/>
    </row>
    <row r="52124" spans="23:24" x14ac:dyDescent="0.2">
      <c r="W52124" s="25"/>
      <c r="X52124" s="25"/>
    </row>
    <row r="52125" spans="23:24" x14ac:dyDescent="0.2">
      <c r="W52125" s="25"/>
      <c r="X52125" s="25"/>
    </row>
    <row r="52126" spans="23:24" x14ac:dyDescent="0.2">
      <c r="W52126" s="25"/>
      <c r="X52126" s="25"/>
    </row>
    <row r="52127" spans="23:24" x14ac:dyDescent="0.2">
      <c r="W52127" s="25"/>
      <c r="X52127" s="25"/>
    </row>
    <row r="52128" spans="23:24" x14ac:dyDescent="0.2">
      <c r="W52128" s="25"/>
      <c r="X52128" s="25"/>
    </row>
    <row r="52129" spans="23:24" x14ac:dyDescent="0.2">
      <c r="W52129" s="25"/>
      <c r="X52129" s="25"/>
    </row>
    <row r="52130" spans="23:24" x14ac:dyDescent="0.2">
      <c r="W52130" s="25"/>
      <c r="X52130" s="25"/>
    </row>
    <row r="52131" spans="23:24" x14ac:dyDescent="0.2">
      <c r="W52131" s="25"/>
      <c r="X52131" s="25"/>
    </row>
    <row r="52132" spans="23:24" x14ac:dyDescent="0.2">
      <c r="W52132" s="25"/>
      <c r="X52132" s="25"/>
    </row>
    <row r="52133" spans="23:24" x14ac:dyDescent="0.2">
      <c r="W52133" s="25"/>
      <c r="X52133" s="25"/>
    </row>
    <row r="52134" spans="23:24" x14ac:dyDescent="0.2">
      <c r="W52134" s="25"/>
      <c r="X52134" s="25"/>
    </row>
    <row r="52135" spans="23:24" x14ac:dyDescent="0.2">
      <c r="W52135" s="25"/>
      <c r="X52135" s="25"/>
    </row>
    <row r="52136" spans="23:24" x14ac:dyDescent="0.2">
      <c r="W52136" s="25"/>
      <c r="X52136" s="25"/>
    </row>
    <row r="52137" spans="23:24" x14ac:dyDescent="0.2">
      <c r="W52137" s="25"/>
      <c r="X52137" s="25"/>
    </row>
    <row r="52138" spans="23:24" x14ac:dyDescent="0.2">
      <c r="W52138" s="25"/>
      <c r="X52138" s="25"/>
    </row>
    <row r="52139" spans="23:24" x14ac:dyDescent="0.2">
      <c r="W52139" s="25"/>
      <c r="X52139" s="25"/>
    </row>
    <row r="52140" spans="23:24" x14ac:dyDescent="0.2">
      <c r="W52140" s="25"/>
      <c r="X52140" s="25"/>
    </row>
    <row r="52141" spans="23:24" x14ac:dyDescent="0.2">
      <c r="W52141" s="25"/>
      <c r="X52141" s="25"/>
    </row>
    <row r="52142" spans="23:24" x14ac:dyDescent="0.2">
      <c r="W52142" s="25"/>
      <c r="X52142" s="25"/>
    </row>
    <row r="52143" spans="23:24" x14ac:dyDescent="0.2">
      <c r="W52143" s="25"/>
      <c r="X52143" s="25"/>
    </row>
    <row r="52144" spans="23:24" x14ac:dyDescent="0.2">
      <c r="W52144" s="25"/>
      <c r="X52144" s="25"/>
    </row>
    <row r="52145" spans="23:24" x14ac:dyDescent="0.2">
      <c r="W52145" s="25"/>
      <c r="X52145" s="25"/>
    </row>
    <row r="52146" spans="23:24" x14ac:dyDescent="0.2">
      <c r="W52146" s="25"/>
      <c r="X52146" s="25"/>
    </row>
    <row r="52147" spans="23:24" x14ac:dyDescent="0.2">
      <c r="W52147" s="25"/>
      <c r="X52147" s="25"/>
    </row>
    <row r="52148" spans="23:24" x14ac:dyDescent="0.2">
      <c r="W52148" s="25"/>
      <c r="X52148" s="25"/>
    </row>
    <row r="52149" spans="23:24" x14ac:dyDescent="0.2">
      <c r="W52149" s="25"/>
      <c r="X52149" s="25"/>
    </row>
    <row r="52150" spans="23:24" x14ac:dyDescent="0.2">
      <c r="W52150" s="25"/>
      <c r="X52150" s="25"/>
    </row>
    <row r="52151" spans="23:24" x14ac:dyDescent="0.2">
      <c r="W52151" s="25"/>
      <c r="X52151" s="25"/>
    </row>
    <row r="52152" spans="23:24" x14ac:dyDescent="0.2">
      <c r="W52152" s="25"/>
      <c r="X52152" s="25"/>
    </row>
    <row r="52153" spans="23:24" x14ac:dyDescent="0.2">
      <c r="W52153" s="25"/>
      <c r="X52153" s="25"/>
    </row>
    <row r="52154" spans="23:24" x14ac:dyDescent="0.2">
      <c r="W52154" s="25"/>
      <c r="X52154" s="25"/>
    </row>
    <row r="52155" spans="23:24" x14ac:dyDescent="0.2">
      <c r="W52155" s="25"/>
      <c r="X52155" s="25"/>
    </row>
    <row r="52156" spans="23:24" x14ac:dyDescent="0.2">
      <c r="W52156" s="25"/>
      <c r="X52156" s="25"/>
    </row>
    <row r="52157" spans="23:24" x14ac:dyDescent="0.2">
      <c r="W52157" s="25"/>
      <c r="X52157" s="25"/>
    </row>
    <row r="52158" spans="23:24" x14ac:dyDescent="0.2">
      <c r="W52158" s="25"/>
      <c r="X52158" s="25"/>
    </row>
    <row r="52159" spans="23:24" x14ac:dyDescent="0.2">
      <c r="W52159" s="25"/>
      <c r="X52159" s="25"/>
    </row>
    <row r="52160" spans="23:24" x14ac:dyDescent="0.2">
      <c r="W52160" s="25"/>
      <c r="X52160" s="25"/>
    </row>
    <row r="52161" spans="23:24" x14ac:dyDescent="0.2">
      <c r="W52161" s="25"/>
      <c r="X52161" s="25"/>
    </row>
    <row r="52162" spans="23:24" x14ac:dyDescent="0.2">
      <c r="W52162" s="25"/>
      <c r="X52162" s="25"/>
    </row>
    <row r="52163" spans="23:24" x14ac:dyDescent="0.2">
      <c r="W52163" s="25"/>
      <c r="X52163" s="25"/>
    </row>
    <row r="52164" spans="23:24" x14ac:dyDescent="0.2">
      <c r="W52164" s="25"/>
      <c r="X52164" s="25"/>
    </row>
    <row r="52165" spans="23:24" x14ac:dyDescent="0.2">
      <c r="W52165" s="25"/>
      <c r="X52165" s="25"/>
    </row>
    <row r="52166" spans="23:24" x14ac:dyDescent="0.2">
      <c r="W52166" s="25"/>
      <c r="X52166" s="25"/>
    </row>
    <row r="52167" spans="23:24" x14ac:dyDescent="0.2">
      <c r="W52167" s="25"/>
      <c r="X52167" s="25"/>
    </row>
    <row r="52168" spans="23:24" x14ac:dyDescent="0.2">
      <c r="W52168" s="25"/>
      <c r="X52168" s="25"/>
    </row>
    <row r="52169" spans="23:24" x14ac:dyDescent="0.2">
      <c r="W52169" s="25"/>
      <c r="X52169" s="25"/>
    </row>
    <row r="52170" spans="23:24" x14ac:dyDescent="0.2">
      <c r="W52170" s="25"/>
      <c r="X52170" s="25"/>
    </row>
    <row r="52171" spans="23:24" x14ac:dyDescent="0.2">
      <c r="W52171" s="25"/>
      <c r="X52171" s="25"/>
    </row>
    <row r="52172" spans="23:24" x14ac:dyDescent="0.2">
      <c r="W52172" s="25"/>
      <c r="X52172" s="25"/>
    </row>
    <row r="52173" spans="23:24" x14ac:dyDescent="0.2">
      <c r="W52173" s="25"/>
      <c r="X52173" s="25"/>
    </row>
    <row r="52174" spans="23:24" x14ac:dyDescent="0.2">
      <c r="W52174" s="25"/>
      <c r="X52174" s="25"/>
    </row>
    <row r="52175" spans="23:24" x14ac:dyDescent="0.2">
      <c r="W52175" s="25"/>
      <c r="X52175" s="25"/>
    </row>
    <row r="52176" spans="23:24" x14ac:dyDescent="0.2">
      <c r="W52176" s="25"/>
      <c r="X52176" s="25"/>
    </row>
    <row r="52177" spans="23:24" x14ac:dyDescent="0.2">
      <c r="W52177" s="25"/>
      <c r="X52177" s="25"/>
    </row>
    <row r="52178" spans="23:24" x14ac:dyDescent="0.2">
      <c r="W52178" s="25"/>
      <c r="X52178" s="25"/>
    </row>
    <row r="52179" spans="23:24" x14ac:dyDescent="0.2">
      <c r="W52179" s="25"/>
      <c r="X52179" s="25"/>
    </row>
    <row r="52180" spans="23:24" x14ac:dyDescent="0.2">
      <c r="W52180" s="25"/>
      <c r="X52180" s="25"/>
    </row>
    <row r="52181" spans="23:24" x14ac:dyDescent="0.2">
      <c r="W52181" s="25"/>
      <c r="X52181" s="25"/>
    </row>
    <row r="52182" spans="23:24" x14ac:dyDescent="0.2">
      <c r="W52182" s="25"/>
      <c r="X52182" s="25"/>
    </row>
    <row r="52183" spans="23:24" x14ac:dyDescent="0.2">
      <c r="W52183" s="25"/>
      <c r="X52183" s="25"/>
    </row>
    <row r="52184" spans="23:24" x14ac:dyDescent="0.2">
      <c r="W52184" s="25"/>
      <c r="X52184" s="25"/>
    </row>
    <row r="52185" spans="23:24" x14ac:dyDescent="0.2">
      <c r="W52185" s="25"/>
      <c r="X52185" s="25"/>
    </row>
    <row r="52186" spans="23:24" x14ac:dyDescent="0.2">
      <c r="W52186" s="25"/>
      <c r="X52186" s="25"/>
    </row>
    <row r="52187" spans="23:24" x14ac:dyDescent="0.2">
      <c r="W52187" s="25"/>
      <c r="X52187" s="25"/>
    </row>
    <row r="52188" spans="23:24" x14ac:dyDescent="0.2">
      <c r="W52188" s="25"/>
      <c r="X52188" s="25"/>
    </row>
    <row r="52189" spans="23:24" x14ac:dyDescent="0.2">
      <c r="W52189" s="25"/>
      <c r="X52189" s="25"/>
    </row>
    <row r="52190" spans="23:24" x14ac:dyDescent="0.2">
      <c r="W52190" s="25"/>
      <c r="X52190" s="25"/>
    </row>
    <row r="52191" spans="23:24" x14ac:dyDescent="0.2">
      <c r="W52191" s="25"/>
      <c r="X52191" s="25"/>
    </row>
    <row r="52192" spans="23:24" x14ac:dyDescent="0.2">
      <c r="W52192" s="25"/>
      <c r="X52192" s="25"/>
    </row>
    <row r="52193" spans="23:24" x14ac:dyDescent="0.2">
      <c r="W52193" s="25"/>
      <c r="X52193" s="25"/>
    </row>
    <row r="52194" spans="23:24" x14ac:dyDescent="0.2">
      <c r="W52194" s="25"/>
      <c r="X52194" s="25"/>
    </row>
    <row r="52195" spans="23:24" x14ac:dyDescent="0.2">
      <c r="W52195" s="25"/>
      <c r="X52195" s="25"/>
    </row>
    <row r="52196" spans="23:24" x14ac:dyDescent="0.2">
      <c r="W52196" s="25"/>
      <c r="X52196" s="25"/>
    </row>
    <row r="52197" spans="23:24" x14ac:dyDescent="0.2">
      <c r="W52197" s="25"/>
      <c r="X52197" s="25"/>
    </row>
    <row r="52198" spans="23:24" x14ac:dyDescent="0.2">
      <c r="W52198" s="25"/>
      <c r="X52198" s="25"/>
    </row>
    <row r="52199" spans="23:24" x14ac:dyDescent="0.2">
      <c r="W52199" s="25"/>
      <c r="X52199" s="25"/>
    </row>
    <row r="52200" spans="23:24" x14ac:dyDescent="0.2">
      <c r="W52200" s="25"/>
      <c r="X52200" s="25"/>
    </row>
    <row r="52201" spans="23:24" x14ac:dyDescent="0.2">
      <c r="W52201" s="25"/>
      <c r="X52201" s="25"/>
    </row>
    <row r="52202" spans="23:24" x14ac:dyDescent="0.2">
      <c r="W52202" s="25"/>
      <c r="X52202" s="25"/>
    </row>
    <row r="52203" spans="23:24" x14ac:dyDescent="0.2">
      <c r="W52203" s="25"/>
      <c r="X52203" s="25"/>
    </row>
    <row r="52204" spans="23:24" x14ac:dyDescent="0.2">
      <c r="W52204" s="25"/>
      <c r="X52204" s="25"/>
    </row>
    <row r="52205" spans="23:24" x14ac:dyDescent="0.2">
      <c r="W52205" s="25"/>
      <c r="X52205" s="25"/>
    </row>
    <row r="52206" spans="23:24" x14ac:dyDescent="0.2">
      <c r="W52206" s="25"/>
      <c r="X52206" s="25"/>
    </row>
    <row r="52207" spans="23:24" x14ac:dyDescent="0.2">
      <c r="W52207" s="25"/>
      <c r="X52207" s="25"/>
    </row>
    <row r="52208" spans="23:24" x14ac:dyDescent="0.2">
      <c r="W52208" s="25"/>
      <c r="X52208" s="25"/>
    </row>
    <row r="52209" spans="23:24" x14ac:dyDescent="0.2">
      <c r="W52209" s="25"/>
      <c r="X52209" s="25"/>
    </row>
    <row r="52210" spans="23:24" x14ac:dyDescent="0.2">
      <c r="W52210" s="25"/>
      <c r="X52210" s="25"/>
    </row>
    <row r="52211" spans="23:24" x14ac:dyDescent="0.2">
      <c r="W52211" s="25"/>
      <c r="X52211" s="25"/>
    </row>
    <row r="52212" spans="23:24" x14ac:dyDescent="0.2">
      <c r="W52212" s="25"/>
      <c r="X52212" s="25"/>
    </row>
    <row r="52213" spans="23:24" x14ac:dyDescent="0.2">
      <c r="W52213" s="25"/>
      <c r="X52213" s="25"/>
    </row>
    <row r="52214" spans="23:24" x14ac:dyDescent="0.2">
      <c r="W52214" s="25"/>
      <c r="X52214" s="25"/>
    </row>
    <row r="52215" spans="23:24" x14ac:dyDescent="0.2">
      <c r="W52215" s="25"/>
      <c r="X52215" s="25"/>
    </row>
    <row r="52216" spans="23:24" x14ac:dyDescent="0.2">
      <c r="W52216" s="25"/>
      <c r="X52216" s="25"/>
    </row>
    <row r="52217" spans="23:24" x14ac:dyDescent="0.2">
      <c r="W52217" s="25"/>
      <c r="X52217" s="25"/>
    </row>
    <row r="52218" spans="23:24" x14ac:dyDescent="0.2">
      <c r="W52218" s="25"/>
      <c r="X52218" s="25"/>
    </row>
    <row r="52219" spans="23:24" x14ac:dyDescent="0.2">
      <c r="W52219" s="25"/>
      <c r="X52219" s="25"/>
    </row>
    <row r="52220" spans="23:24" x14ac:dyDescent="0.2">
      <c r="W52220" s="25"/>
      <c r="X52220" s="25"/>
    </row>
    <row r="52221" spans="23:24" x14ac:dyDescent="0.2">
      <c r="W52221" s="25"/>
      <c r="X52221" s="25"/>
    </row>
    <row r="52222" spans="23:24" x14ac:dyDescent="0.2">
      <c r="W52222" s="25"/>
      <c r="X52222" s="25"/>
    </row>
    <row r="52223" spans="23:24" x14ac:dyDescent="0.2">
      <c r="W52223" s="25"/>
      <c r="X52223" s="25"/>
    </row>
    <row r="52224" spans="23:24" x14ac:dyDescent="0.2">
      <c r="W52224" s="25"/>
      <c r="X52224" s="25"/>
    </row>
    <row r="52225" spans="23:24" x14ac:dyDescent="0.2">
      <c r="W52225" s="25"/>
      <c r="X52225" s="25"/>
    </row>
    <row r="52226" spans="23:24" x14ac:dyDescent="0.2">
      <c r="W52226" s="25"/>
      <c r="X52226" s="25"/>
    </row>
    <row r="52227" spans="23:24" x14ac:dyDescent="0.2">
      <c r="W52227" s="25"/>
      <c r="X52227" s="25"/>
    </row>
    <row r="52228" spans="23:24" x14ac:dyDescent="0.2">
      <c r="W52228" s="25"/>
      <c r="X52228" s="25"/>
    </row>
    <row r="52229" spans="23:24" x14ac:dyDescent="0.2">
      <c r="W52229" s="25"/>
      <c r="X52229" s="25"/>
    </row>
    <row r="52230" spans="23:24" x14ac:dyDescent="0.2">
      <c r="W52230" s="25"/>
      <c r="X52230" s="25"/>
    </row>
    <row r="52231" spans="23:24" x14ac:dyDescent="0.2">
      <c r="W52231" s="25"/>
      <c r="X52231" s="25"/>
    </row>
    <row r="52232" spans="23:24" x14ac:dyDescent="0.2">
      <c r="W52232" s="25"/>
      <c r="X52232" s="25"/>
    </row>
    <row r="52233" spans="23:24" x14ac:dyDescent="0.2">
      <c r="W52233" s="25"/>
      <c r="X52233" s="25"/>
    </row>
    <row r="52234" spans="23:24" x14ac:dyDescent="0.2">
      <c r="W52234" s="25"/>
      <c r="X52234" s="25"/>
    </row>
    <row r="52235" spans="23:24" x14ac:dyDescent="0.2">
      <c r="W52235" s="25"/>
      <c r="X52235" s="25"/>
    </row>
    <row r="52236" spans="23:24" x14ac:dyDescent="0.2">
      <c r="W52236" s="25"/>
      <c r="X52236" s="25"/>
    </row>
    <row r="52237" spans="23:24" x14ac:dyDescent="0.2">
      <c r="W52237" s="25"/>
      <c r="X52237" s="25"/>
    </row>
    <row r="52238" spans="23:24" x14ac:dyDescent="0.2">
      <c r="W52238" s="25"/>
      <c r="X52238" s="25"/>
    </row>
    <row r="52239" spans="23:24" x14ac:dyDescent="0.2">
      <c r="W52239" s="25"/>
      <c r="X52239" s="25"/>
    </row>
    <row r="52240" spans="23:24" x14ac:dyDescent="0.2">
      <c r="W52240" s="25"/>
      <c r="X52240" s="25"/>
    </row>
    <row r="52241" spans="23:24" x14ac:dyDescent="0.2">
      <c r="W52241" s="25"/>
      <c r="X52241" s="25"/>
    </row>
    <row r="52242" spans="23:24" x14ac:dyDescent="0.2">
      <c r="W52242" s="25"/>
      <c r="X52242" s="25"/>
    </row>
    <row r="52243" spans="23:24" x14ac:dyDescent="0.2">
      <c r="W52243" s="25"/>
      <c r="X52243" s="25"/>
    </row>
    <row r="52244" spans="23:24" x14ac:dyDescent="0.2">
      <c r="W52244" s="25"/>
      <c r="X52244" s="25"/>
    </row>
    <row r="52245" spans="23:24" x14ac:dyDescent="0.2">
      <c r="W52245" s="25"/>
      <c r="X52245" s="25"/>
    </row>
    <row r="52246" spans="23:24" x14ac:dyDescent="0.2">
      <c r="W52246" s="25"/>
      <c r="X52246" s="25"/>
    </row>
    <row r="52247" spans="23:24" x14ac:dyDescent="0.2">
      <c r="W52247" s="25"/>
      <c r="X52247" s="25"/>
    </row>
    <row r="52248" spans="23:24" x14ac:dyDescent="0.2">
      <c r="W52248" s="25"/>
      <c r="X52248" s="25"/>
    </row>
    <row r="52249" spans="23:24" x14ac:dyDescent="0.2">
      <c r="W52249" s="25"/>
      <c r="X52249" s="25"/>
    </row>
    <row r="52250" spans="23:24" x14ac:dyDescent="0.2">
      <c r="W52250" s="25"/>
      <c r="X52250" s="25"/>
    </row>
    <row r="52251" spans="23:24" x14ac:dyDescent="0.2">
      <c r="W52251" s="25"/>
      <c r="X52251" s="25"/>
    </row>
    <row r="52252" spans="23:24" x14ac:dyDescent="0.2">
      <c r="W52252" s="25"/>
      <c r="X52252" s="25"/>
    </row>
    <row r="52253" spans="23:24" x14ac:dyDescent="0.2">
      <c r="W52253" s="25"/>
      <c r="X52253" s="25"/>
    </row>
    <row r="52254" spans="23:24" x14ac:dyDescent="0.2">
      <c r="W52254" s="25"/>
      <c r="X52254" s="25"/>
    </row>
    <row r="52255" spans="23:24" x14ac:dyDescent="0.2">
      <c r="W52255" s="25"/>
      <c r="X52255" s="25"/>
    </row>
    <row r="52256" spans="23:24" x14ac:dyDescent="0.2">
      <c r="W52256" s="25"/>
      <c r="X52256" s="25"/>
    </row>
    <row r="52257" spans="23:24" x14ac:dyDescent="0.2">
      <c r="W52257" s="25"/>
      <c r="X52257" s="25"/>
    </row>
    <row r="52258" spans="23:24" x14ac:dyDescent="0.2">
      <c r="W52258" s="25"/>
      <c r="X52258" s="25"/>
    </row>
    <row r="52259" spans="23:24" x14ac:dyDescent="0.2">
      <c r="W52259" s="25"/>
      <c r="X52259" s="25"/>
    </row>
    <row r="52260" spans="23:24" x14ac:dyDescent="0.2">
      <c r="W52260" s="25"/>
      <c r="X52260" s="25"/>
    </row>
    <row r="52261" spans="23:24" x14ac:dyDescent="0.2">
      <c r="W52261" s="25"/>
      <c r="X52261" s="25"/>
    </row>
    <row r="52262" spans="23:24" x14ac:dyDescent="0.2">
      <c r="W52262" s="25"/>
      <c r="X52262" s="25"/>
    </row>
    <row r="52263" spans="23:24" x14ac:dyDescent="0.2">
      <c r="W52263" s="25"/>
      <c r="X52263" s="25"/>
    </row>
    <row r="52264" spans="23:24" x14ac:dyDescent="0.2">
      <c r="W52264" s="25"/>
      <c r="X52264" s="25"/>
    </row>
    <row r="52265" spans="23:24" x14ac:dyDescent="0.2">
      <c r="W52265" s="25"/>
      <c r="X52265" s="25"/>
    </row>
    <row r="52266" spans="23:24" x14ac:dyDescent="0.2">
      <c r="W52266" s="25"/>
      <c r="X52266" s="25"/>
    </row>
    <row r="52267" spans="23:24" x14ac:dyDescent="0.2">
      <c r="W52267" s="25"/>
      <c r="X52267" s="25"/>
    </row>
    <row r="52268" spans="23:24" x14ac:dyDescent="0.2">
      <c r="W52268" s="25"/>
      <c r="X52268" s="25"/>
    </row>
    <row r="52269" spans="23:24" x14ac:dyDescent="0.2">
      <c r="W52269" s="25"/>
      <c r="X52269" s="25"/>
    </row>
    <row r="52270" spans="23:24" x14ac:dyDescent="0.2">
      <c r="W52270" s="25"/>
      <c r="X52270" s="25"/>
    </row>
    <row r="52271" spans="23:24" x14ac:dyDescent="0.2">
      <c r="W52271" s="25"/>
      <c r="X52271" s="25"/>
    </row>
    <row r="52272" spans="23:24" x14ac:dyDescent="0.2">
      <c r="W52272" s="25"/>
      <c r="X52272" s="25"/>
    </row>
    <row r="52273" spans="23:24" x14ac:dyDescent="0.2">
      <c r="W52273" s="25"/>
      <c r="X52273" s="25"/>
    </row>
    <row r="52274" spans="23:24" x14ac:dyDescent="0.2">
      <c r="W52274" s="25"/>
      <c r="X52274" s="25"/>
    </row>
    <row r="52275" spans="23:24" x14ac:dyDescent="0.2">
      <c r="W52275" s="25"/>
      <c r="X52275" s="25"/>
    </row>
    <row r="52276" spans="23:24" x14ac:dyDescent="0.2">
      <c r="W52276" s="25"/>
      <c r="X52276" s="25"/>
    </row>
    <row r="52277" spans="23:24" x14ac:dyDescent="0.2">
      <c r="W52277" s="25"/>
      <c r="X52277" s="25"/>
    </row>
    <row r="52278" spans="23:24" x14ac:dyDescent="0.2">
      <c r="W52278" s="25"/>
      <c r="X52278" s="25"/>
    </row>
    <row r="52279" spans="23:24" x14ac:dyDescent="0.2">
      <c r="W52279" s="25"/>
      <c r="X52279" s="25"/>
    </row>
    <row r="52280" spans="23:24" x14ac:dyDescent="0.2">
      <c r="W52280" s="25"/>
      <c r="X52280" s="25"/>
    </row>
    <row r="52281" spans="23:24" x14ac:dyDescent="0.2">
      <c r="W52281" s="25"/>
      <c r="X52281" s="25"/>
    </row>
    <row r="52282" spans="23:24" x14ac:dyDescent="0.2">
      <c r="W52282" s="25"/>
      <c r="X52282" s="25"/>
    </row>
    <row r="52283" spans="23:24" x14ac:dyDescent="0.2">
      <c r="W52283" s="25"/>
      <c r="X52283" s="25"/>
    </row>
    <row r="52284" spans="23:24" x14ac:dyDescent="0.2">
      <c r="W52284" s="25"/>
      <c r="X52284" s="25"/>
    </row>
    <row r="52285" spans="23:24" x14ac:dyDescent="0.2">
      <c r="W52285" s="25"/>
      <c r="X52285" s="25"/>
    </row>
    <row r="52286" spans="23:24" x14ac:dyDescent="0.2">
      <c r="W52286" s="25"/>
      <c r="X52286" s="25"/>
    </row>
    <row r="52287" spans="23:24" x14ac:dyDescent="0.2">
      <c r="W52287" s="25"/>
      <c r="X52287" s="25"/>
    </row>
    <row r="52288" spans="23:24" x14ac:dyDescent="0.2">
      <c r="W52288" s="25"/>
      <c r="X52288" s="25"/>
    </row>
    <row r="52289" spans="23:24" x14ac:dyDescent="0.2">
      <c r="W52289" s="25"/>
      <c r="X52289" s="25"/>
    </row>
    <row r="52290" spans="23:24" x14ac:dyDescent="0.2">
      <c r="W52290" s="25"/>
      <c r="X52290" s="25"/>
    </row>
    <row r="52291" spans="23:24" x14ac:dyDescent="0.2">
      <c r="W52291" s="25"/>
      <c r="X52291" s="25"/>
    </row>
    <row r="52292" spans="23:24" x14ac:dyDescent="0.2">
      <c r="W52292" s="25"/>
      <c r="X52292" s="25"/>
    </row>
    <row r="52293" spans="23:24" x14ac:dyDescent="0.2">
      <c r="W52293" s="25"/>
      <c r="X52293" s="25"/>
    </row>
    <row r="52294" spans="23:24" x14ac:dyDescent="0.2">
      <c r="W52294" s="25"/>
      <c r="X52294" s="25"/>
    </row>
    <row r="52295" spans="23:24" x14ac:dyDescent="0.2">
      <c r="W52295" s="25"/>
      <c r="X52295" s="25"/>
    </row>
    <row r="52296" spans="23:24" x14ac:dyDescent="0.2">
      <c r="W52296" s="25"/>
      <c r="X52296" s="25"/>
    </row>
    <row r="52297" spans="23:24" x14ac:dyDescent="0.2">
      <c r="W52297" s="25"/>
      <c r="X52297" s="25"/>
    </row>
    <row r="52298" spans="23:24" x14ac:dyDescent="0.2">
      <c r="W52298" s="25"/>
      <c r="X52298" s="25"/>
    </row>
    <row r="52299" spans="23:24" x14ac:dyDescent="0.2">
      <c r="W52299" s="25"/>
      <c r="X52299" s="25"/>
    </row>
    <row r="52300" spans="23:24" x14ac:dyDescent="0.2">
      <c r="W52300" s="25"/>
      <c r="X52300" s="25"/>
    </row>
    <row r="52301" spans="23:24" x14ac:dyDescent="0.2">
      <c r="W52301" s="25"/>
      <c r="X52301" s="25"/>
    </row>
    <row r="52302" spans="23:24" x14ac:dyDescent="0.2">
      <c r="W52302" s="25"/>
      <c r="X52302" s="25"/>
    </row>
    <row r="52303" spans="23:24" x14ac:dyDescent="0.2">
      <c r="W52303" s="25"/>
      <c r="X52303" s="25"/>
    </row>
    <row r="52304" spans="23:24" x14ac:dyDescent="0.2">
      <c r="W52304" s="25"/>
      <c r="X52304" s="25"/>
    </row>
    <row r="52305" spans="23:24" x14ac:dyDescent="0.2">
      <c r="W52305" s="25"/>
      <c r="X52305" s="25"/>
    </row>
    <row r="52306" spans="23:24" x14ac:dyDescent="0.2">
      <c r="W52306" s="25"/>
      <c r="X52306" s="25"/>
    </row>
    <row r="52307" spans="23:24" x14ac:dyDescent="0.2">
      <c r="W52307" s="25"/>
      <c r="X52307" s="25"/>
    </row>
    <row r="52308" spans="23:24" x14ac:dyDescent="0.2">
      <c r="W52308" s="25"/>
      <c r="X52308" s="25"/>
    </row>
    <row r="52309" spans="23:24" x14ac:dyDescent="0.2">
      <c r="W52309" s="25"/>
      <c r="X52309" s="25"/>
    </row>
    <row r="52310" spans="23:24" x14ac:dyDescent="0.2">
      <c r="W52310" s="25"/>
      <c r="X52310" s="25"/>
    </row>
    <row r="52311" spans="23:24" x14ac:dyDescent="0.2">
      <c r="W52311" s="25"/>
      <c r="X52311" s="25"/>
    </row>
    <row r="52312" spans="23:24" x14ac:dyDescent="0.2">
      <c r="W52312" s="25"/>
      <c r="X52312" s="25"/>
    </row>
    <row r="52313" spans="23:24" x14ac:dyDescent="0.2">
      <c r="W52313" s="25"/>
      <c r="X52313" s="25"/>
    </row>
    <row r="52314" spans="23:24" x14ac:dyDescent="0.2">
      <c r="W52314" s="25"/>
      <c r="X52314" s="25"/>
    </row>
    <row r="52315" spans="23:24" x14ac:dyDescent="0.2">
      <c r="W52315" s="25"/>
      <c r="X52315" s="25"/>
    </row>
    <row r="52316" spans="23:24" x14ac:dyDescent="0.2">
      <c r="W52316" s="25"/>
      <c r="X52316" s="25"/>
    </row>
    <row r="52317" spans="23:24" x14ac:dyDescent="0.2">
      <c r="W52317" s="25"/>
      <c r="X52317" s="25"/>
    </row>
    <row r="52318" spans="23:24" x14ac:dyDescent="0.2">
      <c r="W52318" s="25"/>
      <c r="X52318" s="25"/>
    </row>
    <row r="52319" spans="23:24" x14ac:dyDescent="0.2">
      <c r="W52319" s="25"/>
      <c r="X52319" s="25"/>
    </row>
    <row r="52320" spans="23:24" x14ac:dyDescent="0.2">
      <c r="W52320" s="25"/>
      <c r="X52320" s="25"/>
    </row>
    <row r="52321" spans="23:24" x14ac:dyDescent="0.2">
      <c r="W52321" s="25"/>
      <c r="X52321" s="25"/>
    </row>
    <row r="52322" spans="23:24" x14ac:dyDescent="0.2">
      <c r="W52322" s="25"/>
      <c r="X52322" s="25"/>
    </row>
    <row r="52323" spans="23:24" x14ac:dyDescent="0.2">
      <c r="W52323" s="25"/>
      <c r="X52323" s="25"/>
    </row>
    <row r="52324" spans="23:24" x14ac:dyDescent="0.2">
      <c r="W52324" s="25"/>
      <c r="X52324" s="25"/>
    </row>
    <row r="52325" spans="23:24" x14ac:dyDescent="0.2">
      <c r="W52325" s="25"/>
      <c r="X52325" s="25"/>
    </row>
    <row r="52326" spans="23:24" x14ac:dyDescent="0.2">
      <c r="W52326" s="25"/>
      <c r="X52326" s="25"/>
    </row>
    <row r="52327" spans="23:24" x14ac:dyDescent="0.2">
      <c r="W52327" s="25"/>
      <c r="X52327" s="25"/>
    </row>
    <row r="52328" spans="23:24" x14ac:dyDescent="0.2">
      <c r="W52328" s="25"/>
      <c r="X52328" s="25"/>
    </row>
    <row r="52329" spans="23:24" x14ac:dyDescent="0.2">
      <c r="W52329" s="25"/>
      <c r="X52329" s="25"/>
    </row>
    <row r="52330" spans="23:24" x14ac:dyDescent="0.2">
      <c r="W52330" s="25"/>
      <c r="X52330" s="25"/>
    </row>
    <row r="52331" spans="23:24" x14ac:dyDescent="0.2">
      <c r="W52331" s="25"/>
      <c r="X52331" s="25"/>
    </row>
    <row r="52332" spans="23:24" x14ac:dyDescent="0.2">
      <c r="W52332" s="25"/>
      <c r="X52332" s="25"/>
    </row>
    <row r="52333" spans="23:24" x14ac:dyDescent="0.2">
      <c r="W52333" s="25"/>
      <c r="X52333" s="25"/>
    </row>
    <row r="52334" spans="23:24" x14ac:dyDescent="0.2">
      <c r="W52334" s="25"/>
      <c r="X52334" s="25"/>
    </row>
    <row r="52335" spans="23:24" x14ac:dyDescent="0.2">
      <c r="W52335" s="25"/>
      <c r="X52335" s="25"/>
    </row>
    <row r="52336" spans="23:24" x14ac:dyDescent="0.2">
      <c r="W52336" s="25"/>
      <c r="X52336" s="25"/>
    </row>
    <row r="52337" spans="23:24" x14ac:dyDescent="0.2">
      <c r="W52337" s="25"/>
      <c r="X52337" s="25"/>
    </row>
    <row r="52338" spans="23:24" x14ac:dyDescent="0.2">
      <c r="W52338" s="25"/>
      <c r="X52338" s="25"/>
    </row>
    <row r="52339" spans="23:24" x14ac:dyDescent="0.2">
      <c r="W52339" s="25"/>
      <c r="X52339" s="25"/>
    </row>
    <row r="52340" spans="23:24" x14ac:dyDescent="0.2">
      <c r="W52340" s="25"/>
      <c r="X52340" s="25"/>
    </row>
    <row r="52341" spans="23:24" x14ac:dyDescent="0.2">
      <c r="W52341" s="25"/>
      <c r="X52341" s="25"/>
    </row>
    <row r="52342" spans="23:24" x14ac:dyDescent="0.2">
      <c r="W52342" s="25"/>
      <c r="X52342" s="25"/>
    </row>
    <row r="52343" spans="23:24" x14ac:dyDescent="0.2">
      <c r="W52343" s="25"/>
      <c r="X52343" s="25"/>
    </row>
    <row r="52344" spans="23:24" x14ac:dyDescent="0.2">
      <c r="W52344" s="25"/>
      <c r="X52344" s="25"/>
    </row>
    <row r="52345" spans="23:24" x14ac:dyDescent="0.2">
      <c r="W52345" s="25"/>
      <c r="X52345" s="25"/>
    </row>
    <row r="52346" spans="23:24" x14ac:dyDescent="0.2">
      <c r="W52346" s="25"/>
      <c r="X52346" s="25"/>
    </row>
    <row r="52347" spans="23:24" x14ac:dyDescent="0.2">
      <c r="W52347" s="25"/>
      <c r="X52347" s="25"/>
    </row>
    <row r="52348" spans="23:24" x14ac:dyDescent="0.2">
      <c r="W52348" s="25"/>
      <c r="X52348" s="25"/>
    </row>
    <row r="52349" spans="23:24" x14ac:dyDescent="0.2">
      <c r="W52349" s="25"/>
      <c r="X52349" s="25"/>
    </row>
    <row r="52350" spans="23:24" x14ac:dyDescent="0.2">
      <c r="W52350" s="25"/>
      <c r="X52350" s="25"/>
    </row>
    <row r="52351" spans="23:24" x14ac:dyDescent="0.2">
      <c r="W52351" s="25"/>
      <c r="X52351" s="25"/>
    </row>
    <row r="52352" spans="23:24" x14ac:dyDescent="0.2">
      <c r="W52352" s="25"/>
      <c r="X52352" s="25"/>
    </row>
    <row r="52353" spans="23:24" x14ac:dyDescent="0.2">
      <c r="W52353" s="25"/>
      <c r="X52353" s="25"/>
    </row>
    <row r="52354" spans="23:24" x14ac:dyDescent="0.2">
      <c r="W52354" s="25"/>
      <c r="X52354" s="25"/>
    </row>
    <row r="52355" spans="23:24" x14ac:dyDescent="0.2">
      <c r="W52355" s="25"/>
      <c r="X52355" s="25"/>
    </row>
    <row r="52356" spans="23:24" x14ac:dyDescent="0.2">
      <c r="W52356" s="25"/>
      <c r="X52356" s="25"/>
    </row>
    <row r="52357" spans="23:24" x14ac:dyDescent="0.2">
      <c r="W52357" s="25"/>
      <c r="X52357" s="25"/>
    </row>
    <row r="52358" spans="23:24" x14ac:dyDescent="0.2">
      <c r="W52358" s="25"/>
      <c r="X52358" s="25"/>
    </row>
    <row r="52359" spans="23:24" x14ac:dyDescent="0.2">
      <c r="W52359" s="25"/>
      <c r="X52359" s="25"/>
    </row>
    <row r="52360" spans="23:24" x14ac:dyDescent="0.2">
      <c r="W52360" s="25"/>
      <c r="X52360" s="25"/>
    </row>
    <row r="52361" spans="23:24" x14ac:dyDescent="0.2">
      <c r="W52361" s="25"/>
      <c r="X52361" s="25"/>
    </row>
    <row r="52362" spans="23:24" x14ac:dyDescent="0.2">
      <c r="W52362" s="25"/>
      <c r="X52362" s="25"/>
    </row>
    <row r="52363" spans="23:24" x14ac:dyDescent="0.2">
      <c r="W52363" s="25"/>
      <c r="X52363" s="25"/>
    </row>
    <row r="52364" spans="23:24" x14ac:dyDescent="0.2">
      <c r="W52364" s="25"/>
      <c r="X52364" s="25"/>
    </row>
    <row r="52365" spans="23:24" x14ac:dyDescent="0.2">
      <c r="W52365" s="25"/>
      <c r="X52365" s="25"/>
    </row>
    <row r="52366" spans="23:24" x14ac:dyDescent="0.2">
      <c r="W52366" s="25"/>
      <c r="X52366" s="25"/>
    </row>
    <row r="52367" spans="23:24" x14ac:dyDescent="0.2">
      <c r="W52367" s="25"/>
      <c r="X52367" s="25"/>
    </row>
    <row r="52368" spans="23:24" x14ac:dyDescent="0.2">
      <c r="W52368" s="25"/>
      <c r="X52368" s="25"/>
    </row>
    <row r="52369" spans="23:24" x14ac:dyDescent="0.2">
      <c r="W52369" s="25"/>
      <c r="X52369" s="25"/>
    </row>
    <row r="52370" spans="23:24" x14ac:dyDescent="0.2">
      <c r="W52370" s="25"/>
      <c r="X52370" s="25"/>
    </row>
    <row r="52371" spans="23:24" x14ac:dyDescent="0.2">
      <c r="W52371" s="25"/>
      <c r="X52371" s="25"/>
    </row>
    <row r="52372" spans="23:24" x14ac:dyDescent="0.2">
      <c r="W52372" s="25"/>
      <c r="X52372" s="25"/>
    </row>
    <row r="52373" spans="23:24" x14ac:dyDescent="0.2">
      <c r="W52373" s="25"/>
      <c r="X52373" s="25"/>
    </row>
    <row r="52374" spans="23:24" x14ac:dyDescent="0.2">
      <c r="W52374" s="25"/>
      <c r="X52374" s="25"/>
    </row>
    <row r="52375" spans="23:24" x14ac:dyDescent="0.2">
      <c r="W52375" s="25"/>
      <c r="X52375" s="25"/>
    </row>
    <row r="52376" spans="23:24" x14ac:dyDescent="0.2">
      <c r="W52376" s="25"/>
      <c r="X52376" s="25"/>
    </row>
    <row r="52377" spans="23:24" x14ac:dyDescent="0.2">
      <c r="W52377" s="25"/>
      <c r="X52377" s="25"/>
    </row>
    <row r="52378" spans="23:24" x14ac:dyDescent="0.2">
      <c r="W52378" s="25"/>
      <c r="X52378" s="25"/>
    </row>
    <row r="52379" spans="23:24" x14ac:dyDescent="0.2">
      <c r="W52379" s="25"/>
      <c r="X52379" s="25"/>
    </row>
    <row r="52380" spans="23:24" x14ac:dyDescent="0.2">
      <c r="W52380" s="25"/>
      <c r="X52380" s="25"/>
    </row>
    <row r="52381" spans="23:24" x14ac:dyDescent="0.2">
      <c r="W52381" s="25"/>
      <c r="X52381" s="25"/>
    </row>
    <row r="52382" spans="23:24" x14ac:dyDescent="0.2">
      <c r="W52382" s="25"/>
      <c r="X52382" s="25"/>
    </row>
    <row r="52383" spans="23:24" x14ac:dyDescent="0.2">
      <c r="W52383" s="25"/>
      <c r="X52383" s="25"/>
    </row>
    <row r="52384" spans="23:24" x14ac:dyDescent="0.2">
      <c r="W52384" s="25"/>
      <c r="X52384" s="25"/>
    </row>
    <row r="52385" spans="23:24" x14ac:dyDescent="0.2">
      <c r="W52385" s="25"/>
      <c r="X52385" s="25"/>
    </row>
    <row r="52386" spans="23:24" x14ac:dyDescent="0.2">
      <c r="W52386" s="25"/>
      <c r="X52386" s="25"/>
    </row>
    <row r="52387" spans="23:24" x14ac:dyDescent="0.2">
      <c r="W52387" s="25"/>
      <c r="X52387" s="25"/>
    </row>
    <row r="52388" spans="23:24" x14ac:dyDescent="0.2">
      <c r="W52388" s="25"/>
      <c r="X52388" s="25"/>
    </row>
    <row r="52389" spans="23:24" x14ac:dyDescent="0.2">
      <c r="W52389" s="25"/>
      <c r="X52389" s="25"/>
    </row>
    <row r="52390" spans="23:24" x14ac:dyDescent="0.2">
      <c r="W52390" s="25"/>
      <c r="X52390" s="25"/>
    </row>
    <row r="52391" spans="23:24" x14ac:dyDescent="0.2">
      <c r="W52391" s="25"/>
      <c r="X52391" s="25"/>
    </row>
    <row r="52392" spans="23:24" x14ac:dyDescent="0.2">
      <c r="W52392" s="25"/>
      <c r="X52392" s="25"/>
    </row>
    <row r="52393" spans="23:24" x14ac:dyDescent="0.2">
      <c r="W52393" s="25"/>
      <c r="X52393" s="25"/>
    </row>
    <row r="52394" spans="23:24" x14ac:dyDescent="0.2">
      <c r="W52394" s="25"/>
      <c r="X52394" s="25"/>
    </row>
    <row r="52395" spans="23:24" x14ac:dyDescent="0.2">
      <c r="W52395" s="25"/>
      <c r="X52395" s="25"/>
    </row>
    <row r="52396" spans="23:24" x14ac:dyDescent="0.2">
      <c r="W52396" s="25"/>
      <c r="X52396" s="25"/>
    </row>
    <row r="52397" spans="23:24" x14ac:dyDescent="0.2">
      <c r="W52397" s="25"/>
      <c r="X52397" s="25"/>
    </row>
    <row r="52398" spans="23:24" x14ac:dyDescent="0.2">
      <c r="W52398" s="25"/>
      <c r="X52398" s="25"/>
    </row>
    <row r="52399" spans="23:24" x14ac:dyDescent="0.2">
      <c r="W52399" s="25"/>
      <c r="X52399" s="25"/>
    </row>
    <row r="52400" spans="23:24" x14ac:dyDescent="0.2">
      <c r="W52400" s="25"/>
      <c r="X52400" s="25"/>
    </row>
    <row r="52401" spans="23:24" x14ac:dyDescent="0.2">
      <c r="W52401" s="25"/>
      <c r="X52401" s="25"/>
    </row>
    <row r="52402" spans="23:24" x14ac:dyDescent="0.2">
      <c r="W52402" s="25"/>
      <c r="X52402" s="25"/>
    </row>
    <row r="52403" spans="23:24" x14ac:dyDescent="0.2">
      <c r="W52403" s="25"/>
      <c r="X52403" s="25"/>
    </row>
    <row r="52404" spans="23:24" x14ac:dyDescent="0.2">
      <c r="W52404" s="25"/>
      <c r="X52404" s="25"/>
    </row>
    <row r="52405" spans="23:24" x14ac:dyDescent="0.2">
      <c r="W52405" s="25"/>
      <c r="X52405" s="25"/>
    </row>
    <row r="52406" spans="23:24" x14ac:dyDescent="0.2">
      <c r="W52406" s="25"/>
      <c r="X52406" s="25"/>
    </row>
    <row r="52407" spans="23:24" x14ac:dyDescent="0.2">
      <c r="W52407" s="25"/>
      <c r="X52407" s="25"/>
    </row>
    <row r="52408" spans="23:24" x14ac:dyDescent="0.2">
      <c r="W52408" s="25"/>
      <c r="X52408" s="25"/>
    </row>
    <row r="52409" spans="23:24" x14ac:dyDescent="0.2">
      <c r="W52409" s="25"/>
      <c r="X52409" s="25"/>
    </row>
    <row r="52410" spans="23:24" x14ac:dyDescent="0.2">
      <c r="W52410" s="25"/>
      <c r="X52410" s="25"/>
    </row>
    <row r="52411" spans="23:24" x14ac:dyDescent="0.2">
      <c r="W52411" s="25"/>
      <c r="X52411" s="25"/>
    </row>
    <row r="52412" spans="23:24" x14ac:dyDescent="0.2">
      <c r="W52412" s="25"/>
      <c r="X52412" s="25"/>
    </row>
    <row r="52413" spans="23:24" x14ac:dyDescent="0.2">
      <c r="W52413" s="25"/>
      <c r="X52413" s="25"/>
    </row>
    <row r="52414" spans="23:24" x14ac:dyDescent="0.2">
      <c r="W52414" s="25"/>
      <c r="X52414" s="25"/>
    </row>
    <row r="52415" spans="23:24" x14ac:dyDescent="0.2">
      <c r="W52415" s="25"/>
      <c r="X52415" s="25"/>
    </row>
    <row r="52416" spans="23:24" x14ac:dyDescent="0.2">
      <c r="W52416" s="25"/>
      <c r="X52416" s="25"/>
    </row>
    <row r="52417" spans="23:24" x14ac:dyDescent="0.2">
      <c r="W52417" s="25"/>
      <c r="X52417" s="25"/>
    </row>
    <row r="52418" spans="23:24" x14ac:dyDescent="0.2">
      <c r="W52418" s="25"/>
      <c r="X52418" s="25"/>
    </row>
    <row r="52419" spans="23:24" x14ac:dyDescent="0.2">
      <c r="W52419" s="25"/>
      <c r="X52419" s="25"/>
    </row>
    <row r="52420" spans="23:24" x14ac:dyDescent="0.2">
      <c r="W52420" s="25"/>
      <c r="X52420" s="25"/>
    </row>
    <row r="52421" spans="23:24" x14ac:dyDescent="0.2">
      <c r="W52421" s="25"/>
      <c r="X52421" s="25"/>
    </row>
    <row r="52422" spans="23:24" x14ac:dyDescent="0.2">
      <c r="W52422" s="25"/>
      <c r="X52422" s="25"/>
    </row>
    <row r="52423" spans="23:24" x14ac:dyDescent="0.2">
      <c r="W52423" s="25"/>
      <c r="X52423" s="25"/>
    </row>
    <row r="52424" spans="23:24" x14ac:dyDescent="0.2">
      <c r="W52424" s="25"/>
      <c r="X52424" s="25"/>
    </row>
    <row r="52425" spans="23:24" x14ac:dyDescent="0.2">
      <c r="W52425" s="25"/>
      <c r="X52425" s="25"/>
    </row>
    <row r="52426" spans="23:24" x14ac:dyDescent="0.2">
      <c r="W52426" s="25"/>
      <c r="X52426" s="25"/>
    </row>
    <row r="52427" spans="23:24" x14ac:dyDescent="0.2">
      <c r="W52427" s="25"/>
      <c r="X52427" s="25"/>
    </row>
    <row r="52428" spans="23:24" x14ac:dyDescent="0.2">
      <c r="W52428" s="25"/>
      <c r="X52428" s="25"/>
    </row>
    <row r="52429" spans="23:24" x14ac:dyDescent="0.2">
      <c r="W52429" s="25"/>
      <c r="X52429" s="25"/>
    </row>
    <row r="52430" spans="23:24" x14ac:dyDescent="0.2">
      <c r="W52430" s="25"/>
      <c r="X52430" s="25"/>
    </row>
    <row r="52431" spans="23:24" x14ac:dyDescent="0.2">
      <c r="W52431" s="25"/>
      <c r="X52431" s="25"/>
    </row>
    <row r="52432" spans="23:24" x14ac:dyDescent="0.2">
      <c r="W52432" s="25"/>
      <c r="X52432" s="25"/>
    </row>
    <row r="52433" spans="23:24" x14ac:dyDescent="0.2">
      <c r="W52433" s="25"/>
      <c r="X52433" s="25"/>
    </row>
    <row r="52434" spans="23:24" x14ac:dyDescent="0.2">
      <c r="W52434" s="25"/>
      <c r="X52434" s="25"/>
    </row>
    <row r="52435" spans="23:24" x14ac:dyDescent="0.2">
      <c r="W52435" s="25"/>
      <c r="X52435" s="25"/>
    </row>
    <row r="52436" spans="23:24" x14ac:dyDescent="0.2">
      <c r="W52436" s="25"/>
      <c r="X52436" s="25"/>
    </row>
    <row r="52437" spans="23:24" x14ac:dyDescent="0.2">
      <c r="W52437" s="25"/>
      <c r="X52437" s="25"/>
    </row>
    <row r="52438" spans="23:24" x14ac:dyDescent="0.2">
      <c r="W52438" s="25"/>
      <c r="X52438" s="25"/>
    </row>
    <row r="52439" spans="23:24" x14ac:dyDescent="0.2">
      <c r="W52439" s="25"/>
      <c r="X52439" s="25"/>
    </row>
    <row r="52440" spans="23:24" x14ac:dyDescent="0.2">
      <c r="W52440" s="25"/>
      <c r="X52440" s="25"/>
    </row>
    <row r="52441" spans="23:24" x14ac:dyDescent="0.2">
      <c r="W52441" s="25"/>
      <c r="X52441" s="25"/>
    </row>
    <row r="52442" spans="23:24" x14ac:dyDescent="0.2">
      <c r="W52442" s="25"/>
      <c r="X52442" s="25"/>
    </row>
    <row r="52443" spans="23:24" x14ac:dyDescent="0.2">
      <c r="W52443" s="25"/>
      <c r="X52443" s="25"/>
    </row>
    <row r="52444" spans="23:24" x14ac:dyDescent="0.2">
      <c r="W52444" s="25"/>
      <c r="X52444" s="25"/>
    </row>
    <row r="52445" spans="23:24" x14ac:dyDescent="0.2">
      <c r="W52445" s="25"/>
      <c r="X52445" s="25"/>
    </row>
    <row r="52446" spans="23:24" x14ac:dyDescent="0.2">
      <c r="W52446" s="25"/>
      <c r="X52446" s="25"/>
    </row>
    <row r="52447" spans="23:24" x14ac:dyDescent="0.2">
      <c r="W52447" s="25"/>
      <c r="X52447" s="25"/>
    </row>
    <row r="52448" spans="23:24" x14ac:dyDescent="0.2">
      <c r="W52448" s="25"/>
      <c r="X52448" s="25"/>
    </row>
    <row r="52449" spans="23:24" x14ac:dyDescent="0.2">
      <c r="W52449" s="25"/>
      <c r="X52449" s="25"/>
    </row>
    <row r="52450" spans="23:24" x14ac:dyDescent="0.2">
      <c r="W52450" s="25"/>
      <c r="X52450" s="25"/>
    </row>
    <row r="52451" spans="23:24" x14ac:dyDescent="0.2">
      <c r="W52451" s="25"/>
      <c r="X52451" s="25"/>
    </row>
    <row r="52452" spans="23:24" x14ac:dyDescent="0.2">
      <c r="W52452" s="25"/>
      <c r="X52452" s="25"/>
    </row>
    <row r="52453" spans="23:24" x14ac:dyDescent="0.2">
      <c r="W52453" s="25"/>
      <c r="X52453" s="25"/>
    </row>
    <row r="52454" spans="23:24" x14ac:dyDescent="0.2">
      <c r="W52454" s="25"/>
      <c r="X52454" s="25"/>
    </row>
    <row r="52455" spans="23:24" x14ac:dyDescent="0.2">
      <c r="W52455" s="25"/>
      <c r="X52455" s="25"/>
    </row>
    <row r="52456" spans="23:24" x14ac:dyDescent="0.2">
      <c r="W52456" s="25"/>
      <c r="X52456" s="25"/>
    </row>
    <row r="52457" spans="23:24" x14ac:dyDescent="0.2">
      <c r="W52457" s="25"/>
      <c r="X52457" s="25"/>
    </row>
    <row r="52458" spans="23:24" x14ac:dyDescent="0.2">
      <c r="W52458" s="25"/>
      <c r="X52458" s="25"/>
    </row>
    <row r="52459" spans="23:24" x14ac:dyDescent="0.2">
      <c r="W52459" s="25"/>
      <c r="X52459" s="25"/>
    </row>
    <row r="52460" spans="23:24" x14ac:dyDescent="0.2">
      <c r="W52460" s="25"/>
      <c r="X52460" s="25"/>
    </row>
    <row r="52461" spans="23:24" x14ac:dyDescent="0.2">
      <c r="W52461" s="25"/>
      <c r="X52461" s="25"/>
    </row>
    <row r="52462" spans="23:24" x14ac:dyDescent="0.2">
      <c r="W52462" s="25"/>
      <c r="X52462" s="25"/>
    </row>
    <row r="52463" spans="23:24" x14ac:dyDescent="0.2">
      <c r="W52463" s="25"/>
      <c r="X52463" s="25"/>
    </row>
    <row r="52464" spans="23:24" x14ac:dyDescent="0.2">
      <c r="W52464" s="25"/>
      <c r="X52464" s="25"/>
    </row>
    <row r="52465" spans="23:24" x14ac:dyDescent="0.2">
      <c r="W52465" s="25"/>
      <c r="X52465" s="25"/>
    </row>
    <row r="52466" spans="23:24" x14ac:dyDescent="0.2">
      <c r="W52466" s="25"/>
      <c r="X52466" s="25"/>
    </row>
    <row r="52467" spans="23:24" x14ac:dyDescent="0.2">
      <c r="W52467" s="25"/>
      <c r="X52467" s="25"/>
    </row>
    <row r="52468" spans="23:24" x14ac:dyDescent="0.2">
      <c r="W52468" s="25"/>
      <c r="X52468" s="25"/>
    </row>
    <row r="52469" spans="23:24" x14ac:dyDescent="0.2">
      <c r="W52469" s="25"/>
      <c r="X52469" s="25"/>
    </row>
    <row r="52470" spans="23:24" x14ac:dyDescent="0.2">
      <c r="W52470" s="25"/>
      <c r="X52470" s="25"/>
    </row>
    <row r="52471" spans="23:24" x14ac:dyDescent="0.2">
      <c r="W52471" s="25"/>
      <c r="X52471" s="25"/>
    </row>
    <row r="52472" spans="23:24" x14ac:dyDescent="0.2">
      <c r="W52472" s="25"/>
      <c r="X52472" s="25"/>
    </row>
    <row r="52473" spans="23:24" x14ac:dyDescent="0.2">
      <c r="W52473" s="25"/>
      <c r="X52473" s="25"/>
    </row>
    <row r="52474" spans="23:24" x14ac:dyDescent="0.2">
      <c r="W52474" s="25"/>
      <c r="X52474" s="25"/>
    </row>
    <row r="52475" spans="23:24" x14ac:dyDescent="0.2">
      <c r="W52475" s="25"/>
      <c r="X52475" s="25"/>
    </row>
    <row r="52476" spans="23:24" x14ac:dyDescent="0.2">
      <c r="W52476" s="25"/>
      <c r="X52476" s="25"/>
    </row>
    <row r="52477" spans="23:24" x14ac:dyDescent="0.2">
      <c r="W52477" s="25"/>
      <c r="X52477" s="25"/>
    </row>
    <row r="52478" spans="23:24" x14ac:dyDescent="0.2">
      <c r="W52478" s="25"/>
      <c r="X52478" s="25"/>
    </row>
    <row r="52479" spans="23:24" x14ac:dyDescent="0.2">
      <c r="W52479" s="25"/>
      <c r="X52479" s="25"/>
    </row>
    <row r="52480" spans="23:24" x14ac:dyDescent="0.2">
      <c r="W52480" s="25"/>
      <c r="X52480" s="25"/>
    </row>
    <row r="52481" spans="23:24" x14ac:dyDescent="0.2">
      <c r="W52481" s="25"/>
      <c r="X52481" s="25"/>
    </row>
    <row r="52482" spans="23:24" x14ac:dyDescent="0.2">
      <c r="W52482" s="25"/>
      <c r="X52482" s="25"/>
    </row>
    <row r="52483" spans="23:24" x14ac:dyDescent="0.2">
      <c r="W52483" s="25"/>
      <c r="X52483" s="25"/>
    </row>
    <row r="52484" spans="23:24" x14ac:dyDescent="0.2">
      <c r="W52484" s="25"/>
      <c r="X52484" s="25"/>
    </row>
    <row r="52485" spans="23:24" x14ac:dyDescent="0.2">
      <c r="W52485" s="25"/>
      <c r="X52485" s="25"/>
    </row>
    <row r="52486" spans="23:24" x14ac:dyDescent="0.2">
      <c r="W52486" s="25"/>
      <c r="X52486" s="25"/>
    </row>
    <row r="52487" spans="23:24" x14ac:dyDescent="0.2">
      <c r="W52487" s="25"/>
      <c r="X52487" s="25"/>
    </row>
    <row r="52488" spans="23:24" x14ac:dyDescent="0.2">
      <c r="W52488" s="25"/>
      <c r="X52488" s="25"/>
    </row>
    <row r="52489" spans="23:24" x14ac:dyDescent="0.2">
      <c r="W52489" s="25"/>
      <c r="X52489" s="25"/>
    </row>
    <row r="52490" spans="23:24" x14ac:dyDescent="0.2">
      <c r="W52490" s="25"/>
      <c r="X52490" s="25"/>
    </row>
    <row r="52491" spans="23:24" x14ac:dyDescent="0.2">
      <c r="W52491" s="25"/>
      <c r="X52491" s="25"/>
    </row>
    <row r="52492" spans="23:24" x14ac:dyDescent="0.2">
      <c r="W52492" s="25"/>
      <c r="X52492" s="25"/>
    </row>
    <row r="52493" spans="23:24" x14ac:dyDescent="0.2">
      <c r="W52493" s="25"/>
      <c r="X52493" s="25"/>
    </row>
    <row r="52494" spans="23:24" x14ac:dyDescent="0.2">
      <c r="W52494" s="25"/>
      <c r="X52494" s="25"/>
    </row>
    <row r="52495" spans="23:24" x14ac:dyDescent="0.2">
      <c r="W52495" s="25"/>
      <c r="X52495" s="25"/>
    </row>
    <row r="52496" spans="23:24" x14ac:dyDescent="0.2">
      <c r="W52496" s="25"/>
      <c r="X52496" s="25"/>
    </row>
    <row r="52497" spans="23:24" x14ac:dyDescent="0.2">
      <c r="W52497" s="25"/>
      <c r="X52497" s="25"/>
    </row>
    <row r="52498" spans="23:24" x14ac:dyDescent="0.2">
      <c r="W52498" s="25"/>
      <c r="X52498" s="25"/>
    </row>
    <row r="52499" spans="23:24" x14ac:dyDescent="0.2">
      <c r="W52499" s="25"/>
      <c r="X52499" s="25"/>
    </row>
    <row r="52500" spans="23:24" x14ac:dyDescent="0.2">
      <c r="W52500" s="25"/>
      <c r="X52500" s="25"/>
    </row>
    <row r="52501" spans="23:24" x14ac:dyDescent="0.2">
      <c r="W52501" s="25"/>
      <c r="X52501" s="25"/>
    </row>
    <row r="52502" spans="23:24" x14ac:dyDescent="0.2">
      <c r="W52502" s="25"/>
      <c r="X52502" s="25"/>
    </row>
    <row r="52503" spans="23:24" x14ac:dyDescent="0.2">
      <c r="W52503" s="25"/>
      <c r="X52503" s="25"/>
    </row>
    <row r="52504" spans="23:24" x14ac:dyDescent="0.2">
      <c r="W52504" s="25"/>
      <c r="X52504" s="25"/>
    </row>
    <row r="52505" spans="23:24" x14ac:dyDescent="0.2">
      <c r="W52505" s="25"/>
      <c r="X52505" s="25"/>
    </row>
    <row r="52506" spans="23:24" x14ac:dyDescent="0.2">
      <c r="W52506" s="25"/>
      <c r="X52506" s="25"/>
    </row>
    <row r="52507" spans="23:24" x14ac:dyDescent="0.2">
      <c r="W52507" s="25"/>
      <c r="X52507" s="25"/>
    </row>
    <row r="52508" spans="23:24" x14ac:dyDescent="0.2">
      <c r="W52508" s="25"/>
      <c r="X52508" s="25"/>
    </row>
    <row r="52509" spans="23:24" x14ac:dyDescent="0.2">
      <c r="W52509" s="25"/>
      <c r="X52509" s="25"/>
    </row>
    <row r="52510" spans="23:24" x14ac:dyDescent="0.2">
      <c r="W52510" s="25"/>
      <c r="X52510" s="25"/>
    </row>
    <row r="52511" spans="23:24" x14ac:dyDescent="0.2">
      <c r="W52511" s="25"/>
      <c r="X52511" s="25"/>
    </row>
    <row r="52512" spans="23:24" x14ac:dyDescent="0.2">
      <c r="W52512" s="25"/>
      <c r="X52512" s="25"/>
    </row>
    <row r="52513" spans="23:24" x14ac:dyDescent="0.2">
      <c r="W52513" s="25"/>
      <c r="X52513" s="25"/>
    </row>
    <row r="52514" spans="23:24" x14ac:dyDescent="0.2">
      <c r="W52514" s="25"/>
      <c r="X52514" s="25"/>
    </row>
    <row r="52515" spans="23:24" x14ac:dyDescent="0.2">
      <c r="W52515" s="25"/>
      <c r="X52515" s="25"/>
    </row>
    <row r="52516" spans="23:24" x14ac:dyDescent="0.2">
      <c r="W52516" s="25"/>
      <c r="X52516" s="25"/>
    </row>
    <row r="52517" spans="23:24" x14ac:dyDescent="0.2">
      <c r="W52517" s="25"/>
      <c r="X52517" s="25"/>
    </row>
    <row r="52518" spans="23:24" x14ac:dyDescent="0.2">
      <c r="W52518" s="25"/>
      <c r="X52518" s="25"/>
    </row>
    <row r="52519" spans="23:24" x14ac:dyDescent="0.2">
      <c r="W52519" s="25"/>
      <c r="X52519" s="25"/>
    </row>
    <row r="52520" spans="23:24" x14ac:dyDescent="0.2">
      <c r="W52520" s="25"/>
      <c r="X52520" s="25"/>
    </row>
    <row r="52521" spans="23:24" x14ac:dyDescent="0.2">
      <c r="W52521" s="25"/>
      <c r="X52521" s="25"/>
    </row>
    <row r="52522" spans="23:24" x14ac:dyDescent="0.2">
      <c r="W52522" s="25"/>
      <c r="X52522" s="25"/>
    </row>
    <row r="52523" spans="23:24" x14ac:dyDescent="0.2">
      <c r="W52523" s="25"/>
      <c r="X52523" s="25"/>
    </row>
    <row r="52524" spans="23:24" x14ac:dyDescent="0.2">
      <c r="W52524" s="25"/>
      <c r="X52524" s="25"/>
    </row>
    <row r="52525" spans="23:24" x14ac:dyDescent="0.2">
      <c r="W52525" s="25"/>
      <c r="X52525" s="25"/>
    </row>
    <row r="52526" spans="23:24" x14ac:dyDescent="0.2">
      <c r="W52526" s="25"/>
      <c r="X52526" s="25"/>
    </row>
    <row r="52527" spans="23:24" x14ac:dyDescent="0.2">
      <c r="W52527" s="25"/>
      <c r="X52527" s="25"/>
    </row>
    <row r="52528" spans="23:24" x14ac:dyDescent="0.2">
      <c r="W52528" s="25"/>
      <c r="X52528" s="25"/>
    </row>
    <row r="52529" spans="23:24" x14ac:dyDescent="0.2">
      <c r="W52529" s="25"/>
      <c r="X52529" s="25"/>
    </row>
    <row r="52530" spans="23:24" x14ac:dyDescent="0.2">
      <c r="W52530" s="25"/>
      <c r="X52530" s="25"/>
    </row>
    <row r="52531" spans="23:24" x14ac:dyDescent="0.2">
      <c r="W52531" s="25"/>
      <c r="X52531" s="25"/>
    </row>
    <row r="52532" spans="23:24" x14ac:dyDescent="0.2">
      <c r="W52532" s="25"/>
      <c r="X52532" s="25"/>
    </row>
    <row r="52533" spans="23:24" x14ac:dyDescent="0.2">
      <c r="W52533" s="25"/>
      <c r="X52533" s="25"/>
    </row>
    <row r="52534" spans="23:24" x14ac:dyDescent="0.2">
      <c r="W52534" s="25"/>
      <c r="X52534" s="25"/>
    </row>
    <row r="52535" spans="23:24" x14ac:dyDescent="0.2">
      <c r="W52535" s="25"/>
      <c r="X52535" s="25"/>
    </row>
    <row r="52536" spans="23:24" x14ac:dyDescent="0.2">
      <c r="W52536" s="25"/>
      <c r="X52536" s="25"/>
    </row>
    <row r="52537" spans="23:24" x14ac:dyDescent="0.2">
      <c r="W52537" s="25"/>
      <c r="X52537" s="25"/>
    </row>
    <row r="52538" spans="23:24" x14ac:dyDescent="0.2">
      <c r="W52538" s="25"/>
      <c r="X52538" s="25"/>
    </row>
    <row r="52539" spans="23:24" x14ac:dyDescent="0.2">
      <c r="W52539" s="25"/>
      <c r="X52539" s="25"/>
    </row>
    <row r="52540" spans="23:24" x14ac:dyDescent="0.2">
      <c r="W52540" s="25"/>
      <c r="X52540" s="25"/>
    </row>
    <row r="52541" spans="23:24" x14ac:dyDescent="0.2">
      <c r="W52541" s="25"/>
      <c r="X52541" s="25"/>
    </row>
    <row r="52542" spans="23:24" x14ac:dyDescent="0.2">
      <c r="W52542" s="25"/>
      <c r="X52542" s="25"/>
    </row>
    <row r="52543" spans="23:24" x14ac:dyDescent="0.2">
      <c r="W52543" s="25"/>
      <c r="X52543" s="25"/>
    </row>
    <row r="52544" spans="23:24" x14ac:dyDescent="0.2">
      <c r="W52544" s="25"/>
      <c r="X52544" s="25"/>
    </row>
    <row r="52545" spans="23:24" x14ac:dyDescent="0.2">
      <c r="W52545" s="25"/>
      <c r="X52545" s="25"/>
    </row>
    <row r="52546" spans="23:24" x14ac:dyDescent="0.2">
      <c r="W52546" s="25"/>
      <c r="X52546" s="25"/>
    </row>
    <row r="52547" spans="23:24" x14ac:dyDescent="0.2">
      <c r="W52547" s="25"/>
      <c r="X52547" s="25"/>
    </row>
    <row r="52548" spans="23:24" x14ac:dyDescent="0.2">
      <c r="W52548" s="25"/>
      <c r="X52548" s="25"/>
    </row>
    <row r="52549" spans="23:24" x14ac:dyDescent="0.2">
      <c r="W52549" s="25"/>
      <c r="X52549" s="25"/>
    </row>
    <row r="52550" spans="23:24" x14ac:dyDescent="0.2">
      <c r="W52550" s="25"/>
      <c r="X52550" s="25"/>
    </row>
    <row r="52551" spans="23:24" x14ac:dyDescent="0.2">
      <c r="W52551" s="25"/>
      <c r="X52551" s="25"/>
    </row>
    <row r="52552" spans="23:24" x14ac:dyDescent="0.2">
      <c r="W52552" s="25"/>
      <c r="X52552" s="25"/>
    </row>
    <row r="52553" spans="23:24" x14ac:dyDescent="0.2">
      <c r="W52553" s="25"/>
      <c r="X52553" s="25"/>
    </row>
    <row r="52554" spans="23:24" x14ac:dyDescent="0.2">
      <c r="W52554" s="25"/>
      <c r="X52554" s="25"/>
    </row>
    <row r="52555" spans="23:24" x14ac:dyDescent="0.2">
      <c r="W52555" s="25"/>
      <c r="X52555" s="25"/>
    </row>
    <row r="52556" spans="23:24" x14ac:dyDescent="0.2">
      <c r="W52556" s="25"/>
      <c r="X52556" s="25"/>
    </row>
    <row r="52557" spans="23:24" x14ac:dyDescent="0.2">
      <c r="W52557" s="25"/>
      <c r="X52557" s="25"/>
    </row>
    <row r="52558" spans="23:24" x14ac:dyDescent="0.2">
      <c r="W52558" s="25"/>
      <c r="X52558" s="25"/>
    </row>
    <row r="52559" spans="23:24" x14ac:dyDescent="0.2">
      <c r="W52559" s="25"/>
      <c r="X52559" s="25"/>
    </row>
    <row r="52560" spans="23:24" x14ac:dyDescent="0.2">
      <c r="W52560" s="25"/>
      <c r="X52560" s="25"/>
    </row>
    <row r="52561" spans="23:24" x14ac:dyDescent="0.2">
      <c r="W52561" s="25"/>
      <c r="X52561" s="25"/>
    </row>
    <row r="52562" spans="23:24" x14ac:dyDescent="0.2">
      <c r="W52562" s="25"/>
      <c r="X52562" s="25"/>
    </row>
    <row r="52563" spans="23:24" x14ac:dyDescent="0.2">
      <c r="W52563" s="25"/>
      <c r="X52563" s="25"/>
    </row>
    <row r="52564" spans="23:24" x14ac:dyDescent="0.2">
      <c r="W52564" s="25"/>
      <c r="X52564" s="25"/>
    </row>
    <row r="52565" spans="23:24" x14ac:dyDescent="0.2">
      <c r="W52565" s="25"/>
      <c r="X52565" s="25"/>
    </row>
    <row r="52566" spans="23:24" x14ac:dyDescent="0.2">
      <c r="W52566" s="25"/>
      <c r="X52566" s="25"/>
    </row>
    <row r="52567" spans="23:24" x14ac:dyDescent="0.2">
      <c r="W52567" s="25"/>
      <c r="X52567" s="25"/>
    </row>
    <row r="52568" spans="23:24" x14ac:dyDescent="0.2">
      <c r="W52568" s="25"/>
      <c r="X52568" s="25"/>
    </row>
    <row r="52569" spans="23:24" x14ac:dyDescent="0.2">
      <c r="W52569" s="25"/>
      <c r="X52569" s="25"/>
    </row>
    <row r="52570" spans="23:24" x14ac:dyDescent="0.2">
      <c r="W52570" s="25"/>
      <c r="X52570" s="25"/>
    </row>
    <row r="52571" spans="23:24" x14ac:dyDescent="0.2">
      <c r="W52571" s="25"/>
      <c r="X52571" s="25"/>
    </row>
    <row r="52572" spans="23:24" x14ac:dyDescent="0.2">
      <c r="W52572" s="25"/>
      <c r="X52572" s="25"/>
    </row>
    <row r="52573" spans="23:24" x14ac:dyDescent="0.2">
      <c r="W52573" s="25"/>
      <c r="X52573" s="25"/>
    </row>
    <row r="52574" spans="23:24" x14ac:dyDescent="0.2">
      <c r="W52574" s="25"/>
      <c r="X52574" s="25"/>
    </row>
    <row r="52575" spans="23:24" x14ac:dyDescent="0.2">
      <c r="W52575" s="25"/>
      <c r="X52575" s="25"/>
    </row>
    <row r="52576" spans="23:24" x14ac:dyDescent="0.2">
      <c r="W52576" s="25"/>
      <c r="X52576" s="25"/>
    </row>
    <row r="52577" spans="23:24" x14ac:dyDescent="0.2">
      <c r="W52577" s="25"/>
      <c r="X52577" s="25"/>
    </row>
    <row r="52578" spans="23:24" x14ac:dyDescent="0.2">
      <c r="W52578" s="25"/>
      <c r="X52578" s="25"/>
    </row>
    <row r="52579" spans="23:24" x14ac:dyDescent="0.2">
      <c r="W52579" s="25"/>
      <c r="X52579" s="25"/>
    </row>
    <row r="52580" spans="23:24" x14ac:dyDescent="0.2">
      <c r="W52580" s="25"/>
      <c r="X52580" s="25"/>
    </row>
    <row r="52581" spans="23:24" x14ac:dyDescent="0.2">
      <c r="W52581" s="25"/>
      <c r="X52581" s="25"/>
    </row>
    <row r="52582" spans="23:24" x14ac:dyDescent="0.2">
      <c r="W52582" s="25"/>
      <c r="X52582" s="25"/>
    </row>
    <row r="52583" spans="23:24" x14ac:dyDescent="0.2">
      <c r="W52583" s="25"/>
      <c r="X52583" s="25"/>
    </row>
    <row r="52584" spans="23:24" x14ac:dyDescent="0.2">
      <c r="W52584" s="25"/>
      <c r="X52584" s="25"/>
    </row>
    <row r="52585" spans="23:24" x14ac:dyDescent="0.2">
      <c r="W52585" s="25"/>
      <c r="X52585" s="25"/>
    </row>
    <row r="52586" spans="23:24" x14ac:dyDescent="0.2">
      <c r="W52586" s="25"/>
      <c r="X52586" s="25"/>
    </row>
    <row r="52587" spans="23:24" x14ac:dyDescent="0.2">
      <c r="W52587" s="25"/>
      <c r="X52587" s="25"/>
    </row>
    <row r="52588" spans="23:24" x14ac:dyDescent="0.2">
      <c r="W52588" s="25"/>
      <c r="X52588" s="25"/>
    </row>
    <row r="52589" spans="23:24" x14ac:dyDescent="0.2">
      <c r="W52589" s="25"/>
      <c r="X52589" s="25"/>
    </row>
    <row r="52590" spans="23:24" x14ac:dyDescent="0.2">
      <c r="W52590" s="25"/>
      <c r="X52590" s="25"/>
    </row>
    <row r="52591" spans="23:24" x14ac:dyDescent="0.2">
      <c r="W52591" s="25"/>
      <c r="X52591" s="25"/>
    </row>
    <row r="52592" spans="23:24" x14ac:dyDescent="0.2">
      <c r="W52592" s="25"/>
      <c r="X52592" s="25"/>
    </row>
    <row r="52593" spans="23:24" x14ac:dyDescent="0.2">
      <c r="W52593" s="25"/>
      <c r="X52593" s="25"/>
    </row>
    <row r="52594" spans="23:24" x14ac:dyDescent="0.2">
      <c r="W52594" s="25"/>
      <c r="X52594" s="25"/>
    </row>
    <row r="52595" spans="23:24" x14ac:dyDescent="0.2">
      <c r="W52595" s="25"/>
      <c r="X52595" s="25"/>
    </row>
    <row r="52596" spans="23:24" x14ac:dyDescent="0.2">
      <c r="W52596" s="25"/>
      <c r="X52596" s="25"/>
    </row>
    <row r="52597" spans="23:24" x14ac:dyDescent="0.2">
      <c r="W52597" s="25"/>
      <c r="X52597" s="25"/>
    </row>
    <row r="52598" spans="23:24" x14ac:dyDescent="0.2">
      <c r="W52598" s="25"/>
      <c r="X52598" s="25"/>
    </row>
    <row r="52599" spans="23:24" x14ac:dyDescent="0.2">
      <c r="W52599" s="25"/>
      <c r="X52599" s="25"/>
    </row>
    <row r="52600" spans="23:24" x14ac:dyDescent="0.2">
      <c r="W52600" s="25"/>
      <c r="X52600" s="25"/>
    </row>
    <row r="52601" spans="23:24" x14ac:dyDescent="0.2">
      <c r="W52601" s="25"/>
      <c r="X52601" s="25"/>
    </row>
    <row r="52602" spans="23:24" x14ac:dyDescent="0.2">
      <c r="W52602" s="25"/>
      <c r="X52602" s="25"/>
    </row>
    <row r="52603" spans="23:24" x14ac:dyDescent="0.2">
      <c r="W52603" s="25"/>
      <c r="X52603" s="25"/>
    </row>
    <row r="52604" spans="23:24" x14ac:dyDescent="0.2">
      <c r="W52604" s="25"/>
      <c r="X52604" s="25"/>
    </row>
    <row r="52605" spans="23:24" x14ac:dyDescent="0.2">
      <c r="W52605" s="25"/>
      <c r="X52605" s="25"/>
    </row>
    <row r="52606" spans="23:24" x14ac:dyDescent="0.2">
      <c r="W52606" s="25"/>
      <c r="X52606" s="25"/>
    </row>
    <row r="52607" spans="23:24" x14ac:dyDescent="0.2">
      <c r="W52607" s="25"/>
      <c r="X52607" s="25"/>
    </row>
    <row r="52608" spans="23:24" x14ac:dyDescent="0.2">
      <c r="W52608" s="25"/>
      <c r="X52608" s="25"/>
    </row>
    <row r="52609" spans="23:24" x14ac:dyDescent="0.2">
      <c r="W52609" s="25"/>
      <c r="X52609" s="25"/>
    </row>
    <row r="52610" spans="23:24" x14ac:dyDescent="0.2">
      <c r="W52610" s="25"/>
      <c r="X52610" s="25"/>
    </row>
    <row r="52611" spans="23:24" x14ac:dyDescent="0.2">
      <c r="W52611" s="25"/>
      <c r="X52611" s="25"/>
    </row>
    <row r="52612" spans="23:24" x14ac:dyDescent="0.2">
      <c r="W52612" s="25"/>
      <c r="X52612" s="25"/>
    </row>
    <row r="52613" spans="23:24" x14ac:dyDescent="0.2">
      <c r="W52613" s="25"/>
      <c r="X52613" s="25"/>
    </row>
    <row r="52614" spans="23:24" x14ac:dyDescent="0.2">
      <c r="W52614" s="25"/>
      <c r="X52614" s="25"/>
    </row>
    <row r="52615" spans="23:24" x14ac:dyDescent="0.2">
      <c r="W52615" s="25"/>
      <c r="X52615" s="25"/>
    </row>
    <row r="52616" spans="23:24" x14ac:dyDescent="0.2">
      <c r="W52616" s="25"/>
      <c r="X52616" s="25"/>
    </row>
    <row r="52617" spans="23:24" x14ac:dyDescent="0.2">
      <c r="W52617" s="25"/>
      <c r="X52617" s="25"/>
    </row>
    <row r="52618" spans="23:24" x14ac:dyDescent="0.2">
      <c r="W52618" s="25"/>
      <c r="X52618" s="25"/>
    </row>
    <row r="52619" spans="23:24" x14ac:dyDescent="0.2">
      <c r="W52619" s="25"/>
      <c r="X52619" s="25"/>
    </row>
    <row r="52620" spans="23:24" x14ac:dyDescent="0.2">
      <c r="W52620" s="25"/>
      <c r="X52620" s="25"/>
    </row>
    <row r="52621" spans="23:24" x14ac:dyDescent="0.2">
      <c r="W52621" s="25"/>
      <c r="X52621" s="25"/>
    </row>
    <row r="52622" spans="23:24" x14ac:dyDescent="0.2">
      <c r="W52622" s="25"/>
      <c r="X52622" s="25"/>
    </row>
    <row r="52623" spans="23:24" x14ac:dyDescent="0.2">
      <c r="W52623" s="25"/>
      <c r="X52623" s="25"/>
    </row>
    <row r="52624" spans="23:24" x14ac:dyDescent="0.2">
      <c r="W52624" s="25"/>
      <c r="X52624" s="25"/>
    </row>
    <row r="52625" spans="23:24" x14ac:dyDescent="0.2">
      <c r="W52625" s="25"/>
      <c r="X52625" s="25"/>
    </row>
    <row r="52626" spans="23:24" x14ac:dyDescent="0.2">
      <c r="W52626" s="25"/>
      <c r="X52626" s="25"/>
    </row>
    <row r="52627" spans="23:24" x14ac:dyDescent="0.2">
      <c r="W52627" s="25"/>
      <c r="X52627" s="25"/>
    </row>
    <row r="52628" spans="23:24" x14ac:dyDescent="0.2">
      <c r="W52628" s="25"/>
      <c r="X52628" s="25"/>
    </row>
    <row r="52629" spans="23:24" x14ac:dyDescent="0.2">
      <c r="W52629" s="25"/>
      <c r="X52629" s="25"/>
    </row>
    <row r="52630" spans="23:24" x14ac:dyDescent="0.2">
      <c r="W52630" s="25"/>
      <c r="X52630" s="25"/>
    </row>
    <row r="52631" spans="23:24" x14ac:dyDescent="0.2">
      <c r="W52631" s="25"/>
      <c r="X52631" s="25"/>
    </row>
    <row r="52632" spans="23:24" x14ac:dyDescent="0.2">
      <c r="W52632" s="25"/>
      <c r="X52632" s="25"/>
    </row>
    <row r="52633" spans="23:24" x14ac:dyDescent="0.2">
      <c r="W52633" s="25"/>
      <c r="X52633" s="25"/>
    </row>
    <row r="52634" spans="23:24" x14ac:dyDescent="0.2">
      <c r="W52634" s="25"/>
      <c r="X52634" s="25"/>
    </row>
    <row r="52635" spans="23:24" x14ac:dyDescent="0.2">
      <c r="W52635" s="25"/>
      <c r="X52635" s="25"/>
    </row>
    <row r="52636" spans="23:24" x14ac:dyDescent="0.2">
      <c r="W52636" s="25"/>
      <c r="X52636" s="25"/>
    </row>
    <row r="52637" spans="23:24" x14ac:dyDescent="0.2">
      <c r="W52637" s="25"/>
      <c r="X52637" s="25"/>
    </row>
    <row r="52638" spans="23:24" x14ac:dyDescent="0.2">
      <c r="W52638" s="25"/>
      <c r="X52638" s="25"/>
    </row>
    <row r="52639" spans="23:24" x14ac:dyDescent="0.2">
      <c r="W52639" s="25"/>
      <c r="X52639" s="25"/>
    </row>
    <row r="52640" spans="23:24" x14ac:dyDescent="0.2">
      <c r="W52640" s="25"/>
      <c r="X52640" s="25"/>
    </row>
    <row r="52641" spans="23:24" x14ac:dyDescent="0.2">
      <c r="W52641" s="25"/>
      <c r="X52641" s="25"/>
    </row>
    <row r="52642" spans="23:24" x14ac:dyDescent="0.2">
      <c r="W52642" s="25"/>
      <c r="X52642" s="25"/>
    </row>
    <row r="52643" spans="23:24" x14ac:dyDescent="0.2">
      <c r="W52643" s="25"/>
      <c r="X52643" s="25"/>
    </row>
    <row r="52644" spans="23:24" x14ac:dyDescent="0.2">
      <c r="W52644" s="25"/>
      <c r="X52644" s="25"/>
    </row>
    <row r="52645" spans="23:24" x14ac:dyDescent="0.2">
      <c r="W52645" s="25"/>
      <c r="X52645" s="25"/>
    </row>
    <row r="52646" spans="23:24" x14ac:dyDescent="0.2">
      <c r="W52646" s="25"/>
      <c r="X52646" s="25"/>
    </row>
    <row r="52647" spans="23:24" x14ac:dyDescent="0.2">
      <c r="W52647" s="25"/>
      <c r="X52647" s="25"/>
    </row>
    <row r="52648" spans="23:24" x14ac:dyDescent="0.2">
      <c r="W52648" s="25"/>
      <c r="X52648" s="25"/>
    </row>
    <row r="52649" spans="23:24" x14ac:dyDescent="0.2">
      <c r="W52649" s="25"/>
      <c r="X52649" s="25"/>
    </row>
    <row r="52650" spans="23:24" x14ac:dyDescent="0.2">
      <c r="W52650" s="25"/>
      <c r="X52650" s="25"/>
    </row>
    <row r="52651" spans="23:24" x14ac:dyDescent="0.2">
      <c r="W52651" s="25"/>
      <c r="X52651" s="25"/>
    </row>
    <row r="52652" spans="23:24" x14ac:dyDescent="0.2">
      <c r="W52652" s="25"/>
      <c r="X52652" s="25"/>
    </row>
    <row r="52653" spans="23:24" x14ac:dyDescent="0.2">
      <c r="W52653" s="25"/>
      <c r="X52653" s="25"/>
    </row>
    <row r="52654" spans="23:24" x14ac:dyDescent="0.2">
      <c r="W52654" s="25"/>
      <c r="X52654" s="25"/>
    </row>
    <row r="52655" spans="23:24" x14ac:dyDescent="0.2">
      <c r="W52655" s="25"/>
      <c r="X52655" s="25"/>
    </row>
    <row r="52656" spans="23:24" x14ac:dyDescent="0.2">
      <c r="W52656" s="25"/>
      <c r="X52656" s="25"/>
    </row>
    <row r="52657" spans="23:24" x14ac:dyDescent="0.2">
      <c r="W52657" s="25"/>
      <c r="X52657" s="25"/>
    </row>
    <row r="52658" spans="23:24" x14ac:dyDescent="0.2">
      <c r="W52658" s="25"/>
      <c r="X52658" s="25"/>
    </row>
    <row r="52659" spans="23:24" x14ac:dyDescent="0.2">
      <c r="W52659" s="25"/>
      <c r="X52659" s="25"/>
    </row>
    <row r="52660" spans="23:24" x14ac:dyDescent="0.2">
      <c r="W52660" s="25"/>
      <c r="X52660" s="25"/>
    </row>
    <row r="52661" spans="23:24" x14ac:dyDescent="0.2">
      <c r="W52661" s="25"/>
      <c r="X52661" s="25"/>
    </row>
    <row r="52662" spans="23:24" x14ac:dyDescent="0.2">
      <c r="W52662" s="25"/>
      <c r="X52662" s="25"/>
    </row>
    <row r="52663" spans="23:24" x14ac:dyDescent="0.2">
      <c r="W52663" s="25"/>
      <c r="X52663" s="25"/>
    </row>
    <row r="52664" spans="23:24" x14ac:dyDescent="0.2">
      <c r="W52664" s="25"/>
      <c r="X52664" s="25"/>
    </row>
    <row r="52665" spans="23:24" x14ac:dyDescent="0.2">
      <c r="W52665" s="25"/>
      <c r="X52665" s="25"/>
    </row>
    <row r="52666" spans="23:24" x14ac:dyDescent="0.2">
      <c r="W52666" s="25"/>
      <c r="X52666" s="25"/>
    </row>
    <row r="52667" spans="23:24" x14ac:dyDescent="0.2">
      <c r="W52667" s="25"/>
      <c r="X52667" s="25"/>
    </row>
    <row r="52668" spans="23:24" x14ac:dyDescent="0.2">
      <c r="W52668" s="25"/>
      <c r="X52668" s="25"/>
    </row>
    <row r="52669" spans="23:24" x14ac:dyDescent="0.2">
      <c r="W52669" s="25"/>
      <c r="X52669" s="25"/>
    </row>
    <row r="52670" spans="23:24" x14ac:dyDescent="0.2">
      <c r="W52670" s="25"/>
      <c r="X52670" s="25"/>
    </row>
    <row r="52671" spans="23:24" x14ac:dyDescent="0.2">
      <c r="W52671" s="25"/>
      <c r="X52671" s="25"/>
    </row>
    <row r="52672" spans="23:24" x14ac:dyDescent="0.2">
      <c r="W52672" s="25"/>
      <c r="X52672" s="25"/>
    </row>
    <row r="52673" spans="23:24" x14ac:dyDescent="0.2">
      <c r="W52673" s="25"/>
      <c r="X52673" s="25"/>
    </row>
    <row r="52674" spans="23:24" x14ac:dyDescent="0.2">
      <c r="W52674" s="25"/>
      <c r="X52674" s="25"/>
    </row>
    <row r="52675" spans="23:24" x14ac:dyDescent="0.2">
      <c r="W52675" s="25"/>
      <c r="X52675" s="25"/>
    </row>
    <row r="52676" spans="23:24" x14ac:dyDescent="0.2">
      <c r="W52676" s="25"/>
      <c r="X52676" s="25"/>
    </row>
    <row r="52677" spans="23:24" x14ac:dyDescent="0.2">
      <c r="W52677" s="25"/>
      <c r="X52677" s="25"/>
    </row>
    <row r="52678" spans="23:24" x14ac:dyDescent="0.2">
      <c r="W52678" s="25"/>
      <c r="X52678" s="25"/>
    </row>
    <row r="52679" spans="23:24" x14ac:dyDescent="0.2">
      <c r="W52679" s="25"/>
      <c r="X52679" s="25"/>
    </row>
    <row r="52680" spans="23:24" x14ac:dyDescent="0.2">
      <c r="W52680" s="25"/>
      <c r="X52680" s="25"/>
    </row>
    <row r="52681" spans="23:24" x14ac:dyDescent="0.2">
      <c r="W52681" s="25"/>
      <c r="X52681" s="25"/>
    </row>
    <row r="52682" spans="23:24" x14ac:dyDescent="0.2">
      <c r="W52682" s="25"/>
      <c r="X52682" s="25"/>
    </row>
    <row r="52683" spans="23:24" x14ac:dyDescent="0.2">
      <c r="W52683" s="25"/>
      <c r="X52683" s="25"/>
    </row>
    <row r="52684" spans="23:24" x14ac:dyDescent="0.2">
      <c r="W52684" s="25"/>
      <c r="X52684" s="25"/>
    </row>
    <row r="52685" spans="23:24" x14ac:dyDescent="0.2">
      <c r="W52685" s="25"/>
      <c r="X52685" s="25"/>
    </row>
    <row r="52686" spans="23:24" x14ac:dyDescent="0.2">
      <c r="W52686" s="25"/>
      <c r="X52686" s="25"/>
    </row>
    <row r="52687" spans="23:24" x14ac:dyDescent="0.2">
      <c r="W52687" s="25"/>
      <c r="X52687" s="25"/>
    </row>
    <row r="52688" spans="23:24" x14ac:dyDescent="0.2">
      <c r="W52688" s="25"/>
      <c r="X52688" s="25"/>
    </row>
    <row r="52689" spans="23:24" x14ac:dyDescent="0.2">
      <c r="W52689" s="25"/>
      <c r="X52689" s="25"/>
    </row>
    <row r="52690" spans="23:24" x14ac:dyDescent="0.2">
      <c r="W52690" s="25"/>
      <c r="X52690" s="25"/>
    </row>
    <row r="52691" spans="23:24" x14ac:dyDescent="0.2">
      <c r="W52691" s="25"/>
      <c r="X52691" s="25"/>
    </row>
    <row r="52692" spans="23:24" x14ac:dyDescent="0.2">
      <c r="W52692" s="25"/>
      <c r="X52692" s="25"/>
    </row>
    <row r="52693" spans="23:24" x14ac:dyDescent="0.2">
      <c r="W52693" s="25"/>
      <c r="X52693" s="25"/>
    </row>
    <row r="52694" spans="23:24" x14ac:dyDescent="0.2">
      <c r="W52694" s="25"/>
      <c r="X52694" s="25"/>
    </row>
    <row r="52695" spans="23:24" x14ac:dyDescent="0.2">
      <c r="W52695" s="25"/>
      <c r="X52695" s="25"/>
    </row>
    <row r="52696" spans="23:24" x14ac:dyDescent="0.2">
      <c r="W52696" s="25"/>
      <c r="X52696" s="25"/>
    </row>
    <row r="52697" spans="23:24" x14ac:dyDescent="0.2">
      <c r="W52697" s="25"/>
      <c r="X52697" s="25"/>
    </row>
    <row r="52698" spans="23:24" x14ac:dyDescent="0.2">
      <c r="W52698" s="25"/>
      <c r="X52698" s="25"/>
    </row>
    <row r="52699" spans="23:24" x14ac:dyDescent="0.2">
      <c r="W52699" s="25"/>
      <c r="X52699" s="25"/>
    </row>
    <row r="52700" spans="23:24" x14ac:dyDescent="0.2">
      <c r="W52700" s="25"/>
      <c r="X52700" s="25"/>
    </row>
    <row r="52701" spans="23:24" x14ac:dyDescent="0.2">
      <c r="W52701" s="25"/>
      <c r="X52701" s="25"/>
    </row>
    <row r="52702" spans="23:24" x14ac:dyDescent="0.2">
      <c r="W52702" s="25"/>
      <c r="X52702" s="25"/>
    </row>
    <row r="52703" spans="23:24" x14ac:dyDescent="0.2">
      <c r="W52703" s="25"/>
      <c r="X52703" s="25"/>
    </row>
    <row r="52704" spans="23:24" x14ac:dyDescent="0.2">
      <c r="W52704" s="25"/>
      <c r="X52704" s="25"/>
    </row>
    <row r="52705" spans="23:24" x14ac:dyDescent="0.2">
      <c r="W52705" s="25"/>
      <c r="X52705" s="25"/>
    </row>
    <row r="52706" spans="23:24" x14ac:dyDescent="0.2">
      <c r="W52706" s="25"/>
      <c r="X52706" s="25"/>
    </row>
    <row r="52707" spans="23:24" x14ac:dyDescent="0.2">
      <c r="W52707" s="25"/>
      <c r="X52707" s="25"/>
    </row>
    <row r="52708" spans="23:24" x14ac:dyDescent="0.2">
      <c r="W52708" s="25"/>
      <c r="X52708" s="25"/>
    </row>
    <row r="52709" spans="23:24" x14ac:dyDescent="0.2">
      <c r="W52709" s="25"/>
      <c r="X52709" s="25"/>
    </row>
    <row r="52710" spans="23:24" x14ac:dyDescent="0.2">
      <c r="W52710" s="25"/>
      <c r="X52710" s="25"/>
    </row>
    <row r="52711" spans="23:24" x14ac:dyDescent="0.2">
      <c r="W52711" s="25"/>
      <c r="X52711" s="25"/>
    </row>
    <row r="52712" spans="23:24" x14ac:dyDescent="0.2">
      <c r="W52712" s="25"/>
      <c r="X52712" s="25"/>
    </row>
    <row r="52713" spans="23:24" x14ac:dyDescent="0.2">
      <c r="W52713" s="25"/>
      <c r="X52713" s="25"/>
    </row>
    <row r="52714" spans="23:24" x14ac:dyDescent="0.2">
      <c r="W52714" s="25"/>
      <c r="X52714" s="25"/>
    </row>
    <row r="52715" spans="23:24" x14ac:dyDescent="0.2">
      <c r="W52715" s="25"/>
      <c r="X52715" s="25"/>
    </row>
    <row r="52716" spans="23:24" x14ac:dyDescent="0.2">
      <c r="W52716" s="25"/>
      <c r="X52716" s="25"/>
    </row>
    <row r="52717" spans="23:24" x14ac:dyDescent="0.2">
      <c r="W52717" s="25"/>
      <c r="X52717" s="25"/>
    </row>
    <row r="52718" spans="23:24" x14ac:dyDescent="0.2">
      <c r="W52718" s="25"/>
      <c r="X52718" s="25"/>
    </row>
    <row r="52719" spans="23:24" x14ac:dyDescent="0.2">
      <c r="W52719" s="25"/>
      <c r="X52719" s="25"/>
    </row>
    <row r="52720" spans="23:24" x14ac:dyDescent="0.2">
      <c r="W52720" s="25"/>
      <c r="X52720" s="25"/>
    </row>
    <row r="52721" spans="23:24" x14ac:dyDescent="0.2">
      <c r="W52721" s="25"/>
      <c r="X52721" s="25"/>
    </row>
    <row r="52722" spans="23:24" x14ac:dyDescent="0.2">
      <c r="W52722" s="25"/>
      <c r="X52722" s="25"/>
    </row>
    <row r="52723" spans="23:24" x14ac:dyDescent="0.2">
      <c r="W52723" s="25"/>
      <c r="X52723" s="25"/>
    </row>
    <row r="52724" spans="23:24" x14ac:dyDescent="0.2">
      <c r="W52724" s="25"/>
      <c r="X52724" s="25"/>
    </row>
    <row r="52725" spans="23:24" x14ac:dyDescent="0.2">
      <c r="W52725" s="25"/>
      <c r="X52725" s="25"/>
    </row>
    <row r="52726" spans="23:24" x14ac:dyDescent="0.2">
      <c r="W52726" s="25"/>
      <c r="X52726" s="25"/>
    </row>
    <row r="52727" spans="23:24" x14ac:dyDescent="0.2">
      <c r="W52727" s="25"/>
      <c r="X52727" s="25"/>
    </row>
    <row r="52728" spans="23:24" x14ac:dyDescent="0.2">
      <c r="W52728" s="25"/>
      <c r="X52728" s="25"/>
    </row>
    <row r="52729" spans="23:24" x14ac:dyDescent="0.2">
      <c r="W52729" s="25"/>
      <c r="X52729" s="25"/>
    </row>
    <row r="52730" spans="23:24" x14ac:dyDescent="0.2">
      <c r="W52730" s="25"/>
      <c r="X52730" s="25"/>
    </row>
    <row r="52731" spans="23:24" x14ac:dyDescent="0.2">
      <c r="W52731" s="25"/>
      <c r="X52731" s="25"/>
    </row>
    <row r="52732" spans="23:24" x14ac:dyDescent="0.2">
      <c r="W52732" s="25"/>
      <c r="X52732" s="25"/>
    </row>
    <row r="52733" spans="23:24" x14ac:dyDescent="0.2">
      <c r="W52733" s="25"/>
      <c r="X52733" s="25"/>
    </row>
    <row r="52734" spans="23:24" x14ac:dyDescent="0.2">
      <c r="W52734" s="25"/>
      <c r="X52734" s="25"/>
    </row>
    <row r="52735" spans="23:24" x14ac:dyDescent="0.2">
      <c r="W52735" s="25"/>
      <c r="X52735" s="25"/>
    </row>
    <row r="52736" spans="23:24" x14ac:dyDescent="0.2">
      <c r="W52736" s="25"/>
      <c r="X52736" s="25"/>
    </row>
    <row r="52737" spans="23:24" x14ac:dyDescent="0.2">
      <c r="W52737" s="25"/>
      <c r="X52737" s="25"/>
    </row>
    <row r="52738" spans="23:24" x14ac:dyDescent="0.2">
      <c r="W52738" s="25"/>
      <c r="X52738" s="25"/>
    </row>
    <row r="52739" spans="23:24" x14ac:dyDescent="0.2">
      <c r="W52739" s="25"/>
      <c r="X52739" s="25"/>
    </row>
    <row r="52740" spans="23:24" x14ac:dyDescent="0.2">
      <c r="W52740" s="25"/>
      <c r="X52740" s="25"/>
    </row>
    <row r="52741" spans="23:24" x14ac:dyDescent="0.2">
      <c r="W52741" s="25"/>
      <c r="X52741" s="25"/>
    </row>
    <row r="52742" spans="23:24" x14ac:dyDescent="0.2">
      <c r="W52742" s="25"/>
      <c r="X52742" s="25"/>
    </row>
    <row r="52743" spans="23:24" x14ac:dyDescent="0.2">
      <c r="W52743" s="25"/>
      <c r="X52743" s="25"/>
    </row>
    <row r="52744" spans="23:24" x14ac:dyDescent="0.2">
      <c r="W52744" s="25"/>
      <c r="X52744" s="25"/>
    </row>
    <row r="52745" spans="23:24" x14ac:dyDescent="0.2">
      <c r="W52745" s="25"/>
      <c r="X52745" s="25"/>
    </row>
    <row r="52746" spans="23:24" x14ac:dyDescent="0.2">
      <c r="W52746" s="25"/>
      <c r="X52746" s="25"/>
    </row>
    <row r="52747" spans="23:24" x14ac:dyDescent="0.2">
      <c r="W52747" s="25"/>
      <c r="X52747" s="25"/>
    </row>
    <row r="52748" spans="23:24" x14ac:dyDescent="0.2">
      <c r="W52748" s="25"/>
      <c r="X52748" s="25"/>
    </row>
    <row r="52749" spans="23:24" x14ac:dyDescent="0.2">
      <c r="W52749" s="25"/>
      <c r="X52749" s="25"/>
    </row>
    <row r="52750" spans="23:24" x14ac:dyDescent="0.2">
      <c r="W52750" s="25"/>
      <c r="X52750" s="25"/>
    </row>
    <row r="52751" spans="23:24" x14ac:dyDescent="0.2">
      <c r="W52751" s="25"/>
      <c r="X52751" s="25"/>
    </row>
    <row r="52752" spans="23:24" x14ac:dyDescent="0.2">
      <c r="W52752" s="25"/>
      <c r="X52752" s="25"/>
    </row>
    <row r="52753" spans="23:24" x14ac:dyDescent="0.2">
      <c r="W52753" s="25"/>
      <c r="X52753" s="25"/>
    </row>
    <row r="52754" spans="23:24" x14ac:dyDescent="0.2">
      <c r="W52754" s="25"/>
      <c r="X52754" s="25"/>
    </row>
    <row r="52755" spans="23:24" x14ac:dyDescent="0.2">
      <c r="W52755" s="25"/>
      <c r="X52755" s="25"/>
    </row>
    <row r="52756" spans="23:24" x14ac:dyDescent="0.2">
      <c r="W52756" s="25"/>
      <c r="X52756" s="25"/>
    </row>
    <row r="52757" spans="23:24" x14ac:dyDescent="0.2">
      <c r="W52757" s="25"/>
      <c r="X52757" s="25"/>
    </row>
    <row r="52758" spans="23:24" x14ac:dyDescent="0.2">
      <c r="W52758" s="25"/>
      <c r="X52758" s="25"/>
    </row>
    <row r="52759" spans="23:24" x14ac:dyDescent="0.2">
      <c r="W52759" s="25"/>
      <c r="X52759" s="25"/>
    </row>
    <row r="52760" spans="23:24" x14ac:dyDescent="0.2">
      <c r="W52760" s="25"/>
      <c r="X52760" s="25"/>
    </row>
    <row r="52761" spans="23:24" x14ac:dyDescent="0.2">
      <c r="W52761" s="25"/>
      <c r="X52761" s="25"/>
    </row>
    <row r="52762" spans="23:24" x14ac:dyDescent="0.2">
      <c r="W52762" s="25"/>
      <c r="X52762" s="25"/>
    </row>
    <row r="52763" spans="23:24" x14ac:dyDescent="0.2">
      <c r="W52763" s="25"/>
      <c r="X52763" s="25"/>
    </row>
    <row r="52764" spans="23:24" x14ac:dyDescent="0.2">
      <c r="W52764" s="25"/>
      <c r="X52764" s="25"/>
    </row>
    <row r="52765" spans="23:24" x14ac:dyDescent="0.2">
      <c r="W52765" s="25"/>
      <c r="X52765" s="25"/>
    </row>
    <row r="52766" spans="23:24" x14ac:dyDescent="0.2">
      <c r="W52766" s="25"/>
      <c r="X52766" s="25"/>
    </row>
    <row r="52767" spans="23:24" x14ac:dyDescent="0.2">
      <c r="W52767" s="25"/>
      <c r="X52767" s="25"/>
    </row>
    <row r="52768" spans="23:24" x14ac:dyDescent="0.2">
      <c r="W52768" s="25"/>
      <c r="X52768" s="25"/>
    </row>
    <row r="52769" spans="23:24" x14ac:dyDescent="0.2">
      <c r="W52769" s="25"/>
      <c r="X52769" s="25"/>
    </row>
    <row r="52770" spans="23:24" x14ac:dyDescent="0.2">
      <c r="W52770" s="25"/>
      <c r="X52770" s="25"/>
    </row>
    <row r="52771" spans="23:24" x14ac:dyDescent="0.2">
      <c r="W52771" s="25"/>
      <c r="X52771" s="25"/>
    </row>
    <row r="52772" spans="23:24" x14ac:dyDescent="0.2">
      <c r="W52772" s="25"/>
      <c r="X52772" s="25"/>
    </row>
    <row r="52773" spans="23:24" x14ac:dyDescent="0.2">
      <c r="W52773" s="25"/>
      <c r="X52773" s="25"/>
    </row>
    <row r="52774" spans="23:24" x14ac:dyDescent="0.2">
      <c r="W52774" s="25"/>
      <c r="X52774" s="25"/>
    </row>
    <row r="52775" spans="23:24" x14ac:dyDescent="0.2">
      <c r="W52775" s="25"/>
      <c r="X52775" s="25"/>
    </row>
    <row r="52776" spans="23:24" x14ac:dyDescent="0.2">
      <c r="W52776" s="25"/>
      <c r="X52776" s="25"/>
    </row>
    <row r="52777" spans="23:24" x14ac:dyDescent="0.2">
      <c r="W52777" s="25"/>
      <c r="X52777" s="25"/>
    </row>
    <row r="52778" spans="23:24" x14ac:dyDescent="0.2">
      <c r="W52778" s="25"/>
      <c r="X52778" s="25"/>
    </row>
    <row r="52779" spans="23:24" x14ac:dyDescent="0.2">
      <c r="W52779" s="25"/>
      <c r="X52779" s="25"/>
    </row>
    <row r="52780" spans="23:24" x14ac:dyDescent="0.2">
      <c r="W52780" s="25"/>
      <c r="X52780" s="25"/>
    </row>
    <row r="52781" spans="23:24" x14ac:dyDescent="0.2">
      <c r="W52781" s="25"/>
      <c r="X52781" s="25"/>
    </row>
    <row r="52782" spans="23:24" x14ac:dyDescent="0.2">
      <c r="W52782" s="25"/>
      <c r="X52782" s="25"/>
    </row>
    <row r="52783" spans="23:24" x14ac:dyDescent="0.2">
      <c r="W52783" s="25"/>
      <c r="X52783" s="25"/>
    </row>
    <row r="52784" spans="23:24" x14ac:dyDescent="0.2">
      <c r="W52784" s="25"/>
      <c r="X52784" s="25"/>
    </row>
    <row r="52785" spans="23:24" x14ac:dyDescent="0.2">
      <c r="W52785" s="25"/>
      <c r="X52785" s="25"/>
    </row>
    <row r="52786" spans="23:24" x14ac:dyDescent="0.2">
      <c r="W52786" s="25"/>
      <c r="X52786" s="25"/>
    </row>
    <row r="52787" spans="23:24" x14ac:dyDescent="0.2">
      <c r="W52787" s="25"/>
      <c r="X52787" s="25"/>
    </row>
    <row r="52788" spans="23:24" x14ac:dyDescent="0.2">
      <c r="W52788" s="25"/>
      <c r="X52788" s="25"/>
    </row>
    <row r="52789" spans="23:24" x14ac:dyDescent="0.2">
      <c r="W52789" s="25"/>
      <c r="X52789" s="25"/>
    </row>
    <row r="52790" spans="23:24" x14ac:dyDescent="0.2">
      <c r="W52790" s="25"/>
      <c r="X52790" s="25"/>
    </row>
    <row r="52791" spans="23:24" x14ac:dyDescent="0.2">
      <c r="W52791" s="25"/>
      <c r="X52791" s="25"/>
    </row>
    <row r="52792" spans="23:24" x14ac:dyDescent="0.2">
      <c r="W52792" s="25"/>
      <c r="X52792" s="25"/>
    </row>
    <row r="52793" spans="23:24" x14ac:dyDescent="0.2">
      <c r="W52793" s="25"/>
      <c r="X52793" s="25"/>
    </row>
    <row r="52794" spans="23:24" x14ac:dyDescent="0.2">
      <c r="W52794" s="25"/>
      <c r="X52794" s="25"/>
    </row>
    <row r="52795" spans="23:24" x14ac:dyDescent="0.2">
      <c r="W52795" s="25"/>
      <c r="X52795" s="25"/>
    </row>
    <row r="52796" spans="23:24" x14ac:dyDescent="0.2">
      <c r="W52796" s="25"/>
      <c r="X52796" s="25"/>
    </row>
    <row r="52797" spans="23:24" x14ac:dyDescent="0.2">
      <c r="W52797" s="25"/>
      <c r="X52797" s="25"/>
    </row>
    <row r="52798" spans="23:24" x14ac:dyDescent="0.2">
      <c r="W52798" s="25"/>
      <c r="X52798" s="25"/>
    </row>
    <row r="52799" spans="23:24" x14ac:dyDescent="0.2">
      <c r="W52799" s="25"/>
      <c r="X52799" s="25"/>
    </row>
    <row r="52800" spans="23:24" x14ac:dyDescent="0.2">
      <c r="W52800" s="25"/>
      <c r="X52800" s="25"/>
    </row>
    <row r="52801" spans="23:24" x14ac:dyDescent="0.2">
      <c r="W52801" s="25"/>
      <c r="X52801" s="25"/>
    </row>
    <row r="52802" spans="23:24" x14ac:dyDescent="0.2">
      <c r="W52802" s="25"/>
      <c r="X52802" s="25"/>
    </row>
    <row r="52803" spans="23:24" x14ac:dyDescent="0.2">
      <c r="W52803" s="25"/>
      <c r="X52803" s="25"/>
    </row>
    <row r="52804" spans="23:24" x14ac:dyDescent="0.2">
      <c r="W52804" s="25"/>
      <c r="X52804" s="25"/>
    </row>
    <row r="52805" spans="23:24" x14ac:dyDescent="0.2">
      <c r="W52805" s="25"/>
      <c r="X52805" s="25"/>
    </row>
    <row r="52806" spans="23:24" x14ac:dyDescent="0.2">
      <c r="W52806" s="25"/>
      <c r="X52806" s="25"/>
    </row>
    <row r="52807" spans="23:24" x14ac:dyDescent="0.2">
      <c r="W52807" s="25"/>
      <c r="X52807" s="25"/>
    </row>
    <row r="52808" spans="23:24" x14ac:dyDescent="0.2">
      <c r="W52808" s="25"/>
      <c r="X52808" s="25"/>
    </row>
    <row r="52809" spans="23:24" x14ac:dyDescent="0.2">
      <c r="W52809" s="25"/>
      <c r="X52809" s="25"/>
    </row>
    <row r="52810" spans="23:24" x14ac:dyDescent="0.2">
      <c r="W52810" s="25"/>
      <c r="X52810" s="25"/>
    </row>
    <row r="52811" spans="23:24" x14ac:dyDescent="0.2">
      <c r="W52811" s="25"/>
      <c r="X52811" s="25"/>
    </row>
    <row r="52812" spans="23:24" x14ac:dyDescent="0.2">
      <c r="W52812" s="25"/>
      <c r="X52812" s="25"/>
    </row>
    <row r="52813" spans="23:24" x14ac:dyDescent="0.2">
      <c r="W52813" s="25"/>
      <c r="X52813" s="25"/>
    </row>
    <row r="52814" spans="23:24" x14ac:dyDescent="0.2">
      <c r="W52814" s="25"/>
      <c r="X52814" s="25"/>
    </row>
    <row r="52815" spans="23:24" x14ac:dyDescent="0.2">
      <c r="W52815" s="25"/>
      <c r="X52815" s="25"/>
    </row>
    <row r="52816" spans="23:24" x14ac:dyDescent="0.2">
      <c r="W52816" s="25"/>
      <c r="X52816" s="25"/>
    </row>
    <row r="52817" spans="23:24" x14ac:dyDescent="0.2">
      <c r="W52817" s="25"/>
      <c r="X52817" s="25"/>
    </row>
    <row r="52818" spans="23:24" x14ac:dyDescent="0.2">
      <c r="W52818" s="25"/>
      <c r="X52818" s="25"/>
    </row>
    <row r="52819" spans="23:24" x14ac:dyDescent="0.2">
      <c r="W52819" s="25"/>
      <c r="X52819" s="25"/>
    </row>
    <row r="52820" spans="23:24" x14ac:dyDescent="0.2">
      <c r="W52820" s="25"/>
      <c r="X52820" s="25"/>
    </row>
    <row r="52821" spans="23:24" x14ac:dyDescent="0.2">
      <c r="W52821" s="25"/>
      <c r="X52821" s="25"/>
    </row>
    <row r="52822" spans="23:24" x14ac:dyDescent="0.2">
      <c r="W52822" s="25"/>
      <c r="X52822" s="25"/>
    </row>
    <row r="52823" spans="23:24" x14ac:dyDescent="0.2">
      <c r="W52823" s="25"/>
      <c r="X52823" s="25"/>
    </row>
    <row r="52824" spans="23:24" x14ac:dyDescent="0.2">
      <c r="W52824" s="25"/>
      <c r="X52824" s="25"/>
    </row>
    <row r="52825" spans="23:24" x14ac:dyDescent="0.2">
      <c r="W52825" s="25"/>
      <c r="X52825" s="25"/>
    </row>
    <row r="52826" spans="23:24" x14ac:dyDescent="0.2">
      <c r="W52826" s="25"/>
      <c r="X52826" s="25"/>
    </row>
    <row r="52827" spans="23:24" x14ac:dyDescent="0.2">
      <c r="W52827" s="25"/>
      <c r="X52827" s="25"/>
    </row>
    <row r="52828" spans="23:24" x14ac:dyDescent="0.2">
      <c r="W52828" s="25"/>
      <c r="X52828" s="25"/>
    </row>
    <row r="52829" spans="23:24" x14ac:dyDescent="0.2">
      <c r="W52829" s="25"/>
      <c r="X52829" s="25"/>
    </row>
    <row r="52830" spans="23:24" x14ac:dyDescent="0.2">
      <c r="W52830" s="25"/>
      <c r="X52830" s="25"/>
    </row>
    <row r="52831" spans="23:24" x14ac:dyDescent="0.2">
      <c r="W52831" s="25"/>
      <c r="X52831" s="25"/>
    </row>
    <row r="52832" spans="23:24" x14ac:dyDescent="0.2">
      <c r="W52832" s="25"/>
      <c r="X52832" s="25"/>
    </row>
    <row r="52833" spans="23:24" x14ac:dyDescent="0.2">
      <c r="W52833" s="25"/>
      <c r="X52833" s="25"/>
    </row>
    <row r="52834" spans="23:24" x14ac:dyDescent="0.2">
      <c r="W52834" s="25"/>
      <c r="X52834" s="25"/>
    </row>
    <row r="52835" spans="23:24" x14ac:dyDescent="0.2">
      <c r="W52835" s="25"/>
      <c r="X52835" s="25"/>
    </row>
    <row r="52836" spans="23:24" x14ac:dyDescent="0.2">
      <c r="W52836" s="25"/>
      <c r="X52836" s="25"/>
    </row>
    <row r="52837" spans="23:24" x14ac:dyDescent="0.2">
      <c r="W52837" s="25"/>
      <c r="X52837" s="25"/>
    </row>
    <row r="52838" spans="23:24" x14ac:dyDescent="0.2">
      <c r="W52838" s="25"/>
      <c r="X52838" s="25"/>
    </row>
    <row r="52839" spans="23:24" x14ac:dyDescent="0.2">
      <c r="W52839" s="25"/>
      <c r="X52839" s="25"/>
    </row>
    <row r="52840" spans="23:24" x14ac:dyDescent="0.2">
      <c r="W52840" s="25"/>
      <c r="X52840" s="25"/>
    </row>
    <row r="52841" spans="23:24" x14ac:dyDescent="0.2">
      <c r="W52841" s="25"/>
      <c r="X52841" s="25"/>
    </row>
    <row r="52842" spans="23:24" x14ac:dyDescent="0.2">
      <c r="W52842" s="25"/>
      <c r="X52842" s="25"/>
    </row>
    <row r="52843" spans="23:24" x14ac:dyDescent="0.2">
      <c r="W52843" s="25"/>
      <c r="X52843" s="25"/>
    </row>
    <row r="52844" spans="23:24" x14ac:dyDescent="0.2">
      <c r="W52844" s="25"/>
      <c r="X52844" s="25"/>
    </row>
    <row r="52845" spans="23:24" x14ac:dyDescent="0.2">
      <c r="W52845" s="25"/>
      <c r="X52845" s="25"/>
    </row>
    <row r="52846" spans="23:24" x14ac:dyDescent="0.2">
      <c r="W52846" s="25"/>
      <c r="X52846" s="25"/>
    </row>
    <row r="52847" spans="23:24" x14ac:dyDescent="0.2">
      <c r="W52847" s="25"/>
      <c r="X52847" s="25"/>
    </row>
    <row r="52848" spans="23:24" x14ac:dyDescent="0.2">
      <c r="W52848" s="25"/>
      <c r="X52848" s="25"/>
    </row>
    <row r="52849" spans="23:24" x14ac:dyDescent="0.2">
      <c r="W52849" s="25"/>
      <c r="X52849" s="25"/>
    </row>
    <row r="52850" spans="23:24" x14ac:dyDescent="0.2">
      <c r="W52850" s="25"/>
      <c r="X52850" s="25"/>
    </row>
    <row r="52851" spans="23:24" x14ac:dyDescent="0.2">
      <c r="W52851" s="25"/>
      <c r="X52851" s="25"/>
    </row>
    <row r="52852" spans="23:24" x14ac:dyDescent="0.2">
      <c r="W52852" s="25"/>
      <c r="X52852" s="25"/>
    </row>
    <row r="52853" spans="23:24" x14ac:dyDescent="0.2">
      <c r="W52853" s="25"/>
      <c r="X52853" s="25"/>
    </row>
    <row r="52854" spans="23:24" x14ac:dyDescent="0.2">
      <c r="W52854" s="25"/>
      <c r="X52854" s="25"/>
    </row>
    <row r="52855" spans="23:24" x14ac:dyDescent="0.2">
      <c r="W52855" s="25"/>
      <c r="X52855" s="25"/>
    </row>
    <row r="52856" spans="23:24" x14ac:dyDescent="0.2">
      <c r="W52856" s="25"/>
      <c r="X52856" s="25"/>
    </row>
    <row r="52857" spans="23:24" x14ac:dyDescent="0.2">
      <c r="W52857" s="25"/>
      <c r="X52857" s="25"/>
    </row>
    <row r="52858" spans="23:24" x14ac:dyDescent="0.2">
      <c r="W52858" s="25"/>
      <c r="X52858" s="25"/>
    </row>
    <row r="52859" spans="23:24" x14ac:dyDescent="0.2">
      <c r="W52859" s="25"/>
      <c r="X52859" s="25"/>
    </row>
    <row r="52860" spans="23:24" x14ac:dyDescent="0.2">
      <c r="W52860" s="25"/>
      <c r="X52860" s="25"/>
    </row>
    <row r="52861" spans="23:24" x14ac:dyDescent="0.2">
      <c r="W52861" s="25"/>
      <c r="X52861" s="25"/>
    </row>
    <row r="52862" spans="23:24" x14ac:dyDescent="0.2">
      <c r="W52862" s="25"/>
      <c r="X52862" s="25"/>
    </row>
    <row r="52863" spans="23:24" x14ac:dyDescent="0.2">
      <c r="W52863" s="25"/>
      <c r="X52863" s="25"/>
    </row>
    <row r="52864" spans="23:24" x14ac:dyDescent="0.2">
      <c r="W52864" s="25"/>
      <c r="X52864" s="25"/>
    </row>
    <row r="52865" spans="23:24" x14ac:dyDescent="0.2">
      <c r="W52865" s="25"/>
      <c r="X52865" s="25"/>
    </row>
    <row r="52866" spans="23:24" x14ac:dyDescent="0.2">
      <c r="W52866" s="25"/>
      <c r="X52866" s="25"/>
    </row>
    <row r="52867" spans="23:24" x14ac:dyDescent="0.2">
      <c r="W52867" s="25"/>
      <c r="X52867" s="25"/>
    </row>
    <row r="52868" spans="23:24" x14ac:dyDescent="0.2">
      <c r="W52868" s="25"/>
      <c r="X52868" s="25"/>
    </row>
    <row r="52869" spans="23:24" x14ac:dyDescent="0.2">
      <c r="W52869" s="25"/>
      <c r="X52869" s="25"/>
    </row>
    <row r="52870" spans="23:24" x14ac:dyDescent="0.2">
      <c r="W52870" s="25"/>
      <c r="X52870" s="25"/>
    </row>
    <row r="52871" spans="23:24" x14ac:dyDescent="0.2">
      <c r="W52871" s="25"/>
      <c r="X52871" s="25"/>
    </row>
    <row r="52872" spans="23:24" x14ac:dyDescent="0.2">
      <c r="W52872" s="25"/>
      <c r="X52872" s="25"/>
    </row>
    <row r="52873" spans="23:24" x14ac:dyDescent="0.2">
      <c r="W52873" s="25"/>
      <c r="X52873" s="25"/>
    </row>
    <row r="52874" spans="23:24" x14ac:dyDescent="0.2">
      <c r="W52874" s="25"/>
      <c r="X52874" s="25"/>
    </row>
    <row r="52875" spans="23:24" x14ac:dyDescent="0.2">
      <c r="W52875" s="25"/>
      <c r="X52875" s="25"/>
    </row>
    <row r="52876" spans="23:24" x14ac:dyDescent="0.2">
      <c r="W52876" s="25"/>
      <c r="X52876" s="25"/>
    </row>
    <row r="52877" spans="23:24" x14ac:dyDescent="0.2">
      <c r="W52877" s="25"/>
      <c r="X52877" s="25"/>
    </row>
    <row r="52878" spans="23:24" x14ac:dyDescent="0.2">
      <c r="W52878" s="25"/>
      <c r="X52878" s="25"/>
    </row>
    <row r="52879" spans="23:24" x14ac:dyDescent="0.2">
      <c r="W52879" s="25"/>
      <c r="X52879" s="25"/>
    </row>
    <row r="52880" spans="23:24" x14ac:dyDescent="0.2">
      <c r="W52880" s="25"/>
      <c r="X52880" s="25"/>
    </row>
    <row r="52881" spans="23:24" x14ac:dyDescent="0.2">
      <c r="W52881" s="25"/>
      <c r="X52881" s="25"/>
    </row>
    <row r="52882" spans="23:24" x14ac:dyDescent="0.2">
      <c r="W52882" s="25"/>
      <c r="X52882" s="25"/>
    </row>
    <row r="52883" spans="23:24" x14ac:dyDescent="0.2">
      <c r="W52883" s="25"/>
      <c r="X52883" s="25"/>
    </row>
    <row r="52884" spans="23:24" x14ac:dyDescent="0.2">
      <c r="W52884" s="25"/>
      <c r="X52884" s="25"/>
    </row>
    <row r="52885" spans="23:24" x14ac:dyDescent="0.2">
      <c r="W52885" s="25"/>
      <c r="X52885" s="25"/>
    </row>
    <row r="52886" spans="23:24" x14ac:dyDescent="0.2">
      <c r="W52886" s="25"/>
      <c r="X52886" s="25"/>
    </row>
    <row r="52887" spans="23:24" x14ac:dyDescent="0.2">
      <c r="W52887" s="25"/>
      <c r="X52887" s="25"/>
    </row>
    <row r="52888" spans="23:24" x14ac:dyDescent="0.2">
      <c r="W52888" s="25"/>
      <c r="X52888" s="25"/>
    </row>
    <row r="52889" spans="23:24" x14ac:dyDescent="0.2">
      <c r="W52889" s="25"/>
      <c r="X52889" s="25"/>
    </row>
    <row r="52890" spans="23:24" x14ac:dyDescent="0.2">
      <c r="W52890" s="25"/>
      <c r="X52890" s="25"/>
    </row>
    <row r="52891" spans="23:24" x14ac:dyDescent="0.2">
      <c r="W52891" s="25"/>
      <c r="X52891" s="25"/>
    </row>
    <row r="52892" spans="23:24" x14ac:dyDescent="0.2">
      <c r="W52892" s="25"/>
      <c r="X52892" s="25"/>
    </row>
    <row r="52893" spans="23:24" x14ac:dyDescent="0.2">
      <c r="W52893" s="25"/>
      <c r="X52893" s="25"/>
    </row>
    <row r="52894" spans="23:24" x14ac:dyDescent="0.2">
      <c r="W52894" s="25"/>
      <c r="X52894" s="25"/>
    </row>
    <row r="52895" spans="23:24" x14ac:dyDescent="0.2">
      <c r="W52895" s="25"/>
      <c r="X52895" s="25"/>
    </row>
    <row r="52896" spans="23:24" x14ac:dyDescent="0.2">
      <c r="W52896" s="25"/>
      <c r="X52896" s="25"/>
    </row>
    <row r="52897" spans="23:24" x14ac:dyDescent="0.2">
      <c r="W52897" s="25"/>
      <c r="X52897" s="25"/>
    </row>
    <row r="52898" spans="23:24" x14ac:dyDescent="0.2">
      <c r="W52898" s="25"/>
      <c r="X52898" s="25"/>
    </row>
    <row r="52899" spans="23:24" x14ac:dyDescent="0.2">
      <c r="W52899" s="25"/>
      <c r="X52899" s="25"/>
    </row>
    <row r="52900" spans="23:24" x14ac:dyDescent="0.2">
      <c r="W52900" s="25"/>
      <c r="X52900" s="25"/>
    </row>
    <row r="52901" spans="23:24" x14ac:dyDescent="0.2">
      <c r="W52901" s="25"/>
      <c r="X52901" s="25"/>
    </row>
    <row r="52902" spans="23:24" x14ac:dyDescent="0.2">
      <c r="W52902" s="25"/>
      <c r="X52902" s="25"/>
    </row>
    <row r="52903" spans="23:24" x14ac:dyDescent="0.2">
      <c r="W52903" s="25"/>
      <c r="X52903" s="25"/>
    </row>
    <row r="52904" spans="23:24" x14ac:dyDescent="0.2">
      <c r="W52904" s="25"/>
      <c r="X52904" s="25"/>
    </row>
    <row r="52905" spans="23:24" x14ac:dyDescent="0.2">
      <c r="W52905" s="25"/>
      <c r="X52905" s="25"/>
    </row>
    <row r="52906" spans="23:24" x14ac:dyDescent="0.2">
      <c r="W52906" s="25"/>
      <c r="X52906" s="25"/>
    </row>
    <row r="52907" spans="23:24" x14ac:dyDescent="0.2">
      <c r="W52907" s="25"/>
      <c r="X52907" s="25"/>
    </row>
    <row r="52908" spans="23:24" x14ac:dyDescent="0.2">
      <c r="W52908" s="25"/>
      <c r="X52908" s="25"/>
    </row>
    <row r="52909" spans="23:24" x14ac:dyDescent="0.2">
      <c r="W52909" s="25"/>
      <c r="X52909" s="25"/>
    </row>
    <row r="52910" spans="23:24" x14ac:dyDescent="0.2">
      <c r="W52910" s="25"/>
      <c r="X52910" s="25"/>
    </row>
    <row r="52911" spans="23:24" x14ac:dyDescent="0.2">
      <c r="W52911" s="25"/>
      <c r="X52911" s="25"/>
    </row>
    <row r="52912" spans="23:24" x14ac:dyDescent="0.2">
      <c r="W52912" s="25"/>
      <c r="X52912" s="25"/>
    </row>
    <row r="52913" spans="23:24" x14ac:dyDescent="0.2">
      <c r="W52913" s="25"/>
      <c r="X52913" s="25"/>
    </row>
    <row r="52914" spans="23:24" x14ac:dyDescent="0.2">
      <c r="W52914" s="25"/>
      <c r="X52914" s="25"/>
    </row>
    <row r="52915" spans="23:24" x14ac:dyDescent="0.2">
      <c r="W52915" s="25"/>
      <c r="X52915" s="25"/>
    </row>
    <row r="52916" spans="23:24" x14ac:dyDescent="0.2">
      <c r="W52916" s="25"/>
      <c r="X52916" s="25"/>
    </row>
    <row r="52917" spans="23:24" x14ac:dyDescent="0.2">
      <c r="W52917" s="25"/>
      <c r="X52917" s="25"/>
    </row>
    <row r="52918" spans="23:24" x14ac:dyDescent="0.2">
      <c r="W52918" s="25"/>
      <c r="X52918" s="25"/>
    </row>
    <row r="52919" spans="23:24" x14ac:dyDescent="0.2">
      <c r="W52919" s="25"/>
      <c r="X52919" s="25"/>
    </row>
    <row r="52920" spans="23:24" x14ac:dyDescent="0.2">
      <c r="W52920" s="25"/>
      <c r="X52920" s="25"/>
    </row>
    <row r="52921" spans="23:24" x14ac:dyDescent="0.2">
      <c r="W52921" s="25"/>
      <c r="X52921" s="25"/>
    </row>
    <row r="52922" spans="23:24" x14ac:dyDescent="0.2">
      <c r="W52922" s="25"/>
      <c r="X52922" s="25"/>
    </row>
    <row r="52923" spans="23:24" x14ac:dyDescent="0.2">
      <c r="W52923" s="25"/>
      <c r="X52923" s="25"/>
    </row>
    <row r="52924" spans="23:24" x14ac:dyDescent="0.2">
      <c r="W52924" s="25"/>
      <c r="X52924" s="25"/>
    </row>
    <row r="52925" spans="23:24" x14ac:dyDescent="0.2">
      <c r="W52925" s="25"/>
      <c r="X52925" s="25"/>
    </row>
    <row r="52926" spans="23:24" x14ac:dyDescent="0.2">
      <c r="W52926" s="25"/>
      <c r="X52926" s="25"/>
    </row>
    <row r="52927" spans="23:24" x14ac:dyDescent="0.2">
      <c r="W52927" s="25"/>
      <c r="X52927" s="25"/>
    </row>
    <row r="52928" spans="23:24" x14ac:dyDescent="0.2">
      <c r="W52928" s="25"/>
      <c r="X52928" s="25"/>
    </row>
    <row r="52929" spans="23:24" x14ac:dyDescent="0.2">
      <c r="W52929" s="25"/>
      <c r="X52929" s="25"/>
    </row>
    <row r="52930" spans="23:24" x14ac:dyDescent="0.2">
      <c r="W52930" s="25"/>
      <c r="X52930" s="25"/>
    </row>
    <row r="52931" spans="23:24" x14ac:dyDescent="0.2">
      <c r="W52931" s="25"/>
      <c r="X52931" s="25"/>
    </row>
    <row r="52932" spans="23:24" x14ac:dyDescent="0.2">
      <c r="W52932" s="25"/>
      <c r="X52932" s="25"/>
    </row>
    <row r="52933" spans="23:24" x14ac:dyDescent="0.2">
      <c r="W52933" s="25"/>
      <c r="X52933" s="25"/>
    </row>
    <row r="52934" spans="23:24" x14ac:dyDescent="0.2">
      <c r="W52934" s="25"/>
      <c r="X52934" s="25"/>
    </row>
    <row r="52935" spans="23:24" x14ac:dyDescent="0.2">
      <c r="W52935" s="25"/>
      <c r="X52935" s="25"/>
    </row>
    <row r="52936" spans="23:24" x14ac:dyDescent="0.2">
      <c r="W52936" s="25"/>
      <c r="X52936" s="25"/>
    </row>
    <row r="52937" spans="23:24" x14ac:dyDescent="0.2">
      <c r="W52937" s="25"/>
      <c r="X52937" s="25"/>
    </row>
    <row r="52938" spans="23:24" x14ac:dyDescent="0.2">
      <c r="W52938" s="25"/>
      <c r="X52938" s="25"/>
    </row>
    <row r="52939" spans="23:24" x14ac:dyDescent="0.2">
      <c r="W52939" s="25"/>
      <c r="X52939" s="25"/>
    </row>
    <row r="52940" spans="23:24" x14ac:dyDescent="0.2">
      <c r="W52940" s="25"/>
      <c r="X52940" s="25"/>
    </row>
    <row r="52941" spans="23:24" x14ac:dyDescent="0.2">
      <c r="W52941" s="25"/>
      <c r="X52941" s="25"/>
    </row>
    <row r="52942" spans="23:24" x14ac:dyDescent="0.2">
      <c r="W52942" s="25"/>
      <c r="X52942" s="25"/>
    </row>
    <row r="52943" spans="23:24" x14ac:dyDescent="0.2">
      <c r="W52943" s="25"/>
      <c r="X52943" s="25"/>
    </row>
    <row r="52944" spans="23:24" x14ac:dyDescent="0.2">
      <c r="W52944" s="25"/>
      <c r="X52944" s="25"/>
    </row>
    <row r="52945" spans="23:24" x14ac:dyDescent="0.2">
      <c r="W52945" s="25"/>
      <c r="X52945" s="25"/>
    </row>
    <row r="52946" spans="23:24" x14ac:dyDescent="0.2">
      <c r="W52946" s="25"/>
      <c r="X52946" s="25"/>
    </row>
    <row r="52947" spans="23:24" x14ac:dyDescent="0.2">
      <c r="W52947" s="25"/>
      <c r="X52947" s="25"/>
    </row>
    <row r="52948" spans="23:24" x14ac:dyDescent="0.2">
      <c r="W52948" s="25"/>
      <c r="X52948" s="25"/>
    </row>
    <row r="52949" spans="23:24" x14ac:dyDescent="0.2">
      <c r="W52949" s="25"/>
      <c r="X52949" s="25"/>
    </row>
    <row r="52950" spans="23:24" x14ac:dyDescent="0.2">
      <c r="W52950" s="25"/>
      <c r="X52950" s="25"/>
    </row>
    <row r="52951" spans="23:24" x14ac:dyDescent="0.2">
      <c r="W52951" s="25"/>
      <c r="X52951" s="25"/>
    </row>
    <row r="52952" spans="23:24" x14ac:dyDescent="0.2">
      <c r="W52952" s="25"/>
      <c r="X52952" s="25"/>
    </row>
    <row r="52953" spans="23:24" x14ac:dyDescent="0.2">
      <c r="W52953" s="25"/>
      <c r="X52953" s="25"/>
    </row>
    <row r="52954" spans="23:24" x14ac:dyDescent="0.2">
      <c r="W52954" s="25"/>
      <c r="X52954" s="25"/>
    </row>
    <row r="52955" spans="23:24" x14ac:dyDescent="0.2">
      <c r="W52955" s="25"/>
      <c r="X52955" s="25"/>
    </row>
    <row r="52956" spans="23:24" x14ac:dyDescent="0.2">
      <c r="W52956" s="25"/>
      <c r="X52956" s="25"/>
    </row>
    <row r="52957" spans="23:24" x14ac:dyDescent="0.2">
      <c r="W52957" s="25"/>
      <c r="X52957" s="25"/>
    </row>
    <row r="52958" spans="23:24" x14ac:dyDescent="0.2">
      <c r="W52958" s="25"/>
      <c r="X52958" s="25"/>
    </row>
    <row r="52959" spans="23:24" x14ac:dyDescent="0.2">
      <c r="W52959" s="25"/>
      <c r="X52959" s="25"/>
    </row>
    <row r="52960" spans="23:24" x14ac:dyDescent="0.2">
      <c r="W52960" s="25"/>
      <c r="X52960" s="25"/>
    </row>
    <row r="52961" spans="23:24" x14ac:dyDescent="0.2">
      <c r="W52961" s="25"/>
      <c r="X52961" s="25"/>
    </row>
    <row r="52962" spans="23:24" x14ac:dyDescent="0.2">
      <c r="W52962" s="25"/>
      <c r="X52962" s="25"/>
    </row>
    <row r="52963" spans="23:24" x14ac:dyDescent="0.2">
      <c r="W52963" s="25"/>
      <c r="X52963" s="25"/>
    </row>
    <row r="52964" spans="23:24" x14ac:dyDescent="0.2">
      <c r="W52964" s="25"/>
      <c r="X52964" s="25"/>
    </row>
    <row r="52965" spans="23:24" x14ac:dyDescent="0.2">
      <c r="W52965" s="25"/>
      <c r="X52965" s="25"/>
    </row>
    <row r="52966" spans="23:24" x14ac:dyDescent="0.2">
      <c r="W52966" s="25"/>
      <c r="X52966" s="25"/>
    </row>
    <row r="52967" spans="23:24" x14ac:dyDescent="0.2">
      <c r="W52967" s="25"/>
      <c r="X52967" s="25"/>
    </row>
    <row r="52968" spans="23:24" x14ac:dyDescent="0.2">
      <c r="W52968" s="25"/>
      <c r="X52968" s="25"/>
    </row>
    <row r="52969" spans="23:24" x14ac:dyDescent="0.2">
      <c r="W52969" s="25"/>
      <c r="X52969" s="25"/>
    </row>
    <row r="52970" spans="23:24" x14ac:dyDescent="0.2">
      <c r="W52970" s="25"/>
      <c r="X52970" s="25"/>
    </row>
    <row r="52971" spans="23:24" x14ac:dyDescent="0.2">
      <c r="W52971" s="25"/>
      <c r="X52971" s="25"/>
    </row>
    <row r="52972" spans="23:24" x14ac:dyDescent="0.2">
      <c r="W52972" s="25"/>
      <c r="X52972" s="25"/>
    </row>
    <row r="52973" spans="23:24" x14ac:dyDescent="0.2">
      <c r="W52973" s="25"/>
      <c r="X52973" s="25"/>
    </row>
    <row r="52974" spans="23:24" x14ac:dyDescent="0.2">
      <c r="W52974" s="25"/>
      <c r="X52974" s="25"/>
    </row>
    <row r="52975" spans="23:24" x14ac:dyDescent="0.2">
      <c r="W52975" s="25"/>
      <c r="X52975" s="25"/>
    </row>
    <row r="52976" spans="23:24" x14ac:dyDescent="0.2">
      <c r="W52976" s="25"/>
      <c r="X52976" s="25"/>
    </row>
    <row r="52977" spans="23:24" x14ac:dyDescent="0.2">
      <c r="W52977" s="25"/>
      <c r="X52977" s="25"/>
    </row>
    <row r="52978" spans="23:24" x14ac:dyDescent="0.2">
      <c r="W52978" s="25"/>
      <c r="X52978" s="25"/>
    </row>
    <row r="52979" spans="23:24" x14ac:dyDescent="0.2">
      <c r="W52979" s="25"/>
      <c r="X52979" s="25"/>
    </row>
    <row r="52980" spans="23:24" x14ac:dyDescent="0.2">
      <c r="W52980" s="25"/>
      <c r="X52980" s="25"/>
    </row>
    <row r="52981" spans="23:24" x14ac:dyDescent="0.2">
      <c r="W52981" s="25"/>
      <c r="X52981" s="25"/>
    </row>
    <row r="52982" spans="23:24" x14ac:dyDescent="0.2">
      <c r="W52982" s="25"/>
      <c r="X52982" s="25"/>
    </row>
    <row r="52983" spans="23:24" x14ac:dyDescent="0.2">
      <c r="W52983" s="25"/>
      <c r="X52983" s="25"/>
    </row>
    <row r="52984" spans="23:24" x14ac:dyDescent="0.2">
      <c r="W52984" s="25"/>
      <c r="X52984" s="25"/>
    </row>
    <row r="52985" spans="23:24" x14ac:dyDescent="0.2">
      <c r="W52985" s="25"/>
      <c r="X52985" s="25"/>
    </row>
    <row r="52986" spans="23:24" x14ac:dyDescent="0.2">
      <c r="W52986" s="25"/>
      <c r="X52986" s="25"/>
    </row>
    <row r="52987" spans="23:24" x14ac:dyDescent="0.2">
      <c r="W52987" s="25"/>
      <c r="X52987" s="25"/>
    </row>
    <row r="52988" spans="23:24" x14ac:dyDescent="0.2">
      <c r="W52988" s="25"/>
      <c r="X52988" s="25"/>
    </row>
    <row r="52989" spans="23:24" x14ac:dyDescent="0.2">
      <c r="W52989" s="25"/>
      <c r="X52989" s="25"/>
    </row>
    <row r="52990" spans="23:24" x14ac:dyDescent="0.2">
      <c r="W52990" s="25"/>
      <c r="X52990" s="25"/>
    </row>
    <row r="52991" spans="23:24" x14ac:dyDescent="0.2">
      <c r="W52991" s="25"/>
      <c r="X52991" s="25"/>
    </row>
    <row r="52992" spans="23:24" x14ac:dyDescent="0.2">
      <c r="W52992" s="25"/>
      <c r="X52992" s="25"/>
    </row>
    <row r="52993" spans="23:24" x14ac:dyDescent="0.2">
      <c r="W52993" s="25"/>
      <c r="X52993" s="25"/>
    </row>
    <row r="52994" spans="23:24" x14ac:dyDescent="0.2">
      <c r="W52994" s="25"/>
      <c r="X52994" s="25"/>
    </row>
    <row r="52995" spans="23:24" x14ac:dyDescent="0.2">
      <c r="W52995" s="25"/>
      <c r="X52995" s="25"/>
    </row>
    <row r="52996" spans="23:24" x14ac:dyDescent="0.2">
      <c r="W52996" s="25"/>
      <c r="X52996" s="25"/>
    </row>
    <row r="52997" spans="23:24" x14ac:dyDescent="0.2">
      <c r="W52997" s="25"/>
      <c r="X52997" s="25"/>
    </row>
    <row r="52998" spans="23:24" x14ac:dyDescent="0.2">
      <c r="W52998" s="25"/>
      <c r="X52998" s="25"/>
    </row>
    <row r="52999" spans="23:24" x14ac:dyDescent="0.2">
      <c r="W52999" s="25"/>
      <c r="X52999" s="25"/>
    </row>
    <row r="53000" spans="23:24" x14ac:dyDescent="0.2">
      <c r="W53000" s="25"/>
      <c r="X53000" s="25"/>
    </row>
    <row r="53001" spans="23:24" x14ac:dyDescent="0.2">
      <c r="W53001" s="25"/>
      <c r="X53001" s="25"/>
    </row>
    <row r="53002" spans="23:24" x14ac:dyDescent="0.2">
      <c r="W53002" s="25"/>
      <c r="X53002" s="25"/>
    </row>
    <row r="53003" spans="23:24" x14ac:dyDescent="0.2">
      <c r="W53003" s="25"/>
      <c r="X53003" s="25"/>
    </row>
    <row r="53004" spans="23:24" x14ac:dyDescent="0.2">
      <c r="W53004" s="25"/>
      <c r="X53004" s="25"/>
    </row>
    <row r="53005" spans="23:24" x14ac:dyDescent="0.2">
      <c r="W53005" s="25"/>
      <c r="X53005" s="25"/>
    </row>
    <row r="53006" spans="23:24" x14ac:dyDescent="0.2">
      <c r="W53006" s="25"/>
      <c r="X53006" s="25"/>
    </row>
    <row r="53007" spans="23:24" x14ac:dyDescent="0.2">
      <c r="W53007" s="25"/>
      <c r="X53007" s="25"/>
    </row>
    <row r="53008" spans="23:24" x14ac:dyDescent="0.2">
      <c r="W53008" s="25"/>
      <c r="X53008" s="25"/>
    </row>
    <row r="53009" spans="23:24" x14ac:dyDescent="0.2">
      <c r="W53009" s="25"/>
      <c r="X53009" s="25"/>
    </row>
    <row r="53010" spans="23:24" x14ac:dyDescent="0.2">
      <c r="W53010" s="25"/>
      <c r="X53010" s="25"/>
    </row>
    <row r="53011" spans="23:24" x14ac:dyDescent="0.2">
      <c r="W53011" s="25"/>
      <c r="X53011" s="25"/>
    </row>
    <row r="53012" spans="23:24" x14ac:dyDescent="0.2">
      <c r="W53012" s="25"/>
      <c r="X53012" s="25"/>
    </row>
    <row r="53013" spans="23:24" x14ac:dyDescent="0.2">
      <c r="W53013" s="25"/>
      <c r="X53013" s="25"/>
    </row>
    <row r="53014" spans="23:24" x14ac:dyDescent="0.2">
      <c r="W53014" s="25"/>
      <c r="X53014" s="25"/>
    </row>
    <row r="53015" spans="23:24" x14ac:dyDescent="0.2">
      <c r="W53015" s="25"/>
      <c r="X53015" s="25"/>
    </row>
    <row r="53016" spans="23:24" x14ac:dyDescent="0.2">
      <c r="W53016" s="25"/>
      <c r="X53016" s="25"/>
    </row>
    <row r="53017" spans="23:24" x14ac:dyDescent="0.2">
      <c r="W53017" s="25"/>
      <c r="X53017" s="25"/>
    </row>
    <row r="53018" spans="23:24" x14ac:dyDescent="0.2">
      <c r="W53018" s="25"/>
      <c r="X53018" s="25"/>
    </row>
    <row r="53019" spans="23:24" x14ac:dyDescent="0.2">
      <c r="W53019" s="25"/>
      <c r="X53019" s="25"/>
    </row>
    <row r="53020" spans="23:24" x14ac:dyDescent="0.2">
      <c r="W53020" s="25"/>
      <c r="X53020" s="25"/>
    </row>
    <row r="53021" spans="23:24" x14ac:dyDescent="0.2">
      <c r="W53021" s="25"/>
      <c r="X53021" s="25"/>
    </row>
    <row r="53022" spans="23:24" x14ac:dyDescent="0.2">
      <c r="W53022" s="25"/>
      <c r="X53022" s="25"/>
    </row>
    <row r="53023" spans="23:24" x14ac:dyDescent="0.2">
      <c r="W53023" s="25"/>
      <c r="X53023" s="25"/>
    </row>
    <row r="53024" spans="23:24" x14ac:dyDescent="0.2">
      <c r="W53024" s="25"/>
      <c r="X53024" s="25"/>
    </row>
    <row r="53025" spans="23:24" x14ac:dyDescent="0.2">
      <c r="W53025" s="25"/>
      <c r="X53025" s="25"/>
    </row>
    <row r="53026" spans="23:24" x14ac:dyDescent="0.2">
      <c r="W53026" s="25"/>
      <c r="X53026" s="25"/>
    </row>
    <row r="53027" spans="23:24" x14ac:dyDescent="0.2">
      <c r="W53027" s="25"/>
      <c r="X53027" s="25"/>
    </row>
    <row r="53028" spans="23:24" x14ac:dyDescent="0.2">
      <c r="W53028" s="25"/>
      <c r="X53028" s="25"/>
    </row>
    <row r="53029" spans="23:24" x14ac:dyDescent="0.2">
      <c r="W53029" s="25"/>
      <c r="X53029" s="25"/>
    </row>
    <row r="53030" spans="23:24" x14ac:dyDescent="0.2">
      <c r="W53030" s="25"/>
      <c r="X53030" s="25"/>
    </row>
    <row r="53031" spans="23:24" x14ac:dyDescent="0.2">
      <c r="W53031" s="25"/>
      <c r="X53031" s="25"/>
    </row>
    <row r="53032" spans="23:24" x14ac:dyDescent="0.2">
      <c r="W53032" s="25"/>
      <c r="X53032" s="25"/>
    </row>
    <row r="53033" spans="23:24" x14ac:dyDescent="0.2">
      <c r="W53033" s="25"/>
      <c r="X53033" s="25"/>
    </row>
    <row r="53034" spans="23:24" x14ac:dyDescent="0.2">
      <c r="W53034" s="25"/>
      <c r="X53034" s="25"/>
    </row>
    <row r="53035" spans="23:24" x14ac:dyDescent="0.2">
      <c r="W53035" s="25"/>
      <c r="X53035" s="25"/>
    </row>
    <row r="53036" spans="23:24" x14ac:dyDescent="0.2">
      <c r="W53036" s="25"/>
      <c r="X53036" s="25"/>
    </row>
    <row r="53037" spans="23:24" x14ac:dyDescent="0.2">
      <c r="W53037" s="25"/>
      <c r="X53037" s="25"/>
    </row>
    <row r="53038" spans="23:24" x14ac:dyDescent="0.2">
      <c r="W53038" s="25"/>
      <c r="X53038" s="25"/>
    </row>
    <row r="53039" spans="23:24" x14ac:dyDescent="0.2">
      <c r="W53039" s="25"/>
      <c r="X53039" s="25"/>
    </row>
    <row r="53040" spans="23:24" x14ac:dyDescent="0.2">
      <c r="W53040" s="25"/>
      <c r="X53040" s="25"/>
    </row>
    <row r="53041" spans="23:24" x14ac:dyDescent="0.2">
      <c r="W53041" s="25"/>
      <c r="X53041" s="25"/>
    </row>
    <row r="53042" spans="23:24" x14ac:dyDescent="0.2">
      <c r="W53042" s="25"/>
      <c r="X53042" s="25"/>
    </row>
    <row r="53043" spans="23:24" x14ac:dyDescent="0.2">
      <c r="W53043" s="25"/>
      <c r="X53043" s="25"/>
    </row>
    <row r="53044" spans="23:24" x14ac:dyDescent="0.2">
      <c r="W53044" s="25"/>
      <c r="X53044" s="25"/>
    </row>
    <row r="53045" spans="23:24" x14ac:dyDescent="0.2">
      <c r="W53045" s="25"/>
      <c r="X53045" s="25"/>
    </row>
    <row r="53046" spans="23:24" x14ac:dyDescent="0.2">
      <c r="W53046" s="25"/>
      <c r="X53046" s="25"/>
    </row>
    <row r="53047" spans="23:24" x14ac:dyDescent="0.2">
      <c r="W53047" s="25"/>
      <c r="X53047" s="25"/>
    </row>
    <row r="53048" spans="23:24" x14ac:dyDescent="0.2">
      <c r="W53048" s="25"/>
      <c r="X53048" s="25"/>
    </row>
    <row r="53049" spans="23:24" x14ac:dyDescent="0.2">
      <c r="W53049" s="25"/>
      <c r="X53049" s="25"/>
    </row>
    <row r="53050" spans="23:24" x14ac:dyDescent="0.2">
      <c r="W53050" s="25"/>
      <c r="X53050" s="25"/>
    </row>
    <row r="53051" spans="23:24" x14ac:dyDescent="0.2">
      <c r="W53051" s="25"/>
      <c r="X53051" s="25"/>
    </row>
    <row r="53052" spans="23:24" x14ac:dyDescent="0.2">
      <c r="W53052" s="25"/>
      <c r="X53052" s="25"/>
    </row>
    <row r="53053" spans="23:24" x14ac:dyDescent="0.2">
      <c r="W53053" s="25"/>
      <c r="X53053" s="25"/>
    </row>
    <row r="53054" spans="23:24" x14ac:dyDescent="0.2">
      <c r="W53054" s="25"/>
      <c r="X53054" s="25"/>
    </row>
    <row r="53055" spans="23:24" x14ac:dyDescent="0.2">
      <c r="W53055" s="25"/>
      <c r="X53055" s="25"/>
    </row>
    <row r="53056" spans="23:24" x14ac:dyDescent="0.2">
      <c r="W53056" s="25"/>
      <c r="X53056" s="25"/>
    </row>
    <row r="53057" spans="23:24" x14ac:dyDescent="0.2">
      <c r="W53057" s="25"/>
      <c r="X53057" s="25"/>
    </row>
    <row r="53058" spans="23:24" x14ac:dyDescent="0.2">
      <c r="W53058" s="25"/>
      <c r="X53058" s="25"/>
    </row>
    <row r="53059" spans="23:24" x14ac:dyDescent="0.2">
      <c r="W53059" s="25"/>
      <c r="X53059" s="25"/>
    </row>
    <row r="53060" spans="23:24" x14ac:dyDescent="0.2">
      <c r="W53060" s="25"/>
      <c r="X53060" s="25"/>
    </row>
    <row r="53061" spans="23:24" x14ac:dyDescent="0.2">
      <c r="W53061" s="25"/>
      <c r="X53061" s="25"/>
    </row>
    <row r="53062" spans="23:24" x14ac:dyDescent="0.2">
      <c r="W53062" s="25"/>
      <c r="X53062" s="25"/>
    </row>
    <row r="53063" spans="23:24" x14ac:dyDescent="0.2">
      <c r="W53063" s="25"/>
      <c r="X53063" s="25"/>
    </row>
    <row r="53064" spans="23:24" x14ac:dyDescent="0.2">
      <c r="W53064" s="25"/>
      <c r="X53064" s="25"/>
    </row>
    <row r="53065" spans="23:24" x14ac:dyDescent="0.2">
      <c r="W53065" s="25"/>
      <c r="X53065" s="25"/>
    </row>
    <row r="53066" spans="23:24" x14ac:dyDescent="0.2">
      <c r="W53066" s="25"/>
      <c r="X53066" s="25"/>
    </row>
    <row r="53067" spans="23:24" x14ac:dyDescent="0.2">
      <c r="W53067" s="25"/>
      <c r="X53067" s="25"/>
    </row>
    <row r="53068" spans="23:24" x14ac:dyDescent="0.2">
      <c r="W53068" s="25"/>
      <c r="X53068" s="25"/>
    </row>
    <row r="53069" spans="23:24" x14ac:dyDescent="0.2">
      <c r="W53069" s="25"/>
      <c r="X53069" s="25"/>
    </row>
    <row r="53070" spans="23:24" x14ac:dyDescent="0.2">
      <c r="W53070" s="25"/>
      <c r="X53070" s="25"/>
    </row>
    <row r="53071" spans="23:24" x14ac:dyDescent="0.2">
      <c r="W53071" s="25"/>
      <c r="X53071" s="25"/>
    </row>
    <row r="53072" spans="23:24" x14ac:dyDescent="0.2">
      <c r="W53072" s="25"/>
      <c r="X53072" s="25"/>
    </row>
    <row r="53073" spans="23:24" x14ac:dyDescent="0.2">
      <c r="W53073" s="25"/>
      <c r="X53073" s="25"/>
    </row>
    <row r="53074" spans="23:24" x14ac:dyDescent="0.2">
      <c r="W53074" s="25"/>
      <c r="X53074" s="25"/>
    </row>
    <row r="53075" spans="23:24" x14ac:dyDescent="0.2">
      <c r="W53075" s="25"/>
      <c r="X53075" s="25"/>
    </row>
    <row r="53076" spans="23:24" x14ac:dyDescent="0.2">
      <c r="W53076" s="25"/>
      <c r="X53076" s="25"/>
    </row>
    <row r="53077" spans="23:24" x14ac:dyDescent="0.2">
      <c r="W53077" s="25"/>
      <c r="X53077" s="25"/>
    </row>
    <row r="53078" spans="23:24" x14ac:dyDescent="0.2">
      <c r="W53078" s="25"/>
      <c r="X53078" s="25"/>
    </row>
    <row r="53079" spans="23:24" x14ac:dyDescent="0.2">
      <c r="W53079" s="25"/>
      <c r="X53079" s="25"/>
    </row>
    <row r="53080" spans="23:24" x14ac:dyDescent="0.2">
      <c r="W53080" s="25"/>
      <c r="X53080" s="25"/>
    </row>
    <row r="53081" spans="23:24" x14ac:dyDescent="0.2">
      <c r="W53081" s="25"/>
      <c r="X53081" s="25"/>
    </row>
    <row r="53082" spans="23:24" x14ac:dyDescent="0.2">
      <c r="W53082" s="25"/>
      <c r="X53082" s="25"/>
    </row>
    <row r="53083" spans="23:24" x14ac:dyDescent="0.2">
      <c r="W53083" s="25"/>
      <c r="X53083" s="25"/>
    </row>
    <row r="53084" spans="23:24" x14ac:dyDescent="0.2">
      <c r="W53084" s="25"/>
      <c r="X53084" s="25"/>
    </row>
    <row r="53085" spans="23:24" x14ac:dyDescent="0.2">
      <c r="W53085" s="25"/>
      <c r="X53085" s="25"/>
    </row>
    <row r="53086" spans="23:24" x14ac:dyDescent="0.2">
      <c r="W53086" s="25"/>
      <c r="X53086" s="25"/>
    </row>
    <row r="53087" spans="23:24" x14ac:dyDescent="0.2">
      <c r="W53087" s="25"/>
      <c r="X53087" s="25"/>
    </row>
    <row r="53088" spans="23:24" x14ac:dyDescent="0.2">
      <c r="W53088" s="25"/>
      <c r="X53088" s="25"/>
    </row>
    <row r="53089" spans="23:24" x14ac:dyDescent="0.2">
      <c r="W53089" s="25"/>
      <c r="X53089" s="25"/>
    </row>
    <row r="53090" spans="23:24" x14ac:dyDescent="0.2">
      <c r="W53090" s="25"/>
      <c r="X53090" s="25"/>
    </row>
    <row r="53091" spans="23:24" x14ac:dyDescent="0.2">
      <c r="W53091" s="25"/>
      <c r="X53091" s="25"/>
    </row>
    <row r="53092" spans="23:24" x14ac:dyDescent="0.2">
      <c r="W53092" s="25"/>
      <c r="X53092" s="25"/>
    </row>
    <row r="53093" spans="23:24" x14ac:dyDescent="0.2">
      <c r="W53093" s="25"/>
      <c r="X53093" s="25"/>
    </row>
    <row r="53094" spans="23:24" x14ac:dyDescent="0.2">
      <c r="W53094" s="25"/>
      <c r="X53094" s="25"/>
    </row>
    <row r="53095" spans="23:24" x14ac:dyDescent="0.2">
      <c r="W53095" s="25"/>
      <c r="X53095" s="25"/>
    </row>
    <row r="53096" spans="23:24" x14ac:dyDescent="0.2">
      <c r="W53096" s="25"/>
      <c r="X53096" s="25"/>
    </row>
    <row r="53097" spans="23:24" x14ac:dyDescent="0.2">
      <c r="W53097" s="25"/>
      <c r="X53097" s="25"/>
    </row>
    <row r="53098" spans="23:24" x14ac:dyDescent="0.2">
      <c r="W53098" s="25"/>
      <c r="X53098" s="25"/>
    </row>
    <row r="53099" spans="23:24" x14ac:dyDescent="0.2">
      <c r="W53099" s="25"/>
      <c r="X53099" s="25"/>
    </row>
    <row r="53100" spans="23:24" x14ac:dyDescent="0.2">
      <c r="W53100" s="25"/>
      <c r="X53100" s="25"/>
    </row>
    <row r="53101" spans="23:24" x14ac:dyDescent="0.2">
      <c r="W53101" s="25"/>
      <c r="X53101" s="25"/>
    </row>
    <row r="53102" spans="23:24" x14ac:dyDescent="0.2">
      <c r="W53102" s="25"/>
      <c r="X53102" s="25"/>
    </row>
    <row r="53103" spans="23:24" x14ac:dyDescent="0.2">
      <c r="W53103" s="25"/>
      <c r="X53103" s="25"/>
    </row>
    <row r="53104" spans="23:24" x14ac:dyDescent="0.2">
      <c r="W53104" s="25"/>
      <c r="X53104" s="25"/>
    </row>
    <row r="53105" spans="23:24" x14ac:dyDescent="0.2">
      <c r="W53105" s="25"/>
      <c r="X53105" s="25"/>
    </row>
    <row r="53106" spans="23:24" x14ac:dyDescent="0.2">
      <c r="W53106" s="25"/>
      <c r="X53106" s="25"/>
    </row>
    <row r="53107" spans="23:24" x14ac:dyDescent="0.2">
      <c r="W53107" s="25"/>
      <c r="X53107" s="25"/>
    </row>
    <row r="53108" spans="23:24" x14ac:dyDescent="0.2">
      <c r="W53108" s="25"/>
      <c r="X53108" s="25"/>
    </row>
    <row r="53109" spans="23:24" x14ac:dyDescent="0.2">
      <c r="W53109" s="25"/>
      <c r="X53109" s="25"/>
    </row>
    <row r="53110" spans="23:24" x14ac:dyDescent="0.2">
      <c r="W53110" s="25"/>
      <c r="X53110" s="25"/>
    </row>
    <row r="53111" spans="23:24" x14ac:dyDescent="0.2">
      <c r="W53111" s="25"/>
      <c r="X53111" s="25"/>
    </row>
    <row r="53112" spans="23:24" x14ac:dyDescent="0.2">
      <c r="W53112" s="25"/>
      <c r="X53112" s="25"/>
    </row>
    <row r="53113" spans="23:24" x14ac:dyDescent="0.2">
      <c r="W53113" s="25"/>
      <c r="X53113" s="25"/>
    </row>
    <row r="53114" spans="23:24" x14ac:dyDescent="0.2">
      <c r="W53114" s="25"/>
      <c r="X53114" s="25"/>
    </row>
    <row r="53115" spans="23:24" x14ac:dyDescent="0.2">
      <c r="W53115" s="25"/>
      <c r="X53115" s="25"/>
    </row>
    <row r="53116" spans="23:24" x14ac:dyDescent="0.2">
      <c r="W53116" s="25"/>
      <c r="X53116" s="25"/>
    </row>
    <row r="53117" spans="23:24" x14ac:dyDescent="0.2">
      <c r="W53117" s="25"/>
      <c r="X53117" s="25"/>
    </row>
    <row r="53118" spans="23:24" x14ac:dyDescent="0.2">
      <c r="W53118" s="25"/>
      <c r="X53118" s="25"/>
    </row>
    <row r="53119" spans="23:24" x14ac:dyDescent="0.2">
      <c r="W53119" s="25"/>
      <c r="X53119" s="25"/>
    </row>
    <row r="53120" spans="23:24" x14ac:dyDescent="0.2">
      <c r="W53120" s="25"/>
      <c r="X53120" s="25"/>
    </row>
    <row r="53121" spans="23:24" x14ac:dyDescent="0.2">
      <c r="W53121" s="25"/>
      <c r="X53121" s="25"/>
    </row>
    <row r="53122" spans="23:24" x14ac:dyDescent="0.2">
      <c r="W53122" s="25"/>
      <c r="X53122" s="25"/>
    </row>
    <row r="53123" spans="23:24" x14ac:dyDescent="0.2">
      <c r="W53123" s="25"/>
      <c r="X53123" s="25"/>
    </row>
    <row r="53124" spans="23:24" x14ac:dyDescent="0.2">
      <c r="W53124" s="25"/>
      <c r="X53124" s="25"/>
    </row>
    <row r="53125" spans="23:24" x14ac:dyDescent="0.2">
      <c r="W53125" s="25"/>
      <c r="X53125" s="25"/>
    </row>
    <row r="53126" spans="23:24" x14ac:dyDescent="0.2">
      <c r="W53126" s="25"/>
      <c r="X53126" s="25"/>
    </row>
    <row r="53127" spans="23:24" x14ac:dyDescent="0.2">
      <c r="W53127" s="25"/>
      <c r="X53127" s="25"/>
    </row>
    <row r="53128" spans="23:24" x14ac:dyDescent="0.2">
      <c r="W53128" s="25"/>
      <c r="X53128" s="25"/>
    </row>
    <row r="53129" spans="23:24" x14ac:dyDescent="0.2">
      <c r="W53129" s="25"/>
      <c r="X53129" s="25"/>
    </row>
    <row r="53130" spans="23:24" x14ac:dyDescent="0.2">
      <c r="W53130" s="25"/>
      <c r="X53130" s="25"/>
    </row>
    <row r="53131" spans="23:24" x14ac:dyDescent="0.2">
      <c r="W53131" s="25"/>
      <c r="X53131" s="25"/>
    </row>
    <row r="53132" spans="23:24" x14ac:dyDescent="0.2">
      <c r="W53132" s="25"/>
      <c r="X53132" s="25"/>
    </row>
    <row r="53133" spans="23:24" x14ac:dyDescent="0.2">
      <c r="W53133" s="25"/>
      <c r="X53133" s="25"/>
    </row>
    <row r="53134" spans="23:24" x14ac:dyDescent="0.2">
      <c r="W53134" s="25"/>
      <c r="X53134" s="25"/>
    </row>
    <row r="53135" spans="23:24" x14ac:dyDescent="0.2">
      <c r="W53135" s="25"/>
      <c r="X53135" s="25"/>
    </row>
    <row r="53136" spans="23:24" x14ac:dyDescent="0.2">
      <c r="W53136" s="25"/>
      <c r="X53136" s="25"/>
    </row>
    <row r="53137" spans="23:24" x14ac:dyDescent="0.2">
      <c r="W53137" s="25"/>
      <c r="X53137" s="25"/>
    </row>
    <row r="53138" spans="23:24" x14ac:dyDescent="0.2">
      <c r="W53138" s="25"/>
      <c r="X53138" s="25"/>
    </row>
    <row r="53139" spans="23:24" x14ac:dyDescent="0.2">
      <c r="W53139" s="25"/>
      <c r="X53139" s="25"/>
    </row>
    <row r="53140" spans="23:24" x14ac:dyDescent="0.2">
      <c r="W53140" s="25"/>
      <c r="X53140" s="25"/>
    </row>
    <row r="53141" spans="23:24" x14ac:dyDescent="0.2">
      <c r="W53141" s="25"/>
      <c r="X53141" s="25"/>
    </row>
    <row r="53142" spans="23:24" x14ac:dyDescent="0.2">
      <c r="W53142" s="25"/>
      <c r="X53142" s="25"/>
    </row>
    <row r="53143" spans="23:24" x14ac:dyDescent="0.2">
      <c r="W53143" s="25"/>
      <c r="X53143" s="25"/>
    </row>
    <row r="53144" spans="23:24" x14ac:dyDescent="0.2">
      <c r="W53144" s="25"/>
      <c r="X53144" s="25"/>
    </row>
    <row r="53145" spans="23:24" x14ac:dyDescent="0.2">
      <c r="W53145" s="25"/>
      <c r="X53145" s="25"/>
    </row>
    <row r="53146" spans="23:24" x14ac:dyDescent="0.2">
      <c r="W53146" s="25"/>
      <c r="X53146" s="25"/>
    </row>
    <row r="53147" spans="23:24" x14ac:dyDescent="0.2">
      <c r="W53147" s="25"/>
      <c r="X53147" s="25"/>
    </row>
    <row r="53148" spans="23:24" x14ac:dyDescent="0.2">
      <c r="W53148" s="25"/>
      <c r="X53148" s="25"/>
    </row>
    <row r="53149" spans="23:24" x14ac:dyDescent="0.2">
      <c r="W53149" s="25"/>
      <c r="X53149" s="25"/>
    </row>
    <row r="53150" spans="23:24" x14ac:dyDescent="0.2">
      <c r="W53150" s="25"/>
      <c r="X53150" s="25"/>
    </row>
    <row r="53151" spans="23:24" x14ac:dyDescent="0.2">
      <c r="W53151" s="25"/>
      <c r="X53151" s="25"/>
    </row>
    <row r="53152" spans="23:24" x14ac:dyDescent="0.2">
      <c r="W53152" s="25"/>
      <c r="X53152" s="25"/>
    </row>
    <row r="53153" spans="23:24" x14ac:dyDescent="0.2">
      <c r="W53153" s="25"/>
      <c r="X53153" s="25"/>
    </row>
    <row r="53154" spans="23:24" x14ac:dyDescent="0.2">
      <c r="W53154" s="25"/>
      <c r="X53154" s="25"/>
    </row>
    <row r="53155" spans="23:24" x14ac:dyDescent="0.2">
      <c r="W53155" s="25"/>
      <c r="X53155" s="25"/>
    </row>
    <row r="53156" spans="23:24" x14ac:dyDescent="0.2">
      <c r="W53156" s="25"/>
      <c r="X53156" s="25"/>
    </row>
    <row r="53157" spans="23:24" x14ac:dyDescent="0.2">
      <c r="W53157" s="25"/>
      <c r="X53157" s="25"/>
    </row>
    <row r="53158" spans="23:24" x14ac:dyDescent="0.2">
      <c r="W53158" s="25"/>
      <c r="X53158" s="25"/>
    </row>
    <row r="53159" spans="23:24" x14ac:dyDescent="0.2">
      <c r="W53159" s="25"/>
      <c r="X53159" s="25"/>
    </row>
    <row r="53160" spans="23:24" x14ac:dyDescent="0.2">
      <c r="W53160" s="25"/>
      <c r="X53160" s="25"/>
    </row>
    <row r="53161" spans="23:24" x14ac:dyDescent="0.2">
      <c r="W53161" s="25"/>
      <c r="X53161" s="25"/>
    </row>
    <row r="53162" spans="23:24" x14ac:dyDescent="0.2">
      <c r="W53162" s="25"/>
      <c r="X53162" s="25"/>
    </row>
    <row r="53163" spans="23:24" x14ac:dyDescent="0.2">
      <c r="W53163" s="25"/>
      <c r="X53163" s="25"/>
    </row>
    <row r="53164" spans="23:24" x14ac:dyDescent="0.2">
      <c r="W53164" s="25"/>
      <c r="X53164" s="25"/>
    </row>
    <row r="53165" spans="23:24" x14ac:dyDescent="0.2">
      <c r="W53165" s="25"/>
      <c r="X53165" s="25"/>
    </row>
    <row r="53166" spans="23:24" x14ac:dyDescent="0.2">
      <c r="W53166" s="25"/>
      <c r="X53166" s="25"/>
    </row>
    <row r="53167" spans="23:24" x14ac:dyDescent="0.2">
      <c r="W53167" s="25"/>
      <c r="X53167" s="25"/>
    </row>
    <row r="53168" spans="23:24" x14ac:dyDescent="0.2">
      <c r="W53168" s="25"/>
      <c r="X53168" s="25"/>
    </row>
    <row r="53169" spans="23:24" x14ac:dyDescent="0.2">
      <c r="W53169" s="25"/>
      <c r="X53169" s="25"/>
    </row>
    <row r="53170" spans="23:24" x14ac:dyDescent="0.2">
      <c r="W53170" s="25"/>
      <c r="X53170" s="25"/>
    </row>
    <row r="53171" spans="23:24" x14ac:dyDescent="0.2">
      <c r="W53171" s="25"/>
      <c r="X53171" s="25"/>
    </row>
    <row r="53172" spans="23:24" x14ac:dyDescent="0.2">
      <c r="W53172" s="25"/>
      <c r="X53172" s="25"/>
    </row>
    <row r="53173" spans="23:24" x14ac:dyDescent="0.2">
      <c r="W53173" s="25"/>
      <c r="X53173" s="25"/>
    </row>
    <row r="53174" spans="23:24" x14ac:dyDescent="0.2">
      <c r="W53174" s="25"/>
      <c r="X53174" s="25"/>
    </row>
    <row r="53175" spans="23:24" x14ac:dyDescent="0.2">
      <c r="W53175" s="25"/>
      <c r="X53175" s="25"/>
    </row>
    <row r="53176" spans="23:24" x14ac:dyDescent="0.2">
      <c r="W53176" s="25"/>
      <c r="X53176" s="25"/>
    </row>
    <row r="53177" spans="23:24" x14ac:dyDescent="0.2">
      <c r="W53177" s="25"/>
      <c r="X53177" s="25"/>
    </row>
    <row r="53178" spans="23:24" x14ac:dyDescent="0.2">
      <c r="W53178" s="25"/>
      <c r="X53178" s="25"/>
    </row>
    <row r="53179" spans="23:24" x14ac:dyDescent="0.2">
      <c r="W53179" s="25"/>
      <c r="X53179" s="25"/>
    </row>
    <row r="53180" spans="23:24" x14ac:dyDescent="0.2">
      <c r="W53180" s="25"/>
      <c r="X53180" s="25"/>
    </row>
    <row r="53181" spans="23:24" x14ac:dyDescent="0.2">
      <c r="W53181" s="25"/>
      <c r="X53181" s="25"/>
    </row>
    <row r="53182" spans="23:24" x14ac:dyDescent="0.2">
      <c r="W53182" s="25"/>
      <c r="X53182" s="25"/>
    </row>
    <row r="53183" spans="23:24" x14ac:dyDescent="0.2">
      <c r="W53183" s="25"/>
      <c r="X53183" s="25"/>
    </row>
    <row r="53184" spans="23:24" x14ac:dyDescent="0.2">
      <c r="W53184" s="25"/>
      <c r="X53184" s="25"/>
    </row>
    <row r="53185" spans="23:24" x14ac:dyDescent="0.2">
      <c r="W53185" s="25"/>
      <c r="X53185" s="25"/>
    </row>
    <row r="53186" spans="23:24" x14ac:dyDescent="0.2">
      <c r="W53186" s="25"/>
      <c r="X53186" s="25"/>
    </row>
    <row r="53187" spans="23:24" x14ac:dyDescent="0.2">
      <c r="W53187" s="25"/>
      <c r="X53187" s="25"/>
    </row>
    <row r="53188" spans="23:24" x14ac:dyDescent="0.2">
      <c r="W53188" s="25"/>
      <c r="X53188" s="25"/>
    </row>
    <row r="53189" spans="23:24" x14ac:dyDescent="0.2">
      <c r="W53189" s="25"/>
      <c r="X53189" s="25"/>
    </row>
    <row r="53190" spans="23:24" x14ac:dyDescent="0.2">
      <c r="W53190" s="25"/>
      <c r="X53190" s="25"/>
    </row>
    <row r="53191" spans="23:24" x14ac:dyDescent="0.2">
      <c r="W53191" s="25"/>
      <c r="X53191" s="25"/>
    </row>
    <row r="53192" spans="23:24" x14ac:dyDescent="0.2">
      <c r="W53192" s="25"/>
      <c r="X53192" s="25"/>
    </row>
    <row r="53193" spans="23:24" x14ac:dyDescent="0.2">
      <c r="W53193" s="25"/>
      <c r="X53193" s="25"/>
    </row>
    <row r="53194" spans="23:24" x14ac:dyDescent="0.2">
      <c r="W53194" s="25"/>
      <c r="X53194" s="25"/>
    </row>
    <row r="53195" spans="23:24" x14ac:dyDescent="0.2">
      <c r="W53195" s="25"/>
      <c r="X53195" s="25"/>
    </row>
    <row r="53196" spans="23:24" x14ac:dyDescent="0.2">
      <c r="W53196" s="25"/>
      <c r="X53196" s="25"/>
    </row>
    <row r="53197" spans="23:24" x14ac:dyDescent="0.2">
      <c r="W53197" s="25"/>
      <c r="X53197" s="25"/>
    </row>
    <row r="53198" spans="23:24" x14ac:dyDescent="0.2">
      <c r="W53198" s="25"/>
      <c r="X53198" s="25"/>
    </row>
    <row r="53199" spans="23:24" x14ac:dyDescent="0.2">
      <c r="W53199" s="25"/>
      <c r="X53199" s="25"/>
    </row>
    <row r="53200" spans="23:24" x14ac:dyDescent="0.2">
      <c r="W53200" s="25"/>
      <c r="X53200" s="25"/>
    </row>
    <row r="53201" spans="23:24" x14ac:dyDescent="0.2">
      <c r="W53201" s="25"/>
      <c r="X53201" s="25"/>
    </row>
    <row r="53202" spans="23:24" x14ac:dyDescent="0.2">
      <c r="W53202" s="25"/>
      <c r="X53202" s="25"/>
    </row>
    <row r="53203" spans="23:24" x14ac:dyDescent="0.2">
      <c r="W53203" s="25"/>
      <c r="X53203" s="25"/>
    </row>
    <row r="53204" spans="23:24" x14ac:dyDescent="0.2">
      <c r="W53204" s="25"/>
      <c r="X53204" s="25"/>
    </row>
    <row r="53205" spans="23:24" x14ac:dyDescent="0.2">
      <c r="W53205" s="25"/>
      <c r="X53205" s="25"/>
    </row>
    <row r="53206" spans="23:24" x14ac:dyDescent="0.2">
      <c r="W53206" s="25"/>
      <c r="X53206" s="25"/>
    </row>
    <row r="53207" spans="23:24" x14ac:dyDescent="0.2">
      <c r="W53207" s="25"/>
      <c r="X53207" s="25"/>
    </row>
    <row r="53208" spans="23:24" x14ac:dyDescent="0.2">
      <c r="W53208" s="25"/>
      <c r="X53208" s="25"/>
    </row>
    <row r="53209" spans="23:24" x14ac:dyDescent="0.2">
      <c r="W53209" s="25"/>
      <c r="X53209" s="25"/>
    </row>
    <row r="53210" spans="23:24" x14ac:dyDescent="0.2">
      <c r="W53210" s="25"/>
      <c r="X53210" s="25"/>
    </row>
    <row r="53211" spans="23:24" x14ac:dyDescent="0.2">
      <c r="W53211" s="25"/>
      <c r="X53211" s="25"/>
    </row>
    <row r="53212" spans="23:24" x14ac:dyDescent="0.2">
      <c r="W53212" s="25"/>
      <c r="X53212" s="25"/>
    </row>
    <row r="53213" spans="23:24" x14ac:dyDescent="0.2">
      <c r="W53213" s="25"/>
      <c r="X53213" s="25"/>
    </row>
    <row r="53214" spans="23:24" x14ac:dyDescent="0.2">
      <c r="W53214" s="25"/>
      <c r="X53214" s="25"/>
    </row>
    <row r="53215" spans="23:24" x14ac:dyDescent="0.2">
      <c r="W53215" s="25"/>
      <c r="X53215" s="25"/>
    </row>
    <row r="53216" spans="23:24" x14ac:dyDescent="0.2">
      <c r="W53216" s="25"/>
      <c r="X53216" s="25"/>
    </row>
    <row r="53217" spans="23:24" x14ac:dyDescent="0.2">
      <c r="W53217" s="25"/>
      <c r="X53217" s="25"/>
    </row>
    <row r="53218" spans="23:24" x14ac:dyDescent="0.2">
      <c r="W53218" s="25"/>
      <c r="X53218" s="25"/>
    </row>
    <row r="53219" spans="23:24" x14ac:dyDescent="0.2">
      <c r="W53219" s="25"/>
      <c r="X53219" s="25"/>
    </row>
    <row r="53220" spans="23:24" x14ac:dyDescent="0.2">
      <c r="W53220" s="25"/>
      <c r="X53220" s="25"/>
    </row>
    <row r="53221" spans="23:24" x14ac:dyDescent="0.2">
      <c r="W53221" s="25"/>
      <c r="X53221" s="25"/>
    </row>
    <row r="53222" spans="23:24" x14ac:dyDescent="0.2">
      <c r="W53222" s="25"/>
      <c r="X53222" s="25"/>
    </row>
    <row r="53223" spans="23:24" x14ac:dyDescent="0.2">
      <c r="W53223" s="25"/>
      <c r="X53223" s="25"/>
    </row>
    <row r="53224" spans="23:24" x14ac:dyDescent="0.2">
      <c r="W53224" s="25"/>
      <c r="X53224" s="25"/>
    </row>
    <row r="53225" spans="23:24" x14ac:dyDescent="0.2">
      <c r="W53225" s="25"/>
      <c r="X53225" s="25"/>
    </row>
    <row r="53226" spans="23:24" x14ac:dyDescent="0.2">
      <c r="W53226" s="25"/>
      <c r="X53226" s="25"/>
    </row>
    <row r="53227" spans="23:24" x14ac:dyDescent="0.2">
      <c r="W53227" s="25"/>
      <c r="X53227" s="25"/>
    </row>
    <row r="53228" spans="23:24" x14ac:dyDescent="0.2">
      <c r="W53228" s="25"/>
      <c r="X53228" s="25"/>
    </row>
    <row r="53229" spans="23:24" x14ac:dyDescent="0.2">
      <c r="W53229" s="25"/>
      <c r="X53229" s="25"/>
    </row>
    <row r="53230" spans="23:24" x14ac:dyDescent="0.2">
      <c r="W53230" s="25"/>
      <c r="X53230" s="25"/>
    </row>
    <row r="53231" spans="23:24" x14ac:dyDescent="0.2">
      <c r="W53231" s="25"/>
      <c r="X53231" s="25"/>
    </row>
    <row r="53232" spans="23:24" x14ac:dyDescent="0.2">
      <c r="W53232" s="25"/>
      <c r="X53232" s="25"/>
    </row>
    <row r="53233" spans="23:24" x14ac:dyDescent="0.2">
      <c r="W53233" s="25"/>
      <c r="X53233" s="25"/>
    </row>
    <row r="53234" spans="23:24" x14ac:dyDescent="0.2">
      <c r="W53234" s="25"/>
      <c r="X53234" s="25"/>
    </row>
    <row r="53235" spans="23:24" x14ac:dyDescent="0.2">
      <c r="W53235" s="25"/>
      <c r="X53235" s="25"/>
    </row>
    <row r="53236" spans="23:24" x14ac:dyDescent="0.2">
      <c r="W53236" s="25"/>
      <c r="X53236" s="25"/>
    </row>
    <row r="53237" spans="23:24" x14ac:dyDescent="0.2">
      <c r="W53237" s="25"/>
      <c r="X53237" s="25"/>
    </row>
    <row r="53238" spans="23:24" x14ac:dyDescent="0.2">
      <c r="W53238" s="25"/>
      <c r="X53238" s="25"/>
    </row>
    <row r="53239" spans="23:24" x14ac:dyDescent="0.2">
      <c r="W53239" s="25"/>
      <c r="X53239" s="25"/>
    </row>
    <row r="53240" spans="23:24" x14ac:dyDescent="0.2">
      <c r="W53240" s="25"/>
      <c r="X53240" s="25"/>
    </row>
    <row r="53241" spans="23:24" x14ac:dyDescent="0.2">
      <c r="W53241" s="25"/>
      <c r="X53241" s="25"/>
    </row>
    <row r="53242" spans="23:24" x14ac:dyDescent="0.2">
      <c r="W53242" s="25"/>
      <c r="X53242" s="25"/>
    </row>
    <row r="53243" spans="23:24" x14ac:dyDescent="0.2">
      <c r="W53243" s="25"/>
      <c r="X53243" s="25"/>
    </row>
    <row r="53244" spans="23:24" x14ac:dyDescent="0.2">
      <c r="W53244" s="25"/>
      <c r="X53244" s="25"/>
    </row>
    <row r="53245" spans="23:24" x14ac:dyDescent="0.2">
      <c r="W53245" s="25"/>
      <c r="X53245" s="25"/>
    </row>
    <row r="53246" spans="23:24" x14ac:dyDescent="0.2">
      <c r="W53246" s="25"/>
      <c r="X53246" s="25"/>
    </row>
    <row r="53247" spans="23:24" x14ac:dyDescent="0.2">
      <c r="W53247" s="25"/>
      <c r="X53247" s="25"/>
    </row>
    <row r="53248" spans="23:24" x14ac:dyDescent="0.2">
      <c r="W53248" s="25"/>
      <c r="X53248" s="25"/>
    </row>
    <row r="53249" spans="23:24" x14ac:dyDescent="0.2">
      <c r="W53249" s="25"/>
      <c r="X53249" s="25"/>
    </row>
    <row r="53250" spans="23:24" x14ac:dyDescent="0.2">
      <c r="W53250" s="25"/>
      <c r="X53250" s="25"/>
    </row>
    <row r="53251" spans="23:24" x14ac:dyDescent="0.2">
      <c r="W53251" s="25"/>
      <c r="X53251" s="25"/>
    </row>
    <row r="53252" spans="23:24" x14ac:dyDescent="0.2">
      <c r="W53252" s="25"/>
      <c r="X53252" s="25"/>
    </row>
    <row r="53253" spans="23:24" x14ac:dyDescent="0.2">
      <c r="W53253" s="25"/>
      <c r="X53253" s="25"/>
    </row>
    <row r="53254" spans="23:24" x14ac:dyDescent="0.2">
      <c r="W53254" s="25"/>
      <c r="X53254" s="25"/>
    </row>
    <row r="53255" spans="23:24" x14ac:dyDescent="0.2">
      <c r="W53255" s="25"/>
      <c r="X53255" s="25"/>
    </row>
    <row r="53256" spans="23:24" x14ac:dyDescent="0.2">
      <c r="W53256" s="25"/>
      <c r="X53256" s="25"/>
    </row>
    <row r="53257" spans="23:24" x14ac:dyDescent="0.2">
      <c r="W53257" s="25"/>
      <c r="X53257" s="25"/>
    </row>
    <row r="53258" spans="23:24" x14ac:dyDescent="0.2">
      <c r="W53258" s="25"/>
      <c r="X53258" s="25"/>
    </row>
    <row r="53259" spans="23:24" x14ac:dyDescent="0.2">
      <c r="W53259" s="25"/>
      <c r="X53259" s="25"/>
    </row>
    <row r="53260" spans="23:24" x14ac:dyDescent="0.2">
      <c r="W53260" s="25"/>
      <c r="X53260" s="25"/>
    </row>
    <row r="53261" spans="23:24" x14ac:dyDescent="0.2">
      <c r="W53261" s="25"/>
      <c r="X53261" s="25"/>
    </row>
    <row r="53262" spans="23:24" x14ac:dyDescent="0.2">
      <c r="W53262" s="25"/>
      <c r="X53262" s="25"/>
    </row>
    <row r="53263" spans="23:24" x14ac:dyDescent="0.2">
      <c r="W53263" s="25"/>
      <c r="X53263" s="25"/>
    </row>
    <row r="53264" spans="23:24" x14ac:dyDescent="0.2">
      <c r="W53264" s="25"/>
      <c r="X53264" s="25"/>
    </row>
    <row r="53265" spans="23:24" x14ac:dyDescent="0.2">
      <c r="W53265" s="25"/>
      <c r="X53265" s="25"/>
    </row>
    <row r="53266" spans="23:24" x14ac:dyDescent="0.2">
      <c r="W53266" s="25"/>
      <c r="X53266" s="25"/>
    </row>
    <row r="53267" spans="23:24" x14ac:dyDescent="0.2">
      <c r="W53267" s="25"/>
      <c r="X53267" s="25"/>
    </row>
    <row r="53268" spans="23:24" x14ac:dyDescent="0.2">
      <c r="W53268" s="25"/>
      <c r="X53268" s="25"/>
    </row>
    <row r="53269" spans="23:24" x14ac:dyDescent="0.2">
      <c r="W53269" s="25"/>
      <c r="X53269" s="25"/>
    </row>
    <row r="53270" spans="23:24" x14ac:dyDescent="0.2">
      <c r="W53270" s="25"/>
      <c r="X53270" s="25"/>
    </row>
    <row r="53271" spans="23:24" x14ac:dyDescent="0.2">
      <c r="W53271" s="25"/>
      <c r="X53271" s="25"/>
    </row>
    <row r="53272" spans="23:24" x14ac:dyDescent="0.2">
      <c r="W53272" s="25"/>
      <c r="X53272" s="25"/>
    </row>
    <row r="53273" spans="23:24" x14ac:dyDescent="0.2">
      <c r="W53273" s="25"/>
      <c r="X53273" s="25"/>
    </row>
    <row r="53274" spans="23:24" x14ac:dyDescent="0.2">
      <c r="W53274" s="25"/>
      <c r="X53274" s="25"/>
    </row>
    <row r="53275" spans="23:24" x14ac:dyDescent="0.2">
      <c r="W53275" s="25"/>
      <c r="X53275" s="25"/>
    </row>
    <row r="53276" spans="23:24" x14ac:dyDescent="0.2">
      <c r="W53276" s="25"/>
      <c r="X53276" s="25"/>
    </row>
    <row r="53277" spans="23:24" x14ac:dyDescent="0.2">
      <c r="W53277" s="25"/>
      <c r="X53277" s="25"/>
    </row>
    <row r="53278" spans="23:24" x14ac:dyDescent="0.2">
      <c r="W53278" s="25"/>
      <c r="X53278" s="25"/>
    </row>
    <row r="53279" spans="23:24" x14ac:dyDescent="0.2">
      <c r="W53279" s="25"/>
      <c r="X53279" s="25"/>
    </row>
    <row r="53280" spans="23:24" x14ac:dyDescent="0.2">
      <c r="W53280" s="25"/>
      <c r="X53280" s="25"/>
    </row>
    <row r="53281" spans="23:24" x14ac:dyDescent="0.2">
      <c r="W53281" s="25"/>
      <c r="X53281" s="25"/>
    </row>
    <row r="53282" spans="23:24" x14ac:dyDescent="0.2">
      <c r="W53282" s="25"/>
      <c r="X53282" s="25"/>
    </row>
    <row r="53283" spans="23:24" x14ac:dyDescent="0.2">
      <c r="W53283" s="25"/>
      <c r="X53283" s="25"/>
    </row>
    <row r="53284" spans="23:24" x14ac:dyDescent="0.2">
      <c r="W53284" s="25"/>
      <c r="X53284" s="25"/>
    </row>
    <row r="53285" spans="23:24" x14ac:dyDescent="0.2">
      <c r="W53285" s="25"/>
      <c r="X53285" s="25"/>
    </row>
    <row r="53286" spans="23:24" x14ac:dyDescent="0.2">
      <c r="W53286" s="25"/>
      <c r="X53286" s="25"/>
    </row>
    <row r="53287" spans="23:24" x14ac:dyDescent="0.2">
      <c r="W53287" s="25"/>
      <c r="X53287" s="25"/>
    </row>
    <row r="53288" spans="23:24" x14ac:dyDescent="0.2">
      <c r="W53288" s="25"/>
      <c r="X53288" s="25"/>
    </row>
    <row r="53289" spans="23:24" x14ac:dyDescent="0.2">
      <c r="W53289" s="25"/>
      <c r="X53289" s="25"/>
    </row>
    <row r="53290" spans="23:24" x14ac:dyDescent="0.2">
      <c r="W53290" s="25"/>
      <c r="X53290" s="25"/>
    </row>
    <row r="53291" spans="23:24" x14ac:dyDescent="0.2">
      <c r="W53291" s="25"/>
      <c r="X53291" s="25"/>
    </row>
    <row r="53292" spans="23:24" x14ac:dyDescent="0.2">
      <c r="W53292" s="25"/>
      <c r="X53292" s="25"/>
    </row>
    <row r="53293" spans="23:24" x14ac:dyDescent="0.2">
      <c r="W53293" s="25"/>
      <c r="X53293" s="25"/>
    </row>
    <row r="53294" spans="23:24" x14ac:dyDescent="0.2">
      <c r="W53294" s="25"/>
      <c r="X53294" s="25"/>
    </row>
    <row r="53295" spans="23:24" x14ac:dyDescent="0.2">
      <c r="W53295" s="25"/>
      <c r="X53295" s="25"/>
    </row>
    <row r="53296" spans="23:24" x14ac:dyDescent="0.2">
      <c r="W53296" s="25"/>
      <c r="X53296" s="25"/>
    </row>
    <row r="53297" spans="23:24" x14ac:dyDescent="0.2">
      <c r="W53297" s="25"/>
      <c r="X53297" s="25"/>
    </row>
    <row r="53298" spans="23:24" x14ac:dyDescent="0.2">
      <c r="W53298" s="25"/>
      <c r="X53298" s="25"/>
    </row>
    <row r="53299" spans="23:24" x14ac:dyDescent="0.2">
      <c r="W53299" s="25"/>
      <c r="X53299" s="25"/>
    </row>
    <row r="53300" spans="23:24" x14ac:dyDescent="0.2">
      <c r="W53300" s="25"/>
      <c r="X53300" s="25"/>
    </row>
    <row r="53301" spans="23:24" x14ac:dyDescent="0.2">
      <c r="W53301" s="25"/>
      <c r="X53301" s="25"/>
    </row>
    <row r="53302" spans="23:24" x14ac:dyDescent="0.2">
      <c r="W53302" s="25"/>
      <c r="X53302" s="25"/>
    </row>
    <row r="53303" spans="23:24" x14ac:dyDescent="0.2">
      <c r="W53303" s="25"/>
      <c r="X53303" s="25"/>
    </row>
    <row r="53304" spans="23:24" x14ac:dyDescent="0.2">
      <c r="W53304" s="25"/>
      <c r="X53304" s="25"/>
    </row>
    <row r="53305" spans="23:24" x14ac:dyDescent="0.2">
      <c r="W53305" s="25"/>
      <c r="X53305" s="25"/>
    </row>
    <row r="53306" spans="23:24" x14ac:dyDescent="0.2">
      <c r="W53306" s="25"/>
      <c r="X53306" s="25"/>
    </row>
    <row r="53307" spans="23:24" x14ac:dyDescent="0.2">
      <c r="W53307" s="25"/>
      <c r="X53307" s="25"/>
    </row>
    <row r="53308" spans="23:24" x14ac:dyDescent="0.2">
      <c r="W53308" s="25"/>
      <c r="X53308" s="25"/>
    </row>
    <row r="53309" spans="23:24" x14ac:dyDescent="0.2">
      <c r="W53309" s="25"/>
      <c r="X53309" s="25"/>
    </row>
    <row r="53310" spans="23:24" x14ac:dyDescent="0.2">
      <c r="W53310" s="25"/>
      <c r="X53310" s="25"/>
    </row>
    <row r="53311" spans="23:24" x14ac:dyDescent="0.2">
      <c r="W53311" s="25"/>
      <c r="X53311" s="25"/>
    </row>
    <row r="53312" spans="23:24" x14ac:dyDescent="0.2">
      <c r="W53312" s="25"/>
      <c r="X53312" s="25"/>
    </row>
    <row r="53313" spans="23:24" x14ac:dyDescent="0.2">
      <c r="W53313" s="25"/>
      <c r="X53313" s="25"/>
    </row>
    <row r="53314" spans="23:24" x14ac:dyDescent="0.2">
      <c r="W53314" s="25"/>
      <c r="X53314" s="25"/>
    </row>
    <row r="53315" spans="23:24" x14ac:dyDescent="0.2">
      <c r="W53315" s="25"/>
      <c r="X53315" s="25"/>
    </row>
    <row r="53316" spans="23:24" x14ac:dyDescent="0.2">
      <c r="W53316" s="25"/>
      <c r="X53316" s="25"/>
    </row>
    <row r="53317" spans="23:24" x14ac:dyDescent="0.2">
      <c r="W53317" s="25"/>
      <c r="X53317" s="25"/>
    </row>
    <row r="53318" spans="23:24" x14ac:dyDescent="0.2">
      <c r="W53318" s="25"/>
      <c r="X53318" s="25"/>
    </row>
    <row r="53319" spans="23:24" x14ac:dyDescent="0.2">
      <c r="W53319" s="25"/>
      <c r="X53319" s="25"/>
    </row>
    <row r="53320" spans="23:24" x14ac:dyDescent="0.2">
      <c r="W53320" s="25"/>
      <c r="X53320" s="25"/>
    </row>
    <row r="53321" spans="23:24" x14ac:dyDescent="0.2">
      <c r="W53321" s="25"/>
      <c r="X53321" s="25"/>
    </row>
    <row r="53322" spans="23:24" x14ac:dyDescent="0.2">
      <c r="W53322" s="25"/>
      <c r="X53322" s="25"/>
    </row>
    <row r="53323" spans="23:24" x14ac:dyDescent="0.2">
      <c r="W53323" s="25"/>
      <c r="X53323" s="25"/>
    </row>
    <row r="53324" spans="23:24" x14ac:dyDescent="0.2">
      <c r="W53324" s="25"/>
      <c r="X53324" s="25"/>
    </row>
    <row r="53325" spans="23:24" x14ac:dyDescent="0.2">
      <c r="W53325" s="25"/>
      <c r="X53325" s="25"/>
    </row>
    <row r="53326" spans="23:24" x14ac:dyDescent="0.2">
      <c r="W53326" s="25"/>
      <c r="X53326" s="25"/>
    </row>
    <row r="53327" spans="23:24" x14ac:dyDescent="0.2">
      <c r="W53327" s="25"/>
      <c r="X53327" s="25"/>
    </row>
    <row r="53328" spans="23:24" x14ac:dyDescent="0.2">
      <c r="W53328" s="25"/>
      <c r="X53328" s="25"/>
    </row>
    <row r="53329" spans="23:24" x14ac:dyDescent="0.2">
      <c r="W53329" s="25"/>
      <c r="X53329" s="25"/>
    </row>
    <row r="53330" spans="23:24" x14ac:dyDescent="0.2">
      <c r="W53330" s="25"/>
      <c r="X53330" s="25"/>
    </row>
    <row r="53331" spans="23:24" x14ac:dyDescent="0.2">
      <c r="W53331" s="25"/>
      <c r="X53331" s="25"/>
    </row>
    <row r="53332" spans="23:24" x14ac:dyDescent="0.2">
      <c r="W53332" s="25"/>
      <c r="X53332" s="25"/>
    </row>
    <row r="53333" spans="23:24" x14ac:dyDescent="0.2">
      <c r="W53333" s="25"/>
      <c r="X53333" s="25"/>
    </row>
    <row r="53334" spans="23:24" x14ac:dyDescent="0.2">
      <c r="W53334" s="25"/>
      <c r="X53334" s="25"/>
    </row>
    <row r="53335" spans="23:24" x14ac:dyDescent="0.2">
      <c r="W53335" s="25"/>
      <c r="X53335" s="25"/>
    </row>
    <row r="53336" spans="23:24" x14ac:dyDescent="0.2">
      <c r="W53336" s="25"/>
      <c r="X53336" s="25"/>
    </row>
    <row r="53337" spans="23:24" x14ac:dyDescent="0.2">
      <c r="W53337" s="25"/>
      <c r="X53337" s="25"/>
    </row>
    <row r="53338" spans="23:24" x14ac:dyDescent="0.2">
      <c r="W53338" s="25"/>
      <c r="X53338" s="25"/>
    </row>
    <row r="53339" spans="23:24" x14ac:dyDescent="0.2">
      <c r="W53339" s="25"/>
      <c r="X53339" s="25"/>
    </row>
    <row r="53340" spans="23:24" x14ac:dyDescent="0.2">
      <c r="W53340" s="25"/>
      <c r="X53340" s="25"/>
    </row>
    <row r="53341" spans="23:24" x14ac:dyDescent="0.2">
      <c r="W53341" s="25"/>
      <c r="X53341" s="25"/>
    </row>
    <row r="53342" spans="23:24" x14ac:dyDescent="0.2">
      <c r="W53342" s="25"/>
      <c r="X53342" s="25"/>
    </row>
    <row r="53343" spans="23:24" x14ac:dyDescent="0.2">
      <c r="W53343" s="25"/>
      <c r="X53343" s="25"/>
    </row>
    <row r="53344" spans="23:24" x14ac:dyDescent="0.2">
      <c r="W53344" s="25"/>
      <c r="X53344" s="25"/>
    </row>
    <row r="53345" spans="23:24" x14ac:dyDescent="0.2">
      <c r="W53345" s="25"/>
      <c r="X53345" s="25"/>
    </row>
    <row r="53346" spans="23:24" x14ac:dyDescent="0.2">
      <c r="W53346" s="25"/>
      <c r="X53346" s="25"/>
    </row>
    <row r="53347" spans="23:24" x14ac:dyDescent="0.2">
      <c r="W53347" s="25"/>
      <c r="X53347" s="25"/>
    </row>
    <row r="53348" spans="23:24" x14ac:dyDescent="0.2">
      <c r="W53348" s="25"/>
      <c r="X53348" s="25"/>
    </row>
    <row r="53349" spans="23:24" x14ac:dyDescent="0.2">
      <c r="W53349" s="25"/>
      <c r="X53349" s="25"/>
    </row>
    <row r="53350" spans="23:24" x14ac:dyDescent="0.2">
      <c r="W53350" s="25"/>
      <c r="X53350" s="25"/>
    </row>
    <row r="53351" spans="23:24" x14ac:dyDescent="0.2">
      <c r="W53351" s="25"/>
      <c r="X53351" s="25"/>
    </row>
    <row r="53352" spans="23:24" x14ac:dyDescent="0.2">
      <c r="W53352" s="25"/>
      <c r="X53352" s="25"/>
    </row>
    <row r="53353" spans="23:24" x14ac:dyDescent="0.2">
      <c r="W53353" s="25"/>
      <c r="X53353" s="25"/>
    </row>
    <row r="53354" spans="23:24" x14ac:dyDescent="0.2">
      <c r="W53354" s="25"/>
      <c r="X53354" s="25"/>
    </row>
    <row r="53355" spans="23:24" x14ac:dyDescent="0.2">
      <c r="W53355" s="25"/>
      <c r="X53355" s="25"/>
    </row>
    <row r="53356" spans="23:24" x14ac:dyDescent="0.2">
      <c r="W53356" s="25"/>
      <c r="X53356" s="25"/>
    </row>
    <row r="53357" spans="23:24" x14ac:dyDescent="0.2">
      <c r="W53357" s="25"/>
      <c r="X53357" s="25"/>
    </row>
    <row r="53358" spans="23:24" x14ac:dyDescent="0.2">
      <c r="W53358" s="25"/>
      <c r="X53358" s="25"/>
    </row>
    <row r="53359" spans="23:24" x14ac:dyDescent="0.2">
      <c r="W53359" s="25"/>
      <c r="X53359" s="25"/>
    </row>
    <row r="53360" spans="23:24" x14ac:dyDescent="0.2">
      <c r="W53360" s="25"/>
      <c r="X53360" s="25"/>
    </row>
    <row r="53361" spans="23:24" x14ac:dyDescent="0.2">
      <c r="W53361" s="25"/>
      <c r="X53361" s="25"/>
    </row>
    <row r="53362" spans="23:24" x14ac:dyDescent="0.2">
      <c r="W53362" s="25"/>
      <c r="X53362" s="25"/>
    </row>
    <row r="53363" spans="23:24" x14ac:dyDescent="0.2">
      <c r="W53363" s="25"/>
      <c r="X53363" s="25"/>
    </row>
    <row r="53364" spans="23:24" x14ac:dyDescent="0.2">
      <c r="W53364" s="25"/>
      <c r="X53364" s="25"/>
    </row>
    <row r="53365" spans="23:24" x14ac:dyDescent="0.2">
      <c r="W53365" s="25"/>
      <c r="X53365" s="25"/>
    </row>
    <row r="53366" spans="23:24" x14ac:dyDescent="0.2">
      <c r="W53366" s="25"/>
      <c r="X53366" s="25"/>
    </row>
    <row r="53367" spans="23:24" x14ac:dyDescent="0.2">
      <c r="W53367" s="25"/>
      <c r="X53367" s="25"/>
    </row>
    <row r="53368" spans="23:24" x14ac:dyDescent="0.2">
      <c r="W53368" s="25"/>
      <c r="X53368" s="25"/>
    </row>
    <row r="53369" spans="23:24" x14ac:dyDescent="0.2">
      <c r="W53369" s="25"/>
      <c r="X53369" s="25"/>
    </row>
    <row r="53370" spans="23:24" x14ac:dyDescent="0.2">
      <c r="W53370" s="25"/>
      <c r="X53370" s="25"/>
    </row>
    <row r="53371" spans="23:24" x14ac:dyDescent="0.2">
      <c r="W53371" s="25"/>
      <c r="X53371" s="25"/>
    </row>
    <row r="53372" spans="23:24" x14ac:dyDescent="0.2">
      <c r="W53372" s="25"/>
      <c r="X53372" s="25"/>
    </row>
    <row r="53373" spans="23:24" x14ac:dyDescent="0.2">
      <c r="W53373" s="25"/>
      <c r="X53373" s="25"/>
    </row>
    <row r="53374" spans="23:24" x14ac:dyDescent="0.2">
      <c r="W53374" s="25"/>
      <c r="X53374" s="25"/>
    </row>
    <row r="53375" spans="23:24" x14ac:dyDescent="0.2">
      <c r="W53375" s="25"/>
      <c r="X53375" s="25"/>
    </row>
    <row r="53376" spans="23:24" x14ac:dyDescent="0.2">
      <c r="W53376" s="25"/>
      <c r="X53376" s="25"/>
    </row>
    <row r="53377" spans="23:24" x14ac:dyDescent="0.2">
      <c r="W53377" s="25"/>
      <c r="X53377" s="25"/>
    </row>
    <row r="53378" spans="23:24" x14ac:dyDescent="0.2">
      <c r="W53378" s="25"/>
      <c r="X53378" s="25"/>
    </row>
    <row r="53379" spans="23:24" x14ac:dyDescent="0.2">
      <c r="W53379" s="25"/>
      <c r="X53379" s="25"/>
    </row>
    <row r="53380" spans="23:24" x14ac:dyDescent="0.2">
      <c r="W53380" s="25"/>
      <c r="X53380" s="25"/>
    </row>
    <row r="53381" spans="23:24" x14ac:dyDescent="0.2">
      <c r="W53381" s="25"/>
      <c r="X53381" s="25"/>
    </row>
    <row r="53382" spans="23:24" x14ac:dyDescent="0.2">
      <c r="W53382" s="25"/>
      <c r="X53382" s="25"/>
    </row>
    <row r="53383" spans="23:24" x14ac:dyDescent="0.2">
      <c r="W53383" s="25"/>
      <c r="X53383" s="25"/>
    </row>
    <row r="53384" spans="23:24" x14ac:dyDescent="0.2">
      <c r="W53384" s="25"/>
      <c r="X53384" s="25"/>
    </row>
    <row r="53385" spans="23:24" x14ac:dyDescent="0.2">
      <c r="W53385" s="25"/>
      <c r="X53385" s="25"/>
    </row>
    <row r="53386" spans="23:24" x14ac:dyDescent="0.2">
      <c r="W53386" s="25"/>
      <c r="X53386" s="25"/>
    </row>
    <row r="53387" spans="23:24" x14ac:dyDescent="0.2">
      <c r="W53387" s="25"/>
      <c r="X53387" s="25"/>
    </row>
    <row r="53388" spans="23:24" x14ac:dyDescent="0.2">
      <c r="W53388" s="25"/>
      <c r="X53388" s="25"/>
    </row>
    <row r="53389" spans="23:24" x14ac:dyDescent="0.2">
      <c r="W53389" s="25"/>
      <c r="X53389" s="25"/>
    </row>
    <row r="53390" spans="23:24" x14ac:dyDescent="0.2">
      <c r="W53390" s="25"/>
      <c r="X53390" s="25"/>
    </row>
    <row r="53391" spans="23:24" x14ac:dyDescent="0.2">
      <c r="W53391" s="25"/>
      <c r="X53391" s="25"/>
    </row>
    <row r="53392" spans="23:24" x14ac:dyDescent="0.2">
      <c r="W53392" s="25"/>
      <c r="X53392" s="25"/>
    </row>
    <row r="53393" spans="23:24" x14ac:dyDescent="0.2">
      <c r="W53393" s="25"/>
      <c r="X53393" s="25"/>
    </row>
    <row r="53394" spans="23:24" x14ac:dyDescent="0.2">
      <c r="W53394" s="25"/>
      <c r="X53394" s="25"/>
    </row>
    <row r="53395" spans="23:24" x14ac:dyDescent="0.2">
      <c r="W53395" s="25"/>
      <c r="X53395" s="25"/>
    </row>
    <row r="53396" spans="23:24" x14ac:dyDescent="0.2">
      <c r="W53396" s="25"/>
      <c r="X53396" s="25"/>
    </row>
    <row r="53397" spans="23:24" x14ac:dyDescent="0.2">
      <c r="W53397" s="25"/>
      <c r="X53397" s="25"/>
    </row>
    <row r="53398" spans="23:24" x14ac:dyDescent="0.2">
      <c r="W53398" s="25"/>
      <c r="X53398" s="25"/>
    </row>
    <row r="53399" spans="23:24" x14ac:dyDescent="0.2">
      <c r="W53399" s="25"/>
      <c r="X53399" s="25"/>
    </row>
    <row r="53400" spans="23:24" x14ac:dyDescent="0.2">
      <c r="W53400" s="25"/>
      <c r="X53400" s="25"/>
    </row>
    <row r="53401" spans="23:24" x14ac:dyDescent="0.2">
      <c r="W53401" s="25"/>
      <c r="X53401" s="25"/>
    </row>
    <row r="53402" spans="23:24" x14ac:dyDescent="0.2">
      <c r="W53402" s="25"/>
      <c r="X53402" s="25"/>
    </row>
    <row r="53403" spans="23:24" x14ac:dyDescent="0.2">
      <c r="W53403" s="25"/>
      <c r="X53403" s="25"/>
    </row>
    <row r="53404" spans="23:24" x14ac:dyDescent="0.2">
      <c r="W53404" s="25"/>
      <c r="X53404" s="25"/>
    </row>
    <row r="53405" spans="23:24" x14ac:dyDescent="0.2">
      <c r="W53405" s="25"/>
      <c r="X53405" s="25"/>
    </row>
    <row r="53406" spans="23:24" x14ac:dyDescent="0.2">
      <c r="W53406" s="25"/>
      <c r="X53406" s="25"/>
    </row>
    <row r="53407" spans="23:24" x14ac:dyDescent="0.2">
      <c r="W53407" s="25"/>
      <c r="X53407" s="25"/>
    </row>
    <row r="53408" spans="23:24" x14ac:dyDescent="0.2">
      <c r="W53408" s="25"/>
      <c r="X53408" s="25"/>
    </row>
    <row r="53409" spans="23:24" x14ac:dyDescent="0.2">
      <c r="W53409" s="25"/>
      <c r="X53409" s="25"/>
    </row>
    <row r="53410" spans="23:24" x14ac:dyDescent="0.2">
      <c r="W53410" s="25"/>
      <c r="X53410" s="25"/>
    </row>
    <row r="53411" spans="23:24" x14ac:dyDescent="0.2">
      <c r="W53411" s="25"/>
      <c r="X53411" s="25"/>
    </row>
    <row r="53412" spans="23:24" x14ac:dyDescent="0.2">
      <c r="W53412" s="25"/>
      <c r="X53412" s="25"/>
    </row>
    <row r="53413" spans="23:24" x14ac:dyDescent="0.2">
      <c r="W53413" s="25"/>
      <c r="X53413" s="25"/>
    </row>
    <row r="53414" spans="23:24" x14ac:dyDescent="0.2">
      <c r="W53414" s="25"/>
      <c r="X53414" s="25"/>
    </row>
    <row r="53415" spans="23:24" x14ac:dyDescent="0.2">
      <c r="W53415" s="25"/>
      <c r="X53415" s="25"/>
    </row>
    <row r="53416" spans="23:24" x14ac:dyDescent="0.2">
      <c r="W53416" s="25"/>
      <c r="X53416" s="25"/>
    </row>
    <row r="53417" spans="23:24" x14ac:dyDescent="0.2">
      <c r="W53417" s="25"/>
      <c r="X53417" s="25"/>
    </row>
    <row r="53418" spans="23:24" x14ac:dyDescent="0.2">
      <c r="W53418" s="25"/>
      <c r="X53418" s="25"/>
    </row>
    <row r="53419" spans="23:24" x14ac:dyDescent="0.2">
      <c r="W53419" s="25"/>
      <c r="X53419" s="25"/>
    </row>
    <row r="53420" spans="23:24" x14ac:dyDescent="0.2">
      <c r="W53420" s="25"/>
      <c r="X53420" s="25"/>
    </row>
    <row r="53421" spans="23:24" x14ac:dyDescent="0.2">
      <c r="W53421" s="25"/>
      <c r="X53421" s="25"/>
    </row>
    <row r="53422" spans="23:24" x14ac:dyDescent="0.2">
      <c r="W53422" s="25"/>
      <c r="X53422" s="25"/>
    </row>
    <row r="53423" spans="23:24" x14ac:dyDescent="0.2">
      <c r="W53423" s="25"/>
      <c r="X53423" s="25"/>
    </row>
    <row r="53424" spans="23:24" x14ac:dyDescent="0.2">
      <c r="W53424" s="25"/>
      <c r="X53424" s="25"/>
    </row>
    <row r="53425" spans="23:24" x14ac:dyDescent="0.2">
      <c r="W53425" s="25"/>
      <c r="X53425" s="25"/>
    </row>
    <row r="53426" spans="23:24" x14ac:dyDescent="0.2">
      <c r="W53426" s="25"/>
      <c r="X53426" s="25"/>
    </row>
    <row r="53427" spans="23:24" x14ac:dyDescent="0.2">
      <c r="W53427" s="25"/>
      <c r="X53427" s="25"/>
    </row>
    <row r="53428" spans="23:24" x14ac:dyDescent="0.2">
      <c r="W53428" s="25"/>
      <c r="X53428" s="25"/>
    </row>
    <row r="53429" spans="23:24" x14ac:dyDescent="0.2">
      <c r="W53429" s="25"/>
      <c r="X53429" s="25"/>
    </row>
    <row r="53430" spans="23:24" x14ac:dyDescent="0.2">
      <c r="W53430" s="25"/>
      <c r="X53430" s="25"/>
    </row>
    <row r="53431" spans="23:24" x14ac:dyDescent="0.2">
      <c r="W53431" s="25"/>
      <c r="X53431" s="25"/>
    </row>
    <row r="53432" spans="23:24" x14ac:dyDescent="0.2">
      <c r="W53432" s="25"/>
      <c r="X53432" s="25"/>
    </row>
    <row r="53433" spans="23:24" x14ac:dyDescent="0.2">
      <c r="W53433" s="25"/>
      <c r="X53433" s="25"/>
    </row>
    <row r="53434" spans="23:24" x14ac:dyDescent="0.2">
      <c r="W53434" s="25"/>
      <c r="X53434" s="25"/>
    </row>
    <row r="53435" spans="23:24" x14ac:dyDescent="0.2">
      <c r="W53435" s="25"/>
      <c r="X53435" s="25"/>
    </row>
    <row r="53436" spans="23:24" x14ac:dyDescent="0.2">
      <c r="W53436" s="25"/>
      <c r="X53436" s="25"/>
    </row>
    <row r="53437" spans="23:24" x14ac:dyDescent="0.2">
      <c r="W53437" s="25"/>
      <c r="X53437" s="25"/>
    </row>
    <row r="53438" spans="23:24" x14ac:dyDescent="0.2">
      <c r="W53438" s="25"/>
      <c r="X53438" s="25"/>
    </row>
    <row r="53439" spans="23:24" x14ac:dyDescent="0.2">
      <c r="W53439" s="25"/>
      <c r="X53439" s="25"/>
    </row>
    <row r="53440" spans="23:24" x14ac:dyDescent="0.2">
      <c r="W53440" s="25"/>
      <c r="X53440" s="25"/>
    </row>
    <row r="53441" spans="23:24" x14ac:dyDescent="0.2">
      <c r="W53441" s="25"/>
      <c r="X53441" s="25"/>
    </row>
    <row r="53442" spans="23:24" x14ac:dyDescent="0.2">
      <c r="W53442" s="25"/>
      <c r="X53442" s="25"/>
    </row>
    <row r="53443" spans="23:24" x14ac:dyDescent="0.2">
      <c r="W53443" s="25"/>
      <c r="X53443" s="25"/>
    </row>
    <row r="53444" spans="23:24" x14ac:dyDescent="0.2">
      <c r="W53444" s="25"/>
      <c r="X53444" s="25"/>
    </row>
    <row r="53445" spans="23:24" x14ac:dyDescent="0.2">
      <c r="W53445" s="25"/>
      <c r="X53445" s="25"/>
    </row>
    <row r="53446" spans="23:24" x14ac:dyDescent="0.2">
      <c r="W53446" s="25"/>
      <c r="X53446" s="25"/>
    </row>
    <row r="53447" spans="23:24" x14ac:dyDescent="0.2">
      <c r="W53447" s="25"/>
      <c r="X53447" s="25"/>
    </row>
    <row r="53448" spans="23:24" x14ac:dyDescent="0.2">
      <c r="W53448" s="25"/>
      <c r="X53448" s="25"/>
    </row>
    <row r="53449" spans="23:24" x14ac:dyDescent="0.2">
      <c r="W53449" s="25"/>
      <c r="X53449" s="25"/>
    </row>
    <row r="53450" spans="23:24" x14ac:dyDescent="0.2">
      <c r="W53450" s="25"/>
      <c r="X53450" s="25"/>
    </row>
    <row r="53451" spans="23:24" x14ac:dyDescent="0.2">
      <c r="W53451" s="25"/>
      <c r="X53451" s="25"/>
    </row>
    <row r="53452" spans="23:24" x14ac:dyDescent="0.2">
      <c r="W53452" s="25"/>
      <c r="X53452" s="25"/>
    </row>
    <row r="53453" spans="23:24" x14ac:dyDescent="0.2">
      <c r="W53453" s="25"/>
      <c r="X53453" s="25"/>
    </row>
    <row r="53454" spans="23:24" x14ac:dyDescent="0.2">
      <c r="W53454" s="25"/>
      <c r="X53454" s="25"/>
    </row>
    <row r="53455" spans="23:24" x14ac:dyDescent="0.2">
      <c r="W53455" s="25"/>
      <c r="X53455" s="25"/>
    </row>
    <row r="53456" spans="23:24" x14ac:dyDescent="0.2">
      <c r="W53456" s="25"/>
      <c r="X53456" s="25"/>
    </row>
    <row r="53457" spans="23:24" x14ac:dyDescent="0.2">
      <c r="W53457" s="25"/>
      <c r="X53457" s="25"/>
    </row>
    <row r="53458" spans="23:24" x14ac:dyDescent="0.2">
      <c r="W53458" s="25"/>
      <c r="X53458" s="25"/>
    </row>
    <row r="53459" spans="23:24" x14ac:dyDescent="0.2">
      <c r="W53459" s="25"/>
      <c r="X53459" s="25"/>
    </row>
    <row r="53460" spans="23:24" x14ac:dyDescent="0.2">
      <c r="W53460" s="25"/>
      <c r="X53460" s="25"/>
    </row>
    <row r="53461" spans="23:24" x14ac:dyDescent="0.2">
      <c r="W53461" s="25"/>
      <c r="X53461" s="25"/>
    </row>
    <row r="53462" spans="23:24" x14ac:dyDescent="0.2">
      <c r="W53462" s="25"/>
      <c r="X53462" s="25"/>
    </row>
    <row r="53463" spans="23:24" x14ac:dyDescent="0.2">
      <c r="W53463" s="25"/>
      <c r="X53463" s="25"/>
    </row>
    <row r="53464" spans="23:24" x14ac:dyDescent="0.2">
      <c r="W53464" s="25"/>
      <c r="X53464" s="25"/>
    </row>
    <row r="53465" spans="23:24" x14ac:dyDescent="0.2">
      <c r="W53465" s="25"/>
      <c r="X53465" s="25"/>
    </row>
    <row r="53466" spans="23:24" x14ac:dyDescent="0.2">
      <c r="W53466" s="25"/>
      <c r="X53466" s="25"/>
    </row>
    <row r="53467" spans="23:24" x14ac:dyDescent="0.2">
      <c r="W53467" s="25"/>
      <c r="X53467" s="25"/>
    </row>
    <row r="53468" spans="23:24" x14ac:dyDescent="0.2">
      <c r="W53468" s="25"/>
      <c r="X53468" s="25"/>
    </row>
    <row r="53469" spans="23:24" x14ac:dyDescent="0.2">
      <c r="W53469" s="25"/>
      <c r="X53469" s="25"/>
    </row>
    <row r="53470" spans="23:24" x14ac:dyDescent="0.2">
      <c r="W53470" s="25"/>
      <c r="X53470" s="25"/>
    </row>
    <row r="53471" spans="23:24" x14ac:dyDescent="0.2">
      <c r="W53471" s="25"/>
      <c r="X53471" s="25"/>
    </row>
    <row r="53472" spans="23:24" x14ac:dyDescent="0.2">
      <c r="W53472" s="25"/>
      <c r="X53472" s="25"/>
    </row>
    <row r="53473" spans="23:24" x14ac:dyDescent="0.2">
      <c r="W53473" s="25"/>
      <c r="X53473" s="25"/>
    </row>
    <row r="53474" spans="23:24" x14ac:dyDescent="0.2">
      <c r="W53474" s="25"/>
      <c r="X53474" s="25"/>
    </row>
    <row r="53475" spans="23:24" x14ac:dyDescent="0.2">
      <c r="W53475" s="25"/>
      <c r="X53475" s="25"/>
    </row>
    <row r="53476" spans="23:24" x14ac:dyDescent="0.2">
      <c r="W53476" s="25"/>
      <c r="X53476" s="25"/>
    </row>
    <row r="53477" spans="23:24" x14ac:dyDescent="0.2">
      <c r="W53477" s="25"/>
      <c r="X53477" s="25"/>
    </row>
    <row r="53478" spans="23:24" x14ac:dyDescent="0.2">
      <c r="W53478" s="25"/>
      <c r="X53478" s="25"/>
    </row>
    <row r="53479" spans="23:24" x14ac:dyDescent="0.2">
      <c r="W53479" s="25"/>
      <c r="X53479" s="25"/>
    </row>
    <row r="53480" spans="23:24" x14ac:dyDescent="0.2">
      <c r="W53480" s="25"/>
      <c r="X53480" s="25"/>
    </row>
    <row r="53481" spans="23:24" x14ac:dyDescent="0.2">
      <c r="W53481" s="25"/>
      <c r="X53481" s="25"/>
    </row>
    <row r="53482" spans="23:24" x14ac:dyDescent="0.2">
      <c r="W53482" s="25"/>
      <c r="X53482" s="25"/>
    </row>
    <row r="53483" spans="23:24" x14ac:dyDescent="0.2">
      <c r="W53483" s="25"/>
      <c r="X53483" s="25"/>
    </row>
    <row r="53484" spans="23:24" x14ac:dyDescent="0.2">
      <c r="W53484" s="25"/>
      <c r="X53484" s="25"/>
    </row>
    <row r="53485" spans="23:24" x14ac:dyDescent="0.2">
      <c r="W53485" s="25"/>
      <c r="X53485" s="25"/>
    </row>
    <row r="53486" spans="23:24" x14ac:dyDescent="0.2">
      <c r="W53486" s="25"/>
      <c r="X53486" s="25"/>
    </row>
    <row r="53487" spans="23:24" x14ac:dyDescent="0.2">
      <c r="W53487" s="25"/>
      <c r="X53487" s="25"/>
    </row>
    <row r="53488" spans="23:24" x14ac:dyDescent="0.2">
      <c r="W53488" s="25"/>
      <c r="X53488" s="25"/>
    </row>
    <row r="53489" spans="23:24" x14ac:dyDescent="0.2">
      <c r="W53489" s="25"/>
      <c r="X53489" s="25"/>
    </row>
    <row r="53490" spans="23:24" x14ac:dyDescent="0.2">
      <c r="W53490" s="25"/>
      <c r="X53490" s="25"/>
    </row>
    <row r="53491" spans="23:24" x14ac:dyDescent="0.2">
      <c r="W53491" s="25"/>
      <c r="X53491" s="25"/>
    </row>
    <row r="53492" spans="23:24" x14ac:dyDescent="0.2">
      <c r="W53492" s="25"/>
      <c r="X53492" s="25"/>
    </row>
    <row r="53493" spans="23:24" x14ac:dyDescent="0.2">
      <c r="W53493" s="25"/>
      <c r="X53493" s="25"/>
    </row>
    <row r="53494" spans="23:24" x14ac:dyDescent="0.2">
      <c r="W53494" s="25"/>
      <c r="X53494" s="25"/>
    </row>
    <row r="53495" spans="23:24" x14ac:dyDescent="0.2">
      <c r="W53495" s="25"/>
      <c r="X53495" s="25"/>
    </row>
    <row r="53496" spans="23:24" x14ac:dyDescent="0.2">
      <c r="W53496" s="25"/>
      <c r="X53496" s="25"/>
    </row>
    <row r="53497" spans="23:24" x14ac:dyDescent="0.2">
      <c r="W53497" s="25"/>
      <c r="X53497" s="25"/>
    </row>
    <row r="53498" spans="23:24" x14ac:dyDescent="0.2">
      <c r="W53498" s="25"/>
      <c r="X53498" s="25"/>
    </row>
    <row r="53499" spans="23:24" x14ac:dyDescent="0.2">
      <c r="W53499" s="25"/>
      <c r="X53499" s="25"/>
    </row>
    <row r="53500" spans="23:24" x14ac:dyDescent="0.2">
      <c r="W53500" s="25"/>
      <c r="X53500" s="25"/>
    </row>
    <row r="53501" spans="23:24" x14ac:dyDescent="0.2">
      <c r="W53501" s="25"/>
      <c r="X53501" s="25"/>
    </row>
    <row r="53502" spans="23:24" x14ac:dyDescent="0.2">
      <c r="W53502" s="25"/>
      <c r="X53502" s="25"/>
    </row>
    <row r="53503" spans="23:24" x14ac:dyDescent="0.2">
      <c r="W53503" s="25"/>
      <c r="X53503" s="25"/>
    </row>
    <row r="53504" spans="23:24" x14ac:dyDescent="0.2">
      <c r="W53504" s="25"/>
      <c r="X53504" s="25"/>
    </row>
    <row r="53505" spans="23:24" x14ac:dyDescent="0.2">
      <c r="W53505" s="25"/>
      <c r="X53505" s="25"/>
    </row>
    <row r="53506" spans="23:24" x14ac:dyDescent="0.2">
      <c r="W53506" s="25"/>
      <c r="X53506" s="25"/>
    </row>
    <row r="53507" spans="23:24" x14ac:dyDescent="0.2">
      <c r="W53507" s="25"/>
      <c r="X53507" s="25"/>
    </row>
    <row r="53508" spans="23:24" x14ac:dyDescent="0.2">
      <c r="W53508" s="25"/>
      <c r="X53508" s="25"/>
    </row>
    <row r="53509" spans="23:24" x14ac:dyDescent="0.2">
      <c r="W53509" s="25"/>
      <c r="X53509" s="25"/>
    </row>
    <row r="53510" spans="23:24" x14ac:dyDescent="0.2">
      <c r="W53510" s="25"/>
      <c r="X53510" s="25"/>
    </row>
    <row r="53511" spans="23:24" x14ac:dyDescent="0.2">
      <c r="W53511" s="25"/>
      <c r="X53511" s="25"/>
    </row>
    <row r="53512" spans="23:24" x14ac:dyDescent="0.2">
      <c r="W53512" s="25"/>
      <c r="X53512" s="25"/>
    </row>
    <row r="53513" spans="23:24" x14ac:dyDescent="0.2">
      <c r="W53513" s="25"/>
      <c r="X53513" s="25"/>
    </row>
    <row r="53514" spans="23:24" x14ac:dyDescent="0.2">
      <c r="W53514" s="25"/>
      <c r="X53514" s="25"/>
    </row>
    <row r="53515" spans="23:24" x14ac:dyDescent="0.2">
      <c r="W53515" s="25"/>
      <c r="X53515" s="25"/>
    </row>
    <row r="53516" spans="23:24" x14ac:dyDescent="0.2">
      <c r="W53516" s="25"/>
      <c r="X53516" s="25"/>
    </row>
    <row r="53517" spans="23:24" x14ac:dyDescent="0.2">
      <c r="W53517" s="25"/>
      <c r="X53517" s="25"/>
    </row>
    <row r="53518" spans="23:24" x14ac:dyDescent="0.2">
      <c r="W53518" s="25"/>
      <c r="X53518" s="25"/>
    </row>
    <row r="53519" spans="23:24" x14ac:dyDescent="0.2">
      <c r="W53519" s="25"/>
      <c r="X53519" s="25"/>
    </row>
    <row r="53520" spans="23:24" x14ac:dyDescent="0.2">
      <c r="W53520" s="25"/>
      <c r="X53520" s="25"/>
    </row>
    <row r="53521" spans="23:24" x14ac:dyDescent="0.2">
      <c r="W53521" s="25"/>
      <c r="X53521" s="25"/>
    </row>
    <row r="53522" spans="23:24" x14ac:dyDescent="0.2">
      <c r="W53522" s="25"/>
      <c r="X53522" s="25"/>
    </row>
    <row r="53523" spans="23:24" x14ac:dyDescent="0.2">
      <c r="W53523" s="25"/>
      <c r="X53523" s="25"/>
    </row>
    <row r="53524" spans="23:24" x14ac:dyDescent="0.2">
      <c r="W53524" s="25"/>
      <c r="X53524" s="25"/>
    </row>
    <row r="53525" spans="23:24" x14ac:dyDescent="0.2">
      <c r="W53525" s="25"/>
      <c r="X53525" s="25"/>
    </row>
    <row r="53526" spans="23:24" x14ac:dyDescent="0.2">
      <c r="W53526" s="25"/>
      <c r="X53526" s="25"/>
    </row>
    <row r="53527" spans="23:24" x14ac:dyDescent="0.2">
      <c r="W53527" s="25"/>
      <c r="X53527" s="25"/>
    </row>
    <row r="53528" spans="23:24" x14ac:dyDescent="0.2">
      <c r="W53528" s="25"/>
      <c r="X53528" s="25"/>
    </row>
    <row r="53529" spans="23:24" x14ac:dyDescent="0.2">
      <c r="W53529" s="25"/>
      <c r="X53529" s="25"/>
    </row>
    <row r="53530" spans="23:24" x14ac:dyDescent="0.2">
      <c r="W53530" s="25"/>
      <c r="X53530" s="25"/>
    </row>
    <row r="53531" spans="23:24" x14ac:dyDescent="0.2">
      <c r="W53531" s="25"/>
      <c r="X53531" s="25"/>
    </row>
    <row r="53532" spans="23:24" x14ac:dyDescent="0.2">
      <c r="W53532" s="25"/>
      <c r="X53532" s="25"/>
    </row>
    <row r="53533" spans="23:24" x14ac:dyDescent="0.2">
      <c r="W53533" s="25"/>
      <c r="X53533" s="25"/>
    </row>
    <row r="53534" spans="23:24" x14ac:dyDescent="0.2">
      <c r="W53534" s="25"/>
      <c r="X53534" s="25"/>
    </row>
    <row r="53535" spans="23:24" x14ac:dyDescent="0.2">
      <c r="W53535" s="25"/>
      <c r="X53535" s="25"/>
    </row>
    <row r="53536" spans="23:24" x14ac:dyDescent="0.2">
      <c r="W53536" s="25"/>
      <c r="X53536" s="25"/>
    </row>
    <row r="53537" spans="23:24" x14ac:dyDescent="0.2">
      <c r="W53537" s="25"/>
      <c r="X53537" s="25"/>
    </row>
    <row r="53538" spans="23:24" x14ac:dyDescent="0.2">
      <c r="W53538" s="25"/>
      <c r="X53538" s="25"/>
    </row>
    <row r="53539" spans="23:24" x14ac:dyDescent="0.2">
      <c r="W53539" s="25"/>
      <c r="X53539" s="25"/>
    </row>
    <row r="53540" spans="23:24" x14ac:dyDescent="0.2">
      <c r="W53540" s="25"/>
      <c r="X53540" s="25"/>
    </row>
    <row r="53541" spans="23:24" x14ac:dyDescent="0.2">
      <c r="W53541" s="25"/>
      <c r="X53541" s="25"/>
    </row>
    <row r="53542" spans="23:24" x14ac:dyDescent="0.2">
      <c r="W53542" s="25"/>
      <c r="X53542" s="25"/>
    </row>
    <row r="53543" spans="23:24" x14ac:dyDescent="0.2">
      <c r="W53543" s="25"/>
      <c r="X53543" s="25"/>
    </row>
    <row r="53544" spans="23:24" x14ac:dyDescent="0.2">
      <c r="W53544" s="25"/>
      <c r="X53544" s="25"/>
    </row>
    <row r="53545" spans="23:24" x14ac:dyDescent="0.2">
      <c r="W53545" s="25"/>
      <c r="X53545" s="25"/>
    </row>
    <row r="53546" spans="23:24" x14ac:dyDescent="0.2">
      <c r="W53546" s="25"/>
      <c r="X53546" s="25"/>
    </row>
    <row r="53547" spans="23:24" x14ac:dyDescent="0.2">
      <c r="W53547" s="25"/>
      <c r="X53547" s="25"/>
    </row>
    <row r="53548" spans="23:24" x14ac:dyDescent="0.2">
      <c r="W53548" s="25"/>
      <c r="X53548" s="25"/>
    </row>
    <row r="53549" spans="23:24" x14ac:dyDescent="0.2">
      <c r="W53549" s="25"/>
      <c r="X53549" s="25"/>
    </row>
    <row r="53550" spans="23:24" x14ac:dyDescent="0.2">
      <c r="W53550" s="25"/>
      <c r="X53550" s="25"/>
    </row>
    <row r="53551" spans="23:24" x14ac:dyDescent="0.2">
      <c r="W53551" s="25"/>
      <c r="X53551" s="25"/>
    </row>
    <row r="53552" spans="23:24" x14ac:dyDescent="0.2">
      <c r="W53552" s="25"/>
      <c r="X53552" s="25"/>
    </row>
    <row r="53553" spans="23:24" x14ac:dyDescent="0.2">
      <c r="W53553" s="25"/>
      <c r="X53553" s="25"/>
    </row>
    <row r="53554" spans="23:24" x14ac:dyDescent="0.2">
      <c r="W53554" s="25"/>
      <c r="X53554" s="25"/>
    </row>
    <row r="53555" spans="23:24" x14ac:dyDescent="0.2">
      <c r="W53555" s="25"/>
      <c r="X53555" s="25"/>
    </row>
    <row r="53556" spans="23:24" x14ac:dyDescent="0.2">
      <c r="W53556" s="25"/>
      <c r="X53556" s="25"/>
    </row>
    <row r="53557" spans="23:24" x14ac:dyDescent="0.2">
      <c r="W53557" s="25"/>
      <c r="X53557" s="25"/>
    </row>
    <row r="53558" spans="23:24" x14ac:dyDescent="0.2">
      <c r="W53558" s="25"/>
      <c r="X53558" s="25"/>
    </row>
    <row r="53559" spans="23:24" x14ac:dyDescent="0.2">
      <c r="W53559" s="25"/>
      <c r="X53559" s="25"/>
    </row>
    <row r="53560" spans="23:24" x14ac:dyDescent="0.2">
      <c r="W53560" s="25"/>
      <c r="X53560" s="25"/>
    </row>
    <row r="53561" spans="23:24" x14ac:dyDescent="0.2">
      <c r="W53561" s="25"/>
      <c r="X53561" s="25"/>
    </row>
    <row r="53562" spans="23:24" x14ac:dyDescent="0.2">
      <c r="W53562" s="25"/>
      <c r="X53562" s="25"/>
    </row>
    <row r="53563" spans="23:24" x14ac:dyDescent="0.2">
      <c r="W53563" s="25"/>
      <c r="X53563" s="25"/>
    </row>
    <row r="53564" spans="23:24" x14ac:dyDescent="0.2">
      <c r="W53564" s="25"/>
      <c r="X53564" s="25"/>
    </row>
    <row r="53565" spans="23:24" x14ac:dyDescent="0.2">
      <c r="W53565" s="25"/>
      <c r="X53565" s="25"/>
    </row>
    <row r="53566" spans="23:24" x14ac:dyDescent="0.2">
      <c r="W53566" s="25"/>
      <c r="X53566" s="25"/>
    </row>
    <row r="53567" spans="23:24" x14ac:dyDescent="0.2">
      <c r="W53567" s="25"/>
      <c r="X53567" s="25"/>
    </row>
    <row r="53568" spans="23:24" x14ac:dyDescent="0.2">
      <c r="W53568" s="25"/>
      <c r="X53568" s="25"/>
    </row>
    <row r="53569" spans="23:24" x14ac:dyDescent="0.2">
      <c r="W53569" s="25"/>
      <c r="X53569" s="25"/>
    </row>
    <row r="53570" spans="23:24" x14ac:dyDescent="0.2">
      <c r="W53570" s="25"/>
      <c r="X53570" s="25"/>
    </row>
    <row r="53571" spans="23:24" x14ac:dyDescent="0.2">
      <c r="W53571" s="25"/>
      <c r="X53571" s="25"/>
    </row>
    <row r="53572" spans="23:24" x14ac:dyDescent="0.2">
      <c r="W53572" s="25"/>
      <c r="X53572" s="25"/>
    </row>
    <row r="53573" spans="23:24" x14ac:dyDescent="0.2">
      <c r="W53573" s="25"/>
      <c r="X53573" s="25"/>
    </row>
    <row r="53574" spans="23:24" x14ac:dyDescent="0.2">
      <c r="W53574" s="25"/>
      <c r="X53574" s="25"/>
    </row>
    <row r="53575" spans="23:24" x14ac:dyDescent="0.2">
      <c r="W53575" s="25"/>
      <c r="X53575" s="25"/>
    </row>
    <row r="53576" spans="23:24" x14ac:dyDescent="0.2">
      <c r="W53576" s="25"/>
      <c r="X53576" s="25"/>
    </row>
    <row r="53577" spans="23:24" x14ac:dyDescent="0.2">
      <c r="W53577" s="25"/>
      <c r="X53577" s="25"/>
    </row>
    <row r="53578" spans="23:24" x14ac:dyDescent="0.2">
      <c r="W53578" s="25"/>
      <c r="X53578" s="25"/>
    </row>
    <row r="53579" spans="23:24" x14ac:dyDescent="0.2">
      <c r="W53579" s="25"/>
      <c r="X53579" s="25"/>
    </row>
    <row r="53580" spans="23:24" x14ac:dyDescent="0.2">
      <c r="W53580" s="25"/>
      <c r="X53580" s="25"/>
    </row>
    <row r="53581" spans="23:24" x14ac:dyDescent="0.2">
      <c r="W53581" s="25"/>
      <c r="X53581" s="25"/>
    </row>
    <row r="53582" spans="23:24" x14ac:dyDescent="0.2">
      <c r="W53582" s="25"/>
      <c r="X53582" s="25"/>
    </row>
    <row r="53583" spans="23:24" x14ac:dyDescent="0.2">
      <c r="W53583" s="25"/>
      <c r="X53583" s="25"/>
    </row>
    <row r="53584" spans="23:24" x14ac:dyDescent="0.2">
      <c r="W53584" s="25"/>
      <c r="X53584" s="25"/>
    </row>
    <row r="53585" spans="23:24" x14ac:dyDescent="0.2">
      <c r="W53585" s="25"/>
      <c r="X53585" s="25"/>
    </row>
    <row r="53586" spans="23:24" x14ac:dyDescent="0.2">
      <c r="W53586" s="25"/>
      <c r="X53586" s="25"/>
    </row>
    <row r="53587" spans="23:24" x14ac:dyDescent="0.2">
      <c r="W53587" s="25"/>
      <c r="X53587" s="25"/>
    </row>
    <row r="53588" spans="23:24" x14ac:dyDescent="0.2">
      <c r="W53588" s="25"/>
      <c r="X53588" s="25"/>
    </row>
    <row r="53589" spans="23:24" x14ac:dyDescent="0.2">
      <c r="W53589" s="25"/>
      <c r="X53589" s="25"/>
    </row>
    <row r="53590" spans="23:24" x14ac:dyDescent="0.2">
      <c r="W53590" s="25"/>
      <c r="X53590" s="25"/>
    </row>
    <row r="53591" spans="23:24" x14ac:dyDescent="0.2">
      <c r="W53591" s="25"/>
      <c r="X53591" s="25"/>
    </row>
    <row r="53592" spans="23:24" x14ac:dyDescent="0.2">
      <c r="W53592" s="25"/>
      <c r="X53592" s="25"/>
    </row>
    <row r="53593" spans="23:24" x14ac:dyDescent="0.2">
      <c r="W53593" s="25"/>
      <c r="X53593" s="25"/>
    </row>
    <row r="53594" spans="23:24" x14ac:dyDescent="0.2">
      <c r="W53594" s="25"/>
      <c r="X53594" s="25"/>
    </row>
    <row r="53595" spans="23:24" x14ac:dyDescent="0.2">
      <c r="W53595" s="25"/>
      <c r="X53595" s="25"/>
    </row>
    <row r="53596" spans="23:24" x14ac:dyDescent="0.2">
      <c r="W53596" s="25"/>
      <c r="X53596" s="25"/>
    </row>
    <row r="53597" spans="23:24" x14ac:dyDescent="0.2">
      <c r="W53597" s="25"/>
      <c r="X53597" s="25"/>
    </row>
    <row r="53598" spans="23:24" x14ac:dyDescent="0.2">
      <c r="W53598" s="25"/>
      <c r="X53598" s="25"/>
    </row>
    <row r="53599" spans="23:24" x14ac:dyDescent="0.2">
      <c r="W53599" s="25"/>
      <c r="X53599" s="25"/>
    </row>
    <row r="53600" spans="23:24" x14ac:dyDescent="0.2">
      <c r="W53600" s="25"/>
      <c r="X53600" s="25"/>
    </row>
    <row r="53601" spans="23:24" x14ac:dyDescent="0.2">
      <c r="W53601" s="25"/>
      <c r="X53601" s="25"/>
    </row>
    <row r="53602" spans="23:24" x14ac:dyDescent="0.2">
      <c r="W53602" s="25"/>
      <c r="X53602" s="25"/>
    </row>
    <row r="53603" spans="23:24" x14ac:dyDescent="0.2">
      <c r="W53603" s="25"/>
      <c r="X53603" s="25"/>
    </row>
    <row r="53604" spans="23:24" x14ac:dyDescent="0.2">
      <c r="W53604" s="25"/>
      <c r="X53604" s="25"/>
    </row>
    <row r="53605" spans="23:24" x14ac:dyDescent="0.2">
      <c r="W53605" s="25"/>
      <c r="X53605" s="25"/>
    </row>
    <row r="53606" spans="23:24" x14ac:dyDescent="0.2">
      <c r="W53606" s="25"/>
      <c r="X53606" s="25"/>
    </row>
    <row r="53607" spans="23:24" x14ac:dyDescent="0.2">
      <c r="W53607" s="25"/>
      <c r="X53607" s="25"/>
    </row>
    <row r="53608" spans="23:24" x14ac:dyDescent="0.2">
      <c r="W53608" s="25"/>
      <c r="X53608" s="25"/>
    </row>
    <row r="53609" spans="23:24" x14ac:dyDescent="0.2">
      <c r="W53609" s="25"/>
      <c r="X53609" s="25"/>
    </row>
    <row r="53610" spans="23:24" x14ac:dyDescent="0.2">
      <c r="W53610" s="25"/>
      <c r="X53610" s="25"/>
    </row>
    <row r="53611" spans="23:24" x14ac:dyDescent="0.2">
      <c r="W53611" s="25"/>
      <c r="X53611" s="25"/>
    </row>
    <row r="53612" spans="23:24" x14ac:dyDescent="0.2">
      <c r="W53612" s="25"/>
      <c r="X53612" s="25"/>
    </row>
    <row r="53613" spans="23:24" x14ac:dyDescent="0.2">
      <c r="W53613" s="25"/>
      <c r="X53613" s="25"/>
    </row>
    <row r="53614" spans="23:24" x14ac:dyDescent="0.2">
      <c r="W53614" s="25"/>
      <c r="X53614" s="25"/>
    </row>
    <row r="53615" spans="23:24" x14ac:dyDescent="0.2">
      <c r="W53615" s="25"/>
      <c r="X53615" s="25"/>
    </row>
    <row r="53616" spans="23:24" x14ac:dyDescent="0.2">
      <c r="W53616" s="25"/>
      <c r="X53616" s="25"/>
    </row>
    <row r="53617" spans="23:24" x14ac:dyDescent="0.2">
      <c r="W53617" s="25"/>
      <c r="X53617" s="25"/>
    </row>
    <row r="53618" spans="23:24" x14ac:dyDescent="0.2">
      <c r="W53618" s="25"/>
      <c r="X53618" s="25"/>
    </row>
    <row r="53619" spans="23:24" x14ac:dyDescent="0.2">
      <c r="W53619" s="25"/>
      <c r="X53619" s="25"/>
    </row>
    <row r="53620" spans="23:24" x14ac:dyDescent="0.2">
      <c r="W53620" s="25"/>
      <c r="X53620" s="25"/>
    </row>
    <row r="53621" spans="23:24" x14ac:dyDescent="0.2">
      <c r="W53621" s="25"/>
      <c r="X53621" s="25"/>
    </row>
    <row r="53622" spans="23:24" x14ac:dyDescent="0.2">
      <c r="W53622" s="25"/>
      <c r="X53622" s="25"/>
    </row>
    <row r="53623" spans="23:24" x14ac:dyDescent="0.2">
      <c r="W53623" s="25"/>
      <c r="X53623" s="25"/>
    </row>
    <row r="53624" spans="23:24" x14ac:dyDescent="0.2">
      <c r="W53624" s="25"/>
      <c r="X53624" s="25"/>
    </row>
    <row r="53625" spans="23:24" x14ac:dyDescent="0.2">
      <c r="W53625" s="25"/>
      <c r="X53625" s="25"/>
    </row>
    <row r="53626" spans="23:24" x14ac:dyDescent="0.2">
      <c r="W53626" s="25"/>
      <c r="X53626" s="25"/>
    </row>
    <row r="53627" spans="23:24" x14ac:dyDescent="0.2">
      <c r="W53627" s="25"/>
      <c r="X53627" s="25"/>
    </row>
    <row r="53628" spans="23:24" x14ac:dyDescent="0.2">
      <c r="W53628" s="25"/>
      <c r="X53628" s="25"/>
    </row>
    <row r="53629" spans="23:24" x14ac:dyDescent="0.2">
      <c r="W53629" s="25"/>
      <c r="X53629" s="25"/>
    </row>
    <row r="53630" spans="23:24" x14ac:dyDescent="0.2">
      <c r="W53630" s="25"/>
      <c r="X53630" s="25"/>
    </row>
    <row r="53631" spans="23:24" x14ac:dyDescent="0.2">
      <c r="W53631" s="25"/>
      <c r="X53631" s="25"/>
    </row>
    <row r="53632" spans="23:24" x14ac:dyDescent="0.2">
      <c r="W53632" s="25"/>
      <c r="X53632" s="25"/>
    </row>
    <row r="53633" spans="23:24" x14ac:dyDescent="0.2">
      <c r="W53633" s="25"/>
      <c r="X53633" s="25"/>
    </row>
    <row r="53634" spans="23:24" x14ac:dyDescent="0.2">
      <c r="W53634" s="25"/>
      <c r="X53634" s="25"/>
    </row>
    <row r="53635" spans="23:24" x14ac:dyDescent="0.2">
      <c r="W53635" s="25"/>
      <c r="X53635" s="25"/>
    </row>
    <row r="53636" spans="23:24" x14ac:dyDescent="0.2">
      <c r="W53636" s="25"/>
      <c r="X53636" s="25"/>
    </row>
    <row r="53637" spans="23:24" x14ac:dyDescent="0.2">
      <c r="W53637" s="25"/>
      <c r="X53637" s="25"/>
    </row>
    <row r="53638" spans="23:24" x14ac:dyDescent="0.2">
      <c r="W53638" s="25"/>
      <c r="X53638" s="25"/>
    </row>
    <row r="53639" spans="23:24" x14ac:dyDescent="0.2">
      <c r="W53639" s="25"/>
      <c r="X53639" s="25"/>
    </row>
    <row r="53640" spans="23:24" x14ac:dyDescent="0.2">
      <c r="W53640" s="25"/>
      <c r="X53640" s="25"/>
    </row>
    <row r="53641" spans="23:24" x14ac:dyDescent="0.2">
      <c r="W53641" s="25"/>
      <c r="X53641" s="25"/>
    </row>
    <row r="53642" spans="23:24" x14ac:dyDescent="0.2">
      <c r="W53642" s="25"/>
      <c r="X53642" s="25"/>
    </row>
    <row r="53643" spans="23:24" x14ac:dyDescent="0.2">
      <c r="W53643" s="25"/>
      <c r="X53643" s="25"/>
    </row>
    <row r="53644" spans="23:24" x14ac:dyDescent="0.2">
      <c r="W53644" s="25"/>
      <c r="X53644" s="25"/>
    </row>
    <row r="53645" spans="23:24" x14ac:dyDescent="0.2">
      <c r="W53645" s="25"/>
      <c r="X53645" s="25"/>
    </row>
    <row r="53646" spans="23:24" x14ac:dyDescent="0.2">
      <c r="W53646" s="25"/>
      <c r="X53646" s="25"/>
    </row>
    <row r="53647" spans="23:24" x14ac:dyDescent="0.2">
      <c r="W53647" s="25"/>
      <c r="X53647" s="25"/>
    </row>
    <row r="53648" spans="23:24" x14ac:dyDescent="0.2">
      <c r="W53648" s="25"/>
      <c r="X53648" s="25"/>
    </row>
    <row r="53649" spans="23:24" x14ac:dyDescent="0.2">
      <c r="W53649" s="25"/>
      <c r="X53649" s="25"/>
    </row>
    <row r="53650" spans="23:24" x14ac:dyDescent="0.2">
      <c r="W53650" s="25"/>
      <c r="X53650" s="25"/>
    </row>
    <row r="53651" spans="23:24" x14ac:dyDescent="0.2">
      <c r="W53651" s="25"/>
      <c r="X53651" s="25"/>
    </row>
    <row r="53652" spans="23:24" x14ac:dyDescent="0.2">
      <c r="W53652" s="25"/>
      <c r="X53652" s="25"/>
    </row>
    <row r="53653" spans="23:24" x14ac:dyDescent="0.2">
      <c r="W53653" s="25"/>
      <c r="X53653" s="25"/>
    </row>
    <row r="53654" spans="23:24" x14ac:dyDescent="0.2">
      <c r="W53654" s="25"/>
      <c r="X53654" s="25"/>
    </row>
    <row r="53655" spans="23:24" x14ac:dyDescent="0.2">
      <c r="W53655" s="25"/>
      <c r="X53655" s="25"/>
    </row>
    <row r="53656" spans="23:24" x14ac:dyDescent="0.2">
      <c r="W53656" s="25"/>
      <c r="X53656" s="25"/>
    </row>
    <row r="53657" spans="23:24" x14ac:dyDescent="0.2">
      <c r="W53657" s="25"/>
      <c r="X53657" s="25"/>
    </row>
    <row r="53658" spans="23:24" x14ac:dyDescent="0.2">
      <c r="W53658" s="25"/>
      <c r="X53658" s="25"/>
    </row>
    <row r="53659" spans="23:24" x14ac:dyDescent="0.2">
      <c r="W53659" s="25"/>
      <c r="X53659" s="25"/>
    </row>
    <row r="53660" spans="23:24" x14ac:dyDescent="0.2">
      <c r="W53660" s="25"/>
      <c r="X53660" s="25"/>
    </row>
    <row r="53661" spans="23:24" x14ac:dyDescent="0.2">
      <c r="W53661" s="25"/>
      <c r="X53661" s="25"/>
    </row>
    <row r="53662" spans="23:24" x14ac:dyDescent="0.2">
      <c r="W53662" s="25"/>
      <c r="X53662" s="25"/>
    </row>
    <row r="53663" spans="23:24" x14ac:dyDescent="0.2">
      <c r="W53663" s="25"/>
      <c r="X53663" s="25"/>
    </row>
    <row r="53664" spans="23:24" x14ac:dyDescent="0.2">
      <c r="W53664" s="25"/>
      <c r="X53664" s="25"/>
    </row>
    <row r="53665" spans="23:24" x14ac:dyDescent="0.2">
      <c r="W53665" s="25"/>
      <c r="X53665" s="25"/>
    </row>
    <row r="53666" spans="23:24" x14ac:dyDescent="0.2">
      <c r="W53666" s="25"/>
      <c r="X53666" s="25"/>
    </row>
    <row r="53667" spans="23:24" x14ac:dyDescent="0.2">
      <c r="W53667" s="25"/>
      <c r="X53667" s="25"/>
    </row>
    <row r="53668" spans="23:24" x14ac:dyDescent="0.2">
      <c r="W53668" s="25"/>
      <c r="X53668" s="25"/>
    </row>
    <row r="53669" spans="23:24" x14ac:dyDescent="0.2">
      <c r="W53669" s="25"/>
      <c r="X53669" s="25"/>
    </row>
    <row r="53670" spans="23:24" x14ac:dyDescent="0.2">
      <c r="W53670" s="25"/>
      <c r="X53670" s="25"/>
    </row>
    <row r="53671" spans="23:24" x14ac:dyDescent="0.2">
      <c r="W53671" s="25"/>
      <c r="X53671" s="25"/>
    </row>
    <row r="53672" spans="23:24" x14ac:dyDescent="0.2">
      <c r="W53672" s="25"/>
      <c r="X53672" s="25"/>
    </row>
    <row r="53673" spans="23:24" x14ac:dyDescent="0.2">
      <c r="W53673" s="25"/>
      <c r="X53673" s="25"/>
    </row>
    <row r="53674" spans="23:24" x14ac:dyDescent="0.2">
      <c r="W53674" s="25"/>
      <c r="X53674" s="25"/>
    </row>
    <row r="53675" spans="23:24" x14ac:dyDescent="0.2">
      <c r="W53675" s="25"/>
      <c r="X53675" s="25"/>
    </row>
    <row r="53676" spans="23:24" x14ac:dyDescent="0.2">
      <c r="W53676" s="25"/>
      <c r="X53676" s="25"/>
    </row>
    <row r="53677" spans="23:24" x14ac:dyDescent="0.2">
      <c r="W53677" s="25"/>
      <c r="X53677" s="25"/>
    </row>
    <row r="53678" spans="23:24" x14ac:dyDescent="0.2">
      <c r="W53678" s="25"/>
      <c r="X53678" s="25"/>
    </row>
    <row r="53679" spans="23:24" x14ac:dyDescent="0.2">
      <c r="W53679" s="25"/>
      <c r="X53679" s="25"/>
    </row>
    <row r="53680" spans="23:24" x14ac:dyDescent="0.2">
      <c r="W53680" s="25"/>
      <c r="X53680" s="25"/>
    </row>
    <row r="53681" spans="23:24" x14ac:dyDescent="0.2">
      <c r="W53681" s="25"/>
      <c r="X53681" s="25"/>
    </row>
    <row r="53682" spans="23:24" x14ac:dyDescent="0.2">
      <c r="W53682" s="25"/>
      <c r="X53682" s="25"/>
    </row>
    <row r="53683" spans="23:24" x14ac:dyDescent="0.2">
      <c r="W53683" s="25"/>
      <c r="X53683" s="25"/>
    </row>
    <row r="53684" spans="23:24" x14ac:dyDescent="0.2">
      <c r="W53684" s="25"/>
      <c r="X53684" s="25"/>
    </row>
    <row r="53685" spans="23:24" x14ac:dyDescent="0.2">
      <c r="W53685" s="25"/>
      <c r="X53685" s="25"/>
    </row>
    <row r="53686" spans="23:24" x14ac:dyDescent="0.2">
      <c r="W53686" s="25"/>
      <c r="X53686" s="25"/>
    </row>
    <row r="53687" spans="23:24" x14ac:dyDescent="0.2">
      <c r="W53687" s="25"/>
      <c r="X53687" s="25"/>
    </row>
    <row r="53688" spans="23:24" x14ac:dyDescent="0.2">
      <c r="W53688" s="25"/>
      <c r="X53688" s="25"/>
    </row>
    <row r="53689" spans="23:24" x14ac:dyDescent="0.2">
      <c r="W53689" s="25"/>
      <c r="X53689" s="25"/>
    </row>
    <row r="53690" spans="23:24" x14ac:dyDescent="0.2">
      <c r="W53690" s="25"/>
      <c r="X53690" s="25"/>
    </row>
    <row r="53691" spans="23:24" x14ac:dyDescent="0.2">
      <c r="W53691" s="25"/>
      <c r="X53691" s="25"/>
    </row>
    <row r="53692" spans="23:24" x14ac:dyDescent="0.2">
      <c r="W53692" s="25"/>
      <c r="X53692" s="25"/>
    </row>
    <row r="53693" spans="23:24" x14ac:dyDescent="0.2">
      <c r="W53693" s="25"/>
      <c r="X53693" s="25"/>
    </row>
    <row r="53694" spans="23:24" x14ac:dyDescent="0.2">
      <c r="W53694" s="25"/>
      <c r="X53694" s="25"/>
    </row>
    <row r="53695" spans="23:24" x14ac:dyDescent="0.2">
      <c r="W53695" s="25"/>
      <c r="X53695" s="25"/>
    </row>
    <row r="53696" spans="23:24" x14ac:dyDescent="0.2">
      <c r="W53696" s="25"/>
      <c r="X53696" s="25"/>
    </row>
    <row r="53697" spans="23:24" x14ac:dyDescent="0.2">
      <c r="W53697" s="25"/>
      <c r="X53697" s="25"/>
    </row>
    <row r="53698" spans="23:24" x14ac:dyDescent="0.2">
      <c r="W53698" s="25"/>
      <c r="X53698" s="25"/>
    </row>
    <row r="53699" spans="23:24" x14ac:dyDescent="0.2">
      <c r="W53699" s="25"/>
      <c r="X53699" s="25"/>
    </row>
    <row r="53700" spans="23:24" x14ac:dyDescent="0.2">
      <c r="W53700" s="25"/>
      <c r="X53700" s="25"/>
    </row>
    <row r="53701" spans="23:24" x14ac:dyDescent="0.2">
      <c r="W53701" s="25"/>
      <c r="X53701" s="25"/>
    </row>
    <row r="53702" spans="23:24" x14ac:dyDescent="0.2">
      <c r="W53702" s="25"/>
      <c r="X53702" s="25"/>
    </row>
    <row r="53703" spans="23:24" x14ac:dyDescent="0.2">
      <c r="W53703" s="25"/>
      <c r="X53703" s="25"/>
    </row>
    <row r="53704" spans="23:24" x14ac:dyDescent="0.2">
      <c r="W53704" s="25"/>
      <c r="X53704" s="25"/>
    </row>
    <row r="53705" spans="23:24" x14ac:dyDescent="0.2">
      <c r="W53705" s="25"/>
      <c r="X53705" s="25"/>
    </row>
    <row r="53706" spans="23:24" x14ac:dyDescent="0.2">
      <c r="W53706" s="25"/>
      <c r="X53706" s="25"/>
    </row>
    <row r="53707" spans="23:24" x14ac:dyDescent="0.2">
      <c r="W53707" s="25"/>
      <c r="X53707" s="25"/>
    </row>
    <row r="53708" spans="23:24" x14ac:dyDescent="0.2">
      <c r="W53708" s="25"/>
      <c r="X53708" s="25"/>
    </row>
    <row r="53709" spans="23:24" x14ac:dyDescent="0.2">
      <c r="W53709" s="25"/>
      <c r="X53709" s="25"/>
    </row>
    <row r="53710" spans="23:24" x14ac:dyDescent="0.2">
      <c r="W53710" s="25"/>
      <c r="X53710" s="25"/>
    </row>
    <row r="53711" spans="23:24" x14ac:dyDescent="0.2">
      <c r="W53711" s="25"/>
      <c r="X53711" s="25"/>
    </row>
    <row r="53712" spans="23:24" x14ac:dyDescent="0.2">
      <c r="W53712" s="25"/>
      <c r="X53712" s="25"/>
    </row>
    <row r="53713" spans="23:24" x14ac:dyDescent="0.2">
      <c r="W53713" s="25"/>
      <c r="X53713" s="25"/>
    </row>
    <row r="53714" spans="23:24" x14ac:dyDescent="0.2">
      <c r="W53714" s="25"/>
      <c r="X53714" s="25"/>
    </row>
    <row r="53715" spans="23:24" x14ac:dyDescent="0.2">
      <c r="W53715" s="25"/>
      <c r="X53715" s="25"/>
    </row>
    <row r="53716" spans="23:24" x14ac:dyDescent="0.2">
      <c r="W53716" s="25"/>
      <c r="X53716" s="25"/>
    </row>
    <row r="53717" spans="23:24" x14ac:dyDescent="0.2">
      <c r="W53717" s="25"/>
      <c r="X53717" s="25"/>
    </row>
    <row r="53718" spans="23:24" x14ac:dyDescent="0.2">
      <c r="W53718" s="25"/>
      <c r="X53718" s="25"/>
    </row>
    <row r="53719" spans="23:24" x14ac:dyDescent="0.2">
      <c r="W53719" s="25"/>
      <c r="X53719" s="25"/>
    </row>
    <row r="53720" spans="23:24" x14ac:dyDescent="0.2">
      <c r="W53720" s="25"/>
      <c r="X53720" s="25"/>
    </row>
    <row r="53721" spans="23:24" x14ac:dyDescent="0.2">
      <c r="W53721" s="25"/>
      <c r="X53721" s="25"/>
    </row>
    <row r="53722" spans="23:24" x14ac:dyDescent="0.2">
      <c r="W53722" s="25"/>
      <c r="X53722" s="25"/>
    </row>
    <row r="53723" spans="23:24" x14ac:dyDescent="0.2">
      <c r="W53723" s="25"/>
      <c r="X53723" s="25"/>
    </row>
    <row r="53724" spans="23:24" x14ac:dyDescent="0.2">
      <c r="W53724" s="25"/>
      <c r="X53724" s="25"/>
    </row>
    <row r="53725" spans="23:24" x14ac:dyDescent="0.2">
      <c r="W53725" s="25"/>
      <c r="X53725" s="25"/>
    </row>
    <row r="53726" spans="23:24" x14ac:dyDescent="0.2">
      <c r="W53726" s="25"/>
      <c r="X53726" s="25"/>
    </row>
    <row r="53727" spans="23:24" x14ac:dyDescent="0.2">
      <c r="W53727" s="25"/>
      <c r="X53727" s="25"/>
    </row>
    <row r="53728" spans="23:24" x14ac:dyDescent="0.2">
      <c r="W53728" s="25"/>
      <c r="X53728" s="25"/>
    </row>
    <row r="53729" spans="23:24" x14ac:dyDescent="0.2">
      <c r="W53729" s="25"/>
      <c r="X53729" s="25"/>
    </row>
    <row r="53730" spans="23:24" x14ac:dyDescent="0.2">
      <c r="W53730" s="25"/>
      <c r="X53730" s="25"/>
    </row>
    <row r="53731" spans="23:24" x14ac:dyDescent="0.2">
      <c r="W53731" s="25"/>
      <c r="X53731" s="25"/>
    </row>
    <row r="53732" spans="23:24" x14ac:dyDescent="0.2">
      <c r="W53732" s="25"/>
      <c r="X53732" s="25"/>
    </row>
    <row r="53733" spans="23:24" x14ac:dyDescent="0.2">
      <c r="W53733" s="25"/>
      <c r="X53733" s="25"/>
    </row>
    <row r="53734" spans="23:24" x14ac:dyDescent="0.2">
      <c r="W53734" s="25"/>
      <c r="X53734" s="25"/>
    </row>
    <row r="53735" spans="23:24" x14ac:dyDescent="0.2">
      <c r="W53735" s="25"/>
      <c r="X53735" s="25"/>
    </row>
    <row r="53736" spans="23:24" x14ac:dyDescent="0.2">
      <c r="W53736" s="25"/>
      <c r="X53736" s="25"/>
    </row>
    <row r="53737" spans="23:24" x14ac:dyDescent="0.2">
      <c r="W53737" s="25"/>
      <c r="X53737" s="25"/>
    </row>
    <row r="53738" spans="23:24" x14ac:dyDescent="0.2">
      <c r="W53738" s="25"/>
      <c r="X53738" s="25"/>
    </row>
    <row r="53739" spans="23:24" x14ac:dyDescent="0.2">
      <c r="W53739" s="25"/>
      <c r="X53739" s="25"/>
    </row>
    <row r="53740" spans="23:24" x14ac:dyDescent="0.2">
      <c r="W53740" s="25"/>
      <c r="X53740" s="25"/>
    </row>
    <row r="53741" spans="23:24" x14ac:dyDescent="0.2">
      <c r="W53741" s="25"/>
      <c r="X53741" s="25"/>
    </row>
    <row r="53742" spans="23:24" x14ac:dyDescent="0.2">
      <c r="W53742" s="25"/>
      <c r="X53742" s="25"/>
    </row>
    <row r="53743" spans="23:24" x14ac:dyDescent="0.2">
      <c r="W53743" s="25"/>
      <c r="X53743" s="25"/>
    </row>
    <row r="53744" spans="23:24" x14ac:dyDescent="0.2">
      <c r="W53744" s="25"/>
      <c r="X53744" s="25"/>
    </row>
    <row r="53745" spans="23:24" x14ac:dyDescent="0.2">
      <c r="W53745" s="25"/>
      <c r="X53745" s="25"/>
    </row>
    <row r="53746" spans="23:24" x14ac:dyDescent="0.2">
      <c r="W53746" s="25"/>
      <c r="X53746" s="25"/>
    </row>
    <row r="53747" spans="23:24" x14ac:dyDescent="0.2">
      <c r="W53747" s="25"/>
      <c r="X53747" s="25"/>
    </row>
    <row r="53748" spans="23:24" x14ac:dyDescent="0.2">
      <c r="W53748" s="25"/>
      <c r="X53748" s="25"/>
    </row>
    <row r="53749" spans="23:24" x14ac:dyDescent="0.2">
      <c r="W53749" s="25"/>
      <c r="X53749" s="25"/>
    </row>
    <row r="53750" spans="23:24" x14ac:dyDescent="0.2">
      <c r="W53750" s="25"/>
      <c r="X53750" s="25"/>
    </row>
    <row r="53751" spans="23:24" x14ac:dyDescent="0.2">
      <c r="W53751" s="25"/>
      <c r="X53751" s="25"/>
    </row>
    <row r="53752" spans="23:24" x14ac:dyDescent="0.2">
      <c r="W53752" s="25"/>
      <c r="X53752" s="25"/>
    </row>
    <row r="53753" spans="23:24" x14ac:dyDescent="0.2">
      <c r="W53753" s="25"/>
      <c r="X53753" s="25"/>
    </row>
    <row r="53754" spans="23:24" x14ac:dyDescent="0.2">
      <c r="W53754" s="25"/>
      <c r="X53754" s="25"/>
    </row>
    <row r="53755" spans="23:24" x14ac:dyDescent="0.2">
      <c r="W53755" s="25"/>
      <c r="X53755" s="25"/>
    </row>
    <row r="53756" spans="23:24" x14ac:dyDescent="0.2">
      <c r="W53756" s="25"/>
      <c r="X53756" s="25"/>
    </row>
    <row r="53757" spans="23:24" x14ac:dyDescent="0.2">
      <c r="W53757" s="25"/>
      <c r="X53757" s="25"/>
    </row>
    <row r="53758" spans="23:24" x14ac:dyDescent="0.2">
      <c r="W53758" s="25"/>
      <c r="X53758" s="25"/>
    </row>
    <row r="53759" spans="23:24" x14ac:dyDescent="0.2">
      <c r="W53759" s="25"/>
      <c r="X53759" s="25"/>
    </row>
    <row r="53760" spans="23:24" x14ac:dyDescent="0.2">
      <c r="W53760" s="25"/>
      <c r="X53760" s="25"/>
    </row>
    <row r="53761" spans="23:24" x14ac:dyDescent="0.2">
      <c r="W53761" s="25"/>
      <c r="X53761" s="25"/>
    </row>
    <row r="53762" spans="23:24" x14ac:dyDescent="0.2">
      <c r="W53762" s="25"/>
      <c r="X53762" s="25"/>
    </row>
    <row r="53763" spans="23:24" x14ac:dyDescent="0.2">
      <c r="W53763" s="25"/>
      <c r="X53763" s="25"/>
    </row>
    <row r="53764" spans="23:24" x14ac:dyDescent="0.2">
      <c r="W53764" s="25"/>
      <c r="X53764" s="25"/>
    </row>
    <row r="53765" spans="23:24" x14ac:dyDescent="0.2">
      <c r="W53765" s="25"/>
      <c r="X53765" s="25"/>
    </row>
    <row r="53766" spans="23:24" x14ac:dyDescent="0.2">
      <c r="W53766" s="25"/>
      <c r="X53766" s="25"/>
    </row>
    <row r="53767" spans="23:24" x14ac:dyDescent="0.2">
      <c r="W53767" s="25"/>
      <c r="X53767" s="25"/>
    </row>
    <row r="53768" spans="23:24" x14ac:dyDescent="0.2">
      <c r="W53768" s="25"/>
      <c r="X53768" s="25"/>
    </row>
    <row r="53769" spans="23:24" x14ac:dyDescent="0.2">
      <c r="W53769" s="25"/>
      <c r="X53769" s="25"/>
    </row>
    <row r="53770" spans="23:24" x14ac:dyDescent="0.2">
      <c r="W53770" s="25"/>
      <c r="X53770" s="25"/>
    </row>
    <row r="53771" spans="23:24" x14ac:dyDescent="0.2">
      <c r="W53771" s="25"/>
      <c r="X53771" s="25"/>
    </row>
    <row r="53772" spans="23:24" x14ac:dyDescent="0.2">
      <c r="W53772" s="25"/>
      <c r="X53772" s="25"/>
    </row>
    <row r="53773" spans="23:24" x14ac:dyDescent="0.2">
      <c r="W53773" s="25"/>
      <c r="X53773" s="25"/>
    </row>
    <row r="53774" spans="23:24" x14ac:dyDescent="0.2">
      <c r="W53774" s="25"/>
      <c r="X53774" s="25"/>
    </row>
    <row r="53775" spans="23:24" x14ac:dyDescent="0.2">
      <c r="W53775" s="25"/>
      <c r="X53775" s="25"/>
    </row>
    <row r="53776" spans="23:24" x14ac:dyDescent="0.2">
      <c r="W53776" s="25"/>
      <c r="X53776" s="25"/>
    </row>
    <row r="53777" spans="23:24" x14ac:dyDescent="0.2">
      <c r="W53777" s="25"/>
      <c r="X53777" s="25"/>
    </row>
    <row r="53778" spans="23:24" x14ac:dyDescent="0.2">
      <c r="W53778" s="25"/>
      <c r="X53778" s="25"/>
    </row>
    <row r="53779" spans="23:24" x14ac:dyDescent="0.2">
      <c r="W53779" s="25"/>
      <c r="X53779" s="25"/>
    </row>
    <row r="53780" spans="23:24" x14ac:dyDescent="0.2">
      <c r="W53780" s="25"/>
      <c r="X53780" s="25"/>
    </row>
    <row r="53781" spans="23:24" x14ac:dyDescent="0.2">
      <c r="W53781" s="25"/>
      <c r="X53781" s="25"/>
    </row>
    <row r="53782" spans="23:24" x14ac:dyDescent="0.2">
      <c r="W53782" s="25"/>
      <c r="X53782" s="25"/>
    </row>
    <row r="53783" spans="23:24" x14ac:dyDescent="0.2">
      <c r="W53783" s="25"/>
      <c r="X53783" s="25"/>
    </row>
    <row r="53784" spans="23:24" x14ac:dyDescent="0.2">
      <c r="W53784" s="25"/>
      <c r="X53784" s="25"/>
    </row>
    <row r="53785" spans="23:24" x14ac:dyDescent="0.2">
      <c r="W53785" s="25"/>
      <c r="X53785" s="25"/>
    </row>
    <row r="53786" spans="23:24" x14ac:dyDescent="0.2">
      <c r="W53786" s="25"/>
      <c r="X53786" s="25"/>
    </row>
    <row r="53787" spans="23:24" x14ac:dyDescent="0.2">
      <c r="W53787" s="25"/>
      <c r="X53787" s="25"/>
    </row>
    <row r="53788" spans="23:24" x14ac:dyDescent="0.2">
      <c r="W53788" s="25"/>
      <c r="X53788" s="25"/>
    </row>
    <row r="53789" spans="23:24" x14ac:dyDescent="0.2">
      <c r="W53789" s="25"/>
      <c r="X53789" s="25"/>
    </row>
    <row r="53790" spans="23:24" x14ac:dyDescent="0.2">
      <c r="W53790" s="25"/>
      <c r="X53790" s="25"/>
    </row>
    <row r="53791" spans="23:24" x14ac:dyDescent="0.2">
      <c r="W53791" s="25"/>
      <c r="X53791" s="25"/>
    </row>
    <row r="53792" spans="23:24" x14ac:dyDescent="0.2">
      <c r="W53792" s="25"/>
      <c r="X53792" s="25"/>
    </row>
    <row r="53793" spans="23:24" x14ac:dyDescent="0.2">
      <c r="W53793" s="25"/>
      <c r="X53793" s="25"/>
    </row>
    <row r="53794" spans="23:24" x14ac:dyDescent="0.2">
      <c r="W53794" s="25"/>
      <c r="X53794" s="25"/>
    </row>
    <row r="53795" spans="23:24" x14ac:dyDescent="0.2">
      <c r="W53795" s="25"/>
      <c r="X53795" s="25"/>
    </row>
    <row r="53796" spans="23:24" x14ac:dyDescent="0.2">
      <c r="W53796" s="25"/>
      <c r="X53796" s="25"/>
    </row>
    <row r="53797" spans="23:24" x14ac:dyDescent="0.2">
      <c r="W53797" s="25"/>
      <c r="X53797" s="25"/>
    </row>
    <row r="53798" spans="23:24" x14ac:dyDescent="0.2">
      <c r="W53798" s="25"/>
      <c r="X53798" s="25"/>
    </row>
    <row r="53799" spans="23:24" x14ac:dyDescent="0.2">
      <c r="W53799" s="25"/>
      <c r="X53799" s="25"/>
    </row>
    <row r="53800" spans="23:24" x14ac:dyDescent="0.2">
      <c r="W53800" s="25"/>
      <c r="X53800" s="25"/>
    </row>
    <row r="53801" spans="23:24" x14ac:dyDescent="0.2">
      <c r="W53801" s="25"/>
      <c r="X53801" s="25"/>
    </row>
    <row r="53802" spans="23:24" x14ac:dyDescent="0.2">
      <c r="W53802" s="25"/>
      <c r="X53802" s="25"/>
    </row>
    <row r="53803" spans="23:24" x14ac:dyDescent="0.2">
      <c r="W53803" s="25"/>
      <c r="X53803" s="25"/>
    </row>
    <row r="53804" spans="23:24" x14ac:dyDescent="0.2">
      <c r="W53804" s="25"/>
      <c r="X53804" s="25"/>
    </row>
    <row r="53805" spans="23:24" x14ac:dyDescent="0.2">
      <c r="W53805" s="25"/>
      <c r="X53805" s="25"/>
    </row>
    <row r="53806" spans="23:24" x14ac:dyDescent="0.2">
      <c r="W53806" s="25"/>
      <c r="X53806" s="25"/>
    </row>
    <row r="53807" spans="23:24" x14ac:dyDescent="0.2">
      <c r="W53807" s="25"/>
      <c r="X53807" s="25"/>
    </row>
    <row r="53808" spans="23:24" x14ac:dyDescent="0.2">
      <c r="W53808" s="25"/>
      <c r="X53808" s="25"/>
    </row>
    <row r="53809" spans="23:24" x14ac:dyDescent="0.2">
      <c r="W53809" s="25"/>
      <c r="X53809" s="25"/>
    </row>
    <row r="53810" spans="23:24" x14ac:dyDescent="0.2">
      <c r="W53810" s="25"/>
      <c r="X53810" s="25"/>
    </row>
    <row r="53811" spans="23:24" x14ac:dyDescent="0.2">
      <c r="W53811" s="25"/>
      <c r="X53811" s="25"/>
    </row>
    <row r="53812" spans="23:24" x14ac:dyDescent="0.2">
      <c r="W53812" s="25"/>
      <c r="X53812" s="25"/>
    </row>
    <row r="53813" spans="23:24" x14ac:dyDescent="0.2">
      <c r="W53813" s="25"/>
      <c r="X53813" s="25"/>
    </row>
    <row r="53814" spans="23:24" x14ac:dyDescent="0.2">
      <c r="W53814" s="25"/>
      <c r="X53814" s="25"/>
    </row>
    <row r="53815" spans="23:24" x14ac:dyDescent="0.2">
      <c r="W53815" s="25"/>
      <c r="X53815" s="25"/>
    </row>
    <row r="53816" spans="23:24" x14ac:dyDescent="0.2">
      <c r="W53816" s="25"/>
      <c r="X53816" s="25"/>
    </row>
    <row r="53817" spans="23:24" x14ac:dyDescent="0.2">
      <c r="W53817" s="25"/>
      <c r="X53817" s="25"/>
    </row>
    <row r="53818" spans="23:24" x14ac:dyDescent="0.2">
      <c r="W53818" s="25"/>
      <c r="X53818" s="25"/>
    </row>
    <row r="53819" spans="23:24" x14ac:dyDescent="0.2">
      <c r="W53819" s="25"/>
      <c r="X53819" s="25"/>
    </row>
    <row r="53820" spans="23:24" x14ac:dyDescent="0.2">
      <c r="W53820" s="25"/>
      <c r="X53820" s="25"/>
    </row>
    <row r="53821" spans="23:24" x14ac:dyDescent="0.2">
      <c r="W53821" s="25"/>
      <c r="X53821" s="25"/>
    </row>
    <row r="53822" spans="23:24" x14ac:dyDescent="0.2">
      <c r="W53822" s="25"/>
      <c r="X53822" s="25"/>
    </row>
    <row r="53823" spans="23:24" x14ac:dyDescent="0.2">
      <c r="W53823" s="25"/>
      <c r="X53823" s="25"/>
    </row>
    <row r="53824" spans="23:24" x14ac:dyDescent="0.2">
      <c r="W53824" s="25"/>
      <c r="X53824" s="25"/>
    </row>
    <row r="53825" spans="23:24" x14ac:dyDescent="0.2">
      <c r="W53825" s="25"/>
      <c r="X53825" s="25"/>
    </row>
    <row r="53826" spans="23:24" x14ac:dyDescent="0.2">
      <c r="W53826" s="25"/>
      <c r="X53826" s="25"/>
    </row>
    <row r="53827" spans="23:24" x14ac:dyDescent="0.2">
      <c r="W53827" s="25"/>
      <c r="X53827" s="25"/>
    </row>
    <row r="53828" spans="23:24" x14ac:dyDescent="0.2">
      <c r="W53828" s="25"/>
      <c r="X53828" s="25"/>
    </row>
    <row r="53829" spans="23:24" x14ac:dyDescent="0.2">
      <c r="W53829" s="25"/>
      <c r="X53829" s="25"/>
    </row>
    <row r="53830" spans="23:24" x14ac:dyDescent="0.2">
      <c r="W53830" s="25"/>
      <c r="X53830" s="25"/>
    </row>
    <row r="53831" spans="23:24" x14ac:dyDescent="0.2">
      <c r="W53831" s="25"/>
      <c r="X53831" s="25"/>
    </row>
    <row r="53832" spans="23:24" x14ac:dyDescent="0.2">
      <c r="W53832" s="25"/>
      <c r="X53832" s="25"/>
    </row>
    <row r="53833" spans="23:24" x14ac:dyDescent="0.2">
      <c r="W53833" s="25"/>
      <c r="X53833" s="25"/>
    </row>
    <row r="53834" spans="23:24" x14ac:dyDescent="0.2">
      <c r="W53834" s="25"/>
      <c r="X53834" s="25"/>
    </row>
    <row r="53835" spans="23:24" x14ac:dyDescent="0.2">
      <c r="W53835" s="25"/>
      <c r="X53835" s="25"/>
    </row>
    <row r="53836" spans="23:24" x14ac:dyDescent="0.2">
      <c r="W53836" s="25"/>
      <c r="X53836" s="25"/>
    </row>
    <row r="53837" spans="23:24" x14ac:dyDescent="0.2">
      <c r="W53837" s="25"/>
      <c r="X53837" s="25"/>
    </row>
    <row r="53838" spans="23:24" x14ac:dyDescent="0.2">
      <c r="W53838" s="25"/>
      <c r="X53838" s="25"/>
    </row>
    <row r="53839" spans="23:24" x14ac:dyDescent="0.2">
      <c r="W53839" s="25"/>
      <c r="X53839" s="25"/>
    </row>
    <row r="53840" spans="23:24" x14ac:dyDescent="0.2">
      <c r="W53840" s="25"/>
      <c r="X53840" s="25"/>
    </row>
    <row r="53841" spans="23:24" x14ac:dyDescent="0.2">
      <c r="W53841" s="25"/>
      <c r="X53841" s="25"/>
    </row>
    <row r="53842" spans="23:24" x14ac:dyDescent="0.2">
      <c r="W53842" s="25"/>
      <c r="X53842" s="25"/>
    </row>
    <row r="53843" spans="23:24" x14ac:dyDescent="0.2">
      <c r="W53843" s="25"/>
      <c r="X53843" s="25"/>
    </row>
    <row r="53844" spans="23:24" x14ac:dyDescent="0.2">
      <c r="W53844" s="25"/>
      <c r="X53844" s="25"/>
    </row>
    <row r="53845" spans="23:24" x14ac:dyDescent="0.2">
      <c r="W53845" s="25"/>
      <c r="X53845" s="25"/>
    </row>
    <row r="53846" spans="23:24" x14ac:dyDescent="0.2">
      <c r="W53846" s="25"/>
      <c r="X53846" s="25"/>
    </row>
    <row r="53847" spans="23:24" x14ac:dyDescent="0.2">
      <c r="W53847" s="25"/>
      <c r="X53847" s="25"/>
    </row>
    <row r="53848" spans="23:24" x14ac:dyDescent="0.2">
      <c r="W53848" s="25"/>
      <c r="X53848" s="25"/>
    </row>
    <row r="53849" spans="23:24" x14ac:dyDescent="0.2">
      <c r="W53849" s="25"/>
      <c r="X53849" s="25"/>
    </row>
    <row r="53850" spans="23:24" x14ac:dyDescent="0.2">
      <c r="W53850" s="25"/>
      <c r="X53850" s="25"/>
    </row>
    <row r="53851" spans="23:24" x14ac:dyDescent="0.2">
      <c r="W53851" s="25"/>
      <c r="X53851" s="25"/>
    </row>
    <row r="53852" spans="23:24" x14ac:dyDescent="0.2">
      <c r="W53852" s="25"/>
      <c r="X53852" s="25"/>
    </row>
    <row r="53853" spans="23:24" x14ac:dyDescent="0.2">
      <c r="W53853" s="25"/>
      <c r="X53853" s="25"/>
    </row>
    <row r="53854" spans="23:24" x14ac:dyDescent="0.2">
      <c r="W53854" s="25"/>
      <c r="X53854" s="25"/>
    </row>
    <row r="53855" spans="23:24" x14ac:dyDescent="0.2">
      <c r="W53855" s="25"/>
      <c r="X53855" s="25"/>
    </row>
    <row r="53856" spans="23:24" x14ac:dyDescent="0.2">
      <c r="W53856" s="25"/>
      <c r="X53856" s="25"/>
    </row>
    <row r="53857" spans="23:24" x14ac:dyDescent="0.2">
      <c r="W53857" s="25"/>
      <c r="X53857" s="25"/>
    </row>
    <row r="53858" spans="23:24" x14ac:dyDescent="0.2">
      <c r="W53858" s="25"/>
      <c r="X53858" s="25"/>
    </row>
    <row r="53859" spans="23:24" x14ac:dyDescent="0.2">
      <c r="W53859" s="25"/>
      <c r="X53859" s="25"/>
    </row>
    <row r="53860" spans="23:24" x14ac:dyDescent="0.2">
      <c r="W53860" s="25"/>
      <c r="X53860" s="25"/>
    </row>
    <row r="53861" spans="23:24" x14ac:dyDescent="0.2">
      <c r="W53861" s="25"/>
      <c r="X53861" s="25"/>
    </row>
    <row r="53862" spans="23:24" x14ac:dyDescent="0.2">
      <c r="W53862" s="25"/>
      <c r="X53862" s="25"/>
    </row>
    <row r="53863" spans="23:24" x14ac:dyDescent="0.2">
      <c r="W53863" s="25"/>
      <c r="X53863" s="25"/>
    </row>
    <row r="53864" spans="23:24" x14ac:dyDescent="0.2">
      <c r="W53864" s="25"/>
      <c r="X53864" s="25"/>
    </row>
    <row r="53865" spans="23:24" x14ac:dyDescent="0.2">
      <c r="W53865" s="25"/>
      <c r="X53865" s="25"/>
    </row>
    <row r="53866" spans="23:24" x14ac:dyDescent="0.2">
      <c r="W53866" s="25"/>
      <c r="X53866" s="25"/>
    </row>
    <row r="53867" spans="23:24" x14ac:dyDescent="0.2">
      <c r="W53867" s="25"/>
      <c r="X53867" s="25"/>
    </row>
    <row r="53868" spans="23:24" x14ac:dyDescent="0.2">
      <c r="W53868" s="25"/>
      <c r="X53868" s="25"/>
    </row>
    <row r="53869" spans="23:24" x14ac:dyDescent="0.2">
      <c r="W53869" s="25"/>
      <c r="X53869" s="25"/>
    </row>
    <row r="53870" spans="23:24" x14ac:dyDescent="0.2">
      <c r="W53870" s="25"/>
      <c r="X53870" s="25"/>
    </row>
    <row r="53871" spans="23:24" x14ac:dyDescent="0.2">
      <c r="W53871" s="25"/>
      <c r="X53871" s="25"/>
    </row>
    <row r="53872" spans="23:24" x14ac:dyDescent="0.2">
      <c r="W53872" s="25"/>
      <c r="X53872" s="25"/>
    </row>
    <row r="53873" spans="23:24" x14ac:dyDescent="0.2">
      <c r="W53873" s="25"/>
      <c r="X53873" s="25"/>
    </row>
    <row r="53874" spans="23:24" x14ac:dyDescent="0.2">
      <c r="W53874" s="25"/>
      <c r="X53874" s="25"/>
    </row>
    <row r="53875" spans="23:24" x14ac:dyDescent="0.2">
      <c r="W53875" s="25"/>
      <c r="X53875" s="25"/>
    </row>
    <row r="53876" spans="23:24" x14ac:dyDescent="0.2">
      <c r="W53876" s="25"/>
      <c r="X53876" s="25"/>
    </row>
    <row r="53877" spans="23:24" x14ac:dyDescent="0.2">
      <c r="W53877" s="25"/>
      <c r="X53877" s="25"/>
    </row>
    <row r="53878" spans="23:24" x14ac:dyDescent="0.2">
      <c r="W53878" s="25"/>
      <c r="X53878" s="25"/>
    </row>
    <row r="53879" spans="23:24" x14ac:dyDescent="0.2">
      <c r="W53879" s="25"/>
      <c r="X53879" s="25"/>
    </row>
    <row r="53880" spans="23:24" x14ac:dyDescent="0.2">
      <c r="W53880" s="25"/>
      <c r="X53880" s="25"/>
    </row>
    <row r="53881" spans="23:24" x14ac:dyDescent="0.2">
      <c r="W53881" s="25"/>
      <c r="X53881" s="25"/>
    </row>
    <row r="53882" spans="23:24" x14ac:dyDescent="0.2">
      <c r="W53882" s="25"/>
      <c r="X53882" s="25"/>
    </row>
    <row r="53883" spans="23:24" x14ac:dyDescent="0.2">
      <c r="W53883" s="25"/>
      <c r="X53883" s="25"/>
    </row>
    <row r="53884" spans="23:24" x14ac:dyDescent="0.2">
      <c r="W53884" s="25"/>
      <c r="X53884" s="25"/>
    </row>
    <row r="53885" spans="23:24" x14ac:dyDescent="0.2">
      <c r="W53885" s="25"/>
      <c r="X53885" s="25"/>
    </row>
    <row r="53886" spans="23:24" x14ac:dyDescent="0.2">
      <c r="W53886" s="25"/>
      <c r="X53886" s="25"/>
    </row>
    <row r="53887" spans="23:24" x14ac:dyDescent="0.2">
      <c r="W53887" s="25"/>
      <c r="X53887" s="25"/>
    </row>
    <row r="53888" spans="23:24" x14ac:dyDescent="0.2">
      <c r="W53888" s="25"/>
      <c r="X53888" s="25"/>
    </row>
    <row r="53889" spans="23:24" x14ac:dyDescent="0.2">
      <c r="W53889" s="25"/>
      <c r="X53889" s="25"/>
    </row>
    <row r="53890" spans="23:24" x14ac:dyDescent="0.2">
      <c r="W53890" s="25"/>
      <c r="X53890" s="25"/>
    </row>
    <row r="53891" spans="23:24" x14ac:dyDescent="0.2">
      <c r="W53891" s="25"/>
      <c r="X53891" s="25"/>
    </row>
    <row r="53892" spans="23:24" x14ac:dyDescent="0.2">
      <c r="W53892" s="25"/>
      <c r="X53892" s="25"/>
    </row>
    <row r="53893" spans="23:24" x14ac:dyDescent="0.2">
      <c r="W53893" s="25"/>
      <c r="X53893" s="25"/>
    </row>
    <row r="53894" spans="23:24" x14ac:dyDescent="0.2">
      <c r="W53894" s="25"/>
      <c r="X53894" s="25"/>
    </row>
    <row r="53895" spans="23:24" x14ac:dyDescent="0.2">
      <c r="W53895" s="25"/>
      <c r="X53895" s="25"/>
    </row>
    <row r="53896" spans="23:24" x14ac:dyDescent="0.2">
      <c r="W53896" s="25"/>
      <c r="X53896" s="25"/>
    </row>
    <row r="53897" spans="23:24" x14ac:dyDescent="0.2">
      <c r="W53897" s="25"/>
      <c r="X53897" s="25"/>
    </row>
    <row r="53898" spans="23:24" x14ac:dyDescent="0.2">
      <c r="W53898" s="25"/>
      <c r="X53898" s="25"/>
    </row>
    <row r="53899" spans="23:24" x14ac:dyDescent="0.2">
      <c r="W53899" s="25"/>
      <c r="X53899" s="25"/>
    </row>
    <row r="53900" spans="23:24" x14ac:dyDescent="0.2">
      <c r="W53900" s="25"/>
      <c r="X53900" s="25"/>
    </row>
    <row r="53901" spans="23:24" x14ac:dyDescent="0.2">
      <c r="W53901" s="25"/>
      <c r="X53901" s="25"/>
    </row>
    <row r="53902" spans="23:24" x14ac:dyDescent="0.2">
      <c r="W53902" s="25"/>
      <c r="X53902" s="25"/>
    </row>
    <row r="53903" spans="23:24" x14ac:dyDescent="0.2">
      <c r="W53903" s="25"/>
      <c r="X53903" s="25"/>
    </row>
    <row r="53904" spans="23:24" x14ac:dyDescent="0.2">
      <c r="W53904" s="25"/>
      <c r="X53904" s="25"/>
    </row>
    <row r="53905" spans="23:24" x14ac:dyDescent="0.2">
      <c r="W53905" s="25"/>
      <c r="X53905" s="25"/>
    </row>
    <row r="53906" spans="23:24" x14ac:dyDescent="0.2">
      <c r="W53906" s="25"/>
      <c r="X53906" s="25"/>
    </row>
    <row r="53907" spans="23:24" x14ac:dyDescent="0.2">
      <c r="W53907" s="25"/>
      <c r="X53907" s="25"/>
    </row>
    <row r="53908" spans="23:24" x14ac:dyDescent="0.2">
      <c r="W53908" s="25"/>
      <c r="X53908" s="25"/>
    </row>
    <row r="53909" spans="23:24" x14ac:dyDescent="0.2">
      <c r="W53909" s="25"/>
      <c r="X53909" s="25"/>
    </row>
    <row r="53910" spans="23:24" x14ac:dyDescent="0.2">
      <c r="W53910" s="25"/>
      <c r="X53910" s="25"/>
    </row>
    <row r="53911" spans="23:24" x14ac:dyDescent="0.2">
      <c r="W53911" s="25"/>
      <c r="X53911" s="25"/>
    </row>
    <row r="53912" spans="23:24" x14ac:dyDescent="0.2">
      <c r="W53912" s="25"/>
      <c r="X53912" s="25"/>
    </row>
    <row r="53913" spans="23:24" x14ac:dyDescent="0.2">
      <c r="W53913" s="25"/>
      <c r="X53913" s="25"/>
    </row>
    <row r="53914" spans="23:24" x14ac:dyDescent="0.2">
      <c r="W53914" s="25"/>
      <c r="X53914" s="25"/>
    </row>
    <row r="53915" spans="23:24" x14ac:dyDescent="0.2">
      <c r="W53915" s="25"/>
      <c r="X53915" s="25"/>
    </row>
    <row r="53916" spans="23:24" x14ac:dyDescent="0.2">
      <c r="W53916" s="25"/>
      <c r="X53916" s="25"/>
    </row>
    <row r="53917" spans="23:24" x14ac:dyDescent="0.2">
      <c r="W53917" s="25"/>
      <c r="X53917" s="25"/>
    </row>
    <row r="53918" spans="23:24" x14ac:dyDescent="0.2">
      <c r="W53918" s="25"/>
      <c r="X53918" s="25"/>
    </row>
    <row r="53919" spans="23:24" x14ac:dyDescent="0.2">
      <c r="W53919" s="25"/>
      <c r="X53919" s="25"/>
    </row>
    <row r="53920" spans="23:24" x14ac:dyDescent="0.2">
      <c r="W53920" s="25"/>
      <c r="X53920" s="25"/>
    </row>
    <row r="53921" spans="23:24" x14ac:dyDescent="0.2">
      <c r="W53921" s="25"/>
      <c r="X53921" s="25"/>
    </row>
    <row r="53922" spans="23:24" x14ac:dyDescent="0.2">
      <c r="W53922" s="25"/>
      <c r="X53922" s="25"/>
    </row>
    <row r="53923" spans="23:24" x14ac:dyDescent="0.2">
      <c r="W53923" s="25"/>
      <c r="X53923" s="25"/>
    </row>
    <row r="53924" spans="23:24" x14ac:dyDescent="0.2">
      <c r="W53924" s="25"/>
      <c r="X53924" s="25"/>
    </row>
    <row r="53925" spans="23:24" x14ac:dyDescent="0.2">
      <c r="W53925" s="25"/>
      <c r="X53925" s="25"/>
    </row>
    <row r="53926" spans="23:24" x14ac:dyDescent="0.2">
      <c r="W53926" s="25"/>
      <c r="X53926" s="25"/>
    </row>
    <row r="53927" spans="23:24" x14ac:dyDescent="0.2">
      <c r="W53927" s="25"/>
      <c r="X53927" s="25"/>
    </row>
    <row r="53928" spans="23:24" x14ac:dyDescent="0.2">
      <c r="W53928" s="25"/>
      <c r="X53928" s="25"/>
    </row>
    <row r="53929" spans="23:24" x14ac:dyDescent="0.2">
      <c r="W53929" s="25"/>
      <c r="X53929" s="25"/>
    </row>
    <row r="53930" spans="23:24" x14ac:dyDescent="0.2">
      <c r="W53930" s="25"/>
      <c r="X53930" s="25"/>
    </row>
    <row r="53931" spans="23:24" x14ac:dyDescent="0.2">
      <c r="W53931" s="25"/>
      <c r="X53931" s="25"/>
    </row>
    <row r="53932" spans="23:24" x14ac:dyDescent="0.2">
      <c r="W53932" s="25"/>
      <c r="X53932" s="25"/>
    </row>
    <row r="53933" spans="23:24" x14ac:dyDescent="0.2">
      <c r="W53933" s="25"/>
      <c r="X53933" s="25"/>
    </row>
    <row r="53934" spans="23:24" x14ac:dyDescent="0.2">
      <c r="W53934" s="25"/>
      <c r="X53934" s="25"/>
    </row>
    <row r="53935" spans="23:24" x14ac:dyDescent="0.2">
      <c r="W53935" s="25"/>
      <c r="X53935" s="25"/>
    </row>
    <row r="53936" spans="23:24" x14ac:dyDescent="0.2">
      <c r="W53936" s="25"/>
      <c r="X53936" s="25"/>
    </row>
    <row r="53937" spans="23:24" x14ac:dyDescent="0.2">
      <c r="W53937" s="25"/>
      <c r="X53937" s="25"/>
    </row>
    <row r="53938" spans="23:24" x14ac:dyDescent="0.2">
      <c r="W53938" s="25"/>
      <c r="X53938" s="25"/>
    </row>
    <row r="53939" spans="23:24" x14ac:dyDescent="0.2">
      <c r="W53939" s="25"/>
      <c r="X53939" s="25"/>
    </row>
    <row r="53940" spans="23:24" x14ac:dyDescent="0.2">
      <c r="W53940" s="25"/>
      <c r="X53940" s="25"/>
    </row>
    <row r="53941" spans="23:24" x14ac:dyDescent="0.2">
      <c r="W53941" s="25"/>
      <c r="X53941" s="25"/>
    </row>
    <row r="53942" spans="23:24" x14ac:dyDescent="0.2">
      <c r="W53942" s="25"/>
      <c r="X53942" s="25"/>
    </row>
    <row r="53943" spans="23:24" x14ac:dyDescent="0.2">
      <c r="W53943" s="25"/>
      <c r="X53943" s="25"/>
    </row>
    <row r="53944" spans="23:24" x14ac:dyDescent="0.2">
      <c r="W53944" s="25"/>
      <c r="X53944" s="25"/>
    </row>
    <row r="53945" spans="23:24" x14ac:dyDescent="0.2">
      <c r="W53945" s="25"/>
      <c r="X53945" s="25"/>
    </row>
    <row r="53946" spans="23:24" x14ac:dyDescent="0.2">
      <c r="W53946" s="25"/>
      <c r="X53946" s="25"/>
    </row>
    <row r="53947" spans="23:24" x14ac:dyDescent="0.2">
      <c r="W53947" s="25"/>
      <c r="X53947" s="25"/>
    </row>
    <row r="53948" spans="23:24" x14ac:dyDescent="0.2">
      <c r="W53948" s="25"/>
      <c r="X53948" s="25"/>
    </row>
    <row r="53949" spans="23:24" x14ac:dyDescent="0.2">
      <c r="W53949" s="25"/>
      <c r="X53949" s="25"/>
    </row>
    <row r="53950" spans="23:24" x14ac:dyDescent="0.2">
      <c r="W53950" s="25"/>
      <c r="X53950" s="25"/>
    </row>
    <row r="53951" spans="23:24" x14ac:dyDescent="0.2">
      <c r="W53951" s="25"/>
      <c r="X53951" s="25"/>
    </row>
    <row r="53952" spans="23:24" x14ac:dyDescent="0.2">
      <c r="W53952" s="25"/>
      <c r="X53952" s="25"/>
    </row>
    <row r="53953" spans="23:24" x14ac:dyDescent="0.2">
      <c r="W53953" s="25"/>
      <c r="X53953" s="25"/>
    </row>
    <row r="53954" spans="23:24" x14ac:dyDescent="0.2">
      <c r="W53954" s="25"/>
      <c r="X53954" s="25"/>
    </row>
    <row r="53955" spans="23:24" x14ac:dyDescent="0.2">
      <c r="W53955" s="25"/>
      <c r="X53955" s="25"/>
    </row>
    <row r="53956" spans="23:24" x14ac:dyDescent="0.2">
      <c r="W53956" s="25"/>
      <c r="X53956" s="25"/>
    </row>
    <row r="53957" spans="23:24" x14ac:dyDescent="0.2">
      <c r="W53957" s="25"/>
      <c r="X53957" s="25"/>
    </row>
    <row r="53958" spans="23:24" x14ac:dyDescent="0.2">
      <c r="W53958" s="25"/>
      <c r="X53958" s="25"/>
    </row>
    <row r="53959" spans="23:24" x14ac:dyDescent="0.2">
      <c r="W53959" s="25"/>
      <c r="X53959" s="25"/>
    </row>
    <row r="53960" spans="23:24" x14ac:dyDescent="0.2">
      <c r="W53960" s="25"/>
      <c r="X53960" s="25"/>
    </row>
    <row r="53961" spans="23:24" x14ac:dyDescent="0.2">
      <c r="W53961" s="25"/>
      <c r="X53961" s="25"/>
    </row>
    <row r="53962" spans="23:24" x14ac:dyDescent="0.2">
      <c r="W53962" s="25"/>
      <c r="X53962" s="25"/>
    </row>
    <row r="53963" spans="23:24" x14ac:dyDescent="0.2">
      <c r="W53963" s="25"/>
      <c r="X53963" s="25"/>
    </row>
    <row r="53964" spans="23:24" x14ac:dyDescent="0.2">
      <c r="W53964" s="25"/>
      <c r="X53964" s="25"/>
    </row>
    <row r="53965" spans="23:24" x14ac:dyDescent="0.2">
      <c r="W53965" s="25"/>
      <c r="X53965" s="25"/>
    </row>
    <row r="53966" spans="23:24" x14ac:dyDescent="0.2">
      <c r="W53966" s="25"/>
      <c r="X53966" s="25"/>
    </row>
    <row r="53967" spans="23:24" x14ac:dyDescent="0.2">
      <c r="W53967" s="25"/>
      <c r="X53967" s="25"/>
    </row>
    <row r="53968" spans="23:24" x14ac:dyDescent="0.2">
      <c r="W53968" s="25"/>
      <c r="X53968" s="25"/>
    </row>
    <row r="53969" spans="23:24" x14ac:dyDescent="0.2">
      <c r="W53969" s="25"/>
      <c r="X53969" s="25"/>
    </row>
    <row r="53970" spans="23:24" x14ac:dyDescent="0.2">
      <c r="W53970" s="25"/>
      <c r="X53970" s="25"/>
    </row>
    <row r="53971" spans="23:24" x14ac:dyDescent="0.2">
      <c r="W53971" s="25"/>
      <c r="X53971" s="25"/>
    </row>
    <row r="53972" spans="23:24" x14ac:dyDescent="0.2">
      <c r="W53972" s="25"/>
      <c r="X53972" s="25"/>
    </row>
    <row r="53973" spans="23:24" x14ac:dyDescent="0.2">
      <c r="W53973" s="25"/>
      <c r="X53973" s="25"/>
    </row>
    <row r="53974" spans="23:24" x14ac:dyDescent="0.2">
      <c r="W53974" s="25"/>
      <c r="X53974" s="25"/>
    </row>
    <row r="53975" spans="23:24" x14ac:dyDescent="0.2">
      <c r="W53975" s="25"/>
      <c r="X53975" s="25"/>
    </row>
    <row r="53976" spans="23:24" x14ac:dyDescent="0.2">
      <c r="W53976" s="25"/>
      <c r="X53976" s="25"/>
    </row>
    <row r="53977" spans="23:24" x14ac:dyDescent="0.2">
      <c r="W53977" s="25"/>
      <c r="X53977" s="25"/>
    </row>
    <row r="53978" spans="23:24" x14ac:dyDescent="0.2">
      <c r="W53978" s="25"/>
      <c r="X53978" s="25"/>
    </row>
    <row r="53979" spans="23:24" x14ac:dyDescent="0.2">
      <c r="W53979" s="25"/>
      <c r="X53979" s="25"/>
    </row>
    <row r="53980" spans="23:24" x14ac:dyDescent="0.2">
      <c r="W53980" s="25"/>
      <c r="X53980" s="25"/>
    </row>
    <row r="53981" spans="23:24" x14ac:dyDescent="0.2">
      <c r="W53981" s="25"/>
      <c r="X53981" s="25"/>
    </row>
    <row r="53982" spans="23:24" x14ac:dyDescent="0.2">
      <c r="W53982" s="25"/>
      <c r="X53982" s="25"/>
    </row>
    <row r="53983" spans="23:24" x14ac:dyDescent="0.2">
      <c r="W53983" s="25"/>
      <c r="X53983" s="25"/>
    </row>
    <row r="53984" spans="23:24" x14ac:dyDescent="0.2">
      <c r="W53984" s="25"/>
      <c r="X53984" s="25"/>
    </row>
    <row r="53985" spans="23:24" x14ac:dyDescent="0.2">
      <c r="W53985" s="25"/>
      <c r="X53985" s="25"/>
    </row>
    <row r="53986" spans="23:24" x14ac:dyDescent="0.2">
      <c r="W53986" s="25"/>
      <c r="X53986" s="25"/>
    </row>
    <row r="53987" spans="23:24" x14ac:dyDescent="0.2">
      <c r="W53987" s="25"/>
      <c r="X53987" s="25"/>
    </row>
    <row r="53988" spans="23:24" x14ac:dyDescent="0.2">
      <c r="W53988" s="25"/>
      <c r="X53988" s="25"/>
    </row>
    <row r="53989" spans="23:24" x14ac:dyDescent="0.2">
      <c r="W53989" s="25"/>
      <c r="X53989" s="25"/>
    </row>
    <row r="53990" spans="23:24" x14ac:dyDescent="0.2">
      <c r="W53990" s="25"/>
      <c r="X53990" s="25"/>
    </row>
    <row r="53991" spans="23:24" x14ac:dyDescent="0.2">
      <c r="W53991" s="25"/>
      <c r="X53991" s="25"/>
    </row>
    <row r="53992" spans="23:24" x14ac:dyDescent="0.2">
      <c r="W53992" s="25"/>
      <c r="X53992" s="25"/>
    </row>
    <row r="53993" spans="23:24" x14ac:dyDescent="0.2">
      <c r="W53993" s="25"/>
      <c r="X53993" s="25"/>
    </row>
    <row r="53994" spans="23:24" x14ac:dyDescent="0.2">
      <c r="W53994" s="25"/>
      <c r="X53994" s="25"/>
    </row>
    <row r="53995" spans="23:24" x14ac:dyDescent="0.2">
      <c r="W53995" s="25"/>
      <c r="X53995" s="25"/>
    </row>
    <row r="53996" spans="23:24" x14ac:dyDescent="0.2">
      <c r="W53996" s="25"/>
      <c r="X53996" s="25"/>
    </row>
    <row r="53997" spans="23:24" x14ac:dyDescent="0.2">
      <c r="W53997" s="25"/>
      <c r="X53997" s="25"/>
    </row>
    <row r="53998" spans="23:24" x14ac:dyDescent="0.2">
      <c r="W53998" s="25"/>
      <c r="X53998" s="25"/>
    </row>
    <row r="53999" spans="23:24" x14ac:dyDescent="0.2">
      <c r="W53999" s="25"/>
      <c r="X53999" s="25"/>
    </row>
    <row r="54000" spans="23:24" x14ac:dyDescent="0.2">
      <c r="W54000" s="25"/>
      <c r="X54000" s="25"/>
    </row>
    <row r="54001" spans="23:24" x14ac:dyDescent="0.2">
      <c r="W54001" s="25"/>
      <c r="X54001" s="25"/>
    </row>
    <row r="54002" spans="23:24" x14ac:dyDescent="0.2">
      <c r="W54002" s="25"/>
      <c r="X54002" s="25"/>
    </row>
    <row r="54003" spans="23:24" x14ac:dyDescent="0.2">
      <c r="W54003" s="25"/>
      <c r="X54003" s="25"/>
    </row>
    <row r="54004" spans="23:24" x14ac:dyDescent="0.2">
      <c r="W54004" s="25"/>
      <c r="X54004" s="25"/>
    </row>
    <row r="54005" spans="23:24" x14ac:dyDescent="0.2">
      <c r="W54005" s="25"/>
      <c r="X54005" s="25"/>
    </row>
    <row r="54006" spans="23:24" x14ac:dyDescent="0.2">
      <c r="W54006" s="25"/>
      <c r="X54006" s="25"/>
    </row>
    <row r="54007" spans="23:24" x14ac:dyDescent="0.2">
      <c r="W54007" s="25"/>
      <c r="X54007" s="25"/>
    </row>
    <row r="54008" spans="23:24" x14ac:dyDescent="0.2">
      <c r="W54008" s="25"/>
      <c r="X54008" s="25"/>
    </row>
    <row r="54009" spans="23:24" x14ac:dyDescent="0.2">
      <c r="W54009" s="25"/>
      <c r="X54009" s="25"/>
    </row>
    <row r="54010" spans="23:24" x14ac:dyDescent="0.2">
      <c r="W54010" s="25"/>
      <c r="X54010" s="25"/>
    </row>
    <row r="54011" spans="23:24" x14ac:dyDescent="0.2">
      <c r="W54011" s="25"/>
      <c r="X54011" s="25"/>
    </row>
    <row r="54012" spans="23:24" x14ac:dyDescent="0.2">
      <c r="W54012" s="25"/>
      <c r="X54012" s="25"/>
    </row>
    <row r="54013" spans="23:24" x14ac:dyDescent="0.2">
      <c r="W54013" s="25"/>
      <c r="X54013" s="25"/>
    </row>
    <row r="54014" spans="23:24" x14ac:dyDescent="0.2">
      <c r="W54014" s="25"/>
      <c r="X54014" s="25"/>
    </row>
    <row r="54015" spans="23:24" x14ac:dyDescent="0.2">
      <c r="W54015" s="25"/>
      <c r="X54015" s="25"/>
    </row>
    <row r="54016" spans="23:24" x14ac:dyDescent="0.2">
      <c r="W54016" s="25"/>
      <c r="X54016" s="25"/>
    </row>
    <row r="54017" spans="23:24" x14ac:dyDescent="0.2">
      <c r="W54017" s="25"/>
      <c r="X54017" s="25"/>
    </row>
    <row r="54018" spans="23:24" x14ac:dyDescent="0.2">
      <c r="W54018" s="25"/>
      <c r="X54018" s="25"/>
    </row>
    <row r="54019" spans="23:24" x14ac:dyDescent="0.2">
      <c r="W54019" s="25"/>
      <c r="X54019" s="25"/>
    </row>
    <row r="54020" spans="23:24" x14ac:dyDescent="0.2">
      <c r="W54020" s="25"/>
      <c r="X54020" s="25"/>
    </row>
    <row r="54021" spans="23:24" x14ac:dyDescent="0.2">
      <c r="W54021" s="25"/>
      <c r="X54021" s="25"/>
    </row>
    <row r="54022" spans="23:24" x14ac:dyDescent="0.2">
      <c r="W54022" s="25"/>
      <c r="X54022" s="25"/>
    </row>
    <row r="54023" spans="23:24" x14ac:dyDescent="0.2">
      <c r="W54023" s="25"/>
      <c r="X54023" s="25"/>
    </row>
    <row r="54024" spans="23:24" x14ac:dyDescent="0.2">
      <c r="W54024" s="25"/>
      <c r="X54024" s="25"/>
    </row>
    <row r="54025" spans="23:24" x14ac:dyDescent="0.2">
      <c r="W54025" s="25"/>
      <c r="X54025" s="25"/>
    </row>
    <row r="54026" spans="23:24" x14ac:dyDescent="0.2">
      <c r="W54026" s="25"/>
      <c r="X54026" s="25"/>
    </row>
    <row r="54027" spans="23:24" x14ac:dyDescent="0.2">
      <c r="W54027" s="25"/>
      <c r="X54027" s="25"/>
    </row>
    <row r="54028" spans="23:24" x14ac:dyDescent="0.2">
      <c r="W54028" s="25"/>
      <c r="X54028" s="25"/>
    </row>
    <row r="54029" spans="23:24" x14ac:dyDescent="0.2">
      <c r="W54029" s="25"/>
      <c r="X54029" s="25"/>
    </row>
    <row r="54030" spans="23:24" x14ac:dyDescent="0.2">
      <c r="W54030" s="25"/>
      <c r="X54030" s="25"/>
    </row>
    <row r="54031" spans="23:24" x14ac:dyDescent="0.2">
      <c r="W54031" s="25"/>
      <c r="X54031" s="25"/>
    </row>
    <row r="54032" spans="23:24" x14ac:dyDescent="0.2">
      <c r="W54032" s="25"/>
      <c r="X54032" s="25"/>
    </row>
    <row r="54033" spans="23:24" x14ac:dyDescent="0.2">
      <c r="W54033" s="25"/>
      <c r="X54033" s="25"/>
    </row>
    <row r="54034" spans="23:24" x14ac:dyDescent="0.2">
      <c r="W54034" s="25"/>
      <c r="X54034" s="25"/>
    </row>
    <row r="54035" spans="23:24" x14ac:dyDescent="0.2">
      <c r="W54035" s="25"/>
      <c r="X54035" s="25"/>
    </row>
    <row r="54036" spans="23:24" x14ac:dyDescent="0.2">
      <c r="W54036" s="25"/>
      <c r="X54036" s="25"/>
    </row>
    <row r="54037" spans="23:24" x14ac:dyDescent="0.2">
      <c r="W54037" s="25"/>
      <c r="X54037" s="25"/>
    </row>
    <row r="54038" spans="23:24" x14ac:dyDescent="0.2">
      <c r="W54038" s="25"/>
      <c r="X54038" s="25"/>
    </row>
    <row r="54039" spans="23:24" x14ac:dyDescent="0.2">
      <c r="W54039" s="25"/>
      <c r="X54039" s="25"/>
    </row>
    <row r="54040" spans="23:24" x14ac:dyDescent="0.2">
      <c r="W54040" s="25"/>
      <c r="X54040" s="25"/>
    </row>
    <row r="54041" spans="23:24" x14ac:dyDescent="0.2">
      <c r="W54041" s="25"/>
      <c r="X54041" s="25"/>
    </row>
    <row r="54042" spans="23:24" x14ac:dyDescent="0.2">
      <c r="W54042" s="25"/>
      <c r="X54042" s="25"/>
    </row>
    <row r="54043" spans="23:24" x14ac:dyDescent="0.2">
      <c r="W54043" s="25"/>
      <c r="X54043" s="25"/>
    </row>
    <row r="54044" spans="23:24" x14ac:dyDescent="0.2">
      <c r="W54044" s="25"/>
      <c r="X54044" s="25"/>
    </row>
    <row r="54045" spans="23:24" x14ac:dyDescent="0.2">
      <c r="W54045" s="25"/>
      <c r="X54045" s="25"/>
    </row>
    <row r="54046" spans="23:24" x14ac:dyDescent="0.2">
      <c r="W54046" s="25"/>
      <c r="X54046" s="25"/>
    </row>
    <row r="54047" spans="23:24" x14ac:dyDescent="0.2">
      <c r="W54047" s="25"/>
      <c r="X54047" s="25"/>
    </row>
    <row r="54048" spans="23:24" x14ac:dyDescent="0.2">
      <c r="W54048" s="25"/>
      <c r="X54048" s="25"/>
    </row>
    <row r="54049" spans="23:24" x14ac:dyDescent="0.2">
      <c r="W54049" s="25"/>
      <c r="X54049" s="25"/>
    </row>
    <row r="54050" spans="23:24" x14ac:dyDescent="0.2">
      <c r="W54050" s="25"/>
      <c r="X54050" s="25"/>
    </row>
    <row r="54051" spans="23:24" x14ac:dyDescent="0.2">
      <c r="W54051" s="25"/>
      <c r="X54051" s="25"/>
    </row>
    <row r="54052" spans="23:24" x14ac:dyDescent="0.2">
      <c r="W54052" s="25"/>
      <c r="X54052" s="25"/>
    </row>
    <row r="54053" spans="23:24" x14ac:dyDescent="0.2">
      <c r="W54053" s="25"/>
      <c r="X54053" s="25"/>
    </row>
    <row r="54054" spans="23:24" x14ac:dyDescent="0.2">
      <c r="W54054" s="25"/>
      <c r="X54054" s="25"/>
    </row>
    <row r="54055" spans="23:24" x14ac:dyDescent="0.2">
      <c r="W54055" s="25"/>
      <c r="X54055" s="25"/>
    </row>
    <row r="54056" spans="23:24" x14ac:dyDescent="0.2">
      <c r="W54056" s="25"/>
      <c r="X54056" s="25"/>
    </row>
    <row r="54057" spans="23:24" x14ac:dyDescent="0.2">
      <c r="W54057" s="25"/>
      <c r="X54057" s="25"/>
    </row>
    <row r="54058" spans="23:24" x14ac:dyDescent="0.2">
      <c r="W54058" s="25"/>
      <c r="X54058" s="25"/>
    </row>
    <row r="54059" spans="23:24" x14ac:dyDescent="0.2">
      <c r="W54059" s="25"/>
      <c r="X54059" s="25"/>
    </row>
    <row r="54060" spans="23:24" x14ac:dyDescent="0.2">
      <c r="W54060" s="25"/>
      <c r="X54060" s="25"/>
    </row>
    <row r="54061" spans="23:24" x14ac:dyDescent="0.2">
      <c r="W54061" s="25"/>
      <c r="X54061" s="25"/>
    </row>
    <row r="54062" spans="23:24" x14ac:dyDescent="0.2">
      <c r="W54062" s="25"/>
      <c r="X54062" s="25"/>
    </row>
    <row r="54063" spans="23:24" x14ac:dyDescent="0.2">
      <c r="W54063" s="25"/>
      <c r="X54063" s="25"/>
    </row>
    <row r="54064" spans="23:24" x14ac:dyDescent="0.2">
      <c r="W54064" s="25"/>
      <c r="X54064" s="25"/>
    </row>
    <row r="54065" spans="23:24" x14ac:dyDescent="0.2">
      <c r="W54065" s="25"/>
      <c r="X54065" s="25"/>
    </row>
    <row r="54066" spans="23:24" x14ac:dyDescent="0.2">
      <c r="W54066" s="25"/>
      <c r="X54066" s="25"/>
    </row>
    <row r="54067" spans="23:24" x14ac:dyDescent="0.2">
      <c r="W54067" s="25"/>
      <c r="X54067" s="25"/>
    </row>
    <row r="54068" spans="23:24" x14ac:dyDescent="0.2">
      <c r="W54068" s="25"/>
      <c r="X54068" s="25"/>
    </row>
    <row r="54069" spans="23:24" x14ac:dyDescent="0.2">
      <c r="W54069" s="25"/>
      <c r="X54069" s="25"/>
    </row>
    <row r="54070" spans="23:24" x14ac:dyDescent="0.2">
      <c r="W54070" s="25"/>
      <c r="X54070" s="25"/>
    </row>
    <row r="54071" spans="23:24" x14ac:dyDescent="0.2">
      <c r="W54071" s="25"/>
      <c r="X54071" s="25"/>
    </row>
    <row r="54072" spans="23:24" x14ac:dyDescent="0.2">
      <c r="W54072" s="25"/>
      <c r="X54072" s="25"/>
    </row>
    <row r="54073" spans="23:24" x14ac:dyDescent="0.2">
      <c r="W54073" s="25"/>
      <c r="X54073" s="25"/>
    </row>
    <row r="54074" spans="23:24" x14ac:dyDescent="0.2">
      <c r="W54074" s="25"/>
      <c r="X54074" s="25"/>
    </row>
    <row r="54075" spans="23:24" x14ac:dyDescent="0.2">
      <c r="W54075" s="25"/>
      <c r="X54075" s="25"/>
    </row>
    <row r="54076" spans="23:24" x14ac:dyDescent="0.2">
      <c r="W54076" s="25"/>
      <c r="X54076" s="25"/>
    </row>
    <row r="54077" spans="23:24" x14ac:dyDescent="0.2">
      <c r="W54077" s="25"/>
      <c r="X54077" s="25"/>
    </row>
    <row r="54078" spans="23:24" x14ac:dyDescent="0.2">
      <c r="W54078" s="25"/>
      <c r="X54078" s="25"/>
    </row>
    <row r="54079" spans="23:24" x14ac:dyDescent="0.2">
      <c r="W54079" s="25"/>
      <c r="X54079" s="25"/>
    </row>
    <row r="54080" spans="23:24" x14ac:dyDescent="0.2">
      <c r="W54080" s="25"/>
      <c r="X54080" s="25"/>
    </row>
    <row r="54081" spans="23:24" x14ac:dyDescent="0.2">
      <c r="W54081" s="25"/>
      <c r="X54081" s="25"/>
    </row>
    <row r="54082" spans="23:24" x14ac:dyDescent="0.2">
      <c r="W54082" s="25"/>
      <c r="X54082" s="25"/>
    </row>
    <row r="54083" spans="23:24" x14ac:dyDescent="0.2">
      <c r="W54083" s="25"/>
      <c r="X54083" s="25"/>
    </row>
    <row r="54084" spans="23:24" x14ac:dyDescent="0.2">
      <c r="W54084" s="25"/>
      <c r="X54084" s="25"/>
    </row>
    <row r="54085" spans="23:24" x14ac:dyDescent="0.2">
      <c r="W54085" s="25"/>
      <c r="X54085" s="25"/>
    </row>
    <row r="54086" spans="23:24" x14ac:dyDescent="0.2">
      <c r="W54086" s="25"/>
      <c r="X54086" s="25"/>
    </row>
    <row r="54087" spans="23:24" x14ac:dyDescent="0.2">
      <c r="W54087" s="25"/>
      <c r="X54087" s="25"/>
    </row>
    <row r="54088" spans="23:24" x14ac:dyDescent="0.2">
      <c r="W54088" s="25"/>
      <c r="X54088" s="25"/>
    </row>
    <row r="54089" spans="23:24" x14ac:dyDescent="0.2">
      <c r="W54089" s="25"/>
      <c r="X54089" s="25"/>
    </row>
    <row r="54090" spans="23:24" x14ac:dyDescent="0.2">
      <c r="W54090" s="25"/>
      <c r="X54090" s="25"/>
    </row>
    <row r="54091" spans="23:24" x14ac:dyDescent="0.2">
      <c r="W54091" s="25"/>
      <c r="X54091" s="25"/>
    </row>
    <row r="54092" spans="23:24" x14ac:dyDescent="0.2">
      <c r="W54092" s="25"/>
      <c r="X54092" s="25"/>
    </row>
    <row r="54093" spans="23:24" x14ac:dyDescent="0.2">
      <c r="W54093" s="25"/>
      <c r="X54093" s="25"/>
    </row>
    <row r="54094" spans="23:24" x14ac:dyDescent="0.2">
      <c r="W54094" s="25"/>
      <c r="X54094" s="25"/>
    </row>
    <row r="54095" spans="23:24" x14ac:dyDescent="0.2">
      <c r="W54095" s="25"/>
      <c r="X54095" s="25"/>
    </row>
    <row r="54096" spans="23:24" x14ac:dyDescent="0.2">
      <c r="W54096" s="25"/>
      <c r="X54096" s="25"/>
    </row>
    <row r="54097" spans="23:24" x14ac:dyDescent="0.2">
      <c r="W54097" s="25"/>
      <c r="X54097" s="25"/>
    </row>
    <row r="54098" spans="23:24" x14ac:dyDescent="0.2">
      <c r="W54098" s="25"/>
      <c r="X54098" s="25"/>
    </row>
    <row r="54099" spans="23:24" x14ac:dyDescent="0.2">
      <c r="W54099" s="25"/>
      <c r="X54099" s="25"/>
    </row>
    <row r="54100" spans="23:24" x14ac:dyDescent="0.2">
      <c r="W54100" s="25"/>
      <c r="X54100" s="25"/>
    </row>
    <row r="54101" spans="23:24" x14ac:dyDescent="0.2">
      <c r="W54101" s="25"/>
      <c r="X54101" s="25"/>
    </row>
    <row r="54102" spans="23:24" x14ac:dyDescent="0.2">
      <c r="W54102" s="25"/>
      <c r="X54102" s="25"/>
    </row>
    <row r="54103" spans="23:24" x14ac:dyDescent="0.2">
      <c r="W54103" s="25"/>
      <c r="X54103" s="25"/>
    </row>
    <row r="54104" spans="23:24" x14ac:dyDescent="0.2">
      <c r="W54104" s="25"/>
      <c r="X54104" s="25"/>
    </row>
    <row r="54105" spans="23:24" x14ac:dyDescent="0.2">
      <c r="W54105" s="25"/>
      <c r="X54105" s="25"/>
    </row>
    <row r="54106" spans="23:24" x14ac:dyDescent="0.2">
      <c r="W54106" s="25"/>
      <c r="X54106" s="25"/>
    </row>
    <row r="54107" spans="23:24" x14ac:dyDescent="0.2">
      <c r="W54107" s="25"/>
      <c r="X54107" s="25"/>
    </row>
    <row r="54108" spans="23:24" x14ac:dyDescent="0.2">
      <c r="W54108" s="25"/>
      <c r="X54108" s="25"/>
    </row>
    <row r="54109" spans="23:24" x14ac:dyDescent="0.2">
      <c r="W54109" s="25"/>
      <c r="X54109" s="25"/>
    </row>
    <row r="54110" spans="23:24" x14ac:dyDescent="0.2">
      <c r="W54110" s="25"/>
      <c r="X54110" s="25"/>
    </row>
    <row r="54111" spans="23:24" x14ac:dyDescent="0.2">
      <c r="W54111" s="25"/>
      <c r="X54111" s="25"/>
    </row>
    <row r="54112" spans="23:24" x14ac:dyDescent="0.2">
      <c r="W54112" s="25"/>
      <c r="X54112" s="25"/>
    </row>
    <row r="54113" spans="23:24" x14ac:dyDescent="0.2">
      <c r="W54113" s="25"/>
      <c r="X54113" s="25"/>
    </row>
    <row r="54114" spans="23:24" x14ac:dyDescent="0.2">
      <c r="W54114" s="25"/>
      <c r="X54114" s="25"/>
    </row>
    <row r="54115" spans="23:24" x14ac:dyDescent="0.2">
      <c r="W54115" s="25"/>
      <c r="X54115" s="25"/>
    </row>
    <row r="54116" spans="23:24" x14ac:dyDescent="0.2">
      <c r="W54116" s="25"/>
      <c r="X54116" s="25"/>
    </row>
    <row r="54117" spans="23:24" x14ac:dyDescent="0.2">
      <c r="W54117" s="25"/>
      <c r="X54117" s="25"/>
    </row>
    <row r="54118" spans="23:24" x14ac:dyDescent="0.2">
      <c r="W54118" s="25"/>
      <c r="X54118" s="25"/>
    </row>
    <row r="54119" spans="23:24" x14ac:dyDescent="0.2">
      <c r="W54119" s="25"/>
      <c r="X54119" s="25"/>
    </row>
    <row r="54120" spans="23:24" x14ac:dyDescent="0.2">
      <c r="W54120" s="25"/>
      <c r="X54120" s="25"/>
    </row>
    <row r="54121" spans="23:24" x14ac:dyDescent="0.2">
      <c r="W54121" s="25"/>
      <c r="X54121" s="25"/>
    </row>
    <row r="54122" spans="23:24" x14ac:dyDescent="0.2">
      <c r="W54122" s="25"/>
      <c r="X54122" s="25"/>
    </row>
    <row r="54123" spans="23:24" x14ac:dyDescent="0.2">
      <c r="W54123" s="25"/>
      <c r="X54123" s="25"/>
    </row>
    <row r="54124" spans="23:24" x14ac:dyDescent="0.2">
      <c r="W54124" s="25"/>
      <c r="X54124" s="25"/>
    </row>
    <row r="54125" spans="23:24" x14ac:dyDescent="0.2">
      <c r="W54125" s="25"/>
      <c r="X54125" s="25"/>
    </row>
    <row r="54126" spans="23:24" x14ac:dyDescent="0.2">
      <c r="W54126" s="25"/>
      <c r="X54126" s="25"/>
    </row>
    <row r="54127" spans="23:24" x14ac:dyDescent="0.2">
      <c r="W54127" s="25"/>
      <c r="X54127" s="25"/>
    </row>
    <row r="54128" spans="23:24" x14ac:dyDescent="0.2">
      <c r="W54128" s="25"/>
      <c r="X54128" s="25"/>
    </row>
    <row r="54129" spans="23:24" x14ac:dyDescent="0.2">
      <c r="W54129" s="25"/>
      <c r="X54129" s="25"/>
    </row>
    <row r="54130" spans="23:24" x14ac:dyDescent="0.2">
      <c r="W54130" s="25"/>
      <c r="X54130" s="25"/>
    </row>
    <row r="54131" spans="23:24" x14ac:dyDescent="0.2">
      <c r="W54131" s="25"/>
      <c r="X54131" s="25"/>
    </row>
    <row r="54132" spans="23:24" x14ac:dyDescent="0.2">
      <c r="W54132" s="25"/>
      <c r="X54132" s="25"/>
    </row>
    <row r="54133" spans="23:24" x14ac:dyDescent="0.2">
      <c r="W54133" s="25"/>
      <c r="X54133" s="25"/>
    </row>
    <row r="54134" spans="23:24" x14ac:dyDescent="0.2">
      <c r="W54134" s="25"/>
      <c r="X54134" s="25"/>
    </row>
    <row r="54135" spans="23:24" x14ac:dyDescent="0.2">
      <c r="W54135" s="25"/>
      <c r="X54135" s="25"/>
    </row>
    <row r="54136" spans="23:24" x14ac:dyDescent="0.2">
      <c r="W54136" s="25"/>
      <c r="X54136" s="25"/>
    </row>
    <row r="54137" spans="23:24" x14ac:dyDescent="0.2">
      <c r="W54137" s="25"/>
      <c r="X54137" s="25"/>
    </row>
    <row r="54138" spans="23:24" x14ac:dyDescent="0.2">
      <c r="W54138" s="25"/>
      <c r="X54138" s="25"/>
    </row>
    <row r="54139" spans="23:24" x14ac:dyDescent="0.2">
      <c r="W54139" s="25"/>
      <c r="X54139" s="25"/>
    </row>
    <row r="54140" spans="23:24" x14ac:dyDescent="0.2">
      <c r="W54140" s="25"/>
      <c r="X54140" s="25"/>
    </row>
    <row r="54141" spans="23:24" x14ac:dyDescent="0.2">
      <c r="W54141" s="25"/>
      <c r="X54141" s="25"/>
    </row>
    <row r="54142" spans="23:24" x14ac:dyDescent="0.2">
      <c r="W54142" s="25"/>
      <c r="X54142" s="25"/>
    </row>
    <row r="54143" spans="23:24" x14ac:dyDescent="0.2">
      <c r="W54143" s="25"/>
      <c r="X54143" s="25"/>
    </row>
    <row r="54144" spans="23:24" x14ac:dyDescent="0.2">
      <c r="W54144" s="25"/>
      <c r="X54144" s="25"/>
    </row>
    <row r="54145" spans="23:24" x14ac:dyDescent="0.2">
      <c r="W54145" s="25"/>
      <c r="X54145" s="25"/>
    </row>
    <row r="54146" spans="23:24" x14ac:dyDescent="0.2">
      <c r="W54146" s="25"/>
      <c r="X54146" s="25"/>
    </row>
    <row r="54147" spans="23:24" x14ac:dyDescent="0.2">
      <c r="W54147" s="25"/>
      <c r="X54147" s="25"/>
    </row>
    <row r="54148" spans="23:24" x14ac:dyDescent="0.2">
      <c r="W54148" s="25"/>
      <c r="X54148" s="25"/>
    </row>
    <row r="54149" spans="23:24" x14ac:dyDescent="0.2">
      <c r="W54149" s="25"/>
      <c r="X54149" s="25"/>
    </row>
    <row r="54150" spans="23:24" x14ac:dyDescent="0.2">
      <c r="W54150" s="25"/>
      <c r="X54150" s="25"/>
    </row>
    <row r="54151" spans="23:24" x14ac:dyDescent="0.2">
      <c r="W54151" s="25"/>
      <c r="X54151" s="25"/>
    </row>
    <row r="54152" spans="23:24" x14ac:dyDescent="0.2">
      <c r="W54152" s="25"/>
      <c r="X54152" s="25"/>
    </row>
    <row r="54153" spans="23:24" x14ac:dyDescent="0.2">
      <c r="W54153" s="25"/>
      <c r="X54153" s="25"/>
    </row>
    <row r="54154" spans="23:24" x14ac:dyDescent="0.2">
      <c r="W54154" s="25"/>
      <c r="X54154" s="25"/>
    </row>
    <row r="54155" spans="23:24" x14ac:dyDescent="0.2">
      <c r="W54155" s="25"/>
      <c r="X54155" s="25"/>
    </row>
    <row r="54156" spans="23:24" x14ac:dyDescent="0.2">
      <c r="W54156" s="25"/>
      <c r="X54156" s="25"/>
    </row>
    <row r="54157" spans="23:24" x14ac:dyDescent="0.2">
      <c r="W54157" s="25"/>
      <c r="X54157" s="25"/>
    </row>
    <row r="54158" spans="23:24" x14ac:dyDescent="0.2">
      <c r="W54158" s="25"/>
      <c r="X54158" s="25"/>
    </row>
    <row r="54159" spans="23:24" x14ac:dyDescent="0.2">
      <c r="W54159" s="25"/>
      <c r="X54159" s="25"/>
    </row>
    <row r="54160" spans="23:24" x14ac:dyDescent="0.2">
      <c r="W54160" s="25"/>
      <c r="X54160" s="25"/>
    </row>
    <row r="54161" spans="23:24" x14ac:dyDescent="0.2">
      <c r="W54161" s="25"/>
      <c r="X54161" s="25"/>
    </row>
    <row r="54162" spans="23:24" x14ac:dyDescent="0.2">
      <c r="W54162" s="25"/>
      <c r="X54162" s="25"/>
    </row>
    <row r="54163" spans="23:24" x14ac:dyDescent="0.2">
      <c r="W54163" s="25"/>
      <c r="X54163" s="25"/>
    </row>
    <row r="54164" spans="23:24" x14ac:dyDescent="0.2">
      <c r="W54164" s="25"/>
      <c r="X54164" s="25"/>
    </row>
    <row r="54165" spans="23:24" x14ac:dyDescent="0.2">
      <c r="W54165" s="25"/>
      <c r="X54165" s="25"/>
    </row>
    <row r="54166" spans="23:24" x14ac:dyDescent="0.2">
      <c r="W54166" s="25"/>
      <c r="X54166" s="25"/>
    </row>
    <row r="54167" spans="23:24" x14ac:dyDescent="0.2">
      <c r="W54167" s="25"/>
      <c r="X54167" s="25"/>
    </row>
    <row r="54168" spans="23:24" x14ac:dyDescent="0.2">
      <c r="W54168" s="25"/>
      <c r="X54168" s="25"/>
    </row>
    <row r="54169" spans="23:24" x14ac:dyDescent="0.2">
      <c r="W54169" s="25"/>
      <c r="X54169" s="25"/>
    </row>
    <row r="54170" spans="23:24" x14ac:dyDescent="0.2">
      <c r="W54170" s="25"/>
      <c r="X54170" s="25"/>
    </row>
    <row r="54171" spans="23:24" x14ac:dyDescent="0.2">
      <c r="W54171" s="25"/>
      <c r="X54171" s="25"/>
    </row>
    <row r="54172" spans="23:24" x14ac:dyDescent="0.2">
      <c r="W54172" s="25"/>
      <c r="X54172" s="25"/>
    </row>
    <row r="54173" spans="23:24" x14ac:dyDescent="0.2">
      <c r="W54173" s="25"/>
      <c r="X54173" s="25"/>
    </row>
    <row r="54174" spans="23:24" x14ac:dyDescent="0.2">
      <c r="W54174" s="25"/>
      <c r="X54174" s="25"/>
    </row>
    <row r="54175" spans="23:24" x14ac:dyDescent="0.2">
      <c r="W54175" s="25"/>
      <c r="X54175" s="25"/>
    </row>
    <row r="54176" spans="23:24" x14ac:dyDescent="0.2">
      <c r="W54176" s="25"/>
      <c r="X54176" s="25"/>
    </row>
    <row r="54177" spans="23:24" x14ac:dyDescent="0.2">
      <c r="W54177" s="25"/>
      <c r="X54177" s="25"/>
    </row>
    <row r="54178" spans="23:24" x14ac:dyDescent="0.2">
      <c r="W54178" s="25"/>
      <c r="X54178" s="25"/>
    </row>
    <row r="54179" spans="23:24" x14ac:dyDescent="0.2">
      <c r="W54179" s="25"/>
      <c r="X54179" s="25"/>
    </row>
    <row r="54180" spans="23:24" x14ac:dyDescent="0.2">
      <c r="W54180" s="25"/>
      <c r="X54180" s="25"/>
    </row>
    <row r="54181" spans="23:24" x14ac:dyDescent="0.2">
      <c r="W54181" s="25"/>
      <c r="X54181" s="25"/>
    </row>
    <row r="54182" spans="23:24" x14ac:dyDescent="0.2">
      <c r="W54182" s="25"/>
      <c r="X54182" s="25"/>
    </row>
    <row r="54183" spans="23:24" x14ac:dyDescent="0.2">
      <c r="W54183" s="25"/>
      <c r="X54183" s="25"/>
    </row>
    <row r="54184" spans="23:24" x14ac:dyDescent="0.2">
      <c r="W54184" s="25"/>
      <c r="X54184" s="25"/>
    </row>
    <row r="54185" spans="23:24" x14ac:dyDescent="0.2">
      <c r="W54185" s="25"/>
      <c r="X54185" s="25"/>
    </row>
    <row r="54186" spans="23:24" x14ac:dyDescent="0.2">
      <c r="W54186" s="25"/>
      <c r="X54186" s="25"/>
    </row>
    <row r="54187" spans="23:24" x14ac:dyDescent="0.2">
      <c r="W54187" s="25"/>
      <c r="X54187" s="25"/>
    </row>
    <row r="54188" spans="23:24" x14ac:dyDescent="0.2">
      <c r="W54188" s="25"/>
      <c r="X54188" s="25"/>
    </row>
    <row r="54189" spans="23:24" x14ac:dyDescent="0.2">
      <c r="W54189" s="25"/>
      <c r="X54189" s="25"/>
    </row>
    <row r="54190" spans="23:24" x14ac:dyDescent="0.2">
      <c r="W54190" s="25"/>
      <c r="X54190" s="25"/>
    </row>
    <row r="54191" spans="23:24" x14ac:dyDescent="0.2">
      <c r="W54191" s="25"/>
      <c r="X54191" s="25"/>
    </row>
    <row r="54192" spans="23:24" x14ac:dyDescent="0.2">
      <c r="W54192" s="25"/>
      <c r="X54192" s="25"/>
    </row>
    <row r="54193" spans="23:24" x14ac:dyDescent="0.2">
      <c r="W54193" s="25"/>
      <c r="X54193" s="25"/>
    </row>
    <row r="54194" spans="23:24" x14ac:dyDescent="0.2">
      <c r="W54194" s="25"/>
      <c r="X54194" s="25"/>
    </row>
    <row r="54195" spans="23:24" x14ac:dyDescent="0.2">
      <c r="W54195" s="25"/>
      <c r="X54195" s="25"/>
    </row>
    <row r="54196" spans="23:24" x14ac:dyDescent="0.2">
      <c r="W54196" s="25"/>
      <c r="X54196" s="25"/>
    </row>
    <row r="54197" spans="23:24" x14ac:dyDescent="0.2">
      <c r="W54197" s="25"/>
      <c r="X54197" s="25"/>
    </row>
    <row r="54198" spans="23:24" x14ac:dyDescent="0.2">
      <c r="W54198" s="25"/>
      <c r="X54198" s="25"/>
    </row>
    <row r="54199" spans="23:24" x14ac:dyDescent="0.2">
      <c r="W54199" s="25"/>
      <c r="X54199" s="25"/>
    </row>
    <row r="54200" spans="23:24" x14ac:dyDescent="0.2">
      <c r="W54200" s="25"/>
      <c r="X54200" s="25"/>
    </row>
    <row r="54201" spans="23:24" x14ac:dyDescent="0.2">
      <c r="W54201" s="25"/>
      <c r="X54201" s="25"/>
    </row>
    <row r="54202" spans="23:24" x14ac:dyDescent="0.2">
      <c r="W54202" s="25"/>
      <c r="X54202" s="25"/>
    </row>
    <row r="54203" spans="23:24" x14ac:dyDescent="0.2">
      <c r="W54203" s="25"/>
      <c r="X54203" s="25"/>
    </row>
    <row r="54204" spans="23:24" x14ac:dyDescent="0.2">
      <c r="W54204" s="25"/>
      <c r="X54204" s="25"/>
    </row>
    <row r="54205" spans="23:24" x14ac:dyDescent="0.2">
      <c r="W54205" s="25"/>
      <c r="X54205" s="25"/>
    </row>
    <row r="54206" spans="23:24" x14ac:dyDescent="0.2">
      <c r="W54206" s="25"/>
      <c r="X54206" s="25"/>
    </row>
    <row r="54207" spans="23:24" x14ac:dyDescent="0.2">
      <c r="W54207" s="25"/>
      <c r="X54207" s="25"/>
    </row>
    <row r="54208" spans="23:24" x14ac:dyDescent="0.2">
      <c r="W54208" s="25"/>
      <c r="X54208" s="25"/>
    </row>
    <row r="54209" spans="23:24" x14ac:dyDescent="0.2">
      <c r="W54209" s="25"/>
      <c r="X54209" s="25"/>
    </row>
    <row r="54210" spans="23:24" x14ac:dyDescent="0.2">
      <c r="W54210" s="25"/>
      <c r="X54210" s="25"/>
    </row>
    <row r="54211" spans="23:24" x14ac:dyDescent="0.2">
      <c r="W54211" s="25"/>
      <c r="X54211" s="25"/>
    </row>
    <row r="54212" spans="23:24" x14ac:dyDescent="0.2">
      <c r="W54212" s="25"/>
      <c r="X54212" s="25"/>
    </row>
    <row r="54213" spans="23:24" x14ac:dyDescent="0.2">
      <c r="W54213" s="25"/>
      <c r="X54213" s="25"/>
    </row>
    <row r="54214" spans="23:24" x14ac:dyDescent="0.2">
      <c r="W54214" s="25"/>
      <c r="X54214" s="25"/>
    </row>
    <row r="54215" spans="23:24" x14ac:dyDescent="0.2">
      <c r="W54215" s="25"/>
      <c r="X54215" s="25"/>
    </row>
    <row r="54216" spans="23:24" x14ac:dyDescent="0.2">
      <c r="W54216" s="25"/>
      <c r="X54216" s="25"/>
    </row>
    <row r="54217" spans="23:24" x14ac:dyDescent="0.2">
      <c r="W54217" s="25"/>
      <c r="X54217" s="25"/>
    </row>
    <row r="54218" spans="23:24" x14ac:dyDescent="0.2">
      <c r="W54218" s="25"/>
      <c r="X54218" s="25"/>
    </row>
    <row r="54219" spans="23:24" x14ac:dyDescent="0.2">
      <c r="W54219" s="25"/>
      <c r="X54219" s="25"/>
    </row>
    <row r="54220" spans="23:24" x14ac:dyDescent="0.2">
      <c r="W54220" s="25"/>
      <c r="X54220" s="25"/>
    </row>
    <row r="54221" spans="23:24" x14ac:dyDescent="0.2">
      <c r="W54221" s="25"/>
      <c r="X54221" s="25"/>
    </row>
    <row r="54222" spans="23:24" x14ac:dyDescent="0.2">
      <c r="W54222" s="25"/>
      <c r="X54222" s="25"/>
    </row>
    <row r="54223" spans="23:24" x14ac:dyDescent="0.2">
      <c r="W54223" s="25"/>
      <c r="X54223" s="25"/>
    </row>
    <row r="54224" spans="23:24" x14ac:dyDescent="0.2">
      <c r="W54224" s="25"/>
      <c r="X54224" s="25"/>
    </row>
    <row r="54225" spans="23:24" x14ac:dyDescent="0.2">
      <c r="W54225" s="25"/>
      <c r="X54225" s="25"/>
    </row>
    <row r="54226" spans="23:24" x14ac:dyDescent="0.2">
      <c r="W54226" s="25"/>
      <c r="X54226" s="25"/>
    </row>
    <row r="54227" spans="23:24" x14ac:dyDescent="0.2">
      <c r="W54227" s="25"/>
      <c r="X54227" s="25"/>
    </row>
    <row r="54228" spans="23:24" x14ac:dyDescent="0.2">
      <c r="W54228" s="25"/>
      <c r="X54228" s="25"/>
    </row>
    <row r="54229" spans="23:24" x14ac:dyDescent="0.2">
      <c r="W54229" s="25"/>
      <c r="X54229" s="25"/>
    </row>
    <row r="54230" spans="23:24" x14ac:dyDescent="0.2">
      <c r="W54230" s="25"/>
      <c r="X54230" s="25"/>
    </row>
    <row r="54231" spans="23:24" x14ac:dyDescent="0.2">
      <c r="W54231" s="25"/>
      <c r="X54231" s="25"/>
    </row>
    <row r="54232" spans="23:24" x14ac:dyDescent="0.2">
      <c r="W54232" s="25"/>
      <c r="X54232" s="25"/>
    </row>
    <row r="54233" spans="23:24" x14ac:dyDescent="0.2">
      <c r="W54233" s="25"/>
      <c r="X54233" s="25"/>
    </row>
    <row r="54234" spans="23:24" x14ac:dyDescent="0.2">
      <c r="W54234" s="25"/>
      <c r="X54234" s="25"/>
    </row>
    <row r="54235" spans="23:24" x14ac:dyDescent="0.2">
      <c r="W54235" s="25"/>
      <c r="X54235" s="25"/>
    </row>
    <row r="54236" spans="23:24" x14ac:dyDescent="0.2">
      <c r="W54236" s="25"/>
      <c r="X54236" s="25"/>
    </row>
    <row r="54237" spans="23:24" x14ac:dyDescent="0.2">
      <c r="W54237" s="25"/>
      <c r="X54237" s="25"/>
    </row>
    <row r="54238" spans="23:24" x14ac:dyDescent="0.2">
      <c r="W54238" s="25"/>
      <c r="X54238" s="25"/>
    </row>
    <row r="54239" spans="23:24" x14ac:dyDescent="0.2">
      <c r="W54239" s="25"/>
      <c r="X54239" s="25"/>
    </row>
    <row r="54240" spans="23:24" x14ac:dyDescent="0.2">
      <c r="W54240" s="25"/>
      <c r="X54240" s="25"/>
    </row>
    <row r="54241" spans="23:24" x14ac:dyDescent="0.2">
      <c r="W54241" s="25"/>
      <c r="X54241" s="25"/>
    </row>
    <row r="54242" spans="23:24" x14ac:dyDescent="0.2">
      <c r="W54242" s="25"/>
      <c r="X54242" s="25"/>
    </row>
    <row r="54243" spans="23:24" x14ac:dyDescent="0.2">
      <c r="W54243" s="25"/>
      <c r="X54243" s="25"/>
    </row>
    <row r="54244" spans="23:24" x14ac:dyDescent="0.2">
      <c r="W54244" s="25"/>
      <c r="X54244" s="25"/>
    </row>
    <row r="54245" spans="23:24" x14ac:dyDescent="0.2">
      <c r="W54245" s="25"/>
      <c r="X54245" s="25"/>
    </row>
    <row r="54246" spans="23:24" x14ac:dyDescent="0.2">
      <c r="W54246" s="25"/>
      <c r="X54246" s="25"/>
    </row>
    <row r="54247" spans="23:24" x14ac:dyDescent="0.2">
      <c r="W54247" s="25"/>
      <c r="X54247" s="25"/>
    </row>
    <row r="54248" spans="23:24" x14ac:dyDescent="0.2">
      <c r="W54248" s="25"/>
      <c r="X54248" s="25"/>
    </row>
    <row r="54249" spans="23:24" x14ac:dyDescent="0.2">
      <c r="W54249" s="25"/>
      <c r="X54249" s="25"/>
    </row>
    <row r="54250" spans="23:24" x14ac:dyDescent="0.2">
      <c r="W54250" s="25"/>
      <c r="X54250" s="25"/>
    </row>
    <row r="54251" spans="23:24" x14ac:dyDescent="0.2">
      <c r="W54251" s="25"/>
      <c r="X54251" s="25"/>
    </row>
    <row r="54252" spans="23:24" x14ac:dyDescent="0.2">
      <c r="W54252" s="25"/>
      <c r="X54252" s="25"/>
    </row>
    <row r="54253" spans="23:24" x14ac:dyDescent="0.2">
      <c r="W54253" s="25"/>
      <c r="X54253" s="25"/>
    </row>
    <row r="54254" spans="23:24" x14ac:dyDescent="0.2">
      <c r="W54254" s="25"/>
      <c r="X54254" s="25"/>
    </row>
    <row r="54255" spans="23:24" x14ac:dyDescent="0.2">
      <c r="W54255" s="25"/>
      <c r="X54255" s="25"/>
    </row>
    <row r="54256" spans="23:24" x14ac:dyDescent="0.2">
      <c r="W54256" s="25"/>
      <c r="X54256" s="25"/>
    </row>
    <row r="54257" spans="23:24" x14ac:dyDescent="0.2">
      <c r="W54257" s="25"/>
      <c r="X54257" s="25"/>
    </row>
    <row r="54258" spans="23:24" x14ac:dyDescent="0.2">
      <c r="W54258" s="25"/>
      <c r="X54258" s="25"/>
    </row>
    <row r="54259" spans="23:24" x14ac:dyDescent="0.2">
      <c r="W54259" s="25"/>
      <c r="X54259" s="25"/>
    </row>
    <row r="54260" spans="23:24" x14ac:dyDescent="0.2">
      <c r="W54260" s="25"/>
      <c r="X54260" s="25"/>
    </row>
    <row r="54261" spans="23:24" x14ac:dyDescent="0.2">
      <c r="W54261" s="25"/>
      <c r="X54261" s="25"/>
    </row>
    <row r="54262" spans="23:24" x14ac:dyDescent="0.2">
      <c r="W54262" s="25"/>
      <c r="X54262" s="25"/>
    </row>
    <row r="54263" spans="23:24" x14ac:dyDescent="0.2">
      <c r="W54263" s="25"/>
      <c r="X54263" s="25"/>
    </row>
    <row r="54264" spans="23:24" x14ac:dyDescent="0.2">
      <c r="W54264" s="25"/>
      <c r="X54264" s="25"/>
    </row>
    <row r="54265" spans="23:24" x14ac:dyDescent="0.2">
      <c r="W54265" s="25"/>
      <c r="X54265" s="25"/>
    </row>
    <row r="54266" spans="23:24" x14ac:dyDescent="0.2">
      <c r="W54266" s="25"/>
      <c r="X54266" s="25"/>
    </row>
    <row r="54267" spans="23:24" x14ac:dyDescent="0.2">
      <c r="W54267" s="25"/>
      <c r="X54267" s="25"/>
    </row>
    <row r="54268" spans="23:24" x14ac:dyDescent="0.2">
      <c r="W54268" s="25"/>
      <c r="X54268" s="25"/>
    </row>
    <row r="54269" spans="23:24" x14ac:dyDescent="0.2">
      <c r="W54269" s="25"/>
      <c r="X54269" s="25"/>
    </row>
    <row r="54270" spans="23:24" x14ac:dyDescent="0.2">
      <c r="W54270" s="25"/>
      <c r="X54270" s="25"/>
    </row>
    <row r="54271" spans="23:24" x14ac:dyDescent="0.2">
      <c r="W54271" s="25"/>
      <c r="X54271" s="25"/>
    </row>
    <row r="54272" spans="23:24" x14ac:dyDescent="0.2">
      <c r="W54272" s="25"/>
      <c r="X54272" s="25"/>
    </row>
    <row r="54273" spans="23:24" x14ac:dyDescent="0.2">
      <c r="W54273" s="25"/>
      <c r="X54273" s="25"/>
    </row>
    <row r="54274" spans="23:24" x14ac:dyDescent="0.2">
      <c r="W54274" s="25"/>
      <c r="X54274" s="25"/>
    </row>
    <row r="54275" spans="23:24" x14ac:dyDescent="0.2">
      <c r="W54275" s="25"/>
      <c r="X54275" s="25"/>
    </row>
    <row r="54276" spans="23:24" x14ac:dyDescent="0.2">
      <c r="W54276" s="25"/>
      <c r="X54276" s="25"/>
    </row>
    <row r="54277" spans="23:24" x14ac:dyDescent="0.2">
      <c r="W54277" s="25"/>
      <c r="X54277" s="25"/>
    </row>
    <row r="54278" spans="23:24" x14ac:dyDescent="0.2">
      <c r="W54278" s="25"/>
      <c r="X54278" s="25"/>
    </row>
    <row r="54279" spans="23:24" x14ac:dyDescent="0.2">
      <c r="W54279" s="25"/>
      <c r="X54279" s="25"/>
    </row>
    <row r="54280" spans="23:24" x14ac:dyDescent="0.2">
      <c r="W54280" s="25"/>
      <c r="X54280" s="25"/>
    </row>
    <row r="54281" spans="23:24" x14ac:dyDescent="0.2">
      <c r="W54281" s="25"/>
      <c r="X54281" s="25"/>
    </row>
    <row r="54282" spans="23:24" x14ac:dyDescent="0.2">
      <c r="W54282" s="25"/>
      <c r="X54282" s="25"/>
    </row>
    <row r="54283" spans="23:24" x14ac:dyDescent="0.2">
      <c r="W54283" s="25"/>
      <c r="X54283" s="25"/>
    </row>
    <row r="54284" spans="23:24" x14ac:dyDescent="0.2">
      <c r="W54284" s="25"/>
      <c r="X54284" s="25"/>
    </row>
    <row r="54285" spans="23:24" x14ac:dyDescent="0.2">
      <c r="W54285" s="25"/>
      <c r="X54285" s="25"/>
    </row>
    <row r="54286" spans="23:24" x14ac:dyDescent="0.2">
      <c r="W54286" s="25"/>
      <c r="X54286" s="25"/>
    </row>
    <row r="54287" spans="23:24" x14ac:dyDescent="0.2">
      <c r="W54287" s="25"/>
      <c r="X54287" s="25"/>
    </row>
    <row r="54288" spans="23:24" x14ac:dyDescent="0.2">
      <c r="W54288" s="25"/>
      <c r="X54288" s="25"/>
    </row>
    <row r="54289" spans="23:24" x14ac:dyDescent="0.2">
      <c r="W54289" s="25"/>
      <c r="X54289" s="25"/>
    </row>
    <row r="54290" spans="23:24" x14ac:dyDescent="0.2">
      <c r="W54290" s="25"/>
      <c r="X54290" s="25"/>
    </row>
    <row r="54291" spans="23:24" x14ac:dyDescent="0.2">
      <c r="W54291" s="25"/>
      <c r="X54291" s="25"/>
    </row>
    <row r="54292" spans="23:24" x14ac:dyDescent="0.2">
      <c r="W54292" s="25"/>
      <c r="X54292" s="25"/>
    </row>
    <row r="54293" spans="23:24" x14ac:dyDescent="0.2">
      <c r="W54293" s="25"/>
      <c r="X54293" s="25"/>
    </row>
    <row r="54294" spans="23:24" x14ac:dyDescent="0.2">
      <c r="W54294" s="25"/>
      <c r="X54294" s="25"/>
    </row>
    <row r="54295" spans="23:24" x14ac:dyDescent="0.2">
      <c r="W54295" s="25"/>
      <c r="X54295" s="25"/>
    </row>
    <row r="54296" spans="23:24" x14ac:dyDescent="0.2">
      <c r="W54296" s="25"/>
      <c r="X54296" s="25"/>
    </row>
    <row r="54297" spans="23:24" x14ac:dyDescent="0.2">
      <c r="W54297" s="25"/>
      <c r="X54297" s="25"/>
    </row>
    <row r="54298" spans="23:24" x14ac:dyDescent="0.2">
      <c r="W54298" s="25"/>
      <c r="X54298" s="25"/>
    </row>
    <row r="54299" spans="23:24" x14ac:dyDescent="0.2">
      <c r="W54299" s="25"/>
      <c r="X54299" s="25"/>
    </row>
    <row r="54300" spans="23:24" x14ac:dyDescent="0.2">
      <c r="W54300" s="25"/>
      <c r="X54300" s="25"/>
    </row>
    <row r="54301" spans="23:24" x14ac:dyDescent="0.2">
      <c r="W54301" s="25"/>
      <c r="X54301" s="25"/>
    </row>
    <row r="54302" spans="23:24" x14ac:dyDescent="0.2">
      <c r="W54302" s="25"/>
      <c r="X54302" s="25"/>
    </row>
    <row r="54303" spans="23:24" x14ac:dyDescent="0.2">
      <c r="W54303" s="25"/>
      <c r="X54303" s="25"/>
    </row>
    <row r="54304" spans="23:24" x14ac:dyDescent="0.2">
      <c r="W54304" s="25"/>
      <c r="X54304" s="25"/>
    </row>
    <row r="54305" spans="23:24" x14ac:dyDescent="0.2">
      <c r="W54305" s="25"/>
      <c r="X54305" s="25"/>
    </row>
    <row r="54306" spans="23:24" x14ac:dyDescent="0.2">
      <c r="W54306" s="25"/>
      <c r="X54306" s="25"/>
    </row>
    <row r="54307" spans="23:24" x14ac:dyDescent="0.2">
      <c r="W54307" s="25"/>
      <c r="X54307" s="25"/>
    </row>
    <row r="54308" spans="23:24" x14ac:dyDescent="0.2">
      <c r="W54308" s="25"/>
      <c r="X54308" s="25"/>
    </row>
    <row r="54309" spans="23:24" x14ac:dyDescent="0.2">
      <c r="W54309" s="25"/>
      <c r="X54309" s="25"/>
    </row>
    <row r="54310" spans="23:24" x14ac:dyDescent="0.2">
      <c r="W54310" s="25"/>
      <c r="X54310" s="25"/>
    </row>
    <row r="54311" spans="23:24" x14ac:dyDescent="0.2">
      <c r="W54311" s="25"/>
      <c r="X54311" s="25"/>
    </row>
    <row r="54312" spans="23:24" x14ac:dyDescent="0.2">
      <c r="W54312" s="25"/>
      <c r="X54312" s="25"/>
    </row>
    <row r="54313" spans="23:24" x14ac:dyDescent="0.2">
      <c r="W54313" s="25"/>
      <c r="X54313" s="25"/>
    </row>
    <row r="54314" spans="23:24" x14ac:dyDescent="0.2">
      <c r="W54314" s="25"/>
      <c r="X54314" s="25"/>
    </row>
    <row r="54315" spans="23:24" x14ac:dyDescent="0.2">
      <c r="W54315" s="25"/>
      <c r="X54315" s="25"/>
    </row>
    <row r="54316" spans="23:24" x14ac:dyDescent="0.2">
      <c r="W54316" s="25"/>
      <c r="X54316" s="25"/>
    </row>
    <row r="54317" spans="23:24" x14ac:dyDescent="0.2">
      <c r="W54317" s="25"/>
      <c r="X54317" s="25"/>
    </row>
    <row r="54318" spans="23:24" x14ac:dyDescent="0.2">
      <c r="W54318" s="25"/>
      <c r="X54318" s="25"/>
    </row>
    <row r="54319" spans="23:24" x14ac:dyDescent="0.2">
      <c r="W54319" s="25"/>
      <c r="X54319" s="25"/>
    </row>
    <row r="54320" spans="23:24" x14ac:dyDescent="0.2">
      <c r="W54320" s="25"/>
      <c r="X54320" s="25"/>
    </row>
    <row r="54321" spans="23:24" x14ac:dyDescent="0.2">
      <c r="W54321" s="25"/>
      <c r="X54321" s="25"/>
    </row>
    <row r="54322" spans="23:24" x14ac:dyDescent="0.2">
      <c r="W54322" s="25"/>
      <c r="X54322" s="25"/>
    </row>
    <row r="54323" spans="23:24" x14ac:dyDescent="0.2">
      <c r="W54323" s="25"/>
      <c r="X54323" s="25"/>
    </row>
    <row r="54324" spans="23:24" x14ac:dyDescent="0.2">
      <c r="W54324" s="25"/>
      <c r="X54324" s="25"/>
    </row>
    <row r="54325" spans="23:24" x14ac:dyDescent="0.2">
      <c r="W54325" s="25"/>
      <c r="X54325" s="25"/>
    </row>
    <row r="54326" spans="23:24" x14ac:dyDescent="0.2">
      <c r="W54326" s="25"/>
      <c r="X54326" s="25"/>
    </row>
    <row r="54327" spans="23:24" x14ac:dyDescent="0.2">
      <c r="W54327" s="25"/>
      <c r="X54327" s="25"/>
    </row>
    <row r="54328" spans="23:24" x14ac:dyDescent="0.2">
      <c r="W54328" s="25"/>
      <c r="X54328" s="25"/>
    </row>
    <row r="54329" spans="23:24" x14ac:dyDescent="0.2">
      <c r="W54329" s="25"/>
      <c r="X54329" s="25"/>
    </row>
    <row r="54330" spans="23:24" x14ac:dyDescent="0.2">
      <c r="W54330" s="25"/>
      <c r="X54330" s="25"/>
    </row>
    <row r="54331" spans="23:24" x14ac:dyDescent="0.2">
      <c r="W54331" s="25"/>
      <c r="X54331" s="25"/>
    </row>
    <row r="54332" spans="23:24" x14ac:dyDescent="0.2">
      <c r="W54332" s="25"/>
      <c r="X54332" s="25"/>
    </row>
    <row r="54333" spans="23:24" x14ac:dyDescent="0.2">
      <c r="W54333" s="25"/>
      <c r="X54333" s="25"/>
    </row>
    <row r="54334" spans="23:24" x14ac:dyDescent="0.2">
      <c r="W54334" s="25"/>
      <c r="X54334" s="25"/>
    </row>
    <row r="54335" spans="23:24" x14ac:dyDescent="0.2">
      <c r="W54335" s="25"/>
      <c r="X54335" s="25"/>
    </row>
    <row r="54336" spans="23:24" x14ac:dyDescent="0.2">
      <c r="W54336" s="25"/>
      <c r="X54336" s="25"/>
    </row>
    <row r="54337" spans="23:24" x14ac:dyDescent="0.2">
      <c r="W54337" s="25"/>
      <c r="X54337" s="25"/>
    </row>
    <row r="54338" spans="23:24" x14ac:dyDescent="0.2">
      <c r="W54338" s="25"/>
      <c r="X54338" s="25"/>
    </row>
    <row r="54339" spans="23:24" x14ac:dyDescent="0.2">
      <c r="W54339" s="25"/>
      <c r="X54339" s="25"/>
    </row>
    <row r="54340" spans="23:24" x14ac:dyDescent="0.2">
      <c r="W54340" s="25"/>
      <c r="X54340" s="25"/>
    </row>
    <row r="54341" spans="23:24" x14ac:dyDescent="0.2">
      <c r="W54341" s="25"/>
      <c r="X54341" s="25"/>
    </row>
    <row r="54342" spans="23:24" x14ac:dyDescent="0.2">
      <c r="W54342" s="25"/>
      <c r="X54342" s="25"/>
    </row>
    <row r="54343" spans="23:24" x14ac:dyDescent="0.2">
      <c r="W54343" s="25"/>
      <c r="X54343" s="25"/>
    </row>
    <row r="54344" spans="23:24" x14ac:dyDescent="0.2">
      <c r="W54344" s="25"/>
      <c r="X54344" s="25"/>
    </row>
    <row r="54345" spans="23:24" x14ac:dyDescent="0.2">
      <c r="W54345" s="25"/>
      <c r="X54345" s="25"/>
    </row>
    <row r="54346" spans="23:24" x14ac:dyDescent="0.2">
      <c r="W54346" s="25"/>
      <c r="X54346" s="25"/>
    </row>
    <row r="54347" spans="23:24" x14ac:dyDescent="0.2">
      <c r="W54347" s="25"/>
      <c r="X54347" s="25"/>
    </row>
    <row r="54348" spans="23:24" x14ac:dyDescent="0.2">
      <c r="W54348" s="25"/>
      <c r="X54348" s="25"/>
    </row>
    <row r="54349" spans="23:24" x14ac:dyDescent="0.2">
      <c r="W54349" s="25"/>
      <c r="X54349" s="25"/>
    </row>
    <row r="54350" spans="23:24" x14ac:dyDescent="0.2">
      <c r="W54350" s="25"/>
      <c r="X54350" s="25"/>
    </row>
    <row r="54351" spans="23:24" x14ac:dyDescent="0.2">
      <c r="W54351" s="25"/>
      <c r="X54351" s="25"/>
    </row>
    <row r="54352" spans="23:24" x14ac:dyDescent="0.2">
      <c r="W54352" s="25"/>
      <c r="X54352" s="25"/>
    </row>
    <row r="54353" spans="23:24" x14ac:dyDescent="0.2">
      <c r="W54353" s="25"/>
      <c r="X54353" s="25"/>
    </row>
    <row r="54354" spans="23:24" x14ac:dyDescent="0.2">
      <c r="W54354" s="25"/>
      <c r="X54354" s="25"/>
    </row>
    <row r="54355" spans="23:24" x14ac:dyDescent="0.2">
      <c r="W54355" s="25"/>
      <c r="X54355" s="25"/>
    </row>
    <row r="54356" spans="23:24" x14ac:dyDescent="0.2">
      <c r="W54356" s="25"/>
      <c r="X54356" s="25"/>
    </row>
    <row r="54357" spans="23:24" x14ac:dyDescent="0.2">
      <c r="W54357" s="25"/>
      <c r="X54357" s="25"/>
    </row>
    <row r="54358" spans="23:24" x14ac:dyDescent="0.2">
      <c r="W54358" s="25"/>
      <c r="X54358" s="25"/>
    </row>
    <row r="54359" spans="23:24" x14ac:dyDescent="0.2">
      <c r="W54359" s="25"/>
      <c r="X54359" s="25"/>
    </row>
    <row r="54360" spans="23:24" x14ac:dyDescent="0.2">
      <c r="W54360" s="25"/>
      <c r="X54360" s="25"/>
    </row>
    <row r="54361" spans="23:24" x14ac:dyDescent="0.2">
      <c r="W54361" s="25"/>
      <c r="X54361" s="25"/>
    </row>
    <row r="54362" spans="23:24" x14ac:dyDescent="0.2">
      <c r="W54362" s="25"/>
      <c r="X54362" s="25"/>
    </row>
    <row r="54363" spans="23:24" x14ac:dyDescent="0.2">
      <c r="W54363" s="25"/>
      <c r="X54363" s="25"/>
    </row>
    <row r="54364" spans="23:24" x14ac:dyDescent="0.2">
      <c r="W54364" s="25"/>
      <c r="X54364" s="25"/>
    </row>
    <row r="54365" spans="23:24" x14ac:dyDescent="0.2">
      <c r="W54365" s="25"/>
      <c r="X54365" s="25"/>
    </row>
    <row r="54366" spans="23:24" x14ac:dyDescent="0.2">
      <c r="W54366" s="25"/>
      <c r="X54366" s="25"/>
    </row>
    <row r="54367" spans="23:24" x14ac:dyDescent="0.2">
      <c r="W54367" s="25"/>
      <c r="X54367" s="25"/>
    </row>
    <row r="54368" spans="23:24" x14ac:dyDescent="0.2">
      <c r="W54368" s="25"/>
      <c r="X54368" s="25"/>
    </row>
    <row r="54369" spans="23:24" x14ac:dyDescent="0.2">
      <c r="W54369" s="25"/>
      <c r="X54369" s="25"/>
    </row>
    <row r="54370" spans="23:24" x14ac:dyDescent="0.2">
      <c r="W54370" s="25"/>
      <c r="X54370" s="25"/>
    </row>
    <row r="54371" spans="23:24" x14ac:dyDescent="0.2">
      <c r="W54371" s="25"/>
      <c r="X54371" s="25"/>
    </row>
    <row r="54372" spans="23:24" x14ac:dyDescent="0.2">
      <c r="W54372" s="25"/>
      <c r="X54372" s="25"/>
    </row>
    <row r="54373" spans="23:24" x14ac:dyDescent="0.2">
      <c r="W54373" s="25"/>
      <c r="X54373" s="25"/>
    </row>
    <row r="54374" spans="23:24" x14ac:dyDescent="0.2">
      <c r="W54374" s="25"/>
      <c r="X54374" s="25"/>
    </row>
    <row r="54375" spans="23:24" x14ac:dyDescent="0.2">
      <c r="W54375" s="25"/>
      <c r="X54375" s="25"/>
    </row>
    <row r="54376" spans="23:24" x14ac:dyDescent="0.2">
      <c r="W54376" s="25"/>
      <c r="X54376" s="25"/>
    </row>
    <row r="54377" spans="23:24" x14ac:dyDescent="0.2">
      <c r="W54377" s="25"/>
      <c r="X54377" s="25"/>
    </row>
    <row r="54378" spans="23:24" x14ac:dyDescent="0.2">
      <c r="W54378" s="25"/>
      <c r="X54378" s="25"/>
    </row>
    <row r="54379" spans="23:24" x14ac:dyDescent="0.2">
      <c r="W54379" s="25"/>
      <c r="X54379" s="25"/>
    </row>
    <row r="54380" spans="23:24" x14ac:dyDescent="0.2">
      <c r="W54380" s="25"/>
      <c r="X54380" s="25"/>
    </row>
    <row r="54381" spans="23:24" x14ac:dyDescent="0.2">
      <c r="W54381" s="25"/>
      <c r="X54381" s="25"/>
    </row>
    <row r="54382" spans="23:24" x14ac:dyDescent="0.2">
      <c r="W54382" s="25"/>
      <c r="X54382" s="25"/>
    </row>
    <row r="54383" spans="23:24" x14ac:dyDescent="0.2">
      <c r="W54383" s="25"/>
      <c r="X54383" s="25"/>
    </row>
    <row r="54384" spans="23:24" x14ac:dyDescent="0.2">
      <c r="W54384" s="25"/>
      <c r="X54384" s="25"/>
    </row>
    <row r="54385" spans="23:24" x14ac:dyDescent="0.2">
      <c r="W54385" s="25"/>
      <c r="X54385" s="25"/>
    </row>
    <row r="54386" spans="23:24" x14ac:dyDescent="0.2">
      <c r="W54386" s="25"/>
      <c r="X54386" s="25"/>
    </row>
    <row r="54387" spans="23:24" x14ac:dyDescent="0.2">
      <c r="W54387" s="25"/>
      <c r="X54387" s="25"/>
    </row>
    <row r="54388" spans="23:24" x14ac:dyDescent="0.2">
      <c r="W54388" s="25"/>
      <c r="X54388" s="25"/>
    </row>
    <row r="54389" spans="23:24" x14ac:dyDescent="0.2">
      <c r="W54389" s="25"/>
      <c r="X54389" s="25"/>
    </row>
    <row r="54390" spans="23:24" x14ac:dyDescent="0.2">
      <c r="W54390" s="25"/>
      <c r="X54390" s="25"/>
    </row>
    <row r="54391" spans="23:24" x14ac:dyDescent="0.2">
      <c r="W54391" s="25"/>
      <c r="X54391" s="25"/>
    </row>
    <row r="54392" spans="23:24" x14ac:dyDescent="0.2">
      <c r="W54392" s="25"/>
      <c r="X54392" s="25"/>
    </row>
    <row r="54393" spans="23:24" x14ac:dyDescent="0.2">
      <c r="W54393" s="25"/>
      <c r="X54393" s="25"/>
    </row>
    <row r="54394" spans="23:24" x14ac:dyDescent="0.2">
      <c r="W54394" s="25"/>
      <c r="X54394" s="25"/>
    </row>
    <row r="54395" spans="23:24" x14ac:dyDescent="0.2">
      <c r="W54395" s="25"/>
      <c r="X54395" s="25"/>
    </row>
    <row r="54396" spans="23:24" x14ac:dyDescent="0.2">
      <c r="W54396" s="25"/>
      <c r="X54396" s="25"/>
    </row>
    <row r="54397" spans="23:24" x14ac:dyDescent="0.2">
      <c r="W54397" s="25"/>
      <c r="X54397" s="25"/>
    </row>
    <row r="54398" spans="23:24" x14ac:dyDescent="0.2">
      <c r="W54398" s="25"/>
      <c r="X54398" s="25"/>
    </row>
    <row r="54399" spans="23:24" x14ac:dyDescent="0.2">
      <c r="W54399" s="25"/>
      <c r="X54399" s="25"/>
    </row>
    <row r="54400" spans="23:24" x14ac:dyDescent="0.2">
      <c r="W54400" s="25"/>
      <c r="X54400" s="25"/>
    </row>
    <row r="54401" spans="23:24" x14ac:dyDescent="0.2">
      <c r="W54401" s="25"/>
      <c r="X54401" s="25"/>
    </row>
    <row r="54402" spans="23:24" x14ac:dyDescent="0.2">
      <c r="W54402" s="25"/>
      <c r="X54402" s="25"/>
    </row>
    <row r="54403" spans="23:24" x14ac:dyDescent="0.2">
      <c r="W54403" s="25"/>
      <c r="X54403" s="25"/>
    </row>
    <row r="54404" spans="23:24" x14ac:dyDescent="0.2">
      <c r="W54404" s="25"/>
      <c r="X54404" s="25"/>
    </row>
    <row r="54405" spans="23:24" x14ac:dyDescent="0.2">
      <c r="W54405" s="25"/>
      <c r="X54405" s="25"/>
    </row>
    <row r="54406" spans="23:24" x14ac:dyDescent="0.2">
      <c r="W54406" s="25"/>
      <c r="X54406" s="25"/>
    </row>
    <row r="54407" spans="23:24" x14ac:dyDescent="0.2">
      <c r="W54407" s="25"/>
      <c r="X54407" s="25"/>
    </row>
    <row r="54408" spans="23:24" x14ac:dyDescent="0.2">
      <c r="W54408" s="25"/>
      <c r="X54408" s="25"/>
    </row>
    <row r="54409" spans="23:24" x14ac:dyDescent="0.2">
      <c r="W54409" s="25"/>
      <c r="X54409" s="25"/>
    </row>
    <row r="54410" spans="23:24" x14ac:dyDescent="0.2">
      <c r="W54410" s="25"/>
      <c r="X54410" s="25"/>
    </row>
    <row r="54411" spans="23:24" x14ac:dyDescent="0.2">
      <c r="W54411" s="25"/>
      <c r="X54411" s="25"/>
    </row>
    <row r="54412" spans="23:24" x14ac:dyDescent="0.2">
      <c r="W54412" s="25"/>
      <c r="X54412" s="25"/>
    </row>
    <row r="54413" spans="23:24" x14ac:dyDescent="0.2">
      <c r="W54413" s="25"/>
      <c r="X54413" s="25"/>
    </row>
    <row r="54414" spans="23:24" x14ac:dyDescent="0.2">
      <c r="W54414" s="25"/>
      <c r="X54414" s="25"/>
    </row>
    <row r="54415" spans="23:24" x14ac:dyDescent="0.2">
      <c r="W54415" s="25"/>
      <c r="X54415" s="25"/>
    </row>
    <row r="54416" spans="23:24" x14ac:dyDescent="0.2">
      <c r="W54416" s="25"/>
      <c r="X54416" s="25"/>
    </row>
    <row r="54417" spans="23:24" x14ac:dyDescent="0.2">
      <c r="W54417" s="25"/>
      <c r="X54417" s="25"/>
    </row>
    <row r="54418" spans="23:24" x14ac:dyDescent="0.2">
      <c r="W54418" s="25"/>
      <c r="X54418" s="25"/>
    </row>
    <row r="54419" spans="23:24" x14ac:dyDescent="0.2">
      <c r="W54419" s="25"/>
      <c r="X54419" s="25"/>
    </row>
    <row r="54420" spans="23:24" x14ac:dyDescent="0.2">
      <c r="W54420" s="25"/>
      <c r="X54420" s="25"/>
    </row>
    <row r="54421" spans="23:24" x14ac:dyDescent="0.2">
      <c r="W54421" s="25"/>
      <c r="X54421" s="25"/>
    </row>
    <row r="54422" spans="23:24" x14ac:dyDescent="0.2">
      <c r="W54422" s="25"/>
      <c r="X54422" s="25"/>
    </row>
    <row r="54423" spans="23:24" x14ac:dyDescent="0.2">
      <c r="W54423" s="25"/>
      <c r="X54423" s="25"/>
    </row>
    <row r="54424" spans="23:24" x14ac:dyDescent="0.2">
      <c r="W54424" s="25"/>
      <c r="X54424" s="25"/>
    </row>
    <row r="54425" spans="23:24" x14ac:dyDescent="0.2">
      <c r="W54425" s="25"/>
      <c r="X54425" s="25"/>
    </row>
    <row r="54426" spans="23:24" x14ac:dyDescent="0.2">
      <c r="W54426" s="25"/>
      <c r="X54426" s="25"/>
    </row>
    <row r="54427" spans="23:24" x14ac:dyDescent="0.2">
      <c r="W54427" s="25"/>
      <c r="X54427" s="25"/>
    </row>
    <row r="54428" spans="23:24" x14ac:dyDescent="0.2">
      <c r="W54428" s="25"/>
      <c r="X54428" s="25"/>
    </row>
    <row r="54429" spans="23:24" x14ac:dyDescent="0.2">
      <c r="W54429" s="25"/>
      <c r="X54429" s="25"/>
    </row>
    <row r="54430" spans="23:24" x14ac:dyDescent="0.2">
      <c r="W54430" s="25"/>
      <c r="X54430" s="25"/>
    </row>
    <row r="54431" spans="23:24" x14ac:dyDescent="0.2">
      <c r="W54431" s="25"/>
      <c r="X54431" s="25"/>
    </row>
    <row r="54432" spans="23:24" x14ac:dyDescent="0.2">
      <c r="W54432" s="25"/>
      <c r="X54432" s="25"/>
    </row>
    <row r="54433" spans="23:24" x14ac:dyDescent="0.2">
      <c r="W54433" s="25"/>
      <c r="X54433" s="25"/>
    </row>
    <row r="54434" spans="23:24" x14ac:dyDescent="0.2">
      <c r="W54434" s="25"/>
      <c r="X54434" s="25"/>
    </row>
    <row r="54435" spans="23:24" x14ac:dyDescent="0.2">
      <c r="W54435" s="25"/>
      <c r="X54435" s="25"/>
    </row>
    <row r="54436" spans="23:24" x14ac:dyDescent="0.2">
      <c r="W54436" s="25"/>
      <c r="X54436" s="25"/>
    </row>
    <row r="54437" spans="23:24" x14ac:dyDescent="0.2">
      <c r="W54437" s="25"/>
      <c r="X54437" s="25"/>
    </row>
    <row r="54438" spans="23:24" x14ac:dyDescent="0.2">
      <c r="W54438" s="25"/>
      <c r="X54438" s="25"/>
    </row>
    <row r="54439" spans="23:24" x14ac:dyDescent="0.2">
      <c r="W54439" s="25"/>
      <c r="X54439" s="25"/>
    </row>
    <row r="54440" spans="23:24" x14ac:dyDescent="0.2">
      <c r="W54440" s="25"/>
      <c r="X54440" s="25"/>
    </row>
    <row r="54441" spans="23:24" x14ac:dyDescent="0.2">
      <c r="W54441" s="25"/>
      <c r="X54441" s="25"/>
    </row>
    <row r="54442" spans="23:24" x14ac:dyDescent="0.2">
      <c r="W54442" s="25"/>
      <c r="X54442" s="25"/>
    </row>
    <row r="54443" spans="23:24" x14ac:dyDescent="0.2">
      <c r="W54443" s="25"/>
      <c r="X54443" s="25"/>
    </row>
    <row r="54444" spans="23:24" x14ac:dyDescent="0.2">
      <c r="W54444" s="25"/>
      <c r="X54444" s="25"/>
    </row>
    <row r="54445" spans="23:24" x14ac:dyDescent="0.2">
      <c r="W54445" s="25"/>
      <c r="X54445" s="25"/>
    </row>
    <row r="54446" spans="23:24" x14ac:dyDescent="0.2">
      <c r="W54446" s="25"/>
      <c r="X54446" s="25"/>
    </row>
    <row r="54447" spans="23:24" x14ac:dyDescent="0.2">
      <c r="W54447" s="25"/>
      <c r="X54447" s="25"/>
    </row>
    <row r="54448" spans="23:24" x14ac:dyDescent="0.2">
      <c r="W54448" s="25"/>
      <c r="X54448" s="25"/>
    </row>
    <row r="54449" spans="23:24" x14ac:dyDescent="0.2">
      <c r="W54449" s="25"/>
      <c r="X54449" s="25"/>
    </row>
    <row r="54450" spans="23:24" x14ac:dyDescent="0.2">
      <c r="W54450" s="25"/>
      <c r="X54450" s="25"/>
    </row>
    <row r="54451" spans="23:24" x14ac:dyDescent="0.2">
      <c r="W54451" s="25"/>
      <c r="X54451" s="25"/>
    </row>
    <row r="54452" spans="23:24" x14ac:dyDescent="0.2">
      <c r="W54452" s="25"/>
      <c r="X54452" s="25"/>
    </row>
    <row r="54453" spans="23:24" x14ac:dyDescent="0.2">
      <c r="W54453" s="25"/>
      <c r="X54453" s="25"/>
    </row>
    <row r="54454" spans="23:24" x14ac:dyDescent="0.2">
      <c r="W54454" s="25"/>
      <c r="X54454" s="25"/>
    </row>
    <row r="54455" spans="23:24" x14ac:dyDescent="0.2">
      <c r="W54455" s="25"/>
      <c r="X54455" s="25"/>
    </row>
    <row r="54456" spans="23:24" x14ac:dyDescent="0.2">
      <c r="W54456" s="25"/>
      <c r="X54456" s="25"/>
    </row>
    <row r="54457" spans="23:24" x14ac:dyDescent="0.2">
      <c r="W54457" s="25"/>
      <c r="X54457" s="25"/>
    </row>
    <row r="54458" spans="23:24" x14ac:dyDescent="0.2">
      <c r="W54458" s="25"/>
      <c r="X54458" s="25"/>
    </row>
    <row r="54459" spans="23:24" x14ac:dyDescent="0.2">
      <c r="W54459" s="25"/>
      <c r="X54459" s="25"/>
    </row>
    <row r="54460" spans="23:24" x14ac:dyDescent="0.2">
      <c r="W54460" s="25"/>
      <c r="X54460" s="25"/>
    </row>
    <row r="54461" spans="23:24" x14ac:dyDescent="0.2">
      <c r="W54461" s="25"/>
      <c r="X54461" s="25"/>
    </row>
    <row r="54462" spans="23:24" x14ac:dyDescent="0.2">
      <c r="W54462" s="25"/>
      <c r="X54462" s="25"/>
    </row>
    <row r="54463" spans="23:24" x14ac:dyDescent="0.2">
      <c r="W54463" s="25"/>
      <c r="X54463" s="25"/>
    </row>
    <row r="54464" spans="23:24" x14ac:dyDescent="0.2">
      <c r="W54464" s="25"/>
      <c r="X54464" s="25"/>
    </row>
    <row r="54465" spans="23:24" x14ac:dyDescent="0.2">
      <c r="W54465" s="25"/>
      <c r="X54465" s="25"/>
    </row>
    <row r="54466" spans="23:24" x14ac:dyDescent="0.2">
      <c r="W54466" s="25"/>
      <c r="X54466" s="25"/>
    </row>
    <row r="54467" spans="23:24" x14ac:dyDescent="0.2">
      <c r="W54467" s="25"/>
      <c r="X54467" s="25"/>
    </row>
    <row r="54468" spans="23:24" x14ac:dyDescent="0.2">
      <c r="W54468" s="25"/>
      <c r="X54468" s="25"/>
    </row>
    <row r="54469" spans="23:24" x14ac:dyDescent="0.2">
      <c r="W54469" s="25"/>
      <c r="X54469" s="25"/>
    </row>
    <row r="54470" spans="23:24" x14ac:dyDescent="0.2">
      <c r="W54470" s="25"/>
      <c r="X54470" s="25"/>
    </row>
    <row r="54471" spans="23:24" x14ac:dyDescent="0.2">
      <c r="W54471" s="25"/>
      <c r="X54471" s="25"/>
    </row>
    <row r="54472" spans="23:24" x14ac:dyDescent="0.2">
      <c r="W54472" s="25"/>
      <c r="X54472" s="25"/>
    </row>
    <row r="54473" spans="23:24" x14ac:dyDescent="0.2">
      <c r="W54473" s="25"/>
      <c r="X54473" s="25"/>
    </row>
    <row r="54474" spans="23:24" x14ac:dyDescent="0.2">
      <c r="W54474" s="25"/>
      <c r="X54474" s="25"/>
    </row>
    <row r="54475" spans="23:24" x14ac:dyDescent="0.2">
      <c r="W54475" s="25"/>
      <c r="X54475" s="25"/>
    </row>
    <row r="54476" spans="23:24" x14ac:dyDescent="0.2">
      <c r="W54476" s="25"/>
      <c r="X54476" s="25"/>
    </row>
    <row r="54477" spans="23:24" x14ac:dyDescent="0.2">
      <c r="W54477" s="25"/>
      <c r="X54477" s="25"/>
    </row>
    <row r="54478" spans="23:24" x14ac:dyDescent="0.2">
      <c r="W54478" s="25"/>
      <c r="X54478" s="25"/>
    </row>
    <row r="54479" spans="23:24" x14ac:dyDescent="0.2">
      <c r="W54479" s="25"/>
      <c r="X54479" s="25"/>
    </row>
    <row r="54480" spans="23:24" x14ac:dyDescent="0.2">
      <c r="W54480" s="25"/>
      <c r="X54480" s="25"/>
    </row>
    <row r="54481" spans="23:24" x14ac:dyDescent="0.2">
      <c r="W54481" s="25"/>
      <c r="X54481" s="25"/>
    </row>
    <row r="54482" spans="23:24" x14ac:dyDescent="0.2">
      <c r="W54482" s="25"/>
      <c r="X54482" s="25"/>
    </row>
    <row r="54483" spans="23:24" x14ac:dyDescent="0.2">
      <c r="W54483" s="25"/>
      <c r="X54483" s="25"/>
    </row>
    <row r="54484" spans="23:24" x14ac:dyDescent="0.2">
      <c r="W54484" s="25"/>
      <c r="X54484" s="25"/>
    </row>
    <row r="54485" spans="23:24" x14ac:dyDescent="0.2">
      <c r="W54485" s="25"/>
      <c r="X54485" s="25"/>
    </row>
    <row r="54486" spans="23:24" x14ac:dyDescent="0.2">
      <c r="W54486" s="25"/>
      <c r="X54486" s="25"/>
    </row>
    <row r="54487" spans="23:24" x14ac:dyDescent="0.2">
      <c r="W54487" s="25"/>
      <c r="X54487" s="25"/>
    </row>
    <row r="54488" spans="23:24" x14ac:dyDescent="0.2">
      <c r="W54488" s="25"/>
      <c r="X54488" s="25"/>
    </row>
    <row r="54489" spans="23:24" x14ac:dyDescent="0.2">
      <c r="W54489" s="25"/>
      <c r="X54489" s="25"/>
    </row>
    <row r="54490" spans="23:24" x14ac:dyDescent="0.2">
      <c r="W54490" s="25"/>
      <c r="X54490" s="25"/>
    </row>
    <row r="54491" spans="23:24" x14ac:dyDescent="0.2">
      <c r="W54491" s="25"/>
      <c r="X54491" s="25"/>
    </row>
    <row r="54492" spans="23:24" x14ac:dyDescent="0.2">
      <c r="W54492" s="25"/>
      <c r="X54492" s="25"/>
    </row>
    <row r="54493" spans="23:24" x14ac:dyDescent="0.2">
      <c r="W54493" s="25"/>
      <c r="X54493" s="25"/>
    </row>
    <row r="54494" spans="23:24" x14ac:dyDescent="0.2">
      <c r="W54494" s="25"/>
      <c r="X54494" s="25"/>
    </row>
    <row r="54495" spans="23:24" x14ac:dyDescent="0.2">
      <c r="W54495" s="25"/>
      <c r="X54495" s="25"/>
    </row>
    <row r="54496" spans="23:24" x14ac:dyDescent="0.2">
      <c r="W54496" s="25"/>
      <c r="X54496" s="25"/>
    </row>
    <row r="54497" spans="23:24" x14ac:dyDescent="0.2">
      <c r="W54497" s="25"/>
      <c r="X54497" s="25"/>
    </row>
    <row r="54498" spans="23:24" x14ac:dyDescent="0.2">
      <c r="W54498" s="25"/>
      <c r="X54498" s="25"/>
    </row>
    <row r="54499" spans="23:24" x14ac:dyDescent="0.2">
      <c r="W54499" s="25"/>
      <c r="X54499" s="25"/>
    </row>
    <row r="54500" spans="23:24" x14ac:dyDescent="0.2">
      <c r="W54500" s="25"/>
      <c r="X54500" s="25"/>
    </row>
    <row r="54501" spans="23:24" x14ac:dyDescent="0.2">
      <c r="W54501" s="25"/>
      <c r="X54501" s="25"/>
    </row>
    <row r="54502" spans="23:24" x14ac:dyDescent="0.2">
      <c r="W54502" s="25"/>
      <c r="X54502" s="25"/>
    </row>
    <row r="54503" spans="23:24" x14ac:dyDescent="0.2">
      <c r="W54503" s="25"/>
      <c r="X54503" s="25"/>
    </row>
    <row r="54504" spans="23:24" x14ac:dyDescent="0.2">
      <c r="W54504" s="25"/>
      <c r="X54504" s="25"/>
    </row>
    <row r="54505" spans="23:24" x14ac:dyDescent="0.2">
      <c r="W54505" s="25"/>
      <c r="X54505" s="25"/>
    </row>
    <row r="54506" spans="23:24" x14ac:dyDescent="0.2">
      <c r="W54506" s="25"/>
      <c r="X54506" s="25"/>
    </row>
    <row r="54507" spans="23:24" x14ac:dyDescent="0.2">
      <c r="W54507" s="25"/>
      <c r="X54507" s="25"/>
    </row>
    <row r="54508" spans="23:24" x14ac:dyDescent="0.2">
      <c r="W54508" s="25"/>
      <c r="X54508" s="25"/>
    </row>
    <row r="54509" spans="23:24" x14ac:dyDescent="0.2">
      <c r="W54509" s="25"/>
      <c r="X54509" s="25"/>
    </row>
    <row r="54510" spans="23:24" x14ac:dyDescent="0.2">
      <c r="W54510" s="25"/>
      <c r="X54510" s="25"/>
    </row>
    <row r="54511" spans="23:24" x14ac:dyDescent="0.2">
      <c r="W54511" s="25"/>
      <c r="X54511" s="25"/>
    </row>
    <row r="54512" spans="23:24" x14ac:dyDescent="0.2">
      <c r="W54512" s="25"/>
      <c r="X54512" s="25"/>
    </row>
    <row r="54513" spans="23:24" x14ac:dyDescent="0.2">
      <c r="W54513" s="25"/>
      <c r="X54513" s="25"/>
    </row>
    <row r="54514" spans="23:24" x14ac:dyDescent="0.2">
      <c r="W54514" s="25"/>
      <c r="X54514" s="25"/>
    </row>
    <row r="54515" spans="23:24" x14ac:dyDescent="0.2">
      <c r="W54515" s="25"/>
      <c r="X54515" s="25"/>
    </row>
    <row r="54516" spans="23:24" x14ac:dyDescent="0.2">
      <c r="W54516" s="25"/>
      <c r="X54516" s="25"/>
    </row>
    <row r="54517" spans="23:24" x14ac:dyDescent="0.2">
      <c r="W54517" s="25"/>
      <c r="X54517" s="25"/>
    </row>
    <row r="54518" spans="23:24" x14ac:dyDescent="0.2">
      <c r="W54518" s="25"/>
      <c r="X54518" s="25"/>
    </row>
    <row r="54519" spans="23:24" x14ac:dyDescent="0.2">
      <c r="W54519" s="25"/>
      <c r="X54519" s="25"/>
    </row>
    <row r="54520" spans="23:24" x14ac:dyDescent="0.2">
      <c r="W54520" s="25"/>
      <c r="X54520" s="25"/>
    </row>
    <row r="54521" spans="23:24" x14ac:dyDescent="0.2">
      <c r="W54521" s="25"/>
      <c r="X54521" s="25"/>
    </row>
    <row r="54522" spans="23:24" x14ac:dyDescent="0.2">
      <c r="W54522" s="25"/>
      <c r="X54522" s="25"/>
    </row>
    <row r="54523" spans="23:24" x14ac:dyDescent="0.2">
      <c r="W54523" s="25"/>
      <c r="X54523" s="25"/>
    </row>
    <row r="54524" spans="23:24" x14ac:dyDescent="0.2">
      <c r="W54524" s="25"/>
      <c r="X54524" s="25"/>
    </row>
    <row r="54525" spans="23:24" x14ac:dyDescent="0.2">
      <c r="W54525" s="25"/>
      <c r="X54525" s="25"/>
    </row>
    <row r="54526" spans="23:24" x14ac:dyDescent="0.2">
      <c r="W54526" s="25"/>
      <c r="X54526" s="25"/>
    </row>
    <row r="54527" spans="23:24" x14ac:dyDescent="0.2">
      <c r="W54527" s="25"/>
      <c r="X54527" s="25"/>
    </row>
    <row r="54528" spans="23:24" x14ac:dyDescent="0.2">
      <c r="W54528" s="25"/>
      <c r="X54528" s="25"/>
    </row>
    <row r="54529" spans="23:24" x14ac:dyDescent="0.2">
      <c r="W54529" s="25"/>
      <c r="X54529" s="25"/>
    </row>
    <row r="54530" spans="23:24" x14ac:dyDescent="0.2">
      <c r="W54530" s="25"/>
      <c r="X54530" s="25"/>
    </row>
    <row r="54531" spans="23:24" x14ac:dyDescent="0.2">
      <c r="W54531" s="25"/>
      <c r="X54531" s="25"/>
    </row>
    <row r="54532" spans="23:24" x14ac:dyDescent="0.2">
      <c r="W54532" s="25"/>
      <c r="X54532" s="25"/>
    </row>
    <row r="54533" spans="23:24" x14ac:dyDescent="0.2">
      <c r="W54533" s="25"/>
      <c r="X54533" s="25"/>
    </row>
    <row r="54534" spans="23:24" x14ac:dyDescent="0.2">
      <c r="W54534" s="25"/>
      <c r="X54534" s="25"/>
    </row>
    <row r="54535" spans="23:24" x14ac:dyDescent="0.2">
      <c r="W54535" s="25"/>
      <c r="X54535" s="25"/>
    </row>
    <row r="54536" spans="23:24" x14ac:dyDescent="0.2">
      <c r="W54536" s="25"/>
      <c r="X54536" s="25"/>
    </row>
    <row r="54537" spans="23:24" x14ac:dyDescent="0.2">
      <c r="W54537" s="25"/>
      <c r="X54537" s="25"/>
    </row>
    <row r="54538" spans="23:24" x14ac:dyDescent="0.2">
      <c r="W54538" s="25"/>
      <c r="X54538" s="25"/>
    </row>
    <row r="54539" spans="23:24" x14ac:dyDescent="0.2">
      <c r="W54539" s="25"/>
      <c r="X54539" s="25"/>
    </row>
    <row r="54540" spans="23:24" x14ac:dyDescent="0.2">
      <c r="W54540" s="25"/>
      <c r="X54540" s="25"/>
    </row>
    <row r="54541" spans="23:24" x14ac:dyDescent="0.2">
      <c r="W54541" s="25"/>
      <c r="X54541" s="25"/>
    </row>
    <row r="54542" spans="23:24" x14ac:dyDescent="0.2">
      <c r="W54542" s="25"/>
      <c r="X54542" s="25"/>
    </row>
    <row r="54543" spans="23:24" x14ac:dyDescent="0.2">
      <c r="W54543" s="25"/>
      <c r="X54543" s="25"/>
    </row>
    <row r="54544" spans="23:24" x14ac:dyDescent="0.2">
      <c r="W54544" s="25"/>
      <c r="X54544" s="25"/>
    </row>
    <row r="54545" spans="23:24" x14ac:dyDescent="0.2">
      <c r="W54545" s="25"/>
      <c r="X54545" s="25"/>
    </row>
    <row r="54546" spans="23:24" x14ac:dyDescent="0.2">
      <c r="W54546" s="25"/>
      <c r="X54546" s="25"/>
    </row>
    <row r="54547" spans="23:24" x14ac:dyDescent="0.2">
      <c r="W54547" s="25"/>
      <c r="X54547" s="25"/>
    </row>
    <row r="54548" spans="23:24" x14ac:dyDescent="0.2">
      <c r="W54548" s="25"/>
      <c r="X54548" s="25"/>
    </row>
    <row r="54549" spans="23:24" x14ac:dyDescent="0.2">
      <c r="W54549" s="25"/>
      <c r="X54549" s="25"/>
    </row>
    <row r="54550" spans="23:24" x14ac:dyDescent="0.2">
      <c r="W54550" s="25"/>
      <c r="X54550" s="25"/>
    </row>
    <row r="54551" spans="23:24" x14ac:dyDescent="0.2">
      <c r="W54551" s="25"/>
      <c r="X54551" s="25"/>
    </row>
    <row r="54552" spans="23:24" x14ac:dyDescent="0.2">
      <c r="W54552" s="25"/>
      <c r="X54552" s="25"/>
    </row>
    <row r="54553" spans="23:24" x14ac:dyDescent="0.2">
      <c r="W54553" s="25"/>
      <c r="X54553" s="25"/>
    </row>
    <row r="54554" spans="23:24" x14ac:dyDescent="0.2">
      <c r="W54554" s="25"/>
      <c r="X54554" s="25"/>
    </row>
    <row r="54555" spans="23:24" x14ac:dyDescent="0.2">
      <c r="W54555" s="25"/>
      <c r="X54555" s="25"/>
    </row>
    <row r="54556" spans="23:24" x14ac:dyDescent="0.2">
      <c r="W54556" s="25"/>
      <c r="X54556" s="25"/>
    </row>
    <row r="54557" spans="23:24" x14ac:dyDescent="0.2">
      <c r="W54557" s="25"/>
      <c r="X54557" s="25"/>
    </row>
    <row r="54558" spans="23:24" x14ac:dyDescent="0.2">
      <c r="W54558" s="25"/>
      <c r="X54558" s="25"/>
    </row>
    <row r="54559" spans="23:24" x14ac:dyDescent="0.2">
      <c r="W54559" s="25"/>
      <c r="X54559" s="25"/>
    </row>
    <row r="54560" spans="23:24" x14ac:dyDescent="0.2">
      <c r="W54560" s="25"/>
      <c r="X54560" s="25"/>
    </row>
    <row r="54561" spans="23:24" x14ac:dyDescent="0.2">
      <c r="W54561" s="25"/>
      <c r="X54561" s="25"/>
    </row>
    <row r="54562" spans="23:24" x14ac:dyDescent="0.2">
      <c r="W54562" s="25"/>
      <c r="X54562" s="25"/>
    </row>
    <row r="54563" spans="23:24" x14ac:dyDescent="0.2">
      <c r="W54563" s="25"/>
      <c r="X54563" s="25"/>
    </row>
    <row r="54564" spans="23:24" x14ac:dyDescent="0.2">
      <c r="W54564" s="25"/>
      <c r="X54564" s="25"/>
    </row>
    <row r="54565" spans="23:24" x14ac:dyDescent="0.2">
      <c r="W54565" s="25"/>
      <c r="X54565" s="25"/>
    </row>
    <row r="54566" spans="23:24" x14ac:dyDescent="0.2">
      <c r="W54566" s="25"/>
      <c r="X54566" s="25"/>
    </row>
    <row r="54567" spans="23:24" x14ac:dyDescent="0.2">
      <c r="W54567" s="25"/>
      <c r="X54567" s="25"/>
    </row>
    <row r="54568" spans="23:24" x14ac:dyDescent="0.2">
      <c r="W54568" s="25"/>
      <c r="X54568" s="25"/>
    </row>
    <row r="54569" spans="23:24" x14ac:dyDescent="0.2">
      <c r="W54569" s="25"/>
      <c r="X54569" s="25"/>
    </row>
    <row r="54570" spans="23:24" x14ac:dyDescent="0.2">
      <c r="W54570" s="25"/>
      <c r="X54570" s="25"/>
    </row>
    <row r="54571" spans="23:24" x14ac:dyDescent="0.2">
      <c r="W54571" s="25"/>
      <c r="X54571" s="25"/>
    </row>
    <row r="54572" spans="23:24" x14ac:dyDescent="0.2">
      <c r="W54572" s="25"/>
      <c r="X54572" s="25"/>
    </row>
    <row r="54573" spans="23:24" x14ac:dyDescent="0.2">
      <c r="W54573" s="25"/>
      <c r="X54573" s="25"/>
    </row>
    <row r="54574" spans="23:24" x14ac:dyDescent="0.2">
      <c r="W54574" s="25"/>
      <c r="X54574" s="25"/>
    </row>
    <row r="54575" spans="23:24" x14ac:dyDescent="0.2">
      <c r="W54575" s="25"/>
      <c r="X54575" s="25"/>
    </row>
    <row r="54576" spans="23:24" x14ac:dyDescent="0.2">
      <c r="W54576" s="25"/>
      <c r="X54576" s="25"/>
    </row>
    <row r="54577" spans="23:24" x14ac:dyDescent="0.2">
      <c r="W54577" s="25"/>
      <c r="X54577" s="25"/>
    </row>
    <row r="54578" spans="23:24" x14ac:dyDescent="0.2">
      <c r="W54578" s="25"/>
      <c r="X54578" s="25"/>
    </row>
    <row r="54579" spans="23:24" x14ac:dyDescent="0.2">
      <c r="W54579" s="25"/>
      <c r="X54579" s="25"/>
    </row>
    <row r="54580" spans="23:24" x14ac:dyDescent="0.2">
      <c r="W54580" s="25"/>
      <c r="X54580" s="25"/>
    </row>
    <row r="54581" spans="23:24" x14ac:dyDescent="0.2">
      <c r="W54581" s="25"/>
      <c r="X54581" s="25"/>
    </row>
    <row r="54582" spans="23:24" x14ac:dyDescent="0.2">
      <c r="W54582" s="25"/>
      <c r="X54582" s="25"/>
    </row>
    <row r="54583" spans="23:24" x14ac:dyDescent="0.2">
      <c r="W54583" s="25"/>
      <c r="X54583" s="25"/>
    </row>
    <row r="54584" spans="23:24" x14ac:dyDescent="0.2">
      <c r="W54584" s="25"/>
      <c r="X54584" s="25"/>
    </row>
    <row r="54585" spans="23:24" x14ac:dyDescent="0.2">
      <c r="W54585" s="25"/>
      <c r="X54585" s="25"/>
    </row>
    <row r="54586" spans="23:24" x14ac:dyDescent="0.2">
      <c r="W54586" s="25"/>
      <c r="X54586" s="25"/>
    </row>
    <row r="54587" spans="23:24" x14ac:dyDescent="0.2">
      <c r="W54587" s="25"/>
      <c r="X54587" s="25"/>
    </row>
    <row r="54588" spans="23:24" x14ac:dyDescent="0.2">
      <c r="W54588" s="25"/>
      <c r="X54588" s="25"/>
    </row>
    <row r="54589" spans="23:24" x14ac:dyDescent="0.2">
      <c r="W54589" s="25"/>
      <c r="X54589" s="25"/>
    </row>
    <row r="54590" spans="23:24" x14ac:dyDescent="0.2">
      <c r="W54590" s="25"/>
      <c r="X54590" s="25"/>
    </row>
    <row r="54591" spans="23:24" x14ac:dyDescent="0.2">
      <c r="W54591" s="25"/>
      <c r="X54591" s="25"/>
    </row>
    <row r="54592" spans="23:24" x14ac:dyDescent="0.2">
      <c r="W54592" s="25"/>
      <c r="X54592" s="25"/>
    </row>
    <row r="54593" spans="23:24" x14ac:dyDescent="0.2">
      <c r="W54593" s="25"/>
      <c r="X54593" s="25"/>
    </row>
    <row r="54594" spans="23:24" x14ac:dyDescent="0.2">
      <c r="W54594" s="25"/>
      <c r="X54594" s="25"/>
    </row>
    <row r="54595" spans="23:24" x14ac:dyDescent="0.2">
      <c r="W54595" s="25"/>
      <c r="X54595" s="25"/>
    </row>
    <row r="54596" spans="23:24" x14ac:dyDescent="0.2">
      <c r="W54596" s="25"/>
      <c r="X54596" s="25"/>
    </row>
    <row r="54597" spans="23:24" x14ac:dyDescent="0.2">
      <c r="W54597" s="25"/>
      <c r="X54597" s="25"/>
    </row>
    <row r="54598" spans="23:24" x14ac:dyDescent="0.2">
      <c r="W54598" s="25"/>
      <c r="X54598" s="25"/>
    </row>
    <row r="54599" spans="23:24" x14ac:dyDescent="0.2">
      <c r="W54599" s="25"/>
      <c r="X54599" s="25"/>
    </row>
    <row r="54600" spans="23:24" x14ac:dyDescent="0.2">
      <c r="W54600" s="25"/>
      <c r="X54600" s="25"/>
    </row>
    <row r="54601" spans="23:24" x14ac:dyDescent="0.2">
      <c r="W54601" s="25"/>
      <c r="X54601" s="25"/>
    </row>
    <row r="54602" spans="23:24" x14ac:dyDescent="0.2">
      <c r="W54602" s="25"/>
      <c r="X54602" s="25"/>
    </row>
    <row r="54603" spans="23:24" x14ac:dyDescent="0.2">
      <c r="W54603" s="25"/>
      <c r="X54603" s="25"/>
    </row>
    <row r="54604" spans="23:24" x14ac:dyDescent="0.2">
      <c r="W54604" s="25"/>
      <c r="X54604" s="25"/>
    </row>
    <row r="54605" spans="23:24" x14ac:dyDescent="0.2">
      <c r="W54605" s="25"/>
      <c r="X54605" s="25"/>
    </row>
    <row r="54606" spans="23:24" x14ac:dyDescent="0.2">
      <c r="W54606" s="25"/>
      <c r="X54606" s="25"/>
    </row>
    <row r="54607" spans="23:24" x14ac:dyDescent="0.2">
      <c r="W54607" s="25"/>
      <c r="X54607" s="25"/>
    </row>
    <row r="54608" spans="23:24" x14ac:dyDescent="0.2">
      <c r="W54608" s="25"/>
      <c r="X54608" s="25"/>
    </row>
    <row r="54609" spans="23:24" x14ac:dyDescent="0.2">
      <c r="W54609" s="25"/>
      <c r="X54609" s="25"/>
    </row>
    <row r="54610" spans="23:24" x14ac:dyDescent="0.2">
      <c r="W54610" s="25"/>
      <c r="X54610" s="25"/>
    </row>
    <row r="54611" spans="23:24" x14ac:dyDescent="0.2">
      <c r="W54611" s="25"/>
      <c r="X54611" s="25"/>
    </row>
    <row r="54612" spans="23:24" x14ac:dyDescent="0.2">
      <c r="W54612" s="25"/>
      <c r="X54612" s="25"/>
    </row>
    <row r="54613" spans="23:24" x14ac:dyDescent="0.2">
      <c r="W54613" s="25"/>
      <c r="X54613" s="25"/>
    </row>
    <row r="54614" spans="23:24" x14ac:dyDescent="0.2">
      <c r="W54614" s="25"/>
      <c r="X54614" s="25"/>
    </row>
    <row r="54615" spans="23:24" x14ac:dyDescent="0.2">
      <c r="W54615" s="25"/>
      <c r="X54615" s="25"/>
    </row>
    <row r="54616" spans="23:24" x14ac:dyDescent="0.2">
      <c r="W54616" s="25"/>
      <c r="X54616" s="25"/>
    </row>
    <row r="54617" spans="23:24" x14ac:dyDescent="0.2">
      <c r="W54617" s="25"/>
      <c r="X54617" s="25"/>
    </row>
    <row r="54618" spans="23:24" x14ac:dyDescent="0.2">
      <c r="W54618" s="25"/>
      <c r="X54618" s="25"/>
    </row>
    <row r="54619" spans="23:24" x14ac:dyDescent="0.2">
      <c r="W54619" s="25"/>
      <c r="X54619" s="25"/>
    </row>
    <row r="54620" spans="23:24" x14ac:dyDescent="0.2">
      <c r="W54620" s="25"/>
      <c r="X54620" s="25"/>
    </row>
    <row r="54621" spans="23:24" x14ac:dyDescent="0.2">
      <c r="W54621" s="25"/>
      <c r="X54621" s="25"/>
    </row>
    <row r="54622" spans="23:24" x14ac:dyDescent="0.2">
      <c r="W54622" s="25"/>
      <c r="X54622" s="25"/>
    </row>
    <row r="54623" spans="23:24" x14ac:dyDescent="0.2">
      <c r="W54623" s="25"/>
      <c r="X54623" s="25"/>
    </row>
    <row r="54624" spans="23:24" x14ac:dyDescent="0.2">
      <c r="W54624" s="25"/>
      <c r="X54624" s="25"/>
    </row>
    <row r="54625" spans="23:24" x14ac:dyDescent="0.2">
      <c r="W54625" s="25"/>
      <c r="X54625" s="25"/>
    </row>
    <row r="54626" spans="23:24" x14ac:dyDescent="0.2">
      <c r="W54626" s="25"/>
      <c r="X54626" s="25"/>
    </row>
    <row r="54627" spans="23:24" x14ac:dyDescent="0.2">
      <c r="W54627" s="25"/>
      <c r="X54627" s="25"/>
    </row>
    <row r="54628" spans="23:24" x14ac:dyDescent="0.2">
      <c r="W54628" s="25"/>
      <c r="X54628" s="25"/>
    </row>
    <row r="54629" spans="23:24" x14ac:dyDescent="0.2">
      <c r="W54629" s="25"/>
      <c r="X54629" s="25"/>
    </row>
    <row r="54630" spans="23:24" x14ac:dyDescent="0.2">
      <c r="W54630" s="25"/>
      <c r="X54630" s="25"/>
    </row>
    <row r="54631" spans="23:24" x14ac:dyDescent="0.2">
      <c r="W54631" s="25"/>
      <c r="X54631" s="25"/>
    </row>
    <row r="54632" spans="23:24" x14ac:dyDescent="0.2">
      <c r="W54632" s="25"/>
      <c r="X54632" s="25"/>
    </row>
    <row r="54633" spans="23:24" x14ac:dyDescent="0.2">
      <c r="W54633" s="25"/>
      <c r="X54633" s="25"/>
    </row>
    <row r="54634" spans="23:24" x14ac:dyDescent="0.2">
      <c r="W54634" s="25"/>
      <c r="X54634" s="25"/>
    </row>
    <row r="54635" spans="23:24" x14ac:dyDescent="0.2">
      <c r="W54635" s="25"/>
      <c r="X54635" s="25"/>
    </row>
    <row r="54636" spans="23:24" x14ac:dyDescent="0.2">
      <c r="W54636" s="25"/>
      <c r="X54636" s="25"/>
    </row>
    <row r="54637" spans="23:24" x14ac:dyDescent="0.2">
      <c r="W54637" s="25"/>
      <c r="X54637" s="25"/>
    </row>
    <row r="54638" spans="23:24" x14ac:dyDescent="0.2">
      <c r="W54638" s="25"/>
      <c r="X54638" s="25"/>
    </row>
    <row r="54639" spans="23:24" x14ac:dyDescent="0.2">
      <c r="W54639" s="25"/>
      <c r="X54639" s="25"/>
    </row>
    <row r="54640" spans="23:24" x14ac:dyDescent="0.2">
      <c r="W54640" s="25"/>
      <c r="X54640" s="25"/>
    </row>
    <row r="54641" spans="23:24" x14ac:dyDescent="0.2">
      <c r="W54641" s="25"/>
      <c r="X54641" s="25"/>
    </row>
    <row r="54642" spans="23:24" x14ac:dyDescent="0.2">
      <c r="W54642" s="25"/>
      <c r="X54642" s="25"/>
    </row>
    <row r="54643" spans="23:24" x14ac:dyDescent="0.2">
      <c r="W54643" s="25"/>
      <c r="X54643" s="25"/>
    </row>
    <row r="54644" spans="23:24" x14ac:dyDescent="0.2">
      <c r="W54644" s="25"/>
      <c r="X54644" s="25"/>
    </row>
    <row r="54645" spans="23:24" x14ac:dyDescent="0.2">
      <c r="W54645" s="25"/>
      <c r="X54645" s="25"/>
    </row>
    <row r="54646" spans="23:24" x14ac:dyDescent="0.2">
      <c r="W54646" s="25"/>
      <c r="X54646" s="25"/>
    </row>
    <row r="54647" spans="23:24" x14ac:dyDescent="0.2">
      <c r="W54647" s="25"/>
      <c r="X54647" s="25"/>
    </row>
    <row r="54648" spans="23:24" x14ac:dyDescent="0.2">
      <c r="W54648" s="25"/>
      <c r="X54648" s="25"/>
    </row>
    <row r="54649" spans="23:24" x14ac:dyDescent="0.2">
      <c r="W54649" s="25"/>
      <c r="X54649" s="25"/>
    </row>
    <row r="54650" spans="23:24" x14ac:dyDescent="0.2">
      <c r="W54650" s="25"/>
      <c r="X54650" s="25"/>
    </row>
    <row r="54651" spans="23:24" x14ac:dyDescent="0.2">
      <c r="W54651" s="25"/>
      <c r="X54651" s="25"/>
    </row>
    <row r="54652" spans="23:24" x14ac:dyDescent="0.2">
      <c r="W54652" s="25"/>
      <c r="X54652" s="25"/>
    </row>
    <row r="54653" spans="23:24" x14ac:dyDescent="0.2">
      <c r="W54653" s="25"/>
      <c r="X54653" s="25"/>
    </row>
    <row r="54654" spans="23:24" x14ac:dyDescent="0.2">
      <c r="W54654" s="25"/>
      <c r="X54654" s="25"/>
    </row>
    <row r="54655" spans="23:24" x14ac:dyDescent="0.2">
      <c r="W54655" s="25"/>
      <c r="X54655" s="25"/>
    </row>
    <row r="54656" spans="23:24" x14ac:dyDescent="0.2">
      <c r="W54656" s="25"/>
      <c r="X54656" s="25"/>
    </row>
    <row r="54657" spans="23:24" x14ac:dyDescent="0.2">
      <c r="W54657" s="25"/>
      <c r="X54657" s="25"/>
    </row>
    <row r="54658" spans="23:24" x14ac:dyDescent="0.2">
      <c r="W54658" s="25"/>
      <c r="X54658" s="25"/>
    </row>
    <row r="54659" spans="23:24" x14ac:dyDescent="0.2">
      <c r="W54659" s="25"/>
      <c r="X54659" s="25"/>
    </row>
    <row r="54660" spans="23:24" x14ac:dyDescent="0.2">
      <c r="W54660" s="25"/>
      <c r="X54660" s="25"/>
    </row>
    <row r="54661" spans="23:24" x14ac:dyDescent="0.2">
      <c r="W54661" s="25"/>
      <c r="X54661" s="25"/>
    </row>
    <row r="54662" spans="23:24" x14ac:dyDescent="0.2">
      <c r="W54662" s="25"/>
      <c r="X54662" s="25"/>
    </row>
    <row r="54663" spans="23:24" x14ac:dyDescent="0.2">
      <c r="W54663" s="25"/>
      <c r="X54663" s="25"/>
    </row>
    <row r="54664" spans="23:24" x14ac:dyDescent="0.2">
      <c r="W54664" s="25"/>
      <c r="X54664" s="25"/>
    </row>
    <row r="54665" spans="23:24" x14ac:dyDescent="0.2">
      <c r="W54665" s="25"/>
      <c r="X54665" s="25"/>
    </row>
    <row r="54666" spans="23:24" x14ac:dyDescent="0.2">
      <c r="W54666" s="25"/>
      <c r="X54666" s="25"/>
    </row>
    <row r="54667" spans="23:24" x14ac:dyDescent="0.2">
      <c r="W54667" s="25"/>
      <c r="X54667" s="25"/>
    </row>
    <row r="54668" spans="23:24" x14ac:dyDescent="0.2">
      <c r="W54668" s="25"/>
      <c r="X54668" s="25"/>
    </row>
    <row r="54669" spans="23:24" x14ac:dyDescent="0.2">
      <c r="W54669" s="25"/>
      <c r="X54669" s="25"/>
    </row>
    <row r="54670" spans="23:24" x14ac:dyDescent="0.2">
      <c r="W54670" s="25"/>
      <c r="X54670" s="25"/>
    </row>
    <row r="54671" spans="23:24" x14ac:dyDescent="0.2">
      <c r="W54671" s="25"/>
      <c r="X54671" s="25"/>
    </row>
    <row r="54672" spans="23:24" x14ac:dyDescent="0.2">
      <c r="W54672" s="25"/>
      <c r="X54672" s="25"/>
    </row>
    <row r="54673" spans="23:24" x14ac:dyDescent="0.2">
      <c r="W54673" s="25"/>
      <c r="X54673" s="25"/>
    </row>
    <row r="54674" spans="23:24" x14ac:dyDescent="0.2">
      <c r="W54674" s="25"/>
      <c r="X54674" s="25"/>
    </row>
    <row r="54675" spans="23:24" x14ac:dyDescent="0.2">
      <c r="W54675" s="25"/>
      <c r="X54675" s="25"/>
    </row>
    <row r="54676" spans="23:24" x14ac:dyDescent="0.2">
      <c r="W54676" s="25"/>
      <c r="X54676" s="25"/>
    </row>
    <row r="54677" spans="23:24" x14ac:dyDescent="0.2">
      <c r="W54677" s="25"/>
      <c r="X54677" s="25"/>
    </row>
    <row r="54678" spans="23:24" x14ac:dyDescent="0.2">
      <c r="W54678" s="25"/>
      <c r="X54678" s="25"/>
    </row>
    <row r="54679" spans="23:24" x14ac:dyDescent="0.2">
      <c r="W54679" s="25"/>
      <c r="X54679" s="25"/>
    </row>
    <row r="54680" spans="23:24" x14ac:dyDescent="0.2">
      <c r="W54680" s="25"/>
      <c r="X54680" s="25"/>
    </row>
    <row r="54681" spans="23:24" x14ac:dyDescent="0.2">
      <c r="W54681" s="25"/>
      <c r="X54681" s="25"/>
    </row>
    <row r="54682" spans="23:24" x14ac:dyDescent="0.2">
      <c r="W54682" s="25"/>
      <c r="X54682" s="25"/>
    </row>
    <row r="54683" spans="23:24" x14ac:dyDescent="0.2">
      <c r="W54683" s="25"/>
      <c r="X54683" s="25"/>
    </row>
    <row r="54684" spans="23:24" x14ac:dyDescent="0.2">
      <c r="W54684" s="25"/>
      <c r="X54684" s="25"/>
    </row>
    <row r="54685" spans="23:24" x14ac:dyDescent="0.2">
      <c r="W54685" s="25"/>
      <c r="X54685" s="25"/>
    </row>
    <row r="54686" spans="23:24" x14ac:dyDescent="0.2">
      <c r="W54686" s="25"/>
      <c r="X54686" s="25"/>
    </row>
    <row r="54687" spans="23:24" x14ac:dyDescent="0.2">
      <c r="W54687" s="25"/>
      <c r="X54687" s="25"/>
    </row>
    <row r="54688" spans="23:24" x14ac:dyDescent="0.2">
      <c r="W54688" s="25"/>
      <c r="X54688" s="25"/>
    </row>
    <row r="54689" spans="23:24" x14ac:dyDescent="0.2">
      <c r="W54689" s="25"/>
      <c r="X54689" s="25"/>
    </row>
    <row r="54690" spans="23:24" x14ac:dyDescent="0.2">
      <c r="W54690" s="25"/>
      <c r="X54690" s="25"/>
    </row>
    <row r="54691" spans="23:24" x14ac:dyDescent="0.2">
      <c r="W54691" s="25"/>
      <c r="X54691" s="25"/>
    </row>
    <row r="54692" spans="23:24" x14ac:dyDescent="0.2">
      <c r="W54692" s="25"/>
      <c r="X54692" s="25"/>
    </row>
    <row r="54693" spans="23:24" x14ac:dyDescent="0.2">
      <c r="W54693" s="25"/>
      <c r="X54693" s="25"/>
    </row>
    <row r="54694" spans="23:24" x14ac:dyDescent="0.2">
      <c r="W54694" s="25"/>
      <c r="X54694" s="25"/>
    </row>
    <row r="54695" spans="23:24" x14ac:dyDescent="0.2">
      <c r="W54695" s="25"/>
      <c r="X54695" s="25"/>
    </row>
    <row r="54696" spans="23:24" x14ac:dyDescent="0.2">
      <c r="W54696" s="25"/>
      <c r="X54696" s="25"/>
    </row>
    <row r="54697" spans="23:24" x14ac:dyDescent="0.2">
      <c r="W54697" s="25"/>
      <c r="X54697" s="25"/>
    </row>
    <row r="54698" spans="23:24" x14ac:dyDescent="0.2">
      <c r="W54698" s="25"/>
      <c r="X54698" s="25"/>
    </row>
    <row r="54699" spans="23:24" x14ac:dyDescent="0.2">
      <c r="W54699" s="25"/>
      <c r="X54699" s="25"/>
    </row>
    <row r="54700" spans="23:24" x14ac:dyDescent="0.2">
      <c r="W54700" s="25"/>
      <c r="X54700" s="25"/>
    </row>
    <row r="54701" spans="23:24" x14ac:dyDescent="0.2">
      <c r="W54701" s="25"/>
      <c r="X54701" s="25"/>
    </row>
    <row r="54702" spans="23:24" x14ac:dyDescent="0.2">
      <c r="W54702" s="25"/>
      <c r="X54702" s="25"/>
    </row>
    <row r="54703" spans="23:24" x14ac:dyDescent="0.2">
      <c r="W54703" s="25"/>
      <c r="X54703" s="25"/>
    </row>
    <row r="54704" spans="23:24" x14ac:dyDescent="0.2">
      <c r="W54704" s="25"/>
      <c r="X54704" s="25"/>
    </row>
    <row r="54705" spans="23:24" x14ac:dyDescent="0.2">
      <c r="W54705" s="25"/>
      <c r="X54705" s="25"/>
    </row>
    <row r="54706" spans="23:24" x14ac:dyDescent="0.2">
      <c r="W54706" s="25"/>
      <c r="X54706" s="25"/>
    </row>
    <row r="54707" spans="23:24" x14ac:dyDescent="0.2">
      <c r="W54707" s="25"/>
      <c r="X54707" s="25"/>
    </row>
    <row r="54708" spans="23:24" x14ac:dyDescent="0.2">
      <c r="W54708" s="25"/>
      <c r="X54708" s="25"/>
    </row>
    <row r="54709" spans="23:24" x14ac:dyDescent="0.2">
      <c r="W54709" s="25"/>
      <c r="X54709" s="25"/>
    </row>
    <row r="54710" spans="23:24" x14ac:dyDescent="0.2">
      <c r="W54710" s="25"/>
      <c r="X54710" s="25"/>
    </row>
    <row r="54711" spans="23:24" x14ac:dyDescent="0.2">
      <c r="W54711" s="25"/>
      <c r="X54711" s="25"/>
    </row>
    <row r="54712" spans="23:24" x14ac:dyDescent="0.2">
      <c r="W54712" s="25"/>
      <c r="X54712" s="25"/>
    </row>
    <row r="54713" spans="23:24" x14ac:dyDescent="0.2">
      <c r="W54713" s="25"/>
      <c r="X54713" s="25"/>
    </row>
    <row r="54714" spans="23:24" x14ac:dyDescent="0.2">
      <c r="W54714" s="25"/>
      <c r="X54714" s="25"/>
    </row>
    <row r="54715" spans="23:24" x14ac:dyDescent="0.2">
      <c r="W54715" s="25"/>
      <c r="X54715" s="25"/>
    </row>
    <row r="54716" spans="23:24" x14ac:dyDescent="0.2">
      <c r="W54716" s="25"/>
      <c r="X54716" s="25"/>
    </row>
    <row r="54717" spans="23:24" x14ac:dyDescent="0.2">
      <c r="W54717" s="25"/>
      <c r="X54717" s="25"/>
    </row>
    <row r="54718" spans="23:24" x14ac:dyDescent="0.2">
      <c r="W54718" s="25"/>
      <c r="X54718" s="25"/>
    </row>
    <row r="54719" spans="23:24" x14ac:dyDescent="0.2">
      <c r="W54719" s="25"/>
      <c r="X54719" s="25"/>
    </row>
    <row r="54720" spans="23:24" x14ac:dyDescent="0.2">
      <c r="W54720" s="25"/>
      <c r="X54720" s="25"/>
    </row>
    <row r="54721" spans="23:24" x14ac:dyDescent="0.2">
      <c r="W54721" s="25"/>
      <c r="X54721" s="25"/>
    </row>
    <row r="54722" spans="23:24" x14ac:dyDescent="0.2">
      <c r="W54722" s="25"/>
      <c r="X54722" s="25"/>
    </row>
    <row r="54723" spans="23:24" x14ac:dyDescent="0.2">
      <c r="W54723" s="25"/>
      <c r="X54723" s="25"/>
    </row>
    <row r="54724" spans="23:24" x14ac:dyDescent="0.2">
      <c r="W54724" s="25"/>
      <c r="X54724" s="25"/>
    </row>
    <row r="54725" spans="23:24" x14ac:dyDescent="0.2">
      <c r="W54725" s="25"/>
      <c r="X54725" s="25"/>
    </row>
    <row r="54726" spans="23:24" x14ac:dyDescent="0.2">
      <c r="W54726" s="25"/>
      <c r="X54726" s="25"/>
    </row>
    <row r="54727" spans="23:24" x14ac:dyDescent="0.2">
      <c r="W54727" s="25"/>
      <c r="X54727" s="25"/>
    </row>
    <row r="54728" spans="23:24" x14ac:dyDescent="0.2">
      <c r="W54728" s="25"/>
      <c r="X54728" s="25"/>
    </row>
    <row r="54729" spans="23:24" x14ac:dyDescent="0.2">
      <c r="W54729" s="25"/>
      <c r="X54729" s="25"/>
    </row>
    <row r="54730" spans="23:24" x14ac:dyDescent="0.2">
      <c r="W54730" s="25"/>
      <c r="X54730" s="25"/>
    </row>
    <row r="54731" spans="23:24" x14ac:dyDescent="0.2">
      <c r="W54731" s="25"/>
      <c r="X54731" s="25"/>
    </row>
    <row r="54732" spans="23:24" x14ac:dyDescent="0.2">
      <c r="W54732" s="25"/>
      <c r="X54732" s="25"/>
    </row>
    <row r="54733" spans="23:24" x14ac:dyDescent="0.2">
      <c r="W54733" s="25"/>
      <c r="X54733" s="25"/>
    </row>
    <row r="54734" spans="23:24" x14ac:dyDescent="0.2">
      <c r="W54734" s="25"/>
      <c r="X54734" s="25"/>
    </row>
    <row r="54735" spans="23:24" x14ac:dyDescent="0.2">
      <c r="W54735" s="25"/>
      <c r="X54735" s="25"/>
    </row>
    <row r="54736" spans="23:24" x14ac:dyDescent="0.2">
      <c r="W54736" s="25"/>
      <c r="X54736" s="25"/>
    </row>
    <row r="54737" spans="23:24" x14ac:dyDescent="0.2">
      <c r="W54737" s="25"/>
      <c r="X54737" s="25"/>
    </row>
    <row r="54738" spans="23:24" x14ac:dyDescent="0.2">
      <c r="W54738" s="25"/>
      <c r="X54738" s="25"/>
    </row>
    <row r="54739" spans="23:24" x14ac:dyDescent="0.2">
      <c r="W54739" s="25"/>
      <c r="X54739" s="25"/>
    </row>
    <row r="54740" spans="23:24" x14ac:dyDescent="0.2">
      <c r="W54740" s="25"/>
      <c r="X54740" s="25"/>
    </row>
    <row r="54741" spans="23:24" x14ac:dyDescent="0.2">
      <c r="W54741" s="25"/>
      <c r="X54741" s="25"/>
    </row>
    <row r="54742" spans="23:24" x14ac:dyDescent="0.2">
      <c r="W54742" s="25"/>
      <c r="X54742" s="25"/>
    </row>
    <row r="54743" spans="23:24" x14ac:dyDescent="0.2">
      <c r="W54743" s="25"/>
      <c r="X54743" s="25"/>
    </row>
    <row r="54744" spans="23:24" x14ac:dyDescent="0.2">
      <c r="W54744" s="25"/>
      <c r="X54744" s="25"/>
    </row>
    <row r="54745" spans="23:24" x14ac:dyDescent="0.2">
      <c r="W54745" s="25"/>
      <c r="X54745" s="25"/>
    </row>
    <row r="54746" spans="23:24" x14ac:dyDescent="0.2">
      <c r="W54746" s="25"/>
      <c r="X54746" s="25"/>
    </row>
    <row r="54747" spans="23:24" x14ac:dyDescent="0.2">
      <c r="W54747" s="25"/>
      <c r="X54747" s="25"/>
    </row>
    <row r="54748" spans="23:24" x14ac:dyDescent="0.2">
      <c r="W54748" s="25"/>
      <c r="X54748" s="25"/>
    </row>
    <row r="54749" spans="23:24" x14ac:dyDescent="0.2">
      <c r="W54749" s="25"/>
      <c r="X54749" s="25"/>
    </row>
    <row r="54750" spans="23:24" x14ac:dyDescent="0.2">
      <c r="W54750" s="25"/>
      <c r="X54750" s="25"/>
    </row>
    <row r="54751" spans="23:24" x14ac:dyDescent="0.2">
      <c r="W54751" s="25"/>
      <c r="X54751" s="25"/>
    </row>
    <row r="54752" spans="23:24" x14ac:dyDescent="0.2">
      <c r="W54752" s="25"/>
      <c r="X54752" s="25"/>
    </row>
    <row r="54753" spans="23:24" x14ac:dyDescent="0.2">
      <c r="W54753" s="25"/>
      <c r="X54753" s="25"/>
    </row>
    <row r="54754" spans="23:24" x14ac:dyDescent="0.2">
      <c r="W54754" s="25"/>
      <c r="X54754" s="25"/>
    </row>
    <row r="54755" spans="23:24" x14ac:dyDescent="0.2">
      <c r="W54755" s="25"/>
      <c r="X54755" s="25"/>
    </row>
    <row r="54756" spans="23:24" x14ac:dyDescent="0.2">
      <c r="W54756" s="25"/>
      <c r="X54756" s="25"/>
    </row>
    <row r="54757" spans="23:24" x14ac:dyDescent="0.2">
      <c r="W54757" s="25"/>
      <c r="X54757" s="25"/>
    </row>
    <row r="54758" spans="23:24" x14ac:dyDescent="0.2">
      <c r="W54758" s="25"/>
      <c r="X54758" s="25"/>
    </row>
    <row r="54759" spans="23:24" x14ac:dyDescent="0.2">
      <c r="W54759" s="25"/>
      <c r="X54759" s="25"/>
    </row>
    <row r="54760" spans="23:24" x14ac:dyDescent="0.2">
      <c r="W54760" s="25"/>
      <c r="X54760" s="25"/>
    </row>
    <row r="54761" spans="23:24" x14ac:dyDescent="0.2">
      <c r="W54761" s="25"/>
      <c r="X54761" s="25"/>
    </row>
    <row r="54762" spans="23:24" x14ac:dyDescent="0.2">
      <c r="W54762" s="25"/>
      <c r="X54762" s="25"/>
    </row>
    <row r="54763" spans="23:24" x14ac:dyDescent="0.2">
      <c r="W54763" s="25"/>
      <c r="X54763" s="25"/>
    </row>
    <row r="54764" spans="23:24" x14ac:dyDescent="0.2">
      <c r="W54764" s="25"/>
      <c r="X54764" s="25"/>
    </row>
    <row r="54765" spans="23:24" x14ac:dyDescent="0.2">
      <c r="W54765" s="25"/>
      <c r="X54765" s="25"/>
    </row>
    <row r="54766" spans="23:24" x14ac:dyDescent="0.2">
      <c r="W54766" s="25"/>
      <c r="X54766" s="25"/>
    </row>
    <row r="54767" spans="23:24" x14ac:dyDescent="0.2">
      <c r="W54767" s="25"/>
      <c r="X54767" s="25"/>
    </row>
    <row r="54768" spans="23:24" x14ac:dyDescent="0.2">
      <c r="W54768" s="25"/>
      <c r="X54768" s="25"/>
    </row>
    <row r="54769" spans="23:24" x14ac:dyDescent="0.2">
      <c r="W54769" s="25"/>
      <c r="X54769" s="25"/>
    </row>
    <row r="54770" spans="23:24" x14ac:dyDescent="0.2">
      <c r="W54770" s="25"/>
      <c r="X54770" s="25"/>
    </row>
    <row r="54771" spans="23:24" x14ac:dyDescent="0.2">
      <c r="W54771" s="25"/>
      <c r="X54771" s="25"/>
    </row>
    <row r="54772" spans="23:24" x14ac:dyDescent="0.2">
      <c r="W54772" s="25"/>
      <c r="X54772" s="25"/>
    </row>
    <row r="54773" spans="23:24" x14ac:dyDescent="0.2">
      <c r="W54773" s="25"/>
      <c r="X54773" s="25"/>
    </row>
    <row r="54774" spans="23:24" x14ac:dyDescent="0.2">
      <c r="W54774" s="25"/>
      <c r="X54774" s="25"/>
    </row>
    <row r="54775" spans="23:24" x14ac:dyDescent="0.2">
      <c r="W54775" s="25"/>
      <c r="X54775" s="25"/>
    </row>
    <row r="54776" spans="23:24" x14ac:dyDescent="0.2">
      <c r="W54776" s="25"/>
      <c r="X54776" s="25"/>
    </row>
    <row r="54777" spans="23:24" x14ac:dyDescent="0.2">
      <c r="W54777" s="25"/>
      <c r="X54777" s="25"/>
    </row>
    <row r="54778" spans="23:24" x14ac:dyDescent="0.2">
      <c r="W54778" s="25"/>
      <c r="X54778" s="25"/>
    </row>
    <row r="54779" spans="23:24" x14ac:dyDescent="0.2">
      <c r="W54779" s="25"/>
      <c r="X54779" s="25"/>
    </row>
    <row r="54780" spans="23:24" x14ac:dyDescent="0.2">
      <c r="W54780" s="25"/>
      <c r="X54780" s="25"/>
    </row>
    <row r="54781" spans="23:24" x14ac:dyDescent="0.2">
      <c r="W54781" s="25"/>
      <c r="X54781" s="25"/>
    </row>
    <row r="54782" spans="23:24" x14ac:dyDescent="0.2">
      <c r="W54782" s="25"/>
      <c r="X54782" s="25"/>
    </row>
    <row r="54783" spans="23:24" x14ac:dyDescent="0.2">
      <c r="W54783" s="25"/>
      <c r="X54783" s="25"/>
    </row>
    <row r="54784" spans="23:24" x14ac:dyDescent="0.2">
      <c r="W54784" s="25"/>
      <c r="X54784" s="25"/>
    </row>
    <row r="54785" spans="23:24" x14ac:dyDescent="0.2">
      <c r="W54785" s="25"/>
      <c r="X54785" s="25"/>
    </row>
    <row r="54786" spans="23:24" x14ac:dyDescent="0.2">
      <c r="W54786" s="25"/>
      <c r="X54786" s="25"/>
    </row>
    <row r="54787" spans="23:24" x14ac:dyDescent="0.2">
      <c r="W54787" s="25"/>
      <c r="X54787" s="25"/>
    </row>
    <row r="54788" spans="23:24" x14ac:dyDescent="0.2">
      <c r="W54788" s="25"/>
      <c r="X54788" s="25"/>
    </row>
    <row r="54789" spans="23:24" x14ac:dyDescent="0.2">
      <c r="W54789" s="25"/>
      <c r="X54789" s="25"/>
    </row>
    <row r="54790" spans="23:24" x14ac:dyDescent="0.2">
      <c r="W54790" s="25"/>
      <c r="X54790" s="25"/>
    </row>
    <row r="54791" spans="23:24" x14ac:dyDescent="0.2">
      <c r="W54791" s="25"/>
      <c r="X54791" s="25"/>
    </row>
    <row r="54792" spans="23:24" x14ac:dyDescent="0.2">
      <c r="W54792" s="25"/>
      <c r="X54792" s="25"/>
    </row>
    <row r="54793" spans="23:24" x14ac:dyDescent="0.2">
      <c r="W54793" s="25"/>
      <c r="X54793" s="25"/>
    </row>
    <row r="54794" spans="23:24" x14ac:dyDescent="0.2">
      <c r="W54794" s="25"/>
      <c r="X54794" s="25"/>
    </row>
    <row r="54795" spans="23:24" x14ac:dyDescent="0.2">
      <c r="W54795" s="25"/>
      <c r="X54795" s="25"/>
    </row>
    <row r="54796" spans="23:24" x14ac:dyDescent="0.2">
      <c r="W54796" s="25"/>
      <c r="X54796" s="25"/>
    </row>
    <row r="54797" spans="23:24" x14ac:dyDescent="0.2">
      <c r="W54797" s="25"/>
      <c r="X54797" s="25"/>
    </row>
    <row r="54798" spans="23:24" x14ac:dyDescent="0.2">
      <c r="W54798" s="25"/>
      <c r="X54798" s="25"/>
    </row>
    <row r="54799" spans="23:24" x14ac:dyDescent="0.2">
      <c r="W54799" s="25"/>
      <c r="X54799" s="25"/>
    </row>
    <row r="54800" spans="23:24" x14ac:dyDescent="0.2">
      <c r="W54800" s="25"/>
      <c r="X54800" s="25"/>
    </row>
    <row r="54801" spans="23:24" x14ac:dyDescent="0.2">
      <c r="W54801" s="25"/>
      <c r="X54801" s="25"/>
    </row>
    <row r="54802" spans="23:24" x14ac:dyDescent="0.2">
      <c r="W54802" s="25"/>
      <c r="X54802" s="25"/>
    </row>
    <row r="54803" spans="23:24" x14ac:dyDescent="0.2">
      <c r="W54803" s="25"/>
      <c r="X54803" s="25"/>
    </row>
    <row r="54804" spans="23:24" x14ac:dyDescent="0.2">
      <c r="W54804" s="25"/>
      <c r="X54804" s="25"/>
    </row>
    <row r="54805" spans="23:24" x14ac:dyDescent="0.2">
      <c r="W54805" s="25"/>
      <c r="X54805" s="25"/>
    </row>
    <row r="54806" spans="23:24" x14ac:dyDescent="0.2">
      <c r="W54806" s="25"/>
      <c r="X54806" s="25"/>
    </row>
    <row r="54807" spans="23:24" x14ac:dyDescent="0.2">
      <c r="W54807" s="25"/>
      <c r="X54807" s="25"/>
    </row>
    <row r="54808" spans="23:24" x14ac:dyDescent="0.2">
      <c r="W54808" s="25"/>
      <c r="X54808" s="25"/>
    </row>
    <row r="54809" spans="23:24" x14ac:dyDescent="0.2">
      <c r="W54809" s="25"/>
      <c r="X54809" s="25"/>
    </row>
    <row r="54810" spans="23:24" x14ac:dyDescent="0.2">
      <c r="W54810" s="25"/>
      <c r="X54810" s="25"/>
    </row>
    <row r="54811" spans="23:24" x14ac:dyDescent="0.2">
      <c r="W54811" s="25"/>
      <c r="X54811" s="25"/>
    </row>
    <row r="54812" spans="23:24" x14ac:dyDescent="0.2">
      <c r="W54812" s="25"/>
      <c r="X54812" s="25"/>
    </row>
    <row r="54813" spans="23:24" x14ac:dyDescent="0.2">
      <c r="W54813" s="25"/>
      <c r="X54813" s="25"/>
    </row>
    <row r="54814" spans="23:24" x14ac:dyDescent="0.2">
      <c r="W54814" s="25"/>
      <c r="X54814" s="25"/>
    </row>
    <row r="54815" spans="23:24" x14ac:dyDescent="0.2">
      <c r="W54815" s="25"/>
      <c r="X54815" s="25"/>
    </row>
    <row r="54816" spans="23:24" x14ac:dyDescent="0.2">
      <c r="W54816" s="25"/>
      <c r="X54816" s="25"/>
    </row>
    <row r="54817" spans="23:24" x14ac:dyDescent="0.2">
      <c r="W54817" s="25"/>
      <c r="X54817" s="25"/>
    </row>
    <row r="54818" spans="23:24" x14ac:dyDescent="0.2">
      <c r="W54818" s="25"/>
      <c r="X54818" s="25"/>
    </row>
    <row r="54819" spans="23:24" x14ac:dyDescent="0.2">
      <c r="W54819" s="25"/>
      <c r="X54819" s="25"/>
    </row>
    <row r="54820" spans="23:24" x14ac:dyDescent="0.2">
      <c r="W54820" s="25"/>
      <c r="X54820" s="25"/>
    </row>
    <row r="54821" spans="23:24" x14ac:dyDescent="0.2">
      <c r="W54821" s="25"/>
      <c r="X54821" s="25"/>
    </row>
    <row r="54822" spans="23:24" x14ac:dyDescent="0.2">
      <c r="W54822" s="25"/>
      <c r="X54822" s="25"/>
    </row>
    <row r="54823" spans="23:24" x14ac:dyDescent="0.2">
      <c r="W54823" s="25"/>
      <c r="X54823" s="25"/>
    </row>
    <row r="54824" spans="23:24" x14ac:dyDescent="0.2">
      <c r="W54824" s="25"/>
      <c r="X54824" s="25"/>
    </row>
    <row r="54825" spans="23:24" x14ac:dyDescent="0.2">
      <c r="W54825" s="25"/>
      <c r="X54825" s="25"/>
    </row>
    <row r="54826" spans="23:24" x14ac:dyDescent="0.2">
      <c r="W54826" s="25"/>
      <c r="X54826" s="25"/>
    </row>
    <row r="54827" spans="23:24" x14ac:dyDescent="0.2">
      <c r="W54827" s="25"/>
      <c r="X54827" s="25"/>
    </row>
    <row r="54828" spans="23:24" x14ac:dyDescent="0.2">
      <c r="W54828" s="25"/>
      <c r="X54828" s="25"/>
    </row>
    <row r="54829" spans="23:24" x14ac:dyDescent="0.2">
      <c r="W54829" s="25"/>
      <c r="X54829" s="25"/>
    </row>
    <row r="54830" spans="23:24" x14ac:dyDescent="0.2">
      <c r="W54830" s="25"/>
      <c r="X54830" s="25"/>
    </row>
    <row r="54831" spans="23:24" x14ac:dyDescent="0.2">
      <c r="W54831" s="25"/>
      <c r="X54831" s="25"/>
    </row>
    <row r="54832" spans="23:24" x14ac:dyDescent="0.2">
      <c r="W54832" s="25"/>
      <c r="X54832" s="25"/>
    </row>
    <row r="54833" spans="23:24" x14ac:dyDescent="0.2">
      <c r="W54833" s="25"/>
      <c r="X54833" s="25"/>
    </row>
    <row r="54834" spans="23:24" x14ac:dyDescent="0.2">
      <c r="W54834" s="25"/>
      <c r="X54834" s="25"/>
    </row>
    <row r="54835" spans="23:24" x14ac:dyDescent="0.2">
      <c r="W54835" s="25"/>
      <c r="X54835" s="25"/>
    </row>
    <row r="54836" spans="23:24" x14ac:dyDescent="0.2">
      <c r="W54836" s="25"/>
      <c r="X54836" s="25"/>
    </row>
    <row r="54837" spans="23:24" x14ac:dyDescent="0.2">
      <c r="W54837" s="25"/>
      <c r="X54837" s="25"/>
    </row>
    <row r="54838" spans="23:24" x14ac:dyDescent="0.2">
      <c r="W54838" s="25"/>
      <c r="X54838" s="25"/>
    </row>
    <row r="54839" spans="23:24" x14ac:dyDescent="0.2">
      <c r="W54839" s="25"/>
      <c r="X54839" s="25"/>
    </row>
    <row r="54840" spans="23:24" x14ac:dyDescent="0.2">
      <c r="W54840" s="25"/>
      <c r="X54840" s="25"/>
    </row>
    <row r="54841" spans="23:24" x14ac:dyDescent="0.2">
      <c r="W54841" s="25"/>
      <c r="X54841" s="25"/>
    </row>
    <row r="54842" spans="23:24" x14ac:dyDescent="0.2">
      <c r="W54842" s="25"/>
      <c r="X54842" s="25"/>
    </row>
    <row r="54843" spans="23:24" x14ac:dyDescent="0.2">
      <c r="W54843" s="25"/>
      <c r="X54843" s="25"/>
    </row>
    <row r="54844" spans="23:24" x14ac:dyDescent="0.2">
      <c r="W54844" s="25"/>
      <c r="X54844" s="25"/>
    </row>
    <row r="54845" spans="23:24" x14ac:dyDescent="0.2">
      <c r="W54845" s="25"/>
      <c r="X54845" s="25"/>
    </row>
    <row r="54846" spans="23:24" x14ac:dyDescent="0.2">
      <c r="W54846" s="25"/>
      <c r="X54846" s="25"/>
    </row>
    <row r="54847" spans="23:24" x14ac:dyDescent="0.2">
      <c r="W54847" s="25"/>
      <c r="X54847" s="25"/>
    </row>
    <row r="54848" spans="23:24" x14ac:dyDescent="0.2">
      <c r="W54848" s="25"/>
      <c r="X54848" s="25"/>
    </row>
    <row r="54849" spans="23:24" x14ac:dyDescent="0.2">
      <c r="W54849" s="25"/>
      <c r="X54849" s="25"/>
    </row>
    <row r="54850" spans="23:24" x14ac:dyDescent="0.2">
      <c r="W54850" s="25"/>
      <c r="X54850" s="25"/>
    </row>
    <row r="54851" spans="23:24" x14ac:dyDescent="0.2">
      <c r="W54851" s="25"/>
      <c r="X54851" s="25"/>
    </row>
    <row r="54852" spans="23:24" x14ac:dyDescent="0.2">
      <c r="W54852" s="25"/>
      <c r="X54852" s="25"/>
    </row>
    <row r="54853" spans="23:24" x14ac:dyDescent="0.2">
      <c r="W54853" s="25"/>
      <c r="X54853" s="25"/>
    </row>
    <row r="54854" spans="23:24" x14ac:dyDescent="0.2">
      <c r="W54854" s="25"/>
      <c r="X54854" s="25"/>
    </row>
    <row r="54855" spans="23:24" x14ac:dyDescent="0.2">
      <c r="W54855" s="25"/>
      <c r="X54855" s="25"/>
    </row>
    <row r="54856" spans="23:24" x14ac:dyDescent="0.2">
      <c r="W54856" s="25"/>
      <c r="X54856" s="25"/>
    </row>
    <row r="54857" spans="23:24" x14ac:dyDescent="0.2">
      <c r="W54857" s="25"/>
      <c r="X54857" s="25"/>
    </row>
    <row r="54858" spans="23:24" x14ac:dyDescent="0.2">
      <c r="W54858" s="25"/>
      <c r="X54858" s="25"/>
    </row>
    <row r="54859" spans="23:24" x14ac:dyDescent="0.2">
      <c r="W54859" s="25"/>
      <c r="X54859" s="25"/>
    </row>
    <row r="54860" spans="23:24" x14ac:dyDescent="0.2">
      <c r="W54860" s="25"/>
      <c r="X54860" s="25"/>
    </row>
    <row r="54861" spans="23:24" x14ac:dyDescent="0.2">
      <c r="W54861" s="25"/>
      <c r="X54861" s="25"/>
    </row>
    <row r="54862" spans="23:24" x14ac:dyDescent="0.2">
      <c r="W54862" s="25"/>
      <c r="X54862" s="25"/>
    </row>
    <row r="54863" spans="23:24" x14ac:dyDescent="0.2">
      <c r="W54863" s="25"/>
      <c r="X54863" s="25"/>
    </row>
    <row r="54864" spans="23:24" x14ac:dyDescent="0.2">
      <c r="W54864" s="25"/>
      <c r="X54864" s="25"/>
    </row>
    <row r="54865" spans="23:24" x14ac:dyDescent="0.2">
      <c r="W54865" s="25"/>
      <c r="X54865" s="25"/>
    </row>
    <row r="54866" spans="23:24" x14ac:dyDescent="0.2">
      <c r="W54866" s="25"/>
      <c r="X54866" s="25"/>
    </row>
    <row r="54867" spans="23:24" x14ac:dyDescent="0.2">
      <c r="W54867" s="25"/>
      <c r="X54867" s="25"/>
    </row>
    <row r="54868" spans="23:24" x14ac:dyDescent="0.2">
      <c r="W54868" s="25"/>
      <c r="X54868" s="25"/>
    </row>
    <row r="54869" spans="23:24" x14ac:dyDescent="0.2">
      <c r="W54869" s="25"/>
      <c r="X54869" s="25"/>
    </row>
    <row r="54870" spans="23:24" x14ac:dyDescent="0.2">
      <c r="W54870" s="25"/>
      <c r="X54870" s="25"/>
    </row>
    <row r="54871" spans="23:24" x14ac:dyDescent="0.2">
      <c r="W54871" s="25"/>
      <c r="X54871" s="25"/>
    </row>
    <row r="54872" spans="23:24" x14ac:dyDescent="0.2">
      <c r="W54872" s="25"/>
      <c r="X54872" s="25"/>
    </row>
    <row r="54873" spans="23:24" x14ac:dyDescent="0.2">
      <c r="W54873" s="25"/>
      <c r="X54873" s="25"/>
    </row>
    <row r="54874" spans="23:24" x14ac:dyDescent="0.2">
      <c r="W54874" s="25"/>
      <c r="X54874" s="25"/>
    </row>
    <row r="54875" spans="23:24" x14ac:dyDescent="0.2">
      <c r="W54875" s="25"/>
      <c r="X54875" s="25"/>
    </row>
    <row r="54876" spans="23:24" x14ac:dyDescent="0.2">
      <c r="W54876" s="25"/>
      <c r="X54876" s="25"/>
    </row>
    <row r="54877" spans="23:24" x14ac:dyDescent="0.2">
      <c r="W54877" s="25"/>
      <c r="X54877" s="25"/>
    </row>
    <row r="54878" spans="23:24" x14ac:dyDescent="0.2">
      <c r="W54878" s="25"/>
      <c r="X54878" s="25"/>
    </row>
    <row r="54879" spans="23:24" x14ac:dyDescent="0.2">
      <c r="W54879" s="25"/>
      <c r="X54879" s="25"/>
    </row>
    <row r="54880" spans="23:24" x14ac:dyDescent="0.2">
      <c r="W54880" s="25"/>
      <c r="X54880" s="25"/>
    </row>
    <row r="54881" spans="23:24" x14ac:dyDescent="0.2">
      <c r="W54881" s="25"/>
      <c r="X54881" s="25"/>
    </row>
    <row r="54882" spans="23:24" x14ac:dyDescent="0.2">
      <c r="W54882" s="25"/>
      <c r="X54882" s="25"/>
    </row>
    <row r="54883" spans="23:24" x14ac:dyDescent="0.2">
      <c r="W54883" s="25"/>
      <c r="X54883" s="25"/>
    </row>
    <row r="54884" spans="23:24" x14ac:dyDescent="0.2">
      <c r="W54884" s="25"/>
      <c r="X54884" s="25"/>
    </row>
    <row r="54885" spans="23:24" x14ac:dyDescent="0.2">
      <c r="W54885" s="25"/>
      <c r="X54885" s="25"/>
    </row>
    <row r="54886" spans="23:24" x14ac:dyDescent="0.2">
      <c r="W54886" s="25"/>
      <c r="X54886" s="25"/>
    </row>
    <row r="54887" spans="23:24" x14ac:dyDescent="0.2">
      <c r="W54887" s="25"/>
      <c r="X54887" s="25"/>
    </row>
    <row r="54888" spans="23:24" x14ac:dyDescent="0.2">
      <c r="W54888" s="25"/>
      <c r="X54888" s="25"/>
    </row>
    <row r="54889" spans="23:24" x14ac:dyDescent="0.2">
      <c r="W54889" s="25"/>
      <c r="X54889" s="25"/>
    </row>
    <row r="54890" spans="23:24" x14ac:dyDescent="0.2">
      <c r="W54890" s="25"/>
      <c r="X54890" s="25"/>
    </row>
    <row r="54891" spans="23:24" x14ac:dyDescent="0.2">
      <c r="W54891" s="25"/>
      <c r="X54891" s="25"/>
    </row>
    <row r="54892" spans="23:24" x14ac:dyDescent="0.2">
      <c r="W54892" s="25"/>
      <c r="X54892" s="25"/>
    </row>
    <row r="54893" spans="23:24" x14ac:dyDescent="0.2">
      <c r="W54893" s="25"/>
      <c r="X54893" s="25"/>
    </row>
    <row r="54894" spans="23:24" x14ac:dyDescent="0.2">
      <c r="W54894" s="25"/>
      <c r="X54894" s="25"/>
    </row>
    <row r="54895" spans="23:24" x14ac:dyDescent="0.2">
      <c r="W54895" s="25"/>
      <c r="X54895" s="25"/>
    </row>
    <row r="54896" spans="23:24" x14ac:dyDescent="0.2">
      <c r="W54896" s="25"/>
      <c r="X54896" s="25"/>
    </row>
    <row r="54897" spans="23:24" x14ac:dyDescent="0.2">
      <c r="W54897" s="25"/>
      <c r="X54897" s="25"/>
    </row>
    <row r="54898" spans="23:24" x14ac:dyDescent="0.2">
      <c r="W54898" s="25"/>
      <c r="X54898" s="25"/>
    </row>
    <row r="54899" spans="23:24" x14ac:dyDescent="0.2">
      <c r="W54899" s="25"/>
      <c r="X54899" s="25"/>
    </row>
    <row r="54900" spans="23:24" x14ac:dyDescent="0.2">
      <c r="W54900" s="25"/>
      <c r="X54900" s="25"/>
    </row>
    <row r="54901" spans="23:24" x14ac:dyDescent="0.2">
      <c r="W54901" s="25"/>
      <c r="X54901" s="25"/>
    </row>
    <row r="54902" spans="23:24" x14ac:dyDescent="0.2">
      <c r="W54902" s="25"/>
      <c r="X54902" s="25"/>
    </row>
    <row r="54903" spans="23:24" x14ac:dyDescent="0.2">
      <c r="W54903" s="25"/>
      <c r="X54903" s="25"/>
    </row>
    <row r="54904" spans="23:24" x14ac:dyDescent="0.2">
      <c r="W54904" s="25"/>
      <c r="X54904" s="25"/>
    </row>
    <row r="54905" spans="23:24" x14ac:dyDescent="0.2">
      <c r="W54905" s="25"/>
      <c r="X54905" s="25"/>
    </row>
    <row r="54906" spans="23:24" x14ac:dyDescent="0.2">
      <c r="W54906" s="25"/>
      <c r="X54906" s="25"/>
    </row>
    <row r="54907" spans="23:24" x14ac:dyDescent="0.2">
      <c r="W54907" s="25"/>
      <c r="X54907" s="25"/>
    </row>
    <row r="54908" spans="23:24" x14ac:dyDescent="0.2">
      <c r="W54908" s="25"/>
      <c r="X54908" s="25"/>
    </row>
    <row r="54909" spans="23:24" x14ac:dyDescent="0.2">
      <c r="W54909" s="25"/>
      <c r="X54909" s="25"/>
    </row>
    <row r="54910" spans="23:24" x14ac:dyDescent="0.2">
      <c r="W54910" s="25"/>
      <c r="X54910" s="25"/>
    </row>
    <row r="54911" spans="23:24" x14ac:dyDescent="0.2">
      <c r="W54911" s="25"/>
      <c r="X54911" s="25"/>
    </row>
    <row r="54912" spans="23:24" x14ac:dyDescent="0.2">
      <c r="W54912" s="25"/>
      <c r="X54912" s="25"/>
    </row>
    <row r="54913" spans="23:24" x14ac:dyDescent="0.2">
      <c r="W54913" s="25"/>
      <c r="X54913" s="25"/>
    </row>
    <row r="54914" spans="23:24" x14ac:dyDescent="0.2">
      <c r="W54914" s="25"/>
      <c r="X54914" s="25"/>
    </row>
    <row r="54915" spans="23:24" x14ac:dyDescent="0.2">
      <c r="W54915" s="25"/>
      <c r="X54915" s="25"/>
    </row>
    <row r="54916" spans="23:24" x14ac:dyDescent="0.2">
      <c r="W54916" s="25"/>
      <c r="X54916" s="25"/>
    </row>
    <row r="54917" spans="23:24" x14ac:dyDescent="0.2">
      <c r="W54917" s="25"/>
      <c r="X54917" s="25"/>
    </row>
    <row r="54918" spans="23:24" x14ac:dyDescent="0.2">
      <c r="W54918" s="25"/>
      <c r="X54918" s="25"/>
    </row>
    <row r="54919" spans="23:24" x14ac:dyDescent="0.2">
      <c r="W54919" s="25"/>
      <c r="X54919" s="25"/>
    </row>
    <row r="54920" spans="23:24" x14ac:dyDescent="0.2">
      <c r="W54920" s="25"/>
      <c r="X54920" s="25"/>
    </row>
    <row r="54921" spans="23:24" x14ac:dyDescent="0.2">
      <c r="W54921" s="25"/>
      <c r="X54921" s="25"/>
    </row>
    <row r="54922" spans="23:24" x14ac:dyDescent="0.2">
      <c r="W54922" s="25"/>
      <c r="X54922" s="25"/>
    </row>
    <row r="54923" spans="23:24" x14ac:dyDescent="0.2">
      <c r="W54923" s="25"/>
      <c r="X54923" s="25"/>
    </row>
    <row r="54924" spans="23:24" x14ac:dyDescent="0.2">
      <c r="W54924" s="25"/>
      <c r="X54924" s="25"/>
    </row>
    <row r="54925" spans="23:24" x14ac:dyDescent="0.2">
      <c r="W54925" s="25"/>
      <c r="X54925" s="25"/>
    </row>
    <row r="54926" spans="23:24" x14ac:dyDescent="0.2">
      <c r="W54926" s="25"/>
      <c r="X54926" s="25"/>
    </row>
    <row r="54927" spans="23:24" x14ac:dyDescent="0.2">
      <c r="W54927" s="25"/>
      <c r="X54927" s="25"/>
    </row>
    <row r="54928" spans="23:24" x14ac:dyDescent="0.2">
      <c r="W54928" s="25"/>
      <c r="X54928" s="25"/>
    </row>
    <row r="54929" spans="23:24" x14ac:dyDescent="0.2">
      <c r="W54929" s="25"/>
      <c r="X54929" s="25"/>
    </row>
    <row r="54930" spans="23:24" x14ac:dyDescent="0.2">
      <c r="W54930" s="25"/>
      <c r="X54930" s="25"/>
    </row>
    <row r="54931" spans="23:24" x14ac:dyDescent="0.2">
      <c r="W54931" s="25"/>
      <c r="X54931" s="25"/>
    </row>
    <row r="54932" spans="23:24" x14ac:dyDescent="0.2">
      <c r="W54932" s="25"/>
      <c r="X54932" s="25"/>
    </row>
    <row r="54933" spans="23:24" x14ac:dyDescent="0.2">
      <c r="W54933" s="25"/>
      <c r="X54933" s="25"/>
    </row>
    <row r="54934" spans="23:24" x14ac:dyDescent="0.2">
      <c r="W54934" s="25"/>
      <c r="X54934" s="25"/>
    </row>
    <row r="54935" spans="23:24" x14ac:dyDescent="0.2">
      <c r="W54935" s="25"/>
      <c r="X54935" s="25"/>
    </row>
    <row r="54936" spans="23:24" x14ac:dyDescent="0.2">
      <c r="W54936" s="25"/>
      <c r="X54936" s="25"/>
    </row>
    <row r="54937" spans="23:24" x14ac:dyDescent="0.2">
      <c r="W54937" s="25"/>
      <c r="X54937" s="25"/>
    </row>
    <row r="54938" spans="23:24" x14ac:dyDescent="0.2">
      <c r="W54938" s="25"/>
      <c r="X54938" s="25"/>
    </row>
    <row r="54939" spans="23:24" x14ac:dyDescent="0.2">
      <c r="W54939" s="25"/>
      <c r="X54939" s="25"/>
    </row>
    <row r="54940" spans="23:24" x14ac:dyDescent="0.2">
      <c r="W54940" s="25"/>
      <c r="X54940" s="25"/>
    </row>
    <row r="54941" spans="23:24" x14ac:dyDescent="0.2">
      <c r="W54941" s="25"/>
      <c r="X54941" s="25"/>
    </row>
    <row r="54942" spans="23:24" x14ac:dyDescent="0.2">
      <c r="W54942" s="25"/>
      <c r="X54942" s="25"/>
    </row>
    <row r="54943" spans="23:24" x14ac:dyDescent="0.2">
      <c r="W54943" s="25"/>
      <c r="X54943" s="25"/>
    </row>
    <row r="54944" spans="23:24" x14ac:dyDescent="0.2">
      <c r="W54944" s="25"/>
      <c r="X54944" s="25"/>
    </row>
    <row r="54945" spans="23:24" x14ac:dyDescent="0.2">
      <c r="W54945" s="25"/>
      <c r="X54945" s="25"/>
    </row>
    <row r="54946" spans="23:24" x14ac:dyDescent="0.2">
      <c r="W54946" s="25"/>
      <c r="X54946" s="25"/>
    </row>
    <row r="54947" spans="23:24" x14ac:dyDescent="0.2">
      <c r="W54947" s="25"/>
      <c r="X54947" s="25"/>
    </row>
    <row r="54948" spans="23:24" x14ac:dyDescent="0.2">
      <c r="W54948" s="25"/>
      <c r="X54948" s="25"/>
    </row>
    <row r="54949" spans="23:24" x14ac:dyDescent="0.2">
      <c r="W54949" s="25"/>
      <c r="X54949" s="25"/>
    </row>
    <row r="54950" spans="23:24" x14ac:dyDescent="0.2">
      <c r="W54950" s="25"/>
      <c r="X54950" s="25"/>
    </row>
    <row r="54951" spans="23:24" x14ac:dyDescent="0.2">
      <c r="W54951" s="25"/>
      <c r="X54951" s="25"/>
    </row>
    <row r="54952" spans="23:24" x14ac:dyDescent="0.2">
      <c r="W54952" s="25"/>
      <c r="X54952" s="25"/>
    </row>
    <row r="54953" spans="23:24" x14ac:dyDescent="0.2">
      <c r="W54953" s="25"/>
      <c r="X54953" s="25"/>
    </row>
    <row r="54954" spans="23:24" x14ac:dyDescent="0.2">
      <c r="W54954" s="25"/>
      <c r="X54954" s="25"/>
    </row>
    <row r="54955" spans="23:24" x14ac:dyDescent="0.2">
      <c r="W54955" s="25"/>
      <c r="X54955" s="25"/>
    </row>
    <row r="54956" spans="23:24" x14ac:dyDescent="0.2">
      <c r="W54956" s="25"/>
      <c r="X54956" s="25"/>
    </row>
    <row r="54957" spans="23:24" x14ac:dyDescent="0.2">
      <c r="W54957" s="25"/>
      <c r="X54957" s="25"/>
    </row>
    <row r="54958" spans="23:24" x14ac:dyDescent="0.2">
      <c r="W54958" s="25"/>
      <c r="X54958" s="25"/>
    </row>
    <row r="54959" spans="23:24" x14ac:dyDescent="0.2">
      <c r="W54959" s="25"/>
      <c r="X54959" s="25"/>
    </row>
    <row r="54960" spans="23:24" x14ac:dyDescent="0.2">
      <c r="W54960" s="25"/>
      <c r="X54960" s="25"/>
    </row>
    <row r="54961" spans="23:24" x14ac:dyDescent="0.2">
      <c r="W54961" s="25"/>
      <c r="X54961" s="25"/>
    </row>
    <row r="54962" spans="23:24" x14ac:dyDescent="0.2">
      <c r="W54962" s="25"/>
      <c r="X54962" s="25"/>
    </row>
    <row r="54963" spans="23:24" x14ac:dyDescent="0.2">
      <c r="W54963" s="25"/>
      <c r="X54963" s="25"/>
    </row>
    <row r="54964" spans="23:24" x14ac:dyDescent="0.2">
      <c r="W54964" s="25"/>
      <c r="X54964" s="25"/>
    </row>
    <row r="54965" spans="23:24" x14ac:dyDescent="0.2">
      <c r="W54965" s="25"/>
      <c r="X54965" s="25"/>
    </row>
    <row r="54966" spans="23:24" x14ac:dyDescent="0.2">
      <c r="W54966" s="25"/>
      <c r="X54966" s="25"/>
    </row>
    <row r="54967" spans="23:24" x14ac:dyDescent="0.2">
      <c r="W54967" s="25"/>
      <c r="X54967" s="25"/>
    </row>
    <row r="54968" spans="23:24" x14ac:dyDescent="0.2">
      <c r="W54968" s="25"/>
      <c r="X54968" s="25"/>
    </row>
    <row r="54969" spans="23:24" x14ac:dyDescent="0.2">
      <c r="W54969" s="25"/>
      <c r="X54969" s="25"/>
    </row>
    <row r="54970" spans="23:24" x14ac:dyDescent="0.2">
      <c r="W54970" s="25"/>
      <c r="X54970" s="25"/>
    </row>
    <row r="54971" spans="23:24" x14ac:dyDescent="0.2">
      <c r="W54971" s="25"/>
      <c r="X54971" s="25"/>
    </row>
    <row r="54972" spans="23:24" x14ac:dyDescent="0.2">
      <c r="W54972" s="25"/>
      <c r="X54972" s="25"/>
    </row>
    <row r="54973" spans="23:24" x14ac:dyDescent="0.2">
      <c r="W54973" s="25"/>
      <c r="X54973" s="25"/>
    </row>
    <row r="54974" spans="23:24" x14ac:dyDescent="0.2">
      <c r="W54974" s="25"/>
      <c r="X54974" s="25"/>
    </row>
    <row r="54975" spans="23:24" x14ac:dyDescent="0.2">
      <c r="W54975" s="25"/>
      <c r="X54975" s="25"/>
    </row>
    <row r="54976" spans="23:24" x14ac:dyDescent="0.2">
      <c r="W54976" s="25"/>
      <c r="X54976" s="25"/>
    </row>
    <row r="54977" spans="23:24" x14ac:dyDescent="0.2">
      <c r="W54977" s="25"/>
      <c r="X54977" s="25"/>
    </row>
    <row r="54978" spans="23:24" x14ac:dyDescent="0.2">
      <c r="W54978" s="25"/>
      <c r="X54978" s="25"/>
    </row>
    <row r="54979" spans="23:24" x14ac:dyDescent="0.2">
      <c r="W54979" s="25"/>
      <c r="X54979" s="25"/>
    </row>
    <row r="54980" spans="23:24" x14ac:dyDescent="0.2">
      <c r="W54980" s="25"/>
      <c r="X54980" s="25"/>
    </row>
    <row r="54981" spans="23:24" x14ac:dyDescent="0.2">
      <c r="W54981" s="25"/>
      <c r="X54981" s="25"/>
    </row>
    <row r="54982" spans="23:24" x14ac:dyDescent="0.2">
      <c r="W54982" s="25"/>
      <c r="X54982" s="25"/>
    </row>
    <row r="54983" spans="23:24" x14ac:dyDescent="0.2">
      <c r="W54983" s="25"/>
      <c r="X54983" s="25"/>
    </row>
    <row r="54984" spans="23:24" x14ac:dyDescent="0.2">
      <c r="W54984" s="25"/>
      <c r="X54984" s="25"/>
    </row>
    <row r="54985" spans="23:24" x14ac:dyDescent="0.2">
      <c r="W54985" s="25"/>
      <c r="X54985" s="25"/>
    </row>
    <row r="54986" spans="23:24" x14ac:dyDescent="0.2">
      <c r="W54986" s="25"/>
      <c r="X54986" s="25"/>
    </row>
    <row r="54987" spans="23:24" x14ac:dyDescent="0.2">
      <c r="W54987" s="25"/>
      <c r="X54987" s="25"/>
    </row>
    <row r="54988" spans="23:24" x14ac:dyDescent="0.2">
      <c r="W54988" s="25"/>
      <c r="X54988" s="25"/>
    </row>
    <row r="54989" spans="23:24" x14ac:dyDescent="0.2">
      <c r="W54989" s="25"/>
      <c r="X54989" s="25"/>
    </row>
    <row r="54990" spans="23:24" x14ac:dyDescent="0.2">
      <c r="W54990" s="25"/>
      <c r="X54990" s="25"/>
    </row>
    <row r="54991" spans="23:24" x14ac:dyDescent="0.2">
      <c r="W54991" s="25"/>
      <c r="X54991" s="25"/>
    </row>
    <row r="54992" spans="23:24" x14ac:dyDescent="0.2">
      <c r="W54992" s="25"/>
      <c r="X54992" s="25"/>
    </row>
    <row r="54993" spans="23:24" x14ac:dyDescent="0.2">
      <c r="W54993" s="25"/>
      <c r="X54993" s="25"/>
    </row>
    <row r="54994" spans="23:24" x14ac:dyDescent="0.2">
      <c r="W54994" s="25"/>
      <c r="X54994" s="25"/>
    </row>
    <row r="54995" spans="23:24" x14ac:dyDescent="0.2">
      <c r="W54995" s="25"/>
      <c r="X54995" s="25"/>
    </row>
    <row r="54996" spans="23:24" x14ac:dyDescent="0.2">
      <c r="W54996" s="25"/>
      <c r="X54996" s="25"/>
    </row>
    <row r="54997" spans="23:24" x14ac:dyDescent="0.2">
      <c r="W54997" s="25"/>
      <c r="X54997" s="25"/>
    </row>
    <row r="54998" spans="23:24" x14ac:dyDescent="0.2">
      <c r="W54998" s="25"/>
      <c r="X54998" s="25"/>
    </row>
    <row r="54999" spans="23:24" x14ac:dyDescent="0.2">
      <c r="W54999" s="25"/>
      <c r="X54999" s="25"/>
    </row>
    <row r="55000" spans="23:24" x14ac:dyDescent="0.2">
      <c r="W55000" s="25"/>
      <c r="X55000" s="25"/>
    </row>
    <row r="55001" spans="23:24" x14ac:dyDescent="0.2">
      <c r="W55001" s="25"/>
      <c r="X55001" s="25"/>
    </row>
    <row r="55002" spans="23:24" x14ac:dyDescent="0.2">
      <c r="W55002" s="25"/>
      <c r="X55002" s="25"/>
    </row>
    <row r="55003" spans="23:24" x14ac:dyDescent="0.2">
      <c r="W55003" s="25"/>
      <c r="X55003" s="25"/>
    </row>
    <row r="55004" spans="23:24" x14ac:dyDescent="0.2">
      <c r="W55004" s="25"/>
      <c r="X55004" s="25"/>
    </row>
    <row r="55005" spans="23:24" x14ac:dyDescent="0.2">
      <c r="W55005" s="25"/>
      <c r="X55005" s="25"/>
    </row>
    <row r="55006" spans="23:24" x14ac:dyDescent="0.2">
      <c r="W55006" s="25"/>
      <c r="X55006" s="25"/>
    </row>
    <row r="55007" spans="23:24" x14ac:dyDescent="0.2">
      <c r="W55007" s="25"/>
      <c r="X55007" s="25"/>
    </row>
    <row r="55008" spans="23:24" x14ac:dyDescent="0.2">
      <c r="W55008" s="25"/>
      <c r="X55008" s="25"/>
    </row>
    <row r="55009" spans="23:24" x14ac:dyDescent="0.2">
      <c r="W55009" s="25"/>
      <c r="X55009" s="25"/>
    </row>
    <row r="55010" spans="23:24" x14ac:dyDescent="0.2">
      <c r="W55010" s="25"/>
      <c r="X55010" s="25"/>
    </row>
    <row r="55011" spans="23:24" x14ac:dyDescent="0.2">
      <c r="W55011" s="25"/>
      <c r="X55011" s="25"/>
    </row>
    <row r="55012" spans="23:24" x14ac:dyDescent="0.2">
      <c r="W55012" s="25"/>
      <c r="X55012" s="25"/>
    </row>
    <row r="55013" spans="23:24" x14ac:dyDescent="0.2">
      <c r="W55013" s="25"/>
      <c r="X55013" s="25"/>
    </row>
    <row r="55014" spans="23:24" x14ac:dyDescent="0.2">
      <c r="W55014" s="25"/>
      <c r="X55014" s="25"/>
    </row>
    <row r="55015" spans="23:24" x14ac:dyDescent="0.2">
      <c r="W55015" s="25"/>
      <c r="X55015" s="25"/>
    </row>
    <row r="55016" spans="23:24" x14ac:dyDescent="0.2">
      <c r="W55016" s="25"/>
      <c r="X55016" s="25"/>
    </row>
    <row r="55017" spans="23:24" x14ac:dyDescent="0.2">
      <c r="W55017" s="25"/>
      <c r="X55017" s="25"/>
    </row>
    <row r="55018" spans="23:24" x14ac:dyDescent="0.2">
      <c r="W55018" s="25"/>
      <c r="X55018" s="25"/>
    </row>
    <row r="55019" spans="23:24" x14ac:dyDescent="0.2">
      <c r="W55019" s="25"/>
      <c r="X55019" s="25"/>
    </row>
    <row r="55020" spans="23:24" x14ac:dyDescent="0.2">
      <c r="W55020" s="25"/>
      <c r="X55020" s="25"/>
    </row>
    <row r="55021" spans="23:24" x14ac:dyDescent="0.2">
      <c r="W55021" s="25"/>
      <c r="X55021" s="25"/>
    </row>
    <row r="55022" spans="23:24" x14ac:dyDescent="0.2">
      <c r="W55022" s="25"/>
      <c r="X55022" s="25"/>
    </row>
    <row r="55023" spans="23:24" x14ac:dyDescent="0.2">
      <c r="W55023" s="25"/>
      <c r="X55023" s="25"/>
    </row>
    <row r="55024" spans="23:24" x14ac:dyDescent="0.2">
      <c r="W55024" s="25"/>
      <c r="X55024" s="25"/>
    </row>
    <row r="55025" spans="23:24" x14ac:dyDescent="0.2">
      <c r="W55025" s="25"/>
      <c r="X55025" s="25"/>
    </row>
    <row r="55026" spans="23:24" x14ac:dyDescent="0.2">
      <c r="W55026" s="25"/>
      <c r="X55026" s="25"/>
    </row>
    <row r="55027" spans="23:24" x14ac:dyDescent="0.2">
      <c r="W55027" s="25"/>
      <c r="X55027" s="25"/>
    </row>
    <row r="55028" spans="23:24" x14ac:dyDescent="0.2">
      <c r="W55028" s="25"/>
      <c r="X55028" s="25"/>
    </row>
    <row r="55029" spans="23:24" x14ac:dyDescent="0.2">
      <c r="W55029" s="25"/>
      <c r="X55029" s="25"/>
    </row>
    <row r="55030" spans="23:24" x14ac:dyDescent="0.2">
      <c r="W55030" s="25"/>
      <c r="X55030" s="25"/>
    </row>
    <row r="55031" spans="23:24" x14ac:dyDescent="0.2">
      <c r="W55031" s="25"/>
      <c r="X55031" s="25"/>
    </row>
    <row r="55032" spans="23:24" x14ac:dyDescent="0.2">
      <c r="W55032" s="25"/>
      <c r="X55032" s="25"/>
    </row>
    <row r="55033" spans="23:24" x14ac:dyDescent="0.2">
      <c r="W55033" s="25"/>
      <c r="X55033" s="25"/>
    </row>
    <row r="55034" spans="23:24" x14ac:dyDescent="0.2">
      <c r="W55034" s="25"/>
      <c r="X55034" s="25"/>
    </row>
    <row r="55035" spans="23:24" x14ac:dyDescent="0.2">
      <c r="W55035" s="25"/>
      <c r="X55035" s="25"/>
    </row>
    <row r="55036" spans="23:24" x14ac:dyDescent="0.2">
      <c r="W55036" s="25"/>
      <c r="X55036" s="25"/>
    </row>
    <row r="55037" spans="23:24" x14ac:dyDescent="0.2">
      <c r="W55037" s="25"/>
      <c r="X55037" s="25"/>
    </row>
    <row r="55038" spans="23:24" x14ac:dyDescent="0.2">
      <c r="W55038" s="25"/>
      <c r="X55038" s="25"/>
    </row>
    <row r="55039" spans="23:24" x14ac:dyDescent="0.2">
      <c r="W55039" s="25"/>
      <c r="X55039" s="25"/>
    </row>
    <row r="55040" spans="23:24" x14ac:dyDescent="0.2">
      <c r="W55040" s="25"/>
      <c r="X55040" s="25"/>
    </row>
    <row r="55041" spans="23:24" x14ac:dyDescent="0.2">
      <c r="W55041" s="25"/>
      <c r="X55041" s="25"/>
    </row>
    <row r="55042" spans="23:24" x14ac:dyDescent="0.2">
      <c r="W55042" s="25"/>
      <c r="X55042" s="25"/>
    </row>
    <row r="55043" spans="23:24" x14ac:dyDescent="0.2">
      <c r="W55043" s="25"/>
      <c r="X55043" s="25"/>
    </row>
    <row r="55044" spans="23:24" x14ac:dyDescent="0.2">
      <c r="W55044" s="25"/>
      <c r="X55044" s="25"/>
    </row>
    <row r="55045" spans="23:24" x14ac:dyDescent="0.2">
      <c r="W55045" s="25"/>
      <c r="X55045" s="25"/>
    </row>
    <row r="55046" spans="23:24" x14ac:dyDescent="0.2">
      <c r="W55046" s="25"/>
      <c r="X55046" s="25"/>
    </row>
    <row r="55047" spans="23:24" x14ac:dyDescent="0.2">
      <c r="W55047" s="25"/>
      <c r="X55047" s="25"/>
    </row>
    <row r="55048" spans="23:24" x14ac:dyDescent="0.2">
      <c r="W55048" s="25"/>
      <c r="X55048" s="25"/>
    </row>
    <row r="55049" spans="23:24" x14ac:dyDescent="0.2">
      <c r="W55049" s="25"/>
      <c r="X55049" s="25"/>
    </row>
    <row r="55050" spans="23:24" x14ac:dyDescent="0.2">
      <c r="W55050" s="25"/>
      <c r="X55050" s="25"/>
    </row>
    <row r="55051" spans="23:24" x14ac:dyDescent="0.2">
      <c r="W55051" s="25"/>
      <c r="X55051" s="25"/>
    </row>
    <row r="55052" spans="23:24" x14ac:dyDescent="0.2">
      <c r="W55052" s="25"/>
      <c r="X55052" s="25"/>
    </row>
    <row r="55053" spans="23:24" x14ac:dyDescent="0.2">
      <c r="W55053" s="25"/>
      <c r="X55053" s="25"/>
    </row>
    <row r="55054" spans="23:24" x14ac:dyDescent="0.2">
      <c r="W55054" s="25"/>
      <c r="X55054" s="25"/>
    </row>
    <row r="55055" spans="23:24" x14ac:dyDescent="0.2">
      <c r="W55055" s="25"/>
      <c r="X55055" s="25"/>
    </row>
    <row r="55056" spans="23:24" x14ac:dyDescent="0.2">
      <c r="W55056" s="25"/>
      <c r="X55056" s="25"/>
    </row>
    <row r="55057" spans="23:24" x14ac:dyDescent="0.2">
      <c r="W55057" s="25"/>
      <c r="X55057" s="25"/>
    </row>
    <row r="55058" spans="23:24" x14ac:dyDescent="0.2">
      <c r="W55058" s="25"/>
      <c r="X55058" s="25"/>
    </row>
    <row r="55059" spans="23:24" x14ac:dyDescent="0.2">
      <c r="W55059" s="25"/>
      <c r="X55059" s="25"/>
    </row>
    <row r="55060" spans="23:24" x14ac:dyDescent="0.2">
      <c r="W55060" s="25"/>
      <c r="X55060" s="25"/>
    </row>
    <row r="55061" spans="23:24" x14ac:dyDescent="0.2">
      <c r="W55061" s="25"/>
      <c r="X55061" s="25"/>
    </row>
    <row r="55062" spans="23:24" x14ac:dyDescent="0.2">
      <c r="W55062" s="25"/>
      <c r="X55062" s="25"/>
    </row>
    <row r="55063" spans="23:24" x14ac:dyDescent="0.2">
      <c r="W55063" s="25"/>
      <c r="X55063" s="25"/>
    </row>
    <row r="55064" spans="23:24" x14ac:dyDescent="0.2">
      <c r="W55064" s="25"/>
      <c r="X55064" s="25"/>
    </row>
    <row r="55065" spans="23:24" x14ac:dyDescent="0.2">
      <c r="W55065" s="25"/>
      <c r="X55065" s="25"/>
    </row>
    <row r="55066" spans="23:24" x14ac:dyDescent="0.2">
      <c r="W55066" s="25"/>
      <c r="X55066" s="25"/>
    </row>
    <row r="55067" spans="23:24" x14ac:dyDescent="0.2">
      <c r="W55067" s="25"/>
      <c r="X55067" s="25"/>
    </row>
    <row r="55068" spans="23:24" x14ac:dyDescent="0.2">
      <c r="W55068" s="25"/>
      <c r="X55068" s="25"/>
    </row>
    <row r="55069" spans="23:24" x14ac:dyDescent="0.2">
      <c r="W55069" s="25"/>
      <c r="X55069" s="25"/>
    </row>
    <row r="55070" spans="23:24" x14ac:dyDescent="0.2">
      <c r="W55070" s="25"/>
      <c r="X55070" s="25"/>
    </row>
    <row r="55071" spans="23:24" x14ac:dyDescent="0.2">
      <c r="W55071" s="25"/>
      <c r="X55071" s="25"/>
    </row>
    <row r="55072" spans="23:24" x14ac:dyDescent="0.2">
      <c r="W55072" s="25"/>
      <c r="X55072" s="25"/>
    </row>
    <row r="55073" spans="23:24" x14ac:dyDescent="0.2">
      <c r="W55073" s="25"/>
      <c r="X55073" s="25"/>
    </row>
    <row r="55074" spans="23:24" x14ac:dyDescent="0.2">
      <c r="W55074" s="25"/>
      <c r="X55074" s="25"/>
    </row>
    <row r="55075" spans="23:24" x14ac:dyDescent="0.2">
      <c r="W55075" s="25"/>
      <c r="X55075" s="25"/>
    </row>
    <row r="55076" spans="23:24" x14ac:dyDescent="0.2">
      <c r="W55076" s="25"/>
      <c r="X55076" s="25"/>
    </row>
    <row r="55077" spans="23:24" x14ac:dyDescent="0.2">
      <c r="W55077" s="25"/>
      <c r="X55077" s="25"/>
    </row>
    <row r="55078" spans="23:24" x14ac:dyDescent="0.2">
      <c r="W55078" s="25"/>
      <c r="X55078" s="25"/>
    </row>
    <row r="55079" spans="23:24" x14ac:dyDescent="0.2">
      <c r="W55079" s="25"/>
      <c r="X55079" s="25"/>
    </row>
    <row r="55080" spans="23:24" x14ac:dyDescent="0.2">
      <c r="W55080" s="25"/>
      <c r="X55080" s="25"/>
    </row>
    <row r="55081" spans="23:24" x14ac:dyDescent="0.2">
      <c r="W55081" s="25"/>
      <c r="X55081" s="25"/>
    </row>
    <row r="55082" spans="23:24" x14ac:dyDescent="0.2">
      <c r="W55082" s="25"/>
      <c r="X55082" s="25"/>
    </row>
    <row r="55083" spans="23:24" x14ac:dyDescent="0.2">
      <c r="W55083" s="25"/>
      <c r="X55083" s="25"/>
    </row>
    <row r="55084" spans="23:24" x14ac:dyDescent="0.2">
      <c r="W55084" s="25"/>
      <c r="X55084" s="25"/>
    </row>
    <row r="55085" spans="23:24" x14ac:dyDescent="0.2">
      <c r="W55085" s="25"/>
      <c r="X55085" s="25"/>
    </row>
    <row r="55086" spans="23:24" x14ac:dyDescent="0.2">
      <c r="W55086" s="25"/>
      <c r="X55086" s="25"/>
    </row>
    <row r="55087" spans="23:24" x14ac:dyDescent="0.2">
      <c r="W55087" s="25"/>
      <c r="X55087" s="25"/>
    </row>
    <row r="55088" spans="23:24" x14ac:dyDescent="0.2">
      <c r="W55088" s="25"/>
      <c r="X55088" s="25"/>
    </row>
    <row r="55089" spans="23:24" x14ac:dyDescent="0.2">
      <c r="W55089" s="25"/>
      <c r="X55089" s="25"/>
    </row>
    <row r="55090" spans="23:24" x14ac:dyDescent="0.2">
      <c r="W55090" s="25"/>
      <c r="X55090" s="25"/>
    </row>
    <row r="55091" spans="23:24" x14ac:dyDescent="0.2">
      <c r="W55091" s="25"/>
      <c r="X55091" s="25"/>
    </row>
    <row r="55092" spans="23:24" x14ac:dyDescent="0.2">
      <c r="W55092" s="25"/>
      <c r="X55092" s="25"/>
    </row>
    <row r="55093" spans="23:24" x14ac:dyDescent="0.2">
      <c r="W55093" s="25"/>
      <c r="X55093" s="25"/>
    </row>
    <row r="55094" spans="23:24" x14ac:dyDescent="0.2">
      <c r="W55094" s="25"/>
      <c r="X55094" s="25"/>
    </row>
    <row r="55095" spans="23:24" x14ac:dyDescent="0.2">
      <c r="W55095" s="25"/>
      <c r="X55095" s="25"/>
    </row>
    <row r="55096" spans="23:24" x14ac:dyDescent="0.2">
      <c r="W55096" s="25"/>
      <c r="X55096" s="25"/>
    </row>
    <row r="55097" spans="23:24" x14ac:dyDescent="0.2">
      <c r="W55097" s="25"/>
      <c r="X55097" s="25"/>
    </row>
    <row r="55098" spans="23:24" x14ac:dyDescent="0.2">
      <c r="W55098" s="25"/>
      <c r="X55098" s="25"/>
    </row>
    <row r="55099" spans="23:24" x14ac:dyDescent="0.2">
      <c r="W55099" s="25"/>
      <c r="X55099" s="25"/>
    </row>
    <row r="55100" spans="23:24" x14ac:dyDescent="0.2">
      <c r="W55100" s="25"/>
      <c r="X55100" s="25"/>
    </row>
    <row r="55101" spans="23:24" x14ac:dyDescent="0.2">
      <c r="W55101" s="25"/>
      <c r="X55101" s="25"/>
    </row>
    <row r="55102" spans="23:24" x14ac:dyDescent="0.2">
      <c r="W55102" s="25"/>
      <c r="X55102" s="25"/>
    </row>
    <row r="55103" spans="23:24" x14ac:dyDescent="0.2">
      <c r="W55103" s="25"/>
      <c r="X55103" s="25"/>
    </row>
    <row r="55104" spans="23:24" x14ac:dyDescent="0.2">
      <c r="W55104" s="25"/>
      <c r="X55104" s="25"/>
    </row>
    <row r="55105" spans="23:24" x14ac:dyDescent="0.2">
      <c r="W55105" s="25"/>
      <c r="X55105" s="25"/>
    </row>
    <row r="55106" spans="23:24" x14ac:dyDescent="0.2">
      <c r="W55106" s="25"/>
      <c r="X55106" s="25"/>
    </row>
    <row r="55107" spans="23:24" x14ac:dyDescent="0.2">
      <c r="W55107" s="25"/>
      <c r="X55107" s="25"/>
    </row>
    <row r="55108" spans="23:24" x14ac:dyDescent="0.2">
      <c r="W55108" s="25"/>
      <c r="X55108" s="25"/>
    </row>
    <row r="55109" spans="23:24" x14ac:dyDescent="0.2">
      <c r="W55109" s="25"/>
      <c r="X55109" s="25"/>
    </row>
    <row r="55110" spans="23:24" x14ac:dyDescent="0.2">
      <c r="W55110" s="25"/>
      <c r="X55110" s="25"/>
    </row>
    <row r="55111" spans="23:24" x14ac:dyDescent="0.2">
      <c r="W55111" s="25"/>
      <c r="X55111" s="25"/>
    </row>
    <row r="55112" spans="23:24" x14ac:dyDescent="0.2">
      <c r="W55112" s="25"/>
      <c r="X55112" s="25"/>
    </row>
    <row r="55113" spans="23:24" x14ac:dyDescent="0.2">
      <c r="W55113" s="25"/>
      <c r="X55113" s="25"/>
    </row>
    <row r="55114" spans="23:24" x14ac:dyDescent="0.2">
      <c r="W55114" s="25"/>
      <c r="X55114" s="25"/>
    </row>
    <row r="55115" spans="23:24" x14ac:dyDescent="0.2">
      <c r="W55115" s="25"/>
      <c r="X55115" s="25"/>
    </row>
    <row r="55116" spans="23:24" x14ac:dyDescent="0.2">
      <c r="W55116" s="25"/>
      <c r="X55116" s="25"/>
    </row>
    <row r="55117" spans="23:24" x14ac:dyDescent="0.2">
      <c r="W55117" s="25"/>
      <c r="X55117" s="25"/>
    </row>
    <row r="55118" spans="23:24" x14ac:dyDescent="0.2">
      <c r="W55118" s="25"/>
      <c r="X55118" s="25"/>
    </row>
    <row r="55119" spans="23:24" x14ac:dyDescent="0.2">
      <c r="W55119" s="25"/>
      <c r="X55119" s="25"/>
    </row>
    <row r="55120" spans="23:24" x14ac:dyDescent="0.2">
      <c r="W55120" s="25"/>
      <c r="X55120" s="25"/>
    </row>
    <row r="55121" spans="23:24" x14ac:dyDescent="0.2">
      <c r="W55121" s="25"/>
      <c r="X55121" s="25"/>
    </row>
    <row r="55122" spans="23:24" x14ac:dyDescent="0.2">
      <c r="W55122" s="25"/>
      <c r="X55122" s="25"/>
    </row>
    <row r="55123" spans="23:24" x14ac:dyDescent="0.2">
      <c r="W55123" s="25"/>
      <c r="X55123" s="25"/>
    </row>
    <row r="55124" spans="23:24" x14ac:dyDescent="0.2">
      <c r="W55124" s="25"/>
      <c r="X55124" s="25"/>
    </row>
    <row r="55125" spans="23:24" x14ac:dyDescent="0.2">
      <c r="W55125" s="25"/>
      <c r="X55125" s="25"/>
    </row>
    <row r="55126" spans="23:24" x14ac:dyDescent="0.2">
      <c r="W55126" s="25"/>
      <c r="X55126" s="25"/>
    </row>
    <row r="55127" spans="23:24" x14ac:dyDescent="0.2">
      <c r="W55127" s="25"/>
      <c r="X55127" s="25"/>
    </row>
    <row r="55128" spans="23:24" x14ac:dyDescent="0.2">
      <c r="W55128" s="25"/>
      <c r="X55128" s="25"/>
    </row>
    <row r="55129" spans="23:24" x14ac:dyDescent="0.2">
      <c r="W55129" s="25"/>
      <c r="X55129" s="25"/>
    </row>
    <row r="55130" spans="23:24" x14ac:dyDescent="0.2">
      <c r="W55130" s="25"/>
      <c r="X55130" s="25"/>
    </row>
    <row r="55131" spans="23:24" x14ac:dyDescent="0.2">
      <c r="W55131" s="25"/>
      <c r="X55131" s="25"/>
    </row>
    <row r="55132" spans="23:24" x14ac:dyDescent="0.2">
      <c r="W55132" s="25"/>
      <c r="X55132" s="25"/>
    </row>
    <row r="55133" spans="23:24" x14ac:dyDescent="0.2">
      <c r="W55133" s="25"/>
      <c r="X55133" s="25"/>
    </row>
    <row r="55134" spans="23:24" x14ac:dyDescent="0.2">
      <c r="W55134" s="25"/>
      <c r="X55134" s="25"/>
    </row>
    <row r="55135" spans="23:24" x14ac:dyDescent="0.2">
      <c r="W55135" s="25"/>
      <c r="X55135" s="25"/>
    </row>
    <row r="55136" spans="23:24" x14ac:dyDescent="0.2">
      <c r="W55136" s="25"/>
      <c r="X55136" s="25"/>
    </row>
    <row r="55137" spans="23:24" x14ac:dyDescent="0.2">
      <c r="W55137" s="25"/>
      <c r="X55137" s="25"/>
    </row>
    <row r="55138" spans="23:24" x14ac:dyDescent="0.2">
      <c r="W55138" s="25"/>
      <c r="X55138" s="25"/>
    </row>
    <row r="55139" spans="23:24" x14ac:dyDescent="0.2">
      <c r="W55139" s="25"/>
      <c r="X55139" s="25"/>
    </row>
    <row r="55140" spans="23:24" x14ac:dyDescent="0.2">
      <c r="W55140" s="25"/>
      <c r="X55140" s="25"/>
    </row>
    <row r="55141" spans="23:24" x14ac:dyDescent="0.2">
      <c r="W55141" s="25"/>
      <c r="X55141" s="25"/>
    </row>
    <row r="55142" spans="23:24" x14ac:dyDescent="0.2">
      <c r="W55142" s="25"/>
      <c r="X55142" s="25"/>
    </row>
    <row r="55143" spans="23:24" x14ac:dyDescent="0.2">
      <c r="W55143" s="25"/>
      <c r="X55143" s="25"/>
    </row>
    <row r="55144" spans="23:24" x14ac:dyDescent="0.2">
      <c r="W55144" s="25"/>
      <c r="X55144" s="25"/>
    </row>
    <row r="55145" spans="23:24" x14ac:dyDescent="0.2">
      <c r="W55145" s="25"/>
      <c r="X55145" s="25"/>
    </row>
    <row r="55146" spans="23:24" x14ac:dyDescent="0.2">
      <c r="W55146" s="25"/>
      <c r="X55146" s="25"/>
    </row>
    <row r="55147" spans="23:24" x14ac:dyDescent="0.2">
      <c r="W55147" s="25"/>
      <c r="X55147" s="25"/>
    </row>
    <row r="55148" spans="23:24" x14ac:dyDescent="0.2">
      <c r="W55148" s="25"/>
      <c r="X55148" s="25"/>
    </row>
    <row r="55149" spans="23:24" x14ac:dyDescent="0.2">
      <c r="W55149" s="25"/>
      <c r="X55149" s="25"/>
    </row>
    <row r="55150" spans="23:24" x14ac:dyDescent="0.2">
      <c r="W55150" s="25"/>
      <c r="X55150" s="25"/>
    </row>
    <row r="55151" spans="23:24" x14ac:dyDescent="0.2">
      <c r="W55151" s="25"/>
      <c r="X55151" s="25"/>
    </row>
    <row r="55152" spans="23:24" x14ac:dyDescent="0.2">
      <c r="W55152" s="25"/>
      <c r="X55152" s="25"/>
    </row>
    <row r="55153" spans="23:24" x14ac:dyDescent="0.2">
      <c r="W55153" s="25"/>
      <c r="X55153" s="25"/>
    </row>
    <row r="55154" spans="23:24" x14ac:dyDescent="0.2">
      <c r="W55154" s="25"/>
      <c r="X55154" s="25"/>
    </row>
    <row r="55155" spans="23:24" x14ac:dyDescent="0.2">
      <c r="W55155" s="25"/>
      <c r="X55155" s="25"/>
    </row>
    <row r="55156" spans="23:24" x14ac:dyDescent="0.2">
      <c r="W55156" s="25"/>
      <c r="X55156" s="25"/>
    </row>
    <row r="55157" spans="23:24" x14ac:dyDescent="0.2">
      <c r="W55157" s="25"/>
      <c r="X55157" s="25"/>
    </row>
    <row r="55158" spans="23:24" x14ac:dyDescent="0.2">
      <c r="W55158" s="25"/>
      <c r="X55158" s="25"/>
    </row>
    <row r="55159" spans="23:24" x14ac:dyDescent="0.2">
      <c r="W55159" s="25"/>
      <c r="X55159" s="25"/>
    </row>
    <row r="55160" spans="23:24" x14ac:dyDescent="0.2">
      <c r="W55160" s="25"/>
      <c r="X55160" s="25"/>
    </row>
    <row r="55161" spans="23:24" x14ac:dyDescent="0.2">
      <c r="W55161" s="25"/>
      <c r="X55161" s="25"/>
    </row>
    <row r="55162" spans="23:24" x14ac:dyDescent="0.2">
      <c r="W55162" s="25"/>
      <c r="X55162" s="25"/>
    </row>
    <row r="55163" spans="23:24" x14ac:dyDescent="0.2">
      <c r="W55163" s="25"/>
      <c r="X55163" s="25"/>
    </row>
    <row r="55164" spans="23:24" x14ac:dyDescent="0.2">
      <c r="W55164" s="25"/>
      <c r="X55164" s="25"/>
    </row>
    <row r="55165" spans="23:24" x14ac:dyDescent="0.2">
      <c r="W55165" s="25"/>
      <c r="X55165" s="25"/>
    </row>
    <row r="55166" spans="23:24" x14ac:dyDescent="0.2">
      <c r="W55166" s="25"/>
      <c r="X55166" s="25"/>
    </row>
    <row r="55167" spans="23:24" x14ac:dyDescent="0.2">
      <c r="W55167" s="25"/>
      <c r="X55167" s="25"/>
    </row>
    <row r="55168" spans="23:24" x14ac:dyDescent="0.2">
      <c r="W55168" s="25"/>
      <c r="X55168" s="25"/>
    </row>
    <row r="55169" spans="23:24" x14ac:dyDescent="0.2">
      <c r="W55169" s="25"/>
      <c r="X55169" s="25"/>
    </row>
    <row r="55170" spans="23:24" x14ac:dyDescent="0.2">
      <c r="W55170" s="25"/>
      <c r="X55170" s="25"/>
    </row>
    <row r="55171" spans="23:24" x14ac:dyDescent="0.2">
      <c r="W55171" s="25"/>
      <c r="X55171" s="25"/>
    </row>
    <row r="55172" spans="23:24" x14ac:dyDescent="0.2">
      <c r="W55172" s="25"/>
      <c r="X55172" s="25"/>
    </row>
    <row r="55173" spans="23:24" x14ac:dyDescent="0.2">
      <c r="W55173" s="25"/>
      <c r="X55173" s="25"/>
    </row>
    <row r="55174" spans="23:24" x14ac:dyDescent="0.2">
      <c r="W55174" s="25"/>
      <c r="X55174" s="25"/>
    </row>
    <row r="55175" spans="23:24" x14ac:dyDescent="0.2">
      <c r="W55175" s="25"/>
      <c r="X55175" s="25"/>
    </row>
    <row r="55176" spans="23:24" x14ac:dyDescent="0.2">
      <c r="W55176" s="25"/>
      <c r="X55176" s="25"/>
    </row>
    <row r="55177" spans="23:24" x14ac:dyDescent="0.2">
      <c r="W55177" s="25"/>
      <c r="X55177" s="25"/>
    </row>
    <row r="55178" spans="23:24" x14ac:dyDescent="0.2">
      <c r="W55178" s="25"/>
      <c r="X55178" s="25"/>
    </row>
    <row r="55179" spans="23:24" x14ac:dyDescent="0.2">
      <c r="W55179" s="25"/>
      <c r="X55179" s="25"/>
    </row>
    <row r="55180" spans="23:24" x14ac:dyDescent="0.2">
      <c r="W55180" s="25"/>
      <c r="X55180" s="25"/>
    </row>
    <row r="55181" spans="23:24" x14ac:dyDescent="0.2">
      <c r="W55181" s="25"/>
      <c r="X55181" s="25"/>
    </row>
    <row r="55182" spans="23:24" x14ac:dyDescent="0.2">
      <c r="W55182" s="25"/>
      <c r="X55182" s="25"/>
    </row>
    <row r="55183" spans="23:24" x14ac:dyDescent="0.2">
      <c r="W55183" s="25"/>
      <c r="X55183" s="25"/>
    </row>
    <row r="55184" spans="23:24" x14ac:dyDescent="0.2">
      <c r="W55184" s="25"/>
      <c r="X55184" s="25"/>
    </row>
    <row r="55185" spans="23:24" x14ac:dyDescent="0.2">
      <c r="W55185" s="25"/>
      <c r="X55185" s="25"/>
    </row>
    <row r="55186" spans="23:24" x14ac:dyDescent="0.2">
      <c r="W55186" s="25"/>
      <c r="X55186" s="25"/>
    </row>
    <row r="55187" spans="23:24" x14ac:dyDescent="0.2">
      <c r="W55187" s="25"/>
      <c r="X55187" s="25"/>
    </row>
    <row r="55188" spans="23:24" x14ac:dyDescent="0.2">
      <c r="W55188" s="25"/>
      <c r="X55188" s="25"/>
    </row>
    <row r="55189" spans="23:24" x14ac:dyDescent="0.2">
      <c r="W55189" s="25"/>
      <c r="X55189" s="25"/>
    </row>
    <row r="55190" spans="23:24" x14ac:dyDescent="0.2">
      <c r="W55190" s="25"/>
      <c r="X55190" s="25"/>
    </row>
    <row r="55191" spans="23:24" x14ac:dyDescent="0.2">
      <c r="W55191" s="25"/>
      <c r="X55191" s="25"/>
    </row>
    <row r="55192" spans="23:24" x14ac:dyDescent="0.2">
      <c r="W55192" s="25"/>
      <c r="X55192" s="25"/>
    </row>
    <row r="55193" spans="23:24" x14ac:dyDescent="0.2">
      <c r="W55193" s="25"/>
      <c r="X55193" s="25"/>
    </row>
    <row r="55194" spans="23:24" x14ac:dyDescent="0.2">
      <c r="W55194" s="25"/>
      <c r="X55194" s="25"/>
    </row>
    <row r="55195" spans="23:24" x14ac:dyDescent="0.2">
      <c r="W55195" s="25"/>
      <c r="X55195" s="25"/>
    </row>
    <row r="55196" spans="23:24" x14ac:dyDescent="0.2">
      <c r="W55196" s="25"/>
      <c r="X55196" s="25"/>
    </row>
    <row r="55197" spans="23:24" x14ac:dyDescent="0.2">
      <c r="W55197" s="25"/>
      <c r="X55197" s="25"/>
    </row>
    <row r="55198" spans="23:24" x14ac:dyDescent="0.2">
      <c r="W55198" s="25"/>
      <c r="X55198" s="25"/>
    </row>
    <row r="55199" spans="23:24" x14ac:dyDescent="0.2">
      <c r="W55199" s="25"/>
      <c r="X55199" s="25"/>
    </row>
    <row r="55200" spans="23:24" x14ac:dyDescent="0.2">
      <c r="W55200" s="25"/>
      <c r="X55200" s="25"/>
    </row>
    <row r="55201" spans="23:24" x14ac:dyDescent="0.2">
      <c r="W55201" s="25"/>
      <c r="X55201" s="25"/>
    </row>
    <row r="55202" spans="23:24" x14ac:dyDescent="0.2">
      <c r="W55202" s="25"/>
      <c r="X55202" s="25"/>
    </row>
    <row r="55203" spans="23:24" x14ac:dyDescent="0.2">
      <c r="W55203" s="25"/>
      <c r="X55203" s="25"/>
    </row>
    <row r="55204" spans="23:24" x14ac:dyDescent="0.2">
      <c r="W55204" s="25"/>
      <c r="X55204" s="25"/>
    </row>
    <row r="55205" spans="23:24" x14ac:dyDescent="0.2">
      <c r="W55205" s="25"/>
      <c r="X55205" s="25"/>
    </row>
    <row r="55206" spans="23:24" x14ac:dyDescent="0.2">
      <c r="W55206" s="25"/>
      <c r="X55206" s="25"/>
    </row>
    <row r="55207" spans="23:24" x14ac:dyDescent="0.2">
      <c r="W55207" s="25"/>
      <c r="X55207" s="25"/>
    </row>
    <row r="55208" spans="23:24" x14ac:dyDescent="0.2">
      <c r="W55208" s="25"/>
      <c r="X55208" s="25"/>
    </row>
    <row r="55209" spans="23:24" x14ac:dyDescent="0.2">
      <c r="W55209" s="25"/>
      <c r="X55209" s="25"/>
    </row>
    <row r="55210" spans="23:24" x14ac:dyDescent="0.2">
      <c r="W55210" s="25"/>
      <c r="X55210" s="25"/>
    </row>
    <row r="55211" spans="23:24" x14ac:dyDescent="0.2">
      <c r="W55211" s="25"/>
      <c r="X55211" s="25"/>
    </row>
    <row r="55212" spans="23:24" x14ac:dyDescent="0.2">
      <c r="W55212" s="25"/>
      <c r="X55212" s="25"/>
    </row>
    <row r="55213" spans="23:24" x14ac:dyDescent="0.2">
      <c r="W55213" s="25"/>
      <c r="X55213" s="25"/>
    </row>
    <row r="55214" spans="23:24" x14ac:dyDescent="0.2">
      <c r="W55214" s="25"/>
      <c r="X55214" s="25"/>
    </row>
    <row r="55215" spans="23:24" x14ac:dyDescent="0.2">
      <c r="W55215" s="25"/>
      <c r="X55215" s="25"/>
    </row>
    <row r="55216" spans="23:24" x14ac:dyDescent="0.2">
      <c r="W55216" s="25"/>
      <c r="X55216" s="25"/>
    </row>
    <row r="55217" spans="23:24" x14ac:dyDescent="0.2">
      <c r="W55217" s="25"/>
      <c r="X55217" s="25"/>
    </row>
    <row r="55218" spans="23:24" x14ac:dyDescent="0.2">
      <c r="W55218" s="25"/>
      <c r="X55218" s="25"/>
    </row>
    <row r="55219" spans="23:24" x14ac:dyDescent="0.2">
      <c r="W55219" s="25"/>
      <c r="X55219" s="25"/>
    </row>
    <row r="55220" spans="23:24" x14ac:dyDescent="0.2">
      <c r="W55220" s="25"/>
      <c r="X55220" s="25"/>
    </row>
    <row r="55221" spans="23:24" x14ac:dyDescent="0.2">
      <c r="W55221" s="25"/>
      <c r="X55221" s="25"/>
    </row>
    <row r="55222" spans="23:24" x14ac:dyDescent="0.2">
      <c r="W55222" s="25"/>
      <c r="X55222" s="25"/>
    </row>
    <row r="55223" spans="23:24" x14ac:dyDescent="0.2">
      <c r="W55223" s="25"/>
      <c r="X55223" s="25"/>
    </row>
    <row r="55224" spans="23:24" x14ac:dyDescent="0.2">
      <c r="W55224" s="25"/>
      <c r="X55224" s="25"/>
    </row>
    <row r="55225" spans="23:24" x14ac:dyDescent="0.2">
      <c r="W55225" s="25"/>
      <c r="X55225" s="25"/>
    </row>
    <row r="55226" spans="23:24" x14ac:dyDescent="0.2">
      <c r="W55226" s="25"/>
      <c r="X55226" s="25"/>
    </row>
    <row r="55227" spans="23:24" x14ac:dyDescent="0.2">
      <c r="W55227" s="25"/>
      <c r="X55227" s="25"/>
    </row>
    <row r="55228" spans="23:24" x14ac:dyDescent="0.2">
      <c r="W55228" s="25"/>
      <c r="X55228" s="25"/>
    </row>
    <row r="55229" spans="23:24" x14ac:dyDescent="0.2">
      <c r="W55229" s="25"/>
      <c r="X55229" s="25"/>
    </row>
    <row r="55230" spans="23:24" x14ac:dyDescent="0.2">
      <c r="W55230" s="25"/>
      <c r="X55230" s="25"/>
    </row>
    <row r="55231" spans="23:24" x14ac:dyDescent="0.2">
      <c r="W55231" s="25"/>
      <c r="X55231" s="25"/>
    </row>
    <row r="55232" spans="23:24" x14ac:dyDescent="0.2">
      <c r="W55232" s="25"/>
      <c r="X55232" s="25"/>
    </row>
    <row r="55233" spans="23:24" x14ac:dyDescent="0.2">
      <c r="W55233" s="25"/>
      <c r="X55233" s="25"/>
    </row>
    <row r="55234" spans="23:24" x14ac:dyDescent="0.2">
      <c r="W55234" s="25"/>
      <c r="X55234" s="25"/>
    </row>
    <row r="55235" spans="23:24" x14ac:dyDescent="0.2">
      <c r="W55235" s="25"/>
      <c r="X55235" s="25"/>
    </row>
    <row r="55236" spans="23:24" x14ac:dyDescent="0.2">
      <c r="W55236" s="25"/>
      <c r="X55236" s="25"/>
    </row>
    <row r="55237" spans="23:24" x14ac:dyDescent="0.2">
      <c r="W55237" s="25"/>
      <c r="X55237" s="25"/>
    </row>
    <row r="55238" spans="23:24" x14ac:dyDescent="0.2">
      <c r="W55238" s="25"/>
      <c r="X55238" s="25"/>
    </row>
    <row r="55239" spans="23:24" x14ac:dyDescent="0.2">
      <c r="W55239" s="25"/>
      <c r="X55239" s="25"/>
    </row>
    <row r="55240" spans="23:24" x14ac:dyDescent="0.2">
      <c r="W55240" s="25"/>
      <c r="X55240" s="25"/>
    </row>
    <row r="55241" spans="23:24" x14ac:dyDescent="0.2">
      <c r="W55241" s="25"/>
      <c r="X55241" s="25"/>
    </row>
    <row r="55242" spans="23:24" x14ac:dyDescent="0.2">
      <c r="W55242" s="25"/>
      <c r="X55242" s="25"/>
    </row>
    <row r="55243" spans="23:24" x14ac:dyDescent="0.2">
      <c r="W55243" s="25"/>
      <c r="X55243" s="25"/>
    </row>
    <row r="55244" spans="23:24" x14ac:dyDescent="0.2">
      <c r="W55244" s="25"/>
      <c r="X55244" s="25"/>
    </row>
    <row r="55245" spans="23:24" x14ac:dyDescent="0.2">
      <c r="W55245" s="25"/>
      <c r="X55245" s="25"/>
    </row>
    <row r="55246" spans="23:24" x14ac:dyDescent="0.2">
      <c r="W55246" s="25"/>
      <c r="X55246" s="25"/>
    </row>
    <row r="55247" spans="23:24" x14ac:dyDescent="0.2">
      <c r="W55247" s="25"/>
      <c r="X55247" s="25"/>
    </row>
    <row r="55248" spans="23:24" x14ac:dyDescent="0.2">
      <c r="W55248" s="25"/>
      <c r="X55248" s="25"/>
    </row>
    <row r="55249" spans="23:24" x14ac:dyDescent="0.2">
      <c r="W55249" s="25"/>
      <c r="X55249" s="25"/>
    </row>
    <row r="55250" spans="23:24" x14ac:dyDescent="0.2">
      <c r="W55250" s="25"/>
      <c r="X55250" s="25"/>
    </row>
    <row r="55251" spans="23:24" x14ac:dyDescent="0.2">
      <c r="W55251" s="25"/>
      <c r="X55251" s="25"/>
    </row>
    <row r="55252" spans="23:24" x14ac:dyDescent="0.2">
      <c r="W55252" s="25"/>
      <c r="X55252" s="25"/>
    </row>
    <row r="55253" spans="23:24" x14ac:dyDescent="0.2">
      <c r="W55253" s="25"/>
      <c r="X55253" s="25"/>
    </row>
    <row r="55254" spans="23:24" x14ac:dyDescent="0.2">
      <c r="W55254" s="25"/>
      <c r="X55254" s="25"/>
    </row>
    <row r="55255" spans="23:24" x14ac:dyDescent="0.2">
      <c r="W55255" s="25"/>
      <c r="X55255" s="25"/>
    </row>
    <row r="55256" spans="23:24" x14ac:dyDescent="0.2">
      <c r="W55256" s="25"/>
      <c r="X55256" s="25"/>
    </row>
    <row r="55257" spans="23:24" x14ac:dyDescent="0.2">
      <c r="W55257" s="25"/>
      <c r="X55257" s="25"/>
    </row>
    <row r="55258" spans="23:24" x14ac:dyDescent="0.2">
      <c r="W55258" s="25"/>
      <c r="X55258" s="25"/>
    </row>
    <row r="55259" spans="23:24" x14ac:dyDescent="0.2">
      <c r="W55259" s="25"/>
      <c r="X55259" s="25"/>
    </row>
    <row r="55260" spans="23:24" x14ac:dyDescent="0.2">
      <c r="W55260" s="25"/>
      <c r="X55260" s="25"/>
    </row>
    <row r="55261" spans="23:24" x14ac:dyDescent="0.2">
      <c r="W55261" s="25"/>
      <c r="X55261" s="25"/>
    </row>
    <row r="55262" spans="23:24" x14ac:dyDescent="0.2">
      <c r="W55262" s="25"/>
      <c r="X55262" s="25"/>
    </row>
    <row r="55263" spans="23:24" x14ac:dyDescent="0.2">
      <c r="W55263" s="25"/>
      <c r="X55263" s="25"/>
    </row>
    <row r="55264" spans="23:24" x14ac:dyDescent="0.2">
      <c r="W55264" s="25"/>
      <c r="X55264" s="25"/>
    </row>
    <row r="55265" spans="23:24" x14ac:dyDescent="0.2">
      <c r="W55265" s="25"/>
      <c r="X55265" s="25"/>
    </row>
    <row r="55266" spans="23:24" x14ac:dyDescent="0.2">
      <c r="W55266" s="25"/>
      <c r="X55266" s="25"/>
    </row>
    <row r="55267" spans="23:24" x14ac:dyDescent="0.2">
      <c r="W55267" s="25"/>
      <c r="X55267" s="25"/>
    </row>
    <row r="55268" spans="23:24" x14ac:dyDescent="0.2">
      <c r="W55268" s="25"/>
      <c r="X55268" s="25"/>
    </row>
    <row r="55269" spans="23:24" x14ac:dyDescent="0.2">
      <c r="W55269" s="25"/>
      <c r="X55269" s="25"/>
    </row>
    <row r="55270" spans="23:24" x14ac:dyDescent="0.2">
      <c r="W55270" s="25"/>
      <c r="X55270" s="25"/>
    </row>
    <row r="55271" spans="23:24" x14ac:dyDescent="0.2">
      <c r="W55271" s="25"/>
      <c r="X55271" s="25"/>
    </row>
    <row r="55272" spans="23:24" x14ac:dyDescent="0.2">
      <c r="W55272" s="25"/>
      <c r="X55272" s="25"/>
    </row>
    <row r="55273" spans="23:24" x14ac:dyDescent="0.2">
      <c r="W55273" s="25"/>
      <c r="X55273" s="25"/>
    </row>
    <row r="55274" spans="23:24" x14ac:dyDescent="0.2">
      <c r="W55274" s="25"/>
      <c r="X55274" s="25"/>
    </row>
    <row r="55275" spans="23:24" x14ac:dyDescent="0.2">
      <c r="W55275" s="25"/>
      <c r="X55275" s="25"/>
    </row>
    <row r="55276" spans="23:24" x14ac:dyDescent="0.2">
      <c r="W55276" s="25"/>
      <c r="X55276" s="25"/>
    </row>
    <row r="55277" spans="23:24" x14ac:dyDescent="0.2">
      <c r="W55277" s="25"/>
      <c r="X55277" s="25"/>
    </row>
    <row r="55278" spans="23:24" x14ac:dyDescent="0.2">
      <c r="W55278" s="25"/>
      <c r="X55278" s="25"/>
    </row>
    <row r="55279" spans="23:24" x14ac:dyDescent="0.2">
      <c r="W55279" s="25"/>
      <c r="X55279" s="25"/>
    </row>
    <row r="55280" spans="23:24" x14ac:dyDescent="0.2">
      <c r="W55280" s="25"/>
      <c r="X55280" s="25"/>
    </row>
    <row r="55281" spans="23:24" x14ac:dyDescent="0.2">
      <c r="W55281" s="25"/>
      <c r="X55281" s="25"/>
    </row>
    <row r="55282" spans="23:24" x14ac:dyDescent="0.2">
      <c r="W55282" s="25"/>
      <c r="X55282" s="25"/>
    </row>
    <row r="55283" spans="23:24" x14ac:dyDescent="0.2">
      <c r="W55283" s="25"/>
      <c r="X55283" s="25"/>
    </row>
    <row r="55284" spans="23:24" x14ac:dyDescent="0.2">
      <c r="W55284" s="25"/>
      <c r="X55284" s="25"/>
    </row>
    <row r="55285" spans="23:24" x14ac:dyDescent="0.2">
      <c r="W55285" s="25"/>
      <c r="X55285" s="25"/>
    </row>
    <row r="55286" spans="23:24" x14ac:dyDescent="0.2">
      <c r="W55286" s="25"/>
      <c r="X55286" s="25"/>
    </row>
    <row r="55287" spans="23:24" x14ac:dyDescent="0.2">
      <c r="W55287" s="25"/>
      <c r="X55287" s="25"/>
    </row>
    <row r="55288" spans="23:24" x14ac:dyDescent="0.2">
      <c r="W55288" s="25"/>
      <c r="X55288" s="25"/>
    </row>
    <row r="55289" spans="23:24" x14ac:dyDescent="0.2">
      <c r="W55289" s="25"/>
      <c r="X55289" s="25"/>
    </row>
    <row r="55290" spans="23:24" x14ac:dyDescent="0.2">
      <c r="W55290" s="25"/>
      <c r="X55290" s="25"/>
    </row>
    <row r="55291" spans="23:24" x14ac:dyDescent="0.2">
      <c r="W55291" s="25"/>
      <c r="X55291" s="25"/>
    </row>
    <row r="55292" spans="23:24" x14ac:dyDescent="0.2">
      <c r="W55292" s="25"/>
      <c r="X55292" s="25"/>
    </row>
    <row r="55293" spans="23:24" x14ac:dyDescent="0.2">
      <c r="W55293" s="25"/>
      <c r="X55293" s="25"/>
    </row>
    <row r="55294" spans="23:24" x14ac:dyDescent="0.2">
      <c r="W55294" s="25"/>
      <c r="X55294" s="25"/>
    </row>
    <row r="55295" spans="23:24" x14ac:dyDescent="0.2">
      <c r="W55295" s="25"/>
      <c r="X55295" s="25"/>
    </row>
    <row r="55296" spans="23:24" x14ac:dyDescent="0.2">
      <c r="W55296" s="25"/>
      <c r="X55296" s="25"/>
    </row>
    <row r="55297" spans="23:24" x14ac:dyDescent="0.2">
      <c r="W55297" s="25"/>
      <c r="X55297" s="25"/>
    </row>
    <row r="55298" spans="23:24" x14ac:dyDescent="0.2">
      <c r="W55298" s="25"/>
      <c r="X55298" s="25"/>
    </row>
    <row r="55299" spans="23:24" x14ac:dyDescent="0.2">
      <c r="W55299" s="25"/>
      <c r="X55299" s="25"/>
    </row>
    <row r="55300" spans="23:24" x14ac:dyDescent="0.2">
      <c r="W55300" s="25"/>
      <c r="X55300" s="25"/>
    </row>
    <row r="55301" spans="23:24" x14ac:dyDescent="0.2">
      <c r="W55301" s="25"/>
      <c r="X55301" s="25"/>
    </row>
    <row r="55302" spans="23:24" x14ac:dyDescent="0.2">
      <c r="W55302" s="25"/>
      <c r="X55302" s="25"/>
    </row>
    <row r="55303" spans="23:24" x14ac:dyDescent="0.2">
      <c r="W55303" s="25"/>
      <c r="X55303" s="25"/>
    </row>
    <row r="55304" spans="23:24" x14ac:dyDescent="0.2">
      <c r="W55304" s="25"/>
      <c r="X55304" s="25"/>
    </row>
    <row r="55305" spans="23:24" x14ac:dyDescent="0.2">
      <c r="W55305" s="25"/>
      <c r="X55305" s="25"/>
    </row>
    <row r="55306" spans="23:24" x14ac:dyDescent="0.2">
      <c r="W55306" s="25"/>
      <c r="X55306" s="25"/>
    </row>
    <row r="55307" spans="23:24" x14ac:dyDescent="0.2">
      <c r="W55307" s="25"/>
      <c r="X55307" s="25"/>
    </row>
    <row r="55308" spans="23:24" x14ac:dyDescent="0.2">
      <c r="W55308" s="25"/>
      <c r="X55308" s="25"/>
    </row>
    <row r="55309" spans="23:24" x14ac:dyDescent="0.2">
      <c r="W55309" s="25"/>
      <c r="X55309" s="25"/>
    </row>
    <row r="55310" spans="23:24" x14ac:dyDescent="0.2">
      <c r="W55310" s="25"/>
      <c r="X55310" s="25"/>
    </row>
    <row r="55311" spans="23:24" x14ac:dyDescent="0.2">
      <c r="W55311" s="25"/>
      <c r="X55311" s="25"/>
    </row>
    <row r="55312" spans="23:24" x14ac:dyDescent="0.2">
      <c r="W55312" s="25"/>
      <c r="X55312" s="25"/>
    </row>
    <row r="55313" spans="23:24" x14ac:dyDescent="0.2">
      <c r="W55313" s="25"/>
      <c r="X55313" s="25"/>
    </row>
    <row r="55314" spans="23:24" x14ac:dyDescent="0.2">
      <c r="W55314" s="25"/>
      <c r="X55314" s="25"/>
    </row>
    <row r="55315" spans="23:24" x14ac:dyDescent="0.2">
      <c r="W55315" s="25"/>
      <c r="X55315" s="25"/>
    </row>
    <row r="55316" spans="23:24" x14ac:dyDescent="0.2">
      <c r="W55316" s="25"/>
      <c r="X55316" s="25"/>
    </row>
    <row r="55317" spans="23:24" x14ac:dyDescent="0.2">
      <c r="W55317" s="25"/>
      <c r="X55317" s="25"/>
    </row>
    <row r="55318" spans="23:24" x14ac:dyDescent="0.2">
      <c r="W55318" s="25"/>
      <c r="X55318" s="25"/>
    </row>
    <row r="55319" spans="23:24" x14ac:dyDescent="0.2">
      <c r="W55319" s="25"/>
      <c r="X55319" s="25"/>
    </row>
    <row r="55320" spans="23:24" x14ac:dyDescent="0.2">
      <c r="W55320" s="25"/>
      <c r="X55320" s="25"/>
    </row>
    <row r="55321" spans="23:24" x14ac:dyDescent="0.2">
      <c r="W55321" s="25"/>
      <c r="X55321" s="25"/>
    </row>
    <row r="55322" spans="23:24" x14ac:dyDescent="0.2">
      <c r="W55322" s="25"/>
      <c r="X55322" s="25"/>
    </row>
    <row r="55323" spans="23:24" x14ac:dyDescent="0.2">
      <c r="W55323" s="25"/>
      <c r="X55323" s="25"/>
    </row>
    <row r="55324" spans="23:24" x14ac:dyDescent="0.2">
      <c r="W55324" s="25"/>
      <c r="X55324" s="25"/>
    </row>
    <row r="55325" spans="23:24" x14ac:dyDescent="0.2">
      <c r="W55325" s="25"/>
      <c r="X55325" s="25"/>
    </row>
    <row r="55326" spans="23:24" x14ac:dyDescent="0.2">
      <c r="W55326" s="25"/>
      <c r="X55326" s="25"/>
    </row>
    <row r="55327" spans="23:24" x14ac:dyDescent="0.2">
      <c r="W55327" s="25"/>
      <c r="X55327" s="25"/>
    </row>
    <row r="55328" spans="23:24" x14ac:dyDescent="0.2">
      <c r="W55328" s="25"/>
      <c r="X55328" s="25"/>
    </row>
    <row r="55329" spans="23:24" x14ac:dyDescent="0.2">
      <c r="W55329" s="25"/>
      <c r="X55329" s="25"/>
    </row>
    <row r="55330" spans="23:24" x14ac:dyDescent="0.2">
      <c r="W55330" s="25"/>
      <c r="X55330" s="25"/>
    </row>
    <row r="55331" spans="23:24" x14ac:dyDescent="0.2">
      <c r="W55331" s="25"/>
      <c r="X55331" s="25"/>
    </row>
    <row r="55332" spans="23:24" x14ac:dyDescent="0.2">
      <c r="W55332" s="25"/>
      <c r="X55332" s="25"/>
    </row>
    <row r="55333" spans="23:24" x14ac:dyDescent="0.2">
      <c r="W55333" s="25"/>
      <c r="X55333" s="25"/>
    </row>
    <row r="55334" spans="23:24" x14ac:dyDescent="0.2">
      <c r="W55334" s="25"/>
      <c r="X55334" s="25"/>
    </row>
    <row r="55335" spans="23:24" x14ac:dyDescent="0.2">
      <c r="W55335" s="25"/>
      <c r="X55335" s="25"/>
    </row>
    <row r="55336" spans="23:24" x14ac:dyDescent="0.2">
      <c r="W55336" s="25"/>
      <c r="X55336" s="25"/>
    </row>
    <row r="55337" spans="23:24" x14ac:dyDescent="0.2">
      <c r="W55337" s="25"/>
      <c r="X55337" s="25"/>
    </row>
    <row r="55338" spans="23:24" x14ac:dyDescent="0.2">
      <c r="W55338" s="25"/>
      <c r="X55338" s="25"/>
    </row>
    <row r="55339" spans="23:24" x14ac:dyDescent="0.2">
      <c r="W55339" s="25"/>
      <c r="X55339" s="25"/>
    </row>
    <row r="55340" spans="23:24" x14ac:dyDescent="0.2">
      <c r="W55340" s="25"/>
      <c r="X55340" s="25"/>
    </row>
    <row r="55341" spans="23:24" x14ac:dyDescent="0.2">
      <c r="W55341" s="25"/>
      <c r="X55341" s="25"/>
    </row>
    <row r="55342" spans="23:24" x14ac:dyDescent="0.2">
      <c r="W55342" s="25"/>
      <c r="X55342" s="25"/>
    </row>
    <row r="55343" spans="23:24" x14ac:dyDescent="0.2">
      <c r="W55343" s="25"/>
      <c r="X55343" s="25"/>
    </row>
    <row r="55344" spans="23:24" x14ac:dyDescent="0.2">
      <c r="W55344" s="25"/>
      <c r="X55344" s="25"/>
    </row>
    <row r="55345" spans="23:24" x14ac:dyDescent="0.2">
      <c r="W55345" s="25"/>
      <c r="X55345" s="25"/>
    </row>
    <row r="55346" spans="23:24" x14ac:dyDescent="0.2">
      <c r="W55346" s="25"/>
      <c r="X55346" s="25"/>
    </row>
    <row r="55347" spans="23:24" x14ac:dyDescent="0.2">
      <c r="W55347" s="25"/>
      <c r="X55347" s="25"/>
    </row>
    <row r="55348" spans="23:24" x14ac:dyDescent="0.2">
      <c r="W55348" s="25"/>
      <c r="X55348" s="25"/>
    </row>
    <row r="55349" spans="23:24" x14ac:dyDescent="0.2">
      <c r="W55349" s="25"/>
      <c r="X55349" s="25"/>
    </row>
    <row r="55350" spans="23:24" x14ac:dyDescent="0.2">
      <c r="W55350" s="25"/>
      <c r="X55350" s="25"/>
    </row>
    <row r="55351" spans="23:24" x14ac:dyDescent="0.2">
      <c r="W55351" s="25"/>
      <c r="X55351" s="25"/>
    </row>
    <row r="55352" spans="23:24" x14ac:dyDescent="0.2">
      <c r="W55352" s="25"/>
      <c r="X55352" s="25"/>
    </row>
    <row r="55353" spans="23:24" x14ac:dyDescent="0.2">
      <c r="W55353" s="25"/>
      <c r="X55353" s="25"/>
    </row>
    <row r="55354" spans="23:24" x14ac:dyDescent="0.2">
      <c r="W55354" s="25"/>
      <c r="X55354" s="25"/>
    </row>
    <row r="55355" spans="23:24" x14ac:dyDescent="0.2">
      <c r="W55355" s="25"/>
      <c r="X55355" s="25"/>
    </row>
    <row r="55356" spans="23:24" x14ac:dyDescent="0.2">
      <c r="W55356" s="25"/>
      <c r="X55356" s="25"/>
    </row>
    <row r="55357" spans="23:24" x14ac:dyDescent="0.2">
      <c r="W55357" s="25"/>
      <c r="X55357" s="25"/>
    </row>
    <row r="55358" spans="23:24" x14ac:dyDescent="0.2">
      <c r="W55358" s="25"/>
      <c r="X55358" s="25"/>
    </row>
    <row r="55359" spans="23:24" x14ac:dyDescent="0.2">
      <c r="W55359" s="25"/>
      <c r="X55359" s="25"/>
    </row>
    <row r="55360" spans="23:24" x14ac:dyDescent="0.2">
      <c r="W55360" s="25"/>
      <c r="X55360" s="25"/>
    </row>
    <row r="55361" spans="23:24" x14ac:dyDescent="0.2">
      <c r="W55361" s="25"/>
      <c r="X55361" s="25"/>
    </row>
    <row r="55362" spans="23:24" x14ac:dyDescent="0.2">
      <c r="W55362" s="25"/>
      <c r="X55362" s="25"/>
    </row>
    <row r="55363" spans="23:24" x14ac:dyDescent="0.2">
      <c r="W55363" s="25"/>
      <c r="X55363" s="25"/>
    </row>
    <row r="55364" spans="23:24" x14ac:dyDescent="0.2">
      <c r="W55364" s="25"/>
      <c r="X55364" s="25"/>
    </row>
    <row r="55365" spans="23:24" x14ac:dyDescent="0.2">
      <c r="W55365" s="25"/>
      <c r="X55365" s="25"/>
    </row>
    <row r="55366" spans="23:24" x14ac:dyDescent="0.2">
      <c r="W55366" s="25"/>
      <c r="X55366" s="25"/>
    </row>
    <row r="55367" spans="23:24" x14ac:dyDescent="0.2">
      <c r="W55367" s="25"/>
      <c r="X55367" s="25"/>
    </row>
    <row r="55368" spans="23:24" x14ac:dyDescent="0.2">
      <c r="W55368" s="25"/>
      <c r="X55368" s="25"/>
    </row>
    <row r="55369" spans="23:24" x14ac:dyDescent="0.2">
      <c r="W55369" s="25"/>
      <c r="X55369" s="25"/>
    </row>
    <row r="55370" spans="23:24" x14ac:dyDescent="0.2">
      <c r="W55370" s="25"/>
      <c r="X55370" s="25"/>
    </row>
    <row r="55371" spans="23:24" x14ac:dyDescent="0.2">
      <c r="W55371" s="25"/>
      <c r="X55371" s="25"/>
    </row>
    <row r="55372" spans="23:24" x14ac:dyDescent="0.2">
      <c r="W55372" s="25"/>
      <c r="X55372" s="25"/>
    </row>
    <row r="55373" spans="23:24" x14ac:dyDescent="0.2">
      <c r="W55373" s="25"/>
      <c r="X55373" s="25"/>
    </row>
    <row r="55374" spans="23:24" x14ac:dyDescent="0.2">
      <c r="W55374" s="25"/>
      <c r="X55374" s="25"/>
    </row>
    <row r="55375" spans="23:24" x14ac:dyDescent="0.2">
      <c r="W55375" s="25"/>
      <c r="X55375" s="25"/>
    </row>
    <row r="55376" spans="23:24" x14ac:dyDescent="0.2">
      <c r="W55376" s="25"/>
      <c r="X55376" s="25"/>
    </row>
    <row r="55377" spans="23:24" x14ac:dyDescent="0.2">
      <c r="W55377" s="25"/>
      <c r="X55377" s="25"/>
    </row>
    <row r="55378" spans="23:24" x14ac:dyDescent="0.2">
      <c r="W55378" s="25"/>
      <c r="X55378" s="25"/>
    </row>
    <row r="55379" spans="23:24" x14ac:dyDescent="0.2">
      <c r="W55379" s="25"/>
      <c r="X55379" s="25"/>
    </row>
    <row r="55380" spans="23:24" x14ac:dyDescent="0.2">
      <c r="W55380" s="25"/>
      <c r="X55380" s="25"/>
    </row>
    <row r="55381" spans="23:24" x14ac:dyDescent="0.2">
      <c r="W55381" s="25"/>
      <c r="X55381" s="25"/>
    </row>
    <row r="55382" spans="23:24" x14ac:dyDescent="0.2">
      <c r="W55382" s="25"/>
      <c r="X55382" s="25"/>
    </row>
    <row r="55383" spans="23:24" x14ac:dyDescent="0.2">
      <c r="W55383" s="25"/>
      <c r="X55383" s="25"/>
    </row>
    <row r="55384" spans="23:24" x14ac:dyDescent="0.2">
      <c r="W55384" s="25"/>
      <c r="X55384" s="25"/>
    </row>
    <row r="55385" spans="23:24" x14ac:dyDescent="0.2">
      <c r="W55385" s="25"/>
      <c r="X55385" s="25"/>
    </row>
    <row r="55386" spans="23:24" x14ac:dyDescent="0.2">
      <c r="W55386" s="25"/>
      <c r="X55386" s="25"/>
    </row>
    <row r="55387" spans="23:24" x14ac:dyDescent="0.2">
      <c r="W55387" s="25"/>
      <c r="X55387" s="25"/>
    </row>
    <row r="55388" spans="23:24" x14ac:dyDescent="0.2">
      <c r="W55388" s="25"/>
      <c r="X55388" s="25"/>
    </row>
    <row r="55389" spans="23:24" x14ac:dyDescent="0.2">
      <c r="W55389" s="25"/>
      <c r="X55389" s="25"/>
    </row>
    <row r="55390" spans="23:24" x14ac:dyDescent="0.2">
      <c r="W55390" s="25"/>
      <c r="X55390" s="25"/>
    </row>
    <row r="55391" spans="23:24" x14ac:dyDescent="0.2">
      <c r="W55391" s="25"/>
      <c r="X55391" s="25"/>
    </row>
    <row r="55392" spans="23:24" x14ac:dyDescent="0.2">
      <c r="W55392" s="25"/>
      <c r="X55392" s="25"/>
    </row>
    <row r="55393" spans="23:24" x14ac:dyDescent="0.2">
      <c r="W55393" s="25"/>
      <c r="X55393" s="25"/>
    </row>
    <row r="55394" spans="23:24" x14ac:dyDescent="0.2">
      <c r="W55394" s="25"/>
      <c r="X55394" s="25"/>
    </row>
    <row r="55395" spans="23:24" x14ac:dyDescent="0.2">
      <c r="W55395" s="25"/>
      <c r="X55395" s="25"/>
    </row>
    <row r="55396" spans="23:24" x14ac:dyDescent="0.2">
      <c r="W55396" s="25"/>
      <c r="X55396" s="25"/>
    </row>
    <row r="55397" spans="23:24" x14ac:dyDescent="0.2">
      <c r="W55397" s="25"/>
      <c r="X55397" s="25"/>
    </row>
    <row r="55398" spans="23:24" x14ac:dyDescent="0.2">
      <c r="W55398" s="25"/>
      <c r="X55398" s="25"/>
    </row>
    <row r="55399" spans="23:24" x14ac:dyDescent="0.2">
      <c r="W55399" s="25"/>
      <c r="X55399" s="25"/>
    </row>
    <row r="55400" spans="23:24" x14ac:dyDescent="0.2">
      <c r="W55400" s="25"/>
      <c r="X55400" s="25"/>
    </row>
    <row r="55401" spans="23:24" x14ac:dyDescent="0.2">
      <c r="W55401" s="25"/>
      <c r="X55401" s="25"/>
    </row>
    <row r="55402" spans="23:24" x14ac:dyDescent="0.2">
      <c r="W55402" s="25"/>
      <c r="X55402" s="25"/>
    </row>
    <row r="55403" spans="23:24" x14ac:dyDescent="0.2">
      <c r="W55403" s="25"/>
      <c r="X55403" s="25"/>
    </row>
    <row r="55404" spans="23:24" x14ac:dyDescent="0.2">
      <c r="W55404" s="25"/>
      <c r="X55404" s="25"/>
    </row>
    <row r="55405" spans="23:24" x14ac:dyDescent="0.2">
      <c r="W55405" s="25"/>
      <c r="X55405" s="25"/>
    </row>
    <row r="55406" spans="23:24" x14ac:dyDescent="0.2">
      <c r="W55406" s="25"/>
      <c r="X55406" s="25"/>
    </row>
    <row r="55407" spans="23:24" x14ac:dyDescent="0.2">
      <c r="W55407" s="25"/>
      <c r="X55407" s="25"/>
    </row>
    <row r="55408" spans="23:24" x14ac:dyDescent="0.2">
      <c r="W55408" s="25"/>
      <c r="X55408" s="25"/>
    </row>
    <row r="55409" spans="23:24" x14ac:dyDescent="0.2">
      <c r="W55409" s="25"/>
      <c r="X55409" s="25"/>
    </row>
    <row r="55410" spans="23:24" x14ac:dyDescent="0.2">
      <c r="W55410" s="25"/>
      <c r="X55410" s="25"/>
    </row>
    <row r="55411" spans="23:24" x14ac:dyDescent="0.2">
      <c r="W55411" s="25"/>
      <c r="X55411" s="25"/>
    </row>
    <row r="55412" spans="23:24" x14ac:dyDescent="0.2">
      <c r="W55412" s="25"/>
      <c r="X55412" s="25"/>
    </row>
    <row r="55413" spans="23:24" x14ac:dyDescent="0.2">
      <c r="W55413" s="25"/>
      <c r="X55413" s="25"/>
    </row>
    <row r="55414" spans="23:24" x14ac:dyDescent="0.2">
      <c r="W55414" s="25"/>
      <c r="X55414" s="25"/>
    </row>
    <row r="55415" spans="23:24" x14ac:dyDescent="0.2">
      <c r="W55415" s="25"/>
      <c r="X55415" s="25"/>
    </row>
    <row r="55416" spans="23:24" x14ac:dyDescent="0.2">
      <c r="W55416" s="25"/>
      <c r="X55416" s="25"/>
    </row>
    <row r="55417" spans="23:24" x14ac:dyDescent="0.2">
      <c r="W55417" s="25"/>
      <c r="X55417" s="25"/>
    </row>
    <row r="55418" spans="23:24" x14ac:dyDescent="0.2">
      <c r="W55418" s="25"/>
      <c r="X55418" s="25"/>
    </row>
    <row r="55419" spans="23:24" x14ac:dyDescent="0.2">
      <c r="W55419" s="25"/>
      <c r="X55419" s="25"/>
    </row>
    <row r="55420" spans="23:24" x14ac:dyDescent="0.2">
      <c r="W55420" s="25"/>
      <c r="X55420" s="25"/>
    </row>
    <row r="55421" spans="23:24" x14ac:dyDescent="0.2">
      <c r="W55421" s="25"/>
      <c r="X55421" s="25"/>
    </row>
    <row r="55422" spans="23:24" x14ac:dyDescent="0.2">
      <c r="W55422" s="25"/>
      <c r="X55422" s="25"/>
    </row>
    <row r="55423" spans="23:24" x14ac:dyDescent="0.2">
      <c r="W55423" s="25"/>
      <c r="X55423" s="25"/>
    </row>
    <row r="55424" spans="23:24" x14ac:dyDescent="0.2">
      <c r="W55424" s="25"/>
      <c r="X55424" s="25"/>
    </row>
    <row r="55425" spans="23:24" x14ac:dyDescent="0.2">
      <c r="W55425" s="25"/>
      <c r="X55425" s="25"/>
    </row>
    <row r="55426" spans="23:24" x14ac:dyDescent="0.2">
      <c r="W55426" s="25"/>
      <c r="X55426" s="25"/>
    </row>
    <row r="55427" spans="23:24" x14ac:dyDescent="0.2">
      <c r="W55427" s="25"/>
      <c r="X55427" s="25"/>
    </row>
    <row r="55428" spans="23:24" x14ac:dyDescent="0.2">
      <c r="W55428" s="25"/>
      <c r="X55428" s="25"/>
    </row>
    <row r="55429" spans="23:24" x14ac:dyDescent="0.2">
      <c r="W55429" s="25"/>
      <c r="X55429" s="25"/>
    </row>
    <row r="55430" spans="23:24" x14ac:dyDescent="0.2">
      <c r="W55430" s="25"/>
      <c r="X55430" s="25"/>
    </row>
    <row r="55431" spans="23:24" x14ac:dyDescent="0.2">
      <c r="W55431" s="25"/>
      <c r="X55431" s="25"/>
    </row>
    <row r="55432" spans="23:24" x14ac:dyDescent="0.2">
      <c r="W55432" s="25"/>
      <c r="X55432" s="25"/>
    </row>
    <row r="55433" spans="23:24" x14ac:dyDescent="0.2">
      <c r="W55433" s="25"/>
      <c r="X55433" s="25"/>
    </row>
    <row r="55434" spans="23:24" x14ac:dyDescent="0.2">
      <c r="W55434" s="25"/>
      <c r="X55434" s="25"/>
    </row>
    <row r="55435" spans="23:24" x14ac:dyDescent="0.2">
      <c r="W55435" s="25"/>
      <c r="X55435" s="25"/>
    </row>
    <row r="55436" spans="23:24" x14ac:dyDescent="0.2">
      <c r="W55436" s="25"/>
      <c r="X55436" s="25"/>
    </row>
    <row r="55437" spans="23:24" x14ac:dyDescent="0.2">
      <c r="W55437" s="25"/>
      <c r="X55437" s="25"/>
    </row>
    <row r="55438" spans="23:24" x14ac:dyDescent="0.2">
      <c r="W55438" s="25"/>
      <c r="X55438" s="25"/>
    </row>
    <row r="55439" spans="23:24" x14ac:dyDescent="0.2">
      <c r="W55439" s="25"/>
      <c r="X55439" s="25"/>
    </row>
    <row r="55440" spans="23:24" x14ac:dyDescent="0.2">
      <c r="W55440" s="25"/>
      <c r="X55440" s="25"/>
    </row>
    <row r="55441" spans="23:24" x14ac:dyDescent="0.2">
      <c r="W55441" s="25"/>
      <c r="X55441" s="25"/>
    </row>
    <row r="55442" spans="23:24" x14ac:dyDescent="0.2">
      <c r="W55442" s="25"/>
      <c r="X55442" s="25"/>
    </row>
    <row r="55443" spans="23:24" x14ac:dyDescent="0.2">
      <c r="W55443" s="25"/>
      <c r="X55443" s="25"/>
    </row>
    <row r="55444" spans="23:24" x14ac:dyDescent="0.2">
      <c r="W55444" s="25"/>
      <c r="X55444" s="25"/>
    </row>
    <row r="55445" spans="23:24" x14ac:dyDescent="0.2">
      <c r="W55445" s="25"/>
      <c r="X55445" s="25"/>
    </row>
    <row r="55446" spans="23:24" x14ac:dyDescent="0.2">
      <c r="W55446" s="25"/>
      <c r="X55446" s="25"/>
    </row>
    <row r="55447" spans="23:24" x14ac:dyDescent="0.2">
      <c r="W55447" s="25"/>
      <c r="X55447" s="25"/>
    </row>
    <row r="55448" spans="23:24" x14ac:dyDescent="0.2">
      <c r="W55448" s="25"/>
      <c r="X55448" s="25"/>
    </row>
    <row r="55449" spans="23:24" x14ac:dyDescent="0.2">
      <c r="W55449" s="25"/>
      <c r="X55449" s="25"/>
    </row>
    <row r="55450" spans="23:24" x14ac:dyDescent="0.2">
      <c r="W55450" s="25"/>
      <c r="X55450" s="25"/>
    </row>
    <row r="55451" spans="23:24" x14ac:dyDescent="0.2">
      <c r="W55451" s="25"/>
      <c r="X55451" s="25"/>
    </row>
    <row r="55452" spans="23:24" x14ac:dyDescent="0.2">
      <c r="W55452" s="25"/>
      <c r="X55452" s="25"/>
    </row>
    <row r="55453" spans="23:24" x14ac:dyDescent="0.2">
      <c r="W55453" s="25"/>
      <c r="X55453" s="25"/>
    </row>
    <row r="55454" spans="23:24" x14ac:dyDescent="0.2">
      <c r="W55454" s="25"/>
      <c r="X55454" s="25"/>
    </row>
    <row r="55455" spans="23:24" x14ac:dyDescent="0.2">
      <c r="W55455" s="25"/>
      <c r="X55455" s="25"/>
    </row>
    <row r="55456" spans="23:24" x14ac:dyDescent="0.2">
      <c r="W55456" s="25"/>
      <c r="X55456" s="25"/>
    </row>
    <row r="55457" spans="23:24" x14ac:dyDescent="0.2">
      <c r="W55457" s="25"/>
      <c r="X55457" s="25"/>
    </row>
    <row r="55458" spans="23:24" x14ac:dyDescent="0.2">
      <c r="W55458" s="25"/>
      <c r="X55458" s="25"/>
    </row>
    <row r="55459" spans="23:24" x14ac:dyDescent="0.2">
      <c r="W55459" s="25"/>
      <c r="X55459" s="25"/>
    </row>
    <row r="55460" spans="23:24" x14ac:dyDescent="0.2">
      <c r="W55460" s="25"/>
      <c r="X55460" s="25"/>
    </row>
    <row r="55461" spans="23:24" x14ac:dyDescent="0.2">
      <c r="W55461" s="25"/>
      <c r="X55461" s="25"/>
    </row>
    <row r="55462" spans="23:24" x14ac:dyDescent="0.2">
      <c r="W55462" s="25"/>
      <c r="X55462" s="25"/>
    </row>
    <row r="55463" spans="23:24" x14ac:dyDescent="0.2">
      <c r="W55463" s="25"/>
      <c r="X55463" s="25"/>
    </row>
    <row r="55464" spans="23:24" x14ac:dyDescent="0.2">
      <c r="W55464" s="25"/>
      <c r="X55464" s="25"/>
    </row>
    <row r="55465" spans="23:24" x14ac:dyDescent="0.2">
      <c r="W55465" s="25"/>
      <c r="X55465" s="25"/>
    </row>
    <row r="55466" spans="23:24" x14ac:dyDescent="0.2">
      <c r="W55466" s="25"/>
      <c r="X55466" s="25"/>
    </row>
    <row r="55467" spans="23:24" x14ac:dyDescent="0.2">
      <c r="W55467" s="25"/>
      <c r="X55467" s="25"/>
    </row>
    <row r="55468" spans="23:24" x14ac:dyDescent="0.2">
      <c r="W55468" s="25"/>
      <c r="X55468" s="25"/>
    </row>
    <row r="55469" spans="23:24" x14ac:dyDescent="0.2">
      <c r="W55469" s="25"/>
      <c r="X55469" s="25"/>
    </row>
    <row r="55470" spans="23:24" x14ac:dyDescent="0.2">
      <c r="W55470" s="25"/>
      <c r="X55470" s="25"/>
    </row>
    <row r="55471" spans="23:24" x14ac:dyDescent="0.2">
      <c r="W55471" s="25"/>
      <c r="X55471" s="25"/>
    </row>
    <row r="55472" spans="23:24" x14ac:dyDescent="0.2">
      <c r="W55472" s="25"/>
      <c r="X55472" s="25"/>
    </row>
    <row r="55473" spans="23:24" x14ac:dyDescent="0.2">
      <c r="W55473" s="25"/>
      <c r="X55473" s="25"/>
    </row>
    <row r="55474" spans="23:24" x14ac:dyDescent="0.2">
      <c r="W55474" s="25"/>
      <c r="X55474" s="25"/>
    </row>
    <row r="55475" spans="23:24" x14ac:dyDescent="0.2">
      <c r="W55475" s="25"/>
      <c r="X55475" s="25"/>
    </row>
    <row r="55476" spans="23:24" x14ac:dyDescent="0.2">
      <c r="W55476" s="25"/>
      <c r="X55476" s="25"/>
    </row>
    <row r="55477" spans="23:24" x14ac:dyDescent="0.2">
      <c r="W55477" s="25"/>
      <c r="X55477" s="25"/>
    </row>
    <row r="55478" spans="23:24" x14ac:dyDescent="0.2">
      <c r="W55478" s="25"/>
      <c r="X55478" s="25"/>
    </row>
    <row r="55479" spans="23:24" x14ac:dyDescent="0.2">
      <c r="W55479" s="25"/>
      <c r="X55479" s="25"/>
    </row>
    <row r="55480" spans="23:24" x14ac:dyDescent="0.2">
      <c r="W55480" s="25"/>
      <c r="X55480" s="25"/>
    </row>
    <row r="55481" spans="23:24" x14ac:dyDescent="0.2">
      <c r="W55481" s="25"/>
      <c r="X55481" s="25"/>
    </row>
    <row r="55482" spans="23:24" x14ac:dyDescent="0.2">
      <c r="W55482" s="25"/>
      <c r="X55482" s="25"/>
    </row>
    <row r="55483" spans="23:24" x14ac:dyDescent="0.2">
      <c r="W55483" s="25"/>
      <c r="X55483" s="25"/>
    </row>
    <row r="55484" spans="23:24" x14ac:dyDescent="0.2">
      <c r="W55484" s="25"/>
      <c r="X55484" s="25"/>
    </row>
    <row r="55485" spans="23:24" x14ac:dyDescent="0.2">
      <c r="W55485" s="25"/>
      <c r="X55485" s="25"/>
    </row>
    <row r="55486" spans="23:24" x14ac:dyDescent="0.2">
      <c r="W55486" s="25"/>
      <c r="X55486" s="25"/>
    </row>
    <row r="55487" spans="23:24" x14ac:dyDescent="0.2">
      <c r="W55487" s="25"/>
      <c r="X55487" s="25"/>
    </row>
    <row r="55488" spans="23:24" x14ac:dyDescent="0.2">
      <c r="W55488" s="25"/>
      <c r="X55488" s="25"/>
    </row>
    <row r="55489" spans="23:24" x14ac:dyDescent="0.2">
      <c r="W55489" s="25"/>
      <c r="X55489" s="25"/>
    </row>
    <row r="55490" spans="23:24" x14ac:dyDescent="0.2">
      <c r="W55490" s="25"/>
      <c r="X55490" s="25"/>
    </row>
    <row r="55491" spans="23:24" x14ac:dyDescent="0.2">
      <c r="W55491" s="25"/>
      <c r="X55491" s="25"/>
    </row>
    <row r="55492" spans="23:24" x14ac:dyDescent="0.2">
      <c r="W55492" s="25"/>
      <c r="X55492" s="25"/>
    </row>
    <row r="55493" spans="23:24" x14ac:dyDescent="0.2">
      <c r="W55493" s="25"/>
      <c r="X55493" s="25"/>
    </row>
    <row r="55494" spans="23:24" x14ac:dyDescent="0.2">
      <c r="W55494" s="25"/>
      <c r="X55494" s="25"/>
    </row>
    <row r="55495" spans="23:24" x14ac:dyDescent="0.2">
      <c r="W55495" s="25"/>
      <c r="X55495" s="25"/>
    </row>
    <row r="55496" spans="23:24" x14ac:dyDescent="0.2">
      <c r="W55496" s="25"/>
      <c r="X55496" s="25"/>
    </row>
    <row r="55497" spans="23:24" x14ac:dyDescent="0.2">
      <c r="W55497" s="25"/>
      <c r="X55497" s="25"/>
    </row>
    <row r="55498" spans="23:24" x14ac:dyDescent="0.2">
      <c r="W55498" s="25"/>
      <c r="X55498" s="25"/>
    </row>
    <row r="55499" spans="23:24" x14ac:dyDescent="0.2">
      <c r="W55499" s="25"/>
      <c r="X55499" s="25"/>
    </row>
    <row r="55500" spans="23:24" x14ac:dyDescent="0.2">
      <c r="W55500" s="25"/>
      <c r="X55500" s="25"/>
    </row>
    <row r="55501" spans="23:24" x14ac:dyDescent="0.2">
      <c r="W55501" s="25"/>
      <c r="X55501" s="25"/>
    </row>
    <row r="55502" spans="23:24" x14ac:dyDescent="0.2">
      <c r="W55502" s="25"/>
      <c r="X55502" s="25"/>
    </row>
    <row r="55503" spans="23:24" x14ac:dyDescent="0.2">
      <c r="W55503" s="25"/>
      <c r="X55503" s="25"/>
    </row>
    <row r="55504" spans="23:24" x14ac:dyDescent="0.2">
      <c r="W55504" s="25"/>
      <c r="X55504" s="25"/>
    </row>
    <row r="55505" spans="23:24" x14ac:dyDescent="0.2">
      <c r="W55505" s="25"/>
      <c r="X55505" s="25"/>
    </row>
    <row r="55506" spans="23:24" x14ac:dyDescent="0.2">
      <c r="W55506" s="25"/>
      <c r="X55506" s="25"/>
    </row>
    <row r="55507" spans="23:24" x14ac:dyDescent="0.2">
      <c r="W55507" s="25"/>
      <c r="X55507" s="25"/>
    </row>
    <row r="55508" spans="23:24" x14ac:dyDescent="0.2">
      <c r="W55508" s="25"/>
      <c r="X55508" s="25"/>
    </row>
    <row r="55509" spans="23:24" x14ac:dyDescent="0.2">
      <c r="W55509" s="25"/>
      <c r="X55509" s="25"/>
    </row>
    <row r="55510" spans="23:24" x14ac:dyDescent="0.2">
      <c r="W55510" s="25"/>
      <c r="X55510" s="25"/>
    </row>
    <row r="55511" spans="23:24" x14ac:dyDescent="0.2">
      <c r="W55511" s="25"/>
      <c r="X55511" s="25"/>
    </row>
    <row r="55512" spans="23:24" x14ac:dyDescent="0.2">
      <c r="W55512" s="25"/>
      <c r="X55512" s="25"/>
    </row>
    <row r="55513" spans="23:24" x14ac:dyDescent="0.2">
      <c r="W55513" s="25"/>
      <c r="X55513" s="25"/>
    </row>
    <row r="55514" spans="23:24" x14ac:dyDescent="0.2">
      <c r="W55514" s="25"/>
      <c r="X55514" s="25"/>
    </row>
    <row r="55515" spans="23:24" x14ac:dyDescent="0.2">
      <c r="W55515" s="25"/>
      <c r="X55515" s="25"/>
    </row>
    <row r="55516" spans="23:24" x14ac:dyDescent="0.2">
      <c r="W55516" s="25"/>
      <c r="X55516" s="25"/>
    </row>
    <row r="55517" spans="23:24" x14ac:dyDescent="0.2">
      <c r="W55517" s="25"/>
      <c r="X55517" s="25"/>
    </row>
    <row r="55518" spans="23:24" x14ac:dyDescent="0.2">
      <c r="W55518" s="25"/>
      <c r="X55518" s="25"/>
    </row>
    <row r="55519" spans="23:24" x14ac:dyDescent="0.2">
      <c r="W55519" s="25"/>
      <c r="X55519" s="25"/>
    </row>
    <row r="55520" spans="23:24" x14ac:dyDescent="0.2">
      <c r="W55520" s="25"/>
      <c r="X55520" s="25"/>
    </row>
    <row r="55521" spans="23:24" x14ac:dyDescent="0.2">
      <c r="W55521" s="25"/>
      <c r="X55521" s="25"/>
    </row>
    <row r="55522" spans="23:24" x14ac:dyDescent="0.2">
      <c r="W55522" s="25"/>
      <c r="X55522" s="25"/>
    </row>
    <row r="55523" spans="23:24" x14ac:dyDescent="0.2">
      <c r="W55523" s="25"/>
      <c r="X55523" s="25"/>
    </row>
    <row r="55524" spans="23:24" x14ac:dyDescent="0.2">
      <c r="W55524" s="25"/>
      <c r="X55524" s="25"/>
    </row>
    <row r="55525" spans="23:24" x14ac:dyDescent="0.2">
      <c r="W55525" s="25"/>
      <c r="X55525" s="25"/>
    </row>
    <row r="55526" spans="23:24" x14ac:dyDescent="0.2">
      <c r="W55526" s="25"/>
      <c r="X55526" s="25"/>
    </row>
    <row r="55527" spans="23:24" x14ac:dyDescent="0.2">
      <c r="W55527" s="25"/>
      <c r="X55527" s="25"/>
    </row>
    <row r="55528" spans="23:24" x14ac:dyDescent="0.2">
      <c r="W55528" s="25"/>
      <c r="X55528" s="25"/>
    </row>
    <row r="55529" spans="23:24" x14ac:dyDescent="0.2">
      <c r="W55529" s="25"/>
      <c r="X55529" s="25"/>
    </row>
    <row r="55530" spans="23:24" x14ac:dyDescent="0.2">
      <c r="W55530" s="25"/>
      <c r="X55530" s="25"/>
    </row>
    <row r="55531" spans="23:24" x14ac:dyDescent="0.2">
      <c r="W55531" s="25"/>
      <c r="X55531" s="25"/>
    </row>
    <row r="55532" spans="23:24" x14ac:dyDescent="0.2">
      <c r="W55532" s="25"/>
      <c r="X55532" s="25"/>
    </row>
    <row r="55533" spans="23:24" x14ac:dyDescent="0.2">
      <c r="W55533" s="25"/>
      <c r="X55533" s="25"/>
    </row>
    <row r="55534" spans="23:24" x14ac:dyDescent="0.2">
      <c r="W55534" s="25"/>
      <c r="X55534" s="25"/>
    </row>
    <row r="55535" spans="23:24" x14ac:dyDescent="0.2">
      <c r="W55535" s="25"/>
      <c r="X55535" s="25"/>
    </row>
    <row r="55536" spans="23:24" x14ac:dyDescent="0.2">
      <c r="W55536" s="25"/>
      <c r="X55536" s="25"/>
    </row>
    <row r="55537" spans="23:24" x14ac:dyDescent="0.2">
      <c r="W55537" s="25"/>
      <c r="X55537" s="25"/>
    </row>
    <row r="55538" spans="23:24" x14ac:dyDescent="0.2">
      <c r="W55538" s="25"/>
      <c r="X55538" s="25"/>
    </row>
    <row r="55539" spans="23:24" x14ac:dyDescent="0.2">
      <c r="W55539" s="25"/>
      <c r="X55539" s="25"/>
    </row>
    <row r="55540" spans="23:24" x14ac:dyDescent="0.2">
      <c r="W55540" s="25"/>
      <c r="X55540" s="25"/>
    </row>
    <row r="55541" spans="23:24" x14ac:dyDescent="0.2">
      <c r="W55541" s="25"/>
      <c r="X55541" s="25"/>
    </row>
    <row r="55542" spans="23:24" x14ac:dyDescent="0.2">
      <c r="W55542" s="25"/>
      <c r="X55542" s="25"/>
    </row>
    <row r="55543" spans="23:24" x14ac:dyDescent="0.2">
      <c r="W55543" s="25"/>
      <c r="X55543" s="25"/>
    </row>
    <row r="55544" spans="23:24" x14ac:dyDescent="0.2">
      <c r="W55544" s="25"/>
      <c r="X55544" s="25"/>
    </row>
    <row r="55545" spans="23:24" x14ac:dyDescent="0.2">
      <c r="W55545" s="25"/>
      <c r="X55545" s="25"/>
    </row>
    <row r="55546" spans="23:24" x14ac:dyDescent="0.2">
      <c r="W55546" s="25"/>
      <c r="X55546" s="25"/>
    </row>
    <row r="55547" spans="23:24" x14ac:dyDescent="0.2">
      <c r="W55547" s="25"/>
      <c r="X55547" s="25"/>
    </row>
    <row r="55548" spans="23:24" x14ac:dyDescent="0.2">
      <c r="W55548" s="25"/>
      <c r="X55548" s="25"/>
    </row>
    <row r="55549" spans="23:24" x14ac:dyDescent="0.2">
      <c r="W55549" s="25"/>
      <c r="X55549" s="25"/>
    </row>
    <row r="55550" spans="23:24" x14ac:dyDescent="0.2">
      <c r="W55550" s="25"/>
      <c r="X55550" s="25"/>
    </row>
    <row r="55551" spans="23:24" x14ac:dyDescent="0.2">
      <c r="W55551" s="25"/>
      <c r="X55551" s="25"/>
    </row>
    <row r="55552" spans="23:24" x14ac:dyDescent="0.2">
      <c r="W55552" s="25"/>
      <c r="X55552" s="25"/>
    </row>
    <row r="55553" spans="23:24" x14ac:dyDescent="0.2">
      <c r="W55553" s="25"/>
      <c r="X55553" s="25"/>
    </row>
    <row r="55554" spans="23:24" x14ac:dyDescent="0.2">
      <c r="W55554" s="25"/>
      <c r="X55554" s="25"/>
    </row>
    <row r="55555" spans="23:24" x14ac:dyDescent="0.2">
      <c r="W55555" s="25"/>
      <c r="X55555" s="25"/>
    </row>
    <row r="55556" spans="23:24" x14ac:dyDescent="0.2">
      <c r="W55556" s="25"/>
      <c r="X55556" s="25"/>
    </row>
    <row r="55557" spans="23:24" x14ac:dyDescent="0.2">
      <c r="W55557" s="25"/>
      <c r="X55557" s="25"/>
    </row>
    <row r="55558" spans="23:24" x14ac:dyDescent="0.2">
      <c r="W55558" s="25"/>
      <c r="X55558" s="25"/>
    </row>
    <row r="55559" spans="23:24" x14ac:dyDescent="0.2">
      <c r="W55559" s="25"/>
      <c r="X55559" s="25"/>
    </row>
    <row r="55560" spans="23:24" x14ac:dyDescent="0.2">
      <c r="W55560" s="25"/>
      <c r="X55560" s="25"/>
    </row>
    <row r="55561" spans="23:24" x14ac:dyDescent="0.2">
      <c r="W55561" s="25"/>
      <c r="X55561" s="25"/>
    </row>
    <row r="55562" spans="23:24" x14ac:dyDescent="0.2">
      <c r="W55562" s="25"/>
      <c r="X55562" s="25"/>
    </row>
    <row r="55563" spans="23:24" x14ac:dyDescent="0.2">
      <c r="W55563" s="25"/>
      <c r="X55563" s="25"/>
    </row>
    <row r="55564" spans="23:24" x14ac:dyDescent="0.2">
      <c r="W55564" s="25"/>
      <c r="X55564" s="25"/>
    </row>
    <row r="55565" spans="23:24" x14ac:dyDescent="0.2">
      <c r="W55565" s="25"/>
      <c r="X55565" s="25"/>
    </row>
    <row r="55566" spans="23:24" x14ac:dyDescent="0.2">
      <c r="W55566" s="25"/>
      <c r="X55566" s="25"/>
    </row>
    <row r="55567" spans="23:24" x14ac:dyDescent="0.2">
      <c r="W55567" s="25"/>
      <c r="X55567" s="25"/>
    </row>
    <row r="55568" spans="23:24" x14ac:dyDescent="0.2">
      <c r="W55568" s="25"/>
      <c r="X55568" s="25"/>
    </row>
    <row r="55569" spans="23:24" x14ac:dyDescent="0.2">
      <c r="W55569" s="25"/>
      <c r="X55569" s="25"/>
    </row>
    <row r="55570" spans="23:24" x14ac:dyDescent="0.2">
      <c r="W55570" s="25"/>
      <c r="X55570" s="25"/>
    </row>
    <row r="55571" spans="23:24" x14ac:dyDescent="0.2">
      <c r="W55571" s="25"/>
      <c r="X55571" s="25"/>
    </row>
    <row r="55572" spans="23:24" x14ac:dyDescent="0.2">
      <c r="W55572" s="25"/>
      <c r="X55572" s="25"/>
    </row>
    <row r="55573" spans="23:24" x14ac:dyDescent="0.2">
      <c r="W55573" s="25"/>
      <c r="X55573" s="25"/>
    </row>
    <row r="55574" spans="23:24" x14ac:dyDescent="0.2">
      <c r="W55574" s="25"/>
      <c r="X55574" s="25"/>
    </row>
    <row r="55575" spans="23:24" x14ac:dyDescent="0.2">
      <c r="W55575" s="25"/>
      <c r="X55575" s="25"/>
    </row>
    <row r="55576" spans="23:24" x14ac:dyDescent="0.2">
      <c r="W55576" s="25"/>
      <c r="X55576" s="25"/>
    </row>
    <row r="55577" spans="23:24" x14ac:dyDescent="0.2">
      <c r="W55577" s="25"/>
      <c r="X55577" s="25"/>
    </row>
    <row r="55578" spans="23:24" x14ac:dyDescent="0.2">
      <c r="W55578" s="25"/>
      <c r="X55578" s="25"/>
    </row>
    <row r="55579" spans="23:24" x14ac:dyDescent="0.2">
      <c r="W55579" s="25"/>
      <c r="X55579" s="25"/>
    </row>
    <row r="55580" spans="23:24" x14ac:dyDescent="0.2">
      <c r="W55580" s="25"/>
      <c r="X55580" s="25"/>
    </row>
    <row r="55581" spans="23:24" x14ac:dyDescent="0.2">
      <c r="W55581" s="25"/>
      <c r="X55581" s="25"/>
    </row>
    <row r="55582" spans="23:24" x14ac:dyDescent="0.2">
      <c r="W55582" s="25"/>
      <c r="X55582" s="25"/>
    </row>
    <row r="55583" spans="23:24" x14ac:dyDescent="0.2">
      <c r="W55583" s="25"/>
      <c r="X55583" s="25"/>
    </row>
    <row r="55584" spans="23:24" x14ac:dyDescent="0.2">
      <c r="W55584" s="25"/>
      <c r="X55584" s="25"/>
    </row>
    <row r="55585" spans="23:24" x14ac:dyDescent="0.2">
      <c r="W55585" s="25"/>
      <c r="X55585" s="25"/>
    </row>
    <row r="55586" spans="23:24" x14ac:dyDescent="0.2">
      <c r="W55586" s="25"/>
      <c r="X55586" s="25"/>
    </row>
    <row r="55587" spans="23:24" x14ac:dyDescent="0.2">
      <c r="W55587" s="25"/>
      <c r="X55587" s="25"/>
    </row>
    <row r="55588" spans="23:24" x14ac:dyDescent="0.2">
      <c r="W55588" s="25"/>
      <c r="X55588" s="25"/>
    </row>
    <row r="55589" spans="23:24" x14ac:dyDescent="0.2">
      <c r="W55589" s="25"/>
      <c r="X55589" s="25"/>
    </row>
    <row r="55590" spans="23:24" x14ac:dyDescent="0.2">
      <c r="W55590" s="25"/>
      <c r="X55590" s="25"/>
    </row>
    <row r="55591" spans="23:24" x14ac:dyDescent="0.2">
      <c r="W55591" s="25"/>
      <c r="X55591" s="25"/>
    </row>
    <row r="55592" spans="23:24" x14ac:dyDescent="0.2">
      <c r="W55592" s="25"/>
      <c r="X55592" s="25"/>
    </row>
    <row r="55593" spans="23:24" x14ac:dyDescent="0.2">
      <c r="W55593" s="25"/>
      <c r="X55593" s="25"/>
    </row>
    <row r="55594" spans="23:24" x14ac:dyDescent="0.2">
      <c r="W55594" s="25"/>
      <c r="X55594" s="25"/>
    </row>
    <row r="55595" spans="23:24" x14ac:dyDescent="0.2">
      <c r="W55595" s="25"/>
      <c r="X55595" s="25"/>
    </row>
    <row r="55596" spans="23:24" x14ac:dyDescent="0.2">
      <c r="W55596" s="25"/>
      <c r="X55596" s="25"/>
    </row>
    <row r="55597" spans="23:24" x14ac:dyDescent="0.2">
      <c r="W55597" s="25"/>
      <c r="X55597" s="25"/>
    </row>
    <row r="55598" spans="23:24" x14ac:dyDescent="0.2">
      <c r="W55598" s="25"/>
      <c r="X55598" s="25"/>
    </row>
    <row r="55599" spans="23:24" x14ac:dyDescent="0.2">
      <c r="W55599" s="25"/>
      <c r="X55599" s="25"/>
    </row>
    <row r="55600" spans="23:24" x14ac:dyDescent="0.2">
      <c r="W55600" s="25"/>
      <c r="X55600" s="25"/>
    </row>
    <row r="55601" spans="23:24" x14ac:dyDescent="0.2">
      <c r="W55601" s="25"/>
      <c r="X55601" s="25"/>
    </row>
    <row r="55602" spans="23:24" x14ac:dyDescent="0.2">
      <c r="W55602" s="25"/>
      <c r="X55602" s="25"/>
    </row>
    <row r="55603" spans="23:24" x14ac:dyDescent="0.2">
      <c r="W55603" s="25"/>
      <c r="X55603" s="25"/>
    </row>
    <row r="55604" spans="23:24" x14ac:dyDescent="0.2">
      <c r="W55604" s="25"/>
      <c r="X55604" s="25"/>
    </row>
    <row r="55605" spans="23:24" x14ac:dyDescent="0.2">
      <c r="W55605" s="25"/>
      <c r="X55605" s="25"/>
    </row>
    <row r="55606" spans="23:24" x14ac:dyDescent="0.2">
      <c r="W55606" s="25"/>
      <c r="X55606" s="25"/>
    </row>
    <row r="55607" spans="23:24" x14ac:dyDescent="0.2">
      <c r="W55607" s="25"/>
      <c r="X55607" s="25"/>
    </row>
    <row r="55608" spans="23:24" x14ac:dyDescent="0.2">
      <c r="W55608" s="25"/>
      <c r="X55608" s="25"/>
    </row>
    <row r="55609" spans="23:24" x14ac:dyDescent="0.2">
      <c r="W55609" s="25"/>
      <c r="X55609" s="25"/>
    </row>
    <row r="55610" spans="23:24" x14ac:dyDescent="0.2">
      <c r="W55610" s="25"/>
      <c r="X55610" s="25"/>
    </row>
    <row r="55611" spans="23:24" x14ac:dyDescent="0.2">
      <c r="W55611" s="25"/>
      <c r="X55611" s="25"/>
    </row>
    <row r="55612" spans="23:24" x14ac:dyDescent="0.2">
      <c r="W55612" s="25"/>
      <c r="X55612" s="25"/>
    </row>
    <row r="55613" spans="23:24" x14ac:dyDescent="0.2">
      <c r="W55613" s="25"/>
      <c r="X55613" s="25"/>
    </row>
    <row r="55614" spans="23:24" x14ac:dyDescent="0.2">
      <c r="W55614" s="25"/>
      <c r="X55614" s="25"/>
    </row>
    <row r="55615" spans="23:24" x14ac:dyDescent="0.2">
      <c r="W55615" s="25"/>
      <c r="X55615" s="25"/>
    </row>
    <row r="55616" spans="23:24" x14ac:dyDescent="0.2">
      <c r="W55616" s="25"/>
      <c r="X55616" s="25"/>
    </row>
    <row r="55617" spans="23:24" x14ac:dyDescent="0.2">
      <c r="W55617" s="25"/>
      <c r="X55617" s="25"/>
    </row>
    <row r="55618" spans="23:24" x14ac:dyDescent="0.2">
      <c r="W55618" s="25"/>
      <c r="X55618" s="25"/>
    </row>
    <row r="55619" spans="23:24" x14ac:dyDescent="0.2">
      <c r="W55619" s="25"/>
      <c r="X55619" s="25"/>
    </row>
    <row r="55620" spans="23:24" x14ac:dyDescent="0.2">
      <c r="W55620" s="25"/>
      <c r="X55620" s="25"/>
    </row>
    <row r="55621" spans="23:24" x14ac:dyDescent="0.2">
      <c r="W55621" s="25"/>
      <c r="X55621" s="25"/>
    </row>
    <row r="55622" spans="23:24" x14ac:dyDescent="0.2">
      <c r="W55622" s="25"/>
      <c r="X55622" s="25"/>
    </row>
    <row r="55623" spans="23:24" x14ac:dyDescent="0.2">
      <c r="W55623" s="25"/>
      <c r="X55623" s="25"/>
    </row>
    <row r="55624" spans="23:24" x14ac:dyDescent="0.2">
      <c r="W55624" s="25"/>
      <c r="X55624" s="25"/>
    </row>
    <row r="55625" spans="23:24" x14ac:dyDescent="0.2">
      <c r="W55625" s="25"/>
      <c r="X55625" s="25"/>
    </row>
    <row r="55626" spans="23:24" x14ac:dyDescent="0.2">
      <c r="W55626" s="25"/>
      <c r="X55626" s="25"/>
    </row>
    <row r="55627" spans="23:24" x14ac:dyDescent="0.2">
      <c r="W55627" s="25"/>
      <c r="X55627" s="25"/>
    </row>
    <row r="55628" spans="23:24" x14ac:dyDescent="0.2">
      <c r="W55628" s="25"/>
      <c r="X55628" s="25"/>
    </row>
    <row r="55629" spans="23:24" x14ac:dyDescent="0.2">
      <c r="W55629" s="25"/>
      <c r="X55629" s="25"/>
    </row>
    <row r="55630" spans="23:24" x14ac:dyDescent="0.2">
      <c r="W55630" s="25"/>
      <c r="X55630" s="25"/>
    </row>
    <row r="55631" spans="23:24" x14ac:dyDescent="0.2">
      <c r="W55631" s="25"/>
      <c r="X55631" s="25"/>
    </row>
    <row r="55632" spans="23:24" x14ac:dyDescent="0.2">
      <c r="W55632" s="25"/>
      <c r="X55632" s="25"/>
    </row>
    <row r="55633" spans="23:24" x14ac:dyDescent="0.2">
      <c r="W55633" s="25"/>
      <c r="X55633" s="25"/>
    </row>
    <row r="55634" spans="23:24" x14ac:dyDescent="0.2">
      <c r="W55634" s="25"/>
      <c r="X55634" s="25"/>
    </row>
    <row r="55635" spans="23:24" x14ac:dyDescent="0.2">
      <c r="W55635" s="25"/>
      <c r="X55635" s="25"/>
    </row>
    <row r="55636" spans="23:24" x14ac:dyDescent="0.2">
      <c r="W55636" s="25"/>
      <c r="X55636" s="25"/>
    </row>
    <row r="55637" spans="23:24" x14ac:dyDescent="0.2">
      <c r="W55637" s="25"/>
      <c r="X55637" s="25"/>
    </row>
    <row r="55638" spans="23:24" x14ac:dyDescent="0.2">
      <c r="W55638" s="25"/>
      <c r="X55638" s="25"/>
    </row>
    <row r="55639" spans="23:24" x14ac:dyDescent="0.2">
      <c r="W55639" s="25"/>
      <c r="X55639" s="25"/>
    </row>
    <row r="55640" spans="23:24" x14ac:dyDescent="0.2">
      <c r="W55640" s="25"/>
      <c r="X55640" s="25"/>
    </row>
    <row r="55641" spans="23:24" x14ac:dyDescent="0.2">
      <c r="W55641" s="25"/>
      <c r="X55641" s="25"/>
    </row>
    <row r="55642" spans="23:24" x14ac:dyDescent="0.2">
      <c r="W55642" s="25"/>
      <c r="X55642" s="25"/>
    </row>
    <row r="55643" spans="23:24" x14ac:dyDescent="0.2">
      <c r="W55643" s="25"/>
      <c r="X55643" s="25"/>
    </row>
    <row r="55644" spans="23:24" x14ac:dyDescent="0.2">
      <c r="W55644" s="25"/>
      <c r="X55644" s="25"/>
    </row>
    <row r="55645" spans="23:24" x14ac:dyDescent="0.2">
      <c r="W55645" s="25"/>
      <c r="X55645" s="25"/>
    </row>
    <row r="55646" spans="23:24" x14ac:dyDescent="0.2">
      <c r="W55646" s="25"/>
      <c r="X55646" s="25"/>
    </row>
    <row r="55647" spans="23:24" x14ac:dyDescent="0.2">
      <c r="W55647" s="25"/>
      <c r="X55647" s="25"/>
    </row>
    <row r="55648" spans="23:24" x14ac:dyDescent="0.2">
      <c r="W55648" s="25"/>
      <c r="X55648" s="25"/>
    </row>
    <row r="55649" spans="23:24" x14ac:dyDescent="0.2">
      <c r="W55649" s="25"/>
      <c r="X55649" s="25"/>
    </row>
    <row r="55650" spans="23:24" x14ac:dyDescent="0.2">
      <c r="W55650" s="25"/>
      <c r="X55650" s="25"/>
    </row>
    <row r="55651" spans="23:24" x14ac:dyDescent="0.2">
      <c r="W55651" s="25"/>
      <c r="X55651" s="25"/>
    </row>
    <row r="55652" spans="23:24" x14ac:dyDescent="0.2">
      <c r="W55652" s="25"/>
      <c r="X55652" s="25"/>
    </row>
    <row r="55653" spans="23:24" x14ac:dyDescent="0.2">
      <c r="W55653" s="25"/>
      <c r="X55653" s="25"/>
    </row>
    <row r="55654" spans="23:24" x14ac:dyDescent="0.2">
      <c r="W55654" s="25"/>
      <c r="X55654" s="25"/>
    </row>
    <row r="55655" spans="23:24" x14ac:dyDescent="0.2">
      <c r="W55655" s="25"/>
      <c r="X55655" s="25"/>
    </row>
    <row r="55656" spans="23:24" x14ac:dyDescent="0.2">
      <c r="W55656" s="25"/>
      <c r="X55656" s="25"/>
    </row>
    <row r="55657" spans="23:24" x14ac:dyDescent="0.2">
      <c r="W55657" s="25"/>
      <c r="X55657" s="25"/>
    </row>
    <row r="55658" spans="23:24" x14ac:dyDescent="0.2">
      <c r="W55658" s="25"/>
      <c r="X55658" s="25"/>
    </row>
    <row r="55659" spans="23:24" x14ac:dyDescent="0.2">
      <c r="W55659" s="25"/>
      <c r="X55659" s="25"/>
    </row>
    <row r="55660" spans="23:24" x14ac:dyDescent="0.2">
      <c r="W55660" s="25"/>
      <c r="X55660" s="25"/>
    </row>
    <row r="55661" spans="23:24" x14ac:dyDescent="0.2">
      <c r="W55661" s="25"/>
      <c r="X55661" s="25"/>
    </row>
    <row r="55662" spans="23:24" x14ac:dyDescent="0.2">
      <c r="W55662" s="25"/>
      <c r="X55662" s="25"/>
    </row>
    <row r="55663" spans="23:24" x14ac:dyDescent="0.2">
      <c r="W55663" s="25"/>
      <c r="X55663" s="25"/>
    </row>
    <row r="55664" spans="23:24" x14ac:dyDescent="0.2">
      <c r="W55664" s="25"/>
      <c r="X55664" s="25"/>
    </row>
    <row r="55665" spans="23:24" x14ac:dyDescent="0.2">
      <c r="W55665" s="25"/>
      <c r="X55665" s="25"/>
    </row>
    <row r="55666" spans="23:24" x14ac:dyDescent="0.2">
      <c r="W55666" s="25"/>
      <c r="X55666" s="25"/>
    </row>
    <row r="55667" spans="23:24" x14ac:dyDescent="0.2">
      <c r="W55667" s="25"/>
      <c r="X55667" s="25"/>
    </row>
    <row r="55668" spans="23:24" x14ac:dyDescent="0.2">
      <c r="W55668" s="25"/>
      <c r="X55668" s="25"/>
    </row>
    <row r="55669" spans="23:24" x14ac:dyDescent="0.2">
      <c r="W55669" s="25"/>
      <c r="X55669" s="25"/>
    </row>
    <row r="55670" spans="23:24" x14ac:dyDescent="0.2">
      <c r="W55670" s="25"/>
      <c r="X55670" s="25"/>
    </row>
    <row r="55671" spans="23:24" x14ac:dyDescent="0.2">
      <c r="W55671" s="25"/>
      <c r="X55671" s="25"/>
    </row>
    <row r="55672" spans="23:24" x14ac:dyDescent="0.2">
      <c r="W55672" s="25"/>
      <c r="X55672" s="25"/>
    </row>
    <row r="55673" spans="23:24" x14ac:dyDescent="0.2">
      <c r="W55673" s="25"/>
      <c r="X55673" s="25"/>
    </row>
    <row r="55674" spans="23:24" x14ac:dyDescent="0.2">
      <c r="W55674" s="25"/>
      <c r="X55674" s="25"/>
    </row>
    <row r="55675" spans="23:24" x14ac:dyDescent="0.2">
      <c r="W55675" s="25"/>
      <c r="X55675" s="25"/>
    </row>
    <row r="55676" spans="23:24" x14ac:dyDescent="0.2">
      <c r="W55676" s="25"/>
      <c r="X55676" s="25"/>
    </row>
    <row r="55677" spans="23:24" x14ac:dyDescent="0.2">
      <c r="W55677" s="25"/>
      <c r="X55677" s="25"/>
    </row>
    <row r="55678" spans="23:24" x14ac:dyDescent="0.2">
      <c r="W55678" s="25"/>
      <c r="X55678" s="25"/>
    </row>
    <row r="55679" spans="23:24" x14ac:dyDescent="0.2">
      <c r="W55679" s="25"/>
      <c r="X55679" s="25"/>
    </row>
    <row r="55680" spans="23:24" x14ac:dyDescent="0.2">
      <c r="W55680" s="25"/>
      <c r="X55680" s="25"/>
    </row>
    <row r="55681" spans="23:24" x14ac:dyDescent="0.2">
      <c r="W55681" s="25"/>
      <c r="X55681" s="25"/>
    </row>
    <row r="55682" spans="23:24" x14ac:dyDescent="0.2">
      <c r="W55682" s="25"/>
      <c r="X55682" s="25"/>
    </row>
    <row r="55683" spans="23:24" x14ac:dyDescent="0.2">
      <c r="W55683" s="25"/>
      <c r="X55683" s="25"/>
    </row>
    <row r="55684" spans="23:24" x14ac:dyDescent="0.2">
      <c r="W55684" s="25"/>
      <c r="X55684" s="25"/>
    </row>
    <row r="55685" spans="23:24" x14ac:dyDescent="0.2">
      <c r="W55685" s="25"/>
      <c r="X55685" s="25"/>
    </row>
    <row r="55686" spans="23:24" x14ac:dyDescent="0.2">
      <c r="W55686" s="25"/>
      <c r="X55686" s="25"/>
    </row>
    <row r="55687" spans="23:24" x14ac:dyDescent="0.2">
      <c r="W55687" s="25"/>
      <c r="X55687" s="25"/>
    </row>
    <row r="55688" spans="23:24" x14ac:dyDescent="0.2">
      <c r="W55688" s="25"/>
      <c r="X55688" s="25"/>
    </row>
    <row r="55689" spans="23:24" x14ac:dyDescent="0.2">
      <c r="W55689" s="25"/>
      <c r="X55689" s="25"/>
    </row>
    <row r="55690" spans="23:24" x14ac:dyDescent="0.2">
      <c r="W55690" s="25"/>
      <c r="X55690" s="25"/>
    </row>
    <row r="55691" spans="23:24" x14ac:dyDescent="0.2">
      <c r="W55691" s="25"/>
      <c r="X55691" s="25"/>
    </row>
    <row r="55692" spans="23:24" x14ac:dyDescent="0.2">
      <c r="W55692" s="25"/>
      <c r="X55692" s="25"/>
    </row>
    <row r="55693" spans="23:24" x14ac:dyDescent="0.2">
      <c r="W55693" s="25"/>
      <c r="X55693" s="25"/>
    </row>
    <row r="55694" spans="23:24" x14ac:dyDescent="0.2">
      <c r="W55694" s="25"/>
      <c r="X55694" s="25"/>
    </row>
    <row r="55695" spans="23:24" x14ac:dyDescent="0.2">
      <c r="W55695" s="25"/>
      <c r="X55695" s="25"/>
    </row>
    <row r="55696" spans="23:24" x14ac:dyDescent="0.2">
      <c r="W55696" s="25"/>
      <c r="X55696" s="25"/>
    </row>
    <row r="55697" spans="23:24" x14ac:dyDescent="0.2">
      <c r="W55697" s="25"/>
      <c r="X55697" s="25"/>
    </row>
    <row r="55698" spans="23:24" x14ac:dyDescent="0.2">
      <c r="W55698" s="25"/>
      <c r="X55698" s="25"/>
    </row>
    <row r="55699" spans="23:24" x14ac:dyDescent="0.2">
      <c r="W55699" s="25"/>
      <c r="X55699" s="25"/>
    </row>
    <row r="55700" spans="23:24" x14ac:dyDescent="0.2">
      <c r="W55700" s="25"/>
      <c r="X55700" s="25"/>
    </row>
    <row r="55701" spans="23:24" x14ac:dyDescent="0.2">
      <c r="W55701" s="25"/>
      <c r="X55701" s="25"/>
    </row>
    <row r="55702" spans="23:24" x14ac:dyDescent="0.2">
      <c r="W55702" s="25"/>
      <c r="X55702" s="25"/>
    </row>
    <row r="55703" spans="23:24" x14ac:dyDescent="0.2">
      <c r="W55703" s="25"/>
      <c r="X55703" s="25"/>
    </row>
    <row r="55704" spans="23:24" x14ac:dyDescent="0.2">
      <c r="W55704" s="25"/>
      <c r="X55704" s="25"/>
    </row>
    <row r="55705" spans="23:24" x14ac:dyDescent="0.2">
      <c r="W55705" s="25"/>
      <c r="X55705" s="25"/>
    </row>
    <row r="55706" spans="23:24" x14ac:dyDescent="0.2">
      <c r="W55706" s="25"/>
      <c r="X55706" s="25"/>
    </row>
    <row r="55707" spans="23:24" x14ac:dyDescent="0.2">
      <c r="W55707" s="25"/>
      <c r="X55707" s="25"/>
    </row>
    <row r="55708" spans="23:24" x14ac:dyDescent="0.2">
      <c r="W55708" s="25"/>
      <c r="X55708" s="25"/>
    </row>
    <row r="55709" spans="23:24" x14ac:dyDescent="0.2">
      <c r="W55709" s="25"/>
      <c r="X55709" s="25"/>
    </row>
    <row r="55710" spans="23:24" x14ac:dyDescent="0.2">
      <c r="W55710" s="25"/>
      <c r="X55710" s="25"/>
    </row>
    <row r="55711" spans="23:24" x14ac:dyDescent="0.2">
      <c r="W55711" s="25"/>
      <c r="X55711" s="25"/>
    </row>
    <row r="55712" spans="23:24" x14ac:dyDescent="0.2">
      <c r="W55712" s="25"/>
      <c r="X55712" s="25"/>
    </row>
    <row r="55713" spans="23:24" x14ac:dyDescent="0.2">
      <c r="W55713" s="25"/>
      <c r="X55713" s="25"/>
    </row>
    <row r="55714" spans="23:24" x14ac:dyDescent="0.2">
      <c r="W55714" s="25"/>
      <c r="X55714" s="25"/>
    </row>
    <row r="55715" spans="23:24" x14ac:dyDescent="0.2">
      <c r="W55715" s="25"/>
      <c r="X55715" s="25"/>
    </row>
    <row r="55716" spans="23:24" x14ac:dyDescent="0.2">
      <c r="W55716" s="25"/>
      <c r="X55716" s="25"/>
    </row>
    <row r="55717" spans="23:24" x14ac:dyDescent="0.2">
      <c r="W55717" s="25"/>
      <c r="X55717" s="25"/>
    </row>
    <row r="55718" spans="23:24" x14ac:dyDescent="0.2">
      <c r="W55718" s="25"/>
      <c r="X55718" s="25"/>
    </row>
    <row r="55719" spans="23:24" x14ac:dyDescent="0.2">
      <c r="W55719" s="25"/>
      <c r="X55719" s="25"/>
    </row>
    <row r="55720" spans="23:24" x14ac:dyDescent="0.2">
      <c r="W55720" s="25"/>
      <c r="X55720" s="25"/>
    </row>
    <row r="55721" spans="23:24" x14ac:dyDescent="0.2">
      <c r="W55721" s="25"/>
      <c r="X55721" s="25"/>
    </row>
    <row r="55722" spans="23:24" x14ac:dyDescent="0.2">
      <c r="W55722" s="25"/>
      <c r="X55722" s="25"/>
    </row>
    <row r="55723" spans="23:24" x14ac:dyDescent="0.2">
      <c r="W55723" s="25"/>
      <c r="X55723" s="25"/>
    </row>
    <row r="55724" spans="23:24" x14ac:dyDescent="0.2">
      <c r="W55724" s="25"/>
      <c r="X55724" s="25"/>
    </row>
    <row r="55725" spans="23:24" x14ac:dyDescent="0.2">
      <c r="W55725" s="25"/>
      <c r="X55725" s="25"/>
    </row>
    <row r="55726" spans="23:24" x14ac:dyDescent="0.2">
      <c r="W55726" s="25"/>
      <c r="X55726" s="25"/>
    </row>
    <row r="55727" spans="23:24" x14ac:dyDescent="0.2">
      <c r="W55727" s="25"/>
      <c r="X55727" s="25"/>
    </row>
    <row r="55728" spans="23:24" x14ac:dyDescent="0.2">
      <c r="W55728" s="25"/>
      <c r="X55728" s="25"/>
    </row>
    <row r="55729" spans="23:24" x14ac:dyDescent="0.2">
      <c r="W55729" s="25"/>
      <c r="X55729" s="25"/>
    </row>
    <row r="55730" spans="23:24" x14ac:dyDescent="0.2">
      <c r="W55730" s="25"/>
      <c r="X55730" s="25"/>
    </row>
    <row r="55731" spans="23:24" x14ac:dyDescent="0.2">
      <c r="W55731" s="25"/>
      <c r="X55731" s="25"/>
    </row>
    <row r="55732" spans="23:24" x14ac:dyDescent="0.2">
      <c r="W55732" s="25"/>
      <c r="X55732" s="25"/>
    </row>
    <row r="55733" spans="23:24" x14ac:dyDescent="0.2">
      <c r="W55733" s="25"/>
      <c r="X55733" s="25"/>
    </row>
    <row r="55734" spans="23:24" x14ac:dyDescent="0.2">
      <c r="W55734" s="25"/>
      <c r="X55734" s="25"/>
    </row>
    <row r="55735" spans="23:24" x14ac:dyDescent="0.2">
      <c r="W55735" s="25"/>
      <c r="X55735" s="25"/>
    </row>
    <row r="55736" spans="23:24" x14ac:dyDescent="0.2">
      <c r="W55736" s="25"/>
      <c r="X55736" s="25"/>
    </row>
    <row r="55737" spans="23:24" x14ac:dyDescent="0.2">
      <c r="W55737" s="25"/>
      <c r="X55737" s="25"/>
    </row>
    <row r="55738" spans="23:24" x14ac:dyDescent="0.2">
      <c r="W55738" s="25"/>
      <c r="X55738" s="25"/>
    </row>
    <row r="55739" spans="23:24" x14ac:dyDescent="0.2">
      <c r="W55739" s="25"/>
      <c r="X55739" s="25"/>
    </row>
    <row r="55740" spans="23:24" x14ac:dyDescent="0.2">
      <c r="W55740" s="25"/>
      <c r="X55740" s="25"/>
    </row>
    <row r="55741" spans="23:24" x14ac:dyDescent="0.2">
      <c r="W55741" s="25"/>
      <c r="X55741" s="25"/>
    </row>
    <row r="55742" spans="23:24" x14ac:dyDescent="0.2">
      <c r="W55742" s="25"/>
      <c r="X55742" s="25"/>
    </row>
    <row r="55743" spans="23:24" x14ac:dyDescent="0.2">
      <c r="W55743" s="25"/>
      <c r="X55743" s="25"/>
    </row>
    <row r="55744" spans="23:24" x14ac:dyDescent="0.2">
      <c r="W55744" s="25"/>
      <c r="X55744" s="25"/>
    </row>
    <row r="55745" spans="23:24" x14ac:dyDescent="0.2">
      <c r="W55745" s="25"/>
      <c r="X55745" s="25"/>
    </row>
    <row r="55746" spans="23:24" x14ac:dyDescent="0.2">
      <c r="W55746" s="25"/>
      <c r="X55746" s="25"/>
    </row>
    <row r="55747" spans="23:24" x14ac:dyDescent="0.2">
      <c r="W55747" s="25"/>
      <c r="X55747" s="25"/>
    </row>
    <row r="55748" spans="23:24" x14ac:dyDescent="0.2">
      <c r="W55748" s="25"/>
      <c r="X55748" s="25"/>
    </row>
    <row r="55749" spans="23:24" x14ac:dyDescent="0.2">
      <c r="W55749" s="25"/>
      <c r="X55749" s="25"/>
    </row>
    <row r="55750" spans="23:24" x14ac:dyDescent="0.2">
      <c r="W55750" s="25"/>
      <c r="X55750" s="25"/>
    </row>
    <row r="55751" spans="23:24" x14ac:dyDescent="0.2">
      <c r="W55751" s="25"/>
      <c r="X55751" s="25"/>
    </row>
    <row r="55752" spans="23:24" x14ac:dyDescent="0.2">
      <c r="W55752" s="25"/>
      <c r="X55752" s="25"/>
    </row>
    <row r="55753" spans="23:24" x14ac:dyDescent="0.2">
      <c r="W55753" s="25"/>
      <c r="X55753" s="25"/>
    </row>
    <row r="55754" spans="23:24" x14ac:dyDescent="0.2">
      <c r="W55754" s="25"/>
      <c r="X55754" s="25"/>
    </row>
    <row r="55755" spans="23:24" x14ac:dyDescent="0.2">
      <c r="W55755" s="25"/>
      <c r="X55755" s="25"/>
    </row>
    <row r="55756" spans="23:24" x14ac:dyDescent="0.2">
      <c r="W55756" s="25"/>
      <c r="X55756" s="25"/>
    </row>
    <row r="55757" spans="23:24" x14ac:dyDescent="0.2">
      <c r="W55757" s="25"/>
      <c r="X55757" s="25"/>
    </row>
    <row r="55758" spans="23:24" x14ac:dyDescent="0.2">
      <c r="W55758" s="25"/>
      <c r="X55758" s="25"/>
    </row>
    <row r="55759" spans="23:24" x14ac:dyDescent="0.2">
      <c r="W55759" s="25"/>
      <c r="X55759" s="25"/>
    </row>
    <row r="55760" spans="23:24" x14ac:dyDescent="0.2">
      <c r="W55760" s="25"/>
      <c r="X55760" s="25"/>
    </row>
    <row r="55761" spans="23:24" x14ac:dyDescent="0.2">
      <c r="W55761" s="25"/>
      <c r="X55761" s="25"/>
    </row>
    <row r="55762" spans="23:24" x14ac:dyDescent="0.2">
      <c r="W55762" s="25"/>
      <c r="X55762" s="25"/>
    </row>
    <row r="55763" spans="23:24" x14ac:dyDescent="0.2">
      <c r="W55763" s="25"/>
      <c r="X55763" s="25"/>
    </row>
    <row r="55764" spans="23:24" x14ac:dyDescent="0.2">
      <c r="W55764" s="25"/>
      <c r="X55764" s="25"/>
    </row>
    <row r="55765" spans="23:24" x14ac:dyDescent="0.2">
      <c r="W55765" s="25"/>
      <c r="X55765" s="25"/>
    </row>
    <row r="55766" spans="23:24" x14ac:dyDescent="0.2">
      <c r="W55766" s="25"/>
      <c r="X55766" s="25"/>
    </row>
    <row r="55767" spans="23:24" x14ac:dyDescent="0.2">
      <c r="W55767" s="25"/>
      <c r="X55767" s="25"/>
    </row>
    <row r="55768" spans="23:24" x14ac:dyDescent="0.2">
      <c r="W55768" s="25"/>
      <c r="X55768" s="25"/>
    </row>
    <row r="55769" spans="23:24" x14ac:dyDescent="0.2">
      <c r="W55769" s="25"/>
      <c r="X55769" s="25"/>
    </row>
    <row r="55770" spans="23:24" x14ac:dyDescent="0.2">
      <c r="W55770" s="25"/>
      <c r="X55770" s="25"/>
    </row>
    <row r="55771" spans="23:24" x14ac:dyDescent="0.2">
      <c r="W55771" s="25"/>
      <c r="X55771" s="25"/>
    </row>
    <row r="55772" spans="23:24" x14ac:dyDescent="0.2">
      <c r="W55772" s="25"/>
      <c r="X55772" s="25"/>
    </row>
    <row r="55773" spans="23:24" x14ac:dyDescent="0.2">
      <c r="W55773" s="25"/>
      <c r="X55773" s="25"/>
    </row>
    <row r="55774" spans="23:24" x14ac:dyDescent="0.2">
      <c r="W55774" s="25"/>
      <c r="X55774" s="25"/>
    </row>
    <row r="55775" spans="23:24" x14ac:dyDescent="0.2">
      <c r="W55775" s="25"/>
      <c r="X55775" s="25"/>
    </row>
    <row r="55776" spans="23:24" x14ac:dyDescent="0.2">
      <c r="W55776" s="25"/>
      <c r="X55776" s="25"/>
    </row>
    <row r="55777" spans="23:24" x14ac:dyDescent="0.2">
      <c r="W55777" s="25"/>
      <c r="X55777" s="25"/>
    </row>
    <row r="55778" spans="23:24" x14ac:dyDescent="0.2">
      <c r="W55778" s="25"/>
      <c r="X55778" s="25"/>
    </row>
    <row r="55779" spans="23:24" x14ac:dyDescent="0.2">
      <c r="W55779" s="25"/>
      <c r="X55779" s="25"/>
    </row>
    <row r="55780" spans="23:24" x14ac:dyDescent="0.2">
      <c r="W55780" s="25"/>
      <c r="X55780" s="25"/>
    </row>
    <row r="55781" spans="23:24" x14ac:dyDescent="0.2">
      <c r="W55781" s="25"/>
      <c r="X55781" s="25"/>
    </row>
    <row r="55782" spans="23:24" x14ac:dyDescent="0.2">
      <c r="W55782" s="25"/>
      <c r="X55782" s="25"/>
    </row>
    <row r="55783" spans="23:24" x14ac:dyDescent="0.2">
      <c r="W55783" s="25"/>
      <c r="X55783" s="25"/>
    </row>
    <row r="55784" spans="23:24" x14ac:dyDescent="0.2">
      <c r="W55784" s="25"/>
      <c r="X55784" s="25"/>
    </row>
    <row r="55785" spans="23:24" x14ac:dyDescent="0.2">
      <c r="W55785" s="25"/>
      <c r="X55785" s="25"/>
    </row>
    <row r="55786" spans="23:24" x14ac:dyDescent="0.2">
      <c r="W55786" s="25"/>
      <c r="X55786" s="25"/>
    </row>
    <row r="55787" spans="23:24" x14ac:dyDescent="0.2">
      <c r="W55787" s="25"/>
      <c r="X55787" s="25"/>
    </row>
    <row r="55788" spans="23:24" x14ac:dyDescent="0.2">
      <c r="W55788" s="25"/>
      <c r="X55788" s="25"/>
    </row>
    <row r="55789" spans="23:24" x14ac:dyDescent="0.2">
      <c r="W55789" s="25"/>
      <c r="X55789" s="25"/>
    </row>
    <row r="55790" spans="23:24" x14ac:dyDescent="0.2">
      <c r="W55790" s="25"/>
      <c r="X55790" s="25"/>
    </row>
    <row r="55791" spans="23:24" x14ac:dyDescent="0.2">
      <c r="W55791" s="25"/>
      <c r="X55791" s="25"/>
    </row>
    <row r="55792" spans="23:24" x14ac:dyDescent="0.2">
      <c r="W55792" s="25"/>
      <c r="X55792" s="25"/>
    </row>
    <row r="55793" spans="23:24" x14ac:dyDescent="0.2">
      <c r="W55793" s="25"/>
      <c r="X55793" s="25"/>
    </row>
    <row r="55794" spans="23:24" x14ac:dyDescent="0.2">
      <c r="W55794" s="25"/>
      <c r="X55794" s="25"/>
    </row>
    <row r="55795" spans="23:24" x14ac:dyDescent="0.2">
      <c r="W55795" s="25"/>
      <c r="X55795" s="25"/>
    </row>
    <row r="55796" spans="23:24" x14ac:dyDescent="0.2">
      <c r="W55796" s="25"/>
      <c r="X55796" s="25"/>
    </row>
    <row r="55797" spans="23:24" x14ac:dyDescent="0.2">
      <c r="W55797" s="25"/>
      <c r="X55797" s="25"/>
    </row>
    <row r="55798" spans="23:24" x14ac:dyDescent="0.2">
      <c r="W55798" s="25"/>
      <c r="X55798" s="25"/>
    </row>
    <row r="55799" spans="23:24" x14ac:dyDescent="0.2">
      <c r="W55799" s="25"/>
      <c r="X55799" s="25"/>
    </row>
    <row r="55800" spans="23:24" x14ac:dyDescent="0.2">
      <c r="W55800" s="25"/>
      <c r="X55800" s="25"/>
    </row>
    <row r="55801" spans="23:24" x14ac:dyDescent="0.2">
      <c r="W55801" s="25"/>
      <c r="X55801" s="25"/>
    </row>
    <row r="55802" spans="23:24" x14ac:dyDescent="0.2">
      <c r="W55802" s="25"/>
      <c r="X55802" s="25"/>
    </row>
    <row r="55803" spans="23:24" x14ac:dyDescent="0.2">
      <c r="W55803" s="25"/>
      <c r="X55803" s="25"/>
    </row>
    <row r="55804" spans="23:24" x14ac:dyDescent="0.2">
      <c r="W55804" s="25"/>
      <c r="X55804" s="25"/>
    </row>
    <row r="55805" spans="23:24" x14ac:dyDescent="0.2">
      <c r="W55805" s="25"/>
      <c r="X55805" s="25"/>
    </row>
    <row r="55806" spans="23:24" x14ac:dyDescent="0.2">
      <c r="W55806" s="25"/>
      <c r="X55806" s="25"/>
    </row>
    <row r="55807" spans="23:24" x14ac:dyDescent="0.2">
      <c r="W55807" s="25"/>
      <c r="X55807" s="25"/>
    </row>
    <row r="55808" spans="23:24" x14ac:dyDescent="0.2">
      <c r="W55808" s="25"/>
      <c r="X55808" s="25"/>
    </row>
    <row r="55809" spans="23:24" x14ac:dyDescent="0.2">
      <c r="W55809" s="25"/>
      <c r="X55809" s="25"/>
    </row>
    <row r="55810" spans="23:24" x14ac:dyDescent="0.2">
      <c r="W55810" s="25"/>
      <c r="X55810" s="25"/>
    </row>
    <row r="55811" spans="23:24" x14ac:dyDescent="0.2">
      <c r="W55811" s="25"/>
      <c r="X55811" s="25"/>
    </row>
    <row r="55812" spans="23:24" x14ac:dyDescent="0.2">
      <c r="W55812" s="25"/>
      <c r="X55812" s="25"/>
    </row>
    <row r="55813" spans="23:24" x14ac:dyDescent="0.2">
      <c r="W55813" s="25"/>
      <c r="X55813" s="25"/>
    </row>
    <row r="55814" spans="23:24" x14ac:dyDescent="0.2">
      <c r="W55814" s="25"/>
      <c r="X55814" s="25"/>
    </row>
    <row r="55815" spans="23:24" x14ac:dyDescent="0.2">
      <c r="W55815" s="25"/>
      <c r="X55815" s="25"/>
    </row>
    <row r="55816" spans="23:24" x14ac:dyDescent="0.2">
      <c r="W55816" s="25"/>
      <c r="X55816" s="25"/>
    </row>
    <row r="55817" spans="23:24" x14ac:dyDescent="0.2">
      <c r="W55817" s="25"/>
      <c r="X55817" s="25"/>
    </row>
    <row r="55818" spans="23:24" x14ac:dyDescent="0.2">
      <c r="W55818" s="25"/>
      <c r="X55818" s="25"/>
    </row>
    <row r="55819" spans="23:24" x14ac:dyDescent="0.2">
      <c r="W55819" s="25"/>
      <c r="X55819" s="25"/>
    </row>
    <row r="55820" spans="23:24" x14ac:dyDescent="0.2">
      <c r="W55820" s="25"/>
      <c r="X55820" s="25"/>
    </row>
    <row r="55821" spans="23:24" x14ac:dyDescent="0.2">
      <c r="W55821" s="25"/>
      <c r="X55821" s="25"/>
    </row>
    <row r="55822" spans="23:24" x14ac:dyDescent="0.2">
      <c r="W55822" s="25"/>
      <c r="X55822" s="25"/>
    </row>
    <row r="55823" spans="23:24" x14ac:dyDescent="0.2">
      <c r="W55823" s="25"/>
      <c r="X55823" s="25"/>
    </row>
    <row r="55824" spans="23:24" x14ac:dyDescent="0.2">
      <c r="W55824" s="25"/>
      <c r="X55824" s="25"/>
    </row>
    <row r="55825" spans="23:24" x14ac:dyDescent="0.2">
      <c r="W55825" s="25"/>
      <c r="X55825" s="25"/>
    </row>
    <row r="55826" spans="23:24" x14ac:dyDescent="0.2">
      <c r="W55826" s="25"/>
      <c r="X55826" s="25"/>
    </row>
    <row r="55827" spans="23:24" x14ac:dyDescent="0.2">
      <c r="W55827" s="25"/>
      <c r="X55827" s="25"/>
    </row>
    <row r="55828" spans="23:24" x14ac:dyDescent="0.2">
      <c r="W55828" s="25"/>
      <c r="X55828" s="25"/>
    </row>
    <row r="55829" spans="23:24" x14ac:dyDescent="0.2">
      <c r="W55829" s="25"/>
      <c r="X55829" s="25"/>
    </row>
    <row r="55830" spans="23:24" x14ac:dyDescent="0.2">
      <c r="W55830" s="25"/>
      <c r="X55830" s="25"/>
    </row>
    <row r="55831" spans="23:24" x14ac:dyDescent="0.2">
      <c r="W55831" s="25"/>
      <c r="X55831" s="25"/>
    </row>
    <row r="55832" spans="23:24" x14ac:dyDescent="0.2">
      <c r="W55832" s="25"/>
      <c r="X55832" s="25"/>
    </row>
    <row r="55833" spans="23:24" x14ac:dyDescent="0.2">
      <c r="W55833" s="25"/>
      <c r="X55833" s="25"/>
    </row>
    <row r="55834" spans="23:24" x14ac:dyDescent="0.2">
      <c r="W55834" s="25"/>
      <c r="X55834" s="25"/>
    </row>
    <row r="55835" spans="23:24" x14ac:dyDescent="0.2">
      <c r="W55835" s="25"/>
      <c r="X55835" s="25"/>
    </row>
    <row r="55836" spans="23:24" x14ac:dyDescent="0.2">
      <c r="W55836" s="25"/>
      <c r="X55836" s="25"/>
    </row>
    <row r="55837" spans="23:24" x14ac:dyDescent="0.2">
      <c r="W55837" s="25"/>
      <c r="X55837" s="25"/>
    </row>
    <row r="55838" spans="23:24" x14ac:dyDescent="0.2">
      <c r="W55838" s="25"/>
      <c r="X55838" s="25"/>
    </row>
    <row r="55839" spans="23:24" x14ac:dyDescent="0.2">
      <c r="W55839" s="25"/>
      <c r="X55839" s="25"/>
    </row>
    <row r="55840" spans="23:24" x14ac:dyDescent="0.2">
      <c r="W55840" s="25"/>
      <c r="X55840" s="25"/>
    </row>
    <row r="55841" spans="23:24" x14ac:dyDescent="0.2">
      <c r="W55841" s="25"/>
      <c r="X55841" s="25"/>
    </row>
    <row r="55842" spans="23:24" x14ac:dyDescent="0.2">
      <c r="W55842" s="25"/>
      <c r="X55842" s="25"/>
    </row>
    <row r="55843" spans="23:24" x14ac:dyDescent="0.2">
      <c r="W55843" s="25"/>
      <c r="X55843" s="25"/>
    </row>
    <row r="55844" spans="23:24" x14ac:dyDescent="0.2">
      <c r="W55844" s="25"/>
      <c r="X55844" s="25"/>
    </row>
    <row r="55845" spans="23:24" x14ac:dyDescent="0.2">
      <c r="W55845" s="25"/>
      <c r="X55845" s="25"/>
    </row>
    <row r="55846" spans="23:24" x14ac:dyDescent="0.2">
      <c r="W55846" s="25"/>
      <c r="X55846" s="25"/>
    </row>
    <row r="55847" spans="23:24" x14ac:dyDescent="0.2">
      <c r="W55847" s="25"/>
      <c r="X55847" s="25"/>
    </row>
    <row r="55848" spans="23:24" x14ac:dyDescent="0.2">
      <c r="W55848" s="25"/>
      <c r="X55848" s="25"/>
    </row>
    <row r="55849" spans="23:24" x14ac:dyDescent="0.2">
      <c r="W55849" s="25"/>
      <c r="X55849" s="25"/>
    </row>
    <row r="55850" spans="23:24" x14ac:dyDescent="0.2">
      <c r="W55850" s="25"/>
      <c r="X55850" s="25"/>
    </row>
    <row r="55851" spans="23:24" x14ac:dyDescent="0.2">
      <c r="W55851" s="25"/>
      <c r="X55851" s="25"/>
    </row>
    <row r="55852" spans="23:24" x14ac:dyDescent="0.2">
      <c r="W55852" s="25"/>
      <c r="X55852" s="25"/>
    </row>
    <row r="55853" spans="23:24" x14ac:dyDescent="0.2">
      <c r="W55853" s="25"/>
      <c r="X55853" s="25"/>
    </row>
    <row r="55854" spans="23:24" x14ac:dyDescent="0.2">
      <c r="W55854" s="25"/>
      <c r="X55854" s="25"/>
    </row>
    <row r="55855" spans="23:24" x14ac:dyDescent="0.2">
      <c r="W55855" s="25"/>
      <c r="X55855" s="25"/>
    </row>
    <row r="55856" spans="23:24" x14ac:dyDescent="0.2">
      <c r="W55856" s="25"/>
      <c r="X55856" s="25"/>
    </row>
    <row r="55857" spans="23:24" x14ac:dyDescent="0.2">
      <c r="W55857" s="25"/>
      <c r="X55857" s="25"/>
    </row>
    <row r="55858" spans="23:24" x14ac:dyDescent="0.2">
      <c r="W55858" s="25"/>
      <c r="X55858" s="25"/>
    </row>
    <row r="55859" spans="23:24" x14ac:dyDescent="0.2">
      <c r="W55859" s="25"/>
      <c r="X55859" s="25"/>
    </row>
    <row r="55860" spans="23:24" x14ac:dyDescent="0.2">
      <c r="W55860" s="25"/>
      <c r="X55860" s="25"/>
    </row>
    <row r="55861" spans="23:24" x14ac:dyDescent="0.2">
      <c r="W55861" s="25"/>
      <c r="X55861" s="25"/>
    </row>
    <row r="55862" spans="23:24" x14ac:dyDescent="0.2">
      <c r="W55862" s="25"/>
      <c r="X55862" s="25"/>
    </row>
    <row r="55863" spans="23:24" x14ac:dyDescent="0.2">
      <c r="W55863" s="25"/>
      <c r="X55863" s="25"/>
    </row>
    <row r="55864" spans="23:24" x14ac:dyDescent="0.2">
      <c r="W55864" s="25"/>
      <c r="X55864" s="25"/>
    </row>
    <row r="55865" spans="23:24" x14ac:dyDescent="0.2">
      <c r="W55865" s="25"/>
      <c r="X55865" s="25"/>
    </row>
    <row r="55866" spans="23:24" x14ac:dyDescent="0.2">
      <c r="W55866" s="25"/>
      <c r="X55866" s="25"/>
    </row>
    <row r="55867" spans="23:24" x14ac:dyDescent="0.2">
      <c r="W55867" s="25"/>
      <c r="X55867" s="25"/>
    </row>
    <row r="55868" spans="23:24" x14ac:dyDescent="0.2">
      <c r="W55868" s="25"/>
      <c r="X55868" s="25"/>
    </row>
    <row r="55869" spans="23:24" x14ac:dyDescent="0.2">
      <c r="W55869" s="25"/>
      <c r="X55869" s="25"/>
    </row>
    <row r="55870" spans="23:24" x14ac:dyDescent="0.2">
      <c r="W55870" s="25"/>
      <c r="X55870" s="25"/>
    </row>
    <row r="55871" spans="23:24" x14ac:dyDescent="0.2">
      <c r="W55871" s="25"/>
      <c r="X55871" s="25"/>
    </row>
    <row r="55872" spans="23:24" x14ac:dyDescent="0.2">
      <c r="W55872" s="25"/>
      <c r="X55872" s="25"/>
    </row>
    <row r="55873" spans="23:24" x14ac:dyDescent="0.2">
      <c r="W55873" s="25"/>
      <c r="X55873" s="25"/>
    </row>
    <row r="55874" spans="23:24" x14ac:dyDescent="0.2">
      <c r="W55874" s="25"/>
      <c r="X55874" s="25"/>
    </row>
    <row r="55875" spans="23:24" x14ac:dyDescent="0.2">
      <c r="W55875" s="25"/>
      <c r="X55875" s="25"/>
    </row>
    <row r="55876" spans="23:24" x14ac:dyDescent="0.2">
      <c r="W55876" s="25"/>
      <c r="X55876" s="25"/>
    </row>
    <row r="55877" spans="23:24" x14ac:dyDescent="0.2">
      <c r="W55877" s="25"/>
      <c r="X55877" s="25"/>
    </row>
    <row r="55878" spans="23:24" x14ac:dyDescent="0.2">
      <c r="W55878" s="25"/>
      <c r="X55878" s="25"/>
    </row>
    <row r="55879" spans="23:24" x14ac:dyDescent="0.2">
      <c r="W55879" s="25"/>
      <c r="X55879" s="25"/>
    </row>
    <row r="55880" spans="23:24" x14ac:dyDescent="0.2">
      <c r="W55880" s="25"/>
      <c r="X55880" s="25"/>
    </row>
    <row r="55881" spans="23:24" x14ac:dyDescent="0.2">
      <c r="W55881" s="25"/>
      <c r="X55881" s="25"/>
    </row>
    <row r="55882" spans="23:24" x14ac:dyDescent="0.2">
      <c r="W55882" s="25"/>
      <c r="X55882" s="25"/>
    </row>
    <row r="55883" spans="23:24" x14ac:dyDescent="0.2">
      <c r="W55883" s="25"/>
      <c r="X55883" s="25"/>
    </row>
    <row r="55884" spans="23:24" x14ac:dyDescent="0.2">
      <c r="W55884" s="25"/>
      <c r="X55884" s="25"/>
    </row>
    <row r="55885" spans="23:24" x14ac:dyDescent="0.2">
      <c r="W55885" s="25"/>
      <c r="X55885" s="25"/>
    </row>
    <row r="55886" spans="23:24" x14ac:dyDescent="0.2">
      <c r="W55886" s="25"/>
      <c r="X55886" s="25"/>
    </row>
    <row r="55887" spans="23:24" x14ac:dyDescent="0.2">
      <c r="W55887" s="25"/>
      <c r="X55887" s="25"/>
    </row>
    <row r="55888" spans="23:24" x14ac:dyDescent="0.2">
      <c r="W55888" s="25"/>
      <c r="X55888" s="25"/>
    </row>
    <row r="55889" spans="23:24" x14ac:dyDescent="0.2">
      <c r="W55889" s="25"/>
      <c r="X55889" s="25"/>
    </row>
    <row r="55890" spans="23:24" x14ac:dyDescent="0.2">
      <c r="W55890" s="25"/>
      <c r="X55890" s="25"/>
    </row>
    <row r="55891" spans="23:24" x14ac:dyDescent="0.2">
      <c r="W55891" s="25"/>
      <c r="X55891" s="25"/>
    </row>
    <row r="55892" spans="23:24" x14ac:dyDescent="0.2">
      <c r="W55892" s="25"/>
      <c r="X55892" s="25"/>
    </row>
    <row r="55893" spans="23:24" x14ac:dyDescent="0.2">
      <c r="W55893" s="25"/>
      <c r="X55893" s="25"/>
    </row>
    <row r="55894" spans="23:24" x14ac:dyDescent="0.2">
      <c r="W55894" s="25"/>
      <c r="X55894" s="25"/>
    </row>
    <row r="55895" spans="23:24" x14ac:dyDescent="0.2">
      <c r="W55895" s="25"/>
      <c r="X55895" s="25"/>
    </row>
    <row r="55896" spans="23:24" x14ac:dyDescent="0.2">
      <c r="W55896" s="25"/>
      <c r="X55896" s="25"/>
    </row>
    <row r="55897" spans="23:24" x14ac:dyDescent="0.2">
      <c r="W55897" s="25"/>
      <c r="X55897" s="25"/>
    </row>
    <row r="55898" spans="23:24" x14ac:dyDescent="0.2">
      <c r="W55898" s="25"/>
      <c r="X55898" s="25"/>
    </row>
    <row r="55899" spans="23:24" x14ac:dyDescent="0.2">
      <c r="W55899" s="25"/>
      <c r="X55899" s="25"/>
    </row>
    <row r="55900" spans="23:24" x14ac:dyDescent="0.2">
      <c r="W55900" s="25"/>
      <c r="X55900" s="25"/>
    </row>
    <row r="55901" spans="23:24" x14ac:dyDescent="0.2">
      <c r="W55901" s="25"/>
      <c r="X55901" s="25"/>
    </row>
    <row r="55902" spans="23:24" x14ac:dyDescent="0.2">
      <c r="W55902" s="25"/>
      <c r="X55902" s="25"/>
    </row>
    <row r="55903" spans="23:24" x14ac:dyDescent="0.2">
      <c r="W55903" s="25"/>
      <c r="X55903" s="25"/>
    </row>
    <row r="55904" spans="23:24" x14ac:dyDescent="0.2">
      <c r="W55904" s="25"/>
      <c r="X55904" s="25"/>
    </row>
    <row r="55905" spans="23:24" x14ac:dyDescent="0.2">
      <c r="W55905" s="25"/>
      <c r="X55905" s="25"/>
    </row>
    <row r="55906" spans="23:24" x14ac:dyDescent="0.2">
      <c r="W55906" s="25"/>
      <c r="X55906" s="25"/>
    </row>
    <row r="55907" spans="23:24" x14ac:dyDescent="0.2">
      <c r="W55907" s="25"/>
      <c r="X55907" s="25"/>
    </row>
    <row r="55908" spans="23:24" x14ac:dyDescent="0.2">
      <c r="W55908" s="25"/>
      <c r="X55908" s="25"/>
    </row>
    <row r="55909" spans="23:24" x14ac:dyDescent="0.2">
      <c r="W55909" s="25"/>
      <c r="X55909" s="25"/>
    </row>
    <row r="55910" spans="23:24" x14ac:dyDescent="0.2">
      <c r="W55910" s="25"/>
      <c r="X55910" s="25"/>
    </row>
    <row r="55911" spans="23:24" x14ac:dyDescent="0.2">
      <c r="W55911" s="25"/>
      <c r="X55911" s="25"/>
    </row>
    <row r="55912" spans="23:24" x14ac:dyDescent="0.2">
      <c r="W55912" s="25"/>
      <c r="X55912" s="25"/>
    </row>
    <row r="55913" spans="23:24" x14ac:dyDescent="0.2">
      <c r="W55913" s="25"/>
      <c r="X55913" s="25"/>
    </row>
    <row r="55914" spans="23:24" x14ac:dyDescent="0.2">
      <c r="W55914" s="25"/>
      <c r="X55914" s="25"/>
    </row>
    <row r="55915" spans="23:24" x14ac:dyDescent="0.2">
      <c r="W55915" s="25"/>
      <c r="X55915" s="25"/>
    </row>
    <row r="55916" spans="23:24" x14ac:dyDescent="0.2">
      <c r="W55916" s="25"/>
      <c r="X55916" s="25"/>
    </row>
    <row r="55917" spans="23:24" x14ac:dyDescent="0.2">
      <c r="W55917" s="25"/>
      <c r="X55917" s="25"/>
    </row>
    <row r="55918" spans="23:24" x14ac:dyDescent="0.2">
      <c r="W55918" s="25"/>
      <c r="X55918" s="25"/>
    </row>
    <row r="55919" spans="23:24" x14ac:dyDescent="0.2">
      <c r="W55919" s="25"/>
      <c r="X55919" s="25"/>
    </row>
    <row r="55920" spans="23:24" x14ac:dyDescent="0.2">
      <c r="W55920" s="25"/>
      <c r="X55920" s="25"/>
    </row>
    <row r="55921" spans="23:24" x14ac:dyDescent="0.2">
      <c r="W55921" s="25"/>
      <c r="X55921" s="25"/>
    </row>
    <row r="55922" spans="23:24" x14ac:dyDescent="0.2">
      <c r="W55922" s="25"/>
      <c r="X55922" s="25"/>
    </row>
    <row r="55923" spans="23:24" x14ac:dyDescent="0.2">
      <c r="W55923" s="25"/>
      <c r="X55923" s="25"/>
    </row>
    <row r="55924" spans="23:24" x14ac:dyDescent="0.2">
      <c r="W55924" s="25"/>
      <c r="X55924" s="25"/>
    </row>
    <row r="55925" spans="23:24" x14ac:dyDescent="0.2">
      <c r="W55925" s="25"/>
      <c r="X55925" s="25"/>
    </row>
    <row r="55926" spans="23:24" x14ac:dyDescent="0.2">
      <c r="W55926" s="25"/>
      <c r="X55926" s="25"/>
    </row>
    <row r="55927" spans="23:24" x14ac:dyDescent="0.2">
      <c r="W55927" s="25"/>
      <c r="X55927" s="25"/>
    </row>
    <row r="55928" spans="23:24" x14ac:dyDescent="0.2">
      <c r="W55928" s="25"/>
      <c r="X55928" s="25"/>
    </row>
    <row r="55929" spans="23:24" x14ac:dyDescent="0.2">
      <c r="W55929" s="25"/>
      <c r="X55929" s="25"/>
    </row>
    <row r="55930" spans="23:24" x14ac:dyDescent="0.2">
      <c r="W55930" s="25"/>
      <c r="X55930" s="25"/>
    </row>
    <row r="55931" spans="23:24" x14ac:dyDescent="0.2">
      <c r="W55931" s="25"/>
      <c r="X55931" s="25"/>
    </row>
    <row r="55932" spans="23:24" x14ac:dyDescent="0.2">
      <c r="W55932" s="25"/>
      <c r="X55932" s="25"/>
    </row>
    <row r="55933" spans="23:24" x14ac:dyDescent="0.2">
      <c r="W55933" s="25"/>
      <c r="X55933" s="25"/>
    </row>
    <row r="55934" spans="23:24" x14ac:dyDescent="0.2">
      <c r="W55934" s="25"/>
      <c r="X55934" s="25"/>
    </row>
    <row r="55935" spans="23:24" x14ac:dyDescent="0.2">
      <c r="W55935" s="25"/>
      <c r="X55935" s="25"/>
    </row>
    <row r="55936" spans="23:24" x14ac:dyDescent="0.2">
      <c r="W55936" s="25"/>
      <c r="X55936" s="25"/>
    </row>
    <row r="55937" spans="23:24" x14ac:dyDescent="0.2">
      <c r="W55937" s="25"/>
      <c r="X55937" s="25"/>
    </row>
    <row r="55938" spans="23:24" x14ac:dyDescent="0.2">
      <c r="W55938" s="25"/>
      <c r="X55938" s="25"/>
    </row>
    <row r="55939" spans="23:24" x14ac:dyDescent="0.2">
      <c r="W55939" s="25"/>
      <c r="X55939" s="25"/>
    </row>
    <row r="55940" spans="23:24" x14ac:dyDescent="0.2">
      <c r="W55940" s="25"/>
      <c r="X55940" s="25"/>
    </row>
    <row r="55941" spans="23:24" x14ac:dyDescent="0.2">
      <c r="W55941" s="25"/>
      <c r="X55941" s="25"/>
    </row>
    <row r="55942" spans="23:24" x14ac:dyDescent="0.2">
      <c r="W55942" s="25"/>
      <c r="X55942" s="25"/>
    </row>
    <row r="55943" spans="23:24" x14ac:dyDescent="0.2">
      <c r="W55943" s="25"/>
      <c r="X55943" s="25"/>
    </row>
    <row r="55944" spans="23:24" x14ac:dyDescent="0.2">
      <c r="W55944" s="25"/>
      <c r="X55944" s="25"/>
    </row>
    <row r="55945" spans="23:24" x14ac:dyDescent="0.2">
      <c r="W55945" s="25"/>
      <c r="X55945" s="25"/>
    </row>
    <row r="55946" spans="23:24" x14ac:dyDescent="0.2">
      <c r="W55946" s="25"/>
      <c r="X55946" s="25"/>
    </row>
    <row r="55947" spans="23:24" x14ac:dyDescent="0.2">
      <c r="W55947" s="25"/>
      <c r="X55947" s="25"/>
    </row>
    <row r="55948" spans="23:24" x14ac:dyDescent="0.2">
      <c r="W55948" s="25"/>
      <c r="X55948" s="25"/>
    </row>
    <row r="55949" spans="23:24" x14ac:dyDescent="0.2">
      <c r="W55949" s="25"/>
      <c r="X55949" s="25"/>
    </row>
    <row r="55950" spans="23:24" x14ac:dyDescent="0.2">
      <c r="W55950" s="25"/>
      <c r="X55950" s="25"/>
    </row>
    <row r="55951" spans="23:24" x14ac:dyDescent="0.2">
      <c r="W55951" s="25"/>
      <c r="X55951" s="25"/>
    </row>
    <row r="55952" spans="23:24" x14ac:dyDescent="0.2">
      <c r="W55952" s="25"/>
      <c r="X55952" s="25"/>
    </row>
    <row r="55953" spans="23:24" x14ac:dyDescent="0.2">
      <c r="W55953" s="25"/>
      <c r="X55953" s="25"/>
    </row>
    <row r="55954" spans="23:24" x14ac:dyDescent="0.2">
      <c r="W55954" s="25"/>
      <c r="X55954" s="25"/>
    </row>
    <row r="55955" spans="23:24" x14ac:dyDescent="0.2">
      <c r="W55955" s="25"/>
      <c r="X55955" s="25"/>
    </row>
    <row r="55956" spans="23:24" x14ac:dyDescent="0.2">
      <c r="W55956" s="25"/>
      <c r="X55956" s="25"/>
    </row>
    <row r="55957" spans="23:24" x14ac:dyDescent="0.2">
      <c r="W55957" s="25"/>
      <c r="X55957" s="25"/>
    </row>
    <row r="55958" spans="23:24" x14ac:dyDescent="0.2">
      <c r="W55958" s="25"/>
      <c r="X55958" s="25"/>
    </row>
    <row r="55959" spans="23:24" x14ac:dyDescent="0.2">
      <c r="W55959" s="25"/>
      <c r="X55959" s="25"/>
    </row>
    <row r="55960" spans="23:24" x14ac:dyDescent="0.2">
      <c r="W55960" s="25"/>
      <c r="X55960" s="25"/>
    </row>
    <row r="55961" spans="23:24" x14ac:dyDescent="0.2">
      <c r="W55961" s="25"/>
      <c r="X55961" s="25"/>
    </row>
    <row r="55962" spans="23:24" x14ac:dyDescent="0.2">
      <c r="W55962" s="25"/>
      <c r="X55962" s="25"/>
    </row>
    <row r="55963" spans="23:24" x14ac:dyDescent="0.2">
      <c r="W55963" s="25"/>
      <c r="X55963" s="25"/>
    </row>
    <row r="55964" spans="23:24" x14ac:dyDescent="0.2">
      <c r="W55964" s="25"/>
      <c r="X55964" s="25"/>
    </row>
    <row r="55965" spans="23:24" x14ac:dyDescent="0.2">
      <c r="W55965" s="25"/>
      <c r="X55965" s="25"/>
    </row>
    <row r="55966" spans="23:24" x14ac:dyDescent="0.2">
      <c r="W55966" s="25"/>
      <c r="X55966" s="25"/>
    </row>
    <row r="55967" spans="23:24" x14ac:dyDescent="0.2">
      <c r="W55967" s="25"/>
      <c r="X55967" s="25"/>
    </row>
    <row r="55968" spans="23:24" x14ac:dyDescent="0.2">
      <c r="W55968" s="25"/>
      <c r="X55968" s="25"/>
    </row>
    <row r="55969" spans="23:24" x14ac:dyDescent="0.2">
      <c r="W55969" s="25"/>
      <c r="X55969" s="25"/>
    </row>
    <row r="55970" spans="23:24" x14ac:dyDescent="0.2">
      <c r="W55970" s="25"/>
      <c r="X55970" s="25"/>
    </row>
    <row r="55971" spans="23:24" x14ac:dyDescent="0.2">
      <c r="W55971" s="25"/>
      <c r="X55971" s="25"/>
    </row>
    <row r="55972" spans="23:24" x14ac:dyDescent="0.2">
      <c r="W55972" s="25"/>
      <c r="X55972" s="25"/>
    </row>
    <row r="55973" spans="23:24" x14ac:dyDescent="0.2">
      <c r="W55973" s="25"/>
      <c r="X55973" s="25"/>
    </row>
    <row r="55974" spans="23:24" x14ac:dyDescent="0.2">
      <c r="W55974" s="25"/>
      <c r="X55974" s="25"/>
    </row>
    <row r="55975" spans="23:24" x14ac:dyDescent="0.2">
      <c r="W55975" s="25"/>
      <c r="X55975" s="25"/>
    </row>
    <row r="55976" spans="23:24" x14ac:dyDescent="0.2">
      <c r="W55976" s="25"/>
      <c r="X55976" s="25"/>
    </row>
    <row r="55977" spans="23:24" x14ac:dyDescent="0.2">
      <c r="W55977" s="25"/>
      <c r="X55977" s="25"/>
    </row>
    <row r="55978" spans="23:24" x14ac:dyDescent="0.2">
      <c r="W55978" s="25"/>
      <c r="X55978" s="25"/>
    </row>
    <row r="55979" spans="23:24" x14ac:dyDescent="0.2">
      <c r="W55979" s="25"/>
      <c r="X55979" s="25"/>
    </row>
    <row r="55980" spans="23:24" x14ac:dyDescent="0.2">
      <c r="W55980" s="25"/>
      <c r="X55980" s="25"/>
    </row>
    <row r="55981" spans="23:24" x14ac:dyDescent="0.2">
      <c r="W55981" s="25"/>
      <c r="X55981" s="25"/>
    </row>
    <row r="55982" spans="23:24" x14ac:dyDescent="0.2">
      <c r="W55982" s="25"/>
      <c r="X55982" s="25"/>
    </row>
    <row r="55983" spans="23:24" x14ac:dyDescent="0.2">
      <c r="W55983" s="25"/>
      <c r="X55983" s="25"/>
    </row>
    <row r="55984" spans="23:24" x14ac:dyDescent="0.2">
      <c r="W55984" s="25"/>
      <c r="X55984" s="25"/>
    </row>
    <row r="55985" spans="23:24" x14ac:dyDescent="0.2">
      <c r="W55985" s="25"/>
      <c r="X55985" s="25"/>
    </row>
    <row r="55986" spans="23:24" x14ac:dyDescent="0.2">
      <c r="W55986" s="25"/>
      <c r="X55986" s="25"/>
    </row>
    <row r="55987" spans="23:24" x14ac:dyDescent="0.2">
      <c r="W55987" s="25"/>
      <c r="X55987" s="25"/>
    </row>
    <row r="55988" spans="23:24" x14ac:dyDescent="0.2">
      <c r="W55988" s="25"/>
      <c r="X55988" s="25"/>
    </row>
    <row r="55989" spans="23:24" x14ac:dyDescent="0.2">
      <c r="W55989" s="25"/>
      <c r="X55989" s="25"/>
    </row>
    <row r="55990" spans="23:24" x14ac:dyDescent="0.2">
      <c r="W55990" s="25"/>
      <c r="X55990" s="25"/>
    </row>
    <row r="55991" spans="23:24" x14ac:dyDescent="0.2">
      <c r="W55991" s="25"/>
      <c r="X55991" s="25"/>
    </row>
    <row r="55992" spans="23:24" x14ac:dyDescent="0.2">
      <c r="W55992" s="25"/>
      <c r="X55992" s="25"/>
    </row>
    <row r="55993" spans="23:24" x14ac:dyDescent="0.2">
      <c r="W55993" s="25"/>
      <c r="X55993" s="25"/>
    </row>
    <row r="55994" spans="23:24" x14ac:dyDescent="0.2">
      <c r="W55994" s="25"/>
      <c r="X55994" s="25"/>
    </row>
    <row r="55995" spans="23:24" x14ac:dyDescent="0.2">
      <c r="W55995" s="25"/>
      <c r="X55995" s="25"/>
    </row>
    <row r="55996" spans="23:24" x14ac:dyDescent="0.2">
      <c r="W55996" s="25"/>
      <c r="X55996" s="25"/>
    </row>
    <row r="55997" spans="23:24" x14ac:dyDescent="0.2">
      <c r="W55997" s="25"/>
      <c r="X55997" s="25"/>
    </row>
    <row r="55998" spans="23:24" x14ac:dyDescent="0.2">
      <c r="W55998" s="25"/>
      <c r="X55998" s="25"/>
    </row>
    <row r="55999" spans="23:24" x14ac:dyDescent="0.2">
      <c r="W55999" s="25"/>
      <c r="X55999" s="25"/>
    </row>
    <row r="56000" spans="23:24" x14ac:dyDescent="0.2">
      <c r="W56000" s="25"/>
      <c r="X56000" s="25"/>
    </row>
    <row r="56001" spans="23:24" x14ac:dyDescent="0.2">
      <c r="W56001" s="25"/>
      <c r="X56001" s="25"/>
    </row>
    <row r="56002" spans="23:24" x14ac:dyDescent="0.2">
      <c r="W56002" s="25"/>
      <c r="X56002" s="25"/>
    </row>
    <row r="56003" spans="23:24" x14ac:dyDescent="0.2">
      <c r="W56003" s="25"/>
      <c r="X56003" s="25"/>
    </row>
    <row r="56004" spans="23:24" x14ac:dyDescent="0.2">
      <c r="W56004" s="25"/>
      <c r="X56004" s="25"/>
    </row>
    <row r="56005" spans="23:24" x14ac:dyDescent="0.2">
      <c r="W56005" s="25"/>
      <c r="X56005" s="25"/>
    </row>
    <row r="56006" spans="23:24" x14ac:dyDescent="0.2">
      <c r="W56006" s="25"/>
      <c r="X56006" s="25"/>
    </row>
    <row r="56007" spans="23:24" x14ac:dyDescent="0.2">
      <c r="W56007" s="25"/>
      <c r="X56007" s="25"/>
    </row>
    <row r="56008" spans="23:24" x14ac:dyDescent="0.2">
      <c r="W56008" s="25"/>
      <c r="X56008" s="25"/>
    </row>
    <row r="56009" spans="23:24" x14ac:dyDescent="0.2">
      <c r="W56009" s="25"/>
      <c r="X56009" s="25"/>
    </row>
    <row r="56010" spans="23:24" x14ac:dyDescent="0.2">
      <c r="W56010" s="25"/>
      <c r="X56010" s="25"/>
    </row>
    <row r="56011" spans="23:24" x14ac:dyDescent="0.2">
      <c r="W56011" s="25"/>
      <c r="X56011" s="25"/>
    </row>
    <row r="56012" spans="23:24" x14ac:dyDescent="0.2">
      <c r="W56012" s="25"/>
      <c r="X56012" s="25"/>
    </row>
    <row r="56013" spans="23:24" x14ac:dyDescent="0.2">
      <c r="W56013" s="25"/>
      <c r="X56013" s="25"/>
    </row>
    <row r="56014" spans="23:24" x14ac:dyDescent="0.2">
      <c r="W56014" s="25"/>
      <c r="X56014" s="25"/>
    </row>
    <row r="56015" spans="23:24" x14ac:dyDescent="0.2">
      <c r="W56015" s="25"/>
      <c r="X56015" s="25"/>
    </row>
    <row r="56016" spans="23:24" x14ac:dyDescent="0.2">
      <c r="W56016" s="25"/>
      <c r="X56016" s="25"/>
    </row>
    <row r="56017" spans="23:24" x14ac:dyDescent="0.2">
      <c r="W56017" s="25"/>
      <c r="X56017" s="25"/>
    </row>
    <row r="56018" spans="23:24" x14ac:dyDescent="0.2">
      <c r="W56018" s="25"/>
      <c r="X56018" s="25"/>
    </row>
    <row r="56019" spans="23:24" x14ac:dyDescent="0.2">
      <c r="W56019" s="25"/>
      <c r="X56019" s="25"/>
    </row>
    <row r="56020" spans="23:24" x14ac:dyDescent="0.2">
      <c r="W56020" s="25"/>
      <c r="X56020" s="25"/>
    </row>
    <row r="56021" spans="23:24" x14ac:dyDescent="0.2">
      <c r="W56021" s="25"/>
      <c r="X56021" s="25"/>
    </row>
    <row r="56022" spans="23:24" x14ac:dyDescent="0.2">
      <c r="W56022" s="25"/>
      <c r="X56022" s="25"/>
    </row>
    <row r="56023" spans="23:24" x14ac:dyDescent="0.2">
      <c r="W56023" s="25"/>
      <c r="X56023" s="25"/>
    </row>
    <row r="56024" spans="23:24" x14ac:dyDescent="0.2">
      <c r="W56024" s="25"/>
      <c r="X56024" s="25"/>
    </row>
    <row r="56025" spans="23:24" x14ac:dyDescent="0.2">
      <c r="W56025" s="25"/>
      <c r="X56025" s="25"/>
    </row>
    <row r="56026" spans="23:24" x14ac:dyDescent="0.2">
      <c r="W56026" s="25"/>
      <c r="X56026" s="25"/>
    </row>
    <row r="56027" spans="23:24" x14ac:dyDescent="0.2">
      <c r="W56027" s="25"/>
      <c r="X56027" s="25"/>
    </row>
    <row r="56028" spans="23:24" x14ac:dyDescent="0.2">
      <c r="W56028" s="25"/>
      <c r="X56028" s="25"/>
    </row>
    <row r="56029" spans="23:24" x14ac:dyDescent="0.2">
      <c r="W56029" s="25"/>
      <c r="X56029" s="25"/>
    </row>
    <row r="56030" spans="23:24" x14ac:dyDescent="0.2">
      <c r="W56030" s="25"/>
      <c r="X56030" s="25"/>
    </row>
    <row r="56031" spans="23:24" x14ac:dyDescent="0.2">
      <c r="W56031" s="25"/>
      <c r="X56031" s="25"/>
    </row>
    <row r="56032" spans="23:24" x14ac:dyDescent="0.2">
      <c r="W56032" s="25"/>
      <c r="X56032" s="25"/>
    </row>
    <row r="56033" spans="23:24" x14ac:dyDescent="0.2">
      <c r="W56033" s="25"/>
      <c r="X56033" s="25"/>
    </row>
    <row r="56034" spans="23:24" x14ac:dyDescent="0.2">
      <c r="W56034" s="25"/>
      <c r="X56034" s="25"/>
    </row>
    <row r="56035" spans="23:24" x14ac:dyDescent="0.2">
      <c r="W56035" s="25"/>
      <c r="X56035" s="25"/>
    </row>
    <row r="56036" spans="23:24" x14ac:dyDescent="0.2">
      <c r="W56036" s="25"/>
      <c r="X56036" s="25"/>
    </row>
    <row r="56037" spans="23:24" x14ac:dyDescent="0.2">
      <c r="W56037" s="25"/>
      <c r="X56037" s="25"/>
    </row>
    <row r="56038" spans="23:24" x14ac:dyDescent="0.2">
      <c r="W56038" s="25"/>
      <c r="X56038" s="25"/>
    </row>
    <row r="56039" spans="23:24" x14ac:dyDescent="0.2">
      <c r="W56039" s="25"/>
      <c r="X56039" s="25"/>
    </row>
    <row r="56040" spans="23:24" x14ac:dyDescent="0.2">
      <c r="W56040" s="25"/>
      <c r="X56040" s="25"/>
    </row>
    <row r="56041" spans="23:24" x14ac:dyDescent="0.2">
      <c r="W56041" s="25"/>
      <c r="X56041" s="25"/>
    </row>
    <row r="56042" spans="23:24" x14ac:dyDescent="0.2">
      <c r="W56042" s="25"/>
      <c r="X56042" s="25"/>
    </row>
    <row r="56043" spans="23:24" x14ac:dyDescent="0.2">
      <c r="W56043" s="25"/>
      <c r="X56043" s="25"/>
    </row>
    <row r="56044" spans="23:24" x14ac:dyDescent="0.2">
      <c r="W56044" s="25"/>
      <c r="X56044" s="25"/>
    </row>
    <row r="56045" spans="23:24" x14ac:dyDescent="0.2">
      <c r="W56045" s="25"/>
      <c r="X56045" s="25"/>
    </row>
    <row r="56046" spans="23:24" x14ac:dyDescent="0.2">
      <c r="W56046" s="25"/>
      <c r="X56046" s="25"/>
    </row>
    <row r="56047" spans="23:24" x14ac:dyDescent="0.2">
      <c r="W56047" s="25"/>
      <c r="X56047" s="25"/>
    </row>
    <row r="56048" spans="23:24" x14ac:dyDescent="0.2">
      <c r="W56048" s="25"/>
      <c r="X56048" s="25"/>
    </row>
    <row r="56049" spans="23:24" x14ac:dyDescent="0.2">
      <c r="W56049" s="25"/>
      <c r="X56049" s="25"/>
    </row>
    <row r="56050" spans="23:24" x14ac:dyDescent="0.2">
      <c r="W56050" s="25"/>
      <c r="X56050" s="25"/>
    </row>
    <row r="56051" spans="23:24" x14ac:dyDescent="0.2">
      <c r="W56051" s="25"/>
      <c r="X56051" s="25"/>
    </row>
    <row r="56052" spans="23:24" x14ac:dyDescent="0.2">
      <c r="W56052" s="25"/>
      <c r="X56052" s="25"/>
    </row>
    <row r="56053" spans="23:24" x14ac:dyDescent="0.2">
      <c r="W56053" s="25"/>
      <c r="X56053" s="25"/>
    </row>
    <row r="56054" spans="23:24" x14ac:dyDescent="0.2">
      <c r="W56054" s="25"/>
      <c r="X56054" s="25"/>
    </row>
    <row r="56055" spans="23:24" x14ac:dyDescent="0.2">
      <c r="W56055" s="25"/>
      <c r="X56055" s="25"/>
    </row>
    <row r="56056" spans="23:24" x14ac:dyDescent="0.2">
      <c r="W56056" s="25"/>
      <c r="X56056" s="25"/>
    </row>
    <row r="56057" spans="23:24" x14ac:dyDescent="0.2">
      <c r="W56057" s="25"/>
      <c r="X56057" s="25"/>
    </row>
    <row r="56058" spans="23:24" x14ac:dyDescent="0.2">
      <c r="W56058" s="25"/>
      <c r="X56058" s="25"/>
    </row>
    <row r="56059" spans="23:24" x14ac:dyDescent="0.2">
      <c r="W56059" s="25"/>
      <c r="X56059" s="25"/>
    </row>
    <row r="56060" spans="23:24" x14ac:dyDescent="0.2">
      <c r="W56060" s="25"/>
      <c r="X56060" s="25"/>
    </row>
    <row r="56061" spans="23:24" x14ac:dyDescent="0.2">
      <c r="W56061" s="25"/>
      <c r="X56061" s="25"/>
    </row>
    <row r="56062" spans="23:24" x14ac:dyDescent="0.2">
      <c r="W56062" s="25"/>
      <c r="X56062" s="25"/>
    </row>
    <row r="56063" spans="23:24" x14ac:dyDescent="0.2">
      <c r="W56063" s="25"/>
      <c r="X56063" s="25"/>
    </row>
    <row r="56064" spans="23:24" x14ac:dyDescent="0.2">
      <c r="W56064" s="25"/>
      <c r="X56064" s="25"/>
    </row>
    <row r="56065" spans="23:24" x14ac:dyDescent="0.2">
      <c r="W56065" s="25"/>
      <c r="X56065" s="25"/>
    </row>
    <row r="56066" spans="23:24" x14ac:dyDescent="0.2">
      <c r="W56066" s="25"/>
      <c r="X56066" s="25"/>
    </row>
    <row r="56067" spans="23:24" x14ac:dyDescent="0.2">
      <c r="W56067" s="25"/>
      <c r="X56067" s="25"/>
    </row>
    <row r="56068" spans="23:24" x14ac:dyDescent="0.2">
      <c r="W56068" s="25"/>
      <c r="X56068" s="25"/>
    </row>
    <row r="56069" spans="23:24" x14ac:dyDescent="0.2">
      <c r="W56069" s="25"/>
      <c r="X56069" s="25"/>
    </row>
    <row r="56070" spans="23:24" x14ac:dyDescent="0.2">
      <c r="W56070" s="25"/>
      <c r="X56070" s="25"/>
    </row>
    <row r="56071" spans="23:24" x14ac:dyDescent="0.2">
      <c r="W56071" s="25"/>
      <c r="X56071" s="25"/>
    </row>
    <row r="56072" spans="23:24" x14ac:dyDescent="0.2">
      <c r="W56072" s="25"/>
      <c r="X56072" s="25"/>
    </row>
    <row r="56073" spans="23:24" x14ac:dyDescent="0.2">
      <c r="W56073" s="25"/>
      <c r="X56073" s="25"/>
    </row>
    <row r="56074" spans="23:24" x14ac:dyDescent="0.2">
      <c r="W56074" s="25"/>
      <c r="X56074" s="25"/>
    </row>
    <row r="56075" spans="23:24" x14ac:dyDescent="0.2">
      <c r="W56075" s="25"/>
      <c r="X56075" s="25"/>
    </row>
    <row r="56076" spans="23:24" x14ac:dyDescent="0.2">
      <c r="W56076" s="25"/>
      <c r="X56076" s="25"/>
    </row>
    <row r="56077" spans="23:24" x14ac:dyDescent="0.2">
      <c r="W56077" s="25"/>
      <c r="X56077" s="25"/>
    </row>
    <row r="56078" spans="23:24" x14ac:dyDescent="0.2">
      <c r="W56078" s="25"/>
      <c r="X56078" s="25"/>
    </row>
    <row r="56079" spans="23:24" x14ac:dyDescent="0.2">
      <c r="W56079" s="25"/>
      <c r="X56079" s="25"/>
    </row>
    <row r="56080" spans="23:24" x14ac:dyDescent="0.2">
      <c r="W56080" s="25"/>
      <c r="X56080" s="25"/>
    </row>
    <row r="56081" spans="23:24" x14ac:dyDescent="0.2">
      <c r="W56081" s="25"/>
      <c r="X56081" s="25"/>
    </row>
    <row r="56082" spans="23:24" x14ac:dyDescent="0.2">
      <c r="W56082" s="25"/>
      <c r="X56082" s="25"/>
    </row>
    <row r="56083" spans="23:24" x14ac:dyDescent="0.2">
      <c r="W56083" s="25"/>
      <c r="X56083" s="25"/>
    </row>
    <row r="56084" spans="23:24" x14ac:dyDescent="0.2">
      <c r="W56084" s="25"/>
      <c r="X56084" s="25"/>
    </row>
    <row r="56085" spans="23:24" x14ac:dyDescent="0.2">
      <c r="W56085" s="25"/>
      <c r="X56085" s="25"/>
    </row>
    <row r="56086" spans="23:24" x14ac:dyDescent="0.2">
      <c r="W56086" s="25"/>
      <c r="X56086" s="25"/>
    </row>
    <row r="56087" spans="23:24" x14ac:dyDescent="0.2">
      <c r="W56087" s="25"/>
      <c r="X56087" s="25"/>
    </row>
    <row r="56088" spans="23:24" x14ac:dyDescent="0.2">
      <c r="W56088" s="25"/>
      <c r="X56088" s="25"/>
    </row>
    <row r="56089" spans="23:24" x14ac:dyDescent="0.2">
      <c r="W56089" s="25"/>
      <c r="X56089" s="25"/>
    </row>
    <row r="56090" spans="23:24" x14ac:dyDescent="0.2">
      <c r="W56090" s="25"/>
      <c r="X56090" s="25"/>
    </row>
    <row r="56091" spans="23:24" x14ac:dyDescent="0.2">
      <c r="W56091" s="25"/>
      <c r="X56091" s="25"/>
    </row>
    <row r="56092" spans="23:24" x14ac:dyDescent="0.2">
      <c r="W56092" s="25"/>
      <c r="X56092" s="25"/>
    </row>
    <row r="56093" spans="23:24" x14ac:dyDescent="0.2">
      <c r="W56093" s="25"/>
      <c r="X56093" s="25"/>
    </row>
    <row r="56094" spans="23:24" x14ac:dyDescent="0.2">
      <c r="W56094" s="25"/>
      <c r="X56094" s="25"/>
    </row>
    <row r="56095" spans="23:24" x14ac:dyDescent="0.2">
      <c r="W56095" s="25"/>
      <c r="X56095" s="25"/>
    </row>
    <row r="56096" spans="23:24" x14ac:dyDescent="0.2">
      <c r="W56096" s="25"/>
      <c r="X56096" s="25"/>
    </row>
    <row r="56097" spans="23:24" x14ac:dyDescent="0.2">
      <c r="W56097" s="25"/>
      <c r="X56097" s="25"/>
    </row>
    <row r="56098" spans="23:24" x14ac:dyDescent="0.2">
      <c r="W56098" s="25"/>
      <c r="X56098" s="25"/>
    </row>
    <row r="56099" spans="23:24" x14ac:dyDescent="0.2">
      <c r="W56099" s="25"/>
      <c r="X56099" s="25"/>
    </row>
    <row r="56100" spans="23:24" x14ac:dyDescent="0.2">
      <c r="W56100" s="25"/>
      <c r="X56100" s="25"/>
    </row>
    <row r="56101" spans="23:24" x14ac:dyDescent="0.2">
      <c r="W56101" s="25"/>
      <c r="X56101" s="25"/>
    </row>
    <row r="56102" spans="23:24" x14ac:dyDescent="0.2">
      <c r="W56102" s="25"/>
      <c r="X56102" s="25"/>
    </row>
    <row r="56103" spans="23:24" x14ac:dyDescent="0.2">
      <c r="W56103" s="25"/>
      <c r="X56103" s="25"/>
    </row>
    <row r="56104" spans="23:24" x14ac:dyDescent="0.2">
      <c r="W56104" s="25"/>
      <c r="X56104" s="25"/>
    </row>
    <row r="56105" spans="23:24" x14ac:dyDescent="0.2">
      <c r="W56105" s="25"/>
      <c r="X56105" s="25"/>
    </row>
    <row r="56106" spans="23:24" x14ac:dyDescent="0.2">
      <c r="W56106" s="25"/>
      <c r="X56106" s="25"/>
    </row>
    <row r="56107" spans="23:24" x14ac:dyDescent="0.2">
      <c r="W56107" s="25"/>
      <c r="X56107" s="25"/>
    </row>
    <row r="56108" spans="23:24" x14ac:dyDescent="0.2">
      <c r="W56108" s="25"/>
      <c r="X56108" s="25"/>
    </row>
    <row r="56109" spans="23:24" x14ac:dyDescent="0.2">
      <c r="W56109" s="25"/>
      <c r="X56109" s="25"/>
    </row>
    <row r="56110" spans="23:24" x14ac:dyDescent="0.2">
      <c r="W56110" s="25"/>
      <c r="X56110" s="25"/>
    </row>
    <row r="56111" spans="23:24" x14ac:dyDescent="0.2">
      <c r="W56111" s="25"/>
      <c r="X56111" s="25"/>
    </row>
    <row r="56112" spans="23:24" x14ac:dyDescent="0.2">
      <c r="W56112" s="25"/>
      <c r="X56112" s="25"/>
    </row>
    <row r="56113" spans="23:24" x14ac:dyDescent="0.2">
      <c r="W56113" s="25"/>
      <c r="X56113" s="25"/>
    </row>
    <row r="56114" spans="23:24" x14ac:dyDescent="0.2">
      <c r="W56114" s="25"/>
      <c r="X56114" s="25"/>
    </row>
    <row r="56115" spans="23:24" x14ac:dyDescent="0.2">
      <c r="W56115" s="25"/>
      <c r="X56115" s="25"/>
    </row>
    <row r="56116" spans="23:24" x14ac:dyDescent="0.2">
      <c r="W56116" s="25"/>
      <c r="X56116" s="25"/>
    </row>
    <row r="56117" spans="23:24" x14ac:dyDescent="0.2">
      <c r="W56117" s="25"/>
      <c r="X56117" s="25"/>
    </row>
    <row r="56118" spans="23:24" x14ac:dyDescent="0.2">
      <c r="W56118" s="25"/>
      <c r="X56118" s="25"/>
    </row>
    <row r="56119" spans="23:24" x14ac:dyDescent="0.2">
      <c r="W56119" s="25"/>
      <c r="X56119" s="25"/>
    </row>
    <row r="56120" spans="23:24" x14ac:dyDescent="0.2">
      <c r="W56120" s="25"/>
      <c r="X56120" s="25"/>
    </row>
    <row r="56121" spans="23:24" x14ac:dyDescent="0.2">
      <c r="W56121" s="25"/>
      <c r="X56121" s="25"/>
    </row>
    <row r="56122" spans="23:24" x14ac:dyDescent="0.2">
      <c r="W56122" s="25"/>
      <c r="X56122" s="25"/>
    </row>
    <row r="56123" spans="23:24" x14ac:dyDescent="0.2">
      <c r="W56123" s="25"/>
      <c r="X56123" s="25"/>
    </row>
    <row r="56124" spans="23:24" x14ac:dyDescent="0.2">
      <c r="W56124" s="25"/>
      <c r="X56124" s="25"/>
    </row>
    <row r="56125" spans="23:24" x14ac:dyDescent="0.2">
      <c r="W56125" s="25"/>
      <c r="X56125" s="25"/>
    </row>
    <row r="56126" spans="23:24" x14ac:dyDescent="0.2">
      <c r="W56126" s="25"/>
      <c r="X56126" s="25"/>
    </row>
    <row r="56127" spans="23:24" x14ac:dyDescent="0.2">
      <c r="W56127" s="25"/>
      <c r="X56127" s="25"/>
    </row>
    <row r="56128" spans="23:24" x14ac:dyDescent="0.2">
      <c r="W56128" s="25"/>
      <c r="X56128" s="25"/>
    </row>
    <row r="56129" spans="23:24" x14ac:dyDescent="0.2">
      <c r="W56129" s="25"/>
      <c r="X56129" s="25"/>
    </row>
    <row r="56130" spans="23:24" x14ac:dyDescent="0.2">
      <c r="W56130" s="25"/>
      <c r="X56130" s="25"/>
    </row>
    <row r="56131" spans="23:24" x14ac:dyDescent="0.2">
      <c r="W56131" s="25"/>
      <c r="X56131" s="25"/>
    </row>
    <row r="56132" spans="23:24" x14ac:dyDescent="0.2">
      <c r="W56132" s="25"/>
      <c r="X56132" s="25"/>
    </row>
    <row r="56133" spans="23:24" x14ac:dyDescent="0.2">
      <c r="W56133" s="25"/>
      <c r="X56133" s="25"/>
    </row>
    <row r="56134" spans="23:24" x14ac:dyDescent="0.2">
      <c r="W56134" s="25"/>
      <c r="X56134" s="25"/>
    </row>
    <row r="56135" spans="23:24" x14ac:dyDescent="0.2">
      <c r="W56135" s="25"/>
      <c r="X56135" s="25"/>
    </row>
    <row r="56136" spans="23:24" x14ac:dyDescent="0.2">
      <c r="W56136" s="25"/>
      <c r="X56136" s="25"/>
    </row>
    <row r="56137" spans="23:24" x14ac:dyDescent="0.2">
      <c r="W56137" s="25"/>
      <c r="X56137" s="25"/>
    </row>
    <row r="56138" spans="23:24" x14ac:dyDescent="0.2">
      <c r="W56138" s="25"/>
      <c r="X56138" s="25"/>
    </row>
    <row r="56139" spans="23:24" x14ac:dyDescent="0.2">
      <c r="W56139" s="25"/>
      <c r="X56139" s="25"/>
    </row>
    <row r="56140" spans="23:24" x14ac:dyDescent="0.2">
      <c r="W56140" s="25"/>
      <c r="X56140" s="25"/>
    </row>
    <row r="56141" spans="23:24" x14ac:dyDescent="0.2">
      <c r="W56141" s="25"/>
      <c r="X56141" s="25"/>
    </row>
    <row r="56142" spans="23:24" x14ac:dyDescent="0.2">
      <c r="W56142" s="25"/>
      <c r="X56142" s="25"/>
    </row>
    <row r="56143" spans="23:24" x14ac:dyDescent="0.2">
      <c r="W56143" s="25"/>
      <c r="X56143" s="25"/>
    </row>
    <row r="56144" spans="23:24" x14ac:dyDescent="0.2">
      <c r="W56144" s="25"/>
      <c r="X56144" s="25"/>
    </row>
    <row r="56145" spans="23:24" x14ac:dyDescent="0.2">
      <c r="W56145" s="25"/>
      <c r="X56145" s="25"/>
    </row>
    <row r="56146" spans="23:24" x14ac:dyDescent="0.2">
      <c r="W56146" s="25"/>
      <c r="X56146" s="25"/>
    </row>
    <row r="56147" spans="23:24" x14ac:dyDescent="0.2">
      <c r="W56147" s="25"/>
      <c r="X56147" s="25"/>
    </row>
    <row r="56148" spans="23:24" x14ac:dyDescent="0.2">
      <c r="W56148" s="25"/>
      <c r="X56148" s="25"/>
    </row>
    <row r="56149" spans="23:24" x14ac:dyDescent="0.2">
      <c r="W56149" s="25"/>
      <c r="X56149" s="25"/>
    </row>
    <row r="56150" spans="23:24" x14ac:dyDescent="0.2">
      <c r="W56150" s="25"/>
      <c r="X56150" s="25"/>
    </row>
    <row r="56151" spans="23:24" x14ac:dyDescent="0.2">
      <c r="W56151" s="25"/>
      <c r="X56151" s="25"/>
    </row>
    <row r="56152" spans="23:24" x14ac:dyDescent="0.2">
      <c r="W56152" s="25"/>
      <c r="X56152" s="25"/>
    </row>
    <row r="56153" spans="23:24" x14ac:dyDescent="0.2">
      <c r="W56153" s="25"/>
      <c r="X56153" s="25"/>
    </row>
    <row r="56154" spans="23:24" x14ac:dyDescent="0.2">
      <c r="W56154" s="25"/>
      <c r="X56154" s="25"/>
    </row>
    <row r="56155" spans="23:24" x14ac:dyDescent="0.2">
      <c r="W56155" s="25"/>
      <c r="X56155" s="25"/>
    </row>
    <row r="56156" spans="23:24" x14ac:dyDescent="0.2">
      <c r="W56156" s="25"/>
      <c r="X56156" s="25"/>
    </row>
    <row r="56157" spans="23:24" x14ac:dyDescent="0.2">
      <c r="W56157" s="25"/>
      <c r="X56157" s="25"/>
    </row>
    <row r="56158" spans="23:24" x14ac:dyDescent="0.2">
      <c r="W56158" s="25"/>
      <c r="X56158" s="25"/>
    </row>
    <row r="56159" spans="23:24" x14ac:dyDescent="0.2">
      <c r="W56159" s="25"/>
      <c r="X56159" s="25"/>
    </row>
    <row r="56160" spans="23:24" x14ac:dyDescent="0.2">
      <c r="W56160" s="25"/>
      <c r="X56160" s="25"/>
    </row>
    <row r="56161" spans="23:24" x14ac:dyDescent="0.2">
      <c r="W56161" s="25"/>
      <c r="X56161" s="25"/>
    </row>
    <row r="56162" spans="23:24" x14ac:dyDescent="0.2">
      <c r="W56162" s="25"/>
      <c r="X56162" s="25"/>
    </row>
    <row r="56163" spans="23:24" x14ac:dyDescent="0.2">
      <c r="W56163" s="25"/>
      <c r="X56163" s="25"/>
    </row>
    <row r="56164" spans="23:24" x14ac:dyDescent="0.2">
      <c r="W56164" s="25"/>
      <c r="X56164" s="25"/>
    </row>
    <row r="56165" spans="23:24" x14ac:dyDescent="0.2">
      <c r="W56165" s="25"/>
      <c r="X56165" s="25"/>
    </row>
    <row r="56166" spans="23:24" x14ac:dyDescent="0.2">
      <c r="W56166" s="25"/>
      <c r="X56166" s="25"/>
    </row>
    <row r="56167" spans="23:24" x14ac:dyDescent="0.2">
      <c r="W56167" s="25"/>
      <c r="X56167" s="25"/>
    </row>
    <row r="56168" spans="23:24" x14ac:dyDescent="0.2">
      <c r="W56168" s="25"/>
      <c r="X56168" s="25"/>
    </row>
    <row r="56169" spans="23:24" x14ac:dyDescent="0.2">
      <c r="W56169" s="25"/>
      <c r="X56169" s="25"/>
    </row>
    <row r="56170" spans="23:24" x14ac:dyDescent="0.2">
      <c r="W56170" s="25"/>
      <c r="X56170" s="25"/>
    </row>
    <row r="56171" spans="23:24" x14ac:dyDescent="0.2">
      <c r="W56171" s="25"/>
      <c r="X56171" s="25"/>
    </row>
    <row r="56172" spans="23:24" x14ac:dyDescent="0.2">
      <c r="W56172" s="25"/>
      <c r="X56172" s="25"/>
    </row>
    <row r="56173" spans="23:24" x14ac:dyDescent="0.2">
      <c r="W56173" s="25"/>
      <c r="X56173" s="25"/>
    </row>
    <row r="56174" spans="23:24" x14ac:dyDescent="0.2">
      <c r="W56174" s="25"/>
      <c r="X56174" s="25"/>
    </row>
    <row r="56175" spans="23:24" x14ac:dyDescent="0.2">
      <c r="W56175" s="25"/>
      <c r="X56175" s="25"/>
    </row>
    <row r="56176" spans="23:24" x14ac:dyDescent="0.2">
      <c r="W56176" s="25"/>
      <c r="X56176" s="25"/>
    </row>
    <row r="56177" spans="23:24" x14ac:dyDescent="0.2">
      <c r="W56177" s="25"/>
      <c r="X56177" s="25"/>
    </row>
    <row r="56178" spans="23:24" x14ac:dyDescent="0.2">
      <c r="W56178" s="25"/>
      <c r="X56178" s="25"/>
    </row>
    <row r="56179" spans="23:24" x14ac:dyDescent="0.2">
      <c r="W56179" s="25"/>
      <c r="X56179" s="25"/>
    </row>
    <row r="56180" spans="23:24" x14ac:dyDescent="0.2">
      <c r="W56180" s="25"/>
      <c r="X56180" s="25"/>
    </row>
    <row r="56181" spans="23:24" x14ac:dyDescent="0.2">
      <c r="W56181" s="25"/>
      <c r="X56181" s="25"/>
    </row>
    <row r="56182" spans="23:24" x14ac:dyDescent="0.2">
      <c r="W56182" s="25"/>
      <c r="X56182" s="25"/>
    </row>
    <row r="56183" spans="23:24" x14ac:dyDescent="0.2">
      <c r="W56183" s="25"/>
      <c r="X56183" s="25"/>
    </row>
    <row r="56184" spans="23:24" x14ac:dyDescent="0.2">
      <c r="W56184" s="25"/>
      <c r="X56184" s="25"/>
    </row>
    <row r="56185" spans="23:24" x14ac:dyDescent="0.2">
      <c r="W56185" s="25"/>
      <c r="X56185" s="25"/>
    </row>
    <row r="56186" spans="23:24" x14ac:dyDescent="0.2">
      <c r="W56186" s="25"/>
      <c r="X56186" s="25"/>
    </row>
    <row r="56187" spans="23:24" x14ac:dyDescent="0.2">
      <c r="W56187" s="25"/>
      <c r="X56187" s="25"/>
    </row>
    <row r="56188" spans="23:24" x14ac:dyDescent="0.2">
      <c r="W56188" s="25"/>
      <c r="X56188" s="25"/>
    </row>
    <row r="56189" spans="23:24" x14ac:dyDescent="0.2">
      <c r="W56189" s="25"/>
      <c r="X56189" s="25"/>
    </row>
    <row r="56190" spans="23:24" x14ac:dyDescent="0.2">
      <c r="W56190" s="25"/>
      <c r="X56190" s="25"/>
    </row>
    <row r="56191" spans="23:24" x14ac:dyDescent="0.2">
      <c r="W56191" s="25"/>
      <c r="X56191" s="25"/>
    </row>
    <row r="56192" spans="23:24" x14ac:dyDescent="0.2">
      <c r="W56192" s="25"/>
      <c r="X56192" s="25"/>
    </row>
    <row r="56193" spans="23:24" x14ac:dyDescent="0.2">
      <c r="W56193" s="25"/>
      <c r="X56193" s="25"/>
    </row>
    <row r="56194" spans="23:24" x14ac:dyDescent="0.2">
      <c r="W56194" s="25"/>
      <c r="X56194" s="25"/>
    </row>
    <row r="56195" spans="23:24" x14ac:dyDescent="0.2">
      <c r="W56195" s="25"/>
      <c r="X56195" s="25"/>
    </row>
    <row r="56196" spans="23:24" x14ac:dyDescent="0.2">
      <c r="W56196" s="25"/>
      <c r="X56196" s="25"/>
    </row>
    <row r="56197" spans="23:24" x14ac:dyDescent="0.2">
      <c r="W56197" s="25"/>
      <c r="X56197" s="25"/>
    </row>
    <row r="56198" spans="23:24" x14ac:dyDescent="0.2">
      <c r="W56198" s="25"/>
      <c r="X56198" s="25"/>
    </row>
    <row r="56199" spans="23:24" x14ac:dyDescent="0.2">
      <c r="W56199" s="25"/>
      <c r="X56199" s="25"/>
    </row>
    <row r="56200" spans="23:24" x14ac:dyDescent="0.2">
      <c r="W56200" s="25"/>
      <c r="X56200" s="25"/>
    </row>
    <row r="56201" spans="23:24" x14ac:dyDescent="0.2">
      <c r="W56201" s="25"/>
      <c r="X56201" s="25"/>
    </row>
    <row r="56202" spans="23:24" x14ac:dyDescent="0.2">
      <c r="W56202" s="25"/>
      <c r="X56202" s="25"/>
    </row>
    <row r="56203" spans="23:24" x14ac:dyDescent="0.2">
      <c r="W56203" s="25"/>
      <c r="X56203" s="25"/>
    </row>
    <row r="56204" spans="23:24" x14ac:dyDescent="0.2">
      <c r="W56204" s="25"/>
      <c r="X56204" s="25"/>
    </row>
    <row r="56205" spans="23:24" x14ac:dyDescent="0.2">
      <c r="W56205" s="25"/>
      <c r="X56205" s="25"/>
    </row>
    <row r="56206" spans="23:24" x14ac:dyDescent="0.2">
      <c r="W56206" s="25"/>
      <c r="X56206" s="25"/>
    </row>
    <row r="56207" spans="23:24" x14ac:dyDescent="0.2">
      <c r="W56207" s="25"/>
      <c r="X56207" s="25"/>
    </row>
    <row r="56208" spans="23:24" x14ac:dyDescent="0.2">
      <c r="W56208" s="25"/>
      <c r="X56208" s="25"/>
    </row>
    <row r="56209" spans="23:24" x14ac:dyDescent="0.2">
      <c r="W56209" s="25"/>
      <c r="X56209" s="25"/>
    </row>
    <row r="56210" spans="23:24" x14ac:dyDescent="0.2">
      <c r="W56210" s="25"/>
      <c r="X56210" s="25"/>
    </row>
    <row r="56211" spans="23:24" x14ac:dyDescent="0.2">
      <c r="W56211" s="25"/>
      <c r="X56211" s="25"/>
    </row>
    <row r="56212" spans="23:24" x14ac:dyDescent="0.2">
      <c r="W56212" s="25"/>
      <c r="X56212" s="25"/>
    </row>
    <row r="56213" spans="23:24" x14ac:dyDescent="0.2">
      <c r="W56213" s="25"/>
      <c r="X56213" s="25"/>
    </row>
    <row r="56214" spans="23:24" x14ac:dyDescent="0.2">
      <c r="W56214" s="25"/>
      <c r="X56214" s="25"/>
    </row>
    <row r="56215" spans="23:24" x14ac:dyDescent="0.2">
      <c r="W56215" s="25"/>
      <c r="X56215" s="25"/>
    </row>
    <row r="56216" spans="23:24" x14ac:dyDescent="0.2">
      <c r="W56216" s="25"/>
      <c r="X56216" s="25"/>
    </row>
    <row r="56217" spans="23:24" x14ac:dyDescent="0.2">
      <c r="W56217" s="25"/>
      <c r="X56217" s="25"/>
    </row>
    <row r="56218" spans="23:24" x14ac:dyDescent="0.2">
      <c r="W56218" s="25"/>
      <c r="X56218" s="25"/>
    </row>
    <row r="56219" spans="23:24" x14ac:dyDescent="0.2">
      <c r="W56219" s="25"/>
      <c r="X56219" s="25"/>
    </row>
    <row r="56220" spans="23:24" x14ac:dyDescent="0.2">
      <c r="W56220" s="25"/>
      <c r="X56220" s="25"/>
    </row>
    <row r="56221" spans="23:24" x14ac:dyDescent="0.2">
      <c r="W56221" s="25"/>
      <c r="X56221" s="25"/>
    </row>
    <row r="56222" spans="23:24" x14ac:dyDescent="0.2">
      <c r="W56222" s="25"/>
      <c r="X56222" s="25"/>
    </row>
    <row r="56223" spans="23:24" x14ac:dyDescent="0.2">
      <c r="W56223" s="25"/>
      <c r="X56223" s="25"/>
    </row>
    <row r="56224" spans="23:24" x14ac:dyDescent="0.2">
      <c r="W56224" s="25"/>
      <c r="X56224" s="25"/>
    </row>
    <row r="56225" spans="23:24" x14ac:dyDescent="0.2">
      <c r="W56225" s="25"/>
      <c r="X56225" s="25"/>
    </row>
    <row r="56226" spans="23:24" x14ac:dyDescent="0.2">
      <c r="W56226" s="25"/>
      <c r="X56226" s="25"/>
    </row>
    <row r="56227" spans="23:24" x14ac:dyDescent="0.2">
      <c r="W56227" s="25"/>
      <c r="X56227" s="25"/>
    </row>
    <row r="56228" spans="23:24" x14ac:dyDescent="0.2">
      <c r="W56228" s="25"/>
      <c r="X56228" s="25"/>
    </row>
    <row r="56229" spans="23:24" x14ac:dyDescent="0.2">
      <c r="W56229" s="25"/>
      <c r="X56229" s="25"/>
    </row>
    <row r="56230" spans="23:24" x14ac:dyDescent="0.2">
      <c r="W56230" s="25"/>
      <c r="X56230" s="25"/>
    </row>
    <row r="56231" spans="23:24" x14ac:dyDescent="0.2">
      <c r="W56231" s="25"/>
      <c r="X56231" s="25"/>
    </row>
    <row r="56232" spans="23:24" x14ac:dyDescent="0.2">
      <c r="W56232" s="25"/>
      <c r="X56232" s="25"/>
    </row>
    <row r="56233" spans="23:24" x14ac:dyDescent="0.2">
      <c r="W56233" s="25"/>
      <c r="X56233" s="25"/>
    </row>
    <row r="56234" spans="23:24" x14ac:dyDescent="0.2">
      <c r="W56234" s="25"/>
      <c r="X56234" s="25"/>
    </row>
    <row r="56235" spans="23:24" x14ac:dyDescent="0.2">
      <c r="W56235" s="25"/>
      <c r="X56235" s="25"/>
    </row>
    <row r="56236" spans="23:24" x14ac:dyDescent="0.2">
      <c r="W56236" s="25"/>
      <c r="X56236" s="25"/>
    </row>
    <row r="56237" spans="23:24" x14ac:dyDescent="0.2">
      <c r="W56237" s="25"/>
      <c r="X56237" s="25"/>
    </row>
    <row r="56238" spans="23:24" x14ac:dyDescent="0.2">
      <c r="W56238" s="25"/>
      <c r="X56238" s="25"/>
    </row>
    <row r="56239" spans="23:24" x14ac:dyDescent="0.2">
      <c r="W56239" s="25"/>
      <c r="X56239" s="25"/>
    </row>
    <row r="56240" spans="23:24" x14ac:dyDescent="0.2">
      <c r="W56240" s="25"/>
      <c r="X56240" s="25"/>
    </row>
    <row r="56241" spans="23:24" x14ac:dyDescent="0.2">
      <c r="W56241" s="25"/>
      <c r="X56241" s="25"/>
    </row>
    <row r="56242" spans="23:24" x14ac:dyDescent="0.2">
      <c r="W56242" s="25"/>
      <c r="X56242" s="25"/>
    </row>
    <row r="56243" spans="23:24" x14ac:dyDescent="0.2">
      <c r="W56243" s="25"/>
      <c r="X56243" s="25"/>
    </row>
    <row r="56244" spans="23:24" x14ac:dyDescent="0.2">
      <c r="W56244" s="25"/>
      <c r="X56244" s="25"/>
    </row>
    <row r="56245" spans="23:24" x14ac:dyDescent="0.2">
      <c r="W56245" s="25"/>
      <c r="X56245" s="25"/>
    </row>
    <row r="56246" spans="23:24" x14ac:dyDescent="0.2">
      <c r="W56246" s="25"/>
      <c r="X56246" s="25"/>
    </row>
    <row r="56247" spans="23:24" x14ac:dyDescent="0.2">
      <c r="W56247" s="25"/>
      <c r="X56247" s="25"/>
    </row>
    <row r="56248" spans="23:24" x14ac:dyDescent="0.2">
      <c r="W56248" s="25"/>
      <c r="X56248" s="25"/>
    </row>
    <row r="56249" spans="23:24" x14ac:dyDescent="0.2">
      <c r="W56249" s="25"/>
      <c r="X56249" s="25"/>
    </row>
    <row r="56250" spans="23:24" x14ac:dyDescent="0.2">
      <c r="W56250" s="25"/>
      <c r="X56250" s="25"/>
    </row>
    <row r="56251" spans="23:24" x14ac:dyDescent="0.2">
      <c r="W56251" s="25"/>
      <c r="X56251" s="25"/>
    </row>
    <row r="56252" spans="23:24" x14ac:dyDescent="0.2">
      <c r="W56252" s="25"/>
      <c r="X56252" s="25"/>
    </row>
    <row r="56253" spans="23:24" x14ac:dyDescent="0.2">
      <c r="W56253" s="25"/>
      <c r="X56253" s="25"/>
    </row>
    <row r="56254" spans="23:24" x14ac:dyDescent="0.2">
      <c r="W56254" s="25"/>
      <c r="X56254" s="25"/>
    </row>
    <row r="56255" spans="23:24" x14ac:dyDescent="0.2">
      <c r="W56255" s="25"/>
      <c r="X56255" s="25"/>
    </row>
    <row r="56256" spans="23:24" x14ac:dyDescent="0.2">
      <c r="W56256" s="25"/>
      <c r="X56256" s="25"/>
    </row>
    <row r="56257" spans="23:24" x14ac:dyDescent="0.2">
      <c r="W56257" s="25"/>
      <c r="X56257" s="25"/>
    </row>
    <row r="56258" spans="23:24" x14ac:dyDescent="0.2">
      <c r="W56258" s="25"/>
      <c r="X56258" s="25"/>
    </row>
    <row r="56259" spans="23:24" x14ac:dyDescent="0.2">
      <c r="W56259" s="25"/>
      <c r="X56259" s="25"/>
    </row>
    <row r="56260" spans="23:24" x14ac:dyDescent="0.2">
      <c r="W56260" s="25"/>
      <c r="X56260" s="25"/>
    </row>
    <row r="56261" spans="23:24" x14ac:dyDescent="0.2">
      <c r="W56261" s="25"/>
      <c r="X56261" s="25"/>
    </row>
    <row r="56262" spans="23:24" x14ac:dyDescent="0.2">
      <c r="W56262" s="25"/>
      <c r="X56262" s="25"/>
    </row>
    <row r="56263" spans="23:24" x14ac:dyDescent="0.2">
      <c r="W56263" s="25"/>
      <c r="X56263" s="25"/>
    </row>
    <row r="56264" spans="23:24" x14ac:dyDescent="0.2">
      <c r="W56264" s="25"/>
      <c r="X56264" s="25"/>
    </row>
    <row r="56265" spans="23:24" x14ac:dyDescent="0.2">
      <c r="W56265" s="25"/>
      <c r="X56265" s="25"/>
    </row>
    <row r="56266" spans="23:24" x14ac:dyDescent="0.2">
      <c r="W56266" s="25"/>
      <c r="X56266" s="25"/>
    </row>
    <row r="56267" spans="23:24" x14ac:dyDescent="0.2">
      <c r="W56267" s="25"/>
      <c r="X56267" s="25"/>
    </row>
    <row r="56268" spans="23:24" x14ac:dyDescent="0.2">
      <c r="W56268" s="25"/>
      <c r="X56268" s="25"/>
    </row>
    <row r="56269" spans="23:24" x14ac:dyDescent="0.2">
      <c r="W56269" s="25"/>
      <c r="X56269" s="25"/>
    </row>
    <row r="56270" spans="23:24" x14ac:dyDescent="0.2">
      <c r="W56270" s="25"/>
      <c r="X56270" s="25"/>
    </row>
    <row r="56271" spans="23:24" x14ac:dyDescent="0.2">
      <c r="W56271" s="25"/>
      <c r="X56271" s="25"/>
    </row>
    <row r="56272" spans="23:24" x14ac:dyDescent="0.2">
      <c r="W56272" s="25"/>
      <c r="X56272" s="25"/>
    </row>
    <row r="56273" spans="23:24" x14ac:dyDescent="0.2">
      <c r="W56273" s="25"/>
      <c r="X56273" s="25"/>
    </row>
    <row r="56274" spans="23:24" x14ac:dyDescent="0.2">
      <c r="W56274" s="25"/>
      <c r="X56274" s="25"/>
    </row>
    <row r="56275" spans="23:24" x14ac:dyDescent="0.2">
      <c r="W56275" s="25"/>
      <c r="X56275" s="25"/>
    </row>
    <row r="56276" spans="23:24" x14ac:dyDescent="0.2">
      <c r="W56276" s="25"/>
      <c r="X56276" s="25"/>
    </row>
    <row r="56277" spans="23:24" x14ac:dyDescent="0.2">
      <c r="W56277" s="25"/>
      <c r="X56277" s="25"/>
    </row>
    <row r="56278" spans="23:24" x14ac:dyDescent="0.2">
      <c r="W56278" s="25"/>
      <c r="X56278" s="25"/>
    </row>
    <row r="56279" spans="23:24" x14ac:dyDescent="0.2">
      <c r="W56279" s="25"/>
      <c r="X56279" s="25"/>
    </row>
    <row r="56280" spans="23:24" x14ac:dyDescent="0.2">
      <c r="W56280" s="25"/>
      <c r="X56280" s="25"/>
    </row>
    <row r="56281" spans="23:24" x14ac:dyDescent="0.2">
      <c r="W56281" s="25"/>
      <c r="X56281" s="25"/>
    </row>
    <row r="56282" spans="23:24" x14ac:dyDescent="0.2">
      <c r="W56282" s="25"/>
      <c r="X56282" s="25"/>
    </row>
    <row r="56283" spans="23:24" x14ac:dyDescent="0.2">
      <c r="W56283" s="25"/>
      <c r="X56283" s="25"/>
    </row>
    <row r="56284" spans="23:24" x14ac:dyDescent="0.2">
      <c r="W56284" s="25"/>
      <c r="X56284" s="25"/>
    </row>
    <row r="56285" spans="23:24" x14ac:dyDescent="0.2">
      <c r="W56285" s="25"/>
      <c r="X56285" s="25"/>
    </row>
    <row r="56286" spans="23:24" x14ac:dyDescent="0.2">
      <c r="W56286" s="25"/>
      <c r="X56286" s="25"/>
    </row>
    <row r="56287" spans="23:24" x14ac:dyDescent="0.2">
      <c r="W56287" s="25"/>
      <c r="X56287" s="25"/>
    </row>
    <row r="56288" spans="23:24" x14ac:dyDescent="0.2">
      <c r="W56288" s="25"/>
      <c r="X56288" s="25"/>
    </row>
    <row r="56289" spans="23:24" x14ac:dyDescent="0.2">
      <c r="W56289" s="25"/>
      <c r="X56289" s="25"/>
    </row>
    <row r="56290" spans="23:24" x14ac:dyDescent="0.2">
      <c r="W56290" s="25"/>
      <c r="X56290" s="25"/>
    </row>
    <row r="56291" spans="23:24" x14ac:dyDescent="0.2">
      <c r="W56291" s="25"/>
      <c r="X56291" s="25"/>
    </row>
    <row r="56292" spans="23:24" x14ac:dyDescent="0.2">
      <c r="W56292" s="25"/>
      <c r="X56292" s="25"/>
    </row>
    <row r="56293" spans="23:24" x14ac:dyDescent="0.2">
      <c r="W56293" s="25"/>
      <c r="X56293" s="25"/>
    </row>
    <row r="56294" spans="23:24" x14ac:dyDescent="0.2">
      <c r="W56294" s="25"/>
      <c r="X56294" s="25"/>
    </row>
    <row r="56295" spans="23:24" x14ac:dyDescent="0.2">
      <c r="W56295" s="25"/>
      <c r="X56295" s="25"/>
    </row>
    <row r="56296" spans="23:24" x14ac:dyDescent="0.2">
      <c r="W56296" s="25"/>
      <c r="X56296" s="25"/>
    </row>
    <row r="56297" spans="23:24" x14ac:dyDescent="0.2">
      <c r="W56297" s="25"/>
      <c r="X56297" s="25"/>
    </row>
    <row r="56298" spans="23:24" x14ac:dyDescent="0.2">
      <c r="W56298" s="25"/>
      <c r="X56298" s="25"/>
    </row>
    <row r="56299" spans="23:24" x14ac:dyDescent="0.2">
      <c r="W56299" s="25"/>
      <c r="X56299" s="25"/>
    </row>
    <row r="56300" spans="23:24" x14ac:dyDescent="0.2">
      <c r="W56300" s="25"/>
      <c r="X56300" s="25"/>
    </row>
    <row r="56301" spans="23:24" x14ac:dyDescent="0.2">
      <c r="W56301" s="25"/>
      <c r="X56301" s="25"/>
    </row>
    <row r="56302" spans="23:24" x14ac:dyDescent="0.2">
      <c r="W56302" s="25"/>
      <c r="X56302" s="25"/>
    </row>
    <row r="56303" spans="23:24" x14ac:dyDescent="0.2">
      <c r="W56303" s="25"/>
      <c r="X56303" s="25"/>
    </row>
    <row r="56304" spans="23:24" x14ac:dyDescent="0.2">
      <c r="W56304" s="25"/>
      <c r="X56304" s="25"/>
    </row>
    <row r="56305" spans="23:24" x14ac:dyDescent="0.2">
      <c r="W56305" s="25"/>
      <c r="X56305" s="25"/>
    </row>
    <row r="56306" spans="23:24" x14ac:dyDescent="0.2">
      <c r="W56306" s="25"/>
      <c r="X56306" s="25"/>
    </row>
    <row r="56307" spans="23:24" x14ac:dyDescent="0.2">
      <c r="W56307" s="25"/>
      <c r="X56307" s="25"/>
    </row>
    <row r="56308" spans="23:24" x14ac:dyDescent="0.2">
      <c r="W56308" s="25"/>
      <c r="X56308" s="25"/>
    </row>
    <row r="56309" spans="23:24" x14ac:dyDescent="0.2">
      <c r="W56309" s="25"/>
      <c r="X56309" s="25"/>
    </row>
    <row r="56310" spans="23:24" x14ac:dyDescent="0.2">
      <c r="W56310" s="25"/>
      <c r="X56310" s="25"/>
    </row>
    <row r="56311" spans="23:24" x14ac:dyDescent="0.2">
      <c r="W56311" s="25"/>
      <c r="X56311" s="25"/>
    </row>
    <row r="56312" spans="23:24" x14ac:dyDescent="0.2">
      <c r="W56312" s="25"/>
      <c r="X56312" s="25"/>
    </row>
    <row r="56313" spans="23:24" x14ac:dyDescent="0.2">
      <c r="W56313" s="25"/>
      <c r="X56313" s="25"/>
    </row>
    <row r="56314" spans="23:24" x14ac:dyDescent="0.2">
      <c r="W56314" s="25"/>
      <c r="X56314" s="25"/>
    </row>
    <row r="56315" spans="23:24" x14ac:dyDescent="0.2">
      <c r="W56315" s="25"/>
      <c r="X56315" s="25"/>
    </row>
    <row r="56316" spans="23:24" x14ac:dyDescent="0.2">
      <c r="W56316" s="25"/>
      <c r="X56316" s="25"/>
    </row>
    <row r="56317" spans="23:24" x14ac:dyDescent="0.2">
      <c r="W56317" s="25"/>
      <c r="X56317" s="25"/>
    </row>
    <row r="56318" spans="23:24" x14ac:dyDescent="0.2">
      <c r="W56318" s="25"/>
      <c r="X56318" s="25"/>
    </row>
    <row r="56319" spans="23:24" x14ac:dyDescent="0.2">
      <c r="W56319" s="25"/>
      <c r="X56319" s="25"/>
    </row>
    <row r="56320" spans="23:24" x14ac:dyDescent="0.2">
      <c r="W56320" s="25"/>
      <c r="X56320" s="25"/>
    </row>
    <row r="56321" spans="23:24" x14ac:dyDescent="0.2">
      <c r="W56321" s="25"/>
      <c r="X56321" s="25"/>
    </row>
    <row r="56322" spans="23:24" x14ac:dyDescent="0.2">
      <c r="W56322" s="25"/>
      <c r="X56322" s="25"/>
    </row>
    <row r="56323" spans="23:24" x14ac:dyDescent="0.2">
      <c r="W56323" s="25"/>
      <c r="X56323" s="25"/>
    </row>
    <row r="56324" spans="23:24" x14ac:dyDescent="0.2">
      <c r="W56324" s="25"/>
      <c r="X56324" s="25"/>
    </row>
    <row r="56325" spans="23:24" x14ac:dyDescent="0.2">
      <c r="W56325" s="25"/>
      <c r="X56325" s="25"/>
    </row>
    <row r="56326" spans="23:24" x14ac:dyDescent="0.2">
      <c r="W56326" s="25"/>
      <c r="X56326" s="25"/>
    </row>
    <row r="56327" spans="23:24" x14ac:dyDescent="0.2">
      <c r="W56327" s="25"/>
      <c r="X56327" s="25"/>
    </row>
    <row r="56328" spans="23:24" x14ac:dyDescent="0.2">
      <c r="W56328" s="25"/>
      <c r="X56328" s="25"/>
    </row>
    <row r="56329" spans="23:24" x14ac:dyDescent="0.2">
      <c r="W56329" s="25"/>
      <c r="X56329" s="25"/>
    </row>
    <row r="56330" spans="23:24" x14ac:dyDescent="0.2">
      <c r="W56330" s="25"/>
      <c r="X56330" s="25"/>
    </row>
    <row r="56331" spans="23:24" x14ac:dyDescent="0.2">
      <c r="W56331" s="25"/>
      <c r="X56331" s="25"/>
    </row>
    <row r="56332" spans="23:24" x14ac:dyDescent="0.2">
      <c r="W56332" s="25"/>
      <c r="X56332" s="25"/>
    </row>
    <row r="56333" spans="23:24" x14ac:dyDescent="0.2">
      <c r="W56333" s="25"/>
      <c r="X56333" s="25"/>
    </row>
    <row r="56334" spans="23:24" x14ac:dyDescent="0.2">
      <c r="W56334" s="25"/>
      <c r="X56334" s="25"/>
    </row>
    <row r="56335" spans="23:24" x14ac:dyDescent="0.2">
      <c r="W56335" s="25"/>
      <c r="X56335" s="25"/>
    </row>
    <row r="56336" spans="23:24" x14ac:dyDescent="0.2">
      <c r="W56336" s="25"/>
      <c r="X56336" s="25"/>
    </row>
    <row r="56337" spans="23:24" x14ac:dyDescent="0.2">
      <c r="W56337" s="25"/>
      <c r="X56337" s="25"/>
    </row>
    <row r="56338" spans="23:24" x14ac:dyDescent="0.2">
      <c r="W56338" s="25"/>
      <c r="X56338" s="25"/>
    </row>
    <row r="56339" spans="23:24" x14ac:dyDescent="0.2">
      <c r="W56339" s="25"/>
      <c r="X56339" s="25"/>
    </row>
    <row r="56340" spans="23:24" x14ac:dyDescent="0.2">
      <c r="W56340" s="25"/>
      <c r="X56340" s="25"/>
    </row>
    <row r="56341" spans="23:24" x14ac:dyDescent="0.2">
      <c r="W56341" s="25"/>
      <c r="X56341" s="25"/>
    </row>
    <row r="56342" spans="23:24" x14ac:dyDescent="0.2">
      <c r="W56342" s="25"/>
      <c r="X56342" s="25"/>
    </row>
    <row r="56343" spans="23:24" x14ac:dyDescent="0.2">
      <c r="W56343" s="25"/>
      <c r="X56343" s="25"/>
    </row>
    <row r="56344" spans="23:24" x14ac:dyDescent="0.2">
      <c r="W56344" s="25"/>
      <c r="X56344" s="25"/>
    </row>
    <row r="56345" spans="23:24" x14ac:dyDescent="0.2">
      <c r="W56345" s="25"/>
      <c r="X56345" s="25"/>
    </row>
    <row r="56346" spans="23:24" x14ac:dyDescent="0.2">
      <c r="W56346" s="25"/>
      <c r="X56346" s="25"/>
    </row>
    <row r="56347" spans="23:24" x14ac:dyDescent="0.2">
      <c r="W56347" s="25"/>
      <c r="X56347" s="25"/>
    </row>
    <row r="56348" spans="23:24" x14ac:dyDescent="0.2">
      <c r="W56348" s="25"/>
      <c r="X56348" s="25"/>
    </row>
    <row r="56349" spans="23:24" x14ac:dyDescent="0.2">
      <c r="W56349" s="25"/>
      <c r="X56349" s="25"/>
    </row>
    <row r="56350" spans="23:24" x14ac:dyDescent="0.2">
      <c r="W56350" s="25"/>
      <c r="X56350" s="25"/>
    </row>
    <row r="56351" spans="23:24" x14ac:dyDescent="0.2">
      <c r="W56351" s="25"/>
      <c r="X56351" s="25"/>
    </row>
    <row r="56352" spans="23:24" x14ac:dyDescent="0.2">
      <c r="W56352" s="25"/>
      <c r="X56352" s="25"/>
    </row>
    <row r="56353" spans="23:24" x14ac:dyDescent="0.2">
      <c r="W56353" s="25"/>
      <c r="X56353" s="25"/>
    </row>
    <row r="56354" spans="23:24" x14ac:dyDescent="0.2">
      <c r="W56354" s="25"/>
      <c r="X56354" s="25"/>
    </row>
    <row r="56355" spans="23:24" x14ac:dyDescent="0.2">
      <c r="W56355" s="25"/>
      <c r="X56355" s="25"/>
    </row>
    <row r="56356" spans="23:24" x14ac:dyDescent="0.2">
      <c r="W56356" s="25"/>
      <c r="X56356" s="25"/>
    </row>
    <row r="56357" spans="23:24" x14ac:dyDescent="0.2">
      <c r="W56357" s="25"/>
      <c r="X56357" s="25"/>
    </row>
    <row r="56358" spans="23:24" x14ac:dyDescent="0.2">
      <c r="W56358" s="25"/>
      <c r="X56358" s="25"/>
    </row>
    <row r="56359" spans="23:24" x14ac:dyDescent="0.2">
      <c r="W56359" s="25"/>
      <c r="X56359" s="25"/>
    </row>
    <row r="56360" spans="23:24" x14ac:dyDescent="0.2">
      <c r="W56360" s="25"/>
      <c r="X56360" s="25"/>
    </row>
    <row r="56361" spans="23:24" x14ac:dyDescent="0.2">
      <c r="W56361" s="25"/>
      <c r="X56361" s="25"/>
    </row>
    <row r="56362" spans="23:24" x14ac:dyDescent="0.2">
      <c r="W56362" s="25"/>
      <c r="X56362" s="25"/>
    </row>
    <row r="56363" spans="23:24" x14ac:dyDescent="0.2">
      <c r="W56363" s="25"/>
      <c r="X56363" s="25"/>
    </row>
    <row r="56364" spans="23:24" x14ac:dyDescent="0.2">
      <c r="W56364" s="25"/>
      <c r="X56364" s="25"/>
    </row>
    <row r="56365" spans="23:24" x14ac:dyDescent="0.2">
      <c r="W56365" s="25"/>
      <c r="X56365" s="25"/>
    </row>
    <row r="56366" spans="23:24" x14ac:dyDescent="0.2">
      <c r="W56366" s="25"/>
      <c r="X56366" s="25"/>
    </row>
    <row r="56367" spans="23:24" x14ac:dyDescent="0.2">
      <c r="W56367" s="25"/>
      <c r="X56367" s="25"/>
    </row>
    <row r="56368" spans="23:24" x14ac:dyDescent="0.2">
      <c r="W56368" s="25"/>
      <c r="X56368" s="25"/>
    </row>
    <row r="56369" spans="23:24" x14ac:dyDescent="0.2">
      <c r="W56369" s="25"/>
      <c r="X56369" s="25"/>
    </row>
    <row r="56370" spans="23:24" x14ac:dyDescent="0.2">
      <c r="W56370" s="25"/>
      <c r="X56370" s="25"/>
    </row>
    <row r="56371" spans="23:24" x14ac:dyDescent="0.2">
      <c r="W56371" s="25"/>
      <c r="X56371" s="25"/>
    </row>
    <row r="56372" spans="23:24" x14ac:dyDescent="0.2">
      <c r="W56372" s="25"/>
      <c r="X56372" s="25"/>
    </row>
    <row r="56373" spans="23:24" x14ac:dyDescent="0.2">
      <c r="W56373" s="25"/>
      <c r="X56373" s="25"/>
    </row>
    <row r="56374" spans="23:24" x14ac:dyDescent="0.2">
      <c r="W56374" s="25"/>
      <c r="X56374" s="25"/>
    </row>
    <row r="56375" spans="23:24" x14ac:dyDescent="0.2">
      <c r="W56375" s="25"/>
      <c r="X56375" s="25"/>
    </row>
    <row r="56376" spans="23:24" x14ac:dyDescent="0.2">
      <c r="W56376" s="25"/>
      <c r="X56376" s="25"/>
    </row>
    <row r="56377" spans="23:24" x14ac:dyDescent="0.2">
      <c r="W56377" s="25"/>
      <c r="X56377" s="25"/>
    </row>
    <row r="56378" spans="23:24" x14ac:dyDescent="0.2">
      <c r="W56378" s="25"/>
      <c r="X56378" s="25"/>
    </row>
    <row r="56379" spans="23:24" x14ac:dyDescent="0.2">
      <c r="W56379" s="25"/>
      <c r="X56379" s="25"/>
    </row>
    <row r="56380" spans="23:24" x14ac:dyDescent="0.2">
      <c r="W56380" s="25"/>
      <c r="X56380" s="25"/>
    </row>
    <row r="56381" spans="23:24" x14ac:dyDescent="0.2">
      <c r="W56381" s="25"/>
      <c r="X56381" s="25"/>
    </row>
    <row r="56382" spans="23:24" x14ac:dyDescent="0.2">
      <c r="W56382" s="25"/>
      <c r="X56382" s="25"/>
    </row>
    <row r="56383" spans="23:24" x14ac:dyDescent="0.2">
      <c r="W56383" s="25"/>
      <c r="X56383" s="25"/>
    </row>
    <row r="56384" spans="23:24" x14ac:dyDescent="0.2">
      <c r="W56384" s="25"/>
      <c r="X56384" s="25"/>
    </row>
    <row r="56385" spans="23:24" x14ac:dyDescent="0.2">
      <c r="W56385" s="25"/>
      <c r="X56385" s="25"/>
    </row>
    <row r="56386" spans="23:24" x14ac:dyDescent="0.2">
      <c r="W56386" s="25"/>
      <c r="X56386" s="25"/>
    </row>
    <row r="56387" spans="23:24" x14ac:dyDescent="0.2">
      <c r="W56387" s="25"/>
      <c r="X56387" s="25"/>
    </row>
    <row r="56388" spans="23:24" x14ac:dyDescent="0.2">
      <c r="W56388" s="25"/>
      <c r="X56388" s="25"/>
    </row>
    <row r="56389" spans="23:24" x14ac:dyDescent="0.2">
      <c r="W56389" s="25"/>
      <c r="X56389" s="25"/>
    </row>
    <row r="56390" spans="23:24" x14ac:dyDescent="0.2">
      <c r="W56390" s="25"/>
      <c r="X56390" s="25"/>
    </row>
    <row r="56391" spans="23:24" x14ac:dyDescent="0.2">
      <c r="W56391" s="25"/>
      <c r="X56391" s="25"/>
    </row>
    <row r="56392" spans="23:24" x14ac:dyDescent="0.2">
      <c r="W56392" s="25"/>
      <c r="X56392" s="25"/>
    </row>
    <row r="56393" spans="23:24" x14ac:dyDescent="0.2">
      <c r="W56393" s="25"/>
      <c r="X56393" s="25"/>
    </row>
    <row r="56394" spans="23:24" x14ac:dyDescent="0.2">
      <c r="W56394" s="25"/>
      <c r="X56394" s="25"/>
    </row>
    <row r="56395" spans="23:24" x14ac:dyDescent="0.2">
      <c r="W56395" s="25"/>
      <c r="X56395" s="25"/>
    </row>
    <row r="56396" spans="23:24" x14ac:dyDescent="0.2">
      <c r="W56396" s="25"/>
      <c r="X56396" s="25"/>
    </row>
    <row r="56397" spans="23:24" x14ac:dyDescent="0.2">
      <c r="W56397" s="25"/>
      <c r="X56397" s="25"/>
    </row>
    <row r="56398" spans="23:24" x14ac:dyDescent="0.2">
      <c r="W56398" s="25"/>
      <c r="X56398" s="25"/>
    </row>
    <row r="56399" spans="23:24" x14ac:dyDescent="0.2">
      <c r="W56399" s="25"/>
      <c r="X56399" s="25"/>
    </row>
    <row r="56400" spans="23:24" x14ac:dyDescent="0.2">
      <c r="W56400" s="25"/>
      <c r="X56400" s="25"/>
    </row>
    <row r="56401" spans="23:24" x14ac:dyDescent="0.2">
      <c r="W56401" s="25"/>
      <c r="X56401" s="25"/>
    </row>
    <row r="56402" spans="23:24" x14ac:dyDescent="0.2">
      <c r="W56402" s="25"/>
      <c r="X56402" s="25"/>
    </row>
    <row r="56403" spans="23:24" x14ac:dyDescent="0.2">
      <c r="W56403" s="25"/>
      <c r="X56403" s="25"/>
    </row>
    <row r="56404" spans="23:24" x14ac:dyDescent="0.2">
      <c r="W56404" s="25"/>
      <c r="X56404" s="25"/>
    </row>
    <row r="56405" spans="23:24" x14ac:dyDescent="0.2">
      <c r="W56405" s="25"/>
      <c r="X56405" s="25"/>
    </row>
    <row r="56406" spans="23:24" x14ac:dyDescent="0.2">
      <c r="W56406" s="25"/>
      <c r="X56406" s="25"/>
    </row>
    <row r="56407" spans="23:24" x14ac:dyDescent="0.2">
      <c r="W56407" s="25"/>
      <c r="X56407" s="25"/>
    </row>
    <row r="56408" spans="23:24" x14ac:dyDescent="0.2">
      <c r="W56408" s="25"/>
      <c r="X56408" s="25"/>
    </row>
    <row r="56409" spans="23:24" x14ac:dyDescent="0.2">
      <c r="W56409" s="25"/>
      <c r="X56409" s="25"/>
    </row>
    <row r="56410" spans="23:24" x14ac:dyDescent="0.2">
      <c r="W56410" s="25"/>
      <c r="X56410" s="25"/>
    </row>
    <row r="56411" spans="23:24" x14ac:dyDescent="0.2">
      <c r="W56411" s="25"/>
      <c r="X56411" s="25"/>
    </row>
    <row r="56412" spans="23:24" x14ac:dyDescent="0.2">
      <c r="W56412" s="25"/>
      <c r="X56412" s="25"/>
    </row>
    <row r="56413" spans="23:24" x14ac:dyDescent="0.2">
      <c r="W56413" s="25"/>
      <c r="X56413" s="25"/>
    </row>
    <row r="56414" spans="23:24" x14ac:dyDescent="0.2">
      <c r="W56414" s="25"/>
      <c r="X56414" s="25"/>
    </row>
    <row r="56415" spans="23:24" x14ac:dyDescent="0.2">
      <c r="W56415" s="25"/>
      <c r="X56415" s="25"/>
    </row>
    <row r="56416" spans="23:24" x14ac:dyDescent="0.2">
      <c r="W56416" s="25"/>
      <c r="X56416" s="25"/>
    </row>
    <row r="56417" spans="23:24" x14ac:dyDescent="0.2">
      <c r="W56417" s="25"/>
      <c r="X56417" s="25"/>
    </row>
    <row r="56418" spans="23:24" x14ac:dyDescent="0.2">
      <c r="W56418" s="25"/>
      <c r="X56418" s="25"/>
    </row>
    <row r="56419" spans="23:24" x14ac:dyDescent="0.2">
      <c r="W56419" s="25"/>
      <c r="X56419" s="25"/>
    </row>
    <row r="56420" spans="23:24" x14ac:dyDescent="0.2">
      <c r="W56420" s="25"/>
      <c r="X56420" s="25"/>
    </row>
    <row r="56421" spans="23:24" x14ac:dyDescent="0.2">
      <c r="W56421" s="25"/>
      <c r="X56421" s="25"/>
    </row>
    <row r="56422" spans="23:24" x14ac:dyDescent="0.2">
      <c r="W56422" s="25"/>
      <c r="X56422" s="25"/>
    </row>
    <row r="56423" spans="23:24" x14ac:dyDescent="0.2">
      <c r="W56423" s="25"/>
      <c r="X56423" s="25"/>
    </row>
    <row r="56424" spans="23:24" x14ac:dyDescent="0.2">
      <c r="W56424" s="25"/>
      <c r="X56424" s="25"/>
    </row>
    <row r="56425" spans="23:24" x14ac:dyDescent="0.2">
      <c r="W56425" s="25"/>
      <c r="X56425" s="25"/>
    </row>
    <row r="56426" spans="23:24" x14ac:dyDescent="0.2">
      <c r="W56426" s="25"/>
      <c r="X56426" s="25"/>
    </row>
    <row r="56427" spans="23:24" x14ac:dyDescent="0.2">
      <c r="W56427" s="25"/>
      <c r="X56427" s="25"/>
    </row>
    <row r="56428" spans="23:24" x14ac:dyDescent="0.2">
      <c r="W56428" s="25"/>
      <c r="X56428" s="25"/>
    </row>
    <row r="56429" spans="23:24" x14ac:dyDescent="0.2">
      <c r="W56429" s="25"/>
      <c r="X56429" s="25"/>
    </row>
    <row r="56430" spans="23:24" x14ac:dyDescent="0.2">
      <c r="W56430" s="25"/>
      <c r="X56430" s="25"/>
    </row>
    <row r="56431" spans="23:24" x14ac:dyDescent="0.2">
      <c r="W56431" s="25"/>
      <c r="X56431" s="25"/>
    </row>
    <row r="56432" spans="23:24" x14ac:dyDescent="0.2">
      <c r="W56432" s="25"/>
      <c r="X56432" s="25"/>
    </row>
    <row r="56433" spans="23:24" x14ac:dyDescent="0.2">
      <c r="W56433" s="25"/>
      <c r="X56433" s="25"/>
    </row>
    <row r="56434" spans="23:24" x14ac:dyDescent="0.2">
      <c r="W56434" s="25"/>
      <c r="X56434" s="25"/>
    </row>
    <row r="56435" spans="23:24" x14ac:dyDescent="0.2">
      <c r="W56435" s="25"/>
      <c r="X56435" s="25"/>
    </row>
    <row r="56436" spans="23:24" x14ac:dyDescent="0.2">
      <c r="W56436" s="25"/>
      <c r="X56436" s="25"/>
    </row>
    <row r="56437" spans="23:24" x14ac:dyDescent="0.2">
      <c r="W56437" s="25"/>
      <c r="X56437" s="25"/>
    </row>
    <row r="56438" spans="23:24" x14ac:dyDescent="0.2">
      <c r="W56438" s="25"/>
      <c r="X56438" s="25"/>
    </row>
    <row r="56439" spans="23:24" x14ac:dyDescent="0.2">
      <c r="W56439" s="25"/>
      <c r="X56439" s="25"/>
    </row>
    <row r="56440" spans="23:24" x14ac:dyDescent="0.2">
      <c r="W56440" s="25"/>
      <c r="X56440" s="25"/>
    </row>
    <row r="56441" spans="23:24" x14ac:dyDescent="0.2">
      <c r="W56441" s="25"/>
      <c r="X56441" s="25"/>
    </row>
    <row r="56442" spans="23:24" x14ac:dyDescent="0.2">
      <c r="W56442" s="25"/>
      <c r="X56442" s="25"/>
    </row>
    <row r="56443" spans="23:24" x14ac:dyDescent="0.2">
      <c r="W56443" s="25"/>
      <c r="X56443" s="25"/>
    </row>
    <row r="56444" spans="23:24" x14ac:dyDescent="0.2">
      <c r="W56444" s="25"/>
      <c r="X56444" s="25"/>
    </row>
    <row r="56445" spans="23:24" x14ac:dyDescent="0.2">
      <c r="W56445" s="25"/>
      <c r="X56445" s="25"/>
    </row>
    <row r="56446" spans="23:24" x14ac:dyDescent="0.2">
      <c r="W56446" s="25"/>
      <c r="X56446" s="25"/>
    </row>
    <row r="56447" spans="23:24" x14ac:dyDescent="0.2">
      <c r="W56447" s="25"/>
      <c r="X56447" s="25"/>
    </row>
    <row r="56448" spans="23:24" x14ac:dyDescent="0.2">
      <c r="W56448" s="25"/>
      <c r="X56448" s="25"/>
    </row>
    <row r="56449" spans="23:24" x14ac:dyDescent="0.2">
      <c r="W56449" s="25"/>
      <c r="X56449" s="25"/>
    </row>
    <row r="56450" spans="23:24" x14ac:dyDescent="0.2">
      <c r="W56450" s="25"/>
      <c r="X56450" s="25"/>
    </row>
    <row r="56451" spans="23:24" x14ac:dyDescent="0.2">
      <c r="W56451" s="25"/>
      <c r="X56451" s="25"/>
    </row>
    <row r="56452" spans="23:24" x14ac:dyDescent="0.2">
      <c r="W56452" s="25"/>
      <c r="X56452" s="25"/>
    </row>
    <row r="56453" spans="23:24" x14ac:dyDescent="0.2">
      <c r="W56453" s="25"/>
      <c r="X56453" s="25"/>
    </row>
    <row r="56454" spans="23:24" x14ac:dyDescent="0.2">
      <c r="W56454" s="25"/>
      <c r="X56454" s="25"/>
    </row>
    <row r="56455" spans="23:24" x14ac:dyDescent="0.2">
      <c r="W56455" s="25"/>
      <c r="X56455" s="25"/>
    </row>
    <row r="56456" spans="23:24" x14ac:dyDescent="0.2">
      <c r="W56456" s="25"/>
      <c r="X56456" s="25"/>
    </row>
    <row r="56457" spans="23:24" x14ac:dyDescent="0.2">
      <c r="W56457" s="25"/>
      <c r="X56457" s="25"/>
    </row>
    <row r="56458" spans="23:24" x14ac:dyDescent="0.2">
      <c r="W56458" s="25"/>
      <c r="X56458" s="25"/>
    </row>
    <row r="56459" spans="23:24" x14ac:dyDescent="0.2">
      <c r="W56459" s="25"/>
      <c r="X56459" s="25"/>
    </row>
    <row r="56460" spans="23:24" x14ac:dyDescent="0.2">
      <c r="W56460" s="25"/>
      <c r="X56460" s="25"/>
    </row>
    <row r="56461" spans="23:24" x14ac:dyDescent="0.2">
      <c r="W56461" s="25"/>
      <c r="X56461" s="25"/>
    </row>
    <row r="56462" spans="23:24" x14ac:dyDescent="0.2">
      <c r="W56462" s="25"/>
      <c r="X56462" s="25"/>
    </row>
    <row r="56463" spans="23:24" x14ac:dyDescent="0.2">
      <c r="W56463" s="25"/>
      <c r="X56463" s="25"/>
    </row>
    <row r="56464" spans="23:24" x14ac:dyDescent="0.2">
      <c r="W56464" s="25"/>
      <c r="X56464" s="25"/>
    </row>
    <row r="56465" spans="23:24" x14ac:dyDescent="0.2">
      <c r="W56465" s="25"/>
      <c r="X56465" s="25"/>
    </row>
    <row r="56466" spans="23:24" x14ac:dyDescent="0.2">
      <c r="W56466" s="25"/>
      <c r="X56466" s="25"/>
    </row>
    <row r="56467" spans="23:24" x14ac:dyDescent="0.2">
      <c r="W56467" s="25"/>
      <c r="X56467" s="25"/>
    </row>
    <row r="56468" spans="23:24" x14ac:dyDescent="0.2">
      <c r="W56468" s="25"/>
      <c r="X56468" s="25"/>
    </row>
    <row r="56469" spans="23:24" x14ac:dyDescent="0.2">
      <c r="W56469" s="25"/>
      <c r="X56469" s="25"/>
    </row>
    <row r="56470" spans="23:24" x14ac:dyDescent="0.2">
      <c r="W56470" s="25"/>
      <c r="X56470" s="25"/>
    </row>
    <row r="56471" spans="23:24" x14ac:dyDescent="0.2">
      <c r="W56471" s="25"/>
      <c r="X56471" s="25"/>
    </row>
    <row r="56472" spans="23:24" x14ac:dyDescent="0.2">
      <c r="W56472" s="25"/>
      <c r="X56472" s="25"/>
    </row>
    <row r="56473" spans="23:24" x14ac:dyDescent="0.2">
      <c r="W56473" s="25"/>
      <c r="X56473" s="25"/>
    </row>
    <row r="56474" spans="23:24" x14ac:dyDescent="0.2">
      <c r="W56474" s="25"/>
      <c r="X56474" s="25"/>
    </row>
    <row r="56475" spans="23:24" x14ac:dyDescent="0.2">
      <c r="W56475" s="25"/>
      <c r="X56475" s="25"/>
    </row>
    <row r="56476" spans="23:24" x14ac:dyDescent="0.2">
      <c r="W56476" s="25"/>
      <c r="X56476" s="25"/>
    </row>
    <row r="56477" spans="23:24" x14ac:dyDescent="0.2">
      <c r="W56477" s="25"/>
      <c r="X56477" s="25"/>
    </row>
    <row r="56478" spans="23:24" x14ac:dyDescent="0.2">
      <c r="W56478" s="25"/>
      <c r="X56478" s="25"/>
    </row>
    <row r="56479" spans="23:24" x14ac:dyDescent="0.2">
      <c r="W56479" s="25"/>
      <c r="X56479" s="25"/>
    </row>
    <row r="56480" spans="23:24" x14ac:dyDescent="0.2">
      <c r="W56480" s="25"/>
      <c r="X56480" s="25"/>
    </row>
    <row r="56481" spans="23:24" x14ac:dyDescent="0.2">
      <c r="W56481" s="25"/>
      <c r="X56481" s="25"/>
    </row>
    <row r="56482" spans="23:24" x14ac:dyDescent="0.2">
      <c r="W56482" s="25"/>
      <c r="X56482" s="25"/>
    </row>
    <row r="56483" spans="23:24" x14ac:dyDescent="0.2">
      <c r="W56483" s="25"/>
      <c r="X56483" s="25"/>
    </row>
    <row r="56484" spans="23:24" x14ac:dyDescent="0.2">
      <c r="W56484" s="25"/>
      <c r="X56484" s="25"/>
    </row>
    <row r="56485" spans="23:24" x14ac:dyDescent="0.2">
      <c r="W56485" s="25"/>
      <c r="X56485" s="25"/>
    </row>
    <row r="56486" spans="23:24" x14ac:dyDescent="0.2">
      <c r="W56486" s="25"/>
      <c r="X56486" s="25"/>
    </row>
    <row r="56487" spans="23:24" x14ac:dyDescent="0.2">
      <c r="W56487" s="25"/>
      <c r="X56487" s="25"/>
    </row>
    <row r="56488" spans="23:24" x14ac:dyDescent="0.2">
      <c r="W56488" s="25"/>
      <c r="X56488" s="25"/>
    </row>
    <row r="56489" spans="23:24" x14ac:dyDescent="0.2">
      <c r="W56489" s="25"/>
      <c r="X56489" s="25"/>
    </row>
    <row r="56490" spans="23:24" x14ac:dyDescent="0.2">
      <c r="W56490" s="25"/>
      <c r="X56490" s="25"/>
    </row>
    <row r="56491" spans="23:24" x14ac:dyDescent="0.2">
      <c r="W56491" s="25"/>
      <c r="X56491" s="25"/>
    </row>
    <row r="56492" spans="23:24" x14ac:dyDescent="0.2">
      <c r="W56492" s="25"/>
      <c r="X56492" s="25"/>
    </row>
    <row r="56493" spans="23:24" x14ac:dyDescent="0.2">
      <c r="W56493" s="25"/>
      <c r="X56493" s="25"/>
    </row>
    <row r="56494" spans="23:24" x14ac:dyDescent="0.2">
      <c r="W56494" s="25"/>
      <c r="X56494" s="25"/>
    </row>
    <row r="56495" spans="23:24" x14ac:dyDescent="0.2">
      <c r="W56495" s="25"/>
      <c r="X56495" s="25"/>
    </row>
    <row r="56496" spans="23:24" x14ac:dyDescent="0.2">
      <c r="W56496" s="25"/>
      <c r="X56496" s="25"/>
    </row>
    <row r="56497" spans="23:24" x14ac:dyDescent="0.2">
      <c r="W56497" s="25"/>
      <c r="X56497" s="25"/>
    </row>
    <row r="56498" spans="23:24" x14ac:dyDescent="0.2">
      <c r="W56498" s="25"/>
      <c r="X56498" s="25"/>
    </row>
    <row r="56499" spans="23:24" x14ac:dyDescent="0.2">
      <c r="W56499" s="25"/>
      <c r="X56499" s="25"/>
    </row>
    <row r="56500" spans="23:24" x14ac:dyDescent="0.2">
      <c r="W56500" s="25"/>
      <c r="X56500" s="25"/>
    </row>
    <row r="56501" spans="23:24" x14ac:dyDescent="0.2">
      <c r="W56501" s="25"/>
      <c r="X56501" s="25"/>
    </row>
    <row r="56502" spans="23:24" x14ac:dyDescent="0.2">
      <c r="W56502" s="25"/>
      <c r="X56502" s="25"/>
    </row>
    <row r="56503" spans="23:24" x14ac:dyDescent="0.2">
      <c r="W56503" s="25"/>
      <c r="X56503" s="25"/>
    </row>
    <row r="56504" spans="23:24" x14ac:dyDescent="0.2">
      <c r="W56504" s="25"/>
      <c r="X56504" s="25"/>
    </row>
    <row r="56505" spans="23:24" x14ac:dyDescent="0.2">
      <c r="W56505" s="25"/>
      <c r="X56505" s="25"/>
    </row>
    <row r="56506" spans="23:24" x14ac:dyDescent="0.2">
      <c r="W56506" s="25"/>
      <c r="X56506" s="25"/>
    </row>
    <row r="56507" spans="23:24" x14ac:dyDescent="0.2">
      <c r="W56507" s="25"/>
      <c r="X56507" s="25"/>
    </row>
    <row r="56508" spans="23:24" x14ac:dyDescent="0.2">
      <c r="W56508" s="25"/>
      <c r="X56508" s="25"/>
    </row>
    <row r="56509" spans="23:24" x14ac:dyDescent="0.2">
      <c r="W56509" s="25"/>
      <c r="X56509" s="25"/>
    </row>
    <row r="56510" spans="23:24" x14ac:dyDescent="0.2">
      <c r="W56510" s="25"/>
      <c r="X56510" s="25"/>
    </row>
    <row r="56511" spans="23:24" x14ac:dyDescent="0.2">
      <c r="W56511" s="25"/>
      <c r="X56511" s="25"/>
    </row>
    <row r="56512" spans="23:24" x14ac:dyDescent="0.2">
      <c r="W56512" s="25"/>
      <c r="X56512" s="25"/>
    </row>
    <row r="56513" spans="23:24" x14ac:dyDescent="0.2">
      <c r="W56513" s="25"/>
      <c r="X56513" s="25"/>
    </row>
    <row r="56514" spans="23:24" x14ac:dyDescent="0.2">
      <c r="W56514" s="25"/>
      <c r="X56514" s="25"/>
    </row>
    <row r="56515" spans="23:24" x14ac:dyDescent="0.2">
      <c r="W56515" s="25"/>
      <c r="X56515" s="25"/>
    </row>
    <row r="56516" spans="23:24" x14ac:dyDescent="0.2">
      <c r="W56516" s="25"/>
      <c r="X56516" s="25"/>
    </row>
    <row r="56517" spans="23:24" x14ac:dyDescent="0.2">
      <c r="W56517" s="25"/>
      <c r="X56517" s="25"/>
    </row>
    <row r="56518" spans="23:24" x14ac:dyDescent="0.2">
      <c r="W56518" s="25"/>
      <c r="X56518" s="25"/>
    </row>
    <row r="56519" spans="23:24" x14ac:dyDescent="0.2">
      <c r="W56519" s="25"/>
      <c r="X56519" s="25"/>
    </row>
    <row r="56520" spans="23:24" x14ac:dyDescent="0.2">
      <c r="W56520" s="25"/>
      <c r="X56520" s="25"/>
    </row>
    <row r="56521" spans="23:24" x14ac:dyDescent="0.2">
      <c r="W56521" s="25"/>
      <c r="X56521" s="25"/>
    </row>
    <row r="56522" spans="23:24" x14ac:dyDescent="0.2">
      <c r="W56522" s="25"/>
      <c r="X56522" s="25"/>
    </row>
    <row r="56523" spans="23:24" x14ac:dyDescent="0.2">
      <c r="W56523" s="25"/>
      <c r="X56523" s="25"/>
    </row>
    <row r="56524" spans="23:24" x14ac:dyDescent="0.2">
      <c r="W56524" s="25"/>
      <c r="X56524" s="25"/>
    </row>
    <row r="56525" spans="23:24" x14ac:dyDescent="0.2">
      <c r="W56525" s="25"/>
      <c r="X56525" s="25"/>
    </row>
    <row r="56526" spans="23:24" x14ac:dyDescent="0.2">
      <c r="W56526" s="25"/>
      <c r="X56526" s="25"/>
    </row>
    <row r="56527" spans="23:24" x14ac:dyDescent="0.2">
      <c r="W56527" s="25"/>
      <c r="X56527" s="25"/>
    </row>
    <row r="56528" spans="23:24" x14ac:dyDescent="0.2">
      <c r="W56528" s="25"/>
      <c r="X56528" s="25"/>
    </row>
    <row r="56529" spans="23:24" x14ac:dyDescent="0.2">
      <c r="W56529" s="25"/>
      <c r="X56529" s="25"/>
    </row>
    <row r="56530" spans="23:24" x14ac:dyDescent="0.2">
      <c r="W56530" s="25"/>
      <c r="X56530" s="25"/>
    </row>
    <row r="56531" spans="23:24" x14ac:dyDescent="0.2">
      <c r="W56531" s="25"/>
      <c r="X56531" s="25"/>
    </row>
    <row r="56532" spans="23:24" x14ac:dyDescent="0.2">
      <c r="W56532" s="25"/>
      <c r="X56532" s="25"/>
    </row>
    <row r="56533" spans="23:24" x14ac:dyDescent="0.2">
      <c r="W56533" s="25"/>
      <c r="X56533" s="25"/>
    </row>
    <row r="56534" spans="23:24" x14ac:dyDescent="0.2">
      <c r="W56534" s="25"/>
      <c r="X56534" s="25"/>
    </row>
    <row r="56535" spans="23:24" x14ac:dyDescent="0.2">
      <c r="W56535" s="25"/>
      <c r="X56535" s="25"/>
    </row>
    <row r="56536" spans="23:24" x14ac:dyDescent="0.2">
      <c r="W56536" s="25"/>
      <c r="X56536" s="25"/>
    </row>
    <row r="56537" spans="23:24" x14ac:dyDescent="0.2">
      <c r="W56537" s="25"/>
      <c r="X56537" s="25"/>
    </row>
    <row r="56538" spans="23:24" x14ac:dyDescent="0.2">
      <c r="W56538" s="25"/>
      <c r="X56538" s="25"/>
    </row>
    <row r="56539" spans="23:24" x14ac:dyDescent="0.2">
      <c r="W56539" s="25"/>
      <c r="X56539" s="25"/>
    </row>
    <row r="56540" spans="23:24" x14ac:dyDescent="0.2">
      <c r="W56540" s="25"/>
      <c r="X56540" s="25"/>
    </row>
    <row r="56541" spans="23:24" x14ac:dyDescent="0.2">
      <c r="W56541" s="25"/>
      <c r="X56541" s="25"/>
    </row>
    <row r="56542" spans="23:24" x14ac:dyDescent="0.2">
      <c r="W56542" s="25"/>
      <c r="X56542" s="25"/>
    </row>
    <row r="56543" spans="23:24" x14ac:dyDescent="0.2">
      <c r="W56543" s="25"/>
      <c r="X56543" s="25"/>
    </row>
    <row r="56544" spans="23:24" x14ac:dyDescent="0.2">
      <c r="W56544" s="25"/>
      <c r="X56544" s="25"/>
    </row>
    <row r="56545" spans="23:24" x14ac:dyDescent="0.2">
      <c r="W56545" s="25"/>
      <c r="X56545" s="25"/>
    </row>
    <row r="56546" spans="23:24" x14ac:dyDescent="0.2">
      <c r="W56546" s="25"/>
      <c r="X56546" s="25"/>
    </row>
    <row r="56547" spans="23:24" x14ac:dyDescent="0.2">
      <c r="W56547" s="25"/>
      <c r="X56547" s="25"/>
    </row>
    <row r="56548" spans="23:24" x14ac:dyDescent="0.2">
      <c r="W56548" s="25"/>
      <c r="X56548" s="25"/>
    </row>
    <row r="56549" spans="23:24" x14ac:dyDescent="0.2">
      <c r="W56549" s="25"/>
      <c r="X56549" s="25"/>
    </row>
    <row r="56550" spans="23:24" x14ac:dyDescent="0.2">
      <c r="W56550" s="25"/>
      <c r="X56550" s="25"/>
    </row>
    <row r="56551" spans="23:24" x14ac:dyDescent="0.2">
      <c r="W56551" s="25"/>
      <c r="X56551" s="25"/>
    </row>
    <row r="56552" spans="23:24" x14ac:dyDescent="0.2">
      <c r="W56552" s="25"/>
      <c r="X56552" s="25"/>
    </row>
    <row r="56553" spans="23:24" x14ac:dyDescent="0.2">
      <c r="W56553" s="25"/>
      <c r="X56553" s="25"/>
    </row>
    <row r="56554" spans="23:24" x14ac:dyDescent="0.2">
      <c r="W56554" s="25"/>
      <c r="X56554" s="25"/>
    </row>
    <row r="56555" spans="23:24" x14ac:dyDescent="0.2">
      <c r="W56555" s="25"/>
      <c r="X56555" s="25"/>
    </row>
    <row r="56556" spans="23:24" x14ac:dyDescent="0.2">
      <c r="W56556" s="25"/>
      <c r="X56556" s="25"/>
    </row>
    <row r="56557" spans="23:24" x14ac:dyDescent="0.2">
      <c r="W56557" s="25"/>
      <c r="X56557" s="25"/>
    </row>
    <row r="56558" spans="23:24" x14ac:dyDescent="0.2">
      <c r="W56558" s="25"/>
      <c r="X56558" s="25"/>
    </row>
    <row r="56559" spans="23:24" x14ac:dyDescent="0.2">
      <c r="W56559" s="25"/>
      <c r="X56559" s="25"/>
    </row>
    <row r="56560" spans="23:24" x14ac:dyDescent="0.2">
      <c r="W56560" s="25"/>
      <c r="X56560" s="25"/>
    </row>
    <row r="56561" spans="23:24" x14ac:dyDescent="0.2">
      <c r="W56561" s="25"/>
      <c r="X56561" s="25"/>
    </row>
    <row r="56562" spans="23:24" x14ac:dyDescent="0.2">
      <c r="W56562" s="25"/>
      <c r="X56562" s="25"/>
    </row>
    <row r="56563" spans="23:24" x14ac:dyDescent="0.2">
      <c r="W56563" s="25"/>
      <c r="X56563" s="25"/>
    </row>
    <row r="56564" spans="23:24" x14ac:dyDescent="0.2">
      <c r="W56564" s="25"/>
      <c r="X56564" s="25"/>
    </row>
    <row r="56565" spans="23:24" x14ac:dyDescent="0.2">
      <c r="W56565" s="25"/>
      <c r="X56565" s="25"/>
    </row>
    <row r="56566" spans="23:24" x14ac:dyDescent="0.2">
      <c r="W56566" s="25"/>
      <c r="X56566" s="25"/>
    </row>
    <row r="56567" spans="23:24" x14ac:dyDescent="0.2">
      <c r="W56567" s="25"/>
      <c r="X56567" s="25"/>
    </row>
    <row r="56568" spans="23:24" x14ac:dyDescent="0.2">
      <c r="W56568" s="25"/>
      <c r="X56568" s="25"/>
    </row>
    <row r="56569" spans="23:24" x14ac:dyDescent="0.2">
      <c r="W56569" s="25"/>
      <c r="X56569" s="25"/>
    </row>
    <row r="56570" spans="23:24" x14ac:dyDescent="0.2">
      <c r="W56570" s="25"/>
      <c r="X56570" s="25"/>
    </row>
    <row r="56571" spans="23:24" x14ac:dyDescent="0.2">
      <c r="W56571" s="25"/>
      <c r="X56571" s="25"/>
    </row>
    <row r="56572" spans="23:24" x14ac:dyDescent="0.2">
      <c r="W56572" s="25"/>
      <c r="X56572" s="25"/>
    </row>
    <row r="56573" spans="23:24" x14ac:dyDescent="0.2">
      <c r="W56573" s="25"/>
      <c r="X56573" s="25"/>
    </row>
    <row r="56574" spans="23:24" x14ac:dyDescent="0.2">
      <c r="W56574" s="25"/>
      <c r="X56574" s="25"/>
    </row>
    <row r="56575" spans="23:24" x14ac:dyDescent="0.2">
      <c r="W56575" s="25"/>
      <c r="X56575" s="25"/>
    </row>
    <row r="56576" spans="23:24" x14ac:dyDescent="0.2">
      <c r="W56576" s="25"/>
      <c r="X56576" s="25"/>
    </row>
    <row r="56577" spans="23:24" x14ac:dyDescent="0.2">
      <c r="W56577" s="25"/>
      <c r="X56577" s="25"/>
    </row>
    <row r="56578" spans="23:24" x14ac:dyDescent="0.2">
      <c r="W56578" s="25"/>
      <c r="X56578" s="25"/>
    </row>
    <row r="56579" spans="23:24" x14ac:dyDescent="0.2">
      <c r="W56579" s="25"/>
      <c r="X56579" s="25"/>
    </row>
    <row r="56580" spans="23:24" x14ac:dyDescent="0.2">
      <c r="W56580" s="25"/>
      <c r="X56580" s="25"/>
    </row>
    <row r="56581" spans="23:24" x14ac:dyDescent="0.2">
      <c r="W56581" s="25"/>
      <c r="X56581" s="25"/>
    </row>
    <row r="56582" spans="23:24" x14ac:dyDescent="0.2">
      <c r="W56582" s="25"/>
      <c r="X56582" s="25"/>
    </row>
    <row r="56583" spans="23:24" x14ac:dyDescent="0.2">
      <c r="W56583" s="25"/>
      <c r="X56583" s="25"/>
    </row>
    <row r="56584" spans="23:24" x14ac:dyDescent="0.2">
      <c r="W56584" s="25"/>
      <c r="X56584" s="25"/>
    </row>
    <row r="56585" spans="23:24" x14ac:dyDescent="0.2">
      <c r="W56585" s="25"/>
      <c r="X56585" s="25"/>
    </row>
    <row r="56586" spans="23:24" x14ac:dyDescent="0.2">
      <c r="W56586" s="25"/>
      <c r="X56586" s="25"/>
    </row>
    <row r="56587" spans="23:24" x14ac:dyDescent="0.2">
      <c r="W56587" s="25"/>
      <c r="X56587" s="25"/>
    </row>
    <row r="56588" spans="23:24" x14ac:dyDescent="0.2">
      <c r="W56588" s="25"/>
      <c r="X56588" s="25"/>
    </row>
    <row r="56589" spans="23:24" x14ac:dyDescent="0.2">
      <c r="W56589" s="25"/>
      <c r="X56589" s="25"/>
    </row>
    <row r="56590" spans="23:24" x14ac:dyDescent="0.2">
      <c r="W56590" s="25"/>
      <c r="X56590" s="25"/>
    </row>
    <row r="56591" spans="23:24" x14ac:dyDescent="0.2">
      <c r="W56591" s="25"/>
      <c r="X56591" s="25"/>
    </row>
    <row r="56592" spans="23:24" x14ac:dyDescent="0.2">
      <c r="W56592" s="25"/>
      <c r="X56592" s="25"/>
    </row>
    <row r="56593" spans="23:24" x14ac:dyDescent="0.2">
      <c r="W56593" s="25"/>
      <c r="X56593" s="25"/>
    </row>
    <row r="56594" spans="23:24" x14ac:dyDescent="0.2">
      <c r="W56594" s="25"/>
      <c r="X56594" s="25"/>
    </row>
    <row r="56595" spans="23:24" x14ac:dyDescent="0.2">
      <c r="W56595" s="25"/>
      <c r="X56595" s="25"/>
    </row>
    <row r="56596" spans="23:24" x14ac:dyDescent="0.2">
      <c r="W56596" s="25"/>
      <c r="X56596" s="25"/>
    </row>
    <row r="56597" spans="23:24" x14ac:dyDescent="0.2">
      <c r="W56597" s="25"/>
      <c r="X56597" s="25"/>
    </row>
    <row r="56598" spans="23:24" x14ac:dyDescent="0.2">
      <c r="W56598" s="25"/>
      <c r="X56598" s="25"/>
    </row>
    <row r="56599" spans="23:24" x14ac:dyDescent="0.2">
      <c r="W56599" s="25"/>
      <c r="X56599" s="25"/>
    </row>
    <row r="56600" spans="23:24" x14ac:dyDescent="0.2">
      <c r="W56600" s="25"/>
      <c r="X56600" s="25"/>
    </row>
    <row r="56601" spans="23:24" x14ac:dyDescent="0.2">
      <c r="W56601" s="25"/>
      <c r="X56601" s="25"/>
    </row>
    <row r="56602" spans="23:24" x14ac:dyDescent="0.2">
      <c r="W56602" s="25"/>
      <c r="X56602" s="25"/>
    </row>
    <row r="56603" spans="23:24" x14ac:dyDescent="0.2">
      <c r="W56603" s="25"/>
      <c r="X56603" s="25"/>
    </row>
    <row r="56604" spans="23:24" x14ac:dyDescent="0.2">
      <c r="W56604" s="25"/>
      <c r="X56604" s="25"/>
    </row>
    <row r="56605" spans="23:24" x14ac:dyDescent="0.2">
      <c r="W56605" s="25"/>
      <c r="X56605" s="25"/>
    </row>
    <row r="56606" spans="23:24" x14ac:dyDescent="0.2">
      <c r="W56606" s="25"/>
      <c r="X56606" s="25"/>
    </row>
    <row r="56607" spans="23:24" x14ac:dyDescent="0.2">
      <c r="W56607" s="25"/>
      <c r="X56607" s="25"/>
    </row>
    <row r="56608" spans="23:24" x14ac:dyDescent="0.2">
      <c r="W56608" s="25"/>
      <c r="X56608" s="25"/>
    </row>
    <row r="56609" spans="23:24" x14ac:dyDescent="0.2">
      <c r="W56609" s="25"/>
      <c r="X56609" s="25"/>
    </row>
    <row r="56610" spans="23:24" x14ac:dyDescent="0.2">
      <c r="W56610" s="25"/>
      <c r="X56610" s="25"/>
    </row>
    <row r="56611" spans="23:24" x14ac:dyDescent="0.2">
      <c r="W56611" s="25"/>
      <c r="X56611" s="25"/>
    </row>
    <row r="56612" spans="23:24" x14ac:dyDescent="0.2">
      <c r="W56612" s="25"/>
      <c r="X56612" s="25"/>
    </row>
    <row r="56613" spans="23:24" x14ac:dyDescent="0.2">
      <c r="W56613" s="25"/>
      <c r="X56613" s="25"/>
    </row>
    <row r="56614" spans="23:24" x14ac:dyDescent="0.2">
      <c r="W56614" s="25"/>
      <c r="X56614" s="25"/>
    </row>
    <row r="56615" spans="23:24" x14ac:dyDescent="0.2">
      <c r="W56615" s="25"/>
      <c r="X56615" s="25"/>
    </row>
    <row r="56616" spans="23:24" x14ac:dyDescent="0.2">
      <c r="W56616" s="25"/>
      <c r="X56616" s="25"/>
    </row>
    <row r="56617" spans="23:24" x14ac:dyDescent="0.2">
      <c r="W56617" s="25"/>
      <c r="X56617" s="25"/>
    </row>
    <row r="56618" spans="23:24" x14ac:dyDescent="0.2">
      <c r="W56618" s="25"/>
      <c r="X56618" s="25"/>
    </row>
    <row r="56619" spans="23:24" x14ac:dyDescent="0.2">
      <c r="W56619" s="25"/>
      <c r="X56619" s="25"/>
    </row>
    <row r="56620" spans="23:24" x14ac:dyDescent="0.2">
      <c r="W56620" s="25"/>
      <c r="X56620" s="25"/>
    </row>
    <row r="56621" spans="23:24" x14ac:dyDescent="0.2">
      <c r="W56621" s="25"/>
      <c r="X56621" s="25"/>
    </row>
    <row r="56622" spans="23:24" x14ac:dyDescent="0.2">
      <c r="W56622" s="25"/>
      <c r="X56622" s="25"/>
    </row>
    <row r="56623" spans="23:24" x14ac:dyDescent="0.2">
      <c r="W56623" s="25"/>
      <c r="X56623" s="25"/>
    </row>
    <row r="56624" spans="23:24" x14ac:dyDescent="0.2">
      <c r="W56624" s="25"/>
      <c r="X56624" s="25"/>
    </row>
    <row r="56625" spans="23:24" x14ac:dyDescent="0.2">
      <c r="W56625" s="25"/>
      <c r="X56625" s="25"/>
    </row>
    <row r="56626" spans="23:24" x14ac:dyDescent="0.2">
      <c r="W56626" s="25"/>
      <c r="X56626" s="25"/>
    </row>
    <row r="56627" spans="23:24" x14ac:dyDescent="0.2">
      <c r="W56627" s="25"/>
      <c r="X56627" s="25"/>
    </row>
    <row r="56628" spans="23:24" x14ac:dyDescent="0.2">
      <c r="W56628" s="25"/>
      <c r="X56628" s="25"/>
    </row>
    <row r="56629" spans="23:24" x14ac:dyDescent="0.2">
      <c r="W56629" s="25"/>
      <c r="X56629" s="25"/>
    </row>
    <row r="56630" spans="23:24" x14ac:dyDescent="0.2">
      <c r="W56630" s="25"/>
      <c r="X56630" s="25"/>
    </row>
    <row r="56631" spans="23:24" x14ac:dyDescent="0.2">
      <c r="W56631" s="25"/>
      <c r="X56631" s="25"/>
    </row>
    <row r="56632" spans="23:24" x14ac:dyDescent="0.2">
      <c r="W56632" s="25"/>
      <c r="X56632" s="25"/>
    </row>
    <row r="56633" spans="23:24" x14ac:dyDescent="0.2">
      <c r="W56633" s="25"/>
      <c r="X56633" s="25"/>
    </row>
    <row r="56634" spans="23:24" x14ac:dyDescent="0.2">
      <c r="W56634" s="25"/>
      <c r="X56634" s="25"/>
    </row>
    <row r="56635" spans="23:24" x14ac:dyDescent="0.2">
      <c r="W56635" s="25"/>
      <c r="X56635" s="25"/>
    </row>
    <row r="56636" spans="23:24" x14ac:dyDescent="0.2">
      <c r="W56636" s="25"/>
      <c r="X56636" s="25"/>
    </row>
    <row r="56637" spans="23:24" x14ac:dyDescent="0.2">
      <c r="W56637" s="25"/>
      <c r="X56637" s="25"/>
    </row>
    <row r="56638" spans="23:24" x14ac:dyDescent="0.2">
      <c r="W56638" s="25"/>
      <c r="X56638" s="25"/>
    </row>
    <row r="56639" spans="23:24" x14ac:dyDescent="0.2">
      <c r="W56639" s="25"/>
      <c r="X56639" s="25"/>
    </row>
    <row r="56640" spans="23:24" x14ac:dyDescent="0.2">
      <c r="W56640" s="25"/>
      <c r="X56640" s="25"/>
    </row>
    <row r="56641" spans="23:24" x14ac:dyDescent="0.2">
      <c r="W56641" s="25"/>
      <c r="X56641" s="25"/>
    </row>
    <row r="56642" spans="23:24" x14ac:dyDescent="0.2">
      <c r="W56642" s="25"/>
      <c r="X56642" s="25"/>
    </row>
    <row r="56643" spans="23:24" x14ac:dyDescent="0.2">
      <c r="W56643" s="25"/>
      <c r="X56643" s="25"/>
    </row>
    <row r="56644" spans="23:24" x14ac:dyDescent="0.2">
      <c r="W56644" s="25"/>
      <c r="X56644" s="25"/>
    </row>
    <row r="56645" spans="23:24" x14ac:dyDescent="0.2">
      <c r="W56645" s="25"/>
      <c r="X56645" s="25"/>
    </row>
    <row r="56646" spans="23:24" x14ac:dyDescent="0.2">
      <c r="W56646" s="25"/>
      <c r="X56646" s="25"/>
    </row>
    <row r="56647" spans="23:24" x14ac:dyDescent="0.2">
      <c r="W56647" s="25"/>
      <c r="X56647" s="25"/>
    </row>
    <row r="56648" spans="23:24" x14ac:dyDescent="0.2">
      <c r="W56648" s="25"/>
      <c r="X56648" s="25"/>
    </row>
    <row r="56649" spans="23:24" x14ac:dyDescent="0.2">
      <c r="W56649" s="25"/>
      <c r="X56649" s="25"/>
    </row>
    <row r="56650" spans="23:24" x14ac:dyDescent="0.2">
      <c r="W56650" s="25"/>
      <c r="X56650" s="25"/>
    </row>
    <row r="56651" spans="23:24" x14ac:dyDescent="0.2">
      <c r="W56651" s="25"/>
      <c r="X56651" s="25"/>
    </row>
    <row r="56652" spans="23:24" x14ac:dyDescent="0.2">
      <c r="W56652" s="25"/>
      <c r="X56652" s="25"/>
    </row>
    <row r="56653" spans="23:24" x14ac:dyDescent="0.2">
      <c r="W56653" s="25"/>
      <c r="X56653" s="25"/>
    </row>
    <row r="56654" spans="23:24" x14ac:dyDescent="0.2">
      <c r="W56654" s="25"/>
      <c r="X56654" s="25"/>
    </row>
    <row r="56655" spans="23:24" x14ac:dyDescent="0.2">
      <c r="W56655" s="25"/>
      <c r="X56655" s="25"/>
    </row>
    <row r="56656" spans="23:24" x14ac:dyDescent="0.2">
      <c r="W56656" s="25"/>
      <c r="X56656" s="25"/>
    </row>
    <row r="56657" spans="23:24" x14ac:dyDescent="0.2">
      <c r="W56657" s="25"/>
      <c r="X56657" s="25"/>
    </row>
    <row r="56658" spans="23:24" x14ac:dyDescent="0.2">
      <c r="W56658" s="25"/>
      <c r="X56658" s="25"/>
    </row>
    <row r="56659" spans="23:24" x14ac:dyDescent="0.2">
      <c r="W56659" s="25"/>
      <c r="X56659" s="25"/>
    </row>
    <row r="56660" spans="23:24" x14ac:dyDescent="0.2">
      <c r="W56660" s="25"/>
      <c r="X56660" s="25"/>
    </row>
    <row r="56661" spans="23:24" x14ac:dyDescent="0.2">
      <c r="W56661" s="25"/>
      <c r="X56661" s="25"/>
    </row>
    <row r="56662" spans="23:24" x14ac:dyDescent="0.2">
      <c r="W56662" s="25"/>
      <c r="X56662" s="25"/>
    </row>
    <row r="56663" spans="23:24" x14ac:dyDescent="0.2">
      <c r="W56663" s="25"/>
      <c r="X56663" s="25"/>
    </row>
    <row r="56664" spans="23:24" x14ac:dyDescent="0.2">
      <c r="W56664" s="25"/>
      <c r="X56664" s="25"/>
    </row>
    <row r="56665" spans="23:24" x14ac:dyDescent="0.2">
      <c r="W56665" s="25"/>
      <c r="X56665" s="25"/>
    </row>
    <row r="56666" spans="23:24" x14ac:dyDescent="0.2">
      <c r="W56666" s="25"/>
      <c r="X56666" s="25"/>
    </row>
    <row r="56667" spans="23:24" x14ac:dyDescent="0.2">
      <c r="W56667" s="25"/>
      <c r="X56667" s="25"/>
    </row>
    <row r="56668" spans="23:24" x14ac:dyDescent="0.2">
      <c r="W56668" s="25"/>
      <c r="X56668" s="25"/>
    </row>
    <row r="56669" spans="23:24" x14ac:dyDescent="0.2">
      <c r="W56669" s="25"/>
      <c r="X56669" s="25"/>
    </row>
    <row r="56670" spans="23:24" x14ac:dyDescent="0.2">
      <c r="W56670" s="25"/>
      <c r="X56670" s="25"/>
    </row>
    <row r="56671" spans="23:24" x14ac:dyDescent="0.2">
      <c r="W56671" s="25"/>
      <c r="X56671" s="25"/>
    </row>
    <row r="56672" spans="23:24" x14ac:dyDescent="0.2">
      <c r="W56672" s="25"/>
      <c r="X56672" s="25"/>
    </row>
    <row r="56673" spans="23:24" x14ac:dyDescent="0.2">
      <c r="W56673" s="25"/>
      <c r="X56673" s="25"/>
    </row>
    <row r="56674" spans="23:24" x14ac:dyDescent="0.2">
      <c r="W56674" s="25"/>
      <c r="X56674" s="25"/>
    </row>
    <row r="56675" spans="23:24" x14ac:dyDescent="0.2">
      <c r="W56675" s="25"/>
      <c r="X56675" s="25"/>
    </row>
    <row r="56676" spans="23:24" x14ac:dyDescent="0.2">
      <c r="W56676" s="25"/>
      <c r="X56676" s="25"/>
    </row>
    <row r="56677" spans="23:24" x14ac:dyDescent="0.2">
      <c r="W56677" s="25"/>
      <c r="X56677" s="25"/>
    </row>
    <row r="56678" spans="23:24" x14ac:dyDescent="0.2">
      <c r="W56678" s="25"/>
      <c r="X56678" s="25"/>
    </row>
    <row r="56679" spans="23:24" x14ac:dyDescent="0.2">
      <c r="W56679" s="25"/>
      <c r="X56679" s="25"/>
    </row>
    <row r="56680" spans="23:24" x14ac:dyDescent="0.2">
      <c r="W56680" s="25"/>
      <c r="X56680" s="25"/>
    </row>
    <row r="56681" spans="23:24" x14ac:dyDescent="0.2">
      <c r="W56681" s="25"/>
      <c r="X56681" s="25"/>
    </row>
    <row r="56682" spans="23:24" x14ac:dyDescent="0.2">
      <c r="W56682" s="25"/>
      <c r="X56682" s="25"/>
    </row>
    <row r="56683" spans="23:24" x14ac:dyDescent="0.2">
      <c r="W56683" s="25"/>
      <c r="X56683" s="25"/>
    </row>
    <row r="56684" spans="23:24" x14ac:dyDescent="0.2">
      <c r="W56684" s="25"/>
      <c r="X56684" s="25"/>
    </row>
    <row r="56685" spans="23:24" x14ac:dyDescent="0.2">
      <c r="W56685" s="25"/>
      <c r="X56685" s="25"/>
    </row>
    <row r="56686" spans="23:24" x14ac:dyDescent="0.2">
      <c r="W56686" s="25"/>
      <c r="X56686" s="25"/>
    </row>
    <row r="56687" spans="23:24" x14ac:dyDescent="0.2">
      <c r="W56687" s="25"/>
      <c r="X56687" s="25"/>
    </row>
    <row r="56688" spans="23:24" x14ac:dyDescent="0.2">
      <c r="W56688" s="25"/>
      <c r="X56688" s="25"/>
    </row>
    <row r="56689" spans="23:24" x14ac:dyDescent="0.2">
      <c r="W56689" s="25"/>
      <c r="X56689" s="25"/>
    </row>
    <row r="56690" spans="23:24" x14ac:dyDescent="0.2">
      <c r="W56690" s="25"/>
      <c r="X56690" s="25"/>
    </row>
    <row r="56691" spans="23:24" x14ac:dyDescent="0.2">
      <c r="W56691" s="25"/>
      <c r="X56691" s="25"/>
    </row>
    <row r="56692" spans="23:24" x14ac:dyDescent="0.2">
      <c r="W56692" s="25"/>
      <c r="X56692" s="25"/>
    </row>
    <row r="56693" spans="23:24" x14ac:dyDescent="0.2">
      <c r="W56693" s="25"/>
      <c r="X56693" s="25"/>
    </row>
    <row r="56694" spans="23:24" x14ac:dyDescent="0.2">
      <c r="W56694" s="25"/>
      <c r="X56694" s="25"/>
    </row>
    <row r="56695" spans="23:24" x14ac:dyDescent="0.2">
      <c r="W56695" s="25"/>
      <c r="X56695" s="25"/>
    </row>
    <row r="56696" spans="23:24" x14ac:dyDescent="0.2">
      <c r="W56696" s="25"/>
      <c r="X56696" s="25"/>
    </row>
    <row r="56697" spans="23:24" x14ac:dyDescent="0.2">
      <c r="W56697" s="25"/>
      <c r="X56697" s="25"/>
    </row>
    <row r="56698" spans="23:24" x14ac:dyDescent="0.2">
      <c r="W56698" s="25"/>
      <c r="X56698" s="25"/>
    </row>
    <row r="56699" spans="23:24" x14ac:dyDescent="0.2">
      <c r="W56699" s="25"/>
      <c r="X56699" s="25"/>
    </row>
    <row r="56700" spans="23:24" x14ac:dyDescent="0.2">
      <c r="W56700" s="25"/>
      <c r="X56700" s="25"/>
    </row>
    <row r="56701" spans="23:24" x14ac:dyDescent="0.2">
      <c r="W56701" s="25"/>
      <c r="X56701" s="25"/>
    </row>
    <row r="56702" spans="23:24" x14ac:dyDescent="0.2">
      <c r="W56702" s="25"/>
      <c r="X56702" s="25"/>
    </row>
    <row r="56703" spans="23:24" x14ac:dyDescent="0.2">
      <c r="W56703" s="25"/>
      <c r="X56703" s="25"/>
    </row>
    <row r="56704" spans="23:24" x14ac:dyDescent="0.2">
      <c r="W56704" s="25"/>
      <c r="X56704" s="25"/>
    </row>
    <row r="56705" spans="23:24" x14ac:dyDescent="0.2">
      <c r="W56705" s="25"/>
      <c r="X56705" s="25"/>
    </row>
    <row r="56706" spans="23:24" x14ac:dyDescent="0.2">
      <c r="W56706" s="25"/>
      <c r="X56706" s="25"/>
    </row>
    <row r="56707" spans="23:24" x14ac:dyDescent="0.2">
      <c r="W56707" s="25"/>
      <c r="X56707" s="25"/>
    </row>
    <row r="56708" spans="23:24" x14ac:dyDescent="0.2">
      <c r="W56708" s="25"/>
      <c r="X56708" s="25"/>
    </row>
    <row r="56709" spans="23:24" x14ac:dyDescent="0.2">
      <c r="W56709" s="25"/>
      <c r="X56709" s="25"/>
    </row>
    <row r="56710" spans="23:24" x14ac:dyDescent="0.2">
      <c r="W56710" s="25"/>
      <c r="X56710" s="25"/>
    </row>
    <row r="56711" spans="23:24" x14ac:dyDescent="0.2">
      <c r="W56711" s="25"/>
      <c r="X56711" s="25"/>
    </row>
    <row r="56712" spans="23:24" x14ac:dyDescent="0.2">
      <c r="W56712" s="25"/>
      <c r="X56712" s="25"/>
    </row>
    <row r="56713" spans="23:24" x14ac:dyDescent="0.2">
      <c r="W56713" s="25"/>
      <c r="X56713" s="25"/>
    </row>
    <row r="56714" spans="23:24" x14ac:dyDescent="0.2">
      <c r="W56714" s="25"/>
      <c r="X56714" s="25"/>
    </row>
    <row r="56715" spans="23:24" x14ac:dyDescent="0.2">
      <c r="W56715" s="25"/>
      <c r="X56715" s="25"/>
    </row>
    <row r="56716" spans="23:24" x14ac:dyDescent="0.2">
      <c r="W56716" s="25"/>
      <c r="X56716" s="25"/>
    </row>
    <row r="56717" spans="23:24" x14ac:dyDescent="0.2">
      <c r="W56717" s="25"/>
      <c r="X56717" s="25"/>
    </row>
    <row r="56718" spans="23:24" x14ac:dyDescent="0.2">
      <c r="W56718" s="25"/>
      <c r="X56718" s="25"/>
    </row>
    <row r="56719" spans="23:24" x14ac:dyDescent="0.2">
      <c r="W56719" s="25"/>
      <c r="X56719" s="25"/>
    </row>
    <row r="56720" spans="23:24" x14ac:dyDescent="0.2">
      <c r="W56720" s="25"/>
      <c r="X56720" s="25"/>
    </row>
    <row r="56721" spans="23:24" x14ac:dyDescent="0.2">
      <c r="W56721" s="25"/>
      <c r="X56721" s="25"/>
    </row>
    <row r="56722" spans="23:24" x14ac:dyDescent="0.2">
      <c r="W56722" s="25"/>
      <c r="X56722" s="25"/>
    </row>
    <row r="56723" spans="23:24" x14ac:dyDescent="0.2">
      <c r="W56723" s="25"/>
      <c r="X56723" s="25"/>
    </row>
    <row r="56724" spans="23:24" x14ac:dyDescent="0.2">
      <c r="W56724" s="25"/>
      <c r="X56724" s="25"/>
    </row>
    <row r="56725" spans="23:24" x14ac:dyDescent="0.2">
      <c r="W56725" s="25"/>
      <c r="X56725" s="25"/>
    </row>
    <row r="56726" spans="23:24" x14ac:dyDescent="0.2">
      <c r="W56726" s="25"/>
      <c r="X56726" s="25"/>
    </row>
    <row r="56727" spans="23:24" x14ac:dyDescent="0.2">
      <c r="W56727" s="25"/>
      <c r="X56727" s="25"/>
    </row>
    <row r="56728" spans="23:24" x14ac:dyDescent="0.2">
      <c r="W56728" s="25"/>
      <c r="X56728" s="25"/>
    </row>
    <row r="56729" spans="23:24" x14ac:dyDescent="0.2">
      <c r="W56729" s="25"/>
      <c r="X56729" s="25"/>
    </row>
    <row r="56730" spans="23:24" x14ac:dyDescent="0.2">
      <c r="W56730" s="25"/>
      <c r="X56730" s="25"/>
    </row>
    <row r="56731" spans="23:24" x14ac:dyDescent="0.2">
      <c r="W56731" s="25"/>
      <c r="X56731" s="25"/>
    </row>
    <row r="56732" spans="23:24" x14ac:dyDescent="0.2">
      <c r="W56732" s="25"/>
      <c r="X56732" s="25"/>
    </row>
    <row r="56733" spans="23:24" x14ac:dyDescent="0.2">
      <c r="W56733" s="25"/>
      <c r="X56733" s="25"/>
    </row>
    <row r="56734" spans="23:24" x14ac:dyDescent="0.2">
      <c r="W56734" s="25"/>
      <c r="X56734" s="25"/>
    </row>
    <row r="56735" spans="23:24" x14ac:dyDescent="0.2">
      <c r="W56735" s="25"/>
      <c r="X56735" s="25"/>
    </row>
    <row r="56736" spans="23:24" x14ac:dyDescent="0.2">
      <c r="W56736" s="25"/>
      <c r="X56736" s="25"/>
    </row>
    <row r="56737" spans="23:24" x14ac:dyDescent="0.2">
      <c r="W56737" s="25"/>
      <c r="X56737" s="25"/>
    </row>
    <row r="56738" spans="23:24" x14ac:dyDescent="0.2">
      <c r="W56738" s="25"/>
      <c r="X56738" s="25"/>
    </row>
    <row r="56739" spans="23:24" x14ac:dyDescent="0.2">
      <c r="W56739" s="25"/>
      <c r="X56739" s="25"/>
    </row>
    <row r="56740" spans="23:24" x14ac:dyDescent="0.2">
      <c r="W56740" s="25"/>
      <c r="X56740" s="25"/>
    </row>
    <row r="56741" spans="23:24" x14ac:dyDescent="0.2">
      <c r="W56741" s="25"/>
      <c r="X56741" s="25"/>
    </row>
    <row r="56742" spans="23:24" x14ac:dyDescent="0.2">
      <c r="W56742" s="25"/>
      <c r="X56742" s="25"/>
    </row>
    <row r="56743" spans="23:24" x14ac:dyDescent="0.2">
      <c r="W56743" s="25"/>
      <c r="X56743" s="25"/>
    </row>
    <row r="56744" spans="23:24" x14ac:dyDescent="0.2">
      <c r="W56744" s="25"/>
      <c r="X56744" s="25"/>
    </row>
    <row r="56745" spans="23:24" x14ac:dyDescent="0.2">
      <c r="W56745" s="25"/>
      <c r="X56745" s="25"/>
    </row>
    <row r="56746" spans="23:24" x14ac:dyDescent="0.2">
      <c r="W56746" s="25"/>
      <c r="X56746" s="25"/>
    </row>
    <row r="56747" spans="23:24" x14ac:dyDescent="0.2">
      <c r="W56747" s="25"/>
      <c r="X56747" s="25"/>
    </row>
    <row r="56748" spans="23:24" x14ac:dyDescent="0.2">
      <c r="W56748" s="25"/>
      <c r="X56748" s="25"/>
    </row>
    <row r="56749" spans="23:24" x14ac:dyDescent="0.2">
      <c r="W56749" s="25"/>
      <c r="X56749" s="25"/>
    </row>
    <row r="56750" spans="23:24" x14ac:dyDescent="0.2">
      <c r="W56750" s="25"/>
      <c r="X56750" s="25"/>
    </row>
    <row r="56751" spans="23:24" x14ac:dyDescent="0.2">
      <c r="W56751" s="25"/>
      <c r="X56751" s="25"/>
    </row>
    <row r="56752" spans="23:24" x14ac:dyDescent="0.2">
      <c r="W56752" s="25"/>
      <c r="X56752" s="25"/>
    </row>
    <row r="56753" spans="23:24" x14ac:dyDescent="0.2">
      <c r="W56753" s="25"/>
      <c r="X56753" s="25"/>
    </row>
    <row r="56754" spans="23:24" x14ac:dyDescent="0.2">
      <c r="W56754" s="25"/>
      <c r="X56754" s="25"/>
    </row>
    <row r="56755" spans="23:24" x14ac:dyDescent="0.2">
      <c r="W56755" s="25"/>
      <c r="X56755" s="25"/>
    </row>
    <row r="56756" spans="23:24" x14ac:dyDescent="0.2">
      <c r="W56756" s="25"/>
      <c r="X56756" s="25"/>
    </row>
    <row r="56757" spans="23:24" x14ac:dyDescent="0.2">
      <c r="W56757" s="25"/>
      <c r="X56757" s="25"/>
    </row>
    <row r="56758" spans="23:24" x14ac:dyDescent="0.2">
      <c r="W56758" s="25"/>
      <c r="X56758" s="25"/>
    </row>
    <row r="56759" spans="23:24" x14ac:dyDescent="0.2">
      <c r="W56759" s="25"/>
      <c r="X56759" s="25"/>
    </row>
    <row r="56760" spans="23:24" x14ac:dyDescent="0.2">
      <c r="W56760" s="25"/>
      <c r="X56760" s="25"/>
    </row>
    <row r="56761" spans="23:24" x14ac:dyDescent="0.2">
      <c r="W56761" s="25"/>
      <c r="X56761" s="25"/>
    </row>
    <row r="56762" spans="23:24" x14ac:dyDescent="0.2">
      <c r="W56762" s="25"/>
      <c r="X56762" s="25"/>
    </row>
    <row r="56763" spans="23:24" x14ac:dyDescent="0.2">
      <c r="W56763" s="25"/>
      <c r="X56763" s="25"/>
    </row>
    <row r="56764" spans="23:24" x14ac:dyDescent="0.2">
      <c r="W56764" s="25"/>
      <c r="X56764" s="25"/>
    </row>
    <row r="56765" spans="23:24" x14ac:dyDescent="0.2">
      <c r="W56765" s="25"/>
      <c r="X56765" s="25"/>
    </row>
    <row r="56766" spans="23:24" x14ac:dyDescent="0.2">
      <c r="W56766" s="25"/>
      <c r="X56766" s="25"/>
    </row>
    <row r="56767" spans="23:24" x14ac:dyDescent="0.2">
      <c r="W56767" s="25"/>
      <c r="X56767" s="25"/>
    </row>
    <row r="56768" spans="23:24" x14ac:dyDescent="0.2">
      <c r="W56768" s="25"/>
      <c r="X56768" s="25"/>
    </row>
    <row r="56769" spans="23:24" x14ac:dyDescent="0.2">
      <c r="W56769" s="25"/>
      <c r="X56769" s="25"/>
    </row>
    <row r="56770" spans="23:24" x14ac:dyDescent="0.2">
      <c r="W56770" s="25"/>
      <c r="X56770" s="25"/>
    </row>
    <row r="56771" spans="23:24" x14ac:dyDescent="0.2">
      <c r="W56771" s="25"/>
      <c r="X56771" s="25"/>
    </row>
    <row r="56772" spans="23:24" x14ac:dyDescent="0.2">
      <c r="W56772" s="25"/>
      <c r="X56772" s="25"/>
    </row>
    <row r="56773" spans="23:24" x14ac:dyDescent="0.2">
      <c r="W56773" s="25"/>
      <c r="X56773" s="25"/>
    </row>
    <row r="56774" spans="23:24" x14ac:dyDescent="0.2">
      <c r="W56774" s="25"/>
      <c r="X56774" s="25"/>
    </row>
    <row r="56775" spans="23:24" x14ac:dyDescent="0.2">
      <c r="W56775" s="25"/>
      <c r="X56775" s="25"/>
    </row>
    <row r="56776" spans="23:24" x14ac:dyDescent="0.2">
      <c r="W56776" s="25"/>
      <c r="X56776" s="25"/>
    </row>
    <row r="56777" spans="23:24" x14ac:dyDescent="0.2">
      <c r="W56777" s="25"/>
      <c r="X56777" s="25"/>
    </row>
    <row r="56778" spans="23:24" x14ac:dyDescent="0.2">
      <c r="W56778" s="25"/>
      <c r="X56778" s="25"/>
    </row>
    <row r="56779" spans="23:24" x14ac:dyDescent="0.2">
      <c r="W56779" s="25"/>
      <c r="X56779" s="25"/>
    </row>
    <row r="56780" spans="23:24" x14ac:dyDescent="0.2">
      <c r="W56780" s="25"/>
      <c r="X56780" s="25"/>
    </row>
    <row r="56781" spans="23:24" x14ac:dyDescent="0.2">
      <c r="W56781" s="25"/>
      <c r="X56781" s="25"/>
    </row>
    <row r="56782" spans="23:24" x14ac:dyDescent="0.2">
      <c r="W56782" s="25"/>
      <c r="X56782" s="25"/>
    </row>
    <row r="56783" spans="23:24" x14ac:dyDescent="0.2">
      <c r="W56783" s="25"/>
      <c r="X56783" s="25"/>
    </row>
    <row r="56784" spans="23:24" x14ac:dyDescent="0.2">
      <c r="W56784" s="25"/>
      <c r="X56784" s="25"/>
    </row>
    <row r="56785" spans="23:24" x14ac:dyDescent="0.2">
      <c r="W56785" s="25"/>
      <c r="X56785" s="25"/>
    </row>
    <row r="56786" spans="23:24" x14ac:dyDescent="0.2">
      <c r="W56786" s="25"/>
      <c r="X56786" s="25"/>
    </row>
    <row r="56787" spans="23:24" x14ac:dyDescent="0.2">
      <c r="W56787" s="25"/>
      <c r="X56787" s="25"/>
    </row>
    <row r="56788" spans="23:24" x14ac:dyDescent="0.2">
      <c r="W56788" s="25"/>
      <c r="X56788" s="25"/>
    </row>
    <row r="56789" spans="23:24" x14ac:dyDescent="0.2">
      <c r="W56789" s="25"/>
      <c r="X56789" s="25"/>
    </row>
    <row r="56790" spans="23:24" x14ac:dyDescent="0.2">
      <c r="W56790" s="25"/>
      <c r="X56790" s="25"/>
    </row>
    <row r="56791" spans="23:24" x14ac:dyDescent="0.2">
      <c r="W56791" s="25"/>
      <c r="X56791" s="25"/>
    </row>
    <row r="56792" spans="23:24" x14ac:dyDescent="0.2">
      <c r="W56792" s="25"/>
      <c r="X56792" s="25"/>
    </row>
    <row r="56793" spans="23:24" x14ac:dyDescent="0.2">
      <c r="W56793" s="25"/>
      <c r="X56793" s="25"/>
    </row>
    <row r="56794" spans="23:24" x14ac:dyDescent="0.2">
      <c r="W56794" s="25"/>
      <c r="X56794" s="25"/>
    </row>
    <row r="56795" spans="23:24" x14ac:dyDescent="0.2">
      <c r="W56795" s="25"/>
      <c r="X56795" s="25"/>
    </row>
    <row r="56796" spans="23:24" x14ac:dyDescent="0.2">
      <c r="W56796" s="25"/>
      <c r="X56796" s="25"/>
    </row>
    <row r="56797" spans="23:24" x14ac:dyDescent="0.2">
      <c r="W56797" s="25"/>
      <c r="X56797" s="25"/>
    </row>
    <row r="56798" spans="23:24" x14ac:dyDescent="0.2">
      <c r="W56798" s="25"/>
      <c r="X56798" s="25"/>
    </row>
    <row r="56799" spans="23:24" x14ac:dyDescent="0.2">
      <c r="W56799" s="25"/>
      <c r="X56799" s="25"/>
    </row>
    <row r="56800" spans="23:24" x14ac:dyDescent="0.2">
      <c r="W56800" s="25"/>
      <c r="X56800" s="25"/>
    </row>
    <row r="56801" spans="23:24" x14ac:dyDescent="0.2">
      <c r="W56801" s="25"/>
      <c r="X56801" s="25"/>
    </row>
    <row r="56802" spans="23:24" x14ac:dyDescent="0.2">
      <c r="W56802" s="25"/>
      <c r="X56802" s="25"/>
    </row>
    <row r="56803" spans="23:24" x14ac:dyDescent="0.2">
      <c r="W56803" s="25"/>
      <c r="X56803" s="25"/>
    </row>
    <row r="56804" spans="23:24" x14ac:dyDescent="0.2">
      <c r="W56804" s="25"/>
      <c r="X56804" s="25"/>
    </row>
    <row r="56805" spans="23:24" x14ac:dyDescent="0.2">
      <c r="W56805" s="25"/>
      <c r="X56805" s="25"/>
    </row>
    <row r="56806" spans="23:24" x14ac:dyDescent="0.2">
      <c r="W56806" s="25"/>
      <c r="X56806" s="25"/>
    </row>
    <row r="56807" spans="23:24" x14ac:dyDescent="0.2">
      <c r="W56807" s="25"/>
      <c r="X56807" s="25"/>
    </row>
    <row r="56808" spans="23:24" x14ac:dyDescent="0.2">
      <c r="W56808" s="25"/>
      <c r="X56808" s="25"/>
    </row>
    <row r="56809" spans="23:24" x14ac:dyDescent="0.2">
      <c r="W56809" s="25"/>
      <c r="X56809" s="25"/>
    </row>
    <row r="56810" spans="23:24" x14ac:dyDescent="0.2">
      <c r="W56810" s="25"/>
      <c r="X56810" s="25"/>
    </row>
    <row r="56811" spans="23:24" x14ac:dyDescent="0.2">
      <c r="W56811" s="25"/>
      <c r="X56811" s="25"/>
    </row>
    <row r="56812" spans="23:24" x14ac:dyDescent="0.2">
      <c r="W56812" s="25"/>
      <c r="X56812" s="25"/>
    </row>
    <row r="56813" spans="23:24" x14ac:dyDescent="0.2">
      <c r="W56813" s="25"/>
      <c r="X56813" s="25"/>
    </row>
    <row r="56814" spans="23:24" x14ac:dyDescent="0.2">
      <c r="W56814" s="25"/>
      <c r="X56814" s="25"/>
    </row>
    <row r="56815" spans="23:24" x14ac:dyDescent="0.2">
      <c r="W56815" s="25"/>
      <c r="X56815" s="25"/>
    </row>
    <row r="56816" spans="23:24" x14ac:dyDescent="0.2">
      <c r="W56816" s="25"/>
      <c r="X56816" s="25"/>
    </row>
    <row r="56817" spans="23:24" x14ac:dyDescent="0.2">
      <c r="W56817" s="25"/>
      <c r="X56817" s="25"/>
    </row>
    <row r="56818" spans="23:24" x14ac:dyDescent="0.2">
      <c r="W56818" s="25"/>
      <c r="X56818" s="25"/>
    </row>
    <row r="56819" spans="23:24" x14ac:dyDescent="0.2">
      <c r="W56819" s="25"/>
      <c r="X56819" s="25"/>
    </row>
    <row r="56820" spans="23:24" x14ac:dyDescent="0.2">
      <c r="W56820" s="25"/>
      <c r="X56820" s="25"/>
    </row>
    <row r="56821" spans="23:24" x14ac:dyDescent="0.2">
      <c r="W56821" s="25"/>
      <c r="X56821" s="25"/>
    </row>
    <row r="56822" spans="23:24" x14ac:dyDescent="0.2">
      <c r="W56822" s="25"/>
      <c r="X56822" s="25"/>
    </row>
    <row r="56823" spans="23:24" x14ac:dyDescent="0.2">
      <c r="W56823" s="25"/>
      <c r="X56823" s="25"/>
    </row>
    <row r="56824" spans="23:24" x14ac:dyDescent="0.2">
      <c r="W56824" s="25"/>
      <c r="X56824" s="25"/>
    </row>
    <row r="56825" spans="23:24" x14ac:dyDescent="0.2">
      <c r="W56825" s="25"/>
      <c r="X56825" s="25"/>
    </row>
    <row r="56826" spans="23:24" x14ac:dyDescent="0.2">
      <c r="W56826" s="25"/>
      <c r="X56826" s="25"/>
    </row>
    <row r="56827" spans="23:24" x14ac:dyDescent="0.2">
      <c r="W56827" s="25"/>
      <c r="X56827" s="25"/>
    </row>
    <row r="56828" spans="23:24" x14ac:dyDescent="0.2">
      <c r="W56828" s="25"/>
      <c r="X56828" s="25"/>
    </row>
    <row r="56829" spans="23:24" x14ac:dyDescent="0.2">
      <c r="W56829" s="25"/>
      <c r="X56829" s="25"/>
    </row>
    <row r="56830" spans="23:24" x14ac:dyDescent="0.2">
      <c r="W56830" s="25"/>
      <c r="X56830" s="25"/>
    </row>
    <row r="56831" spans="23:24" x14ac:dyDescent="0.2">
      <c r="W56831" s="25"/>
      <c r="X56831" s="25"/>
    </row>
    <row r="56832" spans="23:24" x14ac:dyDescent="0.2">
      <c r="W56832" s="25"/>
      <c r="X56832" s="25"/>
    </row>
    <row r="56833" spans="23:24" x14ac:dyDescent="0.2">
      <c r="W56833" s="25"/>
      <c r="X56833" s="25"/>
    </row>
    <row r="56834" spans="23:24" x14ac:dyDescent="0.2">
      <c r="W56834" s="25"/>
      <c r="X56834" s="25"/>
    </row>
    <row r="56835" spans="23:24" x14ac:dyDescent="0.2">
      <c r="W56835" s="25"/>
      <c r="X56835" s="25"/>
    </row>
    <row r="56836" spans="23:24" x14ac:dyDescent="0.2">
      <c r="W56836" s="25"/>
      <c r="X56836" s="25"/>
    </row>
    <row r="56837" spans="23:24" x14ac:dyDescent="0.2">
      <c r="W56837" s="25"/>
      <c r="X56837" s="25"/>
    </row>
    <row r="56838" spans="23:24" x14ac:dyDescent="0.2">
      <c r="W56838" s="25"/>
      <c r="X56838" s="25"/>
    </row>
    <row r="56839" spans="23:24" x14ac:dyDescent="0.2">
      <c r="W56839" s="25"/>
      <c r="X56839" s="25"/>
    </row>
    <row r="56840" spans="23:24" x14ac:dyDescent="0.2">
      <c r="W56840" s="25"/>
      <c r="X56840" s="25"/>
    </row>
    <row r="56841" spans="23:24" x14ac:dyDescent="0.2">
      <c r="W56841" s="25"/>
      <c r="X56841" s="25"/>
    </row>
    <row r="56842" spans="23:24" x14ac:dyDescent="0.2">
      <c r="W56842" s="25"/>
      <c r="X56842" s="25"/>
    </row>
    <row r="56843" spans="23:24" x14ac:dyDescent="0.2">
      <c r="W56843" s="25"/>
      <c r="X56843" s="25"/>
    </row>
    <row r="56844" spans="23:24" x14ac:dyDescent="0.2">
      <c r="W56844" s="25"/>
      <c r="X56844" s="25"/>
    </row>
    <row r="56845" spans="23:24" x14ac:dyDescent="0.2">
      <c r="W56845" s="25"/>
      <c r="X56845" s="25"/>
    </row>
    <row r="56846" spans="23:24" x14ac:dyDescent="0.2">
      <c r="W56846" s="25"/>
      <c r="X56846" s="25"/>
    </row>
    <row r="56847" spans="23:24" x14ac:dyDescent="0.2">
      <c r="W56847" s="25"/>
      <c r="X56847" s="25"/>
    </row>
    <row r="56848" spans="23:24" x14ac:dyDescent="0.2">
      <c r="W56848" s="25"/>
      <c r="X56848" s="25"/>
    </row>
    <row r="56849" spans="23:24" x14ac:dyDescent="0.2">
      <c r="W56849" s="25"/>
      <c r="X56849" s="25"/>
    </row>
    <row r="56850" spans="23:24" x14ac:dyDescent="0.2">
      <c r="W56850" s="25"/>
      <c r="X56850" s="25"/>
    </row>
    <row r="56851" spans="23:24" x14ac:dyDescent="0.2">
      <c r="W56851" s="25"/>
      <c r="X56851" s="25"/>
    </row>
    <row r="56852" spans="23:24" x14ac:dyDescent="0.2">
      <c r="W56852" s="25"/>
      <c r="X56852" s="25"/>
    </row>
    <row r="56853" spans="23:24" x14ac:dyDescent="0.2">
      <c r="W56853" s="25"/>
      <c r="X56853" s="25"/>
    </row>
    <row r="56854" spans="23:24" x14ac:dyDescent="0.2">
      <c r="W56854" s="25"/>
      <c r="X56854" s="25"/>
    </row>
    <row r="56855" spans="23:24" x14ac:dyDescent="0.2">
      <c r="W56855" s="25"/>
      <c r="X56855" s="25"/>
    </row>
    <row r="56856" spans="23:24" x14ac:dyDescent="0.2">
      <c r="W56856" s="25"/>
      <c r="X56856" s="25"/>
    </row>
    <row r="56857" spans="23:24" x14ac:dyDescent="0.2">
      <c r="W56857" s="25"/>
      <c r="X56857" s="25"/>
    </row>
    <row r="56858" spans="23:24" x14ac:dyDescent="0.2">
      <c r="W56858" s="25"/>
      <c r="X56858" s="25"/>
    </row>
    <row r="56859" spans="23:24" x14ac:dyDescent="0.2">
      <c r="W56859" s="25"/>
      <c r="X56859" s="25"/>
    </row>
    <row r="56860" spans="23:24" x14ac:dyDescent="0.2">
      <c r="W56860" s="25"/>
      <c r="X56860" s="25"/>
    </row>
    <row r="56861" spans="23:24" x14ac:dyDescent="0.2">
      <c r="W56861" s="25"/>
      <c r="X56861" s="25"/>
    </row>
    <row r="56862" spans="23:24" x14ac:dyDescent="0.2">
      <c r="W56862" s="25"/>
      <c r="X56862" s="25"/>
    </row>
    <row r="56863" spans="23:24" x14ac:dyDescent="0.2">
      <c r="W56863" s="25"/>
      <c r="X56863" s="25"/>
    </row>
    <row r="56864" spans="23:24" x14ac:dyDescent="0.2">
      <c r="W56864" s="25"/>
      <c r="X56864" s="25"/>
    </row>
    <row r="56865" spans="23:24" x14ac:dyDescent="0.2">
      <c r="W56865" s="25"/>
      <c r="X56865" s="25"/>
    </row>
    <row r="56866" spans="23:24" x14ac:dyDescent="0.2">
      <c r="W56866" s="25"/>
      <c r="X56866" s="25"/>
    </row>
    <row r="56867" spans="23:24" x14ac:dyDescent="0.2">
      <c r="W56867" s="25"/>
      <c r="X56867" s="25"/>
    </row>
    <row r="56868" spans="23:24" x14ac:dyDescent="0.2">
      <c r="W56868" s="25"/>
      <c r="X56868" s="25"/>
    </row>
    <row r="56869" spans="23:24" x14ac:dyDescent="0.2">
      <c r="W56869" s="25"/>
      <c r="X56869" s="25"/>
    </row>
    <row r="56870" spans="23:24" x14ac:dyDescent="0.2">
      <c r="W56870" s="25"/>
      <c r="X56870" s="25"/>
    </row>
    <row r="56871" spans="23:24" x14ac:dyDescent="0.2">
      <c r="W56871" s="25"/>
      <c r="X56871" s="25"/>
    </row>
    <row r="56872" spans="23:24" x14ac:dyDescent="0.2">
      <c r="W56872" s="25"/>
      <c r="X56872" s="25"/>
    </row>
    <row r="56873" spans="23:24" x14ac:dyDescent="0.2">
      <c r="W56873" s="25"/>
      <c r="X56873" s="25"/>
    </row>
    <row r="56874" spans="23:24" x14ac:dyDescent="0.2">
      <c r="W56874" s="25"/>
      <c r="X56874" s="25"/>
    </row>
    <row r="56875" spans="23:24" x14ac:dyDescent="0.2">
      <c r="W56875" s="25"/>
      <c r="X56875" s="25"/>
    </row>
    <row r="56876" spans="23:24" x14ac:dyDescent="0.2">
      <c r="W56876" s="25"/>
      <c r="X56876" s="25"/>
    </row>
    <row r="56877" spans="23:24" x14ac:dyDescent="0.2">
      <c r="W56877" s="25"/>
      <c r="X56877" s="25"/>
    </row>
    <row r="56878" spans="23:24" x14ac:dyDescent="0.2">
      <c r="W56878" s="25"/>
      <c r="X56878" s="25"/>
    </row>
    <row r="56879" spans="23:24" x14ac:dyDescent="0.2">
      <c r="W56879" s="25"/>
      <c r="X56879" s="25"/>
    </row>
    <row r="56880" spans="23:24" x14ac:dyDescent="0.2">
      <c r="W56880" s="25"/>
      <c r="X56880" s="25"/>
    </row>
    <row r="56881" spans="23:24" x14ac:dyDescent="0.2">
      <c r="W56881" s="25"/>
      <c r="X56881" s="25"/>
    </row>
    <row r="56882" spans="23:24" x14ac:dyDescent="0.2">
      <c r="W56882" s="25"/>
      <c r="X56882" s="25"/>
    </row>
    <row r="56883" spans="23:24" x14ac:dyDescent="0.2">
      <c r="W56883" s="25"/>
      <c r="X56883" s="25"/>
    </row>
    <row r="56884" spans="23:24" x14ac:dyDescent="0.2">
      <c r="W56884" s="25"/>
      <c r="X56884" s="25"/>
    </row>
    <row r="56885" spans="23:24" x14ac:dyDescent="0.2">
      <c r="W56885" s="25"/>
      <c r="X56885" s="25"/>
    </row>
    <row r="56886" spans="23:24" x14ac:dyDescent="0.2">
      <c r="W56886" s="25"/>
      <c r="X56886" s="25"/>
    </row>
    <row r="56887" spans="23:24" x14ac:dyDescent="0.2">
      <c r="W56887" s="25"/>
      <c r="X56887" s="25"/>
    </row>
    <row r="56888" spans="23:24" x14ac:dyDescent="0.2">
      <c r="W56888" s="25"/>
      <c r="X56888" s="25"/>
    </row>
    <row r="56889" spans="23:24" x14ac:dyDescent="0.2">
      <c r="W56889" s="25"/>
      <c r="X56889" s="25"/>
    </row>
    <row r="56890" spans="23:24" x14ac:dyDescent="0.2">
      <c r="W56890" s="25"/>
      <c r="X56890" s="25"/>
    </row>
    <row r="56891" spans="23:24" x14ac:dyDescent="0.2">
      <c r="W56891" s="25"/>
      <c r="X56891" s="25"/>
    </row>
    <row r="56892" spans="23:24" x14ac:dyDescent="0.2">
      <c r="W56892" s="25"/>
      <c r="X56892" s="25"/>
    </row>
    <row r="56893" spans="23:24" x14ac:dyDescent="0.2">
      <c r="W56893" s="25"/>
      <c r="X56893" s="25"/>
    </row>
    <row r="56894" spans="23:24" x14ac:dyDescent="0.2">
      <c r="W56894" s="25"/>
      <c r="X56894" s="25"/>
    </row>
    <row r="56895" spans="23:24" x14ac:dyDescent="0.2">
      <c r="W56895" s="25"/>
      <c r="X56895" s="25"/>
    </row>
    <row r="56896" spans="23:24" x14ac:dyDescent="0.2">
      <c r="W56896" s="25"/>
      <c r="X56896" s="25"/>
    </row>
    <row r="56897" spans="23:24" x14ac:dyDescent="0.2">
      <c r="W56897" s="25"/>
      <c r="X56897" s="25"/>
    </row>
    <row r="56898" spans="23:24" x14ac:dyDescent="0.2">
      <c r="W56898" s="25"/>
      <c r="X56898" s="25"/>
    </row>
    <row r="56899" spans="23:24" x14ac:dyDescent="0.2">
      <c r="W56899" s="25"/>
      <c r="X56899" s="25"/>
    </row>
    <row r="56900" spans="23:24" x14ac:dyDescent="0.2">
      <c r="W56900" s="25"/>
      <c r="X56900" s="25"/>
    </row>
    <row r="56901" spans="23:24" x14ac:dyDescent="0.2">
      <c r="W56901" s="25"/>
      <c r="X56901" s="25"/>
    </row>
    <row r="56902" spans="23:24" x14ac:dyDescent="0.2">
      <c r="W56902" s="25"/>
      <c r="X56902" s="25"/>
    </row>
    <row r="56903" spans="23:24" x14ac:dyDescent="0.2">
      <c r="W56903" s="25"/>
      <c r="X56903" s="25"/>
    </row>
    <row r="56904" spans="23:24" x14ac:dyDescent="0.2">
      <c r="W56904" s="25"/>
      <c r="X56904" s="25"/>
    </row>
    <row r="56905" spans="23:24" x14ac:dyDescent="0.2">
      <c r="W56905" s="25"/>
      <c r="X56905" s="25"/>
    </row>
    <row r="56906" spans="23:24" x14ac:dyDescent="0.2">
      <c r="W56906" s="25"/>
      <c r="X56906" s="25"/>
    </row>
    <row r="56907" spans="23:24" x14ac:dyDescent="0.2">
      <c r="W56907" s="25"/>
      <c r="X56907" s="25"/>
    </row>
    <row r="56908" spans="23:24" x14ac:dyDescent="0.2">
      <c r="W56908" s="25"/>
      <c r="X56908" s="25"/>
    </row>
    <row r="56909" spans="23:24" x14ac:dyDescent="0.2">
      <c r="W56909" s="25"/>
      <c r="X56909" s="25"/>
    </row>
    <row r="56910" spans="23:24" x14ac:dyDescent="0.2">
      <c r="W56910" s="25"/>
      <c r="X56910" s="25"/>
    </row>
    <row r="56911" spans="23:24" x14ac:dyDescent="0.2">
      <c r="W56911" s="25"/>
      <c r="X56911" s="25"/>
    </row>
    <row r="56912" spans="23:24" x14ac:dyDescent="0.2">
      <c r="W56912" s="25"/>
      <c r="X56912" s="25"/>
    </row>
    <row r="56913" spans="23:24" x14ac:dyDescent="0.2">
      <c r="W56913" s="25"/>
      <c r="X56913" s="25"/>
    </row>
    <row r="56914" spans="23:24" x14ac:dyDescent="0.2">
      <c r="W56914" s="25"/>
      <c r="X56914" s="25"/>
    </row>
    <row r="56915" spans="23:24" x14ac:dyDescent="0.2">
      <c r="W56915" s="25"/>
      <c r="X56915" s="25"/>
    </row>
    <row r="56916" spans="23:24" x14ac:dyDescent="0.2">
      <c r="W56916" s="25"/>
      <c r="X56916" s="25"/>
    </row>
    <row r="56917" spans="23:24" x14ac:dyDescent="0.2">
      <c r="W56917" s="25"/>
      <c r="X56917" s="25"/>
    </row>
    <row r="56918" spans="23:24" x14ac:dyDescent="0.2">
      <c r="W56918" s="25"/>
      <c r="X56918" s="25"/>
    </row>
    <row r="56919" spans="23:24" x14ac:dyDescent="0.2">
      <c r="W56919" s="25"/>
      <c r="X56919" s="25"/>
    </row>
    <row r="56920" spans="23:24" x14ac:dyDescent="0.2">
      <c r="W56920" s="25"/>
      <c r="X56920" s="25"/>
    </row>
    <row r="56921" spans="23:24" x14ac:dyDescent="0.2">
      <c r="W56921" s="25"/>
      <c r="X56921" s="25"/>
    </row>
    <row r="56922" spans="23:24" x14ac:dyDescent="0.2">
      <c r="W56922" s="25"/>
      <c r="X56922" s="25"/>
    </row>
    <row r="56923" spans="23:24" x14ac:dyDescent="0.2">
      <c r="W56923" s="25"/>
      <c r="X56923" s="25"/>
    </row>
    <row r="56924" spans="23:24" x14ac:dyDescent="0.2">
      <c r="W56924" s="25"/>
      <c r="X56924" s="25"/>
    </row>
    <row r="56925" spans="23:24" x14ac:dyDescent="0.2">
      <c r="W56925" s="25"/>
      <c r="X56925" s="25"/>
    </row>
    <row r="56926" spans="23:24" x14ac:dyDescent="0.2">
      <c r="W56926" s="25"/>
      <c r="X56926" s="25"/>
    </row>
    <row r="56927" spans="23:24" x14ac:dyDescent="0.2">
      <c r="W56927" s="25"/>
      <c r="X56927" s="25"/>
    </row>
    <row r="56928" spans="23:24" x14ac:dyDescent="0.2">
      <c r="W56928" s="25"/>
      <c r="X56928" s="25"/>
    </row>
    <row r="56929" spans="23:24" x14ac:dyDescent="0.2">
      <c r="W56929" s="25"/>
      <c r="X56929" s="25"/>
    </row>
    <row r="56930" spans="23:24" x14ac:dyDescent="0.2">
      <c r="W56930" s="25"/>
      <c r="X56930" s="25"/>
    </row>
    <row r="56931" spans="23:24" x14ac:dyDescent="0.2">
      <c r="W56931" s="25"/>
      <c r="X56931" s="25"/>
    </row>
    <row r="56932" spans="23:24" x14ac:dyDescent="0.2">
      <c r="W56932" s="25"/>
      <c r="X56932" s="25"/>
    </row>
    <row r="56933" spans="23:24" x14ac:dyDescent="0.2">
      <c r="W56933" s="25"/>
      <c r="X56933" s="25"/>
    </row>
    <row r="56934" spans="23:24" x14ac:dyDescent="0.2">
      <c r="W56934" s="25"/>
      <c r="X56934" s="25"/>
    </row>
    <row r="56935" spans="23:24" x14ac:dyDescent="0.2">
      <c r="W56935" s="25"/>
      <c r="X56935" s="25"/>
    </row>
    <row r="56936" spans="23:24" x14ac:dyDescent="0.2">
      <c r="W56936" s="25"/>
      <c r="X56936" s="25"/>
    </row>
    <row r="56937" spans="23:24" x14ac:dyDescent="0.2">
      <c r="W56937" s="25"/>
      <c r="X56937" s="25"/>
    </row>
    <row r="56938" spans="23:24" x14ac:dyDescent="0.2">
      <c r="W56938" s="25"/>
      <c r="X56938" s="25"/>
    </row>
    <row r="56939" spans="23:24" x14ac:dyDescent="0.2">
      <c r="W56939" s="25"/>
      <c r="X56939" s="25"/>
    </row>
    <row r="56940" spans="23:24" x14ac:dyDescent="0.2">
      <c r="W56940" s="25"/>
      <c r="X56940" s="25"/>
    </row>
    <row r="56941" spans="23:24" x14ac:dyDescent="0.2">
      <c r="W56941" s="25"/>
      <c r="X56941" s="25"/>
    </row>
    <row r="56942" spans="23:24" x14ac:dyDescent="0.2">
      <c r="W56942" s="25"/>
      <c r="X56942" s="25"/>
    </row>
    <row r="56943" spans="23:24" x14ac:dyDescent="0.2">
      <c r="W56943" s="25"/>
      <c r="X56943" s="25"/>
    </row>
    <row r="56944" spans="23:24" x14ac:dyDescent="0.2">
      <c r="W56944" s="25"/>
      <c r="X56944" s="25"/>
    </row>
    <row r="56945" spans="23:24" x14ac:dyDescent="0.2">
      <c r="W56945" s="25"/>
      <c r="X56945" s="25"/>
    </row>
    <row r="56946" spans="23:24" x14ac:dyDescent="0.2">
      <c r="W56946" s="25"/>
      <c r="X56946" s="25"/>
    </row>
    <row r="56947" spans="23:24" x14ac:dyDescent="0.2">
      <c r="W56947" s="25"/>
      <c r="X56947" s="25"/>
    </row>
    <row r="56948" spans="23:24" x14ac:dyDescent="0.2">
      <c r="W56948" s="25"/>
      <c r="X56948" s="25"/>
    </row>
    <row r="56949" spans="23:24" x14ac:dyDescent="0.2">
      <c r="W56949" s="25"/>
      <c r="X56949" s="25"/>
    </row>
    <row r="56950" spans="23:24" x14ac:dyDescent="0.2">
      <c r="W56950" s="25"/>
      <c r="X56950" s="25"/>
    </row>
    <row r="56951" spans="23:24" x14ac:dyDescent="0.2">
      <c r="W56951" s="25"/>
      <c r="X56951" s="25"/>
    </row>
    <row r="56952" spans="23:24" x14ac:dyDescent="0.2">
      <c r="W56952" s="25"/>
      <c r="X56952" s="25"/>
    </row>
    <row r="56953" spans="23:24" x14ac:dyDescent="0.2">
      <c r="W56953" s="25"/>
      <c r="X56953" s="25"/>
    </row>
    <row r="56954" spans="23:24" x14ac:dyDescent="0.2">
      <c r="W56954" s="25"/>
      <c r="X56954" s="25"/>
    </row>
    <row r="56955" spans="23:24" x14ac:dyDescent="0.2">
      <c r="W56955" s="25"/>
      <c r="X56955" s="25"/>
    </row>
    <row r="56956" spans="23:24" x14ac:dyDescent="0.2">
      <c r="W56956" s="25"/>
      <c r="X56956" s="25"/>
    </row>
    <row r="56957" spans="23:24" x14ac:dyDescent="0.2">
      <c r="W56957" s="25"/>
      <c r="X56957" s="25"/>
    </row>
    <row r="56958" spans="23:24" x14ac:dyDescent="0.2">
      <c r="W56958" s="25"/>
      <c r="X56958" s="25"/>
    </row>
    <row r="56959" spans="23:24" x14ac:dyDescent="0.2">
      <c r="W56959" s="25"/>
      <c r="X56959" s="25"/>
    </row>
    <row r="56960" spans="23:24" x14ac:dyDescent="0.2">
      <c r="W56960" s="25"/>
      <c r="X56960" s="25"/>
    </row>
    <row r="56961" spans="23:24" x14ac:dyDescent="0.2">
      <c r="W56961" s="25"/>
      <c r="X56961" s="25"/>
    </row>
    <row r="56962" spans="23:24" x14ac:dyDescent="0.2">
      <c r="W56962" s="25"/>
      <c r="X56962" s="25"/>
    </row>
    <row r="56963" spans="23:24" x14ac:dyDescent="0.2">
      <c r="W56963" s="25"/>
      <c r="X56963" s="25"/>
    </row>
    <row r="56964" spans="23:24" x14ac:dyDescent="0.2">
      <c r="W56964" s="25"/>
      <c r="X56964" s="25"/>
    </row>
    <row r="56965" spans="23:24" x14ac:dyDescent="0.2">
      <c r="W56965" s="25"/>
      <c r="X56965" s="25"/>
    </row>
    <row r="56966" spans="23:24" x14ac:dyDescent="0.2">
      <c r="W56966" s="25"/>
      <c r="X56966" s="25"/>
    </row>
    <row r="56967" spans="23:24" x14ac:dyDescent="0.2">
      <c r="W56967" s="25"/>
      <c r="X56967" s="25"/>
    </row>
    <row r="56968" spans="23:24" x14ac:dyDescent="0.2">
      <c r="W56968" s="25"/>
      <c r="X56968" s="25"/>
    </row>
    <row r="56969" spans="23:24" x14ac:dyDescent="0.2">
      <c r="W56969" s="25"/>
      <c r="X56969" s="25"/>
    </row>
    <row r="56970" spans="23:24" x14ac:dyDescent="0.2">
      <c r="W56970" s="25"/>
      <c r="X56970" s="25"/>
    </row>
    <row r="56971" spans="23:24" x14ac:dyDescent="0.2">
      <c r="W56971" s="25"/>
      <c r="X56971" s="25"/>
    </row>
    <row r="56972" spans="23:24" x14ac:dyDescent="0.2">
      <c r="W56972" s="25"/>
      <c r="X56972" s="25"/>
    </row>
    <row r="56973" spans="23:24" x14ac:dyDescent="0.2">
      <c r="W56973" s="25"/>
      <c r="X56973" s="25"/>
    </row>
    <row r="56974" spans="23:24" x14ac:dyDescent="0.2">
      <c r="W56974" s="25"/>
      <c r="X56974" s="25"/>
    </row>
    <row r="56975" spans="23:24" x14ac:dyDescent="0.2">
      <c r="W56975" s="25"/>
      <c r="X56975" s="25"/>
    </row>
    <row r="56976" spans="23:24" x14ac:dyDescent="0.2">
      <c r="W56976" s="25"/>
      <c r="X56976" s="25"/>
    </row>
    <row r="56977" spans="23:24" x14ac:dyDescent="0.2">
      <c r="W56977" s="25"/>
      <c r="X56977" s="25"/>
    </row>
    <row r="56978" spans="23:24" x14ac:dyDescent="0.2">
      <c r="W56978" s="25"/>
      <c r="X56978" s="25"/>
    </row>
    <row r="56979" spans="23:24" x14ac:dyDescent="0.2">
      <c r="W56979" s="25"/>
      <c r="X56979" s="25"/>
    </row>
    <row r="56980" spans="23:24" x14ac:dyDescent="0.2">
      <c r="W56980" s="25"/>
      <c r="X56980" s="25"/>
    </row>
    <row r="56981" spans="23:24" x14ac:dyDescent="0.2">
      <c r="W56981" s="25"/>
      <c r="X56981" s="25"/>
    </row>
    <row r="56982" spans="23:24" x14ac:dyDescent="0.2">
      <c r="W56982" s="25"/>
      <c r="X56982" s="25"/>
    </row>
    <row r="56983" spans="23:24" x14ac:dyDescent="0.2">
      <c r="W56983" s="25"/>
      <c r="X56983" s="25"/>
    </row>
    <row r="56984" spans="23:24" x14ac:dyDescent="0.2">
      <c r="W56984" s="25"/>
      <c r="X56984" s="25"/>
    </row>
    <row r="56985" spans="23:24" x14ac:dyDescent="0.2">
      <c r="W56985" s="25"/>
      <c r="X56985" s="25"/>
    </row>
    <row r="56986" spans="23:24" x14ac:dyDescent="0.2">
      <c r="W56986" s="25"/>
      <c r="X56986" s="25"/>
    </row>
    <row r="56987" spans="23:24" x14ac:dyDescent="0.2">
      <c r="W56987" s="25"/>
      <c r="X56987" s="25"/>
    </row>
    <row r="56988" spans="23:24" x14ac:dyDescent="0.2">
      <c r="W56988" s="25"/>
      <c r="X56988" s="25"/>
    </row>
    <row r="56989" spans="23:24" x14ac:dyDescent="0.2">
      <c r="W56989" s="25"/>
      <c r="X56989" s="25"/>
    </row>
    <row r="56990" spans="23:24" x14ac:dyDescent="0.2">
      <c r="W56990" s="25"/>
      <c r="X56990" s="25"/>
    </row>
    <row r="56991" spans="23:24" x14ac:dyDescent="0.2">
      <c r="W56991" s="25"/>
      <c r="X56991" s="25"/>
    </row>
    <row r="56992" spans="23:24" x14ac:dyDescent="0.2">
      <c r="W56992" s="25"/>
      <c r="X56992" s="25"/>
    </row>
    <row r="56993" spans="23:24" x14ac:dyDescent="0.2">
      <c r="W56993" s="25"/>
      <c r="X56993" s="25"/>
    </row>
    <row r="56994" spans="23:24" x14ac:dyDescent="0.2">
      <c r="W56994" s="25"/>
      <c r="X56994" s="25"/>
    </row>
    <row r="56995" spans="23:24" x14ac:dyDescent="0.2">
      <c r="W56995" s="25"/>
      <c r="X56995" s="25"/>
    </row>
    <row r="56996" spans="23:24" x14ac:dyDescent="0.2">
      <c r="W56996" s="25"/>
      <c r="X56996" s="25"/>
    </row>
    <row r="56997" spans="23:24" x14ac:dyDescent="0.2">
      <c r="W56997" s="25"/>
      <c r="X56997" s="25"/>
    </row>
    <row r="56998" spans="23:24" x14ac:dyDescent="0.2">
      <c r="W56998" s="25"/>
      <c r="X56998" s="25"/>
    </row>
    <row r="56999" spans="23:24" x14ac:dyDescent="0.2">
      <c r="W56999" s="25"/>
      <c r="X56999" s="25"/>
    </row>
    <row r="57000" spans="23:24" x14ac:dyDescent="0.2">
      <c r="W57000" s="25"/>
      <c r="X57000" s="25"/>
    </row>
    <row r="57001" spans="23:24" x14ac:dyDescent="0.2">
      <c r="W57001" s="25"/>
      <c r="X57001" s="25"/>
    </row>
    <row r="57002" spans="23:24" x14ac:dyDescent="0.2">
      <c r="W57002" s="25"/>
      <c r="X57002" s="25"/>
    </row>
    <row r="57003" spans="23:24" x14ac:dyDescent="0.2">
      <c r="W57003" s="25"/>
      <c r="X57003" s="25"/>
    </row>
    <row r="57004" spans="23:24" x14ac:dyDescent="0.2">
      <c r="W57004" s="25"/>
      <c r="X57004" s="25"/>
    </row>
    <row r="57005" spans="23:24" x14ac:dyDescent="0.2">
      <c r="W57005" s="25"/>
      <c r="X57005" s="25"/>
    </row>
    <row r="57006" spans="23:24" x14ac:dyDescent="0.2">
      <c r="W57006" s="25"/>
      <c r="X57006" s="25"/>
    </row>
    <row r="57007" spans="23:24" x14ac:dyDescent="0.2">
      <c r="W57007" s="25"/>
      <c r="X57007" s="25"/>
    </row>
    <row r="57008" spans="23:24" x14ac:dyDescent="0.2">
      <c r="W57008" s="25"/>
      <c r="X57008" s="25"/>
    </row>
    <row r="57009" spans="23:24" x14ac:dyDescent="0.2">
      <c r="W57009" s="25"/>
      <c r="X57009" s="25"/>
    </row>
    <row r="57010" spans="23:24" x14ac:dyDescent="0.2">
      <c r="W57010" s="25"/>
      <c r="X57010" s="25"/>
    </row>
    <row r="57011" spans="23:24" x14ac:dyDescent="0.2">
      <c r="W57011" s="25"/>
      <c r="X57011" s="25"/>
    </row>
    <row r="57012" spans="23:24" x14ac:dyDescent="0.2">
      <c r="W57012" s="25"/>
      <c r="X57012" s="25"/>
    </row>
    <row r="57013" spans="23:24" x14ac:dyDescent="0.2">
      <c r="W57013" s="25"/>
      <c r="X57013" s="25"/>
    </row>
    <row r="57014" spans="23:24" x14ac:dyDescent="0.2">
      <c r="W57014" s="25"/>
      <c r="X57014" s="25"/>
    </row>
    <row r="57015" spans="23:24" x14ac:dyDescent="0.2">
      <c r="W57015" s="25"/>
      <c r="X57015" s="25"/>
    </row>
    <row r="57016" spans="23:24" x14ac:dyDescent="0.2">
      <c r="W57016" s="25"/>
      <c r="X57016" s="25"/>
    </row>
    <row r="57017" spans="23:24" x14ac:dyDescent="0.2">
      <c r="W57017" s="25"/>
      <c r="X57017" s="25"/>
    </row>
    <row r="57018" spans="23:24" x14ac:dyDescent="0.2">
      <c r="W57018" s="25"/>
      <c r="X57018" s="25"/>
    </row>
    <row r="57019" spans="23:24" x14ac:dyDescent="0.2">
      <c r="W57019" s="25"/>
      <c r="X57019" s="25"/>
    </row>
    <row r="57020" spans="23:24" x14ac:dyDescent="0.2">
      <c r="W57020" s="25"/>
      <c r="X57020" s="25"/>
    </row>
    <row r="57021" spans="23:24" x14ac:dyDescent="0.2">
      <c r="W57021" s="25"/>
      <c r="X57021" s="25"/>
    </row>
    <row r="57022" spans="23:24" x14ac:dyDescent="0.2">
      <c r="W57022" s="25"/>
      <c r="X57022" s="25"/>
    </row>
    <row r="57023" spans="23:24" x14ac:dyDescent="0.2">
      <c r="W57023" s="25"/>
      <c r="X57023" s="25"/>
    </row>
    <row r="57024" spans="23:24" x14ac:dyDescent="0.2">
      <c r="W57024" s="25"/>
      <c r="X57024" s="25"/>
    </row>
    <row r="57025" spans="23:24" x14ac:dyDescent="0.2">
      <c r="W57025" s="25"/>
      <c r="X57025" s="25"/>
    </row>
    <row r="57026" spans="23:24" x14ac:dyDescent="0.2">
      <c r="W57026" s="25"/>
      <c r="X57026" s="25"/>
    </row>
    <row r="57027" spans="23:24" x14ac:dyDescent="0.2">
      <c r="W57027" s="25"/>
      <c r="X57027" s="25"/>
    </row>
    <row r="57028" spans="23:24" x14ac:dyDescent="0.2">
      <c r="W57028" s="25"/>
      <c r="X57028" s="25"/>
    </row>
    <row r="57029" spans="23:24" x14ac:dyDescent="0.2">
      <c r="W57029" s="25"/>
      <c r="X57029" s="25"/>
    </row>
    <row r="57030" spans="23:24" x14ac:dyDescent="0.2">
      <c r="W57030" s="25"/>
      <c r="X57030" s="25"/>
    </row>
    <row r="57031" spans="23:24" x14ac:dyDescent="0.2">
      <c r="W57031" s="25"/>
      <c r="X57031" s="25"/>
    </row>
    <row r="57032" spans="23:24" x14ac:dyDescent="0.2">
      <c r="W57032" s="25"/>
      <c r="X57032" s="25"/>
    </row>
    <row r="57033" spans="23:24" x14ac:dyDescent="0.2">
      <c r="W57033" s="25"/>
      <c r="X57033" s="25"/>
    </row>
    <row r="57034" spans="23:24" x14ac:dyDescent="0.2">
      <c r="W57034" s="25"/>
      <c r="X57034" s="25"/>
    </row>
    <row r="57035" spans="23:24" x14ac:dyDescent="0.2">
      <c r="W57035" s="25"/>
      <c r="X57035" s="25"/>
    </row>
    <row r="57036" spans="23:24" x14ac:dyDescent="0.2">
      <c r="W57036" s="25"/>
      <c r="X57036" s="25"/>
    </row>
    <row r="57037" spans="23:24" x14ac:dyDescent="0.2">
      <c r="W57037" s="25"/>
      <c r="X57037" s="25"/>
    </row>
    <row r="57038" spans="23:24" x14ac:dyDescent="0.2">
      <c r="W57038" s="25"/>
      <c r="X57038" s="25"/>
    </row>
    <row r="57039" spans="23:24" x14ac:dyDescent="0.2">
      <c r="W57039" s="25"/>
      <c r="X57039" s="25"/>
    </row>
    <row r="57040" spans="23:24" x14ac:dyDescent="0.2">
      <c r="W57040" s="25"/>
      <c r="X57040" s="25"/>
    </row>
    <row r="57041" spans="23:24" x14ac:dyDescent="0.2">
      <c r="W57041" s="25"/>
      <c r="X57041" s="25"/>
    </row>
    <row r="57042" spans="23:24" x14ac:dyDescent="0.2">
      <c r="W57042" s="25"/>
      <c r="X57042" s="25"/>
    </row>
    <row r="57043" spans="23:24" x14ac:dyDescent="0.2">
      <c r="W57043" s="25"/>
      <c r="X57043" s="25"/>
    </row>
    <row r="57044" spans="23:24" x14ac:dyDescent="0.2">
      <c r="W57044" s="25"/>
      <c r="X57044" s="25"/>
    </row>
    <row r="57045" spans="23:24" x14ac:dyDescent="0.2">
      <c r="W57045" s="25"/>
      <c r="X57045" s="25"/>
    </row>
    <row r="57046" spans="23:24" x14ac:dyDescent="0.2">
      <c r="W57046" s="25"/>
      <c r="X57046" s="25"/>
    </row>
    <row r="57047" spans="23:24" x14ac:dyDescent="0.2">
      <c r="W57047" s="25"/>
      <c r="X57047" s="25"/>
    </row>
    <row r="57048" spans="23:24" x14ac:dyDescent="0.2">
      <c r="W57048" s="25"/>
      <c r="X57048" s="25"/>
    </row>
    <row r="57049" spans="23:24" x14ac:dyDescent="0.2">
      <c r="W57049" s="25"/>
      <c r="X57049" s="25"/>
    </row>
    <row r="57050" spans="23:24" x14ac:dyDescent="0.2">
      <c r="W57050" s="25"/>
      <c r="X57050" s="25"/>
    </row>
    <row r="57051" spans="23:24" x14ac:dyDescent="0.2">
      <c r="W57051" s="25"/>
      <c r="X57051" s="25"/>
    </row>
    <row r="57052" spans="23:24" x14ac:dyDescent="0.2">
      <c r="W57052" s="25"/>
      <c r="X57052" s="25"/>
    </row>
    <row r="57053" spans="23:24" x14ac:dyDescent="0.2">
      <c r="W57053" s="25"/>
      <c r="X57053" s="25"/>
    </row>
    <row r="57054" spans="23:24" x14ac:dyDescent="0.2">
      <c r="W57054" s="25"/>
      <c r="X57054" s="25"/>
    </row>
    <row r="57055" spans="23:24" x14ac:dyDescent="0.2">
      <c r="W57055" s="25"/>
      <c r="X57055" s="25"/>
    </row>
    <row r="57056" spans="23:24" x14ac:dyDescent="0.2">
      <c r="W57056" s="25"/>
      <c r="X57056" s="25"/>
    </row>
    <row r="57057" spans="23:24" x14ac:dyDescent="0.2">
      <c r="W57057" s="25"/>
      <c r="X57057" s="25"/>
    </row>
    <row r="57058" spans="23:24" x14ac:dyDescent="0.2">
      <c r="W57058" s="25"/>
      <c r="X57058" s="25"/>
    </row>
    <row r="57059" spans="23:24" x14ac:dyDescent="0.2">
      <c r="W57059" s="25"/>
      <c r="X57059" s="25"/>
    </row>
    <row r="57060" spans="23:24" x14ac:dyDescent="0.2">
      <c r="W57060" s="25"/>
      <c r="X57060" s="25"/>
    </row>
    <row r="57061" spans="23:24" x14ac:dyDescent="0.2">
      <c r="W57061" s="25"/>
      <c r="X57061" s="25"/>
    </row>
    <row r="57062" spans="23:24" x14ac:dyDescent="0.2">
      <c r="W57062" s="25"/>
      <c r="X57062" s="25"/>
    </row>
    <row r="57063" spans="23:24" x14ac:dyDescent="0.2">
      <c r="W57063" s="25"/>
      <c r="X57063" s="25"/>
    </row>
    <row r="57064" spans="23:24" x14ac:dyDescent="0.2">
      <c r="W57064" s="25"/>
      <c r="X57064" s="25"/>
    </row>
    <row r="57065" spans="23:24" x14ac:dyDescent="0.2">
      <c r="W57065" s="25"/>
      <c r="X57065" s="25"/>
    </row>
    <row r="57066" spans="23:24" x14ac:dyDescent="0.2">
      <c r="W57066" s="25"/>
      <c r="X57066" s="25"/>
    </row>
    <row r="57067" spans="23:24" x14ac:dyDescent="0.2">
      <c r="W57067" s="25"/>
      <c r="X57067" s="25"/>
    </row>
    <row r="57068" spans="23:24" x14ac:dyDescent="0.2">
      <c r="W57068" s="25"/>
      <c r="X57068" s="25"/>
    </row>
    <row r="57069" spans="23:24" x14ac:dyDescent="0.2">
      <c r="W57069" s="25"/>
      <c r="X57069" s="25"/>
    </row>
    <row r="57070" spans="23:24" x14ac:dyDescent="0.2">
      <c r="W57070" s="25"/>
      <c r="X57070" s="25"/>
    </row>
    <row r="57071" spans="23:24" x14ac:dyDescent="0.2">
      <c r="W57071" s="25"/>
      <c r="X57071" s="25"/>
    </row>
    <row r="57072" spans="23:24" x14ac:dyDescent="0.2">
      <c r="W57072" s="25"/>
      <c r="X57072" s="25"/>
    </row>
    <row r="57073" spans="23:24" x14ac:dyDescent="0.2">
      <c r="W57073" s="25"/>
      <c r="X57073" s="25"/>
    </row>
    <row r="57074" spans="23:24" x14ac:dyDescent="0.2">
      <c r="W57074" s="25"/>
      <c r="X57074" s="25"/>
    </row>
    <row r="57075" spans="23:24" x14ac:dyDescent="0.2">
      <c r="W57075" s="25"/>
      <c r="X57075" s="25"/>
    </row>
    <row r="57076" spans="23:24" x14ac:dyDescent="0.2">
      <c r="W57076" s="25"/>
      <c r="X57076" s="25"/>
    </row>
    <row r="57077" spans="23:24" x14ac:dyDescent="0.2">
      <c r="W57077" s="25"/>
      <c r="X57077" s="25"/>
    </row>
    <row r="57078" spans="23:24" x14ac:dyDescent="0.2">
      <c r="W57078" s="25"/>
      <c r="X57078" s="25"/>
    </row>
    <row r="57079" spans="23:24" x14ac:dyDescent="0.2">
      <c r="W57079" s="25"/>
      <c r="X57079" s="25"/>
    </row>
    <row r="57080" spans="23:24" x14ac:dyDescent="0.2">
      <c r="W57080" s="25"/>
      <c r="X57080" s="25"/>
    </row>
    <row r="57081" spans="23:24" x14ac:dyDescent="0.2">
      <c r="W57081" s="25"/>
      <c r="X57081" s="25"/>
    </row>
    <row r="57082" spans="23:24" x14ac:dyDescent="0.2">
      <c r="W57082" s="25"/>
      <c r="X57082" s="25"/>
    </row>
    <row r="57083" spans="23:24" x14ac:dyDescent="0.2">
      <c r="W57083" s="25"/>
      <c r="X57083" s="25"/>
    </row>
    <row r="57084" spans="23:24" x14ac:dyDescent="0.2">
      <c r="W57084" s="25"/>
      <c r="X57084" s="25"/>
    </row>
    <row r="57085" spans="23:24" x14ac:dyDescent="0.2">
      <c r="W57085" s="25"/>
      <c r="X57085" s="25"/>
    </row>
    <row r="57086" spans="23:24" x14ac:dyDescent="0.2">
      <c r="W57086" s="25"/>
      <c r="X57086" s="25"/>
    </row>
    <row r="57087" spans="23:24" x14ac:dyDescent="0.2">
      <c r="W57087" s="25"/>
      <c r="X57087" s="25"/>
    </row>
    <row r="57088" spans="23:24" x14ac:dyDescent="0.2">
      <c r="W57088" s="25"/>
      <c r="X57088" s="25"/>
    </row>
    <row r="57089" spans="23:24" x14ac:dyDescent="0.2">
      <c r="W57089" s="25"/>
      <c r="X57089" s="25"/>
    </row>
    <row r="57090" spans="23:24" x14ac:dyDescent="0.2">
      <c r="W57090" s="25"/>
      <c r="X57090" s="25"/>
    </row>
    <row r="57091" spans="23:24" x14ac:dyDescent="0.2">
      <c r="W57091" s="25"/>
      <c r="X57091" s="25"/>
    </row>
    <row r="57092" spans="23:24" x14ac:dyDescent="0.2">
      <c r="W57092" s="25"/>
      <c r="X57092" s="25"/>
    </row>
    <row r="57093" spans="23:24" x14ac:dyDescent="0.2">
      <c r="W57093" s="25"/>
      <c r="X57093" s="25"/>
    </row>
    <row r="57094" spans="23:24" x14ac:dyDescent="0.2">
      <c r="W57094" s="25"/>
      <c r="X57094" s="25"/>
    </row>
    <row r="57095" spans="23:24" x14ac:dyDescent="0.2">
      <c r="W57095" s="25"/>
      <c r="X57095" s="25"/>
    </row>
    <row r="57096" spans="23:24" x14ac:dyDescent="0.2">
      <c r="W57096" s="25"/>
      <c r="X57096" s="25"/>
    </row>
    <row r="57097" spans="23:24" x14ac:dyDescent="0.2">
      <c r="W57097" s="25"/>
      <c r="X57097" s="25"/>
    </row>
    <row r="57098" spans="23:24" x14ac:dyDescent="0.2">
      <c r="W57098" s="25"/>
      <c r="X57098" s="25"/>
    </row>
    <row r="57099" spans="23:24" x14ac:dyDescent="0.2">
      <c r="W57099" s="25"/>
      <c r="X57099" s="25"/>
    </row>
    <row r="57100" spans="23:24" x14ac:dyDescent="0.2">
      <c r="W57100" s="25"/>
      <c r="X57100" s="25"/>
    </row>
    <row r="57101" spans="23:24" x14ac:dyDescent="0.2">
      <c r="W57101" s="25"/>
      <c r="X57101" s="25"/>
    </row>
    <row r="57102" spans="23:24" x14ac:dyDescent="0.2">
      <c r="W57102" s="25"/>
      <c r="X57102" s="25"/>
    </row>
    <row r="57103" spans="23:24" x14ac:dyDescent="0.2">
      <c r="W57103" s="25"/>
      <c r="X57103" s="25"/>
    </row>
    <row r="57104" spans="23:24" x14ac:dyDescent="0.2">
      <c r="W57104" s="25"/>
      <c r="X57104" s="25"/>
    </row>
    <row r="57105" spans="23:24" x14ac:dyDescent="0.2">
      <c r="W57105" s="25"/>
      <c r="X57105" s="25"/>
    </row>
    <row r="57106" spans="23:24" x14ac:dyDescent="0.2">
      <c r="W57106" s="25"/>
      <c r="X57106" s="25"/>
    </row>
    <row r="57107" spans="23:24" x14ac:dyDescent="0.2">
      <c r="W57107" s="25"/>
      <c r="X57107" s="25"/>
    </row>
    <row r="57108" spans="23:24" x14ac:dyDescent="0.2">
      <c r="W57108" s="25"/>
      <c r="X57108" s="25"/>
    </row>
    <row r="57109" spans="23:24" x14ac:dyDescent="0.2">
      <c r="W57109" s="25"/>
      <c r="X57109" s="25"/>
    </row>
    <row r="57110" spans="23:24" x14ac:dyDescent="0.2">
      <c r="W57110" s="25"/>
      <c r="X57110" s="25"/>
    </row>
    <row r="57111" spans="23:24" x14ac:dyDescent="0.2">
      <c r="W57111" s="25"/>
      <c r="X57111" s="25"/>
    </row>
    <row r="57112" spans="23:24" x14ac:dyDescent="0.2">
      <c r="W57112" s="25"/>
      <c r="X57112" s="25"/>
    </row>
    <row r="57113" spans="23:24" x14ac:dyDescent="0.2">
      <c r="W57113" s="25"/>
      <c r="X57113" s="25"/>
    </row>
    <row r="57114" spans="23:24" x14ac:dyDescent="0.2">
      <c r="W57114" s="25"/>
      <c r="X57114" s="25"/>
    </row>
    <row r="57115" spans="23:24" x14ac:dyDescent="0.2">
      <c r="W57115" s="25"/>
      <c r="X57115" s="25"/>
    </row>
    <row r="57116" spans="23:24" x14ac:dyDescent="0.2">
      <c r="W57116" s="25"/>
      <c r="X57116" s="25"/>
    </row>
    <row r="57117" spans="23:24" x14ac:dyDescent="0.2">
      <c r="W57117" s="25"/>
      <c r="X57117" s="25"/>
    </row>
    <row r="57118" spans="23:24" x14ac:dyDescent="0.2">
      <c r="W57118" s="25"/>
      <c r="X57118" s="25"/>
    </row>
    <row r="57119" spans="23:24" x14ac:dyDescent="0.2">
      <c r="W57119" s="25"/>
      <c r="X57119" s="25"/>
    </row>
    <row r="57120" spans="23:24" x14ac:dyDescent="0.2">
      <c r="W57120" s="25"/>
      <c r="X57120" s="25"/>
    </row>
    <row r="57121" spans="23:24" x14ac:dyDescent="0.2">
      <c r="W57121" s="25"/>
      <c r="X57121" s="25"/>
    </row>
    <row r="57122" spans="23:24" x14ac:dyDescent="0.2">
      <c r="W57122" s="25"/>
      <c r="X57122" s="25"/>
    </row>
    <row r="57123" spans="23:24" x14ac:dyDescent="0.2">
      <c r="W57123" s="25"/>
      <c r="X57123" s="25"/>
    </row>
    <row r="57124" spans="23:24" x14ac:dyDescent="0.2">
      <c r="W57124" s="25"/>
      <c r="X57124" s="25"/>
    </row>
    <row r="57125" spans="23:24" x14ac:dyDescent="0.2">
      <c r="W57125" s="25"/>
      <c r="X57125" s="25"/>
    </row>
    <row r="57126" spans="23:24" x14ac:dyDescent="0.2">
      <c r="W57126" s="25"/>
      <c r="X57126" s="25"/>
    </row>
    <row r="57127" spans="23:24" x14ac:dyDescent="0.2">
      <c r="W57127" s="25"/>
      <c r="X57127" s="25"/>
    </row>
    <row r="57128" spans="23:24" x14ac:dyDescent="0.2">
      <c r="W57128" s="25"/>
      <c r="X57128" s="25"/>
    </row>
    <row r="57129" spans="23:24" x14ac:dyDescent="0.2">
      <c r="W57129" s="25"/>
      <c r="X57129" s="25"/>
    </row>
    <row r="57130" spans="23:24" x14ac:dyDescent="0.2">
      <c r="W57130" s="25"/>
      <c r="X57130" s="25"/>
    </row>
    <row r="57131" spans="23:24" x14ac:dyDescent="0.2">
      <c r="W57131" s="25"/>
      <c r="X57131" s="25"/>
    </row>
    <row r="57132" spans="23:24" x14ac:dyDescent="0.2">
      <c r="W57132" s="25"/>
      <c r="X57132" s="25"/>
    </row>
    <row r="57133" spans="23:24" x14ac:dyDescent="0.2">
      <c r="W57133" s="25"/>
      <c r="X57133" s="25"/>
    </row>
    <row r="57134" spans="23:24" x14ac:dyDescent="0.2">
      <c r="W57134" s="25"/>
      <c r="X57134" s="25"/>
    </row>
    <row r="57135" spans="23:24" x14ac:dyDescent="0.2">
      <c r="W57135" s="25"/>
      <c r="X57135" s="25"/>
    </row>
    <row r="57136" spans="23:24" x14ac:dyDescent="0.2">
      <c r="W57136" s="25"/>
      <c r="X57136" s="25"/>
    </row>
    <row r="57137" spans="23:24" x14ac:dyDescent="0.2">
      <c r="W57137" s="25"/>
      <c r="X57137" s="25"/>
    </row>
    <row r="57138" spans="23:24" x14ac:dyDescent="0.2">
      <c r="W57138" s="25"/>
      <c r="X57138" s="25"/>
    </row>
    <row r="57139" spans="23:24" x14ac:dyDescent="0.2">
      <c r="W57139" s="25"/>
      <c r="X57139" s="25"/>
    </row>
    <row r="57140" spans="23:24" x14ac:dyDescent="0.2">
      <c r="W57140" s="25"/>
      <c r="X57140" s="25"/>
    </row>
    <row r="57141" spans="23:24" x14ac:dyDescent="0.2">
      <c r="W57141" s="25"/>
      <c r="X57141" s="25"/>
    </row>
    <row r="57142" spans="23:24" x14ac:dyDescent="0.2">
      <c r="W57142" s="25"/>
      <c r="X57142" s="25"/>
    </row>
    <row r="57143" spans="23:24" x14ac:dyDescent="0.2">
      <c r="W57143" s="25"/>
      <c r="X57143" s="25"/>
    </row>
    <row r="57144" spans="23:24" x14ac:dyDescent="0.2">
      <c r="W57144" s="25"/>
      <c r="X57144" s="25"/>
    </row>
    <row r="57145" spans="23:24" x14ac:dyDescent="0.2">
      <c r="W57145" s="25"/>
      <c r="X57145" s="25"/>
    </row>
    <row r="57146" spans="23:24" x14ac:dyDescent="0.2">
      <c r="W57146" s="25"/>
      <c r="X57146" s="25"/>
    </row>
    <row r="57147" spans="23:24" x14ac:dyDescent="0.2">
      <c r="W57147" s="25"/>
      <c r="X57147" s="25"/>
    </row>
    <row r="57148" spans="23:24" x14ac:dyDescent="0.2">
      <c r="W57148" s="25"/>
      <c r="X57148" s="25"/>
    </row>
    <row r="57149" spans="23:24" x14ac:dyDescent="0.2">
      <c r="W57149" s="25"/>
      <c r="X57149" s="25"/>
    </row>
    <row r="57150" spans="23:24" x14ac:dyDescent="0.2">
      <c r="W57150" s="25"/>
      <c r="X57150" s="25"/>
    </row>
    <row r="57151" spans="23:24" x14ac:dyDescent="0.2">
      <c r="W57151" s="25"/>
      <c r="X57151" s="25"/>
    </row>
    <row r="57152" spans="23:24" x14ac:dyDescent="0.2">
      <c r="W57152" s="25"/>
      <c r="X57152" s="25"/>
    </row>
    <row r="57153" spans="23:24" x14ac:dyDescent="0.2">
      <c r="W57153" s="25"/>
      <c r="X57153" s="25"/>
    </row>
    <row r="57154" spans="23:24" x14ac:dyDescent="0.2">
      <c r="W57154" s="25"/>
      <c r="X57154" s="25"/>
    </row>
    <row r="57155" spans="23:24" x14ac:dyDescent="0.2">
      <c r="W57155" s="25"/>
      <c r="X57155" s="25"/>
    </row>
    <row r="57156" spans="23:24" x14ac:dyDescent="0.2">
      <c r="W57156" s="25"/>
      <c r="X57156" s="25"/>
    </row>
    <row r="57157" spans="23:24" x14ac:dyDescent="0.2">
      <c r="W57157" s="25"/>
      <c r="X57157" s="25"/>
    </row>
    <row r="57158" spans="23:24" x14ac:dyDescent="0.2">
      <c r="W57158" s="25"/>
      <c r="X57158" s="25"/>
    </row>
    <row r="57159" spans="23:24" x14ac:dyDescent="0.2">
      <c r="W57159" s="25"/>
      <c r="X57159" s="25"/>
    </row>
    <row r="57160" spans="23:24" x14ac:dyDescent="0.2">
      <c r="W57160" s="25"/>
      <c r="X57160" s="25"/>
    </row>
    <row r="57161" spans="23:24" x14ac:dyDescent="0.2">
      <c r="W57161" s="25"/>
      <c r="X57161" s="25"/>
    </row>
    <row r="57162" spans="23:24" x14ac:dyDescent="0.2">
      <c r="W57162" s="25"/>
      <c r="X57162" s="25"/>
    </row>
    <row r="57163" spans="23:24" x14ac:dyDescent="0.2">
      <c r="W57163" s="25"/>
      <c r="X57163" s="25"/>
    </row>
    <row r="57164" spans="23:24" x14ac:dyDescent="0.2">
      <c r="W57164" s="25"/>
      <c r="X57164" s="25"/>
    </row>
    <row r="57165" spans="23:24" x14ac:dyDescent="0.2">
      <c r="W57165" s="25"/>
      <c r="X57165" s="25"/>
    </row>
    <row r="57166" spans="23:24" x14ac:dyDescent="0.2">
      <c r="W57166" s="25"/>
      <c r="X57166" s="25"/>
    </row>
    <row r="57167" spans="23:24" x14ac:dyDescent="0.2">
      <c r="W57167" s="25"/>
      <c r="X57167" s="25"/>
    </row>
    <row r="57168" spans="23:24" x14ac:dyDescent="0.2">
      <c r="W57168" s="25"/>
      <c r="X57168" s="25"/>
    </row>
    <row r="57169" spans="23:24" x14ac:dyDescent="0.2">
      <c r="W57169" s="25"/>
      <c r="X57169" s="25"/>
    </row>
    <row r="57170" spans="23:24" x14ac:dyDescent="0.2">
      <c r="W57170" s="25"/>
      <c r="X57170" s="25"/>
    </row>
    <row r="57171" spans="23:24" x14ac:dyDescent="0.2">
      <c r="W57171" s="25"/>
      <c r="X57171" s="25"/>
    </row>
    <row r="57172" spans="23:24" x14ac:dyDescent="0.2">
      <c r="W57172" s="25"/>
      <c r="X57172" s="25"/>
    </row>
    <row r="57173" spans="23:24" x14ac:dyDescent="0.2">
      <c r="W57173" s="25"/>
      <c r="X57173" s="25"/>
    </row>
    <row r="57174" spans="23:24" x14ac:dyDescent="0.2">
      <c r="W57174" s="25"/>
      <c r="X57174" s="25"/>
    </row>
    <row r="57175" spans="23:24" x14ac:dyDescent="0.2">
      <c r="W57175" s="25"/>
      <c r="X57175" s="25"/>
    </row>
    <row r="57176" spans="23:24" x14ac:dyDescent="0.2">
      <c r="W57176" s="25"/>
      <c r="X57176" s="25"/>
    </row>
    <row r="57177" spans="23:24" x14ac:dyDescent="0.2">
      <c r="W57177" s="25"/>
      <c r="X57177" s="25"/>
    </row>
    <row r="57178" spans="23:24" x14ac:dyDescent="0.2">
      <c r="W57178" s="25"/>
      <c r="X57178" s="25"/>
    </row>
    <row r="57179" spans="23:24" x14ac:dyDescent="0.2">
      <c r="W57179" s="25"/>
      <c r="X57179" s="25"/>
    </row>
    <row r="57180" spans="23:24" x14ac:dyDescent="0.2">
      <c r="W57180" s="25"/>
      <c r="X57180" s="25"/>
    </row>
    <row r="57181" spans="23:24" x14ac:dyDescent="0.2">
      <c r="W57181" s="25"/>
      <c r="X57181" s="25"/>
    </row>
    <row r="57182" spans="23:24" x14ac:dyDescent="0.2">
      <c r="W57182" s="25"/>
      <c r="X57182" s="25"/>
    </row>
    <row r="57183" spans="23:24" x14ac:dyDescent="0.2">
      <c r="W57183" s="25"/>
      <c r="X57183" s="25"/>
    </row>
    <row r="57184" spans="23:24" x14ac:dyDescent="0.2">
      <c r="W57184" s="25"/>
      <c r="X57184" s="25"/>
    </row>
    <row r="57185" spans="23:24" x14ac:dyDescent="0.2">
      <c r="W57185" s="25"/>
      <c r="X57185" s="25"/>
    </row>
    <row r="57186" spans="23:24" x14ac:dyDescent="0.2">
      <c r="W57186" s="25"/>
      <c r="X57186" s="25"/>
    </row>
    <row r="57187" spans="23:24" x14ac:dyDescent="0.2">
      <c r="W57187" s="25"/>
      <c r="X57187" s="25"/>
    </row>
    <row r="57188" spans="23:24" x14ac:dyDescent="0.2">
      <c r="W57188" s="25"/>
      <c r="X57188" s="25"/>
    </row>
    <row r="57189" spans="23:24" x14ac:dyDescent="0.2">
      <c r="W57189" s="25"/>
      <c r="X57189" s="25"/>
    </row>
    <row r="57190" spans="23:24" x14ac:dyDescent="0.2">
      <c r="W57190" s="25"/>
      <c r="X57190" s="25"/>
    </row>
    <row r="57191" spans="23:24" x14ac:dyDescent="0.2">
      <c r="W57191" s="25"/>
      <c r="X57191" s="25"/>
    </row>
    <row r="57192" spans="23:24" x14ac:dyDescent="0.2">
      <c r="W57192" s="25"/>
      <c r="X57192" s="25"/>
    </row>
    <row r="57193" spans="23:24" x14ac:dyDescent="0.2">
      <c r="W57193" s="25"/>
      <c r="X57193" s="25"/>
    </row>
    <row r="57194" spans="23:24" x14ac:dyDescent="0.2">
      <c r="W57194" s="25"/>
      <c r="X57194" s="25"/>
    </row>
    <row r="57195" spans="23:24" x14ac:dyDescent="0.2">
      <c r="W57195" s="25"/>
      <c r="X57195" s="25"/>
    </row>
    <row r="57196" spans="23:24" x14ac:dyDescent="0.2">
      <c r="W57196" s="25"/>
      <c r="X57196" s="25"/>
    </row>
    <row r="57197" spans="23:24" x14ac:dyDescent="0.2">
      <c r="W57197" s="25"/>
      <c r="X57197" s="25"/>
    </row>
    <row r="57198" spans="23:24" x14ac:dyDescent="0.2">
      <c r="W57198" s="25"/>
      <c r="X57198" s="25"/>
    </row>
    <row r="57199" spans="23:24" x14ac:dyDescent="0.2">
      <c r="W57199" s="25"/>
      <c r="X57199" s="25"/>
    </row>
    <row r="57200" spans="23:24" x14ac:dyDescent="0.2">
      <c r="W57200" s="25"/>
      <c r="X57200" s="25"/>
    </row>
    <row r="57201" spans="23:24" x14ac:dyDescent="0.2">
      <c r="W57201" s="25"/>
      <c r="X57201" s="25"/>
    </row>
    <row r="57202" spans="23:24" x14ac:dyDescent="0.2">
      <c r="W57202" s="25"/>
      <c r="X57202" s="25"/>
    </row>
    <row r="57203" spans="23:24" x14ac:dyDescent="0.2">
      <c r="W57203" s="25"/>
      <c r="X57203" s="25"/>
    </row>
    <row r="57204" spans="23:24" x14ac:dyDescent="0.2">
      <c r="W57204" s="25"/>
      <c r="X57204" s="25"/>
    </row>
    <row r="57205" spans="23:24" x14ac:dyDescent="0.2">
      <c r="W57205" s="25"/>
      <c r="X57205" s="25"/>
    </row>
    <row r="57206" spans="23:24" x14ac:dyDescent="0.2">
      <c r="W57206" s="25"/>
      <c r="X57206" s="25"/>
    </row>
    <row r="57207" spans="23:24" x14ac:dyDescent="0.2">
      <c r="W57207" s="25"/>
      <c r="X57207" s="25"/>
    </row>
    <row r="57208" spans="23:24" x14ac:dyDescent="0.2">
      <c r="W57208" s="25"/>
      <c r="X57208" s="25"/>
    </row>
    <row r="57209" spans="23:24" x14ac:dyDescent="0.2">
      <c r="W57209" s="25"/>
      <c r="X57209" s="25"/>
    </row>
    <row r="57210" spans="23:24" x14ac:dyDescent="0.2">
      <c r="W57210" s="25"/>
      <c r="X57210" s="25"/>
    </row>
    <row r="57211" spans="23:24" x14ac:dyDescent="0.2">
      <c r="W57211" s="25"/>
      <c r="X57211" s="25"/>
    </row>
    <row r="57212" spans="23:24" x14ac:dyDescent="0.2">
      <c r="W57212" s="25"/>
      <c r="X57212" s="25"/>
    </row>
    <row r="57213" spans="23:24" x14ac:dyDescent="0.2">
      <c r="W57213" s="25"/>
      <c r="X57213" s="25"/>
    </row>
    <row r="57214" spans="23:24" x14ac:dyDescent="0.2">
      <c r="W57214" s="25"/>
      <c r="X57214" s="25"/>
    </row>
    <row r="57215" spans="23:24" x14ac:dyDescent="0.2">
      <c r="W57215" s="25"/>
      <c r="X57215" s="25"/>
    </row>
    <row r="57216" spans="23:24" x14ac:dyDescent="0.2">
      <c r="W57216" s="25"/>
      <c r="X57216" s="25"/>
    </row>
    <row r="57217" spans="23:24" x14ac:dyDescent="0.2">
      <c r="W57217" s="25"/>
      <c r="X57217" s="25"/>
    </row>
    <row r="57218" spans="23:24" x14ac:dyDescent="0.2">
      <c r="W57218" s="25"/>
      <c r="X57218" s="25"/>
    </row>
    <row r="57219" spans="23:24" x14ac:dyDescent="0.2">
      <c r="W57219" s="25"/>
      <c r="X57219" s="25"/>
    </row>
    <row r="57220" spans="23:24" x14ac:dyDescent="0.2">
      <c r="W57220" s="25"/>
      <c r="X57220" s="25"/>
    </row>
    <row r="57221" spans="23:24" x14ac:dyDescent="0.2">
      <c r="W57221" s="25"/>
      <c r="X57221" s="25"/>
    </row>
    <row r="57222" spans="23:24" x14ac:dyDescent="0.2">
      <c r="W57222" s="25"/>
      <c r="X57222" s="25"/>
    </row>
    <row r="57223" spans="23:24" x14ac:dyDescent="0.2">
      <c r="W57223" s="25"/>
      <c r="X57223" s="25"/>
    </row>
    <row r="57224" spans="23:24" x14ac:dyDescent="0.2">
      <c r="W57224" s="25"/>
      <c r="X57224" s="25"/>
    </row>
    <row r="57225" spans="23:24" x14ac:dyDescent="0.2">
      <c r="W57225" s="25"/>
      <c r="X57225" s="25"/>
    </row>
    <row r="57226" spans="23:24" x14ac:dyDescent="0.2">
      <c r="W57226" s="25"/>
      <c r="X57226" s="25"/>
    </row>
    <row r="57227" spans="23:24" x14ac:dyDescent="0.2">
      <c r="W57227" s="25"/>
      <c r="X57227" s="25"/>
    </row>
    <row r="57228" spans="23:24" x14ac:dyDescent="0.2">
      <c r="W57228" s="25"/>
      <c r="X57228" s="25"/>
    </row>
    <row r="57229" spans="23:24" x14ac:dyDescent="0.2">
      <c r="W57229" s="25"/>
      <c r="X57229" s="25"/>
    </row>
    <row r="57230" spans="23:24" x14ac:dyDescent="0.2">
      <c r="W57230" s="25"/>
      <c r="X57230" s="25"/>
    </row>
    <row r="57231" spans="23:24" x14ac:dyDescent="0.2">
      <c r="W57231" s="25"/>
      <c r="X57231" s="25"/>
    </row>
    <row r="57232" spans="23:24" x14ac:dyDescent="0.2">
      <c r="W57232" s="25"/>
      <c r="X57232" s="25"/>
    </row>
    <row r="57233" spans="23:24" x14ac:dyDescent="0.2">
      <c r="W57233" s="25"/>
      <c r="X57233" s="25"/>
    </row>
    <row r="57234" spans="23:24" x14ac:dyDescent="0.2">
      <c r="W57234" s="25"/>
      <c r="X57234" s="25"/>
    </row>
    <row r="57235" spans="23:24" x14ac:dyDescent="0.2">
      <c r="W57235" s="25"/>
      <c r="X57235" s="25"/>
    </row>
    <row r="57236" spans="23:24" x14ac:dyDescent="0.2">
      <c r="W57236" s="25"/>
      <c r="X57236" s="25"/>
    </row>
    <row r="57237" spans="23:24" x14ac:dyDescent="0.2">
      <c r="W57237" s="25"/>
      <c r="X57237" s="25"/>
    </row>
    <row r="57238" spans="23:24" x14ac:dyDescent="0.2">
      <c r="W57238" s="25"/>
      <c r="X57238" s="25"/>
    </row>
    <row r="57239" spans="23:24" x14ac:dyDescent="0.2">
      <c r="W57239" s="25"/>
      <c r="X57239" s="25"/>
    </row>
    <row r="57240" spans="23:24" x14ac:dyDescent="0.2">
      <c r="W57240" s="25"/>
      <c r="X57240" s="25"/>
    </row>
    <row r="57241" spans="23:24" x14ac:dyDescent="0.2">
      <c r="W57241" s="25"/>
      <c r="X57241" s="25"/>
    </row>
    <row r="57242" spans="23:24" x14ac:dyDescent="0.2">
      <c r="W57242" s="25"/>
      <c r="X57242" s="25"/>
    </row>
    <row r="57243" spans="23:24" x14ac:dyDescent="0.2">
      <c r="W57243" s="25"/>
      <c r="X57243" s="25"/>
    </row>
    <row r="57244" spans="23:24" x14ac:dyDescent="0.2">
      <c r="W57244" s="25"/>
      <c r="X57244" s="25"/>
    </row>
    <row r="57245" spans="23:24" x14ac:dyDescent="0.2">
      <c r="W57245" s="25"/>
      <c r="X57245" s="25"/>
    </row>
    <row r="57246" spans="23:24" x14ac:dyDescent="0.2">
      <c r="W57246" s="25"/>
      <c r="X57246" s="25"/>
    </row>
    <row r="57247" spans="23:24" x14ac:dyDescent="0.2">
      <c r="W57247" s="25"/>
      <c r="X57247" s="25"/>
    </row>
    <row r="57248" spans="23:24" x14ac:dyDescent="0.2">
      <c r="W57248" s="25"/>
      <c r="X57248" s="25"/>
    </row>
    <row r="57249" spans="23:24" x14ac:dyDescent="0.2">
      <c r="W57249" s="25"/>
      <c r="X57249" s="25"/>
    </row>
    <row r="57250" spans="23:24" x14ac:dyDescent="0.2">
      <c r="W57250" s="25"/>
      <c r="X57250" s="25"/>
    </row>
    <row r="57251" spans="23:24" x14ac:dyDescent="0.2">
      <c r="W57251" s="25"/>
      <c r="X57251" s="25"/>
    </row>
    <row r="57252" spans="23:24" x14ac:dyDescent="0.2">
      <c r="W57252" s="25"/>
      <c r="X57252" s="25"/>
    </row>
    <row r="57253" spans="23:24" x14ac:dyDescent="0.2">
      <c r="W57253" s="25"/>
      <c r="X57253" s="25"/>
    </row>
    <row r="57254" spans="23:24" x14ac:dyDescent="0.2">
      <c r="W57254" s="25"/>
      <c r="X57254" s="25"/>
    </row>
    <row r="57255" spans="23:24" x14ac:dyDescent="0.2">
      <c r="W57255" s="25"/>
      <c r="X57255" s="25"/>
    </row>
    <row r="57256" spans="23:24" x14ac:dyDescent="0.2">
      <c r="W57256" s="25"/>
      <c r="X57256" s="25"/>
    </row>
    <row r="57257" spans="23:24" x14ac:dyDescent="0.2">
      <c r="W57257" s="25"/>
      <c r="X57257" s="25"/>
    </row>
    <row r="57258" spans="23:24" x14ac:dyDescent="0.2">
      <c r="W57258" s="25"/>
      <c r="X57258" s="25"/>
    </row>
    <row r="57259" spans="23:24" x14ac:dyDescent="0.2">
      <c r="W57259" s="25"/>
      <c r="X57259" s="25"/>
    </row>
    <row r="57260" spans="23:24" x14ac:dyDescent="0.2">
      <c r="W57260" s="25"/>
      <c r="X57260" s="25"/>
    </row>
    <row r="57261" spans="23:24" x14ac:dyDescent="0.2">
      <c r="W57261" s="25"/>
      <c r="X57261" s="25"/>
    </row>
    <row r="57262" spans="23:24" x14ac:dyDescent="0.2">
      <c r="W57262" s="25"/>
      <c r="X57262" s="25"/>
    </row>
    <row r="57263" spans="23:24" x14ac:dyDescent="0.2">
      <c r="W57263" s="25"/>
      <c r="X57263" s="25"/>
    </row>
    <row r="57264" spans="23:24" x14ac:dyDescent="0.2">
      <c r="W57264" s="25"/>
      <c r="X57264" s="25"/>
    </row>
    <row r="57265" spans="23:24" x14ac:dyDescent="0.2">
      <c r="W57265" s="25"/>
      <c r="X57265" s="25"/>
    </row>
    <row r="57266" spans="23:24" x14ac:dyDescent="0.2">
      <c r="W57266" s="25"/>
      <c r="X57266" s="25"/>
    </row>
    <row r="57267" spans="23:24" x14ac:dyDescent="0.2">
      <c r="W57267" s="25"/>
      <c r="X57267" s="25"/>
    </row>
    <row r="57268" spans="23:24" x14ac:dyDescent="0.2">
      <c r="W57268" s="25"/>
      <c r="X57268" s="25"/>
    </row>
    <row r="57269" spans="23:24" x14ac:dyDescent="0.2">
      <c r="W57269" s="25"/>
      <c r="X57269" s="25"/>
    </row>
    <row r="57270" spans="23:24" x14ac:dyDescent="0.2">
      <c r="W57270" s="25"/>
      <c r="X57270" s="25"/>
    </row>
    <row r="57271" spans="23:24" x14ac:dyDescent="0.2">
      <c r="W57271" s="25"/>
      <c r="X57271" s="25"/>
    </row>
    <row r="57272" spans="23:24" x14ac:dyDescent="0.2">
      <c r="W57272" s="25"/>
      <c r="X57272" s="25"/>
    </row>
    <row r="57273" spans="23:24" x14ac:dyDescent="0.2">
      <c r="W57273" s="25"/>
      <c r="X57273" s="25"/>
    </row>
    <row r="57274" spans="23:24" x14ac:dyDescent="0.2">
      <c r="W57274" s="25"/>
      <c r="X57274" s="25"/>
    </row>
    <row r="57275" spans="23:24" x14ac:dyDescent="0.2">
      <c r="W57275" s="25"/>
      <c r="X57275" s="25"/>
    </row>
    <row r="57276" spans="23:24" x14ac:dyDescent="0.2">
      <c r="W57276" s="25"/>
      <c r="X57276" s="25"/>
    </row>
    <row r="57277" spans="23:24" x14ac:dyDescent="0.2">
      <c r="W57277" s="25"/>
      <c r="X57277" s="25"/>
    </row>
    <row r="57278" spans="23:24" x14ac:dyDescent="0.2">
      <c r="W57278" s="25"/>
      <c r="X57278" s="25"/>
    </row>
    <row r="57279" spans="23:24" x14ac:dyDescent="0.2">
      <c r="W57279" s="25"/>
      <c r="X57279" s="25"/>
    </row>
    <row r="57280" spans="23:24" x14ac:dyDescent="0.2">
      <c r="W57280" s="25"/>
      <c r="X57280" s="25"/>
    </row>
    <row r="57281" spans="23:24" x14ac:dyDescent="0.2">
      <c r="W57281" s="25"/>
      <c r="X57281" s="25"/>
    </row>
    <row r="57282" spans="23:24" x14ac:dyDescent="0.2">
      <c r="W57282" s="25"/>
      <c r="X57282" s="25"/>
    </row>
    <row r="57283" spans="23:24" x14ac:dyDescent="0.2">
      <c r="W57283" s="25"/>
      <c r="X57283" s="25"/>
    </row>
    <row r="57284" spans="23:24" x14ac:dyDescent="0.2">
      <c r="W57284" s="25"/>
      <c r="X57284" s="25"/>
    </row>
    <row r="57285" spans="23:24" x14ac:dyDescent="0.2">
      <c r="W57285" s="25"/>
      <c r="X57285" s="25"/>
    </row>
    <row r="57286" spans="23:24" x14ac:dyDescent="0.2">
      <c r="W57286" s="25"/>
      <c r="X57286" s="25"/>
    </row>
    <row r="57287" spans="23:24" x14ac:dyDescent="0.2">
      <c r="W57287" s="25"/>
      <c r="X57287" s="25"/>
    </row>
    <row r="57288" spans="23:24" x14ac:dyDescent="0.2">
      <c r="W57288" s="25"/>
      <c r="X57288" s="25"/>
    </row>
    <row r="57289" spans="23:24" x14ac:dyDescent="0.2">
      <c r="W57289" s="25"/>
      <c r="X57289" s="25"/>
    </row>
    <row r="57290" spans="23:24" x14ac:dyDescent="0.2">
      <c r="W57290" s="25"/>
      <c r="X57290" s="25"/>
    </row>
    <row r="57291" spans="23:24" x14ac:dyDescent="0.2">
      <c r="W57291" s="25"/>
      <c r="X57291" s="25"/>
    </row>
    <row r="57292" spans="23:24" x14ac:dyDescent="0.2">
      <c r="W57292" s="25"/>
      <c r="X57292" s="25"/>
    </row>
    <row r="57293" spans="23:24" x14ac:dyDescent="0.2">
      <c r="W57293" s="25"/>
      <c r="X57293" s="25"/>
    </row>
    <row r="57294" spans="23:24" x14ac:dyDescent="0.2">
      <c r="W57294" s="25"/>
      <c r="X57294" s="25"/>
    </row>
    <row r="57295" spans="23:24" x14ac:dyDescent="0.2">
      <c r="W57295" s="25"/>
      <c r="X57295" s="25"/>
    </row>
    <row r="57296" spans="23:24" x14ac:dyDescent="0.2">
      <c r="W57296" s="25"/>
      <c r="X57296" s="25"/>
    </row>
    <row r="57297" spans="23:24" x14ac:dyDescent="0.2">
      <c r="W57297" s="25"/>
      <c r="X57297" s="25"/>
    </row>
    <row r="57298" spans="23:24" x14ac:dyDescent="0.2">
      <c r="W57298" s="25"/>
      <c r="X57298" s="25"/>
    </row>
    <row r="57299" spans="23:24" x14ac:dyDescent="0.2">
      <c r="W57299" s="25"/>
      <c r="X57299" s="25"/>
    </row>
    <row r="57300" spans="23:24" x14ac:dyDescent="0.2">
      <c r="W57300" s="25"/>
      <c r="X57300" s="25"/>
    </row>
    <row r="57301" spans="23:24" x14ac:dyDescent="0.2">
      <c r="W57301" s="25"/>
      <c r="X57301" s="25"/>
    </row>
    <row r="57302" spans="23:24" x14ac:dyDescent="0.2">
      <c r="W57302" s="25"/>
      <c r="X57302" s="25"/>
    </row>
    <row r="57303" spans="23:24" x14ac:dyDescent="0.2">
      <c r="W57303" s="25"/>
      <c r="X57303" s="25"/>
    </row>
    <row r="57304" spans="23:24" x14ac:dyDescent="0.2">
      <c r="W57304" s="25"/>
      <c r="X57304" s="25"/>
    </row>
    <row r="57305" spans="23:24" x14ac:dyDescent="0.2">
      <c r="W57305" s="25"/>
      <c r="X57305" s="25"/>
    </row>
    <row r="57306" spans="23:24" x14ac:dyDescent="0.2">
      <c r="W57306" s="25"/>
      <c r="X57306" s="25"/>
    </row>
    <row r="57307" spans="23:24" x14ac:dyDescent="0.2">
      <c r="W57307" s="25"/>
      <c r="X57307" s="25"/>
    </row>
    <row r="57308" spans="23:24" x14ac:dyDescent="0.2">
      <c r="W57308" s="25"/>
      <c r="X57308" s="25"/>
    </row>
    <row r="57309" spans="23:24" x14ac:dyDescent="0.2">
      <c r="W57309" s="25"/>
      <c r="X57309" s="25"/>
    </row>
    <row r="57310" spans="23:24" x14ac:dyDescent="0.2">
      <c r="W57310" s="25"/>
      <c r="X57310" s="25"/>
    </row>
    <row r="57311" spans="23:24" x14ac:dyDescent="0.2">
      <c r="W57311" s="25"/>
      <c r="X57311" s="25"/>
    </row>
    <row r="57312" spans="23:24" x14ac:dyDescent="0.2">
      <c r="W57312" s="25"/>
      <c r="X57312" s="25"/>
    </row>
    <row r="57313" spans="23:24" x14ac:dyDescent="0.2">
      <c r="W57313" s="25"/>
      <c r="X57313" s="25"/>
    </row>
    <row r="57314" spans="23:24" x14ac:dyDescent="0.2">
      <c r="W57314" s="25"/>
      <c r="X57314" s="25"/>
    </row>
    <row r="57315" spans="23:24" x14ac:dyDescent="0.2">
      <c r="W57315" s="25"/>
      <c r="X57315" s="25"/>
    </row>
    <row r="57316" spans="23:24" x14ac:dyDescent="0.2">
      <c r="W57316" s="25"/>
      <c r="X57316" s="25"/>
    </row>
    <row r="57317" spans="23:24" x14ac:dyDescent="0.2">
      <c r="W57317" s="25"/>
      <c r="X57317" s="25"/>
    </row>
    <row r="57318" spans="23:24" x14ac:dyDescent="0.2">
      <c r="W57318" s="25"/>
      <c r="X57318" s="25"/>
    </row>
    <row r="57319" spans="23:24" x14ac:dyDescent="0.2">
      <c r="W57319" s="25"/>
      <c r="X57319" s="25"/>
    </row>
    <row r="57320" spans="23:24" x14ac:dyDescent="0.2">
      <c r="W57320" s="25"/>
      <c r="X57320" s="25"/>
    </row>
    <row r="57321" spans="23:24" x14ac:dyDescent="0.2">
      <c r="W57321" s="25"/>
      <c r="X57321" s="25"/>
    </row>
    <row r="57322" spans="23:24" x14ac:dyDescent="0.2">
      <c r="W57322" s="25"/>
      <c r="X57322" s="25"/>
    </row>
    <row r="57323" spans="23:24" x14ac:dyDescent="0.2">
      <c r="W57323" s="25"/>
      <c r="X57323" s="25"/>
    </row>
    <row r="57324" spans="23:24" x14ac:dyDescent="0.2">
      <c r="W57324" s="25"/>
      <c r="X57324" s="25"/>
    </row>
    <row r="57325" spans="23:24" x14ac:dyDescent="0.2">
      <c r="W57325" s="25"/>
      <c r="X57325" s="25"/>
    </row>
    <row r="57326" spans="23:24" x14ac:dyDescent="0.2">
      <c r="W57326" s="25"/>
      <c r="X57326" s="25"/>
    </row>
    <row r="57327" spans="23:24" x14ac:dyDescent="0.2">
      <c r="W57327" s="25"/>
      <c r="X57327" s="25"/>
    </row>
    <row r="57328" spans="23:24" x14ac:dyDescent="0.2">
      <c r="W57328" s="25"/>
      <c r="X57328" s="25"/>
    </row>
    <row r="57329" spans="23:24" x14ac:dyDescent="0.2">
      <c r="W57329" s="25"/>
      <c r="X57329" s="25"/>
    </row>
    <row r="57330" spans="23:24" x14ac:dyDescent="0.2">
      <c r="W57330" s="25"/>
      <c r="X57330" s="25"/>
    </row>
    <row r="57331" spans="23:24" x14ac:dyDescent="0.2">
      <c r="W57331" s="25"/>
      <c r="X57331" s="25"/>
    </row>
    <row r="57332" spans="23:24" x14ac:dyDescent="0.2">
      <c r="W57332" s="25"/>
      <c r="X57332" s="25"/>
    </row>
    <row r="57333" spans="23:24" x14ac:dyDescent="0.2">
      <c r="W57333" s="25"/>
      <c r="X57333" s="25"/>
    </row>
    <row r="57334" spans="23:24" x14ac:dyDescent="0.2">
      <c r="W57334" s="25"/>
      <c r="X57334" s="25"/>
    </row>
    <row r="57335" spans="23:24" x14ac:dyDescent="0.2">
      <c r="W57335" s="25"/>
      <c r="X57335" s="25"/>
    </row>
    <row r="57336" spans="23:24" x14ac:dyDescent="0.2">
      <c r="W57336" s="25"/>
      <c r="X57336" s="25"/>
    </row>
    <row r="57337" spans="23:24" x14ac:dyDescent="0.2">
      <c r="W57337" s="25"/>
      <c r="X57337" s="25"/>
    </row>
    <row r="57338" spans="23:24" x14ac:dyDescent="0.2">
      <c r="W57338" s="25"/>
      <c r="X57338" s="25"/>
    </row>
    <row r="57339" spans="23:24" x14ac:dyDescent="0.2">
      <c r="W57339" s="25"/>
      <c r="X57339" s="25"/>
    </row>
    <row r="57340" spans="23:24" x14ac:dyDescent="0.2">
      <c r="W57340" s="25"/>
      <c r="X57340" s="25"/>
    </row>
    <row r="57341" spans="23:24" x14ac:dyDescent="0.2">
      <c r="W57341" s="25"/>
      <c r="X57341" s="25"/>
    </row>
    <row r="57342" spans="23:24" x14ac:dyDescent="0.2">
      <c r="W57342" s="25"/>
      <c r="X57342" s="25"/>
    </row>
    <row r="57343" spans="23:24" x14ac:dyDescent="0.2">
      <c r="W57343" s="25"/>
      <c r="X57343" s="25"/>
    </row>
    <row r="57344" spans="23:24" x14ac:dyDescent="0.2">
      <c r="W57344" s="25"/>
      <c r="X57344" s="25"/>
    </row>
    <row r="57345" spans="23:24" x14ac:dyDescent="0.2">
      <c r="W57345" s="25"/>
      <c r="X57345" s="25"/>
    </row>
    <row r="57346" spans="23:24" x14ac:dyDescent="0.2">
      <c r="W57346" s="25"/>
      <c r="X57346" s="25"/>
    </row>
    <row r="57347" spans="23:24" x14ac:dyDescent="0.2">
      <c r="W57347" s="25"/>
      <c r="X57347" s="25"/>
    </row>
    <row r="57348" spans="23:24" x14ac:dyDescent="0.2">
      <c r="W57348" s="25"/>
      <c r="X57348" s="25"/>
    </row>
    <row r="57349" spans="23:24" x14ac:dyDescent="0.2">
      <c r="W57349" s="25"/>
      <c r="X57349" s="25"/>
    </row>
    <row r="57350" spans="23:24" x14ac:dyDescent="0.2">
      <c r="W57350" s="25"/>
      <c r="X57350" s="25"/>
    </row>
    <row r="57351" spans="23:24" x14ac:dyDescent="0.2">
      <c r="W57351" s="25"/>
      <c r="X57351" s="25"/>
    </row>
    <row r="57352" spans="23:24" x14ac:dyDescent="0.2">
      <c r="W57352" s="25"/>
      <c r="X57352" s="25"/>
    </row>
    <row r="57353" spans="23:24" x14ac:dyDescent="0.2">
      <c r="W57353" s="25"/>
      <c r="X57353" s="25"/>
    </row>
    <row r="57354" spans="23:24" x14ac:dyDescent="0.2">
      <c r="W57354" s="25"/>
      <c r="X57354" s="25"/>
    </row>
    <row r="57355" spans="23:24" x14ac:dyDescent="0.2">
      <c r="W57355" s="25"/>
      <c r="X57355" s="25"/>
    </row>
    <row r="57356" spans="23:24" x14ac:dyDescent="0.2">
      <c r="W57356" s="25"/>
      <c r="X57356" s="25"/>
    </row>
    <row r="57357" spans="23:24" x14ac:dyDescent="0.2">
      <c r="W57357" s="25"/>
      <c r="X57357" s="25"/>
    </row>
    <row r="57358" spans="23:24" x14ac:dyDescent="0.2">
      <c r="W57358" s="25"/>
      <c r="X57358" s="25"/>
    </row>
    <row r="57359" spans="23:24" x14ac:dyDescent="0.2">
      <c r="W57359" s="25"/>
      <c r="X57359" s="25"/>
    </row>
    <row r="57360" spans="23:24" x14ac:dyDescent="0.2">
      <c r="W57360" s="25"/>
      <c r="X57360" s="25"/>
    </row>
    <row r="57361" spans="23:24" x14ac:dyDescent="0.2">
      <c r="W57361" s="25"/>
      <c r="X57361" s="25"/>
    </row>
    <row r="57362" spans="23:24" x14ac:dyDescent="0.2">
      <c r="W57362" s="25"/>
      <c r="X57362" s="25"/>
    </row>
    <row r="57363" spans="23:24" x14ac:dyDescent="0.2">
      <c r="W57363" s="25"/>
      <c r="X57363" s="25"/>
    </row>
    <row r="57364" spans="23:24" x14ac:dyDescent="0.2">
      <c r="W57364" s="25"/>
      <c r="X57364" s="25"/>
    </row>
    <row r="57365" spans="23:24" x14ac:dyDescent="0.2">
      <c r="W57365" s="25"/>
      <c r="X57365" s="25"/>
    </row>
    <row r="57366" spans="23:24" x14ac:dyDescent="0.2">
      <c r="W57366" s="25"/>
      <c r="X57366" s="25"/>
    </row>
    <row r="57367" spans="23:24" x14ac:dyDescent="0.2">
      <c r="W57367" s="25"/>
      <c r="X57367" s="25"/>
    </row>
    <row r="57368" spans="23:24" x14ac:dyDescent="0.2">
      <c r="W57368" s="25"/>
      <c r="X57368" s="25"/>
    </row>
    <row r="57369" spans="23:24" x14ac:dyDescent="0.2">
      <c r="W57369" s="25"/>
      <c r="X57369" s="25"/>
    </row>
    <row r="57370" spans="23:24" x14ac:dyDescent="0.2">
      <c r="W57370" s="25"/>
      <c r="X57370" s="25"/>
    </row>
    <row r="57371" spans="23:24" x14ac:dyDescent="0.2">
      <c r="W57371" s="25"/>
      <c r="X57371" s="25"/>
    </row>
    <row r="57372" spans="23:24" x14ac:dyDescent="0.2">
      <c r="W57372" s="25"/>
      <c r="X57372" s="25"/>
    </row>
    <row r="57373" spans="23:24" x14ac:dyDescent="0.2">
      <c r="W57373" s="25"/>
      <c r="X57373" s="25"/>
    </row>
    <row r="57374" spans="23:24" x14ac:dyDescent="0.2">
      <c r="W57374" s="25"/>
      <c r="X57374" s="25"/>
    </row>
    <row r="57375" spans="23:24" x14ac:dyDescent="0.2">
      <c r="W57375" s="25"/>
      <c r="X57375" s="25"/>
    </row>
    <row r="57376" spans="23:24" x14ac:dyDescent="0.2">
      <c r="W57376" s="25"/>
      <c r="X57376" s="25"/>
    </row>
    <row r="57377" spans="23:24" x14ac:dyDescent="0.2">
      <c r="W57377" s="25"/>
      <c r="X57377" s="25"/>
    </row>
    <row r="57378" spans="23:24" x14ac:dyDescent="0.2">
      <c r="W57378" s="25"/>
      <c r="X57378" s="25"/>
    </row>
    <row r="57379" spans="23:24" x14ac:dyDescent="0.2">
      <c r="W57379" s="25"/>
      <c r="X57379" s="25"/>
    </row>
    <row r="57380" spans="23:24" x14ac:dyDescent="0.2">
      <c r="W57380" s="25"/>
      <c r="X57380" s="25"/>
    </row>
    <row r="57381" spans="23:24" x14ac:dyDescent="0.2">
      <c r="W57381" s="25"/>
      <c r="X57381" s="25"/>
    </row>
    <row r="57382" spans="23:24" x14ac:dyDescent="0.2">
      <c r="W57382" s="25"/>
      <c r="X57382" s="25"/>
    </row>
    <row r="57383" spans="23:24" x14ac:dyDescent="0.2">
      <c r="W57383" s="25"/>
      <c r="X57383" s="25"/>
    </row>
    <row r="57384" spans="23:24" x14ac:dyDescent="0.2">
      <c r="W57384" s="25"/>
      <c r="X57384" s="25"/>
    </row>
    <row r="57385" spans="23:24" x14ac:dyDescent="0.2">
      <c r="W57385" s="25"/>
      <c r="X57385" s="25"/>
    </row>
    <row r="57386" spans="23:24" x14ac:dyDescent="0.2">
      <c r="W57386" s="25"/>
      <c r="X57386" s="25"/>
    </row>
    <row r="57387" spans="23:24" x14ac:dyDescent="0.2">
      <c r="W57387" s="25"/>
      <c r="X57387" s="25"/>
    </row>
    <row r="57388" spans="23:24" x14ac:dyDescent="0.2">
      <c r="W57388" s="25"/>
      <c r="X57388" s="25"/>
    </row>
    <row r="57389" spans="23:24" x14ac:dyDescent="0.2">
      <c r="W57389" s="25"/>
      <c r="X57389" s="25"/>
    </row>
    <row r="57390" spans="23:24" x14ac:dyDescent="0.2">
      <c r="W57390" s="25"/>
      <c r="X57390" s="25"/>
    </row>
    <row r="57391" spans="23:24" x14ac:dyDescent="0.2">
      <c r="W57391" s="25"/>
      <c r="X57391" s="25"/>
    </row>
    <row r="57392" spans="23:24" x14ac:dyDescent="0.2">
      <c r="W57392" s="25"/>
      <c r="X57392" s="25"/>
    </row>
    <row r="57393" spans="23:24" x14ac:dyDescent="0.2">
      <c r="W57393" s="25"/>
      <c r="X57393" s="25"/>
    </row>
    <row r="57394" spans="23:24" x14ac:dyDescent="0.2">
      <c r="W57394" s="25"/>
      <c r="X57394" s="25"/>
    </row>
    <row r="57395" spans="23:24" x14ac:dyDescent="0.2">
      <c r="W57395" s="25"/>
      <c r="X57395" s="25"/>
    </row>
    <row r="57396" spans="23:24" x14ac:dyDescent="0.2">
      <c r="W57396" s="25"/>
      <c r="X57396" s="25"/>
    </row>
    <row r="57397" spans="23:24" x14ac:dyDescent="0.2">
      <c r="W57397" s="25"/>
      <c r="X57397" s="25"/>
    </row>
    <row r="57398" spans="23:24" x14ac:dyDescent="0.2">
      <c r="W57398" s="25"/>
      <c r="X57398" s="25"/>
    </row>
    <row r="57399" spans="23:24" x14ac:dyDescent="0.2">
      <c r="W57399" s="25"/>
      <c r="X57399" s="25"/>
    </row>
    <row r="57400" spans="23:24" x14ac:dyDescent="0.2">
      <c r="W57400" s="25"/>
      <c r="X57400" s="25"/>
    </row>
    <row r="57401" spans="23:24" x14ac:dyDescent="0.2">
      <c r="W57401" s="25"/>
      <c r="X57401" s="25"/>
    </row>
    <row r="57402" spans="23:24" x14ac:dyDescent="0.2">
      <c r="W57402" s="25"/>
      <c r="X57402" s="25"/>
    </row>
    <row r="57403" spans="23:24" x14ac:dyDescent="0.2">
      <c r="W57403" s="25"/>
      <c r="X57403" s="25"/>
    </row>
    <row r="57404" spans="23:24" x14ac:dyDescent="0.2">
      <c r="W57404" s="25"/>
      <c r="X57404" s="25"/>
    </row>
    <row r="57405" spans="23:24" x14ac:dyDescent="0.2">
      <c r="W57405" s="25"/>
      <c r="X57405" s="25"/>
    </row>
    <row r="57406" spans="23:24" x14ac:dyDescent="0.2">
      <c r="W57406" s="25"/>
      <c r="X57406" s="25"/>
    </row>
    <row r="57407" spans="23:24" x14ac:dyDescent="0.2">
      <c r="W57407" s="25"/>
      <c r="X57407" s="25"/>
    </row>
    <row r="57408" spans="23:24" x14ac:dyDescent="0.2">
      <c r="W57408" s="25"/>
      <c r="X57408" s="25"/>
    </row>
    <row r="57409" spans="23:24" x14ac:dyDescent="0.2">
      <c r="W57409" s="25"/>
      <c r="X57409" s="25"/>
    </row>
    <row r="57410" spans="23:24" x14ac:dyDescent="0.2">
      <c r="W57410" s="25"/>
      <c r="X57410" s="25"/>
    </row>
    <row r="57411" spans="23:24" x14ac:dyDescent="0.2">
      <c r="W57411" s="25"/>
      <c r="X57411" s="25"/>
    </row>
    <row r="57412" spans="23:24" x14ac:dyDescent="0.2">
      <c r="W57412" s="25"/>
      <c r="X57412" s="25"/>
    </row>
    <row r="57413" spans="23:24" x14ac:dyDescent="0.2">
      <c r="W57413" s="25"/>
      <c r="X57413" s="25"/>
    </row>
    <row r="57414" spans="23:24" x14ac:dyDescent="0.2">
      <c r="W57414" s="25"/>
      <c r="X57414" s="25"/>
    </row>
    <row r="57415" spans="23:24" x14ac:dyDescent="0.2">
      <c r="W57415" s="25"/>
      <c r="X57415" s="25"/>
    </row>
    <row r="57416" spans="23:24" x14ac:dyDescent="0.2">
      <c r="W57416" s="25"/>
      <c r="X57416" s="25"/>
    </row>
    <row r="57417" spans="23:24" x14ac:dyDescent="0.2">
      <c r="W57417" s="25"/>
      <c r="X57417" s="25"/>
    </row>
    <row r="57418" spans="23:24" x14ac:dyDescent="0.2">
      <c r="W57418" s="25"/>
      <c r="X57418" s="25"/>
    </row>
    <row r="57419" spans="23:24" x14ac:dyDescent="0.2">
      <c r="W57419" s="25"/>
      <c r="X57419" s="25"/>
    </row>
    <row r="57420" spans="23:24" x14ac:dyDescent="0.2">
      <c r="W57420" s="25"/>
      <c r="X57420" s="25"/>
    </row>
    <row r="57421" spans="23:24" x14ac:dyDescent="0.2">
      <c r="W57421" s="25"/>
      <c r="X57421" s="25"/>
    </row>
    <row r="57422" spans="23:24" x14ac:dyDescent="0.2">
      <c r="W57422" s="25"/>
      <c r="X57422" s="25"/>
    </row>
    <row r="57423" spans="23:24" x14ac:dyDescent="0.2">
      <c r="W57423" s="25"/>
      <c r="X57423" s="25"/>
    </row>
    <row r="57424" spans="23:24" x14ac:dyDescent="0.2">
      <c r="W57424" s="25"/>
      <c r="X57424" s="25"/>
    </row>
    <row r="57425" spans="23:24" x14ac:dyDescent="0.2">
      <c r="W57425" s="25"/>
      <c r="X57425" s="25"/>
    </row>
    <row r="57426" spans="23:24" x14ac:dyDescent="0.2">
      <c r="W57426" s="25"/>
      <c r="X57426" s="25"/>
    </row>
    <row r="57427" spans="23:24" x14ac:dyDescent="0.2">
      <c r="W57427" s="25"/>
      <c r="X57427" s="25"/>
    </row>
    <row r="57428" spans="23:24" x14ac:dyDescent="0.2">
      <c r="W57428" s="25"/>
      <c r="X57428" s="25"/>
    </row>
    <row r="57429" spans="23:24" x14ac:dyDescent="0.2">
      <c r="W57429" s="25"/>
      <c r="X57429" s="25"/>
    </row>
    <row r="57430" spans="23:24" x14ac:dyDescent="0.2">
      <c r="W57430" s="25"/>
      <c r="X57430" s="25"/>
    </row>
    <row r="57431" spans="23:24" x14ac:dyDescent="0.2">
      <c r="W57431" s="25"/>
      <c r="X57431" s="25"/>
    </row>
    <row r="57432" spans="23:24" x14ac:dyDescent="0.2">
      <c r="W57432" s="25"/>
      <c r="X57432" s="25"/>
    </row>
    <row r="57433" spans="23:24" x14ac:dyDescent="0.2">
      <c r="W57433" s="25"/>
      <c r="X57433" s="25"/>
    </row>
    <row r="57434" spans="23:24" x14ac:dyDescent="0.2">
      <c r="W57434" s="25"/>
      <c r="X57434" s="25"/>
    </row>
    <row r="57435" spans="23:24" x14ac:dyDescent="0.2">
      <c r="W57435" s="25"/>
      <c r="X57435" s="25"/>
    </row>
    <row r="57436" spans="23:24" x14ac:dyDescent="0.2">
      <c r="W57436" s="25"/>
      <c r="X57436" s="25"/>
    </row>
    <row r="57437" spans="23:24" x14ac:dyDescent="0.2">
      <c r="W57437" s="25"/>
      <c r="X57437" s="25"/>
    </row>
    <row r="57438" spans="23:24" x14ac:dyDescent="0.2">
      <c r="W57438" s="25"/>
      <c r="X57438" s="25"/>
    </row>
    <row r="57439" spans="23:24" x14ac:dyDescent="0.2">
      <c r="W57439" s="25"/>
      <c r="X57439" s="25"/>
    </row>
    <row r="57440" spans="23:24" x14ac:dyDescent="0.2">
      <c r="W57440" s="25"/>
      <c r="X57440" s="25"/>
    </row>
    <row r="57441" spans="23:24" x14ac:dyDescent="0.2">
      <c r="W57441" s="25"/>
      <c r="X57441" s="25"/>
    </row>
    <row r="57442" spans="23:24" x14ac:dyDescent="0.2">
      <c r="W57442" s="25"/>
      <c r="X57442" s="25"/>
    </row>
    <row r="57443" spans="23:24" x14ac:dyDescent="0.2">
      <c r="W57443" s="25"/>
      <c r="X57443" s="25"/>
    </row>
    <row r="57444" spans="23:24" x14ac:dyDescent="0.2">
      <c r="W57444" s="25"/>
      <c r="X57444" s="25"/>
    </row>
    <row r="57445" spans="23:24" x14ac:dyDescent="0.2">
      <c r="W57445" s="25"/>
      <c r="X57445" s="25"/>
    </row>
    <row r="57446" spans="23:24" x14ac:dyDescent="0.2">
      <c r="W57446" s="25"/>
      <c r="X57446" s="25"/>
    </row>
    <row r="57447" spans="23:24" x14ac:dyDescent="0.2">
      <c r="W57447" s="25"/>
      <c r="X57447" s="25"/>
    </row>
    <row r="57448" spans="23:24" x14ac:dyDescent="0.2">
      <c r="W57448" s="25"/>
      <c r="X57448" s="25"/>
    </row>
    <row r="57449" spans="23:24" x14ac:dyDescent="0.2">
      <c r="W57449" s="25"/>
      <c r="X57449" s="25"/>
    </row>
    <row r="57450" spans="23:24" x14ac:dyDescent="0.2">
      <c r="W57450" s="25"/>
      <c r="X57450" s="25"/>
    </row>
    <row r="57451" spans="23:24" x14ac:dyDescent="0.2">
      <c r="W57451" s="25"/>
      <c r="X57451" s="25"/>
    </row>
    <row r="57452" spans="23:24" x14ac:dyDescent="0.2">
      <c r="W57452" s="25"/>
      <c r="X57452" s="25"/>
    </row>
    <row r="57453" spans="23:24" x14ac:dyDescent="0.2">
      <c r="W57453" s="25"/>
      <c r="X57453" s="25"/>
    </row>
    <row r="57454" spans="23:24" x14ac:dyDescent="0.2">
      <c r="W57454" s="25"/>
      <c r="X57454" s="25"/>
    </row>
    <row r="57455" spans="23:24" x14ac:dyDescent="0.2">
      <c r="W57455" s="25"/>
      <c r="X57455" s="25"/>
    </row>
    <row r="57456" spans="23:24" x14ac:dyDescent="0.2">
      <c r="W57456" s="25"/>
      <c r="X57456" s="25"/>
    </row>
    <row r="57457" spans="23:24" x14ac:dyDescent="0.2">
      <c r="W57457" s="25"/>
      <c r="X57457" s="25"/>
    </row>
    <row r="57458" spans="23:24" x14ac:dyDescent="0.2">
      <c r="W57458" s="25"/>
      <c r="X57458" s="25"/>
    </row>
    <row r="57459" spans="23:24" x14ac:dyDescent="0.2">
      <c r="W57459" s="25"/>
      <c r="X57459" s="25"/>
    </row>
    <row r="57460" spans="23:24" x14ac:dyDescent="0.2">
      <c r="W57460" s="25"/>
      <c r="X57460" s="25"/>
    </row>
    <row r="57461" spans="23:24" x14ac:dyDescent="0.2">
      <c r="W57461" s="25"/>
      <c r="X57461" s="25"/>
    </row>
    <row r="57462" spans="23:24" x14ac:dyDescent="0.2">
      <c r="W57462" s="25"/>
      <c r="X57462" s="25"/>
    </row>
    <row r="57463" spans="23:24" x14ac:dyDescent="0.2">
      <c r="W57463" s="25"/>
      <c r="X57463" s="25"/>
    </row>
    <row r="57464" spans="23:24" x14ac:dyDescent="0.2">
      <c r="W57464" s="25"/>
      <c r="X57464" s="25"/>
    </row>
    <row r="57465" spans="23:24" x14ac:dyDescent="0.2">
      <c r="W57465" s="25"/>
      <c r="X57465" s="25"/>
    </row>
    <row r="57466" spans="23:24" x14ac:dyDescent="0.2">
      <c r="W57466" s="25"/>
      <c r="X57466" s="25"/>
    </row>
    <row r="57467" spans="23:24" x14ac:dyDescent="0.2">
      <c r="W57467" s="25"/>
      <c r="X57467" s="25"/>
    </row>
    <row r="57468" spans="23:24" x14ac:dyDescent="0.2">
      <c r="W57468" s="25"/>
      <c r="X57468" s="25"/>
    </row>
    <row r="57469" spans="23:24" x14ac:dyDescent="0.2">
      <c r="W57469" s="25"/>
      <c r="X57469" s="25"/>
    </row>
    <row r="57470" spans="23:24" x14ac:dyDescent="0.2">
      <c r="W57470" s="25"/>
      <c r="X57470" s="25"/>
    </row>
    <row r="57471" spans="23:24" x14ac:dyDescent="0.2">
      <c r="W57471" s="25"/>
      <c r="X57471" s="25"/>
    </row>
    <row r="57472" spans="23:24" x14ac:dyDescent="0.2">
      <c r="W57472" s="25"/>
      <c r="X57472" s="25"/>
    </row>
    <row r="57473" spans="23:24" x14ac:dyDescent="0.2">
      <c r="W57473" s="25"/>
      <c r="X57473" s="25"/>
    </row>
    <row r="57474" spans="23:24" x14ac:dyDescent="0.2">
      <c r="W57474" s="25"/>
      <c r="X57474" s="25"/>
    </row>
    <row r="57475" spans="23:24" x14ac:dyDescent="0.2">
      <c r="W57475" s="25"/>
      <c r="X57475" s="25"/>
    </row>
    <row r="57476" spans="23:24" x14ac:dyDescent="0.2">
      <c r="W57476" s="25"/>
      <c r="X57476" s="25"/>
    </row>
    <row r="57477" spans="23:24" x14ac:dyDescent="0.2">
      <c r="W57477" s="25"/>
      <c r="X57477" s="25"/>
    </row>
    <row r="57478" spans="23:24" x14ac:dyDescent="0.2">
      <c r="W57478" s="25"/>
      <c r="X57478" s="25"/>
    </row>
    <row r="57479" spans="23:24" x14ac:dyDescent="0.2">
      <c r="W57479" s="25"/>
      <c r="X57479" s="25"/>
    </row>
    <row r="57480" spans="23:24" x14ac:dyDescent="0.2">
      <c r="W57480" s="25"/>
      <c r="X57480" s="25"/>
    </row>
    <row r="57481" spans="23:24" x14ac:dyDescent="0.2">
      <c r="W57481" s="25"/>
      <c r="X57481" s="25"/>
    </row>
    <row r="57482" spans="23:24" x14ac:dyDescent="0.2">
      <c r="W57482" s="25"/>
      <c r="X57482" s="25"/>
    </row>
    <row r="57483" spans="23:24" x14ac:dyDescent="0.2">
      <c r="W57483" s="25"/>
      <c r="X57483" s="25"/>
    </row>
    <row r="57484" spans="23:24" x14ac:dyDescent="0.2">
      <c r="W57484" s="25"/>
      <c r="X57484" s="25"/>
    </row>
    <row r="57485" spans="23:24" x14ac:dyDescent="0.2">
      <c r="W57485" s="25"/>
      <c r="X57485" s="25"/>
    </row>
    <row r="57486" spans="23:24" x14ac:dyDescent="0.2">
      <c r="W57486" s="25"/>
      <c r="X57486" s="25"/>
    </row>
    <row r="57487" spans="23:24" x14ac:dyDescent="0.2">
      <c r="W57487" s="25"/>
      <c r="X57487" s="25"/>
    </row>
    <row r="57488" spans="23:24" x14ac:dyDescent="0.2">
      <c r="W57488" s="25"/>
      <c r="X57488" s="25"/>
    </row>
    <row r="57489" spans="23:24" x14ac:dyDescent="0.2">
      <c r="W57489" s="25"/>
      <c r="X57489" s="25"/>
    </row>
    <row r="57490" spans="23:24" x14ac:dyDescent="0.2">
      <c r="W57490" s="25"/>
      <c r="X57490" s="25"/>
    </row>
    <row r="57491" spans="23:24" x14ac:dyDescent="0.2">
      <c r="W57491" s="25"/>
      <c r="X57491" s="25"/>
    </row>
    <row r="57492" spans="23:24" x14ac:dyDescent="0.2">
      <c r="W57492" s="25"/>
      <c r="X57492" s="25"/>
    </row>
    <row r="57493" spans="23:24" x14ac:dyDescent="0.2">
      <c r="W57493" s="25"/>
      <c r="X57493" s="25"/>
    </row>
    <row r="57494" spans="23:24" x14ac:dyDescent="0.2">
      <c r="W57494" s="25"/>
      <c r="X57494" s="25"/>
    </row>
    <row r="57495" spans="23:24" x14ac:dyDescent="0.2">
      <c r="W57495" s="25"/>
      <c r="X57495" s="25"/>
    </row>
    <row r="57496" spans="23:24" x14ac:dyDescent="0.2">
      <c r="W57496" s="25"/>
      <c r="X57496" s="25"/>
    </row>
    <row r="57497" spans="23:24" x14ac:dyDescent="0.2">
      <c r="W57497" s="25"/>
      <c r="X57497" s="25"/>
    </row>
    <row r="57498" spans="23:24" x14ac:dyDescent="0.2">
      <c r="W57498" s="25"/>
      <c r="X57498" s="25"/>
    </row>
    <row r="57499" spans="23:24" x14ac:dyDescent="0.2">
      <c r="W57499" s="25"/>
      <c r="X57499" s="25"/>
    </row>
    <row r="57500" spans="23:24" x14ac:dyDescent="0.2">
      <c r="W57500" s="25"/>
      <c r="X57500" s="25"/>
    </row>
    <row r="57501" spans="23:24" x14ac:dyDescent="0.2">
      <c r="W57501" s="25"/>
      <c r="X57501" s="25"/>
    </row>
    <row r="57502" spans="23:24" x14ac:dyDescent="0.2">
      <c r="W57502" s="25"/>
      <c r="X57502" s="25"/>
    </row>
    <row r="57503" spans="23:24" x14ac:dyDescent="0.2">
      <c r="W57503" s="25"/>
      <c r="X57503" s="25"/>
    </row>
    <row r="57504" spans="23:24" x14ac:dyDescent="0.2">
      <c r="W57504" s="25"/>
      <c r="X57504" s="25"/>
    </row>
    <row r="57505" spans="23:24" x14ac:dyDescent="0.2">
      <c r="W57505" s="25"/>
      <c r="X57505" s="25"/>
    </row>
    <row r="57506" spans="23:24" x14ac:dyDescent="0.2">
      <c r="W57506" s="25"/>
      <c r="X57506" s="25"/>
    </row>
    <row r="57507" spans="23:24" x14ac:dyDescent="0.2">
      <c r="W57507" s="25"/>
      <c r="X57507" s="25"/>
    </row>
    <row r="57508" spans="23:24" x14ac:dyDescent="0.2">
      <c r="W57508" s="25"/>
      <c r="X57508" s="25"/>
    </row>
    <row r="57509" spans="23:24" x14ac:dyDescent="0.2">
      <c r="W57509" s="25"/>
      <c r="X57509" s="25"/>
    </row>
    <row r="57510" spans="23:24" x14ac:dyDescent="0.2">
      <c r="W57510" s="25"/>
      <c r="X57510" s="25"/>
    </row>
    <row r="57511" spans="23:24" x14ac:dyDescent="0.2">
      <c r="W57511" s="25"/>
      <c r="X57511" s="25"/>
    </row>
    <row r="57512" spans="23:24" x14ac:dyDescent="0.2">
      <c r="W57512" s="25"/>
      <c r="X57512" s="25"/>
    </row>
    <row r="57513" spans="23:24" x14ac:dyDescent="0.2">
      <c r="W57513" s="25"/>
      <c r="X57513" s="25"/>
    </row>
    <row r="57514" spans="23:24" x14ac:dyDescent="0.2">
      <c r="W57514" s="25"/>
      <c r="X57514" s="25"/>
    </row>
    <row r="57515" spans="23:24" x14ac:dyDescent="0.2">
      <c r="W57515" s="25"/>
      <c r="X57515" s="25"/>
    </row>
    <row r="57516" spans="23:24" x14ac:dyDescent="0.2">
      <c r="W57516" s="25"/>
      <c r="X57516" s="25"/>
    </row>
    <row r="57517" spans="23:24" x14ac:dyDescent="0.2">
      <c r="W57517" s="25"/>
      <c r="X57517" s="25"/>
    </row>
    <row r="57518" spans="23:24" x14ac:dyDescent="0.2">
      <c r="W57518" s="25"/>
      <c r="X57518" s="25"/>
    </row>
    <row r="57519" spans="23:24" x14ac:dyDescent="0.2">
      <c r="W57519" s="25"/>
      <c r="X57519" s="25"/>
    </row>
    <row r="57520" spans="23:24" x14ac:dyDescent="0.2">
      <c r="W57520" s="25"/>
      <c r="X57520" s="25"/>
    </row>
    <row r="57521" spans="23:24" x14ac:dyDescent="0.2">
      <c r="W57521" s="25"/>
      <c r="X57521" s="25"/>
    </row>
    <row r="57522" spans="23:24" x14ac:dyDescent="0.2">
      <c r="W57522" s="25"/>
      <c r="X57522" s="25"/>
    </row>
    <row r="57523" spans="23:24" x14ac:dyDescent="0.2">
      <c r="W57523" s="25"/>
      <c r="X57523" s="25"/>
    </row>
    <row r="57524" spans="23:24" x14ac:dyDescent="0.2">
      <c r="W57524" s="25"/>
      <c r="X57524" s="25"/>
    </row>
    <row r="57525" spans="23:24" x14ac:dyDescent="0.2">
      <c r="W57525" s="25"/>
      <c r="X57525" s="25"/>
    </row>
    <row r="57526" spans="23:24" x14ac:dyDescent="0.2">
      <c r="W57526" s="25"/>
      <c r="X57526" s="25"/>
    </row>
    <row r="57527" spans="23:24" x14ac:dyDescent="0.2">
      <c r="W57527" s="25"/>
      <c r="X57527" s="25"/>
    </row>
    <row r="57528" spans="23:24" x14ac:dyDescent="0.2">
      <c r="W57528" s="25"/>
      <c r="X57528" s="25"/>
    </row>
    <row r="57529" spans="23:24" x14ac:dyDescent="0.2">
      <c r="W57529" s="25"/>
      <c r="X57529" s="25"/>
    </row>
    <row r="57530" spans="23:24" x14ac:dyDescent="0.2">
      <c r="W57530" s="25"/>
      <c r="X57530" s="25"/>
    </row>
    <row r="57531" spans="23:24" x14ac:dyDescent="0.2">
      <c r="W57531" s="25"/>
      <c r="X57531" s="25"/>
    </row>
    <row r="57532" spans="23:24" x14ac:dyDescent="0.2">
      <c r="W57532" s="25"/>
      <c r="X57532" s="25"/>
    </row>
    <row r="57533" spans="23:24" x14ac:dyDescent="0.2">
      <c r="W57533" s="25"/>
      <c r="X57533" s="25"/>
    </row>
    <row r="57534" spans="23:24" x14ac:dyDescent="0.2">
      <c r="W57534" s="25"/>
      <c r="X57534" s="25"/>
    </row>
    <row r="57535" spans="23:24" x14ac:dyDescent="0.2">
      <c r="W57535" s="25"/>
      <c r="X57535" s="25"/>
    </row>
    <row r="57536" spans="23:24" x14ac:dyDescent="0.2">
      <c r="W57536" s="25"/>
      <c r="X57536" s="25"/>
    </row>
    <row r="57537" spans="23:24" x14ac:dyDescent="0.2">
      <c r="W57537" s="25"/>
      <c r="X57537" s="25"/>
    </row>
    <row r="57538" spans="23:24" x14ac:dyDescent="0.2">
      <c r="W57538" s="25"/>
      <c r="X57538" s="25"/>
    </row>
    <row r="57539" spans="23:24" x14ac:dyDescent="0.2">
      <c r="W57539" s="25"/>
      <c r="X57539" s="25"/>
    </row>
    <row r="57540" spans="23:24" x14ac:dyDescent="0.2">
      <c r="W57540" s="25"/>
      <c r="X57540" s="25"/>
    </row>
    <row r="57541" spans="23:24" x14ac:dyDescent="0.2">
      <c r="W57541" s="25"/>
      <c r="X57541" s="25"/>
    </row>
    <row r="57542" spans="23:24" x14ac:dyDescent="0.2">
      <c r="W57542" s="25"/>
      <c r="X57542" s="25"/>
    </row>
    <row r="57543" spans="23:24" x14ac:dyDescent="0.2">
      <c r="W57543" s="25"/>
      <c r="X57543" s="25"/>
    </row>
    <row r="57544" spans="23:24" x14ac:dyDescent="0.2">
      <c r="W57544" s="25"/>
      <c r="X57544" s="25"/>
    </row>
    <row r="57545" spans="23:24" x14ac:dyDescent="0.2">
      <c r="W57545" s="25"/>
      <c r="X57545" s="25"/>
    </row>
    <row r="57546" spans="23:24" x14ac:dyDescent="0.2">
      <c r="W57546" s="25"/>
      <c r="X57546" s="25"/>
    </row>
    <row r="57547" spans="23:24" x14ac:dyDescent="0.2">
      <c r="W57547" s="25"/>
      <c r="X57547" s="25"/>
    </row>
    <row r="57548" spans="23:24" x14ac:dyDescent="0.2">
      <c r="W57548" s="25"/>
      <c r="X57548" s="25"/>
    </row>
    <row r="57549" spans="23:24" x14ac:dyDescent="0.2">
      <c r="W57549" s="25"/>
      <c r="X57549" s="25"/>
    </row>
    <row r="57550" spans="23:24" x14ac:dyDescent="0.2">
      <c r="W57550" s="25"/>
      <c r="X57550" s="25"/>
    </row>
    <row r="57551" spans="23:24" x14ac:dyDescent="0.2">
      <c r="W57551" s="25"/>
      <c r="X57551" s="25"/>
    </row>
    <row r="57552" spans="23:24" x14ac:dyDescent="0.2">
      <c r="W57552" s="25"/>
      <c r="X57552" s="25"/>
    </row>
    <row r="57553" spans="23:24" x14ac:dyDescent="0.2">
      <c r="W57553" s="25"/>
      <c r="X57553" s="25"/>
    </row>
    <row r="57554" spans="23:24" x14ac:dyDescent="0.2">
      <c r="W57554" s="25"/>
      <c r="X57554" s="25"/>
    </row>
    <row r="57555" spans="23:24" x14ac:dyDescent="0.2">
      <c r="W57555" s="25"/>
      <c r="X57555" s="25"/>
    </row>
    <row r="57556" spans="23:24" x14ac:dyDescent="0.2">
      <c r="W57556" s="25"/>
      <c r="X57556" s="25"/>
    </row>
    <row r="57557" spans="23:24" x14ac:dyDescent="0.2">
      <c r="W57557" s="25"/>
      <c r="X57557" s="25"/>
    </row>
    <row r="57558" spans="23:24" x14ac:dyDescent="0.2">
      <c r="W57558" s="25"/>
      <c r="X57558" s="25"/>
    </row>
    <row r="57559" spans="23:24" x14ac:dyDescent="0.2">
      <c r="W57559" s="25"/>
      <c r="X57559" s="25"/>
    </row>
    <row r="57560" spans="23:24" x14ac:dyDescent="0.2">
      <c r="W57560" s="25"/>
      <c r="X57560" s="25"/>
    </row>
    <row r="57561" spans="23:24" x14ac:dyDescent="0.2">
      <c r="W57561" s="25"/>
      <c r="X57561" s="25"/>
    </row>
    <row r="57562" spans="23:24" x14ac:dyDescent="0.2">
      <c r="W57562" s="25"/>
      <c r="X57562" s="25"/>
    </row>
    <row r="57563" spans="23:24" x14ac:dyDescent="0.2">
      <c r="W57563" s="25"/>
      <c r="X57563" s="25"/>
    </row>
    <row r="57564" spans="23:24" x14ac:dyDescent="0.2">
      <c r="W57564" s="25"/>
      <c r="X57564" s="25"/>
    </row>
    <row r="57565" spans="23:24" x14ac:dyDescent="0.2">
      <c r="W57565" s="25"/>
      <c r="X57565" s="25"/>
    </row>
    <row r="57566" spans="23:24" x14ac:dyDescent="0.2">
      <c r="W57566" s="25"/>
      <c r="X57566" s="25"/>
    </row>
    <row r="57567" spans="23:24" x14ac:dyDescent="0.2">
      <c r="W57567" s="25"/>
      <c r="X57567" s="25"/>
    </row>
    <row r="57568" spans="23:24" x14ac:dyDescent="0.2">
      <c r="W57568" s="25"/>
      <c r="X57568" s="25"/>
    </row>
    <row r="57569" spans="23:24" x14ac:dyDescent="0.2">
      <c r="W57569" s="25"/>
      <c r="X57569" s="25"/>
    </row>
    <row r="57570" spans="23:24" x14ac:dyDescent="0.2">
      <c r="W57570" s="25"/>
      <c r="X57570" s="25"/>
    </row>
    <row r="57571" spans="23:24" x14ac:dyDescent="0.2">
      <c r="W57571" s="25"/>
      <c r="X57571" s="25"/>
    </row>
    <row r="57572" spans="23:24" x14ac:dyDescent="0.2">
      <c r="W57572" s="25"/>
      <c r="X57572" s="25"/>
    </row>
    <row r="57573" spans="23:24" x14ac:dyDescent="0.2">
      <c r="W57573" s="25"/>
      <c r="X57573" s="25"/>
    </row>
    <row r="57574" spans="23:24" x14ac:dyDescent="0.2">
      <c r="W57574" s="25"/>
      <c r="X57574" s="25"/>
    </row>
    <row r="57575" spans="23:24" x14ac:dyDescent="0.2">
      <c r="W57575" s="25"/>
      <c r="X57575" s="25"/>
    </row>
    <row r="57576" spans="23:24" x14ac:dyDescent="0.2">
      <c r="W57576" s="25"/>
      <c r="X57576" s="25"/>
    </row>
    <row r="57577" spans="23:24" x14ac:dyDescent="0.2">
      <c r="W57577" s="25"/>
      <c r="X57577" s="25"/>
    </row>
    <row r="57578" spans="23:24" x14ac:dyDescent="0.2">
      <c r="W57578" s="25"/>
      <c r="X57578" s="25"/>
    </row>
    <row r="57579" spans="23:24" x14ac:dyDescent="0.2">
      <c r="W57579" s="25"/>
      <c r="X57579" s="25"/>
    </row>
    <row r="57580" spans="23:24" x14ac:dyDescent="0.2">
      <c r="W57580" s="25"/>
      <c r="X57580" s="25"/>
    </row>
    <row r="57581" spans="23:24" x14ac:dyDescent="0.2">
      <c r="W57581" s="25"/>
      <c r="X57581" s="25"/>
    </row>
    <row r="57582" spans="23:24" x14ac:dyDescent="0.2">
      <c r="W57582" s="25"/>
      <c r="X57582" s="25"/>
    </row>
    <row r="57583" spans="23:24" x14ac:dyDescent="0.2">
      <c r="W57583" s="25"/>
      <c r="X57583" s="25"/>
    </row>
    <row r="57584" spans="23:24" x14ac:dyDescent="0.2">
      <c r="W57584" s="25"/>
      <c r="X57584" s="25"/>
    </row>
    <row r="57585" spans="23:24" x14ac:dyDescent="0.2">
      <c r="W57585" s="25"/>
      <c r="X57585" s="25"/>
    </row>
    <row r="57586" spans="23:24" x14ac:dyDescent="0.2">
      <c r="W57586" s="25"/>
      <c r="X57586" s="25"/>
    </row>
    <row r="57587" spans="23:24" x14ac:dyDescent="0.2">
      <c r="W57587" s="25"/>
      <c r="X57587" s="25"/>
    </row>
    <row r="57588" spans="23:24" x14ac:dyDescent="0.2">
      <c r="W57588" s="25"/>
      <c r="X57588" s="25"/>
    </row>
    <row r="57589" spans="23:24" x14ac:dyDescent="0.2">
      <c r="W57589" s="25"/>
      <c r="X57589" s="25"/>
    </row>
    <row r="57590" spans="23:24" x14ac:dyDescent="0.2">
      <c r="W57590" s="25"/>
      <c r="X57590" s="25"/>
    </row>
    <row r="57591" spans="23:24" x14ac:dyDescent="0.2">
      <c r="W57591" s="25"/>
      <c r="X57591" s="25"/>
    </row>
    <row r="57592" spans="23:24" x14ac:dyDescent="0.2">
      <c r="W57592" s="25"/>
      <c r="X57592" s="25"/>
    </row>
    <row r="57593" spans="23:24" x14ac:dyDescent="0.2">
      <c r="W57593" s="25"/>
      <c r="X57593" s="25"/>
    </row>
    <row r="57594" spans="23:24" x14ac:dyDescent="0.2">
      <c r="W57594" s="25"/>
      <c r="X57594" s="25"/>
    </row>
    <row r="57595" spans="23:24" x14ac:dyDescent="0.2">
      <c r="W57595" s="25"/>
      <c r="X57595" s="25"/>
    </row>
    <row r="57596" spans="23:24" x14ac:dyDescent="0.2">
      <c r="W57596" s="25"/>
      <c r="X57596" s="25"/>
    </row>
    <row r="57597" spans="23:24" x14ac:dyDescent="0.2">
      <c r="W57597" s="25"/>
      <c r="X57597" s="25"/>
    </row>
    <row r="57598" spans="23:24" x14ac:dyDescent="0.2">
      <c r="W57598" s="25"/>
      <c r="X57598" s="25"/>
    </row>
    <row r="57599" spans="23:24" x14ac:dyDescent="0.2">
      <c r="W57599" s="25"/>
      <c r="X57599" s="25"/>
    </row>
    <row r="57600" spans="23:24" x14ac:dyDescent="0.2">
      <c r="W57600" s="25"/>
      <c r="X57600" s="25"/>
    </row>
    <row r="57601" spans="23:24" x14ac:dyDescent="0.2">
      <c r="W57601" s="25"/>
      <c r="X57601" s="25"/>
    </row>
    <row r="57602" spans="23:24" x14ac:dyDescent="0.2">
      <c r="W57602" s="25"/>
      <c r="X57602" s="25"/>
    </row>
    <row r="57603" spans="23:24" x14ac:dyDescent="0.2">
      <c r="W57603" s="25"/>
      <c r="X57603" s="25"/>
    </row>
    <row r="57604" spans="23:24" x14ac:dyDescent="0.2">
      <c r="W57604" s="25"/>
      <c r="X57604" s="25"/>
    </row>
    <row r="57605" spans="23:24" x14ac:dyDescent="0.2">
      <c r="W57605" s="25"/>
      <c r="X57605" s="25"/>
    </row>
    <row r="57606" spans="23:24" x14ac:dyDescent="0.2">
      <c r="W57606" s="25"/>
      <c r="X57606" s="25"/>
    </row>
    <row r="57607" spans="23:24" x14ac:dyDescent="0.2">
      <c r="W57607" s="25"/>
      <c r="X57607" s="25"/>
    </row>
    <row r="57608" spans="23:24" x14ac:dyDescent="0.2">
      <c r="W57608" s="25"/>
      <c r="X57608" s="25"/>
    </row>
    <row r="57609" spans="23:24" x14ac:dyDescent="0.2">
      <c r="W57609" s="25"/>
      <c r="X57609" s="25"/>
    </row>
    <row r="57610" spans="23:24" x14ac:dyDescent="0.2">
      <c r="W57610" s="25"/>
      <c r="X57610" s="25"/>
    </row>
    <row r="57611" spans="23:24" x14ac:dyDescent="0.2">
      <c r="W57611" s="25"/>
      <c r="X57611" s="25"/>
    </row>
    <row r="57612" spans="23:24" x14ac:dyDescent="0.2">
      <c r="W57612" s="25"/>
      <c r="X57612" s="25"/>
    </row>
    <row r="57613" spans="23:24" x14ac:dyDescent="0.2">
      <c r="W57613" s="25"/>
      <c r="X57613" s="25"/>
    </row>
    <row r="57614" spans="23:24" x14ac:dyDescent="0.2">
      <c r="W57614" s="25"/>
      <c r="X57614" s="25"/>
    </row>
    <row r="57615" spans="23:24" x14ac:dyDescent="0.2">
      <c r="W57615" s="25"/>
      <c r="X57615" s="25"/>
    </row>
    <row r="57616" spans="23:24" x14ac:dyDescent="0.2">
      <c r="W57616" s="25"/>
      <c r="X57616" s="25"/>
    </row>
    <row r="57617" spans="23:24" x14ac:dyDescent="0.2">
      <c r="W57617" s="25"/>
      <c r="X57617" s="25"/>
    </row>
    <row r="57618" spans="23:24" x14ac:dyDescent="0.2">
      <c r="W57618" s="25"/>
      <c r="X57618" s="25"/>
    </row>
    <row r="57619" spans="23:24" x14ac:dyDescent="0.2">
      <c r="W57619" s="25"/>
      <c r="X57619" s="25"/>
    </row>
    <row r="57620" spans="23:24" x14ac:dyDescent="0.2">
      <c r="W57620" s="25"/>
      <c r="X57620" s="25"/>
    </row>
    <row r="57621" spans="23:24" x14ac:dyDescent="0.2">
      <c r="W57621" s="25"/>
      <c r="X57621" s="25"/>
    </row>
    <row r="57622" spans="23:24" x14ac:dyDescent="0.2">
      <c r="W57622" s="25"/>
      <c r="X57622" s="25"/>
    </row>
    <row r="57623" spans="23:24" x14ac:dyDescent="0.2">
      <c r="W57623" s="25"/>
      <c r="X57623" s="25"/>
    </row>
    <row r="57624" spans="23:24" x14ac:dyDescent="0.2">
      <c r="W57624" s="25"/>
      <c r="X57624" s="25"/>
    </row>
    <row r="57625" spans="23:24" x14ac:dyDescent="0.2">
      <c r="W57625" s="25"/>
      <c r="X57625" s="25"/>
    </row>
    <row r="57626" spans="23:24" x14ac:dyDescent="0.2">
      <c r="W57626" s="25"/>
      <c r="X57626" s="25"/>
    </row>
    <row r="57627" spans="23:24" x14ac:dyDescent="0.2">
      <c r="W57627" s="25"/>
      <c r="X57627" s="25"/>
    </row>
    <row r="57628" spans="23:24" x14ac:dyDescent="0.2">
      <c r="W57628" s="25"/>
      <c r="X57628" s="25"/>
    </row>
    <row r="57629" spans="23:24" x14ac:dyDescent="0.2">
      <c r="W57629" s="25"/>
      <c r="X57629" s="25"/>
    </row>
    <row r="57630" spans="23:24" x14ac:dyDescent="0.2">
      <c r="W57630" s="25"/>
      <c r="X57630" s="25"/>
    </row>
    <row r="57631" spans="23:24" x14ac:dyDescent="0.2">
      <c r="W57631" s="25"/>
      <c r="X57631" s="25"/>
    </row>
    <row r="57632" spans="23:24" x14ac:dyDescent="0.2">
      <c r="W57632" s="25"/>
      <c r="X57632" s="25"/>
    </row>
    <row r="57633" spans="23:24" x14ac:dyDescent="0.2">
      <c r="W57633" s="25"/>
      <c r="X57633" s="25"/>
    </row>
    <row r="57634" spans="23:24" x14ac:dyDescent="0.2">
      <c r="W57634" s="25"/>
      <c r="X57634" s="25"/>
    </row>
    <row r="57635" spans="23:24" x14ac:dyDescent="0.2">
      <c r="W57635" s="25"/>
      <c r="X57635" s="25"/>
    </row>
    <row r="57636" spans="23:24" x14ac:dyDescent="0.2">
      <c r="W57636" s="25"/>
      <c r="X57636" s="25"/>
    </row>
    <row r="57637" spans="23:24" x14ac:dyDescent="0.2">
      <c r="W57637" s="25"/>
      <c r="X57637" s="25"/>
    </row>
    <row r="57638" spans="23:24" x14ac:dyDescent="0.2">
      <c r="W57638" s="25"/>
      <c r="X57638" s="25"/>
    </row>
    <row r="57639" spans="23:24" x14ac:dyDescent="0.2">
      <c r="W57639" s="25"/>
      <c r="X57639" s="25"/>
    </row>
    <row r="57640" spans="23:24" x14ac:dyDescent="0.2">
      <c r="W57640" s="25"/>
      <c r="X57640" s="25"/>
    </row>
    <row r="57641" spans="23:24" x14ac:dyDescent="0.2">
      <c r="W57641" s="25"/>
      <c r="X57641" s="25"/>
    </row>
    <row r="57642" spans="23:24" x14ac:dyDescent="0.2">
      <c r="W57642" s="25"/>
      <c r="X57642" s="25"/>
    </row>
    <row r="57643" spans="23:24" x14ac:dyDescent="0.2">
      <c r="W57643" s="25"/>
      <c r="X57643" s="25"/>
    </row>
    <row r="57644" spans="23:24" x14ac:dyDescent="0.2">
      <c r="W57644" s="25"/>
      <c r="X57644" s="25"/>
    </row>
    <row r="57645" spans="23:24" x14ac:dyDescent="0.2">
      <c r="W57645" s="25"/>
      <c r="X57645" s="25"/>
    </row>
    <row r="57646" spans="23:24" x14ac:dyDescent="0.2">
      <c r="W57646" s="25"/>
      <c r="X57646" s="25"/>
    </row>
    <row r="57647" spans="23:24" x14ac:dyDescent="0.2">
      <c r="W57647" s="25"/>
      <c r="X57647" s="25"/>
    </row>
    <row r="57648" spans="23:24" x14ac:dyDescent="0.2">
      <c r="W57648" s="25"/>
      <c r="X57648" s="25"/>
    </row>
    <row r="57649" spans="23:24" x14ac:dyDescent="0.2">
      <c r="W57649" s="25"/>
      <c r="X57649" s="25"/>
    </row>
    <row r="57650" spans="23:24" x14ac:dyDescent="0.2">
      <c r="W57650" s="25"/>
      <c r="X57650" s="25"/>
    </row>
    <row r="57651" spans="23:24" x14ac:dyDescent="0.2">
      <c r="W57651" s="25"/>
      <c r="X57651" s="25"/>
    </row>
    <row r="57652" spans="23:24" x14ac:dyDescent="0.2">
      <c r="W57652" s="25"/>
      <c r="X57652" s="25"/>
    </row>
    <row r="57653" spans="23:24" x14ac:dyDescent="0.2">
      <c r="W57653" s="25"/>
      <c r="X57653" s="25"/>
    </row>
    <row r="57654" spans="23:24" x14ac:dyDescent="0.2">
      <c r="W57654" s="25"/>
      <c r="X57654" s="25"/>
    </row>
    <row r="57655" spans="23:24" x14ac:dyDescent="0.2">
      <c r="W57655" s="25"/>
      <c r="X57655" s="25"/>
    </row>
    <row r="57656" spans="23:24" x14ac:dyDescent="0.2">
      <c r="W57656" s="25"/>
      <c r="X57656" s="25"/>
    </row>
    <row r="57657" spans="23:24" x14ac:dyDescent="0.2">
      <c r="W57657" s="25"/>
      <c r="X57657" s="25"/>
    </row>
    <row r="57658" spans="23:24" x14ac:dyDescent="0.2">
      <c r="W57658" s="25"/>
      <c r="X57658" s="25"/>
    </row>
    <row r="57659" spans="23:24" x14ac:dyDescent="0.2">
      <c r="W57659" s="25"/>
      <c r="X57659" s="25"/>
    </row>
    <row r="57660" spans="23:24" x14ac:dyDescent="0.2">
      <c r="W57660" s="25"/>
      <c r="X57660" s="25"/>
    </row>
    <row r="57661" spans="23:24" x14ac:dyDescent="0.2">
      <c r="W57661" s="25"/>
      <c r="X57661" s="25"/>
    </row>
    <row r="57662" spans="23:24" x14ac:dyDescent="0.2">
      <c r="W57662" s="25"/>
      <c r="X57662" s="25"/>
    </row>
    <row r="57663" spans="23:24" x14ac:dyDescent="0.2">
      <c r="W57663" s="25"/>
      <c r="X57663" s="25"/>
    </row>
    <row r="57664" spans="23:24" x14ac:dyDescent="0.2">
      <c r="W57664" s="25"/>
      <c r="X57664" s="25"/>
    </row>
    <row r="57665" spans="23:24" x14ac:dyDescent="0.2">
      <c r="W57665" s="25"/>
      <c r="X57665" s="25"/>
    </row>
    <row r="57666" spans="23:24" x14ac:dyDescent="0.2">
      <c r="W57666" s="25"/>
      <c r="X57666" s="25"/>
    </row>
    <row r="57667" spans="23:24" x14ac:dyDescent="0.2">
      <c r="W57667" s="25"/>
      <c r="X57667" s="25"/>
    </row>
    <row r="57668" spans="23:24" x14ac:dyDescent="0.2">
      <c r="W57668" s="25"/>
      <c r="X57668" s="25"/>
    </row>
    <row r="57669" spans="23:24" x14ac:dyDescent="0.2">
      <c r="W57669" s="25"/>
      <c r="X57669" s="25"/>
    </row>
    <row r="57670" spans="23:24" x14ac:dyDescent="0.2">
      <c r="W57670" s="25"/>
      <c r="X57670" s="25"/>
    </row>
    <row r="57671" spans="23:24" x14ac:dyDescent="0.2">
      <c r="W57671" s="25"/>
      <c r="X57671" s="25"/>
    </row>
    <row r="57672" spans="23:24" x14ac:dyDescent="0.2">
      <c r="W57672" s="25"/>
      <c r="X57672" s="25"/>
    </row>
    <row r="57673" spans="23:24" x14ac:dyDescent="0.2">
      <c r="W57673" s="25"/>
      <c r="X57673" s="25"/>
    </row>
    <row r="57674" spans="23:24" x14ac:dyDescent="0.2">
      <c r="W57674" s="25"/>
      <c r="X57674" s="25"/>
    </row>
    <row r="57675" spans="23:24" x14ac:dyDescent="0.2">
      <c r="W57675" s="25"/>
      <c r="X57675" s="25"/>
    </row>
    <row r="57676" spans="23:24" x14ac:dyDescent="0.2">
      <c r="W57676" s="25"/>
      <c r="X57676" s="25"/>
    </row>
    <row r="57677" spans="23:24" x14ac:dyDescent="0.2">
      <c r="W57677" s="25"/>
      <c r="X57677" s="25"/>
    </row>
    <row r="57678" spans="23:24" x14ac:dyDescent="0.2">
      <c r="W57678" s="25"/>
      <c r="X57678" s="25"/>
    </row>
    <row r="57679" spans="23:24" x14ac:dyDescent="0.2">
      <c r="W57679" s="25"/>
      <c r="X57679" s="25"/>
    </row>
    <row r="57680" spans="23:24" x14ac:dyDescent="0.2">
      <c r="W57680" s="25"/>
      <c r="X57680" s="25"/>
    </row>
    <row r="57681" spans="23:24" x14ac:dyDescent="0.2">
      <c r="W57681" s="25"/>
      <c r="X57681" s="25"/>
    </row>
    <row r="57682" spans="23:24" x14ac:dyDescent="0.2">
      <c r="W57682" s="25"/>
      <c r="X57682" s="25"/>
    </row>
    <row r="57683" spans="23:24" x14ac:dyDescent="0.2">
      <c r="W57683" s="25"/>
      <c r="X57683" s="25"/>
    </row>
    <row r="57684" spans="23:24" x14ac:dyDescent="0.2">
      <c r="W57684" s="25"/>
      <c r="X57684" s="25"/>
    </row>
    <row r="57685" spans="23:24" x14ac:dyDescent="0.2">
      <c r="W57685" s="25"/>
      <c r="X57685" s="25"/>
    </row>
    <row r="57686" spans="23:24" x14ac:dyDescent="0.2">
      <c r="W57686" s="25"/>
      <c r="X57686" s="25"/>
    </row>
    <row r="57687" spans="23:24" x14ac:dyDescent="0.2">
      <c r="W57687" s="25"/>
      <c r="X57687" s="25"/>
    </row>
    <row r="57688" spans="23:24" x14ac:dyDescent="0.2">
      <c r="W57688" s="25"/>
      <c r="X57688" s="25"/>
    </row>
    <row r="57689" spans="23:24" x14ac:dyDescent="0.2">
      <c r="W57689" s="25"/>
      <c r="X57689" s="25"/>
    </row>
    <row r="57690" spans="23:24" x14ac:dyDescent="0.2">
      <c r="W57690" s="25"/>
      <c r="X57690" s="25"/>
    </row>
    <row r="57691" spans="23:24" x14ac:dyDescent="0.2">
      <c r="W57691" s="25"/>
      <c r="X57691" s="25"/>
    </row>
    <row r="57692" spans="23:24" x14ac:dyDescent="0.2">
      <c r="W57692" s="25"/>
      <c r="X57692" s="25"/>
    </row>
    <row r="57693" spans="23:24" x14ac:dyDescent="0.2">
      <c r="W57693" s="25"/>
      <c r="X57693" s="25"/>
    </row>
    <row r="57694" spans="23:24" x14ac:dyDescent="0.2">
      <c r="W57694" s="25"/>
      <c r="X57694" s="25"/>
    </row>
    <row r="57695" spans="23:24" x14ac:dyDescent="0.2">
      <c r="W57695" s="25"/>
      <c r="X57695" s="25"/>
    </row>
    <row r="57696" spans="23:24" x14ac:dyDescent="0.2">
      <c r="W57696" s="25"/>
      <c r="X57696" s="25"/>
    </row>
    <row r="57697" spans="23:24" x14ac:dyDescent="0.2">
      <c r="W57697" s="25"/>
      <c r="X57697" s="25"/>
    </row>
    <row r="57698" spans="23:24" x14ac:dyDescent="0.2">
      <c r="W57698" s="25"/>
      <c r="X57698" s="25"/>
    </row>
    <row r="57699" spans="23:24" x14ac:dyDescent="0.2">
      <c r="W57699" s="25"/>
      <c r="X57699" s="25"/>
    </row>
    <row r="57700" spans="23:24" x14ac:dyDescent="0.2">
      <c r="W57700" s="25"/>
      <c r="X57700" s="25"/>
    </row>
    <row r="57701" spans="23:24" x14ac:dyDescent="0.2">
      <c r="W57701" s="25"/>
      <c r="X57701" s="25"/>
    </row>
    <row r="57702" spans="23:24" x14ac:dyDescent="0.2">
      <c r="W57702" s="25"/>
      <c r="X57702" s="25"/>
    </row>
    <row r="57703" spans="23:24" x14ac:dyDescent="0.2">
      <c r="W57703" s="25"/>
      <c r="X57703" s="25"/>
    </row>
    <row r="57704" spans="23:24" x14ac:dyDescent="0.2">
      <c r="W57704" s="25"/>
      <c r="X57704" s="25"/>
    </row>
    <row r="57705" spans="23:24" x14ac:dyDescent="0.2">
      <c r="W57705" s="25"/>
      <c r="X57705" s="25"/>
    </row>
    <row r="57706" spans="23:24" x14ac:dyDescent="0.2">
      <c r="W57706" s="25"/>
      <c r="X57706" s="25"/>
    </row>
    <row r="57707" spans="23:24" x14ac:dyDescent="0.2">
      <c r="W57707" s="25"/>
      <c r="X57707" s="25"/>
    </row>
    <row r="57708" spans="23:24" x14ac:dyDescent="0.2">
      <c r="W57708" s="25"/>
      <c r="X57708" s="25"/>
    </row>
    <row r="57709" spans="23:24" x14ac:dyDescent="0.2">
      <c r="W57709" s="25"/>
      <c r="X57709" s="25"/>
    </row>
    <row r="57710" spans="23:24" x14ac:dyDescent="0.2">
      <c r="W57710" s="25"/>
      <c r="X57710" s="25"/>
    </row>
    <row r="57711" spans="23:24" x14ac:dyDescent="0.2">
      <c r="W57711" s="25"/>
      <c r="X57711" s="25"/>
    </row>
    <row r="57712" spans="23:24" x14ac:dyDescent="0.2">
      <c r="W57712" s="25"/>
      <c r="X57712" s="25"/>
    </row>
    <row r="57713" spans="23:24" x14ac:dyDescent="0.2">
      <c r="W57713" s="25"/>
      <c r="X57713" s="25"/>
    </row>
    <row r="57714" spans="23:24" x14ac:dyDescent="0.2">
      <c r="W57714" s="25"/>
      <c r="X57714" s="25"/>
    </row>
    <row r="57715" spans="23:24" x14ac:dyDescent="0.2">
      <c r="W57715" s="25"/>
      <c r="X57715" s="25"/>
    </row>
    <row r="57716" spans="23:24" x14ac:dyDescent="0.2">
      <c r="W57716" s="25"/>
      <c r="X57716" s="25"/>
    </row>
    <row r="57717" spans="23:24" x14ac:dyDescent="0.2">
      <c r="W57717" s="25"/>
      <c r="X57717" s="25"/>
    </row>
    <row r="57718" spans="23:24" x14ac:dyDescent="0.2">
      <c r="W57718" s="25"/>
      <c r="X57718" s="25"/>
    </row>
    <row r="57719" spans="23:24" x14ac:dyDescent="0.2">
      <c r="W57719" s="25"/>
      <c r="X57719" s="25"/>
    </row>
    <row r="57720" spans="23:24" x14ac:dyDescent="0.2">
      <c r="W57720" s="25"/>
      <c r="X57720" s="25"/>
    </row>
    <row r="57721" spans="23:24" x14ac:dyDescent="0.2">
      <c r="W57721" s="25"/>
      <c r="X57721" s="25"/>
    </row>
    <row r="57722" spans="23:24" x14ac:dyDescent="0.2">
      <c r="W57722" s="25"/>
      <c r="X57722" s="25"/>
    </row>
    <row r="57723" spans="23:24" x14ac:dyDescent="0.2">
      <c r="W57723" s="25"/>
      <c r="X57723" s="25"/>
    </row>
    <row r="57724" spans="23:24" x14ac:dyDescent="0.2">
      <c r="W57724" s="25"/>
      <c r="X57724" s="25"/>
    </row>
    <row r="57725" spans="23:24" x14ac:dyDescent="0.2">
      <c r="W57725" s="25"/>
      <c r="X57725" s="25"/>
    </row>
    <row r="57726" spans="23:24" x14ac:dyDescent="0.2">
      <c r="W57726" s="25"/>
      <c r="X57726" s="25"/>
    </row>
    <row r="57727" spans="23:24" x14ac:dyDescent="0.2">
      <c r="W57727" s="25"/>
      <c r="X57727" s="25"/>
    </row>
    <row r="57728" spans="23:24" x14ac:dyDescent="0.2">
      <c r="W57728" s="25"/>
      <c r="X57728" s="25"/>
    </row>
    <row r="57729" spans="23:24" x14ac:dyDescent="0.2">
      <c r="W57729" s="25"/>
      <c r="X57729" s="25"/>
    </row>
    <row r="57730" spans="23:24" x14ac:dyDescent="0.2">
      <c r="W57730" s="25"/>
      <c r="X57730" s="25"/>
    </row>
    <row r="57731" spans="23:24" x14ac:dyDescent="0.2">
      <c r="W57731" s="25"/>
      <c r="X57731" s="25"/>
    </row>
    <row r="57732" spans="23:24" x14ac:dyDescent="0.2">
      <c r="W57732" s="25"/>
      <c r="X57732" s="25"/>
    </row>
    <row r="57733" spans="23:24" x14ac:dyDescent="0.2">
      <c r="W57733" s="25"/>
      <c r="X57733" s="25"/>
    </row>
    <row r="57734" spans="23:24" x14ac:dyDescent="0.2">
      <c r="W57734" s="25"/>
      <c r="X57734" s="25"/>
    </row>
    <row r="57735" spans="23:24" x14ac:dyDescent="0.2">
      <c r="W57735" s="25"/>
      <c r="X57735" s="25"/>
    </row>
    <row r="57736" spans="23:24" x14ac:dyDescent="0.2">
      <c r="W57736" s="25"/>
      <c r="X57736" s="25"/>
    </row>
    <row r="57737" spans="23:24" x14ac:dyDescent="0.2">
      <c r="W57737" s="25"/>
      <c r="X57737" s="25"/>
    </row>
    <row r="57738" spans="23:24" x14ac:dyDescent="0.2">
      <c r="W57738" s="25"/>
      <c r="X57738" s="25"/>
    </row>
    <row r="57739" spans="23:24" x14ac:dyDescent="0.2">
      <c r="W57739" s="25"/>
      <c r="X57739" s="25"/>
    </row>
    <row r="57740" spans="23:24" x14ac:dyDescent="0.2">
      <c r="W57740" s="25"/>
      <c r="X57740" s="25"/>
    </row>
    <row r="57741" spans="23:24" x14ac:dyDescent="0.2">
      <c r="W57741" s="25"/>
      <c r="X57741" s="25"/>
    </row>
    <row r="57742" spans="23:24" x14ac:dyDescent="0.2">
      <c r="W57742" s="25"/>
      <c r="X57742" s="25"/>
    </row>
    <row r="57743" spans="23:24" x14ac:dyDescent="0.2">
      <c r="W57743" s="25"/>
      <c r="X57743" s="25"/>
    </row>
    <row r="57744" spans="23:24" x14ac:dyDescent="0.2">
      <c r="W57744" s="25"/>
      <c r="X57744" s="25"/>
    </row>
    <row r="57745" spans="23:24" x14ac:dyDescent="0.2">
      <c r="W57745" s="25"/>
      <c r="X57745" s="25"/>
    </row>
    <row r="57746" spans="23:24" x14ac:dyDescent="0.2">
      <c r="W57746" s="25"/>
      <c r="X57746" s="25"/>
    </row>
    <row r="57747" spans="23:24" x14ac:dyDescent="0.2">
      <c r="W57747" s="25"/>
      <c r="X57747" s="25"/>
    </row>
    <row r="57748" spans="23:24" x14ac:dyDescent="0.2">
      <c r="W57748" s="25"/>
      <c r="X57748" s="25"/>
    </row>
    <row r="57749" spans="23:24" x14ac:dyDescent="0.2">
      <c r="W57749" s="25"/>
      <c r="X57749" s="25"/>
    </row>
    <row r="57750" spans="23:24" x14ac:dyDescent="0.2">
      <c r="W57750" s="25"/>
      <c r="X57750" s="25"/>
    </row>
    <row r="57751" spans="23:24" x14ac:dyDescent="0.2">
      <c r="W57751" s="25"/>
      <c r="X57751" s="25"/>
    </row>
    <row r="57752" spans="23:24" x14ac:dyDescent="0.2">
      <c r="W57752" s="25"/>
      <c r="X57752" s="25"/>
    </row>
    <row r="57753" spans="23:24" x14ac:dyDescent="0.2">
      <c r="W57753" s="25"/>
      <c r="X57753" s="25"/>
    </row>
    <row r="57754" spans="23:24" x14ac:dyDescent="0.2">
      <c r="W57754" s="25"/>
      <c r="X57754" s="25"/>
    </row>
    <row r="57755" spans="23:24" x14ac:dyDescent="0.2">
      <c r="W57755" s="25"/>
      <c r="X57755" s="25"/>
    </row>
    <row r="57756" spans="23:24" x14ac:dyDescent="0.2">
      <c r="W57756" s="25"/>
      <c r="X57756" s="25"/>
    </row>
    <row r="57757" spans="23:24" x14ac:dyDescent="0.2">
      <c r="W57757" s="25"/>
      <c r="X57757" s="25"/>
    </row>
    <row r="57758" spans="23:24" x14ac:dyDescent="0.2">
      <c r="W57758" s="25"/>
      <c r="X57758" s="25"/>
    </row>
    <row r="57759" spans="23:24" x14ac:dyDescent="0.2">
      <c r="W57759" s="25"/>
      <c r="X57759" s="25"/>
    </row>
    <row r="57760" spans="23:24" x14ac:dyDescent="0.2">
      <c r="W57760" s="25"/>
      <c r="X57760" s="25"/>
    </row>
    <row r="57761" spans="23:24" x14ac:dyDescent="0.2">
      <c r="W57761" s="25"/>
      <c r="X57761" s="25"/>
    </row>
    <row r="57762" spans="23:24" x14ac:dyDescent="0.2">
      <c r="W57762" s="25"/>
      <c r="X57762" s="25"/>
    </row>
    <row r="57763" spans="23:24" x14ac:dyDescent="0.2">
      <c r="W57763" s="25"/>
      <c r="X57763" s="25"/>
    </row>
    <row r="57764" spans="23:24" x14ac:dyDescent="0.2">
      <c r="W57764" s="25"/>
      <c r="X57764" s="25"/>
    </row>
    <row r="57765" spans="23:24" x14ac:dyDescent="0.2">
      <c r="W57765" s="25"/>
      <c r="X57765" s="25"/>
    </row>
    <row r="57766" spans="23:24" x14ac:dyDescent="0.2">
      <c r="W57766" s="25"/>
      <c r="X57766" s="25"/>
    </row>
    <row r="57767" spans="23:24" x14ac:dyDescent="0.2">
      <c r="W57767" s="25"/>
      <c r="X57767" s="25"/>
    </row>
    <row r="57768" spans="23:24" x14ac:dyDescent="0.2">
      <c r="W57768" s="25"/>
      <c r="X57768" s="25"/>
    </row>
    <row r="57769" spans="23:24" x14ac:dyDescent="0.2">
      <c r="W57769" s="25"/>
      <c r="X57769" s="25"/>
    </row>
    <row r="57770" spans="23:24" x14ac:dyDescent="0.2">
      <c r="W57770" s="25"/>
      <c r="X57770" s="25"/>
    </row>
    <row r="57771" spans="23:24" x14ac:dyDescent="0.2">
      <c r="W57771" s="25"/>
      <c r="X57771" s="25"/>
    </row>
    <row r="57772" spans="23:24" x14ac:dyDescent="0.2">
      <c r="W57772" s="25"/>
      <c r="X57772" s="25"/>
    </row>
    <row r="57773" spans="23:24" x14ac:dyDescent="0.2">
      <c r="W57773" s="25"/>
      <c r="X57773" s="25"/>
    </row>
    <row r="57774" spans="23:24" x14ac:dyDescent="0.2">
      <c r="W57774" s="25"/>
      <c r="X57774" s="25"/>
    </row>
    <row r="57775" spans="23:24" x14ac:dyDescent="0.2">
      <c r="W57775" s="25"/>
      <c r="X57775" s="25"/>
    </row>
    <row r="57776" spans="23:24" x14ac:dyDescent="0.2">
      <c r="W57776" s="25"/>
      <c r="X57776" s="25"/>
    </row>
    <row r="57777" spans="23:24" x14ac:dyDescent="0.2">
      <c r="W57777" s="25"/>
      <c r="X57777" s="25"/>
    </row>
    <row r="57778" spans="23:24" x14ac:dyDescent="0.2">
      <c r="W57778" s="25"/>
      <c r="X57778" s="25"/>
    </row>
    <row r="57779" spans="23:24" x14ac:dyDescent="0.2">
      <c r="W57779" s="25"/>
      <c r="X57779" s="25"/>
    </row>
    <row r="57780" spans="23:24" x14ac:dyDescent="0.2">
      <c r="W57780" s="25"/>
      <c r="X57780" s="25"/>
    </row>
    <row r="57781" spans="23:24" x14ac:dyDescent="0.2">
      <c r="W57781" s="25"/>
      <c r="X57781" s="25"/>
    </row>
    <row r="57782" spans="23:24" x14ac:dyDescent="0.2">
      <c r="W57782" s="25"/>
      <c r="X57782" s="25"/>
    </row>
    <row r="57783" spans="23:24" x14ac:dyDescent="0.2">
      <c r="W57783" s="25"/>
      <c r="X57783" s="25"/>
    </row>
    <row r="57784" spans="23:24" x14ac:dyDescent="0.2">
      <c r="W57784" s="25"/>
      <c r="X57784" s="25"/>
    </row>
    <row r="57785" spans="23:24" x14ac:dyDescent="0.2">
      <c r="W57785" s="25"/>
      <c r="X57785" s="25"/>
    </row>
    <row r="57786" spans="23:24" x14ac:dyDescent="0.2">
      <c r="W57786" s="25"/>
      <c r="X57786" s="25"/>
    </row>
    <row r="57787" spans="23:24" x14ac:dyDescent="0.2">
      <c r="W57787" s="25"/>
      <c r="X57787" s="25"/>
    </row>
    <row r="57788" spans="23:24" x14ac:dyDescent="0.2">
      <c r="W57788" s="25"/>
      <c r="X57788" s="25"/>
    </row>
    <row r="57789" spans="23:24" x14ac:dyDescent="0.2">
      <c r="W57789" s="25"/>
      <c r="X57789" s="25"/>
    </row>
    <row r="57790" spans="23:24" x14ac:dyDescent="0.2">
      <c r="W57790" s="25"/>
      <c r="X57790" s="25"/>
    </row>
    <row r="57791" spans="23:24" x14ac:dyDescent="0.2">
      <c r="W57791" s="25"/>
      <c r="X57791" s="25"/>
    </row>
    <row r="57792" spans="23:24" x14ac:dyDescent="0.2">
      <c r="W57792" s="25"/>
      <c r="X57792" s="25"/>
    </row>
    <row r="57793" spans="23:24" x14ac:dyDescent="0.2">
      <c r="W57793" s="25"/>
      <c r="X57793" s="25"/>
    </row>
    <row r="57794" spans="23:24" x14ac:dyDescent="0.2">
      <c r="W57794" s="25"/>
      <c r="X57794" s="25"/>
    </row>
    <row r="57795" spans="23:24" x14ac:dyDescent="0.2">
      <c r="W57795" s="25"/>
      <c r="X57795" s="25"/>
    </row>
    <row r="57796" spans="23:24" x14ac:dyDescent="0.2">
      <c r="W57796" s="25"/>
      <c r="X57796" s="25"/>
    </row>
    <row r="57797" spans="23:24" x14ac:dyDescent="0.2">
      <c r="W57797" s="25"/>
      <c r="X57797" s="25"/>
    </row>
    <row r="57798" spans="23:24" x14ac:dyDescent="0.2">
      <c r="W57798" s="25"/>
      <c r="X57798" s="25"/>
    </row>
    <row r="57799" spans="23:24" x14ac:dyDescent="0.2">
      <c r="W57799" s="25"/>
      <c r="X57799" s="25"/>
    </row>
    <row r="57800" spans="23:24" x14ac:dyDescent="0.2">
      <c r="W57800" s="25"/>
      <c r="X57800" s="25"/>
    </row>
    <row r="57801" spans="23:24" x14ac:dyDescent="0.2">
      <c r="W57801" s="25"/>
      <c r="X57801" s="25"/>
    </row>
    <row r="57802" spans="23:24" x14ac:dyDescent="0.2">
      <c r="W57802" s="25"/>
      <c r="X57802" s="25"/>
    </row>
    <row r="57803" spans="23:24" x14ac:dyDescent="0.2">
      <c r="W57803" s="25"/>
      <c r="X57803" s="25"/>
    </row>
    <row r="57804" spans="23:24" x14ac:dyDescent="0.2">
      <c r="W57804" s="25"/>
      <c r="X57804" s="25"/>
    </row>
    <row r="57805" spans="23:24" x14ac:dyDescent="0.2">
      <c r="W57805" s="25"/>
      <c r="X57805" s="25"/>
    </row>
    <row r="57806" spans="23:24" x14ac:dyDescent="0.2">
      <c r="W57806" s="25"/>
      <c r="X57806" s="25"/>
    </row>
    <row r="57807" spans="23:24" x14ac:dyDescent="0.2">
      <c r="W57807" s="25"/>
      <c r="X57807" s="25"/>
    </row>
    <row r="57808" spans="23:24" x14ac:dyDescent="0.2">
      <c r="W57808" s="25"/>
      <c r="X57808" s="25"/>
    </row>
    <row r="57809" spans="23:24" x14ac:dyDescent="0.2">
      <c r="W57809" s="25"/>
      <c r="X57809" s="25"/>
    </row>
    <row r="57810" spans="23:24" x14ac:dyDescent="0.2">
      <c r="W57810" s="25"/>
      <c r="X57810" s="25"/>
    </row>
    <row r="57811" spans="23:24" x14ac:dyDescent="0.2">
      <c r="W57811" s="25"/>
      <c r="X57811" s="25"/>
    </row>
    <row r="57812" spans="23:24" x14ac:dyDescent="0.2">
      <c r="W57812" s="25"/>
      <c r="X57812" s="25"/>
    </row>
    <row r="57813" spans="23:24" x14ac:dyDescent="0.2">
      <c r="W57813" s="25"/>
      <c r="X57813" s="25"/>
    </row>
    <row r="57814" spans="23:24" x14ac:dyDescent="0.2">
      <c r="W57814" s="25"/>
      <c r="X57814" s="25"/>
    </row>
    <row r="57815" spans="23:24" x14ac:dyDescent="0.2">
      <c r="W57815" s="25"/>
      <c r="X57815" s="25"/>
    </row>
    <row r="57816" spans="23:24" x14ac:dyDescent="0.2">
      <c r="W57816" s="25"/>
      <c r="X57816" s="25"/>
    </row>
    <row r="57817" spans="23:24" x14ac:dyDescent="0.2">
      <c r="W57817" s="25"/>
      <c r="X57817" s="25"/>
    </row>
    <row r="57818" spans="23:24" x14ac:dyDescent="0.2">
      <c r="W57818" s="25"/>
      <c r="X57818" s="25"/>
    </row>
    <row r="57819" spans="23:24" x14ac:dyDescent="0.2">
      <c r="W57819" s="25"/>
      <c r="X57819" s="25"/>
    </row>
    <row r="57820" spans="23:24" x14ac:dyDescent="0.2">
      <c r="W57820" s="25"/>
      <c r="X57820" s="25"/>
    </row>
    <row r="57821" spans="23:24" x14ac:dyDescent="0.2">
      <c r="W57821" s="25"/>
      <c r="X57821" s="25"/>
    </row>
    <row r="57822" spans="23:24" x14ac:dyDescent="0.2">
      <c r="W57822" s="25"/>
      <c r="X57822" s="25"/>
    </row>
    <row r="57823" spans="23:24" x14ac:dyDescent="0.2">
      <c r="W57823" s="25"/>
      <c r="X57823" s="25"/>
    </row>
    <row r="57824" spans="23:24" x14ac:dyDescent="0.2">
      <c r="W57824" s="25"/>
      <c r="X57824" s="25"/>
    </row>
    <row r="57825" spans="23:24" x14ac:dyDescent="0.2">
      <c r="W57825" s="25"/>
      <c r="X57825" s="25"/>
    </row>
    <row r="57826" spans="23:24" x14ac:dyDescent="0.2">
      <c r="W57826" s="25"/>
      <c r="X57826" s="25"/>
    </row>
    <row r="57827" spans="23:24" x14ac:dyDescent="0.2">
      <c r="W57827" s="25"/>
      <c r="X57827" s="25"/>
    </row>
    <row r="57828" spans="23:24" x14ac:dyDescent="0.2">
      <c r="W57828" s="25"/>
      <c r="X57828" s="25"/>
    </row>
    <row r="57829" spans="23:24" x14ac:dyDescent="0.2">
      <c r="W57829" s="25"/>
      <c r="X57829" s="25"/>
    </row>
    <row r="57830" spans="23:24" x14ac:dyDescent="0.2">
      <c r="W57830" s="25"/>
      <c r="X57830" s="25"/>
    </row>
    <row r="57831" spans="23:24" x14ac:dyDescent="0.2">
      <c r="W57831" s="25"/>
      <c r="X57831" s="25"/>
    </row>
    <row r="57832" spans="23:24" x14ac:dyDescent="0.2">
      <c r="W57832" s="25"/>
      <c r="X57832" s="25"/>
    </row>
    <row r="57833" spans="23:24" x14ac:dyDescent="0.2">
      <c r="W57833" s="25"/>
      <c r="X57833" s="25"/>
    </row>
    <row r="57834" spans="23:24" x14ac:dyDescent="0.2">
      <c r="W57834" s="25"/>
      <c r="X57834" s="25"/>
    </row>
    <row r="57835" spans="23:24" x14ac:dyDescent="0.2">
      <c r="W57835" s="25"/>
      <c r="X57835" s="25"/>
    </row>
    <row r="57836" spans="23:24" x14ac:dyDescent="0.2">
      <c r="W57836" s="25"/>
      <c r="X57836" s="25"/>
    </row>
    <row r="57837" spans="23:24" x14ac:dyDescent="0.2">
      <c r="W57837" s="25"/>
      <c r="X57837" s="25"/>
    </row>
    <row r="57838" spans="23:24" x14ac:dyDescent="0.2">
      <c r="W57838" s="25"/>
      <c r="X57838" s="25"/>
    </row>
    <row r="57839" spans="23:24" x14ac:dyDescent="0.2">
      <c r="W57839" s="25"/>
      <c r="X57839" s="25"/>
    </row>
    <row r="57840" spans="23:24" x14ac:dyDescent="0.2">
      <c r="W57840" s="25"/>
      <c r="X57840" s="25"/>
    </row>
    <row r="57841" spans="23:24" x14ac:dyDescent="0.2">
      <c r="W57841" s="25"/>
      <c r="X57841" s="25"/>
    </row>
    <row r="57842" spans="23:24" x14ac:dyDescent="0.2">
      <c r="W57842" s="25"/>
      <c r="X57842" s="25"/>
    </row>
    <row r="57843" spans="23:24" x14ac:dyDescent="0.2">
      <c r="W57843" s="25"/>
      <c r="X57843" s="25"/>
    </row>
    <row r="57844" spans="23:24" x14ac:dyDescent="0.2">
      <c r="W57844" s="25"/>
      <c r="X57844" s="25"/>
    </row>
    <row r="57845" spans="23:24" x14ac:dyDescent="0.2">
      <c r="W57845" s="25"/>
      <c r="X57845" s="25"/>
    </row>
    <row r="57846" spans="23:24" x14ac:dyDescent="0.2">
      <c r="W57846" s="25"/>
      <c r="X57846" s="25"/>
    </row>
    <row r="57847" spans="23:24" x14ac:dyDescent="0.2">
      <c r="W57847" s="25"/>
      <c r="X57847" s="25"/>
    </row>
    <row r="57848" spans="23:24" x14ac:dyDescent="0.2">
      <c r="W57848" s="25"/>
      <c r="X57848" s="25"/>
    </row>
    <row r="57849" spans="23:24" x14ac:dyDescent="0.2">
      <c r="W57849" s="25"/>
      <c r="X57849" s="25"/>
    </row>
    <row r="57850" spans="23:24" x14ac:dyDescent="0.2">
      <c r="W57850" s="25"/>
      <c r="X57850" s="25"/>
    </row>
    <row r="57851" spans="23:24" x14ac:dyDescent="0.2">
      <c r="W57851" s="25"/>
      <c r="X57851" s="25"/>
    </row>
    <row r="57852" spans="23:24" x14ac:dyDescent="0.2">
      <c r="W57852" s="25"/>
      <c r="X57852" s="25"/>
    </row>
    <row r="57853" spans="23:24" x14ac:dyDescent="0.2">
      <c r="W57853" s="25"/>
      <c r="X57853" s="25"/>
    </row>
    <row r="57854" spans="23:24" x14ac:dyDescent="0.2">
      <c r="W57854" s="25"/>
      <c r="X57854" s="25"/>
    </row>
    <row r="57855" spans="23:24" x14ac:dyDescent="0.2">
      <c r="W57855" s="25"/>
      <c r="X57855" s="25"/>
    </row>
    <row r="57856" spans="23:24" x14ac:dyDescent="0.2">
      <c r="W57856" s="25"/>
      <c r="X57856" s="25"/>
    </row>
    <row r="57857" spans="23:24" x14ac:dyDescent="0.2">
      <c r="W57857" s="25"/>
      <c r="X57857" s="25"/>
    </row>
    <row r="57858" spans="23:24" x14ac:dyDescent="0.2">
      <c r="W57858" s="25"/>
      <c r="X57858" s="25"/>
    </row>
    <row r="57859" spans="23:24" x14ac:dyDescent="0.2">
      <c r="W57859" s="25"/>
      <c r="X57859" s="25"/>
    </row>
    <row r="57860" spans="23:24" x14ac:dyDescent="0.2">
      <c r="W57860" s="25"/>
      <c r="X57860" s="25"/>
    </row>
    <row r="57861" spans="23:24" x14ac:dyDescent="0.2">
      <c r="W57861" s="25"/>
      <c r="X57861" s="25"/>
    </row>
    <row r="57862" spans="23:24" x14ac:dyDescent="0.2">
      <c r="W57862" s="25"/>
      <c r="X57862" s="25"/>
    </row>
    <row r="57863" spans="23:24" x14ac:dyDescent="0.2">
      <c r="W57863" s="25"/>
      <c r="X57863" s="25"/>
    </row>
    <row r="57864" spans="23:24" x14ac:dyDescent="0.2">
      <c r="W57864" s="25"/>
      <c r="X57864" s="25"/>
    </row>
    <row r="57865" spans="23:24" x14ac:dyDescent="0.2">
      <c r="W57865" s="25"/>
      <c r="X57865" s="25"/>
    </row>
    <row r="57866" spans="23:24" x14ac:dyDescent="0.2">
      <c r="W57866" s="25"/>
      <c r="X57866" s="25"/>
    </row>
    <row r="57867" spans="23:24" x14ac:dyDescent="0.2">
      <c r="W57867" s="25"/>
      <c r="X57867" s="25"/>
    </row>
    <row r="57868" spans="23:24" x14ac:dyDescent="0.2">
      <c r="W57868" s="25"/>
      <c r="X57868" s="25"/>
    </row>
    <row r="57869" spans="23:24" x14ac:dyDescent="0.2">
      <c r="W57869" s="25"/>
      <c r="X57869" s="25"/>
    </row>
    <row r="57870" spans="23:24" x14ac:dyDescent="0.2">
      <c r="W57870" s="25"/>
      <c r="X57870" s="25"/>
    </row>
    <row r="57871" spans="23:24" x14ac:dyDescent="0.2">
      <c r="W57871" s="25"/>
      <c r="X57871" s="25"/>
    </row>
    <row r="57872" spans="23:24" x14ac:dyDescent="0.2">
      <c r="W57872" s="25"/>
      <c r="X57872" s="25"/>
    </row>
    <row r="57873" spans="23:24" x14ac:dyDescent="0.2">
      <c r="W57873" s="25"/>
      <c r="X57873" s="25"/>
    </row>
    <row r="57874" spans="23:24" x14ac:dyDescent="0.2">
      <c r="W57874" s="25"/>
      <c r="X57874" s="25"/>
    </row>
    <row r="57875" spans="23:24" x14ac:dyDescent="0.2">
      <c r="W57875" s="25"/>
      <c r="X57875" s="25"/>
    </row>
    <row r="57876" spans="23:24" x14ac:dyDescent="0.2">
      <c r="W57876" s="25"/>
      <c r="X57876" s="25"/>
    </row>
    <row r="57877" spans="23:24" x14ac:dyDescent="0.2">
      <c r="W57877" s="25"/>
      <c r="X57877" s="25"/>
    </row>
    <row r="57878" spans="23:24" x14ac:dyDescent="0.2">
      <c r="W57878" s="25"/>
      <c r="X57878" s="25"/>
    </row>
    <row r="57879" spans="23:24" x14ac:dyDescent="0.2">
      <c r="W57879" s="25"/>
      <c r="X57879" s="25"/>
    </row>
    <row r="57880" spans="23:24" x14ac:dyDescent="0.2">
      <c r="W57880" s="25"/>
      <c r="X57880" s="25"/>
    </row>
    <row r="57881" spans="23:24" x14ac:dyDescent="0.2">
      <c r="W57881" s="25"/>
      <c r="X57881" s="25"/>
    </row>
    <row r="57882" spans="23:24" x14ac:dyDescent="0.2">
      <c r="W57882" s="25"/>
      <c r="X57882" s="25"/>
    </row>
    <row r="57883" spans="23:24" x14ac:dyDescent="0.2">
      <c r="W57883" s="25"/>
      <c r="X57883" s="25"/>
    </row>
    <row r="57884" spans="23:24" x14ac:dyDescent="0.2">
      <c r="W57884" s="25"/>
      <c r="X57884" s="25"/>
    </row>
    <row r="57885" spans="23:24" x14ac:dyDescent="0.2">
      <c r="W57885" s="25"/>
      <c r="X57885" s="25"/>
    </row>
    <row r="57886" spans="23:24" x14ac:dyDescent="0.2">
      <c r="W57886" s="25"/>
      <c r="X57886" s="25"/>
    </row>
    <row r="57887" spans="23:24" x14ac:dyDescent="0.2">
      <c r="W57887" s="25"/>
      <c r="X57887" s="25"/>
    </row>
    <row r="57888" spans="23:24" x14ac:dyDescent="0.2">
      <c r="W57888" s="25"/>
      <c r="X57888" s="25"/>
    </row>
    <row r="57889" spans="23:24" x14ac:dyDescent="0.2">
      <c r="W57889" s="25"/>
      <c r="X57889" s="25"/>
    </row>
    <row r="57890" spans="23:24" x14ac:dyDescent="0.2">
      <c r="W57890" s="25"/>
      <c r="X57890" s="25"/>
    </row>
    <row r="57891" spans="23:24" x14ac:dyDescent="0.2">
      <c r="W57891" s="25"/>
      <c r="X57891" s="25"/>
    </row>
    <row r="57892" spans="23:24" x14ac:dyDescent="0.2">
      <c r="W57892" s="25"/>
      <c r="X57892" s="25"/>
    </row>
    <row r="57893" spans="23:24" x14ac:dyDescent="0.2">
      <c r="W57893" s="25"/>
      <c r="X57893" s="25"/>
    </row>
    <row r="57894" spans="23:24" x14ac:dyDescent="0.2">
      <c r="W57894" s="25"/>
      <c r="X57894" s="25"/>
    </row>
    <row r="57895" spans="23:24" x14ac:dyDescent="0.2">
      <c r="W57895" s="25"/>
      <c r="X57895" s="25"/>
    </row>
    <row r="57896" spans="23:24" x14ac:dyDescent="0.2">
      <c r="W57896" s="25"/>
      <c r="X57896" s="25"/>
    </row>
    <row r="57897" spans="23:24" x14ac:dyDescent="0.2">
      <c r="W57897" s="25"/>
      <c r="X57897" s="25"/>
    </row>
    <row r="57898" spans="23:24" x14ac:dyDescent="0.2">
      <c r="W57898" s="25"/>
      <c r="X57898" s="25"/>
    </row>
    <row r="57899" spans="23:24" x14ac:dyDescent="0.2">
      <c r="W57899" s="25"/>
      <c r="X57899" s="25"/>
    </row>
    <row r="57900" spans="23:24" x14ac:dyDescent="0.2">
      <c r="W57900" s="25"/>
      <c r="X57900" s="25"/>
    </row>
    <row r="57901" spans="23:24" x14ac:dyDescent="0.2">
      <c r="W57901" s="25"/>
      <c r="X57901" s="25"/>
    </row>
    <row r="57902" spans="23:24" x14ac:dyDescent="0.2">
      <c r="W57902" s="25"/>
      <c r="X57902" s="25"/>
    </row>
    <row r="57903" spans="23:24" x14ac:dyDescent="0.2">
      <c r="W57903" s="25"/>
      <c r="X57903" s="25"/>
    </row>
    <row r="57904" spans="23:24" x14ac:dyDescent="0.2">
      <c r="W57904" s="25"/>
      <c r="X57904" s="25"/>
    </row>
    <row r="57905" spans="23:24" x14ac:dyDescent="0.2">
      <c r="W57905" s="25"/>
      <c r="X57905" s="25"/>
    </row>
    <row r="57906" spans="23:24" x14ac:dyDescent="0.2">
      <c r="W57906" s="25"/>
      <c r="X57906" s="25"/>
    </row>
    <row r="57907" spans="23:24" x14ac:dyDescent="0.2">
      <c r="W57907" s="25"/>
      <c r="X57907" s="25"/>
    </row>
    <row r="57908" spans="23:24" x14ac:dyDescent="0.2">
      <c r="W57908" s="25"/>
      <c r="X57908" s="25"/>
    </row>
    <row r="57909" spans="23:24" x14ac:dyDescent="0.2">
      <c r="W57909" s="25"/>
      <c r="X57909" s="25"/>
    </row>
    <row r="57910" spans="23:24" x14ac:dyDescent="0.2">
      <c r="W57910" s="25"/>
      <c r="X57910" s="25"/>
    </row>
    <row r="57911" spans="23:24" x14ac:dyDescent="0.2">
      <c r="W57911" s="25"/>
      <c r="X57911" s="25"/>
    </row>
    <row r="57912" spans="23:24" x14ac:dyDescent="0.2">
      <c r="W57912" s="25"/>
      <c r="X57912" s="25"/>
    </row>
    <row r="57913" spans="23:24" x14ac:dyDescent="0.2">
      <c r="W57913" s="25"/>
      <c r="X57913" s="25"/>
    </row>
    <row r="57914" spans="23:24" x14ac:dyDescent="0.2">
      <c r="W57914" s="25"/>
      <c r="X57914" s="25"/>
    </row>
    <row r="57915" spans="23:24" x14ac:dyDescent="0.2">
      <c r="W57915" s="25"/>
      <c r="X57915" s="25"/>
    </row>
    <row r="57916" spans="23:24" x14ac:dyDescent="0.2">
      <c r="W57916" s="25"/>
      <c r="X57916" s="25"/>
    </row>
    <row r="57917" spans="23:24" x14ac:dyDescent="0.2">
      <c r="W57917" s="25"/>
      <c r="X57917" s="25"/>
    </row>
    <row r="57918" spans="23:24" x14ac:dyDescent="0.2">
      <c r="W57918" s="25"/>
      <c r="X57918" s="25"/>
    </row>
    <row r="57919" spans="23:24" x14ac:dyDescent="0.2">
      <c r="W57919" s="25"/>
      <c r="X57919" s="25"/>
    </row>
    <row r="57920" spans="23:24" x14ac:dyDescent="0.2">
      <c r="W57920" s="25"/>
      <c r="X57920" s="25"/>
    </row>
    <row r="57921" spans="23:24" x14ac:dyDescent="0.2">
      <c r="W57921" s="25"/>
      <c r="X57921" s="25"/>
    </row>
    <row r="57922" spans="23:24" x14ac:dyDescent="0.2">
      <c r="W57922" s="25"/>
      <c r="X57922" s="25"/>
    </row>
    <row r="57923" spans="23:24" x14ac:dyDescent="0.2">
      <c r="W57923" s="25"/>
      <c r="X57923" s="25"/>
    </row>
    <row r="57924" spans="23:24" x14ac:dyDescent="0.2">
      <c r="W57924" s="25"/>
      <c r="X57924" s="25"/>
    </row>
    <row r="57925" spans="23:24" x14ac:dyDescent="0.2">
      <c r="W57925" s="25"/>
      <c r="X57925" s="25"/>
    </row>
    <row r="57926" spans="23:24" x14ac:dyDescent="0.2">
      <c r="W57926" s="25"/>
      <c r="X57926" s="25"/>
    </row>
    <row r="57927" spans="23:24" x14ac:dyDescent="0.2">
      <c r="W57927" s="25"/>
      <c r="X57927" s="25"/>
    </row>
    <row r="57928" spans="23:24" x14ac:dyDescent="0.2">
      <c r="W57928" s="25"/>
      <c r="X57928" s="25"/>
    </row>
    <row r="57929" spans="23:24" x14ac:dyDescent="0.2">
      <c r="W57929" s="25"/>
      <c r="X57929" s="25"/>
    </row>
    <row r="57930" spans="23:24" x14ac:dyDescent="0.2">
      <c r="W57930" s="25"/>
      <c r="X57930" s="25"/>
    </row>
    <row r="57931" spans="23:24" x14ac:dyDescent="0.2">
      <c r="W57931" s="25"/>
      <c r="X57931" s="25"/>
    </row>
    <row r="57932" spans="23:24" x14ac:dyDescent="0.2">
      <c r="W57932" s="25"/>
      <c r="X57932" s="25"/>
    </row>
    <row r="57933" spans="23:24" x14ac:dyDescent="0.2">
      <c r="W57933" s="25"/>
      <c r="X57933" s="25"/>
    </row>
    <row r="57934" spans="23:24" x14ac:dyDescent="0.2">
      <c r="W57934" s="25"/>
      <c r="X57934" s="25"/>
    </row>
    <row r="57935" spans="23:24" x14ac:dyDescent="0.2">
      <c r="W57935" s="25"/>
      <c r="X57935" s="25"/>
    </row>
    <row r="57936" spans="23:24" x14ac:dyDescent="0.2">
      <c r="W57936" s="25"/>
      <c r="X57936" s="25"/>
    </row>
    <row r="57937" spans="23:24" x14ac:dyDescent="0.2">
      <c r="W57937" s="25"/>
      <c r="X57937" s="25"/>
    </row>
    <row r="57938" spans="23:24" x14ac:dyDescent="0.2">
      <c r="W57938" s="25"/>
      <c r="X57938" s="25"/>
    </row>
    <row r="57939" spans="23:24" x14ac:dyDescent="0.2">
      <c r="W57939" s="25"/>
      <c r="X57939" s="25"/>
    </row>
    <row r="57940" spans="23:24" x14ac:dyDescent="0.2">
      <c r="W57940" s="25"/>
      <c r="X57940" s="25"/>
    </row>
    <row r="57941" spans="23:24" x14ac:dyDescent="0.2">
      <c r="W57941" s="25"/>
      <c r="X57941" s="25"/>
    </row>
    <row r="57942" spans="23:24" x14ac:dyDescent="0.2">
      <c r="W57942" s="25"/>
      <c r="X57942" s="25"/>
    </row>
    <row r="57943" spans="23:24" x14ac:dyDescent="0.2">
      <c r="W57943" s="25"/>
      <c r="X57943" s="25"/>
    </row>
    <row r="57944" spans="23:24" x14ac:dyDescent="0.2">
      <c r="W57944" s="25"/>
      <c r="X57944" s="25"/>
    </row>
    <row r="57945" spans="23:24" x14ac:dyDescent="0.2">
      <c r="W57945" s="25"/>
      <c r="X57945" s="25"/>
    </row>
    <row r="57946" spans="23:24" x14ac:dyDescent="0.2">
      <c r="W57946" s="25"/>
      <c r="X57946" s="25"/>
    </row>
    <row r="57947" spans="23:24" x14ac:dyDescent="0.2">
      <c r="W57947" s="25"/>
      <c r="X57947" s="25"/>
    </row>
    <row r="57948" spans="23:24" x14ac:dyDescent="0.2">
      <c r="W57948" s="25"/>
      <c r="X57948" s="25"/>
    </row>
    <row r="57949" spans="23:24" x14ac:dyDescent="0.2">
      <c r="W57949" s="25"/>
      <c r="X57949" s="25"/>
    </row>
    <row r="57950" spans="23:24" x14ac:dyDescent="0.2">
      <c r="W57950" s="25"/>
      <c r="X57950" s="25"/>
    </row>
    <row r="57951" spans="23:24" x14ac:dyDescent="0.2">
      <c r="W57951" s="25"/>
      <c r="X57951" s="25"/>
    </row>
    <row r="57952" spans="23:24" x14ac:dyDescent="0.2">
      <c r="W57952" s="25"/>
      <c r="X57952" s="25"/>
    </row>
    <row r="57953" spans="23:24" x14ac:dyDescent="0.2">
      <c r="W57953" s="25"/>
      <c r="X57953" s="25"/>
    </row>
    <row r="57954" spans="23:24" x14ac:dyDescent="0.2">
      <c r="W57954" s="25"/>
      <c r="X57954" s="25"/>
    </row>
    <row r="57955" spans="23:24" x14ac:dyDescent="0.2">
      <c r="W57955" s="25"/>
      <c r="X57955" s="25"/>
    </row>
    <row r="57956" spans="23:24" x14ac:dyDescent="0.2">
      <c r="W57956" s="25"/>
      <c r="X57956" s="25"/>
    </row>
    <row r="57957" spans="23:24" x14ac:dyDescent="0.2">
      <c r="W57957" s="25"/>
      <c r="X57957" s="25"/>
    </row>
    <row r="57958" spans="23:24" x14ac:dyDescent="0.2">
      <c r="W57958" s="25"/>
      <c r="X57958" s="25"/>
    </row>
    <row r="57959" spans="23:24" x14ac:dyDescent="0.2">
      <c r="W57959" s="25"/>
      <c r="X57959" s="25"/>
    </row>
    <row r="57960" spans="23:24" x14ac:dyDescent="0.2">
      <c r="W57960" s="25"/>
      <c r="X57960" s="25"/>
    </row>
    <row r="57961" spans="23:24" x14ac:dyDescent="0.2">
      <c r="W57961" s="25"/>
      <c r="X57961" s="25"/>
    </row>
    <row r="57962" spans="23:24" x14ac:dyDescent="0.2">
      <c r="W57962" s="25"/>
      <c r="X57962" s="25"/>
    </row>
    <row r="57963" spans="23:24" x14ac:dyDescent="0.2">
      <c r="W57963" s="25"/>
      <c r="X57963" s="25"/>
    </row>
    <row r="57964" spans="23:24" x14ac:dyDescent="0.2">
      <c r="W57964" s="25"/>
      <c r="X57964" s="25"/>
    </row>
    <row r="57965" spans="23:24" x14ac:dyDescent="0.2">
      <c r="W57965" s="25"/>
      <c r="X57965" s="25"/>
    </row>
    <row r="57966" spans="23:24" x14ac:dyDescent="0.2">
      <c r="W57966" s="25"/>
      <c r="X57966" s="25"/>
    </row>
    <row r="57967" spans="23:24" x14ac:dyDescent="0.2">
      <c r="W57967" s="25"/>
      <c r="X57967" s="25"/>
    </row>
    <row r="57968" spans="23:24" x14ac:dyDescent="0.2">
      <c r="W57968" s="25"/>
      <c r="X57968" s="25"/>
    </row>
    <row r="57969" spans="23:24" x14ac:dyDescent="0.2">
      <c r="W57969" s="25"/>
      <c r="X57969" s="25"/>
    </row>
    <row r="57970" spans="23:24" x14ac:dyDescent="0.2">
      <c r="W57970" s="25"/>
      <c r="X57970" s="25"/>
    </row>
    <row r="57971" spans="23:24" x14ac:dyDescent="0.2">
      <c r="W57971" s="25"/>
      <c r="X57971" s="25"/>
    </row>
    <row r="57972" spans="23:24" x14ac:dyDescent="0.2">
      <c r="W57972" s="25"/>
      <c r="X57972" s="25"/>
    </row>
    <row r="57973" spans="23:24" x14ac:dyDescent="0.2">
      <c r="W57973" s="25"/>
      <c r="X57973" s="25"/>
    </row>
    <row r="57974" spans="23:24" x14ac:dyDescent="0.2">
      <c r="W57974" s="25"/>
      <c r="X57974" s="25"/>
    </row>
    <row r="57975" spans="23:24" x14ac:dyDescent="0.2">
      <c r="W57975" s="25"/>
      <c r="X57975" s="25"/>
    </row>
    <row r="57976" spans="23:24" x14ac:dyDescent="0.2">
      <c r="W57976" s="25"/>
      <c r="X57976" s="25"/>
    </row>
    <row r="57977" spans="23:24" x14ac:dyDescent="0.2">
      <c r="W57977" s="25"/>
      <c r="X57977" s="25"/>
    </row>
    <row r="57978" spans="23:24" x14ac:dyDescent="0.2">
      <c r="W57978" s="25"/>
      <c r="X57978" s="25"/>
    </row>
    <row r="57979" spans="23:24" x14ac:dyDescent="0.2">
      <c r="W57979" s="25"/>
      <c r="X57979" s="25"/>
    </row>
    <row r="57980" spans="23:24" x14ac:dyDescent="0.2">
      <c r="W57980" s="25"/>
      <c r="X57980" s="25"/>
    </row>
    <row r="57981" spans="23:24" x14ac:dyDescent="0.2">
      <c r="W57981" s="25"/>
      <c r="X57981" s="25"/>
    </row>
    <row r="57982" spans="23:24" x14ac:dyDescent="0.2">
      <c r="W57982" s="25"/>
      <c r="X57982" s="25"/>
    </row>
    <row r="57983" spans="23:24" x14ac:dyDescent="0.2">
      <c r="W57983" s="25"/>
      <c r="X57983" s="25"/>
    </row>
    <row r="57984" spans="23:24" x14ac:dyDescent="0.2">
      <c r="W57984" s="25"/>
      <c r="X57984" s="25"/>
    </row>
    <row r="57985" spans="23:24" x14ac:dyDescent="0.2">
      <c r="W57985" s="25"/>
      <c r="X57985" s="25"/>
    </row>
    <row r="57986" spans="23:24" x14ac:dyDescent="0.2">
      <c r="W57986" s="25"/>
      <c r="X57986" s="25"/>
    </row>
    <row r="57987" spans="23:24" x14ac:dyDescent="0.2">
      <c r="W57987" s="25"/>
      <c r="X57987" s="25"/>
    </row>
    <row r="57988" spans="23:24" x14ac:dyDescent="0.2">
      <c r="W57988" s="25"/>
      <c r="X57988" s="25"/>
    </row>
    <row r="57989" spans="23:24" x14ac:dyDescent="0.2">
      <c r="W57989" s="25"/>
      <c r="X57989" s="25"/>
    </row>
    <row r="57990" spans="23:24" x14ac:dyDescent="0.2">
      <c r="W57990" s="25"/>
      <c r="X57990" s="25"/>
    </row>
    <row r="57991" spans="23:24" x14ac:dyDescent="0.2">
      <c r="W57991" s="25"/>
      <c r="X57991" s="25"/>
    </row>
    <row r="57992" spans="23:24" x14ac:dyDescent="0.2">
      <c r="W57992" s="25"/>
      <c r="X57992" s="25"/>
    </row>
    <row r="57993" spans="23:24" x14ac:dyDescent="0.2">
      <c r="W57993" s="25"/>
      <c r="X57993" s="25"/>
    </row>
    <row r="57994" spans="23:24" x14ac:dyDescent="0.2">
      <c r="W57994" s="25"/>
      <c r="X57994" s="25"/>
    </row>
    <row r="57995" spans="23:24" x14ac:dyDescent="0.2">
      <c r="W57995" s="25"/>
      <c r="X57995" s="25"/>
    </row>
    <row r="57996" spans="23:24" x14ac:dyDescent="0.2">
      <c r="W57996" s="25"/>
      <c r="X57996" s="25"/>
    </row>
    <row r="57997" spans="23:24" x14ac:dyDescent="0.2">
      <c r="W57997" s="25"/>
      <c r="X57997" s="25"/>
    </row>
    <row r="57998" spans="23:24" x14ac:dyDescent="0.2">
      <c r="W57998" s="25"/>
      <c r="X57998" s="25"/>
    </row>
    <row r="57999" spans="23:24" x14ac:dyDescent="0.2">
      <c r="W57999" s="25"/>
      <c r="X57999" s="25"/>
    </row>
    <row r="58000" spans="23:24" x14ac:dyDescent="0.2">
      <c r="W58000" s="25"/>
      <c r="X58000" s="25"/>
    </row>
    <row r="58001" spans="23:24" x14ac:dyDescent="0.2">
      <c r="W58001" s="25"/>
      <c r="X58001" s="25"/>
    </row>
    <row r="58002" spans="23:24" x14ac:dyDescent="0.2">
      <c r="W58002" s="25"/>
      <c r="X58002" s="25"/>
    </row>
    <row r="58003" spans="23:24" x14ac:dyDescent="0.2">
      <c r="W58003" s="25"/>
      <c r="X58003" s="25"/>
    </row>
    <row r="58004" spans="23:24" x14ac:dyDescent="0.2">
      <c r="W58004" s="25"/>
      <c r="X58004" s="25"/>
    </row>
    <row r="58005" spans="23:24" x14ac:dyDescent="0.2">
      <c r="W58005" s="25"/>
      <c r="X58005" s="25"/>
    </row>
    <row r="58006" spans="23:24" x14ac:dyDescent="0.2">
      <c r="W58006" s="25"/>
      <c r="X58006" s="25"/>
    </row>
    <row r="58007" spans="23:24" x14ac:dyDescent="0.2">
      <c r="W58007" s="25"/>
      <c r="X58007" s="25"/>
    </row>
    <row r="58008" spans="23:24" x14ac:dyDescent="0.2">
      <c r="W58008" s="25"/>
      <c r="X58008" s="25"/>
    </row>
    <row r="58009" spans="23:24" x14ac:dyDescent="0.2">
      <c r="W58009" s="25"/>
      <c r="X58009" s="25"/>
    </row>
    <row r="58010" spans="23:24" x14ac:dyDescent="0.2">
      <c r="W58010" s="25"/>
      <c r="X58010" s="25"/>
    </row>
    <row r="58011" spans="23:24" x14ac:dyDescent="0.2">
      <c r="W58011" s="25"/>
      <c r="X58011" s="25"/>
    </row>
    <row r="58012" spans="23:24" x14ac:dyDescent="0.2">
      <c r="W58012" s="25"/>
      <c r="X58012" s="25"/>
    </row>
    <row r="58013" spans="23:24" x14ac:dyDescent="0.2">
      <c r="W58013" s="25"/>
      <c r="X58013" s="25"/>
    </row>
    <row r="58014" spans="23:24" x14ac:dyDescent="0.2">
      <c r="W58014" s="25"/>
      <c r="X58014" s="25"/>
    </row>
    <row r="58015" spans="23:24" x14ac:dyDescent="0.2">
      <c r="W58015" s="25"/>
      <c r="X58015" s="25"/>
    </row>
    <row r="58016" spans="23:24" x14ac:dyDescent="0.2">
      <c r="W58016" s="25"/>
      <c r="X58016" s="25"/>
    </row>
    <row r="58017" spans="23:24" x14ac:dyDescent="0.2">
      <c r="W58017" s="25"/>
      <c r="X58017" s="25"/>
    </row>
    <row r="58018" spans="23:24" x14ac:dyDescent="0.2">
      <c r="W58018" s="25"/>
      <c r="X58018" s="25"/>
    </row>
    <row r="58019" spans="23:24" x14ac:dyDescent="0.2">
      <c r="W58019" s="25"/>
      <c r="X58019" s="25"/>
    </row>
    <row r="58020" spans="23:24" x14ac:dyDescent="0.2">
      <c r="W58020" s="25"/>
      <c r="X58020" s="25"/>
    </row>
    <row r="58021" spans="23:24" x14ac:dyDescent="0.2">
      <c r="W58021" s="25"/>
      <c r="X58021" s="25"/>
    </row>
    <row r="58022" spans="23:24" x14ac:dyDescent="0.2">
      <c r="W58022" s="25"/>
      <c r="X58022" s="25"/>
    </row>
    <row r="58023" spans="23:24" x14ac:dyDescent="0.2">
      <c r="W58023" s="25"/>
      <c r="X58023" s="25"/>
    </row>
    <row r="58024" spans="23:24" x14ac:dyDescent="0.2">
      <c r="W58024" s="25"/>
      <c r="X58024" s="25"/>
    </row>
    <row r="58025" spans="23:24" x14ac:dyDescent="0.2">
      <c r="W58025" s="25"/>
      <c r="X58025" s="25"/>
    </row>
    <row r="58026" spans="23:24" x14ac:dyDescent="0.2">
      <c r="W58026" s="25"/>
      <c r="X58026" s="25"/>
    </row>
    <row r="58027" spans="23:24" x14ac:dyDescent="0.2">
      <c r="W58027" s="25"/>
      <c r="X58027" s="25"/>
    </row>
    <row r="58028" spans="23:24" x14ac:dyDescent="0.2">
      <c r="W58028" s="25"/>
      <c r="X58028" s="25"/>
    </row>
    <row r="58029" spans="23:24" x14ac:dyDescent="0.2">
      <c r="W58029" s="25"/>
      <c r="X58029" s="25"/>
    </row>
    <row r="58030" spans="23:24" x14ac:dyDescent="0.2">
      <c r="W58030" s="25"/>
      <c r="X58030" s="25"/>
    </row>
    <row r="58031" spans="23:24" x14ac:dyDescent="0.2">
      <c r="W58031" s="25"/>
      <c r="X58031" s="25"/>
    </row>
    <row r="58032" spans="23:24" x14ac:dyDescent="0.2">
      <c r="W58032" s="25"/>
      <c r="X58032" s="25"/>
    </row>
    <row r="58033" spans="23:24" x14ac:dyDescent="0.2">
      <c r="W58033" s="25"/>
      <c r="X58033" s="25"/>
    </row>
    <row r="58034" spans="23:24" x14ac:dyDescent="0.2">
      <c r="W58034" s="25"/>
      <c r="X58034" s="25"/>
    </row>
    <row r="58035" spans="23:24" x14ac:dyDescent="0.2">
      <c r="W58035" s="25"/>
      <c r="X58035" s="25"/>
    </row>
    <row r="58036" spans="23:24" x14ac:dyDescent="0.2">
      <c r="W58036" s="25"/>
      <c r="X58036" s="25"/>
    </row>
    <row r="58037" spans="23:24" x14ac:dyDescent="0.2">
      <c r="W58037" s="25"/>
      <c r="X58037" s="25"/>
    </row>
    <row r="58038" spans="23:24" x14ac:dyDescent="0.2">
      <c r="W58038" s="25"/>
      <c r="X58038" s="25"/>
    </row>
    <row r="58039" spans="23:24" x14ac:dyDescent="0.2">
      <c r="W58039" s="25"/>
      <c r="X58039" s="25"/>
    </row>
    <row r="58040" spans="23:24" x14ac:dyDescent="0.2">
      <c r="W58040" s="25"/>
      <c r="X58040" s="25"/>
    </row>
    <row r="58041" spans="23:24" x14ac:dyDescent="0.2">
      <c r="W58041" s="25"/>
      <c r="X58041" s="25"/>
    </row>
    <row r="58042" spans="23:24" x14ac:dyDescent="0.2">
      <c r="W58042" s="25"/>
      <c r="X58042" s="25"/>
    </row>
    <row r="58043" spans="23:24" x14ac:dyDescent="0.2">
      <c r="W58043" s="25"/>
      <c r="X58043" s="25"/>
    </row>
    <row r="58044" spans="23:24" x14ac:dyDescent="0.2">
      <c r="W58044" s="25"/>
      <c r="X58044" s="25"/>
    </row>
    <row r="58045" spans="23:24" x14ac:dyDescent="0.2">
      <c r="W58045" s="25"/>
      <c r="X58045" s="25"/>
    </row>
    <row r="58046" spans="23:24" x14ac:dyDescent="0.2">
      <c r="W58046" s="25"/>
      <c r="X58046" s="25"/>
    </row>
    <row r="58047" spans="23:24" x14ac:dyDescent="0.2">
      <c r="W58047" s="25"/>
      <c r="X58047" s="25"/>
    </row>
    <row r="58048" spans="23:24" x14ac:dyDescent="0.2">
      <c r="W58048" s="25"/>
      <c r="X58048" s="25"/>
    </row>
    <row r="58049" spans="23:24" x14ac:dyDescent="0.2">
      <c r="W58049" s="25"/>
      <c r="X58049" s="25"/>
    </row>
    <row r="58050" spans="23:24" x14ac:dyDescent="0.2">
      <c r="W58050" s="25"/>
      <c r="X58050" s="25"/>
    </row>
    <row r="58051" spans="23:24" x14ac:dyDescent="0.2">
      <c r="W58051" s="25"/>
      <c r="X58051" s="25"/>
    </row>
    <row r="58052" spans="23:24" x14ac:dyDescent="0.2">
      <c r="W58052" s="25"/>
      <c r="X58052" s="25"/>
    </row>
    <row r="58053" spans="23:24" x14ac:dyDescent="0.2">
      <c r="W58053" s="25"/>
      <c r="X58053" s="25"/>
    </row>
    <row r="58054" spans="23:24" x14ac:dyDescent="0.2">
      <c r="W58054" s="25"/>
      <c r="X58054" s="25"/>
    </row>
    <row r="58055" spans="23:24" x14ac:dyDescent="0.2">
      <c r="W58055" s="25"/>
      <c r="X58055" s="25"/>
    </row>
    <row r="58056" spans="23:24" x14ac:dyDescent="0.2">
      <c r="W58056" s="25"/>
      <c r="X58056" s="25"/>
    </row>
    <row r="58057" spans="23:24" x14ac:dyDescent="0.2">
      <c r="W58057" s="25"/>
      <c r="X58057" s="25"/>
    </row>
    <row r="58058" spans="23:24" x14ac:dyDescent="0.2">
      <c r="W58058" s="25"/>
      <c r="X58058" s="25"/>
    </row>
    <row r="58059" spans="23:24" x14ac:dyDescent="0.2">
      <c r="W58059" s="25"/>
      <c r="X58059" s="25"/>
    </row>
    <row r="58060" spans="23:24" x14ac:dyDescent="0.2">
      <c r="W58060" s="25"/>
      <c r="X58060" s="25"/>
    </row>
    <row r="58061" spans="23:24" x14ac:dyDescent="0.2">
      <c r="W58061" s="25"/>
      <c r="X58061" s="25"/>
    </row>
    <row r="58062" spans="23:24" x14ac:dyDescent="0.2">
      <c r="W58062" s="25"/>
      <c r="X58062" s="25"/>
    </row>
    <row r="58063" spans="23:24" x14ac:dyDescent="0.2">
      <c r="W58063" s="25"/>
      <c r="X58063" s="25"/>
    </row>
    <row r="58064" spans="23:24" x14ac:dyDescent="0.2">
      <c r="W58064" s="25"/>
      <c r="X58064" s="25"/>
    </row>
    <row r="58065" spans="23:24" x14ac:dyDescent="0.2">
      <c r="W58065" s="25"/>
      <c r="X58065" s="25"/>
    </row>
    <row r="58066" spans="23:24" x14ac:dyDescent="0.2">
      <c r="W58066" s="25"/>
      <c r="X58066" s="25"/>
    </row>
    <row r="58067" spans="23:24" x14ac:dyDescent="0.2">
      <c r="W58067" s="25"/>
      <c r="X58067" s="25"/>
    </row>
    <row r="58068" spans="23:24" x14ac:dyDescent="0.2">
      <c r="W58068" s="25"/>
      <c r="X58068" s="25"/>
    </row>
    <row r="58069" spans="23:24" x14ac:dyDescent="0.2">
      <c r="W58069" s="25"/>
      <c r="X58069" s="25"/>
    </row>
    <row r="58070" spans="23:24" x14ac:dyDescent="0.2">
      <c r="W58070" s="25"/>
      <c r="X58070" s="25"/>
    </row>
    <row r="58071" spans="23:24" x14ac:dyDescent="0.2">
      <c r="W58071" s="25"/>
      <c r="X58071" s="25"/>
    </row>
    <row r="58072" spans="23:24" x14ac:dyDescent="0.2">
      <c r="W58072" s="25"/>
      <c r="X58072" s="25"/>
    </row>
    <row r="58073" spans="23:24" x14ac:dyDescent="0.2">
      <c r="W58073" s="25"/>
      <c r="X58073" s="25"/>
    </row>
    <row r="58074" spans="23:24" x14ac:dyDescent="0.2">
      <c r="W58074" s="25"/>
      <c r="X58074" s="25"/>
    </row>
    <row r="58075" spans="23:24" x14ac:dyDescent="0.2">
      <c r="W58075" s="25"/>
      <c r="X58075" s="25"/>
    </row>
    <row r="58076" spans="23:24" x14ac:dyDescent="0.2">
      <c r="W58076" s="25"/>
      <c r="X58076" s="25"/>
    </row>
    <row r="58077" spans="23:24" x14ac:dyDescent="0.2">
      <c r="W58077" s="25"/>
      <c r="X58077" s="25"/>
    </row>
    <row r="58078" spans="23:24" x14ac:dyDescent="0.2">
      <c r="W58078" s="25"/>
      <c r="X58078" s="25"/>
    </row>
    <row r="58079" spans="23:24" x14ac:dyDescent="0.2">
      <c r="W58079" s="25"/>
      <c r="X58079" s="25"/>
    </row>
    <row r="58080" spans="23:24" x14ac:dyDescent="0.2">
      <c r="W58080" s="25"/>
      <c r="X58080" s="25"/>
    </row>
    <row r="58081" spans="23:24" x14ac:dyDescent="0.2">
      <c r="W58081" s="25"/>
      <c r="X58081" s="25"/>
    </row>
    <row r="58082" spans="23:24" x14ac:dyDescent="0.2">
      <c r="W58082" s="25"/>
      <c r="X58082" s="25"/>
    </row>
    <row r="58083" spans="23:24" x14ac:dyDescent="0.2">
      <c r="W58083" s="25"/>
      <c r="X58083" s="25"/>
    </row>
    <row r="58084" spans="23:24" x14ac:dyDescent="0.2">
      <c r="W58084" s="25"/>
      <c r="X58084" s="25"/>
    </row>
    <row r="58085" spans="23:24" x14ac:dyDescent="0.2">
      <c r="W58085" s="25"/>
      <c r="X58085" s="25"/>
    </row>
    <row r="58086" spans="23:24" x14ac:dyDescent="0.2">
      <c r="W58086" s="25"/>
      <c r="X58086" s="25"/>
    </row>
    <row r="58087" spans="23:24" x14ac:dyDescent="0.2">
      <c r="W58087" s="25"/>
      <c r="X58087" s="25"/>
    </row>
    <row r="58088" spans="23:24" x14ac:dyDescent="0.2">
      <c r="W58088" s="25"/>
      <c r="X58088" s="25"/>
    </row>
    <row r="58089" spans="23:24" x14ac:dyDescent="0.2">
      <c r="W58089" s="25"/>
      <c r="X58089" s="25"/>
    </row>
    <row r="58090" spans="23:24" x14ac:dyDescent="0.2">
      <c r="W58090" s="25"/>
      <c r="X58090" s="25"/>
    </row>
    <row r="58091" spans="23:24" x14ac:dyDescent="0.2">
      <c r="W58091" s="25"/>
      <c r="X58091" s="25"/>
    </row>
    <row r="58092" spans="23:24" x14ac:dyDescent="0.2">
      <c r="W58092" s="25"/>
      <c r="X58092" s="25"/>
    </row>
    <row r="58093" spans="23:24" x14ac:dyDescent="0.2">
      <c r="W58093" s="25"/>
      <c r="X58093" s="25"/>
    </row>
    <row r="58094" spans="23:24" x14ac:dyDescent="0.2">
      <c r="W58094" s="25"/>
      <c r="X58094" s="25"/>
    </row>
    <row r="58095" spans="23:24" x14ac:dyDescent="0.2">
      <c r="W58095" s="25"/>
      <c r="X58095" s="25"/>
    </row>
    <row r="58096" spans="23:24" x14ac:dyDescent="0.2">
      <c r="W58096" s="25"/>
      <c r="X58096" s="25"/>
    </row>
    <row r="58097" spans="23:24" x14ac:dyDescent="0.2">
      <c r="W58097" s="25"/>
      <c r="X58097" s="25"/>
    </row>
    <row r="58098" spans="23:24" x14ac:dyDescent="0.2">
      <c r="W58098" s="25"/>
      <c r="X58098" s="25"/>
    </row>
    <row r="58099" spans="23:24" x14ac:dyDescent="0.2">
      <c r="W58099" s="25"/>
      <c r="X58099" s="25"/>
    </row>
    <row r="58100" spans="23:24" x14ac:dyDescent="0.2">
      <c r="W58100" s="25"/>
      <c r="X58100" s="25"/>
    </row>
    <row r="58101" spans="23:24" x14ac:dyDescent="0.2">
      <c r="W58101" s="25"/>
      <c r="X58101" s="25"/>
    </row>
    <row r="58102" spans="23:24" x14ac:dyDescent="0.2">
      <c r="W58102" s="25"/>
      <c r="X58102" s="25"/>
    </row>
    <row r="58103" spans="23:24" x14ac:dyDescent="0.2">
      <c r="W58103" s="25"/>
      <c r="X58103" s="25"/>
    </row>
    <row r="58104" spans="23:24" x14ac:dyDescent="0.2">
      <c r="W58104" s="25"/>
      <c r="X58104" s="25"/>
    </row>
    <row r="58105" spans="23:24" x14ac:dyDescent="0.2">
      <c r="W58105" s="25"/>
      <c r="X58105" s="25"/>
    </row>
    <row r="58106" spans="23:24" x14ac:dyDescent="0.2">
      <c r="W58106" s="25"/>
      <c r="X58106" s="25"/>
    </row>
    <row r="58107" spans="23:24" x14ac:dyDescent="0.2">
      <c r="W58107" s="25"/>
      <c r="X58107" s="25"/>
    </row>
    <row r="58108" spans="23:24" x14ac:dyDescent="0.2">
      <c r="W58108" s="25"/>
      <c r="X58108" s="25"/>
    </row>
    <row r="58109" spans="23:24" x14ac:dyDescent="0.2">
      <c r="W58109" s="25"/>
      <c r="X58109" s="25"/>
    </row>
    <row r="58110" spans="23:24" x14ac:dyDescent="0.2">
      <c r="W58110" s="25"/>
      <c r="X58110" s="25"/>
    </row>
    <row r="58111" spans="23:24" x14ac:dyDescent="0.2">
      <c r="W58111" s="25"/>
      <c r="X58111" s="25"/>
    </row>
    <row r="58112" spans="23:24" x14ac:dyDescent="0.2">
      <c r="W58112" s="25"/>
      <c r="X58112" s="25"/>
    </row>
    <row r="58113" spans="23:24" x14ac:dyDescent="0.2">
      <c r="W58113" s="25"/>
      <c r="X58113" s="25"/>
    </row>
    <row r="58114" spans="23:24" x14ac:dyDescent="0.2">
      <c r="W58114" s="25"/>
      <c r="X58114" s="25"/>
    </row>
    <row r="58115" spans="23:24" x14ac:dyDescent="0.2">
      <c r="W58115" s="25"/>
      <c r="X58115" s="25"/>
    </row>
    <row r="58116" spans="23:24" x14ac:dyDescent="0.2">
      <c r="W58116" s="25"/>
      <c r="X58116" s="25"/>
    </row>
    <row r="58117" spans="23:24" x14ac:dyDescent="0.2">
      <c r="W58117" s="25"/>
      <c r="X58117" s="25"/>
    </row>
    <row r="58118" spans="23:24" x14ac:dyDescent="0.2">
      <c r="W58118" s="25"/>
      <c r="X58118" s="25"/>
    </row>
    <row r="58119" spans="23:24" x14ac:dyDescent="0.2">
      <c r="W58119" s="25"/>
      <c r="X58119" s="25"/>
    </row>
    <row r="58120" spans="23:24" x14ac:dyDescent="0.2">
      <c r="W58120" s="25"/>
      <c r="X58120" s="25"/>
    </row>
    <row r="58121" spans="23:24" x14ac:dyDescent="0.2">
      <c r="W58121" s="25"/>
      <c r="X58121" s="25"/>
    </row>
    <row r="58122" spans="23:24" x14ac:dyDescent="0.2">
      <c r="W58122" s="25"/>
      <c r="X58122" s="25"/>
    </row>
    <row r="58123" spans="23:24" x14ac:dyDescent="0.2">
      <c r="W58123" s="25"/>
      <c r="X58123" s="25"/>
    </row>
    <row r="58124" spans="23:24" x14ac:dyDescent="0.2">
      <c r="W58124" s="25"/>
      <c r="X58124" s="25"/>
    </row>
    <row r="58125" spans="23:24" x14ac:dyDescent="0.2">
      <c r="W58125" s="25"/>
      <c r="X58125" s="25"/>
    </row>
    <row r="58126" spans="23:24" x14ac:dyDescent="0.2">
      <c r="W58126" s="25"/>
      <c r="X58126" s="25"/>
    </row>
    <row r="58127" spans="23:24" x14ac:dyDescent="0.2">
      <c r="W58127" s="25"/>
      <c r="X58127" s="25"/>
    </row>
    <row r="58128" spans="23:24" x14ac:dyDescent="0.2">
      <c r="W58128" s="25"/>
      <c r="X58128" s="25"/>
    </row>
    <row r="58129" spans="23:24" x14ac:dyDescent="0.2">
      <c r="W58129" s="25"/>
      <c r="X58129" s="25"/>
    </row>
    <row r="58130" spans="23:24" x14ac:dyDescent="0.2">
      <c r="W58130" s="25"/>
      <c r="X58130" s="25"/>
    </row>
    <row r="58131" spans="23:24" x14ac:dyDescent="0.2">
      <c r="W58131" s="25"/>
      <c r="X58131" s="25"/>
    </row>
    <row r="58132" spans="23:24" x14ac:dyDescent="0.2">
      <c r="W58132" s="25"/>
      <c r="X58132" s="25"/>
    </row>
    <row r="58133" spans="23:24" x14ac:dyDescent="0.2">
      <c r="W58133" s="25"/>
      <c r="X58133" s="25"/>
    </row>
    <row r="58134" spans="23:24" x14ac:dyDescent="0.2">
      <c r="W58134" s="25"/>
      <c r="X58134" s="25"/>
    </row>
    <row r="58135" spans="23:24" x14ac:dyDescent="0.2">
      <c r="W58135" s="25"/>
      <c r="X58135" s="25"/>
    </row>
    <row r="58136" spans="23:24" x14ac:dyDescent="0.2">
      <c r="W58136" s="25"/>
      <c r="X58136" s="25"/>
    </row>
    <row r="58137" spans="23:24" x14ac:dyDescent="0.2">
      <c r="W58137" s="25"/>
      <c r="X58137" s="25"/>
    </row>
    <row r="58138" spans="23:24" x14ac:dyDescent="0.2">
      <c r="W58138" s="25"/>
      <c r="X58138" s="25"/>
    </row>
    <row r="58139" spans="23:24" x14ac:dyDescent="0.2">
      <c r="W58139" s="25"/>
      <c r="X58139" s="25"/>
    </row>
    <row r="58140" spans="23:24" x14ac:dyDescent="0.2">
      <c r="W58140" s="25"/>
      <c r="X58140" s="25"/>
    </row>
    <row r="58141" spans="23:24" x14ac:dyDescent="0.2">
      <c r="W58141" s="25"/>
      <c r="X58141" s="25"/>
    </row>
    <row r="58142" spans="23:24" x14ac:dyDescent="0.2">
      <c r="W58142" s="25"/>
      <c r="X58142" s="25"/>
    </row>
    <row r="58143" spans="23:24" x14ac:dyDescent="0.2">
      <c r="W58143" s="25"/>
      <c r="X58143" s="25"/>
    </row>
    <row r="58144" spans="23:24" x14ac:dyDescent="0.2">
      <c r="W58144" s="25"/>
      <c r="X58144" s="25"/>
    </row>
    <row r="58145" spans="23:24" x14ac:dyDescent="0.2">
      <c r="W58145" s="25"/>
      <c r="X58145" s="25"/>
    </row>
    <row r="58146" spans="23:24" x14ac:dyDescent="0.2">
      <c r="W58146" s="25"/>
      <c r="X58146" s="25"/>
    </row>
    <row r="58147" spans="23:24" x14ac:dyDescent="0.2">
      <c r="W58147" s="25"/>
      <c r="X58147" s="25"/>
    </row>
    <row r="58148" spans="23:24" x14ac:dyDescent="0.2">
      <c r="W58148" s="25"/>
      <c r="X58148" s="25"/>
    </row>
    <row r="58149" spans="23:24" x14ac:dyDescent="0.2">
      <c r="W58149" s="25"/>
      <c r="X58149" s="25"/>
    </row>
    <row r="58150" spans="23:24" x14ac:dyDescent="0.2">
      <c r="W58150" s="25"/>
      <c r="X58150" s="25"/>
    </row>
    <row r="58151" spans="23:24" x14ac:dyDescent="0.2">
      <c r="W58151" s="25"/>
      <c r="X58151" s="25"/>
    </row>
    <row r="58152" spans="23:24" x14ac:dyDescent="0.2">
      <c r="W58152" s="25"/>
      <c r="X58152" s="25"/>
    </row>
    <row r="58153" spans="23:24" x14ac:dyDescent="0.2">
      <c r="W58153" s="25"/>
      <c r="X58153" s="25"/>
    </row>
    <row r="58154" spans="23:24" x14ac:dyDescent="0.2">
      <c r="W58154" s="25"/>
      <c r="X58154" s="25"/>
    </row>
    <row r="58155" spans="23:24" x14ac:dyDescent="0.2">
      <c r="W58155" s="25"/>
      <c r="X58155" s="25"/>
    </row>
    <row r="58156" spans="23:24" x14ac:dyDescent="0.2">
      <c r="W58156" s="25"/>
      <c r="X58156" s="25"/>
    </row>
    <row r="58157" spans="23:24" x14ac:dyDescent="0.2">
      <c r="W58157" s="25"/>
      <c r="X58157" s="25"/>
    </row>
    <row r="58158" spans="23:24" x14ac:dyDescent="0.2">
      <c r="W58158" s="25"/>
      <c r="X58158" s="25"/>
    </row>
    <row r="58159" spans="23:24" x14ac:dyDescent="0.2">
      <c r="W58159" s="25"/>
      <c r="X58159" s="25"/>
    </row>
    <row r="58160" spans="23:24" x14ac:dyDescent="0.2">
      <c r="W58160" s="25"/>
      <c r="X58160" s="25"/>
    </row>
    <row r="58161" spans="23:24" x14ac:dyDescent="0.2">
      <c r="W58161" s="25"/>
      <c r="X58161" s="25"/>
    </row>
    <row r="58162" spans="23:24" x14ac:dyDescent="0.2">
      <c r="W58162" s="25"/>
      <c r="X58162" s="25"/>
    </row>
    <row r="58163" spans="23:24" x14ac:dyDescent="0.2">
      <c r="W58163" s="25"/>
      <c r="X58163" s="25"/>
    </row>
    <row r="58164" spans="23:24" x14ac:dyDescent="0.2">
      <c r="W58164" s="25"/>
      <c r="X58164" s="25"/>
    </row>
    <row r="58165" spans="23:24" x14ac:dyDescent="0.2">
      <c r="W58165" s="25"/>
      <c r="X58165" s="25"/>
    </row>
    <row r="58166" spans="23:24" x14ac:dyDescent="0.2">
      <c r="W58166" s="25"/>
      <c r="X58166" s="25"/>
    </row>
    <row r="58167" spans="23:24" x14ac:dyDescent="0.2">
      <c r="W58167" s="25"/>
      <c r="X58167" s="25"/>
    </row>
    <row r="58168" spans="23:24" x14ac:dyDescent="0.2">
      <c r="W58168" s="25"/>
      <c r="X58168" s="25"/>
    </row>
    <row r="58169" spans="23:24" x14ac:dyDescent="0.2">
      <c r="W58169" s="25"/>
      <c r="X58169" s="25"/>
    </row>
    <row r="58170" spans="23:24" x14ac:dyDescent="0.2">
      <c r="W58170" s="25"/>
      <c r="X58170" s="25"/>
    </row>
    <row r="58171" spans="23:24" x14ac:dyDescent="0.2">
      <c r="W58171" s="25"/>
      <c r="X58171" s="25"/>
    </row>
    <row r="58172" spans="23:24" x14ac:dyDescent="0.2">
      <c r="W58172" s="25"/>
      <c r="X58172" s="25"/>
    </row>
    <row r="58173" spans="23:24" x14ac:dyDescent="0.2">
      <c r="W58173" s="25"/>
      <c r="X58173" s="25"/>
    </row>
    <row r="58174" spans="23:24" x14ac:dyDescent="0.2">
      <c r="W58174" s="25"/>
      <c r="X58174" s="25"/>
    </row>
    <row r="58175" spans="23:24" x14ac:dyDescent="0.2">
      <c r="W58175" s="25"/>
      <c r="X58175" s="25"/>
    </row>
    <row r="58176" spans="23:24" x14ac:dyDescent="0.2">
      <c r="W58176" s="25"/>
      <c r="X58176" s="25"/>
    </row>
    <row r="58177" spans="23:24" x14ac:dyDescent="0.2">
      <c r="W58177" s="25"/>
      <c r="X58177" s="25"/>
    </row>
    <row r="58178" spans="23:24" x14ac:dyDescent="0.2">
      <c r="W58178" s="25"/>
      <c r="X58178" s="25"/>
    </row>
    <row r="58179" spans="23:24" x14ac:dyDescent="0.2">
      <c r="W58179" s="25"/>
      <c r="X58179" s="25"/>
    </row>
    <row r="58180" spans="23:24" x14ac:dyDescent="0.2">
      <c r="W58180" s="25"/>
      <c r="X58180" s="25"/>
    </row>
    <row r="58181" spans="23:24" x14ac:dyDescent="0.2">
      <c r="W58181" s="25"/>
      <c r="X58181" s="25"/>
    </row>
    <row r="58182" spans="23:24" x14ac:dyDescent="0.2">
      <c r="W58182" s="25"/>
      <c r="X58182" s="25"/>
    </row>
    <row r="58183" spans="23:24" x14ac:dyDescent="0.2">
      <c r="W58183" s="25"/>
      <c r="X58183" s="25"/>
    </row>
    <row r="58184" spans="23:24" x14ac:dyDescent="0.2">
      <c r="W58184" s="25"/>
      <c r="X58184" s="25"/>
    </row>
    <row r="58185" spans="23:24" x14ac:dyDescent="0.2">
      <c r="W58185" s="25"/>
      <c r="X58185" s="25"/>
    </row>
    <row r="58186" spans="23:24" x14ac:dyDescent="0.2">
      <c r="W58186" s="25"/>
      <c r="X58186" s="25"/>
    </row>
    <row r="58187" spans="23:24" x14ac:dyDescent="0.2">
      <c r="W58187" s="25"/>
      <c r="X58187" s="25"/>
    </row>
    <row r="58188" spans="23:24" x14ac:dyDescent="0.2">
      <c r="W58188" s="25"/>
      <c r="X58188" s="25"/>
    </row>
    <row r="58189" spans="23:24" x14ac:dyDescent="0.2">
      <c r="W58189" s="25"/>
      <c r="X58189" s="25"/>
    </row>
    <row r="58190" spans="23:24" x14ac:dyDescent="0.2">
      <c r="W58190" s="25"/>
      <c r="X58190" s="25"/>
    </row>
    <row r="58191" spans="23:24" x14ac:dyDescent="0.2">
      <c r="W58191" s="25"/>
      <c r="X58191" s="25"/>
    </row>
    <row r="58192" spans="23:24" x14ac:dyDescent="0.2">
      <c r="W58192" s="25"/>
      <c r="X58192" s="25"/>
    </row>
    <row r="58193" spans="23:24" x14ac:dyDescent="0.2">
      <c r="W58193" s="25"/>
      <c r="X58193" s="25"/>
    </row>
    <row r="58194" spans="23:24" x14ac:dyDescent="0.2">
      <c r="W58194" s="25"/>
      <c r="X58194" s="25"/>
    </row>
    <row r="58195" spans="23:24" x14ac:dyDescent="0.2">
      <c r="W58195" s="25"/>
      <c r="X58195" s="25"/>
    </row>
    <row r="58196" spans="23:24" x14ac:dyDescent="0.2">
      <c r="W58196" s="25"/>
      <c r="X58196" s="25"/>
    </row>
    <row r="58197" spans="23:24" x14ac:dyDescent="0.2">
      <c r="W58197" s="25"/>
      <c r="X58197" s="25"/>
    </row>
    <row r="58198" spans="23:24" x14ac:dyDescent="0.2">
      <c r="W58198" s="25"/>
      <c r="X58198" s="25"/>
    </row>
    <row r="58199" spans="23:24" x14ac:dyDescent="0.2">
      <c r="W58199" s="25"/>
      <c r="X58199" s="25"/>
    </row>
    <row r="58200" spans="23:24" x14ac:dyDescent="0.2">
      <c r="W58200" s="25"/>
      <c r="X58200" s="25"/>
    </row>
    <row r="58201" spans="23:24" x14ac:dyDescent="0.2">
      <c r="W58201" s="25"/>
      <c r="X58201" s="25"/>
    </row>
    <row r="58202" spans="23:24" x14ac:dyDescent="0.2">
      <c r="W58202" s="25"/>
      <c r="X58202" s="25"/>
    </row>
    <row r="58203" spans="23:24" x14ac:dyDescent="0.2">
      <c r="W58203" s="25"/>
      <c r="X58203" s="25"/>
    </row>
    <row r="58204" spans="23:24" x14ac:dyDescent="0.2">
      <c r="W58204" s="25"/>
      <c r="X58204" s="25"/>
    </row>
    <row r="58205" spans="23:24" x14ac:dyDescent="0.2">
      <c r="W58205" s="25"/>
      <c r="X58205" s="25"/>
    </row>
    <row r="58206" spans="23:24" x14ac:dyDescent="0.2">
      <c r="W58206" s="25"/>
      <c r="X58206" s="25"/>
    </row>
    <row r="58207" spans="23:24" x14ac:dyDescent="0.2">
      <c r="W58207" s="25"/>
      <c r="X58207" s="25"/>
    </row>
    <row r="58208" spans="23:24" x14ac:dyDescent="0.2">
      <c r="W58208" s="25"/>
      <c r="X58208" s="25"/>
    </row>
    <row r="58209" spans="23:24" x14ac:dyDescent="0.2">
      <c r="W58209" s="25"/>
      <c r="X58209" s="25"/>
    </row>
    <row r="58210" spans="23:24" x14ac:dyDescent="0.2">
      <c r="W58210" s="25"/>
      <c r="X58210" s="25"/>
    </row>
    <row r="58211" spans="23:24" x14ac:dyDescent="0.2">
      <c r="W58211" s="25"/>
      <c r="X58211" s="25"/>
    </row>
    <row r="58212" spans="23:24" x14ac:dyDescent="0.2">
      <c r="W58212" s="25"/>
      <c r="X58212" s="25"/>
    </row>
    <row r="58213" spans="23:24" x14ac:dyDescent="0.2">
      <c r="W58213" s="25"/>
      <c r="X58213" s="25"/>
    </row>
    <row r="58214" spans="23:24" x14ac:dyDescent="0.2">
      <c r="W58214" s="25"/>
      <c r="X58214" s="25"/>
    </row>
    <row r="58215" spans="23:24" x14ac:dyDescent="0.2">
      <c r="W58215" s="25"/>
      <c r="X58215" s="25"/>
    </row>
    <row r="58216" spans="23:24" x14ac:dyDescent="0.2">
      <c r="W58216" s="25"/>
      <c r="X58216" s="25"/>
    </row>
    <row r="58217" spans="23:24" x14ac:dyDescent="0.2">
      <c r="W58217" s="25"/>
      <c r="X58217" s="25"/>
    </row>
    <row r="58218" spans="23:24" x14ac:dyDescent="0.2">
      <c r="W58218" s="25"/>
      <c r="X58218" s="25"/>
    </row>
    <row r="58219" spans="23:24" x14ac:dyDescent="0.2">
      <c r="W58219" s="25"/>
      <c r="X58219" s="25"/>
    </row>
    <row r="58220" spans="23:24" x14ac:dyDescent="0.2">
      <c r="W58220" s="25"/>
      <c r="X58220" s="25"/>
    </row>
    <row r="58221" spans="23:24" x14ac:dyDescent="0.2">
      <c r="W58221" s="25"/>
      <c r="X58221" s="25"/>
    </row>
    <row r="58222" spans="23:24" x14ac:dyDescent="0.2">
      <c r="W58222" s="25"/>
      <c r="X58222" s="25"/>
    </row>
    <row r="58223" spans="23:24" x14ac:dyDescent="0.2">
      <c r="W58223" s="25"/>
      <c r="X58223" s="25"/>
    </row>
    <row r="58224" spans="23:24" x14ac:dyDescent="0.2">
      <c r="W58224" s="25"/>
      <c r="X58224" s="25"/>
    </row>
    <row r="58225" spans="23:24" x14ac:dyDescent="0.2">
      <c r="W58225" s="25"/>
      <c r="X58225" s="25"/>
    </row>
    <row r="58226" spans="23:24" x14ac:dyDescent="0.2">
      <c r="W58226" s="25"/>
      <c r="X58226" s="25"/>
    </row>
    <row r="58227" spans="23:24" x14ac:dyDescent="0.2">
      <c r="W58227" s="25"/>
      <c r="X58227" s="25"/>
    </row>
    <row r="58228" spans="23:24" x14ac:dyDescent="0.2">
      <c r="W58228" s="25"/>
      <c r="X58228" s="25"/>
    </row>
    <row r="58229" spans="23:24" x14ac:dyDescent="0.2">
      <c r="W58229" s="25"/>
      <c r="X58229" s="25"/>
    </row>
    <row r="58230" spans="23:24" x14ac:dyDescent="0.2">
      <c r="W58230" s="25"/>
      <c r="X58230" s="25"/>
    </row>
    <row r="58231" spans="23:24" x14ac:dyDescent="0.2">
      <c r="W58231" s="25"/>
      <c r="X58231" s="25"/>
    </row>
    <row r="58232" spans="23:24" x14ac:dyDescent="0.2">
      <c r="W58232" s="25"/>
      <c r="X58232" s="25"/>
    </row>
    <row r="58233" spans="23:24" x14ac:dyDescent="0.2">
      <c r="W58233" s="25"/>
      <c r="X58233" s="25"/>
    </row>
    <row r="58234" spans="23:24" x14ac:dyDescent="0.2">
      <c r="W58234" s="25"/>
      <c r="X58234" s="25"/>
    </row>
    <row r="58235" spans="23:24" x14ac:dyDescent="0.2">
      <c r="W58235" s="25"/>
      <c r="X58235" s="25"/>
    </row>
    <row r="58236" spans="23:24" x14ac:dyDescent="0.2">
      <c r="W58236" s="25"/>
      <c r="X58236" s="25"/>
    </row>
    <row r="58237" spans="23:24" x14ac:dyDescent="0.2">
      <c r="W58237" s="25"/>
      <c r="X58237" s="25"/>
    </row>
    <row r="58238" spans="23:24" x14ac:dyDescent="0.2">
      <c r="W58238" s="25"/>
      <c r="X58238" s="25"/>
    </row>
    <row r="58239" spans="23:24" x14ac:dyDescent="0.2">
      <c r="W58239" s="25"/>
      <c r="X58239" s="25"/>
    </row>
    <row r="58240" spans="23:24" x14ac:dyDescent="0.2">
      <c r="W58240" s="25"/>
      <c r="X58240" s="25"/>
    </row>
    <row r="58241" spans="23:24" x14ac:dyDescent="0.2">
      <c r="W58241" s="25"/>
      <c r="X58241" s="25"/>
    </row>
    <row r="58242" spans="23:24" x14ac:dyDescent="0.2">
      <c r="W58242" s="25"/>
      <c r="X58242" s="25"/>
    </row>
    <row r="58243" spans="23:24" x14ac:dyDescent="0.2">
      <c r="W58243" s="25"/>
      <c r="X58243" s="25"/>
    </row>
    <row r="58244" spans="23:24" x14ac:dyDescent="0.2">
      <c r="W58244" s="25"/>
      <c r="X58244" s="25"/>
    </row>
    <row r="58245" spans="23:24" x14ac:dyDescent="0.2">
      <c r="W58245" s="25"/>
      <c r="X58245" s="25"/>
    </row>
    <row r="58246" spans="23:24" x14ac:dyDescent="0.2">
      <c r="W58246" s="25"/>
      <c r="X58246" s="25"/>
    </row>
    <row r="58247" spans="23:24" x14ac:dyDescent="0.2">
      <c r="W58247" s="25"/>
      <c r="X58247" s="25"/>
    </row>
    <row r="58248" spans="23:24" x14ac:dyDescent="0.2">
      <c r="W58248" s="25"/>
      <c r="X58248" s="25"/>
    </row>
    <row r="58249" spans="23:24" x14ac:dyDescent="0.2">
      <c r="W58249" s="25"/>
      <c r="X58249" s="25"/>
    </row>
    <row r="58250" spans="23:24" x14ac:dyDescent="0.2">
      <c r="W58250" s="25"/>
      <c r="X58250" s="25"/>
    </row>
    <row r="58251" spans="23:24" x14ac:dyDescent="0.2">
      <c r="W58251" s="25"/>
      <c r="X58251" s="25"/>
    </row>
    <row r="58252" spans="23:24" x14ac:dyDescent="0.2">
      <c r="W58252" s="25"/>
      <c r="X58252" s="25"/>
    </row>
    <row r="58253" spans="23:24" x14ac:dyDescent="0.2">
      <c r="W58253" s="25"/>
      <c r="X58253" s="25"/>
    </row>
    <row r="58254" spans="23:24" x14ac:dyDescent="0.2">
      <c r="W58254" s="25"/>
      <c r="X58254" s="25"/>
    </row>
    <row r="58255" spans="23:24" x14ac:dyDescent="0.2">
      <c r="W58255" s="25"/>
      <c r="X58255" s="25"/>
    </row>
    <row r="58256" spans="23:24" x14ac:dyDescent="0.2">
      <c r="W58256" s="25"/>
      <c r="X58256" s="25"/>
    </row>
    <row r="58257" spans="23:24" x14ac:dyDescent="0.2">
      <c r="W58257" s="25"/>
      <c r="X58257" s="25"/>
    </row>
    <row r="58258" spans="23:24" x14ac:dyDescent="0.2">
      <c r="W58258" s="25"/>
      <c r="X58258" s="25"/>
    </row>
    <row r="58259" spans="23:24" x14ac:dyDescent="0.2">
      <c r="W58259" s="25"/>
      <c r="X58259" s="25"/>
    </row>
    <row r="58260" spans="23:24" x14ac:dyDescent="0.2">
      <c r="W58260" s="25"/>
      <c r="X58260" s="25"/>
    </row>
    <row r="58261" spans="23:24" x14ac:dyDescent="0.2">
      <c r="W58261" s="25"/>
      <c r="X58261" s="25"/>
    </row>
    <row r="58262" spans="23:24" x14ac:dyDescent="0.2">
      <c r="W58262" s="25"/>
      <c r="X58262" s="25"/>
    </row>
    <row r="58263" spans="23:24" x14ac:dyDescent="0.2">
      <c r="W58263" s="25"/>
      <c r="X58263" s="25"/>
    </row>
    <row r="58264" spans="23:24" x14ac:dyDescent="0.2">
      <c r="W58264" s="25"/>
      <c r="X58264" s="25"/>
    </row>
    <row r="58265" spans="23:24" x14ac:dyDescent="0.2">
      <c r="W58265" s="25"/>
      <c r="X58265" s="25"/>
    </row>
    <row r="58266" spans="23:24" x14ac:dyDescent="0.2">
      <c r="W58266" s="25"/>
      <c r="X58266" s="25"/>
    </row>
    <row r="58267" spans="23:24" x14ac:dyDescent="0.2">
      <c r="W58267" s="25"/>
      <c r="X58267" s="25"/>
    </row>
    <row r="58268" spans="23:24" x14ac:dyDescent="0.2">
      <c r="W58268" s="25"/>
      <c r="X58268" s="25"/>
    </row>
    <row r="58269" spans="23:24" x14ac:dyDescent="0.2">
      <c r="W58269" s="25"/>
      <c r="X58269" s="25"/>
    </row>
    <row r="58270" spans="23:24" x14ac:dyDescent="0.2">
      <c r="W58270" s="25"/>
      <c r="X58270" s="25"/>
    </row>
    <row r="58271" spans="23:24" x14ac:dyDescent="0.2">
      <c r="W58271" s="25"/>
      <c r="X58271" s="25"/>
    </row>
    <row r="58272" spans="23:24" x14ac:dyDescent="0.2">
      <c r="W58272" s="25"/>
      <c r="X58272" s="25"/>
    </row>
    <row r="58273" spans="23:24" x14ac:dyDescent="0.2">
      <c r="W58273" s="25"/>
      <c r="X58273" s="25"/>
    </row>
    <row r="58274" spans="23:24" x14ac:dyDescent="0.2">
      <c r="W58274" s="25"/>
      <c r="X58274" s="25"/>
    </row>
    <row r="58275" spans="23:24" x14ac:dyDescent="0.2">
      <c r="W58275" s="25"/>
      <c r="X58275" s="25"/>
    </row>
    <row r="58276" spans="23:24" x14ac:dyDescent="0.2">
      <c r="W58276" s="25"/>
      <c r="X58276" s="25"/>
    </row>
    <row r="58277" spans="23:24" x14ac:dyDescent="0.2">
      <c r="W58277" s="25"/>
      <c r="X58277" s="25"/>
    </row>
    <row r="58278" spans="23:24" x14ac:dyDescent="0.2">
      <c r="W58278" s="25"/>
      <c r="X58278" s="25"/>
    </row>
    <row r="58279" spans="23:24" x14ac:dyDescent="0.2">
      <c r="W58279" s="25"/>
      <c r="X58279" s="25"/>
    </row>
    <row r="58280" spans="23:24" x14ac:dyDescent="0.2">
      <c r="W58280" s="25"/>
      <c r="X58280" s="25"/>
    </row>
    <row r="58281" spans="23:24" x14ac:dyDescent="0.2">
      <c r="W58281" s="25"/>
      <c r="X58281" s="25"/>
    </row>
    <row r="58282" spans="23:24" x14ac:dyDescent="0.2">
      <c r="W58282" s="25"/>
      <c r="X58282" s="25"/>
    </row>
    <row r="58283" spans="23:24" x14ac:dyDescent="0.2">
      <c r="W58283" s="25"/>
      <c r="X58283" s="25"/>
    </row>
    <row r="58284" spans="23:24" x14ac:dyDescent="0.2">
      <c r="W58284" s="25"/>
      <c r="X58284" s="25"/>
    </row>
    <row r="58285" spans="23:24" x14ac:dyDescent="0.2">
      <c r="W58285" s="25"/>
      <c r="X58285" s="25"/>
    </row>
    <row r="58286" spans="23:24" x14ac:dyDescent="0.2">
      <c r="W58286" s="25"/>
      <c r="X58286" s="25"/>
    </row>
    <row r="58287" spans="23:24" x14ac:dyDescent="0.2">
      <c r="W58287" s="25"/>
      <c r="X58287" s="25"/>
    </row>
    <row r="58288" spans="23:24" x14ac:dyDescent="0.2">
      <c r="W58288" s="25"/>
      <c r="X58288" s="25"/>
    </row>
    <row r="58289" spans="23:24" x14ac:dyDescent="0.2">
      <c r="W58289" s="25"/>
      <c r="X58289" s="25"/>
    </row>
    <row r="58290" spans="23:24" x14ac:dyDescent="0.2">
      <c r="W58290" s="25"/>
      <c r="X58290" s="25"/>
    </row>
    <row r="58291" spans="23:24" x14ac:dyDescent="0.2">
      <c r="W58291" s="25"/>
      <c r="X58291" s="25"/>
    </row>
    <row r="58292" spans="23:24" x14ac:dyDescent="0.2">
      <c r="W58292" s="25"/>
      <c r="X58292" s="25"/>
    </row>
    <row r="58293" spans="23:24" x14ac:dyDescent="0.2">
      <c r="W58293" s="25"/>
      <c r="X58293" s="25"/>
    </row>
    <row r="58294" spans="23:24" x14ac:dyDescent="0.2">
      <c r="W58294" s="25"/>
      <c r="X58294" s="25"/>
    </row>
    <row r="58295" spans="23:24" x14ac:dyDescent="0.2">
      <c r="W58295" s="25"/>
      <c r="X58295" s="25"/>
    </row>
    <row r="58296" spans="23:24" x14ac:dyDescent="0.2">
      <c r="W58296" s="25"/>
      <c r="X58296" s="25"/>
    </row>
    <row r="58297" spans="23:24" x14ac:dyDescent="0.2">
      <c r="W58297" s="25"/>
      <c r="X58297" s="25"/>
    </row>
    <row r="58298" spans="23:24" x14ac:dyDescent="0.2">
      <c r="W58298" s="25"/>
      <c r="X58298" s="25"/>
    </row>
    <row r="58299" spans="23:24" x14ac:dyDescent="0.2">
      <c r="W58299" s="25"/>
      <c r="X58299" s="25"/>
    </row>
    <row r="58300" spans="23:24" x14ac:dyDescent="0.2">
      <c r="W58300" s="25"/>
      <c r="X58300" s="25"/>
    </row>
    <row r="58301" spans="23:24" x14ac:dyDescent="0.2">
      <c r="W58301" s="25"/>
      <c r="X58301" s="25"/>
    </row>
    <row r="58302" spans="23:24" x14ac:dyDescent="0.2">
      <c r="W58302" s="25"/>
      <c r="X58302" s="25"/>
    </row>
    <row r="58303" spans="23:24" x14ac:dyDescent="0.2">
      <c r="W58303" s="25"/>
      <c r="X58303" s="25"/>
    </row>
    <row r="58304" spans="23:24" x14ac:dyDescent="0.2">
      <c r="W58304" s="25"/>
      <c r="X58304" s="25"/>
    </row>
    <row r="58305" spans="23:24" x14ac:dyDescent="0.2">
      <c r="W58305" s="25"/>
      <c r="X58305" s="25"/>
    </row>
    <row r="58306" spans="23:24" x14ac:dyDescent="0.2">
      <c r="W58306" s="25"/>
      <c r="X58306" s="25"/>
    </row>
    <row r="58307" spans="23:24" x14ac:dyDescent="0.2">
      <c r="W58307" s="25"/>
      <c r="X58307" s="25"/>
    </row>
    <row r="58308" spans="23:24" x14ac:dyDescent="0.2">
      <c r="W58308" s="25"/>
      <c r="X58308" s="25"/>
    </row>
    <row r="58309" spans="23:24" x14ac:dyDescent="0.2">
      <c r="W58309" s="25"/>
      <c r="X58309" s="25"/>
    </row>
    <row r="58310" spans="23:24" x14ac:dyDescent="0.2">
      <c r="W58310" s="25"/>
      <c r="X58310" s="25"/>
    </row>
    <row r="58311" spans="23:24" x14ac:dyDescent="0.2">
      <c r="W58311" s="25"/>
      <c r="X58311" s="25"/>
    </row>
    <row r="58312" spans="23:24" x14ac:dyDescent="0.2">
      <c r="W58312" s="25"/>
      <c r="X58312" s="25"/>
    </row>
    <row r="58313" spans="23:24" x14ac:dyDescent="0.2">
      <c r="W58313" s="25"/>
      <c r="X58313" s="25"/>
    </row>
    <row r="58314" spans="23:24" x14ac:dyDescent="0.2">
      <c r="W58314" s="25"/>
      <c r="X58314" s="25"/>
    </row>
    <row r="58315" spans="23:24" x14ac:dyDescent="0.2">
      <c r="W58315" s="25"/>
      <c r="X58315" s="25"/>
    </row>
    <row r="58316" spans="23:24" x14ac:dyDescent="0.2">
      <c r="W58316" s="25"/>
      <c r="X58316" s="25"/>
    </row>
    <row r="58317" spans="23:24" x14ac:dyDescent="0.2">
      <c r="W58317" s="25"/>
      <c r="X58317" s="25"/>
    </row>
    <row r="58318" spans="23:24" x14ac:dyDescent="0.2">
      <c r="W58318" s="25"/>
      <c r="X58318" s="25"/>
    </row>
    <row r="58319" spans="23:24" x14ac:dyDescent="0.2">
      <c r="W58319" s="25"/>
      <c r="X58319" s="25"/>
    </row>
    <row r="58320" spans="23:24" x14ac:dyDescent="0.2">
      <c r="W58320" s="25"/>
      <c r="X58320" s="25"/>
    </row>
    <row r="58321" spans="23:24" x14ac:dyDescent="0.2">
      <c r="W58321" s="25"/>
      <c r="X58321" s="25"/>
    </row>
    <row r="58322" spans="23:24" x14ac:dyDescent="0.2">
      <c r="W58322" s="25"/>
      <c r="X58322" s="25"/>
    </row>
    <row r="58323" spans="23:24" x14ac:dyDescent="0.2">
      <c r="W58323" s="25"/>
      <c r="X58323" s="25"/>
    </row>
    <row r="58324" spans="23:24" x14ac:dyDescent="0.2">
      <c r="W58324" s="25"/>
      <c r="X58324" s="25"/>
    </row>
    <row r="58325" spans="23:24" x14ac:dyDescent="0.2">
      <c r="W58325" s="25"/>
      <c r="X58325" s="25"/>
    </row>
    <row r="58326" spans="23:24" x14ac:dyDescent="0.2">
      <c r="W58326" s="25"/>
      <c r="X58326" s="25"/>
    </row>
    <row r="58327" spans="23:24" x14ac:dyDescent="0.2">
      <c r="W58327" s="25"/>
      <c r="X58327" s="25"/>
    </row>
    <row r="58328" spans="23:24" x14ac:dyDescent="0.2">
      <c r="W58328" s="25"/>
      <c r="X58328" s="25"/>
    </row>
    <row r="58329" spans="23:24" x14ac:dyDescent="0.2">
      <c r="W58329" s="25"/>
      <c r="X58329" s="25"/>
    </row>
    <row r="58330" spans="23:24" x14ac:dyDescent="0.2">
      <c r="W58330" s="25"/>
      <c r="X58330" s="25"/>
    </row>
    <row r="58331" spans="23:24" x14ac:dyDescent="0.2">
      <c r="W58331" s="25"/>
      <c r="X58331" s="25"/>
    </row>
    <row r="58332" spans="23:24" x14ac:dyDescent="0.2">
      <c r="W58332" s="25"/>
      <c r="X58332" s="25"/>
    </row>
    <row r="58333" spans="23:24" x14ac:dyDescent="0.2">
      <c r="W58333" s="25"/>
      <c r="X58333" s="25"/>
    </row>
    <row r="58334" spans="23:24" x14ac:dyDescent="0.2">
      <c r="W58334" s="25"/>
      <c r="X58334" s="25"/>
    </row>
    <row r="58335" spans="23:24" x14ac:dyDescent="0.2">
      <c r="W58335" s="25"/>
      <c r="X58335" s="25"/>
    </row>
    <row r="58336" spans="23:24" x14ac:dyDescent="0.2">
      <c r="W58336" s="25"/>
      <c r="X58336" s="25"/>
    </row>
    <row r="58337" spans="23:24" x14ac:dyDescent="0.2">
      <c r="W58337" s="25"/>
      <c r="X58337" s="25"/>
    </row>
    <row r="58338" spans="23:24" x14ac:dyDescent="0.2">
      <c r="W58338" s="25"/>
      <c r="X58338" s="25"/>
    </row>
    <row r="58339" spans="23:24" x14ac:dyDescent="0.2">
      <c r="W58339" s="25"/>
      <c r="X58339" s="25"/>
    </row>
    <row r="58340" spans="23:24" x14ac:dyDescent="0.2">
      <c r="W58340" s="25"/>
      <c r="X58340" s="25"/>
    </row>
    <row r="58341" spans="23:24" x14ac:dyDescent="0.2">
      <c r="W58341" s="25"/>
      <c r="X58341" s="25"/>
    </row>
    <row r="58342" spans="23:24" x14ac:dyDescent="0.2">
      <c r="W58342" s="25"/>
      <c r="X58342" s="25"/>
    </row>
    <row r="58343" spans="23:24" x14ac:dyDescent="0.2">
      <c r="W58343" s="25"/>
      <c r="X58343" s="25"/>
    </row>
    <row r="58344" spans="23:24" x14ac:dyDescent="0.2">
      <c r="W58344" s="25"/>
      <c r="X58344" s="25"/>
    </row>
    <row r="58345" spans="23:24" x14ac:dyDescent="0.2">
      <c r="W58345" s="25"/>
      <c r="X58345" s="25"/>
    </row>
    <row r="58346" spans="23:24" x14ac:dyDescent="0.2">
      <c r="W58346" s="25"/>
      <c r="X58346" s="25"/>
    </row>
    <row r="58347" spans="23:24" x14ac:dyDescent="0.2">
      <c r="W58347" s="25"/>
      <c r="X58347" s="25"/>
    </row>
    <row r="58348" spans="23:24" x14ac:dyDescent="0.2">
      <c r="W58348" s="25"/>
      <c r="X58348" s="25"/>
    </row>
    <row r="58349" spans="23:24" x14ac:dyDescent="0.2">
      <c r="W58349" s="25"/>
      <c r="X58349" s="25"/>
    </row>
    <row r="58350" spans="23:24" x14ac:dyDescent="0.2">
      <c r="W58350" s="25"/>
      <c r="X58350" s="25"/>
    </row>
    <row r="58351" spans="23:24" x14ac:dyDescent="0.2">
      <c r="W58351" s="25"/>
      <c r="X58351" s="25"/>
    </row>
    <row r="58352" spans="23:24" x14ac:dyDescent="0.2">
      <c r="W58352" s="25"/>
      <c r="X58352" s="25"/>
    </row>
    <row r="58353" spans="23:24" x14ac:dyDescent="0.2">
      <c r="W58353" s="25"/>
      <c r="X58353" s="25"/>
    </row>
    <row r="58354" spans="23:24" x14ac:dyDescent="0.2">
      <c r="W58354" s="25"/>
      <c r="X58354" s="25"/>
    </row>
    <row r="58355" spans="23:24" x14ac:dyDescent="0.2">
      <c r="W58355" s="25"/>
      <c r="X58355" s="25"/>
    </row>
    <row r="58356" spans="23:24" x14ac:dyDescent="0.2">
      <c r="W58356" s="25"/>
      <c r="X58356" s="25"/>
    </row>
    <row r="58357" spans="23:24" x14ac:dyDescent="0.2">
      <c r="W58357" s="25"/>
      <c r="X58357" s="25"/>
    </row>
    <row r="58358" spans="23:24" x14ac:dyDescent="0.2">
      <c r="W58358" s="25"/>
      <c r="X58358" s="25"/>
    </row>
    <row r="58359" spans="23:24" x14ac:dyDescent="0.2">
      <c r="W58359" s="25"/>
      <c r="X58359" s="25"/>
    </row>
    <row r="58360" spans="23:24" x14ac:dyDescent="0.2">
      <c r="W58360" s="25"/>
      <c r="X58360" s="25"/>
    </row>
    <row r="58361" spans="23:24" x14ac:dyDescent="0.2">
      <c r="W58361" s="25"/>
      <c r="X58361" s="25"/>
    </row>
    <row r="58362" spans="23:24" x14ac:dyDescent="0.2">
      <c r="W58362" s="25"/>
      <c r="X58362" s="25"/>
    </row>
    <row r="58363" spans="23:24" x14ac:dyDescent="0.2">
      <c r="W58363" s="25"/>
      <c r="X58363" s="25"/>
    </row>
    <row r="58364" spans="23:24" x14ac:dyDescent="0.2">
      <c r="W58364" s="25"/>
      <c r="X58364" s="25"/>
    </row>
    <row r="58365" spans="23:24" x14ac:dyDescent="0.2">
      <c r="W58365" s="25"/>
      <c r="X58365" s="25"/>
    </row>
    <row r="58366" spans="23:24" x14ac:dyDescent="0.2">
      <c r="W58366" s="25"/>
      <c r="X58366" s="25"/>
    </row>
    <row r="58367" spans="23:24" x14ac:dyDescent="0.2">
      <c r="W58367" s="25"/>
      <c r="X58367" s="25"/>
    </row>
    <row r="58368" spans="23:24" x14ac:dyDescent="0.2">
      <c r="W58368" s="25"/>
      <c r="X58368" s="25"/>
    </row>
    <row r="58369" spans="23:24" x14ac:dyDescent="0.2">
      <c r="W58369" s="25"/>
      <c r="X58369" s="25"/>
    </row>
    <row r="58370" spans="23:24" x14ac:dyDescent="0.2">
      <c r="W58370" s="25"/>
      <c r="X58370" s="25"/>
    </row>
    <row r="58371" spans="23:24" x14ac:dyDescent="0.2">
      <c r="W58371" s="25"/>
      <c r="X58371" s="25"/>
    </row>
    <row r="58372" spans="23:24" x14ac:dyDescent="0.2">
      <c r="W58372" s="25"/>
      <c r="X58372" s="25"/>
    </row>
    <row r="58373" spans="23:24" x14ac:dyDescent="0.2">
      <c r="W58373" s="25"/>
      <c r="X58373" s="25"/>
    </row>
    <row r="58374" spans="23:24" x14ac:dyDescent="0.2">
      <c r="W58374" s="25"/>
      <c r="X58374" s="25"/>
    </row>
    <row r="58375" spans="23:24" x14ac:dyDescent="0.2">
      <c r="W58375" s="25"/>
      <c r="X58375" s="25"/>
    </row>
    <row r="58376" spans="23:24" x14ac:dyDescent="0.2">
      <c r="W58376" s="25"/>
      <c r="X58376" s="25"/>
    </row>
    <row r="58377" spans="23:24" x14ac:dyDescent="0.2">
      <c r="W58377" s="25"/>
      <c r="X58377" s="25"/>
    </row>
    <row r="58378" spans="23:24" x14ac:dyDescent="0.2">
      <c r="W58378" s="25"/>
      <c r="X58378" s="25"/>
    </row>
    <row r="58379" spans="23:24" x14ac:dyDescent="0.2">
      <c r="W58379" s="25"/>
      <c r="X58379" s="25"/>
    </row>
    <row r="58380" spans="23:24" x14ac:dyDescent="0.2">
      <c r="W58380" s="25"/>
      <c r="X58380" s="25"/>
    </row>
    <row r="58381" spans="23:24" x14ac:dyDescent="0.2">
      <c r="W58381" s="25"/>
      <c r="X58381" s="25"/>
    </row>
    <row r="58382" spans="23:24" x14ac:dyDescent="0.2">
      <c r="W58382" s="25"/>
      <c r="X58382" s="25"/>
    </row>
    <row r="58383" spans="23:24" x14ac:dyDescent="0.2">
      <c r="W58383" s="25"/>
      <c r="X58383" s="25"/>
    </row>
    <row r="58384" spans="23:24" x14ac:dyDescent="0.2">
      <c r="W58384" s="25"/>
      <c r="X58384" s="25"/>
    </row>
    <row r="58385" spans="23:24" x14ac:dyDescent="0.2">
      <c r="W58385" s="25"/>
      <c r="X58385" s="25"/>
    </row>
    <row r="58386" spans="23:24" x14ac:dyDescent="0.2">
      <c r="W58386" s="25"/>
      <c r="X58386" s="25"/>
    </row>
    <row r="58387" spans="23:24" x14ac:dyDescent="0.2">
      <c r="W58387" s="25"/>
      <c r="X58387" s="25"/>
    </row>
    <row r="58388" spans="23:24" x14ac:dyDescent="0.2">
      <c r="W58388" s="25"/>
      <c r="X58388" s="25"/>
    </row>
    <row r="58389" spans="23:24" x14ac:dyDescent="0.2">
      <c r="W58389" s="25"/>
      <c r="X58389" s="25"/>
    </row>
    <row r="58390" spans="23:24" x14ac:dyDescent="0.2">
      <c r="W58390" s="25"/>
      <c r="X58390" s="25"/>
    </row>
    <row r="58391" spans="23:24" x14ac:dyDescent="0.2">
      <c r="W58391" s="25"/>
      <c r="X58391" s="25"/>
    </row>
    <row r="58392" spans="23:24" x14ac:dyDescent="0.2">
      <c r="W58392" s="25"/>
      <c r="X58392" s="25"/>
    </row>
    <row r="58393" spans="23:24" x14ac:dyDescent="0.2">
      <c r="W58393" s="25"/>
      <c r="X58393" s="25"/>
    </row>
    <row r="58394" spans="23:24" x14ac:dyDescent="0.2">
      <c r="W58394" s="25"/>
      <c r="X58394" s="25"/>
    </row>
    <row r="58395" spans="23:24" x14ac:dyDescent="0.2">
      <c r="W58395" s="25"/>
      <c r="X58395" s="25"/>
    </row>
    <row r="58396" spans="23:24" x14ac:dyDescent="0.2">
      <c r="W58396" s="25"/>
      <c r="X58396" s="25"/>
    </row>
    <row r="58397" spans="23:24" x14ac:dyDescent="0.2">
      <c r="W58397" s="25"/>
      <c r="X58397" s="25"/>
    </row>
    <row r="58398" spans="23:24" x14ac:dyDescent="0.2">
      <c r="W58398" s="25"/>
      <c r="X58398" s="25"/>
    </row>
    <row r="58399" spans="23:24" x14ac:dyDescent="0.2">
      <c r="W58399" s="25"/>
      <c r="X58399" s="25"/>
    </row>
    <row r="58400" spans="23:24" x14ac:dyDescent="0.2">
      <c r="W58400" s="25"/>
      <c r="X58400" s="25"/>
    </row>
    <row r="58401" spans="23:24" x14ac:dyDescent="0.2">
      <c r="W58401" s="25"/>
      <c r="X58401" s="25"/>
    </row>
    <row r="58402" spans="23:24" x14ac:dyDescent="0.2">
      <c r="W58402" s="25"/>
      <c r="X58402" s="25"/>
    </row>
    <row r="58403" spans="23:24" x14ac:dyDescent="0.2">
      <c r="W58403" s="25"/>
      <c r="X58403" s="25"/>
    </row>
    <row r="58404" spans="23:24" x14ac:dyDescent="0.2">
      <c r="W58404" s="25"/>
      <c r="X58404" s="25"/>
    </row>
    <row r="58405" spans="23:24" x14ac:dyDescent="0.2">
      <c r="W58405" s="25"/>
      <c r="X58405" s="25"/>
    </row>
    <row r="58406" spans="23:24" x14ac:dyDescent="0.2">
      <c r="W58406" s="25"/>
      <c r="X58406" s="25"/>
    </row>
    <row r="58407" spans="23:24" x14ac:dyDescent="0.2">
      <c r="W58407" s="25"/>
      <c r="X58407" s="25"/>
    </row>
    <row r="58408" spans="23:24" x14ac:dyDescent="0.2">
      <c r="W58408" s="25"/>
      <c r="X58408" s="25"/>
    </row>
    <row r="58409" spans="23:24" x14ac:dyDescent="0.2">
      <c r="W58409" s="25"/>
      <c r="X58409" s="25"/>
    </row>
    <row r="58410" spans="23:24" x14ac:dyDescent="0.2">
      <c r="W58410" s="25"/>
      <c r="X58410" s="25"/>
    </row>
    <row r="58411" spans="23:24" x14ac:dyDescent="0.2">
      <c r="W58411" s="25"/>
      <c r="X58411" s="25"/>
    </row>
    <row r="58412" spans="23:24" x14ac:dyDescent="0.2">
      <c r="W58412" s="25"/>
      <c r="X58412" s="25"/>
    </row>
    <row r="58413" spans="23:24" x14ac:dyDescent="0.2">
      <c r="W58413" s="25"/>
      <c r="X58413" s="25"/>
    </row>
    <row r="58414" spans="23:24" x14ac:dyDescent="0.2">
      <c r="W58414" s="25"/>
      <c r="X58414" s="25"/>
    </row>
    <row r="58415" spans="23:24" x14ac:dyDescent="0.2">
      <c r="W58415" s="25"/>
      <c r="X58415" s="25"/>
    </row>
    <row r="58416" spans="23:24" x14ac:dyDescent="0.2">
      <c r="W58416" s="25"/>
      <c r="X58416" s="25"/>
    </row>
    <row r="58417" spans="23:24" x14ac:dyDescent="0.2">
      <c r="W58417" s="25"/>
      <c r="X58417" s="25"/>
    </row>
    <row r="58418" spans="23:24" x14ac:dyDescent="0.2">
      <c r="W58418" s="25"/>
      <c r="X58418" s="25"/>
    </row>
    <row r="58419" spans="23:24" x14ac:dyDescent="0.2">
      <c r="W58419" s="25"/>
      <c r="X58419" s="25"/>
    </row>
    <row r="58420" spans="23:24" x14ac:dyDescent="0.2">
      <c r="W58420" s="25"/>
      <c r="X58420" s="25"/>
    </row>
    <row r="58421" spans="23:24" x14ac:dyDescent="0.2">
      <c r="W58421" s="25"/>
      <c r="X58421" s="25"/>
    </row>
    <row r="58422" spans="23:24" x14ac:dyDescent="0.2">
      <c r="W58422" s="25"/>
      <c r="X58422" s="25"/>
    </row>
    <row r="58423" spans="23:24" x14ac:dyDescent="0.2">
      <c r="W58423" s="25"/>
      <c r="X58423" s="25"/>
    </row>
    <row r="58424" spans="23:24" x14ac:dyDescent="0.2">
      <c r="W58424" s="25"/>
      <c r="X58424" s="25"/>
    </row>
    <row r="58425" spans="23:24" x14ac:dyDescent="0.2">
      <c r="W58425" s="25"/>
      <c r="X58425" s="25"/>
    </row>
    <row r="58426" spans="23:24" x14ac:dyDescent="0.2">
      <c r="W58426" s="25"/>
      <c r="X58426" s="25"/>
    </row>
    <row r="58427" spans="23:24" x14ac:dyDescent="0.2">
      <c r="W58427" s="25"/>
      <c r="X58427" s="25"/>
    </row>
    <row r="58428" spans="23:24" x14ac:dyDescent="0.2">
      <c r="W58428" s="25"/>
      <c r="X58428" s="25"/>
    </row>
    <row r="58429" spans="23:24" x14ac:dyDescent="0.2">
      <c r="W58429" s="25"/>
      <c r="X58429" s="25"/>
    </row>
    <row r="58430" spans="23:24" x14ac:dyDescent="0.2">
      <c r="W58430" s="25"/>
      <c r="X58430" s="25"/>
    </row>
    <row r="58431" spans="23:24" x14ac:dyDescent="0.2">
      <c r="W58431" s="25"/>
      <c r="X58431" s="25"/>
    </row>
    <row r="58432" spans="23:24" x14ac:dyDescent="0.2">
      <c r="W58432" s="25"/>
      <c r="X58432" s="25"/>
    </row>
    <row r="58433" spans="23:24" x14ac:dyDescent="0.2">
      <c r="W58433" s="25"/>
      <c r="X58433" s="25"/>
    </row>
    <row r="58434" spans="23:24" x14ac:dyDescent="0.2">
      <c r="W58434" s="25"/>
      <c r="X58434" s="25"/>
    </row>
    <row r="58435" spans="23:24" x14ac:dyDescent="0.2">
      <c r="W58435" s="25"/>
      <c r="X58435" s="25"/>
    </row>
    <row r="58436" spans="23:24" x14ac:dyDescent="0.2">
      <c r="W58436" s="25"/>
      <c r="X58436" s="25"/>
    </row>
    <row r="58437" spans="23:24" x14ac:dyDescent="0.2">
      <c r="W58437" s="25"/>
      <c r="X58437" s="25"/>
    </row>
    <row r="58438" spans="23:24" x14ac:dyDescent="0.2">
      <c r="W58438" s="25"/>
      <c r="X58438" s="25"/>
    </row>
    <row r="58439" spans="23:24" x14ac:dyDescent="0.2">
      <c r="W58439" s="25"/>
      <c r="X58439" s="25"/>
    </row>
    <row r="58440" spans="23:24" x14ac:dyDescent="0.2">
      <c r="W58440" s="25"/>
      <c r="X58440" s="25"/>
    </row>
    <row r="58441" spans="23:24" x14ac:dyDescent="0.2">
      <c r="W58441" s="25"/>
      <c r="X58441" s="25"/>
    </row>
    <row r="58442" spans="23:24" x14ac:dyDescent="0.2">
      <c r="W58442" s="25"/>
      <c r="X58442" s="25"/>
    </row>
    <row r="58443" spans="23:24" x14ac:dyDescent="0.2">
      <c r="W58443" s="25"/>
      <c r="X58443" s="25"/>
    </row>
    <row r="58444" spans="23:24" x14ac:dyDescent="0.2">
      <c r="W58444" s="25"/>
      <c r="X58444" s="25"/>
    </row>
    <row r="58445" spans="23:24" x14ac:dyDescent="0.2">
      <c r="W58445" s="25"/>
      <c r="X58445" s="25"/>
    </row>
    <row r="58446" spans="23:24" x14ac:dyDescent="0.2">
      <c r="W58446" s="25"/>
      <c r="X58446" s="25"/>
    </row>
    <row r="58447" spans="23:24" x14ac:dyDescent="0.2">
      <c r="W58447" s="25"/>
      <c r="X58447" s="25"/>
    </row>
    <row r="58448" spans="23:24" x14ac:dyDescent="0.2">
      <c r="W58448" s="25"/>
      <c r="X58448" s="25"/>
    </row>
    <row r="58449" spans="23:24" x14ac:dyDescent="0.2">
      <c r="W58449" s="25"/>
      <c r="X58449" s="25"/>
    </row>
    <row r="58450" spans="23:24" x14ac:dyDescent="0.2">
      <c r="W58450" s="25"/>
      <c r="X58450" s="25"/>
    </row>
    <row r="58451" spans="23:24" x14ac:dyDescent="0.2">
      <c r="W58451" s="25"/>
      <c r="X58451" s="25"/>
    </row>
    <row r="58452" spans="23:24" x14ac:dyDescent="0.2">
      <c r="W58452" s="25"/>
      <c r="X58452" s="25"/>
    </row>
    <row r="58453" spans="23:24" x14ac:dyDescent="0.2">
      <c r="W58453" s="25"/>
      <c r="X58453" s="25"/>
    </row>
    <row r="58454" spans="23:24" x14ac:dyDescent="0.2">
      <c r="W58454" s="25"/>
      <c r="X58454" s="25"/>
    </row>
    <row r="58455" spans="23:24" x14ac:dyDescent="0.2">
      <c r="W58455" s="25"/>
      <c r="X58455" s="25"/>
    </row>
    <row r="58456" spans="23:24" x14ac:dyDescent="0.2">
      <c r="W58456" s="25"/>
      <c r="X58456" s="25"/>
    </row>
    <row r="58457" spans="23:24" x14ac:dyDescent="0.2">
      <c r="W58457" s="25"/>
      <c r="X58457" s="25"/>
    </row>
    <row r="58458" spans="23:24" x14ac:dyDescent="0.2">
      <c r="W58458" s="25"/>
      <c r="X58458" s="25"/>
    </row>
    <row r="58459" spans="23:24" x14ac:dyDescent="0.2">
      <c r="W58459" s="25"/>
      <c r="X58459" s="25"/>
    </row>
    <row r="58460" spans="23:24" x14ac:dyDescent="0.2">
      <c r="W58460" s="25"/>
      <c r="X58460" s="25"/>
    </row>
    <row r="58461" spans="23:24" x14ac:dyDescent="0.2">
      <c r="W58461" s="25"/>
      <c r="X58461" s="25"/>
    </row>
    <row r="58462" spans="23:24" x14ac:dyDescent="0.2">
      <c r="W58462" s="25"/>
      <c r="X58462" s="25"/>
    </row>
    <row r="58463" spans="23:24" x14ac:dyDescent="0.2">
      <c r="W58463" s="25"/>
      <c r="X58463" s="25"/>
    </row>
    <row r="58464" spans="23:24" x14ac:dyDescent="0.2">
      <c r="W58464" s="25"/>
      <c r="X58464" s="25"/>
    </row>
    <row r="58465" spans="23:24" x14ac:dyDescent="0.2">
      <c r="W58465" s="25"/>
      <c r="X58465" s="25"/>
    </row>
    <row r="58466" spans="23:24" x14ac:dyDescent="0.2">
      <c r="W58466" s="25"/>
      <c r="X58466" s="25"/>
    </row>
    <row r="58467" spans="23:24" x14ac:dyDescent="0.2">
      <c r="W58467" s="25"/>
      <c r="X58467" s="25"/>
    </row>
    <row r="58468" spans="23:24" x14ac:dyDescent="0.2">
      <c r="W58468" s="25"/>
      <c r="X58468" s="25"/>
    </row>
    <row r="58469" spans="23:24" x14ac:dyDescent="0.2">
      <c r="W58469" s="25"/>
      <c r="X58469" s="25"/>
    </row>
    <row r="58470" spans="23:24" x14ac:dyDescent="0.2">
      <c r="W58470" s="25"/>
      <c r="X58470" s="25"/>
    </row>
    <row r="58471" spans="23:24" x14ac:dyDescent="0.2">
      <c r="W58471" s="25"/>
      <c r="X58471" s="25"/>
    </row>
    <row r="58472" spans="23:24" x14ac:dyDescent="0.2">
      <c r="W58472" s="25"/>
      <c r="X58472" s="25"/>
    </row>
    <row r="58473" spans="23:24" x14ac:dyDescent="0.2">
      <c r="W58473" s="25"/>
      <c r="X58473" s="25"/>
    </row>
    <row r="58474" spans="23:24" x14ac:dyDescent="0.2">
      <c r="W58474" s="25"/>
      <c r="X58474" s="25"/>
    </row>
    <row r="58475" spans="23:24" x14ac:dyDescent="0.2">
      <c r="W58475" s="25"/>
      <c r="X58475" s="25"/>
    </row>
    <row r="58476" spans="23:24" x14ac:dyDescent="0.2">
      <c r="W58476" s="25"/>
      <c r="X58476" s="25"/>
    </row>
    <row r="58477" spans="23:24" x14ac:dyDescent="0.2">
      <c r="W58477" s="25"/>
      <c r="X58477" s="25"/>
    </row>
    <row r="58478" spans="23:24" x14ac:dyDescent="0.2">
      <c r="W58478" s="25"/>
      <c r="X58478" s="25"/>
    </row>
    <row r="58479" spans="23:24" x14ac:dyDescent="0.2">
      <c r="W58479" s="25"/>
      <c r="X58479" s="25"/>
    </row>
    <row r="58480" spans="23:24" x14ac:dyDescent="0.2">
      <c r="W58480" s="25"/>
      <c r="X58480" s="25"/>
    </row>
    <row r="58481" spans="23:24" x14ac:dyDescent="0.2">
      <c r="W58481" s="25"/>
      <c r="X58481" s="25"/>
    </row>
    <row r="58482" spans="23:24" x14ac:dyDescent="0.2">
      <c r="W58482" s="25"/>
      <c r="X58482" s="25"/>
    </row>
    <row r="58483" spans="23:24" x14ac:dyDescent="0.2">
      <c r="W58483" s="25"/>
      <c r="X58483" s="25"/>
    </row>
    <row r="58484" spans="23:24" x14ac:dyDescent="0.2">
      <c r="W58484" s="25"/>
      <c r="X58484" s="25"/>
    </row>
    <row r="58485" spans="23:24" x14ac:dyDescent="0.2">
      <c r="W58485" s="25"/>
      <c r="X58485" s="25"/>
    </row>
    <row r="58486" spans="23:24" x14ac:dyDescent="0.2">
      <c r="W58486" s="25"/>
      <c r="X58486" s="25"/>
    </row>
    <row r="58487" spans="23:24" x14ac:dyDescent="0.2">
      <c r="W58487" s="25"/>
      <c r="X58487" s="25"/>
    </row>
    <row r="58488" spans="23:24" x14ac:dyDescent="0.2">
      <c r="W58488" s="25"/>
      <c r="X58488" s="25"/>
    </row>
    <row r="58489" spans="23:24" x14ac:dyDescent="0.2">
      <c r="W58489" s="25"/>
      <c r="X58489" s="25"/>
    </row>
    <row r="58490" spans="23:24" x14ac:dyDescent="0.2">
      <c r="W58490" s="25"/>
      <c r="X58490" s="25"/>
    </row>
    <row r="58491" spans="23:24" x14ac:dyDescent="0.2">
      <c r="W58491" s="25"/>
      <c r="X58491" s="25"/>
    </row>
    <row r="58492" spans="23:24" x14ac:dyDescent="0.2">
      <c r="W58492" s="25"/>
      <c r="X58492" s="25"/>
    </row>
    <row r="58493" spans="23:24" x14ac:dyDescent="0.2">
      <c r="W58493" s="25"/>
      <c r="X58493" s="25"/>
    </row>
    <row r="58494" spans="23:24" x14ac:dyDescent="0.2">
      <c r="W58494" s="25"/>
      <c r="X58494" s="25"/>
    </row>
    <row r="58495" spans="23:24" x14ac:dyDescent="0.2">
      <c r="W58495" s="25"/>
      <c r="X58495" s="25"/>
    </row>
    <row r="58496" spans="23:24" x14ac:dyDescent="0.2">
      <c r="W58496" s="25"/>
      <c r="X58496" s="25"/>
    </row>
    <row r="58497" spans="23:24" x14ac:dyDescent="0.2">
      <c r="W58497" s="25"/>
      <c r="X58497" s="25"/>
    </row>
    <row r="58498" spans="23:24" x14ac:dyDescent="0.2">
      <c r="W58498" s="25"/>
      <c r="X58498" s="25"/>
    </row>
    <row r="58499" spans="23:24" x14ac:dyDescent="0.2">
      <c r="W58499" s="25"/>
      <c r="X58499" s="25"/>
    </row>
    <row r="58500" spans="23:24" x14ac:dyDescent="0.2">
      <c r="W58500" s="25"/>
      <c r="X58500" s="25"/>
    </row>
    <row r="58501" spans="23:24" x14ac:dyDescent="0.2">
      <c r="W58501" s="25"/>
      <c r="X58501" s="25"/>
    </row>
    <row r="58502" spans="23:24" x14ac:dyDescent="0.2">
      <c r="W58502" s="25"/>
      <c r="X58502" s="25"/>
    </row>
    <row r="58503" spans="23:24" x14ac:dyDescent="0.2">
      <c r="W58503" s="25"/>
      <c r="X58503" s="25"/>
    </row>
    <row r="58504" spans="23:24" x14ac:dyDescent="0.2">
      <c r="W58504" s="25"/>
      <c r="X58504" s="25"/>
    </row>
    <row r="58505" spans="23:24" x14ac:dyDescent="0.2">
      <c r="W58505" s="25"/>
      <c r="X58505" s="25"/>
    </row>
    <row r="58506" spans="23:24" x14ac:dyDescent="0.2">
      <c r="W58506" s="25"/>
      <c r="X58506" s="25"/>
    </row>
    <row r="58507" spans="23:24" x14ac:dyDescent="0.2">
      <c r="W58507" s="25"/>
      <c r="X58507" s="25"/>
    </row>
    <row r="58508" spans="23:24" x14ac:dyDescent="0.2">
      <c r="W58508" s="25"/>
      <c r="X58508" s="25"/>
    </row>
    <row r="58509" spans="23:24" x14ac:dyDescent="0.2">
      <c r="W58509" s="25"/>
      <c r="X58509" s="25"/>
    </row>
    <row r="58510" spans="23:24" x14ac:dyDescent="0.2">
      <c r="W58510" s="25"/>
      <c r="X58510" s="25"/>
    </row>
    <row r="58511" spans="23:24" x14ac:dyDescent="0.2">
      <c r="W58511" s="25"/>
      <c r="X58511" s="25"/>
    </row>
    <row r="58512" spans="23:24" x14ac:dyDescent="0.2">
      <c r="W58512" s="25"/>
      <c r="X58512" s="25"/>
    </row>
    <row r="58513" spans="23:24" x14ac:dyDescent="0.2">
      <c r="W58513" s="25"/>
      <c r="X58513" s="25"/>
    </row>
    <row r="58514" spans="23:24" x14ac:dyDescent="0.2">
      <c r="W58514" s="25"/>
      <c r="X58514" s="25"/>
    </row>
    <row r="58515" spans="23:24" x14ac:dyDescent="0.2">
      <c r="W58515" s="25"/>
      <c r="X58515" s="25"/>
    </row>
    <row r="58516" spans="23:24" x14ac:dyDescent="0.2">
      <c r="W58516" s="25"/>
      <c r="X58516" s="25"/>
    </row>
    <row r="58517" spans="23:24" x14ac:dyDescent="0.2">
      <c r="W58517" s="25"/>
      <c r="X58517" s="25"/>
    </row>
    <row r="58518" spans="23:24" x14ac:dyDescent="0.2">
      <c r="W58518" s="25"/>
      <c r="X58518" s="25"/>
    </row>
    <row r="58519" spans="23:24" x14ac:dyDescent="0.2">
      <c r="W58519" s="25"/>
      <c r="X58519" s="25"/>
    </row>
    <row r="58520" spans="23:24" x14ac:dyDescent="0.2">
      <c r="W58520" s="25"/>
      <c r="X58520" s="25"/>
    </row>
    <row r="58521" spans="23:24" x14ac:dyDescent="0.2">
      <c r="W58521" s="25"/>
      <c r="X58521" s="25"/>
    </row>
    <row r="58522" spans="23:24" x14ac:dyDescent="0.2">
      <c r="W58522" s="25"/>
      <c r="X58522" s="25"/>
    </row>
    <row r="58523" spans="23:24" x14ac:dyDescent="0.2">
      <c r="W58523" s="25"/>
      <c r="X58523" s="25"/>
    </row>
    <row r="58524" spans="23:24" x14ac:dyDescent="0.2">
      <c r="W58524" s="25"/>
      <c r="X58524" s="25"/>
    </row>
    <row r="58525" spans="23:24" x14ac:dyDescent="0.2">
      <c r="W58525" s="25"/>
      <c r="X58525" s="25"/>
    </row>
    <row r="58526" spans="23:24" x14ac:dyDescent="0.2">
      <c r="W58526" s="25"/>
      <c r="X58526" s="25"/>
    </row>
    <row r="58527" spans="23:24" x14ac:dyDescent="0.2">
      <c r="W58527" s="25"/>
      <c r="X58527" s="25"/>
    </row>
    <row r="58528" spans="23:24" x14ac:dyDescent="0.2">
      <c r="W58528" s="25"/>
      <c r="X58528" s="25"/>
    </row>
    <row r="58529" spans="23:24" x14ac:dyDescent="0.2">
      <c r="W58529" s="25"/>
      <c r="X58529" s="25"/>
    </row>
    <row r="58530" spans="23:24" x14ac:dyDescent="0.2">
      <c r="W58530" s="25"/>
      <c r="X58530" s="25"/>
    </row>
    <row r="58531" spans="23:24" x14ac:dyDescent="0.2">
      <c r="W58531" s="25"/>
      <c r="X58531" s="25"/>
    </row>
    <row r="58532" spans="23:24" x14ac:dyDescent="0.2">
      <c r="W58532" s="25"/>
      <c r="X58532" s="25"/>
    </row>
    <row r="58533" spans="23:24" x14ac:dyDescent="0.2">
      <c r="W58533" s="25"/>
      <c r="X58533" s="25"/>
    </row>
    <row r="58534" spans="23:24" x14ac:dyDescent="0.2">
      <c r="W58534" s="25"/>
      <c r="X58534" s="25"/>
    </row>
    <row r="58535" spans="23:24" x14ac:dyDescent="0.2">
      <c r="W58535" s="25"/>
      <c r="X58535" s="25"/>
    </row>
    <row r="58536" spans="23:24" x14ac:dyDescent="0.2">
      <c r="W58536" s="25"/>
      <c r="X58536" s="25"/>
    </row>
    <row r="58537" spans="23:24" x14ac:dyDescent="0.2">
      <c r="W58537" s="25"/>
      <c r="X58537" s="25"/>
    </row>
    <row r="58538" spans="23:24" x14ac:dyDescent="0.2">
      <c r="W58538" s="25"/>
      <c r="X58538" s="25"/>
    </row>
    <row r="58539" spans="23:24" x14ac:dyDescent="0.2">
      <c r="W58539" s="25"/>
      <c r="X58539" s="25"/>
    </row>
    <row r="58540" spans="23:24" x14ac:dyDescent="0.2">
      <c r="W58540" s="25"/>
      <c r="X58540" s="25"/>
    </row>
    <row r="58541" spans="23:24" x14ac:dyDescent="0.2">
      <c r="W58541" s="25"/>
      <c r="X58541" s="25"/>
    </row>
    <row r="58542" spans="23:24" x14ac:dyDescent="0.2">
      <c r="W58542" s="25"/>
      <c r="X58542" s="25"/>
    </row>
    <row r="58543" spans="23:24" x14ac:dyDescent="0.2">
      <c r="W58543" s="25"/>
      <c r="X58543" s="25"/>
    </row>
    <row r="58544" spans="23:24" x14ac:dyDescent="0.2">
      <c r="W58544" s="25"/>
      <c r="X58544" s="25"/>
    </row>
    <row r="58545" spans="23:24" x14ac:dyDescent="0.2">
      <c r="W58545" s="25"/>
      <c r="X58545" s="25"/>
    </row>
    <row r="58546" spans="23:24" x14ac:dyDescent="0.2">
      <c r="W58546" s="25"/>
      <c r="X58546" s="25"/>
    </row>
    <row r="58547" spans="23:24" x14ac:dyDescent="0.2">
      <c r="W58547" s="25"/>
      <c r="X58547" s="25"/>
    </row>
    <row r="58548" spans="23:24" x14ac:dyDescent="0.2">
      <c r="W58548" s="25"/>
      <c r="X58548" s="25"/>
    </row>
    <row r="58549" spans="23:24" x14ac:dyDescent="0.2">
      <c r="W58549" s="25"/>
      <c r="X58549" s="25"/>
    </row>
    <row r="58550" spans="23:24" x14ac:dyDescent="0.2">
      <c r="W58550" s="25"/>
      <c r="X58550" s="25"/>
    </row>
    <row r="58551" spans="23:24" x14ac:dyDescent="0.2">
      <c r="W58551" s="25"/>
      <c r="X58551" s="25"/>
    </row>
    <row r="58552" spans="23:24" x14ac:dyDescent="0.2">
      <c r="W58552" s="25"/>
      <c r="X58552" s="25"/>
    </row>
    <row r="58553" spans="23:24" x14ac:dyDescent="0.2">
      <c r="W58553" s="25"/>
      <c r="X58553" s="25"/>
    </row>
    <row r="58554" spans="23:24" x14ac:dyDescent="0.2">
      <c r="W58554" s="25"/>
      <c r="X58554" s="25"/>
    </row>
    <row r="58555" spans="23:24" x14ac:dyDescent="0.2">
      <c r="W58555" s="25"/>
      <c r="X58555" s="25"/>
    </row>
    <row r="58556" spans="23:24" x14ac:dyDescent="0.2">
      <c r="W58556" s="25"/>
      <c r="X58556" s="25"/>
    </row>
    <row r="58557" spans="23:24" x14ac:dyDescent="0.2">
      <c r="W58557" s="25"/>
      <c r="X58557" s="25"/>
    </row>
    <row r="58558" spans="23:24" x14ac:dyDescent="0.2">
      <c r="W58558" s="25"/>
      <c r="X58558" s="25"/>
    </row>
    <row r="58559" spans="23:24" x14ac:dyDescent="0.2">
      <c r="W58559" s="25"/>
      <c r="X58559" s="25"/>
    </row>
    <row r="58560" spans="23:24" x14ac:dyDescent="0.2">
      <c r="W58560" s="25"/>
      <c r="X58560" s="25"/>
    </row>
    <row r="58561" spans="23:24" x14ac:dyDescent="0.2">
      <c r="W58561" s="25"/>
      <c r="X58561" s="25"/>
    </row>
    <row r="58562" spans="23:24" x14ac:dyDescent="0.2">
      <c r="W58562" s="25"/>
      <c r="X58562" s="25"/>
    </row>
    <row r="58563" spans="23:24" x14ac:dyDescent="0.2">
      <c r="W58563" s="25"/>
      <c r="X58563" s="25"/>
    </row>
    <row r="58564" spans="23:24" x14ac:dyDescent="0.2">
      <c r="W58564" s="25"/>
      <c r="X58564" s="25"/>
    </row>
    <row r="58565" spans="23:24" x14ac:dyDescent="0.2">
      <c r="W58565" s="25"/>
      <c r="X58565" s="25"/>
    </row>
    <row r="58566" spans="23:24" x14ac:dyDescent="0.2">
      <c r="W58566" s="25"/>
      <c r="X58566" s="25"/>
    </row>
    <row r="58567" spans="23:24" x14ac:dyDescent="0.2">
      <c r="W58567" s="25"/>
      <c r="X58567" s="25"/>
    </row>
    <row r="58568" spans="23:24" x14ac:dyDescent="0.2">
      <c r="W58568" s="25"/>
      <c r="X58568" s="25"/>
    </row>
    <row r="58569" spans="23:24" x14ac:dyDescent="0.2">
      <c r="W58569" s="25"/>
      <c r="X58569" s="25"/>
    </row>
    <row r="58570" spans="23:24" x14ac:dyDescent="0.2">
      <c r="W58570" s="25"/>
      <c r="X58570" s="25"/>
    </row>
    <row r="58571" spans="23:24" x14ac:dyDescent="0.2">
      <c r="W58571" s="25"/>
      <c r="X58571" s="25"/>
    </row>
    <row r="58572" spans="23:24" x14ac:dyDescent="0.2">
      <c r="W58572" s="25"/>
      <c r="X58572" s="25"/>
    </row>
    <row r="58573" spans="23:24" x14ac:dyDescent="0.2">
      <c r="W58573" s="25"/>
      <c r="X58573" s="25"/>
    </row>
    <row r="58574" spans="23:24" x14ac:dyDescent="0.2">
      <c r="W58574" s="25"/>
      <c r="X58574" s="25"/>
    </row>
    <row r="58575" spans="23:24" x14ac:dyDescent="0.2">
      <c r="W58575" s="25"/>
      <c r="X58575" s="25"/>
    </row>
    <row r="58576" spans="23:24" x14ac:dyDescent="0.2">
      <c r="W58576" s="25"/>
      <c r="X58576" s="25"/>
    </row>
    <row r="58577" spans="23:24" x14ac:dyDescent="0.2">
      <c r="W58577" s="25"/>
      <c r="X58577" s="25"/>
    </row>
    <row r="58578" spans="23:24" x14ac:dyDescent="0.2">
      <c r="W58578" s="25"/>
      <c r="X58578" s="25"/>
    </row>
    <row r="58579" spans="23:24" x14ac:dyDescent="0.2">
      <c r="W58579" s="25"/>
      <c r="X58579" s="25"/>
    </row>
    <row r="58580" spans="23:24" x14ac:dyDescent="0.2">
      <c r="W58580" s="25"/>
      <c r="X58580" s="25"/>
    </row>
    <row r="58581" spans="23:24" x14ac:dyDescent="0.2">
      <c r="W58581" s="25"/>
      <c r="X58581" s="25"/>
    </row>
    <row r="58582" spans="23:24" x14ac:dyDescent="0.2">
      <c r="W58582" s="25"/>
      <c r="X58582" s="25"/>
    </row>
    <row r="58583" spans="23:24" x14ac:dyDescent="0.2">
      <c r="W58583" s="25"/>
      <c r="X58583" s="25"/>
    </row>
    <row r="58584" spans="23:24" x14ac:dyDescent="0.2">
      <c r="W58584" s="25"/>
      <c r="X58584" s="25"/>
    </row>
    <row r="58585" spans="23:24" x14ac:dyDescent="0.2">
      <c r="W58585" s="25"/>
      <c r="X58585" s="25"/>
    </row>
    <row r="58586" spans="23:24" x14ac:dyDescent="0.2">
      <c r="W58586" s="25"/>
      <c r="X58586" s="25"/>
    </row>
    <row r="58587" spans="23:24" x14ac:dyDescent="0.2">
      <c r="W58587" s="25"/>
      <c r="X58587" s="25"/>
    </row>
    <row r="58588" spans="23:24" x14ac:dyDescent="0.2">
      <c r="W58588" s="25"/>
      <c r="X58588" s="25"/>
    </row>
    <row r="58589" spans="23:24" x14ac:dyDescent="0.2">
      <c r="W58589" s="25"/>
      <c r="X58589" s="25"/>
    </row>
    <row r="58590" spans="23:24" x14ac:dyDescent="0.2">
      <c r="W58590" s="25"/>
      <c r="X58590" s="25"/>
    </row>
    <row r="58591" spans="23:24" x14ac:dyDescent="0.2">
      <c r="W58591" s="25"/>
      <c r="X58591" s="25"/>
    </row>
    <row r="58592" spans="23:24" x14ac:dyDescent="0.2">
      <c r="W58592" s="25"/>
      <c r="X58592" s="25"/>
    </row>
    <row r="58593" spans="23:24" x14ac:dyDescent="0.2">
      <c r="W58593" s="25"/>
      <c r="X58593" s="25"/>
    </row>
    <row r="58594" spans="23:24" x14ac:dyDescent="0.2">
      <c r="W58594" s="25"/>
      <c r="X58594" s="25"/>
    </row>
    <row r="58595" spans="23:24" x14ac:dyDescent="0.2">
      <c r="W58595" s="25"/>
      <c r="X58595" s="25"/>
    </row>
    <row r="58596" spans="23:24" x14ac:dyDescent="0.2">
      <c r="W58596" s="25"/>
      <c r="X58596" s="25"/>
    </row>
    <row r="58597" spans="23:24" x14ac:dyDescent="0.2">
      <c r="W58597" s="25"/>
      <c r="X58597" s="25"/>
    </row>
    <row r="58598" spans="23:24" x14ac:dyDescent="0.2">
      <c r="W58598" s="25"/>
      <c r="X58598" s="25"/>
    </row>
    <row r="58599" spans="23:24" x14ac:dyDescent="0.2">
      <c r="W58599" s="25"/>
      <c r="X58599" s="25"/>
    </row>
    <row r="58600" spans="23:24" x14ac:dyDescent="0.2">
      <c r="W58600" s="25"/>
      <c r="X58600" s="25"/>
    </row>
    <row r="58601" spans="23:24" x14ac:dyDescent="0.2">
      <c r="W58601" s="25"/>
      <c r="X58601" s="25"/>
    </row>
    <row r="58602" spans="23:24" x14ac:dyDescent="0.2">
      <c r="W58602" s="25"/>
      <c r="X58602" s="25"/>
    </row>
    <row r="58603" spans="23:24" x14ac:dyDescent="0.2">
      <c r="W58603" s="25"/>
      <c r="X58603" s="25"/>
    </row>
    <row r="58604" spans="23:24" x14ac:dyDescent="0.2">
      <c r="W58604" s="25"/>
      <c r="X58604" s="25"/>
    </row>
    <row r="58605" spans="23:24" x14ac:dyDescent="0.2">
      <c r="W58605" s="25"/>
      <c r="X58605" s="25"/>
    </row>
    <row r="58606" spans="23:24" x14ac:dyDescent="0.2">
      <c r="W58606" s="25"/>
      <c r="X58606" s="25"/>
    </row>
    <row r="58607" spans="23:24" x14ac:dyDescent="0.2">
      <c r="W58607" s="25"/>
      <c r="X58607" s="25"/>
    </row>
    <row r="58608" spans="23:24" x14ac:dyDescent="0.2">
      <c r="W58608" s="25"/>
      <c r="X58608" s="25"/>
    </row>
    <row r="58609" spans="23:24" x14ac:dyDescent="0.2">
      <c r="W58609" s="25"/>
      <c r="X58609" s="25"/>
    </row>
    <row r="58610" spans="23:24" x14ac:dyDescent="0.2">
      <c r="W58610" s="25"/>
      <c r="X58610" s="25"/>
    </row>
    <row r="58611" spans="23:24" x14ac:dyDescent="0.2">
      <c r="W58611" s="25"/>
      <c r="X58611" s="25"/>
    </row>
    <row r="58612" spans="23:24" x14ac:dyDescent="0.2">
      <c r="W58612" s="25"/>
      <c r="X58612" s="25"/>
    </row>
    <row r="58613" spans="23:24" x14ac:dyDescent="0.2">
      <c r="W58613" s="25"/>
      <c r="X58613" s="25"/>
    </row>
    <row r="58614" spans="23:24" x14ac:dyDescent="0.2">
      <c r="W58614" s="25"/>
      <c r="X58614" s="25"/>
    </row>
    <row r="58615" spans="23:24" x14ac:dyDescent="0.2">
      <c r="W58615" s="25"/>
      <c r="X58615" s="25"/>
    </row>
    <row r="58616" spans="23:24" x14ac:dyDescent="0.2">
      <c r="W58616" s="25"/>
      <c r="X58616" s="25"/>
    </row>
    <row r="58617" spans="23:24" x14ac:dyDescent="0.2">
      <c r="W58617" s="25"/>
      <c r="X58617" s="25"/>
    </row>
    <row r="58618" spans="23:24" x14ac:dyDescent="0.2">
      <c r="W58618" s="25"/>
      <c r="X58618" s="25"/>
    </row>
    <row r="58619" spans="23:24" x14ac:dyDescent="0.2">
      <c r="W58619" s="25"/>
      <c r="X58619" s="25"/>
    </row>
    <row r="58620" spans="23:24" x14ac:dyDescent="0.2">
      <c r="W58620" s="25"/>
      <c r="X58620" s="25"/>
    </row>
    <row r="58621" spans="23:24" x14ac:dyDescent="0.2">
      <c r="W58621" s="25"/>
      <c r="X58621" s="25"/>
    </row>
    <row r="58622" spans="23:24" x14ac:dyDescent="0.2">
      <c r="W58622" s="25"/>
      <c r="X58622" s="25"/>
    </row>
    <row r="58623" spans="23:24" x14ac:dyDescent="0.2">
      <c r="W58623" s="25"/>
      <c r="X58623" s="25"/>
    </row>
    <row r="58624" spans="23:24" x14ac:dyDescent="0.2">
      <c r="W58624" s="25"/>
      <c r="X58624" s="25"/>
    </row>
    <row r="58625" spans="23:24" x14ac:dyDescent="0.2">
      <c r="W58625" s="25"/>
      <c r="X58625" s="25"/>
    </row>
    <row r="58626" spans="23:24" x14ac:dyDescent="0.2">
      <c r="W58626" s="25"/>
      <c r="X58626" s="25"/>
    </row>
    <row r="58627" spans="23:24" x14ac:dyDescent="0.2">
      <c r="W58627" s="25"/>
      <c r="X58627" s="25"/>
    </row>
    <row r="58628" spans="23:24" x14ac:dyDescent="0.2">
      <c r="W58628" s="25"/>
      <c r="X58628" s="25"/>
    </row>
    <row r="58629" spans="23:24" x14ac:dyDescent="0.2">
      <c r="W58629" s="25"/>
      <c r="X58629" s="25"/>
    </row>
    <row r="58630" spans="23:24" x14ac:dyDescent="0.2">
      <c r="W58630" s="25"/>
      <c r="X58630" s="25"/>
    </row>
    <row r="58631" spans="23:24" x14ac:dyDescent="0.2">
      <c r="W58631" s="25"/>
      <c r="X58631" s="25"/>
    </row>
    <row r="58632" spans="23:24" x14ac:dyDescent="0.2">
      <c r="W58632" s="25"/>
      <c r="X58632" s="25"/>
    </row>
    <row r="58633" spans="23:24" x14ac:dyDescent="0.2">
      <c r="W58633" s="25"/>
      <c r="X58633" s="25"/>
    </row>
    <row r="58634" spans="23:24" x14ac:dyDescent="0.2">
      <c r="W58634" s="25"/>
      <c r="X58634" s="25"/>
    </row>
    <row r="58635" spans="23:24" x14ac:dyDescent="0.2">
      <c r="W58635" s="25"/>
      <c r="X58635" s="25"/>
    </row>
    <row r="58636" spans="23:24" x14ac:dyDescent="0.2">
      <c r="W58636" s="25"/>
      <c r="X58636" s="25"/>
    </row>
    <row r="58637" spans="23:24" x14ac:dyDescent="0.2">
      <c r="W58637" s="25"/>
      <c r="X58637" s="25"/>
    </row>
    <row r="58638" spans="23:24" x14ac:dyDescent="0.2">
      <c r="W58638" s="25"/>
      <c r="X58638" s="25"/>
    </row>
    <row r="58639" spans="23:24" x14ac:dyDescent="0.2">
      <c r="W58639" s="25"/>
      <c r="X58639" s="25"/>
    </row>
    <row r="58640" spans="23:24" x14ac:dyDescent="0.2">
      <c r="W58640" s="25"/>
      <c r="X58640" s="25"/>
    </row>
    <row r="58641" spans="23:24" x14ac:dyDescent="0.2">
      <c r="W58641" s="25"/>
      <c r="X58641" s="25"/>
    </row>
    <row r="58642" spans="23:24" x14ac:dyDescent="0.2">
      <c r="W58642" s="25"/>
      <c r="X58642" s="25"/>
    </row>
    <row r="58643" spans="23:24" x14ac:dyDescent="0.2">
      <c r="W58643" s="25"/>
      <c r="X58643" s="25"/>
    </row>
    <row r="58644" spans="23:24" x14ac:dyDescent="0.2">
      <c r="W58644" s="25"/>
      <c r="X58644" s="25"/>
    </row>
    <row r="58645" spans="23:24" x14ac:dyDescent="0.2">
      <c r="W58645" s="25"/>
      <c r="X58645" s="25"/>
    </row>
    <row r="58646" spans="23:24" x14ac:dyDescent="0.2">
      <c r="W58646" s="25"/>
      <c r="X58646" s="25"/>
    </row>
    <row r="58647" spans="23:24" x14ac:dyDescent="0.2">
      <c r="W58647" s="25"/>
      <c r="X58647" s="25"/>
    </row>
    <row r="58648" spans="23:24" x14ac:dyDescent="0.2">
      <c r="W58648" s="25"/>
      <c r="X58648" s="25"/>
    </row>
    <row r="58649" spans="23:24" x14ac:dyDescent="0.2">
      <c r="W58649" s="25"/>
      <c r="X58649" s="25"/>
    </row>
    <row r="58650" spans="23:24" x14ac:dyDescent="0.2">
      <c r="W58650" s="25"/>
      <c r="X58650" s="25"/>
    </row>
    <row r="58651" spans="23:24" x14ac:dyDescent="0.2">
      <c r="W58651" s="25"/>
      <c r="X58651" s="25"/>
    </row>
    <row r="58652" spans="23:24" x14ac:dyDescent="0.2">
      <c r="W58652" s="25"/>
      <c r="X58652" s="25"/>
    </row>
    <row r="58653" spans="23:24" x14ac:dyDescent="0.2">
      <c r="W58653" s="25"/>
      <c r="X58653" s="25"/>
    </row>
    <row r="58654" spans="23:24" x14ac:dyDescent="0.2">
      <c r="W58654" s="25"/>
      <c r="X58654" s="25"/>
    </row>
    <row r="58655" spans="23:24" x14ac:dyDescent="0.2">
      <c r="W58655" s="25"/>
      <c r="X58655" s="25"/>
    </row>
    <row r="58656" spans="23:24" x14ac:dyDescent="0.2">
      <c r="W58656" s="25"/>
      <c r="X58656" s="25"/>
    </row>
    <row r="58657" spans="23:24" x14ac:dyDescent="0.2">
      <c r="W58657" s="25"/>
      <c r="X58657" s="25"/>
    </row>
    <row r="58658" spans="23:24" x14ac:dyDescent="0.2">
      <c r="W58658" s="25"/>
      <c r="X58658" s="25"/>
    </row>
    <row r="58659" spans="23:24" x14ac:dyDescent="0.2">
      <c r="W58659" s="25"/>
      <c r="X58659" s="25"/>
    </row>
    <row r="58660" spans="23:24" x14ac:dyDescent="0.2">
      <c r="W58660" s="25"/>
      <c r="X58660" s="25"/>
    </row>
    <row r="58661" spans="23:24" x14ac:dyDescent="0.2">
      <c r="W58661" s="25"/>
      <c r="X58661" s="25"/>
    </row>
    <row r="58662" spans="23:24" x14ac:dyDescent="0.2">
      <c r="W58662" s="25"/>
      <c r="X58662" s="25"/>
    </row>
    <row r="58663" spans="23:24" x14ac:dyDescent="0.2">
      <c r="W58663" s="25"/>
      <c r="X58663" s="25"/>
    </row>
    <row r="58664" spans="23:24" x14ac:dyDescent="0.2">
      <c r="W58664" s="25"/>
      <c r="X58664" s="25"/>
    </row>
    <row r="58665" spans="23:24" x14ac:dyDescent="0.2">
      <c r="W58665" s="25"/>
      <c r="X58665" s="25"/>
    </row>
    <row r="58666" spans="23:24" x14ac:dyDescent="0.2">
      <c r="W58666" s="25"/>
      <c r="X58666" s="25"/>
    </row>
    <row r="58667" spans="23:24" x14ac:dyDescent="0.2">
      <c r="W58667" s="25"/>
      <c r="X58667" s="25"/>
    </row>
    <row r="58668" spans="23:24" x14ac:dyDescent="0.2">
      <c r="W58668" s="25"/>
      <c r="X58668" s="25"/>
    </row>
    <row r="58669" spans="23:24" x14ac:dyDescent="0.2">
      <c r="W58669" s="25"/>
      <c r="X58669" s="25"/>
    </row>
    <row r="58670" spans="23:24" x14ac:dyDescent="0.2">
      <c r="W58670" s="25"/>
      <c r="X58670" s="25"/>
    </row>
    <row r="58671" spans="23:24" x14ac:dyDescent="0.2">
      <c r="W58671" s="25"/>
      <c r="X58671" s="25"/>
    </row>
    <row r="58672" spans="23:24" x14ac:dyDescent="0.2">
      <c r="W58672" s="25"/>
      <c r="X58672" s="25"/>
    </row>
    <row r="58673" spans="23:24" x14ac:dyDescent="0.2">
      <c r="W58673" s="25"/>
      <c r="X58673" s="25"/>
    </row>
    <row r="58674" spans="23:24" x14ac:dyDescent="0.2">
      <c r="W58674" s="25"/>
      <c r="X58674" s="25"/>
    </row>
    <row r="58675" spans="23:24" x14ac:dyDescent="0.2">
      <c r="W58675" s="25"/>
      <c r="X58675" s="25"/>
    </row>
    <row r="58676" spans="23:24" x14ac:dyDescent="0.2">
      <c r="W58676" s="25"/>
      <c r="X58676" s="25"/>
    </row>
    <row r="58677" spans="23:24" x14ac:dyDescent="0.2">
      <c r="W58677" s="25"/>
      <c r="X58677" s="25"/>
    </row>
    <row r="58678" spans="23:24" x14ac:dyDescent="0.2">
      <c r="W58678" s="25"/>
      <c r="X58678" s="25"/>
    </row>
    <row r="58679" spans="23:24" x14ac:dyDescent="0.2">
      <c r="W58679" s="25"/>
      <c r="X58679" s="25"/>
    </row>
    <row r="58680" spans="23:24" x14ac:dyDescent="0.2">
      <c r="W58680" s="25"/>
      <c r="X58680" s="25"/>
    </row>
    <row r="58681" spans="23:24" x14ac:dyDescent="0.2">
      <c r="W58681" s="25"/>
      <c r="X58681" s="25"/>
    </row>
    <row r="58682" spans="23:24" x14ac:dyDescent="0.2">
      <c r="W58682" s="25"/>
      <c r="X58682" s="25"/>
    </row>
    <row r="58683" spans="23:24" x14ac:dyDescent="0.2">
      <c r="W58683" s="25"/>
      <c r="X58683" s="25"/>
    </row>
    <row r="58684" spans="23:24" x14ac:dyDescent="0.2">
      <c r="W58684" s="25"/>
      <c r="X58684" s="25"/>
    </row>
    <row r="58685" spans="23:24" x14ac:dyDescent="0.2">
      <c r="W58685" s="25"/>
      <c r="X58685" s="25"/>
    </row>
    <row r="58686" spans="23:24" x14ac:dyDescent="0.2">
      <c r="W58686" s="25"/>
      <c r="X58686" s="25"/>
    </row>
    <row r="58687" spans="23:24" x14ac:dyDescent="0.2">
      <c r="W58687" s="25"/>
      <c r="X58687" s="25"/>
    </row>
    <row r="58688" spans="23:24" x14ac:dyDescent="0.2">
      <c r="W58688" s="25"/>
      <c r="X58688" s="25"/>
    </row>
    <row r="58689" spans="23:24" x14ac:dyDescent="0.2">
      <c r="W58689" s="25"/>
      <c r="X58689" s="25"/>
    </row>
    <row r="58690" spans="23:24" x14ac:dyDescent="0.2">
      <c r="W58690" s="25"/>
      <c r="X58690" s="25"/>
    </row>
    <row r="58691" spans="23:24" x14ac:dyDescent="0.2">
      <c r="W58691" s="25"/>
      <c r="X58691" s="25"/>
    </row>
    <row r="58692" spans="23:24" x14ac:dyDescent="0.2">
      <c r="W58692" s="25"/>
      <c r="X58692" s="25"/>
    </row>
    <row r="58693" spans="23:24" x14ac:dyDescent="0.2">
      <c r="W58693" s="25"/>
      <c r="X58693" s="25"/>
    </row>
    <row r="58694" spans="23:24" x14ac:dyDescent="0.2">
      <c r="W58694" s="25"/>
      <c r="X58694" s="25"/>
    </row>
    <row r="58695" spans="23:24" x14ac:dyDescent="0.2">
      <c r="W58695" s="25"/>
      <c r="X58695" s="25"/>
    </row>
    <row r="58696" spans="23:24" x14ac:dyDescent="0.2">
      <c r="W58696" s="25"/>
      <c r="X58696" s="25"/>
    </row>
    <row r="58697" spans="23:24" x14ac:dyDescent="0.2">
      <c r="W58697" s="25"/>
      <c r="X58697" s="25"/>
    </row>
    <row r="58698" spans="23:24" x14ac:dyDescent="0.2">
      <c r="W58698" s="25"/>
      <c r="X58698" s="25"/>
    </row>
    <row r="58699" spans="23:24" x14ac:dyDescent="0.2">
      <c r="W58699" s="25"/>
      <c r="X58699" s="25"/>
    </row>
    <row r="58700" spans="23:24" x14ac:dyDescent="0.2">
      <c r="W58700" s="25"/>
      <c r="X58700" s="25"/>
    </row>
    <row r="58701" spans="23:24" x14ac:dyDescent="0.2">
      <c r="W58701" s="25"/>
      <c r="X58701" s="25"/>
    </row>
    <row r="58702" spans="23:24" x14ac:dyDescent="0.2">
      <c r="W58702" s="25"/>
      <c r="X58702" s="25"/>
    </row>
    <row r="58703" spans="23:24" x14ac:dyDescent="0.2">
      <c r="W58703" s="25"/>
      <c r="X58703" s="25"/>
    </row>
    <row r="58704" spans="23:24" x14ac:dyDescent="0.2">
      <c r="W58704" s="25"/>
      <c r="X58704" s="25"/>
    </row>
    <row r="58705" spans="23:24" x14ac:dyDescent="0.2">
      <c r="W58705" s="25"/>
      <c r="X58705" s="25"/>
    </row>
    <row r="58706" spans="23:24" x14ac:dyDescent="0.2">
      <c r="W58706" s="25"/>
      <c r="X58706" s="25"/>
    </row>
    <row r="58707" spans="23:24" x14ac:dyDescent="0.2">
      <c r="W58707" s="25"/>
      <c r="X58707" s="25"/>
    </row>
    <row r="58708" spans="23:24" x14ac:dyDescent="0.2">
      <c r="W58708" s="25"/>
      <c r="X58708" s="25"/>
    </row>
    <row r="58709" spans="23:24" x14ac:dyDescent="0.2">
      <c r="W58709" s="25"/>
      <c r="X58709" s="25"/>
    </row>
    <row r="58710" spans="23:24" x14ac:dyDescent="0.2">
      <c r="W58710" s="25"/>
      <c r="X58710" s="25"/>
    </row>
    <row r="58711" spans="23:24" x14ac:dyDescent="0.2">
      <c r="W58711" s="25"/>
      <c r="X58711" s="25"/>
    </row>
    <row r="58712" spans="23:24" x14ac:dyDescent="0.2">
      <c r="W58712" s="25"/>
      <c r="X58712" s="25"/>
    </row>
    <row r="58713" spans="23:24" x14ac:dyDescent="0.2">
      <c r="W58713" s="25"/>
      <c r="X58713" s="25"/>
    </row>
    <row r="58714" spans="23:24" x14ac:dyDescent="0.2">
      <c r="W58714" s="25"/>
      <c r="X58714" s="25"/>
    </row>
    <row r="58715" spans="23:24" x14ac:dyDescent="0.2">
      <c r="W58715" s="25"/>
      <c r="X58715" s="25"/>
    </row>
    <row r="58716" spans="23:24" x14ac:dyDescent="0.2">
      <c r="W58716" s="25"/>
      <c r="X58716" s="25"/>
    </row>
    <row r="58717" spans="23:24" x14ac:dyDescent="0.2">
      <c r="W58717" s="25"/>
      <c r="X58717" s="25"/>
    </row>
    <row r="58718" spans="23:24" x14ac:dyDescent="0.2">
      <c r="W58718" s="25"/>
      <c r="X58718" s="25"/>
    </row>
    <row r="58719" spans="23:24" x14ac:dyDescent="0.2">
      <c r="W58719" s="25"/>
      <c r="X58719" s="25"/>
    </row>
    <row r="58720" spans="23:24" x14ac:dyDescent="0.2">
      <c r="W58720" s="25"/>
      <c r="X58720" s="25"/>
    </row>
    <row r="58721" spans="23:24" x14ac:dyDescent="0.2">
      <c r="W58721" s="25"/>
      <c r="X58721" s="25"/>
    </row>
    <row r="58722" spans="23:24" x14ac:dyDescent="0.2">
      <c r="W58722" s="25"/>
      <c r="X58722" s="25"/>
    </row>
    <row r="58723" spans="23:24" x14ac:dyDescent="0.2">
      <c r="W58723" s="25"/>
      <c r="X58723" s="25"/>
    </row>
    <row r="58724" spans="23:24" x14ac:dyDescent="0.2">
      <c r="W58724" s="25"/>
      <c r="X58724" s="25"/>
    </row>
    <row r="58725" spans="23:24" x14ac:dyDescent="0.2">
      <c r="W58725" s="25"/>
      <c r="X58725" s="25"/>
    </row>
    <row r="58726" spans="23:24" x14ac:dyDescent="0.2">
      <c r="W58726" s="25"/>
      <c r="X58726" s="25"/>
    </row>
    <row r="58727" spans="23:24" x14ac:dyDescent="0.2">
      <c r="W58727" s="25"/>
      <c r="X58727" s="25"/>
    </row>
    <row r="58728" spans="23:24" x14ac:dyDescent="0.2">
      <c r="W58728" s="25"/>
      <c r="X58728" s="25"/>
    </row>
    <row r="58729" spans="23:24" x14ac:dyDescent="0.2">
      <c r="W58729" s="25"/>
      <c r="X58729" s="25"/>
    </row>
    <row r="58730" spans="23:24" x14ac:dyDescent="0.2">
      <c r="W58730" s="25"/>
      <c r="X58730" s="25"/>
    </row>
    <row r="58731" spans="23:24" x14ac:dyDescent="0.2">
      <c r="W58731" s="25"/>
      <c r="X58731" s="25"/>
    </row>
    <row r="58732" spans="23:24" x14ac:dyDescent="0.2">
      <c r="W58732" s="25"/>
      <c r="X58732" s="25"/>
    </row>
    <row r="58733" spans="23:24" x14ac:dyDescent="0.2">
      <c r="W58733" s="25"/>
      <c r="X58733" s="25"/>
    </row>
    <row r="58734" spans="23:24" x14ac:dyDescent="0.2">
      <c r="W58734" s="25"/>
      <c r="X58734" s="25"/>
    </row>
    <row r="58735" spans="23:24" x14ac:dyDescent="0.2">
      <c r="W58735" s="25"/>
      <c r="X58735" s="25"/>
    </row>
    <row r="58736" spans="23:24" x14ac:dyDescent="0.2">
      <c r="W58736" s="25"/>
      <c r="X58736" s="25"/>
    </row>
    <row r="58737" spans="23:24" x14ac:dyDescent="0.2">
      <c r="W58737" s="25"/>
      <c r="X58737" s="25"/>
    </row>
    <row r="58738" spans="23:24" x14ac:dyDescent="0.2">
      <c r="W58738" s="25"/>
      <c r="X58738" s="25"/>
    </row>
    <row r="58739" spans="23:24" x14ac:dyDescent="0.2">
      <c r="W58739" s="25"/>
      <c r="X58739" s="25"/>
    </row>
    <row r="58740" spans="23:24" x14ac:dyDescent="0.2">
      <c r="W58740" s="25"/>
      <c r="X58740" s="25"/>
    </row>
    <row r="58741" spans="23:24" x14ac:dyDescent="0.2">
      <c r="W58741" s="25"/>
      <c r="X58741" s="25"/>
    </row>
    <row r="58742" spans="23:24" x14ac:dyDescent="0.2">
      <c r="W58742" s="25"/>
      <c r="X58742" s="25"/>
    </row>
    <row r="58743" spans="23:24" x14ac:dyDescent="0.2">
      <c r="W58743" s="25"/>
      <c r="X58743" s="25"/>
    </row>
    <row r="58744" spans="23:24" x14ac:dyDescent="0.2">
      <c r="W58744" s="25"/>
      <c r="X58744" s="25"/>
    </row>
    <row r="58745" spans="23:24" x14ac:dyDescent="0.2">
      <c r="W58745" s="25"/>
      <c r="X58745" s="25"/>
    </row>
    <row r="58746" spans="23:24" x14ac:dyDescent="0.2">
      <c r="W58746" s="25"/>
      <c r="X58746" s="25"/>
    </row>
    <row r="58747" spans="23:24" x14ac:dyDescent="0.2">
      <c r="W58747" s="25"/>
      <c r="X58747" s="25"/>
    </row>
    <row r="58748" spans="23:24" x14ac:dyDescent="0.2">
      <c r="W58748" s="25"/>
      <c r="X58748" s="25"/>
    </row>
    <row r="58749" spans="23:24" x14ac:dyDescent="0.2">
      <c r="W58749" s="25"/>
      <c r="X58749" s="25"/>
    </row>
    <row r="58750" spans="23:24" x14ac:dyDescent="0.2">
      <c r="W58750" s="25"/>
      <c r="X58750" s="25"/>
    </row>
    <row r="58751" spans="23:24" x14ac:dyDescent="0.2">
      <c r="W58751" s="25"/>
      <c r="X58751" s="25"/>
    </row>
    <row r="58752" spans="23:24" x14ac:dyDescent="0.2">
      <c r="W58752" s="25"/>
      <c r="X58752" s="25"/>
    </row>
    <row r="58753" spans="23:24" x14ac:dyDescent="0.2">
      <c r="W58753" s="25"/>
      <c r="X58753" s="25"/>
    </row>
    <row r="58754" spans="23:24" x14ac:dyDescent="0.2">
      <c r="W58754" s="25"/>
      <c r="X58754" s="25"/>
    </row>
    <row r="58755" spans="23:24" x14ac:dyDescent="0.2">
      <c r="W58755" s="25"/>
      <c r="X58755" s="25"/>
    </row>
    <row r="58756" spans="23:24" x14ac:dyDescent="0.2">
      <c r="W58756" s="25"/>
      <c r="X58756" s="25"/>
    </row>
    <row r="58757" spans="23:24" x14ac:dyDescent="0.2">
      <c r="W58757" s="25"/>
      <c r="X58757" s="25"/>
    </row>
    <row r="58758" spans="23:24" x14ac:dyDescent="0.2">
      <c r="W58758" s="25"/>
      <c r="X58758" s="25"/>
    </row>
    <row r="58759" spans="23:24" x14ac:dyDescent="0.2">
      <c r="W58759" s="25"/>
      <c r="X58759" s="25"/>
    </row>
    <row r="58760" spans="23:24" x14ac:dyDescent="0.2">
      <c r="W58760" s="25"/>
      <c r="X58760" s="25"/>
    </row>
    <row r="58761" spans="23:24" x14ac:dyDescent="0.2">
      <c r="W58761" s="25"/>
      <c r="X58761" s="25"/>
    </row>
    <row r="58762" spans="23:24" x14ac:dyDescent="0.2">
      <c r="W58762" s="25"/>
      <c r="X58762" s="25"/>
    </row>
    <row r="58763" spans="23:24" x14ac:dyDescent="0.2">
      <c r="W58763" s="25"/>
      <c r="X58763" s="25"/>
    </row>
    <row r="58764" spans="23:24" x14ac:dyDescent="0.2">
      <c r="W58764" s="25"/>
      <c r="X58764" s="25"/>
    </row>
    <row r="58765" spans="23:24" x14ac:dyDescent="0.2">
      <c r="W58765" s="25"/>
      <c r="X58765" s="25"/>
    </row>
    <row r="58766" spans="23:24" x14ac:dyDescent="0.2">
      <c r="W58766" s="25"/>
      <c r="X58766" s="25"/>
    </row>
    <row r="58767" spans="23:24" x14ac:dyDescent="0.2">
      <c r="W58767" s="25"/>
      <c r="X58767" s="25"/>
    </row>
    <row r="58768" spans="23:24" x14ac:dyDescent="0.2">
      <c r="W58768" s="25"/>
      <c r="X58768" s="25"/>
    </row>
    <row r="58769" spans="23:24" x14ac:dyDescent="0.2">
      <c r="W58769" s="25"/>
      <c r="X58769" s="25"/>
    </row>
    <row r="58770" spans="23:24" x14ac:dyDescent="0.2">
      <c r="W58770" s="25"/>
      <c r="X58770" s="25"/>
    </row>
    <row r="58771" spans="23:24" x14ac:dyDescent="0.2">
      <c r="W58771" s="25"/>
      <c r="X58771" s="25"/>
    </row>
    <row r="58772" spans="23:24" x14ac:dyDescent="0.2">
      <c r="W58772" s="25"/>
      <c r="X58772" s="25"/>
    </row>
    <row r="58773" spans="23:24" x14ac:dyDescent="0.2">
      <c r="W58773" s="25"/>
      <c r="X58773" s="25"/>
    </row>
    <row r="58774" spans="23:24" x14ac:dyDescent="0.2">
      <c r="W58774" s="25"/>
      <c r="X58774" s="25"/>
    </row>
    <row r="58775" spans="23:24" x14ac:dyDescent="0.2">
      <c r="W58775" s="25"/>
      <c r="X58775" s="25"/>
    </row>
    <row r="58776" spans="23:24" x14ac:dyDescent="0.2">
      <c r="W58776" s="25"/>
      <c r="X58776" s="25"/>
    </row>
    <row r="58777" spans="23:24" x14ac:dyDescent="0.2">
      <c r="W58777" s="25"/>
      <c r="X58777" s="25"/>
    </row>
    <row r="58778" spans="23:24" x14ac:dyDescent="0.2">
      <c r="W58778" s="25"/>
      <c r="X58778" s="25"/>
    </row>
    <row r="58779" spans="23:24" x14ac:dyDescent="0.2">
      <c r="W58779" s="25"/>
      <c r="X58779" s="25"/>
    </row>
    <row r="58780" spans="23:24" x14ac:dyDescent="0.2">
      <c r="W58780" s="25"/>
      <c r="X58780" s="25"/>
    </row>
    <row r="58781" spans="23:24" x14ac:dyDescent="0.2">
      <c r="W58781" s="25"/>
      <c r="X58781" s="25"/>
    </row>
    <row r="58782" spans="23:24" x14ac:dyDescent="0.2">
      <c r="W58782" s="25"/>
      <c r="X58782" s="25"/>
    </row>
    <row r="58783" spans="23:24" x14ac:dyDescent="0.2">
      <c r="W58783" s="25"/>
      <c r="X58783" s="25"/>
    </row>
    <row r="58784" spans="23:24" x14ac:dyDescent="0.2">
      <c r="W58784" s="25"/>
      <c r="X58784" s="25"/>
    </row>
    <row r="58785" spans="23:24" x14ac:dyDescent="0.2">
      <c r="W58785" s="25"/>
      <c r="X58785" s="25"/>
    </row>
    <row r="58786" spans="23:24" x14ac:dyDescent="0.2">
      <c r="W58786" s="25"/>
      <c r="X58786" s="25"/>
    </row>
    <row r="58787" spans="23:24" x14ac:dyDescent="0.2">
      <c r="W58787" s="25"/>
      <c r="X58787" s="25"/>
    </row>
    <row r="58788" spans="23:24" x14ac:dyDescent="0.2">
      <c r="W58788" s="25"/>
      <c r="X58788" s="25"/>
    </row>
    <row r="58789" spans="23:24" x14ac:dyDescent="0.2">
      <c r="W58789" s="25"/>
      <c r="X58789" s="25"/>
    </row>
    <row r="58790" spans="23:24" x14ac:dyDescent="0.2">
      <c r="W58790" s="25"/>
      <c r="X58790" s="25"/>
    </row>
    <row r="58791" spans="23:24" x14ac:dyDescent="0.2">
      <c r="W58791" s="25"/>
      <c r="X58791" s="25"/>
    </row>
    <row r="58792" spans="23:24" x14ac:dyDescent="0.2">
      <c r="W58792" s="25"/>
      <c r="X58792" s="25"/>
    </row>
    <row r="58793" spans="23:24" x14ac:dyDescent="0.2">
      <c r="W58793" s="25"/>
      <c r="X58793" s="25"/>
    </row>
    <row r="58794" spans="23:24" x14ac:dyDescent="0.2">
      <c r="W58794" s="25"/>
      <c r="X58794" s="25"/>
    </row>
    <row r="58795" spans="23:24" x14ac:dyDescent="0.2">
      <c r="W58795" s="25"/>
      <c r="X58795" s="25"/>
    </row>
    <row r="58796" spans="23:24" x14ac:dyDescent="0.2">
      <c r="W58796" s="25"/>
      <c r="X58796" s="25"/>
    </row>
    <row r="58797" spans="23:24" x14ac:dyDescent="0.2">
      <c r="W58797" s="25"/>
      <c r="X58797" s="25"/>
    </row>
    <row r="58798" spans="23:24" x14ac:dyDescent="0.2">
      <c r="W58798" s="25"/>
      <c r="X58798" s="25"/>
    </row>
    <row r="58799" spans="23:24" x14ac:dyDescent="0.2">
      <c r="W58799" s="25"/>
      <c r="X58799" s="25"/>
    </row>
    <row r="58800" spans="23:24" x14ac:dyDescent="0.2">
      <c r="W58800" s="25"/>
      <c r="X58800" s="25"/>
    </row>
    <row r="58801" spans="23:24" x14ac:dyDescent="0.2">
      <c r="W58801" s="25"/>
      <c r="X58801" s="25"/>
    </row>
    <row r="58802" spans="23:24" x14ac:dyDescent="0.2">
      <c r="W58802" s="25"/>
      <c r="X58802" s="25"/>
    </row>
    <row r="58803" spans="23:24" x14ac:dyDescent="0.2">
      <c r="W58803" s="25"/>
      <c r="X58803" s="25"/>
    </row>
    <row r="58804" spans="23:24" x14ac:dyDescent="0.2">
      <c r="W58804" s="25"/>
      <c r="X58804" s="25"/>
    </row>
    <row r="58805" spans="23:24" x14ac:dyDescent="0.2">
      <c r="W58805" s="25"/>
      <c r="X58805" s="25"/>
    </row>
    <row r="58806" spans="23:24" x14ac:dyDescent="0.2">
      <c r="W58806" s="25"/>
      <c r="X58806" s="25"/>
    </row>
    <row r="58807" spans="23:24" x14ac:dyDescent="0.2">
      <c r="W58807" s="25"/>
      <c r="X58807" s="25"/>
    </row>
    <row r="58808" spans="23:24" x14ac:dyDescent="0.2">
      <c r="W58808" s="25"/>
      <c r="X58808" s="25"/>
    </row>
    <row r="58809" spans="23:24" x14ac:dyDescent="0.2">
      <c r="W58809" s="25"/>
      <c r="X58809" s="25"/>
    </row>
    <row r="58810" spans="23:24" x14ac:dyDescent="0.2">
      <c r="W58810" s="25"/>
      <c r="X58810" s="25"/>
    </row>
    <row r="58811" spans="23:24" x14ac:dyDescent="0.2">
      <c r="W58811" s="25"/>
      <c r="X58811" s="25"/>
    </row>
    <row r="58812" spans="23:24" x14ac:dyDescent="0.2">
      <c r="W58812" s="25"/>
      <c r="X58812" s="25"/>
    </row>
    <row r="58813" spans="23:24" x14ac:dyDescent="0.2">
      <c r="W58813" s="25"/>
      <c r="X58813" s="25"/>
    </row>
    <row r="58814" spans="23:24" x14ac:dyDescent="0.2">
      <c r="W58814" s="25"/>
      <c r="X58814" s="25"/>
    </row>
    <row r="58815" spans="23:24" x14ac:dyDescent="0.2">
      <c r="W58815" s="25"/>
      <c r="X58815" s="25"/>
    </row>
    <row r="58816" spans="23:24" x14ac:dyDescent="0.2">
      <c r="W58816" s="25"/>
      <c r="X58816" s="25"/>
    </row>
    <row r="58817" spans="23:24" x14ac:dyDescent="0.2">
      <c r="W58817" s="25"/>
      <c r="X58817" s="25"/>
    </row>
    <row r="58818" spans="23:24" x14ac:dyDescent="0.2">
      <c r="W58818" s="25"/>
      <c r="X58818" s="25"/>
    </row>
    <row r="58819" spans="23:24" x14ac:dyDescent="0.2">
      <c r="W58819" s="25"/>
      <c r="X58819" s="25"/>
    </row>
    <row r="58820" spans="23:24" x14ac:dyDescent="0.2">
      <c r="W58820" s="25"/>
      <c r="X58820" s="25"/>
    </row>
    <row r="58821" spans="23:24" x14ac:dyDescent="0.2">
      <c r="W58821" s="25"/>
      <c r="X58821" s="25"/>
    </row>
    <row r="58822" spans="23:24" x14ac:dyDescent="0.2">
      <c r="W58822" s="25"/>
      <c r="X58822" s="25"/>
    </row>
    <row r="58823" spans="23:24" x14ac:dyDescent="0.2">
      <c r="W58823" s="25"/>
      <c r="X58823" s="25"/>
    </row>
    <row r="58824" spans="23:24" x14ac:dyDescent="0.2">
      <c r="W58824" s="25"/>
      <c r="X58824" s="25"/>
    </row>
    <row r="58825" spans="23:24" x14ac:dyDescent="0.2">
      <c r="W58825" s="25"/>
      <c r="X58825" s="25"/>
    </row>
    <row r="58826" spans="23:24" x14ac:dyDescent="0.2">
      <c r="W58826" s="25"/>
      <c r="X58826" s="25"/>
    </row>
    <row r="58827" spans="23:24" x14ac:dyDescent="0.2">
      <c r="W58827" s="25"/>
      <c r="X58827" s="25"/>
    </row>
    <row r="58828" spans="23:24" x14ac:dyDescent="0.2">
      <c r="W58828" s="25"/>
      <c r="X58828" s="25"/>
    </row>
    <row r="58829" spans="23:24" x14ac:dyDescent="0.2">
      <c r="W58829" s="25"/>
      <c r="X58829" s="25"/>
    </row>
    <row r="58830" spans="23:24" x14ac:dyDescent="0.2">
      <c r="W58830" s="25"/>
      <c r="X58830" s="25"/>
    </row>
    <row r="58831" spans="23:24" x14ac:dyDescent="0.2">
      <c r="W58831" s="25"/>
      <c r="X58831" s="25"/>
    </row>
    <row r="58832" spans="23:24" x14ac:dyDescent="0.2">
      <c r="W58832" s="25"/>
      <c r="X58832" s="25"/>
    </row>
    <row r="58833" spans="23:24" x14ac:dyDescent="0.2">
      <c r="W58833" s="25"/>
      <c r="X58833" s="25"/>
    </row>
    <row r="58834" spans="23:24" x14ac:dyDescent="0.2">
      <c r="W58834" s="25"/>
      <c r="X58834" s="25"/>
    </row>
    <row r="58835" spans="23:24" x14ac:dyDescent="0.2">
      <c r="W58835" s="25"/>
      <c r="X58835" s="25"/>
    </row>
    <row r="58836" spans="23:24" x14ac:dyDescent="0.2">
      <c r="W58836" s="25"/>
      <c r="X58836" s="25"/>
    </row>
    <row r="58837" spans="23:24" x14ac:dyDescent="0.2">
      <c r="W58837" s="25"/>
      <c r="X58837" s="25"/>
    </row>
    <row r="58838" spans="23:24" x14ac:dyDescent="0.2">
      <c r="W58838" s="25"/>
      <c r="X58838" s="25"/>
    </row>
    <row r="58839" spans="23:24" x14ac:dyDescent="0.2">
      <c r="W58839" s="25"/>
      <c r="X58839" s="25"/>
    </row>
    <row r="58840" spans="23:24" x14ac:dyDescent="0.2">
      <c r="W58840" s="25"/>
      <c r="X58840" s="25"/>
    </row>
    <row r="58841" spans="23:24" x14ac:dyDescent="0.2">
      <c r="W58841" s="25"/>
      <c r="X58841" s="25"/>
    </row>
    <row r="58842" spans="23:24" x14ac:dyDescent="0.2">
      <c r="W58842" s="25"/>
      <c r="X58842" s="25"/>
    </row>
    <row r="58843" spans="23:24" x14ac:dyDescent="0.2">
      <c r="W58843" s="25"/>
      <c r="X58843" s="25"/>
    </row>
    <row r="58844" spans="23:24" x14ac:dyDescent="0.2">
      <c r="W58844" s="25"/>
      <c r="X58844" s="25"/>
    </row>
    <row r="58845" spans="23:24" x14ac:dyDescent="0.2">
      <c r="W58845" s="25"/>
      <c r="X58845" s="25"/>
    </row>
    <row r="58846" spans="23:24" x14ac:dyDescent="0.2">
      <c r="W58846" s="25"/>
      <c r="X58846" s="25"/>
    </row>
    <row r="58847" spans="23:24" x14ac:dyDescent="0.2">
      <c r="W58847" s="25"/>
      <c r="X58847" s="25"/>
    </row>
    <row r="58848" spans="23:24" x14ac:dyDescent="0.2">
      <c r="W58848" s="25"/>
      <c r="X58848" s="25"/>
    </row>
    <row r="58849" spans="23:24" x14ac:dyDescent="0.2">
      <c r="W58849" s="25"/>
      <c r="X58849" s="25"/>
    </row>
    <row r="58850" spans="23:24" x14ac:dyDescent="0.2">
      <c r="W58850" s="25"/>
      <c r="X58850" s="25"/>
    </row>
    <row r="58851" spans="23:24" x14ac:dyDescent="0.2">
      <c r="W58851" s="25"/>
      <c r="X58851" s="25"/>
    </row>
    <row r="58852" spans="23:24" x14ac:dyDescent="0.2">
      <c r="W58852" s="25"/>
      <c r="X58852" s="25"/>
    </row>
    <row r="58853" spans="23:24" x14ac:dyDescent="0.2">
      <c r="W58853" s="25"/>
      <c r="X58853" s="25"/>
    </row>
    <row r="58854" spans="23:24" x14ac:dyDescent="0.2">
      <c r="W58854" s="25"/>
      <c r="X58854" s="25"/>
    </row>
    <row r="58855" spans="23:24" x14ac:dyDescent="0.2">
      <c r="W58855" s="25"/>
      <c r="X58855" s="25"/>
    </row>
    <row r="58856" spans="23:24" x14ac:dyDescent="0.2">
      <c r="W58856" s="25"/>
      <c r="X58856" s="25"/>
    </row>
    <row r="58857" spans="23:24" x14ac:dyDescent="0.2">
      <c r="W58857" s="25"/>
      <c r="X58857" s="25"/>
    </row>
    <row r="58858" spans="23:24" x14ac:dyDescent="0.2">
      <c r="W58858" s="25"/>
      <c r="X58858" s="25"/>
    </row>
    <row r="58859" spans="23:24" x14ac:dyDescent="0.2">
      <c r="W58859" s="25"/>
      <c r="X58859" s="25"/>
    </row>
    <row r="58860" spans="23:24" x14ac:dyDescent="0.2">
      <c r="W58860" s="25"/>
      <c r="X58860" s="25"/>
    </row>
    <row r="58861" spans="23:24" x14ac:dyDescent="0.2">
      <c r="W58861" s="25"/>
      <c r="X58861" s="25"/>
    </row>
    <row r="58862" spans="23:24" x14ac:dyDescent="0.2">
      <c r="W58862" s="25"/>
      <c r="X58862" s="25"/>
    </row>
    <row r="58863" spans="23:24" x14ac:dyDescent="0.2">
      <c r="W58863" s="25"/>
      <c r="X58863" s="25"/>
    </row>
    <row r="58864" spans="23:24" x14ac:dyDescent="0.2">
      <c r="W58864" s="25"/>
      <c r="X58864" s="25"/>
    </row>
    <row r="58865" spans="23:24" x14ac:dyDescent="0.2">
      <c r="W58865" s="25"/>
      <c r="X58865" s="25"/>
    </row>
    <row r="58866" spans="23:24" x14ac:dyDescent="0.2">
      <c r="W58866" s="25"/>
      <c r="X58866" s="25"/>
    </row>
    <row r="58867" spans="23:24" x14ac:dyDescent="0.2">
      <c r="W58867" s="25"/>
      <c r="X58867" s="25"/>
    </row>
    <row r="58868" spans="23:24" x14ac:dyDescent="0.2">
      <c r="W58868" s="25"/>
      <c r="X58868" s="25"/>
    </row>
    <row r="58869" spans="23:24" x14ac:dyDescent="0.2">
      <c r="W58869" s="25"/>
      <c r="X58869" s="25"/>
    </row>
    <row r="58870" spans="23:24" x14ac:dyDescent="0.2">
      <c r="W58870" s="25"/>
      <c r="X58870" s="25"/>
    </row>
    <row r="58871" spans="23:24" x14ac:dyDescent="0.2">
      <c r="W58871" s="25"/>
      <c r="X58871" s="25"/>
    </row>
    <row r="58872" spans="23:24" x14ac:dyDescent="0.2">
      <c r="W58872" s="25"/>
      <c r="X58872" s="25"/>
    </row>
    <row r="58873" spans="23:24" x14ac:dyDescent="0.2">
      <c r="W58873" s="25"/>
      <c r="X58873" s="25"/>
    </row>
    <row r="58874" spans="23:24" x14ac:dyDescent="0.2">
      <c r="W58874" s="25"/>
      <c r="X58874" s="25"/>
    </row>
    <row r="58875" spans="23:24" x14ac:dyDescent="0.2">
      <c r="W58875" s="25"/>
      <c r="X58875" s="25"/>
    </row>
    <row r="58876" spans="23:24" x14ac:dyDescent="0.2">
      <c r="W58876" s="25"/>
      <c r="X58876" s="25"/>
    </row>
    <row r="58877" spans="23:24" x14ac:dyDescent="0.2">
      <c r="W58877" s="25"/>
      <c r="X58877" s="25"/>
    </row>
    <row r="58878" spans="23:24" x14ac:dyDescent="0.2">
      <c r="W58878" s="25"/>
      <c r="X58878" s="25"/>
    </row>
    <row r="58879" spans="23:24" x14ac:dyDescent="0.2">
      <c r="W58879" s="25"/>
      <c r="X58879" s="25"/>
    </row>
    <row r="58880" spans="23:24" x14ac:dyDescent="0.2">
      <c r="W58880" s="25"/>
      <c r="X58880" s="25"/>
    </row>
    <row r="58881" spans="23:24" x14ac:dyDescent="0.2">
      <c r="W58881" s="25"/>
      <c r="X58881" s="25"/>
    </row>
    <row r="58882" spans="23:24" x14ac:dyDescent="0.2">
      <c r="W58882" s="25"/>
      <c r="X58882" s="25"/>
    </row>
    <row r="58883" spans="23:24" x14ac:dyDescent="0.2">
      <c r="W58883" s="25"/>
      <c r="X58883" s="25"/>
    </row>
    <row r="58884" spans="23:24" x14ac:dyDescent="0.2">
      <c r="W58884" s="25"/>
      <c r="X58884" s="25"/>
    </row>
    <row r="58885" spans="23:24" x14ac:dyDescent="0.2">
      <c r="W58885" s="25"/>
      <c r="X58885" s="25"/>
    </row>
    <row r="58886" spans="23:24" x14ac:dyDescent="0.2">
      <c r="W58886" s="25"/>
      <c r="X58886" s="25"/>
    </row>
    <row r="58887" spans="23:24" x14ac:dyDescent="0.2">
      <c r="W58887" s="25"/>
      <c r="X58887" s="25"/>
    </row>
    <row r="58888" spans="23:24" x14ac:dyDescent="0.2">
      <c r="W58888" s="25"/>
      <c r="X58888" s="25"/>
    </row>
    <row r="58889" spans="23:24" x14ac:dyDescent="0.2">
      <c r="W58889" s="25"/>
      <c r="X58889" s="25"/>
    </row>
    <row r="58890" spans="23:24" x14ac:dyDescent="0.2">
      <c r="W58890" s="25"/>
      <c r="X58890" s="25"/>
    </row>
    <row r="58891" spans="23:24" x14ac:dyDescent="0.2">
      <c r="W58891" s="25"/>
      <c r="X58891" s="25"/>
    </row>
    <row r="58892" spans="23:24" x14ac:dyDescent="0.2">
      <c r="W58892" s="25"/>
      <c r="X58892" s="25"/>
    </row>
    <row r="58893" spans="23:24" x14ac:dyDescent="0.2">
      <c r="W58893" s="25"/>
      <c r="X58893" s="25"/>
    </row>
    <row r="58894" spans="23:24" x14ac:dyDescent="0.2">
      <c r="W58894" s="25"/>
      <c r="X58894" s="25"/>
    </row>
    <row r="58895" spans="23:24" x14ac:dyDescent="0.2">
      <c r="W58895" s="25"/>
      <c r="X58895" s="25"/>
    </row>
    <row r="58896" spans="23:24" x14ac:dyDescent="0.2">
      <c r="W58896" s="25"/>
      <c r="X58896" s="25"/>
    </row>
    <row r="58897" spans="23:24" x14ac:dyDescent="0.2">
      <c r="W58897" s="25"/>
      <c r="X58897" s="25"/>
    </row>
    <row r="58898" spans="23:24" x14ac:dyDescent="0.2">
      <c r="W58898" s="25"/>
      <c r="X58898" s="25"/>
    </row>
    <row r="58899" spans="23:24" x14ac:dyDescent="0.2">
      <c r="W58899" s="25"/>
      <c r="X58899" s="25"/>
    </row>
    <row r="58900" spans="23:24" x14ac:dyDescent="0.2">
      <c r="W58900" s="25"/>
      <c r="X58900" s="25"/>
    </row>
    <row r="58901" spans="23:24" x14ac:dyDescent="0.2">
      <c r="W58901" s="25"/>
      <c r="X58901" s="25"/>
    </row>
    <row r="58902" spans="23:24" x14ac:dyDescent="0.2">
      <c r="W58902" s="25"/>
      <c r="X58902" s="25"/>
    </row>
    <row r="58903" spans="23:24" x14ac:dyDescent="0.2">
      <c r="W58903" s="25"/>
      <c r="X58903" s="25"/>
    </row>
    <row r="58904" spans="23:24" x14ac:dyDescent="0.2">
      <c r="W58904" s="25"/>
      <c r="X58904" s="25"/>
    </row>
    <row r="58905" spans="23:24" x14ac:dyDescent="0.2">
      <c r="W58905" s="25"/>
      <c r="X58905" s="25"/>
    </row>
    <row r="58906" spans="23:24" x14ac:dyDescent="0.2">
      <c r="W58906" s="25"/>
      <c r="X58906" s="25"/>
    </row>
    <row r="58907" spans="23:24" x14ac:dyDescent="0.2">
      <c r="W58907" s="25"/>
      <c r="X58907" s="25"/>
    </row>
    <row r="58908" spans="23:24" x14ac:dyDescent="0.2">
      <c r="W58908" s="25"/>
      <c r="X58908" s="25"/>
    </row>
    <row r="58909" spans="23:24" x14ac:dyDescent="0.2">
      <c r="W58909" s="25"/>
      <c r="X58909" s="25"/>
    </row>
    <row r="58910" spans="23:24" x14ac:dyDescent="0.2">
      <c r="W58910" s="25"/>
      <c r="X58910" s="25"/>
    </row>
    <row r="58911" spans="23:24" x14ac:dyDescent="0.2">
      <c r="W58911" s="25"/>
      <c r="X58911" s="25"/>
    </row>
    <row r="58912" spans="23:24" x14ac:dyDescent="0.2">
      <c r="W58912" s="25"/>
      <c r="X58912" s="25"/>
    </row>
    <row r="58913" spans="23:24" x14ac:dyDescent="0.2">
      <c r="W58913" s="25"/>
      <c r="X58913" s="25"/>
    </row>
    <row r="58914" spans="23:24" x14ac:dyDescent="0.2">
      <c r="W58914" s="25"/>
      <c r="X58914" s="25"/>
    </row>
    <row r="58915" spans="23:24" x14ac:dyDescent="0.2">
      <c r="W58915" s="25"/>
      <c r="X58915" s="25"/>
    </row>
    <row r="58916" spans="23:24" x14ac:dyDescent="0.2">
      <c r="W58916" s="25"/>
      <c r="X58916" s="25"/>
    </row>
    <row r="58917" spans="23:24" x14ac:dyDescent="0.2">
      <c r="W58917" s="25"/>
      <c r="X58917" s="25"/>
    </row>
    <row r="58918" spans="23:24" x14ac:dyDescent="0.2">
      <c r="W58918" s="25"/>
      <c r="X58918" s="25"/>
    </row>
    <row r="58919" spans="23:24" x14ac:dyDescent="0.2">
      <c r="W58919" s="25"/>
      <c r="X58919" s="25"/>
    </row>
    <row r="58920" spans="23:24" x14ac:dyDescent="0.2">
      <c r="W58920" s="25"/>
      <c r="X58920" s="25"/>
    </row>
    <row r="58921" spans="23:24" x14ac:dyDescent="0.2">
      <c r="W58921" s="25"/>
      <c r="X58921" s="25"/>
    </row>
    <row r="58922" spans="23:24" x14ac:dyDescent="0.2">
      <c r="W58922" s="25"/>
      <c r="X58922" s="25"/>
    </row>
    <row r="58923" spans="23:24" x14ac:dyDescent="0.2">
      <c r="W58923" s="25"/>
      <c r="X58923" s="25"/>
    </row>
    <row r="58924" spans="23:24" x14ac:dyDescent="0.2">
      <c r="W58924" s="25"/>
      <c r="X58924" s="25"/>
    </row>
    <row r="58925" spans="23:24" x14ac:dyDescent="0.2">
      <c r="W58925" s="25"/>
      <c r="X58925" s="25"/>
    </row>
    <row r="58926" spans="23:24" x14ac:dyDescent="0.2">
      <c r="W58926" s="25"/>
      <c r="X58926" s="25"/>
    </row>
    <row r="58927" spans="23:24" x14ac:dyDescent="0.2">
      <c r="W58927" s="25"/>
      <c r="X58927" s="25"/>
    </row>
    <row r="58928" spans="23:24" x14ac:dyDescent="0.2">
      <c r="W58928" s="25"/>
      <c r="X58928" s="25"/>
    </row>
    <row r="58929" spans="23:24" x14ac:dyDescent="0.2">
      <c r="W58929" s="25"/>
      <c r="X58929" s="25"/>
    </row>
    <row r="58930" spans="23:24" x14ac:dyDescent="0.2">
      <c r="W58930" s="25"/>
      <c r="X58930" s="25"/>
    </row>
    <row r="58931" spans="23:24" x14ac:dyDescent="0.2">
      <c r="W58931" s="25"/>
      <c r="X58931" s="25"/>
    </row>
    <row r="58932" spans="23:24" x14ac:dyDescent="0.2">
      <c r="W58932" s="25"/>
      <c r="X58932" s="25"/>
    </row>
    <row r="58933" spans="23:24" x14ac:dyDescent="0.2">
      <c r="W58933" s="25"/>
      <c r="X58933" s="25"/>
    </row>
    <row r="58934" spans="23:24" x14ac:dyDescent="0.2">
      <c r="W58934" s="25"/>
      <c r="X58934" s="25"/>
    </row>
    <row r="58935" spans="23:24" x14ac:dyDescent="0.2">
      <c r="W58935" s="25"/>
      <c r="X58935" s="25"/>
    </row>
    <row r="58936" spans="23:24" x14ac:dyDescent="0.2">
      <c r="W58936" s="25"/>
      <c r="X58936" s="25"/>
    </row>
    <row r="58937" spans="23:24" x14ac:dyDescent="0.2">
      <c r="W58937" s="25"/>
      <c r="X58937" s="25"/>
    </row>
    <row r="58938" spans="23:24" x14ac:dyDescent="0.2">
      <c r="W58938" s="25"/>
      <c r="X58938" s="25"/>
    </row>
    <row r="58939" spans="23:24" x14ac:dyDescent="0.2">
      <c r="W58939" s="25"/>
      <c r="X58939" s="25"/>
    </row>
    <row r="58940" spans="23:24" x14ac:dyDescent="0.2">
      <c r="W58940" s="25"/>
      <c r="X58940" s="25"/>
    </row>
    <row r="58941" spans="23:24" x14ac:dyDescent="0.2">
      <c r="W58941" s="25"/>
      <c r="X58941" s="25"/>
    </row>
    <row r="58942" spans="23:24" x14ac:dyDescent="0.2">
      <c r="W58942" s="25"/>
      <c r="X58942" s="25"/>
    </row>
    <row r="58943" spans="23:24" x14ac:dyDescent="0.2">
      <c r="W58943" s="25"/>
      <c r="X58943" s="25"/>
    </row>
    <row r="58944" spans="23:24" x14ac:dyDescent="0.2">
      <c r="W58944" s="25"/>
      <c r="X58944" s="25"/>
    </row>
    <row r="58945" spans="23:24" x14ac:dyDescent="0.2">
      <c r="W58945" s="25"/>
      <c r="X58945" s="25"/>
    </row>
    <row r="58946" spans="23:24" x14ac:dyDescent="0.2">
      <c r="W58946" s="25"/>
      <c r="X58946" s="25"/>
    </row>
    <row r="58947" spans="23:24" x14ac:dyDescent="0.2">
      <c r="W58947" s="25"/>
      <c r="X58947" s="25"/>
    </row>
    <row r="58948" spans="23:24" x14ac:dyDescent="0.2">
      <c r="W58948" s="25"/>
      <c r="X58948" s="25"/>
    </row>
    <row r="58949" spans="23:24" x14ac:dyDescent="0.2">
      <c r="W58949" s="25"/>
      <c r="X58949" s="25"/>
    </row>
    <row r="58950" spans="23:24" x14ac:dyDescent="0.2">
      <c r="W58950" s="25"/>
      <c r="X58950" s="25"/>
    </row>
    <row r="58951" spans="23:24" x14ac:dyDescent="0.2">
      <c r="W58951" s="25"/>
      <c r="X58951" s="25"/>
    </row>
    <row r="58952" spans="23:24" x14ac:dyDescent="0.2">
      <c r="W58952" s="25"/>
      <c r="X58952" s="25"/>
    </row>
    <row r="58953" spans="23:24" x14ac:dyDescent="0.2">
      <c r="W58953" s="25"/>
      <c r="X58953" s="25"/>
    </row>
    <row r="58954" spans="23:24" x14ac:dyDescent="0.2">
      <c r="W58954" s="25"/>
      <c r="X58954" s="25"/>
    </row>
    <row r="58955" spans="23:24" x14ac:dyDescent="0.2">
      <c r="W58955" s="25"/>
      <c r="X58955" s="25"/>
    </row>
    <row r="58956" spans="23:24" x14ac:dyDescent="0.2">
      <c r="W58956" s="25"/>
      <c r="X58956" s="25"/>
    </row>
    <row r="58957" spans="23:24" x14ac:dyDescent="0.2">
      <c r="W58957" s="25"/>
      <c r="X58957" s="25"/>
    </row>
    <row r="58958" spans="23:24" x14ac:dyDescent="0.2">
      <c r="W58958" s="25"/>
      <c r="X58958" s="25"/>
    </row>
    <row r="58959" spans="23:24" x14ac:dyDescent="0.2">
      <c r="W58959" s="25"/>
      <c r="X58959" s="25"/>
    </row>
    <row r="58960" spans="23:24" x14ac:dyDescent="0.2">
      <c r="W58960" s="25"/>
      <c r="X58960" s="25"/>
    </row>
    <row r="58961" spans="23:24" x14ac:dyDescent="0.2">
      <c r="W58961" s="25"/>
      <c r="X58961" s="25"/>
    </row>
    <row r="58962" spans="23:24" x14ac:dyDescent="0.2">
      <c r="W58962" s="25"/>
      <c r="X58962" s="25"/>
    </row>
    <row r="58963" spans="23:24" x14ac:dyDescent="0.2">
      <c r="W58963" s="25"/>
      <c r="X58963" s="25"/>
    </row>
    <row r="58964" spans="23:24" x14ac:dyDescent="0.2">
      <c r="W58964" s="25"/>
      <c r="X58964" s="25"/>
    </row>
    <row r="58965" spans="23:24" x14ac:dyDescent="0.2">
      <c r="W58965" s="25"/>
      <c r="X58965" s="25"/>
    </row>
    <row r="58966" spans="23:24" x14ac:dyDescent="0.2">
      <c r="W58966" s="25"/>
      <c r="X58966" s="25"/>
    </row>
    <row r="58967" spans="23:24" x14ac:dyDescent="0.2">
      <c r="W58967" s="25"/>
      <c r="X58967" s="25"/>
    </row>
    <row r="58968" spans="23:24" x14ac:dyDescent="0.2">
      <c r="W58968" s="25"/>
      <c r="X58968" s="25"/>
    </row>
    <row r="58969" spans="23:24" x14ac:dyDescent="0.2">
      <c r="W58969" s="25"/>
      <c r="X58969" s="25"/>
    </row>
    <row r="58970" spans="23:24" x14ac:dyDescent="0.2">
      <c r="W58970" s="25"/>
      <c r="X58970" s="25"/>
    </row>
    <row r="58971" spans="23:24" x14ac:dyDescent="0.2">
      <c r="W58971" s="25"/>
      <c r="X58971" s="25"/>
    </row>
    <row r="58972" spans="23:24" x14ac:dyDescent="0.2">
      <c r="W58972" s="25"/>
      <c r="X58972" s="25"/>
    </row>
    <row r="58973" spans="23:24" x14ac:dyDescent="0.2">
      <c r="W58973" s="25"/>
      <c r="X58973" s="25"/>
    </row>
    <row r="58974" spans="23:24" x14ac:dyDescent="0.2">
      <c r="W58974" s="25"/>
      <c r="X58974" s="25"/>
    </row>
    <row r="58975" spans="23:24" x14ac:dyDescent="0.2">
      <c r="W58975" s="25"/>
      <c r="X58975" s="25"/>
    </row>
    <row r="58976" spans="23:24" x14ac:dyDescent="0.2">
      <c r="W58976" s="25"/>
      <c r="X58976" s="25"/>
    </row>
    <row r="58977" spans="23:24" x14ac:dyDescent="0.2">
      <c r="W58977" s="25"/>
      <c r="X58977" s="25"/>
    </row>
    <row r="58978" spans="23:24" x14ac:dyDescent="0.2">
      <c r="W58978" s="25"/>
      <c r="X58978" s="25"/>
    </row>
    <row r="58979" spans="23:24" x14ac:dyDescent="0.2">
      <c r="W58979" s="25"/>
      <c r="X58979" s="25"/>
    </row>
    <row r="58980" spans="23:24" x14ac:dyDescent="0.2">
      <c r="W58980" s="25"/>
      <c r="X58980" s="25"/>
    </row>
    <row r="58981" spans="23:24" x14ac:dyDescent="0.2">
      <c r="W58981" s="25"/>
      <c r="X58981" s="25"/>
    </row>
    <row r="58982" spans="23:24" x14ac:dyDescent="0.2">
      <c r="W58982" s="25"/>
      <c r="X58982" s="25"/>
    </row>
    <row r="58983" spans="23:24" x14ac:dyDescent="0.2">
      <c r="W58983" s="25"/>
      <c r="X58983" s="25"/>
    </row>
    <row r="58984" spans="23:24" x14ac:dyDescent="0.2">
      <c r="W58984" s="25"/>
      <c r="X58984" s="25"/>
    </row>
    <row r="58985" spans="23:24" x14ac:dyDescent="0.2">
      <c r="W58985" s="25"/>
      <c r="X58985" s="25"/>
    </row>
    <row r="58986" spans="23:24" x14ac:dyDescent="0.2">
      <c r="W58986" s="25"/>
      <c r="X58986" s="25"/>
    </row>
    <row r="58987" spans="23:24" x14ac:dyDescent="0.2">
      <c r="W58987" s="25"/>
      <c r="X58987" s="25"/>
    </row>
    <row r="58988" spans="23:24" x14ac:dyDescent="0.2">
      <c r="W58988" s="25"/>
      <c r="X58988" s="25"/>
    </row>
    <row r="58989" spans="23:24" x14ac:dyDescent="0.2">
      <c r="W58989" s="25"/>
      <c r="X58989" s="25"/>
    </row>
    <row r="58990" spans="23:24" x14ac:dyDescent="0.2">
      <c r="W58990" s="25"/>
      <c r="X58990" s="25"/>
    </row>
    <row r="58991" spans="23:24" x14ac:dyDescent="0.2">
      <c r="W58991" s="25"/>
      <c r="X58991" s="25"/>
    </row>
    <row r="58992" spans="23:24" x14ac:dyDescent="0.2">
      <c r="W58992" s="25"/>
      <c r="X58992" s="25"/>
    </row>
    <row r="58993" spans="23:24" x14ac:dyDescent="0.2">
      <c r="W58993" s="25"/>
      <c r="X58993" s="25"/>
    </row>
    <row r="58994" spans="23:24" x14ac:dyDescent="0.2">
      <c r="W58994" s="25"/>
      <c r="X58994" s="25"/>
    </row>
    <row r="58995" spans="23:24" x14ac:dyDescent="0.2">
      <c r="W58995" s="25"/>
      <c r="X58995" s="25"/>
    </row>
    <row r="58996" spans="23:24" x14ac:dyDescent="0.2">
      <c r="W58996" s="25"/>
      <c r="X58996" s="25"/>
    </row>
    <row r="58997" spans="23:24" x14ac:dyDescent="0.2">
      <c r="W58997" s="25"/>
      <c r="X58997" s="25"/>
    </row>
    <row r="58998" spans="23:24" x14ac:dyDescent="0.2">
      <c r="W58998" s="25"/>
      <c r="X58998" s="25"/>
    </row>
    <row r="58999" spans="23:24" x14ac:dyDescent="0.2">
      <c r="W58999" s="25"/>
      <c r="X58999" s="25"/>
    </row>
    <row r="59000" spans="23:24" x14ac:dyDescent="0.2">
      <c r="W59000" s="25"/>
      <c r="X59000" s="25"/>
    </row>
    <row r="59001" spans="23:24" x14ac:dyDescent="0.2">
      <c r="W59001" s="25"/>
      <c r="X59001" s="25"/>
    </row>
    <row r="59002" spans="23:24" x14ac:dyDescent="0.2">
      <c r="W59002" s="25"/>
      <c r="X59002" s="25"/>
    </row>
    <row r="59003" spans="23:24" x14ac:dyDescent="0.2">
      <c r="W59003" s="25"/>
      <c r="X59003" s="25"/>
    </row>
    <row r="59004" spans="23:24" x14ac:dyDescent="0.2">
      <c r="W59004" s="25"/>
      <c r="X59004" s="25"/>
    </row>
    <row r="59005" spans="23:24" x14ac:dyDescent="0.2">
      <c r="W59005" s="25"/>
      <c r="X59005" s="25"/>
    </row>
    <row r="59006" spans="23:24" x14ac:dyDescent="0.2">
      <c r="W59006" s="25"/>
      <c r="X59006" s="25"/>
    </row>
    <row r="59007" spans="23:24" x14ac:dyDescent="0.2">
      <c r="W59007" s="25"/>
      <c r="X59007" s="25"/>
    </row>
    <row r="59008" spans="23:24" x14ac:dyDescent="0.2">
      <c r="W59008" s="25"/>
      <c r="X59008" s="25"/>
    </row>
    <row r="59009" spans="23:24" x14ac:dyDescent="0.2">
      <c r="W59009" s="25"/>
      <c r="X59009" s="25"/>
    </row>
    <row r="59010" spans="23:24" x14ac:dyDescent="0.2">
      <c r="W59010" s="25"/>
      <c r="X59010" s="25"/>
    </row>
    <row r="59011" spans="23:24" x14ac:dyDescent="0.2">
      <c r="W59011" s="25"/>
      <c r="X59011" s="25"/>
    </row>
    <row r="59012" spans="23:24" x14ac:dyDescent="0.2">
      <c r="W59012" s="25"/>
      <c r="X59012" s="25"/>
    </row>
    <row r="59013" spans="23:24" x14ac:dyDescent="0.2">
      <c r="W59013" s="25"/>
      <c r="X59013" s="25"/>
    </row>
    <row r="59014" spans="23:24" x14ac:dyDescent="0.2">
      <c r="W59014" s="25"/>
      <c r="X59014" s="25"/>
    </row>
    <row r="59015" spans="23:24" x14ac:dyDescent="0.2">
      <c r="W59015" s="25"/>
      <c r="X59015" s="25"/>
    </row>
    <row r="59016" spans="23:24" x14ac:dyDescent="0.2">
      <c r="W59016" s="25"/>
      <c r="X59016" s="25"/>
    </row>
    <row r="59017" spans="23:24" x14ac:dyDescent="0.2">
      <c r="W59017" s="25"/>
      <c r="X59017" s="25"/>
    </row>
    <row r="59018" spans="23:24" x14ac:dyDescent="0.2">
      <c r="W59018" s="25"/>
      <c r="X59018" s="25"/>
    </row>
    <row r="59019" spans="23:24" x14ac:dyDescent="0.2">
      <c r="W59019" s="25"/>
      <c r="X59019" s="25"/>
    </row>
    <row r="59020" spans="23:24" x14ac:dyDescent="0.2">
      <c r="W59020" s="25"/>
      <c r="X59020" s="25"/>
    </row>
    <row r="59021" spans="23:24" x14ac:dyDescent="0.2">
      <c r="W59021" s="25"/>
      <c r="X59021" s="25"/>
    </row>
    <row r="59022" spans="23:24" x14ac:dyDescent="0.2">
      <c r="W59022" s="25"/>
      <c r="X59022" s="25"/>
    </row>
    <row r="59023" spans="23:24" x14ac:dyDescent="0.2">
      <c r="W59023" s="25"/>
      <c r="X59023" s="25"/>
    </row>
    <row r="59024" spans="23:24" x14ac:dyDescent="0.2">
      <c r="W59024" s="25"/>
      <c r="X59024" s="25"/>
    </row>
    <row r="59025" spans="23:24" x14ac:dyDescent="0.2">
      <c r="W59025" s="25"/>
      <c r="X59025" s="25"/>
    </row>
    <row r="59026" spans="23:24" x14ac:dyDescent="0.2">
      <c r="W59026" s="25"/>
      <c r="X59026" s="25"/>
    </row>
    <row r="59027" spans="23:24" x14ac:dyDescent="0.2">
      <c r="W59027" s="25"/>
      <c r="X59027" s="25"/>
    </row>
    <row r="59028" spans="23:24" x14ac:dyDescent="0.2">
      <c r="W59028" s="25"/>
      <c r="X59028" s="25"/>
    </row>
    <row r="59029" spans="23:24" x14ac:dyDescent="0.2">
      <c r="W59029" s="25"/>
      <c r="X59029" s="25"/>
    </row>
    <row r="59030" spans="23:24" x14ac:dyDescent="0.2">
      <c r="W59030" s="25"/>
      <c r="X59030" s="25"/>
    </row>
    <row r="59031" spans="23:24" x14ac:dyDescent="0.2">
      <c r="W59031" s="25"/>
      <c r="X59031" s="25"/>
    </row>
    <row r="59032" spans="23:24" x14ac:dyDescent="0.2">
      <c r="W59032" s="25"/>
      <c r="X59032" s="25"/>
    </row>
    <row r="59033" spans="23:24" x14ac:dyDescent="0.2">
      <c r="W59033" s="25"/>
      <c r="X59033" s="25"/>
    </row>
    <row r="59034" spans="23:24" x14ac:dyDescent="0.2">
      <c r="W59034" s="25"/>
      <c r="X59034" s="25"/>
    </row>
    <row r="59035" spans="23:24" x14ac:dyDescent="0.2">
      <c r="W59035" s="25"/>
      <c r="X59035" s="25"/>
    </row>
    <row r="59036" spans="23:24" x14ac:dyDescent="0.2">
      <c r="W59036" s="25"/>
      <c r="X59036" s="25"/>
    </row>
    <row r="59037" spans="23:24" x14ac:dyDescent="0.2">
      <c r="W59037" s="25"/>
      <c r="X59037" s="25"/>
    </row>
    <row r="59038" spans="23:24" x14ac:dyDescent="0.2">
      <c r="W59038" s="25"/>
      <c r="X59038" s="25"/>
    </row>
    <row r="59039" spans="23:24" x14ac:dyDescent="0.2">
      <c r="W59039" s="25"/>
      <c r="X59039" s="25"/>
    </row>
    <row r="59040" spans="23:24" x14ac:dyDescent="0.2">
      <c r="W59040" s="25"/>
      <c r="X59040" s="25"/>
    </row>
    <row r="59041" spans="23:24" x14ac:dyDescent="0.2">
      <c r="W59041" s="25"/>
      <c r="X59041" s="25"/>
    </row>
    <row r="59042" spans="23:24" x14ac:dyDescent="0.2">
      <c r="W59042" s="25"/>
      <c r="X59042" s="25"/>
    </row>
    <row r="59043" spans="23:24" x14ac:dyDescent="0.2">
      <c r="W59043" s="25"/>
      <c r="X59043" s="25"/>
    </row>
    <row r="59044" spans="23:24" x14ac:dyDescent="0.2">
      <c r="W59044" s="25"/>
      <c r="X59044" s="25"/>
    </row>
    <row r="59045" spans="23:24" x14ac:dyDescent="0.2">
      <c r="W59045" s="25"/>
      <c r="X59045" s="25"/>
    </row>
    <row r="59046" spans="23:24" x14ac:dyDescent="0.2">
      <c r="W59046" s="25"/>
      <c r="X59046" s="25"/>
    </row>
    <row r="59047" spans="23:24" x14ac:dyDescent="0.2">
      <c r="W59047" s="25"/>
      <c r="X59047" s="25"/>
    </row>
    <row r="59048" spans="23:24" x14ac:dyDescent="0.2">
      <c r="W59048" s="25"/>
      <c r="X59048" s="25"/>
    </row>
    <row r="59049" spans="23:24" x14ac:dyDescent="0.2">
      <c r="W59049" s="25"/>
      <c r="X59049" s="25"/>
    </row>
    <row r="59050" spans="23:24" x14ac:dyDescent="0.2">
      <c r="W59050" s="25"/>
      <c r="X59050" s="25"/>
    </row>
    <row r="59051" spans="23:24" x14ac:dyDescent="0.2">
      <c r="W59051" s="25"/>
      <c r="X59051" s="25"/>
    </row>
    <row r="59052" spans="23:24" x14ac:dyDescent="0.2">
      <c r="W59052" s="25"/>
      <c r="X59052" s="25"/>
    </row>
    <row r="59053" spans="23:24" x14ac:dyDescent="0.2">
      <c r="W59053" s="25"/>
      <c r="X59053" s="25"/>
    </row>
    <row r="59054" spans="23:24" x14ac:dyDescent="0.2">
      <c r="W59054" s="25"/>
      <c r="X59054" s="25"/>
    </row>
    <row r="59055" spans="23:24" x14ac:dyDescent="0.2">
      <c r="W59055" s="25"/>
      <c r="X59055" s="25"/>
    </row>
    <row r="59056" spans="23:24" x14ac:dyDescent="0.2">
      <c r="W59056" s="25"/>
      <c r="X59056" s="25"/>
    </row>
    <row r="59057" spans="23:24" x14ac:dyDescent="0.2">
      <c r="W59057" s="25"/>
      <c r="X59057" s="25"/>
    </row>
    <row r="59058" spans="23:24" x14ac:dyDescent="0.2">
      <c r="W59058" s="25"/>
      <c r="X59058" s="25"/>
    </row>
    <row r="59059" spans="23:24" x14ac:dyDescent="0.2">
      <c r="W59059" s="25"/>
      <c r="X59059" s="25"/>
    </row>
    <row r="59060" spans="23:24" x14ac:dyDescent="0.2">
      <c r="W59060" s="25"/>
      <c r="X59060" s="25"/>
    </row>
    <row r="59061" spans="23:24" x14ac:dyDescent="0.2">
      <c r="W59061" s="25"/>
      <c r="X59061" s="25"/>
    </row>
    <row r="59062" spans="23:24" x14ac:dyDescent="0.2">
      <c r="W59062" s="25"/>
      <c r="X59062" s="25"/>
    </row>
    <row r="59063" spans="23:24" x14ac:dyDescent="0.2">
      <c r="W59063" s="25"/>
      <c r="X59063" s="25"/>
    </row>
    <row r="59064" spans="23:24" x14ac:dyDescent="0.2">
      <c r="W59064" s="25"/>
      <c r="X59064" s="25"/>
    </row>
    <row r="59065" spans="23:24" x14ac:dyDescent="0.2">
      <c r="W59065" s="25"/>
      <c r="X59065" s="25"/>
    </row>
    <row r="59066" spans="23:24" x14ac:dyDescent="0.2">
      <c r="W59066" s="25"/>
      <c r="X59066" s="25"/>
    </row>
    <row r="59067" spans="23:24" x14ac:dyDescent="0.2">
      <c r="W59067" s="25"/>
      <c r="X59067" s="25"/>
    </row>
    <row r="59068" spans="23:24" x14ac:dyDescent="0.2">
      <c r="W59068" s="25"/>
      <c r="X59068" s="25"/>
    </row>
    <row r="59069" spans="23:24" x14ac:dyDescent="0.2">
      <c r="W59069" s="25"/>
      <c r="X59069" s="25"/>
    </row>
    <row r="59070" spans="23:24" x14ac:dyDescent="0.2">
      <c r="W59070" s="25"/>
      <c r="X59070" s="25"/>
    </row>
    <row r="59071" spans="23:24" x14ac:dyDescent="0.2">
      <c r="W59071" s="25"/>
      <c r="X59071" s="25"/>
    </row>
    <row r="59072" spans="23:24" x14ac:dyDescent="0.2">
      <c r="W59072" s="25"/>
      <c r="X59072" s="25"/>
    </row>
    <row r="59073" spans="23:24" x14ac:dyDescent="0.2">
      <c r="W59073" s="25"/>
      <c r="X59073" s="25"/>
    </row>
    <row r="59074" spans="23:24" x14ac:dyDescent="0.2">
      <c r="W59074" s="25"/>
      <c r="X59074" s="25"/>
    </row>
    <row r="59075" spans="23:24" x14ac:dyDescent="0.2">
      <c r="W59075" s="25"/>
      <c r="X59075" s="25"/>
    </row>
    <row r="59076" spans="23:24" x14ac:dyDescent="0.2">
      <c r="W59076" s="25"/>
      <c r="X59076" s="25"/>
    </row>
    <row r="59077" spans="23:24" x14ac:dyDescent="0.2">
      <c r="W59077" s="25"/>
      <c r="X59077" s="25"/>
    </row>
    <row r="59078" spans="23:24" x14ac:dyDescent="0.2">
      <c r="W59078" s="25"/>
      <c r="X59078" s="25"/>
    </row>
    <row r="59079" spans="23:24" x14ac:dyDescent="0.2">
      <c r="W59079" s="25"/>
      <c r="X59079" s="25"/>
    </row>
    <row r="59080" spans="23:24" x14ac:dyDescent="0.2">
      <c r="W59080" s="25"/>
      <c r="X59080" s="25"/>
    </row>
    <row r="59081" spans="23:24" x14ac:dyDescent="0.2">
      <c r="W59081" s="25"/>
      <c r="X59081" s="25"/>
    </row>
    <row r="59082" spans="23:24" x14ac:dyDescent="0.2">
      <c r="W59082" s="25"/>
      <c r="X59082" s="25"/>
    </row>
    <row r="59083" spans="23:24" x14ac:dyDescent="0.2">
      <c r="W59083" s="25"/>
      <c r="X59083" s="25"/>
    </row>
    <row r="59084" spans="23:24" x14ac:dyDescent="0.2">
      <c r="W59084" s="25"/>
      <c r="X59084" s="25"/>
    </row>
    <row r="59085" spans="23:24" x14ac:dyDescent="0.2">
      <c r="W59085" s="25"/>
      <c r="X59085" s="25"/>
    </row>
    <row r="59086" spans="23:24" x14ac:dyDescent="0.2">
      <c r="W59086" s="25"/>
      <c r="X59086" s="25"/>
    </row>
    <row r="59087" spans="23:24" x14ac:dyDescent="0.2">
      <c r="W59087" s="25"/>
      <c r="X59087" s="25"/>
    </row>
    <row r="59088" spans="23:24" x14ac:dyDescent="0.2">
      <c r="W59088" s="25"/>
      <c r="X59088" s="25"/>
    </row>
    <row r="59089" spans="23:24" x14ac:dyDescent="0.2">
      <c r="W59089" s="25"/>
      <c r="X59089" s="25"/>
    </row>
    <row r="59090" spans="23:24" x14ac:dyDescent="0.2">
      <c r="W59090" s="25"/>
      <c r="X59090" s="25"/>
    </row>
    <row r="59091" spans="23:24" x14ac:dyDescent="0.2">
      <c r="W59091" s="25"/>
      <c r="X59091" s="25"/>
    </row>
    <row r="59092" spans="23:24" x14ac:dyDescent="0.2">
      <c r="W59092" s="25"/>
      <c r="X59092" s="25"/>
    </row>
    <row r="59093" spans="23:24" x14ac:dyDescent="0.2">
      <c r="W59093" s="25"/>
      <c r="X59093" s="25"/>
    </row>
    <row r="59094" spans="23:24" x14ac:dyDescent="0.2">
      <c r="W59094" s="25"/>
      <c r="X59094" s="25"/>
    </row>
    <row r="59095" spans="23:24" x14ac:dyDescent="0.2">
      <c r="W59095" s="25"/>
      <c r="X59095" s="25"/>
    </row>
    <row r="59096" spans="23:24" x14ac:dyDescent="0.2">
      <c r="W59096" s="25"/>
      <c r="X59096" s="25"/>
    </row>
    <row r="59097" spans="23:24" x14ac:dyDescent="0.2">
      <c r="W59097" s="25"/>
      <c r="X59097" s="25"/>
    </row>
    <row r="59098" spans="23:24" x14ac:dyDescent="0.2">
      <c r="W59098" s="25"/>
      <c r="X59098" s="25"/>
    </row>
    <row r="59099" spans="23:24" x14ac:dyDescent="0.2">
      <c r="W59099" s="25"/>
      <c r="X59099" s="25"/>
    </row>
    <row r="59100" spans="23:24" x14ac:dyDescent="0.2">
      <c r="W59100" s="25"/>
      <c r="X59100" s="25"/>
    </row>
    <row r="59101" spans="23:24" x14ac:dyDescent="0.2">
      <c r="W59101" s="25"/>
      <c r="X59101" s="25"/>
    </row>
    <row r="59102" spans="23:24" x14ac:dyDescent="0.2">
      <c r="W59102" s="25"/>
      <c r="X59102" s="25"/>
    </row>
    <row r="59103" spans="23:24" x14ac:dyDescent="0.2">
      <c r="W59103" s="25"/>
      <c r="X59103" s="25"/>
    </row>
    <row r="59104" spans="23:24" x14ac:dyDescent="0.2">
      <c r="W59104" s="25"/>
      <c r="X59104" s="25"/>
    </row>
    <row r="59105" spans="23:24" x14ac:dyDescent="0.2">
      <c r="W59105" s="25"/>
      <c r="X59105" s="25"/>
    </row>
    <row r="59106" spans="23:24" x14ac:dyDescent="0.2">
      <c r="W59106" s="25"/>
      <c r="X59106" s="25"/>
    </row>
    <row r="59107" spans="23:24" x14ac:dyDescent="0.2">
      <c r="W59107" s="25"/>
      <c r="X59107" s="25"/>
    </row>
    <row r="59108" spans="23:24" x14ac:dyDescent="0.2">
      <c r="W59108" s="25"/>
      <c r="X59108" s="25"/>
    </row>
    <row r="59109" spans="23:24" x14ac:dyDescent="0.2">
      <c r="W59109" s="25"/>
      <c r="X59109" s="25"/>
    </row>
    <row r="59110" spans="23:24" x14ac:dyDescent="0.2">
      <c r="W59110" s="25"/>
      <c r="X59110" s="25"/>
    </row>
    <row r="59111" spans="23:24" x14ac:dyDescent="0.2">
      <c r="W59111" s="25"/>
      <c r="X59111" s="25"/>
    </row>
    <row r="59112" spans="23:24" x14ac:dyDescent="0.2">
      <c r="W59112" s="25"/>
      <c r="X59112" s="25"/>
    </row>
    <row r="59113" spans="23:24" x14ac:dyDescent="0.2">
      <c r="W59113" s="25"/>
      <c r="X59113" s="25"/>
    </row>
    <row r="59114" spans="23:24" x14ac:dyDescent="0.2">
      <c r="W59114" s="25"/>
      <c r="X59114" s="25"/>
    </row>
    <row r="59115" spans="23:24" x14ac:dyDescent="0.2">
      <c r="W59115" s="25"/>
      <c r="X59115" s="25"/>
    </row>
    <row r="59116" spans="23:24" x14ac:dyDescent="0.2">
      <c r="W59116" s="25"/>
      <c r="X59116" s="25"/>
    </row>
    <row r="59117" spans="23:24" x14ac:dyDescent="0.2">
      <c r="W59117" s="25"/>
      <c r="X59117" s="25"/>
    </row>
    <row r="59118" spans="23:24" x14ac:dyDescent="0.2">
      <c r="W59118" s="25"/>
      <c r="X59118" s="25"/>
    </row>
    <row r="59119" spans="23:24" x14ac:dyDescent="0.2">
      <c r="W59119" s="25"/>
      <c r="X59119" s="25"/>
    </row>
    <row r="59120" spans="23:24" x14ac:dyDescent="0.2">
      <c r="W59120" s="25"/>
      <c r="X59120" s="25"/>
    </row>
    <row r="59121" spans="23:24" x14ac:dyDescent="0.2">
      <c r="W59121" s="25"/>
      <c r="X59121" s="25"/>
    </row>
    <row r="59122" spans="23:24" x14ac:dyDescent="0.2">
      <c r="W59122" s="25"/>
      <c r="X59122" s="25"/>
    </row>
    <row r="59123" spans="23:24" x14ac:dyDescent="0.2">
      <c r="W59123" s="25"/>
      <c r="X59123" s="25"/>
    </row>
    <row r="59124" spans="23:24" x14ac:dyDescent="0.2">
      <c r="W59124" s="25"/>
      <c r="X59124" s="25"/>
    </row>
    <row r="59125" spans="23:24" x14ac:dyDescent="0.2">
      <c r="W59125" s="25"/>
      <c r="X59125" s="25"/>
    </row>
    <row r="59126" spans="23:24" x14ac:dyDescent="0.2">
      <c r="W59126" s="25"/>
      <c r="X59126" s="25"/>
    </row>
    <row r="59127" spans="23:24" x14ac:dyDescent="0.2">
      <c r="W59127" s="25"/>
      <c r="X59127" s="25"/>
    </row>
    <row r="59128" spans="23:24" x14ac:dyDescent="0.2">
      <c r="W59128" s="25"/>
      <c r="X59128" s="25"/>
    </row>
    <row r="59129" spans="23:24" x14ac:dyDescent="0.2">
      <c r="W59129" s="25"/>
      <c r="X59129" s="25"/>
    </row>
    <row r="59130" spans="23:24" x14ac:dyDescent="0.2">
      <c r="W59130" s="25"/>
      <c r="X59130" s="25"/>
    </row>
    <row r="59131" spans="23:24" x14ac:dyDescent="0.2">
      <c r="W59131" s="25"/>
      <c r="X59131" s="25"/>
    </row>
    <row r="59132" spans="23:24" x14ac:dyDescent="0.2">
      <c r="W59132" s="25"/>
      <c r="X59132" s="25"/>
    </row>
    <row r="59133" spans="23:24" x14ac:dyDescent="0.2">
      <c r="W59133" s="25"/>
      <c r="X59133" s="25"/>
    </row>
    <row r="59134" spans="23:24" x14ac:dyDescent="0.2">
      <c r="W59134" s="25"/>
      <c r="X59134" s="25"/>
    </row>
    <row r="59135" spans="23:24" x14ac:dyDescent="0.2">
      <c r="W59135" s="25"/>
      <c r="X59135" s="25"/>
    </row>
    <row r="59136" spans="23:24" x14ac:dyDescent="0.2">
      <c r="W59136" s="25"/>
      <c r="X59136" s="25"/>
    </row>
    <row r="59137" spans="23:24" x14ac:dyDescent="0.2">
      <c r="W59137" s="25"/>
      <c r="X59137" s="25"/>
    </row>
    <row r="59138" spans="23:24" x14ac:dyDescent="0.2">
      <c r="W59138" s="25"/>
      <c r="X59138" s="25"/>
    </row>
    <row r="59139" spans="23:24" x14ac:dyDescent="0.2">
      <c r="W59139" s="25"/>
      <c r="X59139" s="25"/>
    </row>
    <row r="59140" spans="23:24" x14ac:dyDescent="0.2">
      <c r="W59140" s="25"/>
      <c r="X59140" s="25"/>
    </row>
    <row r="59141" spans="23:24" x14ac:dyDescent="0.2">
      <c r="W59141" s="25"/>
      <c r="X59141" s="25"/>
    </row>
    <row r="59142" spans="23:24" x14ac:dyDescent="0.2">
      <c r="W59142" s="25"/>
      <c r="X59142" s="25"/>
    </row>
    <row r="59143" spans="23:24" x14ac:dyDescent="0.2">
      <c r="W59143" s="25"/>
      <c r="X59143" s="25"/>
    </row>
    <row r="59144" spans="23:24" x14ac:dyDescent="0.2">
      <c r="W59144" s="25"/>
      <c r="X59144" s="25"/>
    </row>
    <row r="59145" spans="23:24" x14ac:dyDescent="0.2">
      <c r="W59145" s="25"/>
      <c r="X59145" s="25"/>
    </row>
    <row r="59146" spans="23:24" x14ac:dyDescent="0.2">
      <c r="W59146" s="25"/>
      <c r="X59146" s="25"/>
    </row>
    <row r="59147" spans="23:24" x14ac:dyDescent="0.2">
      <c r="W59147" s="25"/>
      <c r="X59147" s="25"/>
    </row>
    <row r="59148" spans="23:24" x14ac:dyDescent="0.2">
      <c r="W59148" s="25"/>
      <c r="X59148" s="25"/>
    </row>
    <row r="59149" spans="23:24" x14ac:dyDescent="0.2">
      <c r="W59149" s="25"/>
      <c r="X59149" s="25"/>
    </row>
    <row r="59150" spans="23:24" x14ac:dyDescent="0.2">
      <c r="W59150" s="25"/>
      <c r="X59150" s="25"/>
    </row>
    <row r="59151" spans="23:24" x14ac:dyDescent="0.2">
      <c r="W59151" s="25"/>
      <c r="X59151" s="25"/>
    </row>
    <row r="59152" spans="23:24" x14ac:dyDescent="0.2">
      <c r="W59152" s="25"/>
      <c r="X59152" s="25"/>
    </row>
    <row r="59153" spans="23:24" x14ac:dyDescent="0.2">
      <c r="W59153" s="25"/>
      <c r="X59153" s="25"/>
    </row>
    <row r="59154" spans="23:24" x14ac:dyDescent="0.2">
      <c r="W59154" s="25"/>
      <c r="X59154" s="25"/>
    </row>
    <row r="59155" spans="23:24" x14ac:dyDescent="0.2">
      <c r="W59155" s="25"/>
      <c r="X59155" s="25"/>
    </row>
    <row r="59156" spans="23:24" x14ac:dyDescent="0.2">
      <c r="W59156" s="25"/>
      <c r="X59156" s="25"/>
    </row>
    <row r="59157" spans="23:24" x14ac:dyDescent="0.2">
      <c r="W59157" s="25"/>
      <c r="X59157" s="25"/>
    </row>
    <row r="59158" spans="23:24" x14ac:dyDescent="0.2">
      <c r="W59158" s="25"/>
      <c r="X59158" s="25"/>
    </row>
    <row r="59159" spans="23:24" x14ac:dyDescent="0.2">
      <c r="W59159" s="25"/>
      <c r="X59159" s="25"/>
    </row>
    <row r="59160" spans="23:24" x14ac:dyDescent="0.2">
      <c r="W59160" s="25"/>
      <c r="X59160" s="25"/>
    </row>
    <row r="59161" spans="23:24" x14ac:dyDescent="0.2">
      <c r="W59161" s="25"/>
      <c r="X59161" s="25"/>
    </row>
    <row r="59162" spans="23:24" x14ac:dyDescent="0.2">
      <c r="W59162" s="25"/>
      <c r="X59162" s="25"/>
    </row>
    <row r="59163" spans="23:24" x14ac:dyDescent="0.2">
      <c r="W59163" s="25"/>
      <c r="X59163" s="25"/>
    </row>
    <row r="59164" spans="23:24" x14ac:dyDescent="0.2">
      <c r="W59164" s="25"/>
      <c r="X59164" s="25"/>
    </row>
    <row r="59165" spans="23:24" x14ac:dyDescent="0.2">
      <c r="W59165" s="25"/>
      <c r="X59165" s="25"/>
    </row>
    <row r="59166" spans="23:24" x14ac:dyDescent="0.2">
      <c r="W59166" s="25"/>
      <c r="X59166" s="25"/>
    </row>
    <row r="59167" spans="23:24" x14ac:dyDescent="0.2">
      <c r="W59167" s="25"/>
      <c r="X59167" s="25"/>
    </row>
    <row r="59168" spans="23:24" x14ac:dyDescent="0.2">
      <c r="W59168" s="25"/>
      <c r="X59168" s="25"/>
    </row>
    <row r="59169" spans="23:24" x14ac:dyDescent="0.2">
      <c r="W59169" s="25"/>
      <c r="X59169" s="25"/>
    </row>
    <row r="59170" spans="23:24" x14ac:dyDescent="0.2">
      <c r="W59170" s="25"/>
      <c r="X59170" s="25"/>
    </row>
    <row r="59171" spans="23:24" x14ac:dyDescent="0.2">
      <c r="W59171" s="25"/>
      <c r="X59171" s="25"/>
    </row>
    <row r="59172" spans="23:24" x14ac:dyDescent="0.2">
      <c r="W59172" s="25"/>
      <c r="X59172" s="25"/>
    </row>
    <row r="59173" spans="23:24" x14ac:dyDescent="0.2">
      <c r="W59173" s="25"/>
      <c r="X59173" s="25"/>
    </row>
    <row r="59174" spans="23:24" x14ac:dyDescent="0.2">
      <c r="W59174" s="25"/>
      <c r="X59174" s="25"/>
    </row>
    <row r="59175" spans="23:24" x14ac:dyDescent="0.2">
      <c r="W59175" s="25"/>
      <c r="X59175" s="25"/>
    </row>
    <row r="59176" spans="23:24" x14ac:dyDescent="0.2">
      <c r="W59176" s="25"/>
      <c r="X59176" s="25"/>
    </row>
    <row r="59177" spans="23:24" x14ac:dyDescent="0.2">
      <c r="W59177" s="25"/>
      <c r="X59177" s="25"/>
    </row>
    <row r="59178" spans="23:24" x14ac:dyDescent="0.2">
      <c r="W59178" s="25"/>
      <c r="X59178" s="25"/>
    </row>
    <row r="59179" spans="23:24" x14ac:dyDescent="0.2">
      <c r="W59179" s="25"/>
      <c r="X59179" s="25"/>
    </row>
    <row r="59180" spans="23:24" x14ac:dyDescent="0.2">
      <c r="W59180" s="25"/>
      <c r="X59180" s="25"/>
    </row>
    <row r="59181" spans="23:24" x14ac:dyDescent="0.2">
      <c r="W59181" s="25"/>
      <c r="X59181" s="25"/>
    </row>
    <row r="59182" spans="23:24" x14ac:dyDescent="0.2">
      <c r="W59182" s="25"/>
      <c r="X59182" s="25"/>
    </row>
    <row r="59183" spans="23:24" x14ac:dyDescent="0.2">
      <c r="W59183" s="25"/>
      <c r="X59183" s="25"/>
    </row>
    <row r="59184" spans="23:24" x14ac:dyDescent="0.2">
      <c r="W59184" s="25"/>
      <c r="X59184" s="25"/>
    </row>
    <row r="59185" spans="23:24" x14ac:dyDescent="0.2">
      <c r="W59185" s="25"/>
      <c r="X59185" s="25"/>
    </row>
    <row r="59186" spans="23:24" x14ac:dyDescent="0.2">
      <c r="W59186" s="25"/>
      <c r="X59186" s="25"/>
    </row>
    <row r="59187" spans="23:24" x14ac:dyDescent="0.2">
      <c r="W59187" s="25"/>
      <c r="X59187" s="25"/>
    </row>
    <row r="59188" spans="23:24" x14ac:dyDescent="0.2">
      <c r="W59188" s="25"/>
      <c r="X59188" s="25"/>
    </row>
    <row r="59189" spans="23:24" x14ac:dyDescent="0.2">
      <c r="W59189" s="25"/>
      <c r="X59189" s="25"/>
    </row>
    <row r="59190" spans="23:24" x14ac:dyDescent="0.2">
      <c r="W59190" s="25"/>
      <c r="X59190" s="25"/>
    </row>
    <row r="59191" spans="23:24" x14ac:dyDescent="0.2">
      <c r="W59191" s="25"/>
      <c r="X59191" s="25"/>
    </row>
    <row r="59192" spans="23:24" x14ac:dyDescent="0.2">
      <c r="W59192" s="25"/>
      <c r="X59192" s="25"/>
    </row>
    <row r="59193" spans="23:24" x14ac:dyDescent="0.2">
      <c r="W59193" s="25"/>
      <c r="X59193" s="25"/>
    </row>
    <row r="59194" spans="23:24" x14ac:dyDescent="0.2">
      <c r="W59194" s="25"/>
      <c r="X59194" s="25"/>
    </row>
    <row r="59195" spans="23:24" x14ac:dyDescent="0.2">
      <c r="W59195" s="25"/>
      <c r="X59195" s="25"/>
    </row>
    <row r="59196" spans="23:24" x14ac:dyDescent="0.2">
      <c r="W59196" s="25"/>
      <c r="X59196" s="25"/>
    </row>
    <row r="59197" spans="23:24" x14ac:dyDescent="0.2">
      <c r="W59197" s="25"/>
      <c r="X59197" s="25"/>
    </row>
    <row r="59198" spans="23:24" x14ac:dyDescent="0.2">
      <c r="W59198" s="25"/>
      <c r="X59198" s="25"/>
    </row>
    <row r="59199" spans="23:24" x14ac:dyDescent="0.2">
      <c r="W59199" s="25"/>
      <c r="X59199" s="25"/>
    </row>
    <row r="59200" spans="23:24" x14ac:dyDescent="0.2">
      <c r="W59200" s="25"/>
      <c r="X59200" s="25"/>
    </row>
    <row r="59201" spans="23:24" x14ac:dyDescent="0.2">
      <c r="W59201" s="25"/>
      <c r="X59201" s="25"/>
    </row>
    <row r="59202" spans="23:24" x14ac:dyDescent="0.2">
      <c r="W59202" s="25"/>
      <c r="X59202" s="25"/>
    </row>
    <row r="59203" spans="23:24" x14ac:dyDescent="0.2">
      <c r="W59203" s="25"/>
      <c r="X59203" s="25"/>
    </row>
    <row r="59204" spans="23:24" x14ac:dyDescent="0.2">
      <c r="W59204" s="25"/>
      <c r="X59204" s="25"/>
    </row>
    <row r="59205" spans="23:24" x14ac:dyDescent="0.2">
      <c r="W59205" s="25"/>
      <c r="X59205" s="25"/>
    </row>
    <row r="59206" spans="23:24" x14ac:dyDescent="0.2">
      <c r="W59206" s="25"/>
      <c r="X59206" s="25"/>
    </row>
    <row r="59207" spans="23:24" x14ac:dyDescent="0.2">
      <c r="W59207" s="25"/>
      <c r="X59207" s="25"/>
    </row>
    <row r="59208" spans="23:24" x14ac:dyDescent="0.2">
      <c r="W59208" s="25"/>
      <c r="X59208" s="25"/>
    </row>
    <row r="59209" spans="23:24" x14ac:dyDescent="0.2">
      <c r="W59209" s="25"/>
      <c r="X59209" s="25"/>
    </row>
    <row r="59210" spans="23:24" x14ac:dyDescent="0.2">
      <c r="W59210" s="25"/>
      <c r="X59210" s="25"/>
    </row>
    <row r="59211" spans="23:24" x14ac:dyDescent="0.2">
      <c r="W59211" s="25"/>
      <c r="X59211" s="25"/>
    </row>
    <row r="59212" spans="23:24" x14ac:dyDescent="0.2">
      <c r="W59212" s="25"/>
      <c r="X59212" s="25"/>
    </row>
    <row r="59213" spans="23:24" x14ac:dyDescent="0.2">
      <c r="W59213" s="25"/>
      <c r="X59213" s="25"/>
    </row>
    <row r="59214" spans="23:24" x14ac:dyDescent="0.2">
      <c r="W59214" s="25"/>
      <c r="X59214" s="25"/>
    </row>
    <row r="59215" spans="23:24" x14ac:dyDescent="0.2">
      <c r="W59215" s="25"/>
      <c r="X59215" s="25"/>
    </row>
    <row r="59216" spans="23:24" x14ac:dyDescent="0.2">
      <c r="W59216" s="25"/>
      <c r="X59216" s="25"/>
    </row>
    <row r="59217" spans="23:24" x14ac:dyDescent="0.2">
      <c r="W59217" s="25"/>
      <c r="X59217" s="25"/>
    </row>
    <row r="59218" spans="23:24" x14ac:dyDescent="0.2">
      <c r="W59218" s="25"/>
      <c r="X59218" s="25"/>
    </row>
    <row r="59219" spans="23:24" x14ac:dyDescent="0.2">
      <c r="W59219" s="25"/>
      <c r="X59219" s="25"/>
    </row>
    <row r="59220" spans="23:24" x14ac:dyDescent="0.2">
      <c r="W59220" s="25"/>
      <c r="X59220" s="25"/>
    </row>
    <row r="59221" spans="23:24" x14ac:dyDescent="0.2">
      <c r="W59221" s="25"/>
      <c r="X59221" s="25"/>
    </row>
    <row r="59222" spans="23:24" x14ac:dyDescent="0.2">
      <c r="W59222" s="25"/>
      <c r="X59222" s="25"/>
    </row>
    <row r="59223" spans="23:24" x14ac:dyDescent="0.2">
      <c r="W59223" s="25"/>
      <c r="X59223" s="25"/>
    </row>
    <row r="59224" spans="23:24" x14ac:dyDescent="0.2">
      <c r="W59224" s="25"/>
      <c r="X59224" s="25"/>
    </row>
    <row r="59225" spans="23:24" x14ac:dyDescent="0.2">
      <c r="W59225" s="25"/>
      <c r="X59225" s="25"/>
    </row>
    <row r="59226" spans="23:24" x14ac:dyDescent="0.2">
      <c r="W59226" s="25"/>
      <c r="X59226" s="25"/>
    </row>
    <row r="59227" spans="23:24" x14ac:dyDescent="0.2">
      <c r="W59227" s="25"/>
      <c r="X59227" s="25"/>
    </row>
    <row r="59228" spans="23:24" x14ac:dyDescent="0.2">
      <c r="W59228" s="25"/>
      <c r="X59228" s="25"/>
    </row>
    <row r="59229" spans="23:24" x14ac:dyDescent="0.2">
      <c r="W59229" s="25"/>
      <c r="X59229" s="25"/>
    </row>
    <row r="59230" spans="23:24" x14ac:dyDescent="0.2">
      <c r="W59230" s="25"/>
      <c r="X59230" s="25"/>
    </row>
    <row r="59231" spans="23:24" x14ac:dyDescent="0.2">
      <c r="W59231" s="25"/>
      <c r="X59231" s="25"/>
    </row>
    <row r="59232" spans="23:24" x14ac:dyDescent="0.2">
      <c r="W59232" s="25"/>
      <c r="X59232" s="25"/>
    </row>
    <row r="59233" spans="23:24" x14ac:dyDescent="0.2">
      <c r="W59233" s="25"/>
      <c r="X59233" s="25"/>
    </row>
    <row r="59234" spans="23:24" x14ac:dyDescent="0.2">
      <c r="W59234" s="25"/>
      <c r="X59234" s="25"/>
    </row>
    <row r="59235" spans="23:24" x14ac:dyDescent="0.2">
      <c r="W59235" s="25"/>
      <c r="X59235" s="25"/>
    </row>
    <row r="59236" spans="23:24" x14ac:dyDescent="0.2">
      <c r="W59236" s="25"/>
      <c r="X59236" s="25"/>
    </row>
    <row r="59237" spans="23:24" x14ac:dyDescent="0.2">
      <c r="W59237" s="25"/>
      <c r="X59237" s="25"/>
    </row>
    <row r="59238" spans="23:24" x14ac:dyDescent="0.2">
      <c r="W59238" s="25"/>
      <c r="X59238" s="25"/>
    </row>
    <row r="59239" spans="23:24" x14ac:dyDescent="0.2">
      <c r="W59239" s="25"/>
      <c r="X59239" s="25"/>
    </row>
    <row r="59240" spans="23:24" x14ac:dyDescent="0.2">
      <c r="W59240" s="25"/>
      <c r="X59240" s="25"/>
    </row>
    <row r="59241" spans="23:24" x14ac:dyDescent="0.2">
      <c r="W59241" s="25"/>
      <c r="X59241" s="25"/>
    </row>
    <row r="59242" spans="23:24" x14ac:dyDescent="0.2">
      <c r="W59242" s="25"/>
      <c r="X59242" s="25"/>
    </row>
    <row r="59243" spans="23:24" x14ac:dyDescent="0.2">
      <c r="W59243" s="25"/>
      <c r="X59243" s="25"/>
    </row>
    <row r="59244" spans="23:24" x14ac:dyDescent="0.2">
      <c r="W59244" s="25"/>
      <c r="X59244" s="25"/>
    </row>
    <row r="59245" spans="23:24" x14ac:dyDescent="0.2">
      <c r="W59245" s="25"/>
      <c r="X59245" s="25"/>
    </row>
    <row r="59246" spans="23:24" x14ac:dyDescent="0.2">
      <c r="W59246" s="25"/>
      <c r="X59246" s="25"/>
    </row>
    <row r="59247" spans="23:24" x14ac:dyDescent="0.2">
      <c r="W59247" s="25"/>
      <c r="X59247" s="25"/>
    </row>
    <row r="59248" spans="23:24" x14ac:dyDescent="0.2">
      <c r="W59248" s="25"/>
      <c r="X59248" s="25"/>
    </row>
    <row r="59249" spans="23:24" x14ac:dyDescent="0.2">
      <c r="W59249" s="25"/>
      <c r="X59249" s="25"/>
    </row>
    <row r="59250" spans="23:24" x14ac:dyDescent="0.2">
      <c r="W59250" s="25"/>
      <c r="X59250" s="25"/>
    </row>
    <row r="59251" spans="23:24" x14ac:dyDescent="0.2">
      <c r="W59251" s="25"/>
      <c r="X59251" s="25"/>
    </row>
    <row r="59252" spans="23:24" x14ac:dyDescent="0.2">
      <c r="W59252" s="25"/>
      <c r="X59252" s="25"/>
    </row>
    <row r="59253" spans="23:24" x14ac:dyDescent="0.2">
      <c r="W59253" s="25"/>
      <c r="X59253" s="25"/>
    </row>
    <row r="59254" spans="23:24" x14ac:dyDescent="0.2">
      <c r="W59254" s="25"/>
      <c r="X59254" s="25"/>
    </row>
    <row r="59255" spans="23:24" x14ac:dyDescent="0.2">
      <c r="W59255" s="25"/>
      <c r="X59255" s="25"/>
    </row>
    <row r="59256" spans="23:24" x14ac:dyDescent="0.2">
      <c r="W59256" s="25"/>
      <c r="X59256" s="25"/>
    </row>
    <row r="59257" spans="23:24" x14ac:dyDescent="0.2">
      <c r="W59257" s="25"/>
      <c r="X59257" s="25"/>
    </row>
    <row r="59258" spans="23:24" x14ac:dyDescent="0.2">
      <c r="W59258" s="25"/>
      <c r="X59258" s="25"/>
    </row>
    <row r="59259" spans="23:24" x14ac:dyDescent="0.2">
      <c r="W59259" s="25"/>
      <c r="X59259" s="25"/>
    </row>
    <row r="59260" spans="23:24" x14ac:dyDescent="0.2">
      <c r="W59260" s="25"/>
      <c r="X59260" s="25"/>
    </row>
    <row r="59261" spans="23:24" x14ac:dyDescent="0.2">
      <c r="W59261" s="25"/>
      <c r="X59261" s="25"/>
    </row>
    <row r="59262" spans="23:24" x14ac:dyDescent="0.2">
      <c r="W59262" s="25"/>
      <c r="X59262" s="25"/>
    </row>
    <row r="59263" spans="23:24" x14ac:dyDescent="0.2">
      <c r="W59263" s="25"/>
      <c r="X59263" s="25"/>
    </row>
    <row r="59264" spans="23:24" x14ac:dyDescent="0.2">
      <c r="W59264" s="25"/>
      <c r="X59264" s="25"/>
    </row>
    <row r="59265" spans="23:24" x14ac:dyDescent="0.2">
      <c r="W59265" s="25"/>
      <c r="X59265" s="25"/>
    </row>
    <row r="59266" spans="23:24" x14ac:dyDescent="0.2">
      <c r="W59266" s="25"/>
      <c r="X59266" s="25"/>
    </row>
    <row r="59267" spans="23:24" x14ac:dyDescent="0.2">
      <c r="W59267" s="25"/>
      <c r="X59267" s="25"/>
    </row>
    <row r="59268" spans="23:24" x14ac:dyDescent="0.2">
      <c r="W59268" s="25"/>
      <c r="X59268" s="25"/>
    </row>
    <row r="59269" spans="23:24" x14ac:dyDescent="0.2">
      <c r="W59269" s="25"/>
      <c r="X59269" s="25"/>
    </row>
    <row r="59270" spans="23:24" x14ac:dyDescent="0.2">
      <c r="W59270" s="25"/>
      <c r="X59270" s="25"/>
    </row>
    <row r="59271" spans="23:24" x14ac:dyDescent="0.2">
      <c r="W59271" s="25"/>
      <c r="X59271" s="25"/>
    </row>
    <row r="59272" spans="23:24" x14ac:dyDescent="0.2">
      <c r="W59272" s="25"/>
      <c r="X59272" s="25"/>
    </row>
    <row r="59273" spans="23:24" x14ac:dyDescent="0.2">
      <c r="W59273" s="25"/>
      <c r="X59273" s="25"/>
    </row>
    <row r="59274" spans="23:24" x14ac:dyDescent="0.2">
      <c r="W59274" s="25"/>
      <c r="X59274" s="25"/>
    </row>
    <row r="59275" spans="23:24" x14ac:dyDescent="0.2">
      <c r="W59275" s="25"/>
      <c r="X59275" s="25"/>
    </row>
    <row r="59276" spans="23:24" x14ac:dyDescent="0.2">
      <c r="W59276" s="25"/>
      <c r="X59276" s="25"/>
    </row>
    <row r="59277" spans="23:24" x14ac:dyDescent="0.2">
      <c r="W59277" s="25"/>
      <c r="X59277" s="25"/>
    </row>
    <row r="59278" spans="23:24" x14ac:dyDescent="0.2">
      <c r="W59278" s="25"/>
      <c r="X59278" s="25"/>
    </row>
    <row r="59279" spans="23:24" x14ac:dyDescent="0.2">
      <c r="W59279" s="25"/>
      <c r="X59279" s="25"/>
    </row>
    <row r="59280" spans="23:24" x14ac:dyDescent="0.2">
      <c r="W59280" s="25"/>
      <c r="X59280" s="25"/>
    </row>
    <row r="59281" spans="23:24" x14ac:dyDescent="0.2">
      <c r="W59281" s="25"/>
      <c r="X59281" s="25"/>
    </row>
    <row r="59282" spans="23:24" x14ac:dyDescent="0.2">
      <c r="W59282" s="25"/>
      <c r="X59282" s="25"/>
    </row>
    <row r="59283" spans="23:24" x14ac:dyDescent="0.2">
      <c r="W59283" s="25"/>
      <c r="X59283" s="25"/>
    </row>
    <row r="59284" spans="23:24" x14ac:dyDescent="0.2">
      <c r="W59284" s="25"/>
      <c r="X59284" s="25"/>
    </row>
    <row r="59285" spans="23:24" x14ac:dyDescent="0.2">
      <c r="W59285" s="25"/>
      <c r="X59285" s="25"/>
    </row>
    <row r="59286" spans="23:24" x14ac:dyDescent="0.2">
      <c r="W59286" s="25"/>
      <c r="X59286" s="25"/>
    </row>
    <row r="59287" spans="23:24" x14ac:dyDescent="0.2">
      <c r="W59287" s="25"/>
      <c r="X59287" s="25"/>
    </row>
    <row r="59288" spans="23:24" x14ac:dyDescent="0.2">
      <c r="W59288" s="25"/>
      <c r="X59288" s="25"/>
    </row>
    <row r="59289" spans="23:24" x14ac:dyDescent="0.2">
      <c r="W59289" s="25"/>
      <c r="X59289" s="25"/>
    </row>
    <row r="59290" spans="23:24" x14ac:dyDescent="0.2">
      <c r="W59290" s="25"/>
      <c r="X59290" s="25"/>
    </row>
    <row r="59291" spans="23:24" x14ac:dyDescent="0.2">
      <c r="W59291" s="25"/>
      <c r="X59291" s="25"/>
    </row>
    <row r="59292" spans="23:24" x14ac:dyDescent="0.2">
      <c r="W59292" s="25"/>
      <c r="X59292" s="25"/>
    </row>
    <row r="59293" spans="23:24" x14ac:dyDescent="0.2">
      <c r="W59293" s="25"/>
      <c r="X59293" s="25"/>
    </row>
    <row r="59294" spans="23:24" x14ac:dyDescent="0.2">
      <c r="W59294" s="25"/>
      <c r="X59294" s="25"/>
    </row>
    <row r="59295" spans="23:24" x14ac:dyDescent="0.2">
      <c r="W59295" s="25"/>
      <c r="X59295" s="25"/>
    </row>
    <row r="59296" spans="23:24" x14ac:dyDescent="0.2">
      <c r="W59296" s="25"/>
      <c r="X59296" s="25"/>
    </row>
    <row r="59297" spans="23:24" x14ac:dyDescent="0.2">
      <c r="W59297" s="25"/>
      <c r="X59297" s="25"/>
    </row>
    <row r="59298" spans="23:24" x14ac:dyDescent="0.2">
      <c r="W59298" s="25"/>
      <c r="X59298" s="25"/>
    </row>
    <row r="59299" spans="23:24" x14ac:dyDescent="0.2">
      <c r="W59299" s="25"/>
      <c r="X59299" s="25"/>
    </row>
    <row r="59300" spans="23:24" x14ac:dyDescent="0.2">
      <c r="W59300" s="25"/>
      <c r="X59300" s="25"/>
    </row>
    <row r="59301" spans="23:24" x14ac:dyDescent="0.2">
      <c r="W59301" s="25"/>
      <c r="X59301" s="25"/>
    </row>
    <row r="59302" spans="23:24" x14ac:dyDescent="0.2">
      <c r="W59302" s="25"/>
      <c r="X59302" s="25"/>
    </row>
    <row r="59303" spans="23:24" x14ac:dyDescent="0.2">
      <c r="W59303" s="25"/>
      <c r="X59303" s="25"/>
    </row>
    <row r="59304" spans="23:24" x14ac:dyDescent="0.2">
      <c r="W59304" s="25"/>
      <c r="X59304" s="25"/>
    </row>
    <row r="59305" spans="23:24" x14ac:dyDescent="0.2">
      <c r="W59305" s="25"/>
      <c r="X59305" s="25"/>
    </row>
    <row r="59306" spans="23:24" x14ac:dyDescent="0.2">
      <c r="W59306" s="25"/>
      <c r="X59306" s="25"/>
    </row>
    <row r="59307" spans="23:24" x14ac:dyDescent="0.2">
      <c r="W59307" s="25"/>
      <c r="X59307" s="25"/>
    </row>
    <row r="59308" spans="23:24" x14ac:dyDescent="0.2">
      <c r="W59308" s="25"/>
      <c r="X59308" s="25"/>
    </row>
    <row r="59309" spans="23:24" x14ac:dyDescent="0.2">
      <c r="W59309" s="25"/>
      <c r="X59309" s="25"/>
    </row>
    <row r="59310" spans="23:24" x14ac:dyDescent="0.2">
      <c r="W59310" s="25"/>
      <c r="X59310" s="25"/>
    </row>
    <row r="59311" spans="23:24" x14ac:dyDescent="0.2">
      <c r="W59311" s="25"/>
      <c r="X59311" s="25"/>
    </row>
    <row r="59312" spans="23:24" x14ac:dyDescent="0.2">
      <c r="W59312" s="25"/>
      <c r="X59312" s="25"/>
    </row>
    <row r="59313" spans="23:24" x14ac:dyDescent="0.2">
      <c r="W59313" s="25"/>
      <c r="X59313" s="25"/>
    </row>
    <row r="59314" spans="23:24" x14ac:dyDescent="0.2">
      <c r="W59314" s="25"/>
      <c r="X59314" s="25"/>
    </row>
    <row r="59315" spans="23:24" x14ac:dyDescent="0.2">
      <c r="W59315" s="25"/>
      <c r="X59315" s="25"/>
    </row>
    <row r="59316" spans="23:24" x14ac:dyDescent="0.2">
      <c r="W59316" s="25"/>
      <c r="X59316" s="25"/>
    </row>
    <row r="59317" spans="23:24" x14ac:dyDescent="0.2">
      <c r="W59317" s="25"/>
      <c r="X59317" s="25"/>
    </row>
    <row r="59318" spans="23:24" x14ac:dyDescent="0.2">
      <c r="W59318" s="25"/>
      <c r="X59318" s="25"/>
    </row>
    <row r="59319" spans="23:24" x14ac:dyDescent="0.2">
      <c r="W59319" s="25"/>
      <c r="X59319" s="25"/>
    </row>
    <row r="59320" spans="23:24" x14ac:dyDescent="0.2">
      <c r="W59320" s="25"/>
      <c r="X59320" s="25"/>
    </row>
    <row r="59321" spans="23:24" x14ac:dyDescent="0.2">
      <c r="W59321" s="25"/>
      <c r="X59321" s="25"/>
    </row>
    <row r="59322" spans="23:24" x14ac:dyDescent="0.2">
      <c r="W59322" s="25"/>
      <c r="X59322" s="25"/>
    </row>
    <row r="59323" spans="23:24" x14ac:dyDescent="0.2">
      <c r="W59323" s="25"/>
      <c r="X59323" s="25"/>
    </row>
    <row r="59324" spans="23:24" x14ac:dyDescent="0.2">
      <c r="W59324" s="25"/>
      <c r="X59324" s="25"/>
    </row>
    <row r="59325" spans="23:24" x14ac:dyDescent="0.2">
      <c r="W59325" s="25"/>
      <c r="X59325" s="25"/>
    </row>
    <row r="59326" spans="23:24" x14ac:dyDescent="0.2">
      <c r="W59326" s="25"/>
      <c r="X59326" s="25"/>
    </row>
    <row r="59327" spans="23:24" x14ac:dyDescent="0.2">
      <c r="W59327" s="25"/>
      <c r="X59327" s="25"/>
    </row>
    <row r="59328" spans="23:24" x14ac:dyDescent="0.2">
      <c r="W59328" s="25"/>
      <c r="X59328" s="25"/>
    </row>
    <row r="59329" spans="23:24" x14ac:dyDescent="0.2">
      <c r="W59329" s="25"/>
      <c r="X59329" s="25"/>
    </row>
    <row r="59330" spans="23:24" x14ac:dyDescent="0.2">
      <c r="W59330" s="25"/>
      <c r="X59330" s="25"/>
    </row>
    <row r="59331" spans="23:24" x14ac:dyDescent="0.2">
      <c r="W59331" s="25"/>
      <c r="X59331" s="25"/>
    </row>
    <row r="59332" spans="23:24" x14ac:dyDescent="0.2">
      <c r="W59332" s="25"/>
      <c r="X59332" s="25"/>
    </row>
    <row r="59333" spans="23:24" x14ac:dyDescent="0.2">
      <c r="W59333" s="25"/>
      <c r="X59333" s="25"/>
    </row>
    <row r="59334" spans="23:24" x14ac:dyDescent="0.2">
      <c r="W59334" s="25"/>
      <c r="X59334" s="25"/>
    </row>
    <row r="59335" spans="23:24" x14ac:dyDescent="0.2">
      <c r="W59335" s="25"/>
      <c r="X59335" s="25"/>
    </row>
    <row r="59336" spans="23:24" x14ac:dyDescent="0.2">
      <c r="W59336" s="25"/>
      <c r="X59336" s="25"/>
    </row>
    <row r="59337" spans="23:24" x14ac:dyDescent="0.2">
      <c r="W59337" s="25"/>
      <c r="X59337" s="25"/>
    </row>
    <row r="59338" spans="23:24" x14ac:dyDescent="0.2">
      <c r="W59338" s="25"/>
      <c r="X59338" s="25"/>
    </row>
    <row r="59339" spans="23:24" x14ac:dyDescent="0.2">
      <c r="W59339" s="25"/>
      <c r="X59339" s="25"/>
    </row>
    <row r="59340" spans="23:24" x14ac:dyDescent="0.2">
      <c r="W59340" s="25"/>
      <c r="X59340" s="25"/>
    </row>
    <row r="59341" spans="23:24" x14ac:dyDescent="0.2">
      <c r="W59341" s="25"/>
      <c r="X59341" s="25"/>
    </row>
    <row r="59342" spans="23:24" x14ac:dyDescent="0.2">
      <c r="W59342" s="25"/>
      <c r="X59342" s="25"/>
    </row>
    <row r="59343" spans="23:24" x14ac:dyDescent="0.2">
      <c r="W59343" s="25"/>
      <c r="X59343" s="25"/>
    </row>
    <row r="59344" spans="23:24" x14ac:dyDescent="0.2">
      <c r="W59344" s="25"/>
      <c r="X59344" s="25"/>
    </row>
    <row r="59345" spans="23:24" x14ac:dyDescent="0.2">
      <c r="W59345" s="25"/>
      <c r="X59345" s="25"/>
    </row>
    <row r="59346" spans="23:24" x14ac:dyDescent="0.2">
      <c r="W59346" s="25"/>
      <c r="X59346" s="25"/>
    </row>
    <row r="59347" spans="23:24" x14ac:dyDescent="0.2">
      <c r="W59347" s="25"/>
      <c r="X59347" s="25"/>
    </row>
    <row r="59348" spans="23:24" x14ac:dyDescent="0.2">
      <c r="W59348" s="25"/>
      <c r="X59348" s="25"/>
    </row>
    <row r="59349" spans="23:24" x14ac:dyDescent="0.2">
      <c r="W59349" s="25"/>
      <c r="X59349" s="25"/>
    </row>
    <row r="59350" spans="23:24" x14ac:dyDescent="0.2">
      <c r="W59350" s="25"/>
      <c r="X59350" s="25"/>
    </row>
    <row r="59351" spans="23:24" x14ac:dyDescent="0.2">
      <c r="W59351" s="25"/>
      <c r="X59351" s="25"/>
    </row>
    <row r="59352" spans="23:24" x14ac:dyDescent="0.2">
      <c r="W59352" s="25"/>
      <c r="X59352" s="25"/>
    </row>
    <row r="59353" spans="23:24" x14ac:dyDescent="0.2">
      <c r="W59353" s="25"/>
      <c r="X59353" s="25"/>
    </row>
    <row r="59354" spans="23:24" x14ac:dyDescent="0.2">
      <c r="W59354" s="25"/>
      <c r="X59354" s="25"/>
    </row>
    <row r="59355" spans="23:24" x14ac:dyDescent="0.2">
      <c r="W59355" s="25"/>
      <c r="X59355" s="25"/>
    </row>
    <row r="59356" spans="23:24" x14ac:dyDescent="0.2">
      <c r="W59356" s="25"/>
      <c r="X59356" s="25"/>
    </row>
    <row r="59357" spans="23:24" x14ac:dyDescent="0.2">
      <c r="W59357" s="25"/>
      <c r="X59357" s="25"/>
    </row>
    <row r="59358" spans="23:24" x14ac:dyDescent="0.2">
      <c r="W59358" s="25"/>
      <c r="X59358" s="25"/>
    </row>
    <row r="59359" spans="23:24" x14ac:dyDescent="0.2">
      <c r="W59359" s="25"/>
      <c r="X59359" s="25"/>
    </row>
    <row r="59360" spans="23:24" x14ac:dyDescent="0.2">
      <c r="W59360" s="25"/>
      <c r="X59360" s="25"/>
    </row>
    <row r="59361" spans="23:24" x14ac:dyDescent="0.2">
      <c r="W59361" s="25"/>
      <c r="X59361" s="25"/>
    </row>
    <row r="59362" spans="23:24" x14ac:dyDescent="0.2">
      <c r="W59362" s="25"/>
      <c r="X59362" s="25"/>
    </row>
    <row r="59363" spans="23:24" x14ac:dyDescent="0.2">
      <c r="W59363" s="25"/>
      <c r="X59363" s="25"/>
    </row>
    <row r="59364" spans="23:24" x14ac:dyDescent="0.2">
      <c r="W59364" s="25"/>
      <c r="X59364" s="25"/>
    </row>
    <row r="59365" spans="23:24" x14ac:dyDescent="0.2">
      <c r="W59365" s="25"/>
      <c r="X59365" s="25"/>
    </row>
    <row r="59366" spans="23:24" x14ac:dyDescent="0.2">
      <c r="W59366" s="25"/>
      <c r="X59366" s="25"/>
    </row>
    <row r="59367" spans="23:24" x14ac:dyDescent="0.2">
      <c r="W59367" s="25"/>
      <c r="X59367" s="25"/>
    </row>
    <row r="59368" spans="23:24" x14ac:dyDescent="0.2">
      <c r="W59368" s="25"/>
      <c r="X59368" s="25"/>
    </row>
    <row r="59369" spans="23:24" x14ac:dyDescent="0.2">
      <c r="W59369" s="25"/>
      <c r="X59369" s="25"/>
    </row>
    <row r="59370" spans="23:24" x14ac:dyDescent="0.2">
      <c r="W59370" s="25"/>
      <c r="X59370" s="25"/>
    </row>
    <row r="59371" spans="23:24" x14ac:dyDescent="0.2">
      <c r="W59371" s="25"/>
      <c r="X59371" s="25"/>
    </row>
    <row r="59372" spans="23:24" x14ac:dyDescent="0.2">
      <c r="W59372" s="25"/>
      <c r="X59372" s="25"/>
    </row>
    <row r="59373" spans="23:24" x14ac:dyDescent="0.2">
      <c r="W59373" s="25"/>
      <c r="X59373" s="25"/>
    </row>
    <row r="59374" spans="23:24" x14ac:dyDescent="0.2">
      <c r="W59374" s="25"/>
      <c r="X59374" s="25"/>
    </row>
    <row r="59375" spans="23:24" x14ac:dyDescent="0.2">
      <c r="W59375" s="25"/>
      <c r="X59375" s="25"/>
    </row>
    <row r="59376" spans="23:24" x14ac:dyDescent="0.2">
      <c r="W59376" s="25"/>
      <c r="X59376" s="25"/>
    </row>
    <row r="59377" spans="23:24" x14ac:dyDescent="0.2">
      <c r="W59377" s="25"/>
      <c r="X59377" s="25"/>
    </row>
    <row r="59378" spans="23:24" x14ac:dyDescent="0.2">
      <c r="W59378" s="25"/>
      <c r="X59378" s="25"/>
    </row>
    <row r="59379" spans="23:24" x14ac:dyDescent="0.2">
      <c r="W59379" s="25"/>
      <c r="X59379" s="25"/>
    </row>
    <row r="59380" spans="23:24" x14ac:dyDescent="0.2">
      <c r="W59380" s="25"/>
      <c r="X59380" s="25"/>
    </row>
    <row r="59381" spans="23:24" x14ac:dyDescent="0.2">
      <c r="W59381" s="25"/>
      <c r="X59381" s="25"/>
    </row>
    <row r="59382" spans="23:24" x14ac:dyDescent="0.2">
      <c r="W59382" s="25"/>
      <c r="X59382" s="25"/>
    </row>
    <row r="59383" spans="23:24" x14ac:dyDescent="0.2">
      <c r="W59383" s="25"/>
      <c r="X59383" s="25"/>
    </row>
    <row r="59384" spans="23:24" x14ac:dyDescent="0.2">
      <c r="W59384" s="25"/>
      <c r="X59384" s="25"/>
    </row>
    <row r="59385" spans="23:24" x14ac:dyDescent="0.2">
      <c r="W59385" s="25"/>
      <c r="X59385" s="25"/>
    </row>
    <row r="59386" spans="23:24" x14ac:dyDescent="0.2">
      <c r="W59386" s="25"/>
      <c r="X59386" s="25"/>
    </row>
    <row r="59387" spans="23:24" x14ac:dyDescent="0.2">
      <c r="W59387" s="25"/>
      <c r="X59387" s="25"/>
    </row>
    <row r="59388" spans="23:24" x14ac:dyDescent="0.2">
      <c r="W59388" s="25"/>
      <c r="X59388" s="25"/>
    </row>
    <row r="59389" spans="23:24" x14ac:dyDescent="0.2">
      <c r="W59389" s="25"/>
      <c r="X59389" s="25"/>
    </row>
    <row r="59390" spans="23:24" x14ac:dyDescent="0.2">
      <c r="W59390" s="25"/>
      <c r="X59390" s="25"/>
    </row>
    <row r="59391" spans="23:24" x14ac:dyDescent="0.2">
      <c r="W59391" s="25"/>
      <c r="X59391" s="25"/>
    </row>
    <row r="59392" spans="23:24" x14ac:dyDescent="0.2">
      <c r="W59392" s="25"/>
      <c r="X59392" s="25"/>
    </row>
    <row r="59393" spans="23:24" x14ac:dyDescent="0.2">
      <c r="W59393" s="25"/>
      <c r="X59393" s="25"/>
    </row>
    <row r="59394" spans="23:24" x14ac:dyDescent="0.2">
      <c r="W59394" s="25"/>
      <c r="X59394" s="25"/>
    </row>
    <row r="59395" spans="23:24" x14ac:dyDescent="0.2">
      <c r="W59395" s="25"/>
      <c r="X59395" s="25"/>
    </row>
    <row r="59396" spans="23:24" x14ac:dyDescent="0.2">
      <c r="W59396" s="25"/>
      <c r="X59396" s="25"/>
    </row>
    <row r="59397" spans="23:24" x14ac:dyDescent="0.2">
      <c r="W59397" s="25"/>
      <c r="X59397" s="25"/>
    </row>
    <row r="59398" spans="23:24" x14ac:dyDescent="0.2">
      <c r="W59398" s="25"/>
      <c r="X59398" s="25"/>
    </row>
    <row r="59399" spans="23:24" x14ac:dyDescent="0.2">
      <c r="W59399" s="25"/>
      <c r="X59399" s="25"/>
    </row>
    <row r="59400" spans="23:24" x14ac:dyDescent="0.2">
      <c r="W59400" s="25"/>
      <c r="X59400" s="25"/>
    </row>
    <row r="59401" spans="23:24" x14ac:dyDescent="0.2">
      <c r="W59401" s="25"/>
      <c r="X59401" s="25"/>
    </row>
    <row r="59402" spans="23:24" x14ac:dyDescent="0.2">
      <c r="W59402" s="25"/>
      <c r="X59402" s="25"/>
    </row>
    <row r="59403" spans="23:24" x14ac:dyDescent="0.2">
      <c r="W59403" s="25"/>
      <c r="X59403" s="25"/>
    </row>
    <row r="59404" spans="23:24" x14ac:dyDescent="0.2">
      <c r="W59404" s="25"/>
      <c r="X59404" s="25"/>
    </row>
    <row r="59405" spans="23:24" x14ac:dyDescent="0.2">
      <c r="W59405" s="25"/>
      <c r="X59405" s="25"/>
    </row>
    <row r="59406" spans="23:24" x14ac:dyDescent="0.2">
      <c r="W59406" s="25"/>
      <c r="X59406" s="25"/>
    </row>
    <row r="59407" spans="23:24" x14ac:dyDescent="0.2">
      <c r="W59407" s="25"/>
      <c r="X59407" s="25"/>
    </row>
    <row r="59408" spans="23:24" x14ac:dyDescent="0.2">
      <c r="W59408" s="25"/>
      <c r="X59408" s="25"/>
    </row>
    <row r="59409" spans="23:24" x14ac:dyDescent="0.2">
      <c r="W59409" s="25"/>
      <c r="X59409" s="25"/>
    </row>
    <row r="59410" spans="23:24" x14ac:dyDescent="0.2">
      <c r="W59410" s="25"/>
      <c r="X59410" s="25"/>
    </row>
    <row r="59411" spans="23:24" x14ac:dyDescent="0.2">
      <c r="W59411" s="25"/>
      <c r="X59411" s="25"/>
    </row>
    <row r="59412" spans="23:24" x14ac:dyDescent="0.2">
      <c r="W59412" s="25"/>
      <c r="X59412" s="25"/>
    </row>
    <row r="59413" spans="23:24" x14ac:dyDescent="0.2">
      <c r="W59413" s="25"/>
      <c r="X59413" s="25"/>
    </row>
    <row r="59414" spans="23:24" x14ac:dyDescent="0.2">
      <c r="W59414" s="25"/>
      <c r="X59414" s="25"/>
    </row>
    <row r="59415" spans="23:24" x14ac:dyDescent="0.2">
      <c r="W59415" s="25"/>
      <c r="X59415" s="25"/>
    </row>
    <row r="59416" spans="23:24" x14ac:dyDescent="0.2">
      <c r="W59416" s="25"/>
      <c r="X59416" s="25"/>
    </row>
    <row r="59417" spans="23:24" x14ac:dyDescent="0.2">
      <c r="W59417" s="25"/>
      <c r="X59417" s="25"/>
    </row>
    <row r="59418" spans="23:24" x14ac:dyDescent="0.2">
      <c r="W59418" s="25"/>
      <c r="X59418" s="25"/>
    </row>
    <row r="59419" spans="23:24" x14ac:dyDescent="0.2">
      <c r="W59419" s="25"/>
      <c r="X59419" s="25"/>
    </row>
    <row r="59420" spans="23:24" x14ac:dyDescent="0.2">
      <c r="W59420" s="25"/>
      <c r="X59420" s="25"/>
    </row>
    <row r="59421" spans="23:24" x14ac:dyDescent="0.2">
      <c r="W59421" s="25"/>
      <c r="X59421" s="25"/>
    </row>
    <row r="59422" spans="23:24" x14ac:dyDescent="0.2">
      <c r="W59422" s="25"/>
      <c r="X59422" s="25"/>
    </row>
    <row r="59423" spans="23:24" x14ac:dyDescent="0.2">
      <c r="W59423" s="25"/>
      <c r="X59423" s="25"/>
    </row>
    <row r="59424" spans="23:24" x14ac:dyDescent="0.2">
      <c r="W59424" s="25"/>
      <c r="X59424" s="25"/>
    </row>
    <row r="59425" spans="23:24" x14ac:dyDescent="0.2">
      <c r="W59425" s="25"/>
      <c r="X59425" s="25"/>
    </row>
    <row r="59426" spans="23:24" x14ac:dyDescent="0.2">
      <c r="W59426" s="25"/>
      <c r="X59426" s="25"/>
    </row>
    <row r="59427" spans="23:24" x14ac:dyDescent="0.2">
      <c r="W59427" s="25"/>
      <c r="X59427" s="25"/>
    </row>
    <row r="59428" spans="23:24" x14ac:dyDescent="0.2">
      <c r="W59428" s="25"/>
      <c r="X59428" s="25"/>
    </row>
    <row r="59429" spans="23:24" x14ac:dyDescent="0.2">
      <c r="W59429" s="25"/>
      <c r="X59429" s="25"/>
    </row>
    <row r="59430" spans="23:24" x14ac:dyDescent="0.2">
      <c r="W59430" s="25"/>
      <c r="X59430" s="25"/>
    </row>
    <row r="59431" spans="23:24" x14ac:dyDescent="0.2">
      <c r="W59431" s="25"/>
      <c r="X59431" s="25"/>
    </row>
    <row r="59432" spans="23:24" x14ac:dyDescent="0.2">
      <c r="W59432" s="25"/>
      <c r="X59432" s="25"/>
    </row>
    <row r="59433" spans="23:24" x14ac:dyDescent="0.2">
      <c r="W59433" s="25"/>
      <c r="X59433" s="25"/>
    </row>
    <row r="59434" spans="23:24" x14ac:dyDescent="0.2">
      <c r="W59434" s="25"/>
      <c r="X59434" s="25"/>
    </row>
    <row r="59435" spans="23:24" x14ac:dyDescent="0.2">
      <c r="W59435" s="25"/>
      <c r="X59435" s="25"/>
    </row>
    <row r="59436" spans="23:24" x14ac:dyDescent="0.2">
      <c r="W59436" s="25"/>
      <c r="X59436" s="25"/>
    </row>
    <row r="59437" spans="23:24" x14ac:dyDescent="0.2">
      <c r="W59437" s="25"/>
      <c r="X59437" s="25"/>
    </row>
    <row r="59438" spans="23:24" x14ac:dyDescent="0.2">
      <c r="W59438" s="25"/>
      <c r="X59438" s="25"/>
    </row>
    <row r="59439" spans="23:24" x14ac:dyDescent="0.2">
      <c r="W59439" s="25"/>
      <c r="X59439" s="25"/>
    </row>
    <row r="59440" spans="23:24" x14ac:dyDescent="0.2">
      <c r="W59440" s="25"/>
      <c r="X59440" s="25"/>
    </row>
    <row r="59441" spans="23:24" x14ac:dyDescent="0.2">
      <c r="W59441" s="25"/>
      <c r="X59441" s="25"/>
    </row>
    <row r="59442" spans="23:24" x14ac:dyDescent="0.2">
      <c r="W59442" s="25"/>
      <c r="X59442" s="25"/>
    </row>
    <row r="59443" spans="23:24" x14ac:dyDescent="0.2">
      <c r="W59443" s="25"/>
      <c r="X59443" s="25"/>
    </row>
    <row r="59444" spans="23:24" x14ac:dyDescent="0.2">
      <c r="W59444" s="25"/>
      <c r="X59444" s="25"/>
    </row>
    <row r="59445" spans="23:24" x14ac:dyDescent="0.2">
      <c r="W59445" s="25"/>
      <c r="X59445" s="25"/>
    </row>
    <row r="59446" spans="23:24" x14ac:dyDescent="0.2">
      <c r="W59446" s="25"/>
      <c r="X59446" s="25"/>
    </row>
    <row r="59447" spans="23:24" x14ac:dyDescent="0.2">
      <c r="W59447" s="25"/>
      <c r="X59447" s="25"/>
    </row>
    <row r="59448" spans="23:24" x14ac:dyDescent="0.2">
      <c r="W59448" s="25"/>
      <c r="X59448" s="25"/>
    </row>
    <row r="59449" spans="23:24" x14ac:dyDescent="0.2">
      <c r="W59449" s="25"/>
      <c r="X59449" s="25"/>
    </row>
    <row r="59450" spans="23:24" x14ac:dyDescent="0.2">
      <c r="W59450" s="25"/>
      <c r="X59450" s="25"/>
    </row>
    <row r="59451" spans="23:24" x14ac:dyDescent="0.2">
      <c r="W59451" s="25"/>
      <c r="X59451" s="25"/>
    </row>
    <row r="59452" spans="23:24" x14ac:dyDescent="0.2">
      <c r="W59452" s="25"/>
      <c r="X59452" s="25"/>
    </row>
    <row r="59453" spans="23:24" x14ac:dyDescent="0.2">
      <c r="W59453" s="25"/>
      <c r="X59453" s="25"/>
    </row>
    <row r="59454" spans="23:24" x14ac:dyDescent="0.2">
      <c r="W59454" s="25"/>
      <c r="X59454" s="25"/>
    </row>
    <row r="59455" spans="23:24" x14ac:dyDescent="0.2">
      <c r="W59455" s="25"/>
      <c r="X59455" s="25"/>
    </row>
    <row r="59456" spans="23:24" x14ac:dyDescent="0.2">
      <c r="W59456" s="25"/>
      <c r="X59456" s="25"/>
    </row>
    <row r="59457" spans="23:24" x14ac:dyDescent="0.2">
      <c r="W59457" s="25"/>
      <c r="X59457" s="25"/>
    </row>
    <row r="59458" spans="23:24" x14ac:dyDescent="0.2">
      <c r="W59458" s="25"/>
      <c r="X59458" s="25"/>
    </row>
    <row r="59459" spans="23:24" x14ac:dyDescent="0.2">
      <c r="W59459" s="25"/>
      <c r="X59459" s="25"/>
    </row>
    <row r="59460" spans="23:24" x14ac:dyDescent="0.2">
      <c r="W59460" s="25"/>
      <c r="X59460" s="25"/>
    </row>
    <row r="59461" spans="23:24" x14ac:dyDescent="0.2">
      <c r="W59461" s="25"/>
      <c r="X59461" s="25"/>
    </row>
    <row r="59462" spans="23:24" x14ac:dyDescent="0.2">
      <c r="W59462" s="25"/>
      <c r="X59462" s="25"/>
    </row>
    <row r="59463" spans="23:24" x14ac:dyDescent="0.2">
      <c r="W59463" s="25"/>
      <c r="X59463" s="25"/>
    </row>
    <row r="59464" spans="23:24" x14ac:dyDescent="0.2">
      <c r="W59464" s="25"/>
      <c r="X59464" s="25"/>
    </row>
    <row r="59465" spans="23:24" x14ac:dyDescent="0.2">
      <c r="W59465" s="25"/>
      <c r="X59465" s="25"/>
    </row>
    <row r="59466" spans="23:24" x14ac:dyDescent="0.2">
      <c r="W59466" s="25"/>
      <c r="X59466" s="25"/>
    </row>
    <row r="59467" spans="23:24" x14ac:dyDescent="0.2">
      <c r="W59467" s="25"/>
      <c r="X59467" s="25"/>
    </row>
    <row r="59468" spans="23:24" x14ac:dyDescent="0.2">
      <c r="W59468" s="25"/>
      <c r="X59468" s="25"/>
    </row>
    <row r="59469" spans="23:24" x14ac:dyDescent="0.2">
      <c r="W59469" s="25"/>
      <c r="X59469" s="25"/>
    </row>
    <row r="59470" spans="23:24" x14ac:dyDescent="0.2">
      <c r="W59470" s="25"/>
      <c r="X59470" s="25"/>
    </row>
    <row r="59471" spans="23:24" x14ac:dyDescent="0.2">
      <c r="W59471" s="25"/>
      <c r="X59471" s="25"/>
    </row>
    <row r="59472" spans="23:24" x14ac:dyDescent="0.2">
      <c r="W59472" s="25"/>
      <c r="X59472" s="25"/>
    </row>
    <row r="59473" spans="23:24" x14ac:dyDescent="0.2">
      <c r="W59473" s="25"/>
      <c r="X59473" s="25"/>
    </row>
    <row r="59474" spans="23:24" x14ac:dyDescent="0.2">
      <c r="W59474" s="25"/>
      <c r="X59474" s="25"/>
    </row>
    <row r="59475" spans="23:24" x14ac:dyDescent="0.2">
      <c r="W59475" s="25"/>
      <c r="X59475" s="25"/>
    </row>
    <row r="59476" spans="23:24" x14ac:dyDescent="0.2">
      <c r="W59476" s="25"/>
      <c r="X59476" s="25"/>
    </row>
    <row r="59477" spans="23:24" x14ac:dyDescent="0.2">
      <c r="W59477" s="25"/>
      <c r="X59477" s="25"/>
    </row>
    <row r="59478" spans="23:24" x14ac:dyDescent="0.2">
      <c r="W59478" s="25"/>
      <c r="X59478" s="25"/>
    </row>
    <row r="59479" spans="23:24" x14ac:dyDescent="0.2">
      <c r="W59479" s="25"/>
      <c r="X59479" s="25"/>
    </row>
    <row r="59480" spans="23:24" x14ac:dyDescent="0.2">
      <c r="W59480" s="25"/>
      <c r="X59480" s="25"/>
    </row>
    <row r="59481" spans="23:24" x14ac:dyDescent="0.2">
      <c r="W59481" s="25"/>
      <c r="X59481" s="25"/>
    </row>
    <row r="59482" spans="23:24" x14ac:dyDescent="0.2">
      <c r="W59482" s="25"/>
      <c r="X59482" s="25"/>
    </row>
    <row r="59483" spans="23:24" x14ac:dyDescent="0.2">
      <c r="W59483" s="25"/>
      <c r="X59483" s="25"/>
    </row>
    <row r="59484" spans="23:24" x14ac:dyDescent="0.2">
      <c r="W59484" s="25"/>
      <c r="X59484" s="25"/>
    </row>
    <row r="59485" spans="23:24" x14ac:dyDescent="0.2">
      <c r="W59485" s="25"/>
      <c r="X59485" s="25"/>
    </row>
    <row r="59486" spans="23:24" x14ac:dyDescent="0.2">
      <c r="W59486" s="25"/>
      <c r="X59486" s="25"/>
    </row>
    <row r="59487" spans="23:24" x14ac:dyDescent="0.2">
      <c r="W59487" s="25"/>
      <c r="X59487" s="25"/>
    </row>
    <row r="59488" spans="23:24" x14ac:dyDescent="0.2">
      <c r="W59488" s="25"/>
      <c r="X59488" s="25"/>
    </row>
    <row r="59489" spans="23:24" x14ac:dyDescent="0.2">
      <c r="W59489" s="25"/>
      <c r="X59489" s="25"/>
    </row>
    <row r="59490" spans="23:24" x14ac:dyDescent="0.2">
      <c r="W59490" s="25"/>
      <c r="X59490" s="25"/>
    </row>
    <row r="59491" spans="23:24" x14ac:dyDescent="0.2">
      <c r="W59491" s="25"/>
      <c r="X59491" s="25"/>
    </row>
    <row r="59492" spans="23:24" x14ac:dyDescent="0.2">
      <c r="W59492" s="25"/>
      <c r="X59492" s="25"/>
    </row>
    <row r="59493" spans="23:24" x14ac:dyDescent="0.2">
      <c r="W59493" s="25"/>
      <c r="X59493" s="25"/>
    </row>
    <row r="59494" spans="23:24" x14ac:dyDescent="0.2">
      <c r="W59494" s="25"/>
      <c r="X59494" s="25"/>
    </row>
    <row r="59495" spans="23:24" x14ac:dyDescent="0.2">
      <c r="W59495" s="25"/>
      <c r="X59495" s="25"/>
    </row>
    <row r="59496" spans="23:24" x14ac:dyDescent="0.2">
      <c r="W59496" s="25"/>
      <c r="X59496" s="25"/>
    </row>
    <row r="59497" spans="23:24" x14ac:dyDescent="0.2">
      <c r="W59497" s="25"/>
      <c r="X59497" s="25"/>
    </row>
    <row r="59498" spans="23:24" x14ac:dyDescent="0.2">
      <c r="W59498" s="25"/>
      <c r="X59498" s="25"/>
    </row>
    <row r="59499" spans="23:24" x14ac:dyDescent="0.2">
      <c r="W59499" s="25"/>
      <c r="X59499" s="25"/>
    </row>
    <row r="59500" spans="23:24" x14ac:dyDescent="0.2">
      <c r="W59500" s="25"/>
      <c r="X59500" s="25"/>
    </row>
    <row r="59501" spans="23:24" x14ac:dyDescent="0.2">
      <c r="W59501" s="25"/>
      <c r="X59501" s="25"/>
    </row>
    <row r="59502" spans="23:24" x14ac:dyDescent="0.2">
      <c r="W59502" s="25"/>
      <c r="X59502" s="25"/>
    </row>
    <row r="59503" spans="23:24" x14ac:dyDescent="0.2">
      <c r="W59503" s="25"/>
      <c r="X59503" s="25"/>
    </row>
    <row r="59504" spans="23:24" x14ac:dyDescent="0.2">
      <c r="W59504" s="25"/>
      <c r="X59504" s="25"/>
    </row>
    <row r="59505" spans="23:24" x14ac:dyDescent="0.2">
      <c r="W59505" s="25"/>
      <c r="X59505" s="25"/>
    </row>
    <row r="59506" spans="23:24" x14ac:dyDescent="0.2">
      <c r="W59506" s="25"/>
      <c r="X59506" s="25"/>
    </row>
    <row r="59507" spans="23:24" x14ac:dyDescent="0.2">
      <c r="W59507" s="25"/>
      <c r="X59507" s="25"/>
    </row>
    <row r="59508" spans="23:24" x14ac:dyDescent="0.2">
      <c r="W59508" s="25"/>
      <c r="X59508" s="25"/>
    </row>
    <row r="59509" spans="23:24" x14ac:dyDescent="0.2">
      <c r="W59509" s="25"/>
      <c r="X59509" s="25"/>
    </row>
    <row r="59510" spans="23:24" x14ac:dyDescent="0.2">
      <c r="W59510" s="25"/>
      <c r="X59510" s="25"/>
    </row>
    <row r="59511" spans="23:24" x14ac:dyDescent="0.2">
      <c r="W59511" s="25"/>
      <c r="X59511" s="25"/>
    </row>
    <row r="59512" spans="23:24" x14ac:dyDescent="0.2">
      <c r="W59512" s="25"/>
      <c r="X59512" s="25"/>
    </row>
    <row r="59513" spans="23:24" x14ac:dyDescent="0.2">
      <c r="W59513" s="25"/>
      <c r="X59513" s="25"/>
    </row>
    <row r="59514" spans="23:24" x14ac:dyDescent="0.2">
      <c r="W59514" s="25"/>
      <c r="X59514" s="25"/>
    </row>
    <row r="59515" spans="23:24" x14ac:dyDescent="0.2">
      <c r="W59515" s="25"/>
      <c r="X59515" s="25"/>
    </row>
    <row r="59516" spans="23:24" x14ac:dyDescent="0.2">
      <c r="W59516" s="25"/>
      <c r="X59516" s="25"/>
    </row>
    <row r="59517" spans="23:24" x14ac:dyDescent="0.2">
      <c r="W59517" s="25"/>
      <c r="X59517" s="25"/>
    </row>
    <row r="59518" spans="23:24" x14ac:dyDescent="0.2">
      <c r="W59518" s="25"/>
      <c r="X59518" s="25"/>
    </row>
    <row r="59519" spans="23:24" x14ac:dyDescent="0.2">
      <c r="W59519" s="25"/>
      <c r="X59519" s="25"/>
    </row>
    <row r="59520" spans="23:24" x14ac:dyDescent="0.2">
      <c r="W59520" s="25"/>
      <c r="X59520" s="25"/>
    </row>
    <row r="59521" spans="23:24" x14ac:dyDescent="0.2">
      <c r="W59521" s="25"/>
      <c r="X59521" s="25"/>
    </row>
    <row r="59522" spans="23:24" x14ac:dyDescent="0.2">
      <c r="W59522" s="25"/>
      <c r="X59522" s="25"/>
    </row>
    <row r="59523" spans="23:24" x14ac:dyDescent="0.2">
      <c r="W59523" s="25"/>
      <c r="X59523" s="25"/>
    </row>
    <row r="59524" spans="23:24" x14ac:dyDescent="0.2">
      <c r="W59524" s="25"/>
      <c r="X59524" s="25"/>
    </row>
    <row r="59525" spans="23:24" x14ac:dyDescent="0.2">
      <c r="W59525" s="25"/>
      <c r="X59525" s="25"/>
    </row>
    <row r="59526" spans="23:24" x14ac:dyDescent="0.2">
      <c r="W59526" s="25"/>
      <c r="X59526" s="25"/>
    </row>
    <row r="59527" spans="23:24" x14ac:dyDescent="0.2">
      <c r="W59527" s="25"/>
      <c r="X59527" s="25"/>
    </row>
    <row r="59528" spans="23:24" x14ac:dyDescent="0.2">
      <c r="W59528" s="25"/>
      <c r="X59528" s="25"/>
    </row>
    <row r="59529" spans="23:24" x14ac:dyDescent="0.2">
      <c r="W59529" s="25"/>
      <c r="X59529" s="25"/>
    </row>
    <row r="59530" spans="23:24" x14ac:dyDescent="0.2">
      <c r="W59530" s="25"/>
      <c r="X59530" s="25"/>
    </row>
    <row r="59531" spans="23:24" x14ac:dyDescent="0.2">
      <c r="W59531" s="25"/>
      <c r="X59531" s="25"/>
    </row>
    <row r="59532" spans="23:24" x14ac:dyDescent="0.2">
      <c r="W59532" s="25"/>
      <c r="X59532" s="25"/>
    </row>
    <row r="59533" spans="23:24" x14ac:dyDescent="0.2">
      <c r="W59533" s="25"/>
      <c r="X59533" s="25"/>
    </row>
    <row r="59534" spans="23:24" x14ac:dyDescent="0.2">
      <c r="W59534" s="25"/>
      <c r="X59534" s="25"/>
    </row>
    <row r="59535" spans="23:24" x14ac:dyDescent="0.2">
      <c r="W59535" s="25"/>
      <c r="X59535" s="25"/>
    </row>
    <row r="59536" spans="23:24" x14ac:dyDescent="0.2">
      <c r="W59536" s="25"/>
      <c r="X59536" s="25"/>
    </row>
    <row r="59537" spans="23:24" x14ac:dyDescent="0.2">
      <c r="W59537" s="25"/>
      <c r="X59537" s="25"/>
    </row>
    <row r="59538" spans="23:24" x14ac:dyDescent="0.2">
      <c r="W59538" s="25"/>
      <c r="X59538" s="25"/>
    </row>
    <row r="59539" spans="23:24" x14ac:dyDescent="0.2">
      <c r="W59539" s="25"/>
      <c r="X59539" s="25"/>
    </row>
    <row r="59540" spans="23:24" x14ac:dyDescent="0.2">
      <c r="W59540" s="25"/>
      <c r="X59540" s="25"/>
    </row>
    <row r="59541" spans="23:24" x14ac:dyDescent="0.2">
      <c r="W59541" s="25"/>
      <c r="X59541" s="25"/>
    </row>
    <row r="59542" spans="23:24" x14ac:dyDescent="0.2">
      <c r="W59542" s="25"/>
      <c r="X59542" s="25"/>
    </row>
    <row r="59543" spans="23:24" x14ac:dyDescent="0.2">
      <c r="W59543" s="25"/>
      <c r="X59543" s="25"/>
    </row>
    <row r="59544" spans="23:24" x14ac:dyDescent="0.2">
      <c r="W59544" s="25"/>
      <c r="X59544" s="25"/>
    </row>
    <row r="59545" spans="23:24" x14ac:dyDescent="0.2">
      <c r="W59545" s="25"/>
      <c r="X59545" s="25"/>
    </row>
    <row r="59546" spans="23:24" x14ac:dyDescent="0.2">
      <c r="W59546" s="25"/>
      <c r="X59546" s="25"/>
    </row>
    <row r="59547" spans="23:24" x14ac:dyDescent="0.2">
      <c r="W59547" s="25"/>
      <c r="X59547" s="25"/>
    </row>
    <row r="59548" spans="23:24" x14ac:dyDescent="0.2">
      <c r="W59548" s="25"/>
      <c r="X59548" s="25"/>
    </row>
    <row r="59549" spans="23:24" x14ac:dyDescent="0.2">
      <c r="W59549" s="25"/>
      <c r="X59549" s="25"/>
    </row>
    <row r="59550" spans="23:24" x14ac:dyDescent="0.2">
      <c r="W59550" s="25"/>
      <c r="X59550" s="25"/>
    </row>
    <row r="59551" spans="23:24" x14ac:dyDescent="0.2">
      <c r="W59551" s="25"/>
      <c r="X59551" s="25"/>
    </row>
    <row r="59552" spans="23:24" x14ac:dyDescent="0.2">
      <c r="W59552" s="25"/>
      <c r="X59552" s="25"/>
    </row>
    <row r="59553" spans="23:24" x14ac:dyDescent="0.2">
      <c r="W59553" s="25"/>
      <c r="X59553" s="25"/>
    </row>
    <row r="59554" spans="23:24" x14ac:dyDescent="0.2">
      <c r="W59554" s="25"/>
      <c r="X59554" s="25"/>
    </row>
    <row r="59555" spans="23:24" x14ac:dyDescent="0.2">
      <c r="W59555" s="25"/>
      <c r="X59555" s="25"/>
    </row>
    <row r="59556" spans="23:24" x14ac:dyDescent="0.2">
      <c r="W59556" s="25"/>
      <c r="X59556" s="25"/>
    </row>
    <row r="59557" spans="23:24" x14ac:dyDescent="0.2">
      <c r="W59557" s="25"/>
      <c r="X59557" s="25"/>
    </row>
    <row r="59558" spans="23:24" x14ac:dyDescent="0.2">
      <c r="W59558" s="25"/>
      <c r="X59558" s="25"/>
    </row>
    <row r="59559" spans="23:24" x14ac:dyDescent="0.2">
      <c r="W59559" s="25"/>
      <c r="X59559" s="25"/>
    </row>
    <row r="59560" spans="23:24" x14ac:dyDescent="0.2">
      <c r="W59560" s="25"/>
      <c r="X59560" s="25"/>
    </row>
    <row r="59561" spans="23:24" x14ac:dyDescent="0.2">
      <c r="W59561" s="25"/>
      <c r="X59561" s="25"/>
    </row>
    <row r="59562" spans="23:24" x14ac:dyDescent="0.2">
      <c r="W59562" s="25"/>
      <c r="X59562" s="25"/>
    </row>
    <row r="59563" spans="23:24" x14ac:dyDescent="0.2">
      <c r="W59563" s="25"/>
      <c r="X59563" s="25"/>
    </row>
    <row r="59564" spans="23:24" x14ac:dyDescent="0.2">
      <c r="W59564" s="25"/>
      <c r="X59564" s="25"/>
    </row>
    <row r="59565" spans="23:24" x14ac:dyDescent="0.2">
      <c r="W59565" s="25"/>
      <c r="X59565" s="25"/>
    </row>
    <row r="59566" spans="23:24" x14ac:dyDescent="0.2">
      <c r="W59566" s="25"/>
      <c r="X59566" s="25"/>
    </row>
    <row r="59567" spans="23:24" x14ac:dyDescent="0.2">
      <c r="W59567" s="25"/>
      <c r="X59567" s="25"/>
    </row>
    <row r="59568" spans="23:24" x14ac:dyDescent="0.2">
      <c r="W59568" s="25"/>
      <c r="X59568" s="25"/>
    </row>
    <row r="59569" spans="23:24" x14ac:dyDescent="0.2">
      <c r="W59569" s="25"/>
      <c r="X59569" s="25"/>
    </row>
    <row r="59570" spans="23:24" x14ac:dyDescent="0.2">
      <c r="W59570" s="25"/>
      <c r="X59570" s="25"/>
    </row>
    <row r="59571" spans="23:24" x14ac:dyDescent="0.2">
      <c r="W59571" s="25"/>
      <c r="X59571" s="25"/>
    </row>
    <row r="59572" spans="23:24" x14ac:dyDescent="0.2">
      <c r="W59572" s="25"/>
      <c r="X59572" s="25"/>
    </row>
    <row r="59573" spans="23:24" x14ac:dyDescent="0.2">
      <c r="W59573" s="25"/>
      <c r="X59573" s="25"/>
    </row>
    <row r="59574" spans="23:24" x14ac:dyDescent="0.2">
      <c r="W59574" s="25"/>
      <c r="X59574" s="25"/>
    </row>
    <row r="59575" spans="23:24" x14ac:dyDescent="0.2">
      <c r="W59575" s="25"/>
      <c r="X59575" s="25"/>
    </row>
    <row r="59576" spans="23:24" x14ac:dyDescent="0.2">
      <c r="W59576" s="25"/>
      <c r="X59576" s="25"/>
    </row>
    <row r="59577" spans="23:24" x14ac:dyDescent="0.2">
      <c r="W59577" s="25"/>
      <c r="X59577" s="25"/>
    </row>
    <row r="59578" spans="23:24" x14ac:dyDescent="0.2">
      <c r="W59578" s="25"/>
      <c r="X59578" s="25"/>
    </row>
    <row r="59579" spans="23:24" x14ac:dyDescent="0.2">
      <c r="W59579" s="25"/>
      <c r="X59579" s="25"/>
    </row>
    <row r="59580" spans="23:24" x14ac:dyDescent="0.2">
      <c r="W59580" s="25"/>
      <c r="X59580" s="25"/>
    </row>
    <row r="59581" spans="23:24" x14ac:dyDescent="0.2">
      <c r="W59581" s="25"/>
      <c r="X59581" s="25"/>
    </row>
    <row r="59582" spans="23:24" x14ac:dyDescent="0.2">
      <c r="W59582" s="25"/>
      <c r="X59582" s="25"/>
    </row>
    <row r="59583" spans="23:24" x14ac:dyDescent="0.2">
      <c r="W59583" s="25"/>
      <c r="X59583" s="25"/>
    </row>
    <row r="59584" spans="23:24" x14ac:dyDescent="0.2">
      <c r="W59584" s="25"/>
      <c r="X59584" s="25"/>
    </row>
    <row r="59585" spans="23:24" x14ac:dyDescent="0.2">
      <c r="W59585" s="25"/>
      <c r="X59585" s="25"/>
    </row>
    <row r="59586" spans="23:24" x14ac:dyDescent="0.2">
      <c r="W59586" s="25"/>
      <c r="X59586" s="25"/>
    </row>
    <row r="59587" spans="23:24" x14ac:dyDescent="0.2">
      <c r="W59587" s="25"/>
      <c r="X59587" s="25"/>
    </row>
    <row r="59588" spans="23:24" x14ac:dyDescent="0.2">
      <c r="W59588" s="25"/>
      <c r="X59588" s="25"/>
    </row>
    <row r="59589" spans="23:24" x14ac:dyDescent="0.2">
      <c r="W59589" s="25"/>
      <c r="X59589" s="25"/>
    </row>
    <row r="59590" spans="23:24" x14ac:dyDescent="0.2">
      <c r="W59590" s="25"/>
      <c r="X59590" s="25"/>
    </row>
    <row r="59591" spans="23:24" x14ac:dyDescent="0.2">
      <c r="W59591" s="25"/>
      <c r="X59591" s="25"/>
    </row>
    <row r="59592" spans="23:24" x14ac:dyDescent="0.2">
      <c r="W59592" s="25"/>
      <c r="X59592" s="25"/>
    </row>
    <row r="59593" spans="23:24" x14ac:dyDescent="0.2">
      <c r="W59593" s="25"/>
      <c r="X59593" s="25"/>
    </row>
    <row r="59594" spans="23:24" x14ac:dyDescent="0.2">
      <c r="W59594" s="25"/>
      <c r="X59594" s="25"/>
    </row>
    <row r="59595" spans="23:24" x14ac:dyDescent="0.2">
      <c r="W59595" s="25"/>
      <c r="X59595" s="25"/>
    </row>
    <row r="59596" spans="23:24" x14ac:dyDescent="0.2">
      <c r="W59596" s="25"/>
      <c r="X59596" s="25"/>
    </row>
    <row r="59597" spans="23:24" x14ac:dyDescent="0.2">
      <c r="W59597" s="25"/>
      <c r="X59597" s="25"/>
    </row>
    <row r="59598" spans="23:24" x14ac:dyDescent="0.2">
      <c r="W59598" s="25"/>
      <c r="X59598" s="25"/>
    </row>
    <row r="59599" spans="23:24" x14ac:dyDescent="0.2">
      <c r="W59599" s="25"/>
      <c r="X59599" s="25"/>
    </row>
    <row r="59600" spans="23:24" x14ac:dyDescent="0.2">
      <c r="W59600" s="25"/>
      <c r="X59600" s="25"/>
    </row>
    <row r="59601" spans="23:24" x14ac:dyDescent="0.2">
      <c r="W59601" s="25"/>
      <c r="X59601" s="25"/>
    </row>
    <row r="59602" spans="23:24" x14ac:dyDescent="0.2">
      <c r="W59602" s="25"/>
      <c r="X59602" s="25"/>
    </row>
    <row r="59603" spans="23:24" x14ac:dyDescent="0.2">
      <c r="W59603" s="25"/>
      <c r="X59603" s="25"/>
    </row>
    <row r="59604" spans="23:24" x14ac:dyDescent="0.2">
      <c r="W59604" s="25"/>
      <c r="X59604" s="25"/>
    </row>
    <row r="59605" spans="23:24" x14ac:dyDescent="0.2">
      <c r="W59605" s="25"/>
      <c r="X59605" s="25"/>
    </row>
    <row r="59606" spans="23:24" x14ac:dyDescent="0.2">
      <c r="W59606" s="25"/>
      <c r="X59606" s="25"/>
    </row>
    <row r="59607" spans="23:24" x14ac:dyDescent="0.2">
      <c r="W59607" s="25"/>
      <c r="X59607" s="25"/>
    </row>
    <row r="59608" spans="23:24" x14ac:dyDescent="0.2">
      <c r="W59608" s="25"/>
      <c r="X59608" s="25"/>
    </row>
    <row r="59609" spans="23:24" x14ac:dyDescent="0.2">
      <c r="W59609" s="25"/>
      <c r="X59609" s="25"/>
    </row>
    <row r="59610" spans="23:24" x14ac:dyDescent="0.2">
      <c r="W59610" s="25"/>
      <c r="X59610" s="25"/>
    </row>
    <row r="59611" spans="23:24" x14ac:dyDescent="0.2">
      <c r="W59611" s="25"/>
      <c r="X59611" s="25"/>
    </row>
    <row r="59612" spans="23:24" x14ac:dyDescent="0.2">
      <c r="W59612" s="25"/>
      <c r="X59612" s="25"/>
    </row>
    <row r="59613" spans="23:24" x14ac:dyDescent="0.2">
      <c r="W59613" s="25"/>
      <c r="X59613" s="25"/>
    </row>
    <row r="59614" spans="23:24" x14ac:dyDescent="0.2">
      <c r="W59614" s="25"/>
      <c r="X59614" s="25"/>
    </row>
    <row r="59615" spans="23:24" x14ac:dyDescent="0.2">
      <c r="W59615" s="25"/>
      <c r="X59615" s="25"/>
    </row>
    <row r="59616" spans="23:24" x14ac:dyDescent="0.2">
      <c r="W59616" s="25"/>
      <c r="X59616" s="25"/>
    </row>
    <row r="59617" spans="23:24" x14ac:dyDescent="0.2">
      <c r="W59617" s="25"/>
      <c r="X59617" s="25"/>
    </row>
    <row r="59618" spans="23:24" x14ac:dyDescent="0.2">
      <c r="W59618" s="25"/>
      <c r="X59618" s="25"/>
    </row>
    <row r="59619" spans="23:24" x14ac:dyDescent="0.2">
      <c r="W59619" s="25"/>
      <c r="X59619" s="25"/>
    </row>
    <row r="59620" spans="23:24" x14ac:dyDescent="0.2">
      <c r="W59620" s="25"/>
      <c r="X59620" s="25"/>
    </row>
    <row r="59621" spans="23:24" x14ac:dyDescent="0.2">
      <c r="W59621" s="25"/>
      <c r="X59621" s="25"/>
    </row>
    <row r="59622" spans="23:24" x14ac:dyDescent="0.2">
      <c r="W59622" s="25"/>
      <c r="X59622" s="25"/>
    </row>
    <row r="59623" spans="23:24" x14ac:dyDescent="0.2">
      <c r="W59623" s="25"/>
      <c r="X59623" s="25"/>
    </row>
    <row r="59624" spans="23:24" x14ac:dyDescent="0.2">
      <c r="W59624" s="25"/>
      <c r="X59624" s="25"/>
    </row>
    <row r="59625" spans="23:24" x14ac:dyDescent="0.2">
      <c r="W59625" s="25"/>
      <c r="X59625" s="25"/>
    </row>
    <row r="59626" spans="23:24" x14ac:dyDescent="0.2">
      <c r="W59626" s="25"/>
      <c r="X59626" s="25"/>
    </row>
    <row r="59627" spans="23:24" x14ac:dyDescent="0.2">
      <c r="W59627" s="25"/>
      <c r="X59627" s="25"/>
    </row>
    <row r="59628" spans="23:24" x14ac:dyDescent="0.2">
      <c r="W59628" s="25"/>
      <c r="X59628" s="25"/>
    </row>
    <row r="59629" spans="23:24" x14ac:dyDescent="0.2">
      <c r="W59629" s="25"/>
      <c r="X59629" s="25"/>
    </row>
    <row r="59630" spans="23:24" x14ac:dyDescent="0.2">
      <c r="W59630" s="25"/>
      <c r="X59630" s="25"/>
    </row>
    <row r="59631" spans="23:24" x14ac:dyDescent="0.2">
      <c r="W59631" s="25"/>
      <c r="X59631" s="25"/>
    </row>
    <row r="59632" spans="23:24" x14ac:dyDescent="0.2">
      <c r="W59632" s="25"/>
      <c r="X59632" s="25"/>
    </row>
    <row r="59633" spans="23:24" x14ac:dyDescent="0.2">
      <c r="W59633" s="25"/>
      <c r="X59633" s="25"/>
    </row>
    <row r="59634" spans="23:24" x14ac:dyDescent="0.2">
      <c r="W59634" s="25"/>
      <c r="X59634" s="25"/>
    </row>
    <row r="59635" spans="23:24" x14ac:dyDescent="0.2">
      <c r="W59635" s="25"/>
      <c r="X59635" s="25"/>
    </row>
    <row r="59636" spans="23:24" x14ac:dyDescent="0.2">
      <c r="W59636" s="25"/>
      <c r="X59636" s="25"/>
    </row>
    <row r="59637" spans="23:24" x14ac:dyDescent="0.2">
      <c r="W59637" s="25"/>
      <c r="X59637" s="25"/>
    </row>
    <row r="59638" spans="23:24" x14ac:dyDescent="0.2">
      <c r="W59638" s="25"/>
      <c r="X59638" s="25"/>
    </row>
    <row r="59639" spans="23:24" x14ac:dyDescent="0.2">
      <c r="W59639" s="25"/>
      <c r="X59639" s="25"/>
    </row>
    <row r="59640" spans="23:24" x14ac:dyDescent="0.2">
      <c r="W59640" s="25"/>
      <c r="X59640" s="25"/>
    </row>
    <row r="59641" spans="23:24" x14ac:dyDescent="0.2">
      <c r="W59641" s="25"/>
      <c r="X59641" s="25"/>
    </row>
    <row r="59642" spans="23:24" x14ac:dyDescent="0.2">
      <c r="W59642" s="25"/>
      <c r="X59642" s="25"/>
    </row>
    <row r="59643" spans="23:24" x14ac:dyDescent="0.2">
      <c r="W59643" s="25"/>
      <c r="X59643" s="25"/>
    </row>
    <row r="59644" spans="23:24" x14ac:dyDescent="0.2">
      <c r="W59644" s="25"/>
      <c r="X59644" s="25"/>
    </row>
    <row r="59645" spans="23:24" x14ac:dyDescent="0.2">
      <c r="W59645" s="25"/>
      <c r="X59645" s="25"/>
    </row>
    <row r="59646" spans="23:24" x14ac:dyDescent="0.2">
      <c r="W59646" s="25"/>
      <c r="X59646" s="25"/>
    </row>
    <row r="59647" spans="23:24" x14ac:dyDescent="0.2">
      <c r="W59647" s="25"/>
      <c r="X59647" s="25"/>
    </row>
    <row r="59648" spans="23:24" x14ac:dyDescent="0.2">
      <c r="W59648" s="25"/>
      <c r="X59648" s="25"/>
    </row>
    <row r="59649" spans="23:24" x14ac:dyDescent="0.2">
      <c r="W59649" s="25"/>
      <c r="X59649" s="25"/>
    </row>
    <row r="59650" spans="23:24" x14ac:dyDescent="0.2">
      <c r="W59650" s="25"/>
      <c r="X59650" s="25"/>
    </row>
    <row r="59651" spans="23:24" x14ac:dyDescent="0.2">
      <c r="W59651" s="25"/>
      <c r="X59651" s="25"/>
    </row>
    <row r="59652" spans="23:24" x14ac:dyDescent="0.2">
      <c r="W59652" s="25"/>
      <c r="X59652" s="25"/>
    </row>
    <row r="59653" spans="23:24" x14ac:dyDescent="0.2">
      <c r="W59653" s="25"/>
      <c r="X59653" s="25"/>
    </row>
    <row r="59654" spans="23:24" x14ac:dyDescent="0.2">
      <c r="W59654" s="25"/>
      <c r="X59654" s="25"/>
    </row>
    <row r="59655" spans="23:24" x14ac:dyDescent="0.2">
      <c r="W59655" s="25"/>
      <c r="X59655" s="25"/>
    </row>
    <row r="59656" spans="23:24" x14ac:dyDescent="0.2">
      <c r="W59656" s="25"/>
      <c r="X59656" s="25"/>
    </row>
    <row r="59657" spans="23:24" x14ac:dyDescent="0.2">
      <c r="W59657" s="25"/>
      <c r="X59657" s="25"/>
    </row>
    <row r="59658" spans="23:24" x14ac:dyDescent="0.2">
      <c r="W59658" s="25"/>
      <c r="X59658" s="25"/>
    </row>
    <row r="59659" spans="23:24" x14ac:dyDescent="0.2">
      <c r="W59659" s="25"/>
      <c r="X59659" s="25"/>
    </row>
    <row r="59660" spans="23:24" x14ac:dyDescent="0.2">
      <c r="W59660" s="25"/>
      <c r="X59660" s="25"/>
    </row>
    <row r="59661" spans="23:24" x14ac:dyDescent="0.2">
      <c r="W59661" s="25"/>
      <c r="X59661" s="25"/>
    </row>
    <row r="59662" spans="23:24" x14ac:dyDescent="0.2">
      <c r="W59662" s="25"/>
      <c r="X59662" s="25"/>
    </row>
    <row r="59663" spans="23:24" x14ac:dyDescent="0.2">
      <c r="W59663" s="25"/>
      <c r="X59663" s="25"/>
    </row>
    <row r="59664" spans="23:24" x14ac:dyDescent="0.2">
      <c r="W59664" s="25"/>
      <c r="X59664" s="25"/>
    </row>
    <row r="59665" spans="23:24" x14ac:dyDescent="0.2">
      <c r="W59665" s="25"/>
      <c r="X59665" s="25"/>
    </row>
    <row r="59666" spans="23:24" x14ac:dyDescent="0.2">
      <c r="W59666" s="25"/>
      <c r="X59666" s="25"/>
    </row>
    <row r="59667" spans="23:24" x14ac:dyDescent="0.2">
      <c r="W59667" s="25"/>
      <c r="X59667" s="25"/>
    </row>
    <row r="59668" spans="23:24" x14ac:dyDescent="0.2">
      <c r="W59668" s="25"/>
      <c r="X59668" s="25"/>
    </row>
    <row r="59669" spans="23:24" x14ac:dyDescent="0.2">
      <c r="W59669" s="25"/>
      <c r="X59669" s="25"/>
    </row>
    <row r="59670" spans="23:24" x14ac:dyDescent="0.2">
      <c r="W59670" s="25"/>
      <c r="X59670" s="25"/>
    </row>
    <row r="59671" spans="23:24" x14ac:dyDescent="0.2">
      <c r="W59671" s="25"/>
      <c r="X59671" s="25"/>
    </row>
    <row r="59672" spans="23:24" x14ac:dyDescent="0.2">
      <c r="W59672" s="25"/>
      <c r="X59672" s="25"/>
    </row>
    <row r="59673" spans="23:24" x14ac:dyDescent="0.2">
      <c r="W59673" s="25"/>
      <c r="X59673" s="25"/>
    </row>
    <row r="59674" spans="23:24" x14ac:dyDescent="0.2">
      <c r="W59674" s="25"/>
      <c r="X59674" s="25"/>
    </row>
    <row r="59675" spans="23:24" x14ac:dyDescent="0.2">
      <c r="W59675" s="25"/>
      <c r="X59675" s="25"/>
    </row>
    <row r="59676" spans="23:24" x14ac:dyDescent="0.2">
      <c r="W59676" s="25"/>
      <c r="X59676" s="25"/>
    </row>
    <row r="59677" spans="23:24" x14ac:dyDescent="0.2">
      <c r="W59677" s="25"/>
      <c r="X59677" s="25"/>
    </row>
    <row r="59678" spans="23:24" x14ac:dyDescent="0.2">
      <c r="W59678" s="25"/>
      <c r="X59678" s="25"/>
    </row>
    <row r="59679" spans="23:24" x14ac:dyDescent="0.2">
      <c r="W59679" s="25"/>
      <c r="X59679" s="25"/>
    </row>
    <row r="59680" spans="23:24" x14ac:dyDescent="0.2">
      <c r="W59680" s="25"/>
      <c r="X59680" s="25"/>
    </row>
    <row r="59681" spans="23:24" x14ac:dyDescent="0.2">
      <c r="W59681" s="25"/>
      <c r="X59681" s="25"/>
    </row>
    <row r="59682" spans="23:24" x14ac:dyDescent="0.2">
      <c r="W59682" s="25"/>
      <c r="X59682" s="25"/>
    </row>
    <row r="59683" spans="23:24" x14ac:dyDescent="0.2">
      <c r="W59683" s="25"/>
      <c r="X59683" s="25"/>
    </row>
    <row r="59684" spans="23:24" x14ac:dyDescent="0.2">
      <c r="W59684" s="25"/>
      <c r="X59684" s="25"/>
    </row>
    <row r="59685" spans="23:24" x14ac:dyDescent="0.2">
      <c r="W59685" s="25"/>
      <c r="X59685" s="25"/>
    </row>
    <row r="59686" spans="23:24" x14ac:dyDescent="0.2">
      <c r="W59686" s="25"/>
      <c r="X59686" s="25"/>
    </row>
    <row r="59687" spans="23:24" x14ac:dyDescent="0.2">
      <c r="W59687" s="25"/>
      <c r="X59687" s="25"/>
    </row>
    <row r="59688" spans="23:24" x14ac:dyDescent="0.2">
      <c r="W59688" s="25"/>
      <c r="X59688" s="25"/>
    </row>
    <row r="59689" spans="23:24" x14ac:dyDescent="0.2">
      <c r="W59689" s="25"/>
      <c r="X59689" s="25"/>
    </row>
    <row r="59690" spans="23:24" x14ac:dyDescent="0.2">
      <c r="W59690" s="25"/>
      <c r="X59690" s="25"/>
    </row>
    <row r="59691" spans="23:24" x14ac:dyDescent="0.2">
      <c r="W59691" s="25"/>
      <c r="X59691" s="25"/>
    </row>
    <row r="59692" spans="23:24" x14ac:dyDescent="0.2">
      <c r="W59692" s="25"/>
      <c r="X59692" s="25"/>
    </row>
    <row r="59693" spans="23:24" x14ac:dyDescent="0.2">
      <c r="W59693" s="25"/>
      <c r="X59693" s="25"/>
    </row>
    <row r="59694" spans="23:24" x14ac:dyDescent="0.2">
      <c r="W59694" s="25"/>
      <c r="X59694" s="25"/>
    </row>
    <row r="59695" spans="23:24" x14ac:dyDescent="0.2">
      <c r="W59695" s="25"/>
      <c r="X59695" s="25"/>
    </row>
    <row r="59696" spans="23:24" x14ac:dyDescent="0.2">
      <c r="W59696" s="25"/>
      <c r="X59696" s="25"/>
    </row>
    <row r="59697" spans="23:24" x14ac:dyDescent="0.2">
      <c r="W59697" s="25"/>
      <c r="X59697" s="25"/>
    </row>
    <row r="59698" spans="23:24" x14ac:dyDescent="0.2">
      <c r="W59698" s="25"/>
      <c r="X59698" s="25"/>
    </row>
    <row r="59699" spans="23:24" x14ac:dyDescent="0.2">
      <c r="W59699" s="25"/>
      <c r="X59699" s="25"/>
    </row>
    <row r="59700" spans="23:24" x14ac:dyDescent="0.2">
      <c r="W59700" s="25"/>
      <c r="X59700" s="25"/>
    </row>
    <row r="59701" spans="23:24" x14ac:dyDescent="0.2">
      <c r="W59701" s="25"/>
      <c r="X59701" s="25"/>
    </row>
    <row r="59702" spans="23:24" x14ac:dyDescent="0.2">
      <c r="W59702" s="25"/>
      <c r="X59702" s="25"/>
    </row>
    <row r="59703" spans="23:24" x14ac:dyDescent="0.2">
      <c r="W59703" s="25"/>
      <c r="X59703" s="25"/>
    </row>
    <row r="59704" spans="23:24" x14ac:dyDescent="0.2">
      <c r="W59704" s="25"/>
      <c r="X59704" s="25"/>
    </row>
    <row r="59705" spans="23:24" x14ac:dyDescent="0.2">
      <c r="W59705" s="25"/>
      <c r="X59705" s="25"/>
    </row>
    <row r="59706" spans="23:24" x14ac:dyDescent="0.2">
      <c r="W59706" s="25"/>
      <c r="X59706" s="25"/>
    </row>
    <row r="59707" spans="23:24" x14ac:dyDescent="0.2">
      <c r="W59707" s="25"/>
      <c r="X59707" s="25"/>
    </row>
    <row r="59708" spans="23:24" x14ac:dyDescent="0.2">
      <c r="W59708" s="25"/>
      <c r="X59708" s="25"/>
    </row>
    <row r="59709" spans="23:24" x14ac:dyDescent="0.2">
      <c r="W59709" s="25"/>
      <c r="X59709" s="25"/>
    </row>
    <row r="59710" spans="23:24" x14ac:dyDescent="0.2">
      <c r="W59710" s="25"/>
      <c r="X59710" s="25"/>
    </row>
    <row r="59711" spans="23:24" x14ac:dyDescent="0.2">
      <c r="W59711" s="25"/>
      <c r="X59711" s="25"/>
    </row>
    <row r="59712" spans="23:24" x14ac:dyDescent="0.2">
      <c r="W59712" s="25"/>
      <c r="X59712" s="25"/>
    </row>
    <row r="59713" spans="23:24" x14ac:dyDescent="0.2">
      <c r="W59713" s="25"/>
      <c r="X59713" s="25"/>
    </row>
    <row r="59714" spans="23:24" x14ac:dyDescent="0.2">
      <c r="W59714" s="25"/>
      <c r="X59714" s="25"/>
    </row>
    <row r="59715" spans="23:24" x14ac:dyDescent="0.2">
      <c r="W59715" s="25"/>
      <c r="X59715" s="25"/>
    </row>
    <row r="59716" spans="23:24" x14ac:dyDescent="0.2">
      <c r="W59716" s="25"/>
      <c r="X59716" s="25"/>
    </row>
    <row r="59717" spans="23:24" x14ac:dyDescent="0.2">
      <c r="W59717" s="25"/>
      <c r="X59717" s="25"/>
    </row>
    <row r="59718" spans="23:24" x14ac:dyDescent="0.2">
      <c r="W59718" s="25"/>
      <c r="X59718" s="25"/>
    </row>
    <row r="59719" spans="23:24" x14ac:dyDescent="0.2">
      <c r="W59719" s="25"/>
      <c r="X59719" s="25"/>
    </row>
    <row r="59720" spans="23:24" x14ac:dyDescent="0.2">
      <c r="W59720" s="25"/>
      <c r="X59720" s="25"/>
    </row>
    <row r="59721" spans="23:24" x14ac:dyDescent="0.2">
      <c r="W59721" s="25"/>
      <c r="X59721" s="25"/>
    </row>
    <row r="59722" spans="23:24" x14ac:dyDescent="0.2">
      <c r="W59722" s="25"/>
      <c r="X59722" s="25"/>
    </row>
    <row r="59723" spans="23:24" x14ac:dyDescent="0.2">
      <c r="W59723" s="25"/>
      <c r="X59723" s="25"/>
    </row>
    <row r="59724" spans="23:24" x14ac:dyDescent="0.2">
      <c r="W59724" s="25"/>
      <c r="X59724" s="25"/>
    </row>
    <row r="59725" spans="23:24" x14ac:dyDescent="0.2">
      <c r="W59725" s="25"/>
      <c r="X59725" s="25"/>
    </row>
    <row r="59726" spans="23:24" x14ac:dyDescent="0.2">
      <c r="W59726" s="25"/>
      <c r="X59726" s="25"/>
    </row>
    <row r="59727" spans="23:24" x14ac:dyDescent="0.2">
      <c r="W59727" s="25"/>
      <c r="X59727" s="25"/>
    </row>
    <row r="59728" spans="23:24" x14ac:dyDescent="0.2">
      <c r="W59728" s="25"/>
      <c r="X59728" s="25"/>
    </row>
    <row r="59729" spans="23:24" x14ac:dyDescent="0.2">
      <c r="W59729" s="25"/>
      <c r="X59729" s="25"/>
    </row>
    <row r="59730" spans="23:24" x14ac:dyDescent="0.2">
      <c r="W59730" s="25"/>
      <c r="X59730" s="25"/>
    </row>
    <row r="59731" spans="23:24" x14ac:dyDescent="0.2">
      <c r="W59731" s="25"/>
      <c r="X59731" s="25"/>
    </row>
    <row r="59732" spans="23:24" x14ac:dyDescent="0.2">
      <c r="W59732" s="25"/>
      <c r="X59732" s="25"/>
    </row>
    <row r="59733" spans="23:24" x14ac:dyDescent="0.2">
      <c r="W59733" s="25"/>
      <c r="X59733" s="25"/>
    </row>
    <row r="59734" spans="23:24" x14ac:dyDescent="0.2">
      <c r="W59734" s="25"/>
      <c r="X59734" s="25"/>
    </row>
    <row r="59735" spans="23:24" x14ac:dyDescent="0.2">
      <c r="W59735" s="25"/>
      <c r="X59735" s="25"/>
    </row>
    <row r="59736" spans="23:24" x14ac:dyDescent="0.2">
      <c r="W59736" s="25"/>
      <c r="X59736" s="25"/>
    </row>
    <row r="59737" spans="23:24" x14ac:dyDescent="0.2">
      <c r="W59737" s="25"/>
      <c r="X59737" s="25"/>
    </row>
    <row r="59738" spans="23:24" x14ac:dyDescent="0.2">
      <c r="W59738" s="25"/>
      <c r="X59738" s="25"/>
    </row>
    <row r="59739" spans="23:24" x14ac:dyDescent="0.2">
      <c r="W59739" s="25"/>
      <c r="X59739" s="25"/>
    </row>
    <row r="59740" spans="23:24" x14ac:dyDescent="0.2">
      <c r="W59740" s="25"/>
      <c r="X59740" s="25"/>
    </row>
    <row r="59741" spans="23:24" x14ac:dyDescent="0.2">
      <c r="W59741" s="25"/>
      <c r="X59741" s="25"/>
    </row>
    <row r="59742" spans="23:24" x14ac:dyDescent="0.2">
      <c r="W59742" s="25"/>
      <c r="X59742" s="25"/>
    </row>
    <row r="59743" spans="23:24" x14ac:dyDescent="0.2">
      <c r="W59743" s="25"/>
      <c r="X59743" s="25"/>
    </row>
    <row r="59744" spans="23:24" x14ac:dyDescent="0.2">
      <c r="W59744" s="25"/>
      <c r="X59744" s="25"/>
    </row>
    <row r="59745" spans="23:24" x14ac:dyDescent="0.2">
      <c r="W59745" s="25"/>
      <c r="X59745" s="25"/>
    </row>
    <row r="59746" spans="23:24" x14ac:dyDescent="0.2">
      <c r="W59746" s="25"/>
      <c r="X59746" s="25"/>
    </row>
    <row r="59747" spans="23:24" x14ac:dyDescent="0.2">
      <c r="W59747" s="25"/>
      <c r="X59747" s="25"/>
    </row>
    <row r="59748" spans="23:24" x14ac:dyDescent="0.2">
      <c r="W59748" s="25"/>
      <c r="X59748" s="25"/>
    </row>
    <row r="59749" spans="23:24" x14ac:dyDescent="0.2">
      <c r="W59749" s="25"/>
      <c r="X59749" s="25"/>
    </row>
    <row r="59750" spans="23:24" x14ac:dyDescent="0.2">
      <c r="W59750" s="25"/>
      <c r="X59750" s="25"/>
    </row>
    <row r="59751" spans="23:24" x14ac:dyDescent="0.2">
      <c r="W59751" s="25"/>
      <c r="X59751" s="25"/>
    </row>
    <row r="59752" spans="23:24" x14ac:dyDescent="0.2">
      <c r="W59752" s="25"/>
      <c r="X59752" s="25"/>
    </row>
    <row r="59753" spans="23:24" x14ac:dyDescent="0.2">
      <c r="W59753" s="25"/>
      <c r="X59753" s="25"/>
    </row>
    <row r="59754" spans="23:24" x14ac:dyDescent="0.2">
      <c r="W59754" s="25"/>
      <c r="X59754" s="25"/>
    </row>
    <row r="59755" spans="23:24" x14ac:dyDescent="0.2">
      <c r="W59755" s="25"/>
      <c r="X59755" s="25"/>
    </row>
    <row r="59756" spans="23:24" x14ac:dyDescent="0.2">
      <c r="W59756" s="25"/>
      <c r="X59756" s="25"/>
    </row>
    <row r="59757" spans="23:24" x14ac:dyDescent="0.2">
      <c r="W59757" s="25"/>
      <c r="X59757" s="25"/>
    </row>
    <row r="59758" spans="23:24" x14ac:dyDescent="0.2">
      <c r="W59758" s="25"/>
      <c r="X59758" s="25"/>
    </row>
    <row r="59759" spans="23:24" x14ac:dyDescent="0.2">
      <c r="W59759" s="25"/>
      <c r="X59759" s="25"/>
    </row>
    <row r="59760" spans="23:24" x14ac:dyDescent="0.2">
      <c r="W59760" s="25"/>
      <c r="X59760" s="25"/>
    </row>
    <row r="59761" spans="23:24" x14ac:dyDescent="0.2">
      <c r="W59761" s="25"/>
      <c r="X59761" s="25"/>
    </row>
    <row r="59762" spans="23:24" x14ac:dyDescent="0.2">
      <c r="W59762" s="25"/>
      <c r="X59762" s="25"/>
    </row>
    <row r="59763" spans="23:24" x14ac:dyDescent="0.2">
      <c r="W59763" s="25"/>
      <c r="X59763" s="25"/>
    </row>
    <row r="59764" spans="23:24" x14ac:dyDescent="0.2">
      <c r="W59764" s="25"/>
      <c r="X59764" s="25"/>
    </row>
    <row r="59765" spans="23:24" x14ac:dyDescent="0.2">
      <c r="W59765" s="25"/>
      <c r="X59765" s="25"/>
    </row>
    <row r="59766" spans="23:24" x14ac:dyDescent="0.2">
      <c r="W59766" s="25"/>
      <c r="X59766" s="25"/>
    </row>
    <row r="59767" spans="23:24" x14ac:dyDescent="0.2">
      <c r="W59767" s="25"/>
      <c r="X59767" s="25"/>
    </row>
    <row r="59768" spans="23:24" x14ac:dyDescent="0.2">
      <c r="W59768" s="25"/>
      <c r="X59768" s="25"/>
    </row>
    <row r="59769" spans="23:24" x14ac:dyDescent="0.2">
      <c r="W59769" s="25"/>
      <c r="X59769" s="25"/>
    </row>
    <row r="59770" spans="23:24" x14ac:dyDescent="0.2">
      <c r="W59770" s="25"/>
      <c r="X59770" s="25"/>
    </row>
    <row r="59771" spans="23:24" x14ac:dyDescent="0.2">
      <c r="W59771" s="25"/>
      <c r="X59771" s="25"/>
    </row>
    <row r="59772" spans="23:24" x14ac:dyDescent="0.2">
      <c r="W59772" s="25"/>
      <c r="X59772" s="25"/>
    </row>
    <row r="59773" spans="23:24" x14ac:dyDescent="0.2">
      <c r="W59773" s="25"/>
      <c r="X59773" s="25"/>
    </row>
    <row r="59774" spans="23:24" x14ac:dyDescent="0.2">
      <c r="W59774" s="25"/>
      <c r="X59774" s="25"/>
    </row>
    <row r="59775" spans="23:24" x14ac:dyDescent="0.2">
      <c r="W59775" s="25"/>
      <c r="X59775" s="25"/>
    </row>
    <row r="59776" spans="23:24" x14ac:dyDescent="0.2">
      <c r="W59776" s="25"/>
      <c r="X59776" s="25"/>
    </row>
    <row r="59777" spans="23:24" x14ac:dyDescent="0.2">
      <c r="W59777" s="25"/>
      <c r="X59777" s="25"/>
    </row>
    <row r="59778" spans="23:24" x14ac:dyDescent="0.2">
      <c r="W59778" s="25"/>
      <c r="X59778" s="25"/>
    </row>
    <row r="59779" spans="23:24" x14ac:dyDescent="0.2">
      <c r="W59779" s="25"/>
      <c r="X59779" s="25"/>
    </row>
    <row r="59780" spans="23:24" x14ac:dyDescent="0.2">
      <c r="W59780" s="25"/>
      <c r="X59780" s="25"/>
    </row>
    <row r="59781" spans="23:24" x14ac:dyDescent="0.2">
      <c r="W59781" s="25"/>
      <c r="X59781" s="25"/>
    </row>
    <row r="59782" spans="23:24" x14ac:dyDescent="0.2">
      <c r="W59782" s="25"/>
      <c r="X59782" s="25"/>
    </row>
    <row r="59783" spans="23:24" x14ac:dyDescent="0.2">
      <c r="W59783" s="25"/>
      <c r="X59783" s="25"/>
    </row>
    <row r="59784" spans="23:24" x14ac:dyDescent="0.2">
      <c r="W59784" s="25"/>
      <c r="X59784" s="25"/>
    </row>
    <row r="59785" spans="23:24" x14ac:dyDescent="0.2">
      <c r="W59785" s="25"/>
      <c r="X59785" s="25"/>
    </row>
    <row r="59786" spans="23:24" x14ac:dyDescent="0.2">
      <c r="W59786" s="25"/>
      <c r="X59786" s="25"/>
    </row>
    <row r="59787" spans="23:24" x14ac:dyDescent="0.2">
      <c r="W59787" s="25"/>
      <c r="X59787" s="25"/>
    </row>
    <row r="59788" spans="23:24" x14ac:dyDescent="0.2">
      <c r="W59788" s="25"/>
      <c r="X59788" s="25"/>
    </row>
    <row r="59789" spans="23:24" x14ac:dyDescent="0.2">
      <c r="W59789" s="25"/>
      <c r="X59789" s="25"/>
    </row>
    <row r="59790" spans="23:24" x14ac:dyDescent="0.2">
      <c r="W59790" s="25"/>
      <c r="X59790" s="25"/>
    </row>
    <row r="59791" spans="23:24" x14ac:dyDescent="0.2">
      <c r="W59791" s="25"/>
      <c r="X59791" s="25"/>
    </row>
    <row r="59792" spans="23:24" x14ac:dyDescent="0.2">
      <c r="W59792" s="25"/>
      <c r="X59792" s="25"/>
    </row>
    <row r="59793" spans="23:24" x14ac:dyDescent="0.2">
      <c r="W59793" s="25"/>
      <c r="X59793" s="25"/>
    </row>
    <row r="59794" spans="23:24" x14ac:dyDescent="0.2">
      <c r="W59794" s="25"/>
      <c r="X59794" s="25"/>
    </row>
    <row r="59795" spans="23:24" x14ac:dyDescent="0.2">
      <c r="W59795" s="25"/>
      <c r="X59795" s="25"/>
    </row>
    <row r="59796" spans="23:24" x14ac:dyDescent="0.2">
      <c r="W59796" s="25"/>
      <c r="X59796" s="25"/>
    </row>
    <row r="59797" spans="23:24" x14ac:dyDescent="0.2">
      <c r="W59797" s="25"/>
      <c r="X59797" s="25"/>
    </row>
    <row r="59798" spans="23:24" x14ac:dyDescent="0.2">
      <c r="W59798" s="25"/>
      <c r="X59798" s="25"/>
    </row>
    <row r="59799" spans="23:24" x14ac:dyDescent="0.2">
      <c r="W59799" s="25"/>
      <c r="X59799" s="25"/>
    </row>
    <row r="59800" spans="23:24" x14ac:dyDescent="0.2">
      <c r="W59800" s="25"/>
      <c r="X59800" s="25"/>
    </row>
    <row r="59801" spans="23:24" x14ac:dyDescent="0.2">
      <c r="W59801" s="25"/>
      <c r="X59801" s="25"/>
    </row>
    <row r="59802" spans="23:24" x14ac:dyDescent="0.2">
      <c r="W59802" s="25"/>
      <c r="X59802" s="25"/>
    </row>
    <row r="59803" spans="23:24" x14ac:dyDescent="0.2">
      <c r="W59803" s="25"/>
      <c r="X59803" s="25"/>
    </row>
    <row r="59804" spans="23:24" x14ac:dyDescent="0.2">
      <c r="W59804" s="25"/>
      <c r="X59804" s="25"/>
    </row>
    <row r="59805" spans="23:24" x14ac:dyDescent="0.2">
      <c r="W59805" s="25"/>
      <c r="X59805" s="25"/>
    </row>
    <row r="59806" spans="23:24" x14ac:dyDescent="0.2">
      <c r="W59806" s="25"/>
      <c r="X59806" s="25"/>
    </row>
    <row r="59807" spans="23:24" x14ac:dyDescent="0.2">
      <c r="W59807" s="25"/>
      <c r="X59807" s="25"/>
    </row>
    <row r="59808" spans="23:24" x14ac:dyDescent="0.2">
      <c r="W59808" s="25"/>
      <c r="X59808" s="25"/>
    </row>
    <row r="59809" spans="23:24" x14ac:dyDescent="0.2">
      <c r="W59809" s="25"/>
      <c r="X59809" s="25"/>
    </row>
    <row r="59810" spans="23:24" x14ac:dyDescent="0.2">
      <c r="W59810" s="25"/>
      <c r="X59810" s="25"/>
    </row>
    <row r="59811" spans="23:24" x14ac:dyDescent="0.2">
      <c r="W59811" s="25"/>
      <c r="X59811" s="25"/>
    </row>
    <row r="59812" spans="23:24" x14ac:dyDescent="0.2">
      <c r="W59812" s="25"/>
      <c r="X59812" s="25"/>
    </row>
    <row r="59813" spans="23:24" x14ac:dyDescent="0.2">
      <c r="W59813" s="25"/>
      <c r="X59813" s="25"/>
    </row>
    <row r="59814" spans="23:24" x14ac:dyDescent="0.2">
      <c r="W59814" s="25"/>
      <c r="X59814" s="25"/>
    </row>
    <row r="59815" spans="23:24" x14ac:dyDescent="0.2">
      <c r="W59815" s="25"/>
      <c r="X59815" s="25"/>
    </row>
    <row r="59816" spans="23:24" x14ac:dyDescent="0.2">
      <c r="W59816" s="25"/>
      <c r="X59816" s="25"/>
    </row>
    <row r="59817" spans="23:24" x14ac:dyDescent="0.2">
      <c r="W59817" s="25"/>
      <c r="X59817" s="25"/>
    </row>
    <row r="59818" spans="23:24" x14ac:dyDescent="0.2">
      <c r="W59818" s="25"/>
      <c r="X59818" s="25"/>
    </row>
    <row r="59819" spans="23:24" x14ac:dyDescent="0.2">
      <c r="W59819" s="25"/>
      <c r="X59819" s="25"/>
    </row>
    <row r="59820" spans="23:24" x14ac:dyDescent="0.2">
      <c r="W59820" s="25"/>
      <c r="X59820" s="25"/>
    </row>
    <row r="59821" spans="23:24" x14ac:dyDescent="0.2">
      <c r="W59821" s="25"/>
      <c r="X59821" s="25"/>
    </row>
    <row r="59822" spans="23:24" x14ac:dyDescent="0.2">
      <c r="W59822" s="25"/>
      <c r="X59822" s="25"/>
    </row>
    <row r="59823" spans="23:24" x14ac:dyDescent="0.2">
      <c r="W59823" s="25"/>
      <c r="X59823" s="25"/>
    </row>
    <row r="59824" spans="23:24" x14ac:dyDescent="0.2">
      <c r="W59824" s="25"/>
      <c r="X59824" s="25"/>
    </row>
    <row r="59825" spans="23:24" x14ac:dyDescent="0.2">
      <c r="W59825" s="25"/>
      <c r="X59825" s="25"/>
    </row>
    <row r="59826" spans="23:24" x14ac:dyDescent="0.2">
      <c r="W59826" s="25"/>
      <c r="X59826" s="25"/>
    </row>
    <row r="59827" spans="23:24" x14ac:dyDescent="0.2">
      <c r="W59827" s="25"/>
      <c r="X59827" s="25"/>
    </row>
    <row r="59828" spans="23:24" x14ac:dyDescent="0.2">
      <c r="W59828" s="25"/>
      <c r="X59828" s="25"/>
    </row>
    <row r="59829" spans="23:24" x14ac:dyDescent="0.2">
      <c r="W59829" s="25"/>
      <c r="X59829" s="25"/>
    </row>
    <row r="59830" spans="23:24" x14ac:dyDescent="0.2">
      <c r="W59830" s="25"/>
      <c r="X59830" s="25"/>
    </row>
    <row r="59831" spans="23:24" x14ac:dyDescent="0.2">
      <c r="W59831" s="25"/>
      <c r="X59831" s="25"/>
    </row>
    <row r="59832" spans="23:24" x14ac:dyDescent="0.2">
      <c r="W59832" s="25"/>
      <c r="X59832" s="25"/>
    </row>
    <row r="59833" spans="23:24" x14ac:dyDescent="0.2">
      <c r="W59833" s="25"/>
      <c r="X59833" s="25"/>
    </row>
    <row r="59834" spans="23:24" x14ac:dyDescent="0.2">
      <c r="W59834" s="25"/>
      <c r="X59834" s="25"/>
    </row>
    <row r="59835" spans="23:24" x14ac:dyDescent="0.2">
      <c r="W59835" s="25"/>
      <c r="X59835" s="25"/>
    </row>
    <row r="59836" spans="23:24" x14ac:dyDescent="0.2">
      <c r="W59836" s="25"/>
      <c r="X59836" s="25"/>
    </row>
    <row r="59837" spans="23:24" x14ac:dyDescent="0.2">
      <c r="W59837" s="25"/>
      <c r="X59837" s="25"/>
    </row>
    <row r="59838" spans="23:24" x14ac:dyDescent="0.2">
      <c r="W59838" s="25"/>
      <c r="X59838" s="25"/>
    </row>
    <row r="59839" spans="23:24" x14ac:dyDescent="0.2">
      <c r="W59839" s="25"/>
      <c r="X59839" s="25"/>
    </row>
    <row r="59840" spans="23:24" x14ac:dyDescent="0.2">
      <c r="W59840" s="25"/>
      <c r="X59840" s="25"/>
    </row>
    <row r="59841" spans="23:24" x14ac:dyDescent="0.2">
      <c r="W59841" s="25"/>
      <c r="X59841" s="25"/>
    </row>
    <row r="59842" spans="23:24" x14ac:dyDescent="0.2">
      <c r="W59842" s="25"/>
      <c r="X59842" s="25"/>
    </row>
    <row r="59843" spans="23:24" x14ac:dyDescent="0.2">
      <c r="W59843" s="25"/>
      <c r="X59843" s="25"/>
    </row>
    <row r="59844" spans="23:24" x14ac:dyDescent="0.2">
      <c r="W59844" s="25"/>
      <c r="X59844" s="25"/>
    </row>
    <row r="59845" spans="23:24" x14ac:dyDescent="0.2">
      <c r="W59845" s="25"/>
      <c r="X59845" s="25"/>
    </row>
    <row r="59846" spans="23:24" x14ac:dyDescent="0.2">
      <c r="W59846" s="25"/>
      <c r="X59846" s="25"/>
    </row>
    <row r="59847" spans="23:24" x14ac:dyDescent="0.2">
      <c r="W59847" s="25"/>
      <c r="X59847" s="25"/>
    </row>
    <row r="59848" spans="23:24" x14ac:dyDescent="0.2">
      <c r="W59848" s="25"/>
      <c r="X59848" s="25"/>
    </row>
    <row r="59849" spans="23:24" x14ac:dyDescent="0.2">
      <c r="W59849" s="25"/>
      <c r="X59849" s="25"/>
    </row>
    <row r="59850" spans="23:24" x14ac:dyDescent="0.2">
      <c r="W59850" s="25"/>
      <c r="X59850" s="25"/>
    </row>
    <row r="59851" spans="23:24" x14ac:dyDescent="0.2">
      <c r="W59851" s="25"/>
      <c r="X59851" s="25"/>
    </row>
    <row r="59852" spans="23:24" x14ac:dyDescent="0.2">
      <c r="W59852" s="25"/>
      <c r="X59852" s="25"/>
    </row>
    <row r="59853" spans="23:24" x14ac:dyDescent="0.2">
      <c r="W59853" s="25"/>
      <c r="X59853" s="25"/>
    </row>
    <row r="59854" spans="23:24" x14ac:dyDescent="0.2">
      <c r="W59854" s="25"/>
      <c r="X59854" s="25"/>
    </row>
    <row r="59855" spans="23:24" x14ac:dyDescent="0.2">
      <c r="W59855" s="25"/>
      <c r="X59855" s="25"/>
    </row>
    <row r="59856" spans="23:24" x14ac:dyDescent="0.2">
      <c r="W59856" s="25"/>
      <c r="X59856" s="25"/>
    </row>
    <row r="59857" spans="23:24" x14ac:dyDescent="0.2">
      <c r="W59857" s="25"/>
      <c r="X59857" s="25"/>
    </row>
    <row r="59858" spans="23:24" x14ac:dyDescent="0.2">
      <c r="W59858" s="25"/>
      <c r="X59858" s="25"/>
    </row>
    <row r="59859" spans="23:24" x14ac:dyDescent="0.2">
      <c r="W59859" s="25"/>
      <c r="X59859" s="25"/>
    </row>
    <row r="59860" spans="23:24" x14ac:dyDescent="0.2">
      <c r="W59860" s="25"/>
      <c r="X59860" s="25"/>
    </row>
    <row r="59861" spans="23:24" x14ac:dyDescent="0.2">
      <c r="W59861" s="25"/>
      <c r="X59861" s="25"/>
    </row>
    <row r="59862" spans="23:24" x14ac:dyDescent="0.2">
      <c r="W59862" s="25"/>
      <c r="X59862" s="25"/>
    </row>
    <row r="59863" spans="23:24" x14ac:dyDescent="0.2">
      <c r="W59863" s="25"/>
      <c r="X59863" s="25"/>
    </row>
    <row r="59864" spans="23:24" x14ac:dyDescent="0.2">
      <c r="W59864" s="25"/>
      <c r="X59864" s="25"/>
    </row>
    <row r="59865" spans="23:24" x14ac:dyDescent="0.2">
      <c r="W59865" s="25"/>
      <c r="X59865" s="25"/>
    </row>
    <row r="59866" spans="23:24" x14ac:dyDescent="0.2">
      <c r="W59866" s="25"/>
      <c r="X59866" s="25"/>
    </row>
    <row r="59867" spans="23:24" x14ac:dyDescent="0.2">
      <c r="W59867" s="25"/>
      <c r="X59867" s="25"/>
    </row>
    <row r="59868" spans="23:24" x14ac:dyDescent="0.2">
      <c r="W59868" s="25"/>
      <c r="X59868" s="25"/>
    </row>
    <row r="59869" spans="23:24" x14ac:dyDescent="0.2">
      <c r="W59869" s="25"/>
      <c r="X59869" s="25"/>
    </row>
    <row r="59870" spans="23:24" x14ac:dyDescent="0.2">
      <c r="W59870" s="25"/>
      <c r="X59870" s="25"/>
    </row>
    <row r="59871" spans="23:24" x14ac:dyDescent="0.2">
      <c r="W59871" s="25"/>
      <c r="X59871" s="25"/>
    </row>
    <row r="59872" spans="23:24" x14ac:dyDescent="0.2">
      <c r="W59872" s="25"/>
      <c r="X59872" s="25"/>
    </row>
    <row r="59873" spans="23:24" x14ac:dyDescent="0.2">
      <c r="W59873" s="25"/>
      <c r="X59873" s="25"/>
    </row>
    <row r="59874" spans="23:24" x14ac:dyDescent="0.2">
      <c r="W59874" s="25"/>
      <c r="X59874" s="25"/>
    </row>
    <row r="59875" spans="23:24" x14ac:dyDescent="0.2">
      <c r="W59875" s="25"/>
      <c r="X59875" s="25"/>
    </row>
    <row r="59876" spans="23:24" x14ac:dyDescent="0.2">
      <c r="W59876" s="25"/>
      <c r="X59876" s="25"/>
    </row>
    <row r="59877" spans="23:24" x14ac:dyDescent="0.2">
      <c r="W59877" s="25"/>
      <c r="X59877" s="25"/>
    </row>
    <row r="59878" spans="23:24" x14ac:dyDescent="0.2">
      <c r="W59878" s="25"/>
      <c r="X59878" s="25"/>
    </row>
    <row r="59879" spans="23:24" x14ac:dyDescent="0.2">
      <c r="W59879" s="25"/>
      <c r="X59879" s="25"/>
    </row>
    <row r="59880" spans="23:24" x14ac:dyDescent="0.2">
      <c r="W59880" s="25"/>
      <c r="X59880" s="25"/>
    </row>
    <row r="59881" spans="23:24" x14ac:dyDescent="0.2">
      <c r="W59881" s="25"/>
      <c r="X59881" s="25"/>
    </row>
    <row r="59882" spans="23:24" x14ac:dyDescent="0.2">
      <c r="W59882" s="25"/>
      <c r="X59882" s="25"/>
    </row>
    <row r="59883" spans="23:24" x14ac:dyDescent="0.2">
      <c r="W59883" s="25"/>
      <c r="X59883" s="25"/>
    </row>
    <row r="59884" spans="23:24" x14ac:dyDescent="0.2">
      <c r="W59884" s="25"/>
      <c r="X59884" s="25"/>
    </row>
    <row r="59885" spans="23:24" x14ac:dyDescent="0.2">
      <c r="W59885" s="25"/>
      <c r="X59885" s="25"/>
    </row>
    <row r="59886" spans="23:24" x14ac:dyDescent="0.2">
      <c r="W59886" s="25"/>
      <c r="X59886" s="25"/>
    </row>
    <row r="59887" spans="23:24" x14ac:dyDescent="0.2">
      <c r="W59887" s="25"/>
      <c r="X59887" s="25"/>
    </row>
    <row r="59888" spans="23:24" x14ac:dyDescent="0.2">
      <c r="W59888" s="25"/>
      <c r="X59888" s="25"/>
    </row>
    <row r="59889" spans="23:24" x14ac:dyDescent="0.2">
      <c r="W59889" s="25"/>
      <c r="X59889" s="25"/>
    </row>
    <row r="59890" spans="23:24" x14ac:dyDescent="0.2">
      <c r="W59890" s="25"/>
      <c r="X59890" s="25"/>
    </row>
    <row r="59891" spans="23:24" x14ac:dyDescent="0.2">
      <c r="W59891" s="25"/>
      <c r="X59891" s="25"/>
    </row>
    <row r="59892" spans="23:24" x14ac:dyDescent="0.2">
      <c r="W59892" s="25"/>
      <c r="X59892" s="25"/>
    </row>
    <row r="59893" spans="23:24" x14ac:dyDescent="0.2">
      <c r="W59893" s="25"/>
      <c r="X59893" s="25"/>
    </row>
    <row r="59894" spans="23:24" x14ac:dyDescent="0.2">
      <c r="W59894" s="25"/>
      <c r="X59894" s="25"/>
    </row>
    <row r="59895" spans="23:24" x14ac:dyDescent="0.2">
      <c r="W59895" s="25"/>
      <c r="X59895" s="25"/>
    </row>
    <row r="59896" spans="23:24" x14ac:dyDescent="0.2">
      <c r="W59896" s="25"/>
      <c r="X59896" s="25"/>
    </row>
    <row r="59897" spans="23:24" x14ac:dyDescent="0.2">
      <c r="W59897" s="25"/>
      <c r="X59897" s="25"/>
    </row>
    <row r="59898" spans="23:24" x14ac:dyDescent="0.2">
      <c r="W59898" s="25"/>
      <c r="X59898" s="25"/>
    </row>
    <row r="59899" spans="23:24" x14ac:dyDescent="0.2">
      <c r="W59899" s="25"/>
      <c r="X59899" s="25"/>
    </row>
    <row r="59900" spans="23:24" x14ac:dyDescent="0.2">
      <c r="W59900" s="25"/>
      <c r="X59900" s="25"/>
    </row>
    <row r="59901" spans="23:24" x14ac:dyDescent="0.2">
      <c r="W59901" s="25"/>
      <c r="X59901" s="25"/>
    </row>
    <row r="59902" spans="23:24" x14ac:dyDescent="0.2">
      <c r="W59902" s="25"/>
      <c r="X59902" s="25"/>
    </row>
    <row r="59903" spans="23:24" x14ac:dyDescent="0.2">
      <c r="W59903" s="25"/>
      <c r="X59903" s="25"/>
    </row>
    <row r="59904" spans="23:24" x14ac:dyDescent="0.2">
      <c r="W59904" s="25"/>
      <c r="X59904" s="25"/>
    </row>
    <row r="59905" spans="23:24" x14ac:dyDescent="0.2">
      <c r="W59905" s="25"/>
      <c r="X59905" s="25"/>
    </row>
    <row r="59906" spans="23:24" x14ac:dyDescent="0.2">
      <c r="W59906" s="25"/>
      <c r="X59906" s="25"/>
    </row>
    <row r="59907" spans="23:24" x14ac:dyDescent="0.2">
      <c r="W59907" s="25"/>
      <c r="X59907" s="25"/>
    </row>
    <row r="59908" spans="23:24" x14ac:dyDescent="0.2">
      <c r="W59908" s="25"/>
      <c r="X59908" s="25"/>
    </row>
    <row r="59909" spans="23:24" x14ac:dyDescent="0.2">
      <c r="W59909" s="25"/>
      <c r="X59909" s="25"/>
    </row>
    <row r="59910" spans="23:24" x14ac:dyDescent="0.2">
      <c r="W59910" s="25"/>
      <c r="X59910" s="25"/>
    </row>
    <row r="59911" spans="23:24" x14ac:dyDescent="0.2">
      <c r="W59911" s="25"/>
      <c r="X59911" s="25"/>
    </row>
    <row r="59912" spans="23:24" x14ac:dyDescent="0.2">
      <c r="W59912" s="25"/>
      <c r="X59912" s="25"/>
    </row>
    <row r="59913" spans="23:24" x14ac:dyDescent="0.2">
      <c r="W59913" s="25"/>
      <c r="X59913" s="25"/>
    </row>
    <row r="59914" spans="23:24" x14ac:dyDescent="0.2">
      <c r="W59914" s="25"/>
      <c r="X59914" s="25"/>
    </row>
    <row r="59915" spans="23:24" x14ac:dyDescent="0.2">
      <c r="W59915" s="25"/>
      <c r="X59915" s="25"/>
    </row>
    <row r="59916" spans="23:24" x14ac:dyDescent="0.2">
      <c r="W59916" s="25"/>
      <c r="X59916" s="25"/>
    </row>
    <row r="59917" spans="23:24" x14ac:dyDescent="0.2">
      <c r="W59917" s="25"/>
      <c r="X59917" s="25"/>
    </row>
    <row r="59918" spans="23:24" x14ac:dyDescent="0.2">
      <c r="W59918" s="25"/>
      <c r="X59918" s="25"/>
    </row>
    <row r="59919" spans="23:24" x14ac:dyDescent="0.2">
      <c r="W59919" s="25"/>
      <c r="X59919" s="25"/>
    </row>
    <row r="59920" spans="23:24" x14ac:dyDescent="0.2">
      <c r="W59920" s="25"/>
      <c r="X59920" s="25"/>
    </row>
    <row r="59921" spans="23:24" x14ac:dyDescent="0.2">
      <c r="W59921" s="25"/>
      <c r="X59921" s="25"/>
    </row>
    <row r="59922" spans="23:24" x14ac:dyDescent="0.2">
      <c r="W59922" s="25"/>
      <c r="X59922" s="25"/>
    </row>
    <row r="59923" spans="23:24" x14ac:dyDescent="0.2">
      <c r="W59923" s="25"/>
      <c r="X59923" s="25"/>
    </row>
    <row r="59924" spans="23:24" x14ac:dyDescent="0.2">
      <c r="W59924" s="25"/>
      <c r="X59924" s="25"/>
    </row>
    <row r="59925" spans="23:24" x14ac:dyDescent="0.2">
      <c r="W59925" s="25"/>
      <c r="X59925" s="25"/>
    </row>
    <row r="59926" spans="23:24" x14ac:dyDescent="0.2">
      <c r="W59926" s="25"/>
      <c r="X59926" s="25"/>
    </row>
    <row r="59927" spans="23:24" x14ac:dyDescent="0.2">
      <c r="W59927" s="25"/>
      <c r="X59927" s="25"/>
    </row>
    <row r="59928" spans="23:24" x14ac:dyDescent="0.2">
      <c r="W59928" s="25"/>
      <c r="X59928" s="25"/>
    </row>
    <row r="59929" spans="23:24" x14ac:dyDescent="0.2">
      <c r="W59929" s="25"/>
      <c r="X59929" s="25"/>
    </row>
    <row r="59930" spans="23:24" x14ac:dyDescent="0.2">
      <c r="W59930" s="25"/>
      <c r="X59930" s="25"/>
    </row>
    <row r="59931" spans="23:24" x14ac:dyDescent="0.2">
      <c r="W59931" s="25"/>
      <c r="X59931" s="25"/>
    </row>
    <row r="59932" spans="23:24" x14ac:dyDescent="0.2">
      <c r="W59932" s="25"/>
      <c r="X59932" s="25"/>
    </row>
    <row r="59933" spans="23:24" x14ac:dyDescent="0.2">
      <c r="W59933" s="25"/>
      <c r="X59933" s="25"/>
    </row>
    <row r="59934" spans="23:24" x14ac:dyDescent="0.2">
      <c r="W59934" s="25"/>
      <c r="X59934" s="25"/>
    </row>
    <row r="59935" spans="23:24" x14ac:dyDescent="0.2">
      <c r="W59935" s="25"/>
      <c r="X59935" s="25"/>
    </row>
    <row r="59936" spans="23:24" x14ac:dyDescent="0.2">
      <c r="W59936" s="25"/>
      <c r="X59936" s="25"/>
    </row>
    <row r="59937" spans="23:24" x14ac:dyDescent="0.2">
      <c r="W59937" s="25"/>
      <c r="X59937" s="25"/>
    </row>
    <row r="59938" spans="23:24" x14ac:dyDescent="0.2">
      <c r="W59938" s="25"/>
      <c r="X59938" s="25"/>
    </row>
    <row r="59939" spans="23:24" x14ac:dyDescent="0.2">
      <c r="W59939" s="25"/>
      <c r="X59939" s="25"/>
    </row>
    <row r="59940" spans="23:24" x14ac:dyDescent="0.2">
      <c r="W59940" s="25"/>
      <c r="X59940" s="25"/>
    </row>
    <row r="59941" spans="23:24" x14ac:dyDescent="0.2">
      <c r="W59941" s="25"/>
      <c r="X59941" s="25"/>
    </row>
    <row r="59942" spans="23:24" x14ac:dyDescent="0.2">
      <c r="W59942" s="25"/>
      <c r="X59942" s="25"/>
    </row>
    <row r="59943" spans="23:24" x14ac:dyDescent="0.2">
      <c r="W59943" s="25"/>
      <c r="X59943" s="25"/>
    </row>
    <row r="59944" spans="23:24" x14ac:dyDescent="0.2">
      <c r="W59944" s="25"/>
      <c r="X59944" s="25"/>
    </row>
    <row r="59945" spans="23:24" x14ac:dyDescent="0.2">
      <c r="W59945" s="25"/>
      <c r="X59945" s="25"/>
    </row>
    <row r="59946" spans="23:24" x14ac:dyDescent="0.2">
      <c r="W59946" s="25"/>
      <c r="X59946" s="25"/>
    </row>
    <row r="59947" spans="23:24" x14ac:dyDescent="0.2">
      <c r="W59947" s="25"/>
      <c r="X59947" s="25"/>
    </row>
    <row r="59948" spans="23:24" x14ac:dyDescent="0.2">
      <c r="W59948" s="25"/>
      <c r="X59948" s="25"/>
    </row>
    <row r="59949" spans="23:24" x14ac:dyDescent="0.2">
      <c r="W59949" s="25"/>
      <c r="X59949" s="25"/>
    </row>
    <row r="59950" spans="23:24" x14ac:dyDescent="0.2">
      <c r="W59950" s="25"/>
      <c r="X59950" s="25"/>
    </row>
    <row r="59951" spans="23:24" x14ac:dyDescent="0.2">
      <c r="W59951" s="25"/>
      <c r="X59951" s="25"/>
    </row>
    <row r="59952" spans="23:24" x14ac:dyDescent="0.2">
      <c r="W59952" s="25"/>
      <c r="X59952" s="25"/>
    </row>
    <row r="59953" spans="23:24" x14ac:dyDescent="0.2">
      <c r="W59953" s="25"/>
      <c r="X59953" s="25"/>
    </row>
    <row r="59954" spans="23:24" x14ac:dyDescent="0.2">
      <c r="W59954" s="25"/>
      <c r="X59954" s="25"/>
    </row>
    <row r="59955" spans="23:24" x14ac:dyDescent="0.2">
      <c r="W59955" s="25"/>
      <c r="X59955" s="25"/>
    </row>
    <row r="59956" spans="23:24" x14ac:dyDescent="0.2">
      <c r="W59956" s="25"/>
      <c r="X59956" s="25"/>
    </row>
    <row r="59957" spans="23:24" x14ac:dyDescent="0.2">
      <c r="W59957" s="25"/>
      <c r="X59957" s="25"/>
    </row>
    <row r="59958" spans="23:24" x14ac:dyDescent="0.2">
      <c r="W59958" s="25"/>
      <c r="X59958" s="25"/>
    </row>
    <row r="59959" spans="23:24" x14ac:dyDescent="0.2">
      <c r="W59959" s="25"/>
      <c r="X59959" s="25"/>
    </row>
    <row r="59960" spans="23:24" x14ac:dyDescent="0.2">
      <c r="W59960" s="25"/>
      <c r="X59960" s="25"/>
    </row>
    <row r="59961" spans="23:24" x14ac:dyDescent="0.2">
      <c r="W59961" s="25"/>
      <c r="X59961" s="25"/>
    </row>
    <row r="59962" spans="23:24" x14ac:dyDescent="0.2">
      <c r="W59962" s="25"/>
      <c r="X59962" s="25"/>
    </row>
    <row r="59963" spans="23:24" x14ac:dyDescent="0.2">
      <c r="W59963" s="25"/>
      <c r="X59963" s="25"/>
    </row>
    <row r="59964" spans="23:24" x14ac:dyDescent="0.2">
      <c r="W59964" s="25"/>
      <c r="X59964" s="25"/>
    </row>
    <row r="59965" spans="23:24" x14ac:dyDescent="0.2">
      <c r="W59965" s="25"/>
      <c r="X59965" s="25"/>
    </row>
    <row r="59966" spans="23:24" x14ac:dyDescent="0.2">
      <c r="W59966" s="25"/>
      <c r="X59966" s="25"/>
    </row>
    <row r="59967" spans="23:24" x14ac:dyDescent="0.2">
      <c r="W59967" s="25"/>
      <c r="X59967" s="25"/>
    </row>
    <row r="59968" spans="23:24" x14ac:dyDescent="0.2">
      <c r="W59968" s="25"/>
      <c r="X59968" s="25"/>
    </row>
    <row r="59969" spans="23:24" x14ac:dyDescent="0.2">
      <c r="W59969" s="25"/>
      <c r="X59969" s="25"/>
    </row>
    <row r="59970" spans="23:24" x14ac:dyDescent="0.2">
      <c r="W59970" s="25"/>
      <c r="X59970" s="25"/>
    </row>
    <row r="59971" spans="23:24" x14ac:dyDescent="0.2">
      <c r="W59971" s="25"/>
      <c r="X59971" s="25"/>
    </row>
    <row r="59972" spans="23:24" x14ac:dyDescent="0.2">
      <c r="W59972" s="25"/>
      <c r="X59972" s="25"/>
    </row>
    <row r="59973" spans="23:24" x14ac:dyDescent="0.2">
      <c r="W59973" s="25"/>
      <c r="X59973" s="25"/>
    </row>
    <row r="59974" spans="23:24" x14ac:dyDescent="0.2">
      <c r="W59974" s="25"/>
      <c r="X59974" s="25"/>
    </row>
    <row r="59975" spans="23:24" x14ac:dyDescent="0.2">
      <c r="W59975" s="25"/>
      <c r="X59975" s="25"/>
    </row>
    <row r="59976" spans="23:24" x14ac:dyDescent="0.2">
      <c r="W59976" s="25"/>
      <c r="X59976" s="25"/>
    </row>
    <row r="59977" spans="23:24" x14ac:dyDescent="0.2">
      <c r="W59977" s="25"/>
      <c r="X59977" s="25"/>
    </row>
    <row r="59978" spans="23:24" x14ac:dyDescent="0.2">
      <c r="W59978" s="25"/>
      <c r="X59978" s="25"/>
    </row>
    <row r="59979" spans="23:24" x14ac:dyDescent="0.2">
      <c r="W59979" s="25"/>
      <c r="X59979" s="25"/>
    </row>
    <row r="59980" spans="23:24" x14ac:dyDescent="0.2">
      <c r="W59980" s="25"/>
      <c r="X59980" s="25"/>
    </row>
    <row r="59981" spans="23:24" x14ac:dyDescent="0.2">
      <c r="W59981" s="25"/>
      <c r="X59981" s="25"/>
    </row>
    <row r="59982" spans="23:24" x14ac:dyDescent="0.2">
      <c r="W59982" s="25"/>
      <c r="X59982" s="25"/>
    </row>
    <row r="59983" spans="23:24" x14ac:dyDescent="0.2">
      <c r="W59983" s="25"/>
      <c r="X59983" s="25"/>
    </row>
    <row r="59984" spans="23:24" x14ac:dyDescent="0.2">
      <c r="W59984" s="25"/>
      <c r="X59984" s="25"/>
    </row>
    <row r="59985" spans="23:24" x14ac:dyDescent="0.2">
      <c r="W59985" s="25"/>
      <c r="X59985" s="25"/>
    </row>
    <row r="59986" spans="23:24" x14ac:dyDescent="0.2">
      <c r="W59986" s="25"/>
      <c r="X59986" s="25"/>
    </row>
    <row r="59987" spans="23:24" x14ac:dyDescent="0.2">
      <c r="W59987" s="25"/>
      <c r="X59987" s="25"/>
    </row>
    <row r="59988" spans="23:24" x14ac:dyDescent="0.2">
      <c r="W59988" s="25"/>
      <c r="X59988" s="25"/>
    </row>
    <row r="59989" spans="23:24" x14ac:dyDescent="0.2">
      <c r="W59989" s="25"/>
      <c r="X59989" s="25"/>
    </row>
    <row r="59990" spans="23:24" x14ac:dyDescent="0.2">
      <c r="W59990" s="25"/>
      <c r="X59990" s="25"/>
    </row>
    <row r="59991" spans="23:24" x14ac:dyDescent="0.2">
      <c r="W59991" s="25"/>
      <c r="X59991" s="25"/>
    </row>
    <row r="59992" spans="23:24" x14ac:dyDescent="0.2">
      <c r="W59992" s="25"/>
      <c r="X59992" s="25"/>
    </row>
    <row r="59993" spans="23:24" x14ac:dyDescent="0.2">
      <c r="W59993" s="25"/>
      <c r="X59993" s="25"/>
    </row>
    <row r="59994" spans="23:24" x14ac:dyDescent="0.2">
      <c r="W59994" s="25"/>
      <c r="X59994" s="25"/>
    </row>
    <row r="59995" spans="23:24" x14ac:dyDescent="0.2">
      <c r="W59995" s="25"/>
      <c r="X59995" s="25"/>
    </row>
    <row r="59996" spans="23:24" x14ac:dyDescent="0.2">
      <c r="W59996" s="25"/>
      <c r="X59996" s="25"/>
    </row>
    <row r="59997" spans="23:24" x14ac:dyDescent="0.2">
      <c r="W59997" s="25"/>
      <c r="X59997" s="25"/>
    </row>
    <row r="59998" spans="23:24" x14ac:dyDescent="0.2">
      <c r="W59998" s="25"/>
      <c r="X59998" s="25"/>
    </row>
    <row r="59999" spans="23:24" x14ac:dyDescent="0.2">
      <c r="W59999" s="25"/>
      <c r="X59999" s="25"/>
    </row>
    <row r="60000" spans="23:24" x14ac:dyDescent="0.2">
      <c r="W60000" s="25"/>
      <c r="X60000" s="25"/>
    </row>
    <row r="60001" spans="23:24" x14ac:dyDescent="0.2">
      <c r="W60001" s="25"/>
      <c r="X60001" s="25"/>
    </row>
    <row r="60002" spans="23:24" x14ac:dyDescent="0.2">
      <c r="W60002" s="25"/>
      <c r="X60002" s="25"/>
    </row>
    <row r="60003" spans="23:24" x14ac:dyDescent="0.2">
      <c r="W60003" s="25"/>
      <c r="X60003" s="25"/>
    </row>
    <row r="60004" spans="23:24" x14ac:dyDescent="0.2">
      <c r="W60004" s="25"/>
      <c r="X60004" s="25"/>
    </row>
    <row r="60005" spans="23:24" x14ac:dyDescent="0.2">
      <c r="W60005" s="25"/>
      <c r="X60005" s="25"/>
    </row>
    <row r="60006" spans="23:24" x14ac:dyDescent="0.2">
      <c r="W60006" s="25"/>
      <c r="X60006" s="25"/>
    </row>
    <row r="60007" spans="23:24" x14ac:dyDescent="0.2">
      <c r="W60007" s="25"/>
      <c r="X60007" s="25"/>
    </row>
    <row r="60008" spans="23:24" x14ac:dyDescent="0.2">
      <c r="W60008" s="25"/>
      <c r="X60008" s="25"/>
    </row>
    <row r="60009" spans="23:24" x14ac:dyDescent="0.2">
      <c r="W60009" s="25"/>
      <c r="X60009" s="25"/>
    </row>
    <row r="60010" spans="23:24" x14ac:dyDescent="0.2">
      <c r="W60010" s="25"/>
      <c r="X60010" s="25"/>
    </row>
    <row r="60011" spans="23:24" x14ac:dyDescent="0.2">
      <c r="W60011" s="25"/>
      <c r="X60011" s="25"/>
    </row>
    <row r="60012" spans="23:24" x14ac:dyDescent="0.2">
      <c r="W60012" s="25"/>
      <c r="X60012" s="25"/>
    </row>
    <row r="60013" spans="23:24" x14ac:dyDescent="0.2">
      <c r="W60013" s="25"/>
      <c r="X60013" s="25"/>
    </row>
    <row r="60014" spans="23:24" x14ac:dyDescent="0.2">
      <c r="W60014" s="25"/>
      <c r="X60014" s="25"/>
    </row>
    <row r="60015" spans="23:24" x14ac:dyDescent="0.2">
      <c r="W60015" s="25"/>
      <c r="X60015" s="25"/>
    </row>
    <row r="60016" spans="23:24" x14ac:dyDescent="0.2">
      <c r="W60016" s="25"/>
      <c r="X60016" s="25"/>
    </row>
    <row r="60017" spans="23:24" x14ac:dyDescent="0.2">
      <c r="W60017" s="25"/>
      <c r="X60017" s="25"/>
    </row>
    <row r="60018" spans="23:24" x14ac:dyDescent="0.2">
      <c r="W60018" s="25"/>
      <c r="X60018" s="25"/>
    </row>
    <row r="60019" spans="23:24" x14ac:dyDescent="0.2">
      <c r="W60019" s="25"/>
      <c r="X60019" s="25"/>
    </row>
    <row r="60020" spans="23:24" x14ac:dyDescent="0.2">
      <c r="W60020" s="25"/>
      <c r="X60020" s="25"/>
    </row>
    <row r="60021" spans="23:24" x14ac:dyDescent="0.2">
      <c r="W60021" s="25"/>
      <c r="X60021" s="25"/>
    </row>
    <row r="60022" spans="23:24" x14ac:dyDescent="0.2">
      <c r="W60022" s="25"/>
      <c r="X60022" s="25"/>
    </row>
    <row r="60023" spans="23:24" x14ac:dyDescent="0.2">
      <c r="W60023" s="25"/>
      <c r="X60023" s="25"/>
    </row>
    <row r="60024" spans="23:24" x14ac:dyDescent="0.2">
      <c r="W60024" s="25"/>
      <c r="X60024" s="25"/>
    </row>
    <row r="60025" spans="23:24" x14ac:dyDescent="0.2">
      <c r="W60025" s="25"/>
      <c r="X60025" s="25"/>
    </row>
    <row r="60026" spans="23:24" x14ac:dyDescent="0.2">
      <c r="W60026" s="25"/>
      <c r="X60026" s="25"/>
    </row>
    <row r="60027" spans="23:24" x14ac:dyDescent="0.2">
      <c r="W60027" s="25"/>
      <c r="X60027" s="25"/>
    </row>
    <row r="60028" spans="23:24" x14ac:dyDescent="0.2">
      <c r="W60028" s="25"/>
      <c r="X60028" s="25"/>
    </row>
    <row r="60029" spans="23:24" x14ac:dyDescent="0.2">
      <c r="W60029" s="25"/>
      <c r="X60029" s="25"/>
    </row>
    <row r="60030" spans="23:24" x14ac:dyDescent="0.2">
      <c r="W60030" s="25"/>
      <c r="X60030" s="25"/>
    </row>
    <row r="60031" spans="23:24" x14ac:dyDescent="0.2">
      <c r="W60031" s="25"/>
      <c r="X60031" s="25"/>
    </row>
    <row r="60032" spans="23:24" x14ac:dyDescent="0.2">
      <c r="W60032" s="25"/>
      <c r="X60032" s="25"/>
    </row>
    <row r="60033" spans="23:24" x14ac:dyDescent="0.2">
      <c r="W60033" s="25"/>
      <c r="X60033" s="25"/>
    </row>
    <row r="60034" spans="23:24" x14ac:dyDescent="0.2">
      <c r="W60034" s="25"/>
      <c r="X60034" s="25"/>
    </row>
    <row r="60035" spans="23:24" x14ac:dyDescent="0.2">
      <c r="W60035" s="25"/>
      <c r="X60035" s="25"/>
    </row>
    <row r="60036" spans="23:24" x14ac:dyDescent="0.2">
      <c r="W60036" s="25"/>
      <c r="X60036" s="25"/>
    </row>
    <row r="60037" spans="23:24" x14ac:dyDescent="0.2">
      <c r="W60037" s="25"/>
      <c r="X60037" s="25"/>
    </row>
    <row r="60038" spans="23:24" x14ac:dyDescent="0.2">
      <c r="W60038" s="25"/>
      <c r="X60038" s="25"/>
    </row>
    <row r="60039" spans="23:24" x14ac:dyDescent="0.2">
      <c r="W60039" s="25"/>
      <c r="X60039" s="25"/>
    </row>
    <row r="60040" spans="23:24" x14ac:dyDescent="0.2">
      <c r="W60040" s="25"/>
      <c r="X60040" s="25"/>
    </row>
    <row r="60041" spans="23:24" x14ac:dyDescent="0.2">
      <c r="W60041" s="25"/>
      <c r="X60041" s="25"/>
    </row>
    <row r="60042" spans="23:24" x14ac:dyDescent="0.2">
      <c r="W60042" s="25"/>
      <c r="X60042" s="25"/>
    </row>
    <row r="60043" spans="23:24" x14ac:dyDescent="0.2">
      <c r="W60043" s="25"/>
      <c r="X60043" s="25"/>
    </row>
    <row r="60044" spans="23:24" x14ac:dyDescent="0.2">
      <c r="W60044" s="25"/>
      <c r="X60044" s="25"/>
    </row>
    <row r="60045" spans="23:24" x14ac:dyDescent="0.2">
      <c r="W60045" s="25"/>
      <c r="X60045" s="25"/>
    </row>
    <row r="60046" spans="23:24" x14ac:dyDescent="0.2">
      <c r="W60046" s="25"/>
      <c r="X60046" s="25"/>
    </row>
    <row r="60047" spans="23:24" x14ac:dyDescent="0.2">
      <c r="W60047" s="25"/>
      <c r="X60047" s="25"/>
    </row>
    <row r="60048" spans="23:24" x14ac:dyDescent="0.2">
      <c r="W60048" s="25"/>
      <c r="X60048" s="25"/>
    </row>
    <row r="60049" spans="23:24" x14ac:dyDescent="0.2">
      <c r="W60049" s="25"/>
      <c r="X60049" s="25"/>
    </row>
    <row r="60050" spans="23:24" x14ac:dyDescent="0.2">
      <c r="W60050" s="25"/>
      <c r="X60050" s="25"/>
    </row>
    <row r="60051" spans="23:24" x14ac:dyDescent="0.2">
      <c r="W60051" s="25"/>
      <c r="X60051" s="25"/>
    </row>
    <row r="60052" spans="23:24" x14ac:dyDescent="0.2">
      <c r="W60052" s="25"/>
      <c r="X60052" s="25"/>
    </row>
    <row r="60053" spans="23:24" x14ac:dyDescent="0.2">
      <c r="W60053" s="25"/>
      <c r="X60053" s="25"/>
    </row>
    <row r="60054" spans="23:24" x14ac:dyDescent="0.2">
      <c r="W60054" s="25"/>
      <c r="X60054" s="25"/>
    </row>
    <row r="60055" spans="23:24" x14ac:dyDescent="0.2">
      <c r="W60055" s="25"/>
      <c r="X60055" s="25"/>
    </row>
    <row r="60056" spans="23:24" x14ac:dyDescent="0.2">
      <c r="W60056" s="25"/>
      <c r="X60056" s="25"/>
    </row>
    <row r="60057" spans="23:24" x14ac:dyDescent="0.2">
      <c r="W60057" s="25"/>
      <c r="X60057" s="25"/>
    </row>
    <row r="60058" spans="23:24" x14ac:dyDescent="0.2">
      <c r="W60058" s="25"/>
      <c r="X60058" s="25"/>
    </row>
    <row r="60059" spans="23:24" x14ac:dyDescent="0.2">
      <c r="W60059" s="25"/>
      <c r="X60059" s="25"/>
    </row>
    <row r="60060" spans="23:24" x14ac:dyDescent="0.2">
      <c r="W60060" s="25"/>
      <c r="X60060" s="25"/>
    </row>
    <row r="60061" spans="23:24" x14ac:dyDescent="0.2">
      <c r="W60061" s="25"/>
      <c r="X60061" s="25"/>
    </row>
    <row r="60062" spans="23:24" x14ac:dyDescent="0.2">
      <c r="W60062" s="25"/>
      <c r="X60062" s="25"/>
    </row>
    <row r="60063" spans="23:24" x14ac:dyDescent="0.2">
      <c r="W60063" s="25"/>
      <c r="X60063" s="25"/>
    </row>
    <row r="60064" spans="23:24" x14ac:dyDescent="0.2">
      <c r="W60064" s="25"/>
      <c r="X60064" s="25"/>
    </row>
    <row r="60065" spans="23:24" x14ac:dyDescent="0.2">
      <c r="W60065" s="25"/>
      <c r="X60065" s="25"/>
    </row>
    <row r="60066" spans="23:24" x14ac:dyDescent="0.2">
      <c r="W60066" s="25"/>
      <c r="X60066" s="25"/>
    </row>
    <row r="60067" spans="23:24" x14ac:dyDescent="0.2">
      <c r="W60067" s="25"/>
      <c r="X60067" s="25"/>
    </row>
    <row r="60068" spans="23:24" x14ac:dyDescent="0.2">
      <c r="W60068" s="25"/>
      <c r="X60068" s="25"/>
    </row>
    <row r="60069" spans="23:24" x14ac:dyDescent="0.2">
      <c r="W60069" s="25"/>
      <c r="X60069" s="25"/>
    </row>
    <row r="60070" spans="23:24" x14ac:dyDescent="0.2">
      <c r="W60070" s="25"/>
      <c r="X60070" s="25"/>
    </row>
    <row r="60071" spans="23:24" x14ac:dyDescent="0.2">
      <c r="W60071" s="25"/>
      <c r="X60071" s="25"/>
    </row>
    <row r="60072" spans="23:24" x14ac:dyDescent="0.2">
      <c r="W60072" s="25"/>
      <c r="X60072" s="25"/>
    </row>
    <row r="60073" spans="23:24" x14ac:dyDescent="0.2">
      <c r="W60073" s="25"/>
      <c r="X60073" s="25"/>
    </row>
    <row r="60074" spans="23:24" x14ac:dyDescent="0.2">
      <c r="W60074" s="25"/>
      <c r="X60074" s="25"/>
    </row>
    <row r="60075" spans="23:24" x14ac:dyDescent="0.2">
      <c r="W60075" s="25"/>
      <c r="X60075" s="25"/>
    </row>
    <row r="60076" spans="23:24" x14ac:dyDescent="0.2">
      <c r="W60076" s="25"/>
      <c r="X60076" s="25"/>
    </row>
    <row r="60077" spans="23:24" x14ac:dyDescent="0.2">
      <c r="W60077" s="25"/>
      <c r="X60077" s="25"/>
    </row>
    <row r="60078" spans="23:24" x14ac:dyDescent="0.2">
      <c r="W60078" s="25"/>
      <c r="X60078" s="25"/>
    </row>
    <row r="60079" spans="23:24" x14ac:dyDescent="0.2">
      <c r="W60079" s="25"/>
      <c r="X60079" s="25"/>
    </row>
    <row r="60080" spans="23:24" x14ac:dyDescent="0.2">
      <c r="W60080" s="25"/>
      <c r="X60080" s="25"/>
    </row>
    <row r="60081" spans="23:24" x14ac:dyDescent="0.2">
      <c r="W60081" s="25"/>
      <c r="X60081" s="25"/>
    </row>
    <row r="60082" spans="23:24" x14ac:dyDescent="0.2">
      <c r="W60082" s="25"/>
      <c r="X60082" s="25"/>
    </row>
    <row r="60083" spans="23:24" x14ac:dyDescent="0.2">
      <c r="W60083" s="25"/>
      <c r="X60083" s="25"/>
    </row>
    <row r="60084" spans="23:24" x14ac:dyDescent="0.2">
      <c r="W60084" s="25"/>
      <c r="X60084" s="25"/>
    </row>
    <row r="60085" spans="23:24" x14ac:dyDescent="0.2">
      <c r="W60085" s="25"/>
      <c r="X60085" s="25"/>
    </row>
    <row r="60086" spans="23:24" x14ac:dyDescent="0.2">
      <c r="W60086" s="25"/>
      <c r="X60086" s="25"/>
    </row>
    <row r="60087" spans="23:24" x14ac:dyDescent="0.2">
      <c r="W60087" s="25"/>
      <c r="X60087" s="25"/>
    </row>
    <row r="60088" spans="23:24" x14ac:dyDescent="0.2">
      <c r="W60088" s="25"/>
      <c r="X60088" s="25"/>
    </row>
    <row r="60089" spans="23:24" x14ac:dyDescent="0.2">
      <c r="W60089" s="25"/>
      <c r="X60089" s="25"/>
    </row>
    <row r="60090" spans="23:24" x14ac:dyDescent="0.2">
      <c r="W60090" s="25"/>
      <c r="X60090" s="25"/>
    </row>
    <row r="60091" spans="23:24" x14ac:dyDescent="0.2">
      <c r="W60091" s="25"/>
      <c r="X60091" s="25"/>
    </row>
    <row r="60092" spans="23:24" x14ac:dyDescent="0.2">
      <c r="W60092" s="25"/>
      <c r="X60092" s="25"/>
    </row>
    <row r="60093" spans="23:24" x14ac:dyDescent="0.2">
      <c r="W60093" s="25"/>
      <c r="X60093" s="25"/>
    </row>
    <row r="60094" spans="23:24" x14ac:dyDescent="0.2">
      <c r="W60094" s="25"/>
      <c r="X60094" s="25"/>
    </row>
    <row r="60095" spans="23:24" x14ac:dyDescent="0.2">
      <c r="W60095" s="25"/>
      <c r="X60095" s="25"/>
    </row>
    <row r="60096" spans="23:24" x14ac:dyDescent="0.2">
      <c r="W60096" s="25"/>
      <c r="X60096" s="25"/>
    </row>
    <row r="60097" spans="23:24" x14ac:dyDescent="0.2">
      <c r="W60097" s="25"/>
      <c r="X60097" s="25"/>
    </row>
    <row r="60098" spans="23:24" x14ac:dyDescent="0.2">
      <c r="W60098" s="25"/>
      <c r="X60098" s="25"/>
    </row>
    <row r="60099" spans="23:24" x14ac:dyDescent="0.2">
      <c r="W60099" s="25"/>
      <c r="X60099" s="25"/>
    </row>
    <row r="60100" spans="23:24" x14ac:dyDescent="0.2">
      <c r="W60100" s="25"/>
      <c r="X60100" s="25"/>
    </row>
    <row r="60101" spans="23:24" x14ac:dyDescent="0.2">
      <c r="W60101" s="25"/>
      <c r="X60101" s="25"/>
    </row>
    <row r="60102" spans="23:24" x14ac:dyDescent="0.2">
      <c r="W60102" s="25"/>
      <c r="X60102" s="25"/>
    </row>
    <row r="60103" spans="23:24" x14ac:dyDescent="0.2">
      <c r="W60103" s="25"/>
      <c r="X60103" s="25"/>
    </row>
    <row r="60104" spans="23:24" x14ac:dyDescent="0.2">
      <c r="W60104" s="25"/>
      <c r="X60104" s="25"/>
    </row>
    <row r="60105" spans="23:24" x14ac:dyDescent="0.2">
      <c r="W60105" s="25"/>
      <c r="X60105" s="25"/>
    </row>
    <row r="60106" spans="23:24" x14ac:dyDescent="0.2">
      <c r="W60106" s="25"/>
      <c r="X60106" s="25"/>
    </row>
    <row r="60107" spans="23:24" x14ac:dyDescent="0.2">
      <c r="W60107" s="25"/>
      <c r="X60107" s="25"/>
    </row>
    <row r="60108" spans="23:24" x14ac:dyDescent="0.2">
      <c r="W60108" s="25"/>
      <c r="X60108" s="25"/>
    </row>
    <row r="60109" spans="23:24" x14ac:dyDescent="0.2">
      <c r="W60109" s="25"/>
      <c r="X60109" s="25"/>
    </row>
    <row r="60110" spans="23:24" x14ac:dyDescent="0.2">
      <c r="W60110" s="25"/>
      <c r="X60110" s="25"/>
    </row>
    <row r="60111" spans="23:24" x14ac:dyDescent="0.2">
      <c r="W60111" s="25"/>
      <c r="X60111" s="25"/>
    </row>
    <row r="60112" spans="23:24" x14ac:dyDescent="0.2">
      <c r="W60112" s="25"/>
      <c r="X60112" s="25"/>
    </row>
    <row r="60113" spans="23:24" x14ac:dyDescent="0.2">
      <c r="W60113" s="25"/>
      <c r="X60113" s="25"/>
    </row>
    <row r="60114" spans="23:24" x14ac:dyDescent="0.2">
      <c r="W60114" s="25"/>
      <c r="X60114" s="25"/>
    </row>
    <row r="60115" spans="23:24" x14ac:dyDescent="0.2">
      <c r="W60115" s="25"/>
      <c r="X60115" s="25"/>
    </row>
    <row r="60116" spans="23:24" x14ac:dyDescent="0.2">
      <c r="W60116" s="25"/>
      <c r="X60116" s="25"/>
    </row>
    <row r="60117" spans="23:24" x14ac:dyDescent="0.2">
      <c r="W60117" s="25"/>
      <c r="X60117" s="25"/>
    </row>
    <row r="60118" spans="23:24" x14ac:dyDescent="0.2">
      <c r="W60118" s="25"/>
      <c r="X60118" s="25"/>
    </row>
    <row r="60119" spans="23:24" x14ac:dyDescent="0.2">
      <c r="W60119" s="25"/>
      <c r="X60119" s="25"/>
    </row>
    <row r="60120" spans="23:24" x14ac:dyDescent="0.2">
      <c r="W60120" s="25"/>
      <c r="X60120" s="25"/>
    </row>
    <row r="60121" spans="23:24" x14ac:dyDescent="0.2">
      <c r="W60121" s="25"/>
      <c r="X60121" s="25"/>
    </row>
    <row r="60122" spans="23:24" x14ac:dyDescent="0.2">
      <c r="W60122" s="25"/>
      <c r="X60122" s="25"/>
    </row>
    <row r="60123" spans="23:24" x14ac:dyDescent="0.2">
      <c r="W60123" s="25"/>
      <c r="X60123" s="25"/>
    </row>
    <row r="60124" spans="23:24" x14ac:dyDescent="0.2">
      <c r="W60124" s="25"/>
      <c r="X60124" s="25"/>
    </row>
    <row r="60125" spans="23:24" x14ac:dyDescent="0.2">
      <c r="W60125" s="25"/>
      <c r="X60125" s="25"/>
    </row>
    <row r="60126" spans="23:24" x14ac:dyDescent="0.2">
      <c r="W60126" s="25"/>
      <c r="X60126" s="25"/>
    </row>
    <row r="60127" spans="23:24" x14ac:dyDescent="0.2">
      <c r="W60127" s="25"/>
      <c r="X60127" s="25"/>
    </row>
    <row r="60128" spans="23:24" x14ac:dyDescent="0.2">
      <c r="W60128" s="25"/>
      <c r="X60128" s="25"/>
    </row>
    <row r="60129" spans="23:24" x14ac:dyDescent="0.2">
      <c r="W60129" s="25"/>
      <c r="X60129" s="25"/>
    </row>
    <row r="60130" spans="23:24" x14ac:dyDescent="0.2">
      <c r="W60130" s="25"/>
      <c r="X60130" s="25"/>
    </row>
    <row r="60131" spans="23:24" x14ac:dyDescent="0.2">
      <c r="W60131" s="25"/>
      <c r="X60131" s="25"/>
    </row>
    <row r="60132" spans="23:24" x14ac:dyDescent="0.2">
      <c r="W60132" s="25"/>
      <c r="X60132" s="25"/>
    </row>
    <row r="60133" spans="23:24" x14ac:dyDescent="0.2">
      <c r="W60133" s="25"/>
      <c r="X60133" s="25"/>
    </row>
    <row r="60134" spans="23:24" x14ac:dyDescent="0.2">
      <c r="W60134" s="25"/>
      <c r="X60134" s="25"/>
    </row>
    <row r="60135" spans="23:24" x14ac:dyDescent="0.2">
      <c r="W60135" s="25"/>
      <c r="X60135" s="25"/>
    </row>
    <row r="60136" spans="23:24" x14ac:dyDescent="0.2">
      <c r="W60136" s="25"/>
      <c r="X60136" s="25"/>
    </row>
    <row r="60137" spans="23:24" x14ac:dyDescent="0.2">
      <c r="W60137" s="25"/>
      <c r="X60137" s="25"/>
    </row>
    <row r="60138" spans="23:24" x14ac:dyDescent="0.2">
      <c r="W60138" s="25"/>
      <c r="X60138" s="25"/>
    </row>
    <row r="60139" spans="23:24" x14ac:dyDescent="0.2">
      <c r="W60139" s="25"/>
      <c r="X60139" s="25"/>
    </row>
    <row r="60140" spans="23:24" x14ac:dyDescent="0.2">
      <c r="W60140" s="25"/>
      <c r="X60140" s="25"/>
    </row>
    <row r="60141" spans="23:24" x14ac:dyDescent="0.2">
      <c r="W60141" s="25"/>
      <c r="X60141" s="25"/>
    </row>
    <row r="60142" spans="23:24" x14ac:dyDescent="0.2">
      <c r="W60142" s="25"/>
      <c r="X60142" s="25"/>
    </row>
    <row r="60143" spans="23:24" x14ac:dyDescent="0.2">
      <c r="W60143" s="25"/>
      <c r="X60143" s="25"/>
    </row>
    <row r="60144" spans="23:24" x14ac:dyDescent="0.2">
      <c r="W60144" s="25"/>
      <c r="X60144" s="25"/>
    </row>
    <row r="60145" spans="23:24" x14ac:dyDescent="0.2">
      <c r="W60145" s="25"/>
      <c r="X60145" s="25"/>
    </row>
    <row r="60146" spans="23:24" x14ac:dyDescent="0.2">
      <c r="W60146" s="25"/>
      <c r="X60146" s="25"/>
    </row>
    <row r="60147" spans="23:24" x14ac:dyDescent="0.2">
      <c r="W60147" s="25"/>
      <c r="X60147" s="25"/>
    </row>
    <row r="60148" spans="23:24" x14ac:dyDescent="0.2">
      <c r="W60148" s="25"/>
      <c r="X60148" s="25"/>
    </row>
    <row r="60149" spans="23:24" x14ac:dyDescent="0.2">
      <c r="W60149" s="25"/>
      <c r="X60149" s="25"/>
    </row>
    <row r="60150" spans="23:24" x14ac:dyDescent="0.2">
      <c r="W60150" s="25"/>
      <c r="X60150" s="25"/>
    </row>
    <row r="60151" spans="23:24" x14ac:dyDescent="0.2">
      <c r="W60151" s="25"/>
      <c r="X60151" s="25"/>
    </row>
    <row r="60152" spans="23:24" x14ac:dyDescent="0.2">
      <c r="W60152" s="25"/>
      <c r="X60152" s="25"/>
    </row>
    <row r="60153" spans="23:24" x14ac:dyDescent="0.2">
      <c r="W60153" s="25"/>
      <c r="X60153" s="25"/>
    </row>
    <row r="60154" spans="23:24" x14ac:dyDescent="0.2">
      <c r="W60154" s="25"/>
      <c r="X60154" s="25"/>
    </row>
    <row r="60155" spans="23:24" x14ac:dyDescent="0.2">
      <c r="W60155" s="25"/>
      <c r="X60155" s="25"/>
    </row>
    <row r="60156" spans="23:24" x14ac:dyDescent="0.2">
      <c r="W60156" s="25"/>
      <c r="X60156" s="25"/>
    </row>
    <row r="60157" spans="23:24" x14ac:dyDescent="0.2">
      <c r="W60157" s="25"/>
      <c r="X60157" s="25"/>
    </row>
    <row r="60158" spans="23:24" x14ac:dyDescent="0.2">
      <c r="W60158" s="25"/>
      <c r="X60158" s="25"/>
    </row>
    <row r="60159" spans="23:24" x14ac:dyDescent="0.2">
      <c r="W60159" s="25"/>
      <c r="X60159" s="25"/>
    </row>
    <row r="60160" spans="23:24" x14ac:dyDescent="0.2">
      <c r="W60160" s="25"/>
      <c r="X60160" s="25"/>
    </row>
    <row r="60161" spans="23:24" x14ac:dyDescent="0.2">
      <c r="W60161" s="25"/>
      <c r="X60161" s="25"/>
    </row>
    <row r="60162" spans="23:24" x14ac:dyDescent="0.2">
      <c r="W60162" s="25"/>
      <c r="X60162" s="25"/>
    </row>
    <row r="60163" spans="23:24" x14ac:dyDescent="0.2">
      <c r="W60163" s="25"/>
      <c r="X60163" s="25"/>
    </row>
    <row r="60164" spans="23:24" x14ac:dyDescent="0.2">
      <c r="W60164" s="25"/>
      <c r="X60164" s="25"/>
    </row>
    <row r="60165" spans="23:24" x14ac:dyDescent="0.2">
      <c r="W60165" s="25"/>
      <c r="X60165" s="25"/>
    </row>
    <row r="60166" spans="23:24" x14ac:dyDescent="0.2">
      <c r="W60166" s="25"/>
      <c r="X60166" s="25"/>
    </row>
    <row r="60167" spans="23:24" x14ac:dyDescent="0.2">
      <c r="W60167" s="25"/>
      <c r="X60167" s="25"/>
    </row>
    <row r="60168" spans="23:24" x14ac:dyDescent="0.2">
      <c r="W60168" s="25"/>
      <c r="X60168" s="25"/>
    </row>
    <row r="60169" spans="23:24" x14ac:dyDescent="0.2">
      <c r="W60169" s="25"/>
      <c r="X60169" s="25"/>
    </row>
    <row r="60170" spans="23:24" x14ac:dyDescent="0.2">
      <c r="W60170" s="25"/>
      <c r="X60170" s="25"/>
    </row>
    <row r="60171" spans="23:24" x14ac:dyDescent="0.2">
      <c r="W60171" s="25"/>
      <c r="X60171" s="25"/>
    </row>
    <row r="60172" spans="23:24" x14ac:dyDescent="0.2">
      <c r="W60172" s="25"/>
      <c r="X60172" s="25"/>
    </row>
    <row r="60173" spans="23:24" x14ac:dyDescent="0.2">
      <c r="W60173" s="25"/>
      <c r="X60173" s="25"/>
    </row>
    <row r="60174" spans="23:24" x14ac:dyDescent="0.2">
      <c r="W60174" s="25"/>
      <c r="X60174" s="25"/>
    </row>
    <row r="60175" spans="23:24" x14ac:dyDescent="0.2">
      <c r="W60175" s="25"/>
      <c r="X60175" s="25"/>
    </row>
    <row r="60176" spans="23:24" x14ac:dyDescent="0.2">
      <c r="W60176" s="25"/>
      <c r="X60176" s="25"/>
    </row>
    <row r="60177" spans="23:24" x14ac:dyDescent="0.2">
      <c r="W60177" s="25"/>
      <c r="X60177" s="25"/>
    </row>
    <row r="60178" spans="23:24" x14ac:dyDescent="0.2">
      <c r="W60178" s="25"/>
      <c r="X60178" s="25"/>
    </row>
    <row r="60179" spans="23:24" x14ac:dyDescent="0.2">
      <c r="W60179" s="25"/>
      <c r="X60179" s="25"/>
    </row>
    <row r="60180" spans="23:24" x14ac:dyDescent="0.2">
      <c r="W60180" s="25"/>
      <c r="X60180" s="25"/>
    </row>
    <row r="60181" spans="23:24" x14ac:dyDescent="0.2">
      <c r="W60181" s="25"/>
      <c r="X60181" s="25"/>
    </row>
    <row r="60182" spans="23:24" x14ac:dyDescent="0.2">
      <c r="W60182" s="25"/>
      <c r="X60182" s="25"/>
    </row>
    <row r="60183" spans="23:24" x14ac:dyDescent="0.2">
      <c r="W60183" s="25"/>
      <c r="X60183" s="25"/>
    </row>
    <row r="60184" spans="23:24" x14ac:dyDescent="0.2">
      <c r="W60184" s="25"/>
      <c r="X60184" s="25"/>
    </row>
    <row r="60185" spans="23:24" x14ac:dyDescent="0.2">
      <c r="W60185" s="25"/>
      <c r="X60185" s="25"/>
    </row>
    <row r="60186" spans="23:24" x14ac:dyDescent="0.2">
      <c r="W60186" s="25"/>
      <c r="X60186" s="25"/>
    </row>
    <row r="60187" spans="23:24" x14ac:dyDescent="0.2">
      <c r="W60187" s="25"/>
      <c r="X60187" s="25"/>
    </row>
    <row r="60188" spans="23:24" x14ac:dyDescent="0.2">
      <c r="W60188" s="25"/>
      <c r="X60188" s="25"/>
    </row>
    <row r="60189" spans="23:24" x14ac:dyDescent="0.2">
      <c r="W60189" s="25"/>
      <c r="X60189" s="25"/>
    </row>
    <row r="60190" spans="23:24" x14ac:dyDescent="0.2">
      <c r="W60190" s="25"/>
      <c r="X60190" s="25"/>
    </row>
    <row r="60191" spans="23:24" x14ac:dyDescent="0.2">
      <c r="W60191" s="25"/>
      <c r="X60191" s="25"/>
    </row>
    <row r="60192" spans="23:24" x14ac:dyDescent="0.2">
      <c r="W60192" s="25"/>
      <c r="X60192" s="25"/>
    </row>
    <row r="60193" spans="23:24" x14ac:dyDescent="0.2">
      <c r="W60193" s="25"/>
      <c r="X60193" s="25"/>
    </row>
    <row r="60194" spans="23:24" x14ac:dyDescent="0.2">
      <c r="W60194" s="25"/>
      <c r="X60194" s="25"/>
    </row>
    <row r="60195" spans="23:24" x14ac:dyDescent="0.2">
      <c r="W60195" s="25"/>
      <c r="X60195" s="25"/>
    </row>
    <row r="60196" spans="23:24" x14ac:dyDescent="0.2">
      <c r="W60196" s="25"/>
      <c r="X60196" s="25"/>
    </row>
    <row r="60197" spans="23:24" x14ac:dyDescent="0.2">
      <c r="W60197" s="25"/>
      <c r="X60197" s="25"/>
    </row>
    <row r="60198" spans="23:24" x14ac:dyDescent="0.2">
      <c r="W60198" s="25"/>
      <c r="X60198" s="25"/>
    </row>
    <row r="60199" spans="23:24" x14ac:dyDescent="0.2">
      <c r="W60199" s="25"/>
      <c r="X60199" s="25"/>
    </row>
    <row r="60200" spans="23:24" x14ac:dyDescent="0.2">
      <c r="W60200" s="25"/>
      <c r="X60200" s="25"/>
    </row>
    <row r="60201" spans="23:24" x14ac:dyDescent="0.2">
      <c r="W60201" s="25"/>
      <c r="X60201" s="25"/>
    </row>
    <row r="60202" spans="23:24" x14ac:dyDescent="0.2">
      <c r="W60202" s="25"/>
      <c r="X60202" s="25"/>
    </row>
    <row r="60203" spans="23:24" x14ac:dyDescent="0.2">
      <c r="W60203" s="25"/>
      <c r="X60203" s="25"/>
    </row>
    <row r="60204" spans="23:24" x14ac:dyDescent="0.2">
      <c r="W60204" s="25"/>
      <c r="X60204" s="25"/>
    </row>
    <row r="60205" spans="23:24" x14ac:dyDescent="0.2">
      <c r="W60205" s="25"/>
      <c r="X60205" s="25"/>
    </row>
    <row r="60206" spans="23:24" x14ac:dyDescent="0.2">
      <c r="W60206" s="25"/>
      <c r="X60206" s="25"/>
    </row>
    <row r="60207" spans="23:24" x14ac:dyDescent="0.2">
      <c r="W60207" s="25"/>
      <c r="X60207" s="25"/>
    </row>
    <row r="60208" spans="23:24" x14ac:dyDescent="0.2">
      <c r="W60208" s="25"/>
      <c r="X60208" s="25"/>
    </row>
    <row r="60209" spans="23:24" x14ac:dyDescent="0.2">
      <c r="W60209" s="25"/>
      <c r="X60209" s="25"/>
    </row>
    <row r="60210" spans="23:24" x14ac:dyDescent="0.2">
      <c r="W60210" s="25"/>
      <c r="X60210" s="25"/>
    </row>
    <row r="60211" spans="23:24" x14ac:dyDescent="0.2">
      <c r="W60211" s="25"/>
      <c r="X60211" s="25"/>
    </row>
    <row r="60212" spans="23:24" x14ac:dyDescent="0.2">
      <c r="W60212" s="25"/>
      <c r="X60212" s="25"/>
    </row>
    <row r="60213" spans="23:24" x14ac:dyDescent="0.2">
      <c r="W60213" s="25"/>
      <c r="X60213" s="25"/>
    </row>
    <row r="60214" spans="23:24" x14ac:dyDescent="0.2">
      <c r="W60214" s="25"/>
      <c r="X60214" s="25"/>
    </row>
    <row r="60215" spans="23:24" x14ac:dyDescent="0.2">
      <c r="W60215" s="25"/>
      <c r="X60215" s="25"/>
    </row>
    <row r="60216" spans="23:24" x14ac:dyDescent="0.2">
      <c r="W60216" s="25"/>
      <c r="X60216" s="25"/>
    </row>
    <row r="60217" spans="23:24" x14ac:dyDescent="0.2">
      <c r="W60217" s="25"/>
      <c r="X60217" s="25"/>
    </row>
    <row r="60218" spans="23:24" x14ac:dyDescent="0.2">
      <c r="W60218" s="25"/>
      <c r="X60218" s="25"/>
    </row>
    <row r="60219" spans="23:24" x14ac:dyDescent="0.2">
      <c r="W60219" s="25"/>
      <c r="X60219" s="25"/>
    </row>
    <row r="60220" spans="23:24" x14ac:dyDescent="0.2">
      <c r="W60220" s="25"/>
      <c r="X60220" s="25"/>
    </row>
    <row r="60221" spans="23:24" x14ac:dyDescent="0.2">
      <c r="W60221" s="25"/>
      <c r="X60221" s="25"/>
    </row>
    <row r="60222" spans="23:24" x14ac:dyDescent="0.2">
      <c r="W60222" s="25"/>
      <c r="X60222" s="25"/>
    </row>
    <row r="60223" spans="23:24" x14ac:dyDescent="0.2">
      <c r="W60223" s="25"/>
      <c r="X60223" s="25"/>
    </row>
    <row r="60224" spans="23:24" x14ac:dyDescent="0.2">
      <c r="W60224" s="25"/>
      <c r="X60224" s="25"/>
    </row>
    <row r="60225" spans="23:24" x14ac:dyDescent="0.2">
      <c r="W60225" s="25"/>
      <c r="X60225" s="25"/>
    </row>
    <row r="60226" spans="23:24" x14ac:dyDescent="0.2">
      <c r="W60226" s="25"/>
      <c r="X60226" s="25"/>
    </row>
    <row r="60227" spans="23:24" x14ac:dyDescent="0.2">
      <c r="W60227" s="25"/>
      <c r="X60227" s="25"/>
    </row>
    <row r="60228" spans="23:24" x14ac:dyDescent="0.2">
      <c r="W60228" s="25"/>
      <c r="X60228" s="25"/>
    </row>
    <row r="60229" spans="23:24" x14ac:dyDescent="0.2">
      <c r="W60229" s="25"/>
      <c r="X60229" s="25"/>
    </row>
    <row r="60230" spans="23:24" x14ac:dyDescent="0.2">
      <c r="W60230" s="25"/>
      <c r="X60230" s="25"/>
    </row>
    <row r="60231" spans="23:24" x14ac:dyDescent="0.2">
      <c r="W60231" s="25"/>
      <c r="X60231" s="25"/>
    </row>
    <row r="60232" spans="23:24" x14ac:dyDescent="0.2">
      <c r="W60232" s="25"/>
      <c r="X60232" s="25"/>
    </row>
    <row r="60233" spans="23:24" x14ac:dyDescent="0.2">
      <c r="W60233" s="25"/>
      <c r="X60233" s="25"/>
    </row>
    <row r="60234" spans="23:24" x14ac:dyDescent="0.2">
      <c r="W60234" s="25"/>
      <c r="X60234" s="25"/>
    </row>
    <row r="60235" spans="23:24" x14ac:dyDescent="0.2">
      <c r="W60235" s="25"/>
      <c r="X60235" s="25"/>
    </row>
    <row r="60236" spans="23:24" x14ac:dyDescent="0.2">
      <c r="W60236" s="25"/>
      <c r="X60236" s="25"/>
    </row>
    <row r="60237" spans="23:24" x14ac:dyDescent="0.2">
      <c r="W60237" s="25"/>
      <c r="X60237" s="25"/>
    </row>
    <row r="60238" spans="23:24" x14ac:dyDescent="0.2">
      <c r="W60238" s="25"/>
      <c r="X60238" s="25"/>
    </row>
    <row r="60239" spans="23:24" x14ac:dyDescent="0.2">
      <c r="W60239" s="25"/>
      <c r="X60239" s="25"/>
    </row>
    <row r="60240" spans="23:24" x14ac:dyDescent="0.2">
      <c r="W60240" s="25"/>
      <c r="X60240" s="25"/>
    </row>
    <row r="60241" spans="23:24" x14ac:dyDescent="0.2">
      <c r="W60241" s="25"/>
      <c r="X60241" s="25"/>
    </row>
    <row r="60242" spans="23:24" x14ac:dyDescent="0.2">
      <c r="W60242" s="25"/>
      <c r="X60242" s="25"/>
    </row>
    <row r="60243" spans="23:24" x14ac:dyDescent="0.2">
      <c r="W60243" s="25"/>
      <c r="X60243" s="25"/>
    </row>
    <row r="60244" spans="23:24" x14ac:dyDescent="0.2">
      <c r="W60244" s="25"/>
      <c r="X60244" s="25"/>
    </row>
    <row r="60245" spans="23:24" x14ac:dyDescent="0.2">
      <c r="W60245" s="25"/>
      <c r="X60245" s="25"/>
    </row>
    <row r="60246" spans="23:24" x14ac:dyDescent="0.2">
      <c r="W60246" s="25"/>
      <c r="X60246" s="25"/>
    </row>
    <row r="60247" spans="23:24" x14ac:dyDescent="0.2">
      <c r="W60247" s="25"/>
      <c r="X60247" s="25"/>
    </row>
    <row r="60248" spans="23:24" x14ac:dyDescent="0.2">
      <c r="W60248" s="25"/>
      <c r="X60248" s="25"/>
    </row>
    <row r="60249" spans="23:24" x14ac:dyDescent="0.2">
      <c r="W60249" s="25"/>
      <c r="X60249" s="25"/>
    </row>
    <row r="60250" spans="23:24" x14ac:dyDescent="0.2">
      <c r="W60250" s="25"/>
      <c r="X60250" s="25"/>
    </row>
    <row r="60251" spans="23:24" x14ac:dyDescent="0.2">
      <c r="W60251" s="25"/>
      <c r="X60251" s="25"/>
    </row>
    <row r="60252" spans="23:24" x14ac:dyDescent="0.2">
      <c r="W60252" s="25"/>
      <c r="X60252" s="25"/>
    </row>
    <row r="60253" spans="23:24" x14ac:dyDescent="0.2">
      <c r="W60253" s="25"/>
      <c r="X60253" s="25"/>
    </row>
    <row r="60254" spans="23:24" x14ac:dyDescent="0.2">
      <c r="W60254" s="25"/>
      <c r="X60254" s="25"/>
    </row>
    <row r="60255" spans="23:24" x14ac:dyDescent="0.2">
      <c r="W60255" s="25"/>
      <c r="X60255" s="25"/>
    </row>
    <row r="60256" spans="23:24" x14ac:dyDescent="0.2">
      <c r="W60256" s="25"/>
      <c r="X60256" s="25"/>
    </row>
    <row r="60257" spans="23:24" x14ac:dyDescent="0.2">
      <c r="W60257" s="25"/>
      <c r="X60257" s="25"/>
    </row>
    <row r="60258" spans="23:24" x14ac:dyDescent="0.2">
      <c r="W60258" s="25"/>
      <c r="X60258" s="25"/>
    </row>
    <row r="60259" spans="23:24" x14ac:dyDescent="0.2">
      <c r="W60259" s="25"/>
      <c r="X60259" s="25"/>
    </row>
    <row r="60260" spans="23:24" x14ac:dyDescent="0.2">
      <c r="W60260" s="25"/>
      <c r="X60260" s="25"/>
    </row>
    <row r="60261" spans="23:24" x14ac:dyDescent="0.2">
      <c r="W60261" s="25"/>
      <c r="X60261" s="25"/>
    </row>
    <row r="60262" spans="23:24" x14ac:dyDescent="0.2">
      <c r="W60262" s="25"/>
      <c r="X60262" s="25"/>
    </row>
    <row r="60263" spans="23:24" x14ac:dyDescent="0.2">
      <c r="W60263" s="25"/>
      <c r="X60263" s="25"/>
    </row>
    <row r="60264" spans="23:24" x14ac:dyDescent="0.2">
      <c r="W60264" s="25"/>
      <c r="X60264" s="25"/>
    </row>
    <row r="60265" spans="23:24" x14ac:dyDescent="0.2">
      <c r="W60265" s="25"/>
      <c r="X60265" s="25"/>
    </row>
    <row r="60266" spans="23:24" x14ac:dyDescent="0.2">
      <c r="W60266" s="25"/>
      <c r="X60266" s="25"/>
    </row>
    <row r="60267" spans="23:24" x14ac:dyDescent="0.2">
      <c r="W60267" s="25"/>
      <c r="X60267" s="25"/>
    </row>
    <row r="60268" spans="23:24" x14ac:dyDescent="0.2">
      <c r="W60268" s="25"/>
      <c r="X60268" s="25"/>
    </row>
    <row r="60269" spans="23:24" x14ac:dyDescent="0.2">
      <c r="W60269" s="25"/>
      <c r="X60269" s="25"/>
    </row>
    <row r="60270" spans="23:24" x14ac:dyDescent="0.2">
      <c r="W60270" s="25"/>
      <c r="X60270" s="25"/>
    </row>
    <row r="60271" spans="23:24" x14ac:dyDescent="0.2">
      <c r="W60271" s="25"/>
      <c r="X60271" s="25"/>
    </row>
    <row r="60272" spans="23:24" x14ac:dyDescent="0.2">
      <c r="W60272" s="25"/>
      <c r="X60272" s="25"/>
    </row>
    <row r="60273" spans="23:24" x14ac:dyDescent="0.2">
      <c r="W60273" s="25"/>
      <c r="X60273" s="25"/>
    </row>
    <row r="60274" spans="23:24" x14ac:dyDescent="0.2">
      <c r="W60274" s="25"/>
      <c r="X60274" s="25"/>
    </row>
    <row r="60275" spans="23:24" x14ac:dyDescent="0.2">
      <c r="W60275" s="25"/>
      <c r="X60275" s="25"/>
    </row>
    <row r="60276" spans="23:24" x14ac:dyDescent="0.2">
      <c r="W60276" s="25"/>
      <c r="X60276" s="25"/>
    </row>
    <row r="60277" spans="23:24" x14ac:dyDescent="0.2">
      <c r="W60277" s="25"/>
      <c r="X60277" s="25"/>
    </row>
    <row r="60278" spans="23:24" x14ac:dyDescent="0.2">
      <c r="W60278" s="25"/>
      <c r="X60278" s="25"/>
    </row>
    <row r="60279" spans="23:24" x14ac:dyDescent="0.2">
      <c r="W60279" s="25"/>
      <c r="X60279" s="25"/>
    </row>
    <row r="60280" spans="23:24" x14ac:dyDescent="0.2">
      <c r="W60280" s="25"/>
      <c r="X60280" s="25"/>
    </row>
    <row r="60281" spans="23:24" x14ac:dyDescent="0.2">
      <c r="W60281" s="25"/>
      <c r="X60281" s="25"/>
    </row>
    <row r="60282" spans="23:24" x14ac:dyDescent="0.2">
      <c r="W60282" s="25"/>
      <c r="X60282" s="25"/>
    </row>
    <row r="60283" spans="23:24" x14ac:dyDescent="0.2">
      <c r="W60283" s="25"/>
      <c r="X60283" s="25"/>
    </row>
    <row r="60284" spans="23:24" x14ac:dyDescent="0.2">
      <c r="W60284" s="25"/>
      <c r="X60284" s="25"/>
    </row>
    <row r="60285" spans="23:24" x14ac:dyDescent="0.2">
      <c r="W60285" s="25"/>
      <c r="X60285" s="25"/>
    </row>
    <row r="60286" spans="23:24" x14ac:dyDescent="0.2">
      <c r="W60286" s="25"/>
      <c r="X60286" s="25"/>
    </row>
    <row r="60287" spans="23:24" x14ac:dyDescent="0.2">
      <c r="W60287" s="25"/>
      <c r="X60287" s="25"/>
    </row>
    <row r="60288" spans="23:24" x14ac:dyDescent="0.2">
      <c r="W60288" s="25"/>
      <c r="X60288" s="25"/>
    </row>
    <row r="60289" spans="23:24" x14ac:dyDescent="0.2">
      <c r="W60289" s="25"/>
      <c r="X60289" s="25"/>
    </row>
    <row r="60290" spans="23:24" x14ac:dyDescent="0.2">
      <c r="W60290" s="25"/>
      <c r="X60290" s="25"/>
    </row>
    <row r="60291" spans="23:24" x14ac:dyDescent="0.2">
      <c r="W60291" s="25"/>
      <c r="X60291" s="25"/>
    </row>
    <row r="60292" spans="23:24" x14ac:dyDescent="0.2">
      <c r="W60292" s="25"/>
      <c r="X60292" s="25"/>
    </row>
    <row r="60293" spans="23:24" x14ac:dyDescent="0.2">
      <c r="W60293" s="25"/>
      <c r="X60293" s="25"/>
    </row>
    <row r="60294" spans="23:24" x14ac:dyDescent="0.2">
      <c r="W60294" s="25"/>
      <c r="X60294" s="25"/>
    </row>
    <row r="60295" spans="23:24" x14ac:dyDescent="0.2">
      <c r="W60295" s="25"/>
      <c r="X60295" s="25"/>
    </row>
    <row r="60296" spans="23:24" x14ac:dyDescent="0.2">
      <c r="W60296" s="25"/>
      <c r="X60296" s="25"/>
    </row>
    <row r="60297" spans="23:24" x14ac:dyDescent="0.2">
      <c r="W60297" s="25"/>
      <c r="X60297" s="25"/>
    </row>
    <row r="60298" spans="23:24" x14ac:dyDescent="0.2">
      <c r="W60298" s="25"/>
      <c r="X60298" s="25"/>
    </row>
    <row r="60299" spans="23:24" x14ac:dyDescent="0.2">
      <c r="W60299" s="25"/>
      <c r="X60299" s="25"/>
    </row>
    <row r="60300" spans="23:24" x14ac:dyDescent="0.2">
      <c r="W60300" s="25"/>
      <c r="X60300" s="25"/>
    </row>
    <row r="60301" spans="23:24" x14ac:dyDescent="0.2">
      <c r="W60301" s="25"/>
      <c r="X60301" s="25"/>
    </row>
    <row r="60302" spans="23:24" x14ac:dyDescent="0.2">
      <c r="W60302" s="25"/>
      <c r="X60302" s="25"/>
    </row>
    <row r="60303" spans="23:24" x14ac:dyDescent="0.2">
      <c r="W60303" s="25"/>
      <c r="X60303" s="25"/>
    </row>
    <row r="60304" spans="23:24" x14ac:dyDescent="0.2">
      <c r="W60304" s="25"/>
      <c r="X60304" s="25"/>
    </row>
    <row r="60305" spans="23:24" x14ac:dyDescent="0.2">
      <c r="W60305" s="25"/>
      <c r="X60305" s="25"/>
    </row>
    <row r="60306" spans="23:24" x14ac:dyDescent="0.2">
      <c r="W60306" s="25"/>
      <c r="X60306" s="25"/>
    </row>
    <row r="60307" spans="23:24" x14ac:dyDescent="0.2">
      <c r="W60307" s="25"/>
      <c r="X60307" s="25"/>
    </row>
    <row r="60308" spans="23:24" x14ac:dyDescent="0.2">
      <c r="W60308" s="25"/>
      <c r="X60308" s="25"/>
    </row>
    <row r="60309" spans="23:24" x14ac:dyDescent="0.2">
      <c r="W60309" s="25"/>
      <c r="X60309" s="25"/>
    </row>
    <row r="60310" spans="23:24" x14ac:dyDescent="0.2">
      <c r="W60310" s="25"/>
      <c r="X60310" s="25"/>
    </row>
    <row r="60311" spans="23:24" x14ac:dyDescent="0.2">
      <c r="W60311" s="25"/>
      <c r="X60311" s="25"/>
    </row>
    <row r="60312" spans="23:24" x14ac:dyDescent="0.2">
      <c r="W60312" s="25"/>
      <c r="X60312" s="25"/>
    </row>
    <row r="60313" spans="23:24" x14ac:dyDescent="0.2">
      <c r="W60313" s="25"/>
      <c r="X60313" s="25"/>
    </row>
    <row r="60314" spans="23:24" x14ac:dyDescent="0.2">
      <c r="W60314" s="25"/>
      <c r="X60314" s="25"/>
    </row>
    <row r="60315" spans="23:24" x14ac:dyDescent="0.2">
      <c r="W60315" s="25"/>
      <c r="X60315" s="25"/>
    </row>
    <row r="60316" spans="23:24" x14ac:dyDescent="0.2">
      <c r="W60316" s="25"/>
      <c r="X60316" s="25"/>
    </row>
    <row r="60317" spans="23:24" x14ac:dyDescent="0.2">
      <c r="W60317" s="25"/>
      <c r="X60317" s="25"/>
    </row>
    <row r="60318" spans="23:24" x14ac:dyDescent="0.2">
      <c r="W60318" s="25"/>
      <c r="X60318" s="25"/>
    </row>
    <row r="60319" spans="23:24" x14ac:dyDescent="0.2">
      <c r="W60319" s="25"/>
      <c r="X60319" s="25"/>
    </row>
    <row r="60320" spans="23:24" x14ac:dyDescent="0.2">
      <c r="W60320" s="25"/>
      <c r="X60320" s="25"/>
    </row>
    <row r="60321" spans="23:24" x14ac:dyDescent="0.2">
      <c r="W60321" s="25"/>
      <c r="X60321" s="25"/>
    </row>
    <row r="60322" spans="23:24" x14ac:dyDescent="0.2">
      <c r="W60322" s="25"/>
      <c r="X60322" s="25"/>
    </row>
    <row r="60323" spans="23:24" x14ac:dyDescent="0.2">
      <c r="W60323" s="25"/>
      <c r="X60323" s="25"/>
    </row>
    <row r="60324" spans="23:24" x14ac:dyDescent="0.2">
      <c r="W60324" s="25"/>
      <c r="X60324" s="25"/>
    </row>
    <row r="60325" spans="23:24" x14ac:dyDescent="0.2">
      <c r="W60325" s="25"/>
      <c r="X60325" s="25"/>
    </row>
    <row r="60326" spans="23:24" x14ac:dyDescent="0.2">
      <c r="W60326" s="25"/>
      <c r="X60326" s="25"/>
    </row>
    <row r="60327" spans="23:24" x14ac:dyDescent="0.2">
      <c r="W60327" s="25"/>
      <c r="X60327" s="25"/>
    </row>
    <row r="60328" spans="23:24" x14ac:dyDescent="0.2">
      <c r="W60328" s="25"/>
      <c r="X60328" s="25"/>
    </row>
    <row r="60329" spans="23:24" x14ac:dyDescent="0.2">
      <c r="W60329" s="25"/>
      <c r="X60329" s="25"/>
    </row>
    <row r="60330" spans="23:24" x14ac:dyDescent="0.2">
      <c r="W60330" s="25"/>
      <c r="X60330" s="25"/>
    </row>
    <row r="60331" spans="23:24" x14ac:dyDescent="0.2">
      <c r="W60331" s="25"/>
      <c r="X60331" s="25"/>
    </row>
    <row r="60332" spans="23:24" x14ac:dyDescent="0.2">
      <c r="W60332" s="25"/>
      <c r="X60332" s="25"/>
    </row>
    <row r="60333" spans="23:24" x14ac:dyDescent="0.2">
      <c r="W60333" s="25"/>
      <c r="X60333" s="25"/>
    </row>
    <row r="60334" spans="23:24" x14ac:dyDescent="0.2">
      <c r="W60334" s="25"/>
      <c r="X60334" s="25"/>
    </row>
    <row r="60335" spans="23:24" x14ac:dyDescent="0.2">
      <c r="W60335" s="25"/>
      <c r="X60335" s="25"/>
    </row>
    <row r="60336" spans="23:24" x14ac:dyDescent="0.2">
      <c r="W60336" s="25"/>
      <c r="X60336" s="25"/>
    </row>
    <row r="60337" spans="23:24" x14ac:dyDescent="0.2">
      <c r="W60337" s="25"/>
      <c r="X60337" s="25"/>
    </row>
    <row r="60338" spans="23:24" x14ac:dyDescent="0.2">
      <c r="W60338" s="25"/>
      <c r="X60338" s="25"/>
    </row>
    <row r="60339" spans="23:24" x14ac:dyDescent="0.2">
      <c r="W60339" s="25"/>
      <c r="X60339" s="25"/>
    </row>
    <row r="60340" spans="23:24" x14ac:dyDescent="0.2">
      <c r="W60340" s="25"/>
      <c r="X60340" s="25"/>
    </row>
    <row r="60341" spans="23:24" x14ac:dyDescent="0.2">
      <c r="W60341" s="25"/>
      <c r="X60341" s="25"/>
    </row>
    <row r="60342" spans="23:24" x14ac:dyDescent="0.2">
      <c r="W60342" s="25"/>
      <c r="X60342" s="25"/>
    </row>
    <row r="60343" spans="23:24" x14ac:dyDescent="0.2">
      <c r="W60343" s="25"/>
      <c r="X60343" s="25"/>
    </row>
    <row r="60344" spans="23:24" x14ac:dyDescent="0.2">
      <c r="W60344" s="25"/>
      <c r="X60344" s="25"/>
    </row>
    <row r="60345" spans="23:24" x14ac:dyDescent="0.2">
      <c r="W60345" s="25"/>
      <c r="X60345" s="25"/>
    </row>
    <row r="60346" spans="23:24" x14ac:dyDescent="0.2">
      <c r="W60346" s="25"/>
      <c r="X60346" s="25"/>
    </row>
    <row r="60347" spans="23:24" x14ac:dyDescent="0.2">
      <c r="W60347" s="25"/>
      <c r="X60347" s="25"/>
    </row>
    <row r="60348" spans="23:24" x14ac:dyDescent="0.2">
      <c r="W60348" s="25"/>
      <c r="X60348" s="25"/>
    </row>
    <row r="60349" spans="23:24" x14ac:dyDescent="0.2">
      <c r="W60349" s="25"/>
      <c r="X60349" s="25"/>
    </row>
    <row r="60350" spans="23:24" x14ac:dyDescent="0.2">
      <c r="W60350" s="25"/>
      <c r="X60350" s="25"/>
    </row>
    <row r="60351" spans="23:24" x14ac:dyDescent="0.2">
      <c r="W60351" s="25"/>
      <c r="X60351" s="25"/>
    </row>
    <row r="60352" spans="23:24" x14ac:dyDescent="0.2">
      <c r="W60352" s="25"/>
      <c r="X60352" s="25"/>
    </row>
    <row r="60353" spans="23:24" x14ac:dyDescent="0.2">
      <c r="W60353" s="25"/>
      <c r="X60353" s="25"/>
    </row>
    <row r="60354" spans="23:24" x14ac:dyDescent="0.2">
      <c r="W60354" s="25"/>
      <c r="X60354" s="25"/>
    </row>
    <row r="60355" spans="23:24" x14ac:dyDescent="0.2">
      <c r="W60355" s="25"/>
      <c r="X60355" s="25"/>
    </row>
    <row r="60356" spans="23:24" x14ac:dyDescent="0.2">
      <c r="W60356" s="25"/>
      <c r="X60356" s="25"/>
    </row>
    <row r="60357" spans="23:24" x14ac:dyDescent="0.2">
      <c r="W60357" s="25"/>
      <c r="X60357" s="25"/>
    </row>
    <row r="60358" spans="23:24" x14ac:dyDescent="0.2">
      <c r="W60358" s="25"/>
      <c r="X60358" s="25"/>
    </row>
    <row r="60359" spans="23:24" x14ac:dyDescent="0.2">
      <c r="W60359" s="25"/>
      <c r="X60359" s="25"/>
    </row>
    <row r="60360" spans="23:24" x14ac:dyDescent="0.2">
      <c r="W60360" s="25"/>
      <c r="X60360" s="25"/>
    </row>
    <row r="60361" spans="23:24" x14ac:dyDescent="0.2">
      <c r="W60361" s="25"/>
      <c r="X60361" s="25"/>
    </row>
    <row r="60362" spans="23:24" x14ac:dyDescent="0.2">
      <c r="W60362" s="25"/>
      <c r="X60362" s="25"/>
    </row>
    <row r="60363" spans="23:24" x14ac:dyDescent="0.2">
      <c r="W60363" s="25"/>
      <c r="X60363" s="25"/>
    </row>
    <row r="60364" spans="23:24" x14ac:dyDescent="0.2">
      <c r="W60364" s="25"/>
      <c r="X60364" s="25"/>
    </row>
    <row r="60365" spans="23:24" x14ac:dyDescent="0.2">
      <c r="W60365" s="25"/>
      <c r="X60365" s="25"/>
    </row>
    <row r="60366" spans="23:24" x14ac:dyDescent="0.2">
      <c r="W60366" s="25"/>
      <c r="X60366" s="25"/>
    </row>
    <row r="60367" spans="23:24" x14ac:dyDescent="0.2">
      <c r="W60367" s="25"/>
      <c r="X60367" s="25"/>
    </row>
    <row r="60368" spans="23:24" x14ac:dyDescent="0.2">
      <c r="W60368" s="25"/>
      <c r="X60368" s="25"/>
    </row>
    <row r="60369" spans="23:24" x14ac:dyDescent="0.2">
      <c r="W60369" s="25"/>
      <c r="X60369" s="25"/>
    </row>
    <row r="60370" spans="23:24" x14ac:dyDescent="0.2">
      <c r="W60370" s="25"/>
      <c r="X60370" s="25"/>
    </row>
    <row r="60371" spans="23:24" x14ac:dyDescent="0.2">
      <c r="W60371" s="25"/>
      <c r="X60371" s="25"/>
    </row>
    <row r="60372" spans="23:24" x14ac:dyDescent="0.2">
      <c r="W60372" s="25"/>
      <c r="X60372" s="25"/>
    </row>
    <row r="60373" spans="23:24" x14ac:dyDescent="0.2">
      <c r="W60373" s="25"/>
      <c r="X60373" s="25"/>
    </row>
    <row r="60374" spans="23:24" x14ac:dyDescent="0.2">
      <c r="W60374" s="25"/>
      <c r="X60374" s="25"/>
    </row>
    <row r="60375" spans="23:24" x14ac:dyDescent="0.2">
      <c r="W60375" s="25"/>
      <c r="X60375" s="25"/>
    </row>
    <row r="60376" spans="23:24" x14ac:dyDescent="0.2">
      <c r="W60376" s="25"/>
      <c r="X60376" s="25"/>
    </row>
    <row r="60377" spans="23:24" x14ac:dyDescent="0.2">
      <c r="W60377" s="25"/>
      <c r="X60377" s="25"/>
    </row>
    <row r="60378" spans="23:24" x14ac:dyDescent="0.2">
      <c r="W60378" s="25"/>
      <c r="X60378" s="25"/>
    </row>
    <row r="60379" spans="23:24" x14ac:dyDescent="0.2">
      <c r="W60379" s="25"/>
      <c r="X60379" s="25"/>
    </row>
    <row r="60380" spans="23:24" x14ac:dyDescent="0.2">
      <c r="W60380" s="25"/>
      <c r="X60380" s="25"/>
    </row>
    <row r="60381" spans="23:24" x14ac:dyDescent="0.2">
      <c r="W60381" s="25"/>
      <c r="X60381" s="25"/>
    </row>
    <row r="60382" spans="23:24" x14ac:dyDescent="0.2">
      <c r="W60382" s="25"/>
      <c r="X60382" s="25"/>
    </row>
    <row r="60383" spans="23:24" x14ac:dyDescent="0.2">
      <c r="W60383" s="25"/>
      <c r="X60383" s="25"/>
    </row>
    <row r="60384" spans="23:24" x14ac:dyDescent="0.2">
      <c r="W60384" s="25"/>
      <c r="X60384" s="25"/>
    </row>
    <row r="60385" spans="23:24" x14ac:dyDescent="0.2">
      <c r="W60385" s="25"/>
      <c r="X60385" s="25"/>
    </row>
    <row r="60386" spans="23:24" x14ac:dyDescent="0.2">
      <c r="W60386" s="25"/>
      <c r="X60386" s="25"/>
    </row>
    <row r="60387" spans="23:24" x14ac:dyDescent="0.2">
      <c r="W60387" s="25"/>
      <c r="X60387" s="25"/>
    </row>
    <row r="60388" spans="23:24" x14ac:dyDescent="0.2">
      <c r="W60388" s="25"/>
      <c r="X60388" s="25"/>
    </row>
    <row r="60389" spans="23:24" x14ac:dyDescent="0.2">
      <c r="W60389" s="25"/>
      <c r="X60389" s="25"/>
    </row>
    <row r="60390" spans="23:24" x14ac:dyDescent="0.2">
      <c r="W60390" s="25"/>
      <c r="X60390" s="25"/>
    </row>
    <row r="60391" spans="23:24" x14ac:dyDescent="0.2">
      <c r="W60391" s="25"/>
      <c r="X60391" s="25"/>
    </row>
    <row r="60392" spans="23:24" x14ac:dyDescent="0.2">
      <c r="W60392" s="25"/>
      <c r="X60392" s="25"/>
    </row>
    <row r="60393" spans="23:24" x14ac:dyDescent="0.2">
      <c r="W60393" s="25"/>
      <c r="X60393" s="25"/>
    </row>
    <row r="60394" spans="23:24" x14ac:dyDescent="0.2">
      <c r="W60394" s="25"/>
      <c r="X60394" s="25"/>
    </row>
    <row r="60395" spans="23:24" x14ac:dyDescent="0.2">
      <c r="W60395" s="25"/>
      <c r="X60395" s="25"/>
    </row>
    <row r="60396" spans="23:24" x14ac:dyDescent="0.2">
      <c r="W60396" s="25"/>
      <c r="X60396" s="25"/>
    </row>
    <row r="60397" spans="23:24" x14ac:dyDescent="0.2">
      <c r="W60397" s="25"/>
      <c r="X60397" s="25"/>
    </row>
    <row r="60398" spans="23:24" x14ac:dyDescent="0.2">
      <c r="W60398" s="25"/>
      <c r="X60398" s="25"/>
    </row>
    <row r="60399" spans="23:24" x14ac:dyDescent="0.2">
      <c r="W60399" s="25"/>
      <c r="X60399" s="25"/>
    </row>
    <row r="60400" spans="23:24" x14ac:dyDescent="0.2">
      <c r="W60400" s="25"/>
      <c r="X60400" s="25"/>
    </row>
    <row r="60401" spans="23:24" x14ac:dyDescent="0.2">
      <c r="W60401" s="25"/>
      <c r="X60401" s="25"/>
    </row>
    <row r="60402" spans="23:24" x14ac:dyDescent="0.2">
      <c r="W60402" s="25"/>
      <c r="X60402" s="25"/>
    </row>
    <row r="60403" spans="23:24" x14ac:dyDescent="0.2">
      <c r="W60403" s="25"/>
      <c r="X60403" s="25"/>
    </row>
    <row r="60404" spans="23:24" x14ac:dyDescent="0.2">
      <c r="W60404" s="25"/>
      <c r="X60404" s="25"/>
    </row>
    <row r="60405" spans="23:24" x14ac:dyDescent="0.2">
      <c r="W60405" s="25"/>
      <c r="X60405" s="25"/>
    </row>
    <row r="60406" spans="23:24" x14ac:dyDescent="0.2">
      <c r="W60406" s="25"/>
      <c r="X60406" s="25"/>
    </row>
    <row r="60407" spans="23:24" x14ac:dyDescent="0.2">
      <c r="W60407" s="25"/>
      <c r="X60407" s="25"/>
    </row>
    <row r="60408" spans="23:24" x14ac:dyDescent="0.2">
      <c r="W60408" s="25"/>
      <c r="X60408" s="25"/>
    </row>
    <row r="60409" spans="23:24" x14ac:dyDescent="0.2">
      <c r="W60409" s="25"/>
      <c r="X60409" s="25"/>
    </row>
    <row r="60410" spans="23:24" x14ac:dyDescent="0.2">
      <c r="W60410" s="25"/>
      <c r="X60410" s="25"/>
    </row>
    <row r="60411" spans="23:24" x14ac:dyDescent="0.2">
      <c r="W60411" s="25"/>
      <c r="X60411" s="25"/>
    </row>
    <row r="60412" spans="23:24" x14ac:dyDescent="0.2">
      <c r="W60412" s="25"/>
      <c r="X60412" s="25"/>
    </row>
    <row r="60413" spans="23:24" x14ac:dyDescent="0.2">
      <c r="W60413" s="25"/>
      <c r="X60413" s="25"/>
    </row>
    <row r="60414" spans="23:24" x14ac:dyDescent="0.2">
      <c r="W60414" s="25"/>
      <c r="X60414" s="25"/>
    </row>
    <row r="60415" spans="23:24" x14ac:dyDescent="0.2">
      <c r="W60415" s="25"/>
      <c r="X60415" s="25"/>
    </row>
    <row r="60416" spans="23:24" x14ac:dyDescent="0.2">
      <c r="W60416" s="25"/>
      <c r="X60416" s="25"/>
    </row>
    <row r="60417" spans="23:24" x14ac:dyDescent="0.2">
      <c r="W60417" s="25"/>
      <c r="X60417" s="25"/>
    </row>
    <row r="60418" spans="23:24" x14ac:dyDescent="0.2">
      <c r="W60418" s="25"/>
      <c r="X60418" s="25"/>
    </row>
    <row r="60419" spans="23:24" x14ac:dyDescent="0.2">
      <c r="W60419" s="25"/>
      <c r="X60419" s="25"/>
    </row>
    <row r="60420" spans="23:24" x14ac:dyDescent="0.2">
      <c r="W60420" s="25"/>
      <c r="X60420" s="25"/>
    </row>
    <row r="60421" spans="23:24" x14ac:dyDescent="0.2">
      <c r="W60421" s="25"/>
      <c r="X60421" s="25"/>
    </row>
    <row r="60422" spans="23:24" x14ac:dyDescent="0.2">
      <c r="W60422" s="25"/>
      <c r="X60422" s="25"/>
    </row>
    <row r="60423" spans="23:24" x14ac:dyDescent="0.2">
      <c r="W60423" s="25"/>
      <c r="X60423" s="25"/>
    </row>
    <row r="60424" spans="23:24" x14ac:dyDescent="0.2">
      <c r="W60424" s="25"/>
      <c r="X60424" s="25"/>
    </row>
    <row r="60425" spans="23:24" x14ac:dyDescent="0.2">
      <c r="W60425" s="25"/>
      <c r="X60425" s="25"/>
    </row>
    <row r="60426" spans="23:24" x14ac:dyDescent="0.2">
      <c r="W60426" s="25"/>
      <c r="X60426" s="25"/>
    </row>
    <row r="60427" spans="23:24" x14ac:dyDescent="0.2">
      <c r="W60427" s="25"/>
      <c r="X60427" s="25"/>
    </row>
    <row r="60428" spans="23:24" x14ac:dyDescent="0.2">
      <c r="W60428" s="25"/>
      <c r="X60428" s="25"/>
    </row>
    <row r="60429" spans="23:24" x14ac:dyDescent="0.2">
      <c r="W60429" s="25"/>
      <c r="X60429" s="25"/>
    </row>
    <row r="60430" spans="23:24" x14ac:dyDescent="0.2">
      <c r="W60430" s="25"/>
      <c r="X60430" s="25"/>
    </row>
    <row r="60431" spans="23:24" x14ac:dyDescent="0.2">
      <c r="W60431" s="25"/>
      <c r="X60431" s="25"/>
    </row>
    <row r="60432" spans="23:24" x14ac:dyDescent="0.2">
      <c r="W60432" s="25"/>
      <c r="X60432" s="25"/>
    </row>
    <row r="60433" spans="23:24" x14ac:dyDescent="0.2">
      <c r="W60433" s="25"/>
      <c r="X60433" s="25"/>
    </row>
    <row r="60434" spans="23:24" x14ac:dyDescent="0.2">
      <c r="W60434" s="25"/>
      <c r="X60434" s="25"/>
    </row>
    <row r="60435" spans="23:24" x14ac:dyDescent="0.2">
      <c r="W60435" s="25"/>
      <c r="X60435" s="25"/>
    </row>
    <row r="60436" spans="23:24" x14ac:dyDescent="0.2">
      <c r="W60436" s="25"/>
      <c r="X60436" s="25"/>
    </row>
    <row r="60437" spans="23:24" x14ac:dyDescent="0.2">
      <c r="W60437" s="25"/>
      <c r="X60437" s="25"/>
    </row>
    <row r="60438" spans="23:24" x14ac:dyDescent="0.2">
      <c r="W60438" s="25"/>
      <c r="X60438" s="25"/>
    </row>
    <row r="60439" spans="23:24" x14ac:dyDescent="0.2">
      <c r="W60439" s="25"/>
      <c r="X60439" s="25"/>
    </row>
    <row r="60440" spans="23:24" x14ac:dyDescent="0.2">
      <c r="W60440" s="25"/>
      <c r="X60440" s="25"/>
    </row>
    <row r="60441" spans="23:24" x14ac:dyDescent="0.2">
      <c r="W60441" s="25"/>
      <c r="X60441" s="25"/>
    </row>
    <row r="60442" spans="23:24" x14ac:dyDescent="0.2">
      <c r="W60442" s="25"/>
      <c r="X60442" s="25"/>
    </row>
    <row r="60443" spans="23:24" x14ac:dyDescent="0.2">
      <c r="W60443" s="25"/>
      <c r="X60443" s="25"/>
    </row>
    <row r="60444" spans="23:24" x14ac:dyDescent="0.2">
      <c r="W60444" s="25"/>
      <c r="X60444" s="25"/>
    </row>
    <row r="60445" spans="23:24" x14ac:dyDescent="0.2">
      <c r="W60445" s="25"/>
      <c r="X60445" s="25"/>
    </row>
    <row r="60446" spans="23:24" x14ac:dyDescent="0.2">
      <c r="W60446" s="25"/>
      <c r="X60446" s="25"/>
    </row>
    <row r="60447" spans="23:24" x14ac:dyDescent="0.2">
      <c r="W60447" s="25"/>
      <c r="X60447" s="25"/>
    </row>
    <row r="60448" spans="23:24" x14ac:dyDescent="0.2">
      <c r="W60448" s="25"/>
      <c r="X60448" s="25"/>
    </row>
    <row r="60449" spans="23:24" x14ac:dyDescent="0.2">
      <c r="W60449" s="25"/>
      <c r="X60449" s="25"/>
    </row>
    <row r="60450" spans="23:24" x14ac:dyDescent="0.2">
      <c r="W60450" s="25"/>
      <c r="X60450" s="25"/>
    </row>
    <row r="60451" spans="23:24" x14ac:dyDescent="0.2">
      <c r="W60451" s="25"/>
      <c r="X60451" s="25"/>
    </row>
    <row r="60452" spans="23:24" x14ac:dyDescent="0.2">
      <c r="W60452" s="25"/>
      <c r="X60452" s="25"/>
    </row>
    <row r="60453" spans="23:24" x14ac:dyDescent="0.2">
      <c r="W60453" s="25"/>
      <c r="X60453" s="25"/>
    </row>
    <row r="60454" spans="23:24" x14ac:dyDescent="0.2">
      <c r="W60454" s="25"/>
      <c r="X60454" s="25"/>
    </row>
    <row r="60455" spans="23:24" x14ac:dyDescent="0.2">
      <c r="W60455" s="25"/>
      <c r="X60455" s="25"/>
    </row>
    <row r="60456" spans="23:24" x14ac:dyDescent="0.2">
      <c r="W60456" s="25"/>
      <c r="X60456" s="25"/>
    </row>
    <row r="60457" spans="23:24" x14ac:dyDescent="0.2">
      <c r="W60457" s="25"/>
      <c r="X60457" s="25"/>
    </row>
    <row r="60458" spans="23:24" x14ac:dyDescent="0.2">
      <c r="W60458" s="25"/>
      <c r="X60458" s="25"/>
    </row>
    <row r="60459" spans="23:24" x14ac:dyDescent="0.2">
      <c r="W60459" s="25"/>
      <c r="X60459" s="25"/>
    </row>
    <row r="60460" spans="23:24" x14ac:dyDescent="0.2">
      <c r="W60460" s="25"/>
      <c r="X60460" s="25"/>
    </row>
    <row r="60461" spans="23:24" x14ac:dyDescent="0.2">
      <c r="W60461" s="25"/>
      <c r="X60461" s="25"/>
    </row>
    <row r="60462" spans="23:24" x14ac:dyDescent="0.2">
      <c r="W60462" s="25"/>
      <c r="X60462" s="25"/>
    </row>
    <row r="60463" spans="23:24" x14ac:dyDescent="0.2">
      <c r="W60463" s="25"/>
      <c r="X60463" s="25"/>
    </row>
    <row r="60464" spans="23:24" x14ac:dyDescent="0.2">
      <c r="W60464" s="25"/>
      <c r="X60464" s="25"/>
    </row>
    <row r="60465" spans="23:24" x14ac:dyDescent="0.2">
      <c r="W60465" s="25"/>
      <c r="X60465" s="25"/>
    </row>
    <row r="60466" spans="23:24" x14ac:dyDescent="0.2">
      <c r="W60466" s="25"/>
      <c r="X60466" s="25"/>
    </row>
    <row r="60467" spans="23:24" x14ac:dyDescent="0.2">
      <c r="W60467" s="25"/>
      <c r="X60467" s="25"/>
    </row>
    <row r="60468" spans="23:24" x14ac:dyDescent="0.2">
      <c r="W60468" s="25"/>
      <c r="X60468" s="25"/>
    </row>
    <row r="60469" spans="23:24" x14ac:dyDescent="0.2">
      <c r="W60469" s="25"/>
      <c r="X60469" s="25"/>
    </row>
    <row r="60470" spans="23:24" x14ac:dyDescent="0.2">
      <c r="W60470" s="25"/>
      <c r="X60470" s="25"/>
    </row>
    <row r="60471" spans="23:24" x14ac:dyDescent="0.2">
      <c r="W60471" s="25"/>
      <c r="X60471" s="25"/>
    </row>
    <row r="60472" spans="23:24" x14ac:dyDescent="0.2">
      <c r="W60472" s="25"/>
      <c r="X60472" s="25"/>
    </row>
    <row r="60473" spans="23:24" x14ac:dyDescent="0.2">
      <c r="W60473" s="25"/>
      <c r="X60473" s="25"/>
    </row>
    <row r="60474" spans="23:24" x14ac:dyDescent="0.2">
      <c r="W60474" s="25"/>
      <c r="X60474" s="25"/>
    </row>
    <row r="60475" spans="23:24" x14ac:dyDescent="0.2">
      <c r="W60475" s="25"/>
      <c r="X60475" s="25"/>
    </row>
    <row r="60476" spans="23:24" x14ac:dyDescent="0.2">
      <c r="W60476" s="25"/>
      <c r="X60476" s="25"/>
    </row>
    <row r="60477" spans="23:24" x14ac:dyDescent="0.2">
      <c r="W60477" s="25"/>
      <c r="X60477" s="25"/>
    </row>
    <row r="60478" spans="23:24" x14ac:dyDescent="0.2">
      <c r="W60478" s="25"/>
      <c r="X60478" s="25"/>
    </row>
    <row r="60479" spans="23:24" x14ac:dyDescent="0.2">
      <c r="W60479" s="25"/>
      <c r="X60479" s="25"/>
    </row>
    <row r="60480" spans="23:24" x14ac:dyDescent="0.2">
      <c r="W60480" s="25"/>
      <c r="X60480" s="25"/>
    </row>
    <row r="60481" spans="23:24" x14ac:dyDescent="0.2">
      <c r="W60481" s="25"/>
      <c r="X60481" s="25"/>
    </row>
    <row r="60482" spans="23:24" x14ac:dyDescent="0.2">
      <c r="W60482" s="25"/>
      <c r="X60482" s="25"/>
    </row>
    <row r="60483" spans="23:24" x14ac:dyDescent="0.2">
      <c r="W60483" s="25"/>
      <c r="X60483" s="25"/>
    </row>
    <row r="60484" spans="23:24" x14ac:dyDescent="0.2">
      <c r="W60484" s="25"/>
      <c r="X60484" s="25"/>
    </row>
    <row r="60485" spans="23:24" x14ac:dyDescent="0.2">
      <c r="W60485" s="25"/>
      <c r="X60485" s="25"/>
    </row>
    <row r="60486" spans="23:24" x14ac:dyDescent="0.2">
      <c r="W60486" s="25"/>
      <c r="X60486" s="25"/>
    </row>
    <row r="60487" spans="23:24" x14ac:dyDescent="0.2">
      <c r="W60487" s="25"/>
      <c r="X60487" s="25"/>
    </row>
    <row r="60488" spans="23:24" x14ac:dyDescent="0.2">
      <c r="W60488" s="25"/>
      <c r="X60488" s="25"/>
    </row>
    <row r="60489" spans="23:24" x14ac:dyDescent="0.2">
      <c r="W60489" s="25"/>
      <c r="X60489" s="25"/>
    </row>
    <row r="60490" spans="23:24" x14ac:dyDescent="0.2">
      <c r="W60490" s="25"/>
      <c r="X60490" s="25"/>
    </row>
    <row r="60491" spans="23:24" x14ac:dyDescent="0.2">
      <c r="W60491" s="25"/>
      <c r="X60491" s="25"/>
    </row>
    <row r="60492" spans="23:24" x14ac:dyDescent="0.2">
      <c r="W60492" s="25"/>
      <c r="X60492" s="25"/>
    </row>
    <row r="60493" spans="23:24" x14ac:dyDescent="0.2">
      <c r="W60493" s="25"/>
      <c r="X60493" s="25"/>
    </row>
    <row r="60494" spans="23:24" x14ac:dyDescent="0.2">
      <c r="W60494" s="25"/>
      <c r="X60494" s="25"/>
    </row>
    <row r="60495" spans="23:24" x14ac:dyDescent="0.2">
      <c r="W60495" s="25"/>
      <c r="X60495" s="25"/>
    </row>
    <row r="60496" spans="23:24" x14ac:dyDescent="0.2">
      <c r="W60496" s="25"/>
      <c r="X60496" s="25"/>
    </row>
    <row r="60497" spans="23:24" x14ac:dyDescent="0.2">
      <c r="W60497" s="25"/>
      <c r="X60497" s="25"/>
    </row>
    <row r="60498" spans="23:24" x14ac:dyDescent="0.2">
      <c r="W60498" s="25"/>
      <c r="X60498" s="25"/>
    </row>
    <row r="60499" spans="23:24" x14ac:dyDescent="0.2">
      <c r="W60499" s="25"/>
      <c r="X60499" s="25"/>
    </row>
    <row r="60500" spans="23:24" x14ac:dyDescent="0.2">
      <c r="W60500" s="25"/>
      <c r="X60500" s="25"/>
    </row>
    <row r="60501" spans="23:24" x14ac:dyDescent="0.2">
      <c r="W60501" s="25"/>
      <c r="X60501" s="25"/>
    </row>
    <row r="60502" spans="23:24" x14ac:dyDescent="0.2">
      <c r="W60502" s="25"/>
      <c r="X60502" s="25"/>
    </row>
    <row r="60503" spans="23:24" x14ac:dyDescent="0.2">
      <c r="W60503" s="25"/>
      <c r="X60503" s="25"/>
    </row>
    <row r="60504" spans="23:24" x14ac:dyDescent="0.2">
      <c r="W60504" s="25"/>
      <c r="X60504" s="25"/>
    </row>
    <row r="60505" spans="23:24" x14ac:dyDescent="0.2">
      <c r="W60505" s="25"/>
      <c r="X60505" s="25"/>
    </row>
    <row r="60506" spans="23:24" x14ac:dyDescent="0.2">
      <c r="W60506" s="25"/>
      <c r="X60506" s="25"/>
    </row>
    <row r="60507" spans="23:24" x14ac:dyDescent="0.2">
      <c r="W60507" s="25"/>
      <c r="X60507" s="25"/>
    </row>
    <row r="60508" spans="23:24" x14ac:dyDescent="0.2">
      <c r="W60508" s="25"/>
      <c r="X60508" s="25"/>
    </row>
    <row r="60509" spans="23:24" x14ac:dyDescent="0.2">
      <c r="W60509" s="25"/>
      <c r="X60509" s="25"/>
    </row>
    <row r="60510" spans="23:24" x14ac:dyDescent="0.2">
      <c r="W60510" s="25"/>
      <c r="X60510" s="25"/>
    </row>
    <row r="60511" spans="23:24" x14ac:dyDescent="0.2">
      <c r="W60511" s="25"/>
      <c r="X60511" s="25"/>
    </row>
    <row r="60512" spans="23:24" x14ac:dyDescent="0.2">
      <c r="W60512" s="25"/>
      <c r="X60512" s="25"/>
    </row>
    <row r="60513" spans="23:24" x14ac:dyDescent="0.2">
      <c r="W60513" s="25"/>
      <c r="X60513" s="25"/>
    </row>
    <row r="60514" spans="23:24" x14ac:dyDescent="0.2">
      <c r="W60514" s="25"/>
      <c r="X60514" s="25"/>
    </row>
    <row r="60515" spans="23:24" x14ac:dyDescent="0.2">
      <c r="W60515" s="25"/>
      <c r="X60515" s="25"/>
    </row>
    <row r="60516" spans="23:24" x14ac:dyDescent="0.2">
      <c r="W60516" s="25"/>
      <c r="X60516" s="25"/>
    </row>
    <row r="60517" spans="23:24" x14ac:dyDescent="0.2">
      <c r="W60517" s="25"/>
      <c r="X60517" s="25"/>
    </row>
    <row r="60518" spans="23:24" x14ac:dyDescent="0.2">
      <c r="W60518" s="25"/>
      <c r="X60518" s="25"/>
    </row>
    <row r="60519" spans="23:24" x14ac:dyDescent="0.2">
      <c r="W60519" s="25"/>
      <c r="X60519" s="25"/>
    </row>
    <row r="60520" spans="23:24" x14ac:dyDescent="0.2">
      <c r="W60520" s="25"/>
      <c r="X60520" s="25"/>
    </row>
    <row r="60521" spans="23:24" x14ac:dyDescent="0.2">
      <c r="W60521" s="25"/>
      <c r="X60521" s="25"/>
    </row>
    <row r="60522" spans="23:24" x14ac:dyDescent="0.2">
      <c r="W60522" s="25"/>
      <c r="X60522" s="25"/>
    </row>
    <row r="60523" spans="23:24" x14ac:dyDescent="0.2">
      <c r="W60523" s="25"/>
      <c r="X60523" s="25"/>
    </row>
    <row r="60524" spans="23:24" x14ac:dyDescent="0.2">
      <c r="W60524" s="25"/>
      <c r="X60524" s="25"/>
    </row>
    <row r="60525" spans="23:24" x14ac:dyDescent="0.2">
      <c r="W60525" s="25"/>
      <c r="X60525" s="25"/>
    </row>
    <row r="60526" spans="23:24" x14ac:dyDescent="0.2">
      <c r="W60526" s="25"/>
      <c r="X60526" s="25"/>
    </row>
    <row r="60527" spans="23:24" x14ac:dyDescent="0.2">
      <c r="W60527" s="25"/>
      <c r="X60527" s="25"/>
    </row>
    <row r="60528" spans="23:24" x14ac:dyDescent="0.2">
      <c r="W60528" s="25"/>
      <c r="X60528" s="25"/>
    </row>
    <row r="60529" spans="23:24" x14ac:dyDescent="0.2">
      <c r="W60529" s="25"/>
      <c r="X60529" s="25"/>
    </row>
    <row r="60530" spans="23:24" x14ac:dyDescent="0.2">
      <c r="W60530" s="25"/>
      <c r="X60530" s="25"/>
    </row>
    <row r="60531" spans="23:24" x14ac:dyDescent="0.2">
      <c r="W60531" s="25"/>
      <c r="X60531" s="25"/>
    </row>
    <row r="60532" spans="23:24" x14ac:dyDescent="0.2">
      <c r="W60532" s="25"/>
      <c r="X60532" s="25"/>
    </row>
    <row r="60533" spans="23:24" x14ac:dyDescent="0.2">
      <c r="W60533" s="25"/>
      <c r="X60533" s="25"/>
    </row>
    <row r="60534" spans="23:24" x14ac:dyDescent="0.2">
      <c r="W60534" s="25"/>
      <c r="X60534" s="25"/>
    </row>
    <row r="60535" spans="23:24" x14ac:dyDescent="0.2">
      <c r="W60535" s="25"/>
      <c r="X60535" s="25"/>
    </row>
    <row r="60536" spans="23:24" x14ac:dyDescent="0.2">
      <c r="W60536" s="25"/>
      <c r="X60536" s="25"/>
    </row>
    <row r="60537" spans="23:24" x14ac:dyDescent="0.2">
      <c r="W60537" s="25"/>
      <c r="X60537" s="25"/>
    </row>
    <row r="60538" spans="23:24" x14ac:dyDescent="0.2">
      <c r="W60538" s="25"/>
      <c r="X60538" s="25"/>
    </row>
    <row r="60539" spans="23:24" x14ac:dyDescent="0.2">
      <c r="W60539" s="25"/>
      <c r="X60539" s="25"/>
    </row>
    <row r="60540" spans="23:24" x14ac:dyDescent="0.2">
      <c r="W60540" s="25"/>
      <c r="X60540" s="25"/>
    </row>
    <row r="60541" spans="23:24" x14ac:dyDescent="0.2">
      <c r="W60541" s="25"/>
      <c r="X60541" s="25"/>
    </row>
    <row r="60542" spans="23:24" x14ac:dyDescent="0.2">
      <c r="W60542" s="25"/>
      <c r="X60542" s="25"/>
    </row>
    <row r="60543" spans="23:24" x14ac:dyDescent="0.2">
      <c r="W60543" s="25"/>
      <c r="X60543" s="25"/>
    </row>
    <row r="60544" spans="23:24" x14ac:dyDescent="0.2">
      <c r="W60544" s="25"/>
      <c r="X60544" s="25"/>
    </row>
    <row r="60545" spans="23:24" x14ac:dyDescent="0.2">
      <c r="W60545" s="25"/>
      <c r="X60545" s="25"/>
    </row>
    <row r="60546" spans="23:24" x14ac:dyDescent="0.2">
      <c r="W60546" s="25"/>
      <c r="X60546" s="25"/>
    </row>
    <row r="60547" spans="23:24" x14ac:dyDescent="0.2">
      <c r="W60547" s="25"/>
      <c r="X60547" s="25"/>
    </row>
    <row r="60548" spans="23:24" x14ac:dyDescent="0.2">
      <c r="W60548" s="25"/>
      <c r="X60548" s="25"/>
    </row>
    <row r="60549" spans="23:24" x14ac:dyDescent="0.2">
      <c r="W60549" s="25"/>
      <c r="X60549" s="25"/>
    </row>
    <row r="60550" spans="23:24" x14ac:dyDescent="0.2">
      <c r="W60550" s="25"/>
      <c r="X60550" s="25"/>
    </row>
    <row r="60551" spans="23:24" x14ac:dyDescent="0.2">
      <c r="W60551" s="25"/>
      <c r="X60551" s="25"/>
    </row>
    <row r="60552" spans="23:24" x14ac:dyDescent="0.2">
      <c r="W60552" s="25"/>
      <c r="X60552" s="25"/>
    </row>
    <row r="60553" spans="23:24" x14ac:dyDescent="0.2">
      <c r="W60553" s="25"/>
      <c r="X60553" s="25"/>
    </row>
    <row r="60554" spans="23:24" x14ac:dyDescent="0.2">
      <c r="W60554" s="25"/>
      <c r="X60554" s="25"/>
    </row>
    <row r="60555" spans="23:24" x14ac:dyDescent="0.2">
      <c r="W60555" s="25"/>
      <c r="X60555" s="25"/>
    </row>
    <row r="60556" spans="23:24" x14ac:dyDescent="0.2">
      <c r="W60556" s="25"/>
      <c r="X60556" s="25"/>
    </row>
    <row r="60557" spans="23:24" x14ac:dyDescent="0.2">
      <c r="W60557" s="25"/>
      <c r="X60557" s="25"/>
    </row>
    <row r="60558" spans="23:24" x14ac:dyDescent="0.2">
      <c r="W60558" s="25"/>
      <c r="X60558" s="25"/>
    </row>
    <row r="60559" spans="23:24" x14ac:dyDescent="0.2">
      <c r="W60559" s="25"/>
      <c r="X60559" s="25"/>
    </row>
    <row r="60560" spans="23:24" x14ac:dyDescent="0.2">
      <c r="W60560" s="25"/>
      <c r="X60560" s="25"/>
    </row>
    <row r="60561" spans="23:24" x14ac:dyDescent="0.2">
      <c r="W60561" s="25"/>
      <c r="X60561" s="25"/>
    </row>
    <row r="60562" spans="23:24" x14ac:dyDescent="0.2">
      <c r="W60562" s="25"/>
      <c r="X60562" s="25"/>
    </row>
    <row r="60563" spans="23:24" x14ac:dyDescent="0.2">
      <c r="W60563" s="25"/>
      <c r="X60563" s="25"/>
    </row>
    <row r="60564" spans="23:24" x14ac:dyDescent="0.2">
      <c r="W60564" s="25"/>
      <c r="X60564" s="25"/>
    </row>
    <row r="60565" spans="23:24" x14ac:dyDescent="0.2">
      <c r="W60565" s="25"/>
      <c r="X60565" s="25"/>
    </row>
    <row r="60566" spans="23:24" x14ac:dyDescent="0.2">
      <c r="W60566" s="25"/>
      <c r="X60566" s="25"/>
    </row>
    <row r="60567" spans="23:24" x14ac:dyDescent="0.2">
      <c r="W60567" s="25"/>
      <c r="X60567" s="25"/>
    </row>
    <row r="60568" spans="23:24" x14ac:dyDescent="0.2">
      <c r="W60568" s="25"/>
      <c r="X60568" s="25"/>
    </row>
    <row r="60569" spans="23:24" x14ac:dyDescent="0.2">
      <c r="W60569" s="25"/>
      <c r="X60569" s="25"/>
    </row>
    <row r="60570" spans="23:24" x14ac:dyDescent="0.2">
      <c r="W60570" s="25"/>
      <c r="X60570" s="25"/>
    </row>
    <row r="60571" spans="23:24" x14ac:dyDescent="0.2">
      <c r="W60571" s="25"/>
      <c r="X60571" s="25"/>
    </row>
    <row r="60572" spans="23:24" x14ac:dyDescent="0.2">
      <c r="W60572" s="25"/>
      <c r="X60572" s="25"/>
    </row>
    <row r="60573" spans="23:24" x14ac:dyDescent="0.2">
      <c r="W60573" s="25"/>
      <c r="X60573" s="25"/>
    </row>
    <row r="60574" spans="23:24" x14ac:dyDescent="0.2">
      <c r="W60574" s="25"/>
      <c r="X60574" s="25"/>
    </row>
    <row r="60575" spans="23:24" x14ac:dyDescent="0.2">
      <c r="W60575" s="25"/>
      <c r="X60575" s="25"/>
    </row>
    <row r="60576" spans="23:24" x14ac:dyDescent="0.2">
      <c r="W60576" s="25"/>
      <c r="X60576" s="25"/>
    </row>
    <row r="60577" spans="23:24" x14ac:dyDescent="0.2">
      <c r="W60577" s="25"/>
      <c r="X60577" s="25"/>
    </row>
    <row r="60578" spans="23:24" x14ac:dyDescent="0.2">
      <c r="W60578" s="25"/>
      <c r="X60578" s="25"/>
    </row>
    <row r="60579" spans="23:24" x14ac:dyDescent="0.2">
      <c r="W60579" s="25"/>
      <c r="X60579" s="25"/>
    </row>
    <row r="60580" spans="23:24" x14ac:dyDescent="0.2">
      <c r="W60580" s="25"/>
      <c r="X60580" s="25"/>
    </row>
    <row r="60581" spans="23:24" x14ac:dyDescent="0.2">
      <c r="W60581" s="25"/>
      <c r="X60581" s="25"/>
    </row>
    <row r="60582" spans="23:24" x14ac:dyDescent="0.2">
      <c r="W60582" s="25"/>
      <c r="X60582" s="25"/>
    </row>
    <row r="60583" spans="23:24" x14ac:dyDescent="0.2">
      <c r="W60583" s="25"/>
      <c r="X60583" s="25"/>
    </row>
    <row r="60584" spans="23:24" x14ac:dyDescent="0.2">
      <c r="W60584" s="25"/>
      <c r="X60584" s="25"/>
    </row>
    <row r="60585" spans="23:24" x14ac:dyDescent="0.2">
      <c r="W60585" s="25"/>
      <c r="X60585" s="25"/>
    </row>
    <row r="60586" spans="23:24" x14ac:dyDescent="0.2">
      <c r="W60586" s="25"/>
      <c r="X60586" s="25"/>
    </row>
    <row r="60587" spans="23:24" x14ac:dyDescent="0.2">
      <c r="W60587" s="25"/>
      <c r="X60587" s="25"/>
    </row>
    <row r="60588" spans="23:24" x14ac:dyDescent="0.2">
      <c r="W60588" s="25"/>
      <c r="X60588" s="25"/>
    </row>
    <row r="60589" spans="23:24" x14ac:dyDescent="0.2">
      <c r="W60589" s="25"/>
      <c r="X60589" s="25"/>
    </row>
    <row r="60590" spans="23:24" x14ac:dyDescent="0.2">
      <c r="W60590" s="25"/>
      <c r="X60590" s="25"/>
    </row>
    <row r="60591" spans="23:24" x14ac:dyDescent="0.2">
      <c r="W60591" s="25"/>
      <c r="X60591" s="25"/>
    </row>
    <row r="60592" spans="23:24" x14ac:dyDescent="0.2">
      <c r="W60592" s="25"/>
      <c r="X60592" s="25"/>
    </row>
    <row r="60593" spans="23:24" x14ac:dyDescent="0.2">
      <c r="W60593" s="25"/>
      <c r="X60593" s="25"/>
    </row>
    <row r="60594" spans="23:24" x14ac:dyDescent="0.2">
      <c r="W60594" s="25"/>
      <c r="X60594" s="25"/>
    </row>
    <row r="60595" spans="23:24" x14ac:dyDescent="0.2">
      <c r="W60595" s="25"/>
      <c r="X60595" s="25"/>
    </row>
    <row r="60596" spans="23:24" x14ac:dyDescent="0.2">
      <c r="W60596" s="25"/>
      <c r="X60596" s="25"/>
    </row>
    <row r="60597" spans="23:24" x14ac:dyDescent="0.2">
      <c r="W60597" s="25"/>
      <c r="X60597" s="25"/>
    </row>
    <row r="60598" spans="23:24" x14ac:dyDescent="0.2">
      <c r="W60598" s="25"/>
      <c r="X60598" s="25"/>
    </row>
    <row r="60599" spans="23:24" x14ac:dyDescent="0.2">
      <c r="W60599" s="25"/>
      <c r="X60599" s="25"/>
    </row>
    <row r="60600" spans="23:24" x14ac:dyDescent="0.2">
      <c r="W60600" s="25"/>
      <c r="X60600" s="25"/>
    </row>
    <row r="60601" spans="23:24" x14ac:dyDescent="0.2">
      <c r="W60601" s="25"/>
      <c r="X60601" s="25"/>
    </row>
    <row r="60602" spans="23:24" x14ac:dyDescent="0.2">
      <c r="W60602" s="25"/>
      <c r="X60602" s="25"/>
    </row>
    <row r="60603" spans="23:24" x14ac:dyDescent="0.2">
      <c r="W60603" s="25"/>
      <c r="X60603" s="25"/>
    </row>
    <row r="60604" spans="23:24" x14ac:dyDescent="0.2">
      <c r="W60604" s="25"/>
      <c r="X60604" s="25"/>
    </row>
    <row r="60605" spans="23:24" x14ac:dyDescent="0.2">
      <c r="W60605" s="25"/>
      <c r="X60605" s="25"/>
    </row>
    <row r="60606" spans="23:24" x14ac:dyDescent="0.2">
      <c r="W60606" s="25"/>
      <c r="X60606" s="25"/>
    </row>
    <row r="60607" spans="23:24" x14ac:dyDescent="0.2">
      <c r="W60607" s="25"/>
      <c r="X60607" s="25"/>
    </row>
    <row r="60608" spans="23:24" x14ac:dyDescent="0.2">
      <c r="W60608" s="25"/>
      <c r="X60608" s="25"/>
    </row>
    <row r="60609" spans="23:24" x14ac:dyDescent="0.2">
      <c r="W60609" s="25"/>
      <c r="X60609" s="25"/>
    </row>
    <row r="60610" spans="23:24" x14ac:dyDescent="0.2">
      <c r="W60610" s="25"/>
      <c r="X60610" s="25"/>
    </row>
    <row r="60611" spans="23:24" x14ac:dyDescent="0.2">
      <c r="W60611" s="25"/>
      <c r="X60611" s="25"/>
    </row>
    <row r="60612" spans="23:24" x14ac:dyDescent="0.2">
      <c r="W60612" s="25"/>
      <c r="X60612" s="25"/>
    </row>
    <row r="60613" spans="23:24" x14ac:dyDescent="0.2">
      <c r="W60613" s="25"/>
      <c r="X60613" s="25"/>
    </row>
    <row r="60614" spans="23:24" x14ac:dyDescent="0.2">
      <c r="W60614" s="25"/>
      <c r="X60614" s="25"/>
    </row>
    <row r="60615" spans="23:24" x14ac:dyDescent="0.2">
      <c r="W60615" s="25"/>
      <c r="X60615" s="25"/>
    </row>
    <row r="60616" spans="23:24" x14ac:dyDescent="0.2">
      <c r="W60616" s="25"/>
      <c r="X60616" s="25"/>
    </row>
    <row r="60617" spans="23:24" x14ac:dyDescent="0.2">
      <c r="W60617" s="25"/>
      <c r="X60617" s="25"/>
    </row>
    <row r="60618" spans="23:24" x14ac:dyDescent="0.2">
      <c r="W60618" s="25"/>
      <c r="X60618" s="25"/>
    </row>
    <row r="60619" spans="23:24" x14ac:dyDescent="0.2">
      <c r="W60619" s="25"/>
      <c r="X60619" s="25"/>
    </row>
    <row r="60620" spans="23:24" x14ac:dyDescent="0.2">
      <c r="W60620" s="25"/>
      <c r="X60620" s="25"/>
    </row>
    <row r="60621" spans="23:24" x14ac:dyDescent="0.2">
      <c r="W60621" s="25"/>
      <c r="X60621" s="25"/>
    </row>
    <row r="60622" spans="23:24" x14ac:dyDescent="0.2">
      <c r="W60622" s="25"/>
      <c r="X60622" s="25"/>
    </row>
    <row r="60623" spans="23:24" x14ac:dyDescent="0.2">
      <c r="W60623" s="25"/>
      <c r="X60623" s="25"/>
    </row>
    <row r="60624" spans="23:24" x14ac:dyDescent="0.2">
      <c r="W60624" s="25"/>
      <c r="X60624" s="25"/>
    </row>
    <row r="60625" spans="23:24" x14ac:dyDescent="0.2">
      <c r="W60625" s="25"/>
      <c r="X60625" s="25"/>
    </row>
    <row r="60626" spans="23:24" x14ac:dyDescent="0.2">
      <c r="W60626" s="25"/>
      <c r="X60626" s="25"/>
    </row>
    <row r="60627" spans="23:24" x14ac:dyDescent="0.2">
      <c r="W60627" s="25"/>
      <c r="X60627" s="25"/>
    </row>
    <row r="60628" spans="23:24" x14ac:dyDescent="0.2">
      <c r="W60628" s="25"/>
      <c r="X60628" s="25"/>
    </row>
    <row r="60629" spans="23:24" x14ac:dyDescent="0.2">
      <c r="W60629" s="25"/>
      <c r="X60629" s="25"/>
    </row>
    <row r="60630" spans="23:24" x14ac:dyDescent="0.2">
      <c r="W60630" s="25"/>
      <c r="X60630" s="25"/>
    </row>
    <row r="60631" spans="23:24" x14ac:dyDescent="0.2">
      <c r="W60631" s="25"/>
      <c r="X60631" s="25"/>
    </row>
    <row r="60632" spans="23:24" x14ac:dyDescent="0.2">
      <c r="W60632" s="25"/>
      <c r="X60632" s="25"/>
    </row>
    <row r="60633" spans="23:24" x14ac:dyDescent="0.2">
      <c r="W60633" s="25"/>
      <c r="X60633" s="25"/>
    </row>
    <row r="60634" spans="23:24" x14ac:dyDescent="0.2">
      <c r="W60634" s="25"/>
      <c r="X60634" s="25"/>
    </row>
    <row r="60635" spans="23:24" x14ac:dyDescent="0.2">
      <c r="W60635" s="25"/>
      <c r="X60635" s="25"/>
    </row>
    <row r="60636" spans="23:24" x14ac:dyDescent="0.2">
      <c r="W60636" s="25"/>
      <c r="X60636" s="25"/>
    </row>
    <row r="60637" spans="23:24" x14ac:dyDescent="0.2">
      <c r="W60637" s="25"/>
      <c r="X60637" s="25"/>
    </row>
    <row r="60638" spans="23:24" x14ac:dyDescent="0.2">
      <c r="W60638" s="25"/>
      <c r="X60638" s="25"/>
    </row>
    <row r="60639" spans="23:24" x14ac:dyDescent="0.2">
      <c r="W60639" s="25"/>
      <c r="X60639" s="25"/>
    </row>
    <row r="60640" spans="23:24" x14ac:dyDescent="0.2">
      <c r="W60640" s="25"/>
      <c r="X60640" s="25"/>
    </row>
    <row r="60641" spans="23:24" x14ac:dyDescent="0.2">
      <c r="W60641" s="25"/>
      <c r="X60641" s="25"/>
    </row>
    <row r="60642" spans="23:24" x14ac:dyDescent="0.2">
      <c r="W60642" s="25"/>
      <c r="X60642" s="25"/>
    </row>
    <row r="60643" spans="23:24" x14ac:dyDescent="0.2">
      <c r="W60643" s="25"/>
      <c r="X60643" s="25"/>
    </row>
    <row r="60644" spans="23:24" x14ac:dyDescent="0.2">
      <c r="W60644" s="25"/>
      <c r="X60644" s="25"/>
    </row>
    <row r="60645" spans="23:24" x14ac:dyDescent="0.2">
      <c r="W60645" s="25"/>
      <c r="X60645" s="25"/>
    </row>
    <row r="60646" spans="23:24" x14ac:dyDescent="0.2">
      <c r="W60646" s="25"/>
      <c r="X60646" s="25"/>
    </row>
    <row r="60647" spans="23:24" x14ac:dyDescent="0.2">
      <c r="W60647" s="25"/>
      <c r="X60647" s="25"/>
    </row>
    <row r="60648" spans="23:24" x14ac:dyDescent="0.2">
      <c r="W60648" s="25"/>
      <c r="X60648" s="25"/>
    </row>
    <row r="60649" spans="23:24" x14ac:dyDescent="0.2">
      <c r="W60649" s="25"/>
      <c r="X60649" s="25"/>
    </row>
    <row r="60650" spans="23:24" x14ac:dyDescent="0.2">
      <c r="W60650" s="25"/>
      <c r="X60650" s="25"/>
    </row>
    <row r="60651" spans="23:24" x14ac:dyDescent="0.2">
      <c r="W60651" s="25"/>
      <c r="X60651" s="25"/>
    </row>
    <row r="60652" spans="23:24" x14ac:dyDescent="0.2">
      <c r="W60652" s="25"/>
      <c r="X60652" s="25"/>
    </row>
    <row r="60653" spans="23:24" x14ac:dyDescent="0.2">
      <c r="W60653" s="25"/>
      <c r="X60653" s="25"/>
    </row>
    <row r="60654" spans="23:24" x14ac:dyDescent="0.2">
      <c r="W60654" s="25"/>
      <c r="X60654" s="25"/>
    </row>
    <row r="60655" spans="23:24" x14ac:dyDescent="0.2">
      <c r="W60655" s="25"/>
      <c r="X60655" s="25"/>
    </row>
    <row r="60656" spans="23:24" x14ac:dyDescent="0.2">
      <c r="W60656" s="25"/>
      <c r="X60656" s="25"/>
    </row>
    <row r="60657" spans="23:24" x14ac:dyDescent="0.2">
      <c r="W60657" s="25"/>
      <c r="X60657" s="25"/>
    </row>
    <row r="60658" spans="23:24" x14ac:dyDescent="0.2">
      <c r="W60658" s="25"/>
      <c r="X60658" s="25"/>
    </row>
    <row r="60659" spans="23:24" x14ac:dyDescent="0.2">
      <c r="W60659" s="25"/>
      <c r="X60659" s="25"/>
    </row>
    <row r="60660" spans="23:24" x14ac:dyDescent="0.2">
      <c r="W60660" s="25"/>
      <c r="X60660" s="25"/>
    </row>
    <row r="60661" spans="23:24" x14ac:dyDescent="0.2">
      <c r="W60661" s="25"/>
      <c r="X60661" s="25"/>
    </row>
    <row r="60662" spans="23:24" x14ac:dyDescent="0.2">
      <c r="W60662" s="25"/>
      <c r="X60662" s="25"/>
    </row>
    <row r="60663" spans="23:24" x14ac:dyDescent="0.2">
      <c r="W60663" s="25"/>
      <c r="X60663" s="25"/>
    </row>
    <row r="60664" spans="23:24" x14ac:dyDescent="0.2">
      <c r="W60664" s="25"/>
      <c r="X60664" s="25"/>
    </row>
    <row r="60665" spans="23:24" x14ac:dyDescent="0.2">
      <c r="W60665" s="25"/>
      <c r="X60665" s="25"/>
    </row>
    <row r="60666" spans="23:24" x14ac:dyDescent="0.2">
      <c r="W60666" s="25"/>
      <c r="X60666" s="25"/>
    </row>
    <row r="60667" spans="23:24" x14ac:dyDescent="0.2">
      <c r="W60667" s="25"/>
      <c r="X60667" s="25"/>
    </row>
    <row r="60668" spans="23:24" x14ac:dyDescent="0.2">
      <c r="W60668" s="25"/>
      <c r="X60668" s="25"/>
    </row>
    <row r="60669" spans="23:24" x14ac:dyDescent="0.2">
      <c r="W60669" s="25"/>
      <c r="X60669" s="25"/>
    </row>
    <row r="60670" spans="23:24" x14ac:dyDescent="0.2">
      <c r="W60670" s="25"/>
      <c r="X60670" s="25"/>
    </row>
    <row r="60671" spans="23:24" x14ac:dyDescent="0.2">
      <c r="W60671" s="25"/>
      <c r="X60671" s="25"/>
    </row>
    <row r="60672" spans="23:24" x14ac:dyDescent="0.2">
      <c r="W60672" s="25"/>
      <c r="X60672" s="25"/>
    </row>
    <row r="60673" spans="23:24" x14ac:dyDescent="0.2">
      <c r="W60673" s="25"/>
      <c r="X60673" s="25"/>
    </row>
    <row r="60674" spans="23:24" x14ac:dyDescent="0.2">
      <c r="W60674" s="25"/>
      <c r="X60674" s="25"/>
    </row>
    <row r="60675" spans="23:24" x14ac:dyDescent="0.2">
      <c r="W60675" s="25"/>
      <c r="X60675" s="25"/>
    </row>
    <row r="60676" spans="23:24" x14ac:dyDescent="0.2">
      <c r="W60676" s="25"/>
      <c r="X60676" s="25"/>
    </row>
    <row r="60677" spans="23:24" x14ac:dyDescent="0.2">
      <c r="W60677" s="25"/>
      <c r="X60677" s="25"/>
    </row>
    <row r="60678" spans="23:24" x14ac:dyDescent="0.2">
      <c r="W60678" s="25"/>
      <c r="X60678" s="25"/>
    </row>
    <row r="60679" spans="23:24" x14ac:dyDescent="0.2">
      <c r="W60679" s="25"/>
      <c r="X60679" s="25"/>
    </row>
    <row r="60680" spans="23:24" x14ac:dyDescent="0.2">
      <c r="W60680" s="25"/>
      <c r="X60680" s="25"/>
    </row>
    <row r="60681" spans="23:24" x14ac:dyDescent="0.2">
      <c r="W60681" s="25"/>
      <c r="X60681" s="25"/>
    </row>
    <row r="60682" spans="23:24" x14ac:dyDescent="0.2">
      <c r="W60682" s="25"/>
      <c r="X60682" s="25"/>
    </row>
    <row r="60683" spans="23:24" x14ac:dyDescent="0.2">
      <c r="W60683" s="25"/>
      <c r="X60683" s="25"/>
    </row>
    <row r="60684" spans="23:24" x14ac:dyDescent="0.2">
      <c r="W60684" s="25"/>
      <c r="X60684" s="25"/>
    </row>
    <row r="60685" spans="23:24" x14ac:dyDescent="0.2">
      <c r="W60685" s="25"/>
      <c r="X60685" s="25"/>
    </row>
    <row r="60686" spans="23:24" x14ac:dyDescent="0.2">
      <c r="W60686" s="25"/>
      <c r="X60686" s="25"/>
    </row>
    <row r="60687" spans="23:24" x14ac:dyDescent="0.2">
      <c r="W60687" s="25"/>
      <c r="X60687" s="25"/>
    </row>
    <row r="60688" spans="23:24" x14ac:dyDescent="0.2">
      <c r="W60688" s="25"/>
      <c r="X60688" s="25"/>
    </row>
    <row r="60689" spans="23:24" x14ac:dyDescent="0.2">
      <c r="W60689" s="25"/>
      <c r="X60689" s="25"/>
    </row>
    <row r="60690" spans="23:24" x14ac:dyDescent="0.2">
      <c r="W60690" s="25"/>
      <c r="X60690" s="25"/>
    </row>
    <row r="60691" spans="23:24" x14ac:dyDescent="0.2">
      <c r="W60691" s="25"/>
      <c r="X60691" s="25"/>
    </row>
    <row r="60692" spans="23:24" x14ac:dyDescent="0.2">
      <c r="W60692" s="25"/>
      <c r="X60692" s="25"/>
    </row>
    <row r="60693" spans="23:24" x14ac:dyDescent="0.2">
      <c r="W60693" s="25"/>
      <c r="X60693" s="25"/>
    </row>
    <row r="60694" spans="23:24" x14ac:dyDescent="0.2">
      <c r="W60694" s="25"/>
      <c r="X60694" s="25"/>
    </row>
    <row r="60695" spans="23:24" x14ac:dyDescent="0.2">
      <c r="W60695" s="25"/>
      <c r="X60695" s="25"/>
    </row>
    <row r="60696" spans="23:24" x14ac:dyDescent="0.2">
      <c r="W60696" s="25"/>
      <c r="X60696" s="25"/>
    </row>
    <row r="60697" spans="23:24" x14ac:dyDescent="0.2">
      <c r="W60697" s="25"/>
      <c r="X60697" s="25"/>
    </row>
    <row r="60698" spans="23:24" x14ac:dyDescent="0.2">
      <c r="W60698" s="25"/>
      <c r="X60698" s="25"/>
    </row>
    <row r="60699" spans="23:24" x14ac:dyDescent="0.2">
      <c r="W60699" s="25"/>
      <c r="X60699" s="25"/>
    </row>
    <row r="60700" spans="23:24" x14ac:dyDescent="0.2">
      <c r="W60700" s="25"/>
      <c r="X60700" s="25"/>
    </row>
    <row r="60701" spans="23:24" x14ac:dyDescent="0.2">
      <c r="W60701" s="25"/>
      <c r="X60701" s="25"/>
    </row>
    <row r="60702" spans="23:24" x14ac:dyDescent="0.2">
      <c r="W60702" s="25"/>
      <c r="X60702" s="25"/>
    </row>
    <row r="60703" spans="23:24" x14ac:dyDescent="0.2">
      <c r="W60703" s="25"/>
      <c r="X60703" s="25"/>
    </row>
    <row r="60704" spans="23:24" x14ac:dyDescent="0.2">
      <c r="W60704" s="25"/>
      <c r="X60704" s="25"/>
    </row>
    <row r="60705" spans="23:24" x14ac:dyDescent="0.2">
      <c r="W60705" s="25"/>
      <c r="X60705" s="25"/>
    </row>
    <row r="60706" spans="23:24" x14ac:dyDescent="0.2">
      <c r="W60706" s="25"/>
      <c r="X60706" s="25"/>
    </row>
    <row r="60707" spans="23:24" x14ac:dyDescent="0.2">
      <c r="W60707" s="25"/>
      <c r="X60707" s="25"/>
    </row>
    <row r="60708" spans="23:24" x14ac:dyDescent="0.2">
      <c r="W60708" s="25"/>
      <c r="X60708" s="25"/>
    </row>
    <row r="60709" spans="23:24" x14ac:dyDescent="0.2">
      <c r="W60709" s="25"/>
      <c r="X60709" s="25"/>
    </row>
    <row r="60710" spans="23:24" x14ac:dyDescent="0.2">
      <c r="W60710" s="25"/>
      <c r="X60710" s="25"/>
    </row>
    <row r="60711" spans="23:24" x14ac:dyDescent="0.2">
      <c r="W60711" s="25"/>
      <c r="X60711" s="25"/>
    </row>
    <row r="60712" spans="23:24" x14ac:dyDescent="0.2">
      <c r="W60712" s="25"/>
      <c r="X60712" s="25"/>
    </row>
    <row r="60713" spans="23:24" x14ac:dyDescent="0.2">
      <c r="W60713" s="25"/>
      <c r="X60713" s="25"/>
    </row>
    <row r="60714" spans="23:24" x14ac:dyDescent="0.2">
      <c r="W60714" s="25"/>
      <c r="X60714" s="25"/>
    </row>
    <row r="60715" spans="23:24" x14ac:dyDescent="0.2">
      <c r="W60715" s="25"/>
      <c r="X60715" s="25"/>
    </row>
    <row r="60716" spans="23:24" x14ac:dyDescent="0.2">
      <c r="W60716" s="25"/>
      <c r="X60716" s="25"/>
    </row>
    <row r="60717" spans="23:24" x14ac:dyDescent="0.2">
      <c r="W60717" s="25"/>
      <c r="X60717" s="25"/>
    </row>
    <row r="60718" spans="23:24" x14ac:dyDescent="0.2">
      <c r="W60718" s="25"/>
      <c r="X60718" s="25"/>
    </row>
    <row r="60719" spans="23:24" x14ac:dyDescent="0.2">
      <c r="W60719" s="25"/>
      <c r="X60719" s="25"/>
    </row>
    <row r="60720" spans="23:24" x14ac:dyDescent="0.2">
      <c r="W60720" s="25"/>
      <c r="X60720" s="25"/>
    </row>
    <row r="60721" spans="23:24" x14ac:dyDescent="0.2">
      <c r="W60721" s="25"/>
      <c r="X60721" s="25"/>
    </row>
    <row r="60722" spans="23:24" x14ac:dyDescent="0.2">
      <c r="W60722" s="25"/>
      <c r="X60722" s="25"/>
    </row>
    <row r="60723" spans="23:24" x14ac:dyDescent="0.2">
      <c r="W60723" s="25"/>
      <c r="X60723" s="25"/>
    </row>
    <row r="60724" spans="23:24" x14ac:dyDescent="0.2">
      <c r="W60724" s="25"/>
      <c r="X60724" s="25"/>
    </row>
    <row r="60725" spans="23:24" x14ac:dyDescent="0.2">
      <c r="W60725" s="25"/>
      <c r="X60725" s="25"/>
    </row>
    <row r="60726" spans="23:24" x14ac:dyDescent="0.2">
      <c r="W60726" s="25"/>
      <c r="X60726" s="25"/>
    </row>
    <row r="60727" spans="23:24" x14ac:dyDescent="0.2">
      <c r="W60727" s="25"/>
      <c r="X60727" s="25"/>
    </row>
    <row r="60728" spans="23:24" x14ac:dyDescent="0.2">
      <c r="W60728" s="25"/>
      <c r="X60728" s="25"/>
    </row>
    <row r="60729" spans="23:24" x14ac:dyDescent="0.2">
      <c r="W60729" s="25"/>
      <c r="X60729" s="25"/>
    </row>
    <row r="60730" spans="23:24" x14ac:dyDescent="0.2">
      <c r="W60730" s="25"/>
      <c r="X60730" s="25"/>
    </row>
    <row r="60731" spans="23:24" x14ac:dyDescent="0.2">
      <c r="W60731" s="25"/>
      <c r="X60731" s="25"/>
    </row>
    <row r="60732" spans="23:24" x14ac:dyDescent="0.2">
      <c r="W60732" s="25"/>
      <c r="X60732" s="25"/>
    </row>
    <row r="60733" spans="23:24" x14ac:dyDescent="0.2">
      <c r="W60733" s="25"/>
      <c r="X60733" s="25"/>
    </row>
    <row r="60734" spans="23:24" x14ac:dyDescent="0.2">
      <c r="W60734" s="25"/>
      <c r="X60734" s="25"/>
    </row>
    <row r="60735" spans="23:24" x14ac:dyDescent="0.2">
      <c r="W60735" s="25"/>
      <c r="X60735" s="25"/>
    </row>
    <row r="60736" spans="23:24" x14ac:dyDescent="0.2">
      <c r="W60736" s="25"/>
      <c r="X60736" s="25"/>
    </row>
    <row r="60737" spans="23:24" x14ac:dyDescent="0.2">
      <c r="W60737" s="25"/>
      <c r="X60737" s="25"/>
    </row>
    <row r="60738" spans="23:24" x14ac:dyDescent="0.2">
      <c r="W60738" s="25"/>
      <c r="X60738" s="25"/>
    </row>
    <row r="60739" spans="23:24" x14ac:dyDescent="0.2">
      <c r="W60739" s="25"/>
      <c r="X60739" s="25"/>
    </row>
    <row r="60740" spans="23:24" x14ac:dyDescent="0.2">
      <c r="W60740" s="25"/>
      <c r="X60740" s="25"/>
    </row>
    <row r="60741" spans="23:24" x14ac:dyDescent="0.2">
      <c r="W60741" s="25"/>
      <c r="X60741" s="25"/>
    </row>
    <row r="60742" spans="23:24" x14ac:dyDescent="0.2">
      <c r="W60742" s="25"/>
      <c r="X60742" s="25"/>
    </row>
    <row r="60743" spans="23:24" x14ac:dyDescent="0.2">
      <c r="W60743" s="25"/>
      <c r="X60743" s="25"/>
    </row>
    <row r="60744" spans="23:24" x14ac:dyDescent="0.2">
      <c r="W60744" s="25"/>
      <c r="X60744" s="25"/>
    </row>
    <row r="60745" spans="23:24" x14ac:dyDescent="0.2">
      <c r="W60745" s="25"/>
      <c r="X60745" s="25"/>
    </row>
    <row r="60746" spans="23:24" x14ac:dyDescent="0.2">
      <c r="W60746" s="25"/>
      <c r="X60746" s="25"/>
    </row>
    <row r="60747" spans="23:24" x14ac:dyDescent="0.2">
      <c r="W60747" s="25"/>
      <c r="X60747" s="25"/>
    </row>
    <row r="60748" spans="23:24" x14ac:dyDescent="0.2">
      <c r="W60748" s="25"/>
      <c r="X60748" s="25"/>
    </row>
    <row r="60749" spans="23:24" x14ac:dyDescent="0.2">
      <c r="W60749" s="25"/>
      <c r="X60749" s="25"/>
    </row>
    <row r="60750" spans="23:24" x14ac:dyDescent="0.2">
      <c r="W60750" s="25"/>
      <c r="X60750" s="25"/>
    </row>
    <row r="60751" spans="23:24" x14ac:dyDescent="0.2">
      <c r="W60751" s="25"/>
      <c r="X60751" s="25"/>
    </row>
    <row r="60752" spans="23:24" x14ac:dyDescent="0.2">
      <c r="W60752" s="25"/>
      <c r="X60752" s="25"/>
    </row>
    <row r="60753" spans="23:24" x14ac:dyDescent="0.2">
      <c r="W60753" s="25"/>
      <c r="X60753" s="25"/>
    </row>
    <row r="60754" spans="23:24" x14ac:dyDescent="0.2">
      <c r="W60754" s="25"/>
      <c r="X60754" s="25"/>
    </row>
    <row r="60755" spans="23:24" x14ac:dyDescent="0.2">
      <c r="W60755" s="25"/>
      <c r="X60755" s="25"/>
    </row>
    <row r="60756" spans="23:24" x14ac:dyDescent="0.2">
      <c r="W60756" s="25"/>
      <c r="X60756" s="25"/>
    </row>
    <row r="60757" spans="23:24" x14ac:dyDescent="0.2">
      <c r="W60757" s="25"/>
      <c r="X60757" s="25"/>
    </row>
    <row r="60758" spans="23:24" x14ac:dyDescent="0.2">
      <c r="W60758" s="25"/>
      <c r="X60758" s="25"/>
    </row>
    <row r="60759" spans="23:24" x14ac:dyDescent="0.2">
      <c r="W60759" s="25"/>
      <c r="X60759" s="25"/>
    </row>
    <row r="60760" spans="23:24" x14ac:dyDescent="0.2">
      <c r="W60760" s="25"/>
      <c r="X60760" s="25"/>
    </row>
    <row r="60761" spans="23:24" x14ac:dyDescent="0.2">
      <c r="W60761" s="25"/>
      <c r="X60761" s="25"/>
    </row>
    <row r="60762" spans="23:24" x14ac:dyDescent="0.2">
      <c r="W60762" s="25"/>
      <c r="X60762" s="25"/>
    </row>
    <row r="60763" spans="23:24" x14ac:dyDescent="0.2">
      <c r="W60763" s="25"/>
      <c r="X60763" s="25"/>
    </row>
    <row r="60764" spans="23:24" x14ac:dyDescent="0.2">
      <c r="W60764" s="25"/>
      <c r="X60764" s="25"/>
    </row>
    <row r="60765" spans="23:24" x14ac:dyDescent="0.2">
      <c r="W60765" s="25"/>
      <c r="X60765" s="25"/>
    </row>
    <row r="60766" spans="23:24" x14ac:dyDescent="0.2">
      <c r="W60766" s="25"/>
      <c r="X60766" s="25"/>
    </row>
    <row r="60767" spans="23:24" x14ac:dyDescent="0.2">
      <c r="W60767" s="25"/>
      <c r="X60767" s="25"/>
    </row>
    <row r="60768" spans="23:24" x14ac:dyDescent="0.2">
      <c r="W60768" s="25"/>
      <c r="X60768" s="25"/>
    </row>
    <row r="60769" spans="23:24" x14ac:dyDescent="0.2">
      <c r="W60769" s="25"/>
      <c r="X60769" s="25"/>
    </row>
    <row r="60770" spans="23:24" x14ac:dyDescent="0.2">
      <c r="W60770" s="25"/>
      <c r="X60770" s="25"/>
    </row>
    <row r="60771" spans="23:24" x14ac:dyDescent="0.2">
      <c r="W60771" s="25"/>
      <c r="X60771" s="25"/>
    </row>
    <row r="60772" spans="23:24" x14ac:dyDescent="0.2">
      <c r="W60772" s="25"/>
      <c r="X60772" s="25"/>
    </row>
    <row r="60773" spans="23:24" x14ac:dyDescent="0.2">
      <c r="W60773" s="25"/>
      <c r="X60773" s="25"/>
    </row>
    <row r="60774" spans="23:24" x14ac:dyDescent="0.2">
      <c r="W60774" s="25"/>
      <c r="X60774" s="25"/>
    </row>
    <row r="60775" spans="23:24" x14ac:dyDescent="0.2">
      <c r="W60775" s="25"/>
      <c r="X60775" s="25"/>
    </row>
    <row r="60776" spans="23:24" x14ac:dyDescent="0.2">
      <c r="W60776" s="25"/>
      <c r="X60776" s="25"/>
    </row>
    <row r="60777" spans="23:24" x14ac:dyDescent="0.2">
      <c r="W60777" s="25"/>
      <c r="X60777" s="25"/>
    </row>
    <row r="60778" spans="23:24" x14ac:dyDescent="0.2">
      <c r="W60778" s="25"/>
      <c r="X60778" s="25"/>
    </row>
    <row r="60779" spans="23:24" x14ac:dyDescent="0.2">
      <c r="W60779" s="25"/>
      <c r="X60779" s="25"/>
    </row>
    <row r="60780" spans="23:24" x14ac:dyDescent="0.2">
      <c r="W60780" s="25"/>
      <c r="X60780" s="25"/>
    </row>
    <row r="60781" spans="23:24" x14ac:dyDescent="0.2">
      <c r="W60781" s="25"/>
      <c r="X60781" s="25"/>
    </row>
    <row r="60782" spans="23:24" x14ac:dyDescent="0.2">
      <c r="W60782" s="25"/>
      <c r="X60782" s="25"/>
    </row>
    <row r="60783" spans="23:24" x14ac:dyDescent="0.2">
      <c r="W60783" s="25"/>
      <c r="X60783" s="25"/>
    </row>
    <row r="60784" spans="23:24" x14ac:dyDescent="0.2">
      <c r="W60784" s="25"/>
      <c r="X60784" s="25"/>
    </row>
    <row r="60785" spans="23:24" x14ac:dyDescent="0.2">
      <c r="W60785" s="25"/>
      <c r="X60785" s="25"/>
    </row>
    <row r="60786" spans="23:24" x14ac:dyDescent="0.2">
      <c r="W60786" s="25"/>
      <c r="X60786" s="25"/>
    </row>
    <row r="60787" spans="23:24" x14ac:dyDescent="0.2">
      <c r="W60787" s="25"/>
      <c r="X60787" s="25"/>
    </row>
    <row r="60788" spans="23:24" x14ac:dyDescent="0.2">
      <c r="W60788" s="25"/>
      <c r="X60788" s="25"/>
    </row>
    <row r="60789" spans="23:24" x14ac:dyDescent="0.2">
      <c r="W60789" s="25"/>
      <c r="X60789" s="25"/>
    </row>
    <row r="60790" spans="23:24" x14ac:dyDescent="0.2">
      <c r="W60790" s="25"/>
      <c r="X60790" s="25"/>
    </row>
    <row r="60791" spans="23:24" x14ac:dyDescent="0.2">
      <c r="W60791" s="25"/>
      <c r="X60791" s="25"/>
    </row>
    <row r="60792" spans="23:24" x14ac:dyDescent="0.2">
      <c r="W60792" s="25"/>
      <c r="X60792" s="25"/>
    </row>
    <row r="60793" spans="23:24" x14ac:dyDescent="0.2">
      <c r="W60793" s="25"/>
      <c r="X60793" s="25"/>
    </row>
    <row r="60794" spans="23:24" x14ac:dyDescent="0.2">
      <c r="W60794" s="25"/>
      <c r="X60794" s="25"/>
    </row>
    <row r="60795" spans="23:24" x14ac:dyDescent="0.2">
      <c r="W60795" s="25"/>
      <c r="X60795" s="25"/>
    </row>
    <row r="60796" spans="23:24" x14ac:dyDescent="0.2">
      <c r="W60796" s="25"/>
      <c r="X60796" s="25"/>
    </row>
    <row r="60797" spans="23:24" x14ac:dyDescent="0.2">
      <c r="W60797" s="25"/>
      <c r="X60797" s="25"/>
    </row>
    <row r="60798" spans="23:24" x14ac:dyDescent="0.2">
      <c r="W60798" s="25"/>
      <c r="X60798" s="25"/>
    </row>
    <row r="60799" spans="23:24" x14ac:dyDescent="0.2">
      <c r="W60799" s="25"/>
      <c r="X60799" s="25"/>
    </row>
    <row r="60800" spans="23:24" x14ac:dyDescent="0.2">
      <c r="W60800" s="25"/>
      <c r="X60800" s="25"/>
    </row>
    <row r="60801" spans="23:24" x14ac:dyDescent="0.2">
      <c r="W60801" s="25"/>
      <c r="X60801" s="25"/>
    </row>
    <row r="60802" spans="23:24" x14ac:dyDescent="0.2">
      <c r="W60802" s="25"/>
      <c r="X60802" s="25"/>
    </row>
    <row r="60803" spans="23:24" x14ac:dyDescent="0.2">
      <c r="W60803" s="25"/>
      <c r="X60803" s="25"/>
    </row>
    <row r="60804" spans="23:24" x14ac:dyDescent="0.2">
      <c r="W60804" s="25"/>
      <c r="X60804" s="25"/>
    </row>
    <row r="60805" spans="23:24" x14ac:dyDescent="0.2">
      <c r="W60805" s="25"/>
      <c r="X60805" s="25"/>
    </row>
    <row r="60806" spans="23:24" x14ac:dyDescent="0.2">
      <c r="W60806" s="25"/>
      <c r="X60806" s="25"/>
    </row>
    <row r="60807" spans="23:24" x14ac:dyDescent="0.2">
      <c r="W60807" s="25"/>
      <c r="X60807" s="25"/>
    </row>
    <row r="60808" spans="23:24" x14ac:dyDescent="0.2">
      <c r="W60808" s="25"/>
      <c r="X60808" s="25"/>
    </row>
    <row r="60809" spans="23:24" x14ac:dyDescent="0.2">
      <c r="W60809" s="25"/>
      <c r="X60809" s="25"/>
    </row>
    <row r="60810" spans="23:24" x14ac:dyDescent="0.2">
      <c r="W60810" s="25"/>
      <c r="X60810" s="25"/>
    </row>
    <row r="60811" spans="23:24" x14ac:dyDescent="0.2">
      <c r="W60811" s="25"/>
      <c r="X60811" s="25"/>
    </row>
    <row r="60812" spans="23:24" x14ac:dyDescent="0.2">
      <c r="W60812" s="25"/>
      <c r="X60812" s="25"/>
    </row>
    <row r="60813" spans="23:24" x14ac:dyDescent="0.2">
      <c r="W60813" s="25"/>
      <c r="X60813" s="25"/>
    </row>
    <row r="60814" spans="23:24" x14ac:dyDescent="0.2">
      <c r="W60814" s="25"/>
      <c r="X60814" s="25"/>
    </row>
    <row r="60815" spans="23:24" x14ac:dyDescent="0.2">
      <c r="W60815" s="25"/>
      <c r="X60815" s="25"/>
    </row>
    <row r="60816" spans="23:24" x14ac:dyDescent="0.2">
      <c r="W60816" s="25"/>
      <c r="X60816" s="25"/>
    </row>
    <row r="60817" spans="23:24" x14ac:dyDescent="0.2">
      <c r="W60817" s="25"/>
      <c r="X60817" s="25"/>
    </row>
    <row r="60818" spans="23:24" x14ac:dyDescent="0.2">
      <c r="W60818" s="25"/>
      <c r="X60818" s="25"/>
    </row>
    <row r="60819" spans="23:24" x14ac:dyDescent="0.2">
      <c r="W60819" s="25"/>
      <c r="X60819" s="25"/>
    </row>
    <row r="60820" spans="23:24" x14ac:dyDescent="0.2">
      <c r="W60820" s="25"/>
      <c r="X60820" s="25"/>
    </row>
    <row r="60821" spans="23:24" x14ac:dyDescent="0.2">
      <c r="W60821" s="25"/>
      <c r="X60821" s="25"/>
    </row>
    <row r="60822" spans="23:24" x14ac:dyDescent="0.2">
      <c r="W60822" s="25"/>
      <c r="X60822" s="25"/>
    </row>
    <row r="60823" spans="23:24" x14ac:dyDescent="0.2">
      <c r="W60823" s="25"/>
      <c r="X60823" s="25"/>
    </row>
    <row r="60824" spans="23:24" x14ac:dyDescent="0.2">
      <c r="W60824" s="25"/>
      <c r="X60824" s="25"/>
    </row>
    <row r="60825" spans="23:24" x14ac:dyDescent="0.2">
      <c r="W60825" s="25"/>
      <c r="X60825" s="25"/>
    </row>
    <row r="60826" spans="23:24" x14ac:dyDescent="0.2">
      <c r="W60826" s="25"/>
      <c r="X60826" s="25"/>
    </row>
    <row r="60827" spans="23:24" x14ac:dyDescent="0.2">
      <c r="W60827" s="25"/>
      <c r="X60827" s="25"/>
    </row>
    <row r="60828" spans="23:24" x14ac:dyDescent="0.2">
      <c r="W60828" s="25"/>
      <c r="X60828" s="25"/>
    </row>
    <row r="60829" spans="23:24" x14ac:dyDescent="0.2">
      <c r="W60829" s="25"/>
      <c r="X60829" s="25"/>
    </row>
    <row r="60830" spans="23:24" x14ac:dyDescent="0.2">
      <c r="W60830" s="25"/>
      <c r="X60830" s="25"/>
    </row>
    <row r="60831" spans="23:24" x14ac:dyDescent="0.2">
      <c r="W60831" s="25"/>
      <c r="X60831" s="25"/>
    </row>
    <row r="60832" spans="23:24" x14ac:dyDescent="0.2">
      <c r="W60832" s="25"/>
      <c r="X60832" s="25"/>
    </row>
    <row r="60833" spans="23:24" x14ac:dyDescent="0.2">
      <c r="W60833" s="25"/>
      <c r="X60833" s="25"/>
    </row>
    <row r="60834" spans="23:24" x14ac:dyDescent="0.2">
      <c r="W60834" s="25"/>
      <c r="X60834" s="25"/>
    </row>
    <row r="60835" spans="23:24" x14ac:dyDescent="0.2">
      <c r="W60835" s="25"/>
      <c r="X60835" s="25"/>
    </row>
    <row r="60836" spans="23:24" x14ac:dyDescent="0.2">
      <c r="W60836" s="25"/>
      <c r="X60836" s="25"/>
    </row>
    <row r="60837" spans="23:24" x14ac:dyDescent="0.2">
      <c r="W60837" s="25"/>
      <c r="X60837" s="25"/>
    </row>
    <row r="60838" spans="23:24" x14ac:dyDescent="0.2">
      <c r="W60838" s="25"/>
      <c r="X60838" s="25"/>
    </row>
    <row r="60839" spans="23:24" x14ac:dyDescent="0.2">
      <c r="W60839" s="25"/>
      <c r="X60839" s="25"/>
    </row>
    <row r="60840" spans="23:24" x14ac:dyDescent="0.2">
      <c r="W60840" s="25"/>
      <c r="X60840" s="25"/>
    </row>
    <row r="60841" spans="23:24" x14ac:dyDescent="0.2">
      <c r="W60841" s="25"/>
      <c r="X60841" s="25"/>
    </row>
    <row r="60842" spans="23:24" x14ac:dyDescent="0.2">
      <c r="W60842" s="25"/>
      <c r="X60842" s="25"/>
    </row>
    <row r="60843" spans="23:24" x14ac:dyDescent="0.2">
      <c r="W60843" s="25"/>
      <c r="X60843" s="25"/>
    </row>
    <row r="60844" spans="23:24" x14ac:dyDescent="0.2">
      <c r="W60844" s="25"/>
      <c r="X60844" s="25"/>
    </row>
    <row r="60845" spans="23:24" x14ac:dyDescent="0.2">
      <c r="W60845" s="25"/>
      <c r="X60845" s="25"/>
    </row>
    <row r="60846" spans="23:24" x14ac:dyDescent="0.2">
      <c r="W60846" s="25"/>
      <c r="X60846" s="25"/>
    </row>
    <row r="60847" spans="23:24" x14ac:dyDescent="0.2">
      <c r="W60847" s="25"/>
      <c r="X60847" s="25"/>
    </row>
    <row r="60848" spans="23:24" x14ac:dyDescent="0.2">
      <c r="W60848" s="25"/>
      <c r="X60848" s="25"/>
    </row>
    <row r="60849" spans="23:24" x14ac:dyDescent="0.2">
      <c r="W60849" s="25"/>
      <c r="X60849" s="25"/>
    </row>
    <row r="60850" spans="23:24" x14ac:dyDescent="0.2">
      <c r="W60850" s="25"/>
      <c r="X60850" s="25"/>
    </row>
    <row r="60851" spans="23:24" x14ac:dyDescent="0.2">
      <c r="W60851" s="25"/>
      <c r="X60851" s="25"/>
    </row>
    <row r="60852" spans="23:24" x14ac:dyDescent="0.2">
      <c r="W60852" s="25"/>
      <c r="X60852" s="25"/>
    </row>
    <row r="60853" spans="23:24" x14ac:dyDescent="0.2">
      <c r="W60853" s="25"/>
      <c r="X60853" s="25"/>
    </row>
    <row r="60854" spans="23:24" x14ac:dyDescent="0.2">
      <c r="W60854" s="25"/>
      <c r="X60854" s="25"/>
    </row>
    <row r="60855" spans="23:24" x14ac:dyDescent="0.2">
      <c r="W60855" s="25"/>
      <c r="X60855" s="25"/>
    </row>
    <row r="60856" spans="23:24" x14ac:dyDescent="0.2">
      <c r="W60856" s="25"/>
      <c r="X60856" s="25"/>
    </row>
    <row r="60857" spans="23:24" x14ac:dyDescent="0.2">
      <c r="W60857" s="25"/>
      <c r="X60857" s="25"/>
    </row>
    <row r="60858" spans="23:24" x14ac:dyDescent="0.2">
      <c r="W60858" s="25"/>
      <c r="X60858" s="25"/>
    </row>
    <row r="60859" spans="23:24" x14ac:dyDescent="0.2">
      <c r="W60859" s="25"/>
      <c r="X60859" s="25"/>
    </row>
    <row r="60860" spans="23:24" x14ac:dyDescent="0.2">
      <c r="W60860" s="25"/>
      <c r="X60860" s="25"/>
    </row>
    <row r="60861" spans="23:24" x14ac:dyDescent="0.2">
      <c r="W60861" s="25"/>
      <c r="X60861" s="25"/>
    </row>
    <row r="60862" spans="23:24" x14ac:dyDescent="0.2">
      <c r="W60862" s="25"/>
      <c r="X60862" s="25"/>
    </row>
    <row r="60863" spans="23:24" x14ac:dyDescent="0.2">
      <c r="W60863" s="25"/>
      <c r="X60863" s="25"/>
    </row>
    <row r="60864" spans="23:24" x14ac:dyDescent="0.2">
      <c r="W60864" s="25"/>
      <c r="X60864" s="25"/>
    </row>
    <row r="60865" spans="23:24" x14ac:dyDescent="0.2">
      <c r="W60865" s="25"/>
      <c r="X60865" s="25"/>
    </row>
    <row r="60866" spans="23:24" x14ac:dyDescent="0.2">
      <c r="W60866" s="25"/>
      <c r="X60866" s="25"/>
    </row>
    <row r="60867" spans="23:24" x14ac:dyDescent="0.2">
      <c r="W60867" s="25"/>
      <c r="X60867" s="25"/>
    </row>
    <row r="60868" spans="23:24" x14ac:dyDescent="0.2">
      <c r="W60868" s="25"/>
      <c r="X60868" s="25"/>
    </row>
    <row r="60869" spans="23:24" x14ac:dyDescent="0.2">
      <c r="W60869" s="25"/>
      <c r="X60869" s="25"/>
    </row>
    <row r="60870" spans="23:24" x14ac:dyDescent="0.2">
      <c r="W60870" s="25"/>
      <c r="X60870" s="25"/>
    </row>
    <row r="60871" spans="23:24" x14ac:dyDescent="0.2">
      <c r="W60871" s="25"/>
      <c r="X60871" s="25"/>
    </row>
    <row r="60872" spans="23:24" x14ac:dyDescent="0.2">
      <c r="W60872" s="25"/>
      <c r="X60872" s="25"/>
    </row>
    <row r="60873" spans="23:24" x14ac:dyDescent="0.2">
      <c r="W60873" s="25"/>
      <c r="X60873" s="25"/>
    </row>
    <row r="60874" spans="23:24" x14ac:dyDescent="0.2">
      <c r="W60874" s="25"/>
      <c r="X60874" s="25"/>
    </row>
    <row r="60875" spans="23:24" x14ac:dyDescent="0.2">
      <c r="W60875" s="25"/>
      <c r="X60875" s="25"/>
    </row>
    <row r="60876" spans="23:24" x14ac:dyDescent="0.2">
      <c r="W60876" s="25"/>
      <c r="X60876" s="25"/>
    </row>
    <row r="60877" spans="23:24" x14ac:dyDescent="0.2">
      <c r="W60877" s="25"/>
      <c r="X60877" s="25"/>
    </row>
    <row r="60878" spans="23:24" x14ac:dyDescent="0.2">
      <c r="W60878" s="25"/>
      <c r="X60878" s="25"/>
    </row>
    <row r="60879" spans="23:24" x14ac:dyDescent="0.2">
      <c r="W60879" s="25"/>
      <c r="X60879" s="25"/>
    </row>
    <row r="60880" spans="23:24" x14ac:dyDescent="0.2">
      <c r="W60880" s="25"/>
      <c r="X60880" s="25"/>
    </row>
    <row r="60881" spans="23:24" x14ac:dyDescent="0.2">
      <c r="W60881" s="25"/>
      <c r="X60881" s="25"/>
    </row>
    <row r="60882" spans="23:24" x14ac:dyDescent="0.2">
      <c r="W60882" s="25"/>
      <c r="X60882" s="25"/>
    </row>
    <row r="60883" spans="23:24" x14ac:dyDescent="0.2">
      <c r="W60883" s="25"/>
      <c r="X60883" s="25"/>
    </row>
    <row r="60884" spans="23:24" x14ac:dyDescent="0.2">
      <c r="W60884" s="25"/>
      <c r="X60884" s="25"/>
    </row>
    <row r="60885" spans="23:24" x14ac:dyDescent="0.2">
      <c r="W60885" s="25"/>
      <c r="X60885" s="25"/>
    </row>
    <row r="60886" spans="23:24" x14ac:dyDescent="0.2">
      <c r="W60886" s="25"/>
      <c r="X60886" s="25"/>
    </row>
    <row r="60887" spans="23:24" x14ac:dyDescent="0.2">
      <c r="W60887" s="25"/>
      <c r="X60887" s="25"/>
    </row>
    <row r="60888" spans="23:24" x14ac:dyDescent="0.2">
      <c r="W60888" s="25"/>
      <c r="X60888" s="25"/>
    </row>
    <row r="60889" spans="23:24" x14ac:dyDescent="0.2">
      <c r="W60889" s="25"/>
      <c r="X60889" s="25"/>
    </row>
    <row r="60890" spans="23:24" x14ac:dyDescent="0.2">
      <c r="W60890" s="25"/>
      <c r="X60890" s="25"/>
    </row>
    <row r="60891" spans="23:24" x14ac:dyDescent="0.2">
      <c r="W60891" s="25"/>
      <c r="X60891" s="25"/>
    </row>
    <row r="60892" spans="23:24" x14ac:dyDescent="0.2">
      <c r="W60892" s="25"/>
      <c r="X60892" s="25"/>
    </row>
    <row r="60893" spans="23:24" x14ac:dyDescent="0.2">
      <c r="W60893" s="25"/>
      <c r="X60893" s="25"/>
    </row>
    <row r="60894" spans="23:24" x14ac:dyDescent="0.2">
      <c r="W60894" s="25"/>
      <c r="X60894" s="25"/>
    </row>
    <row r="60895" spans="23:24" x14ac:dyDescent="0.2">
      <c r="W60895" s="25"/>
      <c r="X60895" s="25"/>
    </row>
    <row r="60896" spans="23:24" x14ac:dyDescent="0.2">
      <c r="W60896" s="25"/>
      <c r="X60896" s="25"/>
    </row>
    <row r="60897" spans="23:24" x14ac:dyDescent="0.2">
      <c r="W60897" s="25"/>
      <c r="X60897" s="25"/>
    </row>
    <row r="60898" spans="23:24" x14ac:dyDescent="0.2">
      <c r="W60898" s="25"/>
      <c r="X60898" s="25"/>
    </row>
    <row r="60899" spans="23:24" x14ac:dyDescent="0.2">
      <c r="W60899" s="25"/>
      <c r="X60899" s="25"/>
    </row>
    <row r="60900" spans="23:24" x14ac:dyDescent="0.2">
      <c r="W60900" s="25"/>
      <c r="X60900" s="25"/>
    </row>
    <row r="60901" spans="23:24" x14ac:dyDescent="0.2">
      <c r="W60901" s="25"/>
      <c r="X60901" s="25"/>
    </row>
    <row r="60902" spans="23:24" x14ac:dyDescent="0.2">
      <c r="W60902" s="25"/>
      <c r="X60902" s="25"/>
    </row>
    <row r="60903" spans="23:24" x14ac:dyDescent="0.2">
      <c r="W60903" s="25"/>
      <c r="X60903" s="25"/>
    </row>
    <row r="60904" spans="23:24" x14ac:dyDescent="0.2">
      <c r="W60904" s="25"/>
      <c r="X60904" s="25"/>
    </row>
    <row r="60905" spans="23:24" x14ac:dyDescent="0.2">
      <c r="W60905" s="25"/>
      <c r="X60905" s="25"/>
    </row>
    <row r="60906" spans="23:24" x14ac:dyDescent="0.2">
      <c r="W60906" s="25"/>
      <c r="X60906" s="25"/>
    </row>
    <row r="60907" spans="23:24" x14ac:dyDescent="0.2">
      <c r="W60907" s="25"/>
      <c r="X60907" s="25"/>
    </row>
    <row r="60908" spans="23:24" x14ac:dyDescent="0.2">
      <c r="W60908" s="25"/>
      <c r="X60908" s="25"/>
    </row>
    <row r="60909" spans="23:24" x14ac:dyDescent="0.2">
      <c r="W60909" s="25"/>
      <c r="X60909" s="25"/>
    </row>
    <row r="60910" spans="23:24" x14ac:dyDescent="0.2">
      <c r="W60910" s="25"/>
      <c r="X60910" s="25"/>
    </row>
    <row r="60911" spans="23:24" x14ac:dyDescent="0.2">
      <c r="W60911" s="25"/>
      <c r="X60911" s="25"/>
    </row>
    <row r="60912" spans="23:24" x14ac:dyDescent="0.2">
      <c r="W60912" s="25"/>
      <c r="X60912" s="25"/>
    </row>
    <row r="60913" spans="23:24" x14ac:dyDescent="0.2">
      <c r="W60913" s="25"/>
      <c r="X60913" s="25"/>
    </row>
    <row r="60914" spans="23:24" x14ac:dyDescent="0.2">
      <c r="W60914" s="25"/>
      <c r="X60914" s="25"/>
    </row>
    <row r="60915" spans="23:24" x14ac:dyDescent="0.2">
      <c r="W60915" s="25"/>
      <c r="X60915" s="25"/>
    </row>
    <row r="60916" spans="23:24" x14ac:dyDescent="0.2">
      <c r="W60916" s="25"/>
      <c r="X60916" s="25"/>
    </row>
    <row r="60917" spans="23:24" x14ac:dyDescent="0.2">
      <c r="W60917" s="25"/>
      <c r="X60917" s="25"/>
    </row>
    <row r="60918" spans="23:24" x14ac:dyDescent="0.2">
      <c r="W60918" s="25"/>
      <c r="X60918" s="25"/>
    </row>
    <row r="60919" spans="23:24" x14ac:dyDescent="0.2">
      <c r="W60919" s="25"/>
      <c r="X60919" s="25"/>
    </row>
    <row r="60920" spans="23:24" x14ac:dyDescent="0.2">
      <c r="W60920" s="25"/>
      <c r="X60920" s="25"/>
    </row>
    <row r="60921" spans="23:24" x14ac:dyDescent="0.2">
      <c r="W60921" s="25"/>
      <c r="X60921" s="25"/>
    </row>
    <row r="60922" spans="23:24" x14ac:dyDescent="0.2">
      <c r="W60922" s="25"/>
      <c r="X60922" s="25"/>
    </row>
    <row r="60923" spans="23:24" x14ac:dyDescent="0.2">
      <c r="W60923" s="25"/>
      <c r="X60923" s="25"/>
    </row>
    <row r="60924" spans="23:24" x14ac:dyDescent="0.2">
      <c r="W60924" s="25"/>
      <c r="X60924" s="25"/>
    </row>
    <row r="60925" spans="23:24" x14ac:dyDescent="0.2">
      <c r="W60925" s="25"/>
      <c r="X60925" s="25"/>
    </row>
    <row r="60926" spans="23:24" x14ac:dyDescent="0.2">
      <c r="W60926" s="25"/>
      <c r="X60926" s="25"/>
    </row>
    <row r="60927" spans="23:24" x14ac:dyDescent="0.2">
      <c r="W60927" s="25"/>
      <c r="X60927" s="25"/>
    </row>
    <row r="60928" spans="23:24" x14ac:dyDescent="0.2">
      <c r="W60928" s="25"/>
      <c r="X60928" s="25"/>
    </row>
    <row r="60929" spans="23:24" x14ac:dyDescent="0.2">
      <c r="W60929" s="25"/>
      <c r="X60929" s="25"/>
    </row>
    <row r="60930" spans="23:24" x14ac:dyDescent="0.2">
      <c r="W60930" s="25"/>
      <c r="X60930" s="25"/>
    </row>
    <row r="60931" spans="23:24" x14ac:dyDescent="0.2">
      <c r="W60931" s="25"/>
      <c r="X60931" s="25"/>
    </row>
    <row r="60932" spans="23:24" x14ac:dyDescent="0.2">
      <c r="W60932" s="25"/>
      <c r="X60932" s="25"/>
    </row>
    <row r="60933" spans="23:24" x14ac:dyDescent="0.2">
      <c r="W60933" s="25"/>
      <c r="X60933" s="25"/>
    </row>
    <row r="60934" spans="23:24" x14ac:dyDescent="0.2">
      <c r="W60934" s="25"/>
      <c r="X60934" s="25"/>
    </row>
    <row r="60935" spans="23:24" x14ac:dyDescent="0.2">
      <c r="W60935" s="25"/>
      <c r="X60935" s="25"/>
    </row>
    <row r="60936" spans="23:24" x14ac:dyDescent="0.2">
      <c r="W60936" s="25"/>
      <c r="X60936" s="25"/>
    </row>
    <row r="60937" spans="23:24" x14ac:dyDescent="0.2">
      <c r="W60937" s="25"/>
      <c r="X60937" s="25"/>
    </row>
    <row r="60938" spans="23:24" x14ac:dyDescent="0.2">
      <c r="W60938" s="25"/>
      <c r="X60938" s="25"/>
    </row>
    <row r="60939" spans="23:24" x14ac:dyDescent="0.2">
      <c r="W60939" s="25"/>
      <c r="X60939" s="25"/>
    </row>
    <row r="60940" spans="23:24" x14ac:dyDescent="0.2">
      <c r="W60940" s="25"/>
      <c r="X60940" s="25"/>
    </row>
    <row r="60941" spans="23:24" x14ac:dyDescent="0.2">
      <c r="W60941" s="25"/>
      <c r="X60941" s="25"/>
    </row>
    <row r="60942" spans="23:24" x14ac:dyDescent="0.2">
      <c r="W60942" s="25"/>
      <c r="X60942" s="25"/>
    </row>
    <row r="60943" spans="23:24" x14ac:dyDescent="0.2">
      <c r="W60943" s="25"/>
      <c r="X60943" s="25"/>
    </row>
    <row r="60944" spans="23:24" x14ac:dyDescent="0.2">
      <c r="W60944" s="25"/>
      <c r="X60944" s="25"/>
    </row>
    <row r="60945" spans="23:24" x14ac:dyDescent="0.2">
      <c r="W60945" s="25"/>
      <c r="X60945" s="25"/>
    </row>
    <row r="60946" spans="23:24" x14ac:dyDescent="0.2">
      <c r="W60946" s="25"/>
      <c r="X60946" s="25"/>
    </row>
    <row r="60947" spans="23:24" x14ac:dyDescent="0.2">
      <c r="W60947" s="25"/>
      <c r="X60947" s="25"/>
    </row>
    <row r="60948" spans="23:24" x14ac:dyDescent="0.2">
      <c r="W60948" s="25"/>
      <c r="X60948" s="25"/>
    </row>
    <row r="60949" spans="23:24" x14ac:dyDescent="0.2">
      <c r="W60949" s="25"/>
      <c r="X60949" s="25"/>
    </row>
    <row r="60950" spans="23:24" x14ac:dyDescent="0.2">
      <c r="W60950" s="25"/>
      <c r="X60950" s="25"/>
    </row>
    <row r="60951" spans="23:24" x14ac:dyDescent="0.2">
      <c r="W60951" s="25"/>
      <c r="X60951" s="25"/>
    </row>
    <row r="60952" spans="23:24" x14ac:dyDescent="0.2">
      <c r="W60952" s="25"/>
      <c r="X60952" s="25"/>
    </row>
    <row r="60953" spans="23:24" x14ac:dyDescent="0.2">
      <c r="W60953" s="25"/>
      <c r="X60953" s="25"/>
    </row>
    <row r="60954" spans="23:24" x14ac:dyDescent="0.2">
      <c r="W60954" s="25"/>
      <c r="X60954" s="25"/>
    </row>
    <row r="60955" spans="23:24" x14ac:dyDescent="0.2">
      <c r="W60955" s="25"/>
      <c r="X60955" s="25"/>
    </row>
    <row r="60956" spans="23:24" x14ac:dyDescent="0.2">
      <c r="W60956" s="25"/>
      <c r="X60956" s="25"/>
    </row>
    <row r="60957" spans="23:24" x14ac:dyDescent="0.2">
      <c r="W60957" s="25"/>
      <c r="X60957" s="25"/>
    </row>
    <row r="60958" spans="23:24" x14ac:dyDescent="0.2">
      <c r="W60958" s="25"/>
      <c r="X60958" s="25"/>
    </row>
    <row r="60959" spans="23:24" x14ac:dyDescent="0.2">
      <c r="W60959" s="25"/>
      <c r="X60959" s="25"/>
    </row>
    <row r="60960" spans="23:24" x14ac:dyDescent="0.2">
      <c r="W60960" s="25"/>
      <c r="X60960" s="25"/>
    </row>
    <row r="60961" spans="23:24" x14ac:dyDescent="0.2">
      <c r="W60961" s="25"/>
      <c r="X60961" s="25"/>
    </row>
    <row r="60962" spans="23:24" x14ac:dyDescent="0.2">
      <c r="W60962" s="25"/>
      <c r="X60962" s="25"/>
    </row>
    <row r="60963" spans="23:24" x14ac:dyDescent="0.2">
      <c r="W60963" s="25"/>
      <c r="X60963" s="25"/>
    </row>
    <row r="60964" spans="23:24" x14ac:dyDescent="0.2">
      <c r="W60964" s="25"/>
      <c r="X60964" s="25"/>
    </row>
    <row r="60965" spans="23:24" x14ac:dyDescent="0.2">
      <c r="W60965" s="25"/>
      <c r="X60965" s="25"/>
    </row>
    <row r="60966" spans="23:24" x14ac:dyDescent="0.2">
      <c r="W60966" s="25"/>
      <c r="X60966" s="25"/>
    </row>
    <row r="60967" spans="23:24" x14ac:dyDescent="0.2">
      <c r="W60967" s="25"/>
      <c r="X60967" s="25"/>
    </row>
    <row r="60968" spans="23:24" x14ac:dyDescent="0.2">
      <c r="W60968" s="25"/>
      <c r="X60968" s="25"/>
    </row>
    <row r="60969" spans="23:24" x14ac:dyDescent="0.2">
      <c r="W60969" s="25"/>
      <c r="X60969" s="25"/>
    </row>
    <row r="60970" spans="23:24" x14ac:dyDescent="0.2">
      <c r="W60970" s="25"/>
      <c r="X60970" s="25"/>
    </row>
    <row r="60971" spans="23:24" x14ac:dyDescent="0.2">
      <c r="W60971" s="25"/>
      <c r="X60971" s="25"/>
    </row>
    <row r="60972" spans="23:24" x14ac:dyDescent="0.2">
      <c r="W60972" s="25"/>
      <c r="X60972" s="25"/>
    </row>
    <row r="60973" spans="23:24" x14ac:dyDescent="0.2">
      <c r="W60973" s="25"/>
      <c r="X60973" s="25"/>
    </row>
    <row r="60974" spans="23:24" x14ac:dyDescent="0.2">
      <c r="W60974" s="25"/>
      <c r="X60974" s="25"/>
    </row>
    <row r="60975" spans="23:24" x14ac:dyDescent="0.2">
      <c r="W60975" s="25"/>
      <c r="X60975" s="25"/>
    </row>
    <row r="60976" spans="23:24" x14ac:dyDescent="0.2">
      <c r="W60976" s="25"/>
      <c r="X60976" s="25"/>
    </row>
    <row r="60977" spans="23:24" x14ac:dyDescent="0.2">
      <c r="W60977" s="25"/>
      <c r="X60977" s="25"/>
    </row>
    <row r="60978" spans="23:24" x14ac:dyDescent="0.2">
      <c r="W60978" s="25"/>
      <c r="X60978" s="25"/>
    </row>
    <row r="60979" spans="23:24" x14ac:dyDescent="0.2">
      <c r="W60979" s="25"/>
      <c r="X60979" s="25"/>
    </row>
    <row r="60980" spans="23:24" x14ac:dyDescent="0.2">
      <c r="W60980" s="25"/>
      <c r="X60980" s="25"/>
    </row>
    <row r="60981" spans="23:24" x14ac:dyDescent="0.2">
      <c r="W60981" s="25"/>
      <c r="X60981" s="25"/>
    </row>
    <row r="60982" spans="23:24" x14ac:dyDescent="0.2">
      <c r="W60982" s="25"/>
      <c r="X60982" s="25"/>
    </row>
    <row r="60983" spans="23:24" x14ac:dyDescent="0.2">
      <c r="W60983" s="25"/>
      <c r="X60983" s="25"/>
    </row>
    <row r="60984" spans="23:24" x14ac:dyDescent="0.2">
      <c r="W60984" s="25"/>
      <c r="X60984" s="25"/>
    </row>
    <row r="60985" spans="23:24" x14ac:dyDescent="0.2">
      <c r="W60985" s="25"/>
      <c r="X60985" s="25"/>
    </row>
    <row r="60986" spans="23:24" x14ac:dyDescent="0.2">
      <c r="W60986" s="25"/>
      <c r="X60986" s="25"/>
    </row>
    <row r="60987" spans="23:24" x14ac:dyDescent="0.2">
      <c r="W60987" s="25"/>
      <c r="X60987" s="25"/>
    </row>
    <row r="60988" spans="23:24" x14ac:dyDescent="0.2">
      <c r="W60988" s="25"/>
      <c r="X60988" s="25"/>
    </row>
    <row r="60989" spans="23:24" x14ac:dyDescent="0.2">
      <c r="W60989" s="25"/>
      <c r="X60989" s="25"/>
    </row>
    <row r="60990" spans="23:24" x14ac:dyDescent="0.2">
      <c r="W60990" s="25"/>
      <c r="X60990" s="25"/>
    </row>
    <row r="60991" spans="23:24" x14ac:dyDescent="0.2">
      <c r="W60991" s="25"/>
      <c r="X60991" s="25"/>
    </row>
    <row r="60992" spans="23:24" x14ac:dyDescent="0.2">
      <c r="W60992" s="25"/>
      <c r="X60992" s="25"/>
    </row>
    <row r="60993" spans="23:24" x14ac:dyDescent="0.2">
      <c r="W60993" s="25"/>
      <c r="X60993" s="25"/>
    </row>
    <row r="60994" spans="23:24" x14ac:dyDescent="0.2">
      <c r="W60994" s="25"/>
      <c r="X60994" s="25"/>
    </row>
    <row r="60995" spans="23:24" x14ac:dyDescent="0.2">
      <c r="W60995" s="25"/>
      <c r="X60995" s="25"/>
    </row>
    <row r="60996" spans="23:24" x14ac:dyDescent="0.2">
      <c r="W60996" s="25"/>
      <c r="X60996" s="25"/>
    </row>
    <row r="60997" spans="23:24" x14ac:dyDescent="0.2">
      <c r="W60997" s="25"/>
      <c r="X60997" s="25"/>
    </row>
    <row r="60998" spans="23:24" x14ac:dyDescent="0.2">
      <c r="W60998" s="25"/>
      <c r="X60998" s="25"/>
    </row>
    <row r="60999" spans="23:24" x14ac:dyDescent="0.2">
      <c r="W60999" s="25"/>
      <c r="X60999" s="25"/>
    </row>
    <row r="61000" spans="23:24" x14ac:dyDescent="0.2">
      <c r="W61000" s="25"/>
      <c r="X61000" s="25"/>
    </row>
    <row r="61001" spans="23:24" x14ac:dyDescent="0.2">
      <c r="W61001" s="25"/>
      <c r="X61001" s="25"/>
    </row>
    <row r="61002" spans="23:24" x14ac:dyDescent="0.2">
      <c r="W61002" s="25"/>
      <c r="X61002" s="25"/>
    </row>
    <row r="61003" spans="23:24" x14ac:dyDescent="0.2">
      <c r="W61003" s="25"/>
      <c r="X61003" s="25"/>
    </row>
    <row r="61004" spans="23:24" x14ac:dyDescent="0.2">
      <c r="W61004" s="25"/>
      <c r="X61004" s="25"/>
    </row>
    <row r="61005" spans="23:24" x14ac:dyDescent="0.2">
      <c r="W61005" s="25"/>
      <c r="X61005" s="25"/>
    </row>
    <row r="61006" spans="23:24" x14ac:dyDescent="0.2">
      <c r="W61006" s="25"/>
      <c r="X61006" s="25"/>
    </row>
    <row r="61007" spans="23:24" x14ac:dyDescent="0.2">
      <c r="W61007" s="25"/>
      <c r="X61007" s="25"/>
    </row>
    <row r="61008" spans="23:24" x14ac:dyDescent="0.2">
      <c r="W61008" s="25"/>
      <c r="X61008" s="25"/>
    </row>
    <row r="61009" spans="23:24" x14ac:dyDescent="0.2">
      <c r="W61009" s="25"/>
      <c r="X61009" s="25"/>
    </row>
    <row r="61010" spans="23:24" x14ac:dyDescent="0.2">
      <c r="W61010" s="25"/>
      <c r="X61010" s="25"/>
    </row>
    <row r="61011" spans="23:24" x14ac:dyDescent="0.2">
      <c r="W61011" s="25"/>
      <c r="X61011" s="25"/>
    </row>
    <row r="61012" spans="23:24" x14ac:dyDescent="0.2">
      <c r="W61012" s="25"/>
      <c r="X61012" s="25"/>
    </row>
    <row r="61013" spans="23:24" x14ac:dyDescent="0.2">
      <c r="W61013" s="25"/>
      <c r="X61013" s="25"/>
    </row>
    <row r="61014" spans="23:24" x14ac:dyDescent="0.2">
      <c r="W61014" s="25"/>
      <c r="X61014" s="25"/>
    </row>
    <row r="61015" spans="23:24" x14ac:dyDescent="0.2">
      <c r="W61015" s="25"/>
      <c r="X61015" s="25"/>
    </row>
    <row r="61016" spans="23:24" x14ac:dyDescent="0.2">
      <c r="W61016" s="25"/>
      <c r="X61016" s="25"/>
    </row>
    <row r="61017" spans="23:24" x14ac:dyDescent="0.2">
      <c r="W61017" s="25"/>
      <c r="X61017" s="25"/>
    </row>
    <row r="61018" spans="23:24" x14ac:dyDescent="0.2">
      <c r="W61018" s="25"/>
      <c r="X61018" s="25"/>
    </row>
    <row r="61019" spans="23:24" x14ac:dyDescent="0.2">
      <c r="W61019" s="25"/>
      <c r="X61019" s="25"/>
    </row>
    <row r="61020" spans="23:24" x14ac:dyDescent="0.2">
      <c r="W61020" s="25"/>
      <c r="X61020" s="25"/>
    </row>
    <row r="61021" spans="23:24" x14ac:dyDescent="0.2">
      <c r="W61021" s="25"/>
      <c r="X61021" s="25"/>
    </row>
    <row r="61022" spans="23:24" x14ac:dyDescent="0.2">
      <c r="W61022" s="25"/>
      <c r="X61022" s="25"/>
    </row>
    <row r="61023" spans="23:24" x14ac:dyDescent="0.2">
      <c r="W61023" s="25"/>
      <c r="X61023" s="25"/>
    </row>
    <row r="61024" spans="23:24" x14ac:dyDescent="0.2">
      <c r="W61024" s="25"/>
      <c r="X61024" s="25"/>
    </row>
    <row r="61025" spans="23:24" x14ac:dyDescent="0.2">
      <c r="W61025" s="25"/>
      <c r="X61025" s="25"/>
    </row>
    <row r="61026" spans="23:24" x14ac:dyDescent="0.2">
      <c r="W61026" s="25"/>
      <c r="X61026" s="25"/>
    </row>
    <row r="61027" spans="23:24" x14ac:dyDescent="0.2">
      <c r="W61027" s="25"/>
      <c r="X61027" s="25"/>
    </row>
    <row r="61028" spans="23:24" x14ac:dyDescent="0.2">
      <c r="W61028" s="25"/>
      <c r="X61028" s="25"/>
    </row>
    <row r="61029" spans="23:24" x14ac:dyDescent="0.2">
      <c r="W61029" s="25"/>
      <c r="X61029" s="25"/>
    </row>
    <row r="61030" spans="23:24" x14ac:dyDescent="0.2">
      <c r="W61030" s="25"/>
      <c r="X61030" s="25"/>
    </row>
    <row r="61031" spans="23:24" x14ac:dyDescent="0.2">
      <c r="W61031" s="25"/>
      <c r="X61031" s="25"/>
    </row>
    <row r="61032" spans="23:24" x14ac:dyDescent="0.2">
      <c r="W61032" s="25"/>
      <c r="X61032" s="25"/>
    </row>
    <row r="61033" spans="23:24" x14ac:dyDescent="0.2">
      <c r="W61033" s="25"/>
      <c r="X61033" s="25"/>
    </row>
    <row r="61034" spans="23:24" x14ac:dyDescent="0.2">
      <c r="W61034" s="25"/>
      <c r="X61034" s="25"/>
    </row>
    <row r="61035" spans="23:24" x14ac:dyDescent="0.2">
      <c r="W61035" s="25"/>
      <c r="X61035" s="25"/>
    </row>
    <row r="61036" spans="23:24" x14ac:dyDescent="0.2">
      <c r="W61036" s="25"/>
      <c r="X61036" s="25"/>
    </row>
    <row r="61037" spans="23:24" x14ac:dyDescent="0.2">
      <c r="W61037" s="25"/>
      <c r="X61037" s="25"/>
    </row>
    <row r="61038" spans="23:24" x14ac:dyDescent="0.2">
      <c r="W61038" s="25"/>
      <c r="X61038" s="25"/>
    </row>
    <row r="61039" spans="23:24" x14ac:dyDescent="0.2">
      <c r="W61039" s="25"/>
      <c r="X61039" s="25"/>
    </row>
    <row r="61040" spans="23:24" x14ac:dyDescent="0.2">
      <c r="W61040" s="25"/>
      <c r="X61040" s="25"/>
    </row>
    <row r="61041" spans="23:24" x14ac:dyDescent="0.2">
      <c r="W61041" s="25"/>
      <c r="X61041" s="25"/>
    </row>
    <row r="61042" spans="23:24" x14ac:dyDescent="0.2">
      <c r="W61042" s="25"/>
      <c r="X61042" s="25"/>
    </row>
    <row r="61043" spans="23:24" x14ac:dyDescent="0.2">
      <c r="W61043" s="25"/>
      <c r="X61043" s="25"/>
    </row>
    <row r="61044" spans="23:24" x14ac:dyDescent="0.2">
      <c r="W61044" s="25"/>
      <c r="X61044" s="25"/>
    </row>
    <row r="61045" spans="23:24" x14ac:dyDescent="0.2">
      <c r="W61045" s="25"/>
      <c r="X61045" s="25"/>
    </row>
    <row r="61046" spans="23:24" x14ac:dyDescent="0.2">
      <c r="W61046" s="25"/>
      <c r="X61046" s="25"/>
    </row>
    <row r="61047" spans="23:24" x14ac:dyDescent="0.2">
      <c r="W61047" s="25"/>
      <c r="X61047" s="25"/>
    </row>
    <row r="61048" spans="23:24" x14ac:dyDescent="0.2">
      <c r="W61048" s="25"/>
      <c r="X61048" s="25"/>
    </row>
    <row r="61049" spans="23:24" x14ac:dyDescent="0.2">
      <c r="W61049" s="25"/>
      <c r="X61049" s="25"/>
    </row>
    <row r="61050" spans="23:24" x14ac:dyDescent="0.2">
      <c r="W61050" s="25"/>
      <c r="X61050" s="25"/>
    </row>
    <row r="61051" spans="23:24" x14ac:dyDescent="0.2">
      <c r="W61051" s="25"/>
      <c r="X61051" s="25"/>
    </row>
    <row r="61052" spans="23:24" x14ac:dyDescent="0.2">
      <c r="W61052" s="25"/>
      <c r="X61052" s="25"/>
    </row>
    <row r="61053" spans="23:24" x14ac:dyDescent="0.2">
      <c r="W61053" s="25"/>
      <c r="X61053" s="25"/>
    </row>
    <row r="61054" spans="23:24" x14ac:dyDescent="0.2">
      <c r="W61054" s="25"/>
      <c r="X61054" s="25"/>
    </row>
    <row r="61055" spans="23:24" x14ac:dyDescent="0.2">
      <c r="W61055" s="25"/>
      <c r="X61055" s="25"/>
    </row>
    <row r="61056" spans="23:24" x14ac:dyDescent="0.2">
      <c r="W61056" s="25"/>
      <c r="X61056" s="25"/>
    </row>
    <row r="61057" spans="23:24" x14ac:dyDescent="0.2">
      <c r="W61057" s="25"/>
      <c r="X61057" s="25"/>
    </row>
    <row r="61058" spans="23:24" x14ac:dyDescent="0.2">
      <c r="W61058" s="25"/>
      <c r="X61058" s="25"/>
    </row>
    <row r="61059" spans="23:24" x14ac:dyDescent="0.2">
      <c r="W61059" s="25"/>
      <c r="X61059" s="25"/>
    </row>
    <row r="61060" spans="23:24" x14ac:dyDescent="0.2">
      <c r="W61060" s="25"/>
      <c r="X61060" s="25"/>
    </row>
    <row r="61061" spans="23:24" x14ac:dyDescent="0.2">
      <c r="W61061" s="25"/>
      <c r="X61061" s="25"/>
    </row>
    <row r="61062" spans="23:24" x14ac:dyDescent="0.2">
      <c r="W61062" s="25"/>
      <c r="X61062" s="25"/>
    </row>
    <row r="61063" spans="23:24" x14ac:dyDescent="0.2">
      <c r="W61063" s="25"/>
      <c r="X61063" s="25"/>
    </row>
    <row r="61064" spans="23:24" x14ac:dyDescent="0.2">
      <c r="W61064" s="25"/>
      <c r="X61064" s="25"/>
    </row>
    <row r="61065" spans="23:24" x14ac:dyDescent="0.2">
      <c r="W61065" s="25"/>
      <c r="X61065" s="25"/>
    </row>
    <row r="61066" spans="23:24" x14ac:dyDescent="0.2">
      <c r="W61066" s="25"/>
      <c r="X61066" s="25"/>
    </row>
    <row r="61067" spans="23:24" x14ac:dyDescent="0.2">
      <c r="W61067" s="25"/>
      <c r="X61067" s="25"/>
    </row>
    <row r="61068" spans="23:24" x14ac:dyDescent="0.2">
      <c r="W61068" s="25"/>
      <c r="X61068" s="25"/>
    </row>
    <row r="61069" spans="23:24" x14ac:dyDescent="0.2">
      <c r="W61069" s="25"/>
      <c r="X61069" s="25"/>
    </row>
    <row r="61070" spans="23:24" x14ac:dyDescent="0.2">
      <c r="W61070" s="25"/>
      <c r="X61070" s="25"/>
    </row>
    <row r="61071" spans="23:24" x14ac:dyDescent="0.2">
      <c r="W61071" s="25"/>
      <c r="X61071" s="25"/>
    </row>
    <row r="61072" spans="23:24" x14ac:dyDescent="0.2">
      <c r="W61072" s="25"/>
      <c r="X61072" s="25"/>
    </row>
    <row r="61073" spans="23:24" x14ac:dyDescent="0.2">
      <c r="W61073" s="25"/>
      <c r="X61073" s="25"/>
    </row>
    <row r="61074" spans="23:24" x14ac:dyDescent="0.2">
      <c r="W61074" s="25"/>
      <c r="X61074" s="25"/>
    </row>
    <row r="61075" spans="23:24" x14ac:dyDescent="0.2">
      <c r="W61075" s="25"/>
      <c r="X61075" s="25"/>
    </row>
    <row r="61076" spans="23:24" x14ac:dyDescent="0.2">
      <c r="W61076" s="25"/>
      <c r="X61076" s="25"/>
    </row>
    <row r="61077" spans="23:24" x14ac:dyDescent="0.2">
      <c r="W61077" s="25"/>
      <c r="X61077" s="25"/>
    </row>
    <row r="61078" spans="23:24" x14ac:dyDescent="0.2">
      <c r="W61078" s="25"/>
      <c r="X61078" s="25"/>
    </row>
    <row r="61079" spans="23:24" x14ac:dyDescent="0.2">
      <c r="W61079" s="25"/>
      <c r="X61079" s="25"/>
    </row>
    <row r="61080" spans="23:24" x14ac:dyDescent="0.2">
      <c r="W61080" s="25"/>
      <c r="X61080" s="25"/>
    </row>
    <row r="61081" spans="23:24" x14ac:dyDescent="0.2">
      <c r="W61081" s="25"/>
      <c r="X61081" s="25"/>
    </row>
    <row r="61082" spans="23:24" x14ac:dyDescent="0.2">
      <c r="W61082" s="25"/>
      <c r="X61082" s="25"/>
    </row>
    <row r="61083" spans="23:24" x14ac:dyDescent="0.2">
      <c r="W61083" s="25"/>
      <c r="X61083" s="25"/>
    </row>
    <row r="61084" spans="23:24" x14ac:dyDescent="0.2">
      <c r="W61084" s="25"/>
      <c r="X61084" s="25"/>
    </row>
    <row r="61085" spans="23:24" x14ac:dyDescent="0.2">
      <c r="W61085" s="25"/>
      <c r="X61085" s="25"/>
    </row>
    <row r="61086" spans="23:24" x14ac:dyDescent="0.2">
      <c r="W61086" s="25"/>
      <c r="X61086" s="25"/>
    </row>
    <row r="61087" spans="23:24" x14ac:dyDescent="0.2">
      <c r="W61087" s="25"/>
      <c r="X61087" s="25"/>
    </row>
    <row r="61088" spans="23:24" x14ac:dyDescent="0.2">
      <c r="W61088" s="25"/>
      <c r="X61088" s="25"/>
    </row>
    <row r="61089" spans="23:24" x14ac:dyDescent="0.2">
      <c r="W61089" s="25"/>
      <c r="X61089" s="25"/>
    </row>
    <row r="61090" spans="23:24" x14ac:dyDescent="0.2">
      <c r="W61090" s="25"/>
      <c r="X61090" s="25"/>
    </row>
    <row r="61091" spans="23:24" x14ac:dyDescent="0.2">
      <c r="W61091" s="25"/>
      <c r="X61091" s="25"/>
    </row>
    <row r="61092" spans="23:24" x14ac:dyDescent="0.2">
      <c r="W61092" s="25"/>
      <c r="X61092" s="25"/>
    </row>
    <row r="61093" spans="23:24" x14ac:dyDescent="0.2">
      <c r="W61093" s="25"/>
      <c r="X61093" s="25"/>
    </row>
    <row r="61094" spans="23:24" x14ac:dyDescent="0.2">
      <c r="W61094" s="25"/>
      <c r="X61094" s="25"/>
    </row>
    <row r="61095" spans="23:24" x14ac:dyDescent="0.2">
      <c r="W61095" s="25"/>
      <c r="X61095" s="25"/>
    </row>
    <row r="61096" spans="23:24" x14ac:dyDescent="0.2">
      <c r="W61096" s="25"/>
      <c r="X61096" s="25"/>
    </row>
    <row r="61097" spans="23:24" x14ac:dyDescent="0.2">
      <c r="W61097" s="25"/>
      <c r="X61097" s="25"/>
    </row>
    <row r="61098" spans="23:24" x14ac:dyDescent="0.2">
      <c r="W61098" s="25"/>
      <c r="X61098" s="25"/>
    </row>
    <row r="61099" spans="23:24" x14ac:dyDescent="0.2">
      <c r="W61099" s="25"/>
      <c r="X61099" s="25"/>
    </row>
    <row r="61100" spans="23:24" x14ac:dyDescent="0.2">
      <c r="W61100" s="25"/>
      <c r="X61100" s="25"/>
    </row>
    <row r="61101" spans="23:24" x14ac:dyDescent="0.2">
      <c r="W61101" s="25"/>
      <c r="X61101" s="25"/>
    </row>
    <row r="61102" spans="23:24" x14ac:dyDescent="0.2">
      <c r="W61102" s="25"/>
      <c r="X61102" s="25"/>
    </row>
    <row r="61103" spans="23:24" x14ac:dyDescent="0.2">
      <c r="W61103" s="25"/>
      <c r="X61103" s="25"/>
    </row>
    <row r="61104" spans="23:24" x14ac:dyDescent="0.2">
      <c r="W61104" s="25"/>
      <c r="X61104" s="25"/>
    </row>
    <row r="61105" spans="23:24" x14ac:dyDescent="0.2">
      <c r="W61105" s="25"/>
      <c r="X61105" s="25"/>
    </row>
    <row r="61106" spans="23:24" x14ac:dyDescent="0.2">
      <c r="W61106" s="25"/>
      <c r="X61106" s="25"/>
    </row>
    <row r="61107" spans="23:24" x14ac:dyDescent="0.2">
      <c r="W61107" s="25"/>
      <c r="X61107" s="25"/>
    </row>
    <row r="61108" spans="23:24" x14ac:dyDescent="0.2">
      <c r="W61108" s="25"/>
      <c r="X61108" s="25"/>
    </row>
    <row r="61109" spans="23:24" x14ac:dyDescent="0.2">
      <c r="W61109" s="25"/>
      <c r="X61109" s="25"/>
    </row>
    <row r="61110" spans="23:24" x14ac:dyDescent="0.2">
      <c r="W61110" s="25"/>
      <c r="X61110" s="25"/>
    </row>
    <row r="61111" spans="23:24" x14ac:dyDescent="0.2">
      <c r="W61111" s="25"/>
      <c r="X61111" s="25"/>
    </row>
    <row r="61112" spans="23:24" x14ac:dyDescent="0.2">
      <c r="W61112" s="25"/>
      <c r="X61112" s="25"/>
    </row>
    <row r="61113" spans="23:24" x14ac:dyDescent="0.2">
      <c r="W61113" s="25"/>
      <c r="X61113" s="25"/>
    </row>
    <row r="61114" spans="23:24" x14ac:dyDescent="0.2">
      <c r="W61114" s="25"/>
      <c r="X61114" s="25"/>
    </row>
    <row r="61115" spans="23:24" x14ac:dyDescent="0.2">
      <c r="W61115" s="25"/>
      <c r="X61115" s="25"/>
    </row>
    <row r="61116" spans="23:24" x14ac:dyDescent="0.2">
      <c r="W61116" s="25"/>
      <c r="X61116" s="25"/>
    </row>
    <row r="61117" spans="23:24" x14ac:dyDescent="0.2">
      <c r="W61117" s="25"/>
      <c r="X61117" s="25"/>
    </row>
    <row r="61118" spans="23:24" x14ac:dyDescent="0.2">
      <c r="W61118" s="25"/>
      <c r="X61118" s="25"/>
    </row>
    <row r="61119" spans="23:24" x14ac:dyDescent="0.2">
      <c r="W61119" s="25"/>
      <c r="X61119" s="25"/>
    </row>
    <row r="61120" spans="23:24" x14ac:dyDescent="0.2">
      <c r="W61120" s="25"/>
      <c r="X61120" s="25"/>
    </row>
    <row r="61121" spans="23:24" x14ac:dyDescent="0.2">
      <c r="W61121" s="25"/>
      <c r="X61121" s="25"/>
    </row>
    <row r="61122" spans="23:24" x14ac:dyDescent="0.2">
      <c r="W61122" s="25"/>
      <c r="X61122" s="25"/>
    </row>
    <row r="61123" spans="23:24" x14ac:dyDescent="0.2">
      <c r="W61123" s="25"/>
      <c r="X61123" s="25"/>
    </row>
    <row r="61124" spans="23:24" x14ac:dyDescent="0.2">
      <c r="W61124" s="25"/>
      <c r="X61124" s="25"/>
    </row>
    <row r="61125" spans="23:24" x14ac:dyDescent="0.2">
      <c r="W61125" s="25"/>
      <c r="X61125" s="25"/>
    </row>
    <row r="61126" spans="23:24" x14ac:dyDescent="0.2">
      <c r="W61126" s="25"/>
      <c r="X61126" s="25"/>
    </row>
    <row r="61127" spans="23:24" x14ac:dyDescent="0.2">
      <c r="W61127" s="25"/>
      <c r="X61127" s="25"/>
    </row>
    <row r="61128" spans="23:24" x14ac:dyDescent="0.2">
      <c r="W61128" s="25"/>
      <c r="X61128" s="25"/>
    </row>
    <row r="61129" spans="23:24" x14ac:dyDescent="0.2">
      <c r="W61129" s="25"/>
      <c r="X61129" s="25"/>
    </row>
    <row r="61130" spans="23:24" x14ac:dyDescent="0.2">
      <c r="W61130" s="25"/>
      <c r="X61130" s="25"/>
    </row>
    <row r="61131" spans="23:24" x14ac:dyDescent="0.2">
      <c r="W61131" s="25"/>
      <c r="X61131" s="25"/>
    </row>
    <row r="61132" spans="23:24" x14ac:dyDescent="0.2">
      <c r="W61132" s="25"/>
      <c r="X61132" s="25"/>
    </row>
    <row r="61133" spans="23:24" x14ac:dyDescent="0.2">
      <c r="W61133" s="25"/>
      <c r="X61133" s="25"/>
    </row>
    <row r="61134" spans="23:24" x14ac:dyDescent="0.2">
      <c r="W61134" s="25"/>
      <c r="X61134" s="25"/>
    </row>
    <row r="61135" spans="23:24" x14ac:dyDescent="0.2">
      <c r="W61135" s="25"/>
      <c r="X61135" s="25"/>
    </row>
    <row r="61136" spans="23:24" x14ac:dyDescent="0.2">
      <c r="W61136" s="25"/>
      <c r="X61136" s="25"/>
    </row>
    <row r="61137" spans="23:24" x14ac:dyDescent="0.2">
      <c r="W61137" s="25"/>
      <c r="X61137" s="25"/>
    </row>
    <row r="61138" spans="23:24" x14ac:dyDescent="0.2">
      <c r="W61138" s="25"/>
      <c r="X61138" s="25"/>
    </row>
    <row r="61139" spans="23:24" x14ac:dyDescent="0.2">
      <c r="W61139" s="25"/>
      <c r="X61139" s="25"/>
    </row>
    <row r="61140" spans="23:24" x14ac:dyDescent="0.2">
      <c r="W61140" s="25"/>
      <c r="X61140" s="25"/>
    </row>
    <row r="61141" spans="23:24" x14ac:dyDescent="0.2">
      <c r="W61141" s="25"/>
      <c r="X61141" s="25"/>
    </row>
    <row r="61142" spans="23:24" x14ac:dyDescent="0.2">
      <c r="W61142" s="25"/>
      <c r="X61142" s="25"/>
    </row>
    <row r="61143" spans="23:24" x14ac:dyDescent="0.2">
      <c r="W61143" s="25"/>
      <c r="X61143" s="25"/>
    </row>
    <row r="61144" spans="23:24" x14ac:dyDescent="0.2">
      <c r="W61144" s="25"/>
      <c r="X61144" s="25"/>
    </row>
    <row r="61145" spans="23:24" x14ac:dyDescent="0.2">
      <c r="W61145" s="25"/>
      <c r="X61145" s="25"/>
    </row>
    <row r="61146" spans="23:24" x14ac:dyDescent="0.2">
      <c r="W61146" s="25"/>
      <c r="X61146" s="25"/>
    </row>
    <row r="61147" spans="23:24" x14ac:dyDescent="0.2">
      <c r="W61147" s="25"/>
      <c r="X61147" s="25"/>
    </row>
    <row r="61148" spans="23:24" x14ac:dyDescent="0.2">
      <c r="W61148" s="25"/>
      <c r="X61148" s="25"/>
    </row>
    <row r="61149" spans="23:24" x14ac:dyDescent="0.2">
      <c r="W61149" s="25"/>
      <c r="X61149" s="25"/>
    </row>
    <row r="61150" spans="23:24" x14ac:dyDescent="0.2">
      <c r="W61150" s="25"/>
      <c r="X61150" s="25"/>
    </row>
    <row r="61151" spans="23:24" x14ac:dyDescent="0.2">
      <c r="W61151" s="25"/>
      <c r="X61151" s="25"/>
    </row>
    <row r="61152" spans="23:24" x14ac:dyDescent="0.2">
      <c r="W61152" s="25"/>
      <c r="X61152" s="25"/>
    </row>
    <row r="61153" spans="23:24" x14ac:dyDescent="0.2">
      <c r="W61153" s="25"/>
      <c r="X61153" s="25"/>
    </row>
    <row r="61154" spans="23:24" x14ac:dyDescent="0.2">
      <c r="W61154" s="25"/>
      <c r="X61154" s="25"/>
    </row>
    <row r="61155" spans="23:24" x14ac:dyDescent="0.2">
      <c r="W61155" s="25"/>
      <c r="X61155" s="25"/>
    </row>
    <row r="61156" spans="23:24" x14ac:dyDescent="0.2">
      <c r="W61156" s="25"/>
      <c r="X61156" s="25"/>
    </row>
    <row r="61157" spans="23:24" x14ac:dyDescent="0.2">
      <c r="W61157" s="25"/>
      <c r="X61157" s="25"/>
    </row>
    <row r="61158" spans="23:24" x14ac:dyDescent="0.2">
      <c r="W61158" s="25"/>
      <c r="X61158" s="25"/>
    </row>
    <row r="61159" spans="23:24" x14ac:dyDescent="0.2">
      <c r="W61159" s="25"/>
      <c r="X61159" s="25"/>
    </row>
    <row r="61160" spans="23:24" x14ac:dyDescent="0.2">
      <c r="W61160" s="25"/>
      <c r="X61160" s="25"/>
    </row>
    <row r="61161" spans="23:24" x14ac:dyDescent="0.2">
      <c r="W61161" s="25"/>
      <c r="X61161" s="25"/>
    </row>
    <row r="61162" spans="23:24" x14ac:dyDescent="0.2">
      <c r="W61162" s="25"/>
      <c r="X61162" s="25"/>
    </row>
    <row r="61163" spans="23:24" x14ac:dyDescent="0.2">
      <c r="W61163" s="25"/>
      <c r="X61163" s="25"/>
    </row>
    <row r="61164" spans="23:24" x14ac:dyDescent="0.2">
      <c r="W61164" s="25"/>
      <c r="X61164" s="25"/>
    </row>
    <row r="61165" spans="23:24" x14ac:dyDescent="0.2">
      <c r="W61165" s="25"/>
      <c r="X61165" s="25"/>
    </row>
    <row r="61166" spans="23:24" x14ac:dyDescent="0.2">
      <c r="W61166" s="25"/>
      <c r="X61166" s="25"/>
    </row>
    <row r="61167" spans="23:24" x14ac:dyDescent="0.2">
      <c r="W61167" s="25"/>
      <c r="X61167" s="25"/>
    </row>
    <row r="61168" spans="23:24" x14ac:dyDescent="0.2">
      <c r="W61168" s="25"/>
      <c r="X61168" s="25"/>
    </row>
    <row r="61169" spans="23:24" x14ac:dyDescent="0.2">
      <c r="W61169" s="25"/>
      <c r="X61169" s="25"/>
    </row>
    <row r="61170" spans="23:24" x14ac:dyDescent="0.2">
      <c r="W61170" s="25"/>
      <c r="X61170" s="25"/>
    </row>
    <row r="61171" spans="23:24" x14ac:dyDescent="0.2">
      <c r="W61171" s="25"/>
      <c r="X61171" s="25"/>
    </row>
    <row r="61172" spans="23:24" x14ac:dyDescent="0.2">
      <c r="W61172" s="25"/>
      <c r="X61172" s="25"/>
    </row>
    <row r="61173" spans="23:24" x14ac:dyDescent="0.2">
      <c r="W61173" s="25"/>
      <c r="X61173" s="25"/>
    </row>
    <row r="61174" spans="23:24" x14ac:dyDescent="0.2">
      <c r="W61174" s="25"/>
      <c r="X61174" s="25"/>
    </row>
    <row r="61175" spans="23:24" x14ac:dyDescent="0.2">
      <c r="W61175" s="25"/>
      <c r="X61175" s="25"/>
    </row>
    <row r="61176" spans="23:24" x14ac:dyDescent="0.2">
      <c r="W61176" s="25"/>
      <c r="X61176" s="25"/>
    </row>
    <row r="61177" spans="23:24" x14ac:dyDescent="0.2">
      <c r="W61177" s="25"/>
      <c r="X61177" s="25"/>
    </row>
    <row r="61178" spans="23:24" x14ac:dyDescent="0.2">
      <c r="W61178" s="25"/>
      <c r="X61178" s="25"/>
    </row>
    <row r="61179" spans="23:24" x14ac:dyDescent="0.2">
      <c r="W61179" s="25"/>
      <c r="X61179" s="25"/>
    </row>
    <row r="61180" spans="23:24" x14ac:dyDescent="0.2">
      <c r="W61180" s="25"/>
      <c r="X61180" s="25"/>
    </row>
    <row r="61181" spans="23:24" x14ac:dyDescent="0.2">
      <c r="W61181" s="25"/>
      <c r="X61181" s="25"/>
    </row>
    <row r="61182" spans="23:24" x14ac:dyDescent="0.2">
      <c r="W61182" s="25"/>
      <c r="X61182" s="25"/>
    </row>
    <row r="61183" spans="23:24" x14ac:dyDescent="0.2">
      <c r="W61183" s="25"/>
      <c r="X61183" s="25"/>
    </row>
    <row r="61184" spans="23:24" x14ac:dyDescent="0.2">
      <c r="W61184" s="25"/>
      <c r="X61184" s="25"/>
    </row>
    <row r="61185" spans="23:24" x14ac:dyDescent="0.2">
      <c r="W61185" s="25"/>
      <c r="X61185" s="25"/>
    </row>
    <row r="61186" spans="23:24" x14ac:dyDescent="0.2">
      <c r="W61186" s="25"/>
      <c r="X61186" s="25"/>
    </row>
    <row r="61187" spans="23:24" x14ac:dyDescent="0.2">
      <c r="W61187" s="25"/>
      <c r="X61187" s="25"/>
    </row>
    <row r="61188" spans="23:24" x14ac:dyDescent="0.2">
      <c r="W61188" s="25"/>
      <c r="X61188" s="25"/>
    </row>
    <row r="61189" spans="23:24" x14ac:dyDescent="0.2">
      <c r="W61189" s="25"/>
      <c r="X61189" s="25"/>
    </row>
    <row r="61190" spans="23:24" x14ac:dyDescent="0.2">
      <c r="W61190" s="25"/>
      <c r="X61190" s="25"/>
    </row>
    <row r="61191" spans="23:24" x14ac:dyDescent="0.2">
      <c r="W61191" s="25"/>
      <c r="X61191" s="25"/>
    </row>
    <row r="61192" spans="23:24" x14ac:dyDescent="0.2">
      <c r="W61192" s="25"/>
      <c r="X61192" s="25"/>
    </row>
    <row r="61193" spans="23:24" x14ac:dyDescent="0.2">
      <c r="W61193" s="25"/>
      <c r="X61193" s="25"/>
    </row>
    <row r="61194" spans="23:24" x14ac:dyDescent="0.2">
      <c r="W61194" s="25"/>
      <c r="X61194" s="25"/>
    </row>
    <row r="61195" spans="23:24" x14ac:dyDescent="0.2">
      <c r="W61195" s="25"/>
      <c r="X61195" s="25"/>
    </row>
    <row r="61196" spans="23:24" x14ac:dyDescent="0.2">
      <c r="W61196" s="25"/>
      <c r="X61196" s="25"/>
    </row>
    <row r="61197" spans="23:24" x14ac:dyDescent="0.2">
      <c r="W61197" s="25"/>
      <c r="X61197" s="25"/>
    </row>
    <row r="61198" spans="23:24" x14ac:dyDescent="0.2">
      <c r="W61198" s="25"/>
      <c r="X61198" s="25"/>
    </row>
    <row r="61199" spans="23:24" x14ac:dyDescent="0.2">
      <c r="W61199" s="25"/>
      <c r="X61199" s="25"/>
    </row>
    <row r="61200" spans="23:24" x14ac:dyDescent="0.2">
      <c r="W61200" s="25"/>
      <c r="X61200" s="25"/>
    </row>
    <row r="61201" spans="23:24" x14ac:dyDescent="0.2">
      <c r="W61201" s="25"/>
      <c r="X61201" s="25"/>
    </row>
    <row r="61202" spans="23:24" x14ac:dyDescent="0.2">
      <c r="W61202" s="25"/>
      <c r="X61202" s="25"/>
    </row>
    <row r="61203" spans="23:24" x14ac:dyDescent="0.2">
      <c r="W61203" s="25"/>
      <c r="X61203" s="25"/>
    </row>
    <row r="61204" spans="23:24" x14ac:dyDescent="0.2">
      <c r="W61204" s="25"/>
      <c r="X61204" s="25"/>
    </row>
    <row r="61205" spans="23:24" x14ac:dyDescent="0.2">
      <c r="W61205" s="25"/>
      <c r="X61205" s="25"/>
    </row>
    <row r="61206" spans="23:24" x14ac:dyDescent="0.2">
      <c r="W61206" s="25"/>
      <c r="X61206" s="25"/>
    </row>
    <row r="61207" spans="23:24" x14ac:dyDescent="0.2">
      <c r="W61207" s="25"/>
      <c r="X61207" s="25"/>
    </row>
    <row r="61208" spans="23:24" x14ac:dyDescent="0.2">
      <c r="W61208" s="25"/>
      <c r="X61208" s="25"/>
    </row>
    <row r="61209" spans="23:24" x14ac:dyDescent="0.2">
      <c r="W61209" s="25"/>
      <c r="X61209" s="25"/>
    </row>
    <row r="61210" spans="23:24" x14ac:dyDescent="0.2">
      <c r="W61210" s="25"/>
      <c r="X61210" s="25"/>
    </row>
    <row r="61211" spans="23:24" x14ac:dyDescent="0.2">
      <c r="W61211" s="25"/>
      <c r="X61211" s="25"/>
    </row>
    <row r="61212" spans="23:24" x14ac:dyDescent="0.2">
      <c r="W61212" s="25"/>
      <c r="X61212" s="25"/>
    </row>
    <row r="61213" spans="23:24" x14ac:dyDescent="0.2">
      <c r="W61213" s="25"/>
      <c r="X61213" s="25"/>
    </row>
    <row r="61214" spans="23:24" x14ac:dyDescent="0.2">
      <c r="W61214" s="25"/>
      <c r="X61214" s="25"/>
    </row>
    <row r="61215" spans="23:24" x14ac:dyDescent="0.2">
      <c r="W61215" s="25"/>
      <c r="X61215" s="25"/>
    </row>
    <row r="61216" spans="23:24" x14ac:dyDescent="0.2">
      <c r="W61216" s="25"/>
      <c r="X61216" s="25"/>
    </row>
    <row r="61217" spans="23:24" x14ac:dyDescent="0.2">
      <c r="W61217" s="25"/>
      <c r="X61217" s="25"/>
    </row>
    <row r="61218" spans="23:24" x14ac:dyDescent="0.2">
      <c r="W61218" s="25"/>
      <c r="X61218" s="25"/>
    </row>
    <row r="61219" spans="23:24" x14ac:dyDescent="0.2">
      <c r="W61219" s="25"/>
      <c r="X61219" s="25"/>
    </row>
    <row r="61220" spans="23:24" x14ac:dyDescent="0.2">
      <c r="W61220" s="25"/>
      <c r="X61220" s="25"/>
    </row>
    <row r="61221" spans="23:24" x14ac:dyDescent="0.2">
      <c r="W61221" s="25"/>
      <c r="X61221" s="25"/>
    </row>
    <row r="61222" spans="23:24" x14ac:dyDescent="0.2">
      <c r="W61222" s="25"/>
      <c r="X61222" s="25"/>
    </row>
    <row r="61223" spans="23:24" x14ac:dyDescent="0.2">
      <c r="W61223" s="25"/>
      <c r="X61223" s="25"/>
    </row>
    <row r="61224" spans="23:24" x14ac:dyDescent="0.2">
      <c r="W61224" s="25"/>
      <c r="X61224" s="25"/>
    </row>
    <row r="61225" spans="23:24" x14ac:dyDescent="0.2">
      <c r="W61225" s="25"/>
      <c r="X61225" s="25"/>
    </row>
    <row r="61226" spans="23:24" x14ac:dyDescent="0.2">
      <c r="W61226" s="25"/>
      <c r="X61226" s="25"/>
    </row>
    <row r="61227" spans="23:24" x14ac:dyDescent="0.2">
      <c r="W61227" s="25"/>
      <c r="X61227" s="25"/>
    </row>
    <row r="61228" spans="23:24" x14ac:dyDescent="0.2">
      <c r="W61228" s="25"/>
      <c r="X61228" s="25"/>
    </row>
    <row r="61229" spans="23:24" x14ac:dyDescent="0.2">
      <c r="W61229" s="25"/>
      <c r="X61229" s="25"/>
    </row>
    <row r="61230" spans="23:24" x14ac:dyDescent="0.2">
      <c r="W61230" s="25"/>
      <c r="X61230" s="25"/>
    </row>
    <row r="61231" spans="23:24" x14ac:dyDescent="0.2">
      <c r="W61231" s="25"/>
      <c r="X61231" s="25"/>
    </row>
    <row r="61232" spans="23:24" x14ac:dyDescent="0.2">
      <c r="W61232" s="25"/>
      <c r="X61232" s="25"/>
    </row>
    <row r="61233" spans="23:24" x14ac:dyDescent="0.2">
      <c r="W61233" s="25"/>
      <c r="X61233" s="25"/>
    </row>
    <row r="61234" spans="23:24" x14ac:dyDescent="0.2">
      <c r="W61234" s="25"/>
      <c r="X61234" s="25"/>
    </row>
    <row r="61235" spans="23:24" x14ac:dyDescent="0.2">
      <c r="W61235" s="25"/>
      <c r="X61235" s="25"/>
    </row>
    <row r="61236" spans="23:24" x14ac:dyDescent="0.2">
      <c r="W61236" s="25"/>
      <c r="X61236" s="25"/>
    </row>
    <row r="61237" spans="23:24" x14ac:dyDescent="0.2">
      <c r="W61237" s="25"/>
      <c r="X61237" s="25"/>
    </row>
    <row r="61238" spans="23:24" x14ac:dyDescent="0.2">
      <c r="W61238" s="25"/>
      <c r="X61238" s="25"/>
    </row>
    <row r="61239" spans="23:24" x14ac:dyDescent="0.2">
      <c r="W61239" s="25"/>
      <c r="X61239" s="25"/>
    </row>
    <row r="61240" spans="23:24" x14ac:dyDescent="0.2">
      <c r="W61240" s="25"/>
      <c r="X61240" s="25"/>
    </row>
    <row r="61241" spans="23:24" x14ac:dyDescent="0.2">
      <c r="W61241" s="25"/>
      <c r="X61241" s="25"/>
    </row>
    <row r="61242" spans="23:24" x14ac:dyDescent="0.2">
      <c r="W61242" s="25"/>
      <c r="X61242" s="25"/>
    </row>
    <row r="61243" spans="23:24" x14ac:dyDescent="0.2">
      <c r="W61243" s="25"/>
      <c r="X61243" s="25"/>
    </row>
    <row r="61244" spans="23:24" x14ac:dyDescent="0.2">
      <c r="W61244" s="25"/>
      <c r="X61244" s="25"/>
    </row>
    <row r="61245" spans="23:24" x14ac:dyDescent="0.2">
      <c r="W61245" s="25"/>
      <c r="X61245" s="25"/>
    </row>
    <row r="61246" spans="23:24" x14ac:dyDescent="0.2">
      <c r="W61246" s="25"/>
      <c r="X61246" s="25"/>
    </row>
    <row r="61247" spans="23:24" x14ac:dyDescent="0.2">
      <c r="W61247" s="25"/>
      <c r="X61247" s="25"/>
    </row>
    <row r="61248" spans="23:24" x14ac:dyDescent="0.2">
      <c r="W61248" s="25"/>
      <c r="X61248" s="25"/>
    </row>
    <row r="61249" spans="23:24" x14ac:dyDescent="0.2">
      <c r="W61249" s="25"/>
      <c r="X61249" s="25"/>
    </row>
    <row r="61250" spans="23:24" x14ac:dyDescent="0.2">
      <c r="W61250" s="25"/>
      <c r="X61250" s="25"/>
    </row>
    <row r="61251" spans="23:24" x14ac:dyDescent="0.2">
      <c r="W61251" s="25"/>
      <c r="X61251" s="25"/>
    </row>
    <row r="61252" spans="23:24" x14ac:dyDescent="0.2">
      <c r="W61252" s="25"/>
      <c r="X61252" s="25"/>
    </row>
    <row r="61253" spans="23:24" x14ac:dyDescent="0.2">
      <c r="W61253" s="25"/>
      <c r="X61253" s="25"/>
    </row>
    <row r="61254" spans="23:24" x14ac:dyDescent="0.2">
      <c r="W61254" s="25"/>
      <c r="X61254" s="25"/>
    </row>
    <row r="61255" spans="23:24" x14ac:dyDescent="0.2">
      <c r="W61255" s="25"/>
      <c r="X61255" s="25"/>
    </row>
    <row r="61256" spans="23:24" x14ac:dyDescent="0.2">
      <c r="W61256" s="25"/>
      <c r="X61256" s="25"/>
    </row>
    <row r="61257" spans="23:24" x14ac:dyDescent="0.2">
      <c r="W61257" s="25"/>
      <c r="X61257" s="25"/>
    </row>
    <row r="61258" spans="23:24" x14ac:dyDescent="0.2">
      <c r="W61258" s="25"/>
      <c r="X61258" s="25"/>
    </row>
    <row r="61259" spans="23:24" x14ac:dyDescent="0.2">
      <c r="W61259" s="25"/>
      <c r="X61259" s="25"/>
    </row>
    <row r="61260" spans="23:24" x14ac:dyDescent="0.2">
      <c r="W61260" s="25"/>
      <c r="X61260" s="25"/>
    </row>
    <row r="61261" spans="23:24" x14ac:dyDescent="0.2">
      <c r="W61261" s="25"/>
      <c r="X61261" s="25"/>
    </row>
    <row r="61262" spans="23:24" x14ac:dyDescent="0.2">
      <c r="W61262" s="25"/>
      <c r="X61262" s="25"/>
    </row>
    <row r="61263" spans="23:24" x14ac:dyDescent="0.2">
      <c r="W61263" s="25"/>
      <c r="X61263" s="25"/>
    </row>
    <row r="61264" spans="23:24" x14ac:dyDescent="0.2">
      <c r="W61264" s="25"/>
      <c r="X61264" s="25"/>
    </row>
    <row r="61265" spans="23:24" x14ac:dyDescent="0.2">
      <c r="W61265" s="25"/>
      <c r="X61265" s="25"/>
    </row>
    <row r="61266" spans="23:24" x14ac:dyDescent="0.2">
      <c r="W61266" s="25"/>
      <c r="X61266" s="25"/>
    </row>
    <row r="61267" spans="23:24" x14ac:dyDescent="0.2">
      <c r="W61267" s="25"/>
      <c r="X61267" s="25"/>
    </row>
    <row r="61268" spans="23:24" x14ac:dyDescent="0.2">
      <c r="W61268" s="25"/>
      <c r="X61268" s="25"/>
    </row>
    <row r="61269" spans="23:24" x14ac:dyDescent="0.2">
      <c r="W61269" s="25"/>
      <c r="X61269" s="25"/>
    </row>
    <row r="61270" spans="23:24" x14ac:dyDescent="0.2">
      <c r="W61270" s="25"/>
      <c r="X61270" s="25"/>
    </row>
    <row r="61271" spans="23:24" x14ac:dyDescent="0.2">
      <c r="W61271" s="25"/>
      <c r="X61271" s="25"/>
    </row>
    <row r="61272" spans="23:24" x14ac:dyDescent="0.2">
      <c r="W61272" s="25"/>
      <c r="X61272" s="25"/>
    </row>
    <row r="61273" spans="23:24" x14ac:dyDescent="0.2">
      <c r="W61273" s="25"/>
      <c r="X61273" s="25"/>
    </row>
    <row r="61274" spans="23:24" x14ac:dyDescent="0.2">
      <c r="W61274" s="25"/>
      <c r="X61274" s="25"/>
    </row>
    <row r="61275" spans="23:24" x14ac:dyDescent="0.2">
      <c r="W61275" s="25"/>
      <c r="X61275" s="25"/>
    </row>
    <row r="61276" spans="23:24" x14ac:dyDescent="0.2">
      <c r="W61276" s="25"/>
      <c r="X61276" s="25"/>
    </row>
    <row r="61277" spans="23:24" x14ac:dyDescent="0.2">
      <c r="W61277" s="25"/>
      <c r="X61277" s="25"/>
    </row>
    <row r="61278" spans="23:24" x14ac:dyDescent="0.2">
      <c r="W61278" s="25"/>
      <c r="X61278" s="25"/>
    </row>
    <row r="61279" spans="23:24" x14ac:dyDescent="0.2">
      <c r="W61279" s="25"/>
      <c r="X61279" s="25"/>
    </row>
    <row r="61280" spans="23:24" x14ac:dyDescent="0.2">
      <c r="W61280" s="25"/>
      <c r="X61280" s="25"/>
    </row>
    <row r="61281" spans="23:24" x14ac:dyDescent="0.2">
      <c r="W61281" s="25"/>
      <c r="X61281" s="25"/>
    </row>
    <row r="61282" spans="23:24" x14ac:dyDescent="0.2">
      <c r="W61282" s="25"/>
      <c r="X61282" s="25"/>
    </row>
    <row r="61283" spans="23:24" x14ac:dyDescent="0.2">
      <c r="W61283" s="25"/>
      <c r="X61283" s="25"/>
    </row>
    <row r="61284" spans="23:24" x14ac:dyDescent="0.2">
      <c r="W61284" s="25"/>
      <c r="X61284" s="25"/>
    </row>
    <row r="61285" spans="23:24" x14ac:dyDescent="0.2">
      <c r="W61285" s="25"/>
      <c r="X61285" s="25"/>
    </row>
    <row r="61286" spans="23:24" x14ac:dyDescent="0.2">
      <c r="W61286" s="25"/>
      <c r="X61286" s="25"/>
    </row>
    <row r="61287" spans="23:24" x14ac:dyDescent="0.2">
      <c r="W61287" s="25"/>
      <c r="X61287" s="25"/>
    </row>
    <row r="61288" spans="23:24" x14ac:dyDescent="0.2">
      <c r="W61288" s="25"/>
      <c r="X61288" s="25"/>
    </row>
    <row r="61289" spans="23:24" x14ac:dyDescent="0.2">
      <c r="W61289" s="25"/>
      <c r="X61289" s="25"/>
    </row>
    <row r="61290" spans="23:24" x14ac:dyDescent="0.2">
      <c r="W61290" s="25"/>
      <c r="X61290" s="25"/>
    </row>
    <row r="61291" spans="23:24" x14ac:dyDescent="0.2">
      <c r="W61291" s="25"/>
      <c r="X61291" s="25"/>
    </row>
    <row r="61292" spans="23:24" x14ac:dyDescent="0.2">
      <c r="W61292" s="25"/>
      <c r="X61292" s="25"/>
    </row>
    <row r="61293" spans="23:24" x14ac:dyDescent="0.2">
      <c r="W61293" s="25"/>
      <c r="X61293" s="25"/>
    </row>
    <row r="61294" spans="23:24" x14ac:dyDescent="0.2">
      <c r="W61294" s="25"/>
      <c r="X61294" s="25"/>
    </row>
    <row r="61295" spans="23:24" x14ac:dyDescent="0.2">
      <c r="W61295" s="25"/>
      <c r="X61295" s="25"/>
    </row>
    <row r="61296" spans="23:24" x14ac:dyDescent="0.2">
      <c r="W61296" s="25"/>
      <c r="X61296" s="25"/>
    </row>
    <row r="61297" spans="23:24" x14ac:dyDescent="0.2">
      <c r="W61297" s="25"/>
      <c r="X61297" s="25"/>
    </row>
    <row r="61298" spans="23:24" x14ac:dyDescent="0.2">
      <c r="W61298" s="25"/>
      <c r="X61298" s="25"/>
    </row>
    <row r="61299" spans="23:24" x14ac:dyDescent="0.2">
      <c r="W61299" s="25"/>
      <c r="X61299" s="25"/>
    </row>
    <row r="61300" spans="23:24" x14ac:dyDescent="0.2">
      <c r="W61300" s="25"/>
      <c r="X61300" s="25"/>
    </row>
    <row r="61301" spans="23:24" x14ac:dyDescent="0.2">
      <c r="W61301" s="25"/>
      <c r="X61301" s="25"/>
    </row>
    <row r="61302" spans="23:24" x14ac:dyDescent="0.2">
      <c r="W61302" s="25"/>
      <c r="X61302" s="25"/>
    </row>
    <row r="61303" spans="23:24" x14ac:dyDescent="0.2">
      <c r="W61303" s="25"/>
      <c r="X61303" s="25"/>
    </row>
    <row r="61304" spans="23:24" x14ac:dyDescent="0.2">
      <c r="W61304" s="25"/>
      <c r="X61304" s="25"/>
    </row>
    <row r="61305" spans="23:24" x14ac:dyDescent="0.2">
      <c r="W61305" s="25"/>
      <c r="X61305" s="25"/>
    </row>
    <row r="61306" spans="23:24" x14ac:dyDescent="0.2">
      <c r="W61306" s="25"/>
      <c r="X61306" s="25"/>
    </row>
    <row r="61307" spans="23:24" x14ac:dyDescent="0.2">
      <c r="W61307" s="25"/>
      <c r="X61307" s="25"/>
    </row>
    <row r="61308" spans="23:24" x14ac:dyDescent="0.2">
      <c r="W61308" s="25"/>
      <c r="X61308" s="25"/>
    </row>
    <row r="61309" spans="23:24" x14ac:dyDescent="0.2">
      <c r="W61309" s="25"/>
      <c r="X61309" s="25"/>
    </row>
    <row r="61310" spans="23:24" x14ac:dyDescent="0.2">
      <c r="W61310" s="25"/>
      <c r="X61310" s="25"/>
    </row>
    <row r="61311" spans="23:24" x14ac:dyDescent="0.2">
      <c r="W61311" s="25"/>
      <c r="X61311" s="25"/>
    </row>
    <row r="61312" spans="23:24" x14ac:dyDescent="0.2">
      <c r="W61312" s="25"/>
      <c r="X61312" s="25"/>
    </row>
    <row r="61313" spans="23:24" x14ac:dyDescent="0.2">
      <c r="W61313" s="25"/>
      <c r="X61313" s="25"/>
    </row>
    <row r="61314" spans="23:24" x14ac:dyDescent="0.2">
      <c r="W61314" s="25"/>
      <c r="X61314" s="25"/>
    </row>
    <row r="61315" spans="23:24" x14ac:dyDescent="0.2">
      <c r="W61315" s="25"/>
      <c r="X61315" s="25"/>
    </row>
    <row r="61316" spans="23:24" x14ac:dyDescent="0.2">
      <c r="W61316" s="25"/>
      <c r="X61316" s="25"/>
    </row>
    <row r="61317" spans="23:24" x14ac:dyDescent="0.2">
      <c r="W61317" s="25"/>
      <c r="X61317" s="25"/>
    </row>
    <row r="61318" spans="23:24" x14ac:dyDescent="0.2">
      <c r="W61318" s="25"/>
      <c r="X61318" s="25"/>
    </row>
    <row r="61319" spans="23:24" x14ac:dyDescent="0.2">
      <c r="W61319" s="25"/>
      <c r="X61319" s="25"/>
    </row>
    <row r="61320" spans="23:24" x14ac:dyDescent="0.2">
      <c r="W61320" s="25"/>
      <c r="X61320" s="25"/>
    </row>
    <row r="61321" spans="23:24" x14ac:dyDescent="0.2">
      <c r="W61321" s="25"/>
      <c r="X61321" s="25"/>
    </row>
    <row r="61322" spans="23:24" x14ac:dyDescent="0.2">
      <c r="W61322" s="25"/>
      <c r="X61322" s="25"/>
    </row>
    <row r="61323" spans="23:24" x14ac:dyDescent="0.2">
      <c r="W61323" s="25"/>
      <c r="X61323" s="25"/>
    </row>
    <row r="61324" spans="23:24" x14ac:dyDescent="0.2">
      <c r="W61324" s="25"/>
      <c r="X61324" s="25"/>
    </row>
    <row r="61325" spans="23:24" x14ac:dyDescent="0.2">
      <c r="W61325" s="25"/>
      <c r="X61325" s="25"/>
    </row>
    <row r="61326" spans="23:24" x14ac:dyDescent="0.2">
      <c r="W61326" s="25"/>
      <c r="X61326" s="25"/>
    </row>
    <row r="61327" spans="23:24" x14ac:dyDescent="0.2">
      <c r="W61327" s="25"/>
      <c r="X61327" s="25"/>
    </row>
    <row r="61328" spans="23:24" x14ac:dyDescent="0.2">
      <c r="W61328" s="25"/>
      <c r="X61328" s="25"/>
    </row>
    <row r="61329" spans="23:24" x14ac:dyDescent="0.2">
      <c r="W61329" s="25"/>
      <c r="X61329" s="25"/>
    </row>
    <row r="61330" spans="23:24" x14ac:dyDescent="0.2">
      <c r="W61330" s="25"/>
      <c r="X61330" s="25"/>
    </row>
    <row r="61331" spans="23:24" x14ac:dyDescent="0.2">
      <c r="W61331" s="25"/>
      <c r="X61331" s="25"/>
    </row>
    <row r="61332" spans="23:24" x14ac:dyDescent="0.2">
      <c r="W61332" s="25"/>
      <c r="X61332" s="25"/>
    </row>
    <row r="61333" spans="23:24" x14ac:dyDescent="0.2">
      <c r="W61333" s="25"/>
      <c r="X61333" s="25"/>
    </row>
    <row r="61334" spans="23:24" x14ac:dyDescent="0.2">
      <c r="W61334" s="25"/>
      <c r="X61334" s="25"/>
    </row>
    <row r="61335" spans="23:24" x14ac:dyDescent="0.2">
      <c r="W61335" s="25"/>
      <c r="X61335" s="25"/>
    </row>
    <row r="61336" spans="23:24" x14ac:dyDescent="0.2">
      <c r="W61336" s="25"/>
      <c r="X61336" s="25"/>
    </row>
    <row r="61337" spans="23:24" x14ac:dyDescent="0.2">
      <c r="W61337" s="25"/>
      <c r="X61337" s="25"/>
    </row>
    <row r="61338" spans="23:24" x14ac:dyDescent="0.2">
      <c r="W61338" s="25"/>
      <c r="X61338" s="25"/>
    </row>
    <row r="61339" spans="23:24" x14ac:dyDescent="0.2">
      <c r="W61339" s="25"/>
      <c r="X61339" s="25"/>
    </row>
    <row r="61340" spans="23:24" x14ac:dyDescent="0.2">
      <c r="W61340" s="25"/>
      <c r="X61340" s="25"/>
    </row>
    <row r="61341" spans="23:24" x14ac:dyDescent="0.2">
      <c r="W61341" s="25"/>
      <c r="X61341" s="25"/>
    </row>
    <row r="61342" spans="23:24" x14ac:dyDescent="0.2">
      <c r="W61342" s="25"/>
      <c r="X61342" s="25"/>
    </row>
    <row r="61343" spans="23:24" x14ac:dyDescent="0.2">
      <c r="W61343" s="25"/>
      <c r="X61343" s="25"/>
    </row>
    <row r="61344" spans="23:24" x14ac:dyDescent="0.2">
      <c r="W61344" s="25"/>
      <c r="X61344" s="25"/>
    </row>
    <row r="61345" spans="23:24" x14ac:dyDescent="0.2">
      <c r="W61345" s="25"/>
      <c r="X61345" s="25"/>
    </row>
    <row r="61346" spans="23:24" x14ac:dyDescent="0.2">
      <c r="W61346" s="25"/>
      <c r="X61346" s="25"/>
    </row>
    <row r="61347" spans="23:24" x14ac:dyDescent="0.2">
      <c r="W61347" s="25"/>
      <c r="X61347" s="25"/>
    </row>
    <row r="61348" spans="23:24" x14ac:dyDescent="0.2">
      <c r="W61348" s="25"/>
      <c r="X61348" s="25"/>
    </row>
    <row r="61349" spans="23:24" x14ac:dyDescent="0.2">
      <c r="W61349" s="25"/>
      <c r="X61349" s="25"/>
    </row>
    <row r="61350" spans="23:24" x14ac:dyDescent="0.2">
      <c r="W61350" s="25"/>
      <c r="X61350" s="25"/>
    </row>
    <row r="61351" spans="23:24" x14ac:dyDescent="0.2">
      <c r="W61351" s="25"/>
      <c r="X61351" s="25"/>
    </row>
    <row r="61352" spans="23:24" x14ac:dyDescent="0.2">
      <c r="W61352" s="25"/>
      <c r="X61352" s="25"/>
    </row>
    <row r="61353" spans="23:24" x14ac:dyDescent="0.2">
      <c r="W61353" s="25"/>
      <c r="X61353" s="25"/>
    </row>
    <row r="61354" spans="23:24" x14ac:dyDescent="0.2">
      <c r="W61354" s="25"/>
      <c r="X61354" s="25"/>
    </row>
    <row r="61355" spans="23:24" x14ac:dyDescent="0.2">
      <c r="W61355" s="25"/>
      <c r="X61355" s="25"/>
    </row>
    <row r="61356" spans="23:24" x14ac:dyDescent="0.2">
      <c r="W61356" s="25"/>
      <c r="X61356" s="25"/>
    </row>
    <row r="61357" spans="23:24" x14ac:dyDescent="0.2">
      <c r="W61357" s="25"/>
      <c r="X61357" s="25"/>
    </row>
    <row r="61358" spans="23:24" x14ac:dyDescent="0.2">
      <c r="W61358" s="25"/>
      <c r="X61358" s="25"/>
    </row>
    <row r="61359" spans="23:24" x14ac:dyDescent="0.2">
      <c r="W61359" s="25"/>
      <c r="X61359" s="25"/>
    </row>
    <row r="61360" spans="23:24" x14ac:dyDescent="0.2">
      <c r="W61360" s="25"/>
      <c r="X61360" s="25"/>
    </row>
    <row r="61361" spans="23:24" x14ac:dyDescent="0.2">
      <c r="W61361" s="25"/>
      <c r="X61361" s="25"/>
    </row>
    <row r="61362" spans="23:24" x14ac:dyDescent="0.2">
      <c r="W61362" s="25"/>
      <c r="X61362" s="25"/>
    </row>
    <row r="61363" spans="23:24" x14ac:dyDescent="0.2">
      <c r="W61363" s="25"/>
      <c r="X61363" s="25"/>
    </row>
    <row r="61364" spans="23:24" x14ac:dyDescent="0.2">
      <c r="W61364" s="25"/>
      <c r="X61364" s="25"/>
    </row>
    <row r="61365" spans="23:24" x14ac:dyDescent="0.2">
      <c r="W61365" s="25"/>
      <c r="X61365" s="25"/>
    </row>
    <row r="61366" spans="23:24" x14ac:dyDescent="0.2">
      <c r="W61366" s="25"/>
      <c r="X61366" s="25"/>
    </row>
    <row r="61367" spans="23:24" x14ac:dyDescent="0.2">
      <c r="W61367" s="25"/>
      <c r="X61367" s="25"/>
    </row>
    <row r="61368" spans="23:24" x14ac:dyDescent="0.2">
      <c r="W61368" s="25"/>
      <c r="X61368" s="25"/>
    </row>
    <row r="61369" spans="23:24" x14ac:dyDescent="0.2">
      <c r="W61369" s="25"/>
      <c r="X61369" s="25"/>
    </row>
    <row r="61370" spans="23:24" x14ac:dyDescent="0.2">
      <c r="W61370" s="25"/>
      <c r="X61370" s="25"/>
    </row>
    <row r="61371" spans="23:24" x14ac:dyDescent="0.2">
      <c r="W61371" s="25"/>
      <c r="X61371" s="25"/>
    </row>
    <row r="61372" spans="23:24" x14ac:dyDescent="0.2">
      <c r="W61372" s="25"/>
      <c r="X61372" s="25"/>
    </row>
    <row r="61373" spans="23:24" x14ac:dyDescent="0.2">
      <c r="W61373" s="25"/>
      <c r="X61373" s="25"/>
    </row>
    <row r="61374" spans="23:24" x14ac:dyDescent="0.2">
      <c r="W61374" s="25"/>
      <c r="X61374" s="25"/>
    </row>
    <row r="61375" spans="23:24" x14ac:dyDescent="0.2">
      <c r="W61375" s="25"/>
      <c r="X61375" s="25"/>
    </row>
    <row r="61376" spans="23:24" x14ac:dyDescent="0.2">
      <c r="W61376" s="25"/>
      <c r="X61376" s="25"/>
    </row>
    <row r="61377" spans="23:24" x14ac:dyDescent="0.2">
      <c r="W61377" s="25"/>
      <c r="X61377" s="25"/>
    </row>
    <row r="61378" spans="23:24" x14ac:dyDescent="0.2">
      <c r="W61378" s="25"/>
      <c r="X61378" s="25"/>
    </row>
    <row r="61379" spans="23:24" x14ac:dyDescent="0.2">
      <c r="W61379" s="25"/>
      <c r="X61379" s="25"/>
    </row>
    <row r="61380" spans="23:24" x14ac:dyDescent="0.2">
      <c r="W61380" s="25"/>
      <c r="X61380" s="25"/>
    </row>
    <row r="61381" spans="23:24" x14ac:dyDescent="0.2">
      <c r="W61381" s="25"/>
      <c r="X61381" s="25"/>
    </row>
    <row r="61382" spans="23:24" x14ac:dyDescent="0.2">
      <c r="W61382" s="25"/>
      <c r="X61382" s="25"/>
    </row>
    <row r="61383" spans="23:24" x14ac:dyDescent="0.2">
      <c r="W61383" s="25"/>
      <c r="X61383" s="25"/>
    </row>
    <row r="61384" spans="23:24" x14ac:dyDescent="0.2">
      <c r="W61384" s="25"/>
      <c r="X61384" s="25"/>
    </row>
    <row r="61385" spans="23:24" x14ac:dyDescent="0.2">
      <c r="W61385" s="25"/>
      <c r="X61385" s="25"/>
    </row>
    <row r="61386" spans="23:24" x14ac:dyDescent="0.2">
      <c r="W61386" s="25"/>
      <c r="X61386" s="25"/>
    </row>
    <row r="61387" spans="23:24" x14ac:dyDescent="0.2">
      <c r="W61387" s="25"/>
      <c r="X61387" s="25"/>
    </row>
    <row r="61388" spans="23:24" x14ac:dyDescent="0.2">
      <c r="W61388" s="25"/>
      <c r="X61388" s="25"/>
    </row>
    <row r="61389" spans="23:24" x14ac:dyDescent="0.2">
      <c r="W61389" s="25"/>
      <c r="X61389" s="25"/>
    </row>
    <row r="61390" spans="23:24" x14ac:dyDescent="0.2">
      <c r="W61390" s="25"/>
      <c r="X61390" s="25"/>
    </row>
    <row r="61391" spans="23:24" x14ac:dyDescent="0.2">
      <c r="W61391" s="25"/>
      <c r="X61391" s="25"/>
    </row>
    <row r="61392" spans="23:24" x14ac:dyDescent="0.2">
      <c r="W61392" s="25"/>
      <c r="X61392" s="25"/>
    </row>
    <row r="61393" spans="23:24" x14ac:dyDescent="0.2">
      <c r="W61393" s="25"/>
      <c r="X61393" s="25"/>
    </row>
    <row r="61394" spans="23:24" x14ac:dyDescent="0.2">
      <c r="W61394" s="25"/>
      <c r="X61394" s="25"/>
    </row>
    <row r="61395" spans="23:24" x14ac:dyDescent="0.2">
      <c r="W61395" s="25"/>
      <c r="X61395" s="25"/>
    </row>
    <row r="61396" spans="23:24" x14ac:dyDescent="0.2">
      <c r="W61396" s="25"/>
      <c r="X61396" s="25"/>
    </row>
    <row r="61397" spans="23:24" x14ac:dyDescent="0.2">
      <c r="W61397" s="25"/>
      <c r="X61397" s="25"/>
    </row>
    <row r="61398" spans="23:24" x14ac:dyDescent="0.2">
      <c r="W61398" s="25"/>
      <c r="X61398" s="25"/>
    </row>
    <row r="61399" spans="23:24" x14ac:dyDescent="0.2">
      <c r="W61399" s="25"/>
      <c r="X61399" s="25"/>
    </row>
    <row r="61400" spans="23:24" x14ac:dyDescent="0.2">
      <c r="W61400" s="25"/>
      <c r="X61400" s="25"/>
    </row>
    <row r="61401" spans="23:24" x14ac:dyDescent="0.2">
      <c r="W61401" s="25"/>
      <c r="X61401" s="25"/>
    </row>
    <row r="61402" spans="23:24" x14ac:dyDescent="0.2">
      <c r="W61402" s="25"/>
      <c r="X61402" s="25"/>
    </row>
    <row r="61403" spans="23:24" x14ac:dyDescent="0.2">
      <c r="W61403" s="25"/>
      <c r="X61403" s="25"/>
    </row>
    <row r="61404" spans="23:24" x14ac:dyDescent="0.2">
      <c r="W61404" s="25"/>
      <c r="X61404" s="25"/>
    </row>
    <row r="61405" spans="23:24" x14ac:dyDescent="0.2">
      <c r="W61405" s="25"/>
      <c r="X61405" s="25"/>
    </row>
    <row r="61406" spans="23:24" x14ac:dyDescent="0.2">
      <c r="W61406" s="25"/>
      <c r="X61406" s="25"/>
    </row>
    <row r="61407" spans="23:24" x14ac:dyDescent="0.2">
      <c r="W61407" s="25"/>
      <c r="X61407" s="25"/>
    </row>
    <row r="61408" spans="23:24" x14ac:dyDescent="0.2">
      <c r="W61408" s="25"/>
      <c r="X61408" s="25"/>
    </row>
    <row r="61409" spans="23:24" x14ac:dyDescent="0.2">
      <c r="W61409" s="25"/>
      <c r="X61409" s="25"/>
    </row>
    <row r="61410" spans="23:24" x14ac:dyDescent="0.2">
      <c r="W61410" s="25"/>
      <c r="X61410" s="25"/>
    </row>
    <row r="61411" spans="23:24" x14ac:dyDescent="0.2">
      <c r="W61411" s="25"/>
      <c r="X61411" s="25"/>
    </row>
    <row r="61412" spans="23:24" x14ac:dyDescent="0.2">
      <c r="W61412" s="25"/>
      <c r="X61412" s="25"/>
    </row>
    <row r="61413" spans="23:24" x14ac:dyDescent="0.2">
      <c r="W61413" s="25"/>
      <c r="X61413" s="25"/>
    </row>
    <row r="61414" spans="23:24" x14ac:dyDescent="0.2">
      <c r="W61414" s="25"/>
      <c r="X61414" s="25"/>
    </row>
    <row r="61415" spans="23:24" x14ac:dyDescent="0.2">
      <c r="W61415" s="25"/>
      <c r="X61415" s="25"/>
    </row>
    <row r="61416" spans="23:24" x14ac:dyDescent="0.2">
      <c r="W61416" s="25"/>
      <c r="X61416" s="25"/>
    </row>
    <row r="61417" spans="23:24" x14ac:dyDescent="0.2">
      <c r="W61417" s="25"/>
      <c r="X61417" s="25"/>
    </row>
    <row r="61418" spans="23:24" x14ac:dyDescent="0.2">
      <c r="W61418" s="25"/>
      <c r="X61418" s="25"/>
    </row>
    <row r="61419" spans="23:24" x14ac:dyDescent="0.2">
      <c r="W61419" s="25"/>
      <c r="X61419" s="25"/>
    </row>
    <row r="61420" spans="23:24" x14ac:dyDescent="0.2">
      <c r="W61420" s="25"/>
      <c r="X61420" s="25"/>
    </row>
    <row r="61421" spans="23:24" x14ac:dyDescent="0.2">
      <c r="W61421" s="25"/>
      <c r="X61421" s="25"/>
    </row>
    <row r="61422" spans="23:24" x14ac:dyDescent="0.2">
      <c r="W61422" s="25"/>
      <c r="X61422" s="25"/>
    </row>
    <row r="61423" spans="23:24" x14ac:dyDescent="0.2">
      <c r="W61423" s="25"/>
      <c r="X61423" s="25"/>
    </row>
    <row r="61424" spans="23:24" x14ac:dyDescent="0.2">
      <c r="W61424" s="25"/>
      <c r="X61424" s="25"/>
    </row>
    <row r="61425" spans="23:24" x14ac:dyDescent="0.2">
      <c r="W61425" s="25"/>
      <c r="X61425" s="25"/>
    </row>
    <row r="61426" spans="23:24" x14ac:dyDescent="0.2">
      <c r="W61426" s="25"/>
      <c r="X61426" s="25"/>
    </row>
    <row r="61427" spans="23:24" x14ac:dyDescent="0.2">
      <c r="W61427" s="25"/>
      <c r="X61427" s="25"/>
    </row>
    <row r="61428" spans="23:24" x14ac:dyDescent="0.2">
      <c r="W61428" s="25"/>
      <c r="X61428" s="25"/>
    </row>
    <row r="61429" spans="23:24" x14ac:dyDescent="0.2">
      <c r="W61429" s="25"/>
      <c r="X61429" s="25"/>
    </row>
    <row r="61430" spans="23:24" x14ac:dyDescent="0.2">
      <c r="W61430" s="25"/>
      <c r="X61430" s="25"/>
    </row>
    <row r="61431" spans="23:24" x14ac:dyDescent="0.2">
      <c r="W61431" s="25"/>
      <c r="X61431" s="25"/>
    </row>
    <row r="61432" spans="23:24" x14ac:dyDescent="0.2">
      <c r="W61432" s="25"/>
      <c r="X61432" s="25"/>
    </row>
    <row r="61433" spans="23:24" x14ac:dyDescent="0.2">
      <c r="W61433" s="25"/>
      <c r="X61433" s="25"/>
    </row>
    <row r="61434" spans="23:24" x14ac:dyDescent="0.2">
      <c r="W61434" s="25"/>
      <c r="X61434" s="25"/>
    </row>
    <row r="61435" spans="23:24" x14ac:dyDescent="0.2">
      <c r="W61435" s="25"/>
      <c r="X61435" s="25"/>
    </row>
    <row r="61436" spans="23:24" x14ac:dyDescent="0.2">
      <c r="W61436" s="25"/>
      <c r="X61436" s="25"/>
    </row>
    <row r="61437" spans="23:24" x14ac:dyDescent="0.2">
      <c r="W61437" s="25"/>
      <c r="X61437" s="25"/>
    </row>
    <row r="61438" spans="23:24" x14ac:dyDescent="0.2">
      <c r="W61438" s="25"/>
      <c r="X61438" s="25"/>
    </row>
    <row r="61439" spans="23:24" x14ac:dyDescent="0.2">
      <c r="W61439" s="25"/>
      <c r="X61439" s="25"/>
    </row>
    <row r="61440" spans="23:24" x14ac:dyDescent="0.2">
      <c r="W61440" s="25"/>
      <c r="X61440" s="25"/>
    </row>
    <row r="61441" spans="23:24" x14ac:dyDescent="0.2">
      <c r="W61441" s="25"/>
      <c r="X61441" s="25"/>
    </row>
    <row r="61442" spans="23:24" x14ac:dyDescent="0.2">
      <c r="W61442" s="25"/>
      <c r="X61442" s="25"/>
    </row>
    <row r="61443" spans="23:24" x14ac:dyDescent="0.2">
      <c r="W61443" s="25"/>
      <c r="X61443" s="25"/>
    </row>
    <row r="61444" spans="23:24" x14ac:dyDescent="0.2">
      <c r="W61444" s="25"/>
      <c r="X61444" s="25"/>
    </row>
    <row r="61445" spans="23:24" x14ac:dyDescent="0.2">
      <c r="W61445" s="25"/>
      <c r="X61445" s="25"/>
    </row>
    <row r="61446" spans="23:24" x14ac:dyDescent="0.2">
      <c r="W61446" s="25"/>
      <c r="X61446" s="25"/>
    </row>
    <row r="61447" spans="23:24" x14ac:dyDescent="0.2">
      <c r="W61447" s="25"/>
      <c r="X61447" s="25"/>
    </row>
    <row r="61448" spans="23:24" x14ac:dyDescent="0.2">
      <c r="W61448" s="25"/>
      <c r="X61448" s="25"/>
    </row>
    <row r="61449" spans="23:24" x14ac:dyDescent="0.2">
      <c r="W61449" s="25"/>
      <c r="X61449" s="25"/>
    </row>
    <row r="61450" spans="23:24" x14ac:dyDescent="0.2">
      <c r="W61450" s="25"/>
      <c r="X61450" s="25"/>
    </row>
    <row r="61451" spans="23:24" x14ac:dyDescent="0.2">
      <c r="W61451" s="25"/>
      <c r="X61451" s="25"/>
    </row>
    <row r="61452" spans="23:24" x14ac:dyDescent="0.2">
      <c r="W61452" s="25"/>
      <c r="X61452" s="25"/>
    </row>
    <row r="61453" spans="23:24" x14ac:dyDescent="0.2">
      <c r="W61453" s="25"/>
      <c r="X61453" s="25"/>
    </row>
    <row r="61454" spans="23:24" x14ac:dyDescent="0.2">
      <c r="W61454" s="25"/>
      <c r="X61454" s="25"/>
    </row>
    <row r="61455" spans="23:24" x14ac:dyDescent="0.2">
      <c r="W61455" s="25"/>
      <c r="X61455" s="25"/>
    </row>
    <row r="61456" spans="23:24" x14ac:dyDescent="0.2">
      <c r="W61456" s="25"/>
      <c r="X61456" s="25"/>
    </row>
    <row r="61457" spans="23:24" x14ac:dyDescent="0.2">
      <c r="W61457" s="25"/>
      <c r="X61457" s="25"/>
    </row>
    <row r="61458" spans="23:24" x14ac:dyDescent="0.2">
      <c r="W61458" s="25"/>
      <c r="X61458" s="25"/>
    </row>
    <row r="61459" spans="23:24" x14ac:dyDescent="0.2">
      <c r="W61459" s="25"/>
      <c r="X61459" s="25"/>
    </row>
    <row r="61460" spans="23:24" x14ac:dyDescent="0.2">
      <c r="W61460" s="25"/>
      <c r="X61460" s="25"/>
    </row>
    <row r="61461" spans="23:24" x14ac:dyDescent="0.2">
      <c r="W61461" s="25"/>
      <c r="X61461" s="25"/>
    </row>
    <row r="61462" spans="23:24" x14ac:dyDescent="0.2">
      <c r="W61462" s="25"/>
      <c r="X61462" s="25"/>
    </row>
    <row r="61463" spans="23:24" x14ac:dyDescent="0.2">
      <c r="W61463" s="25"/>
      <c r="X61463" s="25"/>
    </row>
    <row r="61464" spans="23:24" x14ac:dyDescent="0.2">
      <c r="W61464" s="25"/>
      <c r="X61464" s="25"/>
    </row>
    <row r="61465" spans="23:24" x14ac:dyDescent="0.2">
      <c r="W61465" s="25"/>
      <c r="X61465" s="25"/>
    </row>
    <row r="61466" spans="23:24" x14ac:dyDescent="0.2">
      <c r="W61466" s="25"/>
      <c r="X61466" s="25"/>
    </row>
    <row r="61467" spans="23:24" x14ac:dyDescent="0.2">
      <c r="W61467" s="25"/>
      <c r="X61467" s="25"/>
    </row>
    <row r="61468" spans="23:24" x14ac:dyDescent="0.2">
      <c r="W61468" s="25"/>
      <c r="X61468" s="25"/>
    </row>
    <row r="61469" spans="23:24" x14ac:dyDescent="0.2">
      <c r="W61469" s="25"/>
      <c r="X61469" s="25"/>
    </row>
    <row r="61470" spans="23:24" x14ac:dyDescent="0.2">
      <c r="W61470" s="25"/>
      <c r="X61470" s="25"/>
    </row>
    <row r="61471" spans="23:24" x14ac:dyDescent="0.2">
      <c r="W61471" s="25"/>
      <c r="X61471" s="25"/>
    </row>
    <row r="61472" spans="23:24" x14ac:dyDescent="0.2">
      <c r="W61472" s="25"/>
      <c r="X61472" s="25"/>
    </row>
    <row r="61473" spans="23:24" x14ac:dyDescent="0.2">
      <c r="W61473" s="25"/>
      <c r="X61473" s="25"/>
    </row>
    <row r="61474" spans="23:24" x14ac:dyDescent="0.2">
      <c r="W61474" s="25"/>
      <c r="X61474" s="25"/>
    </row>
    <row r="61475" spans="23:24" x14ac:dyDescent="0.2">
      <c r="W61475" s="25"/>
      <c r="X61475" s="25"/>
    </row>
    <row r="61476" spans="23:24" x14ac:dyDescent="0.2">
      <c r="W61476" s="25"/>
      <c r="X61476" s="25"/>
    </row>
    <row r="61477" spans="23:24" x14ac:dyDescent="0.2">
      <c r="W61477" s="25"/>
      <c r="X61477" s="25"/>
    </row>
    <row r="61478" spans="23:24" x14ac:dyDescent="0.2">
      <c r="W61478" s="25"/>
      <c r="X61478" s="25"/>
    </row>
    <row r="61479" spans="23:24" x14ac:dyDescent="0.2">
      <c r="W61479" s="25"/>
      <c r="X61479" s="25"/>
    </row>
    <row r="61480" spans="23:24" x14ac:dyDescent="0.2">
      <c r="W61480" s="25"/>
      <c r="X61480" s="25"/>
    </row>
    <row r="61481" spans="23:24" x14ac:dyDescent="0.2">
      <c r="W61481" s="25"/>
      <c r="X61481" s="25"/>
    </row>
    <row r="61482" spans="23:24" x14ac:dyDescent="0.2">
      <c r="W61482" s="25"/>
      <c r="X61482" s="25"/>
    </row>
    <row r="61483" spans="23:24" x14ac:dyDescent="0.2">
      <c r="W61483" s="25"/>
      <c r="X61483" s="25"/>
    </row>
    <row r="61484" spans="23:24" x14ac:dyDescent="0.2">
      <c r="W61484" s="25"/>
      <c r="X61484" s="25"/>
    </row>
    <row r="61485" spans="23:24" x14ac:dyDescent="0.2">
      <c r="W61485" s="25"/>
      <c r="X61485" s="25"/>
    </row>
    <row r="61486" spans="23:24" x14ac:dyDescent="0.2">
      <c r="W61486" s="25"/>
      <c r="X61486" s="25"/>
    </row>
    <row r="61487" spans="23:24" x14ac:dyDescent="0.2">
      <c r="W61487" s="25"/>
      <c r="X61487" s="25"/>
    </row>
    <row r="61488" spans="23:24" x14ac:dyDescent="0.2">
      <c r="W61488" s="25"/>
      <c r="X61488" s="25"/>
    </row>
    <row r="61489" spans="23:24" x14ac:dyDescent="0.2">
      <c r="W61489" s="25"/>
      <c r="X61489" s="25"/>
    </row>
    <row r="61490" spans="23:24" x14ac:dyDescent="0.2">
      <c r="W61490" s="25"/>
      <c r="X61490" s="25"/>
    </row>
    <row r="61491" spans="23:24" x14ac:dyDescent="0.2">
      <c r="W61491" s="25"/>
      <c r="X61491" s="25"/>
    </row>
    <row r="61492" spans="23:24" x14ac:dyDescent="0.2">
      <c r="W61492" s="25"/>
      <c r="X61492" s="25"/>
    </row>
    <row r="61493" spans="23:24" x14ac:dyDescent="0.2">
      <c r="W61493" s="25"/>
      <c r="X61493" s="25"/>
    </row>
    <row r="61494" spans="23:24" x14ac:dyDescent="0.2">
      <c r="W61494" s="25"/>
      <c r="X61494" s="25"/>
    </row>
    <row r="61495" spans="23:24" x14ac:dyDescent="0.2">
      <c r="W61495" s="25"/>
      <c r="X61495" s="25"/>
    </row>
    <row r="61496" spans="23:24" x14ac:dyDescent="0.2">
      <c r="W61496" s="25"/>
      <c r="X61496" s="25"/>
    </row>
    <row r="61497" spans="23:24" x14ac:dyDescent="0.2">
      <c r="W61497" s="25"/>
      <c r="X61497" s="25"/>
    </row>
    <row r="61498" spans="23:24" x14ac:dyDescent="0.2">
      <c r="W61498" s="25"/>
      <c r="X61498" s="25"/>
    </row>
    <row r="61499" spans="23:24" x14ac:dyDescent="0.2">
      <c r="W61499" s="25"/>
      <c r="X61499" s="25"/>
    </row>
    <row r="61500" spans="23:24" x14ac:dyDescent="0.2">
      <c r="W61500" s="25"/>
      <c r="X61500" s="25"/>
    </row>
    <row r="61501" spans="23:24" x14ac:dyDescent="0.2">
      <c r="W61501" s="25"/>
      <c r="X61501" s="25"/>
    </row>
    <row r="61502" spans="23:24" x14ac:dyDescent="0.2">
      <c r="W61502" s="25"/>
      <c r="X61502" s="25"/>
    </row>
    <row r="61503" spans="23:24" x14ac:dyDescent="0.2">
      <c r="W61503" s="25"/>
      <c r="X61503" s="25"/>
    </row>
    <row r="61504" spans="23:24" x14ac:dyDescent="0.2">
      <c r="W61504" s="25"/>
      <c r="X61504" s="25"/>
    </row>
    <row r="61505" spans="23:24" x14ac:dyDescent="0.2">
      <c r="W61505" s="25"/>
      <c r="X61505" s="25"/>
    </row>
    <row r="61506" spans="23:24" x14ac:dyDescent="0.2">
      <c r="W61506" s="25"/>
      <c r="X61506" s="25"/>
    </row>
    <row r="61507" spans="23:24" x14ac:dyDescent="0.2">
      <c r="W61507" s="25"/>
      <c r="X61507" s="25"/>
    </row>
    <row r="61508" spans="23:24" x14ac:dyDescent="0.2">
      <c r="W61508" s="25"/>
      <c r="X61508" s="25"/>
    </row>
    <row r="61509" spans="23:24" x14ac:dyDescent="0.2">
      <c r="W61509" s="25"/>
      <c r="X61509" s="25"/>
    </row>
    <row r="61510" spans="23:24" x14ac:dyDescent="0.2">
      <c r="W61510" s="25"/>
      <c r="X61510" s="25"/>
    </row>
    <row r="61511" spans="23:24" x14ac:dyDescent="0.2">
      <c r="W61511" s="25"/>
      <c r="X61511" s="25"/>
    </row>
    <row r="61512" spans="23:24" x14ac:dyDescent="0.2">
      <c r="W61512" s="25"/>
      <c r="X61512" s="25"/>
    </row>
    <row r="61513" spans="23:24" x14ac:dyDescent="0.2">
      <c r="W61513" s="25"/>
      <c r="X61513" s="25"/>
    </row>
    <row r="61514" spans="23:24" x14ac:dyDescent="0.2">
      <c r="W61514" s="25"/>
      <c r="X61514" s="25"/>
    </row>
    <row r="61515" spans="23:24" x14ac:dyDescent="0.2">
      <c r="W61515" s="25"/>
      <c r="X61515" s="25"/>
    </row>
    <row r="61516" spans="23:24" x14ac:dyDescent="0.2">
      <c r="W61516" s="25"/>
      <c r="X61516" s="25"/>
    </row>
    <row r="61517" spans="23:24" x14ac:dyDescent="0.2">
      <c r="W61517" s="25"/>
      <c r="X61517" s="25"/>
    </row>
    <row r="61518" spans="23:24" x14ac:dyDescent="0.2">
      <c r="W61518" s="25"/>
      <c r="X61518" s="25"/>
    </row>
    <row r="61519" spans="23:24" x14ac:dyDescent="0.2">
      <c r="W61519" s="25"/>
      <c r="X61519" s="25"/>
    </row>
    <row r="61520" spans="23:24" x14ac:dyDescent="0.2">
      <c r="W61520" s="25"/>
      <c r="X61520" s="25"/>
    </row>
    <row r="61521" spans="23:24" x14ac:dyDescent="0.2">
      <c r="W61521" s="25"/>
      <c r="X61521" s="25"/>
    </row>
    <row r="61522" spans="23:24" x14ac:dyDescent="0.2">
      <c r="W61522" s="25"/>
      <c r="X61522" s="25"/>
    </row>
    <row r="61523" spans="23:24" x14ac:dyDescent="0.2">
      <c r="W61523" s="25"/>
      <c r="X61523" s="25"/>
    </row>
    <row r="61524" spans="23:24" x14ac:dyDescent="0.2">
      <c r="W61524" s="25"/>
      <c r="X61524" s="25"/>
    </row>
    <row r="61525" spans="23:24" x14ac:dyDescent="0.2">
      <c r="W61525" s="25"/>
      <c r="X61525" s="25"/>
    </row>
    <row r="61526" spans="23:24" x14ac:dyDescent="0.2">
      <c r="W61526" s="25"/>
      <c r="X61526" s="25"/>
    </row>
    <row r="61527" spans="23:24" x14ac:dyDescent="0.2">
      <c r="W61527" s="25"/>
      <c r="X61527" s="25"/>
    </row>
    <row r="61528" spans="23:24" x14ac:dyDescent="0.2">
      <c r="W61528" s="25"/>
      <c r="X61528" s="25"/>
    </row>
    <row r="61529" spans="23:24" x14ac:dyDescent="0.2">
      <c r="W61529" s="25"/>
      <c r="X61529" s="25"/>
    </row>
    <row r="61530" spans="23:24" x14ac:dyDescent="0.2">
      <c r="W61530" s="25"/>
      <c r="X61530" s="25"/>
    </row>
    <row r="61531" spans="23:24" x14ac:dyDescent="0.2">
      <c r="W61531" s="25"/>
      <c r="X61531" s="25"/>
    </row>
    <row r="61532" spans="23:24" x14ac:dyDescent="0.2">
      <c r="W61532" s="25"/>
      <c r="X61532" s="25"/>
    </row>
    <row r="61533" spans="23:24" x14ac:dyDescent="0.2">
      <c r="W61533" s="25"/>
      <c r="X61533" s="25"/>
    </row>
    <row r="61534" spans="23:24" x14ac:dyDescent="0.2">
      <c r="W61534" s="25"/>
      <c r="X61534" s="25"/>
    </row>
    <row r="61535" spans="23:24" x14ac:dyDescent="0.2">
      <c r="W61535" s="25"/>
      <c r="X61535" s="25"/>
    </row>
    <row r="61536" spans="23:24" x14ac:dyDescent="0.2">
      <c r="W61536" s="25"/>
      <c r="X61536" s="25"/>
    </row>
    <row r="61537" spans="23:24" x14ac:dyDescent="0.2">
      <c r="W61537" s="25"/>
      <c r="X61537" s="25"/>
    </row>
    <row r="61538" spans="23:24" x14ac:dyDescent="0.2">
      <c r="W61538" s="25"/>
      <c r="X61538" s="25"/>
    </row>
    <row r="61539" spans="23:24" x14ac:dyDescent="0.2">
      <c r="W61539" s="25"/>
      <c r="X61539" s="25"/>
    </row>
    <row r="61540" spans="23:24" x14ac:dyDescent="0.2">
      <c r="W61540" s="25"/>
      <c r="X61540" s="25"/>
    </row>
    <row r="61541" spans="23:24" x14ac:dyDescent="0.2">
      <c r="W61541" s="25"/>
      <c r="X61541" s="25"/>
    </row>
    <row r="61542" spans="23:24" x14ac:dyDescent="0.2">
      <c r="W61542" s="25"/>
      <c r="X61542" s="25"/>
    </row>
    <row r="61543" spans="23:24" x14ac:dyDescent="0.2">
      <c r="W61543" s="25"/>
      <c r="X61543" s="25"/>
    </row>
    <row r="61544" spans="23:24" x14ac:dyDescent="0.2">
      <c r="W61544" s="25"/>
      <c r="X61544" s="25"/>
    </row>
    <row r="61545" spans="23:24" x14ac:dyDescent="0.2">
      <c r="W61545" s="25"/>
      <c r="X61545" s="25"/>
    </row>
    <row r="61546" spans="23:24" x14ac:dyDescent="0.2">
      <c r="W61546" s="25"/>
      <c r="X61546" s="25"/>
    </row>
    <row r="61547" spans="23:24" x14ac:dyDescent="0.2">
      <c r="W61547" s="25"/>
      <c r="X61547" s="25"/>
    </row>
    <row r="61548" spans="23:24" x14ac:dyDescent="0.2">
      <c r="W61548" s="25"/>
      <c r="X61548" s="25"/>
    </row>
    <row r="61549" spans="23:24" x14ac:dyDescent="0.2">
      <c r="W61549" s="25"/>
      <c r="X61549" s="25"/>
    </row>
    <row r="61550" spans="23:24" x14ac:dyDescent="0.2">
      <c r="W61550" s="25"/>
      <c r="X61550" s="25"/>
    </row>
    <row r="61551" spans="23:24" x14ac:dyDescent="0.2">
      <c r="W61551" s="25"/>
      <c r="X61551" s="25"/>
    </row>
    <row r="61552" spans="23:24" x14ac:dyDescent="0.2">
      <c r="W61552" s="25"/>
      <c r="X61552" s="25"/>
    </row>
    <row r="61553" spans="23:24" x14ac:dyDescent="0.2">
      <c r="W61553" s="25"/>
      <c r="X61553" s="25"/>
    </row>
    <row r="61554" spans="23:24" x14ac:dyDescent="0.2">
      <c r="W61554" s="25"/>
      <c r="X61554" s="25"/>
    </row>
    <row r="61555" spans="23:24" x14ac:dyDescent="0.2">
      <c r="W61555" s="25"/>
      <c r="X61555" s="25"/>
    </row>
    <row r="61556" spans="23:24" x14ac:dyDescent="0.2">
      <c r="W61556" s="25"/>
      <c r="X61556" s="25"/>
    </row>
    <row r="61557" spans="23:24" x14ac:dyDescent="0.2">
      <c r="W61557" s="25"/>
      <c r="X61557" s="25"/>
    </row>
    <row r="61558" spans="23:24" x14ac:dyDescent="0.2">
      <c r="W61558" s="25"/>
      <c r="X61558" s="25"/>
    </row>
    <row r="61559" spans="23:24" x14ac:dyDescent="0.2">
      <c r="W61559" s="25"/>
      <c r="X61559" s="25"/>
    </row>
    <row r="61560" spans="23:24" x14ac:dyDescent="0.2">
      <c r="W61560" s="25"/>
      <c r="X61560" s="25"/>
    </row>
    <row r="61561" spans="23:24" x14ac:dyDescent="0.2">
      <c r="W61561" s="25"/>
      <c r="X61561" s="25"/>
    </row>
    <row r="61562" spans="23:24" x14ac:dyDescent="0.2">
      <c r="W61562" s="25"/>
      <c r="X61562" s="25"/>
    </row>
    <row r="61563" spans="23:24" x14ac:dyDescent="0.2">
      <c r="W61563" s="25"/>
      <c r="X61563" s="25"/>
    </row>
    <row r="61564" spans="23:24" x14ac:dyDescent="0.2">
      <c r="W61564" s="25"/>
      <c r="X61564" s="25"/>
    </row>
    <row r="61565" spans="23:24" x14ac:dyDescent="0.2">
      <c r="W61565" s="25"/>
      <c r="X61565" s="25"/>
    </row>
    <row r="61566" spans="23:24" x14ac:dyDescent="0.2">
      <c r="W61566" s="25"/>
      <c r="X61566" s="25"/>
    </row>
    <row r="61567" spans="23:24" x14ac:dyDescent="0.2">
      <c r="W61567" s="25"/>
      <c r="X61567" s="25"/>
    </row>
    <row r="61568" spans="23:24" x14ac:dyDescent="0.2">
      <c r="W61568" s="25"/>
      <c r="X61568" s="25"/>
    </row>
    <row r="61569" spans="23:24" x14ac:dyDescent="0.2">
      <c r="W61569" s="25"/>
      <c r="X61569" s="25"/>
    </row>
    <row r="61570" spans="23:24" x14ac:dyDescent="0.2">
      <c r="W61570" s="25"/>
      <c r="X61570" s="25"/>
    </row>
    <row r="61571" spans="23:24" x14ac:dyDescent="0.2">
      <c r="W61571" s="25"/>
      <c r="X61571" s="25"/>
    </row>
    <row r="61572" spans="23:24" x14ac:dyDescent="0.2">
      <c r="W61572" s="25"/>
      <c r="X61572" s="25"/>
    </row>
    <row r="61573" spans="23:24" x14ac:dyDescent="0.2">
      <c r="W61573" s="25"/>
      <c r="X61573" s="25"/>
    </row>
    <row r="61574" spans="23:24" x14ac:dyDescent="0.2">
      <c r="W61574" s="25"/>
      <c r="X61574" s="25"/>
    </row>
    <row r="61575" spans="23:24" x14ac:dyDescent="0.2">
      <c r="W61575" s="25"/>
      <c r="X61575" s="25"/>
    </row>
    <row r="61576" spans="23:24" x14ac:dyDescent="0.2">
      <c r="W61576" s="25"/>
      <c r="X61576" s="25"/>
    </row>
    <row r="61577" spans="23:24" x14ac:dyDescent="0.2">
      <c r="W61577" s="25"/>
      <c r="X61577" s="25"/>
    </row>
    <row r="61578" spans="23:24" x14ac:dyDescent="0.2">
      <c r="W61578" s="25"/>
      <c r="X61578" s="25"/>
    </row>
    <row r="61579" spans="23:24" x14ac:dyDescent="0.2">
      <c r="W61579" s="25"/>
      <c r="X61579" s="25"/>
    </row>
    <row r="61580" spans="23:24" x14ac:dyDescent="0.2">
      <c r="W61580" s="25"/>
      <c r="X61580" s="25"/>
    </row>
    <row r="61581" spans="23:24" x14ac:dyDescent="0.2">
      <c r="W61581" s="25"/>
      <c r="X61581" s="25"/>
    </row>
    <row r="61582" spans="23:24" x14ac:dyDescent="0.2">
      <c r="W61582" s="25"/>
      <c r="X61582" s="25"/>
    </row>
    <row r="61583" spans="23:24" x14ac:dyDescent="0.2">
      <c r="W61583" s="25"/>
      <c r="X61583" s="25"/>
    </row>
    <row r="61584" spans="23:24" x14ac:dyDescent="0.2">
      <c r="W61584" s="25"/>
      <c r="X61584" s="25"/>
    </row>
    <row r="61585" spans="23:24" x14ac:dyDescent="0.2">
      <c r="W61585" s="25"/>
      <c r="X61585" s="25"/>
    </row>
    <row r="61586" spans="23:24" x14ac:dyDescent="0.2">
      <c r="W61586" s="25"/>
      <c r="X61586" s="25"/>
    </row>
    <row r="61587" spans="23:24" x14ac:dyDescent="0.2">
      <c r="W61587" s="25"/>
      <c r="X61587" s="25"/>
    </row>
    <row r="61588" spans="23:24" x14ac:dyDescent="0.2">
      <c r="W61588" s="25"/>
      <c r="X61588" s="25"/>
    </row>
    <row r="61589" spans="23:24" x14ac:dyDescent="0.2">
      <c r="W61589" s="25"/>
      <c r="X61589" s="25"/>
    </row>
    <row r="61590" spans="23:24" x14ac:dyDescent="0.2">
      <c r="W61590" s="25"/>
      <c r="X61590" s="25"/>
    </row>
    <row r="61591" spans="23:24" x14ac:dyDescent="0.2">
      <c r="W61591" s="25"/>
      <c r="X61591" s="25"/>
    </row>
    <row r="61592" spans="23:24" x14ac:dyDescent="0.2">
      <c r="W61592" s="25"/>
      <c r="X61592" s="25"/>
    </row>
    <row r="61593" spans="23:24" x14ac:dyDescent="0.2">
      <c r="W61593" s="25"/>
      <c r="X61593" s="25"/>
    </row>
    <row r="61594" spans="23:24" x14ac:dyDescent="0.2">
      <c r="W61594" s="25"/>
      <c r="X61594" s="25"/>
    </row>
    <row r="61595" spans="23:24" x14ac:dyDescent="0.2">
      <c r="W61595" s="25"/>
      <c r="X61595" s="25"/>
    </row>
    <row r="61596" spans="23:24" x14ac:dyDescent="0.2">
      <c r="W61596" s="25"/>
      <c r="X61596" s="25"/>
    </row>
    <row r="61597" spans="23:24" x14ac:dyDescent="0.2">
      <c r="W61597" s="25"/>
      <c r="X61597" s="25"/>
    </row>
    <row r="61598" spans="23:24" x14ac:dyDescent="0.2">
      <c r="W61598" s="25"/>
      <c r="X61598" s="25"/>
    </row>
    <row r="61599" spans="23:24" x14ac:dyDescent="0.2">
      <c r="W61599" s="25"/>
      <c r="X61599" s="25"/>
    </row>
    <row r="61600" spans="23:24" x14ac:dyDescent="0.2">
      <c r="W61600" s="25"/>
      <c r="X61600" s="25"/>
    </row>
    <row r="61601" spans="23:24" x14ac:dyDescent="0.2">
      <c r="W61601" s="25"/>
      <c r="X61601" s="25"/>
    </row>
    <row r="61602" spans="23:24" x14ac:dyDescent="0.2">
      <c r="W61602" s="25"/>
      <c r="X61602" s="25"/>
    </row>
    <row r="61603" spans="23:24" x14ac:dyDescent="0.2">
      <c r="W61603" s="25"/>
      <c r="X61603" s="25"/>
    </row>
    <row r="61604" spans="23:24" x14ac:dyDescent="0.2">
      <c r="W61604" s="25"/>
      <c r="X61604" s="25"/>
    </row>
    <row r="61605" spans="23:24" x14ac:dyDescent="0.2">
      <c r="W61605" s="25"/>
      <c r="X61605" s="25"/>
    </row>
    <row r="61606" spans="23:24" x14ac:dyDescent="0.2">
      <c r="W61606" s="25"/>
      <c r="X61606" s="25"/>
    </row>
    <row r="61607" spans="23:24" x14ac:dyDescent="0.2">
      <c r="W61607" s="25"/>
      <c r="X61607" s="25"/>
    </row>
    <row r="61608" spans="23:24" x14ac:dyDescent="0.2">
      <c r="W61608" s="25"/>
      <c r="X61608" s="25"/>
    </row>
    <row r="61609" spans="23:24" x14ac:dyDescent="0.2">
      <c r="W61609" s="25"/>
      <c r="X61609" s="25"/>
    </row>
    <row r="61610" spans="23:24" x14ac:dyDescent="0.2">
      <c r="W61610" s="25"/>
      <c r="X61610" s="25"/>
    </row>
    <row r="61611" spans="23:24" x14ac:dyDescent="0.2">
      <c r="W61611" s="25"/>
      <c r="X61611" s="25"/>
    </row>
    <row r="61612" spans="23:24" x14ac:dyDescent="0.2">
      <c r="W61612" s="25"/>
      <c r="X61612" s="25"/>
    </row>
    <row r="61613" spans="23:24" x14ac:dyDescent="0.2">
      <c r="W61613" s="25"/>
      <c r="X61613" s="25"/>
    </row>
    <row r="61614" spans="23:24" x14ac:dyDescent="0.2">
      <c r="W61614" s="25"/>
      <c r="X61614" s="25"/>
    </row>
    <row r="61615" spans="23:24" x14ac:dyDescent="0.2">
      <c r="W61615" s="25"/>
      <c r="X61615" s="25"/>
    </row>
    <row r="61616" spans="23:24" x14ac:dyDescent="0.2">
      <c r="W61616" s="25"/>
      <c r="X61616" s="25"/>
    </row>
    <row r="61617" spans="23:24" x14ac:dyDescent="0.2">
      <c r="W61617" s="25"/>
      <c r="X61617" s="25"/>
    </row>
    <row r="61618" spans="23:24" x14ac:dyDescent="0.2">
      <c r="W61618" s="25"/>
      <c r="X61618" s="25"/>
    </row>
    <row r="61619" spans="23:24" x14ac:dyDescent="0.2">
      <c r="W61619" s="25"/>
      <c r="X61619" s="25"/>
    </row>
    <row r="61620" spans="23:24" x14ac:dyDescent="0.2">
      <c r="W61620" s="25"/>
      <c r="X61620" s="25"/>
    </row>
    <row r="61621" spans="23:24" x14ac:dyDescent="0.2">
      <c r="W61621" s="25"/>
      <c r="X61621" s="25"/>
    </row>
    <row r="61622" spans="23:24" x14ac:dyDescent="0.2">
      <c r="W61622" s="25"/>
      <c r="X61622" s="25"/>
    </row>
    <row r="61623" spans="23:24" x14ac:dyDescent="0.2">
      <c r="W61623" s="25"/>
      <c r="X61623" s="25"/>
    </row>
    <row r="61624" spans="23:24" x14ac:dyDescent="0.2">
      <c r="W61624" s="25"/>
      <c r="X61624" s="25"/>
    </row>
    <row r="61625" spans="23:24" x14ac:dyDescent="0.2">
      <c r="W61625" s="25"/>
      <c r="X61625" s="25"/>
    </row>
    <row r="61626" spans="23:24" x14ac:dyDescent="0.2">
      <c r="W61626" s="25"/>
      <c r="X61626" s="25"/>
    </row>
    <row r="61627" spans="23:24" x14ac:dyDescent="0.2">
      <c r="W61627" s="25"/>
      <c r="X61627" s="25"/>
    </row>
    <row r="61628" spans="23:24" x14ac:dyDescent="0.2">
      <c r="W61628" s="25"/>
      <c r="X61628" s="25"/>
    </row>
    <row r="61629" spans="23:24" x14ac:dyDescent="0.2">
      <c r="W61629" s="25"/>
      <c r="X61629" s="25"/>
    </row>
    <row r="61630" spans="23:24" x14ac:dyDescent="0.2">
      <c r="W61630" s="25"/>
      <c r="X61630" s="25"/>
    </row>
    <row r="61631" spans="23:24" x14ac:dyDescent="0.2">
      <c r="W61631" s="25"/>
      <c r="X61631" s="25"/>
    </row>
    <row r="61632" spans="23:24" x14ac:dyDescent="0.2">
      <c r="W61632" s="25"/>
      <c r="X61632" s="25"/>
    </row>
    <row r="61633" spans="23:24" x14ac:dyDescent="0.2">
      <c r="W61633" s="25"/>
      <c r="X61633" s="25"/>
    </row>
    <row r="61634" spans="23:24" x14ac:dyDescent="0.2">
      <c r="W61634" s="25"/>
      <c r="X61634" s="25"/>
    </row>
    <row r="61635" spans="23:24" x14ac:dyDescent="0.2">
      <c r="W61635" s="25"/>
      <c r="X61635" s="25"/>
    </row>
    <row r="61636" spans="23:24" x14ac:dyDescent="0.2">
      <c r="W61636" s="25"/>
      <c r="X61636" s="25"/>
    </row>
    <row r="61637" spans="23:24" x14ac:dyDescent="0.2">
      <c r="W61637" s="25"/>
      <c r="X61637" s="25"/>
    </row>
    <row r="61638" spans="23:24" x14ac:dyDescent="0.2">
      <c r="W61638" s="25"/>
      <c r="X61638" s="25"/>
    </row>
    <row r="61639" spans="23:24" x14ac:dyDescent="0.2">
      <c r="W61639" s="25"/>
      <c r="X61639" s="25"/>
    </row>
    <row r="61640" spans="23:24" x14ac:dyDescent="0.2">
      <c r="W61640" s="25"/>
      <c r="X61640" s="25"/>
    </row>
    <row r="61641" spans="23:24" x14ac:dyDescent="0.2">
      <c r="W61641" s="25"/>
      <c r="X61641" s="25"/>
    </row>
    <row r="61642" spans="23:24" x14ac:dyDescent="0.2">
      <c r="W61642" s="25"/>
      <c r="X61642" s="25"/>
    </row>
    <row r="61643" spans="23:24" x14ac:dyDescent="0.2">
      <c r="W61643" s="25"/>
      <c r="X61643" s="25"/>
    </row>
    <row r="61644" spans="23:24" x14ac:dyDescent="0.2">
      <c r="W61644" s="25"/>
      <c r="X61644" s="25"/>
    </row>
    <row r="61645" spans="23:24" x14ac:dyDescent="0.2">
      <c r="W61645" s="25"/>
      <c r="X61645" s="25"/>
    </row>
    <row r="61646" spans="23:24" x14ac:dyDescent="0.2">
      <c r="W61646" s="25"/>
      <c r="X61646" s="25"/>
    </row>
    <row r="61647" spans="23:24" x14ac:dyDescent="0.2">
      <c r="W61647" s="25"/>
      <c r="X61647" s="25"/>
    </row>
    <row r="61648" spans="23:24" x14ac:dyDescent="0.2">
      <c r="W61648" s="25"/>
      <c r="X61648" s="25"/>
    </row>
    <row r="61649" spans="23:24" x14ac:dyDescent="0.2">
      <c r="W61649" s="25"/>
      <c r="X61649" s="25"/>
    </row>
    <row r="61650" spans="23:24" x14ac:dyDescent="0.2">
      <c r="W61650" s="25"/>
      <c r="X61650" s="25"/>
    </row>
    <row r="61651" spans="23:24" x14ac:dyDescent="0.2">
      <c r="W61651" s="25"/>
      <c r="X61651" s="25"/>
    </row>
    <row r="61652" spans="23:24" x14ac:dyDescent="0.2">
      <c r="W61652" s="25"/>
      <c r="X61652" s="25"/>
    </row>
    <row r="61653" spans="23:24" x14ac:dyDescent="0.2">
      <c r="W61653" s="25"/>
      <c r="X61653" s="25"/>
    </row>
    <row r="61654" spans="23:24" x14ac:dyDescent="0.2">
      <c r="W61654" s="25"/>
      <c r="X61654" s="25"/>
    </row>
    <row r="61655" spans="23:24" x14ac:dyDescent="0.2">
      <c r="W61655" s="25"/>
      <c r="X61655" s="25"/>
    </row>
    <row r="61656" spans="23:24" x14ac:dyDescent="0.2">
      <c r="W61656" s="25"/>
      <c r="X61656" s="25"/>
    </row>
    <row r="61657" spans="23:24" x14ac:dyDescent="0.2">
      <c r="W61657" s="25"/>
      <c r="X61657" s="25"/>
    </row>
    <row r="61658" spans="23:24" x14ac:dyDescent="0.2">
      <c r="W61658" s="25"/>
      <c r="X61658" s="25"/>
    </row>
    <row r="61659" spans="23:24" x14ac:dyDescent="0.2">
      <c r="W61659" s="25"/>
      <c r="X61659" s="25"/>
    </row>
    <row r="61660" spans="23:24" x14ac:dyDescent="0.2">
      <c r="W61660" s="25"/>
      <c r="X61660" s="25"/>
    </row>
    <row r="61661" spans="23:24" x14ac:dyDescent="0.2">
      <c r="W61661" s="25"/>
      <c r="X61661" s="25"/>
    </row>
    <row r="61662" spans="23:24" x14ac:dyDescent="0.2">
      <c r="W61662" s="25"/>
      <c r="X61662" s="25"/>
    </row>
    <row r="61663" spans="23:24" x14ac:dyDescent="0.2">
      <c r="W61663" s="25"/>
      <c r="X61663" s="25"/>
    </row>
    <row r="61664" spans="23:24" x14ac:dyDescent="0.2">
      <c r="W61664" s="25"/>
      <c r="X61664" s="25"/>
    </row>
    <row r="61665" spans="23:24" x14ac:dyDescent="0.2">
      <c r="W61665" s="25"/>
      <c r="X61665" s="25"/>
    </row>
    <row r="61666" spans="23:24" x14ac:dyDescent="0.2">
      <c r="W61666" s="25"/>
      <c r="X61666" s="25"/>
    </row>
    <row r="61667" spans="23:24" x14ac:dyDescent="0.2">
      <c r="W61667" s="25"/>
      <c r="X61667" s="25"/>
    </row>
    <row r="61668" spans="23:24" x14ac:dyDescent="0.2">
      <c r="W61668" s="25"/>
      <c r="X61668" s="25"/>
    </row>
    <row r="61669" spans="23:24" x14ac:dyDescent="0.2">
      <c r="W61669" s="25"/>
      <c r="X61669" s="25"/>
    </row>
    <row r="61670" spans="23:24" x14ac:dyDescent="0.2">
      <c r="W61670" s="25"/>
      <c r="X61670" s="25"/>
    </row>
    <row r="61671" spans="23:24" x14ac:dyDescent="0.2">
      <c r="W61671" s="25"/>
      <c r="X61671" s="25"/>
    </row>
    <row r="61672" spans="23:24" x14ac:dyDescent="0.2">
      <c r="W61672" s="25"/>
      <c r="X61672" s="25"/>
    </row>
    <row r="61673" spans="23:24" x14ac:dyDescent="0.2">
      <c r="W61673" s="25"/>
      <c r="X61673" s="25"/>
    </row>
    <row r="61674" spans="23:24" x14ac:dyDescent="0.2">
      <c r="W61674" s="25"/>
      <c r="X61674" s="25"/>
    </row>
    <row r="61675" spans="23:24" x14ac:dyDescent="0.2">
      <c r="W61675" s="25"/>
      <c r="X61675" s="25"/>
    </row>
    <row r="61676" spans="23:24" x14ac:dyDescent="0.2">
      <c r="W61676" s="25"/>
      <c r="X61676" s="25"/>
    </row>
    <row r="61677" spans="23:24" x14ac:dyDescent="0.2">
      <c r="W61677" s="25"/>
      <c r="X61677" s="25"/>
    </row>
    <row r="61678" spans="23:24" x14ac:dyDescent="0.2">
      <c r="W61678" s="25"/>
      <c r="X61678" s="25"/>
    </row>
    <row r="61679" spans="23:24" x14ac:dyDescent="0.2">
      <c r="W61679" s="25"/>
      <c r="X61679" s="25"/>
    </row>
    <row r="61680" spans="23:24" x14ac:dyDescent="0.2">
      <c r="W61680" s="25"/>
      <c r="X61680" s="25"/>
    </row>
    <row r="61681" spans="23:24" x14ac:dyDescent="0.2">
      <c r="W61681" s="25"/>
      <c r="X61681" s="25"/>
    </row>
    <row r="61682" spans="23:24" x14ac:dyDescent="0.2">
      <c r="W61682" s="25"/>
      <c r="X61682" s="25"/>
    </row>
    <row r="61683" spans="23:24" x14ac:dyDescent="0.2">
      <c r="W61683" s="25"/>
      <c r="X61683" s="25"/>
    </row>
    <row r="61684" spans="23:24" x14ac:dyDescent="0.2">
      <c r="W61684" s="25"/>
      <c r="X61684" s="25"/>
    </row>
    <row r="61685" spans="23:24" x14ac:dyDescent="0.2">
      <c r="W61685" s="25"/>
      <c r="X61685" s="25"/>
    </row>
    <row r="61686" spans="23:24" x14ac:dyDescent="0.2">
      <c r="W61686" s="25"/>
      <c r="X61686" s="25"/>
    </row>
    <row r="61687" spans="23:24" x14ac:dyDescent="0.2">
      <c r="W61687" s="25"/>
      <c r="X61687" s="25"/>
    </row>
    <row r="61688" spans="23:24" x14ac:dyDescent="0.2">
      <c r="W61688" s="25"/>
      <c r="X61688" s="25"/>
    </row>
    <row r="61689" spans="23:24" x14ac:dyDescent="0.2">
      <c r="W61689" s="25"/>
      <c r="X61689" s="25"/>
    </row>
    <row r="61690" spans="23:24" x14ac:dyDescent="0.2">
      <c r="W61690" s="25"/>
      <c r="X61690" s="25"/>
    </row>
    <row r="61691" spans="23:24" x14ac:dyDescent="0.2">
      <c r="W61691" s="25"/>
      <c r="X61691" s="25"/>
    </row>
    <row r="61692" spans="23:24" x14ac:dyDescent="0.2">
      <c r="W61692" s="25"/>
      <c r="X61692" s="25"/>
    </row>
    <row r="61693" spans="23:24" x14ac:dyDescent="0.2">
      <c r="W61693" s="25"/>
      <c r="X61693" s="25"/>
    </row>
    <row r="61694" spans="23:24" x14ac:dyDescent="0.2">
      <c r="W61694" s="25"/>
      <c r="X61694" s="25"/>
    </row>
    <row r="61695" spans="23:24" x14ac:dyDescent="0.2">
      <c r="W61695" s="25"/>
      <c r="X61695" s="25"/>
    </row>
    <row r="61696" spans="23:24" x14ac:dyDescent="0.2">
      <c r="W61696" s="25"/>
      <c r="X61696" s="25"/>
    </row>
    <row r="61697" spans="23:24" x14ac:dyDescent="0.2">
      <c r="W61697" s="25"/>
      <c r="X61697" s="25"/>
    </row>
    <row r="61698" spans="23:24" x14ac:dyDescent="0.2">
      <c r="W61698" s="25"/>
      <c r="X61698" s="25"/>
    </row>
    <row r="61699" spans="23:24" x14ac:dyDescent="0.2">
      <c r="W61699" s="25"/>
      <c r="X61699" s="25"/>
    </row>
    <row r="61700" spans="23:24" x14ac:dyDescent="0.2">
      <c r="W61700" s="25"/>
      <c r="X61700" s="25"/>
    </row>
    <row r="61701" spans="23:24" x14ac:dyDescent="0.2">
      <c r="W61701" s="25"/>
      <c r="X61701" s="25"/>
    </row>
    <row r="61702" spans="23:24" x14ac:dyDescent="0.2">
      <c r="W61702" s="25"/>
      <c r="X61702" s="25"/>
    </row>
    <row r="61703" spans="23:24" x14ac:dyDescent="0.2">
      <c r="W61703" s="25"/>
      <c r="X61703" s="25"/>
    </row>
    <row r="61704" spans="23:24" x14ac:dyDescent="0.2">
      <c r="W61704" s="25"/>
      <c r="X61704" s="25"/>
    </row>
    <row r="61705" spans="23:24" x14ac:dyDescent="0.2">
      <c r="W61705" s="25"/>
      <c r="X61705" s="25"/>
    </row>
    <row r="61706" spans="23:24" x14ac:dyDescent="0.2">
      <c r="W61706" s="25"/>
      <c r="X61706" s="25"/>
    </row>
    <row r="61707" spans="23:24" x14ac:dyDescent="0.2">
      <c r="W61707" s="25"/>
      <c r="X61707" s="25"/>
    </row>
    <row r="61708" spans="23:24" x14ac:dyDescent="0.2">
      <c r="W61708" s="25"/>
      <c r="X61708" s="25"/>
    </row>
    <row r="61709" spans="23:24" x14ac:dyDescent="0.2">
      <c r="W61709" s="25"/>
      <c r="X61709" s="25"/>
    </row>
    <row r="61710" spans="23:24" x14ac:dyDescent="0.2">
      <c r="W61710" s="25"/>
      <c r="X61710" s="25"/>
    </row>
    <row r="61711" spans="23:24" x14ac:dyDescent="0.2">
      <c r="W61711" s="25"/>
      <c r="X61711" s="25"/>
    </row>
    <row r="61712" spans="23:24" x14ac:dyDescent="0.2">
      <c r="W61712" s="25"/>
      <c r="X61712" s="25"/>
    </row>
    <row r="61713" spans="23:24" x14ac:dyDescent="0.2">
      <c r="W61713" s="25"/>
      <c r="X61713" s="25"/>
    </row>
    <row r="61714" spans="23:24" x14ac:dyDescent="0.2">
      <c r="W61714" s="25"/>
      <c r="X61714" s="25"/>
    </row>
    <row r="61715" spans="23:24" x14ac:dyDescent="0.2">
      <c r="W61715" s="25"/>
      <c r="X61715" s="25"/>
    </row>
    <row r="61716" spans="23:24" x14ac:dyDescent="0.2">
      <c r="W61716" s="25"/>
      <c r="X61716" s="25"/>
    </row>
    <row r="61717" spans="23:24" x14ac:dyDescent="0.2">
      <c r="W61717" s="25"/>
      <c r="X61717" s="25"/>
    </row>
    <row r="61718" spans="23:24" x14ac:dyDescent="0.2">
      <c r="W61718" s="25"/>
      <c r="X61718" s="25"/>
    </row>
    <row r="61719" spans="23:24" x14ac:dyDescent="0.2">
      <c r="W61719" s="25"/>
      <c r="X61719" s="25"/>
    </row>
    <row r="61720" spans="23:24" x14ac:dyDescent="0.2">
      <c r="W61720" s="25"/>
      <c r="X61720" s="25"/>
    </row>
    <row r="61721" spans="23:24" x14ac:dyDescent="0.2">
      <c r="W61721" s="25"/>
      <c r="X61721" s="25"/>
    </row>
    <row r="61722" spans="23:24" x14ac:dyDescent="0.2">
      <c r="W61722" s="25"/>
      <c r="X61722" s="25"/>
    </row>
    <row r="61723" spans="23:24" x14ac:dyDescent="0.2">
      <c r="W61723" s="25"/>
      <c r="X61723" s="25"/>
    </row>
    <row r="61724" spans="23:24" x14ac:dyDescent="0.2">
      <c r="W61724" s="25"/>
      <c r="X61724" s="25"/>
    </row>
    <row r="61725" spans="23:24" x14ac:dyDescent="0.2">
      <c r="W61725" s="25"/>
      <c r="X61725" s="25"/>
    </row>
    <row r="61726" spans="23:24" x14ac:dyDescent="0.2">
      <c r="W61726" s="25"/>
      <c r="X61726" s="25"/>
    </row>
    <row r="61727" spans="23:24" x14ac:dyDescent="0.2">
      <c r="W61727" s="25"/>
      <c r="X61727" s="25"/>
    </row>
    <row r="61728" spans="23:24" x14ac:dyDescent="0.2">
      <c r="W61728" s="25"/>
      <c r="X61728" s="25"/>
    </row>
    <row r="61729" spans="23:24" x14ac:dyDescent="0.2">
      <c r="W61729" s="25"/>
      <c r="X61729" s="25"/>
    </row>
    <row r="61730" spans="23:24" x14ac:dyDescent="0.2">
      <c r="W61730" s="25"/>
      <c r="X61730" s="25"/>
    </row>
    <row r="61731" spans="23:24" x14ac:dyDescent="0.2">
      <c r="W61731" s="25"/>
      <c r="X61731" s="25"/>
    </row>
    <row r="61732" spans="23:24" x14ac:dyDescent="0.2">
      <c r="W61732" s="25"/>
      <c r="X61732" s="25"/>
    </row>
    <row r="61733" spans="23:24" x14ac:dyDescent="0.2">
      <c r="W61733" s="25"/>
      <c r="X61733" s="25"/>
    </row>
    <row r="61734" spans="23:24" x14ac:dyDescent="0.2">
      <c r="W61734" s="25"/>
      <c r="X61734" s="25"/>
    </row>
    <row r="61735" spans="23:24" x14ac:dyDescent="0.2">
      <c r="W61735" s="25"/>
      <c r="X61735" s="25"/>
    </row>
    <row r="61736" spans="23:24" x14ac:dyDescent="0.2">
      <c r="W61736" s="25"/>
      <c r="X61736" s="25"/>
    </row>
    <row r="61737" spans="23:24" x14ac:dyDescent="0.2">
      <c r="W61737" s="25"/>
      <c r="X61737" s="25"/>
    </row>
    <row r="61738" spans="23:24" x14ac:dyDescent="0.2">
      <c r="W61738" s="25"/>
      <c r="X61738" s="25"/>
    </row>
    <row r="61739" spans="23:24" x14ac:dyDescent="0.2">
      <c r="W61739" s="25"/>
      <c r="X61739" s="25"/>
    </row>
    <row r="61740" spans="23:24" x14ac:dyDescent="0.2">
      <c r="W61740" s="25"/>
      <c r="X61740" s="25"/>
    </row>
    <row r="61741" spans="23:24" x14ac:dyDescent="0.2">
      <c r="W61741" s="25"/>
      <c r="X61741" s="25"/>
    </row>
    <row r="61742" spans="23:24" x14ac:dyDescent="0.2">
      <c r="W61742" s="25"/>
      <c r="X61742" s="25"/>
    </row>
    <row r="61743" spans="23:24" x14ac:dyDescent="0.2">
      <c r="W61743" s="25"/>
      <c r="X61743" s="25"/>
    </row>
    <row r="61744" spans="23:24" x14ac:dyDescent="0.2">
      <c r="W61744" s="25"/>
      <c r="X61744" s="25"/>
    </row>
    <row r="61745" spans="23:24" x14ac:dyDescent="0.2">
      <c r="W61745" s="25"/>
      <c r="X61745" s="25"/>
    </row>
    <row r="61746" spans="23:24" x14ac:dyDescent="0.2">
      <c r="W61746" s="25"/>
      <c r="X61746" s="25"/>
    </row>
    <row r="61747" spans="23:24" x14ac:dyDescent="0.2">
      <c r="W61747" s="25"/>
      <c r="X61747" s="25"/>
    </row>
    <row r="61748" spans="23:24" x14ac:dyDescent="0.2">
      <c r="W61748" s="25"/>
      <c r="X61748" s="25"/>
    </row>
    <row r="61749" spans="23:24" x14ac:dyDescent="0.2">
      <c r="W61749" s="25"/>
      <c r="X61749" s="25"/>
    </row>
    <row r="61750" spans="23:24" x14ac:dyDescent="0.2">
      <c r="W61750" s="25"/>
      <c r="X61750" s="25"/>
    </row>
    <row r="61751" spans="23:24" x14ac:dyDescent="0.2">
      <c r="W61751" s="25"/>
      <c r="X61751" s="25"/>
    </row>
    <row r="61752" spans="23:24" x14ac:dyDescent="0.2">
      <c r="W61752" s="25"/>
      <c r="X61752" s="25"/>
    </row>
    <row r="61753" spans="23:24" x14ac:dyDescent="0.2">
      <c r="W61753" s="25"/>
      <c r="X61753" s="25"/>
    </row>
    <row r="61754" spans="23:24" x14ac:dyDescent="0.2">
      <c r="W61754" s="25"/>
      <c r="X61754" s="25"/>
    </row>
    <row r="61755" spans="23:24" x14ac:dyDescent="0.2">
      <c r="W61755" s="25"/>
      <c r="X61755" s="25"/>
    </row>
    <row r="61756" spans="23:24" x14ac:dyDescent="0.2">
      <c r="W61756" s="25"/>
      <c r="X61756" s="25"/>
    </row>
    <row r="61757" spans="23:24" x14ac:dyDescent="0.2">
      <c r="W61757" s="25"/>
      <c r="X61757" s="25"/>
    </row>
    <row r="61758" spans="23:24" x14ac:dyDescent="0.2">
      <c r="W61758" s="25"/>
      <c r="X61758" s="25"/>
    </row>
    <row r="61759" spans="23:24" x14ac:dyDescent="0.2">
      <c r="W61759" s="25"/>
      <c r="X61759" s="25"/>
    </row>
    <row r="61760" spans="23:24" x14ac:dyDescent="0.2">
      <c r="W61760" s="25"/>
      <c r="X61760" s="25"/>
    </row>
    <row r="61761" spans="23:24" x14ac:dyDescent="0.2">
      <c r="W61761" s="25"/>
      <c r="X61761" s="25"/>
    </row>
    <row r="61762" spans="23:24" x14ac:dyDescent="0.2">
      <c r="W61762" s="25"/>
      <c r="X61762" s="25"/>
    </row>
    <row r="61763" spans="23:24" x14ac:dyDescent="0.2">
      <c r="W61763" s="25"/>
      <c r="X61763" s="25"/>
    </row>
    <row r="61764" spans="23:24" x14ac:dyDescent="0.2">
      <c r="W61764" s="25"/>
      <c r="X61764" s="25"/>
    </row>
    <row r="61765" spans="23:24" x14ac:dyDescent="0.2">
      <c r="W61765" s="25"/>
      <c r="X61765" s="25"/>
    </row>
    <row r="61766" spans="23:24" x14ac:dyDescent="0.2">
      <c r="W61766" s="25"/>
      <c r="X61766" s="25"/>
    </row>
    <row r="61767" spans="23:24" x14ac:dyDescent="0.2">
      <c r="W61767" s="25"/>
      <c r="X61767" s="25"/>
    </row>
    <row r="61768" spans="23:24" x14ac:dyDescent="0.2">
      <c r="W61768" s="25"/>
      <c r="X61768" s="25"/>
    </row>
    <row r="61769" spans="23:24" x14ac:dyDescent="0.2">
      <c r="W61769" s="25"/>
      <c r="X61769" s="25"/>
    </row>
    <row r="61770" spans="23:24" x14ac:dyDescent="0.2">
      <c r="W61770" s="25"/>
      <c r="X61770" s="25"/>
    </row>
    <row r="61771" spans="23:24" x14ac:dyDescent="0.2">
      <c r="W61771" s="25"/>
      <c r="X61771" s="25"/>
    </row>
    <row r="61772" spans="23:24" x14ac:dyDescent="0.2">
      <c r="W61772" s="25"/>
      <c r="X61772" s="25"/>
    </row>
    <row r="61773" spans="23:24" x14ac:dyDescent="0.2">
      <c r="W61773" s="25"/>
      <c r="X61773" s="25"/>
    </row>
    <row r="61774" spans="23:24" x14ac:dyDescent="0.2">
      <c r="W61774" s="25"/>
      <c r="X61774" s="25"/>
    </row>
    <row r="61775" spans="23:24" x14ac:dyDescent="0.2">
      <c r="W61775" s="25"/>
      <c r="X61775" s="25"/>
    </row>
    <row r="61776" spans="23:24" x14ac:dyDescent="0.2">
      <c r="W61776" s="25"/>
      <c r="X61776" s="25"/>
    </row>
    <row r="61777" spans="23:24" x14ac:dyDescent="0.2">
      <c r="W61777" s="25"/>
      <c r="X61777" s="25"/>
    </row>
    <row r="61778" spans="23:24" x14ac:dyDescent="0.2">
      <c r="W61778" s="25"/>
      <c r="X61778" s="25"/>
    </row>
    <row r="61779" spans="23:24" x14ac:dyDescent="0.2">
      <c r="W61779" s="25"/>
      <c r="X61779" s="25"/>
    </row>
    <row r="61780" spans="23:24" x14ac:dyDescent="0.2">
      <c r="W61780" s="25"/>
      <c r="X61780" s="25"/>
    </row>
    <row r="61781" spans="23:24" x14ac:dyDescent="0.2">
      <c r="W61781" s="25"/>
      <c r="X61781" s="25"/>
    </row>
    <row r="61782" spans="23:24" x14ac:dyDescent="0.2">
      <c r="W61782" s="25"/>
      <c r="X61782" s="25"/>
    </row>
    <row r="61783" spans="23:24" x14ac:dyDescent="0.2">
      <c r="W61783" s="25"/>
      <c r="X61783" s="25"/>
    </row>
    <row r="61784" spans="23:24" x14ac:dyDescent="0.2">
      <c r="W61784" s="25"/>
      <c r="X61784" s="25"/>
    </row>
    <row r="61785" spans="23:24" x14ac:dyDescent="0.2">
      <c r="W61785" s="25"/>
      <c r="X61785" s="25"/>
    </row>
    <row r="61786" spans="23:24" x14ac:dyDescent="0.2">
      <c r="W61786" s="25"/>
      <c r="X61786" s="25"/>
    </row>
    <row r="61787" spans="23:24" x14ac:dyDescent="0.2">
      <c r="W61787" s="25"/>
      <c r="X61787" s="25"/>
    </row>
    <row r="61788" spans="23:24" x14ac:dyDescent="0.2">
      <c r="W61788" s="25"/>
      <c r="X61788" s="25"/>
    </row>
    <row r="61789" spans="23:24" x14ac:dyDescent="0.2">
      <c r="W61789" s="25"/>
      <c r="X61789" s="25"/>
    </row>
    <row r="61790" spans="23:24" x14ac:dyDescent="0.2">
      <c r="W61790" s="25"/>
      <c r="X61790" s="25"/>
    </row>
    <row r="61791" spans="23:24" x14ac:dyDescent="0.2">
      <c r="W61791" s="25"/>
      <c r="X61791" s="25"/>
    </row>
    <row r="61792" spans="23:24" x14ac:dyDescent="0.2">
      <c r="W61792" s="25"/>
      <c r="X61792" s="25"/>
    </row>
    <row r="61793" spans="23:24" x14ac:dyDescent="0.2">
      <c r="W61793" s="25"/>
      <c r="X61793" s="25"/>
    </row>
    <row r="61794" spans="23:24" x14ac:dyDescent="0.2">
      <c r="W61794" s="25"/>
      <c r="X61794" s="25"/>
    </row>
    <row r="61795" spans="23:24" x14ac:dyDescent="0.2">
      <c r="W61795" s="25"/>
      <c r="X61795" s="25"/>
    </row>
    <row r="61796" spans="23:24" x14ac:dyDescent="0.2">
      <c r="W61796" s="25"/>
      <c r="X61796" s="25"/>
    </row>
    <row r="61797" spans="23:24" x14ac:dyDescent="0.2">
      <c r="W61797" s="25"/>
      <c r="X61797" s="25"/>
    </row>
    <row r="61798" spans="23:24" x14ac:dyDescent="0.2">
      <c r="W61798" s="25"/>
      <c r="X61798" s="25"/>
    </row>
    <row r="61799" spans="23:24" x14ac:dyDescent="0.2">
      <c r="W61799" s="25"/>
      <c r="X61799" s="25"/>
    </row>
    <row r="61800" spans="23:24" x14ac:dyDescent="0.2">
      <c r="W61800" s="25"/>
      <c r="X61800" s="25"/>
    </row>
    <row r="61801" spans="23:24" x14ac:dyDescent="0.2">
      <c r="W61801" s="25"/>
      <c r="X61801" s="25"/>
    </row>
    <row r="61802" spans="23:24" x14ac:dyDescent="0.2">
      <c r="W61802" s="25"/>
      <c r="X61802" s="25"/>
    </row>
    <row r="61803" spans="23:24" x14ac:dyDescent="0.2">
      <c r="W61803" s="25"/>
      <c r="X61803" s="25"/>
    </row>
    <row r="61804" spans="23:24" x14ac:dyDescent="0.2">
      <c r="W61804" s="25"/>
      <c r="X61804" s="25"/>
    </row>
    <row r="61805" spans="23:24" x14ac:dyDescent="0.2">
      <c r="W61805" s="25"/>
      <c r="X61805" s="25"/>
    </row>
    <row r="61806" spans="23:24" x14ac:dyDescent="0.2">
      <c r="W61806" s="25"/>
      <c r="X61806" s="25"/>
    </row>
    <row r="61807" spans="23:24" x14ac:dyDescent="0.2">
      <c r="W61807" s="25"/>
      <c r="X61807" s="25"/>
    </row>
    <row r="61808" spans="23:24" x14ac:dyDescent="0.2">
      <c r="W61808" s="25"/>
      <c r="X61808" s="25"/>
    </row>
    <row r="61809" spans="23:24" x14ac:dyDescent="0.2">
      <c r="W61809" s="25"/>
      <c r="X61809" s="25"/>
    </row>
    <row r="61810" spans="23:24" x14ac:dyDescent="0.2">
      <c r="W61810" s="25"/>
      <c r="X61810" s="25"/>
    </row>
    <row r="61811" spans="23:24" x14ac:dyDescent="0.2">
      <c r="W61811" s="25"/>
      <c r="X61811" s="25"/>
    </row>
    <row r="61812" spans="23:24" x14ac:dyDescent="0.2">
      <c r="W61812" s="25"/>
      <c r="X61812" s="25"/>
    </row>
    <row r="61813" spans="23:24" x14ac:dyDescent="0.2">
      <c r="W61813" s="25"/>
      <c r="X61813" s="25"/>
    </row>
    <row r="61814" spans="23:24" x14ac:dyDescent="0.2">
      <c r="W61814" s="25"/>
      <c r="X61814" s="25"/>
    </row>
    <row r="61815" spans="23:24" x14ac:dyDescent="0.2">
      <c r="W61815" s="25"/>
      <c r="X61815" s="25"/>
    </row>
    <row r="61816" spans="23:24" x14ac:dyDescent="0.2">
      <c r="W61816" s="25"/>
      <c r="X61816" s="25"/>
    </row>
    <row r="61817" spans="23:24" x14ac:dyDescent="0.2">
      <c r="W61817" s="25"/>
      <c r="X61817" s="25"/>
    </row>
    <row r="61818" spans="23:24" x14ac:dyDescent="0.2">
      <c r="W61818" s="25"/>
      <c r="X61818" s="25"/>
    </row>
    <row r="61819" spans="23:24" x14ac:dyDescent="0.2">
      <c r="W61819" s="25"/>
      <c r="X61819" s="25"/>
    </row>
    <row r="61820" spans="23:24" x14ac:dyDescent="0.2">
      <c r="W61820" s="25"/>
      <c r="X61820" s="25"/>
    </row>
    <row r="61821" spans="23:24" x14ac:dyDescent="0.2">
      <c r="W61821" s="25"/>
      <c r="X61821" s="25"/>
    </row>
    <row r="61822" spans="23:24" x14ac:dyDescent="0.2">
      <c r="W61822" s="25"/>
      <c r="X61822" s="25"/>
    </row>
    <row r="61823" spans="23:24" x14ac:dyDescent="0.2">
      <c r="W61823" s="25"/>
      <c r="X61823" s="25"/>
    </row>
    <row r="61824" spans="23:24" x14ac:dyDescent="0.2">
      <c r="W61824" s="25"/>
      <c r="X61824" s="25"/>
    </row>
    <row r="61825" spans="23:24" x14ac:dyDescent="0.2">
      <c r="W61825" s="25"/>
      <c r="X61825" s="25"/>
    </row>
    <row r="61826" spans="23:24" x14ac:dyDescent="0.2">
      <c r="W61826" s="25"/>
      <c r="X61826" s="25"/>
    </row>
    <row r="61827" spans="23:24" x14ac:dyDescent="0.2">
      <c r="W61827" s="25"/>
      <c r="X61827" s="25"/>
    </row>
    <row r="61828" spans="23:24" x14ac:dyDescent="0.2">
      <c r="W61828" s="25"/>
      <c r="X61828" s="25"/>
    </row>
    <row r="61829" spans="23:24" x14ac:dyDescent="0.2">
      <c r="W61829" s="25"/>
      <c r="X61829" s="25"/>
    </row>
    <row r="61830" spans="23:24" x14ac:dyDescent="0.2">
      <c r="W61830" s="25"/>
      <c r="X61830" s="25"/>
    </row>
    <row r="61831" spans="23:24" x14ac:dyDescent="0.2">
      <c r="W61831" s="25"/>
      <c r="X61831" s="25"/>
    </row>
    <row r="61832" spans="23:24" x14ac:dyDescent="0.2">
      <c r="W61832" s="25"/>
      <c r="X61832" s="25"/>
    </row>
    <row r="61833" spans="23:24" x14ac:dyDescent="0.2">
      <c r="W61833" s="25"/>
      <c r="X61833" s="25"/>
    </row>
    <row r="61834" spans="23:24" x14ac:dyDescent="0.2">
      <c r="W61834" s="25"/>
      <c r="X61834" s="25"/>
    </row>
    <row r="61835" spans="23:24" x14ac:dyDescent="0.2">
      <c r="W61835" s="25"/>
      <c r="X61835" s="25"/>
    </row>
    <row r="61836" spans="23:24" x14ac:dyDescent="0.2">
      <c r="W61836" s="25"/>
      <c r="X61836" s="25"/>
    </row>
    <row r="61837" spans="23:24" x14ac:dyDescent="0.2">
      <c r="W61837" s="25"/>
      <c r="X61837" s="25"/>
    </row>
    <row r="61838" spans="23:24" x14ac:dyDescent="0.2">
      <c r="W61838" s="25"/>
      <c r="X61838" s="25"/>
    </row>
    <row r="61839" spans="23:24" x14ac:dyDescent="0.2">
      <c r="W61839" s="25"/>
      <c r="X61839" s="25"/>
    </row>
    <row r="61840" spans="23:24" x14ac:dyDescent="0.2">
      <c r="W61840" s="25"/>
      <c r="X61840" s="25"/>
    </row>
    <row r="61841" spans="23:24" x14ac:dyDescent="0.2">
      <c r="W61841" s="25"/>
      <c r="X61841" s="25"/>
    </row>
    <row r="61842" spans="23:24" x14ac:dyDescent="0.2">
      <c r="W61842" s="25"/>
      <c r="X61842" s="25"/>
    </row>
    <row r="61843" spans="23:24" x14ac:dyDescent="0.2">
      <c r="W61843" s="25"/>
      <c r="X61843" s="25"/>
    </row>
    <row r="61844" spans="23:24" x14ac:dyDescent="0.2">
      <c r="W61844" s="25"/>
      <c r="X61844" s="25"/>
    </row>
    <row r="61845" spans="23:24" x14ac:dyDescent="0.2">
      <c r="W61845" s="25"/>
      <c r="X61845" s="25"/>
    </row>
    <row r="61846" spans="23:24" x14ac:dyDescent="0.2">
      <c r="W61846" s="25"/>
      <c r="X61846" s="25"/>
    </row>
    <row r="61847" spans="23:24" x14ac:dyDescent="0.2">
      <c r="W61847" s="25"/>
      <c r="X61847" s="25"/>
    </row>
    <row r="61848" spans="23:24" x14ac:dyDescent="0.2">
      <c r="W61848" s="25"/>
      <c r="X61848" s="25"/>
    </row>
    <row r="61849" spans="23:24" x14ac:dyDescent="0.2">
      <c r="W61849" s="25"/>
      <c r="X61849" s="25"/>
    </row>
    <row r="61850" spans="23:24" x14ac:dyDescent="0.2">
      <c r="W61850" s="25"/>
      <c r="X61850" s="25"/>
    </row>
    <row r="61851" spans="23:24" x14ac:dyDescent="0.2">
      <c r="W61851" s="25"/>
      <c r="X61851" s="25"/>
    </row>
    <row r="61852" spans="23:24" x14ac:dyDescent="0.2">
      <c r="W61852" s="25"/>
      <c r="X61852" s="25"/>
    </row>
    <row r="61853" spans="23:24" x14ac:dyDescent="0.2">
      <c r="W61853" s="25"/>
      <c r="X61853" s="25"/>
    </row>
    <row r="61854" spans="23:24" x14ac:dyDescent="0.2">
      <c r="W61854" s="25"/>
      <c r="X61854" s="25"/>
    </row>
    <row r="61855" spans="23:24" x14ac:dyDescent="0.2">
      <c r="W61855" s="25"/>
      <c r="X61855" s="25"/>
    </row>
    <row r="61856" spans="23:24" x14ac:dyDescent="0.2">
      <c r="W61856" s="25"/>
      <c r="X61856" s="25"/>
    </row>
    <row r="61857" spans="23:24" x14ac:dyDescent="0.2">
      <c r="W61857" s="25"/>
      <c r="X61857" s="25"/>
    </row>
    <row r="61858" spans="23:24" x14ac:dyDescent="0.2">
      <c r="W61858" s="25"/>
      <c r="X61858" s="25"/>
    </row>
    <row r="61859" spans="23:24" x14ac:dyDescent="0.2">
      <c r="W61859" s="25"/>
      <c r="X61859" s="25"/>
    </row>
    <row r="61860" spans="23:24" x14ac:dyDescent="0.2">
      <c r="W61860" s="25"/>
      <c r="X61860" s="25"/>
    </row>
    <row r="61861" spans="23:24" x14ac:dyDescent="0.2">
      <c r="W61861" s="25"/>
      <c r="X61861" s="25"/>
    </row>
    <row r="61862" spans="23:24" x14ac:dyDescent="0.2">
      <c r="W61862" s="25"/>
      <c r="X61862" s="25"/>
    </row>
    <row r="61863" spans="23:24" x14ac:dyDescent="0.2">
      <c r="W61863" s="25"/>
      <c r="X61863" s="25"/>
    </row>
    <row r="61864" spans="23:24" x14ac:dyDescent="0.2">
      <c r="W61864" s="25"/>
      <c r="X61864" s="25"/>
    </row>
    <row r="61865" spans="23:24" x14ac:dyDescent="0.2">
      <c r="W61865" s="25"/>
      <c r="X61865" s="25"/>
    </row>
    <row r="61866" spans="23:24" x14ac:dyDescent="0.2">
      <c r="W61866" s="25"/>
      <c r="X61866" s="25"/>
    </row>
    <row r="61867" spans="23:24" x14ac:dyDescent="0.2">
      <c r="W61867" s="25"/>
      <c r="X61867" s="25"/>
    </row>
    <row r="61868" spans="23:24" x14ac:dyDescent="0.2">
      <c r="W61868" s="25"/>
      <c r="X61868" s="25"/>
    </row>
    <row r="61869" spans="23:24" x14ac:dyDescent="0.2">
      <c r="W61869" s="25"/>
      <c r="X61869" s="25"/>
    </row>
    <row r="61870" spans="23:24" x14ac:dyDescent="0.2">
      <c r="W61870" s="25"/>
      <c r="X61870" s="25"/>
    </row>
    <row r="61871" spans="23:24" x14ac:dyDescent="0.2">
      <c r="W61871" s="25"/>
      <c r="X61871" s="25"/>
    </row>
    <row r="61872" spans="23:24" x14ac:dyDescent="0.2">
      <c r="W61872" s="25"/>
      <c r="X61872" s="25"/>
    </row>
    <row r="61873" spans="23:24" x14ac:dyDescent="0.2">
      <c r="W61873" s="25"/>
      <c r="X61873" s="25"/>
    </row>
    <row r="61874" spans="23:24" x14ac:dyDescent="0.2">
      <c r="W61874" s="25"/>
      <c r="X61874" s="25"/>
    </row>
    <row r="61875" spans="23:24" x14ac:dyDescent="0.2">
      <c r="W61875" s="25"/>
      <c r="X61875" s="25"/>
    </row>
    <row r="61876" spans="23:24" x14ac:dyDescent="0.2">
      <c r="W61876" s="25"/>
      <c r="X61876" s="25"/>
    </row>
    <row r="61877" spans="23:24" x14ac:dyDescent="0.2">
      <c r="W61877" s="25"/>
      <c r="X61877" s="25"/>
    </row>
    <row r="61878" spans="23:24" x14ac:dyDescent="0.2">
      <c r="W61878" s="25"/>
      <c r="X61878" s="25"/>
    </row>
    <row r="61879" spans="23:24" x14ac:dyDescent="0.2">
      <c r="W61879" s="25"/>
      <c r="X61879" s="25"/>
    </row>
    <row r="61880" spans="23:24" x14ac:dyDescent="0.2">
      <c r="W61880" s="25"/>
      <c r="X61880" s="25"/>
    </row>
    <row r="61881" spans="23:24" x14ac:dyDescent="0.2">
      <c r="W61881" s="25"/>
      <c r="X61881" s="25"/>
    </row>
    <row r="61882" spans="23:24" x14ac:dyDescent="0.2">
      <c r="W61882" s="25"/>
      <c r="X61882" s="25"/>
    </row>
    <row r="61883" spans="23:24" x14ac:dyDescent="0.2">
      <c r="W61883" s="25"/>
      <c r="X61883" s="25"/>
    </row>
    <row r="61884" spans="23:24" x14ac:dyDescent="0.2">
      <c r="W61884" s="25"/>
      <c r="X61884" s="25"/>
    </row>
    <row r="61885" spans="23:24" x14ac:dyDescent="0.2">
      <c r="W61885" s="25"/>
      <c r="X61885" s="25"/>
    </row>
    <row r="61886" spans="23:24" x14ac:dyDescent="0.2">
      <c r="W61886" s="25"/>
      <c r="X61886" s="25"/>
    </row>
    <row r="61887" spans="23:24" x14ac:dyDescent="0.2">
      <c r="W61887" s="25"/>
      <c r="X61887" s="25"/>
    </row>
    <row r="61888" spans="23:24" x14ac:dyDescent="0.2">
      <c r="W61888" s="25"/>
      <c r="X61888" s="25"/>
    </row>
    <row r="61889" spans="23:24" x14ac:dyDescent="0.2">
      <c r="W61889" s="25"/>
      <c r="X61889" s="25"/>
    </row>
    <row r="61890" spans="23:24" x14ac:dyDescent="0.2">
      <c r="W61890" s="25"/>
      <c r="X61890" s="25"/>
    </row>
    <row r="61891" spans="23:24" x14ac:dyDescent="0.2">
      <c r="W61891" s="25"/>
      <c r="X61891" s="25"/>
    </row>
    <row r="61892" spans="23:24" x14ac:dyDescent="0.2">
      <c r="W61892" s="25"/>
      <c r="X61892" s="25"/>
    </row>
    <row r="61893" spans="23:24" x14ac:dyDescent="0.2">
      <c r="W61893" s="25"/>
      <c r="X61893" s="25"/>
    </row>
    <row r="61894" spans="23:24" x14ac:dyDescent="0.2">
      <c r="W61894" s="25"/>
      <c r="X61894" s="25"/>
    </row>
    <row r="61895" spans="23:24" x14ac:dyDescent="0.2">
      <c r="W61895" s="25"/>
      <c r="X61895" s="25"/>
    </row>
    <row r="61896" spans="23:24" x14ac:dyDescent="0.2">
      <c r="W61896" s="25"/>
      <c r="X61896" s="25"/>
    </row>
    <row r="61897" spans="23:24" x14ac:dyDescent="0.2">
      <c r="W61897" s="25"/>
      <c r="X61897" s="25"/>
    </row>
    <row r="61898" spans="23:24" x14ac:dyDescent="0.2">
      <c r="W61898" s="25"/>
      <c r="X61898" s="25"/>
    </row>
    <row r="61899" spans="23:24" x14ac:dyDescent="0.2">
      <c r="W61899" s="25"/>
      <c r="X61899" s="25"/>
    </row>
    <row r="61900" spans="23:24" x14ac:dyDescent="0.2">
      <c r="W61900" s="25"/>
      <c r="X61900" s="25"/>
    </row>
    <row r="61901" spans="23:24" x14ac:dyDescent="0.2">
      <c r="W61901" s="25"/>
      <c r="X61901" s="25"/>
    </row>
    <row r="61902" spans="23:24" x14ac:dyDescent="0.2">
      <c r="W61902" s="25"/>
      <c r="X61902" s="25"/>
    </row>
    <row r="61903" spans="23:24" x14ac:dyDescent="0.2">
      <c r="W61903" s="25"/>
      <c r="X61903" s="25"/>
    </row>
    <row r="61904" spans="23:24" x14ac:dyDescent="0.2">
      <c r="W61904" s="25"/>
      <c r="X61904" s="25"/>
    </row>
    <row r="61905" spans="23:24" x14ac:dyDescent="0.2">
      <c r="W61905" s="25"/>
      <c r="X61905" s="25"/>
    </row>
    <row r="61906" spans="23:24" x14ac:dyDescent="0.2">
      <c r="W61906" s="25"/>
      <c r="X61906" s="25"/>
    </row>
    <row r="61907" spans="23:24" x14ac:dyDescent="0.2">
      <c r="W61907" s="25"/>
      <c r="X61907" s="25"/>
    </row>
    <row r="61908" spans="23:24" x14ac:dyDescent="0.2">
      <c r="W61908" s="25"/>
      <c r="X61908" s="25"/>
    </row>
    <row r="61909" spans="23:24" x14ac:dyDescent="0.2">
      <c r="W61909" s="25"/>
      <c r="X61909" s="25"/>
    </row>
    <row r="61910" spans="23:24" x14ac:dyDescent="0.2">
      <c r="W61910" s="25"/>
      <c r="X61910" s="25"/>
    </row>
    <row r="61911" spans="23:24" x14ac:dyDescent="0.2">
      <c r="W61911" s="25"/>
      <c r="X61911" s="25"/>
    </row>
    <row r="61912" spans="23:24" x14ac:dyDescent="0.2">
      <c r="W61912" s="25"/>
      <c r="X61912" s="25"/>
    </row>
    <row r="61913" spans="23:24" x14ac:dyDescent="0.2">
      <c r="W61913" s="25"/>
      <c r="X61913" s="25"/>
    </row>
    <row r="61914" spans="23:24" x14ac:dyDescent="0.2">
      <c r="W61914" s="25"/>
      <c r="X61914" s="25"/>
    </row>
    <row r="61915" spans="23:24" x14ac:dyDescent="0.2">
      <c r="W61915" s="25"/>
      <c r="X61915" s="25"/>
    </row>
    <row r="61916" spans="23:24" x14ac:dyDescent="0.2">
      <c r="W61916" s="25"/>
      <c r="X61916" s="25"/>
    </row>
    <row r="61917" spans="23:24" x14ac:dyDescent="0.2">
      <c r="W61917" s="25"/>
      <c r="X61917" s="25"/>
    </row>
    <row r="61918" spans="23:24" x14ac:dyDescent="0.2">
      <c r="W61918" s="25"/>
      <c r="X61918" s="25"/>
    </row>
    <row r="61919" spans="23:24" x14ac:dyDescent="0.2">
      <c r="W61919" s="25"/>
      <c r="X61919" s="25"/>
    </row>
    <row r="61920" spans="23:24" x14ac:dyDescent="0.2">
      <c r="W61920" s="25"/>
      <c r="X61920" s="25"/>
    </row>
    <row r="61921" spans="23:24" x14ac:dyDescent="0.2">
      <c r="W61921" s="25"/>
      <c r="X61921" s="25"/>
    </row>
    <row r="61922" spans="23:24" x14ac:dyDescent="0.2">
      <c r="W61922" s="25"/>
      <c r="X61922" s="25"/>
    </row>
    <row r="61923" spans="23:24" x14ac:dyDescent="0.2">
      <c r="W61923" s="25"/>
      <c r="X61923" s="25"/>
    </row>
    <row r="61924" spans="23:24" x14ac:dyDescent="0.2">
      <c r="W61924" s="25"/>
      <c r="X61924" s="25"/>
    </row>
    <row r="61925" spans="23:24" x14ac:dyDescent="0.2">
      <c r="W61925" s="25"/>
      <c r="X61925" s="25"/>
    </row>
    <row r="61926" spans="23:24" x14ac:dyDescent="0.2">
      <c r="W61926" s="25"/>
      <c r="X61926" s="25"/>
    </row>
    <row r="61927" spans="23:24" x14ac:dyDescent="0.2">
      <c r="W61927" s="25"/>
      <c r="X61927" s="25"/>
    </row>
    <row r="61928" spans="23:24" x14ac:dyDescent="0.2">
      <c r="W61928" s="25"/>
      <c r="X61928" s="25"/>
    </row>
    <row r="61929" spans="23:24" x14ac:dyDescent="0.2">
      <c r="W61929" s="25"/>
      <c r="X61929" s="25"/>
    </row>
    <row r="61930" spans="23:24" x14ac:dyDescent="0.2">
      <c r="W61930" s="25"/>
      <c r="X61930" s="25"/>
    </row>
    <row r="61931" spans="23:24" x14ac:dyDescent="0.2">
      <c r="W61931" s="25"/>
      <c r="X61931" s="25"/>
    </row>
    <row r="61932" spans="23:24" x14ac:dyDescent="0.2">
      <c r="W61932" s="25"/>
      <c r="X61932" s="25"/>
    </row>
    <row r="61933" spans="23:24" x14ac:dyDescent="0.2">
      <c r="W61933" s="25"/>
      <c r="X61933" s="25"/>
    </row>
    <row r="61934" spans="23:24" x14ac:dyDescent="0.2">
      <c r="W61934" s="25"/>
      <c r="X61934" s="25"/>
    </row>
    <row r="61935" spans="23:24" x14ac:dyDescent="0.2">
      <c r="W61935" s="25"/>
      <c r="X61935" s="25"/>
    </row>
    <row r="61936" spans="23:24" x14ac:dyDescent="0.2">
      <c r="W61936" s="25"/>
      <c r="X61936" s="25"/>
    </row>
    <row r="61937" spans="23:24" x14ac:dyDescent="0.2">
      <c r="W61937" s="25"/>
      <c r="X61937" s="25"/>
    </row>
    <row r="61938" spans="23:24" x14ac:dyDescent="0.2">
      <c r="W61938" s="25"/>
      <c r="X61938" s="25"/>
    </row>
    <row r="61939" spans="23:24" x14ac:dyDescent="0.2">
      <c r="W61939" s="25"/>
      <c r="X61939" s="25"/>
    </row>
    <row r="61940" spans="23:24" x14ac:dyDescent="0.2">
      <c r="W61940" s="25"/>
      <c r="X61940" s="25"/>
    </row>
    <row r="61941" spans="23:24" x14ac:dyDescent="0.2">
      <c r="W61941" s="25"/>
      <c r="X61941" s="25"/>
    </row>
    <row r="61942" spans="23:24" x14ac:dyDescent="0.2">
      <c r="W61942" s="25"/>
      <c r="X61942" s="25"/>
    </row>
    <row r="61943" spans="23:24" x14ac:dyDescent="0.2">
      <c r="W61943" s="25"/>
      <c r="X61943" s="25"/>
    </row>
    <row r="61944" spans="23:24" x14ac:dyDescent="0.2">
      <c r="W61944" s="25"/>
      <c r="X61944" s="25"/>
    </row>
    <row r="61945" spans="23:24" x14ac:dyDescent="0.2">
      <c r="W61945" s="25"/>
      <c r="X61945" s="25"/>
    </row>
    <row r="61946" spans="23:24" x14ac:dyDescent="0.2">
      <c r="W61946" s="25"/>
      <c r="X61946" s="25"/>
    </row>
    <row r="61947" spans="23:24" x14ac:dyDescent="0.2">
      <c r="W61947" s="25"/>
      <c r="X61947" s="25"/>
    </row>
    <row r="61948" spans="23:24" x14ac:dyDescent="0.2">
      <c r="W61948" s="25"/>
      <c r="X61948" s="25"/>
    </row>
    <row r="61949" spans="23:24" x14ac:dyDescent="0.2">
      <c r="W61949" s="25"/>
      <c r="X61949" s="25"/>
    </row>
    <row r="61950" spans="23:24" x14ac:dyDescent="0.2">
      <c r="W61950" s="25"/>
      <c r="X61950" s="25"/>
    </row>
    <row r="61951" spans="23:24" x14ac:dyDescent="0.2">
      <c r="W61951" s="25"/>
      <c r="X61951" s="25"/>
    </row>
    <row r="61952" spans="23:24" x14ac:dyDescent="0.2">
      <c r="W61952" s="25"/>
      <c r="X61952" s="25"/>
    </row>
    <row r="61953" spans="23:24" x14ac:dyDescent="0.2">
      <c r="W61953" s="25"/>
      <c r="X61953" s="25"/>
    </row>
    <row r="61954" spans="23:24" x14ac:dyDescent="0.2">
      <c r="W61954" s="25"/>
      <c r="X61954" s="25"/>
    </row>
    <row r="61955" spans="23:24" x14ac:dyDescent="0.2">
      <c r="W61955" s="25"/>
      <c r="X61955" s="25"/>
    </row>
    <row r="61956" spans="23:24" x14ac:dyDescent="0.2">
      <c r="W61956" s="25"/>
      <c r="X61956" s="25"/>
    </row>
    <row r="61957" spans="23:24" x14ac:dyDescent="0.2">
      <c r="W61957" s="25"/>
      <c r="X61957" s="25"/>
    </row>
    <row r="61958" spans="23:24" x14ac:dyDescent="0.2">
      <c r="W61958" s="25"/>
      <c r="X61958" s="25"/>
    </row>
    <row r="61959" spans="23:24" x14ac:dyDescent="0.2">
      <c r="W61959" s="25"/>
      <c r="X61959" s="25"/>
    </row>
    <row r="61960" spans="23:24" x14ac:dyDescent="0.2">
      <c r="W61960" s="25"/>
      <c r="X61960" s="25"/>
    </row>
    <row r="61961" spans="23:24" x14ac:dyDescent="0.2">
      <c r="W61961" s="25"/>
      <c r="X61961" s="25"/>
    </row>
    <row r="61962" spans="23:24" x14ac:dyDescent="0.2">
      <c r="W61962" s="25"/>
      <c r="X61962" s="25"/>
    </row>
    <row r="61963" spans="23:24" x14ac:dyDescent="0.2">
      <c r="W61963" s="25"/>
      <c r="X61963" s="25"/>
    </row>
    <row r="61964" spans="23:24" x14ac:dyDescent="0.2">
      <c r="W61964" s="25"/>
      <c r="X61964" s="25"/>
    </row>
    <row r="61965" spans="23:24" x14ac:dyDescent="0.2">
      <c r="W61965" s="25"/>
      <c r="X61965" s="25"/>
    </row>
    <row r="61966" spans="23:24" x14ac:dyDescent="0.2">
      <c r="W61966" s="25"/>
      <c r="X61966" s="25"/>
    </row>
    <row r="61967" spans="23:24" x14ac:dyDescent="0.2">
      <c r="W61967" s="25"/>
      <c r="X61967" s="25"/>
    </row>
    <row r="61968" spans="23:24" x14ac:dyDescent="0.2">
      <c r="W61968" s="25"/>
      <c r="X61968" s="25"/>
    </row>
    <row r="61969" spans="23:24" x14ac:dyDescent="0.2">
      <c r="W61969" s="25"/>
      <c r="X61969" s="25"/>
    </row>
    <row r="61970" spans="23:24" x14ac:dyDescent="0.2">
      <c r="W61970" s="25"/>
      <c r="X61970" s="25"/>
    </row>
    <row r="61971" spans="23:24" x14ac:dyDescent="0.2">
      <c r="W61971" s="25"/>
      <c r="X61971" s="25"/>
    </row>
    <row r="61972" spans="23:24" x14ac:dyDescent="0.2">
      <c r="W61972" s="25"/>
      <c r="X61972" s="25"/>
    </row>
    <row r="61973" spans="23:24" x14ac:dyDescent="0.2">
      <c r="W61973" s="25"/>
      <c r="X61973" s="25"/>
    </row>
    <row r="61974" spans="23:24" x14ac:dyDescent="0.2">
      <c r="W61974" s="25"/>
      <c r="X61974" s="25"/>
    </row>
    <row r="61975" spans="23:24" x14ac:dyDescent="0.2">
      <c r="W61975" s="25"/>
      <c r="X61975" s="25"/>
    </row>
    <row r="61976" spans="23:24" x14ac:dyDescent="0.2">
      <c r="W61976" s="25"/>
      <c r="X61976" s="25"/>
    </row>
    <row r="61977" spans="23:24" x14ac:dyDescent="0.2">
      <c r="W61977" s="25"/>
      <c r="X61977" s="25"/>
    </row>
    <row r="61978" spans="23:24" x14ac:dyDescent="0.2">
      <c r="W61978" s="25"/>
      <c r="X61978" s="25"/>
    </row>
    <row r="61979" spans="23:24" x14ac:dyDescent="0.2">
      <c r="W61979" s="25"/>
      <c r="X61979" s="25"/>
    </row>
    <row r="61980" spans="23:24" x14ac:dyDescent="0.2">
      <c r="W61980" s="25"/>
      <c r="X61980" s="25"/>
    </row>
    <row r="61981" spans="23:24" x14ac:dyDescent="0.2">
      <c r="W61981" s="25"/>
      <c r="X61981" s="25"/>
    </row>
    <row r="61982" spans="23:24" x14ac:dyDescent="0.2">
      <c r="W61982" s="25"/>
      <c r="X61982" s="25"/>
    </row>
    <row r="61983" spans="23:24" x14ac:dyDescent="0.2">
      <c r="W61983" s="25"/>
      <c r="X61983" s="25"/>
    </row>
    <row r="61984" spans="23:24" x14ac:dyDescent="0.2">
      <c r="W61984" s="25"/>
      <c r="X61984" s="25"/>
    </row>
    <row r="61985" spans="23:24" x14ac:dyDescent="0.2">
      <c r="W61985" s="25"/>
      <c r="X61985" s="25"/>
    </row>
    <row r="61986" spans="23:24" x14ac:dyDescent="0.2">
      <c r="W61986" s="25"/>
      <c r="X61986" s="25"/>
    </row>
    <row r="61987" spans="23:24" x14ac:dyDescent="0.2">
      <c r="W61987" s="25"/>
      <c r="X61987" s="25"/>
    </row>
    <row r="61988" spans="23:24" x14ac:dyDescent="0.2">
      <c r="W61988" s="25"/>
      <c r="X61988" s="25"/>
    </row>
    <row r="61989" spans="23:24" x14ac:dyDescent="0.2">
      <c r="W61989" s="25"/>
      <c r="X61989" s="25"/>
    </row>
    <row r="61990" spans="23:24" x14ac:dyDescent="0.2">
      <c r="W61990" s="25"/>
      <c r="X61990" s="25"/>
    </row>
    <row r="61991" spans="23:24" x14ac:dyDescent="0.2">
      <c r="W61991" s="25"/>
      <c r="X61991" s="25"/>
    </row>
    <row r="61992" spans="23:24" x14ac:dyDescent="0.2">
      <c r="W61992" s="25"/>
      <c r="X61992" s="25"/>
    </row>
    <row r="61993" spans="23:24" x14ac:dyDescent="0.2">
      <c r="W61993" s="25"/>
      <c r="X61993" s="25"/>
    </row>
    <row r="61994" spans="23:24" x14ac:dyDescent="0.2">
      <c r="W61994" s="25"/>
      <c r="X61994" s="25"/>
    </row>
    <row r="61995" spans="23:24" x14ac:dyDescent="0.2">
      <c r="W61995" s="25"/>
      <c r="X61995" s="25"/>
    </row>
    <row r="61996" spans="23:24" x14ac:dyDescent="0.2">
      <c r="W61996" s="25"/>
      <c r="X61996" s="25"/>
    </row>
    <row r="61997" spans="23:24" x14ac:dyDescent="0.2">
      <c r="W61997" s="25"/>
      <c r="X61997" s="25"/>
    </row>
    <row r="61998" spans="23:24" x14ac:dyDescent="0.2">
      <c r="W61998" s="25"/>
      <c r="X61998" s="25"/>
    </row>
    <row r="61999" spans="23:24" x14ac:dyDescent="0.2">
      <c r="W61999" s="25"/>
      <c r="X61999" s="25"/>
    </row>
    <row r="62000" spans="23:24" x14ac:dyDescent="0.2">
      <c r="W62000" s="25"/>
      <c r="X62000" s="25"/>
    </row>
    <row r="62001" spans="23:24" x14ac:dyDescent="0.2">
      <c r="W62001" s="25"/>
      <c r="X62001" s="25"/>
    </row>
    <row r="62002" spans="23:24" x14ac:dyDescent="0.2">
      <c r="W62002" s="25"/>
      <c r="X62002" s="25"/>
    </row>
    <row r="62003" spans="23:24" x14ac:dyDescent="0.2">
      <c r="W62003" s="25"/>
      <c r="X62003" s="25"/>
    </row>
    <row r="62004" spans="23:24" x14ac:dyDescent="0.2">
      <c r="W62004" s="25"/>
      <c r="X62004" s="25"/>
    </row>
    <row r="62005" spans="23:24" x14ac:dyDescent="0.2">
      <c r="W62005" s="25"/>
      <c r="X62005" s="25"/>
    </row>
    <row r="62006" spans="23:24" x14ac:dyDescent="0.2">
      <c r="W62006" s="25"/>
      <c r="X62006" s="25"/>
    </row>
    <row r="62007" spans="23:24" x14ac:dyDescent="0.2">
      <c r="W62007" s="25"/>
      <c r="X62007" s="25"/>
    </row>
    <row r="62008" spans="23:24" x14ac:dyDescent="0.2">
      <c r="W62008" s="25"/>
      <c r="X62008" s="25"/>
    </row>
    <row r="62009" spans="23:24" x14ac:dyDescent="0.2">
      <c r="W62009" s="25"/>
      <c r="X62009" s="25"/>
    </row>
    <row r="62010" spans="23:24" x14ac:dyDescent="0.2">
      <c r="W62010" s="25"/>
      <c r="X62010" s="25"/>
    </row>
    <row r="62011" spans="23:24" x14ac:dyDescent="0.2">
      <c r="W62011" s="25"/>
      <c r="X62011" s="25"/>
    </row>
    <row r="62012" spans="23:24" x14ac:dyDescent="0.2">
      <c r="W62012" s="25"/>
      <c r="X62012" s="25"/>
    </row>
    <row r="62013" spans="23:24" x14ac:dyDescent="0.2">
      <c r="W62013" s="25"/>
      <c r="X62013" s="25"/>
    </row>
    <row r="62014" spans="23:24" x14ac:dyDescent="0.2">
      <c r="W62014" s="25"/>
      <c r="X62014" s="25"/>
    </row>
    <row r="62015" spans="23:24" x14ac:dyDescent="0.2">
      <c r="W62015" s="25"/>
      <c r="X62015" s="25"/>
    </row>
    <row r="62016" spans="23:24" x14ac:dyDescent="0.2">
      <c r="W62016" s="25"/>
      <c r="X62016" s="25"/>
    </row>
    <row r="62017" spans="23:24" x14ac:dyDescent="0.2">
      <c r="W62017" s="25"/>
      <c r="X62017" s="25"/>
    </row>
    <row r="62018" spans="23:24" x14ac:dyDescent="0.2">
      <c r="W62018" s="25"/>
      <c r="X62018" s="25"/>
    </row>
    <row r="62019" spans="23:24" x14ac:dyDescent="0.2">
      <c r="W62019" s="25"/>
      <c r="X62019" s="25"/>
    </row>
    <row r="62020" spans="23:24" x14ac:dyDescent="0.2">
      <c r="W62020" s="25"/>
      <c r="X62020" s="25"/>
    </row>
    <row r="62021" spans="23:24" x14ac:dyDescent="0.2">
      <c r="W62021" s="25"/>
      <c r="X62021" s="25"/>
    </row>
    <row r="62022" spans="23:24" x14ac:dyDescent="0.2">
      <c r="W62022" s="25"/>
      <c r="X62022" s="25"/>
    </row>
    <row r="62023" spans="23:24" x14ac:dyDescent="0.2">
      <c r="W62023" s="25"/>
      <c r="X62023" s="25"/>
    </row>
    <row r="62024" spans="23:24" x14ac:dyDescent="0.2">
      <c r="W62024" s="25"/>
      <c r="X62024" s="25"/>
    </row>
    <row r="62025" spans="23:24" x14ac:dyDescent="0.2">
      <c r="W62025" s="25"/>
      <c r="X62025" s="25"/>
    </row>
    <row r="62026" spans="23:24" x14ac:dyDescent="0.2">
      <c r="W62026" s="25"/>
      <c r="X62026" s="25"/>
    </row>
    <row r="62027" spans="23:24" x14ac:dyDescent="0.2">
      <c r="W62027" s="25"/>
      <c r="X62027" s="25"/>
    </row>
    <row r="62028" spans="23:24" x14ac:dyDescent="0.2">
      <c r="W62028" s="25"/>
      <c r="X62028" s="25"/>
    </row>
    <row r="62029" spans="23:24" x14ac:dyDescent="0.2">
      <c r="W62029" s="25"/>
      <c r="X62029" s="25"/>
    </row>
    <row r="62030" spans="23:24" x14ac:dyDescent="0.2">
      <c r="W62030" s="25"/>
      <c r="X62030" s="25"/>
    </row>
    <row r="62031" spans="23:24" x14ac:dyDescent="0.2">
      <c r="W62031" s="25"/>
      <c r="X62031" s="25"/>
    </row>
    <row r="62032" spans="23:24" x14ac:dyDescent="0.2">
      <c r="W62032" s="25"/>
      <c r="X62032" s="25"/>
    </row>
    <row r="62033" spans="23:24" x14ac:dyDescent="0.2">
      <c r="W62033" s="25"/>
      <c r="X62033" s="25"/>
    </row>
    <row r="62034" spans="23:24" x14ac:dyDescent="0.2">
      <c r="W62034" s="25"/>
      <c r="X62034" s="25"/>
    </row>
    <row r="62035" spans="23:24" x14ac:dyDescent="0.2">
      <c r="W62035" s="25"/>
      <c r="X62035" s="25"/>
    </row>
    <row r="62036" spans="23:24" x14ac:dyDescent="0.2">
      <c r="W62036" s="25"/>
      <c r="X62036" s="25"/>
    </row>
    <row r="62037" spans="23:24" x14ac:dyDescent="0.2">
      <c r="W62037" s="25"/>
      <c r="X62037" s="25"/>
    </row>
    <row r="62038" spans="23:24" x14ac:dyDescent="0.2">
      <c r="W62038" s="25"/>
      <c r="X62038" s="25"/>
    </row>
    <row r="62039" spans="23:24" x14ac:dyDescent="0.2">
      <c r="W62039" s="25"/>
      <c r="X62039" s="25"/>
    </row>
    <row r="62040" spans="23:24" x14ac:dyDescent="0.2">
      <c r="W62040" s="25"/>
      <c r="X62040" s="25"/>
    </row>
    <row r="62041" spans="23:24" x14ac:dyDescent="0.2">
      <c r="W62041" s="25"/>
      <c r="X62041" s="25"/>
    </row>
    <row r="62042" spans="23:24" x14ac:dyDescent="0.2">
      <c r="W62042" s="25"/>
      <c r="X62042" s="25"/>
    </row>
    <row r="62043" spans="23:24" x14ac:dyDescent="0.2">
      <c r="W62043" s="25"/>
      <c r="X62043" s="25"/>
    </row>
    <row r="62044" spans="23:24" x14ac:dyDescent="0.2">
      <c r="W62044" s="25"/>
      <c r="X62044" s="25"/>
    </row>
    <row r="62045" spans="23:24" x14ac:dyDescent="0.2">
      <c r="W62045" s="25"/>
      <c r="X62045" s="25"/>
    </row>
    <row r="62046" spans="23:24" x14ac:dyDescent="0.2">
      <c r="W62046" s="25"/>
      <c r="X62046" s="25"/>
    </row>
    <row r="62047" spans="23:24" x14ac:dyDescent="0.2">
      <c r="W62047" s="25"/>
      <c r="X62047" s="25"/>
    </row>
    <row r="62048" spans="23:24" x14ac:dyDescent="0.2">
      <c r="W62048" s="25"/>
      <c r="X62048" s="25"/>
    </row>
    <row r="62049" spans="23:24" x14ac:dyDescent="0.2">
      <c r="W62049" s="25"/>
      <c r="X62049" s="25"/>
    </row>
    <row r="62050" spans="23:24" x14ac:dyDescent="0.2">
      <c r="W62050" s="25"/>
      <c r="X62050" s="25"/>
    </row>
    <row r="62051" spans="23:24" x14ac:dyDescent="0.2">
      <c r="W62051" s="25"/>
      <c r="X62051" s="25"/>
    </row>
    <row r="62052" spans="23:24" x14ac:dyDescent="0.2">
      <c r="W62052" s="25"/>
      <c r="X62052" s="25"/>
    </row>
    <row r="62053" spans="23:24" x14ac:dyDescent="0.2">
      <c r="W62053" s="25"/>
      <c r="X62053" s="25"/>
    </row>
    <row r="62054" spans="23:24" x14ac:dyDescent="0.2">
      <c r="W62054" s="25"/>
      <c r="X62054" s="25"/>
    </row>
    <row r="62055" spans="23:24" x14ac:dyDescent="0.2">
      <c r="W62055" s="25"/>
      <c r="X62055" s="25"/>
    </row>
    <row r="62056" spans="23:24" x14ac:dyDescent="0.2">
      <c r="W62056" s="25"/>
      <c r="X62056" s="25"/>
    </row>
    <row r="62057" spans="23:24" x14ac:dyDescent="0.2">
      <c r="W62057" s="25"/>
      <c r="X62057" s="25"/>
    </row>
    <row r="62058" spans="23:24" x14ac:dyDescent="0.2">
      <c r="W62058" s="25"/>
      <c r="X62058" s="25"/>
    </row>
    <row r="62059" spans="23:24" x14ac:dyDescent="0.2">
      <c r="W62059" s="25"/>
      <c r="X62059" s="25"/>
    </row>
    <row r="62060" spans="23:24" x14ac:dyDescent="0.2">
      <c r="W62060" s="25"/>
      <c r="X62060" s="25"/>
    </row>
    <row r="62061" spans="23:24" x14ac:dyDescent="0.2">
      <c r="W62061" s="25"/>
      <c r="X62061" s="25"/>
    </row>
    <row r="62062" spans="23:24" x14ac:dyDescent="0.2">
      <c r="W62062" s="25"/>
      <c r="X62062" s="25"/>
    </row>
    <row r="62063" spans="23:24" x14ac:dyDescent="0.2">
      <c r="W62063" s="25"/>
      <c r="X62063" s="25"/>
    </row>
    <row r="62064" spans="23:24" x14ac:dyDescent="0.2">
      <c r="W62064" s="25"/>
      <c r="X62064" s="25"/>
    </row>
    <row r="62065" spans="23:24" x14ac:dyDescent="0.2">
      <c r="W62065" s="25"/>
      <c r="X62065" s="25"/>
    </row>
    <row r="62066" spans="23:24" x14ac:dyDescent="0.2">
      <c r="W62066" s="25"/>
      <c r="X62066" s="25"/>
    </row>
    <row r="62067" spans="23:24" x14ac:dyDescent="0.2">
      <c r="W62067" s="25"/>
      <c r="X62067" s="25"/>
    </row>
    <row r="62068" spans="23:24" x14ac:dyDescent="0.2">
      <c r="W62068" s="25"/>
      <c r="X62068" s="25"/>
    </row>
    <row r="62069" spans="23:24" x14ac:dyDescent="0.2">
      <c r="W62069" s="25"/>
      <c r="X62069" s="25"/>
    </row>
    <row r="62070" spans="23:24" x14ac:dyDescent="0.2">
      <c r="W62070" s="25"/>
      <c r="X62070" s="25"/>
    </row>
    <row r="62071" spans="23:24" x14ac:dyDescent="0.2">
      <c r="W62071" s="25"/>
      <c r="X62071" s="25"/>
    </row>
    <row r="62072" spans="23:24" x14ac:dyDescent="0.2">
      <c r="W62072" s="25"/>
      <c r="X62072" s="25"/>
    </row>
    <row r="62073" spans="23:24" x14ac:dyDescent="0.2">
      <c r="W62073" s="25"/>
      <c r="X62073" s="25"/>
    </row>
    <row r="62074" spans="23:24" x14ac:dyDescent="0.2">
      <c r="W62074" s="25"/>
      <c r="X62074" s="25"/>
    </row>
    <row r="62075" spans="23:24" x14ac:dyDescent="0.2">
      <c r="W62075" s="25"/>
      <c r="X62075" s="25"/>
    </row>
    <row r="62076" spans="23:24" x14ac:dyDescent="0.2">
      <c r="W62076" s="25"/>
      <c r="X62076" s="25"/>
    </row>
    <row r="62077" spans="23:24" x14ac:dyDescent="0.2">
      <c r="W62077" s="25"/>
      <c r="X62077" s="25"/>
    </row>
    <row r="62078" spans="23:24" x14ac:dyDescent="0.2">
      <c r="W62078" s="25"/>
      <c r="X62078" s="25"/>
    </row>
    <row r="62079" spans="23:24" x14ac:dyDescent="0.2">
      <c r="W62079" s="25"/>
      <c r="X62079" s="25"/>
    </row>
    <row r="62080" spans="23:24" x14ac:dyDescent="0.2">
      <c r="W62080" s="25"/>
      <c r="X62080" s="25"/>
    </row>
    <row r="62081" spans="23:24" x14ac:dyDescent="0.2">
      <c r="W62081" s="25"/>
      <c r="X62081" s="25"/>
    </row>
    <row r="62082" spans="23:24" x14ac:dyDescent="0.2">
      <c r="W62082" s="25"/>
      <c r="X62082" s="25"/>
    </row>
    <row r="62083" spans="23:24" x14ac:dyDescent="0.2">
      <c r="W62083" s="25"/>
      <c r="X62083" s="25"/>
    </row>
    <row r="62084" spans="23:24" x14ac:dyDescent="0.2">
      <c r="W62084" s="25"/>
      <c r="X62084" s="25"/>
    </row>
    <row r="62085" spans="23:24" x14ac:dyDescent="0.2">
      <c r="W62085" s="25"/>
      <c r="X62085" s="25"/>
    </row>
    <row r="62086" spans="23:24" x14ac:dyDescent="0.2">
      <c r="W62086" s="25"/>
      <c r="X62086" s="25"/>
    </row>
    <row r="62087" spans="23:24" x14ac:dyDescent="0.2">
      <c r="W62087" s="25"/>
      <c r="X62087" s="25"/>
    </row>
    <row r="62088" spans="23:24" x14ac:dyDescent="0.2">
      <c r="W62088" s="25"/>
      <c r="X62088" s="25"/>
    </row>
    <row r="62089" spans="23:24" x14ac:dyDescent="0.2">
      <c r="W62089" s="25"/>
      <c r="X62089" s="25"/>
    </row>
    <row r="62090" spans="23:24" x14ac:dyDescent="0.2">
      <c r="W62090" s="25"/>
      <c r="X62090" s="25"/>
    </row>
    <row r="62091" spans="23:24" x14ac:dyDescent="0.2">
      <c r="W62091" s="25"/>
      <c r="X62091" s="25"/>
    </row>
    <row r="62092" spans="23:24" x14ac:dyDescent="0.2">
      <c r="W62092" s="25"/>
      <c r="X62092" s="25"/>
    </row>
    <row r="62093" spans="23:24" x14ac:dyDescent="0.2">
      <c r="W62093" s="25"/>
      <c r="X62093" s="25"/>
    </row>
    <row r="62094" spans="23:24" x14ac:dyDescent="0.2">
      <c r="W62094" s="25"/>
      <c r="X62094" s="25"/>
    </row>
    <row r="62095" spans="23:24" x14ac:dyDescent="0.2">
      <c r="W62095" s="25"/>
      <c r="X62095" s="25"/>
    </row>
    <row r="62096" spans="23:24" x14ac:dyDescent="0.2">
      <c r="W62096" s="25"/>
      <c r="X62096" s="25"/>
    </row>
    <row r="62097" spans="23:24" x14ac:dyDescent="0.2">
      <c r="W62097" s="25"/>
      <c r="X62097" s="25"/>
    </row>
    <row r="62098" spans="23:24" x14ac:dyDescent="0.2">
      <c r="W62098" s="25"/>
      <c r="X62098" s="25"/>
    </row>
    <row r="62099" spans="23:24" x14ac:dyDescent="0.2">
      <c r="W62099" s="25"/>
      <c r="X62099" s="25"/>
    </row>
    <row r="62100" spans="23:24" x14ac:dyDescent="0.2">
      <c r="W62100" s="25"/>
      <c r="X62100" s="25"/>
    </row>
    <row r="62101" spans="23:24" x14ac:dyDescent="0.2">
      <c r="W62101" s="25"/>
      <c r="X62101" s="25"/>
    </row>
    <row r="62102" spans="23:24" x14ac:dyDescent="0.2">
      <c r="W62102" s="25"/>
      <c r="X62102" s="25"/>
    </row>
    <row r="62103" spans="23:24" x14ac:dyDescent="0.2">
      <c r="W62103" s="25"/>
      <c r="X62103" s="25"/>
    </row>
    <row r="62104" spans="23:24" x14ac:dyDescent="0.2">
      <c r="W62104" s="25"/>
      <c r="X62104" s="25"/>
    </row>
    <row r="62105" spans="23:24" x14ac:dyDescent="0.2">
      <c r="W62105" s="25"/>
      <c r="X62105" s="25"/>
    </row>
    <row r="62106" spans="23:24" x14ac:dyDescent="0.2">
      <c r="W62106" s="25"/>
      <c r="X62106" s="25"/>
    </row>
    <row r="62107" spans="23:24" x14ac:dyDescent="0.2">
      <c r="W62107" s="25"/>
      <c r="X62107" s="25"/>
    </row>
    <row r="62108" spans="23:24" x14ac:dyDescent="0.2">
      <c r="W62108" s="25"/>
      <c r="X62108" s="25"/>
    </row>
    <row r="62109" spans="23:24" x14ac:dyDescent="0.2">
      <c r="W62109" s="25"/>
      <c r="X62109" s="25"/>
    </row>
    <row r="62110" spans="23:24" x14ac:dyDescent="0.2">
      <c r="W62110" s="25"/>
      <c r="X62110" s="25"/>
    </row>
    <row r="62111" spans="23:24" x14ac:dyDescent="0.2">
      <c r="W62111" s="25"/>
      <c r="X62111" s="25"/>
    </row>
    <row r="62112" spans="23:24" x14ac:dyDescent="0.2">
      <c r="W62112" s="25"/>
      <c r="X62112" s="25"/>
    </row>
    <row r="62113" spans="23:24" x14ac:dyDescent="0.2">
      <c r="W62113" s="25"/>
      <c r="X62113" s="25"/>
    </row>
    <row r="62114" spans="23:24" x14ac:dyDescent="0.2">
      <c r="W62114" s="25"/>
      <c r="X62114" s="25"/>
    </row>
    <row r="62115" spans="23:24" x14ac:dyDescent="0.2">
      <c r="W62115" s="25"/>
      <c r="X62115" s="25"/>
    </row>
    <row r="62116" spans="23:24" x14ac:dyDescent="0.2">
      <c r="W62116" s="25"/>
      <c r="X62116" s="25"/>
    </row>
    <row r="62117" spans="23:24" x14ac:dyDescent="0.2">
      <c r="W62117" s="25"/>
      <c r="X62117" s="25"/>
    </row>
    <row r="62118" spans="23:24" x14ac:dyDescent="0.2">
      <c r="W62118" s="25"/>
      <c r="X62118" s="25"/>
    </row>
    <row r="62119" spans="23:24" x14ac:dyDescent="0.2">
      <c r="W62119" s="25"/>
      <c r="X62119" s="25"/>
    </row>
    <row r="62120" spans="23:24" x14ac:dyDescent="0.2">
      <c r="W62120" s="25"/>
      <c r="X62120" s="25"/>
    </row>
    <row r="62121" spans="23:24" x14ac:dyDescent="0.2">
      <c r="W62121" s="25"/>
      <c r="X62121" s="25"/>
    </row>
    <row r="62122" spans="23:24" x14ac:dyDescent="0.2">
      <c r="W62122" s="25"/>
      <c r="X62122" s="25"/>
    </row>
    <row r="62123" spans="23:24" x14ac:dyDescent="0.2">
      <c r="W62123" s="25"/>
      <c r="X62123" s="25"/>
    </row>
    <row r="62124" spans="23:24" x14ac:dyDescent="0.2">
      <c r="W62124" s="25"/>
      <c r="X62124" s="25"/>
    </row>
    <row r="62125" spans="23:24" x14ac:dyDescent="0.2">
      <c r="W62125" s="25"/>
      <c r="X62125" s="25"/>
    </row>
    <row r="62126" spans="23:24" x14ac:dyDescent="0.2">
      <c r="W62126" s="25"/>
      <c r="X62126" s="25"/>
    </row>
    <row r="62127" spans="23:24" x14ac:dyDescent="0.2">
      <c r="W62127" s="25"/>
      <c r="X62127" s="25"/>
    </row>
    <row r="62128" spans="23:24" x14ac:dyDescent="0.2">
      <c r="W62128" s="25"/>
      <c r="X62128" s="25"/>
    </row>
    <row r="62129" spans="23:24" x14ac:dyDescent="0.2">
      <c r="W62129" s="25"/>
      <c r="X62129" s="25"/>
    </row>
    <row r="62130" spans="23:24" x14ac:dyDescent="0.2">
      <c r="W62130" s="25"/>
      <c r="X62130" s="25"/>
    </row>
    <row r="62131" spans="23:24" x14ac:dyDescent="0.2">
      <c r="W62131" s="25"/>
      <c r="X62131" s="25"/>
    </row>
    <row r="62132" spans="23:24" x14ac:dyDescent="0.2">
      <c r="W62132" s="25"/>
      <c r="X62132" s="25"/>
    </row>
    <row r="62133" spans="23:24" x14ac:dyDescent="0.2">
      <c r="W62133" s="25"/>
      <c r="X62133" s="25"/>
    </row>
    <row r="62134" spans="23:24" x14ac:dyDescent="0.2">
      <c r="W62134" s="25"/>
      <c r="X62134" s="25"/>
    </row>
    <row r="62135" spans="23:24" x14ac:dyDescent="0.2">
      <c r="W62135" s="25"/>
      <c r="X62135" s="25"/>
    </row>
    <row r="62136" spans="23:24" x14ac:dyDescent="0.2">
      <c r="W62136" s="25"/>
      <c r="X62136" s="25"/>
    </row>
    <row r="62137" spans="23:24" x14ac:dyDescent="0.2">
      <c r="W62137" s="25"/>
      <c r="X62137" s="25"/>
    </row>
    <row r="62138" spans="23:24" x14ac:dyDescent="0.2">
      <c r="W62138" s="25"/>
      <c r="X62138" s="25"/>
    </row>
    <row r="62139" spans="23:24" x14ac:dyDescent="0.2">
      <c r="W62139" s="25"/>
      <c r="X62139" s="25"/>
    </row>
    <row r="62140" spans="23:24" x14ac:dyDescent="0.2">
      <c r="W62140" s="25"/>
      <c r="X62140" s="25"/>
    </row>
    <row r="62141" spans="23:24" x14ac:dyDescent="0.2">
      <c r="W62141" s="25"/>
      <c r="X62141" s="25"/>
    </row>
    <row r="62142" spans="23:24" x14ac:dyDescent="0.2">
      <c r="W62142" s="25"/>
      <c r="X62142" s="25"/>
    </row>
    <row r="62143" spans="23:24" x14ac:dyDescent="0.2">
      <c r="W62143" s="25"/>
      <c r="X62143" s="25"/>
    </row>
    <row r="62144" spans="23:24" x14ac:dyDescent="0.2">
      <c r="W62144" s="25"/>
      <c r="X62144" s="25"/>
    </row>
    <row r="62145" spans="23:24" x14ac:dyDescent="0.2">
      <c r="W62145" s="25"/>
      <c r="X62145" s="25"/>
    </row>
    <row r="62146" spans="23:24" x14ac:dyDescent="0.2">
      <c r="W62146" s="25"/>
      <c r="X62146" s="25"/>
    </row>
    <row r="62147" spans="23:24" x14ac:dyDescent="0.2">
      <c r="W62147" s="25"/>
      <c r="X62147" s="25"/>
    </row>
    <row r="62148" spans="23:24" x14ac:dyDescent="0.2">
      <c r="W62148" s="25"/>
      <c r="X62148" s="25"/>
    </row>
    <row r="62149" spans="23:24" x14ac:dyDescent="0.2">
      <c r="W62149" s="25"/>
      <c r="X62149" s="25"/>
    </row>
    <row r="62150" spans="23:24" x14ac:dyDescent="0.2">
      <c r="W62150" s="25"/>
      <c r="X62150" s="25"/>
    </row>
    <row r="62151" spans="23:24" x14ac:dyDescent="0.2">
      <c r="W62151" s="25"/>
      <c r="X62151" s="25"/>
    </row>
    <row r="62152" spans="23:24" x14ac:dyDescent="0.2">
      <c r="W62152" s="25"/>
      <c r="X62152" s="25"/>
    </row>
    <row r="62153" spans="23:24" x14ac:dyDescent="0.2">
      <c r="W62153" s="25"/>
      <c r="X62153" s="25"/>
    </row>
    <row r="62154" spans="23:24" x14ac:dyDescent="0.2">
      <c r="W62154" s="25"/>
      <c r="X62154" s="25"/>
    </row>
    <row r="62155" spans="23:24" x14ac:dyDescent="0.2">
      <c r="W62155" s="25"/>
      <c r="X62155" s="25"/>
    </row>
    <row r="62156" spans="23:24" x14ac:dyDescent="0.2">
      <c r="W62156" s="25"/>
      <c r="X62156" s="25"/>
    </row>
    <row r="62157" spans="23:24" x14ac:dyDescent="0.2">
      <c r="W62157" s="25"/>
      <c r="X62157" s="25"/>
    </row>
    <row r="62158" spans="23:24" x14ac:dyDescent="0.2">
      <c r="W62158" s="25"/>
      <c r="X62158" s="25"/>
    </row>
    <row r="62159" spans="23:24" x14ac:dyDescent="0.2">
      <c r="W62159" s="25"/>
      <c r="X62159" s="25"/>
    </row>
    <row r="62160" spans="23:24" x14ac:dyDescent="0.2">
      <c r="W62160" s="25"/>
      <c r="X62160" s="25"/>
    </row>
    <row r="62161" spans="23:24" x14ac:dyDescent="0.2">
      <c r="W62161" s="25"/>
      <c r="X62161" s="25"/>
    </row>
    <row r="62162" spans="23:24" x14ac:dyDescent="0.2">
      <c r="W62162" s="25"/>
      <c r="X62162" s="25"/>
    </row>
    <row r="62163" spans="23:24" x14ac:dyDescent="0.2">
      <c r="W62163" s="25"/>
      <c r="X62163" s="25"/>
    </row>
    <row r="62164" spans="23:24" x14ac:dyDescent="0.2">
      <c r="W62164" s="25"/>
      <c r="X62164" s="25"/>
    </row>
    <row r="62165" spans="23:24" x14ac:dyDescent="0.2">
      <c r="W62165" s="25"/>
      <c r="X62165" s="25"/>
    </row>
    <row r="62166" spans="23:24" x14ac:dyDescent="0.2">
      <c r="W62166" s="25"/>
      <c r="X62166" s="25"/>
    </row>
    <row r="62167" spans="23:24" x14ac:dyDescent="0.2">
      <c r="W62167" s="25"/>
      <c r="X62167" s="25"/>
    </row>
    <row r="62168" spans="23:24" x14ac:dyDescent="0.2">
      <c r="W62168" s="25"/>
      <c r="X62168" s="25"/>
    </row>
    <row r="62169" spans="23:24" x14ac:dyDescent="0.2">
      <c r="W62169" s="25"/>
      <c r="X62169" s="25"/>
    </row>
    <row r="62170" spans="23:24" x14ac:dyDescent="0.2">
      <c r="W62170" s="25"/>
      <c r="X62170" s="25"/>
    </row>
    <row r="62171" spans="23:24" x14ac:dyDescent="0.2">
      <c r="W62171" s="25"/>
      <c r="X62171" s="25"/>
    </row>
    <row r="62172" spans="23:24" x14ac:dyDescent="0.2">
      <c r="W62172" s="25"/>
      <c r="X62172" s="25"/>
    </row>
    <row r="62173" spans="23:24" x14ac:dyDescent="0.2">
      <c r="W62173" s="25"/>
      <c r="X62173" s="25"/>
    </row>
    <row r="62174" spans="23:24" x14ac:dyDescent="0.2">
      <c r="W62174" s="25"/>
      <c r="X62174" s="25"/>
    </row>
    <row r="62175" spans="23:24" x14ac:dyDescent="0.2">
      <c r="W62175" s="25"/>
      <c r="X62175" s="25"/>
    </row>
    <row r="62176" spans="23:24" x14ac:dyDescent="0.2">
      <c r="W62176" s="25"/>
      <c r="X62176" s="25"/>
    </row>
    <row r="62177" spans="23:24" x14ac:dyDescent="0.2">
      <c r="W62177" s="25"/>
      <c r="X62177" s="25"/>
    </row>
    <row r="62178" spans="23:24" x14ac:dyDescent="0.2">
      <c r="W62178" s="25"/>
      <c r="X62178" s="25"/>
    </row>
    <row r="62179" spans="23:24" x14ac:dyDescent="0.2">
      <c r="W62179" s="25"/>
      <c r="X62179" s="25"/>
    </row>
    <row r="62180" spans="23:24" x14ac:dyDescent="0.2">
      <c r="W62180" s="25"/>
      <c r="X62180" s="25"/>
    </row>
    <row r="62181" spans="23:24" x14ac:dyDescent="0.2">
      <c r="W62181" s="25"/>
      <c r="X62181" s="25"/>
    </row>
    <row r="62182" spans="23:24" x14ac:dyDescent="0.2">
      <c r="W62182" s="25"/>
      <c r="X62182" s="25"/>
    </row>
    <row r="62183" spans="23:24" x14ac:dyDescent="0.2">
      <c r="W62183" s="25"/>
      <c r="X62183" s="25"/>
    </row>
    <row r="62184" spans="23:24" x14ac:dyDescent="0.2">
      <c r="W62184" s="25"/>
      <c r="X62184" s="25"/>
    </row>
    <row r="62185" spans="23:24" x14ac:dyDescent="0.2">
      <c r="W62185" s="25"/>
      <c r="X62185" s="25"/>
    </row>
    <row r="62186" spans="23:24" x14ac:dyDescent="0.2">
      <c r="W62186" s="25"/>
      <c r="X62186" s="25"/>
    </row>
    <row r="62187" spans="23:24" x14ac:dyDescent="0.2">
      <c r="W62187" s="25"/>
      <c r="X62187" s="25"/>
    </row>
    <row r="62188" spans="23:24" x14ac:dyDescent="0.2">
      <c r="W62188" s="25"/>
      <c r="X62188" s="25"/>
    </row>
    <row r="62189" spans="23:24" x14ac:dyDescent="0.2">
      <c r="W62189" s="25"/>
      <c r="X62189" s="25"/>
    </row>
    <row r="62190" spans="23:24" x14ac:dyDescent="0.2">
      <c r="W62190" s="25"/>
      <c r="X62190" s="25"/>
    </row>
    <row r="62191" spans="23:24" x14ac:dyDescent="0.2">
      <c r="W62191" s="25"/>
      <c r="X62191" s="25"/>
    </row>
    <row r="62192" spans="23:24" x14ac:dyDescent="0.2">
      <c r="W62192" s="25"/>
      <c r="X62192" s="25"/>
    </row>
    <row r="62193" spans="23:24" x14ac:dyDescent="0.2">
      <c r="W62193" s="25"/>
      <c r="X62193" s="25"/>
    </row>
    <row r="62194" spans="23:24" x14ac:dyDescent="0.2">
      <c r="W62194" s="25"/>
      <c r="X62194" s="25"/>
    </row>
    <row r="62195" spans="23:24" x14ac:dyDescent="0.2">
      <c r="W62195" s="25"/>
      <c r="X62195" s="25"/>
    </row>
    <row r="62196" spans="23:24" x14ac:dyDescent="0.2">
      <c r="W62196" s="25"/>
      <c r="X62196" s="25"/>
    </row>
    <row r="62197" spans="23:24" x14ac:dyDescent="0.2">
      <c r="W62197" s="25"/>
      <c r="X62197" s="25"/>
    </row>
    <row r="62198" spans="23:24" x14ac:dyDescent="0.2">
      <c r="W62198" s="25"/>
      <c r="X62198" s="25"/>
    </row>
    <row r="62199" spans="23:24" x14ac:dyDescent="0.2">
      <c r="W62199" s="25"/>
      <c r="X62199" s="25"/>
    </row>
    <row r="62200" spans="23:24" x14ac:dyDescent="0.2">
      <c r="W62200" s="25"/>
      <c r="X62200" s="25"/>
    </row>
    <row r="62201" spans="23:24" x14ac:dyDescent="0.2">
      <c r="W62201" s="25"/>
      <c r="X62201" s="25"/>
    </row>
    <row r="62202" spans="23:24" x14ac:dyDescent="0.2">
      <c r="W62202" s="25"/>
      <c r="X62202" s="25"/>
    </row>
    <row r="62203" spans="23:24" x14ac:dyDescent="0.2">
      <c r="W62203" s="25"/>
      <c r="X62203" s="25"/>
    </row>
    <row r="62204" spans="23:24" x14ac:dyDescent="0.2">
      <c r="W62204" s="25"/>
      <c r="X62204" s="25"/>
    </row>
    <row r="62205" spans="23:24" x14ac:dyDescent="0.2">
      <c r="W62205" s="25"/>
      <c r="X62205" s="25"/>
    </row>
    <row r="62206" spans="23:24" x14ac:dyDescent="0.2">
      <c r="W62206" s="25"/>
      <c r="X62206" s="25"/>
    </row>
    <row r="62207" spans="23:24" x14ac:dyDescent="0.2">
      <c r="W62207" s="25"/>
      <c r="X62207" s="25"/>
    </row>
    <row r="62208" spans="23:24" x14ac:dyDescent="0.2">
      <c r="W62208" s="25"/>
      <c r="X62208" s="25"/>
    </row>
    <row r="62209" spans="23:24" x14ac:dyDescent="0.2">
      <c r="W62209" s="25"/>
      <c r="X62209" s="25"/>
    </row>
    <row r="62210" spans="23:24" x14ac:dyDescent="0.2">
      <c r="W62210" s="25"/>
      <c r="X62210" s="25"/>
    </row>
    <row r="62211" spans="23:24" x14ac:dyDescent="0.2">
      <c r="W62211" s="25"/>
      <c r="X62211" s="25"/>
    </row>
    <row r="62212" spans="23:24" x14ac:dyDescent="0.2">
      <c r="W62212" s="25"/>
      <c r="X62212" s="25"/>
    </row>
    <row r="62213" spans="23:24" x14ac:dyDescent="0.2">
      <c r="W62213" s="25"/>
      <c r="X62213" s="25"/>
    </row>
    <row r="62214" spans="23:24" x14ac:dyDescent="0.2">
      <c r="W62214" s="25"/>
      <c r="X62214" s="25"/>
    </row>
    <row r="62215" spans="23:24" x14ac:dyDescent="0.2">
      <c r="W62215" s="25"/>
      <c r="X62215" s="25"/>
    </row>
    <row r="62216" spans="23:24" x14ac:dyDescent="0.2">
      <c r="W62216" s="25"/>
      <c r="X62216" s="25"/>
    </row>
    <row r="62217" spans="23:24" x14ac:dyDescent="0.2">
      <c r="W62217" s="25"/>
      <c r="X62217" s="25"/>
    </row>
    <row r="62218" spans="23:24" x14ac:dyDescent="0.2">
      <c r="W62218" s="25"/>
      <c r="X62218" s="25"/>
    </row>
    <row r="62219" spans="23:24" x14ac:dyDescent="0.2">
      <c r="W62219" s="25"/>
      <c r="X62219" s="25"/>
    </row>
    <row r="62220" spans="23:24" x14ac:dyDescent="0.2">
      <c r="W62220" s="25"/>
      <c r="X62220" s="25"/>
    </row>
    <row r="62221" spans="23:24" x14ac:dyDescent="0.2">
      <c r="W62221" s="25"/>
      <c r="X62221" s="25"/>
    </row>
    <row r="62222" spans="23:24" x14ac:dyDescent="0.2">
      <c r="W62222" s="25"/>
      <c r="X62222" s="25"/>
    </row>
    <row r="62223" spans="23:24" x14ac:dyDescent="0.2">
      <c r="W62223" s="25"/>
      <c r="X62223" s="25"/>
    </row>
    <row r="62224" spans="23:24" x14ac:dyDescent="0.2">
      <c r="W62224" s="25"/>
      <c r="X62224" s="25"/>
    </row>
    <row r="62225" spans="23:24" x14ac:dyDescent="0.2">
      <c r="W62225" s="25"/>
      <c r="X62225" s="25"/>
    </row>
    <row r="62226" spans="23:24" x14ac:dyDescent="0.2">
      <c r="W62226" s="25"/>
      <c r="X62226" s="25"/>
    </row>
    <row r="62227" spans="23:24" x14ac:dyDescent="0.2">
      <c r="W62227" s="25"/>
      <c r="X62227" s="25"/>
    </row>
    <row r="62228" spans="23:24" x14ac:dyDescent="0.2">
      <c r="W62228" s="25"/>
      <c r="X62228" s="25"/>
    </row>
    <row r="62229" spans="23:24" x14ac:dyDescent="0.2">
      <c r="W62229" s="25"/>
      <c r="X62229" s="25"/>
    </row>
    <row r="62230" spans="23:24" x14ac:dyDescent="0.2">
      <c r="W62230" s="25"/>
      <c r="X62230" s="25"/>
    </row>
    <row r="62231" spans="23:24" x14ac:dyDescent="0.2">
      <c r="W62231" s="25"/>
      <c r="X62231" s="25"/>
    </row>
    <row r="62232" spans="23:24" x14ac:dyDescent="0.2">
      <c r="W62232" s="25"/>
      <c r="X62232" s="25"/>
    </row>
    <row r="62233" spans="23:24" x14ac:dyDescent="0.2">
      <c r="W62233" s="25"/>
      <c r="X62233" s="25"/>
    </row>
    <row r="62234" spans="23:24" x14ac:dyDescent="0.2">
      <c r="W62234" s="25"/>
      <c r="X62234" s="25"/>
    </row>
    <row r="62235" spans="23:24" x14ac:dyDescent="0.2">
      <c r="W62235" s="25"/>
      <c r="X62235" s="25"/>
    </row>
    <row r="62236" spans="23:24" x14ac:dyDescent="0.2">
      <c r="W62236" s="25"/>
      <c r="X62236" s="25"/>
    </row>
    <row r="62237" spans="23:24" x14ac:dyDescent="0.2">
      <c r="W62237" s="25"/>
      <c r="X62237" s="25"/>
    </row>
    <row r="62238" spans="23:24" x14ac:dyDescent="0.2">
      <c r="W62238" s="25"/>
      <c r="X62238" s="25"/>
    </row>
    <row r="62239" spans="23:24" x14ac:dyDescent="0.2">
      <c r="W62239" s="25"/>
      <c r="X62239" s="25"/>
    </row>
    <row r="62240" spans="23:24" x14ac:dyDescent="0.2">
      <c r="W62240" s="25"/>
      <c r="X62240" s="25"/>
    </row>
    <row r="62241" spans="23:24" x14ac:dyDescent="0.2">
      <c r="W62241" s="25"/>
      <c r="X62241" s="25"/>
    </row>
    <row r="62242" spans="23:24" x14ac:dyDescent="0.2">
      <c r="W62242" s="25"/>
      <c r="X62242" s="25"/>
    </row>
    <row r="62243" spans="23:24" x14ac:dyDescent="0.2">
      <c r="W62243" s="25"/>
      <c r="X62243" s="25"/>
    </row>
    <row r="62244" spans="23:24" x14ac:dyDescent="0.2">
      <c r="W62244" s="25"/>
      <c r="X62244" s="25"/>
    </row>
    <row r="62245" spans="23:24" x14ac:dyDescent="0.2">
      <c r="W62245" s="25"/>
      <c r="X62245" s="25"/>
    </row>
    <row r="62246" spans="23:24" x14ac:dyDescent="0.2">
      <c r="W62246" s="25"/>
      <c r="X62246" s="25"/>
    </row>
    <row r="62247" spans="23:24" x14ac:dyDescent="0.2">
      <c r="W62247" s="25"/>
      <c r="X62247" s="25"/>
    </row>
    <row r="62248" spans="23:24" x14ac:dyDescent="0.2">
      <c r="W62248" s="25"/>
      <c r="X62248" s="25"/>
    </row>
    <row r="62249" spans="23:24" x14ac:dyDescent="0.2">
      <c r="W62249" s="25"/>
      <c r="X62249" s="25"/>
    </row>
    <row r="62250" spans="23:24" x14ac:dyDescent="0.2">
      <c r="W62250" s="25"/>
      <c r="X62250" s="25"/>
    </row>
    <row r="62251" spans="23:24" x14ac:dyDescent="0.2">
      <c r="W62251" s="25"/>
      <c r="X62251" s="25"/>
    </row>
    <row r="62252" spans="23:24" x14ac:dyDescent="0.2">
      <c r="W62252" s="25"/>
      <c r="X62252" s="25"/>
    </row>
    <row r="62253" spans="23:24" x14ac:dyDescent="0.2">
      <c r="W62253" s="25"/>
      <c r="X62253" s="25"/>
    </row>
    <row r="62254" spans="23:24" x14ac:dyDescent="0.2">
      <c r="W62254" s="25"/>
      <c r="X62254" s="25"/>
    </row>
    <row r="62255" spans="23:24" x14ac:dyDescent="0.2">
      <c r="W62255" s="25"/>
      <c r="X62255" s="25"/>
    </row>
    <row r="62256" spans="23:24" x14ac:dyDescent="0.2">
      <c r="W62256" s="25"/>
      <c r="X62256" s="25"/>
    </row>
    <row r="62257" spans="23:24" x14ac:dyDescent="0.2">
      <c r="W62257" s="25"/>
      <c r="X62257" s="25"/>
    </row>
    <row r="62258" spans="23:24" x14ac:dyDescent="0.2">
      <c r="W62258" s="25"/>
      <c r="X62258" s="25"/>
    </row>
    <row r="62259" spans="23:24" x14ac:dyDescent="0.2">
      <c r="W62259" s="25"/>
      <c r="X62259" s="25"/>
    </row>
    <row r="62260" spans="23:24" x14ac:dyDescent="0.2">
      <c r="W62260" s="25"/>
      <c r="X62260" s="25"/>
    </row>
    <row r="62261" spans="23:24" x14ac:dyDescent="0.2">
      <c r="W62261" s="25"/>
      <c r="X62261" s="25"/>
    </row>
    <row r="62262" spans="23:24" x14ac:dyDescent="0.2">
      <c r="W62262" s="25"/>
      <c r="X62262" s="25"/>
    </row>
    <row r="62263" spans="23:24" x14ac:dyDescent="0.2">
      <c r="W62263" s="25"/>
      <c r="X62263" s="25"/>
    </row>
    <row r="62264" spans="23:24" x14ac:dyDescent="0.2">
      <c r="W62264" s="25"/>
      <c r="X62264" s="25"/>
    </row>
    <row r="62265" spans="23:24" x14ac:dyDescent="0.2">
      <c r="W62265" s="25"/>
      <c r="X62265" s="25"/>
    </row>
    <row r="62266" spans="23:24" x14ac:dyDescent="0.2">
      <c r="W62266" s="25"/>
      <c r="X62266" s="25"/>
    </row>
    <row r="62267" spans="23:24" x14ac:dyDescent="0.2">
      <c r="W62267" s="25"/>
      <c r="X62267" s="25"/>
    </row>
    <row r="62268" spans="23:24" x14ac:dyDescent="0.2">
      <c r="W62268" s="25"/>
      <c r="X62268" s="25"/>
    </row>
    <row r="62269" spans="23:24" x14ac:dyDescent="0.2">
      <c r="W62269" s="25"/>
      <c r="X62269" s="25"/>
    </row>
    <row r="62270" spans="23:24" x14ac:dyDescent="0.2">
      <c r="W62270" s="25"/>
      <c r="X62270" s="25"/>
    </row>
    <row r="62271" spans="23:24" x14ac:dyDescent="0.2">
      <c r="W62271" s="25"/>
      <c r="X62271" s="25"/>
    </row>
    <row r="62272" spans="23:24" x14ac:dyDescent="0.2">
      <c r="W62272" s="25"/>
      <c r="X62272" s="25"/>
    </row>
    <row r="62273" spans="23:24" x14ac:dyDescent="0.2">
      <c r="W62273" s="25"/>
      <c r="X62273" s="25"/>
    </row>
    <row r="62274" spans="23:24" x14ac:dyDescent="0.2">
      <c r="W62274" s="25"/>
      <c r="X62274" s="25"/>
    </row>
    <row r="62275" spans="23:24" x14ac:dyDescent="0.2">
      <c r="W62275" s="25"/>
      <c r="X62275" s="25"/>
    </row>
    <row r="62276" spans="23:24" x14ac:dyDescent="0.2">
      <c r="W62276" s="25"/>
      <c r="X62276" s="25"/>
    </row>
    <row r="62277" spans="23:24" x14ac:dyDescent="0.2">
      <c r="W62277" s="25"/>
      <c r="X62277" s="25"/>
    </row>
    <row r="62278" spans="23:24" x14ac:dyDescent="0.2">
      <c r="W62278" s="25"/>
      <c r="X62278" s="25"/>
    </row>
    <row r="62279" spans="23:24" x14ac:dyDescent="0.2">
      <c r="W62279" s="25"/>
      <c r="X62279" s="25"/>
    </row>
    <row r="62280" spans="23:24" x14ac:dyDescent="0.2">
      <c r="W62280" s="25"/>
      <c r="X62280" s="25"/>
    </row>
    <row r="62281" spans="23:24" x14ac:dyDescent="0.2">
      <c r="W62281" s="25"/>
      <c r="X62281" s="25"/>
    </row>
    <row r="62282" spans="23:24" x14ac:dyDescent="0.2">
      <c r="W62282" s="25"/>
      <c r="X62282" s="25"/>
    </row>
    <row r="62283" spans="23:24" x14ac:dyDescent="0.2">
      <c r="W62283" s="25"/>
      <c r="X62283" s="25"/>
    </row>
    <row r="62284" spans="23:24" x14ac:dyDescent="0.2">
      <c r="W62284" s="25"/>
      <c r="X62284" s="25"/>
    </row>
    <row r="62285" spans="23:24" x14ac:dyDescent="0.2">
      <c r="W62285" s="25"/>
      <c r="X62285" s="25"/>
    </row>
    <row r="62286" spans="23:24" x14ac:dyDescent="0.2">
      <c r="W62286" s="25"/>
      <c r="X62286" s="25"/>
    </row>
    <row r="62287" spans="23:24" x14ac:dyDescent="0.2">
      <c r="W62287" s="25"/>
      <c r="X62287" s="25"/>
    </row>
    <row r="62288" spans="23:24" x14ac:dyDescent="0.2">
      <c r="W62288" s="25"/>
      <c r="X62288" s="25"/>
    </row>
    <row r="62289" spans="23:24" x14ac:dyDescent="0.2">
      <c r="W62289" s="25"/>
      <c r="X62289" s="25"/>
    </row>
    <row r="62290" spans="23:24" x14ac:dyDescent="0.2">
      <c r="W62290" s="25"/>
      <c r="X62290" s="25"/>
    </row>
    <row r="62291" spans="23:24" x14ac:dyDescent="0.2">
      <c r="W62291" s="25"/>
      <c r="X62291" s="25"/>
    </row>
    <row r="62292" spans="23:24" x14ac:dyDescent="0.2">
      <c r="W62292" s="25"/>
      <c r="X62292" s="25"/>
    </row>
    <row r="62293" spans="23:24" x14ac:dyDescent="0.2">
      <c r="W62293" s="25"/>
      <c r="X62293" s="25"/>
    </row>
    <row r="62294" spans="23:24" x14ac:dyDescent="0.2">
      <c r="W62294" s="25"/>
      <c r="X62294" s="25"/>
    </row>
    <row r="62295" spans="23:24" x14ac:dyDescent="0.2">
      <c r="W62295" s="25"/>
      <c r="X62295" s="25"/>
    </row>
    <row r="62296" spans="23:24" x14ac:dyDescent="0.2">
      <c r="W62296" s="25"/>
      <c r="X62296" s="25"/>
    </row>
    <row r="62297" spans="23:24" x14ac:dyDescent="0.2">
      <c r="W62297" s="25"/>
      <c r="X62297" s="25"/>
    </row>
    <row r="62298" spans="23:24" x14ac:dyDescent="0.2">
      <c r="W62298" s="25"/>
      <c r="X62298" s="25"/>
    </row>
    <row r="62299" spans="23:24" x14ac:dyDescent="0.2">
      <c r="W62299" s="25"/>
      <c r="X62299" s="25"/>
    </row>
    <row r="62300" spans="23:24" x14ac:dyDescent="0.2">
      <c r="W62300" s="25"/>
      <c r="X62300" s="25"/>
    </row>
    <row r="62301" spans="23:24" x14ac:dyDescent="0.2">
      <c r="W62301" s="25"/>
      <c r="X62301" s="25"/>
    </row>
    <row r="62302" spans="23:24" x14ac:dyDescent="0.2">
      <c r="W62302" s="25"/>
      <c r="X62302" s="25"/>
    </row>
    <row r="62303" spans="23:24" x14ac:dyDescent="0.2">
      <c r="W62303" s="25"/>
      <c r="X62303" s="25"/>
    </row>
    <row r="62304" spans="23:24" x14ac:dyDescent="0.2">
      <c r="W62304" s="25"/>
      <c r="X62304" s="25"/>
    </row>
    <row r="62305" spans="23:24" x14ac:dyDescent="0.2">
      <c r="W62305" s="25"/>
      <c r="X62305" s="25"/>
    </row>
    <row r="62306" spans="23:24" x14ac:dyDescent="0.2">
      <c r="W62306" s="25"/>
      <c r="X62306" s="25"/>
    </row>
    <row r="62307" spans="23:24" x14ac:dyDescent="0.2">
      <c r="W62307" s="25"/>
      <c r="X62307" s="25"/>
    </row>
    <row r="62308" spans="23:24" x14ac:dyDescent="0.2">
      <c r="W62308" s="25"/>
      <c r="X62308" s="25"/>
    </row>
    <row r="62309" spans="23:24" x14ac:dyDescent="0.2">
      <c r="W62309" s="25"/>
      <c r="X62309" s="25"/>
    </row>
    <row r="62310" spans="23:24" x14ac:dyDescent="0.2">
      <c r="W62310" s="25"/>
      <c r="X62310" s="25"/>
    </row>
    <row r="62311" spans="23:24" x14ac:dyDescent="0.2">
      <c r="W62311" s="25"/>
      <c r="X62311" s="25"/>
    </row>
    <row r="62312" spans="23:24" x14ac:dyDescent="0.2">
      <c r="W62312" s="25"/>
      <c r="X62312" s="25"/>
    </row>
    <row r="62313" spans="23:24" x14ac:dyDescent="0.2">
      <c r="W62313" s="25"/>
      <c r="X62313" s="25"/>
    </row>
    <row r="62314" spans="23:24" x14ac:dyDescent="0.2">
      <c r="W62314" s="25"/>
      <c r="X62314" s="25"/>
    </row>
    <row r="62315" spans="23:24" x14ac:dyDescent="0.2">
      <c r="W62315" s="25"/>
      <c r="X62315" s="25"/>
    </row>
    <row r="62316" spans="23:24" x14ac:dyDescent="0.2">
      <c r="W62316" s="25"/>
      <c r="X62316" s="25"/>
    </row>
    <row r="62317" spans="23:24" x14ac:dyDescent="0.2">
      <c r="W62317" s="25"/>
      <c r="X62317" s="25"/>
    </row>
    <row r="62318" spans="23:24" x14ac:dyDescent="0.2">
      <c r="W62318" s="25"/>
      <c r="X62318" s="25"/>
    </row>
    <row r="62319" spans="23:24" x14ac:dyDescent="0.2">
      <c r="W62319" s="25"/>
      <c r="X62319" s="25"/>
    </row>
    <row r="62320" spans="23:24" x14ac:dyDescent="0.2">
      <c r="W62320" s="25"/>
      <c r="X62320" s="25"/>
    </row>
    <row r="62321" spans="23:24" x14ac:dyDescent="0.2">
      <c r="W62321" s="25"/>
      <c r="X62321" s="25"/>
    </row>
    <row r="62322" spans="23:24" x14ac:dyDescent="0.2">
      <c r="W62322" s="25"/>
      <c r="X62322" s="25"/>
    </row>
    <row r="62323" spans="23:24" x14ac:dyDescent="0.2">
      <c r="W62323" s="25"/>
      <c r="X62323" s="25"/>
    </row>
    <row r="62324" spans="23:24" x14ac:dyDescent="0.2">
      <c r="W62324" s="25"/>
      <c r="X62324" s="25"/>
    </row>
    <row r="62325" spans="23:24" x14ac:dyDescent="0.2">
      <c r="W62325" s="25"/>
      <c r="X62325" s="25"/>
    </row>
    <row r="62326" spans="23:24" x14ac:dyDescent="0.2">
      <c r="W62326" s="25"/>
      <c r="X62326" s="25"/>
    </row>
    <row r="62327" spans="23:24" x14ac:dyDescent="0.2">
      <c r="W62327" s="25"/>
      <c r="X62327" s="25"/>
    </row>
    <row r="62328" spans="23:24" x14ac:dyDescent="0.2">
      <c r="W62328" s="25"/>
      <c r="X62328" s="25"/>
    </row>
    <row r="62329" spans="23:24" x14ac:dyDescent="0.2">
      <c r="W62329" s="25"/>
      <c r="X62329" s="25"/>
    </row>
    <row r="62330" spans="23:24" x14ac:dyDescent="0.2">
      <c r="W62330" s="25"/>
      <c r="X62330" s="25"/>
    </row>
    <row r="62331" spans="23:24" x14ac:dyDescent="0.2">
      <c r="W62331" s="25"/>
      <c r="X62331" s="25"/>
    </row>
    <row r="62332" spans="23:24" x14ac:dyDescent="0.2">
      <c r="W62332" s="25"/>
      <c r="X62332" s="25"/>
    </row>
    <row r="62333" spans="23:24" x14ac:dyDescent="0.2">
      <c r="W62333" s="25"/>
      <c r="X62333" s="25"/>
    </row>
    <row r="62334" spans="23:24" x14ac:dyDescent="0.2">
      <c r="W62334" s="25"/>
      <c r="X62334" s="25"/>
    </row>
    <row r="62335" spans="23:24" x14ac:dyDescent="0.2">
      <c r="W62335" s="25"/>
      <c r="X62335" s="25"/>
    </row>
    <row r="62336" spans="23:24" x14ac:dyDescent="0.2">
      <c r="W62336" s="25"/>
      <c r="X62336" s="25"/>
    </row>
    <row r="62337" spans="23:24" x14ac:dyDescent="0.2">
      <c r="W62337" s="25"/>
      <c r="X62337" s="25"/>
    </row>
    <row r="62338" spans="23:24" x14ac:dyDescent="0.2">
      <c r="W62338" s="25"/>
      <c r="X62338" s="25"/>
    </row>
    <row r="62339" spans="23:24" x14ac:dyDescent="0.2">
      <c r="W62339" s="25"/>
      <c r="X62339" s="25"/>
    </row>
    <row r="62340" spans="23:24" x14ac:dyDescent="0.2">
      <c r="W62340" s="25"/>
      <c r="X62340" s="25"/>
    </row>
    <row r="62341" spans="23:24" x14ac:dyDescent="0.2">
      <c r="W62341" s="25"/>
      <c r="X62341" s="25"/>
    </row>
    <row r="62342" spans="23:24" x14ac:dyDescent="0.2">
      <c r="W62342" s="25"/>
      <c r="X62342" s="25"/>
    </row>
    <row r="62343" spans="23:24" x14ac:dyDescent="0.2">
      <c r="W62343" s="25"/>
      <c r="X62343" s="25"/>
    </row>
    <row r="62344" spans="23:24" x14ac:dyDescent="0.2">
      <c r="W62344" s="25"/>
      <c r="X62344" s="25"/>
    </row>
    <row r="62345" spans="23:24" x14ac:dyDescent="0.2">
      <c r="W62345" s="25"/>
      <c r="X62345" s="25"/>
    </row>
    <row r="62346" spans="23:24" x14ac:dyDescent="0.2">
      <c r="W62346" s="25"/>
      <c r="X62346" s="25"/>
    </row>
    <row r="62347" spans="23:24" x14ac:dyDescent="0.2">
      <c r="W62347" s="25"/>
      <c r="X62347" s="25"/>
    </row>
    <row r="62348" spans="23:24" x14ac:dyDescent="0.2">
      <c r="W62348" s="25"/>
      <c r="X62348" s="25"/>
    </row>
    <row r="62349" spans="23:24" x14ac:dyDescent="0.2">
      <c r="W62349" s="25"/>
      <c r="X62349" s="25"/>
    </row>
    <row r="62350" spans="23:24" x14ac:dyDescent="0.2">
      <c r="W62350" s="25"/>
      <c r="X62350" s="25"/>
    </row>
    <row r="62351" spans="23:24" x14ac:dyDescent="0.2">
      <c r="W62351" s="25"/>
      <c r="X62351" s="25"/>
    </row>
    <row r="62352" spans="23:24" x14ac:dyDescent="0.2">
      <c r="W62352" s="25"/>
      <c r="X62352" s="25"/>
    </row>
    <row r="62353" spans="23:24" x14ac:dyDescent="0.2">
      <c r="W62353" s="25"/>
      <c r="X62353" s="25"/>
    </row>
    <row r="62354" spans="23:24" x14ac:dyDescent="0.2">
      <c r="W62354" s="25"/>
      <c r="X62354" s="25"/>
    </row>
    <row r="62355" spans="23:24" x14ac:dyDescent="0.2">
      <c r="W62355" s="25"/>
      <c r="X62355" s="25"/>
    </row>
    <row r="62356" spans="23:24" x14ac:dyDescent="0.2">
      <c r="W62356" s="25"/>
      <c r="X62356" s="25"/>
    </row>
    <row r="62357" spans="23:24" x14ac:dyDescent="0.2">
      <c r="W62357" s="25"/>
      <c r="X62357" s="25"/>
    </row>
    <row r="62358" spans="23:24" x14ac:dyDescent="0.2">
      <c r="W62358" s="25"/>
      <c r="X62358" s="25"/>
    </row>
    <row r="62359" spans="23:24" x14ac:dyDescent="0.2">
      <c r="W62359" s="25"/>
      <c r="X62359" s="25"/>
    </row>
    <row r="62360" spans="23:24" x14ac:dyDescent="0.2">
      <c r="W62360" s="25"/>
      <c r="X62360" s="25"/>
    </row>
    <row r="62361" spans="23:24" x14ac:dyDescent="0.2">
      <c r="W62361" s="25"/>
      <c r="X62361" s="25"/>
    </row>
    <row r="62362" spans="23:24" x14ac:dyDescent="0.2">
      <c r="W62362" s="25"/>
      <c r="X62362" s="25"/>
    </row>
    <row r="62363" spans="23:24" x14ac:dyDescent="0.2">
      <c r="W62363" s="25"/>
      <c r="X62363" s="25"/>
    </row>
    <row r="62364" spans="23:24" x14ac:dyDescent="0.2">
      <c r="W62364" s="25"/>
      <c r="X62364" s="25"/>
    </row>
    <row r="62365" spans="23:24" x14ac:dyDescent="0.2">
      <c r="W62365" s="25"/>
      <c r="X62365" s="25"/>
    </row>
    <row r="62366" spans="23:24" x14ac:dyDescent="0.2">
      <c r="W62366" s="25"/>
      <c r="X62366" s="25"/>
    </row>
    <row r="62367" spans="23:24" x14ac:dyDescent="0.2">
      <c r="W62367" s="25"/>
      <c r="X62367" s="25"/>
    </row>
    <row r="62368" spans="23:24" x14ac:dyDescent="0.2">
      <c r="W62368" s="25"/>
      <c r="X62368" s="25"/>
    </row>
    <row r="62369" spans="23:24" x14ac:dyDescent="0.2">
      <c r="W62369" s="25"/>
      <c r="X62369" s="25"/>
    </row>
    <row r="62370" spans="23:24" x14ac:dyDescent="0.2">
      <c r="W62370" s="25"/>
      <c r="X62370" s="25"/>
    </row>
    <row r="62371" spans="23:24" x14ac:dyDescent="0.2">
      <c r="W62371" s="25"/>
      <c r="X62371" s="25"/>
    </row>
    <row r="62372" spans="23:24" x14ac:dyDescent="0.2">
      <c r="W62372" s="25"/>
      <c r="X62372" s="25"/>
    </row>
    <row r="62373" spans="23:24" x14ac:dyDescent="0.2">
      <c r="W62373" s="25"/>
      <c r="X62373" s="25"/>
    </row>
    <row r="62374" spans="23:24" x14ac:dyDescent="0.2">
      <c r="W62374" s="25"/>
      <c r="X62374" s="25"/>
    </row>
    <row r="62375" spans="23:24" x14ac:dyDescent="0.2">
      <c r="W62375" s="25"/>
      <c r="X62375" s="25"/>
    </row>
    <row r="62376" spans="23:24" x14ac:dyDescent="0.2">
      <c r="W62376" s="25"/>
      <c r="X62376" s="25"/>
    </row>
    <row r="62377" spans="23:24" x14ac:dyDescent="0.2">
      <c r="W62377" s="25"/>
      <c r="X62377" s="25"/>
    </row>
    <row r="62378" spans="23:24" x14ac:dyDescent="0.2">
      <c r="W62378" s="25"/>
      <c r="X62378" s="25"/>
    </row>
    <row r="62379" spans="23:24" x14ac:dyDescent="0.2">
      <c r="W62379" s="25"/>
      <c r="X62379" s="25"/>
    </row>
    <row r="62380" spans="23:24" x14ac:dyDescent="0.2">
      <c r="W62380" s="25"/>
      <c r="X62380" s="25"/>
    </row>
    <row r="62381" spans="23:24" x14ac:dyDescent="0.2">
      <c r="W62381" s="25"/>
      <c r="X62381" s="25"/>
    </row>
    <row r="62382" spans="23:24" x14ac:dyDescent="0.2">
      <c r="W62382" s="25"/>
      <c r="X62382" s="25"/>
    </row>
    <row r="62383" spans="23:24" x14ac:dyDescent="0.2">
      <c r="W62383" s="25"/>
      <c r="X62383" s="25"/>
    </row>
    <row r="62384" spans="23:24" x14ac:dyDescent="0.2">
      <c r="W62384" s="25"/>
      <c r="X62384" s="25"/>
    </row>
    <row r="62385" spans="23:24" x14ac:dyDescent="0.2">
      <c r="W62385" s="25"/>
      <c r="X62385" s="25"/>
    </row>
    <row r="62386" spans="23:24" x14ac:dyDescent="0.2">
      <c r="W62386" s="25"/>
      <c r="X62386" s="25"/>
    </row>
    <row r="62387" spans="23:24" x14ac:dyDescent="0.2">
      <c r="W62387" s="25"/>
      <c r="X62387" s="25"/>
    </row>
    <row r="62388" spans="23:24" x14ac:dyDescent="0.2">
      <c r="W62388" s="25"/>
      <c r="X62388" s="25"/>
    </row>
    <row r="62389" spans="23:24" x14ac:dyDescent="0.2">
      <c r="W62389" s="25"/>
      <c r="X62389" s="25"/>
    </row>
    <row r="62390" spans="23:24" x14ac:dyDescent="0.2">
      <c r="W62390" s="25"/>
      <c r="X62390" s="25"/>
    </row>
    <row r="62391" spans="23:24" x14ac:dyDescent="0.2">
      <c r="W62391" s="25"/>
      <c r="X62391" s="25"/>
    </row>
    <row r="62392" spans="23:24" x14ac:dyDescent="0.2">
      <c r="W62392" s="25"/>
      <c r="X62392" s="25"/>
    </row>
    <row r="62393" spans="23:24" x14ac:dyDescent="0.2">
      <c r="W62393" s="25"/>
      <c r="X62393" s="25"/>
    </row>
    <row r="62394" spans="23:24" x14ac:dyDescent="0.2">
      <c r="W62394" s="25"/>
      <c r="X62394" s="25"/>
    </row>
    <row r="62395" spans="23:24" x14ac:dyDescent="0.2">
      <c r="W62395" s="25"/>
      <c r="X62395" s="25"/>
    </row>
    <row r="62396" spans="23:24" x14ac:dyDescent="0.2">
      <c r="W62396" s="25"/>
      <c r="X62396" s="25"/>
    </row>
    <row r="62397" spans="23:24" x14ac:dyDescent="0.2">
      <c r="W62397" s="25"/>
      <c r="X62397" s="25"/>
    </row>
    <row r="62398" spans="23:24" x14ac:dyDescent="0.2">
      <c r="W62398" s="25"/>
      <c r="X62398" s="25"/>
    </row>
    <row r="62399" spans="23:24" x14ac:dyDescent="0.2">
      <c r="W62399" s="25"/>
      <c r="X62399" s="25"/>
    </row>
    <row r="62400" spans="23:24" x14ac:dyDescent="0.2">
      <c r="W62400" s="25"/>
      <c r="X62400" s="25"/>
    </row>
    <row r="62401" spans="23:24" x14ac:dyDescent="0.2">
      <c r="W62401" s="25"/>
      <c r="X62401" s="25"/>
    </row>
    <row r="62402" spans="23:24" x14ac:dyDescent="0.2">
      <c r="W62402" s="25"/>
      <c r="X62402" s="25"/>
    </row>
    <row r="62403" spans="23:24" x14ac:dyDescent="0.2">
      <c r="W62403" s="25"/>
      <c r="X62403" s="25"/>
    </row>
    <row r="62404" spans="23:24" x14ac:dyDescent="0.2">
      <c r="W62404" s="25"/>
      <c r="X62404" s="25"/>
    </row>
    <row r="62405" spans="23:24" x14ac:dyDescent="0.2">
      <c r="W62405" s="25"/>
      <c r="X62405" s="25"/>
    </row>
    <row r="62406" spans="23:24" x14ac:dyDescent="0.2">
      <c r="W62406" s="25"/>
      <c r="X62406" s="25"/>
    </row>
    <row r="62407" spans="23:24" x14ac:dyDescent="0.2">
      <c r="W62407" s="25"/>
      <c r="X62407" s="25"/>
    </row>
    <row r="62408" spans="23:24" x14ac:dyDescent="0.2">
      <c r="W62408" s="25"/>
      <c r="X62408" s="25"/>
    </row>
    <row r="62409" spans="23:24" x14ac:dyDescent="0.2">
      <c r="W62409" s="25"/>
      <c r="X62409" s="25"/>
    </row>
    <row r="62410" spans="23:24" x14ac:dyDescent="0.2">
      <c r="W62410" s="25"/>
      <c r="X62410" s="25"/>
    </row>
    <row r="62411" spans="23:24" x14ac:dyDescent="0.2">
      <c r="W62411" s="25"/>
      <c r="X62411" s="25"/>
    </row>
    <row r="62412" spans="23:24" x14ac:dyDescent="0.2">
      <c r="W62412" s="25"/>
      <c r="X62412" s="25"/>
    </row>
    <row r="62413" spans="23:24" x14ac:dyDescent="0.2">
      <c r="W62413" s="25"/>
      <c r="X62413" s="25"/>
    </row>
    <row r="62414" spans="23:24" x14ac:dyDescent="0.2">
      <c r="W62414" s="25"/>
      <c r="X62414" s="25"/>
    </row>
    <row r="62415" spans="23:24" x14ac:dyDescent="0.2">
      <c r="W62415" s="25"/>
      <c r="X62415" s="25"/>
    </row>
    <row r="62416" spans="23:24" x14ac:dyDescent="0.2">
      <c r="W62416" s="25"/>
      <c r="X62416" s="25"/>
    </row>
    <row r="62417" spans="23:24" x14ac:dyDescent="0.2">
      <c r="W62417" s="25"/>
      <c r="X62417" s="25"/>
    </row>
    <row r="62418" spans="23:24" x14ac:dyDescent="0.2">
      <c r="W62418" s="25"/>
      <c r="X62418" s="25"/>
    </row>
    <row r="62419" spans="23:24" x14ac:dyDescent="0.2">
      <c r="W62419" s="25"/>
      <c r="X62419" s="25"/>
    </row>
    <row r="62420" spans="23:24" x14ac:dyDescent="0.2">
      <c r="W62420" s="25"/>
      <c r="X62420" s="25"/>
    </row>
    <row r="62421" spans="23:24" x14ac:dyDescent="0.2">
      <c r="W62421" s="25"/>
      <c r="X62421" s="25"/>
    </row>
    <row r="62422" spans="23:24" x14ac:dyDescent="0.2">
      <c r="W62422" s="25"/>
      <c r="X62422" s="25"/>
    </row>
    <row r="62423" spans="23:24" x14ac:dyDescent="0.2">
      <c r="W62423" s="25"/>
      <c r="X62423" s="25"/>
    </row>
    <row r="62424" spans="23:24" x14ac:dyDescent="0.2">
      <c r="W62424" s="25"/>
      <c r="X62424" s="25"/>
    </row>
    <row r="62425" spans="23:24" x14ac:dyDescent="0.2">
      <c r="W62425" s="25"/>
      <c r="X62425" s="25"/>
    </row>
    <row r="62426" spans="23:24" x14ac:dyDescent="0.2">
      <c r="W62426" s="25"/>
      <c r="X62426" s="25"/>
    </row>
    <row r="62427" spans="23:24" x14ac:dyDescent="0.2">
      <c r="W62427" s="25"/>
      <c r="X62427" s="25"/>
    </row>
    <row r="62428" spans="23:24" x14ac:dyDescent="0.2">
      <c r="W62428" s="25"/>
      <c r="X62428" s="25"/>
    </row>
    <row r="62429" spans="23:24" x14ac:dyDescent="0.2">
      <c r="W62429" s="25"/>
      <c r="X62429" s="25"/>
    </row>
    <row r="62430" spans="23:24" x14ac:dyDescent="0.2">
      <c r="W62430" s="25"/>
      <c r="X62430" s="25"/>
    </row>
    <row r="62431" spans="23:24" x14ac:dyDescent="0.2">
      <c r="W62431" s="25"/>
      <c r="X62431" s="25"/>
    </row>
    <row r="62432" spans="23:24" x14ac:dyDescent="0.2">
      <c r="W62432" s="25"/>
      <c r="X62432" s="25"/>
    </row>
    <row r="62433" spans="23:24" x14ac:dyDescent="0.2">
      <c r="W62433" s="25"/>
      <c r="X62433" s="25"/>
    </row>
    <row r="62434" spans="23:24" x14ac:dyDescent="0.2">
      <c r="W62434" s="25"/>
      <c r="X62434" s="25"/>
    </row>
    <row r="62435" spans="23:24" x14ac:dyDescent="0.2">
      <c r="W62435" s="25"/>
      <c r="X62435" s="25"/>
    </row>
    <row r="62436" spans="23:24" x14ac:dyDescent="0.2">
      <c r="W62436" s="25"/>
      <c r="X62436" s="25"/>
    </row>
    <row r="62437" spans="23:24" x14ac:dyDescent="0.2">
      <c r="W62437" s="25"/>
      <c r="X62437" s="25"/>
    </row>
    <row r="62438" spans="23:24" x14ac:dyDescent="0.2">
      <c r="W62438" s="25"/>
      <c r="X62438" s="25"/>
    </row>
    <row r="62439" spans="23:24" x14ac:dyDescent="0.2">
      <c r="W62439" s="25"/>
      <c r="X62439" s="25"/>
    </row>
    <row r="62440" spans="23:24" x14ac:dyDescent="0.2">
      <c r="W62440" s="25"/>
      <c r="X62440" s="25"/>
    </row>
    <row r="62441" spans="23:24" x14ac:dyDescent="0.2">
      <c r="W62441" s="25"/>
      <c r="X62441" s="25"/>
    </row>
    <row r="62442" spans="23:24" x14ac:dyDescent="0.2">
      <c r="W62442" s="25"/>
      <c r="X62442" s="25"/>
    </row>
    <row r="62443" spans="23:24" x14ac:dyDescent="0.2">
      <c r="W62443" s="25"/>
      <c r="X62443" s="25"/>
    </row>
    <row r="62444" spans="23:24" x14ac:dyDescent="0.2">
      <c r="W62444" s="25"/>
      <c r="X62444" s="25"/>
    </row>
    <row r="62445" spans="23:24" x14ac:dyDescent="0.2">
      <c r="W62445" s="25"/>
      <c r="X62445" s="25"/>
    </row>
    <row r="62446" spans="23:24" x14ac:dyDescent="0.2">
      <c r="W62446" s="25"/>
      <c r="X62446" s="25"/>
    </row>
    <row r="62447" spans="23:24" x14ac:dyDescent="0.2">
      <c r="W62447" s="25"/>
      <c r="X62447" s="25"/>
    </row>
    <row r="62448" spans="23:24" x14ac:dyDescent="0.2">
      <c r="W62448" s="25"/>
      <c r="X62448" s="25"/>
    </row>
    <row r="62449" spans="23:24" x14ac:dyDescent="0.2">
      <c r="W62449" s="25"/>
      <c r="X62449" s="25"/>
    </row>
    <row r="62450" spans="23:24" x14ac:dyDescent="0.2">
      <c r="W62450" s="25"/>
      <c r="X62450" s="25"/>
    </row>
    <row r="62451" spans="23:24" x14ac:dyDescent="0.2">
      <c r="W62451" s="25"/>
      <c r="X62451" s="25"/>
    </row>
    <row r="62452" spans="23:24" x14ac:dyDescent="0.2">
      <c r="W62452" s="25"/>
      <c r="X62452" s="25"/>
    </row>
    <row r="62453" spans="23:24" x14ac:dyDescent="0.2">
      <c r="W62453" s="25"/>
      <c r="X62453" s="25"/>
    </row>
    <row r="62454" spans="23:24" x14ac:dyDescent="0.2">
      <c r="W62454" s="25"/>
      <c r="X62454" s="25"/>
    </row>
    <row r="62455" spans="23:24" x14ac:dyDescent="0.2">
      <c r="W62455" s="25"/>
      <c r="X62455" s="25"/>
    </row>
    <row r="62456" spans="23:24" x14ac:dyDescent="0.2">
      <c r="W62456" s="25"/>
      <c r="X62456" s="25"/>
    </row>
    <row r="62457" spans="23:24" x14ac:dyDescent="0.2">
      <c r="W62457" s="25"/>
      <c r="X62457" s="25"/>
    </row>
    <row r="62458" spans="23:24" x14ac:dyDescent="0.2">
      <c r="W62458" s="25"/>
      <c r="X62458" s="25"/>
    </row>
    <row r="62459" spans="23:24" x14ac:dyDescent="0.2">
      <c r="W62459" s="25"/>
      <c r="X62459" s="25"/>
    </row>
    <row r="62460" spans="23:24" x14ac:dyDescent="0.2">
      <c r="W62460" s="25"/>
      <c r="X62460" s="25"/>
    </row>
    <row r="62461" spans="23:24" x14ac:dyDescent="0.2">
      <c r="W62461" s="25"/>
      <c r="X62461" s="25"/>
    </row>
    <row r="62462" spans="23:24" x14ac:dyDescent="0.2">
      <c r="W62462" s="25"/>
      <c r="X62462" s="25"/>
    </row>
    <row r="62463" spans="23:24" x14ac:dyDescent="0.2">
      <c r="W62463" s="25"/>
      <c r="X62463" s="25"/>
    </row>
    <row r="62464" spans="23:24" x14ac:dyDescent="0.2">
      <c r="W62464" s="25"/>
      <c r="X62464" s="25"/>
    </row>
    <row r="62465" spans="23:24" x14ac:dyDescent="0.2">
      <c r="W62465" s="25"/>
      <c r="X62465" s="25"/>
    </row>
    <row r="62466" spans="23:24" x14ac:dyDescent="0.2">
      <c r="W62466" s="25"/>
      <c r="X62466" s="25"/>
    </row>
    <row r="62467" spans="23:24" x14ac:dyDescent="0.2">
      <c r="W62467" s="25"/>
      <c r="X62467" s="25"/>
    </row>
    <row r="62468" spans="23:24" x14ac:dyDescent="0.2">
      <c r="W62468" s="25"/>
      <c r="X62468" s="25"/>
    </row>
    <row r="62469" spans="23:24" x14ac:dyDescent="0.2">
      <c r="W62469" s="25"/>
      <c r="X62469" s="25"/>
    </row>
    <row r="62470" spans="23:24" x14ac:dyDescent="0.2">
      <c r="W62470" s="25"/>
      <c r="X62470" s="25"/>
    </row>
    <row r="62471" spans="23:24" x14ac:dyDescent="0.2">
      <c r="W62471" s="25"/>
      <c r="X62471" s="25"/>
    </row>
    <row r="62472" spans="23:24" x14ac:dyDescent="0.2">
      <c r="W62472" s="25"/>
      <c r="X62472" s="25"/>
    </row>
    <row r="62473" spans="23:24" x14ac:dyDescent="0.2">
      <c r="W62473" s="25"/>
      <c r="X62473" s="25"/>
    </row>
    <row r="62474" spans="23:24" x14ac:dyDescent="0.2">
      <c r="W62474" s="25"/>
      <c r="X62474" s="25"/>
    </row>
    <row r="62475" spans="23:24" x14ac:dyDescent="0.2">
      <c r="W62475" s="25"/>
      <c r="X62475" s="25"/>
    </row>
    <row r="62476" spans="23:24" x14ac:dyDescent="0.2">
      <c r="W62476" s="25"/>
      <c r="X62476" s="25"/>
    </row>
    <row r="62477" spans="23:24" x14ac:dyDescent="0.2">
      <c r="W62477" s="25"/>
      <c r="X62477" s="25"/>
    </row>
    <row r="62478" spans="23:24" x14ac:dyDescent="0.2">
      <c r="W62478" s="25"/>
      <c r="X62478" s="25"/>
    </row>
    <row r="62479" spans="23:24" x14ac:dyDescent="0.2">
      <c r="W62479" s="25"/>
      <c r="X62479" s="25"/>
    </row>
    <row r="62480" spans="23:24" x14ac:dyDescent="0.2">
      <c r="W62480" s="25"/>
      <c r="X62480" s="25"/>
    </row>
    <row r="62481" spans="23:24" x14ac:dyDescent="0.2">
      <c r="W62481" s="25"/>
      <c r="X62481" s="25"/>
    </row>
    <row r="62482" spans="23:24" x14ac:dyDescent="0.2">
      <c r="W62482" s="25"/>
      <c r="X62482" s="25"/>
    </row>
    <row r="62483" spans="23:24" x14ac:dyDescent="0.2">
      <c r="W62483" s="25"/>
      <c r="X62483" s="25"/>
    </row>
    <row r="62484" spans="23:24" x14ac:dyDescent="0.2">
      <c r="W62484" s="25"/>
      <c r="X62484" s="25"/>
    </row>
    <row r="62485" spans="23:24" x14ac:dyDescent="0.2">
      <c r="W62485" s="25"/>
      <c r="X62485" s="25"/>
    </row>
    <row r="62486" spans="23:24" x14ac:dyDescent="0.2">
      <c r="W62486" s="25"/>
      <c r="X62486" s="25"/>
    </row>
    <row r="62487" spans="23:24" x14ac:dyDescent="0.2">
      <c r="W62487" s="25"/>
      <c r="X62487" s="25"/>
    </row>
    <row r="62488" spans="23:24" x14ac:dyDescent="0.2">
      <c r="W62488" s="25"/>
      <c r="X62488" s="25"/>
    </row>
    <row r="62489" spans="23:24" x14ac:dyDescent="0.2">
      <c r="W62489" s="25"/>
      <c r="X62489" s="25"/>
    </row>
    <row r="62490" spans="23:24" x14ac:dyDescent="0.2">
      <c r="W62490" s="25"/>
      <c r="X62490" s="25"/>
    </row>
    <row r="62491" spans="23:24" x14ac:dyDescent="0.2">
      <c r="W62491" s="25"/>
      <c r="X62491" s="25"/>
    </row>
    <row r="62492" spans="23:24" x14ac:dyDescent="0.2">
      <c r="W62492" s="25"/>
      <c r="X62492" s="25"/>
    </row>
    <row r="62493" spans="23:24" x14ac:dyDescent="0.2">
      <c r="W62493" s="25"/>
      <c r="X62493" s="25"/>
    </row>
    <row r="62494" spans="23:24" x14ac:dyDescent="0.2">
      <c r="W62494" s="25"/>
      <c r="X62494" s="25"/>
    </row>
    <row r="62495" spans="23:24" x14ac:dyDescent="0.2">
      <c r="W62495" s="25"/>
      <c r="X62495" s="25"/>
    </row>
    <row r="62496" spans="23:24" x14ac:dyDescent="0.2">
      <c r="W62496" s="25"/>
      <c r="X62496" s="25"/>
    </row>
    <row r="62497" spans="23:24" x14ac:dyDescent="0.2">
      <c r="W62497" s="25"/>
      <c r="X62497" s="25"/>
    </row>
    <row r="62498" spans="23:24" x14ac:dyDescent="0.2">
      <c r="W62498" s="25"/>
      <c r="X62498" s="25"/>
    </row>
    <row r="62499" spans="23:24" x14ac:dyDescent="0.2">
      <c r="W62499" s="25"/>
      <c r="X62499" s="25"/>
    </row>
    <row r="62500" spans="23:24" x14ac:dyDescent="0.2">
      <c r="W62500" s="25"/>
      <c r="X62500" s="25"/>
    </row>
    <row r="62501" spans="23:24" x14ac:dyDescent="0.2">
      <c r="W62501" s="25"/>
      <c r="X62501" s="25"/>
    </row>
    <row r="62502" spans="23:24" x14ac:dyDescent="0.2">
      <c r="W62502" s="25"/>
      <c r="X62502" s="25"/>
    </row>
    <row r="62503" spans="23:24" x14ac:dyDescent="0.2">
      <c r="W62503" s="25"/>
      <c r="X62503" s="25"/>
    </row>
    <row r="62504" spans="23:24" x14ac:dyDescent="0.2">
      <c r="W62504" s="25"/>
      <c r="X62504" s="25"/>
    </row>
    <row r="62505" spans="23:24" x14ac:dyDescent="0.2">
      <c r="W62505" s="25"/>
      <c r="X62505" s="25"/>
    </row>
    <row r="62506" spans="23:24" x14ac:dyDescent="0.2">
      <c r="W62506" s="25"/>
      <c r="X62506" s="25"/>
    </row>
    <row r="62507" spans="23:24" x14ac:dyDescent="0.2">
      <c r="W62507" s="25"/>
      <c r="X62507" s="25"/>
    </row>
    <row r="62508" spans="23:24" x14ac:dyDescent="0.2">
      <c r="W62508" s="25"/>
      <c r="X62508" s="25"/>
    </row>
    <row r="62509" spans="23:24" x14ac:dyDescent="0.2">
      <c r="W62509" s="25"/>
      <c r="X62509" s="25"/>
    </row>
    <row r="62510" spans="23:24" x14ac:dyDescent="0.2">
      <c r="W62510" s="25"/>
      <c r="X62510" s="25"/>
    </row>
    <row r="62511" spans="23:24" x14ac:dyDescent="0.2">
      <c r="W62511" s="25"/>
      <c r="X62511" s="25"/>
    </row>
    <row r="62512" spans="23:24" x14ac:dyDescent="0.2">
      <c r="W62512" s="25"/>
      <c r="X62512" s="25"/>
    </row>
    <row r="62513" spans="23:24" x14ac:dyDescent="0.2">
      <c r="W62513" s="25"/>
      <c r="X62513" s="25"/>
    </row>
    <row r="62514" spans="23:24" x14ac:dyDescent="0.2">
      <c r="W62514" s="25"/>
      <c r="X62514" s="25"/>
    </row>
    <row r="62515" spans="23:24" x14ac:dyDescent="0.2">
      <c r="W62515" s="25"/>
      <c r="X62515" s="25"/>
    </row>
    <row r="62516" spans="23:24" x14ac:dyDescent="0.2">
      <c r="W62516" s="25"/>
      <c r="X62516" s="25"/>
    </row>
    <row r="62517" spans="23:24" x14ac:dyDescent="0.2">
      <c r="W62517" s="25"/>
      <c r="X62517" s="25"/>
    </row>
    <row r="62518" spans="23:24" x14ac:dyDescent="0.2">
      <c r="W62518" s="25"/>
      <c r="X62518" s="25"/>
    </row>
    <row r="62519" spans="23:24" x14ac:dyDescent="0.2">
      <c r="W62519" s="25"/>
      <c r="X62519" s="25"/>
    </row>
    <row r="62520" spans="23:24" x14ac:dyDescent="0.2">
      <c r="W62520" s="25"/>
      <c r="X62520" s="25"/>
    </row>
    <row r="62521" spans="23:24" x14ac:dyDescent="0.2">
      <c r="W62521" s="25"/>
      <c r="X62521" s="25"/>
    </row>
    <row r="62522" spans="23:24" x14ac:dyDescent="0.2">
      <c r="W62522" s="25"/>
      <c r="X62522" s="25"/>
    </row>
    <row r="62523" spans="23:24" x14ac:dyDescent="0.2">
      <c r="W62523" s="25"/>
      <c r="X62523" s="25"/>
    </row>
    <row r="62524" spans="23:24" x14ac:dyDescent="0.2">
      <c r="W62524" s="25"/>
      <c r="X62524" s="25"/>
    </row>
    <row r="62525" spans="23:24" x14ac:dyDescent="0.2">
      <c r="W62525" s="25"/>
      <c r="X62525" s="25"/>
    </row>
    <row r="62526" spans="23:24" x14ac:dyDescent="0.2">
      <c r="W62526" s="25"/>
      <c r="X62526" s="25"/>
    </row>
    <row r="62527" spans="23:24" x14ac:dyDescent="0.2">
      <c r="W62527" s="25"/>
      <c r="X62527" s="25"/>
    </row>
    <row r="62528" spans="23:24" x14ac:dyDescent="0.2">
      <c r="W62528" s="25"/>
      <c r="X62528" s="25"/>
    </row>
    <row r="62529" spans="23:24" x14ac:dyDescent="0.2">
      <c r="W62529" s="25"/>
      <c r="X62529" s="25"/>
    </row>
    <row r="62530" spans="23:24" x14ac:dyDescent="0.2">
      <c r="W62530" s="25"/>
      <c r="X62530" s="25"/>
    </row>
    <row r="62531" spans="23:24" x14ac:dyDescent="0.2">
      <c r="W62531" s="25"/>
      <c r="X62531" s="25"/>
    </row>
    <row r="62532" spans="23:24" x14ac:dyDescent="0.2">
      <c r="W62532" s="25"/>
      <c r="X62532" s="25"/>
    </row>
    <row r="62533" spans="23:24" x14ac:dyDescent="0.2">
      <c r="W62533" s="25"/>
      <c r="X62533" s="25"/>
    </row>
    <row r="62534" spans="23:24" x14ac:dyDescent="0.2">
      <c r="W62534" s="25"/>
      <c r="X62534" s="25"/>
    </row>
    <row r="62535" spans="23:24" x14ac:dyDescent="0.2">
      <c r="W62535" s="25"/>
      <c r="X62535" s="25"/>
    </row>
    <row r="62536" spans="23:24" x14ac:dyDescent="0.2">
      <c r="W62536" s="25"/>
      <c r="X62536" s="25"/>
    </row>
    <row r="62537" spans="23:24" x14ac:dyDescent="0.2">
      <c r="W62537" s="25"/>
      <c r="X62537" s="25"/>
    </row>
    <row r="62538" spans="23:24" x14ac:dyDescent="0.2">
      <c r="W62538" s="25"/>
      <c r="X62538" s="25"/>
    </row>
    <row r="62539" spans="23:24" x14ac:dyDescent="0.2">
      <c r="W62539" s="25"/>
      <c r="X62539" s="25"/>
    </row>
    <row r="62540" spans="23:24" x14ac:dyDescent="0.2">
      <c r="W62540" s="25"/>
      <c r="X62540" s="25"/>
    </row>
    <row r="62541" spans="23:24" x14ac:dyDescent="0.2">
      <c r="W62541" s="25"/>
      <c r="X62541" s="25"/>
    </row>
    <row r="62542" spans="23:24" x14ac:dyDescent="0.2">
      <c r="W62542" s="25"/>
      <c r="X62542" s="25"/>
    </row>
    <row r="62543" spans="23:24" x14ac:dyDescent="0.2">
      <c r="W62543" s="25"/>
      <c r="X62543" s="25"/>
    </row>
    <row r="62544" spans="23:24" x14ac:dyDescent="0.2">
      <c r="W62544" s="25"/>
      <c r="X62544" s="25"/>
    </row>
    <row r="62545" spans="23:24" x14ac:dyDescent="0.2">
      <c r="W62545" s="25"/>
      <c r="X62545" s="25"/>
    </row>
    <row r="62546" spans="23:24" x14ac:dyDescent="0.2">
      <c r="W62546" s="25"/>
      <c r="X62546" s="25"/>
    </row>
    <row r="62547" spans="23:24" x14ac:dyDescent="0.2">
      <c r="W62547" s="25"/>
      <c r="X62547" s="25"/>
    </row>
    <row r="62548" spans="23:24" x14ac:dyDescent="0.2">
      <c r="W62548" s="25"/>
      <c r="X62548" s="25"/>
    </row>
    <row r="62549" spans="23:24" x14ac:dyDescent="0.2">
      <c r="W62549" s="25"/>
      <c r="X62549" s="25"/>
    </row>
    <row r="62550" spans="23:24" x14ac:dyDescent="0.2">
      <c r="W62550" s="25"/>
      <c r="X62550" s="25"/>
    </row>
    <row r="62551" spans="23:24" x14ac:dyDescent="0.2">
      <c r="W62551" s="25"/>
      <c r="X62551" s="25"/>
    </row>
    <row r="62552" spans="23:24" x14ac:dyDescent="0.2">
      <c r="W62552" s="25"/>
      <c r="X62552" s="25"/>
    </row>
    <row r="62553" spans="23:24" x14ac:dyDescent="0.2">
      <c r="W62553" s="25"/>
      <c r="X62553" s="25"/>
    </row>
    <row r="62554" spans="23:24" x14ac:dyDescent="0.2">
      <c r="W62554" s="25"/>
      <c r="X62554" s="25"/>
    </row>
    <row r="62555" spans="23:24" x14ac:dyDescent="0.2">
      <c r="W62555" s="25"/>
      <c r="X62555" s="25"/>
    </row>
    <row r="62556" spans="23:24" x14ac:dyDescent="0.2">
      <c r="W62556" s="25"/>
      <c r="X62556" s="25"/>
    </row>
    <row r="62557" spans="23:24" x14ac:dyDescent="0.2">
      <c r="W62557" s="25"/>
      <c r="X62557" s="25"/>
    </row>
    <row r="62558" spans="23:24" x14ac:dyDescent="0.2">
      <c r="W62558" s="25"/>
      <c r="X62558" s="25"/>
    </row>
    <row r="62559" spans="23:24" x14ac:dyDescent="0.2">
      <c r="W62559" s="25"/>
      <c r="X62559" s="25"/>
    </row>
    <row r="62560" spans="23:24" x14ac:dyDescent="0.2">
      <c r="W62560" s="25"/>
      <c r="X62560" s="25"/>
    </row>
    <row r="62561" spans="23:24" x14ac:dyDescent="0.2">
      <c r="W62561" s="25"/>
      <c r="X62561" s="25"/>
    </row>
    <row r="62562" spans="23:24" x14ac:dyDescent="0.2">
      <c r="W62562" s="25"/>
      <c r="X62562" s="25"/>
    </row>
    <row r="62563" spans="23:24" x14ac:dyDescent="0.2">
      <c r="W62563" s="25"/>
      <c r="X62563" s="25"/>
    </row>
    <row r="62564" spans="23:24" x14ac:dyDescent="0.2">
      <c r="W62564" s="25"/>
      <c r="X62564" s="25"/>
    </row>
    <row r="62565" spans="23:24" x14ac:dyDescent="0.2">
      <c r="W62565" s="25"/>
      <c r="X62565" s="25"/>
    </row>
    <row r="62566" spans="23:24" x14ac:dyDescent="0.2">
      <c r="W62566" s="25"/>
      <c r="X62566" s="25"/>
    </row>
    <row r="62567" spans="23:24" x14ac:dyDescent="0.2">
      <c r="W62567" s="25"/>
      <c r="X62567" s="25"/>
    </row>
    <row r="62568" spans="23:24" x14ac:dyDescent="0.2">
      <c r="W62568" s="25"/>
      <c r="X62568" s="25"/>
    </row>
    <row r="62569" spans="23:24" x14ac:dyDescent="0.2">
      <c r="W62569" s="25"/>
      <c r="X62569" s="25"/>
    </row>
    <row r="62570" spans="23:24" x14ac:dyDescent="0.2">
      <c r="W62570" s="25"/>
      <c r="X62570" s="25"/>
    </row>
    <row r="62571" spans="23:24" x14ac:dyDescent="0.2">
      <c r="W62571" s="25"/>
      <c r="X62571" s="25"/>
    </row>
    <row r="62572" spans="23:24" x14ac:dyDescent="0.2">
      <c r="W62572" s="25"/>
      <c r="X62572" s="25"/>
    </row>
    <row r="62573" spans="23:24" x14ac:dyDescent="0.2">
      <c r="W62573" s="25"/>
      <c r="X62573" s="25"/>
    </row>
    <row r="62574" spans="23:24" x14ac:dyDescent="0.2">
      <c r="W62574" s="25"/>
      <c r="X62574" s="25"/>
    </row>
    <row r="62575" spans="23:24" x14ac:dyDescent="0.2">
      <c r="W62575" s="25"/>
      <c r="X62575" s="25"/>
    </row>
    <row r="62576" spans="23:24" x14ac:dyDescent="0.2">
      <c r="W62576" s="25"/>
      <c r="X62576" s="25"/>
    </row>
    <row r="62577" spans="23:24" x14ac:dyDescent="0.2">
      <c r="W62577" s="25"/>
      <c r="X62577" s="25"/>
    </row>
    <row r="62578" spans="23:24" x14ac:dyDescent="0.2">
      <c r="W62578" s="25"/>
      <c r="X62578" s="25"/>
    </row>
    <row r="62579" spans="23:24" x14ac:dyDescent="0.2">
      <c r="W62579" s="25"/>
      <c r="X62579" s="25"/>
    </row>
    <row r="62580" spans="23:24" x14ac:dyDescent="0.2">
      <c r="W62580" s="25"/>
      <c r="X62580" s="25"/>
    </row>
    <row r="62581" spans="23:24" x14ac:dyDescent="0.2">
      <c r="W62581" s="25"/>
      <c r="X62581" s="25"/>
    </row>
    <row r="62582" spans="23:24" x14ac:dyDescent="0.2">
      <c r="W62582" s="25"/>
      <c r="X62582" s="25"/>
    </row>
    <row r="62583" spans="23:24" x14ac:dyDescent="0.2">
      <c r="W62583" s="25"/>
      <c r="X62583" s="25"/>
    </row>
    <row r="62584" spans="23:24" x14ac:dyDescent="0.2">
      <c r="W62584" s="25"/>
      <c r="X62584" s="25"/>
    </row>
    <row r="62585" spans="23:24" x14ac:dyDescent="0.2">
      <c r="W62585" s="25"/>
      <c r="X62585" s="25"/>
    </row>
    <row r="62586" spans="23:24" x14ac:dyDescent="0.2">
      <c r="W62586" s="25"/>
      <c r="X62586" s="25"/>
    </row>
    <row r="62587" spans="23:24" x14ac:dyDescent="0.2">
      <c r="W62587" s="25"/>
      <c r="X62587" s="25"/>
    </row>
    <row r="62588" spans="23:24" x14ac:dyDescent="0.2">
      <c r="W62588" s="25"/>
      <c r="X62588" s="25"/>
    </row>
    <row r="62589" spans="23:24" x14ac:dyDescent="0.2">
      <c r="W62589" s="25"/>
      <c r="X62589" s="25"/>
    </row>
    <row r="62590" spans="23:24" x14ac:dyDescent="0.2">
      <c r="W62590" s="25"/>
      <c r="X62590" s="25"/>
    </row>
    <row r="62591" spans="23:24" x14ac:dyDescent="0.2">
      <c r="W62591" s="25"/>
      <c r="X62591" s="25"/>
    </row>
    <row r="62592" spans="23:24" x14ac:dyDescent="0.2">
      <c r="W62592" s="25"/>
      <c r="X62592" s="25"/>
    </row>
    <row r="62593" spans="23:24" x14ac:dyDescent="0.2">
      <c r="W62593" s="25"/>
      <c r="X62593" s="25"/>
    </row>
    <row r="62594" spans="23:24" x14ac:dyDescent="0.2">
      <c r="W62594" s="25"/>
      <c r="X62594" s="25"/>
    </row>
    <row r="62595" spans="23:24" x14ac:dyDescent="0.2">
      <c r="W62595" s="25"/>
      <c r="X62595" s="25"/>
    </row>
    <row r="62596" spans="23:24" x14ac:dyDescent="0.2">
      <c r="W62596" s="25"/>
      <c r="X62596" s="25"/>
    </row>
    <row r="62597" spans="23:24" x14ac:dyDescent="0.2">
      <c r="W62597" s="25"/>
      <c r="X62597" s="25"/>
    </row>
    <row r="62598" spans="23:24" x14ac:dyDescent="0.2">
      <c r="W62598" s="25"/>
      <c r="X62598" s="25"/>
    </row>
    <row r="62599" spans="23:24" x14ac:dyDescent="0.2">
      <c r="W62599" s="25"/>
      <c r="X62599" s="25"/>
    </row>
    <row r="62600" spans="23:24" x14ac:dyDescent="0.2">
      <c r="W62600" s="25"/>
      <c r="X62600" s="25"/>
    </row>
    <row r="62601" spans="23:24" x14ac:dyDescent="0.2">
      <c r="W62601" s="25"/>
      <c r="X62601" s="25"/>
    </row>
    <row r="62602" spans="23:24" x14ac:dyDescent="0.2">
      <c r="W62602" s="25"/>
      <c r="X62602" s="25"/>
    </row>
    <row r="62603" spans="23:24" x14ac:dyDescent="0.2">
      <c r="W62603" s="25"/>
      <c r="X62603" s="25"/>
    </row>
    <row r="62604" spans="23:24" x14ac:dyDescent="0.2">
      <c r="W62604" s="25"/>
      <c r="X62604" s="25"/>
    </row>
    <row r="62605" spans="23:24" x14ac:dyDescent="0.2">
      <c r="W62605" s="25"/>
      <c r="X62605" s="25"/>
    </row>
    <row r="62606" spans="23:24" x14ac:dyDescent="0.2">
      <c r="W62606" s="25"/>
      <c r="X62606" s="25"/>
    </row>
    <row r="62607" spans="23:24" x14ac:dyDescent="0.2">
      <c r="W62607" s="25"/>
      <c r="X62607" s="25"/>
    </row>
    <row r="62608" spans="23:24" x14ac:dyDescent="0.2">
      <c r="W62608" s="25"/>
      <c r="X62608" s="25"/>
    </row>
    <row r="62609" spans="23:24" x14ac:dyDescent="0.2">
      <c r="W62609" s="25"/>
      <c r="X62609" s="25"/>
    </row>
    <row r="62610" spans="23:24" x14ac:dyDescent="0.2">
      <c r="W62610" s="25"/>
      <c r="X62610" s="25"/>
    </row>
    <row r="62611" spans="23:24" x14ac:dyDescent="0.2">
      <c r="W62611" s="25"/>
      <c r="X62611" s="25"/>
    </row>
    <row r="62612" spans="23:24" x14ac:dyDescent="0.2">
      <c r="W62612" s="25"/>
      <c r="X62612" s="25"/>
    </row>
    <row r="62613" spans="23:24" x14ac:dyDescent="0.2">
      <c r="W62613" s="25"/>
      <c r="X62613" s="25"/>
    </row>
    <row r="62614" spans="23:24" x14ac:dyDescent="0.2">
      <c r="W62614" s="25"/>
      <c r="X62614" s="25"/>
    </row>
    <row r="62615" spans="23:24" x14ac:dyDescent="0.2">
      <c r="W62615" s="25"/>
      <c r="X62615" s="25"/>
    </row>
    <row r="62616" spans="23:24" x14ac:dyDescent="0.2">
      <c r="W62616" s="25"/>
      <c r="X62616" s="25"/>
    </row>
    <row r="62617" spans="23:24" x14ac:dyDescent="0.2">
      <c r="W62617" s="25"/>
      <c r="X62617" s="25"/>
    </row>
    <row r="62618" spans="23:24" x14ac:dyDescent="0.2">
      <c r="W62618" s="25"/>
      <c r="X62618" s="25"/>
    </row>
    <row r="62619" spans="23:24" x14ac:dyDescent="0.2">
      <c r="W62619" s="25"/>
      <c r="X62619" s="25"/>
    </row>
    <row r="62620" spans="23:24" x14ac:dyDescent="0.2">
      <c r="W62620" s="25"/>
      <c r="X62620" s="25"/>
    </row>
    <row r="62621" spans="23:24" x14ac:dyDescent="0.2">
      <c r="W62621" s="25"/>
      <c r="X62621" s="25"/>
    </row>
    <row r="62622" spans="23:24" x14ac:dyDescent="0.2">
      <c r="W62622" s="25"/>
      <c r="X62622" s="25"/>
    </row>
    <row r="62623" spans="23:24" x14ac:dyDescent="0.2">
      <c r="W62623" s="25"/>
      <c r="X62623" s="25"/>
    </row>
    <row r="62624" spans="23:24" x14ac:dyDescent="0.2">
      <c r="W62624" s="25"/>
      <c r="X62624" s="25"/>
    </row>
    <row r="62625" spans="23:24" x14ac:dyDescent="0.2">
      <c r="W62625" s="25"/>
      <c r="X62625" s="25"/>
    </row>
    <row r="62626" spans="23:24" x14ac:dyDescent="0.2">
      <c r="W62626" s="25"/>
      <c r="X62626" s="25"/>
    </row>
    <row r="62627" spans="23:24" x14ac:dyDescent="0.2">
      <c r="W62627" s="25"/>
      <c r="X62627" s="25"/>
    </row>
    <row r="62628" spans="23:24" x14ac:dyDescent="0.2">
      <c r="W62628" s="25"/>
      <c r="X62628" s="25"/>
    </row>
    <row r="62629" spans="23:24" x14ac:dyDescent="0.2">
      <c r="W62629" s="25"/>
      <c r="X62629" s="25"/>
    </row>
    <row r="62630" spans="23:24" x14ac:dyDescent="0.2">
      <c r="W62630" s="25"/>
      <c r="X62630" s="25"/>
    </row>
    <row r="62631" spans="23:24" x14ac:dyDescent="0.2">
      <c r="W62631" s="25"/>
      <c r="X62631" s="25"/>
    </row>
    <row r="62632" spans="23:24" x14ac:dyDescent="0.2">
      <c r="W62632" s="25"/>
      <c r="X62632" s="25"/>
    </row>
    <row r="62633" spans="23:24" x14ac:dyDescent="0.2">
      <c r="W62633" s="25"/>
      <c r="X62633" s="25"/>
    </row>
    <row r="62634" spans="23:24" x14ac:dyDescent="0.2">
      <c r="W62634" s="25"/>
      <c r="X62634" s="25"/>
    </row>
    <row r="62635" spans="23:24" x14ac:dyDescent="0.2">
      <c r="W62635" s="25"/>
      <c r="X62635" s="25"/>
    </row>
    <row r="62636" spans="23:24" x14ac:dyDescent="0.2">
      <c r="W62636" s="25"/>
      <c r="X62636" s="25"/>
    </row>
    <row r="62637" spans="23:24" x14ac:dyDescent="0.2">
      <c r="W62637" s="25"/>
      <c r="X62637" s="25"/>
    </row>
    <row r="62638" spans="23:24" x14ac:dyDescent="0.2">
      <c r="W62638" s="25"/>
      <c r="X62638" s="25"/>
    </row>
    <row r="62639" spans="23:24" x14ac:dyDescent="0.2">
      <c r="W62639" s="25"/>
      <c r="X62639" s="25"/>
    </row>
    <row r="62640" spans="23:24" x14ac:dyDescent="0.2">
      <c r="W62640" s="25"/>
      <c r="X62640" s="25"/>
    </row>
    <row r="62641" spans="23:24" x14ac:dyDescent="0.2">
      <c r="W62641" s="25"/>
      <c r="X62641" s="25"/>
    </row>
    <row r="62642" spans="23:24" x14ac:dyDescent="0.2">
      <c r="W62642" s="25"/>
      <c r="X62642" s="25"/>
    </row>
    <row r="62643" spans="23:24" x14ac:dyDescent="0.2">
      <c r="W62643" s="25"/>
      <c r="X62643" s="25"/>
    </row>
    <row r="62644" spans="23:24" x14ac:dyDescent="0.2">
      <c r="W62644" s="25"/>
      <c r="X62644" s="25"/>
    </row>
    <row r="62645" spans="23:24" x14ac:dyDescent="0.2">
      <c r="W62645" s="25"/>
      <c r="X62645" s="25"/>
    </row>
    <row r="62646" spans="23:24" x14ac:dyDescent="0.2">
      <c r="W62646" s="25"/>
      <c r="X62646" s="25"/>
    </row>
    <row r="62647" spans="23:24" x14ac:dyDescent="0.2">
      <c r="W62647" s="25"/>
      <c r="X62647" s="25"/>
    </row>
    <row r="62648" spans="23:24" x14ac:dyDescent="0.2">
      <c r="W62648" s="25"/>
      <c r="X62648" s="25"/>
    </row>
    <row r="62649" spans="23:24" x14ac:dyDescent="0.2">
      <c r="W62649" s="25"/>
      <c r="X62649" s="25"/>
    </row>
    <row r="62650" spans="23:24" x14ac:dyDescent="0.2">
      <c r="W62650" s="25"/>
      <c r="X62650" s="25"/>
    </row>
    <row r="62651" spans="23:24" x14ac:dyDescent="0.2">
      <c r="W62651" s="25"/>
      <c r="X62651" s="25"/>
    </row>
    <row r="62652" spans="23:24" x14ac:dyDescent="0.2">
      <c r="W62652" s="25"/>
      <c r="X62652" s="25"/>
    </row>
    <row r="62653" spans="23:24" x14ac:dyDescent="0.2">
      <c r="W62653" s="25"/>
      <c r="X62653" s="25"/>
    </row>
    <row r="62654" spans="23:24" x14ac:dyDescent="0.2">
      <c r="W62654" s="25"/>
      <c r="X62654" s="25"/>
    </row>
    <row r="62655" spans="23:24" x14ac:dyDescent="0.2">
      <c r="W62655" s="25"/>
      <c r="X62655" s="25"/>
    </row>
    <row r="62656" spans="23:24" x14ac:dyDescent="0.2">
      <c r="W62656" s="25"/>
      <c r="X62656" s="25"/>
    </row>
    <row r="62657" spans="23:24" x14ac:dyDescent="0.2">
      <c r="W62657" s="25"/>
      <c r="X62657" s="25"/>
    </row>
    <row r="62658" spans="23:24" x14ac:dyDescent="0.2">
      <c r="W62658" s="25"/>
      <c r="X62658" s="25"/>
    </row>
    <row r="62659" spans="23:24" x14ac:dyDescent="0.2">
      <c r="W62659" s="25"/>
      <c r="X62659" s="25"/>
    </row>
    <row r="62660" spans="23:24" x14ac:dyDescent="0.2">
      <c r="W62660" s="25"/>
      <c r="X62660" s="25"/>
    </row>
    <row r="62661" spans="23:24" x14ac:dyDescent="0.2">
      <c r="W62661" s="25"/>
      <c r="X62661" s="25"/>
    </row>
    <row r="62662" spans="23:24" x14ac:dyDescent="0.2">
      <c r="W62662" s="25"/>
      <c r="X62662" s="25"/>
    </row>
    <row r="62663" spans="23:24" x14ac:dyDescent="0.2">
      <c r="W62663" s="25"/>
      <c r="X62663" s="25"/>
    </row>
    <row r="62664" spans="23:24" x14ac:dyDescent="0.2">
      <c r="W62664" s="25"/>
      <c r="X62664" s="25"/>
    </row>
    <row r="62665" spans="23:24" x14ac:dyDescent="0.2">
      <c r="W62665" s="25"/>
      <c r="X62665" s="25"/>
    </row>
    <row r="62666" spans="23:24" x14ac:dyDescent="0.2">
      <c r="W62666" s="25"/>
      <c r="X62666" s="25"/>
    </row>
    <row r="62667" spans="23:24" x14ac:dyDescent="0.2">
      <c r="W62667" s="25"/>
      <c r="X62667" s="25"/>
    </row>
    <row r="62668" spans="23:24" x14ac:dyDescent="0.2">
      <c r="W62668" s="25"/>
      <c r="X62668" s="25"/>
    </row>
    <row r="62669" spans="23:24" x14ac:dyDescent="0.2">
      <c r="W62669" s="25"/>
      <c r="X62669" s="25"/>
    </row>
    <row r="62670" spans="23:24" x14ac:dyDescent="0.2">
      <c r="W62670" s="25"/>
      <c r="X62670" s="25"/>
    </row>
    <row r="62671" spans="23:24" x14ac:dyDescent="0.2">
      <c r="W62671" s="25"/>
      <c r="X62671" s="25"/>
    </row>
    <row r="62672" spans="23:24" x14ac:dyDescent="0.2">
      <c r="W62672" s="25"/>
      <c r="X62672" s="25"/>
    </row>
    <row r="62673" spans="23:24" x14ac:dyDescent="0.2">
      <c r="W62673" s="25"/>
      <c r="X62673" s="25"/>
    </row>
    <row r="62674" spans="23:24" x14ac:dyDescent="0.2">
      <c r="W62674" s="25"/>
      <c r="X62674" s="25"/>
    </row>
    <row r="62675" spans="23:24" x14ac:dyDescent="0.2">
      <c r="W62675" s="25"/>
      <c r="X62675" s="25"/>
    </row>
    <row r="62676" spans="23:24" x14ac:dyDescent="0.2">
      <c r="W62676" s="25"/>
      <c r="X62676" s="25"/>
    </row>
    <row r="62677" spans="23:24" x14ac:dyDescent="0.2">
      <c r="W62677" s="25"/>
      <c r="X62677" s="25"/>
    </row>
    <row r="62678" spans="23:24" x14ac:dyDescent="0.2">
      <c r="W62678" s="25"/>
      <c r="X62678" s="25"/>
    </row>
    <row r="62679" spans="23:24" x14ac:dyDescent="0.2">
      <c r="W62679" s="25"/>
      <c r="X62679" s="25"/>
    </row>
    <row r="62680" spans="23:24" x14ac:dyDescent="0.2">
      <c r="W62680" s="25"/>
      <c r="X62680" s="25"/>
    </row>
    <row r="62681" spans="23:24" x14ac:dyDescent="0.2">
      <c r="W62681" s="25"/>
      <c r="X62681" s="25"/>
    </row>
    <row r="62682" spans="23:24" x14ac:dyDescent="0.2">
      <c r="W62682" s="25"/>
      <c r="X62682" s="25"/>
    </row>
    <row r="62683" spans="23:24" x14ac:dyDescent="0.2">
      <c r="W62683" s="25"/>
      <c r="X62683" s="25"/>
    </row>
    <row r="62684" spans="23:24" x14ac:dyDescent="0.2">
      <c r="W62684" s="25"/>
      <c r="X62684" s="25"/>
    </row>
    <row r="62685" spans="23:24" x14ac:dyDescent="0.2">
      <c r="W62685" s="25"/>
      <c r="X62685" s="25"/>
    </row>
    <row r="62686" spans="23:24" x14ac:dyDescent="0.2">
      <c r="W62686" s="25"/>
      <c r="X62686" s="25"/>
    </row>
    <row r="62687" spans="23:24" x14ac:dyDescent="0.2">
      <c r="W62687" s="25"/>
      <c r="X62687" s="25"/>
    </row>
    <row r="62688" spans="23:24" x14ac:dyDescent="0.2">
      <c r="W62688" s="25"/>
      <c r="X62688" s="25"/>
    </row>
    <row r="62689" spans="23:24" x14ac:dyDescent="0.2">
      <c r="W62689" s="25"/>
      <c r="X62689" s="25"/>
    </row>
    <row r="62690" spans="23:24" x14ac:dyDescent="0.2">
      <c r="W62690" s="25"/>
      <c r="X62690" s="25"/>
    </row>
    <row r="62691" spans="23:24" x14ac:dyDescent="0.2">
      <c r="W62691" s="25"/>
      <c r="X62691" s="25"/>
    </row>
    <row r="62692" spans="23:24" x14ac:dyDescent="0.2">
      <c r="W62692" s="25"/>
      <c r="X62692" s="25"/>
    </row>
    <row r="62693" spans="23:24" x14ac:dyDescent="0.2">
      <c r="W62693" s="25"/>
      <c r="X62693" s="25"/>
    </row>
    <row r="62694" spans="23:24" x14ac:dyDescent="0.2">
      <c r="W62694" s="25"/>
      <c r="X62694" s="25"/>
    </row>
    <row r="62695" spans="23:24" x14ac:dyDescent="0.2">
      <c r="W62695" s="25"/>
      <c r="X62695" s="25"/>
    </row>
    <row r="62696" spans="23:24" x14ac:dyDescent="0.2">
      <c r="W62696" s="25"/>
      <c r="X62696" s="25"/>
    </row>
    <row r="62697" spans="23:24" x14ac:dyDescent="0.2">
      <c r="W62697" s="25"/>
      <c r="X62697" s="25"/>
    </row>
    <row r="62698" spans="23:24" x14ac:dyDescent="0.2">
      <c r="W62698" s="25"/>
      <c r="X62698" s="25"/>
    </row>
    <row r="62699" spans="23:24" x14ac:dyDescent="0.2">
      <c r="W62699" s="25"/>
      <c r="X62699" s="25"/>
    </row>
    <row r="62700" spans="23:24" x14ac:dyDescent="0.2">
      <c r="W62700" s="25"/>
      <c r="X62700" s="25"/>
    </row>
    <row r="62701" spans="23:24" x14ac:dyDescent="0.2">
      <c r="W62701" s="25"/>
      <c r="X62701" s="25"/>
    </row>
    <row r="62702" spans="23:24" x14ac:dyDescent="0.2">
      <c r="W62702" s="25"/>
      <c r="X62702" s="25"/>
    </row>
    <row r="62703" spans="23:24" x14ac:dyDescent="0.2">
      <c r="W62703" s="25"/>
      <c r="X62703" s="25"/>
    </row>
    <row r="62704" spans="23:24" x14ac:dyDescent="0.2">
      <c r="W62704" s="25"/>
      <c r="X62704" s="25"/>
    </row>
    <row r="62705" spans="23:24" x14ac:dyDescent="0.2">
      <c r="W62705" s="25"/>
      <c r="X62705" s="25"/>
    </row>
    <row r="62706" spans="23:24" x14ac:dyDescent="0.2">
      <c r="W62706" s="25"/>
      <c r="X62706" s="25"/>
    </row>
    <row r="62707" spans="23:24" x14ac:dyDescent="0.2">
      <c r="W62707" s="25"/>
      <c r="X62707" s="25"/>
    </row>
    <row r="62708" spans="23:24" x14ac:dyDescent="0.2">
      <c r="W62708" s="25"/>
      <c r="X62708" s="25"/>
    </row>
    <row r="62709" spans="23:24" x14ac:dyDescent="0.2">
      <c r="W62709" s="25"/>
      <c r="X62709" s="25"/>
    </row>
    <row r="62710" spans="23:24" x14ac:dyDescent="0.2">
      <c r="W62710" s="25"/>
      <c r="X62710" s="25"/>
    </row>
    <row r="62711" spans="23:24" x14ac:dyDescent="0.2">
      <c r="W62711" s="25"/>
      <c r="X62711" s="25"/>
    </row>
    <row r="62712" spans="23:24" x14ac:dyDescent="0.2">
      <c r="W62712" s="25"/>
      <c r="X62712" s="25"/>
    </row>
    <row r="62713" spans="23:24" x14ac:dyDescent="0.2">
      <c r="W62713" s="25"/>
      <c r="X62713" s="25"/>
    </row>
    <row r="62714" spans="23:24" x14ac:dyDescent="0.2">
      <c r="W62714" s="25"/>
      <c r="X62714" s="25"/>
    </row>
    <row r="62715" spans="23:24" x14ac:dyDescent="0.2">
      <c r="W62715" s="25"/>
      <c r="X62715" s="25"/>
    </row>
    <row r="62716" spans="23:24" x14ac:dyDescent="0.2">
      <c r="W62716" s="25"/>
      <c r="X62716" s="25"/>
    </row>
    <row r="62717" spans="23:24" x14ac:dyDescent="0.2">
      <c r="W62717" s="25"/>
      <c r="X62717" s="25"/>
    </row>
    <row r="62718" spans="23:24" x14ac:dyDescent="0.2">
      <c r="W62718" s="25"/>
      <c r="X62718" s="25"/>
    </row>
    <row r="62719" spans="23:24" x14ac:dyDescent="0.2">
      <c r="W62719" s="25"/>
      <c r="X62719" s="25"/>
    </row>
    <row r="62720" spans="23:24" x14ac:dyDescent="0.2">
      <c r="W62720" s="25"/>
      <c r="X62720" s="25"/>
    </row>
    <row r="62721" spans="23:24" x14ac:dyDescent="0.2">
      <c r="W62721" s="25"/>
      <c r="X62721" s="25"/>
    </row>
    <row r="62722" spans="23:24" x14ac:dyDescent="0.2">
      <c r="W62722" s="25"/>
      <c r="X62722" s="25"/>
    </row>
    <row r="62723" spans="23:24" x14ac:dyDescent="0.2">
      <c r="W62723" s="25"/>
      <c r="X62723" s="25"/>
    </row>
    <row r="62724" spans="23:24" x14ac:dyDescent="0.2">
      <c r="W62724" s="25"/>
      <c r="X62724" s="25"/>
    </row>
    <row r="62725" spans="23:24" x14ac:dyDescent="0.2">
      <c r="W62725" s="25"/>
      <c r="X62725" s="25"/>
    </row>
    <row r="62726" spans="23:24" x14ac:dyDescent="0.2">
      <c r="W62726" s="25"/>
      <c r="X62726" s="25"/>
    </row>
    <row r="62727" spans="23:24" x14ac:dyDescent="0.2">
      <c r="W62727" s="25"/>
      <c r="X62727" s="25"/>
    </row>
    <row r="62728" spans="23:24" x14ac:dyDescent="0.2">
      <c r="W62728" s="25"/>
      <c r="X62728" s="25"/>
    </row>
    <row r="62729" spans="23:24" x14ac:dyDescent="0.2">
      <c r="W62729" s="25"/>
      <c r="X62729" s="25"/>
    </row>
    <row r="62730" spans="23:24" x14ac:dyDescent="0.2">
      <c r="W62730" s="25"/>
      <c r="X62730" s="25"/>
    </row>
    <row r="62731" spans="23:24" x14ac:dyDescent="0.2">
      <c r="W62731" s="25"/>
      <c r="X62731" s="25"/>
    </row>
    <row r="62732" spans="23:24" x14ac:dyDescent="0.2">
      <c r="W62732" s="25"/>
      <c r="X62732" s="25"/>
    </row>
    <row r="62733" spans="23:24" x14ac:dyDescent="0.2">
      <c r="W62733" s="25"/>
      <c r="X62733" s="25"/>
    </row>
    <row r="62734" spans="23:24" x14ac:dyDescent="0.2">
      <c r="W62734" s="25"/>
      <c r="X62734" s="25"/>
    </row>
    <row r="62735" spans="23:24" x14ac:dyDescent="0.2">
      <c r="W62735" s="25"/>
      <c r="X62735" s="25"/>
    </row>
    <row r="62736" spans="23:24" x14ac:dyDescent="0.2">
      <c r="W62736" s="25"/>
      <c r="X62736" s="25"/>
    </row>
    <row r="62737" spans="23:24" x14ac:dyDescent="0.2">
      <c r="W62737" s="25"/>
      <c r="X62737" s="25"/>
    </row>
    <row r="62738" spans="23:24" x14ac:dyDescent="0.2">
      <c r="W62738" s="25"/>
      <c r="X62738" s="25"/>
    </row>
    <row r="62739" spans="23:24" x14ac:dyDescent="0.2">
      <c r="W62739" s="25"/>
      <c r="X62739" s="25"/>
    </row>
    <row r="62740" spans="23:24" x14ac:dyDescent="0.2">
      <c r="W62740" s="25"/>
      <c r="X62740" s="25"/>
    </row>
    <row r="62741" spans="23:24" x14ac:dyDescent="0.2">
      <c r="W62741" s="25"/>
      <c r="X62741" s="25"/>
    </row>
    <row r="62742" spans="23:24" x14ac:dyDescent="0.2">
      <c r="W62742" s="25"/>
      <c r="X62742" s="25"/>
    </row>
    <row r="62743" spans="23:24" x14ac:dyDescent="0.2">
      <c r="W62743" s="25"/>
      <c r="X62743" s="25"/>
    </row>
    <row r="62744" spans="23:24" x14ac:dyDescent="0.2">
      <c r="W62744" s="25"/>
      <c r="X62744" s="25"/>
    </row>
    <row r="62745" spans="23:24" x14ac:dyDescent="0.2">
      <c r="W62745" s="25"/>
      <c r="X62745" s="25"/>
    </row>
    <row r="62746" spans="23:24" x14ac:dyDescent="0.2">
      <c r="W62746" s="25"/>
      <c r="X62746" s="25"/>
    </row>
    <row r="62747" spans="23:24" x14ac:dyDescent="0.2">
      <c r="W62747" s="25"/>
      <c r="X62747" s="25"/>
    </row>
    <row r="62748" spans="23:24" x14ac:dyDescent="0.2">
      <c r="W62748" s="25"/>
      <c r="X62748" s="25"/>
    </row>
    <row r="62749" spans="23:24" x14ac:dyDescent="0.2">
      <c r="W62749" s="25"/>
      <c r="X62749" s="25"/>
    </row>
    <row r="62750" spans="23:24" x14ac:dyDescent="0.2">
      <c r="W62750" s="25"/>
      <c r="X62750" s="25"/>
    </row>
    <row r="62751" spans="23:24" x14ac:dyDescent="0.2">
      <c r="W62751" s="25"/>
      <c r="X62751" s="25"/>
    </row>
    <row r="62752" spans="23:24" x14ac:dyDescent="0.2">
      <c r="W62752" s="25"/>
      <c r="X62752" s="25"/>
    </row>
    <row r="62753" spans="23:24" x14ac:dyDescent="0.2">
      <c r="W62753" s="25"/>
      <c r="X62753" s="25"/>
    </row>
    <row r="62754" spans="23:24" x14ac:dyDescent="0.2">
      <c r="W62754" s="25"/>
      <c r="X62754" s="25"/>
    </row>
    <row r="62755" spans="23:24" x14ac:dyDescent="0.2">
      <c r="W62755" s="25"/>
      <c r="X62755" s="25"/>
    </row>
    <row r="62756" spans="23:24" x14ac:dyDescent="0.2">
      <c r="W62756" s="25"/>
      <c r="X62756" s="25"/>
    </row>
    <row r="62757" spans="23:24" x14ac:dyDescent="0.2">
      <c r="W62757" s="25"/>
      <c r="X62757" s="25"/>
    </row>
    <row r="62758" spans="23:24" x14ac:dyDescent="0.2">
      <c r="W62758" s="25"/>
      <c r="X62758" s="25"/>
    </row>
    <row r="62759" spans="23:24" x14ac:dyDescent="0.2">
      <c r="W62759" s="25"/>
      <c r="X62759" s="25"/>
    </row>
    <row r="62760" spans="23:24" x14ac:dyDescent="0.2">
      <c r="W62760" s="25"/>
      <c r="X62760" s="25"/>
    </row>
    <row r="62761" spans="23:24" x14ac:dyDescent="0.2">
      <c r="W62761" s="25"/>
      <c r="X62761" s="25"/>
    </row>
    <row r="62762" spans="23:24" x14ac:dyDescent="0.2">
      <c r="W62762" s="25"/>
      <c r="X62762" s="25"/>
    </row>
    <row r="62763" spans="23:24" x14ac:dyDescent="0.2">
      <c r="W62763" s="25"/>
      <c r="X62763" s="25"/>
    </row>
    <row r="62764" spans="23:24" x14ac:dyDescent="0.2">
      <c r="W62764" s="25"/>
      <c r="X62764" s="25"/>
    </row>
    <row r="62765" spans="23:24" x14ac:dyDescent="0.2">
      <c r="W62765" s="25"/>
      <c r="X62765" s="25"/>
    </row>
    <row r="62766" spans="23:24" x14ac:dyDescent="0.2">
      <c r="W62766" s="25"/>
      <c r="X62766" s="25"/>
    </row>
    <row r="62767" spans="23:24" x14ac:dyDescent="0.2">
      <c r="W62767" s="25"/>
      <c r="X62767" s="25"/>
    </row>
    <row r="62768" spans="23:24" x14ac:dyDescent="0.2">
      <c r="W62768" s="25"/>
      <c r="X62768" s="25"/>
    </row>
    <row r="62769" spans="23:24" x14ac:dyDescent="0.2">
      <c r="W62769" s="25"/>
      <c r="X62769" s="25"/>
    </row>
    <row r="62770" spans="23:24" x14ac:dyDescent="0.2">
      <c r="W62770" s="25"/>
      <c r="X62770" s="25"/>
    </row>
    <row r="62771" spans="23:24" x14ac:dyDescent="0.2">
      <c r="W62771" s="25"/>
      <c r="X62771" s="25"/>
    </row>
    <row r="62772" spans="23:24" x14ac:dyDescent="0.2">
      <c r="W62772" s="25"/>
      <c r="X62772" s="25"/>
    </row>
    <row r="62773" spans="23:24" x14ac:dyDescent="0.2">
      <c r="W62773" s="25"/>
      <c r="X62773" s="25"/>
    </row>
    <row r="62774" spans="23:24" x14ac:dyDescent="0.2">
      <c r="W62774" s="25"/>
      <c r="X62774" s="25"/>
    </row>
    <row r="62775" spans="23:24" x14ac:dyDescent="0.2">
      <c r="W62775" s="25"/>
      <c r="X62775" s="25"/>
    </row>
    <row r="62776" spans="23:24" x14ac:dyDescent="0.2">
      <c r="W62776" s="25"/>
      <c r="X62776" s="25"/>
    </row>
    <row r="62777" spans="23:24" x14ac:dyDescent="0.2">
      <c r="W62777" s="25"/>
      <c r="X62777" s="25"/>
    </row>
    <row r="62778" spans="23:24" x14ac:dyDescent="0.2">
      <c r="W62778" s="25"/>
      <c r="X62778" s="25"/>
    </row>
    <row r="62779" spans="23:24" x14ac:dyDescent="0.2">
      <c r="W62779" s="25"/>
      <c r="X62779" s="25"/>
    </row>
    <row r="62780" spans="23:24" x14ac:dyDescent="0.2">
      <c r="W62780" s="25"/>
      <c r="X62780" s="25"/>
    </row>
    <row r="62781" spans="23:24" x14ac:dyDescent="0.2">
      <c r="W62781" s="25"/>
      <c r="X62781" s="25"/>
    </row>
    <row r="62782" spans="23:24" x14ac:dyDescent="0.2">
      <c r="W62782" s="25"/>
      <c r="X62782" s="25"/>
    </row>
    <row r="62783" spans="23:24" x14ac:dyDescent="0.2">
      <c r="W62783" s="25"/>
      <c r="X62783" s="25"/>
    </row>
    <row r="62784" spans="23:24" x14ac:dyDescent="0.2">
      <c r="W62784" s="25"/>
      <c r="X62784" s="25"/>
    </row>
    <row r="62785" spans="23:24" x14ac:dyDescent="0.2">
      <c r="W62785" s="25"/>
      <c r="X62785" s="25"/>
    </row>
    <row r="62786" spans="23:24" x14ac:dyDescent="0.2">
      <c r="W62786" s="25"/>
      <c r="X62786" s="25"/>
    </row>
    <row r="62787" spans="23:24" x14ac:dyDescent="0.2">
      <c r="W62787" s="25"/>
      <c r="X62787" s="25"/>
    </row>
    <row r="62788" spans="23:24" x14ac:dyDescent="0.2">
      <c r="W62788" s="25"/>
      <c r="X62788" s="25"/>
    </row>
    <row r="62789" spans="23:24" x14ac:dyDescent="0.2">
      <c r="W62789" s="25"/>
      <c r="X62789" s="25"/>
    </row>
    <row r="62790" spans="23:24" x14ac:dyDescent="0.2">
      <c r="W62790" s="25"/>
      <c r="X62790" s="25"/>
    </row>
    <row r="62791" spans="23:24" x14ac:dyDescent="0.2">
      <c r="W62791" s="25"/>
      <c r="X62791" s="25"/>
    </row>
    <row r="62792" spans="23:24" x14ac:dyDescent="0.2">
      <c r="W62792" s="25"/>
      <c r="X62792" s="25"/>
    </row>
    <row r="62793" spans="23:24" x14ac:dyDescent="0.2">
      <c r="W62793" s="25"/>
      <c r="X62793" s="25"/>
    </row>
    <row r="62794" spans="23:24" x14ac:dyDescent="0.2">
      <c r="W62794" s="25"/>
      <c r="X62794" s="25"/>
    </row>
    <row r="62795" spans="23:24" x14ac:dyDescent="0.2">
      <c r="W62795" s="25"/>
      <c r="X62795" s="25"/>
    </row>
    <row r="62796" spans="23:24" x14ac:dyDescent="0.2">
      <c r="W62796" s="25"/>
      <c r="X62796" s="25"/>
    </row>
    <row r="62797" spans="23:24" x14ac:dyDescent="0.2">
      <c r="W62797" s="25"/>
      <c r="X62797" s="25"/>
    </row>
    <row r="62798" spans="23:24" x14ac:dyDescent="0.2">
      <c r="W62798" s="25"/>
      <c r="X62798" s="25"/>
    </row>
    <row r="62799" spans="23:24" x14ac:dyDescent="0.2">
      <c r="W62799" s="25"/>
      <c r="X62799" s="25"/>
    </row>
    <row r="62800" spans="23:24" x14ac:dyDescent="0.2">
      <c r="W62800" s="25"/>
      <c r="X62800" s="25"/>
    </row>
    <row r="62801" spans="23:24" x14ac:dyDescent="0.2">
      <c r="W62801" s="25"/>
      <c r="X62801" s="25"/>
    </row>
    <row r="62802" spans="23:24" x14ac:dyDescent="0.2">
      <c r="W62802" s="25"/>
      <c r="X62802" s="25"/>
    </row>
    <row r="62803" spans="23:24" x14ac:dyDescent="0.2">
      <c r="W62803" s="25"/>
      <c r="X62803" s="25"/>
    </row>
    <row r="62804" spans="23:24" x14ac:dyDescent="0.2">
      <c r="W62804" s="25"/>
      <c r="X62804" s="25"/>
    </row>
    <row r="62805" spans="23:24" x14ac:dyDescent="0.2">
      <c r="W62805" s="25"/>
      <c r="X62805" s="25"/>
    </row>
    <row r="62806" spans="23:24" x14ac:dyDescent="0.2">
      <c r="W62806" s="25"/>
      <c r="X62806" s="25"/>
    </row>
    <row r="62807" spans="23:24" x14ac:dyDescent="0.2">
      <c r="W62807" s="25"/>
      <c r="X62807" s="25"/>
    </row>
    <row r="62808" spans="23:24" x14ac:dyDescent="0.2">
      <c r="W62808" s="25"/>
      <c r="X62808" s="25"/>
    </row>
    <row r="62809" spans="23:24" x14ac:dyDescent="0.2">
      <c r="W62809" s="25"/>
      <c r="X62809" s="25"/>
    </row>
    <row r="62810" spans="23:24" x14ac:dyDescent="0.2">
      <c r="W62810" s="25"/>
      <c r="X62810" s="25"/>
    </row>
    <row r="62811" spans="23:24" x14ac:dyDescent="0.2">
      <c r="W62811" s="25"/>
      <c r="X62811" s="25"/>
    </row>
    <row r="62812" spans="23:24" x14ac:dyDescent="0.2">
      <c r="W62812" s="25"/>
      <c r="X62812" s="25"/>
    </row>
    <row r="62813" spans="23:24" x14ac:dyDescent="0.2">
      <c r="W62813" s="25"/>
      <c r="X62813" s="25"/>
    </row>
    <row r="62814" spans="23:24" x14ac:dyDescent="0.2">
      <c r="W62814" s="25"/>
      <c r="X62814" s="25"/>
    </row>
    <row r="62815" spans="23:24" x14ac:dyDescent="0.2">
      <c r="W62815" s="25"/>
      <c r="X62815" s="25"/>
    </row>
    <row r="62816" spans="23:24" x14ac:dyDescent="0.2">
      <c r="W62816" s="25"/>
      <c r="X62816" s="25"/>
    </row>
    <row r="62817" spans="23:24" x14ac:dyDescent="0.2">
      <c r="W62817" s="25"/>
      <c r="X62817" s="25"/>
    </row>
    <row r="62818" spans="23:24" x14ac:dyDescent="0.2">
      <c r="W62818" s="25"/>
      <c r="X62818" s="25"/>
    </row>
    <row r="62819" spans="23:24" x14ac:dyDescent="0.2">
      <c r="W62819" s="25"/>
      <c r="X62819" s="25"/>
    </row>
    <row r="62820" spans="23:24" x14ac:dyDescent="0.2">
      <c r="W62820" s="25"/>
      <c r="X62820" s="25"/>
    </row>
    <row r="62821" spans="23:24" x14ac:dyDescent="0.2">
      <c r="W62821" s="25"/>
      <c r="X62821" s="25"/>
    </row>
    <row r="62822" spans="23:24" x14ac:dyDescent="0.2">
      <c r="W62822" s="25"/>
      <c r="X62822" s="25"/>
    </row>
    <row r="62823" spans="23:24" x14ac:dyDescent="0.2">
      <c r="W62823" s="25"/>
      <c r="X62823" s="25"/>
    </row>
    <row r="62824" spans="23:24" x14ac:dyDescent="0.2">
      <c r="W62824" s="25"/>
      <c r="X62824" s="25"/>
    </row>
    <row r="62825" spans="23:24" x14ac:dyDescent="0.2">
      <c r="W62825" s="25"/>
      <c r="X62825" s="25"/>
    </row>
    <row r="62826" spans="23:24" x14ac:dyDescent="0.2">
      <c r="W62826" s="25"/>
      <c r="X62826" s="25"/>
    </row>
    <row r="62827" spans="23:24" x14ac:dyDescent="0.2">
      <c r="W62827" s="25"/>
      <c r="X62827" s="25"/>
    </row>
    <row r="62828" spans="23:24" x14ac:dyDescent="0.2">
      <c r="W62828" s="25"/>
      <c r="X62828" s="25"/>
    </row>
    <row r="62829" spans="23:24" x14ac:dyDescent="0.2">
      <c r="W62829" s="25"/>
      <c r="X62829" s="25"/>
    </row>
    <row r="62830" spans="23:24" x14ac:dyDescent="0.2">
      <c r="W62830" s="25"/>
      <c r="X62830" s="25"/>
    </row>
    <row r="62831" spans="23:24" x14ac:dyDescent="0.2">
      <c r="W62831" s="25"/>
      <c r="X62831" s="25"/>
    </row>
    <row r="62832" spans="23:24" x14ac:dyDescent="0.2">
      <c r="W62832" s="25"/>
      <c r="X62832" s="25"/>
    </row>
    <row r="62833" spans="23:24" x14ac:dyDescent="0.2">
      <c r="W62833" s="25"/>
      <c r="X62833" s="25"/>
    </row>
    <row r="62834" spans="23:24" x14ac:dyDescent="0.2">
      <c r="W62834" s="25"/>
      <c r="X62834" s="25"/>
    </row>
    <row r="62835" spans="23:24" x14ac:dyDescent="0.2">
      <c r="W62835" s="25"/>
      <c r="X62835" s="25"/>
    </row>
    <row r="62836" spans="23:24" x14ac:dyDescent="0.2">
      <c r="W62836" s="25"/>
      <c r="X62836" s="25"/>
    </row>
    <row r="62837" spans="23:24" x14ac:dyDescent="0.2">
      <c r="W62837" s="25"/>
      <c r="X62837" s="25"/>
    </row>
    <row r="62838" spans="23:24" x14ac:dyDescent="0.2">
      <c r="W62838" s="25"/>
      <c r="X62838" s="25"/>
    </row>
    <row r="62839" spans="23:24" x14ac:dyDescent="0.2">
      <c r="W62839" s="25"/>
      <c r="X62839" s="25"/>
    </row>
    <row r="62840" spans="23:24" x14ac:dyDescent="0.2">
      <c r="W62840" s="25"/>
      <c r="X62840" s="25"/>
    </row>
    <row r="62841" spans="23:24" x14ac:dyDescent="0.2">
      <c r="W62841" s="25"/>
      <c r="X62841" s="25"/>
    </row>
    <row r="62842" spans="23:24" x14ac:dyDescent="0.2">
      <c r="W62842" s="25"/>
      <c r="X62842" s="25"/>
    </row>
    <row r="62843" spans="23:24" x14ac:dyDescent="0.2">
      <c r="W62843" s="25"/>
      <c r="X62843" s="25"/>
    </row>
    <row r="62844" spans="23:24" x14ac:dyDescent="0.2">
      <c r="W62844" s="25"/>
      <c r="X62844" s="25"/>
    </row>
    <row r="62845" spans="23:24" x14ac:dyDescent="0.2">
      <c r="W62845" s="25"/>
      <c r="X62845" s="25"/>
    </row>
    <row r="62846" spans="23:24" x14ac:dyDescent="0.2">
      <c r="W62846" s="25"/>
      <c r="X62846" s="25"/>
    </row>
    <row r="62847" spans="23:24" x14ac:dyDescent="0.2">
      <c r="W62847" s="25"/>
      <c r="X62847" s="25"/>
    </row>
    <row r="62848" spans="23:24" x14ac:dyDescent="0.2">
      <c r="W62848" s="25"/>
      <c r="X62848" s="25"/>
    </row>
    <row r="62849" spans="23:24" x14ac:dyDescent="0.2">
      <c r="W62849" s="25"/>
      <c r="X62849" s="25"/>
    </row>
    <row r="62850" spans="23:24" x14ac:dyDescent="0.2">
      <c r="W62850" s="25"/>
      <c r="X62850" s="25"/>
    </row>
    <row r="62851" spans="23:24" x14ac:dyDescent="0.2">
      <c r="W62851" s="25"/>
      <c r="X62851" s="25"/>
    </row>
    <row r="62852" spans="23:24" x14ac:dyDescent="0.2">
      <c r="W62852" s="25"/>
      <c r="X62852" s="25"/>
    </row>
    <row r="62853" spans="23:24" x14ac:dyDescent="0.2">
      <c r="W62853" s="25"/>
      <c r="X62853" s="25"/>
    </row>
    <row r="62854" spans="23:24" x14ac:dyDescent="0.2">
      <c r="W62854" s="25"/>
      <c r="X62854" s="25"/>
    </row>
    <row r="62855" spans="23:24" x14ac:dyDescent="0.2">
      <c r="W62855" s="25"/>
      <c r="X62855" s="25"/>
    </row>
    <row r="62856" spans="23:24" x14ac:dyDescent="0.2">
      <c r="W62856" s="25"/>
      <c r="X62856" s="25"/>
    </row>
    <row r="62857" spans="23:24" x14ac:dyDescent="0.2">
      <c r="W62857" s="25"/>
      <c r="X62857" s="25"/>
    </row>
    <row r="62858" spans="23:24" x14ac:dyDescent="0.2">
      <c r="W62858" s="25"/>
      <c r="X62858" s="25"/>
    </row>
    <row r="62859" spans="23:24" x14ac:dyDescent="0.2">
      <c r="W62859" s="25"/>
      <c r="X62859" s="25"/>
    </row>
    <row r="62860" spans="23:24" x14ac:dyDescent="0.2">
      <c r="W62860" s="25"/>
      <c r="X62860" s="25"/>
    </row>
    <row r="62861" spans="23:24" x14ac:dyDescent="0.2">
      <c r="W62861" s="25"/>
      <c r="X62861" s="25"/>
    </row>
    <row r="62862" spans="23:24" x14ac:dyDescent="0.2">
      <c r="W62862" s="25"/>
      <c r="X62862" s="25"/>
    </row>
    <row r="62863" spans="23:24" x14ac:dyDescent="0.2">
      <c r="W62863" s="25"/>
      <c r="X62863" s="25"/>
    </row>
    <row r="62864" spans="23:24" x14ac:dyDescent="0.2">
      <c r="W62864" s="25"/>
      <c r="X62864" s="25"/>
    </row>
    <row r="62865" spans="23:24" x14ac:dyDescent="0.2">
      <c r="W62865" s="25"/>
      <c r="X62865" s="25"/>
    </row>
    <row r="62866" spans="23:24" x14ac:dyDescent="0.2">
      <c r="W62866" s="25"/>
      <c r="X62866" s="25"/>
    </row>
    <row r="62867" spans="23:24" x14ac:dyDescent="0.2">
      <c r="W62867" s="25"/>
      <c r="X62867" s="25"/>
    </row>
    <row r="62868" spans="23:24" x14ac:dyDescent="0.2">
      <c r="W62868" s="25"/>
      <c r="X62868" s="25"/>
    </row>
    <row r="62869" spans="23:24" x14ac:dyDescent="0.2">
      <c r="W62869" s="25"/>
      <c r="X62869" s="25"/>
    </row>
    <row r="62870" spans="23:24" x14ac:dyDescent="0.2">
      <c r="W62870" s="25"/>
      <c r="X62870" s="25"/>
    </row>
    <row r="62871" spans="23:24" x14ac:dyDescent="0.2">
      <c r="W62871" s="25"/>
      <c r="X62871" s="25"/>
    </row>
    <row r="62872" spans="23:24" x14ac:dyDescent="0.2">
      <c r="W62872" s="25"/>
      <c r="X62872" s="25"/>
    </row>
    <row r="62873" spans="23:24" x14ac:dyDescent="0.2">
      <c r="W62873" s="25"/>
      <c r="X62873" s="25"/>
    </row>
    <row r="62874" spans="23:24" x14ac:dyDescent="0.2">
      <c r="W62874" s="25"/>
      <c r="X62874" s="25"/>
    </row>
    <row r="62875" spans="23:24" x14ac:dyDescent="0.2">
      <c r="W62875" s="25"/>
      <c r="X62875" s="25"/>
    </row>
    <row r="62876" spans="23:24" x14ac:dyDescent="0.2">
      <c r="W62876" s="25"/>
      <c r="X62876" s="25"/>
    </row>
    <row r="62877" spans="23:24" x14ac:dyDescent="0.2">
      <c r="W62877" s="25"/>
      <c r="X62877" s="25"/>
    </row>
    <row r="62878" spans="23:24" x14ac:dyDescent="0.2">
      <c r="W62878" s="25"/>
      <c r="X62878" s="25"/>
    </row>
    <row r="62879" spans="23:24" x14ac:dyDescent="0.2">
      <c r="W62879" s="25"/>
      <c r="X62879" s="25"/>
    </row>
    <row r="62880" spans="23:24" x14ac:dyDescent="0.2">
      <c r="W62880" s="25"/>
      <c r="X62880" s="25"/>
    </row>
    <row r="62881" spans="23:24" x14ac:dyDescent="0.2">
      <c r="W62881" s="25"/>
      <c r="X62881" s="25"/>
    </row>
    <row r="62882" spans="23:24" x14ac:dyDescent="0.2">
      <c r="W62882" s="25"/>
      <c r="X62882" s="25"/>
    </row>
    <row r="62883" spans="23:24" x14ac:dyDescent="0.2">
      <c r="W62883" s="25"/>
      <c r="X62883" s="25"/>
    </row>
    <row r="62884" spans="23:24" x14ac:dyDescent="0.2">
      <c r="W62884" s="25"/>
      <c r="X62884" s="25"/>
    </row>
    <row r="62885" spans="23:24" x14ac:dyDescent="0.2">
      <c r="W62885" s="25"/>
      <c r="X62885" s="25"/>
    </row>
    <row r="62886" spans="23:24" x14ac:dyDescent="0.2">
      <c r="W62886" s="25"/>
      <c r="X62886" s="25"/>
    </row>
    <row r="62887" spans="23:24" x14ac:dyDescent="0.2">
      <c r="W62887" s="25"/>
      <c r="X62887" s="25"/>
    </row>
    <row r="62888" spans="23:24" x14ac:dyDescent="0.2">
      <c r="W62888" s="25"/>
      <c r="X62888" s="25"/>
    </row>
    <row r="62889" spans="23:24" x14ac:dyDescent="0.2">
      <c r="W62889" s="25"/>
      <c r="X62889" s="25"/>
    </row>
    <row r="62890" spans="23:24" x14ac:dyDescent="0.2">
      <c r="W62890" s="25"/>
      <c r="X62890" s="25"/>
    </row>
    <row r="62891" spans="23:24" x14ac:dyDescent="0.2">
      <c r="W62891" s="25"/>
      <c r="X62891" s="25"/>
    </row>
    <row r="62892" spans="23:24" x14ac:dyDescent="0.2">
      <c r="W62892" s="25"/>
      <c r="X62892" s="25"/>
    </row>
    <row r="62893" spans="23:24" x14ac:dyDescent="0.2">
      <c r="W62893" s="25"/>
      <c r="X62893" s="25"/>
    </row>
    <row r="62894" spans="23:24" x14ac:dyDescent="0.2">
      <c r="W62894" s="25"/>
      <c r="X62894" s="25"/>
    </row>
    <row r="62895" spans="23:24" x14ac:dyDescent="0.2">
      <c r="W62895" s="25"/>
      <c r="X62895" s="25"/>
    </row>
    <row r="62896" spans="23:24" x14ac:dyDescent="0.2">
      <c r="W62896" s="25"/>
      <c r="X62896" s="25"/>
    </row>
    <row r="62897" spans="23:24" x14ac:dyDescent="0.2">
      <c r="W62897" s="25"/>
      <c r="X62897" s="25"/>
    </row>
    <row r="62898" spans="23:24" x14ac:dyDescent="0.2">
      <c r="W62898" s="25"/>
      <c r="X62898" s="25"/>
    </row>
    <row r="62899" spans="23:24" x14ac:dyDescent="0.2">
      <c r="W62899" s="25"/>
      <c r="X62899" s="25"/>
    </row>
    <row r="62900" spans="23:24" x14ac:dyDescent="0.2">
      <c r="W62900" s="25"/>
      <c r="X62900" s="25"/>
    </row>
    <row r="62901" spans="23:24" x14ac:dyDescent="0.2">
      <c r="W62901" s="25"/>
      <c r="X62901" s="25"/>
    </row>
    <row r="62902" spans="23:24" x14ac:dyDescent="0.2">
      <c r="W62902" s="25"/>
      <c r="X62902" s="25"/>
    </row>
    <row r="62903" spans="23:24" x14ac:dyDescent="0.2">
      <c r="W62903" s="25"/>
      <c r="X62903" s="25"/>
    </row>
    <row r="62904" spans="23:24" x14ac:dyDescent="0.2">
      <c r="W62904" s="25"/>
      <c r="X62904" s="25"/>
    </row>
    <row r="62905" spans="23:24" x14ac:dyDescent="0.2">
      <c r="W62905" s="25"/>
      <c r="X62905" s="25"/>
    </row>
    <row r="62906" spans="23:24" x14ac:dyDescent="0.2">
      <c r="W62906" s="25"/>
      <c r="X62906" s="25"/>
    </row>
    <row r="62907" spans="23:24" x14ac:dyDescent="0.2">
      <c r="W62907" s="25"/>
      <c r="X62907" s="25"/>
    </row>
    <row r="62908" spans="23:24" x14ac:dyDescent="0.2">
      <c r="W62908" s="25"/>
      <c r="X62908" s="25"/>
    </row>
    <row r="62909" spans="23:24" x14ac:dyDescent="0.2">
      <c r="W62909" s="25"/>
      <c r="X62909" s="25"/>
    </row>
    <row r="62910" spans="23:24" x14ac:dyDescent="0.2">
      <c r="W62910" s="25"/>
      <c r="X62910" s="25"/>
    </row>
    <row r="62911" spans="23:24" x14ac:dyDescent="0.2">
      <c r="W62911" s="25"/>
      <c r="X62911" s="25"/>
    </row>
    <row r="62912" spans="23:24" x14ac:dyDescent="0.2">
      <c r="W62912" s="25"/>
      <c r="X62912" s="25"/>
    </row>
    <row r="62913" spans="23:24" x14ac:dyDescent="0.2">
      <c r="W62913" s="25"/>
      <c r="X62913" s="25"/>
    </row>
    <row r="62914" spans="23:24" x14ac:dyDescent="0.2">
      <c r="W62914" s="25"/>
      <c r="X62914" s="25"/>
    </row>
    <row r="62915" spans="23:24" x14ac:dyDescent="0.2">
      <c r="W62915" s="25"/>
      <c r="X62915" s="25"/>
    </row>
    <row r="62916" spans="23:24" x14ac:dyDescent="0.2">
      <c r="W62916" s="25"/>
      <c r="X62916" s="25"/>
    </row>
    <row r="62917" spans="23:24" x14ac:dyDescent="0.2">
      <c r="W62917" s="25"/>
      <c r="X62917" s="25"/>
    </row>
    <row r="62918" spans="23:24" x14ac:dyDescent="0.2">
      <c r="W62918" s="25"/>
      <c r="X62918" s="25"/>
    </row>
    <row r="62919" spans="23:24" x14ac:dyDescent="0.2">
      <c r="W62919" s="25"/>
      <c r="X62919" s="25"/>
    </row>
    <row r="62920" spans="23:24" x14ac:dyDescent="0.2">
      <c r="W62920" s="25"/>
      <c r="X62920" s="25"/>
    </row>
    <row r="62921" spans="23:24" x14ac:dyDescent="0.2">
      <c r="W62921" s="25"/>
      <c r="X62921" s="25"/>
    </row>
    <row r="62922" spans="23:24" x14ac:dyDescent="0.2">
      <c r="W62922" s="25"/>
      <c r="X62922" s="25"/>
    </row>
    <row r="62923" spans="23:24" x14ac:dyDescent="0.2">
      <c r="W62923" s="25"/>
      <c r="X62923" s="25"/>
    </row>
    <row r="62924" spans="23:24" x14ac:dyDescent="0.2">
      <c r="W62924" s="25"/>
      <c r="X62924" s="25"/>
    </row>
    <row r="62925" spans="23:24" x14ac:dyDescent="0.2">
      <c r="W62925" s="25"/>
      <c r="X62925" s="25"/>
    </row>
    <row r="62926" spans="23:24" x14ac:dyDescent="0.2">
      <c r="W62926" s="25"/>
      <c r="X62926" s="25"/>
    </row>
    <row r="62927" spans="23:24" x14ac:dyDescent="0.2">
      <c r="W62927" s="25"/>
      <c r="X62927" s="25"/>
    </row>
    <row r="62928" spans="23:24" x14ac:dyDescent="0.2">
      <c r="W62928" s="25"/>
      <c r="X62928" s="25"/>
    </row>
    <row r="62929" spans="23:24" x14ac:dyDescent="0.2">
      <c r="W62929" s="25"/>
      <c r="X62929" s="25"/>
    </row>
    <row r="62930" spans="23:24" x14ac:dyDescent="0.2">
      <c r="W62930" s="25"/>
      <c r="X62930" s="25"/>
    </row>
    <row r="62931" spans="23:24" x14ac:dyDescent="0.2">
      <c r="W62931" s="25"/>
      <c r="X62931" s="25"/>
    </row>
    <row r="62932" spans="23:24" x14ac:dyDescent="0.2">
      <c r="W62932" s="25"/>
      <c r="X62932" s="25"/>
    </row>
    <row r="62933" spans="23:24" x14ac:dyDescent="0.2">
      <c r="W62933" s="25"/>
      <c r="X62933" s="25"/>
    </row>
    <row r="62934" spans="23:24" x14ac:dyDescent="0.2">
      <c r="W62934" s="25"/>
      <c r="X62934" s="25"/>
    </row>
    <row r="62935" spans="23:24" x14ac:dyDescent="0.2">
      <c r="W62935" s="25"/>
      <c r="X62935" s="25"/>
    </row>
    <row r="62936" spans="23:24" x14ac:dyDescent="0.2">
      <c r="W62936" s="25"/>
      <c r="X62936" s="25"/>
    </row>
    <row r="62937" spans="23:24" x14ac:dyDescent="0.2">
      <c r="W62937" s="25"/>
      <c r="X62937" s="25"/>
    </row>
    <row r="62938" spans="23:24" x14ac:dyDescent="0.2">
      <c r="W62938" s="25"/>
      <c r="X62938" s="25"/>
    </row>
    <row r="62939" spans="23:24" x14ac:dyDescent="0.2">
      <c r="W62939" s="25"/>
      <c r="X62939" s="25"/>
    </row>
    <row r="62940" spans="23:24" x14ac:dyDescent="0.2">
      <c r="W62940" s="25"/>
      <c r="X62940" s="25"/>
    </row>
    <row r="62941" spans="23:24" x14ac:dyDescent="0.2">
      <c r="W62941" s="25"/>
      <c r="X62941" s="25"/>
    </row>
    <row r="62942" spans="23:24" x14ac:dyDescent="0.2">
      <c r="W62942" s="25"/>
      <c r="X62942" s="25"/>
    </row>
    <row r="62943" spans="23:24" x14ac:dyDescent="0.2">
      <c r="W62943" s="25"/>
      <c r="X62943" s="25"/>
    </row>
    <row r="62944" spans="23:24" x14ac:dyDescent="0.2">
      <c r="W62944" s="25"/>
      <c r="X62944" s="25"/>
    </row>
    <row r="62945" spans="23:24" x14ac:dyDescent="0.2">
      <c r="W62945" s="25"/>
      <c r="X62945" s="25"/>
    </row>
    <row r="62946" spans="23:24" x14ac:dyDescent="0.2">
      <c r="W62946" s="25"/>
      <c r="X62946" s="25"/>
    </row>
    <row r="62947" spans="23:24" x14ac:dyDescent="0.2">
      <c r="W62947" s="25"/>
      <c r="X62947" s="25"/>
    </row>
    <row r="62948" spans="23:24" x14ac:dyDescent="0.2">
      <c r="W62948" s="25"/>
      <c r="X62948" s="25"/>
    </row>
    <row r="62949" spans="23:24" x14ac:dyDescent="0.2">
      <c r="W62949" s="25"/>
      <c r="X62949" s="25"/>
    </row>
    <row r="62950" spans="23:24" x14ac:dyDescent="0.2">
      <c r="W62950" s="25"/>
      <c r="X62950" s="25"/>
    </row>
    <row r="62951" spans="23:24" x14ac:dyDescent="0.2">
      <c r="W62951" s="25"/>
      <c r="X62951" s="25"/>
    </row>
    <row r="62952" spans="23:24" x14ac:dyDescent="0.2">
      <c r="W62952" s="25"/>
      <c r="X62952" s="25"/>
    </row>
    <row r="62953" spans="23:24" x14ac:dyDescent="0.2">
      <c r="W62953" s="25"/>
      <c r="X62953" s="25"/>
    </row>
    <row r="62954" spans="23:24" x14ac:dyDescent="0.2">
      <c r="W62954" s="25"/>
      <c r="X62954" s="25"/>
    </row>
    <row r="62955" spans="23:24" x14ac:dyDescent="0.2">
      <c r="W62955" s="25"/>
      <c r="X62955" s="25"/>
    </row>
    <row r="62956" spans="23:24" x14ac:dyDescent="0.2">
      <c r="W62956" s="25"/>
      <c r="X62956" s="25"/>
    </row>
    <row r="62957" spans="23:24" x14ac:dyDescent="0.2">
      <c r="W62957" s="25"/>
      <c r="X62957" s="25"/>
    </row>
    <row r="62958" spans="23:24" x14ac:dyDescent="0.2">
      <c r="W62958" s="25"/>
      <c r="X62958" s="25"/>
    </row>
    <row r="62959" spans="23:24" x14ac:dyDescent="0.2">
      <c r="W62959" s="25"/>
      <c r="X62959" s="25"/>
    </row>
    <row r="62960" spans="23:24" x14ac:dyDescent="0.2">
      <c r="W62960" s="25"/>
      <c r="X62960" s="25"/>
    </row>
    <row r="62961" spans="23:24" x14ac:dyDescent="0.2">
      <c r="W62961" s="25"/>
      <c r="X62961" s="25"/>
    </row>
    <row r="62962" spans="23:24" x14ac:dyDescent="0.2">
      <c r="W62962" s="25"/>
      <c r="X62962" s="25"/>
    </row>
    <row r="62963" spans="23:24" x14ac:dyDescent="0.2">
      <c r="W62963" s="25"/>
      <c r="X62963" s="25"/>
    </row>
    <row r="62964" spans="23:24" x14ac:dyDescent="0.2">
      <c r="W62964" s="25"/>
      <c r="X62964" s="25"/>
    </row>
    <row r="62965" spans="23:24" x14ac:dyDescent="0.2">
      <c r="W62965" s="25"/>
      <c r="X62965" s="25"/>
    </row>
    <row r="62966" spans="23:24" x14ac:dyDescent="0.2">
      <c r="W62966" s="25"/>
      <c r="X62966" s="25"/>
    </row>
    <row r="62967" spans="23:24" x14ac:dyDescent="0.2">
      <c r="W62967" s="25"/>
      <c r="X62967" s="25"/>
    </row>
    <row r="62968" spans="23:24" x14ac:dyDescent="0.2">
      <c r="W62968" s="25"/>
      <c r="X62968" s="25"/>
    </row>
    <row r="62969" spans="23:24" x14ac:dyDescent="0.2">
      <c r="W62969" s="25"/>
      <c r="X62969" s="25"/>
    </row>
    <row r="62970" spans="23:24" x14ac:dyDescent="0.2">
      <c r="W62970" s="25"/>
      <c r="X62970" s="25"/>
    </row>
    <row r="62971" spans="23:24" x14ac:dyDescent="0.2">
      <c r="W62971" s="25"/>
      <c r="X62971" s="25"/>
    </row>
    <row r="62972" spans="23:24" x14ac:dyDescent="0.2">
      <c r="W62972" s="25"/>
      <c r="X62972" s="25"/>
    </row>
    <row r="62973" spans="23:24" x14ac:dyDescent="0.2">
      <c r="W62973" s="25"/>
      <c r="X62973" s="25"/>
    </row>
    <row r="62974" spans="23:24" x14ac:dyDescent="0.2">
      <c r="W62974" s="25"/>
      <c r="X62974" s="25"/>
    </row>
    <row r="62975" spans="23:24" x14ac:dyDescent="0.2">
      <c r="W62975" s="25"/>
      <c r="X62975" s="25"/>
    </row>
    <row r="62976" spans="23:24" x14ac:dyDescent="0.2">
      <c r="W62976" s="25"/>
      <c r="X62976" s="25"/>
    </row>
    <row r="62977" spans="23:24" x14ac:dyDescent="0.2">
      <c r="W62977" s="25"/>
      <c r="X62977" s="25"/>
    </row>
    <row r="62978" spans="23:24" x14ac:dyDescent="0.2">
      <c r="W62978" s="25"/>
      <c r="X62978" s="25"/>
    </row>
    <row r="62979" spans="23:24" x14ac:dyDescent="0.2">
      <c r="W62979" s="25"/>
      <c r="X62979" s="25"/>
    </row>
    <row r="62980" spans="23:24" x14ac:dyDescent="0.2">
      <c r="W62980" s="25"/>
      <c r="X62980" s="25"/>
    </row>
    <row r="62981" spans="23:24" x14ac:dyDescent="0.2">
      <c r="W62981" s="25"/>
      <c r="X62981" s="25"/>
    </row>
    <row r="62982" spans="23:24" x14ac:dyDescent="0.2">
      <c r="W62982" s="25"/>
      <c r="X62982" s="25"/>
    </row>
    <row r="62983" spans="23:24" x14ac:dyDescent="0.2">
      <c r="W62983" s="25"/>
      <c r="X62983" s="25"/>
    </row>
    <row r="62984" spans="23:24" x14ac:dyDescent="0.2">
      <c r="W62984" s="25"/>
      <c r="X62984" s="25"/>
    </row>
    <row r="62985" spans="23:24" x14ac:dyDescent="0.2">
      <c r="W62985" s="25"/>
      <c r="X62985" s="25"/>
    </row>
    <row r="62986" spans="23:24" x14ac:dyDescent="0.2">
      <c r="W62986" s="25"/>
      <c r="X62986" s="25"/>
    </row>
    <row r="62987" spans="23:24" x14ac:dyDescent="0.2">
      <c r="W62987" s="25"/>
      <c r="X62987" s="25"/>
    </row>
    <row r="62988" spans="23:24" x14ac:dyDescent="0.2">
      <c r="W62988" s="25"/>
      <c r="X62988" s="25"/>
    </row>
    <row r="62989" spans="23:24" x14ac:dyDescent="0.2">
      <c r="W62989" s="25"/>
      <c r="X62989" s="25"/>
    </row>
    <row r="62990" spans="23:24" x14ac:dyDescent="0.2">
      <c r="W62990" s="25"/>
      <c r="X62990" s="25"/>
    </row>
    <row r="62991" spans="23:24" x14ac:dyDescent="0.2">
      <c r="W62991" s="25"/>
      <c r="X62991" s="25"/>
    </row>
    <row r="62992" spans="23:24" x14ac:dyDescent="0.2">
      <c r="W62992" s="25"/>
      <c r="X62992" s="25"/>
    </row>
    <row r="62993" spans="23:24" x14ac:dyDescent="0.2">
      <c r="W62993" s="25"/>
      <c r="X62993" s="25"/>
    </row>
    <row r="62994" spans="23:24" x14ac:dyDescent="0.2">
      <c r="W62994" s="25"/>
      <c r="X62994" s="25"/>
    </row>
    <row r="62995" spans="23:24" x14ac:dyDescent="0.2">
      <c r="W62995" s="25"/>
      <c r="X62995" s="25"/>
    </row>
    <row r="62996" spans="23:24" x14ac:dyDescent="0.2">
      <c r="W62996" s="25"/>
      <c r="X62996" s="25"/>
    </row>
    <row r="62997" spans="23:24" x14ac:dyDescent="0.2">
      <c r="W62997" s="25"/>
      <c r="X62997" s="25"/>
    </row>
    <row r="62998" spans="23:24" x14ac:dyDescent="0.2">
      <c r="W62998" s="25"/>
      <c r="X62998" s="25"/>
    </row>
    <row r="62999" spans="23:24" x14ac:dyDescent="0.2">
      <c r="W62999" s="25"/>
      <c r="X62999" s="25"/>
    </row>
    <row r="63000" spans="23:24" x14ac:dyDescent="0.2">
      <c r="W63000" s="25"/>
      <c r="X63000" s="25"/>
    </row>
    <row r="63001" spans="23:24" x14ac:dyDescent="0.2">
      <c r="W63001" s="25"/>
      <c r="X63001" s="25"/>
    </row>
    <row r="63002" spans="23:24" x14ac:dyDescent="0.2">
      <c r="W63002" s="25"/>
      <c r="X63002" s="25"/>
    </row>
    <row r="63003" spans="23:24" x14ac:dyDescent="0.2">
      <c r="W63003" s="25"/>
      <c r="X63003" s="25"/>
    </row>
    <row r="63004" spans="23:24" x14ac:dyDescent="0.2">
      <c r="W63004" s="25"/>
      <c r="X63004" s="25"/>
    </row>
    <row r="63005" spans="23:24" x14ac:dyDescent="0.2">
      <c r="W63005" s="25"/>
      <c r="X63005" s="25"/>
    </row>
    <row r="63006" spans="23:24" x14ac:dyDescent="0.2">
      <c r="W63006" s="25"/>
      <c r="X63006" s="25"/>
    </row>
    <row r="63007" spans="23:24" x14ac:dyDescent="0.2">
      <c r="W63007" s="25"/>
      <c r="X63007" s="25"/>
    </row>
    <row r="63008" spans="23:24" x14ac:dyDescent="0.2">
      <c r="W63008" s="25"/>
      <c r="X63008" s="25"/>
    </row>
    <row r="63009" spans="23:24" x14ac:dyDescent="0.2">
      <c r="W63009" s="25"/>
      <c r="X63009" s="25"/>
    </row>
    <row r="63010" spans="23:24" x14ac:dyDescent="0.2">
      <c r="W63010" s="25"/>
      <c r="X63010" s="25"/>
    </row>
    <row r="63011" spans="23:24" x14ac:dyDescent="0.2">
      <c r="W63011" s="25"/>
      <c r="X63011" s="25"/>
    </row>
    <row r="63012" spans="23:24" x14ac:dyDescent="0.2">
      <c r="W63012" s="25"/>
      <c r="X63012" s="25"/>
    </row>
    <row r="63013" spans="23:24" x14ac:dyDescent="0.2">
      <c r="W63013" s="25"/>
      <c r="X63013" s="25"/>
    </row>
    <row r="63014" spans="23:24" x14ac:dyDescent="0.2">
      <c r="W63014" s="25"/>
      <c r="X63014" s="25"/>
    </row>
    <row r="63015" spans="23:24" x14ac:dyDescent="0.2">
      <c r="W63015" s="25"/>
      <c r="X63015" s="25"/>
    </row>
    <row r="63016" spans="23:24" x14ac:dyDescent="0.2">
      <c r="W63016" s="25"/>
      <c r="X63016" s="25"/>
    </row>
    <row r="63017" spans="23:24" x14ac:dyDescent="0.2">
      <c r="W63017" s="25"/>
      <c r="X63017" s="25"/>
    </row>
    <row r="63018" spans="23:24" x14ac:dyDescent="0.2">
      <c r="W63018" s="25"/>
      <c r="X63018" s="25"/>
    </row>
    <row r="63019" spans="23:24" x14ac:dyDescent="0.2">
      <c r="W63019" s="25"/>
      <c r="X63019" s="25"/>
    </row>
    <row r="63020" spans="23:24" x14ac:dyDescent="0.2">
      <c r="W63020" s="25"/>
      <c r="X63020" s="25"/>
    </row>
    <row r="63021" spans="23:24" x14ac:dyDescent="0.2">
      <c r="W63021" s="25"/>
      <c r="X63021" s="25"/>
    </row>
    <row r="63022" spans="23:24" x14ac:dyDescent="0.2">
      <c r="W63022" s="25"/>
      <c r="X63022" s="25"/>
    </row>
    <row r="63023" spans="23:24" x14ac:dyDescent="0.2">
      <c r="W63023" s="25"/>
      <c r="X63023" s="25"/>
    </row>
    <row r="63024" spans="23:24" x14ac:dyDescent="0.2">
      <c r="W63024" s="25"/>
      <c r="X63024" s="25"/>
    </row>
    <row r="63025" spans="23:24" x14ac:dyDescent="0.2">
      <c r="W63025" s="25"/>
      <c r="X63025" s="25"/>
    </row>
    <row r="63026" spans="23:24" x14ac:dyDescent="0.2">
      <c r="W63026" s="25"/>
      <c r="X63026" s="25"/>
    </row>
    <row r="63027" spans="23:24" x14ac:dyDescent="0.2">
      <c r="W63027" s="25"/>
      <c r="X63027" s="25"/>
    </row>
    <row r="63028" spans="23:24" x14ac:dyDescent="0.2">
      <c r="W63028" s="25"/>
      <c r="X63028" s="25"/>
    </row>
    <row r="63029" spans="23:24" x14ac:dyDescent="0.2">
      <c r="W63029" s="25"/>
      <c r="X63029" s="25"/>
    </row>
    <row r="63030" spans="23:24" x14ac:dyDescent="0.2">
      <c r="W63030" s="25"/>
      <c r="X63030" s="25"/>
    </row>
    <row r="63031" spans="23:24" x14ac:dyDescent="0.2">
      <c r="W63031" s="25"/>
      <c r="X63031" s="25"/>
    </row>
    <row r="63032" spans="23:24" x14ac:dyDescent="0.2">
      <c r="W63032" s="25"/>
      <c r="X63032" s="25"/>
    </row>
    <row r="63033" spans="23:24" x14ac:dyDescent="0.2">
      <c r="W63033" s="25"/>
      <c r="X63033" s="25"/>
    </row>
    <row r="63034" spans="23:24" x14ac:dyDescent="0.2">
      <c r="W63034" s="25"/>
      <c r="X63034" s="25"/>
    </row>
    <row r="63035" spans="23:24" x14ac:dyDescent="0.2">
      <c r="W63035" s="25"/>
      <c r="X63035" s="25"/>
    </row>
    <row r="63036" spans="23:24" x14ac:dyDescent="0.2">
      <c r="W63036" s="25"/>
      <c r="X63036" s="25"/>
    </row>
    <row r="63037" spans="23:24" x14ac:dyDescent="0.2">
      <c r="W63037" s="25"/>
      <c r="X63037" s="25"/>
    </row>
    <row r="63038" spans="23:24" x14ac:dyDescent="0.2">
      <c r="W63038" s="25"/>
      <c r="X63038" s="25"/>
    </row>
    <row r="63039" spans="23:24" x14ac:dyDescent="0.2">
      <c r="W63039" s="25"/>
      <c r="X63039" s="25"/>
    </row>
    <row r="63040" spans="23:24" x14ac:dyDescent="0.2">
      <c r="W63040" s="25"/>
      <c r="X63040" s="25"/>
    </row>
    <row r="63041" spans="23:24" x14ac:dyDescent="0.2">
      <c r="W63041" s="25"/>
      <c r="X63041" s="25"/>
    </row>
    <row r="63042" spans="23:24" x14ac:dyDescent="0.2">
      <c r="W63042" s="25"/>
      <c r="X63042" s="25"/>
    </row>
    <row r="63043" spans="23:24" x14ac:dyDescent="0.2">
      <c r="W63043" s="25"/>
      <c r="X63043" s="25"/>
    </row>
    <row r="63044" spans="23:24" x14ac:dyDescent="0.2">
      <c r="W63044" s="25"/>
      <c r="X63044" s="25"/>
    </row>
    <row r="63045" spans="23:24" x14ac:dyDescent="0.2">
      <c r="W63045" s="25"/>
      <c r="X63045" s="25"/>
    </row>
    <row r="63046" spans="23:24" x14ac:dyDescent="0.2">
      <c r="W63046" s="25"/>
      <c r="X63046" s="25"/>
    </row>
    <row r="63047" spans="23:24" x14ac:dyDescent="0.2">
      <c r="W63047" s="25"/>
      <c r="X63047" s="25"/>
    </row>
    <row r="63048" spans="23:24" x14ac:dyDescent="0.2">
      <c r="W63048" s="25"/>
      <c r="X63048" s="25"/>
    </row>
    <row r="63049" spans="23:24" x14ac:dyDescent="0.2">
      <c r="W63049" s="25"/>
      <c r="X63049" s="25"/>
    </row>
    <row r="63050" spans="23:24" x14ac:dyDescent="0.2">
      <c r="W63050" s="25"/>
      <c r="X63050" s="25"/>
    </row>
    <row r="63051" spans="23:24" x14ac:dyDescent="0.2">
      <c r="W63051" s="25"/>
      <c r="X63051" s="25"/>
    </row>
    <row r="63052" spans="23:24" x14ac:dyDescent="0.2">
      <c r="W63052" s="25"/>
      <c r="X63052" s="25"/>
    </row>
    <row r="63053" spans="23:24" x14ac:dyDescent="0.2">
      <c r="W63053" s="25"/>
      <c r="X63053" s="25"/>
    </row>
    <row r="63054" spans="23:24" x14ac:dyDescent="0.2">
      <c r="W63054" s="25"/>
      <c r="X63054" s="25"/>
    </row>
    <row r="63055" spans="23:24" x14ac:dyDescent="0.2">
      <c r="W63055" s="25"/>
      <c r="X63055" s="25"/>
    </row>
    <row r="63056" spans="23:24" x14ac:dyDescent="0.2">
      <c r="W63056" s="25"/>
      <c r="X63056" s="25"/>
    </row>
    <row r="63057" spans="23:24" x14ac:dyDescent="0.2">
      <c r="W63057" s="25"/>
      <c r="X63057" s="25"/>
    </row>
    <row r="63058" spans="23:24" x14ac:dyDescent="0.2">
      <c r="W63058" s="25"/>
      <c r="X63058" s="25"/>
    </row>
    <row r="63059" spans="23:24" x14ac:dyDescent="0.2">
      <c r="W63059" s="25"/>
      <c r="X63059" s="25"/>
    </row>
    <row r="63060" spans="23:24" x14ac:dyDescent="0.2">
      <c r="W63060" s="25"/>
      <c r="X63060" s="25"/>
    </row>
    <row r="63061" spans="23:24" x14ac:dyDescent="0.2">
      <c r="W63061" s="25"/>
      <c r="X63061" s="25"/>
    </row>
    <row r="63062" spans="23:24" x14ac:dyDescent="0.2">
      <c r="W63062" s="25"/>
      <c r="X63062" s="25"/>
    </row>
    <row r="63063" spans="23:24" x14ac:dyDescent="0.2">
      <c r="W63063" s="25"/>
      <c r="X63063" s="25"/>
    </row>
    <row r="63064" spans="23:24" x14ac:dyDescent="0.2">
      <c r="W63064" s="25"/>
      <c r="X63064" s="25"/>
    </row>
    <row r="63065" spans="23:24" x14ac:dyDescent="0.2">
      <c r="W63065" s="25"/>
      <c r="X63065" s="25"/>
    </row>
    <row r="63066" spans="23:24" x14ac:dyDescent="0.2">
      <c r="W63066" s="25"/>
      <c r="X63066" s="25"/>
    </row>
    <row r="63067" spans="23:24" x14ac:dyDescent="0.2">
      <c r="W63067" s="25"/>
      <c r="X63067" s="25"/>
    </row>
    <row r="63068" spans="23:24" x14ac:dyDescent="0.2">
      <c r="W63068" s="25"/>
      <c r="X63068" s="25"/>
    </row>
    <row r="63069" spans="23:24" x14ac:dyDescent="0.2">
      <c r="W63069" s="25"/>
      <c r="X63069" s="25"/>
    </row>
    <row r="63070" spans="23:24" x14ac:dyDescent="0.2">
      <c r="W63070" s="25"/>
      <c r="X63070" s="25"/>
    </row>
    <row r="63071" spans="23:24" x14ac:dyDescent="0.2">
      <c r="W63071" s="25"/>
      <c r="X63071" s="25"/>
    </row>
    <row r="63072" spans="23:24" x14ac:dyDescent="0.2">
      <c r="W63072" s="25"/>
      <c r="X63072" s="25"/>
    </row>
    <row r="63073" spans="23:24" x14ac:dyDescent="0.2">
      <c r="W63073" s="25"/>
      <c r="X63073" s="25"/>
    </row>
    <row r="63074" spans="23:24" x14ac:dyDescent="0.2">
      <c r="W63074" s="25"/>
      <c r="X63074" s="25"/>
    </row>
    <row r="63075" spans="23:24" x14ac:dyDescent="0.2">
      <c r="W63075" s="25"/>
      <c r="X63075" s="25"/>
    </row>
    <row r="63076" spans="23:24" x14ac:dyDescent="0.2">
      <c r="W63076" s="25"/>
      <c r="X63076" s="25"/>
    </row>
    <row r="63077" spans="23:24" x14ac:dyDescent="0.2">
      <c r="W63077" s="25"/>
      <c r="X63077" s="25"/>
    </row>
    <row r="63078" spans="23:24" x14ac:dyDescent="0.2">
      <c r="W63078" s="25"/>
      <c r="X63078" s="25"/>
    </row>
    <row r="63079" spans="23:24" x14ac:dyDescent="0.2">
      <c r="W63079" s="25"/>
      <c r="X63079" s="25"/>
    </row>
    <row r="63080" spans="23:24" x14ac:dyDescent="0.2">
      <c r="W63080" s="25"/>
      <c r="X63080" s="25"/>
    </row>
    <row r="63081" spans="23:24" x14ac:dyDescent="0.2">
      <c r="W63081" s="25"/>
      <c r="X63081" s="25"/>
    </row>
    <row r="63082" spans="23:24" x14ac:dyDescent="0.2">
      <c r="W63082" s="25"/>
      <c r="X63082" s="25"/>
    </row>
    <row r="63083" spans="23:24" x14ac:dyDescent="0.2">
      <c r="W63083" s="25"/>
      <c r="X63083" s="25"/>
    </row>
    <row r="63084" spans="23:24" x14ac:dyDescent="0.2">
      <c r="W63084" s="25"/>
      <c r="X63084" s="25"/>
    </row>
    <row r="63085" spans="23:24" x14ac:dyDescent="0.2">
      <c r="W63085" s="25"/>
      <c r="X63085" s="25"/>
    </row>
    <row r="63086" spans="23:24" x14ac:dyDescent="0.2">
      <c r="W63086" s="25"/>
      <c r="X63086" s="25"/>
    </row>
    <row r="63087" spans="23:24" x14ac:dyDescent="0.2">
      <c r="W63087" s="25"/>
      <c r="X63087" s="25"/>
    </row>
    <row r="63088" spans="23:24" x14ac:dyDescent="0.2">
      <c r="W63088" s="25"/>
      <c r="X63088" s="25"/>
    </row>
    <row r="63089" spans="23:24" x14ac:dyDescent="0.2">
      <c r="W63089" s="25"/>
      <c r="X63089" s="25"/>
    </row>
    <row r="63090" spans="23:24" x14ac:dyDescent="0.2">
      <c r="W63090" s="25"/>
      <c r="X63090" s="25"/>
    </row>
    <row r="63091" spans="23:24" x14ac:dyDescent="0.2">
      <c r="W63091" s="25"/>
      <c r="X63091" s="25"/>
    </row>
    <row r="63092" spans="23:24" x14ac:dyDescent="0.2">
      <c r="W63092" s="25"/>
      <c r="X63092" s="25"/>
    </row>
    <row r="63093" spans="23:24" x14ac:dyDescent="0.2">
      <c r="W63093" s="25"/>
      <c r="X63093" s="25"/>
    </row>
    <row r="63094" spans="23:24" x14ac:dyDescent="0.2">
      <c r="W63094" s="25"/>
      <c r="X63094" s="25"/>
    </row>
    <row r="63095" spans="23:24" x14ac:dyDescent="0.2">
      <c r="W63095" s="25"/>
      <c r="X63095" s="25"/>
    </row>
    <row r="63096" spans="23:24" x14ac:dyDescent="0.2">
      <c r="W63096" s="25"/>
      <c r="X63096" s="25"/>
    </row>
    <row r="63097" spans="23:24" x14ac:dyDescent="0.2">
      <c r="W63097" s="25"/>
      <c r="X63097" s="25"/>
    </row>
    <row r="63098" spans="23:24" x14ac:dyDescent="0.2">
      <c r="W63098" s="25"/>
      <c r="X63098" s="25"/>
    </row>
    <row r="63099" spans="23:24" x14ac:dyDescent="0.2">
      <c r="W63099" s="25"/>
      <c r="X63099" s="25"/>
    </row>
    <row r="63100" spans="23:24" x14ac:dyDescent="0.2">
      <c r="W63100" s="25"/>
      <c r="X63100" s="25"/>
    </row>
    <row r="63101" spans="23:24" x14ac:dyDescent="0.2">
      <c r="W63101" s="25"/>
      <c r="X63101" s="25"/>
    </row>
    <row r="63102" spans="23:24" x14ac:dyDescent="0.2">
      <c r="W63102" s="25"/>
      <c r="X63102" s="25"/>
    </row>
    <row r="63103" spans="23:24" x14ac:dyDescent="0.2">
      <c r="W63103" s="25"/>
      <c r="X63103" s="25"/>
    </row>
    <row r="63104" spans="23:24" x14ac:dyDescent="0.2">
      <c r="W63104" s="25"/>
      <c r="X63104" s="25"/>
    </row>
    <row r="63105" spans="23:24" x14ac:dyDescent="0.2">
      <c r="W63105" s="25"/>
      <c r="X63105" s="25"/>
    </row>
    <row r="63106" spans="23:24" x14ac:dyDescent="0.2">
      <c r="W63106" s="25"/>
      <c r="X63106" s="25"/>
    </row>
    <row r="63107" spans="23:24" x14ac:dyDescent="0.2">
      <c r="W63107" s="25"/>
      <c r="X63107" s="25"/>
    </row>
    <row r="63108" spans="23:24" x14ac:dyDescent="0.2">
      <c r="W63108" s="25"/>
      <c r="X63108" s="25"/>
    </row>
    <row r="63109" spans="23:24" x14ac:dyDescent="0.2">
      <c r="W63109" s="25"/>
      <c r="X63109" s="25"/>
    </row>
    <row r="63110" spans="23:24" x14ac:dyDescent="0.2">
      <c r="W63110" s="25"/>
      <c r="X63110" s="25"/>
    </row>
    <row r="63111" spans="23:24" x14ac:dyDescent="0.2">
      <c r="W63111" s="25"/>
      <c r="X63111" s="25"/>
    </row>
    <row r="63112" spans="23:24" x14ac:dyDescent="0.2">
      <c r="W63112" s="25"/>
      <c r="X63112" s="25"/>
    </row>
    <row r="63113" spans="23:24" x14ac:dyDescent="0.2">
      <c r="W63113" s="25"/>
      <c r="X63113" s="25"/>
    </row>
    <row r="63114" spans="23:24" x14ac:dyDescent="0.2">
      <c r="W63114" s="25"/>
      <c r="X63114" s="25"/>
    </row>
    <row r="63115" spans="23:24" x14ac:dyDescent="0.2">
      <c r="W63115" s="25"/>
      <c r="X63115" s="25"/>
    </row>
    <row r="63116" spans="23:24" x14ac:dyDescent="0.2">
      <c r="W63116" s="25"/>
      <c r="X63116" s="25"/>
    </row>
    <row r="63117" spans="23:24" x14ac:dyDescent="0.2">
      <c r="W63117" s="25"/>
      <c r="X63117" s="25"/>
    </row>
    <row r="63118" spans="23:24" x14ac:dyDescent="0.2">
      <c r="W63118" s="25"/>
      <c r="X63118" s="25"/>
    </row>
    <row r="63119" spans="23:24" x14ac:dyDescent="0.2">
      <c r="W63119" s="25"/>
      <c r="X63119" s="25"/>
    </row>
    <row r="63120" spans="23:24" x14ac:dyDescent="0.2">
      <c r="W63120" s="25"/>
      <c r="X63120" s="25"/>
    </row>
    <row r="63121" spans="23:24" x14ac:dyDescent="0.2">
      <c r="W63121" s="25"/>
      <c r="X63121" s="25"/>
    </row>
    <row r="63122" spans="23:24" x14ac:dyDescent="0.2">
      <c r="W63122" s="25"/>
      <c r="X63122" s="25"/>
    </row>
    <row r="63123" spans="23:24" x14ac:dyDescent="0.2">
      <c r="W63123" s="25"/>
      <c r="X63123" s="25"/>
    </row>
    <row r="63124" spans="23:24" x14ac:dyDescent="0.2">
      <c r="W63124" s="25"/>
      <c r="X63124" s="25"/>
    </row>
    <row r="63125" spans="23:24" x14ac:dyDescent="0.2">
      <c r="W63125" s="25"/>
      <c r="X63125" s="25"/>
    </row>
    <row r="63126" spans="23:24" x14ac:dyDescent="0.2">
      <c r="W63126" s="25"/>
      <c r="X63126" s="25"/>
    </row>
    <row r="63127" spans="23:24" x14ac:dyDescent="0.2">
      <c r="W63127" s="25"/>
      <c r="X63127" s="25"/>
    </row>
    <row r="63128" spans="23:24" x14ac:dyDescent="0.2">
      <c r="W63128" s="25"/>
      <c r="X63128" s="25"/>
    </row>
    <row r="63129" spans="23:24" x14ac:dyDescent="0.2">
      <c r="W63129" s="25"/>
      <c r="X63129" s="25"/>
    </row>
    <row r="63130" spans="23:24" x14ac:dyDescent="0.2">
      <c r="W63130" s="25"/>
      <c r="X63130" s="25"/>
    </row>
    <row r="63131" spans="23:24" x14ac:dyDescent="0.2">
      <c r="W63131" s="25"/>
      <c r="X63131" s="25"/>
    </row>
    <row r="63132" spans="23:24" x14ac:dyDescent="0.2">
      <c r="W63132" s="25"/>
      <c r="X63132" s="25"/>
    </row>
    <row r="63133" spans="23:24" x14ac:dyDescent="0.2">
      <c r="W63133" s="25"/>
      <c r="X63133" s="25"/>
    </row>
    <row r="63134" spans="23:24" x14ac:dyDescent="0.2">
      <c r="W63134" s="25"/>
      <c r="X63134" s="25"/>
    </row>
    <row r="63135" spans="23:24" x14ac:dyDescent="0.2">
      <c r="W63135" s="25"/>
      <c r="X63135" s="25"/>
    </row>
    <row r="63136" spans="23:24" x14ac:dyDescent="0.2">
      <c r="W63136" s="25"/>
      <c r="X63136" s="25"/>
    </row>
    <row r="63137" spans="23:24" x14ac:dyDescent="0.2">
      <c r="W63137" s="25"/>
      <c r="X63137" s="25"/>
    </row>
    <row r="63138" spans="23:24" x14ac:dyDescent="0.2">
      <c r="W63138" s="25"/>
      <c r="X63138" s="25"/>
    </row>
    <row r="63139" spans="23:24" x14ac:dyDescent="0.2">
      <c r="W63139" s="25"/>
      <c r="X63139" s="25"/>
    </row>
    <row r="63140" spans="23:24" x14ac:dyDescent="0.2">
      <c r="W63140" s="25"/>
      <c r="X63140" s="25"/>
    </row>
    <row r="63141" spans="23:24" x14ac:dyDescent="0.2">
      <c r="W63141" s="25"/>
      <c r="X63141" s="25"/>
    </row>
    <row r="63142" spans="23:24" x14ac:dyDescent="0.2">
      <c r="W63142" s="25"/>
      <c r="X63142" s="25"/>
    </row>
    <row r="63143" spans="23:24" x14ac:dyDescent="0.2">
      <c r="W63143" s="25"/>
      <c r="X63143" s="25"/>
    </row>
    <row r="63144" spans="23:24" x14ac:dyDescent="0.2">
      <c r="W63144" s="25"/>
      <c r="X63144" s="25"/>
    </row>
    <row r="63145" spans="23:24" x14ac:dyDescent="0.2">
      <c r="W63145" s="25"/>
      <c r="X63145" s="25"/>
    </row>
    <row r="63146" spans="23:24" x14ac:dyDescent="0.2">
      <c r="W63146" s="25"/>
      <c r="X63146" s="25"/>
    </row>
    <row r="63147" spans="23:24" x14ac:dyDescent="0.2">
      <c r="W63147" s="25"/>
      <c r="X63147" s="25"/>
    </row>
    <row r="63148" spans="23:24" x14ac:dyDescent="0.2">
      <c r="W63148" s="25"/>
      <c r="X63148" s="25"/>
    </row>
    <row r="63149" spans="23:24" x14ac:dyDescent="0.2">
      <c r="W63149" s="25"/>
      <c r="X63149" s="25"/>
    </row>
    <row r="63150" spans="23:24" x14ac:dyDescent="0.2">
      <c r="W63150" s="25"/>
      <c r="X63150" s="25"/>
    </row>
    <row r="63151" spans="23:24" x14ac:dyDescent="0.2">
      <c r="W63151" s="25"/>
      <c r="X63151" s="25"/>
    </row>
    <row r="63152" spans="23:24" x14ac:dyDescent="0.2">
      <c r="W63152" s="25"/>
      <c r="X63152" s="25"/>
    </row>
    <row r="63153" spans="23:24" x14ac:dyDescent="0.2">
      <c r="W63153" s="25"/>
      <c r="X63153" s="25"/>
    </row>
    <row r="63154" spans="23:24" x14ac:dyDescent="0.2">
      <c r="W63154" s="25"/>
      <c r="X63154" s="25"/>
    </row>
    <row r="63155" spans="23:24" x14ac:dyDescent="0.2">
      <c r="W63155" s="25"/>
      <c r="X63155" s="25"/>
    </row>
    <row r="63156" spans="23:24" x14ac:dyDescent="0.2">
      <c r="W63156" s="25"/>
      <c r="X63156" s="25"/>
    </row>
    <row r="63157" spans="23:24" x14ac:dyDescent="0.2">
      <c r="W63157" s="25"/>
      <c r="X63157" s="25"/>
    </row>
    <row r="63158" spans="23:24" x14ac:dyDescent="0.2">
      <c r="W63158" s="25"/>
      <c r="X63158" s="25"/>
    </row>
    <row r="63159" spans="23:24" x14ac:dyDescent="0.2">
      <c r="W63159" s="25"/>
      <c r="X63159" s="25"/>
    </row>
    <row r="63160" spans="23:24" x14ac:dyDescent="0.2">
      <c r="W63160" s="25"/>
      <c r="X63160" s="25"/>
    </row>
    <row r="63161" spans="23:24" x14ac:dyDescent="0.2">
      <c r="W63161" s="25"/>
      <c r="X63161" s="25"/>
    </row>
    <row r="63162" spans="23:24" x14ac:dyDescent="0.2">
      <c r="W63162" s="25"/>
      <c r="X63162" s="25"/>
    </row>
    <row r="63163" spans="23:24" x14ac:dyDescent="0.2">
      <c r="W63163" s="25"/>
      <c r="X63163" s="25"/>
    </row>
    <row r="63164" spans="23:24" x14ac:dyDescent="0.2">
      <c r="W63164" s="25"/>
      <c r="X63164" s="25"/>
    </row>
    <row r="63165" spans="23:24" x14ac:dyDescent="0.2">
      <c r="W63165" s="25"/>
      <c r="X63165" s="25"/>
    </row>
    <row r="63166" spans="23:24" x14ac:dyDescent="0.2">
      <c r="W63166" s="25"/>
      <c r="X63166" s="25"/>
    </row>
    <row r="63167" spans="23:24" x14ac:dyDescent="0.2">
      <c r="W63167" s="25"/>
      <c r="X63167" s="25"/>
    </row>
    <row r="63168" spans="23:24" x14ac:dyDescent="0.2">
      <c r="W63168" s="25"/>
      <c r="X63168" s="25"/>
    </row>
    <row r="63169" spans="23:24" x14ac:dyDescent="0.2">
      <c r="W63169" s="25"/>
      <c r="X63169" s="25"/>
    </row>
    <row r="63170" spans="23:24" x14ac:dyDescent="0.2">
      <c r="W63170" s="25"/>
      <c r="X63170" s="25"/>
    </row>
    <row r="63171" spans="23:24" x14ac:dyDescent="0.2">
      <c r="W63171" s="25"/>
      <c r="X63171" s="25"/>
    </row>
    <row r="63172" spans="23:24" x14ac:dyDescent="0.2">
      <c r="W63172" s="25"/>
      <c r="X63172" s="25"/>
    </row>
    <row r="63173" spans="23:24" x14ac:dyDescent="0.2">
      <c r="W63173" s="25"/>
      <c r="X63173" s="25"/>
    </row>
    <row r="63174" spans="23:24" x14ac:dyDescent="0.2">
      <c r="W63174" s="25"/>
      <c r="X63174" s="25"/>
    </row>
    <row r="63175" spans="23:24" x14ac:dyDescent="0.2">
      <c r="W63175" s="25"/>
      <c r="X63175" s="25"/>
    </row>
    <row r="63176" spans="23:24" x14ac:dyDescent="0.2">
      <c r="W63176" s="25"/>
      <c r="X63176" s="25"/>
    </row>
    <row r="63177" spans="23:24" x14ac:dyDescent="0.2">
      <c r="W63177" s="25"/>
      <c r="X63177" s="25"/>
    </row>
    <row r="63178" spans="23:24" x14ac:dyDescent="0.2">
      <c r="W63178" s="25"/>
      <c r="X63178" s="25"/>
    </row>
    <row r="63179" spans="23:24" x14ac:dyDescent="0.2">
      <c r="W63179" s="25"/>
      <c r="X63179" s="25"/>
    </row>
    <row r="63180" spans="23:24" x14ac:dyDescent="0.2">
      <c r="W63180" s="25"/>
      <c r="X63180" s="25"/>
    </row>
    <row r="63181" spans="23:24" x14ac:dyDescent="0.2">
      <c r="W63181" s="25"/>
      <c r="X63181" s="25"/>
    </row>
    <row r="63182" spans="23:24" x14ac:dyDescent="0.2">
      <c r="W63182" s="25"/>
      <c r="X63182" s="25"/>
    </row>
    <row r="63183" spans="23:24" x14ac:dyDescent="0.2">
      <c r="W63183" s="25"/>
      <c r="X63183" s="25"/>
    </row>
    <row r="63184" spans="23:24" x14ac:dyDescent="0.2">
      <c r="W63184" s="25"/>
      <c r="X63184" s="25"/>
    </row>
    <row r="63185" spans="23:24" x14ac:dyDescent="0.2">
      <c r="W63185" s="25"/>
      <c r="X63185" s="25"/>
    </row>
    <row r="63186" spans="23:24" x14ac:dyDescent="0.2">
      <c r="W63186" s="25"/>
      <c r="X63186" s="25"/>
    </row>
    <row r="63187" spans="23:24" x14ac:dyDescent="0.2">
      <c r="W63187" s="25"/>
      <c r="X63187" s="25"/>
    </row>
    <row r="63188" spans="23:24" x14ac:dyDescent="0.2">
      <c r="W63188" s="25"/>
      <c r="X63188" s="25"/>
    </row>
    <row r="63189" spans="23:24" x14ac:dyDescent="0.2">
      <c r="W63189" s="25"/>
      <c r="X63189" s="25"/>
    </row>
    <row r="63190" spans="23:24" x14ac:dyDescent="0.2">
      <c r="W63190" s="25"/>
      <c r="X63190" s="25"/>
    </row>
    <row r="63191" spans="23:24" x14ac:dyDescent="0.2">
      <c r="W63191" s="25"/>
      <c r="X63191" s="25"/>
    </row>
    <row r="63192" spans="23:24" x14ac:dyDescent="0.2">
      <c r="W63192" s="25"/>
      <c r="X63192" s="25"/>
    </row>
    <row r="63193" spans="23:24" x14ac:dyDescent="0.2">
      <c r="W63193" s="25"/>
      <c r="X63193" s="25"/>
    </row>
    <row r="63194" spans="23:24" x14ac:dyDescent="0.2">
      <c r="W63194" s="25"/>
      <c r="X63194" s="25"/>
    </row>
    <row r="63195" spans="23:24" x14ac:dyDescent="0.2">
      <c r="W63195" s="25"/>
      <c r="X63195" s="25"/>
    </row>
    <row r="63196" spans="23:24" x14ac:dyDescent="0.2">
      <c r="W63196" s="25"/>
      <c r="X63196" s="25"/>
    </row>
    <row r="63197" spans="23:24" x14ac:dyDescent="0.2">
      <c r="W63197" s="25"/>
      <c r="X63197" s="25"/>
    </row>
    <row r="63198" spans="23:24" x14ac:dyDescent="0.2">
      <c r="W63198" s="25"/>
      <c r="X63198" s="25"/>
    </row>
    <row r="63199" spans="23:24" x14ac:dyDescent="0.2">
      <c r="W63199" s="25"/>
      <c r="X63199" s="25"/>
    </row>
    <row r="63200" spans="23:24" x14ac:dyDescent="0.2">
      <c r="W63200" s="25"/>
      <c r="X63200" s="25"/>
    </row>
    <row r="63201" spans="23:24" x14ac:dyDescent="0.2">
      <c r="W63201" s="25"/>
      <c r="X63201" s="25"/>
    </row>
    <row r="63202" spans="23:24" x14ac:dyDescent="0.2">
      <c r="W63202" s="25"/>
      <c r="X63202" s="25"/>
    </row>
    <row r="63203" spans="23:24" x14ac:dyDescent="0.2">
      <c r="W63203" s="25"/>
      <c r="X63203" s="25"/>
    </row>
    <row r="63204" spans="23:24" x14ac:dyDescent="0.2">
      <c r="W63204" s="25"/>
      <c r="X63204" s="25"/>
    </row>
    <row r="63205" spans="23:24" x14ac:dyDescent="0.2">
      <c r="W63205" s="25"/>
      <c r="X63205" s="25"/>
    </row>
    <row r="63206" spans="23:24" x14ac:dyDescent="0.2">
      <c r="W63206" s="25"/>
      <c r="X63206" s="25"/>
    </row>
    <row r="63207" spans="23:24" x14ac:dyDescent="0.2">
      <c r="W63207" s="25"/>
      <c r="X63207" s="25"/>
    </row>
    <row r="63208" spans="23:24" x14ac:dyDescent="0.2">
      <c r="W63208" s="25"/>
      <c r="X63208" s="25"/>
    </row>
    <row r="63209" spans="23:24" x14ac:dyDescent="0.2">
      <c r="W63209" s="25"/>
      <c r="X63209" s="25"/>
    </row>
    <row r="63210" spans="23:24" x14ac:dyDescent="0.2">
      <c r="W63210" s="25"/>
      <c r="X63210" s="25"/>
    </row>
    <row r="63211" spans="23:24" x14ac:dyDescent="0.2">
      <c r="W63211" s="25"/>
      <c r="X63211" s="25"/>
    </row>
    <row r="63212" spans="23:24" x14ac:dyDescent="0.2">
      <c r="W63212" s="25"/>
      <c r="X63212" s="25"/>
    </row>
    <row r="63213" spans="23:24" x14ac:dyDescent="0.2">
      <c r="W63213" s="25"/>
      <c r="X63213" s="25"/>
    </row>
    <row r="63214" spans="23:24" x14ac:dyDescent="0.2">
      <c r="W63214" s="25"/>
      <c r="X63214" s="25"/>
    </row>
    <row r="63215" spans="23:24" x14ac:dyDescent="0.2">
      <c r="W63215" s="25"/>
      <c r="X63215" s="25"/>
    </row>
    <row r="63216" spans="23:24" x14ac:dyDescent="0.2">
      <c r="W63216" s="25"/>
      <c r="X63216" s="25"/>
    </row>
    <row r="63217" spans="23:24" x14ac:dyDescent="0.2">
      <c r="W63217" s="25"/>
      <c r="X63217" s="25"/>
    </row>
    <row r="63218" spans="23:24" x14ac:dyDescent="0.2">
      <c r="W63218" s="25"/>
      <c r="X63218" s="25"/>
    </row>
    <row r="63219" spans="23:24" x14ac:dyDescent="0.2">
      <c r="W63219" s="25"/>
      <c r="X63219" s="25"/>
    </row>
    <row r="63220" spans="23:24" x14ac:dyDescent="0.2">
      <c r="W63220" s="25"/>
      <c r="X63220" s="25"/>
    </row>
    <row r="63221" spans="23:24" x14ac:dyDescent="0.2">
      <c r="W63221" s="25"/>
      <c r="X63221" s="25"/>
    </row>
    <row r="63222" spans="23:24" x14ac:dyDescent="0.2">
      <c r="W63222" s="25"/>
      <c r="X63222" s="25"/>
    </row>
    <row r="63223" spans="23:24" x14ac:dyDescent="0.2">
      <c r="W63223" s="25"/>
      <c r="X63223" s="25"/>
    </row>
    <row r="63224" spans="23:24" x14ac:dyDescent="0.2">
      <c r="W63224" s="25"/>
      <c r="X63224" s="25"/>
    </row>
    <row r="63225" spans="23:24" x14ac:dyDescent="0.2">
      <c r="W63225" s="25"/>
      <c r="X63225" s="25"/>
    </row>
    <row r="63226" spans="23:24" x14ac:dyDescent="0.2">
      <c r="W63226" s="25"/>
      <c r="X63226" s="25"/>
    </row>
    <row r="63227" spans="23:24" x14ac:dyDescent="0.2">
      <c r="W63227" s="25"/>
      <c r="X63227" s="25"/>
    </row>
    <row r="63228" spans="23:24" x14ac:dyDescent="0.2">
      <c r="W63228" s="25"/>
      <c r="X63228" s="25"/>
    </row>
    <row r="63229" spans="23:24" x14ac:dyDescent="0.2">
      <c r="W63229" s="25"/>
      <c r="X63229" s="25"/>
    </row>
    <row r="63230" spans="23:24" x14ac:dyDescent="0.2">
      <c r="W63230" s="25"/>
      <c r="X63230" s="25"/>
    </row>
    <row r="63231" spans="23:24" x14ac:dyDescent="0.2">
      <c r="W63231" s="25"/>
      <c r="X63231" s="25"/>
    </row>
    <row r="63232" spans="23:24" x14ac:dyDescent="0.2">
      <c r="W63232" s="25"/>
      <c r="X63232" s="25"/>
    </row>
    <row r="63233" spans="23:24" x14ac:dyDescent="0.2">
      <c r="W63233" s="25"/>
      <c r="X63233" s="25"/>
    </row>
    <row r="63234" spans="23:24" x14ac:dyDescent="0.2">
      <c r="W63234" s="25"/>
      <c r="X63234" s="25"/>
    </row>
    <row r="63235" spans="23:24" x14ac:dyDescent="0.2">
      <c r="W63235" s="25"/>
      <c r="X63235" s="25"/>
    </row>
    <row r="63236" spans="23:24" x14ac:dyDescent="0.2">
      <c r="W63236" s="25"/>
      <c r="X63236" s="25"/>
    </row>
    <row r="63237" spans="23:24" x14ac:dyDescent="0.2">
      <c r="W63237" s="25"/>
      <c r="X63237" s="25"/>
    </row>
    <row r="63238" spans="23:24" x14ac:dyDescent="0.2">
      <c r="W63238" s="25"/>
      <c r="X63238" s="25"/>
    </row>
    <row r="63239" spans="23:24" x14ac:dyDescent="0.2">
      <c r="W63239" s="25"/>
      <c r="X63239" s="25"/>
    </row>
    <row r="63240" spans="23:24" x14ac:dyDescent="0.2">
      <c r="W63240" s="25"/>
      <c r="X63240" s="25"/>
    </row>
    <row r="63241" spans="23:24" x14ac:dyDescent="0.2">
      <c r="W63241" s="25"/>
      <c r="X63241" s="25"/>
    </row>
    <row r="63242" spans="23:24" x14ac:dyDescent="0.2">
      <c r="W63242" s="25"/>
      <c r="X63242" s="25"/>
    </row>
    <row r="63243" spans="23:24" x14ac:dyDescent="0.2">
      <c r="W63243" s="25"/>
      <c r="X63243" s="25"/>
    </row>
    <row r="63244" spans="23:24" x14ac:dyDescent="0.2">
      <c r="W63244" s="25"/>
      <c r="X63244" s="25"/>
    </row>
    <row r="63245" spans="23:24" x14ac:dyDescent="0.2">
      <c r="W63245" s="25"/>
      <c r="X63245" s="25"/>
    </row>
    <row r="63246" spans="23:24" x14ac:dyDescent="0.2">
      <c r="W63246" s="25"/>
      <c r="X63246" s="25"/>
    </row>
    <row r="63247" spans="23:24" x14ac:dyDescent="0.2">
      <c r="W63247" s="25"/>
      <c r="X63247" s="25"/>
    </row>
    <row r="63248" spans="23:24" x14ac:dyDescent="0.2">
      <c r="W63248" s="25"/>
      <c r="X63248" s="25"/>
    </row>
    <row r="63249" spans="23:24" x14ac:dyDescent="0.2">
      <c r="W63249" s="25"/>
      <c r="X63249" s="25"/>
    </row>
    <row r="63250" spans="23:24" x14ac:dyDescent="0.2">
      <c r="W63250" s="25"/>
      <c r="X63250" s="25"/>
    </row>
    <row r="63251" spans="23:24" x14ac:dyDescent="0.2">
      <c r="W63251" s="25"/>
      <c r="X63251" s="25"/>
    </row>
    <row r="63252" spans="23:24" x14ac:dyDescent="0.2">
      <c r="W63252" s="25"/>
      <c r="X63252" s="25"/>
    </row>
    <row r="63253" spans="23:24" x14ac:dyDescent="0.2">
      <c r="W63253" s="25"/>
      <c r="X63253" s="25"/>
    </row>
    <row r="63254" spans="23:24" x14ac:dyDescent="0.2">
      <c r="W63254" s="25"/>
      <c r="X63254" s="25"/>
    </row>
    <row r="63255" spans="23:24" x14ac:dyDescent="0.2">
      <c r="W63255" s="25"/>
      <c r="X63255" s="25"/>
    </row>
    <row r="63256" spans="23:24" x14ac:dyDescent="0.2">
      <c r="W63256" s="25"/>
      <c r="X63256" s="25"/>
    </row>
    <row r="63257" spans="23:24" x14ac:dyDescent="0.2">
      <c r="W63257" s="25"/>
      <c r="X63257" s="25"/>
    </row>
    <row r="63258" spans="23:24" x14ac:dyDescent="0.2">
      <c r="W63258" s="25"/>
      <c r="X63258" s="25"/>
    </row>
    <row r="63259" spans="23:24" x14ac:dyDescent="0.2">
      <c r="W63259" s="25"/>
      <c r="X63259" s="25"/>
    </row>
    <row r="63260" spans="23:24" x14ac:dyDescent="0.2">
      <c r="W63260" s="25"/>
      <c r="X63260" s="25"/>
    </row>
    <row r="63261" spans="23:24" x14ac:dyDescent="0.2">
      <c r="W63261" s="25"/>
      <c r="X63261" s="25"/>
    </row>
    <row r="63262" spans="23:24" x14ac:dyDescent="0.2">
      <c r="W63262" s="25"/>
      <c r="X63262" s="25"/>
    </row>
    <row r="63263" spans="23:24" x14ac:dyDescent="0.2">
      <c r="W63263" s="25"/>
      <c r="X63263" s="25"/>
    </row>
    <row r="63264" spans="23:24" x14ac:dyDescent="0.2">
      <c r="W63264" s="25"/>
      <c r="X63264" s="25"/>
    </row>
    <row r="63265" spans="23:24" x14ac:dyDescent="0.2">
      <c r="W63265" s="25"/>
      <c r="X63265" s="25"/>
    </row>
    <row r="63266" spans="23:24" x14ac:dyDescent="0.2">
      <c r="W63266" s="25"/>
      <c r="X63266" s="25"/>
    </row>
    <row r="63267" spans="23:24" x14ac:dyDescent="0.2">
      <c r="W63267" s="25"/>
      <c r="X63267" s="25"/>
    </row>
    <row r="63268" spans="23:24" x14ac:dyDescent="0.2">
      <c r="W63268" s="25"/>
      <c r="X63268" s="25"/>
    </row>
    <row r="63269" spans="23:24" x14ac:dyDescent="0.2">
      <c r="W63269" s="25"/>
      <c r="X63269" s="25"/>
    </row>
    <row r="63270" spans="23:24" x14ac:dyDescent="0.2">
      <c r="W63270" s="25"/>
      <c r="X63270" s="25"/>
    </row>
    <row r="63271" spans="23:24" x14ac:dyDescent="0.2">
      <c r="W63271" s="25"/>
      <c r="X63271" s="25"/>
    </row>
    <row r="63272" spans="23:24" x14ac:dyDescent="0.2">
      <c r="W63272" s="25"/>
      <c r="X63272" s="25"/>
    </row>
    <row r="63273" spans="23:24" x14ac:dyDescent="0.2">
      <c r="W63273" s="25"/>
      <c r="X63273" s="25"/>
    </row>
    <row r="63274" spans="23:24" x14ac:dyDescent="0.2">
      <c r="W63274" s="25"/>
      <c r="X63274" s="25"/>
    </row>
    <row r="63275" spans="23:24" x14ac:dyDescent="0.2">
      <c r="W63275" s="25"/>
      <c r="X63275" s="25"/>
    </row>
    <row r="63276" spans="23:24" x14ac:dyDescent="0.2">
      <c r="W63276" s="25"/>
      <c r="X63276" s="25"/>
    </row>
    <row r="63277" spans="23:24" x14ac:dyDescent="0.2">
      <c r="W63277" s="25"/>
      <c r="X63277" s="25"/>
    </row>
    <row r="63278" spans="23:24" x14ac:dyDescent="0.2">
      <c r="W63278" s="25"/>
      <c r="X63278" s="25"/>
    </row>
    <row r="63279" spans="23:24" x14ac:dyDescent="0.2">
      <c r="W63279" s="25"/>
      <c r="X63279" s="25"/>
    </row>
    <row r="63280" spans="23:24" x14ac:dyDescent="0.2">
      <c r="W63280" s="25"/>
      <c r="X63280" s="25"/>
    </row>
    <row r="63281" spans="23:24" x14ac:dyDescent="0.2">
      <c r="W63281" s="25"/>
      <c r="X63281" s="25"/>
    </row>
    <row r="63282" spans="23:24" x14ac:dyDescent="0.2">
      <c r="W63282" s="25"/>
      <c r="X63282" s="25"/>
    </row>
    <row r="63283" spans="23:24" x14ac:dyDescent="0.2">
      <c r="W63283" s="25"/>
      <c r="X63283" s="25"/>
    </row>
    <row r="63284" spans="23:24" x14ac:dyDescent="0.2">
      <c r="W63284" s="25"/>
      <c r="X63284" s="25"/>
    </row>
    <row r="63285" spans="23:24" x14ac:dyDescent="0.2">
      <c r="W63285" s="25"/>
      <c r="X63285" s="25"/>
    </row>
    <row r="63286" spans="23:24" x14ac:dyDescent="0.2">
      <c r="W63286" s="25"/>
      <c r="X63286" s="25"/>
    </row>
    <row r="63287" spans="23:24" x14ac:dyDescent="0.2">
      <c r="W63287" s="25"/>
      <c r="X63287" s="25"/>
    </row>
    <row r="63288" spans="23:24" x14ac:dyDescent="0.2">
      <c r="W63288" s="25"/>
      <c r="X63288" s="25"/>
    </row>
    <row r="63289" spans="23:24" x14ac:dyDescent="0.2">
      <c r="W63289" s="25"/>
      <c r="X63289" s="25"/>
    </row>
    <row r="63290" spans="23:24" x14ac:dyDescent="0.2">
      <c r="W63290" s="25"/>
      <c r="X63290" s="25"/>
    </row>
    <row r="63291" spans="23:24" x14ac:dyDescent="0.2">
      <c r="W63291" s="25"/>
      <c r="X63291" s="25"/>
    </row>
    <row r="63292" spans="23:24" x14ac:dyDescent="0.2">
      <c r="W63292" s="25"/>
      <c r="X63292" s="25"/>
    </row>
    <row r="63293" spans="23:24" x14ac:dyDescent="0.2">
      <c r="W63293" s="25"/>
      <c r="X63293" s="25"/>
    </row>
    <row r="63294" spans="23:24" x14ac:dyDescent="0.2">
      <c r="W63294" s="25"/>
      <c r="X63294" s="25"/>
    </row>
    <row r="63295" spans="23:24" x14ac:dyDescent="0.2">
      <c r="W63295" s="25"/>
      <c r="X63295" s="25"/>
    </row>
    <row r="63296" spans="23:24" x14ac:dyDescent="0.2">
      <c r="W63296" s="25"/>
      <c r="X63296" s="25"/>
    </row>
    <row r="63297" spans="23:24" x14ac:dyDescent="0.2">
      <c r="W63297" s="25"/>
      <c r="X63297" s="25"/>
    </row>
    <row r="63298" spans="23:24" x14ac:dyDescent="0.2">
      <c r="W63298" s="25"/>
      <c r="X63298" s="25"/>
    </row>
    <row r="63299" spans="23:24" x14ac:dyDescent="0.2">
      <c r="W63299" s="25"/>
      <c r="X63299" s="25"/>
    </row>
    <row r="63300" spans="23:24" x14ac:dyDescent="0.2">
      <c r="W63300" s="25"/>
      <c r="X63300" s="25"/>
    </row>
    <row r="63301" spans="23:24" x14ac:dyDescent="0.2">
      <c r="W63301" s="25"/>
      <c r="X63301" s="25"/>
    </row>
    <row r="63302" spans="23:24" x14ac:dyDescent="0.2">
      <c r="W63302" s="25"/>
      <c r="X63302" s="25"/>
    </row>
    <row r="63303" spans="23:24" x14ac:dyDescent="0.2">
      <c r="W63303" s="25"/>
      <c r="X63303" s="25"/>
    </row>
    <row r="63304" spans="23:24" x14ac:dyDescent="0.2">
      <c r="W63304" s="25"/>
      <c r="X63304" s="25"/>
    </row>
    <row r="63305" spans="23:24" x14ac:dyDescent="0.2">
      <c r="W63305" s="25"/>
      <c r="X63305" s="25"/>
    </row>
    <row r="63306" spans="23:24" x14ac:dyDescent="0.2">
      <c r="W63306" s="25"/>
      <c r="X63306" s="25"/>
    </row>
    <row r="63307" spans="23:24" x14ac:dyDescent="0.2">
      <c r="W63307" s="25"/>
      <c r="X63307" s="25"/>
    </row>
    <row r="63308" spans="23:24" x14ac:dyDescent="0.2">
      <c r="W63308" s="25"/>
      <c r="X63308" s="25"/>
    </row>
    <row r="63309" spans="23:24" x14ac:dyDescent="0.2">
      <c r="W63309" s="25"/>
      <c r="X63309" s="25"/>
    </row>
    <row r="63310" spans="23:24" x14ac:dyDescent="0.2">
      <c r="W63310" s="25"/>
      <c r="X63310" s="25"/>
    </row>
    <row r="63311" spans="23:24" x14ac:dyDescent="0.2">
      <c r="W63311" s="25"/>
      <c r="X63311" s="25"/>
    </row>
    <row r="63312" spans="23:24" x14ac:dyDescent="0.2">
      <c r="W63312" s="25"/>
      <c r="X63312" s="25"/>
    </row>
    <row r="63313" spans="23:24" x14ac:dyDescent="0.2">
      <c r="W63313" s="25"/>
      <c r="X63313" s="25"/>
    </row>
    <row r="63314" spans="23:24" x14ac:dyDescent="0.2">
      <c r="W63314" s="25"/>
      <c r="X63314" s="25"/>
    </row>
    <row r="63315" spans="23:24" x14ac:dyDescent="0.2">
      <c r="W63315" s="25"/>
      <c r="X63315" s="25"/>
    </row>
    <row r="63316" spans="23:24" x14ac:dyDescent="0.2">
      <c r="W63316" s="25"/>
      <c r="X63316" s="25"/>
    </row>
    <row r="63317" spans="23:24" x14ac:dyDescent="0.2">
      <c r="W63317" s="25"/>
      <c r="X63317" s="25"/>
    </row>
    <row r="63318" spans="23:24" x14ac:dyDescent="0.2">
      <c r="W63318" s="25"/>
      <c r="X63318" s="25"/>
    </row>
    <row r="63319" spans="23:24" x14ac:dyDescent="0.2">
      <c r="W63319" s="25"/>
      <c r="X63319" s="25"/>
    </row>
    <row r="63320" spans="23:24" x14ac:dyDescent="0.2">
      <c r="W63320" s="25"/>
      <c r="X63320" s="25"/>
    </row>
    <row r="63321" spans="23:24" x14ac:dyDescent="0.2">
      <c r="W63321" s="25"/>
      <c r="X63321" s="25"/>
    </row>
    <row r="63322" spans="23:24" x14ac:dyDescent="0.2">
      <c r="W63322" s="25"/>
      <c r="X63322" s="25"/>
    </row>
    <row r="63323" spans="23:24" x14ac:dyDescent="0.2">
      <c r="W63323" s="25"/>
      <c r="X63323" s="25"/>
    </row>
    <row r="63324" spans="23:24" x14ac:dyDescent="0.2">
      <c r="W63324" s="25"/>
      <c r="X63324" s="25"/>
    </row>
    <row r="63325" spans="23:24" x14ac:dyDescent="0.2">
      <c r="W63325" s="25"/>
      <c r="X63325" s="25"/>
    </row>
    <row r="63326" spans="23:24" x14ac:dyDescent="0.2">
      <c r="W63326" s="25"/>
      <c r="X63326" s="25"/>
    </row>
    <row r="63327" spans="23:24" x14ac:dyDescent="0.2">
      <c r="W63327" s="25"/>
      <c r="X63327" s="25"/>
    </row>
    <row r="63328" spans="23:24" x14ac:dyDescent="0.2">
      <c r="W63328" s="25"/>
      <c r="X63328" s="25"/>
    </row>
    <row r="63329" spans="23:24" x14ac:dyDescent="0.2">
      <c r="W63329" s="25"/>
      <c r="X63329" s="25"/>
    </row>
    <row r="63330" spans="23:24" x14ac:dyDescent="0.2">
      <c r="W63330" s="25"/>
      <c r="X63330" s="25"/>
    </row>
    <row r="63331" spans="23:24" x14ac:dyDescent="0.2">
      <c r="W63331" s="25"/>
      <c r="X63331" s="25"/>
    </row>
    <row r="63332" spans="23:24" x14ac:dyDescent="0.2">
      <c r="W63332" s="25"/>
      <c r="X63332" s="25"/>
    </row>
    <row r="63333" spans="23:24" x14ac:dyDescent="0.2">
      <c r="W63333" s="25"/>
      <c r="X63333" s="25"/>
    </row>
    <row r="63334" spans="23:24" x14ac:dyDescent="0.2">
      <c r="W63334" s="25"/>
      <c r="X63334" s="25"/>
    </row>
    <row r="63335" spans="23:24" x14ac:dyDescent="0.2">
      <c r="W63335" s="25"/>
      <c r="X63335" s="25"/>
    </row>
    <row r="63336" spans="23:24" x14ac:dyDescent="0.2">
      <c r="W63336" s="25"/>
      <c r="X63336" s="25"/>
    </row>
    <row r="63337" spans="23:24" x14ac:dyDescent="0.2">
      <c r="W63337" s="25"/>
      <c r="X63337" s="25"/>
    </row>
    <row r="63338" spans="23:24" x14ac:dyDescent="0.2">
      <c r="W63338" s="25"/>
      <c r="X63338" s="25"/>
    </row>
    <row r="63339" spans="23:24" x14ac:dyDescent="0.2">
      <c r="W63339" s="25"/>
      <c r="X63339" s="25"/>
    </row>
    <row r="63340" spans="23:24" x14ac:dyDescent="0.2">
      <c r="W63340" s="25"/>
      <c r="X63340" s="25"/>
    </row>
    <row r="63341" spans="23:24" x14ac:dyDescent="0.2">
      <c r="W63341" s="25"/>
      <c r="X63341" s="25"/>
    </row>
    <row r="63342" spans="23:24" x14ac:dyDescent="0.2">
      <c r="W63342" s="25"/>
      <c r="X63342" s="25"/>
    </row>
    <row r="63343" spans="23:24" x14ac:dyDescent="0.2">
      <c r="W63343" s="25"/>
      <c r="X63343" s="25"/>
    </row>
    <row r="63344" spans="23:24" x14ac:dyDescent="0.2">
      <c r="W63344" s="25"/>
      <c r="X63344" s="25"/>
    </row>
    <row r="63345" spans="23:24" x14ac:dyDescent="0.2">
      <c r="W63345" s="25"/>
      <c r="X63345" s="25"/>
    </row>
    <row r="63346" spans="23:24" x14ac:dyDescent="0.2">
      <c r="W63346" s="25"/>
      <c r="X63346" s="25"/>
    </row>
    <row r="63347" spans="23:24" x14ac:dyDescent="0.2">
      <c r="W63347" s="25"/>
      <c r="X63347" s="25"/>
    </row>
    <row r="63348" spans="23:24" x14ac:dyDescent="0.2">
      <c r="W63348" s="25"/>
      <c r="X63348" s="25"/>
    </row>
    <row r="63349" spans="23:24" x14ac:dyDescent="0.2">
      <c r="W63349" s="25"/>
      <c r="X63349" s="25"/>
    </row>
    <row r="63350" spans="23:24" x14ac:dyDescent="0.2">
      <c r="W63350" s="25"/>
      <c r="X63350" s="25"/>
    </row>
    <row r="63351" spans="23:24" x14ac:dyDescent="0.2">
      <c r="W63351" s="25"/>
      <c r="X63351" s="25"/>
    </row>
    <row r="63352" spans="23:24" x14ac:dyDescent="0.2">
      <c r="W63352" s="25"/>
      <c r="X63352" s="25"/>
    </row>
    <row r="63353" spans="23:24" x14ac:dyDescent="0.2">
      <c r="W63353" s="25"/>
      <c r="X63353" s="25"/>
    </row>
    <row r="63354" spans="23:24" x14ac:dyDescent="0.2">
      <c r="W63354" s="25"/>
      <c r="X63354" s="25"/>
    </row>
    <row r="63355" spans="23:24" x14ac:dyDescent="0.2">
      <c r="W63355" s="25"/>
      <c r="X63355" s="25"/>
    </row>
    <row r="63356" spans="23:24" x14ac:dyDescent="0.2">
      <c r="W63356" s="25"/>
      <c r="X63356" s="25"/>
    </row>
    <row r="63357" spans="23:24" x14ac:dyDescent="0.2">
      <c r="W63357" s="25"/>
      <c r="X63357" s="25"/>
    </row>
    <row r="63358" spans="23:24" x14ac:dyDescent="0.2">
      <c r="W63358" s="25"/>
      <c r="X63358" s="25"/>
    </row>
    <row r="63359" spans="23:24" x14ac:dyDescent="0.2">
      <c r="W63359" s="25"/>
      <c r="X63359" s="25"/>
    </row>
    <row r="63360" spans="23:24" x14ac:dyDescent="0.2">
      <c r="W63360" s="25"/>
      <c r="X63360" s="25"/>
    </row>
    <row r="63361" spans="23:24" x14ac:dyDescent="0.2">
      <c r="W63361" s="25"/>
      <c r="X63361" s="25"/>
    </row>
    <row r="63362" spans="23:24" x14ac:dyDescent="0.2">
      <c r="W63362" s="25"/>
      <c r="X63362" s="25"/>
    </row>
    <row r="63363" spans="23:24" x14ac:dyDescent="0.2">
      <c r="W63363" s="25"/>
      <c r="X63363" s="25"/>
    </row>
    <row r="63364" spans="23:24" x14ac:dyDescent="0.2">
      <c r="W63364" s="25"/>
      <c r="X63364" s="25"/>
    </row>
    <row r="63365" spans="23:24" x14ac:dyDescent="0.2">
      <c r="W63365" s="25"/>
      <c r="X63365" s="25"/>
    </row>
    <row r="63366" spans="23:24" x14ac:dyDescent="0.2">
      <c r="W63366" s="25"/>
      <c r="X63366" s="25"/>
    </row>
    <row r="63367" spans="23:24" x14ac:dyDescent="0.2">
      <c r="W63367" s="25"/>
      <c r="X63367" s="25"/>
    </row>
    <row r="63368" spans="23:24" x14ac:dyDescent="0.2">
      <c r="W63368" s="25"/>
      <c r="X63368" s="25"/>
    </row>
    <row r="63369" spans="23:24" x14ac:dyDescent="0.2">
      <c r="W63369" s="25"/>
      <c r="X63369" s="25"/>
    </row>
    <row r="63370" spans="23:24" x14ac:dyDescent="0.2">
      <c r="W63370" s="25"/>
      <c r="X63370" s="25"/>
    </row>
    <row r="63371" spans="23:24" x14ac:dyDescent="0.2">
      <c r="W63371" s="25"/>
      <c r="X63371" s="25"/>
    </row>
    <row r="63372" spans="23:24" x14ac:dyDescent="0.2">
      <c r="W63372" s="25"/>
      <c r="X63372" s="25"/>
    </row>
    <row r="63373" spans="23:24" x14ac:dyDescent="0.2">
      <c r="W63373" s="25"/>
      <c r="X63373" s="25"/>
    </row>
    <row r="63374" spans="23:24" x14ac:dyDescent="0.2">
      <c r="W63374" s="25"/>
      <c r="X63374" s="25"/>
    </row>
    <row r="63375" spans="23:24" x14ac:dyDescent="0.2">
      <c r="W63375" s="25"/>
      <c r="X63375" s="25"/>
    </row>
    <row r="63376" spans="23:24" x14ac:dyDescent="0.2">
      <c r="W63376" s="25"/>
      <c r="X63376" s="25"/>
    </row>
    <row r="63377" spans="23:24" x14ac:dyDescent="0.2">
      <c r="W63377" s="25"/>
      <c r="X63377" s="25"/>
    </row>
    <row r="63378" spans="23:24" x14ac:dyDescent="0.2">
      <c r="W63378" s="25"/>
      <c r="X63378" s="25"/>
    </row>
    <row r="63379" spans="23:24" x14ac:dyDescent="0.2">
      <c r="W63379" s="25"/>
      <c r="X63379" s="25"/>
    </row>
    <row r="63380" spans="23:24" x14ac:dyDescent="0.2">
      <c r="W63380" s="25"/>
      <c r="X63380" s="25"/>
    </row>
    <row r="63381" spans="23:24" x14ac:dyDescent="0.2">
      <c r="W63381" s="25"/>
      <c r="X63381" s="25"/>
    </row>
    <row r="63382" spans="23:24" x14ac:dyDescent="0.2">
      <c r="W63382" s="25"/>
      <c r="X63382" s="25"/>
    </row>
    <row r="63383" spans="23:24" x14ac:dyDescent="0.2">
      <c r="W63383" s="25"/>
      <c r="X63383" s="25"/>
    </row>
    <row r="63384" spans="23:24" x14ac:dyDescent="0.2">
      <c r="W63384" s="25"/>
      <c r="X63384" s="25"/>
    </row>
    <row r="63385" spans="23:24" x14ac:dyDescent="0.2">
      <c r="W63385" s="25"/>
      <c r="X63385" s="25"/>
    </row>
    <row r="63386" spans="23:24" x14ac:dyDescent="0.2">
      <c r="W63386" s="25"/>
      <c r="X63386" s="25"/>
    </row>
    <row r="63387" spans="23:24" x14ac:dyDescent="0.2">
      <c r="W63387" s="25"/>
      <c r="X63387" s="25"/>
    </row>
    <row r="63388" spans="23:24" x14ac:dyDescent="0.2">
      <c r="W63388" s="25"/>
      <c r="X63388" s="25"/>
    </row>
    <row r="63389" spans="23:24" x14ac:dyDescent="0.2">
      <c r="W63389" s="25"/>
      <c r="X63389" s="25"/>
    </row>
    <row r="63390" spans="23:24" x14ac:dyDescent="0.2">
      <c r="W63390" s="25"/>
      <c r="X63390" s="25"/>
    </row>
    <row r="63391" spans="23:24" x14ac:dyDescent="0.2">
      <c r="W63391" s="25"/>
      <c r="X63391" s="25"/>
    </row>
    <row r="63392" spans="23:24" x14ac:dyDescent="0.2">
      <c r="W63392" s="25"/>
      <c r="X63392" s="25"/>
    </row>
    <row r="63393" spans="23:24" x14ac:dyDescent="0.2">
      <c r="W63393" s="25"/>
      <c r="X63393" s="25"/>
    </row>
    <row r="63394" spans="23:24" x14ac:dyDescent="0.2">
      <c r="W63394" s="25"/>
      <c r="X63394" s="25"/>
    </row>
    <row r="63395" spans="23:24" x14ac:dyDescent="0.2">
      <c r="W63395" s="25"/>
      <c r="X63395" s="25"/>
    </row>
    <row r="63396" spans="23:24" x14ac:dyDescent="0.2">
      <c r="W63396" s="25"/>
      <c r="X63396" s="25"/>
    </row>
    <row r="63397" spans="23:24" x14ac:dyDescent="0.2">
      <c r="W63397" s="25"/>
      <c r="X63397" s="25"/>
    </row>
    <row r="63398" spans="23:24" x14ac:dyDescent="0.2">
      <c r="W63398" s="25"/>
      <c r="X63398" s="25"/>
    </row>
    <row r="63399" spans="23:24" x14ac:dyDescent="0.2">
      <c r="W63399" s="25"/>
      <c r="X63399" s="25"/>
    </row>
    <row r="63400" spans="23:24" x14ac:dyDescent="0.2">
      <c r="W63400" s="25"/>
      <c r="X63400" s="25"/>
    </row>
    <row r="63401" spans="23:24" x14ac:dyDescent="0.2">
      <c r="W63401" s="25"/>
      <c r="X63401" s="25"/>
    </row>
    <row r="63402" spans="23:24" x14ac:dyDescent="0.2">
      <c r="W63402" s="25"/>
      <c r="X63402" s="25"/>
    </row>
    <row r="63403" spans="23:24" x14ac:dyDescent="0.2">
      <c r="W63403" s="25"/>
      <c r="X63403" s="25"/>
    </row>
    <row r="63404" spans="23:24" x14ac:dyDescent="0.2">
      <c r="W63404" s="25"/>
      <c r="X63404" s="25"/>
    </row>
    <row r="63405" spans="23:24" x14ac:dyDescent="0.2">
      <c r="W63405" s="25"/>
      <c r="X63405" s="25"/>
    </row>
    <row r="63406" spans="23:24" x14ac:dyDescent="0.2">
      <c r="W63406" s="25"/>
      <c r="X63406" s="25"/>
    </row>
    <row r="63407" spans="23:24" x14ac:dyDescent="0.2">
      <c r="W63407" s="25"/>
      <c r="X63407" s="25"/>
    </row>
    <row r="63408" spans="23:24" x14ac:dyDescent="0.2">
      <c r="W63408" s="25"/>
      <c r="X63408" s="25"/>
    </row>
    <row r="63409" spans="23:24" x14ac:dyDescent="0.2">
      <c r="W63409" s="25"/>
      <c r="X63409" s="25"/>
    </row>
    <row r="63410" spans="23:24" x14ac:dyDescent="0.2">
      <c r="W63410" s="25"/>
      <c r="X63410" s="25"/>
    </row>
    <row r="63411" spans="23:24" x14ac:dyDescent="0.2">
      <c r="W63411" s="25"/>
      <c r="X63411" s="25"/>
    </row>
    <row r="63412" spans="23:24" x14ac:dyDescent="0.2">
      <c r="W63412" s="25"/>
      <c r="X63412" s="25"/>
    </row>
    <row r="63413" spans="23:24" x14ac:dyDescent="0.2">
      <c r="W63413" s="25"/>
      <c r="X63413" s="25"/>
    </row>
    <row r="63414" spans="23:24" x14ac:dyDescent="0.2">
      <c r="W63414" s="25"/>
      <c r="X63414" s="25"/>
    </row>
    <row r="63415" spans="23:24" x14ac:dyDescent="0.2">
      <c r="W63415" s="25"/>
      <c r="X63415" s="25"/>
    </row>
    <row r="63416" spans="23:24" x14ac:dyDescent="0.2">
      <c r="W63416" s="25"/>
      <c r="X63416" s="25"/>
    </row>
    <row r="63417" spans="23:24" x14ac:dyDescent="0.2">
      <c r="W63417" s="25"/>
      <c r="X63417" s="25"/>
    </row>
    <row r="63418" spans="23:24" x14ac:dyDescent="0.2">
      <c r="W63418" s="25"/>
      <c r="X63418" s="25"/>
    </row>
    <row r="63419" spans="23:24" x14ac:dyDescent="0.2">
      <c r="W63419" s="25"/>
      <c r="X63419" s="25"/>
    </row>
    <row r="63420" spans="23:24" x14ac:dyDescent="0.2">
      <c r="W63420" s="25"/>
      <c r="X63420" s="25"/>
    </row>
    <row r="63421" spans="23:24" x14ac:dyDescent="0.2">
      <c r="W63421" s="25"/>
      <c r="X63421" s="25"/>
    </row>
    <row r="63422" spans="23:24" x14ac:dyDescent="0.2">
      <c r="W63422" s="25"/>
      <c r="X63422" s="25"/>
    </row>
    <row r="63423" spans="23:24" x14ac:dyDescent="0.2">
      <c r="W63423" s="25"/>
      <c r="X63423" s="25"/>
    </row>
    <row r="63424" spans="23:24" x14ac:dyDescent="0.2">
      <c r="W63424" s="25"/>
      <c r="X63424" s="25"/>
    </row>
    <row r="63425" spans="23:24" x14ac:dyDescent="0.2">
      <c r="W63425" s="25"/>
      <c r="X63425" s="25"/>
    </row>
    <row r="63426" spans="23:24" x14ac:dyDescent="0.2">
      <c r="W63426" s="25"/>
      <c r="X63426" s="25"/>
    </row>
    <row r="63427" spans="23:24" x14ac:dyDescent="0.2">
      <c r="W63427" s="25"/>
      <c r="X63427" s="25"/>
    </row>
    <row r="63428" spans="23:24" x14ac:dyDescent="0.2">
      <c r="W63428" s="25"/>
      <c r="X63428" s="25"/>
    </row>
    <row r="63429" spans="23:24" x14ac:dyDescent="0.2">
      <c r="W63429" s="25"/>
      <c r="X63429" s="25"/>
    </row>
    <row r="63430" spans="23:24" x14ac:dyDescent="0.2">
      <c r="W63430" s="25"/>
      <c r="X63430" s="25"/>
    </row>
    <row r="63431" spans="23:24" x14ac:dyDescent="0.2">
      <c r="W63431" s="25"/>
      <c r="X63431" s="25"/>
    </row>
    <row r="63432" spans="23:24" x14ac:dyDescent="0.2">
      <c r="W63432" s="25"/>
      <c r="X63432" s="25"/>
    </row>
    <row r="63433" spans="23:24" x14ac:dyDescent="0.2">
      <c r="W63433" s="25"/>
      <c r="X63433" s="25"/>
    </row>
    <row r="63434" spans="23:24" x14ac:dyDescent="0.2">
      <c r="W63434" s="25"/>
      <c r="X63434" s="25"/>
    </row>
    <row r="63435" spans="23:24" x14ac:dyDescent="0.2">
      <c r="W63435" s="25"/>
      <c r="X63435" s="25"/>
    </row>
    <row r="63436" spans="23:24" x14ac:dyDescent="0.2">
      <c r="W63436" s="25"/>
      <c r="X63436" s="25"/>
    </row>
    <row r="63437" spans="23:24" x14ac:dyDescent="0.2">
      <c r="W63437" s="25"/>
      <c r="X63437" s="25"/>
    </row>
    <row r="63438" spans="23:24" x14ac:dyDescent="0.2">
      <c r="W63438" s="25"/>
      <c r="X63438" s="25"/>
    </row>
    <row r="63439" spans="23:24" x14ac:dyDescent="0.2">
      <c r="W63439" s="25"/>
      <c r="X63439" s="25"/>
    </row>
    <row r="63440" spans="23:24" x14ac:dyDescent="0.2">
      <c r="W63440" s="25"/>
      <c r="X63440" s="25"/>
    </row>
    <row r="63441" spans="23:24" x14ac:dyDescent="0.2">
      <c r="W63441" s="25"/>
      <c r="X63441" s="25"/>
    </row>
    <row r="63442" spans="23:24" x14ac:dyDescent="0.2">
      <c r="W63442" s="25"/>
      <c r="X63442" s="25"/>
    </row>
    <row r="63443" spans="23:24" x14ac:dyDescent="0.2">
      <c r="W63443" s="25"/>
      <c r="X63443" s="25"/>
    </row>
    <row r="63444" spans="23:24" x14ac:dyDescent="0.2">
      <c r="W63444" s="25"/>
      <c r="X63444" s="25"/>
    </row>
    <row r="63445" spans="23:24" x14ac:dyDescent="0.2">
      <c r="W63445" s="25"/>
      <c r="X63445" s="25"/>
    </row>
    <row r="63446" spans="23:24" x14ac:dyDescent="0.2">
      <c r="W63446" s="25"/>
      <c r="X63446" s="25"/>
    </row>
    <row r="63447" spans="23:24" x14ac:dyDescent="0.2">
      <c r="W63447" s="25"/>
      <c r="X63447" s="25"/>
    </row>
    <row r="63448" spans="23:24" x14ac:dyDescent="0.2">
      <c r="W63448" s="25"/>
      <c r="X63448" s="25"/>
    </row>
    <row r="63449" spans="23:24" x14ac:dyDescent="0.2">
      <c r="W63449" s="25"/>
      <c r="X63449" s="25"/>
    </row>
    <row r="63450" spans="23:24" x14ac:dyDescent="0.2">
      <c r="W63450" s="25"/>
      <c r="X63450" s="25"/>
    </row>
    <row r="63451" spans="23:24" x14ac:dyDescent="0.2">
      <c r="W63451" s="25"/>
      <c r="X63451" s="25"/>
    </row>
    <row r="63452" spans="23:24" x14ac:dyDescent="0.2">
      <c r="W63452" s="25"/>
      <c r="X63452" s="25"/>
    </row>
    <row r="63453" spans="23:24" x14ac:dyDescent="0.2">
      <c r="W63453" s="25"/>
      <c r="X63453" s="25"/>
    </row>
    <row r="63454" spans="23:24" x14ac:dyDescent="0.2">
      <c r="W63454" s="25"/>
      <c r="X63454" s="25"/>
    </row>
    <row r="63455" spans="23:24" x14ac:dyDescent="0.2">
      <c r="W63455" s="25"/>
      <c r="X63455" s="25"/>
    </row>
    <row r="63456" spans="23:24" x14ac:dyDescent="0.2">
      <c r="W63456" s="25"/>
      <c r="X63456" s="25"/>
    </row>
    <row r="63457" spans="23:24" x14ac:dyDescent="0.2">
      <c r="W63457" s="25"/>
      <c r="X63457" s="25"/>
    </row>
    <row r="63458" spans="23:24" x14ac:dyDescent="0.2">
      <c r="W63458" s="25"/>
      <c r="X63458" s="25"/>
    </row>
    <row r="63459" spans="23:24" x14ac:dyDescent="0.2">
      <c r="W63459" s="25"/>
      <c r="X63459" s="25"/>
    </row>
    <row r="63460" spans="23:24" x14ac:dyDescent="0.2">
      <c r="W63460" s="25"/>
      <c r="X63460" s="25"/>
    </row>
    <row r="63461" spans="23:24" x14ac:dyDescent="0.2">
      <c r="W63461" s="25"/>
      <c r="X63461" s="25"/>
    </row>
    <row r="63462" spans="23:24" x14ac:dyDescent="0.2">
      <c r="W63462" s="25"/>
      <c r="X63462" s="25"/>
    </row>
    <row r="63463" spans="23:24" x14ac:dyDescent="0.2">
      <c r="W63463" s="25"/>
      <c r="X63463" s="25"/>
    </row>
    <row r="63464" spans="23:24" x14ac:dyDescent="0.2">
      <c r="W63464" s="25"/>
      <c r="X63464" s="25"/>
    </row>
    <row r="63465" spans="23:24" x14ac:dyDescent="0.2">
      <c r="W63465" s="25"/>
      <c r="X63465" s="25"/>
    </row>
    <row r="63466" spans="23:24" x14ac:dyDescent="0.2">
      <c r="W63466" s="25"/>
      <c r="X63466" s="25"/>
    </row>
    <row r="63467" spans="23:24" x14ac:dyDescent="0.2">
      <c r="W63467" s="25"/>
      <c r="X63467" s="25"/>
    </row>
    <row r="63468" spans="23:24" x14ac:dyDescent="0.2">
      <c r="W63468" s="25"/>
      <c r="X63468" s="25"/>
    </row>
    <row r="63469" spans="23:24" x14ac:dyDescent="0.2">
      <c r="W63469" s="25"/>
      <c r="X63469" s="25"/>
    </row>
    <row r="63470" spans="23:24" x14ac:dyDescent="0.2">
      <c r="W63470" s="25"/>
      <c r="X63470" s="25"/>
    </row>
    <row r="63471" spans="23:24" x14ac:dyDescent="0.2">
      <c r="W63471" s="25"/>
      <c r="X63471" s="25"/>
    </row>
    <row r="63472" spans="23:24" x14ac:dyDescent="0.2">
      <c r="W63472" s="25"/>
      <c r="X63472" s="25"/>
    </row>
    <row r="63473" spans="23:24" x14ac:dyDescent="0.2">
      <c r="W63473" s="25"/>
      <c r="X63473" s="25"/>
    </row>
    <row r="63474" spans="23:24" x14ac:dyDescent="0.2">
      <c r="W63474" s="25"/>
      <c r="X63474" s="25"/>
    </row>
    <row r="63475" spans="23:24" x14ac:dyDescent="0.2">
      <c r="W63475" s="25"/>
      <c r="X63475" s="25"/>
    </row>
    <row r="63476" spans="23:24" x14ac:dyDescent="0.2">
      <c r="W63476" s="25"/>
      <c r="X63476" s="25"/>
    </row>
    <row r="63477" spans="23:24" x14ac:dyDescent="0.2">
      <c r="W63477" s="25"/>
      <c r="X63477" s="25"/>
    </row>
    <row r="63478" spans="23:24" x14ac:dyDescent="0.2">
      <c r="W63478" s="25"/>
      <c r="X63478" s="25"/>
    </row>
    <row r="63479" spans="23:24" x14ac:dyDescent="0.2">
      <c r="W63479" s="25"/>
      <c r="X63479" s="25"/>
    </row>
    <row r="63480" spans="23:24" x14ac:dyDescent="0.2">
      <c r="W63480" s="25"/>
      <c r="X63480" s="25"/>
    </row>
    <row r="63481" spans="23:24" x14ac:dyDescent="0.2">
      <c r="W63481" s="25"/>
      <c r="X63481" s="25"/>
    </row>
    <row r="63482" spans="23:24" x14ac:dyDescent="0.2">
      <c r="W63482" s="25"/>
      <c r="X63482" s="25"/>
    </row>
    <row r="63483" spans="23:24" x14ac:dyDescent="0.2">
      <c r="W63483" s="25"/>
      <c r="X63483" s="25"/>
    </row>
    <row r="63484" spans="23:24" x14ac:dyDescent="0.2">
      <c r="W63484" s="25"/>
      <c r="X63484" s="25"/>
    </row>
    <row r="63485" spans="23:24" x14ac:dyDescent="0.2">
      <c r="W63485" s="25"/>
      <c r="X63485" s="25"/>
    </row>
    <row r="63486" spans="23:24" x14ac:dyDescent="0.2">
      <c r="W63486" s="25"/>
      <c r="X63486" s="25"/>
    </row>
    <row r="63487" spans="23:24" x14ac:dyDescent="0.2">
      <c r="W63487" s="25"/>
      <c r="X63487" s="25"/>
    </row>
    <row r="63488" spans="23:24" x14ac:dyDescent="0.2">
      <c r="W63488" s="25"/>
      <c r="X63488" s="25"/>
    </row>
    <row r="63489" spans="23:24" x14ac:dyDescent="0.2">
      <c r="W63489" s="25"/>
      <c r="X63489" s="25"/>
    </row>
    <row r="63490" spans="23:24" x14ac:dyDescent="0.2">
      <c r="W63490" s="25"/>
      <c r="X63490" s="25"/>
    </row>
    <row r="63491" spans="23:24" x14ac:dyDescent="0.2">
      <c r="W63491" s="25"/>
      <c r="X63491" s="25"/>
    </row>
    <row r="63492" spans="23:24" x14ac:dyDescent="0.2">
      <c r="W63492" s="25"/>
      <c r="X63492" s="25"/>
    </row>
    <row r="63493" spans="23:24" x14ac:dyDescent="0.2">
      <c r="W63493" s="25"/>
      <c r="X63493" s="25"/>
    </row>
    <row r="63494" spans="23:24" x14ac:dyDescent="0.2">
      <c r="W63494" s="25"/>
      <c r="X63494" s="25"/>
    </row>
    <row r="63495" spans="23:24" x14ac:dyDescent="0.2">
      <c r="W63495" s="25"/>
      <c r="X63495" s="25"/>
    </row>
    <row r="63496" spans="23:24" x14ac:dyDescent="0.2">
      <c r="W63496" s="25"/>
      <c r="X63496" s="25"/>
    </row>
    <row r="63497" spans="23:24" x14ac:dyDescent="0.2">
      <c r="W63497" s="25"/>
      <c r="X63497" s="25"/>
    </row>
    <row r="63498" spans="23:24" x14ac:dyDescent="0.2">
      <c r="W63498" s="25"/>
      <c r="X63498" s="25"/>
    </row>
    <row r="63499" spans="23:24" x14ac:dyDescent="0.2">
      <c r="W63499" s="25"/>
      <c r="X63499" s="25"/>
    </row>
    <row r="63500" spans="23:24" x14ac:dyDescent="0.2">
      <c r="W63500" s="25"/>
      <c r="X63500" s="25"/>
    </row>
    <row r="63501" spans="23:24" x14ac:dyDescent="0.2">
      <c r="W63501" s="25"/>
      <c r="X63501" s="25"/>
    </row>
    <row r="63502" spans="23:24" x14ac:dyDescent="0.2">
      <c r="W63502" s="25"/>
      <c r="X63502" s="25"/>
    </row>
    <row r="63503" spans="23:24" x14ac:dyDescent="0.2">
      <c r="W63503" s="25"/>
      <c r="X63503" s="25"/>
    </row>
    <row r="63504" spans="23:24" x14ac:dyDescent="0.2">
      <c r="W63504" s="25"/>
      <c r="X63504" s="25"/>
    </row>
    <row r="63505" spans="23:24" x14ac:dyDescent="0.2">
      <c r="W63505" s="25"/>
      <c r="X63505" s="25"/>
    </row>
    <row r="63506" spans="23:24" x14ac:dyDescent="0.2">
      <c r="W63506" s="25"/>
      <c r="X63506" s="25"/>
    </row>
    <row r="63507" spans="23:24" x14ac:dyDescent="0.2">
      <c r="W63507" s="25"/>
      <c r="X63507" s="25"/>
    </row>
    <row r="63508" spans="23:24" x14ac:dyDescent="0.2">
      <c r="W63508" s="25"/>
      <c r="X63508" s="25"/>
    </row>
    <row r="63509" spans="23:24" x14ac:dyDescent="0.2">
      <c r="W63509" s="25"/>
      <c r="X63509" s="25"/>
    </row>
    <row r="63510" spans="23:24" x14ac:dyDescent="0.2">
      <c r="W63510" s="25"/>
      <c r="X63510" s="25"/>
    </row>
    <row r="63511" spans="23:24" x14ac:dyDescent="0.2">
      <c r="W63511" s="25"/>
      <c r="X63511" s="25"/>
    </row>
    <row r="63512" spans="23:24" x14ac:dyDescent="0.2">
      <c r="W63512" s="25"/>
      <c r="X63512" s="25"/>
    </row>
    <row r="63513" spans="23:24" x14ac:dyDescent="0.2">
      <c r="W63513" s="25"/>
      <c r="X63513" s="25"/>
    </row>
    <row r="63514" spans="23:24" x14ac:dyDescent="0.2">
      <c r="W63514" s="25"/>
      <c r="X63514" s="25"/>
    </row>
    <row r="63515" spans="23:24" x14ac:dyDescent="0.2">
      <c r="W63515" s="25"/>
      <c r="X63515" s="25"/>
    </row>
    <row r="63516" spans="23:24" x14ac:dyDescent="0.2">
      <c r="W63516" s="25"/>
      <c r="X63516" s="25"/>
    </row>
    <row r="63517" spans="23:24" x14ac:dyDescent="0.2">
      <c r="W63517" s="25"/>
      <c r="X63517" s="25"/>
    </row>
    <row r="63518" spans="23:24" x14ac:dyDescent="0.2">
      <c r="W63518" s="25"/>
      <c r="X63518" s="25"/>
    </row>
    <row r="63519" spans="23:24" x14ac:dyDescent="0.2">
      <c r="W63519" s="25"/>
      <c r="X63519" s="25"/>
    </row>
    <row r="63520" spans="23:24" x14ac:dyDescent="0.2">
      <c r="W63520" s="25"/>
      <c r="X63520" s="25"/>
    </row>
    <row r="63521" spans="23:24" x14ac:dyDescent="0.2">
      <c r="W63521" s="25"/>
      <c r="X63521" s="25"/>
    </row>
    <row r="63522" spans="23:24" x14ac:dyDescent="0.2">
      <c r="W63522" s="25"/>
      <c r="X63522" s="25"/>
    </row>
    <row r="63523" spans="23:24" x14ac:dyDescent="0.2">
      <c r="W63523" s="25"/>
      <c r="X63523" s="25"/>
    </row>
    <row r="63524" spans="23:24" x14ac:dyDescent="0.2">
      <c r="W63524" s="25"/>
      <c r="X63524" s="25"/>
    </row>
    <row r="63525" spans="23:24" x14ac:dyDescent="0.2">
      <c r="W63525" s="25"/>
      <c r="X63525" s="25"/>
    </row>
    <row r="63526" spans="23:24" x14ac:dyDescent="0.2">
      <c r="W63526" s="25"/>
      <c r="X63526" s="25"/>
    </row>
    <row r="63527" spans="23:24" x14ac:dyDescent="0.2">
      <c r="W63527" s="25"/>
      <c r="X63527" s="25"/>
    </row>
    <row r="63528" spans="23:24" x14ac:dyDescent="0.2">
      <c r="W63528" s="25"/>
      <c r="X63528" s="25"/>
    </row>
    <row r="63529" spans="23:24" x14ac:dyDescent="0.2">
      <c r="W63529" s="25"/>
      <c r="X63529" s="25"/>
    </row>
    <row r="63530" spans="23:24" x14ac:dyDescent="0.2">
      <c r="W63530" s="25"/>
      <c r="X63530" s="25"/>
    </row>
    <row r="63531" spans="23:24" x14ac:dyDescent="0.2">
      <c r="W63531" s="25"/>
      <c r="X63531" s="25"/>
    </row>
    <row r="63532" spans="23:24" x14ac:dyDescent="0.2">
      <c r="W63532" s="25"/>
      <c r="X63532" s="25"/>
    </row>
    <row r="63533" spans="23:24" x14ac:dyDescent="0.2">
      <c r="W63533" s="25"/>
      <c r="X63533" s="25"/>
    </row>
    <row r="63534" spans="23:24" x14ac:dyDescent="0.2">
      <c r="W63534" s="25"/>
      <c r="X63534" s="25"/>
    </row>
    <row r="63535" spans="23:24" x14ac:dyDescent="0.2">
      <c r="W63535" s="25"/>
      <c r="X63535" s="25"/>
    </row>
    <row r="63536" spans="23:24" x14ac:dyDescent="0.2">
      <c r="W63536" s="25"/>
      <c r="X63536" s="25"/>
    </row>
    <row r="63537" spans="23:24" x14ac:dyDescent="0.2">
      <c r="W63537" s="25"/>
      <c r="X63537" s="25"/>
    </row>
    <row r="63538" spans="23:24" x14ac:dyDescent="0.2">
      <c r="W63538" s="25"/>
      <c r="X63538" s="25"/>
    </row>
    <row r="63539" spans="23:24" x14ac:dyDescent="0.2">
      <c r="W63539" s="25"/>
      <c r="X63539" s="25"/>
    </row>
    <row r="63540" spans="23:24" x14ac:dyDescent="0.2">
      <c r="W63540" s="25"/>
      <c r="X63540" s="25"/>
    </row>
    <row r="63541" spans="23:24" x14ac:dyDescent="0.2">
      <c r="W63541" s="25"/>
      <c r="X63541" s="25"/>
    </row>
    <row r="63542" spans="23:24" x14ac:dyDescent="0.2">
      <c r="W63542" s="25"/>
      <c r="X63542" s="25"/>
    </row>
    <row r="63543" spans="23:24" x14ac:dyDescent="0.2">
      <c r="W63543" s="25"/>
      <c r="X63543" s="25"/>
    </row>
    <row r="63544" spans="23:24" x14ac:dyDescent="0.2">
      <c r="W63544" s="25"/>
      <c r="X63544" s="25"/>
    </row>
    <row r="63545" spans="23:24" x14ac:dyDescent="0.2">
      <c r="W63545" s="25"/>
      <c r="X63545" s="25"/>
    </row>
    <row r="63546" spans="23:24" x14ac:dyDescent="0.2">
      <c r="W63546" s="25"/>
      <c r="X63546" s="25"/>
    </row>
    <row r="63547" spans="23:24" x14ac:dyDescent="0.2">
      <c r="W63547" s="25"/>
      <c r="X63547" s="25"/>
    </row>
    <row r="63548" spans="23:24" x14ac:dyDescent="0.2">
      <c r="W63548" s="25"/>
      <c r="X63548" s="25"/>
    </row>
    <row r="63549" spans="23:24" x14ac:dyDescent="0.2">
      <c r="W63549" s="25"/>
      <c r="X63549" s="25"/>
    </row>
    <row r="63550" spans="23:24" x14ac:dyDescent="0.2">
      <c r="W63550" s="25"/>
      <c r="X63550" s="25"/>
    </row>
    <row r="63551" spans="23:24" x14ac:dyDescent="0.2">
      <c r="W63551" s="25"/>
      <c r="X63551" s="25"/>
    </row>
    <row r="63552" spans="23:24" x14ac:dyDescent="0.2">
      <c r="W63552" s="25"/>
      <c r="X63552" s="25"/>
    </row>
    <row r="63553" spans="23:24" x14ac:dyDescent="0.2">
      <c r="W63553" s="25"/>
      <c r="X63553" s="25"/>
    </row>
    <row r="63554" spans="23:24" x14ac:dyDescent="0.2">
      <c r="W63554" s="25"/>
      <c r="X63554" s="25"/>
    </row>
    <row r="63555" spans="23:24" x14ac:dyDescent="0.2">
      <c r="W63555" s="25"/>
      <c r="X63555" s="25"/>
    </row>
    <row r="63556" spans="23:24" x14ac:dyDescent="0.2">
      <c r="W63556" s="25"/>
      <c r="X63556" s="25"/>
    </row>
    <row r="63557" spans="23:24" x14ac:dyDescent="0.2">
      <c r="W63557" s="25"/>
      <c r="X63557" s="25"/>
    </row>
    <row r="63558" spans="23:24" x14ac:dyDescent="0.2">
      <c r="W63558" s="25"/>
      <c r="X63558" s="25"/>
    </row>
    <row r="63559" spans="23:24" x14ac:dyDescent="0.2">
      <c r="W63559" s="25"/>
      <c r="X63559" s="25"/>
    </row>
    <row r="63560" spans="23:24" x14ac:dyDescent="0.2">
      <c r="W63560" s="25"/>
      <c r="X63560" s="25"/>
    </row>
    <row r="63561" spans="23:24" x14ac:dyDescent="0.2">
      <c r="W63561" s="25"/>
      <c r="X63561" s="25"/>
    </row>
    <row r="63562" spans="23:24" x14ac:dyDescent="0.2">
      <c r="W63562" s="25"/>
      <c r="X63562" s="25"/>
    </row>
    <row r="63563" spans="23:24" x14ac:dyDescent="0.2">
      <c r="W63563" s="25"/>
      <c r="X63563" s="25"/>
    </row>
    <row r="63564" spans="23:24" x14ac:dyDescent="0.2">
      <c r="W63564" s="25"/>
      <c r="X63564" s="25"/>
    </row>
    <row r="63565" spans="23:24" x14ac:dyDescent="0.2">
      <c r="W63565" s="25"/>
      <c r="X63565" s="25"/>
    </row>
    <row r="63566" spans="23:24" x14ac:dyDescent="0.2">
      <c r="W63566" s="25"/>
      <c r="X63566" s="25"/>
    </row>
    <row r="63567" spans="23:24" x14ac:dyDescent="0.2">
      <c r="W63567" s="25"/>
      <c r="X63567" s="25"/>
    </row>
    <row r="63568" spans="23:24" x14ac:dyDescent="0.2">
      <c r="W63568" s="25"/>
      <c r="X63568" s="25"/>
    </row>
    <row r="63569" spans="23:24" x14ac:dyDescent="0.2">
      <c r="W63569" s="25"/>
      <c r="X63569" s="25"/>
    </row>
    <row r="63570" spans="23:24" x14ac:dyDescent="0.2">
      <c r="W63570" s="25"/>
      <c r="X63570" s="25"/>
    </row>
    <row r="63571" spans="23:24" x14ac:dyDescent="0.2">
      <c r="W63571" s="25"/>
      <c r="X63571" s="25"/>
    </row>
    <row r="63572" spans="23:24" x14ac:dyDescent="0.2">
      <c r="W63572" s="25"/>
      <c r="X63572" s="25"/>
    </row>
    <row r="63573" spans="23:24" x14ac:dyDescent="0.2">
      <c r="W63573" s="25"/>
      <c r="X63573" s="25"/>
    </row>
    <row r="63574" spans="23:24" x14ac:dyDescent="0.2">
      <c r="W63574" s="25"/>
      <c r="X63574" s="25"/>
    </row>
    <row r="63575" spans="23:24" x14ac:dyDescent="0.2">
      <c r="W63575" s="25"/>
      <c r="X63575" s="25"/>
    </row>
    <row r="63576" spans="23:24" x14ac:dyDescent="0.2">
      <c r="W63576" s="25"/>
      <c r="X63576" s="25"/>
    </row>
    <row r="63577" spans="23:24" x14ac:dyDescent="0.2">
      <c r="W63577" s="25"/>
      <c r="X63577" s="25"/>
    </row>
    <row r="63578" spans="23:24" x14ac:dyDescent="0.2">
      <c r="W63578" s="25"/>
      <c r="X63578" s="25"/>
    </row>
    <row r="63579" spans="23:24" x14ac:dyDescent="0.2">
      <c r="W63579" s="25"/>
      <c r="X63579" s="25"/>
    </row>
    <row r="63580" spans="23:24" x14ac:dyDescent="0.2">
      <c r="W63580" s="25"/>
      <c r="X63580" s="25"/>
    </row>
    <row r="63581" spans="23:24" x14ac:dyDescent="0.2">
      <c r="W63581" s="25"/>
      <c r="X63581" s="25"/>
    </row>
    <row r="63582" spans="23:24" x14ac:dyDescent="0.2">
      <c r="W63582" s="25"/>
      <c r="X63582" s="25"/>
    </row>
    <row r="63583" spans="23:24" x14ac:dyDescent="0.2">
      <c r="W63583" s="25"/>
      <c r="X63583" s="25"/>
    </row>
    <row r="63584" spans="23:24" x14ac:dyDescent="0.2">
      <c r="W63584" s="25"/>
      <c r="X63584" s="25"/>
    </row>
    <row r="63585" spans="23:24" x14ac:dyDescent="0.2">
      <c r="W63585" s="25"/>
      <c r="X63585" s="25"/>
    </row>
    <row r="63586" spans="23:24" x14ac:dyDescent="0.2">
      <c r="W63586" s="25"/>
      <c r="X63586" s="25"/>
    </row>
    <row r="63587" spans="23:24" x14ac:dyDescent="0.2">
      <c r="W63587" s="25"/>
      <c r="X63587" s="25"/>
    </row>
    <row r="63588" spans="23:24" x14ac:dyDescent="0.2">
      <c r="W63588" s="25"/>
      <c r="X63588" s="25"/>
    </row>
    <row r="63589" spans="23:24" x14ac:dyDescent="0.2">
      <c r="W63589" s="25"/>
      <c r="X63589" s="25"/>
    </row>
    <row r="63590" spans="23:24" x14ac:dyDescent="0.2">
      <c r="W63590" s="25"/>
      <c r="X63590" s="25"/>
    </row>
    <row r="63591" spans="23:24" x14ac:dyDescent="0.2">
      <c r="W63591" s="25"/>
      <c r="X63591" s="25"/>
    </row>
    <row r="63592" spans="23:24" x14ac:dyDescent="0.2">
      <c r="W63592" s="25"/>
      <c r="X63592" s="25"/>
    </row>
    <row r="63593" spans="23:24" x14ac:dyDescent="0.2">
      <c r="W63593" s="25"/>
      <c r="X63593" s="25"/>
    </row>
    <row r="63594" spans="23:24" x14ac:dyDescent="0.2">
      <c r="W63594" s="25"/>
      <c r="X63594" s="25"/>
    </row>
    <row r="63595" spans="23:24" x14ac:dyDescent="0.2">
      <c r="W63595" s="25"/>
      <c r="X63595" s="25"/>
    </row>
    <row r="63596" spans="23:24" x14ac:dyDescent="0.2">
      <c r="W63596" s="25"/>
      <c r="X63596" s="25"/>
    </row>
    <row r="63597" spans="23:24" x14ac:dyDescent="0.2">
      <c r="W63597" s="25"/>
      <c r="X63597" s="25"/>
    </row>
    <row r="63598" spans="23:24" x14ac:dyDescent="0.2">
      <c r="W63598" s="25"/>
      <c r="X63598" s="25"/>
    </row>
    <row r="63599" spans="23:24" x14ac:dyDescent="0.2">
      <c r="W63599" s="25"/>
      <c r="X63599" s="25"/>
    </row>
    <row r="63600" spans="23:24" x14ac:dyDescent="0.2">
      <c r="W63600" s="25"/>
      <c r="X63600" s="25"/>
    </row>
    <row r="63601" spans="23:24" x14ac:dyDescent="0.2">
      <c r="W63601" s="25"/>
      <c r="X63601" s="25"/>
    </row>
    <row r="63602" spans="23:24" x14ac:dyDescent="0.2">
      <c r="W63602" s="25"/>
      <c r="X63602" s="25"/>
    </row>
    <row r="63603" spans="23:24" x14ac:dyDescent="0.2">
      <c r="W63603" s="25"/>
      <c r="X63603" s="25"/>
    </row>
    <row r="63604" spans="23:24" x14ac:dyDescent="0.2">
      <c r="W63604" s="25"/>
      <c r="X63604" s="25"/>
    </row>
    <row r="63605" spans="23:24" x14ac:dyDescent="0.2">
      <c r="W63605" s="25"/>
      <c r="X63605" s="25"/>
    </row>
    <row r="63606" spans="23:24" x14ac:dyDescent="0.2">
      <c r="W63606" s="25"/>
      <c r="X63606" s="25"/>
    </row>
    <row r="63607" spans="23:24" x14ac:dyDescent="0.2">
      <c r="W63607" s="25"/>
      <c r="X63607" s="25"/>
    </row>
    <row r="63608" spans="23:24" x14ac:dyDescent="0.2">
      <c r="W63608" s="25"/>
      <c r="X63608" s="25"/>
    </row>
    <row r="63609" spans="23:24" x14ac:dyDescent="0.2">
      <c r="W63609" s="25"/>
      <c r="X63609" s="25"/>
    </row>
    <row r="63610" spans="23:24" x14ac:dyDescent="0.2">
      <c r="W63610" s="25"/>
      <c r="X63610" s="25"/>
    </row>
    <row r="63611" spans="23:24" x14ac:dyDescent="0.2">
      <c r="W63611" s="25"/>
      <c r="X63611" s="25"/>
    </row>
    <row r="63612" spans="23:24" x14ac:dyDescent="0.2">
      <c r="W63612" s="25"/>
      <c r="X63612" s="25"/>
    </row>
    <row r="63613" spans="23:24" x14ac:dyDescent="0.2">
      <c r="W63613" s="25"/>
      <c r="X63613" s="25"/>
    </row>
    <row r="63614" spans="23:24" x14ac:dyDescent="0.2">
      <c r="W63614" s="25"/>
      <c r="X63614" s="25"/>
    </row>
    <row r="63615" spans="23:24" x14ac:dyDescent="0.2">
      <c r="W63615" s="25"/>
      <c r="X63615" s="25"/>
    </row>
    <row r="63616" spans="23:24" x14ac:dyDescent="0.2">
      <c r="W63616" s="25"/>
      <c r="X63616" s="25"/>
    </row>
    <row r="63617" spans="23:24" x14ac:dyDescent="0.2">
      <c r="W63617" s="25"/>
      <c r="X63617" s="25"/>
    </row>
    <row r="63618" spans="23:24" x14ac:dyDescent="0.2">
      <c r="W63618" s="25"/>
      <c r="X63618" s="25"/>
    </row>
    <row r="63619" spans="23:24" x14ac:dyDescent="0.2">
      <c r="W63619" s="25"/>
      <c r="X63619" s="25"/>
    </row>
    <row r="63620" spans="23:24" x14ac:dyDescent="0.2">
      <c r="W63620" s="25"/>
      <c r="X63620" s="25"/>
    </row>
    <row r="63621" spans="23:24" x14ac:dyDescent="0.2">
      <c r="W63621" s="25"/>
      <c r="X63621" s="25"/>
    </row>
    <row r="63622" spans="23:24" x14ac:dyDescent="0.2">
      <c r="W63622" s="25"/>
      <c r="X63622" s="25"/>
    </row>
    <row r="63623" spans="23:24" x14ac:dyDescent="0.2">
      <c r="W63623" s="25"/>
      <c r="X63623" s="25"/>
    </row>
    <row r="63624" spans="23:24" x14ac:dyDescent="0.2">
      <c r="W63624" s="25"/>
      <c r="X63624" s="25"/>
    </row>
    <row r="63625" spans="23:24" x14ac:dyDescent="0.2">
      <c r="W63625" s="25"/>
      <c r="X63625" s="25"/>
    </row>
    <row r="63626" spans="23:24" x14ac:dyDescent="0.2">
      <c r="W63626" s="25"/>
      <c r="X63626" s="25"/>
    </row>
    <row r="63627" spans="23:24" x14ac:dyDescent="0.2">
      <c r="W63627" s="25"/>
      <c r="X63627" s="25"/>
    </row>
    <row r="63628" spans="23:24" x14ac:dyDescent="0.2">
      <c r="W63628" s="25"/>
      <c r="X63628" s="25"/>
    </row>
    <row r="63629" spans="23:24" x14ac:dyDescent="0.2">
      <c r="W63629" s="25"/>
      <c r="X63629" s="25"/>
    </row>
    <row r="63630" spans="23:24" x14ac:dyDescent="0.2">
      <c r="W63630" s="25"/>
      <c r="X63630" s="25"/>
    </row>
    <row r="63631" spans="23:24" x14ac:dyDescent="0.2">
      <c r="W63631" s="25"/>
      <c r="X63631" s="25"/>
    </row>
    <row r="63632" spans="23:24" x14ac:dyDescent="0.2">
      <c r="W63632" s="25"/>
      <c r="X63632" s="25"/>
    </row>
    <row r="63633" spans="23:24" x14ac:dyDescent="0.2">
      <c r="W63633" s="25"/>
      <c r="X63633" s="25"/>
    </row>
    <row r="63634" spans="23:24" x14ac:dyDescent="0.2">
      <c r="W63634" s="25"/>
      <c r="X63634" s="25"/>
    </row>
    <row r="63635" spans="23:24" x14ac:dyDescent="0.2">
      <c r="W63635" s="25"/>
      <c r="X63635" s="25"/>
    </row>
    <row r="63636" spans="23:24" x14ac:dyDescent="0.2">
      <c r="W63636" s="25"/>
      <c r="X63636" s="25"/>
    </row>
    <row r="63637" spans="23:24" x14ac:dyDescent="0.2">
      <c r="W63637" s="25"/>
      <c r="X63637" s="25"/>
    </row>
    <row r="63638" spans="23:24" x14ac:dyDescent="0.2">
      <c r="W63638" s="25"/>
      <c r="X63638" s="25"/>
    </row>
    <row r="63639" spans="23:24" x14ac:dyDescent="0.2">
      <c r="W63639" s="25"/>
      <c r="X63639" s="25"/>
    </row>
    <row r="63640" spans="23:24" x14ac:dyDescent="0.2">
      <c r="W63640" s="25"/>
      <c r="X63640" s="25"/>
    </row>
    <row r="63641" spans="23:24" x14ac:dyDescent="0.2">
      <c r="W63641" s="25"/>
      <c r="X63641" s="25"/>
    </row>
    <row r="63642" spans="23:24" x14ac:dyDescent="0.2">
      <c r="W63642" s="25"/>
      <c r="X63642" s="25"/>
    </row>
    <row r="63643" spans="23:24" x14ac:dyDescent="0.2">
      <c r="W63643" s="25"/>
      <c r="X63643" s="25"/>
    </row>
    <row r="63644" spans="23:24" x14ac:dyDescent="0.2">
      <c r="W63644" s="25"/>
      <c r="X63644" s="25"/>
    </row>
    <row r="63645" spans="23:24" x14ac:dyDescent="0.2">
      <c r="W63645" s="25"/>
      <c r="X63645" s="25"/>
    </row>
    <row r="63646" spans="23:24" x14ac:dyDescent="0.2">
      <c r="W63646" s="25"/>
      <c r="X63646" s="25"/>
    </row>
    <row r="63647" spans="23:24" x14ac:dyDescent="0.2">
      <c r="W63647" s="25"/>
      <c r="X63647" s="25"/>
    </row>
    <row r="63648" spans="23:24" x14ac:dyDescent="0.2">
      <c r="W63648" s="25"/>
      <c r="X63648" s="25"/>
    </row>
    <row r="63649" spans="23:24" x14ac:dyDescent="0.2">
      <c r="W63649" s="25"/>
      <c r="X63649" s="25"/>
    </row>
    <row r="63650" spans="23:24" x14ac:dyDescent="0.2">
      <c r="W63650" s="25"/>
      <c r="X63650" s="25"/>
    </row>
    <row r="63651" spans="23:24" x14ac:dyDescent="0.2">
      <c r="W63651" s="25"/>
      <c r="X63651" s="25"/>
    </row>
    <row r="63652" spans="23:24" x14ac:dyDescent="0.2">
      <c r="W63652" s="25"/>
      <c r="X63652" s="25"/>
    </row>
    <row r="63653" spans="23:24" x14ac:dyDescent="0.2">
      <c r="W63653" s="25"/>
      <c r="X63653" s="25"/>
    </row>
    <row r="63654" spans="23:24" x14ac:dyDescent="0.2">
      <c r="W63654" s="25"/>
      <c r="X63654" s="25"/>
    </row>
    <row r="63655" spans="23:24" x14ac:dyDescent="0.2">
      <c r="W63655" s="25"/>
      <c r="X63655" s="25"/>
    </row>
    <row r="63656" spans="23:24" x14ac:dyDescent="0.2">
      <c r="W63656" s="25"/>
      <c r="X63656" s="25"/>
    </row>
    <row r="63657" spans="23:24" x14ac:dyDescent="0.2">
      <c r="W63657" s="25"/>
      <c r="X63657" s="25"/>
    </row>
    <row r="63658" spans="23:24" x14ac:dyDescent="0.2">
      <c r="W63658" s="25"/>
      <c r="X63658" s="25"/>
    </row>
    <row r="63659" spans="23:24" x14ac:dyDescent="0.2">
      <c r="W63659" s="25"/>
      <c r="X63659" s="25"/>
    </row>
    <row r="63660" spans="23:24" x14ac:dyDescent="0.2">
      <c r="W63660" s="25"/>
      <c r="X63660" s="25"/>
    </row>
    <row r="63661" spans="23:24" x14ac:dyDescent="0.2">
      <c r="W63661" s="25"/>
      <c r="X63661" s="25"/>
    </row>
    <row r="63662" spans="23:24" x14ac:dyDescent="0.2">
      <c r="W63662" s="25"/>
      <c r="X63662" s="25"/>
    </row>
    <row r="63663" spans="23:24" x14ac:dyDescent="0.2">
      <c r="W63663" s="25"/>
      <c r="X63663" s="25"/>
    </row>
    <row r="63664" spans="23:24" x14ac:dyDescent="0.2">
      <c r="W63664" s="25"/>
      <c r="X63664" s="25"/>
    </row>
    <row r="63665" spans="23:24" x14ac:dyDescent="0.2">
      <c r="W63665" s="25"/>
      <c r="X63665" s="25"/>
    </row>
    <row r="63666" spans="23:24" x14ac:dyDescent="0.2">
      <c r="W63666" s="25"/>
      <c r="X63666" s="25"/>
    </row>
    <row r="63667" spans="23:24" x14ac:dyDescent="0.2">
      <c r="W63667" s="25"/>
      <c r="X63667" s="25"/>
    </row>
    <row r="63668" spans="23:24" x14ac:dyDescent="0.2">
      <c r="W63668" s="25"/>
      <c r="X63668" s="25"/>
    </row>
    <row r="63669" spans="23:24" x14ac:dyDescent="0.2">
      <c r="W63669" s="25"/>
      <c r="X63669" s="25"/>
    </row>
    <row r="63670" spans="23:24" x14ac:dyDescent="0.2">
      <c r="W63670" s="25"/>
      <c r="X63670" s="25"/>
    </row>
    <row r="63671" spans="23:24" x14ac:dyDescent="0.2">
      <c r="W63671" s="25"/>
      <c r="X63671" s="25"/>
    </row>
    <row r="63672" spans="23:24" x14ac:dyDescent="0.2">
      <c r="W63672" s="25"/>
      <c r="X63672" s="25"/>
    </row>
    <row r="63673" spans="23:24" x14ac:dyDescent="0.2">
      <c r="W63673" s="25"/>
      <c r="X63673" s="25"/>
    </row>
    <row r="63674" spans="23:24" x14ac:dyDescent="0.2">
      <c r="W63674" s="25"/>
      <c r="X63674" s="25"/>
    </row>
    <row r="63675" spans="23:24" x14ac:dyDescent="0.2">
      <c r="W63675" s="25"/>
      <c r="X63675" s="25"/>
    </row>
    <row r="63676" spans="23:24" x14ac:dyDescent="0.2">
      <c r="W63676" s="25"/>
      <c r="X63676" s="25"/>
    </row>
    <row r="63677" spans="23:24" x14ac:dyDescent="0.2">
      <c r="W63677" s="25"/>
      <c r="X63677" s="25"/>
    </row>
    <row r="63678" spans="23:24" x14ac:dyDescent="0.2">
      <c r="W63678" s="25"/>
      <c r="X63678" s="25"/>
    </row>
    <row r="63679" spans="23:24" x14ac:dyDescent="0.2">
      <c r="W63679" s="25"/>
      <c r="X63679" s="25"/>
    </row>
    <row r="63680" spans="23:24" x14ac:dyDescent="0.2">
      <c r="W63680" s="25"/>
      <c r="X63680" s="25"/>
    </row>
    <row r="63681" spans="23:24" x14ac:dyDescent="0.2">
      <c r="W63681" s="25"/>
      <c r="X63681" s="25"/>
    </row>
    <row r="63682" spans="23:24" x14ac:dyDescent="0.2">
      <c r="W63682" s="25"/>
      <c r="X63682" s="25"/>
    </row>
    <row r="63683" spans="23:24" x14ac:dyDescent="0.2">
      <c r="W63683" s="25"/>
      <c r="X63683" s="25"/>
    </row>
    <row r="63684" spans="23:24" x14ac:dyDescent="0.2">
      <c r="W63684" s="25"/>
      <c r="X63684" s="25"/>
    </row>
    <row r="63685" spans="23:24" x14ac:dyDescent="0.2">
      <c r="W63685" s="25"/>
      <c r="X63685" s="25"/>
    </row>
    <row r="63686" spans="23:24" x14ac:dyDescent="0.2">
      <c r="W63686" s="25"/>
      <c r="X63686" s="25"/>
    </row>
    <row r="63687" spans="23:24" x14ac:dyDescent="0.2">
      <c r="W63687" s="25"/>
      <c r="X63687" s="25"/>
    </row>
    <row r="63688" spans="23:24" x14ac:dyDescent="0.2">
      <c r="W63688" s="25"/>
      <c r="X63688" s="25"/>
    </row>
    <row r="63689" spans="23:24" x14ac:dyDescent="0.2">
      <c r="W63689" s="25"/>
      <c r="X63689" s="25"/>
    </row>
    <row r="63690" spans="23:24" x14ac:dyDescent="0.2">
      <c r="W63690" s="25"/>
      <c r="X63690" s="25"/>
    </row>
    <row r="63691" spans="23:24" x14ac:dyDescent="0.2">
      <c r="W63691" s="25"/>
      <c r="X63691" s="25"/>
    </row>
    <row r="63692" spans="23:24" x14ac:dyDescent="0.2">
      <c r="W63692" s="25"/>
      <c r="X63692" s="25"/>
    </row>
    <row r="63693" spans="23:24" x14ac:dyDescent="0.2">
      <c r="W63693" s="25"/>
      <c r="X63693" s="25"/>
    </row>
    <row r="63694" spans="23:24" x14ac:dyDescent="0.2">
      <c r="W63694" s="25"/>
      <c r="X63694" s="25"/>
    </row>
    <row r="63695" spans="23:24" x14ac:dyDescent="0.2">
      <c r="W63695" s="25"/>
      <c r="X63695" s="25"/>
    </row>
    <row r="63696" spans="23:24" x14ac:dyDescent="0.2">
      <c r="W63696" s="25"/>
      <c r="X63696" s="25"/>
    </row>
    <row r="63697" spans="23:24" x14ac:dyDescent="0.2">
      <c r="W63697" s="25"/>
      <c r="X63697" s="25"/>
    </row>
    <row r="63698" spans="23:24" x14ac:dyDescent="0.2">
      <c r="W63698" s="25"/>
      <c r="X63698" s="25"/>
    </row>
    <row r="63699" spans="23:24" x14ac:dyDescent="0.2">
      <c r="W63699" s="25"/>
      <c r="X63699" s="25"/>
    </row>
    <row r="63700" spans="23:24" x14ac:dyDescent="0.2">
      <c r="W63700" s="25"/>
      <c r="X63700" s="25"/>
    </row>
    <row r="63701" spans="23:24" x14ac:dyDescent="0.2">
      <c r="W63701" s="25"/>
      <c r="X63701" s="25"/>
    </row>
    <row r="63702" spans="23:24" x14ac:dyDescent="0.2">
      <c r="W63702" s="25"/>
      <c r="X63702" s="25"/>
    </row>
    <row r="63703" spans="23:24" x14ac:dyDescent="0.2">
      <c r="W63703" s="25"/>
      <c r="X63703" s="25"/>
    </row>
    <row r="63704" spans="23:24" x14ac:dyDescent="0.2">
      <c r="W63704" s="25"/>
      <c r="X63704" s="25"/>
    </row>
    <row r="63705" spans="23:24" x14ac:dyDescent="0.2">
      <c r="W63705" s="25"/>
      <c r="X63705" s="25"/>
    </row>
    <row r="63706" spans="23:24" x14ac:dyDescent="0.2">
      <c r="W63706" s="25"/>
      <c r="X63706" s="25"/>
    </row>
    <row r="63707" spans="23:24" x14ac:dyDescent="0.2">
      <c r="W63707" s="25"/>
      <c r="X63707" s="25"/>
    </row>
    <row r="63708" spans="23:24" x14ac:dyDescent="0.2">
      <c r="W63708" s="25"/>
      <c r="X63708" s="25"/>
    </row>
    <row r="63709" spans="23:24" x14ac:dyDescent="0.2">
      <c r="W63709" s="25"/>
      <c r="X63709" s="25"/>
    </row>
    <row r="63710" spans="23:24" x14ac:dyDescent="0.2">
      <c r="W63710" s="25"/>
      <c r="X63710" s="25"/>
    </row>
    <row r="63711" spans="23:24" x14ac:dyDescent="0.2">
      <c r="W63711" s="25"/>
      <c r="X63711" s="25"/>
    </row>
    <row r="63712" spans="23:24" x14ac:dyDescent="0.2">
      <c r="W63712" s="25"/>
      <c r="X63712" s="25"/>
    </row>
    <row r="63713" spans="23:24" x14ac:dyDescent="0.2">
      <c r="W63713" s="25"/>
      <c r="X63713" s="25"/>
    </row>
    <row r="63714" spans="23:24" x14ac:dyDescent="0.2">
      <c r="W63714" s="25"/>
      <c r="X63714" s="25"/>
    </row>
    <row r="63715" spans="23:24" x14ac:dyDescent="0.2">
      <c r="W63715" s="25"/>
      <c r="X63715" s="25"/>
    </row>
    <row r="63716" spans="23:24" x14ac:dyDescent="0.2">
      <c r="W63716" s="25"/>
      <c r="X63716" s="25"/>
    </row>
    <row r="63717" spans="23:24" x14ac:dyDescent="0.2">
      <c r="W63717" s="25"/>
      <c r="X63717" s="25"/>
    </row>
    <row r="63718" spans="23:24" x14ac:dyDescent="0.2">
      <c r="W63718" s="25"/>
      <c r="X63718" s="25"/>
    </row>
    <row r="63719" spans="23:24" x14ac:dyDescent="0.2">
      <c r="W63719" s="25"/>
      <c r="X63719" s="25"/>
    </row>
    <row r="63720" spans="23:24" x14ac:dyDescent="0.2">
      <c r="W63720" s="25"/>
      <c r="X63720" s="25"/>
    </row>
    <row r="63721" spans="23:24" x14ac:dyDescent="0.2">
      <c r="W63721" s="25"/>
      <c r="X63721" s="25"/>
    </row>
    <row r="63722" spans="23:24" x14ac:dyDescent="0.2">
      <c r="W63722" s="25"/>
      <c r="X63722" s="25"/>
    </row>
    <row r="63723" spans="23:24" x14ac:dyDescent="0.2">
      <c r="W63723" s="25"/>
      <c r="X63723" s="25"/>
    </row>
    <row r="63724" spans="23:24" x14ac:dyDescent="0.2">
      <c r="W63724" s="25"/>
      <c r="X63724" s="25"/>
    </row>
    <row r="63725" spans="23:24" x14ac:dyDescent="0.2">
      <c r="W63725" s="25"/>
      <c r="X63725" s="25"/>
    </row>
    <row r="63726" spans="23:24" x14ac:dyDescent="0.2">
      <c r="W63726" s="25"/>
      <c r="X63726" s="25"/>
    </row>
    <row r="63727" spans="23:24" x14ac:dyDescent="0.2">
      <c r="W63727" s="25"/>
      <c r="X63727" s="25"/>
    </row>
    <row r="63728" spans="23:24" x14ac:dyDescent="0.2">
      <c r="W63728" s="25"/>
      <c r="X63728" s="25"/>
    </row>
    <row r="63729" spans="23:24" x14ac:dyDescent="0.2">
      <c r="W63729" s="25"/>
      <c r="X63729" s="25"/>
    </row>
    <row r="63730" spans="23:24" x14ac:dyDescent="0.2">
      <c r="W63730" s="25"/>
      <c r="X63730" s="25"/>
    </row>
    <row r="63731" spans="23:24" x14ac:dyDescent="0.2">
      <c r="W63731" s="25"/>
      <c r="X63731" s="25"/>
    </row>
    <row r="63732" spans="23:24" x14ac:dyDescent="0.2">
      <c r="W63732" s="25"/>
      <c r="X63732" s="25"/>
    </row>
    <row r="63733" spans="23:24" x14ac:dyDescent="0.2">
      <c r="W63733" s="25"/>
      <c r="X63733" s="25"/>
    </row>
    <row r="63734" spans="23:24" x14ac:dyDescent="0.2">
      <c r="W63734" s="25"/>
      <c r="X63734" s="25"/>
    </row>
    <row r="63735" spans="23:24" x14ac:dyDescent="0.2">
      <c r="W63735" s="25"/>
      <c r="X63735" s="25"/>
    </row>
    <row r="63736" spans="23:24" x14ac:dyDescent="0.2">
      <c r="W63736" s="25"/>
      <c r="X63736" s="25"/>
    </row>
    <row r="63737" spans="23:24" x14ac:dyDescent="0.2">
      <c r="W63737" s="25"/>
      <c r="X63737" s="25"/>
    </row>
    <row r="63738" spans="23:24" x14ac:dyDescent="0.2">
      <c r="W63738" s="25"/>
      <c r="X63738" s="25"/>
    </row>
    <row r="63739" spans="23:24" x14ac:dyDescent="0.2">
      <c r="W63739" s="25"/>
      <c r="X63739" s="25"/>
    </row>
    <row r="63740" spans="23:24" x14ac:dyDescent="0.2">
      <c r="W63740" s="25"/>
      <c r="X63740" s="25"/>
    </row>
    <row r="63741" spans="23:24" x14ac:dyDescent="0.2">
      <c r="W63741" s="25"/>
      <c r="X63741" s="25"/>
    </row>
    <row r="63742" spans="23:24" x14ac:dyDescent="0.2">
      <c r="W63742" s="25"/>
      <c r="X63742" s="25"/>
    </row>
    <row r="63743" spans="23:24" x14ac:dyDescent="0.2">
      <c r="W63743" s="25"/>
      <c r="X63743" s="25"/>
    </row>
    <row r="63744" spans="23:24" x14ac:dyDescent="0.2">
      <c r="W63744" s="25"/>
      <c r="X63744" s="25"/>
    </row>
    <row r="63745" spans="23:24" x14ac:dyDescent="0.2">
      <c r="W63745" s="25"/>
      <c r="X63745" s="25"/>
    </row>
    <row r="63746" spans="23:24" x14ac:dyDescent="0.2">
      <c r="W63746" s="25"/>
      <c r="X63746" s="25"/>
    </row>
    <row r="63747" spans="23:24" x14ac:dyDescent="0.2">
      <c r="W63747" s="25"/>
      <c r="X63747" s="25"/>
    </row>
    <row r="63748" spans="23:24" x14ac:dyDescent="0.2">
      <c r="W63748" s="25"/>
      <c r="X63748" s="25"/>
    </row>
    <row r="63749" spans="23:24" x14ac:dyDescent="0.2">
      <c r="W63749" s="25"/>
      <c r="X63749" s="25"/>
    </row>
    <row r="63750" spans="23:24" x14ac:dyDescent="0.2">
      <c r="W63750" s="25"/>
      <c r="X63750" s="25"/>
    </row>
    <row r="63751" spans="23:24" x14ac:dyDescent="0.2">
      <c r="W63751" s="25"/>
      <c r="X63751" s="25"/>
    </row>
    <row r="63752" spans="23:24" x14ac:dyDescent="0.2">
      <c r="W63752" s="25"/>
      <c r="X63752" s="25"/>
    </row>
    <row r="63753" spans="23:24" x14ac:dyDescent="0.2">
      <c r="W63753" s="25"/>
      <c r="X63753" s="25"/>
    </row>
    <row r="63754" spans="23:24" x14ac:dyDescent="0.2">
      <c r="W63754" s="25"/>
      <c r="X63754" s="25"/>
    </row>
    <row r="63755" spans="23:24" x14ac:dyDescent="0.2">
      <c r="W63755" s="25"/>
      <c r="X63755" s="25"/>
    </row>
    <row r="63756" spans="23:24" x14ac:dyDescent="0.2">
      <c r="W63756" s="25"/>
      <c r="X63756" s="25"/>
    </row>
    <row r="63757" spans="23:24" x14ac:dyDescent="0.2">
      <c r="W63757" s="25"/>
      <c r="X63757" s="25"/>
    </row>
    <row r="63758" spans="23:24" x14ac:dyDescent="0.2">
      <c r="W63758" s="25"/>
      <c r="X63758" s="25"/>
    </row>
    <row r="63759" spans="23:24" x14ac:dyDescent="0.2">
      <c r="W63759" s="25"/>
      <c r="X63759" s="25"/>
    </row>
    <row r="63760" spans="23:24" x14ac:dyDescent="0.2">
      <c r="W63760" s="25"/>
      <c r="X63760" s="25"/>
    </row>
    <row r="63761" spans="23:24" x14ac:dyDescent="0.2">
      <c r="W63761" s="25"/>
      <c r="X63761" s="25"/>
    </row>
    <row r="63762" spans="23:24" x14ac:dyDescent="0.2">
      <c r="W63762" s="25"/>
      <c r="X63762" s="25"/>
    </row>
    <row r="63763" spans="23:24" x14ac:dyDescent="0.2">
      <c r="W63763" s="25"/>
      <c r="X63763" s="25"/>
    </row>
    <row r="63764" spans="23:24" x14ac:dyDescent="0.2">
      <c r="W63764" s="25"/>
      <c r="X63764" s="25"/>
    </row>
    <row r="63765" spans="23:24" x14ac:dyDescent="0.2">
      <c r="W63765" s="25"/>
      <c r="X63765" s="25"/>
    </row>
    <row r="63766" spans="23:24" x14ac:dyDescent="0.2">
      <c r="W63766" s="25"/>
      <c r="X63766" s="25"/>
    </row>
    <row r="63767" spans="23:24" x14ac:dyDescent="0.2">
      <c r="W63767" s="25"/>
      <c r="X63767" s="25"/>
    </row>
    <row r="63768" spans="23:24" x14ac:dyDescent="0.2">
      <c r="W63768" s="25"/>
      <c r="X63768" s="25"/>
    </row>
    <row r="63769" spans="23:24" x14ac:dyDescent="0.2">
      <c r="W63769" s="25"/>
      <c r="X63769" s="25"/>
    </row>
    <row r="63770" spans="23:24" x14ac:dyDescent="0.2">
      <c r="W63770" s="25"/>
      <c r="X63770" s="25"/>
    </row>
    <row r="63771" spans="23:24" x14ac:dyDescent="0.2">
      <c r="W63771" s="25"/>
      <c r="X63771" s="25"/>
    </row>
    <row r="63772" spans="23:24" x14ac:dyDescent="0.2">
      <c r="W63772" s="25"/>
      <c r="X63772" s="25"/>
    </row>
    <row r="63773" spans="23:24" x14ac:dyDescent="0.2">
      <c r="W63773" s="25"/>
      <c r="X63773" s="25"/>
    </row>
    <row r="63774" spans="23:24" x14ac:dyDescent="0.2">
      <c r="W63774" s="25"/>
      <c r="X63774" s="25"/>
    </row>
    <row r="63775" spans="23:24" x14ac:dyDescent="0.2">
      <c r="W63775" s="25"/>
      <c r="X63775" s="25"/>
    </row>
    <row r="63776" spans="23:24" x14ac:dyDescent="0.2">
      <c r="W63776" s="25"/>
      <c r="X63776" s="25"/>
    </row>
    <row r="63777" spans="23:24" x14ac:dyDescent="0.2">
      <c r="W63777" s="25"/>
      <c r="X63777" s="25"/>
    </row>
    <row r="63778" spans="23:24" x14ac:dyDescent="0.2">
      <c r="W63778" s="25"/>
      <c r="X63778" s="25"/>
    </row>
    <row r="63779" spans="23:24" x14ac:dyDescent="0.2">
      <c r="W63779" s="25"/>
      <c r="X63779" s="25"/>
    </row>
    <row r="63780" spans="23:24" x14ac:dyDescent="0.2">
      <c r="W63780" s="25"/>
      <c r="X63780" s="25"/>
    </row>
    <row r="63781" spans="23:24" x14ac:dyDescent="0.2">
      <c r="W63781" s="25"/>
      <c r="X63781" s="25"/>
    </row>
    <row r="63782" spans="23:24" x14ac:dyDescent="0.2">
      <c r="W63782" s="25"/>
      <c r="X63782" s="25"/>
    </row>
    <row r="63783" spans="23:24" x14ac:dyDescent="0.2">
      <c r="W63783" s="25"/>
      <c r="X63783" s="25"/>
    </row>
    <row r="63784" spans="23:24" x14ac:dyDescent="0.2">
      <c r="W63784" s="25"/>
      <c r="X63784" s="25"/>
    </row>
    <row r="63785" spans="23:24" x14ac:dyDescent="0.2">
      <c r="W63785" s="25"/>
      <c r="X63785" s="25"/>
    </row>
    <row r="63786" spans="23:24" x14ac:dyDescent="0.2">
      <c r="W63786" s="25"/>
      <c r="X63786" s="25"/>
    </row>
    <row r="63787" spans="23:24" x14ac:dyDescent="0.2">
      <c r="W63787" s="25"/>
      <c r="X63787" s="25"/>
    </row>
    <row r="63788" spans="23:24" x14ac:dyDescent="0.2">
      <c r="W63788" s="25"/>
      <c r="X63788" s="25"/>
    </row>
    <row r="63789" spans="23:24" x14ac:dyDescent="0.2">
      <c r="W63789" s="25"/>
      <c r="X63789" s="25"/>
    </row>
    <row r="63790" spans="23:24" x14ac:dyDescent="0.2">
      <c r="W63790" s="25"/>
      <c r="X63790" s="25"/>
    </row>
    <row r="63791" spans="23:24" x14ac:dyDescent="0.2">
      <c r="W63791" s="25"/>
      <c r="X63791" s="25"/>
    </row>
    <row r="63792" spans="23:24" x14ac:dyDescent="0.2">
      <c r="W63792" s="25"/>
      <c r="X63792" s="25"/>
    </row>
    <row r="63793" spans="23:24" x14ac:dyDescent="0.2">
      <c r="W63793" s="25"/>
      <c r="X63793" s="25"/>
    </row>
    <row r="63794" spans="23:24" x14ac:dyDescent="0.2">
      <c r="W63794" s="25"/>
      <c r="X63794" s="25"/>
    </row>
    <row r="63795" spans="23:24" x14ac:dyDescent="0.2">
      <c r="W63795" s="25"/>
      <c r="X63795" s="25"/>
    </row>
    <row r="63796" spans="23:24" x14ac:dyDescent="0.2">
      <c r="W63796" s="25"/>
      <c r="X63796" s="25"/>
    </row>
    <row r="63797" spans="23:24" x14ac:dyDescent="0.2">
      <c r="W63797" s="25"/>
      <c r="X63797" s="25"/>
    </row>
    <row r="63798" spans="23:24" x14ac:dyDescent="0.2">
      <c r="W63798" s="25"/>
      <c r="X63798" s="25"/>
    </row>
    <row r="63799" spans="23:24" x14ac:dyDescent="0.2">
      <c r="W63799" s="25"/>
      <c r="X63799" s="25"/>
    </row>
    <row r="63800" spans="23:24" x14ac:dyDescent="0.2">
      <c r="W63800" s="25"/>
      <c r="X63800" s="25"/>
    </row>
    <row r="63801" spans="23:24" x14ac:dyDescent="0.2">
      <c r="W63801" s="25"/>
      <c r="X63801" s="25"/>
    </row>
    <row r="63802" spans="23:24" x14ac:dyDescent="0.2">
      <c r="W63802" s="25"/>
      <c r="X63802" s="25"/>
    </row>
    <row r="63803" spans="23:24" x14ac:dyDescent="0.2">
      <c r="W63803" s="25"/>
      <c r="X63803" s="25"/>
    </row>
    <row r="63804" spans="23:24" x14ac:dyDescent="0.2">
      <c r="W63804" s="25"/>
      <c r="X63804" s="25"/>
    </row>
    <row r="63805" spans="23:24" x14ac:dyDescent="0.2">
      <c r="W63805" s="25"/>
      <c r="X63805" s="25"/>
    </row>
    <row r="63806" spans="23:24" x14ac:dyDescent="0.2">
      <c r="W63806" s="25"/>
      <c r="X63806" s="25"/>
    </row>
    <row r="63807" spans="23:24" x14ac:dyDescent="0.2">
      <c r="W63807" s="25"/>
      <c r="X63807" s="25"/>
    </row>
    <row r="63808" spans="23:24" x14ac:dyDescent="0.2">
      <c r="W63808" s="25"/>
      <c r="X63808" s="25"/>
    </row>
    <row r="63809" spans="23:24" x14ac:dyDescent="0.2">
      <c r="W63809" s="25"/>
      <c r="X63809" s="25"/>
    </row>
    <row r="63810" spans="23:24" x14ac:dyDescent="0.2">
      <c r="W63810" s="25"/>
      <c r="X63810" s="25"/>
    </row>
    <row r="63811" spans="23:24" x14ac:dyDescent="0.2">
      <c r="W63811" s="25"/>
      <c r="X63811" s="25"/>
    </row>
    <row r="63812" spans="23:24" x14ac:dyDescent="0.2">
      <c r="W63812" s="25"/>
      <c r="X63812" s="25"/>
    </row>
    <row r="63813" spans="23:24" x14ac:dyDescent="0.2">
      <c r="W63813" s="25"/>
      <c r="X63813" s="25"/>
    </row>
    <row r="63814" spans="23:24" x14ac:dyDescent="0.2">
      <c r="W63814" s="25"/>
      <c r="X63814" s="25"/>
    </row>
    <row r="63815" spans="23:24" x14ac:dyDescent="0.2">
      <c r="W63815" s="25"/>
      <c r="X63815" s="25"/>
    </row>
    <row r="63816" spans="23:24" x14ac:dyDescent="0.2">
      <c r="W63816" s="25"/>
      <c r="X63816" s="25"/>
    </row>
    <row r="63817" spans="23:24" x14ac:dyDescent="0.2">
      <c r="W63817" s="25"/>
      <c r="X63817" s="25"/>
    </row>
    <row r="63818" spans="23:24" x14ac:dyDescent="0.2">
      <c r="W63818" s="25"/>
      <c r="X63818" s="25"/>
    </row>
    <row r="63819" spans="23:24" x14ac:dyDescent="0.2">
      <c r="W63819" s="25"/>
      <c r="X63819" s="25"/>
    </row>
    <row r="63820" spans="23:24" x14ac:dyDescent="0.2">
      <c r="W63820" s="25"/>
      <c r="X63820" s="25"/>
    </row>
    <row r="63821" spans="23:24" x14ac:dyDescent="0.2">
      <c r="W63821" s="25"/>
      <c r="X63821" s="25"/>
    </row>
    <row r="63822" spans="23:24" x14ac:dyDescent="0.2">
      <c r="W63822" s="25"/>
      <c r="X63822" s="25"/>
    </row>
    <row r="63823" spans="23:24" x14ac:dyDescent="0.2">
      <c r="W63823" s="25"/>
      <c r="X63823" s="25"/>
    </row>
    <row r="63824" spans="23:24" x14ac:dyDescent="0.2">
      <c r="W63824" s="25"/>
      <c r="X63824" s="25"/>
    </row>
    <row r="63825" spans="23:24" x14ac:dyDescent="0.2">
      <c r="W63825" s="25"/>
      <c r="X63825" s="25"/>
    </row>
    <row r="63826" spans="23:24" x14ac:dyDescent="0.2">
      <c r="W63826" s="25"/>
      <c r="X63826" s="25"/>
    </row>
    <row r="63827" spans="23:24" x14ac:dyDescent="0.2">
      <c r="W63827" s="25"/>
      <c r="X63827" s="25"/>
    </row>
    <row r="63828" spans="23:24" x14ac:dyDescent="0.2">
      <c r="W63828" s="25"/>
      <c r="X63828" s="25"/>
    </row>
    <row r="63829" spans="23:24" x14ac:dyDescent="0.2">
      <c r="W63829" s="25"/>
      <c r="X63829" s="25"/>
    </row>
    <row r="63830" spans="23:24" x14ac:dyDescent="0.2">
      <c r="W63830" s="25"/>
      <c r="X63830" s="25"/>
    </row>
    <row r="63831" spans="23:24" x14ac:dyDescent="0.2">
      <c r="W63831" s="25"/>
      <c r="X63831" s="25"/>
    </row>
    <row r="63832" spans="23:24" x14ac:dyDescent="0.2">
      <c r="W63832" s="25"/>
      <c r="X63832" s="25"/>
    </row>
    <row r="63833" spans="23:24" x14ac:dyDescent="0.2">
      <c r="W63833" s="25"/>
      <c r="X63833" s="25"/>
    </row>
    <row r="63834" spans="23:24" x14ac:dyDescent="0.2">
      <c r="W63834" s="25"/>
      <c r="X63834" s="25"/>
    </row>
    <row r="63835" spans="23:24" x14ac:dyDescent="0.2">
      <c r="W63835" s="25"/>
      <c r="X63835" s="25"/>
    </row>
    <row r="63836" spans="23:24" x14ac:dyDescent="0.2">
      <c r="W63836" s="25"/>
      <c r="X63836" s="25"/>
    </row>
    <row r="63837" spans="23:24" x14ac:dyDescent="0.2">
      <c r="W63837" s="25"/>
      <c r="X63837" s="25"/>
    </row>
    <row r="63838" spans="23:24" x14ac:dyDescent="0.2">
      <c r="W63838" s="25"/>
      <c r="X63838" s="25"/>
    </row>
    <row r="63839" spans="23:24" x14ac:dyDescent="0.2">
      <c r="W63839" s="25"/>
      <c r="X63839" s="25"/>
    </row>
    <row r="63840" spans="23:24" x14ac:dyDescent="0.2">
      <c r="W63840" s="25"/>
      <c r="X63840" s="25"/>
    </row>
    <row r="63841" spans="23:24" x14ac:dyDescent="0.2">
      <c r="W63841" s="25"/>
      <c r="X63841" s="25"/>
    </row>
    <row r="63842" spans="23:24" x14ac:dyDescent="0.2">
      <c r="W63842" s="25"/>
      <c r="X63842" s="25"/>
    </row>
    <row r="63843" spans="23:24" x14ac:dyDescent="0.2">
      <c r="W63843" s="25"/>
      <c r="X63843" s="25"/>
    </row>
    <row r="63844" spans="23:24" x14ac:dyDescent="0.2">
      <c r="W63844" s="25"/>
      <c r="X63844" s="25"/>
    </row>
    <row r="63845" spans="23:24" x14ac:dyDescent="0.2">
      <c r="W63845" s="25"/>
      <c r="X63845" s="25"/>
    </row>
    <row r="63846" spans="23:24" x14ac:dyDescent="0.2">
      <c r="W63846" s="25"/>
      <c r="X63846" s="25"/>
    </row>
    <row r="63847" spans="23:24" x14ac:dyDescent="0.2">
      <c r="W63847" s="25"/>
      <c r="X63847" s="25"/>
    </row>
    <row r="63848" spans="23:24" x14ac:dyDescent="0.2">
      <c r="W63848" s="25"/>
      <c r="X63848" s="25"/>
    </row>
    <row r="63849" spans="23:24" x14ac:dyDescent="0.2">
      <c r="W63849" s="25"/>
      <c r="X63849" s="25"/>
    </row>
    <row r="63850" spans="23:24" x14ac:dyDescent="0.2">
      <c r="W63850" s="25"/>
      <c r="X63850" s="25"/>
    </row>
    <row r="63851" spans="23:24" x14ac:dyDescent="0.2">
      <c r="W63851" s="25"/>
      <c r="X63851" s="25"/>
    </row>
    <row r="63852" spans="23:24" x14ac:dyDescent="0.2">
      <c r="W63852" s="25"/>
      <c r="X63852" s="25"/>
    </row>
    <row r="63853" spans="23:24" x14ac:dyDescent="0.2">
      <c r="W63853" s="25"/>
      <c r="X63853" s="25"/>
    </row>
    <row r="63854" spans="23:24" x14ac:dyDescent="0.2">
      <c r="W63854" s="25"/>
      <c r="X63854" s="25"/>
    </row>
    <row r="63855" spans="23:24" x14ac:dyDescent="0.2">
      <c r="W63855" s="25"/>
      <c r="X63855" s="25"/>
    </row>
    <row r="63856" spans="23:24" x14ac:dyDescent="0.2">
      <c r="W63856" s="25"/>
      <c r="X63856" s="25"/>
    </row>
    <row r="63857" spans="23:24" x14ac:dyDescent="0.2">
      <c r="W63857" s="25"/>
      <c r="X63857" s="25"/>
    </row>
    <row r="63858" spans="23:24" x14ac:dyDescent="0.2">
      <c r="W63858" s="25"/>
      <c r="X63858" s="25"/>
    </row>
    <row r="63859" spans="23:24" x14ac:dyDescent="0.2">
      <c r="W63859" s="25"/>
      <c r="X63859" s="25"/>
    </row>
    <row r="63860" spans="23:24" x14ac:dyDescent="0.2">
      <c r="W63860" s="25"/>
      <c r="X63860" s="25"/>
    </row>
    <row r="63861" spans="23:24" x14ac:dyDescent="0.2">
      <c r="W63861" s="25"/>
      <c r="X63861" s="25"/>
    </row>
    <row r="63862" spans="23:24" x14ac:dyDescent="0.2">
      <c r="W63862" s="25"/>
      <c r="X63862" s="25"/>
    </row>
    <row r="63863" spans="23:24" x14ac:dyDescent="0.2">
      <c r="W63863" s="25"/>
      <c r="X63863" s="25"/>
    </row>
    <row r="63864" spans="23:24" x14ac:dyDescent="0.2">
      <c r="W63864" s="25"/>
      <c r="X63864" s="25"/>
    </row>
    <row r="63865" spans="23:24" x14ac:dyDescent="0.2">
      <c r="W63865" s="25"/>
      <c r="X63865" s="25"/>
    </row>
    <row r="63866" spans="23:24" x14ac:dyDescent="0.2">
      <c r="W63866" s="25"/>
      <c r="X63866" s="25"/>
    </row>
    <row r="63867" spans="23:24" x14ac:dyDescent="0.2">
      <c r="W63867" s="25"/>
      <c r="X63867" s="25"/>
    </row>
    <row r="63868" spans="23:24" x14ac:dyDescent="0.2">
      <c r="W63868" s="25"/>
      <c r="X63868" s="25"/>
    </row>
    <row r="63869" spans="23:24" x14ac:dyDescent="0.2">
      <c r="W63869" s="25"/>
      <c r="X63869" s="25"/>
    </row>
    <row r="63870" spans="23:24" x14ac:dyDescent="0.2">
      <c r="W63870" s="25"/>
      <c r="X63870" s="25"/>
    </row>
    <row r="63871" spans="23:24" x14ac:dyDescent="0.2">
      <c r="W63871" s="25"/>
      <c r="X63871" s="25"/>
    </row>
    <row r="63872" spans="23:24" x14ac:dyDescent="0.2">
      <c r="W63872" s="25"/>
      <c r="X63872" s="25"/>
    </row>
    <row r="63873" spans="23:24" x14ac:dyDescent="0.2">
      <c r="W63873" s="25"/>
      <c r="X63873" s="25"/>
    </row>
    <row r="63874" spans="23:24" x14ac:dyDescent="0.2">
      <c r="W63874" s="25"/>
      <c r="X63874" s="25"/>
    </row>
    <row r="63875" spans="23:24" x14ac:dyDescent="0.2">
      <c r="W63875" s="25"/>
      <c r="X63875" s="25"/>
    </row>
    <row r="63876" spans="23:24" x14ac:dyDescent="0.2">
      <c r="W63876" s="25"/>
      <c r="X63876" s="25"/>
    </row>
    <row r="63877" spans="23:24" x14ac:dyDescent="0.2">
      <c r="W63877" s="25"/>
      <c r="X63877" s="25"/>
    </row>
    <row r="63878" spans="23:24" x14ac:dyDescent="0.2">
      <c r="W63878" s="25"/>
      <c r="X63878" s="25"/>
    </row>
    <row r="63879" spans="23:24" x14ac:dyDescent="0.2">
      <c r="W63879" s="25"/>
      <c r="X63879" s="25"/>
    </row>
    <row r="63880" spans="23:24" x14ac:dyDescent="0.2">
      <c r="W63880" s="25"/>
      <c r="X63880" s="25"/>
    </row>
    <row r="63881" spans="23:24" x14ac:dyDescent="0.2">
      <c r="W63881" s="25"/>
      <c r="X63881" s="25"/>
    </row>
    <row r="63882" spans="23:24" x14ac:dyDescent="0.2">
      <c r="W63882" s="25"/>
      <c r="X63882" s="25"/>
    </row>
    <row r="63883" spans="23:24" x14ac:dyDescent="0.2">
      <c r="W63883" s="25"/>
      <c r="X63883" s="25"/>
    </row>
    <row r="63884" spans="23:24" x14ac:dyDescent="0.2">
      <c r="W63884" s="25"/>
      <c r="X63884" s="25"/>
    </row>
    <row r="63885" spans="23:24" x14ac:dyDescent="0.2">
      <c r="W63885" s="25"/>
      <c r="X63885" s="25"/>
    </row>
    <row r="63886" spans="23:24" x14ac:dyDescent="0.2">
      <c r="W63886" s="25"/>
      <c r="X63886" s="25"/>
    </row>
    <row r="63887" spans="23:24" x14ac:dyDescent="0.2">
      <c r="W63887" s="25"/>
      <c r="X63887" s="25"/>
    </row>
    <row r="63888" spans="23:24" x14ac:dyDescent="0.2">
      <c r="W63888" s="25"/>
      <c r="X63888" s="25"/>
    </row>
    <row r="63889" spans="23:24" x14ac:dyDescent="0.2">
      <c r="W63889" s="25"/>
      <c r="X63889" s="25"/>
    </row>
    <row r="63890" spans="23:24" x14ac:dyDescent="0.2">
      <c r="W63890" s="25"/>
      <c r="X63890" s="25"/>
    </row>
    <row r="63891" spans="23:24" x14ac:dyDescent="0.2">
      <c r="W63891" s="25"/>
      <c r="X63891" s="25"/>
    </row>
    <row r="63892" spans="23:24" x14ac:dyDescent="0.2">
      <c r="W63892" s="25"/>
      <c r="X63892" s="25"/>
    </row>
    <row r="63893" spans="23:24" x14ac:dyDescent="0.2">
      <c r="W63893" s="25"/>
      <c r="X63893" s="25"/>
    </row>
    <row r="63894" spans="23:24" x14ac:dyDescent="0.2">
      <c r="W63894" s="25"/>
      <c r="X63894" s="25"/>
    </row>
    <row r="63895" spans="23:24" x14ac:dyDescent="0.2">
      <c r="W63895" s="25"/>
      <c r="X63895" s="25"/>
    </row>
    <row r="63896" spans="23:24" x14ac:dyDescent="0.2">
      <c r="W63896" s="25"/>
      <c r="X63896" s="25"/>
    </row>
    <row r="63897" spans="23:24" x14ac:dyDescent="0.2">
      <c r="W63897" s="25"/>
      <c r="X63897" s="25"/>
    </row>
    <row r="63898" spans="23:24" x14ac:dyDescent="0.2">
      <c r="W63898" s="25"/>
      <c r="X63898" s="25"/>
    </row>
    <row r="63899" spans="23:24" x14ac:dyDescent="0.2">
      <c r="W63899" s="25"/>
      <c r="X63899" s="25"/>
    </row>
    <row r="63900" spans="23:24" x14ac:dyDescent="0.2">
      <c r="W63900" s="25"/>
      <c r="X63900" s="25"/>
    </row>
    <row r="63901" spans="23:24" x14ac:dyDescent="0.2">
      <c r="W63901" s="25"/>
      <c r="X63901" s="25"/>
    </row>
    <row r="63902" spans="23:24" x14ac:dyDescent="0.2">
      <c r="W63902" s="25"/>
      <c r="X63902" s="25"/>
    </row>
    <row r="63903" spans="23:24" x14ac:dyDescent="0.2">
      <c r="W63903" s="25"/>
      <c r="X63903" s="25"/>
    </row>
    <row r="63904" spans="23:24" x14ac:dyDescent="0.2">
      <c r="W63904" s="25"/>
      <c r="X63904" s="25"/>
    </row>
    <row r="63905" spans="23:24" x14ac:dyDescent="0.2">
      <c r="W63905" s="25"/>
      <c r="X63905" s="25"/>
    </row>
    <row r="63906" spans="23:24" x14ac:dyDescent="0.2">
      <c r="W63906" s="25"/>
      <c r="X63906" s="25"/>
    </row>
    <row r="63907" spans="23:24" x14ac:dyDescent="0.2">
      <c r="W63907" s="25"/>
      <c r="X63907" s="25"/>
    </row>
    <row r="63908" spans="23:24" x14ac:dyDescent="0.2">
      <c r="W63908" s="25"/>
      <c r="X63908" s="25"/>
    </row>
    <row r="63909" spans="23:24" x14ac:dyDescent="0.2">
      <c r="W63909" s="25"/>
      <c r="X63909" s="25"/>
    </row>
    <row r="63910" spans="23:24" x14ac:dyDescent="0.2">
      <c r="W63910" s="25"/>
      <c r="X63910" s="25"/>
    </row>
    <row r="63911" spans="23:24" x14ac:dyDescent="0.2">
      <c r="W63911" s="25"/>
      <c r="X63911" s="25"/>
    </row>
    <row r="63912" spans="23:24" x14ac:dyDescent="0.2">
      <c r="W63912" s="25"/>
      <c r="X63912" s="25"/>
    </row>
    <row r="63913" spans="23:24" x14ac:dyDescent="0.2">
      <c r="W63913" s="25"/>
      <c r="X63913" s="25"/>
    </row>
    <row r="63914" spans="23:24" x14ac:dyDescent="0.2">
      <c r="W63914" s="25"/>
      <c r="X63914" s="25"/>
    </row>
    <row r="63915" spans="23:24" x14ac:dyDescent="0.2">
      <c r="W63915" s="25"/>
      <c r="X63915" s="25"/>
    </row>
    <row r="63916" spans="23:24" x14ac:dyDescent="0.2">
      <c r="W63916" s="25"/>
      <c r="X63916" s="25"/>
    </row>
    <row r="63917" spans="23:24" x14ac:dyDescent="0.2">
      <c r="W63917" s="25"/>
      <c r="X63917" s="25"/>
    </row>
    <row r="63918" spans="23:24" x14ac:dyDescent="0.2">
      <c r="W63918" s="25"/>
      <c r="X63918" s="25"/>
    </row>
    <row r="63919" spans="23:24" x14ac:dyDescent="0.2">
      <c r="W63919" s="25"/>
      <c r="X63919" s="25"/>
    </row>
    <row r="63920" spans="23:24" x14ac:dyDescent="0.2">
      <c r="W63920" s="25"/>
      <c r="X63920" s="25"/>
    </row>
    <row r="63921" spans="23:24" x14ac:dyDescent="0.2">
      <c r="W63921" s="25"/>
      <c r="X63921" s="25"/>
    </row>
    <row r="63922" spans="23:24" x14ac:dyDescent="0.2">
      <c r="W63922" s="25"/>
      <c r="X63922" s="25"/>
    </row>
    <row r="63923" spans="23:24" x14ac:dyDescent="0.2">
      <c r="W63923" s="25"/>
      <c r="X63923" s="25"/>
    </row>
    <row r="63924" spans="23:24" x14ac:dyDescent="0.2">
      <c r="W63924" s="25"/>
      <c r="X63924" s="25"/>
    </row>
    <row r="63925" spans="23:24" x14ac:dyDescent="0.2">
      <c r="W63925" s="25"/>
      <c r="X63925" s="25"/>
    </row>
    <row r="63926" spans="23:24" x14ac:dyDescent="0.2">
      <c r="W63926" s="25"/>
      <c r="X63926" s="25"/>
    </row>
    <row r="63927" spans="23:24" x14ac:dyDescent="0.2">
      <c r="W63927" s="25"/>
      <c r="X63927" s="25"/>
    </row>
    <row r="63928" spans="23:24" x14ac:dyDescent="0.2">
      <c r="W63928" s="25"/>
      <c r="X63928" s="25"/>
    </row>
    <row r="63929" spans="23:24" x14ac:dyDescent="0.2">
      <c r="W63929" s="25"/>
      <c r="X63929" s="25"/>
    </row>
    <row r="63930" spans="23:24" x14ac:dyDescent="0.2">
      <c r="W63930" s="25"/>
      <c r="X63930" s="25"/>
    </row>
    <row r="63931" spans="23:24" x14ac:dyDescent="0.2">
      <c r="W63931" s="25"/>
      <c r="X63931" s="25"/>
    </row>
    <row r="63932" spans="23:24" x14ac:dyDescent="0.2">
      <c r="W63932" s="25"/>
      <c r="X63932" s="25"/>
    </row>
    <row r="63933" spans="23:24" x14ac:dyDescent="0.2">
      <c r="W63933" s="25"/>
      <c r="X63933" s="25"/>
    </row>
    <row r="63934" spans="23:24" x14ac:dyDescent="0.2">
      <c r="W63934" s="25"/>
      <c r="X63934" s="25"/>
    </row>
    <row r="63935" spans="23:24" x14ac:dyDescent="0.2">
      <c r="W63935" s="25"/>
      <c r="X63935" s="25"/>
    </row>
    <row r="63936" spans="23:24" x14ac:dyDescent="0.2">
      <c r="W63936" s="25"/>
      <c r="X63936" s="25"/>
    </row>
    <row r="63937" spans="23:24" x14ac:dyDescent="0.2">
      <c r="W63937" s="25"/>
      <c r="X63937" s="25"/>
    </row>
    <row r="63938" spans="23:24" x14ac:dyDescent="0.2">
      <c r="W63938" s="25"/>
      <c r="X63938" s="25"/>
    </row>
    <row r="63939" spans="23:24" x14ac:dyDescent="0.2">
      <c r="W63939" s="25"/>
      <c r="X63939" s="25"/>
    </row>
    <row r="63940" spans="23:24" x14ac:dyDescent="0.2">
      <c r="W63940" s="25"/>
      <c r="X63940" s="25"/>
    </row>
    <row r="63941" spans="23:24" x14ac:dyDescent="0.2">
      <c r="W63941" s="25"/>
      <c r="X63941" s="25"/>
    </row>
    <row r="63942" spans="23:24" x14ac:dyDescent="0.2">
      <c r="W63942" s="25"/>
      <c r="X63942" s="25"/>
    </row>
    <row r="63943" spans="23:24" x14ac:dyDescent="0.2">
      <c r="W63943" s="25"/>
      <c r="X63943" s="25"/>
    </row>
    <row r="63944" spans="23:24" x14ac:dyDescent="0.2">
      <c r="W63944" s="25"/>
      <c r="X63944" s="25"/>
    </row>
    <row r="63945" spans="23:24" x14ac:dyDescent="0.2">
      <c r="W63945" s="25"/>
      <c r="X63945" s="25"/>
    </row>
    <row r="63946" spans="23:24" x14ac:dyDescent="0.2">
      <c r="W63946" s="25"/>
      <c r="X63946" s="25"/>
    </row>
    <row r="63947" spans="23:24" x14ac:dyDescent="0.2">
      <c r="W63947" s="25"/>
      <c r="X63947" s="25"/>
    </row>
    <row r="63948" spans="23:24" x14ac:dyDescent="0.2">
      <c r="W63948" s="25"/>
      <c r="X63948" s="25"/>
    </row>
    <row r="63949" spans="23:24" x14ac:dyDescent="0.2">
      <c r="W63949" s="25"/>
      <c r="X63949" s="25"/>
    </row>
    <row r="63950" spans="23:24" x14ac:dyDescent="0.2">
      <c r="W63950" s="25"/>
      <c r="X63950" s="25"/>
    </row>
    <row r="63951" spans="23:24" x14ac:dyDescent="0.2">
      <c r="W63951" s="25"/>
      <c r="X63951" s="25"/>
    </row>
    <row r="63952" spans="23:24" x14ac:dyDescent="0.2">
      <c r="W63952" s="25"/>
      <c r="X63952" s="25"/>
    </row>
    <row r="63953" spans="23:24" x14ac:dyDescent="0.2">
      <c r="W63953" s="25"/>
      <c r="X63953" s="25"/>
    </row>
    <row r="63954" spans="23:24" x14ac:dyDescent="0.2">
      <c r="W63954" s="25"/>
      <c r="X63954" s="25"/>
    </row>
    <row r="63955" spans="23:24" x14ac:dyDescent="0.2">
      <c r="W63955" s="25"/>
      <c r="X63955" s="25"/>
    </row>
    <row r="63956" spans="23:24" x14ac:dyDescent="0.2">
      <c r="W63956" s="25"/>
      <c r="X63956" s="25"/>
    </row>
    <row r="63957" spans="23:24" x14ac:dyDescent="0.2">
      <c r="W63957" s="25"/>
      <c r="X63957" s="25"/>
    </row>
    <row r="63958" spans="23:24" x14ac:dyDescent="0.2">
      <c r="W63958" s="25"/>
      <c r="X63958" s="25"/>
    </row>
    <row r="63959" spans="23:24" x14ac:dyDescent="0.2">
      <c r="W63959" s="25"/>
      <c r="X63959" s="25"/>
    </row>
    <row r="63960" spans="23:24" x14ac:dyDescent="0.2">
      <c r="W63960" s="25"/>
      <c r="X63960" s="25"/>
    </row>
    <row r="63961" spans="23:24" x14ac:dyDescent="0.2">
      <c r="W63961" s="25"/>
      <c r="X63961" s="25"/>
    </row>
    <row r="63962" spans="23:24" x14ac:dyDescent="0.2">
      <c r="W63962" s="25"/>
      <c r="X63962" s="25"/>
    </row>
    <row r="63963" spans="23:24" x14ac:dyDescent="0.2">
      <c r="W63963" s="25"/>
      <c r="X63963" s="25"/>
    </row>
    <row r="63964" spans="23:24" x14ac:dyDescent="0.2">
      <c r="W63964" s="25"/>
      <c r="X63964" s="25"/>
    </row>
    <row r="63965" spans="23:24" x14ac:dyDescent="0.2">
      <c r="W63965" s="25"/>
      <c r="X63965" s="25"/>
    </row>
    <row r="63966" spans="23:24" x14ac:dyDescent="0.2">
      <c r="W63966" s="25"/>
      <c r="X63966" s="25"/>
    </row>
    <row r="63967" spans="23:24" x14ac:dyDescent="0.2">
      <c r="W63967" s="25"/>
      <c r="X63967" s="25"/>
    </row>
    <row r="63968" spans="23:24" x14ac:dyDescent="0.2">
      <c r="W63968" s="25"/>
      <c r="X63968" s="25"/>
    </row>
    <row r="63969" spans="23:24" x14ac:dyDescent="0.2">
      <c r="W63969" s="25"/>
      <c r="X63969" s="25"/>
    </row>
    <row r="63970" spans="23:24" x14ac:dyDescent="0.2">
      <c r="W63970" s="25"/>
      <c r="X63970" s="25"/>
    </row>
    <row r="63971" spans="23:24" x14ac:dyDescent="0.2">
      <c r="W63971" s="25"/>
      <c r="X63971" s="25"/>
    </row>
    <row r="63972" spans="23:24" x14ac:dyDescent="0.2">
      <c r="W63972" s="25"/>
      <c r="X63972" s="25"/>
    </row>
    <row r="63973" spans="23:24" x14ac:dyDescent="0.2">
      <c r="W63973" s="25"/>
      <c r="X63973" s="25"/>
    </row>
    <row r="63974" spans="23:24" x14ac:dyDescent="0.2">
      <c r="W63974" s="25"/>
      <c r="X63974" s="25"/>
    </row>
    <row r="63975" spans="23:24" x14ac:dyDescent="0.2">
      <c r="W63975" s="25"/>
      <c r="X63975" s="25"/>
    </row>
    <row r="63976" spans="23:24" x14ac:dyDescent="0.2">
      <c r="W63976" s="25"/>
      <c r="X63976" s="25"/>
    </row>
    <row r="63977" spans="23:24" x14ac:dyDescent="0.2">
      <c r="W63977" s="25"/>
      <c r="X63977" s="25"/>
    </row>
    <row r="63978" spans="23:24" x14ac:dyDescent="0.2">
      <c r="W63978" s="25"/>
      <c r="X63978" s="25"/>
    </row>
    <row r="63979" spans="23:24" x14ac:dyDescent="0.2">
      <c r="W63979" s="25"/>
      <c r="X63979" s="25"/>
    </row>
    <row r="63980" spans="23:24" x14ac:dyDescent="0.2">
      <c r="W63980" s="25"/>
      <c r="X63980" s="25"/>
    </row>
    <row r="63981" spans="23:24" x14ac:dyDescent="0.2">
      <c r="W63981" s="25"/>
      <c r="X63981" s="25"/>
    </row>
    <row r="63982" spans="23:24" x14ac:dyDescent="0.2">
      <c r="W63982" s="25"/>
      <c r="X63982" s="25"/>
    </row>
    <row r="63983" spans="23:24" x14ac:dyDescent="0.2">
      <c r="W63983" s="25"/>
      <c r="X63983" s="25"/>
    </row>
    <row r="63984" spans="23:24" x14ac:dyDescent="0.2">
      <c r="W63984" s="25"/>
      <c r="X63984" s="25"/>
    </row>
    <row r="63985" spans="23:24" x14ac:dyDescent="0.2">
      <c r="W63985" s="25"/>
      <c r="X63985" s="25"/>
    </row>
    <row r="63986" spans="23:24" x14ac:dyDescent="0.2">
      <c r="W63986" s="25"/>
      <c r="X63986" s="25"/>
    </row>
    <row r="63987" spans="23:24" x14ac:dyDescent="0.2">
      <c r="W63987" s="25"/>
      <c r="X63987" s="25"/>
    </row>
    <row r="63988" spans="23:24" x14ac:dyDescent="0.2">
      <c r="W63988" s="25"/>
      <c r="X63988" s="25"/>
    </row>
    <row r="63989" spans="23:24" x14ac:dyDescent="0.2">
      <c r="W63989" s="25"/>
      <c r="X63989" s="25"/>
    </row>
    <row r="63990" spans="23:24" x14ac:dyDescent="0.2">
      <c r="W63990" s="25"/>
      <c r="X63990" s="25"/>
    </row>
    <row r="63991" spans="23:24" x14ac:dyDescent="0.2">
      <c r="W63991" s="25"/>
      <c r="X63991" s="25"/>
    </row>
    <row r="63992" spans="23:24" x14ac:dyDescent="0.2">
      <c r="W63992" s="25"/>
      <c r="X63992" s="25"/>
    </row>
    <row r="63993" spans="23:24" x14ac:dyDescent="0.2">
      <c r="W63993" s="25"/>
      <c r="X63993" s="25"/>
    </row>
    <row r="63994" spans="23:24" x14ac:dyDescent="0.2">
      <c r="W63994" s="25"/>
      <c r="X63994" s="25"/>
    </row>
    <row r="63995" spans="23:24" x14ac:dyDescent="0.2">
      <c r="W63995" s="25"/>
      <c r="X63995" s="25"/>
    </row>
    <row r="63996" spans="23:24" x14ac:dyDescent="0.2">
      <c r="W63996" s="25"/>
      <c r="X63996" s="25"/>
    </row>
    <row r="63997" spans="23:24" x14ac:dyDescent="0.2">
      <c r="W63997" s="25"/>
      <c r="X63997" s="25"/>
    </row>
    <row r="63998" spans="23:24" x14ac:dyDescent="0.2">
      <c r="W63998" s="25"/>
      <c r="X63998" s="25"/>
    </row>
    <row r="63999" spans="23:24" x14ac:dyDescent="0.2">
      <c r="W63999" s="25"/>
      <c r="X63999" s="25"/>
    </row>
    <row r="64000" spans="23:24" x14ac:dyDescent="0.2">
      <c r="W64000" s="25"/>
      <c r="X64000" s="25"/>
    </row>
    <row r="64001" spans="23:24" x14ac:dyDescent="0.2">
      <c r="W64001" s="25"/>
      <c r="X64001" s="25"/>
    </row>
    <row r="64002" spans="23:24" x14ac:dyDescent="0.2">
      <c r="W64002" s="25"/>
      <c r="X64002" s="25"/>
    </row>
    <row r="64003" spans="23:24" x14ac:dyDescent="0.2">
      <c r="W64003" s="25"/>
      <c r="X64003" s="25"/>
    </row>
    <row r="64004" spans="23:24" x14ac:dyDescent="0.2">
      <c r="W64004" s="25"/>
      <c r="X64004" s="25"/>
    </row>
    <row r="64005" spans="23:24" x14ac:dyDescent="0.2">
      <c r="W64005" s="25"/>
      <c r="X64005" s="25"/>
    </row>
    <row r="64006" spans="23:24" x14ac:dyDescent="0.2">
      <c r="W64006" s="25"/>
      <c r="X64006" s="25"/>
    </row>
    <row r="64007" spans="23:24" x14ac:dyDescent="0.2">
      <c r="W64007" s="25"/>
      <c r="X64007" s="25"/>
    </row>
    <row r="64008" spans="23:24" x14ac:dyDescent="0.2">
      <c r="W64008" s="25"/>
      <c r="X64008" s="25"/>
    </row>
    <row r="64009" spans="23:24" x14ac:dyDescent="0.2">
      <c r="W64009" s="25"/>
      <c r="X64009" s="25"/>
    </row>
    <row r="64010" spans="23:24" x14ac:dyDescent="0.2">
      <c r="W64010" s="25"/>
      <c r="X64010" s="25"/>
    </row>
    <row r="64011" spans="23:24" x14ac:dyDescent="0.2">
      <c r="W64011" s="25"/>
      <c r="X64011" s="25"/>
    </row>
    <row r="64012" spans="23:24" x14ac:dyDescent="0.2">
      <c r="W64012" s="25"/>
      <c r="X64012" s="25"/>
    </row>
    <row r="64013" spans="23:24" x14ac:dyDescent="0.2">
      <c r="W64013" s="25"/>
      <c r="X64013" s="25"/>
    </row>
    <row r="64014" spans="23:24" x14ac:dyDescent="0.2">
      <c r="W64014" s="25"/>
      <c r="X64014" s="25"/>
    </row>
    <row r="64015" spans="23:24" x14ac:dyDescent="0.2">
      <c r="W64015" s="25"/>
      <c r="X64015" s="25"/>
    </row>
    <row r="64016" spans="23:24" x14ac:dyDescent="0.2">
      <c r="W64016" s="25"/>
      <c r="X64016" s="25"/>
    </row>
    <row r="64017" spans="23:24" x14ac:dyDescent="0.2">
      <c r="W64017" s="25"/>
      <c r="X64017" s="25"/>
    </row>
    <row r="64018" spans="23:24" x14ac:dyDescent="0.2">
      <c r="W64018" s="25"/>
      <c r="X64018" s="25"/>
    </row>
    <row r="64019" spans="23:24" x14ac:dyDescent="0.2">
      <c r="W64019" s="25"/>
      <c r="X64019" s="25"/>
    </row>
    <row r="64020" spans="23:24" x14ac:dyDescent="0.2">
      <c r="W64020" s="25"/>
      <c r="X64020" s="25"/>
    </row>
    <row r="64021" spans="23:24" x14ac:dyDescent="0.2">
      <c r="W64021" s="25"/>
      <c r="X64021" s="25"/>
    </row>
    <row r="64022" spans="23:24" x14ac:dyDescent="0.2">
      <c r="W64022" s="25"/>
      <c r="X64022" s="25"/>
    </row>
    <row r="64023" spans="23:24" x14ac:dyDescent="0.2">
      <c r="W64023" s="25"/>
      <c r="X64023" s="25"/>
    </row>
    <row r="64024" spans="23:24" x14ac:dyDescent="0.2">
      <c r="W64024" s="25"/>
      <c r="X64024" s="25"/>
    </row>
    <row r="64025" spans="23:24" x14ac:dyDescent="0.2">
      <c r="W64025" s="25"/>
      <c r="X64025" s="25"/>
    </row>
    <row r="64026" spans="23:24" x14ac:dyDescent="0.2">
      <c r="W64026" s="25"/>
      <c r="X64026" s="25"/>
    </row>
    <row r="64027" spans="23:24" x14ac:dyDescent="0.2">
      <c r="W64027" s="25"/>
      <c r="X64027" s="25"/>
    </row>
    <row r="64028" spans="23:24" x14ac:dyDescent="0.2">
      <c r="W64028" s="25"/>
      <c r="X64028" s="25"/>
    </row>
    <row r="64029" spans="23:24" x14ac:dyDescent="0.2">
      <c r="W64029" s="25"/>
      <c r="X64029" s="25"/>
    </row>
    <row r="64030" spans="23:24" x14ac:dyDescent="0.2">
      <c r="W64030" s="25"/>
      <c r="X64030" s="25"/>
    </row>
    <row r="64031" spans="23:24" x14ac:dyDescent="0.2">
      <c r="W64031" s="25"/>
      <c r="X64031" s="25"/>
    </row>
    <row r="64032" spans="23:24" x14ac:dyDescent="0.2">
      <c r="W64032" s="25"/>
      <c r="X64032" s="25"/>
    </row>
    <row r="64033" spans="23:24" x14ac:dyDescent="0.2">
      <c r="W64033" s="25"/>
      <c r="X64033" s="25"/>
    </row>
    <row r="64034" spans="23:24" x14ac:dyDescent="0.2">
      <c r="W64034" s="25"/>
      <c r="X64034" s="25"/>
    </row>
    <row r="64035" spans="23:24" x14ac:dyDescent="0.2">
      <c r="W64035" s="25"/>
      <c r="X64035" s="25"/>
    </row>
    <row r="64036" spans="23:24" x14ac:dyDescent="0.2">
      <c r="W64036" s="25"/>
      <c r="X64036" s="25"/>
    </row>
    <row r="64037" spans="23:24" x14ac:dyDescent="0.2">
      <c r="W64037" s="25"/>
      <c r="X64037" s="25"/>
    </row>
    <row r="64038" spans="23:24" x14ac:dyDescent="0.2">
      <c r="W64038" s="25"/>
      <c r="X64038" s="25"/>
    </row>
    <row r="64039" spans="23:24" x14ac:dyDescent="0.2">
      <c r="W64039" s="25"/>
      <c r="X64039" s="25"/>
    </row>
    <row r="64040" spans="23:24" x14ac:dyDescent="0.2">
      <c r="W64040" s="25"/>
      <c r="X64040" s="25"/>
    </row>
    <row r="64041" spans="23:24" x14ac:dyDescent="0.2">
      <c r="W64041" s="25"/>
      <c r="X64041" s="25"/>
    </row>
    <row r="64042" spans="23:24" x14ac:dyDescent="0.2">
      <c r="W64042" s="25"/>
      <c r="X64042" s="25"/>
    </row>
    <row r="64043" spans="23:24" x14ac:dyDescent="0.2">
      <c r="W64043" s="25"/>
      <c r="X64043" s="25"/>
    </row>
    <row r="64044" spans="23:24" x14ac:dyDescent="0.2">
      <c r="W64044" s="25"/>
      <c r="X64044" s="25"/>
    </row>
    <row r="64045" spans="23:24" x14ac:dyDescent="0.2">
      <c r="W64045" s="25"/>
      <c r="X64045" s="25"/>
    </row>
    <row r="64046" spans="23:24" x14ac:dyDescent="0.2">
      <c r="W64046" s="25"/>
      <c r="X64046" s="25"/>
    </row>
    <row r="64047" spans="23:24" x14ac:dyDescent="0.2">
      <c r="W64047" s="25"/>
      <c r="X64047" s="25"/>
    </row>
    <row r="64048" spans="23:24" x14ac:dyDescent="0.2">
      <c r="W64048" s="25"/>
      <c r="X64048" s="25"/>
    </row>
    <row r="64049" spans="23:24" x14ac:dyDescent="0.2">
      <c r="W64049" s="25"/>
      <c r="X64049" s="25"/>
    </row>
    <row r="64050" spans="23:24" x14ac:dyDescent="0.2">
      <c r="W64050" s="25"/>
      <c r="X64050" s="25"/>
    </row>
    <row r="64051" spans="23:24" x14ac:dyDescent="0.2">
      <c r="W64051" s="25"/>
      <c r="X64051" s="25"/>
    </row>
    <row r="64052" spans="23:24" x14ac:dyDescent="0.2">
      <c r="W64052" s="25"/>
      <c r="X64052" s="25"/>
    </row>
    <row r="64053" spans="23:24" x14ac:dyDescent="0.2">
      <c r="W64053" s="25"/>
      <c r="X64053" s="25"/>
    </row>
    <row r="64054" spans="23:24" x14ac:dyDescent="0.2">
      <c r="W64054" s="25"/>
      <c r="X64054" s="25"/>
    </row>
    <row r="64055" spans="23:24" x14ac:dyDescent="0.2">
      <c r="W64055" s="25"/>
      <c r="X64055" s="25"/>
    </row>
    <row r="64056" spans="23:24" x14ac:dyDescent="0.2">
      <c r="W64056" s="25"/>
      <c r="X64056" s="25"/>
    </row>
    <row r="64057" spans="23:24" x14ac:dyDescent="0.2">
      <c r="W64057" s="25"/>
      <c r="X64057" s="25"/>
    </row>
    <row r="64058" spans="23:24" x14ac:dyDescent="0.2">
      <c r="W64058" s="25"/>
      <c r="X64058" s="25"/>
    </row>
    <row r="64059" spans="23:24" x14ac:dyDescent="0.2">
      <c r="W64059" s="25"/>
      <c r="X64059" s="25"/>
    </row>
    <row r="64060" spans="23:24" x14ac:dyDescent="0.2">
      <c r="W64060" s="25"/>
      <c r="X64060" s="25"/>
    </row>
    <row r="64061" spans="23:24" x14ac:dyDescent="0.2">
      <c r="W64061" s="25"/>
      <c r="X64061" s="25"/>
    </row>
    <row r="64062" spans="23:24" x14ac:dyDescent="0.2">
      <c r="W64062" s="25"/>
      <c r="X64062" s="25"/>
    </row>
    <row r="64063" spans="23:24" x14ac:dyDescent="0.2">
      <c r="W64063" s="25"/>
      <c r="X64063" s="25"/>
    </row>
    <row r="64064" spans="23:24" x14ac:dyDescent="0.2">
      <c r="W64064" s="25"/>
      <c r="X64064" s="25"/>
    </row>
    <row r="64065" spans="23:24" x14ac:dyDescent="0.2">
      <c r="W64065" s="25"/>
      <c r="X64065" s="25"/>
    </row>
    <row r="64066" spans="23:24" x14ac:dyDescent="0.2">
      <c r="W64066" s="25"/>
      <c r="X64066" s="25"/>
    </row>
    <row r="64067" spans="23:24" x14ac:dyDescent="0.2">
      <c r="W64067" s="25"/>
      <c r="X64067" s="25"/>
    </row>
    <row r="64068" spans="23:24" x14ac:dyDescent="0.2">
      <c r="W64068" s="25"/>
      <c r="X64068" s="25"/>
    </row>
    <row r="64069" spans="23:24" x14ac:dyDescent="0.2">
      <c r="W64069" s="25"/>
      <c r="X64069" s="25"/>
    </row>
    <row r="64070" spans="23:24" x14ac:dyDescent="0.2">
      <c r="W64070" s="25"/>
      <c r="X64070" s="25"/>
    </row>
    <row r="64071" spans="23:24" x14ac:dyDescent="0.2">
      <c r="W64071" s="25"/>
      <c r="X64071" s="25"/>
    </row>
    <row r="64072" spans="23:24" x14ac:dyDescent="0.2">
      <c r="W64072" s="25"/>
      <c r="X64072" s="25"/>
    </row>
    <row r="64073" spans="23:24" x14ac:dyDescent="0.2">
      <c r="W64073" s="25"/>
      <c r="X64073" s="25"/>
    </row>
    <row r="64074" spans="23:24" x14ac:dyDescent="0.2">
      <c r="W64074" s="25"/>
      <c r="X64074" s="25"/>
    </row>
    <row r="64075" spans="23:24" x14ac:dyDescent="0.2">
      <c r="W64075" s="25"/>
      <c r="X64075" s="25"/>
    </row>
    <row r="64076" spans="23:24" x14ac:dyDescent="0.2">
      <c r="W64076" s="25"/>
      <c r="X64076" s="25"/>
    </row>
    <row r="64077" spans="23:24" x14ac:dyDescent="0.2">
      <c r="W64077" s="25"/>
      <c r="X64077" s="25"/>
    </row>
    <row r="64078" spans="23:24" x14ac:dyDescent="0.2">
      <c r="W64078" s="25"/>
      <c r="X64078" s="25"/>
    </row>
    <row r="64079" spans="23:24" x14ac:dyDescent="0.2">
      <c r="W64079" s="25"/>
      <c r="X64079" s="25"/>
    </row>
    <row r="64080" spans="23:24" x14ac:dyDescent="0.2">
      <c r="W64080" s="25"/>
      <c r="X64080" s="25"/>
    </row>
    <row r="64081" spans="23:24" x14ac:dyDescent="0.2">
      <c r="W64081" s="25"/>
      <c r="X64081" s="25"/>
    </row>
    <row r="64082" spans="23:24" x14ac:dyDescent="0.2">
      <c r="W64082" s="25"/>
      <c r="X64082" s="25"/>
    </row>
    <row r="64083" spans="23:24" x14ac:dyDescent="0.2">
      <c r="W64083" s="25"/>
      <c r="X64083" s="25"/>
    </row>
    <row r="64084" spans="23:24" x14ac:dyDescent="0.2">
      <c r="W64084" s="25"/>
      <c r="X64084" s="25"/>
    </row>
    <row r="64085" spans="23:24" x14ac:dyDescent="0.2">
      <c r="W64085" s="25"/>
      <c r="X64085" s="25"/>
    </row>
    <row r="64086" spans="23:24" x14ac:dyDescent="0.2">
      <c r="W64086" s="25"/>
      <c r="X64086" s="25"/>
    </row>
    <row r="64087" spans="23:24" x14ac:dyDescent="0.2">
      <c r="W64087" s="25"/>
      <c r="X64087" s="25"/>
    </row>
    <row r="64088" spans="23:24" x14ac:dyDescent="0.2">
      <c r="W64088" s="25"/>
      <c r="X64088" s="25"/>
    </row>
    <row r="64089" spans="23:24" x14ac:dyDescent="0.2">
      <c r="W64089" s="25"/>
      <c r="X64089" s="25"/>
    </row>
    <row r="64090" spans="23:24" x14ac:dyDescent="0.2">
      <c r="W64090" s="25"/>
      <c r="X64090" s="25"/>
    </row>
    <row r="64091" spans="23:24" x14ac:dyDescent="0.2">
      <c r="W64091" s="25"/>
      <c r="X64091" s="25"/>
    </row>
    <row r="64092" spans="23:24" x14ac:dyDescent="0.2">
      <c r="W64092" s="25"/>
      <c r="X64092" s="25"/>
    </row>
    <row r="64093" spans="23:24" x14ac:dyDescent="0.2">
      <c r="W64093" s="25"/>
      <c r="X64093" s="25"/>
    </row>
    <row r="64094" spans="23:24" x14ac:dyDescent="0.2">
      <c r="W64094" s="25"/>
      <c r="X64094" s="25"/>
    </row>
    <row r="64095" spans="23:24" x14ac:dyDescent="0.2">
      <c r="W64095" s="25"/>
      <c r="X64095" s="25"/>
    </row>
    <row r="64096" spans="23:24" x14ac:dyDescent="0.2">
      <c r="W64096" s="25"/>
      <c r="X64096" s="25"/>
    </row>
    <row r="64097" spans="23:24" x14ac:dyDescent="0.2">
      <c r="W64097" s="25"/>
      <c r="X64097" s="25"/>
    </row>
    <row r="64098" spans="23:24" x14ac:dyDescent="0.2">
      <c r="W64098" s="25"/>
      <c r="X64098" s="25"/>
    </row>
    <row r="64099" spans="23:24" x14ac:dyDescent="0.2">
      <c r="W64099" s="25"/>
      <c r="X64099" s="25"/>
    </row>
    <row r="64100" spans="23:24" x14ac:dyDescent="0.2">
      <c r="W64100" s="25"/>
      <c r="X64100" s="25"/>
    </row>
    <row r="64101" spans="23:24" x14ac:dyDescent="0.2">
      <c r="W64101" s="25"/>
      <c r="X64101" s="25"/>
    </row>
    <row r="64102" spans="23:24" x14ac:dyDescent="0.2">
      <c r="W64102" s="25"/>
      <c r="X64102" s="25"/>
    </row>
    <row r="64103" spans="23:24" x14ac:dyDescent="0.2">
      <c r="W64103" s="25"/>
      <c r="X64103" s="25"/>
    </row>
    <row r="64104" spans="23:24" x14ac:dyDescent="0.2">
      <c r="W64104" s="25"/>
      <c r="X64104" s="25"/>
    </row>
    <row r="64105" spans="23:24" x14ac:dyDescent="0.2">
      <c r="W64105" s="25"/>
      <c r="X64105" s="25"/>
    </row>
    <row r="64106" spans="23:24" x14ac:dyDescent="0.2">
      <c r="W64106" s="25"/>
      <c r="X64106" s="25"/>
    </row>
    <row r="64107" spans="23:24" x14ac:dyDescent="0.2">
      <c r="W64107" s="25"/>
      <c r="X64107" s="25"/>
    </row>
    <row r="64108" spans="23:24" x14ac:dyDescent="0.2">
      <c r="W64108" s="25"/>
      <c r="X64108" s="25"/>
    </row>
    <row r="64109" spans="23:24" x14ac:dyDescent="0.2">
      <c r="W64109" s="25"/>
      <c r="X64109" s="25"/>
    </row>
    <row r="64110" spans="23:24" x14ac:dyDescent="0.2">
      <c r="W64110" s="25"/>
      <c r="X64110" s="25"/>
    </row>
    <row r="64111" spans="23:24" x14ac:dyDescent="0.2">
      <c r="W64111" s="25"/>
      <c r="X64111" s="25"/>
    </row>
    <row r="64112" spans="23:24" x14ac:dyDescent="0.2">
      <c r="W64112" s="25"/>
      <c r="X64112" s="25"/>
    </row>
    <row r="64113" spans="23:24" x14ac:dyDescent="0.2">
      <c r="W64113" s="25"/>
      <c r="X64113" s="25"/>
    </row>
    <row r="64114" spans="23:24" x14ac:dyDescent="0.2">
      <c r="W64114" s="25"/>
      <c r="X64114" s="25"/>
    </row>
    <row r="64115" spans="23:24" x14ac:dyDescent="0.2">
      <c r="W64115" s="25"/>
      <c r="X64115" s="25"/>
    </row>
    <row r="64116" spans="23:24" x14ac:dyDescent="0.2">
      <c r="W64116" s="25"/>
      <c r="X64116" s="25"/>
    </row>
    <row r="64117" spans="23:24" x14ac:dyDescent="0.2">
      <c r="W64117" s="25"/>
      <c r="X64117" s="25"/>
    </row>
    <row r="64118" spans="23:24" x14ac:dyDescent="0.2">
      <c r="W64118" s="25"/>
      <c r="X64118" s="25"/>
    </row>
    <row r="64119" spans="23:24" x14ac:dyDescent="0.2">
      <c r="W64119" s="25"/>
      <c r="X64119" s="25"/>
    </row>
    <row r="64120" spans="23:24" x14ac:dyDescent="0.2">
      <c r="W64120" s="25"/>
      <c r="X64120" s="25"/>
    </row>
    <row r="64121" spans="23:24" x14ac:dyDescent="0.2">
      <c r="W64121" s="25"/>
      <c r="X64121" s="25"/>
    </row>
    <row r="64122" spans="23:24" x14ac:dyDescent="0.2">
      <c r="W64122" s="25"/>
      <c r="X64122" s="25"/>
    </row>
    <row r="64123" spans="23:24" x14ac:dyDescent="0.2">
      <c r="W64123" s="25"/>
      <c r="X64123" s="25"/>
    </row>
    <row r="64124" spans="23:24" x14ac:dyDescent="0.2">
      <c r="W64124" s="25"/>
      <c r="X64124" s="25"/>
    </row>
    <row r="64125" spans="23:24" x14ac:dyDescent="0.2">
      <c r="W64125" s="25"/>
      <c r="X64125" s="25"/>
    </row>
    <row r="64126" spans="23:24" x14ac:dyDescent="0.2">
      <c r="W64126" s="25"/>
      <c r="X64126" s="25"/>
    </row>
    <row r="64127" spans="23:24" x14ac:dyDescent="0.2">
      <c r="W64127" s="25"/>
      <c r="X64127" s="25"/>
    </row>
    <row r="64128" spans="23:24" x14ac:dyDescent="0.2">
      <c r="W64128" s="25"/>
      <c r="X64128" s="25"/>
    </row>
    <row r="64129" spans="23:24" x14ac:dyDescent="0.2">
      <c r="W64129" s="25"/>
      <c r="X64129" s="25"/>
    </row>
    <row r="64130" spans="23:24" x14ac:dyDescent="0.2">
      <c r="W64130" s="25"/>
      <c r="X64130" s="25"/>
    </row>
    <row r="64131" spans="23:24" x14ac:dyDescent="0.2">
      <c r="W64131" s="25"/>
      <c r="X64131" s="25"/>
    </row>
    <row r="64132" spans="23:24" x14ac:dyDescent="0.2">
      <c r="W64132" s="25"/>
      <c r="X64132" s="25"/>
    </row>
    <row r="64133" spans="23:24" x14ac:dyDescent="0.2">
      <c r="W64133" s="25"/>
      <c r="X64133" s="25"/>
    </row>
    <row r="64134" spans="23:24" x14ac:dyDescent="0.2">
      <c r="W64134" s="25"/>
      <c r="X64134" s="25"/>
    </row>
    <row r="64135" spans="23:24" x14ac:dyDescent="0.2">
      <c r="W64135" s="25"/>
      <c r="X64135" s="25"/>
    </row>
    <row r="64136" spans="23:24" x14ac:dyDescent="0.2">
      <c r="W64136" s="25"/>
      <c r="X64136" s="25"/>
    </row>
    <row r="64137" spans="23:24" x14ac:dyDescent="0.2">
      <c r="W64137" s="25"/>
      <c r="X64137" s="25"/>
    </row>
    <row r="64138" spans="23:24" x14ac:dyDescent="0.2">
      <c r="W64138" s="25"/>
      <c r="X64138" s="25"/>
    </row>
    <row r="64139" spans="23:24" x14ac:dyDescent="0.2">
      <c r="W64139" s="25"/>
      <c r="X64139" s="25"/>
    </row>
    <row r="64140" spans="23:24" x14ac:dyDescent="0.2">
      <c r="W64140" s="25"/>
      <c r="X64140" s="25"/>
    </row>
    <row r="64141" spans="23:24" x14ac:dyDescent="0.2">
      <c r="W64141" s="25"/>
      <c r="X64141" s="25"/>
    </row>
    <row r="64142" spans="23:24" x14ac:dyDescent="0.2">
      <c r="W64142" s="25"/>
      <c r="X64142" s="25"/>
    </row>
    <row r="64143" spans="23:24" x14ac:dyDescent="0.2">
      <c r="W64143" s="25"/>
      <c r="X64143" s="25"/>
    </row>
    <row r="64144" spans="23:24" x14ac:dyDescent="0.2">
      <c r="W64144" s="25"/>
      <c r="X64144" s="25"/>
    </row>
    <row r="64145" spans="23:24" x14ac:dyDescent="0.2">
      <c r="W64145" s="25"/>
      <c r="X64145" s="25"/>
    </row>
    <row r="64146" spans="23:24" x14ac:dyDescent="0.2">
      <c r="W64146" s="25"/>
      <c r="X64146" s="25"/>
    </row>
    <row r="64147" spans="23:24" x14ac:dyDescent="0.2">
      <c r="W64147" s="25"/>
      <c r="X64147" s="25"/>
    </row>
    <row r="64148" spans="23:24" x14ac:dyDescent="0.2">
      <c r="W64148" s="25"/>
      <c r="X64148" s="25"/>
    </row>
    <row r="64149" spans="23:24" x14ac:dyDescent="0.2">
      <c r="W64149" s="25"/>
      <c r="X64149" s="25"/>
    </row>
    <row r="64150" spans="23:24" x14ac:dyDescent="0.2">
      <c r="W64150" s="25"/>
      <c r="X64150" s="25"/>
    </row>
    <row r="64151" spans="23:24" x14ac:dyDescent="0.2">
      <c r="W64151" s="25"/>
      <c r="X64151" s="25"/>
    </row>
    <row r="64152" spans="23:24" x14ac:dyDescent="0.2">
      <c r="W64152" s="25"/>
      <c r="X64152" s="25"/>
    </row>
    <row r="64153" spans="23:24" x14ac:dyDescent="0.2">
      <c r="W64153" s="25"/>
      <c r="X64153" s="25"/>
    </row>
    <row r="64154" spans="23:24" x14ac:dyDescent="0.2">
      <c r="W64154" s="25"/>
      <c r="X64154" s="25"/>
    </row>
    <row r="64155" spans="23:24" x14ac:dyDescent="0.2">
      <c r="W64155" s="25"/>
      <c r="X64155" s="25"/>
    </row>
    <row r="64156" spans="23:24" x14ac:dyDescent="0.2">
      <c r="W64156" s="25"/>
      <c r="X64156" s="25"/>
    </row>
    <row r="64157" spans="23:24" x14ac:dyDescent="0.2">
      <c r="W64157" s="25"/>
      <c r="X64157" s="25"/>
    </row>
    <row r="64158" spans="23:24" x14ac:dyDescent="0.2">
      <c r="W64158" s="25"/>
      <c r="X64158" s="25"/>
    </row>
    <row r="64159" spans="23:24" x14ac:dyDescent="0.2">
      <c r="W64159" s="25"/>
      <c r="X64159" s="25"/>
    </row>
    <row r="64160" spans="23:24" x14ac:dyDescent="0.2">
      <c r="W64160" s="25"/>
      <c r="X64160" s="25"/>
    </row>
    <row r="64161" spans="23:24" x14ac:dyDescent="0.2">
      <c r="W64161" s="25"/>
      <c r="X64161" s="25"/>
    </row>
    <row r="64162" spans="23:24" x14ac:dyDescent="0.2">
      <c r="W64162" s="25"/>
      <c r="X64162" s="25"/>
    </row>
    <row r="64163" spans="23:24" x14ac:dyDescent="0.2">
      <c r="W64163" s="25"/>
      <c r="X64163" s="25"/>
    </row>
    <row r="64164" spans="23:24" x14ac:dyDescent="0.2">
      <c r="W64164" s="25"/>
      <c r="X64164" s="25"/>
    </row>
    <row r="64165" spans="23:24" x14ac:dyDescent="0.2">
      <c r="W64165" s="25"/>
      <c r="X64165" s="25"/>
    </row>
    <row r="64166" spans="23:24" x14ac:dyDescent="0.2">
      <c r="W64166" s="25"/>
      <c r="X64166" s="25"/>
    </row>
    <row r="64167" spans="23:24" x14ac:dyDescent="0.2">
      <c r="W64167" s="25"/>
      <c r="X64167" s="25"/>
    </row>
    <row r="64168" spans="23:24" x14ac:dyDescent="0.2">
      <c r="W64168" s="25"/>
      <c r="X64168" s="25"/>
    </row>
    <row r="64169" spans="23:24" x14ac:dyDescent="0.2">
      <c r="W64169" s="25"/>
      <c r="X64169" s="25"/>
    </row>
    <row r="64170" spans="23:24" x14ac:dyDescent="0.2">
      <c r="W64170" s="25"/>
      <c r="X64170" s="25"/>
    </row>
    <row r="64171" spans="23:24" x14ac:dyDescent="0.2">
      <c r="W64171" s="25"/>
      <c r="X64171" s="25"/>
    </row>
    <row r="64172" spans="23:24" x14ac:dyDescent="0.2">
      <c r="W64172" s="25"/>
      <c r="X64172" s="25"/>
    </row>
    <row r="64173" spans="23:24" x14ac:dyDescent="0.2">
      <c r="W64173" s="25"/>
      <c r="X64173" s="25"/>
    </row>
    <row r="64174" spans="23:24" x14ac:dyDescent="0.2">
      <c r="W64174" s="25"/>
      <c r="X64174" s="25"/>
    </row>
    <row r="64175" spans="23:24" x14ac:dyDescent="0.2">
      <c r="W64175" s="25"/>
      <c r="X64175" s="25"/>
    </row>
    <row r="64176" spans="23:24" x14ac:dyDescent="0.2">
      <c r="W64176" s="25"/>
      <c r="X64176" s="25"/>
    </row>
    <row r="64177" spans="23:24" x14ac:dyDescent="0.2">
      <c r="W64177" s="25"/>
      <c r="X64177" s="25"/>
    </row>
    <row r="64178" spans="23:24" x14ac:dyDescent="0.2">
      <c r="W64178" s="25"/>
      <c r="X64178" s="25"/>
    </row>
    <row r="64179" spans="23:24" x14ac:dyDescent="0.2">
      <c r="W64179" s="25"/>
      <c r="X64179" s="25"/>
    </row>
    <row r="64180" spans="23:24" x14ac:dyDescent="0.2">
      <c r="W64180" s="25"/>
      <c r="X64180" s="25"/>
    </row>
    <row r="64181" spans="23:24" x14ac:dyDescent="0.2">
      <c r="W64181" s="25"/>
      <c r="X64181" s="25"/>
    </row>
    <row r="64182" spans="23:24" x14ac:dyDescent="0.2">
      <c r="W64182" s="25"/>
      <c r="X64182" s="25"/>
    </row>
    <row r="64183" spans="23:24" x14ac:dyDescent="0.2">
      <c r="W64183" s="25"/>
      <c r="X64183" s="25"/>
    </row>
    <row r="64184" spans="23:24" x14ac:dyDescent="0.2">
      <c r="W64184" s="25"/>
      <c r="X64184" s="25"/>
    </row>
    <row r="64185" spans="23:24" x14ac:dyDescent="0.2">
      <c r="W64185" s="25"/>
      <c r="X64185" s="25"/>
    </row>
    <row r="64186" spans="23:24" x14ac:dyDescent="0.2">
      <c r="W64186" s="25"/>
      <c r="X64186" s="25"/>
    </row>
    <row r="64187" spans="23:24" x14ac:dyDescent="0.2">
      <c r="W64187" s="25"/>
      <c r="X64187" s="25"/>
    </row>
    <row r="64188" spans="23:24" x14ac:dyDescent="0.2">
      <c r="W64188" s="25"/>
      <c r="X64188" s="25"/>
    </row>
    <row r="64189" spans="23:24" x14ac:dyDescent="0.2">
      <c r="W64189" s="25"/>
      <c r="X64189" s="25"/>
    </row>
    <row r="64190" spans="23:24" x14ac:dyDescent="0.2">
      <c r="W64190" s="25"/>
      <c r="X64190" s="25"/>
    </row>
    <row r="64191" spans="23:24" x14ac:dyDescent="0.2">
      <c r="W64191" s="25"/>
      <c r="X64191" s="25"/>
    </row>
    <row r="64192" spans="23:24" x14ac:dyDescent="0.2">
      <c r="W64192" s="25"/>
      <c r="X64192" s="25"/>
    </row>
    <row r="64193" spans="23:24" x14ac:dyDescent="0.2">
      <c r="W64193" s="25"/>
      <c r="X64193" s="25"/>
    </row>
    <row r="64194" spans="23:24" x14ac:dyDescent="0.2">
      <c r="W64194" s="25"/>
      <c r="X64194" s="25"/>
    </row>
    <row r="64195" spans="23:24" x14ac:dyDescent="0.2">
      <c r="W64195" s="25"/>
      <c r="X64195" s="25"/>
    </row>
    <row r="64196" spans="23:24" x14ac:dyDescent="0.2">
      <c r="W64196" s="25"/>
      <c r="X64196" s="25"/>
    </row>
    <row r="64197" spans="23:24" x14ac:dyDescent="0.2">
      <c r="W64197" s="25"/>
      <c r="X64197" s="25"/>
    </row>
    <row r="64198" spans="23:24" x14ac:dyDescent="0.2">
      <c r="W64198" s="25"/>
      <c r="X64198" s="25"/>
    </row>
    <row r="64199" spans="23:24" x14ac:dyDescent="0.2">
      <c r="W64199" s="25"/>
      <c r="X64199" s="25"/>
    </row>
    <row r="64200" spans="23:24" x14ac:dyDescent="0.2">
      <c r="W64200" s="25"/>
      <c r="X64200" s="25"/>
    </row>
    <row r="64201" spans="23:24" x14ac:dyDescent="0.2">
      <c r="W64201" s="25"/>
      <c r="X64201" s="25"/>
    </row>
    <row r="64202" spans="23:24" x14ac:dyDescent="0.2">
      <c r="W64202" s="25"/>
      <c r="X64202" s="25"/>
    </row>
    <row r="64203" spans="23:24" x14ac:dyDescent="0.2">
      <c r="W64203" s="25"/>
      <c r="X64203" s="25"/>
    </row>
    <row r="64204" spans="23:24" x14ac:dyDescent="0.2">
      <c r="W64204" s="25"/>
      <c r="X64204" s="25"/>
    </row>
    <row r="64205" spans="23:24" x14ac:dyDescent="0.2">
      <c r="W64205" s="25"/>
      <c r="X64205" s="25"/>
    </row>
    <row r="64206" spans="23:24" x14ac:dyDescent="0.2">
      <c r="W64206" s="25"/>
      <c r="X64206" s="25"/>
    </row>
    <row r="64207" spans="23:24" x14ac:dyDescent="0.2">
      <c r="W64207" s="25"/>
      <c r="X64207" s="25"/>
    </row>
    <row r="64208" spans="23:24" x14ac:dyDescent="0.2">
      <c r="W64208" s="25"/>
      <c r="X64208" s="25"/>
    </row>
    <row r="64209" spans="23:24" x14ac:dyDescent="0.2">
      <c r="W64209" s="25"/>
      <c r="X64209" s="25"/>
    </row>
    <row r="64210" spans="23:24" x14ac:dyDescent="0.2">
      <c r="W64210" s="25"/>
      <c r="X64210" s="25"/>
    </row>
    <row r="64211" spans="23:24" x14ac:dyDescent="0.2">
      <c r="W64211" s="25"/>
      <c r="X64211" s="25"/>
    </row>
    <row r="64212" spans="23:24" x14ac:dyDescent="0.2">
      <c r="W64212" s="25"/>
      <c r="X64212" s="25"/>
    </row>
    <row r="64213" spans="23:24" x14ac:dyDescent="0.2">
      <c r="W64213" s="25"/>
      <c r="X64213" s="25"/>
    </row>
    <row r="64214" spans="23:24" x14ac:dyDescent="0.2">
      <c r="W64214" s="25"/>
      <c r="X64214" s="25"/>
    </row>
    <row r="64215" spans="23:24" x14ac:dyDescent="0.2">
      <c r="W64215" s="25"/>
      <c r="X64215" s="25"/>
    </row>
    <row r="64216" spans="23:24" x14ac:dyDescent="0.2">
      <c r="W64216" s="25"/>
      <c r="X64216" s="25"/>
    </row>
    <row r="64217" spans="23:24" x14ac:dyDescent="0.2">
      <c r="W64217" s="25"/>
      <c r="X64217" s="25"/>
    </row>
    <row r="64218" spans="23:24" x14ac:dyDescent="0.2">
      <c r="W64218" s="25"/>
      <c r="X64218" s="25"/>
    </row>
    <row r="64219" spans="23:24" x14ac:dyDescent="0.2">
      <c r="W64219" s="25"/>
      <c r="X64219" s="25"/>
    </row>
    <row r="64220" spans="23:24" x14ac:dyDescent="0.2">
      <c r="W64220" s="25"/>
      <c r="X64220" s="25"/>
    </row>
    <row r="64221" spans="23:24" x14ac:dyDescent="0.2">
      <c r="W64221" s="25"/>
      <c r="X64221" s="25"/>
    </row>
    <row r="64222" spans="23:24" x14ac:dyDescent="0.2">
      <c r="W64222" s="25"/>
      <c r="X64222" s="25"/>
    </row>
    <row r="64223" spans="23:24" x14ac:dyDescent="0.2">
      <c r="W64223" s="25"/>
      <c r="X64223" s="25"/>
    </row>
    <row r="64224" spans="23:24" x14ac:dyDescent="0.2">
      <c r="W64224" s="25"/>
      <c r="X64224" s="25"/>
    </row>
    <row r="64225" spans="23:24" x14ac:dyDescent="0.2">
      <c r="W64225" s="25"/>
      <c r="X64225" s="25"/>
    </row>
    <row r="64226" spans="23:24" x14ac:dyDescent="0.2">
      <c r="W64226" s="25"/>
      <c r="X64226" s="25"/>
    </row>
    <row r="64227" spans="23:24" x14ac:dyDescent="0.2">
      <c r="W64227" s="25"/>
      <c r="X64227" s="25"/>
    </row>
    <row r="64228" spans="23:24" x14ac:dyDescent="0.2">
      <c r="W64228" s="25"/>
      <c r="X64228" s="25"/>
    </row>
    <row r="64229" spans="23:24" x14ac:dyDescent="0.2">
      <c r="W64229" s="25"/>
      <c r="X64229" s="25"/>
    </row>
    <row r="64230" spans="23:24" x14ac:dyDescent="0.2">
      <c r="W64230" s="25"/>
      <c r="X64230" s="25"/>
    </row>
    <row r="64231" spans="23:24" x14ac:dyDescent="0.2">
      <c r="W64231" s="25"/>
      <c r="X64231" s="25"/>
    </row>
    <row r="64232" spans="23:24" x14ac:dyDescent="0.2">
      <c r="W64232" s="25"/>
      <c r="X64232" s="25"/>
    </row>
    <row r="64233" spans="23:24" x14ac:dyDescent="0.2">
      <c r="W64233" s="25"/>
      <c r="X64233" s="25"/>
    </row>
    <row r="64234" spans="23:24" x14ac:dyDescent="0.2">
      <c r="W64234" s="25"/>
      <c r="X64234" s="25"/>
    </row>
    <row r="64235" spans="23:24" x14ac:dyDescent="0.2">
      <c r="W64235" s="25"/>
      <c r="X64235" s="25"/>
    </row>
    <row r="64236" spans="23:24" x14ac:dyDescent="0.2">
      <c r="W64236" s="25"/>
      <c r="X64236" s="25"/>
    </row>
    <row r="64237" spans="23:24" x14ac:dyDescent="0.2">
      <c r="W64237" s="25"/>
      <c r="X64237" s="25"/>
    </row>
    <row r="64238" spans="23:24" x14ac:dyDescent="0.2">
      <c r="W64238" s="25"/>
      <c r="X64238" s="25"/>
    </row>
    <row r="64239" spans="23:24" x14ac:dyDescent="0.2">
      <c r="W64239" s="25"/>
      <c r="X64239" s="25"/>
    </row>
    <row r="64240" spans="23:24" x14ac:dyDescent="0.2">
      <c r="W64240" s="25"/>
      <c r="X64240" s="25"/>
    </row>
    <row r="64241" spans="23:24" x14ac:dyDescent="0.2">
      <c r="W64241" s="25"/>
      <c r="X64241" s="25"/>
    </row>
    <row r="64242" spans="23:24" x14ac:dyDescent="0.2">
      <c r="W64242" s="25"/>
      <c r="X64242" s="25"/>
    </row>
    <row r="64243" spans="23:24" x14ac:dyDescent="0.2">
      <c r="W64243" s="25"/>
      <c r="X64243" s="25"/>
    </row>
    <row r="64244" spans="23:24" x14ac:dyDescent="0.2">
      <c r="W64244" s="25"/>
      <c r="X64244" s="25"/>
    </row>
    <row r="64245" spans="23:24" x14ac:dyDescent="0.2">
      <c r="W64245" s="25"/>
      <c r="X64245" s="25"/>
    </row>
    <row r="64246" spans="23:24" x14ac:dyDescent="0.2">
      <c r="W64246" s="25"/>
      <c r="X64246" s="25"/>
    </row>
    <row r="64247" spans="23:24" x14ac:dyDescent="0.2">
      <c r="W64247" s="25"/>
      <c r="X64247" s="25"/>
    </row>
    <row r="64248" spans="23:24" x14ac:dyDescent="0.2">
      <c r="W64248" s="25"/>
      <c r="X64248" s="25"/>
    </row>
    <row r="64249" spans="23:24" x14ac:dyDescent="0.2">
      <c r="W64249" s="25"/>
      <c r="X64249" s="25"/>
    </row>
    <row r="64250" spans="23:24" x14ac:dyDescent="0.2">
      <c r="W64250" s="25"/>
      <c r="X64250" s="25"/>
    </row>
    <row r="64251" spans="23:24" x14ac:dyDescent="0.2">
      <c r="W64251" s="25"/>
      <c r="X64251" s="25"/>
    </row>
    <row r="64252" spans="23:24" x14ac:dyDescent="0.2">
      <c r="W64252" s="25"/>
      <c r="X64252" s="25"/>
    </row>
    <row r="64253" spans="23:24" x14ac:dyDescent="0.2">
      <c r="W64253" s="25"/>
      <c r="X64253" s="25"/>
    </row>
    <row r="64254" spans="23:24" x14ac:dyDescent="0.2">
      <c r="W64254" s="25"/>
      <c r="X64254" s="25"/>
    </row>
    <row r="64255" spans="23:24" x14ac:dyDescent="0.2">
      <c r="W64255" s="25"/>
      <c r="X64255" s="25"/>
    </row>
    <row r="64256" spans="23:24" x14ac:dyDescent="0.2">
      <c r="W64256" s="25"/>
      <c r="X64256" s="25"/>
    </row>
    <row r="64257" spans="23:24" x14ac:dyDescent="0.2">
      <c r="W64257" s="25"/>
      <c r="X64257" s="25"/>
    </row>
    <row r="64258" spans="23:24" x14ac:dyDescent="0.2">
      <c r="W64258" s="25"/>
      <c r="X64258" s="25"/>
    </row>
    <row r="64259" spans="23:24" x14ac:dyDescent="0.2">
      <c r="W64259" s="25"/>
      <c r="X64259" s="25"/>
    </row>
    <row r="64260" spans="23:24" x14ac:dyDescent="0.2">
      <c r="W64260" s="25"/>
      <c r="X64260" s="25"/>
    </row>
    <row r="64261" spans="23:24" x14ac:dyDescent="0.2">
      <c r="W64261" s="25"/>
      <c r="X64261" s="25"/>
    </row>
    <row r="64262" spans="23:24" x14ac:dyDescent="0.2">
      <c r="W64262" s="25"/>
      <c r="X64262" s="25"/>
    </row>
    <row r="64263" spans="23:24" x14ac:dyDescent="0.2">
      <c r="W64263" s="25"/>
      <c r="X64263" s="25"/>
    </row>
    <row r="64264" spans="23:24" x14ac:dyDescent="0.2">
      <c r="W64264" s="25"/>
      <c r="X64264" s="25"/>
    </row>
    <row r="64265" spans="23:24" x14ac:dyDescent="0.2">
      <c r="W64265" s="25"/>
      <c r="X64265" s="25"/>
    </row>
    <row r="64266" spans="23:24" x14ac:dyDescent="0.2">
      <c r="W64266" s="25"/>
      <c r="X64266" s="25"/>
    </row>
    <row r="64267" spans="23:24" x14ac:dyDescent="0.2">
      <c r="W64267" s="25"/>
      <c r="X64267" s="25"/>
    </row>
    <row r="64268" spans="23:24" x14ac:dyDescent="0.2">
      <c r="W64268" s="25"/>
      <c r="X64268" s="25"/>
    </row>
    <row r="64269" spans="23:24" x14ac:dyDescent="0.2">
      <c r="W64269" s="25"/>
      <c r="X64269" s="25"/>
    </row>
    <row r="64270" spans="23:24" x14ac:dyDescent="0.2">
      <c r="W64270" s="25"/>
      <c r="X64270" s="25"/>
    </row>
    <row r="64271" spans="23:24" x14ac:dyDescent="0.2">
      <c r="W64271" s="25"/>
      <c r="X64271" s="25"/>
    </row>
    <row r="64272" spans="23:24" x14ac:dyDescent="0.2">
      <c r="W64272" s="25"/>
      <c r="X64272" s="25"/>
    </row>
    <row r="64273" spans="23:24" x14ac:dyDescent="0.2">
      <c r="W64273" s="25"/>
      <c r="X64273" s="25"/>
    </row>
    <row r="64274" spans="23:24" x14ac:dyDescent="0.2">
      <c r="W64274" s="25"/>
      <c r="X64274" s="25"/>
    </row>
    <row r="64275" spans="23:24" x14ac:dyDescent="0.2">
      <c r="W64275" s="25"/>
      <c r="X64275" s="25"/>
    </row>
    <row r="64276" spans="23:24" x14ac:dyDescent="0.2">
      <c r="W64276" s="25"/>
      <c r="X64276" s="25"/>
    </row>
    <row r="64277" spans="23:24" x14ac:dyDescent="0.2">
      <c r="W64277" s="25"/>
      <c r="X64277" s="25"/>
    </row>
    <row r="64278" spans="23:24" x14ac:dyDescent="0.2">
      <c r="W64278" s="25"/>
      <c r="X64278" s="25"/>
    </row>
    <row r="64279" spans="23:24" x14ac:dyDescent="0.2">
      <c r="W64279" s="25"/>
      <c r="X64279" s="25"/>
    </row>
    <row r="64280" spans="23:24" x14ac:dyDescent="0.2">
      <c r="W64280" s="25"/>
      <c r="X64280" s="25"/>
    </row>
    <row r="64281" spans="23:24" x14ac:dyDescent="0.2">
      <c r="W64281" s="25"/>
      <c r="X64281" s="25"/>
    </row>
    <row r="64282" spans="23:24" x14ac:dyDescent="0.2">
      <c r="W64282" s="25"/>
      <c r="X64282" s="25"/>
    </row>
    <row r="64283" spans="23:24" x14ac:dyDescent="0.2">
      <c r="W64283" s="25"/>
      <c r="X64283" s="25"/>
    </row>
    <row r="64284" spans="23:24" x14ac:dyDescent="0.2">
      <c r="W64284" s="25"/>
      <c r="X64284" s="25"/>
    </row>
    <row r="64285" spans="23:24" x14ac:dyDescent="0.2">
      <c r="W64285" s="25"/>
      <c r="X64285" s="25"/>
    </row>
    <row r="64286" spans="23:24" x14ac:dyDescent="0.2">
      <c r="W64286" s="25"/>
      <c r="X64286" s="25"/>
    </row>
    <row r="64287" spans="23:24" x14ac:dyDescent="0.2">
      <c r="W64287" s="25"/>
      <c r="X64287" s="25"/>
    </row>
    <row r="64288" spans="23:24" x14ac:dyDescent="0.2">
      <c r="W64288" s="25"/>
      <c r="X64288" s="25"/>
    </row>
    <row r="64289" spans="23:24" x14ac:dyDescent="0.2">
      <c r="W64289" s="25"/>
      <c r="X64289" s="25"/>
    </row>
    <row r="64290" spans="23:24" x14ac:dyDescent="0.2">
      <c r="W64290" s="25"/>
      <c r="X64290" s="25"/>
    </row>
    <row r="64291" spans="23:24" x14ac:dyDescent="0.2">
      <c r="W64291" s="25"/>
      <c r="X64291" s="25"/>
    </row>
    <row r="64292" spans="23:24" x14ac:dyDescent="0.2">
      <c r="W64292" s="25"/>
      <c r="X64292" s="25"/>
    </row>
    <row r="64293" spans="23:24" x14ac:dyDescent="0.2">
      <c r="W64293" s="25"/>
      <c r="X64293" s="25"/>
    </row>
    <row r="64294" spans="23:24" x14ac:dyDescent="0.2">
      <c r="W64294" s="25"/>
      <c r="X64294" s="25"/>
    </row>
    <row r="64295" spans="23:24" x14ac:dyDescent="0.2">
      <c r="W64295" s="25"/>
      <c r="X64295" s="25"/>
    </row>
    <row r="64296" spans="23:24" x14ac:dyDescent="0.2">
      <c r="W64296" s="25"/>
      <c r="X64296" s="25"/>
    </row>
    <row r="64297" spans="23:24" x14ac:dyDescent="0.2">
      <c r="W64297" s="25"/>
      <c r="X64297" s="25"/>
    </row>
    <row r="64298" spans="23:24" x14ac:dyDescent="0.2">
      <c r="W64298" s="25"/>
      <c r="X64298" s="25"/>
    </row>
    <row r="64299" spans="23:24" x14ac:dyDescent="0.2">
      <c r="W64299" s="25"/>
      <c r="X64299" s="25"/>
    </row>
    <row r="64300" spans="23:24" x14ac:dyDescent="0.2">
      <c r="W64300" s="25"/>
      <c r="X64300" s="25"/>
    </row>
    <row r="64301" spans="23:24" x14ac:dyDescent="0.2">
      <c r="W64301" s="25"/>
      <c r="X64301" s="25"/>
    </row>
    <row r="64302" spans="23:24" x14ac:dyDescent="0.2">
      <c r="W64302" s="25"/>
      <c r="X64302" s="25"/>
    </row>
    <row r="64303" spans="23:24" x14ac:dyDescent="0.2">
      <c r="W64303" s="25"/>
      <c r="X64303" s="25"/>
    </row>
    <row r="64304" spans="23:24" x14ac:dyDescent="0.2">
      <c r="W64304" s="25"/>
      <c r="X64304" s="25"/>
    </row>
    <row r="64305" spans="23:24" x14ac:dyDescent="0.2">
      <c r="W64305" s="25"/>
      <c r="X64305" s="25"/>
    </row>
    <row r="64306" spans="23:24" x14ac:dyDescent="0.2">
      <c r="W64306" s="25"/>
      <c r="X64306" s="25"/>
    </row>
    <row r="64307" spans="23:24" x14ac:dyDescent="0.2">
      <c r="W64307" s="25"/>
      <c r="X64307" s="25"/>
    </row>
    <row r="64308" spans="23:24" x14ac:dyDescent="0.2">
      <c r="W64308" s="25"/>
      <c r="X64308" s="25"/>
    </row>
    <row r="64309" spans="23:24" x14ac:dyDescent="0.2">
      <c r="W64309" s="25"/>
      <c r="X64309" s="25"/>
    </row>
    <row r="64310" spans="23:24" x14ac:dyDescent="0.2">
      <c r="W64310" s="25"/>
      <c r="X64310" s="25"/>
    </row>
    <row r="64311" spans="23:24" x14ac:dyDescent="0.2">
      <c r="W64311" s="25"/>
      <c r="X64311" s="25"/>
    </row>
    <row r="64312" spans="23:24" x14ac:dyDescent="0.2">
      <c r="W64312" s="25"/>
      <c r="X64312" s="25"/>
    </row>
    <row r="64313" spans="23:24" x14ac:dyDescent="0.2">
      <c r="W64313" s="25"/>
      <c r="X64313" s="25"/>
    </row>
    <row r="64314" spans="23:24" x14ac:dyDescent="0.2">
      <c r="W64314" s="25"/>
      <c r="X64314" s="25"/>
    </row>
    <row r="64315" spans="23:24" x14ac:dyDescent="0.2">
      <c r="W64315" s="25"/>
      <c r="X64315" s="25"/>
    </row>
    <row r="64316" spans="23:24" x14ac:dyDescent="0.2">
      <c r="W64316" s="25"/>
      <c r="X64316" s="25"/>
    </row>
    <row r="64317" spans="23:24" x14ac:dyDescent="0.2">
      <c r="W64317" s="25"/>
      <c r="X64317" s="25"/>
    </row>
    <row r="64318" spans="23:24" x14ac:dyDescent="0.2">
      <c r="W64318" s="25"/>
      <c r="X64318" s="25"/>
    </row>
    <row r="64319" spans="23:24" x14ac:dyDescent="0.2">
      <c r="W64319" s="25"/>
      <c r="X64319" s="25"/>
    </row>
    <row r="64320" spans="23:24" x14ac:dyDescent="0.2">
      <c r="W64320" s="25"/>
      <c r="X64320" s="25"/>
    </row>
    <row r="64321" spans="23:24" x14ac:dyDescent="0.2">
      <c r="W64321" s="25"/>
      <c r="X64321" s="25"/>
    </row>
    <row r="64322" spans="23:24" x14ac:dyDescent="0.2">
      <c r="W64322" s="25"/>
      <c r="X64322" s="25"/>
    </row>
    <row r="64323" spans="23:24" x14ac:dyDescent="0.2">
      <c r="W64323" s="25"/>
      <c r="X64323" s="25"/>
    </row>
    <row r="64324" spans="23:24" x14ac:dyDescent="0.2">
      <c r="W64324" s="25"/>
      <c r="X64324" s="25"/>
    </row>
    <row r="64325" spans="23:24" x14ac:dyDescent="0.2">
      <c r="W64325" s="25"/>
      <c r="X64325" s="25"/>
    </row>
    <row r="64326" spans="23:24" x14ac:dyDescent="0.2">
      <c r="W64326" s="25"/>
      <c r="X64326" s="25"/>
    </row>
    <row r="64327" spans="23:24" x14ac:dyDescent="0.2">
      <c r="W64327" s="25"/>
      <c r="X64327" s="25"/>
    </row>
    <row r="64328" spans="23:24" x14ac:dyDescent="0.2">
      <c r="W64328" s="25"/>
      <c r="X64328" s="25"/>
    </row>
    <row r="64329" spans="23:24" x14ac:dyDescent="0.2">
      <c r="W64329" s="25"/>
      <c r="X64329" s="25"/>
    </row>
    <row r="64330" spans="23:24" x14ac:dyDescent="0.2">
      <c r="W64330" s="25"/>
      <c r="X64330" s="25"/>
    </row>
    <row r="64331" spans="23:24" x14ac:dyDescent="0.2">
      <c r="W64331" s="25"/>
      <c r="X64331" s="25"/>
    </row>
    <row r="64332" spans="23:24" x14ac:dyDescent="0.2">
      <c r="W64332" s="25"/>
      <c r="X64332" s="25"/>
    </row>
    <row r="64333" spans="23:24" x14ac:dyDescent="0.2">
      <c r="W64333" s="25"/>
      <c r="X64333" s="25"/>
    </row>
    <row r="64334" spans="23:24" x14ac:dyDescent="0.2">
      <c r="W64334" s="25"/>
      <c r="X64334" s="25"/>
    </row>
    <row r="64335" spans="23:24" x14ac:dyDescent="0.2">
      <c r="W64335" s="25"/>
      <c r="X64335" s="25"/>
    </row>
    <row r="64336" spans="23:24" x14ac:dyDescent="0.2">
      <c r="W64336" s="25"/>
      <c r="X64336" s="25"/>
    </row>
    <row r="64337" spans="23:24" x14ac:dyDescent="0.2">
      <c r="W64337" s="25"/>
      <c r="X64337" s="25"/>
    </row>
    <row r="64338" spans="23:24" x14ac:dyDescent="0.2">
      <c r="W64338" s="25"/>
      <c r="X64338" s="25"/>
    </row>
    <row r="64339" spans="23:24" x14ac:dyDescent="0.2">
      <c r="W64339" s="25"/>
      <c r="X64339" s="25"/>
    </row>
    <row r="64340" spans="23:24" x14ac:dyDescent="0.2">
      <c r="W64340" s="25"/>
      <c r="X64340" s="25"/>
    </row>
    <row r="64341" spans="23:24" x14ac:dyDescent="0.2">
      <c r="W64341" s="25"/>
      <c r="X64341" s="25"/>
    </row>
    <row r="64342" spans="23:24" x14ac:dyDescent="0.2">
      <c r="W64342" s="25"/>
      <c r="X64342" s="25"/>
    </row>
    <row r="64343" spans="23:24" x14ac:dyDescent="0.2">
      <c r="W64343" s="25"/>
      <c r="X64343" s="25"/>
    </row>
    <row r="64344" spans="23:24" x14ac:dyDescent="0.2">
      <c r="W64344" s="25"/>
      <c r="X64344" s="25"/>
    </row>
    <row r="64345" spans="23:24" x14ac:dyDescent="0.2">
      <c r="W64345" s="25"/>
      <c r="X64345" s="25"/>
    </row>
    <row r="64346" spans="23:24" x14ac:dyDescent="0.2">
      <c r="W64346" s="25"/>
      <c r="X64346" s="25"/>
    </row>
    <row r="64347" spans="23:24" x14ac:dyDescent="0.2">
      <c r="W64347" s="25"/>
      <c r="X64347" s="25"/>
    </row>
    <row r="64348" spans="23:24" x14ac:dyDescent="0.2">
      <c r="W64348" s="25"/>
      <c r="X64348" s="25"/>
    </row>
    <row r="64349" spans="23:24" x14ac:dyDescent="0.2">
      <c r="W64349" s="25"/>
      <c r="X64349" s="25"/>
    </row>
    <row r="64350" spans="23:24" x14ac:dyDescent="0.2">
      <c r="W64350" s="25"/>
      <c r="X64350" s="25"/>
    </row>
    <row r="64351" spans="23:24" x14ac:dyDescent="0.2">
      <c r="W64351" s="25"/>
      <c r="X64351" s="25"/>
    </row>
    <row r="64352" spans="23:24" x14ac:dyDescent="0.2">
      <c r="W64352" s="25"/>
      <c r="X64352" s="25"/>
    </row>
    <row r="64353" spans="23:24" x14ac:dyDescent="0.2">
      <c r="W64353" s="25"/>
      <c r="X64353" s="25"/>
    </row>
    <row r="64354" spans="23:24" x14ac:dyDescent="0.2">
      <c r="W64354" s="25"/>
      <c r="X64354" s="25"/>
    </row>
    <row r="64355" spans="23:24" x14ac:dyDescent="0.2">
      <c r="W64355" s="25"/>
      <c r="X64355" s="25"/>
    </row>
    <row r="64356" spans="23:24" x14ac:dyDescent="0.2">
      <c r="W64356" s="25"/>
      <c r="X64356" s="25"/>
    </row>
    <row r="64357" spans="23:24" x14ac:dyDescent="0.2">
      <c r="W64357" s="25"/>
      <c r="X64357" s="25"/>
    </row>
    <row r="64358" spans="23:24" x14ac:dyDescent="0.2">
      <c r="W64358" s="25"/>
      <c r="X64358" s="25"/>
    </row>
    <row r="64359" spans="23:24" x14ac:dyDescent="0.2">
      <c r="W64359" s="25"/>
      <c r="X64359" s="25"/>
    </row>
    <row r="64360" spans="23:24" x14ac:dyDescent="0.2">
      <c r="W64360" s="25"/>
      <c r="X64360" s="25"/>
    </row>
    <row r="64361" spans="23:24" x14ac:dyDescent="0.2">
      <c r="W64361" s="25"/>
      <c r="X64361" s="25"/>
    </row>
    <row r="64362" spans="23:24" x14ac:dyDescent="0.2">
      <c r="W64362" s="25"/>
      <c r="X64362" s="25"/>
    </row>
    <row r="64363" spans="23:24" x14ac:dyDescent="0.2">
      <c r="W64363" s="25"/>
      <c r="X64363" s="25"/>
    </row>
    <row r="64364" spans="23:24" x14ac:dyDescent="0.2">
      <c r="W64364" s="25"/>
      <c r="X64364" s="25"/>
    </row>
    <row r="64365" spans="23:24" x14ac:dyDescent="0.2">
      <c r="W64365" s="25"/>
      <c r="X64365" s="25"/>
    </row>
    <row r="64366" spans="23:24" x14ac:dyDescent="0.2">
      <c r="W64366" s="25"/>
      <c r="X64366" s="25"/>
    </row>
    <row r="64367" spans="23:24" x14ac:dyDescent="0.2">
      <c r="W64367" s="25"/>
      <c r="X64367" s="25"/>
    </row>
    <row r="64368" spans="23:24" x14ac:dyDescent="0.2">
      <c r="W64368" s="25"/>
      <c r="X64368" s="25"/>
    </row>
    <row r="64369" spans="23:24" x14ac:dyDescent="0.2">
      <c r="W64369" s="25"/>
      <c r="X64369" s="25"/>
    </row>
    <row r="64370" spans="23:24" x14ac:dyDescent="0.2">
      <c r="W64370" s="25"/>
      <c r="X64370" s="25"/>
    </row>
    <row r="64371" spans="23:24" x14ac:dyDescent="0.2">
      <c r="W64371" s="25"/>
      <c r="X64371" s="25"/>
    </row>
    <row r="64372" spans="23:24" x14ac:dyDescent="0.2">
      <c r="W64372" s="25"/>
      <c r="X64372" s="25"/>
    </row>
    <row r="64373" spans="23:24" x14ac:dyDescent="0.2">
      <c r="W64373" s="25"/>
      <c r="X64373" s="25"/>
    </row>
    <row r="64374" spans="23:24" x14ac:dyDescent="0.2">
      <c r="W64374" s="25"/>
      <c r="X64374" s="25"/>
    </row>
    <row r="64375" spans="23:24" x14ac:dyDescent="0.2">
      <c r="W64375" s="25"/>
      <c r="X64375" s="25"/>
    </row>
    <row r="64376" spans="23:24" x14ac:dyDescent="0.2">
      <c r="W64376" s="25"/>
      <c r="X64376" s="25"/>
    </row>
    <row r="64377" spans="23:24" x14ac:dyDescent="0.2">
      <c r="W64377" s="25"/>
      <c r="X64377" s="25"/>
    </row>
    <row r="64378" spans="23:24" x14ac:dyDescent="0.2">
      <c r="W64378" s="25"/>
      <c r="X64378" s="25"/>
    </row>
    <row r="64379" spans="23:24" x14ac:dyDescent="0.2">
      <c r="W64379" s="25"/>
      <c r="X64379" s="25"/>
    </row>
    <row r="64380" spans="23:24" x14ac:dyDescent="0.2">
      <c r="W64380" s="25"/>
      <c r="X64380" s="25"/>
    </row>
    <row r="64381" spans="23:24" x14ac:dyDescent="0.2">
      <c r="W64381" s="25"/>
      <c r="X64381" s="25"/>
    </row>
    <row r="64382" spans="23:24" x14ac:dyDescent="0.2">
      <c r="W64382" s="25"/>
      <c r="X64382" s="25"/>
    </row>
    <row r="64383" spans="23:24" x14ac:dyDescent="0.2">
      <c r="W64383" s="25"/>
      <c r="X64383" s="25"/>
    </row>
    <row r="64384" spans="23:24" x14ac:dyDescent="0.2">
      <c r="W64384" s="25"/>
      <c r="X64384" s="25"/>
    </row>
    <row r="64385" spans="23:24" x14ac:dyDescent="0.2">
      <c r="W64385" s="25"/>
      <c r="X64385" s="25"/>
    </row>
    <row r="64386" spans="23:24" x14ac:dyDescent="0.2">
      <c r="W64386" s="25"/>
      <c r="X64386" s="25"/>
    </row>
    <row r="64387" spans="23:24" x14ac:dyDescent="0.2">
      <c r="W64387" s="25"/>
      <c r="X64387" s="25"/>
    </row>
    <row r="64388" spans="23:24" x14ac:dyDescent="0.2">
      <c r="W64388" s="25"/>
      <c r="X64388" s="25"/>
    </row>
    <row r="64389" spans="23:24" x14ac:dyDescent="0.2">
      <c r="W64389" s="25"/>
      <c r="X64389" s="25"/>
    </row>
    <row r="64390" spans="23:24" x14ac:dyDescent="0.2">
      <c r="W64390" s="25"/>
      <c r="X64390" s="25"/>
    </row>
    <row r="64391" spans="23:24" x14ac:dyDescent="0.2">
      <c r="W64391" s="25"/>
      <c r="X64391" s="25"/>
    </row>
    <row r="64392" spans="23:24" x14ac:dyDescent="0.2">
      <c r="W64392" s="25"/>
      <c r="X64392" s="25"/>
    </row>
    <row r="64393" spans="23:24" x14ac:dyDescent="0.2">
      <c r="W64393" s="25"/>
      <c r="X64393" s="25"/>
    </row>
    <row r="64394" spans="23:24" x14ac:dyDescent="0.2">
      <c r="W64394" s="25"/>
      <c r="X64394" s="25"/>
    </row>
    <row r="64395" spans="23:24" x14ac:dyDescent="0.2">
      <c r="W64395" s="25"/>
      <c r="X64395" s="25"/>
    </row>
    <row r="64396" spans="23:24" x14ac:dyDescent="0.2">
      <c r="W64396" s="25"/>
      <c r="X64396" s="25"/>
    </row>
    <row r="64397" spans="23:24" x14ac:dyDescent="0.2">
      <c r="W64397" s="25"/>
      <c r="X64397" s="25"/>
    </row>
    <row r="64398" spans="23:24" x14ac:dyDescent="0.2">
      <c r="W64398" s="25"/>
      <c r="X64398" s="25"/>
    </row>
    <row r="64399" spans="23:24" x14ac:dyDescent="0.2">
      <c r="W64399" s="25"/>
      <c r="X64399" s="25"/>
    </row>
    <row r="64400" spans="23:24" x14ac:dyDescent="0.2">
      <c r="W64400" s="25"/>
      <c r="X64400" s="25"/>
    </row>
    <row r="64401" spans="23:24" x14ac:dyDescent="0.2">
      <c r="W64401" s="25"/>
      <c r="X64401" s="25"/>
    </row>
    <row r="64402" spans="23:24" x14ac:dyDescent="0.2">
      <c r="W64402" s="25"/>
      <c r="X64402" s="25"/>
    </row>
    <row r="64403" spans="23:24" x14ac:dyDescent="0.2">
      <c r="W64403" s="25"/>
      <c r="X64403" s="25"/>
    </row>
    <row r="64404" spans="23:24" x14ac:dyDescent="0.2">
      <c r="W64404" s="25"/>
      <c r="X64404" s="25"/>
    </row>
    <row r="64405" spans="23:24" x14ac:dyDescent="0.2">
      <c r="W64405" s="25"/>
      <c r="X64405" s="25"/>
    </row>
    <row r="64406" spans="23:24" x14ac:dyDescent="0.2">
      <c r="W64406" s="25"/>
      <c r="X64406" s="25"/>
    </row>
    <row r="64407" spans="23:24" x14ac:dyDescent="0.2">
      <c r="W64407" s="25"/>
      <c r="X64407" s="25"/>
    </row>
    <row r="64408" spans="23:24" x14ac:dyDescent="0.2">
      <c r="W64408" s="25"/>
      <c r="X64408" s="25"/>
    </row>
    <row r="64409" spans="23:24" x14ac:dyDescent="0.2">
      <c r="W64409" s="25"/>
      <c r="X64409" s="25"/>
    </row>
    <row r="64410" spans="23:24" x14ac:dyDescent="0.2">
      <c r="W64410" s="25"/>
      <c r="X64410" s="25"/>
    </row>
    <row r="64411" spans="23:24" x14ac:dyDescent="0.2">
      <c r="W64411" s="25"/>
      <c r="X64411" s="25"/>
    </row>
    <row r="64412" spans="23:24" x14ac:dyDescent="0.2">
      <c r="W64412" s="25"/>
      <c r="X64412" s="25"/>
    </row>
    <row r="64413" spans="23:24" x14ac:dyDescent="0.2">
      <c r="W64413" s="25"/>
      <c r="X64413" s="25"/>
    </row>
    <row r="64414" spans="23:24" x14ac:dyDescent="0.2">
      <c r="W64414" s="25"/>
      <c r="X64414" s="25"/>
    </row>
    <row r="64415" spans="23:24" x14ac:dyDescent="0.2">
      <c r="W64415" s="25"/>
      <c r="X64415" s="25"/>
    </row>
    <row r="64416" spans="23:24" x14ac:dyDescent="0.2">
      <c r="W64416" s="25"/>
      <c r="X64416" s="25"/>
    </row>
    <row r="64417" spans="23:24" x14ac:dyDescent="0.2">
      <c r="W64417" s="25"/>
      <c r="X64417" s="25"/>
    </row>
    <row r="64418" spans="23:24" x14ac:dyDescent="0.2">
      <c r="W64418" s="25"/>
      <c r="X64418" s="25"/>
    </row>
    <row r="64419" spans="23:24" x14ac:dyDescent="0.2">
      <c r="W64419" s="25"/>
      <c r="X64419" s="25"/>
    </row>
    <row r="64420" spans="23:24" x14ac:dyDescent="0.2">
      <c r="W64420" s="25"/>
      <c r="X64420" s="25"/>
    </row>
    <row r="64421" spans="23:24" x14ac:dyDescent="0.2">
      <c r="W64421" s="25"/>
      <c r="X64421" s="25"/>
    </row>
    <row r="64422" spans="23:24" x14ac:dyDescent="0.2">
      <c r="W64422" s="25"/>
      <c r="X64422" s="25"/>
    </row>
    <row r="64423" spans="23:24" x14ac:dyDescent="0.2">
      <c r="W64423" s="25"/>
      <c r="X64423" s="25"/>
    </row>
    <row r="64424" spans="23:24" x14ac:dyDescent="0.2">
      <c r="W64424" s="25"/>
      <c r="X64424" s="25"/>
    </row>
    <row r="64425" spans="23:24" x14ac:dyDescent="0.2">
      <c r="W64425" s="25"/>
      <c r="X64425" s="25"/>
    </row>
    <row r="64426" spans="23:24" x14ac:dyDescent="0.2">
      <c r="W64426" s="25"/>
      <c r="X64426" s="25"/>
    </row>
    <row r="64427" spans="23:24" x14ac:dyDescent="0.2">
      <c r="W64427" s="25"/>
      <c r="X64427" s="25"/>
    </row>
    <row r="64428" spans="23:24" x14ac:dyDescent="0.2">
      <c r="W64428" s="25"/>
      <c r="X64428" s="25"/>
    </row>
    <row r="64429" spans="23:24" x14ac:dyDescent="0.2">
      <c r="W64429" s="25"/>
      <c r="X64429" s="25"/>
    </row>
    <row r="64430" spans="23:24" x14ac:dyDescent="0.2">
      <c r="W64430" s="25"/>
      <c r="X64430" s="25"/>
    </row>
    <row r="64431" spans="23:24" x14ac:dyDescent="0.2">
      <c r="W64431" s="25"/>
      <c r="X64431" s="25"/>
    </row>
    <row r="64432" spans="23:24" x14ac:dyDescent="0.2">
      <c r="W64432" s="25"/>
      <c r="X64432" s="25"/>
    </row>
    <row r="64433" spans="23:24" x14ac:dyDescent="0.2">
      <c r="W64433" s="25"/>
      <c r="X64433" s="25"/>
    </row>
    <row r="64434" spans="23:24" x14ac:dyDescent="0.2">
      <c r="W64434" s="25"/>
      <c r="X64434" s="25"/>
    </row>
    <row r="64435" spans="23:24" x14ac:dyDescent="0.2">
      <c r="W64435" s="25"/>
      <c r="X64435" s="25"/>
    </row>
    <row r="64436" spans="23:24" x14ac:dyDescent="0.2">
      <c r="W64436" s="25"/>
      <c r="X64436" s="25"/>
    </row>
    <row r="64437" spans="23:24" x14ac:dyDescent="0.2">
      <c r="W64437" s="25"/>
      <c r="X64437" s="25"/>
    </row>
    <row r="64438" spans="23:24" x14ac:dyDescent="0.2">
      <c r="W64438" s="25"/>
      <c r="X64438" s="25"/>
    </row>
    <row r="64439" spans="23:24" x14ac:dyDescent="0.2">
      <c r="W64439" s="25"/>
      <c r="X64439" s="25"/>
    </row>
    <row r="64440" spans="23:24" x14ac:dyDescent="0.2">
      <c r="W64440" s="25"/>
      <c r="X64440" s="25"/>
    </row>
    <row r="64441" spans="23:24" x14ac:dyDescent="0.2">
      <c r="W64441" s="25"/>
      <c r="X64441" s="25"/>
    </row>
    <row r="64442" spans="23:24" x14ac:dyDescent="0.2">
      <c r="W64442" s="25"/>
      <c r="X64442" s="25"/>
    </row>
    <row r="64443" spans="23:24" x14ac:dyDescent="0.2">
      <c r="W64443" s="25"/>
      <c r="X64443" s="25"/>
    </row>
    <row r="64444" spans="23:24" x14ac:dyDescent="0.2">
      <c r="W64444" s="25"/>
      <c r="X64444" s="25"/>
    </row>
    <row r="64445" spans="23:24" x14ac:dyDescent="0.2">
      <c r="W64445" s="25"/>
      <c r="X64445" s="25"/>
    </row>
    <row r="64446" spans="23:24" x14ac:dyDescent="0.2">
      <c r="W64446" s="25"/>
      <c r="X64446" s="25"/>
    </row>
    <row r="64447" spans="23:24" x14ac:dyDescent="0.2">
      <c r="W64447" s="25"/>
      <c r="X64447" s="25"/>
    </row>
    <row r="64448" spans="23:24" x14ac:dyDescent="0.2">
      <c r="W64448" s="25"/>
      <c r="X64448" s="25"/>
    </row>
    <row r="64449" spans="23:24" x14ac:dyDescent="0.2">
      <c r="W64449" s="25"/>
      <c r="X64449" s="25"/>
    </row>
    <row r="64450" spans="23:24" x14ac:dyDescent="0.2">
      <c r="W64450" s="25"/>
      <c r="X64450" s="25"/>
    </row>
    <row r="64451" spans="23:24" x14ac:dyDescent="0.2">
      <c r="W64451" s="25"/>
      <c r="X64451" s="25"/>
    </row>
    <row r="64452" spans="23:24" x14ac:dyDescent="0.2">
      <c r="W64452" s="25"/>
      <c r="X64452" s="25"/>
    </row>
    <row r="64453" spans="23:24" x14ac:dyDescent="0.2">
      <c r="W64453" s="25"/>
      <c r="X64453" s="25"/>
    </row>
    <row r="64454" spans="23:24" x14ac:dyDescent="0.2">
      <c r="W64454" s="25"/>
      <c r="X64454" s="25"/>
    </row>
    <row r="64455" spans="23:24" x14ac:dyDescent="0.2">
      <c r="W64455" s="25"/>
      <c r="X64455" s="25"/>
    </row>
    <row r="64456" spans="23:24" x14ac:dyDescent="0.2">
      <c r="W64456" s="25"/>
      <c r="X64456" s="25"/>
    </row>
    <row r="64457" spans="23:24" x14ac:dyDescent="0.2">
      <c r="W64457" s="25"/>
      <c r="X64457" s="25"/>
    </row>
    <row r="64458" spans="23:24" x14ac:dyDescent="0.2">
      <c r="W64458" s="25"/>
      <c r="X64458" s="25"/>
    </row>
    <row r="64459" spans="23:24" x14ac:dyDescent="0.2">
      <c r="W64459" s="25"/>
      <c r="X64459" s="25"/>
    </row>
    <row r="64460" spans="23:24" x14ac:dyDescent="0.2">
      <c r="W64460" s="25"/>
      <c r="X64460" s="25"/>
    </row>
    <row r="64461" spans="23:24" x14ac:dyDescent="0.2">
      <c r="W64461" s="25"/>
      <c r="X64461" s="25"/>
    </row>
    <row r="64462" spans="23:24" x14ac:dyDescent="0.2">
      <c r="W64462" s="25"/>
      <c r="X64462" s="25"/>
    </row>
    <row r="64463" spans="23:24" x14ac:dyDescent="0.2">
      <c r="W64463" s="25"/>
      <c r="X64463" s="25"/>
    </row>
    <row r="64464" spans="23:24" x14ac:dyDescent="0.2">
      <c r="W64464" s="25"/>
      <c r="X64464" s="25"/>
    </row>
    <row r="64465" spans="23:24" x14ac:dyDescent="0.2">
      <c r="W64465" s="25"/>
      <c r="X64465" s="25"/>
    </row>
    <row r="64466" spans="23:24" x14ac:dyDescent="0.2">
      <c r="W64466" s="25"/>
      <c r="X64466" s="25"/>
    </row>
    <row r="64467" spans="23:24" x14ac:dyDescent="0.2">
      <c r="W64467" s="25"/>
      <c r="X64467" s="25"/>
    </row>
    <row r="64468" spans="23:24" x14ac:dyDescent="0.2">
      <c r="W64468" s="25"/>
      <c r="X64468" s="25"/>
    </row>
    <row r="64469" spans="23:24" x14ac:dyDescent="0.2">
      <c r="W64469" s="25"/>
      <c r="X64469" s="25"/>
    </row>
    <row r="64470" spans="23:24" x14ac:dyDescent="0.2">
      <c r="W64470" s="25"/>
      <c r="X64470" s="25"/>
    </row>
    <row r="64471" spans="23:24" x14ac:dyDescent="0.2">
      <c r="W64471" s="25"/>
      <c r="X64471" s="25"/>
    </row>
    <row r="64472" spans="23:24" x14ac:dyDescent="0.2">
      <c r="W64472" s="25"/>
      <c r="X64472" s="25"/>
    </row>
    <row r="64473" spans="23:24" x14ac:dyDescent="0.2">
      <c r="W64473" s="25"/>
      <c r="X64473" s="25"/>
    </row>
    <row r="64474" spans="23:24" x14ac:dyDescent="0.2">
      <c r="W64474" s="25"/>
      <c r="X64474" s="25"/>
    </row>
    <row r="64475" spans="23:24" x14ac:dyDescent="0.2">
      <c r="W64475" s="25"/>
      <c r="X64475" s="25"/>
    </row>
    <row r="64476" spans="23:24" x14ac:dyDescent="0.2">
      <c r="W64476" s="25"/>
      <c r="X64476" s="25"/>
    </row>
    <row r="64477" spans="23:24" x14ac:dyDescent="0.2">
      <c r="W64477" s="25"/>
      <c r="X64477" s="25"/>
    </row>
    <row r="64478" spans="23:24" x14ac:dyDescent="0.2">
      <c r="W64478" s="25"/>
      <c r="X64478" s="25"/>
    </row>
    <row r="64479" spans="23:24" x14ac:dyDescent="0.2">
      <c r="W64479" s="25"/>
      <c r="X64479" s="25"/>
    </row>
    <row r="64480" spans="23:24" x14ac:dyDescent="0.2">
      <c r="W64480" s="25"/>
      <c r="X64480" s="25"/>
    </row>
    <row r="64481" spans="23:24" x14ac:dyDescent="0.2">
      <c r="W64481" s="25"/>
      <c r="X64481" s="25"/>
    </row>
    <row r="64482" spans="23:24" x14ac:dyDescent="0.2">
      <c r="W64482" s="25"/>
      <c r="X64482" s="25"/>
    </row>
    <row r="64483" spans="23:24" x14ac:dyDescent="0.2">
      <c r="W64483" s="25"/>
      <c r="X64483" s="25"/>
    </row>
    <row r="64484" spans="23:24" x14ac:dyDescent="0.2">
      <c r="W64484" s="25"/>
      <c r="X64484" s="25"/>
    </row>
    <row r="64485" spans="23:24" x14ac:dyDescent="0.2">
      <c r="W64485" s="25"/>
      <c r="X64485" s="25"/>
    </row>
    <row r="64486" spans="23:24" x14ac:dyDescent="0.2">
      <c r="W64486" s="25"/>
      <c r="X64486" s="25"/>
    </row>
    <row r="64487" spans="23:24" x14ac:dyDescent="0.2">
      <c r="W64487" s="25"/>
      <c r="X64487" s="25"/>
    </row>
    <row r="64488" spans="23:24" x14ac:dyDescent="0.2">
      <c r="W64488" s="25"/>
      <c r="X64488" s="25"/>
    </row>
    <row r="64489" spans="23:24" x14ac:dyDescent="0.2">
      <c r="W64489" s="25"/>
      <c r="X64489" s="25"/>
    </row>
    <row r="64490" spans="23:24" x14ac:dyDescent="0.2">
      <c r="W64490" s="25"/>
      <c r="X64490" s="25"/>
    </row>
    <row r="64491" spans="23:24" x14ac:dyDescent="0.2">
      <c r="W64491" s="25"/>
      <c r="X64491" s="25"/>
    </row>
    <row r="64492" spans="23:24" x14ac:dyDescent="0.2">
      <c r="W64492" s="25"/>
      <c r="X64492" s="25"/>
    </row>
    <row r="64493" spans="23:24" x14ac:dyDescent="0.2">
      <c r="W64493" s="25"/>
      <c r="X64493" s="25"/>
    </row>
    <row r="64494" spans="23:24" x14ac:dyDescent="0.2">
      <c r="W64494" s="25"/>
      <c r="X64494" s="25"/>
    </row>
    <row r="64495" spans="23:24" x14ac:dyDescent="0.2">
      <c r="W64495" s="25"/>
      <c r="X64495" s="25"/>
    </row>
    <row r="64496" spans="23:24" x14ac:dyDescent="0.2">
      <c r="W64496" s="25"/>
      <c r="X64496" s="25"/>
    </row>
    <row r="64497" spans="23:24" x14ac:dyDescent="0.2">
      <c r="W64497" s="25"/>
      <c r="X64497" s="25"/>
    </row>
    <row r="64498" spans="23:24" x14ac:dyDescent="0.2">
      <c r="W64498" s="25"/>
      <c r="X64498" s="25"/>
    </row>
    <row r="64499" spans="23:24" x14ac:dyDescent="0.2">
      <c r="W64499" s="25"/>
      <c r="X64499" s="25"/>
    </row>
    <row r="64500" spans="23:24" x14ac:dyDescent="0.2">
      <c r="W64500" s="25"/>
      <c r="X64500" s="25"/>
    </row>
    <row r="64501" spans="23:24" x14ac:dyDescent="0.2">
      <c r="W64501" s="25"/>
      <c r="X64501" s="25"/>
    </row>
    <row r="64502" spans="23:24" x14ac:dyDescent="0.2">
      <c r="W64502" s="25"/>
      <c r="X64502" s="25"/>
    </row>
    <row r="64503" spans="23:24" x14ac:dyDescent="0.2">
      <c r="W64503" s="25"/>
      <c r="X64503" s="25"/>
    </row>
    <row r="64504" spans="23:24" x14ac:dyDescent="0.2">
      <c r="W64504" s="25"/>
      <c r="X64504" s="25"/>
    </row>
    <row r="64505" spans="23:24" x14ac:dyDescent="0.2">
      <c r="W64505" s="25"/>
      <c r="X64505" s="25"/>
    </row>
    <row r="64506" spans="23:24" x14ac:dyDescent="0.2">
      <c r="W64506" s="25"/>
      <c r="X64506" s="25"/>
    </row>
    <row r="64507" spans="23:24" x14ac:dyDescent="0.2">
      <c r="W64507" s="25"/>
      <c r="X64507" s="25"/>
    </row>
    <row r="64508" spans="23:24" x14ac:dyDescent="0.2">
      <c r="W64508" s="25"/>
      <c r="X64508" s="25"/>
    </row>
    <row r="64509" spans="23:24" x14ac:dyDescent="0.2">
      <c r="W64509" s="25"/>
      <c r="X64509" s="25"/>
    </row>
    <row r="64510" spans="23:24" x14ac:dyDescent="0.2">
      <c r="W64510" s="25"/>
      <c r="X64510" s="25"/>
    </row>
    <row r="64511" spans="23:24" x14ac:dyDescent="0.2">
      <c r="W64511" s="25"/>
      <c r="X64511" s="25"/>
    </row>
    <row r="64512" spans="23:24" x14ac:dyDescent="0.2">
      <c r="W64512" s="25"/>
      <c r="X64512" s="25"/>
    </row>
    <row r="64513" spans="23:24" x14ac:dyDescent="0.2">
      <c r="W64513" s="25"/>
      <c r="X64513" s="25"/>
    </row>
    <row r="64514" spans="23:24" x14ac:dyDescent="0.2">
      <c r="W64514" s="25"/>
      <c r="X64514" s="25"/>
    </row>
    <row r="64515" spans="23:24" x14ac:dyDescent="0.2">
      <c r="W64515" s="25"/>
      <c r="X64515" s="25"/>
    </row>
    <row r="64516" spans="23:24" x14ac:dyDescent="0.2">
      <c r="W64516" s="25"/>
      <c r="X64516" s="25"/>
    </row>
    <row r="64517" spans="23:24" x14ac:dyDescent="0.2">
      <c r="W64517" s="25"/>
      <c r="X64517" s="25"/>
    </row>
    <row r="64518" spans="23:24" x14ac:dyDescent="0.2">
      <c r="W64518" s="25"/>
      <c r="X64518" s="25"/>
    </row>
    <row r="64519" spans="23:24" x14ac:dyDescent="0.2">
      <c r="W64519" s="25"/>
      <c r="X64519" s="25"/>
    </row>
    <row r="64520" spans="23:24" x14ac:dyDescent="0.2">
      <c r="W64520" s="25"/>
      <c r="X64520" s="25"/>
    </row>
    <row r="64521" spans="23:24" x14ac:dyDescent="0.2">
      <c r="W64521" s="25"/>
      <c r="X64521" s="25"/>
    </row>
    <row r="64522" spans="23:24" x14ac:dyDescent="0.2">
      <c r="W64522" s="25"/>
      <c r="X64522" s="25"/>
    </row>
    <row r="64523" spans="23:24" x14ac:dyDescent="0.2">
      <c r="W64523" s="25"/>
      <c r="X64523" s="25"/>
    </row>
    <row r="64524" spans="23:24" x14ac:dyDescent="0.2">
      <c r="W64524" s="25"/>
      <c r="X64524" s="25"/>
    </row>
    <row r="64525" spans="23:24" x14ac:dyDescent="0.2">
      <c r="W64525" s="25"/>
      <c r="X64525" s="25"/>
    </row>
    <row r="64526" spans="23:24" x14ac:dyDescent="0.2">
      <c r="W64526" s="25"/>
      <c r="X64526" s="25"/>
    </row>
    <row r="64527" spans="23:24" x14ac:dyDescent="0.2">
      <c r="W64527" s="25"/>
      <c r="X64527" s="25"/>
    </row>
    <row r="64528" spans="23:24" x14ac:dyDescent="0.2">
      <c r="W64528" s="25"/>
      <c r="X64528" s="25"/>
    </row>
    <row r="64529" spans="23:24" x14ac:dyDescent="0.2">
      <c r="W64529" s="25"/>
      <c r="X64529" s="25"/>
    </row>
    <row r="64530" spans="23:24" x14ac:dyDescent="0.2">
      <c r="W64530" s="25"/>
      <c r="X64530" s="25"/>
    </row>
    <row r="64531" spans="23:24" x14ac:dyDescent="0.2">
      <c r="W64531" s="25"/>
      <c r="X64531" s="25"/>
    </row>
    <row r="64532" spans="23:24" x14ac:dyDescent="0.2">
      <c r="W64532" s="25"/>
      <c r="X64532" s="25"/>
    </row>
    <row r="64533" spans="23:24" x14ac:dyDescent="0.2">
      <c r="W64533" s="25"/>
      <c r="X64533" s="25"/>
    </row>
    <row r="64534" spans="23:24" x14ac:dyDescent="0.2">
      <c r="W64534" s="25"/>
      <c r="X64534" s="25"/>
    </row>
    <row r="64535" spans="23:24" x14ac:dyDescent="0.2">
      <c r="W64535" s="25"/>
      <c r="X64535" s="25"/>
    </row>
    <row r="64536" spans="23:24" x14ac:dyDescent="0.2">
      <c r="W64536" s="25"/>
      <c r="X64536" s="25"/>
    </row>
    <row r="64537" spans="23:24" x14ac:dyDescent="0.2">
      <c r="W64537" s="25"/>
      <c r="X64537" s="25"/>
    </row>
    <row r="64538" spans="23:24" x14ac:dyDescent="0.2">
      <c r="W64538" s="25"/>
      <c r="X64538" s="25"/>
    </row>
    <row r="64539" spans="23:24" x14ac:dyDescent="0.2">
      <c r="W64539" s="25"/>
      <c r="X64539" s="25"/>
    </row>
    <row r="64540" spans="23:24" x14ac:dyDescent="0.2">
      <c r="W64540" s="25"/>
      <c r="X64540" s="25"/>
    </row>
    <row r="64541" spans="23:24" x14ac:dyDescent="0.2">
      <c r="W64541" s="25"/>
      <c r="X64541" s="25"/>
    </row>
    <row r="64542" spans="23:24" x14ac:dyDescent="0.2">
      <c r="W64542" s="25"/>
      <c r="X64542" s="25"/>
    </row>
    <row r="64543" spans="23:24" x14ac:dyDescent="0.2">
      <c r="W64543" s="25"/>
      <c r="X64543" s="25"/>
    </row>
    <row r="64544" spans="23:24" x14ac:dyDescent="0.2">
      <c r="W64544" s="25"/>
      <c r="X64544" s="25"/>
    </row>
    <row r="64545" spans="23:24" x14ac:dyDescent="0.2">
      <c r="W64545" s="25"/>
      <c r="X64545" s="25"/>
    </row>
    <row r="64546" spans="23:24" x14ac:dyDescent="0.2">
      <c r="W64546" s="25"/>
      <c r="X64546" s="25"/>
    </row>
    <row r="64547" spans="23:24" x14ac:dyDescent="0.2">
      <c r="W64547" s="25"/>
      <c r="X64547" s="25"/>
    </row>
    <row r="64548" spans="23:24" x14ac:dyDescent="0.2">
      <c r="W64548" s="25"/>
      <c r="X64548" s="25"/>
    </row>
    <row r="64549" spans="23:24" x14ac:dyDescent="0.2">
      <c r="W64549" s="25"/>
      <c r="X64549" s="25"/>
    </row>
    <row r="64550" spans="23:24" x14ac:dyDescent="0.2">
      <c r="W64550" s="25"/>
      <c r="X64550" s="25"/>
    </row>
    <row r="64551" spans="23:24" x14ac:dyDescent="0.2">
      <c r="W64551" s="25"/>
      <c r="X64551" s="25"/>
    </row>
    <row r="64552" spans="23:24" x14ac:dyDescent="0.2">
      <c r="W64552" s="25"/>
      <c r="X64552" s="25"/>
    </row>
    <row r="64553" spans="23:24" x14ac:dyDescent="0.2">
      <c r="W64553" s="25"/>
      <c r="X64553" s="25"/>
    </row>
    <row r="64554" spans="23:24" x14ac:dyDescent="0.2">
      <c r="W64554" s="25"/>
      <c r="X64554" s="25"/>
    </row>
    <row r="64555" spans="23:24" x14ac:dyDescent="0.2">
      <c r="W64555" s="25"/>
      <c r="X64555" s="25"/>
    </row>
    <row r="64556" spans="23:24" x14ac:dyDescent="0.2">
      <c r="W64556" s="25"/>
      <c r="X64556" s="25"/>
    </row>
    <row r="64557" spans="23:24" x14ac:dyDescent="0.2">
      <c r="W64557" s="25"/>
      <c r="X64557" s="25"/>
    </row>
    <row r="64558" spans="23:24" x14ac:dyDescent="0.2">
      <c r="W64558" s="25"/>
      <c r="X64558" s="25"/>
    </row>
    <row r="64559" spans="23:24" x14ac:dyDescent="0.2">
      <c r="W64559" s="25"/>
      <c r="X64559" s="25"/>
    </row>
    <row r="64560" spans="23:24" x14ac:dyDescent="0.2">
      <c r="W64560" s="25"/>
      <c r="X64560" s="25"/>
    </row>
    <row r="64561" spans="23:24" x14ac:dyDescent="0.2">
      <c r="W64561" s="25"/>
      <c r="X64561" s="25"/>
    </row>
    <row r="64562" spans="23:24" x14ac:dyDescent="0.2">
      <c r="W64562" s="25"/>
      <c r="X64562" s="25"/>
    </row>
    <row r="64563" spans="23:24" x14ac:dyDescent="0.2">
      <c r="W64563" s="25"/>
      <c r="X64563" s="25"/>
    </row>
    <row r="64564" spans="23:24" x14ac:dyDescent="0.2">
      <c r="W64564" s="25"/>
      <c r="X64564" s="25"/>
    </row>
    <row r="64565" spans="23:24" x14ac:dyDescent="0.2">
      <c r="W64565" s="25"/>
      <c r="X64565" s="25"/>
    </row>
    <row r="64566" spans="23:24" x14ac:dyDescent="0.2">
      <c r="W64566" s="25"/>
      <c r="X64566" s="25"/>
    </row>
    <row r="64567" spans="23:24" x14ac:dyDescent="0.2">
      <c r="W64567" s="25"/>
      <c r="X64567" s="25"/>
    </row>
    <row r="64568" spans="23:24" x14ac:dyDescent="0.2">
      <c r="W64568" s="25"/>
      <c r="X64568" s="25"/>
    </row>
    <row r="64569" spans="23:24" x14ac:dyDescent="0.2">
      <c r="W64569" s="25"/>
      <c r="X64569" s="25"/>
    </row>
    <row r="64570" spans="23:24" x14ac:dyDescent="0.2">
      <c r="W64570" s="25"/>
      <c r="X64570" s="25"/>
    </row>
    <row r="64571" spans="23:24" x14ac:dyDescent="0.2">
      <c r="W64571" s="25"/>
      <c r="X64571" s="25"/>
    </row>
    <row r="64572" spans="23:24" x14ac:dyDescent="0.2">
      <c r="W64572" s="25"/>
      <c r="X64572" s="25"/>
    </row>
    <row r="64573" spans="23:24" x14ac:dyDescent="0.2">
      <c r="W64573" s="25"/>
      <c r="X64573" s="25"/>
    </row>
    <row r="64574" spans="23:24" x14ac:dyDescent="0.2">
      <c r="W64574" s="25"/>
      <c r="X64574" s="25"/>
    </row>
    <row r="64575" spans="23:24" x14ac:dyDescent="0.2">
      <c r="W64575" s="25"/>
      <c r="X64575" s="25"/>
    </row>
    <row r="64576" spans="23:24" x14ac:dyDescent="0.2">
      <c r="W64576" s="25"/>
      <c r="X64576" s="25"/>
    </row>
    <row r="64577" spans="23:24" x14ac:dyDescent="0.2">
      <c r="W64577" s="25"/>
      <c r="X64577" s="25"/>
    </row>
    <row r="64578" spans="23:24" x14ac:dyDescent="0.2">
      <c r="W64578" s="25"/>
      <c r="X64578" s="25"/>
    </row>
    <row r="64579" spans="23:24" x14ac:dyDescent="0.2">
      <c r="W64579" s="25"/>
      <c r="X64579" s="25"/>
    </row>
    <row r="64580" spans="23:24" x14ac:dyDescent="0.2">
      <c r="W64580" s="25"/>
      <c r="X64580" s="25"/>
    </row>
    <row r="64581" spans="23:24" x14ac:dyDescent="0.2">
      <c r="W64581" s="25"/>
      <c r="X64581" s="25"/>
    </row>
    <row r="64582" spans="23:24" x14ac:dyDescent="0.2">
      <c r="W64582" s="25"/>
      <c r="X64582" s="25"/>
    </row>
    <row r="64583" spans="23:24" x14ac:dyDescent="0.2">
      <c r="W64583" s="25"/>
      <c r="X64583" s="25"/>
    </row>
    <row r="64584" spans="23:24" x14ac:dyDescent="0.2">
      <c r="W64584" s="25"/>
      <c r="X64584" s="25"/>
    </row>
    <row r="64585" spans="23:24" x14ac:dyDescent="0.2">
      <c r="W64585" s="25"/>
      <c r="X64585" s="25"/>
    </row>
    <row r="64586" spans="23:24" x14ac:dyDescent="0.2">
      <c r="W64586" s="25"/>
      <c r="X64586" s="25"/>
    </row>
    <row r="64587" spans="23:24" x14ac:dyDescent="0.2">
      <c r="W64587" s="25"/>
      <c r="X64587" s="25"/>
    </row>
    <row r="64588" spans="23:24" x14ac:dyDescent="0.2">
      <c r="W64588" s="25"/>
      <c r="X64588" s="25"/>
    </row>
    <row r="64589" spans="23:24" x14ac:dyDescent="0.2">
      <c r="W64589" s="25"/>
      <c r="X64589" s="25"/>
    </row>
    <row r="64590" spans="23:24" x14ac:dyDescent="0.2">
      <c r="W64590" s="25"/>
      <c r="X64590" s="25"/>
    </row>
    <row r="64591" spans="23:24" x14ac:dyDescent="0.2">
      <c r="W64591" s="25"/>
      <c r="X64591" s="25"/>
    </row>
    <row r="64592" spans="23:24" x14ac:dyDescent="0.2">
      <c r="W64592" s="25"/>
      <c r="X64592" s="25"/>
    </row>
    <row r="64593" spans="23:24" x14ac:dyDescent="0.2">
      <c r="W64593" s="25"/>
      <c r="X64593" s="25"/>
    </row>
    <row r="64594" spans="23:24" x14ac:dyDescent="0.2">
      <c r="W64594" s="25"/>
      <c r="X64594" s="25"/>
    </row>
    <row r="64595" spans="23:24" x14ac:dyDescent="0.2">
      <c r="W64595" s="25"/>
      <c r="X64595" s="25"/>
    </row>
    <row r="64596" spans="23:24" x14ac:dyDescent="0.2">
      <c r="W64596" s="25"/>
      <c r="X64596" s="25"/>
    </row>
    <row r="64597" spans="23:24" x14ac:dyDescent="0.2">
      <c r="W64597" s="25"/>
      <c r="X64597" s="25"/>
    </row>
    <row r="64598" spans="23:24" x14ac:dyDescent="0.2">
      <c r="W64598" s="25"/>
      <c r="X64598" s="25"/>
    </row>
    <row r="64599" spans="23:24" x14ac:dyDescent="0.2">
      <c r="W64599" s="25"/>
      <c r="X64599" s="25"/>
    </row>
    <row r="64600" spans="23:24" x14ac:dyDescent="0.2">
      <c r="W64600" s="25"/>
      <c r="X64600" s="25"/>
    </row>
    <row r="64601" spans="23:24" x14ac:dyDescent="0.2">
      <c r="W64601" s="25"/>
      <c r="X64601" s="25"/>
    </row>
    <row r="64602" spans="23:24" x14ac:dyDescent="0.2">
      <c r="W64602" s="25"/>
      <c r="X64602" s="25"/>
    </row>
    <row r="64603" spans="23:24" x14ac:dyDescent="0.2">
      <c r="W64603" s="25"/>
      <c r="X64603" s="25"/>
    </row>
    <row r="64604" spans="23:24" x14ac:dyDescent="0.2">
      <c r="W64604" s="25"/>
      <c r="X64604" s="25"/>
    </row>
    <row r="64605" spans="23:24" x14ac:dyDescent="0.2">
      <c r="W64605" s="25"/>
      <c r="X64605" s="25"/>
    </row>
    <row r="64606" spans="23:24" x14ac:dyDescent="0.2">
      <c r="W64606" s="25"/>
      <c r="X64606" s="25"/>
    </row>
    <row r="64607" spans="23:24" x14ac:dyDescent="0.2">
      <c r="W64607" s="25"/>
      <c r="X64607" s="25"/>
    </row>
    <row r="64608" spans="23:24" x14ac:dyDescent="0.2">
      <c r="W64608" s="25"/>
      <c r="X64608" s="25"/>
    </row>
    <row r="64609" spans="23:24" x14ac:dyDescent="0.2">
      <c r="W64609" s="25"/>
      <c r="X64609" s="25"/>
    </row>
    <row r="64610" spans="23:24" x14ac:dyDescent="0.2">
      <c r="W64610" s="25"/>
      <c r="X64610" s="25"/>
    </row>
    <row r="64611" spans="23:24" x14ac:dyDescent="0.2">
      <c r="W64611" s="25"/>
      <c r="X64611" s="25"/>
    </row>
    <row r="64612" spans="23:24" x14ac:dyDescent="0.2">
      <c r="W64612" s="25"/>
      <c r="X64612" s="25"/>
    </row>
    <row r="64613" spans="23:24" x14ac:dyDescent="0.2">
      <c r="W64613" s="25"/>
      <c r="X64613" s="25"/>
    </row>
    <row r="64614" spans="23:24" x14ac:dyDescent="0.2">
      <c r="W64614" s="25"/>
      <c r="X64614" s="25"/>
    </row>
    <row r="64615" spans="23:24" x14ac:dyDescent="0.2">
      <c r="W64615" s="25"/>
      <c r="X64615" s="25"/>
    </row>
    <row r="64616" spans="23:24" x14ac:dyDescent="0.2">
      <c r="W64616" s="25"/>
      <c r="X64616" s="25"/>
    </row>
    <row r="64617" spans="23:24" x14ac:dyDescent="0.2">
      <c r="W64617" s="25"/>
      <c r="X64617" s="25"/>
    </row>
    <row r="64618" spans="23:24" x14ac:dyDescent="0.2">
      <c r="W64618" s="25"/>
      <c r="X64618" s="25"/>
    </row>
    <row r="64619" spans="23:24" x14ac:dyDescent="0.2">
      <c r="W64619" s="25"/>
      <c r="X64619" s="25"/>
    </row>
    <row r="64620" spans="23:24" x14ac:dyDescent="0.2">
      <c r="W64620" s="25"/>
      <c r="X64620" s="25"/>
    </row>
    <row r="64621" spans="23:24" x14ac:dyDescent="0.2">
      <c r="W64621" s="25"/>
      <c r="X64621" s="25"/>
    </row>
    <row r="64622" spans="23:24" x14ac:dyDescent="0.2">
      <c r="W64622" s="25"/>
      <c r="X64622" s="25"/>
    </row>
    <row r="64623" spans="23:24" x14ac:dyDescent="0.2">
      <c r="W64623" s="25"/>
      <c r="X64623" s="25"/>
    </row>
    <row r="64624" spans="23:24" x14ac:dyDescent="0.2">
      <c r="W64624" s="25"/>
      <c r="X64624" s="25"/>
    </row>
    <row r="64625" spans="23:24" x14ac:dyDescent="0.2">
      <c r="W64625" s="25"/>
      <c r="X64625" s="25"/>
    </row>
    <row r="64626" spans="23:24" x14ac:dyDescent="0.2">
      <c r="W64626" s="25"/>
      <c r="X64626" s="25"/>
    </row>
    <row r="64627" spans="23:24" x14ac:dyDescent="0.2">
      <c r="W64627" s="25"/>
      <c r="X64627" s="25"/>
    </row>
    <row r="64628" spans="23:24" x14ac:dyDescent="0.2">
      <c r="W64628" s="25"/>
      <c r="X64628" s="25"/>
    </row>
    <row r="64629" spans="23:24" x14ac:dyDescent="0.2">
      <c r="W64629" s="25"/>
      <c r="X64629" s="25"/>
    </row>
    <row r="64630" spans="23:24" x14ac:dyDescent="0.2">
      <c r="W64630" s="25"/>
      <c r="X64630" s="25"/>
    </row>
    <row r="64631" spans="23:24" x14ac:dyDescent="0.2">
      <c r="W64631" s="25"/>
      <c r="X64631" s="25"/>
    </row>
    <row r="64632" spans="23:24" x14ac:dyDescent="0.2">
      <c r="W64632" s="25"/>
      <c r="X64632" s="25"/>
    </row>
    <row r="64633" spans="23:24" x14ac:dyDescent="0.2">
      <c r="W64633" s="25"/>
      <c r="X64633" s="25"/>
    </row>
    <row r="64634" spans="23:24" x14ac:dyDescent="0.2">
      <c r="W64634" s="25"/>
      <c r="X64634" s="25"/>
    </row>
    <row r="64635" spans="23:24" x14ac:dyDescent="0.2">
      <c r="W64635" s="25"/>
      <c r="X64635" s="25"/>
    </row>
    <row r="64636" spans="23:24" x14ac:dyDescent="0.2">
      <c r="W64636" s="25"/>
      <c r="X64636" s="25"/>
    </row>
    <row r="64637" spans="23:24" x14ac:dyDescent="0.2">
      <c r="W64637" s="25"/>
      <c r="X64637" s="25"/>
    </row>
    <row r="64638" spans="23:24" x14ac:dyDescent="0.2">
      <c r="W64638" s="25"/>
      <c r="X64638" s="25"/>
    </row>
    <row r="64639" spans="23:24" x14ac:dyDescent="0.2">
      <c r="W64639" s="25"/>
      <c r="X64639" s="25"/>
    </row>
    <row r="64640" spans="23:24" x14ac:dyDescent="0.2">
      <c r="W64640" s="25"/>
      <c r="X64640" s="25"/>
    </row>
    <row r="64641" spans="23:24" x14ac:dyDescent="0.2">
      <c r="W64641" s="25"/>
      <c r="X64641" s="25"/>
    </row>
    <row r="64642" spans="23:24" x14ac:dyDescent="0.2">
      <c r="W64642" s="25"/>
      <c r="X64642" s="25"/>
    </row>
    <row r="64643" spans="23:24" x14ac:dyDescent="0.2">
      <c r="W64643" s="25"/>
      <c r="X64643" s="25"/>
    </row>
    <row r="64644" spans="23:24" x14ac:dyDescent="0.2">
      <c r="W64644" s="25"/>
      <c r="X64644" s="25"/>
    </row>
    <row r="64645" spans="23:24" x14ac:dyDescent="0.2">
      <c r="W64645" s="25"/>
      <c r="X64645" s="25"/>
    </row>
    <row r="64646" spans="23:24" x14ac:dyDescent="0.2">
      <c r="W64646" s="25"/>
      <c r="X64646" s="25"/>
    </row>
    <row r="64647" spans="23:24" x14ac:dyDescent="0.2">
      <c r="W64647" s="25"/>
      <c r="X64647" s="25"/>
    </row>
    <row r="64648" spans="23:24" x14ac:dyDescent="0.2">
      <c r="W64648" s="25"/>
      <c r="X64648" s="25"/>
    </row>
    <row r="64649" spans="23:24" x14ac:dyDescent="0.2">
      <c r="W64649" s="25"/>
      <c r="X64649" s="25"/>
    </row>
    <row r="64650" spans="23:24" x14ac:dyDescent="0.2">
      <c r="W64650" s="25"/>
      <c r="X64650" s="25"/>
    </row>
    <row r="64651" spans="23:24" x14ac:dyDescent="0.2">
      <c r="W64651" s="25"/>
      <c r="X64651" s="25"/>
    </row>
    <row r="64652" spans="23:24" x14ac:dyDescent="0.2">
      <c r="W64652" s="25"/>
      <c r="X64652" s="25"/>
    </row>
    <row r="64653" spans="23:24" x14ac:dyDescent="0.2">
      <c r="W64653" s="25"/>
      <c r="X64653" s="25"/>
    </row>
    <row r="64654" spans="23:24" x14ac:dyDescent="0.2">
      <c r="W64654" s="25"/>
      <c r="X64654" s="25"/>
    </row>
    <row r="64655" spans="23:24" x14ac:dyDescent="0.2">
      <c r="W64655" s="25"/>
      <c r="X64655" s="25"/>
    </row>
    <row r="64656" spans="23:24" x14ac:dyDescent="0.2">
      <c r="W64656" s="25"/>
      <c r="X64656" s="25"/>
    </row>
    <row r="64657" spans="23:24" x14ac:dyDescent="0.2">
      <c r="W64657" s="25"/>
      <c r="X64657" s="25"/>
    </row>
    <row r="64658" spans="23:24" x14ac:dyDescent="0.2">
      <c r="W64658" s="25"/>
      <c r="X64658" s="25"/>
    </row>
    <row r="64659" spans="23:24" x14ac:dyDescent="0.2">
      <c r="W64659" s="25"/>
      <c r="X64659" s="25"/>
    </row>
    <row r="64660" spans="23:24" x14ac:dyDescent="0.2">
      <c r="W64660" s="25"/>
      <c r="X64660" s="25"/>
    </row>
    <row r="64661" spans="23:24" x14ac:dyDescent="0.2">
      <c r="W64661" s="25"/>
      <c r="X64661" s="25"/>
    </row>
    <row r="64662" spans="23:24" x14ac:dyDescent="0.2">
      <c r="W64662" s="25"/>
      <c r="X64662" s="25"/>
    </row>
    <row r="64663" spans="23:24" x14ac:dyDescent="0.2">
      <c r="W64663" s="25"/>
      <c r="X64663" s="25"/>
    </row>
    <row r="64664" spans="23:24" x14ac:dyDescent="0.2">
      <c r="W64664" s="25"/>
      <c r="X64664" s="25"/>
    </row>
    <row r="64665" spans="23:24" x14ac:dyDescent="0.2">
      <c r="W64665" s="25"/>
      <c r="X64665" s="25"/>
    </row>
    <row r="64666" spans="23:24" x14ac:dyDescent="0.2">
      <c r="W64666" s="25"/>
      <c r="X64666" s="25"/>
    </row>
    <row r="64667" spans="23:24" x14ac:dyDescent="0.2">
      <c r="W64667" s="25"/>
      <c r="X64667" s="25"/>
    </row>
    <row r="64668" spans="23:24" x14ac:dyDescent="0.2">
      <c r="W64668" s="25"/>
      <c r="X64668" s="25"/>
    </row>
    <row r="64669" spans="23:24" x14ac:dyDescent="0.2">
      <c r="W64669" s="25"/>
      <c r="X64669" s="25"/>
    </row>
    <row r="64670" spans="23:24" x14ac:dyDescent="0.2">
      <c r="W64670" s="25"/>
      <c r="X64670" s="25"/>
    </row>
    <row r="64671" spans="23:24" x14ac:dyDescent="0.2">
      <c r="W64671" s="25"/>
      <c r="X64671" s="25"/>
    </row>
    <row r="64672" spans="23:24" x14ac:dyDescent="0.2">
      <c r="W64672" s="25"/>
      <c r="X64672" s="25"/>
    </row>
    <row r="64673" spans="23:24" x14ac:dyDescent="0.2">
      <c r="W64673" s="25"/>
      <c r="X64673" s="25"/>
    </row>
    <row r="64674" spans="23:24" x14ac:dyDescent="0.2">
      <c r="W64674" s="25"/>
      <c r="X64674" s="25"/>
    </row>
    <row r="64675" spans="23:24" x14ac:dyDescent="0.2">
      <c r="W64675" s="25"/>
      <c r="X64675" s="25"/>
    </row>
    <row r="64676" spans="23:24" x14ac:dyDescent="0.2">
      <c r="W64676" s="25"/>
      <c r="X64676" s="25"/>
    </row>
    <row r="64677" spans="23:24" x14ac:dyDescent="0.2">
      <c r="W64677" s="25"/>
      <c r="X64677" s="25"/>
    </row>
    <row r="64678" spans="23:24" x14ac:dyDescent="0.2">
      <c r="W64678" s="25"/>
      <c r="X64678" s="25"/>
    </row>
    <row r="64679" spans="23:24" x14ac:dyDescent="0.2">
      <c r="W64679" s="25"/>
      <c r="X64679" s="25"/>
    </row>
    <row r="64680" spans="23:24" x14ac:dyDescent="0.2">
      <c r="W64680" s="25"/>
      <c r="X64680" s="25"/>
    </row>
    <row r="64681" spans="23:24" x14ac:dyDescent="0.2">
      <c r="W64681" s="25"/>
      <c r="X64681" s="25"/>
    </row>
    <row r="64682" spans="23:24" x14ac:dyDescent="0.2">
      <c r="W64682" s="25"/>
      <c r="X64682" s="25"/>
    </row>
    <row r="64683" spans="23:24" x14ac:dyDescent="0.2">
      <c r="W64683" s="25"/>
      <c r="X64683" s="25"/>
    </row>
    <row r="64684" spans="23:24" x14ac:dyDescent="0.2">
      <c r="W64684" s="25"/>
      <c r="X64684" s="25"/>
    </row>
    <row r="64685" spans="23:24" x14ac:dyDescent="0.2">
      <c r="W64685" s="25"/>
      <c r="X64685" s="25"/>
    </row>
    <row r="64686" spans="23:24" x14ac:dyDescent="0.2">
      <c r="W64686" s="25"/>
      <c r="X64686" s="25"/>
    </row>
    <row r="64687" spans="23:24" x14ac:dyDescent="0.2">
      <c r="W64687" s="25"/>
      <c r="X64687" s="25"/>
    </row>
    <row r="64688" spans="23:24" x14ac:dyDescent="0.2">
      <c r="W64688" s="25"/>
      <c r="X64688" s="25"/>
    </row>
    <row r="64689" spans="23:24" x14ac:dyDescent="0.2">
      <c r="W64689" s="25"/>
      <c r="X64689" s="25"/>
    </row>
    <row r="64690" spans="23:24" x14ac:dyDescent="0.2">
      <c r="W64690" s="25"/>
      <c r="X64690" s="25"/>
    </row>
    <row r="64691" spans="23:24" x14ac:dyDescent="0.2">
      <c r="W64691" s="25"/>
      <c r="X64691" s="25"/>
    </row>
    <row r="64692" spans="23:24" x14ac:dyDescent="0.2">
      <c r="W64692" s="25"/>
      <c r="X64692" s="25"/>
    </row>
    <row r="64693" spans="23:24" x14ac:dyDescent="0.2">
      <c r="W64693" s="25"/>
      <c r="X64693" s="25"/>
    </row>
    <row r="64694" spans="23:24" x14ac:dyDescent="0.2">
      <c r="W64694" s="25"/>
      <c r="X64694" s="25"/>
    </row>
    <row r="64695" spans="23:24" x14ac:dyDescent="0.2">
      <c r="W64695" s="25"/>
      <c r="X64695" s="25"/>
    </row>
    <row r="64696" spans="23:24" x14ac:dyDescent="0.2">
      <c r="W64696" s="25"/>
      <c r="X64696" s="25"/>
    </row>
    <row r="64697" spans="23:24" x14ac:dyDescent="0.2">
      <c r="W64697" s="25"/>
      <c r="X64697" s="25"/>
    </row>
    <row r="64698" spans="23:24" x14ac:dyDescent="0.2">
      <c r="W64698" s="25"/>
      <c r="X64698" s="25"/>
    </row>
    <row r="64699" spans="23:24" x14ac:dyDescent="0.2">
      <c r="W64699" s="25"/>
      <c r="X64699" s="25"/>
    </row>
    <row r="64700" spans="23:24" x14ac:dyDescent="0.2">
      <c r="W64700" s="25"/>
      <c r="X64700" s="25"/>
    </row>
    <row r="64701" spans="23:24" x14ac:dyDescent="0.2">
      <c r="W64701" s="25"/>
      <c r="X64701" s="25"/>
    </row>
    <row r="64702" spans="23:24" x14ac:dyDescent="0.2">
      <c r="W64702" s="25"/>
      <c r="X64702" s="25"/>
    </row>
    <row r="64703" spans="23:24" x14ac:dyDescent="0.2">
      <c r="W64703" s="25"/>
      <c r="X64703" s="25"/>
    </row>
    <row r="64704" spans="23:24" x14ac:dyDescent="0.2">
      <c r="W64704" s="25"/>
      <c r="X64704" s="25"/>
    </row>
    <row r="64705" spans="23:24" x14ac:dyDescent="0.2">
      <c r="W64705" s="25"/>
      <c r="X64705" s="25"/>
    </row>
    <row r="64706" spans="23:24" x14ac:dyDescent="0.2">
      <c r="W64706" s="25"/>
      <c r="X64706" s="25"/>
    </row>
    <row r="64707" spans="23:24" x14ac:dyDescent="0.2">
      <c r="W64707" s="25"/>
      <c r="X64707" s="25"/>
    </row>
    <row r="64708" spans="23:24" x14ac:dyDescent="0.2">
      <c r="W64708" s="25"/>
      <c r="X64708" s="25"/>
    </row>
    <row r="64709" spans="23:24" x14ac:dyDescent="0.2">
      <c r="W64709" s="25"/>
      <c r="X64709" s="25"/>
    </row>
    <row r="64710" spans="23:24" x14ac:dyDescent="0.2">
      <c r="W64710" s="25"/>
      <c r="X64710" s="25"/>
    </row>
    <row r="64711" spans="23:24" x14ac:dyDescent="0.2">
      <c r="W64711" s="25"/>
      <c r="X64711" s="25"/>
    </row>
    <row r="64712" spans="23:24" x14ac:dyDescent="0.2">
      <c r="W64712" s="25"/>
      <c r="X64712" s="25"/>
    </row>
    <row r="64713" spans="23:24" x14ac:dyDescent="0.2">
      <c r="W64713" s="25"/>
      <c r="X64713" s="25"/>
    </row>
    <row r="64714" spans="23:24" x14ac:dyDescent="0.2">
      <c r="W64714" s="25"/>
      <c r="X64714" s="25"/>
    </row>
    <row r="64715" spans="23:24" x14ac:dyDescent="0.2">
      <c r="W64715" s="25"/>
      <c r="X64715" s="25"/>
    </row>
    <row r="64716" spans="23:24" x14ac:dyDescent="0.2">
      <c r="W64716" s="25"/>
      <c r="X64716" s="25"/>
    </row>
    <row r="64717" spans="23:24" x14ac:dyDescent="0.2">
      <c r="W64717" s="25"/>
      <c r="X64717" s="25"/>
    </row>
    <row r="64718" spans="23:24" x14ac:dyDescent="0.2">
      <c r="W64718" s="25"/>
      <c r="X64718" s="25"/>
    </row>
    <row r="64719" spans="23:24" x14ac:dyDescent="0.2">
      <c r="W64719" s="25"/>
      <c r="X64719" s="25"/>
    </row>
    <row r="64720" spans="23:24" x14ac:dyDescent="0.2">
      <c r="W64720" s="25"/>
      <c r="X64720" s="25"/>
    </row>
    <row r="64721" spans="23:24" x14ac:dyDescent="0.2">
      <c r="W64721" s="25"/>
      <c r="X64721" s="25"/>
    </row>
    <row r="64722" spans="23:24" x14ac:dyDescent="0.2">
      <c r="W64722" s="25"/>
      <c r="X64722" s="25"/>
    </row>
    <row r="64723" spans="23:24" x14ac:dyDescent="0.2">
      <c r="W64723" s="25"/>
      <c r="X64723" s="25"/>
    </row>
    <row r="64724" spans="23:24" x14ac:dyDescent="0.2">
      <c r="W64724" s="25"/>
      <c r="X64724" s="25"/>
    </row>
    <row r="64725" spans="23:24" x14ac:dyDescent="0.2">
      <c r="W64725" s="25"/>
      <c r="X64725" s="25"/>
    </row>
    <row r="64726" spans="23:24" x14ac:dyDescent="0.2">
      <c r="W64726" s="25"/>
      <c r="X64726" s="25"/>
    </row>
    <row r="64727" spans="23:24" x14ac:dyDescent="0.2">
      <c r="W64727" s="25"/>
      <c r="X64727" s="25"/>
    </row>
    <row r="64728" spans="23:24" x14ac:dyDescent="0.2">
      <c r="W64728" s="25"/>
      <c r="X64728" s="25"/>
    </row>
    <row r="64729" spans="23:24" x14ac:dyDescent="0.2">
      <c r="W64729" s="25"/>
      <c r="X64729" s="25"/>
    </row>
    <row r="64730" spans="23:24" x14ac:dyDescent="0.2">
      <c r="W64730" s="25"/>
      <c r="X64730" s="25"/>
    </row>
    <row r="64731" spans="23:24" x14ac:dyDescent="0.2">
      <c r="W64731" s="25"/>
      <c r="X64731" s="25"/>
    </row>
    <row r="64732" spans="23:24" x14ac:dyDescent="0.2">
      <c r="W64732" s="25"/>
      <c r="X64732" s="25"/>
    </row>
    <row r="64733" spans="23:24" x14ac:dyDescent="0.2">
      <c r="W64733" s="25"/>
      <c r="X64733" s="25"/>
    </row>
    <row r="64734" spans="23:24" x14ac:dyDescent="0.2">
      <c r="W64734" s="25"/>
      <c r="X64734" s="25"/>
    </row>
    <row r="64735" spans="23:24" x14ac:dyDescent="0.2">
      <c r="W64735" s="25"/>
      <c r="X64735" s="25"/>
    </row>
    <row r="64736" spans="23:24" x14ac:dyDescent="0.2">
      <c r="W64736" s="25"/>
      <c r="X64736" s="25"/>
    </row>
    <row r="64737" spans="23:24" x14ac:dyDescent="0.2">
      <c r="W64737" s="25"/>
      <c r="X64737" s="25"/>
    </row>
    <row r="64738" spans="23:24" x14ac:dyDescent="0.2">
      <c r="W64738" s="25"/>
      <c r="X64738" s="25"/>
    </row>
    <row r="64739" spans="23:24" x14ac:dyDescent="0.2">
      <c r="W64739" s="25"/>
      <c r="X64739" s="25"/>
    </row>
    <row r="64740" spans="23:24" x14ac:dyDescent="0.2">
      <c r="W64740" s="25"/>
      <c r="X64740" s="25"/>
    </row>
    <row r="64741" spans="23:24" x14ac:dyDescent="0.2">
      <c r="W64741" s="25"/>
      <c r="X64741" s="25"/>
    </row>
    <row r="64742" spans="23:24" x14ac:dyDescent="0.2">
      <c r="W64742" s="25"/>
      <c r="X64742" s="25"/>
    </row>
    <row r="64743" spans="23:24" x14ac:dyDescent="0.2">
      <c r="W64743" s="25"/>
      <c r="X64743" s="25"/>
    </row>
    <row r="64744" spans="23:24" x14ac:dyDescent="0.2">
      <c r="W64744" s="25"/>
      <c r="X64744" s="25"/>
    </row>
    <row r="64745" spans="23:24" x14ac:dyDescent="0.2">
      <c r="W64745" s="25"/>
      <c r="X64745" s="25"/>
    </row>
    <row r="64746" spans="23:24" x14ac:dyDescent="0.2">
      <c r="W64746" s="25"/>
      <c r="X64746" s="25"/>
    </row>
    <row r="64747" spans="23:24" x14ac:dyDescent="0.2">
      <c r="W64747" s="25"/>
      <c r="X64747" s="25"/>
    </row>
    <row r="64748" spans="23:24" x14ac:dyDescent="0.2">
      <c r="W64748" s="25"/>
      <c r="X64748" s="25"/>
    </row>
    <row r="64749" spans="23:24" x14ac:dyDescent="0.2">
      <c r="W64749" s="25"/>
      <c r="X64749" s="25"/>
    </row>
    <row r="64750" spans="23:24" x14ac:dyDescent="0.2">
      <c r="W64750" s="25"/>
      <c r="X64750" s="25"/>
    </row>
    <row r="64751" spans="23:24" x14ac:dyDescent="0.2">
      <c r="W64751" s="25"/>
      <c r="X64751" s="25"/>
    </row>
    <row r="64752" spans="23:24" x14ac:dyDescent="0.2">
      <c r="W64752" s="25"/>
      <c r="X64752" s="25"/>
    </row>
    <row r="64753" spans="23:24" x14ac:dyDescent="0.2">
      <c r="W64753" s="25"/>
      <c r="X64753" s="25"/>
    </row>
    <row r="64754" spans="23:24" x14ac:dyDescent="0.2">
      <c r="W64754" s="25"/>
      <c r="X64754" s="25"/>
    </row>
    <row r="64755" spans="23:24" x14ac:dyDescent="0.2">
      <c r="W64755" s="25"/>
      <c r="X64755" s="25"/>
    </row>
    <row r="64756" spans="23:24" x14ac:dyDescent="0.2">
      <c r="W64756" s="25"/>
      <c r="X64756" s="25"/>
    </row>
    <row r="64757" spans="23:24" x14ac:dyDescent="0.2">
      <c r="W64757" s="25"/>
      <c r="X64757" s="25"/>
    </row>
    <row r="64758" spans="23:24" x14ac:dyDescent="0.2">
      <c r="W64758" s="25"/>
      <c r="X64758" s="25"/>
    </row>
    <row r="64759" spans="23:24" x14ac:dyDescent="0.2">
      <c r="W64759" s="25"/>
      <c r="X64759" s="25"/>
    </row>
    <row r="64760" spans="23:24" x14ac:dyDescent="0.2">
      <c r="W64760" s="25"/>
      <c r="X64760" s="25"/>
    </row>
    <row r="64761" spans="23:24" x14ac:dyDescent="0.2">
      <c r="W64761" s="25"/>
      <c r="X64761" s="25"/>
    </row>
    <row r="64762" spans="23:24" x14ac:dyDescent="0.2">
      <c r="W64762" s="25"/>
      <c r="X64762" s="25"/>
    </row>
    <row r="64763" spans="23:24" x14ac:dyDescent="0.2">
      <c r="W64763" s="25"/>
      <c r="X64763" s="25"/>
    </row>
    <row r="64764" spans="23:24" x14ac:dyDescent="0.2">
      <c r="W64764" s="25"/>
      <c r="X64764" s="25"/>
    </row>
    <row r="64765" spans="23:24" x14ac:dyDescent="0.2">
      <c r="W64765" s="25"/>
      <c r="X64765" s="25"/>
    </row>
    <row r="64766" spans="23:24" x14ac:dyDescent="0.2">
      <c r="W64766" s="25"/>
      <c r="X64766" s="25"/>
    </row>
    <row r="64767" spans="23:24" x14ac:dyDescent="0.2">
      <c r="W64767" s="25"/>
      <c r="X64767" s="25"/>
    </row>
    <row r="64768" spans="23:24" x14ac:dyDescent="0.2">
      <c r="W64768" s="25"/>
      <c r="X64768" s="25"/>
    </row>
    <row r="64769" spans="23:24" x14ac:dyDescent="0.2">
      <c r="W64769" s="25"/>
      <c r="X64769" s="25"/>
    </row>
    <row r="64770" spans="23:24" x14ac:dyDescent="0.2">
      <c r="W64770" s="25"/>
      <c r="X64770" s="25"/>
    </row>
    <row r="64771" spans="23:24" x14ac:dyDescent="0.2">
      <c r="W64771" s="25"/>
      <c r="X64771" s="25"/>
    </row>
    <row r="64772" spans="23:24" x14ac:dyDescent="0.2">
      <c r="W64772" s="25"/>
      <c r="X64772" s="25"/>
    </row>
    <row r="64773" spans="23:24" x14ac:dyDescent="0.2">
      <c r="W64773" s="25"/>
      <c r="X64773" s="25"/>
    </row>
    <row r="64774" spans="23:24" x14ac:dyDescent="0.2">
      <c r="W64774" s="25"/>
      <c r="X64774" s="25"/>
    </row>
    <row r="64775" spans="23:24" x14ac:dyDescent="0.2">
      <c r="W64775" s="25"/>
      <c r="X64775" s="25"/>
    </row>
    <row r="64776" spans="23:24" x14ac:dyDescent="0.2">
      <c r="W64776" s="25"/>
      <c r="X64776" s="25"/>
    </row>
    <row r="64777" spans="23:24" x14ac:dyDescent="0.2">
      <c r="W64777" s="25"/>
      <c r="X64777" s="25"/>
    </row>
    <row r="64778" spans="23:24" x14ac:dyDescent="0.2">
      <c r="W64778" s="25"/>
      <c r="X64778" s="25"/>
    </row>
    <row r="64779" spans="23:24" x14ac:dyDescent="0.2">
      <c r="W64779" s="25"/>
      <c r="X64779" s="25"/>
    </row>
    <row r="64780" spans="23:24" x14ac:dyDescent="0.2">
      <c r="W64780" s="25"/>
      <c r="X64780" s="25"/>
    </row>
    <row r="64781" spans="23:24" x14ac:dyDescent="0.2">
      <c r="W64781" s="25"/>
      <c r="X64781" s="25"/>
    </row>
    <row r="64782" spans="23:24" x14ac:dyDescent="0.2">
      <c r="W64782" s="25"/>
      <c r="X64782" s="25"/>
    </row>
    <row r="64783" spans="23:24" x14ac:dyDescent="0.2">
      <c r="W64783" s="25"/>
      <c r="X64783" s="25"/>
    </row>
    <row r="64784" spans="23:24" x14ac:dyDescent="0.2">
      <c r="W64784" s="25"/>
      <c r="X64784" s="25"/>
    </row>
    <row r="64785" spans="23:24" x14ac:dyDescent="0.2">
      <c r="W64785" s="25"/>
      <c r="X64785" s="25"/>
    </row>
    <row r="64786" spans="23:24" x14ac:dyDescent="0.2">
      <c r="W64786" s="25"/>
      <c r="X64786" s="25"/>
    </row>
    <row r="64787" spans="23:24" x14ac:dyDescent="0.2">
      <c r="W64787" s="25"/>
      <c r="X64787" s="25"/>
    </row>
    <row r="64788" spans="23:24" x14ac:dyDescent="0.2">
      <c r="W64788" s="25"/>
      <c r="X64788" s="25"/>
    </row>
    <row r="64789" spans="23:24" x14ac:dyDescent="0.2">
      <c r="W64789" s="25"/>
      <c r="X64789" s="25"/>
    </row>
    <row r="64790" spans="23:24" x14ac:dyDescent="0.2">
      <c r="W64790" s="25"/>
      <c r="X64790" s="25"/>
    </row>
    <row r="64791" spans="23:24" x14ac:dyDescent="0.2">
      <c r="W64791" s="25"/>
      <c r="X64791" s="25"/>
    </row>
    <row r="64792" spans="23:24" x14ac:dyDescent="0.2">
      <c r="W64792" s="25"/>
      <c r="X64792" s="25"/>
    </row>
    <row r="64793" spans="23:24" x14ac:dyDescent="0.2">
      <c r="W64793" s="25"/>
      <c r="X64793" s="25"/>
    </row>
    <row r="64794" spans="23:24" x14ac:dyDescent="0.2">
      <c r="W64794" s="25"/>
      <c r="X64794" s="25"/>
    </row>
    <row r="64795" spans="23:24" x14ac:dyDescent="0.2">
      <c r="W64795" s="25"/>
      <c r="X64795" s="25"/>
    </row>
    <row r="64796" spans="23:24" x14ac:dyDescent="0.2">
      <c r="W64796" s="25"/>
      <c r="X64796" s="25"/>
    </row>
    <row r="64797" spans="23:24" x14ac:dyDescent="0.2">
      <c r="W64797" s="25"/>
      <c r="X64797" s="25"/>
    </row>
    <row r="64798" spans="23:24" x14ac:dyDescent="0.2">
      <c r="W64798" s="25"/>
      <c r="X64798" s="25"/>
    </row>
    <row r="64799" spans="23:24" x14ac:dyDescent="0.2">
      <c r="W64799" s="25"/>
      <c r="X64799" s="25"/>
    </row>
    <row r="64800" spans="23:24" x14ac:dyDescent="0.2">
      <c r="W64800" s="25"/>
      <c r="X64800" s="25"/>
    </row>
    <row r="64801" spans="23:24" x14ac:dyDescent="0.2">
      <c r="W64801" s="25"/>
      <c r="X64801" s="25"/>
    </row>
    <row r="64802" spans="23:24" x14ac:dyDescent="0.2">
      <c r="W64802" s="25"/>
      <c r="X64802" s="25"/>
    </row>
    <row r="64803" spans="23:24" x14ac:dyDescent="0.2">
      <c r="W64803" s="25"/>
      <c r="X64803" s="25"/>
    </row>
    <row r="64804" spans="23:24" x14ac:dyDescent="0.2">
      <c r="W64804" s="25"/>
      <c r="X64804" s="25"/>
    </row>
    <row r="64805" spans="23:24" x14ac:dyDescent="0.2">
      <c r="W64805" s="25"/>
      <c r="X64805" s="25"/>
    </row>
    <row r="64806" spans="23:24" x14ac:dyDescent="0.2">
      <c r="W64806" s="25"/>
      <c r="X64806" s="25"/>
    </row>
    <row r="64807" spans="23:24" x14ac:dyDescent="0.2">
      <c r="W64807" s="25"/>
      <c r="X64807" s="25"/>
    </row>
    <row r="64808" spans="23:24" x14ac:dyDescent="0.2">
      <c r="W64808" s="25"/>
      <c r="X64808" s="25"/>
    </row>
    <row r="64809" spans="23:24" x14ac:dyDescent="0.2">
      <c r="W64809" s="25"/>
      <c r="X64809" s="25"/>
    </row>
    <row r="64810" spans="23:24" x14ac:dyDescent="0.2">
      <c r="W64810" s="25"/>
      <c r="X64810" s="25"/>
    </row>
    <row r="64811" spans="23:24" x14ac:dyDescent="0.2">
      <c r="W64811" s="25"/>
      <c r="X64811" s="25"/>
    </row>
    <row r="64812" spans="23:24" x14ac:dyDescent="0.2">
      <c r="W64812" s="25"/>
      <c r="X64812" s="25"/>
    </row>
    <row r="64813" spans="23:24" x14ac:dyDescent="0.2">
      <c r="W64813" s="25"/>
      <c r="X64813" s="25"/>
    </row>
    <row r="64814" spans="23:24" x14ac:dyDescent="0.2">
      <c r="W64814" s="25"/>
      <c r="X64814" s="25"/>
    </row>
    <row r="64815" spans="23:24" x14ac:dyDescent="0.2">
      <c r="W64815" s="25"/>
      <c r="X64815" s="25"/>
    </row>
    <row r="64816" spans="23:24" x14ac:dyDescent="0.2">
      <c r="W64816" s="25"/>
      <c r="X64816" s="25"/>
    </row>
    <row r="64817" spans="23:24" x14ac:dyDescent="0.2">
      <c r="W64817" s="25"/>
      <c r="X64817" s="25"/>
    </row>
    <row r="64818" spans="23:24" x14ac:dyDescent="0.2">
      <c r="W64818" s="25"/>
      <c r="X64818" s="25"/>
    </row>
    <row r="64819" spans="23:24" x14ac:dyDescent="0.2">
      <c r="W64819" s="25"/>
      <c r="X64819" s="25"/>
    </row>
    <row r="64820" spans="23:24" x14ac:dyDescent="0.2">
      <c r="W64820" s="25"/>
      <c r="X64820" s="25"/>
    </row>
    <row r="64821" spans="23:24" x14ac:dyDescent="0.2">
      <c r="W64821" s="25"/>
      <c r="X64821" s="25"/>
    </row>
    <row r="64822" spans="23:24" x14ac:dyDescent="0.2">
      <c r="W64822" s="25"/>
      <c r="X64822" s="25"/>
    </row>
    <row r="64823" spans="23:24" x14ac:dyDescent="0.2">
      <c r="W64823" s="25"/>
      <c r="X64823" s="25"/>
    </row>
    <row r="64824" spans="23:24" x14ac:dyDescent="0.2">
      <c r="W64824" s="25"/>
      <c r="X64824" s="25"/>
    </row>
    <row r="64825" spans="23:24" x14ac:dyDescent="0.2">
      <c r="W64825" s="25"/>
      <c r="X64825" s="25"/>
    </row>
    <row r="64826" spans="23:24" x14ac:dyDescent="0.2">
      <c r="W64826" s="25"/>
      <c r="X64826" s="25"/>
    </row>
    <row r="64827" spans="23:24" x14ac:dyDescent="0.2">
      <c r="W64827" s="25"/>
      <c r="X64827" s="25"/>
    </row>
    <row r="64828" spans="23:24" x14ac:dyDescent="0.2">
      <c r="W64828" s="25"/>
      <c r="X64828" s="25"/>
    </row>
    <row r="64829" spans="23:24" x14ac:dyDescent="0.2">
      <c r="W64829" s="25"/>
      <c r="X64829" s="25"/>
    </row>
    <row r="64830" spans="23:24" x14ac:dyDescent="0.2">
      <c r="W64830" s="25"/>
      <c r="X64830" s="25"/>
    </row>
    <row r="64831" spans="23:24" x14ac:dyDescent="0.2">
      <c r="W64831" s="25"/>
      <c r="X64831" s="25"/>
    </row>
    <row r="64832" spans="23:24" x14ac:dyDescent="0.2">
      <c r="W64832" s="25"/>
      <c r="X64832" s="25"/>
    </row>
    <row r="64833" spans="23:24" x14ac:dyDescent="0.2">
      <c r="W64833" s="25"/>
      <c r="X64833" s="25"/>
    </row>
    <row r="64834" spans="23:24" x14ac:dyDescent="0.2">
      <c r="W64834" s="25"/>
      <c r="X64834" s="25"/>
    </row>
    <row r="64835" spans="23:24" x14ac:dyDescent="0.2">
      <c r="W64835" s="25"/>
      <c r="X64835" s="25"/>
    </row>
    <row r="64836" spans="23:24" x14ac:dyDescent="0.2">
      <c r="W64836" s="25"/>
      <c r="X64836" s="25"/>
    </row>
    <row r="64837" spans="23:24" x14ac:dyDescent="0.2">
      <c r="W64837" s="25"/>
      <c r="X64837" s="25"/>
    </row>
    <row r="64838" spans="23:24" x14ac:dyDescent="0.2">
      <c r="W64838" s="25"/>
      <c r="X64838" s="25"/>
    </row>
    <row r="64839" spans="23:24" x14ac:dyDescent="0.2">
      <c r="W64839" s="25"/>
      <c r="X64839" s="25"/>
    </row>
    <row r="64840" spans="23:24" x14ac:dyDescent="0.2">
      <c r="W64840" s="25"/>
      <c r="X64840" s="25"/>
    </row>
    <row r="64841" spans="23:24" x14ac:dyDescent="0.2">
      <c r="W64841" s="25"/>
      <c r="X64841" s="25"/>
    </row>
    <row r="64842" spans="23:24" x14ac:dyDescent="0.2">
      <c r="W64842" s="25"/>
      <c r="X64842" s="25"/>
    </row>
    <row r="64843" spans="23:24" x14ac:dyDescent="0.2">
      <c r="W64843" s="25"/>
      <c r="X64843" s="25"/>
    </row>
    <row r="64844" spans="23:24" x14ac:dyDescent="0.2">
      <c r="W64844" s="25"/>
      <c r="X64844" s="25"/>
    </row>
    <row r="64845" spans="23:24" x14ac:dyDescent="0.2">
      <c r="W64845" s="25"/>
      <c r="X64845" s="25"/>
    </row>
    <row r="64846" spans="23:24" x14ac:dyDescent="0.2">
      <c r="W64846" s="25"/>
      <c r="X64846" s="25"/>
    </row>
    <row r="64847" spans="23:24" x14ac:dyDescent="0.2">
      <c r="W64847" s="25"/>
      <c r="X64847" s="25"/>
    </row>
    <row r="64848" spans="23:24" x14ac:dyDescent="0.2">
      <c r="W64848" s="25"/>
      <c r="X64848" s="25"/>
    </row>
    <row r="64849" spans="23:24" x14ac:dyDescent="0.2">
      <c r="W64849" s="25"/>
      <c r="X64849" s="25"/>
    </row>
    <row r="64850" spans="23:24" x14ac:dyDescent="0.2">
      <c r="W64850" s="25"/>
      <c r="X64850" s="25"/>
    </row>
    <row r="64851" spans="23:24" x14ac:dyDescent="0.2">
      <c r="W64851" s="25"/>
      <c r="X64851" s="25"/>
    </row>
    <row r="64852" spans="23:24" x14ac:dyDescent="0.2">
      <c r="W64852" s="25"/>
      <c r="X64852" s="25"/>
    </row>
    <row r="64853" spans="23:24" x14ac:dyDescent="0.2">
      <c r="W64853" s="25"/>
      <c r="X64853" s="25"/>
    </row>
    <row r="64854" spans="23:24" x14ac:dyDescent="0.2">
      <c r="W64854" s="25"/>
      <c r="X64854" s="25"/>
    </row>
    <row r="64855" spans="23:24" x14ac:dyDescent="0.2">
      <c r="W64855" s="25"/>
      <c r="X64855" s="25"/>
    </row>
    <row r="64856" spans="23:24" x14ac:dyDescent="0.2">
      <c r="W64856" s="25"/>
      <c r="X64856" s="25"/>
    </row>
    <row r="64857" spans="23:24" x14ac:dyDescent="0.2">
      <c r="W64857" s="25"/>
      <c r="X64857" s="25"/>
    </row>
    <row r="64858" spans="23:24" x14ac:dyDescent="0.2">
      <c r="W64858" s="25"/>
      <c r="X64858" s="25"/>
    </row>
    <row r="64859" spans="23:24" x14ac:dyDescent="0.2">
      <c r="W64859" s="25"/>
      <c r="X64859" s="25"/>
    </row>
    <row r="64860" spans="23:24" x14ac:dyDescent="0.2">
      <c r="W64860" s="25"/>
      <c r="X64860" s="25"/>
    </row>
    <row r="64861" spans="23:24" x14ac:dyDescent="0.2">
      <c r="W64861" s="25"/>
      <c r="X64861" s="25"/>
    </row>
    <row r="64862" spans="23:24" x14ac:dyDescent="0.2">
      <c r="W64862" s="25"/>
      <c r="X64862" s="25"/>
    </row>
    <row r="64863" spans="23:24" x14ac:dyDescent="0.2">
      <c r="W64863" s="25"/>
      <c r="X64863" s="25"/>
    </row>
    <row r="64864" spans="23:24" x14ac:dyDescent="0.2">
      <c r="W64864" s="25"/>
      <c r="X64864" s="25"/>
    </row>
    <row r="64865" spans="23:24" x14ac:dyDescent="0.2">
      <c r="W64865" s="25"/>
      <c r="X64865" s="25"/>
    </row>
    <row r="64866" spans="23:24" x14ac:dyDescent="0.2">
      <c r="W64866" s="25"/>
      <c r="X64866" s="25"/>
    </row>
    <row r="64867" spans="23:24" x14ac:dyDescent="0.2">
      <c r="W64867" s="25"/>
      <c r="X64867" s="25"/>
    </row>
    <row r="64868" spans="23:24" x14ac:dyDescent="0.2">
      <c r="W64868" s="25"/>
      <c r="X64868" s="25"/>
    </row>
    <row r="64869" spans="23:24" x14ac:dyDescent="0.2">
      <c r="W64869" s="25"/>
      <c r="X64869" s="25"/>
    </row>
    <row r="64870" spans="23:24" x14ac:dyDescent="0.2">
      <c r="W64870" s="25"/>
      <c r="X64870" s="25"/>
    </row>
    <row r="64871" spans="23:24" x14ac:dyDescent="0.2">
      <c r="W64871" s="25"/>
      <c r="X64871" s="25"/>
    </row>
    <row r="64872" spans="23:24" x14ac:dyDescent="0.2">
      <c r="W64872" s="25"/>
      <c r="X64872" s="25"/>
    </row>
    <row r="64873" spans="23:24" x14ac:dyDescent="0.2">
      <c r="W64873" s="25"/>
      <c r="X64873" s="25"/>
    </row>
    <row r="64874" spans="23:24" x14ac:dyDescent="0.2">
      <c r="W64874" s="25"/>
      <c r="X64874" s="25"/>
    </row>
    <row r="64875" spans="23:24" x14ac:dyDescent="0.2">
      <c r="W64875" s="25"/>
      <c r="X64875" s="25"/>
    </row>
    <row r="64876" spans="23:24" x14ac:dyDescent="0.2">
      <c r="W64876" s="25"/>
      <c r="X64876" s="25"/>
    </row>
    <row r="64877" spans="23:24" x14ac:dyDescent="0.2">
      <c r="W64877" s="25"/>
      <c r="X64877" s="25"/>
    </row>
    <row r="64878" spans="23:24" x14ac:dyDescent="0.2">
      <c r="W64878" s="25"/>
      <c r="X64878" s="25"/>
    </row>
    <row r="64879" spans="23:24" x14ac:dyDescent="0.2">
      <c r="W64879" s="25"/>
      <c r="X64879" s="25"/>
    </row>
    <row r="64880" spans="23:24" x14ac:dyDescent="0.2">
      <c r="W64880" s="25"/>
      <c r="X64880" s="25"/>
    </row>
    <row r="64881" spans="23:24" x14ac:dyDescent="0.2">
      <c r="W64881" s="25"/>
      <c r="X64881" s="25"/>
    </row>
    <row r="64882" spans="23:24" x14ac:dyDescent="0.2">
      <c r="W64882" s="25"/>
      <c r="X64882" s="25"/>
    </row>
    <row r="64883" spans="23:24" x14ac:dyDescent="0.2">
      <c r="W64883" s="25"/>
      <c r="X64883" s="25"/>
    </row>
    <row r="64884" spans="23:24" x14ac:dyDescent="0.2">
      <c r="W64884" s="25"/>
      <c r="X64884" s="25"/>
    </row>
    <row r="64885" spans="23:24" x14ac:dyDescent="0.2">
      <c r="W64885" s="25"/>
      <c r="X64885" s="25"/>
    </row>
    <row r="64886" spans="23:24" x14ac:dyDescent="0.2">
      <c r="W64886" s="25"/>
      <c r="X64886" s="25"/>
    </row>
    <row r="64887" spans="23:24" x14ac:dyDescent="0.2">
      <c r="W64887" s="25"/>
      <c r="X64887" s="25"/>
    </row>
    <row r="64888" spans="23:24" x14ac:dyDescent="0.2">
      <c r="W64888" s="25"/>
      <c r="X64888" s="25"/>
    </row>
    <row r="64889" spans="23:24" x14ac:dyDescent="0.2">
      <c r="W64889" s="25"/>
      <c r="X64889" s="25"/>
    </row>
    <row r="64890" spans="23:24" x14ac:dyDescent="0.2">
      <c r="W64890" s="25"/>
      <c r="X64890" s="25"/>
    </row>
    <row r="64891" spans="23:24" x14ac:dyDescent="0.2">
      <c r="W64891" s="25"/>
      <c r="X64891" s="25"/>
    </row>
    <row r="64892" spans="23:24" x14ac:dyDescent="0.2">
      <c r="W64892" s="25"/>
      <c r="X64892" s="25"/>
    </row>
    <row r="64893" spans="23:24" x14ac:dyDescent="0.2">
      <c r="W64893" s="25"/>
      <c r="X64893" s="25"/>
    </row>
    <row r="64894" spans="23:24" x14ac:dyDescent="0.2">
      <c r="W64894" s="25"/>
      <c r="X64894" s="25"/>
    </row>
    <row r="64895" spans="23:24" x14ac:dyDescent="0.2">
      <c r="W64895" s="25"/>
      <c r="X64895" s="25"/>
    </row>
    <row r="64896" spans="23:24" x14ac:dyDescent="0.2">
      <c r="W64896" s="25"/>
      <c r="X64896" s="25"/>
    </row>
    <row r="64897" spans="23:24" x14ac:dyDescent="0.2">
      <c r="W64897" s="25"/>
      <c r="X64897" s="25"/>
    </row>
    <row r="64898" spans="23:24" x14ac:dyDescent="0.2">
      <c r="W64898" s="25"/>
      <c r="X64898" s="25"/>
    </row>
    <row r="64899" spans="23:24" x14ac:dyDescent="0.2">
      <c r="W64899" s="25"/>
      <c r="X64899" s="25"/>
    </row>
    <row r="64900" spans="23:24" x14ac:dyDescent="0.2">
      <c r="W64900" s="25"/>
      <c r="X64900" s="25"/>
    </row>
    <row r="64901" spans="23:24" x14ac:dyDescent="0.2">
      <c r="W64901" s="25"/>
      <c r="X64901" s="25"/>
    </row>
    <row r="64902" spans="23:24" x14ac:dyDescent="0.2">
      <c r="W64902" s="25"/>
      <c r="X64902" s="25"/>
    </row>
    <row r="64903" spans="23:24" x14ac:dyDescent="0.2">
      <c r="W64903" s="25"/>
      <c r="X64903" s="25"/>
    </row>
    <row r="64904" spans="23:24" x14ac:dyDescent="0.2">
      <c r="W64904" s="25"/>
      <c r="X64904" s="25"/>
    </row>
    <row r="64905" spans="23:24" x14ac:dyDescent="0.2">
      <c r="W64905" s="25"/>
      <c r="X64905" s="25"/>
    </row>
    <row r="64906" spans="23:24" x14ac:dyDescent="0.2">
      <c r="W64906" s="25"/>
      <c r="X64906" s="25"/>
    </row>
    <row r="64907" spans="23:24" x14ac:dyDescent="0.2">
      <c r="W64907" s="25"/>
      <c r="X64907" s="25"/>
    </row>
    <row r="64908" spans="23:24" x14ac:dyDescent="0.2">
      <c r="W64908" s="25"/>
      <c r="X64908" s="25"/>
    </row>
    <row r="64909" spans="23:24" x14ac:dyDescent="0.2">
      <c r="W64909" s="25"/>
      <c r="X64909" s="25"/>
    </row>
    <row r="64910" spans="23:24" x14ac:dyDescent="0.2">
      <c r="W64910" s="25"/>
      <c r="X64910" s="25"/>
    </row>
    <row r="64911" spans="23:24" x14ac:dyDescent="0.2">
      <c r="W64911" s="25"/>
      <c r="X64911" s="25"/>
    </row>
    <row r="64912" spans="23:24" x14ac:dyDescent="0.2">
      <c r="W64912" s="25"/>
      <c r="X64912" s="25"/>
    </row>
    <row r="64913" spans="23:24" x14ac:dyDescent="0.2">
      <c r="W64913" s="25"/>
      <c r="X64913" s="25"/>
    </row>
    <row r="64914" spans="23:24" x14ac:dyDescent="0.2">
      <c r="W64914" s="25"/>
      <c r="X64914" s="25"/>
    </row>
    <row r="64915" spans="23:24" x14ac:dyDescent="0.2">
      <c r="W64915" s="25"/>
      <c r="X64915" s="25"/>
    </row>
    <row r="64916" spans="23:24" x14ac:dyDescent="0.2">
      <c r="W64916" s="25"/>
      <c r="X64916" s="25"/>
    </row>
    <row r="64917" spans="23:24" x14ac:dyDescent="0.2">
      <c r="W64917" s="25"/>
      <c r="X64917" s="25"/>
    </row>
    <row r="64918" spans="23:24" x14ac:dyDescent="0.2">
      <c r="W64918" s="25"/>
      <c r="X64918" s="25"/>
    </row>
    <row r="64919" spans="23:24" x14ac:dyDescent="0.2">
      <c r="W64919" s="25"/>
      <c r="X64919" s="25"/>
    </row>
    <row r="64920" spans="23:24" x14ac:dyDescent="0.2">
      <c r="W64920" s="25"/>
      <c r="X64920" s="25"/>
    </row>
    <row r="64921" spans="23:24" x14ac:dyDescent="0.2">
      <c r="W64921" s="25"/>
      <c r="X64921" s="25"/>
    </row>
    <row r="64922" spans="23:24" x14ac:dyDescent="0.2">
      <c r="W64922" s="25"/>
      <c r="X64922" s="25"/>
    </row>
    <row r="64923" spans="23:24" x14ac:dyDescent="0.2">
      <c r="W64923" s="25"/>
      <c r="X64923" s="25"/>
    </row>
    <row r="64924" spans="23:24" x14ac:dyDescent="0.2">
      <c r="W64924" s="25"/>
      <c r="X64924" s="25"/>
    </row>
    <row r="64925" spans="23:24" x14ac:dyDescent="0.2">
      <c r="W64925" s="25"/>
      <c r="X64925" s="25"/>
    </row>
    <row r="64926" spans="23:24" x14ac:dyDescent="0.2">
      <c r="W64926" s="25"/>
      <c r="X64926" s="25"/>
    </row>
    <row r="64927" spans="23:24" x14ac:dyDescent="0.2">
      <c r="W64927" s="25"/>
      <c r="X64927" s="25"/>
    </row>
    <row r="64928" spans="23:24" x14ac:dyDescent="0.2">
      <c r="W64928" s="25"/>
      <c r="X64928" s="25"/>
    </row>
    <row r="64929" spans="23:24" x14ac:dyDescent="0.2">
      <c r="W64929" s="25"/>
      <c r="X64929" s="25"/>
    </row>
    <row r="64930" spans="23:24" x14ac:dyDescent="0.2">
      <c r="W64930" s="25"/>
      <c r="X64930" s="25"/>
    </row>
    <row r="64931" spans="23:24" x14ac:dyDescent="0.2">
      <c r="W64931" s="25"/>
      <c r="X64931" s="25"/>
    </row>
    <row r="64932" spans="23:24" x14ac:dyDescent="0.2">
      <c r="W64932" s="25"/>
      <c r="X64932" s="25"/>
    </row>
    <row r="64933" spans="23:24" x14ac:dyDescent="0.2">
      <c r="W64933" s="25"/>
      <c r="X64933" s="25"/>
    </row>
    <row r="64934" spans="23:24" x14ac:dyDescent="0.2">
      <c r="W64934" s="25"/>
      <c r="X64934" s="25"/>
    </row>
    <row r="64935" spans="23:24" x14ac:dyDescent="0.2">
      <c r="W64935" s="25"/>
      <c r="X64935" s="25"/>
    </row>
    <row r="64936" spans="23:24" x14ac:dyDescent="0.2">
      <c r="W64936" s="25"/>
      <c r="X64936" s="25"/>
    </row>
    <row r="64937" spans="23:24" x14ac:dyDescent="0.2">
      <c r="W64937" s="25"/>
      <c r="X64937" s="25"/>
    </row>
    <row r="64938" spans="23:24" x14ac:dyDescent="0.2">
      <c r="W64938" s="25"/>
      <c r="X64938" s="25"/>
    </row>
    <row r="64939" spans="23:24" x14ac:dyDescent="0.2">
      <c r="W64939" s="25"/>
      <c r="X64939" s="25"/>
    </row>
    <row r="64940" spans="23:24" x14ac:dyDescent="0.2">
      <c r="W64940" s="25"/>
      <c r="X64940" s="25"/>
    </row>
    <row r="64941" spans="23:24" x14ac:dyDescent="0.2">
      <c r="W64941" s="25"/>
      <c r="X64941" s="25"/>
    </row>
    <row r="64942" spans="23:24" x14ac:dyDescent="0.2">
      <c r="W64942" s="25"/>
      <c r="X64942" s="25"/>
    </row>
    <row r="64943" spans="23:24" x14ac:dyDescent="0.2">
      <c r="W64943" s="25"/>
      <c r="X64943" s="25"/>
    </row>
    <row r="64944" spans="23:24" x14ac:dyDescent="0.2">
      <c r="W64944" s="25"/>
      <c r="X64944" s="25"/>
    </row>
    <row r="64945" spans="23:24" x14ac:dyDescent="0.2">
      <c r="W64945" s="25"/>
      <c r="X64945" s="25"/>
    </row>
    <row r="64946" spans="23:24" x14ac:dyDescent="0.2">
      <c r="W64946" s="25"/>
      <c r="X64946" s="25"/>
    </row>
    <row r="64947" spans="23:24" x14ac:dyDescent="0.2">
      <c r="W64947" s="25"/>
      <c r="X64947" s="25"/>
    </row>
    <row r="64948" spans="23:24" x14ac:dyDescent="0.2">
      <c r="W64948" s="25"/>
      <c r="X64948" s="25"/>
    </row>
    <row r="64949" spans="23:24" x14ac:dyDescent="0.2">
      <c r="W64949" s="25"/>
      <c r="X64949" s="25"/>
    </row>
    <row r="64950" spans="23:24" x14ac:dyDescent="0.2">
      <c r="W64950" s="25"/>
      <c r="X64950" s="25"/>
    </row>
    <row r="64951" spans="23:24" x14ac:dyDescent="0.2">
      <c r="W64951" s="25"/>
      <c r="X64951" s="25"/>
    </row>
    <row r="64952" spans="23:24" x14ac:dyDescent="0.2">
      <c r="W64952" s="25"/>
      <c r="X64952" s="25"/>
    </row>
    <row r="64953" spans="23:24" x14ac:dyDescent="0.2">
      <c r="W64953" s="25"/>
      <c r="X64953" s="25"/>
    </row>
    <row r="64954" spans="23:24" x14ac:dyDescent="0.2">
      <c r="W64954" s="25"/>
      <c r="X64954" s="25"/>
    </row>
    <row r="64955" spans="23:24" x14ac:dyDescent="0.2">
      <c r="W64955" s="25"/>
      <c r="X64955" s="25"/>
    </row>
    <row r="64956" spans="23:24" x14ac:dyDescent="0.2">
      <c r="W64956" s="25"/>
      <c r="X64956" s="25"/>
    </row>
    <row r="64957" spans="23:24" x14ac:dyDescent="0.2">
      <c r="W64957" s="25"/>
      <c r="X64957" s="25"/>
    </row>
    <row r="64958" spans="23:24" x14ac:dyDescent="0.2">
      <c r="W64958" s="25"/>
      <c r="X64958" s="25"/>
    </row>
    <row r="64959" spans="23:24" x14ac:dyDescent="0.2">
      <c r="W64959" s="25"/>
      <c r="X64959" s="25"/>
    </row>
    <row r="64960" spans="23:24" x14ac:dyDescent="0.2">
      <c r="W64960" s="25"/>
      <c r="X64960" s="25"/>
    </row>
    <row r="64961" spans="23:24" x14ac:dyDescent="0.2">
      <c r="W64961" s="25"/>
      <c r="X64961" s="25"/>
    </row>
    <row r="64962" spans="23:24" x14ac:dyDescent="0.2">
      <c r="W64962" s="25"/>
      <c r="X64962" s="25"/>
    </row>
    <row r="64963" spans="23:24" x14ac:dyDescent="0.2">
      <c r="W64963" s="25"/>
      <c r="X64963" s="25"/>
    </row>
    <row r="64964" spans="23:24" x14ac:dyDescent="0.2">
      <c r="W64964" s="25"/>
      <c r="X64964" s="25"/>
    </row>
    <row r="64965" spans="23:24" x14ac:dyDescent="0.2">
      <c r="W64965" s="25"/>
      <c r="X64965" s="25"/>
    </row>
    <row r="64966" spans="23:24" x14ac:dyDescent="0.2">
      <c r="W64966" s="25"/>
      <c r="X64966" s="25"/>
    </row>
    <row r="64967" spans="23:24" x14ac:dyDescent="0.2">
      <c r="W64967" s="25"/>
      <c r="X64967" s="25"/>
    </row>
    <row r="64968" spans="23:24" x14ac:dyDescent="0.2">
      <c r="W64968" s="25"/>
      <c r="X64968" s="25"/>
    </row>
    <row r="64969" spans="23:24" x14ac:dyDescent="0.2">
      <c r="W64969" s="25"/>
      <c r="X64969" s="25"/>
    </row>
    <row r="64970" spans="23:24" x14ac:dyDescent="0.2">
      <c r="W64970" s="25"/>
      <c r="X64970" s="25"/>
    </row>
    <row r="64971" spans="23:24" x14ac:dyDescent="0.2">
      <c r="W64971" s="25"/>
      <c r="X64971" s="25"/>
    </row>
    <row r="64972" spans="23:24" x14ac:dyDescent="0.2">
      <c r="W64972" s="25"/>
      <c r="X64972" s="25"/>
    </row>
    <row r="64973" spans="23:24" x14ac:dyDescent="0.2">
      <c r="W64973" s="25"/>
      <c r="X64973" s="25"/>
    </row>
    <row r="64974" spans="23:24" x14ac:dyDescent="0.2">
      <c r="W64974" s="25"/>
      <c r="X64974" s="25"/>
    </row>
    <row r="64975" spans="23:24" x14ac:dyDescent="0.2">
      <c r="W64975" s="25"/>
      <c r="X64975" s="25"/>
    </row>
    <row r="64976" spans="23:24" x14ac:dyDescent="0.2">
      <c r="W64976" s="25"/>
      <c r="X64976" s="25"/>
    </row>
    <row r="64977" spans="23:24" x14ac:dyDescent="0.2">
      <c r="W64977" s="25"/>
      <c r="X64977" s="25"/>
    </row>
    <row r="64978" spans="23:24" x14ac:dyDescent="0.2">
      <c r="W64978" s="25"/>
      <c r="X64978" s="25"/>
    </row>
    <row r="64979" spans="23:24" x14ac:dyDescent="0.2">
      <c r="W64979" s="25"/>
      <c r="X64979" s="25"/>
    </row>
    <row r="64980" spans="23:24" x14ac:dyDescent="0.2">
      <c r="W64980" s="25"/>
      <c r="X64980" s="25"/>
    </row>
    <row r="64981" spans="23:24" x14ac:dyDescent="0.2">
      <c r="W64981" s="25"/>
      <c r="X64981" s="25"/>
    </row>
    <row r="64982" spans="23:24" x14ac:dyDescent="0.2">
      <c r="W64982" s="25"/>
      <c r="X64982" s="25"/>
    </row>
    <row r="64983" spans="23:24" x14ac:dyDescent="0.2">
      <c r="W64983" s="25"/>
      <c r="X64983" s="25"/>
    </row>
    <row r="64984" spans="23:24" x14ac:dyDescent="0.2">
      <c r="W64984" s="25"/>
      <c r="X64984" s="25"/>
    </row>
    <row r="64985" spans="23:24" x14ac:dyDescent="0.2">
      <c r="W64985" s="25"/>
      <c r="X64985" s="25"/>
    </row>
    <row r="64986" spans="23:24" x14ac:dyDescent="0.2">
      <c r="W64986" s="25"/>
      <c r="X64986" s="25"/>
    </row>
    <row r="64987" spans="23:24" x14ac:dyDescent="0.2">
      <c r="W64987" s="25"/>
      <c r="X64987" s="25"/>
    </row>
    <row r="64988" spans="23:24" x14ac:dyDescent="0.2">
      <c r="W64988" s="25"/>
      <c r="X64988" s="25"/>
    </row>
    <row r="64989" spans="23:24" x14ac:dyDescent="0.2">
      <c r="W64989" s="25"/>
      <c r="X64989" s="25"/>
    </row>
    <row r="64990" spans="23:24" x14ac:dyDescent="0.2">
      <c r="W64990" s="25"/>
      <c r="X64990" s="25"/>
    </row>
    <row r="64991" spans="23:24" x14ac:dyDescent="0.2">
      <c r="W64991" s="25"/>
      <c r="X64991" s="25"/>
    </row>
    <row r="64992" spans="23:24" x14ac:dyDescent="0.2">
      <c r="W64992" s="25"/>
      <c r="X64992" s="25"/>
    </row>
    <row r="64993" spans="23:24" x14ac:dyDescent="0.2">
      <c r="W64993" s="25"/>
      <c r="X64993" s="25"/>
    </row>
    <row r="64994" spans="23:24" x14ac:dyDescent="0.2">
      <c r="W64994" s="25"/>
      <c r="X64994" s="25"/>
    </row>
    <row r="64995" spans="23:24" x14ac:dyDescent="0.2">
      <c r="W64995" s="25"/>
      <c r="X64995" s="25"/>
    </row>
    <row r="64996" spans="23:24" x14ac:dyDescent="0.2">
      <c r="W64996" s="25"/>
      <c r="X64996" s="25"/>
    </row>
    <row r="64997" spans="23:24" x14ac:dyDescent="0.2">
      <c r="W64997" s="25"/>
      <c r="X64997" s="25"/>
    </row>
    <row r="64998" spans="23:24" x14ac:dyDescent="0.2">
      <c r="W64998" s="25"/>
      <c r="X64998" s="25"/>
    </row>
    <row r="64999" spans="23:24" x14ac:dyDescent="0.2">
      <c r="W64999" s="25"/>
      <c r="X64999" s="25"/>
    </row>
    <row r="65000" spans="23:24" x14ac:dyDescent="0.2">
      <c r="W65000" s="25"/>
      <c r="X65000" s="25"/>
    </row>
    <row r="65001" spans="23:24" x14ac:dyDescent="0.2">
      <c r="W65001" s="25"/>
      <c r="X65001" s="25"/>
    </row>
    <row r="65002" spans="23:24" x14ac:dyDescent="0.2">
      <c r="W65002" s="25"/>
      <c r="X65002" s="25"/>
    </row>
    <row r="65003" spans="23:24" x14ac:dyDescent="0.2">
      <c r="W65003" s="25"/>
      <c r="X65003" s="25"/>
    </row>
    <row r="65004" spans="23:24" x14ac:dyDescent="0.2">
      <c r="W65004" s="25"/>
      <c r="X65004" s="25"/>
    </row>
    <row r="65005" spans="23:24" x14ac:dyDescent="0.2">
      <c r="W65005" s="25"/>
      <c r="X65005" s="25"/>
    </row>
    <row r="65006" spans="23:24" x14ac:dyDescent="0.2">
      <c r="W65006" s="25"/>
      <c r="X65006" s="25"/>
    </row>
    <row r="65007" spans="23:24" x14ac:dyDescent="0.2">
      <c r="W65007" s="25"/>
      <c r="X65007" s="25"/>
    </row>
    <row r="65008" spans="23:24" x14ac:dyDescent="0.2">
      <c r="W65008" s="25"/>
      <c r="X65008" s="25"/>
    </row>
    <row r="65009" spans="23:24" x14ac:dyDescent="0.2">
      <c r="W65009" s="25"/>
      <c r="X65009" s="25"/>
    </row>
    <row r="65010" spans="23:24" x14ac:dyDescent="0.2">
      <c r="W65010" s="25"/>
      <c r="X65010" s="25"/>
    </row>
    <row r="65011" spans="23:24" x14ac:dyDescent="0.2">
      <c r="W65011" s="25"/>
      <c r="X65011" s="25"/>
    </row>
    <row r="65012" spans="23:24" x14ac:dyDescent="0.2">
      <c r="W65012" s="25"/>
      <c r="X65012" s="25"/>
    </row>
    <row r="65013" spans="23:24" x14ac:dyDescent="0.2">
      <c r="W65013" s="25"/>
      <c r="X65013" s="25"/>
    </row>
    <row r="65014" spans="23:24" x14ac:dyDescent="0.2">
      <c r="W65014" s="25"/>
      <c r="X65014" s="25"/>
    </row>
    <row r="65015" spans="23:24" x14ac:dyDescent="0.2">
      <c r="W65015" s="25"/>
      <c r="X65015" s="25"/>
    </row>
    <row r="65016" spans="23:24" x14ac:dyDescent="0.2">
      <c r="W65016" s="25"/>
      <c r="X65016" s="25"/>
    </row>
    <row r="65017" spans="23:24" x14ac:dyDescent="0.2">
      <c r="W65017" s="25"/>
      <c r="X65017" s="25"/>
    </row>
    <row r="65018" spans="23:24" x14ac:dyDescent="0.2">
      <c r="W65018" s="25"/>
      <c r="X65018" s="25"/>
    </row>
    <row r="65019" spans="23:24" x14ac:dyDescent="0.2">
      <c r="W65019" s="25"/>
      <c r="X65019" s="25"/>
    </row>
    <row r="65020" spans="23:24" x14ac:dyDescent="0.2">
      <c r="W65020" s="25"/>
      <c r="X65020" s="25"/>
    </row>
    <row r="65021" spans="23:24" x14ac:dyDescent="0.2">
      <c r="W65021" s="25"/>
      <c r="X65021" s="25"/>
    </row>
    <row r="65022" spans="23:24" x14ac:dyDescent="0.2">
      <c r="W65022" s="25"/>
      <c r="X65022" s="25"/>
    </row>
    <row r="65023" spans="23:24" x14ac:dyDescent="0.2">
      <c r="W65023" s="25"/>
      <c r="X65023" s="25"/>
    </row>
    <row r="65024" spans="23:24" x14ac:dyDescent="0.2">
      <c r="W65024" s="25"/>
      <c r="X65024" s="25"/>
    </row>
    <row r="65025" spans="23:24" x14ac:dyDescent="0.2">
      <c r="W65025" s="25"/>
      <c r="X65025" s="25"/>
    </row>
    <row r="65026" spans="23:24" x14ac:dyDescent="0.2">
      <c r="W65026" s="25"/>
      <c r="X65026" s="25"/>
    </row>
    <row r="65027" spans="23:24" x14ac:dyDescent="0.2">
      <c r="W65027" s="25"/>
      <c r="X65027" s="25"/>
    </row>
    <row r="65028" spans="23:24" x14ac:dyDescent="0.2">
      <c r="W65028" s="25"/>
      <c r="X65028" s="25"/>
    </row>
    <row r="65029" spans="23:24" x14ac:dyDescent="0.2">
      <c r="W65029" s="25"/>
      <c r="X65029" s="25"/>
    </row>
    <row r="65030" spans="23:24" x14ac:dyDescent="0.2">
      <c r="W65030" s="25"/>
      <c r="X65030" s="25"/>
    </row>
    <row r="65031" spans="23:24" x14ac:dyDescent="0.2">
      <c r="W65031" s="25"/>
      <c r="X65031" s="25"/>
    </row>
    <row r="65032" spans="23:24" x14ac:dyDescent="0.2">
      <c r="W65032" s="25"/>
      <c r="X65032" s="25"/>
    </row>
    <row r="65033" spans="23:24" x14ac:dyDescent="0.2">
      <c r="W65033" s="25"/>
      <c r="X65033" s="25"/>
    </row>
    <row r="65034" spans="23:24" x14ac:dyDescent="0.2">
      <c r="W65034" s="25"/>
      <c r="X65034" s="25"/>
    </row>
    <row r="65035" spans="23:24" x14ac:dyDescent="0.2">
      <c r="W65035" s="25"/>
      <c r="X65035" s="25"/>
    </row>
    <row r="65036" spans="23:24" x14ac:dyDescent="0.2">
      <c r="W65036" s="25"/>
      <c r="X65036" s="25"/>
    </row>
    <row r="65037" spans="23:24" x14ac:dyDescent="0.2">
      <c r="W65037" s="25"/>
      <c r="X65037" s="25"/>
    </row>
    <row r="65038" spans="23:24" x14ac:dyDescent="0.2">
      <c r="W65038" s="25"/>
      <c r="X65038" s="25"/>
    </row>
    <row r="65039" spans="23:24" x14ac:dyDescent="0.2">
      <c r="W65039" s="25"/>
      <c r="X65039" s="25"/>
    </row>
    <row r="65040" spans="23:24" x14ac:dyDescent="0.2">
      <c r="W65040" s="25"/>
      <c r="X65040" s="25"/>
    </row>
    <row r="65041" spans="23:24" x14ac:dyDescent="0.2">
      <c r="W65041" s="25"/>
      <c r="X65041" s="25"/>
    </row>
    <row r="65042" spans="23:24" x14ac:dyDescent="0.2">
      <c r="W65042" s="25"/>
      <c r="X65042" s="25"/>
    </row>
    <row r="65043" spans="23:24" x14ac:dyDescent="0.2">
      <c r="W65043" s="25"/>
      <c r="X65043" s="25"/>
    </row>
    <row r="65044" spans="23:24" x14ac:dyDescent="0.2">
      <c r="W65044" s="25"/>
      <c r="X65044" s="25"/>
    </row>
    <row r="65045" spans="23:24" x14ac:dyDescent="0.2">
      <c r="W65045" s="25"/>
      <c r="X65045" s="25"/>
    </row>
    <row r="65046" spans="23:24" x14ac:dyDescent="0.2">
      <c r="W65046" s="25"/>
      <c r="X65046" s="25"/>
    </row>
    <row r="65047" spans="23:24" x14ac:dyDescent="0.2">
      <c r="W65047" s="25"/>
      <c r="X65047" s="25"/>
    </row>
    <row r="65048" spans="23:24" x14ac:dyDescent="0.2">
      <c r="W65048" s="25"/>
      <c r="X65048" s="25"/>
    </row>
    <row r="65049" spans="23:24" x14ac:dyDescent="0.2">
      <c r="W65049" s="25"/>
      <c r="X65049" s="25"/>
    </row>
    <row r="65050" spans="23:24" x14ac:dyDescent="0.2">
      <c r="W65050" s="25"/>
      <c r="X65050" s="25"/>
    </row>
    <row r="65051" spans="23:24" x14ac:dyDescent="0.2">
      <c r="W65051" s="25"/>
      <c r="X65051" s="25"/>
    </row>
    <row r="65052" spans="23:24" x14ac:dyDescent="0.2">
      <c r="W65052" s="25"/>
      <c r="X65052" s="25"/>
    </row>
    <row r="65053" spans="23:24" x14ac:dyDescent="0.2">
      <c r="W65053" s="25"/>
      <c r="X65053" s="25"/>
    </row>
    <row r="65054" spans="23:24" x14ac:dyDescent="0.2">
      <c r="W65054" s="25"/>
      <c r="X65054" s="25"/>
    </row>
    <row r="65055" spans="23:24" x14ac:dyDescent="0.2">
      <c r="W65055" s="25"/>
      <c r="X65055" s="25"/>
    </row>
    <row r="65056" spans="23:24" x14ac:dyDescent="0.2">
      <c r="W65056" s="25"/>
      <c r="X65056" s="25"/>
    </row>
    <row r="65057" spans="23:24" x14ac:dyDescent="0.2">
      <c r="W65057" s="25"/>
      <c r="X65057" s="25"/>
    </row>
    <row r="65058" spans="23:24" x14ac:dyDescent="0.2">
      <c r="W65058" s="25"/>
      <c r="X65058" s="25"/>
    </row>
    <row r="65059" spans="23:24" x14ac:dyDescent="0.2">
      <c r="W65059" s="25"/>
      <c r="X65059" s="25"/>
    </row>
    <row r="65060" spans="23:24" x14ac:dyDescent="0.2">
      <c r="W65060" s="25"/>
      <c r="X65060" s="25"/>
    </row>
    <row r="65061" spans="23:24" x14ac:dyDescent="0.2">
      <c r="W65061" s="25"/>
      <c r="X65061" s="25"/>
    </row>
    <row r="65062" spans="23:24" x14ac:dyDescent="0.2">
      <c r="W65062" s="25"/>
      <c r="X65062" s="25"/>
    </row>
    <row r="65063" spans="23:24" x14ac:dyDescent="0.2">
      <c r="W65063" s="25"/>
      <c r="X65063" s="25"/>
    </row>
    <row r="65064" spans="23:24" x14ac:dyDescent="0.2">
      <c r="W65064" s="25"/>
      <c r="X65064" s="25"/>
    </row>
    <row r="65065" spans="23:24" x14ac:dyDescent="0.2">
      <c r="W65065" s="25"/>
      <c r="X65065" s="25"/>
    </row>
    <row r="65066" spans="23:24" x14ac:dyDescent="0.2">
      <c r="W65066" s="25"/>
      <c r="X65066" s="25"/>
    </row>
    <row r="65067" spans="23:24" x14ac:dyDescent="0.2">
      <c r="W65067" s="25"/>
      <c r="X65067" s="25"/>
    </row>
    <row r="65068" spans="23:24" x14ac:dyDescent="0.2">
      <c r="W65068" s="25"/>
      <c r="X65068" s="25"/>
    </row>
    <row r="65069" spans="23:24" x14ac:dyDescent="0.2">
      <c r="W65069" s="25"/>
      <c r="X65069" s="25"/>
    </row>
    <row r="65070" spans="23:24" x14ac:dyDescent="0.2">
      <c r="W65070" s="25"/>
      <c r="X65070" s="25"/>
    </row>
    <row r="65071" spans="23:24" x14ac:dyDescent="0.2">
      <c r="W65071" s="25"/>
      <c r="X65071" s="25"/>
    </row>
    <row r="65072" spans="23:24" x14ac:dyDescent="0.2">
      <c r="W65072" s="25"/>
      <c r="X65072" s="25"/>
    </row>
    <row r="65073" spans="23:24" x14ac:dyDescent="0.2">
      <c r="W65073" s="25"/>
      <c r="X65073" s="25"/>
    </row>
    <row r="65074" spans="23:24" x14ac:dyDescent="0.2">
      <c r="W65074" s="25"/>
      <c r="X65074" s="25"/>
    </row>
    <row r="65075" spans="23:24" x14ac:dyDescent="0.2">
      <c r="W65075" s="25"/>
      <c r="X65075" s="25"/>
    </row>
    <row r="65076" spans="23:24" x14ac:dyDescent="0.2">
      <c r="W65076" s="25"/>
      <c r="X65076" s="25"/>
    </row>
    <row r="65077" spans="23:24" x14ac:dyDescent="0.2">
      <c r="W65077" s="25"/>
      <c r="X65077" s="25"/>
    </row>
    <row r="65078" spans="23:24" x14ac:dyDescent="0.2">
      <c r="W65078" s="25"/>
      <c r="X65078" s="25"/>
    </row>
    <row r="65079" spans="23:24" x14ac:dyDescent="0.2">
      <c r="W65079" s="25"/>
      <c r="X65079" s="25"/>
    </row>
    <row r="65080" spans="23:24" x14ac:dyDescent="0.2">
      <c r="W65080" s="25"/>
      <c r="X65080" s="25"/>
    </row>
    <row r="65081" spans="23:24" x14ac:dyDescent="0.2">
      <c r="W65081" s="25"/>
      <c r="X65081" s="25"/>
    </row>
    <row r="65082" spans="23:24" x14ac:dyDescent="0.2">
      <c r="W65082" s="25"/>
      <c r="X65082" s="25"/>
    </row>
    <row r="65083" spans="23:24" x14ac:dyDescent="0.2">
      <c r="W65083" s="25"/>
      <c r="X65083" s="25"/>
    </row>
    <row r="65084" spans="23:24" x14ac:dyDescent="0.2">
      <c r="W65084" s="25"/>
      <c r="X65084" s="25"/>
    </row>
    <row r="65085" spans="23:24" x14ac:dyDescent="0.2">
      <c r="W65085" s="25"/>
      <c r="X65085" s="25"/>
    </row>
    <row r="65086" spans="23:24" x14ac:dyDescent="0.2">
      <c r="W65086" s="25"/>
      <c r="X65086" s="25"/>
    </row>
    <row r="65087" spans="23:24" x14ac:dyDescent="0.2">
      <c r="W65087" s="25"/>
      <c r="X65087" s="25"/>
    </row>
    <row r="65088" spans="23:24" x14ac:dyDescent="0.2">
      <c r="W65088" s="25"/>
      <c r="X65088" s="25"/>
    </row>
    <row r="65089" spans="23:24" x14ac:dyDescent="0.2">
      <c r="W65089" s="25"/>
      <c r="X65089" s="25"/>
    </row>
    <row r="65090" spans="23:24" x14ac:dyDescent="0.2">
      <c r="W65090" s="25"/>
      <c r="X65090" s="25"/>
    </row>
    <row r="65091" spans="23:24" x14ac:dyDescent="0.2">
      <c r="W65091" s="25"/>
      <c r="X65091" s="25"/>
    </row>
    <row r="65092" spans="23:24" x14ac:dyDescent="0.2">
      <c r="W65092" s="25"/>
      <c r="X65092" s="25"/>
    </row>
    <row r="65093" spans="23:24" x14ac:dyDescent="0.2">
      <c r="W65093" s="25"/>
      <c r="X65093" s="25"/>
    </row>
    <row r="65094" spans="23:24" x14ac:dyDescent="0.2">
      <c r="W65094" s="25"/>
      <c r="X65094" s="25"/>
    </row>
    <row r="65095" spans="23:24" x14ac:dyDescent="0.2">
      <c r="W65095" s="25"/>
      <c r="X65095" s="25"/>
    </row>
    <row r="65096" spans="23:24" x14ac:dyDescent="0.2">
      <c r="W65096" s="25"/>
      <c r="X65096" s="25"/>
    </row>
    <row r="65097" spans="23:24" x14ac:dyDescent="0.2">
      <c r="W65097" s="25"/>
      <c r="X65097" s="25"/>
    </row>
    <row r="65098" spans="23:24" x14ac:dyDescent="0.2">
      <c r="W65098" s="25"/>
      <c r="X65098" s="25"/>
    </row>
    <row r="65099" spans="23:24" x14ac:dyDescent="0.2">
      <c r="W65099" s="25"/>
      <c r="X65099" s="25"/>
    </row>
    <row r="65100" spans="23:24" x14ac:dyDescent="0.2">
      <c r="W65100" s="25"/>
      <c r="X65100" s="25"/>
    </row>
    <row r="65101" spans="23:24" x14ac:dyDescent="0.2">
      <c r="W65101" s="25"/>
      <c r="X65101" s="25"/>
    </row>
    <row r="65102" spans="23:24" x14ac:dyDescent="0.2">
      <c r="W65102" s="25"/>
      <c r="X65102" s="25"/>
    </row>
    <row r="65103" spans="23:24" x14ac:dyDescent="0.2">
      <c r="W65103" s="25"/>
      <c r="X65103" s="25"/>
    </row>
    <row r="65104" spans="23:24" x14ac:dyDescent="0.2">
      <c r="W65104" s="25"/>
      <c r="X65104" s="25"/>
    </row>
    <row r="65105" spans="23:24" x14ac:dyDescent="0.2">
      <c r="W65105" s="25"/>
      <c r="X65105" s="25"/>
    </row>
    <row r="65106" spans="23:24" x14ac:dyDescent="0.2">
      <c r="W65106" s="25"/>
      <c r="X65106" s="25"/>
    </row>
    <row r="65107" spans="23:24" x14ac:dyDescent="0.2">
      <c r="W65107" s="25"/>
      <c r="X65107" s="25"/>
    </row>
    <row r="65108" spans="23:24" x14ac:dyDescent="0.2">
      <c r="W65108" s="25"/>
      <c r="X65108" s="25"/>
    </row>
    <row r="65109" spans="23:24" x14ac:dyDescent="0.2">
      <c r="W65109" s="25"/>
      <c r="X65109" s="25"/>
    </row>
    <row r="65110" spans="23:24" x14ac:dyDescent="0.2">
      <c r="W65110" s="25"/>
      <c r="X65110" s="25"/>
    </row>
    <row r="65111" spans="23:24" x14ac:dyDescent="0.2">
      <c r="W65111" s="25"/>
      <c r="X65111" s="25"/>
    </row>
    <row r="65112" spans="23:24" x14ac:dyDescent="0.2">
      <c r="W65112" s="25"/>
      <c r="X65112" s="25"/>
    </row>
    <row r="65113" spans="23:24" x14ac:dyDescent="0.2">
      <c r="W65113" s="25"/>
      <c r="X65113" s="25"/>
    </row>
    <row r="65114" spans="23:24" x14ac:dyDescent="0.2">
      <c r="W65114" s="25"/>
      <c r="X65114" s="25"/>
    </row>
    <row r="65115" spans="23:24" x14ac:dyDescent="0.2">
      <c r="W65115" s="25"/>
      <c r="X65115" s="25"/>
    </row>
    <row r="65116" spans="23:24" x14ac:dyDescent="0.2">
      <c r="W65116" s="25"/>
      <c r="X65116" s="25"/>
    </row>
    <row r="65117" spans="23:24" x14ac:dyDescent="0.2">
      <c r="W65117" s="25"/>
      <c r="X65117" s="25"/>
    </row>
    <row r="65118" spans="23:24" x14ac:dyDescent="0.2">
      <c r="W65118" s="25"/>
      <c r="X65118" s="25"/>
    </row>
    <row r="65119" spans="23:24" x14ac:dyDescent="0.2">
      <c r="W65119" s="25"/>
      <c r="X65119" s="25"/>
    </row>
    <row r="65120" spans="23:24" x14ac:dyDescent="0.2">
      <c r="W65120" s="25"/>
      <c r="X65120" s="25"/>
    </row>
    <row r="65121" spans="23:24" x14ac:dyDescent="0.2">
      <c r="W65121" s="25"/>
      <c r="X65121" s="25"/>
    </row>
    <row r="65122" spans="23:24" x14ac:dyDescent="0.2">
      <c r="W65122" s="25"/>
      <c r="X65122" s="25"/>
    </row>
    <row r="65123" spans="23:24" x14ac:dyDescent="0.2">
      <c r="W65123" s="25"/>
      <c r="X65123" s="25"/>
    </row>
    <row r="65124" spans="23:24" x14ac:dyDescent="0.2">
      <c r="W65124" s="25"/>
      <c r="X65124" s="25"/>
    </row>
    <row r="65125" spans="23:24" x14ac:dyDescent="0.2">
      <c r="W65125" s="25"/>
      <c r="X65125" s="25"/>
    </row>
    <row r="65126" spans="23:24" x14ac:dyDescent="0.2">
      <c r="W65126" s="25"/>
      <c r="X65126" s="25"/>
    </row>
    <row r="65127" spans="23:24" x14ac:dyDescent="0.2">
      <c r="W65127" s="25"/>
      <c r="X65127" s="25"/>
    </row>
    <row r="65128" spans="23:24" x14ac:dyDescent="0.2">
      <c r="W65128" s="25"/>
      <c r="X65128" s="25"/>
    </row>
    <row r="65129" spans="23:24" x14ac:dyDescent="0.2">
      <c r="W65129" s="25"/>
      <c r="X65129" s="25"/>
    </row>
    <row r="65130" spans="23:24" x14ac:dyDescent="0.2">
      <c r="W65130" s="25"/>
      <c r="X65130" s="25"/>
    </row>
    <row r="65131" spans="23:24" x14ac:dyDescent="0.2">
      <c r="W65131" s="25"/>
      <c r="X65131" s="25"/>
    </row>
    <row r="65132" spans="23:24" x14ac:dyDescent="0.2">
      <c r="W65132" s="25"/>
      <c r="X65132" s="25"/>
    </row>
    <row r="65133" spans="23:24" x14ac:dyDescent="0.2">
      <c r="W65133" s="25"/>
      <c r="X65133" s="25"/>
    </row>
    <row r="65134" spans="23:24" x14ac:dyDescent="0.2">
      <c r="W65134" s="25"/>
      <c r="X65134" s="25"/>
    </row>
    <row r="65135" spans="23:24" x14ac:dyDescent="0.2">
      <c r="W65135" s="25"/>
      <c r="X65135" s="25"/>
    </row>
    <row r="65136" spans="23:24" x14ac:dyDescent="0.2">
      <c r="W65136" s="25"/>
      <c r="X65136" s="25"/>
    </row>
    <row r="65137" spans="23:24" x14ac:dyDescent="0.2">
      <c r="W65137" s="25"/>
      <c r="X65137" s="25"/>
    </row>
    <row r="65138" spans="23:24" x14ac:dyDescent="0.2">
      <c r="W65138" s="25"/>
      <c r="X65138" s="25"/>
    </row>
    <row r="65139" spans="23:24" x14ac:dyDescent="0.2">
      <c r="W65139" s="25"/>
      <c r="X65139" s="25"/>
    </row>
    <row r="65140" spans="23:24" x14ac:dyDescent="0.2">
      <c r="W65140" s="25"/>
      <c r="X65140" s="25"/>
    </row>
    <row r="65141" spans="23:24" x14ac:dyDescent="0.2">
      <c r="W65141" s="25"/>
      <c r="X65141" s="25"/>
    </row>
    <row r="65142" spans="23:24" x14ac:dyDescent="0.2">
      <c r="W65142" s="25"/>
      <c r="X65142" s="25"/>
    </row>
    <row r="65143" spans="23:24" x14ac:dyDescent="0.2">
      <c r="W65143" s="25"/>
      <c r="X65143" s="25"/>
    </row>
    <row r="65144" spans="23:24" x14ac:dyDescent="0.2">
      <c r="W65144" s="25"/>
      <c r="X65144" s="25"/>
    </row>
    <row r="65145" spans="23:24" x14ac:dyDescent="0.2">
      <c r="W65145" s="25"/>
      <c r="X65145" s="25"/>
    </row>
    <row r="65146" spans="23:24" x14ac:dyDescent="0.2">
      <c r="W65146" s="25"/>
      <c r="X65146" s="25"/>
    </row>
    <row r="65147" spans="23:24" x14ac:dyDescent="0.2">
      <c r="W65147" s="25"/>
      <c r="X65147" s="25"/>
    </row>
    <row r="65148" spans="23:24" x14ac:dyDescent="0.2">
      <c r="W65148" s="25"/>
      <c r="X65148" s="25"/>
    </row>
    <row r="65149" spans="23:24" x14ac:dyDescent="0.2">
      <c r="W65149" s="25"/>
      <c r="X65149" s="25"/>
    </row>
    <row r="65150" spans="23:24" x14ac:dyDescent="0.2">
      <c r="W65150" s="25"/>
      <c r="X65150" s="25"/>
    </row>
    <row r="65151" spans="23:24" x14ac:dyDescent="0.2">
      <c r="W65151" s="25"/>
      <c r="X65151" s="25"/>
    </row>
    <row r="65152" spans="23:24" x14ac:dyDescent="0.2">
      <c r="W65152" s="25"/>
      <c r="X65152" s="25"/>
    </row>
    <row r="65153" spans="23:24" x14ac:dyDescent="0.2">
      <c r="W65153" s="25"/>
      <c r="X65153" s="25"/>
    </row>
    <row r="65154" spans="23:24" x14ac:dyDescent="0.2">
      <c r="W65154" s="25"/>
      <c r="X65154" s="25"/>
    </row>
    <row r="65155" spans="23:24" x14ac:dyDescent="0.2">
      <c r="W65155" s="25"/>
      <c r="X65155" s="25"/>
    </row>
    <row r="65156" spans="23:24" x14ac:dyDescent="0.2">
      <c r="W65156" s="25"/>
      <c r="X65156" s="25"/>
    </row>
    <row r="65157" spans="23:24" x14ac:dyDescent="0.2">
      <c r="W65157" s="25"/>
      <c r="X65157" s="25"/>
    </row>
    <row r="65158" spans="23:24" x14ac:dyDescent="0.2">
      <c r="W65158" s="25"/>
      <c r="X65158" s="25"/>
    </row>
    <row r="65159" spans="23:24" x14ac:dyDescent="0.2">
      <c r="W65159" s="25"/>
      <c r="X65159" s="25"/>
    </row>
    <row r="65160" spans="23:24" x14ac:dyDescent="0.2">
      <c r="W65160" s="25"/>
      <c r="X65160" s="25"/>
    </row>
    <row r="65161" spans="23:24" x14ac:dyDescent="0.2">
      <c r="W65161" s="25"/>
      <c r="X65161" s="25"/>
    </row>
    <row r="65162" spans="23:24" x14ac:dyDescent="0.2">
      <c r="W65162" s="25"/>
      <c r="X65162" s="25"/>
    </row>
    <row r="65163" spans="23:24" x14ac:dyDescent="0.2">
      <c r="W65163" s="25"/>
      <c r="X65163" s="25"/>
    </row>
    <row r="65164" spans="23:24" x14ac:dyDescent="0.2">
      <c r="W65164" s="25"/>
      <c r="X65164" s="25"/>
    </row>
    <row r="65165" spans="23:24" x14ac:dyDescent="0.2">
      <c r="W65165" s="25"/>
      <c r="X65165" s="25"/>
    </row>
    <row r="65166" spans="23:24" x14ac:dyDescent="0.2">
      <c r="W65166" s="25"/>
      <c r="X65166" s="25"/>
    </row>
    <row r="65167" spans="23:24" x14ac:dyDescent="0.2">
      <c r="W65167" s="25"/>
      <c r="X65167" s="25"/>
    </row>
    <row r="65168" spans="23:24" x14ac:dyDescent="0.2">
      <c r="W65168" s="25"/>
      <c r="X65168" s="25"/>
    </row>
    <row r="65169" spans="23:24" x14ac:dyDescent="0.2">
      <c r="W65169" s="25"/>
      <c r="X65169" s="25"/>
    </row>
    <row r="65170" spans="23:24" x14ac:dyDescent="0.2">
      <c r="W65170" s="25"/>
      <c r="X65170" s="25"/>
    </row>
    <row r="65171" spans="23:24" x14ac:dyDescent="0.2">
      <c r="W65171" s="25"/>
      <c r="X65171" s="25"/>
    </row>
    <row r="65172" spans="23:24" x14ac:dyDescent="0.2">
      <c r="W65172" s="25"/>
      <c r="X65172" s="25"/>
    </row>
    <row r="65173" spans="23:24" x14ac:dyDescent="0.2">
      <c r="W65173" s="25"/>
      <c r="X65173" s="25"/>
    </row>
    <row r="65174" spans="23:24" x14ac:dyDescent="0.2">
      <c r="W65174" s="25"/>
      <c r="X65174" s="25"/>
    </row>
    <row r="65175" spans="23:24" x14ac:dyDescent="0.2">
      <c r="W65175" s="25"/>
      <c r="X65175" s="25"/>
    </row>
    <row r="65176" spans="23:24" x14ac:dyDescent="0.2">
      <c r="W65176" s="25"/>
      <c r="X65176" s="25"/>
    </row>
    <row r="65177" spans="23:24" x14ac:dyDescent="0.2">
      <c r="W65177" s="25"/>
      <c r="X65177" s="25"/>
    </row>
    <row r="65178" spans="23:24" x14ac:dyDescent="0.2">
      <c r="W65178" s="25"/>
      <c r="X65178" s="25"/>
    </row>
    <row r="65179" spans="23:24" x14ac:dyDescent="0.2">
      <c r="W65179" s="25"/>
      <c r="X65179" s="25"/>
    </row>
    <row r="65180" spans="23:24" x14ac:dyDescent="0.2">
      <c r="W65180" s="25"/>
      <c r="X65180" s="25"/>
    </row>
    <row r="65181" spans="23:24" x14ac:dyDescent="0.2">
      <c r="W65181" s="25"/>
      <c r="X65181" s="25"/>
    </row>
    <row r="65182" spans="23:24" x14ac:dyDescent="0.2">
      <c r="W65182" s="25"/>
      <c r="X65182" s="25"/>
    </row>
    <row r="65183" spans="23:24" x14ac:dyDescent="0.2">
      <c r="W65183" s="25"/>
      <c r="X65183" s="25"/>
    </row>
    <row r="65184" spans="23:24" x14ac:dyDescent="0.2">
      <c r="W65184" s="25"/>
      <c r="X65184" s="25"/>
    </row>
    <row r="65185" spans="23:24" x14ac:dyDescent="0.2">
      <c r="W65185" s="25"/>
      <c r="X65185" s="25"/>
    </row>
    <row r="65186" spans="23:24" x14ac:dyDescent="0.2">
      <c r="W65186" s="25"/>
      <c r="X65186" s="25"/>
    </row>
    <row r="65187" spans="23:24" x14ac:dyDescent="0.2">
      <c r="W65187" s="25"/>
      <c r="X65187" s="25"/>
    </row>
    <row r="65188" spans="23:24" x14ac:dyDescent="0.2">
      <c r="W65188" s="25"/>
      <c r="X65188" s="25"/>
    </row>
    <row r="65189" spans="23:24" x14ac:dyDescent="0.2">
      <c r="W65189" s="25"/>
      <c r="X65189" s="25"/>
    </row>
    <row r="65190" spans="23:24" x14ac:dyDescent="0.2">
      <c r="W65190" s="25"/>
      <c r="X65190" s="25"/>
    </row>
    <row r="65191" spans="23:24" x14ac:dyDescent="0.2">
      <c r="W65191" s="25"/>
      <c r="X65191" s="25"/>
    </row>
    <row r="65192" spans="23:24" x14ac:dyDescent="0.2">
      <c r="W65192" s="25"/>
      <c r="X65192" s="25"/>
    </row>
    <row r="65193" spans="23:24" x14ac:dyDescent="0.2">
      <c r="W65193" s="25"/>
      <c r="X65193" s="25"/>
    </row>
    <row r="65194" spans="23:24" x14ac:dyDescent="0.2">
      <c r="W65194" s="25"/>
      <c r="X65194" s="25"/>
    </row>
    <row r="65195" spans="23:24" x14ac:dyDescent="0.2">
      <c r="W65195" s="25"/>
      <c r="X65195" s="25"/>
    </row>
    <row r="65196" spans="23:24" x14ac:dyDescent="0.2">
      <c r="W65196" s="25"/>
      <c r="X65196" s="25"/>
    </row>
    <row r="65197" spans="23:24" x14ac:dyDescent="0.2">
      <c r="W65197" s="25"/>
      <c r="X65197" s="25"/>
    </row>
    <row r="65198" spans="23:24" x14ac:dyDescent="0.2">
      <c r="W65198" s="25"/>
      <c r="X65198" s="25"/>
    </row>
    <row r="65199" spans="23:24" x14ac:dyDescent="0.2">
      <c r="W65199" s="25"/>
      <c r="X65199" s="25"/>
    </row>
    <row r="65200" spans="23:24" x14ac:dyDescent="0.2">
      <c r="W65200" s="25"/>
      <c r="X65200" s="25"/>
    </row>
    <row r="65201" spans="23:24" x14ac:dyDescent="0.2">
      <c r="W65201" s="25"/>
      <c r="X65201" s="25"/>
    </row>
    <row r="65202" spans="23:24" x14ac:dyDescent="0.2">
      <c r="W65202" s="25"/>
      <c r="X65202" s="25"/>
    </row>
    <row r="65203" spans="23:24" x14ac:dyDescent="0.2">
      <c r="W65203" s="25"/>
      <c r="X65203" s="25"/>
    </row>
    <row r="65204" spans="23:24" x14ac:dyDescent="0.2">
      <c r="W65204" s="25"/>
      <c r="X65204" s="25"/>
    </row>
    <row r="65205" spans="23:24" x14ac:dyDescent="0.2">
      <c r="W65205" s="25"/>
      <c r="X65205" s="25"/>
    </row>
    <row r="65206" spans="23:24" x14ac:dyDescent="0.2">
      <c r="W65206" s="25"/>
      <c r="X65206" s="25"/>
    </row>
    <row r="65207" spans="23:24" x14ac:dyDescent="0.2">
      <c r="W65207" s="25"/>
      <c r="X65207" s="25"/>
    </row>
    <row r="65208" spans="23:24" x14ac:dyDescent="0.2">
      <c r="W65208" s="25"/>
      <c r="X65208" s="25"/>
    </row>
    <row r="65209" spans="23:24" x14ac:dyDescent="0.2">
      <c r="W65209" s="25"/>
      <c r="X65209" s="25"/>
    </row>
    <row r="65210" spans="23:24" x14ac:dyDescent="0.2">
      <c r="W65210" s="25"/>
      <c r="X65210" s="25"/>
    </row>
    <row r="65211" spans="23:24" x14ac:dyDescent="0.2">
      <c r="W65211" s="25"/>
      <c r="X65211" s="25"/>
    </row>
    <row r="65212" spans="23:24" x14ac:dyDescent="0.2">
      <c r="W65212" s="25"/>
      <c r="X65212" s="25"/>
    </row>
    <row r="65213" spans="23:24" x14ac:dyDescent="0.2">
      <c r="W65213" s="25"/>
      <c r="X65213" s="25"/>
    </row>
    <row r="65214" spans="23:24" x14ac:dyDescent="0.2">
      <c r="W65214" s="25"/>
      <c r="X65214" s="25"/>
    </row>
    <row r="65215" spans="23:24" x14ac:dyDescent="0.2">
      <c r="W65215" s="25"/>
      <c r="X65215" s="25"/>
    </row>
    <row r="65216" spans="23:24" x14ac:dyDescent="0.2">
      <c r="W65216" s="25"/>
      <c r="X65216" s="25"/>
    </row>
    <row r="65217" spans="23:24" x14ac:dyDescent="0.2">
      <c r="W65217" s="25"/>
      <c r="X65217" s="25"/>
    </row>
    <row r="65218" spans="23:24" x14ac:dyDescent="0.2">
      <c r="W65218" s="25"/>
      <c r="X65218" s="25"/>
    </row>
    <row r="65219" spans="23:24" x14ac:dyDescent="0.2">
      <c r="W65219" s="25"/>
      <c r="X65219" s="25"/>
    </row>
    <row r="65220" spans="23:24" x14ac:dyDescent="0.2">
      <c r="W65220" s="25"/>
      <c r="X65220" s="25"/>
    </row>
    <row r="65221" spans="23:24" x14ac:dyDescent="0.2">
      <c r="W65221" s="25"/>
      <c r="X65221" s="25"/>
    </row>
    <row r="65222" spans="23:24" x14ac:dyDescent="0.2">
      <c r="W65222" s="25"/>
      <c r="X65222" s="25"/>
    </row>
    <row r="65223" spans="23:24" x14ac:dyDescent="0.2">
      <c r="W65223" s="25"/>
      <c r="X65223" s="25"/>
    </row>
    <row r="65224" spans="23:24" x14ac:dyDescent="0.2">
      <c r="W65224" s="25"/>
      <c r="X65224" s="25"/>
    </row>
    <row r="65225" spans="23:24" x14ac:dyDescent="0.2">
      <c r="W65225" s="25"/>
      <c r="X65225" s="25"/>
    </row>
    <row r="65226" spans="23:24" x14ac:dyDescent="0.2">
      <c r="W65226" s="25"/>
      <c r="X65226" s="25"/>
    </row>
    <row r="65227" spans="23:24" x14ac:dyDescent="0.2">
      <c r="W65227" s="25"/>
      <c r="X65227" s="25"/>
    </row>
    <row r="65228" spans="23:24" x14ac:dyDescent="0.2">
      <c r="W65228" s="25"/>
      <c r="X65228" s="25"/>
    </row>
    <row r="65229" spans="23:24" x14ac:dyDescent="0.2">
      <c r="W65229" s="25"/>
      <c r="X65229" s="25"/>
    </row>
    <row r="65230" spans="23:24" x14ac:dyDescent="0.2">
      <c r="W65230" s="25"/>
      <c r="X65230" s="25"/>
    </row>
    <row r="65231" spans="23:24" x14ac:dyDescent="0.2">
      <c r="W65231" s="25"/>
      <c r="X65231" s="25"/>
    </row>
    <row r="65232" spans="23:24" x14ac:dyDescent="0.2">
      <c r="W65232" s="25"/>
      <c r="X65232" s="25"/>
    </row>
    <row r="65233" spans="23:24" x14ac:dyDescent="0.2">
      <c r="W65233" s="25"/>
      <c r="X65233" s="25"/>
    </row>
    <row r="65234" spans="23:24" x14ac:dyDescent="0.2">
      <c r="W65234" s="25"/>
      <c r="X65234" s="25"/>
    </row>
    <row r="65235" spans="23:24" x14ac:dyDescent="0.2">
      <c r="W65235" s="25"/>
      <c r="X65235" s="25"/>
    </row>
    <row r="65236" spans="23:24" x14ac:dyDescent="0.2">
      <c r="W65236" s="25"/>
      <c r="X65236" s="25"/>
    </row>
    <row r="65237" spans="23:24" x14ac:dyDescent="0.2">
      <c r="W65237" s="25"/>
      <c r="X65237" s="25"/>
    </row>
    <row r="65238" spans="23:24" x14ac:dyDescent="0.2">
      <c r="W65238" s="25"/>
      <c r="X65238" s="25"/>
    </row>
    <row r="65239" spans="23:24" x14ac:dyDescent="0.2">
      <c r="W65239" s="25"/>
      <c r="X65239" s="25"/>
    </row>
    <row r="65240" spans="23:24" x14ac:dyDescent="0.2">
      <c r="W65240" s="25"/>
      <c r="X65240" s="25"/>
    </row>
    <row r="65241" spans="23:24" x14ac:dyDescent="0.2">
      <c r="W65241" s="25"/>
      <c r="X65241" s="25"/>
    </row>
    <row r="65242" spans="23:24" x14ac:dyDescent="0.2">
      <c r="W65242" s="25"/>
      <c r="X65242" s="25"/>
    </row>
    <row r="65243" spans="23:24" x14ac:dyDescent="0.2">
      <c r="W65243" s="25"/>
      <c r="X65243" s="25"/>
    </row>
    <row r="65244" spans="23:24" x14ac:dyDescent="0.2">
      <c r="W65244" s="25"/>
      <c r="X65244" s="25"/>
    </row>
    <row r="65245" spans="23:24" x14ac:dyDescent="0.2">
      <c r="W65245" s="25"/>
      <c r="X65245" s="25"/>
    </row>
    <row r="65246" spans="23:24" x14ac:dyDescent="0.2">
      <c r="W65246" s="25"/>
      <c r="X65246" s="25"/>
    </row>
    <row r="65247" spans="23:24" x14ac:dyDescent="0.2">
      <c r="W65247" s="25"/>
      <c r="X65247" s="25"/>
    </row>
    <row r="65248" spans="23:24" x14ac:dyDescent="0.2">
      <c r="W65248" s="25"/>
      <c r="X65248" s="25"/>
    </row>
    <row r="65249" spans="23:24" x14ac:dyDescent="0.2">
      <c r="W65249" s="25"/>
      <c r="X65249" s="25"/>
    </row>
    <row r="65250" spans="23:24" x14ac:dyDescent="0.2">
      <c r="W65250" s="25"/>
      <c r="X65250" s="25"/>
    </row>
    <row r="65251" spans="23:24" x14ac:dyDescent="0.2">
      <c r="W65251" s="25"/>
      <c r="X65251" s="25"/>
    </row>
    <row r="65252" spans="23:24" x14ac:dyDescent="0.2">
      <c r="W65252" s="25"/>
      <c r="X65252" s="25"/>
    </row>
    <row r="65253" spans="23:24" x14ac:dyDescent="0.2">
      <c r="W65253" s="25"/>
      <c r="X65253" s="25"/>
    </row>
    <row r="65254" spans="23:24" x14ac:dyDescent="0.2">
      <c r="W65254" s="25"/>
      <c r="X65254" s="25"/>
    </row>
    <row r="65255" spans="23:24" x14ac:dyDescent="0.2">
      <c r="W65255" s="25"/>
      <c r="X65255" s="25"/>
    </row>
    <row r="65256" spans="23:24" x14ac:dyDescent="0.2">
      <c r="W65256" s="25"/>
      <c r="X65256" s="25"/>
    </row>
    <row r="65257" spans="23:24" x14ac:dyDescent="0.2">
      <c r="W65257" s="25"/>
      <c r="X65257" s="25"/>
    </row>
    <row r="65258" spans="23:24" x14ac:dyDescent="0.2">
      <c r="W65258" s="25"/>
      <c r="X65258" s="25"/>
    </row>
    <row r="65259" spans="23:24" x14ac:dyDescent="0.2">
      <c r="W65259" s="25"/>
      <c r="X65259" s="25"/>
    </row>
    <row r="65260" spans="23:24" x14ac:dyDescent="0.2">
      <c r="W65260" s="25"/>
      <c r="X65260" s="25"/>
    </row>
    <row r="65261" spans="23:24" x14ac:dyDescent="0.2">
      <c r="W65261" s="25"/>
      <c r="X65261" s="25"/>
    </row>
    <row r="65262" spans="23:24" x14ac:dyDescent="0.2">
      <c r="W65262" s="25"/>
      <c r="X65262" s="25"/>
    </row>
    <row r="65263" spans="23:24" x14ac:dyDescent="0.2">
      <c r="W65263" s="25"/>
      <c r="X65263" s="25"/>
    </row>
    <row r="65264" spans="23:24" x14ac:dyDescent="0.2">
      <c r="W65264" s="25"/>
      <c r="X65264" s="25"/>
    </row>
    <row r="65265" spans="23:24" x14ac:dyDescent="0.2">
      <c r="W65265" s="25"/>
      <c r="X65265" s="25"/>
    </row>
    <row r="65266" spans="23:24" x14ac:dyDescent="0.2">
      <c r="W65266" s="25"/>
      <c r="X65266" s="25"/>
    </row>
    <row r="65267" spans="23:24" x14ac:dyDescent="0.2">
      <c r="W65267" s="25"/>
      <c r="X65267" s="25"/>
    </row>
    <row r="65268" spans="23:24" x14ac:dyDescent="0.2">
      <c r="W65268" s="25"/>
      <c r="X65268" s="25"/>
    </row>
    <row r="65269" spans="23:24" x14ac:dyDescent="0.2">
      <c r="W65269" s="25"/>
      <c r="X65269" s="25"/>
    </row>
    <row r="65270" spans="23:24" x14ac:dyDescent="0.2">
      <c r="W65270" s="25"/>
      <c r="X65270" s="25"/>
    </row>
    <row r="65271" spans="23:24" x14ac:dyDescent="0.2">
      <c r="W65271" s="25"/>
      <c r="X65271" s="25"/>
    </row>
    <row r="65272" spans="23:24" x14ac:dyDescent="0.2">
      <c r="W65272" s="25"/>
      <c r="X65272" s="25"/>
    </row>
    <row r="65273" spans="23:24" x14ac:dyDescent="0.2">
      <c r="W65273" s="25"/>
      <c r="X65273" s="25"/>
    </row>
    <row r="65274" spans="23:24" x14ac:dyDescent="0.2">
      <c r="W65274" s="25"/>
      <c r="X65274" s="25"/>
    </row>
    <row r="65275" spans="23:24" x14ac:dyDescent="0.2">
      <c r="W65275" s="25"/>
      <c r="X65275" s="25"/>
    </row>
    <row r="65276" spans="23:24" x14ac:dyDescent="0.2">
      <c r="W65276" s="25"/>
      <c r="X65276" s="25"/>
    </row>
    <row r="65277" spans="23:24" x14ac:dyDescent="0.2">
      <c r="W65277" s="25"/>
      <c r="X65277" s="25"/>
    </row>
    <row r="65278" spans="23:24" x14ac:dyDescent="0.2">
      <c r="W65278" s="25"/>
      <c r="X65278" s="25"/>
    </row>
    <row r="65279" spans="23:24" x14ac:dyDescent="0.2">
      <c r="W65279" s="25"/>
      <c r="X65279" s="25"/>
    </row>
    <row r="65280" spans="23:24" x14ac:dyDescent="0.2">
      <c r="W65280" s="25"/>
      <c r="X65280" s="25"/>
    </row>
    <row r="65281" spans="23:24" x14ac:dyDescent="0.2">
      <c r="W65281" s="25"/>
      <c r="X65281" s="25"/>
    </row>
    <row r="65282" spans="23:24" x14ac:dyDescent="0.2">
      <c r="W65282" s="25"/>
      <c r="X65282" s="25"/>
    </row>
    <row r="65283" spans="23:24" x14ac:dyDescent="0.2">
      <c r="W65283" s="25"/>
      <c r="X65283" s="25"/>
    </row>
    <row r="65284" spans="23:24" x14ac:dyDescent="0.2">
      <c r="W65284" s="25"/>
      <c r="X65284" s="25"/>
    </row>
    <row r="65285" spans="23:24" x14ac:dyDescent="0.2">
      <c r="W65285" s="25"/>
      <c r="X65285" s="25"/>
    </row>
    <row r="65286" spans="23:24" x14ac:dyDescent="0.2">
      <c r="W65286" s="25"/>
      <c r="X65286" s="25"/>
    </row>
    <row r="65287" spans="23:24" x14ac:dyDescent="0.2">
      <c r="W65287" s="25"/>
      <c r="X65287" s="25"/>
    </row>
    <row r="65288" spans="23:24" x14ac:dyDescent="0.2">
      <c r="W65288" s="25"/>
      <c r="X65288" s="25"/>
    </row>
    <row r="65289" spans="23:24" x14ac:dyDescent="0.2">
      <c r="W65289" s="25"/>
      <c r="X65289" s="25"/>
    </row>
    <row r="65290" spans="23:24" x14ac:dyDescent="0.2">
      <c r="W65290" s="25"/>
      <c r="X65290" s="25"/>
    </row>
    <row r="65291" spans="23:24" x14ac:dyDescent="0.2">
      <c r="W65291" s="25"/>
      <c r="X65291" s="25"/>
    </row>
    <row r="65292" spans="23:24" x14ac:dyDescent="0.2">
      <c r="W65292" s="25"/>
      <c r="X65292" s="25"/>
    </row>
    <row r="65293" spans="23:24" x14ac:dyDescent="0.2">
      <c r="W65293" s="25"/>
      <c r="X65293" s="25"/>
    </row>
    <row r="65294" spans="23:24" x14ac:dyDescent="0.2">
      <c r="W65294" s="25"/>
      <c r="X65294" s="25"/>
    </row>
    <row r="65295" spans="23:24" x14ac:dyDescent="0.2">
      <c r="W65295" s="25"/>
      <c r="X65295" s="25"/>
    </row>
    <row r="65296" spans="23:24" x14ac:dyDescent="0.2">
      <c r="W65296" s="25"/>
      <c r="X65296" s="25"/>
    </row>
    <row r="65297" spans="23:24" x14ac:dyDescent="0.2">
      <c r="W65297" s="25"/>
      <c r="X65297" s="25"/>
    </row>
    <row r="65298" spans="23:24" x14ac:dyDescent="0.2">
      <c r="W65298" s="25"/>
      <c r="X65298" s="25"/>
    </row>
    <row r="65299" spans="23:24" x14ac:dyDescent="0.2">
      <c r="W65299" s="25"/>
      <c r="X65299" s="25"/>
    </row>
    <row r="65300" spans="23:24" x14ac:dyDescent="0.2">
      <c r="W65300" s="25"/>
      <c r="X65300" s="25"/>
    </row>
    <row r="65301" spans="23:24" x14ac:dyDescent="0.2">
      <c r="W65301" s="25"/>
      <c r="X65301" s="25"/>
    </row>
    <row r="65302" spans="23:24" x14ac:dyDescent="0.2">
      <c r="W65302" s="25"/>
      <c r="X65302" s="25"/>
    </row>
    <row r="65303" spans="23:24" x14ac:dyDescent="0.2">
      <c r="W65303" s="25"/>
      <c r="X65303" s="25"/>
    </row>
    <row r="65304" spans="23:24" x14ac:dyDescent="0.2">
      <c r="W65304" s="25"/>
      <c r="X65304" s="25"/>
    </row>
    <row r="65305" spans="23:24" x14ac:dyDescent="0.2">
      <c r="W65305" s="25"/>
      <c r="X65305" s="25"/>
    </row>
    <row r="65306" spans="23:24" x14ac:dyDescent="0.2">
      <c r="W65306" s="25"/>
      <c r="X65306" s="25"/>
    </row>
    <row r="65307" spans="23:24" x14ac:dyDescent="0.2">
      <c r="W65307" s="25"/>
      <c r="X65307" s="25"/>
    </row>
    <row r="65308" spans="23:24" x14ac:dyDescent="0.2">
      <c r="W65308" s="25"/>
      <c r="X65308" s="25"/>
    </row>
    <row r="65309" spans="23:24" x14ac:dyDescent="0.2">
      <c r="W65309" s="25"/>
      <c r="X65309" s="25"/>
    </row>
    <row r="65310" spans="23:24" x14ac:dyDescent="0.2">
      <c r="W65310" s="25"/>
      <c r="X65310" s="25"/>
    </row>
    <row r="65311" spans="23:24" x14ac:dyDescent="0.2">
      <c r="W65311" s="25"/>
      <c r="X65311" s="25"/>
    </row>
    <row r="65312" spans="23:24" x14ac:dyDescent="0.2">
      <c r="W65312" s="25"/>
      <c r="X65312" s="25"/>
    </row>
    <row r="65313" spans="23:24" x14ac:dyDescent="0.2">
      <c r="W65313" s="25"/>
      <c r="X65313" s="25"/>
    </row>
    <row r="65314" spans="23:24" x14ac:dyDescent="0.2">
      <c r="W65314" s="25"/>
      <c r="X65314" s="25"/>
    </row>
    <row r="65315" spans="23:24" x14ac:dyDescent="0.2">
      <c r="W65315" s="25"/>
      <c r="X65315" s="25"/>
    </row>
    <row r="65316" spans="23:24" x14ac:dyDescent="0.2">
      <c r="W65316" s="25"/>
      <c r="X65316" s="25"/>
    </row>
    <row r="65317" spans="23:24" x14ac:dyDescent="0.2">
      <c r="W65317" s="25"/>
      <c r="X65317" s="25"/>
    </row>
    <row r="65318" spans="23:24" x14ac:dyDescent="0.2">
      <c r="W65318" s="25"/>
      <c r="X65318" s="25"/>
    </row>
    <row r="65319" spans="23:24" x14ac:dyDescent="0.2">
      <c r="W65319" s="25"/>
      <c r="X65319" s="25"/>
    </row>
    <row r="65320" spans="23:24" x14ac:dyDescent="0.2">
      <c r="W65320" s="25"/>
      <c r="X65320" s="25"/>
    </row>
    <row r="65321" spans="23:24" x14ac:dyDescent="0.2">
      <c r="W65321" s="25"/>
      <c r="X65321" s="25"/>
    </row>
    <row r="65322" spans="23:24" x14ac:dyDescent="0.2">
      <c r="W65322" s="25"/>
      <c r="X65322" s="25"/>
    </row>
    <row r="65323" spans="23:24" x14ac:dyDescent="0.2">
      <c r="W65323" s="25"/>
      <c r="X65323" s="25"/>
    </row>
    <row r="65324" spans="23:24" x14ac:dyDescent="0.2">
      <c r="W65324" s="25"/>
      <c r="X65324" s="25"/>
    </row>
    <row r="65325" spans="23:24" x14ac:dyDescent="0.2">
      <c r="W65325" s="25"/>
      <c r="X65325" s="25"/>
    </row>
    <row r="65326" spans="23:24" x14ac:dyDescent="0.2">
      <c r="W65326" s="25"/>
      <c r="X65326" s="25"/>
    </row>
    <row r="65327" spans="23:24" x14ac:dyDescent="0.2">
      <c r="W65327" s="25"/>
      <c r="X65327" s="25"/>
    </row>
    <row r="65328" spans="23:24" x14ac:dyDescent="0.2">
      <c r="W65328" s="25"/>
      <c r="X65328" s="25"/>
    </row>
    <row r="65329" spans="23:24" x14ac:dyDescent="0.2">
      <c r="W65329" s="25"/>
      <c r="X65329" s="25"/>
    </row>
    <row r="65330" spans="23:24" x14ac:dyDescent="0.2">
      <c r="W65330" s="25"/>
      <c r="X65330" s="25"/>
    </row>
    <row r="65331" spans="23:24" x14ac:dyDescent="0.2">
      <c r="W65331" s="25"/>
      <c r="X65331" s="25"/>
    </row>
    <row r="65332" spans="23:24" x14ac:dyDescent="0.2">
      <c r="W65332" s="25"/>
      <c r="X65332" s="25"/>
    </row>
    <row r="65333" spans="23:24" x14ac:dyDescent="0.2">
      <c r="W65333" s="25"/>
      <c r="X65333" s="25"/>
    </row>
    <row r="65334" spans="23:24" x14ac:dyDescent="0.2">
      <c r="W65334" s="25"/>
      <c r="X65334" s="25"/>
    </row>
    <row r="65335" spans="23:24" x14ac:dyDescent="0.2">
      <c r="W65335" s="25"/>
      <c r="X65335" s="25"/>
    </row>
    <row r="65336" spans="23:24" x14ac:dyDescent="0.2">
      <c r="W65336" s="25"/>
      <c r="X65336" s="25"/>
    </row>
    <row r="65337" spans="23:24" x14ac:dyDescent="0.2">
      <c r="W65337" s="25"/>
      <c r="X65337" s="25"/>
    </row>
    <row r="65338" spans="23:24" x14ac:dyDescent="0.2">
      <c r="W65338" s="25"/>
      <c r="X65338" s="25"/>
    </row>
    <row r="65339" spans="23:24" x14ac:dyDescent="0.2">
      <c r="W65339" s="25"/>
      <c r="X65339" s="25"/>
    </row>
    <row r="65340" spans="23:24" x14ac:dyDescent="0.2">
      <c r="W65340" s="25"/>
      <c r="X65340" s="25"/>
    </row>
    <row r="65341" spans="23:24" x14ac:dyDescent="0.2">
      <c r="W65341" s="25"/>
      <c r="X65341" s="25"/>
    </row>
    <row r="65342" spans="23:24" x14ac:dyDescent="0.2">
      <c r="W65342" s="25"/>
      <c r="X65342" s="25"/>
    </row>
    <row r="65343" spans="23:24" x14ac:dyDescent="0.2">
      <c r="W65343" s="25"/>
      <c r="X65343" s="25"/>
    </row>
    <row r="65344" spans="23:24" x14ac:dyDescent="0.2">
      <c r="W65344" s="25"/>
      <c r="X65344" s="25"/>
    </row>
    <row r="65345" spans="23:24" x14ac:dyDescent="0.2">
      <c r="W65345" s="25"/>
      <c r="X65345" s="25"/>
    </row>
    <row r="65346" spans="23:24" x14ac:dyDescent="0.2">
      <c r="W65346" s="25"/>
      <c r="X65346" s="25"/>
    </row>
    <row r="65347" spans="23:24" x14ac:dyDescent="0.2">
      <c r="W65347" s="25"/>
      <c r="X65347" s="25"/>
    </row>
    <row r="65348" spans="23:24" x14ac:dyDescent="0.2">
      <c r="W65348" s="25"/>
      <c r="X65348" s="25"/>
    </row>
    <row r="65349" spans="23:24" x14ac:dyDescent="0.2">
      <c r="W65349" s="25"/>
      <c r="X65349" s="25"/>
    </row>
    <row r="65350" spans="23:24" x14ac:dyDescent="0.2">
      <c r="W65350" s="25"/>
      <c r="X65350" s="25"/>
    </row>
    <row r="65351" spans="23:24" x14ac:dyDescent="0.2">
      <c r="W65351" s="25"/>
      <c r="X65351" s="25"/>
    </row>
    <row r="65352" spans="23:24" x14ac:dyDescent="0.2">
      <c r="W65352" s="25"/>
      <c r="X65352" s="25"/>
    </row>
    <row r="65353" spans="23:24" x14ac:dyDescent="0.2">
      <c r="W65353" s="25"/>
      <c r="X65353" s="25"/>
    </row>
    <row r="65354" spans="23:24" x14ac:dyDescent="0.2">
      <c r="W65354" s="25"/>
      <c r="X65354" s="25"/>
    </row>
    <row r="65355" spans="23:24" x14ac:dyDescent="0.2">
      <c r="W65355" s="25"/>
      <c r="X65355" s="25"/>
    </row>
    <row r="65356" spans="23:24" x14ac:dyDescent="0.2">
      <c r="W65356" s="25"/>
      <c r="X65356" s="25"/>
    </row>
    <row r="65357" spans="23:24" x14ac:dyDescent="0.2">
      <c r="W65357" s="25"/>
      <c r="X65357" s="25"/>
    </row>
    <row r="65358" spans="23:24" x14ac:dyDescent="0.2">
      <c r="W65358" s="25"/>
      <c r="X65358" s="25"/>
    </row>
    <row r="65359" spans="23:24" x14ac:dyDescent="0.2">
      <c r="W65359" s="25"/>
      <c r="X65359" s="25"/>
    </row>
    <row r="65360" spans="23:24" x14ac:dyDescent="0.2">
      <c r="W65360" s="25"/>
      <c r="X65360" s="25"/>
    </row>
    <row r="65361" spans="23:24" x14ac:dyDescent="0.2">
      <c r="W65361" s="25"/>
      <c r="X65361" s="25"/>
    </row>
    <row r="65362" spans="23:24" x14ac:dyDescent="0.2">
      <c r="W65362" s="25"/>
      <c r="X65362" s="25"/>
    </row>
    <row r="65363" spans="23:24" x14ac:dyDescent="0.2">
      <c r="W65363" s="25"/>
      <c r="X65363" s="25"/>
    </row>
    <row r="65364" spans="23:24" x14ac:dyDescent="0.2">
      <c r="W65364" s="25"/>
      <c r="X65364" s="25"/>
    </row>
    <row r="65365" spans="23:24" x14ac:dyDescent="0.2">
      <c r="W65365" s="25"/>
      <c r="X65365" s="25"/>
    </row>
    <row r="65366" spans="23:24" x14ac:dyDescent="0.2">
      <c r="W65366" s="25"/>
      <c r="X65366" s="25"/>
    </row>
    <row r="65367" spans="23:24" x14ac:dyDescent="0.2">
      <c r="W65367" s="25"/>
      <c r="X65367" s="25"/>
    </row>
    <row r="65368" spans="23:24" x14ac:dyDescent="0.2">
      <c r="W65368" s="25"/>
      <c r="X65368" s="25"/>
    </row>
    <row r="65369" spans="23:24" x14ac:dyDescent="0.2">
      <c r="W65369" s="25"/>
      <c r="X65369" s="25"/>
    </row>
    <row r="65370" spans="23:24" x14ac:dyDescent="0.2">
      <c r="W65370" s="25"/>
      <c r="X65370" s="25"/>
    </row>
    <row r="65371" spans="23:24" x14ac:dyDescent="0.2">
      <c r="W65371" s="25"/>
      <c r="X65371" s="25"/>
    </row>
    <row r="65372" spans="23:24" x14ac:dyDescent="0.2">
      <c r="W65372" s="25"/>
      <c r="X65372" s="25"/>
    </row>
    <row r="65373" spans="23:24" x14ac:dyDescent="0.2">
      <c r="W65373" s="25"/>
      <c r="X65373" s="25"/>
    </row>
    <row r="65374" spans="23:24" x14ac:dyDescent="0.2">
      <c r="W65374" s="25"/>
      <c r="X65374" s="25"/>
    </row>
    <row r="65375" spans="23:24" x14ac:dyDescent="0.2">
      <c r="W65375" s="25"/>
      <c r="X65375" s="25"/>
    </row>
    <row r="65376" spans="23:24" x14ac:dyDescent="0.2">
      <c r="W65376" s="25"/>
      <c r="X65376" s="25"/>
    </row>
    <row r="65377" spans="23:24" x14ac:dyDescent="0.2">
      <c r="W65377" s="25"/>
      <c r="X65377" s="25"/>
    </row>
    <row r="65378" spans="23:24" x14ac:dyDescent="0.2">
      <c r="W65378" s="25"/>
      <c r="X65378" s="25"/>
    </row>
    <row r="65379" spans="23:24" x14ac:dyDescent="0.2">
      <c r="W65379" s="25"/>
      <c r="X65379" s="25"/>
    </row>
    <row r="65380" spans="23:24" x14ac:dyDescent="0.2">
      <c r="W65380" s="25"/>
      <c r="X65380" s="25"/>
    </row>
    <row r="65381" spans="23:24" x14ac:dyDescent="0.2">
      <c r="W65381" s="25"/>
      <c r="X65381" s="25"/>
    </row>
    <row r="65382" spans="23:24" x14ac:dyDescent="0.2">
      <c r="W65382" s="25"/>
      <c r="X65382" s="25"/>
    </row>
    <row r="65383" spans="23:24" x14ac:dyDescent="0.2">
      <c r="W65383" s="25"/>
      <c r="X65383" s="25"/>
    </row>
    <row r="65384" spans="23:24" x14ac:dyDescent="0.2">
      <c r="W65384" s="25"/>
      <c r="X65384" s="25"/>
    </row>
    <row r="65385" spans="23:24" x14ac:dyDescent="0.2">
      <c r="W65385" s="25"/>
      <c r="X65385" s="25"/>
    </row>
    <row r="65386" spans="23:24" x14ac:dyDescent="0.2">
      <c r="W65386" s="25"/>
      <c r="X65386" s="25"/>
    </row>
    <row r="65387" spans="23:24" x14ac:dyDescent="0.2">
      <c r="W65387" s="25"/>
      <c r="X65387" s="25"/>
    </row>
    <row r="65388" spans="23:24" x14ac:dyDescent="0.2">
      <c r="W65388" s="25"/>
      <c r="X65388" s="25"/>
    </row>
    <row r="65389" spans="23:24" x14ac:dyDescent="0.2">
      <c r="W65389" s="25"/>
      <c r="X65389" s="25"/>
    </row>
    <row r="65390" spans="23:24" x14ac:dyDescent="0.2">
      <c r="W65390" s="25"/>
      <c r="X65390" s="25"/>
    </row>
    <row r="65391" spans="23:24" x14ac:dyDescent="0.2">
      <c r="W65391" s="25"/>
      <c r="X65391" s="25"/>
    </row>
    <row r="65392" spans="23:24" x14ac:dyDescent="0.2">
      <c r="W65392" s="25"/>
      <c r="X65392" s="25"/>
    </row>
    <row r="65393" spans="23:24" x14ac:dyDescent="0.2">
      <c r="W65393" s="25"/>
      <c r="X65393" s="25"/>
    </row>
    <row r="65394" spans="23:24" x14ac:dyDescent="0.2">
      <c r="W65394" s="25"/>
      <c r="X65394" s="25"/>
    </row>
    <row r="65395" spans="23:24" x14ac:dyDescent="0.2">
      <c r="W65395" s="25"/>
      <c r="X65395" s="25"/>
    </row>
    <row r="65396" spans="23:24" x14ac:dyDescent="0.2">
      <c r="W65396" s="25"/>
      <c r="X65396" s="25"/>
    </row>
    <row r="65397" spans="23:24" x14ac:dyDescent="0.2">
      <c r="W65397" s="25"/>
      <c r="X65397" s="25"/>
    </row>
    <row r="65398" spans="23:24" x14ac:dyDescent="0.2">
      <c r="W65398" s="25"/>
      <c r="X65398" s="25"/>
    </row>
    <row r="65399" spans="23:24" x14ac:dyDescent="0.2">
      <c r="W65399" s="25"/>
      <c r="X65399" s="25"/>
    </row>
    <row r="65400" spans="23:24" x14ac:dyDescent="0.2">
      <c r="W65400" s="25"/>
      <c r="X65400" s="25"/>
    </row>
    <row r="65401" spans="23:24" x14ac:dyDescent="0.2">
      <c r="W65401" s="25"/>
      <c r="X65401" s="25"/>
    </row>
    <row r="65402" spans="23:24" x14ac:dyDescent="0.2">
      <c r="W65402" s="25"/>
      <c r="X65402" s="25"/>
    </row>
    <row r="65403" spans="23:24" x14ac:dyDescent="0.2">
      <c r="W65403" s="25"/>
      <c r="X65403" s="25"/>
    </row>
    <row r="65404" spans="23:24" x14ac:dyDescent="0.2">
      <c r="W65404" s="25"/>
      <c r="X65404" s="25"/>
    </row>
    <row r="65405" spans="23:24" x14ac:dyDescent="0.2">
      <c r="W65405" s="25"/>
      <c r="X65405" s="25"/>
    </row>
    <row r="65406" spans="23:24" x14ac:dyDescent="0.2">
      <c r="W65406" s="25"/>
      <c r="X65406" s="25"/>
    </row>
    <row r="65407" spans="23:24" x14ac:dyDescent="0.2">
      <c r="W65407" s="25"/>
      <c r="X65407" s="25"/>
    </row>
    <row r="65408" spans="23:24" x14ac:dyDescent="0.2">
      <c r="W65408" s="25"/>
      <c r="X65408" s="25"/>
    </row>
    <row r="65409" spans="23:24" x14ac:dyDescent="0.2">
      <c r="W65409" s="25"/>
      <c r="X65409" s="25"/>
    </row>
    <row r="65410" spans="23:24" x14ac:dyDescent="0.2">
      <c r="W65410" s="25"/>
      <c r="X65410" s="25"/>
    </row>
    <row r="65411" spans="23:24" x14ac:dyDescent="0.2">
      <c r="W65411" s="25"/>
      <c r="X65411" s="25"/>
    </row>
    <row r="65412" spans="23:24" x14ac:dyDescent="0.2">
      <c r="W65412" s="25"/>
      <c r="X65412" s="25"/>
    </row>
    <row r="65413" spans="23:24" x14ac:dyDescent="0.2">
      <c r="W65413" s="25"/>
      <c r="X65413" s="25"/>
    </row>
    <row r="65414" spans="23:24" x14ac:dyDescent="0.2">
      <c r="W65414" s="25"/>
      <c r="X65414" s="25"/>
    </row>
    <row r="65415" spans="23:24" x14ac:dyDescent="0.2">
      <c r="W65415" s="25"/>
      <c r="X65415" s="25"/>
    </row>
    <row r="65416" spans="23:24" x14ac:dyDescent="0.2">
      <c r="W65416" s="25"/>
      <c r="X65416" s="25"/>
    </row>
    <row r="65417" spans="23:24" x14ac:dyDescent="0.2">
      <c r="W65417" s="25"/>
      <c r="X65417" s="25"/>
    </row>
    <row r="65418" spans="23:24" x14ac:dyDescent="0.2">
      <c r="W65418" s="25"/>
      <c r="X65418" s="25"/>
    </row>
    <row r="65419" spans="23:24" x14ac:dyDescent="0.2">
      <c r="W65419" s="25"/>
      <c r="X65419" s="25"/>
    </row>
    <row r="65420" spans="23:24" x14ac:dyDescent="0.2">
      <c r="W65420" s="25"/>
      <c r="X65420" s="25"/>
    </row>
    <row r="65421" spans="23:24" x14ac:dyDescent="0.2">
      <c r="W65421" s="25"/>
      <c r="X65421" s="25"/>
    </row>
    <row r="65422" spans="23:24" x14ac:dyDescent="0.2">
      <c r="W65422" s="25"/>
      <c r="X65422" s="25"/>
    </row>
    <row r="65423" spans="23:24" x14ac:dyDescent="0.2">
      <c r="W65423" s="25"/>
      <c r="X65423" s="25"/>
    </row>
    <row r="65424" spans="23:24" x14ac:dyDescent="0.2">
      <c r="W65424" s="25"/>
      <c r="X65424" s="25"/>
    </row>
    <row r="65425" spans="23:24" x14ac:dyDescent="0.2">
      <c r="W65425" s="25"/>
      <c r="X65425" s="25"/>
    </row>
    <row r="65426" spans="23:24" x14ac:dyDescent="0.2">
      <c r="W65426" s="25"/>
      <c r="X65426" s="25"/>
    </row>
    <row r="65427" spans="23:24" x14ac:dyDescent="0.2">
      <c r="W65427" s="25"/>
      <c r="X65427" s="25"/>
    </row>
    <row r="65428" spans="23:24" x14ac:dyDescent="0.2">
      <c r="W65428" s="25"/>
      <c r="X65428" s="25"/>
    </row>
    <row r="65429" spans="23:24" x14ac:dyDescent="0.2">
      <c r="W65429" s="25"/>
      <c r="X65429" s="25"/>
    </row>
    <row r="65430" spans="23:24" x14ac:dyDescent="0.2">
      <c r="W65430" s="25"/>
      <c r="X65430" s="25"/>
    </row>
    <row r="65431" spans="23:24" x14ac:dyDescent="0.2">
      <c r="W65431" s="25"/>
      <c r="X65431" s="25"/>
    </row>
    <row r="65432" spans="23:24" x14ac:dyDescent="0.2">
      <c r="W65432" s="25"/>
      <c r="X65432" s="25"/>
    </row>
    <row r="65433" spans="23:24" x14ac:dyDescent="0.2">
      <c r="W65433" s="25"/>
      <c r="X65433" s="25"/>
    </row>
    <row r="65434" spans="23:24" x14ac:dyDescent="0.2">
      <c r="W65434" s="25"/>
      <c r="X65434" s="25"/>
    </row>
    <row r="65435" spans="23:24" x14ac:dyDescent="0.2">
      <c r="W65435" s="25"/>
      <c r="X65435" s="25"/>
    </row>
    <row r="65436" spans="23:24" x14ac:dyDescent="0.2">
      <c r="W65436" s="25"/>
      <c r="X65436" s="25"/>
    </row>
    <row r="65437" spans="23:24" x14ac:dyDescent="0.2">
      <c r="W65437" s="25"/>
      <c r="X65437" s="25"/>
    </row>
    <row r="65438" spans="23:24" x14ac:dyDescent="0.2">
      <c r="W65438" s="25"/>
      <c r="X65438" s="25"/>
    </row>
    <row r="65439" spans="23:24" x14ac:dyDescent="0.2">
      <c r="W65439" s="25"/>
      <c r="X65439" s="25"/>
    </row>
    <row r="65440" spans="23:24" x14ac:dyDescent="0.2">
      <c r="W65440" s="25"/>
      <c r="X65440" s="25"/>
    </row>
    <row r="65441" spans="23:24" x14ac:dyDescent="0.2">
      <c r="W65441" s="25"/>
      <c r="X65441" s="25"/>
    </row>
    <row r="65442" spans="23:24" x14ac:dyDescent="0.2">
      <c r="W65442" s="25"/>
      <c r="X65442" s="25"/>
    </row>
    <row r="65443" spans="23:24" x14ac:dyDescent="0.2">
      <c r="W65443" s="25"/>
      <c r="X65443" s="25"/>
    </row>
    <row r="65444" spans="23:24" x14ac:dyDescent="0.2">
      <c r="W65444" s="25"/>
      <c r="X65444" s="25"/>
    </row>
    <row r="65445" spans="23:24" x14ac:dyDescent="0.2">
      <c r="W65445" s="25"/>
      <c r="X65445" s="25"/>
    </row>
    <row r="65446" spans="23:24" x14ac:dyDescent="0.2">
      <c r="W65446" s="25"/>
      <c r="X65446" s="25"/>
    </row>
    <row r="65447" spans="23:24" x14ac:dyDescent="0.2">
      <c r="W65447" s="25"/>
      <c r="X65447" s="25"/>
    </row>
    <row r="65448" spans="23:24" x14ac:dyDescent="0.2">
      <c r="W65448" s="25"/>
      <c r="X65448" s="25"/>
    </row>
    <row r="65449" spans="23:24" x14ac:dyDescent="0.2">
      <c r="W65449" s="25"/>
      <c r="X65449" s="25"/>
    </row>
    <row r="65450" spans="23:24" x14ac:dyDescent="0.2">
      <c r="W65450" s="25"/>
      <c r="X65450" s="25"/>
    </row>
    <row r="65451" spans="23:24" x14ac:dyDescent="0.2">
      <c r="W65451" s="25"/>
      <c r="X65451" s="25"/>
    </row>
    <row r="65452" spans="23:24" x14ac:dyDescent="0.2">
      <c r="W65452" s="25"/>
      <c r="X65452" s="25"/>
    </row>
    <row r="65453" spans="23:24" x14ac:dyDescent="0.2">
      <c r="W65453" s="25"/>
      <c r="X65453" s="25"/>
    </row>
    <row r="65454" spans="23:24" x14ac:dyDescent="0.2">
      <c r="W65454" s="25"/>
      <c r="X65454" s="25"/>
    </row>
    <row r="65455" spans="23:24" x14ac:dyDescent="0.2">
      <c r="W65455" s="25"/>
      <c r="X65455" s="25"/>
    </row>
    <row r="65456" spans="23:24" x14ac:dyDescent="0.2">
      <c r="W65456" s="25"/>
      <c r="X65456" s="25"/>
    </row>
    <row r="65457" spans="23:24" x14ac:dyDescent="0.2">
      <c r="W65457" s="25"/>
      <c r="X65457" s="25"/>
    </row>
    <row r="65458" spans="23:24" x14ac:dyDescent="0.2">
      <c r="W65458" s="25"/>
      <c r="X65458" s="25"/>
    </row>
    <row r="65459" spans="23:24" x14ac:dyDescent="0.2">
      <c r="W65459" s="25"/>
      <c r="X65459" s="25"/>
    </row>
    <row r="65460" spans="23:24" x14ac:dyDescent="0.2">
      <c r="W65460" s="25"/>
      <c r="X65460" s="25"/>
    </row>
    <row r="65461" spans="23:24" x14ac:dyDescent="0.2">
      <c r="W65461" s="25"/>
      <c r="X65461" s="25"/>
    </row>
    <row r="65462" spans="23:24" x14ac:dyDescent="0.2">
      <c r="W65462" s="25"/>
      <c r="X65462" s="25"/>
    </row>
    <row r="65463" spans="23:24" x14ac:dyDescent="0.2">
      <c r="W65463" s="25"/>
      <c r="X65463" s="25"/>
    </row>
    <row r="65464" spans="23:24" x14ac:dyDescent="0.2">
      <c r="W65464" s="25"/>
      <c r="X65464" s="25"/>
    </row>
    <row r="65465" spans="23:24" x14ac:dyDescent="0.2">
      <c r="W65465" s="25"/>
      <c r="X65465" s="25"/>
    </row>
    <row r="65466" spans="23:24" x14ac:dyDescent="0.2">
      <c r="W65466" s="25"/>
      <c r="X65466" s="25"/>
    </row>
    <row r="65467" spans="23:24" x14ac:dyDescent="0.2">
      <c r="W65467" s="25"/>
      <c r="X65467" s="25"/>
    </row>
    <row r="65468" spans="23:24" x14ac:dyDescent="0.2">
      <c r="W65468" s="25"/>
      <c r="X65468" s="25"/>
    </row>
    <row r="65469" spans="23:24" x14ac:dyDescent="0.2">
      <c r="W65469" s="25"/>
      <c r="X65469" s="25"/>
    </row>
    <row r="65470" spans="23:24" x14ac:dyDescent="0.2">
      <c r="W65470" s="25"/>
      <c r="X65470" s="25"/>
    </row>
    <row r="65471" spans="23:24" x14ac:dyDescent="0.2">
      <c r="W65471" s="25"/>
      <c r="X65471" s="25"/>
    </row>
    <row r="65472" spans="23:24" x14ac:dyDescent="0.2">
      <c r="W65472" s="25"/>
      <c r="X65472" s="25"/>
    </row>
    <row r="65473" spans="23:24" x14ac:dyDescent="0.2">
      <c r="W65473" s="25"/>
      <c r="X65473" s="25"/>
    </row>
    <row r="65474" spans="23:24" x14ac:dyDescent="0.2">
      <c r="W65474" s="25"/>
      <c r="X65474" s="25"/>
    </row>
    <row r="65475" spans="23:24" x14ac:dyDescent="0.2">
      <c r="W65475" s="25"/>
      <c r="X65475" s="25"/>
    </row>
    <row r="65476" spans="23:24" x14ac:dyDescent="0.2">
      <c r="W65476" s="25"/>
      <c r="X65476" s="25"/>
    </row>
    <row r="65477" spans="23:24" x14ac:dyDescent="0.2">
      <c r="W65477" s="25"/>
      <c r="X65477" s="25"/>
    </row>
    <row r="65478" spans="23:24" x14ac:dyDescent="0.2">
      <c r="W65478" s="25"/>
      <c r="X65478" s="25"/>
    </row>
    <row r="65479" spans="23:24" x14ac:dyDescent="0.2">
      <c r="W65479" s="25"/>
      <c r="X65479" s="25"/>
    </row>
    <row r="65480" spans="23:24" x14ac:dyDescent="0.2">
      <c r="W65480" s="25"/>
      <c r="X65480" s="25"/>
    </row>
    <row r="65481" spans="23:24" x14ac:dyDescent="0.2">
      <c r="W65481" s="25"/>
      <c r="X65481" s="25"/>
    </row>
    <row r="65482" spans="23:24" x14ac:dyDescent="0.2">
      <c r="W65482" s="25"/>
      <c r="X65482" s="25"/>
    </row>
    <row r="65483" spans="23:24" x14ac:dyDescent="0.2">
      <c r="W65483" s="25"/>
      <c r="X65483" s="25"/>
    </row>
    <row r="65484" spans="23:24" x14ac:dyDescent="0.2">
      <c r="W65484" s="25"/>
      <c r="X65484" s="25"/>
    </row>
    <row r="65485" spans="23:24" x14ac:dyDescent="0.2">
      <c r="W65485" s="25"/>
      <c r="X65485" s="25"/>
    </row>
    <row r="65486" spans="23:24" x14ac:dyDescent="0.2">
      <c r="W65486" s="25"/>
      <c r="X65486" s="25"/>
    </row>
    <row r="65487" spans="23:24" x14ac:dyDescent="0.2">
      <c r="W65487" s="25"/>
      <c r="X65487" s="25"/>
    </row>
    <row r="65488" spans="23:24" x14ac:dyDescent="0.2">
      <c r="W65488" s="25"/>
      <c r="X65488" s="25"/>
    </row>
    <row r="65489" spans="23:24" x14ac:dyDescent="0.2">
      <c r="W65489" s="25"/>
      <c r="X65489" s="25"/>
    </row>
    <row r="65490" spans="23:24" x14ac:dyDescent="0.2">
      <c r="W65490" s="25"/>
      <c r="X65490" s="25"/>
    </row>
    <row r="65491" spans="23:24" x14ac:dyDescent="0.2">
      <c r="W65491" s="25"/>
      <c r="X65491" s="25"/>
    </row>
    <row r="65492" spans="23:24" x14ac:dyDescent="0.2">
      <c r="W65492" s="25"/>
      <c r="X65492" s="25"/>
    </row>
    <row r="65493" spans="23:24" x14ac:dyDescent="0.2">
      <c r="W65493" s="25"/>
      <c r="X65493" s="25"/>
    </row>
    <row r="65494" spans="23:24" x14ac:dyDescent="0.2">
      <c r="W65494" s="25"/>
      <c r="X65494" s="25"/>
    </row>
    <row r="65495" spans="23:24" x14ac:dyDescent="0.2">
      <c r="W65495" s="25"/>
      <c r="X65495" s="25"/>
    </row>
    <row r="65496" spans="23:24" x14ac:dyDescent="0.2">
      <c r="W65496" s="25"/>
      <c r="X65496" s="25"/>
    </row>
    <row r="65497" spans="23:24" x14ac:dyDescent="0.2">
      <c r="W65497" s="25"/>
      <c r="X65497" s="25"/>
    </row>
    <row r="65498" spans="23:24" x14ac:dyDescent="0.2">
      <c r="W65498" s="25"/>
      <c r="X65498" s="25"/>
    </row>
    <row r="65499" spans="23:24" x14ac:dyDescent="0.2">
      <c r="W65499" s="25"/>
      <c r="X65499" s="25"/>
    </row>
    <row r="65500" spans="23:24" x14ac:dyDescent="0.2">
      <c r="W65500" s="25"/>
      <c r="X65500" s="25"/>
    </row>
    <row r="65501" spans="23:24" x14ac:dyDescent="0.2">
      <c r="W65501" s="25"/>
      <c r="X65501" s="25"/>
    </row>
    <row r="65502" spans="23:24" x14ac:dyDescent="0.2">
      <c r="W65502" s="25"/>
      <c r="X65502" s="25"/>
    </row>
    <row r="65503" spans="23:24" x14ac:dyDescent="0.2">
      <c r="W65503" s="25"/>
      <c r="X65503" s="25"/>
    </row>
    <row r="65504" spans="23:24" x14ac:dyDescent="0.2">
      <c r="W65504" s="25"/>
      <c r="X65504" s="25"/>
    </row>
    <row r="65505" spans="23:24" x14ac:dyDescent="0.2">
      <c r="W65505" s="25"/>
      <c r="X65505" s="25"/>
    </row>
    <row r="65506" spans="23:24" x14ac:dyDescent="0.2">
      <c r="W65506" s="25"/>
      <c r="X65506" s="25"/>
    </row>
    <row r="65507" spans="23:24" x14ac:dyDescent="0.2">
      <c r="W65507" s="25"/>
      <c r="X65507" s="25"/>
    </row>
    <row r="65508" spans="23:24" x14ac:dyDescent="0.2">
      <c r="W65508" s="25"/>
      <c r="X65508" s="25"/>
    </row>
    <row r="65509" spans="23:24" x14ac:dyDescent="0.2">
      <c r="W65509" s="25"/>
      <c r="X65509" s="25"/>
    </row>
    <row r="65510" spans="23:24" x14ac:dyDescent="0.2">
      <c r="W65510" s="25"/>
      <c r="X65510" s="25"/>
    </row>
    <row r="65511" spans="23:24" x14ac:dyDescent="0.2">
      <c r="W65511" s="25"/>
      <c r="X65511" s="25"/>
    </row>
    <row r="65512" spans="23:24" x14ac:dyDescent="0.2">
      <c r="W65512" s="25"/>
      <c r="X65512" s="25"/>
    </row>
    <row r="65513" spans="23:24" x14ac:dyDescent="0.2">
      <c r="W65513" s="25"/>
      <c r="X65513" s="25"/>
    </row>
    <row r="65514" spans="23:24" x14ac:dyDescent="0.2">
      <c r="W65514" s="25"/>
      <c r="X65514" s="25"/>
    </row>
    <row r="65515" spans="23:24" x14ac:dyDescent="0.2">
      <c r="W65515" s="25"/>
      <c r="X65515" s="25"/>
    </row>
    <row r="65516" spans="23:24" x14ac:dyDescent="0.2">
      <c r="W65516" s="25"/>
      <c r="X65516" s="25"/>
    </row>
    <row r="65517" spans="23:24" x14ac:dyDescent="0.2">
      <c r="W65517" s="25"/>
      <c r="X65517" s="25"/>
    </row>
    <row r="65518" spans="23:24" x14ac:dyDescent="0.2">
      <c r="W65518" s="25"/>
      <c r="X65518" s="25"/>
    </row>
    <row r="65519" spans="23:24" x14ac:dyDescent="0.2">
      <c r="W65519" s="25"/>
      <c r="X65519" s="25"/>
    </row>
    <row r="65520" spans="23:24" x14ac:dyDescent="0.2">
      <c r="W65520" s="25"/>
      <c r="X65520" s="25"/>
    </row>
    <row r="65521" spans="23:24" x14ac:dyDescent="0.2">
      <c r="W65521" s="25"/>
      <c r="X65521" s="25"/>
    </row>
    <row r="65522" spans="23:24" x14ac:dyDescent="0.2">
      <c r="W65522" s="25"/>
      <c r="X65522" s="25"/>
    </row>
    <row r="65523" spans="23:24" x14ac:dyDescent="0.2">
      <c r="W65523" s="25"/>
      <c r="X65523" s="25"/>
    </row>
    <row r="65524" spans="23:24" x14ac:dyDescent="0.2">
      <c r="W65524" s="25"/>
      <c r="X65524" s="25"/>
    </row>
    <row r="65525" spans="23:24" x14ac:dyDescent="0.2">
      <c r="W65525" s="25"/>
      <c r="X65525" s="25"/>
    </row>
    <row r="65526" spans="23:24" x14ac:dyDescent="0.2">
      <c r="W65526" s="25"/>
      <c r="X65526" s="25"/>
    </row>
    <row r="65527" spans="23:24" x14ac:dyDescent="0.2">
      <c r="W65527" s="25"/>
      <c r="X65527" s="25"/>
    </row>
    <row r="65528" spans="23:24" x14ac:dyDescent="0.2">
      <c r="W65528" s="25"/>
      <c r="X65528" s="25"/>
    </row>
    <row r="65529" spans="23:24" x14ac:dyDescent="0.2">
      <c r="W65529" s="25"/>
      <c r="X65529" s="25"/>
    </row>
    <row r="65530" spans="23:24" x14ac:dyDescent="0.2">
      <c r="W65530" s="25"/>
      <c r="X65530" s="25"/>
    </row>
    <row r="65531" spans="23:24" x14ac:dyDescent="0.2">
      <c r="W65531" s="25"/>
      <c r="X65531" s="25"/>
    </row>
    <row r="65532" spans="23:24" x14ac:dyDescent="0.2">
      <c r="W65532" s="25"/>
      <c r="X65532" s="25"/>
    </row>
    <row r="65533" spans="23:24" x14ac:dyDescent="0.2">
      <c r="W65533" s="25"/>
      <c r="X65533" s="25"/>
    </row>
    <row r="65534" spans="23:24" x14ac:dyDescent="0.2">
      <c r="W65534" s="25"/>
      <c r="X65534" s="25"/>
    </row>
    <row r="65535" spans="23:24" x14ac:dyDescent="0.2">
      <c r="W65535" s="25"/>
      <c r="X65535" s="25"/>
    </row>
    <row r="65536" spans="23:24" x14ac:dyDescent="0.2">
      <c r="W65536" s="25"/>
      <c r="X65536" s="25"/>
    </row>
  </sheetData>
  <pageMargins left="0.75" right="0.75" top="1" bottom="1" header="0.5" footer="0.5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AA93"/>
  <sheetViews>
    <sheetView workbookViewId="0">
      <pane xSplit="2" ySplit="6" topLeftCell="C55" activePane="bottomRight" state="frozen"/>
      <selection activeCell="F38" sqref="F38"/>
      <selection pane="topRight" activeCell="F38" sqref="F38"/>
      <selection pane="bottomLeft" activeCell="F38" sqref="F38"/>
      <selection pane="bottomRight" activeCell="E80" sqref="E80"/>
    </sheetView>
  </sheetViews>
  <sheetFormatPr defaultRowHeight="11.25" x14ac:dyDescent="0.2"/>
  <cols>
    <col min="2" max="2" width="34.5" bestFit="1" customWidth="1"/>
    <col min="3" max="3" width="34.33203125" bestFit="1" customWidth="1"/>
    <col min="4" max="4" width="12.33203125" customWidth="1"/>
    <col min="5" max="5" width="13.6640625" bestFit="1" customWidth="1"/>
    <col min="6" max="6" width="8.1640625" bestFit="1" customWidth="1"/>
    <col min="7" max="7" width="23.1640625" bestFit="1" customWidth="1"/>
    <col min="8" max="8" width="8" bestFit="1" customWidth="1"/>
    <col min="9" max="9" width="29.5" bestFit="1" customWidth="1"/>
    <col min="10" max="10" width="8" bestFit="1" customWidth="1"/>
    <col min="11" max="11" width="44.83203125" bestFit="1" customWidth="1"/>
    <col min="12" max="12" width="8" bestFit="1" customWidth="1"/>
    <col min="13" max="13" width="26.33203125" bestFit="1" customWidth="1"/>
    <col min="14" max="14" width="8.1640625" bestFit="1" customWidth="1"/>
    <col min="15" max="15" width="23.5" bestFit="1" customWidth="1"/>
    <col min="16" max="16" width="8" bestFit="1" customWidth="1"/>
    <col min="17" max="17" width="12" bestFit="1" customWidth="1"/>
    <col min="18" max="18" width="13" bestFit="1" customWidth="1"/>
    <col min="19" max="19" width="47" bestFit="1" customWidth="1"/>
    <col min="20" max="20" width="8" bestFit="1" customWidth="1"/>
    <col min="21" max="21" width="51.5" bestFit="1" customWidth="1"/>
    <col min="22" max="22" width="52.5" bestFit="1" customWidth="1"/>
    <col min="23" max="23" width="37.83203125" bestFit="1" customWidth="1"/>
    <col min="24" max="24" width="8.1640625" bestFit="1" customWidth="1"/>
    <col min="25" max="25" width="32.83203125" bestFit="1" customWidth="1"/>
    <col min="26" max="26" width="33.83203125" bestFit="1" customWidth="1"/>
    <col min="27" max="27" width="38.83203125" bestFit="1" customWidth="1"/>
    <col min="28" max="28" width="8" bestFit="1" customWidth="1"/>
    <col min="29" max="29" width="30.1640625" bestFit="1" customWidth="1"/>
    <col min="30" max="30" width="31.1640625" bestFit="1" customWidth="1"/>
    <col min="31" max="31" width="12" bestFit="1" customWidth="1"/>
    <col min="32" max="32" width="13" bestFit="1" customWidth="1"/>
  </cols>
  <sheetData>
    <row r="3" spans="2:18" x14ac:dyDescent="0.2">
      <c r="C3" s="6" t="s">
        <v>6468</v>
      </c>
    </row>
    <row r="4" spans="2:18" x14ac:dyDescent="0.2">
      <c r="C4" t="s">
        <v>116</v>
      </c>
      <c r="E4" t="s">
        <v>86</v>
      </c>
      <c r="G4" t="s">
        <v>171</v>
      </c>
      <c r="I4" t="s">
        <v>125</v>
      </c>
      <c r="K4" t="s">
        <v>89</v>
      </c>
      <c r="M4" t="s">
        <v>253</v>
      </c>
      <c r="O4" t="s">
        <v>175</v>
      </c>
      <c r="Q4" t="s">
        <v>6469</v>
      </c>
      <c r="R4" t="s">
        <v>6471</v>
      </c>
    </row>
    <row r="5" spans="2:18" x14ac:dyDescent="0.2">
      <c r="B5" s="6" t="s">
        <v>6454</v>
      </c>
      <c r="C5" t="s">
        <v>6470</v>
      </c>
      <c r="D5" t="s">
        <v>6472</v>
      </c>
      <c r="E5" t="s">
        <v>6470</v>
      </c>
      <c r="F5" t="s">
        <v>6472</v>
      </c>
      <c r="G5" t="s">
        <v>6470</v>
      </c>
      <c r="H5" t="s">
        <v>6472</v>
      </c>
      <c r="I5" t="s">
        <v>6470</v>
      </c>
      <c r="J5" t="s">
        <v>6472</v>
      </c>
      <c r="K5" t="s">
        <v>6470</v>
      </c>
      <c r="L5" t="s">
        <v>6472</v>
      </c>
      <c r="M5" t="s">
        <v>6470</v>
      </c>
      <c r="N5" t="s">
        <v>6472</v>
      </c>
      <c r="O5" t="s">
        <v>6470</v>
      </c>
      <c r="P5" t="s">
        <v>6472</v>
      </c>
    </row>
    <row r="6" spans="2:18" x14ac:dyDescent="0.2">
      <c r="B6" s="7" t="s">
        <v>6466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</row>
    <row r="7" spans="2:18" x14ac:dyDescent="0.2">
      <c r="B7" s="8" t="s">
        <v>4052</v>
      </c>
      <c r="C7" s="9">
        <v>559.16</v>
      </c>
      <c r="D7" s="9"/>
      <c r="E7" s="9">
        <v>1584.16</v>
      </c>
      <c r="F7" s="9"/>
      <c r="G7" s="9">
        <v>185.26</v>
      </c>
      <c r="H7" s="9"/>
      <c r="I7" s="9"/>
      <c r="J7" s="9"/>
      <c r="K7" s="9">
        <v>33.68</v>
      </c>
      <c r="L7" s="9"/>
      <c r="M7" s="9">
        <v>1006.15</v>
      </c>
      <c r="N7" s="9"/>
      <c r="O7" s="9"/>
      <c r="P7" s="9"/>
      <c r="Q7" s="10">
        <v>3368.41</v>
      </c>
      <c r="R7" s="9"/>
    </row>
    <row r="8" spans="2:18" x14ac:dyDescent="0.2">
      <c r="B8" s="8" t="s">
        <v>4225</v>
      </c>
      <c r="C8" s="9">
        <v>559.16</v>
      </c>
      <c r="D8" s="9"/>
      <c r="E8" s="9">
        <v>1584.17</v>
      </c>
      <c r="F8" s="9"/>
      <c r="G8" s="9">
        <v>185.26</v>
      </c>
      <c r="H8" s="9"/>
      <c r="I8" s="9"/>
      <c r="J8" s="9"/>
      <c r="K8" s="9">
        <v>33.68</v>
      </c>
      <c r="L8" s="9"/>
      <c r="M8" s="9">
        <v>1006.15</v>
      </c>
      <c r="N8" s="9"/>
      <c r="O8" s="9"/>
      <c r="P8" s="9"/>
      <c r="Q8" s="10">
        <v>3368.42</v>
      </c>
      <c r="R8" s="9"/>
    </row>
    <row r="9" spans="2:18" x14ac:dyDescent="0.2">
      <c r="B9" s="7" t="s">
        <v>6473</v>
      </c>
      <c r="C9" s="9">
        <v>1118.32</v>
      </c>
      <c r="D9" s="9"/>
      <c r="E9" s="9">
        <v>3168.33</v>
      </c>
      <c r="F9" s="9"/>
      <c r="G9" s="9">
        <v>370.52</v>
      </c>
      <c r="H9" s="9"/>
      <c r="I9" s="9"/>
      <c r="J9" s="9"/>
      <c r="K9" s="9">
        <v>67.36</v>
      </c>
      <c r="L9" s="9"/>
      <c r="M9" s="9">
        <v>2012.3</v>
      </c>
      <c r="N9" s="9"/>
      <c r="O9" s="9"/>
      <c r="P9" s="9"/>
      <c r="Q9" s="9">
        <v>6736.83</v>
      </c>
      <c r="R9" s="9"/>
    </row>
    <row r="10" spans="2:18" x14ac:dyDescent="0.2">
      <c r="B10" s="7" t="s">
        <v>6467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</row>
    <row r="11" spans="2:18" x14ac:dyDescent="0.2">
      <c r="B11" s="8" t="s">
        <v>63</v>
      </c>
      <c r="C11" s="9"/>
      <c r="D11" s="9"/>
      <c r="E11" s="9"/>
      <c r="F11" s="9"/>
      <c r="G11" s="9">
        <v>193.75</v>
      </c>
      <c r="H11" s="9"/>
      <c r="I11" s="9"/>
      <c r="J11" s="9"/>
      <c r="K11" s="9">
        <v>35.229999999999997</v>
      </c>
      <c r="L11" s="9"/>
      <c r="M11" s="9">
        <v>1052.27</v>
      </c>
      <c r="N11" s="9"/>
      <c r="O11" s="9"/>
      <c r="P11" s="9"/>
      <c r="Q11" s="10">
        <v>1281.25</v>
      </c>
      <c r="R11" s="9"/>
    </row>
    <row r="12" spans="2:18" x14ac:dyDescent="0.2">
      <c r="B12" s="8" t="s">
        <v>4376</v>
      </c>
      <c r="C12" s="9">
        <v>584.78</v>
      </c>
      <c r="D12" s="9"/>
      <c r="E12" s="9">
        <v>1656.78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0">
        <v>2241.56</v>
      </c>
      <c r="R12" s="9"/>
    </row>
    <row r="13" spans="2:18" x14ac:dyDescent="0.2">
      <c r="B13" s="8" t="s">
        <v>5082</v>
      </c>
      <c r="C13" s="9">
        <v>25.63</v>
      </c>
      <c r="D13" s="9"/>
      <c r="E13" s="9">
        <v>72.61</v>
      </c>
      <c r="F13" s="9"/>
      <c r="G13" s="9">
        <v>8.49</v>
      </c>
      <c r="H13" s="9"/>
      <c r="I13" s="9"/>
      <c r="J13" s="9"/>
      <c r="K13" s="9">
        <v>1.54</v>
      </c>
      <c r="L13" s="9"/>
      <c r="M13" s="9">
        <v>46.12</v>
      </c>
      <c r="N13" s="9"/>
      <c r="O13" s="9"/>
      <c r="P13" s="9"/>
      <c r="Q13" s="10">
        <v>154.38999999999999</v>
      </c>
      <c r="R13" s="9"/>
    </row>
    <row r="14" spans="2:18" x14ac:dyDescent="0.2">
      <c r="B14" s="8" t="s">
        <v>4849</v>
      </c>
      <c r="C14" s="9">
        <v>574.62</v>
      </c>
      <c r="D14" s="9"/>
      <c r="E14" s="9">
        <v>1627.96</v>
      </c>
      <c r="F14" s="9"/>
      <c r="G14" s="9">
        <v>190.38</v>
      </c>
      <c r="H14" s="9"/>
      <c r="I14" s="9"/>
      <c r="J14" s="9"/>
      <c r="K14" s="9">
        <v>34.619999999999997</v>
      </c>
      <c r="L14" s="9"/>
      <c r="M14" s="9">
        <v>1033.96</v>
      </c>
      <c r="N14" s="9"/>
      <c r="O14" s="9"/>
      <c r="P14" s="9"/>
      <c r="Q14" s="10">
        <v>3461.54</v>
      </c>
      <c r="R14" s="9"/>
    </row>
    <row r="15" spans="2:18" x14ac:dyDescent="0.2">
      <c r="B15" s="8" t="s">
        <v>4883</v>
      </c>
      <c r="C15" s="9"/>
      <c r="D15" s="9">
        <v>548.99</v>
      </c>
      <c r="E15" s="9"/>
      <c r="F15" s="9">
        <v>1555.35</v>
      </c>
      <c r="G15" s="9"/>
      <c r="H15" s="9">
        <v>181.89</v>
      </c>
      <c r="I15" s="9"/>
      <c r="J15" s="9"/>
      <c r="K15" s="9"/>
      <c r="L15" s="9">
        <v>33.07</v>
      </c>
      <c r="M15" s="9"/>
      <c r="N15" s="9">
        <v>987.85</v>
      </c>
      <c r="O15" s="9"/>
      <c r="P15" s="9"/>
      <c r="Q15" s="9"/>
      <c r="R15" s="10">
        <v>3307.15</v>
      </c>
    </row>
    <row r="16" spans="2:18" x14ac:dyDescent="0.2">
      <c r="B16" s="8" t="s">
        <v>5856</v>
      </c>
      <c r="C16" s="9">
        <v>574.62</v>
      </c>
      <c r="D16" s="9"/>
      <c r="E16" s="9">
        <v>1627.96</v>
      </c>
      <c r="F16" s="9"/>
      <c r="G16" s="9">
        <v>190.38</v>
      </c>
      <c r="H16" s="9"/>
      <c r="I16" s="9"/>
      <c r="J16" s="9"/>
      <c r="K16" s="9">
        <v>34.619999999999997</v>
      </c>
      <c r="L16" s="9"/>
      <c r="M16" s="9">
        <v>1033.96</v>
      </c>
      <c r="N16" s="9"/>
      <c r="O16" s="9"/>
      <c r="P16" s="9"/>
      <c r="Q16" s="10">
        <v>3461.54</v>
      </c>
      <c r="R16" s="9"/>
    </row>
    <row r="17" spans="2:18" x14ac:dyDescent="0.2">
      <c r="B17" s="8" t="s">
        <v>5425</v>
      </c>
      <c r="C17" s="9"/>
      <c r="D17" s="9">
        <v>548.99</v>
      </c>
      <c r="E17" s="9"/>
      <c r="F17" s="9">
        <v>1555.35</v>
      </c>
      <c r="G17" s="9"/>
      <c r="H17" s="9">
        <v>181.89</v>
      </c>
      <c r="I17" s="9"/>
      <c r="J17" s="9"/>
      <c r="K17" s="9"/>
      <c r="L17" s="9">
        <v>33.07</v>
      </c>
      <c r="M17" s="9"/>
      <c r="N17" s="9">
        <v>987.85</v>
      </c>
      <c r="O17" s="9"/>
      <c r="P17" s="9"/>
      <c r="Q17" s="9"/>
      <c r="R17" s="10">
        <v>3307.15</v>
      </c>
    </row>
    <row r="18" spans="2:18" x14ac:dyDescent="0.2">
      <c r="B18" s="8" t="s">
        <v>4732</v>
      </c>
      <c r="C18" s="9">
        <v>25.63</v>
      </c>
      <c r="D18" s="9"/>
      <c r="E18" s="9">
        <v>72.61</v>
      </c>
      <c r="F18" s="9"/>
      <c r="G18" s="9">
        <v>8.49</v>
      </c>
      <c r="H18" s="9"/>
      <c r="I18" s="9"/>
      <c r="J18" s="9"/>
      <c r="K18" s="9">
        <v>1.54</v>
      </c>
      <c r="L18" s="9"/>
      <c r="M18" s="9">
        <v>46.12</v>
      </c>
      <c r="N18" s="9"/>
      <c r="O18" s="9"/>
      <c r="P18" s="9"/>
      <c r="Q18" s="10">
        <v>154.38999999999999</v>
      </c>
      <c r="R18" s="9"/>
    </row>
    <row r="19" spans="2:18" x14ac:dyDescent="0.2">
      <c r="B19" s="8" t="s">
        <v>5520</v>
      </c>
      <c r="C19" s="9">
        <v>757.69</v>
      </c>
      <c r="D19" s="9"/>
      <c r="E19" s="9">
        <v>2146.64</v>
      </c>
      <c r="F19" s="9"/>
      <c r="G19" s="9">
        <v>251.04</v>
      </c>
      <c r="H19" s="9"/>
      <c r="I19" s="9"/>
      <c r="J19" s="9"/>
      <c r="K19" s="9">
        <v>45.64</v>
      </c>
      <c r="L19" s="9"/>
      <c r="M19" s="9">
        <v>1363.38</v>
      </c>
      <c r="N19" s="9"/>
      <c r="O19" s="9"/>
      <c r="P19" s="9"/>
      <c r="Q19" s="10">
        <v>4564.3899999999994</v>
      </c>
      <c r="R19" s="9"/>
    </row>
    <row r="20" spans="2:18" x14ac:dyDescent="0.2">
      <c r="B20" s="8" t="s">
        <v>4728</v>
      </c>
      <c r="C20" s="9"/>
      <c r="D20" s="9">
        <v>987.85</v>
      </c>
      <c r="E20" s="9"/>
      <c r="F20" s="9">
        <v>1555.35</v>
      </c>
      <c r="G20" s="9"/>
      <c r="H20" s="9">
        <v>181.89</v>
      </c>
      <c r="I20" s="9"/>
      <c r="J20" s="9"/>
      <c r="K20" s="9"/>
      <c r="L20" s="9">
        <v>33.07</v>
      </c>
      <c r="M20" s="9"/>
      <c r="N20" s="9">
        <v>548.99</v>
      </c>
      <c r="O20" s="9"/>
      <c r="P20" s="9"/>
      <c r="Q20" s="9"/>
      <c r="R20" s="10">
        <v>3307.1499999999996</v>
      </c>
    </row>
    <row r="21" spans="2:18" x14ac:dyDescent="0.2">
      <c r="B21" s="8" t="s">
        <v>5129</v>
      </c>
      <c r="C21" s="9">
        <v>25.63</v>
      </c>
      <c r="D21" s="9"/>
      <c r="E21" s="9">
        <v>72.61</v>
      </c>
      <c r="F21" s="9"/>
      <c r="G21" s="9">
        <v>8.49</v>
      </c>
      <c r="H21" s="9"/>
      <c r="I21" s="9"/>
      <c r="J21" s="9"/>
      <c r="K21" s="9">
        <v>1.54</v>
      </c>
      <c r="L21" s="9"/>
      <c r="M21" s="9">
        <v>46.12</v>
      </c>
      <c r="N21" s="9"/>
      <c r="O21" s="9"/>
      <c r="P21" s="9"/>
      <c r="Q21" s="10">
        <v>154.38999999999999</v>
      </c>
      <c r="R21" s="9"/>
    </row>
    <row r="22" spans="2:18" x14ac:dyDescent="0.2">
      <c r="B22" s="8" t="s">
        <v>4848</v>
      </c>
      <c r="C22" s="9">
        <v>584.78</v>
      </c>
      <c r="D22" s="9"/>
      <c r="E22" s="9">
        <v>1656.78</v>
      </c>
      <c r="F22" s="9"/>
      <c r="G22" s="9">
        <v>193.75</v>
      </c>
      <c r="H22" s="9"/>
      <c r="I22" s="9"/>
      <c r="J22" s="9"/>
      <c r="K22" s="9">
        <v>35.229999999999997</v>
      </c>
      <c r="L22" s="9"/>
      <c r="M22" s="9">
        <v>1052.26</v>
      </c>
      <c r="N22" s="9"/>
      <c r="O22" s="9"/>
      <c r="P22" s="9"/>
      <c r="Q22" s="10">
        <v>3522.8</v>
      </c>
      <c r="R22" s="9"/>
    </row>
    <row r="23" spans="2:18" x14ac:dyDescent="0.2">
      <c r="B23" s="8" t="s">
        <v>4707</v>
      </c>
      <c r="C23" s="9"/>
      <c r="D23" s="9">
        <v>559.16</v>
      </c>
      <c r="E23" s="9"/>
      <c r="F23" s="9">
        <v>1584.16</v>
      </c>
      <c r="G23" s="9"/>
      <c r="H23" s="9">
        <v>185.26</v>
      </c>
      <c r="I23" s="9"/>
      <c r="J23" s="9"/>
      <c r="K23" s="9"/>
      <c r="L23" s="9">
        <v>33.68</v>
      </c>
      <c r="M23" s="9"/>
      <c r="N23" s="9">
        <v>1006.15</v>
      </c>
      <c r="O23" s="9"/>
      <c r="P23" s="9"/>
      <c r="Q23" s="9"/>
      <c r="R23" s="10">
        <v>3368.41</v>
      </c>
    </row>
    <row r="24" spans="2:18" x14ac:dyDescent="0.2">
      <c r="B24" s="8" t="s">
        <v>4960</v>
      </c>
      <c r="C24" s="9">
        <v>25.63</v>
      </c>
      <c r="D24" s="9"/>
      <c r="E24" s="9">
        <v>72.61</v>
      </c>
      <c r="F24" s="9"/>
      <c r="G24" s="9">
        <v>8.49</v>
      </c>
      <c r="H24" s="9"/>
      <c r="I24" s="9"/>
      <c r="J24" s="9"/>
      <c r="K24" s="9">
        <v>1.54</v>
      </c>
      <c r="L24" s="9"/>
      <c r="M24" s="9">
        <v>46.12</v>
      </c>
      <c r="N24" s="9"/>
      <c r="O24" s="9"/>
      <c r="P24" s="9"/>
      <c r="Q24" s="10">
        <v>154.38999999999999</v>
      </c>
      <c r="R24" s="9"/>
    </row>
    <row r="25" spans="2:18" x14ac:dyDescent="0.2">
      <c r="B25" s="8" t="s">
        <v>4755</v>
      </c>
      <c r="C25" s="9">
        <v>25.63</v>
      </c>
      <c r="D25" s="9"/>
      <c r="E25" s="9">
        <v>72.61</v>
      </c>
      <c r="F25" s="9"/>
      <c r="G25" s="9">
        <v>8.49</v>
      </c>
      <c r="H25" s="9"/>
      <c r="I25" s="9"/>
      <c r="J25" s="9"/>
      <c r="K25" s="9">
        <v>1.54</v>
      </c>
      <c r="L25" s="9"/>
      <c r="M25" s="9">
        <v>46.12</v>
      </c>
      <c r="N25" s="9"/>
      <c r="O25" s="9"/>
      <c r="P25" s="9"/>
      <c r="Q25" s="10">
        <v>154.38999999999999</v>
      </c>
      <c r="R25" s="9"/>
    </row>
    <row r="26" spans="2:18" x14ac:dyDescent="0.2">
      <c r="B26" s="8" t="s">
        <v>4408</v>
      </c>
      <c r="C26" s="9">
        <v>584.78</v>
      </c>
      <c r="D26" s="9"/>
      <c r="E26" s="9">
        <v>1656.77</v>
      </c>
      <c r="F26" s="9"/>
      <c r="G26" s="9">
        <v>193.75</v>
      </c>
      <c r="H26" s="9"/>
      <c r="I26" s="9"/>
      <c r="J26" s="9"/>
      <c r="K26" s="9">
        <v>35.229999999999997</v>
      </c>
      <c r="L26" s="9"/>
      <c r="M26" s="9">
        <v>1052.27</v>
      </c>
      <c r="N26" s="9"/>
      <c r="O26" s="9"/>
      <c r="P26" s="9"/>
      <c r="Q26" s="10">
        <v>3522.8</v>
      </c>
      <c r="R26" s="9"/>
    </row>
    <row r="27" spans="2:18" x14ac:dyDescent="0.2">
      <c r="B27" s="7" t="s">
        <v>6474</v>
      </c>
      <c r="C27" s="9">
        <v>3789.42</v>
      </c>
      <c r="D27" s="9">
        <v>2644.99</v>
      </c>
      <c r="E27" s="9">
        <v>10735.94</v>
      </c>
      <c r="F27" s="9">
        <v>6250.2099999999991</v>
      </c>
      <c r="G27" s="9">
        <v>1255.5</v>
      </c>
      <c r="H27" s="9">
        <v>730.93</v>
      </c>
      <c r="I27" s="9"/>
      <c r="J27" s="9"/>
      <c r="K27" s="9">
        <v>228.26999999999995</v>
      </c>
      <c r="L27" s="9">
        <v>132.89000000000001</v>
      </c>
      <c r="M27" s="9">
        <v>6818.6999999999989</v>
      </c>
      <c r="N27" s="9">
        <v>3530.84</v>
      </c>
      <c r="O27" s="9"/>
      <c r="P27" s="9"/>
      <c r="Q27" s="9">
        <v>22827.829999999994</v>
      </c>
      <c r="R27" s="9">
        <v>13289.86</v>
      </c>
    </row>
    <row r="28" spans="2:18" x14ac:dyDescent="0.2">
      <c r="B28" s="7" t="s">
        <v>6456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</row>
    <row r="29" spans="2:18" x14ac:dyDescent="0.2">
      <c r="B29" s="8" t="s">
        <v>528</v>
      </c>
      <c r="C29" s="9">
        <v>574.62</v>
      </c>
      <c r="D29" s="9"/>
      <c r="E29" s="9">
        <v>1211.54</v>
      </c>
      <c r="F29" s="9"/>
      <c r="G29" s="9">
        <v>190.38</v>
      </c>
      <c r="H29" s="9"/>
      <c r="I29" s="9"/>
      <c r="J29" s="9"/>
      <c r="K29" s="9">
        <v>34.619999999999997</v>
      </c>
      <c r="L29" s="9"/>
      <c r="M29" s="9">
        <v>1033.96</v>
      </c>
      <c r="N29" s="9"/>
      <c r="O29" s="9">
        <v>416.42</v>
      </c>
      <c r="P29" s="9"/>
      <c r="Q29" s="10">
        <v>3461.54</v>
      </c>
      <c r="R29" s="9"/>
    </row>
    <row r="30" spans="2:18" x14ac:dyDescent="0.2">
      <c r="B30" s="8" t="s">
        <v>258</v>
      </c>
      <c r="C30" s="9">
        <v>574.6</v>
      </c>
      <c r="D30" s="9"/>
      <c r="E30" s="9">
        <v>1211.5</v>
      </c>
      <c r="F30" s="9"/>
      <c r="G30" s="9">
        <v>190.4</v>
      </c>
      <c r="H30" s="9"/>
      <c r="I30" s="9"/>
      <c r="J30" s="9"/>
      <c r="K30" s="9">
        <v>34.6</v>
      </c>
      <c r="L30" s="9"/>
      <c r="M30" s="9">
        <v>1034</v>
      </c>
      <c r="N30" s="9"/>
      <c r="O30" s="9">
        <v>416.4</v>
      </c>
      <c r="P30" s="9"/>
      <c r="Q30" s="10">
        <v>3461.5</v>
      </c>
      <c r="R30" s="9"/>
    </row>
    <row r="31" spans="2:18" x14ac:dyDescent="0.2">
      <c r="B31" s="7" t="s">
        <v>6475</v>
      </c>
      <c r="C31" s="9">
        <v>1149.22</v>
      </c>
      <c r="D31" s="9"/>
      <c r="E31" s="9">
        <v>2423.04</v>
      </c>
      <c r="F31" s="9"/>
      <c r="G31" s="9">
        <v>380.78</v>
      </c>
      <c r="H31" s="9"/>
      <c r="I31" s="9"/>
      <c r="J31" s="9"/>
      <c r="K31" s="9">
        <v>69.22</v>
      </c>
      <c r="L31" s="9"/>
      <c r="M31" s="9">
        <v>2067.96</v>
      </c>
      <c r="N31" s="9"/>
      <c r="O31" s="9">
        <v>832.81999999999994</v>
      </c>
      <c r="P31" s="9"/>
      <c r="Q31" s="9">
        <v>6923.04</v>
      </c>
      <c r="R31" s="9"/>
    </row>
    <row r="32" spans="2:18" x14ac:dyDescent="0.2">
      <c r="B32" s="7" t="s">
        <v>6457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</row>
    <row r="33" spans="2:18" x14ac:dyDescent="0.2">
      <c r="B33" s="8" t="s">
        <v>868</v>
      </c>
      <c r="C33" s="9">
        <v>574.62</v>
      </c>
      <c r="D33" s="9"/>
      <c r="E33" s="9">
        <v>1211.54</v>
      </c>
      <c r="F33" s="9"/>
      <c r="G33" s="9">
        <v>190.38</v>
      </c>
      <c r="H33" s="9"/>
      <c r="I33" s="9"/>
      <c r="J33" s="9"/>
      <c r="K33" s="9">
        <v>34.619999999999997</v>
      </c>
      <c r="L33" s="9"/>
      <c r="M33" s="9">
        <v>1033.96</v>
      </c>
      <c r="N33" s="9"/>
      <c r="O33" s="9">
        <v>416.41</v>
      </c>
      <c r="P33" s="9"/>
      <c r="Q33" s="10">
        <v>3461.5299999999997</v>
      </c>
      <c r="R33" s="9"/>
    </row>
    <row r="34" spans="2:18" x14ac:dyDescent="0.2">
      <c r="B34" s="8" t="s">
        <v>740</v>
      </c>
      <c r="C34" s="9">
        <v>574.62</v>
      </c>
      <c r="D34" s="9"/>
      <c r="E34" s="9">
        <v>1211.54</v>
      </c>
      <c r="F34" s="9"/>
      <c r="G34" s="9">
        <v>190.38</v>
      </c>
      <c r="H34" s="9"/>
      <c r="I34" s="9"/>
      <c r="J34" s="9"/>
      <c r="K34" s="9">
        <v>34.619999999999997</v>
      </c>
      <c r="L34" s="9"/>
      <c r="M34" s="9">
        <v>1033.96</v>
      </c>
      <c r="N34" s="9"/>
      <c r="O34" s="9">
        <v>416.42</v>
      </c>
      <c r="P34" s="9"/>
      <c r="Q34" s="10">
        <v>3461.54</v>
      </c>
      <c r="R34" s="9"/>
    </row>
    <row r="35" spans="2:18" x14ac:dyDescent="0.2">
      <c r="B35" s="7" t="s">
        <v>6476</v>
      </c>
      <c r="C35" s="9">
        <v>1149.24</v>
      </c>
      <c r="D35" s="9"/>
      <c r="E35" s="9">
        <v>2423.08</v>
      </c>
      <c r="F35" s="9"/>
      <c r="G35" s="9">
        <v>380.76</v>
      </c>
      <c r="H35" s="9"/>
      <c r="I35" s="9"/>
      <c r="J35" s="9"/>
      <c r="K35" s="9">
        <v>69.239999999999995</v>
      </c>
      <c r="L35" s="9"/>
      <c r="M35" s="9">
        <v>2067.92</v>
      </c>
      <c r="N35" s="9"/>
      <c r="O35" s="9">
        <v>832.83</v>
      </c>
      <c r="P35" s="9"/>
      <c r="Q35" s="9">
        <v>6923.07</v>
      </c>
      <c r="R35" s="9"/>
    </row>
    <row r="36" spans="2:18" x14ac:dyDescent="0.2">
      <c r="B36" s="7" t="s">
        <v>6458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2:18" x14ac:dyDescent="0.2">
      <c r="B37" s="8" t="s">
        <v>1246</v>
      </c>
      <c r="C37" s="9">
        <v>574.62</v>
      </c>
      <c r="D37" s="9"/>
      <c r="E37" s="9">
        <v>1211.54</v>
      </c>
      <c r="F37" s="9"/>
      <c r="G37" s="9">
        <v>190.38</v>
      </c>
      <c r="H37" s="9"/>
      <c r="I37" s="9"/>
      <c r="J37" s="9"/>
      <c r="K37" s="9">
        <v>34.619999999999997</v>
      </c>
      <c r="L37" s="9"/>
      <c r="M37" s="9">
        <v>1033.96</v>
      </c>
      <c r="N37" s="9"/>
      <c r="O37" s="9">
        <v>416.42</v>
      </c>
      <c r="P37" s="9"/>
      <c r="Q37" s="10">
        <v>3461.54</v>
      </c>
      <c r="R37" s="9"/>
    </row>
    <row r="38" spans="2:18" x14ac:dyDescent="0.2">
      <c r="B38" s="8" t="s">
        <v>1398</v>
      </c>
      <c r="C38" s="9">
        <v>574.62</v>
      </c>
      <c r="D38" s="9"/>
      <c r="E38" s="9">
        <v>1211.54</v>
      </c>
      <c r="F38" s="9"/>
      <c r="G38" s="9">
        <v>190.38</v>
      </c>
      <c r="H38" s="9"/>
      <c r="I38" s="9"/>
      <c r="J38" s="9"/>
      <c r="K38" s="9">
        <v>34.619999999999997</v>
      </c>
      <c r="L38" s="9"/>
      <c r="M38" s="9">
        <v>1033.96</v>
      </c>
      <c r="N38" s="9"/>
      <c r="O38" s="9">
        <v>416.41</v>
      </c>
      <c r="P38" s="9"/>
      <c r="Q38" s="10">
        <v>3461.5299999999997</v>
      </c>
      <c r="R38" s="9"/>
    </row>
    <row r="39" spans="2:18" x14ac:dyDescent="0.2">
      <c r="B39" s="8" t="s">
        <v>1104</v>
      </c>
      <c r="C39" s="9">
        <v>574.62</v>
      </c>
      <c r="D39" s="9"/>
      <c r="E39" s="9">
        <v>1211.54</v>
      </c>
      <c r="F39" s="9"/>
      <c r="G39" s="9">
        <v>190.38</v>
      </c>
      <c r="H39" s="9"/>
      <c r="I39" s="9"/>
      <c r="J39" s="9"/>
      <c r="K39" s="9">
        <v>34.619999999999997</v>
      </c>
      <c r="L39" s="9"/>
      <c r="M39" s="9">
        <v>1033.96</v>
      </c>
      <c r="N39" s="9"/>
      <c r="O39" s="9">
        <v>416.42</v>
      </c>
      <c r="P39" s="9"/>
      <c r="Q39" s="10">
        <v>3461.54</v>
      </c>
      <c r="R39" s="9"/>
    </row>
    <row r="40" spans="2:18" x14ac:dyDescent="0.2">
      <c r="B40" s="7" t="s">
        <v>6477</v>
      </c>
      <c r="C40" s="9">
        <v>1723.8600000000001</v>
      </c>
      <c r="D40" s="9"/>
      <c r="E40" s="9">
        <v>3634.62</v>
      </c>
      <c r="F40" s="9"/>
      <c r="G40" s="9">
        <v>571.14</v>
      </c>
      <c r="H40" s="9"/>
      <c r="I40" s="9"/>
      <c r="J40" s="9"/>
      <c r="K40" s="9">
        <v>103.85999999999999</v>
      </c>
      <c r="L40" s="9"/>
      <c r="M40" s="9">
        <v>3101.88</v>
      </c>
      <c r="N40" s="9"/>
      <c r="O40" s="9">
        <v>1249.25</v>
      </c>
      <c r="P40" s="9"/>
      <c r="Q40" s="9">
        <v>10384.61</v>
      </c>
      <c r="R40" s="9"/>
    </row>
    <row r="41" spans="2:18" x14ac:dyDescent="0.2">
      <c r="B41" s="7" t="s">
        <v>6459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</row>
    <row r="42" spans="2:18" x14ac:dyDescent="0.2">
      <c r="B42" s="8" t="s">
        <v>1585</v>
      </c>
      <c r="C42" s="9">
        <v>574.62</v>
      </c>
      <c r="D42" s="9"/>
      <c r="E42" s="9">
        <v>1211.54</v>
      </c>
      <c r="F42" s="9"/>
      <c r="G42" s="9">
        <v>190.38</v>
      </c>
      <c r="H42" s="9"/>
      <c r="I42" s="9"/>
      <c r="J42" s="9"/>
      <c r="K42" s="9">
        <v>34.619999999999997</v>
      </c>
      <c r="L42" s="9"/>
      <c r="M42" s="9">
        <v>1033.96</v>
      </c>
      <c r="N42" s="9"/>
      <c r="O42" s="9">
        <v>416.41</v>
      </c>
      <c r="P42" s="9"/>
      <c r="Q42" s="10">
        <v>3461.5299999999997</v>
      </c>
      <c r="R42" s="9"/>
    </row>
    <row r="43" spans="2:18" x14ac:dyDescent="0.2">
      <c r="B43" s="8" t="s">
        <v>1782</v>
      </c>
      <c r="C43" s="9">
        <v>574.62</v>
      </c>
      <c r="D43" s="9"/>
      <c r="E43" s="9">
        <v>1211.54</v>
      </c>
      <c r="F43" s="9"/>
      <c r="G43" s="9">
        <v>190.38</v>
      </c>
      <c r="H43" s="9"/>
      <c r="I43" s="9"/>
      <c r="J43" s="9"/>
      <c r="K43" s="9">
        <v>34.619999999999997</v>
      </c>
      <c r="L43" s="9"/>
      <c r="M43" s="9">
        <v>1033.96</v>
      </c>
      <c r="N43" s="9"/>
      <c r="O43" s="9">
        <v>416.42</v>
      </c>
      <c r="P43" s="9"/>
      <c r="Q43" s="10">
        <v>3461.54</v>
      </c>
      <c r="R43" s="9"/>
    </row>
    <row r="44" spans="2:18" x14ac:dyDescent="0.2">
      <c r="B44" s="7" t="s">
        <v>6478</v>
      </c>
      <c r="C44" s="9">
        <v>1149.24</v>
      </c>
      <c r="D44" s="9"/>
      <c r="E44" s="9">
        <v>2423.08</v>
      </c>
      <c r="F44" s="9"/>
      <c r="G44" s="9">
        <v>380.76</v>
      </c>
      <c r="H44" s="9"/>
      <c r="I44" s="9"/>
      <c r="J44" s="9"/>
      <c r="K44" s="9">
        <v>69.239999999999995</v>
      </c>
      <c r="L44" s="9"/>
      <c r="M44" s="9">
        <v>2067.92</v>
      </c>
      <c r="N44" s="9"/>
      <c r="O44" s="9">
        <v>832.83</v>
      </c>
      <c r="P44" s="9"/>
      <c r="Q44" s="9">
        <v>6923.07</v>
      </c>
      <c r="R44" s="9"/>
    </row>
    <row r="45" spans="2:18" x14ac:dyDescent="0.2">
      <c r="B45" s="7" t="s">
        <v>6460</v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</row>
    <row r="46" spans="2:18" x14ac:dyDescent="0.2">
      <c r="B46" s="8" t="s">
        <v>1910</v>
      </c>
      <c r="C46" s="9">
        <v>574.62</v>
      </c>
      <c r="D46" s="9"/>
      <c r="E46" s="9">
        <v>1211.54</v>
      </c>
      <c r="F46" s="9"/>
      <c r="G46" s="9">
        <v>190.38</v>
      </c>
      <c r="H46" s="9"/>
      <c r="I46" s="9"/>
      <c r="J46" s="9"/>
      <c r="K46" s="9">
        <v>34.619999999999997</v>
      </c>
      <c r="L46" s="9"/>
      <c r="M46" s="9">
        <v>1033.96</v>
      </c>
      <c r="N46" s="9"/>
      <c r="O46" s="9">
        <v>416.41</v>
      </c>
      <c r="P46" s="9"/>
      <c r="Q46" s="10">
        <v>3461.5299999999997</v>
      </c>
      <c r="R46" s="9"/>
    </row>
    <row r="47" spans="2:18" x14ac:dyDescent="0.2">
      <c r="B47" s="8" t="s">
        <v>2025</v>
      </c>
      <c r="C47" s="9">
        <v>574.62</v>
      </c>
      <c r="D47" s="9"/>
      <c r="E47" s="9">
        <v>1211.54</v>
      </c>
      <c r="F47" s="9"/>
      <c r="G47" s="9">
        <v>190.38</v>
      </c>
      <c r="H47" s="9"/>
      <c r="I47" s="9"/>
      <c r="J47" s="9"/>
      <c r="K47" s="9">
        <v>34.619999999999997</v>
      </c>
      <c r="L47" s="9"/>
      <c r="M47" s="9">
        <v>1033.96</v>
      </c>
      <c r="N47" s="9"/>
      <c r="O47" s="9">
        <v>416.42</v>
      </c>
      <c r="P47" s="9"/>
      <c r="Q47" s="10">
        <v>3461.54</v>
      </c>
      <c r="R47" s="9"/>
    </row>
    <row r="48" spans="2:18" x14ac:dyDescent="0.2">
      <c r="B48" s="7" t="s">
        <v>6479</v>
      </c>
      <c r="C48" s="9">
        <v>1149.24</v>
      </c>
      <c r="D48" s="9"/>
      <c r="E48" s="9">
        <v>2423.08</v>
      </c>
      <c r="F48" s="9"/>
      <c r="G48" s="9">
        <v>380.76</v>
      </c>
      <c r="H48" s="9"/>
      <c r="I48" s="9"/>
      <c r="J48" s="9"/>
      <c r="K48" s="9">
        <v>69.239999999999995</v>
      </c>
      <c r="L48" s="9"/>
      <c r="M48" s="9">
        <v>2067.92</v>
      </c>
      <c r="N48" s="9"/>
      <c r="O48" s="9">
        <v>832.83</v>
      </c>
      <c r="P48" s="9"/>
      <c r="Q48" s="9">
        <v>6923.07</v>
      </c>
      <c r="R48" s="9"/>
    </row>
    <row r="49" spans="2:18" x14ac:dyDescent="0.2">
      <c r="B49" s="7" t="s">
        <v>6461</v>
      </c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2:18" x14ac:dyDescent="0.2">
      <c r="B50" s="8" t="s">
        <v>2266</v>
      </c>
      <c r="C50" s="9">
        <v>442.46</v>
      </c>
      <c r="D50" s="9"/>
      <c r="E50" s="9">
        <v>1211.54</v>
      </c>
      <c r="F50" s="9"/>
      <c r="G50" s="9">
        <v>190.38</v>
      </c>
      <c r="H50" s="9"/>
      <c r="I50" s="9">
        <v>132.16</v>
      </c>
      <c r="J50" s="9"/>
      <c r="K50" s="9">
        <v>34.619999999999997</v>
      </c>
      <c r="L50" s="9"/>
      <c r="M50" s="9">
        <v>1033.96</v>
      </c>
      <c r="N50" s="9"/>
      <c r="O50" s="9">
        <v>416.42</v>
      </c>
      <c r="P50" s="9"/>
      <c r="Q50" s="10">
        <v>3461.54</v>
      </c>
      <c r="R50" s="9"/>
    </row>
    <row r="51" spans="2:18" x14ac:dyDescent="0.2">
      <c r="B51" s="8" t="s">
        <v>2192</v>
      </c>
      <c r="C51" s="9">
        <v>574.62</v>
      </c>
      <c r="D51" s="9"/>
      <c r="E51" s="9">
        <v>1211.54</v>
      </c>
      <c r="F51" s="9"/>
      <c r="G51" s="9">
        <v>190.38</v>
      </c>
      <c r="H51" s="9"/>
      <c r="I51" s="9"/>
      <c r="J51" s="9"/>
      <c r="K51" s="9">
        <v>34.619999999999997</v>
      </c>
      <c r="L51" s="9"/>
      <c r="M51" s="9">
        <v>1033.96</v>
      </c>
      <c r="N51" s="9"/>
      <c r="O51" s="9">
        <v>416.42</v>
      </c>
      <c r="P51" s="9"/>
      <c r="Q51" s="10">
        <v>3461.54</v>
      </c>
      <c r="R51" s="9"/>
    </row>
    <row r="52" spans="2:18" x14ac:dyDescent="0.2">
      <c r="B52" s="7" t="s">
        <v>6480</v>
      </c>
      <c r="C52" s="9">
        <v>1017.0799999999999</v>
      </c>
      <c r="D52" s="9"/>
      <c r="E52" s="9">
        <v>2423.08</v>
      </c>
      <c r="F52" s="9"/>
      <c r="G52" s="9">
        <v>380.76</v>
      </c>
      <c r="H52" s="9"/>
      <c r="I52" s="9">
        <v>132.16</v>
      </c>
      <c r="J52" s="9"/>
      <c r="K52" s="9">
        <v>69.239999999999995</v>
      </c>
      <c r="L52" s="9"/>
      <c r="M52" s="9">
        <v>2067.92</v>
      </c>
      <c r="N52" s="9"/>
      <c r="O52" s="9">
        <v>832.84</v>
      </c>
      <c r="P52" s="9"/>
      <c r="Q52" s="9">
        <v>6923.08</v>
      </c>
      <c r="R52" s="9"/>
    </row>
    <row r="53" spans="2:18" x14ac:dyDescent="0.2">
      <c r="B53" s="7" t="s">
        <v>6462</v>
      </c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</row>
    <row r="54" spans="2:18" x14ac:dyDescent="0.2">
      <c r="B54" s="8" t="s">
        <v>2547</v>
      </c>
      <c r="C54" s="9">
        <v>574.61</v>
      </c>
      <c r="D54" s="9"/>
      <c r="E54" s="9">
        <v>1211.54</v>
      </c>
      <c r="F54" s="9"/>
      <c r="G54" s="9">
        <v>190.38</v>
      </c>
      <c r="H54" s="9"/>
      <c r="I54" s="9"/>
      <c r="J54" s="9"/>
      <c r="K54" s="9">
        <v>34.619999999999997</v>
      </c>
      <c r="L54" s="9"/>
      <c r="M54" s="9">
        <v>1033.96</v>
      </c>
      <c r="N54" s="9"/>
      <c r="O54" s="9">
        <v>416.42</v>
      </c>
      <c r="P54" s="9"/>
      <c r="Q54" s="10">
        <v>3461.53</v>
      </c>
      <c r="R54" s="9"/>
    </row>
    <row r="55" spans="2:18" x14ac:dyDescent="0.2">
      <c r="B55" s="8" t="s">
        <v>2405</v>
      </c>
      <c r="C55" s="9">
        <v>574.62</v>
      </c>
      <c r="D55" s="9"/>
      <c r="E55" s="9">
        <v>1211.54</v>
      </c>
      <c r="F55" s="9"/>
      <c r="G55" s="9">
        <v>190.38</v>
      </c>
      <c r="H55" s="9"/>
      <c r="I55" s="9"/>
      <c r="J55" s="9"/>
      <c r="K55" s="9">
        <v>34.619999999999997</v>
      </c>
      <c r="L55" s="9"/>
      <c r="M55" s="9">
        <v>1033.96</v>
      </c>
      <c r="N55" s="9"/>
      <c r="O55" s="9">
        <v>416.42</v>
      </c>
      <c r="P55" s="9"/>
      <c r="Q55" s="10">
        <v>3461.54</v>
      </c>
      <c r="R55" s="9"/>
    </row>
    <row r="56" spans="2:18" x14ac:dyDescent="0.2">
      <c r="B56" s="7" t="s">
        <v>6481</v>
      </c>
      <c r="C56" s="9">
        <v>1149.23</v>
      </c>
      <c r="D56" s="9"/>
      <c r="E56" s="9">
        <v>2423.08</v>
      </c>
      <c r="F56" s="9"/>
      <c r="G56" s="9">
        <v>380.76</v>
      </c>
      <c r="H56" s="9"/>
      <c r="I56" s="9"/>
      <c r="J56" s="9"/>
      <c r="K56" s="9">
        <v>69.239999999999995</v>
      </c>
      <c r="L56" s="9"/>
      <c r="M56" s="9">
        <v>2067.92</v>
      </c>
      <c r="N56" s="9"/>
      <c r="O56" s="9">
        <v>832.84</v>
      </c>
      <c r="P56" s="9"/>
      <c r="Q56" s="9">
        <v>6923.07</v>
      </c>
      <c r="R56" s="9"/>
    </row>
    <row r="57" spans="2:18" x14ac:dyDescent="0.2">
      <c r="B57" s="7" t="s">
        <v>6463</v>
      </c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</row>
    <row r="58" spans="2:18" x14ac:dyDescent="0.2">
      <c r="B58" s="8" t="s">
        <v>2938</v>
      </c>
      <c r="C58" s="9">
        <v>548.99</v>
      </c>
      <c r="D58" s="9"/>
      <c r="E58" s="9">
        <v>1555.35</v>
      </c>
      <c r="F58" s="9"/>
      <c r="G58" s="9">
        <v>181.89</v>
      </c>
      <c r="H58" s="9"/>
      <c r="I58" s="9"/>
      <c r="J58" s="9"/>
      <c r="K58" s="9">
        <v>33.07</v>
      </c>
      <c r="L58" s="9"/>
      <c r="M58" s="9">
        <v>987.85</v>
      </c>
      <c r="N58" s="9"/>
      <c r="O58" s="9"/>
      <c r="P58" s="9"/>
      <c r="Q58" s="10">
        <v>3307.15</v>
      </c>
      <c r="R58" s="9"/>
    </row>
    <row r="59" spans="2:18" x14ac:dyDescent="0.2">
      <c r="B59" s="8" t="s">
        <v>2711</v>
      </c>
      <c r="C59" s="9">
        <v>548.99</v>
      </c>
      <c r="D59" s="9"/>
      <c r="E59" s="9">
        <v>1555.35</v>
      </c>
      <c r="F59" s="9"/>
      <c r="G59" s="9">
        <v>181.89</v>
      </c>
      <c r="H59" s="9"/>
      <c r="I59" s="9"/>
      <c r="J59" s="9"/>
      <c r="K59" s="9">
        <v>33.07</v>
      </c>
      <c r="L59" s="9"/>
      <c r="M59" s="9">
        <v>987.85</v>
      </c>
      <c r="N59" s="9"/>
      <c r="O59" s="9"/>
      <c r="P59" s="9"/>
      <c r="Q59" s="10">
        <v>3307.15</v>
      </c>
      <c r="R59" s="9"/>
    </row>
    <row r="60" spans="2:18" x14ac:dyDescent="0.2">
      <c r="B60" s="7" t="s">
        <v>6482</v>
      </c>
      <c r="C60" s="9">
        <v>1097.98</v>
      </c>
      <c r="D60" s="9"/>
      <c r="E60" s="9">
        <v>3110.7</v>
      </c>
      <c r="F60" s="9"/>
      <c r="G60" s="9">
        <v>363.78</v>
      </c>
      <c r="H60" s="9"/>
      <c r="I60" s="9"/>
      <c r="J60" s="9"/>
      <c r="K60" s="9">
        <v>66.14</v>
      </c>
      <c r="L60" s="9"/>
      <c r="M60" s="9">
        <v>1975.7</v>
      </c>
      <c r="N60" s="9"/>
      <c r="O60" s="9"/>
      <c r="P60" s="9"/>
      <c r="Q60" s="9">
        <v>6614.3</v>
      </c>
      <c r="R60" s="9"/>
    </row>
    <row r="61" spans="2:18" x14ac:dyDescent="0.2">
      <c r="B61" s="7" t="s">
        <v>6464</v>
      </c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</row>
    <row r="62" spans="2:18" x14ac:dyDescent="0.2">
      <c r="B62" s="8" t="s">
        <v>3046</v>
      </c>
      <c r="C62" s="9">
        <v>1125.51</v>
      </c>
      <c r="D62" s="9"/>
      <c r="E62" s="9">
        <v>1555.35</v>
      </c>
      <c r="F62" s="9"/>
      <c r="G62" s="9">
        <v>181.89</v>
      </c>
      <c r="H62" s="9"/>
      <c r="I62" s="9"/>
      <c r="J62" s="9"/>
      <c r="K62" s="9">
        <v>33.07</v>
      </c>
      <c r="L62" s="9"/>
      <c r="M62" s="9">
        <v>411.33</v>
      </c>
      <c r="N62" s="9"/>
      <c r="O62" s="9"/>
      <c r="P62" s="9"/>
      <c r="Q62" s="10">
        <v>3307.1499999999996</v>
      </c>
      <c r="R62" s="9"/>
    </row>
    <row r="63" spans="2:18" x14ac:dyDescent="0.2">
      <c r="B63" s="8" t="s">
        <v>3263</v>
      </c>
      <c r="C63" s="9">
        <v>1536.84</v>
      </c>
      <c r="D63" s="9"/>
      <c r="E63" s="9">
        <v>1555.35</v>
      </c>
      <c r="F63" s="9"/>
      <c r="G63" s="9">
        <v>181.89</v>
      </c>
      <c r="H63" s="9"/>
      <c r="I63" s="9"/>
      <c r="J63" s="9"/>
      <c r="K63" s="9">
        <v>33.07</v>
      </c>
      <c r="L63" s="9"/>
      <c r="M63" s="9"/>
      <c r="N63" s="9"/>
      <c r="O63" s="9"/>
      <c r="P63" s="9"/>
      <c r="Q63" s="10">
        <v>3307.1499999999996</v>
      </c>
      <c r="R63" s="9"/>
    </row>
    <row r="64" spans="2:18" x14ac:dyDescent="0.2">
      <c r="B64" s="8" t="s">
        <v>3421</v>
      </c>
      <c r="C64" s="9">
        <v>1565.31</v>
      </c>
      <c r="D64" s="9"/>
      <c r="E64" s="9">
        <v>1584.16</v>
      </c>
      <c r="F64" s="9"/>
      <c r="G64" s="9">
        <v>185.26</v>
      </c>
      <c r="H64" s="9"/>
      <c r="I64" s="9"/>
      <c r="J64" s="9"/>
      <c r="K64" s="9">
        <v>33.68</v>
      </c>
      <c r="L64" s="9"/>
      <c r="M64" s="9"/>
      <c r="N64" s="9"/>
      <c r="O64" s="9"/>
      <c r="P64" s="9"/>
      <c r="Q64" s="10">
        <v>3368.4100000000003</v>
      </c>
      <c r="R64" s="9"/>
    </row>
    <row r="65" spans="2:27" x14ac:dyDescent="0.2">
      <c r="B65" s="7" t="s">
        <v>6483</v>
      </c>
      <c r="C65" s="9">
        <v>4227.66</v>
      </c>
      <c r="D65" s="9"/>
      <c r="E65" s="9">
        <v>4694.8599999999997</v>
      </c>
      <c r="F65" s="9"/>
      <c r="G65" s="9">
        <v>549.04</v>
      </c>
      <c r="H65" s="9"/>
      <c r="I65" s="9"/>
      <c r="J65" s="9"/>
      <c r="K65" s="9">
        <v>99.82</v>
      </c>
      <c r="L65" s="9"/>
      <c r="M65" s="9">
        <v>411.33</v>
      </c>
      <c r="N65" s="9"/>
      <c r="O65" s="9"/>
      <c r="P65" s="9"/>
      <c r="Q65" s="9">
        <v>9982.7099999999991</v>
      </c>
      <c r="R65" s="9"/>
    </row>
    <row r="66" spans="2:27" x14ac:dyDescent="0.2">
      <c r="B66" s="7" t="s">
        <v>6465</v>
      </c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</row>
    <row r="67" spans="2:27" x14ac:dyDescent="0.2">
      <c r="B67" s="8" t="s">
        <v>3603</v>
      </c>
      <c r="C67" s="9">
        <v>559.16</v>
      </c>
      <c r="D67" s="9"/>
      <c r="E67" s="9">
        <v>1584.16</v>
      </c>
      <c r="F67" s="9"/>
      <c r="G67" s="9">
        <v>185.26</v>
      </c>
      <c r="H67" s="9"/>
      <c r="I67" s="9"/>
      <c r="J67" s="9"/>
      <c r="K67" s="9">
        <v>33.68</v>
      </c>
      <c r="L67" s="9"/>
      <c r="M67" s="9">
        <v>1006.15</v>
      </c>
      <c r="N67" s="9"/>
      <c r="O67" s="9"/>
      <c r="P67" s="9"/>
      <c r="Q67" s="10">
        <v>3368.41</v>
      </c>
      <c r="R67" s="9"/>
    </row>
    <row r="68" spans="2:27" x14ac:dyDescent="0.2">
      <c r="B68" s="8" t="s">
        <v>3849</v>
      </c>
      <c r="C68" s="9">
        <v>1565.3</v>
      </c>
      <c r="D68" s="9"/>
      <c r="E68" s="9">
        <v>1584.16</v>
      </c>
      <c r="F68" s="9"/>
      <c r="G68" s="9">
        <v>185.26</v>
      </c>
      <c r="H68" s="9"/>
      <c r="I68" s="9"/>
      <c r="J68" s="9"/>
      <c r="K68" s="9">
        <v>33.68</v>
      </c>
      <c r="L68" s="9"/>
      <c r="M68" s="9"/>
      <c r="N68" s="9"/>
      <c r="O68" s="9"/>
      <c r="P68" s="9"/>
      <c r="Q68" s="10">
        <v>3368.4</v>
      </c>
      <c r="R68" s="9"/>
    </row>
    <row r="69" spans="2:27" x14ac:dyDescent="0.2">
      <c r="B69" s="7" t="s">
        <v>6484</v>
      </c>
      <c r="C69" s="9">
        <v>2124.46</v>
      </c>
      <c r="D69" s="9"/>
      <c r="E69" s="9">
        <v>3168.32</v>
      </c>
      <c r="F69" s="9"/>
      <c r="G69" s="9">
        <v>370.52</v>
      </c>
      <c r="H69" s="9"/>
      <c r="I69" s="9"/>
      <c r="J69" s="9"/>
      <c r="K69" s="9">
        <v>67.36</v>
      </c>
      <c r="L69" s="9"/>
      <c r="M69" s="9">
        <v>1006.15</v>
      </c>
      <c r="N69" s="9"/>
      <c r="O69" s="9"/>
      <c r="P69" s="9"/>
      <c r="Q69" s="9">
        <v>6736.8099999999995</v>
      </c>
      <c r="R69" s="9"/>
    </row>
    <row r="70" spans="2:27" x14ac:dyDescent="0.2">
      <c r="B70" s="7" t="s">
        <v>6455</v>
      </c>
      <c r="C70" s="9">
        <v>20844.950000000004</v>
      </c>
      <c r="D70" s="9">
        <v>2644.99</v>
      </c>
      <c r="E70" s="9">
        <v>43051.210000000021</v>
      </c>
      <c r="F70" s="9">
        <v>6250.2099999999991</v>
      </c>
      <c r="G70" s="9">
        <v>5765.0800000000036</v>
      </c>
      <c r="H70" s="9">
        <v>730.93</v>
      </c>
      <c r="I70" s="9">
        <v>132.16</v>
      </c>
      <c r="J70" s="9"/>
      <c r="K70" s="9">
        <v>1048.2300000000002</v>
      </c>
      <c r="L70" s="9">
        <v>132.89000000000001</v>
      </c>
      <c r="M70" s="9">
        <v>27733.619999999988</v>
      </c>
      <c r="N70" s="9">
        <v>3530.84</v>
      </c>
      <c r="O70" s="9">
        <v>6246.2400000000007</v>
      </c>
      <c r="P70" s="9"/>
      <c r="Q70" s="9">
        <v>104821.48999999995</v>
      </c>
      <c r="R70" s="9">
        <v>13289.86</v>
      </c>
    </row>
    <row r="73" spans="2:27" ht="12.75" x14ac:dyDescent="0.2">
      <c r="Q73" s="18">
        <f>GETPIVOTDATA("Debits",$B$3)-GETPIVOTDATA("Credits",$B$3)</f>
        <v>91531.629999999946</v>
      </c>
      <c r="R73" s="17" t="s">
        <v>6494</v>
      </c>
    </row>
    <row r="77" spans="2:27" ht="12.75" x14ac:dyDescent="0.2">
      <c r="B77" s="11" t="s">
        <v>6485</v>
      </c>
      <c r="D77" s="12" t="s">
        <v>6486</v>
      </c>
      <c r="AA77" s="11" t="s">
        <v>6485</v>
      </c>
    </row>
    <row r="78" spans="2:27" ht="12.75" x14ac:dyDescent="0.2">
      <c r="B78" t="s">
        <v>6487</v>
      </c>
      <c r="C78" s="18">
        <v>91531.67</v>
      </c>
      <c r="D78" s="13">
        <v>18199.96</v>
      </c>
      <c r="AA78" t="s">
        <v>6487</v>
      </c>
    </row>
    <row r="79" spans="2:27" x14ac:dyDescent="0.2">
      <c r="B79" t="s">
        <v>253</v>
      </c>
      <c r="C79" s="13"/>
      <c r="D79" s="13">
        <v>24202.78</v>
      </c>
      <c r="AA79" t="s">
        <v>253</v>
      </c>
    </row>
    <row r="80" spans="2:27" x14ac:dyDescent="0.2">
      <c r="B80" s="20" t="s">
        <v>171</v>
      </c>
      <c r="C80" s="22"/>
      <c r="D80" s="22">
        <v>5034.1499999999996</v>
      </c>
      <c r="E80" s="107">
        <f>+D80/C78</f>
        <v>5.4998996522187343E-2</v>
      </c>
      <c r="AA80" t="s">
        <v>171</v>
      </c>
    </row>
    <row r="81" spans="2:27" x14ac:dyDescent="0.2">
      <c r="B81" s="20" t="s">
        <v>6488</v>
      </c>
      <c r="C81" s="22"/>
      <c r="D81" s="22">
        <v>36801</v>
      </c>
      <c r="E81" s="42">
        <f>(D81)/C78</f>
        <v>0.40205756106055968</v>
      </c>
      <c r="AA81" t="s">
        <v>6488</v>
      </c>
    </row>
    <row r="82" spans="2:27" x14ac:dyDescent="0.2">
      <c r="B82" s="19" t="s">
        <v>6495</v>
      </c>
      <c r="D82" s="13">
        <v>915.34</v>
      </c>
      <c r="AA82" t="s">
        <v>6489</v>
      </c>
    </row>
    <row r="83" spans="2:27" x14ac:dyDescent="0.2">
      <c r="B83" s="14" t="s">
        <v>6490</v>
      </c>
      <c r="D83" s="13">
        <v>132.16</v>
      </c>
      <c r="AA83" s="14" t="s">
        <v>6490</v>
      </c>
    </row>
    <row r="84" spans="2:27" x14ac:dyDescent="0.2">
      <c r="B84" s="14" t="s">
        <v>6491</v>
      </c>
      <c r="D84" s="15">
        <v>6246.24</v>
      </c>
      <c r="AA84" s="14" t="s">
        <v>6491</v>
      </c>
    </row>
    <row r="87" spans="2:27" ht="12.75" x14ac:dyDescent="0.2">
      <c r="B87" s="14" t="s">
        <v>6492</v>
      </c>
      <c r="D87" s="21">
        <f>SUM(D78:D86)</f>
        <v>91531.63</v>
      </c>
      <c r="AA87" s="14" t="s">
        <v>6492</v>
      </c>
    </row>
    <row r="89" spans="2:27" x14ac:dyDescent="0.2">
      <c r="B89" s="14" t="s">
        <v>6493</v>
      </c>
      <c r="D89" s="16">
        <f>C78-D87</f>
        <v>3.9999999993597157E-2</v>
      </c>
      <c r="AA89" s="14" t="s">
        <v>6493</v>
      </c>
    </row>
    <row r="91" spans="2:27" x14ac:dyDescent="0.2">
      <c r="B91" t="s">
        <v>6496</v>
      </c>
      <c r="C91" s="13">
        <v>91592.94</v>
      </c>
    </row>
    <row r="93" spans="2:27" x14ac:dyDescent="0.2">
      <c r="B93" t="s">
        <v>6497</v>
      </c>
      <c r="C93" s="16">
        <f>+C78-C91</f>
        <v>-61.270000000004075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3253A-21CD-4B42-8606-67E98C44F43E}">
  <dimension ref="A3:AI291"/>
  <sheetViews>
    <sheetView workbookViewId="0">
      <pane xSplit="1" ySplit="5" topLeftCell="B246" activePane="bottomRight" state="frozen"/>
      <selection activeCell="E312" sqref="E312"/>
      <selection pane="topRight" activeCell="E312" sqref="E312"/>
      <selection pane="bottomLeft" activeCell="E312" sqref="E312"/>
      <selection pane="bottomRight" activeCell="D287" sqref="D287"/>
    </sheetView>
  </sheetViews>
  <sheetFormatPr defaultRowHeight="10.5" x14ac:dyDescent="0.15"/>
  <cols>
    <col min="1" max="1" width="16.6640625" style="43" customWidth="1"/>
    <col min="2" max="2" width="44.83203125" style="43" bestFit="1" customWidth="1"/>
    <col min="3" max="32" width="13" style="43" bestFit="1" customWidth="1"/>
    <col min="33" max="33" width="16" style="43" bestFit="1" customWidth="1"/>
    <col min="34" max="34" width="16.6640625" style="43" bestFit="1" customWidth="1"/>
    <col min="35" max="35" width="12.83203125" style="43" bestFit="1" customWidth="1"/>
    <col min="36" max="77" width="13" style="43" bestFit="1" customWidth="1"/>
    <col min="78" max="78" width="10.5" style="43" bestFit="1" customWidth="1"/>
    <col min="79" max="85" width="12" style="43" bestFit="1" customWidth="1"/>
    <col min="86" max="86" width="17" style="43" bestFit="1" customWidth="1"/>
    <col min="87" max="87" width="17.83203125" style="43" bestFit="1" customWidth="1"/>
    <col min="88" max="89" width="12" style="43" bestFit="1" customWidth="1"/>
    <col min="90" max="90" width="15.1640625" style="43" bestFit="1" customWidth="1"/>
    <col min="91" max="91" width="15.83203125" style="43" bestFit="1" customWidth="1"/>
    <col min="92" max="131" width="12" style="43" bestFit="1" customWidth="1"/>
    <col min="132" max="132" width="17" style="43" bestFit="1" customWidth="1"/>
    <col min="133" max="133" width="17.83203125" style="43" bestFit="1" customWidth="1"/>
    <col min="134" max="151" width="12" style="43" bestFit="1" customWidth="1"/>
    <col min="152" max="152" width="15" style="43" bestFit="1" customWidth="1"/>
    <col min="153" max="153" width="15.6640625" style="43" bestFit="1" customWidth="1"/>
    <col min="154" max="155" width="12" style="43" bestFit="1" customWidth="1"/>
    <col min="156" max="156" width="14.83203125" style="43" bestFit="1" customWidth="1"/>
    <col min="157" max="157" width="15.5" style="43" bestFit="1" customWidth="1"/>
    <col min="158" max="197" width="12" style="43" bestFit="1" customWidth="1"/>
    <col min="198" max="198" width="16.83203125" style="43" bestFit="1" customWidth="1"/>
    <col min="199" max="199" width="17.6640625" style="43" bestFit="1" customWidth="1"/>
    <col min="200" max="237" width="12" style="43" bestFit="1" customWidth="1"/>
    <col min="238" max="238" width="17.5" style="43" bestFit="1" customWidth="1"/>
    <col min="239" max="239" width="18.1640625" style="43" bestFit="1" customWidth="1"/>
    <col min="240" max="240" width="16" style="43" bestFit="1" customWidth="1"/>
    <col min="241" max="241" width="16.6640625" style="43" bestFit="1" customWidth="1"/>
    <col min="242" max="16384" width="9.33203125" style="43"/>
  </cols>
  <sheetData>
    <row r="3" spans="1:35" x14ac:dyDescent="0.15">
      <c r="A3" s="45"/>
      <c r="B3" s="46"/>
      <c r="C3" s="45" t="s">
        <v>6546</v>
      </c>
      <c r="D3" s="46" t="s">
        <v>6547</v>
      </c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7"/>
    </row>
    <row r="4" spans="1:35" x14ac:dyDescent="0.15">
      <c r="A4" s="48"/>
      <c r="B4" s="49"/>
      <c r="C4" s="45" t="s">
        <v>6549</v>
      </c>
      <c r="D4" s="46"/>
      <c r="E4" s="46"/>
      <c r="F4" s="45" t="s">
        <v>6844</v>
      </c>
      <c r="G4" s="46"/>
      <c r="H4" s="46"/>
      <c r="I4" s="45" t="s">
        <v>6550</v>
      </c>
      <c r="J4" s="46"/>
      <c r="K4" s="46"/>
      <c r="L4" s="45" t="s">
        <v>6845</v>
      </c>
      <c r="M4" s="46"/>
      <c r="N4" s="46"/>
      <c r="O4" s="45" t="s">
        <v>6552</v>
      </c>
      <c r="P4" s="46"/>
      <c r="Q4" s="46"/>
      <c r="R4" s="45" t="s">
        <v>6846</v>
      </c>
      <c r="S4" s="46"/>
      <c r="T4" s="46"/>
      <c r="U4" s="45" t="s">
        <v>6555</v>
      </c>
      <c r="V4" s="46"/>
      <c r="W4" s="46"/>
      <c r="X4" s="45" t="s">
        <v>6847</v>
      </c>
      <c r="Y4" s="46"/>
      <c r="Z4" s="46"/>
      <c r="AA4" s="45" t="s">
        <v>6556</v>
      </c>
      <c r="AB4" s="46"/>
      <c r="AC4" s="46"/>
      <c r="AD4" s="45" t="s">
        <v>6848</v>
      </c>
      <c r="AE4" s="46"/>
      <c r="AF4" s="46"/>
      <c r="AG4" s="45" t="s">
        <v>6811</v>
      </c>
      <c r="AH4" s="45" t="s">
        <v>6812</v>
      </c>
      <c r="AI4" s="50" t="s">
        <v>6849</v>
      </c>
    </row>
    <row r="5" spans="1:35" x14ac:dyDescent="0.15">
      <c r="A5" s="45" t="s">
        <v>6560</v>
      </c>
      <c r="B5" s="45" t="s">
        <v>6561</v>
      </c>
      <c r="C5" s="45" t="s">
        <v>6813</v>
      </c>
      <c r="D5" s="51" t="s">
        <v>6814</v>
      </c>
      <c r="E5" s="51" t="s">
        <v>6492</v>
      </c>
      <c r="F5" s="45" t="s">
        <v>6813</v>
      </c>
      <c r="G5" s="51" t="s">
        <v>6814</v>
      </c>
      <c r="H5" s="51" t="s">
        <v>6492</v>
      </c>
      <c r="I5" s="45" t="s">
        <v>6813</v>
      </c>
      <c r="J5" s="51" t="s">
        <v>6814</v>
      </c>
      <c r="K5" s="51" t="s">
        <v>6492</v>
      </c>
      <c r="L5" s="45" t="s">
        <v>6813</v>
      </c>
      <c r="M5" s="51" t="s">
        <v>6814</v>
      </c>
      <c r="N5" s="51" t="s">
        <v>6492</v>
      </c>
      <c r="O5" s="45" t="s">
        <v>6813</v>
      </c>
      <c r="P5" s="51" t="s">
        <v>6814</v>
      </c>
      <c r="Q5" s="51" t="s">
        <v>6492</v>
      </c>
      <c r="R5" s="45" t="s">
        <v>6813</v>
      </c>
      <c r="S5" s="51" t="s">
        <v>6814</v>
      </c>
      <c r="T5" s="51" t="s">
        <v>6492</v>
      </c>
      <c r="U5" s="45" t="s">
        <v>6813</v>
      </c>
      <c r="V5" s="51" t="s">
        <v>6814</v>
      </c>
      <c r="W5" s="51" t="s">
        <v>6492</v>
      </c>
      <c r="X5" s="45" t="s">
        <v>6813</v>
      </c>
      <c r="Y5" s="51" t="s">
        <v>6814</v>
      </c>
      <c r="Z5" s="51" t="s">
        <v>6492</v>
      </c>
      <c r="AA5" s="45" t="s">
        <v>6813</v>
      </c>
      <c r="AB5" s="51" t="s">
        <v>6814</v>
      </c>
      <c r="AC5" s="51" t="s">
        <v>6492</v>
      </c>
      <c r="AD5" s="45" t="s">
        <v>6813</v>
      </c>
      <c r="AE5" s="51" t="s">
        <v>6814</v>
      </c>
      <c r="AF5" s="51" t="s">
        <v>6492</v>
      </c>
      <c r="AG5" s="48"/>
      <c r="AH5" s="48"/>
      <c r="AI5" s="52"/>
    </row>
    <row r="6" spans="1:35" x14ac:dyDescent="0.15">
      <c r="A6" s="53">
        <v>43160</v>
      </c>
      <c r="B6" s="45" t="s">
        <v>6850</v>
      </c>
      <c r="C6" s="69"/>
      <c r="D6" s="56">
        <v>18114.46</v>
      </c>
      <c r="E6" s="56">
        <v>-18114.46</v>
      </c>
      <c r="F6" s="69"/>
      <c r="G6" s="56"/>
      <c r="H6" s="56">
        <v>0</v>
      </c>
      <c r="I6" s="69"/>
      <c r="J6" s="56">
        <v>3218.45</v>
      </c>
      <c r="K6" s="56">
        <v>-3218.45</v>
      </c>
      <c r="L6" s="69"/>
      <c r="M6" s="56"/>
      <c r="N6" s="56">
        <v>0</v>
      </c>
      <c r="O6" s="69"/>
      <c r="P6" s="56">
        <v>28247.46</v>
      </c>
      <c r="Q6" s="56">
        <v>-28247.46</v>
      </c>
      <c r="R6" s="69"/>
      <c r="S6" s="56"/>
      <c r="T6" s="56">
        <v>0</v>
      </c>
      <c r="U6" s="69"/>
      <c r="V6" s="56">
        <v>30002.880000000001</v>
      </c>
      <c r="W6" s="56">
        <v>-30002.880000000001</v>
      </c>
      <c r="X6" s="69"/>
      <c r="Y6" s="56"/>
      <c r="Z6" s="56">
        <v>0</v>
      </c>
      <c r="AA6" s="69"/>
      <c r="AB6" s="56">
        <v>11900.35</v>
      </c>
      <c r="AC6" s="56">
        <v>-11900.35</v>
      </c>
      <c r="AD6" s="69"/>
      <c r="AE6" s="56"/>
      <c r="AF6" s="56">
        <v>0</v>
      </c>
      <c r="AG6" s="69"/>
      <c r="AH6" s="69">
        <v>91483.6</v>
      </c>
      <c r="AI6" s="57">
        <v>-91483.6</v>
      </c>
    </row>
    <row r="7" spans="1:35" x14ac:dyDescent="0.15">
      <c r="A7" s="45" t="s">
        <v>6851</v>
      </c>
      <c r="B7" s="46"/>
      <c r="C7" s="69"/>
      <c r="D7" s="56">
        <v>18114.46</v>
      </c>
      <c r="E7" s="56">
        <v>-18114.46</v>
      </c>
      <c r="F7" s="69"/>
      <c r="G7" s="56"/>
      <c r="H7" s="56">
        <v>0</v>
      </c>
      <c r="I7" s="69"/>
      <c r="J7" s="56">
        <v>3218.45</v>
      </c>
      <c r="K7" s="56">
        <v>-3218.45</v>
      </c>
      <c r="L7" s="69"/>
      <c r="M7" s="56"/>
      <c r="N7" s="56">
        <v>0</v>
      </c>
      <c r="O7" s="69"/>
      <c r="P7" s="56">
        <v>28247.46</v>
      </c>
      <c r="Q7" s="56">
        <v>-28247.46</v>
      </c>
      <c r="R7" s="69"/>
      <c r="S7" s="56"/>
      <c r="T7" s="56">
        <v>0</v>
      </c>
      <c r="U7" s="69"/>
      <c r="V7" s="56">
        <v>30002.880000000001</v>
      </c>
      <c r="W7" s="56">
        <v>-30002.880000000001</v>
      </c>
      <c r="X7" s="69"/>
      <c r="Y7" s="56"/>
      <c r="Z7" s="56">
        <v>0</v>
      </c>
      <c r="AA7" s="69"/>
      <c r="AB7" s="56">
        <v>11900.35</v>
      </c>
      <c r="AC7" s="56">
        <v>-11900.35</v>
      </c>
      <c r="AD7" s="69"/>
      <c r="AE7" s="56"/>
      <c r="AF7" s="56">
        <v>0</v>
      </c>
      <c r="AG7" s="69"/>
      <c r="AH7" s="69">
        <v>91483.6</v>
      </c>
      <c r="AI7" s="57">
        <v>-91483.6</v>
      </c>
    </row>
    <row r="8" spans="1:35" x14ac:dyDescent="0.15">
      <c r="A8" s="53">
        <v>43190</v>
      </c>
      <c r="B8" s="45" t="s">
        <v>6852</v>
      </c>
      <c r="C8" s="69"/>
      <c r="D8" s="56"/>
      <c r="E8" s="56">
        <v>0</v>
      </c>
      <c r="F8" s="69">
        <v>23557.79</v>
      </c>
      <c r="G8" s="56"/>
      <c r="H8" s="56">
        <v>23557.79</v>
      </c>
      <c r="I8" s="69"/>
      <c r="J8" s="56"/>
      <c r="K8" s="56">
        <v>0</v>
      </c>
      <c r="L8" s="69">
        <v>3720.08</v>
      </c>
      <c r="M8" s="56"/>
      <c r="N8" s="56">
        <v>3720.08</v>
      </c>
      <c r="O8" s="69"/>
      <c r="P8" s="56"/>
      <c r="Q8" s="56">
        <v>0</v>
      </c>
      <c r="R8" s="69">
        <v>34986.68</v>
      </c>
      <c r="S8" s="56"/>
      <c r="T8" s="56">
        <v>34986.68</v>
      </c>
      <c r="U8" s="69"/>
      <c r="V8" s="56"/>
      <c r="W8" s="56">
        <v>0</v>
      </c>
      <c r="X8" s="69">
        <v>35108.379999999997</v>
      </c>
      <c r="Y8" s="56"/>
      <c r="Z8" s="56">
        <v>35108.379999999997</v>
      </c>
      <c r="AA8" s="69"/>
      <c r="AB8" s="56"/>
      <c r="AC8" s="56">
        <v>0</v>
      </c>
      <c r="AD8" s="69">
        <v>15068.65</v>
      </c>
      <c r="AE8" s="56"/>
      <c r="AF8" s="56">
        <v>15068.65</v>
      </c>
      <c r="AG8" s="69">
        <v>112441.57999999999</v>
      </c>
      <c r="AH8" s="69"/>
      <c r="AI8" s="57">
        <v>112441.57999999999</v>
      </c>
    </row>
    <row r="9" spans="1:35" x14ac:dyDescent="0.15">
      <c r="A9" s="48"/>
      <c r="B9" s="58" t="s">
        <v>6853</v>
      </c>
      <c r="C9" s="70"/>
      <c r="D9" s="61"/>
      <c r="E9" s="61">
        <v>0</v>
      </c>
      <c r="F9" s="70">
        <v>45916.56</v>
      </c>
      <c r="G9" s="61"/>
      <c r="H9" s="61">
        <v>45916.56</v>
      </c>
      <c r="I9" s="70"/>
      <c r="J9" s="61"/>
      <c r="K9" s="61">
        <v>0</v>
      </c>
      <c r="L9" s="70">
        <v>7149.12</v>
      </c>
      <c r="M9" s="61"/>
      <c r="N9" s="61">
        <v>7149.12</v>
      </c>
      <c r="O9" s="70"/>
      <c r="P9" s="61"/>
      <c r="Q9" s="61">
        <v>0</v>
      </c>
      <c r="R9" s="70">
        <v>70411.62</v>
      </c>
      <c r="S9" s="61"/>
      <c r="T9" s="61">
        <v>70411.62</v>
      </c>
      <c r="U9" s="70"/>
      <c r="V9" s="61"/>
      <c r="W9" s="61">
        <v>0</v>
      </c>
      <c r="X9" s="70">
        <v>71515.91</v>
      </c>
      <c r="Y9" s="61"/>
      <c r="Z9" s="61">
        <v>71515.91</v>
      </c>
      <c r="AA9" s="70"/>
      <c r="AB9" s="61"/>
      <c r="AC9" s="61">
        <v>0</v>
      </c>
      <c r="AD9" s="70">
        <v>30423.33</v>
      </c>
      <c r="AE9" s="61"/>
      <c r="AF9" s="61">
        <v>30423.33</v>
      </c>
      <c r="AG9" s="70">
        <v>225416.53999999998</v>
      </c>
      <c r="AH9" s="70"/>
      <c r="AI9" s="62">
        <v>225416.53999999998</v>
      </c>
    </row>
    <row r="10" spans="1:35" x14ac:dyDescent="0.15">
      <c r="A10" s="48"/>
      <c r="B10" s="58" t="s">
        <v>6854</v>
      </c>
      <c r="C10" s="70"/>
      <c r="D10" s="61"/>
      <c r="E10" s="61">
        <v>0</v>
      </c>
      <c r="F10" s="70"/>
      <c r="G10" s="61">
        <v>1241.69</v>
      </c>
      <c r="H10" s="61">
        <v>-1241.69</v>
      </c>
      <c r="I10" s="70"/>
      <c r="J10" s="61"/>
      <c r="K10" s="61">
        <v>0</v>
      </c>
      <c r="L10" s="70"/>
      <c r="M10" s="61"/>
      <c r="N10" s="61">
        <v>0</v>
      </c>
      <c r="O10" s="70"/>
      <c r="P10" s="61"/>
      <c r="Q10" s="61">
        <v>0</v>
      </c>
      <c r="R10" s="70"/>
      <c r="S10" s="61"/>
      <c r="T10" s="61">
        <v>0</v>
      </c>
      <c r="U10" s="70"/>
      <c r="V10" s="61"/>
      <c r="W10" s="61">
        <v>0</v>
      </c>
      <c r="X10" s="70"/>
      <c r="Y10" s="61"/>
      <c r="Z10" s="61">
        <v>0</v>
      </c>
      <c r="AA10" s="70"/>
      <c r="AB10" s="61"/>
      <c r="AC10" s="61">
        <v>0</v>
      </c>
      <c r="AD10" s="70"/>
      <c r="AE10" s="61"/>
      <c r="AF10" s="61">
        <v>0</v>
      </c>
      <c r="AG10" s="70"/>
      <c r="AH10" s="70">
        <v>1241.69</v>
      </c>
      <c r="AI10" s="62">
        <v>-1241.69</v>
      </c>
    </row>
    <row r="11" spans="1:35" x14ac:dyDescent="0.15">
      <c r="A11" s="48"/>
      <c r="B11" s="58" t="s">
        <v>6855</v>
      </c>
      <c r="C11" s="70"/>
      <c r="D11" s="61"/>
      <c r="E11" s="61">
        <v>0</v>
      </c>
      <c r="F11" s="70"/>
      <c r="G11" s="61">
        <v>217.5</v>
      </c>
      <c r="H11" s="61">
        <v>-217.5</v>
      </c>
      <c r="I11" s="70"/>
      <c r="J11" s="61"/>
      <c r="K11" s="61">
        <v>0</v>
      </c>
      <c r="L11" s="70"/>
      <c r="M11" s="61"/>
      <c r="N11" s="61">
        <v>0</v>
      </c>
      <c r="O11" s="70"/>
      <c r="P11" s="61"/>
      <c r="Q11" s="61">
        <v>0</v>
      </c>
      <c r="R11" s="70"/>
      <c r="S11" s="61"/>
      <c r="T11" s="61">
        <v>0</v>
      </c>
      <c r="U11" s="70"/>
      <c r="V11" s="61"/>
      <c r="W11" s="61">
        <v>0</v>
      </c>
      <c r="X11" s="70"/>
      <c r="Y11" s="61"/>
      <c r="Z11" s="61">
        <v>0</v>
      </c>
      <c r="AA11" s="70"/>
      <c r="AB11" s="61"/>
      <c r="AC11" s="61">
        <v>0</v>
      </c>
      <c r="AD11" s="70"/>
      <c r="AE11" s="61"/>
      <c r="AF11" s="61">
        <v>0</v>
      </c>
      <c r="AG11" s="70"/>
      <c r="AH11" s="70">
        <v>217.5</v>
      </c>
      <c r="AI11" s="62">
        <v>-217.5</v>
      </c>
    </row>
    <row r="12" spans="1:35" x14ac:dyDescent="0.15">
      <c r="A12" s="48"/>
      <c r="B12" s="58" t="s">
        <v>6856</v>
      </c>
      <c r="C12" s="70"/>
      <c r="D12" s="61"/>
      <c r="E12" s="61">
        <v>0</v>
      </c>
      <c r="F12" s="70">
        <v>204.98</v>
      </c>
      <c r="G12" s="61"/>
      <c r="H12" s="61">
        <v>204.98</v>
      </c>
      <c r="I12" s="70"/>
      <c r="J12" s="61"/>
      <c r="K12" s="61">
        <v>0</v>
      </c>
      <c r="L12" s="70"/>
      <c r="M12" s="61"/>
      <c r="N12" s="61">
        <v>0</v>
      </c>
      <c r="O12" s="70"/>
      <c r="P12" s="61"/>
      <c r="Q12" s="61">
        <v>0</v>
      </c>
      <c r="R12" s="70"/>
      <c r="S12" s="61"/>
      <c r="T12" s="61">
        <v>0</v>
      </c>
      <c r="U12" s="70"/>
      <c r="V12" s="61"/>
      <c r="W12" s="61">
        <v>0</v>
      </c>
      <c r="X12" s="70"/>
      <c r="Y12" s="61"/>
      <c r="Z12" s="61">
        <v>0</v>
      </c>
      <c r="AA12" s="70"/>
      <c r="AB12" s="61"/>
      <c r="AC12" s="61">
        <v>0</v>
      </c>
      <c r="AD12" s="70"/>
      <c r="AE12" s="61"/>
      <c r="AF12" s="61">
        <v>0</v>
      </c>
      <c r="AG12" s="70">
        <v>204.98</v>
      </c>
      <c r="AH12" s="70"/>
      <c r="AI12" s="62">
        <v>204.98</v>
      </c>
    </row>
    <row r="13" spans="1:35" x14ac:dyDescent="0.15">
      <c r="A13" s="48"/>
      <c r="B13" s="58" t="s">
        <v>6857</v>
      </c>
      <c r="C13" s="70"/>
      <c r="D13" s="61"/>
      <c r="E13" s="61">
        <v>0</v>
      </c>
      <c r="F13" s="70">
        <v>866.25</v>
      </c>
      <c r="G13" s="61"/>
      <c r="H13" s="61">
        <v>866.25</v>
      </c>
      <c r="I13" s="70"/>
      <c r="J13" s="61"/>
      <c r="K13" s="61">
        <v>0</v>
      </c>
      <c r="L13" s="70"/>
      <c r="M13" s="61"/>
      <c r="N13" s="61">
        <v>0</v>
      </c>
      <c r="O13" s="70"/>
      <c r="P13" s="61"/>
      <c r="Q13" s="61">
        <v>0</v>
      </c>
      <c r="R13" s="70"/>
      <c r="S13" s="61"/>
      <c r="T13" s="61">
        <v>0</v>
      </c>
      <c r="U13" s="70"/>
      <c r="V13" s="61"/>
      <c r="W13" s="61">
        <v>0</v>
      </c>
      <c r="X13" s="70"/>
      <c r="Y13" s="61"/>
      <c r="Z13" s="61">
        <v>0</v>
      </c>
      <c r="AA13" s="70"/>
      <c r="AB13" s="61"/>
      <c r="AC13" s="61">
        <v>0</v>
      </c>
      <c r="AD13" s="70"/>
      <c r="AE13" s="61"/>
      <c r="AF13" s="61">
        <v>0</v>
      </c>
      <c r="AG13" s="70">
        <v>866.25</v>
      </c>
      <c r="AH13" s="70"/>
      <c r="AI13" s="62">
        <v>866.25</v>
      </c>
    </row>
    <row r="14" spans="1:35" x14ac:dyDescent="0.15">
      <c r="A14" s="48"/>
      <c r="B14" s="58" t="s">
        <v>6858</v>
      </c>
      <c r="C14" s="70"/>
      <c r="D14" s="61"/>
      <c r="E14" s="61">
        <v>0</v>
      </c>
      <c r="F14" s="70">
        <v>4620</v>
      </c>
      <c r="G14" s="61"/>
      <c r="H14" s="61">
        <v>4620</v>
      </c>
      <c r="I14" s="70"/>
      <c r="J14" s="61"/>
      <c r="K14" s="61">
        <v>0</v>
      </c>
      <c r="L14" s="70"/>
      <c r="M14" s="61"/>
      <c r="N14" s="61">
        <v>0</v>
      </c>
      <c r="O14" s="70"/>
      <c r="P14" s="61"/>
      <c r="Q14" s="61">
        <v>0</v>
      </c>
      <c r="R14" s="70"/>
      <c r="S14" s="61"/>
      <c r="T14" s="61">
        <v>0</v>
      </c>
      <c r="U14" s="70"/>
      <c r="V14" s="61"/>
      <c r="W14" s="61">
        <v>0</v>
      </c>
      <c r="X14" s="70"/>
      <c r="Y14" s="61"/>
      <c r="Z14" s="61">
        <v>0</v>
      </c>
      <c r="AA14" s="70"/>
      <c r="AB14" s="61"/>
      <c r="AC14" s="61">
        <v>0</v>
      </c>
      <c r="AD14" s="70"/>
      <c r="AE14" s="61"/>
      <c r="AF14" s="61">
        <v>0</v>
      </c>
      <c r="AG14" s="70">
        <v>4620</v>
      </c>
      <c r="AH14" s="70"/>
      <c r="AI14" s="62">
        <v>4620</v>
      </c>
    </row>
    <row r="15" spans="1:35" x14ac:dyDescent="0.15">
      <c r="A15" s="48"/>
      <c r="B15" s="58" t="s">
        <v>6859</v>
      </c>
      <c r="C15" s="70"/>
      <c r="D15" s="61"/>
      <c r="E15" s="61">
        <v>0</v>
      </c>
      <c r="F15" s="70">
        <v>3700.99</v>
      </c>
      <c r="G15" s="61"/>
      <c r="H15" s="61">
        <v>3700.99</v>
      </c>
      <c r="I15" s="70"/>
      <c r="J15" s="61"/>
      <c r="K15" s="61">
        <v>0</v>
      </c>
      <c r="L15" s="70"/>
      <c r="M15" s="61"/>
      <c r="N15" s="61">
        <v>0</v>
      </c>
      <c r="O15" s="70"/>
      <c r="P15" s="61"/>
      <c r="Q15" s="61">
        <v>0</v>
      </c>
      <c r="R15" s="70"/>
      <c r="S15" s="61"/>
      <c r="T15" s="61">
        <v>0</v>
      </c>
      <c r="U15" s="70"/>
      <c r="V15" s="61"/>
      <c r="W15" s="61">
        <v>0</v>
      </c>
      <c r="X15" s="70"/>
      <c r="Y15" s="61"/>
      <c r="Z15" s="61">
        <v>0</v>
      </c>
      <c r="AA15" s="70"/>
      <c r="AB15" s="61"/>
      <c r="AC15" s="61">
        <v>0</v>
      </c>
      <c r="AD15" s="70"/>
      <c r="AE15" s="61"/>
      <c r="AF15" s="61">
        <v>0</v>
      </c>
      <c r="AG15" s="70">
        <v>3700.99</v>
      </c>
      <c r="AH15" s="70"/>
      <c r="AI15" s="62">
        <v>3700.99</v>
      </c>
    </row>
    <row r="16" spans="1:35" x14ac:dyDescent="0.15">
      <c r="A16" s="48"/>
      <c r="B16" s="58" t="s">
        <v>6860</v>
      </c>
      <c r="C16" s="70"/>
      <c r="D16" s="61"/>
      <c r="E16" s="61">
        <v>0</v>
      </c>
      <c r="F16" s="70">
        <v>599.12</v>
      </c>
      <c r="G16" s="61"/>
      <c r="H16" s="61">
        <v>599.12</v>
      </c>
      <c r="I16" s="70"/>
      <c r="J16" s="61"/>
      <c r="K16" s="61">
        <v>0</v>
      </c>
      <c r="L16" s="70"/>
      <c r="M16" s="61"/>
      <c r="N16" s="61">
        <v>0</v>
      </c>
      <c r="O16" s="70"/>
      <c r="P16" s="61"/>
      <c r="Q16" s="61">
        <v>0</v>
      </c>
      <c r="R16" s="70"/>
      <c r="S16" s="61"/>
      <c r="T16" s="61">
        <v>0</v>
      </c>
      <c r="U16" s="70"/>
      <c r="V16" s="61"/>
      <c r="W16" s="61">
        <v>0</v>
      </c>
      <c r="X16" s="70"/>
      <c r="Y16" s="61"/>
      <c r="Z16" s="61">
        <v>0</v>
      </c>
      <c r="AA16" s="70"/>
      <c r="AB16" s="61"/>
      <c r="AC16" s="61">
        <v>0</v>
      </c>
      <c r="AD16" s="70"/>
      <c r="AE16" s="61"/>
      <c r="AF16" s="61">
        <v>0</v>
      </c>
      <c r="AG16" s="70">
        <v>599.12</v>
      </c>
      <c r="AH16" s="70"/>
      <c r="AI16" s="62">
        <v>599.12</v>
      </c>
    </row>
    <row r="17" spans="1:35" x14ac:dyDescent="0.15">
      <c r="A17" s="48"/>
      <c r="B17" s="58" t="s">
        <v>6861</v>
      </c>
      <c r="C17" s="70"/>
      <c r="D17" s="61"/>
      <c r="E17" s="61">
        <v>0</v>
      </c>
      <c r="F17" s="70"/>
      <c r="G17" s="61">
        <v>1357.3</v>
      </c>
      <c r="H17" s="61">
        <v>-1357.3</v>
      </c>
      <c r="I17" s="70"/>
      <c r="J17" s="61"/>
      <c r="K17" s="61">
        <v>0</v>
      </c>
      <c r="L17" s="70"/>
      <c r="M17" s="61"/>
      <c r="N17" s="61">
        <v>0</v>
      </c>
      <c r="O17" s="70"/>
      <c r="P17" s="61"/>
      <c r="Q17" s="61">
        <v>0</v>
      </c>
      <c r="R17" s="70"/>
      <c r="S17" s="61"/>
      <c r="T17" s="61">
        <v>0</v>
      </c>
      <c r="U17" s="70"/>
      <c r="V17" s="61"/>
      <c r="W17" s="61">
        <v>0</v>
      </c>
      <c r="X17" s="70"/>
      <c r="Y17" s="61"/>
      <c r="Z17" s="61">
        <v>0</v>
      </c>
      <c r="AA17" s="70"/>
      <c r="AB17" s="61"/>
      <c r="AC17" s="61">
        <v>0</v>
      </c>
      <c r="AD17" s="70"/>
      <c r="AE17" s="61"/>
      <c r="AF17" s="61">
        <v>0</v>
      </c>
      <c r="AG17" s="70"/>
      <c r="AH17" s="70">
        <v>1357.3</v>
      </c>
      <c r="AI17" s="62">
        <v>-1357.3</v>
      </c>
    </row>
    <row r="18" spans="1:35" x14ac:dyDescent="0.15">
      <c r="A18" s="48"/>
      <c r="B18" s="58" t="s">
        <v>6862</v>
      </c>
      <c r="C18" s="70"/>
      <c r="D18" s="61"/>
      <c r="E18" s="61">
        <v>0</v>
      </c>
      <c r="F18" s="70"/>
      <c r="G18" s="61">
        <v>1411.43</v>
      </c>
      <c r="H18" s="61">
        <v>-1411.43</v>
      </c>
      <c r="I18" s="70"/>
      <c r="J18" s="61"/>
      <c r="K18" s="61">
        <v>0</v>
      </c>
      <c r="L18" s="70"/>
      <c r="M18" s="61"/>
      <c r="N18" s="61">
        <v>0</v>
      </c>
      <c r="O18" s="70"/>
      <c r="P18" s="61"/>
      <c r="Q18" s="61">
        <v>0</v>
      </c>
      <c r="R18" s="70"/>
      <c r="S18" s="61"/>
      <c r="T18" s="61">
        <v>0</v>
      </c>
      <c r="U18" s="70"/>
      <c r="V18" s="61"/>
      <c r="W18" s="61">
        <v>0</v>
      </c>
      <c r="X18" s="70"/>
      <c r="Y18" s="61"/>
      <c r="Z18" s="61">
        <v>0</v>
      </c>
      <c r="AA18" s="70"/>
      <c r="AB18" s="61"/>
      <c r="AC18" s="61">
        <v>0</v>
      </c>
      <c r="AD18" s="70"/>
      <c r="AE18" s="61"/>
      <c r="AF18" s="61">
        <v>0</v>
      </c>
      <c r="AG18" s="70"/>
      <c r="AH18" s="70">
        <v>1411.43</v>
      </c>
      <c r="AI18" s="62">
        <v>-1411.43</v>
      </c>
    </row>
    <row r="19" spans="1:35" x14ac:dyDescent="0.15">
      <c r="A19" s="48"/>
      <c r="B19" s="58" t="s">
        <v>6863</v>
      </c>
      <c r="C19" s="70"/>
      <c r="D19" s="61"/>
      <c r="E19" s="61">
        <v>0</v>
      </c>
      <c r="F19" s="70">
        <v>630.15</v>
      </c>
      <c r="G19" s="61"/>
      <c r="H19" s="61">
        <v>630.15</v>
      </c>
      <c r="I19" s="70"/>
      <c r="J19" s="61"/>
      <c r="K19" s="61">
        <v>0</v>
      </c>
      <c r="L19" s="70"/>
      <c r="M19" s="61"/>
      <c r="N19" s="61">
        <v>0</v>
      </c>
      <c r="O19" s="70"/>
      <c r="P19" s="61"/>
      <c r="Q19" s="61">
        <v>0</v>
      </c>
      <c r="R19" s="70"/>
      <c r="S19" s="61"/>
      <c r="T19" s="61">
        <v>0</v>
      </c>
      <c r="U19" s="70"/>
      <c r="V19" s="61"/>
      <c r="W19" s="61">
        <v>0</v>
      </c>
      <c r="X19" s="70"/>
      <c r="Y19" s="61"/>
      <c r="Z19" s="61">
        <v>0</v>
      </c>
      <c r="AA19" s="70"/>
      <c r="AB19" s="61"/>
      <c r="AC19" s="61">
        <v>0</v>
      </c>
      <c r="AD19" s="70"/>
      <c r="AE19" s="61"/>
      <c r="AF19" s="61">
        <v>0</v>
      </c>
      <c r="AG19" s="70">
        <v>630.15</v>
      </c>
      <c r="AH19" s="70"/>
      <c r="AI19" s="62">
        <v>630.15</v>
      </c>
    </row>
    <row r="20" spans="1:35" x14ac:dyDescent="0.15">
      <c r="A20" s="48"/>
      <c r="B20" s="58" t="s">
        <v>6864</v>
      </c>
      <c r="C20" s="70"/>
      <c r="D20" s="61"/>
      <c r="E20" s="61">
        <v>0</v>
      </c>
      <c r="F20" s="70"/>
      <c r="G20" s="61">
        <v>1442.91</v>
      </c>
      <c r="H20" s="61">
        <v>-1442.91</v>
      </c>
      <c r="I20" s="70"/>
      <c r="J20" s="61"/>
      <c r="K20" s="61">
        <v>0</v>
      </c>
      <c r="L20" s="70"/>
      <c r="M20" s="61"/>
      <c r="N20" s="61">
        <v>0</v>
      </c>
      <c r="O20" s="70"/>
      <c r="P20" s="61"/>
      <c r="Q20" s="61">
        <v>0</v>
      </c>
      <c r="R20" s="70"/>
      <c r="S20" s="61"/>
      <c r="T20" s="61">
        <v>0</v>
      </c>
      <c r="U20" s="70"/>
      <c r="V20" s="61"/>
      <c r="W20" s="61">
        <v>0</v>
      </c>
      <c r="X20" s="70"/>
      <c r="Y20" s="61"/>
      <c r="Z20" s="61">
        <v>0</v>
      </c>
      <c r="AA20" s="70"/>
      <c r="AB20" s="61"/>
      <c r="AC20" s="61">
        <v>0</v>
      </c>
      <c r="AD20" s="70"/>
      <c r="AE20" s="61"/>
      <c r="AF20" s="61">
        <v>0</v>
      </c>
      <c r="AG20" s="70"/>
      <c r="AH20" s="70">
        <v>1442.91</v>
      </c>
      <c r="AI20" s="62">
        <v>-1442.91</v>
      </c>
    </row>
    <row r="21" spans="1:35" x14ac:dyDescent="0.15">
      <c r="A21" s="48"/>
      <c r="B21" s="58" t="s">
        <v>6865</v>
      </c>
      <c r="C21" s="70"/>
      <c r="D21" s="61"/>
      <c r="E21" s="61">
        <v>0</v>
      </c>
      <c r="F21" s="70">
        <v>4486.8599999999997</v>
      </c>
      <c r="G21" s="61"/>
      <c r="H21" s="61">
        <v>4486.8599999999997</v>
      </c>
      <c r="I21" s="70"/>
      <c r="J21" s="61"/>
      <c r="K21" s="61">
        <v>0</v>
      </c>
      <c r="L21" s="70"/>
      <c r="M21" s="61"/>
      <c r="N21" s="61">
        <v>0</v>
      </c>
      <c r="O21" s="70"/>
      <c r="P21" s="61"/>
      <c r="Q21" s="61">
        <v>0</v>
      </c>
      <c r="R21" s="70"/>
      <c r="S21" s="61"/>
      <c r="T21" s="61">
        <v>0</v>
      </c>
      <c r="U21" s="70"/>
      <c r="V21" s="61"/>
      <c r="W21" s="61">
        <v>0</v>
      </c>
      <c r="X21" s="70"/>
      <c r="Y21" s="61"/>
      <c r="Z21" s="61">
        <v>0</v>
      </c>
      <c r="AA21" s="70"/>
      <c r="AB21" s="61"/>
      <c r="AC21" s="61">
        <v>0</v>
      </c>
      <c r="AD21" s="70">
        <v>1465.1</v>
      </c>
      <c r="AE21" s="61"/>
      <c r="AF21" s="61">
        <v>1465.1</v>
      </c>
      <c r="AG21" s="70">
        <v>5951.9599999999991</v>
      </c>
      <c r="AH21" s="70"/>
      <c r="AI21" s="62">
        <v>5951.9599999999991</v>
      </c>
    </row>
    <row r="22" spans="1:35" x14ac:dyDescent="0.15">
      <c r="A22" s="48"/>
      <c r="B22" s="58" t="s">
        <v>6866</v>
      </c>
      <c r="C22" s="70"/>
      <c r="D22" s="61"/>
      <c r="E22" s="61">
        <v>0</v>
      </c>
      <c r="F22" s="70">
        <v>1953.05</v>
      </c>
      <c r="G22" s="61"/>
      <c r="H22" s="61">
        <v>1953.05</v>
      </c>
      <c r="I22" s="70"/>
      <c r="J22" s="61"/>
      <c r="K22" s="61">
        <v>0</v>
      </c>
      <c r="L22" s="70"/>
      <c r="M22" s="61"/>
      <c r="N22" s="61">
        <v>0</v>
      </c>
      <c r="O22" s="70"/>
      <c r="P22" s="61"/>
      <c r="Q22" s="61">
        <v>0</v>
      </c>
      <c r="R22" s="70"/>
      <c r="S22" s="61"/>
      <c r="T22" s="61">
        <v>0</v>
      </c>
      <c r="U22" s="70"/>
      <c r="V22" s="61"/>
      <c r="W22" s="61">
        <v>0</v>
      </c>
      <c r="X22" s="70"/>
      <c r="Y22" s="61"/>
      <c r="Z22" s="61">
        <v>0</v>
      </c>
      <c r="AA22" s="70"/>
      <c r="AB22" s="61"/>
      <c r="AC22" s="61">
        <v>0</v>
      </c>
      <c r="AD22" s="70">
        <v>710.2</v>
      </c>
      <c r="AE22" s="61"/>
      <c r="AF22" s="61">
        <v>710.2</v>
      </c>
      <c r="AG22" s="70">
        <v>2663.25</v>
      </c>
      <c r="AH22" s="70"/>
      <c r="AI22" s="62">
        <v>2663.25</v>
      </c>
    </row>
    <row r="23" spans="1:35" x14ac:dyDescent="0.15">
      <c r="A23" s="48"/>
      <c r="B23" s="58" t="s">
        <v>6867</v>
      </c>
      <c r="C23" s="70"/>
      <c r="D23" s="61"/>
      <c r="E23" s="61">
        <v>0</v>
      </c>
      <c r="F23" s="70">
        <v>609.92999999999995</v>
      </c>
      <c r="G23" s="61"/>
      <c r="H23" s="61">
        <v>609.92999999999995</v>
      </c>
      <c r="I23" s="70"/>
      <c r="J23" s="61"/>
      <c r="K23" s="61">
        <v>0</v>
      </c>
      <c r="L23" s="70"/>
      <c r="M23" s="61"/>
      <c r="N23" s="61">
        <v>0</v>
      </c>
      <c r="O23" s="70"/>
      <c r="P23" s="61"/>
      <c r="Q23" s="61">
        <v>0</v>
      </c>
      <c r="R23" s="70"/>
      <c r="S23" s="61"/>
      <c r="T23" s="61">
        <v>0</v>
      </c>
      <c r="U23" s="70"/>
      <c r="V23" s="61"/>
      <c r="W23" s="61">
        <v>0</v>
      </c>
      <c r="X23" s="70"/>
      <c r="Y23" s="61"/>
      <c r="Z23" s="61">
        <v>0</v>
      </c>
      <c r="AA23" s="70"/>
      <c r="AB23" s="61"/>
      <c r="AC23" s="61">
        <v>0</v>
      </c>
      <c r="AD23" s="70"/>
      <c r="AE23" s="61"/>
      <c r="AF23" s="61">
        <v>0</v>
      </c>
      <c r="AG23" s="70">
        <v>609.92999999999995</v>
      </c>
      <c r="AH23" s="70"/>
      <c r="AI23" s="62">
        <v>609.92999999999995</v>
      </c>
    </row>
    <row r="24" spans="1:35" x14ac:dyDescent="0.15">
      <c r="A24" s="45" t="s">
        <v>6868</v>
      </c>
      <c r="B24" s="46"/>
      <c r="C24" s="69"/>
      <c r="D24" s="56"/>
      <c r="E24" s="56">
        <v>0</v>
      </c>
      <c r="F24" s="69">
        <v>87145.68</v>
      </c>
      <c r="G24" s="56">
        <v>5670.83</v>
      </c>
      <c r="H24" s="56">
        <v>81474.849999999991</v>
      </c>
      <c r="I24" s="69"/>
      <c r="J24" s="56"/>
      <c r="K24" s="56">
        <v>0</v>
      </c>
      <c r="L24" s="69">
        <v>10869.2</v>
      </c>
      <c r="M24" s="56"/>
      <c r="N24" s="56">
        <v>10869.2</v>
      </c>
      <c r="O24" s="69"/>
      <c r="P24" s="56"/>
      <c r="Q24" s="56">
        <v>0</v>
      </c>
      <c r="R24" s="69">
        <v>105398.29999999999</v>
      </c>
      <c r="S24" s="56"/>
      <c r="T24" s="56">
        <v>105398.29999999999</v>
      </c>
      <c r="U24" s="69"/>
      <c r="V24" s="56"/>
      <c r="W24" s="56">
        <v>0</v>
      </c>
      <c r="X24" s="69">
        <v>106624.29000000001</v>
      </c>
      <c r="Y24" s="56"/>
      <c r="Z24" s="56">
        <v>106624.29000000001</v>
      </c>
      <c r="AA24" s="69"/>
      <c r="AB24" s="56"/>
      <c r="AC24" s="56">
        <v>0</v>
      </c>
      <c r="AD24" s="69">
        <v>47667.28</v>
      </c>
      <c r="AE24" s="56"/>
      <c r="AF24" s="56">
        <v>47667.28</v>
      </c>
      <c r="AG24" s="69">
        <v>357704.75</v>
      </c>
      <c r="AH24" s="69">
        <v>5670.83</v>
      </c>
      <c r="AI24" s="57">
        <v>352033.92</v>
      </c>
    </row>
    <row r="25" spans="1:35" x14ac:dyDescent="0.15">
      <c r="A25" s="53">
        <v>43191</v>
      </c>
      <c r="B25" s="45" t="s">
        <v>6869</v>
      </c>
      <c r="C25" s="69"/>
      <c r="D25" s="56"/>
      <c r="E25" s="56">
        <v>0</v>
      </c>
      <c r="F25" s="69"/>
      <c r="G25" s="56">
        <v>23557.79</v>
      </c>
      <c r="H25" s="56">
        <v>-23557.79</v>
      </c>
      <c r="I25" s="69"/>
      <c r="J25" s="56"/>
      <c r="K25" s="56">
        <v>0</v>
      </c>
      <c r="L25" s="69"/>
      <c r="M25" s="56">
        <v>3720.08</v>
      </c>
      <c r="N25" s="56">
        <v>-3720.08</v>
      </c>
      <c r="O25" s="69"/>
      <c r="P25" s="56"/>
      <c r="Q25" s="56">
        <v>0</v>
      </c>
      <c r="R25" s="69"/>
      <c r="S25" s="56">
        <v>34986.68</v>
      </c>
      <c r="T25" s="56">
        <v>-34986.68</v>
      </c>
      <c r="U25" s="69"/>
      <c r="V25" s="56"/>
      <c r="W25" s="56">
        <v>0</v>
      </c>
      <c r="X25" s="69"/>
      <c r="Y25" s="56">
        <v>35108.379999999997</v>
      </c>
      <c r="Z25" s="56">
        <v>-35108.379999999997</v>
      </c>
      <c r="AA25" s="69"/>
      <c r="AB25" s="56"/>
      <c r="AC25" s="56">
        <v>0</v>
      </c>
      <c r="AD25" s="69"/>
      <c r="AE25" s="56">
        <v>15068.65</v>
      </c>
      <c r="AF25" s="56">
        <v>-15068.65</v>
      </c>
      <c r="AG25" s="69"/>
      <c r="AH25" s="69">
        <v>112441.57999999999</v>
      </c>
      <c r="AI25" s="57">
        <v>-112441.57999999999</v>
      </c>
    </row>
    <row r="26" spans="1:35" x14ac:dyDescent="0.15">
      <c r="A26" s="45" t="s">
        <v>6870</v>
      </c>
      <c r="B26" s="46"/>
      <c r="C26" s="69"/>
      <c r="D26" s="56"/>
      <c r="E26" s="56">
        <v>0</v>
      </c>
      <c r="F26" s="69"/>
      <c r="G26" s="56">
        <v>23557.79</v>
      </c>
      <c r="H26" s="56">
        <v>-23557.79</v>
      </c>
      <c r="I26" s="69"/>
      <c r="J26" s="56"/>
      <c r="K26" s="56">
        <v>0</v>
      </c>
      <c r="L26" s="69"/>
      <c r="M26" s="56">
        <v>3720.08</v>
      </c>
      <c r="N26" s="56">
        <v>-3720.08</v>
      </c>
      <c r="O26" s="69"/>
      <c r="P26" s="56"/>
      <c r="Q26" s="56">
        <v>0</v>
      </c>
      <c r="R26" s="69"/>
      <c r="S26" s="56">
        <v>34986.68</v>
      </c>
      <c r="T26" s="56">
        <v>-34986.68</v>
      </c>
      <c r="U26" s="69"/>
      <c r="V26" s="56"/>
      <c r="W26" s="56">
        <v>0</v>
      </c>
      <c r="X26" s="69"/>
      <c r="Y26" s="56">
        <v>35108.379999999997</v>
      </c>
      <c r="Z26" s="56">
        <v>-35108.379999999997</v>
      </c>
      <c r="AA26" s="69"/>
      <c r="AB26" s="56"/>
      <c r="AC26" s="56">
        <v>0</v>
      </c>
      <c r="AD26" s="69"/>
      <c r="AE26" s="56">
        <v>15068.65</v>
      </c>
      <c r="AF26" s="56">
        <v>-15068.65</v>
      </c>
      <c r="AG26" s="69"/>
      <c r="AH26" s="69">
        <v>112441.57999999999</v>
      </c>
      <c r="AI26" s="57">
        <v>-112441.57999999999</v>
      </c>
    </row>
    <row r="27" spans="1:35" x14ac:dyDescent="0.15">
      <c r="A27" s="53">
        <v>43220</v>
      </c>
      <c r="B27" s="45" t="s">
        <v>6871</v>
      </c>
      <c r="C27" s="69"/>
      <c r="D27" s="56"/>
      <c r="E27" s="56">
        <v>0</v>
      </c>
      <c r="F27" s="69">
        <v>25263.84</v>
      </c>
      <c r="G27" s="56"/>
      <c r="H27" s="56">
        <v>25263.84</v>
      </c>
      <c r="I27" s="69"/>
      <c r="J27" s="56"/>
      <c r="K27" s="56">
        <v>0</v>
      </c>
      <c r="L27" s="69">
        <v>5600.93</v>
      </c>
      <c r="M27" s="56"/>
      <c r="N27" s="56">
        <v>5600.93</v>
      </c>
      <c r="O27" s="69"/>
      <c r="P27" s="56"/>
      <c r="Q27" s="56">
        <v>0</v>
      </c>
      <c r="R27" s="69">
        <v>37641.440000000002</v>
      </c>
      <c r="S27" s="56"/>
      <c r="T27" s="56">
        <v>37641.440000000002</v>
      </c>
      <c r="U27" s="69"/>
      <c r="V27" s="56"/>
      <c r="W27" s="56">
        <v>0</v>
      </c>
      <c r="X27" s="69">
        <v>39064.14</v>
      </c>
      <c r="Y27" s="56"/>
      <c r="Z27" s="56">
        <v>39064.14</v>
      </c>
      <c r="AA27" s="69"/>
      <c r="AB27" s="56"/>
      <c r="AC27" s="56">
        <v>0</v>
      </c>
      <c r="AD27" s="69">
        <v>16660.91</v>
      </c>
      <c r="AE27" s="56"/>
      <c r="AF27" s="56">
        <v>16660.91</v>
      </c>
      <c r="AG27" s="69">
        <v>124231.26000000001</v>
      </c>
      <c r="AH27" s="69"/>
      <c r="AI27" s="57">
        <v>124231.26000000001</v>
      </c>
    </row>
    <row r="28" spans="1:35" x14ac:dyDescent="0.15">
      <c r="A28" s="48"/>
      <c r="B28" s="58" t="s">
        <v>6872</v>
      </c>
      <c r="C28" s="70"/>
      <c r="D28" s="61"/>
      <c r="E28" s="61">
        <v>0</v>
      </c>
      <c r="F28" s="70">
        <v>46002.2</v>
      </c>
      <c r="G28" s="61"/>
      <c r="H28" s="61">
        <v>46002.2</v>
      </c>
      <c r="I28" s="70"/>
      <c r="J28" s="61"/>
      <c r="K28" s="61">
        <v>0</v>
      </c>
      <c r="L28" s="70">
        <v>8788.8799999999992</v>
      </c>
      <c r="M28" s="61"/>
      <c r="N28" s="61">
        <v>8788.8799999999992</v>
      </c>
      <c r="O28" s="70"/>
      <c r="P28" s="61"/>
      <c r="Q28" s="61">
        <v>0</v>
      </c>
      <c r="R28" s="70">
        <v>68729.119999999995</v>
      </c>
      <c r="S28" s="61"/>
      <c r="T28" s="61">
        <v>68729.119999999995</v>
      </c>
      <c r="U28" s="70"/>
      <c r="V28" s="61"/>
      <c r="W28" s="61">
        <v>0</v>
      </c>
      <c r="X28" s="70">
        <v>71108.3</v>
      </c>
      <c r="Y28" s="61"/>
      <c r="Z28" s="61">
        <v>71108.3</v>
      </c>
      <c r="AA28" s="70"/>
      <c r="AB28" s="61"/>
      <c r="AC28" s="61">
        <v>0</v>
      </c>
      <c r="AD28" s="70">
        <v>30588.39</v>
      </c>
      <c r="AE28" s="61"/>
      <c r="AF28" s="61">
        <v>30588.39</v>
      </c>
      <c r="AG28" s="70">
        <v>225216.89</v>
      </c>
      <c r="AH28" s="70"/>
      <c r="AI28" s="62">
        <v>225216.89</v>
      </c>
    </row>
    <row r="29" spans="1:35" x14ac:dyDescent="0.15">
      <c r="A29" s="48"/>
      <c r="B29" s="58" t="s">
        <v>6873</v>
      </c>
      <c r="C29" s="70"/>
      <c r="D29" s="61"/>
      <c r="E29" s="61">
        <v>0</v>
      </c>
      <c r="F29" s="70"/>
      <c r="G29" s="61">
        <v>1187.1500000000001</v>
      </c>
      <c r="H29" s="61">
        <v>-1187.1500000000001</v>
      </c>
      <c r="I29" s="70"/>
      <c r="J29" s="61"/>
      <c r="K29" s="61">
        <v>0</v>
      </c>
      <c r="L29" s="70"/>
      <c r="M29" s="61"/>
      <c r="N29" s="61">
        <v>0</v>
      </c>
      <c r="O29" s="70"/>
      <c r="P29" s="61"/>
      <c r="Q29" s="61">
        <v>0</v>
      </c>
      <c r="R29" s="70"/>
      <c r="S29" s="61"/>
      <c r="T29" s="61">
        <v>0</v>
      </c>
      <c r="U29" s="70"/>
      <c r="V29" s="61"/>
      <c r="W29" s="61">
        <v>0</v>
      </c>
      <c r="X29" s="70"/>
      <c r="Y29" s="61"/>
      <c r="Z29" s="61">
        <v>0</v>
      </c>
      <c r="AA29" s="70"/>
      <c r="AB29" s="61"/>
      <c r="AC29" s="61">
        <v>0</v>
      </c>
      <c r="AD29" s="70"/>
      <c r="AE29" s="61"/>
      <c r="AF29" s="61">
        <v>0</v>
      </c>
      <c r="AG29" s="70"/>
      <c r="AH29" s="70">
        <v>1187.1500000000001</v>
      </c>
      <c r="AI29" s="62">
        <v>-1187.1500000000001</v>
      </c>
    </row>
    <row r="30" spans="1:35" x14ac:dyDescent="0.15">
      <c r="A30" s="48"/>
      <c r="B30" s="58" t="s">
        <v>6874</v>
      </c>
      <c r="C30" s="70"/>
      <c r="D30" s="61"/>
      <c r="E30" s="61">
        <v>0</v>
      </c>
      <c r="F30" s="70"/>
      <c r="G30" s="61">
        <v>182.7</v>
      </c>
      <c r="H30" s="61">
        <v>-182.7</v>
      </c>
      <c r="I30" s="70"/>
      <c r="J30" s="61"/>
      <c r="K30" s="61">
        <v>0</v>
      </c>
      <c r="L30" s="70"/>
      <c r="M30" s="61"/>
      <c r="N30" s="61">
        <v>0</v>
      </c>
      <c r="O30" s="70"/>
      <c r="P30" s="61"/>
      <c r="Q30" s="61">
        <v>0</v>
      </c>
      <c r="R30" s="70"/>
      <c r="S30" s="61"/>
      <c r="T30" s="61">
        <v>0</v>
      </c>
      <c r="U30" s="70"/>
      <c r="V30" s="61"/>
      <c r="W30" s="61">
        <v>0</v>
      </c>
      <c r="X30" s="70"/>
      <c r="Y30" s="61"/>
      <c r="Z30" s="61">
        <v>0</v>
      </c>
      <c r="AA30" s="70"/>
      <c r="AB30" s="61"/>
      <c r="AC30" s="61">
        <v>0</v>
      </c>
      <c r="AD30" s="70"/>
      <c r="AE30" s="61"/>
      <c r="AF30" s="61">
        <v>0</v>
      </c>
      <c r="AG30" s="70"/>
      <c r="AH30" s="70">
        <v>182.7</v>
      </c>
      <c r="AI30" s="62">
        <v>-182.7</v>
      </c>
    </row>
    <row r="31" spans="1:35" x14ac:dyDescent="0.15">
      <c r="A31" s="48"/>
      <c r="B31" s="58" t="s">
        <v>6875</v>
      </c>
      <c r="C31" s="70"/>
      <c r="D31" s="61"/>
      <c r="E31" s="61">
        <v>0</v>
      </c>
      <c r="F31" s="70">
        <v>195.66</v>
      </c>
      <c r="G31" s="61"/>
      <c r="H31" s="61">
        <v>195.66</v>
      </c>
      <c r="I31" s="70"/>
      <c r="J31" s="61"/>
      <c r="K31" s="61">
        <v>0</v>
      </c>
      <c r="L31" s="70"/>
      <c r="M31" s="61"/>
      <c r="N31" s="61">
        <v>0</v>
      </c>
      <c r="O31" s="70"/>
      <c r="P31" s="61"/>
      <c r="Q31" s="61">
        <v>0</v>
      </c>
      <c r="R31" s="70"/>
      <c r="S31" s="61"/>
      <c r="T31" s="61">
        <v>0</v>
      </c>
      <c r="U31" s="70"/>
      <c r="V31" s="61"/>
      <c r="W31" s="61">
        <v>0</v>
      </c>
      <c r="X31" s="70"/>
      <c r="Y31" s="61"/>
      <c r="Z31" s="61">
        <v>0</v>
      </c>
      <c r="AA31" s="70"/>
      <c r="AB31" s="61"/>
      <c r="AC31" s="61">
        <v>0</v>
      </c>
      <c r="AD31" s="70"/>
      <c r="AE31" s="61"/>
      <c r="AF31" s="61">
        <v>0</v>
      </c>
      <c r="AG31" s="70">
        <v>195.66</v>
      </c>
      <c r="AH31" s="70"/>
      <c r="AI31" s="62">
        <v>195.66</v>
      </c>
    </row>
    <row r="32" spans="1:35" x14ac:dyDescent="0.15">
      <c r="A32" s="48"/>
      <c r="B32" s="58" t="s">
        <v>6876</v>
      </c>
      <c r="C32" s="70"/>
      <c r="D32" s="61"/>
      <c r="E32" s="61">
        <v>0</v>
      </c>
      <c r="F32" s="70">
        <v>826.88</v>
      </c>
      <c r="G32" s="61"/>
      <c r="H32" s="61">
        <v>826.88</v>
      </c>
      <c r="I32" s="70"/>
      <c r="J32" s="61"/>
      <c r="K32" s="61">
        <v>0</v>
      </c>
      <c r="L32" s="70"/>
      <c r="M32" s="61"/>
      <c r="N32" s="61">
        <v>0</v>
      </c>
      <c r="O32" s="70"/>
      <c r="P32" s="61"/>
      <c r="Q32" s="61">
        <v>0</v>
      </c>
      <c r="R32" s="70"/>
      <c r="S32" s="61"/>
      <c r="T32" s="61">
        <v>0</v>
      </c>
      <c r="U32" s="70"/>
      <c r="V32" s="61"/>
      <c r="W32" s="61">
        <v>0</v>
      </c>
      <c r="X32" s="70"/>
      <c r="Y32" s="61"/>
      <c r="Z32" s="61">
        <v>0</v>
      </c>
      <c r="AA32" s="70"/>
      <c r="AB32" s="61"/>
      <c r="AC32" s="61">
        <v>0</v>
      </c>
      <c r="AD32" s="70"/>
      <c r="AE32" s="61"/>
      <c r="AF32" s="61">
        <v>0</v>
      </c>
      <c r="AG32" s="70">
        <v>826.88</v>
      </c>
      <c r="AH32" s="70"/>
      <c r="AI32" s="62">
        <v>826.88</v>
      </c>
    </row>
    <row r="33" spans="1:35" x14ac:dyDescent="0.15">
      <c r="A33" s="48"/>
      <c r="B33" s="58" t="s">
        <v>6877</v>
      </c>
      <c r="C33" s="70"/>
      <c r="D33" s="61"/>
      <c r="E33" s="61">
        <v>0</v>
      </c>
      <c r="F33" s="70">
        <v>2756.25</v>
      </c>
      <c r="G33" s="61"/>
      <c r="H33" s="61">
        <v>2756.25</v>
      </c>
      <c r="I33" s="70"/>
      <c r="J33" s="61"/>
      <c r="K33" s="61">
        <v>0</v>
      </c>
      <c r="L33" s="70"/>
      <c r="M33" s="61"/>
      <c r="N33" s="61">
        <v>0</v>
      </c>
      <c r="O33" s="70"/>
      <c r="P33" s="61"/>
      <c r="Q33" s="61">
        <v>0</v>
      </c>
      <c r="R33" s="70"/>
      <c r="S33" s="61"/>
      <c r="T33" s="61">
        <v>0</v>
      </c>
      <c r="U33" s="70"/>
      <c r="V33" s="61"/>
      <c r="W33" s="61">
        <v>0</v>
      </c>
      <c r="X33" s="70"/>
      <c r="Y33" s="61"/>
      <c r="Z33" s="61">
        <v>0</v>
      </c>
      <c r="AA33" s="70"/>
      <c r="AB33" s="61"/>
      <c r="AC33" s="61">
        <v>0</v>
      </c>
      <c r="AD33" s="70"/>
      <c r="AE33" s="61"/>
      <c r="AF33" s="61">
        <v>0</v>
      </c>
      <c r="AG33" s="70">
        <v>2756.25</v>
      </c>
      <c r="AH33" s="70"/>
      <c r="AI33" s="62">
        <v>2756.25</v>
      </c>
    </row>
    <row r="34" spans="1:35" x14ac:dyDescent="0.15">
      <c r="A34" s="48"/>
      <c r="B34" s="58" t="s">
        <v>6878</v>
      </c>
      <c r="C34" s="70"/>
      <c r="D34" s="61"/>
      <c r="E34" s="61">
        <v>0</v>
      </c>
      <c r="F34" s="70">
        <v>2207.98</v>
      </c>
      <c r="G34" s="61"/>
      <c r="H34" s="61">
        <v>2207.98</v>
      </c>
      <c r="I34" s="70"/>
      <c r="J34" s="61"/>
      <c r="K34" s="61">
        <v>0</v>
      </c>
      <c r="L34" s="70"/>
      <c r="M34" s="61"/>
      <c r="N34" s="61">
        <v>0</v>
      </c>
      <c r="O34" s="70"/>
      <c r="P34" s="61"/>
      <c r="Q34" s="61">
        <v>0</v>
      </c>
      <c r="R34" s="70"/>
      <c r="S34" s="61"/>
      <c r="T34" s="61">
        <v>0</v>
      </c>
      <c r="U34" s="70"/>
      <c r="V34" s="61"/>
      <c r="W34" s="61">
        <v>0</v>
      </c>
      <c r="X34" s="70"/>
      <c r="Y34" s="61"/>
      <c r="Z34" s="61">
        <v>0</v>
      </c>
      <c r="AA34" s="70"/>
      <c r="AB34" s="61"/>
      <c r="AC34" s="61">
        <v>0</v>
      </c>
      <c r="AD34" s="70"/>
      <c r="AE34" s="61"/>
      <c r="AF34" s="61">
        <v>0</v>
      </c>
      <c r="AG34" s="70">
        <v>2207.98</v>
      </c>
      <c r="AH34" s="70"/>
      <c r="AI34" s="62">
        <v>2207.98</v>
      </c>
    </row>
    <row r="35" spans="1:35" x14ac:dyDescent="0.15">
      <c r="A35" s="48"/>
      <c r="B35" s="58" t="s">
        <v>6879</v>
      </c>
      <c r="C35" s="70"/>
      <c r="D35" s="61"/>
      <c r="E35" s="61">
        <v>0</v>
      </c>
      <c r="F35" s="70">
        <v>571.89</v>
      </c>
      <c r="G35" s="61"/>
      <c r="H35" s="61">
        <v>571.89</v>
      </c>
      <c r="I35" s="70"/>
      <c r="J35" s="61"/>
      <c r="K35" s="61">
        <v>0</v>
      </c>
      <c r="L35" s="70"/>
      <c r="M35" s="61"/>
      <c r="N35" s="61">
        <v>0</v>
      </c>
      <c r="O35" s="70"/>
      <c r="P35" s="61"/>
      <c r="Q35" s="61">
        <v>0</v>
      </c>
      <c r="R35" s="70"/>
      <c r="S35" s="61"/>
      <c r="T35" s="61">
        <v>0</v>
      </c>
      <c r="U35" s="70"/>
      <c r="V35" s="61"/>
      <c r="W35" s="61">
        <v>0</v>
      </c>
      <c r="X35" s="70"/>
      <c r="Y35" s="61"/>
      <c r="Z35" s="61">
        <v>0</v>
      </c>
      <c r="AA35" s="70"/>
      <c r="AB35" s="61"/>
      <c r="AC35" s="61">
        <v>0</v>
      </c>
      <c r="AD35" s="70"/>
      <c r="AE35" s="61"/>
      <c r="AF35" s="61">
        <v>0</v>
      </c>
      <c r="AG35" s="70">
        <v>571.89</v>
      </c>
      <c r="AH35" s="70"/>
      <c r="AI35" s="62">
        <v>571.89</v>
      </c>
    </row>
    <row r="36" spans="1:35" x14ac:dyDescent="0.15">
      <c r="A36" s="48"/>
      <c r="B36" s="58" t="s">
        <v>6880</v>
      </c>
      <c r="C36" s="70"/>
      <c r="D36" s="61"/>
      <c r="E36" s="61">
        <v>0</v>
      </c>
      <c r="F36" s="70"/>
      <c r="G36" s="61">
        <v>1311.15</v>
      </c>
      <c r="H36" s="61">
        <v>-1311.15</v>
      </c>
      <c r="I36" s="70"/>
      <c r="J36" s="61"/>
      <c r="K36" s="61">
        <v>0</v>
      </c>
      <c r="L36" s="70"/>
      <c r="M36" s="61"/>
      <c r="N36" s="61">
        <v>0</v>
      </c>
      <c r="O36" s="70"/>
      <c r="P36" s="61"/>
      <c r="Q36" s="61">
        <v>0</v>
      </c>
      <c r="R36" s="70"/>
      <c r="S36" s="61"/>
      <c r="T36" s="61">
        <v>0</v>
      </c>
      <c r="U36" s="70"/>
      <c r="V36" s="61"/>
      <c r="W36" s="61">
        <v>0</v>
      </c>
      <c r="X36" s="70"/>
      <c r="Y36" s="61"/>
      <c r="Z36" s="61">
        <v>0</v>
      </c>
      <c r="AA36" s="70"/>
      <c r="AB36" s="61"/>
      <c r="AC36" s="61">
        <v>0</v>
      </c>
      <c r="AD36" s="70"/>
      <c r="AE36" s="61"/>
      <c r="AF36" s="61">
        <v>0</v>
      </c>
      <c r="AG36" s="70"/>
      <c r="AH36" s="70">
        <v>1311.15</v>
      </c>
      <c r="AI36" s="62">
        <v>-1311.15</v>
      </c>
    </row>
    <row r="37" spans="1:35" x14ac:dyDescent="0.15">
      <c r="A37" s="48"/>
      <c r="B37" s="58" t="s">
        <v>6881</v>
      </c>
      <c r="C37" s="70"/>
      <c r="D37" s="61"/>
      <c r="E37" s="61">
        <v>0</v>
      </c>
      <c r="F37" s="70"/>
      <c r="G37" s="61">
        <v>1347.28</v>
      </c>
      <c r="H37" s="61">
        <v>-1347.28</v>
      </c>
      <c r="I37" s="70"/>
      <c r="J37" s="61"/>
      <c r="K37" s="61">
        <v>0</v>
      </c>
      <c r="L37" s="70"/>
      <c r="M37" s="61"/>
      <c r="N37" s="61">
        <v>0</v>
      </c>
      <c r="O37" s="70"/>
      <c r="P37" s="61"/>
      <c r="Q37" s="61">
        <v>0</v>
      </c>
      <c r="R37" s="70"/>
      <c r="S37" s="61"/>
      <c r="T37" s="61">
        <v>0</v>
      </c>
      <c r="U37" s="70"/>
      <c r="V37" s="61"/>
      <c r="W37" s="61">
        <v>0</v>
      </c>
      <c r="X37" s="70"/>
      <c r="Y37" s="61"/>
      <c r="Z37" s="61">
        <v>0</v>
      </c>
      <c r="AA37" s="70"/>
      <c r="AB37" s="61"/>
      <c r="AC37" s="61">
        <v>0</v>
      </c>
      <c r="AD37" s="70"/>
      <c r="AE37" s="61"/>
      <c r="AF37" s="61">
        <v>0</v>
      </c>
      <c r="AG37" s="70"/>
      <c r="AH37" s="70">
        <v>1347.28</v>
      </c>
      <c r="AI37" s="62">
        <v>-1347.28</v>
      </c>
    </row>
    <row r="38" spans="1:35" x14ac:dyDescent="0.15">
      <c r="A38" s="48"/>
      <c r="B38" s="58" t="s">
        <v>6882</v>
      </c>
      <c r="C38" s="70"/>
      <c r="D38" s="61"/>
      <c r="E38" s="61">
        <v>0</v>
      </c>
      <c r="F38" s="70">
        <v>601.51</v>
      </c>
      <c r="G38" s="61"/>
      <c r="H38" s="61">
        <v>601.51</v>
      </c>
      <c r="I38" s="70"/>
      <c r="J38" s="61"/>
      <c r="K38" s="61">
        <v>0</v>
      </c>
      <c r="L38" s="70"/>
      <c r="M38" s="61"/>
      <c r="N38" s="61">
        <v>0</v>
      </c>
      <c r="O38" s="70"/>
      <c r="P38" s="61"/>
      <c r="Q38" s="61">
        <v>0</v>
      </c>
      <c r="R38" s="70"/>
      <c r="S38" s="61"/>
      <c r="T38" s="61">
        <v>0</v>
      </c>
      <c r="U38" s="70"/>
      <c r="V38" s="61"/>
      <c r="W38" s="61">
        <v>0</v>
      </c>
      <c r="X38" s="70"/>
      <c r="Y38" s="61"/>
      <c r="Z38" s="61">
        <v>0</v>
      </c>
      <c r="AA38" s="70"/>
      <c r="AB38" s="61"/>
      <c r="AC38" s="61">
        <v>0</v>
      </c>
      <c r="AD38" s="70"/>
      <c r="AE38" s="61"/>
      <c r="AF38" s="61">
        <v>0</v>
      </c>
      <c r="AG38" s="70">
        <v>601.51</v>
      </c>
      <c r="AH38" s="70"/>
      <c r="AI38" s="62">
        <v>601.51</v>
      </c>
    </row>
    <row r="39" spans="1:35" x14ac:dyDescent="0.15">
      <c r="A39" s="48"/>
      <c r="B39" s="58" t="s">
        <v>6883</v>
      </c>
      <c r="C39" s="70"/>
      <c r="D39" s="61"/>
      <c r="E39" s="61">
        <v>0</v>
      </c>
      <c r="F39" s="70"/>
      <c r="G39" s="61">
        <v>1377.32</v>
      </c>
      <c r="H39" s="61">
        <v>-1377.32</v>
      </c>
      <c r="I39" s="70"/>
      <c r="J39" s="61"/>
      <c r="K39" s="61">
        <v>0</v>
      </c>
      <c r="L39" s="70"/>
      <c r="M39" s="61"/>
      <c r="N39" s="61">
        <v>0</v>
      </c>
      <c r="O39" s="70"/>
      <c r="P39" s="61"/>
      <c r="Q39" s="61">
        <v>0</v>
      </c>
      <c r="R39" s="70"/>
      <c r="S39" s="61"/>
      <c r="T39" s="61">
        <v>0</v>
      </c>
      <c r="U39" s="70"/>
      <c r="V39" s="61"/>
      <c r="W39" s="61">
        <v>0</v>
      </c>
      <c r="X39" s="70"/>
      <c r="Y39" s="61"/>
      <c r="Z39" s="61">
        <v>0</v>
      </c>
      <c r="AA39" s="70"/>
      <c r="AB39" s="61"/>
      <c r="AC39" s="61">
        <v>0</v>
      </c>
      <c r="AD39" s="70"/>
      <c r="AE39" s="61"/>
      <c r="AF39" s="61">
        <v>0</v>
      </c>
      <c r="AG39" s="70"/>
      <c r="AH39" s="70">
        <v>1377.32</v>
      </c>
      <c r="AI39" s="62">
        <v>-1377.32</v>
      </c>
    </row>
    <row r="40" spans="1:35" x14ac:dyDescent="0.15">
      <c r="A40" s="48"/>
      <c r="B40" s="58" t="s">
        <v>6884</v>
      </c>
      <c r="C40" s="70"/>
      <c r="D40" s="61"/>
      <c r="E40" s="61">
        <v>0</v>
      </c>
      <c r="F40" s="70">
        <v>4282.91</v>
      </c>
      <c r="G40" s="61"/>
      <c r="H40" s="61">
        <v>4282.91</v>
      </c>
      <c r="I40" s="70"/>
      <c r="J40" s="61"/>
      <c r="K40" s="61">
        <v>0</v>
      </c>
      <c r="L40" s="70"/>
      <c r="M40" s="61"/>
      <c r="N40" s="61">
        <v>0</v>
      </c>
      <c r="O40" s="70"/>
      <c r="P40" s="61"/>
      <c r="Q40" s="61">
        <v>0</v>
      </c>
      <c r="R40" s="70"/>
      <c r="S40" s="61"/>
      <c r="T40" s="61">
        <v>0</v>
      </c>
      <c r="U40" s="70"/>
      <c r="V40" s="61"/>
      <c r="W40" s="61">
        <v>0</v>
      </c>
      <c r="X40" s="70"/>
      <c r="Y40" s="61"/>
      <c r="Z40" s="61">
        <v>0</v>
      </c>
      <c r="AA40" s="70"/>
      <c r="AB40" s="61"/>
      <c r="AC40" s="61">
        <v>0</v>
      </c>
      <c r="AD40" s="70">
        <v>1398.5</v>
      </c>
      <c r="AE40" s="61"/>
      <c r="AF40" s="61">
        <v>1398.5</v>
      </c>
      <c r="AG40" s="70">
        <v>5681.41</v>
      </c>
      <c r="AH40" s="70"/>
      <c r="AI40" s="62">
        <v>5681.41</v>
      </c>
    </row>
    <row r="41" spans="1:35" x14ac:dyDescent="0.15">
      <c r="A41" s="48"/>
      <c r="B41" s="58" t="s">
        <v>6885</v>
      </c>
      <c r="C41" s="70"/>
      <c r="D41" s="61"/>
      <c r="E41" s="61">
        <v>0</v>
      </c>
      <c r="F41" s="70">
        <v>571.11</v>
      </c>
      <c r="G41" s="61"/>
      <c r="H41" s="61">
        <v>571.11</v>
      </c>
      <c r="I41" s="70"/>
      <c r="J41" s="61"/>
      <c r="K41" s="61">
        <v>0</v>
      </c>
      <c r="L41" s="70"/>
      <c r="M41" s="61"/>
      <c r="N41" s="61">
        <v>0</v>
      </c>
      <c r="O41" s="70"/>
      <c r="P41" s="61"/>
      <c r="Q41" s="61">
        <v>0</v>
      </c>
      <c r="R41" s="70"/>
      <c r="S41" s="61"/>
      <c r="T41" s="61">
        <v>0</v>
      </c>
      <c r="U41" s="70"/>
      <c r="V41" s="61"/>
      <c r="W41" s="61">
        <v>0</v>
      </c>
      <c r="X41" s="70"/>
      <c r="Y41" s="61"/>
      <c r="Z41" s="61">
        <v>0</v>
      </c>
      <c r="AA41" s="70"/>
      <c r="AB41" s="61"/>
      <c r="AC41" s="61">
        <v>0</v>
      </c>
      <c r="AD41" s="70"/>
      <c r="AE41" s="61"/>
      <c r="AF41" s="61">
        <v>0</v>
      </c>
      <c r="AG41" s="70">
        <v>571.11</v>
      </c>
      <c r="AH41" s="70"/>
      <c r="AI41" s="62">
        <v>571.11</v>
      </c>
    </row>
    <row r="42" spans="1:35" x14ac:dyDescent="0.15">
      <c r="A42" s="45" t="s">
        <v>6886</v>
      </c>
      <c r="B42" s="46"/>
      <c r="C42" s="69"/>
      <c r="D42" s="56"/>
      <c r="E42" s="56">
        <v>0</v>
      </c>
      <c r="F42" s="69">
        <v>83280.23</v>
      </c>
      <c r="G42" s="56">
        <v>5405.5999999999995</v>
      </c>
      <c r="H42" s="56">
        <v>77874.62999999999</v>
      </c>
      <c r="I42" s="69"/>
      <c r="J42" s="56"/>
      <c r="K42" s="56">
        <v>0</v>
      </c>
      <c r="L42" s="69">
        <v>14389.81</v>
      </c>
      <c r="M42" s="56"/>
      <c r="N42" s="56">
        <v>14389.81</v>
      </c>
      <c r="O42" s="69"/>
      <c r="P42" s="56"/>
      <c r="Q42" s="56">
        <v>0</v>
      </c>
      <c r="R42" s="69">
        <v>106370.56</v>
      </c>
      <c r="S42" s="56"/>
      <c r="T42" s="56">
        <v>106370.56</v>
      </c>
      <c r="U42" s="69"/>
      <c r="V42" s="56"/>
      <c r="W42" s="56">
        <v>0</v>
      </c>
      <c r="X42" s="69">
        <v>110172.44</v>
      </c>
      <c r="Y42" s="56"/>
      <c r="Z42" s="56">
        <v>110172.44</v>
      </c>
      <c r="AA42" s="69"/>
      <c r="AB42" s="56"/>
      <c r="AC42" s="56">
        <v>0</v>
      </c>
      <c r="AD42" s="69">
        <v>48647.8</v>
      </c>
      <c r="AE42" s="56"/>
      <c r="AF42" s="56">
        <v>48647.8</v>
      </c>
      <c r="AG42" s="69">
        <v>362860.83999999997</v>
      </c>
      <c r="AH42" s="69">
        <v>5405.5999999999995</v>
      </c>
      <c r="AI42" s="57">
        <v>357455.24</v>
      </c>
    </row>
    <row r="43" spans="1:35" x14ac:dyDescent="0.15">
      <c r="A43" s="53">
        <v>43221</v>
      </c>
      <c r="B43" s="45" t="s">
        <v>6887</v>
      </c>
      <c r="C43" s="69"/>
      <c r="D43" s="56"/>
      <c r="E43" s="56">
        <v>0</v>
      </c>
      <c r="F43" s="69"/>
      <c r="G43" s="56">
        <v>25263.84</v>
      </c>
      <c r="H43" s="56">
        <v>-25263.84</v>
      </c>
      <c r="I43" s="69"/>
      <c r="J43" s="56"/>
      <c r="K43" s="56">
        <v>0</v>
      </c>
      <c r="L43" s="69"/>
      <c r="M43" s="56">
        <v>5600.93</v>
      </c>
      <c r="N43" s="56">
        <v>-5600.93</v>
      </c>
      <c r="O43" s="69"/>
      <c r="P43" s="56"/>
      <c r="Q43" s="56">
        <v>0</v>
      </c>
      <c r="R43" s="69"/>
      <c r="S43" s="56">
        <v>37641.440000000002</v>
      </c>
      <c r="T43" s="56">
        <v>-37641.440000000002</v>
      </c>
      <c r="U43" s="69"/>
      <c r="V43" s="56"/>
      <c r="W43" s="56">
        <v>0</v>
      </c>
      <c r="X43" s="69"/>
      <c r="Y43" s="56">
        <v>39064.14</v>
      </c>
      <c r="Z43" s="56">
        <v>-39064.14</v>
      </c>
      <c r="AA43" s="69"/>
      <c r="AB43" s="56"/>
      <c r="AC43" s="56">
        <v>0</v>
      </c>
      <c r="AD43" s="69"/>
      <c r="AE43" s="56">
        <v>16660.91</v>
      </c>
      <c r="AF43" s="56">
        <v>-16660.91</v>
      </c>
      <c r="AG43" s="69"/>
      <c r="AH43" s="69">
        <v>124231.26000000001</v>
      </c>
      <c r="AI43" s="57">
        <v>-124231.26000000001</v>
      </c>
    </row>
    <row r="44" spans="1:35" x14ac:dyDescent="0.15">
      <c r="A44" s="45" t="s">
        <v>6888</v>
      </c>
      <c r="B44" s="46"/>
      <c r="C44" s="69"/>
      <c r="D44" s="56"/>
      <c r="E44" s="56">
        <v>0</v>
      </c>
      <c r="F44" s="69"/>
      <c r="G44" s="56">
        <v>25263.84</v>
      </c>
      <c r="H44" s="56">
        <v>-25263.84</v>
      </c>
      <c r="I44" s="69"/>
      <c r="J44" s="56"/>
      <c r="K44" s="56">
        <v>0</v>
      </c>
      <c r="L44" s="69"/>
      <c r="M44" s="56">
        <v>5600.93</v>
      </c>
      <c r="N44" s="56">
        <v>-5600.93</v>
      </c>
      <c r="O44" s="69"/>
      <c r="P44" s="56"/>
      <c r="Q44" s="56">
        <v>0</v>
      </c>
      <c r="R44" s="69"/>
      <c r="S44" s="56">
        <v>37641.440000000002</v>
      </c>
      <c r="T44" s="56">
        <v>-37641.440000000002</v>
      </c>
      <c r="U44" s="69"/>
      <c r="V44" s="56"/>
      <c r="W44" s="56">
        <v>0</v>
      </c>
      <c r="X44" s="69"/>
      <c r="Y44" s="56">
        <v>39064.14</v>
      </c>
      <c r="Z44" s="56">
        <v>-39064.14</v>
      </c>
      <c r="AA44" s="69"/>
      <c r="AB44" s="56"/>
      <c r="AC44" s="56">
        <v>0</v>
      </c>
      <c r="AD44" s="69"/>
      <c r="AE44" s="56">
        <v>16660.91</v>
      </c>
      <c r="AF44" s="56">
        <v>-16660.91</v>
      </c>
      <c r="AG44" s="69"/>
      <c r="AH44" s="69">
        <v>124231.26000000001</v>
      </c>
      <c r="AI44" s="57">
        <v>-124231.26000000001</v>
      </c>
    </row>
    <row r="45" spans="1:35" x14ac:dyDescent="0.15">
      <c r="A45" s="53">
        <v>43251</v>
      </c>
      <c r="B45" s="45" t="s">
        <v>6889</v>
      </c>
      <c r="C45" s="69"/>
      <c r="D45" s="56"/>
      <c r="E45" s="56">
        <v>0</v>
      </c>
      <c r="F45" s="69">
        <v>30984.83</v>
      </c>
      <c r="G45" s="56"/>
      <c r="H45" s="56">
        <v>30984.83</v>
      </c>
      <c r="I45" s="69"/>
      <c r="J45" s="56"/>
      <c r="K45" s="56">
        <v>0</v>
      </c>
      <c r="L45" s="69">
        <v>7732.59</v>
      </c>
      <c r="M45" s="56"/>
      <c r="N45" s="56">
        <v>7732.59</v>
      </c>
      <c r="O45" s="69"/>
      <c r="P45" s="56"/>
      <c r="Q45" s="56">
        <v>0</v>
      </c>
      <c r="R45" s="69">
        <v>47361.919999999998</v>
      </c>
      <c r="S45" s="56"/>
      <c r="T45" s="56">
        <v>47361.919999999998</v>
      </c>
      <c r="U45" s="69"/>
      <c r="V45" s="56"/>
      <c r="W45" s="56">
        <v>0</v>
      </c>
      <c r="X45" s="69">
        <v>53982.75</v>
      </c>
      <c r="Y45" s="56"/>
      <c r="Z45" s="56">
        <v>53982.75</v>
      </c>
      <c r="AA45" s="69"/>
      <c r="AB45" s="56"/>
      <c r="AC45" s="56">
        <v>0</v>
      </c>
      <c r="AD45" s="69">
        <v>20906.93</v>
      </c>
      <c r="AE45" s="56"/>
      <c r="AF45" s="56">
        <v>20906.93</v>
      </c>
      <c r="AG45" s="69">
        <v>160969.01999999999</v>
      </c>
      <c r="AH45" s="69"/>
      <c r="AI45" s="57">
        <v>160969.01999999999</v>
      </c>
    </row>
    <row r="46" spans="1:35" x14ac:dyDescent="0.15">
      <c r="A46" s="48"/>
      <c r="B46" s="58" t="s">
        <v>6890</v>
      </c>
      <c r="C46" s="70"/>
      <c r="D46" s="61"/>
      <c r="E46" s="61">
        <v>0</v>
      </c>
      <c r="F46" s="70">
        <v>44160.85</v>
      </c>
      <c r="G46" s="61"/>
      <c r="H46" s="61">
        <v>44160.85</v>
      </c>
      <c r="I46" s="70"/>
      <c r="J46" s="61"/>
      <c r="K46" s="61">
        <v>0</v>
      </c>
      <c r="L46" s="70">
        <v>10534.42</v>
      </c>
      <c r="M46" s="61"/>
      <c r="N46" s="61">
        <v>10534.42</v>
      </c>
      <c r="O46" s="70"/>
      <c r="P46" s="61"/>
      <c r="Q46" s="61">
        <v>0</v>
      </c>
      <c r="R46" s="70">
        <v>68361</v>
      </c>
      <c r="S46" s="61"/>
      <c r="T46" s="61">
        <v>68361</v>
      </c>
      <c r="U46" s="70"/>
      <c r="V46" s="61"/>
      <c r="W46" s="61">
        <v>0</v>
      </c>
      <c r="X46" s="70">
        <v>75187.460000000006</v>
      </c>
      <c r="Y46" s="61"/>
      <c r="Z46" s="61">
        <v>75187.460000000006</v>
      </c>
      <c r="AA46" s="70"/>
      <c r="AB46" s="61"/>
      <c r="AC46" s="61">
        <v>0</v>
      </c>
      <c r="AD46" s="70">
        <v>30595.38</v>
      </c>
      <c r="AE46" s="61"/>
      <c r="AF46" s="61">
        <v>30595.38</v>
      </c>
      <c r="AG46" s="70">
        <v>228839.11</v>
      </c>
      <c r="AH46" s="70"/>
      <c r="AI46" s="62">
        <v>228839.11</v>
      </c>
    </row>
    <row r="47" spans="1:35" x14ac:dyDescent="0.15">
      <c r="A47" s="48"/>
      <c r="B47" s="58" t="s">
        <v>6891</v>
      </c>
      <c r="C47" s="70"/>
      <c r="D47" s="61"/>
      <c r="E47" s="61">
        <v>0</v>
      </c>
      <c r="F47" s="70"/>
      <c r="G47" s="61">
        <v>1292.5999999999999</v>
      </c>
      <c r="H47" s="61">
        <v>-1292.5999999999999</v>
      </c>
      <c r="I47" s="70"/>
      <c r="J47" s="61"/>
      <c r="K47" s="61">
        <v>0</v>
      </c>
      <c r="L47" s="70"/>
      <c r="M47" s="61"/>
      <c r="N47" s="61">
        <v>0</v>
      </c>
      <c r="O47" s="70"/>
      <c r="P47" s="61"/>
      <c r="Q47" s="61">
        <v>0</v>
      </c>
      <c r="R47" s="70"/>
      <c r="S47" s="61"/>
      <c r="T47" s="61">
        <v>0</v>
      </c>
      <c r="U47" s="70"/>
      <c r="V47" s="61"/>
      <c r="W47" s="61">
        <v>0</v>
      </c>
      <c r="X47" s="70"/>
      <c r="Y47" s="61"/>
      <c r="Z47" s="61">
        <v>0</v>
      </c>
      <c r="AA47" s="70"/>
      <c r="AB47" s="61"/>
      <c r="AC47" s="61">
        <v>0</v>
      </c>
      <c r="AD47" s="70"/>
      <c r="AE47" s="61"/>
      <c r="AF47" s="61">
        <v>0</v>
      </c>
      <c r="AG47" s="70"/>
      <c r="AH47" s="70">
        <v>1292.5999999999999</v>
      </c>
      <c r="AI47" s="62">
        <v>-1292.5999999999999</v>
      </c>
    </row>
    <row r="48" spans="1:35" x14ac:dyDescent="0.15">
      <c r="A48" s="48"/>
      <c r="B48" s="58" t="s">
        <v>6892</v>
      </c>
      <c r="C48" s="70"/>
      <c r="D48" s="61"/>
      <c r="E48" s="61">
        <v>0</v>
      </c>
      <c r="F48" s="70"/>
      <c r="G48" s="61">
        <v>200.1</v>
      </c>
      <c r="H48" s="61">
        <v>-200.1</v>
      </c>
      <c r="I48" s="70"/>
      <c r="J48" s="61"/>
      <c r="K48" s="61">
        <v>0</v>
      </c>
      <c r="L48" s="70"/>
      <c r="M48" s="61"/>
      <c r="N48" s="61">
        <v>0</v>
      </c>
      <c r="O48" s="70"/>
      <c r="P48" s="61"/>
      <c r="Q48" s="61">
        <v>0</v>
      </c>
      <c r="R48" s="70"/>
      <c r="S48" s="61"/>
      <c r="T48" s="61">
        <v>0</v>
      </c>
      <c r="U48" s="70"/>
      <c r="V48" s="61"/>
      <c r="W48" s="61">
        <v>0</v>
      </c>
      <c r="X48" s="70"/>
      <c r="Y48" s="61"/>
      <c r="Z48" s="61">
        <v>0</v>
      </c>
      <c r="AA48" s="70"/>
      <c r="AB48" s="61"/>
      <c r="AC48" s="61">
        <v>0</v>
      </c>
      <c r="AD48" s="70"/>
      <c r="AE48" s="61"/>
      <c r="AF48" s="61">
        <v>0</v>
      </c>
      <c r="AG48" s="70"/>
      <c r="AH48" s="70">
        <v>200.1</v>
      </c>
      <c r="AI48" s="62">
        <v>-200.1</v>
      </c>
    </row>
    <row r="49" spans="1:35" x14ac:dyDescent="0.15">
      <c r="A49" s="48"/>
      <c r="B49" s="58" t="s">
        <v>6893</v>
      </c>
      <c r="C49" s="70"/>
      <c r="D49" s="61"/>
      <c r="E49" s="61">
        <v>0</v>
      </c>
      <c r="F49" s="70">
        <v>214.3</v>
      </c>
      <c r="G49" s="61"/>
      <c r="H49" s="61">
        <v>214.3</v>
      </c>
      <c r="I49" s="70"/>
      <c r="J49" s="61"/>
      <c r="K49" s="61">
        <v>0</v>
      </c>
      <c r="L49" s="70"/>
      <c r="M49" s="61"/>
      <c r="N49" s="61">
        <v>0</v>
      </c>
      <c r="O49" s="70"/>
      <c r="P49" s="61"/>
      <c r="Q49" s="61">
        <v>0</v>
      </c>
      <c r="R49" s="70"/>
      <c r="S49" s="61"/>
      <c r="T49" s="61">
        <v>0</v>
      </c>
      <c r="U49" s="70"/>
      <c r="V49" s="61"/>
      <c r="W49" s="61">
        <v>0</v>
      </c>
      <c r="X49" s="70"/>
      <c r="Y49" s="61"/>
      <c r="Z49" s="61">
        <v>0</v>
      </c>
      <c r="AA49" s="70"/>
      <c r="AB49" s="61"/>
      <c r="AC49" s="61">
        <v>0</v>
      </c>
      <c r="AD49" s="70"/>
      <c r="AE49" s="61"/>
      <c r="AF49" s="61">
        <v>0</v>
      </c>
      <c r="AG49" s="70">
        <v>214.3</v>
      </c>
      <c r="AH49" s="70"/>
      <c r="AI49" s="62">
        <v>214.3</v>
      </c>
    </row>
    <row r="50" spans="1:35" x14ac:dyDescent="0.15">
      <c r="A50" s="48"/>
      <c r="B50" s="58" t="s">
        <v>6894</v>
      </c>
      <c r="C50" s="70"/>
      <c r="D50" s="61"/>
      <c r="E50" s="61">
        <v>0</v>
      </c>
      <c r="F50" s="70">
        <v>905.63</v>
      </c>
      <c r="G50" s="61"/>
      <c r="H50" s="61">
        <v>905.63</v>
      </c>
      <c r="I50" s="70"/>
      <c r="J50" s="61"/>
      <c r="K50" s="61">
        <v>0</v>
      </c>
      <c r="L50" s="70"/>
      <c r="M50" s="61"/>
      <c r="N50" s="61">
        <v>0</v>
      </c>
      <c r="O50" s="70"/>
      <c r="P50" s="61"/>
      <c r="Q50" s="61">
        <v>0</v>
      </c>
      <c r="R50" s="70"/>
      <c r="S50" s="61"/>
      <c r="T50" s="61">
        <v>0</v>
      </c>
      <c r="U50" s="70"/>
      <c r="V50" s="61"/>
      <c r="W50" s="61">
        <v>0</v>
      </c>
      <c r="X50" s="70"/>
      <c r="Y50" s="61"/>
      <c r="Z50" s="61">
        <v>0</v>
      </c>
      <c r="AA50" s="70"/>
      <c r="AB50" s="61"/>
      <c r="AC50" s="61">
        <v>0</v>
      </c>
      <c r="AD50" s="70"/>
      <c r="AE50" s="61"/>
      <c r="AF50" s="61">
        <v>0</v>
      </c>
      <c r="AG50" s="70">
        <v>905.63</v>
      </c>
      <c r="AH50" s="70"/>
      <c r="AI50" s="62">
        <v>905.63</v>
      </c>
    </row>
    <row r="51" spans="1:35" x14ac:dyDescent="0.15">
      <c r="A51" s="48"/>
      <c r="B51" s="58" t="s">
        <v>6895</v>
      </c>
      <c r="C51" s="70"/>
      <c r="D51" s="61"/>
      <c r="E51" s="61">
        <v>0</v>
      </c>
      <c r="F51" s="70">
        <v>3018.75</v>
      </c>
      <c r="G51" s="61"/>
      <c r="H51" s="61">
        <v>3018.75</v>
      </c>
      <c r="I51" s="70"/>
      <c r="J51" s="61"/>
      <c r="K51" s="61">
        <v>0</v>
      </c>
      <c r="L51" s="70"/>
      <c r="M51" s="61"/>
      <c r="N51" s="61">
        <v>0</v>
      </c>
      <c r="O51" s="70"/>
      <c r="P51" s="61"/>
      <c r="Q51" s="61">
        <v>0</v>
      </c>
      <c r="R51" s="70"/>
      <c r="S51" s="61"/>
      <c r="T51" s="61">
        <v>0</v>
      </c>
      <c r="U51" s="70"/>
      <c r="V51" s="61"/>
      <c r="W51" s="61">
        <v>0</v>
      </c>
      <c r="X51" s="70"/>
      <c r="Y51" s="61"/>
      <c r="Z51" s="61">
        <v>0</v>
      </c>
      <c r="AA51" s="70"/>
      <c r="AB51" s="61"/>
      <c r="AC51" s="61">
        <v>0</v>
      </c>
      <c r="AD51" s="70"/>
      <c r="AE51" s="61"/>
      <c r="AF51" s="61">
        <v>0</v>
      </c>
      <c r="AG51" s="70">
        <v>3018.75</v>
      </c>
      <c r="AH51" s="70"/>
      <c r="AI51" s="62">
        <v>3018.75</v>
      </c>
    </row>
    <row r="52" spans="1:35" x14ac:dyDescent="0.15">
      <c r="A52" s="48"/>
      <c r="B52" s="58" t="s">
        <v>6896</v>
      </c>
      <c r="C52" s="70"/>
      <c r="D52" s="61"/>
      <c r="E52" s="61">
        <v>0</v>
      </c>
      <c r="F52" s="70">
        <v>2418.2600000000002</v>
      </c>
      <c r="G52" s="61"/>
      <c r="H52" s="61">
        <v>2418.2600000000002</v>
      </c>
      <c r="I52" s="70"/>
      <c r="J52" s="61"/>
      <c r="K52" s="61">
        <v>0</v>
      </c>
      <c r="L52" s="70"/>
      <c r="M52" s="61"/>
      <c r="N52" s="61">
        <v>0</v>
      </c>
      <c r="O52" s="70"/>
      <c r="P52" s="61"/>
      <c r="Q52" s="61">
        <v>0</v>
      </c>
      <c r="R52" s="70"/>
      <c r="S52" s="61"/>
      <c r="T52" s="61">
        <v>0</v>
      </c>
      <c r="U52" s="70"/>
      <c r="V52" s="61"/>
      <c r="W52" s="61">
        <v>0</v>
      </c>
      <c r="X52" s="70"/>
      <c r="Y52" s="61"/>
      <c r="Z52" s="61">
        <v>0</v>
      </c>
      <c r="AA52" s="70"/>
      <c r="AB52" s="61"/>
      <c r="AC52" s="61">
        <v>0</v>
      </c>
      <c r="AD52" s="70"/>
      <c r="AE52" s="61"/>
      <c r="AF52" s="61">
        <v>0</v>
      </c>
      <c r="AG52" s="70">
        <v>2418.2600000000002</v>
      </c>
      <c r="AH52" s="70"/>
      <c r="AI52" s="62">
        <v>2418.2600000000002</v>
      </c>
    </row>
    <row r="53" spans="1:35" x14ac:dyDescent="0.15">
      <c r="A53" s="48"/>
      <c r="B53" s="58" t="s">
        <v>6897</v>
      </c>
      <c r="C53" s="70"/>
      <c r="D53" s="61"/>
      <c r="E53" s="61">
        <v>0</v>
      </c>
      <c r="F53" s="70">
        <v>626.35</v>
      </c>
      <c r="G53" s="61"/>
      <c r="H53" s="61">
        <v>626.35</v>
      </c>
      <c r="I53" s="70"/>
      <c r="J53" s="61"/>
      <c r="K53" s="61">
        <v>0</v>
      </c>
      <c r="L53" s="70"/>
      <c r="M53" s="61"/>
      <c r="N53" s="61">
        <v>0</v>
      </c>
      <c r="O53" s="70"/>
      <c r="P53" s="61"/>
      <c r="Q53" s="61">
        <v>0</v>
      </c>
      <c r="R53" s="70"/>
      <c r="S53" s="61"/>
      <c r="T53" s="61">
        <v>0</v>
      </c>
      <c r="U53" s="70"/>
      <c r="V53" s="61"/>
      <c r="W53" s="61">
        <v>0</v>
      </c>
      <c r="X53" s="70"/>
      <c r="Y53" s="61"/>
      <c r="Z53" s="61">
        <v>0</v>
      </c>
      <c r="AA53" s="70"/>
      <c r="AB53" s="61"/>
      <c r="AC53" s="61">
        <v>0</v>
      </c>
      <c r="AD53" s="70"/>
      <c r="AE53" s="61"/>
      <c r="AF53" s="61">
        <v>0</v>
      </c>
      <c r="AG53" s="70">
        <v>626.35</v>
      </c>
      <c r="AH53" s="70"/>
      <c r="AI53" s="62">
        <v>626.35</v>
      </c>
    </row>
    <row r="54" spans="1:35" x14ac:dyDescent="0.15">
      <c r="A54" s="48"/>
      <c r="B54" s="58" t="s">
        <v>6898</v>
      </c>
      <c r="C54" s="70"/>
      <c r="D54" s="61"/>
      <c r="E54" s="61">
        <v>0</v>
      </c>
      <c r="F54" s="70"/>
      <c r="G54" s="61">
        <v>1436.03</v>
      </c>
      <c r="H54" s="61">
        <v>-1436.03</v>
      </c>
      <c r="I54" s="70"/>
      <c r="J54" s="61"/>
      <c r="K54" s="61">
        <v>0</v>
      </c>
      <c r="L54" s="70"/>
      <c r="M54" s="61"/>
      <c r="N54" s="61">
        <v>0</v>
      </c>
      <c r="O54" s="70"/>
      <c r="P54" s="61"/>
      <c r="Q54" s="61">
        <v>0</v>
      </c>
      <c r="R54" s="70"/>
      <c r="S54" s="61"/>
      <c r="T54" s="61">
        <v>0</v>
      </c>
      <c r="U54" s="70"/>
      <c r="V54" s="61"/>
      <c r="W54" s="61">
        <v>0</v>
      </c>
      <c r="X54" s="70"/>
      <c r="Y54" s="61"/>
      <c r="Z54" s="61">
        <v>0</v>
      </c>
      <c r="AA54" s="70"/>
      <c r="AB54" s="61"/>
      <c r="AC54" s="61">
        <v>0</v>
      </c>
      <c r="AD54" s="70"/>
      <c r="AE54" s="61"/>
      <c r="AF54" s="61">
        <v>0</v>
      </c>
      <c r="AG54" s="70"/>
      <c r="AH54" s="70">
        <v>1436.03</v>
      </c>
      <c r="AI54" s="62">
        <v>-1436.03</v>
      </c>
    </row>
    <row r="55" spans="1:35" x14ac:dyDescent="0.15">
      <c r="A55" s="48"/>
      <c r="B55" s="58" t="s">
        <v>6899</v>
      </c>
      <c r="C55" s="70"/>
      <c r="D55" s="61"/>
      <c r="E55" s="61">
        <v>0</v>
      </c>
      <c r="F55" s="70"/>
      <c r="G55" s="61">
        <v>1475.58</v>
      </c>
      <c r="H55" s="61">
        <v>-1475.58</v>
      </c>
      <c r="I55" s="70"/>
      <c r="J55" s="61"/>
      <c r="K55" s="61">
        <v>0</v>
      </c>
      <c r="L55" s="70"/>
      <c r="M55" s="61"/>
      <c r="N55" s="61">
        <v>0</v>
      </c>
      <c r="O55" s="70"/>
      <c r="P55" s="61"/>
      <c r="Q55" s="61">
        <v>0</v>
      </c>
      <c r="R55" s="70"/>
      <c r="S55" s="61"/>
      <c r="T55" s="61">
        <v>0</v>
      </c>
      <c r="U55" s="70"/>
      <c r="V55" s="61"/>
      <c r="W55" s="61">
        <v>0</v>
      </c>
      <c r="X55" s="70"/>
      <c r="Y55" s="61"/>
      <c r="Z55" s="61">
        <v>0</v>
      </c>
      <c r="AA55" s="70"/>
      <c r="AB55" s="61"/>
      <c r="AC55" s="61">
        <v>0</v>
      </c>
      <c r="AD55" s="70"/>
      <c r="AE55" s="61"/>
      <c r="AF55" s="61">
        <v>0</v>
      </c>
      <c r="AG55" s="70"/>
      <c r="AH55" s="70">
        <v>1475.58</v>
      </c>
      <c r="AI55" s="62">
        <v>-1475.58</v>
      </c>
    </row>
    <row r="56" spans="1:35" x14ac:dyDescent="0.15">
      <c r="A56" s="48"/>
      <c r="B56" s="58" t="s">
        <v>6900</v>
      </c>
      <c r="C56" s="70"/>
      <c r="D56" s="61"/>
      <c r="E56" s="61">
        <v>0</v>
      </c>
      <c r="F56" s="70">
        <v>658.79</v>
      </c>
      <c r="G56" s="61"/>
      <c r="H56" s="61">
        <v>658.79</v>
      </c>
      <c r="I56" s="70"/>
      <c r="J56" s="61"/>
      <c r="K56" s="61">
        <v>0</v>
      </c>
      <c r="L56" s="70"/>
      <c r="M56" s="61"/>
      <c r="N56" s="61">
        <v>0</v>
      </c>
      <c r="O56" s="70"/>
      <c r="P56" s="61"/>
      <c r="Q56" s="61">
        <v>0</v>
      </c>
      <c r="R56" s="70"/>
      <c r="S56" s="61"/>
      <c r="T56" s="61">
        <v>0</v>
      </c>
      <c r="U56" s="70"/>
      <c r="V56" s="61"/>
      <c r="W56" s="61">
        <v>0</v>
      </c>
      <c r="X56" s="70"/>
      <c r="Y56" s="61"/>
      <c r="Z56" s="61">
        <v>0</v>
      </c>
      <c r="AA56" s="70"/>
      <c r="AB56" s="61"/>
      <c r="AC56" s="61">
        <v>0</v>
      </c>
      <c r="AD56" s="70"/>
      <c r="AE56" s="61"/>
      <c r="AF56" s="61">
        <v>0</v>
      </c>
      <c r="AG56" s="70">
        <v>658.79</v>
      </c>
      <c r="AH56" s="70"/>
      <c r="AI56" s="62">
        <v>658.79</v>
      </c>
    </row>
    <row r="57" spans="1:35" x14ac:dyDescent="0.15">
      <c r="A57" s="48"/>
      <c r="B57" s="58" t="s">
        <v>6901</v>
      </c>
      <c r="C57" s="70"/>
      <c r="D57" s="61"/>
      <c r="E57" s="61">
        <v>0</v>
      </c>
      <c r="F57" s="70"/>
      <c r="G57" s="61">
        <v>1508.5</v>
      </c>
      <c r="H57" s="61">
        <v>-1508.5</v>
      </c>
      <c r="I57" s="70"/>
      <c r="J57" s="61"/>
      <c r="K57" s="61">
        <v>0</v>
      </c>
      <c r="L57" s="70"/>
      <c r="M57" s="61"/>
      <c r="N57" s="61">
        <v>0</v>
      </c>
      <c r="O57" s="70"/>
      <c r="P57" s="61"/>
      <c r="Q57" s="61">
        <v>0</v>
      </c>
      <c r="R57" s="70"/>
      <c r="S57" s="61"/>
      <c r="T57" s="61">
        <v>0</v>
      </c>
      <c r="U57" s="70"/>
      <c r="V57" s="61"/>
      <c r="W57" s="61">
        <v>0</v>
      </c>
      <c r="X57" s="70"/>
      <c r="Y57" s="61"/>
      <c r="Z57" s="61">
        <v>0</v>
      </c>
      <c r="AA57" s="70"/>
      <c r="AB57" s="61"/>
      <c r="AC57" s="61">
        <v>0</v>
      </c>
      <c r="AD57" s="70"/>
      <c r="AE57" s="61"/>
      <c r="AF57" s="61">
        <v>0</v>
      </c>
      <c r="AG57" s="70"/>
      <c r="AH57" s="70">
        <v>1508.5</v>
      </c>
      <c r="AI57" s="62">
        <v>-1508.5</v>
      </c>
    </row>
    <row r="58" spans="1:35" x14ac:dyDescent="0.15">
      <c r="A58" s="48"/>
      <c r="B58" s="58" t="s">
        <v>6902</v>
      </c>
      <c r="C58" s="70"/>
      <c r="D58" s="61"/>
      <c r="E58" s="61">
        <v>0</v>
      </c>
      <c r="F58" s="70">
        <v>4690.8100000000004</v>
      </c>
      <c r="G58" s="61"/>
      <c r="H58" s="61">
        <v>4690.8100000000004</v>
      </c>
      <c r="I58" s="70"/>
      <c r="J58" s="61"/>
      <c r="K58" s="61">
        <v>0</v>
      </c>
      <c r="L58" s="70"/>
      <c r="M58" s="61"/>
      <c r="N58" s="61">
        <v>0</v>
      </c>
      <c r="O58" s="70"/>
      <c r="P58" s="61"/>
      <c r="Q58" s="61">
        <v>0</v>
      </c>
      <c r="R58" s="70"/>
      <c r="S58" s="61"/>
      <c r="T58" s="61">
        <v>0</v>
      </c>
      <c r="U58" s="70"/>
      <c r="V58" s="61"/>
      <c r="W58" s="61">
        <v>0</v>
      </c>
      <c r="X58" s="70"/>
      <c r="Y58" s="61"/>
      <c r="Z58" s="61">
        <v>0</v>
      </c>
      <c r="AA58" s="70"/>
      <c r="AB58" s="61"/>
      <c r="AC58" s="61">
        <v>0</v>
      </c>
      <c r="AD58" s="70">
        <v>1531.69</v>
      </c>
      <c r="AE58" s="61"/>
      <c r="AF58" s="61">
        <v>1531.69</v>
      </c>
      <c r="AG58" s="70">
        <v>6222.5</v>
      </c>
      <c r="AH58" s="70"/>
      <c r="AI58" s="62">
        <v>6222.5</v>
      </c>
    </row>
    <row r="59" spans="1:35" x14ac:dyDescent="0.15">
      <c r="A59" s="48"/>
      <c r="B59" s="58" t="s">
        <v>6903</v>
      </c>
      <c r="C59" s="70"/>
      <c r="D59" s="61"/>
      <c r="E59" s="61">
        <v>0</v>
      </c>
      <c r="F59" s="70">
        <v>382.59</v>
      </c>
      <c r="G59" s="61"/>
      <c r="H59" s="61">
        <v>382.59</v>
      </c>
      <c r="I59" s="70"/>
      <c r="J59" s="61"/>
      <c r="K59" s="61">
        <v>0</v>
      </c>
      <c r="L59" s="70"/>
      <c r="M59" s="61"/>
      <c r="N59" s="61">
        <v>0</v>
      </c>
      <c r="O59" s="70"/>
      <c r="P59" s="61"/>
      <c r="Q59" s="61">
        <v>0</v>
      </c>
      <c r="R59" s="70"/>
      <c r="S59" s="61"/>
      <c r="T59" s="61">
        <v>0</v>
      </c>
      <c r="U59" s="70"/>
      <c r="V59" s="61"/>
      <c r="W59" s="61">
        <v>0</v>
      </c>
      <c r="X59" s="70"/>
      <c r="Y59" s="61"/>
      <c r="Z59" s="61">
        <v>0</v>
      </c>
      <c r="AA59" s="70"/>
      <c r="AB59" s="61"/>
      <c r="AC59" s="61">
        <v>0</v>
      </c>
      <c r="AD59" s="70"/>
      <c r="AE59" s="61"/>
      <c r="AF59" s="61">
        <v>0</v>
      </c>
      <c r="AG59" s="70">
        <v>382.59</v>
      </c>
      <c r="AH59" s="70"/>
      <c r="AI59" s="62">
        <v>382.59</v>
      </c>
    </row>
    <row r="60" spans="1:35" x14ac:dyDescent="0.15">
      <c r="A60" s="45" t="s">
        <v>6904</v>
      </c>
      <c r="B60" s="46"/>
      <c r="C60" s="69"/>
      <c r="D60" s="56"/>
      <c r="E60" s="56">
        <v>0</v>
      </c>
      <c r="F60" s="69">
        <v>88061.159999999989</v>
      </c>
      <c r="G60" s="56">
        <v>5912.8099999999995</v>
      </c>
      <c r="H60" s="56">
        <v>82148.349999999991</v>
      </c>
      <c r="I60" s="69"/>
      <c r="J60" s="56"/>
      <c r="K60" s="56">
        <v>0</v>
      </c>
      <c r="L60" s="69">
        <v>18267.010000000002</v>
      </c>
      <c r="M60" s="56"/>
      <c r="N60" s="56">
        <v>18267.010000000002</v>
      </c>
      <c r="O60" s="69"/>
      <c r="P60" s="56"/>
      <c r="Q60" s="56">
        <v>0</v>
      </c>
      <c r="R60" s="69">
        <v>115722.92</v>
      </c>
      <c r="S60" s="56"/>
      <c r="T60" s="56">
        <v>115722.92</v>
      </c>
      <c r="U60" s="69"/>
      <c r="V60" s="56"/>
      <c r="W60" s="56">
        <v>0</v>
      </c>
      <c r="X60" s="69">
        <v>129170.21</v>
      </c>
      <c r="Y60" s="56"/>
      <c r="Z60" s="56">
        <v>129170.21</v>
      </c>
      <c r="AA60" s="69"/>
      <c r="AB60" s="56"/>
      <c r="AC60" s="56">
        <v>0</v>
      </c>
      <c r="AD60" s="69">
        <v>53034</v>
      </c>
      <c r="AE60" s="56"/>
      <c r="AF60" s="56">
        <v>53034</v>
      </c>
      <c r="AG60" s="69">
        <v>404255.3</v>
      </c>
      <c r="AH60" s="69">
        <v>5912.8099999999995</v>
      </c>
      <c r="AI60" s="57">
        <v>398342.49</v>
      </c>
    </row>
    <row r="61" spans="1:35" x14ac:dyDescent="0.15">
      <c r="A61" s="53">
        <v>43252</v>
      </c>
      <c r="B61" s="45" t="s">
        <v>6905</v>
      </c>
      <c r="C61" s="69"/>
      <c r="D61" s="56"/>
      <c r="E61" s="56">
        <v>0</v>
      </c>
      <c r="F61" s="69"/>
      <c r="G61" s="56">
        <v>30984.83</v>
      </c>
      <c r="H61" s="56">
        <v>-30984.83</v>
      </c>
      <c r="I61" s="69"/>
      <c r="J61" s="56"/>
      <c r="K61" s="56">
        <v>0</v>
      </c>
      <c r="L61" s="69"/>
      <c r="M61" s="56">
        <v>7732.59</v>
      </c>
      <c r="N61" s="56">
        <v>-7732.59</v>
      </c>
      <c r="O61" s="69"/>
      <c r="P61" s="56"/>
      <c r="Q61" s="56">
        <v>0</v>
      </c>
      <c r="R61" s="69"/>
      <c r="S61" s="56">
        <v>47361.919999999998</v>
      </c>
      <c r="T61" s="56">
        <v>-47361.919999999998</v>
      </c>
      <c r="U61" s="69"/>
      <c r="V61" s="56"/>
      <c r="W61" s="56">
        <v>0</v>
      </c>
      <c r="X61" s="69"/>
      <c r="Y61" s="56">
        <v>53982.75</v>
      </c>
      <c r="Z61" s="56">
        <v>-53982.75</v>
      </c>
      <c r="AA61" s="69"/>
      <c r="AB61" s="56"/>
      <c r="AC61" s="56">
        <v>0</v>
      </c>
      <c r="AD61" s="69"/>
      <c r="AE61" s="56">
        <v>20906.93</v>
      </c>
      <c r="AF61" s="56">
        <v>-20906.93</v>
      </c>
      <c r="AG61" s="69"/>
      <c r="AH61" s="69">
        <v>160969.01999999999</v>
      </c>
      <c r="AI61" s="57">
        <v>-160969.01999999999</v>
      </c>
    </row>
    <row r="62" spans="1:35" x14ac:dyDescent="0.15">
      <c r="A62" s="45" t="s">
        <v>6906</v>
      </c>
      <c r="B62" s="46"/>
      <c r="C62" s="69"/>
      <c r="D62" s="56"/>
      <c r="E62" s="56">
        <v>0</v>
      </c>
      <c r="F62" s="69"/>
      <c r="G62" s="56">
        <v>30984.83</v>
      </c>
      <c r="H62" s="56">
        <v>-30984.83</v>
      </c>
      <c r="I62" s="69"/>
      <c r="J62" s="56"/>
      <c r="K62" s="56">
        <v>0</v>
      </c>
      <c r="L62" s="69"/>
      <c r="M62" s="56">
        <v>7732.59</v>
      </c>
      <c r="N62" s="56">
        <v>-7732.59</v>
      </c>
      <c r="O62" s="69"/>
      <c r="P62" s="56"/>
      <c r="Q62" s="56">
        <v>0</v>
      </c>
      <c r="R62" s="69"/>
      <c r="S62" s="56">
        <v>47361.919999999998</v>
      </c>
      <c r="T62" s="56">
        <v>-47361.919999999998</v>
      </c>
      <c r="U62" s="69"/>
      <c r="V62" s="56"/>
      <c r="W62" s="56">
        <v>0</v>
      </c>
      <c r="X62" s="69"/>
      <c r="Y62" s="56">
        <v>53982.75</v>
      </c>
      <c r="Z62" s="56">
        <v>-53982.75</v>
      </c>
      <c r="AA62" s="69"/>
      <c r="AB62" s="56"/>
      <c r="AC62" s="56">
        <v>0</v>
      </c>
      <c r="AD62" s="69"/>
      <c r="AE62" s="56">
        <v>20906.93</v>
      </c>
      <c r="AF62" s="56">
        <v>-20906.93</v>
      </c>
      <c r="AG62" s="69"/>
      <c r="AH62" s="69">
        <v>160969.01999999999</v>
      </c>
      <c r="AI62" s="57">
        <v>-160969.01999999999</v>
      </c>
    </row>
    <row r="63" spans="1:35" x14ac:dyDescent="0.15">
      <c r="A63" s="53">
        <v>43281</v>
      </c>
      <c r="B63" s="45" t="s">
        <v>6907</v>
      </c>
      <c r="C63" s="69"/>
      <c r="D63" s="56"/>
      <c r="E63" s="56">
        <v>0</v>
      </c>
      <c r="F63" s="69">
        <v>11082.33</v>
      </c>
      <c r="G63" s="56"/>
      <c r="H63" s="56">
        <v>11082.33</v>
      </c>
      <c r="I63" s="69"/>
      <c r="J63" s="56"/>
      <c r="K63" s="56">
        <v>0</v>
      </c>
      <c r="L63" s="69">
        <v>2416.27</v>
      </c>
      <c r="M63" s="56"/>
      <c r="N63" s="56">
        <v>2416.27</v>
      </c>
      <c r="O63" s="69"/>
      <c r="P63" s="56"/>
      <c r="Q63" s="56">
        <v>0</v>
      </c>
      <c r="R63" s="69">
        <v>10337.06</v>
      </c>
      <c r="S63" s="56"/>
      <c r="T63" s="56">
        <v>10337.06</v>
      </c>
      <c r="U63" s="69"/>
      <c r="V63" s="56"/>
      <c r="W63" s="56">
        <v>0</v>
      </c>
      <c r="X63" s="69">
        <v>12880.26</v>
      </c>
      <c r="Y63" s="56"/>
      <c r="Z63" s="56">
        <v>12880.26</v>
      </c>
      <c r="AA63" s="69"/>
      <c r="AB63" s="56"/>
      <c r="AC63" s="56">
        <v>0</v>
      </c>
      <c r="AD63" s="69">
        <v>7992.82</v>
      </c>
      <c r="AE63" s="56"/>
      <c r="AF63" s="56">
        <v>7992.82</v>
      </c>
      <c r="AG63" s="69">
        <v>44708.74</v>
      </c>
      <c r="AH63" s="69"/>
      <c r="AI63" s="57">
        <v>44708.74</v>
      </c>
    </row>
    <row r="64" spans="1:35" x14ac:dyDescent="0.15">
      <c r="A64" s="48"/>
      <c r="B64" s="58" t="s">
        <v>6908</v>
      </c>
      <c r="C64" s="70"/>
      <c r="D64" s="61"/>
      <c r="E64" s="61">
        <v>0</v>
      </c>
      <c r="F64" s="70">
        <v>66912.539999999994</v>
      </c>
      <c r="G64" s="61"/>
      <c r="H64" s="61">
        <v>66912.539999999994</v>
      </c>
      <c r="I64" s="70"/>
      <c r="J64" s="61"/>
      <c r="K64" s="61">
        <v>0</v>
      </c>
      <c r="L64" s="70">
        <v>15964.98</v>
      </c>
      <c r="M64" s="61"/>
      <c r="N64" s="61">
        <v>15964.98</v>
      </c>
      <c r="O64" s="70"/>
      <c r="P64" s="61"/>
      <c r="Q64" s="61">
        <v>0</v>
      </c>
      <c r="R64" s="70">
        <v>86137.42</v>
      </c>
      <c r="S64" s="61"/>
      <c r="T64" s="61">
        <v>86137.42</v>
      </c>
      <c r="U64" s="70"/>
      <c r="V64" s="61"/>
      <c r="W64" s="61">
        <v>0</v>
      </c>
      <c r="X64" s="70">
        <v>105402.61</v>
      </c>
      <c r="Y64" s="61"/>
      <c r="Z64" s="61">
        <v>105402.61</v>
      </c>
      <c r="AA64" s="70"/>
      <c r="AB64" s="61"/>
      <c r="AC64" s="61">
        <v>0</v>
      </c>
      <c r="AD64" s="70">
        <v>46942.17</v>
      </c>
      <c r="AE64" s="61"/>
      <c r="AF64" s="61">
        <v>46942.17</v>
      </c>
      <c r="AG64" s="70">
        <v>321359.71999999997</v>
      </c>
      <c r="AH64" s="70"/>
      <c r="AI64" s="62">
        <v>321359.71999999997</v>
      </c>
    </row>
    <row r="65" spans="1:35" x14ac:dyDescent="0.15">
      <c r="A65" s="48"/>
      <c r="B65" s="58" t="s">
        <v>6909</v>
      </c>
      <c r="C65" s="70"/>
      <c r="D65" s="61"/>
      <c r="E65" s="61">
        <v>0</v>
      </c>
      <c r="F65" s="70"/>
      <c r="G65" s="61">
        <v>1191.1600000000001</v>
      </c>
      <c r="H65" s="61">
        <v>-1191.1600000000001</v>
      </c>
      <c r="I65" s="70"/>
      <c r="J65" s="61"/>
      <c r="K65" s="61">
        <v>0</v>
      </c>
      <c r="L65" s="70"/>
      <c r="M65" s="61"/>
      <c r="N65" s="61">
        <v>0</v>
      </c>
      <c r="O65" s="70"/>
      <c r="P65" s="61"/>
      <c r="Q65" s="61">
        <v>0</v>
      </c>
      <c r="R65" s="70"/>
      <c r="S65" s="61"/>
      <c r="T65" s="61">
        <v>0</v>
      </c>
      <c r="U65" s="70"/>
      <c r="V65" s="61"/>
      <c r="W65" s="61">
        <v>0</v>
      </c>
      <c r="X65" s="70"/>
      <c r="Y65" s="61"/>
      <c r="Z65" s="61">
        <v>0</v>
      </c>
      <c r="AA65" s="70"/>
      <c r="AB65" s="61"/>
      <c r="AC65" s="61">
        <v>0</v>
      </c>
      <c r="AD65" s="70"/>
      <c r="AE65" s="61"/>
      <c r="AF65" s="61">
        <v>0</v>
      </c>
      <c r="AG65" s="70"/>
      <c r="AH65" s="70">
        <v>1191.1600000000001</v>
      </c>
      <c r="AI65" s="62">
        <v>-1191.1600000000001</v>
      </c>
    </row>
    <row r="66" spans="1:35" x14ac:dyDescent="0.15">
      <c r="A66" s="48"/>
      <c r="B66" s="58" t="s">
        <v>6910</v>
      </c>
      <c r="C66" s="70"/>
      <c r="D66" s="61"/>
      <c r="E66" s="61">
        <v>0</v>
      </c>
      <c r="F66" s="70"/>
      <c r="G66" s="61">
        <v>182.7</v>
      </c>
      <c r="H66" s="61">
        <v>-182.7</v>
      </c>
      <c r="I66" s="70"/>
      <c r="J66" s="61"/>
      <c r="K66" s="61">
        <v>0</v>
      </c>
      <c r="L66" s="70"/>
      <c r="M66" s="61"/>
      <c r="N66" s="61">
        <v>0</v>
      </c>
      <c r="O66" s="70"/>
      <c r="P66" s="61"/>
      <c r="Q66" s="61">
        <v>0</v>
      </c>
      <c r="R66" s="70"/>
      <c r="S66" s="61"/>
      <c r="T66" s="61">
        <v>0</v>
      </c>
      <c r="U66" s="70"/>
      <c r="V66" s="61"/>
      <c r="W66" s="61">
        <v>0</v>
      </c>
      <c r="X66" s="70"/>
      <c r="Y66" s="61"/>
      <c r="Z66" s="61">
        <v>0</v>
      </c>
      <c r="AA66" s="70"/>
      <c r="AB66" s="61"/>
      <c r="AC66" s="61">
        <v>0</v>
      </c>
      <c r="AD66" s="70"/>
      <c r="AE66" s="61"/>
      <c r="AF66" s="61">
        <v>0</v>
      </c>
      <c r="AG66" s="70"/>
      <c r="AH66" s="70">
        <v>182.7</v>
      </c>
      <c r="AI66" s="62">
        <v>-182.7</v>
      </c>
    </row>
    <row r="67" spans="1:35" x14ac:dyDescent="0.15">
      <c r="A67" s="48"/>
      <c r="B67" s="58" t="s">
        <v>6911</v>
      </c>
      <c r="C67" s="70"/>
      <c r="D67" s="61"/>
      <c r="E67" s="61">
        <v>0</v>
      </c>
      <c r="F67" s="70">
        <v>195.66</v>
      </c>
      <c r="G67" s="61"/>
      <c r="H67" s="61">
        <v>195.66</v>
      </c>
      <c r="I67" s="70"/>
      <c r="J67" s="61"/>
      <c r="K67" s="61">
        <v>0</v>
      </c>
      <c r="L67" s="70"/>
      <c r="M67" s="61"/>
      <c r="N67" s="61">
        <v>0</v>
      </c>
      <c r="O67" s="70"/>
      <c r="P67" s="61"/>
      <c r="Q67" s="61">
        <v>0</v>
      </c>
      <c r="R67" s="70"/>
      <c r="S67" s="61"/>
      <c r="T67" s="61">
        <v>0</v>
      </c>
      <c r="U67" s="70"/>
      <c r="V67" s="61"/>
      <c r="W67" s="61">
        <v>0</v>
      </c>
      <c r="X67" s="70"/>
      <c r="Y67" s="61"/>
      <c r="Z67" s="61">
        <v>0</v>
      </c>
      <c r="AA67" s="70"/>
      <c r="AB67" s="61"/>
      <c r="AC67" s="61">
        <v>0</v>
      </c>
      <c r="AD67" s="70"/>
      <c r="AE67" s="61"/>
      <c r="AF67" s="61">
        <v>0</v>
      </c>
      <c r="AG67" s="70">
        <v>195.66</v>
      </c>
      <c r="AH67" s="70"/>
      <c r="AI67" s="62">
        <v>195.66</v>
      </c>
    </row>
    <row r="68" spans="1:35" x14ac:dyDescent="0.15">
      <c r="A68" s="48"/>
      <c r="B68" s="58" t="s">
        <v>6912</v>
      </c>
      <c r="C68" s="70"/>
      <c r="D68" s="61"/>
      <c r="E68" s="61">
        <v>0</v>
      </c>
      <c r="F68" s="70">
        <v>826.88</v>
      </c>
      <c r="G68" s="61"/>
      <c r="H68" s="61">
        <v>826.88</v>
      </c>
      <c r="I68" s="70"/>
      <c r="J68" s="61"/>
      <c r="K68" s="61">
        <v>0</v>
      </c>
      <c r="L68" s="70"/>
      <c r="M68" s="61"/>
      <c r="N68" s="61">
        <v>0</v>
      </c>
      <c r="O68" s="70"/>
      <c r="P68" s="61"/>
      <c r="Q68" s="61">
        <v>0</v>
      </c>
      <c r="R68" s="70"/>
      <c r="S68" s="61"/>
      <c r="T68" s="61">
        <v>0</v>
      </c>
      <c r="U68" s="70"/>
      <c r="V68" s="61"/>
      <c r="W68" s="61">
        <v>0</v>
      </c>
      <c r="X68" s="70"/>
      <c r="Y68" s="61"/>
      <c r="Z68" s="61">
        <v>0</v>
      </c>
      <c r="AA68" s="70"/>
      <c r="AB68" s="61"/>
      <c r="AC68" s="61">
        <v>0</v>
      </c>
      <c r="AD68" s="70"/>
      <c r="AE68" s="61"/>
      <c r="AF68" s="61">
        <v>0</v>
      </c>
      <c r="AG68" s="70">
        <v>826.88</v>
      </c>
      <c r="AH68" s="70"/>
      <c r="AI68" s="62">
        <v>826.88</v>
      </c>
    </row>
    <row r="69" spans="1:35" x14ac:dyDescent="0.15">
      <c r="A69" s="48"/>
      <c r="B69" s="58" t="s">
        <v>6913</v>
      </c>
      <c r="C69" s="70"/>
      <c r="D69" s="61"/>
      <c r="E69" s="61">
        <v>0</v>
      </c>
      <c r="F69" s="70">
        <v>2756.25</v>
      </c>
      <c r="G69" s="61"/>
      <c r="H69" s="61">
        <v>2756.25</v>
      </c>
      <c r="I69" s="70"/>
      <c r="J69" s="61"/>
      <c r="K69" s="61">
        <v>0</v>
      </c>
      <c r="L69" s="70"/>
      <c r="M69" s="61"/>
      <c r="N69" s="61">
        <v>0</v>
      </c>
      <c r="O69" s="70"/>
      <c r="P69" s="61"/>
      <c r="Q69" s="61">
        <v>0</v>
      </c>
      <c r="R69" s="70"/>
      <c r="S69" s="61"/>
      <c r="T69" s="61">
        <v>0</v>
      </c>
      <c r="U69" s="70"/>
      <c r="V69" s="61"/>
      <c r="W69" s="61">
        <v>0</v>
      </c>
      <c r="X69" s="70"/>
      <c r="Y69" s="61"/>
      <c r="Z69" s="61">
        <v>0</v>
      </c>
      <c r="AA69" s="70"/>
      <c r="AB69" s="61"/>
      <c r="AC69" s="61">
        <v>0</v>
      </c>
      <c r="AD69" s="70"/>
      <c r="AE69" s="61"/>
      <c r="AF69" s="61">
        <v>0</v>
      </c>
      <c r="AG69" s="70">
        <v>2756.25</v>
      </c>
      <c r="AH69" s="70"/>
      <c r="AI69" s="62">
        <v>2756.25</v>
      </c>
    </row>
    <row r="70" spans="1:35" x14ac:dyDescent="0.15">
      <c r="A70" s="48"/>
      <c r="B70" s="58" t="s">
        <v>6914</v>
      </c>
      <c r="C70" s="70"/>
      <c r="D70" s="61"/>
      <c r="E70" s="61">
        <v>0</v>
      </c>
      <c r="F70" s="70">
        <v>2207.98</v>
      </c>
      <c r="G70" s="61"/>
      <c r="H70" s="61">
        <v>2207.98</v>
      </c>
      <c r="I70" s="70"/>
      <c r="J70" s="61"/>
      <c r="K70" s="61">
        <v>0</v>
      </c>
      <c r="L70" s="70"/>
      <c r="M70" s="61"/>
      <c r="N70" s="61">
        <v>0</v>
      </c>
      <c r="O70" s="70"/>
      <c r="P70" s="61"/>
      <c r="Q70" s="61">
        <v>0</v>
      </c>
      <c r="R70" s="70"/>
      <c r="S70" s="61"/>
      <c r="T70" s="61">
        <v>0</v>
      </c>
      <c r="U70" s="70"/>
      <c r="V70" s="61"/>
      <c r="W70" s="61">
        <v>0</v>
      </c>
      <c r="X70" s="70"/>
      <c r="Y70" s="61"/>
      <c r="Z70" s="61">
        <v>0</v>
      </c>
      <c r="AA70" s="70"/>
      <c r="AB70" s="61"/>
      <c r="AC70" s="61">
        <v>0</v>
      </c>
      <c r="AD70" s="70"/>
      <c r="AE70" s="61"/>
      <c r="AF70" s="61">
        <v>0</v>
      </c>
      <c r="AG70" s="70">
        <v>2207.98</v>
      </c>
      <c r="AH70" s="70"/>
      <c r="AI70" s="62">
        <v>2207.98</v>
      </c>
    </row>
    <row r="71" spans="1:35" x14ac:dyDescent="0.15">
      <c r="A71" s="48"/>
      <c r="B71" s="58" t="s">
        <v>6915</v>
      </c>
      <c r="C71" s="70"/>
      <c r="D71" s="61"/>
      <c r="E71" s="61">
        <v>0</v>
      </c>
      <c r="F71" s="70">
        <v>571.89</v>
      </c>
      <c r="G71" s="61"/>
      <c r="H71" s="61">
        <v>571.89</v>
      </c>
      <c r="I71" s="70"/>
      <c r="J71" s="61"/>
      <c r="K71" s="61">
        <v>0</v>
      </c>
      <c r="L71" s="70"/>
      <c r="M71" s="61"/>
      <c r="N71" s="61">
        <v>0</v>
      </c>
      <c r="O71" s="70"/>
      <c r="P71" s="61"/>
      <c r="Q71" s="61">
        <v>0</v>
      </c>
      <c r="R71" s="70"/>
      <c r="S71" s="61"/>
      <c r="T71" s="61">
        <v>0</v>
      </c>
      <c r="U71" s="70"/>
      <c r="V71" s="61"/>
      <c r="W71" s="61">
        <v>0</v>
      </c>
      <c r="X71" s="70"/>
      <c r="Y71" s="61"/>
      <c r="Z71" s="61">
        <v>0</v>
      </c>
      <c r="AA71" s="70"/>
      <c r="AB71" s="61"/>
      <c r="AC71" s="61">
        <v>0</v>
      </c>
      <c r="AD71" s="70"/>
      <c r="AE71" s="61"/>
      <c r="AF71" s="61">
        <v>0</v>
      </c>
      <c r="AG71" s="70">
        <v>571.89</v>
      </c>
      <c r="AH71" s="70"/>
      <c r="AI71" s="62">
        <v>571.89</v>
      </c>
    </row>
    <row r="72" spans="1:35" x14ac:dyDescent="0.15">
      <c r="A72" s="48"/>
      <c r="B72" s="58" t="s">
        <v>6916</v>
      </c>
      <c r="C72" s="70"/>
      <c r="D72" s="61"/>
      <c r="E72" s="61">
        <v>0</v>
      </c>
      <c r="F72" s="70"/>
      <c r="G72" s="61">
        <v>1311.15</v>
      </c>
      <c r="H72" s="61">
        <v>-1311.15</v>
      </c>
      <c r="I72" s="70"/>
      <c r="J72" s="61"/>
      <c r="K72" s="61">
        <v>0</v>
      </c>
      <c r="L72" s="70"/>
      <c r="M72" s="61"/>
      <c r="N72" s="61">
        <v>0</v>
      </c>
      <c r="O72" s="70"/>
      <c r="P72" s="61"/>
      <c r="Q72" s="61">
        <v>0</v>
      </c>
      <c r="R72" s="70"/>
      <c r="S72" s="61"/>
      <c r="T72" s="61">
        <v>0</v>
      </c>
      <c r="U72" s="70"/>
      <c r="V72" s="61"/>
      <c r="W72" s="61">
        <v>0</v>
      </c>
      <c r="X72" s="70"/>
      <c r="Y72" s="61"/>
      <c r="Z72" s="61">
        <v>0</v>
      </c>
      <c r="AA72" s="70"/>
      <c r="AB72" s="61"/>
      <c r="AC72" s="61">
        <v>0</v>
      </c>
      <c r="AD72" s="70"/>
      <c r="AE72" s="61"/>
      <c r="AF72" s="61">
        <v>0</v>
      </c>
      <c r="AG72" s="70"/>
      <c r="AH72" s="70">
        <v>1311.15</v>
      </c>
      <c r="AI72" s="62">
        <v>-1311.15</v>
      </c>
    </row>
    <row r="73" spans="1:35" x14ac:dyDescent="0.15">
      <c r="A73" s="48"/>
      <c r="B73" s="58" t="s">
        <v>6917</v>
      </c>
      <c r="C73" s="70"/>
      <c r="D73" s="61"/>
      <c r="E73" s="61">
        <v>0</v>
      </c>
      <c r="F73" s="70"/>
      <c r="G73" s="61">
        <v>1347.28</v>
      </c>
      <c r="H73" s="61">
        <v>-1347.28</v>
      </c>
      <c r="I73" s="70"/>
      <c r="J73" s="61"/>
      <c r="K73" s="61">
        <v>0</v>
      </c>
      <c r="L73" s="70"/>
      <c r="M73" s="61"/>
      <c r="N73" s="61">
        <v>0</v>
      </c>
      <c r="O73" s="70"/>
      <c r="P73" s="61"/>
      <c r="Q73" s="61">
        <v>0</v>
      </c>
      <c r="R73" s="70"/>
      <c r="S73" s="61"/>
      <c r="T73" s="61">
        <v>0</v>
      </c>
      <c r="U73" s="70"/>
      <c r="V73" s="61"/>
      <c r="W73" s="61">
        <v>0</v>
      </c>
      <c r="X73" s="70"/>
      <c r="Y73" s="61"/>
      <c r="Z73" s="61">
        <v>0</v>
      </c>
      <c r="AA73" s="70"/>
      <c r="AB73" s="61"/>
      <c r="AC73" s="61">
        <v>0</v>
      </c>
      <c r="AD73" s="70"/>
      <c r="AE73" s="61"/>
      <c r="AF73" s="61">
        <v>0</v>
      </c>
      <c r="AG73" s="70"/>
      <c r="AH73" s="70">
        <v>1347.28</v>
      </c>
      <c r="AI73" s="62">
        <v>-1347.28</v>
      </c>
    </row>
    <row r="74" spans="1:35" x14ac:dyDescent="0.15">
      <c r="A74" s="48"/>
      <c r="B74" s="58" t="s">
        <v>6918</v>
      </c>
      <c r="C74" s="70"/>
      <c r="D74" s="61"/>
      <c r="E74" s="61">
        <v>0</v>
      </c>
      <c r="F74" s="70">
        <v>601.51</v>
      </c>
      <c r="G74" s="61"/>
      <c r="H74" s="61">
        <v>601.51</v>
      </c>
      <c r="I74" s="70"/>
      <c r="J74" s="61"/>
      <c r="K74" s="61">
        <v>0</v>
      </c>
      <c r="L74" s="70"/>
      <c r="M74" s="61"/>
      <c r="N74" s="61">
        <v>0</v>
      </c>
      <c r="O74" s="70"/>
      <c r="P74" s="61"/>
      <c r="Q74" s="61">
        <v>0</v>
      </c>
      <c r="R74" s="70"/>
      <c r="S74" s="61"/>
      <c r="T74" s="61">
        <v>0</v>
      </c>
      <c r="U74" s="70"/>
      <c r="V74" s="61"/>
      <c r="W74" s="61">
        <v>0</v>
      </c>
      <c r="X74" s="70"/>
      <c r="Y74" s="61"/>
      <c r="Z74" s="61">
        <v>0</v>
      </c>
      <c r="AA74" s="70"/>
      <c r="AB74" s="61"/>
      <c r="AC74" s="61">
        <v>0</v>
      </c>
      <c r="AD74" s="70"/>
      <c r="AE74" s="61"/>
      <c r="AF74" s="61">
        <v>0</v>
      </c>
      <c r="AG74" s="70">
        <v>601.51</v>
      </c>
      <c r="AH74" s="70"/>
      <c r="AI74" s="62">
        <v>601.51</v>
      </c>
    </row>
    <row r="75" spans="1:35" x14ac:dyDescent="0.15">
      <c r="A75" s="48"/>
      <c r="B75" s="58" t="s">
        <v>6919</v>
      </c>
      <c r="C75" s="70"/>
      <c r="D75" s="61"/>
      <c r="E75" s="61">
        <v>0</v>
      </c>
      <c r="F75" s="70"/>
      <c r="G75" s="61">
        <v>1377.32</v>
      </c>
      <c r="H75" s="61">
        <v>-1377.32</v>
      </c>
      <c r="I75" s="70"/>
      <c r="J75" s="61"/>
      <c r="K75" s="61">
        <v>0</v>
      </c>
      <c r="L75" s="70"/>
      <c r="M75" s="61"/>
      <c r="N75" s="61">
        <v>0</v>
      </c>
      <c r="O75" s="70"/>
      <c r="P75" s="61"/>
      <c r="Q75" s="61">
        <v>0</v>
      </c>
      <c r="R75" s="70"/>
      <c r="S75" s="61"/>
      <c r="T75" s="61">
        <v>0</v>
      </c>
      <c r="U75" s="70"/>
      <c r="V75" s="61"/>
      <c r="W75" s="61">
        <v>0</v>
      </c>
      <c r="X75" s="70"/>
      <c r="Y75" s="61"/>
      <c r="Z75" s="61">
        <v>0</v>
      </c>
      <c r="AA75" s="70"/>
      <c r="AB75" s="61"/>
      <c r="AC75" s="61">
        <v>0</v>
      </c>
      <c r="AD75" s="70"/>
      <c r="AE75" s="61"/>
      <c r="AF75" s="61">
        <v>0</v>
      </c>
      <c r="AG75" s="70"/>
      <c r="AH75" s="70">
        <v>1377.32</v>
      </c>
      <c r="AI75" s="62">
        <v>-1377.32</v>
      </c>
    </row>
    <row r="76" spans="1:35" x14ac:dyDescent="0.15">
      <c r="A76" s="48"/>
      <c r="B76" s="58" t="s">
        <v>6920</v>
      </c>
      <c r="C76" s="70"/>
      <c r="D76" s="61"/>
      <c r="E76" s="61">
        <v>0</v>
      </c>
      <c r="F76" s="70">
        <v>4282.91</v>
      </c>
      <c r="G76" s="61"/>
      <c r="H76" s="61">
        <v>4282.91</v>
      </c>
      <c r="I76" s="70"/>
      <c r="J76" s="61"/>
      <c r="K76" s="61">
        <v>0</v>
      </c>
      <c r="L76" s="70"/>
      <c r="M76" s="61"/>
      <c r="N76" s="61">
        <v>0</v>
      </c>
      <c r="O76" s="70"/>
      <c r="P76" s="61"/>
      <c r="Q76" s="61">
        <v>0</v>
      </c>
      <c r="R76" s="70"/>
      <c r="S76" s="61"/>
      <c r="T76" s="61">
        <v>0</v>
      </c>
      <c r="U76" s="70"/>
      <c r="V76" s="61"/>
      <c r="W76" s="61">
        <v>0</v>
      </c>
      <c r="X76" s="70"/>
      <c r="Y76" s="61"/>
      <c r="Z76" s="61">
        <v>0</v>
      </c>
      <c r="AA76" s="70"/>
      <c r="AB76" s="61"/>
      <c r="AC76" s="61">
        <v>0</v>
      </c>
      <c r="AD76" s="70">
        <v>1398.5</v>
      </c>
      <c r="AE76" s="61"/>
      <c r="AF76" s="61">
        <v>1398.5</v>
      </c>
      <c r="AG76" s="70">
        <v>5681.41</v>
      </c>
      <c r="AH76" s="70"/>
      <c r="AI76" s="62">
        <v>5681.41</v>
      </c>
    </row>
    <row r="77" spans="1:35" x14ac:dyDescent="0.15">
      <c r="A77" s="48"/>
      <c r="B77" s="58" t="s">
        <v>6921</v>
      </c>
      <c r="C77" s="70"/>
      <c r="D77" s="61"/>
      <c r="E77" s="61">
        <v>0</v>
      </c>
      <c r="F77" s="70"/>
      <c r="G77" s="61"/>
      <c r="H77" s="61">
        <v>0</v>
      </c>
      <c r="I77" s="70"/>
      <c r="J77" s="61"/>
      <c r="K77" s="61">
        <v>0</v>
      </c>
      <c r="L77" s="70"/>
      <c r="M77" s="61"/>
      <c r="N77" s="61">
        <v>0</v>
      </c>
      <c r="O77" s="70"/>
      <c r="P77" s="61"/>
      <c r="Q77" s="61">
        <v>0</v>
      </c>
      <c r="R77" s="70"/>
      <c r="S77" s="61"/>
      <c r="T77" s="61">
        <v>0</v>
      </c>
      <c r="U77" s="70"/>
      <c r="V77" s="61"/>
      <c r="W77" s="61">
        <v>0</v>
      </c>
      <c r="X77" s="70"/>
      <c r="Y77" s="61"/>
      <c r="Z77" s="61">
        <v>0</v>
      </c>
      <c r="AA77" s="70"/>
      <c r="AB77" s="61"/>
      <c r="AC77" s="61">
        <v>0</v>
      </c>
      <c r="AD77" s="70"/>
      <c r="AE77" s="61"/>
      <c r="AF77" s="61">
        <v>0</v>
      </c>
      <c r="AG77" s="70"/>
      <c r="AH77" s="70"/>
      <c r="AI77" s="62">
        <v>0</v>
      </c>
    </row>
    <row r="78" spans="1:35" x14ac:dyDescent="0.15">
      <c r="A78" s="45" t="s">
        <v>6922</v>
      </c>
      <c r="B78" s="46"/>
      <c r="C78" s="69"/>
      <c r="D78" s="56"/>
      <c r="E78" s="56">
        <v>0</v>
      </c>
      <c r="F78" s="69">
        <v>89437.95</v>
      </c>
      <c r="G78" s="56">
        <v>5409.61</v>
      </c>
      <c r="H78" s="56">
        <v>84028.34</v>
      </c>
      <c r="I78" s="69"/>
      <c r="J78" s="56"/>
      <c r="K78" s="56">
        <v>0</v>
      </c>
      <c r="L78" s="69">
        <v>18381.25</v>
      </c>
      <c r="M78" s="56"/>
      <c r="N78" s="56">
        <v>18381.25</v>
      </c>
      <c r="O78" s="69"/>
      <c r="P78" s="56"/>
      <c r="Q78" s="56">
        <v>0</v>
      </c>
      <c r="R78" s="69">
        <v>96474.48</v>
      </c>
      <c r="S78" s="56"/>
      <c r="T78" s="56">
        <v>96474.48</v>
      </c>
      <c r="U78" s="69"/>
      <c r="V78" s="56"/>
      <c r="W78" s="56">
        <v>0</v>
      </c>
      <c r="X78" s="69">
        <v>118282.87</v>
      </c>
      <c r="Y78" s="56"/>
      <c r="Z78" s="56">
        <v>118282.87</v>
      </c>
      <c r="AA78" s="69"/>
      <c r="AB78" s="56"/>
      <c r="AC78" s="56">
        <v>0</v>
      </c>
      <c r="AD78" s="69">
        <v>56333.49</v>
      </c>
      <c r="AE78" s="56"/>
      <c r="AF78" s="56">
        <v>56333.49</v>
      </c>
      <c r="AG78" s="69">
        <v>378910.03999999992</v>
      </c>
      <c r="AH78" s="69">
        <v>5409.61</v>
      </c>
      <c r="AI78" s="57">
        <v>373500.42999999993</v>
      </c>
    </row>
    <row r="79" spans="1:35" x14ac:dyDescent="0.15">
      <c r="A79" s="53">
        <v>43282</v>
      </c>
      <c r="B79" s="45" t="s">
        <v>6923</v>
      </c>
      <c r="C79" s="69"/>
      <c r="D79" s="56"/>
      <c r="E79" s="56">
        <v>0</v>
      </c>
      <c r="F79" s="69"/>
      <c r="G79" s="56">
        <v>11082.33</v>
      </c>
      <c r="H79" s="56">
        <v>-11082.33</v>
      </c>
      <c r="I79" s="69"/>
      <c r="J79" s="56"/>
      <c r="K79" s="56">
        <v>0</v>
      </c>
      <c r="L79" s="69"/>
      <c r="M79" s="56">
        <v>2416.27</v>
      </c>
      <c r="N79" s="56">
        <v>-2416.27</v>
      </c>
      <c r="O79" s="69"/>
      <c r="P79" s="56"/>
      <c r="Q79" s="56">
        <v>0</v>
      </c>
      <c r="R79" s="69"/>
      <c r="S79" s="56">
        <v>10337.06</v>
      </c>
      <c r="T79" s="56">
        <v>-10337.06</v>
      </c>
      <c r="U79" s="69"/>
      <c r="V79" s="56"/>
      <c r="W79" s="56">
        <v>0</v>
      </c>
      <c r="X79" s="69"/>
      <c r="Y79" s="56">
        <v>12880.26</v>
      </c>
      <c r="Z79" s="56">
        <v>-12880.26</v>
      </c>
      <c r="AA79" s="69"/>
      <c r="AB79" s="56"/>
      <c r="AC79" s="56">
        <v>0</v>
      </c>
      <c r="AD79" s="69"/>
      <c r="AE79" s="56">
        <v>7992.82</v>
      </c>
      <c r="AF79" s="56">
        <v>-7992.82</v>
      </c>
      <c r="AG79" s="69"/>
      <c r="AH79" s="69">
        <v>44708.74</v>
      </c>
      <c r="AI79" s="57">
        <v>-44708.74</v>
      </c>
    </row>
    <row r="80" spans="1:35" x14ac:dyDescent="0.15">
      <c r="A80" s="45" t="s">
        <v>6924</v>
      </c>
      <c r="B80" s="46"/>
      <c r="C80" s="69"/>
      <c r="D80" s="56"/>
      <c r="E80" s="56">
        <v>0</v>
      </c>
      <c r="F80" s="69"/>
      <c r="G80" s="56">
        <v>11082.33</v>
      </c>
      <c r="H80" s="56">
        <v>-11082.33</v>
      </c>
      <c r="I80" s="69"/>
      <c r="J80" s="56"/>
      <c r="K80" s="56">
        <v>0</v>
      </c>
      <c r="L80" s="69"/>
      <c r="M80" s="56">
        <v>2416.27</v>
      </c>
      <c r="N80" s="56">
        <v>-2416.27</v>
      </c>
      <c r="O80" s="69"/>
      <c r="P80" s="56"/>
      <c r="Q80" s="56">
        <v>0</v>
      </c>
      <c r="R80" s="69"/>
      <c r="S80" s="56">
        <v>10337.06</v>
      </c>
      <c r="T80" s="56">
        <v>-10337.06</v>
      </c>
      <c r="U80" s="69"/>
      <c r="V80" s="56"/>
      <c r="W80" s="56">
        <v>0</v>
      </c>
      <c r="X80" s="69"/>
      <c r="Y80" s="56">
        <v>12880.26</v>
      </c>
      <c r="Z80" s="56">
        <v>-12880.26</v>
      </c>
      <c r="AA80" s="69"/>
      <c r="AB80" s="56"/>
      <c r="AC80" s="56">
        <v>0</v>
      </c>
      <c r="AD80" s="69"/>
      <c r="AE80" s="56">
        <v>7992.82</v>
      </c>
      <c r="AF80" s="56">
        <v>-7992.82</v>
      </c>
      <c r="AG80" s="69"/>
      <c r="AH80" s="69">
        <v>44708.74</v>
      </c>
      <c r="AI80" s="57">
        <v>-44708.74</v>
      </c>
    </row>
    <row r="81" spans="1:35" x14ac:dyDescent="0.15">
      <c r="A81" s="53">
        <v>43312</v>
      </c>
      <c r="B81" s="45" t="s">
        <v>6925</v>
      </c>
      <c r="C81" s="69"/>
      <c r="D81" s="56"/>
      <c r="E81" s="56">
        <v>0</v>
      </c>
      <c r="F81" s="69">
        <v>10181.33</v>
      </c>
      <c r="G81" s="56"/>
      <c r="H81" s="56">
        <v>10181.33</v>
      </c>
      <c r="I81" s="69"/>
      <c r="J81" s="56"/>
      <c r="K81" s="56">
        <v>0</v>
      </c>
      <c r="L81" s="69">
        <v>1175.08</v>
      </c>
      <c r="M81" s="56"/>
      <c r="N81" s="56">
        <v>1175.08</v>
      </c>
      <c r="O81" s="69"/>
      <c r="P81" s="56"/>
      <c r="Q81" s="56">
        <v>0</v>
      </c>
      <c r="R81" s="69">
        <v>4408.09</v>
      </c>
      <c r="S81" s="56"/>
      <c r="T81" s="56">
        <v>4408.09</v>
      </c>
      <c r="U81" s="69"/>
      <c r="V81" s="56"/>
      <c r="W81" s="56">
        <v>0</v>
      </c>
      <c r="X81" s="69">
        <v>6728.3</v>
      </c>
      <c r="Y81" s="56"/>
      <c r="Z81" s="56">
        <v>6728.3</v>
      </c>
      <c r="AA81" s="69"/>
      <c r="AB81" s="56"/>
      <c r="AC81" s="56">
        <v>0</v>
      </c>
      <c r="AD81" s="69">
        <v>7635.31</v>
      </c>
      <c r="AE81" s="56"/>
      <c r="AF81" s="56">
        <v>7635.31</v>
      </c>
      <c r="AG81" s="69">
        <v>30128.11</v>
      </c>
      <c r="AH81" s="69"/>
      <c r="AI81" s="57">
        <v>30128.11</v>
      </c>
    </row>
    <row r="82" spans="1:35" x14ac:dyDescent="0.15">
      <c r="A82" s="48"/>
      <c r="B82" s="58" t="s">
        <v>6926</v>
      </c>
      <c r="C82" s="70"/>
      <c r="D82" s="61"/>
      <c r="E82" s="61">
        <v>0</v>
      </c>
      <c r="F82" s="70">
        <v>41571.46</v>
      </c>
      <c r="G82" s="61"/>
      <c r="H82" s="61">
        <v>41571.46</v>
      </c>
      <c r="I82" s="70"/>
      <c r="J82" s="61"/>
      <c r="K82" s="61">
        <v>0</v>
      </c>
      <c r="L82" s="70">
        <v>6001.18</v>
      </c>
      <c r="M82" s="61"/>
      <c r="N82" s="61">
        <v>6001.18</v>
      </c>
      <c r="O82" s="70"/>
      <c r="P82" s="61"/>
      <c r="Q82" s="61">
        <v>0</v>
      </c>
      <c r="R82" s="70">
        <v>15943.34</v>
      </c>
      <c r="S82" s="61"/>
      <c r="T82" s="61">
        <v>15943.34</v>
      </c>
      <c r="U82" s="70"/>
      <c r="V82" s="61"/>
      <c r="W82" s="61">
        <v>0</v>
      </c>
      <c r="X82" s="70">
        <v>26722.85</v>
      </c>
      <c r="Y82" s="61"/>
      <c r="Z82" s="61">
        <v>26722.85</v>
      </c>
      <c r="AA82" s="70"/>
      <c r="AB82" s="61"/>
      <c r="AC82" s="61">
        <v>0</v>
      </c>
      <c r="AD82" s="70">
        <v>30142.62</v>
      </c>
      <c r="AE82" s="61"/>
      <c r="AF82" s="61">
        <v>30142.62</v>
      </c>
      <c r="AG82" s="70">
        <v>120381.44999999998</v>
      </c>
      <c r="AH82" s="70"/>
      <c r="AI82" s="62">
        <v>120381.44999999998</v>
      </c>
    </row>
    <row r="83" spans="1:35" x14ac:dyDescent="0.15">
      <c r="A83" s="48"/>
      <c r="B83" s="58" t="s">
        <v>6927</v>
      </c>
      <c r="C83" s="70"/>
      <c r="D83" s="61"/>
      <c r="E83" s="61">
        <v>0</v>
      </c>
      <c r="F83" s="70"/>
      <c r="G83" s="61">
        <v>1247.8699999999999</v>
      </c>
      <c r="H83" s="61">
        <v>-1247.8699999999999</v>
      </c>
      <c r="I83" s="70"/>
      <c r="J83" s="61"/>
      <c r="K83" s="61">
        <v>0</v>
      </c>
      <c r="L83" s="70"/>
      <c r="M83" s="61"/>
      <c r="N83" s="61">
        <v>0</v>
      </c>
      <c r="O83" s="70"/>
      <c r="P83" s="61"/>
      <c r="Q83" s="61">
        <v>0</v>
      </c>
      <c r="R83" s="70"/>
      <c r="S83" s="61"/>
      <c r="T83" s="61">
        <v>0</v>
      </c>
      <c r="U83" s="70"/>
      <c r="V83" s="61"/>
      <c r="W83" s="61">
        <v>0</v>
      </c>
      <c r="X83" s="70"/>
      <c r="Y83" s="61"/>
      <c r="Z83" s="61">
        <v>0</v>
      </c>
      <c r="AA83" s="70"/>
      <c r="AB83" s="61"/>
      <c r="AC83" s="61">
        <v>0</v>
      </c>
      <c r="AD83" s="70"/>
      <c r="AE83" s="61"/>
      <c r="AF83" s="61">
        <v>0</v>
      </c>
      <c r="AG83" s="70"/>
      <c r="AH83" s="70">
        <v>1247.8699999999999</v>
      </c>
      <c r="AI83" s="62">
        <v>-1247.8699999999999</v>
      </c>
    </row>
    <row r="84" spans="1:35" x14ac:dyDescent="0.15">
      <c r="A84" s="48"/>
      <c r="B84" s="58" t="s">
        <v>6928</v>
      </c>
      <c r="C84" s="70"/>
      <c r="D84" s="61"/>
      <c r="E84" s="61">
        <v>0</v>
      </c>
      <c r="F84" s="70">
        <v>204.98</v>
      </c>
      <c r="G84" s="61"/>
      <c r="H84" s="61">
        <v>204.98</v>
      </c>
      <c r="I84" s="70"/>
      <c r="J84" s="61"/>
      <c r="K84" s="61">
        <v>0</v>
      </c>
      <c r="L84" s="70"/>
      <c r="M84" s="61"/>
      <c r="N84" s="61">
        <v>0</v>
      </c>
      <c r="O84" s="70"/>
      <c r="P84" s="61"/>
      <c r="Q84" s="61">
        <v>0</v>
      </c>
      <c r="R84" s="70"/>
      <c r="S84" s="61"/>
      <c r="T84" s="61">
        <v>0</v>
      </c>
      <c r="U84" s="70"/>
      <c r="V84" s="61"/>
      <c r="W84" s="61">
        <v>0</v>
      </c>
      <c r="X84" s="70"/>
      <c r="Y84" s="61"/>
      <c r="Z84" s="61">
        <v>0</v>
      </c>
      <c r="AA84" s="70"/>
      <c r="AB84" s="61"/>
      <c r="AC84" s="61">
        <v>0</v>
      </c>
      <c r="AD84" s="70"/>
      <c r="AE84" s="61"/>
      <c r="AF84" s="61">
        <v>0</v>
      </c>
      <c r="AG84" s="70">
        <v>204.98</v>
      </c>
      <c r="AH84" s="70"/>
      <c r="AI84" s="62">
        <v>204.98</v>
      </c>
    </row>
    <row r="85" spans="1:35" x14ac:dyDescent="0.15">
      <c r="A85" s="48"/>
      <c r="B85" s="58" t="s">
        <v>6929</v>
      </c>
      <c r="C85" s="70"/>
      <c r="D85" s="61"/>
      <c r="E85" s="61">
        <v>0</v>
      </c>
      <c r="F85" s="70">
        <v>866.25</v>
      </c>
      <c r="G85" s="61"/>
      <c r="H85" s="61">
        <v>866.25</v>
      </c>
      <c r="I85" s="70"/>
      <c r="J85" s="61"/>
      <c r="K85" s="61">
        <v>0</v>
      </c>
      <c r="L85" s="70"/>
      <c r="M85" s="61"/>
      <c r="N85" s="61">
        <v>0</v>
      </c>
      <c r="O85" s="70"/>
      <c r="P85" s="61"/>
      <c r="Q85" s="61">
        <v>0</v>
      </c>
      <c r="R85" s="70"/>
      <c r="S85" s="61"/>
      <c r="T85" s="61">
        <v>0</v>
      </c>
      <c r="U85" s="70"/>
      <c r="V85" s="61"/>
      <c r="W85" s="61">
        <v>0</v>
      </c>
      <c r="X85" s="70"/>
      <c r="Y85" s="61"/>
      <c r="Z85" s="61">
        <v>0</v>
      </c>
      <c r="AA85" s="70"/>
      <c r="AB85" s="61"/>
      <c r="AC85" s="61">
        <v>0</v>
      </c>
      <c r="AD85" s="70"/>
      <c r="AE85" s="61"/>
      <c r="AF85" s="61">
        <v>0</v>
      </c>
      <c r="AG85" s="70">
        <v>866.25</v>
      </c>
      <c r="AH85" s="70"/>
      <c r="AI85" s="62">
        <v>866.25</v>
      </c>
    </row>
    <row r="86" spans="1:35" x14ac:dyDescent="0.15">
      <c r="A86" s="48"/>
      <c r="B86" s="58" t="s">
        <v>6930</v>
      </c>
      <c r="C86" s="70"/>
      <c r="D86" s="61"/>
      <c r="E86" s="61">
        <v>0</v>
      </c>
      <c r="F86" s="70">
        <v>2887.5</v>
      </c>
      <c r="G86" s="61"/>
      <c r="H86" s="61">
        <v>2887.5</v>
      </c>
      <c r="I86" s="70"/>
      <c r="J86" s="61"/>
      <c r="K86" s="61">
        <v>0</v>
      </c>
      <c r="L86" s="70"/>
      <c r="M86" s="61"/>
      <c r="N86" s="61">
        <v>0</v>
      </c>
      <c r="O86" s="70"/>
      <c r="P86" s="61"/>
      <c r="Q86" s="61">
        <v>0</v>
      </c>
      <c r="R86" s="70"/>
      <c r="S86" s="61"/>
      <c r="T86" s="61">
        <v>0</v>
      </c>
      <c r="U86" s="70"/>
      <c r="V86" s="61"/>
      <c r="W86" s="61">
        <v>0</v>
      </c>
      <c r="X86" s="70"/>
      <c r="Y86" s="61"/>
      <c r="Z86" s="61">
        <v>0</v>
      </c>
      <c r="AA86" s="70"/>
      <c r="AB86" s="61"/>
      <c r="AC86" s="61">
        <v>0</v>
      </c>
      <c r="AD86" s="70"/>
      <c r="AE86" s="61"/>
      <c r="AF86" s="61">
        <v>0</v>
      </c>
      <c r="AG86" s="70">
        <v>2887.5</v>
      </c>
      <c r="AH86" s="70"/>
      <c r="AI86" s="62">
        <v>2887.5</v>
      </c>
    </row>
    <row r="87" spans="1:35" x14ac:dyDescent="0.15">
      <c r="A87" s="48"/>
      <c r="B87" s="58" t="s">
        <v>6931</v>
      </c>
      <c r="C87" s="70"/>
      <c r="D87" s="61"/>
      <c r="E87" s="61">
        <v>0</v>
      </c>
      <c r="F87" s="70">
        <v>2313.12</v>
      </c>
      <c r="G87" s="61"/>
      <c r="H87" s="61">
        <v>2313.12</v>
      </c>
      <c r="I87" s="70"/>
      <c r="J87" s="61"/>
      <c r="K87" s="61">
        <v>0</v>
      </c>
      <c r="L87" s="70"/>
      <c r="M87" s="61"/>
      <c r="N87" s="61">
        <v>0</v>
      </c>
      <c r="O87" s="70"/>
      <c r="P87" s="61"/>
      <c r="Q87" s="61">
        <v>0</v>
      </c>
      <c r="R87" s="70"/>
      <c r="S87" s="61"/>
      <c r="T87" s="61">
        <v>0</v>
      </c>
      <c r="U87" s="70"/>
      <c r="V87" s="61"/>
      <c r="W87" s="61">
        <v>0</v>
      </c>
      <c r="X87" s="70"/>
      <c r="Y87" s="61"/>
      <c r="Z87" s="61">
        <v>0</v>
      </c>
      <c r="AA87" s="70"/>
      <c r="AB87" s="61"/>
      <c r="AC87" s="61">
        <v>0</v>
      </c>
      <c r="AD87" s="70"/>
      <c r="AE87" s="61"/>
      <c r="AF87" s="61">
        <v>0</v>
      </c>
      <c r="AG87" s="70">
        <v>2313.12</v>
      </c>
      <c r="AH87" s="70"/>
      <c r="AI87" s="62">
        <v>2313.12</v>
      </c>
    </row>
    <row r="88" spans="1:35" x14ac:dyDescent="0.15">
      <c r="A88" s="48"/>
      <c r="B88" s="58" t="s">
        <v>6932</v>
      </c>
      <c r="C88" s="70"/>
      <c r="D88" s="61"/>
      <c r="E88" s="61">
        <v>0</v>
      </c>
      <c r="F88" s="70">
        <v>599.12</v>
      </c>
      <c r="G88" s="61"/>
      <c r="H88" s="61">
        <v>599.12</v>
      </c>
      <c r="I88" s="70"/>
      <c r="J88" s="61"/>
      <c r="K88" s="61">
        <v>0</v>
      </c>
      <c r="L88" s="70"/>
      <c r="M88" s="61"/>
      <c r="N88" s="61">
        <v>0</v>
      </c>
      <c r="O88" s="70"/>
      <c r="P88" s="61"/>
      <c r="Q88" s="61">
        <v>0</v>
      </c>
      <c r="R88" s="70"/>
      <c r="S88" s="61"/>
      <c r="T88" s="61">
        <v>0</v>
      </c>
      <c r="U88" s="70"/>
      <c r="V88" s="61"/>
      <c r="W88" s="61">
        <v>0</v>
      </c>
      <c r="X88" s="70"/>
      <c r="Y88" s="61"/>
      <c r="Z88" s="61">
        <v>0</v>
      </c>
      <c r="AA88" s="70"/>
      <c r="AB88" s="61"/>
      <c r="AC88" s="61">
        <v>0</v>
      </c>
      <c r="AD88" s="70"/>
      <c r="AE88" s="61"/>
      <c r="AF88" s="61">
        <v>0</v>
      </c>
      <c r="AG88" s="70">
        <v>599.12</v>
      </c>
      <c r="AH88" s="70"/>
      <c r="AI88" s="62">
        <v>599.12</v>
      </c>
    </row>
    <row r="89" spans="1:35" x14ac:dyDescent="0.15">
      <c r="A89" s="48"/>
      <c r="B89" s="58" t="s">
        <v>6933</v>
      </c>
      <c r="C89" s="70"/>
      <c r="D89" s="61"/>
      <c r="E89" s="61">
        <v>0</v>
      </c>
      <c r="F89" s="70"/>
      <c r="G89" s="61">
        <v>749.23</v>
      </c>
      <c r="H89" s="61">
        <v>-749.23</v>
      </c>
      <c r="I89" s="70"/>
      <c r="J89" s="61"/>
      <c r="K89" s="61">
        <v>0</v>
      </c>
      <c r="L89" s="70"/>
      <c r="M89" s="61"/>
      <c r="N89" s="61">
        <v>0</v>
      </c>
      <c r="O89" s="70"/>
      <c r="P89" s="61"/>
      <c r="Q89" s="61">
        <v>0</v>
      </c>
      <c r="R89" s="70"/>
      <c r="S89" s="61"/>
      <c r="T89" s="61">
        <v>0</v>
      </c>
      <c r="U89" s="70"/>
      <c r="V89" s="61"/>
      <c r="W89" s="61">
        <v>0</v>
      </c>
      <c r="X89" s="70"/>
      <c r="Y89" s="61"/>
      <c r="Z89" s="61">
        <v>0</v>
      </c>
      <c r="AA89" s="70"/>
      <c r="AB89" s="61"/>
      <c r="AC89" s="61">
        <v>0</v>
      </c>
      <c r="AD89" s="70"/>
      <c r="AE89" s="61"/>
      <c r="AF89" s="61">
        <v>0</v>
      </c>
      <c r="AG89" s="70"/>
      <c r="AH89" s="70">
        <v>749.23</v>
      </c>
      <c r="AI89" s="62">
        <v>-749.23</v>
      </c>
    </row>
    <row r="90" spans="1:35" x14ac:dyDescent="0.15">
      <c r="A90" s="48"/>
      <c r="B90" s="58" t="s">
        <v>6934</v>
      </c>
      <c r="C90" s="70"/>
      <c r="D90" s="61"/>
      <c r="E90" s="61">
        <v>0</v>
      </c>
      <c r="F90" s="70"/>
      <c r="G90" s="61">
        <v>1411.43</v>
      </c>
      <c r="H90" s="61">
        <v>-1411.43</v>
      </c>
      <c r="I90" s="70"/>
      <c r="J90" s="61"/>
      <c r="K90" s="61">
        <v>0</v>
      </c>
      <c r="L90" s="70"/>
      <c r="M90" s="61"/>
      <c r="N90" s="61">
        <v>0</v>
      </c>
      <c r="O90" s="70"/>
      <c r="P90" s="61"/>
      <c r="Q90" s="61">
        <v>0</v>
      </c>
      <c r="R90" s="70"/>
      <c r="S90" s="61"/>
      <c r="T90" s="61">
        <v>0</v>
      </c>
      <c r="U90" s="70"/>
      <c r="V90" s="61"/>
      <c r="W90" s="61">
        <v>0</v>
      </c>
      <c r="X90" s="70"/>
      <c r="Y90" s="61"/>
      <c r="Z90" s="61">
        <v>0</v>
      </c>
      <c r="AA90" s="70"/>
      <c r="AB90" s="61"/>
      <c r="AC90" s="61">
        <v>0</v>
      </c>
      <c r="AD90" s="70"/>
      <c r="AE90" s="61"/>
      <c r="AF90" s="61">
        <v>0</v>
      </c>
      <c r="AG90" s="70"/>
      <c r="AH90" s="70">
        <v>1411.43</v>
      </c>
      <c r="AI90" s="62">
        <v>-1411.43</v>
      </c>
    </row>
    <row r="91" spans="1:35" x14ac:dyDescent="0.15">
      <c r="A91" s="48"/>
      <c r="B91" s="58" t="s">
        <v>6935</v>
      </c>
      <c r="C91" s="70"/>
      <c r="D91" s="61"/>
      <c r="E91" s="61">
        <v>0</v>
      </c>
      <c r="F91" s="70">
        <v>85.93</v>
      </c>
      <c r="G91" s="61"/>
      <c r="H91" s="61">
        <v>85.93</v>
      </c>
      <c r="I91" s="70"/>
      <c r="J91" s="61"/>
      <c r="K91" s="61">
        <v>0</v>
      </c>
      <c r="L91" s="70"/>
      <c r="M91" s="61"/>
      <c r="N91" s="61">
        <v>0</v>
      </c>
      <c r="O91" s="70"/>
      <c r="P91" s="61"/>
      <c r="Q91" s="61">
        <v>0</v>
      </c>
      <c r="R91" s="70"/>
      <c r="S91" s="61"/>
      <c r="T91" s="61">
        <v>0</v>
      </c>
      <c r="U91" s="70"/>
      <c r="V91" s="61"/>
      <c r="W91" s="61">
        <v>0</v>
      </c>
      <c r="X91" s="70"/>
      <c r="Y91" s="61"/>
      <c r="Z91" s="61">
        <v>0</v>
      </c>
      <c r="AA91" s="70"/>
      <c r="AB91" s="61"/>
      <c r="AC91" s="61">
        <v>0</v>
      </c>
      <c r="AD91" s="70"/>
      <c r="AE91" s="61"/>
      <c r="AF91" s="61">
        <v>0</v>
      </c>
      <c r="AG91" s="70">
        <v>85.93</v>
      </c>
      <c r="AH91" s="70"/>
      <c r="AI91" s="62">
        <v>85.93</v>
      </c>
    </row>
    <row r="92" spans="1:35" x14ac:dyDescent="0.15">
      <c r="A92" s="48"/>
      <c r="B92" s="58" t="s">
        <v>6936</v>
      </c>
      <c r="C92" s="70"/>
      <c r="D92" s="61"/>
      <c r="E92" s="61">
        <v>0</v>
      </c>
      <c r="F92" s="70">
        <v>4486.8599999999997</v>
      </c>
      <c r="G92" s="61"/>
      <c r="H92" s="61">
        <v>4486.8599999999997</v>
      </c>
      <c r="I92" s="70"/>
      <c r="J92" s="61"/>
      <c r="K92" s="61">
        <v>0</v>
      </c>
      <c r="L92" s="70"/>
      <c r="M92" s="61"/>
      <c r="N92" s="61">
        <v>0</v>
      </c>
      <c r="O92" s="70"/>
      <c r="P92" s="61"/>
      <c r="Q92" s="61">
        <v>0</v>
      </c>
      <c r="R92" s="70"/>
      <c r="S92" s="61"/>
      <c r="T92" s="61">
        <v>0</v>
      </c>
      <c r="U92" s="70"/>
      <c r="V92" s="61"/>
      <c r="W92" s="61">
        <v>0</v>
      </c>
      <c r="X92" s="70"/>
      <c r="Y92" s="61"/>
      <c r="Z92" s="61">
        <v>0</v>
      </c>
      <c r="AA92" s="70"/>
      <c r="AB92" s="61"/>
      <c r="AC92" s="61">
        <v>0</v>
      </c>
      <c r="AD92" s="70">
        <v>1465.1</v>
      </c>
      <c r="AE92" s="61"/>
      <c r="AF92" s="61">
        <v>1465.1</v>
      </c>
      <c r="AG92" s="70">
        <v>5951.9599999999991</v>
      </c>
      <c r="AH92" s="70"/>
      <c r="AI92" s="62">
        <v>5951.9599999999991</v>
      </c>
    </row>
    <row r="93" spans="1:35" x14ac:dyDescent="0.15">
      <c r="A93" s="45" t="s">
        <v>6937</v>
      </c>
      <c r="B93" s="46"/>
      <c r="C93" s="69"/>
      <c r="D93" s="56"/>
      <c r="E93" s="56">
        <v>0</v>
      </c>
      <c r="F93" s="69">
        <v>63196.55000000001</v>
      </c>
      <c r="G93" s="56">
        <v>3408.5299999999997</v>
      </c>
      <c r="H93" s="56">
        <v>59788.020000000011</v>
      </c>
      <c r="I93" s="69"/>
      <c r="J93" s="56"/>
      <c r="K93" s="56">
        <v>0</v>
      </c>
      <c r="L93" s="69">
        <v>7176.26</v>
      </c>
      <c r="M93" s="56"/>
      <c r="N93" s="56">
        <v>7176.26</v>
      </c>
      <c r="O93" s="69"/>
      <c r="P93" s="56"/>
      <c r="Q93" s="56">
        <v>0</v>
      </c>
      <c r="R93" s="69">
        <v>20351.43</v>
      </c>
      <c r="S93" s="56"/>
      <c r="T93" s="56">
        <v>20351.43</v>
      </c>
      <c r="U93" s="69"/>
      <c r="V93" s="56"/>
      <c r="W93" s="56">
        <v>0</v>
      </c>
      <c r="X93" s="69">
        <v>33451.15</v>
      </c>
      <c r="Y93" s="56"/>
      <c r="Z93" s="56">
        <v>33451.15</v>
      </c>
      <c r="AA93" s="69"/>
      <c r="AB93" s="56"/>
      <c r="AC93" s="56">
        <v>0</v>
      </c>
      <c r="AD93" s="69">
        <v>39243.03</v>
      </c>
      <c r="AE93" s="56"/>
      <c r="AF93" s="56">
        <v>39243.03</v>
      </c>
      <c r="AG93" s="69">
        <v>163418.41999999998</v>
      </c>
      <c r="AH93" s="69">
        <v>3408.5299999999997</v>
      </c>
      <c r="AI93" s="57">
        <v>160009.88999999998</v>
      </c>
    </row>
    <row r="94" spans="1:35" x14ac:dyDescent="0.15">
      <c r="A94" s="53">
        <v>43313</v>
      </c>
      <c r="B94" s="45" t="s">
        <v>6938</v>
      </c>
      <c r="C94" s="69"/>
      <c r="D94" s="56"/>
      <c r="E94" s="56">
        <v>0</v>
      </c>
      <c r="F94" s="69"/>
      <c r="G94" s="56">
        <v>10181.33</v>
      </c>
      <c r="H94" s="56">
        <v>-10181.33</v>
      </c>
      <c r="I94" s="69"/>
      <c r="J94" s="56"/>
      <c r="K94" s="56">
        <v>0</v>
      </c>
      <c r="L94" s="69"/>
      <c r="M94" s="56">
        <v>1175.08</v>
      </c>
      <c r="N94" s="56">
        <v>-1175.08</v>
      </c>
      <c r="O94" s="69"/>
      <c r="P94" s="56"/>
      <c r="Q94" s="56">
        <v>0</v>
      </c>
      <c r="R94" s="69"/>
      <c r="S94" s="56">
        <v>4408.09</v>
      </c>
      <c r="T94" s="56">
        <v>-4408.09</v>
      </c>
      <c r="U94" s="69"/>
      <c r="V94" s="56"/>
      <c r="W94" s="56">
        <v>0</v>
      </c>
      <c r="X94" s="69"/>
      <c r="Y94" s="56">
        <v>6728.3</v>
      </c>
      <c r="Z94" s="56">
        <v>-6728.3</v>
      </c>
      <c r="AA94" s="69"/>
      <c r="AB94" s="56"/>
      <c r="AC94" s="56">
        <v>0</v>
      </c>
      <c r="AD94" s="69"/>
      <c r="AE94" s="56">
        <v>7635.31</v>
      </c>
      <c r="AF94" s="56">
        <v>-7635.31</v>
      </c>
      <c r="AG94" s="69"/>
      <c r="AH94" s="69">
        <v>30128.11</v>
      </c>
      <c r="AI94" s="57">
        <v>-30128.11</v>
      </c>
    </row>
    <row r="95" spans="1:35" x14ac:dyDescent="0.15">
      <c r="A95" s="45" t="s">
        <v>6939</v>
      </c>
      <c r="B95" s="46"/>
      <c r="C95" s="69"/>
      <c r="D95" s="56"/>
      <c r="E95" s="56">
        <v>0</v>
      </c>
      <c r="F95" s="69"/>
      <c r="G95" s="56">
        <v>10181.33</v>
      </c>
      <c r="H95" s="56">
        <v>-10181.33</v>
      </c>
      <c r="I95" s="69"/>
      <c r="J95" s="56"/>
      <c r="K95" s="56">
        <v>0</v>
      </c>
      <c r="L95" s="69"/>
      <c r="M95" s="56">
        <v>1175.08</v>
      </c>
      <c r="N95" s="56">
        <v>-1175.08</v>
      </c>
      <c r="O95" s="69"/>
      <c r="P95" s="56"/>
      <c r="Q95" s="56">
        <v>0</v>
      </c>
      <c r="R95" s="69"/>
      <c r="S95" s="56">
        <v>4408.09</v>
      </c>
      <c r="T95" s="56">
        <v>-4408.09</v>
      </c>
      <c r="U95" s="69"/>
      <c r="V95" s="56"/>
      <c r="W95" s="56">
        <v>0</v>
      </c>
      <c r="X95" s="69"/>
      <c r="Y95" s="56">
        <v>6728.3</v>
      </c>
      <c r="Z95" s="56">
        <v>-6728.3</v>
      </c>
      <c r="AA95" s="69"/>
      <c r="AB95" s="56"/>
      <c r="AC95" s="56">
        <v>0</v>
      </c>
      <c r="AD95" s="69"/>
      <c r="AE95" s="56">
        <v>7635.31</v>
      </c>
      <c r="AF95" s="56">
        <v>-7635.31</v>
      </c>
      <c r="AG95" s="69"/>
      <c r="AH95" s="69">
        <v>30128.11</v>
      </c>
      <c r="AI95" s="57">
        <v>-30128.11</v>
      </c>
    </row>
    <row r="96" spans="1:35" x14ac:dyDescent="0.15">
      <c r="A96" s="53">
        <v>43343</v>
      </c>
      <c r="B96" s="45" t="s">
        <v>6940</v>
      </c>
      <c r="C96" s="69"/>
      <c r="D96" s="56"/>
      <c r="E96" s="56">
        <v>0</v>
      </c>
      <c r="F96" s="69">
        <v>18172.38</v>
      </c>
      <c r="G96" s="56"/>
      <c r="H96" s="56">
        <v>18172.38</v>
      </c>
      <c r="I96" s="69"/>
      <c r="J96" s="56"/>
      <c r="K96" s="56">
        <v>0</v>
      </c>
      <c r="L96" s="69">
        <v>3384.92</v>
      </c>
      <c r="M96" s="56"/>
      <c r="N96" s="56">
        <v>3384.92</v>
      </c>
      <c r="O96" s="69"/>
      <c r="P96" s="56"/>
      <c r="Q96" s="56">
        <v>0</v>
      </c>
      <c r="R96" s="69">
        <v>7110.76</v>
      </c>
      <c r="S96" s="56"/>
      <c r="T96" s="56">
        <v>7110.76</v>
      </c>
      <c r="U96" s="69"/>
      <c r="V96" s="56"/>
      <c r="W96" s="56">
        <v>0</v>
      </c>
      <c r="X96" s="69">
        <v>11782.36</v>
      </c>
      <c r="Y96" s="56"/>
      <c r="Z96" s="56">
        <v>11782.36</v>
      </c>
      <c r="AA96" s="69"/>
      <c r="AB96" s="56"/>
      <c r="AC96" s="56">
        <v>0</v>
      </c>
      <c r="AD96" s="69">
        <v>15776.93</v>
      </c>
      <c r="AE96" s="56"/>
      <c r="AF96" s="56">
        <v>15776.93</v>
      </c>
      <c r="AG96" s="69">
        <v>56227.350000000006</v>
      </c>
      <c r="AH96" s="69"/>
      <c r="AI96" s="57">
        <v>56227.350000000006</v>
      </c>
    </row>
    <row r="97" spans="1:35" x14ac:dyDescent="0.15">
      <c r="A97" s="48"/>
      <c r="B97" s="58" t="s">
        <v>6941</v>
      </c>
      <c r="C97" s="70"/>
      <c r="D97" s="61"/>
      <c r="E97" s="61">
        <v>0</v>
      </c>
      <c r="F97" s="70">
        <v>37174.61</v>
      </c>
      <c r="G97" s="61"/>
      <c r="H97" s="61">
        <v>37174.61</v>
      </c>
      <c r="I97" s="70"/>
      <c r="J97" s="61"/>
      <c r="K97" s="61">
        <v>0</v>
      </c>
      <c r="L97" s="70">
        <v>6684.92</v>
      </c>
      <c r="M97" s="61"/>
      <c r="N97" s="61">
        <v>6684.92</v>
      </c>
      <c r="O97" s="70"/>
      <c r="P97" s="61"/>
      <c r="Q97" s="61">
        <v>0</v>
      </c>
      <c r="R97" s="70">
        <v>14861.53</v>
      </c>
      <c r="S97" s="61"/>
      <c r="T97" s="61">
        <v>14861.53</v>
      </c>
      <c r="U97" s="70"/>
      <c r="V97" s="61"/>
      <c r="W97" s="61">
        <v>0</v>
      </c>
      <c r="X97" s="70">
        <v>23218.25</v>
      </c>
      <c r="Y97" s="61"/>
      <c r="Z97" s="61">
        <v>23218.25</v>
      </c>
      <c r="AA97" s="70"/>
      <c r="AB97" s="61"/>
      <c r="AC97" s="61">
        <v>0</v>
      </c>
      <c r="AD97" s="70">
        <v>31263.25</v>
      </c>
      <c r="AE97" s="61"/>
      <c r="AF97" s="61">
        <v>31263.25</v>
      </c>
      <c r="AG97" s="70">
        <v>113202.56</v>
      </c>
      <c r="AH97" s="70"/>
      <c r="AI97" s="62">
        <v>113202.56</v>
      </c>
    </row>
    <row r="98" spans="1:35" x14ac:dyDescent="0.15">
      <c r="A98" s="48"/>
      <c r="B98" s="58" t="s">
        <v>6942</v>
      </c>
      <c r="C98" s="70"/>
      <c r="D98" s="61"/>
      <c r="E98" s="61">
        <v>0</v>
      </c>
      <c r="F98" s="70"/>
      <c r="G98" s="61">
        <v>1304.5999999999999</v>
      </c>
      <c r="H98" s="61">
        <v>-1304.5999999999999</v>
      </c>
      <c r="I98" s="70"/>
      <c r="J98" s="61"/>
      <c r="K98" s="61">
        <v>0</v>
      </c>
      <c r="L98" s="70"/>
      <c r="M98" s="61"/>
      <c r="N98" s="61">
        <v>0</v>
      </c>
      <c r="O98" s="70"/>
      <c r="P98" s="61"/>
      <c r="Q98" s="61">
        <v>0</v>
      </c>
      <c r="R98" s="70"/>
      <c r="S98" s="61"/>
      <c r="T98" s="61">
        <v>0</v>
      </c>
      <c r="U98" s="70"/>
      <c r="V98" s="61"/>
      <c r="W98" s="61">
        <v>0</v>
      </c>
      <c r="X98" s="70"/>
      <c r="Y98" s="61"/>
      <c r="Z98" s="61">
        <v>0</v>
      </c>
      <c r="AA98" s="70"/>
      <c r="AB98" s="61"/>
      <c r="AC98" s="61">
        <v>0</v>
      </c>
      <c r="AD98" s="70"/>
      <c r="AE98" s="61"/>
      <c r="AF98" s="61">
        <v>0</v>
      </c>
      <c r="AG98" s="70"/>
      <c r="AH98" s="70">
        <v>1304.5999999999999</v>
      </c>
      <c r="AI98" s="62">
        <v>-1304.5999999999999</v>
      </c>
    </row>
    <row r="99" spans="1:35" x14ac:dyDescent="0.15">
      <c r="A99" s="48"/>
      <c r="B99" s="58" t="s">
        <v>6943</v>
      </c>
      <c r="C99" s="70"/>
      <c r="D99" s="61"/>
      <c r="E99" s="61">
        <v>0</v>
      </c>
      <c r="F99" s="70">
        <v>214.3</v>
      </c>
      <c r="G99" s="61"/>
      <c r="H99" s="61">
        <v>214.3</v>
      </c>
      <c r="I99" s="70"/>
      <c r="J99" s="61"/>
      <c r="K99" s="61">
        <v>0</v>
      </c>
      <c r="L99" s="70"/>
      <c r="M99" s="61"/>
      <c r="N99" s="61">
        <v>0</v>
      </c>
      <c r="O99" s="70"/>
      <c r="P99" s="61"/>
      <c r="Q99" s="61">
        <v>0</v>
      </c>
      <c r="R99" s="70"/>
      <c r="S99" s="61"/>
      <c r="T99" s="61">
        <v>0</v>
      </c>
      <c r="U99" s="70"/>
      <c r="V99" s="61"/>
      <c r="W99" s="61">
        <v>0</v>
      </c>
      <c r="X99" s="70"/>
      <c r="Y99" s="61"/>
      <c r="Z99" s="61">
        <v>0</v>
      </c>
      <c r="AA99" s="70"/>
      <c r="AB99" s="61"/>
      <c r="AC99" s="61">
        <v>0</v>
      </c>
      <c r="AD99" s="70"/>
      <c r="AE99" s="61"/>
      <c r="AF99" s="61">
        <v>0</v>
      </c>
      <c r="AG99" s="70">
        <v>214.3</v>
      </c>
      <c r="AH99" s="70"/>
      <c r="AI99" s="62">
        <v>214.3</v>
      </c>
    </row>
    <row r="100" spans="1:35" x14ac:dyDescent="0.15">
      <c r="A100" s="48"/>
      <c r="B100" s="58" t="s">
        <v>6944</v>
      </c>
      <c r="C100" s="70"/>
      <c r="D100" s="61"/>
      <c r="E100" s="61">
        <v>0</v>
      </c>
      <c r="F100" s="70">
        <v>905.63</v>
      </c>
      <c r="G100" s="61"/>
      <c r="H100" s="61">
        <v>905.63</v>
      </c>
      <c r="I100" s="70"/>
      <c r="J100" s="61"/>
      <c r="K100" s="61">
        <v>0</v>
      </c>
      <c r="L100" s="70"/>
      <c r="M100" s="61"/>
      <c r="N100" s="61">
        <v>0</v>
      </c>
      <c r="O100" s="70"/>
      <c r="P100" s="61"/>
      <c r="Q100" s="61">
        <v>0</v>
      </c>
      <c r="R100" s="70"/>
      <c r="S100" s="61"/>
      <c r="T100" s="61">
        <v>0</v>
      </c>
      <c r="U100" s="70"/>
      <c r="V100" s="61"/>
      <c r="W100" s="61">
        <v>0</v>
      </c>
      <c r="X100" s="70"/>
      <c r="Y100" s="61"/>
      <c r="Z100" s="61">
        <v>0</v>
      </c>
      <c r="AA100" s="70"/>
      <c r="AB100" s="61"/>
      <c r="AC100" s="61">
        <v>0</v>
      </c>
      <c r="AD100" s="70"/>
      <c r="AE100" s="61"/>
      <c r="AF100" s="61">
        <v>0</v>
      </c>
      <c r="AG100" s="70">
        <v>905.63</v>
      </c>
      <c r="AH100" s="70"/>
      <c r="AI100" s="62">
        <v>905.63</v>
      </c>
    </row>
    <row r="101" spans="1:35" x14ac:dyDescent="0.15">
      <c r="A101" s="48"/>
      <c r="B101" s="58" t="s">
        <v>6945</v>
      </c>
      <c r="C101" s="70"/>
      <c r="D101" s="61"/>
      <c r="E101" s="61">
        <v>0</v>
      </c>
      <c r="F101" s="70">
        <v>3018.75</v>
      </c>
      <c r="G101" s="61"/>
      <c r="H101" s="61">
        <v>3018.75</v>
      </c>
      <c r="I101" s="70"/>
      <c r="J101" s="61"/>
      <c r="K101" s="61">
        <v>0</v>
      </c>
      <c r="L101" s="70"/>
      <c r="M101" s="61"/>
      <c r="N101" s="61">
        <v>0</v>
      </c>
      <c r="O101" s="70"/>
      <c r="P101" s="61"/>
      <c r="Q101" s="61">
        <v>0</v>
      </c>
      <c r="R101" s="70"/>
      <c r="S101" s="61"/>
      <c r="T101" s="61">
        <v>0</v>
      </c>
      <c r="U101" s="70"/>
      <c r="V101" s="61"/>
      <c r="W101" s="61">
        <v>0</v>
      </c>
      <c r="X101" s="70"/>
      <c r="Y101" s="61"/>
      <c r="Z101" s="61">
        <v>0</v>
      </c>
      <c r="AA101" s="70"/>
      <c r="AB101" s="61"/>
      <c r="AC101" s="61">
        <v>0</v>
      </c>
      <c r="AD101" s="70"/>
      <c r="AE101" s="61"/>
      <c r="AF101" s="61">
        <v>0</v>
      </c>
      <c r="AG101" s="70">
        <v>3018.75</v>
      </c>
      <c r="AH101" s="70"/>
      <c r="AI101" s="62">
        <v>3018.75</v>
      </c>
    </row>
    <row r="102" spans="1:35" x14ac:dyDescent="0.15">
      <c r="A102" s="48"/>
      <c r="B102" s="58" t="s">
        <v>6946</v>
      </c>
      <c r="C102" s="70"/>
      <c r="D102" s="61"/>
      <c r="E102" s="61">
        <v>0</v>
      </c>
      <c r="F102" s="70">
        <v>2418.2600000000002</v>
      </c>
      <c r="G102" s="61"/>
      <c r="H102" s="61">
        <v>2418.2600000000002</v>
      </c>
      <c r="I102" s="70"/>
      <c r="J102" s="61"/>
      <c r="K102" s="61">
        <v>0</v>
      </c>
      <c r="L102" s="70"/>
      <c r="M102" s="61"/>
      <c r="N102" s="61">
        <v>0</v>
      </c>
      <c r="O102" s="70"/>
      <c r="P102" s="61"/>
      <c r="Q102" s="61">
        <v>0</v>
      </c>
      <c r="R102" s="70"/>
      <c r="S102" s="61"/>
      <c r="T102" s="61">
        <v>0</v>
      </c>
      <c r="U102" s="70"/>
      <c r="V102" s="61"/>
      <c r="W102" s="61">
        <v>0</v>
      </c>
      <c r="X102" s="70"/>
      <c r="Y102" s="61"/>
      <c r="Z102" s="61">
        <v>0</v>
      </c>
      <c r="AA102" s="70"/>
      <c r="AB102" s="61"/>
      <c r="AC102" s="61">
        <v>0</v>
      </c>
      <c r="AD102" s="70"/>
      <c r="AE102" s="61"/>
      <c r="AF102" s="61">
        <v>0</v>
      </c>
      <c r="AG102" s="70">
        <v>2418.2600000000002</v>
      </c>
      <c r="AH102" s="70"/>
      <c r="AI102" s="62">
        <v>2418.2600000000002</v>
      </c>
    </row>
    <row r="103" spans="1:35" x14ac:dyDescent="0.15">
      <c r="A103" s="48"/>
      <c r="B103" s="58" t="s">
        <v>6947</v>
      </c>
      <c r="C103" s="70"/>
      <c r="D103" s="61"/>
      <c r="E103" s="61">
        <v>0</v>
      </c>
      <c r="F103" s="70">
        <v>626.35</v>
      </c>
      <c r="G103" s="61"/>
      <c r="H103" s="61">
        <v>626.35</v>
      </c>
      <c r="I103" s="70"/>
      <c r="J103" s="61"/>
      <c r="K103" s="61">
        <v>0</v>
      </c>
      <c r="L103" s="70"/>
      <c r="M103" s="61"/>
      <c r="N103" s="61">
        <v>0</v>
      </c>
      <c r="O103" s="70"/>
      <c r="P103" s="61"/>
      <c r="Q103" s="61">
        <v>0</v>
      </c>
      <c r="R103" s="70"/>
      <c r="S103" s="61"/>
      <c r="T103" s="61">
        <v>0</v>
      </c>
      <c r="U103" s="70"/>
      <c r="V103" s="61"/>
      <c r="W103" s="61">
        <v>0</v>
      </c>
      <c r="X103" s="70"/>
      <c r="Y103" s="61"/>
      <c r="Z103" s="61">
        <v>0</v>
      </c>
      <c r="AA103" s="70"/>
      <c r="AB103" s="61"/>
      <c r="AC103" s="61">
        <v>0</v>
      </c>
      <c r="AD103" s="70"/>
      <c r="AE103" s="61"/>
      <c r="AF103" s="61">
        <v>0</v>
      </c>
      <c r="AG103" s="70">
        <v>626.35</v>
      </c>
      <c r="AH103" s="70"/>
      <c r="AI103" s="62">
        <v>626.35</v>
      </c>
    </row>
    <row r="104" spans="1:35" x14ac:dyDescent="0.15">
      <c r="A104" s="48"/>
      <c r="B104" s="58" t="s">
        <v>6948</v>
      </c>
      <c r="C104" s="70"/>
      <c r="D104" s="61"/>
      <c r="E104" s="61">
        <v>0</v>
      </c>
      <c r="F104" s="70"/>
      <c r="G104" s="61">
        <v>62.44</v>
      </c>
      <c r="H104" s="61">
        <v>-62.44</v>
      </c>
      <c r="I104" s="70"/>
      <c r="J104" s="61"/>
      <c r="K104" s="61">
        <v>0</v>
      </c>
      <c r="L104" s="70"/>
      <c r="M104" s="61"/>
      <c r="N104" s="61">
        <v>0</v>
      </c>
      <c r="O104" s="70"/>
      <c r="P104" s="61"/>
      <c r="Q104" s="61">
        <v>0</v>
      </c>
      <c r="R104" s="70"/>
      <c r="S104" s="61"/>
      <c r="T104" s="61">
        <v>0</v>
      </c>
      <c r="U104" s="70"/>
      <c r="V104" s="61"/>
      <c r="W104" s="61">
        <v>0</v>
      </c>
      <c r="X104" s="70"/>
      <c r="Y104" s="61"/>
      <c r="Z104" s="61">
        <v>0</v>
      </c>
      <c r="AA104" s="70"/>
      <c r="AB104" s="61"/>
      <c r="AC104" s="61">
        <v>0</v>
      </c>
      <c r="AD104" s="70"/>
      <c r="AE104" s="61"/>
      <c r="AF104" s="61">
        <v>0</v>
      </c>
      <c r="AG104" s="70"/>
      <c r="AH104" s="70">
        <v>62.44</v>
      </c>
      <c r="AI104" s="62">
        <v>-62.44</v>
      </c>
    </row>
    <row r="105" spans="1:35" x14ac:dyDescent="0.15">
      <c r="A105" s="48"/>
      <c r="B105" s="58" t="s">
        <v>6949</v>
      </c>
      <c r="C105" s="70"/>
      <c r="D105" s="61"/>
      <c r="E105" s="61">
        <v>0</v>
      </c>
      <c r="F105" s="70"/>
      <c r="G105" s="61">
        <v>1475.58</v>
      </c>
      <c r="H105" s="61">
        <v>-1475.58</v>
      </c>
      <c r="I105" s="70"/>
      <c r="J105" s="61"/>
      <c r="K105" s="61">
        <v>0</v>
      </c>
      <c r="L105" s="70"/>
      <c r="M105" s="61"/>
      <c r="N105" s="61">
        <v>0</v>
      </c>
      <c r="O105" s="70"/>
      <c r="P105" s="61"/>
      <c r="Q105" s="61">
        <v>0</v>
      </c>
      <c r="R105" s="70"/>
      <c r="S105" s="61"/>
      <c r="T105" s="61">
        <v>0</v>
      </c>
      <c r="U105" s="70"/>
      <c r="V105" s="61"/>
      <c r="W105" s="61">
        <v>0</v>
      </c>
      <c r="X105" s="70"/>
      <c r="Y105" s="61"/>
      <c r="Z105" s="61">
        <v>0</v>
      </c>
      <c r="AA105" s="70"/>
      <c r="AB105" s="61"/>
      <c r="AC105" s="61">
        <v>0</v>
      </c>
      <c r="AD105" s="70"/>
      <c r="AE105" s="61"/>
      <c r="AF105" s="61">
        <v>0</v>
      </c>
      <c r="AG105" s="70"/>
      <c r="AH105" s="70">
        <v>1475.58</v>
      </c>
      <c r="AI105" s="62">
        <v>-1475.58</v>
      </c>
    </row>
    <row r="106" spans="1:35" x14ac:dyDescent="0.15">
      <c r="A106" s="48"/>
      <c r="B106" s="58" t="s">
        <v>6950</v>
      </c>
      <c r="C106" s="70"/>
      <c r="D106" s="61"/>
      <c r="E106" s="61">
        <v>0</v>
      </c>
      <c r="F106" s="70">
        <v>4690.8100000000004</v>
      </c>
      <c r="G106" s="61"/>
      <c r="H106" s="61">
        <v>4690.8100000000004</v>
      </c>
      <c r="I106" s="70"/>
      <c r="J106" s="61"/>
      <c r="K106" s="61">
        <v>0</v>
      </c>
      <c r="L106" s="70"/>
      <c r="M106" s="61"/>
      <c r="N106" s="61">
        <v>0</v>
      </c>
      <c r="O106" s="70"/>
      <c r="P106" s="61"/>
      <c r="Q106" s="61">
        <v>0</v>
      </c>
      <c r="R106" s="70"/>
      <c r="S106" s="61"/>
      <c r="T106" s="61">
        <v>0</v>
      </c>
      <c r="U106" s="70"/>
      <c r="V106" s="61"/>
      <c r="W106" s="61">
        <v>0</v>
      </c>
      <c r="X106" s="70"/>
      <c r="Y106" s="61"/>
      <c r="Z106" s="61">
        <v>0</v>
      </c>
      <c r="AA106" s="70"/>
      <c r="AB106" s="61"/>
      <c r="AC106" s="61">
        <v>0</v>
      </c>
      <c r="AD106" s="70">
        <v>1531.69</v>
      </c>
      <c r="AE106" s="61"/>
      <c r="AF106" s="61">
        <v>1531.69</v>
      </c>
      <c r="AG106" s="70">
        <v>6222.5</v>
      </c>
      <c r="AH106" s="70"/>
      <c r="AI106" s="62">
        <v>6222.5</v>
      </c>
    </row>
    <row r="107" spans="1:35" x14ac:dyDescent="0.15">
      <c r="A107" s="45" t="s">
        <v>6951</v>
      </c>
      <c r="B107" s="46"/>
      <c r="C107" s="69"/>
      <c r="D107" s="56"/>
      <c r="E107" s="56">
        <v>0</v>
      </c>
      <c r="F107" s="69">
        <v>67221.090000000011</v>
      </c>
      <c r="G107" s="56">
        <v>2842.62</v>
      </c>
      <c r="H107" s="56">
        <v>64378.470000000008</v>
      </c>
      <c r="I107" s="69"/>
      <c r="J107" s="56"/>
      <c r="K107" s="56">
        <v>0</v>
      </c>
      <c r="L107" s="69">
        <v>10069.84</v>
      </c>
      <c r="M107" s="56"/>
      <c r="N107" s="56">
        <v>10069.84</v>
      </c>
      <c r="O107" s="69"/>
      <c r="P107" s="56"/>
      <c r="Q107" s="56">
        <v>0</v>
      </c>
      <c r="R107" s="69">
        <v>21972.29</v>
      </c>
      <c r="S107" s="56"/>
      <c r="T107" s="56">
        <v>21972.29</v>
      </c>
      <c r="U107" s="69"/>
      <c r="V107" s="56"/>
      <c r="W107" s="56">
        <v>0</v>
      </c>
      <c r="X107" s="69">
        <v>35000.61</v>
      </c>
      <c r="Y107" s="56"/>
      <c r="Z107" s="56">
        <v>35000.61</v>
      </c>
      <c r="AA107" s="69"/>
      <c r="AB107" s="56"/>
      <c r="AC107" s="56">
        <v>0</v>
      </c>
      <c r="AD107" s="69">
        <v>48571.87</v>
      </c>
      <c r="AE107" s="56"/>
      <c r="AF107" s="56">
        <v>48571.87</v>
      </c>
      <c r="AG107" s="69">
        <v>182835.7</v>
      </c>
      <c r="AH107" s="69">
        <v>2842.62</v>
      </c>
      <c r="AI107" s="57">
        <v>179993.08000000002</v>
      </c>
    </row>
    <row r="108" spans="1:35" x14ac:dyDescent="0.15">
      <c r="A108" s="53">
        <v>43344</v>
      </c>
      <c r="B108" s="45" t="s">
        <v>6952</v>
      </c>
      <c r="C108" s="69"/>
      <c r="D108" s="56"/>
      <c r="E108" s="56">
        <v>0</v>
      </c>
      <c r="F108" s="69"/>
      <c r="G108" s="56">
        <v>18172.38</v>
      </c>
      <c r="H108" s="56">
        <v>-18172.38</v>
      </c>
      <c r="I108" s="69"/>
      <c r="J108" s="56"/>
      <c r="K108" s="56">
        <v>0</v>
      </c>
      <c r="L108" s="69"/>
      <c r="M108" s="56">
        <v>3384.92</v>
      </c>
      <c r="N108" s="56">
        <v>-3384.92</v>
      </c>
      <c r="O108" s="69"/>
      <c r="P108" s="56"/>
      <c r="Q108" s="56">
        <v>0</v>
      </c>
      <c r="R108" s="69"/>
      <c r="S108" s="56">
        <v>7110.76</v>
      </c>
      <c r="T108" s="56">
        <v>-7110.76</v>
      </c>
      <c r="U108" s="69"/>
      <c r="V108" s="56"/>
      <c r="W108" s="56">
        <v>0</v>
      </c>
      <c r="X108" s="69"/>
      <c r="Y108" s="56">
        <v>11782.36</v>
      </c>
      <c r="Z108" s="56">
        <v>-11782.36</v>
      </c>
      <c r="AA108" s="69"/>
      <c r="AB108" s="56"/>
      <c r="AC108" s="56">
        <v>0</v>
      </c>
      <c r="AD108" s="69"/>
      <c r="AE108" s="56">
        <v>15776.93</v>
      </c>
      <c r="AF108" s="56">
        <v>-15776.93</v>
      </c>
      <c r="AG108" s="69"/>
      <c r="AH108" s="69">
        <v>56227.350000000006</v>
      </c>
      <c r="AI108" s="57">
        <v>-56227.350000000006</v>
      </c>
    </row>
    <row r="109" spans="1:35" x14ac:dyDescent="0.15">
      <c r="A109" s="45" t="s">
        <v>6953</v>
      </c>
      <c r="B109" s="46"/>
      <c r="C109" s="69"/>
      <c r="D109" s="56"/>
      <c r="E109" s="56">
        <v>0</v>
      </c>
      <c r="F109" s="69"/>
      <c r="G109" s="56">
        <v>18172.38</v>
      </c>
      <c r="H109" s="56">
        <v>-18172.38</v>
      </c>
      <c r="I109" s="69"/>
      <c r="J109" s="56"/>
      <c r="K109" s="56">
        <v>0</v>
      </c>
      <c r="L109" s="69"/>
      <c r="M109" s="56">
        <v>3384.92</v>
      </c>
      <c r="N109" s="56">
        <v>-3384.92</v>
      </c>
      <c r="O109" s="69"/>
      <c r="P109" s="56"/>
      <c r="Q109" s="56">
        <v>0</v>
      </c>
      <c r="R109" s="69"/>
      <c r="S109" s="56">
        <v>7110.76</v>
      </c>
      <c r="T109" s="56">
        <v>-7110.76</v>
      </c>
      <c r="U109" s="69"/>
      <c r="V109" s="56"/>
      <c r="W109" s="56">
        <v>0</v>
      </c>
      <c r="X109" s="69"/>
      <c r="Y109" s="56">
        <v>11782.36</v>
      </c>
      <c r="Z109" s="56">
        <v>-11782.36</v>
      </c>
      <c r="AA109" s="69"/>
      <c r="AB109" s="56"/>
      <c r="AC109" s="56">
        <v>0</v>
      </c>
      <c r="AD109" s="69"/>
      <c r="AE109" s="56">
        <v>15776.93</v>
      </c>
      <c r="AF109" s="56">
        <v>-15776.93</v>
      </c>
      <c r="AG109" s="69"/>
      <c r="AH109" s="69">
        <v>56227.350000000006</v>
      </c>
      <c r="AI109" s="57">
        <v>-56227.350000000006</v>
      </c>
    </row>
    <row r="110" spans="1:35" x14ac:dyDescent="0.15">
      <c r="A110" s="53">
        <v>43373</v>
      </c>
      <c r="B110" s="45" t="s">
        <v>6954</v>
      </c>
      <c r="C110" s="69"/>
      <c r="D110" s="56"/>
      <c r="E110" s="56">
        <v>0</v>
      </c>
      <c r="F110" s="69">
        <v>18639.11</v>
      </c>
      <c r="G110" s="56"/>
      <c r="H110" s="56">
        <v>18639.11</v>
      </c>
      <c r="I110" s="69"/>
      <c r="J110" s="56"/>
      <c r="K110" s="56">
        <v>0</v>
      </c>
      <c r="L110" s="69">
        <v>5479.54</v>
      </c>
      <c r="M110" s="56"/>
      <c r="N110" s="56">
        <v>5479.54</v>
      </c>
      <c r="O110" s="69"/>
      <c r="P110" s="56"/>
      <c r="Q110" s="56">
        <v>0</v>
      </c>
      <c r="R110" s="69">
        <v>29371.119999999999</v>
      </c>
      <c r="S110" s="56"/>
      <c r="T110" s="56">
        <v>29371.119999999999</v>
      </c>
      <c r="U110" s="69"/>
      <c r="V110" s="56"/>
      <c r="W110" s="56">
        <v>0</v>
      </c>
      <c r="X110" s="69">
        <v>35075.64</v>
      </c>
      <c r="Y110" s="56"/>
      <c r="Z110" s="56">
        <v>35075.64</v>
      </c>
      <c r="AA110" s="69"/>
      <c r="AB110" s="56"/>
      <c r="AC110" s="56">
        <v>0</v>
      </c>
      <c r="AD110" s="69">
        <v>15336.6</v>
      </c>
      <c r="AE110" s="56"/>
      <c r="AF110" s="56">
        <v>15336.6</v>
      </c>
      <c r="AG110" s="69">
        <v>103902.01000000001</v>
      </c>
      <c r="AH110" s="69"/>
      <c r="AI110" s="57">
        <v>103902.01000000001</v>
      </c>
    </row>
    <row r="111" spans="1:35" x14ac:dyDescent="0.15">
      <c r="A111" s="48"/>
      <c r="B111" s="58" t="s">
        <v>6955</v>
      </c>
      <c r="C111" s="70"/>
      <c r="D111" s="61"/>
      <c r="E111" s="61">
        <v>0</v>
      </c>
      <c r="F111" s="70">
        <v>36765.370000000003</v>
      </c>
      <c r="G111" s="61"/>
      <c r="H111" s="61">
        <v>36765.370000000003</v>
      </c>
      <c r="I111" s="70"/>
      <c r="J111" s="61"/>
      <c r="K111" s="61">
        <v>0</v>
      </c>
      <c r="L111" s="70">
        <v>10120.709999999999</v>
      </c>
      <c r="M111" s="61"/>
      <c r="N111" s="61">
        <v>10120.709999999999</v>
      </c>
      <c r="O111" s="70"/>
      <c r="P111" s="61"/>
      <c r="Q111" s="61">
        <v>0</v>
      </c>
      <c r="R111" s="70">
        <v>40313.129999999997</v>
      </c>
      <c r="S111" s="61"/>
      <c r="T111" s="61">
        <v>40313.129999999997</v>
      </c>
      <c r="U111" s="70"/>
      <c r="V111" s="61"/>
      <c r="W111" s="61">
        <v>0</v>
      </c>
      <c r="X111" s="70">
        <v>51394.080000000002</v>
      </c>
      <c r="Y111" s="61"/>
      <c r="Z111" s="61">
        <v>51394.080000000002</v>
      </c>
      <c r="AA111" s="70"/>
      <c r="AB111" s="61"/>
      <c r="AC111" s="61">
        <v>0</v>
      </c>
      <c r="AD111" s="70">
        <v>30325.86</v>
      </c>
      <c r="AE111" s="61"/>
      <c r="AF111" s="61">
        <v>30325.86</v>
      </c>
      <c r="AG111" s="70">
        <v>168919.14999999997</v>
      </c>
      <c r="AH111" s="70"/>
      <c r="AI111" s="62">
        <v>168919.14999999997</v>
      </c>
    </row>
    <row r="112" spans="1:35" x14ac:dyDescent="0.15">
      <c r="A112" s="48"/>
      <c r="B112" s="58" t="s">
        <v>6956</v>
      </c>
      <c r="C112" s="70"/>
      <c r="D112" s="61"/>
      <c r="E112" s="61">
        <v>0</v>
      </c>
      <c r="F112" s="70"/>
      <c r="G112" s="61">
        <v>1134.43</v>
      </c>
      <c r="H112" s="61">
        <v>-1134.43</v>
      </c>
      <c r="I112" s="70"/>
      <c r="J112" s="61"/>
      <c r="K112" s="61">
        <v>0</v>
      </c>
      <c r="L112" s="70"/>
      <c r="M112" s="61"/>
      <c r="N112" s="61">
        <v>0</v>
      </c>
      <c r="O112" s="70"/>
      <c r="P112" s="61"/>
      <c r="Q112" s="61">
        <v>0</v>
      </c>
      <c r="R112" s="70"/>
      <c r="S112" s="61"/>
      <c r="T112" s="61">
        <v>0</v>
      </c>
      <c r="U112" s="70"/>
      <c r="V112" s="61"/>
      <c r="W112" s="61">
        <v>0</v>
      </c>
      <c r="X112" s="70"/>
      <c r="Y112" s="61"/>
      <c r="Z112" s="61">
        <v>0</v>
      </c>
      <c r="AA112" s="70"/>
      <c r="AB112" s="61"/>
      <c r="AC112" s="61">
        <v>0</v>
      </c>
      <c r="AD112" s="70"/>
      <c r="AE112" s="61"/>
      <c r="AF112" s="61">
        <v>0</v>
      </c>
      <c r="AG112" s="70"/>
      <c r="AH112" s="70">
        <v>1134.43</v>
      </c>
      <c r="AI112" s="62">
        <v>-1134.43</v>
      </c>
    </row>
    <row r="113" spans="1:35" x14ac:dyDescent="0.15">
      <c r="A113" s="48"/>
      <c r="B113" s="58" t="s">
        <v>6957</v>
      </c>
      <c r="C113" s="70"/>
      <c r="D113" s="61"/>
      <c r="E113" s="61">
        <v>0</v>
      </c>
      <c r="F113" s="70"/>
      <c r="G113" s="61">
        <v>174</v>
      </c>
      <c r="H113" s="61">
        <v>-174</v>
      </c>
      <c r="I113" s="70"/>
      <c r="J113" s="61"/>
      <c r="K113" s="61">
        <v>0</v>
      </c>
      <c r="L113" s="70"/>
      <c r="M113" s="61"/>
      <c r="N113" s="61">
        <v>0</v>
      </c>
      <c r="O113" s="70"/>
      <c r="P113" s="61"/>
      <c r="Q113" s="61">
        <v>0</v>
      </c>
      <c r="R113" s="70"/>
      <c r="S113" s="61"/>
      <c r="T113" s="61">
        <v>0</v>
      </c>
      <c r="U113" s="70"/>
      <c r="V113" s="61"/>
      <c r="W113" s="61">
        <v>0</v>
      </c>
      <c r="X113" s="70"/>
      <c r="Y113" s="61"/>
      <c r="Z113" s="61">
        <v>0</v>
      </c>
      <c r="AA113" s="70"/>
      <c r="AB113" s="61"/>
      <c r="AC113" s="61">
        <v>0</v>
      </c>
      <c r="AD113" s="70"/>
      <c r="AE113" s="61"/>
      <c r="AF113" s="61">
        <v>0</v>
      </c>
      <c r="AG113" s="70"/>
      <c r="AH113" s="70">
        <v>174</v>
      </c>
      <c r="AI113" s="62">
        <v>-174</v>
      </c>
    </row>
    <row r="114" spans="1:35" x14ac:dyDescent="0.15">
      <c r="A114" s="48"/>
      <c r="B114" s="58" t="s">
        <v>6958</v>
      </c>
      <c r="C114" s="70"/>
      <c r="D114" s="61"/>
      <c r="E114" s="61">
        <v>0</v>
      </c>
      <c r="F114" s="70">
        <v>186.35</v>
      </c>
      <c r="G114" s="61"/>
      <c r="H114" s="61">
        <v>186.35</v>
      </c>
      <c r="I114" s="70"/>
      <c r="J114" s="61"/>
      <c r="K114" s="61">
        <v>0</v>
      </c>
      <c r="L114" s="70"/>
      <c r="M114" s="61"/>
      <c r="N114" s="61">
        <v>0</v>
      </c>
      <c r="O114" s="70"/>
      <c r="P114" s="61"/>
      <c r="Q114" s="61">
        <v>0</v>
      </c>
      <c r="R114" s="70"/>
      <c r="S114" s="61"/>
      <c r="T114" s="61">
        <v>0</v>
      </c>
      <c r="U114" s="70"/>
      <c r="V114" s="61"/>
      <c r="W114" s="61">
        <v>0</v>
      </c>
      <c r="X114" s="70"/>
      <c r="Y114" s="61"/>
      <c r="Z114" s="61">
        <v>0</v>
      </c>
      <c r="AA114" s="70"/>
      <c r="AB114" s="61"/>
      <c r="AC114" s="61">
        <v>0</v>
      </c>
      <c r="AD114" s="70"/>
      <c r="AE114" s="61"/>
      <c r="AF114" s="61">
        <v>0</v>
      </c>
      <c r="AG114" s="70">
        <v>186.35</v>
      </c>
      <c r="AH114" s="70"/>
      <c r="AI114" s="62">
        <v>186.35</v>
      </c>
    </row>
    <row r="115" spans="1:35" x14ac:dyDescent="0.15">
      <c r="A115" s="48"/>
      <c r="B115" s="58" t="s">
        <v>6959</v>
      </c>
      <c r="C115" s="70"/>
      <c r="D115" s="61"/>
      <c r="E115" s="61">
        <v>0</v>
      </c>
      <c r="F115" s="70">
        <v>787.5</v>
      </c>
      <c r="G115" s="61"/>
      <c r="H115" s="61">
        <v>787.5</v>
      </c>
      <c r="I115" s="70"/>
      <c r="J115" s="61"/>
      <c r="K115" s="61">
        <v>0</v>
      </c>
      <c r="L115" s="70"/>
      <c r="M115" s="61"/>
      <c r="N115" s="61">
        <v>0</v>
      </c>
      <c r="O115" s="70"/>
      <c r="P115" s="61"/>
      <c r="Q115" s="61">
        <v>0</v>
      </c>
      <c r="R115" s="70"/>
      <c r="S115" s="61"/>
      <c r="T115" s="61">
        <v>0</v>
      </c>
      <c r="U115" s="70"/>
      <c r="V115" s="61"/>
      <c r="W115" s="61">
        <v>0</v>
      </c>
      <c r="X115" s="70"/>
      <c r="Y115" s="61"/>
      <c r="Z115" s="61">
        <v>0</v>
      </c>
      <c r="AA115" s="70"/>
      <c r="AB115" s="61"/>
      <c r="AC115" s="61">
        <v>0</v>
      </c>
      <c r="AD115" s="70"/>
      <c r="AE115" s="61"/>
      <c r="AF115" s="61">
        <v>0</v>
      </c>
      <c r="AG115" s="70">
        <v>787.5</v>
      </c>
      <c r="AH115" s="70"/>
      <c r="AI115" s="62">
        <v>787.5</v>
      </c>
    </row>
    <row r="116" spans="1:35" x14ac:dyDescent="0.15">
      <c r="A116" s="48"/>
      <c r="B116" s="58" t="s">
        <v>6960</v>
      </c>
      <c r="C116" s="70"/>
      <c r="D116" s="61"/>
      <c r="E116" s="61">
        <v>0</v>
      </c>
      <c r="F116" s="70">
        <v>2884</v>
      </c>
      <c r="G116" s="61"/>
      <c r="H116" s="61">
        <v>2884</v>
      </c>
      <c r="I116" s="70"/>
      <c r="J116" s="61"/>
      <c r="K116" s="61">
        <v>0</v>
      </c>
      <c r="L116" s="70"/>
      <c r="M116" s="61"/>
      <c r="N116" s="61">
        <v>0</v>
      </c>
      <c r="O116" s="70"/>
      <c r="P116" s="61"/>
      <c r="Q116" s="61">
        <v>0</v>
      </c>
      <c r="R116" s="70"/>
      <c r="S116" s="61"/>
      <c r="T116" s="61">
        <v>0</v>
      </c>
      <c r="U116" s="70"/>
      <c r="V116" s="61"/>
      <c r="W116" s="61">
        <v>0</v>
      </c>
      <c r="X116" s="70"/>
      <c r="Y116" s="61"/>
      <c r="Z116" s="61">
        <v>0</v>
      </c>
      <c r="AA116" s="70"/>
      <c r="AB116" s="61"/>
      <c r="AC116" s="61">
        <v>0</v>
      </c>
      <c r="AD116" s="70"/>
      <c r="AE116" s="61"/>
      <c r="AF116" s="61">
        <v>0</v>
      </c>
      <c r="AG116" s="70">
        <v>2884</v>
      </c>
      <c r="AH116" s="70"/>
      <c r="AI116" s="62">
        <v>2884</v>
      </c>
    </row>
    <row r="117" spans="1:35" x14ac:dyDescent="0.15">
      <c r="A117" s="48"/>
      <c r="B117" s="58" t="s">
        <v>6961</v>
      </c>
      <c r="C117" s="70"/>
      <c r="D117" s="61"/>
      <c r="E117" s="61">
        <v>0</v>
      </c>
      <c r="F117" s="70">
        <v>2102.84</v>
      </c>
      <c r="G117" s="61"/>
      <c r="H117" s="61">
        <v>2102.84</v>
      </c>
      <c r="I117" s="70"/>
      <c r="J117" s="61"/>
      <c r="K117" s="61">
        <v>0</v>
      </c>
      <c r="L117" s="70"/>
      <c r="M117" s="61"/>
      <c r="N117" s="61">
        <v>0</v>
      </c>
      <c r="O117" s="70"/>
      <c r="P117" s="61"/>
      <c r="Q117" s="61">
        <v>0</v>
      </c>
      <c r="R117" s="70"/>
      <c r="S117" s="61"/>
      <c r="T117" s="61">
        <v>0</v>
      </c>
      <c r="U117" s="70"/>
      <c r="V117" s="61"/>
      <c r="W117" s="61">
        <v>0</v>
      </c>
      <c r="X117" s="70"/>
      <c r="Y117" s="61"/>
      <c r="Z117" s="61">
        <v>0</v>
      </c>
      <c r="AA117" s="70"/>
      <c r="AB117" s="61"/>
      <c r="AC117" s="61">
        <v>0</v>
      </c>
      <c r="AD117" s="70"/>
      <c r="AE117" s="61"/>
      <c r="AF117" s="61">
        <v>0</v>
      </c>
      <c r="AG117" s="70">
        <v>2102.84</v>
      </c>
      <c r="AH117" s="70"/>
      <c r="AI117" s="62">
        <v>2102.84</v>
      </c>
    </row>
    <row r="118" spans="1:35" x14ac:dyDescent="0.15">
      <c r="A118" s="48"/>
      <c r="B118" s="58" t="s">
        <v>6962</v>
      </c>
      <c r="C118" s="70"/>
      <c r="D118" s="61"/>
      <c r="E118" s="61">
        <v>0</v>
      </c>
      <c r="F118" s="70"/>
      <c r="G118" s="61">
        <v>1283.1099999999999</v>
      </c>
      <c r="H118" s="61">
        <v>-1283.1099999999999</v>
      </c>
      <c r="I118" s="70"/>
      <c r="J118" s="61"/>
      <c r="K118" s="61">
        <v>0</v>
      </c>
      <c r="L118" s="70"/>
      <c r="M118" s="61"/>
      <c r="N118" s="61">
        <v>0</v>
      </c>
      <c r="O118" s="70"/>
      <c r="P118" s="61"/>
      <c r="Q118" s="61">
        <v>0</v>
      </c>
      <c r="R118" s="70"/>
      <c r="S118" s="61"/>
      <c r="T118" s="61">
        <v>0</v>
      </c>
      <c r="U118" s="70"/>
      <c r="V118" s="61"/>
      <c r="W118" s="61">
        <v>0</v>
      </c>
      <c r="X118" s="70"/>
      <c r="Y118" s="61"/>
      <c r="Z118" s="61">
        <v>0</v>
      </c>
      <c r="AA118" s="70"/>
      <c r="AB118" s="61"/>
      <c r="AC118" s="61">
        <v>0</v>
      </c>
      <c r="AD118" s="70"/>
      <c r="AE118" s="61"/>
      <c r="AF118" s="61">
        <v>0</v>
      </c>
      <c r="AG118" s="70"/>
      <c r="AH118" s="70">
        <v>1283.1099999999999</v>
      </c>
      <c r="AI118" s="62">
        <v>-1283.1099999999999</v>
      </c>
    </row>
    <row r="119" spans="1:35" x14ac:dyDescent="0.15">
      <c r="A119" s="48"/>
      <c r="B119" s="58" t="s">
        <v>6963</v>
      </c>
      <c r="C119" s="70"/>
      <c r="D119" s="61"/>
      <c r="E119" s="61">
        <v>0</v>
      </c>
      <c r="F119" s="70">
        <v>4078.97</v>
      </c>
      <c r="G119" s="61"/>
      <c r="H119" s="61">
        <v>4078.97</v>
      </c>
      <c r="I119" s="70"/>
      <c r="J119" s="61"/>
      <c r="K119" s="61">
        <v>0</v>
      </c>
      <c r="L119" s="70"/>
      <c r="M119" s="61"/>
      <c r="N119" s="61">
        <v>0</v>
      </c>
      <c r="O119" s="70"/>
      <c r="P119" s="61"/>
      <c r="Q119" s="61">
        <v>0</v>
      </c>
      <c r="R119" s="70"/>
      <c r="S119" s="61"/>
      <c r="T119" s="61">
        <v>0</v>
      </c>
      <c r="U119" s="70"/>
      <c r="V119" s="61"/>
      <c r="W119" s="61">
        <v>0</v>
      </c>
      <c r="X119" s="70"/>
      <c r="Y119" s="61"/>
      <c r="Z119" s="61">
        <v>0</v>
      </c>
      <c r="AA119" s="70"/>
      <c r="AB119" s="61"/>
      <c r="AC119" s="61">
        <v>0</v>
      </c>
      <c r="AD119" s="70">
        <v>1331.91</v>
      </c>
      <c r="AE119" s="61"/>
      <c r="AF119" s="61">
        <v>1331.91</v>
      </c>
      <c r="AG119" s="70">
        <v>5410.88</v>
      </c>
      <c r="AH119" s="70"/>
      <c r="AI119" s="62">
        <v>5410.88</v>
      </c>
    </row>
    <row r="120" spans="1:35" x14ac:dyDescent="0.15">
      <c r="A120" s="48"/>
      <c r="B120" s="58" t="s">
        <v>6964</v>
      </c>
      <c r="C120" s="70"/>
      <c r="D120" s="61"/>
      <c r="E120" s="61">
        <v>0</v>
      </c>
      <c r="F120" s="70">
        <v>692.82</v>
      </c>
      <c r="G120" s="61"/>
      <c r="H120" s="61">
        <v>692.82</v>
      </c>
      <c r="I120" s="70"/>
      <c r="J120" s="61"/>
      <c r="K120" s="61">
        <v>0</v>
      </c>
      <c r="L120" s="70"/>
      <c r="M120" s="61"/>
      <c r="N120" s="61">
        <v>0</v>
      </c>
      <c r="O120" s="70"/>
      <c r="P120" s="61"/>
      <c r="Q120" s="61">
        <v>0</v>
      </c>
      <c r="R120" s="70"/>
      <c r="S120" s="61"/>
      <c r="T120" s="61">
        <v>0</v>
      </c>
      <c r="U120" s="70"/>
      <c r="V120" s="61"/>
      <c r="W120" s="61">
        <v>0</v>
      </c>
      <c r="X120" s="70"/>
      <c r="Y120" s="61"/>
      <c r="Z120" s="61">
        <v>0</v>
      </c>
      <c r="AA120" s="70"/>
      <c r="AB120" s="61"/>
      <c r="AC120" s="61">
        <v>0</v>
      </c>
      <c r="AD120" s="70"/>
      <c r="AE120" s="61"/>
      <c r="AF120" s="61">
        <v>0</v>
      </c>
      <c r="AG120" s="70">
        <v>692.82</v>
      </c>
      <c r="AH120" s="70"/>
      <c r="AI120" s="62">
        <v>692.82</v>
      </c>
    </row>
    <row r="121" spans="1:35" x14ac:dyDescent="0.15">
      <c r="A121" s="45" t="s">
        <v>6965</v>
      </c>
      <c r="B121" s="46"/>
      <c r="C121" s="69"/>
      <c r="D121" s="56"/>
      <c r="E121" s="56">
        <v>0</v>
      </c>
      <c r="F121" s="69">
        <v>66136.960000000006</v>
      </c>
      <c r="G121" s="56">
        <v>2591.54</v>
      </c>
      <c r="H121" s="56">
        <v>63545.420000000006</v>
      </c>
      <c r="I121" s="69"/>
      <c r="J121" s="56"/>
      <c r="K121" s="56">
        <v>0</v>
      </c>
      <c r="L121" s="69">
        <v>15600.25</v>
      </c>
      <c r="M121" s="56"/>
      <c r="N121" s="56">
        <v>15600.25</v>
      </c>
      <c r="O121" s="69"/>
      <c r="P121" s="56"/>
      <c r="Q121" s="56">
        <v>0</v>
      </c>
      <c r="R121" s="69">
        <v>69684.25</v>
      </c>
      <c r="S121" s="56"/>
      <c r="T121" s="56">
        <v>69684.25</v>
      </c>
      <c r="U121" s="69"/>
      <c r="V121" s="56"/>
      <c r="W121" s="56">
        <v>0</v>
      </c>
      <c r="X121" s="69">
        <v>86469.72</v>
      </c>
      <c r="Y121" s="56"/>
      <c r="Z121" s="56">
        <v>86469.72</v>
      </c>
      <c r="AA121" s="69"/>
      <c r="AB121" s="56"/>
      <c r="AC121" s="56">
        <v>0</v>
      </c>
      <c r="AD121" s="69">
        <v>46994.37</v>
      </c>
      <c r="AE121" s="56"/>
      <c r="AF121" s="56">
        <v>46994.37</v>
      </c>
      <c r="AG121" s="69">
        <v>284885.55</v>
      </c>
      <c r="AH121" s="69">
        <v>2591.54</v>
      </c>
      <c r="AI121" s="57">
        <v>282294.01</v>
      </c>
    </row>
    <row r="122" spans="1:35" x14ac:dyDescent="0.15">
      <c r="A122" s="53">
        <v>43374</v>
      </c>
      <c r="B122" s="45" t="s">
        <v>6966</v>
      </c>
      <c r="C122" s="69"/>
      <c r="D122" s="56"/>
      <c r="E122" s="56">
        <v>0</v>
      </c>
      <c r="F122" s="69"/>
      <c r="G122" s="56">
        <v>18639.11</v>
      </c>
      <c r="H122" s="56">
        <v>-18639.11</v>
      </c>
      <c r="I122" s="69"/>
      <c r="J122" s="56"/>
      <c r="K122" s="56">
        <v>0</v>
      </c>
      <c r="L122" s="69"/>
      <c r="M122" s="56">
        <v>5479.54</v>
      </c>
      <c r="N122" s="56">
        <v>-5479.54</v>
      </c>
      <c r="O122" s="69"/>
      <c r="P122" s="56"/>
      <c r="Q122" s="56">
        <v>0</v>
      </c>
      <c r="R122" s="69"/>
      <c r="S122" s="56">
        <v>29371.119999999999</v>
      </c>
      <c r="T122" s="56">
        <v>-29371.119999999999</v>
      </c>
      <c r="U122" s="69"/>
      <c r="V122" s="56"/>
      <c r="W122" s="56">
        <v>0</v>
      </c>
      <c r="X122" s="69"/>
      <c r="Y122" s="56">
        <v>35075.64</v>
      </c>
      <c r="Z122" s="56">
        <v>-35075.64</v>
      </c>
      <c r="AA122" s="69"/>
      <c r="AB122" s="56"/>
      <c r="AC122" s="56">
        <v>0</v>
      </c>
      <c r="AD122" s="69"/>
      <c r="AE122" s="56">
        <v>15336.6</v>
      </c>
      <c r="AF122" s="56">
        <v>-15336.6</v>
      </c>
      <c r="AG122" s="69"/>
      <c r="AH122" s="69">
        <v>103902.01000000001</v>
      </c>
      <c r="AI122" s="57">
        <v>-103902.01000000001</v>
      </c>
    </row>
    <row r="123" spans="1:35" x14ac:dyDescent="0.15">
      <c r="A123" s="45" t="s">
        <v>6967</v>
      </c>
      <c r="B123" s="46"/>
      <c r="C123" s="69"/>
      <c r="D123" s="56"/>
      <c r="E123" s="56">
        <v>0</v>
      </c>
      <c r="F123" s="69"/>
      <c r="G123" s="56">
        <v>18639.11</v>
      </c>
      <c r="H123" s="56">
        <v>-18639.11</v>
      </c>
      <c r="I123" s="69"/>
      <c r="J123" s="56"/>
      <c r="K123" s="56">
        <v>0</v>
      </c>
      <c r="L123" s="69"/>
      <c r="M123" s="56">
        <v>5479.54</v>
      </c>
      <c r="N123" s="56">
        <v>-5479.54</v>
      </c>
      <c r="O123" s="69"/>
      <c r="P123" s="56"/>
      <c r="Q123" s="56">
        <v>0</v>
      </c>
      <c r="R123" s="69"/>
      <c r="S123" s="56">
        <v>29371.119999999999</v>
      </c>
      <c r="T123" s="56">
        <v>-29371.119999999999</v>
      </c>
      <c r="U123" s="69"/>
      <c r="V123" s="56"/>
      <c r="W123" s="56">
        <v>0</v>
      </c>
      <c r="X123" s="69"/>
      <c r="Y123" s="56">
        <v>35075.64</v>
      </c>
      <c r="Z123" s="56">
        <v>-35075.64</v>
      </c>
      <c r="AA123" s="69"/>
      <c r="AB123" s="56"/>
      <c r="AC123" s="56">
        <v>0</v>
      </c>
      <c r="AD123" s="69"/>
      <c r="AE123" s="56">
        <v>15336.6</v>
      </c>
      <c r="AF123" s="56">
        <v>-15336.6</v>
      </c>
      <c r="AG123" s="69"/>
      <c r="AH123" s="69">
        <v>103902.01000000001</v>
      </c>
      <c r="AI123" s="57">
        <v>-103902.01000000001</v>
      </c>
    </row>
    <row r="124" spans="1:35" x14ac:dyDescent="0.15">
      <c r="A124" s="53">
        <v>43404</v>
      </c>
      <c r="B124" s="45" t="s">
        <v>6968</v>
      </c>
      <c r="C124" s="69"/>
      <c r="D124" s="56"/>
      <c r="E124" s="56">
        <v>0</v>
      </c>
      <c r="F124" s="69"/>
      <c r="G124" s="56"/>
      <c r="H124" s="56">
        <v>0</v>
      </c>
      <c r="I124" s="69"/>
      <c r="J124" s="56"/>
      <c r="K124" s="56">
        <v>0</v>
      </c>
      <c r="L124" s="69"/>
      <c r="M124" s="56"/>
      <c r="N124" s="56">
        <v>0</v>
      </c>
      <c r="O124" s="69"/>
      <c r="P124" s="56"/>
      <c r="Q124" s="56">
        <v>0</v>
      </c>
      <c r="R124" s="69"/>
      <c r="S124" s="56"/>
      <c r="T124" s="56">
        <v>0</v>
      </c>
      <c r="U124" s="69"/>
      <c r="V124" s="56"/>
      <c r="W124" s="56">
        <v>0</v>
      </c>
      <c r="X124" s="69"/>
      <c r="Y124" s="56">
        <v>14019.88</v>
      </c>
      <c r="Z124" s="56">
        <v>-14019.88</v>
      </c>
      <c r="AA124" s="69"/>
      <c r="AB124" s="56"/>
      <c r="AC124" s="56">
        <v>0</v>
      </c>
      <c r="AD124" s="69"/>
      <c r="AE124" s="56"/>
      <c r="AF124" s="56">
        <v>0</v>
      </c>
      <c r="AG124" s="69"/>
      <c r="AH124" s="69">
        <v>14019.88</v>
      </c>
      <c r="AI124" s="57">
        <v>-14019.88</v>
      </c>
    </row>
    <row r="125" spans="1:35" x14ac:dyDescent="0.15">
      <c r="A125" s="48"/>
      <c r="B125" s="58" t="s">
        <v>6969</v>
      </c>
      <c r="C125" s="70"/>
      <c r="D125" s="61"/>
      <c r="E125" s="61">
        <v>0</v>
      </c>
      <c r="F125" s="70">
        <v>35121.35</v>
      </c>
      <c r="G125" s="61"/>
      <c r="H125" s="61">
        <v>35121.35</v>
      </c>
      <c r="I125" s="70"/>
      <c r="J125" s="61"/>
      <c r="K125" s="61">
        <v>0</v>
      </c>
      <c r="L125" s="70">
        <v>7948.21</v>
      </c>
      <c r="M125" s="61"/>
      <c r="N125" s="61">
        <v>7948.21</v>
      </c>
      <c r="O125" s="70"/>
      <c r="P125" s="61"/>
      <c r="Q125" s="61">
        <v>0</v>
      </c>
      <c r="R125" s="70">
        <v>50734.68</v>
      </c>
      <c r="S125" s="61"/>
      <c r="T125" s="61">
        <v>50734.68</v>
      </c>
      <c r="U125" s="70"/>
      <c r="V125" s="61"/>
      <c r="W125" s="61">
        <v>0</v>
      </c>
      <c r="X125" s="70">
        <v>63335.75</v>
      </c>
      <c r="Y125" s="61"/>
      <c r="Z125" s="61">
        <v>63335.75</v>
      </c>
      <c r="AA125" s="70"/>
      <c r="AB125" s="61"/>
      <c r="AC125" s="61">
        <v>0</v>
      </c>
      <c r="AD125" s="70">
        <v>25309.54</v>
      </c>
      <c r="AE125" s="61"/>
      <c r="AF125" s="61">
        <v>25309.54</v>
      </c>
      <c r="AG125" s="70">
        <v>182449.53</v>
      </c>
      <c r="AH125" s="70"/>
      <c r="AI125" s="62">
        <v>182449.53</v>
      </c>
    </row>
    <row r="126" spans="1:35" x14ac:dyDescent="0.15">
      <c r="A126" s="48"/>
      <c r="B126" s="58" t="s">
        <v>6970</v>
      </c>
      <c r="C126" s="70"/>
      <c r="D126" s="61"/>
      <c r="E126" s="61">
        <v>0</v>
      </c>
      <c r="F126" s="70"/>
      <c r="G126" s="61">
        <v>35121.35</v>
      </c>
      <c r="H126" s="61">
        <v>-35121.35</v>
      </c>
      <c r="I126" s="70"/>
      <c r="J126" s="61"/>
      <c r="K126" s="61">
        <v>0</v>
      </c>
      <c r="L126" s="70"/>
      <c r="M126" s="61">
        <v>7948.21</v>
      </c>
      <c r="N126" s="61">
        <v>-7948.21</v>
      </c>
      <c r="O126" s="70"/>
      <c r="P126" s="61"/>
      <c r="Q126" s="61">
        <v>0</v>
      </c>
      <c r="R126" s="70"/>
      <c r="S126" s="61">
        <v>50734.68</v>
      </c>
      <c r="T126" s="61">
        <v>-50734.68</v>
      </c>
      <c r="U126" s="70"/>
      <c r="V126" s="61"/>
      <c r="W126" s="61">
        <v>0</v>
      </c>
      <c r="X126" s="70"/>
      <c r="Y126" s="61">
        <v>63335.75</v>
      </c>
      <c r="Z126" s="61">
        <v>-63335.75</v>
      </c>
      <c r="AA126" s="70"/>
      <c r="AB126" s="61"/>
      <c r="AC126" s="61">
        <v>0</v>
      </c>
      <c r="AD126" s="70"/>
      <c r="AE126" s="61">
        <v>25309.54</v>
      </c>
      <c r="AF126" s="61">
        <v>-25309.54</v>
      </c>
      <c r="AG126" s="70"/>
      <c r="AH126" s="70">
        <v>182449.53</v>
      </c>
      <c r="AI126" s="62">
        <v>-182449.53</v>
      </c>
    </row>
    <row r="127" spans="1:35" x14ac:dyDescent="0.15">
      <c r="A127" s="48"/>
      <c r="B127" s="58" t="s">
        <v>6971</v>
      </c>
      <c r="C127" s="70"/>
      <c r="D127" s="61"/>
      <c r="E127" s="61">
        <v>0</v>
      </c>
      <c r="F127" s="70">
        <v>46681.85</v>
      </c>
      <c r="G127" s="61"/>
      <c r="H127" s="61">
        <v>46681.85</v>
      </c>
      <c r="I127" s="70"/>
      <c r="J127" s="61"/>
      <c r="K127" s="61">
        <v>0</v>
      </c>
      <c r="L127" s="70">
        <v>11058.05</v>
      </c>
      <c r="M127" s="61"/>
      <c r="N127" s="61">
        <v>11058.05</v>
      </c>
      <c r="O127" s="70"/>
      <c r="P127" s="61"/>
      <c r="Q127" s="61">
        <v>0</v>
      </c>
      <c r="R127" s="70">
        <v>70731.83</v>
      </c>
      <c r="S127" s="61"/>
      <c r="T127" s="61">
        <v>70731.83</v>
      </c>
      <c r="U127" s="70"/>
      <c r="V127" s="61"/>
      <c r="W127" s="61">
        <v>0</v>
      </c>
      <c r="X127" s="70">
        <v>85436.5</v>
      </c>
      <c r="Y127" s="61"/>
      <c r="Z127" s="61">
        <v>85436.5</v>
      </c>
      <c r="AA127" s="70"/>
      <c r="AB127" s="61"/>
      <c r="AC127" s="61">
        <v>0</v>
      </c>
      <c r="AD127" s="70">
        <v>34310.230000000003</v>
      </c>
      <c r="AE127" s="61"/>
      <c r="AF127" s="61">
        <v>34310.230000000003</v>
      </c>
      <c r="AG127" s="70">
        <v>248218.46</v>
      </c>
      <c r="AH127" s="70"/>
      <c r="AI127" s="62">
        <v>248218.46</v>
      </c>
    </row>
    <row r="128" spans="1:35" x14ac:dyDescent="0.15">
      <c r="A128" s="48"/>
      <c r="B128" s="58" t="s">
        <v>6972</v>
      </c>
      <c r="C128" s="70"/>
      <c r="D128" s="61"/>
      <c r="E128" s="61">
        <v>0</v>
      </c>
      <c r="F128" s="70"/>
      <c r="G128" s="61">
        <v>1304.5999999999999</v>
      </c>
      <c r="H128" s="61">
        <v>-1304.5999999999999</v>
      </c>
      <c r="I128" s="70"/>
      <c r="J128" s="61"/>
      <c r="K128" s="61">
        <v>0</v>
      </c>
      <c r="L128" s="70"/>
      <c r="M128" s="61"/>
      <c r="N128" s="61">
        <v>0</v>
      </c>
      <c r="O128" s="70"/>
      <c r="P128" s="61"/>
      <c r="Q128" s="61">
        <v>0</v>
      </c>
      <c r="R128" s="70"/>
      <c r="S128" s="61"/>
      <c r="T128" s="61">
        <v>0</v>
      </c>
      <c r="U128" s="70"/>
      <c r="V128" s="61"/>
      <c r="W128" s="61">
        <v>0</v>
      </c>
      <c r="X128" s="70"/>
      <c r="Y128" s="61"/>
      <c r="Z128" s="61">
        <v>0</v>
      </c>
      <c r="AA128" s="70"/>
      <c r="AB128" s="61"/>
      <c r="AC128" s="61">
        <v>0</v>
      </c>
      <c r="AD128" s="70"/>
      <c r="AE128" s="61"/>
      <c r="AF128" s="61">
        <v>0</v>
      </c>
      <c r="AG128" s="70"/>
      <c r="AH128" s="70">
        <v>1304.5999999999999</v>
      </c>
      <c r="AI128" s="62">
        <v>-1304.5999999999999</v>
      </c>
    </row>
    <row r="129" spans="1:35" x14ac:dyDescent="0.15">
      <c r="A129" s="48"/>
      <c r="B129" s="58" t="s">
        <v>6973</v>
      </c>
      <c r="C129" s="70"/>
      <c r="D129" s="61"/>
      <c r="E129" s="61">
        <v>0</v>
      </c>
      <c r="F129" s="70"/>
      <c r="G129" s="61">
        <v>200.1</v>
      </c>
      <c r="H129" s="61">
        <v>-200.1</v>
      </c>
      <c r="I129" s="70"/>
      <c r="J129" s="61"/>
      <c r="K129" s="61">
        <v>0</v>
      </c>
      <c r="L129" s="70"/>
      <c r="M129" s="61"/>
      <c r="N129" s="61">
        <v>0</v>
      </c>
      <c r="O129" s="70"/>
      <c r="P129" s="61"/>
      <c r="Q129" s="61">
        <v>0</v>
      </c>
      <c r="R129" s="70"/>
      <c r="S129" s="61"/>
      <c r="T129" s="61">
        <v>0</v>
      </c>
      <c r="U129" s="70"/>
      <c r="V129" s="61"/>
      <c r="W129" s="61">
        <v>0</v>
      </c>
      <c r="X129" s="70"/>
      <c r="Y129" s="61"/>
      <c r="Z129" s="61">
        <v>0</v>
      </c>
      <c r="AA129" s="70"/>
      <c r="AB129" s="61"/>
      <c r="AC129" s="61">
        <v>0</v>
      </c>
      <c r="AD129" s="70"/>
      <c r="AE129" s="61"/>
      <c r="AF129" s="61">
        <v>0</v>
      </c>
      <c r="AG129" s="70"/>
      <c r="AH129" s="70">
        <v>200.1</v>
      </c>
      <c r="AI129" s="62">
        <v>-200.1</v>
      </c>
    </row>
    <row r="130" spans="1:35" x14ac:dyDescent="0.15">
      <c r="A130" s="48"/>
      <c r="B130" s="58" t="s">
        <v>6974</v>
      </c>
      <c r="C130" s="70"/>
      <c r="D130" s="61"/>
      <c r="E130" s="61">
        <v>0</v>
      </c>
      <c r="F130" s="70">
        <v>214.3</v>
      </c>
      <c r="G130" s="61"/>
      <c r="H130" s="61">
        <v>214.3</v>
      </c>
      <c r="I130" s="70"/>
      <c r="J130" s="61"/>
      <c r="K130" s="61">
        <v>0</v>
      </c>
      <c r="L130" s="70"/>
      <c r="M130" s="61"/>
      <c r="N130" s="61">
        <v>0</v>
      </c>
      <c r="O130" s="70"/>
      <c r="P130" s="61"/>
      <c r="Q130" s="61">
        <v>0</v>
      </c>
      <c r="R130" s="70"/>
      <c r="S130" s="61"/>
      <c r="T130" s="61">
        <v>0</v>
      </c>
      <c r="U130" s="70"/>
      <c r="V130" s="61"/>
      <c r="W130" s="61">
        <v>0</v>
      </c>
      <c r="X130" s="70"/>
      <c r="Y130" s="61"/>
      <c r="Z130" s="61">
        <v>0</v>
      </c>
      <c r="AA130" s="70"/>
      <c r="AB130" s="61"/>
      <c r="AC130" s="61">
        <v>0</v>
      </c>
      <c r="AD130" s="70"/>
      <c r="AE130" s="61"/>
      <c r="AF130" s="61">
        <v>0</v>
      </c>
      <c r="AG130" s="70">
        <v>214.3</v>
      </c>
      <c r="AH130" s="70"/>
      <c r="AI130" s="62">
        <v>214.3</v>
      </c>
    </row>
    <row r="131" spans="1:35" x14ac:dyDescent="0.15">
      <c r="A131" s="48"/>
      <c r="B131" s="58" t="s">
        <v>6975</v>
      </c>
      <c r="C131" s="70"/>
      <c r="D131" s="61"/>
      <c r="E131" s="61">
        <v>0</v>
      </c>
      <c r="F131" s="70">
        <v>905.63</v>
      </c>
      <c r="G131" s="61"/>
      <c r="H131" s="61">
        <v>905.63</v>
      </c>
      <c r="I131" s="70"/>
      <c r="J131" s="61"/>
      <c r="K131" s="61">
        <v>0</v>
      </c>
      <c r="L131" s="70"/>
      <c r="M131" s="61"/>
      <c r="N131" s="61">
        <v>0</v>
      </c>
      <c r="O131" s="70"/>
      <c r="P131" s="61"/>
      <c r="Q131" s="61">
        <v>0</v>
      </c>
      <c r="R131" s="70"/>
      <c r="S131" s="61"/>
      <c r="T131" s="61">
        <v>0</v>
      </c>
      <c r="U131" s="70"/>
      <c r="V131" s="61"/>
      <c r="W131" s="61">
        <v>0</v>
      </c>
      <c r="X131" s="70"/>
      <c r="Y131" s="61"/>
      <c r="Z131" s="61">
        <v>0</v>
      </c>
      <c r="AA131" s="70"/>
      <c r="AB131" s="61"/>
      <c r="AC131" s="61">
        <v>0</v>
      </c>
      <c r="AD131" s="70"/>
      <c r="AE131" s="61"/>
      <c r="AF131" s="61">
        <v>0</v>
      </c>
      <c r="AG131" s="70">
        <v>905.63</v>
      </c>
      <c r="AH131" s="70"/>
      <c r="AI131" s="62">
        <v>905.63</v>
      </c>
    </row>
    <row r="132" spans="1:35" x14ac:dyDescent="0.15">
      <c r="A132" s="48"/>
      <c r="B132" s="58" t="s">
        <v>6976</v>
      </c>
      <c r="C132" s="70"/>
      <c r="D132" s="61"/>
      <c r="E132" s="61">
        <v>0</v>
      </c>
      <c r="F132" s="70"/>
      <c r="G132" s="61"/>
      <c r="H132" s="61">
        <v>0</v>
      </c>
      <c r="I132" s="70"/>
      <c r="J132" s="61"/>
      <c r="K132" s="61">
        <v>0</v>
      </c>
      <c r="L132" s="70"/>
      <c r="M132" s="61"/>
      <c r="N132" s="61">
        <v>0</v>
      </c>
      <c r="O132" s="70"/>
      <c r="P132" s="61"/>
      <c r="Q132" s="61">
        <v>0</v>
      </c>
      <c r="R132" s="70"/>
      <c r="S132" s="61"/>
      <c r="T132" s="61">
        <v>0</v>
      </c>
      <c r="U132" s="70"/>
      <c r="V132" s="61"/>
      <c r="W132" s="61">
        <v>0</v>
      </c>
      <c r="X132" s="70"/>
      <c r="Y132" s="61"/>
      <c r="Z132" s="61">
        <v>0</v>
      </c>
      <c r="AA132" s="70"/>
      <c r="AB132" s="61"/>
      <c r="AC132" s="61">
        <v>0</v>
      </c>
      <c r="AD132" s="70"/>
      <c r="AE132" s="61"/>
      <c r="AF132" s="61">
        <v>0</v>
      </c>
      <c r="AG132" s="70"/>
      <c r="AH132" s="70"/>
      <c r="AI132" s="62">
        <v>0</v>
      </c>
    </row>
    <row r="133" spans="1:35" x14ac:dyDescent="0.15">
      <c r="A133" s="48"/>
      <c r="B133" s="58" t="s">
        <v>6977</v>
      </c>
      <c r="C133" s="70"/>
      <c r="D133" s="61"/>
      <c r="E133" s="61">
        <v>0</v>
      </c>
      <c r="F133" s="70">
        <v>3316.6</v>
      </c>
      <c r="G133" s="61"/>
      <c r="H133" s="61">
        <v>3316.6</v>
      </c>
      <c r="I133" s="70"/>
      <c r="J133" s="61"/>
      <c r="K133" s="61">
        <v>0</v>
      </c>
      <c r="L133" s="70"/>
      <c r="M133" s="61"/>
      <c r="N133" s="61">
        <v>0</v>
      </c>
      <c r="O133" s="70"/>
      <c r="P133" s="61"/>
      <c r="Q133" s="61">
        <v>0</v>
      </c>
      <c r="R133" s="70"/>
      <c r="S133" s="61"/>
      <c r="T133" s="61">
        <v>0</v>
      </c>
      <c r="U133" s="70"/>
      <c r="V133" s="61"/>
      <c r="W133" s="61">
        <v>0</v>
      </c>
      <c r="X133" s="70"/>
      <c r="Y133" s="61"/>
      <c r="Z133" s="61">
        <v>0</v>
      </c>
      <c r="AA133" s="70"/>
      <c r="AB133" s="61"/>
      <c r="AC133" s="61">
        <v>0</v>
      </c>
      <c r="AD133" s="70"/>
      <c r="AE133" s="61"/>
      <c r="AF133" s="61">
        <v>0</v>
      </c>
      <c r="AG133" s="70">
        <v>3316.6</v>
      </c>
      <c r="AH133" s="70"/>
      <c r="AI133" s="62">
        <v>3316.6</v>
      </c>
    </row>
    <row r="134" spans="1:35" x14ac:dyDescent="0.15">
      <c r="A134" s="48"/>
      <c r="B134" s="58" t="s">
        <v>6978</v>
      </c>
      <c r="C134" s="70"/>
      <c r="D134" s="61"/>
      <c r="E134" s="61">
        <v>0</v>
      </c>
      <c r="F134" s="70">
        <v>2868.8700000000003</v>
      </c>
      <c r="G134" s="61"/>
      <c r="H134" s="61">
        <v>2868.8700000000003</v>
      </c>
      <c r="I134" s="70"/>
      <c r="J134" s="61"/>
      <c r="K134" s="61">
        <v>0</v>
      </c>
      <c r="L134" s="70"/>
      <c r="M134" s="61"/>
      <c r="N134" s="61">
        <v>0</v>
      </c>
      <c r="O134" s="70"/>
      <c r="P134" s="61"/>
      <c r="Q134" s="61">
        <v>0</v>
      </c>
      <c r="R134" s="70"/>
      <c r="S134" s="61"/>
      <c r="T134" s="61">
        <v>0</v>
      </c>
      <c r="U134" s="70"/>
      <c r="V134" s="61"/>
      <c r="W134" s="61">
        <v>0</v>
      </c>
      <c r="X134" s="70"/>
      <c r="Y134" s="61"/>
      <c r="Z134" s="61">
        <v>0</v>
      </c>
      <c r="AA134" s="70"/>
      <c r="AB134" s="61"/>
      <c r="AC134" s="61">
        <v>0</v>
      </c>
      <c r="AD134" s="70"/>
      <c r="AE134" s="61"/>
      <c r="AF134" s="61">
        <v>0</v>
      </c>
      <c r="AG134" s="70">
        <v>2868.8700000000003</v>
      </c>
      <c r="AH134" s="70"/>
      <c r="AI134" s="62">
        <v>2868.8700000000003</v>
      </c>
    </row>
    <row r="135" spans="1:35" x14ac:dyDescent="0.15">
      <c r="A135" s="48"/>
      <c r="B135" s="58" t="s">
        <v>6979</v>
      </c>
      <c r="C135" s="70"/>
      <c r="D135" s="61"/>
      <c r="E135" s="61">
        <v>0</v>
      </c>
      <c r="F135" s="70">
        <v>1630.13</v>
      </c>
      <c r="G135" s="61"/>
      <c r="H135" s="61">
        <v>1630.13</v>
      </c>
      <c r="I135" s="70"/>
      <c r="J135" s="61"/>
      <c r="K135" s="61">
        <v>0</v>
      </c>
      <c r="L135" s="70"/>
      <c r="M135" s="61"/>
      <c r="N135" s="61">
        <v>0</v>
      </c>
      <c r="O135" s="70"/>
      <c r="P135" s="61"/>
      <c r="Q135" s="61">
        <v>0</v>
      </c>
      <c r="R135" s="70"/>
      <c r="S135" s="61"/>
      <c r="T135" s="61">
        <v>0</v>
      </c>
      <c r="U135" s="70"/>
      <c r="V135" s="61"/>
      <c r="W135" s="61">
        <v>0</v>
      </c>
      <c r="X135" s="70"/>
      <c r="Y135" s="61"/>
      <c r="Z135" s="61">
        <v>0</v>
      </c>
      <c r="AA135" s="70"/>
      <c r="AB135" s="61"/>
      <c r="AC135" s="61">
        <v>0</v>
      </c>
      <c r="AD135" s="70"/>
      <c r="AE135" s="61"/>
      <c r="AF135" s="61">
        <v>0</v>
      </c>
      <c r="AG135" s="70">
        <v>1630.13</v>
      </c>
      <c r="AH135" s="70"/>
      <c r="AI135" s="62">
        <v>1630.13</v>
      </c>
    </row>
    <row r="136" spans="1:35" x14ac:dyDescent="0.15">
      <c r="A136" s="48"/>
      <c r="B136" s="58" t="s">
        <v>6980</v>
      </c>
      <c r="C136" s="70"/>
      <c r="D136" s="61"/>
      <c r="E136" s="61">
        <v>0</v>
      </c>
      <c r="F136" s="70"/>
      <c r="G136" s="61">
        <v>1475.58</v>
      </c>
      <c r="H136" s="61">
        <v>-1475.58</v>
      </c>
      <c r="I136" s="70"/>
      <c r="J136" s="61"/>
      <c r="K136" s="61">
        <v>0</v>
      </c>
      <c r="L136" s="70"/>
      <c r="M136" s="61"/>
      <c r="N136" s="61">
        <v>0</v>
      </c>
      <c r="O136" s="70"/>
      <c r="P136" s="61"/>
      <c r="Q136" s="61">
        <v>0</v>
      </c>
      <c r="R136" s="70"/>
      <c r="S136" s="61"/>
      <c r="T136" s="61">
        <v>0</v>
      </c>
      <c r="U136" s="70"/>
      <c r="V136" s="61"/>
      <c r="W136" s="61">
        <v>0</v>
      </c>
      <c r="X136" s="70"/>
      <c r="Y136" s="61"/>
      <c r="Z136" s="61">
        <v>0</v>
      </c>
      <c r="AA136" s="70"/>
      <c r="AB136" s="61"/>
      <c r="AC136" s="61">
        <v>0</v>
      </c>
      <c r="AD136" s="70"/>
      <c r="AE136" s="61"/>
      <c r="AF136" s="61">
        <v>0</v>
      </c>
      <c r="AG136" s="70"/>
      <c r="AH136" s="70">
        <v>1475.58</v>
      </c>
      <c r="AI136" s="62">
        <v>-1475.58</v>
      </c>
    </row>
    <row r="137" spans="1:35" x14ac:dyDescent="0.15">
      <c r="A137" s="48"/>
      <c r="B137" s="58" t="s">
        <v>6981</v>
      </c>
      <c r="C137" s="70"/>
      <c r="D137" s="61"/>
      <c r="E137" s="61">
        <v>0</v>
      </c>
      <c r="F137" s="70">
        <v>1340.23</v>
      </c>
      <c r="G137" s="61"/>
      <c r="H137" s="61">
        <v>1340.23</v>
      </c>
      <c r="I137" s="70"/>
      <c r="J137" s="61"/>
      <c r="K137" s="61">
        <v>0</v>
      </c>
      <c r="L137" s="70"/>
      <c r="M137" s="61"/>
      <c r="N137" s="61">
        <v>0</v>
      </c>
      <c r="O137" s="70"/>
      <c r="P137" s="61"/>
      <c r="Q137" s="61">
        <v>0</v>
      </c>
      <c r="R137" s="70"/>
      <c r="S137" s="61"/>
      <c r="T137" s="61">
        <v>0</v>
      </c>
      <c r="U137" s="70"/>
      <c r="V137" s="61"/>
      <c r="W137" s="61">
        <v>0</v>
      </c>
      <c r="X137" s="70"/>
      <c r="Y137" s="61"/>
      <c r="Z137" s="61">
        <v>0</v>
      </c>
      <c r="AA137" s="70"/>
      <c r="AB137" s="61"/>
      <c r="AC137" s="61">
        <v>0</v>
      </c>
      <c r="AD137" s="70"/>
      <c r="AE137" s="61"/>
      <c r="AF137" s="61">
        <v>0</v>
      </c>
      <c r="AG137" s="70">
        <v>1340.23</v>
      </c>
      <c r="AH137" s="70"/>
      <c r="AI137" s="62">
        <v>1340.23</v>
      </c>
    </row>
    <row r="138" spans="1:35" x14ac:dyDescent="0.15">
      <c r="A138" s="48"/>
      <c r="B138" s="58" t="s">
        <v>6982</v>
      </c>
      <c r="C138" s="70"/>
      <c r="D138" s="61"/>
      <c r="E138" s="61">
        <v>0</v>
      </c>
      <c r="F138" s="70">
        <v>4690.8100000000004</v>
      </c>
      <c r="G138" s="61"/>
      <c r="H138" s="61">
        <v>4690.8100000000004</v>
      </c>
      <c r="I138" s="70"/>
      <c r="J138" s="61"/>
      <c r="K138" s="61">
        <v>0</v>
      </c>
      <c r="L138" s="70"/>
      <c r="M138" s="61"/>
      <c r="N138" s="61">
        <v>0</v>
      </c>
      <c r="O138" s="70"/>
      <c r="P138" s="61"/>
      <c r="Q138" s="61">
        <v>0</v>
      </c>
      <c r="R138" s="70"/>
      <c r="S138" s="61"/>
      <c r="T138" s="61">
        <v>0</v>
      </c>
      <c r="U138" s="70"/>
      <c r="V138" s="61"/>
      <c r="W138" s="61">
        <v>0</v>
      </c>
      <c r="X138" s="70"/>
      <c r="Y138" s="61"/>
      <c r="Z138" s="61">
        <v>0</v>
      </c>
      <c r="AA138" s="70"/>
      <c r="AB138" s="61"/>
      <c r="AC138" s="61">
        <v>0</v>
      </c>
      <c r="AD138" s="70">
        <v>1531.69</v>
      </c>
      <c r="AE138" s="61"/>
      <c r="AF138" s="61">
        <v>1531.69</v>
      </c>
      <c r="AG138" s="70">
        <v>6222.5</v>
      </c>
      <c r="AH138" s="70"/>
      <c r="AI138" s="62">
        <v>6222.5</v>
      </c>
    </row>
    <row r="139" spans="1:35" x14ac:dyDescent="0.15">
      <c r="A139" s="48"/>
      <c r="B139" s="58" t="s">
        <v>6983</v>
      </c>
      <c r="C139" s="70"/>
      <c r="D139" s="61"/>
      <c r="E139" s="61">
        <v>0</v>
      </c>
      <c r="F139" s="70">
        <v>692.82</v>
      </c>
      <c r="G139" s="61"/>
      <c r="H139" s="61">
        <v>692.82</v>
      </c>
      <c r="I139" s="70"/>
      <c r="J139" s="61"/>
      <c r="K139" s="61">
        <v>0</v>
      </c>
      <c r="L139" s="70"/>
      <c r="M139" s="61"/>
      <c r="N139" s="61">
        <v>0</v>
      </c>
      <c r="O139" s="70"/>
      <c r="P139" s="61"/>
      <c r="Q139" s="61">
        <v>0</v>
      </c>
      <c r="R139" s="70"/>
      <c r="S139" s="61"/>
      <c r="T139" s="61">
        <v>0</v>
      </c>
      <c r="U139" s="70"/>
      <c r="V139" s="61"/>
      <c r="W139" s="61">
        <v>0</v>
      </c>
      <c r="X139" s="70"/>
      <c r="Y139" s="61"/>
      <c r="Z139" s="61">
        <v>0</v>
      </c>
      <c r="AA139" s="70"/>
      <c r="AB139" s="61"/>
      <c r="AC139" s="61">
        <v>0</v>
      </c>
      <c r="AD139" s="70"/>
      <c r="AE139" s="61"/>
      <c r="AF139" s="61">
        <v>0</v>
      </c>
      <c r="AG139" s="70">
        <v>692.82</v>
      </c>
      <c r="AH139" s="70"/>
      <c r="AI139" s="62">
        <v>692.82</v>
      </c>
    </row>
    <row r="140" spans="1:35" x14ac:dyDescent="0.15">
      <c r="A140" s="45" t="s">
        <v>6984</v>
      </c>
      <c r="B140" s="46"/>
      <c r="C140" s="69"/>
      <c r="D140" s="56"/>
      <c r="E140" s="56">
        <v>0</v>
      </c>
      <c r="F140" s="69">
        <v>97462.590000000011</v>
      </c>
      <c r="G140" s="56">
        <v>38101.629999999997</v>
      </c>
      <c r="H140" s="56">
        <v>59360.960000000014</v>
      </c>
      <c r="I140" s="69"/>
      <c r="J140" s="56"/>
      <c r="K140" s="56">
        <v>0</v>
      </c>
      <c r="L140" s="69">
        <v>19006.259999999998</v>
      </c>
      <c r="M140" s="56">
        <v>7948.21</v>
      </c>
      <c r="N140" s="56">
        <v>11058.05</v>
      </c>
      <c r="O140" s="69"/>
      <c r="P140" s="56"/>
      <c r="Q140" s="56">
        <v>0</v>
      </c>
      <c r="R140" s="69">
        <v>121466.51000000001</v>
      </c>
      <c r="S140" s="56">
        <v>50734.68</v>
      </c>
      <c r="T140" s="56">
        <v>70731.830000000016</v>
      </c>
      <c r="U140" s="69"/>
      <c r="V140" s="56"/>
      <c r="W140" s="56">
        <v>0</v>
      </c>
      <c r="X140" s="69">
        <v>148772.25</v>
      </c>
      <c r="Y140" s="56">
        <v>77355.63</v>
      </c>
      <c r="Z140" s="56">
        <v>71416.62</v>
      </c>
      <c r="AA140" s="69"/>
      <c r="AB140" s="56"/>
      <c r="AC140" s="56">
        <v>0</v>
      </c>
      <c r="AD140" s="69">
        <v>61151.460000000006</v>
      </c>
      <c r="AE140" s="56">
        <v>25309.54</v>
      </c>
      <c r="AF140" s="56">
        <v>35841.920000000006</v>
      </c>
      <c r="AG140" s="69">
        <v>447859.06999999995</v>
      </c>
      <c r="AH140" s="69">
        <v>199449.69</v>
      </c>
      <c r="AI140" s="57">
        <v>248409.37999999995</v>
      </c>
    </row>
    <row r="141" spans="1:35" x14ac:dyDescent="0.15">
      <c r="A141" s="53">
        <v>43434</v>
      </c>
      <c r="B141" s="45" t="s">
        <v>6985</v>
      </c>
      <c r="C141" s="69"/>
      <c r="D141" s="56"/>
      <c r="E141" s="56">
        <v>0</v>
      </c>
      <c r="F141" s="69"/>
      <c r="G141" s="56"/>
      <c r="H141" s="56">
        <v>0</v>
      </c>
      <c r="I141" s="69"/>
      <c r="J141" s="56"/>
      <c r="K141" s="56">
        <v>0</v>
      </c>
      <c r="L141" s="69"/>
      <c r="M141" s="56"/>
      <c r="N141" s="56">
        <v>0</v>
      </c>
      <c r="O141" s="69"/>
      <c r="P141" s="56"/>
      <c r="Q141" s="56">
        <v>0</v>
      </c>
      <c r="R141" s="69"/>
      <c r="S141" s="56"/>
      <c r="T141" s="56">
        <v>0</v>
      </c>
      <c r="U141" s="69"/>
      <c r="V141" s="56"/>
      <c r="W141" s="56">
        <v>0</v>
      </c>
      <c r="X141" s="69"/>
      <c r="Y141" s="56">
        <v>3475.63</v>
      </c>
      <c r="Z141" s="56">
        <v>-3475.63</v>
      </c>
      <c r="AA141" s="69"/>
      <c r="AB141" s="56"/>
      <c r="AC141" s="56">
        <v>0</v>
      </c>
      <c r="AD141" s="69"/>
      <c r="AE141" s="56"/>
      <c r="AF141" s="56">
        <v>0</v>
      </c>
      <c r="AG141" s="69"/>
      <c r="AH141" s="69">
        <v>3475.63</v>
      </c>
      <c r="AI141" s="57">
        <v>-3475.63</v>
      </c>
    </row>
    <row r="142" spans="1:35" x14ac:dyDescent="0.15">
      <c r="A142" s="48"/>
      <c r="B142" s="58" t="s">
        <v>6986</v>
      </c>
      <c r="C142" s="70"/>
      <c r="D142" s="61"/>
      <c r="E142" s="61">
        <v>0</v>
      </c>
      <c r="F142" s="70">
        <v>9911.6299999999992</v>
      </c>
      <c r="G142" s="61"/>
      <c r="H142" s="61">
        <v>9911.6299999999992</v>
      </c>
      <c r="I142" s="70"/>
      <c r="J142" s="61"/>
      <c r="K142" s="61">
        <v>0</v>
      </c>
      <c r="L142" s="70">
        <v>2283.13</v>
      </c>
      <c r="M142" s="61"/>
      <c r="N142" s="61">
        <v>2283.13</v>
      </c>
      <c r="O142" s="70"/>
      <c r="P142" s="61"/>
      <c r="Q142" s="61">
        <v>0</v>
      </c>
      <c r="R142" s="70">
        <v>14182.02</v>
      </c>
      <c r="S142" s="61"/>
      <c r="T142" s="61">
        <v>14182.02</v>
      </c>
      <c r="U142" s="70"/>
      <c r="V142" s="61"/>
      <c r="W142" s="61">
        <v>0</v>
      </c>
      <c r="X142" s="70">
        <v>19437.96</v>
      </c>
      <c r="Y142" s="61"/>
      <c r="Z142" s="61">
        <v>19437.96</v>
      </c>
      <c r="AA142" s="70"/>
      <c r="AB142" s="61"/>
      <c r="AC142" s="61">
        <v>0</v>
      </c>
      <c r="AD142" s="70">
        <v>7457.11</v>
      </c>
      <c r="AE142" s="61"/>
      <c r="AF142" s="61">
        <v>7457.11</v>
      </c>
      <c r="AG142" s="70">
        <v>53271.85</v>
      </c>
      <c r="AH142" s="70"/>
      <c r="AI142" s="62">
        <v>53271.85</v>
      </c>
    </row>
    <row r="143" spans="1:35" x14ac:dyDescent="0.15">
      <c r="A143" s="48"/>
      <c r="B143" s="58" t="s">
        <v>6987</v>
      </c>
      <c r="C143" s="70"/>
      <c r="D143" s="61"/>
      <c r="E143" s="61">
        <v>0</v>
      </c>
      <c r="F143" s="70">
        <v>65546.28</v>
      </c>
      <c r="G143" s="61"/>
      <c r="H143" s="61">
        <v>65546.28</v>
      </c>
      <c r="I143" s="70"/>
      <c r="J143" s="61"/>
      <c r="K143" s="61">
        <v>0</v>
      </c>
      <c r="L143" s="70">
        <v>13661.38</v>
      </c>
      <c r="M143" s="61"/>
      <c r="N143" s="61">
        <v>13661.38</v>
      </c>
      <c r="O143" s="70"/>
      <c r="P143" s="61"/>
      <c r="Q143" s="61">
        <v>0</v>
      </c>
      <c r="R143" s="70">
        <v>87810.99</v>
      </c>
      <c r="S143" s="61"/>
      <c r="T143" s="61">
        <v>87810.99</v>
      </c>
      <c r="U143" s="70"/>
      <c r="V143" s="61"/>
      <c r="W143" s="61">
        <v>0</v>
      </c>
      <c r="X143" s="70">
        <v>118197.2</v>
      </c>
      <c r="Y143" s="61"/>
      <c r="Z143" s="61">
        <v>118197.2</v>
      </c>
      <c r="AA143" s="70"/>
      <c r="AB143" s="61"/>
      <c r="AC143" s="61">
        <v>0</v>
      </c>
      <c r="AD143" s="70">
        <v>44893.47</v>
      </c>
      <c r="AE143" s="61"/>
      <c r="AF143" s="61">
        <v>44893.47</v>
      </c>
      <c r="AG143" s="70">
        <v>330109.32000000007</v>
      </c>
      <c r="AH143" s="70"/>
      <c r="AI143" s="62">
        <v>330109.32000000007</v>
      </c>
    </row>
    <row r="144" spans="1:35" x14ac:dyDescent="0.15">
      <c r="A144" s="48"/>
      <c r="B144" s="58" t="s">
        <v>6988</v>
      </c>
      <c r="C144" s="70"/>
      <c r="D144" s="61"/>
      <c r="E144" s="61">
        <v>0</v>
      </c>
      <c r="F144" s="70"/>
      <c r="G144" s="61">
        <v>1441.44</v>
      </c>
      <c r="H144" s="61">
        <v>-1441.44</v>
      </c>
      <c r="I144" s="70"/>
      <c r="J144" s="61"/>
      <c r="K144" s="61">
        <v>0</v>
      </c>
      <c r="L144" s="70"/>
      <c r="M144" s="61"/>
      <c r="N144" s="61">
        <v>0</v>
      </c>
      <c r="O144" s="70"/>
      <c r="P144" s="61"/>
      <c r="Q144" s="61">
        <v>0</v>
      </c>
      <c r="R144" s="70"/>
      <c r="S144" s="61"/>
      <c r="T144" s="61">
        <v>0</v>
      </c>
      <c r="U144" s="70"/>
      <c r="V144" s="61"/>
      <c r="W144" s="61">
        <v>0</v>
      </c>
      <c r="X144" s="70"/>
      <c r="Y144" s="61"/>
      <c r="Z144" s="61">
        <v>0</v>
      </c>
      <c r="AA144" s="70"/>
      <c r="AB144" s="61"/>
      <c r="AC144" s="61">
        <v>0</v>
      </c>
      <c r="AD144" s="70"/>
      <c r="AE144" s="61"/>
      <c r="AF144" s="61">
        <v>0</v>
      </c>
      <c r="AG144" s="70"/>
      <c r="AH144" s="70">
        <v>1441.44</v>
      </c>
      <c r="AI144" s="62">
        <v>-1441.44</v>
      </c>
    </row>
    <row r="145" spans="1:35" x14ac:dyDescent="0.15">
      <c r="A145" s="48"/>
      <c r="B145" s="58" t="s">
        <v>6989</v>
      </c>
      <c r="C145" s="70"/>
      <c r="D145" s="61"/>
      <c r="E145" s="61">
        <v>0</v>
      </c>
      <c r="F145" s="70"/>
      <c r="G145" s="61">
        <v>1964.29</v>
      </c>
      <c r="H145" s="61">
        <v>-1964.29</v>
      </c>
      <c r="I145" s="70"/>
      <c r="J145" s="61"/>
      <c r="K145" s="61">
        <v>0</v>
      </c>
      <c r="L145" s="70"/>
      <c r="M145" s="61"/>
      <c r="N145" s="61">
        <v>0</v>
      </c>
      <c r="O145" s="70"/>
      <c r="P145" s="61"/>
      <c r="Q145" s="61">
        <v>0</v>
      </c>
      <c r="R145" s="70"/>
      <c r="S145" s="61"/>
      <c r="T145" s="61">
        <v>0</v>
      </c>
      <c r="U145" s="70"/>
      <c r="V145" s="61"/>
      <c r="W145" s="61">
        <v>0</v>
      </c>
      <c r="X145" s="70"/>
      <c r="Y145" s="61"/>
      <c r="Z145" s="61">
        <v>0</v>
      </c>
      <c r="AA145" s="70"/>
      <c r="AB145" s="61"/>
      <c r="AC145" s="61">
        <v>0</v>
      </c>
      <c r="AD145" s="70"/>
      <c r="AE145" s="61"/>
      <c r="AF145" s="61">
        <v>0</v>
      </c>
      <c r="AG145" s="70"/>
      <c r="AH145" s="70">
        <v>1964.29</v>
      </c>
      <c r="AI145" s="62">
        <v>-1964.29</v>
      </c>
    </row>
    <row r="146" spans="1:35" x14ac:dyDescent="0.15">
      <c r="A146" s="48"/>
      <c r="B146" s="58" t="s">
        <v>6990</v>
      </c>
      <c r="C146" s="70"/>
      <c r="D146" s="61"/>
      <c r="E146" s="61">
        <v>0</v>
      </c>
      <c r="F146" s="70"/>
      <c r="G146" s="61">
        <v>200.3</v>
      </c>
      <c r="H146" s="61">
        <v>-200.3</v>
      </c>
      <c r="I146" s="70"/>
      <c r="J146" s="61"/>
      <c r="K146" s="61">
        <v>0</v>
      </c>
      <c r="L146" s="70"/>
      <c r="M146" s="61"/>
      <c r="N146" s="61">
        <v>0</v>
      </c>
      <c r="O146" s="70"/>
      <c r="P146" s="61"/>
      <c r="Q146" s="61">
        <v>0</v>
      </c>
      <c r="R146" s="70"/>
      <c r="S146" s="61"/>
      <c r="T146" s="61">
        <v>0</v>
      </c>
      <c r="U146" s="70"/>
      <c r="V146" s="61"/>
      <c r="W146" s="61">
        <v>0</v>
      </c>
      <c r="X146" s="70"/>
      <c r="Y146" s="61"/>
      <c r="Z146" s="61">
        <v>0</v>
      </c>
      <c r="AA146" s="70"/>
      <c r="AB146" s="61"/>
      <c r="AC146" s="61">
        <v>0</v>
      </c>
      <c r="AD146" s="70"/>
      <c r="AE146" s="61"/>
      <c r="AF146" s="61">
        <v>0</v>
      </c>
      <c r="AG146" s="70"/>
      <c r="AH146" s="70">
        <v>200.3</v>
      </c>
      <c r="AI146" s="62">
        <v>-200.3</v>
      </c>
    </row>
    <row r="147" spans="1:35" x14ac:dyDescent="0.15">
      <c r="A147" s="48"/>
      <c r="B147" s="58" t="s">
        <v>6991</v>
      </c>
      <c r="C147" s="70"/>
      <c r="D147" s="61"/>
      <c r="E147" s="61">
        <v>0</v>
      </c>
      <c r="F147" s="70">
        <v>210.31</v>
      </c>
      <c r="G147" s="61"/>
      <c r="H147" s="61">
        <v>210.31</v>
      </c>
      <c r="I147" s="70"/>
      <c r="J147" s="61"/>
      <c r="K147" s="61">
        <v>0</v>
      </c>
      <c r="L147" s="70"/>
      <c r="M147" s="61"/>
      <c r="N147" s="61">
        <v>0</v>
      </c>
      <c r="O147" s="70"/>
      <c r="P147" s="61"/>
      <c r="Q147" s="61">
        <v>0</v>
      </c>
      <c r="R147" s="70"/>
      <c r="S147" s="61"/>
      <c r="T147" s="61">
        <v>0</v>
      </c>
      <c r="U147" s="70"/>
      <c r="V147" s="61"/>
      <c r="W147" s="61">
        <v>0</v>
      </c>
      <c r="X147" s="70"/>
      <c r="Y147" s="61"/>
      <c r="Z147" s="61">
        <v>0</v>
      </c>
      <c r="AA147" s="70"/>
      <c r="AB147" s="61"/>
      <c r="AC147" s="61">
        <v>0</v>
      </c>
      <c r="AD147" s="70"/>
      <c r="AE147" s="61"/>
      <c r="AF147" s="61">
        <v>0</v>
      </c>
      <c r="AG147" s="70">
        <v>210.31</v>
      </c>
      <c r="AH147" s="70"/>
      <c r="AI147" s="62">
        <v>210.31</v>
      </c>
    </row>
    <row r="148" spans="1:35" x14ac:dyDescent="0.15">
      <c r="A148" s="48"/>
      <c r="B148" s="58" t="s">
        <v>6992</v>
      </c>
      <c r="C148" s="70"/>
      <c r="D148" s="61"/>
      <c r="E148" s="61">
        <v>0</v>
      </c>
      <c r="F148" s="70">
        <v>976.68</v>
      </c>
      <c r="G148" s="61"/>
      <c r="H148" s="61">
        <v>976.68</v>
      </c>
      <c r="I148" s="70"/>
      <c r="J148" s="61"/>
      <c r="K148" s="61">
        <v>0</v>
      </c>
      <c r="L148" s="70"/>
      <c r="M148" s="61"/>
      <c r="N148" s="61">
        <v>0</v>
      </c>
      <c r="O148" s="70"/>
      <c r="P148" s="61"/>
      <c r="Q148" s="61">
        <v>0</v>
      </c>
      <c r="R148" s="70"/>
      <c r="S148" s="61"/>
      <c r="T148" s="61">
        <v>0</v>
      </c>
      <c r="U148" s="70"/>
      <c r="V148" s="61"/>
      <c r="W148" s="61">
        <v>0</v>
      </c>
      <c r="X148" s="70"/>
      <c r="Y148" s="61"/>
      <c r="Z148" s="61">
        <v>0</v>
      </c>
      <c r="AA148" s="70"/>
      <c r="AB148" s="61"/>
      <c r="AC148" s="61">
        <v>0</v>
      </c>
      <c r="AD148" s="70"/>
      <c r="AE148" s="61"/>
      <c r="AF148" s="61">
        <v>0</v>
      </c>
      <c r="AG148" s="70">
        <v>976.68</v>
      </c>
      <c r="AH148" s="70"/>
      <c r="AI148" s="62">
        <v>976.68</v>
      </c>
    </row>
    <row r="149" spans="1:35" x14ac:dyDescent="0.15">
      <c r="A149" s="48"/>
      <c r="B149" s="58" t="s">
        <v>6993</v>
      </c>
      <c r="C149" s="70"/>
      <c r="D149" s="61"/>
      <c r="E149" s="61">
        <v>0</v>
      </c>
      <c r="F149" s="70">
        <v>3711.41</v>
      </c>
      <c r="G149" s="61"/>
      <c r="H149" s="61">
        <v>3711.41</v>
      </c>
      <c r="I149" s="70"/>
      <c r="J149" s="61"/>
      <c r="K149" s="61">
        <v>0</v>
      </c>
      <c r="L149" s="70"/>
      <c r="M149" s="61"/>
      <c r="N149" s="61">
        <v>0</v>
      </c>
      <c r="O149" s="70"/>
      <c r="P149" s="61"/>
      <c r="Q149" s="61">
        <v>0</v>
      </c>
      <c r="R149" s="70"/>
      <c r="S149" s="61"/>
      <c r="T149" s="61">
        <v>0</v>
      </c>
      <c r="U149" s="70"/>
      <c r="V149" s="61"/>
      <c r="W149" s="61">
        <v>0</v>
      </c>
      <c r="X149" s="70"/>
      <c r="Y149" s="61"/>
      <c r="Z149" s="61">
        <v>0</v>
      </c>
      <c r="AA149" s="70"/>
      <c r="AB149" s="61"/>
      <c r="AC149" s="61">
        <v>0</v>
      </c>
      <c r="AD149" s="70"/>
      <c r="AE149" s="61"/>
      <c r="AF149" s="61">
        <v>0</v>
      </c>
      <c r="AG149" s="70">
        <v>3711.41</v>
      </c>
      <c r="AH149" s="70"/>
      <c r="AI149" s="62">
        <v>3711.41</v>
      </c>
    </row>
    <row r="150" spans="1:35" x14ac:dyDescent="0.15">
      <c r="A150" s="48"/>
      <c r="B150" s="58" t="s">
        <v>6994</v>
      </c>
      <c r="C150" s="70"/>
      <c r="D150" s="61"/>
      <c r="E150" s="61">
        <v>0</v>
      </c>
      <c r="F150" s="70">
        <v>2750</v>
      </c>
      <c r="G150" s="61"/>
      <c r="H150" s="61">
        <v>2750</v>
      </c>
      <c r="I150" s="70"/>
      <c r="J150" s="61"/>
      <c r="K150" s="61">
        <v>0</v>
      </c>
      <c r="L150" s="70"/>
      <c r="M150" s="61"/>
      <c r="N150" s="61">
        <v>0</v>
      </c>
      <c r="O150" s="70"/>
      <c r="P150" s="61"/>
      <c r="Q150" s="61">
        <v>0</v>
      </c>
      <c r="R150" s="70"/>
      <c r="S150" s="61"/>
      <c r="T150" s="61">
        <v>0</v>
      </c>
      <c r="U150" s="70"/>
      <c r="V150" s="61"/>
      <c r="W150" s="61">
        <v>0</v>
      </c>
      <c r="X150" s="70"/>
      <c r="Y150" s="61"/>
      <c r="Z150" s="61">
        <v>0</v>
      </c>
      <c r="AA150" s="70"/>
      <c r="AB150" s="61"/>
      <c r="AC150" s="61">
        <v>0</v>
      </c>
      <c r="AD150" s="70"/>
      <c r="AE150" s="61"/>
      <c r="AF150" s="61">
        <v>0</v>
      </c>
      <c r="AG150" s="70">
        <v>2750</v>
      </c>
      <c r="AH150" s="70"/>
      <c r="AI150" s="62">
        <v>2750</v>
      </c>
    </row>
    <row r="151" spans="1:35" x14ac:dyDescent="0.15">
      <c r="A151" s="48"/>
      <c r="B151" s="58" t="s">
        <v>6995</v>
      </c>
      <c r="C151" s="70"/>
      <c r="D151" s="61"/>
      <c r="E151" s="61">
        <v>0</v>
      </c>
      <c r="F151" s="70"/>
      <c r="G151" s="61"/>
      <c r="H151" s="61">
        <v>0</v>
      </c>
      <c r="I151" s="70"/>
      <c r="J151" s="61"/>
      <c r="K151" s="61">
        <v>0</v>
      </c>
      <c r="L151" s="70"/>
      <c r="M151" s="61"/>
      <c r="N151" s="61">
        <v>0</v>
      </c>
      <c r="O151" s="70"/>
      <c r="P151" s="61"/>
      <c r="Q151" s="61">
        <v>0</v>
      </c>
      <c r="R151" s="70"/>
      <c r="S151" s="61"/>
      <c r="T151" s="61">
        <v>0</v>
      </c>
      <c r="U151" s="70"/>
      <c r="V151" s="61"/>
      <c r="W151" s="61">
        <v>0</v>
      </c>
      <c r="X151" s="70"/>
      <c r="Y151" s="61"/>
      <c r="Z151" s="61">
        <v>0</v>
      </c>
      <c r="AA151" s="70"/>
      <c r="AB151" s="61"/>
      <c r="AC151" s="61">
        <v>0</v>
      </c>
      <c r="AD151" s="70"/>
      <c r="AE151" s="61"/>
      <c r="AF151" s="61">
        <v>0</v>
      </c>
      <c r="AG151" s="70"/>
      <c r="AH151" s="70"/>
      <c r="AI151" s="62">
        <v>0</v>
      </c>
    </row>
    <row r="152" spans="1:35" x14ac:dyDescent="0.15">
      <c r="A152" s="48"/>
      <c r="B152" s="58" t="s">
        <v>6996</v>
      </c>
      <c r="C152" s="70"/>
      <c r="D152" s="61"/>
      <c r="E152" s="61">
        <v>0</v>
      </c>
      <c r="F152" s="70">
        <v>1559.25</v>
      </c>
      <c r="G152" s="61"/>
      <c r="H152" s="61">
        <v>1559.25</v>
      </c>
      <c r="I152" s="70"/>
      <c r="J152" s="61"/>
      <c r="K152" s="61">
        <v>0</v>
      </c>
      <c r="L152" s="70"/>
      <c r="M152" s="61"/>
      <c r="N152" s="61">
        <v>0</v>
      </c>
      <c r="O152" s="70"/>
      <c r="P152" s="61"/>
      <c r="Q152" s="61">
        <v>0</v>
      </c>
      <c r="R152" s="70"/>
      <c r="S152" s="61"/>
      <c r="T152" s="61">
        <v>0</v>
      </c>
      <c r="U152" s="70"/>
      <c r="V152" s="61"/>
      <c r="W152" s="61">
        <v>0</v>
      </c>
      <c r="X152" s="70"/>
      <c r="Y152" s="61"/>
      <c r="Z152" s="61">
        <v>0</v>
      </c>
      <c r="AA152" s="70"/>
      <c r="AB152" s="61"/>
      <c r="AC152" s="61">
        <v>0</v>
      </c>
      <c r="AD152" s="70"/>
      <c r="AE152" s="61"/>
      <c r="AF152" s="61">
        <v>0</v>
      </c>
      <c r="AG152" s="70">
        <v>1559.25</v>
      </c>
      <c r="AH152" s="70"/>
      <c r="AI152" s="62">
        <v>1559.25</v>
      </c>
    </row>
    <row r="153" spans="1:35" x14ac:dyDescent="0.15">
      <c r="A153" s="48"/>
      <c r="B153" s="58" t="s">
        <v>6997</v>
      </c>
      <c r="C153" s="70"/>
      <c r="D153" s="61"/>
      <c r="E153" s="61">
        <v>0</v>
      </c>
      <c r="F153" s="70">
        <v>7547.92</v>
      </c>
      <c r="G153" s="61"/>
      <c r="H153" s="61">
        <v>7547.92</v>
      </c>
      <c r="I153" s="70"/>
      <c r="J153" s="61"/>
      <c r="K153" s="61">
        <v>0</v>
      </c>
      <c r="L153" s="70"/>
      <c r="M153" s="61"/>
      <c r="N153" s="61">
        <v>0</v>
      </c>
      <c r="O153" s="70"/>
      <c r="P153" s="61"/>
      <c r="Q153" s="61">
        <v>0</v>
      </c>
      <c r="R153" s="70"/>
      <c r="S153" s="61"/>
      <c r="T153" s="61">
        <v>0</v>
      </c>
      <c r="U153" s="70"/>
      <c r="V153" s="61"/>
      <c r="W153" s="61">
        <v>0</v>
      </c>
      <c r="X153" s="70"/>
      <c r="Y153" s="61"/>
      <c r="Z153" s="61">
        <v>0</v>
      </c>
      <c r="AA153" s="70"/>
      <c r="AB153" s="61"/>
      <c r="AC153" s="61">
        <v>0</v>
      </c>
      <c r="AD153" s="70">
        <v>1696.6</v>
      </c>
      <c r="AE153" s="61"/>
      <c r="AF153" s="61">
        <v>1696.6</v>
      </c>
      <c r="AG153" s="70">
        <v>9244.52</v>
      </c>
      <c r="AH153" s="70"/>
      <c r="AI153" s="62">
        <v>9244.52</v>
      </c>
    </row>
    <row r="154" spans="1:35" x14ac:dyDescent="0.15">
      <c r="A154" s="48"/>
      <c r="B154" s="58" t="s">
        <v>6998</v>
      </c>
      <c r="C154" s="70"/>
      <c r="D154" s="61"/>
      <c r="E154" s="61">
        <v>0</v>
      </c>
      <c r="F154" s="70">
        <v>10000</v>
      </c>
      <c r="G154" s="61"/>
      <c r="H154" s="61">
        <v>10000</v>
      </c>
      <c r="I154" s="70"/>
      <c r="J154" s="61"/>
      <c r="K154" s="61">
        <v>0</v>
      </c>
      <c r="L154" s="70"/>
      <c r="M154" s="61"/>
      <c r="N154" s="61">
        <v>0</v>
      </c>
      <c r="O154" s="70"/>
      <c r="P154" s="61"/>
      <c r="Q154" s="61">
        <v>0</v>
      </c>
      <c r="R154" s="70"/>
      <c r="S154" s="61"/>
      <c r="T154" s="61">
        <v>0</v>
      </c>
      <c r="U154" s="70"/>
      <c r="V154" s="61"/>
      <c r="W154" s="61">
        <v>0</v>
      </c>
      <c r="X154" s="70"/>
      <c r="Y154" s="61"/>
      <c r="Z154" s="61">
        <v>0</v>
      </c>
      <c r="AA154" s="70"/>
      <c r="AB154" s="61"/>
      <c r="AC154" s="61">
        <v>0</v>
      </c>
      <c r="AD154" s="70"/>
      <c r="AE154" s="61"/>
      <c r="AF154" s="61">
        <v>0</v>
      </c>
      <c r="AG154" s="70">
        <v>10000</v>
      </c>
      <c r="AH154" s="70"/>
      <c r="AI154" s="62">
        <v>10000</v>
      </c>
    </row>
    <row r="155" spans="1:35" x14ac:dyDescent="0.15">
      <c r="A155" s="45" t="s">
        <v>6999</v>
      </c>
      <c r="B155" s="46"/>
      <c r="C155" s="69"/>
      <c r="D155" s="56"/>
      <c r="E155" s="56">
        <v>0</v>
      </c>
      <c r="F155" s="69">
        <v>102213.48</v>
      </c>
      <c r="G155" s="56">
        <v>3606.03</v>
      </c>
      <c r="H155" s="56">
        <v>98607.45</v>
      </c>
      <c r="I155" s="69"/>
      <c r="J155" s="56"/>
      <c r="K155" s="56">
        <v>0</v>
      </c>
      <c r="L155" s="69">
        <v>15944.509999999998</v>
      </c>
      <c r="M155" s="56"/>
      <c r="N155" s="56">
        <v>15944.509999999998</v>
      </c>
      <c r="O155" s="69"/>
      <c r="P155" s="56"/>
      <c r="Q155" s="56">
        <v>0</v>
      </c>
      <c r="R155" s="69">
        <v>101993.01000000001</v>
      </c>
      <c r="S155" s="56"/>
      <c r="T155" s="56">
        <v>101993.01000000001</v>
      </c>
      <c r="U155" s="69"/>
      <c r="V155" s="56"/>
      <c r="W155" s="56">
        <v>0</v>
      </c>
      <c r="X155" s="69">
        <v>137635.16</v>
      </c>
      <c r="Y155" s="56">
        <v>3475.63</v>
      </c>
      <c r="Z155" s="56">
        <v>134159.53</v>
      </c>
      <c r="AA155" s="69"/>
      <c r="AB155" s="56"/>
      <c r="AC155" s="56">
        <v>0</v>
      </c>
      <c r="AD155" s="69">
        <v>54047.18</v>
      </c>
      <c r="AE155" s="56"/>
      <c r="AF155" s="56">
        <v>54047.18</v>
      </c>
      <c r="AG155" s="69">
        <v>411833.34</v>
      </c>
      <c r="AH155" s="69">
        <v>7081.66</v>
      </c>
      <c r="AI155" s="57">
        <v>404751.68000000005</v>
      </c>
    </row>
    <row r="156" spans="1:35" x14ac:dyDescent="0.15">
      <c r="A156" s="53">
        <v>43435</v>
      </c>
      <c r="B156" s="45" t="s">
        <v>7000</v>
      </c>
      <c r="C156" s="69"/>
      <c r="D156" s="56"/>
      <c r="E156" s="56">
        <v>0</v>
      </c>
      <c r="F156" s="69"/>
      <c r="G156" s="56">
        <v>9911.6299999999992</v>
      </c>
      <c r="H156" s="56">
        <v>-9911.6299999999992</v>
      </c>
      <c r="I156" s="69"/>
      <c r="J156" s="56"/>
      <c r="K156" s="56">
        <v>0</v>
      </c>
      <c r="L156" s="69"/>
      <c r="M156" s="56">
        <v>2283.13</v>
      </c>
      <c r="N156" s="56">
        <v>-2283.13</v>
      </c>
      <c r="O156" s="69"/>
      <c r="P156" s="56"/>
      <c r="Q156" s="56">
        <v>0</v>
      </c>
      <c r="R156" s="69"/>
      <c r="S156" s="56">
        <v>14182.02</v>
      </c>
      <c r="T156" s="56">
        <v>-14182.02</v>
      </c>
      <c r="U156" s="69"/>
      <c r="V156" s="56"/>
      <c r="W156" s="56">
        <v>0</v>
      </c>
      <c r="X156" s="69"/>
      <c r="Y156" s="56">
        <v>19437.96</v>
      </c>
      <c r="Z156" s="56">
        <v>-19437.96</v>
      </c>
      <c r="AA156" s="69"/>
      <c r="AB156" s="56"/>
      <c r="AC156" s="56">
        <v>0</v>
      </c>
      <c r="AD156" s="69"/>
      <c r="AE156" s="56">
        <v>7457.11</v>
      </c>
      <c r="AF156" s="56">
        <v>-7457.11</v>
      </c>
      <c r="AG156" s="69"/>
      <c r="AH156" s="69">
        <v>53271.85</v>
      </c>
      <c r="AI156" s="57">
        <v>-53271.85</v>
      </c>
    </row>
    <row r="157" spans="1:35" x14ac:dyDescent="0.15">
      <c r="A157" s="45" t="s">
        <v>7001</v>
      </c>
      <c r="B157" s="46"/>
      <c r="C157" s="69"/>
      <c r="D157" s="56"/>
      <c r="E157" s="56">
        <v>0</v>
      </c>
      <c r="F157" s="69"/>
      <c r="G157" s="56">
        <v>9911.6299999999992</v>
      </c>
      <c r="H157" s="56">
        <v>-9911.6299999999992</v>
      </c>
      <c r="I157" s="69"/>
      <c r="J157" s="56"/>
      <c r="K157" s="56">
        <v>0</v>
      </c>
      <c r="L157" s="69"/>
      <c r="M157" s="56">
        <v>2283.13</v>
      </c>
      <c r="N157" s="56">
        <v>-2283.13</v>
      </c>
      <c r="O157" s="69"/>
      <c r="P157" s="56"/>
      <c r="Q157" s="56">
        <v>0</v>
      </c>
      <c r="R157" s="69"/>
      <c r="S157" s="56">
        <v>14182.02</v>
      </c>
      <c r="T157" s="56">
        <v>-14182.02</v>
      </c>
      <c r="U157" s="69"/>
      <c r="V157" s="56"/>
      <c r="W157" s="56">
        <v>0</v>
      </c>
      <c r="X157" s="69"/>
      <c r="Y157" s="56">
        <v>19437.96</v>
      </c>
      <c r="Z157" s="56">
        <v>-19437.96</v>
      </c>
      <c r="AA157" s="69"/>
      <c r="AB157" s="56"/>
      <c r="AC157" s="56">
        <v>0</v>
      </c>
      <c r="AD157" s="69"/>
      <c r="AE157" s="56">
        <v>7457.11</v>
      </c>
      <c r="AF157" s="56">
        <v>-7457.11</v>
      </c>
      <c r="AG157" s="69"/>
      <c r="AH157" s="69">
        <v>53271.85</v>
      </c>
      <c r="AI157" s="57">
        <v>-53271.85</v>
      </c>
    </row>
    <row r="158" spans="1:35" x14ac:dyDescent="0.15">
      <c r="A158" s="53">
        <v>43465</v>
      </c>
      <c r="B158" s="45" t="s">
        <v>7002</v>
      </c>
      <c r="C158" s="69"/>
      <c r="D158" s="56"/>
      <c r="E158" s="56">
        <v>0</v>
      </c>
      <c r="F158" s="69"/>
      <c r="G158" s="56"/>
      <c r="H158" s="56">
        <v>0</v>
      </c>
      <c r="I158" s="69"/>
      <c r="J158" s="56"/>
      <c r="K158" s="56">
        <v>0</v>
      </c>
      <c r="L158" s="69"/>
      <c r="M158" s="56"/>
      <c r="N158" s="56">
        <v>0</v>
      </c>
      <c r="O158" s="69"/>
      <c r="P158" s="56"/>
      <c r="Q158" s="56">
        <v>0</v>
      </c>
      <c r="R158" s="69"/>
      <c r="S158" s="56"/>
      <c r="T158" s="56">
        <v>0</v>
      </c>
      <c r="U158" s="69"/>
      <c r="V158" s="56"/>
      <c r="W158" s="56">
        <v>0</v>
      </c>
      <c r="X158" s="69"/>
      <c r="Y158" s="56">
        <v>6240.65</v>
      </c>
      <c r="Z158" s="56">
        <v>-6240.65</v>
      </c>
      <c r="AA158" s="69"/>
      <c r="AB158" s="56"/>
      <c r="AC158" s="56">
        <v>0</v>
      </c>
      <c r="AD158" s="69"/>
      <c r="AE158" s="56"/>
      <c r="AF158" s="56">
        <v>0</v>
      </c>
      <c r="AG158" s="69"/>
      <c r="AH158" s="69">
        <v>6240.65</v>
      </c>
      <c r="AI158" s="57">
        <v>-6240.65</v>
      </c>
    </row>
    <row r="159" spans="1:35" x14ac:dyDescent="0.15">
      <c r="A159" s="48"/>
      <c r="B159" s="58" t="s">
        <v>7003</v>
      </c>
      <c r="C159" s="70"/>
      <c r="D159" s="61"/>
      <c r="E159" s="61">
        <v>0</v>
      </c>
      <c r="F159" s="70">
        <v>11893.97</v>
      </c>
      <c r="G159" s="61"/>
      <c r="H159" s="61">
        <v>11893.97</v>
      </c>
      <c r="I159" s="70"/>
      <c r="J159" s="61"/>
      <c r="K159" s="61">
        <v>0</v>
      </c>
      <c r="L159" s="70">
        <v>2739.75</v>
      </c>
      <c r="M159" s="61"/>
      <c r="N159" s="61">
        <v>2739.75</v>
      </c>
      <c r="O159" s="70"/>
      <c r="P159" s="61"/>
      <c r="Q159" s="61">
        <v>0</v>
      </c>
      <c r="R159" s="70">
        <v>17018.419999999998</v>
      </c>
      <c r="S159" s="61"/>
      <c r="T159" s="61">
        <v>17018.419999999998</v>
      </c>
      <c r="U159" s="70"/>
      <c r="V159" s="61"/>
      <c r="W159" s="61">
        <v>0</v>
      </c>
      <c r="X159" s="70">
        <v>23325.55</v>
      </c>
      <c r="Y159" s="61"/>
      <c r="Z159" s="61">
        <v>23325.55</v>
      </c>
      <c r="AA159" s="70"/>
      <c r="AB159" s="61"/>
      <c r="AC159" s="61">
        <v>0</v>
      </c>
      <c r="AD159" s="70">
        <v>8948.5300000000007</v>
      </c>
      <c r="AE159" s="61"/>
      <c r="AF159" s="61">
        <v>8948.5300000000007</v>
      </c>
      <c r="AG159" s="70">
        <v>63926.22</v>
      </c>
      <c r="AH159" s="70"/>
      <c r="AI159" s="62">
        <v>63926.22</v>
      </c>
    </row>
    <row r="160" spans="1:35" x14ac:dyDescent="0.15">
      <c r="A160" s="48"/>
      <c r="B160" s="58" t="s">
        <v>7004</v>
      </c>
      <c r="C160" s="70"/>
      <c r="D160" s="61"/>
      <c r="E160" s="61">
        <v>0</v>
      </c>
      <c r="F160" s="70">
        <v>1647.16</v>
      </c>
      <c r="G160" s="61"/>
      <c r="H160" s="61">
        <v>1647.16</v>
      </c>
      <c r="I160" s="70"/>
      <c r="J160" s="61"/>
      <c r="K160" s="61">
        <v>0</v>
      </c>
      <c r="L160" s="70">
        <v>243.09</v>
      </c>
      <c r="M160" s="61"/>
      <c r="N160" s="61">
        <v>243.09</v>
      </c>
      <c r="O160" s="70"/>
      <c r="P160" s="61"/>
      <c r="Q160" s="61">
        <v>0</v>
      </c>
      <c r="R160" s="70">
        <v>1058.6400000000001</v>
      </c>
      <c r="S160" s="61"/>
      <c r="T160" s="61">
        <v>1058.6400000000001</v>
      </c>
      <c r="U160" s="70"/>
      <c r="V160" s="61"/>
      <c r="W160" s="61">
        <v>0</v>
      </c>
      <c r="X160" s="70">
        <v>673.52</v>
      </c>
      <c r="Y160" s="61"/>
      <c r="Z160" s="61">
        <v>673.52</v>
      </c>
      <c r="AA160" s="70"/>
      <c r="AB160" s="61"/>
      <c r="AC160" s="61">
        <v>0</v>
      </c>
      <c r="AD160" s="70"/>
      <c r="AE160" s="61">
        <v>30.06</v>
      </c>
      <c r="AF160" s="61">
        <v>-30.06</v>
      </c>
      <c r="AG160" s="70">
        <v>3622.4100000000003</v>
      </c>
      <c r="AH160" s="70">
        <v>30.06</v>
      </c>
      <c r="AI160" s="62">
        <v>3592.3500000000004</v>
      </c>
    </row>
    <row r="161" spans="1:35" x14ac:dyDescent="0.15">
      <c r="A161" s="48"/>
      <c r="B161" s="58" t="s">
        <v>7005</v>
      </c>
      <c r="C161" s="70"/>
      <c r="D161" s="61"/>
      <c r="E161" s="61">
        <v>0</v>
      </c>
      <c r="F161" s="70">
        <v>42730.83</v>
      </c>
      <c r="G161" s="61"/>
      <c r="H161" s="61">
        <v>42730.83</v>
      </c>
      <c r="I161" s="70"/>
      <c r="J161" s="61"/>
      <c r="K161" s="61">
        <v>0</v>
      </c>
      <c r="L161" s="70">
        <v>9574.5300000000007</v>
      </c>
      <c r="M161" s="61"/>
      <c r="N161" s="61">
        <v>9574.5300000000007</v>
      </c>
      <c r="O161" s="70"/>
      <c r="P161" s="61"/>
      <c r="Q161" s="61">
        <v>0</v>
      </c>
      <c r="R161" s="70">
        <v>58902.49</v>
      </c>
      <c r="S161" s="61"/>
      <c r="T161" s="61">
        <v>58902.49</v>
      </c>
      <c r="U161" s="70"/>
      <c r="V161" s="61"/>
      <c r="W161" s="61">
        <v>0</v>
      </c>
      <c r="X161" s="70">
        <v>77827.37</v>
      </c>
      <c r="Y161" s="61"/>
      <c r="Z161" s="61">
        <v>77827.37</v>
      </c>
      <c r="AA161" s="70"/>
      <c r="AB161" s="61"/>
      <c r="AC161" s="61">
        <v>0</v>
      </c>
      <c r="AD161" s="70">
        <v>29875.88</v>
      </c>
      <c r="AE161" s="61"/>
      <c r="AF161" s="61">
        <v>29875.88</v>
      </c>
      <c r="AG161" s="70">
        <v>218911.1</v>
      </c>
      <c r="AH161" s="70"/>
      <c r="AI161" s="62">
        <v>218911.1</v>
      </c>
    </row>
    <row r="162" spans="1:35" x14ac:dyDescent="0.15">
      <c r="A162" s="48"/>
      <c r="B162" s="58" t="s">
        <v>7006</v>
      </c>
      <c r="C162" s="70"/>
      <c r="D162" s="61"/>
      <c r="E162" s="61">
        <v>0</v>
      </c>
      <c r="F162" s="70"/>
      <c r="G162" s="61">
        <v>1375.92</v>
      </c>
      <c r="H162" s="61">
        <v>-1375.92</v>
      </c>
      <c r="I162" s="70"/>
      <c r="J162" s="61"/>
      <c r="K162" s="61">
        <v>0</v>
      </c>
      <c r="L162" s="70"/>
      <c r="M162" s="61"/>
      <c r="N162" s="61">
        <v>0</v>
      </c>
      <c r="O162" s="70"/>
      <c r="P162" s="61"/>
      <c r="Q162" s="61">
        <v>0</v>
      </c>
      <c r="R162" s="70"/>
      <c r="S162" s="61"/>
      <c r="T162" s="61">
        <v>0</v>
      </c>
      <c r="U162" s="70"/>
      <c r="V162" s="61"/>
      <c r="W162" s="61">
        <v>0</v>
      </c>
      <c r="X162" s="70"/>
      <c r="Y162" s="61"/>
      <c r="Z162" s="61">
        <v>0</v>
      </c>
      <c r="AA162" s="70"/>
      <c r="AB162" s="61"/>
      <c r="AC162" s="61">
        <v>0</v>
      </c>
      <c r="AD162" s="70"/>
      <c r="AE162" s="61"/>
      <c r="AF162" s="61">
        <v>0</v>
      </c>
      <c r="AG162" s="70"/>
      <c r="AH162" s="70">
        <v>1375.92</v>
      </c>
      <c r="AI162" s="62">
        <v>-1375.92</v>
      </c>
    </row>
    <row r="163" spans="1:35" x14ac:dyDescent="0.15">
      <c r="A163" s="48"/>
      <c r="B163" s="58" t="s">
        <v>7007</v>
      </c>
      <c r="C163" s="70"/>
      <c r="D163" s="61"/>
      <c r="E163" s="61">
        <v>0</v>
      </c>
      <c r="F163" s="70"/>
      <c r="G163" s="61">
        <v>191.2</v>
      </c>
      <c r="H163" s="61">
        <v>-191.2</v>
      </c>
      <c r="I163" s="70"/>
      <c r="J163" s="61"/>
      <c r="K163" s="61">
        <v>0</v>
      </c>
      <c r="L163" s="70"/>
      <c r="M163" s="61"/>
      <c r="N163" s="61">
        <v>0</v>
      </c>
      <c r="O163" s="70"/>
      <c r="P163" s="61"/>
      <c r="Q163" s="61">
        <v>0</v>
      </c>
      <c r="R163" s="70"/>
      <c r="S163" s="61"/>
      <c r="T163" s="61">
        <v>0</v>
      </c>
      <c r="U163" s="70"/>
      <c r="V163" s="61"/>
      <c r="W163" s="61">
        <v>0</v>
      </c>
      <c r="X163" s="70"/>
      <c r="Y163" s="61"/>
      <c r="Z163" s="61">
        <v>0</v>
      </c>
      <c r="AA163" s="70"/>
      <c r="AB163" s="61"/>
      <c r="AC163" s="61">
        <v>0</v>
      </c>
      <c r="AD163" s="70"/>
      <c r="AE163" s="61"/>
      <c r="AF163" s="61">
        <v>0</v>
      </c>
      <c r="AG163" s="70"/>
      <c r="AH163" s="70">
        <v>191.2</v>
      </c>
      <c r="AI163" s="62">
        <v>-191.2</v>
      </c>
    </row>
    <row r="164" spans="1:35" x14ac:dyDescent="0.15">
      <c r="A164" s="48"/>
      <c r="B164" s="58" t="s">
        <v>7008</v>
      </c>
      <c r="C164" s="70"/>
      <c r="D164" s="61"/>
      <c r="E164" s="61">
        <v>0</v>
      </c>
      <c r="F164" s="70">
        <v>200.75</v>
      </c>
      <c r="G164" s="61"/>
      <c r="H164" s="61">
        <v>200.75</v>
      </c>
      <c r="I164" s="70"/>
      <c r="J164" s="61"/>
      <c r="K164" s="61">
        <v>0</v>
      </c>
      <c r="L164" s="70"/>
      <c r="M164" s="61"/>
      <c r="N164" s="61">
        <v>0</v>
      </c>
      <c r="O164" s="70"/>
      <c r="P164" s="61"/>
      <c r="Q164" s="61">
        <v>0</v>
      </c>
      <c r="R164" s="70"/>
      <c r="S164" s="61"/>
      <c r="T164" s="61">
        <v>0</v>
      </c>
      <c r="U164" s="70"/>
      <c r="V164" s="61"/>
      <c r="W164" s="61">
        <v>0</v>
      </c>
      <c r="X164" s="70"/>
      <c r="Y164" s="61"/>
      <c r="Z164" s="61">
        <v>0</v>
      </c>
      <c r="AA164" s="70"/>
      <c r="AB164" s="61"/>
      <c r="AC164" s="61">
        <v>0</v>
      </c>
      <c r="AD164" s="70"/>
      <c r="AE164" s="61"/>
      <c r="AF164" s="61">
        <v>0</v>
      </c>
      <c r="AG164" s="70">
        <v>200.75</v>
      </c>
      <c r="AH164" s="70"/>
      <c r="AI164" s="62">
        <v>200.75</v>
      </c>
    </row>
    <row r="165" spans="1:35" x14ac:dyDescent="0.15">
      <c r="A165" s="48"/>
      <c r="B165" s="58" t="s">
        <v>7009</v>
      </c>
      <c r="C165" s="70"/>
      <c r="D165" s="61"/>
      <c r="E165" s="61">
        <v>0</v>
      </c>
      <c r="F165" s="70">
        <v>1009.61</v>
      </c>
      <c r="G165" s="61"/>
      <c r="H165" s="61">
        <v>1009.61</v>
      </c>
      <c r="I165" s="70"/>
      <c r="J165" s="61"/>
      <c r="K165" s="61">
        <v>0</v>
      </c>
      <c r="L165" s="70"/>
      <c r="M165" s="61"/>
      <c r="N165" s="61">
        <v>0</v>
      </c>
      <c r="O165" s="70"/>
      <c r="P165" s="61"/>
      <c r="Q165" s="61">
        <v>0</v>
      </c>
      <c r="R165" s="70"/>
      <c r="S165" s="61"/>
      <c r="T165" s="61">
        <v>0</v>
      </c>
      <c r="U165" s="70"/>
      <c r="V165" s="61"/>
      <c r="W165" s="61">
        <v>0</v>
      </c>
      <c r="X165" s="70"/>
      <c r="Y165" s="61"/>
      <c r="Z165" s="61">
        <v>0</v>
      </c>
      <c r="AA165" s="70"/>
      <c r="AB165" s="61"/>
      <c r="AC165" s="61">
        <v>0</v>
      </c>
      <c r="AD165" s="70"/>
      <c r="AE165" s="61"/>
      <c r="AF165" s="61">
        <v>0</v>
      </c>
      <c r="AG165" s="70">
        <v>1009.61</v>
      </c>
      <c r="AH165" s="70"/>
      <c r="AI165" s="62">
        <v>1009.61</v>
      </c>
    </row>
    <row r="166" spans="1:35" x14ac:dyDescent="0.15">
      <c r="A166" s="48"/>
      <c r="B166" s="58" t="s">
        <v>7010</v>
      </c>
      <c r="C166" s="70"/>
      <c r="D166" s="61"/>
      <c r="E166" s="61">
        <v>0</v>
      </c>
      <c r="F166" s="70">
        <v>3634.61</v>
      </c>
      <c r="G166" s="61"/>
      <c r="H166" s="61">
        <v>3634.61</v>
      </c>
      <c r="I166" s="70"/>
      <c r="J166" s="61"/>
      <c r="K166" s="61">
        <v>0</v>
      </c>
      <c r="L166" s="70"/>
      <c r="M166" s="61"/>
      <c r="N166" s="61">
        <v>0</v>
      </c>
      <c r="O166" s="70"/>
      <c r="P166" s="61"/>
      <c r="Q166" s="61">
        <v>0</v>
      </c>
      <c r="R166" s="70"/>
      <c r="S166" s="61"/>
      <c r="T166" s="61">
        <v>0</v>
      </c>
      <c r="U166" s="70"/>
      <c r="V166" s="61"/>
      <c r="W166" s="61">
        <v>0</v>
      </c>
      <c r="X166" s="70"/>
      <c r="Y166" s="61"/>
      <c r="Z166" s="61">
        <v>0</v>
      </c>
      <c r="AA166" s="70"/>
      <c r="AB166" s="61"/>
      <c r="AC166" s="61">
        <v>0</v>
      </c>
      <c r="AD166" s="70"/>
      <c r="AE166" s="61"/>
      <c r="AF166" s="61">
        <v>0</v>
      </c>
      <c r="AG166" s="70">
        <v>3634.61</v>
      </c>
      <c r="AH166" s="70"/>
      <c r="AI166" s="62">
        <v>3634.61</v>
      </c>
    </row>
    <row r="167" spans="1:35" x14ac:dyDescent="0.15">
      <c r="A167" s="48"/>
      <c r="B167" s="58" t="s">
        <v>7011</v>
      </c>
      <c r="C167" s="70"/>
      <c r="D167" s="61"/>
      <c r="E167" s="61">
        <v>0</v>
      </c>
      <c r="F167" s="70">
        <v>3339.29</v>
      </c>
      <c r="G167" s="61"/>
      <c r="H167" s="61">
        <v>3339.29</v>
      </c>
      <c r="I167" s="70"/>
      <c r="J167" s="61"/>
      <c r="K167" s="61">
        <v>0</v>
      </c>
      <c r="L167" s="70"/>
      <c r="M167" s="61"/>
      <c r="N167" s="61">
        <v>0</v>
      </c>
      <c r="O167" s="70"/>
      <c r="P167" s="61"/>
      <c r="Q167" s="61">
        <v>0</v>
      </c>
      <c r="R167" s="70"/>
      <c r="S167" s="61"/>
      <c r="T167" s="61">
        <v>0</v>
      </c>
      <c r="U167" s="70"/>
      <c r="V167" s="61"/>
      <c r="W167" s="61">
        <v>0</v>
      </c>
      <c r="X167" s="70"/>
      <c r="Y167" s="61"/>
      <c r="Z167" s="61">
        <v>0</v>
      </c>
      <c r="AA167" s="70"/>
      <c r="AB167" s="61"/>
      <c r="AC167" s="61">
        <v>0</v>
      </c>
      <c r="AD167" s="70"/>
      <c r="AE167" s="61"/>
      <c r="AF167" s="61">
        <v>0</v>
      </c>
      <c r="AG167" s="70">
        <v>3339.29</v>
      </c>
      <c r="AH167" s="70"/>
      <c r="AI167" s="62">
        <v>3339.29</v>
      </c>
    </row>
    <row r="168" spans="1:35" x14ac:dyDescent="0.15">
      <c r="A168" s="48"/>
      <c r="B168" s="58" t="s">
        <v>7012</v>
      </c>
      <c r="C168" s="70"/>
      <c r="D168" s="61"/>
      <c r="E168" s="61">
        <v>0</v>
      </c>
      <c r="F168" s="70">
        <v>1488.38</v>
      </c>
      <c r="G168" s="61"/>
      <c r="H168" s="61">
        <v>1488.38</v>
      </c>
      <c r="I168" s="70"/>
      <c r="J168" s="61"/>
      <c r="K168" s="61">
        <v>0</v>
      </c>
      <c r="L168" s="70"/>
      <c r="M168" s="61"/>
      <c r="N168" s="61">
        <v>0</v>
      </c>
      <c r="O168" s="70"/>
      <c r="P168" s="61"/>
      <c r="Q168" s="61">
        <v>0</v>
      </c>
      <c r="R168" s="70"/>
      <c r="S168" s="61"/>
      <c r="T168" s="61">
        <v>0</v>
      </c>
      <c r="U168" s="70"/>
      <c r="V168" s="61"/>
      <c r="W168" s="61">
        <v>0</v>
      </c>
      <c r="X168" s="70"/>
      <c r="Y168" s="61"/>
      <c r="Z168" s="61">
        <v>0</v>
      </c>
      <c r="AA168" s="70"/>
      <c r="AB168" s="61"/>
      <c r="AC168" s="61">
        <v>0</v>
      </c>
      <c r="AD168" s="70"/>
      <c r="AE168" s="61"/>
      <c r="AF168" s="61">
        <v>0</v>
      </c>
      <c r="AG168" s="70">
        <v>1488.38</v>
      </c>
      <c r="AH168" s="70"/>
      <c r="AI168" s="62">
        <v>1488.38</v>
      </c>
    </row>
    <row r="169" spans="1:35" x14ac:dyDescent="0.15">
      <c r="A169" s="48"/>
      <c r="B169" s="58" t="s">
        <v>7013</v>
      </c>
      <c r="C169" s="70"/>
      <c r="D169" s="61"/>
      <c r="E169" s="61">
        <v>0</v>
      </c>
      <c r="F169" s="70"/>
      <c r="G169" s="61">
        <v>1875</v>
      </c>
      <c r="H169" s="61">
        <v>-1875</v>
      </c>
      <c r="I169" s="70"/>
      <c r="J169" s="61"/>
      <c r="K169" s="61">
        <v>0</v>
      </c>
      <c r="L169" s="70"/>
      <c r="M169" s="61"/>
      <c r="N169" s="61">
        <v>0</v>
      </c>
      <c r="O169" s="70"/>
      <c r="P169" s="61"/>
      <c r="Q169" s="61">
        <v>0</v>
      </c>
      <c r="R169" s="70"/>
      <c r="S169" s="61"/>
      <c r="T169" s="61">
        <v>0</v>
      </c>
      <c r="U169" s="70"/>
      <c r="V169" s="61"/>
      <c r="W169" s="61">
        <v>0</v>
      </c>
      <c r="X169" s="70"/>
      <c r="Y169" s="61"/>
      <c r="Z169" s="61">
        <v>0</v>
      </c>
      <c r="AA169" s="70"/>
      <c r="AB169" s="61"/>
      <c r="AC169" s="61">
        <v>0</v>
      </c>
      <c r="AD169" s="70"/>
      <c r="AE169" s="61"/>
      <c r="AF169" s="61">
        <v>0</v>
      </c>
      <c r="AG169" s="70"/>
      <c r="AH169" s="70">
        <v>1875</v>
      </c>
      <c r="AI169" s="62">
        <v>-1875</v>
      </c>
    </row>
    <row r="170" spans="1:35" x14ac:dyDescent="0.15">
      <c r="A170" s="48"/>
      <c r="B170" s="58" t="s">
        <v>7014</v>
      </c>
      <c r="C170" s="70"/>
      <c r="D170" s="61"/>
      <c r="E170" s="61">
        <v>0</v>
      </c>
      <c r="F170" s="70">
        <v>6887.6</v>
      </c>
      <c r="G170" s="61"/>
      <c r="H170" s="61">
        <v>6887.6</v>
      </c>
      <c r="I170" s="70"/>
      <c r="J170" s="61"/>
      <c r="K170" s="61">
        <v>0</v>
      </c>
      <c r="L170" s="70"/>
      <c r="M170" s="61"/>
      <c r="N170" s="61">
        <v>0</v>
      </c>
      <c r="O170" s="70"/>
      <c r="P170" s="61"/>
      <c r="Q170" s="61">
        <v>0</v>
      </c>
      <c r="R170" s="70"/>
      <c r="S170" s="61"/>
      <c r="T170" s="61">
        <v>0</v>
      </c>
      <c r="U170" s="70"/>
      <c r="V170" s="61"/>
      <c r="W170" s="61">
        <v>0</v>
      </c>
      <c r="X170" s="70"/>
      <c r="Y170" s="61"/>
      <c r="Z170" s="61">
        <v>0</v>
      </c>
      <c r="AA170" s="70"/>
      <c r="AB170" s="61"/>
      <c r="AC170" s="61">
        <v>0</v>
      </c>
      <c r="AD170" s="70">
        <v>1619.48</v>
      </c>
      <c r="AE170" s="61"/>
      <c r="AF170" s="61">
        <v>1619.48</v>
      </c>
      <c r="AG170" s="70">
        <v>8507.08</v>
      </c>
      <c r="AH170" s="70"/>
      <c r="AI170" s="62">
        <v>8507.08</v>
      </c>
    </row>
    <row r="171" spans="1:35" x14ac:dyDescent="0.15">
      <c r="A171" s="48"/>
      <c r="B171" s="58" t="s">
        <v>7015</v>
      </c>
      <c r="C171" s="70"/>
      <c r="D171" s="61"/>
      <c r="E171" s="61">
        <v>0</v>
      </c>
      <c r="F171" s="70">
        <v>407.54</v>
      </c>
      <c r="G171" s="61"/>
      <c r="H171" s="61">
        <v>407.54</v>
      </c>
      <c r="I171" s="70"/>
      <c r="J171" s="61"/>
      <c r="K171" s="61">
        <v>0</v>
      </c>
      <c r="L171" s="70"/>
      <c r="M171" s="61"/>
      <c r="N171" s="61">
        <v>0</v>
      </c>
      <c r="O171" s="70"/>
      <c r="P171" s="61"/>
      <c r="Q171" s="61">
        <v>0</v>
      </c>
      <c r="R171" s="70"/>
      <c r="S171" s="61"/>
      <c r="T171" s="61">
        <v>0</v>
      </c>
      <c r="U171" s="70"/>
      <c r="V171" s="61"/>
      <c r="W171" s="61">
        <v>0</v>
      </c>
      <c r="X171" s="70"/>
      <c r="Y171" s="61"/>
      <c r="Z171" s="61">
        <v>0</v>
      </c>
      <c r="AA171" s="70"/>
      <c r="AB171" s="61"/>
      <c r="AC171" s="61">
        <v>0</v>
      </c>
      <c r="AD171" s="70"/>
      <c r="AE171" s="61"/>
      <c r="AF171" s="61">
        <v>0</v>
      </c>
      <c r="AG171" s="70">
        <v>407.54</v>
      </c>
      <c r="AH171" s="70"/>
      <c r="AI171" s="62">
        <v>407.54</v>
      </c>
    </row>
    <row r="172" spans="1:35" x14ac:dyDescent="0.15">
      <c r="A172" s="45" t="s">
        <v>7016</v>
      </c>
      <c r="B172" s="46"/>
      <c r="C172" s="69"/>
      <c r="D172" s="56"/>
      <c r="E172" s="56">
        <v>0</v>
      </c>
      <c r="F172" s="69">
        <v>73239.740000000005</v>
      </c>
      <c r="G172" s="56">
        <v>3442.12</v>
      </c>
      <c r="H172" s="56">
        <v>69797.62000000001</v>
      </c>
      <c r="I172" s="69"/>
      <c r="J172" s="56"/>
      <c r="K172" s="56">
        <v>0</v>
      </c>
      <c r="L172" s="69">
        <v>12557.37</v>
      </c>
      <c r="M172" s="56"/>
      <c r="N172" s="56">
        <v>12557.37</v>
      </c>
      <c r="O172" s="69"/>
      <c r="P172" s="56"/>
      <c r="Q172" s="56">
        <v>0</v>
      </c>
      <c r="R172" s="69">
        <v>76979.549999999988</v>
      </c>
      <c r="S172" s="56"/>
      <c r="T172" s="56">
        <v>76979.549999999988</v>
      </c>
      <c r="U172" s="69"/>
      <c r="V172" s="56"/>
      <c r="W172" s="56">
        <v>0</v>
      </c>
      <c r="X172" s="69">
        <v>101826.44</v>
      </c>
      <c r="Y172" s="56">
        <v>6240.65</v>
      </c>
      <c r="Z172" s="56">
        <v>95585.790000000008</v>
      </c>
      <c r="AA172" s="69"/>
      <c r="AB172" s="56"/>
      <c r="AC172" s="56">
        <v>0</v>
      </c>
      <c r="AD172" s="69">
        <v>40443.890000000007</v>
      </c>
      <c r="AE172" s="56">
        <v>30.06</v>
      </c>
      <c r="AF172" s="56">
        <v>40413.830000000009</v>
      </c>
      <c r="AG172" s="69">
        <v>305046.98999999993</v>
      </c>
      <c r="AH172" s="69">
        <v>9712.83</v>
      </c>
      <c r="AI172" s="57">
        <v>295334.15999999992</v>
      </c>
    </row>
    <row r="173" spans="1:35" x14ac:dyDescent="0.15">
      <c r="A173" s="53">
        <v>43466</v>
      </c>
      <c r="B173" s="45" t="s">
        <v>7017</v>
      </c>
      <c r="C173" s="69"/>
      <c r="D173" s="56"/>
      <c r="E173" s="56">
        <v>0</v>
      </c>
      <c r="F173" s="69"/>
      <c r="G173" s="56">
        <v>11893.97</v>
      </c>
      <c r="H173" s="56">
        <v>-11893.97</v>
      </c>
      <c r="I173" s="69"/>
      <c r="J173" s="56"/>
      <c r="K173" s="56">
        <v>0</v>
      </c>
      <c r="L173" s="69"/>
      <c r="M173" s="56">
        <v>2739.75</v>
      </c>
      <c r="N173" s="56">
        <v>-2739.75</v>
      </c>
      <c r="O173" s="69"/>
      <c r="P173" s="56"/>
      <c r="Q173" s="56">
        <v>0</v>
      </c>
      <c r="R173" s="69"/>
      <c r="S173" s="56">
        <v>17018.419999999998</v>
      </c>
      <c r="T173" s="56">
        <v>-17018.419999999998</v>
      </c>
      <c r="U173" s="69"/>
      <c r="V173" s="56"/>
      <c r="W173" s="56">
        <v>0</v>
      </c>
      <c r="X173" s="69"/>
      <c r="Y173" s="56">
        <v>23325.55</v>
      </c>
      <c r="Z173" s="56">
        <v>-23325.55</v>
      </c>
      <c r="AA173" s="69"/>
      <c r="AB173" s="56"/>
      <c r="AC173" s="56">
        <v>0</v>
      </c>
      <c r="AD173" s="69"/>
      <c r="AE173" s="56">
        <v>8948.5300000000007</v>
      </c>
      <c r="AF173" s="56">
        <v>-8948.5300000000007</v>
      </c>
      <c r="AG173" s="69"/>
      <c r="AH173" s="69">
        <v>63926.22</v>
      </c>
      <c r="AI173" s="57">
        <v>-63926.22</v>
      </c>
    </row>
    <row r="174" spans="1:35" x14ac:dyDescent="0.15">
      <c r="A174" s="45" t="s">
        <v>7018</v>
      </c>
      <c r="B174" s="46"/>
      <c r="C174" s="69"/>
      <c r="D174" s="56"/>
      <c r="E174" s="56">
        <v>0</v>
      </c>
      <c r="F174" s="69"/>
      <c r="G174" s="56">
        <v>11893.97</v>
      </c>
      <c r="H174" s="56">
        <v>-11893.97</v>
      </c>
      <c r="I174" s="69"/>
      <c r="J174" s="56"/>
      <c r="K174" s="56">
        <v>0</v>
      </c>
      <c r="L174" s="69"/>
      <c r="M174" s="56">
        <v>2739.75</v>
      </c>
      <c r="N174" s="56">
        <v>-2739.75</v>
      </c>
      <c r="O174" s="69"/>
      <c r="P174" s="56"/>
      <c r="Q174" s="56">
        <v>0</v>
      </c>
      <c r="R174" s="69"/>
      <c r="S174" s="56">
        <v>17018.419999999998</v>
      </c>
      <c r="T174" s="56">
        <v>-17018.419999999998</v>
      </c>
      <c r="U174" s="69"/>
      <c r="V174" s="56"/>
      <c r="W174" s="56">
        <v>0</v>
      </c>
      <c r="X174" s="69"/>
      <c r="Y174" s="56">
        <v>23325.55</v>
      </c>
      <c r="Z174" s="56">
        <v>-23325.55</v>
      </c>
      <c r="AA174" s="69"/>
      <c r="AB174" s="56"/>
      <c r="AC174" s="56">
        <v>0</v>
      </c>
      <c r="AD174" s="69"/>
      <c r="AE174" s="56">
        <v>8948.5300000000007</v>
      </c>
      <c r="AF174" s="56">
        <v>-8948.5300000000007</v>
      </c>
      <c r="AG174" s="69"/>
      <c r="AH174" s="69">
        <v>63926.22</v>
      </c>
      <c r="AI174" s="57">
        <v>-63926.22</v>
      </c>
    </row>
    <row r="175" spans="1:35" x14ac:dyDescent="0.15">
      <c r="A175" s="53">
        <v>43496</v>
      </c>
      <c r="B175" s="45" t="s">
        <v>7019</v>
      </c>
      <c r="C175" s="69"/>
      <c r="D175" s="56"/>
      <c r="E175" s="56">
        <v>0</v>
      </c>
      <c r="F175" s="69"/>
      <c r="G175" s="56"/>
      <c r="H175" s="56">
        <v>0</v>
      </c>
      <c r="I175" s="69"/>
      <c r="J175" s="56"/>
      <c r="K175" s="56">
        <v>0</v>
      </c>
      <c r="L175" s="69"/>
      <c r="M175" s="56"/>
      <c r="N175" s="56">
        <v>0</v>
      </c>
      <c r="O175" s="69"/>
      <c r="P175" s="56"/>
      <c r="Q175" s="56">
        <v>0</v>
      </c>
      <c r="R175" s="69"/>
      <c r="S175" s="56"/>
      <c r="T175" s="56">
        <v>0</v>
      </c>
      <c r="U175" s="69"/>
      <c r="V175" s="56"/>
      <c r="W175" s="56">
        <v>0</v>
      </c>
      <c r="X175" s="69"/>
      <c r="Y175" s="56">
        <v>5431.64</v>
      </c>
      <c r="Z175" s="56">
        <v>-5431.64</v>
      </c>
      <c r="AA175" s="69"/>
      <c r="AB175" s="56"/>
      <c r="AC175" s="56">
        <v>0</v>
      </c>
      <c r="AD175" s="69"/>
      <c r="AE175" s="56"/>
      <c r="AF175" s="56">
        <v>0</v>
      </c>
      <c r="AG175" s="69"/>
      <c r="AH175" s="69">
        <v>5431.64</v>
      </c>
      <c r="AI175" s="57">
        <v>-5431.64</v>
      </c>
    </row>
    <row r="176" spans="1:35" x14ac:dyDescent="0.15">
      <c r="A176" s="48"/>
      <c r="B176" s="58" t="s">
        <v>7020</v>
      </c>
      <c r="C176" s="70"/>
      <c r="D176" s="61"/>
      <c r="E176" s="61">
        <v>0</v>
      </c>
      <c r="F176" s="70">
        <v>18298.73</v>
      </c>
      <c r="G176" s="61"/>
      <c r="H176" s="61">
        <v>18298.73</v>
      </c>
      <c r="I176" s="70"/>
      <c r="J176" s="61"/>
      <c r="K176" s="61">
        <v>0</v>
      </c>
      <c r="L176" s="70">
        <v>4631.68</v>
      </c>
      <c r="M176" s="61"/>
      <c r="N176" s="61">
        <v>4631.68</v>
      </c>
      <c r="O176" s="70"/>
      <c r="P176" s="61"/>
      <c r="Q176" s="61">
        <v>0</v>
      </c>
      <c r="R176" s="70">
        <v>28542.2</v>
      </c>
      <c r="S176" s="61"/>
      <c r="T176" s="61">
        <v>28542.2</v>
      </c>
      <c r="U176" s="70"/>
      <c r="V176" s="61"/>
      <c r="W176" s="61">
        <v>0</v>
      </c>
      <c r="X176" s="70">
        <v>31316.06</v>
      </c>
      <c r="Y176" s="61"/>
      <c r="Z176" s="61">
        <v>31316.06</v>
      </c>
      <c r="AA176" s="70"/>
      <c r="AB176" s="61"/>
      <c r="AC176" s="61">
        <v>0</v>
      </c>
      <c r="AD176" s="70">
        <v>13410.77</v>
      </c>
      <c r="AE176" s="61"/>
      <c r="AF176" s="61">
        <v>13410.77</v>
      </c>
      <c r="AG176" s="70">
        <v>96199.44</v>
      </c>
      <c r="AH176" s="70"/>
      <c r="AI176" s="62">
        <v>96199.44</v>
      </c>
    </row>
    <row r="177" spans="1:35" x14ac:dyDescent="0.15">
      <c r="A177" s="48"/>
      <c r="B177" s="58" t="s">
        <v>7021</v>
      </c>
      <c r="C177" s="70"/>
      <c r="D177" s="61"/>
      <c r="E177" s="61">
        <v>0</v>
      </c>
      <c r="F177" s="70">
        <v>40161.550000000003</v>
      </c>
      <c r="G177" s="61"/>
      <c r="H177" s="61">
        <v>40161.550000000003</v>
      </c>
      <c r="I177" s="70"/>
      <c r="J177" s="61"/>
      <c r="K177" s="61">
        <v>0</v>
      </c>
      <c r="L177" s="70">
        <v>11473.95</v>
      </c>
      <c r="M177" s="61"/>
      <c r="N177" s="61">
        <v>11473.95</v>
      </c>
      <c r="O177" s="70"/>
      <c r="P177" s="61"/>
      <c r="Q177" s="61">
        <v>0</v>
      </c>
      <c r="R177" s="70">
        <v>59277.42</v>
      </c>
      <c r="S177" s="61"/>
      <c r="T177" s="61">
        <v>59277.42</v>
      </c>
      <c r="U177" s="70"/>
      <c r="V177" s="61"/>
      <c r="W177" s="61">
        <v>0</v>
      </c>
      <c r="X177" s="70">
        <v>73520.570000000007</v>
      </c>
      <c r="Y177" s="61"/>
      <c r="Z177" s="61">
        <v>73520.570000000007</v>
      </c>
      <c r="AA177" s="70"/>
      <c r="AB177" s="61"/>
      <c r="AC177" s="61">
        <v>0</v>
      </c>
      <c r="AD177" s="70">
        <v>28901.51</v>
      </c>
      <c r="AE177" s="61"/>
      <c r="AF177" s="61">
        <v>28901.51</v>
      </c>
      <c r="AG177" s="70">
        <v>213335</v>
      </c>
      <c r="AH177" s="70"/>
      <c r="AI177" s="62">
        <v>213335</v>
      </c>
    </row>
    <row r="178" spans="1:35" x14ac:dyDescent="0.15">
      <c r="A178" s="48"/>
      <c r="B178" s="58" t="s">
        <v>7022</v>
      </c>
      <c r="C178" s="70"/>
      <c r="D178" s="61"/>
      <c r="E178" s="61">
        <v>0</v>
      </c>
      <c r="F178" s="70"/>
      <c r="G178" s="61">
        <v>1506.96</v>
      </c>
      <c r="H178" s="61">
        <v>-1506.96</v>
      </c>
      <c r="I178" s="70"/>
      <c r="J178" s="61"/>
      <c r="K178" s="61">
        <v>0</v>
      </c>
      <c r="L178" s="70"/>
      <c r="M178" s="61"/>
      <c r="N178" s="61">
        <v>0</v>
      </c>
      <c r="O178" s="70"/>
      <c r="P178" s="61"/>
      <c r="Q178" s="61">
        <v>0</v>
      </c>
      <c r="R178" s="70"/>
      <c r="S178" s="61"/>
      <c r="T178" s="61">
        <v>0</v>
      </c>
      <c r="U178" s="70"/>
      <c r="V178" s="61"/>
      <c r="W178" s="61">
        <v>0</v>
      </c>
      <c r="X178" s="70"/>
      <c r="Y178" s="61"/>
      <c r="Z178" s="61">
        <v>0</v>
      </c>
      <c r="AA178" s="70"/>
      <c r="AB178" s="61"/>
      <c r="AC178" s="61">
        <v>0</v>
      </c>
      <c r="AD178" s="70"/>
      <c r="AE178" s="61"/>
      <c r="AF178" s="61">
        <v>0</v>
      </c>
      <c r="AG178" s="70"/>
      <c r="AH178" s="70">
        <v>1506.96</v>
      </c>
      <c r="AI178" s="62">
        <v>-1506.96</v>
      </c>
    </row>
    <row r="179" spans="1:35" x14ac:dyDescent="0.15">
      <c r="A179" s="48"/>
      <c r="B179" s="58" t="s">
        <v>7023</v>
      </c>
      <c r="C179" s="70"/>
      <c r="D179" s="61"/>
      <c r="E179" s="61">
        <v>0</v>
      </c>
      <c r="F179" s="70"/>
      <c r="G179" s="61">
        <v>209.41</v>
      </c>
      <c r="H179" s="61">
        <v>-209.41</v>
      </c>
      <c r="I179" s="70"/>
      <c r="J179" s="61"/>
      <c r="K179" s="61">
        <v>0</v>
      </c>
      <c r="L179" s="70"/>
      <c r="M179" s="61"/>
      <c r="N179" s="61">
        <v>0</v>
      </c>
      <c r="O179" s="70"/>
      <c r="P179" s="61"/>
      <c r="Q179" s="61">
        <v>0</v>
      </c>
      <c r="R179" s="70"/>
      <c r="S179" s="61"/>
      <c r="T179" s="61">
        <v>0</v>
      </c>
      <c r="U179" s="70"/>
      <c r="V179" s="61"/>
      <c r="W179" s="61">
        <v>0</v>
      </c>
      <c r="X179" s="70"/>
      <c r="Y179" s="61"/>
      <c r="Z179" s="61">
        <v>0</v>
      </c>
      <c r="AA179" s="70"/>
      <c r="AB179" s="61"/>
      <c r="AC179" s="61">
        <v>0</v>
      </c>
      <c r="AD179" s="70"/>
      <c r="AE179" s="61"/>
      <c r="AF179" s="61">
        <v>0</v>
      </c>
      <c r="AG179" s="70"/>
      <c r="AH179" s="70">
        <v>209.41</v>
      </c>
      <c r="AI179" s="62">
        <v>-209.41</v>
      </c>
    </row>
    <row r="180" spans="1:35" x14ac:dyDescent="0.15">
      <c r="A180" s="48"/>
      <c r="B180" s="58" t="s">
        <v>7024</v>
      </c>
      <c r="C180" s="70"/>
      <c r="D180" s="61"/>
      <c r="E180" s="61">
        <v>0</v>
      </c>
      <c r="F180" s="70">
        <v>604.64</v>
      </c>
      <c r="G180" s="61"/>
      <c r="H180" s="61">
        <v>604.64</v>
      </c>
      <c r="I180" s="70"/>
      <c r="J180" s="61"/>
      <c r="K180" s="61">
        <v>0</v>
      </c>
      <c r="L180" s="70"/>
      <c r="M180" s="61"/>
      <c r="N180" s="61">
        <v>0</v>
      </c>
      <c r="O180" s="70"/>
      <c r="P180" s="61"/>
      <c r="Q180" s="61">
        <v>0</v>
      </c>
      <c r="R180" s="70"/>
      <c r="S180" s="61"/>
      <c r="T180" s="61">
        <v>0</v>
      </c>
      <c r="U180" s="70"/>
      <c r="V180" s="61"/>
      <c r="W180" s="61">
        <v>0</v>
      </c>
      <c r="X180" s="70"/>
      <c r="Y180" s="61"/>
      <c r="Z180" s="61">
        <v>0</v>
      </c>
      <c r="AA180" s="70"/>
      <c r="AB180" s="61"/>
      <c r="AC180" s="61">
        <v>0</v>
      </c>
      <c r="AD180" s="70"/>
      <c r="AE180" s="61"/>
      <c r="AF180" s="61">
        <v>0</v>
      </c>
      <c r="AG180" s="70">
        <v>604.64</v>
      </c>
      <c r="AH180" s="70"/>
      <c r="AI180" s="62">
        <v>604.64</v>
      </c>
    </row>
    <row r="181" spans="1:35" x14ac:dyDescent="0.15">
      <c r="A181" s="48"/>
      <c r="B181" s="58" t="s">
        <v>7025</v>
      </c>
      <c r="C181" s="70"/>
      <c r="D181" s="61"/>
      <c r="E181" s="61">
        <v>0</v>
      </c>
      <c r="F181" s="70">
        <v>821.43</v>
      </c>
      <c r="G181" s="61"/>
      <c r="H181" s="61">
        <v>821.43</v>
      </c>
      <c r="I181" s="70"/>
      <c r="J181" s="61"/>
      <c r="K181" s="61">
        <v>0</v>
      </c>
      <c r="L181" s="70"/>
      <c r="M181" s="61"/>
      <c r="N181" s="61">
        <v>0</v>
      </c>
      <c r="O181" s="70"/>
      <c r="P181" s="61"/>
      <c r="Q181" s="61">
        <v>0</v>
      </c>
      <c r="R181" s="70"/>
      <c r="S181" s="61"/>
      <c r="T181" s="61">
        <v>0</v>
      </c>
      <c r="U181" s="70"/>
      <c r="V181" s="61"/>
      <c r="W181" s="61">
        <v>0</v>
      </c>
      <c r="X181" s="70"/>
      <c r="Y181" s="61"/>
      <c r="Z181" s="61">
        <v>0</v>
      </c>
      <c r="AA181" s="70"/>
      <c r="AB181" s="61"/>
      <c r="AC181" s="61">
        <v>0</v>
      </c>
      <c r="AD181" s="70"/>
      <c r="AE181" s="61"/>
      <c r="AF181" s="61">
        <v>0</v>
      </c>
      <c r="AG181" s="70">
        <v>821.43</v>
      </c>
      <c r="AH181" s="70"/>
      <c r="AI181" s="62">
        <v>821.43</v>
      </c>
    </row>
    <row r="182" spans="1:35" x14ac:dyDescent="0.15">
      <c r="A182" s="48"/>
      <c r="B182" s="58" t="s">
        <v>7026</v>
      </c>
      <c r="C182" s="70"/>
      <c r="D182" s="61"/>
      <c r="E182" s="61">
        <v>0</v>
      </c>
      <c r="F182" s="70">
        <v>4458.46</v>
      </c>
      <c r="G182" s="61"/>
      <c r="H182" s="61">
        <v>4458.46</v>
      </c>
      <c r="I182" s="70"/>
      <c r="J182" s="61"/>
      <c r="K182" s="61">
        <v>0</v>
      </c>
      <c r="L182" s="70"/>
      <c r="M182" s="61"/>
      <c r="N182" s="61">
        <v>0</v>
      </c>
      <c r="O182" s="70"/>
      <c r="P182" s="61"/>
      <c r="Q182" s="61">
        <v>0</v>
      </c>
      <c r="R182" s="70"/>
      <c r="S182" s="61"/>
      <c r="T182" s="61">
        <v>0</v>
      </c>
      <c r="U182" s="70"/>
      <c r="V182" s="61"/>
      <c r="W182" s="61">
        <v>0</v>
      </c>
      <c r="X182" s="70"/>
      <c r="Y182" s="61"/>
      <c r="Z182" s="61">
        <v>0</v>
      </c>
      <c r="AA182" s="70"/>
      <c r="AB182" s="61"/>
      <c r="AC182" s="61">
        <v>0</v>
      </c>
      <c r="AD182" s="70"/>
      <c r="AE182" s="61"/>
      <c r="AF182" s="61">
        <v>0</v>
      </c>
      <c r="AG182" s="70">
        <v>4458.46</v>
      </c>
      <c r="AH182" s="70"/>
      <c r="AI182" s="62">
        <v>4458.46</v>
      </c>
    </row>
    <row r="183" spans="1:35" x14ac:dyDescent="0.15">
      <c r="A183" s="48"/>
      <c r="B183" s="58" t="s">
        <v>7027</v>
      </c>
      <c r="C183" s="70"/>
      <c r="D183" s="61"/>
      <c r="E183" s="61">
        <v>0</v>
      </c>
      <c r="F183" s="70">
        <v>4025</v>
      </c>
      <c r="G183" s="61"/>
      <c r="H183" s="61">
        <v>4025</v>
      </c>
      <c r="I183" s="70"/>
      <c r="J183" s="61"/>
      <c r="K183" s="61">
        <v>0</v>
      </c>
      <c r="L183" s="70"/>
      <c r="M183" s="61"/>
      <c r="N183" s="61">
        <v>0</v>
      </c>
      <c r="O183" s="70"/>
      <c r="P183" s="61"/>
      <c r="Q183" s="61">
        <v>0</v>
      </c>
      <c r="R183" s="70"/>
      <c r="S183" s="61"/>
      <c r="T183" s="61">
        <v>0</v>
      </c>
      <c r="U183" s="70"/>
      <c r="V183" s="61"/>
      <c r="W183" s="61">
        <v>0</v>
      </c>
      <c r="X183" s="70"/>
      <c r="Y183" s="61"/>
      <c r="Z183" s="61">
        <v>0</v>
      </c>
      <c r="AA183" s="70"/>
      <c r="AB183" s="61"/>
      <c r="AC183" s="61">
        <v>0</v>
      </c>
      <c r="AD183" s="70"/>
      <c r="AE183" s="61"/>
      <c r="AF183" s="61">
        <v>0</v>
      </c>
      <c r="AG183" s="70">
        <v>4025</v>
      </c>
      <c r="AH183" s="70"/>
      <c r="AI183" s="62">
        <v>4025</v>
      </c>
    </row>
    <row r="184" spans="1:35" x14ac:dyDescent="0.15">
      <c r="A184" s="48"/>
      <c r="B184" s="58" t="s">
        <v>7028</v>
      </c>
      <c r="C184" s="70"/>
      <c r="D184" s="61"/>
      <c r="E184" s="61">
        <v>0</v>
      </c>
      <c r="F184" s="70"/>
      <c r="G184" s="61">
        <v>2053.5700000000002</v>
      </c>
      <c r="H184" s="61">
        <v>-2053.5700000000002</v>
      </c>
      <c r="I184" s="70"/>
      <c r="J184" s="61"/>
      <c r="K184" s="61">
        <v>0</v>
      </c>
      <c r="L184" s="70"/>
      <c r="M184" s="61"/>
      <c r="N184" s="61">
        <v>0</v>
      </c>
      <c r="O184" s="70"/>
      <c r="P184" s="61"/>
      <c r="Q184" s="61">
        <v>0</v>
      </c>
      <c r="R184" s="70"/>
      <c r="S184" s="61"/>
      <c r="T184" s="61">
        <v>0</v>
      </c>
      <c r="U184" s="70"/>
      <c r="V184" s="61"/>
      <c r="W184" s="61">
        <v>0</v>
      </c>
      <c r="X184" s="70"/>
      <c r="Y184" s="61"/>
      <c r="Z184" s="61">
        <v>0</v>
      </c>
      <c r="AA184" s="70"/>
      <c r="AB184" s="61"/>
      <c r="AC184" s="61">
        <v>0</v>
      </c>
      <c r="AD184" s="70"/>
      <c r="AE184" s="61"/>
      <c r="AF184" s="61">
        <v>0</v>
      </c>
      <c r="AG184" s="70"/>
      <c r="AH184" s="70">
        <v>2053.5700000000002</v>
      </c>
      <c r="AI184" s="62">
        <v>-2053.5700000000002</v>
      </c>
    </row>
    <row r="185" spans="1:35" x14ac:dyDescent="0.15">
      <c r="A185" s="48"/>
      <c r="B185" s="58" t="s">
        <v>7029</v>
      </c>
      <c r="C185" s="70"/>
      <c r="D185" s="61"/>
      <c r="E185" s="61">
        <v>0</v>
      </c>
      <c r="F185" s="70">
        <v>1021.07</v>
      </c>
      <c r="G185" s="61"/>
      <c r="H185" s="61">
        <v>1021.07</v>
      </c>
      <c r="I185" s="70"/>
      <c r="J185" s="61"/>
      <c r="K185" s="61">
        <v>0</v>
      </c>
      <c r="L185" s="70"/>
      <c r="M185" s="61"/>
      <c r="N185" s="61">
        <v>0</v>
      </c>
      <c r="O185" s="70"/>
      <c r="P185" s="61"/>
      <c r="Q185" s="61">
        <v>0</v>
      </c>
      <c r="R185" s="70"/>
      <c r="S185" s="61"/>
      <c r="T185" s="61">
        <v>0</v>
      </c>
      <c r="U185" s="70"/>
      <c r="V185" s="61"/>
      <c r="W185" s="61">
        <v>0</v>
      </c>
      <c r="X185" s="70"/>
      <c r="Y185" s="61"/>
      <c r="Z185" s="61">
        <v>0</v>
      </c>
      <c r="AA185" s="70"/>
      <c r="AB185" s="61"/>
      <c r="AC185" s="61">
        <v>0</v>
      </c>
      <c r="AD185" s="70"/>
      <c r="AE185" s="61"/>
      <c r="AF185" s="61">
        <v>0</v>
      </c>
      <c r="AG185" s="70">
        <v>1021.07</v>
      </c>
      <c r="AH185" s="70"/>
      <c r="AI185" s="62">
        <v>1021.07</v>
      </c>
    </row>
    <row r="186" spans="1:35" x14ac:dyDescent="0.15">
      <c r="A186" s="48"/>
      <c r="B186" s="58" t="s">
        <v>7030</v>
      </c>
      <c r="C186" s="70"/>
      <c r="D186" s="61"/>
      <c r="E186" s="61">
        <v>0</v>
      </c>
      <c r="F186" s="70">
        <v>5432</v>
      </c>
      <c r="G186" s="61"/>
      <c r="H186" s="61">
        <v>5432</v>
      </c>
      <c r="I186" s="70"/>
      <c r="J186" s="61"/>
      <c r="K186" s="61">
        <v>0</v>
      </c>
      <c r="L186" s="70"/>
      <c r="M186" s="61"/>
      <c r="N186" s="61">
        <v>0</v>
      </c>
      <c r="O186" s="70"/>
      <c r="P186" s="61"/>
      <c r="Q186" s="61">
        <v>0</v>
      </c>
      <c r="R186" s="70"/>
      <c r="S186" s="61"/>
      <c r="T186" s="61">
        <v>0</v>
      </c>
      <c r="U186" s="70"/>
      <c r="V186" s="61"/>
      <c r="W186" s="61">
        <v>0</v>
      </c>
      <c r="X186" s="70"/>
      <c r="Y186" s="61"/>
      <c r="Z186" s="61">
        <v>0</v>
      </c>
      <c r="AA186" s="70"/>
      <c r="AB186" s="61"/>
      <c r="AC186" s="61">
        <v>0</v>
      </c>
      <c r="AD186" s="70">
        <v>1773.71</v>
      </c>
      <c r="AE186" s="61"/>
      <c r="AF186" s="61">
        <v>1773.71</v>
      </c>
      <c r="AG186" s="70">
        <v>7205.71</v>
      </c>
      <c r="AH186" s="70"/>
      <c r="AI186" s="62">
        <v>7205.71</v>
      </c>
    </row>
    <row r="187" spans="1:35" x14ac:dyDescent="0.15">
      <c r="A187" s="48"/>
      <c r="B187" s="58" t="s">
        <v>7031</v>
      </c>
      <c r="C187" s="70"/>
      <c r="D187" s="61"/>
      <c r="E187" s="61">
        <v>0</v>
      </c>
      <c r="F187" s="70">
        <v>733.3</v>
      </c>
      <c r="G187" s="61"/>
      <c r="H187" s="61">
        <v>733.3</v>
      </c>
      <c r="I187" s="70"/>
      <c r="J187" s="61"/>
      <c r="K187" s="61">
        <v>0</v>
      </c>
      <c r="L187" s="70"/>
      <c r="M187" s="61"/>
      <c r="N187" s="61">
        <v>0</v>
      </c>
      <c r="O187" s="70"/>
      <c r="P187" s="61"/>
      <c r="Q187" s="61">
        <v>0</v>
      </c>
      <c r="R187" s="70"/>
      <c r="S187" s="61"/>
      <c r="T187" s="61">
        <v>0</v>
      </c>
      <c r="U187" s="70"/>
      <c r="V187" s="61"/>
      <c r="W187" s="61">
        <v>0</v>
      </c>
      <c r="X187" s="70"/>
      <c r="Y187" s="61"/>
      <c r="Z187" s="61">
        <v>0</v>
      </c>
      <c r="AA187" s="70"/>
      <c r="AB187" s="61"/>
      <c r="AC187" s="61">
        <v>0</v>
      </c>
      <c r="AD187" s="70"/>
      <c r="AE187" s="61"/>
      <c r="AF187" s="61">
        <v>0</v>
      </c>
      <c r="AG187" s="70">
        <v>733.3</v>
      </c>
      <c r="AH187" s="70"/>
      <c r="AI187" s="62">
        <v>733.3</v>
      </c>
    </row>
    <row r="188" spans="1:35" x14ac:dyDescent="0.15">
      <c r="A188" s="45" t="s">
        <v>7032</v>
      </c>
      <c r="B188" s="46"/>
      <c r="C188" s="69"/>
      <c r="D188" s="56"/>
      <c r="E188" s="56">
        <v>0</v>
      </c>
      <c r="F188" s="69">
        <v>75556.180000000008</v>
      </c>
      <c r="G188" s="56">
        <v>3769.9400000000005</v>
      </c>
      <c r="H188" s="56">
        <v>71786.240000000005</v>
      </c>
      <c r="I188" s="69"/>
      <c r="J188" s="56"/>
      <c r="K188" s="56">
        <v>0</v>
      </c>
      <c r="L188" s="69">
        <v>16105.630000000001</v>
      </c>
      <c r="M188" s="56"/>
      <c r="N188" s="56">
        <v>16105.630000000001</v>
      </c>
      <c r="O188" s="69"/>
      <c r="P188" s="56"/>
      <c r="Q188" s="56">
        <v>0</v>
      </c>
      <c r="R188" s="69">
        <v>87819.62</v>
      </c>
      <c r="S188" s="56"/>
      <c r="T188" s="56">
        <v>87819.62</v>
      </c>
      <c r="U188" s="69"/>
      <c r="V188" s="56"/>
      <c r="W188" s="56">
        <v>0</v>
      </c>
      <c r="X188" s="69">
        <v>104836.63</v>
      </c>
      <c r="Y188" s="56">
        <v>5431.64</v>
      </c>
      <c r="Z188" s="56">
        <v>99404.99</v>
      </c>
      <c r="AA188" s="69"/>
      <c r="AB188" s="56"/>
      <c r="AC188" s="56">
        <v>0</v>
      </c>
      <c r="AD188" s="69">
        <v>44085.99</v>
      </c>
      <c r="AE188" s="56"/>
      <c r="AF188" s="56">
        <v>44085.99</v>
      </c>
      <c r="AG188" s="69">
        <v>328404.05000000005</v>
      </c>
      <c r="AH188" s="69">
        <v>9201.58</v>
      </c>
      <c r="AI188" s="57">
        <v>319202.47000000003</v>
      </c>
    </row>
    <row r="189" spans="1:35" x14ac:dyDescent="0.15">
      <c r="A189" s="53">
        <v>43497</v>
      </c>
      <c r="B189" s="45" t="s">
        <v>7033</v>
      </c>
      <c r="C189" s="69"/>
      <c r="D189" s="56"/>
      <c r="E189" s="56">
        <v>0</v>
      </c>
      <c r="F189" s="69"/>
      <c r="G189" s="56">
        <v>18298.73</v>
      </c>
      <c r="H189" s="56">
        <v>-18298.73</v>
      </c>
      <c r="I189" s="69"/>
      <c r="J189" s="56"/>
      <c r="K189" s="56">
        <v>0</v>
      </c>
      <c r="L189" s="69"/>
      <c r="M189" s="56">
        <v>4631.68</v>
      </c>
      <c r="N189" s="56">
        <v>-4631.68</v>
      </c>
      <c r="O189" s="69"/>
      <c r="P189" s="56"/>
      <c r="Q189" s="56">
        <v>0</v>
      </c>
      <c r="R189" s="69"/>
      <c r="S189" s="56">
        <v>28542.2</v>
      </c>
      <c r="T189" s="56">
        <v>-28542.2</v>
      </c>
      <c r="U189" s="69"/>
      <c r="V189" s="56"/>
      <c r="W189" s="56">
        <v>0</v>
      </c>
      <c r="X189" s="69"/>
      <c r="Y189" s="56">
        <v>31316.06</v>
      </c>
      <c r="Z189" s="56">
        <v>-31316.06</v>
      </c>
      <c r="AA189" s="69"/>
      <c r="AB189" s="56"/>
      <c r="AC189" s="56">
        <v>0</v>
      </c>
      <c r="AD189" s="69"/>
      <c r="AE189" s="56">
        <v>13410.77</v>
      </c>
      <c r="AF189" s="56">
        <v>-13410.77</v>
      </c>
      <c r="AG189" s="69"/>
      <c r="AH189" s="69">
        <v>96199.44</v>
      </c>
      <c r="AI189" s="57">
        <v>-96199.44</v>
      </c>
    </row>
    <row r="190" spans="1:35" x14ac:dyDescent="0.15">
      <c r="A190" s="45" t="s">
        <v>7034</v>
      </c>
      <c r="B190" s="46"/>
      <c r="C190" s="69"/>
      <c r="D190" s="56"/>
      <c r="E190" s="56">
        <v>0</v>
      </c>
      <c r="F190" s="69"/>
      <c r="G190" s="56">
        <v>18298.73</v>
      </c>
      <c r="H190" s="56">
        <v>-18298.73</v>
      </c>
      <c r="I190" s="69"/>
      <c r="J190" s="56"/>
      <c r="K190" s="56">
        <v>0</v>
      </c>
      <c r="L190" s="69"/>
      <c r="M190" s="56">
        <v>4631.68</v>
      </c>
      <c r="N190" s="56">
        <v>-4631.68</v>
      </c>
      <c r="O190" s="69"/>
      <c r="P190" s="56"/>
      <c r="Q190" s="56">
        <v>0</v>
      </c>
      <c r="R190" s="69"/>
      <c r="S190" s="56">
        <v>28542.2</v>
      </c>
      <c r="T190" s="56">
        <v>-28542.2</v>
      </c>
      <c r="U190" s="69"/>
      <c r="V190" s="56"/>
      <c r="W190" s="56">
        <v>0</v>
      </c>
      <c r="X190" s="69"/>
      <c r="Y190" s="56">
        <v>31316.06</v>
      </c>
      <c r="Z190" s="56">
        <v>-31316.06</v>
      </c>
      <c r="AA190" s="69"/>
      <c r="AB190" s="56"/>
      <c r="AC190" s="56">
        <v>0</v>
      </c>
      <c r="AD190" s="69"/>
      <c r="AE190" s="56">
        <v>13410.77</v>
      </c>
      <c r="AF190" s="56">
        <v>-13410.77</v>
      </c>
      <c r="AG190" s="69"/>
      <c r="AH190" s="69">
        <v>96199.44</v>
      </c>
      <c r="AI190" s="57">
        <v>-96199.44</v>
      </c>
    </row>
    <row r="191" spans="1:35" x14ac:dyDescent="0.15">
      <c r="A191" s="53">
        <v>43524</v>
      </c>
      <c r="B191" s="45" t="s">
        <v>7035</v>
      </c>
      <c r="C191" s="69"/>
      <c r="D191" s="56"/>
      <c r="E191" s="56">
        <v>0</v>
      </c>
      <c r="F191" s="69"/>
      <c r="G191" s="56"/>
      <c r="H191" s="56">
        <v>0</v>
      </c>
      <c r="I191" s="69"/>
      <c r="J191" s="56"/>
      <c r="K191" s="56">
        <v>0</v>
      </c>
      <c r="L191" s="69"/>
      <c r="M191" s="56"/>
      <c r="N191" s="56">
        <v>0</v>
      </c>
      <c r="O191" s="69"/>
      <c r="P191" s="56"/>
      <c r="Q191" s="56">
        <v>0</v>
      </c>
      <c r="R191" s="69"/>
      <c r="S191" s="56"/>
      <c r="T191" s="56">
        <v>0</v>
      </c>
      <c r="U191" s="69"/>
      <c r="V191" s="56"/>
      <c r="W191" s="56">
        <v>0</v>
      </c>
      <c r="X191" s="69"/>
      <c r="Y191" s="56">
        <v>5538.1</v>
      </c>
      <c r="Z191" s="56">
        <v>-5538.1</v>
      </c>
      <c r="AA191" s="69"/>
      <c r="AB191" s="56"/>
      <c r="AC191" s="56">
        <v>0</v>
      </c>
      <c r="AD191" s="69"/>
      <c r="AE191" s="56"/>
      <c r="AF191" s="56">
        <v>0</v>
      </c>
      <c r="AG191" s="69"/>
      <c r="AH191" s="69">
        <v>5538.1</v>
      </c>
      <c r="AI191" s="57">
        <v>-5538.1</v>
      </c>
    </row>
    <row r="192" spans="1:35" x14ac:dyDescent="0.15">
      <c r="A192" s="48"/>
      <c r="B192" s="58" t="s">
        <v>7036</v>
      </c>
      <c r="C192" s="70"/>
      <c r="D192" s="61"/>
      <c r="E192" s="61">
        <v>0</v>
      </c>
      <c r="F192" s="70">
        <v>18956.560000000001</v>
      </c>
      <c r="G192" s="61"/>
      <c r="H192" s="61">
        <v>18956.560000000001</v>
      </c>
      <c r="I192" s="70"/>
      <c r="J192" s="61"/>
      <c r="K192" s="61">
        <v>0</v>
      </c>
      <c r="L192" s="70">
        <v>3624.47</v>
      </c>
      <c r="M192" s="61"/>
      <c r="N192" s="61">
        <v>3624.47</v>
      </c>
      <c r="O192" s="70"/>
      <c r="P192" s="61"/>
      <c r="Q192" s="61">
        <v>0</v>
      </c>
      <c r="R192" s="70">
        <v>29680.81</v>
      </c>
      <c r="S192" s="61"/>
      <c r="T192" s="61">
        <v>29680.81</v>
      </c>
      <c r="U192" s="70"/>
      <c r="V192" s="61"/>
      <c r="W192" s="61">
        <v>0</v>
      </c>
      <c r="X192" s="70">
        <v>32929.42</v>
      </c>
      <c r="Y192" s="61"/>
      <c r="Z192" s="61">
        <v>32929.42</v>
      </c>
      <c r="AA192" s="70"/>
      <c r="AB192" s="61"/>
      <c r="AC192" s="61">
        <v>0</v>
      </c>
      <c r="AD192" s="70">
        <v>14354.21</v>
      </c>
      <c r="AE192" s="61"/>
      <c r="AF192" s="61">
        <v>14354.21</v>
      </c>
      <c r="AG192" s="70">
        <v>99545.47</v>
      </c>
      <c r="AH192" s="70"/>
      <c r="AI192" s="62">
        <v>99545.47</v>
      </c>
    </row>
    <row r="193" spans="1:35" x14ac:dyDescent="0.15">
      <c r="A193" s="48"/>
      <c r="B193" s="58" t="s">
        <v>7037</v>
      </c>
      <c r="C193" s="70"/>
      <c r="D193" s="61"/>
      <c r="E193" s="61">
        <v>0</v>
      </c>
      <c r="F193" s="70">
        <v>41645</v>
      </c>
      <c r="G193" s="61"/>
      <c r="H193" s="61">
        <v>41645</v>
      </c>
      <c r="I193" s="70"/>
      <c r="J193" s="61"/>
      <c r="K193" s="61">
        <v>0</v>
      </c>
      <c r="L193" s="70">
        <v>9656.8700000000008</v>
      </c>
      <c r="M193" s="61"/>
      <c r="N193" s="61">
        <v>9656.8700000000008</v>
      </c>
      <c r="O193" s="70"/>
      <c r="P193" s="61"/>
      <c r="Q193" s="61">
        <v>0</v>
      </c>
      <c r="R193" s="70">
        <v>67121.94</v>
      </c>
      <c r="S193" s="61"/>
      <c r="T193" s="61">
        <v>67121.94</v>
      </c>
      <c r="U193" s="70"/>
      <c r="V193" s="61"/>
      <c r="W193" s="61">
        <v>0</v>
      </c>
      <c r="X193" s="70">
        <v>68798.73</v>
      </c>
      <c r="Y193" s="61"/>
      <c r="Z193" s="61">
        <v>68798.73</v>
      </c>
      <c r="AA193" s="70"/>
      <c r="AB193" s="61"/>
      <c r="AC193" s="61">
        <v>0</v>
      </c>
      <c r="AD193" s="70">
        <v>31163.79</v>
      </c>
      <c r="AE193" s="61"/>
      <c r="AF193" s="61">
        <v>31163.79</v>
      </c>
      <c r="AG193" s="70">
        <v>218386.33</v>
      </c>
      <c r="AH193" s="70"/>
      <c r="AI193" s="62">
        <v>218386.33</v>
      </c>
    </row>
    <row r="194" spans="1:35" x14ac:dyDescent="0.15">
      <c r="A194" s="48"/>
      <c r="B194" s="58" t="s">
        <v>7038</v>
      </c>
      <c r="C194" s="70"/>
      <c r="D194" s="61"/>
      <c r="E194" s="61">
        <v>0</v>
      </c>
      <c r="F194" s="70">
        <v>65355</v>
      </c>
      <c r="G194" s="61"/>
      <c r="H194" s="61">
        <v>65355</v>
      </c>
      <c r="I194" s="70"/>
      <c r="J194" s="61"/>
      <c r="K194" s="61">
        <v>0</v>
      </c>
      <c r="L194" s="70"/>
      <c r="M194" s="61"/>
      <c r="N194" s="61">
        <v>0</v>
      </c>
      <c r="O194" s="70"/>
      <c r="P194" s="61"/>
      <c r="Q194" s="61">
        <v>0</v>
      </c>
      <c r="R194" s="70"/>
      <c r="S194" s="61"/>
      <c r="T194" s="61">
        <v>0</v>
      </c>
      <c r="U194" s="70"/>
      <c r="V194" s="61"/>
      <c r="W194" s="61">
        <v>0</v>
      </c>
      <c r="X194" s="70"/>
      <c r="Y194" s="61"/>
      <c r="Z194" s="61">
        <v>0</v>
      </c>
      <c r="AA194" s="70"/>
      <c r="AB194" s="61"/>
      <c r="AC194" s="61">
        <v>0</v>
      </c>
      <c r="AD194" s="70"/>
      <c r="AE194" s="61"/>
      <c r="AF194" s="61">
        <v>0</v>
      </c>
      <c r="AG194" s="70">
        <v>65355</v>
      </c>
      <c r="AH194" s="70"/>
      <c r="AI194" s="62">
        <v>65355</v>
      </c>
    </row>
    <row r="195" spans="1:35" x14ac:dyDescent="0.15">
      <c r="A195" s="48"/>
      <c r="B195" s="58" t="s">
        <v>7039</v>
      </c>
      <c r="C195" s="70"/>
      <c r="D195" s="61"/>
      <c r="E195" s="61">
        <v>0</v>
      </c>
      <c r="F195" s="70">
        <v>110504</v>
      </c>
      <c r="G195" s="61">
        <v>110504</v>
      </c>
      <c r="H195" s="61">
        <v>0</v>
      </c>
      <c r="I195" s="70"/>
      <c r="J195" s="61"/>
      <c r="K195" s="61">
        <v>0</v>
      </c>
      <c r="L195" s="70"/>
      <c r="M195" s="61"/>
      <c r="N195" s="61">
        <v>0</v>
      </c>
      <c r="O195" s="70"/>
      <c r="P195" s="61"/>
      <c r="Q195" s="61">
        <v>0</v>
      </c>
      <c r="R195" s="70"/>
      <c r="S195" s="61"/>
      <c r="T195" s="61">
        <v>0</v>
      </c>
      <c r="U195" s="70"/>
      <c r="V195" s="61"/>
      <c r="W195" s="61">
        <v>0</v>
      </c>
      <c r="X195" s="70"/>
      <c r="Y195" s="61"/>
      <c r="Z195" s="61">
        <v>0</v>
      </c>
      <c r="AA195" s="70"/>
      <c r="AB195" s="61"/>
      <c r="AC195" s="61">
        <v>0</v>
      </c>
      <c r="AD195" s="70"/>
      <c r="AE195" s="61"/>
      <c r="AF195" s="61">
        <v>0</v>
      </c>
      <c r="AG195" s="70">
        <v>110504</v>
      </c>
      <c r="AH195" s="70">
        <v>110504</v>
      </c>
      <c r="AI195" s="62">
        <v>0</v>
      </c>
    </row>
    <row r="196" spans="1:35" x14ac:dyDescent="0.15">
      <c r="A196" s="48"/>
      <c r="B196" s="58" t="s">
        <v>7040</v>
      </c>
      <c r="C196" s="70">
        <v>18114.46</v>
      </c>
      <c r="D196" s="61"/>
      <c r="E196" s="61">
        <v>18114.46</v>
      </c>
      <c r="F196" s="70"/>
      <c r="G196" s="61">
        <v>18114.46</v>
      </c>
      <c r="H196" s="61">
        <v>-18114.46</v>
      </c>
      <c r="I196" s="70">
        <v>3218.45</v>
      </c>
      <c r="J196" s="61"/>
      <c r="K196" s="61">
        <v>3218.45</v>
      </c>
      <c r="L196" s="70"/>
      <c r="M196" s="61">
        <v>3218.45</v>
      </c>
      <c r="N196" s="61">
        <v>-3218.45</v>
      </c>
      <c r="O196" s="70">
        <v>28247.46</v>
      </c>
      <c r="P196" s="61"/>
      <c r="Q196" s="61">
        <v>28247.46</v>
      </c>
      <c r="R196" s="70"/>
      <c r="S196" s="61">
        <v>28247.46</v>
      </c>
      <c r="T196" s="61">
        <v>-28247.46</v>
      </c>
      <c r="U196" s="70">
        <v>30002.880000000001</v>
      </c>
      <c r="V196" s="61"/>
      <c r="W196" s="61">
        <v>30002.880000000001</v>
      </c>
      <c r="X196" s="70"/>
      <c r="Y196" s="61">
        <v>30002.880000000001</v>
      </c>
      <c r="Z196" s="61">
        <v>-30002.880000000001</v>
      </c>
      <c r="AA196" s="70">
        <v>11900.35</v>
      </c>
      <c r="AB196" s="61"/>
      <c r="AC196" s="61">
        <v>11900.35</v>
      </c>
      <c r="AD196" s="70"/>
      <c r="AE196" s="61">
        <v>11900.35</v>
      </c>
      <c r="AF196" s="61">
        <v>-11900.35</v>
      </c>
      <c r="AG196" s="70">
        <v>91483.6</v>
      </c>
      <c r="AH196" s="70">
        <v>91483.6</v>
      </c>
      <c r="AI196" s="62">
        <v>0</v>
      </c>
    </row>
    <row r="197" spans="1:35" x14ac:dyDescent="0.15">
      <c r="A197" s="48"/>
      <c r="B197" s="58" t="s">
        <v>7041</v>
      </c>
      <c r="C197" s="70"/>
      <c r="D197" s="61"/>
      <c r="E197" s="61">
        <v>0</v>
      </c>
      <c r="F197" s="70"/>
      <c r="G197" s="61">
        <v>65355</v>
      </c>
      <c r="H197" s="61">
        <v>-65355</v>
      </c>
      <c r="I197" s="70"/>
      <c r="J197" s="61"/>
      <c r="K197" s="61">
        <v>0</v>
      </c>
      <c r="L197" s="70"/>
      <c r="M197" s="61"/>
      <c r="N197" s="61">
        <v>0</v>
      </c>
      <c r="O197" s="70"/>
      <c r="P197" s="61"/>
      <c r="Q197" s="61">
        <v>0</v>
      </c>
      <c r="R197" s="70"/>
      <c r="S197" s="61"/>
      <c r="T197" s="61">
        <v>0</v>
      </c>
      <c r="U197" s="70"/>
      <c r="V197" s="61"/>
      <c r="W197" s="61">
        <v>0</v>
      </c>
      <c r="X197" s="70"/>
      <c r="Y197" s="61"/>
      <c r="Z197" s="61">
        <v>0</v>
      </c>
      <c r="AA197" s="70"/>
      <c r="AB197" s="61"/>
      <c r="AC197" s="61">
        <v>0</v>
      </c>
      <c r="AD197" s="70"/>
      <c r="AE197" s="61"/>
      <c r="AF197" s="61">
        <v>0</v>
      </c>
      <c r="AG197" s="70"/>
      <c r="AH197" s="70">
        <v>65355</v>
      </c>
      <c r="AI197" s="62">
        <v>-65355</v>
      </c>
    </row>
    <row r="198" spans="1:35" x14ac:dyDescent="0.15">
      <c r="A198" s="48"/>
      <c r="B198" s="58" t="s">
        <v>7042</v>
      </c>
      <c r="C198" s="70"/>
      <c r="D198" s="61"/>
      <c r="E198" s="61">
        <v>0</v>
      </c>
      <c r="F198" s="70"/>
      <c r="G198" s="61">
        <v>1310.4000000000001</v>
      </c>
      <c r="H198" s="61">
        <v>-1310.4000000000001</v>
      </c>
      <c r="I198" s="70"/>
      <c r="J198" s="61"/>
      <c r="K198" s="61">
        <v>0</v>
      </c>
      <c r="L198" s="70"/>
      <c r="M198" s="61"/>
      <c r="N198" s="61">
        <v>0</v>
      </c>
      <c r="O198" s="70"/>
      <c r="P198" s="61"/>
      <c r="Q198" s="61">
        <v>0</v>
      </c>
      <c r="R198" s="70"/>
      <c r="S198" s="61"/>
      <c r="T198" s="61">
        <v>0</v>
      </c>
      <c r="U198" s="70"/>
      <c r="V198" s="61"/>
      <c r="W198" s="61">
        <v>0</v>
      </c>
      <c r="X198" s="70"/>
      <c r="Y198" s="61"/>
      <c r="Z198" s="61">
        <v>0</v>
      </c>
      <c r="AA198" s="70"/>
      <c r="AB198" s="61"/>
      <c r="AC198" s="61">
        <v>0</v>
      </c>
      <c r="AD198" s="70"/>
      <c r="AE198" s="61"/>
      <c r="AF198" s="61">
        <v>0</v>
      </c>
      <c r="AG198" s="70"/>
      <c r="AH198" s="70">
        <v>1310.4000000000001</v>
      </c>
      <c r="AI198" s="62">
        <v>-1310.4000000000001</v>
      </c>
    </row>
    <row r="199" spans="1:35" x14ac:dyDescent="0.15">
      <c r="A199" s="48"/>
      <c r="B199" s="58" t="s">
        <v>7043</v>
      </c>
      <c r="C199" s="70"/>
      <c r="D199" s="61"/>
      <c r="E199" s="61">
        <v>0</v>
      </c>
      <c r="F199" s="70"/>
      <c r="G199" s="61">
        <v>182.09</v>
      </c>
      <c r="H199" s="61">
        <v>-182.09</v>
      </c>
      <c r="I199" s="70"/>
      <c r="J199" s="61"/>
      <c r="K199" s="61">
        <v>0</v>
      </c>
      <c r="L199" s="70"/>
      <c r="M199" s="61"/>
      <c r="N199" s="61">
        <v>0</v>
      </c>
      <c r="O199" s="70"/>
      <c r="P199" s="61"/>
      <c r="Q199" s="61">
        <v>0</v>
      </c>
      <c r="R199" s="70"/>
      <c r="S199" s="61"/>
      <c r="T199" s="61">
        <v>0</v>
      </c>
      <c r="U199" s="70"/>
      <c r="V199" s="61"/>
      <c r="W199" s="61">
        <v>0</v>
      </c>
      <c r="X199" s="70"/>
      <c r="Y199" s="61"/>
      <c r="Z199" s="61">
        <v>0</v>
      </c>
      <c r="AA199" s="70"/>
      <c r="AB199" s="61"/>
      <c r="AC199" s="61">
        <v>0</v>
      </c>
      <c r="AD199" s="70"/>
      <c r="AE199" s="61"/>
      <c r="AF199" s="61">
        <v>0</v>
      </c>
      <c r="AG199" s="70"/>
      <c r="AH199" s="70">
        <v>182.09</v>
      </c>
      <c r="AI199" s="62">
        <v>-182.09</v>
      </c>
    </row>
    <row r="200" spans="1:35" x14ac:dyDescent="0.15">
      <c r="A200" s="48"/>
      <c r="B200" s="58" t="s">
        <v>7044</v>
      </c>
      <c r="C200" s="70"/>
      <c r="D200" s="61"/>
      <c r="E200" s="61">
        <v>0</v>
      </c>
      <c r="F200" s="70">
        <v>525.77</v>
      </c>
      <c r="G200" s="61"/>
      <c r="H200" s="61">
        <v>525.77</v>
      </c>
      <c r="I200" s="70"/>
      <c r="J200" s="61"/>
      <c r="K200" s="61">
        <v>0</v>
      </c>
      <c r="L200" s="70"/>
      <c r="M200" s="61"/>
      <c r="N200" s="61">
        <v>0</v>
      </c>
      <c r="O200" s="70"/>
      <c r="P200" s="61"/>
      <c r="Q200" s="61">
        <v>0</v>
      </c>
      <c r="R200" s="70"/>
      <c r="S200" s="61"/>
      <c r="T200" s="61">
        <v>0</v>
      </c>
      <c r="U200" s="70"/>
      <c r="V200" s="61"/>
      <c r="W200" s="61">
        <v>0</v>
      </c>
      <c r="X200" s="70"/>
      <c r="Y200" s="61"/>
      <c r="Z200" s="61">
        <v>0</v>
      </c>
      <c r="AA200" s="70"/>
      <c r="AB200" s="61"/>
      <c r="AC200" s="61">
        <v>0</v>
      </c>
      <c r="AD200" s="70"/>
      <c r="AE200" s="61"/>
      <c r="AF200" s="61">
        <v>0</v>
      </c>
      <c r="AG200" s="70">
        <v>525.77</v>
      </c>
      <c r="AH200" s="70"/>
      <c r="AI200" s="62">
        <v>525.77</v>
      </c>
    </row>
    <row r="201" spans="1:35" x14ac:dyDescent="0.15">
      <c r="A201" s="48"/>
      <c r="B201" s="58" t="s">
        <v>7045</v>
      </c>
      <c r="C201" s="70"/>
      <c r="D201" s="61"/>
      <c r="E201" s="61">
        <v>0</v>
      </c>
      <c r="F201" s="70">
        <v>714.29</v>
      </c>
      <c r="G201" s="61"/>
      <c r="H201" s="61">
        <v>714.29</v>
      </c>
      <c r="I201" s="70"/>
      <c r="J201" s="61"/>
      <c r="K201" s="61">
        <v>0</v>
      </c>
      <c r="L201" s="70"/>
      <c r="M201" s="61"/>
      <c r="N201" s="61">
        <v>0</v>
      </c>
      <c r="O201" s="70"/>
      <c r="P201" s="61"/>
      <c r="Q201" s="61">
        <v>0</v>
      </c>
      <c r="R201" s="70"/>
      <c r="S201" s="61"/>
      <c r="T201" s="61">
        <v>0</v>
      </c>
      <c r="U201" s="70"/>
      <c r="V201" s="61"/>
      <c r="W201" s="61">
        <v>0</v>
      </c>
      <c r="X201" s="70"/>
      <c r="Y201" s="61"/>
      <c r="Z201" s="61">
        <v>0</v>
      </c>
      <c r="AA201" s="70"/>
      <c r="AB201" s="61"/>
      <c r="AC201" s="61">
        <v>0</v>
      </c>
      <c r="AD201" s="70"/>
      <c r="AE201" s="61"/>
      <c r="AF201" s="61">
        <v>0</v>
      </c>
      <c r="AG201" s="70">
        <v>714.29</v>
      </c>
      <c r="AH201" s="70"/>
      <c r="AI201" s="62">
        <v>714.29</v>
      </c>
    </row>
    <row r="202" spans="1:35" x14ac:dyDescent="0.15">
      <c r="A202" s="48"/>
      <c r="B202" s="58" t="s">
        <v>7046</v>
      </c>
      <c r="C202" s="70"/>
      <c r="D202" s="61"/>
      <c r="E202" s="61">
        <v>0</v>
      </c>
      <c r="F202" s="70">
        <v>3876.92</v>
      </c>
      <c r="G202" s="61"/>
      <c r="H202" s="61">
        <v>3876.92</v>
      </c>
      <c r="I202" s="70"/>
      <c r="J202" s="61"/>
      <c r="K202" s="61">
        <v>0</v>
      </c>
      <c r="L202" s="70"/>
      <c r="M202" s="61"/>
      <c r="N202" s="61">
        <v>0</v>
      </c>
      <c r="O202" s="70"/>
      <c r="P202" s="61"/>
      <c r="Q202" s="61">
        <v>0</v>
      </c>
      <c r="R202" s="70"/>
      <c r="S202" s="61"/>
      <c r="T202" s="61">
        <v>0</v>
      </c>
      <c r="U202" s="70"/>
      <c r="V202" s="61"/>
      <c r="W202" s="61">
        <v>0</v>
      </c>
      <c r="X202" s="70"/>
      <c r="Y202" s="61"/>
      <c r="Z202" s="61">
        <v>0</v>
      </c>
      <c r="AA202" s="70"/>
      <c r="AB202" s="61"/>
      <c r="AC202" s="61">
        <v>0</v>
      </c>
      <c r="AD202" s="70"/>
      <c r="AE202" s="61"/>
      <c r="AF202" s="61">
        <v>0</v>
      </c>
      <c r="AG202" s="70">
        <v>3876.92</v>
      </c>
      <c r="AH202" s="70"/>
      <c r="AI202" s="62">
        <v>3876.92</v>
      </c>
    </row>
    <row r="203" spans="1:35" x14ac:dyDescent="0.15">
      <c r="A203" s="48"/>
      <c r="B203" s="58" t="s">
        <v>7047</v>
      </c>
      <c r="C203" s="70"/>
      <c r="D203" s="61"/>
      <c r="E203" s="61">
        <v>0</v>
      </c>
      <c r="F203" s="70">
        <v>3500</v>
      </c>
      <c r="G203" s="61"/>
      <c r="H203" s="61">
        <v>3500</v>
      </c>
      <c r="I203" s="70"/>
      <c r="J203" s="61"/>
      <c r="K203" s="61">
        <v>0</v>
      </c>
      <c r="L203" s="70"/>
      <c r="M203" s="61"/>
      <c r="N203" s="61">
        <v>0</v>
      </c>
      <c r="O203" s="70"/>
      <c r="P203" s="61"/>
      <c r="Q203" s="61">
        <v>0</v>
      </c>
      <c r="R203" s="70"/>
      <c r="S203" s="61"/>
      <c r="T203" s="61">
        <v>0</v>
      </c>
      <c r="U203" s="70"/>
      <c r="V203" s="61"/>
      <c r="W203" s="61">
        <v>0</v>
      </c>
      <c r="X203" s="70"/>
      <c r="Y203" s="61"/>
      <c r="Z203" s="61">
        <v>0</v>
      </c>
      <c r="AA203" s="70"/>
      <c r="AB203" s="61"/>
      <c r="AC203" s="61">
        <v>0</v>
      </c>
      <c r="AD203" s="70"/>
      <c r="AE203" s="61"/>
      <c r="AF203" s="61">
        <v>0</v>
      </c>
      <c r="AG203" s="70">
        <v>3500</v>
      </c>
      <c r="AH203" s="70"/>
      <c r="AI203" s="62">
        <v>3500</v>
      </c>
    </row>
    <row r="204" spans="1:35" x14ac:dyDescent="0.15">
      <c r="A204" s="48"/>
      <c r="B204" s="58" t="s">
        <v>7048</v>
      </c>
      <c r="C204" s="70"/>
      <c r="D204" s="61"/>
      <c r="E204" s="61">
        <v>0</v>
      </c>
      <c r="F204" s="70"/>
      <c r="G204" s="61">
        <v>1785.71</v>
      </c>
      <c r="H204" s="61">
        <v>-1785.71</v>
      </c>
      <c r="I204" s="70"/>
      <c r="J204" s="61"/>
      <c r="K204" s="61">
        <v>0</v>
      </c>
      <c r="L204" s="70"/>
      <c r="M204" s="61"/>
      <c r="N204" s="61">
        <v>0</v>
      </c>
      <c r="O204" s="70"/>
      <c r="P204" s="61"/>
      <c r="Q204" s="61">
        <v>0</v>
      </c>
      <c r="R204" s="70"/>
      <c r="S204" s="61"/>
      <c r="T204" s="61">
        <v>0</v>
      </c>
      <c r="U204" s="70"/>
      <c r="V204" s="61"/>
      <c r="W204" s="61">
        <v>0</v>
      </c>
      <c r="X204" s="70"/>
      <c r="Y204" s="61"/>
      <c r="Z204" s="61">
        <v>0</v>
      </c>
      <c r="AA204" s="70"/>
      <c r="AB204" s="61"/>
      <c r="AC204" s="61">
        <v>0</v>
      </c>
      <c r="AD204" s="70"/>
      <c r="AE204" s="61"/>
      <c r="AF204" s="61">
        <v>0</v>
      </c>
      <c r="AG204" s="70"/>
      <c r="AH204" s="70">
        <v>1785.71</v>
      </c>
      <c r="AI204" s="62">
        <v>-1785.71</v>
      </c>
    </row>
    <row r="205" spans="1:35" x14ac:dyDescent="0.15">
      <c r="A205" s="48"/>
      <c r="B205" s="58" t="s">
        <v>7049</v>
      </c>
      <c r="C205" s="70"/>
      <c r="D205" s="61"/>
      <c r="E205" s="61">
        <v>0</v>
      </c>
      <c r="F205" s="70">
        <v>887.89</v>
      </c>
      <c r="G205" s="61"/>
      <c r="H205" s="61">
        <v>887.89</v>
      </c>
      <c r="I205" s="70"/>
      <c r="J205" s="61"/>
      <c r="K205" s="61">
        <v>0</v>
      </c>
      <c r="L205" s="70"/>
      <c r="M205" s="61"/>
      <c r="N205" s="61">
        <v>0</v>
      </c>
      <c r="O205" s="70"/>
      <c r="P205" s="61"/>
      <c r="Q205" s="61">
        <v>0</v>
      </c>
      <c r="R205" s="70"/>
      <c r="S205" s="61"/>
      <c r="T205" s="61">
        <v>0</v>
      </c>
      <c r="U205" s="70"/>
      <c r="V205" s="61"/>
      <c r="W205" s="61">
        <v>0</v>
      </c>
      <c r="X205" s="70"/>
      <c r="Y205" s="61"/>
      <c r="Z205" s="61">
        <v>0</v>
      </c>
      <c r="AA205" s="70"/>
      <c r="AB205" s="61"/>
      <c r="AC205" s="61">
        <v>0</v>
      </c>
      <c r="AD205" s="70"/>
      <c r="AE205" s="61"/>
      <c r="AF205" s="61">
        <v>0</v>
      </c>
      <c r="AG205" s="70">
        <v>887.89</v>
      </c>
      <c r="AH205" s="70"/>
      <c r="AI205" s="62">
        <v>887.89</v>
      </c>
    </row>
    <row r="206" spans="1:35" x14ac:dyDescent="0.15">
      <c r="A206" s="48"/>
      <c r="B206" s="58" t="s">
        <v>7050</v>
      </c>
      <c r="C206" s="70"/>
      <c r="D206" s="61"/>
      <c r="E206" s="61">
        <v>0</v>
      </c>
      <c r="F206" s="70">
        <v>4723.4799999999996</v>
      </c>
      <c r="G206" s="61"/>
      <c r="H206" s="61">
        <v>4723.4799999999996</v>
      </c>
      <c r="I206" s="70"/>
      <c r="J206" s="61"/>
      <c r="K206" s="61">
        <v>0</v>
      </c>
      <c r="L206" s="70"/>
      <c r="M206" s="61"/>
      <c r="N206" s="61">
        <v>0</v>
      </c>
      <c r="O206" s="70"/>
      <c r="P206" s="61"/>
      <c r="Q206" s="61">
        <v>0</v>
      </c>
      <c r="R206" s="70"/>
      <c r="S206" s="61"/>
      <c r="T206" s="61">
        <v>0</v>
      </c>
      <c r="U206" s="70"/>
      <c r="V206" s="61"/>
      <c r="W206" s="61">
        <v>0</v>
      </c>
      <c r="X206" s="70"/>
      <c r="Y206" s="61"/>
      <c r="Z206" s="61">
        <v>0</v>
      </c>
      <c r="AA206" s="70"/>
      <c r="AB206" s="61"/>
      <c r="AC206" s="61">
        <v>0</v>
      </c>
      <c r="AD206" s="70">
        <v>1542.36</v>
      </c>
      <c r="AE206" s="61"/>
      <c r="AF206" s="61">
        <v>1542.36</v>
      </c>
      <c r="AG206" s="70">
        <v>6265.8399999999992</v>
      </c>
      <c r="AH206" s="70"/>
      <c r="AI206" s="62">
        <v>6265.8399999999992</v>
      </c>
    </row>
    <row r="207" spans="1:35" x14ac:dyDescent="0.15">
      <c r="A207" s="48"/>
      <c r="B207" s="58" t="s">
        <v>7051</v>
      </c>
      <c r="C207" s="70"/>
      <c r="D207" s="61"/>
      <c r="E207" s="61">
        <v>0</v>
      </c>
      <c r="F207" s="70">
        <v>755.33</v>
      </c>
      <c r="G207" s="61"/>
      <c r="H207" s="61">
        <v>755.33</v>
      </c>
      <c r="I207" s="70"/>
      <c r="J207" s="61"/>
      <c r="K207" s="61">
        <v>0</v>
      </c>
      <c r="L207" s="70"/>
      <c r="M207" s="61"/>
      <c r="N207" s="61">
        <v>0</v>
      </c>
      <c r="O207" s="70"/>
      <c r="P207" s="61"/>
      <c r="Q207" s="61">
        <v>0</v>
      </c>
      <c r="R207" s="70"/>
      <c r="S207" s="61"/>
      <c r="T207" s="61">
        <v>0</v>
      </c>
      <c r="U207" s="70"/>
      <c r="V207" s="61"/>
      <c r="W207" s="61">
        <v>0</v>
      </c>
      <c r="X207" s="70"/>
      <c r="Y207" s="61"/>
      <c r="Z207" s="61">
        <v>0</v>
      </c>
      <c r="AA207" s="70"/>
      <c r="AB207" s="61"/>
      <c r="AC207" s="61">
        <v>0</v>
      </c>
      <c r="AD207" s="70"/>
      <c r="AE207" s="61"/>
      <c r="AF207" s="61">
        <v>0</v>
      </c>
      <c r="AG207" s="70">
        <v>755.33</v>
      </c>
      <c r="AH207" s="70"/>
      <c r="AI207" s="62">
        <v>755.33</v>
      </c>
    </row>
    <row r="208" spans="1:35" x14ac:dyDescent="0.15">
      <c r="A208" s="48"/>
      <c r="B208" s="58" t="s">
        <v>7052</v>
      </c>
      <c r="C208" s="70"/>
      <c r="D208" s="61"/>
      <c r="E208" s="61">
        <v>0</v>
      </c>
      <c r="F208" s="70">
        <v>6843.67</v>
      </c>
      <c r="G208" s="61"/>
      <c r="H208" s="61">
        <v>6843.67</v>
      </c>
      <c r="I208" s="70"/>
      <c r="J208" s="61"/>
      <c r="K208" s="61">
        <v>0</v>
      </c>
      <c r="L208" s="70"/>
      <c r="M208" s="61"/>
      <c r="N208" s="61">
        <v>0</v>
      </c>
      <c r="O208" s="70"/>
      <c r="P208" s="61"/>
      <c r="Q208" s="61">
        <v>0</v>
      </c>
      <c r="R208" s="70"/>
      <c r="S208" s="61"/>
      <c r="T208" s="61">
        <v>0</v>
      </c>
      <c r="U208" s="70"/>
      <c r="V208" s="61"/>
      <c r="W208" s="61">
        <v>0</v>
      </c>
      <c r="X208" s="70"/>
      <c r="Y208" s="61"/>
      <c r="Z208" s="61">
        <v>0</v>
      </c>
      <c r="AA208" s="70"/>
      <c r="AB208" s="61"/>
      <c r="AC208" s="61">
        <v>0</v>
      </c>
      <c r="AD208" s="70"/>
      <c r="AE208" s="61"/>
      <c r="AF208" s="61">
        <v>0</v>
      </c>
      <c r="AG208" s="70">
        <v>6843.67</v>
      </c>
      <c r="AH208" s="70"/>
      <c r="AI208" s="62">
        <v>6843.67</v>
      </c>
    </row>
    <row r="209" spans="1:35" x14ac:dyDescent="0.15">
      <c r="A209" s="45" t="s">
        <v>7053</v>
      </c>
      <c r="B209" s="46"/>
      <c r="C209" s="69">
        <v>18114.46</v>
      </c>
      <c r="D209" s="56"/>
      <c r="E209" s="56">
        <v>18114.46</v>
      </c>
      <c r="F209" s="69">
        <v>258287.91000000003</v>
      </c>
      <c r="G209" s="56">
        <v>197251.65999999997</v>
      </c>
      <c r="H209" s="56">
        <v>61036.250000000058</v>
      </c>
      <c r="I209" s="69">
        <v>3218.45</v>
      </c>
      <c r="J209" s="56"/>
      <c r="K209" s="56">
        <v>3218.45</v>
      </c>
      <c r="L209" s="69">
        <v>13281.34</v>
      </c>
      <c r="M209" s="56">
        <v>3218.45</v>
      </c>
      <c r="N209" s="56">
        <v>10062.89</v>
      </c>
      <c r="O209" s="69">
        <v>28247.46</v>
      </c>
      <c r="P209" s="56"/>
      <c r="Q209" s="56">
        <v>28247.46</v>
      </c>
      <c r="R209" s="69">
        <v>96802.75</v>
      </c>
      <c r="S209" s="56">
        <v>28247.46</v>
      </c>
      <c r="T209" s="56">
        <v>68555.290000000008</v>
      </c>
      <c r="U209" s="69">
        <v>30002.880000000001</v>
      </c>
      <c r="V209" s="56"/>
      <c r="W209" s="56">
        <v>30002.880000000001</v>
      </c>
      <c r="X209" s="69">
        <v>101728.15</v>
      </c>
      <c r="Y209" s="56">
        <v>35540.980000000003</v>
      </c>
      <c r="Z209" s="56">
        <v>66187.169999999984</v>
      </c>
      <c r="AA209" s="69">
        <v>11900.35</v>
      </c>
      <c r="AB209" s="56"/>
      <c r="AC209" s="56">
        <v>11900.35</v>
      </c>
      <c r="AD209" s="69">
        <v>47060.36</v>
      </c>
      <c r="AE209" s="56">
        <v>11900.35</v>
      </c>
      <c r="AF209" s="56">
        <v>35160.01</v>
      </c>
      <c r="AG209" s="69">
        <v>608644.1100000001</v>
      </c>
      <c r="AH209" s="69">
        <v>276158.90000000008</v>
      </c>
      <c r="AI209" s="57">
        <v>332485.21000000002</v>
      </c>
    </row>
    <row r="210" spans="1:35" x14ac:dyDescent="0.15">
      <c r="A210" s="63" t="s">
        <v>6455</v>
      </c>
      <c r="B210" s="64"/>
      <c r="C210" s="71">
        <v>18114.46</v>
      </c>
      <c r="D210" s="67">
        <v>18114.46</v>
      </c>
      <c r="E210" s="67">
        <v>0</v>
      </c>
      <c r="F210" s="71">
        <v>1151239.5199999998</v>
      </c>
      <c r="G210" s="67">
        <v>455398.8600000001</v>
      </c>
      <c r="H210" s="67">
        <v>695840.65999999968</v>
      </c>
      <c r="I210" s="71">
        <v>3218.45</v>
      </c>
      <c r="J210" s="67">
        <v>3218.45</v>
      </c>
      <c r="K210" s="67">
        <v>0</v>
      </c>
      <c r="L210" s="71">
        <v>171648.73</v>
      </c>
      <c r="M210" s="67">
        <v>50330.62999999999</v>
      </c>
      <c r="N210" s="67">
        <v>121318.10000000002</v>
      </c>
      <c r="O210" s="71">
        <v>28247.46</v>
      </c>
      <c r="P210" s="67">
        <v>28247.46</v>
      </c>
      <c r="Q210" s="67">
        <v>0</v>
      </c>
      <c r="R210" s="71">
        <v>1021035.6700000002</v>
      </c>
      <c r="S210" s="67">
        <v>309941.85000000003</v>
      </c>
      <c r="T210" s="67">
        <v>711093.82000000007</v>
      </c>
      <c r="U210" s="71">
        <v>30002.880000000001</v>
      </c>
      <c r="V210" s="67">
        <v>30002.880000000001</v>
      </c>
      <c r="W210" s="67">
        <v>0</v>
      </c>
      <c r="X210" s="71">
        <v>1213969.9199999999</v>
      </c>
      <c r="Y210" s="67">
        <v>396745.93000000005</v>
      </c>
      <c r="Z210" s="67">
        <v>817223.98999999987</v>
      </c>
      <c r="AA210" s="71">
        <v>11900.35</v>
      </c>
      <c r="AB210" s="67">
        <v>11900.35</v>
      </c>
      <c r="AC210" s="67">
        <v>0</v>
      </c>
      <c r="AD210" s="71">
        <v>587280.71999999986</v>
      </c>
      <c r="AE210" s="67">
        <v>166434.50999999998</v>
      </c>
      <c r="AF210" s="67">
        <v>420846.20999999985</v>
      </c>
      <c r="AG210" s="71">
        <v>4236658.1599999992</v>
      </c>
      <c r="AH210" s="71">
        <v>1470335.38</v>
      </c>
      <c r="AI210" s="68">
        <v>2766322.7799999993</v>
      </c>
    </row>
    <row r="213" spans="1:35" x14ac:dyDescent="0.15">
      <c r="A213" s="43" t="s">
        <v>7054</v>
      </c>
    </row>
    <row r="215" spans="1:35" ht="11.25" x14ac:dyDescent="0.2">
      <c r="A215" s="45" t="s">
        <v>6549</v>
      </c>
      <c r="B215" s="74">
        <v>0</v>
      </c>
    </row>
    <row r="216" spans="1:35" ht="11.25" x14ac:dyDescent="0.2">
      <c r="A216" s="46"/>
      <c r="B216" s="74"/>
    </row>
    <row r="217" spans="1:35" ht="11.25" x14ac:dyDescent="0.2">
      <c r="A217" s="45" t="s">
        <v>6844</v>
      </c>
      <c r="B217" s="74">
        <v>695840.65999999968</v>
      </c>
    </row>
    <row r="218" spans="1:35" ht="11.25" x14ac:dyDescent="0.2">
      <c r="A218" s="46"/>
      <c r="B218" s="74"/>
    </row>
    <row r="219" spans="1:35" ht="11.25" x14ac:dyDescent="0.2">
      <c r="A219" s="45" t="s">
        <v>6550</v>
      </c>
      <c r="B219" s="74">
        <v>0</v>
      </c>
    </row>
    <row r="220" spans="1:35" ht="11.25" x14ac:dyDescent="0.2">
      <c r="A220" s="46"/>
      <c r="B220" s="74"/>
    </row>
    <row r="221" spans="1:35" ht="11.25" x14ac:dyDescent="0.2">
      <c r="A221" s="45" t="s">
        <v>6845</v>
      </c>
      <c r="B221" s="74">
        <v>121318.10000000002</v>
      </c>
    </row>
    <row r="222" spans="1:35" ht="11.25" x14ac:dyDescent="0.2">
      <c r="A222" s="46"/>
      <c r="B222" s="74"/>
    </row>
    <row r="223" spans="1:35" ht="11.25" x14ac:dyDescent="0.2">
      <c r="A223" s="45" t="s">
        <v>6552</v>
      </c>
      <c r="B223" s="74">
        <v>0</v>
      </c>
    </row>
    <row r="224" spans="1:35" ht="11.25" x14ac:dyDescent="0.2">
      <c r="A224" s="46"/>
      <c r="B224" s="74"/>
    </row>
    <row r="225" spans="1:2" ht="11.25" x14ac:dyDescent="0.2">
      <c r="A225" s="45" t="s">
        <v>6846</v>
      </c>
      <c r="B225" s="74">
        <v>711093.82000000007</v>
      </c>
    </row>
    <row r="226" spans="1:2" ht="11.25" x14ac:dyDescent="0.2">
      <c r="A226" s="46"/>
      <c r="B226" s="74"/>
    </row>
    <row r="227" spans="1:2" ht="11.25" x14ac:dyDescent="0.2">
      <c r="A227" s="45" t="s">
        <v>6555</v>
      </c>
      <c r="B227" s="74">
        <v>0</v>
      </c>
    </row>
    <row r="228" spans="1:2" ht="11.25" x14ac:dyDescent="0.2">
      <c r="A228" s="46"/>
      <c r="B228" s="74"/>
    </row>
    <row r="229" spans="1:2" ht="11.25" x14ac:dyDescent="0.2">
      <c r="A229" s="45" t="s">
        <v>6847</v>
      </c>
      <c r="B229" s="74">
        <v>817223.98999999987</v>
      </c>
    </row>
    <row r="230" spans="1:2" ht="11.25" x14ac:dyDescent="0.2">
      <c r="A230" s="46"/>
      <c r="B230" s="74"/>
    </row>
    <row r="231" spans="1:2" ht="11.25" x14ac:dyDescent="0.2">
      <c r="A231" s="45" t="s">
        <v>6556</v>
      </c>
      <c r="B231" s="74">
        <v>0</v>
      </c>
    </row>
    <row r="232" spans="1:2" ht="11.25" x14ac:dyDescent="0.2">
      <c r="A232" s="46"/>
      <c r="B232" s="74"/>
    </row>
    <row r="233" spans="1:2" ht="11.25" x14ac:dyDescent="0.2">
      <c r="A233" s="45" t="s">
        <v>6848</v>
      </c>
      <c r="B233" s="74">
        <v>420846.20999999985</v>
      </c>
    </row>
    <row r="234" spans="1:2" ht="11.25" x14ac:dyDescent="0.2">
      <c r="B234" s="74"/>
    </row>
    <row r="235" spans="1:2" ht="11.25" x14ac:dyDescent="0.2">
      <c r="A235" s="43" t="s">
        <v>6455</v>
      </c>
      <c r="B235" s="74">
        <f>SUM(B215:B234)</f>
        <v>2766322.7799999993</v>
      </c>
    </row>
    <row r="248" spans="2:18" x14ac:dyDescent="0.15">
      <c r="B248" s="45"/>
      <c r="C248" s="46"/>
      <c r="D248" s="45" t="s">
        <v>6546</v>
      </c>
      <c r="E248" s="46" t="s">
        <v>6547</v>
      </c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7"/>
    </row>
    <row r="249" spans="2:18" x14ac:dyDescent="0.15">
      <c r="B249" s="48"/>
      <c r="C249" s="49"/>
      <c r="D249" s="45" t="s">
        <v>6804</v>
      </c>
      <c r="E249" s="46"/>
      <c r="F249" s="46"/>
      <c r="G249" s="45" t="s">
        <v>6844</v>
      </c>
      <c r="H249" s="46"/>
      <c r="I249" s="46"/>
      <c r="J249" s="45" t="s">
        <v>7055</v>
      </c>
      <c r="K249" s="46"/>
      <c r="L249" s="46"/>
      <c r="M249" s="45" t="s">
        <v>7056</v>
      </c>
      <c r="N249" s="46"/>
      <c r="O249" s="46"/>
      <c r="P249" s="45" t="s">
        <v>6811</v>
      </c>
      <c r="Q249" s="45" t="s">
        <v>6812</v>
      </c>
      <c r="R249" s="50" t="s">
        <v>6849</v>
      </c>
    </row>
    <row r="250" spans="2:18" x14ac:dyDescent="0.15">
      <c r="B250" s="45" t="s">
        <v>6561</v>
      </c>
      <c r="C250" s="45" t="s">
        <v>6560</v>
      </c>
      <c r="D250" s="45" t="s">
        <v>6813</v>
      </c>
      <c r="E250" s="51" t="s">
        <v>6814</v>
      </c>
      <c r="F250" s="51" t="s">
        <v>6492</v>
      </c>
      <c r="G250" s="45" t="s">
        <v>6813</v>
      </c>
      <c r="H250" s="51" t="s">
        <v>6814</v>
      </c>
      <c r="I250" s="51" t="s">
        <v>6492</v>
      </c>
      <c r="J250" s="45" t="s">
        <v>6813</v>
      </c>
      <c r="K250" s="51" t="s">
        <v>6814</v>
      </c>
      <c r="L250" s="51" t="s">
        <v>6492</v>
      </c>
      <c r="M250" s="45" t="s">
        <v>6813</v>
      </c>
      <c r="N250" s="51" t="s">
        <v>6814</v>
      </c>
      <c r="O250" s="51" t="s">
        <v>6492</v>
      </c>
      <c r="P250" s="48"/>
      <c r="Q250" s="48"/>
      <c r="R250" s="52"/>
    </row>
    <row r="251" spans="2:18" x14ac:dyDescent="0.15">
      <c r="B251" s="45" t="s">
        <v>6877</v>
      </c>
      <c r="C251" s="45" t="s">
        <v>7057</v>
      </c>
      <c r="D251" s="54"/>
      <c r="E251" s="55">
        <v>4410</v>
      </c>
      <c r="F251" s="56">
        <v>-4410</v>
      </c>
      <c r="G251" s="54"/>
      <c r="H251" s="55"/>
      <c r="I251" s="56">
        <v>0</v>
      </c>
      <c r="J251" s="54"/>
      <c r="K251" s="55"/>
      <c r="L251" s="56">
        <v>0</v>
      </c>
      <c r="M251" s="54">
        <v>1653.75</v>
      </c>
      <c r="N251" s="55"/>
      <c r="O251" s="56">
        <v>1653.75</v>
      </c>
      <c r="P251" s="54">
        <v>1653.75</v>
      </c>
      <c r="Q251" s="54">
        <v>4410</v>
      </c>
      <c r="R251" s="57">
        <v>-2756.25</v>
      </c>
    </row>
    <row r="252" spans="2:18" x14ac:dyDescent="0.15">
      <c r="B252" s="48"/>
      <c r="C252" s="87">
        <v>43220</v>
      </c>
      <c r="D252" s="59"/>
      <c r="E252" s="60"/>
      <c r="F252" s="61">
        <v>0</v>
      </c>
      <c r="G252" s="59">
        <v>2756.25</v>
      </c>
      <c r="H252" s="60"/>
      <c r="I252" s="61">
        <v>2756.25</v>
      </c>
      <c r="J252" s="59"/>
      <c r="K252" s="60"/>
      <c r="L252" s="61">
        <v>0</v>
      </c>
      <c r="M252" s="59"/>
      <c r="N252" s="60"/>
      <c r="O252" s="61">
        <v>0</v>
      </c>
      <c r="P252" s="59">
        <v>2756.25</v>
      </c>
      <c r="Q252" s="59"/>
      <c r="R252" s="62">
        <v>2756.25</v>
      </c>
    </row>
    <row r="253" spans="2:18" x14ac:dyDescent="0.15">
      <c r="B253" s="45" t="s">
        <v>6945</v>
      </c>
      <c r="C253" s="45" t="s">
        <v>7058</v>
      </c>
      <c r="D253" s="54"/>
      <c r="E253" s="55">
        <v>4830</v>
      </c>
      <c r="F253" s="56">
        <v>-4830</v>
      </c>
      <c r="G253" s="54"/>
      <c r="H253" s="55"/>
      <c r="I253" s="56">
        <v>0</v>
      </c>
      <c r="J253" s="54"/>
      <c r="K253" s="55"/>
      <c r="L253" s="56">
        <v>0</v>
      </c>
      <c r="M253" s="54">
        <v>1811.25</v>
      </c>
      <c r="N253" s="55"/>
      <c r="O253" s="56">
        <v>1811.25</v>
      </c>
      <c r="P253" s="54">
        <v>1811.25</v>
      </c>
      <c r="Q253" s="54">
        <v>4830</v>
      </c>
      <c r="R253" s="57">
        <v>-3018.75</v>
      </c>
    </row>
    <row r="254" spans="2:18" x14ac:dyDescent="0.15">
      <c r="B254" s="48"/>
      <c r="C254" s="87">
        <v>43343</v>
      </c>
      <c r="D254" s="59"/>
      <c r="E254" s="60"/>
      <c r="F254" s="61">
        <v>0</v>
      </c>
      <c r="G254" s="59">
        <v>3018.75</v>
      </c>
      <c r="H254" s="60"/>
      <c r="I254" s="61">
        <v>3018.75</v>
      </c>
      <c r="J254" s="59"/>
      <c r="K254" s="60"/>
      <c r="L254" s="61">
        <v>0</v>
      </c>
      <c r="M254" s="59"/>
      <c r="N254" s="60"/>
      <c r="O254" s="61">
        <v>0</v>
      </c>
      <c r="P254" s="59">
        <v>3018.75</v>
      </c>
      <c r="Q254" s="59"/>
      <c r="R254" s="62">
        <v>3018.75</v>
      </c>
    </row>
    <row r="255" spans="2:18" x14ac:dyDescent="0.15">
      <c r="B255" s="45" t="s">
        <v>7010</v>
      </c>
      <c r="C255" s="45" t="s">
        <v>7059</v>
      </c>
      <c r="D255" s="54"/>
      <c r="E255" s="55">
        <v>5815.38</v>
      </c>
      <c r="F255" s="56">
        <v>-5815.38</v>
      </c>
      <c r="G255" s="54"/>
      <c r="H255" s="55"/>
      <c r="I255" s="56">
        <v>0</v>
      </c>
      <c r="J255" s="54"/>
      <c r="K255" s="55"/>
      <c r="L255" s="56">
        <v>0</v>
      </c>
      <c r="M255" s="54">
        <v>2180.77</v>
      </c>
      <c r="N255" s="55"/>
      <c r="O255" s="56">
        <v>2180.77</v>
      </c>
      <c r="P255" s="54">
        <v>2180.77</v>
      </c>
      <c r="Q255" s="54">
        <v>5815.38</v>
      </c>
      <c r="R255" s="57">
        <v>-3634.61</v>
      </c>
    </row>
    <row r="256" spans="2:18" x14ac:dyDescent="0.15">
      <c r="B256" s="48"/>
      <c r="C256" s="87">
        <v>43465</v>
      </c>
      <c r="D256" s="59"/>
      <c r="E256" s="60"/>
      <c r="F256" s="61">
        <v>0</v>
      </c>
      <c r="G256" s="59">
        <v>3634.61</v>
      </c>
      <c r="H256" s="60"/>
      <c r="I256" s="61">
        <v>3634.61</v>
      </c>
      <c r="J256" s="59"/>
      <c r="K256" s="60"/>
      <c r="L256" s="61">
        <v>0</v>
      </c>
      <c r="M256" s="59"/>
      <c r="N256" s="60"/>
      <c r="O256" s="61">
        <v>0</v>
      </c>
      <c r="P256" s="59">
        <v>3634.61</v>
      </c>
      <c r="Q256" s="59"/>
      <c r="R256" s="62">
        <v>3634.61</v>
      </c>
    </row>
    <row r="257" spans="2:18" x14ac:dyDescent="0.15">
      <c r="B257" s="45" t="s">
        <v>7046</v>
      </c>
      <c r="C257" s="53">
        <v>43524</v>
      </c>
      <c r="D257" s="54"/>
      <c r="E257" s="55"/>
      <c r="F257" s="56">
        <v>0</v>
      </c>
      <c r="G257" s="54">
        <v>3876.92</v>
      </c>
      <c r="H257" s="55"/>
      <c r="I257" s="56">
        <v>3876.92</v>
      </c>
      <c r="J257" s="54"/>
      <c r="K257" s="55"/>
      <c r="L257" s="56">
        <v>0</v>
      </c>
      <c r="M257" s="54"/>
      <c r="N257" s="55"/>
      <c r="O257" s="56">
        <v>0</v>
      </c>
      <c r="P257" s="54">
        <v>3876.92</v>
      </c>
      <c r="Q257" s="54"/>
      <c r="R257" s="57">
        <v>3876.92</v>
      </c>
    </row>
    <row r="258" spans="2:18" x14ac:dyDescent="0.15">
      <c r="B258" s="45" t="s">
        <v>7026</v>
      </c>
      <c r="C258" s="45" t="s">
        <v>7060</v>
      </c>
      <c r="D258" s="54"/>
      <c r="E258" s="55">
        <v>5573.07</v>
      </c>
      <c r="F258" s="56">
        <v>-5573.07</v>
      </c>
      <c r="G258" s="54"/>
      <c r="H258" s="55"/>
      <c r="I258" s="56">
        <v>0</v>
      </c>
      <c r="J258" s="54"/>
      <c r="K258" s="55"/>
      <c r="L258" s="56">
        <v>0</v>
      </c>
      <c r="M258" s="54">
        <v>1114.6099999999999</v>
      </c>
      <c r="N258" s="55"/>
      <c r="O258" s="56">
        <v>1114.6099999999999</v>
      </c>
      <c r="P258" s="54">
        <v>1114.6099999999999</v>
      </c>
      <c r="Q258" s="54">
        <v>5573.07</v>
      </c>
      <c r="R258" s="57">
        <v>-4458.46</v>
      </c>
    </row>
    <row r="259" spans="2:18" x14ac:dyDescent="0.15">
      <c r="B259" s="48"/>
      <c r="C259" s="87">
        <v>43496</v>
      </c>
      <c r="D259" s="59"/>
      <c r="E259" s="60"/>
      <c r="F259" s="61">
        <v>0</v>
      </c>
      <c r="G259" s="59">
        <v>4458.46</v>
      </c>
      <c r="H259" s="60"/>
      <c r="I259" s="61">
        <v>4458.46</v>
      </c>
      <c r="J259" s="59"/>
      <c r="K259" s="60"/>
      <c r="L259" s="61">
        <v>0</v>
      </c>
      <c r="M259" s="59"/>
      <c r="N259" s="60"/>
      <c r="O259" s="61">
        <v>0</v>
      </c>
      <c r="P259" s="59">
        <v>4458.46</v>
      </c>
      <c r="Q259" s="59"/>
      <c r="R259" s="62">
        <v>4458.46</v>
      </c>
    </row>
    <row r="260" spans="2:18" x14ac:dyDescent="0.15">
      <c r="B260" s="45" t="s">
        <v>6930</v>
      </c>
      <c r="C260" s="45" t="s">
        <v>7061</v>
      </c>
      <c r="D260" s="54"/>
      <c r="E260" s="55">
        <v>4620</v>
      </c>
      <c r="F260" s="56">
        <v>-4620</v>
      </c>
      <c r="G260" s="54"/>
      <c r="H260" s="55"/>
      <c r="I260" s="56">
        <v>0</v>
      </c>
      <c r="J260" s="54"/>
      <c r="K260" s="55"/>
      <c r="L260" s="56">
        <v>0</v>
      </c>
      <c r="M260" s="54">
        <v>1732.5</v>
      </c>
      <c r="N260" s="55"/>
      <c r="O260" s="56">
        <v>1732.5</v>
      </c>
      <c r="P260" s="54">
        <v>1732.5</v>
      </c>
      <c r="Q260" s="54">
        <v>4620</v>
      </c>
      <c r="R260" s="57">
        <v>-2887.5</v>
      </c>
    </row>
    <row r="261" spans="2:18" x14ac:dyDescent="0.15">
      <c r="B261" s="48"/>
      <c r="C261" s="87">
        <v>43312</v>
      </c>
      <c r="D261" s="59"/>
      <c r="E261" s="60"/>
      <c r="F261" s="61">
        <v>0</v>
      </c>
      <c r="G261" s="59">
        <v>2887.5</v>
      </c>
      <c r="H261" s="60"/>
      <c r="I261" s="61">
        <v>2887.5</v>
      </c>
      <c r="J261" s="59"/>
      <c r="K261" s="60"/>
      <c r="L261" s="61">
        <v>0</v>
      </c>
      <c r="M261" s="59"/>
      <c r="N261" s="60"/>
      <c r="O261" s="61">
        <v>0</v>
      </c>
      <c r="P261" s="59">
        <v>2887.5</v>
      </c>
      <c r="Q261" s="59"/>
      <c r="R261" s="62">
        <v>2887.5</v>
      </c>
    </row>
    <row r="262" spans="2:18" x14ac:dyDescent="0.15">
      <c r="B262" s="45" t="s">
        <v>6913</v>
      </c>
      <c r="C262" s="45" t="s">
        <v>7062</v>
      </c>
      <c r="D262" s="54"/>
      <c r="E262" s="55">
        <v>4410</v>
      </c>
      <c r="F262" s="56">
        <v>-4410</v>
      </c>
      <c r="G262" s="54"/>
      <c r="H262" s="55"/>
      <c r="I262" s="56">
        <v>0</v>
      </c>
      <c r="J262" s="54"/>
      <c r="K262" s="55"/>
      <c r="L262" s="56">
        <v>0</v>
      </c>
      <c r="M262" s="54">
        <v>1653.75</v>
      </c>
      <c r="N262" s="55"/>
      <c r="O262" s="56">
        <v>1653.75</v>
      </c>
      <c r="P262" s="54">
        <v>1653.75</v>
      </c>
      <c r="Q262" s="54">
        <v>4410</v>
      </c>
      <c r="R262" s="57">
        <v>-2756.25</v>
      </c>
    </row>
    <row r="263" spans="2:18" x14ac:dyDescent="0.15">
      <c r="B263" s="48"/>
      <c r="C263" s="87">
        <v>43281</v>
      </c>
      <c r="D263" s="59"/>
      <c r="E263" s="60"/>
      <c r="F263" s="61">
        <v>0</v>
      </c>
      <c r="G263" s="59">
        <v>2756.25</v>
      </c>
      <c r="H263" s="60"/>
      <c r="I263" s="61">
        <v>2756.25</v>
      </c>
      <c r="J263" s="59"/>
      <c r="K263" s="60"/>
      <c r="L263" s="61">
        <v>0</v>
      </c>
      <c r="M263" s="59"/>
      <c r="N263" s="60"/>
      <c r="O263" s="61">
        <v>0</v>
      </c>
      <c r="P263" s="59">
        <v>2756.25</v>
      </c>
      <c r="Q263" s="59"/>
      <c r="R263" s="62">
        <v>2756.25</v>
      </c>
    </row>
    <row r="264" spans="2:18" x14ac:dyDescent="0.15">
      <c r="B264" s="45" t="s">
        <v>6858</v>
      </c>
      <c r="C264" s="45" t="s">
        <v>7063</v>
      </c>
      <c r="D264" s="54"/>
      <c r="E264" s="55">
        <v>4620</v>
      </c>
      <c r="F264" s="56">
        <v>-4620</v>
      </c>
      <c r="G264" s="54"/>
      <c r="H264" s="55"/>
      <c r="I264" s="56">
        <v>0</v>
      </c>
      <c r="J264" s="54"/>
      <c r="K264" s="55"/>
      <c r="L264" s="56">
        <v>0</v>
      </c>
      <c r="M264" s="54"/>
      <c r="N264" s="55"/>
      <c r="O264" s="56">
        <v>0</v>
      </c>
      <c r="P264" s="54"/>
      <c r="Q264" s="54">
        <v>4620</v>
      </c>
      <c r="R264" s="57">
        <v>-4620</v>
      </c>
    </row>
    <row r="265" spans="2:18" x14ac:dyDescent="0.15">
      <c r="B265" s="48"/>
      <c r="C265" s="87">
        <v>43190</v>
      </c>
      <c r="D265" s="59"/>
      <c r="E265" s="60"/>
      <c r="F265" s="61">
        <v>0</v>
      </c>
      <c r="G265" s="59">
        <v>4620</v>
      </c>
      <c r="H265" s="60"/>
      <c r="I265" s="61">
        <v>4620</v>
      </c>
      <c r="J265" s="59"/>
      <c r="K265" s="60"/>
      <c r="L265" s="61">
        <v>0</v>
      </c>
      <c r="M265" s="59"/>
      <c r="N265" s="60"/>
      <c r="O265" s="61">
        <v>0</v>
      </c>
      <c r="P265" s="59">
        <v>4620</v>
      </c>
      <c r="Q265" s="59"/>
      <c r="R265" s="62">
        <v>4620</v>
      </c>
    </row>
    <row r="266" spans="2:18" x14ac:dyDescent="0.15">
      <c r="B266" s="45" t="s">
        <v>6895</v>
      </c>
      <c r="C266" s="45" t="s">
        <v>7064</v>
      </c>
      <c r="D266" s="54"/>
      <c r="E266" s="55">
        <v>4830</v>
      </c>
      <c r="F266" s="56">
        <v>-4830</v>
      </c>
      <c r="G266" s="54"/>
      <c r="H266" s="55"/>
      <c r="I266" s="56">
        <v>0</v>
      </c>
      <c r="J266" s="54"/>
      <c r="K266" s="55"/>
      <c r="L266" s="56">
        <v>0</v>
      </c>
      <c r="M266" s="54">
        <v>1811.25</v>
      </c>
      <c r="N266" s="55"/>
      <c r="O266" s="56">
        <v>1811.25</v>
      </c>
      <c r="P266" s="54">
        <v>1811.25</v>
      </c>
      <c r="Q266" s="54">
        <v>4830</v>
      </c>
      <c r="R266" s="57">
        <v>-3018.75</v>
      </c>
    </row>
    <row r="267" spans="2:18" x14ac:dyDescent="0.15">
      <c r="B267" s="48"/>
      <c r="C267" s="87">
        <v>43251</v>
      </c>
      <c r="D267" s="59"/>
      <c r="E267" s="60"/>
      <c r="F267" s="61">
        <v>0</v>
      </c>
      <c r="G267" s="59">
        <v>3018.75</v>
      </c>
      <c r="H267" s="60"/>
      <c r="I267" s="61">
        <v>3018.75</v>
      </c>
      <c r="J267" s="59"/>
      <c r="K267" s="60"/>
      <c r="L267" s="61">
        <v>0</v>
      </c>
      <c r="M267" s="59"/>
      <c r="N267" s="60"/>
      <c r="O267" s="61">
        <v>0</v>
      </c>
      <c r="P267" s="59">
        <v>3018.75</v>
      </c>
      <c r="Q267" s="59"/>
      <c r="R267" s="62">
        <v>3018.75</v>
      </c>
    </row>
    <row r="268" spans="2:18" x14ac:dyDescent="0.15">
      <c r="B268" s="45" t="s">
        <v>6993</v>
      </c>
      <c r="C268" s="45" t="s">
        <v>7065</v>
      </c>
      <c r="D268" s="54"/>
      <c r="E268" s="55">
        <v>6805.66</v>
      </c>
      <c r="F268" s="56">
        <v>-6805.66</v>
      </c>
      <c r="G268" s="54"/>
      <c r="H268" s="55"/>
      <c r="I268" s="56">
        <v>0</v>
      </c>
      <c r="J268" s="54">
        <v>634.07000000000005</v>
      </c>
      <c r="K268" s="55"/>
      <c r="L268" s="56">
        <v>634.07000000000005</v>
      </c>
      <c r="M268" s="54">
        <v>2460.1800000000003</v>
      </c>
      <c r="N268" s="55"/>
      <c r="O268" s="56">
        <v>2460.1800000000003</v>
      </c>
      <c r="P268" s="54">
        <v>3094.2500000000005</v>
      </c>
      <c r="Q268" s="54">
        <v>6805.66</v>
      </c>
      <c r="R268" s="57">
        <v>-3711.41</v>
      </c>
    </row>
    <row r="269" spans="2:18" x14ac:dyDescent="0.15">
      <c r="B269" s="48"/>
      <c r="C269" s="87">
        <v>43434</v>
      </c>
      <c r="D269" s="59"/>
      <c r="E269" s="60"/>
      <c r="F269" s="61">
        <v>0</v>
      </c>
      <c r="G269" s="59">
        <v>3711.41</v>
      </c>
      <c r="H269" s="60"/>
      <c r="I269" s="61">
        <v>3711.41</v>
      </c>
      <c r="J269" s="59"/>
      <c r="K269" s="60"/>
      <c r="L269" s="61">
        <v>0</v>
      </c>
      <c r="M269" s="59"/>
      <c r="N269" s="60"/>
      <c r="O269" s="61">
        <v>0</v>
      </c>
      <c r="P269" s="59">
        <v>3711.41</v>
      </c>
      <c r="Q269" s="59"/>
      <c r="R269" s="62">
        <v>3711.41</v>
      </c>
    </row>
    <row r="270" spans="2:18" x14ac:dyDescent="0.15">
      <c r="B270" s="45" t="s">
        <v>6976</v>
      </c>
      <c r="C270" s="53">
        <v>43404</v>
      </c>
      <c r="D270" s="54"/>
      <c r="E270" s="55"/>
      <c r="F270" s="56">
        <v>0</v>
      </c>
      <c r="G270" s="54"/>
      <c r="H270" s="55"/>
      <c r="I270" s="56">
        <v>0</v>
      </c>
      <c r="J270" s="54"/>
      <c r="K270" s="55"/>
      <c r="L270" s="56">
        <v>0</v>
      </c>
      <c r="M270" s="54"/>
      <c r="N270" s="55"/>
      <c r="O270" s="56">
        <v>0</v>
      </c>
      <c r="P270" s="54"/>
      <c r="Q270" s="54"/>
      <c r="R270" s="57">
        <v>0</v>
      </c>
    </row>
    <row r="271" spans="2:18" x14ac:dyDescent="0.15">
      <c r="B271" s="45" t="s">
        <v>6977</v>
      </c>
      <c r="C271" s="53">
        <v>43404</v>
      </c>
      <c r="D271" s="54"/>
      <c r="E271" s="55"/>
      <c r="F271" s="56">
        <v>0</v>
      </c>
      <c r="G271" s="54">
        <v>3316.6</v>
      </c>
      <c r="H271" s="55"/>
      <c r="I271" s="56">
        <v>3316.6</v>
      </c>
      <c r="J271" s="54"/>
      <c r="K271" s="55"/>
      <c r="L271" s="56">
        <v>0</v>
      </c>
      <c r="M271" s="54"/>
      <c r="N271" s="55"/>
      <c r="O271" s="56">
        <v>0</v>
      </c>
      <c r="P271" s="54">
        <v>3316.6</v>
      </c>
      <c r="Q271" s="54"/>
      <c r="R271" s="57">
        <v>3316.6</v>
      </c>
    </row>
    <row r="272" spans="2:18" x14ac:dyDescent="0.15">
      <c r="B272" s="45" t="s">
        <v>6960</v>
      </c>
      <c r="C272" s="45" t="s">
        <v>7066</v>
      </c>
      <c r="D272" s="54"/>
      <c r="E272" s="55">
        <v>4614.3999999999996</v>
      </c>
      <c r="F272" s="56">
        <v>-4614.3999999999996</v>
      </c>
      <c r="G272" s="54"/>
      <c r="H272" s="55"/>
      <c r="I272" s="56">
        <v>0</v>
      </c>
      <c r="J272" s="54"/>
      <c r="K272" s="55"/>
      <c r="L272" s="56">
        <v>0</v>
      </c>
      <c r="M272" s="54">
        <v>1730.4</v>
      </c>
      <c r="N272" s="55"/>
      <c r="O272" s="56">
        <v>1730.4</v>
      </c>
      <c r="P272" s="54">
        <v>1730.4</v>
      </c>
      <c r="Q272" s="54">
        <v>4614.3999999999996</v>
      </c>
      <c r="R272" s="57">
        <v>-2883.9999999999995</v>
      </c>
    </row>
    <row r="273" spans="2:18" x14ac:dyDescent="0.15">
      <c r="B273" s="48"/>
      <c r="C273" s="87">
        <v>43373</v>
      </c>
      <c r="D273" s="59"/>
      <c r="E273" s="60"/>
      <c r="F273" s="61">
        <v>0</v>
      </c>
      <c r="G273" s="59">
        <v>2884</v>
      </c>
      <c r="H273" s="60"/>
      <c r="I273" s="61">
        <v>2884</v>
      </c>
      <c r="J273" s="59"/>
      <c r="K273" s="60"/>
      <c r="L273" s="61">
        <v>0</v>
      </c>
      <c r="M273" s="59"/>
      <c r="N273" s="60"/>
      <c r="O273" s="61">
        <v>0</v>
      </c>
      <c r="P273" s="59">
        <v>2884</v>
      </c>
      <c r="Q273" s="59"/>
      <c r="R273" s="62">
        <v>2884</v>
      </c>
    </row>
    <row r="274" spans="2:18" x14ac:dyDescent="0.15">
      <c r="B274" s="63" t="s">
        <v>6455</v>
      </c>
      <c r="C274" s="64"/>
      <c r="D274" s="65"/>
      <c r="E274" s="66">
        <v>50528.51</v>
      </c>
      <c r="F274" s="67">
        <v>-50528.509999999995</v>
      </c>
      <c r="G274" s="65">
        <v>40939.5</v>
      </c>
      <c r="H274" s="66"/>
      <c r="I274" s="67">
        <v>40939.5</v>
      </c>
      <c r="J274" s="65">
        <v>634.07000000000005</v>
      </c>
      <c r="K274" s="66"/>
      <c r="L274" s="67">
        <v>634.07000000000005</v>
      </c>
      <c r="M274" s="65">
        <v>16148.460000000001</v>
      </c>
      <c r="N274" s="66"/>
      <c r="O274" s="67">
        <v>16148.460000000001</v>
      </c>
      <c r="P274" s="65">
        <v>57722.03</v>
      </c>
      <c r="Q274" s="65">
        <v>50528.51</v>
      </c>
      <c r="R274" s="68">
        <v>7193.5199999999968</v>
      </c>
    </row>
    <row r="277" spans="2:18" ht="11.25" x14ac:dyDescent="0.15">
      <c r="B277" s="72" t="s">
        <v>7067</v>
      </c>
      <c r="D277" s="73" t="s">
        <v>6832</v>
      </c>
    </row>
    <row r="278" spans="2:18" ht="11.25" x14ac:dyDescent="0.2">
      <c r="B278" s="43" t="s">
        <v>7068</v>
      </c>
      <c r="C278" s="74">
        <v>90506.66</v>
      </c>
      <c r="D278" s="74">
        <v>-50528.51</v>
      </c>
    </row>
    <row r="279" spans="2:18" ht="11.25" x14ac:dyDescent="0.2">
      <c r="B279" s="81" t="s">
        <v>7069</v>
      </c>
      <c r="C279" s="78"/>
      <c r="D279" s="79">
        <v>40939.5</v>
      </c>
      <c r="E279" s="80">
        <f>D279/C278</f>
        <v>0.45233687775021197</v>
      </c>
      <c r="F279" s="43" t="s">
        <v>7070</v>
      </c>
    </row>
    <row r="280" spans="2:18" ht="11.25" x14ac:dyDescent="0.2">
      <c r="B280" s="73" t="s">
        <v>7071</v>
      </c>
      <c r="D280" s="74">
        <v>634.07000000000005</v>
      </c>
    </row>
    <row r="281" spans="2:18" ht="11.25" x14ac:dyDescent="0.2">
      <c r="B281" s="73" t="s">
        <v>7072</v>
      </c>
      <c r="D281" s="85">
        <v>16148.46</v>
      </c>
    </row>
    <row r="282" spans="2:18" x14ac:dyDescent="0.15">
      <c r="D282" s="86">
        <f>SUM(D278:D281)</f>
        <v>7193.5199999999968</v>
      </c>
    </row>
    <row r="284" spans="2:18" ht="11.25" x14ac:dyDescent="0.2">
      <c r="B284" s="43" t="s">
        <v>6496</v>
      </c>
      <c r="C284" s="74">
        <v>89999.82</v>
      </c>
    </row>
    <row r="286" spans="2:18" x14ac:dyDescent="0.15">
      <c r="B286" s="43" t="s">
        <v>6497</v>
      </c>
      <c r="C286" s="86">
        <f>+C278-C284</f>
        <v>506.83999999999651</v>
      </c>
    </row>
    <row r="289" spans="2:3" x14ac:dyDescent="0.15">
      <c r="B289" s="73"/>
      <c r="C289" s="86"/>
    </row>
    <row r="290" spans="2:3" ht="12.75" x14ac:dyDescent="0.2">
      <c r="B290" s="24" t="s">
        <v>6843</v>
      </c>
      <c r="C290" s="86"/>
    </row>
    <row r="291" spans="2:3" ht="11.25" x14ac:dyDescent="0.2">
      <c r="C291" s="88"/>
    </row>
  </sheetData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31EEE-149D-4DCC-B3A4-B77888C2FC1B}">
  <dimension ref="A1:AI329"/>
  <sheetViews>
    <sheetView workbookViewId="0">
      <pane xSplit="1" ySplit="5" topLeftCell="B285" activePane="bottomRight" state="frozen"/>
      <selection activeCell="E312" sqref="E312"/>
      <selection pane="topRight" activeCell="E312" sqref="E312"/>
      <selection pane="bottomLeft" activeCell="E312" sqref="E312"/>
      <selection pane="bottomRight" activeCell="E312" sqref="E312"/>
    </sheetView>
  </sheetViews>
  <sheetFormatPr defaultRowHeight="10.5" x14ac:dyDescent="0.15"/>
  <cols>
    <col min="1" max="1" width="15.33203125" style="43" bestFit="1" customWidth="1"/>
    <col min="2" max="2" width="52.6640625" style="43" bestFit="1" customWidth="1"/>
    <col min="3" max="29" width="13" style="43" bestFit="1" customWidth="1"/>
    <col min="30" max="31" width="12.1640625" style="43" bestFit="1" customWidth="1"/>
    <col min="32" max="32" width="12.83203125" style="43" bestFit="1" customWidth="1"/>
    <col min="33" max="33" width="16" style="43" bestFit="1" customWidth="1"/>
    <col min="34" max="34" width="16.6640625" style="43" bestFit="1" customWidth="1"/>
    <col min="35" max="35" width="10.1640625" style="43" bestFit="1" customWidth="1"/>
    <col min="36" max="64" width="13" style="43" bestFit="1" customWidth="1"/>
    <col min="65" max="65" width="10.5" style="43" bestFit="1" customWidth="1"/>
    <col min="66" max="77" width="13" style="43" bestFit="1" customWidth="1"/>
    <col min="78" max="78" width="10.5" style="43" bestFit="1" customWidth="1"/>
    <col min="79" max="85" width="12" style="43" bestFit="1" customWidth="1"/>
    <col min="86" max="86" width="17" style="43" bestFit="1" customWidth="1"/>
    <col min="87" max="87" width="17.83203125" style="43" bestFit="1" customWidth="1"/>
    <col min="88" max="89" width="12" style="43" bestFit="1" customWidth="1"/>
    <col min="90" max="90" width="15.1640625" style="43" bestFit="1" customWidth="1"/>
    <col min="91" max="91" width="15.83203125" style="43" bestFit="1" customWidth="1"/>
    <col min="92" max="131" width="12" style="43" bestFit="1" customWidth="1"/>
    <col min="132" max="132" width="17" style="43" bestFit="1" customWidth="1"/>
    <col min="133" max="133" width="17.83203125" style="43" bestFit="1" customWidth="1"/>
    <col min="134" max="151" width="12" style="43" bestFit="1" customWidth="1"/>
    <col min="152" max="152" width="15" style="43" bestFit="1" customWidth="1"/>
    <col min="153" max="153" width="15.6640625" style="43" bestFit="1" customWidth="1"/>
    <col min="154" max="155" width="12" style="43" bestFit="1" customWidth="1"/>
    <col min="156" max="156" width="14.83203125" style="43" bestFit="1" customWidth="1"/>
    <col min="157" max="157" width="15.5" style="43" bestFit="1" customWidth="1"/>
    <col min="158" max="197" width="12" style="43" bestFit="1" customWidth="1"/>
    <col min="198" max="198" width="16.83203125" style="43" bestFit="1" customWidth="1"/>
    <col min="199" max="199" width="17.6640625" style="43" bestFit="1" customWidth="1"/>
    <col min="200" max="237" width="12" style="43" bestFit="1" customWidth="1"/>
    <col min="238" max="238" width="17.5" style="43" bestFit="1" customWidth="1"/>
    <col min="239" max="239" width="18.1640625" style="43" bestFit="1" customWidth="1"/>
    <col min="240" max="240" width="16" style="43" bestFit="1" customWidth="1"/>
    <col min="241" max="241" width="16.6640625" style="43" bestFit="1" customWidth="1"/>
    <col min="242" max="16384" width="9.33203125" style="43"/>
  </cols>
  <sheetData>
    <row r="1" spans="1:32" x14ac:dyDescent="0.15">
      <c r="B1" s="44" t="s">
        <v>6544</v>
      </c>
    </row>
    <row r="2" spans="1:32" x14ac:dyDescent="0.15">
      <c r="B2" s="44" t="s">
        <v>6545</v>
      </c>
    </row>
    <row r="3" spans="1:32" x14ac:dyDescent="0.15">
      <c r="A3" s="45"/>
      <c r="B3" s="46"/>
      <c r="C3" s="45" t="s">
        <v>6546</v>
      </c>
      <c r="D3" s="46" t="s">
        <v>6547</v>
      </c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7"/>
    </row>
    <row r="4" spans="1:32" x14ac:dyDescent="0.15">
      <c r="A4" s="48"/>
      <c r="B4" s="49"/>
      <c r="C4" s="45" t="s">
        <v>6548</v>
      </c>
      <c r="D4" s="46"/>
      <c r="E4" s="46"/>
      <c r="F4" s="45" t="s">
        <v>6549</v>
      </c>
      <c r="G4" s="46"/>
      <c r="H4" s="46"/>
      <c r="I4" s="45" t="s">
        <v>6550</v>
      </c>
      <c r="J4" s="46"/>
      <c r="K4" s="46"/>
      <c r="L4" s="45" t="s">
        <v>6551</v>
      </c>
      <c r="M4" s="46"/>
      <c r="N4" s="46"/>
      <c r="O4" s="45" t="s">
        <v>6552</v>
      </c>
      <c r="P4" s="46"/>
      <c r="Q4" s="46"/>
      <c r="R4" s="45" t="s">
        <v>6553</v>
      </c>
      <c r="S4" s="46"/>
      <c r="T4" s="46"/>
      <c r="U4" s="45" t="s">
        <v>6554</v>
      </c>
      <c r="V4" s="46"/>
      <c r="W4" s="46"/>
      <c r="X4" s="45" t="s">
        <v>6555</v>
      </c>
      <c r="Y4" s="46"/>
      <c r="Z4" s="46"/>
      <c r="AA4" s="45" t="s">
        <v>6556</v>
      </c>
      <c r="AB4" s="46"/>
      <c r="AC4" s="46"/>
      <c r="AD4" s="45" t="s">
        <v>6557</v>
      </c>
      <c r="AE4" s="45" t="s">
        <v>6558</v>
      </c>
      <c r="AF4" s="50" t="s">
        <v>6559</v>
      </c>
    </row>
    <row r="5" spans="1:32" x14ac:dyDescent="0.15">
      <c r="A5" s="45" t="s">
        <v>6560</v>
      </c>
      <c r="B5" s="45" t="s">
        <v>6561</v>
      </c>
      <c r="C5" s="45" t="s">
        <v>6562</v>
      </c>
      <c r="D5" s="51" t="s">
        <v>6563</v>
      </c>
      <c r="E5" s="51" t="s">
        <v>6564</v>
      </c>
      <c r="F5" s="45" t="s">
        <v>6562</v>
      </c>
      <c r="G5" s="51" t="s">
        <v>6563</v>
      </c>
      <c r="H5" s="51" t="s">
        <v>6564</v>
      </c>
      <c r="I5" s="45" t="s">
        <v>6562</v>
      </c>
      <c r="J5" s="51" t="s">
        <v>6563</v>
      </c>
      <c r="K5" s="51" t="s">
        <v>6564</v>
      </c>
      <c r="L5" s="45" t="s">
        <v>6562</v>
      </c>
      <c r="M5" s="51" t="s">
        <v>6563</v>
      </c>
      <c r="N5" s="51" t="s">
        <v>6564</v>
      </c>
      <c r="O5" s="45" t="s">
        <v>6562</v>
      </c>
      <c r="P5" s="51" t="s">
        <v>6563</v>
      </c>
      <c r="Q5" s="51" t="s">
        <v>6564</v>
      </c>
      <c r="R5" s="45" t="s">
        <v>6562</v>
      </c>
      <c r="S5" s="51" t="s">
        <v>6563</v>
      </c>
      <c r="T5" s="51" t="s">
        <v>6564</v>
      </c>
      <c r="U5" s="45" t="s">
        <v>6562</v>
      </c>
      <c r="V5" s="51" t="s">
        <v>6563</v>
      </c>
      <c r="W5" s="51" t="s">
        <v>6564</v>
      </c>
      <c r="X5" s="45" t="s">
        <v>6562</v>
      </c>
      <c r="Y5" s="51" t="s">
        <v>6563</v>
      </c>
      <c r="Z5" s="51" t="s">
        <v>6564</v>
      </c>
      <c r="AA5" s="45" t="s">
        <v>6562</v>
      </c>
      <c r="AB5" s="51" t="s">
        <v>6563</v>
      </c>
      <c r="AC5" s="51" t="s">
        <v>6564</v>
      </c>
      <c r="AD5" s="48"/>
      <c r="AE5" s="48"/>
      <c r="AF5" s="52"/>
    </row>
    <row r="6" spans="1:32" x14ac:dyDescent="0.15">
      <c r="A6" s="53">
        <v>42825</v>
      </c>
      <c r="B6" s="45" t="s">
        <v>6565</v>
      </c>
      <c r="C6" s="54"/>
      <c r="D6" s="55"/>
      <c r="E6" s="56">
        <v>0</v>
      </c>
      <c r="F6" s="54">
        <v>21818.91</v>
      </c>
      <c r="G6" s="55"/>
      <c r="H6" s="56">
        <v>21818.91</v>
      </c>
      <c r="I6" s="54">
        <v>4003.23</v>
      </c>
      <c r="J6" s="55"/>
      <c r="K6" s="56">
        <v>4003.23</v>
      </c>
      <c r="L6" s="54"/>
      <c r="M6" s="55"/>
      <c r="N6" s="56">
        <v>0</v>
      </c>
      <c r="O6" s="54">
        <v>41119.800000000003</v>
      </c>
      <c r="P6" s="55"/>
      <c r="Q6" s="56">
        <v>41119.800000000003</v>
      </c>
      <c r="R6" s="54"/>
      <c r="S6" s="55"/>
      <c r="T6" s="56">
        <v>0</v>
      </c>
      <c r="U6" s="54"/>
      <c r="V6" s="55"/>
      <c r="W6" s="56">
        <v>0</v>
      </c>
      <c r="X6" s="54">
        <v>33612.93</v>
      </c>
      <c r="Y6" s="55"/>
      <c r="Z6" s="56">
        <v>33612.93</v>
      </c>
      <c r="AA6" s="54">
        <v>13360.87</v>
      </c>
      <c r="AB6" s="55"/>
      <c r="AC6" s="56">
        <v>13360.87</v>
      </c>
      <c r="AD6" s="54">
        <v>113915.73999999999</v>
      </c>
      <c r="AE6" s="54"/>
      <c r="AF6" s="57">
        <v>113915.73999999999</v>
      </c>
    </row>
    <row r="7" spans="1:32" x14ac:dyDescent="0.15">
      <c r="A7" s="48"/>
      <c r="B7" s="58" t="s">
        <v>6566</v>
      </c>
      <c r="C7" s="59"/>
      <c r="D7" s="60"/>
      <c r="E7" s="61">
        <v>0</v>
      </c>
      <c r="F7" s="59">
        <v>43626.400000000001</v>
      </c>
      <c r="G7" s="60"/>
      <c r="H7" s="61">
        <v>43626.400000000001</v>
      </c>
      <c r="I7" s="59">
        <v>7983.07</v>
      </c>
      <c r="J7" s="60"/>
      <c r="K7" s="61">
        <v>7983.07</v>
      </c>
      <c r="L7" s="59"/>
      <c r="M7" s="60"/>
      <c r="N7" s="61">
        <v>0</v>
      </c>
      <c r="O7" s="59">
        <v>80869.13</v>
      </c>
      <c r="P7" s="60"/>
      <c r="Q7" s="61">
        <v>80869.13</v>
      </c>
      <c r="R7" s="59"/>
      <c r="S7" s="60"/>
      <c r="T7" s="61">
        <v>0</v>
      </c>
      <c r="U7" s="59"/>
      <c r="V7" s="60"/>
      <c r="W7" s="61">
        <v>0</v>
      </c>
      <c r="X7" s="59">
        <v>68711.05</v>
      </c>
      <c r="Y7" s="60"/>
      <c r="Z7" s="61">
        <v>68711.05</v>
      </c>
      <c r="AA7" s="59">
        <v>27646.080000000002</v>
      </c>
      <c r="AB7" s="60"/>
      <c r="AC7" s="61">
        <v>27646.080000000002</v>
      </c>
      <c r="AD7" s="59">
        <v>228835.73000000004</v>
      </c>
      <c r="AE7" s="59"/>
      <c r="AF7" s="62">
        <v>228835.73000000004</v>
      </c>
    </row>
    <row r="8" spans="1:32" x14ac:dyDescent="0.15">
      <c r="A8" s="48"/>
      <c r="B8" s="58" t="s">
        <v>6567</v>
      </c>
      <c r="C8" s="59"/>
      <c r="D8" s="60"/>
      <c r="E8" s="61">
        <v>0</v>
      </c>
      <c r="F8" s="59"/>
      <c r="G8" s="60">
        <v>15333.65</v>
      </c>
      <c r="H8" s="61">
        <v>-15333.65</v>
      </c>
      <c r="I8" s="59"/>
      <c r="J8" s="60">
        <v>2771.77</v>
      </c>
      <c r="K8" s="61">
        <v>-2771.77</v>
      </c>
      <c r="L8" s="59"/>
      <c r="M8" s="60"/>
      <c r="N8" s="61">
        <v>0</v>
      </c>
      <c r="O8" s="59"/>
      <c r="P8" s="60">
        <v>27933.52</v>
      </c>
      <c r="Q8" s="61">
        <v>-27933.52</v>
      </c>
      <c r="R8" s="59"/>
      <c r="S8" s="60"/>
      <c r="T8" s="61">
        <v>0</v>
      </c>
      <c r="U8" s="59"/>
      <c r="V8" s="60"/>
      <c r="W8" s="61">
        <v>0</v>
      </c>
      <c r="X8" s="59"/>
      <c r="Y8" s="60">
        <v>24341.86</v>
      </c>
      <c r="Z8" s="61">
        <v>-24341.86</v>
      </c>
      <c r="AA8" s="59"/>
      <c r="AB8" s="60">
        <v>10610.24</v>
      </c>
      <c r="AC8" s="61">
        <v>-10610.24</v>
      </c>
      <c r="AD8" s="59"/>
      <c r="AE8" s="59">
        <v>80991.040000000008</v>
      </c>
      <c r="AF8" s="62">
        <v>-80991.040000000008</v>
      </c>
    </row>
    <row r="9" spans="1:32" x14ac:dyDescent="0.15">
      <c r="A9" s="48"/>
      <c r="B9" s="58" t="s">
        <v>6568</v>
      </c>
      <c r="C9" s="59"/>
      <c r="D9" s="60"/>
      <c r="E9" s="61">
        <v>0</v>
      </c>
      <c r="F9" s="59">
        <v>207</v>
      </c>
      <c r="G9" s="60"/>
      <c r="H9" s="61">
        <v>207</v>
      </c>
      <c r="I9" s="59"/>
      <c r="J9" s="60"/>
      <c r="K9" s="61">
        <v>0</v>
      </c>
      <c r="L9" s="59"/>
      <c r="M9" s="60"/>
      <c r="N9" s="61">
        <v>0</v>
      </c>
      <c r="O9" s="59"/>
      <c r="P9" s="60"/>
      <c r="Q9" s="61">
        <v>0</v>
      </c>
      <c r="R9" s="59"/>
      <c r="S9" s="60"/>
      <c r="T9" s="61">
        <v>0</v>
      </c>
      <c r="U9" s="59"/>
      <c r="V9" s="60"/>
      <c r="W9" s="61">
        <v>0</v>
      </c>
      <c r="X9" s="59"/>
      <c r="Y9" s="60"/>
      <c r="Z9" s="61">
        <v>0</v>
      </c>
      <c r="AA9" s="59"/>
      <c r="AB9" s="60"/>
      <c r="AC9" s="61">
        <v>0</v>
      </c>
      <c r="AD9" s="59">
        <v>207</v>
      </c>
      <c r="AE9" s="59"/>
      <c r="AF9" s="62">
        <v>207</v>
      </c>
    </row>
    <row r="10" spans="1:32" x14ac:dyDescent="0.15">
      <c r="A10" s="48"/>
      <c r="B10" s="58" t="s">
        <v>6569</v>
      </c>
      <c r="C10" s="59"/>
      <c r="D10" s="60"/>
      <c r="E10" s="61">
        <v>0</v>
      </c>
      <c r="F10" s="59">
        <v>923.08</v>
      </c>
      <c r="G10" s="60"/>
      <c r="H10" s="61">
        <v>923.08</v>
      </c>
      <c r="I10" s="59"/>
      <c r="J10" s="60"/>
      <c r="K10" s="61">
        <v>0</v>
      </c>
      <c r="L10" s="59"/>
      <c r="M10" s="60"/>
      <c r="N10" s="61">
        <v>0</v>
      </c>
      <c r="O10" s="59"/>
      <c r="P10" s="60"/>
      <c r="Q10" s="61">
        <v>0</v>
      </c>
      <c r="R10" s="59"/>
      <c r="S10" s="60"/>
      <c r="T10" s="61">
        <v>0</v>
      </c>
      <c r="U10" s="59"/>
      <c r="V10" s="60"/>
      <c r="W10" s="61">
        <v>0</v>
      </c>
      <c r="X10" s="59"/>
      <c r="Y10" s="60"/>
      <c r="Z10" s="61">
        <v>0</v>
      </c>
      <c r="AA10" s="59"/>
      <c r="AB10" s="60"/>
      <c r="AC10" s="61">
        <v>0</v>
      </c>
      <c r="AD10" s="59">
        <v>923.08</v>
      </c>
      <c r="AE10" s="59"/>
      <c r="AF10" s="62">
        <v>923.08</v>
      </c>
    </row>
    <row r="11" spans="1:32" x14ac:dyDescent="0.15">
      <c r="A11" s="48"/>
      <c r="B11" s="58" t="s">
        <v>6570</v>
      </c>
      <c r="C11" s="59"/>
      <c r="D11" s="60"/>
      <c r="E11" s="61">
        <v>0</v>
      </c>
      <c r="F11" s="59">
        <v>971.12</v>
      </c>
      <c r="G11" s="60"/>
      <c r="H11" s="61">
        <v>971.12</v>
      </c>
      <c r="I11" s="59"/>
      <c r="J11" s="60"/>
      <c r="K11" s="61">
        <v>0</v>
      </c>
      <c r="L11" s="59"/>
      <c r="M11" s="60"/>
      <c r="N11" s="61">
        <v>0</v>
      </c>
      <c r="O11" s="59"/>
      <c r="P11" s="60"/>
      <c r="Q11" s="61">
        <v>0</v>
      </c>
      <c r="R11" s="59"/>
      <c r="S11" s="60"/>
      <c r="T11" s="61">
        <v>0</v>
      </c>
      <c r="U11" s="59"/>
      <c r="V11" s="60"/>
      <c r="W11" s="61">
        <v>0</v>
      </c>
      <c r="X11" s="59"/>
      <c r="Y11" s="60"/>
      <c r="Z11" s="61">
        <v>0</v>
      </c>
      <c r="AA11" s="59">
        <v>582.66999999999996</v>
      </c>
      <c r="AB11" s="60"/>
      <c r="AC11" s="61">
        <v>582.66999999999996</v>
      </c>
      <c r="AD11" s="59">
        <v>1553.79</v>
      </c>
      <c r="AE11" s="59"/>
      <c r="AF11" s="62">
        <v>1553.79</v>
      </c>
    </row>
    <row r="12" spans="1:32" x14ac:dyDescent="0.15">
      <c r="A12" s="48"/>
      <c r="B12" s="58" t="s">
        <v>6571</v>
      </c>
      <c r="C12" s="59"/>
      <c r="D12" s="60">
        <v>179.66</v>
      </c>
      <c r="E12" s="61">
        <v>-179.66</v>
      </c>
      <c r="F12" s="59"/>
      <c r="G12" s="60"/>
      <c r="H12" s="61">
        <v>0</v>
      </c>
      <c r="I12" s="59"/>
      <c r="J12" s="60"/>
      <c r="K12" s="61">
        <v>0</v>
      </c>
      <c r="L12" s="59"/>
      <c r="M12" s="60"/>
      <c r="N12" s="61">
        <v>0</v>
      </c>
      <c r="O12" s="59"/>
      <c r="P12" s="60"/>
      <c r="Q12" s="61">
        <v>0</v>
      </c>
      <c r="R12" s="59"/>
      <c r="S12" s="60"/>
      <c r="T12" s="61">
        <v>0</v>
      </c>
      <c r="U12" s="59"/>
      <c r="V12" s="60"/>
      <c r="W12" s="61">
        <v>0</v>
      </c>
      <c r="X12" s="59"/>
      <c r="Y12" s="60"/>
      <c r="Z12" s="61">
        <v>0</v>
      </c>
      <c r="AA12" s="59"/>
      <c r="AB12" s="60"/>
      <c r="AC12" s="61">
        <v>0</v>
      </c>
      <c r="AD12" s="59"/>
      <c r="AE12" s="59">
        <v>179.66</v>
      </c>
      <c r="AF12" s="62">
        <v>-179.66</v>
      </c>
    </row>
    <row r="13" spans="1:32" x14ac:dyDescent="0.15">
      <c r="A13" s="48"/>
      <c r="B13" s="58" t="s">
        <v>6572</v>
      </c>
      <c r="C13" s="59">
        <v>620.15</v>
      </c>
      <c r="D13" s="60"/>
      <c r="E13" s="61">
        <v>620.15</v>
      </c>
      <c r="F13" s="59"/>
      <c r="G13" s="60"/>
      <c r="H13" s="61">
        <v>0</v>
      </c>
      <c r="I13" s="59"/>
      <c r="J13" s="60"/>
      <c r="K13" s="61">
        <v>0</v>
      </c>
      <c r="L13" s="59"/>
      <c r="M13" s="60"/>
      <c r="N13" s="61">
        <v>0</v>
      </c>
      <c r="O13" s="59"/>
      <c r="P13" s="60"/>
      <c r="Q13" s="61">
        <v>0</v>
      </c>
      <c r="R13" s="59"/>
      <c r="S13" s="60"/>
      <c r="T13" s="61">
        <v>0</v>
      </c>
      <c r="U13" s="59"/>
      <c r="V13" s="60"/>
      <c r="W13" s="61">
        <v>0</v>
      </c>
      <c r="X13" s="59"/>
      <c r="Y13" s="60"/>
      <c r="Z13" s="61">
        <v>0</v>
      </c>
      <c r="AA13" s="59"/>
      <c r="AB13" s="60"/>
      <c r="AC13" s="61">
        <v>0</v>
      </c>
      <c r="AD13" s="59">
        <v>620.15</v>
      </c>
      <c r="AE13" s="59"/>
      <c r="AF13" s="62">
        <v>620.15</v>
      </c>
    </row>
    <row r="14" spans="1:32" x14ac:dyDescent="0.15">
      <c r="A14" s="48"/>
      <c r="B14" s="58" t="s">
        <v>6573</v>
      </c>
      <c r="C14" s="59"/>
      <c r="D14" s="60"/>
      <c r="E14" s="61">
        <v>0</v>
      </c>
      <c r="F14" s="59">
        <v>2232.1</v>
      </c>
      <c r="G14" s="60"/>
      <c r="H14" s="61">
        <v>2232.1</v>
      </c>
      <c r="I14" s="59"/>
      <c r="J14" s="60"/>
      <c r="K14" s="61">
        <v>0</v>
      </c>
      <c r="L14" s="59"/>
      <c r="M14" s="60"/>
      <c r="N14" s="61">
        <v>0</v>
      </c>
      <c r="O14" s="59"/>
      <c r="P14" s="60"/>
      <c r="Q14" s="61">
        <v>0</v>
      </c>
      <c r="R14" s="59"/>
      <c r="S14" s="60"/>
      <c r="T14" s="61">
        <v>0</v>
      </c>
      <c r="U14" s="59"/>
      <c r="V14" s="60"/>
      <c r="W14" s="61">
        <v>0</v>
      </c>
      <c r="X14" s="59"/>
      <c r="Y14" s="60"/>
      <c r="Z14" s="61">
        <v>0</v>
      </c>
      <c r="AA14" s="59">
        <v>566.61</v>
      </c>
      <c r="AB14" s="60"/>
      <c r="AC14" s="61">
        <v>566.61</v>
      </c>
      <c r="AD14" s="59">
        <v>2798.71</v>
      </c>
      <c r="AE14" s="59"/>
      <c r="AF14" s="62">
        <v>2798.71</v>
      </c>
    </row>
    <row r="15" spans="1:32" x14ac:dyDescent="0.15">
      <c r="A15" s="48"/>
      <c r="B15" s="58" t="s">
        <v>6574</v>
      </c>
      <c r="C15" s="59"/>
      <c r="D15" s="60"/>
      <c r="E15" s="61">
        <v>0</v>
      </c>
      <c r="F15" s="59"/>
      <c r="G15" s="60">
        <v>1112.42</v>
      </c>
      <c r="H15" s="61">
        <v>-1112.42</v>
      </c>
      <c r="I15" s="59"/>
      <c r="J15" s="60"/>
      <c r="K15" s="61">
        <v>0</v>
      </c>
      <c r="L15" s="59"/>
      <c r="M15" s="60"/>
      <c r="N15" s="61">
        <v>0</v>
      </c>
      <c r="O15" s="59"/>
      <c r="P15" s="60"/>
      <c r="Q15" s="61">
        <v>0</v>
      </c>
      <c r="R15" s="59"/>
      <c r="S15" s="60"/>
      <c r="T15" s="61">
        <v>0</v>
      </c>
      <c r="U15" s="59"/>
      <c r="V15" s="60"/>
      <c r="W15" s="61">
        <v>0</v>
      </c>
      <c r="X15" s="59"/>
      <c r="Y15" s="60"/>
      <c r="Z15" s="61">
        <v>0</v>
      </c>
      <c r="AA15" s="59"/>
      <c r="AB15" s="60"/>
      <c r="AC15" s="61">
        <v>0</v>
      </c>
      <c r="AD15" s="59"/>
      <c r="AE15" s="59">
        <v>1112.42</v>
      </c>
      <c r="AF15" s="62">
        <v>-1112.42</v>
      </c>
    </row>
    <row r="16" spans="1:32" x14ac:dyDescent="0.15">
      <c r="A16" s="48"/>
      <c r="B16" s="58" t="s">
        <v>6575</v>
      </c>
      <c r="C16" s="59"/>
      <c r="D16" s="60"/>
      <c r="E16" s="61">
        <v>0</v>
      </c>
      <c r="F16" s="59"/>
      <c r="G16" s="60">
        <v>965.5</v>
      </c>
      <c r="H16" s="61">
        <v>-965.5</v>
      </c>
      <c r="I16" s="59"/>
      <c r="J16" s="60"/>
      <c r="K16" s="61">
        <v>0</v>
      </c>
      <c r="L16" s="59"/>
      <c r="M16" s="60"/>
      <c r="N16" s="61">
        <v>0</v>
      </c>
      <c r="O16" s="59"/>
      <c r="P16" s="60"/>
      <c r="Q16" s="61">
        <v>0</v>
      </c>
      <c r="R16" s="59"/>
      <c r="S16" s="60"/>
      <c r="T16" s="61">
        <v>0</v>
      </c>
      <c r="U16" s="59"/>
      <c r="V16" s="60"/>
      <c r="W16" s="61">
        <v>0</v>
      </c>
      <c r="X16" s="59"/>
      <c r="Y16" s="60"/>
      <c r="Z16" s="61">
        <v>0</v>
      </c>
      <c r="AA16" s="59"/>
      <c r="AB16" s="60"/>
      <c r="AC16" s="61">
        <v>0</v>
      </c>
      <c r="AD16" s="59"/>
      <c r="AE16" s="59">
        <v>965.5</v>
      </c>
      <c r="AF16" s="62">
        <v>-965.5</v>
      </c>
    </row>
    <row r="17" spans="1:32" x14ac:dyDescent="0.15">
      <c r="A17" s="48"/>
      <c r="B17" s="58" t="s">
        <v>6576</v>
      </c>
      <c r="C17" s="59"/>
      <c r="D17" s="60"/>
      <c r="E17" s="61">
        <v>0</v>
      </c>
      <c r="F17" s="59"/>
      <c r="G17" s="60">
        <v>1460.97</v>
      </c>
      <c r="H17" s="61">
        <v>-1460.97</v>
      </c>
      <c r="I17" s="59"/>
      <c r="J17" s="60"/>
      <c r="K17" s="61">
        <v>0</v>
      </c>
      <c r="L17" s="59"/>
      <c r="M17" s="60"/>
      <c r="N17" s="61">
        <v>0</v>
      </c>
      <c r="O17" s="59"/>
      <c r="P17" s="60"/>
      <c r="Q17" s="61">
        <v>0</v>
      </c>
      <c r="R17" s="59"/>
      <c r="S17" s="60"/>
      <c r="T17" s="61">
        <v>0</v>
      </c>
      <c r="U17" s="59"/>
      <c r="V17" s="60"/>
      <c r="W17" s="61">
        <v>0</v>
      </c>
      <c r="X17" s="59"/>
      <c r="Y17" s="60"/>
      <c r="Z17" s="61">
        <v>0</v>
      </c>
      <c r="AA17" s="59"/>
      <c r="AB17" s="60"/>
      <c r="AC17" s="61">
        <v>0</v>
      </c>
      <c r="AD17" s="59"/>
      <c r="AE17" s="59">
        <v>1460.97</v>
      </c>
      <c r="AF17" s="62">
        <v>-1460.97</v>
      </c>
    </row>
    <row r="18" spans="1:32" x14ac:dyDescent="0.15">
      <c r="A18" s="48"/>
      <c r="B18" s="58" t="s">
        <v>6577</v>
      </c>
      <c r="C18" s="59"/>
      <c r="D18" s="60"/>
      <c r="E18" s="61">
        <v>0</v>
      </c>
      <c r="F18" s="59">
        <v>629.12</v>
      </c>
      <c r="G18" s="60"/>
      <c r="H18" s="61">
        <v>629.12</v>
      </c>
      <c r="I18" s="59"/>
      <c r="J18" s="60"/>
      <c r="K18" s="61">
        <v>0</v>
      </c>
      <c r="L18" s="59"/>
      <c r="M18" s="60"/>
      <c r="N18" s="61">
        <v>0</v>
      </c>
      <c r="O18" s="59"/>
      <c r="P18" s="60"/>
      <c r="Q18" s="61">
        <v>0</v>
      </c>
      <c r="R18" s="59"/>
      <c r="S18" s="60"/>
      <c r="T18" s="61">
        <v>0</v>
      </c>
      <c r="U18" s="59"/>
      <c r="V18" s="60"/>
      <c r="W18" s="61">
        <v>0</v>
      </c>
      <c r="X18" s="59"/>
      <c r="Y18" s="60"/>
      <c r="Z18" s="61">
        <v>0</v>
      </c>
      <c r="AA18" s="59"/>
      <c r="AB18" s="60"/>
      <c r="AC18" s="61">
        <v>0</v>
      </c>
      <c r="AD18" s="59">
        <v>629.12</v>
      </c>
      <c r="AE18" s="59"/>
      <c r="AF18" s="62">
        <v>629.12</v>
      </c>
    </row>
    <row r="19" spans="1:32" x14ac:dyDescent="0.15">
      <c r="A19" s="48"/>
      <c r="B19" s="58" t="s">
        <v>6578</v>
      </c>
      <c r="C19" s="59"/>
      <c r="D19" s="60"/>
      <c r="E19" s="61">
        <v>0</v>
      </c>
      <c r="F19" s="59">
        <v>2127.9899999999998</v>
      </c>
      <c r="G19" s="60"/>
      <c r="H19" s="61">
        <v>2127.9899999999998</v>
      </c>
      <c r="I19" s="59"/>
      <c r="J19" s="60"/>
      <c r="K19" s="61">
        <v>0</v>
      </c>
      <c r="L19" s="59"/>
      <c r="M19" s="60"/>
      <c r="N19" s="61">
        <v>0</v>
      </c>
      <c r="O19" s="59"/>
      <c r="P19" s="60"/>
      <c r="Q19" s="61">
        <v>0</v>
      </c>
      <c r="R19" s="59"/>
      <c r="S19" s="60"/>
      <c r="T19" s="61">
        <v>0</v>
      </c>
      <c r="U19" s="59"/>
      <c r="V19" s="60"/>
      <c r="W19" s="61">
        <v>0</v>
      </c>
      <c r="X19" s="59"/>
      <c r="Y19" s="60"/>
      <c r="Z19" s="61">
        <v>0</v>
      </c>
      <c r="AA19" s="59">
        <v>535.26</v>
      </c>
      <c r="AB19" s="60"/>
      <c r="AC19" s="61">
        <v>535.26</v>
      </c>
      <c r="AD19" s="59">
        <v>2663.25</v>
      </c>
      <c r="AE19" s="59"/>
      <c r="AF19" s="62">
        <v>2663.25</v>
      </c>
    </row>
    <row r="20" spans="1:32" x14ac:dyDescent="0.15">
      <c r="A20" s="48"/>
      <c r="B20" s="58" t="s">
        <v>6579</v>
      </c>
      <c r="C20" s="59"/>
      <c r="D20" s="60"/>
      <c r="E20" s="61">
        <v>0</v>
      </c>
      <c r="F20" s="59">
        <v>631.34</v>
      </c>
      <c r="G20" s="60"/>
      <c r="H20" s="61">
        <v>631.34</v>
      </c>
      <c r="I20" s="59"/>
      <c r="J20" s="60"/>
      <c r="K20" s="61">
        <v>0</v>
      </c>
      <c r="L20" s="59"/>
      <c r="M20" s="60"/>
      <c r="N20" s="61">
        <v>0</v>
      </c>
      <c r="O20" s="59"/>
      <c r="P20" s="60"/>
      <c r="Q20" s="61">
        <v>0</v>
      </c>
      <c r="R20" s="59"/>
      <c r="S20" s="60"/>
      <c r="T20" s="61">
        <v>0</v>
      </c>
      <c r="U20" s="59"/>
      <c r="V20" s="60"/>
      <c r="W20" s="61">
        <v>0</v>
      </c>
      <c r="X20" s="59"/>
      <c r="Y20" s="60"/>
      <c r="Z20" s="61">
        <v>0</v>
      </c>
      <c r="AA20" s="59"/>
      <c r="AB20" s="60"/>
      <c r="AC20" s="61">
        <v>0</v>
      </c>
      <c r="AD20" s="59">
        <v>631.34</v>
      </c>
      <c r="AE20" s="59"/>
      <c r="AF20" s="62">
        <v>631.34</v>
      </c>
    </row>
    <row r="21" spans="1:32" x14ac:dyDescent="0.15">
      <c r="A21" s="48"/>
      <c r="B21" s="58" t="s">
        <v>6580</v>
      </c>
      <c r="C21" s="59"/>
      <c r="D21" s="60"/>
      <c r="E21" s="61">
        <v>0</v>
      </c>
      <c r="F21" s="59">
        <v>601.72</v>
      </c>
      <c r="G21" s="60"/>
      <c r="H21" s="61">
        <v>601.72</v>
      </c>
      <c r="I21" s="59"/>
      <c r="J21" s="60"/>
      <c r="K21" s="61">
        <v>0</v>
      </c>
      <c r="L21" s="59"/>
      <c r="M21" s="60"/>
      <c r="N21" s="61">
        <v>0</v>
      </c>
      <c r="O21" s="59"/>
      <c r="P21" s="60"/>
      <c r="Q21" s="61">
        <v>0</v>
      </c>
      <c r="R21" s="59"/>
      <c r="S21" s="60"/>
      <c r="T21" s="61">
        <v>0</v>
      </c>
      <c r="U21" s="59"/>
      <c r="V21" s="60"/>
      <c r="W21" s="61">
        <v>0</v>
      </c>
      <c r="X21" s="59"/>
      <c r="Y21" s="60"/>
      <c r="Z21" s="61">
        <v>0</v>
      </c>
      <c r="AA21" s="59"/>
      <c r="AB21" s="60"/>
      <c r="AC21" s="61">
        <v>0</v>
      </c>
      <c r="AD21" s="59">
        <v>601.72</v>
      </c>
      <c r="AE21" s="59"/>
      <c r="AF21" s="62">
        <v>601.72</v>
      </c>
    </row>
    <row r="22" spans="1:32" x14ac:dyDescent="0.15">
      <c r="A22" s="48"/>
      <c r="B22" s="58" t="s">
        <v>6581</v>
      </c>
      <c r="C22" s="59"/>
      <c r="D22" s="60"/>
      <c r="E22" s="61">
        <v>0</v>
      </c>
      <c r="F22" s="59"/>
      <c r="G22" s="60">
        <v>1493.56</v>
      </c>
      <c r="H22" s="61">
        <v>-1493.56</v>
      </c>
      <c r="I22" s="59"/>
      <c r="J22" s="60"/>
      <c r="K22" s="61">
        <v>0</v>
      </c>
      <c r="L22" s="59"/>
      <c r="M22" s="60"/>
      <c r="N22" s="61">
        <v>0</v>
      </c>
      <c r="O22" s="59"/>
      <c r="P22" s="60"/>
      <c r="Q22" s="61">
        <v>0</v>
      </c>
      <c r="R22" s="59"/>
      <c r="S22" s="60"/>
      <c r="T22" s="61">
        <v>0</v>
      </c>
      <c r="U22" s="59"/>
      <c r="V22" s="60"/>
      <c r="W22" s="61">
        <v>0</v>
      </c>
      <c r="X22" s="59"/>
      <c r="Y22" s="60"/>
      <c r="Z22" s="61">
        <v>0</v>
      </c>
      <c r="AA22" s="59"/>
      <c r="AB22" s="60"/>
      <c r="AC22" s="61">
        <v>0</v>
      </c>
      <c r="AD22" s="59"/>
      <c r="AE22" s="59">
        <v>1493.56</v>
      </c>
      <c r="AF22" s="62">
        <v>-1493.56</v>
      </c>
    </row>
    <row r="23" spans="1:32" x14ac:dyDescent="0.15">
      <c r="A23" s="48"/>
      <c r="B23" s="58" t="s">
        <v>6582</v>
      </c>
      <c r="C23" s="59"/>
      <c r="D23" s="60">
        <v>9700</v>
      </c>
      <c r="E23" s="61">
        <v>-9700</v>
      </c>
      <c r="F23" s="59"/>
      <c r="G23" s="60"/>
      <c r="H23" s="61">
        <v>0</v>
      </c>
      <c r="I23" s="59"/>
      <c r="J23" s="60"/>
      <c r="K23" s="61">
        <v>0</v>
      </c>
      <c r="L23" s="59"/>
      <c r="M23" s="60"/>
      <c r="N23" s="61">
        <v>0</v>
      </c>
      <c r="O23" s="59"/>
      <c r="P23" s="60"/>
      <c r="Q23" s="61">
        <v>0</v>
      </c>
      <c r="R23" s="59"/>
      <c r="S23" s="60"/>
      <c r="T23" s="61">
        <v>0</v>
      </c>
      <c r="U23" s="59"/>
      <c r="V23" s="60"/>
      <c r="W23" s="61">
        <v>0</v>
      </c>
      <c r="X23" s="59"/>
      <c r="Y23" s="60"/>
      <c r="Z23" s="61">
        <v>0</v>
      </c>
      <c r="AA23" s="59"/>
      <c r="AB23" s="60"/>
      <c r="AC23" s="61">
        <v>0</v>
      </c>
      <c r="AD23" s="59"/>
      <c r="AE23" s="59">
        <v>9700</v>
      </c>
      <c r="AF23" s="62">
        <v>-9700</v>
      </c>
    </row>
    <row r="24" spans="1:32" x14ac:dyDescent="0.15">
      <c r="A24" s="48"/>
      <c r="B24" s="58" t="s">
        <v>6583</v>
      </c>
      <c r="C24" s="59">
        <v>179.66</v>
      </c>
      <c r="D24" s="60"/>
      <c r="E24" s="61">
        <v>179.66</v>
      </c>
      <c r="F24" s="59"/>
      <c r="G24" s="60">
        <v>179.66</v>
      </c>
      <c r="H24" s="61">
        <v>-179.66</v>
      </c>
      <c r="I24" s="59"/>
      <c r="J24" s="60"/>
      <c r="K24" s="61">
        <v>0</v>
      </c>
      <c r="L24" s="59"/>
      <c r="M24" s="60"/>
      <c r="N24" s="61">
        <v>0</v>
      </c>
      <c r="O24" s="59"/>
      <c r="P24" s="60"/>
      <c r="Q24" s="61">
        <v>0</v>
      </c>
      <c r="R24" s="59"/>
      <c r="S24" s="60"/>
      <c r="T24" s="61">
        <v>0</v>
      </c>
      <c r="U24" s="59"/>
      <c r="V24" s="60"/>
      <c r="W24" s="61">
        <v>0</v>
      </c>
      <c r="X24" s="59"/>
      <c r="Y24" s="60"/>
      <c r="Z24" s="61">
        <v>0</v>
      </c>
      <c r="AA24" s="59"/>
      <c r="AB24" s="60"/>
      <c r="AC24" s="61">
        <v>0</v>
      </c>
      <c r="AD24" s="59">
        <v>179.66</v>
      </c>
      <c r="AE24" s="59">
        <v>179.66</v>
      </c>
      <c r="AF24" s="62">
        <v>0</v>
      </c>
    </row>
    <row r="25" spans="1:32" x14ac:dyDescent="0.15">
      <c r="A25" s="45" t="s">
        <v>6584</v>
      </c>
      <c r="B25" s="46"/>
      <c r="C25" s="54">
        <v>799.81</v>
      </c>
      <c r="D25" s="55">
        <v>9879.66</v>
      </c>
      <c r="E25" s="56">
        <v>-9079.85</v>
      </c>
      <c r="F25" s="54">
        <v>73768.78</v>
      </c>
      <c r="G25" s="55">
        <v>20545.760000000002</v>
      </c>
      <c r="H25" s="56">
        <v>53223.02</v>
      </c>
      <c r="I25" s="54">
        <v>11986.3</v>
      </c>
      <c r="J25" s="55">
        <v>2771.77</v>
      </c>
      <c r="K25" s="56">
        <v>9214.5299999999988</v>
      </c>
      <c r="L25" s="54"/>
      <c r="M25" s="55"/>
      <c r="N25" s="56">
        <v>0</v>
      </c>
      <c r="O25" s="54">
        <v>121988.93000000001</v>
      </c>
      <c r="P25" s="55">
        <v>27933.52</v>
      </c>
      <c r="Q25" s="56">
        <v>94055.41</v>
      </c>
      <c r="R25" s="54"/>
      <c r="S25" s="55"/>
      <c r="T25" s="56">
        <v>0</v>
      </c>
      <c r="U25" s="54"/>
      <c r="V25" s="55"/>
      <c r="W25" s="56">
        <v>0</v>
      </c>
      <c r="X25" s="54">
        <v>102323.98000000001</v>
      </c>
      <c r="Y25" s="55">
        <v>24341.86</v>
      </c>
      <c r="Z25" s="56">
        <v>77982.12000000001</v>
      </c>
      <c r="AA25" s="54">
        <v>42691.490000000005</v>
      </c>
      <c r="AB25" s="55">
        <v>10610.24</v>
      </c>
      <c r="AC25" s="56">
        <v>32081.250000000007</v>
      </c>
      <c r="AD25" s="54">
        <v>353559.29000000004</v>
      </c>
      <c r="AE25" s="54">
        <v>96082.810000000012</v>
      </c>
      <c r="AF25" s="57">
        <v>257476.48000000004</v>
      </c>
    </row>
    <row r="26" spans="1:32" x14ac:dyDescent="0.15">
      <c r="A26" s="53">
        <v>42826</v>
      </c>
      <c r="B26" s="45" t="s">
        <v>6585</v>
      </c>
      <c r="C26" s="54"/>
      <c r="D26" s="55"/>
      <c r="E26" s="56">
        <v>0</v>
      </c>
      <c r="F26" s="54"/>
      <c r="G26" s="55">
        <v>21818.91</v>
      </c>
      <c r="H26" s="56">
        <v>-21818.91</v>
      </c>
      <c r="I26" s="54"/>
      <c r="J26" s="55">
        <v>4003.23</v>
      </c>
      <c r="K26" s="56">
        <v>-4003.23</v>
      </c>
      <c r="L26" s="54"/>
      <c r="M26" s="55"/>
      <c r="N26" s="56">
        <v>0</v>
      </c>
      <c r="O26" s="54"/>
      <c r="P26" s="55">
        <v>41119.800000000003</v>
      </c>
      <c r="Q26" s="56">
        <v>-41119.800000000003</v>
      </c>
      <c r="R26" s="54"/>
      <c r="S26" s="55"/>
      <c r="T26" s="56">
        <v>0</v>
      </c>
      <c r="U26" s="54"/>
      <c r="V26" s="55"/>
      <c r="W26" s="56">
        <v>0</v>
      </c>
      <c r="X26" s="54"/>
      <c r="Y26" s="55">
        <v>33612.93</v>
      </c>
      <c r="Z26" s="56">
        <v>-33612.93</v>
      </c>
      <c r="AA26" s="54"/>
      <c r="AB26" s="55">
        <v>13360.87</v>
      </c>
      <c r="AC26" s="56">
        <v>-13360.87</v>
      </c>
      <c r="AD26" s="54"/>
      <c r="AE26" s="54">
        <v>113915.73999999999</v>
      </c>
      <c r="AF26" s="57">
        <v>-113915.73999999999</v>
      </c>
    </row>
    <row r="27" spans="1:32" x14ac:dyDescent="0.15">
      <c r="A27" s="45" t="s">
        <v>6586</v>
      </c>
      <c r="B27" s="46"/>
      <c r="C27" s="54"/>
      <c r="D27" s="55"/>
      <c r="E27" s="56">
        <v>0</v>
      </c>
      <c r="F27" s="54"/>
      <c r="G27" s="55">
        <v>21818.91</v>
      </c>
      <c r="H27" s="56">
        <v>-21818.91</v>
      </c>
      <c r="I27" s="54"/>
      <c r="J27" s="55">
        <v>4003.23</v>
      </c>
      <c r="K27" s="56">
        <v>-4003.23</v>
      </c>
      <c r="L27" s="54"/>
      <c r="M27" s="55"/>
      <c r="N27" s="56">
        <v>0</v>
      </c>
      <c r="O27" s="54"/>
      <c r="P27" s="55">
        <v>41119.800000000003</v>
      </c>
      <c r="Q27" s="56">
        <v>-41119.800000000003</v>
      </c>
      <c r="R27" s="54"/>
      <c r="S27" s="55"/>
      <c r="T27" s="56">
        <v>0</v>
      </c>
      <c r="U27" s="54"/>
      <c r="V27" s="55"/>
      <c r="W27" s="56">
        <v>0</v>
      </c>
      <c r="X27" s="54"/>
      <c r="Y27" s="55">
        <v>33612.93</v>
      </c>
      <c r="Z27" s="56">
        <v>-33612.93</v>
      </c>
      <c r="AA27" s="54"/>
      <c r="AB27" s="55">
        <v>13360.87</v>
      </c>
      <c r="AC27" s="56">
        <v>-13360.87</v>
      </c>
      <c r="AD27" s="54"/>
      <c r="AE27" s="54">
        <v>113915.73999999999</v>
      </c>
      <c r="AF27" s="57">
        <v>-113915.73999999999</v>
      </c>
    </row>
    <row r="28" spans="1:32" x14ac:dyDescent="0.15">
      <c r="A28" s="53">
        <v>42855</v>
      </c>
      <c r="B28" s="45" t="s">
        <v>6587</v>
      </c>
      <c r="C28" s="54"/>
      <c r="D28" s="55"/>
      <c r="E28" s="56">
        <v>0</v>
      </c>
      <c r="F28" s="54">
        <v>21739.29</v>
      </c>
      <c r="G28" s="55"/>
      <c r="H28" s="56">
        <v>21739.29</v>
      </c>
      <c r="I28" s="54">
        <v>4017.49</v>
      </c>
      <c r="J28" s="55"/>
      <c r="K28" s="56">
        <v>4017.49</v>
      </c>
      <c r="L28" s="54"/>
      <c r="M28" s="55"/>
      <c r="N28" s="56">
        <v>0</v>
      </c>
      <c r="O28" s="54">
        <v>38705.75</v>
      </c>
      <c r="P28" s="55"/>
      <c r="Q28" s="56">
        <v>38705.75</v>
      </c>
      <c r="R28" s="54"/>
      <c r="S28" s="55"/>
      <c r="T28" s="56">
        <v>0</v>
      </c>
      <c r="U28" s="54"/>
      <c r="V28" s="55"/>
      <c r="W28" s="56">
        <v>0</v>
      </c>
      <c r="X28" s="54">
        <v>32710.68</v>
      </c>
      <c r="Y28" s="55"/>
      <c r="Z28" s="56">
        <v>32710.68</v>
      </c>
      <c r="AA28" s="54">
        <v>13449.36</v>
      </c>
      <c r="AB28" s="55"/>
      <c r="AC28" s="56">
        <v>13449.36</v>
      </c>
      <c r="AD28" s="54">
        <v>110622.56999999999</v>
      </c>
      <c r="AE28" s="54"/>
      <c r="AF28" s="57">
        <v>110622.56999999999</v>
      </c>
    </row>
    <row r="29" spans="1:32" x14ac:dyDescent="0.15">
      <c r="A29" s="48"/>
      <c r="B29" s="58" t="s">
        <v>6588</v>
      </c>
      <c r="C29" s="59"/>
      <c r="D29" s="60"/>
      <c r="E29" s="61">
        <v>0</v>
      </c>
      <c r="F29" s="59">
        <v>43510.34</v>
      </c>
      <c r="G29" s="60"/>
      <c r="H29" s="61">
        <v>43510.34</v>
      </c>
      <c r="I29" s="59">
        <v>8024.42</v>
      </c>
      <c r="J29" s="60"/>
      <c r="K29" s="61">
        <v>8024.42</v>
      </c>
      <c r="L29" s="59"/>
      <c r="M29" s="60"/>
      <c r="N29" s="61">
        <v>0</v>
      </c>
      <c r="O29" s="59">
        <v>79050.490000000005</v>
      </c>
      <c r="P29" s="60"/>
      <c r="Q29" s="61">
        <v>79050.490000000005</v>
      </c>
      <c r="R29" s="59"/>
      <c r="S29" s="60"/>
      <c r="T29" s="61">
        <v>0</v>
      </c>
      <c r="U29" s="59"/>
      <c r="V29" s="60"/>
      <c r="W29" s="61">
        <v>0</v>
      </c>
      <c r="X29" s="59">
        <v>67436.460000000006</v>
      </c>
      <c r="Y29" s="60"/>
      <c r="Z29" s="61">
        <v>67436.460000000006</v>
      </c>
      <c r="AA29" s="59">
        <v>26810.48</v>
      </c>
      <c r="AB29" s="60"/>
      <c r="AC29" s="61">
        <v>26810.48</v>
      </c>
      <c r="AD29" s="59">
        <v>224832.19000000003</v>
      </c>
      <c r="AE29" s="59"/>
      <c r="AF29" s="62">
        <v>224832.19000000003</v>
      </c>
    </row>
    <row r="30" spans="1:32" x14ac:dyDescent="0.15">
      <c r="A30" s="48"/>
      <c r="B30" s="58" t="s">
        <v>6589</v>
      </c>
      <c r="C30" s="59"/>
      <c r="D30" s="60"/>
      <c r="E30" s="61">
        <v>0</v>
      </c>
      <c r="F30" s="59">
        <v>180</v>
      </c>
      <c r="G30" s="60"/>
      <c r="H30" s="61">
        <v>180</v>
      </c>
      <c r="I30" s="59"/>
      <c r="J30" s="60"/>
      <c r="K30" s="61">
        <v>0</v>
      </c>
      <c r="L30" s="59"/>
      <c r="M30" s="60"/>
      <c r="N30" s="61">
        <v>0</v>
      </c>
      <c r="O30" s="59"/>
      <c r="P30" s="60"/>
      <c r="Q30" s="61">
        <v>0</v>
      </c>
      <c r="R30" s="59"/>
      <c r="S30" s="60"/>
      <c r="T30" s="61">
        <v>0</v>
      </c>
      <c r="U30" s="59"/>
      <c r="V30" s="60"/>
      <c r="W30" s="61">
        <v>0</v>
      </c>
      <c r="X30" s="59"/>
      <c r="Y30" s="60"/>
      <c r="Z30" s="61">
        <v>0</v>
      </c>
      <c r="AA30" s="59"/>
      <c r="AB30" s="60"/>
      <c r="AC30" s="61">
        <v>0</v>
      </c>
      <c r="AD30" s="59">
        <v>180</v>
      </c>
      <c r="AE30" s="59"/>
      <c r="AF30" s="62">
        <v>180</v>
      </c>
    </row>
    <row r="31" spans="1:32" x14ac:dyDescent="0.15">
      <c r="A31" s="48"/>
      <c r="B31" s="58" t="s">
        <v>6590</v>
      </c>
      <c r="C31" s="59"/>
      <c r="D31" s="60"/>
      <c r="E31" s="61">
        <v>0</v>
      </c>
      <c r="F31" s="59">
        <v>854.59</v>
      </c>
      <c r="G31" s="60"/>
      <c r="H31" s="61">
        <v>854.59</v>
      </c>
      <c r="I31" s="59"/>
      <c r="J31" s="60"/>
      <c r="K31" s="61">
        <v>0</v>
      </c>
      <c r="L31" s="59"/>
      <c r="M31" s="60"/>
      <c r="N31" s="61">
        <v>0</v>
      </c>
      <c r="O31" s="59"/>
      <c r="P31" s="60"/>
      <c r="Q31" s="61">
        <v>0</v>
      </c>
      <c r="R31" s="59"/>
      <c r="S31" s="60"/>
      <c r="T31" s="61">
        <v>0</v>
      </c>
      <c r="U31" s="59"/>
      <c r="V31" s="60"/>
      <c r="W31" s="61">
        <v>0</v>
      </c>
      <c r="X31" s="59"/>
      <c r="Y31" s="60"/>
      <c r="Z31" s="61">
        <v>0</v>
      </c>
      <c r="AA31" s="59">
        <v>466.14</v>
      </c>
      <c r="AB31" s="60"/>
      <c r="AC31" s="61">
        <v>466.14</v>
      </c>
      <c r="AD31" s="59">
        <v>1320.73</v>
      </c>
      <c r="AE31" s="59"/>
      <c r="AF31" s="62">
        <v>1320.73</v>
      </c>
    </row>
    <row r="32" spans="1:32" x14ac:dyDescent="0.15">
      <c r="A32" s="48"/>
      <c r="B32" s="58" t="s">
        <v>6591</v>
      </c>
      <c r="C32" s="59"/>
      <c r="D32" s="60"/>
      <c r="E32" s="61">
        <v>0</v>
      </c>
      <c r="F32" s="59">
        <v>1906.06</v>
      </c>
      <c r="G32" s="60"/>
      <c r="H32" s="61">
        <v>1906.06</v>
      </c>
      <c r="I32" s="59"/>
      <c r="J32" s="60"/>
      <c r="K32" s="61">
        <v>0</v>
      </c>
      <c r="L32" s="59"/>
      <c r="M32" s="60"/>
      <c r="N32" s="61">
        <v>0</v>
      </c>
      <c r="O32" s="59"/>
      <c r="P32" s="60"/>
      <c r="Q32" s="61">
        <v>0</v>
      </c>
      <c r="R32" s="59"/>
      <c r="S32" s="60"/>
      <c r="T32" s="61">
        <v>0</v>
      </c>
      <c r="U32" s="59"/>
      <c r="V32" s="60"/>
      <c r="W32" s="61">
        <v>0</v>
      </c>
      <c r="X32" s="59"/>
      <c r="Y32" s="60"/>
      <c r="Z32" s="61">
        <v>0</v>
      </c>
      <c r="AA32" s="59">
        <v>430.82</v>
      </c>
      <c r="AB32" s="60"/>
      <c r="AC32" s="61">
        <v>430.82</v>
      </c>
      <c r="AD32" s="59">
        <v>2336.88</v>
      </c>
      <c r="AE32" s="59"/>
      <c r="AF32" s="62">
        <v>2336.88</v>
      </c>
    </row>
    <row r="33" spans="1:32" x14ac:dyDescent="0.15">
      <c r="A33" s="48"/>
      <c r="B33" s="58" t="s">
        <v>6592</v>
      </c>
      <c r="C33" s="59"/>
      <c r="D33" s="60"/>
      <c r="E33" s="61">
        <v>0</v>
      </c>
      <c r="F33" s="59">
        <v>623.08000000000004</v>
      </c>
      <c r="G33" s="60"/>
      <c r="H33" s="61">
        <v>623.08000000000004</v>
      </c>
      <c r="I33" s="59"/>
      <c r="J33" s="60"/>
      <c r="K33" s="61">
        <v>0</v>
      </c>
      <c r="L33" s="59"/>
      <c r="M33" s="60"/>
      <c r="N33" s="61">
        <v>0</v>
      </c>
      <c r="O33" s="59"/>
      <c r="P33" s="60"/>
      <c r="Q33" s="61">
        <v>0</v>
      </c>
      <c r="R33" s="59"/>
      <c r="S33" s="60"/>
      <c r="T33" s="61">
        <v>0</v>
      </c>
      <c r="U33" s="59"/>
      <c r="V33" s="60"/>
      <c r="W33" s="61">
        <v>0</v>
      </c>
      <c r="X33" s="59"/>
      <c r="Y33" s="60"/>
      <c r="Z33" s="61">
        <v>0</v>
      </c>
      <c r="AA33" s="59"/>
      <c r="AB33" s="60"/>
      <c r="AC33" s="61">
        <v>0</v>
      </c>
      <c r="AD33" s="59">
        <v>623.08000000000004</v>
      </c>
      <c r="AE33" s="59"/>
      <c r="AF33" s="62">
        <v>623.08000000000004</v>
      </c>
    </row>
    <row r="34" spans="1:32" x14ac:dyDescent="0.15">
      <c r="A34" s="48"/>
      <c r="B34" s="58" t="s">
        <v>6593</v>
      </c>
      <c r="C34" s="59"/>
      <c r="D34" s="60"/>
      <c r="E34" s="61">
        <v>0</v>
      </c>
      <c r="F34" s="59"/>
      <c r="G34" s="60">
        <v>143.72999999999999</v>
      </c>
      <c r="H34" s="61">
        <v>-143.72999999999999</v>
      </c>
      <c r="I34" s="59"/>
      <c r="J34" s="60"/>
      <c r="K34" s="61">
        <v>0</v>
      </c>
      <c r="L34" s="59"/>
      <c r="M34" s="60"/>
      <c r="N34" s="61">
        <v>0</v>
      </c>
      <c r="O34" s="59"/>
      <c r="P34" s="60"/>
      <c r="Q34" s="61">
        <v>0</v>
      </c>
      <c r="R34" s="59"/>
      <c r="S34" s="60"/>
      <c r="T34" s="61">
        <v>0</v>
      </c>
      <c r="U34" s="59"/>
      <c r="V34" s="60"/>
      <c r="W34" s="61">
        <v>0</v>
      </c>
      <c r="X34" s="59"/>
      <c r="Y34" s="60"/>
      <c r="Z34" s="61">
        <v>0</v>
      </c>
      <c r="AA34" s="59"/>
      <c r="AB34" s="60"/>
      <c r="AC34" s="61">
        <v>0</v>
      </c>
      <c r="AD34" s="59"/>
      <c r="AE34" s="59">
        <v>143.72999999999999</v>
      </c>
      <c r="AF34" s="62">
        <v>-143.72999999999999</v>
      </c>
    </row>
    <row r="35" spans="1:32" x14ac:dyDescent="0.15">
      <c r="A35" s="48"/>
      <c r="B35" s="58" t="s">
        <v>6594</v>
      </c>
      <c r="C35" s="59"/>
      <c r="D35" s="60"/>
      <c r="E35" s="61">
        <v>0</v>
      </c>
      <c r="F35" s="59">
        <v>539.26</v>
      </c>
      <c r="G35" s="60"/>
      <c r="H35" s="61">
        <v>539.26</v>
      </c>
      <c r="I35" s="59"/>
      <c r="J35" s="60"/>
      <c r="K35" s="61">
        <v>0</v>
      </c>
      <c r="L35" s="59"/>
      <c r="M35" s="60"/>
      <c r="N35" s="61">
        <v>0</v>
      </c>
      <c r="O35" s="59"/>
      <c r="P35" s="60"/>
      <c r="Q35" s="61">
        <v>0</v>
      </c>
      <c r="R35" s="59"/>
      <c r="S35" s="60"/>
      <c r="T35" s="61">
        <v>0</v>
      </c>
      <c r="U35" s="59"/>
      <c r="V35" s="60"/>
      <c r="W35" s="61">
        <v>0</v>
      </c>
      <c r="X35" s="59"/>
      <c r="Y35" s="60"/>
      <c r="Z35" s="61">
        <v>0</v>
      </c>
      <c r="AA35" s="59"/>
      <c r="AB35" s="60"/>
      <c r="AC35" s="61">
        <v>0</v>
      </c>
      <c r="AD35" s="59">
        <v>539.26</v>
      </c>
      <c r="AE35" s="59"/>
      <c r="AF35" s="62">
        <v>539.26</v>
      </c>
    </row>
    <row r="36" spans="1:32" x14ac:dyDescent="0.15">
      <c r="A36" s="48"/>
      <c r="B36" s="58" t="s">
        <v>6595</v>
      </c>
      <c r="C36" s="59"/>
      <c r="D36" s="60"/>
      <c r="E36" s="61">
        <v>0</v>
      </c>
      <c r="F36" s="59">
        <v>2678.52</v>
      </c>
      <c r="G36" s="60"/>
      <c r="H36" s="61">
        <v>2678.52</v>
      </c>
      <c r="I36" s="59"/>
      <c r="J36" s="60"/>
      <c r="K36" s="61">
        <v>0</v>
      </c>
      <c r="L36" s="59"/>
      <c r="M36" s="60"/>
      <c r="N36" s="61">
        <v>0</v>
      </c>
      <c r="O36" s="59"/>
      <c r="P36" s="60"/>
      <c r="Q36" s="61">
        <v>0</v>
      </c>
      <c r="R36" s="59"/>
      <c r="S36" s="60"/>
      <c r="T36" s="61">
        <v>0</v>
      </c>
      <c r="U36" s="59"/>
      <c r="V36" s="60"/>
      <c r="W36" s="61">
        <v>0</v>
      </c>
      <c r="X36" s="59"/>
      <c r="Y36" s="60"/>
      <c r="Z36" s="61">
        <v>0</v>
      </c>
      <c r="AA36" s="59">
        <v>566.61</v>
      </c>
      <c r="AB36" s="60"/>
      <c r="AC36" s="61">
        <v>566.61</v>
      </c>
      <c r="AD36" s="59">
        <v>3245.13</v>
      </c>
      <c r="AE36" s="59"/>
      <c r="AF36" s="62">
        <v>3245.13</v>
      </c>
    </row>
    <row r="37" spans="1:32" x14ac:dyDescent="0.15">
      <c r="A37" s="48"/>
      <c r="B37" s="58" t="s">
        <v>6596</v>
      </c>
      <c r="C37" s="59"/>
      <c r="D37" s="60"/>
      <c r="E37" s="61">
        <v>0</v>
      </c>
      <c r="F37" s="59"/>
      <c r="G37" s="60">
        <v>1200.3499999999999</v>
      </c>
      <c r="H37" s="61">
        <v>-1200.3499999999999</v>
      </c>
      <c r="I37" s="59"/>
      <c r="J37" s="60"/>
      <c r="K37" s="61">
        <v>0</v>
      </c>
      <c r="L37" s="59"/>
      <c r="M37" s="60"/>
      <c r="N37" s="61">
        <v>0</v>
      </c>
      <c r="O37" s="59"/>
      <c r="P37" s="60"/>
      <c r="Q37" s="61">
        <v>0</v>
      </c>
      <c r="R37" s="59"/>
      <c r="S37" s="60"/>
      <c r="T37" s="61">
        <v>0</v>
      </c>
      <c r="U37" s="59"/>
      <c r="V37" s="60"/>
      <c r="W37" s="61">
        <v>0</v>
      </c>
      <c r="X37" s="59"/>
      <c r="Y37" s="60"/>
      <c r="Z37" s="61">
        <v>0</v>
      </c>
      <c r="AA37" s="59"/>
      <c r="AB37" s="60"/>
      <c r="AC37" s="61">
        <v>0</v>
      </c>
      <c r="AD37" s="59"/>
      <c r="AE37" s="59">
        <v>1200.3499999999999</v>
      </c>
      <c r="AF37" s="62">
        <v>-1200.3499999999999</v>
      </c>
    </row>
    <row r="38" spans="1:32" x14ac:dyDescent="0.15">
      <c r="A38" s="48"/>
      <c r="B38" s="58" t="s">
        <v>6597</v>
      </c>
      <c r="C38" s="59"/>
      <c r="D38" s="60"/>
      <c r="E38" s="61">
        <v>0</v>
      </c>
      <c r="F38" s="59">
        <v>548.99</v>
      </c>
      <c r="G38" s="60"/>
      <c r="H38" s="61">
        <v>548.99</v>
      </c>
      <c r="I38" s="59"/>
      <c r="J38" s="60"/>
      <c r="K38" s="61">
        <v>0</v>
      </c>
      <c r="L38" s="59"/>
      <c r="M38" s="60"/>
      <c r="N38" s="61">
        <v>0</v>
      </c>
      <c r="O38" s="59"/>
      <c r="P38" s="60"/>
      <c r="Q38" s="61">
        <v>0</v>
      </c>
      <c r="R38" s="59"/>
      <c r="S38" s="60"/>
      <c r="T38" s="61">
        <v>0</v>
      </c>
      <c r="U38" s="59"/>
      <c r="V38" s="60"/>
      <c r="W38" s="61">
        <v>0</v>
      </c>
      <c r="X38" s="59"/>
      <c r="Y38" s="60"/>
      <c r="Z38" s="61">
        <v>0</v>
      </c>
      <c r="AA38" s="59"/>
      <c r="AB38" s="60"/>
      <c r="AC38" s="61">
        <v>0</v>
      </c>
      <c r="AD38" s="59">
        <v>548.99</v>
      </c>
      <c r="AE38" s="59"/>
      <c r="AF38" s="62">
        <v>548.99</v>
      </c>
    </row>
    <row r="39" spans="1:32" x14ac:dyDescent="0.15">
      <c r="A39" s="48"/>
      <c r="B39" s="58" t="s">
        <v>6598</v>
      </c>
      <c r="C39" s="59"/>
      <c r="D39" s="60"/>
      <c r="E39" s="61">
        <v>0</v>
      </c>
      <c r="F39" s="59">
        <v>523.24</v>
      </c>
      <c r="G39" s="60"/>
      <c r="H39" s="61">
        <v>523.24</v>
      </c>
      <c r="I39" s="59"/>
      <c r="J39" s="60"/>
      <c r="K39" s="61">
        <v>0</v>
      </c>
      <c r="L39" s="59"/>
      <c r="M39" s="60"/>
      <c r="N39" s="61">
        <v>0</v>
      </c>
      <c r="O39" s="59"/>
      <c r="P39" s="60"/>
      <c r="Q39" s="61">
        <v>0</v>
      </c>
      <c r="R39" s="59"/>
      <c r="S39" s="60"/>
      <c r="T39" s="61">
        <v>0</v>
      </c>
      <c r="U39" s="59"/>
      <c r="V39" s="60"/>
      <c r="W39" s="61">
        <v>0</v>
      </c>
      <c r="X39" s="59"/>
      <c r="Y39" s="60"/>
      <c r="Z39" s="61">
        <v>0</v>
      </c>
      <c r="AA39" s="59"/>
      <c r="AB39" s="60"/>
      <c r="AC39" s="61">
        <v>0</v>
      </c>
      <c r="AD39" s="59">
        <v>523.24</v>
      </c>
      <c r="AE39" s="59"/>
      <c r="AF39" s="62">
        <v>523.24</v>
      </c>
    </row>
    <row r="40" spans="1:32" x14ac:dyDescent="0.15">
      <c r="A40" s="45" t="s">
        <v>6599</v>
      </c>
      <c r="B40" s="46"/>
      <c r="C40" s="54"/>
      <c r="D40" s="55"/>
      <c r="E40" s="56">
        <v>0</v>
      </c>
      <c r="F40" s="54">
        <v>73103.37000000001</v>
      </c>
      <c r="G40" s="55">
        <v>1344.08</v>
      </c>
      <c r="H40" s="56">
        <v>71759.290000000008</v>
      </c>
      <c r="I40" s="54">
        <v>12041.91</v>
      </c>
      <c r="J40" s="55"/>
      <c r="K40" s="56">
        <v>12041.91</v>
      </c>
      <c r="L40" s="54"/>
      <c r="M40" s="55"/>
      <c r="N40" s="56">
        <v>0</v>
      </c>
      <c r="O40" s="54">
        <v>117756.24</v>
      </c>
      <c r="P40" s="55"/>
      <c r="Q40" s="56">
        <v>117756.24</v>
      </c>
      <c r="R40" s="54"/>
      <c r="S40" s="55"/>
      <c r="T40" s="56">
        <v>0</v>
      </c>
      <c r="U40" s="54"/>
      <c r="V40" s="55"/>
      <c r="W40" s="56">
        <v>0</v>
      </c>
      <c r="X40" s="54">
        <v>100147.14000000001</v>
      </c>
      <c r="Y40" s="55"/>
      <c r="Z40" s="56">
        <v>100147.14000000001</v>
      </c>
      <c r="AA40" s="54">
        <v>41723.409999999996</v>
      </c>
      <c r="AB40" s="55"/>
      <c r="AC40" s="56">
        <v>41723.409999999996</v>
      </c>
      <c r="AD40" s="54">
        <v>344772.07</v>
      </c>
      <c r="AE40" s="54">
        <v>1344.08</v>
      </c>
      <c r="AF40" s="57">
        <v>343427.99</v>
      </c>
    </row>
    <row r="41" spans="1:32" x14ac:dyDescent="0.15">
      <c r="A41" s="53">
        <v>42856</v>
      </c>
      <c r="B41" s="45" t="s">
        <v>6600</v>
      </c>
      <c r="C41" s="54"/>
      <c r="D41" s="55"/>
      <c r="E41" s="56">
        <v>0</v>
      </c>
      <c r="F41" s="54"/>
      <c r="G41" s="55">
        <v>21739.29</v>
      </c>
      <c r="H41" s="56">
        <v>-21739.29</v>
      </c>
      <c r="I41" s="54"/>
      <c r="J41" s="55">
        <v>4017.49</v>
      </c>
      <c r="K41" s="56">
        <v>-4017.49</v>
      </c>
      <c r="L41" s="54"/>
      <c r="M41" s="55"/>
      <c r="N41" s="56">
        <v>0</v>
      </c>
      <c r="O41" s="54"/>
      <c r="P41" s="55">
        <v>38705.75</v>
      </c>
      <c r="Q41" s="56">
        <v>-38705.75</v>
      </c>
      <c r="R41" s="54"/>
      <c r="S41" s="55"/>
      <c r="T41" s="56">
        <v>0</v>
      </c>
      <c r="U41" s="54"/>
      <c r="V41" s="55"/>
      <c r="W41" s="56">
        <v>0</v>
      </c>
      <c r="X41" s="54"/>
      <c r="Y41" s="55">
        <v>32710.68</v>
      </c>
      <c r="Z41" s="56">
        <v>-32710.68</v>
      </c>
      <c r="AA41" s="54"/>
      <c r="AB41" s="55">
        <v>13449.36</v>
      </c>
      <c r="AC41" s="56">
        <v>-13449.36</v>
      </c>
      <c r="AD41" s="54"/>
      <c r="AE41" s="54">
        <v>110622.56999999999</v>
      </c>
      <c r="AF41" s="57">
        <v>-110622.56999999999</v>
      </c>
    </row>
    <row r="42" spans="1:32" x14ac:dyDescent="0.15">
      <c r="A42" s="48"/>
      <c r="B42" s="58" t="s">
        <v>6601</v>
      </c>
      <c r="C42" s="59"/>
      <c r="D42" s="60"/>
      <c r="E42" s="61">
        <v>0</v>
      </c>
      <c r="F42" s="59"/>
      <c r="G42" s="60">
        <v>961.42</v>
      </c>
      <c r="H42" s="61">
        <v>-961.42</v>
      </c>
      <c r="I42" s="59"/>
      <c r="J42" s="60"/>
      <c r="K42" s="61">
        <v>0</v>
      </c>
      <c r="L42" s="59"/>
      <c r="M42" s="60"/>
      <c r="N42" s="61">
        <v>0</v>
      </c>
      <c r="O42" s="59"/>
      <c r="P42" s="60"/>
      <c r="Q42" s="61">
        <v>0</v>
      </c>
      <c r="R42" s="59"/>
      <c r="S42" s="60"/>
      <c r="T42" s="61">
        <v>0</v>
      </c>
      <c r="U42" s="59"/>
      <c r="V42" s="60"/>
      <c r="W42" s="61">
        <v>0</v>
      </c>
      <c r="X42" s="59"/>
      <c r="Y42" s="60"/>
      <c r="Z42" s="61">
        <v>0</v>
      </c>
      <c r="AA42" s="59"/>
      <c r="AB42" s="60"/>
      <c r="AC42" s="61">
        <v>0</v>
      </c>
      <c r="AD42" s="59"/>
      <c r="AE42" s="59">
        <v>961.42</v>
      </c>
      <c r="AF42" s="62">
        <v>-961.42</v>
      </c>
    </row>
    <row r="43" spans="1:32" x14ac:dyDescent="0.15">
      <c r="A43" s="48"/>
      <c r="B43" s="58" t="s">
        <v>6602</v>
      </c>
      <c r="C43" s="59"/>
      <c r="D43" s="60"/>
      <c r="E43" s="61">
        <v>0</v>
      </c>
      <c r="F43" s="59"/>
      <c r="G43" s="60">
        <v>1270.4000000000001</v>
      </c>
      <c r="H43" s="61">
        <v>-1270.4000000000001</v>
      </c>
      <c r="I43" s="59"/>
      <c r="J43" s="60"/>
      <c r="K43" s="61">
        <v>0</v>
      </c>
      <c r="L43" s="59"/>
      <c r="M43" s="60"/>
      <c r="N43" s="61">
        <v>0</v>
      </c>
      <c r="O43" s="59"/>
      <c r="P43" s="60"/>
      <c r="Q43" s="61">
        <v>0</v>
      </c>
      <c r="R43" s="59"/>
      <c r="S43" s="60"/>
      <c r="T43" s="61">
        <v>0</v>
      </c>
      <c r="U43" s="59"/>
      <c r="V43" s="60"/>
      <c r="W43" s="61">
        <v>0</v>
      </c>
      <c r="X43" s="59"/>
      <c r="Y43" s="60"/>
      <c r="Z43" s="61">
        <v>0</v>
      </c>
      <c r="AA43" s="59"/>
      <c r="AB43" s="60"/>
      <c r="AC43" s="61">
        <v>0</v>
      </c>
      <c r="AD43" s="59"/>
      <c r="AE43" s="59">
        <v>1270.4000000000001</v>
      </c>
      <c r="AF43" s="62">
        <v>-1270.4000000000001</v>
      </c>
    </row>
    <row r="44" spans="1:32" x14ac:dyDescent="0.15">
      <c r="A44" s="48"/>
      <c r="B44" s="58" t="s">
        <v>6603</v>
      </c>
      <c r="C44" s="59"/>
      <c r="D44" s="60"/>
      <c r="E44" s="61">
        <v>0</v>
      </c>
      <c r="F44" s="59"/>
      <c r="G44" s="60">
        <v>1298.75</v>
      </c>
      <c r="H44" s="61">
        <v>-1298.75</v>
      </c>
      <c r="I44" s="59"/>
      <c r="J44" s="60"/>
      <c r="K44" s="61">
        <v>0</v>
      </c>
      <c r="L44" s="59"/>
      <c r="M44" s="60"/>
      <c r="N44" s="61">
        <v>0</v>
      </c>
      <c r="O44" s="59"/>
      <c r="P44" s="60"/>
      <c r="Q44" s="61">
        <v>0</v>
      </c>
      <c r="R44" s="59"/>
      <c r="S44" s="60"/>
      <c r="T44" s="61">
        <v>0</v>
      </c>
      <c r="U44" s="59"/>
      <c r="V44" s="60"/>
      <c r="W44" s="61">
        <v>0</v>
      </c>
      <c r="X44" s="59"/>
      <c r="Y44" s="60"/>
      <c r="Z44" s="61">
        <v>0</v>
      </c>
      <c r="AA44" s="59"/>
      <c r="AB44" s="60"/>
      <c r="AC44" s="61">
        <v>0</v>
      </c>
      <c r="AD44" s="59"/>
      <c r="AE44" s="59">
        <v>1298.75</v>
      </c>
      <c r="AF44" s="62">
        <v>-1298.75</v>
      </c>
    </row>
    <row r="45" spans="1:32" x14ac:dyDescent="0.15">
      <c r="A45" s="45" t="s">
        <v>6604</v>
      </c>
      <c r="B45" s="46"/>
      <c r="C45" s="54"/>
      <c r="D45" s="55"/>
      <c r="E45" s="56">
        <v>0</v>
      </c>
      <c r="F45" s="54"/>
      <c r="G45" s="55">
        <v>25269.86</v>
      </c>
      <c r="H45" s="56">
        <v>-25269.86</v>
      </c>
      <c r="I45" s="54"/>
      <c r="J45" s="55">
        <v>4017.49</v>
      </c>
      <c r="K45" s="56">
        <v>-4017.49</v>
      </c>
      <c r="L45" s="54"/>
      <c r="M45" s="55"/>
      <c r="N45" s="56">
        <v>0</v>
      </c>
      <c r="O45" s="54"/>
      <c r="P45" s="55">
        <v>38705.75</v>
      </c>
      <c r="Q45" s="56">
        <v>-38705.75</v>
      </c>
      <c r="R45" s="54"/>
      <c r="S45" s="55"/>
      <c r="T45" s="56">
        <v>0</v>
      </c>
      <c r="U45" s="54"/>
      <c r="V45" s="55"/>
      <c r="W45" s="56">
        <v>0</v>
      </c>
      <c r="X45" s="54"/>
      <c r="Y45" s="55">
        <v>32710.68</v>
      </c>
      <c r="Z45" s="56">
        <v>-32710.68</v>
      </c>
      <c r="AA45" s="54"/>
      <c r="AB45" s="55">
        <v>13449.36</v>
      </c>
      <c r="AC45" s="56">
        <v>-13449.36</v>
      </c>
      <c r="AD45" s="54"/>
      <c r="AE45" s="54">
        <v>114153.13999999998</v>
      </c>
      <c r="AF45" s="57">
        <v>-114153.13999999998</v>
      </c>
    </row>
    <row r="46" spans="1:32" x14ac:dyDescent="0.15">
      <c r="A46" s="53">
        <v>42886</v>
      </c>
      <c r="B46" s="45" t="s">
        <v>6605</v>
      </c>
      <c r="C46" s="54"/>
      <c r="D46" s="55"/>
      <c r="E46" s="56">
        <v>0</v>
      </c>
      <c r="F46" s="54">
        <v>28689.19</v>
      </c>
      <c r="G46" s="55"/>
      <c r="H46" s="56">
        <v>28689.19</v>
      </c>
      <c r="I46" s="54">
        <v>5452.46</v>
      </c>
      <c r="J46" s="55"/>
      <c r="K46" s="56">
        <v>5452.46</v>
      </c>
      <c r="L46" s="54"/>
      <c r="M46" s="55"/>
      <c r="N46" s="56">
        <v>0</v>
      </c>
      <c r="O46" s="54">
        <v>49286.34</v>
      </c>
      <c r="P46" s="55"/>
      <c r="Q46" s="56">
        <v>49286.34</v>
      </c>
      <c r="R46" s="54"/>
      <c r="S46" s="55"/>
      <c r="T46" s="56">
        <v>0</v>
      </c>
      <c r="U46" s="54"/>
      <c r="V46" s="55"/>
      <c r="W46" s="56">
        <v>0</v>
      </c>
      <c r="X46" s="54">
        <v>47129.08</v>
      </c>
      <c r="Y46" s="55"/>
      <c r="Z46" s="56">
        <v>47129.08</v>
      </c>
      <c r="AA46" s="54">
        <v>19715.189999999999</v>
      </c>
      <c r="AB46" s="55"/>
      <c r="AC46" s="56">
        <v>19715.189999999999</v>
      </c>
      <c r="AD46" s="54">
        <v>150272.25999999998</v>
      </c>
      <c r="AE46" s="54"/>
      <c r="AF46" s="57">
        <v>150272.25999999998</v>
      </c>
    </row>
    <row r="47" spans="1:32" x14ac:dyDescent="0.15">
      <c r="A47" s="48"/>
      <c r="B47" s="58" t="s">
        <v>6606</v>
      </c>
      <c r="C47" s="59"/>
      <c r="D47" s="60"/>
      <c r="E47" s="61">
        <v>0</v>
      </c>
      <c r="F47" s="59">
        <v>45230.07</v>
      </c>
      <c r="G47" s="60"/>
      <c r="H47" s="61">
        <v>45230.07</v>
      </c>
      <c r="I47" s="59">
        <v>7020.32</v>
      </c>
      <c r="J47" s="60"/>
      <c r="K47" s="61">
        <v>7020.32</v>
      </c>
      <c r="L47" s="59"/>
      <c r="M47" s="60"/>
      <c r="N47" s="61">
        <v>0</v>
      </c>
      <c r="O47" s="59">
        <v>76562.7</v>
      </c>
      <c r="P47" s="60"/>
      <c r="Q47" s="61">
        <v>76562.7</v>
      </c>
      <c r="R47" s="59"/>
      <c r="S47" s="60"/>
      <c r="T47" s="61">
        <v>0</v>
      </c>
      <c r="U47" s="59"/>
      <c r="V47" s="60"/>
      <c r="W47" s="61">
        <v>0</v>
      </c>
      <c r="X47" s="59">
        <v>70407.789999999994</v>
      </c>
      <c r="Y47" s="60"/>
      <c r="Z47" s="61">
        <v>70407.789999999994</v>
      </c>
      <c r="AA47" s="59">
        <v>30313.200000000001</v>
      </c>
      <c r="AB47" s="60"/>
      <c r="AC47" s="61">
        <v>30313.200000000001</v>
      </c>
      <c r="AD47" s="59">
        <v>229534.08000000002</v>
      </c>
      <c r="AE47" s="59"/>
      <c r="AF47" s="62">
        <v>229534.08000000002</v>
      </c>
    </row>
    <row r="48" spans="1:32" x14ac:dyDescent="0.15">
      <c r="A48" s="48"/>
      <c r="B48" s="58" t="s">
        <v>6607</v>
      </c>
      <c r="C48" s="59"/>
      <c r="D48" s="60"/>
      <c r="E48" s="61">
        <v>0</v>
      </c>
      <c r="F48" s="59">
        <v>207</v>
      </c>
      <c r="G48" s="60"/>
      <c r="H48" s="61">
        <v>207</v>
      </c>
      <c r="I48" s="59"/>
      <c r="J48" s="60"/>
      <c r="K48" s="61">
        <v>0</v>
      </c>
      <c r="L48" s="59"/>
      <c r="M48" s="60"/>
      <c r="N48" s="61">
        <v>0</v>
      </c>
      <c r="O48" s="59"/>
      <c r="P48" s="60"/>
      <c r="Q48" s="61">
        <v>0</v>
      </c>
      <c r="R48" s="59"/>
      <c r="S48" s="60"/>
      <c r="T48" s="61">
        <v>0</v>
      </c>
      <c r="U48" s="59"/>
      <c r="V48" s="60"/>
      <c r="W48" s="61">
        <v>0</v>
      </c>
      <c r="X48" s="59"/>
      <c r="Y48" s="60"/>
      <c r="Z48" s="61">
        <v>0</v>
      </c>
      <c r="AA48" s="59"/>
      <c r="AB48" s="60"/>
      <c r="AC48" s="61">
        <v>0</v>
      </c>
      <c r="AD48" s="59">
        <v>207</v>
      </c>
      <c r="AE48" s="59"/>
      <c r="AF48" s="62">
        <v>207</v>
      </c>
    </row>
    <row r="49" spans="1:32" x14ac:dyDescent="0.15">
      <c r="A49" s="48"/>
      <c r="B49" s="58" t="s">
        <v>6608</v>
      </c>
      <c r="C49" s="59"/>
      <c r="D49" s="60"/>
      <c r="E49" s="61">
        <v>0</v>
      </c>
      <c r="F49" s="59">
        <v>971.12</v>
      </c>
      <c r="G49" s="60"/>
      <c r="H49" s="61">
        <v>971.12</v>
      </c>
      <c r="I49" s="59"/>
      <c r="J49" s="60"/>
      <c r="K49" s="61">
        <v>0</v>
      </c>
      <c r="L49" s="59"/>
      <c r="M49" s="60"/>
      <c r="N49" s="61">
        <v>0</v>
      </c>
      <c r="O49" s="59"/>
      <c r="P49" s="60"/>
      <c r="Q49" s="61">
        <v>0</v>
      </c>
      <c r="R49" s="59"/>
      <c r="S49" s="60"/>
      <c r="T49" s="61">
        <v>0</v>
      </c>
      <c r="U49" s="59"/>
      <c r="V49" s="60"/>
      <c r="W49" s="61">
        <v>0</v>
      </c>
      <c r="X49" s="59"/>
      <c r="Y49" s="60"/>
      <c r="Z49" s="61">
        <v>0</v>
      </c>
      <c r="AA49" s="59">
        <v>663.66</v>
      </c>
      <c r="AB49" s="60"/>
      <c r="AC49" s="61">
        <v>663.66</v>
      </c>
      <c r="AD49" s="59">
        <v>1634.78</v>
      </c>
      <c r="AE49" s="59"/>
      <c r="AF49" s="62">
        <v>1634.78</v>
      </c>
    </row>
    <row r="50" spans="1:32" x14ac:dyDescent="0.15">
      <c r="A50" s="48"/>
      <c r="B50" s="58" t="s">
        <v>6609</v>
      </c>
      <c r="C50" s="59"/>
      <c r="D50" s="60"/>
      <c r="E50" s="61">
        <v>0</v>
      </c>
      <c r="F50" s="59"/>
      <c r="G50" s="60">
        <v>143.72999999999999</v>
      </c>
      <c r="H50" s="61">
        <v>-143.72999999999999</v>
      </c>
      <c r="I50" s="59"/>
      <c r="J50" s="60"/>
      <c r="K50" s="61">
        <v>0</v>
      </c>
      <c r="L50" s="59"/>
      <c r="M50" s="60"/>
      <c r="N50" s="61">
        <v>0</v>
      </c>
      <c r="O50" s="59"/>
      <c r="P50" s="60"/>
      <c r="Q50" s="61">
        <v>0</v>
      </c>
      <c r="R50" s="59"/>
      <c r="S50" s="60"/>
      <c r="T50" s="61">
        <v>0</v>
      </c>
      <c r="U50" s="59"/>
      <c r="V50" s="60"/>
      <c r="W50" s="61">
        <v>0</v>
      </c>
      <c r="X50" s="59"/>
      <c r="Y50" s="60"/>
      <c r="Z50" s="61">
        <v>0</v>
      </c>
      <c r="AA50" s="59"/>
      <c r="AB50" s="60"/>
      <c r="AC50" s="61">
        <v>0</v>
      </c>
      <c r="AD50" s="59"/>
      <c r="AE50" s="59">
        <v>143.72999999999999</v>
      </c>
      <c r="AF50" s="62">
        <v>-143.72999999999999</v>
      </c>
    </row>
    <row r="51" spans="1:32" x14ac:dyDescent="0.15">
      <c r="A51" s="48"/>
      <c r="B51" s="58" t="s">
        <v>6610</v>
      </c>
      <c r="C51" s="59"/>
      <c r="D51" s="60"/>
      <c r="E51" s="61">
        <v>0</v>
      </c>
      <c r="F51" s="59">
        <v>761.54</v>
      </c>
      <c r="G51" s="60"/>
      <c r="H51" s="61">
        <v>761.54</v>
      </c>
      <c r="I51" s="59"/>
      <c r="J51" s="60"/>
      <c r="K51" s="61">
        <v>0</v>
      </c>
      <c r="L51" s="59"/>
      <c r="M51" s="60"/>
      <c r="N51" s="61">
        <v>0</v>
      </c>
      <c r="O51" s="59"/>
      <c r="P51" s="60"/>
      <c r="Q51" s="61">
        <v>0</v>
      </c>
      <c r="R51" s="59"/>
      <c r="S51" s="60"/>
      <c r="T51" s="61">
        <v>0</v>
      </c>
      <c r="U51" s="59"/>
      <c r="V51" s="60"/>
      <c r="W51" s="61">
        <v>0</v>
      </c>
      <c r="X51" s="59"/>
      <c r="Y51" s="60"/>
      <c r="Z51" s="61">
        <v>0</v>
      </c>
      <c r="AA51" s="59"/>
      <c r="AB51" s="60"/>
      <c r="AC51" s="61">
        <v>0</v>
      </c>
      <c r="AD51" s="59">
        <v>761.54</v>
      </c>
      <c r="AE51" s="59"/>
      <c r="AF51" s="62">
        <v>761.54</v>
      </c>
    </row>
    <row r="52" spans="1:32" x14ac:dyDescent="0.15">
      <c r="A52" s="48"/>
      <c r="B52" s="58" t="s">
        <v>6611</v>
      </c>
      <c r="C52" s="59"/>
      <c r="D52" s="60"/>
      <c r="E52" s="61">
        <v>0</v>
      </c>
      <c r="F52" s="59">
        <v>620.15</v>
      </c>
      <c r="G52" s="60"/>
      <c r="H52" s="61">
        <v>620.15</v>
      </c>
      <c r="I52" s="59"/>
      <c r="J52" s="60"/>
      <c r="K52" s="61">
        <v>0</v>
      </c>
      <c r="L52" s="59"/>
      <c r="M52" s="60"/>
      <c r="N52" s="61">
        <v>0</v>
      </c>
      <c r="O52" s="59"/>
      <c r="P52" s="60"/>
      <c r="Q52" s="61">
        <v>0</v>
      </c>
      <c r="R52" s="59"/>
      <c r="S52" s="60"/>
      <c r="T52" s="61">
        <v>0</v>
      </c>
      <c r="U52" s="59"/>
      <c r="V52" s="60"/>
      <c r="W52" s="61">
        <v>0</v>
      </c>
      <c r="X52" s="59"/>
      <c r="Y52" s="60"/>
      <c r="Z52" s="61">
        <v>0</v>
      </c>
      <c r="AA52" s="59"/>
      <c r="AB52" s="60"/>
      <c r="AC52" s="61">
        <v>0</v>
      </c>
      <c r="AD52" s="59">
        <v>620.15</v>
      </c>
      <c r="AE52" s="59"/>
      <c r="AF52" s="62">
        <v>620.15</v>
      </c>
    </row>
    <row r="53" spans="1:32" x14ac:dyDescent="0.15">
      <c r="A53" s="48"/>
      <c r="B53" s="58" t="s">
        <v>6612</v>
      </c>
      <c r="C53" s="59"/>
      <c r="D53" s="60"/>
      <c r="E53" s="61">
        <v>0</v>
      </c>
      <c r="F53" s="59">
        <v>1802.85</v>
      </c>
      <c r="G53" s="60"/>
      <c r="H53" s="61">
        <v>1802.85</v>
      </c>
      <c r="I53" s="59"/>
      <c r="J53" s="60"/>
      <c r="K53" s="61">
        <v>0</v>
      </c>
      <c r="L53" s="59"/>
      <c r="M53" s="60"/>
      <c r="N53" s="61">
        <v>0</v>
      </c>
      <c r="O53" s="59"/>
      <c r="P53" s="60"/>
      <c r="Q53" s="61">
        <v>0</v>
      </c>
      <c r="R53" s="59"/>
      <c r="S53" s="60"/>
      <c r="T53" s="61">
        <v>0</v>
      </c>
      <c r="U53" s="59"/>
      <c r="V53" s="60"/>
      <c r="W53" s="61">
        <v>0</v>
      </c>
      <c r="X53" s="59"/>
      <c r="Y53" s="60"/>
      <c r="Z53" s="61">
        <v>0</v>
      </c>
      <c r="AA53" s="59"/>
      <c r="AB53" s="60"/>
      <c r="AC53" s="61">
        <v>0</v>
      </c>
      <c r="AD53" s="59">
        <v>1802.85</v>
      </c>
      <c r="AE53" s="59"/>
      <c r="AF53" s="62">
        <v>1802.85</v>
      </c>
    </row>
    <row r="54" spans="1:32" x14ac:dyDescent="0.15">
      <c r="A54" s="48"/>
      <c r="B54" s="58" t="s">
        <v>6613</v>
      </c>
      <c r="C54" s="59"/>
      <c r="D54" s="60"/>
      <c r="E54" s="61">
        <v>0</v>
      </c>
      <c r="F54" s="59"/>
      <c r="G54" s="60">
        <v>1095.47</v>
      </c>
      <c r="H54" s="61">
        <v>-1095.47</v>
      </c>
      <c r="I54" s="59"/>
      <c r="J54" s="60"/>
      <c r="K54" s="61">
        <v>0</v>
      </c>
      <c r="L54" s="59"/>
      <c r="M54" s="60"/>
      <c r="N54" s="61">
        <v>0</v>
      </c>
      <c r="O54" s="59"/>
      <c r="P54" s="60"/>
      <c r="Q54" s="61">
        <v>0</v>
      </c>
      <c r="R54" s="59"/>
      <c r="S54" s="60"/>
      <c r="T54" s="61">
        <v>0</v>
      </c>
      <c r="U54" s="59"/>
      <c r="V54" s="60"/>
      <c r="W54" s="61">
        <v>0</v>
      </c>
      <c r="X54" s="59"/>
      <c r="Y54" s="60"/>
      <c r="Z54" s="61">
        <v>0</v>
      </c>
      <c r="AA54" s="59"/>
      <c r="AB54" s="60"/>
      <c r="AC54" s="61">
        <v>0</v>
      </c>
      <c r="AD54" s="59"/>
      <c r="AE54" s="59">
        <v>1095.47</v>
      </c>
      <c r="AF54" s="62">
        <v>-1095.47</v>
      </c>
    </row>
    <row r="55" spans="1:32" x14ac:dyDescent="0.15">
      <c r="A55" s="48"/>
      <c r="B55" s="58" t="s">
        <v>6614</v>
      </c>
      <c r="C55" s="59"/>
      <c r="D55" s="60"/>
      <c r="E55" s="61">
        <v>0</v>
      </c>
      <c r="F55" s="59"/>
      <c r="G55" s="60">
        <v>1356.92</v>
      </c>
      <c r="H55" s="61">
        <v>-1356.92</v>
      </c>
      <c r="I55" s="59"/>
      <c r="J55" s="60"/>
      <c r="K55" s="61">
        <v>0</v>
      </c>
      <c r="L55" s="59"/>
      <c r="M55" s="60"/>
      <c r="N55" s="61">
        <v>0</v>
      </c>
      <c r="O55" s="59"/>
      <c r="P55" s="60"/>
      <c r="Q55" s="61">
        <v>0</v>
      </c>
      <c r="R55" s="59"/>
      <c r="S55" s="60"/>
      <c r="T55" s="61">
        <v>0</v>
      </c>
      <c r="U55" s="59"/>
      <c r="V55" s="60"/>
      <c r="W55" s="61">
        <v>0</v>
      </c>
      <c r="X55" s="59"/>
      <c r="Y55" s="60"/>
      <c r="Z55" s="61">
        <v>0</v>
      </c>
      <c r="AA55" s="59"/>
      <c r="AB55" s="60"/>
      <c r="AC55" s="61">
        <v>0</v>
      </c>
      <c r="AD55" s="59"/>
      <c r="AE55" s="59">
        <v>1356.92</v>
      </c>
      <c r="AF55" s="62">
        <v>-1356.92</v>
      </c>
    </row>
    <row r="56" spans="1:32" x14ac:dyDescent="0.15">
      <c r="A56" s="48"/>
      <c r="B56" s="58" t="s">
        <v>6615</v>
      </c>
      <c r="C56" s="59"/>
      <c r="D56" s="60"/>
      <c r="E56" s="61">
        <v>0</v>
      </c>
      <c r="F56" s="59"/>
      <c r="G56" s="60">
        <v>1460.97</v>
      </c>
      <c r="H56" s="61">
        <v>-1460.97</v>
      </c>
      <c r="I56" s="59"/>
      <c r="J56" s="60"/>
      <c r="K56" s="61">
        <v>0</v>
      </c>
      <c r="L56" s="59"/>
      <c r="M56" s="60"/>
      <c r="N56" s="61">
        <v>0</v>
      </c>
      <c r="O56" s="59"/>
      <c r="P56" s="60"/>
      <c r="Q56" s="61">
        <v>0</v>
      </c>
      <c r="R56" s="59"/>
      <c r="S56" s="60"/>
      <c r="T56" s="61">
        <v>0</v>
      </c>
      <c r="U56" s="59"/>
      <c r="V56" s="60"/>
      <c r="W56" s="61">
        <v>0</v>
      </c>
      <c r="X56" s="59"/>
      <c r="Y56" s="60"/>
      <c r="Z56" s="61">
        <v>0</v>
      </c>
      <c r="AA56" s="59"/>
      <c r="AB56" s="60"/>
      <c r="AC56" s="61">
        <v>0</v>
      </c>
      <c r="AD56" s="59"/>
      <c r="AE56" s="59">
        <v>1460.97</v>
      </c>
      <c r="AF56" s="62">
        <v>-1460.97</v>
      </c>
    </row>
    <row r="57" spans="1:32" x14ac:dyDescent="0.15">
      <c r="A57" s="48"/>
      <c r="B57" s="58" t="s">
        <v>6616</v>
      </c>
      <c r="C57" s="59"/>
      <c r="D57" s="60"/>
      <c r="E57" s="61">
        <v>0</v>
      </c>
      <c r="F57" s="59">
        <v>1462.18</v>
      </c>
      <c r="G57" s="60"/>
      <c r="H57" s="61">
        <v>1462.18</v>
      </c>
      <c r="I57" s="59"/>
      <c r="J57" s="60"/>
      <c r="K57" s="61">
        <v>0</v>
      </c>
      <c r="L57" s="59"/>
      <c r="M57" s="60"/>
      <c r="N57" s="61">
        <v>0</v>
      </c>
      <c r="O57" s="59"/>
      <c r="P57" s="60"/>
      <c r="Q57" s="61">
        <v>0</v>
      </c>
      <c r="R57" s="59"/>
      <c r="S57" s="60"/>
      <c r="T57" s="61">
        <v>0</v>
      </c>
      <c r="U57" s="59"/>
      <c r="V57" s="60"/>
      <c r="W57" s="61">
        <v>0</v>
      </c>
      <c r="X57" s="59"/>
      <c r="Y57" s="60"/>
      <c r="Z57" s="61">
        <v>0</v>
      </c>
      <c r="AA57" s="59">
        <v>496.1</v>
      </c>
      <c r="AB57" s="60"/>
      <c r="AC57" s="61">
        <v>496.1</v>
      </c>
      <c r="AD57" s="59">
        <v>1958.2800000000002</v>
      </c>
      <c r="AE57" s="59"/>
      <c r="AF57" s="62">
        <v>1958.2800000000002</v>
      </c>
    </row>
    <row r="58" spans="1:32" x14ac:dyDescent="0.15">
      <c r="A58" s="48"/>
      <c r="B58" s="58" t="s">
        <v>6617</v>
      </c>
      <c r="C58" s="59"/>
      <c r="D58" s="60"/>
      <c r="E58" s="61">
        <v>0</v>
      </c>
      <c r="F58" s="59">
        <v>631.34</v>
      </c>
      <c r="G58" s="60"/>
      <c r="H58" s="61">
        <v>631.34</v>
      </c>
      <c r="I58" s="59"/>
      <c r="J58" s="60"/>
      <c r="K58" s="61">
        <v>0</v>
      </c>
      <c r="L58" s="59"/>
      <c r="M58" s="60"/>
      <c r="N58" s="61">
        <v>0</v>
      </c>
      <c r="O58" s="59"/>
      <c r="P58" s="60"/>
      <c r="Q58" s="61">
        <v>0</v>
      </c>
      <c r="R58" s="59"/>
      <c r="S58" s="60"/>
      <c r="T58" s="61">
        <v>0</v>
      </c>
      <c r="U58" s="59"/>
      <c r="V58" s="60"/>
      <c r="W58" s="61">
        <v>0</v>
      </c>
      <c r="X58" s="59"/>
      <c r="Y58" s="60"/>
      <c r="Z58" s="61">
        <v>0</v>
      </c>
      <c r="AA58" s="59"/>
      <c r="AB58" s="60"/>
      <c r="AC58" s="61">
        <v>0</v>
      </c>
      <c r="AD58" s="59">
        <v>631.34</v>
      </c>
      <c r="AE58" s="59"/>
      <c r="AF58" s="62">
        <v>631.34</v>
      </c>
    </row>
    <row r="59" spans="1:32" x14ac:dyDescent="0.15">
      <c r="A59" s="48"/>
      <c r="B59" s="58" t="s">
        <v>6618</v>
      </c>
      <c r="C59" s="59"/>
      <c r="D59" s="60"/>
      <c r="E59" s="61">
        <v>0</v>
      </c>
      <c r="F59" s="59">
        <v>601.72</v>
      </c>
      <c r="G59" s="60"/>
      <c r="H59" s="61">
        <v>601.72</v>
      </c>
      <c r="I59" s="59"/>
      <c r="J59" s="60"/>
      <c r="K59" s="61">
        <v>0</v>
      </c>
      <c r="L59" s="59"/>
      <c r="M59" s="60"/>
      <c r="N59" s="61">
        <v>0</v>
      </c>
      <c r="O59" s="59"/>
      <c r="P59" s="60"/>
      <c r="Q59" s="61">
        <v>0</v>
      </c>
      <c r="R59" s="59"/>
      <c r="S59" s="60"/>
      <c r="T59" s="61">
        <v>0</v>
      </c>
      <c r="U59" s="59"/>
      <c r="V59" s="60"/>
      <c r="W59" s="61">
        <v>0</v>
      </c>
      <c r="X59" s="59"/>
      <c r="Y59" s="60"/>
      <c r="Z59" s="61">
        <v>0</v>
      </c>
      <c r="AA59" s="59"/>
      <c r="AB59" s="60"/>
      <c r="AC59" s="61">
        <v>0</v>
      </c>
      <c r="AD59" s="59">
        <v>601.72</v>
      </c>
      <c r="AE59" s="59"/>
      <c r="AF59" s="62">
        <v>601.72</v>
      </c>
    </row>
    <row r="60" spans="1:32" x14ac:dyDescent="0.15">
      <c r="A60" s="48"/>
      <c r="B60" s="58" t="s">
        <v>6619</v>
      </c>
      <c r="C60" s="59"/>
      <c r="D60" s="60"/>
      <c r="E60" s="61">
        <v>0</v>
      </c>
      <c r="F60" s="59"/>
      <c r="G60" s="60">
        <v>1493.56</v>
      </c>
      <c r="H60" s="61">
        <v>-1493.56</v>
      </c>
      <c r="I60" s="59"/>
      <c r="J60" s="60"/>
      <c r="K60" s="61">
        <v>0</v>
      </c>
      <c r="L60" s="59"/>
      <c r="M60" s="60"/>
      <c r="N60" s="61">
        <v>0</v>
      </c>
      <c r="O60" s="59"/>
      <c r="P60" s="60"/>
      <c r="Q60" s="61">
        <v>0</v>
      </c>
      <c r="R60" s="59"/>
      <c r="S60" s="60"/>
      <c r="T60" s="61">
        <v>0</v>
      </c>
      <c r="U60" s="59"/>
      <c r="V60" s="60"/>
      <c r="W60" s="61">
        <v>0</v>
      </c>
      <c r="X60" s="59"/>
      <c r="Y60" s="60"/>
      <c r="Z60" s="61">
        <v>0</v>
      </c>
      <c r="AA60" s="59"/>
      <c r="AB60" s="60"/>
      <c r="AC60" s="61">
        <v>0</v>
      </c>
      <c r="AD60" s="59"/>
      <c r="AE60" s="59">
        <v>1493.56</v>
      </c>
      <c r="AF60" s="62">
        <v>-1493.56</v>
      </c>
    </row>
    <row r="61" spans="1:32" x14ac:dyDescent="0.15">
      <c r="A61" s="45" t="s">
        <v>6620</v>
      </c>
      <c r="B61" s="46"/>
      <c r="C61" s="54"/>
      <c r="D61" s="55"/>
      <c r="E61" s="56">
        <v>0</v>
      </c>
      <c r="F61" s="54">
        <v>80977.159999999974</v>
      </c>
      <c r="G61" s="55">
        <v>5550.65</v>
      </c>
      <c r="H61" s="56">
        <v>75426.50999999998</v>
      </c>
      <c r="I61" s="54">
        <v>12472.779999999999</v>
      </c>
      <c r="J61" s="55"/>
      <c r="K61" s="56">
        <v>12472.779999999999</v>
      </c>
      <c r="L61" s="54"/>
      <c r="M61" s="55"/>
      <c r="N61" s="56">
        <v>0</v>
      </c>
      <c r="O61" s="54">
        <v>125849.04</v>
      </c>
      <c r="P61" s="55"/>
      <c r="Q61" s="56">
        <v>125849.04</v>
      </c>
      <c r="R61" s="54"/>
      <c r="S61" s="55"/>
      <c r="T61" s="56">
        <v>0</v>
      </c>
      <c r="U61" s="54"/>
      <c r="V61" s="55"/>
      <c r="W61" s="56">
        <v>0</v>
      </c>
      <c r="X61" s="54">
        <v>117536.87</v>
      </c>
      <c r="Y61" s="55"/>
      <c r="Z61" s="56">
        <v>117536.87</v>
      </c>
      <c r="AA61" s="54">
        <v>51188.15</v>
      </c>
      <c r="AB61" s="55"/>
      <c r="AC61" s="56">
        <v>51188.15</v>
      </c>
      <c r="AD61" s="54">
        <v>388024</v>
      </c>
      <c r="AE61" s="54">
        <v>5550.65</v>
      </c>
      <c r="AF61" s="57">
        <v>382473.35</v>
      </c>
    </row>
    <row r="62" spans="1:32" x14ac:dyDescent="0.15">
      <c r="A62" s="53">
        <v>42887</v>
      </c>
      <c r="B62" s="45" t="s">
        <v>6621</v>
      </c>
      <c r="C62" s="54"/>
      <c r="D62" s="55"/>
      <c r="E62" s="56">
        <v>0</v>
      </c>
      <c r="F62" s="54"/>
      <c r="G62" s="55">
        <v>28689.19</v>
      </c>
      <c r="H62" s="56">
        <v>-28689.19</v>
      </c>
      <c r="I62" s="54"/>
      <c r="J62" s="55">
        <v>5452.46</v>
      </c>
      <c r="K62" s="56">
        <v>-5452.46</v>
      </c>
      <c r="L62" s="54"/>
      <c r="M62" s="55"/>
      <c r="N62" s="56">
        <v>0</v>
      </c>
      <c r="O62" s="54"/>
      <c r="P62" s="55">
        <v>49286.34</v>
      </c>
      <c r="Q62" s="56">
        <v>-49286.34</v>
      </c>
      <c r="R62" s="54"/>
      <c r="S62" s="55"/>
      <c r="T62" s="56">
        <v>0</v>
      </c>
      <c r="U62" s="54"/>
      <c r="V62" s="55"/>
      <c r="W62" s="56">
        <v>0</v>
      </c>
      <c r="X62" s="54"/>
      <c r="Y62" s="55">
        <v>47129.08</v>
      </c>
      <c r="Z62" s="56">
        <v>-47129.08</v>
      </c>
      <c r="AA62" s="54"/>
      <c r="AB62" s="55">
        <v>19715.189999999999</v>
      </c>
      <c r="AC62" s="56">
        <v>-19715.189999999999</v>
      </c>
      <c r="AD62" s="54"/>
      <c r="AE62" s="54">
        <v>150272.25999999998</v>
      </c>
      <c r="AF62" s="57">
        <v>-150272.25999999998</v>
      </c>
    </row>
    <row r="63" spans="1:32" x14ac:dyDescent="0.15">
      <c r="A63" s="45" t="s">
        <v>6622</v>
      </c>
      <c r="B63" s="46"/>
      <c r="C63" s="54"/>
      <c r="D63" s="55"/>
      <c r="E63" s="56">
        <v>0</v>
      </c>
      <c r="F63" s="54"/>
      <c r="G63" s="55">
        <v>28689.19</v>
      </c>
      <c r="H63" s="56">
        <v>-28689.19</v>
      </c>
      <c r="I63" s="54"/>
      <c r="J63" s="55">
        <v>5452.46</v>
      </c>
      <c r="K63" s="56">
        <v>-5452.46</v>
      </c>
      <c r="L63" s="54"/>
      <c r="M63" s="55"/>
      <c r="N63" s="56">
        <v>0</v>
      </c>
      <c r="O63" s="54"/>
      <c r="P63" s="55">
        <v>49286.34</v>
      </c>
      <c r="Q63" s="56">
        <v>-49286.34</v>
      </c>
      <c r="R63" s="54"/>
      <c r="S63" s="55"/>
      <c r="T63" s="56">
        <v>0</v>
      </c>
      <c r="U63" s="54"/>
      <c r="V63" s="55"/>
      <c r="W63" s="56">
        <v>0</v>
      </c>
      <c r="X63" s="54"/>
      <c r="Y63" s="55">
        <v>47129.08</v>
      </c>
      <c r="Z63" s="56">
        <v>-47129.08</v>
      </c>
      <c r="AA63" s="54"/>
      <c r="AB63" s="55">
        <v>19715.189999999999</v>
      </c>
      <c r="AC63" s="56">
        <v>-19715.189999999999</v>
      </c>
      <c r="AD63" s="54"/>
      <c r="AE63" s="54">
        <v>150272.25999999998</v>
      </c>
      <c r="AF63" s="57">
        <v>-150272.25999999998</v>
      </c>
    </row>
    <row r="64" spans="1:32" x14ac:dyDescent="0.15">
      <c r="A64" s="53">
        <v>42898</v>
      </c>
      <c r="B64" s="45" t="s">
        <v>6623</v>
      </c>
      <c r="C64" s="54"/>
      <c r="D64" s="55">
        <v>5</v>
      </c>
      <c r="E64" s="56">
        <v>-5</v>
      </c>
      <c r="F64" s="54"/>
      <c r="G64" s="55"/>
      <c r="H64" s="56">
        <v>0</v>
      </c>
      <c r="I64" s="54"/>
      <c r="J64" s="55"/>
      <c r="K64" s="56">
        <v>0</v>
      </c>
      <c r="L64" s="54"/>
      <c r="M64" s="55"/>
      <c r="N64" s="56">
        <v>0</v>
      </c>
      <c r="O64" s="54"/>
      <c r="P64" s="55"/>
      <c r="Q64" s="56">
        <v>0</v>
      </c>
      <c r="R64" s="54"/>
      <c r="S64" s="55"/>
      <c r="T64" s="56">
        <v>0</v>
      </c>
      <c r="U64" s="54"/>
      <c r="V64" s="55"/>
      <c r="W64" s="56">
        <v>0</v>
      </c>
      <c r="X64" s="54"/>
      <c r="Y64" s="55"/>
      <c r="Z64" s="56">
        <v>0</v>
      </c>
      <c r="AA64" s="54"/>
      <c r="AB64" s="55"/>
      <c r="AC64" s="56">
        <v>0</v>
      </c>
      <c r="AD64" s="54"/>
      <c r="AE64" s="54">
        <v>5</v>
      </c>
      <c r="AF64" s="57">
        <v>-5</v>
      </c>
    </row>
    <row r="65" spans="1:32" x14ac:dyDescent="0.15">
      <c r="A65" s="45" t="s">
        <v>6624</v>
      </c>
      <c r="B65" s="46"/>
      <c r="C65" s="54"/>
      <c r="D65" s="55">
        <v>5</v>
      </c>
      <c r="E65" s="56">
        <v>-5</v>
      </c>
      <c r="F65" s="54"/>
      <c r="G65" s="55"/>
      <c r="H65" s="56">
        <v>0</v>
      </c>
      <c r="I65" s="54"/>
      <c r="J65" s="55"/>
      <c r="K65" s="56">
        <v>0</v>
      </c>
      <c r="L65" s="54"/>
      <c r="M65" s="55"/>
      <c r="N65" s="56">
        <v>0</v>
      </c>
      <c r="O65" s="54"/>
      <c r="P65" s="55"/>
      <c r="Q65" s="56">
        <v>0</v>
      </c>
      <c r="R65" s="54"/>
      <c r="S65" s="55"/>
      <c r="T65" s="56">
        <v>0</v>
      </c>
      <c r="U65" s="54"/>
      <c r="V65" s="55"/>
      <c r="W65" s="56">
        <v>0</v>
      </c>
      <c r="X65" s="54"/>
      <c r="Y65" s="55"/>
      <c r="Z65" s="56">
        <v>0</v>
      </c>
      <c r="AA65" s="54"/>
      <c r="AB65" s="55"/>
      <c r="AC65" s="56">
        <v>0</v>
      </c>
      <c r="AD65" s="54"/>
      <c r="AE65" s="54">
        <v>5</v>
      </c>
      <c r="AF65" s="57">
        <v>-5</v>
      </c>
    </row>
    <row r="66" spans="1:32" x14ac:dyDescent="0.15">
      <c r="A66" s="53">
        <v>42916</v>
      </c>
      <c r="B66" s="45" t="s">
        <v>6625</v>
      </c>
      <c r="C66" s="54"/>
      <c r="D66" s="55"/>
      <c r="E66" s="56">
        <v>0</v>
      </c>
      <c r="F66" s="54">
        <v>10694.61</v>
      </c>
      <c r="G66" s="55"/>
      <c r="H66" s="56">
        <v>10694.61</v>
      </c>
      <c r="I66" s="54">
        <v>982.85</v>
      </c>
      <c r="J66" s="55"/>
      <c r="K66" s="56">
        <v>982.85</v>
      </c>
      <c r="L66" s="54"/>
      <c r="M66" s="55"/>
      <c r="N66" s="56">
        <v>0</v>
      </c>
      <c r="O66" s="54">
        <v>8499.4599999999991</v>
      </c>
      <c r="P66" s="55"/>
      <c r="Q66" s="56">
        <v>8499.4599999999991</v>
      </c>
      <c r="R66" s="54"/>
      <c r="S66" s="55"/>
      <c r="T66" s="56">
        <v>0</v>
      </c>
      <c r="U66" s="54"/>
      <c r="V66" s="55"/>
      <c r="W66" s="56">
        <v>0</v>
      </c>
      <c r="X66" s="54">
        <v>8212.69</v>
      </c>
      <c r="Y66" s="55"/>
      <c r="Z66" s="56">
        <v>8212.69</v>
      </c>
      <c r="AA66" s="54">
        <v>7213.24</v>
      </c>
      <c r="AB66" s="55"/>
      <c r="AC66" s="56">
        <v>7213.24</v>
      </c>
      <c r="AD66" s="54">
        <v>35602.85</v>
      </c>
      <c r="AE66" s="54"/>
      <c r="AF66" s="57">
        <v>35602.85</v>
      </c>
    </row>
    <row r="67" spans="1:32" x14ac:dyDescent="0.15">
      <c r="A67" s="48"/>
      <c r="B67" s="58" t="s">
        <v>6626</v>
      </c>
      <c r="C67" s="59"/>
      <c r="D67" s="60"/>
      <c r="E67" s="61">
        <v>0</v>
      </c>
      <c r="F67" s="59">
        <v>64218.79</v>
      </c>
      <c r="G67" s="60"/>
      <c r="H67" s="61">
        <v>64218.79</v>
      </c>
      <c r="I67" s="59">
        <v>7753.49</v>
      </c>
      <c r="J67" s="60"/>
      <c r="K67" s="61">
        <v>7753.49</v>
      </c>
      <c r="L67" s="59"/>
      <c r="M67" s="60"/>
      <c r="N67" s="61">
        <v>0</v>
      </c>
      <c r="O67" s="59">
        <v>95364.39</v>
      </c>
      <c r="P67" s="60"/>
      <c r="Q67" s="61">
        <v>95364.39</v>
      </c>
      <c r="R67" s="59"/>
      <c r="S67" s="60"/>
      <c r="T67" s="61">
        <v>0</v>
      </c>
      <c r="U67" s="59"/>
      <c r="V67" s="60"/>
      <c r="W67" s="61">
        <v>0</v>
      </c>
      <c r="X67" s="59">
        <v>88428.15</v>
      </c>
      <c r="Y67" s="60"/>
      <c r="Z67" s="61">
        <v>88428.15</v>
      </c>
      <c r="AA67" s="59">
        <v>44113.45</v>
      </c>
      <c r="AB67" s="60"/>
      <c r="AC67" s="61">
        <v>44113.45</v>
      </c>
      <c r="AD67" s="59">
        <v>299878.26999999996</v>
      </c>
      <c r="AE67" s="59"/>
      <c r="AF67" s="62">
        <v>299878.26999999996</v>
      </c>
    </row>
    <row r="68" spans="1:32" x14ac:dyDescent="0.15">
      <c r="A68" s="48"/>
      <c r="B68" s="58" t="s">
        <v>6627</v>
      </c>
      <c r="C68" s="59"/>
      <c r="D68" s="60"/>
      <c r="E68" s="61">
        <v>0</v>
      </c>
      <c r="F68" s="59">
        <v>198</v>
      </c>
      <c r="G68" s="60"/>
      <c r="H68" s="61">
        <v>198</v>
      </c>
      <c r="I68" s="59"/>
      <c r="J68" s="60"/>
      <c r="K68" s="61">
        <v>0</v>
      </c>
      <c r="L68" s="59"/>
      <c r="M68" s="60"/>
      <c r="N68" s="61">
        <v>0</v>
      </c>
      <c r="O68" s="59"/>
      <c r="P68" s="60"/>
      <c r="Q68" s="61">
        <v>0</v>
      </c>
      <c r="R68" s="59"/>
      <c r="S68" s="60"/>
      <c r="T68" s="61">
        <v>0</v>
      </c>
      <c r="U68" s="59"/>
      <c r="V68" s="60"/>
      <c r="W68" s="61">
        <v>0</v>
      </c>
      <c r="X68" s="59"/>
      <c r="Y68" s="60"/>
      <c r="Z68" s="61">
        <v>0</v>
      </c>
      <c r="AA68" s="59"/>
      <c r="AB68" s="60"/>
      <c r="AC68" s="61">
        <v>0</v>
      </c>
      <c r="AD68" s="59">
        <v>198</v>
      </c>
      <c r="AE68" s="59"/>
      <c r="AF68" s="62">
        <v>198</v>
      </c>
    </row>
    <row r="69" spans="1:32" x14ac:dyDescent="0.15">
      <c r="A69" s="48"/>
      <c r="B69" s="58" t="s">
        <v>6628</v>
      </c>
      <c r="C69" s="59"/>
      <c r="D69" s="60"/>
      <c r="E69" s="61">
        <v>0</v>
      </c>
      <c r="F69" s="59">
        <v>2129.08</v>
      </c>
      <c r="G69" s="60"/>
      <c r="H69" s="61">
        <v>2129.08</v>
      </c>
      <c r="I69" s="59"/>
      <c r="J69" s="60"/>
      <c r="K69" s="61">
        <v>0</v>
      </c>
      <c r="L69" s="59"/>
      <c r="M69" s="60"/>
      <c r="N69" s="61">
        <v>0</v>
      </c>
      <c r="O69" s="59"/>
      <c r="P69" s="60"/>
      <c r="Q69" s="61">
        <v>0</v>
      </c>
      <c r="R69" s="59"/>
      <c r="S69" s="60"/>
      <c r="T69" s="61">
        <v>0</v>
      </c>
      <c r="U69" s="59"/>
      <c r="V69" s="60"/>
      <c r="W69" s="61">
        <v>0</v>
      </c>
      <c r="X69" s="59"/>
      <c r="Y69" s="60"/>
      <c r="Z69" s="61">
        <v>0</v>
      </c>
      <c r="AA69" s="59">
        <v>669.63</v>
      </c>
      <c r="AB69" s="60"/>
      <c r="AC69" s="61">
        <v>669.63</v>
      </c>
      <c r="AD69" s="59">
        <v>2798.71</v>
      </c>
      <c r="AE69" s="59"/>
      <c r="AF69" s="62">
        <v>2798.71</v>
      </c>
    </row>
    <row r="70" spans="1:32" x14ac:dyDescent="0.15">
      <c r="A70" s="48"/>
      <c r="B70" s="58" t="s">
        <v>6629</v>
      </c>
      <c r="C70" s="59"/>
      <c r="D70" s="60"/>
      <c r="E70" s="61">
        <v>0</v>
      </c>
      <c r="F70" s="59">
        <v>1971.33</v>
      </c>
      <c r="G70" s="60"/>
      <c r="H70" s="61">
        <v>1971.33</v>
      </c>
      <c r="I70" s="59"/>
      <c r="J70" s="60"/>
      <c r="K70" s="61">
        <v>0</v>
      </c>
      <c r="L70" s="59"/>
      <c r="M70" s="60"/>
      <c r="N70" s="61">
        <v>0</v>
      </c>
      <c r="O70" s="59"/>
      <c r="P70" s="60"/>
      <c r="Q70" s="61">
        <v>0</v>
      </c>
      <c r="R70" s="59"/>
      <c r="S70" s="60"/>
      <c r="T70" s="61">
        <v>0</v>
      </c>
      <c r="U70" s="59"/>
      <c r="V70" s="60"/>
      <c r="W70" s="61">
        <v>0</v>
      </c>
      <c r="X70" s="59"/>
      <c r="Y70" s="60"/>
      <c r="Z70" s="61">
        <v>0</v>
      </c>
      <c r="AA70" s="59">
        <v>483.04</v>
      </c>
      <c r="AB70" s="60"/>
      <c r="AC70" s="61">
        <v>483.04</v>
      </c>
      <c r="AD70" s="59">
        <v>2454.37</v>
      </c>
      <c r="AE70" s="59"/>
      <c r="AF70" s="62">
        <v>2454.37</v>
      </c>
    </row>
    <row r="71" spans="1:32" x14ac:dyDescent="0.15">
      <c r="A71" s="48"/>
      <c r="B71" s="58" t="s">
        <v>6630</v>
      </c>
      <c r="C71" s="59"/>
      <c r="D71" s="60"/>
      <c r="E71" s="61">
        <v>0</v>
      </c>
      <c r="F71" s="59">
        <v>971.12</v>
      </c>
      <c r="G71" s="60"/>
      <c r="H71" s="61">
        <v>971.12</v>
      </c>
      <c r="I71" s="59"/>
      <c r="J71" s="60"/>
      <c r="K71" s="61">
        <v>0</v>
      </c>
      <c r="L71" s="59"/>
      <c r="M71" s="60"/>
      <c r="N71" s="61">
        <v>0</v>
      </c>
      <c r="O71" s="59"/>
      <c r="P71" s="60"/>
      <c r="Q71" s="61">
        <v>0</v>
      </c>
      <c r="R71" s="59"/>
      <c r="S71" s="60"/>
      <c r="T71" s="61">
        <v>0</v>
      </c>
      <c r="U71" s="59"/>
      <c r="V71" s="60"/>
      <c r="W71" s="61">
        <v>0</v>
      </c>
      <c r="X71" s="59"/>
      <c r="Y71" s="60"/>
      <c r="Z71" s="61">
        <v>0</v>
      </c>
      <c r="AA71" s="59">
        <v>582.66999999999996</v>
      </c>
      <c r="AB71" s="60"/>
      <c r="AC71" s="61">
        <v>582.66999999999996</v>
      </c>
      <c r="AD71" s="59">
        <v>1553.79</v>
      </c>
      <c r="AE71" s="59"/>
      <c r="AF71" s="62">
        <v>1553.79</v>
      </c>
    </row>
    <row r="72" spans="1:32" x14ac:dyDescent="0.15">
      <c r="A72" s="48"/>
      <c r="B72" s="58" t="s">
        <v>6631</v>
      </c>
      <c r="C72" s="59"/>
      <c r="D72" s="60"/>
      <c r="E72" s="61">
        <v>0</v>
      </c>
      <c r="F72" s="59"/>
      <c r="G72" s="60">
        <v>179.66</v>
      </c>
      <c r="H72" s="61">
        <v>-179.66</v>
      </c>
      <c r="I72" s="59"/>
      <c r="J72" s="60"/>
      <c r="K72" s="61">
        <v>0</v>
      </c>
      <c r="L72" s="59"/>
      <c r="M72" s="60"/>
      <c r="N72" s="61">
        <v>0</v>
      </c>
      <c r="O72" s="59"/>
      <c r="P72" s="60"/>
      <c r="Q72" s="61">
        <v>0</v>
      </c>
      <c r="R72" s="59"/>
      <c r="S72" s="60"/>
      <c r="T72" s="61">
        <v>0</v>
      </c>
      <c r="U72" s="59"/>
      <c r="V72" s="60"/>
      <c r="W72" s="61">
        <v>0</v>
      </c>
      <c r="X72" s="59"/>
      <c r="Y72" s="60"/>
      <c r="Z72" s="61">
        <v>0</v>
      </c>
      <c r="AA72" s="59"/>
      <c r="AB72" s="60"/>
      <c r="AC72" s="61">
        <v>0</v>
      </c>
      <c r="AD72" s="59"/>
      <c r="AE72" s="59">
        <v>179.66</v>
      </c>
      <c r="AF72" s="62">
        <v>-179.66</v>
      </c>
    </row>
    <row r="73" spans="1:32" x14ac:dyDescent="0.15">
      <c r="A73" s="48"/>
      <c r="B73" s="58" t="s">
        <v>6632</v>
      </c>
      <c r="C73" s="59"/>
      <c r="D73" s="60"/>
      <c r="E73" s="61">
        <v>0</v>
      </c>
      <c r="F73" s="59">
        <v>900</v>
      </c>
      <c r="G73" s="60"/>
      <c r="H73" s="61">
        <v>900</v>
      </c>
      <c r="I73" s="59"/>
      <c r="J73" s="60"/>
      <c r="K73" s="61">
        <v>0</v>
      </c>
      <c r="L73" s="59"/>
      <c r="M73" s="60"/>
      <c r="N73" s="61">
        <v>0</v>
      </c>
      <c r="O73" s="59"/>
      <c r="P73" s="60"/>
      <c r="Q73" s="61">
        <v>0</v>
      </c>
      <c r="R73" s="59"/>
      <c r="S73" s="60"/>
      <c r="T73" s="61">
        <v>0</v>
      </c>
      <c r="U73" s="59"/>
      <c r="V73" s="60"/>
      <c r="W73" s="61">
        <v>0</v>
      </c>
      <c r="X73" s="59"/>
      <c r="Y73" s="60"/>
      <c r="Z73" s="61">
        <v>0</v>
      </c>
      <c r="AA73" s="59"/>
      <c r="AB73" s="60"/>
      <c r="AC73" s="61">
        <v>0</v>
      </c>
      <c r="AD73" s="59">
        <v>900</v>
      </c>
      <c r="AE73" s="59"/>
      <c r="AF73" s="62">
        <v>900</v>
      </c>
    </row>
    <row r="74" spans="1:32" x14ac:dyDescent="0.15">
      <c r="A74" s="48"/>
      <c r="B74" s="58" t="s">
        <v>6633</v>
      </c>
      <c r="C74" s="59"/>
      <c r="D74" s="60"/>
      <c r="E74" s="61">
        <v>0</v>
      </c>
      <c r="F74" s="59">
        <v>593.17999999999995</v>
      </c>
      <c r="G74" s="60"/>
      <c r="H74" s="61">
        <v>593.17999999999995</v>
      </c>
      <c r="I74" s="59"/>
      <c r="J74" s="60"/>
      <c r="K74" s="61">
        <v>0</v>
      </c>
      <c r="L74" s="59"/>
      <c r="M74" s="60"/>
      <c r="N74" s="61">
        <v>0</v>
      </c>
      <c r="O74" s="59"/>
      <c r="P74" s="60"/>
      <c r="Q74" s="61">
        <v>0</v>
      </c>
      <c r="R74" s="59"/>
      <c r="S74" s="60"/>
      <c r="T74" s="61">
        <v>0</v>
      </c>
      <c r="U74" s="59"/>
      <c r="V74" s="60"/>
      <c r="W74" s="61">
        <v>0</v>
      </c>
      <c r="X74" s="59"/>
      <c r="Y74" s="60"/>
      <c r="Z74" s="61">
        <v>0</v>
      </c>
      <c r="AA74" s="59"/>
      <c r="AB74" s="60"/>
      <c r="AC74" s="61">
        <v>0</v>
      </c>
      <c r="AD74" s="59">
        <v>593.17999999999995</v>
      </c>
      <c r="AE74" s="59"/>
      <c r="AF74" s="62">
        <v>593.17999999999995</v>
      </c>
    </row>
    <row r="75" spans="1:32" x14ac:dyDescent="0.15">
      <c r="A75" s="48"/>
      <c r="B75" s="58" t="s">
        <v>6634</v>
      </c>
      <c r="C75" s="59"/>
      <c r="D75" s="60"/>
      <c r="E75" s="61">
        <v>0</v>
      </c>
      <c r="F75" s="59"/>
      <c r="G75" s="60">
        <v>1067.74</v>
      </c>
      <c r="H75" s="61">
        <v>-1067.74</v>
      </c>
      <c r="I75" s="59"/>
      <c r="J75" s="60"/>
      <c r="K75" s="61">
        <v>0</v>
      </c>
      <c r="L75" s="59"/>
      <c r="M75" s="60"/>
      <c r="N75" s="61">
        <v>0</v>
      </c>
      <c r="O75" s="59"/>
      <c r="P75" s="60"/>
      <c r="Q75" s="61">
        <v>0</v>
      </c>
      <c r="R75" s="59"/>
      <c r="S75" s="60"/>
      <c r="T75" s="61">
        <v>0</v>
      </c>
      <c r="U75" s="59"/>
      <c r="V75" s="60"/>
      <c r="W75" s="61">
        <v>0</v>
      </c>
      <c r="X75" s="59"/>
      <c r="Y75" s="60"/>
      <c r="Z75" s="61">
        <v>0</v>
      </c>
      <c r="AA75" s="59"/>
      <c r="AB75" s="60"/>
      <c r="AC75" s="61">
        <v>0</v>
      </c>
      <c r="AD75" s="59"/>
      <c r="AE75" s="59">
        <v>1067.74</v>
      </c>
      <c r="AF75" s="62">
        <v>-1067.74</v>
      </c>
    </row>
    <row r="76" spans="1:32" x14ac:dyDescent="0.15">
      <c r="A76" s="48"/>
      <c r="B76" s="58" t="s">
        <v>6635</v>
      </c>
      <c r="C76" s="59"/>
      <c r="D76" s="60"/>
      <c r="E76" s="61">
        <v>0</v>
      </c>
      <c r="F76" s="59"/>
      <c r="G76" s="60">
        <v>1356.92</v>
      </c>
      <c r="H76" s="61">
        <v>-1356.92</v>
      </c>
      <c r="I76" s="59"/>
      <c r="J76" s="60"/>
      <c r="K76" s="61">
        <v>0</v>
      </c>
      <c r="L76" s="59"/>
      <c r="M76" s="60"/>
      <c r="N76" s="61">
        <v>0</v>
      </c>
      <c r="O76" s="59"/>
      <c r="P76" s="60"/>
      <c r="Q76" s="61">
        <v>0</v>
      </c>
      <c r="R76" s="59"/>
      <c r="S76" s="60"/>
      <c r="T76" s="61">
        <v>0</v>
      </c>
      <c r="U76" s="59"/>
      <c r="V76" s="60"/>
      <c r="W76" s="61">
        <v>0</v>
      </c>
      <c r="X76" s="59"/>
      <c r="Y76" s="60"/>
      <c r="Z76" s="61">
        <v>0</v>
      </c>
      <c r="AA76" s="59"/>
      <c r="AB76" s="60"/>
      <c r="AC76" s="61">
        <v>0</v>
      </c>
      <c r="AD76" s="59"/>
      <c r="AE76" s="59">
        <v>1356.92</v>
      </c>
      <c r="AF76" s="62">
        <v>-1356.92</v>
      </c>
    </row>
    <row r="77" spans="1:32" x14ac:dyDescent="0.15">
      <c r="A77" s="48"/>
      <c r="B77" s="58" t="s">
        <v>6636</v>
      </c>
      <c r="C77" s="59"/>
      <c r="D77" s="60"/>
      <c r="E77" s="61">
        <v>0</v>
      </c>
      <c r="F77" s="59"/>
      <c r="G77" s="60">
        <v>1397.46</v>
      </c>
      <c r="H77" s="61">
        <v>-1397.46</v>
      </c>
      <c r="I77" s="59"/>
      <c r="J77" s="60"/>
      <c r="K77" s="61">
        <v>0</v>
      </c>
      <c r="L77" s="59"/>
      <c r="M77" s="60"/>
      <c r="N77" s="61">
        <v>0</v>
      </c>
      <c r="O77" s="59"/>
      <c r="P77" s="60"/>
      <c r="Q77" s="61">
        <v>0</v>
      </c>
      <c r="R77" s="59"/>
      <c r="S77" s="60"/>
      <c r="T77" s="61">
        <v>0</v>
      </c>
      <c r="U77" s="59"/>
      <c r="V77" s="60"/>
      <c r="W77" s="61">
        <v>0</v>
      </c>
      <c r="X77" s="59"/>
      <c r="Y77" s="60"/>
      <c r="Z77" s="61">
        <v>0</v>
      </c>
      <c r="AA77" s="59"/>
      <c r="AB77" s="60"/>
      <c r="AC77" s="61">
        <v>0</v>
      </c>
      <c r="AD77" s="59"/>
      <c r="AE77" s="59">
        <v>1397.46</v>
      </c>
      <c r="AF77" s="62">
        <v>-1397.46</v>
      </c>
    </row>
    <row r="78" spans="1:32" x14ac:dyDescent="0.15">
      <c r="A78" s="48"/>
      <c r="B78" s="58" t="s">
        <v>6637</v>
      </c>
      <c r="C78" s="59"/>
      <c r="D78" s="60"/>
      <c r="E78" s="61">
        <v>0</v>
      </c>
      <c r="F78" s="59">
        <v>603.89</v>
      </c>
      <c r="G78" s="60"/>
      <c r="H78" s="61">
        <v>603.89</v>
      </c>
      <c r="I78" s="59"/>
      <c r="J78" s="60"/>
      <c r="K78" s="61">
        <v>0</v>
      </c>
      <c r="L78" s="59"/>
      <c r="M78" s="60"/>
      <c r="N78" s="61">
        <v>0</v>
      </c>
      <c r="O78" s="59"/>
      <c r="P78" s="60"/>
      <c r="Q78" s="61">
        <v>0</v>
      </c>
      <c r="R78" s="59"/>
      <c r="S78" s="60"/>
      <c r="T78" s="61">
        <v>0</v>
      </c>
      <c r="U78" s="59"/>
      <c r="V78" s="60"/>
      <c r="W78" s="61">
        <v>0</v>
      </c>
      <c r="X78" s="59"/>
      <c r="Y78" s="60"/>
      <c r="Z78" s="61">
        <v>0</v>
      </c>
      <c r="AA78" s="59"/>
      <c r="AB78" s="60"/>
      <c r="AC78" s="61">
        <v>0</v>
      </c>
      <c r="AD78" s="59">
        <v>603.89</v>
      </c>
      <c r="AE78" s="59"/>
      <c r="AF78" s="62">
        <v>603.89</v>
      </c>
    </row>
    <row r="79" spans="1:32" x14ac:dyDescent="0.15">
      <c r="A79" s="48"/>
      <c r="B79" s="58" t="s">
        <v>6638</v>
      </c>
      <c r="C79" s="59"/>
      <c r="D79" s="60"/>
      <c r="E79" s="61">
        <v>0</v>
      </c>
      <c r="F79" s="59">
        <v>575.55999999999995</v>
      </c>
      <c r="G79" s="60"/>
      <c r="H79" s="61">
        <v>575.55999999999995</v>
      </c>
      <c r="I79" s="59"/>
      <c r="J79" s="60"/>
      <c r="K79" s="61">
        <v>0</v>
      </c>
      <c r="L79" s="59"/>
      <c r="M79" s="60"/>
      <c r="N79" s="61">
        <v>0</v>
      </c>
      <c r="O79" s="59"/>
      <c r="P79" s="60"/>
      <c r="Q79" s="61">
        <v>0</v>
      </c>
      <c r="R79" s="59"/>
      <c r="S79" s="60"/>
      <c r="T79" s="61">
        <v>0</v>
      </c>
      <c r="U79" s="59"/>
      <c r="V79" s="60"/>
      <c r="W79" s="61">
        <v>0</v>
      </c>
      <c r="X79" s="59"/>
      <c r="Y79" s="60"/>
      <c r="Z79" s="61">
        <v>0</v>
      </c>
      <c r="AA79" s="59"/>
      <c r="AB79" s="60"/>
      <c r="AC79" s="61">
        <v>0</v>
      </c>
      <c r="AD79" s="59">
        <v>575.55999999999995</v>
      </c>
      <c r="AE79" s="59"/>
      <c r="AF79" s="62">
        <v>575.55999999999995</v>
      </c>
    </row>
    <row r="80" spans="1:32" x14ac:dyDescent="0.15">
      <c r="A80" s="48"/>
      <c r="B80" s="58" t="s">
        <v>6639</v>
      </c>
      <c r="C80" s="59"/>
      <c r="D80" s="60"/>
      <c r="E80" s="61">
        <v>0</v>
      </c>
      <c r="F80" s="59"/>
      <c r="G80" s="60">
        <v>1428.62</v>
      </c>
      <c r="H80" s="61">
        <v>-1428.62</v>
      </c>
      <c r="I80" s="59"/>
      <c r="J80" s="60"/>
      <c r="K80" s="61">
        <v>0</v>
      </c>
      <c r="L80" s="59"/>
      <c r="M80" s="60"/>
      <c r="N80" s="61">
        <v>0</v>
      </c>
      <c r="O80" s="59"/>
      <c r="P80" s="60"/>
      <c r="Q80" s="61">
        <v>0</v>
      </c>
      <c r="R80" s="59"/>
      <c r="S80" s="60"/>
      <c r="T80" s="61">
        <v>0</v>
      </c>
      <c r="U80" s="59"/>
      <c r="V80" s="60"/>
      <c r="W80" s="61">
        <v>0</v>
      </c>
      <c r="X80" s="59"/>
      <c r="Y80" s="60"/>
      <c r="Z80" s="61">
        <v>0</v>
      </c>
      <c r="AA80" s="59"/>
      <c r="AB80" s="60"/>
      <c r="AC80" s="61">
        <v>0</v>
      </c>
      <c r="AD80" s="59"/>
      <c r="AE80" s="59">
        <v>1428.62</v>
      </c>
      <c r="AF80" s="62">
        <v>-1428.62</v>
      </c>
    </row>
    <row r="81" spans="1:32" x14ac:dyDescent="0.15">
      <c r="A81" s="45" t="s">
        <v>6640</v>
      </c>
      <c r="B81" s="46"/>
      <c r="C81" s="54"/>
      <c r="D81" s="55"/>
      <c r="E81" s="56">
        <v>0</v>
      </c>
      <c r="F81" s="54">
        <v>82855.559999999983</v>
      </c>
      <c r="G81" s="55">
        <v>5430.4</v>
      </c>
      <c r="H81" s="56">
        <v>77425.159999999989</v>
      </c>
      <c r="I81" s="54">
        <v>8736.34</v>
      </c>
      <c r="J81" s="55"/>
      <c r="K81" s="56">
        <v>8736.34</v>
      </c>
      <c r="L81" s="54"/>
      <c r="M81" s="55"/>
      <c r="N81" s="56">
        <v>0</v>
      </c>
      <c r="O81" s="54">
        <v>103863.85</v>
      </c>
      <c r="P81" s="55"/>
      <c r="Q81" s="56">
        <v>103863.85</v>
      </c>
      <c r="R81" s="54"/>
      <c r="S81" s="55"/>
      <c r="T81" s="56">
        <v>0</v>
      </c>
      <c r="U81" s="54"/>
      <c r="V81" s="55"/>
      <c r="W81" s="56">
        <v>0</v>
      </c>
      <c r="X81" s="54">
        <v>96640.84</v>
      </c>
      <c r="Y81" s="55"/>
      <c r="Z81" s="56">
        <v>96640.84</v>
      </c>
      <c r="AA81" s="54">
        <v>53062.029999999992</v>
      </c>
      <c r="AB81" s="55"/>
      <c r="AC81" s="56">
        <v>53062.029999999992</v>
      </c>
      <c r="AD81" s="54">
        <v>345158.61999999994</v>
      </c>
      <c r="AE81" s="54">
        <v>5430.4</v>
      </c>
      <c r="AF81" s="57">
        <v>339728.21999999991</v>
      </c>
    </row>
    <row r="82" spans="1:32" x14ac:dyDescent="0.15">
      <c r="A82" s="53">
        <v>42917</v>
      </c>
      <c r="B82" s="45" t="s">
        <v>6641</v>
      </c>
      <c r="C82" s="54"/>
      <c r="D82" s="55"/>
      <c r="E82" s="56">
        <v>0</v>
      </c>
      <c r="F82" s="54"/>
      <c r="G82" s="55">
        <v>10694.61</v>
      </c>
      <c r="H82" s="56">
        <v>-10694.61</v>
      </c>
      <c r="I82" s="54"/>
      <c r="J82" s="55">
        <v>982.85</v>
      </c>
      <c r="K82" s="56">
        <v>-982.85</v>
      </c>
      <c r="L82" s="54"/>
      <c r="M82" s="55"/>
      <c r="N82" s="56">
        <v>0</v>
      </c>
      <c r="O82" s="54"/>
      <c r="P82" s="55">
        <v>8499.4599999999991</v>
      </c>
      <c r="Q82" s="56">
        <v>-8499.4599999999991</v>
      </c>
      <c r="R82" s="54"/>
      <c r="S82" s="55"/>
      <c r="T82" s="56">
        <v>0</v>
      </c>
      <c r="U82" s="54"/>
      <c r="V82" s="55"/>
      <c r="W82" s="56">
        <v>0</v>
      </c>
      <c r="X82" s="54"/>
      <c r="Y82" s="55">
        <v>8212.69</v>
      </c>
      <c r="Z82" s="56">
        <v>-8212.69</v>
      </c>
      <c r="AA82" s="54"/>
      <c r="AB82" s="55">
        <v>7213.24</v>
      </c>
      <c r="AC82" s="56">
        <v>-7213.24</v>
      </c>
      <c r="AD82" s="54"/>
      <c r="AE82" s="54">
        <v>35602.85</v>
      </c>
      <c r="AF82" s="57">
        <v>-35602.85</v>
      </c>
    </row>
    <row r="83" spans="1:32" x14ac:dyDescent="0.15">
      <c r="A83" s="45" t="s">
        <v>6642</v>
      </c>
      <c r="B83" s="46"/>
      <c r="C83" s="54"/>
      <c r="D83" s="55"/>
      <c r="E83" s="56">
        <v>0</v>
      </c>
      <c r="F83" s="54"/>
      <c r="G83" s="55">
        <v>10694.61</v>
      </c>
      <c r="H83" s="56">
        <v>-10694.61</v>
      </c>
      <c r="I83" s="54"/>
      <c r="J83" s="55">
        <v>982.85</v>
      </c>
      <c r="K83" s="56">
        <v>-982.85</v>
      </c>
      <c r="L83" s="54"/>
      <c r="M83" s="55"/>
      <c r="N83" s="56">
        <v>0</v>
      </c>
      <c r="O83" s="54"/>
      <c r="P83" s="55">
        <v>8499.4599999999991</v>
      </c>
      <c r="Q83" s="56">
        <v>-8499.4599999999991</v>
      </c>
      <c r="R83" s="54"/>
      <c r="S83" s="55"/>
      <c r="T83" s="56">
        <v>0</v>
      </c>
      <c r="U83" s="54"/>
      <c r="V83" s="55"/>
      <c r="W83" s="56">
        <v>0</v>
      </c>
      <c r="X83" s="54"/>
      <c r="Y83" s="55">
        <v>8212.69</v>
      </c>
      <c r="Z83" s="56">
        <v>-8212.69</v>
      </c>
      <c r="AA83" s="54"/>
      <c r="AB83" s="55">
        <v>7213.24</v>
      </c>
      <c r="AC83" s="56">
        <v>-7213.24</v>
      </c>
      <c r="AD83" s="54"/>
      <c r="AE83" s="54">
        <v>35602.85</v>
      </c>
      <c r="AF83" s="57">
        <v>-35602.85</v>
      </c>
    </row>
    <row r="84" spans="1:32" x14ac:dyDescent="0.15">
      <c r="A84" s="53">
        <v>42923</v>
      </c>
      <c r="B84" s="45" t="s">
        <v>6643</v>
      </c>
      <c r="C84" s="54"/>
      <c r="D84" s="55"/>
      <c r="E84" s="56">
        <v>0</v>
      </c>
      <c r="F84" s="54"/>
      <c r="G84" s="55"/>
      <c r="H84" s="56">
        <v>0</v>
      </c>
      <c r="I84" s="54"/>
      <c r="J84" s="55"/>
      <c r="K84" s="56">
        <v>0</v>
      </c>
      <c r="L84" s="54"/>
      <c r="M84" s="55"/>
      <c r="N84" s="56">
        <v>0</v>
      </c>
      <c r="O84" s="54"/>
      <c r="P84" s="55"/>
      <c r="Q84" s="56">
        <v>0</v>
      </c>
      <c r="R84" s="54"/>
      <c r="S84" s="55"/>
      <c r="T84" s="56">
        <v>0</v>
      </c>
      <c r="U84" s="54"/>
      <c r="V84" s="55">
        <v>5</v>
      </c>
      <c r="W84" s="56">
        <v>-5</v>
      </c>
      <c r="X84" s="54"/>
      <c r="Y84" s="55"/>
      <c r="Z84" s="56">
        <v>0</v>
      </c>
      <c r="AA84" s="54"/>
      <c r="AB84" s="55"/>
      <c r="AC84" s="56">
        <v>0</v>
      </c>
      <c r="AD84" s="54"/>
      <c r="AE84" s="54">
        <v>5</v>
      </c>
      <c r="AF84" s="57">
        <v>-5</v>
      </c>
    </row>
    <row r="85" spans="1:32" x14ac:dyDescent="0.15">
      <c r="A85" s="45" t="s">
        <v>6644</v>
      </c>
      <c r="B85" s="46"/>
      <c r="C85" s="54"/>
      <c r="D85" s="55"/>
      <c r="E85" s="56">
        <v>0</v>
      </c>
      <c r="F85" s="54"/>
      <c r="G85" s="55"/>
      <c r="H85" s="56">
        <v>0</v>
      </c>
      <c r="I85" s="54"/>
      <c r="J85" s="55"/>
      <c r="K85" s="56">
        <v>0</v>
      </c>
      <c r="L85" s="54"/>
      <c r="M85" s="55"/>
      <c r="N85" s="56">
        <v>0</v>
      </c>
      <c r="O85" s="54"/>
      <c r="P85" s="55"/>
      <c r="Q85" s="56">
        <v>0</v>
      </c>
      <c r="R85" s="54"/>
      <c r="S85" s="55"/>
      <c r="T85" s="56">
        <v>0</v>
      </c>
      <c r="U85" s="54"/>
      <c r="V85" s="55">
        <v>5</v>
      </c>
      <c r="W85" s="56">
        <v>-5</v>
      </c>
      <c r="X85" s="54"/>
      <c r="Y85" s="55"/>
      <c r="Z85" s="56">
        <v>0</v>
      </c>
      <c r="AA85" s="54"/>
      <c r="AB85" s="55"/>
      <c r="AC85" s="56">
        <v>0</v>
      </c>
      <c r="AD85" s="54"/>
      <c r="AE85" s="54">
        <v>5</v>
      </c>
      <c r="AF85" s="57">
        <v>-5</v>
      </c>
    </row>
    <row r="86" spans="1:32" x14ac:dyDescent="0.15">
      <c r="A86" s="53">
        <v>42947</v>
      </c>
      <c r="B86" s="45" t="s">
        <v>6645</v>
      </c>
      <c r="C86" s="54"/>
      <c r="D86" s="55"/>
      <c r="E86" s="56">
        <v>0</v>
      </c>
      <c r="F86" s="54">
        <v>12889.21</v>
      </c>
      <c r="G86" s="55"/>
      <c r="H86" s="56">
        <v>12889.21</v>
      </c>
      <c r="I86" s="54">
        <v>729.08</v>
      </c>
      <c r="J86" s="55"/>
      <c r="K86" s="56">
        <v>729.08</v>
      </c>
      <c r="L86" s="54"/>
      <c r="M86" s="55"/>
      <c r="N86" s="56">
        <v>0</v>
      </c>
      <c r="O86" s="54">
        <v>5504.06</v>
      </c>
      <c r="P86" s="55"/>
      <c r="Q86" s="56">
        <v>5504.06</v>
      </c>
      <c r="R86" s="54"/>
      <c r="S86" s="55"/>
      <c r="T86" s="56">
        <v>0</v>
      </c>
      <c r="U86" s="54"/>
      <c r="V86" s="55"/>
      <c r="W86" s="56">
        <v>0</v>
      </c>
      <c r="X86" s="54">
        <v>6590.27</v>
      </c>
      <c r="Y86" s="55"/>
      <c r="Z86" s="56">
        <v>6590.27</v>
      </c>
      <c r="AA86" s="54">
        <v>9530.89</v>
      </c>
      <c r="AB86" s="55"/>
      <c r="AC86" s="56">
        <v>9530.89</v>
      </c>
      <c r="AD86" s="54">
        <v>35243.509999999995</v>
      </c>
      <c r="AE86" s="54"/>
      <c r="AF86" s="57">
        <v>35243.509999999995</v>
      </c>
    </row>
    <row r="87" spans="1:32" x14ac:dyDescent="0.15">
      <c r="A87" s="48"/>
      <c r="B87" s="58" t="s">
        <v>6646</v>
      </c>
      <c r="C87" s="59"/>
      <c r="D87" s="60"/>
      <c r="E87" s="61">
        <v>0</v>
      </c>
      <c r="F87" s="59">
        <v>43065.33</v>
      </c>
      <c r="G87" s="60"/>
      <c r="H87" s="61">
        <v>43065.33</v>
      </c>
      <c r="I87" s="59">
        <v>2445.83</v>
      </c>
      <c r="J87" s="60"/>
      <c r="K87" s="61">
        <v>2445.83</v>
      </c>
      <c r="L87" s="59"/>
      <c r="M87" s="60"/>
      <c r="N87" s="61">
        <v>0</v>
      </c>
      <c r="O87" s="59">
        <v>20463.63</v>
      </c>
      <c r="P87" s="60"/>
      <c r="Q87" s="61">
        <v>20463.63</v>
      </c>
      <c r="R87" s="59"/>
      <c r="S87" s="60"/>
      <c r="T87" s="61">
        <v>0</v>
      </c>
      <c r="U87" s="59"/>
      <c r="V87" s="60"/>
      <c r="W87" s="61">
        <v>0</v>
      </c>
      <c r="X87" s="59">
        <v>21662.15</v>
      </c>
      <c r="Y87" s="60"/>
      <c r="Z87" s="61">
        <v>21662.15</v>
      </c>
      <c r="AA87" s="59">
        <v>29791.47</v>
      </c>
      <c r="AB87" s="60"/>
      <c r="AC87" s="61">
        <v>29791.47</v>
      </c>
      <c r="AD87" s="59">
        <v>117428.41</v>
      </c>
      <c r="AE87" s="59"/>
      <c r="AF87" s="62">
        <v>117428.41</v>
      </c>
    </row>
    <row r="88" spans="1:32" x14ac:dyDescent="0.15">
      <c r="A88" s="48"/>
      <c r="B88" s="58" t="s">
        <v>6647</v>
      </c>
      <c r="C88" s="59"/>
      <c r="D88" s="60"/>
      <c r="E88" s="61">
        <v>0</v>
      </c>
      <c r="F88" s="59">
        <v>854.58</v>
      </c>
      <c r="G88" s="60"/>
      <c r="H88" s="61">
        <v>854.58</v>
      </c>
      <c r="I88" s="59"/>
      <c r="J88" s="60"/>
      <c r="K88" s="61">
        <v>0</v>
      </c>
      <c r="L88" s="59"/>
      <c r="M88" s="60"/>
      <c r="N88" s="61">
        <v>0</v>
      </c>
      <c r="O88" s="59"/>
      <c r="P88" s="60"/>
      <c r="Q88" s="61">
        <v>0</v>
      </c>
      <c r="R88" s="59"/>
      <c r="S88" s="60"/>
      <c r="T88" s="61">
        <v>0</v>
      </c>
      <c r="U88" s="59"/>
      <c r="V88" s="60"/>
      <c r="W88" s="61">
        <v>0</v>
      </c>
      <c r="X88" s="59"/>
      <c r="Y88" s="60"/>
      <c r="Z88" s="61">
        <v>0</v>
      </c>
      <c r="AA88" s="59">
        <v>466.14</v>
      </c>
      <c r="AB88" s="60"/>
      <c r="AC88" s="61">
        <v>466.14</v>
      </c>
      <c r="AD88" s="59">
        <v>1320.72</v>
      </c>
      <c r="AE88" s="59"/>
      <c r="AF88" s="62">
        <v>1320.72</v>
      </c>
    </row>
    <row r="89" spans="1:32" x14ac:dyDescent="0.15">
      <c r="A89" s="48"/>
      <c r="B89" s="58" t="s">
        <v>6648</v>
      </c>
      <c r="C89" s="59"/>
      <c r="D89" s="60"/>
      <c r="E89" s="61">
        <v>0</v>
      </c>
      <c r="F89" s="59">
        <v>2094.7399999999998</v>
      </c>
      <c r="G89" s="60"/>
      <c r="H89" s="61">
        <v>2094.7399999999998</v>
      </c>
      <c r="I89" s="59"/>
      <c r="J89" s="60"/>
      <c r="K89" s="61">
        <v>0</v>
      </c>
      <c r="L89" s="59"/>
      <c r="M89" s="60"/>
      <c r="N89" s="61">
        <v>0</v>
      </c>
      <c r="O89" s="59"/>
      <c r="P89" s="60"/>
      <c r="Q89" s="61">
        <v>0</v>
      </c>
      <c r="R89" s="59"/>
      <c r="S89" s="60"/>
      <c r="T89" s="61">
        <v>0</v>
      </c>
      <c r="U89" s="59"/>
      <c r="V89" s="60"/>
      <c r="W89" s="61">
        <v>0</v>
      </c>
      <c r="X89" s="59"/>
      <c r="Y89" s="60"/>
      <c r="Z89" s="61">
        <v>0</v>
      </c>
      <c r="AA89" s="59">
        <v>1064.54</v>
      </c>
      <c r="AB89" s="60"/>
      <c r="AC89" s="61">
        <v>1064.54</v>
      </c>
      <c r="AD89" s="59">
        <v>3159.2799999999997</v>
      </c>
      <c r="AE89" s="59"/>
      <c r="AF89" s="62">
        <v>3159.2799999999997</v>
      </c>
    </row>
    <row r="90" spans="1:32" x14ac:dyDescent="0.15">
      <c r="A90" s="48"/>
      <c r="B90" s="58" t="s">
        <v>6649</v>
      </c>
      <c r="C90" s="59"/>
      <c r="D90" s="60"/>
      <c r="E90" s="61">
        <v>0</v>
      </c>
      <c r="F90" s="59">
        <v>1984.38</v>
      </c>
      <c r="G90" s="60"/>
      <c r="H90" s="61">
        <v>1984.38</v>
      </c>
      <c r="I90" s="59"/>
      <c r="J90" s="60"/>
      <c r="K90" s="61">
        <v>0</v>
      </c>
      <c r="L90" s="59"/>
      <c r="M90" s="60"/>
      <c r="N90" s="61">
        <v>0</v>
      </c>
      <c r="O90" s="59"/>
      <c r="P90" s="60"/>
      <c r="Q90" s="61">
        <v>0</v>
      </c>
      <c r="R90" s="59"/>
      <c r="S90" s="60"/>
      <c r="T90" s="61">
        <v>0</v>
      </c>
      <c r="U90" s="59"/>
      <c r="V90" s="60"/>
      <c r="W90" s="61">
        <v>0</v>
      </c>
      <c r="X90" s="59"/>
      <c r="Y90" s="60"/>
      <c r="Z90" s="61">
        <v>0</v>
      </c>
      <c r="AA90" s="59">
        <v>574.42999999999995</v>
      </c>
      <c r="AB90" s="60"/>
      <c r="AC90" s="61">
        <v>574.42999999999995</v>
      </c>
      <c r="AD90" s="59">
        <v>2558.81</v>
      </c>
      <c r="AE90" s="59"/>
      <c r="AF90" s="62">
        <v>2558.81</v>
      </c>
    </row>
    <row r="91" spans="1:32" x14ac:dyDescent="0.15">
      <c r="A91" s="48"/>
      <c r="B91" s="58" t="s">
        <v>6650</v>
      </c>
      <c r="C91" s="59"/>
      <c r="D91" s="60"/>
      <c r="E91" s="61">
        <v>0</v>
      </c>
      <c r="F91" s="59">
        <v>576.44000000000005</v>
      </c>
      <c r="G91" s="60"/>
      <c r="H91" s="61">
        <v>576.44000000000005</v>
      </c>
      <c r="I91" s="59"/>
      <c r="J91" s="60"/>
      <c r="K91" s="61">
        <v>0</v>
      </c>
      <c r="L91" s="59"/>
      <c r="M91" s="60"/>
      <c r="N91" s="61">
        <v>0</v>
      </c>
      <c r="O91" s="59"/>
      <c r="P91" s="60"/>
      <c r="Q91" s="61">
        <v>0</v>
      </c>
      <c r="R91" s="59"/>
      <c r="S91" s="60"/>
      <c r="T91" s="61">
        <v>0</v>
      </c>
      <c r="U91" s="59"/>
      <c r="V91" s="60"/>
      <c r="W91" s="61">
        <v>0</v>
      </c>
      <c r="X91" s="59"/>
      <c r="Y91" s="60"/>
      <c r="Z91" s="61">
        <v>0</v>
      </c>
      <c r="AA91" s="59"/>
      <c r="AB91" s="60"/>
      <c r="AC91" s="61">
        <v>0</v>
      </c>
      <c r="AD91" s="59">
        <v>576.44000000000005</v>
      </c>
      <c r="AE91" s="59"/>
      <c r="AF91" s="62">
        <v>576.44000000000005</v>
      </c>
    </row>
    <row r="92" spans="1:32" x14ac:dyDescent="0.15">
      <c r="A92" s="45" t="s">
        <v>6651</v>
      </c>
      <c r="B92" s="46"/>
      <c r="C92" s="54"/>
      <c r="D92" s="55"/>
      <c r="E92" s="56">
        <v>0</v>
      </c>
      <c r="F92" s="54">
        <v>61464.68</v>
      </c>
      <c r="G92" s="55"/>
      <c r="H92" s="56">
        <v>61464.68</v>
      </c>
      <c r="I92" s="54">
        <v>3174.91</v>
      </c>
      <c r="J92" s="55"/>
      <c r="K92" s="56">
        <v>3174.91</v>
      </c>
      <c r="L92" s="54"/>
      <c r="M92" s="55"/>
      <c r="N92" s="56">
        <v>0</v>
      </c>
      <c r="O92" s="54">
        <v>25967.690000000002</v>
      </c>
      <c r="P92" s="55"/>
      <c r="Q92" s="56">
        <v>25967.690000000002</v>
      </c>
      <c r="R92" s="54"/>
      <c r="S92" s="55"/>
      <c r="T92" s="56">
        <v>0</v>
      </c>
      <c r="U92" s="54"/>
      <c r="V92" s="55"/>
      <c r="W92" s="56">
        <v>0</v>
      </c>
      <c r="X92" s="54">
        <v>28252.420000000002</v>
      </c>
      <c r="Y92" s="55"/>
      <c r="Z92" s="56">
        <v>28252.420000000002</v>
      </c>
      <c r="AA92" s="54">
        <v>41427.47</v>
      </c>
      <c r="AB92" s="55"/>
      <c r="AC92" s="56">
        <v>41427.47</v>
      </c>
      <c r="AD92" s="54">
        <v>160287.16999999998</v>
      </c>
      <c r="AE92" s="54"/>
      <c r="AF92" s="57">
        <v>160287.16999999998</v>
      </c>
    </row>
    <row r="93" spans="1:32" x14ac:dyDescent="0.15">
      <c r="A93" s="53">
        <v>42948</v>
      </c>
      <c r="B93" s="45" t="s">
        <v>6652</v>
      </c>
      <c r="C93" s="54"/>
      <c r="D93" s="55"/>
      <c r="E93" s="56">
        <v>0</v>
      </c>
      <c r="F93" s="54"/>
      <c r="G93" s="55">
        <v>12889.21</v>
      </c>
      <c r="H93" s="56">
        <v>-12889.21</v>
      </c>
      <c r="I93" s="54"/>
      <c r="J93" s="55">
        <v>729.08</v>
      </c>
      <c r="K93" s="56">
        <v>-729.08</v>
      </c>
      <c r="L93" s="54"/>
      <c r="M93" s="55"/>
      <c r="N93" s="56">
        <v>0</v>
      </c>
      <c r="O93" s="54"/>
      <c r="P93" s="55">
        <v>5504.06</v>
      </c>
      <c r="Q93" s="56">
        <v>-5504.06</v>
      </c>
      <c r="R93" s="54"/>
      <c r="S93" s="55"/>
      <c r="T93" s="56">
        <v>0</v>
      </c>
      <c r="U93" s="54"/>
      <c r="V93" s="55"/>
      <c r="W93" s="56">
        <v>0</v>
      </c>
      <c r="X93" s="54"/>
      <c r="Y93" s="55">
        <v>6590.27</v>
      </c>
      <c r="Z93" s="56">
        <v>-6590.27</v>
      </c>
      <c r="AA93" s="54"/>
      <c r="AB93" s="55">
        <v>9530.89</v>
      </c>
      <c r="AC93" s="56">
        <v>-9530.89</v>
      </c>
      <c r="AD93" s="54"/>
      <c r="AE93" s="54">
        <v>35243.509999999995</v>
      </c>
      <c r="AF93" s="57">
        <v>-35243.509999999995</v>
      </c>
    </row>
    <row r="94" spans="1:32" x14ac:dyDescent="0.15">
      <c r="A94" s="48"/>
      <c r="B94" s="58" t="s">
        <v>6653</v>
      </c>
      <c r="C94" s="59"/>
      <c r="D94" s="60"/>
      <c r="E94" s="61">
        <v>0</v>
      </c>
      <c r="F94" s="59">
        <v>189</v>
      </c>
      <c r="G94" s="60"/>
      <c r="H94" s="61">
        <v>189</v>
      </c>
      <c r="I94" s="59"/>
      <c r="J94" s="60"/>
      <c r="K94" s="61">
        <v>0</v>
      </c>
      <c r="L94" s="59"/>
      <c r="M94" s="60"/>
      <c r="N94" s="61">
        <v>0</v>
      </c>
      <c r="O94" s="59"/>
      <c r="P94" s="60"/>
      <c r="Q94" s="61">
        <v>0</v>
      </c>
      <c r="R94" s="59"/>
      <c r="S94" s="60"/>
      <c r="T94" s="61">
        <v>0</v>
      </c>
      <c r="U94" s="59"/>
      <c r="V94" s="60"/>
      <c r="W94" s="61">
        <v>0</v>
      </c>
      <c r="X94" s="59"/>
      <c r="Y94" s="60"/>
      <c r="Z94" s="61">
        <v>0</v>
      </c>
      <c r="AA94" s="59"/>
      <c r="AB94" s="60"/>
      <c r="AC94" s="61">
        <v>0</v>
      </c>
      <c r="AD94" s="59">
        <v>189</v>
      </c>
      <c r="AE94" s="59"/>
      <c r="AF94" s="62">
        <v>189</v>
      </c>
    </row>
    <row r="95" spans="1:32" x14ac:dyDescent="0.15">
      <c r="A95" s="48"/>
      <c r="B95" s="58" t="s">
        <v>6654</v>
      </c>
      <c r="C95" s="59"/>
      <c r="D95" s="60"/>
      <c r="E95" s="61">
        <v>0</v>
      </c>
      <c r="F95" s="59">
        <v>876.92</v>
      </c>
      <c r="G95" s="60"/>
      <c r="H95" s="61">
        <v>876.92</v>
      </c>
      <c r="I95" s="59"/>
      <c r="J95" s="60"/>
      <c r="K95" s="61">
        <v>0</v>
      </c>
      <c r="L95" s="59"/>
      <c r="M95" s="60"/>
      <c r="N95" s="61">
        <v>0</v>
      </c>
      <c r="O95" s="59"/>
      <c r="P95" s="60"/>
      <c r="Q95" s="61">
        <v>0</v>
      </c>
      <c r="R95" s="59"/>
      <c r="S95" s="60"/>
      <c r="T95" s="61">
        <v>0</v>
      </c>
      <c r="U95" s="59"/>
      <c r="V95" s="60"/>
      <c r="W95" s="61">
        <v>0</v>
      </c>
      <c r="X95" s="59"/>
      <c r="Y95" s="60"/>
      <c r="Z95" s="61">
        <v>0</v>
      </c>
      <c r="AA95" s="59"/>
      <c r="AB95" s="60"/>
      <c r="AC95" s="61">
        <v>0</v>
      </c>
      <c r="AD95" s="59">
        <v>876.92</v>
      </c>
      <c r="AE95" s="59"/>
      <c r="AF95" s="62">
        <v>876.92</v>
      </c>
    </row>
    <row r="96" spans="1:32" x14ac:dyDescent="0.15">
      <c r="A96" s="48"/>
      <c r="B96" s="58" t="s">
        <v>6655</v>
      </c>
      <c r="C96" s="59"/>
      <c r="D96" s="60"/>
      <c r="E96" s="61">
        <v>0</v>
      </c>
      <c r="F96" s="59"/>
      <c r="G96" s="60">
        <v>150.91</v>
      </c>
      <c r="H96" s="61">
        <v>-150.91</v>
      </c>
      <c r="I96" s="59"/>
      <c r="J96" s="60"/>
      <c r="K96" s="61">
        <v>0</v>
      </c>
      <c r="L96" s="59"/>
      <c r="M96" s="60"/>
      <c r="N96" s="61">
        <v>0</v>
      </c>
      <c r="O96" s="59"/>
      <c r="P96" s="60"/>
      <c r="Q96" s="61">
        <v>0</v>
      </c>
      <c r="R96" s="59"/>
      <c r="S96" s="60"/>
      <c r="T96" s="61">
        <v>0</v>
      </c>
      <c r="U96" s="59"/>
      <c r="V96" s="60"/>
      <c r="W96" s="61">
        <v>0</v>
      </c>
      <c r="X96" s="59"/>
      <c r="Y96" s="60"/>
      <c r="Z96" s="61">
        <v>0</v>
      </c>
      <c r="AA96" s="59"/>
      <c r="AB96" s="60"/>
      <c r="AC96" s="61">
        <v>0</v>
      </c>
      <c r="AD96" s="59"/>
      <c r="AE96" s="59">
        <v>150.91</v>
      </c>
      <c r="AF96" s="62">
        <v>-150.91</v>
      </c>
    </row>
    <row r="97" spans="1:32" x14ac:dyDescent="0.15">
      <c r="A97" s="48"/>
      <c r="B97" s="58" t="s">
        <v>6656</v>
      </c>
      <c r="C97" s="59"/>
      <c r="D97" s="60"/>
      <c r="E97" s="61">
        <v>0</v>
      </c>
      <c r="F97" s="59">
        <v>566.22</v>
      </c>
      <c r="G97" s="60"/>
      <c r="H97" s="61">
        <v>566.22</v>
      </c>
      <c r="I97" s="59"/>
      <c r="J97" s="60"/>
      <c r="K97" s="61">
        <v>0</v>
      </c>
      <c r="L97" s="59"/>
      <c r="M97" s="60"/>
      <c r="N97" s="61">
        <v>0</v>
      </c>
      <c r="O97" s="59"/>
      <c r="P97" s="60"/>
      <c r="Q97" s="61">
        <v>0</v>
      </c>
      <c r="R97" s="59"/>
      <c r="S97" s="60"/>
      <c r="T97" s="61">
        <v>0</v>
      </c>
      <c r="U97" s="59"/>
      <c r="V97" s="60"/>
      <c r="W97" s="61">
        <v>0</v>
      </c>
      <c r="X97" s="59"/>
      <c r="Y97" s="60"/>
      <c r="Z97" s="61">
        <v>0</v>
      </c>
      <c r="AA97" s="59"/>
      <c r="AB97" s="60"/>
      <c r="AC97" s="61">
        <v>0</v>
      </c>
      <c r="AD97" s="59">
        <v>566.22</v>
      </c>
      <c r="AE97" s="59"/>
      <c r="AF97" s="62">
        <v>566.22</v>
      </c>
    </row>
    <row r="98" spans="1:32" x14ac:dyDescent="0.15">
      <c r="A98" s="48"/>
      <c r="B98" s="58" t="s">
        <v>6657</v>
      </c>
      <c r="C98" s="59"/>
      <c r="D98" s="60"/>
      <c r="E98" s="61">
        <v>0</v>
      </c>
      <c r="F98" s="59"/>
      <c r="G98" s="60">
        <v>1006.11</v>
      </c>
      <c r="H98" s="61">
        <v>-1006.11</v>
      </c>
      <c r="I98" s="59"/>
      <c r="J98" s="60"/>
      <c r="K98" s="61">
        <v>0</v>
      </c>
      <c r="L98" s="59"/>
      <c r="M98" s="60"/>
      <c r="N98" s="61">
        <v>0</v>
      </c>
      <c r="O98" s="59"/>
      <c r="P98" s="60"/>
      <c r="Q98" s="61">
        <v>0</v>
      </c>
      <c r="R98" s="59"/>
      <c r="S98" s="60"/>
      <c r="T98" s="61">
        <v>0</v>
      </c>
      <c r="U98" s="59"/>
      <c r="V98" s="60"/>
      <c r="W98" s="61">
        <v>0</v>
      </c>
      <c r="X98" s="59"/>
      <c r="Y98" s="60"/>
      <c r="Z98" s="61">
        <v>0</v>
      </c>
      <c r="AA98" s="59"/>
      <c r="AB98" s="60"/>
      <c r="AC98" s="61">
        <v>0</v>
      </c>
      <c r="AD98" s="59"/>
      <c r="AE98" s="59">
        <v>1006.11</v>
      </c>
      <c r="AF98" s="62">
        <v>-1006.11</v>
      </c>
    </row>
    <row r="99" spans="1:32" x14ac:dyDescent="0.15">
      <c r="A99" s="48"/>
      <c r="B99" s="58" t="s">
        <v>6658</v>
      </c>
      <c r="C99" s="59"/>
      <c r="D99" s="60"/>
      <c r="E99" s="61">
        <v>0</v>
      </c>
      <c r="F99" s="59"/>
      <c r="G99" s="60">
        <v>1356.92</v>
      </c>
      <c r="H99" s="61">
        <v>-1356.92</v>
      </c>
      <c r="I99" s="59"/>
      <c r="J99" s="60"/>
      <c r="K99" s="61">
        <v>0</v>
      </c>
      <c r="L99" s="59"/>
      <c r="M99" s="60"/>
      <c r="N99" s="61">
        <v>0</v>
      </c>
      <c r="O99" s="59"/>
      <c r="P99" s="60"/>
      <c r="Q99" s="61">
        <v>0</v>
      </c>
      <c r="R99" s="59"/>
      <c r="S99" s="60"/>
      <c r="T99" s="61">
        <v>0</v>
      </c>
      <c r="U99" s="59"/>
      <c r="V99" s="60"/>
      <c r="W99" s="61">
        <v>0</v>
      </c>
      <c r="X99" s="59"/>
      <c r="Y99" s="60"/>
      <c r="Z99" s="61">
        <v>0</v>
      </c>
      <c r="AA99" s="59"/>
      <c r="AB99" s="60"/>
      <c r="AC99" s="61">
        <v>0</v>
      </c>
      <c r="AD99" s="59"/>
      <c r="AE99" s="59">
        <v>1356.92</v>
      </c>
      <c r="AF99" s="62">
        <v>-1356.92</v>
      </c>
    </row>
    <row r="100" spans="1:32" x14ac:dyDescent="0.15">
      <c r="A100" s="48"/>
      <c r="B100" s="58" t="s">
        <v>6659</v>
      </c>
      <c r="C100" s="59"/>
      <c r="D100" s="60"/>
      <c r="E100" s="61">
        <v>0</v>
      </c>
      <c r="F100" s="59"/>
      <c r="G100" s="60">
        <v>1333.93</v>
      </c>
      <c r="H100" s="61">
        <v>-1333.93</v>
      </c>
      <c r="I100" s="59"/>
      <c r="J100" s="60"/>
      <c r="K100" s="61">
        <v>0</v>
      </c>
      <c r="L100" s="59"/>
      <c r="M100" s="60"/>
      <c r="N100" s="61">
        <v>0</v>
      </c>
      <c r="O100" s="59"/>
      <c r="P100" s="60"/>
      <c r="Q100" s="61">
        <v>0</v>
      </c>
      <c r="R100" s="59"/>
      <c r="S100" s="60"/>
      <c r="T100" s="61">
        <v>0</v>
      </c>
      <c r="U100" s="59"/>
      <c r="V100" s="60"/>
      <c r="W100" s="61">
        <v>0</v>
      </c>
      <c r="X100" s="59"/>
      <c r="Y100" s="60"/>
      <c r="Z100" s="61">
        <v>0</v>
      </c>
      <c r="AA100" s="59"/>
      <c r="AB100" s="60"/>
      <c r="AC100" s="61">
        <v>0</v>
      </c>
      <c r="AD100" s="59"/>
      <c r="AE100" s="59">
        <v>1333.93</v>
      </c>
      <c r="AF100" s="62">
        <v>-1333.93</v>
      </c>
    </row>
    <row r="101" spans="1:32" x14ac:dyDescent="0.15">
      <c r="A101" s="48"/>
      <c r="B101" s="58" t="s">
        <v>6660</v>
      </c>
      <c r="C101" s="59"/>
      <c r="D101" s="60"/>
      <c r="E101" s="61">
        <v>0</v>
      </c>
      <c r="F101" s="59">
        <v>549.4</v>
      </c>
      <c r="G101" s="60"/>
      <c r="H101" s="61">
        <v>549.4</v>
      </c>
      <c r="I101" s="59"/>
      <c r="J101" s="60"/>
      <c r="K101" s="61">
        <v>0</v>
      </c>
      <c r="L101" s="59"/>
      <c r="M101" s="60"/>
      <c r="N101" s="61">
        <v>0</v>
      </c>
      <c r="O101" s="59"/>
      <c r="P101" s="60"/>
      <c r="Q101" s="61">
        <v>0</v>
      </c>
      <c r="R101" s="59"/>
      <c r="S101" s="60"/>
      <c r="T101" s="61">
        <v>0</v>
      </c>
      <c r="U101" s="59"/>
      <c r="V101" s="60"/>
      <c r="W101" s="61">
        <v>0</v>
      </c>
      <c r="X101" s="59"/>
      <c r="Y101" s="60"/>
      <c r="Z101" s="61">
        <v>0</v>
      </c>
      <c r="AA101" s="59"/>
      <c r="AB101" s="60"/>
      <c r="AC101" s="61">
        <v>0</v>
      </c>
      <c r="AD101" s="59">
        <v>549.4</v>
      </c>
      <c r="AE101" s="59"/>
      <c r="AF101" s="62">
        <v>549.4</v>
      </c>
    </row>
    <row r="102" spans="1:32" x14ac:dyDescent="0.15">
      <c r="A102" s="48"/>
      <c r="B102" s="58" t="s">
        <v>6661</v>
      </c>
      <c r="C102" s="59"/>
      <c r="D102" s="60"/>
      <c r="E102" s="61">
        <v>0</v>
      </c>
      <c r="F102" s="59"/>
      <c r="G102" s="60">
        <v>1363.69</v>
      </c>
      <c r="H102" s="61">
        <v>-1363.69</v>
      </c>
      <c r="I102" s="59"/>
      <c r="J102" s="60"/>
      <c r="K102" s="61">
        <v>0</v>
      </c>
      <c r="L102" s="59"/>
      <c r="M102" s="60"/>
      <c r="N102" s="61">
        <v>0</v>
      </c>
      <c r="O102" s="59"/>
      <c r="P102" s="60"/>
      <c r="Q102" s="61">
        <v>0</v>
      </c>
      <c r="R102" s="59"/>
      <c r="S102" s="60"/>
      <c r="T102" s="61">
        <v>0</v>
      </c>
      <c r="U102" s="59"/>
      <c r="V102" s="60"/>
      <c r="W102" s="61">
        <v>0</v>
      </c>
      <c r="X102" s="59"/>
      <c r="Y102" s="60"/>
      <c r="Z102" s="61">
        <v>0</v>
      </c>
      <c r="AA102" s="59"/>
      <c r="AB102" s="60"/>
      <c r="AC102" s="61">
        <v>0</v>
      </c>
      <c r="AD102" s="59"/>
      <c r="AE102" s="59">
        <v>1363.69</v>
      </c>
      <c r="AF102" s="62">
        <v>-1363.69</v>
      </c>
    </row>
    <row r="103" spans="1:32" x14ac:dyDescent="0.15">
      <c r="A103" s="45" t="s">
        <v>6662</v>
      </c>
      <c r="B103" s="46"/>
      <c r="C103" s="54"/>
      <c r="D103" s="55"/>
      <c r="E103" s="56">
        <v>0</v>
      </c>
      <c r="F103" s="54">
        <v>2181.54</v>
      </c>
      <c r="G103" s="55">
        <v>18100.769999999997</v>
      </c>
      <c r="H103" s="56">
        <v>-15919.229999999996</v>
      </c>
      <c r="I103" s="54"/>
      <c r="J103" s="55">
        <v>729.08</v>
      </c>
      <c r="K103" s="56">
        <v>-729.08</v>
      </c>
      <c r="L103" s="54"/>
      <c r="M103" s="55"/>
      <c r="N103" s="56">
        <v>0</v>
      </c>
      <c r="O103" s="54"/>
      <c r="P103" s="55">
        <v>5504.06</v>
      </c>
      <c r="Q103" s="56">
        <v>-5504.06</v>
      </c>
      <c r="R103" s="54"/>
      <c r="S103" s="55"/>
      <c r="T103" s="56">
        <v>0</v>
      </c>
      <c r="U103" s="54"/>
      <c r="V103" s="55"/>
      <c r="W103" s="56">
        <v>0</v>
      </c>
      <c r="X103" s="54"/>
      <c r="Y103" s="55">
        <v>6590.27</v>
      </c>
      <c r="Z103" s="56">
        <v>-6590.27</v>
      </c>
      <c r="AA103" s="54"/>
      <c r="AB103" s="55">
        <v>9530.89</v>
      </c>
      <c r="AC103" s="56">
        <v>-9530.89</v>
      </c>
      <c r="AD103" s="54">
        <v>2181.54</v>
      </c>
      <c r="AE103" s="54">
        <v>40455.07</v>
      </c>
      <c r="AF103" s="57">
        <v>-38273.53</v>
      </c>
    </row>
    <row r="104" spans="1:32" x14ac:dyDescent="0.15">
      <c r="A104" s="53">
        <v>42978</v>
      </c>
      <c r="B104" s="45" t="s">
        <v>6663</v>
      </c>
      <c r="C104" s="54"/>
      <c r="D104" s="55"/>
      <c r="E104" s="56">
        <v>0</v>
      </c>
      <c r="F104" s="54">
        <v>18833.310000000001</v>
      </c>
      <c r="G104" s="55"/>
      <c r="H104" s="56">
        <v>18833.310000000001</v>
      </c>
      <c r="I104" s="54">
        <v>1009.91</v>
      </c>
      <c r="J104" s="55"/>
      <c r="K104" s="56">
        <v>1009.91</v>
      </c>
      <c r="L104" s="54"/>
      <c r="M104" s="55"/>
      <c r="N104" s="56">
        <v>0</v>
      </c>
      <c r="O104" s="54">
        <v>7956.5</v>
      </c>
      <c r="P104" s="55"/>
      <c r="Q104" s="56">
        <v>7956.5</v>
      </c>
      <c r="R104" s="54"/>
      <c r="S104" s="55"/>
      <c r="T104" s="56">
        <v>0</v>
      </c>
      <c r="U104" s="54"/>
      <c r="V104" s="55"/>
      <c r="W104" s="56">
        <v>0</v>
      </c>
      <c r="X104" s="54">
        <v>9293.3700000000008</v>
      </c>
      <c r="Y104" s="55"/>
      <c r="Z104" s="56">
        <v>9293.3700000000008</v>
      </c>
      <c r="AA104" s="54">
        <v>15051.43</v>
      </c>
      <c r="AB104" s="55"/>
      <c r="AC104" s="56">
        <v>15051.43</v>
      </c>
      <c r="AD104" s="54">
        <v>52144.520000000004</v>
      </c>
      <c r="AE104" s="54"/>
      <c r="AF104" s="57">
        <v>52144.520000000004</v>
      </c>
    </row>
    <row r="105" spans="1:32" x14ac:dyDescent="0.15">
      <c r="A105" s="48"/>
      <c r="B105" s="58" t="s">
        <v>6664</v>
      </c>
      <c r="C105" s="59"/>
      <c r="D105" s="60"/>
      <c r="E105" s="61">
        <v>0</v>
      </c>
      <c r="F105" s="59">
        <v>42062.36</v>
      </c>
      <c r="G105" s="60"/>
      <c r="H105" s="61">
        <v>42062.36</v>
      </c>
      <c r="I105" s="59">
        <v>2177.71</v>
      </c>
      <c r="J105" s="60"/>
      <c r="K105" s="61">
        <v>2177.71</v>
      </c>
      <c r="L105" s="59"/>
      <c r="M105" s="60"/>
      <c r="N105" s="61">
        <v>0</v>
      </c>
      <c r="O105" s="59">
        <v>17768.82</v>
      </c>
      <c r="P105" s="60"/>
      <c r="Q105" s="61">
        <v>17768.82</v>
      </c>
      <c r="R105" s="59"/>
      <c r="S105" s="60"/>
      <c r="T105" s="61">
        <v>0</v>
      </c>
      <c r="U105" s="59"/>
      <c r="V105" s="60"/>
      <c r="W105" s="61">
        <v>0</v>
      </c>
      <c r="X105" s="59">
        <v>20840.490000000002</v>
      </c>
      <c r="Y105" s="60"/>
      <c r="Z105" s="61">
        <v>20840.490000000002</v>
      </c>
      <c r="AA105" s="59">
        <v>33223.620000000003</v>
      </c>
      <c r="AB105" s="60"/>
      <c r="AC105" s="61">
        <v>33223.620000000003</v>
      </c>
      <c r="AD105" s="59">
        <v>116073</v>
      </c>
      <c r="AE105" s="59"/>
      <c r="AF105" s="62">
        <v>116073</v>
      </c>
    </row>
    <row r="106" spans="1:32" x14ac:dyDescent="0.15">
      <c r="A106" s="48"/>
      <c r="B106" s="58" t="s">
        <v>6665</v>
      </c>
      <c r="C106" s="59"/>
      <c r="D106" s="60"/>
      <c r="E106" s="61">
        <v>0</v>
      </c>
      <c r="F106" s="59">
        <v>207</v>
      </c>
      <c r="G106" s="60"/>
      <c r="H106" s="61">
        <v>207</v>
      </c>
      <c r="I106" s="59"/>
      <c r="J106" s="60"/>
      <c r="K106" s="61">
        <v>0</v>
      </c>
      <c r="L106" s="59"/>
      <c r="M106" s="60"/>
      <c r="N106" s="61">
        <v>0</v>
      </c>
      <c r="O106" s="59"/>
      <c r="P106" s="60"/>
      <c r="Q106" s="61">
        <v>0</v>
      </c>
      <c r="R106" s="59"/>
      <c r="S106" s="60"/>
      <c r="T106" s="61">
        <v>0</v>
      </c>
      <c r="U106" s="59"/>
      <c r="V106" s="60"/>
      <c r="W106" s="61">
        <v>0</v>
      </c>
      <c r="X106" s="59"/>
      <c r="Y106" s="60"/>
      <c r="Z106" s="61">
        <v>0</v>
      </c>
      <c r="AA106" s="59"/>
      <c r="AB106" s="60"/>
      <c r="AC106" s="61">
        <v>0</v>
      </c>
      <c r="AD106" s="59">
        <v>207</v>
      </c>
      <c r="AE106" s="59"/>
      <c r="AF106" s="62">
        <v>207</v>
      </c>
    </row>
    <row r="107" spans="1:32" x14ac:dyDescent="0.15">
      <c r="A107" s="48"/>
      <c r="B107" s="58" t="s">
        <v>6666</v>
      </c>
      <c r="C107" s="59"/>
      <c r="D107" s="60"/>
      <c r="E107" s="61">
        <v>0</v>
      </c>
      <c r="F107" s="59">
        <v>1061.54</v>
      </c>
      <c r="G107" s="60"/>
      <c r="H107" s="61">
        <v>1061.54</v>
      </c>
      <c r="I107" s="59"/>
      <c r="J107" s="60"/>
      <c r="K107" s="61">
        <v>0</v>
      </c>
      <c r="L107" s="59"/>
      <c r="M107" s="60"/>
      <c r="N107" s="61">
        <v>0</v>
      </c>
      <c r="O107" s="59"/>
      <c r="P107" s="60"/>
      <c r="Q107" s="61">
        <v>0</v>
      </c>
      <c r="R107" s="59"/>
      <c r="S107" s="60"/>
      <c r="T107" s="61">
        <v>0</v>
      </c>
      <c r="U107" s="59"/>
      <c r="V107" s="60"/>
      <c r="W107" s="61">
        <v>0</v>
      </c>
      <c r="X107" s="59"/>
      <c r="Y107" s="60"/>
      <c r="Z107" s="61">
        <v>0</v>
      </c>
      <c r="AA107" s="59"/>
      <c r="AB107" s="60"/>
      <c r="AC107" s="61">
        <v>0</v>
      </c>
      <c r="AD107" s="59">
        <v>1061.54</v>
      </c>
      <c r="AE107" s="59"/>
      <c r="AF107" s="62">
        <v>1061.54</v>
      </c>
    </row>
    <row r="108" spans="1:32" x14ac:dyDescent="0.15">
      <c r="A108" s="48"/>
      <c r="B108" s="58" t="s">
        <v>6667</v>
      </c>
      <c r="C108" s="59"/>
      <c r="D108" s="60"/>
      <c r="E108" s="61">
        <v>0</v>
      </c>
      <c r="F108" s="59">
        <v>893.43</v>
      </c>
      <c r="G108" s="60"/>
      <c r="H108" s="61">
        <v>893.43</v>
      </c>
      <c r="I108" s="59"/>
      <c r="J108" s="60"/>
      <c r="K108" s="61">
        <v>0</v>
      </c>
      <c r="L108" s="59"/>
      <c r="M108" s="60"/>
      <c r="N108" s="61">
        <v>0</v>
      </c>
      <c r="O108" s="59"/>
      <c r="P108" s="60"/>
      <c r="Q108" s="61">
        <v>0</v>
      </c>
      <c r="R108" s="59"/>
      <c r="S108" s="60"/>
      <c r="T108" s="61">
        <v>0</v>
      </c>
      <c r="U108" s="59"/>
      <c r="V108" s="60"/>
      <c r="W108" s="61">
        <v>0</v>
      </c>
      <c r="X108" s="59"/>
      <c r="Y108" s="60"/>
      <c r="Z108" s="61">
        <v>0</v>
      </c>
      <c r="AA108" s="59">
        <v>543.83000000000004</v>
      </c>
      <c r="AB108" s="60"/>
      <c r="AC108" s="61">
        <v>543.83000000000004</v>
      </c>
      <c r="AD108" s="59">
        <v>1437.26</v>
      </c>
      <c r="AE108" s="59"/>
      <c r="AF108" s="62">
        <v>1437.26</v>
      </c>
    </row>
    <row r="109" spans="1:32" x14ac:dyDescent="0.15">
      <c r="A109" s="48"/>
      <c r="B109" s="58" t="s">
        <v>6668</v>
      </c>
      <c r="C109" s="59"/>
      <c r="D109" s="60"/>
      <c r="E109" s="61">
        <v>0</v>
      </c>
      <c r="F109" s="59"/>
      <c r="G109" s="60">
        <v>107.8</v>
      </c>
      <c r="H109" s="61">
        <v>-107.8</v>
      </c>
      <c r="I109" s="59"/>
      <c r="J109" s="60"/>
      <c r="K109" s="61">
        <v>0</v>
      </c>
      <c r="L109" s="59"/>
      <c r="M109" s="60"/>
      <c r="N109" s="61">
        <v>0</v>
      </c>
      <c r="O109" s="59"/>
      <c r="P109" s="60"/>
      <c r="Q109" s="61">
        <v>0</v>
      </c>
      <c r="R109" s="59"/>
      <c r="S109" s="60"/>
      <c r="T109" s="61">
        <v>0</v>
      </c>
      <c r="U109" s="59"/>
      <c r="V109" s="60"/>
      <c r="W109" s="61">
        <v>0</v>
      </c>
      <c r="X109" s="59"/>
      <c r="Y109" s="60"/>
      <c r="Z109" s="61">
        <v>0</v>
      </c>
      <c r="AA109" s="59"/>
      <c r="AB109" s="60"/>
      <c r="AC109" s="61">
        <v>0</v>
      </c>
      <c r="AD109" s="59"/>
      <c r="AE109" s="59">
        <v>107.8</v>
      </c>
      <c r="AF109" s="62">
        <v>-107.8</v>
      </c>
    </row>
    <row r="110" spans="1:32" x14ac:dyDescent="0.15">
      <c r="A110" s="48"/>
      <c r="B110" s="58" t="s">
        <v>6669</v>
      </c>
      <c r="C110" s="59"/>
      <c r="D110" s="60"/>
      <c r="E110" s="61">
        <v>0</v>
      </c>
      <c r="F110" s="59">
        <v>601.72</v>
      </c>
      <c r="G110" s="60"/>
      <c r="H110" s="61">
        <v>601.72</v>
      </c>
      <c r="I110" s="59"/>
      <c r="J110" s="60"/>
      <c r="K110" s="61">
        <v>0</v>
      </c>
      <c r="L110" s="59"/>
      <c r="M110" s="60"/>
      <c r="N110" s="61">
        <v>0</v>
      </c>
      <c r="O110" s="59"/>
      <c r="P110" s="60"/>
      <c r="Q110" s="61">
        <v>0</v>
      </c>
      <c r="R110" s="59"/>
      <c r="S110" s="60"/>
      <c r="T110" s="61">
        <v>0</v>
      </c>
      <c r="U110" s="59"/>
      <c r="V110" s="60"/>
      <c r="W110" s="61">
        <v>0</v>
      </c>
      <c r="X110" s="59"/>
      <c r="Y110" s="60"/>
      <c r="Z110" s="61">
        <v>0</v>
      </c>
      <c r="AA110" s="59"/>
      <c r="AB110" s="60"/>
      <c r="AC110" s="61">
        <v>0</v>
      </c>
      <c r="AD110" s="59">
        <v>601.72</v>
      </c>
      <c r="AE110" s="59"/>
      <c r="AF110" s="62">
        <v>601.72</v>
      </c>
    </row>
    <row r="111" spans="1:32" x14ac:dyDescent="0.15">
      <c r="A111" s="48"/>
      <c r="B111" s="58" t="s">
        <v>6670</v>
      </c>
      <c r="C111" s="59"/>
      <c r="D111" s="60"/>
      <c r="E111" s="61">
        <v>0</v>
      </c>
      <c r="F111" s="59">
        <v>620.15</v>
      </c>
      <c r="G111" s="60"/>
      <c r="H111" s="61">
        <v>620.15</v>
      </c>
      <c r="I111" s="59"/>
      <c r="J111" s="60"/>
      <c r="K111" s="61">
        <v>0</v>
      </c>
      <c r="L111" s="59"/>
      <c r="M111" s="60"/>
      <c r="N111" s="61">
        <v>0</v>
      </c>
      <c r="O111" s="59"/>
      <c r="P111" s="60"/>
      <c r="Q111" s="61">
        <v>0</v>
      </c>
      <c r="R111" s="59"/>
      <c r="S111" s="60"/>
      <c r="T111" s="61">
        <v>0</v>
      </c>
      <c r="U111" s="59"/>
      <c r="V111" s="60"/>
      <c r="W111" s="61">
        <v>0</v>
      </c>
      <c r="X111" s="59"/>
      <c r="Y111" s="60"/>
      <c r="Z111" s="61">
        <v>0</v>
      </c>
      <c r="AA111" s="59"/>
      <c r="AB111" s="60"/>
      <c r="AC111" s="61">
        <v>0</v>
      </c>
      <c r="AD111" s="59">
        <v>620.15</v>
      </c>
      <c r="AE111" s="59"/>
      <c r="AF111" s="62">
        <v>620.15</v>
      </c>
    </row>
    <row r="112" spans="1:32" x14ac:dyDescent="0.15">
      <c r="A112" s="48"/>
      <c r="B112" s="58" t="s">
        <v>6671</v>
      </c>
      <c r="C112" s="59"/>
      <c r="D112" s="60"/>
      <c r="E112" s="61">
        <v>0</v>
      </c>
      <c r="F112" s="59">
        <v>3090.6</v>
      </c>
      <c r="G112" s="60"/>
      <c r="H112" s="61">
        <v>3090.6</v>
      </c>
      <c r="I112" s="59"/>
      <c r="J112" s="60"/>
      <c r="K112" s="61">
        <v>0</v>
      </c>
      <c r="L112" s="59"/>
      <c r="M112" s="60"/>
      <c r="N112" s="61">
        <v>0</v>
      </c>
      <c r="O112" s="59"/>
      <c r="P112" s="60"/>
      <c r="Q112" s="61">
        <v>0</v>
      </c>
      <c r="R112" s="59"/>
      <c r="S112" s="60"/>
      <c r="T112" s="61">
        <v>0</v>
      </c>
      <c r="U112" s="59"/>
      <c r="V112" s="60"/>
      <c r="W112" s="61">
        <v>0</v>
      </c>
      <c r="X112" s="59"/>
      <c r="Y112" s="60"/>
      <c r="Z112" s="61">
        <v>0</v>
      </c>
      <c r="AA112" s="59">
        <v>961.52</v>
      </c>
      <c r="AB112" s="60"/>
      <c r="AC112" s="61">
        <v>961.52</v>
      </c>
      <c r="AD112" s="59">
        <v>4052.12</v>
      </c>
      <c r="AE112" s="59"/>
      <c r="AF112" s="62">
        <v>4052.12</v>
      </c>
    </row>
    <row r="113" spans="1:32" x14ac:dyDescent="0.15">
      <c r="A113" s="48"/>
      <c r="B113" s="58" t="s">
        <v>6672</v>
      </c>
      <c r="C113" s="59"/>
      <c r="D113" s="60"/>
      <c r="E113" s="61">
        <v>0</v>
      </c>
      <c r="F113" s="59"/>
      <c r="G113" s="60">
        <v>1078.52</v>
      </c>
      <c r="H113" s="61">
        <v>-1078.52</v>
      </c>
      <c r="I113" s="59"/>
      <c r="J113" s="60"/>
      <c r="K113" s="61">
        <v>0</v>
      </c>
      <c r="L113" s="59"/>
      <c r="M113" s="60"/>
      <c r="N113" s="61">
        <v>0</v>
      </c>
      <c r="O113" s="59"/>
      <c r="P113" s="60"/>
      <c r="Q113" s="61">
        <v>0</v>
      </c>
      <c r="R113" s="59"/>
      <c r="S113" s="60"/>
      <c r="T113" s="61">
        <v>0</v>
      </c>
      <c r="U113" s="59"/>
      <c r="V113" s="60"/>
      <c r="W113" s="61">
        <v>0</v>
      </c>
      <c r="X113" s="59"/>
      <c r="Y113" s="60"/>
      <c r="Z113" s="61">
        <v>0</v>
      </c>
      <c r="AA113" s="59"/>
      <c r="AB113" s="60"/>
      <c r="AC113" s="61">
        <v>0</v>
      </c>
      <c r="AD113" s="59"/>
      <c r="AE113" s="59">
        <v>1078.52</v>
      </c>
      <c r="AF113" s="62">
        <v>-1078.52</v>
      </c>
    </row>
    <row r="114" spans="1:32" x14ac:dyDescent="0.15">
      <c r="A114" s="48"/>
      <c r="B114" s="58" t="s">
        <v>6673</v>
      </c>
      <c r="C114" s="59"/>
      <c r="D114" s="60"/>
      <c r="E114" s="61">
        <v>0</v>
      </c>
      <c r="F114" s="59"/>
      <c r="G114" s="60">
        <v>1826.61</v>
      </c>
      <c r="H114" s="61">
        <v>-1826.61</v>
      </c>
      <c r="I114" s="59"/>
      <c r="J114" s="60"/>
      <c r="K114" s="61">
        <v>0</v>
      </c>
      <c r="L114" s="59"/>
      <c r="M114" s="60"/>
      <c r="N114" s="61">
        <v>0</v>
      </c>
      <c r="O114" s="59"/>
      <c r="P114" s="60"/>
      <c r="Q114" s="61">
        <v>0</v>
      </c>
      <c r="R114" s="59"/>
      <c r="S114" s="60"/>
      <c r="T114" s="61">
        <v>0</v>
      </c>
      <c r="U114" s="59"/>
      <c r="V114" s="60"/>
      <c r="W114" s="61">
        <v>0</v>
      </c>
      <c r="X114" s="59"/>
      <c r="Y114" s="60"/>
      <c r="Z114" s="61">
        <v>0</v>
      </c>
      <c r="AA114" s="59"/>
      <c r="AB114" s="60"/>
      <c r="AC114" s="61">
        <v>0</v>
      </c>
      <c r="AD114" s="59"/>
      <c r="AE114" s="59">
        <v>1826.61</v>
      </c>
      <c r="AF114" s="62">
        <v>-1826.61</v>
      </c>
    </row>
    <row r="115" spans="1:32" x14ac:dyDescent="0.15">
      <c r="A115" s="48"/>
      <c r="B115" s="58" t="s">
        <v>6674</v>
      </c>
      <c r="C115" s="59"/>
      <c r="D115" s="60"/>
      <c r="E115" s="61">
        <v>0</v>
      </c>
      <c r="F115" s="59"/>
      <c r="G115" s="60">
        <v>1460.97</v>
      </c>
      <c r="H115" s="61">
        <v>-1460.97</v>
      </c>
      <c r="I115" s="59"/>
      <c r="J115" s="60"/>
      <c r="K115" s="61">
        <v>0</v>
      </c>
      <c r="L115" s="59"/>
      <c r="M115" s="60"/>
      <c r="N115" s="61">
        <v>0</v>
      </c>
      <c r="O115" s="59"/>
      <c r="P115" s="60"/>
      <c r="Q115" s="61">
        <v>0</v>
      </c>
      <c r="R115" s="59"/>
      <c r="S115" s="60"/>
      <c r="T115" s="61">
        <v>0</v>
      </c>
      <c r="U115" s="59"/>
      <c r="V115" s="60"/>
      <c r="W115" s="61">
        <v>0</v>
      </c>
      <c r="X115" s="59"/>
      <c r="Y115" s="60"/>
      <c r="Z115" s="61">
        <v>0</v>
      </c>
      <c r="AA115" s="59"/>
      <c r="AB115" s="60"/>
      <c r="AC115" s="61">
        <v>0</v>
      </c>
      <c r="AD115" s="59"/>
      <c r="AE115" s="59">
        <v>1460.97</v>
      </c>
      <c r="AF115" s="62">
        <v>-1460.97</v>
      </c>
    </row>
    <row r="116" spans="1:32" x14ac:dyDescent="0.15">
      <c r="A116" s="48"/>
      <c r="B116" s="58" t="s">
        <v>6675</v>
      </c>
      <c r="C116" s="59"/>
      <c r="D116" s="60"/>
      <c r="E116" s="61">
        <v>0</v>
      </c>
      <c r="F116" s="59">
        <v>1971.33</v>
      </c>
      <c r="G116" s="60"/>
      <c r="H116" s="61">
        <v>1971.33</v>
      </c>
      <c r="I116" s="59"/>
      <c r="J116" s="60"/>
      <c r="K116" s="61">
        <v>0</v>
      </c>
      <c r="L116" s="59"/>
      <c r="M116" s="60"/>
      <c r="N116" s="61">
        <v>0</v>
      </c>
      <c r="O116" s="59"/>
      <c r="P116" s="60"/>
      <c r="Q116" s="61">
        <v>0</v>
      </c>
      <c r="R116" s="59"/>
      <c r="S116" s="60"/>
      <c r="T116" s="61">
        <v>0</v>
      </c>
      <c r="U116" s="59"/>
      <c r="V116" s="60"/>
      <c r="W116" s="61">
        <v>0</v>
      </c>
      <c r="X116" s="59"/>
      <c r="Y116" s="60"/>
      <c r="Z116" s="61">
        <v>0</v>
      </c>
      <c r="AA116" s="59">
        <v>809.42</v>
      </c>
      <c r="AB116" s="60"/>
      <c r="AC116" s="61">
        <v>809.42</v>
      </c>
      <c r="AD116" s="59">
        <v>2780.75</v>
      </c>
      <c r="AE116" s="59"/>
      <c r="AF116" s="62">
        <v>2780.75</v>
      </c>
    </row>
    <row r="117" spans="1:32" x14ac:dyDescent="0.15">
      <c r="A117" s="48"/>
      <c r="B117" s="58" t="s">
        <v>6676</v>
      </c>
      <c r="C117" s="59"/>
      <c r="D117" s="60"/>
      <c r="E117" s="61">
        <v>0</v>
      </c>
      <c r="F117" s="59">
        <v>631.34</v>
      </c>
      <c r="G117" s="60"/>
      <c r="H117" s="61">
        <v>631.34</v>
      </c>
      <c r="I117" s="59"/>
      <c r="J117" s="60"/>
      <c r="K117" s="61">
        <v>0</v>
      </c>
      <c r="L117" s="59"/>
      <c r="M117" s="60"/>
      <c r="N117" s="61">
        <v>0</v>
      </c>
      <c r="O117" s="59"/>
      <c r="P117" s="60"/>
      <c r="Q117" s="61">
        <v>0</v>
      </c>
      <c r="R117" s="59"/>
      <c r="S117" s="60"/>
      <c r="T117" s="61">
        <v>0</v>
      </c>
      <c r="U117" s="59"/>
      <c r="V117" s="60"/>
      <c r="W117" s="61">
        <v>0</v>
      </c>
      <c r="X117" s="59"/>
      <c r="Y117" s="60"/>
      <c r="Z117" s="61">
        <v>0</v>
      </c>
      <c r="AA117" s="59"/>
      <c r="AB117" s="60"/>
      <c r="AC117" s="61">
        <v>0</v>
      </c>
      <c r="AD117" s="59">
        <v>631.34</v>
      </c>
      <c r="AE117" s="59"/>
      <c r="AF117" s="62">
        <v>631.34</v>
      </c>
    </row>
    <row r="118" spans="1:32" x14ac:dyDescent="0.15">
      <c r="A118" s="48"/>
      <c r="B118" s="58" t="s">
        <v>6677</v>
      </c>
      <c r="C118" s="59"/>
      <c r="D118" s="60"/>
      <c r="E118" s="61">
        <v>0</v>
      </c>
      <c r="F118" s="59"/>
      <c r="G118" s="60">
        <v>1493.56</v>
      </c>
      <c r="H118" s="61">
        <v>-1493.56</v>
      </c>
      <c r="I118" s="59"/>
      <c r="J118" s="60"/>
      <c r="K118" s="61">
        <v>0</v>
      </c>
      <c r="L118" s="59"/>
      <c r="M118" s="60"/>
      <c r="N118" s="61">
        <v>0</v>
      </c>
      <c r="O118" s="59"/>
      <c r="P118" s="60"/>
      <c r="Q118" s="61">
        <v>0</v>
      </c>
      <c r="R118" s="59"/>
      <c r="S118" s="60"/>
      <c r="T118" s="61">
        <v>0</v>
      </c>
      <c r="U118" s="59"/>
      <c r="V118" s="60"/>
      <c r="W118" s="61">
        <v>0</v>
      </c>
      <c r="X118" s="59"/>
      <c r="Y118" s="60"/>
      <c r="Z118" s="61">
        <v>0</v>
      </c>
      <c r="AA118" s="59"/>
      <c r="AB118" s="60"/>
      <c r="AC118" s="61">
        <v>0</v>
      </c>
      <c r="AD118" s="59"/>
      <c r="AE118" s="59">
        <v>1493.56</v>
      </c>
      <c r="AF118" s="62">
        <v>-1493.56</v>
      </c>
    </row>
    <row r="119" spans="1:32" x14ac:dyDescent="0.15">
      <c r="A119" s="45" t="s">
        <v>6678</v>
      </c>
      <c r="B119" s="46"/>
      <c r="C119" s="54"/>
      <c r="D119" s="55"/>
      <c r="E119" s="56">
        <v>0</v>
      </c>
      <c r="F119" s="54">
        <v>69972.78</v>
      </c>
      <c r="G119" s="55">
        <v>5967.4599999999991</v>
      </c>
      <c r="H119" s="56">
        <v>64005.32</v>
      </c>
      <c r="I119" s="54">
        <v>3187.62</v>
      </c>
      <c r="J119" s="55"/>
      <c r="K119" s="56">
        <v>3187.62</v>
      </c>
      <c r="L119" s="54"/>
      <c r="M119" s="55"/>
      <c r="N119" s="56">
        <v>0</v>
      </c>
      <c r="O119" s="54">
        <v>25725.32</v>
      </c>
      <c r="P119" s="55"/>
      <c r="Q119" s="56">
        <v>25725.32</v>
      </c>
      <c r="R119" s="54"/>
      <c r="S119" s="55"/>
      <c r="T119" s="56">
        <v>0</v>
      </c>
      <c r="U119" s="54"/>
      <c r="V119" s="55"/>
      <c r="W119" s="56">
        <v>0</v>
      </c>
      <c r="X119" s="54">
        <v>30133.86</v>
      </c>
      <c r="Y119" s="55"/>
      <c r="Z119" s="56">
        <v>30133.86</v>
      </c>
      <c r="AA119" s="54">
        <v>50589.82</v>
      </c>
      <c r="AB119" s="55"/>
      <c r="AC119" s="56">
        <v>50589.82</v>
      </c>
      <c r="AD119" s="54">
        <v>179609.40000000002</v>
      </c>
      <c r="AE119" s="54">
        <v>5967.4599999999991</v>
      </c>
      <c r="AF119" s="57">
        <v>173641.94000000003</v>
      </c>
    </row>
    <row r="120" spans="1:32" x14ac:dyDescent="0.15">
      <c r="A120" s="53">
        <v>42979</v>
      </c>
      <c r="B120" s="45" t="s">
        <v>6679</v>
      </c>
      <c r="C120" s="54"/>
      <c r="D120" s="55"/>
      <c r="E120" s="56">
        <v>0</v>
      </c>
      <c r="F120" s="54"/>
      <c r="G120" s="55">
        <v>18833.310000000001</v>
      </c>
      <c r="H120" s="56">
        <v>-18833.310000000001</v>
      </c>
      <c r="I120" s="54"/>
      <c r="J120" s="55">
        <v>1009.91</v>
      </c>
      <c r="K120" s="56">
        <v>-1009.91</v>
      </c>
      <c r="L120" s="54"/>
      <c r="M120" s="55"/>
      <c r="N120" s="56">
        <v>0</v>
      </c>
      <c r="O120" s="54"/>
      <c r="P120" s="55">
        <v>7956.5</v>
      </c>
      <c r="Q120" s="56">
        <v>-7956.5</v>
      </c>
      <c r="R120" s="54"/>
      <c r="S120" s="55"/>
      <c r="T120" s="56">
        <v>0</v>
      </c>
      <c r="U120" s="54"/>
      <c r="V120" s="55"/>
      <c r="W120" s="56">
        <v>0</v>
      </c>
      <c r="X120" s="54"/>
      <c r="Y120" s="55">
        <v>9293.3700000000008</v>
      </c>
      <c r="Z120" s="56">
        <v>-9293.3700000000008</v>
      </c>
      <c r="AA120" s="54"/>
      <c r="AB120" s="55">
        <v>15051.43</v>
      </c>
      <c r="AC120" s="56">
        <v>-15051.43</v>
      </c>
      <c r="AD120" s="54"/>
      <c r="AE120" s="54">
        <v>52144.520000000004</v>
      </c>
      <c r="AF120" s="57">
        <v>-52144.520000000004</v>
      </c>
    </row>
    <row r="121" spans="1:32" x14ac:dyDescent="0.15">
      <c r="A121" s="45" t="s">
        <v>6680</v>
      </c>
      <c r="B121" s="46"/>
      <c r="C121" s="54"/>
      <c r="D121" s="55"/>
      <c r="E121" s="56">
        <v>0</v>
      </c>
      <c r="F121" s="54"/>
      <c r="G121" s="55">
        <v>18833.310000000001</v>
      </c>
      <c r="H121" s="56">
        <v>-18833.310000000001</v>
      </c>
      <c r="I121" s="54"/>
      <c r="J121" s="55">
        <v>1009.91</v>
      </c>
      <c r="K121" s="56">
        <v>-1009.91</v>
      </c>
      <c r="L121" s="54"/>
      <c r="M121" s="55"/>
      <c r="N121" s="56">
        <v>0</v>
      </c>
      <c r="O121" s="54"/>
      <c r="P121" s="55">
        <v>7956.5</v>
      </c>
      <c r="Q121" s="56">
        <v>-7956.5</v>
      </c>
      <c r="R121" s="54"/>
      <c r="S121" s="55"/>
      <c r="T121" s="56">
        <v>0</v>
      </c>
      <c r="U121" s="54"/>
      <c r="V121" s="55"/>
      <c r="W121" s="56">
        <v>0</v>
      </c>
      <c r="X121" s="54"/>
      <c r="Y121" s="55">
        <v>9293.3700000000008</v>
      </c>
      <c r="Z121" s="56">
        <v>-9293.3700000000008</v>
      </c>
      <c r="AA121" s="54"/>
      <c r="AB121" s="55">
        <v>15051.43</v>
      </c>
      <c r="AC121" s="56">
        <v>-15051.43</v>
      </c>
      <c r="AD121" s="54"/>
      <c r="AE121" s="54">
        <v>52144.520000000004</v>
      </c>
      <c r="AF121" s="57">
        <v>-52144.520000000004</v>
      </c>
    </row>
    <row r="122" spans="1:32" x14ac:dyDescent="0.15">
      <c r="A122" s="53">
        <v>43008</v>
      </c>
      <c r="B122" s="45" t="s">
        <v>6681</v>
      </c>
      <c r="C122" s="54"/>
      <c r="D122" s="55"/>
      <c r="E122" s="56">
        <v>0</v>
      </c>
      <c r="F122" s="54"/>
      <c r="G122" s="55">
        <v>1357.74</v>
      </c>
      <c r="H122" s="56">
        <v>-1357.74</v>
      </c>
      <c r="I122" s="54"/>
      <c r="J122" s="55"/>
      <c r="K122" s="56">
        <v>0</v>
      </c>
      <c r="L122" s="54"/>
      <c r="M122" s="55"/>
      <c r="N122" s="56">
        <v>0</v>
      </c>
      <c r="O122" s="54"/>
      <c r="P122" s="55"/>
      <c r="Q122" s="56">
        <v>0</v>
      </c>
      <c r="R122" s="54"/>
      <c r="S122" s="55"/>
      <c r="T122" s="56">
        <v>0</v>
      </c>
      <c r="U122" s="54"/>
      <c r="V122" s="55"/>
      <c r="W122" s="56">
        <v>0</v>
      </c>
      <c r="X122" s="54"/>
      <c r="Y122" s="55"/>
      <c r="Z122" s="56">
        <v>0</v>
      </c>
      <c r="AA122" s="54"/>
      <c r="AB122" s="55"/>
      <c r="AC122" s="56">
        <v>0</v>
      </c>
      <c r="AD122" s="54"/>
      <c r="AE122" s="54">
        <v>1357.74</v>
      </c>
      <c r="AF122" s="57">
        <v>-1357.74</v>
      </c>
    </row>
    <row r="123" spans="1:32" x14ac:dyDescent="0.15">
      <c r="A123" s="48"/>
      <c r="B123" s="58" t="s">
        <v>6682</v>
      </c>
      <c r="C123" s="59"/>
      <c r="D123" s="60"/>
      <c r="E123" s="61">
        <v>0</v>
      </c>
      <c r="F123" s="59"/>
      <c r="G123" s="60"/>
      <c r="H123" s="61">
        <v>0</v>
      </c>
      <c r="I123" s="59"/>
      <c r="J123" s="60"/>
      <c r="K123" s="61">
        <v>0</v>
      </c>
      <c r="L123" s="59"/>
      <c r="M123" s="60"/>
      <c r="N123" s="61">
        <v>0</v>
      </c>
      <c r="O123" s="59"/>
      <c r="P123" s="60"/>
      <c r="Q123" s="61">
        <v>0</v>
      </c>
      <c r="R123" s="59"/>
      <c r="S123" s="60"/>
      <c r="T123" s="61">
        <v>0</v>
      </c>
      <c r="U123" s="59"/>
      <c r="V123" s="60"/>
      <c r="W123" s="61">
        <v>0</v>
      </c>
      <c r="X123" s="59"/>
      <c r="Y123" s="60"/>
      <c r="Z123" s="61">
        <v>0</v>
      </c>
      <c r="AA123" s="59"/>
      <c r="AB123" s="60">
        <v>1476.62</v>
      </c>
      <c r="AC123" s="61">
        <v>-1476.62</v>
      </c>
      <c r="AD123" s="59"/>
      <c r="AE123" s="59">
        <v>1476.62</v>
      </c>
      <c r="AF123" s="62">
        <v>-1476.62</v>
      </c>
    </row>
    <row r="124" spans="1:32" x14ac:dyDescent="0.15">
      <c r="A124" s="48"/>
      <c r="B124" s="58" t="s">
        <v>6683</v>
      </c>
      <c r="C124" s="59"/>
      <c r="D124" s="60"/>
      <c r="E124" s="61">
        <v>0</v>
      </c>
      <c r="F124" s="59"/>
      <c r="G124" s="60">
        <v>326.38</v>
      </c>
      <c r="H124" s="61">
        <v>-326.38</v>
      </c>
      <c r="I124" s="59"/>
      <c r="J124" s="60"/>
      <c r="K124" s="61">
        <v>0</v>
      </c>
      <c r="L124" s="59"/>
      <c r="M124" s="60"/>
      <c r="N124" s="61">
        <v>0</v>
      </c>
      <c r="O124" s="59"/>
      <c r="P124" s="60"/>
      <c r="Q124" s="61">
        <v>0</v>
      </c>
      <c r="R124" s="59"/>
      <c r="S124" s="60"/>
      <c r="T124" s="61">
        <v>0</v>
      </c>
      <c r="U124" s="59"/>
      <c r="V124" s="60"/>
      <c r="W124" s="61">
        <v>0</v>
      </c>
      <c r="X124" s="59"/>
      <c r="Y124" s="60"/>
      <c r="Z124" s="61">
        <v>0</v>
      </c>
      <c r="AA124" s="59"/>
      <c r="AB124" s="60"/>
      <c r="AC124" s="61">
        <v>0</v>
      </c>
      <c r="AD124" s="59"/>
      <c r="AE124" s="59">
        <v>326.38</v>
      </c>
      <c r="AF124" s="62">
        <v>-326.38</v>
      </c>
    </row>
    <row r="125" spans="1:32" x14ac:dyDescent="0.15">
      <c r="A125" s="48"/>
      <c r="B125" s="58" t="s">
        <v>6684</v>
      </c>
      <c r="C125" s="59"/>
      <c r="D125" s="60"/>
      <c r="E125" s="61">
        <v>0</v>
      </c>
      <c r="F125" s="59"/>
      <c r="G125" s="60">
        <v>1031.3599999999999</v>
      </c>
      <c r="H125" s="61">
        <v>-1031.3599999999999</v>
      </c>
      <c r="I125" s="59"/>
      <c r="J125" s="60"/>
      <c r="K125" s="61">
        <v>0</v>
      </c>
      <c r="L125" s="59"/>
      <c r="M125" s="60"/>
      <c r="N125" s="61">
        <v>0</v>
      </c>
      <c r="O125" s="59"/>
      <c r="P125" s="60"/>
      <c r="Q125" s="61">
        <v>0</v>
      </c>
      <c r="R125" s="59"/>
      <c r="S125" s="60"/>
      <c r="T125" s="61">
        <v>0</v>
      </c>
      <c r="U125" s="59"/>
      <c r="V125" s="60"/>
      <c r="W125" s="61">
        <v>0</v>
      </c>
      <c r="X125" s="59"/>
      <c r="Y125" s="60"/>
      <c r="Z125" s="61">
        <v>0</v>
      </c>
      <c r="AA125" s="59"/>
      <c r="AB125" s="60"/>
      <c r="AC125" s="61">
        <v>0</v>
      </c>
      <c r="AD125" s="59"/>
      <c r="AE125" s="59">
        <v>1031.3599999999999</v>
      </c>
      <c r="AF125" s="62">
        <v>-1031.3599999999999</v>
      </c>
    </row>
    <row r="126" spans="1:32" x14ac:dyDescent="0.15">
      <c r="A126" s="48"/>
      <c r="B126" s="58" t="s">
        <v>6685</v>
      </c>
      <c r="C126" s="59"/>
      <c r="D126" s="60"/>
      <c r="E126" s="61">
        <v>0</v>
      </c>
      <c r="F126" s="59"/>
      <c r="G126" s="60">
        <v>1292.46</v>
      </c>
      <c r="H126" s="61">
        <v>-1292.46</v>
      </c>
      <c r="I126" s="59"/>
      <c r="J126" s="60"/>
      <c r="K126" s="61">
        <v>0</v>
      </c>
      <c r="L126" s="59"/>
      <c r="M126" s="60"/>
      <c r="N126" s="61">
        <v>0</v>
      </c>
      <c r="O126" s="59"/>
      <c r="P126" s="60"/>
      <c r="Q126" s="61">
        <v>0</v>
      </c>
      <c r="R126" s="59"/>
      <c r="S126" s="60"/>
      <c r="T126" s="61">
        <v>0</v>
      </c>
      <c r="U126" s="59"/>
      <c r="V126" s="60"/>
      <c r="W126" s="61">
        <v>0</v>
      </c>
      <c r="X126" s="59"/>
      <c r="Y126" s="60"/>
      <c r="Z126" s="61">
        <v>0</v>
      </c>
      <c r="AA126" s="59"/>
      <c r="AB126" s="60"/>
      <c r="AC126" s="61">
        <v>0</v>
      </c>
      <c r="AD126" s="59"/>
      <c r="AE126" s="59">
        <v>1292.46</v>
      </c>
      <c r="AF126" s="62">
        <v>-1292.46</v>
      </c>
    </row>
    <row r="127" spans="1:32" x14ac:dyDescent="0.15">
      <c r="A127" s="48"/>
      <c r="B127" s="58" t="s">
        <v>6686</v>
      </c>
      <c r="C127" s="59"/>
      <c r="D127" s="60"/>
      <c r="E127" s="61">
        <v>0</v>
      </c>
      <c r="F127" s="59"/>
      <c r="G127" s="60">
        <v>1957.38</v>
      </c>
      <c r="H127" s="61">
        <v>-1957.38</v>
      </c>
      <c r="I127" s="59"/>
      <c r="J127" s="60"/>
      <c r="K127" s="61">
        <v>0</v>
      </c>
      <c r="L127" s="59"/>
      <c r="M127" s="60"/>
      <c r="N127" s="61">
        <v>0</v>
      </c>
      <c r="O127" s="59"/>
      <c r="P127" s="60"/>
      <c r="Q127" s="61">
        <v>0</v>
      </c>
      <c r="R127" s="59"/>
      <c r="S127" s="60"/>
      <c r="T127" s="61">
        <v>0</v>
      </c>
      <c r="U127" s="59"/>
      <c r="V127" s="60"/>
      <c r="W127" s="61">
        <v>0</v>
      </c>
      <c r="X127" s="59"/>
      <c r="Y127" s="60"/>
      <c r="Z127" s="61">
        <v>0</v>
      </c>
      <c r="AA127" s="59"/>
      <c r="AB127" s="60"/>
      <c r="AC127" s="61">
        <v>0</v>
      </c>
      <c r="AD127" s="59"/>
      <c r="AE127" s="59">
        <v>1957.38</v>
      </c>
      <c r="AF127" s="62">
        <v>-1957.38</v>
      </c>
    </row>
    <row r="128" spans="1:32" x14ac:dyDescent="0.15">
      <c r="A128" s="48"/>
      <c r="B128" s="58" t="s">
        <v>6687</v>
      </c>
      <c r="C128" s="59"/>
      <c r="D128" s="60"/>
      <c r="E128" s="61">
        <v>0</v>
      </c>
      <c r="F128" s="59"/>
      <c r="G128" s="60">
        <v>2094.7399999999998</v>
      </c>
      <c r="H128" s="61">
        <v>-2094.7399999999998</v>
      </c>
      <c r="I128" s="59"/>
      <c r="J128" s="60"/>
      <c r="K128" s="61">
        <v>0</v>
      </c>
      <c r="L128" s="59"/>
      <c r="M128" s="60"/>
      <c r="N128" s="61">
        <v>0</v>
      </c>
      <c r="O128" s="59"/>
      <c r="P128" s="60"/>
      <c r="Q128" s="61">
        <v>0</v>
      </c>
      <c r="R128" s="59"/>
      <c r="S128" s="60"/>
      <c r="T128" s="61">
        <v>0</v>
      </c>
      <c r="U128" s="59"/>
      <c r="V128" s="60"/>
      <c r="W128" s="61">
        <v>0</v>
      </c>
      <c r="X128" s="59"/>
      <c r="Y128" s="60"/>
      <c r="Z128" s="61">
        <v>0</v>
      </c>
      <c r="AA128" s="59"/>
      <c r="AB128" s="60"/>
      <c r="AC128" s="61">
        <v>0</v>
      </c>
      <c r="AD128" s="59"/>
      <c r="AE128" s="59">
        <v>2094.7399999999998</v>
      </c>
      <c r="AF128" s="62">
        <v>-2094.7399999999998</v>
      </c>
    </row>
    <row r="129" spans="1:32" x14ac:dyDescent="0.15">
      <c r="A129" s="48"/>
      <c r="B129" s="58" t="s">
        <v>6688</v>
      </c>
      <c r="C129" s="59"/>
      <c r="D129" s="60"/>
      <c r="E129" s="61">
        <v>0</v>
      </c>
      <c r="F129" s="59"/>
      <c r="G129" s="60">
        <v>1545.3</v>
      </c>
      <c r="H129" s="61">
        <v>-1545.3</v>
      </c>
      <c r="I129" s="59"/>
      <c r="J129" s="60"/>
      <c r="K129" s="61">
        <v>0</v>
      </c>
      <c r="L129" s="59"/>
      <c r="M129" s="60"/>
      <c r="N129" s="61">
        <v>0</v>
      </c>
      <c r="O129" s="59"/>
      <c r="P129" s="60"/>
      <c r="Q129" s="61">
        <v>0</v>
      </c>
      <c r="R129" s="59"/>
      <c r="S129" s="60"/>
      <c r="T129" s="61">
        <v>0</v>
      </c>
      <c r="U129" s="59"/>
      <c r="V129" s="60"/>
      <c r="W129" s="61">
        <v>0</v>
      </c>
      <c r="X129" s="59"/>
      <c r="Y129" s="60"/>
      <c r="Z129" s="61">
        <v>0</v>
      </c>
      <c r="AA129" s="59"/>
      <c r="AB129" s="60"/>
      <c r="AC129" s="61">
        <v>0</v>
      </c>
      <c r="AD129" s="59"/>
      <c r="AE129" s="59">
        <v>1545.3</v>
      </c>
      <c r="AF129" s="62">
        <v>-1545.3</v>
      </c>
    </row>
    <row r="130" spans="1:32" x14ac:dyDescent="0.15">
      <c r="A130" s="48"/>
      <c r="B130" s="58" t="s">
        <v>6689</v>
      </c>
      <c r="C130" s="59"/>
      <c r="D130" s="60"/>
      <c r="E130" s="61">
        <v>0</v>
      </c>
      <c r="F130" s="59"/>
      <c r="G130" s="60"/>
      <c r="H130" s="61">
        <v>0</v>
      </c>
      <c r="I130" s="59"/>
      <c r="J130" s="60"/>
      <c r="K130" s="61">
        <v>0</v>
      </c>
      <c r="L130" s="59"/>
      <c r="M130" s="60"/>
      <c r="N130" s="61">
        <v>0</v>
      </c>
      <c r="O130" s="59"/>
      <c r="P130" s="60"/>
      <c r="Q130" s="61">
        <v>0</v>
      </c>
      <c r="R130" s="59"/>
      <c r="S130" s="60"/>
      <c r="T130" s="61">
        <v>0</v>
      </c>
      <c r="U130" s="59"/>
      <c r="V130" s="60"/>
      <c r="W130" s="61">
        <v>0</v>
      </c>
      <c r="X130" s="59"/>
      <c r="Y130" s="60"/>
      <c r="Z130" s="61">
        <v>0</v>
      </c>
      <c r="AA130" s="59"/>
      <c r="AB130" s="60">
        <v>927.18</v>
      </c>
      <c r="AC130" s="61">
        <v>-927.18</v>
      </c>
      <c r="AD130" s="59"/>
      <c r="AE130" s="59">
        <v>927.18</v>
      </c>
      <c r="AF130" s="62">
        <v>-927.18</v>
      </c>
    </row>
    <row r="131" spans="1:32" x14ac:dyDescent="0.15">
      <c r="A131" s="48"/>
      <c r="B131" s="58" t="s">
        <v>6690</v>
      </c>
      <c r="C131" s="59"/>
      <c r="D131" s="60"/>
      <c r="E131" s="61">
        <v>0</v>
      </c>
      <c r="F131" s="59">
        <v>189</v>
      </c>
      <c r="G131" s="60"/>
      <c r="H131" s="61">
        <v>189</v>
      </c>
      <c r="I131" s="59"/>
      <c r="J131" s="60"/>
      <c r="K131" s="61">
        <v>0</v>
      </c>
      <c r="L131" s="59"/>
      <c r="M131" s="60"/>
      <c r="N131" s="61">
        <v>0</v>
      </c>
      <c r="O131" s="59"/>
      <c r="P131" s="60"/>
      <c r="Q131" s="61">
        <v>0</v>
      </c>
      <c r="R131" s="59"/>
      <c r="S131" s="60"/>
      <c r="T131" s="61">
        <v>0</v>
      </c>
      <c r="U131" s="59"/>
      <c r="V131" s="60"/>
      <c r="W131" s="61">
        <v>0</v>
      </c>
      <c r="X131" s="59"/>
      <c r="Y131" s="60"/>
      <c r="Z131" s="61">
        <v>0</v>
      </c>
      <c r="AA131" s="59"/>
      <c r="AB131" s="60"/>
      <c r="AC131" s="61">
        <v>0</v>
      </c>
      <c r="AD131" s="59">
        <v>189</v>
      </c>
      <c r="AE131" s="59"/>
      <c r="AF131" s="62">
        <v>189</v>
      </c>
    </row>
    <row r="132" spans="1:32" x14ac:dyDescent="0.15">
      <c r="A132" s="48"/>
      <c r="B132" s="58" t="s">
        <v>6691</v>
      </c>
      <c r="C132" s="59"/>
      <c r="D132" s="60"/>
      <c r="E132" s="61">
        <v>0</v>
      </c>
      <c r="F132" s="59">
        <v>19494.330000000002</v>
      </c>
      <c r="G132" s="60"/>
      <c r="H132" s="61">
        <v>19494.330000000002</v>
      </c>
      <c r="I132" s="59">
        <v>4166.3100000000004</v>
      </c>
      <c r="J132" s="60"/>
      <c r="K132" s="61">
        <v>4166.3100000000004</v>
      </c>
      <c r="L132" s="59"/>
      <c r="M132" s="60"/>
      <c r="N132" s="61">
        <v>0</v>
      </c>
      <c r="O132" s="59">
        <v>36908.21</v>
      </c>
      <c r="P132" s="60"/>
      <c r="Q132" s="61">
        <v>36908.21</v>
      </c>
      <c r="R132" s="59"/>
      <c r="S132" s="60"/>
      <c r="T132" s="61">
        <v>0</v>
      </c>
      <c r="U132" s="59"/>
      <c r="V132" s="60"/>
      <c r="W132" s="61">
        <v>0</v>
      </c>
      <c r="X132" s="59">
        <v>31126.560000000001</v>
      </c>
      <c r="Y132" s="60"/>
      <c r="Z132" s="61">
        <v>31126.560000000001</v>
      </c>
      <c r="AA132" s="59">
        <v>16065.01</v>
      </c>
      <c r="AB132" s="60"/>
      <c r="AC132" s="61">
        <v>16065.01</v>
      </c>
      <c r="AD132" s="59">
        <v>107760.42</v>
      </c>
      <c r="AE132" s="59"/>
      <c r="AF132" s="62">
        <v>107760.42</v>
      </c>
    </row>
    <row r="133" spans="1:32" x14ac:dyDescent="0.15">
      <c r="A133" s="48"/>
      <c r="B133" s="58" t="s">
        <v>6692</v>
      </c>
      <c r="C133" s="59"/>
      <c r="D133" s="60"/>
      <c r="E133" s="61">
        <v>0</v>
      </c>
      <c r="F133" s="59">
        <v>40808.22</v>
      </c>
      <c r="G133" s="60"/>
      <c r="H133" s="61">
        <v>40808.22</v>
      </c>
      <c r="I133" s="59">
        <v>5504.3</v>
      </c>
      <c r="J133" s="60"/>
      <c r="K133" s="61">
        <v>5504.3</v>
      </c>
      <c r="L133" s="59"/>
      <c r="M133" s="60"/>
      <c r="N133" s="61">
        <v>0</v>
      </c>
      <c r="O133" s="59">
        <v>47205.99</v>
      </c>
      <c r="P133" s="60"/>
      <c r="Q133" s="61">
        <v>47205.99</v>
      </c>
      <c r="R133" s="59"/>
      <c r="S133" s="60"/>
      <c r="T133" s="61">
        <v>0</v>
      </c>
      <c r="U133" s="59"/>
      <c r="V133" s="60"/>
      <c r="W133" s="61">
        <v>0</v>
      </c>
      <c r="X133" s="59">
        <v>40891.480000000003</v>
      </c>
      <c r="Y133" s="60"/>
      <c r="Z133" s="61">
        <v>40891.480000000003</v>
      </c>
      <c r="AA133" s="59">
        <v>31978.080000000002</v>
      </c>
      <c r="AB133" s="60"/>
      <c r="AC133" s="61">
        <v>31978.080000000002</v>
      </c>
      <c r="AD133" s="59">
        <v>166388.07</v>
      </c>
      <c r="AE133" s="59"/>
      <c r="AF133" s="62">
        <v>166388.07</v>
      </c>
    </row>
    <row r="134" spans="1:32" x14ac:dyDescent="0.15">
      <c r="A134" s="48"/>
      <c r="B134" s="58" t="s">
        <v>6693</v>
      </c>
      <c r="C134" s="59"/>
      <c r="D134" s="60"/>
      <c r="E134" s="61">
        <v>0</v>
      </c>
      <c r="F134" s="59">
        <v>969.23</v>
      </c>
      <c r="G134" s="60"/>
      <c r="H134" s="61">
        <v>969.23</v>
      </c>
      <c r="I134" s="59"/>
      <c r="J134" s="60"/>
      <c r="K134" s="61">
        <v>0</v>
      </c>
      <c r="L134" s="59"/>
      <c r="M134" s="60"/>
      <c r="N134" s="61">
        <v>0</v>
      </c>
      <c r="O134" s="59"/>
      <c r="P134" s="60"/>
      <c r="Q134" s="61">
        <v>0</v>
      </c>
      <c r="R134" s="59"/>
      <c r="S134" s="60"/>
      <c r="T134" s="61">
        <v>0</v>
      </c>
      <c r="U134" s="59"/>
      <c r="V134" s="60"/>
      <c r="W134" s="61">
        <v>0</v>
      </c>
      <c r="X134" s="59"/>
      <c r="Y134" s="60"/>
      <c r="Z134" s="61">
        <v>0</v>
      </c>
      <c r="AA134" s="59"/>
      <c r="AB134" s="60"/>
      <c r="AC134" s="61">
        <v>0</v>
      </c>
      <c r="AD134" s="59">
        <v>969.23</v>
      </c>
      <c r="AE134" s="59"/>
      <c r="AF134" s="62">
        <v>969.23</v>
      </c>
    </row>
    <row r="135" spans="1:32" x14ac:dyDescent="0.15">
      <c r="A135" s="48"/>
      <c r="B135" s="58" t="s">
        <v>6694</v>
      </c>
      <c r="C135" s="59"/>
      <c r="D135" s="60"/>
      <c r="E135" s="61">
        <v>0</v>
      </c>
      <c r="F135" s="59"/>
      <c r="G135" s="60">
        <v>179.66</v>
      </c>
      <c r="H135" s="61">
        <v>-179.66</v>
      </c>
      <c r="I135" s="59"/>
      <c r="J135" s="60"/>
      <c r="K135" s="61">
        <v>0</v>
      </c>
      <c r="L135" s="59"/>
      <c r="M135" s="60"/>
      <c r="N135" s="61">
        <v>0</v>
      </c>
      <c r="O135" s="59"/>
      <c r="P135" s="60"/>
      <c r="Q135" s="61">
        <v>0</v>
      </c>
      <c r="R135" s="59"/>
      <c r="S135" s="60"/>
      <c r="T135" s="61">
        <v>0</v>
      </c>
      <c r="U135" s="59"/>
      <c r="V135" s="60"/>
      <c r="W135" s="61">
        <v>0</v>
      </c>
      <c r="X135" s="59"/>
      <c r="Y135" s="60"/>
      <c r="Z135" s="61">
        <v>0</v>
      </c>
      <c r="AA135" s="59"/>
      <c r="AB135" s="60"/>
      <c r="AC135" s="61">
        <v>0</v>
      </c>
      <c r="AD135" s="59"/>
      <c r="AE135" s="59">
        <v>179.66</v>
      </c>
      <c r="AF135" s="62">
        <v>-179.66</v>
      </c>
    </row>
    <row r="136" spans="1:32" x14ac:dyDescent="0.15">
      <c r="A136" s="48"/>
      <c r="B136" s="58" t="s">
        <v>6695</v>
      </c>
      <c r="C136" s="59"/>
      <c r="D136" s="60"/>
      <c r="E136" s="61">
        <v>0</v>
      </c>
      <c r="F136" s="59">
        <v>566.22</v>
      </c>
      <c r="G136" s="60"/>
      <c r="H136" s="61">
        <v>566.22</v>
      </c>
      <c r="I136" s="59"/>
      <c r="J136" s="60"/>
      <c r="K136" s="61">
        <v>0</v>
      </c>
      <c r="L136" s="59"/>
      <c r="M136" s="60"/>
      <c r="N136" s="61">
        <v>0</v>
      </c>
      <c r="O136" s="59"/>
      <c r="P136" s="60"/>
      <c r="Q136" s="61">
        <v>0</v>
      </c>
      <c r="R136" s="59"/>
      <c r="S136" s="60"/>
      <c r="T136" s="61">
        <v>0</v>
      </c>
      <c r="U136" s="59"/>
      <c r="V136" s="60"/>
      <c r="W136" s="61">
        <v>0</v>
      </c>
      <c r="X136" s="59"/>
      <c r="Y136" s="60"/>
      <c r="Z136" s="61">
        <v>0</v>
      </c>
      <c r="AA136" s="59"/>
      <c r="AB136" s="60"/>
      <c r="AC136" s="61">
        <v>0</v>
      </c>
      <c r="AD136" s="59">
        <v>566.22</v>
      </c>
      <c r="AE136" s="59"/>
      <c r="AF136" s="62">
        <v>566.22</v>
      </c>
    </row>
    <row r="137" spans="1:32" x14ac:dyDescent="0.15">
      <c r="A137" s="48"/>
      <c r="B137" s="58" t="s">
        <v>6696</v>
      </c>
      <c r="C137" s="59"/>
      <c r="D137" s="60"/>
      <c r="E137" s="61">
        <v>0</v>
      </c>
      <c r="F137" s="59">
        <v>1476.62</v>
      </c>
      <c r="G137" s="60"/>
      <c r="H137" s="61">
        <v>1476.62</v>
      </c>
      <c r="I137" s="59"/>
      <c r="J137" s="60"/>
      <c r="K137" s="61">
        <v>0</v>
      </c>
      <c r="L137" s="59"/>
      <c r="M137" s="60"/>
      <c r="N137" s="61">
        <v>0</v>
      </c>
      <c r="O137" s="59"/>
      <c r="P137" s="60"/>
      <c r="Q137" s="61">
        <v>0</v>
      </c>
      <c r="R137" s="59"/>
      <c r="S137" s="60"/>
      <c r="T137" s="61">
        <v>0</v>
      </c>
      <c r="U137" s="59"/>
      <c r="V137" s="60"/>
      <c r="W137" s="61">
        <v>0</v>
      </c>
      <c r="X137" s="59"/>
      <c r="Y137" s="60"/>
      <c r="Z137" s="61">
        <v>0</v>
      </c>
      <c r="AA137" s="59">
        <v>274.72000000000003</v>
      </c>
      <c r="AB137" s="60"/>
      <c r="AC137" s="61">
        <v>274.72000000000003</v>
      </c>
      <c r="AD137" s="59">
        <v>1751.34</v>
      </c>
      <c r="AE137" s="59"/>
      <c r="AF137" s="62">
        <v>1751.34</v>
      </c>
    </row>
    <row r="138" spans="1:32" x14ac:dyDescent="0.15">
      <c r="A138" s="48"/>
      <c r="B138" s="58" t="s">
        <v>6697</v>
      </c>
      <c r="C138" s="59"/>
      <c r="D138" s="60"/>
      <c r="E138" s="61">
        <v>0</v>
      </c>
      <c r="F138" s="59"/>
      <c r="G138" s="60">
        <v>1023.06</v>
      </c>
      <c r="H138" s="61">
        <v>-1023.06</v>
      </c>
      <c r="I138" s="59"/>
      <c r="J138" s="60"/>
      <c r="K138" s="61">
        <v>0</v>
      </c>
      <c r="L138" s="59"/>
      <c r="M138" s="60"/>
      <c r="N138" s="61">
        <v>0</v>
      </c>
      <c r="O138" s="59"/>
      <c r="P138" s="60"/>
      <c r="Q138" s="61">
        <v>0</v>
      </c>
      <c r="R138" s="59"/>
      <c r="S138" s="60"/>
      <c r="T138" s="61">
        <v>0</v>
      </c>
      <c r="U138" s="59"/>
      <c r="V138" s="60"/>
      <c r="W138" s="61">
        <v>0</v>
      </c>
      <c r="X138" s="59"/>
      <c r="Y138" s="60"/>
      <c r="Z138" s="61">
        <v>0</v>
      </c>
      <c r="AA138" s="59"/>
      <c r="AB138" s="60"/>
      <c r="AC138" s="61">
        <v>0</v>
      </c>
      <c r="AD138" s="59"/>
      <c r="AE138" s="59">
        <v>1023.06</v>
      </c>
      <c r="AF138" s="62">
        <v>-1023.06</v>
      </c>
    </row>
    <row r="139" spans="1:32" x14ac:dyDescent="0.15">
      <c r="A139" s="48"/>
      <c r="B139" s="58" t="s">
        <v>6698</v>
      </c>
      <c r="C139" s="59"/>
      <c r="D139" s="60"/>
      <c r="E139" s="61">
        <v>0</v>
      </c>
      <c r="F139" s="59"/>
      <c r="G139" s="60">
        <v>1643.95</v>
      </c>
      <c r="H139" s="61">
        <v>-1643.95</v>
      </c>
      <c r="I139" s="59"/>
      <c r="J139" s="60"/>
      <c r="K139" s="61">
        <v>0</v>
      </c>
      <c r="L139" s="59"/>
      <c r="M139" s="60"/>
      <c r="N139" s="61">
        <v>0</v>
      </c>
      <c r="O139" s="59"/>
      <c r="P139" s="60"/>
      <c r="Q139" s="61">
        <v>0</v>
      </c>
      <c r="R139" s="59"/>
      <c r="S139" s="60"/>
      <c r="T139" s="61">
        <v>0</v>
      </c>
      <c r="U139" s="59"/>
      <c r="V139" s="60"/>
      <c r="W139" s="61">
        <v>0</v>
      </c>
      <c r="X139" s="59"/>
      <c r="Y139" s="60"/>
      <c r="Z139" s="61">
        <v>0</v>
      </c>
      <c r="AA139" s="59"/>
      <c r="AB139" s="60"/>
      <c r="AC139" s="61">
        <v>0</v>
      </c>
      <c r="AD139" s="59"/>
      <c r="AE139" s="59">
        <v>1643.95</v>
      </c>
      <c r="AF139" s="62">
        <v>-1643.95</v>
      </c>
    </row>
    <row r="140" spans="1:32" x14ac:dyDescent="0.15">
      <c r="A140" s="48"/>
      <c r="B140" s="58" t="s">
        <v>6699</v>
      </c>
      <c r="C140" s="59"/>
      <c r="D140" s="60"/>
      <c r="E140" s="61">
        <v>0</v>
      </c>
      <c r="F140" s="59"/>
      <c r="G140" s="60">
        <v>1333.93</v>
      </c>
      <c r="H140" s="61">
        <v>-1333.93</v>
      </c>
      <c r="I140" s="59"/>
      <c r="J140" s="60"/>
      <c r="K140" s="61">
        <v>0</v>
      </c>
      <c r="L140" s="59"/>
      <c r="M140" s="60"/>
      <c r="N140" s="61">
        <v>0</v>
      </c>
      <c r="O140" s="59"/>
      <c r="P140" s="60"/>
      <c r="Q140" s="61">
        <v>0</v>
      </c>
      <c r="R140" s="59"/>
      <c r="S140" s="60"/>
      <c r="T140" s="61">
        <v>0</v>
      </c>
      <c r="U140" s="59"/>
      <c r="V140" s="60"/>
      <c r="W140" s="61">
        <v>0</v>
      </c>
      <c r="X140" s="59"/>
      <c r="Y140" s="60"/>
      <c r="Z140" s="61">
        <v>0</v>
      </c>
      <c r="AA140" s="59"/>
      <c r="AB140" s="60"/>
      <c r="AC140" s="61">
        <v>0</v>
      </c>
      <c r="AD140" s="59"/>
      <c r="AE140" s="59">
        <v>1333.93</v>
      </c>
      <c r="AF140" s="62">
        <v>-1333.93</v>
      </c>
    </row>
    <row r="141" spans="1:32" x14ac:dyDescent="0.15">
      <c r="A141" s="48"/>
      <c r="B141" s="58" t="s">
        <v>6700</v>
      </c>
      <c r="C141" s="59"/>
      <c r="D141" s="60"/>
      <c r="E141" s="61">
        <v>0</v>
      </c>
      <c r="F141" s="59">
        <v>576.44000000000005</v>
      </c>
      <c r="G141" s="60"/>
      <c r="H141" s="61">
        <v>576.44000000000005</v>
      </c>
      <c r="I141" s="59"/>
      <c r="J141" s="60"/>
      <c r="K141" s="61">
        <v>0</v>
      </c>
      <c r="L141" s="59"/>
      <c r="M141" s="60"/>
      <c r="N141" s="61">
        <v>0</v>
      </c>
      <c r="O141" s="59"/>
      <c r="P141" s="60"/>
      <c r="Q141" s="61">
        <v>0</v>
      </c>
      <c r="R141" s="59"/>
      <c r="S141" s="60"/>
      <c r="T141" s="61">
        <v>0</v>
      </c>
      <c r="U141" s="59"/>
      <c r="V141" s="60"/>
      <c r="W141" s="61">
        <v>0</v>
      </c>
      <c r="X141" s="59"/>
      <c r="Y141" s="60"/>
      <c r="Z141" s="61">
        <v>0</v>
      </c>
      <c r="AA141" s="59"/>
      <c r="AB141" s="60"/>
      <c r="AC141" s="61">
        <v>0</v>
      </c>
      <c r="AD141" s="59">
        <v>576.44000000000005</v>
      </c>
      <c r="AE141" s="59"/>
      <c r="AF141" s="62">
        <v>576.44000000000005</v>
      </c>
    </row>
    <row r="142" spans="1:32" x14ac:dyDescent="0.15">
      <c r="A142" s="48"/>
      <c r="B142" s="58" t="s">
        <v>6701</v>
      </c>
      <c r="C142" s="59"/>
      <c r="D142" s="60"/>
      <c r="E142" s="61">
        <v>0</v>
      </c>
      <c r="F142" s="59">
        <v>549.4</v>
      </c>
      <c r="G142" s="60"/>
      <c r="H142" s="61">
        <v>549.4</v>
      </c>
      <c r="I142" s="59"/>
      <c r="J142" s="60"/>
      <c r="K142" s="61">
        <v>0</v>
      </c>
      <c r="L142" s="59"/>
      <c r="M142" s="60"/>
      <c r="N142" s="61">
        <v>0</v>
      </c>
      <c r="O142" s="59"/>
      <c r="P142" s="60"/>
      <c r="Q142" s="61">
        <v>0</v>
      </c>
      <c r="R142" s="59"/>
      <c r="S142" s="60"/>
      <c r="T142" s="61">
        <v>0</v>
      </c>
      <c r="U142" s="59"/>
      <c r="V142" s="60"/>
      <c r="W142" s="61">
        <v>0</v>
      </c>
      <c r="X142" s="59"/>
      <c r="Y142" s="60"/>
      <c r="Z142" s="61">
        <v>0</v>
      </c>
      <c r="AA142" s="59"/>
      <c r="AB142" s="60"/>
      <c r="AC142" s="61">
        <v>0</v>
      </c>
      <c r="AD142" s="59">
        <v>549.4</v>
      </c>
      <c r="AE142" s="59"/>
      <c r="AF142" s="62">
        <v>549.4</v>
      </c>
    </row>
    <row r="143" spans="1:32" x14ac:dyDescent="0.15">
      <c r="A143" s="48"/>
      <c r="B143" s="58" t="s">
        <v>6702</v>
      </c>
      <c r="C143" s="59"/>
      <c r="D143" s="60"/>
      <c r="E143" s="61">
        <v>0</v>
      </c>
      <c r="F143" s="59"/>
      <c r="G143" s="60">
        <v>1363.69</v>
      </c>
      <c r="H143" s="61">
        <v>-1363.69</v>
      </c>
      <c r="I143" s="59"/>
      <c r="J143" s="60"/>
      <c r="K143" s="61">
        <v>0</v>
      </c>
      <c r="L143" s="59"/>
      <c r="M143" s="60"/>
      <c r="N143" s="61">
        <v>0</v>
      </c>
      <c r="O143" s="59"/>
      <c r="P143" s="60"/>
      <c r="Q143" s="61">
        <v>0</v>
      </c>
      <c r="R143" s="59"/>
      <c r="S143" s="60"/>
      <c r="T143" s="61">
        <v>0</v>
      </c>
      <c r="U143" s="59"/>
      <c r="V143" s="60"/>
      <c r="W143" s="61">
        <v>0</v>
      </c>
      <c r="X143" s="59"/>
      <c r="Y143" s="60"/>
      <c r="Z143" s="61">
        <v>0</v>
      </c>
      <c r="AA143" s="59"/>
      <c r="AB143" s="60"/>
      <c r="AC143" s="61">
        <v>0</v>
      </c>
      <c r="AD143" s="59"/>
      <c r="AE143" s="59">
        <v>1363.69</v>
      </c>
      <c r="AF143" s="62">
        <v>-1363.69</v>
      </c>
    </row>
    <row r="144" spans="1:32" x14ac:dyDescent="0.15">
      <c r="A144" s="48"/>
      <c r="B144" s="58" t="s">
        <v>6703</v>
      </c>
      <c r="C144" s="59"/>
      <c r="D144" s="60"/>
      <c r="E144" s="61">
        <v>0</v>
      </c>
      <c r="F144" s="59">
        <v>1814.67</v>
      </c>
      <c r="G144" s="60"/>
      <c r="H144" s="61">
        <v>1814.67</v>
      </c>
      <c r="I144" s="59"/>
      <c r="J144" s="60"/>
      <c r="K144" s="61">
        <v>0</v>
      </c>
      <c r="L144" s="59"/>
      <c r="M144" s="60"/>
      <c r="N144" s="61">
        <v>0</v>
      </c>
      <c r="O144" s="59"/>
      <c r="P144" s="60"/>
      <c r="Q144" s="61">
        <v>0</v>
      </c>
      <c r="R144" s="59"/>
      <c r="S144" s="60"/>
      <c r="T144" s="61">
        <v>0</v>
      </c>
      <c r="U144" s="59"/>
      <c r="V144" s="60"/>
      <c r="W144" s="61">
        <v>0</v>
      </c>
      <c r="X144" s="59"/>
      <c r="Y144" s="60"/>
      <c r="Z144" s="61">
        <v>0</v>
      </c>
      <c r="AA144" s="59">
        <v>639.70000000000005</v>
      </c>
      <c r="AB144" s="60"/>
      <c r="AC144" s="61">
        <v>639.70000000000005</v>
      </c>
      <c r="AD144" s="59">
        <v>2454.37</v>
      </c>
      <c r="AE144" s="59"/>
      <c r="AF144" s="62">
        <v>2454.37</v>
      </c>
    </row>
    <row r="145" spans="1:32" x14ac:dyDescent="0.15">
      <c r="A145" s="45" t="s">
        <v>6704</v>
      </c>
      <c r="B145" s="46"/>
      <c r="C145" s="54"/>
      <c r="D145" s="55"/>
      <c r="E145" s="56">
        <v>0</v>
      </c>
      <c r="F145" s="54">
        <v>66444.130000000019</v>
      </c>
      <c r="G145" s="55">
        <v>15149.65</v>
      </c>
      <c r="H145" s="56">
        <v>51294.480000000018</v>
      </c>
      <c r="I145" s="54">
        <v>9670.61</v>
      </c>
      <c r="J145" s="55"/>
      <c r="K145" s="56">
        <v>9670.61</v>
      </c>
      <c r="L145" s="54"/>
      <c r="M145" s="55"/>
      <c r="N145" s="56">
        <v>0</v>
      </c>
      <c r="O145" s="54">
        <v>84114.2</v>
      </c>
      <c r="P145" s="55"/>
      <c r="Q145" s="56">
        <v>84114.2</v>
      </c>
      <c r="R145" s="54"/>
      <c r="S145" s="55"/>
      <c r="T145" s="56">
        <v>0</v>
      </c>
      <c r="U145" s="54"/>
      <c r="V145" s="55"/>
      <c r="W145" s="56">
        <v>0</v>
      </c>
      <c r="X145" s="54">
        <v>72018.040000000008</v>
      </c>
      <c r="Y145" s="55"/>
      <c r="Z145" s="56">
        <v>72018.040000000008</v>
      </c>
      <c r="AA145" s="54">
        <v>48957.51</v>
      </c>
      <c r="AB145" s="55">
        <v>2403.7999999999997</v>
      </c>
      <c r="AC145" s="56">
        <v>46553.71</v>
      </c>
      <c r="AD145" s="54">
        <v>281204.49</v>
      </c>
      <c r="AE145" s="54">
        <v>17553.45</v>
      </c>
      <c r="AF145" s="57">
        <v>263651.03999999998</v>
      </c>
    </row>
    <row r="146" spans="1:32" x14ac:dyDescent="0.15">
      <c r="A146" s="53">
        <v>43009</v>
      </c>
      <c r="B146" s="45" t="s">
        <v>6705</v>
      </c>
      <c r="C146" s="54"/>
      <c r="D146" s="55"/>
      <c r="E146" s="56">
        <v>0</v>
      </c>
      <c r="F146" s="54"/>
      <c r="G146" s="55">
        <v>19494.330000000002</v>
      </c>
      <c r="H146" s="56">
        <v>-19494.330000000002</v>
      </c>
      <c r="I146" s="54"/>
      <c r="J146" s="55">
        <v>4166.3100000000004</v>
      </c>
      <c r="K146" s="56">
        <v>-4166.3100000000004</v>
      </c>
      <c r="L146" s="54"/>
      <c r="M146" s="55"/>
      <c r="N146" s="56">
        <v>0</v>
      </c>
      <c r="O146" s="54"/>
      <c r="P146" s="55">
        <v>36908.21</v>
      </c>
      <c r="Q146" s="56">
        <v>-36908.21</v>
      </c>
      <c r="R146" s="54"/>
      <c r="S146" s="55"/>
      <c r="T146" s="56">
        <v>0</v>
      </c>
      <c r="U146" s="54"/>
      <c r="V146" s="55"/>
      <c r="W146" s="56">
        <v>0</v>
      </c>
      <c r="X146" s="54"/>
      <c r="Y146" s="55">
        <v>31126.560000000001</v>
      </c>
      <c r="Z146" s="56">
        <v>-31126.560000000001</v>
      </c>
      <c r="AA146" s="54"/>
      <c r="AB146" s="55">
        <v>16065.01</v>
      </c>
      <c r="AC146" s="56">
        <v>-16065.01</v>
      </c>
      <c r="AD146" s="54"/>
      <c r="AE146" s="54">
        <v>107760.42</v>
      </c>
      <c r="AF146" s="57">
        <v>-107760.42</v>
      </c>
    </row>
    <row r="147" spans="1:32" x14ac:dyDescent="0.15">
      <c r="A147" s="45" t="s">
        <v>6706</v>
      </c>
      <c r="B147" s="46"/>
      <c r="C147" s="54"/>
      <c r="D147" s="55"/>
      <c r="E147" s="56">
        <v>0</v>
      </c>
      <c r="F147" s="54"/>
      <c r="G147" s="55">
        <v>19494.330000000002</v>
      </c>
      <c r="H147" s="56">
        <v>-19494.330000000002</v>
      </c>
      <c r="I147" s="54"/>
      <c r="J147" s="55">
        <v>4166.3100000000004</v>
      </c>
      <c r="K147" s="56">
        <v>-4166.3100000000004</v>
      </c>
      <c r="L147" s="54"/>
      <c r="M147" s="55"/>
      <c r="N147" s="56">
        <v>0</v>
      </c>
      <c r="O147" s="54"/>
      <c r="P147" s="55">
        <v>36908.21</v>
      </c>
      <c r="Q147" s="56">
        <v>-36908.21</v>
      </c>
      <c r="R147" s="54"/>
      <c r="S147" s="55"/>
      <c r="T147" s="56">
        <v>0</v>
      </c>
      <c r="U147" s="54"/>
      <c r="V147" s="55"/>
      <c r="W147" s="56">
        <v>0</v>
      </c>
      <c r="X147" s="54"/>
      <c r="Y147" s="55">
        <v>31126.560000000001</v>
      </c>
      <c r="Z147" s="56">
        <v>-31126.560000000001</v>
      </c>
      <c r="AA147" s="54"/>
      <c r="AB147" s="55">
        <v>16065.01</v>
      </c>
      <c r="AC147" s="56">
        <v>-16065.01</v>
      </c>
      <c r="AD147" s="54"/>
      <c r="AE147" s="54">
        <v>107760.42</v>
      </c>
      <c r="AF147" s="57">
        <v>-107760.42</v>
      </c>
    </row>
    <row r="148" spans="1:32" x14ac:dyDescent="0.15">
      <c r="A148" s="53">
        <v>43032</v>
      </c>
      <c r="B148" s="45" t="s">
        <v>6707</v>
      </c>
      <c r="C148" s="54"/>
      <c r="D148" s="55"/>
      <c r="E148" s="56">
        <v>0</v>
      </c>
      <c r="F148" s="54"/>
      <c r="G148" s="55"/>
      <c r="H148" s="56">
        <v>0</v>
      </c>
      <c r="I148" s="54"/>
      <c r="J148" s="55"/>
      <c r="K148" s="56">
        <v>0</v>
      </c>
      <c r="L148" s="54"/>
      <c r="M148" s="55"/>
      <c r="N148" s="56">
        <v>0</v>
      </c>
      <c r="O148" s="54"/>
      <c r="P148" s="55"/>
      <c r="Q148" s="56">
        <v>0</v>
      </c>
      <c r="R148" s="54"/>
      <c r="S148" s="55"/>
      <c r="T148" s="56">
        <v>0</v>
      </c>
      <c r="U148" s="54"/>
      <c r="V148" s="55"/>
      <c r="W148" s="56">
        <v>0</v>
      </c>
      <c r="X148" s="54"/>
      <c r="Y148" s="55">
        <v>5</v>
      </c>
      <c r="Z148" s="56">
        <v>-5</v>
      </c>
      <c r="AA148" s="54"/>
      <c r="AB148" s="55"/>
      <c r="AC148" s="56">
        <v>0</v>
      </c>
      <c r="AD148" s="54"/>
      <c r="AE148" s="54">
        <v>5</v>
      </c>
      <c r="AF148" s="57">
        <v>-5</v>
      </c>
    </row>
    <row r="149" spans="1:32" x14ac:dyDescent="0.15">
      <c r="A149" s="45" t="s">
        <v>6708</v>
      </c>
      <c r="B149" s="46"/>
      <c r="C149" s="54"/>
      <c r="D149" s="55"/>
      <c r="E149" s="56">
        <v>0</v>
      </c>
      <c r="F149" s="54"/>
      <c r="G149" s="55"/>
      <c r="H149" s="56">
        <v>0</v>
      </c>
      <c r="I149" s="54"/>
      <c r="J149" s="55"/>
      <c r="K149" s="56">
        <v>0</v>
      </c>
      <c r="L149" s="54"/>
      <c r="M149" s="55"/>
      <c r="N149" s="56">
        <v>0</v>
      </c>
      <c r="O149" s="54"/>
      <c r="P149" s="55"/>
      <c r="Q149" s="56">
        <v>0</v>
      </c>
      <c r="R149" s="54"/>
      <c r="S149" s="55"/>
      <c r="T149" s="56">
        <v>0</v>
      </c>
      <c r="U149" s="54"/>
      <c r="V149" s="55"/>
      <c r="W149" s="56">
        <v>0</v>
      </c>
      <c r="X149" s="54"/>
      <c r="Y149" s="55">
        <v>5</v>
      </c>
      <c r="Z149" s="56">
        <v>-5</v>
      </c>
      <c r="AA149" s="54"/>
      <c r="AB149" s="55"/>
      <c r="AC149" s="56">
        <v>0</v>
      </c>
      <c r="AD149" s="54"/>
      <c r="AE149" s="54">
        <v>5</v>
      </c>
      <c r="AF149" s="57">
        <v>-5</v>
      </c>
    </row>
    <row r="150" spans="1:32" x14ac:dyDescent="0.15">
      <c r="A150" s="53">
        <v>43039</v>
      </c>
      <c r="B150" s="45" t="s">
        <v>6709</v>
      </c>
      <c r="C150" s="54"/>
      <c r="D150" s="55"/>
      <c r="E150" s="56">
        <v>0</v>
      </c>
      <c r="F150" s="54">
        <v>26021.94</v>
      </c>
      <c r="G150" s="55"/>
      <c r="H150" s="56">
        <v>26021.94</v>
      </c>
      <c r="I150" s="54">
        <v>4810.8</v>
      </c>
      <c r="J150" s="55"/>
      <c r="K150" s="56">
        <v>4810.8</v>
      </c>
      <c r="L150" s="54"/>
      <c r="M150" s="55"/>
      <c r="N150" s="56">
        <v>0</v>
      </c>
      <c r="O150" s="54">
        <v>50311.72</v>
      </c>
      <c r="P150" s="55"/>
      <c r="Q150" s="56">
        <v>50311.72</v>
      </c>
      <c r="R150" s="54"/>
      <c r="S150" s="55"/>
      <c r="T150" s="56">
        <v>0</v>
      </c>
      <c r="U150" s="54"/>
      <c r="V150" s="55"/>
      <c r="W150" s="56">
        <v>0</v>
      </c>
      <c r="X150" s="54">
        <v>41086.519999999997</v>
      </c>
      <c r="Y150" s="55"/>
      <c r="Z150" s="56">
        <v>41086.519999999997</v>
      </c>
      <c r="AA150" s="54">
        <v>19507.330000000002</v>
      </c>
      <c r="AB150" s="55"/>
      <c r="AC150" s="56">
        <v>19507.330000000002</v>
      </c>
      <c r="AD150" s="54">
        <v>141738.31</v>
      </c>
      <c r="AE150" s="54"/>
      <c r="AF150" s="57">
        <v>141738.31</v>
      </c>
    </row>
    <row r="151" spans="1:32" x14ac:dyDescent="0.15">
      <c r="A151" s="48"/>
      <c r="B151" s="58" t="s">
        <v>6710</v>
      </c>
      <c r="C151" s="59"/>
      <c r="D151" s="60"/>
      <c r="E151" s="61">
        <v>0</v>
      </c>
      <c r="F151" s="59">
        <v>48604.2</v>
      </c>
      <c r="G151" s="60"/>
      <c r="H151" s="61">
        <v>48604.2</v>
      </c>
      <c r="I151" s="59">
        <v>8629.92</v>
      </c>
      <c r="J151" s="60"/>
      <c r="K151" s="61">
        <v>8629.92</v>
      </c>
      <c r="L151" s="59">
        <v>89.32</v>
      </c>
      <c r="M151" s="60"/>
      <c r="N151" s="61">
        <v>89.32</v>
      </c>
      <c r="O151" s="59">
        <v>83367.520000000004</v>
      </c>
      <c r="P151" s="60"/>
      <c r="Q151" s="61">
        <v>83367.520000000004</v>
      </c>
      <c r="R151" s="59"/>
      <c r="S151" s="60"/>
      <c r="T151" s="61">
        <v>0</v>
      </c>
      <c r="U151" s="59"/>
      <c r="V151" s="60"/>
      <c r="W151" s="61">
        <v>0</v>
      </c>
      <c r="X151" s="59">
        <v>68462.820000000007</v>
      </c>
      <c r="Y151" s="60"/>
      <c r="Z151" s="61">
        <v>68462.820000000007</v>
      </c>
      <c r="AA151" s="59">
        <v>34512.83</v>
      </c>
      <c r="AB151" s="60"/>
      <c r="AC151" s="61">
        <v>34512.83</v>
      </c>
      <c r="AD151" s="59">
        <v>243666.61</v>
      </c>
      <c r="AE151" s="59"/>
      <c r="AF151" s="62">
        <v>243666.61</v>
      </c>
    </row>
    <row r="152" spans="1:32" x14ac:dyDescent="0.15">
      <c r="A152" s="48"/>
      <c r="B152" s="58" t="s">
        <v>6711</v>
      </c>
      <c r="C152" s="59"/>
      <c r="D152" s="60"/>
      <c r="E152" s="61">
        <v>0</v>
      </c>
      <c r="F152" s="59">
        <v>14596.34</v>
      </c>
      <c r="G152" s="60"/>
      <c r="H152" s="61">
        <v>14596.34</v>
      </c>
      <c r="I152" s="59"/>
      <c r="J152" s="60"/>
      <c r="K152" s="61">
        <v>0</v>
      </c>
      <c r="L152" s="59"/>
      <c r="M152" s="60"/>
      <c r="N152" s="61">
        <v>0</v>
      </c>
      <c r="O152" s="59"/>
      <c r="P152" s="60"/>
      <c r="Q152" s="61">
        <v>0</v>
      </c>
      <c r="R152" s="59"/>
      <c r="S152" s="60"/>
      <c r="T152" s="61">
        <v>0</v>
      </c>
      <c r="U152" s="59"/>
      <c r="V152" s="60"/>
      <c r="W152" s="61">
        <v>0</v>
      </c>
      <c r="X152" s="59"/>
      <c r="Y152" s="60"/>
      <c r="Z152" s="61">
        <v>0</v>
      </c>
      <c r="AA152" s="59"/>
      <c r="AB152" s="60"/>
      <c r="AC152" s="61">
        <v>0</v>
      </c>
      <c r="AD152" s="59">
        <v>14596.34</v>
      </c>
      <c r="AE152" s="59"/>
      <c r="AF152" s="62">
        <v>14596.34</v>
      </c>
    </row>
    <row r="153" spans="1:32" x14ac:dyDescent="0.15">
      <c r="A153" s="48"/>
      <c r="B153" s="58" t="s">
        <v>6712</v>
      </c>
      <c r="C153" s="59"/>
      <c r="D153" s="60"/>
      <c r="E153" s="61">
        <v>0</v>
      </c>
      <c r="F153" s="59">
        <v>202.95</v>
      </c>
      <c r="G153" s="60"/>
      <c r="H153" s="61">
        <v>202.95</v>
      </c>
      <c r="I153" s="59"/>
      <c r="J153" s="60"/>
      <c r="K153" s="61">
        <v>0</v>
      </c>
      <c r="L153" s="59"/>
      <c r="M153" s="60"/>
      <c r="N153" s="61">
        <v>0</v>
      </c>
      <c r="O153" s="59"/>
      <c r="P153" s="60"/>
      <c r="Q153" s="61">
        <v>0</v>
      </c>
      <c r="R153" s="59"/>
      <c r="S153" s="60"/>
      <c r="T153" s="61">
        <v>0</v>
      </c>
      <c r="U153" s="59"/>
      <c r="V153" s="60"/>
      <c r="W153" s="61">
        <v>0</v>
      </c>
      <c r="X153" s="59"/>
      <c r="Y153" s="60"/>
      <c r="Z153" s="61">
        <v>0</v>
      </c>
      <c r="AA153" s="59"/>
      <c r="AB153" s="60"/>
      <c r="AC153" s="61">
        <v>0</v>
      </c>
      <c r="AD153" s="59">
        <v>202.95</v>
      </c>
      <c r="AE153" s="59"/>
      <c r="AF153" s="62">
        <v>202.95</v>
      </c>
    </row>
    <row r="154" spans="1:32" x14ac:dyDescent="0.15">
      <c r="A154" s="48"/>
      <c r="B154" s="58" t="s">
        <v>6713</v>
      </c>
      <c r="C154" s="59"/>
      <c r="D154" s="60"/>
      <c r="E154" s="61">
        <v>0</v>
      </c>
      <c r="F154" s="59">
        <v>1015.38</v>
      </c>
      <c r="G154" s="60"/>
      <c r="H154" s="61">
        <v>1015.38</v>
      </c>
      <c r="I154" s="59"/>
      <c r="J154" s="60"/>
      <c r="K154" s="61">
        <v>0</v>
      </c>
      <c r="L154" s="59"/>
      <c r="M154" s="60"/>
      <c r="N154" s="61">
        <v>0</v>
      </c>
      <c r="O154" s="59"/>
      <c r="P154" s="60"/>
      <c r="Q154" s="61">
        <v>0</v>
      </c>
      <c r="R154" s="59"/>
      <c r="S154" s="60"/>
      <c r="T154" s="61">
        <v>0</v>
      </c>
      <c r="U154" s="59"/>
      <c r="V154" s="60"/>
      <c r="W154" s="61">
        <v>0</v>
      </c>
      <c r="X154" s="59"/>
      <c r="Y154" s="60"/>
      <c r="Z154" s="61">
        <v>0</v>
      </c>
      <c r="AA154" s="59"/>
      <c r="AB154" s="60"/>
      <c r="AC154" s="61">
        <v>0</v>
      </c>
      <c r="AD154" s="59">
        <v>1015.38</v>
      </c>
      <c r="AE154" s="59"/>
      <c r="AF154" s="62">
        <v>1015.38</v>
      </c>
    </row>
    <row r="155" spans="1:32" x14ac:dyDescent="0.15">
      <c r="A155" s="48"/>
      <c r="B155" s="58" t="s">
        <v>6714</v>
      </c>
      <c r="C155" s="59"/>
      <c r="D155" s="60"/>
      <c r="E155" s="61">
        <v>0</v>
      </c>
      <c r="F155" s="59"/>
      <c r="G155" s="60">
        <v>151.21</v>
      </c>
      <c r="H155" s="61">
        <v>-151.21</v>
      </c>
      <c r="I155" s="59"/>
      <c r="J155" s="60"/>
      <c r="K155" s="61">
        <v>0</v>
      </c>
      <c r="L155" s="59"/>
      <c r="M155" s="60"/>
      <c r="N155" s="61">
        <v>0</v>
      </c>
      <c r="O155" s="59"/>
      <c r="P155" s="60"/>
      <c r="Q155" s="61">
        <v>0</v>
      </c>
      <c r="R155" s="59"/>
      <c r="S155" s="60"/>
      <c r="T155" s="61">
        <v>0</v>
      </c>
      <c r="U155" s="59"/>
      <c r="V155" s="60"/>
      <c r="W155" s="61">
        <v>0</v>
      </c>
      <c r="X155" s="59"/>
      <c r="Y155" s="60"/>
      <c r="Z155" s="61">
        <v>0</v>
      </c>
      <c r="AA155" s="59"/>
      <c r="AB155" s="60"/>
      <c r="AC155" s="61">
        <v>0</v>
      </c>
      <c r="AD155" s="59"/>
      <c r="AE155" s="59">
        <v>151.21</v>
      </c>
      <c r="AF155" s="62">
        <v>-151.21</v>
      </c>
    </row>
    <row r="156" spans="1:32" x14ac:dyDescent="0.15">
      <c r="A156" s="48"/>
      <c r="B156" s="58" t="s">
        <v>6715</v>
      </c>
      <c r="C156" s="59"/>
      <c r="D156" s="60"/>
      <c r="E156" s="61">
        <v>0</v>
      </c>
      <c r="F156" s="59"/>
      <c r="G156" s="60">
        <v>1693.27</v>
      </c>
      <c r="H156" s="61">
        <v>-1693.27</v>
      </c>
      <c r="I156" s="59"/>
      <c r="J156" s="60"/>
      <c r="K156" s="61">
        <v>0</v>
      </c>
      <c r="L156" s="59"/>
      <c r="M156" s="60"/>
      <c r="N156" s="61">
        <v>0</v>
      </c>
      <c r="O156" s="59"/>
      <c r="P156" s="60"/>
      <c r="Q156" s="61">
        <v>0</v>
      </c>
      <c r="R156" s="59"/>
      <c r="S156" s="60"/>
      <c r="T156" s="61">
        <v>0</v>
      </c>
      <c r="U156" s="59"/>
      <c r="V156" s="60"/>
      <c r="W156" s="61">
        <v>0</v>
      </c>
      <c r="X156" s="59"/>
      <c r="Y156" s="60"/>
      <c r="Z156" s="61">
        <v>0</v>
      </c>
      <c r="AA156" s="59"/>
      <c r="AB156" s="60"/>
      <c r="AC156" s="61">
        <v>0</v>
      </c>
      <c r="AD156" s="59"/>
      <c r="AE156" s="59">
        <v>1693.27</v>
      </c>
      <c r="AF156" s="62">
        <v>-1693.27</v>
      </c>
    </row>
    <row r="157" spans="1:32" x14ac:dyDescent="0.15">
      <c r="A157" s="48"/>
      <c r="B157" s="58" t="s">
        <v>6716</v>
      </c>
      <c r="C157" s="59"/>
      <c r="D157" s="60"/>
      <c r="E157" s="61">
        <v>0</v>
      </c>
      <c r="F157" s="59">
        <v>593.17999999999995</v>
      </c>
      <c r="G157" s="60"/>
      <c r="H157" s="61">
        <v>593.17999999999995</v>
      </c>
      <c r="I157" s="59"/>
      <c r="J157" s="60"/>
      <c r="K157" s="61">
        <v>0</v>
      </c>
      <c r="L157" s="59"/>
      <c r="M157" s="60"/>
      <c r="N157" s="61">
        <v>0</v>
      </c>
      <c r="O157" s="59"/>
      <c r="P157" s="60"/>
      <c r="Q157" s="61">
        <v>0</v>
      </c>
      <c r="R157" s="59"/>
      <c r="S157" s="60"/>
      <c r="T157" s="61">
        <v>0</v>
      </c>
      <c r="U157" s="59"/>
      <c r="V157" s="60"/>
      <c r="W157" s="61">
        <v>0</v>
      </c>
      <c r="X157" s="59"/>
      <c r="Y157" s="60"/>
      <c r="Z157" s="61">
        <v>0</v>
      </c>
      <c r="AA157" s="59"/>
      <c r="AB157" s="60"/>
      <c r="AC157" s="61">
        <v>0</v>
      </c>
      <c r="AD157" s="59">
        <v>593.17999999999995</v>
      </c>
      <c r="AE157" s="59"/>
      <c r="AF157" s="62">
        <v>593.17999999999995</v>
      </c>
    </row>
    <row r="158" spans="1:32" x14ac:dyDescent="0.15">
      <c r="A158" s="48"/>
      <c r="B158" s="58" t="s">
        <v>6717</v>
      </c>
      <c r="C158" s="59"/>
      <c r="D158" s="60"/>
      <c r="E158" s="61">
        <v>0</v>
      </c>
      <c r="F158" s="59">
        <v>4100.2700000000004</v>
      </c>
      <c r="G158" s="60"/>
      <c r="H158" s="61">
        <v>4100.2700000000004</v>
      </c>
      <c r="I158" s="59"/>
      <c r="J158" s="60"/>
      <c r="K158" s="61">
        <v>0</v>
      </c>
      <c r="L158" s="59"/>
      <c r="M158" s="60"/>
      <c r="N158" s="61">
        <v>0</v>
      </c>
      <c r="O158" s="59"/>
      <c r="P158" s="60"/>
      <c r="Q158" s="61">
        <v>0</v>
      </c>
      <c r="R158" s="59"/>
      <c r="S158" s="60"/>
      <c r="T158" s="61">
        <v>0</v>
      </c>
      <c r="U158" s="59"/>
      <c r="V158" s="60"/>
      <c r="W158" s="61">
        <v>0</v>
      </c>
      <c r="X158" s="59"/>
      <c r="Y158" s="60"/>
      <c r="Z158" s="61">
        <v>0</v>
      </c>
      <c r="AA158" s="59">
        <v>1050.82</v>
      </c>
      <c r="AB158" s="60"/>
      <c r="AC158" s="61">
        <v>1050.82</v>
      </c>
      <c r="AD158" s="59">
        <v>5151.09</v>
      </c>
      <c r="AE158" s="59"/>
      <c r="AF158" s="62">
        <v>5151.09</v>
      </c>
    </row>
    <row r="159" spans="1:32" x14ac:dyDescent="0.15">
      <c r="A159" s="48"/>
      <c r="B159" s="58" t="s">
        <v>6718</v>
      </c>
      <c r="C159" s="59"/>
      <c r="D159" s="60"/>
      <c r="E159" s="61">
        <v>0</v>
      </c>
      <c r="F159" s="59"/>
      <c r="G159" s="60">
        <v>1227.6099999999999</v>
      </c>
      <c r="H159" s="61">
        <v>-1227.6099999999999</v>
      </c>
      <c r="I159" s="59"/>
      <c r="J159" s="60"/>
      <c r="K159" s="61">
        <v>0</v>
      </c>
      <c r="L159" s="59"/>
      <c r="M159" s="60"/>
      <c r="N159" s="61">
        <v>0</v>
      </c>
      <c r="O159" s="59"/>
      <c r="P159" s="60"/>
      <c r="Q159" s="61">
        <v>0</v>
      </c>
      <c r="R159" s="59"/>
      <c r="S159" s="60"/>
      <c r="T159" s="61">
        <v>0</v>
      </c>
      <c r="U159" s="59"/>
      <c r="V159" s="60"/>
      <c r="W159" s="61">
        <v>0</v>
      </c>
      <c r="X159" s="59"/>
      <c r="Y159" s="60"/>
      <c r="Z159" s="61">
        <v>0</v>
      </c>
      <c r="AA159" s="59"/>
      <c r="AB159" s="60"/>
      <c r="AC159" s="61">
        <v>0</v>
      </c>
      <c r="AD159" s="59"/>
      <c r="AE159" s="59">
        <v>1227.6099999999999</v>
      </c>
      <c r="AF159" s="62">
        <v>-1227.6099999999999</v>
      </c>
    </row>
    <row r="160" spans="1:32" x14ac:dyDescent="0.15">
      <c r="A160" s="48"/>
      <c r="B160" s="58" t="s">
        <v>6719</v>
      </c>
      <c r="C160" s="59"/>
      <c r="D160" s="60"/>
      <c r="E160" s="61">
        <v>0</v>
      </c>
      <c r="F160" s="59"/>
      <c r="G160" s="60">
        <v>1397.46</v>
      </c>
      <c r="H160" s="61">
        <v>-1397.46</v>
      </c>
      <c r="I160" s="59"/>
      <c r="J160" s="60"/>
      <c r="K160" s="61">
        <v>0</v>
      </c>
      <c r="L160" s="59"/>
      <c r="M160" s="60"/>
      <c r="N160" s="61">
        <v>0</v>
      </c>
      <c r="O160" s="59"/>
      <c r="P160" s="60"/>
      <c r="Q160" s="61">
        <v>0</v>
      </c>
      <c r="R160" s="59"/>
      <c r="S160" s="60"/>
      <c r="T160" s="61">
        <v>0</v>
      </c>
      <c r="U160" s="59"/>
      <c r="V160" s="60"/>
      <c r="W160" s="61">
        <v>0</v>
      </c>
      <c r="X160" s="59"/>
      <c r="Y160" s="60"/>
      <c r="Z160" s="61">
        <v>0</v>
      </c>
      <c r="AA160" s="59"/>
      <c r="AB160" s="60"/>
      <c r="AC160" s="61">
        <v>0</v>
      </c>
      <c r="AD160" s="59"/>
      <c r="AE160" s="59">
        <v>1397.46</v>
      </c>
      <c r="AF160" s="62">
        <v>-1397.46</v>
      </c>
    </row>
    <row r="161" spans="1:32" x14ac:dyDescent="0.15">
      <c r="A161" s="48"/>
      <c r="B161" s="58" t="s">
        <v>6720</v>
      </c>
      <c r="C161" s="59"/>
      <c r="D161" s="60"/>
      <c r="E161" s="61">
        <v>0</v>
      </c>
      <c r="F161" s="59">
        <v>2519.65</v>
      </c>
      <c r="G161" s="60"/>
      <c r="H161" s="61">
        <v>2519.65</v>
      </c>
      <c r="I161" s="59"/>
      <c r="J161" s="60"/>
      <c r="K161" s="61">
        <v>0</v>
      </c>
      <c r="L161" s="59"/>
      <c r="M161" s="60"/>
      <c r="N161" s="61">
        <v>0</v>
      </c>
      <c r="O161" s="59"/>
      <c r="P161" s="60"/>
      <c r="Q161" s="61">
        <v>0</v>
      </c>
      <c r="R161" s="59"/>
      <c r="S161" s="60"/>
      <c r="T161" s="61">
        <v>0</v>
      </c>
      <c r="U161" s="59"/>
      <c r="V161" s="60"/>
      <c r="W161" s="61">
        <v>0</v>
      </c>
      <c r="X161" s="59"/>
      <c r="Y161" s="60"/>
      <c r="Z161" s="61">
        <v>0</v>
      </c>
      <c r="AA161" s="59">
        <v>626.65</v>
      </c>
      <c r="AB161" s="60"/>
      <c r="AC161" s="61">
        <v>626.65</v>
      </c>
      <c r="AD161" s="59">
        <v>3146.3</v>
      </c>
      <c r="AE161" s="59"/>
      <c r="AF161" s="62">
        <v>3146.3</v>
      </c>
    </row>
    <row r="162" spans="1:32" x14ac:dyDescent="0.15">
      <c r="A162" s="48"/>
      <c r="B162" s="58" t="s">
        <v>6721</v>
      </c>
      <c r="C162" s="59"/>
      <c r="D162" s="60"/>
      <c r="E162" s="61">
        <v>0</v>
      </c>
      <c r="F162" s="59"/>
      <c r="G162" s="60"/>
      <c r="H162" s="61">
        <v>0</v>
      </c>
      <c r="I162" s="59"/>
      <c r="J162" s="60"/>
      <c r="K162" s="61">
        <v>0</v>
      </c>
      <c r="L162" s="59"/>
      <c r="M162" s="60"/>
      <c r="N162" s="61">
        <v>0</v>
      </c>
      <c r="O162" s="59"/>
      <c r="P162" s="60"/>
      <c r="Q162" s="61">
        <v>0</v>
      </c>
      <c r="R162" s="59"/>
      <c r="S162" s="60"/>
      <c r="T162" s="61">
        <v>0</v>
      </c>
      <c r="U162" s="59"/>
      <c r="V162" s="60"/>
      <c r="W162" s="61">
        <v>0</v>
      </c>
      <c r="X162" s="59"/>
      <c r="Y162" s="60"/>
      <c r="Z162" s="61">
        <v>0</v>
      </c>
      <c r="AA162" s="59"/>
      <c r="AB162" s="60"/>
      <c r="AC162" s="61">
        <v>0</v>
      </c>
      <c r="AD162" s="59"/>
      <c r="AE162" s="59"/>
      <c r="AF162" s="62">
        <v>0</v>
      </c>
    </row>
    <row r="163" spans="1:32" x14ac:dyDescent="0.15">
      <c r="A163" s="48"/>
      <c r="B163" s="58" t="s">
        <v>6722</v>
      </c>
      <c r="C163" s="59"/>
      <c r="D163" s="60"/>
      <c r="E163" s="61">
        <v>0</v>
      </c>
      <c r="F163" s="59">
        <v>603.89</v>
      </c>
      <c r="G163" s="60"/>
      <c r="H163" s="61">
        <v>603.89</v>
      </c>
      <c r="I163" s="59"/>
      <c r="J163" s="60"/>
      <c r="K163" s="61">
        <v>0</v>
      </c>
      <c r="L163" s="59"/>
      <c r="M163" s="60"/>
      <c r="N163" s="61">
        <v>0</v>
      </c>
      <c r="O163" s="59"/>
      <c r="P163" s="60"/>
      <c r="Q163" s="61">
        <v>0</v>
      </c>
      <c r="R163" s="59"/>
      <c r="S163" s="60"/>
      <c r="T163" s="61">
        <v>0</v>
      </c>
      <c r="U163" s="59"/>
      <c r="V163" s="60"/>
      <c r="W163" s="61">
        <v>0</v>
      </c>
      <c r="X163" s="59"/>
      <c r="Y163" s="60"/>
      <c r="Z163" s="61">
        <v>0</v>
      </c>
      <c r="AA163" s="59"/>
      <c r="AB163" s="60"/>
      <c r="AC163" s="61">
        <v>0</v>
      </c>
      <c r="AD163" s="59">
        <v>603.89</v>
      </c>
      <c r="AE163" s="59"/>
      <c r="AF163" s="62">
        <v>603.89</v>
      </c>
    </row>
    <row r="164" spans="1:32" x14ac:dyDescent="0.15">
      <c r="A164" s="48"/>
      <c r="B164" s="58" t="s">
        <v>6723</v>
      </c>
      <c r="C164" s="59"/>
      <c r="D164" s="60"/>
      <c r="E164" s="61">
        <v>0</v>
      </c>
      <c r="F164" s="59">
        <v>623.91</v>
      </c>
      <c r="G164" s="60"/>
      <c r="H164" s="61">
        <v>623.91</v>
      </c>
      <c r="I164" s="59"/>
      <c r="J164" s="60"/>
      <c r="K164" s="61">
        <v>0</v>
      </c>
      <c r="L164" s="59"/>
      <c r="M164" s="60"/>
      <c r="N164" s="61">
        <v>0</v>
      </c>
      <c r="O164" s="59"/>
      <c r="P164" s="60"/>
      <c r="Q164" s="61">
        <v>0</v>
      </c>
      <c r="R164" s="59"/>
      <c r="S164" s="60"/>
      <c r="T164" s="61">
        <v>0</v>
      </c>
      <c r="U164" s="59"/>
      <c r="V164" s="60"/>
      <c r="W164" s="61">
        <v>0</v>
      </c>
      <c r="X164" s="59"/>
      <c r="Y164" s="60"/>
      <c r="Z164" s="61">
        <v>0</v>
      </c>
      <c r="AA164" s="59"/>
      <c r="AB164" s="60"/>
      <c r="AC164" s="61">
        <v>0</v>
      </c>
      <c r="AD164" s="59">
        <v>623.91</v>
      </c>
      <c r="AE164" s="59"/>
      <c r="AF164" s="62">
        <v>623.91</v>
      </c>
    </row>
    <row r="165" spans="1:32" x14ac:dyDescent="0.15">
      <c r="A165" s="48"/>
      <c r="B165" s="58" t="s">
        <v>6724</v>
      </c>
      <c r="C165" s="59"/>
      <c r="D165" s="60"/>
      <c r="E165" s="61">
        <v>0</v>
      </c>
      <c r="F165" s="59"/>
      <c r="G165" s="60">
        <v>1428.62</v>
      </c>
      <c r="H165" s="61">
        <v>-1428.62</v>
      </c>
      <c r="I165" s="59"/>
      <c r="J165" s="60"/>
      <c r="K165" s="61">
        <v>0</v>
      </c>
      <c r="L165" s="59"/>
      <c r="M165" s="60"/>
      <c r="N165" s="61">
        <v>0</v>
      </c>
      <c r="O165" s="59"/>
      <c r="P165" s="60"/>
      <c r="Q165" s="61">
        <v>0</v>
      </c>
      <c r="R165" s="59"/>
      <c r="S165" s="60"/>
      <c r="T165" s="61">
        <v>0</v>
      </c>
      <c r="U165" s="59"/>
      <c r="V165" s="60"/>
      <c r="W165" s="61">
        <v>0</v>
      </c>
      <c r="X165" s="59"/>
      <c r="Y165" s="60"/>
      <c r="Z165" s="61">
        <v>0</v>
      </c>
      <c r="AA165" s="59"/>
      <c r="AB165" s="60"/>
      <c r="AC165" s="61">
        <v>0</v>
      </c>
      <c r="AD165" s="59"/>
      <c r="AE165" s="59">
        <v>1428.62</v>
      </c>
      <c r="AF165" s="62">
        <v>-1428.62</v>
      </c>
    </row>
    <row r="166" spans="1:32" x14ac:dyDescent="0.15">
      <c r="A166" s="45" t="s">
        <v>6725</v>
      </c>
      <c r="B166" s="46"/>
      <c r="C166" s="54"/>
      <c r="D166" s="55"/>
      <c r="E166" s="56">
        <v>0</v>
      </c>
      <c r="F166" s="54">
        <v>98881.709999999992</v>
      </c>
      <c r="G166" s="55">
        <v>5898.17</v>
      </c>
      <c r="H166" s="56">
        <v>92983.54</v>
      </c>
      <c r="I166" s="54">
        <v>13440.720000000001</v>
      </c>
      <c r="J166" s="55"/>
      <c r="K166" s="56">
        <v>13440.720000000001</v>
      </c>
      <c r="L166" s="54">
        <v>89.32</v>
      </c>
      <c r="M166" s="55"/>
      <c r="N166" s="56">
        <v>89.32</v>
      </c>
      <c r="O166" s="54">
        <v>133679.24</v>
      </c>
      <c r="P166" s="55"/>
      <c r="Q166" s="56">
        <v>133679.24</v>
      </c>
      <c r="R166" s="54"/>
      <c r="S166" s="55"/>
      <c r="T166" s="56">
        <v>0</v>
      </c>
      <c r="U166" s="54"/>
      <c r="V166" s="55"/>
      <c r="W166" s="56">
        <v>0</v>
      </c>
      <c r="X166" s="54">
        <v>109549.34</v>
      </c>
      <c r="Y166" s="55"/>
      <c r="Z166" s="56">
        <v>109549.34</v>
      </c>
      <c r="AA166" s="54">
        <v>55697.630000000005</v>
      </c>
      <c r="AB166" s="55"/>
      <c r="AC166" s="56">
        <v>55697.630000000005</v>
      </c>
      <c r="AD166" s="54">
        <v>411337.96</v>
      </c>
      <c r="AE166" s="54">
        <v>5898.17</v>
      </c>
      <c r="AF166" s="57">
        <v>405439.79000000004</v>
      </c>
    </row>
    <row r="167" spans="1:32" x14ac:dyDescent="0.15">
      <c r="A167" s="53">
        <v>43040</v>
      </c>
      <c r="B167" s="45" t="s">
        <v>6726</v>
      </c>
      <c r="C167" s="54"/>
      <c r="D167" s="55"/>
      <c r="E167" s="56">
        <v>0</v>
      </c>
      <c r="F167" s="54"/>
      <c r="G167" s="55">
        <v>26021.94</v>
      </c>
      <c r="H167" s="56">
        <v>-26021.94</v>
      </c>
      <c r="I167" s="54"/>
      <c r="J167" s="55">
        <v>4810.8</v>
      </c>
      <c r="K167" s="56">
        <v>-4810.8</v>
      </c>
      <c r="L167" s="54"/>
      <c r="M167" s="55"/>
      <c r="N167" s="56">
        <v>0</v>
      </c>
      <c r="O167" s="54"/>
      <c r="P167" s="55">
        <v>50311.72</v>
      </c>
      <c r="Q167" s="56">
        <v>-50311.72</v>
      </c>
      <c r="R167" s="54"/>
      <c r="S167" s="55"/>
      <c r="T167" s="56">
        <v>0</v>
      </c>
      <c r="U167" s="54"/>
      <c r="V167" s="55"/>
      <c r="W167" s="56">
        <v>0</v>
      </c>
      <c r="X167" s="54"/>
      <c r="Y167" s="55">
        <v>41086.519999999997</v>
      </c>
      <c r="Z167" s="56">
        <v>-41086.519999999997</v>
      </c>
      <c r="AA167" s="54"/>
      <c r="AB167" s="55">
        <v>19507.330000000002</v>
      </c>
      <c r="AC167" s="56">
        <v>-19507.330000000002</v>
      </c>
      <c r="AD167" s="54"/>
      <c r="AE167" s="54">
        <v>141738.31</v>
      </c>
      <c r="AF167" s="57">
        <v>-141738.31</v>
      </c>
    </row>
    <row r="168" spans="1:32" x14ac:dyDescent="0.15">
      <c r="A168" s="45" t="s">
        <v>6727</v>
      </c>
      <c r="B168" s="46"/>
      <c r="C168" s="54"/>
      <c r="D168" s="55"/>
      <c r="E168" s="56">
        <v>0</v>
      </c>
      <c r="F168" s="54"/>
      <c r="G168" s="55">
        <v>26021.94</v>
      </c>
      <c r="H168" s="56">
        <v>-26021.94</v>
      </c>
      <c r="I168" s="54"/>
      <c r="J168" s="55">
        <v>4810.8</v>
      </c>
      <c r="K168" s="56">
        <v>-4810.8</v>
      </c>
      <c r="L168" s="54"/>
      <c r="M168" s="55"/>
      <c r="N168" s="56">
        <v>0</v>
      </c>
      <c r="O168" s="54"/>
      <c r="P168" s="55">
        <v>50311.72</v>
      </c>
      <c r="Q168" s="56">
        <v>-50311.72</v>
      </c>
      <c r="R168" s="54"/>
      <c r="S168" s="55"/>
      <c r="T168" s="56">
        <v>0</v>
      </c>
      <c r="U168" s="54"/>
      <c r="V168" s="55"/>
      <c r="W168" s="56">
        <v>0</v>
      </c>
      <c r="X168" s="54"/>
      <c r="Y168" s="55">
        <v>41086.519999999997</v>
      </c>
      <c r="Z168" s="56">
        <v>-41086.519999999997</v>
      </c>
      <c r="AA168" s="54"/>
      <c r="AB168" s="55">
        <v>19507.330000000002</v>
      </c>
      <c r="AC168" s="56">
        <v>-19507.330000000002</v>
      </c>
      <c r="AD168" s="54"/>
      <c r="AE168" s="54">
        <v>141738.31</v>
      </c>
      <c r="AF168" s="57">
        <v>-141738.31</v>
      </c>
    </row>
    <row r="169" spans="1:32" x14ac:dyDescent="0.15">
      <c r="A169" s="53">
        <v>43056</v>
      </c>
      <c r="B169" s="45" t="s">
        <v>6728</v>
      </c>
      <c r="C169" s="54"/>
      <c r="D169" s="55"/>
      <c r="E169" s="56">
        <v>0</v>
      </c>
      <c r="F169" s="54"/>
      <c r="G169" s="55"/>
      <c r="H169" s="56">
        <v>0</v>
      </c>
      <c r="I169" s="54"/>
      <c r="J169" s="55"/>
      <c r="K169" s="56">
        <v>0</v>
      </c>
      <c r="L169" s="54"/>
      <c r="M169" s="55"/>
      <c r="N169" s="56">
        <v>0</v>
      </c>
      <c r="O169" s="54"/>
      <c r="P169" s="55">
        <v>135</v>
      </c>
      <c r="Q169" s="56">
        <v>-135</v>
      </c>
      <c r="R169" s="54"/>
      <c r="S169" s="55"/>
      <c r="T169" s="56">
        <v>0</v>
      </c>
      <c r="U169" s="54"/>
      <c r="V169" s="55"/>
      <c r="W169" s="56">
        <v>0</v>
      </c>
      <c r="X169" s="54"/>
      <c r="Y169" s="55"/>
      <c r="Z169" s="56">
        <v>0</v>
      </c>
      <c r="AA169" s="54"/>
      <c r="AB169" s="55"/>
      <c r="AC169" s="56">
        <v>0</v>
      </c>
      <c r="AD169" s="54"/>
      <c r="AE169" s="54">
        <v>135</v>
      </c>
      <c r="AF169" s="57">
        <v>-135</v>
      </c>
    </row>
    <row r="170" spans="1:32" x14ac:dyDescent="0.15">
      <c r="A170" s="45" t="s">
        <v>6729</v>
      </c>
      <c r="B170" s="46"/>
      <c r="C170" s="54"/>
      <c r="D170" s="55"/>
      <c r="E170" s="56">
        <v>0</v>
      </c>
      <c r="F170" s="54"/>
      <c r="G170" s="55"/>
      <c r="H170" s="56">
        <v>0</v>
      </c>
      <c r="I170" s="54"/>
      <c r="J170" s="55"/>
      <c r="K170" s="56">
        <v>0</v>
      </c>
      <c r="L170" s="54"/>
      <c r="M170" s="55"/>
      <c r="N170" s="56">
        <v>0</v>
      </c>
      <c r="O170" s="54"/>
      <c r="P170" s="55">
        <v>135</v>
      </c>
      <c r="Q170" s="56">
        <v>-135</v>
      </c>
      <c r="R170" s="54"/>
      <c r="S170" s="55"/>
      <c r="T170" s="56">
        <v>0</v>
      </c>
      <c r="U170" s="54"/>
      <c r="V170" s="55"/>
      <c r="W170" s="56">
        <v>0</v>
      </c>
      <c r="X170" s="54"/>
      <c r="Y170" s="55"/>
      <c r="Z170" s="56">
        <v>0</v>
      </c>
      <c r="AA170" s="54"/>
      <c r="AB170" s="55"/>
      <c r="AC170" s="56">
        <v>0</v>
      </c>
      <c r="AD170" s="54"/>
      <c r="AE170" s="54">
        <v>135</v>
      </c>
      <c r="AF170" s="57">
        <v>-135</v>
      </c>
    </row>
    <row r="171" spans="1:32" x14ac:dyDescent="0.15">
      <c r="A171" s="53">
        <v>43069</v>
      </c>
      <c r="B171" s="45" t="s">
        <v>6730</v>
      </c>
      <c r="C171" s="54"/>
      <c r="D171" s="55"/>
      <c r="E171" s="56">
        <v>0</v>
      </c>
      <c r="F171" s="54">
        <v>32493.360000000001</v>
      </c>
      <c r="G171" s="55"/>
      <c r="H171" s="56">
        <v>32493.360000000001</v>
      </c>
      <c r="I171" s="54">
        <v>5977.87</v>
      </c>
      <c r="J171" s="55"/>
      <c r="K171" s="56">
        <v>5977.87</v>
      </c>
      <c r="L171" s="54"/>
      <c r="M171" s="55"/>
      <c r="N171" s="56">
        <v>0</v>
      </c>
      <c r="O171" s="54">
        <v>51045.58</v>
      </c>
      <c r="P171" s="55"/>
      <c r="Q171" s="56">
        <v>51045.58</v>
      </c>
      <c r="R171" s="54"/>
      <c r="S171" s="55"/>
      <c r="T171" s="56">
        <v>0</v>
      </c>
      <c r="U171" s="54"/>
      <c r="V171" s="55"/>
      <c r="W171" s="56">
        <v>0</v>
      </c>
      <c r="X171" s="54">
        <v>46206.61</v>
      </c>
      <c r="Y171" s="55"/>
      <c r="Z171" s="56">
        <v>46206.61</v>
      </c>
      <c r="AA171" s="54">
        <v>21964.04</v>
      </c>
      <c r="AB171" s="55"/>
      <c r="AC171" s="56">
        <v>21964.04</v>
      </c>
      <c r="AD171" s="54">
        <v>157687.46</v>
      </c>
      <c r="AE171" s="54"/>
      <c r="AF171" s="57">
        <v>157687.46</v>
      </c>
    </row>
    <row r="172" spans="1:32" x14ac:dyDescent="0.15">
      <c r="A172" s="48"/>
      <c r="B172" s="58" t="s">
        <v>6731</v>
      </c>
      <c r="C172" s="59"/>
      <c r="D172" s="60"/>
      <c r="E172" s="61">
        <v>0</v>
      </c>
      <c r="F172" s="59">
        <v>46452.959999999999</v>
      </c>
      <c r="G172" s="60"/>
      <c r="H172" s="61">
        <v>46452.959999999999</v>
      </c>
      <c r="I172" s="59">
        <v>8435.11</v>
      </c>
      <c r="J172" s="60"/>
      <c r="K172" s="61">
        <v>8435.11</v>
      </c>
      <c r="L172" s="59"/>
      <c r="M172" s="60"/>
      <c r="N172" s="61">
        <v>0</v>
      </c>
      <c r="O172" s="59">
        <v>75044.399999999994</v>
      </c>
      <c r="P172" s="60"/>
      <c r="Q172" s="61">
        <v>75044.399999999994</v>
      </c>
      <c r="R172" s="59"/>
      <c r="S172" s="60"/>
      <c r="T172" s="61">
        <v>0</v>
      </c>
      <c r="U172" s="59"/>
      <c r="V172" s="60"/>
      <c r="W172" s="61">
        <v>0</v>
      </c>
      <c r="X172" s="59">
        <v>64519.519999999997</v>
      </c>
      <c r="Y172" s="60"/>
      <c r="Z172" s="61">
        <v>64519.519999999997</v>
      </c>
      <c r="AA172" s="59">
        <v>31956.16</v>
      </c>
      <c r="AB172" s="60"/>
      <c r="AC172" s="61">
        <v>31956.16</v>
      </c>
      <c r="AD172" s="59">
        <v>226408.15</v>
      </c>
      <c r="AE172" s="59"/>
      <c r="AF172" s="62">
        <v>226408.15</v>
      </c>
    </row>
    <row r="173" spans="1:32" x14ac:dyDescent="0.15">
      <c r="A173" s="48"/>
      <c r="B173" s="58" t="s">
        <v>6732</v>
      </c>
      <c r="C173" s="59"/>
      <c r="D173" s="60"/>
      <c r="E173" s="61">
        <v>0</v>
      </c>
      <c r="F173" s="59">
        <v>9179.2900000000009</v>
      </c>
      <c r="G173" s="60"/>
      <c r="H173" s="61">
        <v>9179.2900000000009</v>
      </c>
      <c r="I173" s="59"/>
      <c r="J173" s="60"/>
      <c r="K173" s="61">
        <v>0</v>
      </c>
      <c r="L173" s="59"/>
      <c r="M173" s="60"/>
      <c r="N173" s="61">
        <v>0</v>
      </c>
      <c r="O173" s="59"/>
      <c r="P173" s="60"/>
      <c r="Q173" s="61">
        <v>0</v>
      </c>
      <c r="R173" s="59"/>
      <c r="S173" s="60"/>
      <c r="T173" s="61">
        <v>0</v>
      </c>
      <c r="U173" s="59"/>
      <c r="V173" s="60"/>
      <c r="W173" s="61">
        <v>0</v>
      </c>
      <c r="X173" s="59"/>
      <c r="Y173" s="60"/>
      <c r="Z173" s="61">
        <v>0</v>
      </c>
      <c r="AA173" s="59"/>
      <c r="AB173" s="60"/>
      <c r="AC173" s="61">
        <v>0</v>
      </c>
      <c r="AD173" s="59">
        <v>9179.2900000000009</v>
      </c>
      <c r="AE173" s="59"/>
      <c r="AF173" s="62">
        <v>9179.2900000000009</v>
      </c>
    </row>
    <row r="174" spans="1:32" x14ac:dyDescent="0.15">
      <c r="A174" s="48"/>
      <c r="B174" s="58" t="s">
        <v>6733</v>
      </c>
      <c r="C174" s="59"/>
      <c r="D174" s="60"/>
      <c r="E174" s="61">
        <v>0</v>
      </c>
      <c r="F174" s="59">
        <v>4000</v>
      </c>
      <c r="G174" s="60"/>
      <c r="H174" s="61">
        <v>4000</v>
      </c>
      <c r="I174" s="59"/>
      <c r="J174" s="60"/>
      <c r="K174" s="61">
        <v>0</v>
      </c>
      <c r="L174" s="59"/>
      <c r="M174" s="60"/>
      <c r="N174" s="61">
        <v>0</v>
      </c>
      <c r="O174" s="59"/>
      <c r="P174" s="60"/>
      <c r="Q174" s="61">
        <v>0</v>
      </c>
      <c r="R174" s="59"/>
      <c r="S174" s="60"/>
      <c r="T174" s="61">
        <v>0</v>
      </c>
      <c r="U174" s="59"/>
      <c r="V174" s="60"/>
      <c r="W174" s="61">
        <v>0</v>
      </c>
      <c r="X174" s="59"/>
      <c r="Y174" s="60"/>
      <c r="Z174" s="61">
        <v>0</v>
      </c>
      <c r="AA174" s="59"/>
      <c r="AB174" s="60"/>
      <c r="AC174" s="61">
        <v>0</v>
      </c>
      <c r="AD174" s="59">
        <v>4000</v>
      </c>
      <c r="AE174" s="59"/>
      <c r="AF174" s="62">
        <v>4000</v>
      </c>
    </row>
    <row r="175" spans="1:32" x14ac:dyDescent="0.15">
      <c r="A175" s="48"/>
      <c r="B175" s="58" t="s">
        <v>6734</v>
      </c>
      <c r="C175" s="59"/>
      <c r="D175" s="60"/>
      <c r="E175" s="61">
        <v>0</v>
      </c>
      <c r="F175" s="59">
        <v>1590.81</v>
      </c>
      <c r="G175" s="60"/>
      <c r="H175" s="61">
        <v>1590.81</v>
      </c>
      <c r="I175" s="59"/>
      <c r="J175" s="60"/>
      <c r="K175" s="61">
        <v>0</v>
      </c>
      <c r="L175" s="59"/>
      <c r="M175" s="60"/>
      <c r="N175" s="61">
        <v>0</v>
      </c>
      <c r="O175" s="59"/>
      <c r="P175" s="60"/>
      <c r="Q175" s="61">
        <v>0</v>
      </c>
      <c r="R175" s="59"/>
      <c r="S175" s="60"/>
      <c r="T175" s="61">
        <v>0</v>
      </c>
      <c r="U175" s="59"/>
      <c r="V175" s="60"/>
      <c r="W175" s="61">
        <v>0</v>
      </c>
      <c r="X175" s="59"/>
      <c r="Y175" s="60"/>
      <c r="Z175" s="61">
        <v>0</v>
      </c>
      <c r="AA175" s="59"/>
      <c r="AB175" s="60"/>
      <c r="AC175" s="61">
        <v>0</v>
      </c>
      <c r="AD175" s="59">
        <v>1590.81</v>
      </c>
      <c r="AE175" s="59"/>
      <c r="AF175" s="62">
        <v>1590.81</v>
      </c>
    </row>
    <row r="176" spans="1:32" x14ac:dyDescent="0.15">
      <c r="A176" s="48"/>
      <c r="B176" s="58" t="s">
        <v>6735</v>
      </c>
      <c r="C176" s="59"/>
      <c r="D176" s="60"/>
      <c r="E176" s="61">
        <v>0</v>
      </c>
      <c r="F176" s="59">
        <v>202.95</v>
      </c>
      <c r="G176" s="60"/>
      <c r="H176" s="61">
        <v>202.95</v>
      </c>
      <c r="I176" s="59"/>
      <c r="J176" s="60"/>
      <c r="K176" s="61">
        <v>0</v>
      </c>
      <c r="L176" s="59"/>
      <c r="M176" s="60"/>
      <c r="N176" s="61">
        <v>0</v>
      </c>
      <c r="O176" s="59"/>
      <c r="P176" s="60"/>
      <c r="Q176" s="61">
        <v>0</v>
      </c>
      <c r="R176" s="59"/>
      <c r="S176" s="60"/>
      <c r="T176" s="61">
        <v>0</v>
      </c>
      <c r="U176" s="59"/>
      <c r="V176" s="60"/>
      <c r="W176" s="61">
        <v>0</v>
      </c>
      <c r="X176" s="59"/>
      <c r="Y176" s="60"/>
      <c r="Z176" s="61">
        <v>0</v>
      </c>
      <c r="AA176" s="59"/>
      <c r="AB176" s="60"/>
      <c r="AC176" s="61">
        <v>0</v>
      </c>
      <c r="AD176" s="59">
        <v>202.95</v>
      </c>
      <c r="AE176" s="59"/>
      <c r="AF176" s="62">
        <v>202.95</v>
      </c>
    </row>
    <row r="177" spans="1:32" x14ac:dyDescent="0.15">
      <c r="A177" s="48"/>
      <c r="B177" s="58" t="s">
        <v>6736</v>
      </c>
      <c r="C177" s="59"/>
      <c r="D177" s="60"/>
      <c r="E177" s="61">
        <v>0</v>
      </c>
      <c r="F177" s="59"/>
      <c r="G177" s="60">
        <v>151.21</v>
      </c>
      <c r="H177" s="61">
        <v>-151.21</v>
      </c>
      <c r="I177" s="59"/>
      <c r="J177" s="60"/>
      <c r="K177" s="61">
        <v>0</v>
      </c>
      <c r="L177" s="59"/>
      <c r="M177" s="60"/>
      <c r="N177" s="61">
        <v>0</v>
      </c>
      <c r="O177" s="59"/>
      <c r="P177" s="60"/>
      <c r="Q177" s="61">
        <v>0</v>
      </c>
      <c r="R177" s="59"/>
      <c r="S177" s="60"/>
      <c r="T177" s="61">
        <v>0</v>
      </c>
      <c r="U177" s="59"/>
      <c r="V177" s="60"/>
      <c r="W177" s="61">
        <v>0</v>
      </c>
      <c r="X177" s="59"/>
      <c r="Y177" s="60"/>
      <c r="Z177" s="61">
        <v>0</v>
      </c>
      <c r="AA177" s="59"/>
      <c r="AB177" s="60"/>
      <c r="AC177" s="61">
        <v>0</v>
      </c>
      <c r="AD177" s="59"/>
      <c r="AE177" s="59">
        <v>151.21</v>
      </c>
      <c r="AF177" s="62">
        <v>-151.21</v>
      </c>
    </row>
    <row r="178" spans="1:32" x14ac:dyDescent="0.15">
      <c r="A178" s="48"/>
      <c r="B178" s="58" t="s">
        <v>6737</v>
      </c>
      <c r="C178" s="59"/>
      <c r="D178" s="60"/>
      <c r="E178" s="61">
        <v>0</v>
      </c>
      <c r="F178" s="59">
        <v>593.17999999999995</v>
      </c>
      <c r="G178" s="60"/>
      <c r="H178" s="61">
        <v>593.17999999999995</v>
      </c>
      <c r="I178" s="59"/>
      <c r="J178" s="60"/>
      <c r="K178" s="61">
        <v>0</v>
      </c>
      <c r="L178" s="59"/>
      <c r="M178" s="60"/>
      <c r="N178" s="61">
        <v>0</v>
      </c>
      <c r="O178" s="59"/>
      <c r="P178" s="60"/>
      <c r="Q178" s="61">
        <v>0</v>
      </c>
      <c r="R178" s="59"/>
      <c r="S178" s="60"/>
      <c r="T178" s="61">
        <v>0</v>
      </c>
      <c r="U178" s="59"/>
      <c r="V178" s="60"/>
      <c r="W178" s="61">
        <v>0</v>
      </c>
      <c r="X178" s="59"/>
      <c r="Y178" s="60"/>
      <c r="Z178" s="61">
        <v>0</v>
      </c>
      <c r="AA178" s="59"/>
      <c r="AB178" s="60"/>
      <c r="AC178" s="61">
        <v>0</v>
      </c>
      <c r="AD178" s="59">
        <v>593.17999999999995</v>
      </c>
      <c r="AE178" s="59"/>
      <c r="AF178" s="62">
        <v>593.17999999999995</v>
      </c>
    </row>
    <row r="179" spans="1:32" x14ac:dyDescent="0.15">
      <c r="A179" s="48"/>
      <c r="B179" s="58" t="s">
        <v>6738</v>
      </c>
      <c r="C179" s="59"/>
      <c r="D179" s="60"/>
      <c r="E179" s="61">
        <v>0</v>
      </c>
      <c r="F179" s="59"/>
      <c r="G179" s="60">
        <v>1693.27</v>
      </c>
      <c r="H179" s="61">
        <v>-1693.27</v>
      </c>
      <c r="I179" s="59"/>
      <c r="J179" s="60"/>
      <c r="K179" s="61">
        <v>0</v>
      </c>
      <c r="L179" s="59"/>
      <c r="M179" s="60"/>
      <c r="N179" s="61">
        <v>0</v>
      </c>
      <c r="O179" s="59"/>
      <c r="P179" s="60"/>
      <c r="Q179" s="61">
        <v>0</v>
      </c>
      <c r="R179" s="59"/>
      <c r="S179" s="60"/>
      <c r="T179" s="61">
        <v>0</v>
      </c>
      <c r="U179" s="59"/>
      <c r="V179" s="60"/>
      <c r="W179" s="61">
        <v>0</v>
      </c>
      <c r="X179" s="59"/>
      <c r="Y179" s="60"/>
      <c r="Z179" s="61">
        <v>0</v>
      </c>
      <c r="AA179" s="59"/>
      <c r="AB179" s="60"/>
      <c r="AC179" s="61">
        <v>0</v>
      </c>
      <c r="AD179" s="59"/>
      <c r="AE179" s="59">
        <v>1693.27</v>
      </c>
      <c r="AF179" s="62">
        <v>-1693.27</v>
      </c>
    </row>
    <row r="180" spans="1:32" x14ac:dyDescent="0.15">
      <c r="A180" s="48"/>
      <c r="B180" s="58" t="s">
        <v>6739</v>
      </c>
      <c r="C180" s="59"/>
      <c r="D180" s="60"/>
      <c r="E180" s="61">
        <v>0</v>
      </c>
      <c r="F180" s="59">
        <v>603.89</v>
      </c>
      <c r="G180" s="60"/>
      <c r="H180" s="61">
        <v>603.89</v>
      </c>
      <c r="I180" s="59"/>
      <c r="J180" s="60"/>
      <c r="K180" s="61">
        <v>0</v>
      </c>
      <c r="L180" s="59"/>
      <c r="M180" s="60"/>
      <c r="N180" s="61">
        <v>0</v>
      </c>
      <c r="O180" s="59"/>
      <c r="P180" s="60"/>
      <c r="Q180" s="61">
        <v>0</v>
      </c>
      <c r="R180" s="59"/>
      <c r="S180" s="60"/>
      <c r="T180" s="61">
        <v>0</v>
      </c>
      <c r="U180" s="59"/>
      <c r="V180" s="60"/>
      <c r="W180" s="61">
        <v>0</v>
      </c>
      <c r="X180" s="59"/>
      <c r="Y180" s="60"/>
      <c r="Z180" s="61">
        <v>0</v>
      </c>
      <c r="AA180" s="59"/>
      <c r="AB180" s="60"/>
      <c r="AC180" s="61">
        <v>0</v>
      </c>
      <c r="AD180" s="59">
        <v>603.89</v>
      </c>
      <c r="AE180" s="59"/>
      <c r="AF180" s="62">
        <v>603.89</v>
      </c>
    </row>
    <row r="181" spans="1:32" x14ac:dyDescent="0.15">
      <c r="A181" s="48"/>
      <c r="B181" s="58" t="s">
        <v>6740</v>
      </c>
      <c r="C181" s="59"/>
      <c r="D181" s="60"/>
      <c r="E181" s="61">
        <v>0</v>
      </c>
      <c r="F181" s="59">
        <v>623.91</v>
      </c>
      <c r="G181" s="60"/>
      <c r="H181" s="61">
        <v>623.91</v>
      </c>
      <c r="I181" s="59"/>
      <c r="J181" s="60"/>
      <c r="K181" s="61">
        <v>0</v>
      </c>
      <c r="L181" s="59"/>
      <c r="M181" s="60"/>
      <c r="N181" s="61">
        <v>0</v>
      </c>
      <c r="O181" s="59"/>
      <c r="P181" s="60"/>
      <c r="Q181" s="61">
        <v>0</v>
      </c>
      <c r="R181" s="59"/>
      <c r="S181" s="60"/>
      <c r="T181" s="61">
        <v>0</v>
      </c>
      <c r="U181" s="59"/>
      <c r="V181" s="60"/>
      <c r="W181" s="61">
        <v>0</v>
      </c>
      <c r="X181" s="59"/>
      <c r="Y181" s="60"/>
      <c r="Z181" s="61">
        <v>0</v>
      </c>
      <c r="AA181" s="59"/>
      <c r="AB181" s="60"/>
      <c r="AC181" s="61">
        <v>0</v>
      </c>
      <c r="AD181" s="59">
        <v>623.91</v>
      </c>
      <c r="AE181" s="59"/>
      <c r="AF181" s="62">
        <v>623.91</v>
      </c>
    </row>
    <row r="182" spans="1:32" x14ac:dyDescent="0.15">
      <c r="A182" s="48"/>
      <c r="B182" s="58" t="s">
        <v>6741</v>
      </c>
      <c r="C182" s="59"/>
      <c r="D182" s="60"/>
      <c r="E182" s="61">
        <v>0</v>
      </c>
      <c r="F182" s="59">
        <v>3891.67</v>
      </c>
      <c r="G182" s="60"/>
      <c r="H182" s="61">
        <v>3891.67</v>
      </c>
      <c r="I182" s="59"/>
      <c r="J182" s="60"/>
      <c r="K182" s="61">
        <v>0</v>
      </c>
      <c r="L182" s="59"/>
      <c r="M182" s="60"/>
      <c r="N182" s="61">
        <v>0</v>
      </c>
      <c r="O182" s="59"/>
      <c r="P182" s="60"/>
      <c r="Q182" s="61">
        <v>0</v>
      </c>
      <c r="R182" s="59"/>
      <c r="S182" s="60"/>
      <c r="T182" s="61">
        <v>0</v>
      </c>
      <c r="U182" s="59"/>
      <c r="V182" s="60"/>
      <c r="W182" s="61">
        <v>0</v>
      </c>
      <c r="X182" s="59"/>
      <c r="Y182" s="60"/>
      <c r="Z182" s="61">
        <v>0</v>
      </c>
      <c r="AA182" s="59">
        <v>2226.7800000000002</v>
      </c>
      <c r="AB182" s="60"/>
      <c r="AC182" s="61">
        <v>2226.7800000000002</v>
      </c>
      <c r="AD182" s="59">
        <v>6118.4500000000007</v>
      </c>
      <c r="AE182" s="59"/>
      <c r="AF182" s="62">
        <v>6118.4500000000007</v>
      </c>
    </row>
    <row r="183" spans="1:32" x14ac:dyDescent="0.15">
      <c r="A183" s="48"/>
      <c r="B183" s="58" t="s">
        <v>6742</v>
      </c>
      <c r="C183" s="59"/>
      <c r="D183" s="60"/>
      <c r="E183" s="61">
        <v>0</v>
      </c>
      <c r="F183" s="59">
        <v>3125.02</v>
      </c>
      <c r="G183" s="60"/>
      <c r="H183" s="61">
        <v>3125.02</v>
      </c>
      <c r="I183" s="59"/>
      <c r="J183" s="60"/>
      <c r="K183" s="61">
        <v>0</v>
      </c>
      <c r="L183" s="59"/>
      <c r="M183" s="60"/>
      <c r="N183" s="61">
        <v>0</v>
      </c>
      <c r="O183" s="59"/>
      <c r="P183" s="60"/>
      <c r="Q183" s="61">
        <v>0</v>
      </c>
      <c r="R183" s="59"/>
      <c r="S183" s="60"/>
      <c r="T183" s="61">
        <v>0</v>
      </c>
      <c r="U183" s="59"/>
      <c r="V183" s="60"/>
      <c r="W183" s="61">
        <v>0</v>
      </c>
      <c r="X183" s="59"/>
      <c r="Y183" s="60"/>
      <c r="Z183" s="61">
        <v>0</v>
      </c>
      <c r="AA183" s="59">
        <v>896.63</v>
      </c>
      <c r="AB183" s="60"/>
      <c r="AC183" s="61">
        <v>896.63</v>
      </c>
      <c r="AD183" s="59">
        <v>4021.65</v>
      </c>
      <c r="AE183" s="59"/>
      <c r="AF183" s="62">
        <v>4021.65</v>
      </c>
    </row>
    <row r="184" spans="1:32" x14ac:dyDescent="0.15">
      <c r="A184" s="48"/>
      <c r="B184" s="58" t="s">
        <v>6743</v>
      </c>
      <c r="C184" s="59"/>
      <c r="D184" s="60"/>
      <c r="E184" s="61">
        <v>0</v>
      </c>
      <c r="F184" s="59">
        <v>6000</v>
      </c>
      <c r="G184" s="60"/>
      <c r="H184" s="61">
        <v>6000</v>
      </c>
      <c r="I184" s="59"/>
      <c r="J184" s="60"/>
      <c r="K184" s="61">
        <v>0</v>
      </c>
      <c r="L184" s="59"/>
      <c r="M184" s="60"/>
      <c r="N184" s="61">
        <v>0</v>
      </c>
      <c r="O184" s="59"/>
      <c r="P184" s="60"/>
      <c r="Q184" s="61">
        <v>0</v>
      </c>
      <c r="R184" s="59"/>
      <c r="S184" s="60"/>
      <c r="T184" s="61">
        <v>0</v>
      </c>
      <c r="U184" s="59"/>
      <c r="V184" s="60"/>
      <c r="W184" s="61">
        <v>0</v>
      </c>
      <c r="X184" s="59"/>
      <c r="Y184" s="60"/>
      <c r="Z184" s="61">
        <v>0</v>
      </c>
      <c r="AA184" s="59"/>
      <c r="AB184" s="60"/>
      <c r="AC184" s="61">
        <v>0</v>
      </c>
      <c r="AD184" s="59">
        <v>6000</v>
      </c>
      <c r="AE184" s="59"/>
      <c r="AF184" s="62">
        <v>6000</v>
      </c>
    </row>
    <row r="185" spans="1:32" x14ac:dyDescent="0.15">
      <c r="A185" s="48"/>
      <c r="B185" s="58" t="s">
        <v>6744</v>
      </c>
      <c r="C185" s="59"/>
      <c r="D185" s="60"/>
      <c r="E185" s="61">
        <v>0</v>
      </c>
      <c r="F185" s="59">
        <v>86.6</v>
      </c>
      <c r="G185" s="60"/>
      <c r="H185" s="61">
        <v>86.6</v>
      </c>
      <c r="I185" s="59"/>
      <c r="J185" s="60"/>
      <c r="K185" s="61">
        <v>0</v>
      </c>
      <c r="L185" s="59"/>
      <c r="M185" s="60"/>
      <c r="N185" s="61">
        <v>0</v>
      </c>
      <c r="O185" s="59"/>
      <c r="P185" s="60"/>
      <c r="Q185" s="61">
        <v>0</v>
      </c>
      <c r="R185" s="59"/>
      <c r="S185" s="60"/>
      <c r="T185" s="61">
        <v>0</v>
      </c>
      <c r="U185" s="59"/>
      <c r="V185" s="60"/>
      <c r="W185" s="61">
        <v>0</v>
      </c>
      <c r="X185" s="59"/>
      <c r="Y185" s="60"/>
      <c r="Z185" s="61">
        <v>0</v>
      </c>
      <c r="AA185" s="59"/>
      <c r="AB185" s="60"/>
      <c r="AC185" s="61">
        <v>0</v>
      </c>
      <c r="AD185" s="59">
        <v>86.6</v>
      </c>
      <c r="AE185" s="59"/>
      <c r="AF185" s="62">
        <v>86.6</v>
      </c>
    </row>
    <row r="186" spans="1:32" x14ac:dyDescent="0.15">
      <c r="A186" s="45" t="s">
        <v>6745</v>
      </c>
      <c r="B186" s="46"/>
      <c r="C186" s="54"/>
      <c r="D186" s="55"/>
      <c r="E186" s="56">
        <v>0</v>
      </c>
      <c r="F186" s="54">
        <v>108843.64000000001</v>
      </c>
      <c r="G186" s="55">
        <v>1844.48</v>
      </c>
      <c r="H186" s="56">
        <v>106999.16000000002</v>
      </c>
      <c r="I186" s="54">
        <v>14412.98</v>
      </c>
      <c r="J186" s="55"/>
      <c r="K186" s="56">
        <v>14412.98</v>
      </c>
      <c r="L186" s="54"/>
      <c r="M186" s="55"/>
      <c r="N186" s="56">
        <v>0</v>
      </c>
      <c r="O186" s="54">
        <v>126089.98</v>
      </c>
      <c r="P186" s="55"/>
      <c r="Q186" s="56">
        <v>126089.98</v>
      </c>
      <c r="R186" s="54"/>
      <c r="S186" s="55"/>
      <c r="T186" s="56">
        <v>0</v>
      </c>
      <c r="U186" s="54"/>
      <c r="V186" s="55"/>
      <c r="W186" s="56">
        <v>0</v>
      </c>
      <c r="X186" s="54">
        <v>110726.13</v>
      </c>
      <c r="Y186" s="55"/>
      <c r="Z186" s="56">
        <v>110726.13</v>
      </c>
      <c r="AA186" s="54">
        <v>57043.609999999993</v>
      </c>
      <c r="AB186" s="55"/>
      <c r="AC186" s="56">
        <v>57043.609999999993</v>
      </c>
      <c r="AD186" s="54">
        <v>417116.33999999997</v>
      </c>
      <c r="AE186" s="54">
        <v>1844.48</v>
      </c>
      <c r="AF186" s="57">
        <v>415271.86</v>
      </c>
    </row>
    <row r="187" spans="1:32" x14ac:dyDescent="0.15">
      <c r="A187" s="53">
        <v>43070</v>
      </c>
      <c r="B187" s="45" t="s">
        <v>6746</v>
      </c>
      <c r="C187" s="54"/>
      <c r="D187" s="55"/>
      <c r="E187" s="56">
        <v>0</v>
      </c>
      <c r="F187" s="54"/>
      <c r="G187" s="55">
        <v>32493.360000000001</v>
      </c>
      <c r="H187" s="56">
        <v>-32493.360000000001</v>
      </c>
      <c r="I187" s="54"/>
      <c r="J187" s="55">
        <v>5977.87</v>
      </c>
      <c r="K187" s="56">
        <v>-5977.87</v>
      </c>
      <c r="L187" s="54"/>
      <c r="M187" s="55"/>
      <c r="N187" s="56">
        <v>0</v>
      </c>
      <c r="O187" s="54"/>
      <c r="P187" s="55">
        <v>51045.58</v>
      </c>
      <c r="Q187" s="56">
        <v>-51045.58</v>
      </c>
      <c r="R187" s="54"/>
      <c r="S187" s="55"/>
      <c r="T187" s="56">
        <v>0</v>
      </c>
      <c r="U187" s="54"/>
      <c r="V187" s="55"/>
      <c r="W187" s="56">
        <v>0</v>
      </c>
      <c r="X187" s="54"/>
      <c r="Y187" s="55">
        <v>46206.61</v>
      </c>
      <c r="Z187" s="56">
        <v>-46206.61</v>
      </c>
      <c r="AA187" s="54"/>
      <c r="AB187" s="55">
        <v>21964.04</v>
      </c>
      <c r="AC187" s="56">
        <v>-21964.04</v>
      </c>
      <c r="AD187" s="54"/>
      <c r="AE187" s="54">
        <v>157687.46</v>
      </c>
      <c r="AF187" s="57">
        <v>-157687.46</v>
      </c>
    </row>
    <row r="188" spans="1:32" x14ac:dyDescent="0.15">
      <c r="A188" s="48"/>
      <c r="B188" s="58" t="s">
        <v>6747</v>
      </c>
      <c r="C188" s="59"/>
      <c r="D188" s="60"/>
      <c r="E188" s="61">
        <v>0</v>
      </c>
      <c r="F188" s="59"/>
      <c r="G188" s="60">
        <v>1227.6099999999999</v>
      </c>
      <c r="H188" s="61">
        <v>-1227.6099999999999</v>
      </c>
      <c r="I188" s="59"/>
      <c r="J188" s="60"/>
      <c r="K188" s="61">
        <v>0</v>
      </c>
      <c r="L188" s="59"/>
      <c r="M188" s="60"/>
      <c r="N188" s="61">
        <v>0</v>
      </c>
      <c r="O188" s="59"/>
      <c r="P188" s="60"/>
      <c r="Q188" s="61">
        <v>0</v>
      </c>
      <c r="R188" s="59"/>
      <c r="S188" s="60"/>
      <c r="T188" s="61">
        <v>0</v>
      </c>
      <c r="U188" s="59"/>
      <c r="V188" s="60"/>
      <c r="W188" s="61">
        <v>0</v>
      </c>
      <c r="X188" s="59"/>
      <c r="Y188" s="60"/>
      <c r="Z188" s="61">
        <v>0</v>
      </c>
      <c r="AA188" s="59"/>
      <c r="AB188" s="60"/>
      <c r="AC188" s="61">
        <v>0</v>
      </c>
      <c r="AD188" s="59"/>
      <c r="AE188" s="59">
        <v>1227.6099999999999</v>
      </c>
      <c r="AF188" s="62">
        <v>-1227.6099999999999</v>
      </c>
    </row>
    <row r="189" spans="1:32" x14ac:dyDescent="0.15">
      <c r="A189" s="48"/>
      <c r="B189" s="58" t="s">
        <v>6748</v>
      </c>
      <c r="C189" s="59"/>
      <c r="D189" s="60"/>
      <c r="E189" s="61">
        <v>0</v>
      </c>
      <c r="F189" s="59"/>
      <c r="G189" s="60">
        <v>1397.46</v>
      </c>
      <c r="H189" s="61">
        <v>-1397.46</v>
      </c>
      <c r="I189" s="59"/>
      <c r="J189" s="60"/>
      <c r="K189" s="61">
        <v>0</v>
      </c>
      <c r="L189" s="59"/>
      <c r="M189" s="60"/>
      <c r="N189" s="61">
        <v>0</v>
      </c>
      <c r="O189" s="59"/>
      <c r="P189" s="60"/>
      <c r="Q189" s="61">
        <v>0</v>
      </c>
      <c r="R189" s="59"/>
      <c r="S189" s="60"/>
      <c r="T189" s="61">
        <v>0</v>
      </c>
      <c r="U189" s="59"/>
      <c r="V189" s="60"/>
      <c r="W189" s="61">
        <v>0</v>
      </c>
      <c r="X189" s="59"/>
      <c r="Y189" s="60"/>
      <c r="Z189" s="61">
        <v>0</v>
      </c>
      <c r="AA189" s="59"/>
      <c r="AB189" s="60"/>
      <c r="AC189" s="61">
        <v>0</v>
      </c>
      <c r="AD189" s="59"/>
      <c r="AE189" s="59">
        <v>1397.46</v>
      </c>
      <c r="AF189" s="62">
        <v>-1397.46</v>
      </c>
    </row>
    <row r="190" spans="1:32" x14ac:dyDescent="0.15">
      <c r="A190" s="48"/>
      <c r="B190" s="58" t="s">
        <v>6749</v>
      </c>
      <c r="C190" s="59"/>
      <c r="D190" s="60"/>
      <c r="E190" s="61">
        <v>0</v>
      </c>
      <c r="F190" s="59"/>
      <c r="G190" s="60">
        <v>1428.62</v>
      </c>
      <c r="H190" s="61">
        <v>-1428.62</v>
      </c>
      <c r="I190" s="59"/>
      <c r="J190" s="60"/>
      <c r="K190" s="61">
        <v>0</v>
      </c>
      <c r="L190" s="59"/>
      <c r="M190" s="60"/>
      <c r="N190" s="61">
        <v>0</v>
      </c>
      <c r="O190" s="59"/>
      <c r="P190" s="60"/>
      <c r="Q190" s="61">
        <v>0</v>
      </c>
      <c r="R190" s="59"/>
      <c r="S190" s="60"/>
      <c r="T190" s="61">
        <v>0</v>
      </c>
      <c r="U190" s="59"/>
      <c r="V190" s="60"/>
      <c r="W190" s="61">
        <v>0</v>
      </c>
      <c r="X190" s="59"/>
      <c r="Y190" s="60"/>
      <c r="Z190" s="61">
        <v>0</v>
      </c>
      <c r="AA190" s="59"/>
      <c r="AB190" s="60"/>
      <c r="AC190" s="61">
        <v>0</v>
      </c>
      <c r="AD190" s="59"/>
      <c r="AE190" s="59">
        <v>1428.62</v>
      </c>
      <c r="AF190" s="62">
        <v>-1428.62</v>
      </c>
    </row>
    <row r="191" spans="1:32" x14ac:dyDescent="0.15">
      <c r="A191" s="45" t="s">
        <v>6750</v>
      </c>
      <c r="B191" s="46"/>
      <c r="C191" s="54"/>
      <c r="D191" s="55"/>
      <c r="E191" s="56">
        <v>0</v>
      </c>
      <c r="F191" s="54"/>
      <c r="G191" s="55">
        <v>36547.050000000003</v>
      </c>
      <c r="H191" s="56">
        <v>-36547.050000000003</v>
      </c>
      <c r="I191" s="54"/>
      <c r="J191" s="55">
        <v>5977.87</v>
      </c>
      <c r="K191" s="56">
        <v>-5977.87</v>
      </c>
      <c r="L191" s="54"/>
      <c r="M191" s="55"/>
      <c r="N191" s="56">
        <v>0</v>
      </c>
      <c r="O191" s="54"/>
      <c r="P191" s="55">
        <v>51045.58</v>
      </c>
      <c r="Q191" s="56">
        <v>-51045.58</v>
      </c>
      <c r="R191" s="54"/>
      <c r="S191" s="55"/>
      <c r="T191" s="56">
        <v>0</v>
      </c>
      <c r="U191" s="54"/>
      <c r="V191" s="55"/>
      <c r="W191" s="56">
        <v>0</v>
      </c>
      <c r="X191" s="54"/>
      <c r="Y191" s="55">
        <v>46206.61</v>
      </c>
      <c r="Z191" s="56">
        <v>-46206.61</v>
      </c>
      <c r="AA191" s="54"/>
      <c r="AB191" s="55">
        <v>21964.04</v>
      </c>
      <c r="AC191" s="56">
        <v>-21964.04</v>
      </c>
      <c r="AD191" s="54"/>
      <c r="AE191" s="54">
        <v>161741.14999999997</v>
      </c>
      <c r="AF191" s="57">
        <v>-161741.14999999997</v>
      </c>
    </row>
    <row r="192" spans="1:32" x14ac:dyDescent="0.15">
      <c r="A192" s="53">
        <v>43100</v>
      </c>
      <c r="B192" s="45" t="s">
        <v>6751</v>
      </c>
      <c r="C192" s="54"/>
      <c r="D192" s="55"/>
      <c r="E192" s="56">
        <v>0</v>
      </c>
      <c r="F192" s="54">
        <v>16995.77</v>
      </c>
      <c r="G192" s="55"/>
      <c r="H192" s="56">
        <v>16995.77</v>
      </c>
      <c r="I192" s="54"/>
      <c r="J192" s="55"/>
      <c r="K192" s="56">
        <v>0</v>
      </c>
      <c r="L192" s="54"/>
      <c r="M192" s="55"/>
      <c r="N192" s="56">
        <v>0</v>
      </c>
      <c r="O192" s="54"/>
      <c r="P192" s="55"/>
      <c r="Q192" s="56">
        <v>0</v>
      </c>
      <c r="R192" s="54"/>
      <c r="S192" s="55"/>
      <c r="T192" s="56">
        <v>0</v>
      </c>
      <c r="U192" s="54"/>
      <c r="V192" s="55"/>
      <c r="W192" s="56">
        <v>0</v>
      </c>
      <c r="X192" s="54"/>
      <c r="Y192" s="55"/>
      <c r="Z192" s="56">
        <v>0</v>
      </c>
      <c r="AA192" s="54"/>
      <c r="AB192" s="55"/>
      <c r="AC192" s="56">
        <v>0</v>
      </c>
      <c r="AD192" s="54">
        <v>16995.77</v>
      </c>
      <c r="AE192" s="54"/>
      <c r="AF192" s="57">
        <v>16995.77</v>
      </c>
    </row>
    <row r="193" spans="1:32" x14ac:dyDescent="0.15">
      <c r="A193" s="48"/>
      <c r="B193" s="58" t="s">
        <v>6752</v>
      </c>
      <c r="C193" s="59"/>
      <c r="D193" s="60"/>
      <c r="E193" s="61">
        <v>0</v>
      </c>
      <c r="F193" s="59">
        <v>12057.33</v>
      </c>
      <c r="G193" s="60"/>
      <c r="H193" s="61">
        <v>12057.33</v>
      </c>
      <c r="I193" s="59">
        <v>2312.87</v>
      </c>
      <c r="J193" s="60"/>
      <c r="K193" s="61">
        <v>2312.87</v>
      </c>
      <c r="L193" s="59"/>
      <c r="M193" s="60"/>
      <c r="N193" s="61">
        <v>0</v>
      </c>
      <c r="O193" s="59">
        <v>18634.87</v>
      </c>
      <c r="P193" s="60"/>
      <c r="Q193" s="61">
        <v>18634.87</v>
      </c>
      <c r="R193" s="59"/>
      <c r="S193" s="60"/>
      <c r="T193" s="61">
        <v>0</v>
      </c>
      <c r="U193" s="59"/>
      <c r="V193" s="60"/>
      <c r="W193" s="61">
        <v>0</v>
      </c>
      <c r="X193" s="59">
        <v>18709.93</v>
      </c>
      <c r="Y193" s="60"/>
      <c r="Z193" s="61">
        <v>18709.93</v>
      </c>
      <c r="AA193" s="59">
        <v>7828.78</v>
      </c>
      <c r="AB193" s="60"/>
      <c r="AC193" s="61">
        <v>7828.78</v>
      </c>
      <c r="AD193" s="59">
        <v>59543.78</v>
      </c>
      <c r="AE193" s="59"/>
      <c r="AF193" s="62">
        <v>59543.78</v>
      </c>
    </row>
    <row r="194" spans="1:32" x14ac:dyDescent="0.15">
      <c r="A194" s="48"/>
      <c r="B194" s="58" t="s">
        <v>6753</v>
      </c>
      <c r="C194" s="59"/>
      <c r="D194" s="60"/>
      <c r="E194" s="61">
        <v>0</v>
      </c>
      <c r="F194" s="59">
        <v>76768.19</v>
      </c>
      <c r="G194" s="60"/>
      <c r="H194" s="61">
        <v>76768.19</v>
      </c>
      <c r="I194" s="59">
        <v>13894.58</v>
      </c>
      <c r="J194" s="60"/>
      <c r="K194" s="61">
        <v>13894.58</v>
      </c>
      <c r="L194" s="59"/>
      <c r="M194" s="60"/>
      <c r="N194" s="61">
        <v>0</v>
      </c>
      <c r="O194" s="59">
        <v>115188.98</v>
      </c>
      <c r="P194" s="60"/>
      <c r="Q194" s="61">
        <v>115188.98</v>
      </c>
      <c r="R194" s="59"/>
      <c r="S194" s="60"/>
      <c r="T194" s="61">
        <v>0</v>
      </c>
      <c r="U194" s="59"/>
      <c r="V194" s="60"/>
      <c r="W194" s="61">
        <v>0</v>
      </c>
      <c r="X194" s="59">
        <v>109941.72</v>
      </c>
      <c r="Y194" s="60"/>
      <c r="Z194" s="61">
        <v>109941.72</v>
      </c>
      <c r="AA194" s="59">
        <v>49731.45</v>
      </c>
      <c r="AB194" s="60"/>
      <c r="AC194" s="61">
        <v>49731.45</v>
      </c>
      <c r="AD194" s="59">
        <v>365524.92</v>
      </c>
      <c r="AE194" s="59"/>
      <c r="AF194" s="62">
        <v>365524.92</v>
      </c>
    </row>
    <row r="195" spans="1:32" x14ac:dyDescent="0.15">
      <c r="A195" s="48"/>
      <c r="B195" s="58" t="s">
        <v>6754</v>
      </c>
      <c r="C195" s="59"/>
      <c r="D195" s="60"/>
      <c r="E195" s="61">
        <v>0</v>
      </c>
      <c r="F195" s="59"/>
      <c r="G195" s="60">
        <v>1207.1600000000001</v>
      </c>
      <c r="H195" s="61">
        <v>-1207.1600000000001</v>
      </c>
      <c r="I195" s="59"/>
      <c r="J195" s="60"/>
      <c r="K195" s="61">
        <v>0</v>
      </c>
      <c r="L195" s="59"/>
      <c r="M195" s="60"/>
      <c r="N195" s="61">
        <v>0</v>
      </c>
      <c r="O195" s="59"/>
      <c r="P195" s="60"/>
      <c r="Q195" s="61">
        <v>0</v>
      </c>
      <c r="R195" s="59"/>
      <c r="S195" s="60"/>
      <c r="T195" s="61">
        <v>0</v>
      </c>
      <c r="U195" s="59"/>
      <c r="V195" s="60"/>
      <c r="W195" s="61">
        <v>0</v>
      </c>
      <c r="X195" s="59"/>
      <c r="Y195" s="60"/>
      <c r="Z195" s="61">
        <v>0</v>
      </c>
      <c r="AA195" s="59"/>
      <c r="AB195" s="60"/>
      <c r="AC195" s="61">
        <v>0</v>
      </c>
      <c r="AD195" s="59"/>
      <c r="AE195" s="59">
        <v>1207.1600000000001</v>
      </c>
      <c r="AF195" s="62">
        <v>-1207.1600000000001</v>
      </c>
    </row>
    <row r="196" spans="1:32" x14ac:dyDescent="0.15">
      <c r="A196" s="48"/>
      <c r="B196" s="58" t="s">
        <v>6755</v>
      </c>
      <c r="C196" s="59"/>
      <c r="D196" s="60"/>
      <c r="E196" s="61">
        <v>0</v>
      </c>
      <c r="F196" s="59"/>
      <c r="G196" s="60">
        <v>217.5</v>
      </c>
      <c r="H196" s="61">
        <v>-217.5</v>
      </c>
      <c r="I196" s="59"/>
      <c r="J196" s="60"/>
      <c r="K196" s="61">
        <v>0</v>
      </c>
      <c r="L196" s="59"/>
      <c r="M196" s="60"/>
      <c r="N196" s="61">
        <v>0</v>
      </c>
      <c r="O196" s="59"/>
      <c r="P196" s="60"/>
      <c r="Q196" s="61">
        <v>0</v>
      </c>
      <c r="R196" s="59"/>
      <c r="S196" s="60"/>
      <c r="T196" s="61">
        <v>0</v>
      </c>
      <c r="U196" s="59"/>
      <c r="V196" s="60"/>
      <c r="W196" s="61">
        <v>0</v>
      </c>
      <c r="X196" s="59"/>
      <c r="Y196" s="60"/>
      <c r="Z196" s="61">
        <v>0</v>
      </c>
      <c r="AA196" s="59"/>
      <c r="AB196" s="60"/>
      <c r="AC196" s="61">
        <v>0</v>
      </c>
      <c r="AD196" s="59"/>
      <c r="AE196" s="59">
        <v>217.5</v>
      </c>
      <c r="AF196" s="62">
        <v>-217.5</v>
      </c>
    </row>
    <row r="197" spans="1:32" x14ac:dyDescent="0.15">
      <c r="A197" s="48"/>
      <c r="B197" s="58" t="s">
        <v>6756</v>
      </c>
      <c r="C197" s="59"/>
      <c r="D197" s="60"/>
      <c r="E197" s="61">
        <v>0</v>
      </c>
      <c r="F197" s="59">
        <v>582.21</v>
      </c>
      <c r="G197" s="60"/>
      <c r="H197" s="61">
        <v>582.21</v>
      </c>
      <c r="I197" s="59"/>
      <c r="J197" s="60"/>
      <c r="K197" s="61">
        <v>0</v>
      </c>
      <c r="L197" s="59"/>
      <c r="M197" s="60"/>
      <c r="N197" s="61">
        <v>0</v>
      </c>
      <c r="O197" s="59"/>
      <c r="P197" s="60"/>
      <c r="Q197" s="61">
        <v>0</v>
      </c>
      <c r="R197" s="59"/>
      <c r="S197" s="60"/>
      <c r="T197" s="61">
        <v>0</v>
      </c>
      <c r="U197" s="59"/>
      <c r="V197" s="60"/>
      <c r="W197" s="61">
        <v>0</v>
      </c>
      <c r="X197" s="59"/>
      <c r="Y197" s="60"/>
      <c r="Z197" s="61">
        <v>0</v>
      </c>
      <c r="AA197" s="59"/>
      <c r="AB197" s="60"/>
      <c r="AC197" s="61">
        <v>0</v>
      </c>
      <c r="AD197" s="59">
        <v>582.21</v>
      </c>
      <c r="AE197" s="59"/>
      <c r="AF197" s="62">
        <v>582.21</v>
      </c>
    </row>
    <row r="198" spans="1:32" x14ac:dyDescent="0.15">
      <c r="A198" s="48"/>
      <c r="B198" s="58" t="s">
        <v>6757</v>
      </c>
      <c r="C198" s="59"/>
      <c r="D198" s="60"/>
      <c r="E198" s="61">
        <v>0</v>
      </c>
      <c r="F198" s="59">
        <v>195.66</v>
      </c>
      <c r="G198" s="60"/>
      <c r="H198" s="61">
        <v>195.66</v>
      </c>
      <c r="I198" s="59"/>
      <c r="J198" s="60"/>
      <c r="K198" s="61">
        <v>0</v>
      </c>
      <c r="L198" s="59"/>
      <c r="M198" s="60"/>
      <c r="N198" s="61">
        <v>0</v>
      </c>
      <c r="O198" s="59"/>
      <c r="P198" s="60"/>
      <c r="Q198" s="61">
        <v>0</v>
      </c>
      <c r="R198" s="59"/>
      <c r="S198" s="60"/>
      <c r="T198" s="61">
        <v>0</v>
      </c>
      <c r="U198" s="59"/>
      <c r="V198" s="60"/>
      <c r="W198" s="61">
        <v>0</v>
      </c>
      <c r="X198" s="59"/>
      <c r="Y198" s="60"/>
      <c r="Z198" s="61">
        <v>0</v>
      </c>
      <c r="AA198" s="59"/>
      <c r="AB198" s="60"/>
      <c r="AC198" s="61">
        <v>0</v>
      </c>
      <c r="AD198" s="59">
        <v>195.66</v>
      </c>
      <c r="AE198" s="59"/>
      <c r="AF198" s="62">
        <v>195.66</v>
      </c>
    </row>
    <row r="199" spans="1:32" x14ac:dyDescent="0.15">
      <c r="A199" s="48"/>
      <c r="B199" s="58" t="s">
        <v>6758</v>
      </c>
      <c r="C199" s="59"/>
      <c r="D199" s="60"/>
      <c r="E199" s="61">
        <v>0</v>
      </c>
      <c r="F199" s="59">
        <v>571.89</v>
      </c>
      <c r="G199" s="60"/>
      <c r="H199" s="61">
        <v>571.89</v>
      </c>
      <c r="I199" s="59"/>
      <c r="J199" s="60"/>
      <c r="K199" s="61">
        <v>0</v>
      </c>
      <c r="L199" s="59"/>
      <c r="M199" s="60"/>
      <c r="N199" s="61">
        <v>0</v>
      </c>
      <c r="O199" s="59"/>
      <c r="P199" s="60"/>
      <c r="Q199" s="61">
        <v>0</v>
      </c>
      <c r="R199" s="59"/>
      <c r="S199" s="60"/>
      <c r="T199" s="61">
        <v>0</v>
      </c>
      <c r="U199" s="59"/>
      <c r="V199" s="60"/>
      <c r="W199" s="61">
        <v>0</v>
      </c>
      <c r="X199" s="59"/>
      <c r="Y199" s="60"/>
      <c r="Z199" s="61">
        <v>0</v>
      </c>
      <c r="AA199" s="59"/>
      <c r="AB199" s="60"/>
      <c r="AC199" s="61">
        <v>0</v>
      </c>
      <c r="AD199" s="59">
        <v>571.89</v>
      </c>
      <c r="AE199" s="59"/>
      <c r="AF199" s="62">
        <v>571.89</v>
      </c>
    </row>
    <row r="200" spans="1:32" x14ac:dyDescent="0.15">
      <c r="A200" s="48"/>
      <c r="B200" s="58" t="s">
        <v>6759</v>
      </c>
      <c r="C200" s="59"/>
      <c r="D200" s="60"/>
      <c r="E200" s="61">
        <v>0</v>
      </c>
      <c r="F200" s="59"/>
      <c r="G200" s="60">
        <v>1520.19</v>
      </c>
      <c r="H200" s="61">
        <v>-1520.19</v>
      </c>
      <c r="I200" s="59"/>
      <c r="J200" s="60"/>
      <c r="K200" s="61">
        <v>0</v>
      </c>
      <c r="L200" s="59"/>
      <c r="M200" s="60"/>
      <c r="N200" s="61">
        <v>0</v>
      </c>
      <c r="O200" s="59"/>
      <c r="P200" s="60"/>
      <c r="Q200" s="61">
        <v>0</v>
      </c>
      <c r="R200" s="59"/>
      <c r="S200" s="60"/>
      <c r="T200" s="61">
        <v>0</v>
      </c>
      <c r="U200" s="59"/>
      <c r="V200" s="60"/>
      <c r="W200" s="61">
        <v>0</v>
      </c>
      <c r="X200" s="59"/>
      <c r="Y200" s="60"/>
      <c r="Z200" s="61">
        <v>0</v>
      </c>
      <c r="AA200" s="59"/>
      <c r="AB200" s="60"/>
      <c r="AC200" s="61">
        <v>0</v>
      </c>
      <c r="AD200" s="59"/>
      <c r="AE200" s="59">
        <v>1520.19</v>
      </c>
      <c r="AF200" s="62">
        <v>-1520.19</v>
      </c>
    </row>
    <row r="201" spans="1:32" x14ac:dyDescent="0.15">
      <c r="A201" s="48"/>
      <c r="B201" s="58" t="s">
        <v>6760</v>
      </c>
      <c r="C201" s="59"/>
      <c r="D201" s="60"/>
      <c r="E201" s="61">
        <v>0</v>
      </c>
      <c r="F201" s="59"/>
      <c r="G201" s="60">
        <v>1347.28</v>
      </c>
      <c r="H201" s="61">
        <v>-1347.28</v>
      </c>
      <c r="I201" s="59"/>
      <c r="J201" s="60"/>
      <c r="K201" s="61">
        <v>0</v>
      </c>
      <c r="L201" s="59"/>
      <c r="M201" s="60"/>
      <c r="N201" s="61">
        <v>0</v>
      </c>
      <c r="O201" s="59"/>
      <c r="P201" s="60"/>
      <c r="Q201" s="61">
        <v>0</v>
      </c>
      <c r="R201" s="59"/>
      <c r="S201" s="60"/>
      <c r="T201" s="61">
        <v>0</v>
      </c>
      <c r="U201" s="59"/>
      <c r="V201" s="60"/>
      <c r="W201" s="61">
        <v>0</v>
      </c>
      <c r="X201" s="59"/>
      <c r="Y201" s="60"/>
      <c r="Z201" s="61">
        <v>0</v>
      </c>
      <c r="AA201" s="59"/>
      <c r="AB201" s="60"/>
      <c r="AC201" s="61">
        <v>0</v>
      </c>
      <c r="AD201" s="59"/>
      <c r="AE201" s="59">
        <v>1347.28</v>
      </c>
      <c r="AF201" s="62">
        <v>-1347.28</v>
      </c>
    </row>
    <row r="202" spans="1:32" x14ac:dyDescent="0.15">
      <c r="A202" s="48"/>
      <c r="B202" s="58" t="s">
        <v>6761</v>
      </c>
      <c r="C202" s="59"/>
      <c r="D202" s="60"/>
      <c r="E202" s="61">
        <v>0</v>
      </c>
      <c r="F202" s="59">
        <v>601.51</v>
      </c>
      <c r="G202" s="60"/>
      <c r="H202" s="61">
        <v>601.51</v>
      </c>
      <c r="I202" s="59"/>
      <c r="J202" s="60"/>
      <c r="K202" s="61">
        <v>0</v>
      </c>
      <c r="L202" s="59"/>
      <c r="M202" s="60"/>
      <c r="N202" s="61">
        <v>0</v>
      </c>
      <c r="O202" s="59"/>
      <c r="P202" s="60"/>
      <c r="Q202" s="61">
        <v>0</v>
      </c>
      <c r="R202" s="59"/>
      <c r="S202" s="60"/>
      <c r="T202" s="61">
        <v>0</v>
      </c>
      <c r="U202" s="59"/>
      <c r="V202" s="60"/>
      <c r="W202" s="61">
        <v>0</v>
      </c>
      <c r="X202" s="59"/>
      <c r="Y202" s="60"/>
      <c r="Z202" s="61">
        <v>0</v>
      </c>
      <c r="AA202" s="59"/>
      <c r="AB202" s="60"/>
      <c r="AC202" s="61">
        <v>0</v>
      </c>
      <c r="AD202" s="59">
        <v>601.51</v>
      </c>
      <c r="AE202" s="59"/>
      <c r="AF202" s="62">
        <v>601.51</v>
      </c>
    </row>
    <row r="203" spans="1:32" x14ac:dyDescent="0.15">
      <c r="A203" s="48"/>
      <c r="B203" s="58" t="s">
        <v>6762</v>
      </c>
      <c r="C203" s="59"/>
      <c r="D203" s="60"/>
      <c r="E203" s="61">
        <v>0</v>
      </c>
      <c r="F203" s="59"/>
      <c r="G203" s="60">
        <v>1377.32</v>
      </c>
      <c r="H203" s="61">
        <v>-1377.32</v>
      </c>
      <c r="I203" s="59"/>
      <c r="J203" s="60"/>
      <c r="K203" s="61">
        <v>0</v>
      </c>
      <c r="L203" s="59"/>
      <c r="M203" s="60"/>
      <c r="N203" s="61">
        <v>0</v>
      </c>
      <c r="O203" s="59"/>
      <c r="P203" s="60"/>
      <c r="Q203" s="61">
        <v>0</v>
      </c>
      <c r="R203" s="59"/>
      <c r="S203" s="60"/>
      <c r="T203" s="61">
        <v>0</v>
      </c>
      <c r="U203" s="59"/>
      <c r="V203" s="60"/>
      <c r="W203" s="61">
        <v>0</v>
      </c>
      <c r="X203" s="59"/>
      <c r="Y203" s="60"/>
      <c r="Z203" s="61">
        <v>0</v>
      </c>
      <c r="AA203" s="59"/>
      <c r="AB203" s="60"/>
      <c r="AC203" s="61">
        <v>0</v>
      </c>
      <c r="AD203" s="59"/>
      <c r="AE203" s="59">
        <v>1377.32</v>
      </c>
      <c r="AF203" s="62">
        <v>-1377.32</v>
      </c>
    </row>
    <row r="204" spans="1:32" x14ac:dyDescent="0.15">
      <c r="A204" s="48"/>
      <c r="B204" s="58" t="s">
        <v>6763</v>
      </c>
      <c r="C204" s="59"/>
      <c r="D204" s="60"/>
      <c r="E204" s="61">
        <v>0</v>
      </c>
      <c r="F204" s="59">
        <v>5057.09</v>
      </c>
      <c r="G204" s="60"/>
      <c r="H204" s="61">
        <v>5057.09</v>
      </c>
      <c r="I204" s="59"/>
      <c r="J204" s="60"/>
      <c r="K204" s="61">
        <v>0</v>
      </c>
      <c r="L204" s="59"/>
      <c r="M204" s="60"/>
      <c r="N204" s="61">
        <v>0</v>
      </c>
      <c r="O204" s="59"/>
      <c r="P204" s="60"/>
      <c r="Q204" s="61">
        <v>0</v>
      </c>
      <c r="R204" s="59"/>
      <c r="S204" s="60"/>
      <c r="T204" s="61">
        <v>0</v>
      </c>
      <c r="U204" s="59"/>
      <c r="V204" s="60"/>
      <c r="W204" s="61">
        <v>0</v>
      </c>
      <c r="X204" s="59"/>
      <c r="Y204" s="60"/>
      <c r="Z204" s="61">
        <v>0</v>
      </c>
      <c r="AA204" s="59">
        <v>2289.2199999999998</v>
      </c>
      <c r="AB204" s="60"/>
      <c r="AC204" s="61">
        <v>2289.2199999999998</v>
      </c>
      <c r="AD204" s="59">
        <v>7346.3099999999995</v>
      </c>
      <c r="AE204" s="59"/>
      <c r="AF204" s="62">
        <v>7346.3099999999995</v>
      </c>
    </row>
    <row r="205" spans="1:32" x14ac:dyDescent="0.15">
      <c r="A205" s="48"/>
      <c r="B205" s="58" t="s">
        <v>6764</v>
      </c>
      <c r="C205" s="59"/>
      <c r="D205" s="60"/>
      <c r="E205" s="61">
        <v>0</v>
      </c>
      <c r="F205" s="59">
        <v>1853.83</v>
      </c>
      <c r="G205" s="60"/>
      <c r="H205" s="61">
        <v>1853.83</v>
      </c>
      <c r="I205" s="59"/>
      <c r="J205" s="60"/>
      <c r="K205" s="61">
        <v>0</v>
      </c>
      <c r="L205" s="59"/>
      <c r="M205" s="60"/>
      <c r="N205" s="61">
        <v>0</v>
      </c>
      <c r="O205" s="59"/>
      <c r="P205" s="60"/>
      <c r="Q205" s="61">
        <v>0</v>
      </c>
      <c r="R205" s="59"/>
      <c r="S205" s="60"/>
      <c r="T205" s="61">
        <v>0</v>
      </c>
      <c r="U205" s="59"/>
      <c r="V205" s="60"/>
      <c r="W205" s="61">
        <v>0</v>
      </c>
      <c r="X205" s="59"/>
      <c r="Y205" s="60"/>
      <c r="Z205" s="61">
        <v>0</v>
      </c>
      <c r="AA205" s="59">
        <v>979.14</v>
      </c>
      <c r="AB205" s="60"/>
      <c r="AC205" s="61">
        <v>979.14</v>
      </c>
      <c r="AD205" s="59">
        <v>2832.97</v>
      </c>
      <c r="AE205" s="59"/>
      <c r="AF205" s="62">
        <v>2832.97</v>
      </c>
    </row>
    <row r="206" spans="1:32" x14ac:dyDescent="0.15">
      <c r="A206" s="45" t="s">
        <v>6765</v>
      </c>
      <c r="B206" s="46"/>
      <c r="C206" s="54"/>
      <c r="D206" s="55"/>
      <c r="E206" s="56">
        <v>0</v>
      </c>
      <c r="F206" s="54">
        <v>114683.48000000001</v>
      </c>
      <c r="G206" s="55">
        <v>5669.45</v>
      </c>
      <c r="H206" s="56">
        <v>109014.03000000001</v>
      </c>
      <c r="I206" s="54">
        <v>16207.45</v>
      </c>
      <c r="J206" s="55"/>
      <c r="K206" s="56">
        <v>16207.45</v>
      </c>
      <c r="L206" s="54"/>
      <c r="M206" s="55"/>
      <c r="N206" s="56">
        <v>0</v>
      </c>
      <c r="O206" s="54">
        <v>133823.85</v>
      </c>
      <c r="P206" s="55"/>
      <c r="Q206" s="56">
        <v>133823.85</v>
      </c>
      <c r="R206" s="54"/>
      <c r="S206" s="55"/>
      <c r="T206" s="56">
        <v>0</v>
      </c>
      <c r="U206" s="54"/>
      <c r="V206" s="55"/>
      <c r="W206" s="56">
        <v>0</v>
      </c>
      <c r="X206" s="54">
        <v>128651.65</v>
      </c>
      <c r="Y206" s="55"/>
      <c r="Z206" s="56">
        <v>128651.65</v>
      </c>
      <c r="AA206" s="54">
        <v>60828.59</v>
      </c>
      <c r="AB206" s="55"/>
      <c r="AC206" s="56">
        <v>60828.59</v>
      </c>
      <c r="AD206" s="54">
        <v>454195.01999999996</v>
      </c>
      <c r="AE206" s="54">
        <v>5669.45</v>
      </c>
      <c r="AF206" s="57">
        <v>448525.56999999995</v>
      </c>
    </row>
    <row r="207" spans="1:32" x14ac:dyDescent="0.15">
      <c r="A207" s="53">
        <v>43101</v>
      </c>
      <c r="B207" s="45" t="s">
        <v>6766</v>
      </c>
      <c r="C207" s="54"/>
      <c r="D207" s="55"/>
      <c r="E207" s="56">
        <v>0</v>
      </c>
      <c r="F207" s="54"/>
      <c r="G207" s="55">
        <v>12057.33</v>
      </c>
      <c r="H207" s="56">
        <v>-12057.33</v>
      </c>
      <c r="I207" s="54"/>
      <c r="J207" s="55">
        <v>2312.87</v>
      </c>
      <c r="K207" s="56">
        <v>-2312.87</v>
      </c>
      <c r="L207" s="54"/>
      <c r="M207" s="55"/>
      <c r="N207" s="56">
        <v>0</v>
      </c>
      <c r="O207" s="54"/>
      <c r="P207" s="55">
        <v>18634.87</v>
      </c>
      <c r="Q207" s="56">
        <v>-18634.87</v>
      </c>
      <c r="R207" s="54"/>
      <c r="S207" s="55"/>
      <c r="T207" s="56">
        <v>0</v>
      </c>
      <c r="U207" s="54"/>
      <c r="V207" s="55"/>
      <c r="W207" s="56">
        <v>0</v>
      </c>
      <c r="X207" s="54"/>
      <c r="Y207" s="55">
        <v>18709.93</v>
      </c>
      <c r="Z207" s="56">
        <v>-18709.93</v>
      </c>
      <c r="AA207" s="54"/>
      <c r="AB207" s="55">
        <v>7828.78</v>
      </c>
      <c r="AC207" s="56">
        <v>-7828.78</v>
      </c>
      <c r="AD207" s="54"/>
      <c r="AE207" s="54">
        <v>59543.78</v>
      </c>
      <c r="AF207" s="57">
        <v>-59543.78</v>
      </c>
    </row>
    <row r="208" spans="1:32" x14ac:dyDescent="0.15">
      <c r="A208" s="45" t="s">
        <v>6767</v>
      </c>
      <c r="B208" s="46"/>
      <c r="C208" s="54"/>
      <c r="D208" s="55"/>
      <c r="E208" s="56">
        <v>0</v>
      </c>
      <c r="F208" s="54"/>
      <c r="G208" s="55">
        <v>12057.33</v>
      </c>
      <c r="H208" s="56">
        <v>-12057.33</v>
      </c>
      <c r="I208" s="54"/>
      <c r="J208" s="55">
        <v>2312.87</v>
      </c>
      <c r="K208" s="56">
        <v>-2312.87</v>
      </c>
      <c r="L208" s="54"/>
      <c r="M208" s="55"/>
      <c r="N208" s="56">
        <v>0</v>
      </c>
      <c r="O208" s="54"/>
      <c r="P208" s="55">
        <v>18634.87</v>
      </c>
      <c r="Q208" s="56">
        <v>-18634.87</v>
      </c>
      <c r="R208" s="54"/>
      <c r="S208" s="55"/>
      <c r="T208" s="56">
        <v>0</v>
      </c>
      <c r="U208" s="54"/>
      <c r="V208" s="55"/>
      <c r="W208" s="56">
        <v>0</v>
      </c>
      <c r="X208" s="54"/>
      <c r="Y208" s="55">
        <v>18709.93</v>
      </c>
      <c r="Z208" s="56">
        <v>-18709.93</v>
      </c>
      <c r="AA208" s="54"/>
      <c r="AB208" s="55">
        <v>7828.78</v>
      </c>
      <c r="AC208" s="56">
        <v>-7828.78</v>
      </c>
      <c r="AD208" s="54"/>
      <c r="AE208" s="54">
        <v>59543.78</v>
      </c>
      <c r="AF208" s="57">
        <v>-59543.78</v>
      </c>
    </row>
    <row r="209" spans="1:32" x14ac:dyDescent="0.15">
      <c r="A209" s="53">
        <v>43131</v>
      </c>
      <c r="B209" s="45" t="s">
        <v>6768</v>
      </c>
      <c r="C209" s="54"/>
      <c r="D209" s="55"/>
      <c r="E209" s="56">
        <v>0</v>
      </c>
      <c r="F209" s="54">
        <v>19552.86</v>
      </c>
      <c r="G209" s="55"/>
      <c r="H209" s="56">
        <v>19552.86</v>
      </c>
      <c r="I209" s="54">
        <v>3475.15</v>
      </c>
      <c r="J209" s="55"/>
      <c r="K209" s="56">
        <v>3475.15</v>
      </c>
      <c r="L209" s="54"/>
      <c r="M209" s="55"/>
      <c r="N209" s="56">
        <v>0</v>
      </c>
      <c r="O209" s="54">
        <v>29963.62</v>
      </c>
      <c r="P209" s="55"/>
      <c r="Q209" s="56">
        <v>29963.62</v>
      </c>
      <c r="R209" s="54"/>
      <c r="S209" s="55"/>
      <c r="T209" s="56">
        <v>0</v>
      </c>
      <c r="U209" s="54"/>
      <c r="V209" s="55"/>
      <c r="W209" s="56">
        <v>0</v>
      </c>
      <c r="X209" s="54">
        <v>29812.880000000001</v>
      </c>
      <c r="Y209" s="55"/>
      <c r="Z209" s="56">
        <v>29812.880000000001</v>
      </c>
      <c r="AA209" s="54">
        <v>12223.82</v>
      </c>
      <c r="AB209" s="55"/>
      <c r="AC209" s="56">
        <v>12223.82</v>
      </c>
      <c r="AD209" s="54">
        <v>95028.330000000016</v>
      </c>
      <c r="AE209" s="54"/>
      <c r="AF209" s="57">
        <v>95028.330000000016</v>
      </c>
    </row>
    <row r="210" spans="1:32" x14ac:dyDescent="0.15">
      <c r="A210" s="48"/>
      <c r="B210" s="58" t="s">
        <v>6769</v>
      </c>
      <c r="C210" s="59"/>
      <c r="D210" s="60"/>
      <c r="E210" s="61">
        <v>0</v>
      </c>
      <c r="F210" s="59">
        <v>48651.78</v>
      </c>
      <c r="G210" s="60"/>
      <c r="H210" s="61">
        <v>48651.78</v>
      </c>
      <c r="I210" s="59">
        <v>8661.56</v>
      </c>
      <c r="J210" s="60"/>
      <c r="K210" s="61">
        <v>8661.56</v>
      </c>
      <c r="L210" s="59"/>
      <c r="M210" s="60"/>
      <c r="N210" s="61">
        <v>0</v>
      </c>
      <c r="O210" s="59">
        <v>74667.070000000007</v>
      </c>
      <c r="P210" s="60"/>
      <c r="Q210" s="61">
        <v>74667.070000000007</v>
      </c>
      <c r="R210" s="59"/>
      <c r="S210" s="60"/>
      <c r="T210" s="61">
        <v>0</v>
      </c>
      <c r="U210" s="59"/>
      <c r="V210" s="60"/>
      <c r="W210" s="61">
        <v>0</v>
      </c>
      <c r="X210" s="59">
        <v>74500.84</v>
      </c>
      <c r="Y210" s="60"/>
      <c r="Z210" s="61">
        <v>74500.84</v>
      </c>
      <c r="AA210" s="59">
        <v>30999.56</v>
      </c>
      <c r="AB210" s="60"/>
      <c r="AC210" s="61">
        <v>30999.56</v>
      </c>
      <c r="AD210" s="59">
        <v>237480.81</v>
      </c>
      <c r="AE210" s="59"/>
      <c r="AF210" s="62">
        <v>237480.81</v>
      </c>
    </row>
    <row r="211" spans="1:32" x14ac:dyDescent="0.15">
      <c r="A211" s="48"/>
      <c r="B211" s="58" t="s">
        <v>6770</v>
      </c>
      <c r="C211" s="59"/>
      <c r="D211" s="60"/>
      <c r="E211" s="61">
        <v>0</v>
      </c>
      <c r="F211" s="59"/>
      <c r="G211" s="60">
        <v>1294.42</v>
      </c>
      <c r="H211" s="61">
        <v>-1294.42</v>
      </c>
      <c r="I211" s="59"/>
      <c r="J211" s="60"/>
      <c r="K211" s="61">
        <v>0</v>
      </c>
      <c r="L211" s="59"/>
      <c r="M211" s="60"/>
      <c r="N211" s="61">
        <v>0</v>
      </c>
      <c r="O211" s="59"/>
      <c r="P211" s="60"/>
      <c r="Q211" s="61">
        <v>0</v>
      </c>
      <c r="R211" s="59"/>
      <c r="S211" s="60"/>
      <c r="T211" s="61">
        <v>0</v>
      </c>
      <c r="U211" s="59"/>
      <c r="V211" s="60"/>
      <c r="W211" s="61">
        <v>0</v>
      </c>
      <c r="X211" s="59"/>
      <c r="Y211" s="60"/>
      <c r="Z211" s="61">
        <v>0</v>
      </c>
      <c r="AA211" s="59"/>
      <c r="AB211" s="60"/>
      <c r="AC211" s="61">
        <v>0</v>
      </c>
      <c r="AD211" s="59"/>
      <c r="AE211" s="59">
        <v>1294.42</v>
      </c>
      <c r="AF211" s="62">
        <v>-1294.42</v>
      </c>
    </row>
    <row r="212" spans="1:32" x14ac:dyDescent="0.15">
      <c r="A212" s="48"/>
      <c r="B212" s="58" t="s">
        <v>6771</v>
      </c>
      <c r="C212" s="59"/>
      <c r="D212" s="60"/>
      <c r="E212" s="61">
        <v>0</v>
      </c>
      <c r="F212" s="59"/>
      <c r="G212" s="60">
        <v>217.5</v>
      </c>
      <c r="H212" s="61">
        <v>-217.5</v>
      </c>
      <c r="I212" s="59"/>
      <c r="J212" s="60"/>
      <c r="K212" s="61">
        <v>0</v>
      </c>
      <c r="L212" s="59"/>
      <c r="M212" s="60"/>
      <c r="N212" s="61">
        <v>0</v>
      </c>
      <c r="O212" s="59"/>
      <c r="P212" s="60"/>
      <c r="Q212" s="61">
        <v>0</v>
      </c>
      <c r="R212" s="59"/>
      <c r="S212" s="60"/>
      <c r="T212" s="61">
        <v>0</v>
      </c>
      <c r="U212" s="59"/>
      <c r="V212" s="60"/>
      <c r="W212" s="61">
        <v>0</v>
      </c>
      <c r="X212" s="59"/>
      <c r="Y212" s="60"/>
      <c r="Z212" s="61">
        <v>0</v>
      </c>
      <c r="AA212" s="59"/>
      <c r="AB212" s="60"/>
      <c r="AC212" s="61">
        <v>0</v>
      </c>
      <c r="AD212" s="59"/>
      <c r="AE212" s="59">
        <v>217.5</v>
      </c>
      <c r="AF212" s="62">
        <v>-217.5</v>
      </c>
    </row>
    <row r="213" spans="1:32" x14ac:dyDescent="0.15">
      <c r="A213" s="48"/>
      <c r="B213" s="58" t="s">
        <v>6772</v>
      </c>
      <c r="C213" s="59"/>
      <c r="D213" s="60"/>
      <c r="E213" s="61">
        <v>0</v>
      </c>
      <c r="F213" s="59">
        <v>4571.25</v>
      </c>
      <c r="G213" s="60"/>
      <c r="H213" s="61">
        <v>4571.25</v>
      </c>
      <c r="I213" s="59"/>
      <c r="J213" s="60"/>
      <c r="K213" s="61">
        <v>0</v>
      </c>
      <c r="L213" s="59"/>
      <c r="M213" s="60"/>
      <c r="N213" s="61">
        <v>0</v>
      </c>
      <c r="O213" s="59"/>
      <c r="P213" s="60"/>
      <c r="Q213" s="61">
        <v>0</v>
      </c>
      <c r="R213" s="59"/>
      <c r="S213" s="60"/>
      <c r="T213" s="61">
        <v>0</v>
      </c>
      <c r="U213" s="59"/>
      <c r="V213" s="60"/>
      <c r="W213" s="61">
        <v>0</v>
      </c>
      <c r="X213" s="59"/>
      <c r="Y213" s="60"/>
      <c r="Z213" s="61">
        <v>0</v>
      </c>
      <c r="AA213" s="59">
        <v>690</v>
      </c>
      <c r="AB213" s="60"/>
      <c r="AC213" s="61">
        <v>690</v>
      </c>
      <c r="AD213" s="59">
        <v>5261.25</v>
      </c>
      <c r="AE213" s="59"/>
      <c r="AF213" s="62">
        <v>5261.25</v>
      </c>
    </row>
    <row r="214" spans="1:32" x14ac:dyDescent="0.15">
      <c r="A214" s="48"/>
      <c r="B214" s="58" t="s">
        <v>6773</v>
      </c>
      <c r="C214" s="59"/>
      <c r="D214" s="60"/>
      <c r="E214" s="61">
        <v>0</v>
      </c>
      <c r="F214" s="59">
        <v>214.3</v>
      </c>
      <c r="G214" s="60"/>
      <c r="H214" s="61">
        <v>214.3</v>
      </c>
      <c r="I214" s="59"/>
      <c r="J214" s="60"/>
      <c r="K214" s="61">
        <v>0</v>
      </c>
      <c r="L214" s="59"/>
      <c r="M214" s="60"/>
      <c r="N214" s="61">
        <v>0</v>
      </c>
      <c r="O214" s="59"/>
      <c r="P214" s="60"/>
      <c r="Q214" s="61">
        <v>0</v>
      </c>
      <c r="R214" s="59"/>
      <c r="S214" s="60"/>
      <c r="T214" s="61">
        <v>0</v>
      </c>
      <c r="U214" s="59"/>
      <c r="V214" s="60"/>
      <c r="W214" s="61">
        <v>0</v>
      </c>
      <c r="X214" s="59"/>
      <c r="Y214" s="60"/>
      <c r="Z214" s="61">
        <v>0</v>
      </c>
      <c r="AA214" s="59"/>
      <c r="AB214" s="60"/>
      <c r="AC214" s="61">
        <v>0</v>
      </c>
      <c r="AD214" s="59">
        <v>214.3</v>
      </c>
      <c r="AE214" s="59"/>
      <c r="AF214" s="62">
        <v>214.3</v>
      </c>
    </row>
    <row r="215" spans="1:32" x14ac:dyDescent="0.15">
      <c r="A215" s="48"/>
      <c r="B215" s="58" t="s">
        <v>6774</v>
      </c>
      <c r="C215" s="59"/>
      <c r="D215" s="60"/>
      <c r="E215" s="61">
        <v>0</v>
      </c>
      <c r="F215" s="59">
        <v>626.35</v>
      </c>
      <c r="G215" s="60"/>
      <c r="H215" s="61">
        <v>626.35</v>
      </c>
      <c r="I215" s="59"/>
      <c r="J215" s="60"/>
      <c r="K215" s="61">
        <v>0</v>
      </c>
      <c r="L215" s="59"/>
      <c r="M215" s="60"/>
      <c r="N215" s="61">
        <v>0</v>
      </c>
      <c r="O215" s="59"/>
      <c r="P215" s="60"/>
      <c r="Q215" s="61">
        <v>0</v>
      </c>
      <c r="R215" s="59"/>
      <c r="S215" s="60"/>
      <c r="T215" s="61">
        <v>0</v>
      </c>
      <c r="U215" s="59"/>
      <c r="V215" s="60"/>
      <c r="W215" s="61">
        <v>0</v>
      </c>
      <c r="X215" s="59"/>
      <c r="Y215" s="60"/>
      <c r="Z215" s="61">
        <v>0</v>
      </c>
      <c r="AA215" s="59"/>
      <c r="AB215" s="60"/>
      <c r="AC215" s="61">
        <v>0</v>
      </c>
      <c r="AD215" s="59">
        <v>626.35</v>
      </c>
      <c r="AE215" s="59"/>
      <c r="AF215" s="62">
        <v>626.35</v>
      </c>
    </row>
    <row r="216" spans="1:32" x14ac:dyDescent="0.15">
      <c r="A216" s="48"/>
      <c r="B216" s="58" t="s">
        <v>6775</v>
      </c>
      <c r="C216" s="59"/>
      <c r="D216" s="60"/>
      <c r="E216" s="61">
        <v>0</v>
      </c>
      <c r="F216" s="59"/>
      <c r="G216" s="60">
        <v>1438.74</v>
      </c>
      <c r="H216" s="61">
        <v>-1438.74</v>
      </c>
      <c r="I216" s="59"/>
      <c r="J216" s="60"/>
      <c r="K216" s="61">
        <v>0</v>
      </c>
      <c r="L216" s="59"/>
      <c r="M216" s="60"/>
      <c r="N216" s="61">
        <v>0</v>
      </c>
      <c r="O216" s="59"/>
      <c r="P216" s="60"/>
      <c r="Q216" s="61">
        <v>0</v>
      </c>
      <c r="R216" s="59"/>
      <c r="S216" s="60"/>
      <c r="T216" s="61">
        <v>0</v>
      </c>
      <c r="U216" s="59"/>
      <c r="V216" s="60"/>
      <c r="W216" s="61">
        <v>0</v>
      </c>
      <c r="X216" s="59"/>
      <c r="Y216" s="60"/>
      <c r="Z216" s="61">
        <v>0</v>
      </c>
      <c r="AA216" s="59"/>
      <c r="AB216" s="60"/>
      <c r="AC216" s="61">
        <v>0</v>
      </c>
      <c r="AD216" s="59"/>
      <c r="AE216" s="59">
        <v>1438.74</v>
      </c>
      <c r="AF216" s="62">
        <v>-1438.74</v>
      </c>
    </row>
    <row r="217" spans="1:32" x14ac:dyDescent="0.15">
      <c r="A217" s="48"/>
      <c r="B217" s="58" t="s">
        <v>6776</v>
      </c>
      <c r="C217" s="59"/>
      <c r="D217" s="60"/>
      <c r="E217" s="61">
        <v>0</v>
      </c>
      <c r="F217" s="59"/>
      <c r="G217" s="60">
        <v>1475.58</v>
      </c>
      <c r="H217" s="61">
        <v>-1475.58</v>
      </c>
      <c r="I217" s="59"/>
      <c r="J217" s="60"/>
      <c r="K217" s="61">
        <v>0</v>
      </c>
      <c r="L217" s="59"/>
      <c r="M217" s="60"/>
      <c r="N217" s="61">
        <v>0</v>
      </c>
      <c r="O217" s="59"/>
      <c r="P217" s="60"/>
      <c r="Q217" s="61">
        <v>0</v>
      </c>
      <c r="R217" s="59"/>
      <c r="S217" s="60"/>
      <c r="T217" s="61">
        <v>0</v>
      </c>
      <c r="U217" s="59"/>
      <c r="V217" s="60"/>
      <c r="W217" s="61">
        <v>0</v>
      </c>
      <c r="X217" s="59"/>
      <c r="Y217" s="60"/>
      <c r="Z217" s="61">
        <v>0</v>
      </c>
      <c r="AA217" s="59"/>
      <c r="AB217" s="60"/>
      <c r="AC217" s="61">
        <v>0</v>
      </c>
      <c r="AD217" s="59"/>
      <c r="AE217" s="59">
        <v>1475.58</v>
      </c>
      <c r="AF217" s="62">
        <v>-1475.58</v>
      </c>
    </row>
    <row r="218" spans="1:32" x14ac:dyDescent="0.15">
      <c r="A218" s="48"/>
      <c r="B218" s="58" t="s">
        <v>6777</v>
      </c>
      <c r="C218" s="59"/>
      <c r="D218" s="60"/>
      <c r="E218" s="61">
        <v>0</v>
      </c>
      <c r="F218" s="59">
        <v>658.79</v>
      </c>
      <c r="G218" s="60"/>
      <c r="H218" s="61">
        <v>658.79</v>
      </c>
      <c r="I218" s="59"/>
      <c r="J218" s="60"/>
      <c r="K218" s="61">
        <v>0</v>
      </c>
      <c r="L218" s="59"/>
      <c r="M218" s="60"/>
      <c r="N218" s="61">
        <v>0</v>
      </c>
      <c r="O218" s="59"/>
      <c r="P218" s="60"/>
      <c r="Q218" s="61">
        <v>0</v>
      </c>
      <c r="R218" s="59"/>
      <c r="S218" s="60"/>
      <c r="T218" s="61">
        <v>0</v>
      </c>
      <c r="U218" s="59"/>
      <c r="V218" s="60"/>
      <c r="W218" s="61">
        <v>0</v>
      </c>
      <c r="X218" s="59"/>
      <c r="Y218" s="60"/>
      <c r="Z218" s="61">
        <v>0</v>
      </c>
      <c r="AA218" s="59"/>
      <c r="AB218" s="60"/>
      <c r="AC218" s="61">
        <v>0</v>
      </c>
      <c r="AD218" s="59">
        <v>658.79</v>
      </c>
      <c r="AE218" s="59"/>
      <c r="AF218" s="62">
        <v>658.79</v>
      </c>
    </row>
    <row r="219" spans="1:32" x14ac:dyDescent="0.15">
      <c r="A219" s="48"/>
      <c r="B219" s="58" t="s">
        <v>6778</v>
      </c>
      <c r="C219" s="59"/>
      <c r="D219" s="60"/>
      <c r="E219" s="61">
        <v>0</v>
      </c>
      <c r="F219" s="59"/>
      <c r="G219" s="60">
        <v>1508.5</v>
      </c>
      <c r="H219" s="61">
        <v>-1508.5</v>
      </c>
      <c r="I219" s="59"/>
      <c r="J219" s="60"/>
      <c r="K219" s="61">
        <v>0</v>
      </c>
      <c r="L219" s="59"/>
      <c r="M219" s="60"/>
      <c r="N219" s="61">
        <v>0</v>
      </c>
      <c r="O219" s="59"/>
      <c r="P219" s="60"/>
      <c r="Q219" s="61">
        <v>0</v>
      </c>
      <c r="R219" s="59"/>
      <c r="S219" s="60"/>
      <c r="T219" s="61">
        <v>0</v>
      </c>
      <c r="U219" s="59"/>
      <c r="V219" s="60"/>
      <c r="W219" s="61">
        <v>0</v>
      </c>
      <c r="X219" s="59"/>
      <c r="Y219" s="60"/>
      <c r="Z219" s="61">
        <v>0</v>
      </c>
      <c r="AA219" s="59"/>
      <c r="AB219" s="60"/>
      <c r="AC219" s="61">
        <v>0</v>
      </c>
      <c r="AD219" s="59"/>
      <c r="AE219" s="59">
        <v>1508.5</v>
      </c>
      <c r="AF219" s="62">
        <v>-1508.5</v>
      </c>
    </row>
    <row r="220" spans="1:32" x14ac:dyDescent="0.15">
      <c r="A220" s="48"/>
      <c r="B220" s="58" t="s">
        <v>6779</v>
      </c>
      <c r="C220" s="59"/>
      <c r="D220" s="60"/>
      <c r="E220" s="61">
        <v>0</v>
      </c>
      <c r="F220" s="59">
        <v>6892.62</v>
      </c>
      <c r="G220" s="60"/>
      <c r="H220" s="61">
        <v>6892.62</v>
      </c>
      <c r="I220" s="59"/>
      <c r="J220" s="60"/>
      <c r="K220" s="61">
        <v>0</v>
      </c>
      <c r="L220" s="59"/>
      <c r="M220" s="60"/>
      <c r="N220" s="61">
        <v>0</v>
      </c>
      <c r="O220" s="59"/>
      <c r="P220" s="60"/>
      <c r="Q220" s="61">
        <v>0</v>
      </c>
      <c r="R220" s="59"/>
      <c r="S220" s="60"/>
      <c r="T220" s="61">
        <v>0</v>
      </c>
      <c r="U220" s="59"/>
      <c r="V220" s="60"/>
      <c r="W220" s="61">
        <v>0</v>
      </c>
      <c r="X220" s="59"/>
      <c r="Y220" s="60"/>
      <c r="Z220" s="61">
        <v>0</v>
      </c>
      <c r="AA220" s="59">
        <v>1531.69</v>
      </c>
      <c r="AB220" s="60"/>
      <c r="AC220" s="61">
        <v>1531.69</v>
      </c>
      <c r="AD220" s="59">
        <v>8424.31</v>
      </c>
      <c r="AE220" s="59"/>
      <c r="AF220" s="62">
        <v>8424.31</v>
      </c>
    </row>
    <row r="221" spans="1:32" x14ac:dyDescent="0.15">
      <c r="A221" s="48"/>
      <c r="B221" s="58" t="s">
        <v>6780</v>
      </c>
      <c r="C221" s="59"/>
      <c r="D221" s="60"/>
      <c r="E221" s="61">
        <v>0</v>
      </c>
      <c r="F221" s="59">
        <v>2642.37</v>
      </c>
      <c r="G221" s="60"/>
      <c r="H221" s="61">
        <v>2642.37</v>
      </c>
      <c r="I221" s="59"/>
      <c r="J221" s="60"/>
      <c r="K221" s="61">
        <v>0</v>
      </c>
      <c r="L221" s="59"/>
      <c r="M221" s="60"/>
      <c r="N221" s="61">
        <v>0</v>
      </c>
      <c r="O221" s="59"/>
      <c r="P221" s="60"/>
      <c r="Q221" s="61">
        <v>0</v>
      </c>
      <c r="R221" s="59"/>
      <c r="S221" s="60"/>
      <c r="T221" s="61">
        <v>0</v>
      </c>
      <c r="U221" s="59"/>
      <c r="V221" s="60"/>
      <c r="W221" s="61">
        <v>0</v>
      </c>
      <c r="X221" s="59"/>
      <c r="Y221" s="60"/>
      <c r="Z221" s="61">
        <v>0</v>
      </c>
      <c r="AA221" s="59">
        <v>960.86</v>
      </c>
      <c r="AB221" s="60"/>
      <c r="AC221" s="61">
        <v>960.86</v>
      </c>
      <c r="AD221" s="59">
        <v>3603.23</v>
      </c>
      <c r="AE221" s="59"/>
      <c r="AF221" s="62">
        <v>3603.23</v>
      </c>
    </row>
    <row r="222" spans="1:32" x14ac:dyDescent="0.15">
      <c r="A222" s="48"/>
      <c r="B222" s="58" t="s">
        <v>6781</v>
      </c>
      <c r="C222" s="59"/>
      <c r="D222" s="60"/>
      <c r="E222" s="61">
        <v>0</v>
      </c>
      <c r="F222" s="59">
        <v>637.65</v>
      </c>
      <c r="G222" s="60"/>
      <c r="H222" s="61">
        <v>637.65</v>
      </c>
      <c r="I222" s="59"/>
      <c r="J222" s="60"/>
      <c r="K222" s="61">
        <v>0</v>
      </c>
      <c r="L222" s="59"/>
      <c r="M222" s="60"/>
      <c r="N222" s="61">
        <v>0</v>
      </c>
      <c r="O222" s="59"/>
      <c r="P222" s="60"/>
      <c r="Q222" s="61">
        <v>0</v>
      </c>
      <c r="R222" s="59"/>
      <c r="S222" s="60"/>
      <c r="T222" s="61">
        <v>0</v>
      </c>
      <c r="U222" s="59"/>
      <c r="V222" s="60"/>
      <c r="W222" s="61">
        <v>0</v>
      </c>
      <c r="X222" s="59"/>
      <c r="Y222" s="60"/>
      <c r="Z222" s="61">
        <v>0</v>
      </c>
      <c r="AA222" s="59"/>
      <c r="AB222" s="60"/>
      <c r="AC222" s="61">
        <v>0</v>
      </c>
      <c r="AD222" s="59">
        <v>637.65</v>
      </c>
      <c r="AE222" s="59"/>
      <c r="AF222" s="62">
        <v>637.65</v>
      </c>
    </row>
    <row r="223" spans="1:32" x14ac:dyDescent="0.15">
      <c r="A223" s="45" t="s">
        <v>6782</v>
      </c>
      <c r="B223" s="46"/>
      <c r="C223" s="54"/>
      <c r="D223" s="55"/>
      <c r="E223" s="56">
        <v>0</v>
      </c>
      <c r="F223" s="54">
        <v>84447.969999999987</v>
      </c>
      <c r="G223" s="55">
        <v>5934.74</v>
      </c>
      <c r="H223" s="56">
        <v>78513.229999999981</v>
      </c>
      <c r="I223" s="54">
        <v>12136.71</v>
      </c>
      <c r="J223" s="55"/>
      <c r="K223" s="56">
        <v>12136.71</v>
      </c>
      <c r="L223" s="54"/>
      <c r="M223" s="55"/>
      <c r="N223" s="56">
        <v>0</v>
      </c>
      <c r="O223" s="54">
        <v>104630.69</v>
      </c>
      <c r="P223" s="55"/>
      <c r="Q223" s="56">
        <v>104630.69</v>
      </c>
      <c r="R223" s="54"/>
      <c r="S223" s="55"/>
      <c r="T223" s="56">
        <v>0</v>
      </c>
      <c r="U223" s="54"/>
      <c r="V223" s="55"/>
      <c r="W223" s="56">
        <v>0</v>
      </c>
      <c r="X223" s="54">
        <v>104313.72</v>
      </c>
      <c r="Y223" s="55"/>
      <c r="Z223" s="56">
        <v>104313.72</v>
      </c>
      <c r="AA223" s="54">
        <v>46405.930000000008</v>
      </c>
      <c r="AB223" s="55"/>
      <c r="AC223" s="56">
        <v>46405.930000000008</v>
      </c>
      <c r="AD223" s="54">
        <v>351935.01999999996</v>
      </c>
      <c r="AE223" s="54">
        <v>5934.74</v>
      </c>
      <c r="AF223" s="57">
        <v>346000.27999999997</v>
      </c>
    </row>
    <row r="224" spans="1:32" x14ac:dyDescent="0.15">
      <c r="A224" s="53">
        <v>43132</v>
      </c>
      <c r="B224" s="45" t="s">
        <v>6783</v>
      </c>
      <c r="C224" s="54"/>
      <c r="D224" s="55"/>
      <c r="E224" s="56">
        <v>0</v>
      </c>
      <c r="F224" s="54"/>
      <c r="G224" s="55">
        <v>19552.86</v>
      </c>
      <c r="H224" s="56">
        <v>-19552.86</v>
      </c>
      <c r="I224" s="54"/>
      <c r="J224" s="55">
        <v>3475.15</v>
      </c>
      <c r="K224" s="56">
        <v>-3475.15</v>
      </c>
      <c r="L224" s="54"/>
      <c r="M224" s="55"/>
      <c r="N224" s="56">
        <v>0</v>
      </c>
      <c r="O224" s="54"/>
      <c r="P224" s="55">
        <v>29963.62</v>
      </c>
      <c r="Q224" s="56">
        <v>-29963.62</v>
      </c>
      <c r="R224" s="54"/>
      <c r="S224" s="55"/>
      <c r="T224" s="56">
        <v>0</v>
      </c>
      <c r="U224" s="54"/>
      <c r="V224" s="55"/>
      <c r="W224" s="56">
        <v>0</v>
      </c>
      <c r="X224" s="54"/>
      <c r="Y224" s="55">
        <v>29812.880000000001</v>
      </c>
      <c r="Z224" s="56">
        <v>-29812.880000000001</v>
      </c>
      <c r="AA224" s="54"/>
      <c r="AB224" s="55">
        <v>12223.82</v>
      </c>
      <c r="AC224" s="56">
        <v>-12223.82</v>
      </c>
      <c r="AD224" s="54"/>
      <c r="AE224" s="54">
        <v>95028.330000000016</v>
      </c>
      <c r="AF224" s="57">
        <v>-95028.330000000016</v>
      </c>
    </row>
    <row r="225" spans="1:32" x14ac:dyDescent="0.15">
      <c r="A225" s="45" t="s">
        <v>6784</v>
      </c>
      <c r="B225" s="46"/>
      <c r="C225" s="54"/>
      <c r="D225" s="55"/>
      <c r="E225" s="56">
        <v>0</v>
      </c>
      <c r="F225" s="54"/>
      <c r="G225" s="55">
        <v>19552.86</v>
      </c>
      <c r="H225" s="56">
        <v>-19552.86</v>
      </c>
      <c r="I225" s="54"/>
      <c r="J225" s="55">
        <v>3475.15</v>
      </c>
      <c r="K225" s="56">
        <v>-3475.15</v>
      </c>
      <c r="L225" s="54"/>
      <c r="M225" s="55"/>
      <c r="N225" s="56">
        <v>0</v>
      </c>
      <c r="O225" s="54"/>
      <c r="P225" s="55">
        <v>29963.62</v>
      </c>
      <c r="Q225" s="56">
        <v>-29963.62</v>
      </c>
      <c r="R225" s="54"/>
      <c r="S225" s="55"/>
      <c r="T225" s="56">
        <v>0</v>
      </c>
      <c r="U225" s="54"/>
      <c r="V225" s="55"/>
      <c r="W225" s="56">
        <v>0</v>
      </c>
      <c r="X225" s="54"/>
      <c r="Y225" s="55">
        <v>29812.880000000001</v>
      </c>
      <c r="Z225" s="56">
        <v>-29812.880000000001</v>
      </c>
      <c r="AA225" s="54"/>
      <c r="AB225" s="55">
        <v>12223.82</v>
      </c>
      <c r="AC225" s="56">
        <v>-12223.82</v>
      </c>
      <c r="AD225" s="54"/>
      <c r="AE225" s="54">
        <v>95028.330000000016</v>
      </c>
      <c r="AF225" s="57">
        <v>-95028.330000000016</v>
      </c>
    </row>
    <row r="226" spans="1:32" x14ac:dyDescent="0.15">
      <c r="A226" s="53">
        <v>43159</v>
      </c>
      <c r="B226" s="45" t="s">
        <v>6785</v>
      </c>
      <c r="C226" s="54"/>
      <c r="D226" s="55"/>
      <c r="E226" s="56">
        <v>0</v>
      </c>
      <c r="F226" s="54">
        <v>18114.46</v>
      </c>
      <c r="G226" s="55"/>
      <c r="H226" s="56">
        <v>18114.46</v>
      </c>
      <c r="I226" s="54">
        <v>3218.45</v>
      </c>
      <c r="J226" s="55"/>
      <c r="K226" s="56">
        <v>3218.45</v>
      </c>
      <c r="L226" s="54"/>
      <c r="M226" s="55"/>
      <c r="N226" s="56">
        <v>0</v>
      </c>
      <c r="O226" s="54">
        <v>28247.46</v>
      </c>
      <c r="P226" s="55"/>
      <c r="Q226" s="56">
        <v>28247.46</v>
      </c>
      <c r="R226" s="54"/>
      <c r="S226" s="55"/>
      <c r="T226" s="56">
        <v>0</v>
      </c>
      <c r="U226" s="54"/>
      <c r="V226" s="55"/>
      <c r="W226" s="56">
        <v>0</v>
      </c>
      <c r="X226" s="54">
        <v>30002.880000000001</v>
      </c>
      <c r="Y226" s="55"/>
      <c r="Z226" s="56">
        <v>30002.880000000001</v>
      </c>
      <c r="AA226" s="54">
        <v>11900.35</v>
      </c>
      <c r="AB226" s="55"/>
      <c r="AC226" s="56">
        <v>11900.35</v>
      </c>
      <c r="AD226" s="54">
        <v>91483.6</v>
      </c>
      <c r="AE226" s="54"/>
      <c r="AF226" s="57">
        <v>91483.6</v>
      </c>
    </row>
    <row r="227" spans="1:32" x14ac:dyDescent="0.15">
      <c r="A227" s="48"/>
      <c r="B227" s="58" t="s">
        <v>6786</v>
      </c>
      <c r="C227" s="59"/>
      <c r="D227" s="60"/>
      <c r="E227" s="61">
        <v>0</v>
      </c>
      <c r="F227" s="59">
        <v>45184.76</v>
      </c>
      <c r="G227" s="60"/>
      <c r="H227" s="61">
        <v>45184.76</v>
      </c>
      <c r="I227" s="59">
        <v>8301.99</v>
      </c>
      <c r="J227" s="60"/>
      <c r="K227" s="61">
        <v>8301.99</v>
      </c>
      <c r="L227" s="59"/>
      <c r="M227" s="60"/>
      <c r="N227" s="61">
        <v>0</v>
      </c>
      <c r="O227" s="59">
        <v>71952.13</v>
      </c>
      <c r="P227" s="60"/>
      <c r="Q227" s="61">
        <v>71952.13</v>
      </c>
      <c r="R227" s="59"/>
      <c r="S227" s="60"/>
      <c r="T227" s="61">
        <v>0</v>
      </c>
      <c r="U227" s="59"/>
      <c r="V227" s="60"/>
      <c r="W227" s="61">
        <v>0</v>
      </c>
      <c r="X227" s="59">
        <v>73203.91</v>
      </c>
      <c r="Y227" s="60"/>
      <c r="Z227" s="61">
        <v>73203.91</v>
      </c>
      <c r="AA227" s="59">
        <v>30184.34</v>
      </c>
      <c r="AB227" s="60"/>
      <c r="AC227" s="61">
        <v>30184.34</v>
      </c>
      <c r="AD227" s="59">
        <v>228827.13</v>
      </c>
      <c r="AE227" s="59"/>
      <c r="AF227" s="62">
        <v>228827.13</v>
      </c>
    </row>
    <row r="228" spans="1:32" x14ac:dyDescent="0.15">
      <c r="A228" s="48"/>
      <c r="B228" s="58" t="s">
        <v>6787</v>
      </c>
      <c r="C228" s="59"/>
      <c r="D228" s="60"/>
      <c r="E228" s="61">
        <v>0</v>
      </c>
      <c r="F228" s="59">
        <v>7778</v>
      </c>
      <c r="G228" s="60"/>
      <c r="H228" s="61">
        <v>7778</v>
      </c>
      <c r="I228" s="59"/>
      <c r="J228" s="60"/>
      <c r="K228" s="61">
        <v>0</v>
      </c>
      <c r="L228" s="59"/>
      <c r="M228" s="60"/>
      <c r="N228" s="61">
        <v>0</v>
      </c>
      <c r="O228" s="59"/>
      <c r="P228" s="60"/>
      <c r="Q228" s="61">
        <v>0</v>
      </c>
      <c r="R228" s="59"/>
      <c r="S228" s="60"/>
      <c r="T228" s="61">
        <v>0</v>
      </c>
      <c r="U228" s="59"/>
      <c r="V228" s="60"/>
      <c r="W228" s="61">
        <v>0</v>
      </c>
      <c r="X228" s="59"/>
      <c r="Y228" s="60"/>
      <c r="Z228" s="61">
        <v>0</v>
      </c>
      <c r="AA228" s="59"/>
      <c r="AB228" s="60"/>
      <c r="AC228" s="61">
        <v>0</v>
      </c>
      <c r="AD228" s="59">
        <v>7778</v>
      </c>
      <c r="AE228" s="59"/>
      <c r="AF228" s="62">
        <v>7778</v>
      </c>
    </row>
    <row r="229" spans="1:32" x14ac:dyDescent="0.15">
      <c r="A229" s="48"/>
      <c r="B229" s="58" t="s">
        <v>6788</v>
      </c>
      <c r="C229" s="59"/>
      <c r="D229" s="60"/>
      <c r="E229" s="61">
        <v>0</v>
      </c>
      <c r="F229" s="59">
        <v>37418.269999999997</v>
      </c>
      <c r="G229" s="60"/>
      <c r="H229" s="61">
        <v>37418.269999999997</v>
      </c>
      <c r="I229" s="59"/>
      <c r="J229" s="60"/>
      <c r="K229" s="61">
        <v>0</v>
      </c>
      <c r="L229" s="59"/>
      <c r="M229" s="60"/>
      <c r="N229" s="61">
        <v>0</v>
      </c>
      <c r="O229" s="59"/>
      <c r="P229" s="60"/>
      <c r="Q229" s="61">
        <v>0</v>
      </c>
      <c r="R229" s="59"/>
      <c r="S229" s="60"/>
      <c r="T229" s="61">
        <v>0</v>
      </c>
      <c r="U229" s="59"/>
      <c r="V229" s="60"/>
      <c r="W229" s="61">
        <v>0</v>
      </c>
      <c r="X229" s="59"/>
      <c r="Y229" s="60"/>
      <c r="Z229" s="61">
        <v>0</v>
      </c>
      <c r="AA229" s="59"/>
      <c r="AB229" s="60"/>
      <c r="AC229" s="61">
        <v>0</v>
      </c>
      <c r="AD229" s="59">
        <v>37418.269999999997</v>
      </c>
      <c r="AE229" s="59"/>
      <c r="AF229" s="62">
        <v>37418.269999999997</v>
      </c>
    </row>
    <row r="230" spans="1:32" x14ac:dyDescent="0.15">
      <c r="A230" s="48"/>
      <c r="B230" s="58" t="s">
        <v>6789</v>
      </c>
      <c r="C230" s="59"/>
      <c r="D230" s="60"/>
      <c r="E230" s="61">
        <v>0</v>
      </c>
      <c r="F230" s="59"/>
      <c r="G230" s="60">
        <v>1136.25</v>
      </c>
      <c r="H230" s="61">
        <v>-1136.25</v>
      </c>
      <c r="I230" s="59"/>
      <c r="J230" s="60"/>
      <c r="K230" s="61">
        <v>0</v>
      </c>
      <c r="L230" s="59"/>
      <c r="M230" s="60"/>
      <c r="N230" s="61">
        <v>0</v>
      </c>
      <c r="O230" s="59"/>
      <c r="P230" s="60"/>
      <c r="Q230" s="61">
        <v>0</v>
      </c>
      <c r="R230" s="59"/>
      <c r="S230" s="60"/>
      <c r="T230" s="61">
        <v>0</v>
      </c>
      <c r="U230" s="59"/>
      <c r="V230" s="60"/>
      <c r="W230" s="61">
        <v>0</v>
      </c>
      <c r="X230" s="59"/>
      <c r="Y230" s="60"/>
      <c r="Z230" s="61">
        <v>0</v>
      </c>
      <c r="AA230" s="59"/>
      <c r="AB230" s="60"/>
      <c r="AC230" s="61">
        <v>0</v>
      </c>
      <c r="AD230" s="59"/>
      <c r="AE230" s="59">
        <v>1136.25</v>
      </c>
      <c r="AF230" s="62">
        <v>-1136.25</v>
      </c>
    </row>
    <row r="231" spans="1:32" x14ac:dyDescent="0.15">
      <c r="A231" s="48"/>
      <c r="B231" s="58" t="s">
        <v>6790</v>
      </c>
      <c r="C231" s="59"/>
      <c r="D231" s="60"/>
      <c r="E231" s="61">
        <v>0</v>
      </c>
      <c r="F231" s="59"/>
      <c r="G231" s="60">
        <v>174</v>
      </c>
      <c r="H231" s="61">
        <v>-174</v>
      </c>
      <c r="I231" s="59"/>
      <c r="J231" s="60"/>
      <c r="K231" s="61">
        <v>0</v>
      </c>
      <c r="L231" s="59"/>
      <c r="M231" s="60"/>
      <c r="N231" s="61">
        <v>0</v>
      </c>
      <c r="O231" s="59"/>
      <c r="P231" s="60"/>
      <c r="Q231" s="61">
        <v>0</v>
      </c>
      <c r="R231" s="59"/>
      <c r="S231" s="60"/>
      <c r="T231" s="61">
        <v>0</v>
      </c>
      <c r="U231" s="59"/>
      <c r="V231" s="60"/>
      <c r="W231" s="61">
        <v>0</v>
      </c>
      <c r="X231" s="59"/>
      <c r="Y231" s="60"/>
      <c r="Z231" s="61">
        <v>0</v>
      </c>
      <c r="AA231" s="59"/>
      <c r="AB231" s="60"/>
      <c r="AC231" s="61">
        <v>0</v>
      </c>
      <c r="AD231" s="59"/>
      <c r="AE231" s="59">
        <v>174</v>
      </c>
      <c r="AF231" s="62">
        <v>-174</v>
      </c>
    </row>
    <row r="232" spans="1:32" x14ac:dyDescent="0.15">
      <c r="A232" s="48"/>
      <c r="B232" s="58" t="s">
        <v>6791</v>
      </c>
      <c r="C232" s="59"/>
      <c r="D232" s="60"/>
      <c r="E232" s="61">
        <v>0</v>
      </c>
      <c r="F232" s="59">
        <v>3975</v>
      </c>
      <c r="G232" s="60"/>
      <c r="H232" s="61">
        <v>3975</v>
      </c>
      <c r="I232" s="59"/>
      <c r="J232" s="60"/>
      <c r="K232" s="61">
        <v>0</v>
      </c>
      <c r="L232" s="59"/>
      <c r="M232" s="60"/>
      <c r="N232" s="61">
        <v>0</v>
      </c>
      <c r="O232" s="59"/>
      <c r="P232" s="60"/>
      <c r="Q232" s="61">
        <v>0</v>
      </c>
      <c r="R232" s="59"/>
      <c r="S232" s="60"/>
      <c r="T232" s="61">
        <v>0</v>
      </c>
      <c r="U232" s="59"/>
      <c r="V232" s="60"/>
      <c r="W232" s="61">
        <v>0</v>
      </c>
      <c r="X232" s="59"/>
      <c r="Y232" s="60"/>
      <c r="Z232" s="61">
        <v>0</v>
      </c>
      <c r="AA232" s="59">
        <v>600</v>
      </c>
      <c r="AB232" s="60"/>
      <c r="AC232" s="61">
        <v>600</v>
      </c>
      <c r="AD232" s="59">
        <v>4575</v>
      </c>
      <c r="AE232" s="59"/>
      <c r="AF232" s="62">
        <v>4575</v>
      </c>
    </row>
    <row r="233" spans="1:32" x14ac:dyDescent="0.15">
      <c r="A233" s="48"/>
      <c r="B233" s="58" t="s">
        <v>6792</v>
      </c>
      <c r="C233" s="59"/>
      <c r="D233" s="60"/>
      <c r="E233" s="61">
        <v>0</v>
      </c>
      <c r="F233" s="59">
        <v>186.35</v>
      </c>
      <c r="G233" s="60"/>
      <c r="H233" s="61">
        <v>186.35</v>
      </c>
      <c r="I233" s="59"/>
      <c r="J233" s="60"/>
      <c r="K233" s="61">
        <v>0</v>
      </c>
      <c r="L233" s="59"/>
      <c r="M233" s="60"/>
      <c r="N233" s="61">
        <v>0</v>
      </c>
      <c r="O233" s="59"/>
      <c r="P233" s="60"/>
      <c r="Q233" s="61">
        <v>0</v>
      </c>
      <c r="R233" s="59"/>
      <c r="S233" s="60"/>
      <c r="T233" s="61">
        <v>0</v>
      </c>
      <c r="U233" s="59"/>
      <c r="V233" s="60"/>
      <c r="W233" s="61">
        <v>0</v>
      </c>
      <c r="X233" s="59"/>
      <c r="Y233" s="60"/>
      <c r="Z233" s="61">
        <v>0</v>
      </c>
      <c r="AA233" s="59"/>
      <c r="AB233" s="60"/>
      <c r="AC233" s="61">
        <v>0</v>
      </c>
      <c r="AD233" s="59">
        <v>186.35</v>
      </c>
      <c r="AE233" s="59"/>
      <c r="AF233" s="62">
        <v>186.35</v>
      </c>
    </row>
    <row r="234" spans="1:32" x14ac:dyDescent="0.15">
      <c r="A234" s="48"/>
      <c r="B234" s="58" t="s">
        <v>6793</v>
      </c>
      <c r="C234" s="59"/>
      <c r="D234" s="60"/>
      <c r="E234" s="61">
        <v>0</v>
      </c>
      <c r="F234" s="59">
        <v>708.75</v>
      </c>
      <c r="G234" s="60"/>
      <c r="H234" s="61">
        <v>708.75</v>
      </c>
      <c r="I234" s="59"/>
      <c r="J234" s="60"/>
      <c r="K234" s="61">
        <v>0</v>
      </c>
      <c r="L234" s="59"/>
      <c r="M234" s="60"/>
      <c r="N234" s="61">
        <v>0</v>
      </c>
      <c r="O234" s="59"/>
      <c r="P234" s="60"/>
      <c r="Q234" s="61">
        <v>0</v>
      </c>
      <c r="R234" s="59"/>
      <c r="S234" s="60"/>
      <c r="T234" s="61">
        <v>0</v>
      </c>
      <c r="U234" s="59"/>
      <c r="V234" s="60"/>
      <c r="W234" s="61">
        <v>0</v>
      </c>
      <c r="X234" s="59"/>
      <c r="Y234" s="60"/>
      <c r="Z234" s="61">
        <v>0</v>
      </c>
      <c r="AA234" s="59"/>
      <c r="AB234" s="60"/>
      <c r="AC234" s="61">
        <v>0</v>
      </c>
      <c r="AD234" s="59">
        <v>708.75</v>
      </c>
      <c r="AE234" s="59"/>
      <c r="AF234" s="62">
        <v>708.75</v>
      </c>
    </row>
    <row r="235" spans="1:32" x14ac:dyDescent="0.15">
      <c r="A235" s="48"/>
      <c r="B235" s="58" t="s">
        <v>6794</v>
      </c>
      <c r="C235" s="59"/>
      <c r="D235" s="60"/>
      <c r="E235" s="61">
        <v>0</v>
      </c>
      <c r="F235" s="59">
        <v>544.65</v>
      </c>
      <c r="G235" s="60"/>
      <c r="H235" s="61">
        <v>544.65</v>
      </c>
      <c r="I235" s="59"/>
      <c r="J235" s="60"/>
      <c r="K235" s="61">
        <v>0</v>
      </c>
      <c r="L235" s="59"/>
      <c r="M235" s="60"/>
      <c r="N235" s="61">
        <v>0</v>
      </c>
      <c r="O235" s="59"/>
      <c r="P235" s="60"/>
      <c r="Q235" s="61">
        <v>0</v>
      </c>
      <c r="R235" s="59"/>
      <c r="S235" s="60"/>
      <c r="T235" s="61">
        <v>0</v>
      </c>
      <c r="U235" s="59"/>
      <c r="V235" s="60"/>
      <c r="W235" s="61">
        <v>0</v>
      </c>
      <c r="X235" s="59"/>
      <c r="Y235" s="60"/>
      <c r="Z235" s="61">
        <v>0</v>
      </c>
      <c r="AA235" s="59"/>
      <c r="AB235" s="60"/>
      <c r="AC235" s="61">
        <v>0</v>
      </c>
      <c r="AD235" s="59">
        <v>544.65</v>
      </c>
      <c r="AE235" s="59"/>
      <c r="AF235" s="62">
        <v>544.65</v>
      </c>
    </row>
    <row r="236" spans="1:32" x14ac:dyDescent="0.15">
      <c r="A236" s="48"/>
      <c r="B236" s="58" t="s">
        <v>6795</v>
      </c>
      <c r="C236" s="59"/>
      <c r="D236" s="60"/>
      <c r="E236" s="61">
        <v>0</v>
      </c>
      <c r="F236" s="59"/>
      <c r="G236" s="60">
        <v>1248.72</v>
      </c>
      <c r="H236" s="61">
        <v>-1248.72</v>
      </c>
      <c r="I236" s="59"/>
      <c r="J236" s="60"/>
      <c r="K236" s="61">
        <v>0</v>
      </c>
      <c r="L236" s="59"/>
      <c r="M236" s="60"/>
      <c r="N236" s="61">
        <v>0</v>
      </c>
      <c r="O236" s="59"/>
      <c r="P236" s="60"/>
      <c r="Q236" s="61">
        <v>0</v>
      </c>
      <c r="R236" s="59"/>
      <c r="S236" s="60"/>
      <c r="T236" s="61">
        <v>0</v>
      </c>
      <c r="U236" s="59"/>
      <c r="V236" s="60"/>
      <c r="W236" s="61">
        <v>0</v>
      </c>
      <c r="X236" s="59"/>
      <c r="Y236" s="60"/>
      <c r="Z236" s="61">
        <v>0</v>
      </c>
      <c r="AA236" s="59"/>
      <c r="AB236" s="60"/>
      <c r="AC236" s="61">
        <v>0</v>
      </c>
      <c r="AD236" s="59"/>
      <c r="AE236" s="59">
        <v>1248.72</v>
      </c>
      <c r="AF236" s="62">
        <v>-1248.72</v>
      </c>
    </row>
    <row r="237" spans="1:32" x14ac:dyDescent="0.15">
      <c r="A237" s="48"/>
      <c r="B237" s="58" t="s">
        <v>6796</v>
      </c>
      <c r="C237" s="59"/>
      <c r="D237" s="60"/>
      <c r="E237" s="61">
        <v>0</v>
      </c>
      <c r="F237" s="59"/>
      <c r="G237" s="60">
        <v>1283.1099999999999</v>
      </c>
      <c r="H237" s="61">
        <v>-1283.1099999999999</v>
      </c>
      <c r="I237" s="59"/>
      <c r="J237" s="60"/>
      <c r="K237" s="61">
        <v>0</v>
      </c>
      <c r="L237" s="59"/>
      <c r="M237" s="60"/>
      <c r="N237" s="61">
        <v>0</v>
      </c>
      <c r="O237" s="59"/>
      <c r="P237" s="60"/>
      <c r="Q237" s="61">
        <v>0</v>
      </c>
      <c r="R237" s="59"/>
      <c r="S237" s="60"/>
      <c r="T237" s="61">
        <v>0</v>
      </c>
      <c r="U237" s="59"/>
      <c r="V237" s="60"/>
      <c r="W237" s="61">
        <v>0</v>
      </c>
      <c r="X237" s="59"/>
      <c r="Y237" s="60"/>
      <c r="Z237" s="61">
        <v>0</v>
      </c>
      <c r="AA237" s="59"/>
      <c r="AB237" s="60"/>
      <c r="AC237" s="61">
        <v>0</v>
      </c>
      <c r="AD237" s="59"/>
      <c r="AE237" s="59">
        <v>1283.1099999999999</v>
      </c>
      <c r="AF237" s="62">
        <v>-1283.1099999999999</v>
      </c>
    </row>
    <row r="238" spans="1:32" x14ac:dyDescent="0.15">
      <c r="A238" s="48"/>
      <c r="B238" s="58" t="s">
        <v>6797</v>
      </c>
      <c r="C238" s="59"/>
      <c r="D238" s="60"/>
      <c r="E238" s="61">
        <v>0</v>
      </c>
      <c r="F238" s="59">
        <v>572.86</v>
      </c>
      <c r="G238" s="60"/>
      <c r="H238" s="61">
        <v>572.86</v>
      </c>
      <c r="I238" s="59"/>
      <c r="J238" s="60"/>
      <c r="K238" s="61">
        <v>0</v>
      </c>
      <c r="L238" s="59"/>
      <c r="M238" s="60"/>
      <c r="N238" s="61">
        <v>0</v>
      </c>
      <c r="O238" s="59"/>
      <c r="P238" s="60"/>
      <c r="Q238" s="61">
        <v>0</v>
      </c>
      <c r="R238" s="59"/>
      <c r="S238" s="60"/>
      <c r="T238" s="61">
        <v>0</v>
      </c>
      <c r="U238" s="59"/>
      <c r="V238" s="60"/>
      <c r="W238" s="61">
        <v>0</v>
      </c>
      <c r="X238" s="59"/>
      <c r="Y238" s="60"/>
      <c r="Z238" s="61">
        <v>0</v>
      </c>
      <c r="AA238" s="59"/>
      <c r="AB238" s="60"/>
      <c r="AC238" s="61">
        <v>0</v>
      </c>
      <c r="AD238" s="59">
        <v>572.86</v>
      </c>
      <c r="AE238" s="59"/>
      <c r="AF238" s="62">
        <v>572.86</v>
      </c>
    </row>
    <row r="239" spans="1:32" x14ac:dyDescent="0.15">
      <c r="A239" s="48"/>
      <c r="B239" s="58" t="s">
        <v>6798</v>
      </c>
      <c r="C239" s="59"/>
      <c r="D239" s="60"/>
      <c r="E239" s="61">
        <v>0</v>
      </c>
      <c r="F239" s="59"/>
      <c r="G239" s="60">
        <v>1311.74</v>
      </c>
      <c r="H239" s="61">
        <v>-1311.74</v>
      </c>
      <c r="I239" s="59"/>
      <c r="J239" s="60"/>
      <c r="K239" s="61">
        <v>0</v>
      </c>
      <c r="L239" s="59"/>
      <c r="M239" s="60"/>
      <c r="N239" s="61">
        <v>0</v>
      </c>
      <c r="O239" s="59"/>
      <c r="P239" s="60"/>
      <c r="Q239" s="61">
        <v>0</v>
      </c>
      <c r="R239" s="59"/>
      <c r="S239" s="60"/>
      <c r="T239" s="61">
        <v>0</v>
      </c>
      <c r="U239" s="59"/>
      <c r="V239" s="60"/>
      <c r="W239" s="61">
        <v>0</v>
      </c>
      <c r="X239" s="59"/>
      <c r="Y239" s="60"/>
      <c r="Z239" s="61">
        <v>0</v>
      </c>
      <c r="AA239" s="59"/>
      <c r="AB239" s="60"/>
      <c r="AC239" s="61">
        <v>0</v>
      </c>
      <c r="AD239" s="59"/>
      <c r="AE239" s="59">
        <v>1311.74</v>
      </c>
      <c r="AF239" s="62">
        <v>-1311.74</v>
      </c>
    </row>
    <row r="240" spans="1:32" x14ac:dyDescent="0.15">
      <c r="A240" s="48"/>
      <c r="B240" s="58" t="s">
        <v>6799</v>
      </c>
      <c r="C240" s="59"/>
      <c r="D240" s="60"/>
      <c r="E240" s="61">
        <v>0</v>
      </c>
      <c r="F240" s="59">
        <v>5993.58</v>
      </c>
      <c r="G240" s="60"/>
      <c r="H240" s="61">
        <v>5993.58</v>
      </c>
      <c r="I240" s="59"/>
      <c r="J240" s="60"/>
      <c r="K240" s="61">
        <v>0</v>
      </c>
      <c r="L240" s="59"/>
      <c r="M240" s="60"/>
      <c r="N240" s="61">
        <v>0</v>
      </c>
      <c r="O240" s="59"/>
      <c r="P240" s="60"/>
      <c r="Q240" s="61">
        <v>0</v>
      </c>
      <c r="R240" s="59"/>
      <c r="S240" s="60"/>
      <c r="T240" s="61">
        <v>0</v>
      </c>
      <c r="U240" s="59"/>
      <c r="V240" s="60"/>
      <c r="W240" s="61">
        <v>0</v>
      </c>
      <c r="X240" s="59"/>
      <c r="Y240" s="60"/>
      <c r="Z240" s="61">
        <v>0</v>
      </c>
      <c r="AA240" s="59">
        <v>1331.91</v>
      </c>
      <c r="AB240" s="60"/>
      <c r="AC240" s="61">
        <v>1331.91</v>
      </c>
      <c r="AD240" s="59">
        <v>7325.49</v>
      </c>
      <c r="AE240" s="59"/>
      <c r="AF240" s="62">
        <v>7325.49</v>
      </c>
    </row>
    <row r="241" spans="1:35" x14ac:dyDescent="0.15">
      <c r="A241" s="48"/>
      <c r="B241" s="58" t="s">
        <v>6800</v>
      </c>
      <c r="C241" s="59"/>
      <c r="D241" s="60"/>
      <c r="E241" s="61">
        <v>0</v>
      </c>
      <c r="F241" s="59">
        <v>2297.71</v>
      </c>
      <c r="G241" s="60"/>
      <c r="H241" s="61">
        <v>2297.71</v>
      </c>
      <c r="I241" s="59"/>
      <c r="J241" s="60"/>
      <c r="K241" s="61">
        <v>0</v>
      </c>
      <c r="L241" s="59"/>
      <c r="M241" s="60"/>
      <c r="N241" s="61">
        <v>0</v>
      </c>
      <c r="O241" s="59"/>
      <c r="P241" s="60"/>
      <c r="Q241" s="61">
        <v>0</v>
      </c>
      <c r="R241" s="59"/>
      <c r="S241" s="60"/>
      <c r="T241" s="61">
        <v>0</v>
      </c>
      <c r="U241" s="59"/>
      <c r="V241" s="60"/>
      <c r="W241" s="61">
        <v>0</v>
      </c>
      <c r="X241" s="59"/>
      <c r="Y241" s="60"/>
      <c r="Z241" s="61">
        <v>0</v>
      </c>
      <c r="AA241" s="59">
        <v>835.53</v>
      </c>
      <c r="AB241" s="60"/>
      <c r="AC241" s="61">
        <v>835.53</v>
      </c>
      <c r="AD241" s="59">
        <v>3133.24</v>
      </c>
      <c r="AE241" s="59"/>
      <c r="AF241" s="62">
        <v>3133.24</v>
      </c>
    </row>
    <row r="242" spans="1:35" x14ac:dyDescent="0.15">
      <c r="A242" s="48"/>
      <c r="B242" s="58" t="s">
        <v>6801</v>
      </c>
      <c r="C242" s="59"/>
      <c r="D242" s="60"/>
      <c r="E242" s="61">
        <v>0</v>
      </c>
      <c r="F242" s="59">
        <v>554.48</v>
      </c>
      <c r="G242" s="60"/>
      <c r="H242" s="61">
        <v>554.48</v>
      </c>
      <c r="I242" s="59"/>
      <c r="J242" s="60"/>
      <c r="K242" s="61">
        <v>0</v>
      </c>
      <c r="L242" s="59"/>
      <c r="M242" s="60"/>
      <c r="N242" s="61">
        <v>0</v>
      </c>
      <c r="O242" s="59"/>
      <c r="P242" s="60"/>
      <c r="Q242" s="61">
        <v>0</v>
      </c>
      <c r="R242" s="59"/>
      <c r="S242" s="60"/>
      <c r="T242" s="61">
        <v>0</v>
      </c>
      <c r="U242" s="59"/>
      <c r="V242" s="60"/>
      <c r="W242" s="61">
        <v>0</v>
      </c>
      <c r="X242" s="59"/>
      <c r="Y242" s="60"/>
      <c r="Z242" s="61">
        <v>0</v>
      </c>
      <c r="AA242" s="59"/>
      <c r="AB242" s="60"/>
      <c r="AC242" s="61">
        <v>0</v>
      </c>
      <c r="AD242" s="59">
        <v>554.48</v>
      </c>
      <c r="AE242" s="59"/>
      <c r="AF242" s="62">
        <v>554.48</v>
      </c>
    </row>
    <row r="243" spans="1:35" x14ac:dyDescent="0.15">
      <c r="A243" s="45" t="s">
        <v>6802</v>
      </c>
      <c r="B243" s="46"/>
      <c r="C243" s="54"/>
      <c r="D243" s="55"/>
      <c r="E243" s="56">
        <v>0</v>
      </c>
      <c r="F243" s="54">
        <v>123328.87</v>
      </c>
      <c r="G243" s="55">
        <v>5153.82</v>
      </c>
      <c r="H243" s="56">
        <v>118175.04999999999</v>
      </c>
      <c r="I243" s="54">
        <v>11520.439999999999</v>
      </c>
      <c r="J243" s="55"/>
      <c r="K243" s="56">
        <v>11520.439999999999</v>
      </c>
      <c r="L243" s="54"/>
      <c r="M243" s="55"/>
      <c r="N243" s="56">
        <v>0</v>
      </c>
      <c r="O243" s="54">
        <v>100199.59</v>
      </c>
      <c r="P243" s="55"/>
      <c r="Q243" s="56">
        <v>100199.59</v>
      </c>
      <c r="R243" s="54"/>
      <c r="S243" s="55"/>
      <c r="T243" s="56">
        <v>0</v>
      </c>
      <c r="U243" s="54"/>
      <c r="V243" s="55"/>
      <c r="W243" s="56">
        <v>0</v>
      </c>
      <c r="X243" s="54">
        <v>103206.79000000001</v>
      </c>
      <c r="Y243" s="55"/>
      <c r="Z243" s="56">
        <v>103206.79000000001</v>
      </c>
      <c r="AA243" s="54">
        <v>44852.130000000005</v>
      </c>
      <c r="AB243" s="55"/>
      <c r="AC243" s="56">
        <v>44852.130000000005</v>
      </c>
      <c r="AD243" s="54">
        <v>383107.81999999995</v>
      </c>
      <c r="AE243" s="54">
        <v>5153.82</v>
      </c>
      <c r="AF243" s="57">
        <v>377953.99999999994</v>
      </c>
    </row>
    <row r="244" spans="1:35" x14ac:dyDescent="0.15">
      <c r="A244" s="63" t="s">
        <v>6455</v>
      </c>
      <c r="B244" s="64"/>
      <c r="C244" s="65">
        <v>799.81</v>
      </c>
      <c r="D244" s="66">
        <v>9884.66</v>
      </c>
      <c r="E244" s="67">
        <v>-9084.85</v>
      </c>
      <c r="F244" s="65">
        <v>1040953.67</v>
      </c>
      <c r="G244" s="66">
        <v>315568.81999999983</v>
      </c>
      <c r="H244" s="67">
        <v>725384.85000000021</v>
      </c>
      <c r="I244" s="65">
        <v>128988.76999999999</v>
      </c>
      <c r="J244" s="66">
        <v>39709.790000000008</v>
      </c>
      <c r="K244" s="67">
        <v>89278.979999999981</v>
      </c>
      <c r="L244" s="65">
        <v>89.32</v>
      </c>
      <c r="M244" s="66"/>
      <c r="N244" s="67">
        <v>89.32</v>
      </c>
      <c r="O244" s="65">
        <v>1203688.6200000001</v>
      </c>
      <c r="P244" s="66">
        <v>366004.43</v>
      </c>
      <c r="Q244" s="67">
        <v>837684.19000000018</v>
      </c>
      <c r="R244" s="65"/>
      <c r="S244" s="66"/>
      <c r="T244" s="67">
        <v>0</v>
      </c>
      <c r="U244" s="65"/>
      <c r="V244" s="66">
        <v>5</v>
      </c>
      <c r="W244" s="67">
        <v>-5</v>
      </c>
      <c r="X244" s="65">
        <v>1103500.78</v>
      </c>
      <c r="Y244" s="66">
        <v>328838.37999999995</v>
      </c>
      <c r="Z244" s="67">
        <v>774662.40000000014</v>
      </c>
      <c r="AA244" s="65">
        <v>594467.77000000014</v>
      </c>
      <c r="AB244" s="66">
        <v>168924</v>
      </c>
      <c r="AC244" s="67">
        <v>425543.77000000014</v>
      </c>
      <c r="AD244" s="65">
        <v>4072488.7400000012</v>
      </c>
      <c r="AE244" s="65">
        <v>1228935.0800000003</v>
      </c>
      <c r="AF244" s="68">
        <v>2843553.6600000011</v>
      </c>
    </row>
    <row r="255" spans="1:35" x14ac:dyDescent="0.15">
      <c r="A255" s="45"/>
      <c r="B255" s="46"/>
      <c r="C255" s="45" t="s">
        <v>6546</v>
      </c>
      <c r="D255" s="46" t="s">
        <v>6547</v>
      </c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7"/>
    </row>
    <row r="256" spans="1:35" x14ac:dyDescent="0.15">
      <c r="A256" s="48"/>
      <c r="B256" s="49"/>
      <c r="C256" s="45" t="s">
        <v>6803</v>
      </c>
      <c r="D256" s="46"/>
      <c r="E256" s="46"/>
      <c r="F256" s="45" t="s">
        <v>6804</v>
      </c>
      <c r="G256" s="46"/>
      <c r="H256" s="46"/>
      <c r="I256" s="45" t="s">
        <v>6549</v>
      </c>
      <c r="J256" s="46"/>
      <c r="K256" s="46"/>
      <c r="L256" s="45" t="s">
        <v>6556</v>
      </c>
      <c r="M256" s="46"/>
      <c r="N256" s="46"/>
      <c r="O256" s="45" t="s">
        <v>6805</v>
      </c>
      <c r="P256" s="46"/>
      <c r="Q256" s="46"/>
      <c r="R256" s="45" t="s">
        <v>6806</v>
      </c>
      <c r="S256" s="46"/>
      <c r="T256" s="46"/>
      <c r="U256" s="45" t="s">
        <v>6807</v>
      </c>
      <c r="V256" s="46"/>
      <c r="W256" s="46"/>
      <c r="X256" s="45" t="s">
        <v>6808</v>
      </c>
      <c r="Y256" s="46"/>
      <c r="Z256" s="46"/>
      <c r="AA256" s="45" t="s">
        <v>6809</v>
      </c>
      <c r="AB256" s="46"/>
      <c r="AC256" s="46"/>
      <c r="AD256" s="45" t="s">
        <v>6810</v>
      </c>
      <c r="AE256" s="46"/>
      <c r="AF256" s="46"/>
      <c r="AG256" s="45" t="s">
        <v>6811</v>
      </c>
      <c r="AH256" s="45" t="s">
        <v>6812</v>
      </c>
      <c r="AI256" s="50" t="s">
        <v>6559</v>
      </c>
    </row>
    <row r="257" spans="1:35" x14ac:dyDescent="0.15">
      <c r="A257" s="45" t="s">
        <v>6560</v>
      </c>
      <c r="B257" s="45" t="s">
        <v>6561</v>
      </c>
      <c r="C257" s="45" t="s">
        <v>6813</v>
      </c>
      <c r="D257" s="51" t="s">
        <v>6814</v>
      </c>
      <c r="E257" s="51" t="s">
        <v>6564</v>
      </c>
      <c r="F257" s="45" t="s">
        <v>6813</v>
      </c>
      <c r="G257" s="51" t="s">
        <v>6814</v>
      </c>
      <c r="H257" s="51" t="s">
        <v>6564</v>
      </c>
      <c r="I257" s="45" t="s">
        <v>6813</v>
      </c>
      <c r="J257" s="51" t="s">
        <v>6814</v>
      </c>
      <c r="K257" s="51" t="s">
        <v>6564</v>
      </c>
      <c r="L257" s="45" t="s">
        <v>6813</v>
      </c>
      <c r="M257" s="51" t="s">
        <v>6814</v>
      </c>
      <c r="N257" s="51" t="s">
        <v>6564</v>
      </c>
      <c r="O257" s="45" t="s">
        <v>6813</v>
      </c>
      <c r="P257" s="51" t="s">
        <v>6814</v>
      </c>
      <c r="Q257" s="51" t="s">
        <v>6564</v>
      </c>
      <c r="R257" s="45" t="s">
        <v>6813</v>
      </c>
      <c r="S257" s="51" t="s">
        <v>6814</v>
      </c>
      <c r="T257" s="51" t="s">
        <v>6564</v>
      </c>
      <c r="U257" s="45" t="s">
        <v>6813</v>
      </c>
      <c r="V257" s="51" t="s">
        <v>6814</v>
      </c>
      <c r="W257" s="51" t="s">
        <v>6564</v>
      </c>
      <c r="X257" s="45" t="s">
        <v>6813</v>
      </c>
      <c r="Y257" s="51" t="s">
        <v>6814</v>
      </c>
      <c r="Z257" s="51" t="s">
        <v>6564</v>
      </c>
      <c r="AA257" s="45" t="s">
        <v>6813</v>
      </c>
      <c r="AB257" s="51" t="s">
        <v>6814</v>
      </c>
      <c r="AC257" s="51" t="s">
        <v>6564</v>
      </c>
      <c r="AD257" s="45" t="s">
        <v>6813</v>
      </c>
      <c r="AE257" s="51" t="s">
        <v>6814</v>
      </c>
      <c r="AF257" s="51" t="s">
        <v>6564</v>
      </c>
      <c r="AG257" s="48"/>
      <c r="AH257" s="48"/>
      <c r="AI257" s="52"/>
    </row>
    <row r="258" spans="1:35" x14ac:dyDescent="0.15">
      <c r="A258" s="45" t="s">
        <v>6815</v>
      </c>
      <c r="B258" s="45" t="s">
        <v>6772</v>
      </c>
      <c r="C258" s="69"/>
      <c r="D258" s="56"/>
      <c r="E258" s="56">
        <v>0</v>
      </c>
      <c r="F258" s="69"/>
      <c r="G258" s="56">
        <v>5433.75</v>
      </c>
      <c r="H258" s="56">
        <v>-5433.75</v>
      </c>
      <c r="I258" s="69"/>
      <c r="J258" s="56"/>
      <c r="K258" s="56">
        <v>0</v>
      </c>
      <c r="L258" s="69"/>
      <c r="M258" s="56"/>
      <c r="N258" s="56">
        <v>0</v>
      </c>
      <c r="O258" s="69"/>
      <c r="P258" s="56"/>
      <c r="Q258" s="56">
        <v>0</v>
      </c>
      <c r="R258" s="69"/>
      <c r="S258" s="56"/>
      <c r="T258" s="56">
        <v>0</v>
      </c>
      <c r="U258" s="69"/>
      <c r="V258" s="56"/>
      <c r="W258" s="56">
        <v>0</v>
      </c>
      <c r="X258" s="69">
        <v>172.5</v>
      </c>
      <c r="Y258" s="56"/>
      <c r="Z258" s="56">
        <v>172.5</v>
      </c>
      <c r="AA258" s="69"/>
      <c r="AB258" s="56"/>
      <c r="AC258" s="56">
        <v>0</v>
      </c>
      <c r="AD258" s="69"/>
      <c r="AE258" s="56"/>
      <c r="AF258" s="56">
        <v>0</v>
      </c>
      <c r="AG258" s="69">
        <v>172.5</v>
      </c>
      <c r="AH258" s="69">
        <v>5433.75</v>
      </c>
      <c r="AI258" s="57">
        <v>-5261.25</v>
      </c>
    </row>
    <row r="259" spans="1:35" x14ac:dyDescent="0.15">
      <c r="A259" s="45" t="s">
        <v>6782</v>
      </c>
      <c r="B259" s="46"/>
      <c r="C259" s="69"/>
      <c r="D259" s="56"/>
      <c r="E259" s="56">
        <v>0</v>
      </c>
      <c r="F259" s="69"/>
      <c r="G259" s="56">
        <v>5433.75</v>
      </c>
      <c r="H259" s="56">
        <v>-5433.75</v>
      </c>
      <c r="I259" s="69"/>
      <c r="J259" s="56"/>
      <c r="K259" s="56">
        <v>0</v>
      </c>
      <c r="L259" s="69"/>
      <c r="M259" s="56"/>
      <c r="N259" s="56">
        <v>0</v>
      </c>
      <c r="O259" s="69"/>
      <c r="P259" s="56"/>
      <c r="Q259" s="56">
        <v>0</v>
      </c>
      <c r="R259" s="69"/>
      <c r="S259" s="56"/>
      <c r="T259" s="56">
        <v>0</v>
      </c>
      <c r="U259" s="69"/>
      <c r="V259" s="56"/>
      <c r="W259" s="56">
        <v>0</v>
      </c>
      <c r="X259" s="69">
        <v>172.5</v>
      </c>
      <c r="Y259" s="56"/>
      <c r="Z259" s="56">
        <v>172.5</v>
      </c>
      <c r="AA259" s="69"/>
      <c r="AB259" s="56"/>
      <c r="AC259" s="56">
        <v>0</v>
      </c>
      <c r="AD259" s="69"/>
      <c r="AE259" s="56"/>
      <c r="AF259" s="56">
        <v>0</v>
      </c>
      <c r="AG259" s="69">
        <v>172.5</v>
      </c>
      <c r="AH259" s="69">
        <v>5433.75</v>
      </c>
      <c r="AI259" s="57">
        <v>-5261.25</v>
      </c>
    </row>
    <row r="260" spans="1:35" x14ac:dyDescent="0.15">
      <c r="A260" s="45" t="s">
        <v>6816</v>
      </c>
      <c r="B260" s="45" t="s">
        <v>6713</v>
      </c>
      <c r="C260" s="69"/>
      <c r="D260" s="56"/>
      <c r="E260" s="56">
        <v>0</v>
      </c>
      <c r="F260" s="69"/>
      <c r="G260" s="56"/>
      <c r="H260" s="56">
        <v>0</v>
      </c>
      <c r="I260" s="69"/>
      <c r="J260" s="56"/>
      <c r="K260" s="56">
        <v>0</v>
      </c>
      <c r="L260" s="69"/>
      <c r="M260" s="56"/>
      <c r="N260" s="56">
        <v>0</v>
      </c>
      <c r="O260" s="69">
        <v>177.69</v>
      </c>
      <c r="P260" s="56"/>
      <c r="Q260" s="56">
        <v>177.69</v>
      </c>
      <c r="R260" s="69">
        <v>253.85</v>
      </c>
      <c r="S260" s="56"/>
      <c r="T260" s="56">
        <v>253.85</v>
      </c>
      <c r="U260" s="69"/>
      <c r="V260" s="56"/>
      <c r="W260" s="56">
        <v>0</v>
      </c>
      <c r="X260" s="69"/>
      <c r="Y260" s="56"/>
      <c r="Z260" s="56">
        <v>0</v>
      </c>
      <c r="AA260" s="69"/>
      <c r="AB260" s="56"/>
      <c r="AC260" s="56">
        <v>0</v>
      </c>
      <c r="AD260" s="69"/>
      <c r="AE260" s="56">
        <v>1446.92</v>
      </c>
      <c r="AF260" s="56">
        <v>-1446.92</v>
      </c>
      <c r="AG260" s="69">
        <v>431.53999999999996</v>
      </c>
      <c r="AH260" s="69">
        <v>1446.92</v>
      </c>
      <c r="AI260" s="57">
        <v>-1015.3800000000001</v>
      </c>
    </row>
    <row r="261" spans="1:35" x14ac:dyDescent="0.15">
      <c r="A261" s="45" t="s">
        <v>6725</v>
      </c>
      <c r="B261" s="46"/>
      <c r="C261" s="69"/>
      <c r="D261" s="56"/>
      <c r="E261" s="56">
        <v>0</v>
      </c>
      <c r="F261" s="69"/>
      <c r="G261" s="56"/>
      <c r="H261" s="56">
        <v>0</v>
      </c>
      <c r="I261" s="69"/>
      <c r="J261" s="56"/>
      <c r="K261" s="56">
        <v>0</v>
      </c>
      <c r="L261" s="69"/>
      <c r="M261" s="56"/>
      <c r="N261" s="56">
        <v>0</v>
      </c>
      <c r="O261" s="69">
        <v>177.69</v>
      </c>
      <c r="P261" s="56"/>
      <c r="Q261" s="56">
        <v>177.69</v>
      </c>
      <c r="R261" s="69">
        <v>253.85</v>
      </c>
      <c r="S261" s="56"/>
      <c r="T261" s="56">
        <v>253.85</v>
      </c>
      <c r="U261" s="69"/>
      <c r="V261" s="56"/>
      <c r="W261" s="56">
        <v>0</v>
      </c>
      <c r="X261" s="69"/>
      <c r="Y261" s="56"/>
      <c r="Z261" s="56">
        <v>0</v>
      </c>
      <c r="AA261" s="69"/>
      <c r="AB261" s="56"/>
      <c r="AC261" s="56">
        <v>0</v>
      </c>
      <c r="AD261" s="69"/>
      <c r="AE261" s="56">
        <v>1446.92</v>
      </c>
      <c r="AF261" s="56">
        <v>-1446.92</v>
      </c>
      <c r="AG261" s="69">
        <v>431.53999999999996</v>
      </c>
      <c r="AH261" s="69">
        <v>1446.92</v>
      </c>
      <c r="AI261" s="57">
        <v>-1015.3800000000001</v>
      </c>
    </row>
    <row r="262" spans="1:35" x14ac:dyDescent="0.15">
      <c r="A262" s="45" t="s">
        <v>6817</v>
      </c>
      <c r="B262" s="45" t="s">
        <v>6733</v>
      </c>
      <c r="C262" s="69"/>
      <c r="D262" s="56">
        <v>4000</v>
      </c>
      <c r="E262" s="56">
        <v>-4000</v>
      </c>
      <c r="F262" s="69"/>
      <c r="G262" s="56"/>
      <c r="H262" s="56">
        <v>0</v>
      </c>
      <c r="I262" s="69"/>
      <c r="J262" s="56"/>
      <c r="K262" s="56">
        <v>0</v>
      </c>
      <c r="L262" s="69"/>
      <c r="M262" s="56"/>
      <c r="N262" s="56">
        <v>0</v>
      </c>
      <c r="O262" s="69"/>
      <c r="P262" s="56"/>
      <c r="Q262" s="56">
        <v>0</v>
      </c>
      <c r="R262" s="69"/>
      <c r="S262" s="56"/>
      <c r="T262" s="56">
        <v>0</v>
      </c>
      <c r="U262" s="69"/>
      <c r="V262" s="56"/>
      <c r="W262" s="56">
        <v>0</v>
      </c>
      <c r="X262" s="69"/>
      <c r="Y262" s="56"/>
      <c r="Z262" s="56">
        <v>0</v>
      </c>
      <c r="AA262" s="69"/>
      <c r="AB262" s="56"/>
      <c r="AC262" s="56">
        <v>0</v>
      </c>
      <c r="AD262" s="69"/>
      <c r="AE262" s="56"/>
      <c r="AF262" s="56">
        <v>0</v>
      </c>
      <c r="AG262" s="69"/>
      <c r="AH262" s="69">
        <v>4000</v>
      </c>
      <c r="AI262" s="57">
        <v>-4000</v>
      </c>
    </row>
    <row r="263" spans="1:35" x14ac:dyDescent="0.15">
      <c r="A263" s="48"/>
      <c r="B263" s="58" t="s">
        <v>6734</v>
      </c>
      <c r="C263" s="70"/>
      <c r="D263" s="61"/>
      <c r="E263" s="61">
        <v>0</v>
      </c>
      <c r="F263" s="70"/>
      <c r="G263" s="61"/>
      <c r="H263" s="61">
        <v>0</v>
      </c>
      <c r="I263" s="70"/>
      <c r="J263" s="61"/>
      <c r="K263" s="61">
        <v>0</v>
      </c>
      <c r="L263" s="70"/>
      <c r="M263" s="61"/>
      <c r="N263" s="61">
        <v>0</v>
      </c>
      <c r="O263" s="70"/>
      <c r="P263" s="61"/>
      <c r="Q263" s="61">
        <v>0</v>
      </c>
      <c r="R263" s="70">
        <v>338.47</v>
      </c>
      <c r="S263" s="61"/>
      <c r="T263" s="61">
        <v>338.47</v>
      </c>
      <c r="U263" s="70"/>
      <c r="V263" s="61"/>
      <c r="W263" s="61">
        <v>0</v>
      </c>
      <c r="X263" s="70"/>
      <c r="Y263" s="61"/>
      <c r="Z263" s="61">
        <v>0</v>
      </c>
      <c r="AA263" s="70"/>
      <c r="AB263" s="61"/>
      <c r="AC263" s="61">
        <v>0</v>
      </c>
      <c r="AD263" s="70"/>
      <c r="AE263" s="61">
        <v>1929.28</v>
      </c>
      <c r="AF263" s="61">
        <v>-1929.28</v>
      </c>
      <c r="AG263" s="70">
        <v>338.47</v>
      </c>
      <c r="AH263" s="70">
        <v>1929.28</v>
      </c>
      <c r="AI263" s="62">
        <v>-1590.81</v>
      </c>
    </row>
    <row r="264" spans="1:35" x14ac:dyDescent="0.15">
      <c r="A264" s="45" t="s">
        <v>6745</v>
      </c>
      <c r="B264" s="46"/>
      <c r="C264" s="69"/>
      <c r="D264" s="56">
        <v>4000</v>
      </c>
      <c r="E264" s="56">
        <v>-4000</v>
      </c>
      <c r="F264" s="69"/>
      <c r="G264" s="56"/>
      <c r="H264" s="56">
        <v>0</v>
      </c>
      <c r="I264" s="69"/>
      <c r="J264" s="56"/>
      <c r="K264" s="56">
        <v>0</v>
      </c>
      <c r="L264" s="69"/>
      <c r="M264" s="56"/>
      <c r="N264" s="56">
        <v>0</v>
      </c>
      <c r="O264" s="69"/>
      <c r="P264" s="56"/>
      <c r="Q264" s="56">
        <v>0</v>
      </c>
      <c r="R264" s="69">
        <v>338.47</v>
      </c>
      <c r="S264" s="56"/>
      <c r="T264" s="56">
        <v>338.47</v>
      </c>
      <c r="U264" s="69"/>
      <c r="V264" s="56"/>
      <c r="W264" s="56">
        <v>0</v>
      </c>
      <c r="X264" s="69"/>
      <c r="Y264" s="56"/>
      <c r="Z264" s="56">
        <v>0</v>
      </c>
      <c r="AA264" s="69"/>
      <c r="AB264" s="56"/>
      <c r="AC264" s="56">
        <v>0</v>
      </c>
      <c r="AD264" s="69"/>
      <c r="AE264" s="56">
        <v>1929.28</v>
      </c>
      <c r="AF264" s="56">
        <v>-1929.28</v>
      </c>
      <c r="AG264" s="69">
        <v>338.47</v>
      </c>
      <c r="AH264" s="69">
        <v>5929.28</v>
      </c>
      <c r="AI264" s="57">
        <v>-5590.8099999999995</v>
      </c>
    </row>
    <row r="265" spans="1:35" x14ac:dyDescent="0.15">
      <c r="A265" s="45" t="s">
        <v>6818</v>
      </c>
      <c r="B265" s="45" t="s">
        <v>6819</v>
      </c>
      <c r="C265" s="69">
        <v>6997.9</v>
      </c>
      <c r="D265" s="56"/>
      <c r="E265" s="56">
        <v>6997.9</v>
      </c>
      <c r="F265" s="69"/>
      <c r="G265" s="56"/>
      <c r="H265" s="56">
        <v>0</v>
      </c>
      <c r="I265" s="69"/>
      <c r="J265" s="56"/>
      <c r="K265" s="56">
        <v>0</v>
      </c>
      <c r="L265" s="69"/>
      <c r="M265" s="56"/>
      <c r="N265" s="56">
        <v>0</v>
      </c>
      <c r="O265" s="69"/>
      <c r="P265" s="56"/>
      <c r="Q265" s="56">
        <v>0</v>
      </c>
      <c r="R265" s="69"/>
      <c r="S265" s="56"/>
      <c r="T265" s="56">
        <v>0</v>
      </c>
      <c r="U265" s="69"/>
      <c r="V265" s="56"/>
      <c r="W265" s="56">
        <v>0</v>
      </c>
      <c r="X265" s="69"/>
      <c r="Y265" s="56"/>
      <c r="Z265" s="56">
        <v>0</v>
      </c>
      <c r="AA265" s="69"/>
      <c r="AB265" s="56"/>
      <c r="AC265" s="56">
        <v>0</v>
      </c>
      <c r="AD265" s="69"/>
      <c r="AE265" s="56">
        <v>6997.9</v>
      </c>
      <c r="AF265" s="56">
        <v>-6997.9</v>
      </c>
      <c r="AG265" s="69">
        <v>6997.9</v>
      </c>
      <c r="AH265" s="69">
        <v>6997.9</v>
      </c>
      <c r="AI265" s="57">
        <v>0</v>
      </c>
    </row>
    <row r="266" spans="1:35" x14ac:dyDescent="0.15">
      <c r="A266" s="45" t="s">
        <v>6750</v>
      </c>
      <c r="B266" s="46"/>
      <c r="C266" s="69">
        <v>6997.9</v>
      </c>
      <c r="D266" s="56"/>
      <c r="E266" s="56">
        <v>6997.9</v>
      </c>
      <c r="F266" s="69"/>
      <c r="G266" s="56"/>
      <c r="H266" s="56">
        <v>0</v>
      </c>
      <c r="I266" s="69"/>
      <c r="J266" s="56"/>
      <c r="K266" s="56">
        <v>0</v>
      </c>
      <c r="L266" s="69"/>
      <c r="M266" s="56"/>
      <c r="N266" s="56">
        <v>0</v>
      </c>
      <c r="O266" s="69"/>
      <c r="P266" s="56"/>
      <c r="Q266" s="56">
        <v>0</v>
      </c>
      <c r="R266" s="69"/>
      <c r="S266" s="56"/>
      <c r="T266" s="56">
        <v>0</v>
      </c>
      <c r="U266" s="69"/>
      <c r="V266" s="56"/>
      <c r="W266" s="56">
        <v>0</v>
      </c>
      <c r="X266" s="69"/>
      <c r="Y266" s="56"/>
      <c r="Z266" s="56">
        <v>0</v>
      </c>
      <c r="AA266" s="69"/>
      <c r="AB266" s="56"/>
      <c r="AC266" s="56">
        <v>0</v>
      </c>
      <c r="AD266" s="69"/>
      <c r="AE266" s="56">
        <v>6997.9</v>
      </c>
      <c r="AF266" s="56">
        <v>-6997.9</v>
      </c>
      <c r="AG266" s="69">
        <v>6997.9</v>
      </c>
      <c r="AH266" s="69">
        <v>6997.9</v>
      </c>
      <c r="AI266" s="57">
        <v>0</v>
      </c>
    </row>
    <row r="267" spans="1:35" x14ac:dyDescent="0.15">
      <c r="A267" s="45" t="s">
        <v>6820</v>
      </c>
      <c r="B267" s="45" t="s">
        <v>6791</v>
      </c>
      <c r="C267" s="69"/>
      <c r="D267" s="56"/>
      <c r="E267" s="56">
        <v>0</v>
      </c>
      <c r="F267" s="69"/>
      <c r="G267" s="56">
        <v>4725</v>
      </c>
      <c r="H267" s="56">
        <v>-4725</v>
      </c>
      <c r="I267" s="69"/>
      <c r="J267" s="56"/>
      <c r="K267" s="56">
        <v>0</v>
      </c>
      <c r="L267" s="69"/>
      <c r="M267" s="56"/>
      <c r="N267" s="56">
        <v>0</v>
      </c>
      <c r="O267" s="69"/>
      <c r="P267" s="56"/>
      <c r="Q267" s="56">
        <v>0</v>
      </c>
      <c r="R267" s="69"/>
      <c r="S267" s="56"/>
      <c r="T267" s="56">
        <v>0</v>
      </c>
      <c r="U267" s="69"/>
      <c r="V267" s="56"/>
      <c r="W267" s="56">
        <v>0</v>
      </c>
      <c r="X267" s="69">
        <v>150</v>
      </c>
      <c r="Y267" s="56"/>
      <c r="Z267" s="56">
        <v>150</v>
      </c>
      <c r="AA267" s="69"/>
      <c r="AB267" s="56"/>
      <c r="AC267" s="56">
        <v>0</v>
      </c>
      <c r="AD267" s="69"/>
      <c r="AE267" s="56"/>
      <c r="AF267" s="56">
        <v>0</v>
      </c>
      <c r="AG267" s="69">
        <v>150</v>
      </c>
      <c r="AH267" s="69">
        <v>4725</v>
      </c>
      <c r="AI267" s="57">
        <v>-4575</v>
      </c>
    </row>
    <row r="268" spans="1:35" x14ac:dyDescent="0.15">
      <c r="A268" s="45" t="s">
        <v>6802</v>
      </c>
      <c r="B268" s="46"/>
      <c r="C268" s="69"/>
      <c r="D268" s="56"/>
      <c r="E268" s="56">
        <v>0</v>
      </c>
      <c r="F268" s="69"/>
      <c r="G268" s="56">
        <v>4725</v>
      </c>
      <c r="H268" s="56">
        <v>-4725</v>
      </c>
      <c r="I268" s="69"/>
      <c r="J268" s="56"/>
      <c r="K268" s="56">
        <v>0</v>
      </c>
      <c r="L268" s="69"/>
      <c r="M268" s="56"/>
      <c r="N268" s="56">
        <v>0</v>
      </c>
      <c r="O268" s="69"/>
      <c r="P268" s="56"/>
      <c r="Q268" s="56">
        <v>0</v>
      </c>
      <c r="R268" s="69"/>
      <c r="S268" s="56"/>
      <c r="T268" s="56">
        <v>0</v>
      </c>
      <c r="U268" s="69"/>
      <c r="V268" s="56"/>
      <c r="W268" s="56">
        <v>0</v>
      </c>
      <c r="X268" s="69">
        <v>150</v>
      </c>
      <c r="Y268" s="56"/>
      <c r="Z268" s="56">
        <v>150</v>
      </c>
      <c r="AA268" s="69"/>
      <c r="AB268" s="56"/>
      <c r="AC268" s="56">
        <v>0</v>
      </c>
      <c r="AD268" s="69"/>
      <c r="AE268" s="56"/>
      <c r="AF268" s="56">
        <v>0</v>
      </c>
      <c r="AG268" s="69">
        <v>150</v>
      </c>
      <c r="AH268" s="69">
        <v>4725</v>
      </c>
      <c r="AI268" s="57">
        <v>-4575</v>
      </c>
    </row>
    <row r="269" spans="1:35" x14ac:dyDescent="0.15">
      <c r="A269" s="45" t="s">
        <v>6821</v>
      </c>
      <c r="B269" s="45" t="s">
        <v>6610</v>
      </c>
      <c r="C269" s="69"/>
      <c r="D269" s="56"/>
      <c r="E269" s="56">
        <v>0</v>
      </c>
      <c r="F269" s="69"/>
      <c r="G269" s="56"/>
      <c r="H269" s="56">
        <v>0</v>
      </c>
      <c r="I269" s="69"/>
      <c r="J269" s="56"/>
      <c r="K269" s="56">
        <v>0</v>
      </c>
      <c r="L269" s="69"/>
      <c r="M269" s="56"/>
      <c r="N269" s="56">
        <v>0</v>
      </c>
      <c r="O269" s="69">
        <v>461.54</v>
      </c>
      <c r="P269" s="56"/>
      <c r="Q269" s="56">
        <v>461.54</v>
      </c>
      <c r="R269" s="69">
        <v>392.31</v>
      </c>
      <c r="S269" s="56"/>
      <c r="T269" s="56">
        <v>392.31</v>
      </c>
      <c r="U269" s="69">
        <v>69.23</v>
      </c>
      <c r="V269" s="56"/>
      <c r="W269" s="56">
        <v>69.23</v>
      </c>
      <c r="X269" s="69"/>
      <c r="Y269" s="56"/>
      <c r="Z269" s="56">
        <v>0</v>
      </c>
      <c r="AA269" s="69"/>
      <c r="AB269" s="56">
        <v>1684.62</v>
      </c>
      <c r="AC269" s="56">
        <v>-1684.62</v>
      </c>
      <c r="AD269" s="69"/>
      <c r="AE269" s="56"/>
      <c r="AF269" s="56">
        <v>0</v>
      </c>
      <c r="AG269" s="69">
        <v>923.08</v>
      </c>
      <c r="AH269" s="69">
        <v>1684.62</v>
      </c>
      <c r="AI269" s="57">
        <v>-761.53999999999985</v>
      </c>
    </row>
    <row r="270" spans="1:35" x14ac:dyDescent="0.15">
      <c r="A270" s="45" t="s">
        <v>6620</v>
      </c>
      <c r="B270" s="46"/>
      <c r="C270" s="69"/>
      <c r="D270" s="56"/>
      <c r="E270" s="56">
        <v>0</v>
      </c>
      <c r="F270" s="69"/>
      <c r="G270" s="56"/>
      <c r="H270" s="56">
        <v>0</v>
      </c>
      <c r="I270" s="69"/>
      <c r="J270" s="56"/>
      <c r="K270" s="56">
        <v>0</v>
      </c>
      <c r="L270" s="69"/>
      <c r="M270" s="56"/>
      <c r="N270" s="56">
        <v>0</v>
      </c>
      <c r="O270" s="69">
        <v>461.54</v>
      </c>
      <c r="P270" s="56"/>
      <c r="Q270" s="56">
        <v>461.54</v>
      </c>
      <c r="R270" s="69">
        <v>392.31</v>
      </c>
      <c r="S270" s="56"/>
      <c r="T270" s="56">
        <v>392.31</v>
      </c>
      <c r="U270" s="69">
        <v>69.23</v>
      </c>
      <c r="V270" s="56"/>
      <c r="W270" s="56">
        <v>69.23</v>
      </c>
      <c r="X270" s="69"/>
      <c r="Y270" s="56"/>
      <c r="Z270" s="56">
        <v>0</v>
      </c>
      <c r="AA270" s="69"/>
      <c r="AB270" s="56">
        <v>1684.62</v>
      </c>
      <c r="AC270" s="56">
        <v>-1684.62</v>
      </c>
      <c r="AD270" s="69"/>
      <c r="AE270" s="56"/>
      <c r="AF270" s="56">
        <v>0</v>
      </c>
      <c r="AG270" s="69">
        <v>923.08</v>
      </c>
      <c r="AH270" s="69">
        <v>1684.62</v>
      </c>
      <c r="AI270" s="57">
        <v>-761.53999999999985</v>
      </c>
    </row>
    <row r="271" spans="1:35" x14ac:dyDescent="0.15">
      <c r="A271" s="45" t="s">
        <v>6822</v>
      </c>
      <c r="B271" s="45" t="s">
        <v>6823</v>
      </c>
      <c r="C271" s="69"/>
      <c r="D271" s="56"/>
      <c r="E271" s="56">
        <v>0</v>
      </c>
      <c r="F271" s="69"/>
      <c r="G271" s="56"/>
      <c r="H271" s="56">
        <v>0</v>
      </c>
      <c r="I271" s="69"/>
      <c r="J271" s="56"/>
      <c r="K271" s="56">
        <v>0</v>
      </c>
      <c r="L271" s="69"/>
      <c r="M271" s="56"/>
      <c r="N271" s="56">
        <v>0</v>
      </c>
      <c r="O271" s="69">
        <v>807.69</v>
      </c>
      <c r="P271" s="56"/>
      <c r="Q271" s="56">
        <v>807.69</v>
      </c>
      <c r="R271" s="69"/>
      <c r="S271" s="56"/>
      <c r="T271" s="56">
        <v>0</v>
      </c>
      <c r="U271" s="69"/>
      <c r="V271" s="56"/>
      <c r="W271" s="56">
        <v>0</v>
      </c>
      <c r="X271" s="69"/>
      <c r="Y271" s="56"/>
      <c r="Z271" s="56">
        <v>0</v>
      </c>
      <c r="AA271" s="69"/>
      <c r="AB271" s="56">
        <v>807.69</v>
      </c>
      <c r="AC271" s="56">
        <v>-807.69</v>
      </c>
      <c r="AD271" s="69"/>
      <c r="AE271" s="56"/>
      <c r="AF271" s="56">
        <v>0</v>
      </c>
      <c r="AG271" s="69">
        <v>807.69</v>
      </c>
      <c r="AH271" s="69">
        <v>807.69</v>
      </c>
      <c r="AI271" s="57">
        <v>0</v>
      </c>
    </row>
    <row r="272" spans="1:35" x14ac:dyDescent="0.15">
      <c r="A272" s="45" t="s">
        <v>6622</v>
      </c>
      <c r="B272" s="46"/>
      <c r="C272" s="69"/>
      <c r="D272" s="56"/>
      <c r="E272" s="56">
        <v>0</v>
      </c>
      <c r="F272" s="69"/>
      <c r="G272" s="56"/>
      <c r="H272" s="56">
        <v>0</v>
      </c>
      <c r="I272" s="69"/>
      <c r="J272" s="56"/>
      <c r="K272" s="56">
        <v>0</v>
      </c>
      <c r="L272" s="69"/>
      <c r="M272" s="56"/>
      <c r="N272" s="56">
        <v>0</v>
      </c>
      <c r="O272" s="69">
        <v>807.69</v>
      </c>
      <c r="P272" s="56"/>
      <c r="Q272" s="56">
        <v>807.69</v>
      </c>
      <c r="R272" s="69"/>
      <c r="S272" s="56"/>
      <c r="T272" s="56">
        <v>0</v>
      </c>
      <c r="U272" s="69"/>
      <c r="V272" s="56"/>
      <c r="W272" s="56">
        <v>0</v>
      </c>
      <c r="X272" s="69"/>
      <c r="Y272" s="56"/>
      <c r="Z272" s="56">
        <v>0</v>
      </c>
      <c r="AA272" s="69"/>
      <c r="AB272" s="56">
        <v>807.69</v>
      </c>
      <c r="AC272" s="56">
        <v>-807.69</v>
      </c>
      <c r="AD272" s="69"/>
      <c r="AE272" s="56"/>
      <c r="AF272" s="56">
        <v>0</v>
      </c>
      <c r="AG272" s="69">
        <v>807.69</v>
      </c>
      <c r="AH272" s="69">
        <v>807.69</v>
      </c>
      <c r="AI272" s="57">
        <v>0</v>
      </c>
    </row>
    <row r="273" spans="1:35" x14ac:dyDescent="0.15">
      <c r="A273" s="45" t="s">
        <v>6824</v>
      </c>
      <c r="B273" s="45" t="s">
        <v>6632</v>
      </c>
      <c r="C273" s="69"/>
      <c r="D273" s="56"/>
      <c r="E273" s="56">
        <v>0</v>
      </c>
      <c r="F273" s="69"/>
      <c r="G273" s="56"/>
      <c r="H273" s="56">
        <v>0</v>
      </c>
      <c r="I273" s="69"/>
      <c r="J273" s="56"/>
      <c r="K273" s="56">
        <v>0</v>
      </c>
      <c r="L273" s="69"/>
      <c r="M273" s="56"/>
      <c r="N273" s="56">
        <v>0</v>
      </c>
      <c r="O273" s="69"/>
      <c r="P273" s="56"/>
      <c r="Q273" s="56">
        <v>0</v>
      </c>
      <c r="R273" s="69"/>
      <c r="S273" s="56"/>
      <c r="T273" s="56">
        <v>0</v>
      </c>
      <c r="U273" s="69"/>
      <c r="V273" s="56">
        <v>131.53</v>
      </c>
      <c r="W273" s="56">
        <v>-131.53</v>
      </c>
      <c r="X273" s="69"/>
      <c r="Y273" s="56"/>
      <c r="Z273" s="56">
        <v>0</v>
      </c>
      <c r="AA273" s="69"/>
      <c r="AB273" s="56">
        <v>1015.38</v>
      </c>
      <c r="AC273" s="56">
        <v>-1015.38</v>
      </c>
      <c r="AD273" s="69"/>
      <c r="AE273" s="56"/>
      <c r="AF273" s="56">
        <v>0</v>
      </c>
      <c r="AG273" s="69"/>
      <c r="AH273" s="69">
        <v>1146.9100000000001</v>
      </c>
      <c r="AI273" s="57">
        <v>-1146.9100000000001</v>
      </c>
    </row>
    <row r="274" spans="1:35" x14ac:dyDescent="0.15">
      <c r="A274" s="48"/>
      <c r="B274" s="58" t="s">
        <v>6825</v>
      </c>
      <c r="C274" s="70"/>
      <c r="D274" s="61"/>
      <c r="E274" s="61">
        <v>0</v>
      </c>
      <c r="F274" s="70"/>
      <c r="G274" s="61"/>
      <c r="H274" s="61">
        <v>0</v>
      </c>
      <c r="I274" s="70"/>
      <c r="J274" s="61"/>
      <c r="K274" s="61">
        <v>0</v>
      </c>
      <c r="L274" s="70"/>
      <c r="M274" s="61"/>
      <c r="N274" s="61">
        <v>0</v>
      </c>
      <c r="O274" s="70">
        <v>807.69</v>
      </c>
      <c r="P274" s="61"/>
      <c r="Q274" s="61">
        <v>807.69</v>
      </c>
      <c r="R274" s="70"/>
      <c r="S274" s="61"/>
      <c r="T274" s="61">
        <v>0</v>
      </c>
      <c r="U274" s="70"/>
      <c r="V274" s="61"/>
      <c r="W274" s="61">
        <v>0</v>
      </c>
      <c r="X274" s="70"/>
      <c r="Y274" s="61"/>
      <c r="Z274" s="61">
        <v>0</v>
      </c>
      <c r="AA274" s="70"/>
      <c r="AB274" s="61">
        <v>807.69</v>
      </c>
      <c r="AC274" s="61">
        <v>-807.69</v>
      </c>
      <c r="AD274" s="70"/>
      <c r="AE274" s="61"/>
      <c r="AF274" s="61">
        <v>0</v>
      </c>
      <c r="AG274" s="70">
        <v>807.69</v>
      </c>
      <c r="AH274" s="70">
        <v>807.69</v>
      </c>
      <c r="AI274" s="62">
        <v>0</v>
      </c>
    </row>
    <row r="275" spans="1:35" x14ac:dyDescent="0.15">
      <c r="A275" s="48"/>
      <c r="B275" s="58" t="s">
        <v>6826</v>
      </c>
      <c r="C275" s="70"/>
      <c r="D275" s="61"/>
      <c r="E275" s="61">
        <v>0</v>
      </c>
      <c r="F275" s="70"/>
      <c r="G275" s="61"/>
      <c r="H275" s="61">
        <v>0</v>
      </c>
      <c r="I275" s="70"/>
      <c r="J275" s="61"/>
      <c r="K275" s="61">
        <v>0</v>
      </c>
      <c r="L275" s="70"/>
      <c r="M275" s="61"/>
      <c r="N275" s="61">
        <v>0</v>
      </c>
      <c r="O275" s="70"/>
      <c r="P275" s="61"/>
      <c r="Q275" s="61">
        <v>0</v>
      </c>
      <c r="R275" s="70"/>
      <c r="S275" s="61"/>
      <c r="T275" s="61">
        <v>0</v>
      </c>
      <c r="U275" s="70">
        <v>246.91</v>
      </c>
      <c r="V275" s="61"/>
      <c r="W275" s="61">
        <v>246.91</v>
      </c>
      <c r="X275" s="70"/>
      <c r="Y275" s="61"/>
      <c r="Z275" s="61">
        <v>0</v>
      </c>
      <c r="AA275" s="70"/>
      <c r="AB275" s="61"/>
      <c r="AC275" s="61">
        <v>0</v>
      </c>
      <c r="AD275" s="70"/>
      <c r="AE275" s="61"/>
      <c r="AF275" s="61">
        <v>0</v>
      </c>
      <c r="AG275" s="70">
        <v>246.91</v>
      </c>
      <c r="AH275" s="70"/>
      <c r="AI275" s="62">
        <v>246.91</v>
      </c>
    </row>
    <row r="276" spans="1:35" x14ac:dyDescent="0.15">
      <c r="A276" s="45" t="s">
        <v>6640</v>
      </c>
      <c r="B276" s="46"/>
      <c r="C276" s="69"/>
      <c r="D276" s="56"/>
      <c r="E276" s="56">
        <v>0</v>
      </c>
      <c r="F276" s="69"/>
      <c r="G276" s="56"/>
      <c r="H276" s="56">
        <v>0</v>
      </c>
      <c r="I276" s="69"/>
      <c r="J276" s="56"/>
      <c r="K276" s="56">
        <v>0</v>
      </c>
      <c r="L276" s="69"/>
      <c r="M276" s="56"/>
      <c r="N276" s="56">
        <v>0</v>
      </c>
      <c r="O276" s="69">
        <v>807.69</v>
      </c>
      <c r="P276" s="56"/>
      <c r="Q276" s="56">
        <v>807.69</v>
      </c>
      <c r="R276" s="69"/>
      <c r="S276" s="56"/>
      <c r="T276" s="56">
        <v>0</v>
      </c>
      <c r="U276" s="69">
        <v>246.91</v>
      </c>
      <c r="V276" s="56">
        <v>131.53</v>
      </c>
      <c r="W276" s="56">
        <v>115.38</v>
      </c>
      <c r="X276" s="69"/>
      <c r="Y276" s="56"/>
      <c r="Z276" s="56">
        <v>0</v>
      </c>
      <c r="AA276" s="69"/>
      <c r="AB276" s="56">
        <v>1823.0700000000002</v>
      </c>
      <c r="AC276" s="56">
        <v>-1823.0700000000002</v>
      </c>
      <c r="AD276" s="69"/>
      <c r="AE276" s="56"/>
      <c r="AF276" s="56">
        <v>0</v>
      </c>
      <c r="AG276" s="69">
        <v>1054.6000000000001</v>
      </c>
      <c r="AH276" s="69">
        <v>1954.6000000000001</v>
      </c>
      <c r="AI276" s="57">
        <v>-900</v>
      </c>
    </row>
    <row r="277" spans="1:35" x14ac:dyDescent="0.15">
      <c r="A277" s="45" t="s">
        <v>6827</v>
      </c>
      <c r="B277" s="45" t="s">
        <v>6654</v>
      </c>
      <c r="C277" s="69"/>
      <c r="D277" s="56"/>
      <c r="E277" s="56">
        <v>0</v>
      </c>
      <c r="F277" s="69"/>
      <c r="G277" s="56"/>
      <c r="H277" s="56">
        <v>0</v>
      </c>
      <c r="I277" s="69"/>
      <c r="J277" s="56"/>
      <c r="K277" s="56">
        <v>0</v>
      </c>
      <c r="L277" s="69"/>
      <c r="M277" s="56"/>
      <c r="N277" s="56">
        <v>0</v>
      </c>
      <c r="O277" s="69">
        <v>169.62</v>
      </c>
      <c r="P277" s="56"/>
      <c r="Q277" s="56">
        <v>169.62</v>
      </c>
      <c r="R277" s="69">
        <v>242.31</v>
      </c>
      <c r="S277" s="56"/>
      <c r="T277" s="56">
        <v>242.31</v>
      </c>
      <c r="U277" s="69"/>
      <c r="V277" s="56">
        <v>105.23</v>
      </c>
      <c r="W277" s="56">
        <v>-105.23</v>
      </c>
      <c r="X277" s="69"/>
      <c r="Y277" s="56"/>
      <c r="Z277" s="56">
        <v>0</v>
      </c>
      <c r="AA277" s="69"/>
      <c r="AB277" s="56">
        <v>1381.16</v>
      </c>
      <c r="AC277" s="56">
        <v>-1381.16</v>
      </c>
      <c r="AD277" s="69"/>
      <c r="AE277" s="56"/>
      <c r="AF277" s="56">
        <v>0</v>
      </c>
      <c r="AG277" s="69">
        <v>411.93</v>
      </c>
      <c r="AH277" s="69">
        <v>1486.39</v>
      </c>
      <c r="AI277" s="57">
        <v>-1074.46</v>
      </c>
    </row>
    <row r="278" spans="1:35" x14ac:dyDescent="0.15">
      <c r="A278" s="48"/>
      <c r="B278" s="58" t="s">
        <v>6828</v>
      </c>
      <c r="C278" s="70"/>
      <c r="D278" s="61"/>
      <c r="E278" s="61">
        <v>0</v>
      </c>
      <c r="F278" s="70"/>
      <c r="G278" s="61"/>
      <c r="H278" s="61">
        <v>0</v>
      </c>
      <c r="I278" s="70"/>
      <c r="J278" s="61"/>
      <c r="K278" s="61">
        <v>0</v>
      </c>
      <c r="L278" s="70"/>
      <c r="M278" s="61"/>
      <c r="N278" s="61">
        <v>0</v>
      </c>
      <c r="O278" s="70"/>
      <c r="P278" s="61"/>
      <c r="Q278" s="61">
        <v>0</v>
      </c>
      <c r="R278" s="70"/>
      <c r="S278" s="61"/>
      <c r="T278" s="61">
        <v>0</v>
      </c>
      <c r="U278" s="70">
        <v>197.54</v>
      </c>
      <c r="V278" s="61"/>
      <c r="W278" s="61">
        <v>197.54</v>
      </c>
      <c r="X278" s="70"/>
      <c r="Y278" s="61"/>
      <c r="Z278" s="61">
        <v>0</v>
      </c>
      <c r="AA278" s="70"/>
      <c r="AB278" s="61"/>
      <c r="AC278" s="61">
        <v>0</v>
      </c>
      <c r="AD278" s="70"/>
      <c r="AE278" s="61"/>
      <c r="AF278" s="61">
        <v>0</v>
      </c>
      <c r="AG278" s="70">
        <v>197.54</v>
      </c>
      <c r="AH278" s="70"/>
      <c r="AI278" s="62">
        <v>197.54</v>
      </c>
    </row>
    <row r="279" spans="1:35" x14ac:dyDescent="0.15">
      <c r="A279" s="45" t="s">
        <v>6662</v>
      </c>
      <c r="B279" s="46"/>
      <c r="C279" s="69"/>
      <c r="D279" s="56"/>
      <c r="E279" s="56">
        <v>0</v>
      </c>
      <c r="F279" s="69"/>
      <c r="G279" s="56"/>
      <c r="H279" s="56">
        <v>0</v>
      </c>
      <c r="I279" s="69"/>
      <c r="J279" s="56"/>
      <c r="K279" s="56">
        <v>0</v>
      </c>
      <c r="L279" s="69"/>
      <c r="M279" s="56"/>
      <c r="N279" s="56">
        <v>0</v>
      </c>
      <c r="O279" s="69">
        <v>169.62</v>
      </c>
      <c r="P279" s="56"/>
      <c r="Q279" s="56">
        <v>169.62</v>
      </c>
      <c r="R279" s="69">
        <v>242.31</v>
      </c>
      <c r="S279" s="56"/>
      <c r="T279" s="56">
        <v>242.31</v>
      </c>
      <c r="U279" s="69">
        <v>197.54</v>
      </c>
      <c r="V279" s="56">
        <v>105.23</v>
      </c>
      <c r="W279" s="56">
        <v>92.309999999999988</v>
      </c>
      <c r="X279" s="69"/>
      <c r="Y279" s="56"/>
      <c r="Z279" s="56">
        <v>0</v>
      </c>
      <c r="AA279" s="69"/>
      <c r="AB279" s="56">
        <v>1381.16</v>
      </c>
      <c r="AC279" s="56">
        <v>-1381.16</v>
      </c>
      <c r="AD279" s="69"/>
      <c r="AE279" s="56"/>
      <c r="AF279" s="56">
        <v>0</v>
      </c>
      <c r="AG279" s="69">
        <v>609.47</v>
      </c>
      <c r="AH279" s="69">
        <v>1486.39</v>
      </c>
      <c r="AI279" s="57">
        <v>-876.92000000000007</v>
      </c>
    </row>
    <row r="280" spans="1:35" x14ac:dyDescent="0.15">
      <c r="A280" s="45" t="s">
        <v>6829</v>
      </c>
      <c r="B280" s="45" t="s">
        <v>6666</v>
      </c>
      <c r="C280" s="69"/>
      <c r="D280" s="56"/>
      <c r="E280" s="56">
        <v>0</v>
      </c>
      <c r="F280" s="69"/>
      <c r="G280" s="56"/>
      <c r="H280" s="56">
        <v>0</v>
      </c>
      <c r="I280" s="69"/>
      <c r="J280" s="56"/>
      <c r="K280" s="56">
        <v>0</v>
      </c>
      <c r="L280" s="69"/>
      <c r="M280" s="56"/>
      <c r="N280" s="56">
        <v>0</v>
      </c>
      <c r="O280" s="69">
        <v>185.77</v>
      </c>
      <c r="P280" s="56"/>
      <c r="Q280" s="56">
        <v>185.77</v>
      </c>
      <c r="R280" s="69">
        <v>265.38</v>
      </c>
      <c r="S280" s="56"/>
      <c r="T280" s="56">
        <v>265.38</v>
      </c>
      <c r="U280" s="69"/>
      <c r="V280" s="56"/>
      <c r="W280" s="56">
        <v>0</v>
      </c>
      <c r="X280" s="69"/>
      <c r="Y280" s="56"/>
      <c r="Z280" s="56">
        <v>0</v>
      </c>
      <c r="AA280" s="69"/>
      <c r="AB280" s="56">
        <v>1512.69</v>
      </c>
      <c r="AC280" s="56">
        <v>-1512.69</v>
      </c>
      <c r="AD280" s="69"/>
      <c r="AE280" s="56"/>
      <c r="AF280" s="56">
        <v>0</v>
      </c>
      <c r="AG280" s="69">
        <v>451.15</v>
      </c>
      <c r="AH280" s="69">
        <v>1512.69</v>
      </c>
      <c r="AI280" s="57">
        <v>-1061.54</v>
      </c>
    </row>
    <row r="281" spans="1:35" x14ac:dyDescent="0.15">
      <c r="A281" s="45" t="s">
        <v>6678</v>
      </c>
      <c r="B281" s="46"/>
      <c r="C281" s="69"/>
      <c r="D281" s="56"/>
      <c r="E281" s="56">
        <v>0</v>
      </c>
      <c r="F281" s="69"/>
      <c r="G281" s="56"/>
      <c r="H281" s="56">
        <v>0</v>
      </c>
      <c r="I281" s="69"/>
      <c r="J281" s="56"/>
      <c r="K281" s="56">
        <v>0</v>
      </c>
      <c r="L281" s="69"/>
      <c r="M281" s="56"/>
      <c r="N281" s="56">
        <v>0</v>
      </c>
      <c r="O281" s="69">
        <v>185.77</v>
      </c>
      <c r="P281" s="56"/>
      <c r="Q281" s="56">
        <v>185.77</v>
      </c>
      <c r="R281" s="69">
        <v>265.38</v>
      </c>
      <c r="S281" s="56"/>
      <c r="T281" s="56">
        <v>265.38</v>
      </c>
      <c r="U281" s="69"/>
      <c r="V281" s="56"/>
      <c r="W281" s="56">
        <v>0</v>
      </c>
      <c r="X281" s="69"/>
      <c r="Y281" s="56"/>
      <c r="Z281" s="56">
        <v>0</v>
      </c>
      <c r="AA281" s="69"/>
      <c r="AB281" s="56">
        <v>1512.69</v>
      </c>
      <c r="AC281" s="56">
        <v>-1512.69</v>
      </c>
      <c r="AD281" s="69"/>
      <c r="AE281" s="56"/>
      <c r="AF281" s="56">
        <v>0</v>
      </c>
      <c r="AG281" s="69">
        <v>451.15</v>
      </c>
      <c r="AH281" s="69">
        <v>1512.69</v>
      </c>
      <c r="AI281" s="57">
        <v>-1061.54</v>
      </c>
    </row>
    <row r="282" spans="1:35" x14ac:dyDescent="0.15">
      <c r="A282" s="45" t="s">
        <v>6830</v>
      </c>
      <c r="B282" s="45" t="s">
        <v>6693</v>
      </c>
      <c r="C282" s="69"/>
      <c r="D282" s="56"/>
      <c r="E282" s="56">
        <v>0</v>
      </c>
      <c r="F282" s="69"/>
      <c r="G282" s="56"/>
      <c r="H282" s="56">
        <v>0</v>
      </c>
      <c r="I282" s="69"/>
      <c r="J282" s="56"/>
      <c r="K282" s="56">
        <v>0</v>
      </c>
      <c r="L282" s="69"/>
      <c r="M282" s="56"/>
      <c r="N282" s="56">
        <v>0</v>
      </c>
      <c r="O282" s="69">
        <v>169.62</v>
      </c>
      <c r="P282" s="56"/>
      <c r="Q282" s="56">
        <v>169.62</v>
      </c>
      <c r="R282" s="69">
        <v>242.31</v>
      </c>
      <c r="S282" s="56"/>
      <c r="T282" s="56">
        <v>242.31</v>
      </c>
      <c r="U282" s="69"/>
      <c r="V282" s="56"/>
      <c r="W282" s="56">
        <v>0</v>
      </c>
      <c r="X282" s="69"/>
      <c r="Y282" s="56"/>
      <c r="Z282" s="56">
        <v>0</v>
      </c>
      <c r="AA282" s="69"/>
      <c r="AB282" s="56">
        <v>1381.16</v>
      </c>
      <c r="AC282" s="56">
        <v>-1381.16</v>
      </c>
      <c r="AD282" s="69"/>
      <c r="AE282" s="56"/>
      <c r="AF282" s="56">
        <v>0</v>
      </c>
      <c r="AG282" s="69">
        <v>411.93</v>
      </c>
      <c r="AH282" s="69">
        <v>1381.16</v>
      </c>
      <c r="AI282" s="57">
        <v>-969.23</v>
      </c>
    </row>
    <row r="283" spans="1:35" x14ac:dyDescent="0.15">
      <c r="A283" s="45" t="s">
        <v>6704</v>
      </c>
      <c r="B283" s="46"/>
      <c r="C283" s="69"/>
      <c r="D283" s="56"/>
      <c r="E283" s="56">
        <v>0</v>
      </c>
      <c r="F283" s="69"/>
      <c r="G283" s="56"/>
      <c r="H283" s="56">
        <v>0</v>
      </c>
      <c r="I283" s="69"/>
      <c r="J283" s="56"/>
      <c r="K283" s="56">
        <v>0</v>
      </c>
      <c r="L283" s="69"/>
      <c r="M283" s="56"/>
      <c r="N283" s="56">
        <v>0</v>
      </c>
      <c r="O283" s="69">
        <v>169.62</v>
      </c>
      <c r="P283" s="56"/>
      <c r="Q283" s="56">
        <v>169.62</v>
      </c>
      <c r="R283" s="69">
        <v>242.31</v>
      </c>
      <c r="S283" s="56"/>
      <c r="T283" s="56">
        <v>242.31</v>
      </c>
      <c r="U283" s="69"/>
      <c r="V283" s="56"/>
      <c r="W283" s="56">
        <v>0</v>
      </c>
      <c r="X283" s="69"/>
      <c r="Y283" s="56"/>
      <c r="Z283" s="56">
        <v>0</v>
      </c>
      <c r="AA283" s="69"/>
      <c r="AB283" s="56">
        <v>1381.16</v>
      </c>
      <c r="AC283" s="56">
        <v>-1381.16</v>
      </c>
      <c r="AD283" s="69"/>
      <c r="AE283" s="56"/>
      <c r="AF283" s="56">
        <v>0</v>
      </c>
      <c r="AG283" s="69">
        <v>411.93</v>
      </c>
      <c r="AH283" s="69">
        <v>1381.16</v>
      </c>
      <c r="AI283" s="57">
        <v>-969.23</v>
      </c>
    </row>
    <row r="284" spans="1:35" x14ac:dyDescent="0.15">
      <c r="A284" s="53">
        <v>42886</v>
      </c>
      <c r="B284" s="45" t="s">
        <v>6610</v>
      </c>
      <c r="C284" s="69"/>
      <c r="D284" s="56"/>
      <c r="E284" s="56">
        <v>0</v>
      </c>
      <c r="F284" s="69"/>
      <c r="G284" s="56"/>
      <c r="H284" s="56">
        <v>0</v>
      </c>
      <c r="I284" s="69">
        <v>761.54</v>
      </c>
      <c r="J284" s="56"/>
      <c r="K284" s="56">
        <v>761.54</v>
      </c>
      <c r="L284" s="69"/>
      <c r="M284" s="56"/>
      <c r="N284" s="56">
        <v>0</v>
      </c>
      <c r="O284" s="69"/>
      <c r="P284" s="56"/>
      <c r="Q284" s="56">
        <v>0</v>
      </c>
      <c r="R284" s="69"/>
      <c r="S284" s="56"/>
      <c r="T284" s="56">
        <v>0</v>
      </c>
      <c r="U284" s="69"/>
      <c r="V284" s="56"/>
      <c r="W284" s="56">
        <v>0</v>
      </c>
      <c r="X284" s="69"/>
      <c r="Y284" s="56"/>
      <c r="Z284" s="56">
        <v>0</v>
      </c>
      <c r="AA284" s="69"/>
      <c r="AB284" s="56"/>
      <c r="AC284" s="56">
        <v>0</v>
      </c>
      <c r="AD284" s="69"/>
      <c r="AE284" s="56"/>
      <c r="AF284" s="56">
        <v>0</v>
      </c>
      <c r="AG284" s="69">
        <v>761.54</v>
      </c>
      <c r="AH284" s="69"/>
      <c r="AI284" s="57">
        <v>761.54</v>
      </c>
    </row>
    <row r="285" spans="1:35" x14ac:dyDescent="0.15">
      <c r="A285" s="45" t="s">
        <v>6620</v>
      </c>
      <c r="B285" s="46"/>
      <c r="C285" s="69"/>
      <c r="D285" s="56"/>
      <c r="E285" s="56">
        <v>0</v>
      </c>
      <c r="F285" s="69"/>
      <c r="G285" s="56"/>
      <c r="H285" s="56">
        <v>0</v>
      </c>
      <c r="I285" s="69">
        <v>761.54</v>
      </c>
      <c r="J285" s="56"/>
      <c r="K285" s="56">
        <v>761.54</v>
      </c>
      <c r="L285" s="69"/>
      <c r="M285" s="56"/>
      <c r="N285" s="56">
        <v>0</v>
      </c>
      <c r="O285" s="69"/>
      <c r="P285" s="56"/>
      <c r="Q285" s="56">
        <v>0</v>
      </c>
      <c r="R285" s="69"/>
      <c r="S285" s="56"/>
      <c r="T285" s="56">
        <v>0</v>
      </c>
      <c r="U285" s="69"/>
      <c r="V285" s="56"/>
      <c r="W285" s="56">
        <v>0</v>
      </c>
      <c r="X285" s="69"/>
      <c r="Y285" s="56"/>
      <c r="Z285" s="56">
        <v>0</v>
      </c>
      <c r="AA285" s="69"/>
      <c r="AB285" s="56"/>
      <c r="AC285" s="56">
        <v>0</v>
      </c>
      <c r="AD285" s="69"/>
      <c r="AE285" s="56"/>
      <c r="AF285" s="56">
        <v>0</v>
      </c>
      <c r="AG285" s="69">
        <v>761.54</v>
      </c>
      <c r="AH285" s="69"/>
      <c r="AI285" s="57">
        <v>761.54</v>
      </c>
    </row>
    <row r="286" spans="1:35" x14ac:dyDescent="0.15">
      <c r="A286" s="53">
        <v>42916</v>
      </c>
      <c r="B286" s="45" t="s">
        <v>6632</v>
      </c>
      <c r="C286" s="69"/>
      <c r="D286" s="56"/>
      <c r="E286" s="56">
        <v>0</v>
      </c>
      <c r="F286" s="69"/>
      <c r="G286" s="56"/>
      <c r="H286" s="56">
        <v>0</v>
      </c>
      <c r="I286" s="69">
        <v>900</v>
      </c>
      <c r="J286" s="56"/>
      <c r="K286" s="56">
        <v>900</v>
      </c>
      <c r="L286" s="69"/>
      <c r="M286" s="56"/>
      <c r="N286" s="56">
        <v>0</v>
      </c>
      <c r="O286" s="69"/>
      <c r="P286" s="56"/>
      <c r="Q286" s="56">
        <v>0</v>
      </c>
      <c r="R286" s="69"/>
      <c r="S286" s="56"/>
      <c r="T286" s="56">
        <v>0</v>
      </c>
      <c r="U286" s="69"/>
      <c r="V286" s="56"/>
      <c r="W286" s="56">
        <v>0</v>
      </c>
      <c r="X286" s="69"/>
      <c r="Y286" s="56"/>
      <c r="Z286" s="56">
        <v>0</v>
      </c>
      <c r="AA286" s="69"/>
      <c r="AB286" s="56"/>
      <c r="AC286" s="56">
        <v>0</v>
      </c>
      <c r="AD286" s="69"/>
      <c r="AE286" s="56"/>
      <c r="AF286" s="56">
        <v>0</v>
      </c>
      <c r="AG286" s="69">
        <v>900</v>
      </c>
      <c r="AH286" s="69"/>
      <c r="AI286" s="57">
        <v>900</v>
      </c>
    </row>
    <row r="287" spans="1:35" x14ac:dyDescent="0.15">
      <c r="A287" s="45" t="s">
        <v>6640</v>
      </c>
      <c r="B287" s="46"/>
      <c r="C287" s="69"/>
      <c r="D287" s="56"/>
      <c r="E287" s="56">
        <v>0</v>
      </c>
      <c r="F287" s="69"/>
      <c r="G287" s="56"/>
      <c r="H287" s="56">
        <v>0</v>
      </c>
      <c r="I287" s="69">
        <v>900</v>
      </c>
      <c r="J287" s="56"/>
      <c r="K287" s="56">
        <v>900</v>
      </c>
      <c r="L287" s="69"/>
      <c r="M287" s="56"/>
      <c r="N287" s="56">
        <v>0</v>
      </c>
      <c r="O287" s="69"/>
      <c r="P287" s="56"/>
      <c r="Q287" s="56">
        <v>0</v>
      </c>
      <c r="R287" s="69"/>
      <c r="S287" s="56"/>
      <c r="T287" s="56">
        <v>0</v>
      </c>
      <c r="U287" s="69"/>
      <c r="V287" s="56"/>
      <c r="W287" s="56">
        <v>0</v>
      </c>
      <c r="X287" s="69"/>
      <c r="Y287" s="56"/>
      <c r="Z287" s="56">
        <v>0</v>
      </c>
      <c r="AA287" s="69"/>
      <c r="AB287" s="56"/>
      <c r="AC287" s="56">
        <v>0</v>
      </c>
      <c r="AD287" s="69"/>
      <c r="AE287" s="56"/>
      <c r="AF287" s="56">
        <v>0</v>
      </c>
      <c r="AG287" s="69">
        <v>900</v>
      </c>
      <c r="AH287" s="69"/>
      <c r="AI287" s="57">
        <v>900</v>
      </c>
    </row>
    <row r="288" spans="1:35" x14ac:dyDescent="0.15">
      <c r="A288" s="53">
        <v>42948</v>
      </c>
      <c r="B288" s="45" t="s">
        <v>6654</v>
      </c>
      <c r="C288" s="69"/>
      <c r="D288" s="56"/>
      <c r="E288" s="56">
        <v>0</v>
      </c>
      <c r="F288" s="69"/>
      <c r="G288" s="56"/>
      <c r="H288" s="56">
        <v>0</v>
      </c>
      <c r="I288" s="69">
        <v>876.92</v>
      </c>
      <c r="J288" s="56"/>
      <c r="K288" s="56">
        <v>876.92</v>
      </c>
      <c r="L288" s="69"/>
      <c r="M288" s="56"/>
      <c r="N288" s="56">
        <v>0</v>
      </c>
      <c r="O288" s="69"/>
      <c r="P288" s="56"/>
      <c r="Q288" s="56">
        <v>0</v>
      </c>
      <c r="R288" s="69"/>
      <c r="S288" s="56"/>
      <c r="T288" s="56">
        <v>0</v>
      </c>
      <c r="U288" s="69"/>
      <c r="V288" s="56"/>
      <c r="W288" s="56">
        <v>0</v>
      </c>
      <c r="X288" s="69"/>
      <c r="Y288" s="56"/>
      <c r="Z288" s="56">
        <v>0</v>
      </c>
      <c r="AA288" s="69"/>
      <c r="AB288" s="56"/>
      <c r="AC288" s="56">
        <v>0</v>
      </c>
      <c r="AD288" s="69"/>
      <c r="AE288" s="56"/>
      <c r="AF288" s="56">
        <v>0</v>
      </c>
      <c r="AG288" s="69">
        <v>876.92</v>
      </c>
      <c r="AH288" s="69"/>
      <c r="AI288" s="57">
        <v>876.92</v>
      </c>
    </row>
    <row r="289" spans="1:35" x14ac:dyDescent="0.15">
      <c r="A289" s="45" t="s">
        <v>6662</v>
      </c>
      <c r="B289" s="46"/>
      <c r="C289" s="69"/>
      <c r="D289" s="56"/>
      <c r="E289" s="56">
        <v>0</v>
      </c>
      <c r="F289" s="69"/>
      <c r="G289" s="56"/>
      <c r="H289" s="56">
        <v>0</v>
      </c>
      <c r="I289" s="69">
        <v>876.92</v>
      </c>
      <c r="J289" s="56"/>
      <c r="K289" s="56">
        <v>876.92</v>
      </c>
      <c r="L289" s="69"/>
      <c r="M289" s="56"/>
      <c r="N289" s="56">
        <v>0</v>
      </c>
      <c r="O289" s="69"/>
      <c r="P289" s="56"/>
      <c r="Q289" s="56">
        <v>0</v>
      </c>
      <c r="R289" s="69"/>
      <c r="S289" s="56"/>
      <c r="T289" s="56">
        <v>0</v>
      </c>
      <c r="U289" s="69"/>
      <c r="V289" s="56"/>
      <c r="W289" s="56">
        <v>0</v>
      </c>
      <c r="X289" s="69"/>
      <c r="Y289" s="56"/>
      <c r="Z289" s="56">
        <v>0</v>
      </c>
      <c r="AA289" s="69"/>
      <c r="AB289" s="56"/>
      <c r="AC289" s="56">
        <v>0</v>
      </c>
      <c r="AD289" s="69"/>
      <c r="AE289" s="56"/>
      <c r="AF289" s="56">
        <v>0</v>
      </c>
      <c r="AG289" s="69">
        <v>876.92</v>
      </c>
      <c r="AH289" s="69"/>
      <c r="AI289" s="57">
        <v>876.92</v>
      </c>
    </row>
    <row r="290" spans="1:35" x14ac:dyDescent="0.15">
      <c r="A290" s="53">
        <v>42978</v>
      </c>
      <c r="B290" s="45" t="s">
        <v>6666</v>
      </c>
      <c r="C290" s="69"/>
      <c r="D290" s="56"/>
      <c r="E290" s="56">
        <v>0</v>
      </c>
      <c r="F290" s="69"/>
      <c r="G290" s="56"/>
      <c r="H290" s="56">
        <v>0</v>
      </c>
      <c r="I290" s="69">
        <v>1061.54</v>
      </c>
      <c r="J290" s="56"/>
      <c r="K290" s="56">
        <v>1061.54</v>
      </c>
      <c r="L290" s="69"/>
      <c r="M290" s="56"/>
      <c r="N290" s="56">
        <v>0</v>
      </c>
      <c r="O290" s="69"/>
      <c r="P290" s="56"/>
      <c r="Q290" s="56">
        <v>0</v>
      </c>
      <c r="R290" s="69"/>
      <c r="S290" s="56"/>
      <c r="T290" s="56">
        <v>0</v>
      </c>
      <c r="U290" s="69"/>
      <c r="V290" s="56"/>
      <c r="W290" s="56">
        <v>0</v>
      </c>
      <c r="X290" s="69"/>
      <c r="Y290" s="56"/>
      <c r="Z290" s="56">
        <v>0</v>
      </c>
      <c r="AA290" s="69"/>
      <c r="AB290" s="56"/>
      <c r="AC290" s="56">
        <v>0</v>
      </c>
      <c r="AD290" s="69"/>
      <c r="AE290" s="56"/>
      <c r="AF290" s="56">
        <v>0</v>
      </c>
      <c r="AG290" s="69">
        <v>1061.54</v>
      </c>
      <c r="AH290" s="69"/>
      <c r="AI290" s="57">
        <v>1061.54</v>
      </c>
    </row>
    <row r="291" spans="1:35" x14ac:dyDescent="0.15">
      <c r="A291" s="45" t="s">
        <v>6678</v>
      </c>
      <c r="B291" s="46"/>
      <c r="C291" s="69"/>
      <c r="D291" s="56"/>
      <c r="E291" s="56">
        <v>0</v>
      </c>
      <c r="F291" s="69"/>
      <c r="G291" s="56"/>
      <c r="H291" s="56">
        <v>0</v>
      </c>
      <c r="I291" s="69">
        <v>1061.54</v>
      </c>
      <c r="J291" s="56"/>
      <c r="K291" s="56">
        <v>1061.54</v>
      </c>
      <c r="L291" s="69"/>
      <c r="M291" s="56"/>
      <c r="N291" s="56">
        <v>0</v>
      </c>
      <c r="O291" s="69"/>
      <c r="P291" s="56"/>
      <c r="Q291" s="56">
        <v>0</v>
      </c>
      <c r="R291" s="69"/>
      <c r="S291" s="56"/>
      <c r="T291" s="56">
        <v>0</v>
      </c>
      <c r="U291" s="69"/>
      <c r="V291" s="56"/>
      <c r="W291" s="56">
        <v>0</v>
      </c>
      <c r="X291" s="69"/>
      <c r="Y291" s="56"/>
      <c r="Z291" s="56">
        <v>0</v>
      </c>
      <c r="AA291" s="69"/>
      <c r="AB291" s="56"/>
      <c r="AC291" s="56">
        <v>0</v>
      </c>
      <c r="AD291" s="69"/>
      <c r="AE291" s="56"/>
      <c r="AF291" s="56">
        <v>0</v>
      </c>
      <c r="AG291" s="69">
        <v>1061.54</v>
      </c>
      <c r="AH291" s="69"/>
      <c r="AI291" s="57">
        <v>1061.54</v>
      </c>
    </row>
    <row r="292" spans="1:35" x14ac:dyDescent="0.15">
      <c r="A292" s="53">
        <v>43008</v>
      </c>
      <c r="B292" s="45" t="s">
        <v>6693</v>
      </c>
      <c r="C292" s="69"/>
      <c r="D292" s="56"/>
      <c r="E292" s="56">
        <v>0</v>
      </c>
      <c r="F292" s="69"/>
      <c r="G292" s="56"/>
      <c r="H292" s="56">
        <v>0</v>
      </c>
      <c r="I292" s="69">
        <v>969.23</v>
      </c>
      <c r="J292" s="56"/>
      <c r="K292" s="56">
        <v>969.23</v>
      </c>
      <c r="L292" s="69"/>
      <c r="M292" s="56"/>
      <c r="N292" s="56">
        <v>0</v>
      </c>
      <c r="O292" s="69"/>
      <c r="P292" s="56"/>
      <c r="Q292" s="56">
        <v>0</v>
      </c>
      <c r="R292" s="69"/>
      <c r="S292" s="56"/>
      <c r="T292" s="56">
        <v>0</v>
      </c>
      <c r="U292" s="69"/>
      <c r="V292" s="56"/>
      <c r="W292" s="56">
        <v>0</v>
      </c>
      <c r="X292" s="69"/>
      <c r="Y292" s="56"/>
      <c r="Z292" s="56">
        <v>0</v>
      </c>
      <c r="AA292" s="69"/>
      <c r="AB292" s="56"/>
      <c r="AC292" s="56">
        <v>0</v>
      </c>
      <c r="AD292" s="69"/>
      <c r="AE292" s="56"/>
      <c r="AF292" s="56">
        <v>0</v>
      </c>
      <c r="AG292" s="69">
        <v>969.23</v>
      </c>
      <c r="AH292" s="69"/>
      <c r="AI292" s="57">
        <v>969.23</v>
      </c>
    </row>
    <row r="293" spans="1:35" x14ac:dyDescent="0.15">
      <c r="A293" s="45" t="s">
        <v>6704</v>
      </c>
      <c r="B293" s="46"/>
      <c r="C293" s="69"/>
      <c r="D293" s="56"/>
      <c r="E293" s="56">
        <v>0</v>
      </c>
      <c r="F293" s="69"/>
      <c r="G293" s="56"/>
      <c r="H293" s="56">
        <v>0</v>
      </c>
      <c r="I293" s="69">
        <v>969.23</v>
      </c>
      <c r="J293" s="56"/>
      <c r="K293" s="56">
        <v>969.23</v>
      </c>
      <c r="L293" s="69"/>
      <c r="M293" s="56"/>
      <c r="N293" s="56">
        <v>0</v>
      </c>
      <c r="O293" s="69"/>
      <c r="P293" s="56"/>
      <c r="Q293" s="56">
        <v>0</v>
      </c>
      <c r="R293" s="69"/>
      <c r="S293" s="56"/>
      <c r="T293" s="56">
        <v>0</v>
      </c>
      <c r="U293" s="69"/>
      <c r="V293" s="56"/>
      <c r="W293" s="56">
        <v>0</v>
      </c>
      <c r="X293" s="69"/>
      <c r="Y293" s="56"/>
      <c r="Z293" s="56">
        <v>0</v>
      </c>
      <c r="AA293" s="69"/>
      <c r="AB293" s="56"/>
      <c r="AC293" s="56">
        <v>0</v>
      </c>
      <c r="AD293" s="69"/>
      <c r="AE293" s="56"/>
      <c r="AF293" s="56">
        <v>0</v>
      </c>
      <c r="AG293" s="69">
        <v>969.23</v>
      </c>
      <c r="AH293" s="69"/>
      <c r="AI293" s="57">
        <v>969.23</v>
      </c>
    </row>
    <row r="294" spans="1:35" x14ac:dyDescent="0.15">
      <c r="A294" s="53">
        <v>43039</v>
      </c>
      <c r="B294" s="45" t="s">
        <v>6713</v>
      </c>
      <c r="C294" s="69"/>
      <c r="D294" s="56"/>
      <c r="E294" s="56">
        <v>0</v>
      </c>
      <c r="F294" s="69"/>
      <c r="G294" s="56"/>
      <c r="H294" s="56">
        <v>0</v>
      </c>
      <c r="I294" s="69">
        <v>1015.38</v>
      </c>
      <c r="J294" s="56"/>
      <c r="K294" s="56">
        <v>1015.38</v>
      </c>
      <c r="L294" s="69"/>
      <c r="M294" s="56"/>
      <c r="N294" s="56">
        <v>0</v>
      </c>
      <c r="O294" s="69"/>
      <c r="P294" s="56"/>
      <c r="Q294" s="56">
        <v>0</v>
      </c>
      <c r="R294" s="69"/>
      <c r="S294" s="56"/>
      <c r="T294" s="56">
        <v>0</v>
      </c>
      <c r="U294" s="69"/>
      <c r="V294" s="56"/>
      <c r="W294" s="56">
        <v>0</v>
      </c>
      <c r="X294" s="69"/>
      <c r="Y294" s="56"/>
      <c r="Z294" s="56">
        <v>0</v>
      </c>
      <c r="AA294" s="69"/>
      <c r="AB294" s="56"/>
      <c r="AC294" s="56">
        <v>0</v>
      </c>
      <c r="AD294" s="69"/>
      <c r="AE294" s="56"/>
      <c r="AF294" s="56">
        <v>0</v>
      </c>
      <c r="AG294" s="69">
        <v>1015.38</v>
      </c>
      <c r="AH294" s="69"/>
      <c r="AI294" s="57">
        <v>1015.38</v>
      </c>
    </row>
    <row r="295" spans="1:35" x14ac:dyDescent="0.15">
      <c r="A295" s="45" t="s">
        <v>6725</v>
      </c>
      <c r="B295" s="46"/>
      <c r="C295" s="69"/>
      <c r="D295" s="56"/>
      <c r="E295" s="56">
        <v>0</v>
      </c>
      <c r="F295" s="69"/>
      <c r="G295" s="56"/>
      <c r="H295" s="56">
        <v>0</v>
      </c>
      <c r="I295" s="69">
        <v>1015.38</v>
      </c>
      <c r="J295" s="56"/>
      <c r="K295" s="56">
        <v>1015.38</v>
      </c>
      <c r="L295" s="69"/>
      <c r="M295" s="56"/>
      <c r="N295" s="56">
        <v>0</v>
      </c>
      <c r="O295" s="69"/>
      <c r="P295" s="56"/>
      <c r="Q295" s="56">
        <v>0</v>
      </c>
      <c r="R295" s="69"/>
      <c r="S295" s="56"/>
      <c r="T295" s="56">
        <v>0</v>
      </c>
      <c r="U295" s="69"/>
      <c r="V295" s="56"/>
      <c r="W295" s="56">
        <v>0</v>
      </c>
      <c r="X295" s="69"/>
      <c r="Y295" s="56"/>
      <c r="Z295" s="56">
        <v>0</v>
      </c>
      <c r="AA295" s="69"/>
      <c r="AB295" s="56"/>
      <c r="AC295" s="56">
        <v>0</v>
      </c>
      <c r="AD295" s="69"/>
      <c r="AE295" s="56"/>
      <c r="AF295" s="56">
        <v>0</v>
      </c>
      <c r="AG295" s="69">
        <v>1015.38</v>
      </c>
      <c r="AH295" s="69"/>
      <c r="AI295" s="57">
        <v>1015.38</v>
      </c>
    </row>
    <row r="296" spans="1:35" x14ac:dyDescent="0.15">
      <c r="A296" s="53">
        <v>43069</v>
      </c>
      <c r="B296" s="45" t="s">
        <v>6733</v>
      </c>
      <c r="C296" s="69"/>
      <c r="D296" s="56"/>
      <c r="E296" s="56">
        <v>0</v>
      </c>
      <c r="F296" s="69"/>
      <c r="G296" s="56"/>
      <c r="H296" s="56">
        <v>0</v>
      </c>
      <c r="I296" s="69">
        <v>4000</v>
      </c>
      <c r="J296" s="56"/>
      <c r="K296" s="56">
        <v>4000</v>
      </c>
      <c r="L296" s="69"/>
      <c r="M296" s="56"/>
      <c r="N296" s="56">
        <v>0</v>
      </c>
      <c r="O296" s="69"/>
      <c r="P296" s="56"/>
      <c r="Q296" s="56">
        <v>0</v>
      </c>
      <c r="R296" s="69"/>
      <c r="S296" s="56"/>
      <c r="T296" s="56">
        <v>0</v>
      </c>
      <c r="U296" s="69"/>
      <c r="V296" s="56"/>
      <c r="W296" s="56">
        <v>0</v>
      </c>
      <c r="X296" s="69"/>
      <c r="Y296" s="56"/>
      <c r="Z296" s="56">
        <v>0</v>
      </c>
      <c r="AA296" s="69"/>
      <c r="AB296" s="56"/>
      <c r="AC296" s="56">
        <v>0</v>
      </c>
      <c r="AD296" s="69"/>
      <c r="AE296" s="56"/>
      <c r="AF296" s="56">
        <v>0</v>
      </c>
      <c r="AG296" s="69">
        <v>4000</v>
      </c>
      <c r="AH296" s="69"/>
      <c r="AI296" s="57">
        <v>4000</v>
      </c>
    </row>
    <row r="297" spans="1:35" x14ac:dyDescent="0.15">
      <c r="A297" s="48"/>
      <c r="B297" s="58" t="s">
        <v>6734</v>
      </c>
      <c r="C297" s="70"/>
      <c r="D297" s="61"/>
      <c r="E297" s="61">
        <v>0</v>
      </c>
      <c r="F297" s="70"/>
      <c r="G297" s="61"/>
      <c r="H297" s="61">
        <v>0</v>
      </c>
      <c r="I297" s="70">
        <v>1590.81</v>
      </c>
      <c r="J297" s="61"/>
      <c r="K297" s="61">
        <v>1590.81</v>
      </c>
      <c r="L297" s="70"/>
      <c r="M297" s="61"/>
      <c r="N297" s="61">
        <v>0</v>
      </c>
      <c r="O297" s="70"/>
      <c r="P297" s="61"/>
      <c r="Q297" s="61">
        <v>0</v>
      </c>
      <c r="R297" s="70"/>
      <c r="S297" s="61"/>
      <c r="T297" s="61">
        <v>0</v>
      </c>
      <c r="U297" s="70"/>
      <c r="V297" s="61"/>
      <c r="W297" s="61">
        <v>0</v>
      </c>
      <c r="X297" s="70"/>
      <c r="Y297" s="61"/>
      <c r="Z297" s="61">
        <v>0</v>
      </c>
      <c r="AA297" s="70"/>
      <c r="AB297" s="61"/>
      <c r="AC297" s="61">
        <v>0</v>
      </c>
      <c r="AD297" s="70"/>
      <c r="AE297" s="61"/>
      <c r="AF297" s="61">
        <v>0</v>
      </c>
      <c r="AG297" s="70">
        <v>1590.81</v>
      </c>
      <c r="AH297" s="70"/>
      <c r="AI297" s="62">
        <v>1590.81</v>
      </c>
    </row>
    <row r="298" spans="1:35" x14ac:dyDescent="0.15">
      <c r="A298" s="45" t="s">
        <v>6745</v>
      </c>
      <c r="B298" s="46"/>
      <c r="C298" s="69"/>
      <c r="D298" s="56"/>
      <c r="E298" s="56">
        <v>0</v>
      </c>
      <c r="F298" s="69"/>
      <c r="G298" s="56"/>
      <c r="H298" s="56">
        <v>0</v>
      </c>
      <c r="I298" s="69">
        <v>5590.8099999999995</v>
      </c>
      <c r="J298" s="56"/>
      <c r="K298" s="56">
        <v>5590.8099999999995</v>
      </c>
      <c r="L298" s="69"/>
      <c r="M298" s="56"/>
      <c r="N298" s="56">
        <v>0</v>
      </c>
      <c r="O298" s="69"/>
      <c r="P298" s="56"/>
      <c r="Q298" s="56">
        <v>0</v>
      </c>
      <c r="R298" s="69"/>
      <c r="S298" s="56"/>
      <c r="T298" s="56">
        <v>0</v>
      </c>
      <c r="U298" s="69"/>
      <c r="V298" s="56"/>
      <c r="W298" s="56">
        <v>0</v>
      </c>
      <c r="X298" s="69"/>
      <c r="Y298" s="56"/>
      <c r="Z298" s="56">
        <v>0</v>
      </c>
      <c r="AA298" s="69"/>
      <c r="AB298" s="56"/>
      <c r="AC298" s="56">
        <v>0</v>
      </c>
      <c r="AD298" s="69"/>
      <c r="AE298" s="56"/>
      <c r="AF298" s="56">
        <v>0</v>
      </c>
      <c r="AG298" s="69">
        <v>5590.8099999999995</v>
      </c>
      <c r="AH298" s="69"/>
      <c r="AI298" s="57">
        <v>5590.8099999999995</v>
      </c>
    </row>
    <row r="299" spans="1:35" x14ac:dyDescent="0.15">
      <c r="A299" s="53">
        <v>43131</v>
      </c>
      <c r="B299" s="45" t="s">
        <v>6772</v>
      </c>
      <c r="C299" s="69"/>
      <c r="D299" s="56"/>
      <c r="E299" s="56">
        <v>0</v>
      </c>
      <c r="F299" s="69"/>
      <c r="G299" s="56"/>
      <c r="H299" s="56">
        <v>0</v>
      </c>
      <c r="I299" s="69">
        <v>4571.25</v>
      </c>
      <c r="J299" s="56"/>
      <c r="K299" s="56">
        <v>4571.25</v>
      </c>
      <c r="L299" s="69">
        <v>690</v>
      </c>
      <c r="M299" s="56"/>
      <c r="N299" s="56">
        <v>690</v>
      </c>
      <c r="O299" s="69"/>
      <c r="P299" s="56"/>
      <c r="Q299" s="56">
        <v>0</v>
      </c>
      <c r="R299" s="69"/>
      <c r="S299" s="56"/>
      <c r="T299" s="56">
        <v>0</v>
      </c>
      <c r="U299" s="69"/>
      <c r="V299" s="56"/>
      <c r="W299" s="56">
        <v>0</v>
      </c>
      <c r="X299" s="69"/>
      <c r="Y299" s="56"/>
      <c r="Z299" s="56">
        <v>0</v>
      </c>
      <c r="AA299" s="69"/>
      <c r="AB299" s="56"/>
      <c r="AC299" s="56">
        <v>0</v>
      </c>
      <c r="AD299" s="69"/>
      <c r="AE299" s="56"/>
      <c r="AF299" s="56">
        <v>0</v>
      </c>
      <c r="AG299" s="69">
        <v>5261.25</v>
      </c>
      <c r="AH299" s="69"/>
      <c r="AI299" s="57">
        <v>5261.25</v>
      </c>
    </row>
    <row r="300" spans="1:35" x14ac:dyDescent="0.15">
      <c r="A300" s="45" t="s">
        <v>6782</v>
      </c>
      <c r="B300" s="46"/>
      <c r="C300" s="69"/>
      <c r="D300" s="56"/>
      <c r="E300" s="56">
        <v>0</v>
      </c>
      <c r="F300" s="69"/>
      <c r="G300" s="56"/>
      <c r="H300" s="56">
        <v>0</v>
      </c>
      <c r="I300" s="69">
        <v>4571.25</v>
      </c>
      <c r="J300" s="56"/>
      <c r="K300" s="56">
        <v>4571.25</v>
      </c>
      <c r="L300" s="69">
        <v>690</v>
      </c>
      <c r="M300" s="56"/>
      <c r="N300" s="56">
        <v>690</v>
      </c>
      <c r="O300" s="69"/>
      <c r="P300" s="56"/>
      <c r="Q300" s="56">
        <v>0</v>
      </c>
      <c r="R300" s="69"/>
      <c r="S300" s="56"/>
      <c r="T300" s="56">
        <v>0</v>
      </c>
      <c r="U300" s="69"/>
      <c r="V300" s="56"/>
      <c r="W300" s="56">
        <v>0</v>
      </c>
      <c r="X300" s="69"/>
      <c r="Y300" s="56"/>
      <c r="Z300" s="56">
        <v>0</v>
      </c>
      <c r="AA300" s="69"/>
      <c r="AB300" s="56"/>
      <c r="AC300" s="56">
        <v>0</v>
      </c>
      <c r="AD300" s="69"/>
      <c r="AE300" s="56"/>
      <c r="AF300" s="56">
        <v>0</v>
      </c>
      <c r="AG300" s="69">
        <v>5261.25</v>
      </c>
      <c r="AH300" s="69"/>
      <c r="AI300" s="57">
        <v>5261.25</v>
      </c>
    </row>
    <row r="301" spans="1:35" x14ac:dyDescent="0.15">
      <c r="A301" s="53">
        <v>43159</v>
      </c>
      <c r="B301" s="45" t="s">
        <v>6791</v>
      </c>
      <c r="C301" s="69"/>
      <c r="D301" s="56"/>
      <c r="E301" s="56">
        <v>0</v>
      </c>
      <c r="F301" s="69"/>
      <c r="G301" s="56"/>
      <c r="H301" s="56">
        <v>0</v>
      </c>
      <c r="I301" s="69">
        <v>3975</v>
      </c>
      <c r="J301" s="56"/>
      <c r="K301" s="56">
        <v>3975</v>
      </c>
      <c r="L301" s="69">
        <v>600</v>
      </c>
      <c r="M301" s="56"/>
      <c r="N301" s="56">
        <v>600</v>
      </c>
      <c r="O301" s="69"/>
      <c r="P301" s="56"/>
      <c r="Q301" s="56">
        <v>0</v>
      </c>
      <c r="R301" s="69"/>
      <c r="S301" s="56"/>
      <c r="T301" s="56">
        <v>0</v>
      </c>
      <c r="U301" s="69"/>
      <c r="V301" s="56"/>
      <c r="W301" s="56">
        <v>0</v>
      </c>
      <c r="X301" s="69"/>
      <c r="Y301" s="56"/>
      <c r="Z301" s="56">
        <v>0</v>
      </c>
      <c r="AA301" s="69"/>
      <c r="AB301" s="56"/>
      <c r="AC301" s="56">
        <v>0</v>
      </c>
      <c r="AD301" s="69"/>
      <c r="AE301" s="56"/>
      <c r="AF301" s="56">
        <v>0</v>
      </c>
      <c r="AG301" s="69">
        <v>4575</v>
      </c>
      <c r="AH301" s="69"/>
      <c r="AI301" s="57">
        <v>4575</v>
      </c>
    </row>
    <row r="302" spans="1:35" x14ac:dyDescent="0.15">
      <c r="A302" s="45" t="s">
        <v>6802</v>
      </c>
      <c r="B302" s="46"/>
      <c r="C302" s="69"/>
      <c r="D302" s="56"/>
      <c r="E302" s="56">
        <v>0</v>
      </c>
      <c r="F302" s="69"/>
      <c r="G302" s="56"/>
      <c r="H302" s="56">
        <v>0</v>
      </c>
      <c r="I302" s="69">
        <v>3975</v>
      </c>
      <c r="J302" s="56"/>
      <c r="K302" s="56">
        <v>3975</v>
      </c>
      <c r="L302" s="69">
        <v>600</v>
      </c>
      <c r="M302" s="56"/>
      <c r="N302" s="56">
        <v>600</v>
      </c>
      <c r="O302" s="69"/>
      <c r="P302" s="56"/>
      <c r="Q302" s="56">
        <v>0</v>
      </c>
      <c r="R302" s="69"/>
      <c r="S302" s="56"/>
      <c r="T302" s="56">
        <v>0</v>
      </c>
      <c r="U302" s="69"/>
      <c r="V302" s="56"/>
      <c r="W302" s="56">
        <v>0</v>
      </c>
      <c r="X302" s="69"/>
      <c r="Y302" s="56"/>
      <c r="Z302" s="56">
        <v>0</v>
      </c>
      <c r="AA302" s="69"/>
      <c r="AB302" s="56"/>
      <c r="AC302" s="56">
        <v>0</v>
      </c>
      <c r="AD302" s="69"/>
      <c r="AE302" s="56"/>
      <c r="AF302" s="56">
        <v>0</v>
      </c>
      <c r="AG302" s="69">
        <v>4575</v>
      </c>
      <c r="AH302" s="69"/>
      <c r="AI302" s="57">
        <v>4575</v>
      </c>
    </row>
    <row r="303" spans="1:35" x14ac:dyDescent="0.15">
      <c r="A303" s="63" t="s">
        <v>6455</v>
      </c>
      <c r="B303" s="64"/>
      <c r="C303" s="71">
        <v>6997.9</v>
      </c>
      <c r="D303" s="67">
        <v>4000</v>
      </c>
      <c r="E303" s="67">
        <v>2997.8999999999996</v>
      </c>
      <c r="F303" s="71"/>
      <c r="G303" s="67">
        <v>10158.75</v>
      </c>
      <c r="H303" s="67">
        <v>-10158.75</v>
      </c>
      <c r="I303" s="71">
        <v>19721.669999999998</v>
      </c>
      <c r="J303" s="67"/>
      <c r="K303" s="67">
        <v>19721.669999999998</v>
      </c>
      <c r="L303" s="71">
        <v>1290</v>
      </c>
      <c r="M303" s="67"/>
      <c r="N303" s="67">
        <v>1290</v>
      </c>
      <c r="O303" s="71">
        <v>2779.62</v>
      </c>
      <c r="P303" s="67"/>
      <c r="Q303" s="67">
        <v>2779.62</v>
      </c>
      <c r="R303" s="71">
        <v>1734.63</v>
      </c>
      <c r="S303" s="67"/>
      <c r="T303" s="67">
        <v>1734.63</v>
      </c>
      <c r="U303" s="71">
        <v>513.67999999999995</v>
      </c>
      <c r="V303" s="67">
        <v>236.76</v>
      </c>
      <c r="W303" s="67">
        <v>276.91999999999996</v>
      </c>
      <c r="X303" s="71">
        <v>322.5</v>
      </c>
      <c r="Y303" s="67"/>
      <c r="Z303" s="67">
        <v>322.5</v>
      </c>
      <c r="AA303" s="71"/>
      <c r="AB303" s="67">
        <v>8590.39</v>
      </c>
      <c r="AC303" s="67">
        <v>-8590.39</v>
      </c>
      <c r="AD303" s="71"/>
      <c r="AE303" s="67">
        <v>10374.099999999999</v>
      </c>
      <c r="AF303" s="67">
        <v>-10374.099999999999</v>
      </c>
      <c r="AG303" s="71">
        <v>33360</v>
      </c>
      <c r="AH303" s="71">
        <v>33359.999999999993</v>
      </c>
      <c r="AI303" s="68">
        <v>0</v>
      </c>
    </row>
    <row r="307" spans="2:6" ht="11.25" x14ac:dyDescent="0.15">
      <c r="B307" s="72" t="s">
        <v>6831</v>
      </c>
      <c r="D307" s="73" t="s">
        <v>6832</v>
      </c>
    </row>
    <row r="308" spans="2:6" ht="11.25" x14ac:dyDescent="0.2">
      <c r="B308" s="73" t="s">
        <v>6833</v>
      </c>
      <c r="C308" s="74">
        <v>29805.79</v>
      </c>
      <c r="D308" s="75" t="s">
        <v>6834</v>
      </c>
    </row>
    <row r="309" spans="2:6" ht="12" x14ac:dyDescent="0.2">
      <c r="B309" s="72" t="s">
        <v>6835</v>
      </c>
      <c r="D309" s="74"/>
    </row>
    <row r="310" spans="2:6" ht="11.25" x14ac:dyDescent="0.2">
      <c r="B310" s="73" t="s">
        <v>6836</v>
      </c>
      <c r="C310" s="74">
        <v>27575.83</v>
      </c>
      <c r="D310" s="74">
        <v>-10158.75</v>
      </c>
    </row>
    <row r="311" spans="2:6" ht="11.25" x14ac:dyDescent="0.2">
      <c r="B311" s="76" t="s">
        <v>6803</v>
      </c>
      <c r="D311" s="74">
        <v>2997.9</v>
      </c>
    </row>
    <row r="312" spans="2:6" ht="11.25" x14ac:dyDescent="0.2">
      <c r="B312" s="77" t="s">
        <v>6549</v>
      </c>
      <c r="C312" s="78"/>
      <c r="D312" s="79">
        <v>19721.669999999998</v>
      </c>
      <c r="E312" s="80">
        <f>(D312+D313)/(C308+C310)</f>
        <v>0.36617422094391894</v>
      </c>
      <c r="F312" s="43" t="s">
        <v>6837</v>
      </c>
    </row>
    <row r="313" spans="2:6" ht="11.25" x14ac:dyDescent="0.2">
      <c r="B313" s="81" t="s">
        <v>6838</v>
      </c>
      <c r="C313" s="78"/>
      <c r="D313" s="79">
        <v>1290</v>
      </c>
      <c r="E313" s="78"/>
    </row>
    <row r="314" spans="2:6" ht="11.25" x14ac:dyDescent="0.2">
      <c r="B314" s="73" t="s">
        <v>6839</v>
      </c>
      <c r="D314" s="74">
        <v>2779.62</v>
      </c>
    </row>
    <row r="315" spans="2:6" ht="11.25" x14ac:dyDescent="0.2">
      <c r="B315" s="73" t="s">
        <v>6840</v>
      </c>
      <c r="D315" s="74">
        <v>1734.63</v>
      </c>
    </row>
    <row r="316" spans="2:6" ht="11.25" x14ac:dyDescent="0.2">
      <c r="B316" s="73" t="s">
        <v>6807</v>
      </c>
      <c r="D316" s="74">
        <v>276.92</v>
      </c>
    </row>
    <row r="317" spans="2:6" ht="11.25" x14ac:dyDescent="0.2">
      <c r="B317" s="82" t="s">
        <v>6841</v>
      </c>
      <c r="D317" s="74">
        <v>322.5</v>
      </c>
    </row>
    <row r="318" spans="2:6" ht="11.25" x14ac:dyDescent="0.2">
      <c r="B318" s="83" t="s">
        <v>6809</v>
      </c>
      <c r="D318" s="74">
        <v>-8590.39</v>
      </c>
    </row>
    <row r="319" spans="2:6" ht="11.25" x14ac:dyDescent="0.2">
      <c r="B319" s="73" t="s">
        <v>6810</v>
      </c>
      <c r="C319" s="84"/>
      <c r="D319" s="85">
        <v>-10374.1</v>
      </c>
    </row>
    <row r="320" spans="2:6" x14ac:dyDescent="0.15">
      <c r="B320" s="73" t="s">
        <v>6842</v>
      </c>
      <c r="C320" s="86">
        <f>C308+C310</f>
        <v>57381.62</v>
      </c>
    </row>
    <row r="321" spans="2:4" x14ac:dyDescent="0.15">
      <c r="D321" s="86"/>
    </row>
    <row r="322" spans="2:4" ht="11.25" x14ac:dyDescent="0.2">
      <c r="B322" s="43" t="s">
        <v>6496</v>
      </c>
      <c r="C322" s="74">
        <v>56437.5</v>
      </c>
    </row>
    <row r="324" spans="2:4" x14ac:dyDescent="0.15">
      <c r="B324" s="43" t="s">
        <v>6497</v>
      </c>
      <c r="C324" s="86">
        <f>+C320-C322</f>
        <v>944.12000000000262</v>
      </c>
    </row>
    <row r="329" spans="2:4" ht="12.75" x14ac:dyDescent="0.2">
      <c r="B329" s="24" t="s">
        <v>6843</v>
      </c>
    </row>
  </sheetData>
  <pageMargins left="0.7" right="0.7" top="0.75" bottom="0.75" header="0.3" footer="0.3"/>
  <pageSetup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8462-3552-410C-8B7F-5354EB99019B}">
  <dimension ref="A1:U4917"/>
  <sheetViews>
    <sheetView zoomScale="115" zoomScaleNormal="115" workbookViewId="0">
      <selection activeCell="E312" sqref="E312"/>
    </sheetView>
  </sheetViews>
  <sheetFormatPr defaultRowHeight="10.5" x14ac:dyDescent="0.15"/>
  <cols>
    <col min="1" max="1" width="9.6640625" style="101" customWidth="1"/>
    <col min="2" max="2" width="19.33203125" style="43" customWidth="1"/>
    <col min="3" max="3" width="11.33203125" style="101" customWidth="1"/>
    <col min="4" max="4" width="9.6640625" style="43" customWidth="1"/>
    <col min="5" max="5" width="16.1640625" style="101" customWidth="1"/>
    <col min="6" max="6" width="15.1640625" style="105" customWidth="1"/>
    <col min="7" max="7" width="15.33203125" style="101" customWidth="1"/>
    <col min="8" max="8" width="15.33203125" style="43" customWidth="1"/>
    <col min="9" max="9" width="69" style="101" customWidth="1"/>
    <col min="10" max="10" width="16.1640625" style="43" customWidth="1"/>
    <col min="11" max="11" width="12.1640625" style="102" customWidth="1"/>
    <col min="12" max="12" width="12.1640625" style="43" customWidth="1"/>
    <col min="13" max="13" width="9.33203125" style="94" customWidth="1"/>
    <col min="14" max="14" width="9.33203125" style="43" customWidth="1"/>
    <col min="15" max="15" width="9.33203125" style="94" customWidth="1"/>
    <col min="16" max="16" width="9.33203125" style="43" customWidth="1"/>
    <col min="17" max="17" width="9.33203125" style="101" customWidth="1"/>
    <col min="18" max="18" width="9.33203125" style="43" customWidth="1"/>
    <col min="19" max="19" width="9.33203125" style="101" customWidth="1"/>
    <col min="20" max="20" width="9.33203125" style="43" customWidth="1"/>
    <col min="21" max="21" width="9.33203125" style="102" customWidth="1"/>
    <col min="22" max="22" width="9.33203125" style="43" customWidth="1"/>
    <col min="23" max="16384" width="9.33203125" style="43"/>
  </cols>
  <sheetData>
    <row r="1" spans="1:12" ht="38.25" customHeight="1" x14ac:dyDescent="0.35">
      <c r="A1" s="89" t="s">
        <v>6546</v>
      </c>
      <c r="B1" s="89" t="s">
        <v>4</v>
      </c>
      <c r="C1" s="89" t="s">
        <v>7073</v>
      </c>
      <c r="D1" s="89" t="s">
        <v>7074</v>
      </c>
      <c r="E1" s="89" t="s">
        <v>7075</v>
      </c>
      <c r="F1" s="90" t="s">
        <v>6560</v>
      </c>
      <c r="G1" s="91" t="s">
        <v>6</v>
      </c>
      <c r="H1" s="91" t="s">
        <v>7</v>
      </c>
      <c r="I1" s="89" t="s">
        <v>6561</v>
      </c>
      <c r="J1" s="89" t="s">
        <v>7076</v>
      </c>
      <c r="K1" s="92" t="s">
        <v>7077</v>
      </c>
      <c r="L1" s="93"/>
    </row>
    <row r="2" spans="1:12" ht="25.5" customHeight="1" x14ac:dyDescent="0.15">
      <c r="A2" s="95" t="s">
        <v>7078</v>
      </c>
      <c r="B2" s="95"/>
      <c r="C2" s="95" t="s">
        <v>7079</v>
      </c>
      <c r="D2" s="95" t="s">
        <v>7080</v>
      </c>
      <c r="E2" s="95" t="s">
        <v>7081</v>
      </c>
      <c r="F2" s="96" t="s">
        <v>6817</v>
      </c>
      <c r="G2" s="97">
        <v>551.96</v>
      </c>
      <c r="H2" s="97"/>
      <c r="I2" s="95" t="s">
        <v>7082</v>
      </c>
      <c r="J2" s="95" t="s">
        <v>7083</v>
      </c>
      <c r="K2" s="96" t="s">
        <v>7084</v>
      </c>
      <c r="L2" s="98"/>
    </row>
    <row r="3" spans="1:12" ht="25.5" customHeight="1" x14ac:dyDescent="0.15">
      <c r="A3" s="95" t="s">
        <v>7085</v>
      </c>
      <c r="B3" s="95"/>
      <c r="C3" s="95" t="s">
        <v>7079</v>
      </c>
      <c r="D3" s="95" t="s">
        <v>7080</v>
      </c>
      <c r="E3" s="95" t="s">
        <v>7081</v>
      </c>
      <c r="F3" s="96" t="s">
        <v>6817</v>
      </c>
      <c r="G3" s="97">
        <v>1140.71</v>
      </c>
      <c r="H3" s="97"/>
      <c r="I3" s="95" t="s">
        <v>7082</v>
      </c>
      <c r="J3" s="95" t="s">
        <v>7083</v>
      </c>
      <c r="K3" s="96" t="s">
        <v>7084</v>
      </c>
      <c r="L3" s="98"/>
    </row>
    <row r="4" spans="1:12" ht="25.5" customHeight="1" x14ac:dyDescent="0.15">
      <c r="A4" s="95" t="s">
        <v>7086</v>
      </c>
      <c r="B4" s="95"/>
      <c r="C4" s="95" t="s">
        <v>7079</v>
      </c>
      <c r="D4" s="95" t="s">
        <v>7080</v>
      </c>
      <c r="E4" s="95" t="s">
        <v>7081</v>
      </c>
      <c r="F4" s="96" t="s">
        <v>6817</v>
      </c>
      <c r="G4" s="97">
        <v>1398.29</v>
      </c>
      <c r="H4" s="97"/>
      <c r="I4" s="95" t="s">
        <v>7082</v>
      </c>
      <c r="J4" s="95" t="s">
        <v>7083</v>
      </c>
      <c r="K4" s="96" t="s">
        <v>7084</v>
      </c>
      <c r="L4" s="98"/>
    </row>
    <row r="5" spans="1:12" ht="25.5" customHeight="1" x14ac:dyDescent="0.15">
      <c r="A5" s="95" t="s">
        <v>6810</v>
      </c>
      <c r="B5" s="95"/>
      <c r="C5" s="95" t="s">
        <v>7079</v>
      </c>
      <c r="D5" s="95" t="s">
        <v>7080</v>
      </c>
      <c r="E5" s="95" t="s">
        <v>7081</v>
      </c>
      <c r="F5" s="96" t="s">
        <v>6817</v>
      </c>
      <c r="G5" s="97"/>
      <c r="H5" s="97">
        <v>4231.67</v>
      </c>
      <c r="I5" s="95" t="s">
        <v>7082</v>
      </c>
      <c r="J5" s="95" t="s">
        <v>7083</v>
      </c>
      <c r="K5" s="96" t="s">
        <v>7084</v>
      </c>
      <c r="L5" s="98"/>
    </row>
    <row r="6" spans="1:12" ht="25.5" customHeight="1" x14ac:dyDescent="0.15">
      <c r="A6" s="95" t="s">
        <v>7087</v>
      </c>
      <c r="B6" s="95"/>
      <c r="C6" s="95" t="s">
        <v>7079</v>
      </c>
      <c r="D6" s="95" t="s">
        <v>7080</v>
      </c>
      <c r="E6" s="95" t="s">
        <v>7081</v>
      </c>
      <c r="F6" s="96" t="s">
        <v>6817</v>
      </c>
      <c r="G6" s="97">
        <v>1140.71</v>
      </c>
      <c r="H6" s="97"/>
      <c r="I6" s="95" t="s">
        <v>7082</v>
      </c>
      <c r="J6" s="95" t="s">
        <v>7083</v>
      </c>
      <c r="K6" s="96" t="s">
        <v>7084</v>
      </c>
      <c r="L6" s="98"/>
    </row>
    <row r="7" spans="1:12" ht="25.5" customHeight="1" x14ac:dyDescent="0.15">
      <c r="A7" s="95" t="s">
        <v>7078</v>
      </c>
      <c r="B7" s="95"/>
      <c r="C7" s="95" t="s">
        <v>7088</v>
      </c>
      <c r="D7" s="95" t="s">
        <v>7080</v>
      </c>
      <c r="E7" s="95" t="s">
        <v>7081</v>
      </c>
      <c r="F7" s="96" t="s">
        <v>6817</v>
      </c>
      <c r="G7" s="97">
        <v>218.9</v>
      </c>
      <c r="H7" s="97"/>
      <c r="I7" s="95" t="s">
        <v>7089</v>
      </c>
      <c r="J7" s="95" t="s">
        <v>7083</v>
      </c>
      <c r="K7" s="96" t="s">
        <v>7084</v>
      </c>
      <c r="L7" s="98"/>
    </row>
    <row r="8" spans="1:12" ht="25.5" customHeight="1" x14ac:dyDescent="0.15">
      <c r="A8" s="95" t="s">
        <v>7085</v>
      </c>
      <c r="B8" s="95"/>
      <c r="C8" s="95" t="s">
        <v>7088</v>
      </c>
      <c r="D8" s="95" t="s">
        <v>7080</v>
      </c>
      <c r="E8" s="95" t="s">
        <v>7081</v>
      </c>
      <c r="F8" s="96" t="s">
        <v>6817</v>
      </c>
      <c r="G8" s="97">
        <v>410.46</v>
      </c>
      <c r="H8" s="97"/>
      <c r="I8" s="95" t="s">
        <v>7089</v>
      </c>
      <c r="J8" s="95" t="s">
        <v>7083</v>
      </c>
      <c r="K8" s="96" t="s">
        <v>7084</v>
      </c>
      <c r="L8" s="98"/>
    </row>
    <row r="9" spans="1:12" ht="25.5" customHeight="1" x14ac:dyDescent="0.15">
      <c r="A9" s="95" t="s">
        <v>7086</v>
      </c>
      <c r="B9" s="95"/>
      <c r="C9" s="95" t="s">
        <v>7088</v>
      </c>
      <c r="D9" s="95" t="s">
        <v>7080</v>
      </c>
      <c r="E9" s="95" t="s">
        <v>7081</v>
      </c>
      <c r="F9" s="96" t="s">
        <v>6817</v>
      </c>
      <c r="G9" s="97">
        <v>218.91</v>
      </c>
      <c r="H9" s="97"/>
      <c r="I9" s="95" t="s">
        <v>7089</v>
      </c>
      <c r="J9" s="95" t="s">
        <v>7083</v>
      </c>
      <c r="K9" s="96" t="s">
        <v>7084</v>
      </c>
      <c r="L9" s="98"/>
    </row>
    <row r="10" spans="1:12" ht="25.5" customHeight="1" x14ac:dyDescent="0.15">
      <c r="A10" s="95" t="s">
        <v>6810</v>
      </c>
      <c r="B10" s="95"/>
      <c r="C10" s="95" t="s">
        <v>7088</v>
      </c>
      <c r="D10" s="95" t="s">
        <v>7080</v>
      </c>
      <c r="E10" s="95" t="s">
        <v>7081</v>
      </c>
      <c r="F10" s="96" t="s">
        <v>6817</v>
      </c>
      <c r="G10" s="97"/>
      <c r="H10" s="97">
        <v>1067.18</v>
      </c>
      <c r="I10" s="95" t="s">
        <v>7089</v>
      </c>
      <c r="J10" s="95" t="s">
        <v>7083</v>
      </c>
      <c r="K10" s="96" t="s">
        <v>7084</v>
      </c>
      <c r="L10" s="98"/>
    </row>
    <row r="11" spans="1:12" ht="25.5" customHeight="1" x14ac:dyDescent="0.15">
      <c r="A11" s="95" t="s">
        <v>7087</v>
      </c>
      <c r="B11" s="95"/>
      <c r="C11" s="95" t="s">
        <v>7088</v>
      </c>
      <c r="D11" s="95" t="s">
        <v>7080</v>
      </c>
      <c r="E11" s="95" t="s">
        <v>7081</v>
      </c>
      <c r="F11" s="96" t="s">
        <v>6817</v>
      </c>
      <c r="G11" s="97">
        <v>218.9</v>
      </c>
      <c r="H11" s="97"/>
      <c r="I11" s="95" t="s">
        <v>7089</v>
      </c>
      <c r="J11" s="95" t="s">
        <v>7083</v>
      </c>
      <c r="K11" s="96" t="s">
        <v>7084</v>
      </c>
      <c r="L11" s="98"/>
    </row>
    <row r="12" spans="1:12" ht="25.5" customHeight="1" x14ac:dyDescent="0.15">
      <c r="A12" s="95" t="s">
        <v>7078</v>
      </c>
      <c r="B12" s="95"/>
      <c r="C12" s="95" t="s">
        <v>7090</v>
      </c>
      <c r="D12" s="95" t="s">
        <v>7080</v>
      </c>
      <c r="E12" s="95" t="s">
        <v>7081</v>
      </c>
      <c r="F12" s="96" t="s">
        <v>6817</v>
      </c>
      <c r="G12" s="97">
        <v>277.8</v>
      </c>
      <c r="H12" s="97"/>
      <c r="I12" s="95" t="s">
        <v>7091</v>
      </c>
      <c r="J12" s="95" t="s">
        <v>7083</v>
      </c>
      <c r="K12" s="96" t="s">
        <v>7084</v>
      </c>
      <c r="L12" s="98"/>
    </row>
    <row r="13" spans="1:12" ht="25.5" customHeight="1" x14ac:dyDescent="0.15">
      <c r="A13" s="95" t="s">
        <v>7085</v>
      </c>
      <c r="B13" s="95"/>
      <c r="C13" s="95" t="s">
        <v>7090</v>
      </c>
      <c r="D13" s="95" t="s">
        <v>7080</v>
      </c>
      <c r="E13" s="95" t="s">
        <v>7081</v>
      </c>
      <c r="F13" s="96" t="s">
        <v>6817</v>
      </c>
      <c r="G13" s="97">
        <v>1740.88</v>
      </c>
      <c r="H13" s="97"/>
      <c r="I13" s="95" t="s">
        <v>7091</v>
      </c>
      <c r="J13" s="95" t="s">
        <v>7083</v>
      </c>
      <c r="K13" s="96" t="s">
        <v>7084</v>
      </c>
      <c r="L13" s="98"/>
    </row>
    <row r="14" spans="1:12" ht="25.5" customHeight="1" x14ac:dyDescent="0.15">
      <c r="A14" s="95" t="s">
        <v>7086</v>
      </c>
      <c r="B14" s="95"/>
      <c r="C14" s="95" t="s">
        <v>7090</v>
      </c>
      <c r="D14" s="95" t="s">
        <v>7080</v>
      </c>
      <c r="E14" s="95" t="s">
        <v>7081</v>
      </c>
      <c r="F14" s="96" t="s">
        <v>6817</v>
      </c>
      <c r="G14" s="97">
        <v>277.8</v>
      </c>
      <c r="H14" s="97"/>
      <c r="I14" s="95" t="s">
        <v>7091</v>
      </c>
      <c r="J14" s="95" t="s">
        <v>7083</v>
      </c>
      <c r="K14" s="96" t="s">
        <v>7084</v>
      </c>
      <c r="L14" s="98"/>
    </row>
    <row r="15" spans="1:12" ht="25.5" customHeight="1" x14ac:dyDescent="0.15">
      <c r="A15" s="95" t="s">
        <v>6810</v>
      </c>
      <c r="B15" s="95"/>
      <c r="C15" s="95" t="s">
        <v>7090</v>
      </c>
      <c r="D15" s="95" t="s">
        <v>7080</v>
      </c>
      <c r="E15" s="95" t="s">
        <v>7081</v>
      </c>
      <c r="F15" s="96" t="s">
        <v>6817</v>
      </c>
      <c r="G15" s="97"/>
      <c r="H15" s="97">
        <v>2574.2800000000002</v>
      </c>
      <c r="I15" s="95" t="s">
        <v>7091</v>
      </c>
      <c r="J15" s="95" t="s">
        <v>7083</v>
      </c>
      <c r="K15" s="96" t="s">
        <v>7084</v>
      </c>
      <c r="L15" s="98"/>
    </row>
    <row r="16" spans="1:12" ht="25.5" customHeight="1" x14ac:dyDescent="0.15">
      <c r="A16" s="95" t="s">
        <v>7087</v>
      </c>
      <c r="B16" s="95"/>
      <c r="C16" s="95" t="s">
        <v>7090</v>
      </c>
      <c r="D16" s="95" t="s">
        <v>7080</v>
      </c>
      <c r="E16" s="95" t="s">
        <v>7081</v>
      </c>
      <c r="F16" s="96" t="s">
        <v>6817</v>
      </c>
      <c r="G16" s="97">
        <v>277.8</v>
      </c>
      <c r="H16" s="97"/>
      <c r="I16" s="95" t="s">
        <v>7091</v>
      </c>
      <c r="J16" s="95" t="s">
        <v>7083</v>
      </c>
      <c r="K16" s="96" t="s">
        <v>7084</v>
      </c>
      <c r="L16" s="98"/>
    </row>
    <row r="17" spans="1:12" ht="25.5" customHeight="1" x14ac:dyDescent="0.15">
      <c r="A17" s="95" t="s">
        <v>7092</v>
      </c>
      <c r="B17" s="95"/>
      <c r="C17" s="95" t="s">
        <v>7093</v>
      </c>
      <c r="D17" s="95" t="s">
        <v>7080</v>
      </c>
      <c r="E17" s="95" t="s">
        <v>7081</v>
      </c>
      <c r="F17" s="96" t="s">
        <v>6817</v>
      </c>
      <c r="G17" s="97">
        <v>600.77</v>
      </c>
      <c r="H17" s="97"/>
      <c r="I17" s="95" t="s">
        <v>7094</v>
      </c>
      <c r="J17" s="95" t="s">
        <v>7083</v>
      </c>
      <c r="K17" s="96" t="s">
        <v>7084</v>
      </c>
      <c r="L17" s="98"/>
    </row>
    <row r="18" spans="1:12" ht="25.5" customHeight="1" x14ac:dyDescent="0.15">
      <c r="A18" s="95" t="s">
        <v>7095</v>
      </c>
      <c r="B18" s="95"/>
      <c r="C18" s="95" t="s">
        <v>7093</v>
      </c>
      <c r="D18" s="95" t="s">
        <v>7080</v>
      </c>
      <c r="E18" s="95" t="s">
        <v>7081</v>
      </c>
      <c r="F18" s="96" t="s">
        <v>6817</v>
      </c>
      <c r="G18" s="97">
        <v>2403.08</v>
      </c>
      <c r="H18" s="97"/>
      <c r="I18" s="95" t="s">
        <v>7094</v>
      </c>
      <c r="J18" s="95" t="s">
        <v>7083</v>
      </c>
      <c r="K18" s="96" t="s">
        <v>7084</v>
      </c>
      <c r="L18" s="98"/>
    </row>
    <row r="19" spans="1:12" ht="11.25" x14ac:dyDescent="0.15">
      <c r="A19" s="95" t="s">
        <v>6810</v>
      </c>
      <c r="B19" s="95"/>
      <c r="C19" s="95" t="s">
        <v>7093</v>
      </c>
      <c r="D19" s="95" t="s">
        <v>7080</v>
      </c>
      <c r="E19" s="95" t="s">
        <v>7081</v>
      </c>
      <c r="F19" s="96" t="s">
        <v>6817</v>
      </c>
      <c r="G19" s="97"/>
      <c r="H19" s="97">
        <v>3003.85</v>
      </c>
      <c r="I19" s="95" t="s">
        <v>7094</v>
      </c>
      <c r="J19" s="95" t="s">
        <v>7083</v>
      </c>
      <c r="K19" s="96" t="s">
        <v>7084</v>
      </c>
    </row>
    <row r="20" spans="1:12" ht="25.5" customHeight="1" x14ac:dyDescent="0.15">
      <c r="A20" s="95" t="s">
        <v>7078</v>
      </c>
      <c r="B20" s="95"/>
      <c r="C20" s="95" t="s">
        <v>7096</v>
      </c>
      <c r="D20" s="95" t="s">
        <v>7080</v>
      </c>
      <c r="E20" s="95" t="s">
        <v>7081</v>
      </c>
      <c r="F20" s="96" t="s">
        <v>6817</v>
      </c>
      <c r="G20" s="97">
        <v>2104.0700000000002</v>
      </c>
      <c r="H20" s="97"/>
      <c r="I20" s="95" t="s">
        <v>7097</v>
      </c>
      <c r="J20" s="95" t="s">
        <v>7083</v>
      </c>
      <c r="K20" s="96" t="s">
        <v>7084</v>
      </c>
      <c r="L20" s="98"/>
    </row>
    <row r="21" spans="1:12" ht="25.5" customHeight="1" x14ac:dyDescent="0.15">
      <c r="A21" s="95" t="s">
        <v>7095</v>
      </c>
      <c r="B21" s="95"/>
      <c r="C21" s="95" t="s">
        <v>7096</v>
      </c>
      <c r="D21" s="95" t="s">
        <v>7080</v>
      </c>
      <c r="E21" s="95" t="s">
        <v>7081</v>
      </c>
      <c r="F21" s="96" t="s">
        <v>6817</v>
      </c>
      <c r="G21" s="97">
        <v>1324.33</v>
      </c>
      <c r="H21" s="97"/>
      <c r="I21" s="95" t="s">
        <v>7097</v>
      </c>
      <c r="J21" s="95" t="s">
        <v>7083</v>
      </c>
      <c r="K21" s="96" t="s">
        <v>7084</v>
      </c>
      <c r="L21" s="98"/>
    </row>
    <row r="22" spans="1:12" ht="25.5" customHeight="1" x14ac:dyDescent="0.15">
      <c r="A22" s="95" t="s">
        <v>7098</v>
      </c>
      <c r="B22" s="95"/>
      <c r="C22" s="95" t="s">
        <v>7096</v>
      </c>
      <c r="D22" s="95" t="s">
        <v>7080</v>
      </c>
      <c r="E22" s="95" t="s">
        <v>7081</v>
      </c>
      <c r="F22" s="96" t="s">
        <v>6817</v>
      </c>
      <c r="G22" s="97">
        <v>191.84</v>
      </c>
      <c r="H22" s="97"/>
      <c r="I22" s="95" t="s">
        <v>7097</v>
      </c>
      <c r="J22" s="95" t="s">
        <v>7083</v>
      </c>
      <c r="K22" s="96" t="s">
        <v>7084</v>
      </c>
      <c r="L22" s="98"/>
    </row>
    <row r="23" spans="1:12" ht="25.5" customHeight="1" x14ac:dyDescent="0.15">
      <c r="A23" s="95" t="s">
        <v>7086</v>
      </c>
      <c r="B23" s="95"/>
      <c r="C23" s="95" t="s">
        <v>7096</v>
      </c>
      <c r="D23" s="95" t="s">
        <v>7080</v>
      </c>
      <c r="E23" s="95" t="s">
        <v>7081</v>
      </c>
      <c r="F23" s="96" t="s">
        <v>6817</v>
      </c>
      <c r="G23" s="97">
        <v>191.84</v>
      </c>
      <c r="H23" s="97"/>
      <c r="I23" s="95" t="s">
        <v>7097</v>
      </c>
      <c r="J23" s="95" t="s">
        <v>7083</v>
      </c>
      <c r="K23" s="96" t="s">
        <v>7084</v>
      </c>
      <c r="L23" s="98"/>
    </row>
    <row r="24" spans="1:12" ht="25.5" customHeight="1" x14ac:dyDescent="0.15">
      <c r="A24" s="95" t="s">
        <v>6810</v>
      </c>
      <c r="B24" s="95"/>
      <c r="C24" s="95" t="s">
        <v>7096</v>
      </c>
      <c r="D24" s="95" t="s">
        <v>7080</v>
      </c>
      <c r="E24" s="95" t="s">
        <v>7081</v>
      </c>
      <c r="F24" s="96" t="s">
        <v>6817</v>
      </c>
      <c r="G24" s="97"/>
      <c r="H24" s="97">
        <v>3812.08</v>
      </c>
      <c r="I24" s="95" t="s">
        <v>7097</v>
      </c>
      <c r="J24" s="95" t="s">
        <v>7083</v>
      </c>
      <c r="K24" s="96" t="s">
        <v>7084</v>
      </c>
      <c r="L24" s="98"/>
    </row>
    <row r="25" spans="1:12" ht="25.5" customHeight="1" x14ac:dyDescent="0.15">
      <c r="A25" s="95" t="s">
        <v>7086</v>
      </c>
      <c r="B25" s="95"/>
      <c r="C25" s="95" t="s">
        <v>7099</v>
      </c>
      <c r="D25" s="95" t="s">
        <v>7080</v>
      </c>
      <c r="E25" s="95" t="s">
        <v>7081</v>
      </c>
      <c r="F25" s="96" t="s">
        <v>6817</v>
      </c>
      <c r="G25" s="97">
        <v>247.64</v>
      </c>
      <c r="H25" s="97"/>
      <c r="I25" s="95" t="s">
        <v>7100</v>
      </c>
      <c r="J25" s="95" t="s">
        <v>7083</v>
      </c>
      <c r="K25" s="96" t="s">
        <v>7084</v>
      </c>
      <c r="L25" s="98"/>
    </row>
    <row r="26" spans="1:12" ht="25.5" customHeight="1" x14ac:dyDescent="0.15">
      <c r="A26" s="95" t="s">
        <v>6810</v>
      </c>
      <c r="B26" s="95"/>
      <c r="C26" s="95" t="s">
        <v>7099</v>
      </c>
      <c r="D26" s="95" t="s">
        <v>7080</v>
      </c>
      <c r="E26" s="95" t="s">
        <v>7081</v>
      </c>
      <c r="F26" s="96" t="s">
        <v>6817</v>
      </c>
      <c r="G26" s="97"/>
      <c r="H26" s="97">
        <v>247.64</v>
      </c>
      <c r="I26" s="95" t="s">
        <v>7100</v>
      </c>
      <c r="J26" s="95" t="s">
        <v>7083</v>
      </c>
      <c r="K26" s="96" t="s">
        <v>7084</v>
      </c>
      <c r="L26" s="98"/>
    </row>
    <row r="27" spans="1:12" ht="25.5" customHeight="1" x14ac:dyDescent="0.15">
      <c r="A27" s="95" t="s">
        <v>7087</v>
      </c>
      <c r="B27" s="95"/>
      <c r="C27" s="95" t="s">
        <v>7101</v>
      </c>
      <c r="D27" s="95" t="s">
        <v>7080</v>
      </c>
      <c r="E27" s="95" t="s">
        <v>7081</v>
      </c>
      <c r="F27" s="96" t="s">
        <v>7102</v>
      </c>
      <c r="G27" s="97">
        <v>1077.79</v>
      </c>
      <c r="H27" s="97"/>
      <c r="I27" s="95" t="s">
        <v>7103</v>
      </c>
      <c r="J27" s="95" t="s">
        <v>7104</v>
      </c>
      <c r="K27" s="96" t="s">
        <v>7084</v>
      </c>
      <c r="L27" s="98"/>
    </row>
    <row r="28" spans="1:12" ht="25.5" customHeight="1" x14ac:dyDescent="0.15">
      <c r="A28" s="95" t="s">
        <v>6810</v>
      </c>
      <c r="B28" s="95"/>
      <c r="C28" s="95" t="s">
        <v>7101</v>
      </c>
      <c r="D28" s="95" t="s">
        <v>7080</v>
      </c>
      <c r="E28" s="95" t="s">
        <v>7081</v>
      </c>
      <c r="F28" s="96" t="s">
        <v>7102</v>
      </c>
      <c r="G28" s="97"/>
      <c r="H28" s="97">
        <v>4088.19</v>
      </c>
      <c r="I28" s="95" t="s">
        <v>7103</v>
      </c>
      <c r="J28" s="95" t="s">
        <v>7104</v>
      </c>
      <c r="K28" s="96" t="s">
        <v>7084</v>
      </c>
      <c r="L28" s="98"/>
    </row>
    <row r="29" spans="1:12" ht="25.5" customHeight="1" x14ac:dyDescent="0.15">
      <c r="A29" s="95" t="s">
        <v>7086</v>
      </c>
      <c r="B29" s="95"/>
      <c r="C29" s="95" t="s">
        <v>7101</v>
      </c>
      <c r="D29" s="95" t="s">
        <v>7080</v>
      </c>
      <c r="E29" s="95" t="s">
        <v>7081</v>
      </c>
      <c r="F29" s="96" t="s">
        <v>7102</v>
      </c>
      <c r="G29" s="97">
        <v>1375.11</v>
      </c>
      <c r="H29" s="97"/>
      <c r="I29" s="95" t="s">
        <v>7103</v>
      </c>
      <c r="J29" s="95" t="s">
        <v>7104</v>
      </c>
      <c r="K29" s="96" t="s">
        <v>7084</v>
      </c>
      <c r="L29" s="98"/>
    </row>
    <row r="30" spans="1:12" ht="25.5" customHeight="1" x14ac:dyDescent="0.15">
      <c r="A30" s="95" t="s">
        <v>7085</v>
      </c>
      <c r="B30" s="95"/>
      <c r="C30" s="95" t="s">
        <v>7101</v>
      </c>
      <c r="D30" s="95" t="s">
        <v>7080</v>
      </c>
      <c r="E30" s="95" t="s">
        <v>7081</v>
      </c>
      <c r="F30" s="96" t="s">
        <v>7102</v>
      </c>
      <c r="G30" s="97">
        <v>1077.79</v>
      </c>
      <c r="H30" s="97"/>
      <c r="I30" s="95" t="s">
        <v>7103</v>
      </c>
      <c r="J30" s="95" t="s">
        <v>7104</v>
      </c>
      <c r="K30" s="96" t="s">
        <v>7084</v>
      </c>
      <c r="L30" s="98"/>
    </row>
    <row r="31" spans="1:12" ht="12.75" customHeight="1" x14ac:dyDescent="0.15">
      <c r="A31" s="95" t="s">
        <v>7078</v>
      </c>
      <c r="B31" s="95"/>
      <c r="C31" s="95" t="s">
        <v>7101</v>
      </c>
      <c r="D31" s="95" t="s">
        <v>7080</v>
      </c>
      <c r="E31" s="95" t="s">
        <v>7081</v>
      </c>
      <c r="F31" s="96" t="s">
        <v>7102</v>
      </c>
      <c r="G31" s="97">
        <v>557.48</v>
      </c>
      <c r="H31" s="97"/>
      <c r="I31" s="95" t="s">
        <v>7103</v>
      </c>
      <c r="J31" s="95" t="s">
        <v>7104</v>
      </c>
      <c r="K31" s="96" t="s">
        <v>7084</v>
      </c>
      <c r="L31" s="98"/>
    </row>
    <row r="32" spans="1:12" ht="12.75" customHeight="1" x14ac:dyDescent="0.15">
      <c r="A32" s="95" t="s">
        <v>7087</v>
      </c>
      <c r="B32" s="95"/>
      <c r="C32" s="95" t="s">
        <v>7105</v>
      </c>
      <c r="D32" s="95" t="s">
        <v>7080</v>
      </c>
      <c r="E32" s="95" t="s">
        <v>7081</v>
      </c>
      <c r="F32" s="96" t="s">
        <v>7102</v>
      </c>
      <c r="G32" s="97">
        <v>280.58</v>
      </c>
      <c r="H32" s="97"/>
      <c r="I32" s="95" t="s">
        <v>7106</v>
      </c>
      <c r="J32" s="95" t="s">
        <v>7104</v>
      </c>
      <c r="K32" s="96" t="s">
        <v>7084</v>
      </c>
      <c r="L32" s="98"/>
    </row>
    <row r="33" spans="1:12" ht="12.75" customHeight="1" x14ac:dyDescent="0.15">
      <c r="A33" s="95" t="s">
        <v>6810</v>
      </c>
      <c r="B33" s="95"/>
      <c r="C33" s="95" t="s">
        <v>7105</v>
      </c>
      <c r="D33" s="95" t="s">
        <v>7080</v>
      </c>
      <c r="E33" s="95" t="s">
        <v>7081</v>
      </c>
      <c r="F33" s="96" t="s">
        <v>7102</v>
      </c>
      <c r="G33" s="97"/>
      <c r="H33" s="97">
        <v>2469.09</v>
      </c>
      <c r="I33" s="95" t="s">
        <v>7106</v>
      </c>
      <c r="J33" s="95" t="s">
        <v>7104</v>
      </c>
      <c r="K33" s="96" t="s">
        <v>7084</v>
      </c>
      <c r="L33" s="98"/>
    </row>
    <row r="34" spans="1:12" ht="12.75" customHeight="1" x14ac:dyDescent="0.15">
      <c r="A34" s="95" t="s">
        <v>7086</v>
      </c>
      <c r="B34" s="95"/>
      <c r="C34" s="95" t="s">
        <v>7105</v>
      </c>
      <c r="D34" s="95" t="s">
        <v>7080</v>
      </c>
      <c r="E34" s="95" t="s">
        <v>7081</v>
      </c>
      <c r="F34" s="96" t="s">
        <v>7102</v>
      </c>
      <c r="G34" s="97">
        <v>280.58</v>
      </c>
      <c r="H34" s="97"/>
      <c r="I34" s="95" t="s">
        <v>7106</v>
      </c>
      <c r="J34" s="95" t="s">
        <v>7104</v>
      </c>
      <c r="K34" s="96" t="s">
        <v>7084</v>
      </c>
      <c r="L34" s="98"/>
    </row>
    <row r="35" spans="1:12" ht="12.75" customHeight="1" x14ac:dyDescent="0.15">
      <c r="A35" s="95" t="s">
        <v>7085</v>
      </c>
      <c r="B35" s="95"/>
      <c r="C35" s="95" t="s">
        <v>7105</v>
      </c>
      <c r="D35" s="95" t="s">
        <v>7080</v>
      </c>
      <c r="E35" s="95" t="s">
        <v>7081</v>
      </c>
      <c r="F35" s="96" t="s">
        <v>7102</v>
      </c>
      <c r="G35" s="97">
        <v>1627.35</v>
      </c>
      <c r="H35" s="97"/>
      <c r="I35" s="95" t="s">
        <v>7106</v>
      </c>
      <c r="J35" s="95" t="s">
        <v>7104</v>
      </c>
      <c r="K35" s="96" t="s">
        <v>7084</v>
      </c>
      <c r="L35" s="98"/>
    </row>
    <row r="36" spans="1:12" ht="12.75" customHeight="1" x14ac:dyDescent="0.15">
      <c r="A36" s="95" t="s">
        <v>7078</v>
      </c>
      <c r="B36" s="95"/>
      <c r="C36" s="95" t="s">
        <v>7105</v>
      </c>
      <c r="D36" s="95" t="s">
        <v>7080</v>
      </c>
      <c r="E36" s="95" t="s">
        <v>7081</v>
      </c>
      <c r="F36" s="96" t="s">
        <v>7102</v>
      </c>
      <c r="G36" s="97">
        <v>280.58</v>
      </c>
      <c r="H36" s="97"/>
      <c r="I36" s="95" t="s">
        <v>7106</v>
      </c>
      <c r="J36" s="95" t="s">
        <v>7104</v>
      </c>
      <c r="K36" s="96" t="s">
        <v>7084</v>
      </c>
      <c r="L36" s="98"/>
    </row>
    <row r="37" spans="1:12" ht="12.75" customHeight="1" x14ac:dyDescent="0.15">
      <c r="A37" s="95" t="s">
        <v>6810</v>
      </c>
      <c r="B37" s="95"/>
      <c r="C37" s="95" t="s">
        <v>7107</v>
      </c>
      <c r="D37" s="95" t="s">
        <v>7080</v>
      </c>
      <c r="E37" s="95" t="s">
        <v>7081</v>
      </c>
      <c r="F37" s="96" t="s">
        <v>7102</v>
      </c>
      <c r="G37" s="97"/>
      <c r="H37" s="97">
        <v>3638.25</v>
      </c>
      <c r="I37" s="95" t="s">
        <v>7108</v>
      </c>
      <c r="J37" s="95" t="s">
        <v>7104</v>
      </c>
      <c r="K37" s="96" t="s">
        <v>7084</v>
      </c>
      <c r="L37" s="98"/>
    </row>
    <row r="38" spans="1:12" ht="12.75" customHeight="1" x14ac:dyDescent="0.15">
      <c r="A38" s="95" t="s">
        <v>7086</v>
      </c>
      <c r="B38" s="95"/>
      <c r="C38" s="95" t="s">
        <v>7107</v>
      </c>
      <c r="D38" s="95" t="s">
        <v>7080</v>
      </c>
      <c r="E38" s="95" t="s">
        <v>7081</v>
      </c>
      <c r="F38" s="96" t="s">
        <v>7102</v>
      </c>
      <c r="G38" s="97">
        <v>173.25</v>
      </c>
      <c r="H38" s="97"/>
      <c r="I38" s="95" t="s">
        <v>7108</v>
      </c>
      <c r="J38" s="95" t="s">
        <v>7104</v>
      </c>
      <c r="K38" s="96" t="s">
        <v>7084</v>
      </c>
      <c r="L38" s="98"/>
    </row>
    <row r="39" spans="1:12" ht="12.75" customHeight="1" x14ac:dyDescent="0.15">
      <c r="A39" s="95" t="s">
        <v>7098</v>
      </c>
      <c r="B39" s="95"/>
      <c r="C39" s="95" t="s">
        <v>7107</v>
      </c>
      <c r="D39" s="95" t="s">
        <v>7080</v>
      </c>
      <c r="E39" s="95" t="s">
        <v>7081</v>
      </c>
      <c r="F39" s="96" t="s">
        <v>7102</v>
      </c>
      <c r="G39" s="97">
        <v>198</v>
      </c>
      <c r="H39" s="97"/>
      <c r="I39" s="95" t="s">
        <v>7108</v>
      </c>
      <c r="J39" s="95" t="s">
        <v>7104</v>
      </c>
      <c r="K39" s="96" t="s">
        <v>7084</v>
      </c>
      <c r="L39" s="98"/>
    </row>
    <row r="40" spans="1:12" ht="12.75" customHeight="1" x14ac:dyDescent="0.15">
      <c r="A40" s="95" t="s">
        <v>7095</v>
      </c>
      <c r="B40" s="95"/>
      <c r="C40" s="95" t="s">
        <v>7107</v>
      </c>
      <c r="D40" s="95" t="s">
        <v>7080</v>
      </c>
      <c r="E40" s="95" t="s">
        <v>7081</v>
      </c>
      <c r="F40" s="96" t="s">
        <v>7102</v>
      </c>
      <c r="G40" s="97">
        <v>1262.25</v>
      </c>
      <c r="H40" s="97"/>
      <c r="I40" s="95" t="s">
        <v>7108</v>
      </c>
      <c r="J40" s="95" t="s">
        <v>7104</v>
      </c>
      <c r="K40" s="96" t="s">
        <v>7084</v>
      </c>
      <c r="L40" s="98"/>
    </row>
    <row r="41" spans="1:12" ht="12.75" customHeight="1" x14ac:dyDescent="0.15">
      <c r="A41" s="95" t="s">
        <v>7078</v>
      </c>
      <c r="B41" s="95"/>
      <c r="C41" s="95" t="s">
        <v>7107</v>
      </c>
      <c r="D41" s="95" t="s">
        <v>7080</v>
      </c>
      <c r="E41" s="95" t="s">
        <v>7081</v>
      </c>
      <c r="F41" s="96" t="s">
        <v>7102</v>
      </c>
      <c r="G41" s="97">
        <v>2004.75</v>
      </c>
      <c r="H41" s="97"/>
      <c r="I41" s="95" t="s">
        <v>7108</v>
      </c>
      <c r="J41" s="95" t="s">
        <v>7104</v>
      </c>
      <c r="K41" s="96" t="s">
        <v>7084</v>
      </c>
      <c r="L41" s="98"/>
    </row>
    <row r="42" spans="1:12" ht="12.75" customHeight="1" x14ac:dyDescent="0.15">
      <c r="A42" s="95" t="s">
        <v>7087</v>
      </c>
      <c r="B42" s="95"/>
      <c r="C42" s="95" t="s">
        <v>7109</v>
      </c>
      <c r="D42" s="95" t="s">
        <v>7080</v>
      </c>
      <c r="E42" s="95" t="s">
        <v>7081</v>
      </c>
      <c r="F42" s="96" t="s">
        <v>7102</v>
      </c>
      <c r="G42" s="97"/>
      <c r="H42" s="97">
        <v>1620.73</v>
      </c>
      <c r="I42" s="95" t="s">
        <v>7110</v>
      </c>
      <c r="J42" s="95" t="s">
        <v>7104</v>
      </c>
      <c r="K42" s="96" t="s">
        <v>7084</v>
      </c>
      <c r="L42" s="98"/>
    </row>
    <row r="43" spans="1:12" ht="12.75" customHeight="1" x14ac:dyDescent="0.15">
      <c r="A43" s="95" t="s">
        <v>6810</v>
      </c>
      <c r="B43" s="95"/>
      <c r="C43" s="95" t="s">
        <v>7109</v>
      </c>
      <c r="D43" s="95" t="s">
        <v>7080</v>
      </c>
      <c r="E43" s="95" t="s">
        <v>7081</v>
      </c>
      <c r="F43" s="96" t="s">
        <v>7102</v>
      </c>
      <c r="G43" s="97">
        <v>412.06</v>
      </c>
      <c r="H43" s="97"/>
      <c r="I43" s="95" t="s">
        <v>7110</v>
      </c>
      <c r="J43" s="95" t="s">
        <v>7104</v>
      </c>
      <c r="K43" s="96" t="s">
        <v>7084</v>
      </c>
      <c r="L43" s="98"/>
    </row>
    <row r="44" spans="1:12" ht="12.75" customHeight="1" x14ac:dyDescent="0.15">
      <c r="A44" s="95" t="s">
        <v>7086</v>
      </c>
      <c r="B44" s="95"/>
      <c r="C44" s="95" t="s">
        <v>7109</v>
      </c>
      <c r="D44" s="95" t="s">
        <v>7080</v>
      </c>
      <c r="E44" s="95" t="s">
        <v>7081</v>
      </c>
      <c r="F44" s="96" t="s">
        <v>7102</v>
      </c>
      <c r="G44" s="97">
        <v>604.34</v>
      </c>
      <c r="H44" s="97"/>
      <c r="I44" s="95" t="s">
        <v>7110</v>
      </c>
      <c r="J44" s="95" t="s">
        <v>7104</v>
      </c>
      <c r="K44" s="96" t="s">
        <v>7084</v>
      </c>
      <c r="L44" s="98"/>
    </row>
    <row r="45" spans="1:12" ht="12.75" customHeight="1" x14ac:dyDescent="0.15">
      <c r="A45" s="95" t="s">
        <v>7098</v>
      </c>
      <c r="B45" s="95"/>
      <c r="C45" s="95" t="s">
        <v>7109</v>
      </c>
      <c r="D45" s="95" t="s">
        <v>7080</v>
      </c>
      <c r="E45" s="95" t="s">
        <v>7081</v>
      </c>
      <c r="F45" s="96" t="s">
        <v>7102</v>
      </c>
      <c r="G45" s="97">
        <v>192.29</v>
      </c>
      <c r="H45" s="97"/>
      <c r="I45" s="95" t="s">
        <v>7110</v>
      </c>
      <c r="J45" s="95" t="s">
        <v>7104</v>
      </c>
      <c r="K45" s="96" t="s">
        <v>7084</v>
      </c>
      <c r="L45" s="98"/>
    </row>
    <row r="46" spans="1:12" ht="11.25" x14ac:dyDescent="0.15">
      <c r="A46" s="95" t="s">
        <v>7078</v>
      </c>
      <c r="B46" s="95"/>
      <c r="C46" s="95" t="s">
        <v>7109</v>
      </c>
      <c r="D46" s="95" t="s">
        <v>7080</v>
      </c>
      <c r="E46" s="95" t="s">
        <v>7081</v>
      </c>
      <c r="F46" s="96" t="s">
        <v>7102</v>
      </c>
      <c r="G46" s="97">
        <v>412.06</v>
      </c>
      <c r="H46" s="97"/>
      <c r="I46" s="95" t="s">
        <v>7110</v>
      </c>
      <c r="J46" s="95" t="s">
        <v>7104</v>
      </c>
      <c r="K46" s="96" t="s">
        <v>7084</v>
      </c>
    </row>
    <row r="47" spans="1:12" ht="12.75" customHeight="1" x14ac:dyDescent="0.15">
      <c r="A47" s="95" t="s">
        <v>7087</v>
      </c>
      <c r="B47" s="95"/>
      <c r="C47" s="95" t="s">
        <v>7111</v>
      </c>
      <c r="D47" s="95" t="s">
        <v>7080</v>
      </c>
      <c r="E47" s="95" t="s">
        <v>7081</v>
      </c>
      <c r="F47" s="96" t="s">
        <v>7102</v>
      </c>
      <c r="G47" s="97">
        <v>193.48</v>
      </c>
      <c r="H47" s="97"/>
      <c r="I47" s="95" t="s">
        <v>7112</v>
      </c>
      <c r="J47" s="95" t="s">
        <v>7104</v>
      </c>
      <c r="K47" s="96" t="s">
        <v>7084</v>
      </c>
      <c r="L47" s="98"/>
    </row>
    <row r="48" spans="1:12" ht="12.75" customHeight="1" x14ac:dyDescent="0.15">
      <c r="A48" s="95" t="s">
        <v>6810</v>
      </c>
      <c r="B48" s="95"/>
      <c r="C48" s="95" t="s">
        <v>7111</v>
      </c>
      <c r="D48" s="95" t="s">
        <v>7080</v>
      </c>
      <c r="E48" s="95" t="s">
        <v>7081</v>
      </c>
      <c r="F48" s="96" t="s">
        <v>7102</v>
      </c>
      <c r="G48" s="97"/>
      <c r="H48" s="97">
        <v>994.95</v>
      </c>
      <c r="I48" s="95" t="s">
        <v>7112</v>
      </c>
      <c r="J48" s="95" t="s">
        <v>7104</v>
      </c>
      <c r="K48" s="96" t="s">
        <v>7084</v>
      </c>
      <c r="L48" s="98"/>
    </row>
    <row r="49" spans="1:12" ht="12.75" customHeight="1" x14ac:dyDescent="0.15">
      <c r="A49" s="95" t="s">
        <v>7086</v>
      </c>
      <c r="B49" s="95"/>
      <c r="C49" s="95" t="s">
        <v>7111</v>
      </c>
      <c r="D49" s="95" t="s">
        <v>7080</v>
      </c>
      <c r="E49" s="95" t="s">
        <v>7081</v>
      </c>
      <c r="F49" s="96" t="s">
        <v>7102</v>
      </c>
      <c r="G49" s="97">
        <v>193.48</v>
      </c>
      <c r="H49" s="97"/>
      <c r="I49" s="95" t="s">
        <v>7112</v>
      </c>
      <c r="J49" s="95" t="s">
        <v>7104</v>
      </c>
      <c r="K49" s="96" t="s">
        <v>7084</v>
      </c>
      <c r="L49" s="98"/>
    </row>
    <row r="50" spans="1:12" ht="25.5" customHeight="1" x14ac:dyDescent="0.15">
      <c r="A50" s="95" t="s">
        <v>7085</v>
      </c>
      <c r="B50" s="95"/>
      <c r="C50" s="95" t="s">
        <v>7111</v>
      </c>
      <c r="D50" s="95" t="s">
        <v>7080</v>
      </c>
      <c r="E50" s="95" t="s">
        <v>7081</v>
      </c>
      <c r="F50" s="96" t="s">
        <v>7102</v>
      </c>
      <c r="G50" s="97">
        <v>414.56</v>
      </c>
      <c r="H50" s="97"/>
      <c r="I50" s="95" t="s">
        <v>7112</v>
      </c>
      <c r="J50" s="95" t="s">
        <v>7104</v>
      </c>
      <c r="K50" s="96" t="s">
        <v>7084</v>
      </c>
      <c r="L50" s="98"/>
    </row>
    <row r="51" spans="1:12" ht="25.5" customHeight="1" x14ac:dyDescent="0.15">
      <c r="A51" s="95" t="s">
        <v>7078</v>
      </c>
      <c r="B51" s="95"/>
      <c r="C51" s="95" t="s">
        <v>7111</v>
      </c>
      <c r="D51" s="95" t="s">
        <v>7080</v>
      </c>
      <c r="E51" s="95" t="s">
        <v>7081</v>
      </c>
      <c r="F51" s="96" t="s">
        <v>7102</v>
      </c>
      <c r="G51" s="97">
        <v>193.48</v>
      </c>
      <c r="H51" s="97"/>
      <c r="I51" s="95" t="s">
        <v>7112</v>
      </c>
      <c r="J51" s="95" t="s">
        <v>7104</v>
      </c>
      <c r="K51" s="96" t="s">
        <v>7084</v>
      </c>
      <c r="L51" s="98"/>
    </row>
    <row r="52" spans="1:12" ht="25.5" customHeight="1" x14ac:dyDescent="0.15">
      <c r="A52" s="95" t="s">
        <v>7113</v>
      </c>
      <c r="B52" s="95"/>
      <c r="C52" s="95" t="s">
        <v>7114</v>
      </c>
      <c r="D52" s="95" t="s">
        <v>7080</v>
      </c>
      <c r="E52" s="95" t="s">
        <v>7081</v>
      </c>
      <c r="F52" s="96" t="s">
        <v>6829</v>
      </c>
      <c r="G52" s="97">
        <v>437.84</v>
      </c>
      <c r="H52" s="97"/>
      <c r="I52" s="95" t="s">
        <v>7115</v>
      </c>
      <c r="J52" s="95" t="s">
        <v>7116</v>
      </c>
      <c r="K52" s="96" t="s">
        <v>7084</v>
      </c>
      <c r="L52" s="98"/>
    </row>
    <row r="53" spans="1:12" ht="25.5" customHeight="1" x14ac:dyDescent="0.15">
      <c r="A53" s="95" t="s">
        <v>7117</v>
      </c>
      <c r="B53" s="95"/>
      <c r="C53" s="95" t="s">
        <v>7114</v>
      </c>
      <c r="D53" s="95" t="s">
        <v>7080</v>
      </c>
      <c r="E53" s="95" t="s">
        <v>7081</v>
      </c>
      <c r="F53" s="96" t="s">
        <v>6829</v>
      </c>
      <c r="G53" s="97">
        <v>218.9</v>
      </c>
      <c r="H53" s="97"/>
      <c r="I53" s="95" t="s">
        <v>7115</v>
      </c>
      <c r="J53" s="95" t="s">
        <v>7116</v>
      </c>
      <c r="K53" s="96" t="s">
        <v>7084</v>
      </c>
      <c r="L53" s="98"/>
    </row>
    <row r="54" spans="1:12" ht="25.5" customHeight="1" x14ac:dyDescent="0.15">
      <c r="A54" s="95" t="s">
        <v>7118</v>
      </c>
      <c r="B54" s="95"/>
      <c r="C54" s="95" t="s">
        <v>7114</v>
      </c>
      <c r="D54" s="95" t="s">
        <v>7080</v>
      </c>
      <c r="E54" s="95" t="s">
        <v>7081</v>
      </c>
      <c r="F54" s="96" t="s">
        <v>6829</v>
      </c>
      <c r="G54" s="97">
        <v>218.92</v>
      </c>
      <c r="H54" s="97"/>
      <c r="I54" s="95" t="s">
        <v>7115</v>
      </c>
      <c r="J54" s="95" t="s">
        <v>7116</v>
      </c>
      <c r="K54" s="96" t="s">
        <v>7084</v>
      </c>
      <c r="L54" s="98"/>
    </row>
    <row r="55" spans="1:12" ht="12.75" customHeight="1" x14ac:dyDescent="0.15">
      <c r="A55" s="95" t="s">
        <v>6809</v>
      </c>
      <c r="B55" s="95"/>
      <c r="C55" s="95" t="s">
        <v>7114</v>
      </c>
      <c r="D55" s="95" t="s">
        <v>7080</v>
      </c>
      <c r="E55" s="95" t="s">
        <v>7081</v>
      </c>
      <c r="F55" s="96" t="s">
        <v>6829</v>
      </c>
      <c r="G55" s="97"/>
      <c r="H55" s="97">
        <v>1094.54</v>
      </c>
      <c r="I55" s="95" t="s">
        <v>7115</v>
      </c>
      <c r="J55" s="95" t="s">
        <v>7116</v>
      </c>
      <c r="K55" s="96" t="s">
        <v>7084</v>
      </c>
      <c r="L55" s="98"/>
    </row>
    <row r="56" spans="1:12" ht="25.5" customHeight="1" x14ac:dyDescent="0.15">
      <c r="A56" s="95" t="s">
        <v>7119</v>
      </c>
      <c r="B56" s="95"/>
      <c r="C56" s="95" t="s">
        <v>7114</v>
      </c>
      <c r="D56" s="95" t="s">
        <v>7080</v>
      </c>
      <c r="E56" s="95" t="s">
        <v>7081</v>
      </c>
      <c r="F56" s="96" t="s">
        <v>6829</v>
      </c>
      <c r="G56" s="97">
        <v>218.9</v>
      </c>
      <c r="H56" s="97"/>
      <c r="I56" s="95" t="s">
        <v>7115</v>
      </c>
      <c r="J56" s="95" t="s">
        <v>7116</v>
      </c>
      <c r="K56" s="96" t="s">
        <v>7084</v>
      </c>
      <c r="L56" s="98"/>
    </row>
    <row r="57" spans="1:12" ht="12.75" customHeight="1" x14ac:dyDescent="0.15">
      <c r="A57" s="95" t="s">
        <v>7113</v>
      </c>
      <c r="B57" s="95"/>
      <c r="C57" s="95" t="s">
        <v>7120</v>
      </c>
      <c r="D57" s="95" t="s">
        <v>7080</v>
      </c>
      <c r="E57" s="95" t="s">
        <v>7081</v>
      </c>
      <c r="F57" s="96" t="s">
        <v>6829</v>
      </c>
      <c r="G57" s="97">
        <v>1796.44</v>
      </c>
      <c r="H57" s="97"/>
      <c r="I57" s="95" t="s">
        <v>7121</v>
      </c>
      <c r="J57" s="95" t="s">
        <v>7116</v>
      </c>
      <c r="K57" s="96" t="s">
        <v>7084</v>
      </c>
      <c r="L57" s="98"/>
    </row>
    <row r="58" spans="1:12" ht="25.5" customHeight="1" x14ac:dyDescent="0.15">
      <c r="A58" s="95" t="s">
        <v>7117</v>
      </c>
      <c r="B58" s="95"/>
      <c r="C58" s="95" t="s">
        <v>7120</v>
      </c>
      <c r="D58" s="95" t="s">
        <v>7080</v>
      </c>
      <c r="E58" s="95" t="s">
        <v>7081</v>
      </c>
      <c r="F58" s="96" t="s">
        <v>6829</v>
      </c>
      <c r="G58" s="97">
        <v>296.32</v>
      </c>
      <c r="H58" s="97"/>
      <c r="I58" s="95" t="s">
        <v>7121</v>
      </c>
      <c r="J58" s="95" t="s">
        <v>7116</v>
      </c>
      <c r="K58" s="96" t="s">
        <v>7084</v>
      </c>
      <c r="L58" s="98"/>
    </row>
    <row r="59" spans="1:12" ht="25.5" customHeight="1" x14ac:dyDescent="0.15">
      <c r="A59" s="95" t="s">
        <v>7118</v>
      </c>
      <c r="B59" s="95"/>
      <c r="C59" s="95" t="s">
        <v>7120</v>
      </c>
      <c r="D59" s="95" t="s">
        <v>7080</v>
      </c>
      <c r="E59" s="95" t="s">
        <v>7081</v>
      </c>
      <c r="F59" s="96" t="s">
        <v>6829</v>
      </c>
      <c r="G59" s="97">
        <v>296.32</v>
      </c>
      <c r="H59" s="97"/>
      <c r="I59" s="95" t="s">
        <v>7121</v>
      </c>
      <c r="J59" s="95" t="s">
        <v>7116</v>
      </c>
      <c r="K59" s="96" t="s">
        <v>7084</v>
      </c>
      <c r="L59" s="98"/>
    </row>
    <row r="60" spans="1:12" ht="12.75" customHeight="1" x14ac:dyDescent="0.15">
      <c r="A60" s="95" t="s">
        <v>6809</v>
      </c>
      <c r="B60" s="95"/>
      <c r="C60" s="95" t="s">
        <v>7120</v>
      </c>
      <c r="D60" s="95" t="s">
        <v>7080</v>
      </c>
      <c r="E60" s="95" t="s">
        <v>7081</v>
      </c>
      <c r="F60" s="96" t="s">
        <v>6829</v>
      </c>
      <c r="G60" s="97"/>
      <c r="H60" s="97">
        <v>2685.4</v>
      </c>
      <c r="I60" s="95" t="s">
        <v>7121</v>
      </c>
      <c r="J60" s="95" t="s">
        <v>7116</v>
      </c>
      <c r="K60" s="96" t="s">
        <v>7084</v>
      </c>
      <c r="L60" s="98"/>
    </row>
    <row r="61" spans="1:12" ht="25.5" customHeight="1" x14ac:dyDescent="0.15">
      <c r="A61" s="95" t="s">
        <v>7119</v>
      </c>
      <c r="B61" s="95"/>
      <c r="C61" s="95" t="s">
        <v>7120</v>
      </c>
      <c r="D61" s="95" t="s">
        <v>7080</v>
      </c>
      <c r="E61" s="95" t="s">
        <v>7081</v>
      </c>
      <c r="F61" s="96" t="s">
        <v>6829</v>
      </c>
      <c r="G61" s="97">
        <v>296.32</v>
      </c>
      <c r="H61" s="97"/>
      <c r="I61" s="95" t="s">
        <v>7121</v>
      </c>
      <c r="J61" s="95" t="s">
        <v>7116</v>
      </c>
      <c r="K61" s="96" t="s">
        <v>7084</v>
      </c>
      <c r="L61" s="98"/>
    </row>
    <row r="62" spans="1:12" ht="25.5" customHeight="1" x14ac:dyDescent="0.15">
      <c r="A62" s="95" t="s">
        <v>7117</v>
      </c>
      <c r="B62" s="95"/>
      <c r="C62" s="95" t="s">
        <v>7122</v>
      </c>
      <c r="D62" s="95" t="s">
        <v>7080</v>
      </c>
      <c r="E62" s="95" t="s">
        <v>7081</v>
      </c>
      <c r="F62" s="96" t="s">
        <v>6829</v>
      </c>
      <c r="G62" s="97">
        <v>443.25</v>
      </c>
      <c r="H62" s="97"/>
      <c r="I62" s="95" t="s">
        <v>7123</v>
      </c>
      <c r="J62" s="95" t="s">
        <v>7116</v>
      </c>
      <c r="K62" s="96" t="s">
        <v>7084</v>
      </c>
      <c r="L62" s="98"/>
    </row>
    <row r="63" spans="1:12" ht="25.5" customHeight="1" x14ac:dyDescent="0.15">
      <c r="A63" s="95" t="s">
        <v>7124</v>
      </c>
      <c r="B63" s="95"/>
      <c r="C63" s="95" t="s">
        <v>7122</v>
      </c>
      <c r="D63" s="95" t="s">
        <v>7080</v>
      </c>
      <c r="E63" s="95" t="s">
        <v>7081</v>
      </c>
      <c r="F63" s="96" t="s">
        <v>6829</v>
      </c>
      <c r="G63" s="97">
        <v>221.63</v>
      </c>
      <c r="H63" s="97"/>
      <c r="I63" s="95" t="s">
        <v>7123</v>
      </c>
      <c r="J63" s="95" t="s">
        <v>7116</v>
      </c>
      <c r="K63" s="96" t="s">
        <v>7084</v>
      </c>
      <c r="L63" s="98"/>
    </row>
    <row r="64" spans="1:12" ht="25.5" customHeight="1" x14ac:dyDescent="0.15">
      <c r="A64" s="95" t="s">
        <v>7118</v>
      </c>
      <c r="B64" s="95"/>
      <c r="C64" s="95" t="s">
        <v>7122</v>
      </c>
      <c r="D64" s="95" t="s">
        <v>7080</v>
      </c>
      <c r="E64" s="95" t="s">
        <v>7081</v>
      </c>
      <c r="F64" s="96" t="s">
        <v>6829</v>
      </c>
      <c r="G64" s="97"/>
      <c r="H64" s="97">
        <v>1773.01</v>
      </c>
      <c r="I64" s="95" t="s">
        <v>7123</v>
      </c>
      <c r="J64" s="95" t="s">
        <v>7116</v>
      </c>
      <c r="K64" s="96" t="s">
        <v>7084</v>
      </c>
      <c r="L64" s="98"/>
    </row>
    <row r="65" spans="1:12" ht="12.75" customHeight="1" x14ac:dyDescent="0.15">
      <c r="A65" s="95" t="s">
        <v>6809</v>
      </c>
      <c r="B65" s="95"/>
      <c r="C65" s="95" t="s">
        <v>7122</v>
      </c>
      <c r="D65" s="95" t="s">
        <v>7080</v>
      </c>
      <c r="E65" s="95" t="s">
        <v>7081</v>
      </c>
      <c r="F65" s="96" t="s">
        <v>6829</v>
      </c>
      <c r="G65" s="97">
        <v>443.25</v>
      </c>
      <c r="H65" s="97"/>
      <c r="I65" s="95" t="s">
        <v>7123</v>
      </c>
      <c r="J65" s="95" t="s">
        <v>7116</v>
      </c>
      <c r="K65" s="96" t="s">
        <v>7084</v>
      </c>
      <c r="L65" s="98"/>
    </row>
    <row r="66" spans="1:12" ht="12.75" customHeight="1" x14ac:dyDescent="0.15">
      <c r="A66" s="95" t="s">
        <v>7119</v>
      </c>
      <c r="B66" s="95"/>
      <c r="C66" s="95" t="s">
        <v>7122</v>
      </c>
      <c r="D66" s="95" t="s">
        <v>7080</v>
      </c>
      <c r="E66" s="95" t="s">
        <v>7081</v>
      </c>
      <c r="F66" s="96" t="s">
        <v>6829</v>
      </c>
      <c r="G66" s="97">
        <v>664.88</v>
      </c>
      <c r="H66" s="97"/>
      <c r="I66" s="95" t="s">
        <v>7123</v>
      </c>
      <c r="J66" s="95" t="s">
        <v>7116</v>
      </c>
      <c r="K66" s="96" t="s">
        <v>7084</v>
      </c>
      <c r="L66" s="98"/>
    </row>
    <row r="67" spans="1:12" ht="12.75" customHeight="1" x14ac:dyDescent="0.15">
      <c r="A67" s="95" t="s">
        <v>7125</v>
      </c>
      <c r="B67" s="95"/>
      <c r="C67" s="95" t="s">
        <v>7126</v>
      </c>
      <c r="D67" s="95" t="s">
        <v>7080</v>
      </c>
      <c r="E67" s="95" t="s">
        <v>7081</v>
      </c>
      <c r="F67" s="96" t="s">
        <v>6829</v>
      </c>
      <c r="G67" s="97">
        <v>2512.31</v>
      </c>
      <c r="H67" s="97"/>
      <c r="I67" s="95" t="s">
        <v>7127</v>
      </c>
      <c r="J67" s="95" t="s">
        <v>7116</v>
      </c>
      <c r="K67" s="96" t="s">
        <v>7084</v>
      </c>
      <c r="L67" s="98"/>
    </row>
    <row r="68" spans="1:12" ht="25.5" customHeight="1" x14ac:dyDescent="0.15">
      <c r="A68" s="95" t="s">
        <v>7128</v>
      </c>
      <c r="B68" s="95"/>
      <c r="C68" s="95" t="s">
        <v>7126</v>
      </c>
      <c r="D68" s="95" t="s">
        <v>7080</v>
      </c>
      <c r="E68" s="95" t="s">
        <v>7081</v>
      </c>
      <c r="F68" s="96" t="s">
        <v>6829</v>
      </c>
      <c r="G68" s="97">
        <v>628.08000000000004</v>
      </c>
      <c r="H68" s="97"/>
      <c r="I68" s="95" t="s">
        <v>7127</v>
      </c>
      <c r="J68" s="95" t="s">
        <v>7116</v>
      </c>
      <c r="K68" s="96" t="s">
        <v>7084</v>
      </c>
      <c r="L68" s="98"/>
    </row>
    <row r="69" spans="1:12" ht="11.25" x14ac:dyDescent="0.15">
      <c r="A69" s="95" t="s">
        <v>6809</v>
      </c>
      <c r="B69" s="95"/>
      <c r="C69" s="95" t="s">
        <v>7126</v>
      </c>
      <c r="D69" s="95" t="s">
        <v>7080</v>
      </c>
      <c r="E69" s="95" t="s">
        <v>7081</v>
      </c>
      <c r="F69" s="96" t="s">
        <v>6829</v>
      </c>
      <c r="G69" s="97"/>
      <c r="H69" s="97">
        <v>3140.39</v>
      </c>
      <c r="I69" s="95" t="s">
        <v>7127</v>
      </c>
      <c r="J69" s="95" t="s">
        <v>7116</v>
      </c>
      <c r="K69" s="96" t="s">
        <v>7084</v>
      </c>
    </row>
    <row r="70" spans="1:12" ht="25.5" customHeight="1" x14ac:dyDescent="0.15">
      <c r="A70" s="95" t="s">
        <v>6809</v>
      </c>
      <c r="B70" s="95"/>
      <c r="C70" s="95" t="s">
        <v>7129</v>
      </c>
      <c r="D70" s="95" t="s">
        <v>7080</v>
      </c>
      <c r="E70" s="95" t="s">
        <v>7081</v>
      </c>
      <c r="F70" s="96" t="s">
        <v>6829</v>
      </c>
      <c r="G70" s="97"/>
      <c r="H70" s="97">
        <v>349.61</v>
      </c>
      <c r="I70" s="95" t="s">
        <v>7130</v>
      </c>
      <c r="J70" s="95" t="s">
        <v>7116</v>
      </c>
      <c r="K70" s="96" t="s">
        <v>7084</v>
      </c>
      <c r="L70" s="98"/>
    </row>
    <row r="71" spans="1:12" ht="25.5" customHeight="1" x14ac:dyDescent="0.15">
      <c r="A71" s="95" t="s">
        <v>7119</v>
      </c>
      <c r="B71" s="95"/>
      <c r="C71" s="95" t="s">
        <v>7129</v>
      </c>
      <c r="D71" s="95" t="s">
        <v>7080</v>
      </c>
      <c r="E71" s="95" t="s">
        <v>7081</v>
      </c>
      <c r="F71" s="96" t="s">
        <v>6829</v>
      </c>
      <c r="G71" s="97">
        <v>349.61</v>
      </c>
      <c r="H71" s="97"/>
      <c r="I71" s="95" t="s">
        <v>7130</v>
      </c>
      <c r="J71" s="95" t="s">
        <v>7116</v>
      </c>
      <c r="K71" s="96" t="s">
        <v>7084</v>
      </c>
      <c r="L71" s="98"/>
    </row>
    <row r="72" spans="1:12" ht="12.75" customHeight="1" x14ac:dyDescent="0.15">
      <c r="A72" s="95" t="s">
        <v>7125</v>
      </c>
      <c r="B72" s="95"/>
      <c r="C72" s="95" t="s">
        <v>7131</v>
      </c>
      <c r="D72" s="95" t="s">
        <v>7080</v>
      </c>
      <c r="E72" s="95" t="s">
        <v>7081</v>
      </c>
      <c r="F72" s="96" t="s">
        <v>6829</v>
      </c>
      <c r="G72" s="97">
        <v>1398.59</v>
      </c>
      <c r="H72" s="97"/>
      <c r="I72" s="95" t="s">
        <v>7132</v>
      </c>
      <c r="J72" s="95" t="s">
        <v>7116</v>
      </c>
      <c r="K72" s="96" t="s">
        <v>7084</v>
      </c>
      <c r="L72" s="98"/>
    </row>
    <row r="73" spans="1:12" ht="12.75" customHeight="1" x14ac:dyDescent="0.15">
      <c r="A73" s="95" t="s">
        <v>7117</v>
      </c>
      <c r="B73" s="95"/>
      <c r="C73" s="95" t="s">
        <v>7131</v>
      </c>
      <c r="D73" s="95" t="s">
        <v>7080</v>
      </c>
      <c r="E73" s="95" t="s">
        <v>7081</v>
      </c>
      <c r="F73" s="96" t="s">
        <v>6829</v>
      </c>
      <c r="G73" s="97">
        <v>2190.7199999999998</v>
      </c>
      <c r="H73" s="97"/>
      <c r="I73" s="95" t="s">
        <v>7132</v>
      </c>
      <c r="J73" s="95" t="s">
        <v>7116</v>
      </c>
      <c r="K73" s="96" t="s">
        <v>7084</v>
      </c>
      <c r="L73" s="98"/>
    </row>
    <row r="74" spans="1:12" ht="25.5" customHeight="1" x14ac:dyDescent="0.15">
      <c r="A74" s="95" t="s">
        <v>7124</v>
      </c>
      <c r="B74" s="95"/>
      <c r="C74" s="95" t="s">
        <v>7131</v>
      </c>
      <c r="D74" s="95" t="s">
        <v>7080</v>
      </c>
      <c r="E74" s="95" t="s">
        <v>7081</v>
      </c>
      <c r="F74" s="96" t="s">
        <v>6829</v>
      </c>
      <c r="G74" s="97">
        <v>198.04</v>
      </c>
      <c r="H74" s="97"/>
      <c r="I74" s="95" t="s">
        <v>7132</v>
      </c>
      <c r="J74" s="95" t="s">
        <v>7116</v>
      </c>
      <c r="K74" s="96" t="s">
        <v>7084</v>
      </c>
      <c r="L74" s="98"/>
    </row>
    <row r="75" spans="1:12" ht="25.5" customHeight="1" x14ac:dyDescent="0.15">
      <c r="A75" s="95" t="s">
        <v>6809</v>
      </c>
      <c r="B75" s="95"/>
      <c r="C75" s="95" t="s">
        <v>7131</v>
      </c>
      <c r="D75" s="95" t="s">
        <v>7080</v>
      </c>
      <c r="E75" s="95" t="s">
        <v>7081</v>
      </c>
      <c r="F75" s="96" t="s">
        <v>6829</v>
      </c>
      <c r="G75" s="97"/>
      <c r="H75" s="97">
        <v>3985.37</v>
      </c>
      <c r="I75" s="95" t="s">
        <v>7132</v>
      </c>
      <c r="J75" s="95" t="s">
        <v>7116</v>
      </c>
      <c r="K75" s="96" t="s">
        <v>7084</v>
      </c>
      <c r="L75" s="98"/>
    </row>
    <row r="76" spans="1:12" ht="25.5" customHeight="1" x14ac:dyDescent="0.15">
      <c r="A76" s="95" t="s">
        <v>7119</v>
      </c>
      <c r="B76" s="95"/>
      <c r="C76" s="95" t="s">
        <v>7131</v>
      </c>
      <c r="D76" s="95" t="s">
        <v>7080</v>
      </c>
      <c r="E76" s="95" t="s">
        <v>7081</v>
      </c>
      <c r="F76" s="96" t="s">
        <v>6829</v>
      </c>
      <c r="G76" s="97">
        <v>198.03</v>
      </c>
      <c r="H76" s="97"/>
      <c r="I76" s="95" t="s">
        <v>7132</v>
      </c>
      <c r="J76" s="95" t="s">
        <v>7116</v>
      </c>
      <c r="K76" s="96" t="s">
        <v>7084</v>
      </c>
      <c r="L76" s="98"/>
    </row>
    <row r="77" spans="1:12" ht="25.5" customHeight="1" x14ac:dyDescent="0.15">
      <c r="A77" s="95" t="s">
        <v>7113</v>
      </c>
      <c r="B77" s="95"/>
      <c r="C77" s="95" t="s">
        <v>7133</v>
      </c>
      <c r="D77" s="95" t="s">
        <v>7080</v>
      </c>
      <c r="E77" s="95" t="s">
        <v>7081</v>
      </c>
      <c r="F77" s="96" t="s">
        <v>6829</v>
      </c>
      <c r="G77" s="97">
        <v>1177.51</v>
      </c>
      <c r="H77" s="97"/>
      <c r="I77" s="95" t="s">
        <v>7134</v>
      </c>
      <c r="J77" s="95" t="s">
        <v>7116</v>
      </c>
      <c r="K77" s="96" t="s">
        <v>7084</v>
      </c>
      <c r="L77" s="98"/>
    </row>
    <row r="78" spans="1:12" ht="25.5" customHeight="1" x14ac:dyDescent="0.15">
      <c r="A78" s="95" t="s">
        <v>7117</v>
      </c>
      <c r="B78" s="95"/>
      <c r="C78" s="95" t="s">
        <v>7133</v>
      </c>
      <c r="D78" s="95" t="s">
        <v>7080</v>
      </c>
      <c r="E78" s="95" t="s">
        <v>7081</v>
      </c>
      <c r="F78" s="96" t="s">
        <v>6829</v>
      </c>
      <c r="G78" s="97">
        <v>588.76</v>
      </c>
      <c r="H78" s="97"/>
      <c r="I78" s="95" t="s">
        <v>7134</v>
      </c>
      <c r="J78" s="95" t="s">
        <v>7116</v>
      </c>
      <c r="K78" s="96" t="s">
        <v>7084</v>
      </c>
      <c r="L78" s="98"/>
    </row>
    <row r="79" spans="1:12" ht="25.5" customHeight="1" x14ac:dyDescent="0.15">
      <c r="A79" s="95" t="s">
        <v>7118</v>
      </c>
      <c r="B79" s="95"/>
      <c r="C79" s="95" t="s">
        <v>7133</v>
      </c>
      <c r="D79" s="95" t="s">
        <v>7080</v>
      </c>
      <c r="E79" s="95" t="s">
        <v>7081</v>
      </c>
      <c r="F79" s="96" t="s">
        <v>6829</v>
      </c>
      <c r="G79" s="97">
        <v>1177.51</v>
      </c>
      <c r="H79" s="97"/>
      <c r="I79" s="95" t="s">
        <v>7134</v>
      </c>
      <c r="J79" s="95" t="s">
        <v>7116</v>
      </c>
      <c r="K79" s="96" t="s">
        <v>7084</v>
      </c>
      <c r="L79" s="98"/>
    </row>
    <row r="80" spans="1:12" ht="12.75" customHeight="1" x14ac:dyDescent="0.15">
      <c r="A80" s="95" t="s">
        <v>6809</v>
      </c>
      <c r="B80" s="95"/>
      <c r="C80" s="95" t="s">
        <v>7133</v>
      </c>
      <c r="D80" s="95" t="s">
        <v>7080</v>
      </c>
      <c r="E80" s="95" t="s">
        <v>7081</v>
      </c>
      <c r="F80" s="96" t="s">
        <v>6829</v>
      </c>
      <c r="G80" s="97"/>
      <c r="H80" s="97">
        <v>4415.67</v>
      </c>
      <c r="I80" s="95" t="s">
        <v>7134</v>
      </c>
      <c r="J80" s="95" t="s">
        <v>7116</v>
      </c>
      <c r="K80" s="96" t="s">
        <v>7084</v>
      </c>
      <c r="L80" s="98"/>
    </row>
    <row r="81" spans="1:12" ht="12.75" customHeight="1" x14ac:dyDescent="0.15">
      <c r="A81" s="95" t="s">
        <v>7119</v>
      </c>
      <c r="B81" s="95"/>
      <c r="C81" s="95" t="s">
        <v>7133</v>
      </c>
      <c r="D81" s="95" t="s">
        <v>7080</v>
      </c>
      <c r="E81" s="95" t="s">
        <v>7081</v>
      </c>
      <c r="F81" s="96" t="s">
        <v>6829</v>
      </c>
      <c r="G81" s="97">
        <v>1471.89</v>
      </c>
      <c r="H81" s="97"/>
      <c r="I81" s="95" t="s">
        <v>7134</v>
      </c>
      <c r="J81" s="95" t="s">
        <v>7116</v>
      </c>
      <c r="K81" s="96" t="s">
        <v>7084</v>
      </c>
      <c r="L81" s="98"/>
    </row>
    <row r="82" spans="1:12" ht="25.5" customHeight="1" x14ac:dyDescent="0.15">
      <c r="A82" s="95" t="s">
        <v>7055</v>
      </c>
      <c r="B82" s="95"/>
      <c r="C82" s="95" t="s">
        <v>7135</v>
      </c>
      <c r="D82" s="95" t="s">
        <v>7080</v>
      </c>
      <c r="E82" s="95" t="s">
        <v>7081</v>
      </c>
      <c r="F82" s="96" t="s">
        <v>7058</v>
      </c>
      <c r="G82" s="97">
        <v>701.67</v>
      </c>
      <c r="H82" s="97"/>
      <c r="I82" s="95" t="s">
        <v>7136</v>
      </c>
      <c r="J82" s="95" t="s">
        <v>7137</v>
      </c>
      <c r="K82" s="96" t="s">
        <v>7138</v>
      </c>
      <c r="L82" s="98"/>
    </row>
    <row r="83" spans="1:12" ht="12.75" customHeight="1" x14ac:dyDescent="0.15">
      <c r="A83" s="95" t="s">
        <v>7139</v>
      </c>
      <c r="B83" s="95"/>
      <c r="C83" s="95" t="s">
        <v>7135</v>
      </c>
      <c r="D83" s="95" t="s">
        <v>7080</v>
      </c>
      <c r="E83" s="95" t="s">
        <v>7081</v>
      </c>
      <c r="F83" s="96" t="s">
        <v>7058</v>
      </c>
      <c r="G83" s="97"/>
      <c r="H83" s="97">
        <v>701.67</v>
      </c>
      <c r="I83" s="95" t="s">
        <v>7136</v>
      </c>
      <c r="J83" s="95" t="s">
        <v>7137</v>
      </c>
      <c r="K83" s="96" t="s">
        <v>7138</v>
      </c>
      <c r="L83" s="98"/>
    </row>
    <row r="84" spans="1:12" ht="25.5" customHeight="1" x14ac:dyDescent="0.15">
      <c r="A84" s="95" t="s">
        <v>7140</v>
      </c>
      <c r="B84" s="95"/>
      <c r="C84" s="95" t="s">
        <v>7141</v>
      </c>
      <c r="D84" s="95" t="s">
        <v>7080</v>
      </c>
      <c r="E84" s="95" t="s">
        <v>7081</v>
      </c>
      <c r="F84" s="96" t="s">
        <v>7102</v>
      </c>
      <c r="G84" s="97"/>
      <c r="H84" s="97"/>
      <c r="I84" s="95" t="s">
        <v>6763</v>
      </c>
      <c r="J84" s="95" t="s">
        <v>7142</v>
      </c>
      <c r="K84" s="96" t="s">
        <v>7143</v>
      </c>
      <c r="L84" s="98"/>
    </row>
    <row r="85" spans="1:12" ht="25.5" customHeight="1" x14ac:dyDescent="0.15">
      <c r="A85" s="95" t="s">
        <v>7144</v>
      </c>
      <c r="B85" s="95"/>
      <c r="C85" s="95" t="s">
        <v>7141</v>
      </c>
      <c r="D85" s="95" t="s">
        <v>7080</v>
      </c>
      <c r="E85" s="95" t="s">
        <v>7081</v>
      </c>
      <c r="F85" s="96" t="s">
        <v>7102</v>
      </c>
      <c r="G85" s="97"/>
      <c r="H85" s="97"/>
      <c r="I85" s="95" t="s">
        <v>6763</v>
      </c>
      <c r="J85" s="95" t="s">
        <v>7142</v>
      </c>
      <c r="K85" s="96" t="s">
        <v>7143</v>
      </c>
      <c r="L85" s="98"/>
    </row>
    <row r="86" spans="1:12" ht="12.75" customHeight="1" x14ac:dyDescent="0.15">
      <c r="A86" s="95" t="s">
        <v>6807</v>
      </c>
      <c r="B86" s="95"/>
      <c r="C86" s="95" t="s">
        <v>7141</v>
      </c>
      <c r="D86" s="95" t="s">
        <v>7080</v>
      </c>
      <c r="E86" s="95" t="s">
        <v>7081</v>
      </c>
      <c r="F86" s="96" t="s">
        <v>7102</v>
      </c>
      <c r="G86" s="97">
        <v>1269.47</v>
      </c>
      <c r="H86" s="97"/>
      <c r="I86" s="95" t="s">
        <v>6763</v>
      </c>
      <c r="J86" s="95" t="s">
        <v>7142</v>
      </c>
      <c r="K86" s="96" t="s">
        <v>7143</v>
      </c>
      <c r="L86" s="98"/>
    </row>
    <row r="87" spans="1:12" ht="25.5" customHeight="1" x14ac:dyDescent="0.15">
      <c r="A87" s="95" t="s">
        <v>7056</v>
      </c>
      <c r="B87" s="95"/>
      <c r="C87" s="95" t="s">
        <v>7141</v>
      </c>
      <c r="D87" s="95" t="s">
        <v>7080</v>
      </c>
      <c r="E87" s="95" t="s">
        <v>7081</v>
      </c>
      <c r="F87" s="96" t="s">
        <v>7102</v>
      </c>
      <c r="G87" s="97">
        <v>874.06</v>
      </c>
      <c r="H87" s="97"/>
      <c r="I87" s="95" t="s">
        <v>6763</v>
      </c>
      <c r="J87" s="95" t="s">
        <v>7142</v>
      </c>
      <c r="K87" s="96" t="s">
        <v>7143</v>
      </c>
      <c r="L87" s="98"/>
    </row>
    <row r="88" spans="1:12" ht="25.5" customHeight="1" x14ac:dyDescent="0.15">
      <c r="A88" s="95" t="s">
        <v>6803</v>
      </c>
      <c r="B88" s="95"/>
      <c r="C88" s="95" t="s">
        <v>7141</v>
      </c>
      <c r="D88" s="95" t="s">
        <v>7080</v>
      </c>
      <c r="E88" s="95" t="s">
        <v>7081</v>
      </c>
      <c r="F88" s="96" t="s">
        <v>7102</v>
      </c>
      <c r="G88" s="97"/>
      <c r="H88" s="97">
        <v>11237.97</v>
      </c>
      <c r="I88" s="95" t="s">
        <v>6763</v>
      </c>
      <c r="J88" s="95" t="s">
        <v>7142</v>
      </c>
      <c r="K88" s="96" t="s">
        <v>7143</v>
      </c>
      <c r="L88" s="98"/>
    </row>
    <row r="89" spans="1:12" ht="25.5" customHeight="1" x14ac:dyDescent="0.15">
      <c r="A89" s="95" t="s">
        <v>6549</v>
      </c>
      <c r="B89" s="95"/>
      <c r="C89" s="95" t="s">
        <v>7141</v>
      </c>
      <c r="D89" s="95" t="s">
        <v>7080</v>
      </c>
      <c r="E89" s="95" t="s">
        <v>7081</v>
      </c>
      <c r="F89" s="99">
        <v>43100</v>
      </c>
      <c r="G89" s="97">
        <v>5057.09</v>
      </c>
      <c r="H89" s="97"/>
      <c r="I89" s="95" t="s">
        <v>6763</v>
      </c>
      <c r="J89" s="95" t="s">
        <v>7142</v>
      </c>
      <c r="K89" s="96" t="s">
        <v>7143</v>
      </c>
      <c r="L89" s="98"/>
    </row>
    <row r="90" spans="1:12" ht="25.5" customHeight="1" x14ac:dyDescent="0.15">
      <c r="A90" s="95" t="s">
        <v>7145</v>
      </c>
      <c r="B90" s="95"/>
      <c r="C90" s="95" t="s">
        <v>7141</v>
      </c>
      <c r="D90" s="95" t="s">
        <v>7080</v>
      </c>
      <c r="E90" s="95" t="s">
        <v>7081</v>
      </c>
      <c r="F90" s="96" t="s">
        <v>7102</v>
      </c>
      <c r="G90" s="97"/>
      <c r="H90" s="97"/>
      <c r="I90" s="95" t="s">
        <v>6763</v>
      </c>
      <c r="J90" s="95" t="s">
        <v>7142</v>
      </c>
      <c r="K90" s="96" t="s">
        <v>7143</v>
      </c>
      <c r="L90" s="98"/>
    </row>
    <row r="91" spans="1:12" ht="11.25" x14ac:dyDescent="0.15">
      <c r="A91" s="95" t="s">
        <v>6805</v>
      </c>
      <c r="B91" s="95"/>
      <c r="C91" s="95" t="s">
        <v>7141</v>
      </c>
      <c r="D91" s="95" t="s">
        <v>7080</v>
      </c>
      <c r="E91" s="95" t="s">
        <v>7081</v>
      </c>
      <c r="F91" s="96" t="s">
        <v>7102</v>
      </c>
      <c r="G91" s="97">
        <v>915.69</v>
      </c>
      <c r="H91" s="97"/>
      <c r="I91" s="95" t="s">
        <v>6763</v>
      </c>
      <c r="J91" s="95" t="s">
        <v>7142</v>
      </c>
      <c r="K91" s="96" t="s">
        <v>7143</v>
      </c>
    </row>
    <row r="92" spans="1:12" ht="12.75" customHeight="1" x14ac:dyDescent="0.15">
      <c r="A92" s="95" t="s">
        <v>6806</v>
      </c>
      <c r="B92" s="95"/>
      <c r="C92" s="95" t="s">
        <v>7141</v>
      </c>
      <c r="D92" s="95" t="s">
        <v>7080</v>
      </c>
      <c r="E92" s="95" t="s">
        <v>7081</v>
      </c>
      <c r="F92" s="96" t="s">
        <v>7102</v>
      </c>
      <c r="G92" s="97">
        <v>832.44</v>
      </c>
      <c r="H92" s="97"/>
      <c r="I92" s="95" t="s">
        <v>6763</v>
      </c>
      <c r="J92" s="95" t="s">
        <v>7142</v>
      </c>
      <c r="K92" s="96" t="s">
        <v>7143</v>
      </c>
      <c r="L92" s="98"/>
    </row>
    <row r="93" spans="1:12" ht="25.5" customHeight="1" x14ac:dyDescent="0.15">
      <c r="A93" s="95" t="s">
        <v>7146</v>
      </c>
      <c r="B93" s="95"/>
      <c r="C93" s="95" t="s">
        <v>7141</v>
      </c>
      <c r="D93" s="95" t="s">
        <v>7080</v>
      </c>
      <c r="E93" s="95" t="s">
        <v>7081</v>
      </c>
      <c r="F93" s="96" t="s">
        <v>7102</v>
      </c>
      <c r="G93" s="97"/>
      <c r="H93" s="97"/>
      <c r="I93" s="95" t="s">
        <v>6763</v>
      </c>
      <c r="J93" s="95" t="s">
        <v>7142</v>
      </c>
      <c r="K93" s="96" t="s">
        <v>7143</v>
      </c>
      <c r="L93" s="98"/>
    </row>
    <row r="94" spans="1:12" ht="12.75" customHeight="1" x14ac:dyDescent="0.15">
      <c r="A94" s="95" t="s">
        <v>6556</v>
      </c>
      <c r="B94" s="95"/>
      <c r="C94" s="95" t="s">
        <v>7141</v>
      </c>
      <c r="D94" s="95" t="s">
        <v>7080</v>
      </c>
      <c r="E94" s="95" t="s">
        <v>7081</v>
      </c>
      <c r="F94" s="99">
        <v>43100</v>
      </c>
      <c r="G94" s="97">
        <v>2289.2199999999998</v>
      </c>
      <c r="H94" s="97"/>
      <c r="I94" s="95" t="s">
        <v>6763</v>
      </c>
      <c r="J94" s="95" t="s">
        <v>7142</v>
      </c>
      <c r="K94" s="96" t="s">
        <v>7143</v>
      </c>
      <c r="L94" s="98"/>
    </row>
    <row r="95" spans="1:12" ht="25.5" customHeight="1" x14ac:dyDescent="0.15">
      <c r="A95" s="95" t="s">
        <v>7140</v>
      </c>
      <c r="B95" s="95"/>
      <c r="C95" s="95" t="s">
        <v>7147</v>
      </c>
      <c r="D95" s="95" t="s">
        <v>7080</v>
      </c>
      <c r="E95" s="95" t="s">
        <v>7081</v>
      </c>
      <c r="F95" s="96" t="s">
        <v>7102</v>
      </c>
      <c r="G95" s="97"/>
      <c r="H95" s="97">
        <v>6723.42</v>
      </c>
      <c r="I95" s="95" t="s">
        <v>6764</v>
      </c>
      <c r="J95" s="95" t="s">
        <v>7142</v>
      </c>
      <c r="K95" s="96" t="s">
        <v>7143</v>
      </c>
      <c r="L95" s="98"/>
    </row>
    <row r="96" spans="1:12" ht="25.5" customHeight="1" x14ac:dyDescent="0.15">
      <c r="A96" s="95" t="s">
        <v>7148</v>
      </c>
      <c r="B96" s="95"/>
      <c r="C96" s="95" t="s">
        <v>7147</v>
      </c>
      <c r="D96" s="95" t="s">
        <v>7080</v>
      </c>
      <c r="E96" s="95" t="s">
        <v>7081</v>
      </c>
      <c r="F96" s="96" t="s">
        <v>7102</v>
      </c>
      <c r="G96" s="97"/>
      <c r="H96" s="97"/>
      <c r="I96" s="95" t="s">
        <v>6764</v>
      </c>
      <c r="J96" s="95" t="s">
        <v>7142</v>
      </c>
      <c r="K96" s="96" t="s">
        <v>7143</v>
      </c>
      <c r="L96" s="98"/>
    </row>
    <row r="97" spans="1:12" ht="25.5" customHeight="1" x14ac:dyDescent="0.15">
      <c r="A97" s="95" t="s">
        <v>7056</v>
      </c>
      <c r="B97" s="95"/>
      <c r="C97" s="95" t="s">
        <v>7147</v>
      </c>
      <c r="D97" s="95" t="s">
        <v>7080</v>
      </c>
      <c r="E97" s="95" t="s">
        <v>7081</v>
      </c>
      <c r="F97" s="96" t="s">
        <v>7102</v>
      </c>
      <c r="G97" s="97">
        <v>2297.71</v>
      </c>
      <c r="H97" s="97"/>
      <c r="I97" s="95" t="s">
        <v>6764</v>
      </c>
      <c r="J97" s="95" t="s">
        <v>7142</v>
      </c>
      <c r="K97" s="96" t="s">
        <v>7143</v>
      </c>
      <c r="L97" s="98"/>
    </row>
    <row r="98" spans="1:12" ht="25.5" customHeight="1" x14ac:dyDescent="0.15">
      <c r="A98" s="95" t="s">
        <v>6549</v>
      </c>
      <c r="B98" s="95"/>
      <c r="C98" s="95" t="s">
        <v>7147</v>
      </c>
      <c r="D98" s="95" t="s">
        <v>7080</v>
      </c>
      <c r="E98" s="95" t="s">
        <v>7081</v>
      </c>
      <c r="F98" s="99">
        <v>43100</v>
      </c>
      <c r="G98" s="97">
        <v>1853.83</v>
      </c>
      <c r="H98" s="97"/>
      <c r="I98" s="95" t="s">
        <v>6764</v>
      </c>
      <c r="J98" s="95" t="s">
        <v>7142</v>
      </c>
      <c r="K98" s="96" t="s">
        <v>7143</v>
      </c>
      <c r="L98" s="98"/>
    </row>
    <row r="99" spans="1:12" ht="25.5" customHeight="1" x14ac:dyDescent="0.15">
      <c r="A99" s="95" t="s">
        <v>6806</v>
      </c>
      <c r="B99" s="95"/>
      <c r="C99" s="95" t="s">
        <v>7147</v>
      </c>
      <c r="D99" s="95" t="s">
        <v>7080</v>
      </c>
      <c r="E99" s="95" t="s">
        <v>7081</v>
      </c>
      <c r="F99" s="96" t="s">
        <v>7102</v>
      </c>
      <c r="G99" s="97"/>
      <c r="H99" s="97"/>
      <c r="I99" s="95" t="s">
        <v>6764</v>
      </c>
      <c r="J99" s="95" t="s">
        <v>7142</v>
      </c>
      <c r="K99" s="96" t="s">
        <v>7143</v>
      </c>
      <c r="L99" s="98"/>
    </row>
    <row r="100" spans="1:12" ht="12.75" customHeight="1" x14ac:dyDescent="0.15">
      <c r="A100" s="95" t="s">
        <v>7149</v>
      </c>
      <c r="B100" s="95"/>
      <c r="C100" s="95" t="s">
        <v>7147</v>
      </c>
      <c r="D100" s="95" t="s">
        <v>7080</v>
      </c>
      <c r="E100" s="95" t="s">
        <v>7081</v>
      </c>
      <c r="F100" s="96" t="s">
        <v>7102</v>
      </c>
      <c r="G100" s="97">
        <v>913.86</v>
      </c>
      <c r="H100" s="97"/>
      <c r="I100" s="95" t="s">
        <v>6764</v>
      </c>
      <c r="J100" s="95" t="s">
        <v>7142</v>
      </c>
      <c r="K100" s="96" t="s">
        <v>7143</v>
      </c>
      <c r="L100" s="98"/>
    </row>
    <row r="101" spans="1:12" ht="25.5" customHeight="1" x14ac:dyDescent="0.15">
      <c r="A101" s="95" t="s">
        <v>7150</v>
      </c>
      <c r="B101" s="95"/>
      <c r="C101" s="95" t="s">
        <v>7147</v>
      </c>
      <c r="D101" s="95" t="s">
        <v>7080</v>
      </c>
      <c r="E101" s="95" t="s">
        <v>7081</v>
      </c>
      <c r="F101" s="96" t="s">
        <v>7102</v>
      </c>
      <c r="G101" s="97">
        <v>678.87</v>
      </c>
      <c r="H101" s="97"/>
      <c r="I101" s="95" t="s">
        <v>6764</v>
      </c>
      <c r="J101" s="95" t="s">
        <v>7142</v>
      </c>
      <c r="K101" s="96" t="s">
        <v>7143</v>
      </c>
      <c r="L101" s="98"/>
    </row>
    <row r="102" spans="1:12" ht="25.5" customHeight="1" x14ac:dyDescent="0.15">
      <c r="A102" s="95" t="s">
        <v>7146</v>
      </c>
      <c r="B102" s="95"/>
      <c r="C102" s="95" t="s">
        <v>7147</v>
      </c>
      <c r="D102" s="95" t="s">
        <v>7080</v>
      </c>
      <c r="E102" s="95" t="s">
        <v>7081</v>
      </c>
      <c r="F102" s="96" t="s">
        <v>7102</v>
      </c>
      <c r="G102" s="97"/>
      <c r="H102" s="97"/>
      <c r="I102" s="95" t="s">
        <v>6764</v>
      </c>
      <c r="J102" s="95" t="s">
        <v>7142</v>
      </c>
      <c r="K102" s="96" t="s">
        <v>7143</v>
      </c>
      <c r="L102" s="98"/>
    </row>
    <row r="103" spans="1:12" ht="12.75" customHeight="1" x14ac:dyDescent="0.15">
      <c r="A103" s="95" t="s">
        <v>7151</v>
      </c>
      <c r="B103" s="95"/>
      <c r="C103" s="95" t="s">
        <v>7147</v>
      </c>
      <c r="D103" s="95" t="s">
        <v>7080</v>
      </c>
      <c r="E103" s="95" t="s">
        <v>7081</v>
      </c>
      <c r="F103" s="96" t="s">
        <v>7102</v>
      </c>
      <c r="G103" s="97"/>
      <c r="H103" s="97"/>
      <c r="I103" s="95" t="s">
        <v>6764</v>
      </c>
      <c r="J103" s="95" t="s">
        <v>7142</v>
      </c>
      <c r="K103" s="96" t="s">
        <v>7143</v>
      </c>
      <c r="L103" s="98"/>
    </row>
    <row r="104" spans="1:12" ht="25.5" customHeight="1" x14ac:dyDescent="0.15">
      <c r="A104" s="95" t="s">
        <v>6556</v>
      </c>
      <c r="B104" s="95"/>
      <c r="C104" s="95" t="s">
        <v>7147</v>
      </c>
      <c r="D104" s="95" t="s">
        <v>7080</v>
      </c>
      <c r="E104" s="95" t="s">
        <v>7081</v>
      </c>
      <c r="F104" s="99">
        <v>43100</v>
      </c>
      <c r="G104" s="97">
        <v>979.14</v>
      </c>
      <c r="H104" s="97"/>
      <c r="I104" s="95" t="s">
        <v>6764</v>
      </c>
      <c r="J104" s="95" t="s">
        <v>7142</v>
      </c>
      <c r="K104" s="96" t="s">
        <v>7143</v>
      </c>
      <c r="L104" s="98"/>
    </row>
    <row r="105" spans="1:12" ht="25.5" customHeight="1" x14ac:dyDescent="0.15">
      <c r="A105" s="95" t="s">
        <v>7152</v>
      </c>
      <c r="B105" s="95"/>
      <c r="C105" s="95" t="s">
        <v>7153</v>
      </c>
      <c r="D105" s="95" t="s">
        <v>7080</v>
      </c>
      <c r="E105" s="95" t="s">
        <v>7081</v>
      </c>
      <c r="F105" s="96" t="s">
        <v>7154</v>
      </c>
      <c r="G105" s="97"/>
      <c r="H105" s="97">
        <v>1513.09</v>
      </c>
      <c r="I105" s="95" t="s">
        <v>7017</v>
      </c>
      <c r="J105" s="95" t="s">
        <v>7155</v>
      </c>
      <c r="K105" s="96" t="s">
        <v>7156</v>
      </c>
      <c r="L105" s="98"/>
    </row>
    <row r="106" spans="1:12" ht="25.5" customHeight="1" x14ac:dyDescent="0.15">
      <c r="A106" s="95" t="s">
        <v>6804</v>
      </c>
      <c r="B106" s="95"/>
      <c r="C106" s="95" t="s">
        <v>7153</v>
      </c>
      <c r="D106" s="95" t="s">
        <v>7080</v>
      </c>
      <c r="E106" s="95" t="s">
        <v>7081</v>
      </c>
      <c r="F106" s="96" t="s">
        <v>7154</v>
      </c>
      <c r="G106" s="97"/>
      <c r="H106" s="97">
        <v>17353.46</v>
      </c>
      <c r="I106" s="95" t="s">
        <v>7017</v>
      </c>
      <c r="J106" s="95" t="s">
        <v>7155</v>
      </c>
      <c r="K106" s="96" t="s">
        <v>7156</v>
      </c>
      <c r="L106" s="98"/>
    </row>
    <row r="107" spans="1:12" ht="25.5" customHeight="1" x14ac:dyDescent="0.15">
      <c r="A107" s="95" t="s">
        <v>6847</v>
      </c>
      <c r="B107" s="95"/>
      <c r="C107" s="95" t="s">
        <v>7153</v>
      </c>
      <c r="D107" s="95" t="s">
        <v>7080</v>
      </c>
      <c r="E107" s="95" t="s">
        <v>7081</v>
      </c>
      <c r="F107" s="99">
        <v>43466</v>
      </c>
      <c r="G107" s="97"/>
      <c r="H107" s="97">
        <v>23325.55</v>
      </c>
      <c r="I107" s="95" t="s">
        <v>7017</v>
      </c>
      <c r="J107" s="95" t="s">
        <v>7155</v>
      </c>
      <c r="K107" s="96" t="s">
        <v>7156</v>
      </c>
      <c r="L107" s="98"/>
    </row>
    <row r="108" spans="1:12" ht="25.5" customHeight="1" x14ac:dyDescent="0.15">
      <c r="A108" s="95" t="s">
        <v>6846</v>
      </c>
      <c r="B108" s="95"/>
      <c r="C108" s="95" t="s">
        <v>7153</v>
      </c>
      <c r="D108" s="95" t="s">
        <v>7080</v>
      </c>
      <c r="E108" s="95" t="s">
        <v>7081</v>
      </c>
      <c r="F108" s="99">
        <v>43466</v>
      </c>
      <c r="G108" s="97"/>
      <c r="H108" s="97">
        <v>17018.419999999998</v>
      </c>
      <c r="I108" s="95" t="s">
        <v>7017</v>
      </c>
      <c r="J108" s="95" t="s">
        <v>7155</v>
      </c>
      <c r="K108" s="96" t="s">
        <v>7156</v>
      </c>
      <c r="L108" s="98"/>
    </row>
    <row r="109" spans="1:12" ht="12.75" customHeight="1" x14ac:dyDescent="0.15">
      <c r="A109" s="95" t="s">
        <v>6845</v>
      </c>
      <c r="B109" s="95"/>
      <c r="C109" s="95" t="s">
        <v>7153</v>
      </c>
      <c r="D109" s="95" t="s">
        <v>7080</v>
      </c>
      <c r="E109" s="95" t="s">
        <v>7081</v>
      </c>
      <c r="F109" s="99">
        <v>43466</v>
      </c>
      <c r="G109" s="97"/>
      <c r="H109" s="97">
        <v>2739.75</v>
      </c>
      <c r="I109" s="95" t="s">
        <v>7017</v>
      </c>
      <c r="J109" s="95" t="s">
        <v>7155</v>
      </c>
      <c r="K109" s="96" t="s">
        <v>7156</v>
      </c>
      <c r="L109" s="98"/>
    </row>
    <row r="110" spans="1:12" ht="25.5" customHeight="1" x14ac:dyDescent="0.15">
      <c r="A110" s="95" t="s">
        <v>6844</v>
      </c>
      <c r="B110" s="95"/>
      <c r="C110" s="95" t="s">
        <v>7153</v>
      </c>
      <c r="D110" s="95" t="s">
        <v>7080</v>
      </c>
      <c r="E110" s="95" t="s">
        <v>7081</v>
      </c>
      <c r="F110" s="99">
        <v>43466</v>
      </c>
      <c r="G110" s="97"/>
      <c r="H110" s="97">
        <v>11893.97</v>
      </c>
      <c r="I110" s="95" t="s">
        <v>7017</v>
      </c>
      <c r="J110" s="95" t="s">
        <v>7155</v>
      </c>
      <c r="K110" s="96" t="s">
        <v>7156</v>
      </c>
      <c r="L110" s="98"/>
    </row>
    <row r="111" spans="1:12" ht="25.5" customHeight="1" x14ac:dyDescent="0.15">
      <c r="A111" s="95" t="s">
        <v>7157</v>
      </c>
      <c r="B111" s="95"/>
      <c r="C111" s="95" t="s">
        <v>7153</v>
      </c>
      <c r="D111" s="95" t="s">
        <v>7080</v>
      </c>
      <c r="E111" s="95" t="s">
        <v>7081</v>
      </c>
      <c r="F111" s="96" t="s">
        <v>7154</v>
      </c>
      <c r="G111" s="97"/>
      <c r="H111" s="97">
        <v>1829.21</v>
      </c>
      <c r="I111" s="95" t="s">
        <v>7017</v>
      </c>
      <c r="J111" s="95" t="s">
        <v>7155</v>
      </c>
      <c r="K111" s="96" t="s">
        <v>7156</v>
      </c>
      <c r="L111" s="98"/>
    </row>
    <row r="112" spans="1:12" ht="11.25" x14ac:dyDescent="0.15">
      <c r="A112" s="95" t="s">
        <v>7145</v>
      </c>
      <c r="B112" s="95"/>
      <c r="C112" s="95" t="s">
        <v>7153</v>
      </c>
      <c r="D112" s="95" t="s">
        <v>7080</v>
      </c>
      <c r="E112" s="95" t="s">
        <v>7081</v>
      </c>
      <c r="F112" s="96" t="s">
        <v>7154</v>
      </c>
      <c r="G112" s="97"/>
      <c r="H112" s="97">
        <v>5608.69</v>
      </c>
      <c r="I112" s="95" t="s">
        <v>7017</v>
      </c>
      <c r="J112" s="95" t="s">
        <v>7155</v>
      </c>
      <c r="K112" s="96" t="s">
        <v>7156</v>
      </c>
    </row>
    <row r="113" spans="1:12" ht="25.5" customHeight="1" x14ac:dyDescent="0.15">
      <c r="A113" s="95" t="s">
        <v>7158</v>
      </c>
      <c r="B113" s="95"/>
      <c r="C113" s="95" t="s">
        <v>7153</v>
      </c>
      <c r="D113" s="95" t="s">
        <v>7080</v>
      </c>
      <c r="E113" s="95" t="s">
        <v>7081</v>
      </c>
      <c r="F113" s="96" t="s">
        <v>7154</v>
      </c>
      <c r="G113" s="97"/>
      <c r="H113" s="97">
        <v>256.38</v>
      </c>
      <c r="I113" s="95" t="s">
        <v>7017</v>
      </c>
      <c r="J113" s="95" t="s">
        <v>7155</v>
      </c>
      <c r="K113" s="96" t="s">
        <v>7156</v>
      </c>
      <c r="L113" s="98"/>
    </row>
    <row r="114" spans="1:12" ht="12.75" customHeight="1" x14ac:dyDescent="0.15">
      <c r="A114" s="95" t="s">
        <v>7159</v>
      </c>
      <c r="B114" s="95"/>
      <c r="C114" s="95" t="s">
        <v>7153</v>
      </c>
      <c r="D114" s="95" t="s">
        <v>7080</v>
      </c>
      <c r="E114" s="95" t="s">
        <v>7081</v>
      </c>
      <c r="F114" s="96" t="s">
        <v>7154</v>
      </c>
      <c r="G114" s="97"/>
      <c r="H114" s="97">
        <v>598.04</v>
      </c>
      <c r="I114" s="95" t="s">
        <v>7017</v>
      </c>
      <c r="J114" s="95" t="s">
        <v>7155</v>
      </c>
      <c r="K114" s="96" t="s">
        <v>7156</v>
      </c>
      <c r="L114" s="98"/>
    </row>
    <row r="115" spans="1:12" ht="25.5" customHeight="1" x14ac:dyDescent="0.15">
      <c r="A115" s="95" t="s">
        <v>6848</v>
      </c>
      <c r="B115" s="95"/>
      <c r="C115" s="95" t="s">
        <v>7153</v>
      </c>
      <c r="D115" s="95" t="s">
        <v>7080</v>
      </c>
      <c r="E115" s="95" t="s">
        <v>7081</v>
      </c>
      <c r="F115" s="99">
        <v>43466</v>
      </c>
      <c r="G115" s="97"/>
      <c r="H115" s="97">
        <v>8948.5300000000007</v>
      </c>
      <c r="I115" s="95" t="s">
        <v>7017</v>
      </c>
      <c r="J115" s="95" t="s">
        <v>7155</v>
      </c>
      <c r="K115" s="96" t="s">
        <v>7156</v>
      </c>
      <c r="L115" s="98"/>
    </row>
    <row r="116" spans="1:12" ht="25.5" customHeight="1" x14ac:dyDescent="0.15">
      <c r="A116" s="95" t="s">
        <v>7055</v>
      </c>
      <c r="B116" s="95"/>
      <c r="C116" s="95" t="s">
        <v>7153</v>
      </c>
      <c r="D116" s="95" t="s">
        <v>7080</v>
      </c>
      <c r="E116" s="95" t="s">
        <v>7081</v>
      </c>
      <c r="F116" s="96" t="s">
        <v>7154</v>
      </c>
      <c r="G116" s="97"/>
      <c r="H116" s="97">
        <v>6088.18</v>
      </c>
      <c r="I116" s="95" t="s">
        <v>7017</v>
      </c>
      <c r="J116" s="95" t="s">
        <v>7155</v>
      </c>
      <c r="K116" s="96" t="s">
        <v>7156</v>
      </c>
      <c r="L116" s="98"/>
    </row>
    <row r="117" spans="1:12" ht="25.5" customHeight="1" x14ac:dyDescent="0.15">
      <c r="A117" s="95" t="s">
        <v>7087</v>
      </c>
      <c r="B117" s="95"/>
      <c r="C117" s="95" t="s">
        <v>7153</v>
      </c>
      <c r="D117" s="95" t="s">
        <v>7080</v>
      </c>
      <c r="E117" s="95" t="s">
        <v>7081</v>
      </c>
      <c r="F117" s="96" t="s">
        <v>7154</v>
      </c>
      <c r="G117" s="97"/>
      <c r="H117" s="97">
        <v>1811.75</v>
      </c>
      <c r="I117" s="95" t="s">
        <v>7017</v>
      </c>
      <c r="J117" s="95" t="s">
        <v>7155</v>
      </c>
      <c r="K117" s="96" t="s">
        <v>7156</v>
      </c>
      <c r="L117" s="98"/>
    </row>
    <row r="118" spans="1:12" ht="25.5" customHeight="1" x14ac:dyDescent="0.15">
      <c r="A118" s="95" t="s">
        <v>7139</v>
      </c>
      <c r="B118" s="95"/>
      <c r="C118" s="95" t="s">
        <v>7153</v>
      </c>
      <c r="D118" s="95" t="s">
        <v>7080</v>
      </c>
      <c r="E118" s="95" t="s">
        <v>7081</v>
      </c>
      <c r="F118" s="96" t="s">
        <v>7154</v>
      </c>
      <c r="G118" s="97"/>
      <c r="H118" s="97">
        <v>2514.14</v>
      </c>
      <c r="I118" s="95" t="s">
        <v>7017</v>
      </c>
      <c r="J118" s="95" t="s">
        <v>7155</v>
      </c>
      <c r="K118" s="96" t="s">
        <v>7156</v>
      </c>
      <c r="L118" s="98"/>
    </row>
    <row r="119" spans="1:12" ht="25.5" customHeight="1" x14ac:dyDescent="0.15">
      <c r="A119" s="95" t="s">
        <v>7160</v>
      </c>
      <c r="B119" s="95"/>
      <c r="C119" s="95" t="s">
        <v>7153</v>
      </c>
      <c r="D119" s="95" t="s">
        <v>7080</v>
      </c>
      <c r="E119" s="95" t="s">
        <v>7081</v>
      </c>
      <c r="F119" s="96" t="s">
        <v>7154</v>
      </c>
      <c r="G119" s="97"/>
      <c r="H119" s="97">
        <v>979.5</v>
      </c>
      <c r="I119" s="95" t="s">
        <v>7017</v>
      </c>
      <c r="J119" s="95" t="s">
        <v>7155</v>
      </c>
      <c r="K119" s="96" t="s">
        <v>7156</v>
      </c>
      <c r="L119" s="98"/>
    </row>
    <row r="120" spans="1:12" ht="25.5" customHeight="1" x14ac:dyDescent="0.15">
      <c r="A120" s="95" t="s">
        <v>6810</v>
      </c>
      <c r="B120" s="95"/>
      <c r="C120" s="95" t="s">
        <v>7153</v>
      </c>
      <c r="D120" s="95" t="s">
        <v>7080</v>
      </c>
      <c r="E120" s="95" t="s">
        <v>7081</v>
      </c>
      <c r="F120" s="96" t="s">
        <v>7154</v>
      </c>
      <c r="G120" s="97"/>
      <c r="H120" s="97">
        <v>19689.419999999998</v>
      </c>
      <c r="I120" s="95" t="s">
        <v>7017</v>
      </c>
      <c r="J120" s="95" t="s">
        <v>7155</v>
      </c>
      <c r="K120" s="96" t="s">
        <v>7156</v>
      </c>
      <c r="L120" s="98"/>
    </row>
    <row r="121" spans="1:12" ht="25.5" customHeight="1" x14ac:dyDescent="0.15">
      <c r="A121" s="95" t="s">
        <v>7161</v>
      </c>
      <c r="B121" s="95"/>
      <c r="C121" s="95" t="s">
        <v>7162</v>
      </c>
      <c r="D121" s="95" t="s">
        <v>7080</v>
      </c>
      <c r="E121" s="95" t="s">
        <v>7081</v>
      </c>
      <c r="F121" s="96" t="s">
        <v>7163</v>
      </c>
      <c r="G121" s="97"/>
      <c r="H121" s="97">
        <v>1402.1</v>
      </c>
      <c r="I121" s="95" t="s">
        <v>7164</v>
      </c>
      <c r="J121" s="95" t="s">
        <v>7165</v>
      </c>
      <c r="K121" s="96" t="s">
        <v>7156</v>
      </c>
      <c r="L121" s="98"/>
    </row>
    <row r="122" spans="1:12" ht="25.5" customHeight="1" x14ac:dyDescent="0.15">
      <c r="A122" s="95" t="s">
        <v>7160</v>
      </c>
      <c r="B122" s="95"/>
      <c r="C122" s="95" t="s">
        <v>7162</v>
      </c>
      <c r="D122" s="95" t="s">
        <v>7080</v>
      </c>
      <c r="E122" s="95" t="s">
        <v>7081</v>
      </c>
      <c r="F122" s="96" t="s">
        <v>7163</v>
      </c>
      <c r="G122" s="97">
        <v>1402.1</v>
      </c>
      <c r="H122" s="97"/>
      <c r="I122" s="95" t="s">
        <v>7164</v>
      </c>
      <c r="J122" s="95" t="s">
        <v>7165</v>
      </c>
      <c r="K122" s="96" t="s">
        <v>7156</v>
      </c>
      <c r="L122" s="98"/>
    </row>
    <row r="123" spans="1:12" ht="25.5" customHeight="1" x14ac:dyDescent="0.15">
      <c r="A123" s="95" t="s">
        <v>6810</v>
      </c>
      <c r="B123" s="95"/>
      <c r="C123" s="95" t="s">
        <v>7166</v>
      </c>
      <c r="D123" s="95" t="s">
        <v>7080</v>
      </c>
      <c r="E123" s="95" t="s">
        <v>7081</v>
      </c>
      <c r="F123" s="96" t="s">
        <v>7059</v>
      </c>
      <c r="G123" s="97">
        <v>19689.419999999998</v>
      </c>
      <c r="H123" s="97"/>
      <c r="I123" s="95" t="s">
        <v>7003</v>
      </c>
      <c r="J123" s="95" t="s">
        <v>7155</v>
      </c>
      <c r="K123" s="96" t="s">
        <v>7156</v>
      </c>
      <c r="L123" s="98"/>
    </row>
    <row r="124" spans="1:12" ht="25.5" customHeight="1" x14ac:dyDescent="0.15">
      <c r="A124" s="95" t="s">
        <v>7139</v>
      </c>
      <c r="B124" s="95"/>
      <c r="C124" s="95" t="s">
        <v>7166</v>
      </c>
      <c r="D124" s="95" t="s">
        <v>7080</v>
      </c>
      <c r="E124" s="95" t="s">
        <v>7081</v>
      </c>
      <c r="F124" s="96" t="s">
        <v>7059</v>
      </c>
      <c r="G124" s="97">
        <v>2514.14</v>
      </c>
      <c r="H124" s="97"/>
      <c r="I124" s="95" t="s">
        <v>7003</v>
      </c>
      <c r="J124" s="95" t="s">
        <v>7155</v>
      </c>
      <c r="K124" s="96" t="s">
        <v>7156</v>
      </c>
      <c r="L124" s="98"/>
    </row>
    <row r="125" spans="1:12" ht="25.5" customHeight="1" x14ac:dyDescent="0.15">
      <c r="A125" s="95" t="s">
        <v>7160</v>
      </c>
      <c r="B125" s="95"/>
      <c r="C125" s="95" t="s">
        <v>7166</v>
      </c>
      <c r="D125" s="95" t="s">
        <v>7080</v>
      </c>
      <c r="E125" s="95" t="s">
        <v>7081</v>
      </c>
      <c r="F125" s="96" t="s">
        <v>7059</v>
      </c>
      <c r="G125" s="97">
        <v>979.5</v>
      </c>
      <c r="H125" s="97"/>
      <c r="I125" s="95" t="s">
        <v>7003</v>
      </c>
      <c r="J125" s="95" t="s">
        <v>7155</v>
      </c>
      <c r="K125" s="96" t="s">
        <v>7156</v>
      </c>
      <c r="L125" s="98"/>
    </row>
    <row r="126" spans="1:12" ht="25.5" customHeight="1" x14ac:dyDescent="0.15">
      <c r="A126" s="95" t="s">
        <v>7087</v>
      </c>
      <c r="B126" s="95"/>
      <c r="C126" s="95" t="s">
        <v>7166</v>
      </c>
      <c r="D126" s="95" t="s">
        <v>7080</v>
      </c>
      <c r="E126" s="95" t="s">
        <v>7081</v>
      </c>
      <c r="F126" s="96" t="s">
        <v>7059</v>
      </c>
      <c r="G126" s="97">
        <v>1811.75</v>
      </c>
      <c r="H126" s="97"/>
      <c r="I126" s="95" t="s">
        <v>7003</v>
      </c>
      <c r="J126" s="95" t="s">
        <v>7155</v>
      </c>
      <c r="K126" s="96" t="s">
        <v>7156</v>
      </c>
      <c r="L126" s="98"/>
    </row>
    <row r="127" spans="1:12" ht="25.5" customHeight="1" x14ac:dyDescent="0.15">
      <c r="A127" s="95" t="s">
        <v>7055</v>
      </c>
      <c r="B127" s="95"/>
      <c r="C127" s="95" t="s">
        <v>7166</v>
      </c>
      <c r="D127" s="95" t="s">
        <v>7080</v>
      </c>
      <c r="E127" s="95" t="s">
        <v>7081</v>
      </c>
      <c r="F127" s="96" t="s">
        <v>7059</v>
      </c>
      <c r="G127" s="97">
        <v>6088.18</v>
      </c>
      <c r="H127" s="97"/>
      <c r="I127" s="95" t="s">
        <v>7003</v>
      </c>
      <c r="J127" s="95" t="s">
        <v>7155</v>
      </c>
      <c r="K127" s="96" t="s">
        <v>7156</v>
      </c>
      <c r="L127" s="98"/>
    </row>
    <row r="128" spans="1:12" ht="25.5" customHeight="1" x14ac:dyDescent="0.15">
      <c r="A128" s="95" t="s">
        <v>6848</v>
      </c>
      <c r="B128" s="95"/>
      <c r="C128" s="95" t="s">
        <v>7166</v>
      </c>
      <c r="D128" s="95" t="s">
        <v>7080</v>
      </c>
      <c r="E128" s="95" t="s">
        <v>7081</v>
      </c>
      <c r="F128" s="99">
        <v>43465</v>
      </c>
      <c r="G128" s="97">
        <v>8948.5300000000007</v>
      </c>
      <c r="H128" s="97"/>
      <c r="I128" s="95" t="s">
        <v>7003</v>
      </c>
      <c r="J128" s="95" t="s">
        <v>7155</v>
      </c>
      <c r="K128" s="96" t="s">
        <v>7156</v>
      </c>
      <c r="L128" s="98"/>
    </row>
    <row r="129" spans="1:12" ht="12.75" customHeight="1" x14ac:dyDescent="0.15">
      <c r="A129" s="95" t="s">
        <v>7159</v>
      </c>
      <c r="B129" s="95"/>
      <c r="C129" s="95" t="s">
        <v>7166</v>
      </c>
      <c r="D129" s="95" t="s">
        <v>7080</v>
      </c>
      <c r="E129" s="95" t="s">
        <v>7081</v>
      </c>
      <c r="F129" s="96" t="s">
        <v>7059</v>
      </c>
      <c r="G129" s="97">
        <v>598.04</v>
      </c>
      <c r="H129" s="97"/>
      <c r="I129" s="95" t="s">
        <v>7003</v>
      </c>
      <c r="J129" s="95" t="s">
        <v>7155</v>
      </c>
      <c r="K129" s="96" t="s">
        <v>7156</v>
      </c>
      <c r="L129" s="98"/>
    </row>
    <row r="130" spans="1:12" ht="25.5" customHeight="1" x14ac:dyDescent="0.15">
      <c r="A130" s="95" t="s">
        <v>7158</v>
      </c>
      <c r="B130" s="95"/>
      <c r="C130" s="95" t="s">
        <v>7166</v>
      </c>
      <c r="D130" s="95" t="s">
        <v>7080</v>
      </c>
      <c r="E130" s="95" t="s">
        <v>7081</v>
      </c>
      <c r="F130" s="96" t="s">
        <v>7059</v>
      </c>
      <c r="G130" s="97">
        <v>256.38</v>
      </c>
      <c r="H130" s="97"/>
      <c r="I130" s="95" t="s">
        <v>7003</v>
      </c>
      <c r="J130" s="95" t="s">
        <v>7155</v>
      </c>
      <c r="K130" s="96" t="s">
        <v>7156</v>
      </c>
      <c r="L130" s="98"/>
    </row>
    <row r="131" spans="1:12" ht="25.5" customHeight="1" x14ac:dyDescent="0.15">
      <c r="A131" s="95" t="s">
        <v>7157</v>
      </c>
      <c r="B131" s="95"/>
      <c r="C131" s="95" t="s">
        <v>7166</v>
      </c>
      <c r="D131" s="95" t="s">
        <v>7080</v>
      </c>
      <c r="E131" s="95" t="s">
        <v>7081</v>
      </c>
      <c r="F131" s="96" t="s">
        <v>7059</v>
      </c>
      <c r="G131" s="97">
        <v>1829.21</v>
      </c>
      <c r="H131" s="97"/>
      <c r="I131" s="95" t="s">
        <v>7003</v>
      </c>
      <c r="J131" s="95" t="s">
        <v>7155</v>
      </c>
      <c r="K131" s="96" t="s">
        <v>7156</v>
      </c>
      <c r="L131" s="98"/>
    </row>
    <row r="132" spans="1:12" ht="11.25" x14ac:dyDescent="0.15">
      <c r="A132" s="95" t="s">
        <v>7145</v>
      </c>
      <c r="B132" s="95"/>
      <c r="C132" s="95" t="s">
        <v>7166</v>
      </c>
      <c r="D132" s="95" t="s">
        <v>7080</v>
      </c>
      <c r="E132" s="95" t="s">
        <v>7081</v>
      </c>
      <c r="F132" s="96" t="s">
        <v>7059</v>
      </c>
      <c r="G132" s="97">
        <v>5608.69</v>
      </c>
      <c r="H132" s="97"/>
      <c r="I132" s="95" t="s">
        <v>7003</v>
      </c>
      <c r="J132" s="95" t="s">
        <v>7155</v>
      </c>
      <c r="K132" s="96" t="s">
        <v>7156</v>
      </c>
    </row>
    <row r="133" spans="1:12" ht="25.5" customHeight="1" x14ac:dyDescent="0.15">
      <c r="A133" s="95" t="s">
        <v>7152</v>
      </c>
      <c r="B133" s="95"/>
      <c r="C133" s="95" t="s">
        <v>7166</v>
      </c>
      <c r="D133" s="95" t="s">
        <v>7080</v>
      </c>
      <c r="E133" s="95" t="s">
        <v>7081</v>
      </c>
      <c r="F133" s="96" t="s">
        <v>7059</v>
      </c>
      <c r="G133" s="97">
        <v>1513.09</v>
      </c>
      <c r="H133" s="97"/>
      <c r="I133" s="95" t="s">
        <v>7003</v>
      </c>
      <c r="J133" s="95" t="s">
        <v>7155</v>
      </c>
      <c r="K133" s="96" t="s">
        <v>7156</v>
      </c>
      <c r="L133" s="98"/>
    </row>
    <row r="134" spans="1:12" ht="12.75" customHeight="1" x14ac:dyDescent="0.15">
      <c r="A134" s="95" t="s">
        <v>6804</v>
      </c>
      <c r="B134" s="95"/>
      <c r="C134" s="95" t="s">
        <v>7166</v>
      </c>
      <c r="D134" s="95" t="s">
        <v>7080</v>
      </c>
      <c r="E134" s="95" t="s">
        <v>7081</v>
      </c>
      <c r="F134" s="96" t="s">
        <v>7059</v>
      </c>
      <c r="G134" s="97">
        <v>17353.46</v>
      </c>
      <c r="H134" s="97"/>
      <c r="I134" s="95" t="s">
        <v>7003</v>
      </c>
      <c r="J134" s="95" t="s">
        <v>7155</v>
      </c>
      <c r="K134" s="96" t="s">
        <v>7156</v>
      </c>
      <c r="L134" s="98"/>
    </row>
    <row r="135" spans="1:12" ht="25.5" customHeight="1" x14ac:dyDescent="0.15">
      <c r="A135" s="95" t="s">
        <v>6844</v>
      </c>
      <c r="B135" s="95"/>
      <c r="C135" s="95" t="s">
        <v>7166</v>
      </c>
      <c r="D135" s="95" t="s">
        <v>7080</v>
      </c>
      <c r="E135" s="95" t="s">
        <v>7081</v>
      </c>
      <c r="F135" s="99">
        <v>43465</v>
      </c>
      <c r="G135" s="97">
        <v>11893.97</v>
      </c>
      <c r="H135" s="97"/>
      <c r="I135" s="95" t="s">
        <v>7003</v>
      </c>
      <c r="J135" s="95" t="s">
        <v>7155</v>
      </c>
      <c r="K135" s="96" t="s">
        <v>7156</v>
      </c>
      <c r="L135" s="98"/>
    </row>
    <row r="136" spans="1:12" ht="12.75" customHeight="1" x14ac:dyDescent="0.15">
      <c r="A136" s="95" t="s">
        <v>6845</v>
      </c>
      <c r="B136" s="95"/>
      <c r="C136" s="95" t="s">
        <v>7166</v>
      </c>
      <c r="D136" s="95" t="s">
        <v>7080</v>
      </c>
      <c r="E136" s="95" t="s">
        <v>7081</v>
      </c>
      <c r="F136" s="99">
        <v>43465</v>
      </c>
      <c r="G136" s="97">
        <v>2739.75</v>
      </c>
      <c r="H136" s="97"/>
      <c r="I136" s="95" t="s">
        <v>7003</v>
      </c>
      <c r="J136" s="95" t="s">
        <v>7155</v>
      </c>
      <c r="K136" s="96" t="s">
        <v>7156</v>
      </c>
      <c r="L136" s="98"/>
    </row>
    <row r="137" spans="1:12" ht="25.5" customHeight="1" x14ac:dyDescent="0.15">
      <c r="A137" s="95" t="s">
        <v>6846</v>
      </c>
      <c r="B137" s="95"/>
      <c r="C137" s="95" t="s">
        <v>7166</v>
      </c>
      <c r="D137" s="95" t="s">
        <v>7080</v>
      </c>
      <c r="E137" s="95" t="s">
        <v>7081</v>
      </c>
      <c r="F137" s="99">
        <v>43465</v>
      </c>
      <c r="G137" s="97">
        <v>17018.419999999998</v>
      </c>
      <c r="H137" s="97"/>
      <c r="I137" s="95" t="s">
        <v>7003</v>
      </c>
      <c r="J137" s="95" t="s">
        <v>7155</v>
      </c>
      <c r="K137" s="96" t="s">
        <v>7156</v>
      </c>
      <c r="L137" s="98"/>
    </row>
    <row r="138" spans="1:12" ht="12.75" customHeight="1" x14ac:dyDescent="0.15">
      <c r="A138" s="95" t="s">
        <v>6847</v>
      </c>
      <c r="B138" s="95"/>
      <c r="C138" s="95" t="s">
        <v>7166</v>
      </c>
      <c r="D138" s="95" t="s">
        <v>7080</v>
      </c>
      <c r="E138" s="95" t="s">
        <v>7081</v>
      </c>
      <c r="F138" s="99">
        <v>43465</v>
      </c>
      <c r="G138" s="97">
        <v>23325.55</v>
      </c>
      <c r="H138" s="97"/>
      <c r="I138" s="95" t="s">
        <v>7003</v>
      </c>
      <c r="J138" s="95" t="s">
        <v>7155</v>
      </c>
      <c r="K138" s="96" t="s">
        <v>7156</v>
      </c>
      <c r="L138" s="98"/>
    </row>
    <row r="139" spans="1:12" ht="25.5" customHeight="1" x14ac:dyDescent="0.15">
      <c r="A139" s="95" t="s">
        <v>6810</v>
      </c>
      <c r="B139" s="95"/>
      <c r="C139" s="95" t="s">
        <v>7167</v>
      </c>
      <c r="D139" s="95" t="s">
        <v>7080</v>
      </c>
      <c r="E139" s="95" t="s">
        <v>7081</v>
      </c>
      <c r="F139" s="96" t="s">
        <v>7059</v>
      </c>
      <c r="G139" s="97">
        <v>60482.33</v>
      </c>
      <c r="H139" s="97"/>
      <c r="I139" s="95" t="s">
        <v>7005</v>
      </c>
      <c r="J139" s="95" t="s">
        <v>7155</v>
      </c>
      <c r="K139" s="96" t="s">
        <v>7156</v>
      </c>
      <c r="L139" s="98"/>
    </row>
    <row r="140" spans="1:12" ht="12.75" customHeight="1" x14ac:dyDescent="0.15">
      <c r="A140" s="95" t="s">
        <v>7139</v>
      </c>
      <c r="B140" s="95"/>
      <c r="C140" s="95" t="s">
        <v>7167</v>
      </c>
      <c r="D140" s="95" t="s">
        <v>7080</v>
      </c>
      <c r="E140" s="95" t="s">
        <v>7081</v>
      </c>
      <c r="F140" s="96" t="s">
        <v>7059</v>
      </c>
      <c r="G140" s="97">
        <v>8384.17</v>
      </c>
      <c r="H140" s="97"/>
      <c r="I140" s="95" t="s">
        <v>7005</v>
      </c>
      <c r="J140" s="95" t="s">
        <v>7155</v>
      </c>
      <c r="K140" s="96" t="s">
        <v>7156</v>
      </c>
      <c r="L140" s="98"/>
    </row>
    <row r="141" spans="1:12" ht="12.75" customHeight="1" x14ac:dyDescent="0.15">
      <c r="A141" s="95" t="s">
        <v>7160</v>
      </c>
      <c r="B141" s="95"/>
      <c r="C141" s="95" t="s">
        <v>7167</v>
      </c>
      <c r="D141" s="95" t="s">
        <v>7080</v>
      </c>
      <c r="E141" s="95" t="s">
        <v>7081</v>
      </c>
      <c r="F141" s="96" t="s">
        <v>7059</v>
      </c>
      <c r="G141" s="97">
        <v>3265.02</v>
      </c>
      <c r="H141" s="97"/>
      <c r="I141" s="95" t="s">
        <v>7005</v>
      </c>
      <c r="J141" s="95" t="s">
        <v>7155</v>
      </c>
      <c r="K141" s="96" t="s">
        <v>7156</v>
      </c>
      <c r="L141" s="98"/>
    </row>
    <row r="142" spans="1:12" ht="25.5" customHeight="1" x14ac:dyDescent="0.15">
      <c r="A142" s="95" t="s">
        <v>7087</v>
      </c>
      <c r="B142" s="95"/>
      <c r="C142" s="95" t="s">
        <v>7167</v>
      </c>
      <c r="D142" s="95" t="s">
        <v>7080</v>
      </c>
      <c r="E142" s="95" t="s">
        <v>7081</v>
      </c>
      <c r="F142" s="96" t="s">
        <v>7059</v>
      </c>
      <c r="G142" s="97">
        <v>6039.15</v>
      </c>
      <c r="H142" s="97"/>
      <c r="I142" s="95" t="s">
        <v>7005</v>
      </c>
      <c r="J142" s="95" t="s">
        <v>7155</v>
      </c>
      <c r="K142" s="96" t="s">
        <v>7156</v>
      </c>
      <c r="L142" s="98"/>
    </row>
    <row r="143" spans="1:12" ht="25.5" customHeight="1" x14ac:dyDescent="0.15">
      <c r="A143" s="95" t="s">
        <v>7055</v>
      </c>
      <c r="B143" s="95"/>
      <c r="C143" s="95" t="s">
        <v>7167</v>
      </c>
      <c r="D143" s="95" t="s">
        <v>7080</v>
      </c>
      <c r="E143" s="95" t="s">
        <v>7081</v>
      </c>
      <c r="F143" s="96" t="s">
        <v>7059</v>
      </c>
      <c r="G143" s="97">
        <v>20346.98</v>
      </c>
      <c r="H143" s="97"/>
      <c r="I143" s="95" t="s">
        <v>7005</v>
      </c>
      <c r="J143" s="95" t="s">
        <v>7155</v>
      </c>
      <c r="K143" s="96" t="s">
        <v>7156</v>
      </c>
      <c r="L143" s="98"/>
    </row>
    <row r="144" spans="1:12" ht="12.75" customHeight="1" x14ac:dyDescent="0.15">
      <c r="A144" s="95" t="s">
        <v>6848</v>
      </c>
      <c r="B144" s="95"/>
      <c r="C144" s="95" t="s">
        <v>7167</v>
      </c>
      <c r="D144" s="95" t="s">
        <v>7080</v>
      </c>
      <c r="E144" s="95" t="s">
        <v>7081</v>
      </c>
      <c r="F144" s="99">
        <v>43465</v>
      </c>
      <c r="G144" s="97">
        <v>29875.88</v>
      </c>
      <c r="H144" s="97"/>
      <c r="I144" s="95" t="s">
        <v>7005</v>
      </c>
      <c r="J144" s="95" t="s">
        <v>7155</v>
      </c>
      <c r="K144" s="96" t="s">
        <v>7156</v>
      </c>
      <c r="L144" s="98"/>
    </row>
    <row r="145" spans="1:12" ht="25.5" customHeight="1" x14ac:dyDescent="0.15">
      <c r="A145" s="95" t="s">
        <v>7159</v>
      </c>
      <c r="B145" s="95"/>
      <c r="C145" s="95" t="s">
        <v>7167</v>
      </c>
      <c r="D145" s="95" t="s">
        <v>7080</v>
      </c>
      <c r="E145" s="95" t="s">
        <v>7081</v>
      </c>
      <c r="F145" s="96" t="s">
        <v>7059</v>
      </c>
      <c r="G145" s="97">
        <v>1970.64</v>
      </c>
      <c r="H145" s="97"/>
      <c r="I145" s="95" t="s">
        <v>7005</v>
      </c>
      <c r="J145" s="95" t="s">
        <v>7155</v>
      </c>
      <c r="K145" s="96" t="s">
        <v>7156</v>
      </c>
      <c r="L145" s="98"/>
    </row>
    <row r="146" spans="1:12" ht="12.75" customHeight="1" x14ac:dyDescent="0.15">
      <c r="A146" s="95" t="s">
        <v>7158</v>
      </c>
      <c r="B146" s="95"/>
      <c r="C146" s="95" t="s">
        <v>7167</v>
      </c>
      <c r="D146" s="95" t="s">
        <v>7080</v>
      </c>
      <c r="E146" s="95" t="s">
        <v>7081</v>
      </c>
      <c r="F146" s="96" t="s">
        <v>7059</v>
      </c>
      <c r="G146" s="97">
        <v>844.48</v>
      </c>
      <c r="H146" s="97"/>
      <c r="I146" s="95" t="s">
        <v>7005</v>
      </c>
      <c r="J146" s="95" t="s">
        <v>7155</v>
      </c>
      <c r="K146" s="96" t="s">
        <v>7156</v>
      </c>
      <c r="L146" s="98"/>
    </row>
    <row r="147" spans="1:12" ht="25.5" customHeight="1" x14ac:dyDescent="0.15">
      <c r="A147" s="95" t="s">
        <v>7157</v>
      </c>
      <c r="B147" s="95"/>
      <c r="C147" s="95" t="s">
        <v>7167</v>
      </c>
      <c r="D147" s="95" t="s">
        <v>7080</v>
      </c>
      <c r="E147" s="95" t="s">
        <v>7081</v>
      </c>
      <c r="F147" s="96" t="s">
        <v>7059</v>
      </c>
      <c r="G147" s="97">
        <v>5704.61</v>
      </c>
      <c r="H147" s="97"/>
      <c r="I147" s="95" t="s">
        <v>7005</v>
      </c>
      <c r="J147" s="95" t="s">
        <v>7155</v>
      </c>
      <c r="K147" s="96" t="s">
        <v>7156</v>
      </c>
      <c r="L147" s="98"/>
    </row>
    <row r="148" spans="1:12" ht="12.75" customHeight="1" x14ac:dyDescent="0.15">
      <c r="A148" s="95" t="s">
        <v>7145</v>
      </c>
      <c r="B148" s="95"/>
      <c r="C148" s="95" t="s">
        <v>7167</v>
      </c>
      <c r="D148" s="95" t="s">
        <v>7080</v>
      </c>
      <c r="E148" s="95" t="s">
        <v>7081</v>
      </c>
      <c r="F148" s="96" t="s">
        <v>7059</v>
      </c>
      <c r="G148" s="97">
        <v>18689.650000000001</v>
      </c>
      <c r="H148" s="97"/>
      <c r="I148" s="95" t="s">
        <v>7005</v>
      </c>
      <c r="J148" s="95" t="s">
        <v>7155</v>
      </c>
      <c r="K148" s="96" t="s">
        <v>7156</v>
      </c>
      <c r="L148" s="98"/>
    </row>
    <row r="149" spans="1:12" ht="25.5" customHeight="1" x14ac:dyDescent="0.15">
      <c r="A149" s="95" t="s">
        <v>7152</v>
      </c>
      <c r="B149" s="95"/>
      <c r="C149" s="95" t="s">
        <v>7167</v>
      </c>
      <c r="D149" s="95" t="s">
        <v>7080</v>
      </c>
      <c r="E149" s="95" t="s">
        <v>7081</v>
      </c>
      <c r="F149" s="96" t="s">
        <v>7059</v>
      </c>
      <c r="G149" s="97">
        <v>4981.71</v>
      </c>
      <c r="H149" s="97"/>
      <c r="I149" s="95" t="s">
        <v>7005</v>
      </c>
      <c r="J149" s="95" t="s">
        <v>7155</v>
      </c>
      <c r="K149" s="96" t="s">
        <v>7156</v>
      </c>
      <c r="L149" s="98"/>
    </row>
    <row r="150" spans="1:12" ht="25.5" customHeight="1" x14ac:dyDescent="0.15">
      <c r="A150" s="95" t="s">
        <v>6804</v>
      </c>
      <c r="B150" s="95"/>
      <c r="C150" s="95" t="s">
        <v>7167</v>
      </c>
      <c r="D150" s="95" t="s">
        <v>7080</v>
      </c>
      <c r="E150" s="95" t="s">
        <v>7081</v>
      </c>
      <c r="F150" s="96" t="s">
        <v>7059</v>
      </c>
      <c r="G150" s="97">
        <v>38284.589999999997</v>
      </c>
      <c r="H150" s="97"/>
      <c r="I150" s="95" t="s">
        <v>7005</v>
      </c>
      <c r="J150" s="95" t="s">
        <v>7155</v>
      </c>
      <c r="K150" s="96" t="s">
        <v>7156</v>
      </c>
      <c r="L150" s="98"/>
    </row>
    <row r="151" spans="1:12" ht="25.5" customHeight="1" x14ac:dyDescent="0.15">
      <c r="A151" s="95" t="s">
        <v>6844</v>
      </c>
      <c r="B151" s="95"/>
      <c r="C151" s="95" t="s">
        <v>7167</v>
      </c>
      <c r="D151" s="95" t="s">
        <v>7080</v>
      </c>
      <c r="E151" s="95" t="s">
        <v>7081</v>
      </c>
      <c r="F151" s="99">
        <v>43465</v>
      </c>
      <c r="G151" s="97">
        <v>42730.83</v>
      </c>
      <c r="H151" s="97"/>
      <c r="I151" s="95" t="s">
        <v>7005</v>
      </c>
      <c r="J151" s="95" t="s">
        <v>7155</v>
      </c>
      <c r="K151" s="96" t="s">
        <v>7156</v>
      </c>
      <c r="L151" s="98"/>
    </row>
    <row r="152" spans="1:12" ht="25.5" customHeight="1" x14ac:dyDescent="0.15">
      <c r="A152" s="95" t="s">
        <v>6845</v>
      </c>
      <c r="B152" s="95"/>
      <c r="C152" s="95" t="s">
        <v>7167</v>
      </c>
      <c r="D152" s="95" t="s">
        <v>7080</v>
      </c>
      <c r="E152" s="95" t="s">
        <v>7081</v>
      </c>
      <c r="F152" s="99">
        <v>43465</v>
      </c>
      <c r="G152" s="97">
        <v>9574.5300000000007</v>
      </c>
      <c r="H152" s="97"/>
      <c r="I152" s="95" t="s">
        <v>7005</v>
      </c>
      <c r="J152" s="95" t="s">
        <v>7155</v>
      </c>
      <c r="K152" s="96" t="s">
        <v>7156</v>
      </c>
      <c r="L152" s="98"/>
    </row>
    <row r="153" spans="1:12" ht="25.5" customHeight="1" x14ac:dyDescent="0.15">
      <c r="A153" s="95" t="s">
        <v>6846</v>
      </c>
      <c r="B153" s="95"/>
      <c r="C153" s="95" t="s">
        <v>7167</v>
      </c>
      <c r="D153" s="95" t="s">
        <v>7080</v>
      </c>
      <c r="E153" s="95" t="s">
        <v>7081</v>
      </c>
      <c r="F153" s="99">
        <v>43465</v>
      </c>
      <c r="G153" s="97">
        <v>58902.49</v>
      </c>
      <c r="H153" s="97"/>
      <c r="I153" s="95" t="s">
        <v>7005</v>
      </c>
      <c r="J153" s="95" t="s">
        <v>7155</v>
      </c>
      <c r="K153" s="96" t="s">
        <v>7156</v>
      </c>
      <c r="L153" s="98"/>
    </row>
    <row r="154" spans="1:12" ht="25.5" customHeight="1" x14ac:dyDescent="0.15">
      <c r="A154" s="95" t="s">
        <v>6847</v>
      </c>
      <c r="B154" s="95"/>
      <c r="C154" s="95" t="s">
        <v>7167</v>
      </c>
      <c r="D154" s="95" t="s">
        <v>7080</v>
      </c>
      <c r="E154" s="95" t="s">
        <v>7081</v>
      </c>
      <c r="F154" s="99">
        <v>43465</v>
      </c>
      <c r="G154" s="97">
        <v>77827.37</v>
      </c>
      <c r="H154" s="97"/>
      <c r="I154" s="95" t="s">
        <v>7005</v>
      </c>
      <c r="J154" s="95" t="s">
        <v>7155</v>
      </c>
      <c r="K154" s="96" t="s">
        <v>7156</v>
      </c>
      <c r="L154" s="98"/>
    </row>
    <row r="155" spans="1:12" ht="11.25" x14ac:dyDescent="0.15">
      <c r="A155" s="95" t="s">
        <v>7085</v>
      </c>
      <c r="B155" s="95"/>
      <c r="C155" s="95" t="s">
        <v>7107</v>
      </c>
      <c r="D155" s="95" t="s">
        <v>7080</v>
      </c>
      <c r="E155" s="95" t="s">
        <v>7081</v>
      </c>
      <c r="F155" s="96" t="s">
        <v>7059</v>
      </c>
      <c r="G155" s="97">
        <v>1692.69</v>
      </c>
      <c r="H155" s="97"/>
      <c r="I155" s="95" t="s">
        <v>7168</v>
      </c>
      <c r="J155" s="95" t="s">
        <v>7169</v>
      </c>
      <c r="K155" s="96" t="s">
        <v>7156</v>
      </c>
    </row>
    <row r="156" spans="1:12" ht="25.5" customHeight="1" x14ac:dyDescent="0.15">
      <c r="A156" s="95" t="s">
        <v>7078</v>
      </c>
      <c r="B156" s="95"/>
      <c r="C156" s="95" t="s">
        <v>7107</v>
      </c>
      <c r="D156" s="95" t="s">
        <v>7080</v>
      </c>
      <c r="E156" s="95" t="s">
        <v>7081</v>
      </c>
      <c r="F156" s="96" t="s">
        <v>7059</v>
      </c>
      <c r="G156" s="97">
        <v>282.12</v>
      </c>
      <c r="H156" s="97"/>
      <c r="I156" s="95" t="s">
        <v>7168</v>
      </c>
      <c r="J156" s="95" t="s">
        <v>7169</v>
      </c>
      <c r="K156" s="96" t="s">
        <v>7156</v>
      </c>
      <c r="L156" s="98"/>
    </row>
    <row r="157" spans="1:12" ht="25.5" customHeight="1" x14ac:dyDescent="0.15">
      <c r="A157" s="95" t="s">
        <v>7087</v>
      </c>
      <c r="B157" s="95"/>
      <c r="C157" s="95" t="s">
        <v>7107</v>
      </c>
      <c r="D157" s="95" t="s">
        <v>7080</v>
      </c>
      <c r="E157" s="95" t="s">
        <v>7081</v>
      </c>
      <c r="F157" s="96" t="s">
        <v>7059</v>
      </c>
      <c r="G157" s="97">
        <v>282.12</v>
      </c>
      <c r="H157" s="97"/>
      <c r="I157" s="95" t="s">
        <v>7168</v>
      </c>
      <c r="J157" s="95" t="s">
        <v>7169</v>
      </c>
      <c r="K157" s="96" t="s">
        <v>7156</v>
      </c>
      <c r="L157" s="98"/>
    </row>
    <row r="158" spans="1:12" ht="25.5" customHeight="1" x14ac:dyDescent="0.15">
      <c r="A158" s="95" t="s">
        <v>6810</v>
      </c>
      <c r="B158" s="95"/>
      <c r="C158" s="95" t="s">
        <v>7107</v>
      </c>
      <c r="D158" s="95" t="s">
        <v>7080</v>
      </c>
      <c r="E158" s="95" t="s">
        <v>7081</v>
      </c>
      <c r="F158" s="96" t="s">
        <v>7059</v>
      </c>
      <c r="G158" s="97"/>
      <c r="H158" s="97">
        <v>2539.0500000000002</v>
      </c>
      <c r="I158" s="95" t="s">
        <v>7168</v>
      </c>
      <c r="J158" s="95" t="s">
        <v>7169</v>
      </c>
      <c r="K158" s="96" t="s">
        <v>7156</v>
      </c>
      <c r="L158" s="98"/>
    </row>
    <row r="159" spans="1:12" ht="25.5" customHeight="1" x14ac:dyDescent="0.15">
      <c r="A159" s="95" t="s">
        <v>7086</v>
      </c>
      <c r="B159" s="95"/>
      <c r="C159" s="95" t="s">
        <v>7107</v>
      </c>
      <c r="D159" s="95" t="s">
        <v>7080</v>
      </c>
      <c r="E159" s="95" t="s">
        <v>7081</v>
      </c>
      <c r="F159" s="96" t="s">
        <v>7059</v>
      </c>
      <c r="G159" s="97">
        <v>282.12</v>
      </c>
      <c r="H159" s="97"/>
      <c r="I159" s="95" t="s">
        <v>7168</v>
      </c>
      <c r="J159" s="95" t="s">
        <v>7169</v>
      </c>
      <c r="K159" s="96" t="s">
        <v>7156</v>
      </c>
      <c r="L159" s="98"/>
    </row>
    <row r="160" spans="1:12" ht="25.5" customHeight="1" x14ac:dyDescent="0.15">
      <c r="A160" s="95" t="s">
        <v>6844</v>
      </c>
      <c r="B160" s="95"/>
      <c r="C160" s="95" t="s">
        <v>7111</v>
      </c>
      <c r="D160" s="95" t="s">
        <v>7080</v>
      </c>
      <c r="E160" s="95" t="s">
        <v>7081</v>
      </c>
      <c r="F160" s="99">
        <v>43465</v>
      </c>
      <c r="G160" s="97"/>
      <c r="H160" s="97">
        <v>1375.92</v>
      </c>
      <c r="I160" s="95" t="s">
        <v>7006</v>
      </c>
      <c r="J160" s="95" t="s">
        <v>7169</v>
      </c>
      <c r="K160" s="96" t="s">
        <v>7156</v>
      </c>
      <c r="L160" s="98"/>
    </row>
    <row r="161" spans="1:12" ht="25.5" customHeight="1" x14ac:dyDescent="0.15">
      <c r="A161" s="95" t="s">
        <v>6804</v>
      </c>
      <c r="B161" s="95"/>
      <c r="C161" s="95" t="s">
        <v>7111</v>
      </c>
      <c r="D161" s="95" t="s">
        <v>7080</v>
      </c>
      <c r="E161" s="95" t="s">
        <v>7081</v>
      </c>
      <c r="F161" s="96" t="s">
        <v>7059</v>
      </c>
      <c r="G161" s="97">
        <v>670.32</v>
      </c>
      <c r="H161" s="97"/>
      <c r="I161" s="95" t="s">
        <v>7006</v>
      </c>
      <c r="J161" s="95" t="s">
        <v>7169</v>
      </c>
      <c r="K161" s="96" t="s">
        <v>7156</v>
      </c>
      <c r="L161" s="98"/>
    </row>
    <row r="162" spans="1:12" ht="25.5" customHeight="1" x14ac:dyDescent="0.15">
      <c r="A162" s="95" t="s">
        <v>7160</v>
      </c>
      <c r="B162" s="95"/>
      <c r="C162" s="95" t="s">
        <v>7111</v>
      </c>
      <c r="D162" s="95" t="s">
        <v>7080</v>
      </c>
      <c r="E162" s="95" t="s">
        <v>7081</v>
      </c>
      <c r="F162" s="96" t="s">
        <v>7059</v>
      </c>
      <c r="G162" s="97">
        <v>88.2</v>
      </c>
      <c r="H162" s="97"/>
      <c r="I162" s="95" t="s">
        <v>7006</v>
      </c>
      <c r="J162" s="95" t="s">
        <v>7169</v>
      </c>
      <c r="K162" s="96" t="s">
        <v>7156</v>
      </c>
      <c r="L162" s="98"/>
    </row>
    <row r="163" spans="1:12" ht="25.5" customHeight="1" x14ac:dyDescent="0.15">
      <c r="A163" s="95" t="s">
        <v>7056</v>
      </c>
      <c r="B163" s="95"/>
      <c r="C163" s="95" t="s">
        <v>7111</v>
      </c>
      <c r="D163" s="95" t="s">
        <v>7080</v>
      </c>
      <c r="E163" s="95" t="s">
        <v>7081</v>
      </c>
      <c r="F163" s="96" t="s">
        <v>7059</v>
      </c>
      <c r="G163" s="97">
        <v>617.4</v>
      </c>
      <c r="H163" s="97"/>
      <c r="I163" s="95" t="s">
        <v>7006</v>
      </c>
      <c r="J163" s="95" t="s">
        <v>7169</v>
      </c>
      <c r="K163" s="96" t="s">
        <v>7156</v>
      </c>
      <c r="L163" s="98"/>
    </row>
    <row r="164" spans="1:12" ht="25.5" customHeight="1" x14ac:dyDescent="0.15">
      <c r="A164" s="95" t="s">
        <v>7095</v>
      </c>
      <c r="B164" s="95"/>
      <c r="C164" s="95" t="s">
        <v>7170</v>
      </c>
      <c r="D164" s="95" t="s">
        <v>7080</v>
      </c>
      <c r="E164" s="95" t="s">
        <v>7081</v>
      </c>
      <c r="F164" s="96" t="s">
        <v>7059</v>
      </c>
      <c r="G164" s="97">
        <v>2353.48</v>
      </c>
      <c r="H164" s="97"/>
      <c r="I164" s="95" t="s">
        <v>7171</v>
      </c>
      <c r="J164" s="95" t="s">
        <v>7169</v>
      </c>
      <c r="K164" s="96" t="s">
        <v>7156</v>
      </c>
      <c r="L164" s="98"/>
    </row>
    <row r="165" spans="1:12" ht="25.5" customHeight="1" x14ac:dyDescent="0.15">
      <c r="A165" s="95" t="s">
        <v>7092</v>
      </c>
      <c r="B165" s="95"/>
      <c r="C165" s="95" t="s">
        <v>7170</v>
      </c>
      <c r="D165" s="95" t="s">
        <v>7080</v>
      </c>
      <c r="E165" s="95" t="s">
        <v>7081</v>
      </c>
      <c r="F165" s="96" t="s">
        <v>7059</v>
      </c>
      <c r="G165" s="97">
        <v>588.37</v>
      </c>
      <c r="H165" s="97"/>
      <c r="I165" s="95" t="s">
        <v>7171</v>
      </c>
      <c r="J165" s="95" t="s">
        <v>7169</v>
      </c>
      <c r="K165" s="96" t="s">
        <v>7156</v>
      </c>
      <c r="L165" s="98"/>
    </row>
    <row r="166" spans="1:12" ht="25.5" customHeight="1" x14ac:dyDescent="0.15">
      <c r="A166" s="95" t="s">
        <v>6810</v>
      </c>
      <c r="B166" s="95"/>
      <c r="C166" s="95" t="s">
        <v>7170</v>
      </c>
      <c r="D166" s="95" t="s">
        <v>7080</v>
      </c>
      <c r="E166" s="95" t="s">
        <v>7081</v>
      </c>
      <c r="F166" s="96" t="s">
        <v>7059</v>
      </c>
      <c r="G166" s="97"/>
      <c r="H166" s="97">
        <v>2941.85</v>
      </c>
      <c r="I166" s="95" t="s">
        <v>7171</v>
      </c>
      <c r="J166" s="95" t="s">
        <v>7169</v>
      </c>
      <c r="K166" s="96" t="s">
        <v>7156</v>
      </c>
      <c r="L166" s="98"/>
    </row>
    <row r="167" spans="1:12" ht="25.5" customHeight="1" x14ac:dyDescent="0.15">
      <c r="A167" s="95" t="s">
        <v>7098</v>
      </c>
      <c r="B167" s="95"/>
      <c r="C167" s="95" t="s">
        <v>7172</v>
      </c>
      <c r="D167" s="95" t="s">
        <v>7080</v>
      </c>
      <c r="E167" s="95" t="s">
        <v>7081</v>
      </c>
      <c r="F167" s="96" t="s">
        <v>7059</v>
      </c>
      <c r="G167" s="97">
        <v>186.64</v>
      </c>
      <c r="H167" s="97"/>
      <c r="I167" s="95" t="s">
        <v>7173</v>
      </c>
      <c r="J167" s="95" t="s">
        <v>7169</v>
      </c>
      <c r="K167" s="96" t="s">
        <v>7156</v>
      </c>
      <c r="L167" s="98"/>
    </row>
    <row r="168" spans="1:12" ht="25.5" customHeight="1" x14ac:dyDescent="0.15">
      <c r="A168" s="95" t="s">
        <v>7095</v>
      </c>
      <c r="B168" s="95"/>
      <c r="C168" s="95" t="s">
        <v>7172</v>
      </c>
      <c r="D168" s="95" t="s">
        <v>7080</v>
      </c>
      <c r="E168" s="95" t="s">
        <v>7081</v>
      </c>
      <c r="F168" s="96" t="s">
        <v>7059</v>
      </c>
      <c r="G168" s="97">
        <v>1306.5</v>
      </c>
      <c r="H168" s="97"/>
      <c r="I168" s="95" t="s">
        <v>7173</v>
      </c>
      <c r="J168" s="95" t="s">
        <v>7169</v>
      </c>
      <c r="K168" s="96" t="s">
        <v>7156</v>
      </c>
      <c r="L168" s="98"/>
    </row>
    <row r="169" spans="1:12" ht="25.5" customHeight="1" x14ac:dyDescent="0.15">
      <c r="A169" s="95" t="s">
        <v>7078</v>
      </c>
      <c r="B169" s="95"/>
      <c r="C169" s="95" t="s">
        <v>7172</v>
      </c>
      <c r="D169" s="95" t="s">
        <v>7080</v>
      </c>
      <c r="E169" s="95" t="s">
        <v>7081</v>
      </c>
      <c r="F169" s="96" t="s">
        <v>7059</v>
      </c>
      <c r="G169" s="97">
        <v>2053.06</v>
      </c>
      <c r="H169" s="97"/>
      <c r="I169" s="95" t="s">
        <v>7173</v>
      </c>
      <c r="J169" s="95" t="s">
        <v>7169</v>
      </c>
      <c r="K169" s="96" t="s">
        <v>7156</v>
      </c>
      <c r="L169" s="98"/>
    </row>
    <row r="170" spans="1:12" ht="25.5" customHeight="1" x14ac:dyDescent="0.15">
      <c r="A170" s="95" t="s">
        <v>6810</v>
      </c>
      <c r="B170" s="95"/>
      <c r="C170" s="95" t="s">
        <v>7172</v>
      </c>
      <c r="D170" s="95" t="s">
        <v>7080</v>
      </c>
      <c r="E170" s="95" t="s">
        <v>7081</v>
      </c>
      <c r="F170" s="96" t="s">
        <v>7059</v>
      </c>
      <c r="G170" s="97"/>
      <c r="H170" s="97">
        <v>3732.84</v>
      </c>
      <c r="I170" s="95" t="s">
        <v>7173</v>
      </c>
      <c r="J170" s="95" t="s">
        <v>7169</v>
      </c>
      <c r="K170" s="96" t="s">
        <v>7156</v>
      </c>
      <c r="L170" s="98"/>
    </row>
    <row r="171" spans="1:12" ht="25.5" customHeight="1" x14ac:dyDescent="0.15">
      <c r="A171" s="95" t="s">
        <v>7086</v>
      </c>
      <c r="B171" s="95"/>
      <c r="C171" s="95" t="s">
        <v>7172</v>
      </c>
      <c r="D171" s="95" t="s">
        <v>7080</v>
      </c>
      <c r="E171" s="95" t="s">
        <v>7081</v>
      </c>
      <c r="F171" s="96" t="s">
        <v>7059</v>
      </c>
      <c r="G171" s="97">
        <v>186.64</v>
      </c>
      <c r="H171" s="97"/>
      <c r="I171" s="95" t="s">
        <v>7173</v>
      </c>
      <c r="J171" s="95" t="s">
        <v>7169</v>
      </c>
      <c r="K171" s="96" t="s">
        <v>7156</v>
      </c>
      <c r="L171" s="98"/>
    </row>
    <row r="172" spans="1:12" ht="25.5" customHeight="1" x14ac:dyDescent="0.15">
      <c r="A172" s="95" t="s">
        <v>6844</v>
      </c>
      <c r="B172" s="95"/>
      <c r="C172" s="95" t="s">
        <v>7105</v>
      </c>
      <c r="D172" s="95" t="s">
        <v>7080</v>
      </c>
      <c r="E172" s="95" t="s">
        <v>7081</v>
      </c>
      <c r="F172" s="99">
        <v>43465</v>
      </c>
      <c r="G172" s="97"/>
      <c r="H172" s="97">
        <v>191.2</v>
      </c>
      <c r="I172" s="95" t="s">
        <v>7007</v>
      </c>
      <c r="J172" s="95" t="s">
        <v>7169</v>
      </c>
      <c r="K172" s="96" t="s">
        <v>7156</v>
      </c>
      <c r="L172" s="98"/>
    </row>
    <row r="173" spans="1:12" ht="25.5" customHeight="1" x14ac:dyDescent="0.15">
      <c r="A173" s="95" t="s">
        <v>7160</v>
      </c>
      <c r="B173" s="95"/>
      <c r="C173" s="95" t="s">
        <v>7105</v>
      </c>
      <c r="D173" s="95" t="s">
        <v>7080</v>
      </c>
      <c r="E173" s="95" t="s">
        <v>7081</v>
      </c>
      <c r="F173" s="96" t="s">
        <v>7059</v>
      </c>
      <c r="G173" s="97">
        <v>191.2</v>
      </c>
      <c r="H173" s="97"/>
      <c r="I173" s="95" t="s">
        <v>7007</v>
      </c>
      <c r="J173" s="95" t="s">
        <v>7169</v>
      </c>
      <c r="K173" s="96" t="s">
        <v>7156</v>
      </c>
      <c r="L173" s="98"/>
    </row>
    <row r="174" spans="1:12" ht="11.25" x14ac:dyDescent="0.15">
      <c r="A174" s="95" t="s">
        <v>6844</v>
      </c>
      <c r="B174" s="95"/>
      <c r="C174" s="95" t="s">
        <v>7109</v>
      </c>
      <c r="D174" s="95" t="s">
        <v>7080</v>
      </c>
      <c r="E174" s="95" t="s">
        <v>7081</v>
      </c>
      <c r="F174" s="99">
        <v>43465</v>
      </c>
      <c r="G174" s="97">
        <v>200.75</v>
      </c>
      <c r="H174" s="97"/>
      <c r="I174" s="95" t="s">
        <v>7008</v>
      </c>
      <c r="J174" s="95" t="s">
        <v>7169</v>
      </c>
      <c r="K174" s="96" t="s">
        <v>7156</v>
      </c>
    </row>
    <row r="175" spans="1:12" ht="25.5" customHeight="1" x14ac:dyDescent="0.15">
      <c r="A175" s="95" t="s">
        <v>6810</v>
      </c>
      <c r="B175" s="95"/>
      <c r="C175" s="95" t="s">
        <v>7109</v>
      </c>
      <c r="D175" s="95" t="s">
        <v>7080</v>
      </c>
      <c r="E175" s="95" t="s">
        <v>7081</v>
      </c>
      <c r="F175" s="96" t="s">
        <v>7059</v>
      </c>
      <c r="G175" s="97"/>
      <c r="H175" s="97">
        <v>200.75</v>
      </c>
      <c r="I175" s="95" t="s">
        <v>7008</v>
      </c>
      <c r="J175" s="95" t="s">
        <v>7169</v>
      </c>
      <c r="K175" s="96" t="s">
        <v>7156</v>
      </c>
      <c r="L175" s="98"/>
    </row>
    <row r="176" spans="1:12" ht="25.5" customHeight="1" x14ac:dyDescent="0.15">
      <c r="A176" s="95" t="s">
        <v>7098</v>
      </c>
      <c r="B176" s="95"/>
      <c r="C176" s="95" t="s">
        <v>7174</v>
      </c>
      <c r="D176" s="95" t="s">
        <v>7080</v>
      </c>
      <c r="E176" s="95" t="s">
        <v>7081</v>
      </c>
      <c r="F176" s="96" t="s">
        <v>7059</v>
      </c>
      <c r="G176" s="97">
        <v>207.15</v>
      </c>
      <c r="H176" s="97"/>
      <c r="I176" s="95" t="s">
        <v>7175</v>
      </c>
      <c r="J176" s="95" t="s">
        <v>7169</v>
      </c>
      <c r="K176" s="96" t="s">
        <v>7156</v>
      </c>
      <c r="L176" s="98"/>
    </row>
    <row r="177" spans="1:12" ht="25.5" customHeight="1" x14ac:dyDescent="0.15">
      <c r="A177" s="95" t="s">
        <v>7078</v>
      </c>
      <c r="B177" s="95"/>
      <c r="C177" s="95" t="s">
        <v>7174</v>
      </c>
      <c r="D177" s="95" t="s">
        <v>7080</v>
      </c>
      <c r="E177" s="95" t="s">
        <v>7081</v>
      </c>
      <c r="F177" s="96" t="s">
        <v>7059</v>
      </c>
      <c r="G177" s="97">
        <v>414.31</v>
      </c>
      <c r="H177" s="97"/>
      <c r="I177" s="95" t="s">
        <v>7175</v>
      </c>
      <c r="J177" s="95" t="s">
        <v>7169</v>
      </c>
      <c r="K177" s="96" t="s">
        <v>7156</v>
      </c>
      <c r="L177" s="98"/>
    </row>
    <row r="178" spans="1:12" ht="25.5" customHeight="1" x14ac:dyDescent="0.15">
      <c r="A178" s="95" t="s">
        <v>7087</v>
      </c>
      <c r="B178" s="95"/>
      <c r="C178" s="95" t="s">
        <v>7174</v>
      </c>
      <c r="D178" s="95" t="s">
        <v>7080</v>
      </c>
      <c r="E178" s="95" t="s">
        <v>7081</v>
      </c>
      <c r="F178" s="96" t="s">
        <v>7059</v>
      </c>
      <c r="G178" s="97"/>
      <c r="H178" s="97">
        <v>1657.23</v>
      </c>
      <c r="I178" s="95" t="s">
        <v>7175</v>
      </c>
      <c r="J178" s="95" t="s">
        <v>7169</v>
      </c>
      <c r="K178" s="96" t="s">
        <v>7156</v>
      </c>
      <c r="L178" s="98"/>
    </row>
    <row r="179" spans="1:12" ht="25.5" customHeight="1" x14ac:dyDescent="0.15">
      <c r="A179" s="95" t="s">
        <v>6810</v>
      </c>
      <c r="B179" s="95"/>
      <c r="C179" s="95" t="s">
        <v>7174</v>
      </c>
      <c r="D179" s="95" t="s">
        <v>7080</v>
      </c>
      <c r="E179" s="95" t="s">
        <v>7081</v>
      </c>
      <c r="F179" s="96" t="s">
        <v>7059</v>
      </c>
      <c r="G179" s="97">
        <v>414.31</v>
      </c>
      <c r="H179" s="97"/>
      <c r="I179" s="95" t="s">
        <v>7175</v>
      </c>
      <c r="J179" s="95" t="s">
        <v>7169</v>
      </c>
      <c r="K179" s="96" t="s">
        <v>7156</v>
      </c>
      <c r="L179" s="98"/>
    </row>
    <row r="180" spans="1:12" ht="25.5" customHeight="1" x14ac:dyDescent="0.15">
      <c r="A180" s="95" t="s">
        <v>7086</v>
      </c>
      <c r="B180" s="95"/>
      <c r="C180" s="95" t="s">
        <v>7174</v>
      </c>
      <c r="D180" s="95" t="s">
        <v>7080</v>
      </c>
      <c r="E180" s="95" t="s">
        <v>7081</v>
      </c>
      <c r="F180" s="96" t="s">
        <v>7059</v>
      </c>
      <c r="G180" s="97">
        <v>621.46</v>
      </c>
      <c r="H180" s="97"/>
      <c r="I180" s="95" t="s">
        <v>7175</v>
      </c>
      <c r="J180" s="95" t="s">
        <v>7169</v>
      </c>
      <c r="K180" s="96" t="s">
        <v>7156</v>
      </c>
      <c r="L180" s="98"/>
    </row>
    <row r="181" spans="1:12" ht="25.5" customHeight="1" x14ac:dyDescent="0.15">
      <c r="A181" s="95" t="s">
        <v>6844</v>
      </c>
      <c r="B181" s="95"/>
      <c r="C181" s="95" t="s">
        <v>7176</v>
      </c>
      <c r="D181" s="95" t="s">
        <v>7080</v>
      </c>
      <c r="E181" s="95" t="s">
        <v>7081</v>
      </c>
      <c r="F181" s="99">
        <v>43465</v>
      </c>
      <c r="G181" s="97">
        <v>1009.61</v>
      </c>
      <c r="H181" s="97"/>
      <c r="I181" s="95" t="s">
        <v>7009</v>
      </c>
      <c r="J181" s="95" t="s">
        <v>7169</v>
      </c>
      <c r="K181" s="96" t="s">
        <v>7156</v>
      </c>
      <c r="L181" s="98"/>
    </row>
    <row r="182" spans="1:12" ht="25.5" customHeight="1" x14ac:dyDescent="0.15">
      <c r="A182" s="95" t="s">
        <v>7055</v>
      </c>
      <c r="B182" s="95"/>
      <c r="C182" s="95" t="s">
        <v>7176</v>
      </c>
      <c r="D182" s="95" t="s">
        <v>7080</v>
      </c>
      <c r="E182" s="95" t="s">
        <v>7081</v>
      </c>
      <c r="F182" s="96" t="s">
        <v>7059</v>
      </c>
      <c r="G182" s="97">
        <v>115.38</v>
      </c>
      <c r="H182" s="97"/>
      <c r="I182" s="95" t="s">
        <v>7009</v>
      </c>
      <c r="J182" s="95" t="s">
        <v>7169</v>
      </c>
      <c r="K182" s="96" t="s">
        <v>7156</v>
      </c>
      <c r="L182" s="98"/>
    </row>
    <row r="183" spans="1:12" ht="25.5" customHeight="1" x14ac:dyDescent="0.15">
      <c r="A183" s="95" t="s">
        <v>6810</v>
      </c>
      <c r="B183" s="95"/>
      <c r="C183" s="95" t="s">
        <v>7176</v>
      </c>
      <c r="D183" s="95" t="s">
        <v>7080</v>
      </c>
      <c r="E183" s="95" t="s">
        <v>7081</v>
      </c>
      <c r="F183" s="96" t="s">
        <v>7059</v>
      </c>
      <c r="G183" s="97"/>
      <c r="H183" s="97">
        <v>2086.4299999999998</v>
      </c>
      <c r="I183" s="95" t="s">
        <v>7009</v>
      </c>
      <c r="J183" s="95" t="s">
        <v>7169</v>
      </c>
      <c r="K183" s="96" t="s">
        <v>7156</v>
      </c>
      <c r="L183" s="98"/>
    </row>
    <row r="184" spans="1:12" ht="25.5" customHeight="1" x14ac:dyDescent="0.15">
      <c r="A184" s="95" t="s">
        <v>7056</v>
      </c>
      <c r="B184" s="95"/>
      <c r="C184" s="95" t="s">
        <v>7176</v>
      </c>
      <c r="D184" s="95" t="s">
        <v>7080</v>
      </c>
      <c r="E184" s="95" t="s">
        <v>7081</v>
      </c>
      <c r="F184" s="96" t="s">
        <v>7059</v>
      </c>
      <c r="G184" s="97">
        <v>961.44</v>
      </c>
      <c r="H184" s="97"/>
      <c r="I184" s="95" t="s">
        <v>7009</v>
      </c>
      <c r="J184" s="95" t="s">
        <v>7169</v>
      </c>
      <c r="K184" s="96" t="s">
        <v>7156</v>
      </c>
      <c r="L184" s="98"/>
    </row>
    <row r="185" spans="1:12" ht="25.5" customHeight="1" x14ac:dyDescent="0.15">
      <c r="A185" s="95" t="s">
        <v>6844</v>
      </c>
      <c r="B185" s="95"/>
      <c r="C185" s="95" t="s">
        <v>7177</v>
      </c>
      <c r="D185" s="95" t="s">
        <v>7080</v>
      </c>
      <c r="E185" s="95" t="s">
        <v>7081</v>
      </c>
      <c r="F185" s="99">
        <v>43465</v>
      </c>
      <c r="G185" s="97">
        <v>3634.61</v>
      </c>
      <c r="H185" s="97"/>
      <c r="I185" s="95" t="s">
        <v>7010</v>
      </c>
      <c r="J185" s="95" t="s">
        <v>7169</v>
      </c>
      <c r="K185" s="96" t="s">
        <v>7156</v>
      </c>
      <c r="L185" s="98"/>
    </row>
    <row r="186" spans="1:12" ht="25.5" customHeight="1" x14ac:dyDescent="0.15">
      <c r="A186" s="95" t="s">
        <v>6804</v>
      </c>
      <c r="B186" s="95"/>
      <c r="C186" s="95" t="s">
        <v>7177</v>
      </c>
      <c r="D186" s="95" t="s">
        <v>7080</v>
      </c>
      <c r="E186" s="95" t="s">
        <v>7081</v>
      </c>
      <c r="F186" s="96" t="s">
        <v>7059</v>
      </c>
      <c r="G186" s="97"/>
      <c r="H186" s="97">
        <v>5815.38</v>
      </c>
      <c r="I186" s="95" t="s">
        <v>7010</v>
      </c>
      <c r="J186" s="95" t="s">
        <v>7169</v>
      </c>
      <c r="K186" s="96" t="s">
        <v>7156</v>
      </c>
      <c r="L186" s="98"/>
    </row>
    <row r="187" spans="1:12" ht="25.5" customHeight="1" x14ac:dyDescent="0.15">
      <c r="A187" s="95" t="s">
        <v>7056</v>
      </c>
      <c r="B187" s="95"/>
      <c r="C187" s="95" t="s">
        <v>7177</v>
      </c>
      <c r="D187" s="95" t="s">
        <v>7080</v>
      </c>
      <c r="E187" s="95" t="s">
        <v>7081</v>
      </c>
      <c r="F187" s="96" t="s">
        <v>7059</v>
      </c>
      <c r="G187" s="97">
        <v>2180.77</v>
      </c>
      <c r="H187" s="97"/>
      <c r="I187" s="95" t="s">
        <v>7010</v>
      </c>
      <c r="J187" s="95" t="s">
        <v>7169</v>
      </c>
      <c r="K187" s="96" t="s">
        <v>7156</v>
      </c>
      <c r="L187" s="98"/>
    </row>
    <row r="188" spans="1:12" ht="25.5" customHeight="1" x14ac:dyDescent="0.15">
      <c r="A188" s="95" t="s">
        <v>6844</v>
      </c>
      <c r="B188" s="95"/>
      <c r="C188" s="95" t="s">
        <v>7178</v>
      </c>
      <c r="D188" s="95" t="s">
        <v>7080</v>
      </c>
      <c r="E188" s="95" t="s">
        <v>7081</v>
      </c>
      <c r="F188" s="99">
        <v>43465</v>
      </c>
      <c r="G188" s="97">
        <v>3339.29</v>
      </c>
      <c r="H188" s="97"/>
      <c r="I188" s="95" t="s">
        <v>7011</v>
      </c>
      <c r="J188" s="95" t="s">
        <v>7169</v>
      </c>
      <c r="K188" s="96" t="s">
        <v>7156</v>
      </c>
      <c r="L188" s="98"/>
    </row>
    <row r="189" spans="1:12" ht="25.5" customHeight="1" x14ac:dyDescent="0.15">
      <c r="A189" s="95" t="s">
        <v>6804</v>
      </c>
      <c r="B189" s="95"/>
      <c r="C189" s="95" t="s">
        <v>7178</v>
      </c>
      <c r="D189" s="95" t="s">
        <v>7080</v>
      </c>
      <c r="E189" s="95" t="s">
        <v>7081</v>
      </c>
      <c r="F189" s="96" t="s">
        <v>7059</v>
      </c>
      <c r="G189" s="97"/>
      <c r="H189" s="97">
        <v>4914.29</v>
      </c>
      <c r="I189" s="95" t="s">
        <v>7011</v>
      </c>
      <c r="J189" s="95" t="s">
        <v>7169</v>
      </c>
      <c r="K189" s="96" t="s">
        <v>7156</v>
      </c>
      <c r="L189" s="98"/>
    </row>
    <row r="190" spans="1:12" ht="11.25" x14ac:dyDescent="0.15">
      <c r="A190" s="95" t="s">
        <v>7056</v>
      </c>
      <c r="B190" s="95"/>
      <c r="C190" s="95" t="s">
        <v>7178</v>
      </c>
      <c r="D190" s="95" t="s">
        <v>7080</v>
      </c>
      <c r="E190" s="95" t="s">
        <v>7081</v>
      </c>
      <c r="F190" s="96" t="s">
        <v>7059</v>
      </c>
      <c r="G190" s="97">
        <v>1575</v>
      </c>
      <c r="H190" s="97"/>
      <c r="I190" s="95" t="s">
        <v>7011</v>
      </c>
      <c r="J190" s="95" t="s">
        <v>7169</v>
      </c>
      <c r="K190" s="96" t="s">
        <v>7156</v>
      </c>
    </row>
    <row r="191" spans="1:12" ht="25.5" customHeight="1" x14ac:dyDescent="0.15">
      <c r="A191" s="95" t="s">
        <v>7085</v>
      </c>
      <c r="B191" s="95"/>
      <c r="C191" s="95" t="s">
        <v>7101</v>
      </c>
      <c r="D191" s="95" t="s">
        <v>7080</v>
      </c>
      <c r="E191" s="95" t="s">
        <v>7081</v>
      </c>
      <c r="F191" s="96" t="s">
        <v>7059</v>
      </c>
      <c r="G191" s="97">
        <v>416.83</v>
      </c>
      <c r="H191" s="97"/>
      <c r="I191" s="95" t="s">
        <v>7179</v>
      </c>
      <c r="J191" s="95" t="s">
        <v>7169</v>
      </c>
      <c r="K191" s="96" t="s">
        <v>7156</v>
      </c>
      <c r="L191" s="98"/>
    </row>
    <row r="192" spans="1:12" ht="25.5" customHeight="1" x14ac:dyDescent="0.15">
      <c r="A192" s="95" t="s">
        <v>7078</v>
      </c>
      <c r="B192" s="95"/>
      <c r="C192" s="95" t="s">
        <v>7101</v>
      </c>
      <c r="D192" s="95" t="s">
        <v>7080</v>
      </c>
      <c r="E192" s="95" t="s">
        <v>7081</v>
      </c>
      <c r="F192" s="96" t="s">
        <v>7059</v>
      </c>
      <c r="G192" s="97">
        <v>208.42</v>
      </c>
      <c r="H192" s="97"/>
      <c r="I192" s="95" t="s">
        <v>7179</v>
      </c>
      <c r="J192" s="95" t="s">
        <v>7169</v>
      </c>
      <c r="K192" s="96" t="s">
        <v>7156</v>
      </c>
      <c r="L192" s="98"/>
    </row>
    <row r="193" spans="1:12" ht="25.5" customHeight="1" x14ac:dyDescent="0.15">
      <c r="A193" s="95" t="s">
        <v>7087</v>
      </c>
      <c r="B193" s="95"/>
      <c r="C193" s="95" t="s">
        <v>7101</v>
      </c>
      <c r="D193" s="95" t="s">
        <v>7080</v>
      </c>
      <c r="E193" s="95" t="s">
        <v>7081</v>
      </c>
      <c r="F193" s="96" t="s">
        <v>7059</v>
      </c>
      <c r="G193" s="97">
        <v>208.42</v>
      </c>
      <c r="H193" s="97"/>
      <c r="I193" s="95" t="s">
        <v>7179</v>
      </c>
      <c r="J193" s="95" t="s">
        <v>7169</v>
      </c>
      <c r="K193" s="96" t="s">
        <v>7156</v>
      </c>
      <c r="L193" s="98"/>
    </row>
    <row r="194" spans="1:12" ht="25.5" customHeight="1" x14ac:dyDescent="0.15">
      <c r="A194" s="95" t="s">
        <v>6810</v>
      </c>
      <c r="B194" s="95"/>
      <c r="C194" s="95" t="s">
        <v>7101</v>
      </c>
      <c r="D194" s="95" t="s">
        <v>7080</v>
      </c>
      <c r="E194" s="95" t="s">
        <v>7081</v>
      </c>
      <c r="F194" s="96" t="s">
        <v>7059</v>
      </c>
      <c r="G194" s="97"/>
      <c r="H194" s="97">
        <v>1042.0899999999999</v>
      </c>
      <c r="I194" s="95" t="s">
        <v>7179</v>
      </c>
      <c r="J194" s="95" t="s">
        <v>7169</v>
      </c>
      <c r="K194" s="96" t="s">
        <v>7156</v>
      </c>
      <c r="L194" s="98"/>
    </row>
    <row r="195" spans="1:12" ht="25.5" customHeight="1" x14ac:dyDescent="0.15">
      <c r="A195" s="95" t="s">
        <v>7086</v>
      </c>
      <c r="B195" s="95"/>
      <c r="C195" s="95" t="s">
        <v>7101</v>
      </c>
      <c r="D195" s="95" t="s">
        <v>7080</v>
      </c>
      <c r="E195" s="95" t="s">
        <v>7081</v>
      </c>
      <c r="F195" s="96" t="s">
        <v>7059</v>
      </c>
      <c r="G195" s="97">
        <v>208.42</v>
      </c>
      <c r="H195" s="97"/>
      <c r="I195" s="95" t="s">
        <v>7179</v>
      </c>
      <c r="J195" s="95" t="s">
        <v>7169</v>
      </c>
      <c r="K195" s="96" t="s">
        <v>7156</v>
      </c>
      <c r="L195" s="98"/>
    </row>
    <row r="196" spans="1:12" ht="25.5" customHeight="1" x14ac:dyDescent="0.15">
      <c r="A196" s="95" t="s">
        <v>6844</v>
      </c>
      <c r="B196" s="95"/>
      <c r="C196" s="95" t="s">
        <v>7180</v>
      </c>
      <c r="D196" s="95" t="s">
        <v>7080</v>
      </c>
      <c r="E196" s="95" t="s">
        <v>7081</v>
      </c>
      <c r="F196" s="99">
        <v>43465</v>
      </c>
      <c r="G196" s="97">
        <v>1488.38</v>
      </c>
      <c r="H196" s="97"/>
      <c r="I196" s="95" t="s">
        <v>7012</v>
      </c>
      <c r="J196" s="95" t="s">
        <v>7169</v>
      </c>
      <c r="K196" s="96" t="s">
        <v>7156</v>
      </c>
      <c r="L196" s="98"/>
    </row>
    <row r="197" spans="1:12" ht="25.5" customHeight="1" x14ac:dyDescent="0.15">
      <c r="A197" s="95" t="s">
        <v>6804</v>
      </c>
      <c r="B197" s="95"/>
      <c r="C197" s="95" t="s">
        <v>7180</v>
      </c>
      <c r="D197" s="95" t="s">
        <v>7080</v>
      </c>
      <c r="E197" s="95" t="s">
        <v>7081</v>
      </c>
      <c r="F197" s="96" t="s">
        <v>7059</v>
      </c>
      <c r="G197" s="97">
        <v>165.38</v>
      </c>
      <c r="H197" s="97"/>
      <c r="I197" s="95" t="s">
        <v>7012</v>
      </c>
      <c r="J197" s="95" t="s">
        <v>7169</v>
      </c>
      <c r="K197" s="96" t="s">
        <v>7156</v>
      </c>
      <c r="L197" s="98"/>
    </row>
    <row r="198" spans="1:12" ht="25.5" customHeight="1" x14ac:dyDescent="0.15">
      <c r="A198" s="95" t="s">
        <v>7145</v>
      </c>
      <c r="B198" s="95"/>
      <c r="C198" s="95" t="s">
        <v>7180</v>
      </c>
      <c r="D198" s="95" t="s">
        <v>7080</v>
      </c>
      <c r="E198" s="95" t="s">
        <v>7081</v>
      </c>
      <c r="F198" s="96" t="s">
        <v>7059</v>
      </c>
      <c r="G198" s="97">
        <v>1323</v>
      </c>
      <c r="H198" s="97"/>
      <c r="I198" s="95" t="s">
        <v>7012</v>
      </c>
      <c r="J198" s="95" t="s">
        <v>7169</v>
      </c>
      <c r="K198" s="96" t="s">
        <v>7156</v>
      </c>
      <c r="L198" s="98"/>
    </row>
    <row r="199" spans="1:12" ht="25.5" customHeight="1" x14ac:dyDescent="0.15">
      <c r="A199" s="95" t="s">
        <v>7055</v>
      </c>
      <c r="B199" s="95"/>
      <c r="C199" s="95" t="s">
        <v>7180</v>
      </c>
      <c r="D199" s="95" t="s">
        <v>7080</v>
      </c>
      <c r="E199" s="95" t="s">
        <v>7081</v>
      </c>
      <c r="F199" s="96" t="s">
        <v>7059</v>
      </c>
      <c r="G199" s="97">
        <v>330.75</v>
      </c>
      <c r="H199" s="97"/>
      <c r="I199" s="95" t="s">
        <v>7012</v>
      </c>
      <c r="J199" s="95" t="s">
        <v>7169</v>
      </c>
      <c r="K199" s="96" t="s">
        <v>7156</v>
      </c>
      <c r="L199" s="98"/>
    </row>
    <row r="200" spans="1:12" ht="25.5" customHeight="1" x14ac:dyDescent="0.15">
      <c r="A200" s="95" t="s">
        <v>6810</v>
      </c>
      <c r="B200" s="95"/>
      <c r="C200" s="95" t="s">
        <v>7180</v>
      </c>
      <c r="D200" s="95" t="s">
        <v>7080</v>
      </c>
      <c r="E200" s="95" t="s">
        <v>7081</v>
      </c>
      <c r="F200" s="96" t="s">
        <v>7059</v>
      </c>
      <c r="G200" s="97"/>
      <c r="H200" s="97">
        <v>3307.51</v>
      </c>
      <c r="I200" s="95" t="s">
        <v>7012</v>
      </c>
      <c r="J200" s="95" t="s">
        <v>7169</v>
      </c>
      <c r="K200" s="96" t="s">
        <v>7156</v>
      </c>
      <c r="L200" s="98"/>
    </row>
    <row r="201" spans="1:12" ht="25.5" customHeight="1" x14ac:dyDescent="0.15">
      <c r="A201" s="95" t="s">
        <v>6804</v>
      </c>
      <c r="B201" s="95"/>
      <c r="C201" s="95" t="s">
        <v>7181</v>
      </c>
      <c r="D201" s="95" t="s">
        <v>7080</v>
      </c>
      <c r="E201" s="95" t="s">
        <v>7081</v>
      </c>
      <c r="F201" s="96" t="s">
        <v>7059</v>
      </c>
      <c r="G201" s="97"/>
      <c r="H201" s="97">
        <v>4523.09</v>
      </c>
      <c r="I201" s="95" t="s">
        <v>7182</v>
      </c>
      <c r="J201" s="95" t="s">
        <v>7169</v>
      </c>
      <c r="K201" s="96" t="s">
        <v>7156</v>
      </c>
      <c r="L201" s="98"/>
    </row>
    <row r="202" spans="1:12" ht="25.5" customHeight="1" x14ac:dyDescent="0.15">
      <c r="A202" s="95" t="s">
        <v>7145</v>
      </c>
      <c r="B202" s="95"/>
      <c r="C202" s="95" t="s">
        <v>7181</v>
      </c>
      <c r="D202" s="95" t="s">
        <v>7080</v>
      </c>
      <c r="E202" s="95" t="s">
        <v>7081</v>
      </c>
      <c r="F202" s="96" t="s">
        <v>7059</v>
      </c>
      <c r="G202" s="97">
        <v>565.39</v>
      </c>
      <c r="H202" s="97"/>
      <c r="I202" s="95" t="s">
        <v>7182</v>
      </c>
      <c r="J202" s="95" t="s">
        <v>7169</v>
      </c>
      <c r="K202" s="96" t="s">
        <v>7156</v>
      </c>
      <c r="L202" s="98"/>
    </row>
    <row r="203" spans="1:12" ht="25.5" customHeight="1" x14ac:dyDescent="0.15">
      <c r="A203" s="95" t="s">
        <v>7158</v>
      </c>
      <c r="B203" s="95"/>
      <c r="C203" s="95" t="s">
        <v>7181</v>
      </c>
      <c r="D203" s="95" t="s">
        <v>7080</v>
      </c>
      <c r="E203" s="95" t="s">
        <v>7081</v>
      </c>
      <c r="F203" s="96" t="s">
        <v>7059</v>
      </c>
      <c r="G203" s="97">
        <v>848.08</v>
      </c>
      <c r="H203" s="97"/>
      <c r="I203" s="95" t="s">
        <v>7182</v>
      </c>
      <c r="J203" s="95" t="s">
        <v>7169</v>
      </c>
      <c r="K203" s="96" t="s">
        <v>7156</v>
      </c>
      <c r="L203" s="98"/>
    </row>
    <row r="204" spans="1:12" ht="25.5" customHeight="1" x14ac:dyDescent="0.15">
      <c r="A204" s="95" t="s">
        <v>7055</v>
      </c>
      <c r="B204" s="95"/>
      <c r="C204" s="95" t="s">
        <v>7181</v>
      </c>
      <c r="D204" s="95" t="s">
        <v>7080</v>
      </c>
      <c r="E204" s="95" t="s">
        <v>7081</v>
      </c>
      <c r="F204" s="96" t="s">
        <v>7059</v>
      </c>
      <c r="G204" s="97">
        <v>848.08</v>
      </c>
      <c r="H204" s="97"/>
      <c r="I204" s="95" t="s">
        <v>7182</v>
      </c>
      <c r="J204" s="95" t="s">
        <v>7169</v>
      </c>
      <c r="K204" s="96" t="s">
        <v>7156</v>
      </c>
      <c r="L204" s="98"/>
    </row>
    <row r="205" spans="1:12" ht="25.5" customHeight="1" x14ac:dyDescent="0.15">
      <c r="A205" s="95" t="s">
        <v>7056</v>
      </c>
      <c r="B205" s="95"/>
      <c r="C205" s="95" t="s">
        <v>7181</v>
      </c>
      <c r="D205" s="95" t="s">
        <v>7080</v>
      </c>
      <c r="E205" s="95" t="s">
        <v>7081</v>
      </c>
      <c r="F205" s="96" t="s">
        <v>7059</v>
      </c>
      <c r="G205" s="97">
        <v>2261.54</v>
      </c>
      <c r="H205" s="97"/>
      <c r="I205" s="95" t="s">
        <v>7182</v>
      </c>
      <c r="J205" s="95" t="s">
        <v>7169</v>
      </c>
      <c r="K205" s="96" t="s">
        <v>7156</v>
      </c>
      <c r="L205" s="98"/>
    </row>
    <row r="206" spans="1:12" ht="12.75" customHeight="1" x14ac:dyDescent="0.15">
      <c r="A206" s="95" t="s">
        <v>6844</v>
      </c>
      <c r="B206" s="95"/>
      <c r="C206" s="95" t="s">
        <v>7183</v>
      </c>
      <c r="D206" s="95" t="s">
        <v>7080</v>
      </c>
      <c r="E206" s="95" t="s">
        <v>7081</v>
      </c>
      <c r="F206" s="99">
        <v>43465</v>
      </c>
      <c r="G206" s="97"/>
      <c r="H206" s="97">
        <v>1875</v>
      </c>
      <c r="I206" s="95" t="s">
        <v>7013</v>
      </c>
      <c r="J206" s="95" t="s">
        <v>7169</v>
      </c>
      <c r="K206" s="96" t="s">
        <v>7156</v>
      </c>
      <c r="L206" s="98"/>
    </row>
    <row r="207" spans="1:12" ht="12.75" customHeight="1" x14ac:dyDescent="0.15">
      <c r="A207" s="95" t="s">
        <v>6804</v>
      </c>
      <c r="B207" s="95"/>
      <c r="C207" s="95" t="s">
        <v>7183</v>
      </c>
      <c r="D207" s="95" t="s">
        <v>7080</v>
      </c>
      <c r="E207" s="95" t="s">
        <v>7081</v>
      </c>
      <c r="F207" s="96" t="s">
        <v>7059</v>
      </c>
      <c r="G207" s="97">
        <v>825</v>
      </c>
      <c r="H207" s="97"/>
      <c r="I207" s="95" t="s">
        <v>7013</v>
      </c>
      <c r="J207" s="95" t="s">
        <v>7169</v>
      </c>
      <c r="K207" s="96" t="s">
        <v>7156</v>
      </c>
      <c r="L207" s="98"/>
    </row>
    <row r="208" spans="1:12" ht="12.75" customHeight="1" x14ac:dyDescent="0.15">
      <c r="A208" s="95" t="s">
        <v>6810</v>
      </c>
      <c r="B208" s="95"/>
      <c r="C208" s="95" t="s">
        <v>7183</v>
      </c>
      <c r="D208" s="95" t="s">
        <v>7080</v>
      </c>
      <c r="E208" s="95" t="s">
        <v>7081</v>
      </c>
      <c r="F208" s="96" t="s">
        <v>7059</v>
      </c>
      <c r="G208" s="97">
        <v>525</v>
      </c>
      <c r="H208" s="97"/>
      <c r="I208" s="95" t="s">
        <v>7013</v>
      </c>
      <c r="J208" s="95" t="s">
        <v>7169</v>
      </c>
      <c r="K208" s="96" t="s">
        <v>7156</v>
      </c>
      <c r="L208" s="98"/>
    </row>
    <row r="209" spans="1:12" ht="12.75" customHeight="1" x14ac:dyDescent="0.15">
      <c r="A209" s="95" t="s">
        <v>7056</v>
      </c>
      <c r="B209" s="95"/>
      <c r="C209" s="95" t="s">
        <v>7183</v>
      </c>
      <c r="D209" s="95" t="s">
        <v>7080</v>
      </c>
      <c r="E209" s="95" t="s">
        <v>7081</v>
      </c>
      <c r="F209" s="96" t="s">
        <v>7059</v>
      </c>
      <c r="G209" s="97">
        <v>525</v>
      </c>
      <c r="H209" s="97"/>
      <c r="I209" s="95" t="s">
        <v>7013</v>
      </c>
      <c r="J209" s="95" t="s">
        <v>7169</v>
      </c>
      <c r="K209" s="96" t="s">
        <v>7156</v>
      </c>
      <c r="L209" s="98"/>
    </row>
    <row r="210" spans="1:12" ht="12.75" customHeight="1" x14ac:dyDescent="0.15">
      <c r="A210" s="95" t="s">
        <v>6810</v>
      </c>
      <c r="B210" s="95"/>
      <c r="C210" s="95" t="s">
        <v>7184</v>
      </c>
      <c r="D210" s="95" t="s">
        <v>7080</v>
      </c>
      <c r="E210" s="95" t="s">
        <v>7081</v>
      </c>
      <c r="F210" s="96" t="s">
        <v>7059</v>
      </c>
      <c r="G210" s="97"/>
      <c r="H210" s="97">
        <v>296.37</v>
      </c>
      <c r="I210" s="95" t="s">
        <v>7185</v>
      </c>
      <c r="J210" s="95" t="s">
        <v>7169</v>
      </c>
      <c r="K210" s="96" t="s">
        <v>7156</v>
      </c>
      <c r="L210" s="98"/>
    </row>
    <row r="211" spans="1:12" ht="12.75" customHeight="1" x14ac:dyDescent="0.15">
      <c r="A211" s="95" t="s">
        <v>7086</v>
      </c>
      <c r="B211" s="95"/>
      <c r="C211" s="95" t="s">
        <v>7184</v>
      </c>
      <c r="D211" s="95" t="s">
        <v>7080</v>
      </c>
      <c r="E211" s="95" t="s">
        <v>7081</v>
      </c>
      <c r="F211" s="96" t="s">
        <v>7059</v>
      </c>
      <c r="G211" s="97">
        <v>296.37</v>
      </c>
      <c r="H211" s="97"/>
      <c r="I211" s="95" t="s">
        <v>7185</v>
      </c>
      <c r="J211" s="95" t="s">
        <v>7169</v>
      </c>
      <c r="K211" s="96" t="s">
        <v>7156</v>
      </c>
      <c r="L211" s="98"/>
    </row>
    <row r="212" spans="1:12" ht="12.75" customHeight="1" x14ac:dyDescent="0.15">
      <c r="A212" s="95" t="s">
        <v>7055</v>
      </c>
      <c r="B212" s="95"/>
      <c r="C212" s="95" t="s">
        <v>7186</v>
      </c>
      <c r="D212" s="95" t="s">
        <v>7080</v>
      </c>
      <c r="E212" s="95" t="s">
        <v>7081</v>
      </c>
      <c r="F212" s="96" t="s">
        <v>7059</v>
      </c>
      <c r="G212" s="97"/>
      <c r="H212" s="97">
        <v>211.15</v>
      </c>
      <c r="I212" s="95" t="s">
        <v>7187</v>
      </c>
      <c r="J212" s="95" t="s">
        <v>7169</v>
      </c>
      <c r="K212" s="96" t="s">
        <v>7156</v>
      </c>
      <c r="L212" s="98"/>
    </row>
    <row r="213" spans="1:12" ht="11.25" x14ac:dyDescent="0.15">
      <c r="A213" s="95" t="s">
        <v>7139</v>
      </c>
      <c r="B213" s="95"/>
      <c r="C213" s="95" t="s">
        <v>7186</v>
      </c>
      <c r="D213" s="95" t="s">
        <v>7080</v>
      </c>
      <c r="E213" s="95" t="s">
        <v>7081</v>
      </c>
      <c r="F213" s="96" t="s">
        <v>7059</v>
      </c>
      <c r="G213" s="97">
        <v>211.15</v>
      </c>
      <c r="H213" s="97"/>
      <c r="I213" s="95" t="s">
        <v>7187</v>
      </c>
      <c r="J213" s="95" t="s">
        <v>7169</v>
      </c>
      <c r="K213" s="96" t="s">
        <v>7156</v>
      </c>
    </row>
    <row r="214" spans="1:12" ht="12.75" customHeight="1" x14ac:dyDescent="0.15">
      <c r="A214" s="95" t="s">
        <v>6844</v>
      </c>
      <c r="B214" s="95"/>
      <c r="C214" s="95" t="s">
        <v>7188</v>
      </c>
      <c r="D214" s="95" t="s">
        <v>7080</v>
      </c>
      <c r="E214" s="95" t="s">
        <v>7081</v>
      </c>
      <c r="F214" s="99">
        <v>43465</v>
      </c>
      <c r="G214" s="97">
        <v>6887.6</v>
      </c>
      <c r="H214" s="97"/>
      <c r="I214" s="95" t="s">
        <v>7014</v>
      </c>
      <c r="J214" s="95" t="s">
        <v>7169</v>
      </c>
      <c r="K214" s="96" t="s">
        <v>7156</v>
      </c>
      <c r="L214" s="98"/>
    </row>
    <row r="215" spans="1:12" ht="12.75" customHeight="1" x14ac:dyDescent="0.15">
      <c r="A215" s="95" t="s">
        <v>6804</v>
      </c>
      <c r="B215" s="95"/>
      <c r="C215" s="95" t="s">
        <v>7188</v>
      </c>
      <c r="D215" s="95" t="s">
        <v>7080</v>
      </c>
      <c r="E215" s="95" t="s">
        <v>7081</v>
      </c>
      <c r="F215" s="96" t="s">
        <v>7059</v>
      </c>
      <c r="G215" s="97"/>
      <c r="H215" s="97">
        <v>12738.93</v>
      </c>
      <c r="I215" s="95" t="s">
        <v>7014</v>
      </c>
      <c r="J215" s="95" t="s">
        <v>7169</v>
      </c>
      <c r="K215" s="96" t="s">
        <v>7156</v>
      </c>
      <c r="L215" s="98"/>
    </row>
    <row r="216" spans="1:12" ht="12.75" customHeight="1" x14ac:dyDescent="0.15">
      <c r="A216" s="95" t="s">
        <v>6848</v>
      </c>
      <c r="B216" s="95"/>
      <c r="C216" s="95" t="s">
        <v>7188</v>
      </c>
      <c r="D216" s="95" t="s">
        <v>7080</v>
      </c>
      <c r="E216" s="95" t="s">
        <v>7081</v>
      </c>
      <c r="F216" s="99">
        <v>43465</v>
      </c>
      <c r="G216" s="97">
        <v>1619.48</v>
      </c>
      <c r="H216" s="97"/>
      <c r="I216" s="95" t="s">
        <v>7014</v>
      </c>
      <c r="J216" s="95" t="s">
        <v>7169</v>
      </c>
      <c r="K216" s="96" t="s">
        <v>7156</v>
      </c>
      <c r="L216" s="98"/>
    </row>
    <row r="217" spans="1:12" ht="12.75" customHeight="1" x14ac:dyDescent="0.15">
      <c r="A217" s="95" t="s">
        <v>7055</v>
      </c>
      <c r="B217" s="95"/>
      <c r="C217" s="95" t="s">
        <v>7188</v>
      </c>
      <c r="D217" s="95" t="s">
        <v>7080</v>
      </c>
      <c r="E217" s="95" t="s">
        <v>7081</v>
      </c>
      <c r="F217" s="96" t="s">
        <v>7059</v>
      </c>
      <c r="G217" s="97">
        <v>1417.04</v>
      </c>
      <c r="H217" s="97"/>
      <c r="I217" s="95" t="s">
        <v>7014</v>
      </c>
      <c r="J217" s="95" t="s">
        <v>7169</v>
      </c>
      <c r="K217" s="96" t="s">
        <v>7156</v>
      </c>
      <c r="L217" s="98"/>
    </row>
    <row r="218" spans="1:12" ht="12.75" customHeight="1" x14ac:dyDescent="0.15">
      <c r="A218" s="95" t="s">
        <v>6808</v>
      </c>
      <c r="B218" s="95"/>
      <c r="C218" s="95" t="s">
        <v>7188</v>
      </c>
      <c r="D218" s="95" t="s">
        <v>7080</v>
      </c>
      <c r="E218" s="95" t="s">
        <v>7081</v>
      </c>
      <c r="F218" s="96" t="s">
        <v>7059</v>
      </c>
      <c r="G218" s="97">
        <v>404.87</v>
      </c>
      <c r="H218" s="97"/>
      <c r="I218" s="95" t="s">
        <v>7014</v>
      </c>
      <c r="J218" s="95" t="s">
        <v>7169</v>
      </c>
      <c r="K218" s="96" t="s">
        <v>7156</v>
      </c>
      <c r="L218" s="98"/>
    </row>
    <row r="219" spans="1:12" ht="12.75" customHeight="1" x14ac:dyDescent="0.15">
      <c r="A219" s="95" t="s">
        <v>7056</v>
      </c>
      <c r="B219" s="95"/>
      <c r="C219" s="95" t="s">
        <v>7188</v>
      </c>
      <c r="D219" s="95" t="s">
        <v>7080</v>
      </c>
      <c r="E219" s="95" t="s">
        <v>7081</v>
      </c>
      <c r="F219" s="96" t="s">
        <v>7059</v>
      </c>
      <c r="G219" s="97">
        <v>2409.94</v>
      </c>
      <c r="H219" s="97"/>
      <c r="I219" s="95" t="s">
        <v>7014</v>
      </c>
      <c r="J219" s="95" t="s">
        <v>7169</v>
      </c>
      <c r="K219" s="96" t="s">
        <v>7156</v>
      </c>
      <c r="L219" s="98"/>
    </row>
    <row r="220" spans="1:12" ht="12.75" customHeight="1" x14ac:dyDescent="0.15">
      <c r="A220" s="95" t="s">
        <v>6844</v>
      </c>
      <c r="B220" s="95"/>
      <c r="C220" s="95" t="s">
        <v>7189</v>
      </c>
      <c r="D220" s="95" t="s">
        <v>7080</v>
      </c>
      <c r="E220" s="95" t="s">
        <v>7081</v>
      </c>
      <c r="F220" s="99">
        <v>43465</v>
      </c>
      <c r="G220" s="97">
        <v>407.54</v>
      </c>
      <c r="H220" s="97"/>
      <c r="I220" s="95" t="s">
        <v>7015</v>
      </c>
      <c r="J220" s="95" t="s">
        <v>7169</v>
      </c>
      <c r="K220" s="96" t="s">
        <v>7156</v>
      </c>
      <c r="L220" s="98"/>
    </row>
    <row r="221" spans="1:12" ht="12.75" customHeight="1" x14ac:dyDescent="0.15">
      <c r="A221" s="95" t="s">
        <v>7055</v>
      </c>
      <c r="B221" s="95"/>
      <c r="C221" s="95" t="s">
        <v>7189</v>
      </c>
      <c r="D221" s="95" t="s">
        <v>7080</v>
      </c>
      <c r="E221" s="95" t="s">
        <v>7081</v>
      </c>
      <c r="F221" s="96" t="s">
        <v>7059</v>
      </c>
      <c r="G221" s="97"/>
      <c r="H221" s="97">
        <v>756.86</v>
      </c>
      <c r="I221" s="95" t="s">
        <v>7015</v>
      </c>
      <c r="J221" s="95" t="s">
        <v>7169</v>
      </c>
      <c r="K221" s="96" t="s">
        <v>7156</v>
      </c>
      <c r="L221" s="98"/>
    </row>
    <row r="222" spans="1:12" ht="12.75" customHeight="1" x14ac:dyDescent="0.15">
      <c r="A222" s="95" t="s">
        <v>7190</v>
      </c>
      <c r="B222" s="95"/>
      <c r="C222" s="95" t="s">
        <v>7189</v>
      </c>
      <c r="D222" s="95" t="s">
        <v>7080</v>
      </c>
      <c r="E222" s="95" t="s">
        <v>7081</v>
      </c>
      <c r="F222" s="96" t="s">
        <v>7059</v>
      </c>
      <c r="G222" s="97">
        <v>349.32</v>
      </c>
      <c r="H222" s="97"/>
      <c r="I222" s="95" t="s">
        <v>7015</v>
      </c>
      <c r="J222" s="95" t="s">
        <v>7169</v>
      </c>
      <c r="K222" s="96" t="s">
        <v>7156</v>
      </c>
      <c r="L222" s="98"/>
    </row>
    <row r="223" spans="1:12" ht="12.75" customHeight="1" x14ac:dyDescent="0.15">
      <c r="A223" s="95" t="s">
        <v>7055</v>
      </c>
      <c r="B223" s="95"/>
      <c r="C223" s="95" t="s">
        <v>7191</v>
      </c>
      <c r="D223" s="95" t="s">
        <v>7080</v>
      </c>
      <c r="E223" s="95" t="s">
        <v>7081</v>
      </c>
      <c r="F223" s="96" t="s">
        <v>7058</v>
      </c>
      <c r="G223" s="97"/>
      <c r="H223" s="97">
        <v>748.55</v>
      </c>
      <c r="I223" s="95" t="s">
        <v>7192</v>
      </c>
      <c r="J223" s="95" t="s">
        <v>7193</v>
      </c>
      <c r="K223" s="96" t="s">
        <v>7156</v>
      </c>
      <c r="L223" s="98"/>
    </row>
    <row r="224" spans="1:12" ht="12.75" customHeight="1" x14ac:dyDescent="0.15">
      <c r="A224" s="95" t="s">
        <v>7190</v>
      </c>
      <c r="B224" s="95"/>
      <c r="C224" s="95" t="s">
        <v>7191</v>
      </c>
      <c r="D224" s="95" t="s">
        <v>7080</v>
      </c>
      <c r="E224" s="95" t="s">
        <v>7081</v>
      </c>
      <c r="F224" s="96" t="s">
        <v>7058</v>
      </c>
      <c r="G224" s="100">
        <v>748.55</v>
      </c>
      <c r="H224" s="100"/>
      <c r="I224" s="95" t="s">
        <v>7192</v>
      </c>
      <c r="J224" s="95" t="s">
        <v>7193</v>
      </c>
      <c r="K224" s="96" t="s">
        <v>7156</v>
      </c>
      <c r="L224" s="98"/>
    </row>
    <row r="225" spans="1:12" ht="12.75" customHeight="1" x14ac:dyDescent="0.15">
      <c r="A225" s="95" t="s">
        <v>6844</v>
      </c>
      <c r="B225" s="95"/>
      <c r="C225" s="95" t="s">
        <v>7135</v>
      </c>
      <c r="D225" s="95" t="s">
        <v>7080</v>
      </c>
      <c r="E225" s="95" t="s">
        <v>7081</v>
      </c>
      <c r="F225" s="99">
        <v>43524</v>
      </c>
      <c r="G225" s="97">
        <v>110504</v>
      </c>
      <c r="H225" s="97"/>
      <c r="I225" s="95" t="s">
        <v>7039</v>
      </c>
      <c r="J225" s="95" t="s">
        <v>7194</v>
      </c>
      <c r="K225" s="96" t="s">
        <v>7195</v>
      </c>
      <c r="L225" s="98"/>
    </row>
    <row r="226" spans="1:12" ht="12.75" customHeight="1" x14ac:dyDescent="0.15">
      <c r="A226" s="95" t="s">
        <v>7196</v>
      </c>
      <c r="B226" s="95"/>
      <c r="C226" s="95" t="s">
        <v>7135</v>
      </c>
      <c r="D226" s="95" t="s">
        <v>7080</v>
      </c>
      <c r="E226" s="95" t="s">
        <v>7081</v>
      </c>
      <c r="F226" s="96" t="s">
        <v>7197</v>
      </c>
      <c r="G226" s="97"/>
      <c r="H226" s="97">
        <v>110504</v>
      </c>
      <c r="I226" s="95" t="s">
        <v>7039</v>
      </c>
      <c r="J226" s="95" t="s">
        <v>7194</v>
      </c>
      <c r="K226" s="96" t="s">
        <v>7195</v>
      </c>
      <c r="L226" s="98"/>
    </row>
    <row r="227" spans="1:12" ht="12.75" customHeight="1" x14ac:dyDescent="0.15">
      <c r="A227" s="95" t="s">
        <v>6549</v>
      </c>
      <c r="B227" s="95"/>
      <c r="C227" s="95" t="s">
        <v>7198</v>
      </c>
      <c r="D227" s="95" t="s">
        <v>7080</v>
      </c>
      <c r="E227" s="95" t="s">
        <v>7081</v>
      </c>
      <c r="F227" s="99">
        <v>43069</v>
      </c>
      <c r="G227" s="97">
        <v>86.6</v>
      </c>
      <c r="H227" s="97"/>
      <c r="I227" s="95" t="s">
        <v>6744</v>
      </c>
      <c r="J227" s="95" t="s">
        <v>7199</v>
      </c>
      <c r="K227" s="96" t="s">
        <v>7200</v>
      </c>
      <c r="L227" s="98"/>
    </row>
    <row r="228" spans="1:12" ht="12.75" customHeight="1" x14ac:dyDescent="0.15">
      <c r="A228" s="95" t="s">
        <v>6803</v>
      </c>
      <c r="B228" s="95"/>
      <c r="C228" s="95" t="s">
        <v>7198</v>
      </c>
      <c r="D228" s="95" t="s">
        <v>7080</v>
      </c>
      <c r="E228" s="95" t="s">
        <v>7081</v>
      </c>
      <c r="F228" s="96" t="s">
        <v>6817</v>
      </c>
      <c r="G228" s="100"/>
      <c r="H228" s="100">
        <v>86.6</v>
      </c>
      <c r="I228" s="95" t="s">
        <v>6744</v>
      </c>
      <c r="J228" s="95" t="s">
        <v>7199</v>
      </c>
      <c r="K228" s="96" t="s">
        <v>7200</v>
      </c>
      <c r="L228" s="98"/>
    </row>
    <row r="229" spans="1:12" ht="12.75" customHeight="1" x14ac:dyDescent="0.15">
      <c r="A229" s="95" t="s">
        <v>7055</v>
      </c>
      <c r="B229" s="95"/>
      <c r="C229" s="95" t="s">
        <v>7201</v>
      </c>
      <c r="D229" s="95" t="s">
        <v>7080</v>
      </c>
      <c r="E229" s="95" t="s">
        <v>7081</v>
      </c>
      <c r="F229" s="96" t="s">
        <v>7163</v>
      </c>
      <c r="G229" s="97">
        <v>824</v>
      </c>
      <c r="H229" s="97"/>
      <c r="I229" s="95" t="s">
        <v>6976</v>
      </c>
      <c r="J229" s="95" t="s">
        <v>7202</v>
      </c>
      <c r="K229" s="96" t="s">
        <v>7203</v>
      </c>
      <c r="L229" s="98"/>
    </row>
    <row r="230" spans="1:12" ht="12.75" customHeight="1" x14ac:dyDescent="0.15">
      <c r="A230" s="95" t="s">
        <v>6804</v>
      </c>
      <c r="B230" s="95"/>
      <c r="C230" s="95" t="s">
        <v>7201</v>
      </c>
      <c r="D230" s="95" t="s">
        <v>7080</v>
      </c>
      <c r="E230" s="95" t="s">
        <v>7081</v>
      </c>
      <c r="F230" s="96" t="s">
        <v>7163</v>
      </c>
      <c r="G230" s="97"/>
      <c r="H230" s="97">
        <v>824</v>
      </c>
      <c r="I230" s="95" t="s">
        <v>6976</v>
      </c>
      <c r="J230" s="95" t="s">
        <v>7202</v>
      </c>
      <c r="K230" s="96" t="s">
        <v>7203</v>
      </c>
      <c r="L230" s="98"/>
    </row>
    <row r="231" spans="1:12" ht="12.75" customHeight="1" x14ac:dyDescent="0.15">
      <c r="A231" s="95" t="s">
        <v>6844</v>
      </c>
      <c r="B231" s="95"/>
      <c r="C231" s="95" t="s">
        <v>7201</v>
      </c>
      <c r="D231" s="95" t="s">
        <v>7080</v>
      </c>
      <c r="E231" s="95" t="s">
        <v>7081</v>
      </c>
      <c r="F231" s="99">
        <v>43404</v>
      </c>
      <c r="G231" s="97"/>
      <c r="H231" s="97"/>
      <c r="I231" s="95" t="s">
        <v>6976</v>
      </c>
      <c r="J231" s="95" t="s">
        <v>7202</v>
      </c>
      <c r="K231" s="96" t="s">
        <v>7203</v>
      </c>
      <c r="L231" s="98"/>
    </row>
    <row r="232" spans="1:12" ht="12.75" customHeight="1" x14ac:dyDescent="0.15">
      <c r="A232" s="95" t="s">
        <v>7055</v>
      </c>
      <c r="B232" s="95"/>
      <c r="C232" s="95" t="s">
        <v>7162</v>
      </c>
      <c r="D232" s="95" t="s">
        <v>7080</v>
      </c>
      <c r="E232" s="95" t="s">
        <v>7081</v>
      </c>
      <c r="F232" s="96" t="s">
        <v>7163</v>
      </c>
      <c r="G232" s="97">
        <v>967.3</v>
      </c>
      <c r="H232" s="97"/>
      <c r="I232" s="95" t="s">
        <v>6978</v>
      </c>
      <c r="J232" s="95" t="s">
        <v>7202</v>
      </c>
      <c r="K232" s="96" t="s">
        <v>7203</v>
      </c>
      <c r="L232" s="98"/>
    </row>
    <row r="233" spans="1:12" ht="12.75" customHeight="1" x14ac:dyDescent="0.15">
      <c r="A233" s="95" t="s">
        <v>7161</v>
      </c>
      <c r="B233" s="95"/>
      <c r="C233" s="95" t="s">
        <v>7162</v>
      </c>
      <c r="D233" s="95" t="s">
        <v>7080</v>
      </c>
      <c r="E233" s="95" t="s">
        <v>7081</v>
      </c>
      <c r="F233" s="96" t="s">
        <v>7163</v>
      </c>
      <c r="G233" s="97"/>
      <c r="H233" s="97">
        <v>967.3</v>
      </c>
      <c r="I233" s="95" t="s">
        <v>6978</v>
      </c>
      <c r="J233" s="95" t="s">
        <v>7202</v>
      </c>
      <c r="K233" s="96" t="s">
        <v>7203</v>
      </c>
      <c r="L233" s="98"/>
    </row>
    <row r="234" spans="1:12" ht="12.75" customHeight="1" x14ac:dyDescent="0.15">
      <c r="A234" s="95" t="s">
        <v>6804</v>
      </c>
      <c r="B234" s="95"/>
      <c r="C234" s="95" t="s">
        <v>7162</v>
      </c>
      <c r="D234" s="95" t="s">
        <v>7080</v>
      </c>
      <c r="E234" s="95" t="s">
        <v>7081</v>
      </c>
      <c r="F234" s="96" t="s">
        <v>7163</v>
      </c>
      <c r="G234" s="97"/>
      <c r="H234" s="97">
        <v>450.61</v>
      </c>
      <c r="I234" s="95" t="s">
        <v>6978</v>
      </c>
      <c r="J234" s="95" t="s">
        <v>7202</v>
      </c>
      <c r="K234" s="96" t="s">
        <v>7203</v>
      </c>
      <c r="L234" s="98"/>
    </row>
    <row r="235" spans="1:12" ht="12.75" customHeight="1" x14ac:dyDescent="0.15">
      <c r="A235" s="95" t="s">
        <v>6844</v>
      </c>
      <c r="B235" s="95"/>
      <c r="C235" s="95" t="s">
        <v>7162</v>
      </c>
      <c r="D235" s="95" t="s">
        <v>7080</v>
      </c>
      <c r="E235" s="95" t="s">
        <v>7081</v>
      </c>
      <c r="F235" s="99">
        <v>43404</v>
      </c>
      <c r="G235" s="97">
        <v>450.61</v>
      </c>
      <c r="H235" s="97"/>
      <c r="I235" s="95" t="s">
        <v>6978</v>
      </c>
      <c r="J235" s="95" t="s">
        <v>7202</v>
      </c>
      <c r="K235" s="96" t="s">
        <v>7203</v>
      </c>
      <c r="L235" s="98"/>
    </row>
    <row r="236" spans="1:12" ht="12.75" customHeight="1" x14ac:dyDescent="0.15">
      <c r="A236" s="95" t="s">
        <v>7055</v>
      </c>
      <c r="B236" s="95"/>
      <c r="C236" s="95" t="s">
        <v>7204</v>
      </c>
      <c r="D236" s="95" t="s">
        <v>7080</v>
      </c>
      <c r="E236" s="95" t="s">
        <v>7081</v>
      </c>
      <c r="F236" s="96" t="s">
        <v>7163</v>
      </c>
      <c r="G236" s="97">
        <v>362.25</v>
      </c>
      <c r="H236" s="97"/>
      <c r="I236" s="95" t="s">
        <v>6979</v>
      </c>
      <c r="J236" s="95" t="s">
        <v>7202</v>
      </c>
      <c r="K236" s="96" t="s">
        <v>7203</v>
      </c>
      <c r="L236" s="98"/>
    </row>
    <row r="237" spans="1:12" ht="12.75" customHeight="1" x14ac:dyDescent="0.15">
      <c r="A237" s="95" t="s">
        <v>6810</v>
      </c>
      <c r="B237" s="95"/>
      <c r="C237" s="95" t="s">
        <v>7204</v>
      </c>
      <c r="D237" s="95" t="s">
        <v>7080</v>
      </c>
      <c r="E237" s="95" t="s">
        <v>7081</v>
      </c>
      <c r="F237" s="96" t="s">
        <v>7163</v>
      </c>
      <c r="G237" s="97"/>
      <c r="H237" s="97">
        <v>3622.51</v>
      </c>
      <c r="I237" s="95" t="s">
        <v>6979</v>
      </c>
      <c r="J237" s="95" t="s">
        <v>7202</v>
      </c>
      <c r="K237" s="96" t="s">
        <v>7203</v>
      </c>
      <c r="L237" s="98"/>
    </row>
    <row r="238" spans="1:12" ht="12.75" customHeight="1" x14ac:dyDescent="0.15">
      <c r="A238" s="95" t="s">
        <v>6804</v>
      </c>
      <c r="B238" s="95"/>
      <c r="C238" s="95" t="s">
        <v>7204</v>
      </c>
      <c r="D238" s="95" t="s">
        <v>7080</v>
      </c>
      <c r="E238" s="95" t="s">
        <v>7081</v>
      </c>
      <c r="F238" s="96" t="s">
        <v>7163</v>
      </c>
      <c r="G238" s="97">
        <v>181.13</v>
      </c>
      <c r="H238" s="97"/>
      <c r="I238" s="95" t="s">
        <v>6979</v>
      </c>
      <c r="J238" s="95" t="s">
        <v>7202</v>
      </c>
      <c r="K238" s="96" t="s">
        <v>7203</v>
      </c>
      <c r="L238" s="98"/>
    </row>
    <row r="239" spans="1:12" ht="12.75" customHeight="1" x14ac:dyDescent="0.15">
      <c r="A239" s="95" t="s">
        <v>6844</v>
      </c>
      <c r="B239" s="95"/>
      <c r="C239" s="95" t="s">
        <v>7204</v>
      </c>
      <c r="D239" s="95" t="s">
        <v>7080</v>
      </c>
      <c r="E239" s="95" t="s">
        <v>7081</v>
      </c>
      <c r="F239" s="99">
        <v>43404</v>
      </c>
      <c r="G239" s="97">
        <v>1630.13</v>
      </c>
      <c r="H239" s="97"/>
      <c r="I239" s="95" t="s">
        <v>6979</v>
      </c>
      <c r="J239" s="95" t="s">
        <v>7202</v>
      </c>
      <c r="K239" s="96" t="s">
        <v>7203</v>
      </c>
      <c r="L239" s="98"/>
    </row>
    <row r="240" spans="1:12" ht="12.75" customHeight="1" x14ac:dyDescent="0.15">
      <c r="A240" s="95" t="s">
        <v>7145</v>
      </c>
      <c r="B240" s="95"/>
      <c r="C240" s="95" t="s">
        <v>7204</v>
      </c>
      <c r="D240" s="95" t="s">
        <v>7080</v>
      </c>
      <c r="E240" s="95" t="s">
        <v>7081</v>
      </c>
      <c r="F240" s="96" t="s">
        <v>7163</v>
      </c>
      <c r="G240" s="97">
        <v>1449</v>
      </c>
      <c r="H240" s="97"/>
      <c r="I240" s="95" t="s">
        <v>6979</v>
      </c>
      <c r="J240" s="95" t="s">
        <v>7202</v>
      </c>
      <c r="K240" s="96" t="s">
        <v>7203</v>
      </c>
      <c r="L240" s="98"/>
    </row>
    <row r="241" spans="1:12" ht="12.75" customHeight="1" x14ac:dyDescent="0.15">
      <c r="A241" s="95" t="s">
        <v>7055</v>
      </c>
      <c r="B241" s="95"/>
      <c r="C241" s="95" t="s">
        <v>7166</v>
      </c>
      <c r="D241" s="95" t="s">
        <v>7080</v>
      </c>
      <c r="E241" s="95" t="s">
        <v>7081</v>
      </c>
      <c r="F241" s="96" t="s">
        <v>7163</v>
      </c>
      <c r="G241" s="97">
        <v>928.85</v>
      </c>
      <c r="H241" s="97"/>
      <c r="I241" s="95" t="s">
        <v>7205</v>
      </c>
      <c r="J241" s="95" t="s">
        <v>7202</v>
      </c>
      <c r="K241" s="96" t="s">
        <v>7203</v>
      </c>
      <c r="L241" s="98"/>
    </row>
    <row r="242" spans="1:12" ht="12.75" customHeight="1" x14ac:dyDescent="0.15">
      <c r="A242" s="95" t="s">
        <v>7056</v>
      </c>
      <c r="B242" s="95"/>
      <c r="C242" s="95" t="s">
        <v>7166</v>
      </c>
      <c r="D242" s="95" t="s">
        <v>7080</v>
      </c>
      <c r="E242" s="95" t="s">
        <v>7081</v>
      </c>
      <c r="F242" s="96" t="s">
        <v>7163</v>
      </c>
      <c r="G242" s="97">
        <v>2476.9299999999998</v>
      </c>
      <c r="H242" s="97"/>
      <c r="I242" s="95" t="s">
        <v>7205</v>
      </c>
      <c r="J242" s="95" t="s">
        <v>7202</v>
      </c>
      <c r="K242" s="96" t="s">
        <v>7203</v>
      </c>
      <c r="L242" s="98"/>
    </row>
    <row r="243" spans="1:12" ht="12.75" customHeight="1" x14ac:dyDescent="0.15">
      <c r="A243" s="95" t="s">
        <v>6804</v>
      </c>
      <c r="B243" s="95"/>
      <c r="C243" s="95" t="s">
        <v>7166</v>
      </c>
      <c r="D243" s="95" t="s">
        <v>7080</v>
      </c>
      <c r="E243" s="95" t="s">
        <v>7081</v>
      </c>
      <c r="F243" s="96" t="s">
        <v>7163</v>
      </c>
      <c r="G243" s="97"/>
      <c r="H243" s="97">
        <v>4953.8599999999997</v>
      </c>
      <c r="I243" s="95" t="s">
        <v>7205</v>
      </c>
      <c r="J243" s="95" t="s">
        <v>7202</v>
      </c>
      <c r="K243" s="96" t="s">
        <v>7203</v>
      </c>
      <c r="L243" s="98"/>
    </row>
    <row r="244" spans="1:12" ht="25.5" customHeight="1" x14ac:dyDescent="0.15">
      <c r="A244" s="95" t="s">
        <v>7145</v>
      </c>
      <c r="B244" s="95"/>
      <c r="C244" s="95" t="s">
        <v>7166</v>
      </c>
      <c r="D244" s="95" t="s">
        <v>7080</v>
      </c>
      <c r="E244" s="95" t="s">
        <v>7081</v>
      </c>
      <c r="F244" s="96" t="s">
        <v>7163</v>
      </c>
      <c r="G244" s="97">
        <v>619.23</v>
      </c>
      <c r="H244" s="97"/>
      <c r="I244" s="95" t="s">
        <v>7205</v>
      </c>
      <c r="J244" s="95" t="s">
        <v>7202</v>
      </c>
      <c r="K244" s="96" t="s">
        <v>7203</v>
      </c>
      <c r="L244" s="98"/>
    </row>
    <row r="245" spans="1:12" ht="25.5" customHeight="1" x14ac:dyDescent="0.15">
      <c r="A245" s="95" t="s">
        <v>7158</v>
      </c>
      <c r="B245" s="95"/>
      <c r="C245" s="95" t="s">
        <v>7166</v>
      </c>
      <c r="D245" s="95" t="s">
        <v>7080</v>
      </c>
      <c r="E245" s="95" t="s">
        <v>7081</v>
      </c>
      <c r="F245" s="96" t="s">
        <v>7163</v>
      </c>
      <c r="G245" s="97">
        <v>928.85</v>
      </c>
      <c r="H245" s="97"/>
      <c r="I245" s="95" t="s">
        <v>7205</v>
      </c>
      <c r="J245" s="95" t="s">
        <v>7202</v>
      </c>
      <c r="K245" s="96" t="s">
        <v>7203</v>
      </c>
      <c r="L245" s="98"/>
    </row>
    <row r="246" spans="1:12" ht="25.5" customHeight="1" x14ac:dyDescent="0.15">
      <c r="A246" s="95" t="s">
        <v>7086</v>
      </c>
      <c r="B246" s="95"/>
      <c r="C246" s="95" t="s">
        <v>7167</v>
      </c>
      <c r="D246" s="95" t="s">
        <v>7080</v>
      </c>
      <c r="E246" s="95" t="s">
        <v>7081</v>
      </c>
      <c r="F246" s="96" t="s">
        <v>7163</v>
      </c>
      <c r="G246" s="97">
        <v>324.58999999999997</v>
      </c>
      <c r="H246" s="97"/>
      <c r="I246" s="95" t="s">
        <v>7206</v>
      </c>
      <c r="J246" s="95" t="s">
        <v>7202</v>
      </c>
      <c r="K246" s="96" t="s">
        <v>7203</v>
      </c>
      <c r="L246" s="98"/>
    </row>
    <row r="247" spans="1:12" ht="11.25" x14ac:dyDescent="0.15">
      <c r="A247" s="95" t="s">
        <v>6810</v>
      </c>
      <c r="B247" s="95"/>
      <c r="C247" s="95" t="s">
        <v>7167</v>
      </c>
      <c r="D247" s="95" t="s">
        <v>7080</v>
      </c>
      <c r="E247" s="95" t="s">
        <v>7081</v>
      </c>
      <c r="F247" s="96" t="s">
        <v>7163</v>
      </c>
      <c r="G247" s="97"/>
      <c r="H247" s="97">
        <v>324.58999999999997</v>
      </c>
      <c r="I247" s="95" t="s">
        <v>7206</v>
      </c>
      <c r="J247" s="95" t="s">
        <v>7202</v>
      </c>
      <c r="K247" s="96" t="s">
        <v>7203</v>
      </c>
    </row>
    <row r="248" spans="1:12" ht="25.5" customHeight="1" x14ac:dyDescent="0.15">
      <c r="A248" s="95" t="s">
        <v>6808</v>
      </c>
      <c r="B248" s="95"/>
      <c r="C248" s="95" t="s">
        <v>7207</v>
      </c>
      <c r="D248" s="95" t="s">
        <v>7080</v>
      </c>
      <c r="E248" s="95" t="s">
        <v>7081</v>
      </c>
      <c r="F248" s="96" t="s">
        <v>7163</v>
      </c>
      <c r="G248" s="97"/>
      <c r="H248" s="97"/>
      <c r="I248" s="95" t="s">
        <v>6981</v>
      </c>
      <c r="J248" s="95" t="s">
        <v>7202</v>
      </c>
      <c r="K248" s="96" t="s">
        <v>7203</v>
      </c>
      <c r="L248" s="98"/>
    </row>
    <row r="249" spans="1:12" ht="25.5" customHeight="1" x14ac:dyDescent="0.15">
      <c r="A249" s="95" t="s">
        <v>7056</v>
      </c>
      <c r="B249" s="95"/>
      <c r="C249" s="95" t="s">
        <v>7207</v>
      </c>
      <c r="D249" s="95" t="s">
        <v>7080</v>
      </c>
      <c r="E249" s="95" t="s">
        <v>7081</v>
      </c>
      <c r="F249" s="96" t="s">
        <v>7163</v>
      </c>
      <c r="G249" s="97">
        <v>3159.12</v>
      </c>
      <c r="H249" s="97"/>
      <c r="I249" s="95" t="s">
        <v>6981</v>
      </c>
      <c r="J249" s="95" t="s">
        <v>7202</v>
      </c>
      <c r="K249" s="96" t="s">
        <v>7203</v>
      </c>
      <c r="L249" s="98"/>
    </row>
    <row r="250" spans="1:12" ht="25.5" customHeight="1" x14ac:dyDescent="0.15">
      <c r="A250" s="95" t="s">
        <v>7161</v>
      </c>
      <c r="B250" s="95"/>
      <c r="C250" s="95" t="s">
        <v>7207</v>
      </c>
      <c r="D250" s="95" t="s">
        <v>7080</v>
      </c>
      <c r="E250" s="95" t="s">
        <v>7081</v>
      </c>
      <c r="F250" s="96" t="s">
        <v>7163</v>
      </c>
      <c r="G250" s="97"/>
      <c r="H250" s="97">
        <v>1340.23</v>
      </c>
      <c r="I250" s="95" t="s">
        <v>6981</v>
      </c>
      <c r="J250" s="95" t="s">
        <v>7202</v>
      </c>
      <c r="K250" s="96" t="s">
        <v>7203</v>
      </c>
      <c r="L250" s="98"/>
    </row>
    <row r="251" spans="1:12" ht="25.5" customHeight="1" x14ac:dyDescent="0.15">
      <c r="A251" s="95" t="s">
        <v>6804</v>
      </c>
      <c r="B251" s="95"/>
      <c r="C251" s="95" t="s">
        <v>7207</v>
      </c>
      <c r="D251" s="95" t="s">
        <v>7080</v>
      </c>
      <c r="E251" s="95" t="s">
        <v>7081</v>
      </c>
      <c r="F251" s="96" t="s">
        <v>7163</v>
      </c>
      <c r="G251" s="97"/>
      <c r="H251" s="97">
        <v>3159.12</v>
      </c>
      <c r="I251" s="95" t="s">
        <v>6981</v>
      </c>
      <c r="J251" s="95" t="s">
        <v>7202</v>
      </c>
      <c r="K251" s="96" t="s">
        <v>7203</v>
      </c>
      <c r="L251" s="98"/>
    </row>
    <row r="252" spans="1:12" ht="25.5" customHeight="1" x14ac:dyDescent="0.15">
      <c r="A252" s="95" t="s">
        <v>6844</v>
      </c>
      <c r="B252" s="95"/>
      <c r="C252" s="95" t="s">
        <v>7207</v>
      </c>
      <c r="D252" s="95" t="s">
        <v>7080</v>
      </c>
      <c r="E252" s="95" t="s">
        <v>7081</v>
      </c>
      <c r="F252" s="99">
        <v>43404</v>
      </c>
      <c r="G252" s="97">
        <v>1340.23</v>
      </c>
      <c r="H252" s="97"/>
      <c r="I252" s="95" t="s">
        <v>6981</v>
      </c>
      <c r="J252" s="95" t="s">
        <v>7202</v>
      </c>
      <c r="K252" s="96" t="s">
        <v>7203</v>
      </c>
      <c r="L252" s="98"/>
    </row>
    <row r="253" spans="1:12" ht="25.5" customHeight="1" x14ac:dyDescent="0.15">
      <c r="A253" s="95" t="s">
        <v>6848</v>
      </c>
      <c r="B253" s="95"/>
      <c r="C253" s="95" t="s">
        <v>7207</v>
      </c>
      <c r="D253" s="95" t="s">
        <v>7080</v>
      </c>
      <c r="E253" s="95" t="s">
        <v>7081</v>
      </c>
      <c r="F253" s="99">
        <v>43404</v>
      </c>
      <c r="G253" s="97"/>
      <c r="H253" s="97"/>
      <c r="I253" s="95" t="s">
        <v>6981</v>
      </c>
      <c r="J253" s="95" t="s">
        <v>7202</v>
      </c>
      <c r="K253" s="96" t="s">
        <v>7203</v>
      </c>
      <c r="L253" s="98"/>
    </row>
    <row r="254" spans="1:12" ht="25.5" customHeight="1" x14ac:dyDescent="0.15">
      <c r="A254" s="95" t="s">
        <v>6810</v>
      </c>
      <c r="B254" s="95"/>
      <c r="C254" s="95" t="s">
        <v>7096</v>
      </c>
      <c r="D254" s="95" t="s">
        <v>7080</v>
      </c>
      <c r="E254" s="95" t="s">
        <v>7081</v>
      </c>
      <c r="F254" s="96" t="s">
        <v>7065</v>
      </c>
      <c r="G254" s="97"/>
      <c r="H254" s="97">
        <v>10000</v>
      </c>
      <c r="I254" s="95" t="s">
        <v>7208</v>
      </c>
      <c r="J254" s="95" t="s">
        <v>7209</v>
      </c>
      <c r="K254" s="96" t="s">
        <v>7203</v>
      </c>
      <c r="L254" s="98"/>
    </row>
    <row r="255" spans="1:12" ht="25.5" customHeight="1" x14ac:dyDescent="0.15">
      <c r="A255" s="95" t="s">
        <v>6804</v>
      </c>
      <c r="B255" s="95"/>
      <c r="C255" s="95" t="s">
        <v>7096</v>
      </c>
      <c r="D255" s="95" t="s">
        <v>7080</v>
      </c>
      <c r="E255" s="95" t="s">
        <v>7081</v>
      </c>
      <c r="F255" s="96" t="s">
        <v>7065</v>
      </c>
      <c r="G255" s="97">
        <v>10000</v>
      </c>
      <c r="H255" s="97"/>
      <c r="I255" s="95" t="s">
        <v>7208</v>
      </c>
      <c r="J255" s="95" t="s">
        <v>7209</v>
      </c>
      <c r="K255" s="96" t="s">
        <v>7203</v>
      </c>
      <c r="L255" s="98"/>
    </row>
    <row r="256" spans="1:12" ht="25.5" customHeight="1" x14ac:dyDescent="0.15">
      <c r="A256" s="95" t="s">
        <v>6810</v>
      </c>
      <c r="B256" s="95"/>
      <c r="C256" s="95" t="s">
        <v>7166</v>
      </c>
      <c r="D256" s="95" t="s">
        <v>7080</v>
      </c>
      <c r="E256" s="95" t="s">
        <v>7081</v>
      </c>
      <c r="F256" s="96" t="s">
        <v>7065</v>
      </c>
      <c r="G256" s="97"/>
      <c r="H256" s="97">
        <v>310.48</v>
      </c>
      <c r="I256" s="95" t="s">
        <v>7210</v>
      </c>
      <c r="J256" s="95" t="s">
        <v>7209</v>
      </c>
      <c r="K256" s="96" t="s">
        <v>7203</v>
      </c>
      <c r="L256" s="98"/>
    </row>
    <row r="257" spans="1:12" ht="25.5" customHeight="1" x14ac:dyDescent="0.15">
      <c r="A257" s="95" t="s">
        <v>7086</v>
      </c>
      <c r="B257" s="95"/>
      <c r="C257" s="95" t="s">
        <v>7166</v>
      </c>
      <c r="D257" s="95" t="s">
        <v>7080</v>
      </c>
      <c r="E257" s="95" t="s">
        <v>7081</v>
      </c>
      <c r="F257" s="96" t="s">
        <v>7065</v>
      </c>
      <c r="G257" s="97">
        <v>310.48</v>
      </c>
      <c r="H257" s="97"/>
      <c r="I257" s="95" t="s">
        <v>7210</v>
      </c>
      <c r="J257" s="95" t="s">
        <v>7209</v>
      </c>
      <c r="K257" s="96" t="s">
        <v>7203</v>
      </c>
      <c r="L257" s="98"/>
    </row>
    <row r="258" spans="1:12" ht="25.5" customHeight="1" x14ac:dyDescent="0.15">
      <c r="A258" s="95" t="s">
        <v>7055</v>
      </c>
      <c r="B258" s="95"/>
      <c r="C258" s="95" t="s">
        <v>7090</v>
      </c>
      <c r="D258" s="95" t="s">
        <v>7080</v>
      </c>
      <c r="E258" s="95" t="s">
        <v>7081</v>
      </c>
      <c r="F258" s="96" t="s">
        <v>7065</v>
      </c>
      <c r="G258" s="97">
        <v>634.07000000000005</v>
      </c>
      <c r="H258" s="97"/>
      <c r="I258" s="95" t="s">
        <v>6993</v>
      </c>
      <c r="J258" s="95" t="s">
        <v>7209</v>
      </c>
      <c r="K258" s="96" t="s">
        <v>7203</v>
      </c>
      <c r="L258" s="98"/>
    </row>
    <row r="259" spans="1:12" ht="25.5" customHeight="1" x14ac:dyDescent="0.15">
      <c r="A259" s="95" t="s">
        <v>7056</v>
      </c>
      <c r="B259" s="95"/>
      <c r="C259" s="95" t="s">
        <v>7090</v>
      </c>
      <c r="D259" s="95" t="s">
        <v>7080</v>
      </c>
      <c r="E259" s="95" t="s">
        <v>7081</v>
      </c>
      <c r="F259" s="96" t="s">
        <v>7065</v>
      </c>
      <c r="G259" s="97">
        <v>507.25</v>
      </c>
      <c r="H259" s="97"/>
      <c r="I259" s="95" t="s">
        <v>6993</v>
      </c>
      <c r="J259" s="95" t="s">
        <v>7209</v>
      </c>
      <c r="K259" s="96" t="s">
        <v>7203</v>
      </c>
      <c r="L259" s="98"/>
    </row>
    <row r="260" spans="1:12" ht="25.5" customHeight="1" x14ac:dyDescent="0.15">
      <c r="A260" s="95" t="s">
        <v>6804</v>
      </c>
      <c r="B260" s="95"/>
      <c r="C260" s="95" t="s">
        <v>7090</v>
      </c>
      <c r="D260" s="95" t="s">
        <v>7080</v>
      </c>
      <c r="E260" s="95" t="s">
        <v>7081</v>
      </c>
      <c r="F260" s="96" t="s">
        <v>7065</v>
      </c>
      <c r="G260" s="97"/>
      <c r="H260" s="97">
        <v>1141.32</v>
      </c>
      <c r="I260" s="95" t="s">
        <v>6993</v>
      </c>
      <c r="J260" s="95" t="s">
        <v>7209</v>
      </c>
      <c r="K260" s="96" t="s">
        <v>7203</v>
      </c>
      <c r="L260" s="98"/>
    </row>
    <row r="261" spans="1:12" ht="25.5" customHeight="1" x14ac:dyDescent="0.15">
      <c r="A261" s="95" t="s">
        <v>7056</v>
      </c>
      <c r="B261" s="95"/>
      <c r="C261" s="95" t="s">
        <v>7093</v>
      </c>
      <c r="D261" s="95" t="s">
        <v>7080</v>
      </c>
      <c r="E261" s="95" t="s">
        <v>7081</v>
      </c>
      <c r="F261" s="96" t="s">
        <v>7065</v>
      </c>
      <c r="G261" s="97">
        <v>714.29</v>
      </c>
      <c r="H261" s="97"/>
      <c r="I261" s="95" t="s">
        <v>6995</v>
      </c>
      <c r="J261" s="95" t="s">
        <v>7209</v>
      </c>
      <c r="K261" s="96" t="s">
        <v>7203</v>
      </c>
      <c r="L261" s="98"/>
    </row>
    <row r="262" spans="1:12" ht="25.5" customHeight="1" x14ac:dyDescent="0.15">
      <c r="A262" s="95" t="s">
        <v>6844</v>
      </c>
      <c r="B262" s="95"/>
      <c r="C262" s="95" t="s">
        <v>7093</v>
      </c>
      <c r="D262" s="95" t="s">
        <v>7080</v>
      </c>
      <c r="E262" s="95" t="s">
        <v>7081</v>
      </c>
      <c r="F262" s="99">
        <v>43434</v>
      </c>
      <c r="G262" s="97"/>
      <c r="H262" s="97"/>
      <c r="I262" s="95" t="s">
        <v>6995</v>
      </c>
      <c r="J262" s="95" t="s">
        <v>7209</v>
      </c>
      <c r="K262" s="96" t="s">
        <v>7203</v>
      </c>
      <c r="L262" s="98"/>
    </row>
    <row r="263" spans="1:12" ht="25.5" customHeight="1" x14ac:dyDescent="0.15">
      <c r="A263" s="95" t="s">
        <v>6804</v>
      </c>
      <c r="B263" s="95"/>
      <c r="C263" s="95" t="s">
        <v>7093</v>
      </c>
      <c r="D263" s="95" t="s">
        <v>7080</v>
      </c>
      <c r="E263" s="95" t="s">
        <v>7081</v>
      </c>
      <c r="F263" s="96" t="s">
        <v>7065</v>
      </c>
      <c r="G263" s="97"/>
      <c r="H263" s="97">
        <v>714.29</v>
      </c>
      <c r="I263" s="95" t="s">
        <v>6995</v>
      </c>
      <c r="J263" s="95" t="s">
        <v>7209</v>
      </c>
      <c r="K263" s="96" t="s">
        <v>7203</v>
      </c>
      <c r="L263" s="98"/>
    </row>
    <row r="264" spans="1:12" ht="25.5" customHeight="1" x14ac:dyDescent="0.15">
      <c r="A264" s="95" t="s">
        <v>7055</v>
      </c>
      <c r="B264" s="95"/>
      <c r="C264" s="95" t="s">
        <v>7167</v>
      </c>
      <c r="D264" s="95" t="s">
        <v>7080</v>
      </c>
      <c r="E264" s="95" t="s">
        <v>7081</v>
      </c>
      <c r="F264" s="96" t="s">
        <v>7065</v>
      </c>
      <c r="G264" s="97">
        <v>888.46</v>
      </c>
      <c r="H264" s="97"/>
      <c r="I264" s="95" t="s">
        <v>7211</v>
      </c>
      <c r="J264" s="95" t="s">
        <v>7209</v>
      </c>
      <c r="K264" s="96" t="s">
        <v>7203</v>
      </c>
      <c r="L264" s="98"/>
    </row>
    <row r="265" spans="1:12" ht="25.5" customHeight="1" x14ac:dyDescent="0.15">
      <c r="A265" s="95" t="s">
        <v>7056</v>
      </c>
      <c r="B265" s="95"/>
      <c r="C265" s="95" t="s">
        <v>7167</v>
      </c>
      <c r="D265" s="95" t="s">
        <v>7080</v>
      </c>
      <c r="E265" s="95" t="s">
        <v>7081</v>
      </c>
      <c r="F265" s="96" t="s">
        <v>7065</v>
      </c>
      <c r="G265" s="97">
        <v>2369.23</v>
      </c>
      <c r="H265" s="97"/>
      <c r="I265" s="95" t="s">
        <v>7211</v>
      </c>
      <c r="J265" s="95" t="s">
        <v>7209</v>
      </c>
      <c r="K265" s="96" t="s">
        <v>7203</v>
      </c>
      <c r="L265" s="98"/>
    </row>
    <row r="266" spans="1:12" ht="11.25" x14ac:dyDescent="0.15">
      <c r="A266" s="95" t="s">
        <v>6804</v>
      </c>
      <c r="B266" s="95"/>
      <c r="C266" s="95" t="s">
        <v>7167</v>
      </c>
      <c r="D266" s="95" t="s">
        <v>7080</v>
      </c>
      <c r="E266" s="95" t="s">
        <v>7081</v>
      </c>
      <c r="F266" s="96" t="s">
        <v>7065</v>
      </c>
      <c r="G266" s="97"/>
      <c r="H266" s="97">
        <v>4738.46</v>
      </c>
      <c r="I266" s="95" t="s">
        <v>7211</v>
      </c>
      <c r="J266" s="95" t="s">
        <v>7209</v>
      </c>
      <c r="K266" s="96" t="s">
        <v>7203</v>
      </c>
    </row>
    <row r="267" spans="1:12" ht="25.5" customHeight="1" x14ac:dyDescent="0.15">
      <c r="A267" s="95" t="s">
        <v>7158</v>
      </c>
      <c r="B267" s="95"/>
      <c r="C267" s="95" t="s">
        <v>7167</v>
      </c>
      <c r="D267" s="95" t="s">
        <v>7080</v>
      </c>
      <c r="E267" s="95" t="s">
        <v>7081</v>
      </c>
      <c r="F267" s="96" t="s">
        <v>7065</v>
      </c>
      <c r="G267" s="97">
        <v>888.46</v>
      </c>
      <c r="H267" s="97"/>
      <c r="I267" s="95" t="s">
        <v>7211</v>
      </c>
      <c r="J267" s="95" t="s">
        <v>7209</v>
      </c>
      <c r="K267" s="96" t="s">
        <v>7203</v>
      </c>
      <c r="L267" s="98"/>
    </row>
    <row r="268" spans="1:12" ht="25.5" customHeight="1" x14ac:dyDescent="0.15">
      <c r="A268" s="95" t="s">
        <v>7145</v>
      </c>
      <c r="B268" s="95"/>
      <c r="C268" s="95" t="s">
        <v>7167</v>
      </c>
      <c r="D268" s="95" t="s">
        <v>7080</v>
      </c>
      <c r="E268" s="95" t="s">
        <v>7081</v>
      </c>
      <c r="F268" s="96" t="s">
        <v>7065</v>
      </c>
      <c r="G268" s="97">
        <v>592.30999999999995</v>
      </c>
      <c r="H268" s="97"/>
      <c r="I268" s="95" t="s">
        <v>7211</v>
      </c>
      <c r="J268" s="95" t="s">
        <v>7209</v>
      </c>
      <c r="K268" s="96" t="s">
        <v>7203</v>
      </c>
      <c r="L268" s="98"/>
    </row>
    <row r="269" spans="1:12" ht="25.5" customHeight="1" x14ac:dyDescent="0.15">
      <c r="A269" s="95" t="s">
        <v>7055</v>
      </c>
      <c r="B269" s="95"/>
      <c r="C269" s="95" t="s">
        <v>7204</v>
      </c>
      <c r="D269" s="95" t="s">
        <v>7080</v>
      </c>
      <c r="E269" s="95" t="s">
        <v>7081</v>
      </c>
      <c r="F269" s="96" t="s">
        <v>7065</v>
      </c>
      <c r="G269" s="97">
        <v>346.5</v>
      </c>
      <c r="H269" s="97"/>
      <c r="I269" s="95" t="s">
        <v>6996</v>
      </c>
      <c r="J269" s="95" t="s">
        <v>7209</v>
      </c>
      <c r="K269" s="96" t="s">
        <v>7203</v>
      </c>
      <c r="L269" s="98"/>
    </row>
    <row r="270" spans="1:12" ht="25.5" customHeight="1" x14ac:dyDescent="0.15">
      <c r="A270" s="95" t="s">
        <v>6810</v>
      </c>
      <c r="B270" s="95"/>
      <c r="C270" s="95" t="s">
        <v>7204</v>
      </c>
      <c r="D270" s="95" t="s">
        <v>7080</v>
      </c>
      <c r="E270" s="95" t="s">
        <v>7081</v>
      </c>
      <c r="F270" s="96" t="s">
        <v>7065</v>
      </c>
      <c r="G270" s="97"/>
      <c r="H270" s="97">
        <v>3465</v>
      </c>
      <c r="I270" s="95" t="s">
        <v>6996</v>
      </c>
      <c r="J270" s="95" t="s">
        <v>7209</v>
      </c>
      <c r="K270" s="96" t="s">
        <v>7203</v>
      </c>
      <c r="L270" s="98"/>
    </row>
    <row r="271" spans="1:12" ht="12.75" customHeight="1" x14ac:dyDescent="0.15">
      <c r="A271" s="95" t="s">
        <v>6844</v>
      </c>
      <c r="B271" s="95"/>
      <c r="C271" s="95" t="s">
        <v>7204</v>
      </c>
      <c r="D271" s="95" t="s">
        <v>7080</v>
      </c>
      <c r="E271" s="95" t="s">
        <v>7081</v>
      </c>
      <c r="F271" s="99">
        <v>43434</v>
      </c>
      <c r="G271" s="97">
        <v>1559.25</v>
      </c>
      <c r="H271" s="97"/>
      <c r="I271" s="95" t="s">
        <v>6996</v>
      </c>
      <c r="J271" s="95" t="s">
        <v>7209</v>
      </c>
      <c r="K271" s="96" t="s">
        <v>7203</v>
      </c>
      <c r="L271" s="98"/>
    </row>
    <row r="272" spans="1:12" ht="25.5" customHeight="1" x14ac:dyDescent="0.15">
      <c r="A272" s="95" t="s">
        <v>6804</v>
      </c>
      <c r="B272" s="95"/>
      <c r="C272" s="95" t="s">
        <v>7204</v>
      </c>
      <c r="D272" s="95" t="s">
        <v>7080</v>
      </c>
      <c r="E272" s="95" t="s">
        <v>7081</v>
      </c>
      <c r="F272" s="96" t="s">
        <v>7065</v>
      </c>
      <c r="G272" s="97">
        <v>173.25</v>
      </c>
      <c r="H272" s="97"/>
      <c r="I272" s="95" t="s">
        <v>6996</v>
      </c>
      <c r="J272" s="95" t="s">
        <v>7209</v>
      </c>
      <c r="K272" s="96" t="s">
        <v>7203</v>
      </c>
      <c r="L272" s="98"/>
    </row>
    <row r="273" spans="1:12" ht="12.75" customHeight="1" x14ac:dyDescent="0.15">
      <c r="A273" s="95" t="s">
        <v>7145</v>
      </c>
      <c r="B273" s="95"/>
      <c r="C273" s="95" t="s">
        <v>7204</v>
      </c>
      <c r="D273" s="95" t="s">
        <v>7080</v>
      </c>
      <c r="E273" s="95" t="s">
        <v>7081</v>
      </c>
      <c r="F273" s="96" t="s">
        <v>7065</v>
      </c>
      <c r="G273" s="97">
        <v>1386</v>
      </c>
      <c r="H273" s="97"/>
      <c r="I273" s="95" t="s">
        <v>6996</v>
      </c>
      <c r="J273" s="95" t="s">
        <v>7209</v>
      </c>
      <c r="K273" s="96" t="s">
        <v>7203</v>
      </c>
      <c r="L273" s="98"/>
    </row>
    <row r="274" spans="1:12" ht="25.5" customHeight="1" x14ac:dyDescent="0.15">
      <c r="A274" s="95" t="s">
        <v>6808</v>
      </c>
      <c r="B274" s="95"/>
      <c r="C274" s="95" t="s">
        <v>7099</v>
      </c>
      <c r="D274" s="95" t="s">
        <v>7080</v>
      </c>
      <c r="E274" s="95" t="s">
        <v>7081</v>
      </c>
      <c r="F274" s="96" t="s">
        <v>7065</v>
      </c>
      <c r="G274" s="97"/>
      <c r="H274" s="97"/>
      <c r="I274" s="95" t="s">
        <v>6997</v>
      </c>
      <c r="J274" s="95" t="s">
        <v>7209</v>
      </c>
      <c r="K274" s="96" t="s">
        <v>7203</v>
      </c>
      <c r="L274" s="98"/>
    </row>
    <row r="275" spans="1:12" ht="25.5" customHeight="1" x14ac:dyDescent="0.15">
      <c r="A275" s="95" t="s">
        <v>7055</v>
      </c>
      <c r="B275" s="95"/>
      <c r="C275" s="95" t="s">
        <v>7099</v>
      </c>
      <c r="D275" s="95" t="s">
        <v>7080</v>
      </c>
      <c r="E275" s="95" t="s">
        <v>7081</v>
      </c>
      <c r="F275" s="96" t="s">
        <v>7065</v>
      </c>
      <c r="G275" s="97"/>
      <c r="H275" s="97"/>
      <c r="I275" s="95" t="s">
        <v>6997</v>
      </c>
      <c r="J275" s="95" t="s">
        <v>7209</v>
      </c>
      <c r="K275" s="96" t="s">
        <v>7203</v>
      </c>
      <c r="L275" s="98"/>
    </row>
    <row r="276" spans="1:12" ht="25.5" customHeight="1" x14ac:dyDescent="0.15">
      <c r="A276" s="95" t="s">
        <v>7056</v>
      </c>
      <c r="B276" s="95"/>
      <c r="C276" s="95" t="s">
        <v>7099</v>
      </c>
      <c r="D276" s="95" t="s">
        <v>7080</v>
      </c>
      <c r="E276" s="95" t="s">
        <v>7081</v>
      </c>
      <c r="F276" s="96" t="s">
        <v>7065</v>
      </c>
      <c r="G276" s="97">
        <v>3055.8</v>
      </c>
      <c r="H276" s="97"/>
      <c r="I276" s="95" t="s">
        <v>6997</v>
      </c>
      <c r="J276" s="95" t="s">
        <v>7209</v>
      </c>
      <c r="K276" s="96" t="s">
        <v>7203</v>
      </c>
      <c r="L276" s="98"/>
    </row>
    <row r="277" spans="1:12" ht="12.75" customHeight="1" x14ac:dyDescent="0.15">
      <c r="A277" s="95" t="s">
        <v>6844</v>
      </c>
      <c r="B277" s="95"/>
      <c r="C277" s="95" t="s">
        <v>7099</v>
      </c>
      <c r="D277" s="95" t="s">
        <v>7080</v>
      </c>
      <c r="E277" s="95" t="s">
        <v>7081</v>
      </c>
      <c r="F277" s="99">
        <v>43434</v>
      </c>
      <c r="G277" s="97"/>
      <c r="H277" s="97"/>
      <c r="I277" s="95" t="s">
        <v>6997</v>
      </c>
      <c r="J277" s="95" t="s">
        <v>7209</v>
      </c>
      <c r="K277" s="96" t="s">
        <v>7203</v>
      </c>
      <c r="L277" s="98"/>
    </row>
    <row r="278" spans="1:12" ht="25.5" customHeight="1" x14ac:dyDescent="0.15">
      <c r="A278" s="95" t="s">
        <v>6804</v>
      </c>
      <c r="B278" s="95"/>
      <c r="C278" s="95" t="s">
        <v>7099</v>
      </c>
      <c r="D278" s="95" t="s">
        <v>7080</v>
      </c>
      <c r="E278" s="95" t="s">
        <v>7081</v>
      </c>
      <c r="F278" s="96" t="s">
        <v>7065</v>
      </c>
      <c r="G278" s="97"/>
      <c r="H278" s="97">
        <v>3055.8</v>
      </c>
      <c r="I278" s="95" t="s">
        <v>6997</v>
      </c>
      <c r="J278" s="95" t="s">
        <v>7209</v>
      </c>
      <c r="K278" s="96" t="s">
        <v>7203</v>
      </c>
      <c r="L278" s="98"/>
    </row>
    <row r="279" spans="1:12" ht="25.5" customHeight="1" x14ac:dyDescent="0.15">
      <c r="A279" s="95" t="s">
        <v>6848</v>
      </c>
      <c r="B279" s="95"/>
      <c r="C279" s="95" t="s">
        <v>7099</v>
      </c>
      <c r="D279" s="95" t="s">
        <v>7080</v>
      </c>
      <c r="E279" s="95" t="s">
        <v>7081</v>
      </c>
      <c r="F279" s="99">
        <v>43434</v>
      </c>
      <c r="G279" s="97"/>
      <c r="H279" s="97"/>
      <c r="I279" s="95" t="s">
        <v>6997</v>
      </c>
      <c r="J279" s="95" t="s">
        <v>7209</v>
      </c>
      <c r="K279" s="96" t="s">
        <v>7203</v>
      </c>
      <c r="L279" s="98"/>
    </row>
    <row r="280" spans="1:12" ht="25.5" customHeight="1" x14ac:dyDescent="0.15">
      <c r="A280" s="95" t="s">
        <v>6810</v>
      </c>
      <c r="B280" s="95"/>
      <c r="C280" s="95" t="s">
        <v>7212</v>
      </c>
      <c r="D280" s="95" t="s">
        <v>7080</v>
      </c>
      <c r="E280" s="95" t="s">
        <v>7081</v>
      </c>
      <c r="F280" s="96" t="s">
        <v>7059</v>
      </c>
      <c r="G280" s="97"/>
      <c r="H280" s="97">
        <v>1347.32</v>
      </c>
      <c r="I280" s="95" t="s">
        <v>7004</v>
      </c>
      <c r="J280" s="95" t="s">
        <v>7213</v>
      </c>
      <c r="K280" s="96" t="s">
        <v>7214</v>
      </c>
      <c r="L280" s="98"/>
    </row>
    <row r="281" spans="1:12" ht="12.75" customHeight="1" x14ac:dyDescent="0.15">
      <c r="A281" s="95" t="s">
        <v>7139</v>
      </c>
      <c r="B281" s="95"/>
      <c r="C281" s="95" t="s">
        <v>7212</v>
      </c>
      <c r="D281" s="95" t="s">
        <v>7080</v>
      </c>
      <c r="E281" s="95" t="s">
        <v>7081</v>
      </c>
      <c r="F281" s="96" t="s">
        <v>7059</v>
      </c>
      <c r="G281" s="97"/>
      <c r="H281" s="97"/>
      <c r="I281" s="95" t="s">
        <v>7004</v>
      </c>
      <c r="J281" s="95" t="s">
        <v>7213</v>
      </c>
      <c r="K281" s="96" t="s">
        <v>7214</v>
      </c>
      <c r="L281" s="98"/>
    </row>
    <row r="282" spans="1:12" ht="25.5" customHeight="1" x14ac:dyDescent="0.15">
      <c r="A282" s="95" t="s">
        <v>7160</v>
      </c>
      <c r="B282" s="95"/>
      <c r="C282" s="95" t="s">
        <v>7212</v>
      </c>
      <c r="D282" s="95" t="s">
        <v>7080</v>
      </c>
      <c r="E282" s="95" t="s">
        <v>7081</v>
      </c>
      <c r="F282" s="96" t="s">
        <v>7059</v>
      </c>
      <c r="G282" s="97">
        <v>0.01</v>
      </c>
      <c r="H282" s="97"/>
      <c r="I282" s="95" t="s">
        <v>7004</v>
      </c>
      <c r="J282" s="95" t="s">
        <v>7213</v>
      </c>
      <c r="K282" s="96" t="s">
        <v>7214</v>
      </c>
      <c r="L282" s="98"/>
    </row>
    <row r="283" spans="1:12" ht="25.5" customHeight="1" x14ac:dyDescent="0.15">
      <c r="A283" s="95" t="s">
        <v>7087</v>
      </c>
      <c r="B283" s="95"/>
      <c r="C283" s="95" t="s">
        <v>7212</v>
      </c>
      <c r="D283" s="95" t="s">
        <v>7080</v>
      </c>
      <c r="E283" s="95" t="s">
        <v>7081</v>
      </c>
      <c r="F283" s="96" t="s">
        <v>7059</v>
      </c>
      <c r="G283" s="97"/>
      <c r="H283" s="97">
        <v>0.01</v>
      </c>
      <c r="I283" s="95" t="s">
        <v>7004</v>
      </c>
      <c r="J283" s="95" t="s">
        <v>7213</v>
      </c>
      <c r="K283" s="96" t="s">
        <v>7214</v>
      </c>
      <c r="L283" s="98"/>
    </row>
    <row r="284" spans="1:12" ht="12.75" customHeight="1" x14ac:dyDescent="0.15">
      <c r="A284" s="95" t="s">
        <v>7055</v>
      </c>
      <c r="B284" s="95"/>
      <c r="C284" s="95" t="s">
        <v>7212</v>
      </c>
      <c r="D284" s="95" t="s">
        <v>7080</v>
      </c>
      <c r="E284" s="95" t="s">
        <v>7081</v>
      </c>
      <c r="F284" s="96" t="s">
        <v>7059</v>
      </c>
      <c r="G284" s="97">
        <v>11.05</v>
      </c>
      <c r="H284" s="97"/>
      <c r="I284" s="95" t="s">
        <v>7004</v>
      </c>
      <c r="J284" s="95" t="s">
        <v>7213</v>
      </c>
      <c r="K284" s="96" t="s">
        <v>7214</v>
      </c>
      <c r="L284" s="98"/>
    </row>
    <row r="285" spans="1:12" ht="12.75" customHeight="1" x14ac:dyDescent="0.15">
      <c r="A285" s="95" t="s">
        <v>6848</v>
      </c>
      <c r="B285" s="95"/>
      <c r="C285" s="95" t="s">
        <v>7212</v>
      </c>
      <c r="D285" s="95" t="s">
        <v>7080</v>
      </c>
      <c r="E285" s="95" t="s">
        <v>7081</v>
      </c>
      <c r="F285" s="99">
        <v>43465</v>
      </c>
      <c r="G285" s="97"/>
      <c r="H285" s="97">
        <v>30.06</v>
      </c>
      <c r="I285" s="95" t="s">
        <v>7004</v>
      </c>
      <c r="J285" s="95" t="s">
        <v>7213</v>
      </c>
      <c r="K285" s="96" t="s">
        <v>7214</v>
      </c>
      <c r="L285" s="98"/>
    </row>
    <row r="286" spans="1:12" ht="12.75" customHeight="1" x14ac:dyDescent="0.15">
      <c r="A286" s="95" t="s">
        <v>7158</v>
      </c>
      <c r="B286" s="95"/>
      <c r="C286" s="95" t="s">
        <v>7212</v>
      </c>
      <c r="D286" s="95" t="s">
        <v>7080</v>
      </c>
      <c r="E286" s="95" t="s">
        <v>7081</v>
      </c>
      <c r="F286" s="96" t="s">
        <v>7059</v>
      </c>
      <c r="G286" s="97"/>
      <c r="H286" s="97">
        <v>2.8</v>
      </c>
      <c r="I286" s="95" t="s">
        <v>7004</v>
      </c>
      <c r="J286" s="95" t="s">
        <v>7213</v>
      </c>
      <c r="K286" s="96" t="s">
        <v>7214</v>
      </c>
      <c r="L286" s="98"/>
    </row>
    <row r="287" spans="1:12" ht="25.5" customHeight="1" x14ac:dyDescent="0.15">
      <c r="A287" s="95" t="s">
        <v>7159</v>
      </c>
      <c r="B287" s="95"/>
      <c r="C287" s="95" t="s">
        <v>7212</v>
      </c>
      <c r="D287" s="95" t="s">
        <v>7080</v>
      </c>
      <c r="E287" s="95" t="s">
        <v>7081</v>
      </c>
      <c r="F287" s="96" t="s">
        <v>7059</v>
      </c>
      <c r="G287" s="97"/>
      <c r="H287" s="97">
        <v>6.2</v>
      </c>
      <c r="I287" s="95" t="s">
        <v>7004</v>
      </c>
      <c r="J287" s="95" t="s">
        <v>7213</v>
      </c>
      <c r="K287" s="96" t="s">
        <v>7214</v>
      </c>
      <c r="L287" s="98"/>
    </row>
    <row r="288" spans="1:12" ht="11.25" x14ac:dyDescent="0.15">
      <c r="A288" s="95" t="s">
        <v>7145</v>
      </c>
      <c r="B288" s="95"/>
      <c r="C288" s="95" t="s">
        <v>7212</v>
      </c>
      <c r="D288" s="95" t="s">
        <v>7080</v>
      </c>
      <c r="E288" s="95" t="s">
        <v>7081</v>
      </c>
      <c r="F288" s="96" t="s">
        <v>7059</v>
      </c>
      <c r="G288" s="97">
        <v>31.26</v>
      </c>
      <c r="H288" s="97"/>
      <c r="I288" s="95" t="s">
        <v>7004</v>
      </c>
      <c r="J288" s="95" t="s">
        <v>7213</v>
      </c>
      <c r="K288" s="96" t="s">
        <v>7214</v>
      </c>
    </row>
    <row r="289" spans="1:12" ht="25.5" customHeight="1" x14ac:dyDescent="0.15">
      <c r="A289" s="95" t="s">
        <v>7157</v>
      </c>
      <c r="B289" s="95"/>
      <c r="C289" s="95" t="s">
        <v>7212</v>
      </c>
      <c r="D289" s="95" t="s">
        <v>7080</v>
      </c>
      <c r="E289" s="95" t="s">
        <v>7081</v>
      </c>
      <c r="F289" s="96" t="s">
        <v>7059</v>
      </c>
      <c r="G289" s="97">
        <v>33.659999999999997</v>
      </c>
      <c r="H289" s="97"/>
      <c r="I289" s="95" t="s">
        <v>7004</v>
      </c>
      <c r="J289" s="95" t="s">
        <v>7213</v>
      </c>
      <c r="K289" s="96" t="s">
        <v>7214</v>
      </c>
      <c r="L289" s="98"/>
    </row>
    <row r="290" spans="1:12" ht="25.5" customHeight="1" x14ac:dyDescent="0.15">
      <c r="A290" s="95" t="s">
        <v>6804</v>
      </c>
      <c r="B290" s="95"/>
      <c r="C290" s="95" t="s">
        <v>7212</v>
      </c>
      <c r="D290" s="95" t="s">
        <v>7080</v>
      </c>
      <c r="E290" s="95" t="s">
        <v>7081</v>
      </c>
      <c r="F290" s="96" t="s">
        <v>7059</v>
      </c>
      <c r="G290" s="97"/>
      <c r="H290" s="97">
        <v>5802.54</v>
      </c>
      <c r="I290" s="95" t="s">
        <v>7004</v>
      </c>
      <c r="J290" s="95" t="s">
        <v>7213</v>
      </c>
      <c r="K290" s="96" t="s">
        <v>7214</v>
      </c>
      <c r="L290" s="98"/>
    </row>
    <row r="291" spans="1:12" ht="25.5" customHeight="1" x14ac:dyDescent="0.15">
      <c r="A291" s="95" t="s">
        <v>7152</v>
      </c>
      <c r="B291" s="95"/>
      <c r="C291" s="95" t="s">
        <v>7212</v>
      </c>
      <c r="D291" s="95" t="s">
        <v>7080</v>
      </c>
      <c r="E291" s="95" t="s">
        <v>7081</v>
      </c>
      <c r="F291" s="96" t="s">
        <v>7059</v>
      </c>
      <c r="G291" s="97"/>
      <c r="H291" s="97">
        <v>48.64</v>
      </c>
      <c r="I291" s="95" t="s">
        <v>7004</v>
      </c>
      <c r="J291" s="95" t="s">
        <v>7213</v>
      </c>
      <c r="K291" s="96" t="s">
        <v>7214</v>
      </c>
      <c r="L291" s="98"/>
    </row>
    <row r="292" spans="1:12" ht="12.75" customHeight="1" x14ac:dyDescent="0.15">
      <c r="A292" s="95" t="s">
        <v>6844</v>
      </c>
      <c r="B292" s="95"/>
      <c r="C292" s="95" t="s">
        <v>7212</v>
      </c>
      <c r="D292" s="95" t="s">
        <v>7080</v>
      </c>
      <c r="E292" s="95" t="s">
        <v>7081</v>
      </c>
      <c r="F292" s="99">
        <v>43465</v>
      </c>
      <c r="G292" s="97">
        <v>1647.16</v>
      </c>
      <c r="H292" s="97"/>
      <c r="I292" s="95" t="s">
        <v>7004</v>
      </c>
      <c r="J292" s="95" t="s">
        <v>7213</v>
      </c>
      <c r="K292" s="96" t="s">
        <v>7214</v>
      </c>
      <c r="L292" s="98"/>
    </row>
    <row r="293" spans="1:12" ht="25.5" customHeight="1" x14ac:dyDescent="0.15">
      <c r="A293" s="95" t="s">
        <v>6847</v>
      </c>
      <c r="B293" s="95"/>
      <c r="C293" s="95" t="s">
        <v>7212</v>
      </c>
      <c r="D293" s="95" t="s">
        <v>7080</v>
      </c>
      <c r="E293" s="95" t="s">
        <v>7081</v>
      </c>
      <c r="F293" s="99">
        <v>43465</v>
      </c>
      <c r="G293" s="97">
        <v>673.52</v>
      </c>
      <c r="H293" s="97"/>
      <c r="I293" s="95" t="s">
        <v>7004</v>
      </c>
      <c r="J293" s="95" t="s">
        <v>7213</v>
      </c>
      <c r="K293" s="96" t="s">
        <v>7214</v>
      </c>
      <c r="L293" s="98"/>
    </row>
    <row r="294" spans="1:12" ht="12.75" customHeight="1" x14ac:dyDescent="0.15">
      <c r="A294" s="95" t="s">
        <v>6846</v>
      </c>
      <c r="B294" s="95"/>
      <c r="C294" s="95" t="s">
        <v>7212</v>
      </c>
      <c r="D294" s="95" t="s">
        <v>7080</v>
      </c>
      <c r="E294" s="95" t="s">
        <v>7081</v>
      </c>
      <c r="F294" s="99">
        <v>43465</v>
      </c>
      <c r="G294" s="97">
        <v>1058.6400000000001</v>
      </c>
      <c r="H294" s="97"/>
      <c r="I294" s="95" t="s">
        <v>7004</v>
      </c>
      <c r="J294" s="95" t="s">
        <v>7213</v>
      </c>
      <c r="K294" s="96" t="s">
        <v>7214</v>
      </c>
      <c r="L294" s="98"/>
    </row>
    <row r="295" spans="1:12" ht="25.5" customHeight="1" x14ac:dyDescent="0.15">
      <c r="A295" s="95" t="s">
        <v>6845</v>
      </c>
      <c r="B295" s="95"/>
      <c r="C295" s="95" t="s">
        <v>7212</v>
      </c>
      <c r="D295" s="95" t="s">
        <v>7080</v>
      </c>
      <c r="E295" s="95" t="s">
        <v>7081</v>
      </c>
      <c r="F295" s="99">
        <v>43465</v>
      </c>
      <c r="G295" s="97">
        <v>243.09</v>
      </c>
      <c r="H295" s="97"/>
      <c r="I295" s="95" t="s">
        <v>7004</v>
      </c>
      <c r="J295" s="95" t="s">
        <v>7213</v>
      </c>
      <c r="K295" s="96" t="s">
        <v>7214</v>
      </c>
      <c r="L295" s="98"/>
    </row>
    <row r="296" spans="1:12" ht="25.5" customHeight="1" x14ac:dyDescent="0.15">
      <c r="A296" s="95" t="s">
        <v>6807</v>
      </c>
      <c r="B296" s="95"/>
      <c r="C296" s="95" t="s">
        <v>7215</v>
      </c>
      <c r="D296" s="95" t="s">
        <v>7080</v>
      </c>
      <c r="E296" s="95" t="s">
        <v>7081</v>
      </c>
      <c r="F296" s="96" t="s">
        <v>7102</v>
      </c>
      <c r="G296" s="97"/>
      <c r="H296" s="97">
        <v>1002.76</v>
      </c>
      <c r="I296" s="95" t="s">
        <v>7216</v>
      </c>
      <c r="J296" s="95" t="s">
        <v>7217</v>
      </c>
      <c r="K296" s="96" t="s">
        <v>7218</v>
      </c>
      <c r="L296" s="98"/>
    </row>
    <row r="297" spans="1:12" ht="25.5" customHeight="1" x14ac:dyDescent="0.15">
      <c r="A297" s="95" t="s">
        <v>7219</v>
      </c>
      <c r="B297" s="95"/>
      <c r="C297" s="95" t="s">
        <v>7215</v>
      </c>
      <c r="D297" s="95" t="s">
        <v>7080</v>
      </c>
      <c r="E297" s="95" t="s">
        <v>7081</v>
      </c>
      <c r="F297" s="96" t="s">
        <v>7102</v>
      </c>
      <c r="G297" s="97">
        <v>222.84</v>
      </c>
      <c r="H297" s="97"/>
      <c r="I297" s="95" t="s">
        <v>7216</v>
      </c>
      <c r="J297" s="95" t="s">
        <v>7217</v>
      </c>
      <c r="K297" s="96" t="s">
        <v>7218</v>
      </c>
      <c r="L297" s="98"/>
    </row>
    <row r="298" spans="1:12" ht="25.5" customHeight="1" x14ac:dyDescent="0.15">
      <c r="A298" s="95" t="s">
        <v>7220</v>
      </c>
      <c r="B298" s="95"/>
      <c r="C298" s="95" t="s">
        <v>7215</v>
      </c>
      <c r="D298" s="95" t="s">
        <v>7080</v>
      </c>
      <c r="E298" s="95" t="s">
        <v>7081</v>
      </c>
      <c r="F298" s="96" t="s">
        <v>7102</v>
      </c>
      <c r="G298" s="97">
        <v>779.93</v>
      </c>
      <c r="H298" s="97"/>
      <c r="I298" s="95" t="s">
        <v>7216</v>
      </c>
      <c r="J298" s="95" t="s">
        <v>7217</v>
      </c>
      <c r="K298" s="96" t="s">
        <v>7218</v>
      </c>
      <c r="L298" s="98"/>
    </row>
    <row r="299" spans="1:12" ht="25.5" customHeight="1" x14ac:dyDescent="0.15">
      <c r="A299" s="95" t="s">
        <v>6807</v>
      </c>
      <c r="B299" s="95"/>
      <c r="C299" s="95" t="s">
        <v>7221</v>
      </c>
      <c r="D299" s="95" t="s">
        <v>7080</v>
      </c>
      <c r="E299" s="95" t="s">
        <v>7081</v>
      </c>
      <c r="F299" s="96" t="s">
        <v>7102</v>
      </c>
      <c r="G299" s="97"/>
      <c r="H299" s="97">
        <v>701.67</v>
      </c>
      <c r="I299" s="95" t="s">
        <v>7222</v>
      </c>
      <c r="J299" s="95" t="s">
        <v>7217</v>
      </c>
      <c r="K299" s="96" t="s">
        <v>7218</v>
      </c>
      <c r="L299" s="98"/>
    </row>
    <row r="300" spans="1:12" ht="12.75" customHeight="1" x14ac:dyDescent="0.15">
      <c r="A300" s="95" t="s">
        <v>7219</v>
      </c>
      <c r="B300" s="95"/>
      <c r="C300" s="95" t="s">
        <v>7221</v>
      </c>
      <c r="D300" s="95" t="s">
        <v>7080</v>
      </c>
      <c r="E300" s="95" t="s">
        <v>7081</v>
      </c>
      <c r="F300" s="96" t="s">
        <v>7102</v>
      </c>
      <c r="G300" s="97">
        <v>701.67</v>
      </c>
      <c r="H300" s="97"/>
      <c r="I300" s="95" t="s">
        <v>7222</v>
      </c>
      <c r="J300" s="95" t="s">
        <v>7217</v>
      </c>
      <c r="K300" s="96" t="s">
        <v>7218</v>
      </c>
      <c r="L300" s="98"/>
    </row>
    <row r="301" spans="1:12" ht="25.5" customHeight="1" x14ac:dyDescent="0.15">
      <c r="A301" s="95" t="s">
        <v>6807</v>
      </c>
      <c r="B301" s="95"/>
      <c r="C301" s="95" t="s">
        <v>7223</v>
      </c>
      <c r="D301" s="95" t="s">
        <v>7080</v>
      </c>
      <c r="E301" s="95" t="s">
        <v>7081</v>
      </c>
      <c r="F301" s="96" t="s">
        <v>7102</v>
      </c>
      <c r="G301" s="97"/>
      <c r="H301" s="97">
        <v>1603.48</v>
      </c>
      <c r="I301" s="95" t="s">
        <v>7224</v>
      </c>
      <c r="J301" s="95" t="s">
        <v>7217</v>
      </c>
      <c r="K301" s="96" t="s">
        <v>7218</v>
      </c>
      <c r="L301" s="98"/>
    </row>
    <row r="302" spans="1:12" ht="25.5" customHeight="1" x14ac:dyDescent="0.15">
      <c r="A302" s="95" t="s">
        <v>7220</v>
      </c>
      <c r="B302" s="95"/>
      <c r="C302" s="95" t="s">
        <v>7223</v>
      </c>
      <c r="D302" s="95" t="s">
        <v>7080</v>
      </c>
      <c r="E302" s="95" t="s">
        <v>7081</v>
      </c>
      <c r="F302" s="96" t="s">
        <v>7102</v>
      </c>
      <c r="G302" s="97">
        <v>1603.48</v>
      </c>
      <c r="H302" s="97"/>
      <c r="I302" s="95" t="s">
        <v>7224</v>
      </c>
      <c r="J302" s="95" t="s">
        <v>7217</v>
      </c>
      <c r="K302" s="96" t="s">
        <v>7218</v>
      </c>
      <c r="L302" s="98"/>
    </row>
    <row r="303" spans="1:12" ht="25.5" customHeight="1" x14ac:dyDescent="0.15">
      <c r="A303" s="95" t="s">
        <v>6549</v>
      </c>
      <c r="B303" s="95"/>
      <c r="C303" s="95" t="s">
        <v>7225</v>
      </c>
      <c r="D303" s="95" t="s">
        <v>7080</v>
      </c>
      <c r="E303" s="95" t="s">
        <v>7081</v>
      </c>
      <c r="F303" s="99">
        <v>43100</v>
      </c>
      <c r="G303" s="97">
        <v>582.21</v>
      </c>
      <c r="H303" s="97"/>
      <c r="I303" s="95" t="s">
        <v>6756</v>
      </c>
      <c r="J303" s="95" t="s">
        <v>7217</v>
      </c>
      <c r="K303" s="96" t="s">
        <v>7218</v>
      </c>
      <c r="L303" s="98"/>
    </row>
    <row r="304" spans="1:12" ht="25.5" customHeight="1" x14ac:dyDescent="0.15">
      <c r="A304" s="95" t="s">
        <v>6807</v>
      </c>
      <c r="B304" s="95"/>
      <c r="C304" s="95" t="s">
        <v>7225</v>
      </c>
      <c r="D304" s="95" t="s">
        <v>7080</v>
      </c>
      <c r="E304" s="95" t="s">
        <v>7081</v>
      </c>
      <c r="F304" s="96" t="s">
        <v>7102</v>
      </c>
      <c r="G304" s="97"/>
      <c r="H304" s="97">
        <v>989.76</v>
      </c>
      <c r="I304" s="95" t="s">
        <v>6756</v>
      </c>
      <c r="J304" s="95" t="s">
        <v>7217</v>
      </c>
      <c r="K304" s="96" t="s">
        <v>7218</v>
      </c>
      <c r="L304" s="98"/>
    </row>
    <row r="305" spans="1:12" ht="25.5" customHeight="1" x14ac:dyDescent="0.15">
      <c r="A305" s="95" t="s">
        <v>7226</v>
      </c>
      <c r="B305" s="95"/>
      <c r="C305" s="95" t="s">
        <v>7225</v>
      </c>
      <c r="D305" s="95" t="s">
        <v>7080</v>
      </c>
      <c r="E305" s="95" t="s">
        <v>7081</v>
      </c>
      <c r="F305" s="96" t="s">
        <v>7102</v>
      </c>
      <c r="G305" s="97">
        <v>291.11</v>
      </c>
      <c r="H305" s="97"/>
      <c r="I305" s="95" t="s">
        <v>6756</v>
      </c>
      <c r="J305" s="95" t="s">
        <v>7217</v>
      </c>
      <c r="K305" s="96" t="s">
        <v>7218</v>
      </c>
      <c r="L305" s="98"/>
    </row>
    <row r="306" spans="1:12" ht="25.5" customHeight="1" x14ac:dyDescent="0.15">
      <c r="A306" s="95" t="s">
        <v>7220</v>
      </c>
      <c r="B306" s="95"/>
      <c r="C306" s="95" t="s">
        <v>7225</v>
      </c>
      <c r="D306" s="95" t="s">
        <v>7080</v>
      </c>
      <c r="E306" s="95" t="s">
        <v>7081</v>
      </c>
      <c r="F306" s="96" t="s">
        <v>7102</v>
      </c>
      <c r="G306" s="97">
        <v>116.44</v>
      </c>
      <c r="H306" s="97"/>
      <c r="I306" s="95" t="s">
        <v>6756</v>
      </c>
      <c r="J306" s="95" t="s">
        <v>7217</v>
      </c>
      <c r="K306" s="96" t="s">
        <v>7218</v>
      </c>
      <c r="L306" s="98"/>
    </row>
    <row r="307" spans="1:12" ht="25.5" customHeight="1" x14ac:dyDescent="0.15">
      <c r="A307" s="95" t="s">
        <v>7148</v>
      </c>
      <c r="B307" s="95"/>
      <c r="C307" s="95" t="s">
        <v>7227</v>
      </c>
      <c r="D307" s="95" t="s">
        <v>7080</v>
      </c>
      <c r="E307" s="95" t="s">
        <v>7081</v>
      </c>
      <c r="F307" s="96" t="s">
        <v>7228</v>
      </c>
      <c r="G307" s="97"/>
      <c r="H307" s="97">
        <v>652.76</v>
      </c>
      <c r="I307" s="95" t="s">
        <v>7229</v>
      </c>
      <c r="J307" s="95" t="s">
        <v>7230</v>
      </c>
      <c r="K307" s="96" t="s">
        <v>7218</v>
      </c>
      <c r="L307" s="98"/>
    </row>
    <row r="308" spans="1:12" ht="11.25" x14ac:dyDescent="0.15">
      <c r="A308" s="95" t="s">
        <v>7148</v>
      </c>
      <c r="B308" s="95"/>
      <c r="C308" s="95" t="s">
        <v>7227</v>
      </c>
      <c r="D308" s="95" t="s">
        <v>7080</v>
      </c>
      <c r="E308" s="95" t="s">
        <v>7081</v>
      </c>
      <c r="F308" s="96" t="s">
        <v>7228</v>
      </c>
      <c r="G308" s="97"/>
      <c r="H308" s="97">
        <v>288.22000000000003</v>
      </c>
      <c r="I308" s="95" t="s">
        <v>7231</v>
      </c>
      <c r="J308" s="95" t="s">
        <v>7230</v>
      </c>
      <c r="K308" s="96" t="s">
        <v>7218</v>
      </c>
    </row>
    <row r="309" spans="1:12" ht="25.5" customHeight="1" x14ac:dyDescent="0.15">
      <c r="A309" s="95" t="s">
        <v>7226</v>
      </c>
      <c r="B309" s="95"/>
      <c r="C309" s="95" t="s">
        <v>7227</v>
      </c>
      <c r="D309" s="95" t="s">
        <v>7080</v>
      </c>
      <c r="E309" s="95" t="s">
        <v>7081</v>
      </c>
      <c r="F309" s="96" t="s">
        <v>7228</v>
      </c>
      <c r="G309" s="97">
        <v>652.76</v>
      </c>
      <c r="H309" s="97"/>
      <c r="I309" s="95" t="s">
        <v>7232</v>
      </c>
      <c r="J309" s="95" t="s">
        <v>7230</v>
      </c>
      <c r="K309" s="96" t="s">
        <v>7218</v>
      </c>
      <c r="L309" s="98"/>
    </row>
    <row r="310" spans="1:12" ht="25.5" customHeight="1" x14ac:dyDescent="0.15">
      <c r="A310" s="95" t="s">
        <v>7226</v>
      </c>
      <c r="B310" s="95"/>
      <c r="C310" s="95" t="s">
        <v>7227</v>
      </c>
      <c r="D310" s="95" t="s">
        <v>7080</v>
      </c>
      <c r="E310" s="95" t="s">
        <v>7081</v>
      </c>
      <c r="F310" s="96" t="s">
        <v>7228</v>
      </c>
      <c r="G310" s="100">
        <v>288.22000000000003</v>
      </c>
      <c r="H310" s="100"/>
      <c r="I310" s="95" t="s">
        <v>6650</v>
      </c>
      <c r="J310" s="95" t="s">
        <v>7230</v>
      </c>
      <c r="K310" s="96" t="s">
        <v>7218</v>
      </c>
      <c r="L310" s="98"/>
    </row>
    <row r="311" spans="1:12" ht="25.5" customHeight="1" x14ac:dyDescent="0.15">
      <c r="A311" s="95" t="s">
        <v>7148</v>
      </c>
      <c r="B311" s="95"/>
      <c r="C311" s="95" t="s">
        <v>7233</v>
      </c>
      <c r="D311" s="95" t="s">
        <v>7080</v>
      </c>
      <c r="E311" s="95" t="s">
        <v>7081</v>
      </c>
      <c r="F311" s="96" t="s">
        <v>6829</v>
      </c>
      <c r="G311" s="97"/>
      <c r="H311" s="97">
        <v>1057.47</v>
      </c>
      <c r="I311" s="95" t="s">
        <v>7234</v>
      </c>
      <c r="J311" s="95" t="s">
        <v>7230</v>
      </c>
      <c r="K311" s="96" t="s">
        <v>7218</v>
      </c>
      <c r="L311" s="98"/>
    </row>
    <row r="312" spans="1:12" ht="25.5" customHeight="1" x14ac:dyDescent="0.15">
      <c r="A312" s="95" t="s">
        <v>7226</v>
      </c>
      <c r="B312" s="95"/>
      <c r="C312" s="95" t="s">
        <v>7233</v>
      </c>
      <c r="D312" s="95" t="s">
        <v>7080</v>
      </c>
      <c r="E312" s="95" t="s">
        <v>7081</v>
      </c>
      <c r="F312" s="96" t="s">
        <v>6829</v>
      </c>
      <c r="G312" s="100">
        <v>1057.47</v>
      </c>
      <c r="H312" s="100"/>
      <c r="I312" s="95" t="s">
        <v>7235</v>
      </c>
      <c r="J312" s="95" t="s">
        <v>7230</v>
      </c>
      <c r="K312" s="96" t="s">
        <v>7218</v>
      </c>
      <c r="L312" s="98"/>
    </row>
    <row r="313" spans="1:12" ht="25.5" customHeight="1" x14ac:dyDescent="0.15">
      <c r="A313" s="95" t="s">
        <v>6810</v>
      </c>
      <c r="B313" s="95"/>
      <c r="C313" s="95" t="s">
        <v>7236</v>
      </c>
      <c r="D313" s="95" t="s">
        <v>7080</v>
      </c>
      <c r="E313" s="95" t="s">
        <v>7081</v>
      </c>
      <c r="F313" s="96" t="s">
        <v>6815</v>
      </c>
      <c r="G313" s="97">
        <v>61590.13</v>
      </c>
      <c r="H313" s="97"/>
      <c r="I313" s="95" t="s">
        <v>6769</v>
      </c>
      <c r="J313" s="95" t="s">
        <v>7237</v>
      </c>
      <c r="K313" s="96" t="s">
        <v>7238</v>
      </c>
      <c r="L313" s="98"/>
    </row>
    <row r="314" spans="1:12" ht="25.5" customHeight="1" x14ac:dyDescent="0.15">
      <c r="A314" s="95" t="s">
        <v>6807</v>
      </c>
      <c r="B314" s="95"/>
      <c r="C314" s="95" t="s">
        <v>7236</v>
      </c>
      <c r="D314" s="95" t="s">
        <v>7080</v>
      </c>
      <c r="E314" s="95" t="s">
        <v>7081</v>
      </c>
      <c r="F314" s="96" t="s">
        <v>6815</v>
      </c>
      <c r="G314" s="97">
        <v>19408.71</v>
      </c>
      <c r="H314" s="97"/>
      <c r="I314" s="95" t="s">
        <v>6769</v>
      </c>
      <c r="J314" s="95" t="s">
        <v>7237</v>
      </c>
      <c r="K314" s="96" t="s">
        <v>7238</v>
      </c>
      <c r="L314" s="98"/>
    </row>
    <row r="315" spans="1:12" ht="12.75" customHeight="1" x14ac:dyDescent="0.15">
      <c r="A315" s="95" t="s">
        <v>7087</v>
      </c>
      <c r="B315" s="95"/>
      <c r="C315" s="95" t="s">
        <v>7236</v>
      </c>
      <c r="D315" s="95" t="s">
        <v>7080</v>
      </c>
      <c r="E315" s="95" t="s">
        <v>7081</v>
      </c>
      <c r="F315" s="96" t="s">
        <v>6815</v>
      </c>
      <c r="G315" s="97">
        <v>5886.13</v>
      </c>
      <c r="H315" s="97"/>
      <c r="I315" s="95" t="s">
        <v>6769</v>
      </c>
      <c r="J315" s="95" t="s">
        <v>7237</v>
      </c>
      <c r="K315" s="96" t="s">
        <v>7238</v>
      </c>
      <c r="L315" s="98"/>
    </row>
    <row r="316" spans="1:12" ht="25.5" customHeight="1" x14ac:dyDescent="0.15">
      <c r="A316" s="95" t="s">
        <v>7219</v>
      </c>
      <c r="B316" s="95"/>
      <c r="C316" s="95" t="s">
        <v>7236</v>
      </c>
      <c r="D316" s="95" t="s">
        <v>7080</v>
      </c>
      <c r="E316" s="95" t="s">
        <v>7081</v>
      </c>
      <c r="F316" s="96" t="s">
        <v>6815</v>
      </c>
      <c r="G316" s="97">
        <v>7379.75</v>
      </c>
      <c r="H316" s="97"/>
      <c r="I316" s="95" t="s">
        <v>6769</v>
      </c>
      <c r="J316" s="95" t="s">
        <v>7237</v>
      </c>
      <c r="K316" s="96" t="s">
        <v>7238</v>
      </c>
      <c r="L316" s="98"/>
    </row>
    <row r="317" spans="1:12" ht="25.5" customHeight="1" x14ac:dyDescent="0.15">
      <c r="A317" s="95" t="s">
        <v>7239</v>
      </c>
      <c r="B317" s="95"/>
      <c r="C317" s="95" t="s">
        <v>7236</v>
      </c>
      <c r="D317" s="95" t="s">
        <v>7080</v>
      </c>
      <c r="E317" s="95" t="s">
        <v>7081</v>
      </c>
      <c r="F317" s="96" t="s">
        <v>6815</v>
      </c>
      <c r="G317" s="97">
        <v>3265</v>
      </c>
      <c r="H317" s="97"/>
      <c r="I317" s="95" t="s">
        <v>6769</v>
      </c>
      <c r="J317" s="95" t="s">
        <v>7237</v>
      </c>
      <c r="K317" s="96" t="s">
        <v>7238</v>
      </c>
      <c r="L317" s="98"/>
    </row>
    <row r="318" spans="1:12" ht="25.5" customHeight="1" x14ac:dyDescent="0.15">
      <c r="A318" s="95" t="s">
        <v>7220</v>
      </c>
      <c r="B318" s="95"/>
      <c r="C318" s="95" t="s">
        <v>7236</v>
      </c>
      <c r="D318" s="95" t="s">
        <v>7080</v>
      </c>
      <c r="E318" s="95" t="s">
        <v>7081</v>
      </c>
      <c r="F318" s="96" t="s">
        <v>6815</v>
      </c>
      <c r="G318" s="97">
        <v>2363.02</v>
      </c>
      <c r="H318" s="97"/>
      <c r="I318" s="95" t="s">
        <v>6769</v>
      </c>
      <c r="J318" s="95" t="s">
        <v>7237</v>
      </c>
      <c r="K318" s="96" t="s">
        <v>7238</v>
      </c>
      <c r="L318" s="98"/>
    </row>
    <row r="319" spans="1:12" ht="25.5" customHeight="1" x14ac:dyDescent="0.15">
      <c r="A319" s="95" t="s">
        <v>6808</v>
      </c>
      <c r="B319" s="95"/>
      <c r="C319" s="95" t="s">
        <v>7236</v>
      </c>
      <c r="D319" s="95" t="s">
        <v>7080</v>
      </c>
      <c r="E319" s="95" t="s">
        <v>7081</v>
      </c>
      <c r="F319" s="96" t="s">
        <v>6815</v>
      </c>
      <c r="G319" s="97">
        <v>7384</v>
      </c>
      <c r="H319" s="97"/>
      <c r="I319" s="95" t="s">
        <v>6769</v>
      </c>
      <c r="J319" s="95" t="s">
        <v>7237</v>
      </c>
      <c r="K319" s="96" t="s">
        <v>7238</v>
      </c>
      <c r="L319" s="98"/>
    </row>
    <row r="320" spans="1:12" ht="12.75" customHeight="1" x14ac:dyDescent="0.15">
      <c r="A320" s="95" t="s">
        <v>7240</v>
      </c>
      <c r="B320" s="95"/>
      <c r="C320" s="95" t="s">
        <v>7236</v>
      </c>
      <c r="D320" s="95" t="s">
        <v>7080</v>
      </c>
      <c r="E320" s="95" t="s">
        <v>7081</v>
      </c>
      <c r="F320" s="96" t="s">
        <v>6815</v>
      </c>
      <c r="G320" s="97"/>
      <c r="H320" s="97"/>
      <c r="I320" s="95" t="s">
        <v>6769</v>
      </c>
      <c r="J320" s="95" t="s">
        <v>7237</v>
      </c>
      <c r="K320" s="96" t="s">
        <v>7238</v>
      </c>
      <c r="L320" s="98"/>
    </row>
    <row r="321" spans="1:12" ht="12.75" customHeight="1" x14ac:dyDescent="0.15">
      <c r="A321" s="95" t="s">
        <v>7145</v>
      </c>
      <c r="B321" s="95"/>
      <c r="C321" s="95" t="s">
        <v>7236</v>
      </c>
      <c r="D321" s="95" t="s">
        <v>7080</v>
      </c>
      <c r="E321" s="95" t="s">
        <v>7081</v>
      </c>
      <c r="F321" s="96" t="s">
        <v>6815</v>
      </c>
      <c r="G321" s="97">
        <v>16018.18</v>
      </c>
      <c r="H321" s="97"/>
      <c r="I321" s="95" t="s">
        <v>6769</v>
      </c>
      <c r="J321" s="95" t="s">
        <v>7237</v>
      </c>
      <c r="K321" s="96" t="s">
        <v>7238</v>
      </c>
      <c r="L321" s="98"/>
    </row>
    <row r="322" spans="1:12" ht="12.75" customHeight="1" x14ac:dyDescent="0.15">
      <c r="A322" s="95" t="s">
        <v>7241</v>
      </c>
      <c r="B322" s="95"/>
      <c r="C322" s="95" t="s">
        <v>7236</v>
      </c>
      <c r="D322" s="95" t="s">
        <v>7080</v>
      </c>
      <c r="E322" s="95" t="s">
        <v>7081</v>
      </c>
      <c r="F322" s="96" t="s">
        <v>6815</v>
      </c>
      <c r="G322" s="97"/>
      <c r="H322" s="97"/>
      <c r="I322" s="95" t="s">
        <v>6769</v>
      </c>
      <c r="J322" s="95" t="s">
        <v>7237</v>
      </c>
      <c r="K322" s="96" t="s">
        <v>7238</v>
      </c>
      <c r="L322" s="98"/>
    </row>
    <row r="323" spans="1:12" ht="12.75" customHeight="1" x14ac:dyDescent="0.15">
      <c r="A323" s="95" t="s">
        <v>6556</v>
      </c>
      <c r="B323" s="95"/>
      <c r="C323" s="95" t="s">
        <v>7236</v>
      </c>
      <c r="D323" s="95" t="s">
        <v>7080</v>
      </c>
      <c r="E323" s="95" t="s">
        <v>7081</v>
      </c>
      <c r="F323" s="99">
        <v>43131</v>
      </c>
      <c r="G323" s="97">
        <v>30999.56</v>
      </c>
      <c r="H323" s="97"/>
      <c r="I323" s="95" t="s">
        <v>6769</v>
      </c>
      <c r="J323" s="95" t="s">
        <v>7237</v>
      </c>
      <c r="K323" s="96" t="s">
        <v>7238</v>
      </c>
      <c r="L323" s="98"/>
    </row>
    <row r="324" spans="1:12" ht="12.75" customHeight="1" x14ac:dyDescent="0.15">
      <c r="A324" s="95" t="s">
        <v>7157</v>
      </c>
      <c r="B324" s="95"/>
      <c r="C324" s="95" t="s">
        <v>7236</v>
      </c>
      <c r="D324" s="95" t="s">
        <v>7080</v>
      </c>
      <c r="E324" s="95" t="s">
        <v>7081</v>
      </c>
      <c r="F324" s="96" t="s">
        <v>6815</v>
      </c>
      <c r="G324" s="97">
        <v>4539.18</v>
      </c>
      <c r="H324" s="97"/>
      <c r="I324" s="95" t="s">
        <v>6769</v>
      </c>
      <c r="J324" s="95" t="s">
        <v>7237</v>
      </c>
      <c r="K324" s="96" t="s">
        <v>7238</v>
      </c>
      <c r="L324" s="98"/>
    </row>
    <row r="325" spans="1:12" ht="12.75" customHeight="1" x14ac:dyDescent="0.15">
      <c r="A325" s="95" t="s">
        <v>6552</v>
      </c>
      <c r="B325" s="95"/>
      <c r="C325" s="95" t="s">
        <v>7236</v>
      </c>
      <c r="D325" s="95" t="s">
        <v>7080</v>
      </c>
      <c r="E325" s="95" t="s">
        <v>7081</v>
      </c>
      <c r="F325" s="99">
        <v>43131</v>
      </c>
      <c r="G325" s="97">
        <v>74667.070000000007</v>
      </c>
      <c r="H325" s="97"/>
      <c r="I325" s="95" t="s">
        <v>6769</v>
      </c>
      <c r="J325" s="95" t="s">
        <v>7237</v>
      </c>
      <c r="K325" s="96" t="s">
        <v>7238</v>
      </c>
      <c r="L325" s="98"/>
    </row>
    <row r="326" spans="1:12" ht="25.5" customHeight="1" x14ac:dyDescent="0.15">
      <c r="A326" s="95" t="s">
        <v>6555</v>
      </c>
      <c r="B326" s="95"/>
      <c r="C326" s="95" t="s">
        <v>7236</v>
      </c>
      <c r="D326" s="95" t="s">
        <v>7080</v>
      </c>
      <c r="E326" s="95" t="s">
        <v>7081</v>
      </c>
      <c r="F326" s="99">
        <v>43131</v>
      </c>
      <c r="G326" s="97">
        <v>74500.84</v>
      </c>
      <c r="H326" s="97"/>
      <c r="I326" s="95" t="s">
        <v>6769</v>
      </c>
      <c r="J326" s="95" t="s">
        <v>7237</v>
      </c>
      <c r="K326" s="96" t="s">
        <v>7238</v>
      </c>
      <c r="L326" s="98"/>
    </row>
    <row r="327" spans="1:12" ht="25.5" customHeight="1" x14ac:dyDescent="0.15">
      <c r="A327" s="95" t="s">
        <v>6553</v>
      </c>
      <c r="B327" s="95"/>
      <c r="C327" s="95" t="s">
        <v>7236</v>
      </c>
      <c r="D327" s="95" t="s">
        <v>7080</v>
      </c>
      <c r="E327" s="95" t="s">
        <v>7081</v>
      </c>
      <c r="F327" s="99">
        <v>43131</v>
      </c>
      <c r="G327" s="97"/>
      <c r="H327" s="97"/>
      <c r="I327" s="95" t="s">
        <v>6769</v>
      </c>
      <c r="J327" s="95" t="s">
        <v>7237</v>
      </c>
      <c r="K327" s="96" t="s">
        <v>7238</v>
      </c>
      <c r="L327" s="98"/>
    </row>
    <row r="328" spans="1:12" ht="25.5" customHeight="1" x14ac:dyDescent="0.15">
      <c r="A328" s="95" t="s">
        <v>6550</v>
      </c>
      <c r="B328" s="95"/>
      <c r="C328" s="95" t="s">
        <v>7236</v>
      </c>
      <c r="D328" s="95" t="s">
        <v>7080</v>
      </c>
      <c r="E328" s="95" t="s">
        <v>7081</v>
      </c>
      <c r="F328" s="99">
        <v>43131</v>
      </c>
      <c r="G328" s="97">
        <v>8661.56</v>
      </c>
      <c r="H328" s="97"/>
      <c r="I328" s="95" t="s">
        <v>6769</v>
      </c>
      <c r="J328" s="95" t="s">
        <v>7237</v>
      </c>
      <c r="K328" s="96" t="s">
        <v>7238</v>
      </c>
      <c r="L328" s="98"/>
    </row>
    <row r="329" spans="1:12" ht="25.5" customHeight="1" x14ac:dyDescent="0.15">
      <c r="A329" s="95" t="s">
        <v>7242</v>
      </c>
      <c r="B329" s="95"/>
      <c r="C329" s="95" t="s">
        <v>7236</v>
      </c>
      <c r="D329" s="95" t="s">
        <v>7080</v>
      </c>
      <c r="E329" s="95" t="s">
        <v>7081</v>
      </c>
      <c r="F329" s="96" t="s">
        <v>6815</v>
      </c>
      <c r="G329" s="97">
        <v>2548.64</v>
      </c>
      <c r="H329" s="97"/>
      <c r="I329" s="95" t="s">
        <v>6769</v>
      </c>
      <c r="J329" s="95" t="s">
        <v>7237</v>
      </c>
      <c r="K329" s="96" t="s">
        <v>7238</v>
      </c>
      <c r="L329" s="98"/>
    </row>
    <row r="330" spans="1:12" ht="12.75" customHeight="1" x14ac:dyDescent="0.15">
      <c r="A330" s="95" t="s">
        <v>6549</v>
      </c>
      <c r="B330" s="95"/>
      <c r="C330" s="95" t="s">
        <v>7236</v>
      </c>
      <c r="D330" s="95" t="s">
        <v>7080</v>
      </c>
      <c r="E330" s="95" t="s">
        <v>7081</v>
      </c>
      <c r="F330" s="99">
        <v>43131</v>
      </c>
      <c r="G330" s="97">
        <v>48651.78</v>
      </c>
      <c r="H330" s="97"/>
      <c r="I330" s="95" t="s">
        <v>6769</v>
      </c>
      <c r="J330" s="95" t="s">
        <v>7237</v>
      </c>
      <c r="K330" s="96" t="s">
        <v>7238</v>
      </c>
      <c r="L330" s="98"/>
    </row>
    <row r="331" spans="1:12" ht="11.25" x14ac:dyDescent="0.15">
      <c r="A331" s="95" t="s">
        <v>6804</v>
      </c>
      <c r="B331" s="95"/>
      <c r="C331" s="95" t="s">
        <v>7236</v>
      </c>
      <c r="D331" s="95" t="s">
        <v>7080</v>
      </c>
      <c r="E331" s="95" t="s">
        <v>7081</v>
      </c>
      <c r="F331" s="96" t="s">
        <v>6815</v>
      </c>
      <c r="G331" s="97">
        <v>32175.39</v>
      </c>
      <c r="H331" s="97"/>
      <c r="I331" s="95" t="s">
        <v>6769</v>
      </c>
      <c r="J331" s="95" t="s">
        <v>7237</v>
      </c>
      <c r="K331" s="96" t="s">
        <v>7238</v>
      </c>
    </row>
    <row r="332" spans="1:12" ht="12.75" customHeight="1" x14ac:dyDescent="0.15">
      <c r="A332" s="95" t="s">
        <v>6804</v>
      </c>
      <c r="B332" s="95"/>
      <c r="C332" s="95" t="s">
        <v>7243</v>
      </c>
      <c r="D332" s="95" t="s">
        <v>7080</v>
      </c>
      <c r="E332" s="95" t="s">
        <v>7081</v>
      </c>
      <c r="F332" s="96" t="s">
        <v>6815</v>
      </c>
      <c r="G332" s="97">
        <v>12870.09</v>
      </c>
      <c r="H332" s="97"/>
      <c r="I332" s="95" t="s">
        <v>6768</v>
      </c>
      <c r="J332" s="95" t="s">
        <v>7244</v>
      </c>
      <c r="K332" s="96" t="s">
        <v>7245</v>
      </c>
      <c r="L332" s="98"/>
    </row>
    <row r="333" spans="1:12" ht="25.5" customHeight="1" x14ac:dyDescent="0.15">
      <c r="A333" s="95" t="s">
        <v>6549</v>
      </c>
      <c r="B333" s="95"/>
      <c r="C333" s="95" t="s">
        <v>7243</v>
      </c>
      <c r="D333" s="95" t="s">
        <v>7080</v>
      </c>
      <c r="E333" s="95" t="s">
        <v>7081</v>
      </c>
      <c r="F333" s="99">
        <v>43131</v>
      </c>
      <c r="G333" s="97">
        <v>19552.86</v>
      </c>
      <c r="H333" s="97"/>
      <c r="I333" s="95" t="s">
        <v>6768</v>
      </c>
      <c r="J333" s="95" t="s">
        <v>7244</v>
      </c>
      <c r="K333" s="96" t="s">
        <v>7245</v>
      </c>
      <c r="L333" s="98"/>
    </row>
    <row r="334" spans="1:12" ht="25.5" customHeight="1" x14ac:dyDescent="0.15">
      <c r="A334" s="95" t="s">
        <v>7242</v>
      </c>
      <c r="B334" s="95"/>
      <c r="C334" s="95" t="s">
        <v>7243</v>
      </c>
      <c r="D334" s="95" t="s">
        <v>7080</v>
      </c>
      <c r="E334" s="95" t="s">
        <v>7081</v>
      </c>
      <c r="F334" s="96" t="s">
        <v>6815</v>
      </c>
      <c r="G334" s="97">
        <v>1019.38</v>
      </c>
      <c r="H334" s="97"/>
      <c r="I334" s="95" t="s">
        <v>6768</v>
      </c>
      <c r="J334" s="95" t="s">
        <v>7244</v>
      </c>
      <c r="K334" s="96" t="s">
        <v>7245</v>
      </c>
      <c r="L334" s="98"/>
    </row>
    <row r="335" spans="1:12" ht="25.5" customHeight="1" x14ac:dyDescent="0.15">
      <c r="A335" s="95" t="s">
        <v>6550</v>
      </c>
      <c r="B335" s="95"/>
      <c r="C335" s="95" t="s">
        <v>7243</v>
      </c>
      <c r="D335" s="95" t="s">
        <v>7080</v>
      </c>
      <c r="E335" s="95" t="s">
        <v>7081</v>
      </c>
      <c r="F335" s="99">
        <v>43131</v>
      </c>
      <c r="G335" s="97">
        <v>3475.15</v>
      </c>
      <c r="H335" s="97"/>
      <c r="I335" s="95" t="s">
        <v>6768</v>
      </c>
      <c r="J335" s="95" t="s">
        <v>7244</v>
      </c>
      <c r="K335" s="96" t="s">
        <v>7245</v>
      </c>
      <c r="L335" s="98"/>
    </row>
    <row r="336" spans="1:12" ht="25.5" customHeight="1" x14ac:dyDescent="0.15">
      <c r="A336" s="95" t="s">
        <v>6555</v>
      </c>
      <c r="B336" s="95"/>
      <c r="C336" s="95" t="s">
        <v>7243</v>
      </c>
      <c r="D336" s="95" t="s">
        <v>7080</v>
      </c>
      <c r="E336" s="95" t="s">
        <v>7081</v>
      </c>
      <c r="F336" s="99">
        <v>43131</v>
      </c>
      <c r="G336" s="97">
        <v>29812.880000000001</v>
      </c>
      <c r="H336" s="97"/>
      <c r="I336" s="95" t="s">
        <v>6768</v>
      </c>
      <c r="J336" s="95" t="s">
        <v>7244</v>
      </c>
      <c r="K336" s="96" t="s">
        <v>7245</v>
      </c>
      <c r="L336" s="98"/>
    </row>
    <row r="337" spans="1:12" ht="12.75" customHeight="1" x14ac:dyDescent="0.15">
      <c r="A337" s="95" t="s">
        <v>6552</v>
      </c>
      <c r="B337" s="95"/>
      <c r="C337" s="95" t="s">
        <v>7243</v>
      </c>
      <c r="D337" s="95" t="s">
        <v>7080</v>
      </c>
      <c r="E337" s="95" t="s">
        <v>7081</v>
      </c>
      <c r="F337" s="99">
        <v>43131</v>
      </c>
      <c r="G337" s="97">
        <v>29963.62</v>
      </c>
      <c r="H337" s="97"/>
      <c r="I337" s="95" t="s">
        <v>6768</v>
      </c>
      <c r="J337" s="95" t="s">
        <v>7244</v>
      </c>
      <c r="K337" s="96" t="s">
        <v>7245</v>
      </c>
      <c r="L337" s="98"/>
    </row>
    <row r="338" spans="1:12" ht="25.5" customHeight="1" x14ac:dyDescent="0.15">
      <c r="A338" s="95" t="s">
        <v>7157</v>
      </c>
      <c r="B338" s="95"/>
      <c r="C338" s="95" t="s">
        <v>7243</v>
      </c>
      <c r="D338" s="95" t="s">
        <v>7080</v>
      </c>
      <c r="E338" s="95" t="s">
        <v>7081</v>
      </c>
      <c r="F338" s="96" t="s">
        <v>6815</v>
      </c>
      <c r="G338" s="97">
        <v>2420.9</v>
      </c>
      <c r="H338" s="97"/>
      <c r="I338" s="95" t="s">
        <v>6768</v>
      </c>
      <c r="J338" s="95" t="s">
        <v>7244</v>
      </c>
      <c r="K338" s="96" t="s">
        <v>7245</v>
      </c>
      <c r="L338" s="98"/>
    </row>
    <row r="339" spans="1:12" ht="25.5" customHeight="1" x14ac:dyDescent="0.15">
      <c r="A339" s="95" t="s">
        <v>6556</v>
      </c>
      <c r="B339" s="95"/>
      <c r="C339" s="95" t="s">
        <v>7243</v>
      </c>
      <c r="D339" s="95" t="s">
        <v>7080</v>
      </c>
      <c r="E339" s="95" t="s">
        <v>7081</v>
      </c>
      <c r="F339" s="99">
        <v>43131</v>
      </c>
      <c r="G339" s="97">
        <v>12223.82</v>
      </c>
      <c r="H339" s="97"/>
      <c r="I339" s="95" t="s">
        <v>6768</v>
      </c>
      <c r="J339" s="95" t="s">
        <v>7244</v>
      </c>
      <c r="K339" s="96" t="s">
        <v>7245</v>
      </c>
      <c r="L339" s="98"/>
    </row>
    <row r="340" spans="1:12" ht="25.5" customHeight="1" x14ac:dyDescent="0.15">
      <c r="A340" s="95" t="s">
        <v>7241</v>
      </c>
      <c r="B340" s="95"/>
      <c r="C340" s="95" t="s">
        <v>7243</v>
      </c>
      <c r="D340" s="95" t="s">
        <v>7080</v>
      </c>
      <c r="E340" s="95" t="s">
        <v>7081</v>
      </c>
      <c r="F340" s="96" t="s">
        <v>6815</v>
      </c>
      <c r="G340" s="97"/>
      <c r="H340" s="97"/>
      <c r="I340" s="95" t="s">
        <v>6768</v>
      </c>
      <c r="J340" s="95" t="s">
        <v>7244</v>
      </c>
      <c r="K340" s="96" t="s">
        <v>7245</v>
      </c>
      <c r="L340" s="98"/>
    </row>
    <row r="341" spans="1:12" ht="25.5" customHeight="1" x14ac:dyDescent="0.15">
      <c r="A341" s="95" t="s">
        <v>7145</v>
      </c>
      <c r="B341" s="95"/>
      <c r="C341" s="95" t="s">
        <v>7243</v>
      </c>
      <c r="D341" s="95" t="s">
        <v>7080</v>
      </c>
      <c r="E341" s="95" t="s">
        <v>7081</v>
      </c>
      <c r="F341" s="96" t="s">
        <v>6815</v>
      </c>
      <c r="G341" s="97">
        <v>6381.82</v>
      </c>
      <c r="H341" s="97"/>
      <c r="I341" s="95" t="s">
        <v>6768</v>
      </c>
      <c r="J341" s="95" t="s">
        <v>7244</v>
      </c>
      <c r="K341" s="96" t="s">
        <v>7245</v>
      </c>
      <c r="L341" s="98"/>
    </row>
    <row r="342" spans="1:12" ht="25.5" customHeight="1" x14ac:dyDescent="0.15">
      <c r="A342" s="95" t="s">
        <v>7240</v>
      </c>
      <c r="B342" s="95"/>
      <c r="C342" s="95" t="s">
        <v>7243</v>
      </c>
      <c r="D342" s="95" t="s">
        <v>7080</v>
      </c>
      <c r="E342" s="95" t="s">
        <v>7081</v>
      </c>
      <c r="F342" s="96" t="s">
        <v>6815</v>
      </c>
      <c r="G342" s="97"/>
      <c r="H342" s="97"/>
      <c r="I342" s="95" t="s">
        <v>6768</v>
      </c>
      <c r="J342" s="95" t="s">
        <v>7244</v>
      </c>
      <c r="K342" s="96" t="s">
        <v>7245</v>
      </c>
      <c r="L342" s="98"/>
    </row>
    <row r="343" spans="1:12" ht="25.5" customHeight="1" x14ac:dyDescent="0.15">
      <c r="A343" s="95" t="s">
        <v>6808</v>
      </c>
      <c r="B343" s="95"/>
      <c r="C343" s="95" t="s">
        <v>7243</v>
      </c>
      <c r="D343" s="95" t="s">
        <v>7080</v>
      </c>
      <c r="E343" s="95" t="s">
        <v>7081</v>
      </c>
      <c r="F343" s="96" t="s">
        <v>6815</v>
      </c>
      <c r="G343" s="97">
        <v>2953.6</v>
      </c>
      <c r="H343" s="97"/>
      <c r="I343" s="95" t="s">
        <v>6768</v>
      </c>
      <c r="J343" s="95" t="s">
        <v>7244</v>
      </c>
      <c r="K343" s="96" t="s">
        <v>7245</v>
      </c>
      <c r="L343" s="98"/>
    </row>
    <row r="344" spans="1:12" ht="25.5" customHeight="1" x14ac:dyDescent="0.15">
      <c r="A344" s="95" t="s">
        <v>7220</v>
      </c>
      <c r="B344" s="95"/>
      <c r="C344" s="95" t="s">
        <v>7243</v>
      </c>
      <c r="D344" s="95" t="s">
        <v>7080</v>
      </c>
      <c r="E344" s="95" t="s">
        <v>7081</v>
      </c>
      <c r="F344" s="96" t="s">
        <v>6815</v>
      </c>
      <c r="G344" s="97">
        <v>990.34</v>
      </c>
      <c r="H344" s="97"/>
      <c r="I344" s="95" t="s">
        <v>6768</v>
      </c>
      <c r="J344" s="95" t="s">
        <v>7244</v>
      </c>
      <c r="K344" s="96" t="s">
        <v>7245</v>
      </c>
      <c r="L344" s="98"/>
    </row>
    <row r="345" spans="1:12" ht="25.5" customHeight="1" x14ac:dyDescent="0.15">
      <c r="A345" s="95" t="s">
        <v>7239</v>
      </c>
      <c r="B345" s="95"/>
      <c r="C345" s="95" t="s">
        <v>7243</v>
      </c>
      <c r="D345" s="95" t="s">
        <v>7080</v>
      </c>
      <c r="E345" s="95" t="s">
        <v>7081</v>
      </c>
      <c r="F345" s="96" t="s">
        <v>6815</v>
      </c>
      <c r="G345" s="97">
        <v>1306</v>
      </c>
      <c r="H345" s="97"/>
      <c r="I345" s="95" t="s">
        <v>6768</v>
      </c>
      <c r="J345" s="95" t="s">
        <v>7244</v>
      </c>
      <c r="K345" s="96" t="s">
        <v>7245</v>
      </c>
      <c r="L345" s="98"/>
    </row>
    <row r="346" spans="1:12" ht="25.5" customHeight="1" x14ac:dyDescent="0.15">
      <c r="A346" s="95" t="s">
        <v>7219</v>
      </c>
      <c r="B346" s="95"/>
      <c r="C346" s="95" t="s">
        <v>7243</v>
      </c>
      <c r="D346" s="95" t="s">
        <v>7080</v>
      </c>
      <c r="E346" s="95" t="s">
        <v>7081</v>
      </c>
      <c r="F346" s="96" t="s">
        <v>6815</v>
      </c>
      <c r="G346" s="97">
        <v>2944.45</v>
      </c>
      <c r="H346" s="97"/>
      <c r="I346" s="95" t="s">
        <v>6768</v>
      </c>
      <c r="J346" s="95" t="s">
        <v>7244</v>
      </c>
      <c r="K346" s="96" t="s">
        <v>7245</v>
      </c>
      <c r="L346" s="98"/>
    </row>
    <row r="347" spans="1:12" ht="25.5" customHeight="1" x14ac:dyDescent="0.15">
      <c r="A347" s="95" t="s">
        <v>7087</v>
      </c>
      <c r="B347" s="95"/>
      <c r="C347" s="95" t="s">
        <v>7243</v>
      </c>
      <c r="D347" s="95" t="s">
        <v>7080</v>
      </c>
      <c r="E347" s="95" t="s">
        <v>7081</v>
      </c>
      <c r="F347" s="96" t="s">
        <v>6815</v>
      </c>
      <c r="G347" s="97">
        <v>2354.46</v>
      </c>
      <c r="H347" s="97"/>
      <c r="I347" s="95" t="s">
        <v>6768</v>
      </c>
      <c r="J347" s="95" t="s">
        <v>7244</v>
      </c>
      <c r="K347" s="96" t="s">
        <v>7245</v>
      </c>
      <c r="L347" s="98"/>
    </row>
    <row r="348" spans="1:12" ht="11.25" x14ac:dyDescent="0.15">
      <c r="A348" s="95" t="s">
        <v>6807</v>
      </c>
      <c r="B348" s="95"/>
      <c r="C348" s="95" t="s">
        <v>7243</v>
      </c>
      <c r="D348" s="95" t="s">
        <v>7080</v>
      </c>
      <c r="E348" s="95" t="s">
        <v>7081</v>
      </c>
      <c r="F348" s="96" t="s">
        <v>6815</v>
      </c>
      <c r="G348" s="97">
        <v>7777.5</v>
      </c>
      <c r="H348" s="97"/>
      <c r="I348" s="95" t="s">
        <v>6768</v>
      </c>
      <c r="J348" s="95" t="s">
        <v>7244</v>
      </c>
      <c r="K348" s="96" t="s">
        <v>7245</v>
      </c>
    </row>
    <row r="349" spans="1:12" ht="25.5" customHeight="1" x14ac:dyDescent="0.15">
      <c r="A349" s="95" t="s">
        <v>6810</v>
      </c>
      <c r="B349" s="95"/>
      <c r="C349" s="95" t="s">
        <v>7243</v>
      </c>
      <c r="D349" s="95" t="s">
        <v>7080</v>
      </c>
      <c r="E349" s="95" t="s">
        <v>7081</v>
      </c>
      <c r="F349" s="96" t="s">
        <v>6815</v>
      </c>
      <c r="G349" s="97">
        <v>24222.720000000001</v>
      </c>
      <c r="H349" s="97"/>
      <c r="I349" s="95" t="s">
        <v>6768</v>
      </c>
      <c r="J349" s="95" t="s">
        <v>7244</v>
      </c>
      <c r="K349" s="96" t="s">
        <v>7245</v>
      </c>
      <c r="L349" s="98"/>
    </row>
    <row r="350" spans="1:12" ht="25.5" customHeight="1" x14ac:dyDescent="0.15">
      <c r="A350" s="95" t="s">
        <v>6808</v>
      </c>
      <c r="B350" s="95"/>
      <c r="C350" s="95" t="s">
        <v>7246</v>
      </c>
      <c r="D350" s="95" t="s">
        <v>7080</v>
      </c>
      <c r="E350" s="95" t="s">
        <v>7081</v>
      </c>
      <c r="F350" s="96" t="s">
        <v>7247</v>
      </c>
      <c r="G350" s="97"/>
      <c r="H350" s="97">
        <v>2953.6</v>
      </c>
      <c r="I350" s="95" t="s">
        <v>6783</v>
      </c>
      <c r="J350" s="95" t="s">
        <v>7244</v>
      </c>
      <c r="K350" s="96" t="s">
        <v>7245</v>
      </c>
      <c r="L350" s="98"/>
    </row>
    <row r="351" spans="1:12" ht="25.5" customHeight="1" x14ac:dyDescent="0.15">
      <c r="A351" s="95" t="s">
        <v>7220</v>
      </c>
      <c r="B351" s="95"/>
      <c r="C351" s="95" t="s">
        <v>7246</v>
      </c>
      <c r="D351" s="95" t="s">
        <v>7080</v>
      </c>
      <c r="E351" s="95" t="s">
        <v>7081</v>
      </c>
      <c r="F351" s="96" t="s">
        <v>7247</v>
      </c>
      <c r="G351" s="97"/>
      <c r="H351" s="97">
        <v>990.34</v>
      </c>
      <c r="I351" s="95" t="s">
        <v>6783</v>
      </c>
      <c r="J351" s="95" t="s">
        <v>7244</v>
      </c>
      <c r="K351" s="96" t="s">
        <v>7245</v>
      </c>
      <c r="L351" s="98"/>
    </row>
    <row r="352" spans="1:12" ht="25.5" customHeight="1" x14ac:dyDescent="0.15">
      <c r="A352" s="95" t="s">
        <v>7219</v>
      </c>
      <c r="B352" s="95"/>
      <c r="C352" s="95" t="s">
        <v>7246</v>
      </c>
      <c r="D352" s="95" t="s">
        <v>7080</v>
      </c>
      <c r="E352" s="95" t="s">
        <v>7081</v>
      </c>
      <c r="F352" s="96" t="s">
        <v>7247</v>
      </c>
      <c r="G352" s="97"/>
      <c r="H352" s="97">
        <v>2944.45</v>
      </c>
      <c r="I352" s="95" t="s">
        <v>6783</v>
      </c>
      <c r="J352" s="95" t="s">
        <v>7244</v>
      </c>
      <c r="K352" s="96" t="s">
        <v>7245</v>
      </c>
      <c r="L352" s="98"/>
    </row>
    <row r="353" spans="1:12" ht="25.5" customHeight="1" x14ac:dyDescent="0.15">
      <c r="A353" s="95" t="s">
        <v>7239</v>
      </c>
      <c r="B353" s="95"/>
      <c r="C353" s="95" t="s">
        <v>7246</v>
      </c>
      <c r="D353" s="95" t="s">
        <v>7080</v>
      </c>
      <c r="E353" s="95" t="s">
        <v>7081</v>
      </c>
      <c r="F353" s="96" t="s">
        <v>7247</v>
      </c>
      <c r="G353" s="97"/>
      <c r="H353" s="97">
        <v>1306</v>
      </c>
      <c r="I353" s="95" t="s">
        <v>6783</v>
      </c>
      <c r="J353" s="95" t="s">
        <v>7244</v>
      </c>
      <c r="K353" s="96" t="s">
        <v>7245</v>
      </c>
      <c r="L353" s="98"/>
    </row>
    <row r="354" spans="1:12" ht="25.5" customHeight="1" x14ac:dyDescent="0.15">
      <c r="A354" s="95" t="s">
        <v>6807</v>
      </c>
      <c r="B354" s="95"/>
      <c r="C354" s="95" t="s">
        <v>7246</v>
      </c>
      <c r="D354" s="95" t="s">
        <v>7080</v>
      </c>
      <c r="E354" s="95" t="s">
        <v>7081</v>
      </c>
      <c r="F354" s="96" t="s">
        <v>7247</v>
      </c>
      <c r="G354" s="97"/>
      <c r="H354" s="97">
        <v>7777.5</v>
      </c>
      <c r="I354" s="95" t="s">
        <v>6783</v>
      </c>
      <c r="J354" s="95" t="s">
        <v>7244</v>
      </c>
      <c r="K354" s="96" t="s">
        <v>7245</v>
      </c>
      <c r="L354" s="98"/>
    </row>
    <row r="355" spans="1:12" ht="25.5" customHeight="1" x14ac:dyDescent="0.15">
      <c r="A355" s="95" t="s">
        <v>7087</v>
      </c>
      <c r="B355" s="95"/>
      <c r="C355" s="95" t="s">
        <v>7246</v>
      </c>
      <c r="D355" s="95" t="s">
        <v>7080</v>
      </c>
      <c r="E355" s="95" t="s">
        <v>7081</v>
      </c>
      <c r="F355" s="96" t="s">
        <v>7247</v>
      </c>
      <c r="G355" s="97"/>
      <c r="H355" s="97">
        <v>2354.46</v>
      </c>
      <c r="I355" s="95" t="s">
        <v>6783</v>
      </c>
      <c r="J355" s="95" t="s">
        <v>7244</v>
      </c>
      <c r="K355" s="96" t="s">
        <v>7245</v>
      </c>
      <c r="L355" s="98"/>
    </row>
    <row r="356" spans="1:12" ht="25.5" customHeight="1" x14ac:dyDescent="0.15">
      <c r="A356" s="95" t="s">
        <v>6810</v>
      </c>
      <c r="B356" s="95"/>
      <c r="C356" s="95" t="s">
        <v>7246</v>
      </c>
      <c r="D356" s="95" t="s">
        <v>7080</v>
      </c>
      <c r="E356" s="95" t="s">
        <v>7081</v>
      </c>
      <c r="F356" s="96" t="s">
        <v>7247</v>
      </c>
      <c r="G356" s="97"/>
      <c r="H356" s="97">
        <v>24222.720000000001</v>
      </c>
      <c r="I356" s="95" t="s">
        <v>6783</v>
      </c>
      <c r="J356" s="95" t="s">
        <v>7244</v>
      </c>
      <c r="K356" s="96" t="s">
        <v>7245</v>
      </c>
      <c r="L356" s="98"/>
    </row>
    <row r="357" spans="1:12" ht="25.5" customHeight="1" x14ac:dyDescent="0.15">
      <c r="A357" s="95" t="s">
        <v>6804</v>
      </c>
      <c r="B357" s="95"/>
      <c r="C357" s="95" t="s">
        <v>7246</v>
      </c>
      <c r="D357" s="95" t="s">
        <v>7080</v>
      </c>
      <c r="E357" s="95" t="s">
        <v>7081</v>
      </c>
      <c r="F357" s="96" t="s">
        <v>7247</v>
      </c>
      <c r="G357" s="97"/>
      <c r="H357" s="97">
        <v>12870.09</v>
      </c>
      <c r="I357" s="95" t="s">
        <v>6783</v>
      </c>
      <c r="J357" s="95" t="s">
        <v>7244</v>
      </c>
      <c r="K357" s="96" t="s">
        <v>7245</v>
      </c>
      <c r="L357" s="98"/>
    </row>
    <row r="358" spans="1:12" ht="12.75" customHeight="1" x14ac:dyDescent="0.15">
      <c r="A358" s="95" t="s">
        <v>7242</v>
      </c>
      <c r="B358" s="95"/>
      <c r="C358" s="95" t="s">
        <v>7246</v>
      </c>
      <c r="D358" s="95" t="s">
        <v>7080</v>
      </c>
      <c r="E358" s="95" t="s">
        <v>7081</v>
      </c>
      <c r="F358" s="96" t="s">
        <v>7247</v>
      </c>
      <c r="G358" s="97"/>
      <c r="H358" s="97">
        <v>1019.38</v>
      </c>
      <c r="I358" s="95" t="s">
        <v>6783</v>
      </c>
      <c r="J358" s="95" t="s">
        <v>7244</v>
      </c>
      <c r="K358" s="96" t="s">
        <v>7245</v>
      </c>
      <c r="L358" s="98"/>
    </row>
    <row r="359" spans="1:12" ht="25.5" customHeight="1" x14ac:dyDescent="0.15">
      <c r="A359" s="95" t="s">
        <v>6552</v>
      </c>
      <c r="B359" s="95"/>
      <c r="C359" s="95" t="s">
        <v>7246</v>
      </c>
      <c r="D359" s="95" t="s">
        <v>7080</v>
      </c>
      <c r="E359" s="95" t="s">
        <v>7081</v>
      </c>
      <c r="F359" s="99">
        <v>43132</v>
      </c>
      <c r="G359" s="97"/>
      <c r="H359" s="97">
        <v>29963.62</v>
      </c>
      <c r="I359" s="95" t="s">
        <v>6783</v>
      </c>
      <c r="J359" s="95" t="s">
        <v>7244</v>
      </c>
      <c r="K359" s="96" t="s">
        <v>7245</v>
      </c>
      <c r="L359" s="98"/>
    </row>
    <row r="360" spans="1:12" ht="12.75" customHeight="1" x14ac:dyDescent="0.15">
      <c r="A360" s="95" t="s">
        <v>6550</v>
      </c>
      <c r="B360" s="95"/>
      <c r="C360" s="95" t="s">
        <v>7246</v>
      </c>
      <c r="D360" s="95" t="s">
        <v>7080</v>
      </c>
      <c r="E360" s="95" t="s">
        <v>7081</v>
      </c>
      <c r="F360" s="99">
        <v>43132</v>
      </c>
      <c r="G360" s="97"/>
      <c r="H360" s="97">
        <v>3475.15</v>
      </c>
      <c r="I360" s="95" t="s">
        <v>6783</v>
      </c>
      <c r="J360" s="95" t="s">
        <v>7244</v>
      </c>
      <c r="K360" s="96" t="s">
        <v>7245</v>
      </c>
      <c r="L360" s="98"/>
    </row>
    <row r="361" spans="1:12" ht="25.5" customHeight="1" x14ac:dyDescent="0.15">
      <c r="A361" s="95" t="s">
        <v>6555</v>
      </c>
      <c r="B361" s="95"/>
      <c r="C361" s="95" t="s">
        <v>7246</v>
      </c>
      <c r="D361" s="95" t="s">
        <v>7080</v>
      </c>
      <c r="E361" s="95" t="s">
        <v>7081</v>
      </c>
      <c r="F361" s="99">
        <v>43132</v>
      </c>
      <c r="G361" s="97"/>
      <c r="H361" s="97">
        <v>29812.880000000001</v>
      </c>
      <c r="I361" s="95" t="s">
        <v>6783</v>
      </c>
      <c r="J361" s="95" t="s">
        <v>7244</v>
      </c>
      <c r="K361" s="96" t="s">
        <v>7245</v>
      </c>
      <c r="L361" s="98"/>
    </row>
    <row r="362" spans="1:12" ht="12.75" customHeight="1" x14ac:dyDescent="0.15">
      <c r="A362" s="95" t="s">
        <v>6549</v>
      </c>
      <c r="B362" s="95"/>
      <c r="C362" s="95" t="s">
        <v>7246</v>
      </c>
      <c r="D362" s="95" t="s">
        <v>7080</v>
      </c>
      <c r="E362" s="95" t="s">
        <v>7081</v>
      </c>
      <c r="F362" s="99">
        <v>43132</v>
      </c>
      <c r="G362" s="97"/>
      <c r="H362" s="97">
        <v>19552.86</v>
      </c>
      <c r="I362" s="95" t="s">
        <v>6783</v>
      </c>
      <c r="J362" s="95" t="s">
        <v>7244</v>
      </c>
      <c r="K362" s="96" t="s">
        <v>7245</v>
      </c>
      <c r="L362" s="98"/>
    </row>
    <row r="363" spans="1:12" ht="25.5" customHeight="1" x14ac:dyDescent="0.15">
      <c r="A363" s="95" t="s">
        <v>6556</v>
      </c>
      <c r="B363" s="95"/>
      <c r="C363" s="95" t="s">
        <v>7246</v>
      </c>
      <c r="D363" s="95" t="s">
        <v>7080</v>
      </c>
      <c r="E363" s="95" t="s">
        <v>7081</v>
      </c>
      <c r="F363" s="99">
        <v>43132</v>
      </c>
      <c r="G363" s="97"/>
      <c r="H363" s="97">
        <v>12223.82</v>
      </c>
      <c r="I363" s="95" t="s">
        <v>6783</v>
      </c>
      <c r="J363" s="95" t="s">
        <v>7244</v>
      </c>
      <c r="K363" s="96" t="s">
        <v>7245</v>
      </c>
      <c r="L363" s="98"/>
    </row>
    <row r="364" spans="1:12" ht="12.75" customHeight="1" x14ac:dyDescent="0.15">
      <c r="A364" s="95" t="s">
        <v>7241</v>
      </c>
      <c r="B364" s="95"/>
      <c r="C364" s="95" t="s">
        <v>7246</v>
      </c>
      <c r="D364" s="95" t="s">
        <v>7080</v>
      </c>
      <c r="E364" s="95" t="s">
        <v>7081</v>
      </c>
      <c r="F364" s="96" t="s">
        <v>7247</v>
      </c>
      <c r="G364" s="97"/>
      <c r="H364" s="97"/>
      <c r="I364" s="95" t="s">
        <v>6783</v>
      </c>
      <c r="J364" s="95" t="s">
        <v>7244</v>
      </c>
      <c r="K364" s="96" t="s">
        <v>7245</v>
      </c>
      <c r="L364" s="98"/>
    </row>
    <row r="365" spans="1:12" ht="12.75" customHeight="1" x14ac:dyDescent="0.15">
      <c r="A365" s="95" t="s">
        <v>7240</v>
      </c>
      <c r="B365" s="95"/>
      <c r="C365" s="95" t="s">
        <v>7246</v>
      </c>
      <c r="D365" s="95" t="s">
        <v>7080</v>
      </c>
      <c r="E365" s="95" t="s">
        <v>7081</v>
      </c>
      <c r="F365" s="96" t="s">
        <v>7247</v>
      </c>
      <c r="G365" s="97"/>
      <c r="H365" s="97"/>
      <c r="I365" s="95" t="s">
        <v>6783</v>
      </c>
      <c r="J365" s="95" t="s">
        <v>7244</v>
      </c>
      <c r="K365" s="96" t="s">
        <v>7245</v>
      </c>
      <c r="L365" s="98"/>
    </row>
    <row r="366" spans="1:12" ht="12.75" customHeight="1" x14ac:dyDescent="0.15">
      <c r="A366" s="95" t="s">
        <v>7157</v>
      </c>
      <c r="B366" s="95"/>
      <c r="C366" s="95" t="s">
        <v>7246</v>
      </c>
      <c r="D366" s="95" t="s">
        <v>7080</v>
      </c>
      <c r="E366" s="95" t="s">
        <v>7081</v>
      </c>
      <c r="F366" s="96" t="s">
        <v>7247</v>
      </c>
      <c r="G366" s="97"/>
      <c r="H366" s="97">
        <v>2420.9</v>
      </c>
      <c r="I366" s="95" t="s">
        <v>6783</v>
      </c>
      <c r="J366" s="95" t="s">
        <v>7244</v>
      </c>
      <c r="K366" s="96" t="s">
        <v>7245</v>
      </c>
      <c r="L366" s="98"/>
    </row>
    <row r="367" spans="1:12" ht="25.5" customHeight="1" x14ac:dyDescent="0.15">
      <c r="A367" s="95" t="s">
        <v>7145</v>
      </c>
      <c r="B367" s="95"/>
      <c r="C367" s="95" t="s">
        <v>7246</v>
      </c>
      <c r="D367" s="95" t="s">
        <v>7080</v>
      </c>
      <c r="E367" s="95" t="s">
        <v>7081</v>
      </c>
      <c r="F367" s="96" t="s">
        <v>7247</v>
      </c>
      <c r="G367" s="97"/>
      <c r="H367" s="97">
        <v>6381.82</v>
      </c>
      <c r="I367" s="95" t="s">
        <v>6783</v>
      </c>
      <c r="J367" s="95" t="s">
        <v>7244</v>
      </c>
      <c r="K367" s="96" t="s">
        <v>7245</v>
      </c>
      <c r="L367" s="98"/>
    </row>
    <row r="368" spans="1:12" ht="25.5" customHeight="1" x14ac:dyDescent="0.15">
      <c r="A368" s="95" t="s">
        <v>6810</v>
      </c>
      <c r="B368" s="95"/>
      <c r="C368" s="95" t="s">
        <v>7248</v>
      </c>
      <c r="D368" s="95" t="s">
        <v>7080</v>
      </c>
      <c r="E368" s="95" t="s">
        <v>7081</v>
      </c>
      <c r="F368" s="96" t="s">
        <v>6817</v>
      </c>
      <c r="G368" s="97"/>
      <c r="H368" s="97">
        <v>1929.28</v>
      </c>
      <c r="I368" s="95" t="s">
        <v>6734</v>
      </c>
      <c r="J368" s="95" t="s">
        <v>7249</v>
      </c>
      <c r="K368" s="96" t="s">
        <v>7250</v>
      </c>
      <c r="L368" s="98"/>
    </row>
    <row r="369" spans="1:12" ht="12.75" customHeight="1" x14ac:dyDescent="0.15">
      <c r="A369" s="95" t="s">
        <v>6805</v>
      </c>
      <c r="B369" s="95"/>
      <c r="C369" s="95" t="s">
        <v>7248</v>
      </c>
      <c r="D369" s="95" t="s">
        <v>7080</v>
      </c>
      <c r="E369" s="95" t="s">
        <v>7081</v>
      </c>
      <c r="F369" s="96" t="s">
        <v>6817</v>
      </c>
      <c r="G369" s="97"/>
      <c r="H369" s="97"/>
      <c r="I369" s="95" t="s">
        <v>6734</v>
      </c>
      <c r="J369" s="95" t="s">
        <v>7249</v>
      </c>
      <c r="K369" s="96" t="s">
        <v>7250</v>
      </c>
      <c r="L369" s="98"/>
    </row>
    <row r="370" spans="1:12" ht="25.5" customHeight="1" x14ac:dyDescent="0.15">
      <c r="A370" s="95" t="s">
        <v>6806</v>
      </c>
      <c r="B370" s="95"/>
      <c r="C370" s="95" t="s">
        <v>7248</v>
      </c>
      <c r="D370" s="95" t="s">
        <v>7080</v>
      </c>
      <c r="E370" s="95" t="s">
        <v>7081</v>
      </c>
      <c r="F370" s="96" t="s">
        <v>6817</v>
      </c>
      <c r="G370" s="97">
        <v>338.47</v>
      </c>
      <c r="H370" s="97"/>
      <c r="I370" s="95" t="s">
        <v>6734</v>
      </c>
      <c r="J370" s="95" t="s">
        <v>7249</v>
      </c>
      <c r="K370" s="96" t="s">
        <v>7250</v>
      </c>
      <c r="L370" s="98"/>
    </row>
    <row r="371" spans="1:12" ht="11.25" x14ac:dyDescent="0.15">
      <c r="A371" s="95" t="s">
        <v>6549</v>
      </c>
      <c r="B371" s="95"/>
      <c r="C371" s="95" t="s">
        <v>7248</v>
      </c>
      <c r="D371" s="95" t="s">
        <v>7080</v>
      </c>
      <c r="E371" s="95" t="s">
        <v>7081</v>
      </c>
      <c r="F371" s="99">
        <v>43069</v>
      </c>
      <c r="G371" s="97">
        <v>1590.81</v>
      </c>
      <c r="H371" s="97"/>
      <c r="I371" s="95" t="s">
        <v>6734</v>
      </c>
      <c r="J371" s="95" t="s">
        <v>7249</v>
      </c>
      <c r="K371" s="96" t="s">
        <v>7250</v>
      </c>
    </row>
    <row r="372" spans="1:12" ht="25.5" customHeight="1" x14ac:dyDescent="0.15">
      <c r="A372" s="95" t="s">
        <v>6810</v>
      </c>
      <c r="B372" s="95"/>
      <c r="C372" s="95" t="s">
        <v>7251</v>
      </c>
      <c r="D372" s="95" t="s">
        <v>7080</v>
      </c>
      <c r="E372" s="95" t="s">
        <v>7081</v>
      </c>
      <c r="F372" s="96" t="s">
        <v>6817</v>
      </c>
      <c r="G372" s="97"/>
      <c r="H372" s="97">
        <v>202.95</v>
      </c>
      <c r="I372" s="95" t="s">
        <v>6735</v>
      </c>
      <c r="J372" s="95" t="s">
        <v>7249</v>
      </c>
      <c r="K372" s="96" t="s">
        <v>7250</v>
      </c>
      <c r="L372" s="98"/>
    </row>
    <row r="373" spans="1:12" ht="25.5" customHeight="1" x14ac:dyDescent="0.15">
      <c r="A373" s="95" t="s">
        <v>6549</v>
      </c>
      <c r="B373" s="95"/>
      <c r="C373" s="95" t="s">
        <v>7251</v>
      </c>
      <c r="D373" s="95" t="s">
        <v>7080</v>
      </c>
      <c r="E373" s="95" t="s">
        <v>7081</v>
      </c>
      <c r="F373" s="99">
        <v>43069</v>
      </c>
      <c r="G373" s="97">
        <v>202.95</v>
      </c>
      <c r="H373" s="97"/>
      <c r="I373" s="95" t="s">
        <v>6735</v>
      </c>
      <c r="J373" s="95" t="s">
        <v>7249</v>
      </c>
      <c r="K373" s="96" t="s">
        <v>7250</v>
      </c>
      <c r="L373" s="98"/>
    </row>
    <row r="374" spans="1:12" ht="25.5" customHeight="1" x14ac:dyDescent="0.15">
      <c r="A374" s="95" t="s">
        <v>7239</v>
      </c>
      <c r="B374" s="95"/>
      <c r="C374" s="95" t="s">
        <v>7252</v>
      </c>
      <c r="D374" s="95" t="s">
        <v>7080</v>
      </c>
      <c r="E374" s="95" t="s">
        <v>7081</v>
      </c>
      <c r="F374" s="96" t="s">
        <v>6817</v>
      </c>
      <c r="G374" s="97">
        <v>151.21</v>
      </c>
      <c r="H374" s="97"/>
      <c r="I374" s="95" t="s">
        <v>6736</v>
      </c>
      <c r="J374" s="95" t="s">
        <v>7249</v>
      </c>
      <c r="K374" s="96" t="s">
        <v>7250</v>
      </c>
      <c r="L374" s="98"/>
    </row>
    <row r="375" spans="1:12" ht="12.75" customHeight="1" x14ac:dyDescent="0.15">
      <c r="A375" s="95" t="s">
        <v>6549</v>
      </c>
      <c r="B375" s="95"/>
      <c r="C375" s="95" t="s">
        <v>7252</v>
      </c>
      <c r="D375" s="95" t="s">
        <v>7080</v>
      </c>
      <c r="E375" s="95" t="s">
        <v>7081</v>
      </c>
      <c r="F375" s="99">
        <v>43069</v>
      </c>
      <c r="G375" s="97"/>
      <c r="H375" s="97">
        <v>151.21</v>
      </c>
      <c r="I375" s="95" t="s">
        <v>6736</v>
      </c>
      <c r="J375" s="95" t="s">
        <v>7249</v>
      </c>
      <c r="K375" s="96" t="s">
        <v>7250</v>
      </c>
      <c r="L375" s="98"/>
    </row>
    <row r="376" spans="1:12" ht="12.75" customHeight="1" x14ac:dyDescent="0.15">
      <c r="A376" s="95" t="s">
        <v>6810</v>
      </c>
      <c r="B376" s="95"/>
      <c r="C376" s="95" t="s">
        <v>7253</v>
      </c>
      <c r="D376" s="95" t="s">
        <v>7080</v>
      </c>
      <c r="E376" s="95" t="s">
        <v>7081</v>
      </c>
      <c r="F376" s="96" t="s">
        <v>6817</v>
      </c>
      <c r="G376" s="97"/>
      <c r="H376" s="97">
        <v>593.17999999999995</v>
      </c>
      <c r="I376" s="95" t="s">
        <v>6737</v>
      </c>
      <c r="J376" s="95" t="s">
        <v>7249</v>
      </c>
      <c r="K376" s="96" t="s">
        <v>7250</v>
      </c>
      <c r="L376" s="98"/>
    </row>
    <row r="377" spans="1:12" ht="12.75" customHeight="1" x14ac:dyDescent="0.15">
      <c r="A377" s="95" t="s">
        <v>6549</v>
      </c>
      <c r="B377" s="95"/>
      <c r="C377" s="95" t="s">
        <v>7253</v>
      </c>
      <c r="D377" s="95" t="s">
        <v>7080</v>
      </c>
      <c r="E377" s="95" t="s">
        <v>7081</v>
      </c>
      <c r="F377" s="99">
        <v>43069</v>
      </c>
      <c r="G377" s="97">
        <v>593.17999999999995</v>
      </c>
      <c r="H377" s="97"/>
      <c r="I377" s="95" t="s">
        <v>6737</v>
      </c>
      <c r="J377" s="95" t="s">
        <v>7249</v>
      </c>
      <c r="K377" s="96" t="s">
        <v>7250</v>
      </c>
      <c r="L377" s="98"/>
    </row>
    <row r="378" spans="1:12" ht="12.75" customHeight="1" x14ac:dyDescent="0.15">
      <c r="A378" s="95" t="s">
        <v>7239</v>
      </c>
      <c r="B378" s="95"/>
      <c r="C378" s="95" t="s">
        <v>7254</v>
      </c>
      <c r="D378" s="95" t="s">
        <v>7080</v>
      </c>
      <c r="E378" s="95" t="s">
        <v>7081</v>
      </c>
      <c r="F378" s="96" t="s">
        <v>6817</v>
      </c>
      <c r="G378" s="97">
        <v>134.38999999999999</v>
      </c>
      <c r="H378" s="97"/>
      <c r="I378" s="95" t="s">
        <v>6738</v>
      </c>
      <c r="J378" s="95" t="s">
        <v>7249</v>
      </c>
      <c r="K378" s="96" t="s">
        <v>7250</v>
      </c>
      <c r="L378" s="98"/>
    </row>
    <row r="379" spans="1:12" ht="12.75" customHeight="1" x14ac:dyDescent="0.15">
      <c r="A379" s="95" t="s">
        <v>7056</v>
      </c>
      <c r="B379" s="95"/>
      <c r="C379" s="95" t="s">
        <v>7254</v>
      </c>
      <c r="D379" s="95" t="s">
        <v>7080</v>
      </c>
      <c r="E379" s="95" t="s">
        <v>7081</v>
      </c>
      <c r="F379" s="96" t="s">
        <v>6817</v>
      </c>
      <c r="G379" s="97">
        <v>1558.88</v>
      </c>
      <c r="H379" s="97"/>
      <c r="I379" s="95" t="s">
        <v>6738</v>
      </c>
      <c r="J379" s="95" t="s">
        <v>7249</v>
      </c>
      <c r="K379" s="96" t="s">
        <v>7250</v>
      </c>
      <c r="L379" s="98"/>
    </row>
    <row r="380" spans="1:12" ht="12.75" customHeight="1" x14ac:dyDescent="0.15">
      <c r="A380" s="95" t="s">
        <v>6549</v>
      </c>
      <c r="B380" s="95"/>
      <c r="C380" s="95" t="s">
        <v>7254</v>
      </c>
      <c r="D380" s="95" t="s">
        <v>7080</v>
      </c>
      <c r="E380" s="95" t="s">
        <v>7081</v>
      </c>
      <c r="F380" s="99">
        <v>43069</v>
      </c>
      <c r="G380" s="97"/>
      <c r="H380" s="97">
        <v>1693.27</v>
      </c>
      <c r="I380" s="95" t="s">
        <v>6738</v>
      </c>
      <c r="J380" s="95" t="s">
        <v>7249</v>
      </c>
      <c r="K380" s="96" t="s">
        <v>7250</v>
      </c>
      <c r="L380" s="98"/>
    </row>
    <row r="381" spans="1:12" ht="12.75" customHeight="1" x14ac:dyDescent="0.15">
      <c r="A381" s="95" t="s">
        <v>6807</v>
      </c>
      <c r="B381" s="95"/>
      <c r="C381" s="95" t="s">
        <v>7255</v>
      </c>
      <c r="D381" s="95" t="s">
        <v>7080</v>
      </c>
      <c r="E381" s="95" t="s">
        <v>7081</v>
      </c>
      <c r="F381" s="96" t="s">
        <v>6817</v>
      </c>
      <c r="G381" s="97">
        <v>155.97999999999999</v>
      </c>
      <c r="H381" s="97"/>
      <c r="I381" s="95" t="s">
        <v>6740</v>
      </c>
      <c r="J381" s="95" t="s">
        <v>7249</v>
      </c>
      <c r="K381" s="96" t="s">
        <v>7250</v>
      </c>
      <c r="L381" s="98"/>
    </row>
    <row r="382" spans="1:12" ht="12.75" customHeight="1" x14ac:dyDescent="0.15">
      <c r="A382" s="95" t="s">
        <v>7219</v>
      </c>
      <c r="B382" s="95"/>
      <c r="C382" s="95" t="s">
        <v>7255</v>
      </c>
      <c r="D382" s="95" t="s">
        <v>7080</v>
      </c>
      <c r="E382" s="95" t="s">
        <v>7081</v>
      </c>
      <c r="F382" s="96" t="s">
        <v>6817</v>
      </c>
      <c r="G382" s="97">
        <v>77.989999999999995</v>
      </c>
      <c r="H382" s="97"/>
      <c r="I382" s="95" t="s">
        <v>6740</v>
      </c>
      <c r="J382" s="95" t="s">
        <v>7249</v>
      </c>
      <c r="K382" s="96" t="s">
        <v>7250</v>
      </c>
      <c r="L382" s="98"/>
    </row>
    <row r="383" spans="1:12" ht="12.75" customHeight="1" x14ac:dyDescent="0.15">
      <c r="A383" s="95" t="s">
        <v>7239</v>
      </c>
      <c r="B383" s="95"/>
      <c r="C383" s="95" t="s">
        <v>7255</v>
      </c>
      <c r="D383" s="95" t="s">
        <v>7080</v>
      </c>
      <c r="E383" s="95" t="s">
        <v>7081</v>
      </c>
      <c r="F383" s="96" t="s">
        <v>6817</v>
      </c>
      <c r="G383" s="97">
        <v>155.97999999999999</v>
      </c>
      <c r="H383" s="97"/>
      <c r="I383" s="95" t="s">
        <v>6740</v>
      </c>
      <c r="J383" s="95" t="s">
        <v>7249</v>
      </c>
      <c r="K383" s="96" t="s">
        <v>7250</v>
      </c>
      <c r="L383" s="98"/>
    </row>
    <row r="384" spans="1:12" ht="12.75" customHeight="1" x14ac:dyDescent="0.15">
      <c r="A384" s="95" t="s">
        <v>6810</v>
      </c>
      <c r="B384" s="95"/>
      <c r="C384" s="95" t="s">
        <v>7255</v>
      </c>
      <c r="D384" s="95" t="s">
        <v>7080</v>
      </c>
      <c r="E384" s="95" t="s">
        <v>7081</v>
      </c>
      <c r="F384" s="96" t="s">
        <v>6817</v>
      </c>
      <c r="G384" s="97"/>
      <c r="H384" s="97">
        <v>2105.6999999999998</v>
      </c>
      <c r="I384" s="95" t="s">
        <v>6740</v>
      </c>
      <c r="J384" s="95" t="s">
        <v>7249</v>
      </c>
      <c r="K384" s="96" t="s">
        <v>7250</v>
      </c>
      <c r="L384" s="98"/>
    </row>
    <row r="385" spans="1:12" ht="12.75" customHeight="1" x14ac:dyDescent="0.15">
      <c r="A385" s="95" t="s">
        <v>7056</v>
      </c>
      <c r="B385" s="95"/>
      <c r="C385" s="95" t="s">
        <v>7255</v>
      </c>
      <c r="D385" s="95" t="s">
        <v>7080</v>
      </c>
      <c r="E385" s="95" t="s">
        <v>7081</v>
      </c>
      <c r="F385" s="96" t="s">
        <v>6817</v>
      </c>
      <c r="G385" s="97">
        <v>1091.8399999999999</v>
      </c>
      <c r="H385" s="97"/>
      <c r="I385" s="95" t="s">
        <v>6740</v>
      </c>
      <c r="J385" s="95" t="s">
        <v>7249</v>
      </c>
      <c r="K385" s="96" t="s">
        <v>7250</v>
      </c>
      <c r="L385" s="98"/>
    </row>
    <row r="386" spans="1:12" ht="12.75" customHeight="1" x14ac:dyDescent="0.15">
      <c r="A386" s="95" t="s">
        <v>6549</v>
      </c>
      <c r="B386" s="95"/>
      <c r="C386" s="95" t="s">
        <v>7255</v>
      </c>
      <c r="D386" s="95" t="s">
        <v>7080</v>
      </c>
      <c r="E386" s="95" t="s">
        <v>7081</v>
      </c>
      <c r="F386" s="99">
        <v>43069</v>
      </c>
      <c r="G386" s="97">
        <v>623.91</v>
      </c>
      <c r="H386" s="97"/>
      <c r="I386" s="95" t="s">
        <v>6740</v>
      </c>
      <c r="J386" s="95" t="s">
        <v>7249</v>
      </c>
      <c r="K386" s="96" t="s">
        <v>7250</v>
      </c>
      <c r="L386" s="98"/>
    </row>
    <row r="387" spans="1:12" ht="12.75" customHeight="1" x14ac:dyDescent="0.15">
      <c r="A387" s="95" t="s">
        <v>6810</v>
      </c>
      <c r="B387" s="95"/>
      <c r="C387" s="95" t="s">
        <v>7256</v>
      </c>
      <c r="D387" s="95" t="s">
        <v>7080</v>
      </c>
      <c r="E387" s="95" t="s">
        <v>7081</v>
      </c>
      <c r="F387" s="96" t="s">
        <v>6818</v>
      </c>
      <c r="G387" s="97"/>
      <c r="H387" s="97">
        <v>6997.9</v>
      </c>
      <c r="I387" s="95" t="s">
        <v>6819</v>
      </c>
      <c r="J387" s="95" t="s">
        <v>7249</v>
      </c>
      <c r="K387" s="96" t="s">
        <v>7250</v>
      </c>
      <c r="L387" s="98"/>
    </row>
    <row r="388" spans="1:12" ht="12.75" customHeight="1" x14ac:dyDescent="0.15">
      <c r="A388" s="95" t="s">
        <v>6806</v>
      </c>
      <c r="B388" s="95"/>
      <c r="C388" s="95" t="s">
        <v>7256</v>
      </c>
      <c r="D388" s="95" t="s">
        <v>7080</v>
      </c>
      <c r="E388" s="95" t="s">
        <v>7081</v>
      </c>
      <c r="F388" s="96" t="s">
        <v>6818</v>
      </c>
      <c r="G388" s="97"/>
      <c r="H388" s="97"/>
      <c r="I388" s="95" t="s">
        <v>6819</v>
      </c>
      <c r="J388" s="95" t="s">
        <v>7249</v>
      </c>
      <c r="K388" s="96" t="s">
        <v>7250</v>
      </c>
      <c r="L388" s="98"/>
    </row>
    <row r="389" spans="1:12" ht="12.75" customHeight="1" x14ac:dyDescent="0.15">
      <c r="A389" s="95" t="s">
        <v>6805</v>
      </c>
      <c r="B389" s="95"/>
      <c r="C389" s="95" t="s">
        <v>7256</v>
      </c>
      <c r="D389" s="95" t="s">
        <v>7080</v>
      </c>
      <c r="E389" s="95" t="s">
        <v>7081</v>
      </c>
      <c r="F389" s="96" t="s">
        <v>6818</v>
      </c>
      <c r="G389" s="97"/>
      <c r="H389" s="97"/>
      <c r="I389" s="95" t="s">
        <v>6819</v>
      </c>
      <c r="J389" s="95" t="s">
        <v>7249</v>
      </c>
      <c r="K389" s="96" t="s">
        <v>7250</v>
      </c>
      <c r="L389" s="98"/>
    </row>
    <row r="390" spans="1:12" ht="12.75" customHeight="1" x14ac:dyDescent="0.15">
      <c r="A390" s="95" t="s">
        <v>6803</v>
      </c>
      <c r="B390" s="95"/>
      <c r="C390" s="95" t="s">
        <v>7256</v>
      </c>
      <c r="D390" s="95" t="s">
        <v>7080</v>
      </c>
      <c r="E390" s="95" t="s">
        <v>7081</v>
      </c>
      <c r="F390" s="96" t="s">
        <v>6818</v>
      </c>
      <c r="G390" s="97">
        <v>6997.9</v>
      </c>
      <c r="H390" s="97"/>
      <c r="I390" s="95" t="s">
        <v>6819</v>
      </c>
      <c r="J390" s="95" t="s">
        <v>7249</v>
      </c>
      <c r="K390" s="96" t="s">
        <v>7250</v>
      </c>
      <c r="L390" s="98"/>
    </row>
    <row r="391" spans="1:12" ht="12.75" customHeight="1" x14ac:dyDescent="0.15">
      <c r="A391" s="95" t="s">
        <v>6803</v>
      </c>
      <c r="B391" s="95"/>
      <c r="C391" s="95" t="s">
        <v>7186</v>
      </c>
      <c r="D391" s="95" t="s">
        <v>7080</v>
      </c>
      <c r="E391" s="95" t="s">
        <v>7081</v>
      </c>
      <c r="F391" s="96" t="s">
        <v>6818</v>
      </c>
      <c r="G391" s="97"/>
      <c r="H391" s="97">
        <v>386.49</v>
      </c>
      <c r="I391" s="95" t="s">
        <v>7257</v>
      </c>
      <c r="J391" s="95" t="s">
        <v>7258</v>
      </c>
      <c r="K391" s="96" t="s">
        <v>7250</v>
      </c>
      <c r="L391" s="98"/>
    </row>
    <row r="392" spans="1:12" ht="12.75" customHeight="1" x14ac:dyDescent="0.15">
      <c r="A392" s="95" t="s">
        <v>6810</v>
      </c>
      <c r="B392" s="95"/>
      <c r="C392" s="95" t="s">
        <v>7186</v>
      </c>
      <c r="D392" s="95" t="s">
        <v>7080</v>
      </c>
      <c r="E392" s="95" t="s">
        <v>7081</v>
      </c>
      <c r="F392" s="96" t="s">
        <v>6818</v>
      </c>
      <c r="G392" s="97">
        <v>386.49</v>
      </c>
      <c r="H392" s="97"/>
      <c r="I392" s="95" t="s">
        <v>7257</v>
      </c>
      <c r="J392" s="95" t="s">
        <v>7258</v>
      </c>
      <c r="K392" s="96" t="s">
        <v>7250</v>
      </c>
      <c r="L392" s="98"/>
    </row>
    <row r="393" spans="1:12" ht="12.75" customHeight="1" x14ac:dyDescent="0.15">
      <c r="A393" s="95" t="s">
        <v>6803</v>
      </c>
      <c r="B393" s="95"/>
      <c r="C393" s="95" t="s">
        <v>7177</v>
      </c>
      <c r="D393" s="95" t="s">
        <v>7080</v>
      </c>
      <c r="E393" s="95" t="s">
        <v>7081</v>
      </c>
      <c r="F393" s="96" t="s">
        <v>6818</v>
      </c>
      <c r="G393" s="97">
        <v>601.21</v>
      </c>
      <c r="H393" s="97"/>
      <c r="I393" s="95" t="s">
        <v>6747</v>
      </c>
      <c r="J393" s="95" t="s">
        <v>7258</v>
      </c>
      <c r="K393" s="96" t="s">
        <v>7250</v>
      </c>
      <c r="L393" s="98"/>
    </row>
    <row r="394" spans="1:12" ht="12.75" customHeight="1" x14ac:dyDescent="0.15">
      <c r="A394" s="95" t="s">
        <v>6549</v>
      </c>
      <c r="B394" s="95"/>
      <c r="C394" s="95" t="s">
        <v>7177</v>
      </c>
      <c r="D394" s="95" t="s">
        <v>7080</v>
      </c>
      <c r="E394" s="95" t="s">
        <v>7081</v>
      </c>
      <c r="F394" s="99">
        <v>43070</v>
      </c>
      <c r="G394" s="97"/>
      <c r="H394" s="97">
        <v>1227.6099999999999</v>
      </c>
      <c r="I394" s="95" t="s">
        <v>6747</v>
      </c>
      <c r="J394" s="95" t="s">
        <v>7258</v>
      </c>
      <c r="K394" s="96" t="s">
        <v>7250</v>
      </c>
      <c r="L394" s="98"/>
    </row>
    <row r="395" spans="1:12" ht="12.75" customHeight="1" x14ac:dyDescent="0.15">
      <c r="A395" s="95" t="s">
        <v>7056</v>
      </c>
      <c r="B395" s="95"/>
      <c r="C395" s="95" t="s">
        <v>7177</v>
      </c>
      <c r="D395" s="95" t="s">
        <v>7080</v>
      </c>
      <c r="E395" s="95" t="s">
        <v>7081</v>
      </c>
      <c r="F395" s="96" t="s">
        <v>6818</v>
      </c>
      <c r="G395" s="97">
        <v>554.4</v>
      </c>
      <c r="H395" s="97"/>
      <c r="I395" s="95" t="s">
        <v>6747</v>
      </c>
      <c r="J395" s="95" t="s">
        <v>7258</v>
      </c>
      <c r="K395" s="96" t="s">
        <v>7250</v>
      </c>
      <c r="L395" s="98"/>
    </row>
    <row r="396" spans="1:12" ht="12.75" customHeight="1" x14ac:dyDescent="0.15">
      <c r="A396" s="95" t="s">
        <v>7239</v>
      </c>
      <c r="B396" s="95"/>
      <c r="C396" s="95" t="s">
        <v>7177</v>
      </c>
      <c r="D396" s="95" t="s">
        <v>7080</v>
      </c>
      <c r="E396" s="95" t="s">
        <v>7081</v>
      </c>
      <c r="F396" s="96" t="s">
        <v>6818</v>
      </c>
      <c r="G396" s="97">
        <v>72</v>
      </c>
      <c r="H396" s="97"/>
      <c r="I396" s="95" t="s">
        <v>6747</v>
      </c>
      <c r="J396" s="95" t="s">
        <v>7258</v>
      </c>
      <c r="K396" s="96" t="s">
        <v>7250</v>
      </c>
      <c r="L396" s="98"/>
    </row>
    <row r="397" spans="1:12" ht="12.75" customHeight="1" x14ac:dyDescent="0.15">
      <c r="A397" s="95" t="s">
        <v>6803</v>
      </c>
      <c r="B397" s="95"/>
      <c r="C397" s="95" t="s">
        <v>7188</v>
      </c>
      <c r="D397" s="95" t="s">
        <v>7080</v>
      </c>
      <c r="E397" s="95" t="s">
        <v>7081</v>
      </c>
      <c r="F397" s="96" t="s">
        <v>6818</v>
      </c>
      <c r="G397" s="97">
        <v>614.88</v>
      </c>
      <c r="H397" s="97"/>
      <c r="I397" s="95" t="s">
        <v>6748</v>
      </c>
      <c r="J397" s="95" t="s">
        <v>7258</v>
      </c>
      <c r="K397" s="96" t="s">
        <v>7250</v>
      </c>
      <c r="L397" s="98"/>
    </row>
    <row r="398" spans="1:12" ht="12.75" customHeight="1" x14ac:dyDescent="0.15">
      <c r="A398" s="95" t="s">
        <v>6549</v>
      </c>
      <c r="B398" s="95"/>
      <c r="C398" s="95" t="s">
        <v>7188</v>
      </c>
      <c r="D398" s="95" t="s">
        <v>7080</v>
      </c>
      <c r="E398" s="95" t="s">
        <v>7081</v>
      </c>
      <c r="F398" s="99">
        <v>43070</v>
      </c>
      <c r="G398" s="97"/>
      <c r="H398" s="97">
        <v>1397.46</v>
      </c>
      <c r="I398" s="95" t="s">
        <v>6748</v>
      </c>
      <c r="J398" s="95" t="s">
        <v>7258</v>
      </c>
      <c r="K398" s="96" t="s">
        <v>7250</v>
      </c>
      <c r="L398" s="98"/>
    </row>
    <row r="399" spans="1:12" ht="12.75" customHeight="1" x14ac:dyDescent="0.15">
      <c r="A399" s="95" t="s">
        <v>6810</v>
      </c>
      <c r="B399" s="95"/>
      <c r="C399" s="95" t="s">
        <v>7188</v>
      </c>
      <c r="D399" s="95" t="s">
        <v>7080</v>
      </c>
      <c r="E399" s="95" t="s">
        <v>7081</v>
      </c>
      <c r="F399" s="96" t="s">
        <v>6818</v>
      </c>
      <c r="G399" s="97">
        <v>391.29</v>
      </c>
      <c r="H399" s="97"/>
      <c r="I399" s="95" t="s">
        <v>6748</v>
      </c>
      <c r="J399" s="95" t="s">
        <v>7258</v>
      </c>
      <c r="K399" s="96" t="s">
        <v>7250</v>
      </c>
      <c r="L399" s="98"/>
    </row>
    <row r="400" spans="1:12" ht="12.75" customHeight="1" x14ac:dyDescent="0.15">
      <c r="A400" s="95" t="s">
        <v>7056</v>
      </c>
      <c r="B400" s="95"/>
      <c r="C400" s="95" t="s">
        <v>7188</v>
      </c>
      <c r="D400" s="95" t="s">
        <v>7080</v>
      </c>
      <c r="E400" s="95" t="s">
        <v>7081</v>
      </c>
      <c r="F400" s="96" t="s">
        <v>6818</v>
      </c>
      <c r="G400" s="97">
        <v>391.29</v>
      </c>
      <c r="H400" s="97"/>
      <c r="I400" s="95" t="s">
        <v>6748</v>
      </c>
      <c r="J400" s="95" t="s">
        <v>7258</v>
      </c>
      <c r="K400" s="96" t="s">
        <v>7250</v>
      </c>
      <c r="L400" s="98"/>
    </row>
    <row r="401" spans="1:12" ht="12.75" customHeight="1" x14ac:dyDescent="0.15">
      <c r="A401" s="95" t="s">
        <v>6549</v>
      </c>
      <c r="B401" s="95"/>
      <c r="C401" s="95" t="s">
        <v>7172</v>
      </c>
      <c r="D401" s="95" t="s">
        <v>7080</v>
      </c>
      <c r="E401" s="95" t="s">
        <v>7081</v>
      </c>
      <c r="F401" s="99">
        <v>43070</v>
      </c>
      <c r="G401" s="97"/>
      <c r="H401" s="97">
        <v>1428.62</v>
      </c>
      <c r="I401" s="95" t="s">
        <v>6749</v>
      </c>
      <c r="J401" s="95" t="s">
        <v>7258</v>
      </c>
      <c r="K401" s="96" t="s">
        <v>7250</v>
      </c>
      <c r="L401" s="98"/>
    </row>
    <row r="402" spans="1:12" ht="12.75" customHeight="1" x14ac:dyDescent="0.15">
      <c r="A402" s="95" t="s">
        <v>7056</v>
      </c>
      <c r="B402" s="95"/>
      <c r="C402" s="95" t="s">
        <v>7172</v>
      </c>
      <c r="D402" s="95" t="s">
        <v>7080</v>
      </c>
      <c r="E402" s="95" t="s">
        <v>7081</v>
      </c>
      <c r="F402" s="96" t="s">
        <v>6818</v>
      </c>
      <c r="G402" s="97">
        <v>1153.8900000000001</v>
      </c>
      <c r="H402" s="97"/>
      <c r="I402" s="95" t="s">
        <v>6749</v>
      </c>
      <c r="J402" s="95" t="s">
        <v>7258</v>
      </c>
      <c r="K402" s="96" t="s">
        <v>7250</v>
      </c>
      <c r="L402" s="98"/>
    </row>
    <row r="403" spans="1:12" ht="12.75" customHeight="1" x14ac:dyDescent="0.15">
      <c r="A403" s="95" t="s">
        <v>7140</v>
      </c>
      <c r="B403" s="95"/>
      <c r="C403" s="95" t="s">
        <v>7172</v>
      </c>
      <c r="D403" s="95" t="s">
        <v>7080</v>
      </c>
      <c r="E403" s="95" t="s">
        <v>7081</v>
      </c>
      <c r="F403" s="96" t="s">
        <v>6818</v>
      </c>
      <c r="G403" s="97">
        <v>274.73</v>
      </c>
      <c r="H403" s="97"/>
      <c r="I403" s="95" t="s">
        <v>6749</v>
      </c>
      <c r="J403" s="95" t="s">
        <v>7258</v>
      </c>
      <c r="K403" s="96" t="s">
        <v>7250</v>
      </c>
      <c r="L403" s="98"/>
    </row>
    <row r="404" spans="1:12" ht="12.75" customHeight="1" x14ac:dyDescent="0.15">
      <c r="A404" s="95" t="s">
        <v>6803</v>
      </c>
      <c r="B404" s="95"/>
      <c r="C404" s="95" t="s">
        <v>7259</v>
      </c>
      <c r="D404" s="95" t="s">
        <v>7080</v>
      </c>
      <c r="E404" s="95" t="s">
        <v>7081</v>
      </c>
      <c r="F404" s="96" t="s">
        <v>7102</v>
      </c>
      <c r="G404" s="97"/>
      <c r="H404" s="97">
        <v>372.61</v>
      </c>
      <c r="I404" s="95" t="s">
        <v>7260</v>
      </c>
      <c r="J404" s="95" t="s">
        <v>7261</v>
      </c>
      <c r="K404" s="96" t="s">
        <v>7250</v>
      </c>
      <c r="L404" s="98"/>
    </row>
    <row r="405" spans="1:12" ht="12.75" customHeight="1" x14ac:dyDescent="0.15">
      <c r="A405" s="95" t="s">
        <v>6810</v>
      </c>
      <c r="B405" s="95"/>
      <c r="C405" s="95" t="s">
        <v>7259</v>
      </c>
      <c r="D405" s="95" t="s">
        <v>7080</v>
      </c>
      <c r="E405" s="95" t="s">
        <v>7081</v>
      </c>
      <c r="F405" s="96" t="s">
        <v>7102</v>
      </c>
      <c r="G405" s="97">
        <v>372.61</v>
      </c>
      <c r="H405" s="97"/>
      <c r="I405" s="95" t="s">
        <v>7260</v>
      </c>
      <c r="J405" s="95" t="s">
        <v>7261</v>
      </c>
      <c r="K405" s="96" t="s">
        <v>7250</v>
      </c>
      <c r="L405" s="98"/>
    </row>
    <row r="406" spans="1:12" ht="11.25" x14ac:dyDescent="0.15">
      <c r="A406" s="95" t="s">
        <v>6549</v>
      </c>
      <c r="B406" s="95"/>
      <c r="C406" s="95" t="s">
        <v>7212</v>
      </c>
      <c r="D406" s="95" t="s">
        <v>7080</v>
      </c>
      <c r="E406" s="95" t="s">
        <v>7081</v>
      </c>
      <c r="F406" s="99">
        <v>43100</v>
      </c>
      <c r="G406" s="97"/>
      <c r="H406" s="97">
        <v>1207.1600000000001</v>
      </c>
      <c r="I406" s="95" t="s">
        <v>6754</v>
      </c>
      <c r="J406" s="95" t="s">
        <v>7261</v>
      </c>
      <c r="K406" s="96" t="s">
        <v>7250</v>
      </c>
    </row>
    <row r="407" spans="1:12" ht="12.75" customHeight="1" x14ac:dyDescent="0.15">
      <c r="A407" s="95" t="s">
        <v>6803</v>
      </c>
      <c r="B407" s="95"/>
      <c r="C407" s="95" t="s">
        <v>7212</v>
      </c>
      <c r="D407" s="95" t="s">
        <v>7080</v>
      </c>
      <c r="E407" s="95" t="s">
        <v>7081</v>
      </c>
      <c r="F407" s="96" t="s">
        <v>7102</v>
      </c>
      <c r="G407" s="97">
        <v>581.76</v>
      </c>
      <c r="H407" s="97"/>
      <c r="I407" s="95" t="s">
        <v>6754</v>
      </c>
      <c r="J407" s="95" t="s">
        <v>7261</v>
      </c>
      <c r="K407" s="96" t="s">
        <v>7250</v>
      </c>
      <c r="L407" s="98"/>
    </row>
    <row r="408" spans="1:12" ht="12.75" customHeight="1" x14ac:dyDescent="0.15">
      <c r="A408" s="95" t="s">
        <v>7056</v>
      </c>
      <c r="B408" s="95"/>
      <c r="C408" s="95" t="s">
        <v>7212</v>
      </c>
      <c r="D408" s="95" t="s">
        <v>7080</v>
      </c>
      <c r="E408" s="95" t="s">
        <v>7081</v>
      </c>
      <c r="F408" s="96" t="s">
        <v>7102</v>
      </c>
      <c r="G408" s="97">
        <v>534.49</v>
      </c>
      <c r="H408" s="97"/>
      <c r="I408" s="95" t="s">
        <v>6754</v>
      </c>
      <c r="J408" s="95" t="s">
        <v>7261</v>
      </c>
      <c r="K408" s="96" t="s">
        <v>7250</v>
      </c>
      <c r="L408" s="98"/>
    </row>
    <row r="409" spans="1:12" ht="12.75" customHeight="1" x14ac:dyDescent="0.15">
      <c r="A409" s="95" t="s">
        <v>7239</v>
      </c>
      <c r="B409" s="95"/>
      <c r="C409" s="95" t="s">
        <v>7212</v>
      </c>
      <c r="D409" s="95" t="s">
        <v>7080</v>
      </c>
      <c r="E409" s="95" t="s">
        <v>7081</v>
      </c>
      <c r="F409" s="96" t="s">
        <v>7102</v>
      </c>
      <c r="G409" s="97">
        <v>90.9</v>
      </c>
      <c r="H409" s="97"/>
      <c r="I409" s="95" t="s">
        <v>6754</v>
      </c>
      <c r="J409" s="95" t="s">
        <v>7261</v>
      </c>
      <c r="K409" s="96" t="s">
        <v>7250</v>
      </c>
      <c r="L409" s="98"/>
    </row>
    <row r="410" spans="1:12" ht="12.75" customHeight="1" x14ac:dyDescent="0.15">
      <c r="A410" s="95" t="s">
        <v>6549</v>
      </c>
      <c r="B410" s="95"/>
      <c r="C410" s="95" t="s">
        <v>7174</v>
      </c>
      <c r="D410" s="95" t="s">
        <v>7080</v>
      </c>
      <c r="E410" s="95" t="s">
        <v>7081</v>
      </c>
      <c r="F410" s="99">
        <v>43100</v>
      </c>
      <c r="G410" s="97"/>
      <c r="H410" s="97">
        <v>217.5</v>
      </c>
      <c r="I410" s="95" t="s">
        <v>6755</v>
      </c>
      <c r="J410" s="95" t="s">
        <v>7261</v>
      </c>
      <c r="K410" s="96" t="s">
        <v>7250</v>
      </c>
      <c r="L410" s="98"/>
    </row>
    <row r="411" spans="1:12" ht="12.75" customHeight="1" x14ac:dyDescent="0.15">
      <c r="A411" s="95" t="s">
        <v>7239</v>
      </c>
      <c r="B411" s="95"/>
      <c r="C411" s="95" t="s">
        <v>7174</v>
      </c>
      <c r="D411" s="95" t="s">
        <v>7080</v>
      </c>
      <c r="E411" s="95" t="s">
        <v>7081</v>
      </c>
      <c r="F411" s="96" t="s">
        <v>7102</v>
      </c>
      <c r="G411" s="97">
        <v>217.5</v>
      </c>
      <c r="H411" s="97"/>
      <c r="I411" s="95" t="s">
        <v>6755</v>
      </c>
      <c r="J411" s="95" t="s">
        <v>7261</v>
      </c>
      <c r="K411" s="96" t="s">
        <v>7250</v>
      </c>
      <c r="L411" s="98"/>
    </row>
    <row r="412" spans="1:12" ht="25.5" customHeight="1" x14ac:dyDescent="0.15">
      <c r="A412" s="95" t="s">
        <v>6549</v>
      </c>
      <c r="B412" s="95"/>
      <c r="C412" s="95" t="s">
        <v>7183</v>
      </c>
      <c r="D412" s="95" t="s">
        <v>7080</v>
      </c>
      <c r="E412" s="95" t="s">
        <v>7081</v>
      </c>
      <c r="F412" s="99">
        <v>43100</v>
      </c>
      <c r="G412" s="97">
        <v>195.66</v>
      </c>
      <c r="H412" s="97"/>
      <c r="I412" s="95" t="s">
        <v>6757</v>
      </c>
      <c r="J412" s="95" t="s">
        <v>7261</v>
      </c>
      <c r="K412" s="96" t="s">
        <v>7250</v>
      </c>
      <c r="L412" s="98"/>
    </row>
    <row r="413" spans="1:12" ht="25.5" customHeight="1" x14ac:dyDescent="0.15">
      <c r="A413" s="95" t="s">
        <v>6810</v>
      </c>
      <c r="B413" s="95"/>
      <c r="C413" s="95" t="s">
        <v>7183</v>
      </c>
      <c r="D413" s="95" t="s">
        <v>7080</v>
      </c>
      <c r="E413" s="95" t="s">
        <v>7081</v>
      </c>
      <c r="F413" s="96" t="s">
        <v>7102</v>
      </c>
      <c r="G413" s="97"/>
      <c r="H413" s="97">
        <v>195.66</v>
      </c>
      <c r="I413" s="95" t="s">
        <v>6757</v>
      </c>
      <c r="J413" s="95" t="s">
        <v>7261</v>
      </c>
      <c r="K413" s="96" t="s">
        <v>7250</v>
      </c>
      <c r="L413" s="98"/>
    </row>
    <row r="414" spans="1:12" ht="25.5" customHeight="1" x14ac:dyDescent="0.15">
      <c r="A414" s="95" t="s">
        <v>6549</v>
      </c>
      <c r="B414" s="95"/>
      <c r="C414" s="95" t="s">
        <v>7178</v>
      </c>
      <c r="D414" s="95" t="s">
        <v>7080</v>
      </c>
      <c r="E414" s="95" t="s">
        <v>7081</v>
      </c>
      <c r="F414" s="99">
        <v>43100</v>
      </c>
      <c r="G414" s="97">
        <v>571.89</v>
      </c>
      <c r="H414" s="97"/>
      <c r="I414" s="95" t="s">
        <v>6758</v>
      </c>
      <c r="J414" s="95" t="s">
        <v>7261</v>
      </c>
      <c r="K414" s="96" t="s">
        <v>7250</v>
      </c>
      <c r="L414" s="98"/>
    </row>
    <row r="415" spans="1:12" ht="25.5" customHeight="1" x14ac:dyDescent="0.15">
      <c r="A415" s="95" t="s">
        <v>6810</v>
      </c>
      <c r="B415" s="95"/>
      <c r="C415" s="95" t="s">
        <v>7178</v>
      </c>
      <c r="D415" s="95" t="s">
        <v>7080</v>
      </c>
      <c r="E415" s="95" t="s">
        <v>7081</v>
      </c>
      <c r="F415" s="96" t="s">
        <v>7102</v>
      </c>
      <c r="G415" s="97"/>
      <c r="H415" s="97">
        <v>571.89</v>
      </c>
      <c r="I415" s="95" t="s">
        <v>6758</v>
      </c>
      <c r="J415" s="95" t="s">
        <v>7261</v>
      </c>
      <c r="K415" s="96" t="s">
        <v>7250</v>
      </c>
      <c r="L415" s="98"/>
    </row>
    <row r="416" spans="1:12" ht="25.5" customHeight="1" x14ac:dyDescent="0.15">
      <c r="A416" s="95" t="s">
        <v>6549</v>
      </c>
      <c r="B416" s="95"/>
      <c r="C416" s="95" t="s">
        <v>7170</v>
      </c>
      <c r="D416" s="95" t="s">
        <v>7080</v>
      </c>
      <c r="E416" s="95" t="s">
        <v>7081</v>
      </c>
      <c r="F416" s="99">
        <v>43100</v>
      </c>
      <c r="G416" s="97"/>
      <c r="H416" s="97">
        <v>1520.19</v>
      </c>
      <c r="I416" s="95" t="s">
        <v>6759</v>
      </c>
      <c r="J416" s="95" t="s">
        <v>7261</v>
      </c>
      <c r="K416" s="96" t="s">
        <v>7250</v>
      </c>
      <c r="L416" s="98"/>
    </row>
    <row r="417" spans="1:12" ht="25.5" customHeight="1" x14ac:dyDescent="0.15">
      <c r="A417" s="95" t="s">
        <v>7056</v>
      </c>
      <c r="B417" s="95"/>
      <c r="C417" s="95" t="s">
        <v>7170</v>
      </c>
      <c r="D417" s="95" t="s">
        <v>7080</v>
      </c>
      <c r="E417" s="95" t="s">
        <v>7081</v>
      </c>
      <c r="F417" s="96" t="s">
        <v>7102</v>
      </c>
      <c r="G417" s="97">
        <v>1411.6</v>
      </c>
      <c r="H417" s="97"/>
      <c r="I417" s="95" t="s">
        <v>6759</v>
      </c>
      <c r="J417" s="95" t="s">
        <v>7261</v>
      </c>
      <c r="K417" s="96" t="s">
        <v>7250</v>
      </c>
      <c r="L417" s="98"/>
    </row>
    <row r="418" spans="1:12" ht="25.5" customHeight="1" x14ac:dyDescent="0.15">
      <c r="A418" s="95" t="s">
        <v>7239</v>
      </c>
      <c r="B418" s="95"/>
      <c r="C418" s="95" t="s">
        <v>7170</v>
      </c>
      <c r="D418" s="95" t="s">
        <v>7080</v>
      </c>
      <c r="E418" s="95" t="s">
        <v>7081</v>
      </c>
      <c r="F418" s="96" t="s">
        <v>7102</v>
      </c>
      <c r="G418" s="97">
        <v>108.59</v>
      </c>
      <c r="H418" s="97"/>
      <c r="I418" s="95" t="s">
        <v>6759</v>
      </c>
      <c r="J418" s="95" t="s">
        <v>7261</v>
      </c>
      <c r="K418" s="96" t="s">
        <v>7250</v>
      </c>
      <c r="L418" s="98"/>
    </row>
    <row r="419" spans="1:12" ht="25.5" customHeight="1" x14ac:dyDescent="0.15">
      <c r="A419" s="95" t="s">
        <v>7145</v>
      </c>
      <c r="B419" s="95"/>
      <c r="C419" s="95" t="s">
        <v>7180</v>
      </c>
      <c r="D419" s="95" t="s">
        <v>7080</v>
      </c>
      <c r="E419" s="95" t="s">
        <v>7081</v>
      </c>
      <c r="F419" s="96" t="s">
        <v>7102</v>
      </c>
      <c r="G419" s="97"/>
      <c r="H419" s="97"/>
      <c r="I419" s="95" t="s">
        <v>6760</v>
      </c>
      <c r="J419" s="95" t="s">
        <v>7261</v>
      </c>
      <c r="K419" s="96" t="s">
        <v>7250</v>
      </c>
      <c r="L419" s="98"/>
    </row>
    <row r="420" spans="1:12" ht="25.5" customHeight="1" x14ac:dyDescent="0.15">
      <c r="A420" s="95" t="s">
        <v>6549</v>
      </c>
      <c r="B420" s="95"/>
      <c r="C420" s="95" t="s">
        <v>7180</v>
      </c>
      <c r="D420" s="95" t="s">
        <v>7080</v>
      </c>
      <c r="E420" s="95" t="s">
        <v>7081</v>
      </c>
      <c r="F420" s="99">
        <v>43100</v>
      </c>
      <c r="G420" s="97"/>
      <c r="H420" s="97">
        <v>1347.28</v>
      </c>
      <c r="I420" s="95" t="s">
        <v>6760</v>
      </c>
      <c r="J420" s="95" t="s">
        <v>7261</v>
      </c>
      <c r="K420" s="96" t="s">
        <v>7250</v>
      </c>
      <c r="L420" s="98"/>
    </row>
    <row r="421" spans="1:12" ht="25.5" customHeight="1" x14ac:dyDescent="0.15">
      <c r="A421" s="95" t="s">
        <v>6803</v>
      </c>
      <c r="B421" s="95"/>
      <c r="C421" s="95" t="s">
        <v>7180</v>
      </c>
      <c r="D421" s="95" t="s">
        <v>7080</v>
      </c>
      <c r="E421" s="95" t="s">
        <v>7081</v>
      </c>
      <c r="F421" s="96" t="s">
        <v>7102</v>
      </c>
      <c r="G421" s="97">
        <v>592.79999999999995</v>
      </c>
      <c r="H421" s="97"/>
      <c r="I421" s="95" t="s">
        <v>6760</v>
      </c>
      <c r="J421" s="95" t="s">
        <v>7261</v>
      </c>
      <c r="K421" s="96" t="s">
        <v>7250</v>
      </c>
      <c r="L421" s="98"/>
    </row>
    <row r="422" spans="1:12" ht="25.5" customHeight="1" x14ac:dyDescent="0.15">
      <c r="A422" s="95" t="s">
        <v>7056</v>
      </c>
      <c r="B422" s="95"/>
      <c r="C422" s="95" t="s">
        <v>7180</v>
      </c>
      <c r="D422" s="95" t="s">
        <v>7080</v>
      </c>
      <c r="E422" s="95" t="s">
        <v>7081</v>
      </c>
      <c r="F422" s="96" t="s">
        <v>7102</v>
      </c>
      <c r="G422" s="97">
        <v>377.24</v>
      </c>
      <c r="H422" s="97"/>
      <c r="I422" s="95" t="s">
        <v>6760</v>
      </c>
      <c r="J422" s="95" t="s">
        <v>7261</v>
      </c>
      <c r="K422" s="96" t="s">
        <v>7250</v>
      </c>
      <c r="L422" s="98"/>
    </row>
    <row r="423" spans="1:12" ht="25.5" customHeight="1" x14ac:dyDescent="0.15">
      <c r="A423" s="95" t="s">
        <v>6810</v>
      </c>
      <c r="B423" s="95"/>
      <c r="C423" s="95" t="s">
        <v>7180</v>
      </c>
      <c r="D423" s="95" t="s">
        <v>7080</v>
      </c>
      <c r="E423" s="95" t="s">
        <v>7081</v>
      </c>
      <c r="F423" s="96" t="s">
        <v>7102</v>
      </c>
      <c r="G423" s="97">
        <v>377.23</v>
      </c>
      <c r="H423" s="97"/>
      <c r="I423" s="95" t="s">
        <v>6760</v>
      </c>
      <c r="J423" s="95" t="s">
        <v>7261</v>
      </c>
      <c r="K423" s="96" t="s">
        <v>7250</v>
      </c>
      <c r="L423" s="98"/>
    </row>
    <row r="424" spans="1:12" ht="25.5" customHeight="1" x14ac:dyDescent="0.15">
      <c r="A424" s="95" t="s">
        <v>6549</v>
      </c>
      <c r="B424" s="95"/>
      <c r="C424" s="95" t="s">
        <v>7181</v>
      </c>
      <c r="D424" s="95" t="s">
        <v>7080</v>
      </c>
      <c r="E424" s="95" t="s">
        <v>7081</v>
      </c>
      <c r="F424" s="99">
        <v>43100</v>
      </c>
      <c r="G424" s="97">
        <v>601.51</v>
      </c>
      <c r="H424" s="97"/>
      <c r="I424" s="95" t="s">
        <v>6761</v>
      </c>
      <c r="J424" s="95" t="s">
        <v>7261</v>
      </c>
      <c r="K424" s="96" t="s">
        <v>7250</v>
      </c>
      <c r="L424" s="98"/>
    </row>
    <row r="425" spans="1:12" ht="25.5" customHeight="1" x14ac:dyDescent="0.15">
      <c r="A425" s="95" t="s">
        <v>7056</v>
      </c>
      <c r="B425" s="95"/>
      <c r="C425" s="95" t="s">
        <v>7181</v>
      </c>
      <c r="D425" s="95" t="s">
        <v>7080</v>
      </c>
      <c r="E425" s="95" t="s">
        <v>7081</v>
      </c>
      <c r="F425" s="96" t="s">
        <v>7102</v>
      </c>
      <c r="G425" s="97">
        <v>1066.96</v>
      </c>
      <c r="H425" s="97"/>
      <c r="I425" s="95" t="s">
        <v>6761</v>
      </c>
      <c r="J425" s="95" t="s">
        <v>7261</v>
      </c>
      <c r="K425" s="96" t="s">
        <v>7250</v>
      </c>
      <c r="L425" s="98"/>
    </row>
    <row r="426" spans="1:12" ht="25.5" customHeight="1" x14ac:dyDescent="0.15">
      <c r="A426" s="95" t="s">
        <v>6810</v>
      </c>
      <c r="B426" s="95"/>
      <c r="C426" s="95" t="s">
        <v>7181</v>
      </c>
      <c r="D426" s="95" t="s">
        <v>7080</v>
      </c>
      <c r="E426" s="95" t="s">
        <v>7081</v>
      </c>
      <c r="F426" s="96" t="s">
        <v>7102</v>
      </c>
      <c r="G426" s="97"/>
      <c r="H426" s="97">
        <v>2044.42</v>
      </c>
      <c r="I426" s="95" t="s">
        <v>6761</v>
      </c>
      <c r="J426" s="95" t="s">
        <v>7261</v>
      </c>
      <c r="K426" s="96" t="s">
        <v>7250</v>
      </c>
      <c r="L426" s="98"/>
    </row>
    <row r="427" spans="1:12" ht="11.25" x14ac:dyDescent="0.15">
      <c r="A427" s="95" t="s">
        <v>6807</v>
      </c>
      <c r="B427" s="95"/>
      <c r="C427" s="95" t="s">
        <v>7181</v>
      </c>
      <c r="D427" s="95" t="s">
        <v>7080</v>
      </c>
      <c r="E427" s="95" t="s">
        <v>7081</v>
      </c>
      <c r="F427" s="96" t="s">
        <v>7102</v>
      </c>
      <c r="G427" s="97">
        <v>150.38</v>
      </c>
      <c r="H427" s="97"/>
      <c r="I427" s="95" t="s">
        <v>6761</v>
      </c>
      <c r="J427" s="95" t="s">
        <v>7261</v>
      </c>
      <c r="K427" s="96" t="s">
        <v>7250</v>
      </c>
    </row>
    <row r="428" spans="1:12" ht="25.5" customHeight="1" x14ac:dyDescent="0.15">
      <c r="A428" s="95" t="s">
        <v>7219</v>
      </c>
      <c r="B428" s="95"/>
      <c r="C428" s="95" t="s">
        <v>7181</v>
      </c>
      <c r="D428" s="95" t="s">
        <v>7080</v>
      </c>
      <c r="E428" s="95" t="s">
        <v>7081</v>
      </c>
      <c r="F428" s="96" t="s">
        <v>7102</v>
      </c>
      <c r="G428" s="97">
        <v>75.19</v>
      </c>
      <c r="H428" s="97"/>
      <c r="I428" s="95" t="s">
        <v>6761</v>
      </c>
      <c r="J428" s="95" t="s">
        <v>7261</v>
      </c>
      <c r="K428" s="96" t="s">
        <v>7250</v>
      </c>
      <c r="L428" s="98"/>
    </row>
    <row r="429" spans="1:12" ht="25.5" customHeight="1" x14ac:dyDescent="0.15">
      <c r="A429" s="95" t="s">
        <v>7239</v>
      </c>
      <c r="B429" s="95"/>
      <c r="C429" s="95" t="s">
        <v>7181</v>
      </c>
      <c r="D429" s="95" t="s">
        <v>7080</v>
      </c>
      <c r="E429" s="95" t="s">
        <v>7081</v>
      </c>
      <c r="F429" s="96" t="s">
        <v>7102</v>
      </c>
      <c r="G429" s="97">
        <v>150.38</v>
      </c>
      <c r="H429" s="97"/>
      <c r="I429" s="95" t="s">
        <v>6761</v>
      </c>
      <c r="J429" s="95" t="s">
        <v>7261</v>
      </c>
      <c r="K429" s="96" t="s">
        <v>7250</v>
      </c>
      <c r="L429" s="98"/>
    </row>
    <row r="430" spans="1:12" ht="25.5" customHeight="1" x14ac:dyDescent="0.15">
      <c r="A430" s="95" t="s">
        <v>6549</v>
      </c>
      <c r="B430" s="95"/>
      <c r="C430" s="95" t="s">
        <v>7184</v>
      </c>
      <c r="D430" s="95" t="s">
        <v>7080</v>
      </c>
      <c r="E430" s="95" t="s">
        <v>7081</v>
      </c>
      <c r="F430" s="99">
        <v>43100</v>
      </c>
      <c r="G430" s="97"/>
      <c r="H430" s="97">
        <v>1377.32</v>
      </c>
      <c r="I430" s="95" t="s">
        <v>6762</v>
      </c>
      <c r="J430" s="95" t="s">
        <v>7261</v>
      </c>
      <c r="K430" s="96" t="s">
        <v>7250</v>
      </c>
      <c r="L430" s="98"/>
    </row>
    <row r="431" spans="1:12" ht="25.5" customHeight="1" x14ac:dyDescent="0.15">
      <c r="A431" s="95" t="s">
        <v>7056</v>
      </c>
      <c r="B431" s="95"/>
      <c r="C431" s="95" t="s">
        <v>7184</v>
      </c>
      <c r="D431" s="95" t="s">
        <v>7080</v>
      </c>
      <c r="E431" s="95" t="s">
        <v>7081</v>
      </c>
      <c r="F431" s="96" t="s">
        <v>7102</v>
      </c>
      <c r="G431" s="97">
        <v>1112.45</v>
      </c>
      <c r="H431" s="97"/>
      <c r="I431" s="95" t="s">
        <v>6762</v>
      </c>
      <c r="J431" s="95" t="s">
        <v>7261</v>
      </c>
      <c r="K431" s="96" t="s">
        <v>7250</v>
      </c>
      <c r="L431" s="98"/>
    </row>
    <row r="432" spans="1:12" ht="25.5" customHeight="1" x14ac:dyDescent="0.15">
      <c r="A432" s="95" t="s">
        <v>7140</v>
      </c>
      <c r="B432" s="95"/>
      <c r="C432" s="95" t="s">
        <v>7184</v>
      </c>
      <c r="D432" s="95" t="s">
        <v>7080</v>
      </c>
      <c r="E432" s="95" t="s">
        <v>7081</v>
      </c>
      <c r="F432" s="96" t="s">
        <v>7102</v>
      </c>
      <c r="G432" s="97">
        <v>264.87</v>
      </c>
      <c r="H432" s="97"/>
      <c r="I432" s="95" t="s">
        <v>6762</v>
      </c>
      <c r="J432" s="95" t="s">
        <v>7261</v>
      </c>
      <c r="K432" s="96" t="s">
        <v>7250</v>
      </c>
      <c r="L432" s="98"/>
    </row>
    <row r="433" spans="1:12" ht="25.5" customHeight="1" x14ac:dyDescent="0.15">
      <c r="A433" s="95" t="s">
        <v>7196</v>
      </c>
      <c r="B433" s="95"/>
      <c r="C433" s="95" t="s">
        <v>7135</v>
      </c>
      <c r="D433" s="95" t="s">
        <v>7080</v>
      </c>
      <c r="E433" s="95" t="s">
        <v>7081</v>
      </c>
      <c r="F433" s="96" t="s">
        <v>7197</v>
      </c>
      <c r="G433" s="97">
        <v>110504</v>
      </c>
      <c r="H433" s="97"/>
      <c r="I433" s="95" t="s">
        <v>7039</v>
      </c>
      <c r="J433" s="95" t="s">
        <v>7262</v>
      </c>
      <c r="K433" s="96" t="s">
        <v>7263</v>
      </c>
      <c r="L433" s="98"/>
    </row>
    <row r="434" spans="1:12" ht="25.5" customHeight="1" x14ac:dyDescent="0.15">
      <c r="A434" s="95" t="s">
        <v>6844</v>
      </c>
      <c r="B434" s="95"/>
      <c r="C434" s="95" t="s">
        <v>7135</v>
      </c>
      <c r="D434" s="95" t="s">
        <v>7080</v>
      </c>
      <c r="E434" s="95" t="s">
        <v>7081</v>
      </c>
      <c r="F434" s="99">
        <v>43524</v>
      </c>
      <c r="G434" s="97"/>
      <c r="H434" s="97">
        <v>110504</v>
      </c>
      <c r="I434" s="95" t="s">
        <v>7039</v>
      </c>
      <c r="J434" s="95" t="s">
        <v>7262</v>
      </c>
      <c r="K434" s="96" t="s">
        <v>7263</v>
      </c>
      <c r="L434" s="98"/>
    </row>
    <row r="435" spans="1:12" ht="25.5" customHeight="1" x14ac:dyDescent="0.15">
      <c r="A435" s="95" t="s">
        <v>7264</v>
      </c>
      <c r="B435" s="95"/>
      <c r="C435" s="95" t="s">
        <v>7265</v>
      </c>
      <c r="D435" s="95" t="s">
        <v>7080</v>
      </c>
      <c r="E435" s="95" t="s">
        <v>7081</v>
      </c>
      <c r="F435" s="96" t="s">
        <v>6830</v>
      </c>
      <c r="G435" s="97"/>
      <c r="H435" s="97"/>
      <c r="I435" s="95" t="s">
        <v>6696</v>
      </c>
      <c r="J435" s="95" t="s">
        <v>7266</v>
      </c>
      <c r="K435" s="96" t="s">
        <v>7267</v>
      </c>
      <c r="L435" s="98"/>
    </row>
    <row r="436" spans="1:12" ht="25.5" customHeight="1" x14ac:dyDescent="0.15">
      <c r="A436" s="95" t="s">
        <v>7144</v>
      </c>
      <c r="B436" s="95"/>
      <c r="C436" s="95" t="s">
        <v>7265</v>
      </c>
      <c r="D436" s="95" t="s">
        <v>7080</v>
      </c>
      <c r="E436" s="95" t="s">
        <v>7081</v>
      </c>
      <c r="F436" s="96" t="s">
        <v>6830</v>
      </c>
      <c r="G436" s="97"/>
      <c r="H436" s="97"/>
      <c r="I436" s="95" t="s">
        <v>6696</v>
      </c>
      <c r="J436" s="95" t="s">
        <v>7266</v>
      </c>
      <c r="K436" s="96" t="s">
        <v>7267</v>
      </c>
      <c r="L436" s="98"/>
    </row>
    <row r="437" spans="1:12" ht="25.5" customHeight="1" x14ac:dyDescent="0.15">
      <c r="A437" s="95" t="s">
        <v>7268</v>
      </c>
      <c r="B437" s="95"/>
      <c r="C437" s="95" t="s">
        <v>7265</v>
      </c>
      <c r="D437" s="95" t="s">
        <v>7080</v>
      </c>
      <c r="E437" s="95" t="s">
        <v>7081</v>
      </c>
      <c r="F437" s="96" t="s">
        <v>6830</v>
      </c>
      <c r="G437" s="97">
        <v>7074.04</v>
      </c>
      <c r="H437" s="97"/>
      <c r="I437" s="95" t="s">
        <v>6696</v>
      </c>
      <c r="J437" s="95" t="s">
        <v>7266</v>
      </c>
      <c r="K437" s="96" t="s">
        <v>7267</v>
      </c>
      <c r="L437" s="98"/>
    </row>
    <row r="438" spans="1:12" ht="25.5" customHeight="1" x14ac:dyDescent="0.15">
      <c r="A438" s="95" t="s">
        <v>7145</v>
      </c>
      <c r="B438" s="95"/>
      <c r="C438" s="95" t="s">
        <v>7265</v>
      </c>
      <c r="D438" s="95" t="s">
        <v>7080</v>
      </c>
      <c r="E438" s="95" t="s">
        <v>7081</v>
      </c>
      <c r="F438" s="96" t="s">
        <v>6830</v>
      </c>
      <c r="G438" s="97"/>
      <c r="H438" s="97"/>
      <c r="I438" s="95" t="s">
        <v>6696</v>
      </c>
      <c r="J438" s="95" t="s">
        <v>7266</v>
      </c>
      <c r="K438" s="96" t="s">
        <v>7267</v>
      </c>
      <c r="L438" s="98"/>
    </row>
    <row r="439" spans="1:12" ht="25.5" customHeight="1" x14ac:dyDescent="0.15">
      <c r="A439" s="95" t="s">
        <v>6806</v>
      </c>
      <c r="B439" s="95"/>
      <c r="C439" s="95" t="s">
        <v>7265</v>
      </c>
      <c r="D439" s="95" t="s">
        <v>7080</v>
      </c>
      <c r="E439" s="95" t="s">
        <v>7081</v>
      </c>
      <c r="F439" s="96" t="s">
        <v>6830</v>
      </c>
      <c r="G439" s="97"/>
      <c r="H439" s="97"/>
      <c r="I439" s="95" t="s">
        <v>6696</v>
      </c>
      <c r="J439" s="95" t="s">
        <v>7266</v>
      </c>
      <c r="K439" s="96" t="s">
        <v>7267</v>
      </c>
      <c r="L439" s="98"/>
    </row>
    <row r="440" spans="1:12" ht="25.5" customHeight="1" x14ac:dyDescent="0.15">
      <c r="A440" s="95" t="s">
        <v>6805</v>
      </c>
      <c r="B440" s="95"/>
      <c r="C440" s="95" t="s">
        <v>7265</v>
      </c>
      <c r="D440" s="95" t="s">
        <v>7080</v>
      </c>
      <c r="E440" s="95" t="s">
        <v>7081</v>
      </c>
      <c r="F440" s="96" t="s">
        <v>6830</v>
      </c>
      <c r="G440" s="97"/>
      <c r="H440" s="97"/>
      <c r="I440" s="95" t="s">
        <v>6696</v>
      </c>
      <c r="J440" s="95" t="s">
        <v>7266</v>
      </c>
      <c r="K440" s="96" t="s">
        <v>7267</v>
      </c>
      <c r="L440" s="98"/>
    </row>
    <row r="441" spans="1:12" ht="25.5" customHeight="1" x14ac:dyDescent="0.15">
      <c r="A441" s="95" t="s">
        <v>7146</v>
      </c>
      <c r="B441" s="95"/>
      <c r="C441" s="95" t="s">
        <v>7265</v>
      </c>
      <c r="D441" s="95" t="s">
        <v>7080</v>
      </c>
      <c r="E441" s="95" t="s">
        <v>7081</v>
      </c>
      <c r="F441" s="96" t="s">
        <v>6830</v>
      </c>
      <c r="G441" s="97"/>
      <c r="H441" s="97"/>
      <c r="I441" s="95" t="s">
        <v>6696</v>
      </c>
      <c r="J441" s="95" t="s">
        <v>7266</v>
      </c>
      <c r="K441" s="96" t="s">
        <v>7267</v>
      </c>
      <c r="L441" s="98"/>
    </row>
    <row r="442" spans="1:12" ht="25.5" customHeight="1" x14ac:dyDescent="0.15">
      <c r="A442" s="95" t="s">
        <v>7151</v>
      </c>
      <c r="B442" s="95"/>
      <c r="C442" s="95" t="s">
        <v>7265</v>
      </c>
      <c r="D442" s="95" t="s">
        <v>7080</v>
      </c>
      <c r="E442" s="95" t="s">
        <v>7081</v>
      </c>
      <c r="F442" s="96" t="s">
        <v>6830</v>
      </c>
      <c r="G442" s="97"/>
      <c r="H442" s="97"/>
      <c r="I442" s="95" t="s">
        <v>6696</v>
      </c>
      <c r="J442" s="95" t="s">
        <v>7266</v>
      </c>
      <c r="K442" s="96" t="s">
        <v>7267</v>
      </c>
      <c r="L442" s="98"/>
    </row>
    <row r="443" spans="1:12" ht="25.5" customHeight="1" x14ac:dyDescent="0.15">
      <c r="A443" s="95" t="s">
        <v>6556</v>
      </c>
      <c r="B443" s="95"/>
      <c r="C443" s="95" t="s">
        <v>7265</v>
      </c>
      <c r="D443" s="95" t="s">
        <v>7080</v>
      </c>
      <c r="E443" s="95" t="s">
        <v>7081</v>
      </c>
      <c r="F443" s="99">
        <v>43008</v>
      </c>
      <c r="G443" s="97">
        <v>274.72000000000003</v>
      </c>
      <c r="H443" s="97"/>
      <c r="I443" s="95" t="s">
        <v>6696</v>
      </c>
      <c r="J443" s="95" t="s">
        <v>7266</v>
      </c>
      <c r="K443" s="96" t="s">
        <v>7267</v>
      </c>
      <c r="L443" s="98"/>
    </row>
    <row r="444" spans="1:12" ht="25.5" customHeight="1" x14ac:dyDescent="0.15">
      <c r="A444" s="95" t="s">
        <v>6549</v>
      </c>
      <c r="B444" s="95"/>
      <c r="C444" s="95" t="s">
        <v>7265</v>
      </c>
      <c r="D444" s="95" t="s">
        <v>7080</v>
      </c>
      <c r="E444" s="95" t="s">
        <v>7081</v>
      </c>
      <c r="F444" s="99">
        <v>43008</v>
      </c>
      <c r="G444" s="97">
        <v>1476.62</v>
      </c>
      <c r="H444" s="97"/>
      <c r="I444" s="95" t="s">
        <v>6696</v>
      </c>
      <c r="J444" s="95" t="s">
        <v>7266</v>
      </c>
      <c r="K444" s="96" t="s">
        <v>7267</v>
      </c>
      <c r="L444" s="98"/>
    </row>
    <row r="445" spans="1:12" ht="25.5" customHeight="1" x14ac:dyDescent="0.15">
      <c r="A445" s="95" t="s">
        <v>6803</v>
      </c>
      <c r="B445" s="95"/>
      <c r="C445" s="95" t="s">
        <v>7265</v>
      </c>
      <c r="D445" s="95" t="s">
        <v>7080</v>
      </c>
      <c r="E445" s="95" t="s">
        <v>7081</v>
      </c>
      <c r="F445" s="96" t="s">
        <v>6830</v>
      </c>
      <c r="G445" s="97"/>
      <c r="H445" s="97">
        <v>8825.3799999999992</v>
      </c>
      <c r="I445" s="95" t="s">
        <v>6696</v>
      </c>
      <c r="J445" s="95" t="s">
        <v>7266</v>
      </c>
      <c r="K445" s="96" t="s">
        <v>7267</v>
      </c>
      <c r="L445" s="98"/>
    </row>
    <row r="446" spans="1:12" ht="11.25" x14ac:dyDescent="0.15">
      <c r="A446" s="95" t="s">
        <v>7140</v>
      </c>
      <c r="B446" s="95"/>
      <c r="C446" s="95" t="s">
        <v>7269</v>
      </c>
      <c r="D446" s="95" t="s">
        <v>7080</v>
      </c>
      <c r="E446" s="95" t="s">
        <v>7081</v>
      </c>
      <c r="F446" s="96" t="s">
        <v>6830</v>
      </c>
      <c r="G446" s="97"/>
      <c r="H446" s="97">
        <v>5913.99</v>
      </c>
      <c r="I446" s="95" t="s">
        <v>6703</v>
      </c>
      <c r="J446" s="95" t="s">
        <v>7266</v>
      </c>
      <c r="K446" s="96" t="s">
        <v>7267</v>
      </c>
    </row>
    <row r="447" spans="1:12" ht="25.5" customHeight="1" x14ac:dyDescent="0.15">
      <c r="A447" s="95" t="s">
        <v>7270</v>
      </c>
      <c r="B447" s="95"/>
      <c r="C447" s="95" t="s">
        <v>7269</v>
      </c>
      <c r="D447" s="95" t="s">
        <v>7080</v>
      </c>
      <c r="E447" s="95" t="s">
        <v>7081</v>
      </c>
      <c r="F447" s="96" t="s">
        <v>6830</v>
      </c>
      <c r="G447" s="97"/>
      <c r="H447" s="97"/>
      <c r="I447" s="95" t="s">
        <v>6703</v>
      </c>
      <c r="J447" s="95" t="s">
        <v>7266</v>
      </c>
      <c r="K447" s="96" t="s">
        <v>7267</v>
      </c>
      <c r="L447" s="98"/>
    </row>
    <row r="448" spans="1:12" ht="25.5" customHeight="1" x14ac:dyDescent="0.15">
      <c r="A448" s="95" t="s">
        <v>7264</v>
      </c>
      <c r="B448" s="95"/>
      <c r="C448" s="95" t="s">
        <v>7269</v>
      </c>
      <c r="D448" s="95" t="s">
        <v>7080</v>
      </c>
      <c r="E448" s="95" t="s">
        <v>7081</v>
      </c>
      <c r="F448" s="96" t="s">
        <v>6830</v>
      </c>
      <c r="G448" s="97"/>
      <c r="H448" s="97"/>
      <c r="I448" s="95" t="s">
        <v>6703</v>
      </c>
      <c r="J448" s="95" t="s">
        <v>7266</v>
      </c>
      <c r="K448" s="96" t="s">
        <v>7267</v>
      </c>
      <c r="L448" s="98"/>
    </row>
    <row r="449" spans="1:12" ht="25.5" customHeight="1" x14ac:dyDescent="0.15">
      <c r="A449" s="95" t="s">
        <v>7268</v>
      </c>
      <c r="B449" s="95"/>
      <c r="C449" s="95" t="s">
        <v>7269</v>
      </c>
      <c r="D449" s="95" t="s">
        <v>7080</v>
      </c>
      <c r="E449" s="95" t="s">
        <v>7081</v>
      </c>
      <c r="F449" s="96" t="s">
        <v>6830</v>
      </c>
      <c r="G449" s="97">
        <v>3459.63</v>
      </c>
      <c r="H449" s="97"/>
      <c r="I449" s="95" t="s">
        <v>6703</v>
      </c>
      <c r="J449" s="95" t="s">
        <v>7266</v>
      </c>
      <c r="K449" s="96" t="s">
        <v>7267</v>
      </c>
      <c r="L449" s="98"/>
    </row>
    <row r="450" spans="1:12" ht="25.5" customHeight="1" x14ac:dyDescent="0.15">
      <c r="A450" s="95" t="s">
        <v>7145</v>
      </c>
      <c r="B450" s="95"/>
      <c r="C450" s="95" t="s">
        <v>7269</v>
      </c>
      <c r="D450" s="95" t="s">
        <v>7080</v>
      </c>
      <c r="E450" s="95" t="s">
        <v>7081</v>
      </c>
      <c r="F450" s="96" t="s">
        <v>6830</v>
      </c>
      <c r="G450" s="97"/>
      <c r="H450" s="97"/>
      <c r="I450" s="95" t="s">
        <v>6703</v>
      </c>
      <c r="J450" s="95" t="s">
        <v>7266</v>
      </c>
      <c r="K450" s="96" t="s">
        <v>7267</v>
      </c>
      <c r="L450" s="98"/>
    </row>
    <row r="451" spans="1:12" ht="25.5" customHeight="1" x14ac:dyDescent="0.15">
      <c r="A451" s="95" t="s">
        <v>7146</v>
      </c>
      <c r="B451" s="95"/>
      <c r="C451" s="95" t="s">
        <v>7269</v>
      </c>
      <c r="D451" s="95" t="s">
        <v>7080</v>
      </c>
      <c r="E451" s="95" t="s">
        <v>7081</v>
      </c>
      <c r="F451" s="96" t="s">
        <v>6830</v>
      </c>
      <c r="G451" s="97"/>
      <c r="H451" s="97"/>
      <c r="I451" s="95" t="s">
        <v>6703</v>
      </c>
      <c r="J451" s="95" t="s">
        <v>7266</v>
      </c>
      <c r="K451" s="96" t="s">
        <v>7267</v>
      </c>
      <c r="L451" s="98"/>
    </row>
    <row r="452" spans="1:12" ht="25.5" customHeight="1" x14ac:dyDescent="0.15">
      <c r="A452" s="95" t="s">
        <v>7151</v>
      </c>
      <c r="B452" s="95"/>
      <c r="C452" s="95" t="s">
        <v>7269</v>
      </c>
      <c r="D452" s="95" t="s">
        <v>7080</v>
      </c>
      <c r="E452" s="95" t="s">
        <v>7081</v>
      </c>
      <c r="F452" s="96" t="s">
        <v>6830</v>
      </c>
      <c r="G452" s="97"/>
      <c r="H452" s="97"/>
      <c r="I452" s="95" t="s">
        <v>6703</v>
      </c>
      <c r="J452" s="95" t="s">
        <v>7266</v>
      </c>
      <c r="K452" s="96" t="s">
        <v>7267</v>
      </c>
      <c r="L452" s="98"/>
    </row>
    <row r="453" spans="1:12" ht="25.5" customHeight="1" x14ac:dyDescent="0.15">
      <c r="A453" s="95" t="s">
        <v>6556</v>
      </c>
      <c r="B453" s="95"/>
      <c r="C453" s="95" t="s">
        <v>7269</v>
      </c>
      <c r="D453" s="95" t="s">
        <v>7080</v>
      </c>
      <c r="E453" s="95" t="s">
        <v>7081</v>
      </c>
      <c r="F453" s="99">
        <v>43008</v>
      </c>
      <c r="G453" s="97">
        <v>639.70000000000005</v>
      </c>
      <c r="H453" s="97"/>
      <c r="I453" s="95" t="s">
        <v>6703</v>
      </c>
      <c r="J453" s="95" t="s">
        <v>7266</v>
      </c>
      <c r="K453" s="96" t="s">
        <v>7267</v>
      </c>
      <c r="L453" s="98"/>
    </row>
    <row r="454" spans="1:12" ht="25.5" customHeight="1" x14ac:dyDescent="0.15">
      <c r="A454" s="95" t="s">
        <v>6549</v>
      </c>
      <c r="B454" s="95"/>
      <c r="C454" s="95" t="s">
        <v>7269</v>
      </c>
      <c r="D454" s="95" t="s">
        <v>7080</v>
      </c>
      <c r="E454" s="95" t="s">
        <v>7081</v>
      </c>
      <c r="F454" s="99">
        <v>43008</v>
      </c>
      <c r="G454" s="97">
        <v>1814.67</v>
      </c>
      <c r="H454" s="97"/>
      <c r="I454" s="95" t="s">
        <v>6703</v>
      </c>
      <c r="J454" s="95" t="s">
        <v>7266</v>
      </c>
      <c r="K454" s="96" t="s">
        <v>7267</v>
      </c>
      <c r="L454" s="98"/>
    </row>
    <row r="455" spans="1:12" ht="25.5" customHeight="1" x14ac:dyDescent="0.15">
      <c r="A455" s="95" t="s">
        <v>6555</v>
      </c>
      <c r="B455" s="95"/>
      <c r="C455" s="95" t="s">
        <v>7271</v>
      </c>
      <c r="D455" s="95" t="s">
        <v>7080</v>
      </c>
      <c r="E455" s="95" t="s">
        <v>7081</v>
      </c>
      <c r="F455" s="99">
        <v>43039</v>
      </c>
      <c r="G455" s="97">
        <v>41086.519999999997</v>
      </c>
      <c r="H455" s="97"/>
      <c r="I455" s="95" t="s">
        <v>6709</v>
      </c>
      <c r="J455" s="95" t="s">
        <v>7272</v>
      </c>
      <c r="K455" s="96" t="s">
        <v>7273</v>
      </c>
      <c r="L455" s="98"/>
    </row>
    <row r="456" spans="1:12" ht="25.5" customHeight="1" x14ac:dyDescent="0.15">
      <c r="A456" s="95" t="s">
        <v>6552</v>
      </c>
      <c r="B456" s="95"/>
      <c r="C456" s="95" t="s">
        <v>7271</v>
      </c>
      <c r="D456" s="95" t="s">
        <v>7080</v>
      </c>
      <c r="E456" s="95" t="s">
        <v>7081</v>
      </c>
      <c r="F456" s="99">
        <v>43039</v>
      </c>
      <c r="G456" s="97">
        <v>50311.72</v>
      </c>
      <c r="H456" s="97"/>
      <c r="I456" s="95" t="s">
        <v>6709</v>
      </c>
      <c r="J456" s="95" t="s">
        <v>7272</v>
      </c>
      <c r="K456" s="96" t="s">
        <v>7273</v>
      </c>
      <c r="L456" s="98"/>
    </row>
    <row r="457" spans="1:12" ht="25.5" customHeight="1" x14ac:dyDescent="0.15">
      <c r="A457" s="95" t="s">
        <v>6550</v>
      </c>
      <c r="B457" s="95"/>
      <c r="C457" s="95" t="s">
        <v>7271</v>
      </c>
      <c r="D457" s="95" t="s">
        <v>7080</v>
      </c>
      <c r="E457" s="95" t="s">
        <v>7081</v>
      </c>
      <c r="F457" s="99">
        <v>43039</v>
      </c>
      <c r="G457" s="97">
        <v>4810.8</v>
      </c>
      <c r="H457" s="97"/>
      <c r="I457" s="95" t="s">
        <v>6709</v>
      </c>
      <c r="J457" s="95" t="s">
        <v>7272</v>
      </c>
      <c r="K457" s="96" t="s">
        <v>7273</v>
      </c>
      <c r="L457" s="98"/>
    </row>
    <row r="458" spans="1:12" ht="25.5" customHeight="1" x14ac:dyDescent="0.15">
      <c r="A458" s="95" t="s">
        <v>7242</v>
      </c>
      <c r="B458" s="95"/>
      <c r="C458" s="95" t="s">
        <v>7271</v>
      </c>
      <c r="D458" s="95" t="s">
        <v>7080</v>
      </c>
      <c r="E458" s="95" t="s">
        <v>7081</v>
      </c>
      <c r="F458" s="96" t="s">
        <v>6816</v>
      </c>
      <c r="G458" s="97">
        <v>1652.83</v>
      </c>
      <c r="H458" s="97"/>
      <c r="I458" s="95" t="s">
        <v>6709</v>
      </c>
      <c r="J458" s="95" t="s">
        <v>7272</v>
      </c>
      <c r="K458" s="96" t="s">
        <v>7273</v>
      </c>
      <c r="L458" s="98"/>
    </row>
    <row r="459" spans="1:12" ht="25.5" customHeight="1" x14ac:dyDescent="0.15">
      <c r="A459" s="95" t="s">
        <v>6549</v>
      </c>
      <c r="B459" s="95"/>
      <c r="C459" s="95" t="s">
        <v>7271</v>
      </c>
      <c r="D459" s="95" t="s">
        <v>7080</v>
      </c>
      <c r="E459" s="95" t="s">
        <v>7081</v>
      </c>
      <c r="F459" s="99">
        <v>43039</v>
      </c>
      <c r="G459" s="97">
        <v>26021.94</v>
      </c>
      <c r="H459" s="97"/>
      <c r="I459" s="95" t="s">
        <v>6709</v>
      </c>
      <c r="J459" s="95" t="s">
        <v>7272</v>
      </c>
      <c r="K459" s="96" t="s">
        <v>7273</v>
      </c>
      <c r="L459" s="98"/>
    </row>
    <row r="460" spans="1:12" ht="25.5" customHeight="1" x14ac:dyDescent="0.15">
      <c r="A460" s="95" t="s">
        <v>6803</v>
      </c>
      <c r="B460" s="95"/>
      <c r="C460" s="95" t="s">
        <v>7271</v>
      </c>
      <c r="D460" s="95" t="s">
        <v>7080</v>
      </c>
      <c r="E460" s="95" t="s">
        <v>7081</v>
      </c>
      <c r="F460" s="96" t="s">
        <v>6816</v>
      </c>
      <c r="G460" s="97">
        <v>14273.64</v>
      </c>
      <c r="H460" s="97"/>
      <c r="I460" s="95" t="s">
        <v>6709</v>
      </c>
      <c r="J460" s="95" t="s">
        <v>7272</v>
      </c>
      <c r="K460" s="96" t="s">
        <v>7273</v>
      </c>
      <c r="L460" s="98"/>
    </row>
    <row r="461" spans="1:12" ht="25.5" customHeight="1" x14ac:dyDescent="0.15">
      <c r="A461" s="95" t="s">
        <v>7241</v>
      </c>
      <c r="B461" s="95"/>
      <c r="C461" s="95" t="s">
        <v>7271</v>
      </c>
      <c r="D461" s="95" t="s">
        <v>7080</v>
      </c>
      <c r="E461" s="95" t="s">
        <v>7081</v>
      </c>
      <c r="F461" s="96" t="s">
        <v>6816</v>
      </c>
      <c r="G461" s="97"/>
      <c r="H461" s="97"/>
      <c r="I461" s="95" t="s">
        <v>6709</v>
      </c>
      <c r="J461" s="95" t="s">
        <v>7272</v>
      </c>
      <c r="K461" s="96" t="s">
        <v>7273</v>
      </c>
      <c r="L461" s="98"/>
    </row>
    <row r="462" spans="1:12" ht="25.5" customHeight="1" x14ac:dyDescent="0.15">
      <c r="A462" s="95" t="s">
        <v>6556</v>
      </c>
      <c r="B462" s="95"/>
      <c r="C462" s="95" t="s">
        <v>7271</v>
      </c>
      <c r="D462" s="95" t="s">
        <v>7080</v>
      </c>
      <c r="E462" s="95" t="s">
        <v>7081</v>
      </c>
      <c r="F462" s="99">
        <v>43039</v>
      </c>
      <c r="G462" s="97">
        <v>19507.330000000002</v>
      </c>
      <c r="H462" s="97"/>
      <c r="I462" s="95" t="s">
        <v>6709</v>
      </c>
      <c r="J462" s="95" t="s">
        <v>7272</v>
      </c>
      <c r="K462" s="96" t="s">
        <v>7273</v>
      </c>
      <c r="L462" s="98"/>
    </row>
    <row r="463" spans="1:12" ht="25.5" customHeight="1" x14ac:dyDescent="0.15">
      <c r="A463" s="95" t="s">
        <v>7240</v>
      </c>
      <c r="B463" s="95"/>
      <c r="C463" s="95" t="s">
        <v>7271</v>
      </c>
      <c r="D463" s="95" t="s">
        <v>7080</v>
      </c>
      <c r="E463" s="95" t="s">
        <v>7081</v>
      </c>
      <c r="F463" s="96" t="s">
        <v>6816</v>
      </c>
      <c r="G463" s="97"/>
      <c r="H463" s="97"/>
      <c r="I463" s="95" t="s">
        <v>6709</v>
      </c>
      <c r="J463" s="95" t="s">
        <v>7272</v>
      </c>
      <c r="K463" s="96" t="s">
        <v>7273</v>
      </c>
      <c r="L463" s="98"/>
    </row>
    <row r="464" spans="1:12" ht="25.5" customHeight="1" x14ac:dyDescent="0.15">
      <c r="A464" s="95" t="s">
        <v>7157</v>
      </c>
      <c r="B464" s="95"/>
      <c r="C464" s="95" t="s">
        <v>7271</v>
      </c>
      <c r="D464" s="95" t="s">
        <v>7080</v>
      </c>
      <c r="E464" s="95" t="s">
        <v>7081</v>
      </c>
      <c r="F464" s="96" t="s">
        <v>6816</v>
      </c>
      <c r="G464" s="97">
        <v>3780.12</v>
      </c>
      <c r="H464" s="97"/>
      <c r="I464" s="95" t="s">
        <v>6709</v>
      </c>
      <c r="J464" s="95" t="s">
        <v>7272</v>
      </c>
      <c r="K464" s="96" t="s">
        <v>7273</v>
      </c>
      <c r="L464" s="98"/>
    </row>
    <row r="465" spans="1:12" ht="11.25" x14ac:dyDescent="0.15">
      <c r="A465" s="95" t="s">
        <v>7145</v>
      </c>
      <c r="B465" s="95"/>
      <c r="C465" s="95" t="s">
        <v>7271</v>
      </c>
      <c r="D465" s="95" t="s">
        <v>7080</v>
      </c>
      <c r="E465" s="95" t="s">
        <v>7081</v>
      </c>
      <c r="F465" s="96" t="s">
        <v>6816</v>
      </c>
      <c r="G465" s="97">
        <v>10790.21</v>
      </c>
      <c r="H465" s="97"/>
      <c r="I465" s="95" t="s">
        <v>6709</v>
      </c>
      <c r="J465" s="95" t="s">
        <v>7272</v>
      </c>
      <c r="K465" s="96" t="s">
        <v>7273</v>
      </c>
    </row>
    <row r="466" spans="1:12" ht="25.5" customHeight="1" x14ac:dyDescent="0.15">
      <c r="A466" s="95" t="s">
        <v>6810</v>
      </c>
      <c r="B466" s="95"/>
      <c r="C466" s="95" t="s">
        <v>7271</v>
      </c>
      <c r="D466" s="95" t="s">
        <v>7080</v>
      </c>
      <c r="E466" s="95" t="s">
        <v>7081</v>
      </c>
      <c r="F466" s="96" t="s">
        <v>6816</v>
      </c>
      <c r="G466" s="97">
        <v>38963.65</v>
      </c>
      <c r="H466" s="97"/>
      <c r="I466" s="95" t="s">
        <v>6709</v>
      </c>
      <c r="J466" s="95" t="s">
        <v>7272</v>
      </c>
      <c r="K466" s="96" t="s">
        <v>7273</v>
      </c>
      <c r="L466" s="98"/>
    </row>
    <row r="467" spans="1:12" ht="25.5" customHeight="1" x14ac:dyDescent="0.15">
      <c r="A467" s="95" t="s">
        <v>6807</v>
      </c>
      <c r="B467" s="95"/>
      <c r="C467" s="95" t="s">
        <v>7271</v>
      </c>
      <c r="D467" s="95" t="s">
        <v>7080</v>
      </c>
      <c r="E467" s="95" t="s">
        <v>7081</v>
      </c>
      <c r="F467" s="96" t="s">
        <v>6816</v>
      </c>
      <c r="G467" s="97">
        <v>12639.29</v>
      </c>
      <c r="H467" s="97"/>
      <c r="I467" s="95" t="s">
        <v>6709</v>
      </c>
      <c r="J467" s="95" t="s">
        <v>7272</v>
      </c>
      <c r="K467" s="96" t="s">
        <v>7273</v>
      </c>
      <c r="L467" s="98"/>
    </row>
    <row r="468" spans="1:12" ht="25.5" customHeight="1" x14ac:dyDescent="0.15">
      <c r="A468" s="95" t="s">
        <v>7087</v>
      </c>
      <c r="B468" s="95"/>
      <c r="C468" s="95" t="s">
        <v>7271</v>
      </c>
      <c r="D468" s="95" t="s">
        <v>7080</v>
      </c>
      <c r="E468" s="95" t="s">
        <v>7081</v>
      </c>
      <c r="F468" s="96" t="s">
        <v>6816</v>
      </c>
      <c r="G468" s="97">
        <v>3556.8</v>
      </c>
      <c r="H468" s="97"/>
      <c r="I468" s="95" t="s">
        <v>6709</v>
      </c>
      <c r="J468" s="95" t="s">
        <v>7272</v>
      </c>
      <c r="K468" s="96" t="s">
        <v>7273</v>
      </c>
      <c r="L468" s="98"/>
    </row>
    <row r="469" spans="1:12" ht="25.5" customHeight="1" x14ac:dyDescent="0.15">
      <c r="A469" s="95" t="s">
        <v>7219</v>
      </c>
      <c r="B469" s="95"/>
      <c r="C469" s="95" t="s">
        <v>7271</v>
      </c>
      <c r="D469" s="95" t="s">
        <v>7080</v>
      </c>
      <c r="E469" s="95" t="s">
        <v>7081</v>
      </c>
      <c r="F469" s="96" t="s">
        <v>6816</v>
      </c>
      <c r="G469" s="97">
        <v>4852.82</v>
      </c>
      <c r="H469" s="97"/>
      <c r="I469" s="95" t="s">
        <v>6709</v>
      </c>
      <c r="J469" s="95" t="s">
        <v>7272</v>
      </c>
      <c r="K469" s="96" t="s">
        <v>7273</v>
      </c>
      <c r="L469" s="98"/>
    </row>
    <row r="470" spans="1:12" ht="25.5" customHeight="1" x14ac:dyDescent="0.15">
      <c r="A470" s="95" t="s">
        <v>7239</v>
      </c>
      <c r="B470" s="95"/>
      <c r="C470" s="95" t="s">
        <v>7271</v>
      </c>
      <c r="D470" s="95" t="s">
        <v>7080</v>
      </c>
      <c r="E470" s="95" t="s">
        <v>7081</v>
      </c>
      <c r="F470" s="96" t="s">
        <v>6816</v>
      </c>
      <c r="G470" s="97">
        <v>1939.61</v>
      </c>
      <c r="H470" s="97"/>
      <c r="I470" s="95" t="s">
        <v>6709</v>
      </c>
      <c r="J470" s="95" t="s">
        <v>7272</v>
      </c>
      <c r="K470" s="96" t="s">
        <v>7273</v>
      </c>
      <c r="L470" s="98"/>
    </row>
    <row r="471" spans="1:12" ht="25.5" customHeight="1" x14ac:dyDescent="0.15">
      <c r="A471" s="95" t="s">
        <v>7220</v>
      </c>
      <c r="B471" s="95"/>
      <c r="C471" s="95" t="s">
        <v>7271</v>
      </c>
      <c r="D471" s="95" t="s">
        <v>7080</v>
      </c>
      <c r="E471" s="95" t="s">
        <v>7081</v>
      </c>
      <c r="F471" s="96" t="s">
        <v>6816</v>
      </c>
      <c r="G471" s="97">
        <v>1450.52</v>
      </c>
      <c r="H471" s="97"/>
      <c r="I471" s="95" t="s">
        <v>6709</v>
      </c>
      <c r="J471" s="95" t="s">
        <v>7272</v>
      </c>
      <c r="K471" s="96" t="s">
        <v>7273</v>
      </c>
      <c r="L471" s="98"/>
    </row>
    <row r="472" spans="1:12" ht="25.5" customHeight="1" x14ac:dyDescent="0.15">
      <c r="A472" s="95" t="s">
        <v>7140</v>
      </c>
      <c r="B472" s="95"/>
      <c r="C472" s="95" t="s">
        <v>7271</v>
      </c>
      <c r="D472" s="95" t="s">
        <v>7080</v>
      </c>
      <c r="E472" s="95" t="s">
        <v>7081</v>
      </c>
      <c r="F472" s="96" t="s">
        <v>6816</v>
      </c>
      <c r="G472" s="97">
        <v>4386.53</v>
      </c>
      <c r="H472" s="97"/>
      <c r="I472" s="95" t="s">
        <v>6709</v>
      </c>
      <c r="J472" s="95" t="s">
        <v>7272</v>
      </c>
      <c r="K472" s="96" t="s">
        <v>7273</v>
      </c>
      <c r="L472" s="98"/>
    </row>
    <row r="473" spans="1:12" ht="25.5" customHeight="1" x14ac:dyDescent="0.15">
      <c r="A473" s="95" t="s">
        <v>7242</v>
      </c>
      <c r="B473" s="95"/>
      <c r="C473" s="95" t="s">
        <v>7274</v>
      </c>
      <c r="D473" s="95" t="s">
        <v>7080</v>
      </c>
      <c r="E473" s="95" t="s">
        <v>7081</v>
      </c>
      <c r="F473" s="96" t="s">
        <v>7275</v>
      </c>
      <c r="G473" s="97"/>
      <c r="H473" s="97">
        <v>1652.83</v>
      </c>
      <c r="I473" s="95" t="s">
        <v>6726</v>
      </c>
      <c r="J473" s="95" t="s">
        <v>7272</v>
      </c>
      <c r="K473" s="96" t="s">
        <v>7273</v>
      </c>
      <c r="L473" s="98"/>
    </row>
    <row r="474" spans="1:12" ht="25.5" customHeight="1" x14ac:dyDescent="0.15">
      <c r="A474" s="95" t="s">
        <v>6803</v>
      </c>
      <c r="B474" s="95"/>
      <c r="C474" s="95" t="s">
        <v>7274</v>
      </c>
      <c r="D474" s="95" t="s">
        <v>7080</v>
      </c>
      <c r="E474" s="95" t="s">
        <v>7081</v>
      </c>
      <c r="F474" s="96" t="s">
        <v>7275</v>
      </c>
      <c r="G474" s="97"/>
      <c r="H474" s="97">
        <v>14273.64</v>
      </c>
      <c r="I474" s="95" t="s">
        <v>6726</v>
      </c>
      <c r="J474" s="95" t="s">
        <v>7272</v>
      </c>
      <c r="K474" s="96" t="s">
        <v>7273</v>
      </c>
      <c r="L474" s="98"/>
    </row>
    <row r="475" spans="1:12" ht="25.5" customHeight="1" x14ac:dyDescent="0.15">
      <c r="A475" s="95" t="s">
        <v>6555</v>
      </c>
      <c r="B475" s="95"/>
      <c r="C475" s="95" t="s">
        <v>7274</v>
      </c>
      <c r="D475" s="95" t="s">
        <v>7080</v>
      </c>
      <c r="E475" s="95" t="s">
        <v>7081</v>
      </c>
      <c r="F475" s="99">
        <v>43040</v>
      </c>
      <c r="G475" s="97"/>
      <c r="H475" s="97">
        <v>41086.519999999997</v>
      </c>
      <c r="I475" s="95" t="s">
        <v>6726</v>
      </c>
      <c r="J475" s="95" t="s">
        <v>7272</v>
      </c>
      <c r="K475" s="96" t="s">
        <v>7273</v>
      </c>
      <c r="L475" s="98"/>
    </row>
    <row r="476" spans="1:12" ht="25.5" customHeight="1" x14ac:dyDescent="0.15">
      <c r="A476" s="95" t="s">
        <v>6550</v>
      </c>
      <c r="B476" s="95"/>
      <c r="C476" s="95" t="s">
        <v>7274</v>
      </c>
      <c r="D476" s="95" t="s">
        <v>7080</v>
      </c>
      <c r="E476" s="95" t="s">
        <v>7081</v>
      </c>
      <c r="F476" s="99">
        <v>43040</v>
      </c>
      <c r="G476" s="97"/>
      <c r="H476" s="97">
        <v>4810.8</v>
      </c>
      <c r="I476" s="95" t="s">
        <v>6726</v>
      </c>
      <c r="J476" s="95" t="s">
        <v>7272</v>
      </c>
      <c r="K476" s="96" t="s">
        <v>7273</v>
      </c>
      <c r="L476" s="98"/>
    </row>
    <row r="477" spans="1:12" ht="25.5" customHeight="1" x14ac:dyDescent="0.15">
      <c r="A477" s="95" t="s">
        <v>6552</v>
      </c>
      <c r="B477" s="95"/>
      <c r="C477" s="95" t="s">
        <v>7274</v>
      </c>
      <c r="D477" s="95" t="s">
        <v>7080</v>
      </c>
      <c r="E477" s="95" t="s">
        <v>7081</v>
      </c>
      <c r="F477" s="99">
        <v>43040</v>
      </c>
      <c r="G477" s="97"/>
      <c r="H477" s="97">
        <v>50311.72</v>
      </c>
      <c r="I477" s="95" t="s">
        <v>6726</v>
      </c>
      <c r="J477" s="95" t="s">
        <v>7272</v>
      </c>
      <c r="K477" s="96" t="s">
        <v>7273</v>
      </c>
      <c r="L477" s="98"/>
    </row>
    <row r="478" spans="1:12" ht="25.5" customHeight="1" x14ac:dyDescent="0.15">
      <c r="A478" s="95" t="s">
        <v>6549</v>
      </c>
      <c r="B478" s="95"/>
      <c r="C478" s="95" t="s">
        <v>7274</v>
      </c>
      <c r="D478" s="95" t="s">
        <v>7080</v>
      </c>
      <c r="E478" s="95" t="s">
        <v>7081</v>
      </c>
      <c r="F478" s="99">
        <v>43040</v>
      </c>
      <c r="G478" s="97"/>
      <c r="H478" s="97">
        <v>26021.94</v>
      </c>
      <c r="I478" s="95" t="s">
        <v>6726</v>
      </c>
      <c r="J478" s="95" t="s">
        <v>7272</v>
      </c>
      <c r="K478" s="96" t="s">
        <v>7273</v>
      </c>
      <c r="L478" s="98"/>
    </row>
    <row r="479" spans="1:12" ht="12.75" customHeight="1" x14ac:dyDescent="0.15">
      <c r="A479" s="95" t="s">
        <v>7240</v>
      </c>
      <c r="B479" s="95"/>
      <c r="C479" s="95" t="s">
        <v>7274</v>
      </c>
      <c r="D479" s="95" t="s">
        <v>7080</v>
      </c>
      <c r="E479" s="95" t="s">
        <v>7081</v>
      </c>
      <c r="F479" s="96" t="s">
        <v>7275</v>
      </c>
      <c r="G479" s="97"/>
      <c r="H479" s="97"/>
      <c r="I479" s="95" t="s">
        <v>6726</v>
      </c>
      <c r="J479" s="95" t="s">
        <v>7272</v>
      </c>
      <c r="K479" s="96" t="s">
        <v>7273</v>
      </c>
      <c r="L479" s="98"/>
    </row>
    <row r="480" spans="1:12" ht="25.5" customHeight="1" x14ac:dyDescent="0.15">
      <c r="A480" s="95" t="s">
        <v>7157</v>
      </c>
      <c r="B480" s="95"/>
      <c r="C480" s="95" t="s">
        <v>7274</v>
      </c>
      <c r="D480" s="95" t="s">
        <v>7080</v>
      </c>
      <c r="E480" s="95" t="s">
        <v>7081</v>
      </c>
      <c r="F480" s="96" t="s">
        <v>7275</v>
      </c>
      <c r="G480" s="97"/>
      <c r="H480" s="97">
        <v>3780.12</v>
      </c>
      <c r="I480" s="95" t="s">
        <v>6726</v>
      </c>
      <c r="J480" s="95" t="s">
        <v>7272</v>
      </c>
      <c r="K480" s="96" t="s">
        <v>7273</v>
      </c>
      <c r="L480" s="98"/>
    </row>
    <row r="481" spans="1:12" ht="25.5" customHeight="1" x14ac:dyDescent="0.15">
      <c r="A481" s="95" t="s">
        <v>7145</v>
      </c>
      <c r="B481" s="95"/>
      <c r="C481" s="95" t="s">
        <v>7274</v>
      </c>
      <c r="D481" s="95" t="s">
        <v>7080</v>
      </c>
      <c r="E481" s="95" t="s">
        <v>7081</v>
      </c>
      <c r="F481" s="96" t="s">
        <v>7275</v>
      </c>
      <c r="G481" s="97"/>
      <c r="H481" s="97">
        <v>10790.21</v>
      </c>
      <c r="I481" s="95" t="s">
        <v>6726</v>
      </c>
      <c r="J481" s="95" t="s">
        <v>7272</v>
      </c>
      <c r="K481" s="96" t="s">
        <v>7273</v>
      </c>
      <c r="L481" s="98"/>
    </row>
    <row r="482" spans="1:12" ht="12.75" customHeight="1" x14ac:dyDescent="0.15">
      <c r="A482" s="95" t="s">
        <v>7241</v>
      </c>
      <c r="B482" s="95"/>
      <c r="C482" s="95" t="s">
        <v>7274</v>
      </c>
      <c r="D482" s="95" t="s">
        <v>7080</v>
      </c>
      <c r="E482" s="95" t="s">
        <v>7081</v>
      </c>
      <c r="F482" s="96" t="s">
        <v>7275</v>
      </c>
      <c r="G482" s="97"/>
      <c r="H482" s="97"/>
      <c r="I482" s="95" t="s">
        <v>6726</v>
      </c>
      <c r="J482" s="95" t="s">
        <v>7272</v>
      </c>
      <c r="K482" s="96" t="s">
        <v>7273</v>
      </c>
      <c r="L482" s="98"/>
    </row>
    <row r="483" spans="1:12" ht="25.5" customHeight="1" x14ac:dyDescent="0.15">
      <c r="A483" s="95" t="s">
        <v>6556</v>
      </c>
      <c r="B483" s="95"/>
      <c r="C483" s="95" t="s">
        <v>7274</v>
      </c>
      <c r="D483" s="95" t="s">
        <v>7080</v>
      </c>
      <c r="E483" s="95" t="s">
        <v>7081</v>
      </c>
      <c r="F483" s="99">
        <v>43040</v>
      </c>
      <c r="G483" s="97"/>
      <c r="H483" s="97">
        <v>19507.330000000002</v>
      </c>
      <c r="I483" s="95" t="s">
        <v>6726</v>
      </c>
      <c r="J483" s="95" t="s">
        <v>7272</v>
      </c>
      <c r="K483" s="96" t="s">
        <v>7273</v>
      </c>
      <c r="L483" s="98"/>
    </row>
    <row r="484" spans="1:12" ht="12.75" customHeight="1" x14ac:dyDescent="0.15">
      <c r="A484" s="95" t="s">
        <v>6810</v>
      </c>
      <c r="B484" s="95"/>
      <c r="C484" s="95" t="s">
        <v>7274</v>
      </c>
      <c r="D484" s="95" t="s">
        <v>7080</v>
      </c>
      <c r="E484" s="95" t="s">
        <v>7081</v>
      </c>
      <c r="F484" s="96" t="s">
        <v>7275</v>
      </c>
      <c r="G484" s="97"/>
      <c r="H484" s="97">
        <v>38963.65</v>
      </c>
      <c r="I484" s="95" t="s">
        <v>6726</v>
      </c>
      <c r="J484" s="95" t="s">
        <v>7272</v>
      </c>
      <c r="K484" s="96" t="s">
        <v>7273</v>
      </c>
      <c r="L484" s="98"/>
    </row>
    <row r="485" spans="1:12" ht="12.75" customHeight="1" x14ac:dyDescent="0.15">
      <c r="A485" s="95" t="s">
        <v>7239</v>
      </c>
      <c r="B485" s="95"/>
      <c r="C485" s="95" t="s">
        <v>7274</v>
      </c>
      <c r="D485" s="95" t="s">
        <v>7080</v>
      </c>
      <c r="E485" s="95" t="s">
        <v>7081</v>
      </c>
      <c r="F485" s="96" t="s">
        <v>7275</v>
      </c>
      <c r="G485" s="97"/>
      <c r="H485" s="97">
        <v>1939.61</v>
      </c>
      <c r="I485" s="95" t="s">
        <v>6726</v>
      </c>
      <c r="J485" s="95" t="s">
        <v>7272</v>
      </c>
      <c r="K485" s="96" t="s">
        <v>7273</v>
      </c>
      <c r="L485" s="98"/>
    </row>
    <row r="486" spans="1:12" ht="22.5" x14ac:dyDescent="0.15">
      <c r="A486" s="95" t="s">
        <v>7219</v>
      </c>
      <c r="B486" s="95"/>
      <c r="C486" s="95" t="s">
        <v>7274</v>
      </c>
      <c r="D486" s="95" t="s">
        <v>7080</v>
      </c>
      <c r="E486" s="95" t="s">
        <v>7081</v>
      </c>
      <c r="F486" s="96" t="s">
        <v>7275</v>
      </c>
      <c r="G486" s="97"/>
      <c r="H486" s="97">
        <v>4852.82</v>
      </c>
      <c r="I486" s="95" t="s">
        <v>6726</v>
      </c>
      <c r="J486" s="95" t="s">
        <v>7272</v>
      </c>
      <c r="K486" s="96" t="s">
        <v>7273</v>
      </c>
    </row>
    <row r="487" spans="1:12" ht="25.5" customHeight="1" x14ac:dyDescent="0.15">
      <c r="A487" s="95" t="s">
        <v>7140</v>
      </c>
      <c r="B487" s="95"/>
      <c r="C487" s="95" t="s">
        <v>7274</v>
      </c>
      <c r="D487" s="95" t="s">
        <v>7080</v>
      </c>
      <c r="E487" s="95" t="s">
        <v>7081</v>
      </c>
      <c r="F487" s="96" t="s">
        <v>7275</v>
      </c>
      <c r="G487" s="97"/>
      <c r="H487" s="97">
        <v>4386.53</v>
      </c>
      <c r="I487" s="95" t="s">
        <v>6726</v>
      </c>
      <c r="J487" s="95" t="s">
        <v>7272</v>
      </c>
      <c r="K487" s="96" t="s">
        <v>7273</v>
      </c>
      <c r="L487" s="98"/>
    </row>
    <row r="488" spans="1:12" ht="25.5" customHeight="1" x14ac:dyDescent="0.15">
      <c r="A488" s="95" t="s">
        <v>7220</v>
      </c>
      <c r="B488" s="95"/>
      <c r="C488" s="95" t="s">
        <v>7274</v>
      </c>
      <c r="D488" s="95" t="s">
        <v>7080</v>
      </c>
      <c r="E488" s="95" t="s">
        <v>7081</v>
      </c>
      <c r="F488" s="96" t="s">
        <v>7275</v>
      </c>
      <c r="G488" s="97"/>
      <c r="H488" s="97">
        <v>1450.52</v>
      </c>
      <c r="I488" s="95" t="s">
        <v>6726</v>
      </c>
      <c r="J488" s="95" t="s">
        <v>7272</v>
      </c>
      <c r="K488" s="96" t="s">
        <v>7273</v>
      </c>
      <c r="L488" s="98"/>
    </row>
    <row r="489" spans="1:12" ht="12.75" customHeight="1" x14ac:dyDescent="0.15">
      <c r="A489" s="95" t="s">
        <v>6807</v>
      </c>
      <c r="B489" s="95"/>
      <c r="C489" s="95" t="s">
        <v>7274</v>
      </c>
      <c r="D489" s="95" t="s">
        <v>7080</v>
      </c>
      <c r="E489" s="95" t="s">
        <v>7081</v>
      </c>
      <c r="F489" s="96" t="s">
        <v>7275</v>
      </c>
      <c r="G489" s="97"/>
      <c r="H489" s="97">
        <v>12639.29</v>
      </c>
      <c r="I489" s="95" t="s">
        <v>6726</v>
      </c>
      <c r="J489" s="95" t="s">
        <v>7272</v>
      </c>
      <c r="K489" s="96" t="s">
        <v>7273</v>
      </c>
      <c r="L489" s="98"/>
    </row>
    <row r="490" spans="1:12" ht="25.5" customHeight="1" x14ac:dyDescent="0.15">
      <c r="A490" s="95" t="s">
        <v>7087</v>
      </c>
      <c r="B490" s="95"/>
      <c r="C490" s="95" t="s">
        <v>7274</v>
      </c>
      <c r="D490" s="95" t="s">
        <v>7080</v>
      </c>
      <c r="E490" s="95" t="s">
        <v>7081</v>
      </c>
      <c r="F490" s="96" t="s">
        <v>7275</v>
      </c>
      <c r="G490" s="97"/>
      <c r="H490" s="97">
        <v>3556.8</v>
      </c>
      <c r="I490" s="95" t="s">
        <v>6726</v>
      </c>
      <c r="J490" s="95" t="s">
        <v>7272</v>
      </c>
      <c r="K490" s="96" t="s">
        <v>7273</v>
      </c>
      <c r="L490" s="98"/>
    </row>
    <row r="491" spans="1:12" ht="25.5" customHeight="1" x14ac:dyDescent="0.15">
      <c r="A491" s="95" t="s">
        <v>7140</v>
      </c>
      <c r="B491" s="95"/>
      <c r="C491" s="95" t="s">
        <v>7276</v>
      </c>
      <c r="D491" s="95" t="s">
        <v>7080</v>
      </c>
      <c r="E491" s="95" t="s">
        <v>7081</v>
      </c>
      <c r="F491" s="96" t="s">
        <v>6816</v>
      </c>
      <c r="G491" s="97">
        <v>7310.87</v>
      </c>
      <c r="H491" s="97"/>
      <c r="I491" s="95" t="s">
        <v>6710</v>
      </c>
      <c r="J491" s="95" t="s">
        <v>7277</v>
      </c>
      <c r="K491" s="96" t="s">
        <v>7278</v>
      </c>
      <c r="L491" s="98"/>
    </row>
    <row r="492" spans="1:12" ht="25.5" customHeight="1" x14ac:dyDescent="0.15">
      <c r="A492" s="95" t="s">
        <v>7220</v>
      </c>
      <c r="B492" s="95"/>
      <c r="C492" s="95" t="s">
        <v>7276</v>
      </c>
      <c r="D492" s="95" t="s">
        <v>7080</v>
      </c>
      <c r="E492" s="95" t="s">
        <v>7081</v>
      </c>
      <c r="F492" s="96" t="s">
        <v>6816</v>
      </c>
      <c r="G492" s="97">
        <v>2348.2399999999998</v>
      </c>
      <c r="H492" s="97"/>
      <c r="I492" s="95" t="s">
        <v>6710</v>
      </c>
      <c r="J492" s="95" t="s">
        <v>7277</v>
      </c>
      <c r="K492" s="96" t="s">
        <v>7278</v>
      </c>
      <c r="L492" s="98"/>
    </row>
    <row r="493" spans="1:12" ht="25.5" customHeight="1" x14ac:dyDescent="0.15">
      <c r="A493" s="95" t="s">
        <v>7239</v>
      </c>
      <c r="B493" s="95"/>
      <c r="C493" s="95" t="s">
        <v>7276</v>
      </c>
      <c r="D493" s="95" t="s">
        <v>7080</v>
      </c>
      <c r="E493" s="95" t="s">
        <v>7081</v>
      </c>
      <c r="F493" s="96" t="s">
        <v>6816</v>
      </c>
      <c r="G493" s="97">
        <v>3232.68</v>
      </c>
      <c r="H493" s="97"/>
      <c r="I493" s="95" t="s">
        <v>6710</v>
      </c>
      <c r="J493" s="95" t="s">
        <v>7277</v>
      </c>
      <c r="K493" s="96" t="s">
        <v>7278</v>
      </c>
      <c r="L493" s="98"/>
    </row>
    <row r="494" spans="1:12" ht="25.5" customHeight="1" x14ac:dyDescent="0.15">
      <c r="A494" s="95" t="s">
        <v>7219</v>
      </c>
      <c r="B494" s="95"/>
      <c r="C494" s="95" t="s">
        <v>7276</v>
      </c>
      <c r="D494" s="95" t="s">
        <v>7080</v>
      </c>
      <c r="E494" s="95" t="s">
        <v>7081</v>
      </c>
      <c r="F494" s="96" t="s">
        <v>6816</v>
      </c>
      <c r="G494" s="97">
        <v>8104.77</v>
      </c>
      <c r="H494" s="97"/>
      <c r="I494" s="95" t="s">
        <v>6710</v>
      </c>
      <c r="J494" s="95" t="s">
        <v>7277</v>
      </c>
      <c r="K494" s="96" t="s">
        <v>7278</v>
      </c>
      <c r="L494" s="98"/>
    </row>
    <row r="495" spans="1:12" ht="25.5" customHeight="1" x14ac:dyDescent="0.15">
      <c r="A495" s="95" t="s">
        <v>7087</v>
      </c>
      <c r="B495" s="95"/>
      <c r="C495" s="95" t="s">
        <v>7276</v>
      </c>
      <c r="D495" s="95" t="s">
        <v>7080</v>
      </c>
      <c r="E495" s="95" t="s">
        <v>7081</v>
      </c>
      <c r="F495" s="96" t="s">
        <v>6816</v>
      </c>
      <c r="G495" s="97">
        <v>5943.58</v>
      </c>
      <c r="H495" s="97"/>
      <c r="I495" s="95" t="s">
        <v>6710</v>
      </c>
      <c r="J495" s="95" t="s">
        <v>7277</v>
      </c>
      <c r="K495" s="96" t="s">
        <v>7278</v>
      </c>
      <c r="L495" s="98"/>
    </row>
    <row r="496" spans="1:12" ht="12.75" customHeight="1" x14ac:dyDescent="0.15">
      <c r="A496" s="95" t="s">
        <v>6807</v>
      </c>
      <c r="B496" s="95"/>
      <c r="C496" s="95" t="s">
        <v>7276</v>
      </c>
      <c r="D496" s="95" t="s">
        <v>7080</v>
      </c>
      <c r="E496" s="95" t="s">
        <v>7081</v>
      </c>
      <c r="F496" s="96" t="s">
        <v>6816</v>
      </c>
      <c r="G496" s="97">
        <v>20965.18</v>
      </c>
      <c r="H496" s="97"/>
      <c r="I496" s="95" t="s">
        <v>6710</v>
      </c>
      <c r="J496" s="95" t="s">
        <v>7277</v>
      </c>
      <c r="K496" s="96" t="s">
        <v>7278</v>
      </c>
      <c r="L496" s="98"/>
    </row>
    <row r="497" spans="1:12" ht="25.5" customHeight="1" x14ac:dyDescent="0.15">
      <c r="A497" s="95" t="s">
        <v>6810</v>
      </c>
      <c r="B497" s="95"/>
      <c r="C497" s="95" t="s">
        <v>7276</v>
      </c>
      <c r="D497" s="95" t="s">
        <v>7080</v>
      </c>
      <c r="E497" s="95" t="s">
        <v>7081</v>
      </c>
      <c r="F497" s="96" t="s">
        <v>6816</v>
      </c>
      <c r="G497" s="97">
        <v>65741.429999999993</v>
      </c>
      <c r="H497" s="97"/>
      <c r="I497" s="95" t="s">
        <v>6710</v>
      </c>
      <c r="J497" s="95" t="s">
        <v>7277</v>
      </c>
      <c r="K497" s="96" t="s">
        <v>7278</v>
      </c>
      <c r="L497" s="98"/>
    </row>
    <row r="498" spans="1:12" ht="25.5" customHeight="1" x14ac:dyDescent="0.15">
      <c r="A498" s="95" t="s">
        <v>7145</v>
      </c>
      <c r="B498" s="95"/>
      <c r="C498" s="95" t="s">
        <v>7276</v>
      </c>
      <c r="D498" s="95" t="s">
        <v>7080</v>
      </c>
      <c r="E498" s="95" t="s">
        <v>7081</v>
      </c>
      <c r="F498" s="96" t="s">
        <v>6816</v>
      </c>
      <c r="G498" s="97">
        <v>18128.12</v>
      </c>
      <c r="H498" s="97"/>
      <c r="I498" s="95" t="s">
        <v>6710</v>
      </c>
      <c r="J498" s="95" t="s">
        <v>7277</v>
      </c>
      <c r="K498" s="96" t="s">
        <v>7278</v>
      </c>
      <c r="L498" s="98"/>
    </row>
    <row r="499" spans="1:12" ht="25.5" customHeight="1" x14ac:dyDescent="0.15">
      <c r="A499" s="95" t="s">
        <v>6556</v>
      </c>
      <c r="B499" s="95"/>
      <c r="C499" s="95" t="s">
        <v>7276</v>
      </c>
      <c r="D499" s="95" t="s">
        <v>7080</v>
      </c>
      <c r="E499" s="95" t="s">
        <v>7081</v>
      </c>
      <c r="F499" s="99">
        <v>43039</v>
      </c>
      <c r="G499" s="97">
        <v>34512.83</v>
      </c>
      <c r="H499" s="97"/>
      <c r="I499" s="95" t="s">
        <v>6710</v>
      </c>
      <c r="J499" s="95" t="s">
        <v>7277</v>
      </c>
      <c r="K499" s="96" t="s">
        <v>7278</v>
      </c>
      <c r="L499" s="98"/>
    </row>
    <row r="500" spans="1:12" ht="25.5" customHeight="1" x14ac:dyDescent="0.15">
      <c r="A500" s="95" t="s">
        <v>7241</v>
      </c>
      <c r="B500" s="95"/>
      <c r="C500" s="95" t="s">
        <v>7276</v>
      </c>
      <c r="D500" s="95" t="s">
        <v>7080</v>
      </c>
      <c r="E500" s="95" t="s">
        <v>7081</v>
      </c>
      <c r="F500" s="96" t="s">
        <v>6816</v>
      </c>
      <c r="G500" s="97">
        <v>518.85</v>
      </c>
      <c r="H500" s="97"/>
      <c r="I500" s="95" t="s">
        <v>6710</v>
      </c>
      <c r="J500" s="95" t="s">
        <v>7277</v>
      </c>
      <c r="K500" s="96" t="s">
        <v>7278</v>
      </c>
      <c r="L500" s="98"/>
    </row>
    <row r="501" spans="1:12" ht="12.75" customHeight="1" x14ac:dyDescent="0.15">
      <c r="A501" s="95" t="s">
        <v>7157</v>
      </c>
      <c r="B501" s="95"/>
      <c r="C501" s="95" t="s">
        <v>7276</v>
      </c>
      <c r="D501" s="95" t="s">
        <v>7080</v>
      </c>
      <c r="E501" s="95" t="s">
        <v>7081</v>
      </c>
      <c r="F501" s="96" t="s">
        <v>6816</v>
      </c>
      <c r="G501" s="97">
        <v>6277.62</v>
      </c>
      <c r="H501" s="97"/>
      <c r="I501" s="95" t="s">
        <v>6710</v>
      </c>
      <c r="J501" s="95" t="s">
        <v>7277</v>
      </c>
      <c r="K501" s="96" t="s">
        <v>7278</v>
      </c>
      <c r="L501" s="98"/>
    </row>
    <row r="502" spans="1:12" ht="12.75" customHeight="1" x14ac:dyDescent="0.15">
      <c r="A502" s="95" t="s">
        <v>6803</v>
      </c>
      <c r="B502" s="95"/>
      <c r="C502" s="95" t="s">
        <v>7276</v>
      </c>
      <c r="D502" s="95" t="s">
        <v>7080</v>
      </c>
      <c r="E502" s="95" t="s">
        <v>7081</v>
      </c>
      <c r="F502" s="96" t="s">
        <v>6816</v>
      </c>
      <c r="G502" s="97">
        <v>24524.89</v>
      </c>
      <c r="H502" s="97"/>
      <c r="I502" s="95" t="s">
        <v>6710</v>
      </c>
      <c r="J502" s="95" t="s">
        <v>7277</v>
      </c>
      <c r="K502" s="96" t="s">
        <v>7278</v>
      </c>
      <c r="L502" s="98"/>
    </row>
    <row r="503" spans="1:12" ht="25.5" customHeight="1" x14ac:dyDescent="0.15">
      <c r="A503" s="95" t="s">
        <v>6549</v>
      </c>
      <c r="B503" s="95"/>
      <c r="C503" s="95" t="s">
        <v>7276</v>
      </c>
      <c r="D503" s="95" t="s">
        <v>7080</v>
      </c>
      <c r="E503" s="95" t="s">
        <v>7081</v>
      </c>
      <c r="F503" s="99">
        <v>43039</v>
      </c>
      <c r="G503" s="97">
        <v>48604.2</v>
      </c>
      <c r="H503" s="97"/>
      <c r="I503" s="95" t="s">
        <v>6710</v>
      </c>
      <c r="J503" s="95" t="s">
        <v>7277</v>
      </c>
      <c r="K503" s="96" t="s">
        <v>7278</v>
      </c>
      <c r="L503" s="98"/>
    </row>
    <row r="504" spans="1:12" ht="25.5" customHeight="1" x14ac:dyDescent="0.15">
      <c r="A504" s="95" t="s">
        <v>7242</v>
      </c>
      <c r="B504" s="95"/>
      <c r="C504" s="95" t="s">
        <v>7276</v>
      </c>
      <c r="D504" s="95" t="s">
        <v>7080</v>
      </c>
      <c r="E504" s="95" t="s">
        <v>7081</v>
      </c>
      <c r="F504" s="96" t="s">
        <v>6816</v>
      </c>
      <c r="G504" s="97">
        <v>2448.36</v>
      </c>
      <c r="H504" s="97"/>
      <c r="I504" s="95" t="s">
        <v>6710</v>
      </c>
      <c r="J504" s="95" t="s">
        <v>7277</v>
      </c>
      <c r="K504" s="96" t="s">
        <v>7278</v>
      </c>
      <c r="L504" s="98"/>
    </row>
    <row r="505" spans="1:12" ht="25.5" customHeight="1" x14ac:dyDescent="0.15">
      <c r="A505" s="95" t="s">
        <v>6552</v>
      </c>
      <c r="B505" s="95"/>
      <c r="C505" s="95" t="s">
        <v>7276</v>
      </c>
      <c r="D505" s="95" t="s">
        <v>7080</v>
      </c>
      <c r="E505" s="95" t="s">
        <v>7081</v>
      </c>
      <c r="F505" s="99">
        <v>43039</v>
      </c>
      <c r="G505" s="97">
        <v>83367.520000000004</v>
      </c>
      <c r="H505" s="97"/>
      <c r="I505" s="95" t="s">
        <v>6710</v>
      </c>
      <c r="J505" s="95" t="s">
        <v>7277</v>
      </c>
      <c r="K505" s="96" t="s">
        <v>7278</v>
      </c>
      <c r="L505" s="98"/>
    </row>
    <row r="506" spans="1:12" ht="25.5" customHeight="1" x14ac:dyDescent="0.15">
      <c r="A506" s="95" t="s">
        <v>6551</v>
      </c>
      <c r="B506" s="95"/>
      <c r="C506" s="95" t="s">
        <v>7276</v>
      </c>
      <c r="D506" s="95" t="s">
        <v>7080</v>
      </c>
      <c r="E506" s="95" t="s">
        <v>7081</v>
      </c>
      <c r="F506" s="99">
        <v>43039</v>
      </c>
      <c r="G506" s="97">
        <v>89.32</v>
      </c>
      <c r="H506" s="97"/>
      <c r="I506" s="95" t="s">
        <v>6710</v>
      </c>
      <c r="J506" s="95" t="s">
        <v>7277</v>
      </c>
      <c r="K506" s="96" t="s">
        <v>7278</v>
      </c>
      <c r="L506" s="98"/>
    </row>
    <row r="507" spans="1:12" ht="12.75" customHeight="1" x14ac:dyDescent="0.15">
      <c r="A507" s="95" t="s">
        <v>6550</v>
      </c>
      <c r="B507" s="95"/>
      <c r="C507" s="95" t="s">
        <v>7276</v>
      </c>
      <c r="D507" s="95" t="s">
        <v>7080</v>
      </c>
      <c r="E507" s="95" t="s">
        <v>7081</v>
      </c>
      <c r="F507" s="99">
        <v>43039</v>
      </c>
      <c r="G507" s="97">
        <v>8629.92</v>
      </c>
      <c r="H507" s="97"/>
      <c r="I507" s="95" t="s">
        <v>6710</v>
      </c>
      <c r="J507" s="95" t="s">
        <v>7277</v>
      </c>
      <c r="K507" s="96" t="s">
        <v>7278</v>
      </c>
      <c r="L507" s="98"/>
    </row>
    <row r="508" spans="1:12" ht="11.25" x14ac:dyDescent="0.15">
      <c r="A508" s="95" t="s">
        <v>6555</v>
      </c>
      <c r="B508" s="95"/>
      <c r="C508" s="95" t="s">
        <v>7276</v>
      </c>
      <c r="D508" s="95" t="s">
        <v>7080</v>
      </c>
      <c r="E508" s="95" t="s">
        <v>7081</v>
      </c>
      <c r="F508" s="99">
        <v>43039</v>
      </c>
      <c r="G508" s="97">
        <v>68462.820000000007</v>
      </c>
      <c r="H508" s="97"/>
      <c r="I508" s="95" t="s">
        <v>6710</v>
      </c>
      <c r="J508" s="95" t="s">
        <v>7277</v>
      </c>
      <c r="K508" s="96" t="s">
        <v>7278</v>
      </c>
    </row>
    <row r="509" spans="1:12" ht="12.75" customHeight="1" x14ac:dyDescent="0.15">
      <c r="A509" s="95" t="s">
        <v>7159</v>
      </c>
      <c r="B509" s="95"/>
      <c r="C509" s="95" t="s">
        <v>7279</v>
      </c>
      <c r="D509" s="95" t="s">
        <v>7080</v>
      </c>
      <c r="E509" s="95" t="s">
        <v>7081</v>
      </c>
      <c r="F509" s="96" t="s">
        <v>7280</v>
      </c>
      <c r="G509" s="97"/>
      <c r="H509" s="97">
        <v>1013.08</v>
      </c>
      <c r="I509" s="95" t="s">
        <v>6966</v>
      </c>
      <c r="J509" s="95" t="s">
        <v>7281</v>
      </c>
      <c r="K509" s="96" t="s">
        <v>7282</v>
      </c>
      <c r="L509" s="98"/>
    </row>
    <row r="510" spans="1:12" ht="25.5" customHeight="1" x14ac:dyDescent="0.15">
      <c r="A510" s="95" t="s">
        <v>7158</v>
      </c>
      <c r="B510" s="95"/>
      <c r="C510" s="95" t="s">
        <v>7279</v>
      </c>
      <c r="D510" s="95" t="s">
        <v>7080</v>
      </c>
      <c r="E510" s="95" t="s">
        <v>7081</v>
      </c>
      <c r="F510" s="96" t="s">
        <v>7280</v>
      </c>
      <c r="G510" s="97"/>
      <c r="H510" s="97">
        <v>434.15</v>
      </c>
      <c r="I510" s="95" t="s">
        <v>6966</v>
      </c>
      <c r="J510" s="95" t="s">
        <v>7281</v>
      </c>
      <c r="K510" s="96" t="s">
        <v>7282</v>
      </c>
      <c r="L510" s="98"/>
    </row>
    <row r="511" spans="1:12" ht="12.75" customHeight="1" x14ac:dyDescent="0.15">
      <c r="A511" s="95" t="s">
        <v>7157</v>
      </c>
      <c r="B511" s="95"/>
      <c r="C511" s="95" t="s">
        <v>7279</v>
      </c>
      <c r="D511" s="95" t="s">
        <v>7080</v>
      </c>
      <c r="E511" s="95" t="s">
        <v>7081</v>
      </c>
      <c r="F511" s="96" t="s">
        <v>7280</v>
      </c>
      <c r="G511" s="97"/>
      <c r="H511" s="97">
        <v>3026.12</v>
      </c>
      <c r="I511" s="95" t="s">
        <v>6966</v>
      </c>
      <c r="J511" s="95" t="s">
        <v>7281</v>
      </c>
      <c r="K511" s="96" t="s">
        <v>7282</v>
      </c>
      <c r="L511" s="98"/>
    </row>
    <row r="512" spans="1:12" ht="25.5" customHeight="1" x14ac:dyDescent="0.15">
      <c r="A512" s="95" t="s">
        <v>7145</v>
      </c>
      <c r="B512" s="95"/>
      <c r="C512" s="95" t="s">
        <v>7279</v>
      </c>
      <c r="D512" s="95" t="s">
        <v>7080</v>
      </c>
      <c r="E512" s="95" t="s">
        <v>7081</v>
      </c>
      <c r="F512" s="96" t="s">
        <v>7280</v>
      </c>
      <c r="G512" s="97"/>
      <c r="H512" s="97">
        <v>8210.02</v>
      </c>
      <c r="I512" s="95" t="s">
        <v>6966</v>
      </c>
      <c r="J512" s="95" t="s">
        <v>7281</v>
      </c>
      <c r="K512" s="96" t="s">
        <v>7282</v>
      </c>
      <c r="L512" s="98"/>
    </row>
    <row r="513" spans="1:12" ht="25.5" customHeight="1" x14ac:dyDescent="0.15">
      <c r="A513" s="95" t="s">
        <v>6848</v>
      </c>
      <c r="B513" s="95"/>
      <c r="C513" s="95" t="s">
        <v>7279</v>
      </c>
      <c r="D513" s="95" t="s">
        <v>7080</v>
      </c>
      <c r="E513" s="95" t="s">
        <v>7081</v>
      </c>
      <c r="F513" s="99">
        <v>43374</v>
      </c>
      <c r="G513" s="97"/>
      <c r="H513" s="97">
        <v>15336.6</v>
      </c>
      <c r="I513" s="95" t="s">
        <v>6966</v>
      </c>
      <c r="J513" s="95" t="s">
        <v>7281</v>
      </c>
      <c r="K513" s="96" t="s">
        <v>7282</v>
      </c>
      <c r="L513" s="98"/>
    </row>
    <row r="514" spans="1:12" ht="25.5" customHeight="1" x14ac:dyDescent="0.15">
      <c r="A514" s="95" t="s">
        <v>6847</v>
      </c>
      <c r="B514" s="95"/>
      <c r="C514" s="95" t="s">
        <v>7279</v>
      </c>
      <c r="D514" s="95" t="s">
        <v>7080</v>
      </c>
      <c r="E514" s="95" t="s">
        <v>7081</v>
      </c>
      <c r="F514" s="99">
        <v>43374</v>
      </c>
      <c r="G514" s="97"/>
      <c r="H514" s="97">
        <v>35075.64</v>
      </c>
      <c r="I514" s="95" t="s">
        <v>6966</v>
      </c>
      <c r="J514" s="95" t="s">
        <v>7281</v>
      </c>
      <c r="K514" s="96" t="s">
        <v>7282</v>
      </c>
      <c r="L514" s="98"/>
    </row>
    <row r="515" spans="1:12" ht="25.5" customHeight="1" x14ac:dyDescent="0.15">
      <c r="A515" s="95" t="s">
        <v>7161</v>
      </c>
      <c r="B515" s="95"/>
      <c r="C515" s="95" t="s">
        <v>7279</v>
      </c>
      <c r="D515" s="95" t="s">
        <v>7080</v>
      </c>
      <c r="E515" s="95" t="s">
        <v>7081</v>
      </c>
      <c r="F515" s="96" t="s">
        <v>7280</v>
      </c>
      <c r="G515" s="97"/>
      <c r="H515" s="97">
        <v>1395.12</v>
      </c>
      <c r="I515" s="95" t="s">
        <v>6966</v>
      </c>
      <c r="J515" s="95" t="s">
        <v>7281</v>
      </c>
      <c r="K515" s="96" t="s">
        <v>7282</v>
      </c>
      <c r="L515" s="98"/>
    </row>
    <row r="516" spans="1:12" ht="25.5" customHeight="1" x14ac:dyDescent="0.15">
      <c r="A516" s="95" t="s">
        <v>6804</v>
      </c>
      <c r="B516" s="95"/>
      <c r="C516" s="95" t="s">
        <v>7279</v>
      </c>
      <c r="D516" s="95" t="s">
        <v>7080</v>
      </c>
      <c r="E516" s="95" t="s">
        <v>7081</v>
      </c>
      <c r="F516" s="96" t="s">
        <v>7280</v>
      </c>
      <c r="G516" s="97"/>
      <c r="H516" s="97">
        <v>13419.92</v>
      </c>
      <c r="I516" s="95" t="s">
        <v>6966</v>
      </c>
      <c r="J516" s="95" t="s">
        <v>7281</v>
      </c>
      <c r="K516" s="96" t="s">
        <v>7282</v>
      </c>
      <c r="L516" s="98"/>
    </row>
    <row r="517" spans="1:12" ht="25.5" customHeight="1" x14ac:dyDescent="0.15">
      <c r="A517" s="95" t="s">
        <v>6844</v>
      </c>
      <c r="B517" s="95"/>
      <c r="C517" s="95" t="s">
        <v>7279</v>
      </c>
      <c r="D517" s="95" t="s">
        <v>7080</v>
      </c>
      <c r="E517" s="95" t="s">
        <v>7081</v>
      </c>
      <c r="F517" s="99">
        <v>43374</v>
      </c>
      <c r="G517" s="97"/>
      <c r="H517" s="97">
        <v>18639.11</v>
      </c>
      <c r="I517" s="95" t="s">
        <v>6966</v>
      </c>
      <c r="J517" s="95" t="s">
        <v>7281</v>
      </c>
      <c r="K517" s="96" t="s">
        <v>7282</v>
      </c>
      <c r="L517" s="98"/>
    </row>
    <row r="518" spans="1:12" ht="25.5" customHeight="1" x14ac:dyDescent="0.15">
      <c r="A518" s="95" t="s">
        <v>6846</v>
      </c>
      <c r="B518" s="95"/>
      <c r="C518" s="95" t="s">
        <v>7279</v>
      </c>
      <c r="D518" s="95" t="s">
        <v>7080</v>
      </c>
      <c r="E518" s="95" t="s">
        <v>7081</v>
      </c>
      <c r="F518" s="99">
        <v>43374</v>
      </c>
      <c r="G518" s="97"/>
      <c r="H518" s="97">
        <v>29371.119999999999</v>
      </c>
      <c r="I518" s="95" t="s">
        <v>6966</v>
      </c>
      <c r="J518" s="95" t="s">
        <v>7281</v>
      </c>
      <c r="K518" s="96" t="s">
        <v>7282</v>
      </c>
      <c r="L518" s="98"/>
    </row>
    <row r="519" spans="1:12" ht="25.5" customHeight="1" x14ac:dyDescent="0.15">
      <c r="A519" s="95" t="s">
        <v>6845</v>
      </c>
      <c r="B519" s="95"/>
      <c r="C519" s="95" t="s">
        <v>7279</v>
      </c>
      <c r="D519" s="95" t="s">
        <v>7080</v>
      </c>
      <c r="E519" s="95" t="s">
        <v>7081</v>
      </c>
      <c r="F519" s="99">
        <v>43374</v>
      </c>
      <c r="G519" s="97"/>
      <c r="H519" s="97">
        <v>5479.54</v>
      </c>
      <c r="I519" s="95" t="s">
        <v>6966</v>
      </c>
      <c r="J519" s="95" t="s">
        <v>7281</v>
      </c>
      <c r="K519" s="96" t="s">
        <v>7282</v>
      </c>
      <c r="L519" s="98"/>
    </row>
    <row r="520" spans="1:12" ht="25.5" customHeight="1" x14ac:dyDescent="0.15">
      <c r="A520" s="95" t="s">
        <v>6810</v>
      </c>
      <c r="B520" s="95"/>
      <c r="C520" s="95" t="s">
        <v>7279</v>
      </c>
      <c r="D520" s="95" t="s">
        <v>7080</v>
      </c>
      <c r="E520" s="95" t="s">
        <v>7081</v>
      </c>
      <c r="F520" s="96" t="s">
        <v>7280</v>
      </c>
      <c r="G520" s="97"/>
      <c r="H520" s="97">
        <v>34271.440000000002</v>
      </c>
      <c r="I520" s="95" t="s">
        <v>6966</v>
      </c>
      <c r="J520" s="95" t="s">
        <v>7281</v>
      </c>
      <c r="K520" s="96" t="s">
        <v>7282</v>
      </c>
      <c r="L520" s="98"/>
    </row>
    <row r="521" spans="1:12" ht="25.5" customHeight="1" x14ac:dyDescent="0.15">
      <c r="A521" s="95" t="s">
        <v>7087</v>
      </c>
      <c r="B521" s="95"/>
      <c r="C521" s="95" t="s">
        <v>7279</v>
      </c>
      <c r="D521" s="95" t="s">
        <v>7080</v>
      </c>
      <c r="E521" s="95" t="s">
        <v>7081</v>
      </c>
      <c r="F521" s="96" t="s">
        <v>7280</v>
      </c>
      <c r="G521" s="97"/>
      <c r="H521" s="97">
        <v>2943.06</v>
      </c>
      <c r="I521" s="95" t="s">
        <v>6966</v>
      </c>
      <c r="J521" s="95" t="s">
        <v>7281</v>
      </c>
      <c r="K521" s="96" t="s">
        <v>7282</v>
      </c>
      <c r="L521" s="98"/>
    </row>
    <row r="522" spans="1:12" ht="25.5" customHeight="1" x14ac:dyDescent="0.15">
      <c r="A522" s="95" t="s">
        <v>7055</v>
      </c>
      <c r="B522" s="95"/>
      <c r="C522" s="95" t="s">
        <v>7279</v>
      </c>
      <c r="D522" s="95" t="s">
        <v>7080</v>
      </c>
      <c r="E522" s="95" t="s">
        <v>7081</v>
      </c>
      <c r="F522" s="96" t="s">
        <v>7280</v>
      </c>
      <c r="G522" s="97"/>
      <c r="H522" s="97">
        <v>6852.4</v>
      </c>
      <c r="I522" s="95" t="s">
        <v>6966</v>
      </c>
      <c r="J522" s="95" t="s">
        <v>7281</v>
      </c>
      <c r="K522" s="96" t="s">
        <v>7282</v>
      </c>
      <c r="L522" s="98"/>
    </row>
    <row r="523" spans="1:12" ht="25.5" customHeight="1" x14ac:dyDescent="0.15">
      <c r="A523" s="95" t="s">
        <v>7160</v>
      </c>
      <c r="B523" s="95"/>
      <c r="C523" s="95" t="s">
        <v>7279</v>
      </c>
      <c r="D523" s="95" t="s">
        <v>7080</v>
      </c>
      <c r="E523" s="95" t="s">
        <v>7081</v>
      </c>
      <c r="F523" s="96" t="s">
        <v>7280</v>
      </c>
      <c r="G523" s="97"/>
      <c r="H523" s="97">
        <v>816.25</v>
      </c>
      <c r="I523" s="95" t="s">
        <v>6966</v>
      </c>
      <c r="J523" s="95" t="s">
        <v>7281</v>
      </c>
      <c r="K523" s="96" t="s">
        <v>7282</v>
      </c>
      <c r="L523" s="98"/>
    </row>
    <row r="524" spans="1:12" ht="25.5" customHeight="1" x14ac:dyDescent="0.15">
      <c r="A524" s="95" t="s">
        <v>7139</v>
      </c>
      <c r="B524" s="95"/>
      <c r="C524" s="95" t="s">
        <v>7279</v>
      </c>
      <c r="D524" s="95" t="s">
        <v>7080</v>
      </c>
      <c r="E524" s="95" t="s">
        <v>7081</v>
      </c>
      <c r="F524" s="96" t="s">
        <v>7280</v>
      </c>
      <c r="G524" s="97"/>
      <c r="H524" s="97">
        <v>4084.07</v>
      </c>
      <c r="I524" s="95" t="s">
        <v>6966</v>
      </c>
      <c r="J524" s="95" t="s">
        <v>7281</v>
      </c>
      <c r="K524" s="96" t="s">
        <v>7282</v>
      </c>
      <c r="L524" s="98"/>
    </row>
    <row r="525" spans="1:12" ht="11.25" x14ac:dyDescent="0.15">
      <c r="A525" s="95" t="s">
        <v>6807</v>
      </c>
      <c r="B525" s="95"/>
      <c r="C525" s="95" t="s">
        <v>7283</v>
      </c>
      <c r="D525" s="95" t="s">
        <v>7080</v>
      </c>
      <c r="E525" s="95" t="s">
        <v>7081</v>
      </c>
      <c r="F525" s="96" t="s">
        <v>6830</v>
      </c>
      <c r="G525" s="97"/>
      <c r="H525" s="97">
        <v>678.86</v>
      </c>
      <c r="I525" s="95" t="s">
        <v>7284</v>
      </c>
      <c r="J525" s="95" t="s">
        <v>7285</v>
      </c>
      <c r="K525" s="96" t="s">
        <v>7286</v>
      </c>
    </row>
    <row r="526" spans="1:12" ht="25.5" customHeight="1" x14ac:dyDescent="0.15">
      <c r="A526" s="95" t="s">
        <v>7219</v>
      </c>
      <c r="B526" s="95"/>
      <c r="C526" s="95" t="s">
        <v>7283</v>
      </c>
      <c r="D526" s="95" t="s">
        <v>7080</v>
      </c>
      <c r="E526" s="95" t="s">
        <v>7081</v>
      </c>
      <c r="F526" s="96" t="s">
        <v>6830</v>
      </c>
      <c r="G526" s="97">
        <v>678.86</v>
      </c>
      <c r="H526" s="97"/>
      <c r="I526" s="95" t="s">
        <v>7284</v>
      </c>
      <c r="J526" s="95" t="s">
        <v>7285</v>
      </c>
      <c r="K526" s="96" t="s">
        <v>7286</v>
      </c>
      <c r="L526" s="98"/>
    </row>
    <row r="527" spans="1:12" ht="25.5" customHeight="1" x14ac:dyDescent="0.15">
      <c r="A527" s="95" t="s">
        <v>6807</v>
      </c>
      <c r="B527" s="95"/>
      <c r="C527" s="95" t="s">
        <v>7287</v>
      </c>
      <c r="D527" s="95" t="s">
        <v>7080</v>
      </c>
      <c r="E527" s="95" t="s">
        <v>7081</v>
      </c>
      <c r="F527" s="96" t="s">
        <v>6830</v>
      </c>
      <c r="G527" s="97"/>
      <c r="H527" s="97">
        <v>756</v>
      </c>
      <c r="I527" s="95" t="s">
        <v>7288</v>
      </c>
      <c r="J527" s="95" t="s">
        <v>7285</v>
      </c>
      <c r="K527" s="96" t="s">
        <v>7286</v>
      </c>
      <c r="L527" s="98"/>
    </row>
    <row r="528" spans="1:12" ht="25.5" customHeight="1" x14ac:dyDescent="0.15">
      <c r="A528" s="95" t="s">
        <v>7220</v>
      </c>
      <c r="B528" s="95"/>
      <c r="C528" s="95" t="s">
        <v>7287</v>
      </c>
      <c r="D528" s="95" t="s">
        <v>7080</v>
      </c>
      <c r="E528" s="95" t="s">
        <v>7081</v>
      </c>
      <c r="F528" s="96" t="s">
        <v>6830</v>
      </c>
      <c r="G528" s="97">
        <v>756</v>
      </c>
      <c r="H528" s="97"/>
      <c r="I528" s="95" t="s">
        <v>7288</v>
      </c>
      <c r="J528" s="95" t="s">
        <v>7285</v>
      </c>
      <c r="K528" s="96" t="s">
        <v>7286</v>
      </c>
      <c r="L528" s="98"/>
    </row>
    <row r="529" spans="1:12" ht="25.5" customHeight="1" x14ac:dyDescent="0.15">
      <c r="A529" s="95" t="s">
        <v>7226</v>
      </c>
      <c r="B529" s="95"/>
      <c r="C529" s="95" t="s">
        <v>7289</v>
      </c>
      <c r="D529" s="95" t="s">
        <v>7080</v>
      </c>
      <c r="E529" s="95" t="s">
        <v>7081</v>
      </c>
      <c r="F529" s="96" t="s">
        <v>6830</v>
      </c>
      <c r="G529" s="97"/>
      <c r="H529" s="97"/>
      <c r="I529" s="95" t="s">
        <v>7290</v>
      </c>
      <c r="J529" s="95" t="s">
        <v>7285</v>
      </c>
      <c r="K529" s="96" t="s">
        <v>7286</v>
      </c>
      <c r="L529" s="98"/>
    </row>
    <row r="530" spans="1:12" ht="25.5" customHeight="1" x14ac:dyDescent="0.15">
      <c r="A530" s="95" t="s">
        <v>6807</v>
      </c>
      <c r="B530" s="95"/>
      <c r="C530" s="95" t="s">
        <v>7289</v>
      </c>
      <c r="D530" s="95" t="s">
        <v>7080</v>
      </c>
      <c r="E530" s="95" t="s">
        <v>7081</v>
      </c>
      <c r="F530" s="96" t="s">
        <v>6830</v>
      </c>
      <c r="G530" s="97"/>
      <c r="H530" s="97">
        <v>992.83</v>
      </c>
      <c r="I530" s="95" t="s">
        <v>7290</v>
      </c>
      <c r="J530" s="95" t="s">
        <v>7285</v>
      </c>
      <c r="K530" s="96" t="s">
        <v>7286</v>
      </c>
      <c r="L530" s="98"/>
    </row>
    <row r="531" spans="1:12" ht="25.5" customHeight="1" x14ac:dyDescent="0.15">
      <c r="A531" s="95" t="s">
        <v>7219</v>
      </c>
      <c r="B531" s="95"/>
      <c r="C531" s="95" t="s">
        <v>7289</v>
      </c>
      <c r="D531" s="95" t="s">
        <v>7080</v>
      </c>
      <c r="E531" s="95" t="s">
        <v>7081</v>
      </c>
      <c r="F531" s="96" t="s">
        <v>6830</v>
      </c>
      <c r="G531" s="97">
        <v>220.63</v>
      </c>
      <c r="H531" s="97"/>
      <c r="I531" s="95" t="s">
        <v>7290</v>
      </c>
      <c r="J531" s="95" t="s">
        <v>7285</v>
      </c>
      <c r="K531" s="96" t="s">
        <v>7286</v>
      </c>
      <c r="L531" s="98"/>
    </row>
    <row r="532" spans="1:12" ht="25.5" customHeight="1" x14ac:dyDescent="0.15">
      <c r="A532" s="95" t="s">
        <v>7220</v>
      </c>
      <c r="B532" s="95"/>
      <c r="C532" s="95" t="s">
        <v>7289</v>
      </c>
      <c r="D532" s="95" t="s">
        <v>7080</v>
      </c>
      <c r="E532" s="95" t="s">
        <v>7081</v>
      </c>
      <c r="F532" s="96" t="s">
        <v>6830</v>
      </c>
      <c r="G532" s="97">
        <v>772.2</v>
      </c>
      <c r="H532" s="97"/>
      <c r="I532" s="95" t="s">
        <v>7290</v>
      </c>
      <c r="J532" s="95" t="s">
        <v>7285</v>
      </c>
      <c r="K532" s="96" t="s">
        <v>7286</v>
      </c>
      <c r="L532" s="98"/>
    </row>
    <row r="533" spans="1:12" ht="25.5" customHeight="1" x14ac:dyDescent="0.15">
      <c r="A533" s="95" t="s">
        <v>6549</v>
      </c>
      <c r="B533" s="95"/>
      <c r="C533" s="95" t="s">
        <v>7291</v>
      </c>
      <c r="D533" s="95" t="s">
        <v>7080</v>
      </c>
      <c r="E533" s="95" t="s">
        <v>7081</v>
      </c>
      <c r="F533" s="99">
        <v>43008</v>
      </c>
      <c r="G533" s="97">
        <v>576.44000000000005</v>
      </c>
      <c r="H533" s="97"/>
      <c r="I533" s="95" t="s">
        <v>6700</v>
      </c>
      <c r="J533" s="95" t="s">
        <v>7285</v>
      </c>
      <c r="K533" s="96" t="s">
        <v>7286</v>
      </c>
      <c r="L533" s="98"/>
    </row>
    <row r="534" spans="1:12" ht="25.5" customHeight="1" x14ac:dyDescent="0.15">
      <c r="A534" s="95" t="s">
        <v>7226</v>
      </c>
      <c r="B534" s="95"/>
      <c r="C534" s="95" t="s">
        <v>7291</v>
      </c>
      <c r="D534" s="95" t="s">
        <v>7080</v>
      </c>
      <c r="E534" s="95" t="s">
        <v>7081</v>
      </c>
      <c r="F534" s="96" t="s">
        <v>6830</v>
      </c>
      <c r="G534" s="97">
        <v>288.22000000000003</v>
      </c>
      <c r="H534" s="97"/>
      <c r="I534" s="95" t="s">
        <v>6700</v>
      </c>
      <c r="J534" s="95" t="s">
        <v>7285</v>
      </c>
      <c r="K534" s="96" t="s">
        <v>7286</v>
      </c>
      <c r="L534" s="98"/>
    </row>
    <row r="535" spans="1:12" ht="25.5" customHeight="1" x14ac:dyDescent="0.15">
      <c r="A535" s="95" t="s">
        <v>6807</v>
      </c>
      <c r="B535" s="95"/>
      <c r="C535" s="95" t="s">
        <v>7291</v>
      </c>
      <c r="D535" s="95" t="s">
        <v>7080</v>
      </c>
      <c r="E535" s="95" t="s">
        <v>7081</v>
      </c>
      <c r="F535" s="96" t="s">
        <v>6830</v>
      </c>
      <c r="G535" s="97"/>
      <c r="H535" s="97">
        <v>979.95</v>
      </c>
      <c r="I535" s="95" t="s">
        <v>6700</v>
      </c>
      <c r="J535" s="95" t="s">
        <v>7285</v>
      </c>
      <c r="K535" s="96" t="s">
        <v>7286</v>
      </c>
      <c r="L535" s="98"/>
    </row>
    <row r="536" spans="1:12" ht="25.5" customHeight="1" x14ac:dyDescent="0.15">
      <c r="A536" s="95" t="s">
        <v>7219</v>
      </c>
      <c r="B536" s="95"/>
      <c r="C536" s="95" t="s">
        <v>7291</v>
      </c>
      <c r="D536" s="95" t="s">
        <v>7080</v>
      </c>
      <c r="E536" s="95" t="s">
        <v>7081</v>
      </c>
      <c r="F536" s="96" t="s">
        <v>6830</v>
      </c>
      <c r="G536" s="97"/>
      <c r="H536" s="97"/>
      <c r="I536" s="95" t="s">
        <v>6700</v>
      </c>
      <c r="J536" s="95" t="s">
        <v>7285</v>
      </c>
      <c r="K536" s="96" t="s">
        <v>7286</v>
      </c>
      <c r="L536" s="98"/>
    </row>
    <row r="537" spans="1:12" ht="25.5" customHeight="1" x14ac:dyDescent="0.15">
      <c r="A537" s="95" t="s">
        <v>7220</v>
      </c>
      <c r="B537" s="95"/>
      <c r="C537" s="95" t="s">
        <v>7291</v>
      </c>
      <c r="D537" s="95" t="s">
        <v>7080</v>
      </c>
      <c r="E537" s="95" t="s">
        <v>7081</v>
      </c>
      <c r="F537" s="96" t="s">
        <v>6830</v>
      </c>
      <c r="G537" s="97">
        <v>115.29</v>
      </c>
      <c r="H537" s="97"/>
      <c r="I537" s="95" t="s">
        <v>6700</v>
      </c>
      <c r="J537" s="95" t="s">
        <v>7285</v>
      </c>
      <c r="K537" s="96" t="s">
        <v>7286</v>
      </c>
      <c r="L537" s="98"/>
    </row>
    <row r="538" spans="1:12" ht="25.5" customHeight="1" x14ac:dyDescent="0.15">
      <c r="A538" s="95" t="s">
        <v>7085</v>
      </c>
      <c r="B538" s="95"/>
      <c r="C538" s="95" t="s">
        <v>7292</v>
      </c>
      <c r="D538" s="95" t="s">
        <v>7080</v>
      </c>
      <c r="E538" s="95" t="s">
        <v>7081</v>
      </c>
      <c r="F538" s="96" t="s">
        <v>7066</v>
      </c>
      <c r="G538" s="97">
        <v>1040.6300000000001</v>
      </c>
      <c r="H538" s="97"/>
      <c r="I538" s="95" t="s">
        <v>7293</v>
      </c>
      <c r="J538" s="95" t="s">
        <v>7294</v>
      </c>
      <c r="K538" s="96" t="s">
        <v>7295</v>
      </c>
      <c r="L538" s="98"/>
    </row>
    <row r="539" spans="1:12" ht="25.5" customHeight="1" x14ac:dyDescent="0.15">
      <c r="A539" s="95" t="s">
        <v>7078</v>
      </c>
      <c r="B539" s="95"/>
      <c r="C539" s="95" t="s">
        <v>7292</v>
      </c>
      <c r="D539" s="95" t="s">
        <v>7080</v>
      </c>
      <c r="E539" s="95" t="s">
        <v>7081</v>
      </c>
      <c r="F539" s="96" t="s">
        <v>7066</v>
      </c>
      <c r="G539" s="97">
        <v>520.30999999999995</v>
      </c>
      <c r="H539" s="97"/>
      <c r="I539" s="95" t="s">
        <v>7293</v>
      </c>
      <c r="J539" s="95" t="s">
        <v>7294</v>
      </c>
      <c r="K539" s="96" t="s">
        <v>7295</v>
      </c>
      <c r="L539" s="98"/>
    </row>
    <row r="540" spans="1:12" ht="25.5" customHeight="1" x14ac:dyDescent="0.15">
      <c r="A540" s="95" t="s">
        <v>7087</v>
      </c>
      <c r="B540" s="95"/>
      <c r="C540" s="95" t="s">
        <v>7292</v>
      </c>
      <c r="D540" s="95" t="s">
        <v>7080</v>
      </c>
      <c r="E540" s="95" t="s">
        <v>7081</v>
      </c>
      <c r="F540" s="96" t="s">
        <v>7066</v>
      </c>
      <c r="G540" s="97">
        <v>1040.6300000000001</v>
      </c>
      <c r="H540" s="97"/>
      <c r="I540" s="95" t="s">
        <v>7293</v>
      </c>
      <c r="J540" s="95" t="s">
        <v>7294</v>
      </c>
      <c r="K540" s="96" t="s">
        <v>7295</v>
      </c>
      <c r="L540" s="98"/>
    </row>
    <row r="541" spans="1:12" ht="25.5" customHeight="1" x14ac:dyDescent="0.15">
      <c r="A541" s="95" t="s">
        <v>6810</v>
      </c>
      <c r="B541" s="95"/>
      <c r="C541" s="95" t="s">
        <v>7292</v>
      </c>
      <c r="D541" s="95" t="s">
        <v>7080</v>
      </c>
      <c r="E541" s="95" t="s">
        <v>7081</v>
      </c>
      <c r="F541" s="96" t="s">
        <v>7066</v>
      </c>
      <c r="G541" s="97"/>
      <c r="H541" s="97">
        <v>3902.35</v>
      </c>
      <c r="I541" s="95" t="s">
        <v>7293</v>
      </c>
      <c r="J541" s="95" t="s">
        <v>7294</v>
      </c>
      <c r="K541" s="96" t="s">
        <v>7295</v>
      </c>
      <c r="L541" s="98"/>
    </row>
    <row r="542" spans="1:12" ht="25.5" customHeight="1" x14ac:dyDescent="0.15">
      <c r="A542" s="95" t="s">
        <v>7086</v>
      </c>
      <c r="B542" s="95"/>
      <c r="C542" s="95" t="s">
        <v>7292</v>
      </c>
      <c r="D542" s="95" t="s">
        <v>7080</v>
      </c>
      <c r="E542" s="95" t="s">
        <v>7081</v>
      </c>
      <c r="F542" s="96" t="s">
        <v>7066</v>
      </c>
      <c r="G542" s="97">
        <v>1300.78</v>
      </c>
      <c r="H542" s="97"/>
      <c r="I542" s="95" t="s">
        <v>7293</v>
      </c>
      <c r="J542" s="95" t="s">
        <v>7294</v>
      </c>
      <c r="K542" s="96" t="s">
        <v>7295</v>
      </c>
      <c r="L542" s="98"/>
    </row>
    <row r="543" spans="1:12" ht="25.5" customHeight="1" x14ac:dyDescent="0.15">
      <c r="A543" s="95" t="s">
        <v>7085</v>
      </c>
      <c r="B543" s="95"/>
      <c r="C543" s="95" t="s">
        <v>7296</v>
      </c>
      <c r="D543" s="95" t="s">
        <v>7080</v>
      </c>
      <c r="E543" s="95" t="s">
        <v>7081</v>
      </c>
      <c r="F543" s="96" t="s">
        <v>7066</v>
      </c>
      <c r="G543" s="97">
        <v>1571.24</v>
      </c>
      <c r="H543" s="97"/>
      <c r="I543" s="95" t="s">
        <v>7297</v>
      </c>
      <c r="J543" s="95" t="s">
        <v>7294</v>
      </c>
      <c r="K543" s="96" t="s">
        <v>7295</v>
      </c>
      <c r="L543" s="98"/>
    </row>
    <row r="544" spans="1:12" ht="11.25" x14ac:dyDescent="0.15">
      <c r="A544" s="95" t="s">
        <v>7078</v>
      </c>
      <c r="B544" s="95"/>
      <c r="C544" s="95" t="s">
        <v>7296</v>
      </c>
      <c r="D544" s="95" t="s">
        <v>7080</v>
      </c>
      <c r="E544" s="95" t="s">
        <v>7081</v>
      </c>
      <c r="F544" s="96" t="s">
        <v>7066</v>
      </c>
      <c r="G544" s="97">
        <v>261.87</v>
      </c>
      <c r="H544" s="97"/>
      <c r="I544" s="95" t="s">
        <v>7297</v>
      </c>
      <c r="J544" s="95" t="s">
        <v>7294</v>
      </c>
      <c r="K544" s="96" t="s">
        <v>7295</v>
      </c>
    </row>
    <row r="545" spans="1:12" ht="25.5" customHeight="1" x14ac:dyDescent="0.15">
      <c r="A545" s="95" t="s">
        <v>7087</v>
      </c>
      <c r="B545" s="95"/>
      <c r="C545" s="95" t="s">
        <v>7296</v>
      </c>
      <c r="D545" s="95" t="s">
        <v>7080</v>
      </c>
      <c r="E545" s="95" t="s">
        <v>7081</v>
      </c>
      <c r="F545" s="96" t="s">
        <v>7066</v>
      </c>
      <c r="G545" s="97">
        <v>261.87</v>
      </c>
      <c r="H545" s="97"/>
      <c r="I545" s="95" t="s">
        <v>7297</v>
      </c>
      <c r="J545" s="95" t="s">
        <v>7294</v>
      </c>
      <c r="K545" s="96" t="s">
        <v>7295</v>
      </c>
      <c r="L545" s="98"/>
    </row>
    <row r="546" spans="1:12" ht="25.5" customHeight="1" x14ac:dyDescent="0.15">
      <c r="A546" s="95" t="s">
        <v>6810</v>
      </c>
      <c r="B546" s="95"/>
      <c r="C546" s="95" t="s">
        <v>7296</v>
      </c>
      <c r="D546" s="95" t="s">
        <v>7080</v>
      </c>
      <c r="E546" s="95" t="s">
        <v>7081</v>
      </c>
      <c r="F546" s="96" t="s">
        <v>7066</v>
      </c>
      <c r="G546" s="97"/>
      <c r="H546" s="97">
        <v>2356.85</v>
      </c>
      <c r="I546" s="95" t="s">
        <v>7297</v>
      </c>
      <c r="J546" s="95" t="s">
        <v>7294</v>
      </c>
      <c r="K546" s="96" t="s">
        <v>7295</v>
      </c>
      <c r="L546" s="98"/>
    </row>
    <row r="547" spans="1:12" ht="25.5" customHeight="1" x14ac:dyDescent="0.15">
      <c r="A547" s="95" t="s">
        <v>7086</v>
      </c>
      <c r="B547" s="95"/>
      <c r="C547" s="95" t="s">
        <v>7296</v>
      </c>
      <c r="D547" s="95" t="s">
        <v>7080</v>
      </c>
      <c r="E547" s="95" t="s">
        <v>7081</v>
      </c>
      <c r="F547" s="96" t="s">
        <v>7066</v>
      </c>
      <c r="G547" s="97">
        <v>261.87</v>
      </c>
      <c r="H547" s="97"/>
      <c r="I547" s="95" t="s">
        <v>7297</v>
      </c>
      <c r="J547" s="95" t="s">
        <v>7294</v>
      </c>
      <c r="K547" s="96" t="s">
        <v>7295</v>
      </c>
      <c r="L547" s="98"/>
    </row>
    <row r="548" spans="1:12" ht="25.5" customHeight="1" x14ac:dyDescent="0.15">
      <c r="A548" s="95" t="s">
        <v>6844</v>
      </c>
      <c r="B548" s="95"/>
      <c r="C548" s="95" t="s">
        <v>7298</v>
      </c>
      <c r="D548" s="95" t="s">
        <v>7080</v>
      </c>
      <c r="E548" s="95" t="s">
        <v>7081</v>
      </c>
      <c r="F548" s="99">
        <v>43373</v>
      </c>
      <c r="G548" s="97"/>
      <c r="H548" s="97">
        <v>1134.43</v>
      </c>
      <c r="I548" s="95" t="s">
        <v>6956</v>
      </c>
      <c r="J548" s="95" t="s">
        <v>7294</v>
      </c>
      <c r="K548" s="96" t="s">
        <v>7295</v>
      </c>
      <c r="L548" s="98"/>
    </row>
    <row r="549" spans="1:12" ht="25.5" customHeight="1" x14ac:dyDescent="0.15">
      <c r="A549" s="95" t="s">
        <v>6804</v>
      </c>
      <c r="B549" s="95"/>
      <c r="C549" s="95" t="s">
        <v>7298</v>
      </c>
      <c r="D549" s="95" t="s">
        <v>7080</v>
      </c>
      <c r="E549" s="95" t="s">
        <v>7081</v>
      </c>
      <c r="F549" s="96" t="s">
        <v>7066</v>
      </c>
      <c r="G549" s="97">
        <v>552.66999999999996</v>
      </c>
      <c r="H549" s="97"/>
      <c r="I549" s="95" t="s">
        <v>6956</v>
      </c>
      <c r="J549" s="95" t="s">
        <v>7294</v>
      </c>
      <c r="K549" s="96" t="s">
        <v>7295</v>
      </c>
      <c r="L549" s="98"/>
    </row>
    <row r="550" spans="1:12" ht="25.5" customHeight="1" x14ac:dyDescent="0.15">
      <c r="A550" s="95" t="s">
        <v>7160</v>
      </c>
      <c r="B550" s="95"/>
      <c r="C550" s="95" t="s">
        <v>7298</v>
      </c>
      <c r="D550" s="95" t="s">
        <v>7080</v>
      </c>
      <c r="E550" s="95" t="s">
        <v>7081</v>
      </c>
      <c r="F550" s="96" t="s">
        <v>7066</v>
      </c>
      <c r="G550" s="97">
        <v>72.72</v>
      </c>
      <c r="H550" s="97"/>
      <c r="I550" s="95" t="s">
        <v>6956</v>
      </c>
      <c r="J550" s="95" t="s">
        <v>7294</v>
      </c>
      <c r="K550" s="96" t="s">
        <v>7295</v>
      </c>
      <c r="L550" s="98"/>
    </row>
    <row r="551" spans="1:12" ht="12.75" customHeight="1" x14ac:dyDescent="0.15">
      <c r="A551" s="95" t="s">
        <v>7056</v>
      </c>
      <c r="B551" s="95"/>
      <c r="C551" s="95" t="s">
        <v>7298</v>
      </c>
      <c r="D551" s="95" t="s">
        <v>7080</v>
      </c>
      <c r="E551" s="95" t="s">
        <v>7081</v>
      </c>
      <c r="F551" s="96" t="s">
        <v>7066</v>
      </c>
      <c r="G551" s="97">
        <v>509.04</v>
      </c>
      <c r="H551" s="97"/>
      <c r="I551" s="95" t="s">
        <v>6956</v>
      </c>
      <c r="J551" s="95" t="s">
        <v>7294</v>
      </c>
      <c r="K551" s="96" t="s">
        <v>7295</v>
      </c>
      <c r="L551" s="98"/>
    </row>
    <row r="552" spans="1:12" ht="12.75" customHeight="1" x14ac:dyDescent="0.15">
      <c r="A552" s="95" t="s">
        <v>7095</v>
      </c>
      <c r="B552" s="95"/>
      <c r="C552" s="95" t="s">
        <v>7299</v>
      </c>
      <c r="D552" s="95" t="s">
        <v>7080</v>
      </c>
      <c r="E552" s="95" t="s">
        <v>7081</v>
      </c>
      <c r="F552" s="96" t="s">
        <v>7066</v>
      </c>
      <c r="G552" s="97">
        <v>2184.62</v>
      </c>
      <c r="H552" s="97"/>
      <c r="I552" s="95" t="s">
        <v>7300</v>
      </c>
      <c r="J552" s="95" t="s">
        <v>7294</v>
      </c>
      <c r="K552" s="96" t="s">
        <v>7295</v>
      </c>
      <c r="L552" s="98"/>
    </row>
    <row r="553" spans="1:12" ht="12.75" customHeight="1" x14ac:dyDescent="0.15">
      <c r="A553" s="95" t="s">
        <v>7092</v>
      </c>
      <c r="B553" s="95"/>
      <c r="C553" s="95" t="s">
        <v>7299</v>
      </c>
      <c r="D553" s="95" t="s">
        <v>7080</v>
      </c>
      <c r="E553" s="95" t="s">
        <v>7081</v>
      </c>
      <c r="F553" s="96" t="s">
        <v>7066</v>
      </c>
      <c r="G553" s="97">
        <v>546.15</v>
      </c>
      <c r="H553" s="97"/>
      <c r="I553" s="95" t="s">
        <v>7300</v>
      </c>
      <c r="J553" s="95" t="s">
        <v>7294</v>
      </c>
      <c r="K553" s="96" t="s">
        <v>7295</v>
      </c>
      <c r="L553" s="98"/>
    </row>
    <row r="554" spans="1:12" ht="12.75" customHeight="1" x14ac:dyDescent="0.15">
      <c r="A554" s="95" t="s">
        <v>6810</v>
      </c>
      <c r="B554" s="95"/>
      <c r="C554" s="95" t="s">
        <v>7299</v>
      </c>
      <c r="D554" s="95" t="s">
        <v>7080</v>
      </c>
      <c r="E554" s="95" t="s">
        <v>7081</v>
      </c>
      <c r="F554" s="96" t="s">
        <v>7066</v>
      </c>
      <c r="G554" s="97"/>
      <c r="H554" s="97">
        <v>2730.77</v>
      </c>
      <c r="I554" s="95" t="s">
        <v>7300</v>
      </c>
      <c r="J554" s="95" t="s">
        <v>7294</v>
      </c>
      <c r="K554" s="96" t="s">
        <v>7295</v>
      </c>
      <c r="L554" s="98"/>
    </row>
    <row r="555" spans="1:12" ht="12.75" customHeight="1" x14ac:dyDescent="0.15">
      <c r="A555" s="95" t="s">
        <v>7098</v>
      </c>
      <c r="B555" s="95"/>
      <c r="C555" s="95" t="s">
        <v>7301</v>
      </c>
      <c r="D555" s="95" t="s">
        <v>7080</v>
      </c>
      <c r="E555" s="95" t="s">
        <v>7081</v>
      </c>
      <c r="F555" s="96" t="s">
        <v>7066</v>
      </c>
      <c r="G555" s="97">
        <v>173.25</v>
      </c>
      <c r="H555" s="97"/>
      <c r="I555" s="95" t="s">
        <v>7302</v>
      </c>
      <c r="J555" s="95" t="s">
        <v>7294</v>
      </c>
      <c r="K555" s="96" t="s">
        <v>7295</v>
      </c>
      <c r="L555" s="98"/>
    </row>
    <row r="556" spans="1:12" ht="12.75" customHeight="1" x14ac:dyDescent="0.15">
      <c r="A556" s="95" t="s">
        <v>7095</v>
      </c>
      <c r="B556" s="95"/>
      <c r="C556" s="95" t="s">
        <v>7301</v>
      </c>
      <c r="D556" s="95" t="s">
        <v>7080</v>
      </c>
      <c r="E556" s="95" t="s">
        <v>7081</v>
      </c>
      <c r="F556" s="96" t="s">
        <v>7066</v>
      </c>
      <c r="G556" s="97">
        <v>1212.75</v>
      </c>
      <c r="H556" s="97"/>
      <c r="I556" s="95" t="s">
        <v>7302</v>
      </c>
      <c r="J556" s="95" t="s">
        <v>7294</v>
      </c>
      <c r="K556" s="96" t="s">
        <v>7295</v>
      </c>
      <c r="L556" s="98"/>
    </row>
    <row r="557" spans="1:12" ht="12.75" customHeight="1" x14ac:dyDescent="0.15">
      <c r="A557" s="95" t="s">
        <v>7078</v>
      </c>
      <c r="B557" s="95"/>
      <c r="C557" s="95" t="s">
        <v>7301</v>
      </c>
      <c r="D557" s="95" t="s">
        <v>7080</v>
      </c>
      <c r="E557" s="95" t="s">
        <v>7081</v>
      </c>
      <c r="F557" s="96" t="s">
        <v>7066</v>
      </c>
      <c r="G557" s="97">
        <v>1905.75</v>
      </c>
      <c r="H557" s="97"/>
      <c r="I557" s="95" t="s">
        <v>7302</v>
      </c>
      <c r="J557" s="95" t="s">
        <v>7294</v>
      </c>
      <c r="K557" s="96" t="s">
        <v>7295</v>
      </c>
      <c r="L557" s="98"/>
    </row>
    <row r="558" spans="1:12" ht="12.75" customHeight="1" x14ac:dyDescent="0.15">
      <c r="A558" s="95" t="s">
        <v>6810</v>
      </c>
      <c r="B558" s="95"/>
      <c r="C558" s="95" t="s">
        <v>7301</v>
      </c>
      <c r="D558" s="95" t="s">
        <v>7080</v>
      </c>
      <c r="E558" s="95" t="s">
        <v>7081</v>
      </c>
      <c r="F558" s="96" t="s">
        <v>7066</v>
      </c>
      <c r="G558" s="97"/>
      <c r="H558" s="97">
        <v>3465</v>
      </c>
      <c r="I558" s="95" t="s">
        <v>7302</v>
      </c>
      <c r="J558" s="95" t="s">
        <v>7294</v>
      </c>
      <c r="K558" s="96" t="s">
        <v>7295</v>
      </c>
      <c r="L558" s="98"/>
    </row>
    <row r="559" spans="1:12" ht="12.75" customHeight="1" x14ac:dyDescent="0.15">
      <c r="A559" s="95" t="s">
        <v>7086</v>
      </c>
      <c r="B559" s="95"/>
      <c r="C559" s="95" t="s">
        <v>7301</v>
      </c>
      <c r="D559" s="95" t="s">
        <v>7080</v>
      </c>
      <c r="E559" s="95" t="s">
        <v>7081</v>
      </c>
      <c r="F559" s="96" t="s">
        <v>7066</v>
      </c>
      <c r="G559" s="97">
        <v>173.25</v>
      </c>
      <c r="H559" s="97"/>
      <c r="I559" s="95" t="s">
        <v>7302</v>
      </c>
      <c r="J559" s="95" t="s">
        <v>7294</v>
      </c>
      <c r="K559" s="96" t="s">
        <v>7295</v>
      </c>
      <c r="L559" s="98"/>
    </row>
    <row r="560" spans="1:12" ht="12.75" customHeight="1" x14ac:dyDescent="0.15">
      <c r="A560" s="95" t="s">
        <v>6844</v>
      </c>
      <c r="B560" s="95"/>
      <c r="C560" s="95" t="s">
        <v>7303</v>
      </c>
      <c r="D560" s="95" t="s">
        <v>7080</v>
      </c>
      <c r="E560" s="95" t="s">
        <v>7081</v>
      </c>
      <c r="F560" s="99">
        <v>43373</v>
      </c>
      <c r="G560" s="97"/>
      <c r="H560" s="97">
        <v>174</v>
      </c>
      <c r="I560" s="95" t="s">
        <v>6957</v>
      </c>
      <c r="J560" s="95" t="s">
        <v>7294</v>
      </c>
      <c r="K560" s="96" t="s">
        <v>7295</v>
      </c>
      <c r="L560" s="98"/>
    </row>
    <row r="561" spans="1:12" ht="12.75" customHeight="1" x14ac:dyDescent="0.15">
      <c r="A561" s="95" t="s">
        <v>7160</v>
      </c>
      <c r="B561" s="95"/>
      <c r="C561" s="95" t="s">
        <v>7303</v>
      </c>
      <c r="D561" s="95" t="s">
        <v>7080</v>
      </c>
      <c r="E561" s="95" t="s">
        <v>7081</v>
      </c>
      <c r="F561" s="96" t="s">
        <v>7066</v>
      </c>
      <c r="G561" s="97">
        <v>174</v>
      </c>
      <c r="H561" s="97"/>
      <c r="I561" s="95" t="s">
        <v>6957</v>
      </c>
      <c r="J561" s="95" t="s">
        <v>7294</v>
      </c>
      <c r="K561" s="96" t="s">
        <v>7295</v>
      </c>
      <c r="L561" s="98"/>
    </row>
    <row r="562" spans="1:12" ht="12.75" customHeight="1" x14ac:dyDescent="0.15">
      <c r="A562" s="95" t="s">
        <v>6844</v>
      </c>
      <c r="B562" s="95"/>
      <c r="C562" s="95" t="s">
        <v>7304</v>
      </c>
      <c r="D562" s="95" t="s">
        <v>7080</v>
      </c>
      <c r="E562" s="95" t="s">
        <v>7081</v>
      </c>
      <c r="F562" s="99">
        <v>43373</v>
      </c>
      <c r="G562" s="97">
        <v>186.35</v>
      </c>
      <c r="H562" s="97"/>
      <c r="I562" s="95" t="s">
        <v>6958</v>
      </c>
      <c r="J562" s="95" t="s">
        <v>7294</v>
      </c>
      <c r="K562" s="96" t="s">
        <v>7295</v>
      </c>
      <c r="L562" s="98"/>
    </row>
    <row r="563" spans="1:12" ht="12.75" customHeight="1" x14ac:dyDescent="0.15">
      <c r="A563" s="95" t="s">
        <v>6810</v>
      </c>
      <c r="B563" s="95"/>
      <c r="C563" s="95" t="s">
        <v>7304</v>
      </c>
      <c r="D563" s="95" t="s">
        <v>7080</v>
      </c>
      <c r="E563" s="95" t="s">
        <v>7081</v>
      </c>
      <c r="F563" s="96" t="s">
        <v>7066</v>
      </c>
      <c r="G563" s="97"/>
      <c r="H563" s="97">
        <v>186.35</v>
      </c>
      <c r="I563" s="95" t="s">
        <v>6958</v>
      </c>
      <c r="J563" s="95" t="s">
        <v>7294</v>
      </c>
      <c r="K563" s="96" t="s">
        <v>7295</v>
      </c>
      <c r="L563" s="98"/>
    </row>
    <row r="564" spans="1:12" ht="12.75" customHeight="1" x14ac:dyDescent="0.15">
      <c r="A564" s="95" t="s">
        <v>7098</v>
      </c>
      <c r="B564" s="95"/>
      <c r="C564" s="95" t="s">
        <v>7305</v>
      </c>
      <c r="D564" s="95" t="s">
        <v>7080</v>
      </c>
      <c r="E564" s="95" t="s">
        <v>7081</v>
      </c>
      <c r="F564" s="96" t="s">
        <v>7066</v>
      </c>
      <c r="G564" s="97">
        <v>192.29</v>
      </c>
      <c r="H564" s="97"/>
      <c r="I564" s="95" t="s">
        <v>7306</v>
      </c>
      <c r="J564" s="95" t="s">
        <v>7294</v>
      </c>
      <c r="K564" s="96" t="s">
        <v>7295</v>
      </c>
      <c r="L564" s="98"/>
    </row>
    <row r="565" spans="1:12" ht="12.75" customHeight="1" x14ac:dyDescent="0.15">
      <c r="A565" s="95" t="s">
        <v>7078</v>
      </c>
      <c r="B565" s="95"/>
      <c r="C565" s="95" t="s">
        <v>7305</v>
      </c>
      <c r="D565" s="95" t="s">
        <v>7080</v>
      </c>
      <c r="E565" s="95" t="s">
        <v>7081</v>
      </c>
      <c r="F565" s="96" t="s">
        <v>7066</v>
      </c>
      <c r="G565" s="97">
        <v>384.58</v>
      </c>
      <c r="H565" s="97"/>
      <c r="I565" s="95" t="s">
        <v>7306</v>
      </c>
      <c r="J565" s="95" t="s">
        <v>7294</v>
      </c>
      <c r="K565" s="96" t="s">
        <v>7295</v>
      </c>
      <c r="L565" s="98"/>
    </row>
    <row r="566" spans="1:12" ht="12.75" customHeight="1" x14ac:dyDescent="0.15">
      <c r="A566" s="95" t="s">
        <v>7087</v>
      </c>
      <c r="B566" s="95"/>
      <c r="C566" s="95" t="s">
        <v>7305</v>
      </c>
      <c r="D566" s="95" t="s">
        <v>7080</v>
      </c>
      <c r="E566" s="95" t="s">
        <v>7081</v>
      </c>
      <c r="F566" s="96" t="s">
        <v>7066</v>
      </c>
      <c r="G566" s="97"/>
      <c r="H566" s="97">
        <v>1538.32</v>
      </c>
      <c r="I566" s="95" t="s">
        <v>7306</v>
      </c>
      <c r="J566" s="95" t="s">
        <v>7294</v>
      </c>
      <c r="K566" s="96" t="s">
        <v>7295</v>
      </c>
      <c r="L566" s="98"/>
    </row>
    <row r="567" spans="1:12" ht="12.75" customHeight="1" x14ac:dyDescent="0.15">
      <c r="A567" s="95" t="s">
        <v>6810</v>
      </c>
      <c r="B567" s="95"/>
      <c r="C567" s="95" t="s">
        <v>7305</v>
      </c>
      <c r="D567" s="95" t="s">
        <v>7080</v>
      </c>
      <c r="E567" s="95" t="s">
        <v>7081</v>
      </c>
      <c r="F567" s="96" t="s">
        <v>7066</v>
      </c>
      <c r="G567" s="97">
        <v>384.58</v>
      </c>
      <c r="H567" s="97"/>
      <c r="I567" s="95" t="s">
        <v>7306</v>
      </c>
      <c r="J567" s="95" t="s">
        <v>7294</v>
      </c>
      <c r="K567" s="96" t="s">
        <v>7295</v>
      </c>
      <c r="L567" s="98"/>
    </row>
    <row r="568" spans="1:12" ht="12.75" customHeight="1" x14ac:dyDescent="0.15">
      <c r="A568" s="95" t="s">
        <v>7086</v>
      </c>
      <c r="B568" s="95"/>
      <c r="C568" s="95" t="s">
        <v>7305</v>
      </c>
      <c r="D568" s="95" t="s">
        <v>7080</v>
      </c>
      <c r="E568" s="95" t="s">
        <v>7081</v>
      </c>
      <c r="F568" s="96" t="s">
        <v>7066</v>
      </c>
      <c r="G568" s="97">
        <v>576.87</v>
      </c>
      <c r="H568" s="97"/>
      <c r="I568" s="95" t="s">
        <v>7306</v>
      </c>
      <c r="J568" s="95" t="s">
        <v>7294</v>
      </c>
      <c r="K568" s="96" t="s">
        <v>7295</v>
      </c>
      <c r="L568" s="98"/>
    </row>
    <row r="569" spans="1:12" ht="12.75" customHeight="1" x14ac:dyDescent="0.15">
      <c r="A569" s="95" t="s">
        <v>7055</v>
      </c>
      <c r="B569" s="95"/>
      <c r="C569" s="95" t="s">
        <v>7307</v>
      </c>
      <c r="D569" s="95" t="s">
        <v>7080</v>
      </c>
      <c r="E569" s="95" t="s">
        <v>7081</v>
      </c>
      <c r="F569" s="96" t="s">
        <v>7066</v>
      </c>
      <c r="G569" s="97"/>
      <c r="H569" s="97">
        <v>668.26</v>
      </c>
      <c r="I569" s="95" t="s">
        <v>7308</v>
      </c>
      <c r="J569" s="95" t="s">
        <v>7294</v>
      </c>
      <c r="K569" s="96" t="s">
        <v>7295</v>
      </c>
      <c r="L569" s="98"/>
    </row>
    <row r="570" spans="1:12" ht="12.75" customHeight="1" x14ac:dyDescent="0.15">
      <c r="A570" s="95" t="s">
        <v>7139</v>
      </c>
      <c r="B570" s="95"/>
      <c r="C570" s="95" t="s">
        <v>7307</v>
      </c>
      <c r="D570" s="95" t="s">
        <v>7080</v>
      </c>
      <c r="E570" s="95" t="s">
        <v>7081</v>
      </c>
      <c r="F570" s="96" t="s">
        <v>7066</v>
      </c>
      <c r="G570" s="97">
        <v>668.26</v>
      </c>
      <c r="H570" s="97"/>
      <c r="I570" s="95" t="s">
        <v>7308</v>
      </c>
      <c r="J570" s="95" t="s">
        <v>7294</v>
      </c>
      <c r="K570" s="96" t="s">
        <v>7295</v>
      </c>
      <c r="L570" s="98"/>
    </row>
    <row r="571" spans="1:12" ht="12.75" customHeight="1" x14ac:dyDescent="0.15">
      <c r="A571" s="95" t="s">
        <v>6844</v>
      </c>
      <c r="B571" s="95"/>
      <c r="C571" s="95" t="s">
        <v>7309</v>
      </c>
      <c r="D571" s="95" t="s">
        <v>7080</v>
      </c>
      <c r="E571" s="95" t="s">
        <v>7081</v>
      </c>
      <c r="F571" s="99">
        <v>43373</v>
      </c>
      <c r="G571" s="97">
        <v>787.5</v>
      </c>
      <c r="H571" s="97"/>
      <c r="I571" s="95" t="s">
        <v>6959</v>
      </c>
      <c r="J571" s="95" t="s">
        <v>7294</v>
      </c>
      <c r="K571" s="96" t="s">
        <v>7295</v>
      </c>
      <c r="L571" s="98"/>
    </row>
    <row r="572" spans="1:12" ht="12.75" customHeight="1" x14ac:dyDescent="0.15">
      <c r="A572" s="95" t="s">
        <v>7055</v>
      </c>
      <c r="B572" s="95"/>
      <c r="C572" s="95" t="s">
        <v>7309</v>
      </c>
      <c r="D572" s="95" t="s">
        <v>7080</v>
      </c>
      <c r="E572" s="95" t="s">
        <v>7081</v>
      </c>
      <c r="F572" s="96" t="s">
        <v>7066</v>
      </c>
      <c r="G572" s="97">
        <v>90</v>
      </c>
      <c r="H572" s="97"/>
      <c r="I572" s="95" t="s">
        <v>6959</v>
      </c>
      <c r="J572" s="95" t="s">
        <v>7294</v>
      </c>
      <c r="K572" s="96" t="s">
        <v>7295</v>
      </c>
      <c r="L572" s="98"/>
    </row>
    <row r="573" spans="1:12" ht="12.75" customHeight="1" x14ac:dyDescent="0.15">
      <c r="A573" s="95" t="s">
        <v>6810</v>
      </c>
      <c r="B573" s="95"/>
      <c r="C573" s="95" t="s">
        <v>7309</v>
      </c>
      <c r="D573" s="95" t="s">
        <v>7080</v>
      </c>
      <c r="E573" s="95" t="s">
        <v>7081</v>
      </c>
      <c r="F573" s="96" t="s">
        <v>7066</v>
      </c>
      <c r="G573" s="97"/>
      <c r="H573" s="97">
        <v>1627.43</v>
      </c>
      <c r="I573" s="95" t="s">
        <v>6959</v>
      </c>
      <c r="J573" s="95" t="s">
        <v>7294</v>
      </c>
      <c r="K573" s="96" t="s">
        <v>7295</v>
      </c>
      <c r="L573" s="98"/>
    </row>
    <row r="574" spans="1:12" ht="12.75" customHeight="1" x14ac:dyDescent="0.15">
      <c r="A574" s="95" t="s">
        <v>7056</v>
      </c>
      <c r="B574" s="95"/>
      <c r="C574" s="95" t="s">
        <v>7309</v>
      </c>
      <c r="D574" s="95" t="s">
        <v>7080</v>
      </c>
      <c r="E574" s="95" t="s">
        <v>7081</v>
      </c>
      <c r="F574" s="96" t="s">
        <v>7066</v>
      </c>
      <c r="G574" s="97">
        <v>749.93</v>
      </c>
      <c r="H574" s="97"/>
      <c r="I574" s="95" t="s">
        <v>6959</v>
      </c>
      <c r="J574" s="95" t="s">
        <v>7294</v>
      </c>
      <c r="K574" s="96" t="s">
        <v>7295</v>
      </c>
      <c r="L574" s="98"/>
    </row>
    <row r="575" spans="1:12" ht="12.75" customHeight="1" x14ac:dyDescent="0.15">
      <c r="A575" s="95" t="s">
        <v>6844</v>
      </c>
      <c r="B575" s="95"/>
      <c r="C575" s="95" t="s">
        <v>7310</v>
      </c>
      <c r="D575" s="95" t="s">
        <v>7080</v>
      </c>
      <c r="E575" s="95" t="s">
        <v>7081</v>
      </c>
      <c r="F575" s="99">
        <v>43373</v>
      </c>
      <c r="G575" s="97">
        <v>2884</v>
      </c>
      <c r="H575" s="97"/>
      <c r="I575" s="95" t="s">
        <v>6960</v>
      </c>
      <c r="J575" s="95" t="s">
        <v>7294</v>
      </c>
      <c r="K575" s="96" t="s">
        <v>7295</v>
      </c>
      <c r="L575" s="98"/>
    </row>
    <row r="576" spans="1:12" ht="11.25" x14ac:dyDescent="0.15">
      <c r="A576" s="95" t="s">
        <v>6804</v>
      </c>
      <c r="B576" s="95"/>
      <c r="C576" s="95" t="s">
        <v>7310</v>
      </c>
      <c r="D576" s="95" t="s">
        <v>7080</v>
      </c>
      <c r="E576" s="95" t="s">
        <v>7081</v>
      </c>
      <c r="F576" s="96" t="s">
        <v>7066</v>
      </c>
      <c r="G576" s="97"/>
      <c r="H576" s="97">
        <v>4614.3999999999996</v>
      </c>
      <c r="I576" s="95" t="s">
        <v>6960</v>
      </c>
      <c r="J576" s="95" t="s">
        <v>7294</v>
      </c>
      <c r="K576" s="96" t="s">
        <v>7295</v>
      </c>
    </row>
    <row r="577" spans="1:12" ht="12.75" customHeight="1" x14ac:dyDescent="0.15">
      <c r="A577" s="95" t="s">
        <v>7056</v>
      </c>
      <c r="B577" s="95"/>
      <c r="C577" s="95" t="s">
        <v>7310</v>
      </c>
      <c r="D577" s="95" t="s">
        <v>7080</v>
      </c>
      <c r="E577" s="95" t="s">
        <v>7081</v>
      </c>
      <c r="F577" s="96" t="s">
        <v>7066</v>
      </c>
      <c r="G577" s="97">
        <v>1730.4</v>
      </c>
      <c r="H577" s="97"/>
      <c r="I577" s="95" t="s">
        <v>6960</v>
      </c>
      <c r="J577" s="95" t="s">
        <v>7294</v>
      </c>
      <c r="K577" s="96" t="s">
        <v>7295</v>
      </c>
      <c r="L577" s="98"/>
    </row>
    <row r="578" spans="1:12" ht="12.75" customHeight="1" x14ac:dyDescent="0.15">
      <c r="A578" s="95" t="s">
        <v>6844</v>
      </c>
      <c r="B578" s="95"/>
      <c r="C578" s="95" t="s">
        <v>7311</v>
      </c>
      <c r="D578" s="95" t="s">
        <v>7080</v>
      </c>
      <c r="E578" s="95" t="s">
        <v>7081</v>
      </c>
      <c r="F578" s="99">
        <v>43373</v>
      </c>
      <c r="G578" s="97">
        <v>2102.84</v>
      </c>
      <c r="H578" s="97"/>
      <c r="I578" s="95" t="s">
        <v>6961</v>
      </c>
      <c r="J578" s="95" t="s">
        <v>7294</v>
      </c>
      <c r="K578" s="96" t="s">
        <v>7295</v>
      </c>
      <c r="L578" s="98"/>
    </row>
    <row r="579" spans="1:12" ht="12.75" customHeight="1" x14ac:dyDescent="0.15">
      <c r="A579" s="95" t="s">
        <v>6804</v>
      </c>
      <c r="B579" s="95"/>
      <c r="C579" s="95" t="s">
        <v>7311</v>
      </c>
      <c r="D579" s="95" t="s">
        <v>7080</v>
      </c>
      <c r="E579" s="95" t="s">
        <v>7081</v>
      </c>
      <c r="F579" s="96" t="s">
        <v>7066</v>
      </c>
      <c r="G579" s="97">
        <v>841.13</v>
      </c>
      <c r="H579" s="97">
        <v>4205.67</v>
      </c>
      <c r="I579" s="95" t="s">
        <v>6961</v>
      </c>
      <c r="J579" s="95" t="s">
        <v>7294</v>
      </c>
      <c r="K579" s="96" t="s">
        <v>7295</v>
      </c>
      <c r="L579" s="98"/>
    </row>
    <row r="580" spans="1:12" ht="12.75" customHeight="1" x14ac:dyDescent="0.15">
      <c r="A580" s="95" t="s">
        <v>7056</v>
      </c>
      <c r="B580" s="95"/>
      <c r="C580" s="95" t="s">
        <v>7311</v>
      </c>
      <c r="D580" s="95" t="s">
        <v>7080</v>
      </c>
      <c r="E580" s="95" t="s">
        <v>7081</v>
      </c>
      <c r="F580" s="96" t="s">
        <v>7066</v>
      </c>
      <c r="G580" s="97">
        <v>1261.7</v>
      </c>
      <c r="H580" s="97"/>
      <c r="I580" s="95" t="s">
        <v>6961</v>
      </c>
      <c r="J580" s="95" t="s">
        <v>7294</v>
      </c>
      <c r="K580" s="96" t="s">
        <v>7295</v>
      </c>
      <c r="L580" s="98"/>
    </row>
    <row r="581" spans="1:12" ht="12.75" customHeight="1" x14ac:dyDescent="0.15">
      <c r="A581" s="95" t="s">
        <v>7085</v>
      </c>
      <c r="B581" s="95"/>
      <c r="C581" s="95" t="s">
        <v>7312</v>
      </c>
      <c r="D581" s="95" t="s">
        <v>7080</v>
      </c>
      <c r="E581" s="95" t="s">
        <v>7081</v>
      </c>
      <c r="F581" s="96" t="s">
        <v>7066</v>
      </c>
      <c r="G581" s="97">
        <v>386.92</v>
      </c>
      <c r="H581" s="97"/>
      <c r="I581" s="95" t="s">
        <v>7313</v>
      </c>
      <c r="J581" s="95" t="s">
        <v>7294</v>
      </c>
      <c r="K581" s="96" t="s">
        <v>7295</v>
      </c>
      <c r="L581" s="98"/>
    </row>
    <row r="582" spans="1:12" ht="12.75" customHeight="1" x14ac:dyDescent="0.15">
      <c r="A582" s="95" t="s">
        <v>7078</v>
      </c>
      <c r="B582" s="95"/>
      <c r="C582" s="95" t="s">
        <v>7312</v>
      </c>
      <c r="D582" s="95" t="s">
        <v>7080</v>
      </c>
      <c r="E582" s="95" t="s">
        <v>7081</v>
      </c>
      <c r="F582" s="96" t="s">
        <v>7066</v>
      </c>
      <c r="G582" s="97">
        <v>193.46</v>
      </c>
      <c r="H582" s="97"/>
      <c r="I582" s="95" t="s">
        <v>7313</v>
      </c>
      <c r="J582" s="95" t="s">
        <v>7294</v>
      </c>
      <c r="K582" s="96" t="s">
        <v>7295</v>
      </c>
      <c r="L582" s="98"/>
    </row>
    <row r="583" spans="1:12" ht="12.75" customHeight="1" x14ac:dyDescent="0.15">
      <c r="A583" s="95" t="s">
        <v>7087</v>
      </c>
      <c r="B583" s="95"/>
      <c r="C583" s="95" t="s">
        <v>7312</v>
      </c>
      <c r="D583" s="95" t="s">
        <v>7080</v>
      </c>
      <c r="E583" s="95" t="s">
        <v>7081</v>
      </c>
      <c r="F583" s="96" t="s">
        <v>7066</v>
      </c>
      <c r="G583" s="97">
        <v>193.46</v>
      </c>
      <c r="H583" s="97"/>
      <c r="I583" s="95" t="s">
        <v>7313</v>
      </c>
      <c r="J583" s="95" t="s">
        <v>7294</v>
      </c>
      <c r="K583" s="96" t="s">
        <v>7295</v>
      </c>
      <c r="L583" s="98"/>
    </row>
    <row r="584" spans="1:12" ht="12.75" customHeight="1" x14ac:dyDescent="0.15">
      <c r="A584" s="95" t="s">
        <v>6810</v>
      </c>
      <c r="B584" s="95"/>
      <c r="C584" s="95" t="s">
        <v>7312</v>
      </c>
      <c r="D584" s="95" t="s">
        <v>7080</v>
      </c>
      <c r="E584" s="95" t="s">
        <v>7081</v>
      </c>
      <c r="F584" s="96" t="s">
        <v>7066</v>
      </c>
      <c r="G584" s="97"/>
      <c r="H584" s="97">
        <v>967.3</v>
      </c>
      <c r="I584" s="95" t="s">
        <v>7313</v>
      </c>
      <c r="J584" s="95" t="s">
        <v>7294</v>
      </c>
      <c r="K584" s="96" t="s">
        <v>7295</v>
      </c>
      <c r="L584" s="98"/>
    </row>
    <row r="585" spans="1:12" ht="12.75" customHeight="1" x14ac:dyDescent="0.15">
      <c r="A585" s="95" t="s">
        <v>7086</v>
      </c>
      <c r="B585" s="95"/>
      <c r="C585" s="95" t="s">
        <v>7312</v>
      </c>
      <c r="D585" s="95" t="s">
        <v>7080</v>
      </c>
      <c r="E585" s="95" t="s">
        <v>7081</v>
      </c>
      <c r="F585" s="96" t="s">
        <v>7066</v>
      </c>
      <c r="G585" s="97">
        <v>193.46</v>
      </c>
      <c r="H585" s="97"/>
      <c r="I585" s="95" t="s">
        <v>7313</v>
      </c>
      <c r="J585" s="95" t="s">
        <v>7294</v>
      </c>
      <c r="K585" s="96" t="s">
        <v>7295</v>
      </c>
      <c r="L585" s="98"/>
    </row>
    <row r="586" spans="1:12" ht="12.75" customHeight="1" x14ac:dyDescent="0.15">
      <c r="A586" s="95" t="s">
        <v>6844</v>
      </c>
      <c r="B586" s="95"/>
      <c r="C586" s="95" t="s">
        <v>7314</v>
      </c>
      <c r="D586" s="95" t="s">
        <v>7080</v>
      </c>
      <c r="E586" s="95" t="s">
        <v>7081</v>
      </c>
      <c r="F586" s="99">
        <v>43373</v>
      </c>
      <c r="G586" s="97"/>
      <c r="H586" s="97">
        <v>1283.1099999999999</v>
      </c>
      <c r="I586" s="95" t="s">
        <v>6962</v>
      </c>
      <c r="J586" s="95" t="s">
        <v>7294</v>
      </c>
      <c r="K586" s="96" t="s">
        <v>7295</v>
      </c>
      <c r="L586" s="98"/>
    </row>
    <row r="587" spans="1:12" ht="12.75" customHeight="1" x14ac:dyDescent="0.15">
      <c r="A587" s="95" t="s">
        <v>6804</v>
      </c>
      <c r="B587" s="95"/>
      <c r="C587" s="95" t="s">
        <v>7314</v>
      </c>
      <c r="D587" s="95" t="s">
        <v>7080</v>
      </c>
      <c r="E587" s="95" t="s">
        <v>7081</v>
      </c>
      <c r="F587" s="96" t="s">
        <v>7066</v>
      </c>
      <c r="G587" s="97">
        <v>564.57000000000005</v>
      </c>
      <c r="H587" s="97"/>
      <c r="I587" s="95" t="s">
        <v>6962</v>
      </c>
      <c r="J587" s="95" t="s">
        <v>7294</v>
      </c>
      <c r="K587" s="96" t="s">
        <v>7295</v>
      </c>
      <c r="L587" s="98"/>
    </row>
    <row r="588" spans="1:12" ht="25.5" customHeight="1" x14ac:dyDescent="0.15">
      <c r="A588" s="95" t="s">
        <v>6810</v>
      </c>
      <c r="B588" s="95"/>
      <c r="C588" s="95" t="s">
        <v>7314</v>
      </c>
      <c r="D588" s="95" t="s">
        <v>7080</v>
      </c>
      <c r="E588" s="95" t="s">
        <v>7081</v>
      </c>
      <c r="F588" s="96" t="s">
        <v>7066</v>
      </c>
      <c r="G588" s="97">
        <v>359.27</v>
      </c>
      <c r="H588" s="97"/>
      <c r="I588" s="95" t="s">
        <v>6962</v>
      </c>
      <c r="J588" s="95" t="s">
        <v>7294</v>
      </c>
      <c r="K588" s="96" t="s">
        <v>7295</v>
      </c>
      <c r="L588" s="98"/>
    </row>
    <row r="589" spans="1:12" ht="12.75" customHeight="1" x14ac:dyDescent="0.15">
      <c r="A589" s="95" t="s">
        <v>7056</v>
      </c>
      <c r="B589" s="95"/>
      <c r="C589" s="95" t="s">
        <v>7314</v>
      </c>
      <c r="D589" s="95" t="s">
        <v>7080</v>
      </c>
      <c r="E589" s="95" t="s">
        <v>7081</v>
      </c>
      <c r="F589" s="96" t="s">
        <v>7066</v>
      </c>
      <c r="G589" s="97">
        <v>359.27</v>
      </c>
      <c r="H589" s="97"/>
      <c r="I589" s="95" t="s">
        <v>6962</v>
      </c>
      <c r="J589" s="95" t="s">
        <v>7294</v>
      </c>
      <c r="K589" s="96" t="s">
        <v>7295</v>
      </c>
      <c r="L589" s="98"/>
    </row>
    <row r="590" spans="1:12" ht="12.75" customHeight="1" x14ac:dyDescent="0.15">
      <c r="A590" s="95" t="s">
        <v>7055</v>
      </c>
      <c r="B590" s="95"/>
      <c r="C590" s="95" t="s">
        <v>7315</v>
      </c>
      <c r="D590" s="95" t="s">
        <v>7080</v>
      </c>
      <c r="E590" s="95" t="s">
        <v>7081</v>
      </c>
      <c r="F590" s="96" t="s">
        <v>7066</v>
      </c>
      <c r="G590" s="97"/>
      <c r="H590" s="97">
        <v>194.98</v>
      </c>
      <c r="I590" s="95" t="s">
        <v>7316</v>
      </c>
      <c r="J590" s="95" t="s">
        <v>7294</v>
      </c>
      <c r="K590" s="96" t="s">
        <v>7295</v>
      </c>
      <c r="L590" s="98"/>
    </row>
    <row r="591" spans="1:12" ht="25.5" customHeight="1" x14ac:dyDescent="0.15">
      <c r="A591" s="95" t="s">
        <v>7139</v>
      </c>
      <c r="B591" s="95"/>
      <c r="C591" s="95" t="s">
        <v>7315</v>
      </c>
      <c r="D591" s="95" t="s">
        <v>7080</v>
      </c>
      <c r="E591" s="95" t="s">
        <v>7081</v>
      </c>
      <c r="F591" s="96" t="s">
        <v>7066</v>
      </c>
      <c r="G591" s="97">
        <v>194.98</v>
      </c>
      <c r="H591" s="97"/>
      <c r="I591" s="95" t="s">
        <v>7316</v>
      </c>
      <c r="J591" s="95" t="s">
        <v>7294</v>
      </c>
      <c r="K591" s="96" t="s">
        <v>7295</v>
      </c>
      <c r="L591" s="98"/>
    </row>
    <row r="592" spans="1:12" ht="25.5" customHeight="1" x14ac:dyDescent="0.15">
      <c r="A592" s="95" t="s">
        <v>6848</v>
      </c>
      <c r="B592" s="95"/>
      <c r="C592" s="95" t="s">
        <v>7317</v>
      </c>
      <c r="D592" s="95" t="s">
        <v>7080</v>
      </c>
      <c r="E592" s="95" t="s">
        <v>7081</v>
      </c>
      <c r="F592" s="99">
        <v>43373</v>
      </c>
      <c r="G592" s="97">
        <v>1331.91</v>
      </c>
      <c r="H592" s="97"/>
      <c r="I592" s="95" t="s">
        <v>6963</v>
      </c>
      <c r="J592" s="95" t="s">
        <v>7294</v>
      </c>
      <c r="K592" s="96" t="s">
        <v>7295</v>
      </c>
      <c r="L592" s="98"/>
    </row>
    <row r="593" spans="1:12" ht="25.5" customHeight="1" x14ac:dyDescent="0.15">
      <c r="A593" s="95" t="s">
        <v>6844</v>
      </c>
      <c r="B593" s="95"/>
      <c r="C593" s="95" t="s">
        <v>7317</v>
      </c>
      <c r="D593" s="95" t="s">
        <v>7080</v>
      </c>
      <c r="E593" s="95" t="s">
        <v>7081</v>
      </c>
      <c r="F593" s="99">
        <v>43373</v>
      </c>
      <c r="G593" s="97">
        <v>4078.97</v>
      </c>
      <c r="H593" s="97"/>
      <c r="I593" s="95" t="s">
        <v>6963</v>
      </c>
      <c r="J593" s="95" t="s">
        <v>7294</v>
      </c>
      <c r="K593" s="96" t="s">
        <v>7295</v>
      </c>
      <c r="L593" s="98"/>
    </row>
    <row r="594" spans="1:12" ht="25.5" customHeight="1" x14ac:dyDescent="0.15">
      <c r="A594" s="95" t="s">
        <v>6804</v>
      </c>
      <c r="B594" s="95"/>
      <c r="C594" s="95" t="s">
        <v>7317</v>
      </c>
      <c r="D594" s="95" t="s">
        <v>7080</v>
      </c>
      <c r="E594" s="95" t="s">
        <v>7081</v>
      </c>
      <c r="F594" s="96" t="s">
        <v>7066</v>
      </c>
      <c r="G594" s="97"/>
      <c r="H594" s="97">
        <v>7741.72</v>
      </c>
      <c r="I594" s="95" t="s">
        <v>6963</v>
      </c>
      <c r="J594" s="95" t="s">
        <v>7294</v>
      </c>
      <c r="K594" s="96" t="s">
        <v>7295</v>
      </c>
      <c r="L594" s="98"/>
    </row>
    <row r="595" spans="1:12" ht="25.5" customHeight="1" x14ac:dyDescent="0.15">
      <c r="A595" s="95" t="s">
        <v>7055</v>
      </c>
      <c r="B595" s="95"/>
      <c r="C595" s="95" t="s">
        <v>7317</v>
      </c>
      <c r="D595" s="95" t="s">
        <v>7080</v>
      </c>
      <c r="E595" s="95" t="s">
        <v>7081</v>
      </c>
      <c r="F595" s="96" t="s">
        <v>7066</v>
      </c>
      <c r="G595" s="97">
        <v>332.98</v>
      </c>
      <c r="H595" s="97"/>
      <c r="I595" s="95" t="s">
        <v>6963</v>
      </c>
      <c r="J595" s="95" t="s">
        <v>7294</v>
      </c>
      <c r="K595" s="96" t="s">
        <v>7295</v>
      </c>
      <c r="L595" s="98"/>
    </row>
    <row r="596" spans="1:12" ht="25.5" customHeight="1" x14ac:dyDescent="0.15">
      <c r="A596" s="95" t="s">
        <v>6808</v>
      </c>
      <c r="B596" s="95"/>
      <c r="C596" s="95" t="s">
        <v>7317</v>
      </c>
      <c r="D596" s="95" t="s">
        <v>7080</v>
      </c>
      <c r="E596" s="95" t="s">
        <v>7081</v>
      </c>
      <c r="F596" s="96" t="s">
        <v>7066</v>
      </c>
      <c r="G596" s="97">
        <v>332.98</v>
      </c>
      <c r="H596" s="97"/>
      <c r="I596" s="95" t="s">
        <v>6963</v>
      </c>
      <c r="J596" s="95" t="s">
        <v>7294</v>
      </c>
      <c r="K596" s="96" t="s">
        <v>7295</v>
      </c>
      <c r="L596" s="98"/>
    </row>
    <row r="597" spans="1:12" ht="12.75" customHeight="1" x14ac:dyDescent="0.15">
      <c r="A597" s="95" t="s">
        <v>7056</v>
      </c>
      <c r="B597" s="95"/>
      <c r="C597" s="95" t="s">
        <v>7317</v>
      </c>
      <c r="D597" s="95" t="s">
        <v>7080</v>
      </c>
      <c r="E597" s="95" t="s">
        <v>7081</v>
      </c>
      <c r="F597" s="96" t="s">
        <v>7066</v>
      </c>
      <c r="G597" s="97">
        <v>1664.88</v>
      </c>
      <c r="H597" s="97"/>
      <c r="I597" s="95" t="s">
        <v>6963</v>
      </c>
      <c r="J597" s="95" t="s">
        <v>7294</v>
      </c>
      <c r="K597" s="96" t="s">
        <v>7295</v>
      </c>
      <c r="L597" s="98"/>
    </row>
    <row r="598" spans="1:12" ht="12.75" customHeight="1" x14ac:dyDescent="0.15">
      <c r="A598" s="95" t="s">
        <v>6844</v>
      </c>
      <c r="B598" s="95"/>
      <c r="C598" s="95" t="s">
        <v>7318</v>
      </c>
      <c r="D598" s="95" t="s">
        <v>7080</v>
      </c>
      <c r="E598" s="95" t="s">
        <v>7081</v>
      </c>
      <c r="F598" s="99">
        <v>43373</v>
      </c>
      <c r="G598" s="97">
        <v>692.82</v>
      </c>
      <c r="H598" s="97"/>
      <c r="I598" s="95" t="s">
        <v>6964</v>
      </c>
      <c r="J598" s="95" t="s">
        <v>7294</v>
      </c>
      <c r="K598" s="96" t="s">
        <v>7295</v>
      </c>
      <c r="L598" s="98"/>
    </row>
    <row r="599" spans="1:12" ht="25.5" customHeight="1" x14ac:dyDescent="0.15">
      <c r="A599" s="95" t="s">
        <v>7055</v>
      </c>
      <c r="B599" s="95"/>
      <c r="C599" s="95" t="s">
        <v>7318</v>
      </c>
      <c r="D599" s="95" t="s">
        <v>7080</v>
      </c>
      <c r="E599" s="95" t="s">
        <v>7081</v>
      </c>
      <c r="F599" s="96" t="s">
        <v>7066</v>
      </c>
      <c r="G599" s="97"/>
      <c r="H599" s="97">
        <v>978.1</v>
      </c>
      <c r="I599" s="95" t="s">
        <v>6964</v>
      </c>
      <c r="J599" s="95" t="s">
        <v>7294</v>
      </c>
      <c r="K599" s="96" t="s">
        <v>7295</v>
      </c>
      <c r="L599" s="98"/>
    </row>
    <row r="600" spans="1:12" ht="25.5" customHeight="1" x14ac:dyDescent="0.15">
      <c r="A600" s="95" t="s">
        <v>7190</v>
      </c>
      <c r="B600" s="95"/>
      <c r="C600" s="95" t="s">
        <v>7318</v>
      </c>
      <c r="D600" s="95" t="s">
        <v>7080</v>
      </c>
      <c r="E600" s="95" t="s">
        <v>7081</v>
      </c>
      <c r="F600" s="96" t="s">
        <v>7066</v>
      </c>
      <c r="G600" s="97">
        <v>285.27999999999997</v>
      </c>
      <c r="H600" s="97"/>
      <c r="I600" s="95" t="s">
        <v>6964</v>
      </c>
      <c r="J600" s="95" t="s">
        <v>7294</v>
      </c>
      <c r="K600" s="96" t="s">
        <v>7295</v>
      </c>
      <c r="L600" s="98"/>
    </row>
    <row r="601" spans="1:12" ht="12.75" customHeight="1" x14ac:dyDescent="0.15">
      <c r="A601" s="95" t="s">
        <v>6555</v>
      </c>
      <c r="B601" s="95"/>
      <c r="C601" s="95" t="s">
        <v>7319</v>
      </c>
      <c r="D601" s="95" t="s">
        <v>7080</v>
      </c>
      <c r="E601" s="95" t="s">
        <v>7081</v>
      </c>
      <c r="F601" s="99">
        <v>43032</v>
      </c>
      <c r="G601" s="97"/>
      <c r="H601" s="97">
        <v>5</v>
      </c>
      <c r="I601" s="95" t="s">
        <v>6707</v>
      </c>
      <c r="J601" s="95" t="s">
        <v>7320</v>
      </c>
      <c r="K601" s="96" t="s">
        <v>7321</v>
      </c>
      <c r="L601" s="98"/>
    </row>
    <row r="602" spans="1:12" ht="25.5" customHeight="1" x14ac:dyDescent="0.15">
      <c r="A602" s="95" t="s">
        <v>6806</v>
      </c>
      <c r="B602" s="95"/>
      <c r="C602" s="95" t="s">
        <v>7322</v>
      </c>
      <c r="D602" s="95" t="s">
        <v>7080</v>
      </c>
      <c r="E602" s="95" t="s">
        <v>7081</v>
      </c>
      <c r="F602" s="96" t="s">
        <v>6830</v>
      </c>
      <c r="G602" s="97">
        <v>18861.96</v>
      </c>
      <c r="H602" s="97"/>
      <c r="I602" s="95" t="s">
        <v>7323</v>
      </c>
      <c r="J602" s="95" t="s">
        <v>7324</v>
      </c>
      <c r="K602" s="96" t="s">
        <v>7321</v>
      </c>
      <c r="L602" s="98"/>
    </row>
    <row r="603" spans="1:12" ht="11.25" x14ac:dyDescent="0.15">
      <c r="A603" s="95" t="s">
        <v>7145</v>
      </c>
      <c r="B603" s="95"/>
      <c r="C603" s="95" t="s">
        <v>7322</v>
      </c>
      <c r="D603" s="95" t="s">
        <v>7080</v>
      </c>
      <c r="E603" s="95" t="s">
        <v>7081</v>
      </c>
      <c r="F603" s="96" t="s">
        <v>6830</v>
      </c>
      <c r="G603" s="97"/>
      <c r="H603" s="97">
        <v>18861.96</v>
      </c>
      <c r="I603" s="95" t="s">
        <v>7323</v>
      </c>
      <c r="J603" s="95" t="s">
        <v>7324</v>
      </c>
      <c r="K603" s="96" t="s">
        <v>7321</v>
      </c>
    </row>
    <row r="604" spans="1:12" ht="25.5" customHeight="1" x14ac:dyDescent="0.15">
      <c r="A604" s="95" t="s">
        <v>7220</v>
      </c>
      <c r="B604" s="95"/>
      <c r="C604" s="95" t="s">
        <v>7325</v>
      </c>
      <c r="D604" s="95" t="s">
        <v>7080</v>
      </c>
      <c r="E604" s="95" t="s">
        <v>7081</v>
      </c>
      <c r="F604" s="96" t="s">
        <v>6830</v>
      </c>
      <c r="G604" s="97">
        <v>1256.07</v>
      </c>
      <c r="H604" s="97"/>
      <c r="I604" s="95" t="s">
        <v>7326</v>
      </c>
      <c r="J604" s="95" t="s">
        <v>7327</v>
      </c>
      <c r="K604" s="96" t="s">
        <v>7328</v>
      </c>
      <c r="L604" s="98"/>
    </row>
    <row r="605" spans="1:12" ht="25.5" customHeight="1" x14ac:dyDescent="0.15">
      <c r="A605" s="95" t="s">
        <v>7329</v>
      </c>
      <c r="B605" s="95"/>
      <c r="C605" s="95" t="s">
        <v>7325</v>
      </c>
      <c r="D605" s="95" t="s">
        <v>7080</v>
      </c>
      <c r="E605" s="95" t="s">
        <v>7081</v>
      </c>
      <c r="F605" s="96" t="s">
        <v>6830</v>
      </c>
      <c r="G605" s="97"/>
      <c r="H605" s="97">
        <v>1256.07</v>
      </c>
      <c r="I605" s="95" t="s">
        <v>7326</v>
      </c>
      <c r="J605" s="95" t="s">
        <v>7327</v>
      </c>
      <c r="K605" s="96" t="s">
        <v>7328</v>
      </c>
      <c r="L605" s="98"/>
    </row>
    <row r="606" spans="1:12" ht="25.5" customHeight="1" x14ac:dyDescent="0.15">
      <c r="A606" s="95" t="s">
        <v>7270</v>
      </c>
      <c r="B606" s="95"/>
      <c r="C606" s="95" t="s">
        <v>7330</v>
      </c>
      <c r="D606" s="95" t="s">
        <v>7080</v>
      </c>
      <c r="E606" s="95" t="s">
        <v>7081</v>
      </c>
      <c r="F606" s="96" t="s">
        <v>6827</v>
      </c>
      <c r="G606" s="97"/>
      <c r="H606" s="97">
        <v>61.63</v>
      </c>
      <c r="I606" s="95" t="s">
        <v>7331</v>
      </c>
      <c r="J606" s="95" t="s">
        <v>7332</v>
      </c>
      <c r="K606" s="96" t="s">
        <v>7333</v>
      </c>
      <c r="L606" s="98"/>
    </row>
    <row r="607" spans="1:12" ht="25.5" customHeight="1" x14ac:dyDescent="0.15">
      <c r="A607" s="95" t="s">
        <v>7239</v>
      </c>
      <c r="B607" s="95"/>
      <c r="C607" s="95" t="s">
        <v>7330</v>
      </c>
      <c r="D607" s="95" t="s">
        <v>7080</v>
      </c>
      <c r="E607" s="95" t="s">
        <v>7081</v>
      </c>
      <c r="F607" s="96" t="s">
        <v>6827</v>
      </c>
      <c r="G607" s="97">
        <v>61.63</v>
      </c>
      <c r="H607" s="97"/>
      <c r="I607" s="95" t="s">
        <v>7331</v>
      </c>
      <c r="J607" s="95" t="s">
        <v>7332</v>
      </c>
      <c r="K607" s="96" t="s">
        <v>7333</v>
      </c>
      <c r="L607" s="98"/>
    </row>
    <row r="608" spans="1:12" ht="12.75" customHeight="1" x14ac:dyDescent="0.15">
      <c r="A608" s="95" t="s">
        <v>6807</v>
      </c>
      <c r="B608" s="95"/>
      <c r="C608" s="95" t="s">
        <v>7334</v>
      </c>
      <c r="D608" s="95" t="s">
        <v>7080</v>
      </c>
      <c r="E608" s="95" t="s">
        <v>7081</v>
      </c>
      <c r="F608" s="96" t="s">
        <v>6816</v>
      </c>
      <c r="G608" s="97"/>
      <c r="H608" s="97">
        <v>711.19</v>
      </c>
      <c r="I608" s="95" t="s">
        <v>7335</v>
      </c>
      <c r="J608" s="95" t="s">
        <v>7336</v>
      </c>
      <c r="K608" s="96" t="s">
        <v>7337</v>
      </c>
      <c r="L608" s="98"/>
    </row>
    <row r="609" spans="1:12" ht="12.75" customHeight="1" x14ac:dyDescent="0.15">
      <c r="A609" s="95" t="s">
        <v>7219</v>
      </c>
      <c r="B609" s="95"/>
      <c r="C609" s="95" t="s">
        <v>7334</v>
      </c>
      <c r="D609" s="95" t="s">
        <v>7080</v>
      </c>
      <c r="E609" s="95" t="s">
        <v>7081</v>
      </c>
      <c r="F609" s="96" t="s">
        <v>6816</v>
      </c>
      <c r="G609" s="97">
        <v>711.19</v>
      </c>
      <c r="H609" s="97"/>
      <c r="I609" s="95" t="s">
        <v>7335</v>
      </c>
      <c r="J609" s="95" t="s">
        <v>7336</v>
      </c>
      <c r="K609" s="96" t="s">
        <v>7337</v>
      </c>
      <c r="L609" s="98"/>
    </row>
    <row r="610" spans="1:12" ht="25.5" customHeight="1" x14ac:dyDescent="0.15">
      <c r="A610" s="95" t="s">
        <v>6807</v>
      </c>
      <c r="B610" s="95"/>
      <c r="C610" s="95" t="s">
        <v>7338</v>
      </c>
      <c r="D610" s="95" t="s">
        <v>7080</v>
      </c>
      <c r="E610" s="95" t="s">
        <v>7081</v>
      </c>
      <c r="F610" s="96" t="s">
        <v>6816</v>
      </c>
      <c r="G610" s="97"/>
      <c r="H610" s="97">
        <v>1040.1099999999999</v>
      </c>
      <c r="I610" s="95" t="s">
        <v>7339</v>
      </c>
      <c r="J610" s="95" t="s">
        <v>7336</v>
      </c>
      <c r="K610" s="96" t="s">
        <v>7337</v>
      </c>
      <c r="L610" s="98"/>
    </row>
    <row r="611" spans="1:12" ht="12.75" customHeight="1" x14ac:dyDescent="0.15">
      <c r="A611" s="95" t="s">
        <v>7219</v>
      </c>
      <c r="B611" s="95"/>
      <c r="C611" s="95" t="s">
        <v>7338</v>
      </c>
      <c r="D611" s="95" t="s">
        <v>7080</v>
      </c>
      <c r="E611" s="95" t="s">
        <v>7081</v>
      </c>
      <c r="F611" s="96" t="s">
        <v>6816</v>
      </c>
      <c r="G611" s="97">
        <v>231.14</v>
      </c>
      <c r="H611" s="97"/>
      <c r="I611" s="95" t="s">
        <v>7339</v>
      </c>
      <c r="J611" s="95" t="s">
        <v>7336</v>
      </c>
      <c r="K611" s="96" t="s">
        <v>7337</v>
      </c>
      <c r="L611" s="98"/>
    </row>
    <row r="612" spans="1:12" ht="25.5" customHeight="1" x14ac:dyDescent="0.15">
      <c r="A612" s="95" t="s">
        <v>7226</v>
      </c>
      <c r="B612" s="95"/>
      <c r="C612" s="95" t="s">
        <v>7338</v>
      </c>
      <c r="D612" s="95" t="s">
        <v>7080</v>
      </c>
      <c r="E612" s="95" t="s">
        <v>7081</v>
      </c>
      <c r="F612" s="96" t="s">
        <v>6816</v>
      </c>
      <c r="G612" s="97"/>
      <c r="H612" s="97"/>
      <c r="I612" s="95" t="s">
        <v>7339</v>
      </c>
      <c r="J612" s="95" t="s">
        <v>7336</v>
      </c>
      <c r="K612" s="96" t="s">
        <v>7337</v>
      </c>
      <c r="L612" s="98"/>
    </row>
    <row r="613" spans="1:12" ht="25.5" customHeight="1" x14ac:dyDescent="0.15">
      <c r="A613" s="95" t="s">
        <v>7220</v>
      </c>
      <c r="B613" s="95"/>
      <c r="C613" s="95" t="s">
        <v>7338</v>
      </c>
      <c r="D613" s="95" t="s">
        <v>7080</v>
      </c>
      <c r="E613" s="95" t="s">
        <v>7081</v>
      </c>
      <c r="F613" s="96" t="s">
        <v>6816</v>
      </c>
      <c r="G613" s="97">
        <v>808.97</v>
      </c>
      <c r="H613" s="97"/>
      <c r="I613" s="95" t="s">
        <v>7339</v>
      </c>
      <c r="J613" s="95" t="s">
        <v>7336</v>
      </c>
      <c r="K613" s="96" t="s">
        <v>7337</v>
      </c>
      <c r="L613" s="98"/>
    </row>
    <row r="614" spans="1:12" ht="25.5" customHeight="1" x14ac:dyDescent="0.15">
      <c r="A614" s="95" t="s">
        <v>7140</v>
      </c>
      <c r="B614" s="95"/>
      <c r="C614" s="95" t="s">
        <v>7338</v>
      </c>
      <c r="D614" s="95" t="s">
        <v>7080</v>
      </c>
      <c r="E614" s="95" t="s">
        <v>7081</v>
      </c>
      <c r="F614" s="96" t="s">
        <v>6816</v>
      </c>
      <c r="G614" s="97">
        <v>1916.21</v>
      </c>
      <c r="H614" s="97"/>
      <c r="I614" s="95" t="s">
        <v>6717</v>
      </c>
      <c r="J614" s="95" t="s">
        <v>7340</v>
      </c>
      <c r="K614" s="96" t="s">
        <v>7337</v>
      </c>
      <c r="L614" s="98"/>
    </row>
    <row r="615" spans="1:12" ht="25.5" customHeight="1" x14ac:dyDescent="0.15">
      <c r="A615" s="95" t="s">
        <v>7144</v>
      </c>
      <c r="B615" s="95"/>
      <c r="C615" s="95" t="s">
        <v>7338</v>
      </c>
      <c r="D615" s="95" t="s">
        <v>7080</v>
      </c>
      <c r="E615" s="95" t="s">
        <v>7081</v>
      </c>
      <c r="F615" s="96" t="s">
        <v>6816</v>
      </c>
      <c r="G615" s="97"/>
      <c r="H615" s="97"/>
      <c r="I615" s="95" t="s">
        <v>6717</v>
      </c>
      <c r="J615" s="95" t="s">
        <v>7340</v>
      </c>
      <c r="K615" s="96" t="s">
        <v>7337</v>
      </c>
      <c r="L615" s="98"/>
    </row>
    <row r="616" spans="1:12" ht="12.75" customHeight="1" x14ac:dyDescent="0.15">
      <c r="A616" s="95" t="s">
        <v>6807</v>
      </c>
      <c r="B616" s="95"/>
      <c r="C616" s="95" t="s">
        <v>7338</v>
      </c>
      <c r="D616" s="95" t="s">
        <v>7080</v>
      </c>
      <c r="E616" s="95" t="s">
        <v>7081</v>
      </c>
      <c r="F616" s="96" t="s">
        <v>6816</v>
      </c>
      <c r="G616" s="97">
        <v>618.13</v>
      </c>
      <c r="H616" s="97"/>
      <c r="I616" s="95" t="s">
        <v>6717</v>
      </c>
      <c r="J616" s="95" t="s">
        <v>7340</v>
      </c>
      <c r="K616" s="96" t="s">
        <v>7337</v>
      </c>
      <c r="L616" s="98"/>
    </row>
    <row r="617" spans="1:12" ht="12.75" customHeight="1" x14ac:dyDescent="0.15">
      <c r="A617" s="95" t="s">
        <v>7056</v>
      </c>
      <c r="B617" s="95"/>
      <c r="C617" s="95" t="s">
        <v>7338</v>
      </c>
      <c r="D617" s="95" t="s">
        <v>7080</v>
      </c>
      <c r="E617" s="95" t="s">
        <v>7081</v>
      </c>
      <c r="F617" s="96" t="s">
        <v>6816</v>
      </c>
      <c r="G617" s="97">
        <v>2657.96</v>
      </c>
      <c r="H617" s="97"/>
      <c r="I617" s="95" t="s">
        <v>6717</v>
      </c>
      <c r="J617" s="95" t="s">
        <v>7340</v>
      </c>
      <c r="K617" s="96" t="s">
        <v>7337</v>
      </c>
      <c r="L617" s="98"/>
    </row>
    <row r="618" spans="1:12" ht="25.5" customHeight="1" x14ac:dyDescent="0.15">
      <c r="A618" s="95" t="s">
        <v>6549</v>
      </c>
      <c r="B618" s="95"/>
      <c r="C618" s="95" t="s">
        <v>7338</v>
      </c>
      <c r="D618" s="95" t="s">
        <v>7080</v>
      </c>
      <c r="E618" s="95" t="s">
        <v>7081</v>
      </c>
      <c r="F618" s="99">
        <v>43039</v>
      </c>
      <c r="G618" s="97">
        <v>4100.2700000000004</v>
      </c>
      <c r="H618" s="97"/>
      <c r="I618" s="95" t="s">
        <v>6717</v>
      </c>
      <c r="J618" s="95" t="s">
        <v>7340</v>
      </c>
      <c r="K618" s="96" t="s">
        <v>7337</v>
      </c>
      <c r="L618" s="98"/>
    </row>
    <row r="619" spans="1:12" ht="12.75" customHeight="1" x14ac:dyDescent="0.15">
      <c r="A619" s="95" t="s">
        <v>6803</v>
      </c>
      <c r="B619" s="95"/>
      <c r="C619" s="95" t="s">
        <v>7338</v>
      </c>
      <c r="D619" s="95" t="s">
        <v>7080</v>
      </c>
      <c r="E619" s="95" t="s">
        <v>7081</v>
      </c>
      <c r="F619" s="96" t="s">
        <v>6816</v>
      </c>
      <c r="G619" s="97"/>
      <c r="H619" s="97">
        <v>10343.4</v>
      </c>
      <c r="I619" s="95" t="s">
        <v>6717</v>
      </c>
      <c r="J619" s="95" t="s">
        <v>7340</v>
      </c>
      <c r="K619" s="96" t="s">
        <v>7337</v>
      </c>
      <c r="L619" s="98"/>
    </row>
    <row r="620" spans="1:12" ht="25.5" customHeight="1" x14ac:dyDescent="0.15">
      <c r="A620" s="95" t="s">
        <v>7146</v>
      </c>
      <c r="B620" s="95"/>
      <c r="C620" s="95" t="s">
        <v>7338</v>
      </c>
      <c r="D620" s="95" t="s">
        <v>7080</v>
      </c>
      <c r="E620" s="95" t="s">
        <v>7081</v>
      </c>
      <c r="F620" s="96" t="s">
        <v>6816</v>
      </c>
      <c r="G620" s="97"/>
      <c r="H620" s="97"/>
      <c r="I620" s="95" t="s">
        <v>6717</v>
      </c>
      <c r="J620" s="95" t="s">
        <v>7340</v>
      </c>
      <c r="K620" s="96" t="s">
        <v>7337</v>
      </c>
      <c r="L620" s="98"/>
    </row>
    <row r="621" spans="1:12" ht="25.5" customHeight="1" x14ac:dyDescent="0.15">
      <c r="A621" s="95" t="s">
        <v>6556</v>
      </c>
      <c r="B621" s="95"/>
      <c r="C621" s="95" t="s">
        <v>7338</v>
      </c>
      <c r="D621" s="95" t="s">
        <v>7080</v>
      </c>
      <c r="E621" s="95" t="s">
        <v>7081</v>
      </c>
      <c r="F621" s="99">
        <v>43039</v>
      </c>
      <c r="G621" s="97">
        <v>1050.82</v>
      </c>
      <c r="H621" s="97"/>
      <c r="I621" s="95" t="s">
        <v>6717</v>
      </c>
      <c r="J621" s="95" t="s">
        <v>7340</v>
      </c>
      <c r="K621" s="96" t="s">
        <v>7337</v>
      </c>
      <c r="L621" s="98"/>
    </row>
    <row r="622" spans="1:12" ht="25.5" customHeight="1" x14ac:dyDescent="0.15">
      <c r="A622" s="95" t="s">
        <v>7145</v>
      </c>
      <c r="B622" s="95"/>
      <c r="C622" s="95" t="s">
        <v>7338</v>
      </c>
      <c r="D622" s="95" t="s">
        <v>7080</v>
      </c>
      <c r="E622" s="95" t="s">
        <v>7081</v>
      </c>
      <c r="F622" s="96" t="s">
        <v>6816</v>
      </c>
      <c r="G622" s="97"/>
      <c r="H622" s="97"/>
      <c r="I622" s="95" t="s">
        <v>6717</v>
      </c>
      <c r="J622" s="95" t="s">
        <v>7340</v>
      </c>
      <c r="K622" s="96" t="s">
        <v>7337</v>
      </c>
      <c r="L622" s="98"/>
    </row>
    <row r="623" spans="1:12" ht="25.5" customHeight="1" x14ac:dyDescent="0.15">
      <c r="A623" s="95" t="s">
        <v>6805</v>
      </c>
      <c r="B623" s="95"/>
      <c r="C623" s="95" t="s">
        <v>7338</v>
      </c>
      <c r="D623" s="95" t="s">
        <v>7080</v>
      </c>
      <c r="E623" s="95" t="s">
        <v>7081</v>
      </c>
      <c r="F623" s="96" t="s">
        <v>6816</v>
      </c>
      <c r="G623" s="97"/>
      <c r="H623" s="97"/>
      <c r="I623" s="95" t="s">
        <v>6717</v>
      </c>
      <c r="J623" s="95" t="s">
        <v>7340</v>
      </c>
      <c r="K623" s="96" t="s">
        <v>7337</v>
      </c>
      <c r="L623" s="98"/>
    </row>
    <row r="624" spans="1:12" ht="25.5" customHeight="1" x14ac:dyDescent="0.15">
      <c r="A624" s="95" t="s">
        <v>6806</v>
      </c>
      <c r="B624" s="95"/>
      <c r="C624" s="95" t="s">
        <v>7338</v>
      </c>
      <c r="D624" s="95" t="s">
        <v>7080</v>
      </c>
      <c r="E624" s="95" t="s">
        <v>7081</v>
      </c>
      <c r="F624" s="96" t="s">
        <v>6816</v>
      </c>
      <c r="G624" s="97"/>
      <c r="H624" s="97"/>
      <c r="I624" s="95" t="s">
        <v>6717</v>
      </c>
      <c r="J624" s="95" t="s">
        <v>7340</v>
      </c>
      <c r="K624" s="96" t="s">
        <v>7337</v>
      </c>
      <c r="L624" s="98"/>
    </row>
    <row r="625" spans="1:12" ht="11.25" x14ac:dyDescent="0.15">
      <c r="A625" s="95" t="s">
        <v>7140</v>
      </c>
      <c r="B625" s="95"/>
      <c r="C625" s="95" t="s">
        <v>7341</v>
      </c>
      <c r="D625" s="95" t="s">
        <v>7080</v>
      </c>
      <c r="E625" s="95" t="s">
        <v>7081</v>
      </c>
      <c r="F625" s="96" t="s">
        <v>6816</v>
      </c>
      <c r="G625" s="97"/>
      <c r="H625" s="97">
        <v>4373.49</v>
      </c>
      <c r="I625" s="95" t="s">
        <v>6720</v>
      </c>
      <c r="J625" s="95" t="s">
        <v>7340</v>
      </c>
      <c r="K625" s="96" t="s">
        <v>7337</v>
      </c>
    </row>
    <row r="626" spans="1:12" ht="25.5" customHeight="1" x14ac:dyDescent="0.15">
      <c r="A626" s="95" t="s">
        <v>7148</v>
      </c>
      <c r="B626" s="95"/>
      <c r="C626" s="95" t="s">
        <v>7341</v>
      </c>
      <c r="D626" s="95" t="s">
        <v>7080</v>
      </c>
      <c r="E626" s="95" t="s">
        <v>7081</v>
      </c>
      <c r="F626" s="96" t="s">
        <v>6816</v>
      </c>
      <c r="G626" s="97"/>
      <c r="H626" s="97"/>
      <c r="I626" s="95" t="s">
        <v>6720</v>
      </c>
      <c r="J626" s="95" t="s">
        <v>7340</v>
      </c>
      <c r="K626" s="96" t="s">
        <v>7337</v>
      </c>
      <c r="L626" s="98"/>
    </row>
    <row r="627" spans="1:12" ht="25.5" customHeight="1" x14ac:dyDescent="0.15">
      <c r="A627" s="95" t="s">
        <v>7056</v>
      </c>
      <c r="B627" s="95"/>
      <c r="C627" s="95" t="s">
        <v>7341</v>
      </c>
      <c r="D627" s="95" t="s">
        <v>7080</v>
      </c>
      <c r="E627" s="95" t="s">
        <v>7081</v>
      </c>
      <c r="F627" s="96" t="s">
        <v>6816</v>
      </c>
      <c r="G627" s="97">
        <v>1227.19</v>
      </c>
      <c r="H627" s="97"/>
      <c r="I627" s="95" t="s">
        <v>6720</v>
      </c>
      <c r="J627" s="95" t="s">
        <v>7340</v>
      </c>
      <c r="K627" s="96" t="s">
        <v>7337</v>
      </c>
      <c r="L627" s="98"/>
    </row>
    <row r="628" spans="1:12" ht="25.5" customHeight="1" x14ac:dyDescent="0.15">
      <c r="A628" s="95" t="s">
        <v>6549</v>
      </c>
      <c r="B628" s="95"/>
      <c r="C628" s="95" t="s">
        <v>7341</v>
      </c>
      <c r="D628" s="95" t="s">
        <v>7080</v>
      </c>
      <c r="E628" s="95" t="s">
        <v>7081</v>
      </c>
      <c r="F628" s="99">
        <v>43039</v>
      </c>
      <c r="G628" s="97">
        <v>2519.65</v>
      </c>
      <c r="H628" s="97"/>
      <c r="I628" s="95" t="s">
        <v>6720</v>
      </c>
      <c r="J628" s="95" t="s">
        <v>7340</v>
      </c>
      <c r="K628" s="96" t="s">
        <v>7337</v>
      </c>
      <c r="L628" s="98"/>
    </row>
    <row r="629" spans="1:12" ht="25.5" customHeight="1" x14ac:dyDescent="0.15">
      <c r="A629" s="95" t="s">
        <v>7146</v>
      </c>
      <c r="B629" s="95"/>
      <c r="C629" s="95" t="s">
        <v>7341</v>
      </c>
      <c r="D629" s="95" t="s">
        <v>7080</v>
      </c>
      <c r="E629" s="95" t="s">
        <v>7081</v>
      </c>
      <c r="F629" s="96" t="s">
        <v>6816</v>
      </c>
      <c r="G629" s="97"/>
      <c r="H629" s="97"/>
      <c r="I629" s="95" t="s">
        <v>6720</v>
      </c>
      <c r="J629" s="95" t="s">
        <v>7340</v>
      </c>
      <c r="K629" s="96" t="s">
        <v>7337</v>
      </c>
      <c r="L629" s="98"/>
    </row>
    <row r="630" spans="1:12" ht="25.5" customHeight="1" x14ac:dyDescent="0.15">
      <c r="A630" s="95" t="s">
        <v>7151</v>
      </c>
      <c r="B630" s="95"/>
      <c r="C630" s="95" t="s">
        <v>7341</v>
      </c>
      <c r="D630" s="95" t="s">
        <v>7080</v>
      </c>
      <c r="E630" s="95" t="s">
        <v>7081</v>
      </c>
      <c r="F630" s="96" t="s">
        <v>6816</v>
      </c>
      <c r="G630" s="97"/>
      <c r="H630" s="97"/>
      <c r="I630" s="95" t="s">
        <v>6720</v>
      </c>
      <c r="J630" s="95" t="s">
        <v>7340</v>
      </c>
      <c r="K630" s="96" t="s">
        <v>7337</v>
      </c>
      <c r="L630" s="98"/>
    </row>
    <row r="631" spans="1:12" ht="25.5" customHeight="1" x14ac:dyDescent="0.15">
      <c r="A631" s="95" t="s">
        <v>6556</v>
      </c>
      <c r="B631" s="95"/>
      <c r="C631" s="95" t="s">
        <v>7341</v>
      </c>
      <c r="D631" s="95" t="s">
        <v>7080</v>
      </c>
      <c r="E631" s="95" t="s">
        <v>7081</v>
      </c>
      <c r="F631" s="99">
        <v>43039</v>
      </c>
      <c r="G631" s="97">
        <v>626.65</v>
      </c>
      <c r="H631" s="97"/>
      <c r="I631" s="95" t="s">
        <v>6720</v>
      </c>
      <c r="J631" s="95" t="s">
        <v>7340</v>
      </c>
      <c r="K631" s="96" t="s">
        <v>7337</v>
      </c>
      <c r="L631" s="98"/>
    </row>
    <row r="632" spans="1:12" ht="12.75" customHeight="1" x14ac:dyDescent="0.15">
      <c r="A632" s="95" t="s">
        <v>7145</v>
      </c>
      <c r="B632" s="95"/>
      <c r="C632" s="95" t="s">
        <v>7341</v>
      </c>
      <c r="D632" s="95" t="s">
        <v>7080</v>
      </c>
      <c r="E632" s="95" t="s">
        <v>7081</v>
      </c>
      <c r="F632" s="96" t="s">
        <v>6816</v>
      </c>
      <c r="G632" s="97"/>
      <c r="H632" s="97"/>
      <c r="I632" s="95" t="s">
        <v>6720</v>
      </c>
      <c r="J632" s="95" t="s">
        <v>7340</v>
      </c>
      <c r="K632" s="96" t="s">
        <v>7337</v>
      </c>
      <c r="L632" s="98"/>
    </row>
    <row r="633" spans="1:12" ht="12.75" customHeight="1" x14ac:dyDescent="0.15">
      <c r="A633" s="95" t="s">
        <v>6805</v>
      </c>
      <c r="B633" s="95"/>
      <c r="C633" s="95" t="s">
        <v>7341</v>
      </c>
      <c r="D633" s="95" t="s">
        <v>7080</v>
      </c>
      <c r="E633" s="95" t="s">
        <v>7081</v>
      </c>
      <c r="F633" s="96" t="s">
        <v>6816</v>
      </c>
      <c r="G633" s="97"/>
      <c r="H633" s="97"/>
      <c r="I633" s="95" t="s">
        <v>6720</v>
      </c>
      <c r="J633" s="95" t="s">
        <v>7340</v>
      </c>
      <c r="K633" s="96" t="s">
        <v>7337</v>
      </c>
      <c r="L633" s="98"/>
    </row>
    <row r="634" spans="1:12" ht="25.5" customHeight="1" x14ac:dyDescent="0.15">
      <c r="A634" s="95" t="s">
        <v>6806</v>
      </c>
      <c r="B634" s="95"/>
      <c r="C634" s="95" t="s">
        <v>7341</v>
      </c>
      <c r="D634" s="95" t="s">
        <v>7080</v>
      </c>
      <c r="E634" s="95" t="s">
        <v>7081</v>
      </c>
      <c r="F634" s="96" t="s">
        <v>6816</v>
      </c>
      <c r="G634" s="97"/>
      <c r="H634" s="97"/>
      <c r="I634" s="95" t="s">
        <v>6720</v>
      </c>
      <c r="J634" s="95" t="s">
        <v>7340</v>
      </c>
      <c r="K634" s="96" t="s">
        <v>7337</v>
      </c>
      <c r="L634" s="98"/>
    </row>
    <row r="635" spans="1:12" ht="25.5" customHeight="1" x14ac:dyDescent="0.15">
      <c r="A635" s="95" t="s">
        <v>6549</v>
      </c>
      <c r="B635" s="95"/>
      <c r="C635" s="95" t="s">
        <v>7342</v>
      </c>
      <c r="D635" s="95" t="s">
        <v>7080</v>
      </c>
      <c r="E635" s="95" t="s">
        <v>7081</v>
      </c>
      <c r="F635" s="99">
        <v>43039</v>
      </c>
      <c r="G635" s="97"/>
      <c r="H635" s="97"/>
      <c r="I635" s="95" t="s">
        <v>6721</v>
      </c>
      <c r="J635" s="95" t="s">
        <v>7336</v>
      </c>
      <c r="K635" s="96" t="s">
        <v>7337</v>
      </c>
      <c r="L635" s="98"/>
    </row>
    <row r="636" spans="1:12" ht="25.5" customHeight="1" x14ac:dyDescent="0.15">
      <c r="A636" s="95" t="s">
        <v>6807</v>
      </c>
      <c r="B636" s="95"/>
      <c r="C636" s="95" t="s">
        <v>7342</v>
      </c>
      <c r="D636" s="95" t="s">
        <v>7080</v>
      </c>
      <c r="E636" s="95" t="s">
        <v>7081</v>
      </c>
      <c r="F636" s="96" t="s">
        <v>6816</v>
      </c>
      <c r="G636" s="97"/>
      <c r="H636" s="97">
        <v>1663.2</v>
      </c>
      <c r="I636" s="95" t="s">
        <v>6721</v>
      </c>
      <c r="J636" s="95" t="s">
        <v>7336</v>
      </c>
      <c r="K636" s="96" t="s">
        <v>7337</v>
      </c>
      <c r="L636" s="98"/>
    </row>
    <row r="637" spans="1:12" ht="25.5" customHeight="1" x14ac:dyDescent="0.15">
      <c r="A637" s="95" t="s">
        <v>7219</v>
      </c>
      <c r="B637" s="95"/>
      <c r="C637" s="95" t="s">
        <v>7342</v>
      </c>
      <c r="D637" s="95" t="s">
        <v>7080</v>
      </c>
      <c r="E637" s="95" t="s">
        <v>7081</v>
      </c>
      <c r="F637" s="96" t="s">
        <v>6816</v>
      </c>
      <c r="G637" s="97"/>
      <c r="H637" s="97"/>
      <c r="I637" s="95" t="s">
        <v>6721</v>
      </c>
      <c r="J637" s="95" t="s">
        <v>7336</v>
      </c>
      <c r="K637" s="96" t="s">
        <v>7337</v>
      </c>
      <c r="L637" s="98"/>
    </row>
    <row r="638" spans="1:12" ht="25.5" customHeight="1" x14ac:dyDescent="0.15">
      <c r="A638" s="95" t="s">
        <v>7226</v>
      </c>
      <c r="B638" s="95"/>
      <c r="C638" s="95" t="s">
        <v>7342</v>
      </c>
      <c r="D638" s="95" t="s">
        <v>7080</v>
      </c>
      <c r="E638" s="95" t="s">
        <v>7081</v>
      </c>
      <c r="F638" s="96" t="s">
        <v>6816</v>
      </c>
      <c r="G638" s="97"/>
      <c r="H638" s="97"/>
      <c r="I638" s="95" t="s">
        <v>6721</v>
      </c>
      <c r="J638" s="95" t="s">
        <v>7336</v>
      </c>
      <c r="K638" s="96" t="s">
        <v>7337</v>
      </c>
      <c r="L638" s="98"/>
    </row>
    <row r="639" spans="1:12" ht="12.75" customHeight="1" x14ac:dyDescent="0.15">
      <c r="A639" s="95" t="s">
        <v>7220</v>
      </c>
      <c r="B639" s="95"/>
      <c r="C639" s="95" t="s">
        <v>7342</v>
      </c>
      <c r="D639" s="95" t="s">
        <v>7080</v>
      </c>
      <c r="E639" s="95" t="s">
        <v>7081</v>
      </c>
      <c r="F639" s="96" t="s">
        <v>6816</v>
      </c>
      <c r="G639" s="97">
        <v>1663.2</v>
      </c>
      <c r="H639" s="97"/>
      <c r="I639" s="95" t="s">
        <v>6721</v>
      </c>
      <c r="J639" s="95" t="s">
        <v>7336</v>
      </c>
      <c r="K639" s="96" t="s">
        <v>7337</v>
      </c>
      <c r="L639" s="98"/>
    </row>
    <row r="640" spans="1:12" ht="25.5" customHeight="1" x14ac:dyDescent="0.15">
      <c r="A640" s="95" t="s">
        <v>6549</v>
      </c>
      <c r="B640" s="95"/>
      <c r="C640" s="95" t="s">
        <v>7341</v>
      </c>
      <c r="D640" s="95" t="s">
        <v>7080</v>
      </c>
      <c r="E640" s="95" t="s">
        <v>7081</v>
      </c>
      <c r="F640" s="99">
        <v>43039</v>
      </c>
      <c r="G640" s="97">
        <v>603.89</v>
      </c>
      <c r="H640" s="97"/>
      <c r="I640" s="95" t="s">
        <v>6722</v>
      </c>
      <c r="J640" s="95" t="s">
        <v>7336</v>
      </c>
      <c r="K640" s="96" t="s">
        <v>7337</v>
      </c>
      <c r="L640" s="98"/>
    </row>
    <row r="641" spans="1:12" ht="12.75" customHeight="1" x14ac:dyDescent="0.15">
      <c r="A641" s="95" t="s">
        <v>6807</v>
      </c>
      <c r="B641" s="95"/>
      <c r="C641" s="95" t="s">
        <v>7341</v>
      </c>
      <c r="D641" s="95" t="s">
        <v>7080</v>
      </c>
      <c r="E641" s="95" t="s">
        <v>7081</v>
      </c>
      <c r="F641" s="96" t="s">
        <v>6816</v>
      </c>
      <c r="G641" s="97"/>
      <c r="H641" s="97">
        <v>1026.6199999999999</v>
      </c>
      <c r="I641" s="95" t="s">
        <v>6722</v>
      </c>
      <c r="J641" s="95" t="s">
        <v>7336</v>
      </c>
      <c r="K641" s="96" t="s">
        <v>7337</v>
      </c>
      <c r="L641" s="98"/>
    </row>
    <row r="642" spans="1:12" ht="25.5" customHeight="1" x14ac:dyDescent="0.15">
      <c r="A642" s="95" t="s">
        <v>7219</v>
      </c>
      <c r="B642" s="95"/>
      <c r="C642" s="95" t="s">
        <v>7341</v>
      </c>
      <c r="D642" s="95" t="s">
        <v>7080</v>
      </c>
      <c r="E642" s="95" t="s">
        <v>7081</v>
      </c>
      <c r="F642" s="96" t="s">
        <v>6816</v>
      </c>
      <c r="G642" s="97"/>
      <c r="H642" s="97"/>
      <c r="I642" s="95" t="s">
        <v>6722</v>
      </c>
      <c r="J642" s="95" t="s">
        <v>7336</v>
      </c>
      <c r="K642" s="96" t="s">
        <v>7337</v>
      </c>
      <c r="L642" s="98"/>
    </row>
    <row r="643" spans="1:12" ht="25.5" customHeight="1" x14ac:dyDescent="0.15">
      <c r="A643" s="95" t="s">
        <v>7226</v>
      </c>
      <c r="B643" s="95"/>
      <c r="C643" s="95" t="s">
        <v>7341</v>
      </c>
      <c r="D643" s="95" t="s">
        <v>7080</v>
      </c>
      <c r="E643" s="95" t="s">
        <v>7081</v>
      </c>
      <c r="F643" s="96" t="s">
        <v>6816</v>
      </c>
      <c r="G643" s="97">
        <v>301.95</v>
      </c>
      <c r="H643" s="97"/>
      <c r="I643" s="95" t="s">
        <v>6722</v>
      </c>
      <c r="J643" s="95" t="s">
        <v>7336</v>
      </c>
      <c r="K643" s="96" t="s">
        <v>7337</v>
      </c>
      <c r="L643" s="98"/>
    </row>
    <row r="644" spans="1:12" ht="12.75" customHeight="1" x14ac:dyDescent="0.15">
      <c r="A644" s="95" t="s">
        <v>7220</v>
      </c>
      <c r="B644" s="95"/>
      <c r="C644" s="95" t="s">
        <v>7341</v>
      </c>
      <c r="D644" s="95" t="s">
        <v>7080</v>
      </c>
      <c r="E644" s="95" t="s">
        <v>7081</v>
      </c>
      <c r="F644" s="96" t="s">
        <v>6816</v>
      </c>
      <c r="G644" s="97">
        <v>120.78</v>
      </c>
      <c r="H644" s="97"/>
      <c r="I644" s="95" t="s">
        <v>6722</v>
      </c>
      <c r="J644" s="95" t="s">
        <v>7336</v>
      </c>
      <c r="K644" s="96" t="s">
        <v>7337</v>
      </c>
      <c r="L644" s="98"/>
    </row>
    <row r="645" spans="1:12" ht="25.5" customHeight="1" x14ac:dyDescent="0.15">
      <c r="A645" s="95" t="s">
        <v>6552</v>
      </c>
      <c r="B645" s="95"/>
      <c r="C645" s="95" t="s">
        <v>7343</v>
      </c>
      <c r="D645" s="95" t="s">
        <v>7080</v>
      </c>
      <c r="E645" s="95" t="s">
        <v>7081</v>
      </c>
      <c r="F645" s="99">
        <v>43069</v>
      </c>
      <c r="G645" s="97">
        <v>75044.399999999994</v>
      </c>
      <c r="H645" s="97"/>
      <c r="I645" s="95" t="s">
        <v>6731</v>
      </c>
      <c r="J645" s="95" t="s">
        <v>7344</v>
      </c>
      <c r="K645" s="96" t="s">
        <v>7345</v>
      </c>
      <c r="L645" s="98"/>
    </row>
    <row r="646" spans="1:12" ht="11.25" x14ac:dyDescent="0.15">
      <c r="A646" s="95" t="s">
        <v>6555</v>
      </c>
      <c r="B646" s="95"/>
      <c r="C646" s="95" t="s">
        <v>7343</v>
      </c>
      <c r="D646" s="95" t="s">
        <v>7080</v>
      </c>
      <c r="E646" s="95" t="s">
        <v>7081</v>
      </c>
      <c r="F646" s="99">
        <v>43069</v>
      </c>
      <c r="G646" s="97">
        <v>64519.519999999997</v>
      </c>
      <c r="H646" s="97"/>
      <c r="I646" s="95" t="s">
        <v>6731</v>
      </c>
      <c r="J646" s="95" t="s">
        <v>7344</v>
      </c>
      <c r="K646" s="96" t="s">
        <v>7345</v>
      </c>
    </row>
    <row r="647" spans="1:12" ht="25.5" customHeight="1" x14ac:dyDescent="0.15">
      <c r="A647" s="95" t="s">
        <v>6553</v>
      </c>
      <c r="B647" s="95"/>
      <c r="C647" s="95" t="s">
        <v>7343</v>
      </c>
      <c r="D647" s="95" t="s">
        <v>7080</v>
      </c>
      <c r="E647" s="95" t="s">
        <v>7081</v>
      </c>
      <c r="F647" s="99">
        <v>43069</v>
      </c>
      <c r="G647" s="97"/>
      <c r="H647" s="97"/>
      <c r="I647" s="95" t="s">
        <v>6731</v>
      </c>
      <c r="J647" s="95" t="s">
        <v>7344</v>
      </c>
      <c r="K647" s="96" t="s">
        <v>7345</v>
      </c>
      <c r="L647" s="98"/>
    </row>
    <row r="648" spans="1:12" ht="25.5" customHeight="1" x14ac:dyDescent="0.15">
      <c r="A648" s="95" t="s">
        <v>6550</v>
      </c>
      <c r="B648" s="95"/>
      <c r="C648" s="95" t="s">
        <v>7343</v>
      </c>
      <c r="D648" s="95" t="s">
        <v>7080</v>
      </c>
      <c r="E648" s="95" t="s">
        <v>7081</v>
      </c>
      <c r="F648" s="99">
        <v>43069</v>
      </c>
      <c r="G648" s="97">
        <v>8435.11</v>
      </c>
      <c r="H648" s="97"/>
      <c r="I648" s="95" t="s">
        <v>6731</v>
      </c>
      <c r="J648" s="95" t="s">
        <v>7344</v>
      </c>
      <c r="K648" s="96" t="s">
        <v>7345</v>
      </c>
      <c r="L648" s="98"/>
    </row>
    <row r="649" spans="1:12" ht="12.75" customHeight="1" x14ac:dyDescent="0.15">
      <c r="A649" s="95" t="s">
        <v>6803</v>
      </c>
      <c r="B649" s="95"/>
      <c r="C649" s="95" t="s">
        <v>7343</v>
      </c>
      <c r="D649" s="95" t="s">
        <v>7080</v>
      </c>
      <c r="E649" s="95" t="s">
        <v>7081</v>
      </c>
      <c r="F649" s="96" t="s">
        <v>6817</v>
      </c>
      <c r="G649" s="97">
        <v>37144.75</v>
      </c>
      <c r="H649" s="97"/>
      <c r="I649" s="95" t="s">
        <v>6731</v>
      </c>
      <c r="J649" s="95" t="s">
        <v>7344</v>
      </c>
      <c r="K649" s="96" t="s">
        <v>7345</v>
      </c>
      <c r="L649" s="98"/>
    </row>
    <row r="650" spans="1:12" ht="25.5" customHeight="1" x14ac:dyDescent="0.15">
      <c r="A650" s="95" t="s">
        <v>7242</v>
      </c>
      <c r="B650" s="95"/>
      <c r="C650" s="95" t="s">
        <v>7343</v>
      </c>
      <c r="D650" s="95" t="s">
        <v>7080</v>
      </c>
      <c r="E650" s="95" t="s">
        <v>7081</v>
      </c>
      <c r="F650" s="96" t="s">
        <v>6817</v>
      </c>
      <c r="G650" s="97">
        <v>2550.06</v>
      </c>
      <c r="H650" s="97"/>
      <c r="I650" s="95" t="s">
        <v>6731</v>
      </c>
      <c r="J650" s="95" t="s">
        <v>7344</v>
      </c>
      <c r="K650" s="96" t="s">
        <v>7345</v>
      </c>
      <c r="L650" s="98"/>
    </row>
    <row r="651" spans="1:12" ht="25.5" customHeight="1" x14ac:dyDescent="0.15">
      <c r="A651" s="95" t="s">
        <v>6549</v>
      </c>
      <c r="B651" s="95"/>
      <c r="C651" s="95" t="s">
        <v>7343</v>
      </c>
      <c r="D651" s="95" t="s">
        <v>7080</v>
      </c>
      <c r="E651" s="95" t="s">
        <v>7081</v>
      </c>
      <c r="F651" s="99">
        <v>43069</v>
      </c>
      <c r="G651" s="97">
        <v>46452.959999999999</v>
      </c>
      <c r="H651" s="97"/>
      <c r="I651" s="95" t="s">
        <v>6731</v>
      </c>
      <c r="J651" s="95" t="s">
        <v>7344</v>
      </c>
      <c r="K651" s="96" t="s">
        <v>7345</v>
      </c>
      <c r="L651" s="98"/>
    </row>
    <row r="652" spans="1:12" ht="12.75" customHeight="1" x14ac:dyDescent="0.15">
      <c r="A652" s="95" t="s">
        <v>6556</v>
      </c>
      <c r="B652" s="95"/>
      <c r="C652" s="95" t="s">
        <v>7343</v>
      </c>
      <c r="D652" s="95" t="s">
        <v>7080</v>
      </c>
      <c r="E652" s="95" t="s">
        <v>7081</v>
      </c>
      <c r="F652" s="99">
        <v>43069</v>
      </c>
      <c r="G652" s="97">
        <v>31956.16</v>
      </c>
      <c r="H652" s="97"/>
      <c r="I652" s="95" t="s">
        <v>6731</v>
      </c>
      <c r="J652" s="95" t="s">
        <v>7344</v>
      </c>
      <c r="K652" s="96" t="s">
        <v>7345</v>
      </c>
      <c r="L652" s="98"/>
    </row>
    <row r="653" spans="1:12" ht="25.5" customHeight="1" x14ac:dyDescent="0.15">
      <c r="A653" s="95" t="s">
        <v>7241</v>
      </c>
      <c r="B653" s="95"/>
      <c r="C653" s="95" t="s">
        <v>7343</v>
      </c>
      <c r="D653" s="95" t="s">
        <v>7080</v>
      </c>
      <c r="E653" s="95" t="s">
        <v>7081</v>
      </c>
      <c r="F653" s="96" t="s">
        <v>6817</v>
      </c>
      <c r="G653" s="97"/>
      <c r="H653" s="97"/>
      <c r="I653" s="95" t="s">
        <v>6731</v>
      </c>
      <c r="J653" s="95" t="s">
        <v>7344</v>
      </c>
      <c r="K653" s="96" t="s">
        <v>7345</v>
      </c>
      <c r="L653" s="98"/>
    </row>
    <row r="654" spans="1:12" ht="25.5" customHeight="1" x14ac:dyDescent="0.15">
      <c r="A654" s="95" t="s">
        <v>7157</v>
      </c>
      <c r="B654" s="95"/>
      <c r="C654" s="95" t="s">
        <v>7343</v>
      </c>
      <c r="D654" s="95" t="s">
        <v>7080</v>
      </c>
      <c r="E654" s="95" t="s">
        <v>7081</v>
      </c>
      <c r="F654" s="96" t="s">
        <v>6817</v>
      </c>
      <c r="G654" s="97">
        <v>6326.74</v>
      </c>
      <c r="H654" s="97"/>
      <c r="I654" s="95" t="s">
        <v>6731</v>
      </c>
      <c r="J654" s="95" t="s">
        <v>7344</v>
      </c>
      <c r="K654" s="96" t="s">
        <v>7345</v>
      </c>
      <c r="L654" s="98"/>
    </row>
    <row r="655" spans="1:12" ht="25.5" customHeight="1" x14ac:dyDescent="0.15">
      <c r="A655" s="95" t="s">
        <v>7145</v>
      </c>
      <c r="B655" s="95"/>
      <c r="C655" s="95" t="s">
        <v>7343</v>
      </c>
      <c r="D655" s="95" t="s">
        <v>7080</v>
      </c>
      <c r="E655" s="95" t="s">
        <v>7081</v>
      </c>
      <c r="F655" s="96" t="s">
        <v>6817</v>
      </c>
      <c r="G655" s="97">
        <v>19744.759999999998</v>
      </c>
      <c r="H655" s="97"/>
      <c r="I655" s="95" t="s">
        <v>6731</v>
      </c>
      <c r="J655" s="95" t="s">
        <v>7344</v>
      </c>
      <c r="K655" s="96" t="s">
        <v>7345</v>
      </c>
      <c r="L655" s="98"/>
    </row>
    <row r="656" spans="1:12" ht="25.5" customHeight="1" x14ac:dyDescent="0.15">
      <c r="A656" s="95" t="s">
        <v>6807</v>
      </c>
      <c r="B656" s="95"/>
      <c r="C656" s="95" t="s">
        <v>7343</v>
      </c>
      <c r="D656" s="95" t="s">
        <v>7080</v>
      </c>
      <c r="E656" s="95" t="s">
        <v>7081</v>
      </c>
      <c r="F656" s="96" t="s">
        <v>6817</v>
      </c>
      <c r="G656" s="97">
        <v>21171.34</v>
      </c>
      <c r="H656" s="97"/>
      <c r="I656" s="95" t="s">
        <v>6731</v>
      </c>
      <c r="J656" s="95" t="s">
        <v>7344</v>
      </c>
      <c r="K656" s="96" t="s">
        <v>7345</v>
      </c>
      <c r="L656" s="98"/>
    </row>
    <row r="657" spans="1:12" ht="12.75" customHeight="1" x14ac:dyDescent="0.15">
      <c r="A657" s="95" t="s">
        <v>7087</v>
      </c>
      <c r="B657" s="95"/>
      <c r="C657" s="95" t="s">
        <v>7343</v>
      </c>
      <c r="D657" s="95" t="s">
        <v>7080</v>
      </c>
      <c r="E657" s="95" t="s">
        <v>7081</v>
      </c>
      <c r="F657" s="96" t="s">
        <v>6817</v>
      </c>
      <c r="G657" s="97">
        <v>4347.18</v>
      </c>
      <c r="H657" s="97"/>
      <c r="I657" s="95" t="s">
        <v>6731</v>
      </c>
      <c r="J657" s="95" t="s">
        <v>7344</v>
      </c>
      <c r="K657" s="96" t="s">
        <v>7345</v>
      </c>
      <c r="L657" s="98"/>
    </row>
    <row r="658" spans="1:12" ht="25.5" customHeight="1" x14ac:dyDescent="0.15">
      <c r="A658" s="95" t="s">
        <v>7219</v>
      </c>
      <c r="B658" s="95"/>
      <c r="C658" s="95" t="s">
        <v>7343</v>
      </c>
      <c r="D658" s="95" t="s">
        <v>7080</v>
      </c>
      <c r="E658" s="95" t="s">
        <v>7081</v>
      </c>
      <c r="F658" s="96" t="s">
        <v>6817</v>
      </c>
      <c r="G658" s="97">
        <v>7875.62</v>
      </c>
      <c r="H658" s="97"/>
      <c r="I658" s="95" t="s">
        <v>6731</v>
      </c>
      <c r="J658" s="95" t="s">
        <v>7344</v>
      </c>
      <c r="K658" s="96" t="s">
        <v>7345</v>
      </c>
      <c r="L658" s="98"/>
    </row>
    <row r="659" spans="1:12" ht="12.75" customHeight="1" x14ac:dyDescent="0.15">
      <c r="A659" s="95" t="s">
        <v>7220</v>
      </c>
      <c r="B659" s="95"/>
      <c r="C659" s="95" t="s">
        <v>7343</v>
      </c>
      <c r="D659" s="95" t="s">
        <v>7080</v>
      </c>
      <c r="E659" s="95" t="s">
        <v>7081</v>
      </c>
      <c r="F659" s="96" t="s">
        <v>6817</v>
      </c>
      <c r="G659" s="97">
        <v>2396.17</v>
      </c>
      <c r="H659" s="97"/>
      <c r="I659" s="95" t="s">
        <v>6731</v>
      </c>
      <c r="J659" s="95" t="s">
        <v>7344</v>
      </c>
      <c r="K659" s="96" t="s">
        <v>7345</v>
      </c>
      <c r="L659" s="98"/>
    </row>
    <row r="660" spans="1:12" ht="25.5" customHeight="1" x14ac:dyDescent="0.15">
      <c r="A660" s="95" t="s">
        <v>7140</v>
      </c>
      <c r="B660" s="95"/>
      <c r="C660" s="95" t="s">
        <v>7343</v>
      </c>
      <c r="D660" s="95" t="s">
        <v>7080</v>
      </c>
      <c r="E660" s="95" t="s">
        <v>7081</v>
      </c>
      <c r="F660" s="96" t="s">
        <v>6817</v>
      </c>
      <c r="G660" s="97">
        <v>7310.88</v>
      </c>
      <c r="H660" s="97"/>
      <c r="I660" s="95" t="s">
        <v>6731</v>
      </c>
      <c r="J660" s="95" t="s">
        <v>7344</v>
      </c>
      <c r="K660" s="96" t="s">
        <v>7345</v>
      </c>
      <c r="L660" s="98"/>
    </row>
    <row r="661" spans="1:12" ht="25.5" customHeight="1" x14ac:dyDescent="0.15">
      <c r="A661" s="95" t="s">
        <v>7239</v>
      </c>
      <c r="B661" s="95"/>
      <c r="C661" s="95" t="s">
        <v>7343</v>
      </c>
      <c r="D661" s="95" t="s">
        <v>7080</v>
      </c>
      <c r="E661" s="95" t="s">
        <v>7081</v>
      </c>
      <c r="F661" s="96" t="s">
        <v>6817</v>
      </c>
      <c r="G661" s="97">
        <v>3232.68</v>
      </c>
      <c r="H661" s="97"/>
      <c r="I661" s="95" t="s">
        <v>6731</v>
      </c>
      <c r="J661" s="95" t="s">
        <v>7344</v>
      </c>
      <c r="K661" s="96" t="s">
        <v>7345</v>
      </c>
      <c r="L661" s="98"/>
    </row>
    <row r="662" spans="1:12" ht="25.5" customHeight="1" x14ac:dyDescent="0.15">
      <c r="A662" s="95" t="s">
        <v>6810</v>
      </c>
      <c r="B662" s="95"/>
      <c r="C662" s="95" t="s">
        <v>7343</v>
      </c>
      <c r="D662" s="95" t="s">
        <v>7080</v>
      </c>
      <c r="E662" s="95" t="s">
        <v>7081</v>
      </c>
      <c r="F662" s="96" t="s">
        <v>6817</v>
      </c>
      <c r="G662" s="97">
        <v>72374.149999999994</v>
      </c>
      <c r="H662" s="97"/>
      <c r="I662" s="95" t="s">
        <v>6731</v>
      </c>
      <c r="J662" s="95" t="s">
        <v>7344</v>
      </c>
      <c r="K662" s="96" t="s">
        <v>7345</v>
      </c>
      <c r="L662" s="98"/>
    </row>
    <row r="663" spans="1:12" ht="12.75" customHeight="1" x14ac:dyDescent="0.15">
      <c r="A663" s="95" t="s">
        <v>7160</v>
      </c>
      <c r="B663" s="95"/>
      <c r="C663" s="95" t="s">
        <v>7271</v>
      </c>
      <c r="D663" s="95" t="s">
        <v>7080</v>
      </c>
      <c r="E663" s="95" t="s">
        <v>7081</v>
      </c>
      <c r="F663" s="96" t="s">
        <v>7163</v>
      </c>
      <c r="G663" s="97">
        <v>2810.17</v>
      </c>
      <c r="H663" s="97"/>
      <c r="I663" s="95" t="s">
        <v>6969</v>
      </c>
      <c r="J663" s="95" t="s">
        <v>7346</v>
      </c>
      <c r="K663" s="96" t="s">
        <v>7347</v>
      </c>
      <c r="L663" s="98"/>
    </row>
    <row r="664" spans="1:12" ht="12.75" customHeight="1" x14ac:dyDescent="0.15">
      <c r="A664" s="95" t="s">
        <v>7139</v>
      </c>
      <c r="B664" s="95"/>
      <c r="C664" s="95" t="s">
        <v>7271</v>
      </c>
      <c r="D664" s="95" t="s">
        <v>7080</v>
      </c>
      <c r="E664" s="95" t="s">
        <v>7081</v>
      </c>
      <c r="F664" s="96" t="s">
        <v>7163</v>
      </c>
      <c r="G664" s="97">
        <v>7516.68</v>
      </c>
      <c r="H664" s="97"/>
      <c r="I664" s="95" t="s">
        <v>6969</v>
      </c>
      <c r="J664" s="95" t="s">
        <v>7346</v>
      </c>
      <c r="K664" s="96" t="s">
        <v>7347</v>
      </c>
      <c r="L664" s="98"/>
    </row>
    <row r="665" spans="1:12" ht="12.75" customHeight="1" x14ac:dyDescent="0.15">
      <c r="A665" s="95" t="s">
        <v>7055</v>
      </c>
      <c r="B665" s="95"/>
      <c r="C665" s="95" t="s">
        <v>7271</v>
      </c>
      <c r="D665" s="95" t="s">
        <v>7080</v>
      </c>
      <c r="E665" s="95" t="s">
        <v>7081</v>
      </c>
      <c r="F665" s="96" t="s">
        <v>7163</v>
      </c>
      <c r="G665" s="97">
        <v>14196.43</v>
      </c>
      <c r="H665" s="97"/>
      <c r="I665" s="95" t="s">
        <v>6969</v>
      </c>
      <c r="J665" s="95" t="s">
        <v>7346</v>
      </c>
      <c r="K665" s="96" t="s">
        <v>7347</v>
      </c>
      <c r="L665" s="98"/>
    </row>
    <row r="666" spans="1:12" ht="25.5" customHeight="1" x14ac:dyDescent="0.15">
      <c r="A666" s="95" t="s">
        <v>7087</v>
      </c>
      <c r="B666" s="95"/>
      <c r="C666" s="95" t="s">
        <v>7271</v>
      </c>
      <c r="D666" s="95" t="s">
        <v>7080</v>
      </c>
      <c r="E666" s="95" t="s">
        <v>7081</v>
      </c>
      <c r="F666" s="96" t="s">
        <v>7163</v>
      </c>
      <c r="G666" s="97">
        <v>5417.61</v>
      </c>
      <c r="H666" s="97"/>
      <c r="I666" s="95" t="s">
        <v>6969</v>
      </c>
      <c r="J666" s="95" t="s">
        <v>7346</v>
      </c>
      <c r="K666" s="96" t="s">
        <v>7347</v>
      </c>
      <c r="L666" s="98"/>
    </row>
    <row r="667" spans="1:12" ht="25.5" customHeight="1" x14ac:dyDescent="0.15">
      <c r="A667" s="95" t="s">
        <v>6810</v>
      </c>
      <c r="B667" s="95"/>
      <c r="C667" s="95" t="s">
        <v>7271</v>
      </c>
      <c r="D667" s="95" t="s">
        <v>7080</v>
      </c>
      <c r="E667" s="95" t="s">
        <v>7081</v>
      </c>
      <c r="F667" s="96" t="s">
        <v>7163</v>
      </c>
      <c r="G667" s="97">
        <v>58336.67</v>
      </c>
      <c r="H667" s="97"/>
      <c r="I667" s="95" t="s">
        <v>6969</v>
      </c>
      <c r="J667" s="95" t="s">
        <v>7346</v>
      </c>
      <c r="K667" s="96" t="s">
        <v>7347</v>
      </c>
      <c r="L667" s="98"/>
    </row>
    <row r="668" spans="1:12" ht="12.75" customHeight="1" x14ac:dyDescent="0.15">
      <c r="A668" s="95" t="s">
        <v>6846</v>
      </c>
      <c r="B668" s="95"/>
      <c r="C668" s="95" t="s">
        <v>7271</v>
      </c>
      <c r="D668" s="95" t="s">
        <v>7080</v>
      </c>
      <c r="E668" s="95" t="s">
        <v>7081</v>
      </c>
      <c r="F668" s="99">
        <v>43404</v>
      </c>
      <c r="G668" s="97">
        <v>50734.68</v>
      </c>
      <c r="H668" s="97"/>
      <c r="I668" s="95" t="s">
        <v>6969</v>
      </c>
      <c r="J668" s="95" t="s">
        <v>7346</v>
      </c>
      <c r="K668" s="96" t="s">
        <v>7347</v>
      </c>
      <c r="L668" s="98"/>
    </row>
    <row r="669" spans="1:12" ht="11.25" x14ac:dyDescent="0.15">
      <c r="A669" s="95" t="s">
        <v>6845</v>
      </c>
      <c r="B669" s="95"/>
      <c r="C669" s="95" t="s">
        <v>7271</v>
      </c>
      <c r="D669" s="95" t="s">
        <v>7080</v>
      </c>
      <c r="E669" s="95" t="s">
        <v>7081</v>
      </c>
      <c r="F669" s="99">
        <v>43404</v>
      </c>
      <c r="G669" s="97">
        <v>7948.21</v>
      </c>
      <c r="H669" s="97"/>
      <c r="I669" s="95" t="s">
        <v>6969</v>
      </c>
      <c r="J669" s="95" t="s">
        <v>7346</v>
      </c>
      <c r="K669" s="96" t="s">
        <v>7347</v>
      </c>
    </row>
    <row r="670" spans="1:12" ht="25.5" customHeight="1" x14ac:dyDescent="0.15">
      <c r="A670" s="95" t="s">
        <v>6847</v>
      </c>
      <c r="B670" s="95"/>
      <c r="C670" s="95" t="s">
        <v>7271</v>
      </c>
      <c r="D670" s="95" t="s">
        <v>7080</v>
      </c>
      <c r="E670" s="95" t="s">
        <v>7081</v>
      </c>
      <c r="F670" s="99">
        <v>43404</v>
      </c>
      <c r="G670" s="97">
        <v>63335.75</v>
      </c>
      <c r="H670" s="97"/>
      <c r="I670" s="95" t="s">
        <v>6969</v>
      </c>
      <c r="J670" s="95" t="s">
        <v>7346</v>
      </c>
      <c r="K670" s="96" t="s">
        <v>7347</v>
      </c>
      <c r="L670" s="98"/>
    </row>
    <row r="671" spans="1:12" ht="25.5" customHeight="1" x14ac:dyDescent="0.15">
      <c r="A671" s="95" t="s">
        <v>6844</v>
      </c>
      <c r="B671" s="95"/>
      <c r="C671" s="95" t="s">
        <v>7271</v>
      </c>
      <c r="D671" s="95" t="s">
        <v>7080</v>
      </c>
      <c r="E671" s="95" t="s">
        <v>7081</v>
      </c>
      <c r="F671" s="99">
        <v>43404</v>
      </c>
      <c r="G671" s="97">
        <v>35121.35</v>
      </c>
      <c r="H671" s="97"/>
      <c r="I671" s="95" t="s">
        <v>6969</v>
      </c>
      <c r="J671" s="95" t="s">
        <v>7346</v>
      </c>
      <c r="K671" s="96" t="s">
        <v>7347</v>
      </c>
      <c r="L671" s="98"/>
    </row>
    <row r="672" spans="1:12" ht="25.5" customHeight="1" x14ac:dyDescent="0.15">
      <c r="A672" s="95" t="s">
        <v>7161</v>
      </c>
      <c r="B672" s="95"/>
      <c r="C672" s="95" t="s">
        <v>7271</v>
      </c>
      <c r="D672" s="95" t="s">
        <v>7080</v>
      </c>
      <c r="E672" s="95" t="s">
        <v>7081</v>
      </c>
      <c r="F672" s="96" t="s">
        <v>7163</v>
      </c>
      <c r="G672" s="97"/>
      <c r="H672" s="97"/>
      <c r="I672" s="95" t="s">
        <v>6969</v>
      </c>
      <c r="J672" s="95" t="s">
        <v>7346</v>
      </c>
      <c r="K672" s="96" t="s">
        <v>7347</v>
      </c>
      <c r="L672" s="98"/>
    </row>
    <row r="673" spans="1:12" ht="25.5" customHeight="1" x14ac:dyDescent="0.15">
      <c r="A673" s="95" t="s">
        <v>6804</v>
      </c>
      <c r="B673" s="95"/>
      <c r="C673" s="95" t="s">
        <v>7271</v>
      </c>
      <c r="D673" s="95" t="s">
        <v>7080</v>
      </c>
      <c r="E673" s="95" t="s">
        <v>7081</v>
      </c>
      <c r="F673" s="96" t="s">
        <v>7163</v>
      </c>
      <c r="G673" s="97">
        <v>24452.36</v>
      </c>
      <c r="H673" s="97"/>
      <c r="I673" s="95" t="s">
        <v>6969</v>
      </c>
      <c r="J673" s="95" t="s">
        <v>7346</v>
      </c>
      <c r="K673" s="96" t="s">
        <v>7347</v>
      </c>
      <c r="L673" s="98"/>
    </row>
    <row r="674" spans="1:12" ht="25.5" customHeight="1" x14ac:dyDescent="0.15">
      <c r="A674" s="95" t="s">
        <v>6848</v>
      </c>
      <c r="B674" s="95"/>
      <c r="C674" s="95" t="s">
        <v>7271</v>
      </c>
      <c r="D674" s="95" t="s">
        <v>7080</v>
      </c>
      <c r="E674" s="95" t="s">
        <v>7081</v>
      </c>
      <c r="F674" s="99">
        <v>43404</v>
      </c>
      <c r="G674" s="97">
        <v>25309.54</v>
      </c>
      <c r="H674" s="97"/>
      <c r="I674" s="95" t="s">
        <v>6969</v>
      </c>
      <c r="J674" s="95" t="s">
        <v>7346</v>
      </c>
      <c r="K674" s="96" t="s">
        <v>7347</v>
      </c>
      <c r="L674" s="98"/>
    </row>
    <row r="675" spans="1:12" ht="25.5" customHeight="1" x14ac:dyDescent="0.15">
      <c r="A675" s="95" t="s">
        <v>7157</v>
      </c>
      <c r="B675" s="95"/>
      <c r="C675" s="95" t="s">
        <v>7271</v>
      </c>
      <c r="D675" s="95" t="s">
        <v>7080</v>
      </c>
      <c r="E675" s="95" t="s">
        <v>7081</v>
      </c>
      <c r="F675" s="96" t="s">
        <v>7163</v>
      </c>
      <c r="G675" s="97">
        <v>5541.76</v>
      </c>
      <c r="H675" s="97"/>
      <c r="I675" s="95" t="s">
        <v>6969</v>
      </c>
      <c r="J675" s="95" t="s">
        <v>7346</v>
      </c>
      <c r="K675" s="96" t="s">
        <v>7347</v>
      </c>
      <c r="L675" s="98"/>
    </row>
    <row r="676" spans="1:12" ht="25.5" customHeight="1" x14ac:dyDescent="0.15">
      <c r="A676" s="95" t="s">
        <v>7145</v>
      </c>
      <c r="B676" s="95"/>
      <c r="C676" s="95" t="s">
        <v>7271</v>
      </c>
      <c r="D676" s="95" t="s">
        <v>7080</v>
      </c>
      <c r="E676" s="95" t="s">
        <v>7081</v>
      </c>
      <c r="F676" s="96" t="s">
        <v>7163</v>
      </c>
      <c r="G676" s="97">
        <v>14339.08</v>
      </c>
      <c r="H676" s="97"/>
      <c r="I676" s="95" t="s">
        <v>6969</v>
      </c>
      <c r="J676" s="95" t="s">
        <v>7346</v>
      </c>
      <c r="K676" s="96" t="s">
        <v>7347</v>
      </c>
      <c r="L676" s="98"/>
    </row>
    <row r="677" spans="1:12" ht="25.5" customHeight="1" x14ac:dyDescent="0.15">
      <c r="A677" s="95" t="s">
        <v>7159</v>
      </c>
      <c r="B677" s="95"/>
      <c r="C677" s="95" t="s">
        <v>7271</v>
      </c>
      <c r="D677" s="95" t="s">
        <v>7080</v>
      </c>
      <c r="E677" s="95" t="s">
        <v>7081</v>
      </c>
      <c r="F677" s="96" t="s">
        <v>7163</v>
      </c>
      <c r="G677" s="97">
        <v>1992.5</v>
      </c>
      <c r="H677" s="97"/>
      <c r="I677" s="95" t="s">
        <v>6969</v>
      </c>
      <c r="J677" s="95" t="s">
        <v>7346</v>
      </c>
      <c r="K677" s="96" t="s">
        <v>7347</v>
      </c>
      <c r="L677" s="98"/>
    </row>
    <row r="678" spans="1:12" ht="25.5" customHeight="1" x14ac:dyDescent="0.15">
      <c r="A678" s="95" t="s">
        <v>7158</v>
      </c>
      <c r="B678" s="95"/>
      <c r="C678" s="95" t="s">
        <v>7271</v>
      </c>
      <c r="D678" s="95" t="s">
        <v>7080</v>
      </c>
      <c r="E678" s="95" t="s">
        <v>7081</v>
      </c>
      <c r="F678" s="96" t="s">
        <v>7163</v>
      </c>
      <c r="G678" s="97">
        <v>560.57000000000005</v>
      </c>
      <c r="H678" s="97"/>
      <c r="I678" s="95" t="s">
        <v>6969</v>
      </c>
      <c r="J678" s="95" t="s">
        <v>7346</v>
      </c>
      <c r="K678" s="96" t="s">
        <v>7347</v>
      </c>
      <c r="L678" s="98"/>
    </row>
    <row r="679" spans="1:12" ht="25.5" customHeight="1" x14ac:dyDescent="0.15">
      <c r="A679" s="95" t="s">
        <v>7160</v>
      </c>
      <c r="B679" s="95"/>
      <c r="C679" s="95" t="s">
        <v>7276</v>
      </c>
      <c r="D679" s="95" t="s">
        <v>7080</v>
      </c>
      <c r="E679" s="95" t="s">
        <v>7081</v>
      </c>
      <c r="F679" s="96" t="s">
        <v>7163</v>
      </c>
      <c r="G679" s="97">
        <v>2161.67</v>
      </c>
      <c r="H679" s="97"/>
      <c r="I679" s="95" t="s">
        <v>6971</v>
      </c>
      <c r="J679" s="95" t="s">
        <v>7346</v>
      </c>
      <c r="K679" s="96" t="s">
        <v>7347</v>
      </c>
      <c r="L679" s="98"/>
    </row>
    <row r="680" spans="1:12" ht="25.5" customHeight="1" x14ac:dyDescent="0.15">
      <c r="A680" s="95" t="s">
        <v>7139</v>
      </c>
      <c r="B680" s="95"/>
      <c r="C680" s="95" t="s">
        <v>7276</v>
      </c>
      <c r="D680" s="95" t="s">
        <v>7080</v>
      </c>
      <c r="E680" s="95" t="s">
        <v>7081</v>
      </c>
      <c r="F680" s="96" t="s">
        <v>7163</v>
      </c>
      <c r="G680" s="97">
        <v>9870.49</v>
      </c>
      <c r="H680" s="97"/>
      <c r="I680" s="95" t="s">
        <v>6971</v>
      </c>
      <c r="J680" s="95" t="s">
        <v>7346</v>
      </c>
      <c r="K680" s="96" t="s">
        <v>7347</v>
      </c>
      <c r="L680" s="98"/>
    </row>
    <row r="681" spans="1:12" ht="25.5" customHeight="1" x14ac:dyDescent="0.15">
      <c r="A681" s="95" t="s">
        <v>7055</v>
      </c>
      <c r="B681" s="95"/>
      <c r="C681" s="95" t="s">
        <v>7276</v>
      </c>
      <c r="D681" s="95" t="s">
        <v>7080</v>
      </c>
      <c r="E681" s="95" t="s">
        <v>7081</v>
      </c>
      <c r="F681" s="96" t="s">
        <v>7163</v>
      </c>
      <c r="G681" s="97">
        <v>17852.560000000001</v>
      </c>
      <c r="H681" s="97"/>
      <c r="I681" s="95" t="s">
        <v>6971</v>
      </c>
      <c r="J681" s="95" t="s">
        <v>7346</v>
      </c>
      <c r="K681" s="96" t="s">
        <v>7347</v>
      </c>
      <c r="L681" s="98"/>
    </row>
    <row r="682" spans="1:12" ht="25.5" customHeight="1" x14ac:dyDescent="0.15">
      <c r="A682" s="95" t="s">
        <v>7087</v>
      </c>
      <c r="B682" s="95"/>
      <c r="C682" s="95" t="s">
        <v>7276</v>
      </c>
      <c r="D682" s="95" t="s">
        <v>7080</v>
      </c>
      <c r="E682" s="95" t="s">
        <v>7081</v>
      </c>
      <c r="F682" s="96" t="s">
        <v>7163</v>
      </c>
      <c r="G682" s="97">
        <v>7110.01</v>
      </c>
      <c r="H682" s="97"/>
      <c r="I682" s="95" t="s">
        <v>6971</v>
      </c>
      <c r="J682" s="95" t="s">
        <v>7346</v>
      </c>
      <c r="K682" s="96" t="s">
        <v>7347</v>
      </c>
      <c r="L682" s="98"/>
    </row>
    <row r="683" spans="1:12" ht="25.5" customHeight="1" x14ac:dyDescent="0.15">
      <c r="A683" s="95" t="s">
        <v>6810</v>
      </c>
      <c r="B683" s="95"/>
      <c r="C683" s="95" t="s">
        <v>7276</v>
      </c>
      <c r="D683" s="95" t="s">
        <v>7080</v>
      </c>
      <c r="E683" s="95" t="s">
        <v>7081</v>
      </c>
      <c r="F683" s="96" t="s">
        <v>7163</v>
      </c>
      <c r="G683" s="97">
        <v>79748.44</v>
      </c>
      <c r="H683" s="97"/>
      <c r="I683" s="95" t="s">
        <v>6971</v>
      </c>
      <c r="J683" s="95" t="s">
        <v>7346</v>
      </c>
      <c r="K683" s="96" t="s">
        <v>7347</v>
      </c>
      <c r="L683" s="98"/>
    </row>
    <row r="684" spans="1:12" ht="25.5" customHeight="1" x14ac:dyDescent="0.15">
      <c r="A684" s="95" t="s">
        <v>6846</v>
      </c>
      <c r="B684" s="95"/>
      <c r="C684" s="95" t="s">
        <v>7276</v>
      </c>
      <c r="D684" s="95" t="s">
        <v>7080</v>
      </c>
      <c r="E684" s="95" t="s">
        <v>7081</v>
      </c>
      <c r="F684" s="99">
        <v>43404</v>
      </c>
      <c r="G684" s="97">
        <v>70731.83</v>
      </c>
      <c r="H684" s="97"/>
      <c r="I684" s="95" t="s">
        <v>6971</v>
      </c>
      <c r="J684" s="95" t="s">
        <v>7346</v>
      </c>
      <c r="K684" s="96" t="s">
        <v>7347</v>
      </c>
      <c r="L684" s="98"/>
    </row>
    <row r="685" spans="1:12" ht="11.25" x14ac:dyDescent="0.15">
      <c r="A685" s="95" t="s">
        <v>6845</v>
      </c>
      <c r="B685" s="95"/>
      <c r="C685" s="95" t="s">
        <v>7276</v>
      </c>
      <c r="D685" s="95" t="s">
        <v>7080</v>
      </c>
      <c r="E685" s="95" t="s">
        <v>7081</v>
      </c>
      <c r="F685" s="99">
        <v>43404</v>
      </c>
      <c r="G685" s="97">
        <v>11058.05</v>
      </c>
      <c r="H685" s="97"/>
      <c r="I685" s="95" t="s">
        <v>6971</v>
      </c>
      <c r="J685" s="95" t="s">
        <v>7346</v>
      </c>
      <c r="K685" s="96" t="s">
        <v>7347</v>
      </c>
    </row>
    <row r="686" spans="1:12" ht="25.5" customHeight="1" x14ac:dyDescent="0.15">
      <c r="A686" s="95" t="s">
        <v>6847</v>
      </c>
      <c r="B686" s="95"/>
      <c r="C686" s="95" t="s">
        <v>7276</v>
      </c>
      <c r="D686" s="95" t="s">
        <v>7080</v>
      </c>
      <c r="E686" s="95" t="s">
        <v>7081</v>
      </c>
      <c r="F686" s="99">
        <v>43404</v>
      </c>
      <c r="G686" s="97">
        <v>85436.5</v>
      </c>
      <c r="H686" s="97"/>
      <c r="I686" s="95" t="s">
        <v>6971</v>
      </c>
      <c r="J686" s="95" t="s">
        <v>7346</v>
      </c>
      <c r="K686" s="96" t="s">
        <v>7347</v>
      </c>
      <c r="L686" s="98"/>
    </row>
    <row r="687" spans="1:12" ht="25.5" customHeight="1" x14ac:dyDescent="0.15">
      <c r="A687" s="95" t="s">
        <v>6844</v>
      </c>
      <c r="B687" s="95"/>
      <c r="C687" s="95" t="s">
        <v>7276</v>
      </c>
      <c r="D687" s="95" t="s">
        <v>7080</v>
      </c>
      <c r="E687" s="95" t="s">
        <v>7081</v>
      </c>
      <c r="F687" s="99">
        <v>43404</v>
      </c>
      <c r="G687" s="97">
        <v>46681.85</v>
      </c>
      <c r="H687" s="97"/>
      <c r="I687" s="95" t="s">
        <v>6971</v>
      </c>
      <c r="J687" s="95" t="s">
        <v>7346</v>
      </c>
      <c r="K687" s="96" t="s">
        <v>7347</v>
      </c>
      <c r="L687" s="98"/>
    </row>
    <row r="688" spans="1:12" ht="25.5" customHeight="1" x14ac:dyDescent="0.15">
      <c r="A688" s="95" t="s">
        <v>7161</v>
      </c>
      <c r="B688" s="95"/>
      <c r="C688" s="95" t="s">
        <v>7276</v>
      </c>
      <c r="D688" s="95" t="s">
        <v>7080</v>
      </c>
      <c r="E688" s="95" t="s">
        <v>7081</v>
      </c>
      <c r="F688" s="96" t="s">
        <v>7163</v>
      </c>
      <c r="G688" s="97">
        <v>1402.1</v>
      </c>
      <c r="H688" s="97"/>
      <c r="I688" s="95" t="s">
        <v>6971</v>
      </c>
      <c r="J688" s="95" t="s">
        <v>7346</v>
      </c>
      <c r="K688" s="96" t="s">
        <v>7347</v>
      </c>
      <c r="L688" s="98"/>
    </row>
    <row r="689" spans="1:12" ht="25.5" customHeight="1" x14ac:dyDescent="0.15">
      <c r="A689" s="95" t="s">
        <v>6804</v>
      </c>
      <c r="B689" s="95"/>
      <c r="C689" s="95" t="s">
        <v>7276</v>
      </c>
      <c r="D689" s="95" t="s">
        <v>7080</v>
      </c>
      <c r="E689" s="95" t="s">
        <v>7081</v>
      </c>
      <c r="F689" s="96" t="s">
        <v>7163</v>
      </c>
      <c r="G689" s="97">
        <v>32263.11</v>
      </c>
      <c r="H689" s="97"/>
      <c r="I689" s="95" t="s">
        <v>6971</v>
      </c>
      <c r="J689" s="95" t="s">
        <v>7346</v>
      </c>
      <c r="K689" s="96" t="s">
        <v>7347</v>
      </c>
      <c r="L689" s="98"/>
    </row>
    <row r="690" spans="1:12" ht="25.5" customHeight="1" x14ac:dyDescent="0.15">
      <c r="A690" s="95" t="s">
        <v>6848</v>
      </c>
      <c r="B690" s="95"/>
      <c r="C690" s="95" t="s">
        <v>7276</v>
      </c>
      <c r="D690" s="95" t="s">
        <v>7080</v>
      </c>
      <c r="E690" s="95" t="s">
        <v>7081</v>
      </c>
      <c r="F690" s="99">
        <v>43404</v>
      </c>
      <c r="G690" s="97">
        <v>34310.230000000003</v>
      </c>
      <c r="H690" s="97"/>
      <c r="I690" s="95" t="s">
        <v>6971</v>
      </c>
      <c r="J690" s="95" t="s">
        <v>7346</v>
      </c>
      <c r="K690" s="96" t="s">
        <v>7347</v>
      </c>
      <c r="L690" s="98"/>
    </row>
    <row r="691" spans="1:12" ht="25.5" customHeight="1" x14ac:dyDescent="0.15">
      <c r="A691" s="95" t="s">
        <v>7157</v>
      </c>
      <c r="B691" s="95"/>
      <c r="C691" s="95" t="s">
        <v>7276</v>
      </c>
      <c r="D691" s="95" t="s">
        <v>7080</v>
      </c>
      <c r="E691" s="95" t="s">
        <v>7081</v>
      </c>
      <c r="F691" s="96" t="s">
        <v>7163</v>
      </c>
      <c r="G691" s="97">
        <v>7213.36</v>
      </c>
      <c r="H691" s="97"/>
      <c r="I691" s="95" t="s">
        <v>6971</v>
      </c>
      <c r="J691" s="95" t="s">
        <v>7346</v>
      </c>
      <c r="K691" s="96" t="s">
        <v>7347</v>
      </c>
      <c r="L691" s="98"/>
    </row>
    <row r="692" spans="1:12" ht="25.5" customHeight="1" x14ac:dyDescent="0.15">
      <c r="A692" s="95" t="s">
        <v>7145</v>
      </c>
      <c r="B692" s="95"/>
      <c r="C692" s="95" t="s">
        <v>7276</v>
      </c>
      <c r="D692" s="95" t="s">
        <v>7080</v>
      </c>
      <c r="E692" s="95" t="s">
        <v>7081</v>
      </c>
      <c r="F692" s="96" t="s">
        <v>7163</v>
      </c>
      <c r="G692" s="97">
        <v>19255.189999999999</v>
      </c>
      <c r="H692" s="97"/>
      <c r="I692" s="95" t="s">
        <v>6971</v>
      </c>
      <c r="J692" s="95" t="s">
        <v>7346</v>
      </c>
      <c r="K692" s="96" t="s">
        <v>7347</v>
      </c>
      <c r="L692" s="98"/>
    </row>
    <row r="693" spans="1:12" ht="25.5" customHeight="1" x14ac:dyDescent="0.15">
      <c r="A693" s="95" t="s">
        <v>7159</v>
      </c>
      <c r="B693" s="95"/>
      <c r="C693" s="95" t="s">
        <v>7276</v>
      </c>
      <c r="D693" s="95" t="s">
        <v>7080</v>
      </c>
      <c r="E693" s="95" t="s">
        <v>7081</v>
      </c>
      <c r="F693" s="96" t="s">
        <v>7163</v>
      </c>
      <c r="G693" s="97">
        <v>2517.84</v>
      </c>
      <c r="H693" s="97"/>
      <c r="I693" s="95" t="s">
        <v>6971</v>
      </c>
      <c r="J693" s="95" t="s">
        <v>7346</v>
      </c>
      <c r="K693" s="96" t="s">
        <v>7347</v>
      </c>
      <c r="L693" s="98"/>
    </row>
    <row r="694" spans="1:12" ht="25.5" customHeight="1" x14ac:dyDescent="0.15">
      <c r="A694" s="95" t="s">
        <v>7158</v>
      </c>
      <c r="B694" s="95"/>
      <c r="C694" s="95" t="s">
        <v>7276</v>
      </c>
      <c r="D694" s="95" t="s">
        <v>7080</v>
      </c>
      <c r="E694" s="95" t="s">
        <v>7081</v>
      </c>
      <c r="F694" s="96" t="s">
        <v>7163</v>
      </c>
      <c r="G694" s="97">
        <v>853.39</v>
      </c>
      <c r="H694" s="97"/>
      <c r="I694" s="95" t="s">
        <v>6971</v>
      </c>
      <c r="J694" s="95" t="s">
        <v>7346</v>
      </c>
      <c r="K694" s="96" t="s">
        <v>7347</v>
      </c>
      <c r="L694" s="98"/>
    </row>
    <row r="695" spans="1:12" ht="25.5" customHeight="1" x14ac:dyDescent="0.15">
      <c r="A695" s="95" t="s">
        <v>7078</v>
      </c>
      <c r="B695" s="95"/>
      <c r="C695" s="95" t="s">
        <v>7348</v>
      </c>
      <c r="D695" s="95" t="s">
        <v>7080</v>
      </c>
      <c r="E695" s="95" t="s">
        <v>7081</v>
      </c>
      <c r="F695" s="96" t="s">
        <v>7163</v>
      </c>
      <c r="G695" s="97">
        <v>598.36</v>
      </c>
      <c r="H695" s="97"/>
      <c r="I695" s="95" t="s">
        <v>7349</v>
      </c>
      <c r="J695" s="95" t="s">
        <v>7350</v>
      </c>
      <c r="K695" s="96" t="s">
        <v>7351</v>
      </c>
      <c r="L695" s="98"/>
    </row>
    <row r="696" spans="1:12" ht="25.5" customHeight="1" x14ac:dyDescent="0.15">
      <c r="A696" s="95" t="s">
        <v>7085</v>
      </c>
      <c r="B696" s="95"/>
      <c r="C696" s="95" t="s">
        <v>7348</v>
      </c>
      <c r="D696" s="95" t="s">
        <v>7080</v>
      </c>
      <c r="E696" s="95" t="s">
        <v>7081</v>
      </c>
      <c r="F696" s="96" t="s">
        <v>7163</v>
      </c>
      <c r="G696" s="97">
        <v>1196.72</v>
      </c>
      <c r="H696" s="97"/>
      <c r="I696" s="95" t="s">
        <v>7349</v>
      </c>
      <c r="J696" s="95" t="s">
        <v>7350</v>
      </c>
      <c r="K696" s="96" t="s">
        <v>7351</v>
      </c>
      <c r="L696" s="98"/>
    </row>
    <row r="697" spans="1:12" ht="25.5" customHeight="1" x14ac:dyDescent="0.15">
      <c r="A697" s="95" t="s">
        <v>6810</v>
      </c>
      <c r="B697" s="95"/>
      <c r="C697" s="95" t="s">
        <v>7348</v>
      </c>
      <c r="D697" s="95" t="s">
        <v>7080</v>
      </c>
      <c r="E697" s="95" t="s">
        <v>7081</v>
      </c>
      <c r="F697" s="96" t="s">
        <v>7163</v>
      </c>
      <c r="G697" s="97"/>
      <c r="H697" s="97">
        <v>4487.7</v>
      </c>
      <c r="I697" s="95" t="s">
        <v>7349</v>
      </c>
      <c r="J697" s="95" t="s">
        <v>7350</v>
      </c>
      <c r="K697" s="96" t="s">
        <v>7351</v>
      </c>
      <c r="L697" s="98"/>
    </row>
    <row r="698" spans="1:12" ht="25.5" customHeight="1" x14ac:dyDescent="0.15">
      <c r="A698" s="95" t="s">
        <v>7086</v>
      </c>
      <c r="B698" s="95"/>
      <c r="C698" s="95" t="s">
        <v>7348</v>
      </c>
      <c r="D698" s="95" t="s">
        <v>7080</v>
      </c>
      <c r="E698" s="95" t="s">
        <v>7081</v>
      </c>
      <c r="F698" s="96" t="s">
        <v>7163</v>
      </c>
      <c r="G698" s="97">
        <v>1495.9</v>
      </c>
      <c r="H698" s="97"/>
      <c r="I698" s="95" t="s">
        <v>7349</v>
      </c>
      <c r="J698" s="95" t="s">
        <v>7350</v>
      </c>
      <c r="K698" s="96" t="s">
        <v>7351</v>
      </c>
      <c r="L698" s="98"/>
    </row>
    <row r="699" spans="1:12" ht="25.5" customHeight="1" x14ac:dyDescent="0.15">
      <c r="A699" s="95" t="s">
        <v>7087</v>
      </c>
      <c r="B699" s="95"/>
      <c r="C699" s="95" t="s">
        <v>7348</v>
      </c>
      <c r="D699" s="95" t="s">
        <v>7080</v>
      </c>
      <c r="E699" s="95" t="s">
        <v>7081</v>
      </c>
      <c r="F699" s="96" t="s">
        <v>7163</v>
      </c>
      <c r="G699" s="97">
        <v>1196.72</v>
      </c>
      <c r="H699" s="97"/>
      <c r="I699" s="95" t="s">
        <v>7349</v>
      </c>
      <c r="J699" s="95" t="s">
        <v>7350</v>
      </c>
      <c r="K699" s="96" t="s">
        <v>7351</v>
      </c>
      <c r="L699" s="98"/>
    </row>
    <row r="700" spans="1:12" ht="25.5" customHeight="1" x14ac:dyDescent="0.15">
      <c r="A700" s="95" t="s">
        <v>7078</v>
      </c>
      <c r="B700" s="95"/>
      <c r="C700" s="95" t="s">
        <v>7352</v>
      </c>
      <c r="D700" s="95" t="s">
        <v>7080</v>
      </c>
      <c r="E700" s="95" t="s">
        <v>7081</v>
      </c>
      <c r="F700" s="96" t="s">
        <v>7163</v>
      </c>
      <c r="G700" s="97">
        <v>301.14999999999998</v>
      </c>
      <c r="H700" s="97"/>
      <c r="I700" s="95" t="s">
        <v>7353</v>
      </c>
      <c r="J700" s="95" t="s">
        <v>7350</v>
      </c>
      <c r="K700" s="96" t="s">
        <v>7351</v>
      </c>
      <c r="L700" s="98"/>
    </row>
    <row r="701" spans="1:12" ht="12.75" customHeight="1" x14ac:dyDescent="0.15">
      <c r="A701" s="95" t="s">
        <v>7085</v>
      </c>
      <c r="B701" s="95"/>
      <c r="C701" s="95" t="s">
        <v>7352</v>
      </c>
      <c r="D701" s="95" t="s">
        <v>7080</v>
      </c>
      <c r="E701" s="95" t="s">
        <v>7081</v>
      </c>
      <c r="F701" s="96" t="s">
        <v>7163</v>
      </c>
      <c r="G701" s="97">
        <v>1806.92</v>
      </c>
      <c r="H701" s="97"/>
      <c r="I701" s="95" t="s">
        <v>7353</v>
      </c>
      <c r="J701" s="95" t="s">
        <v>7350</v>
      </c>
      <c r="K701" s="96" t="s">
        <v>7351</v>
      </c>
      <c r="L701" s="98"/>
    </row>
    <row r="702" spans="1:12" ht="12.75" customHeight="1" x14ac:dyDescent="0.15">
      <c r="A702" s="95" t="s">
        <v>6810</v>
      </c>
      <c r="B702" s="95"/>
      <c r="C702" s="95" t="s">
        <v>7352</v>
      </c>
      <c r="D702" s="95" t="s">
        <v>7080</v>
      </c>
      <c r="E702" s="95" t="s">
        <v>7081</v>
      </c>
      <c r="F702" s="96" t="s">
        <v>7163</v>
      </c>
      <c r="G702" s="97"/>
      <c r="H702" s="97">
        <v>2710.37</v>
      </c>
      <c r="I702" s="95" t="s">
        <v>7353</v>
      </c>
      <c r="J702" s="95" t="s">
        <v>7350</v>
      </c>
      <c r="K702" s="96" t="s">
        <v>7351</v>
      </c>
      <c r="L702" s="98"/>
    </row>
    <row r="703" spans="1:12" ht="12.75" customHeight="1" x14ac:dyDescent="0.15">
      <c r="A703" s="95" t="s">
        <v>7086</v>
      </c>
      <c r="B703" s="95"/>
      <c r="C703" s="95" t="s">
        <v>7352</v>
      </c>
      <c r="D703" s="95" t="s">
        <v>7080</v>
      </c>
      <c r="E703" s="95" t="s">
        <v>7081</v>
      </c>
      <c r="F703" s="96" t="s">
        <v>7163</v>
      </c>
      <c r="G703" s="97">
        <v>301.14999999999998</v>
      </c>
      <c r="H703" s="97"/>
      <c r="I703" s="95" t="s">
        <v>7353</v>
      </c>
      <c r="J703" s="95" t="s">
        <v>7350</v>
      </c>
      <c r="K703" s="96" t="s">
        <v>7351</v>
      </c>
      <c r="L703" s="98"/>
    </row>
    <row r="704" spans="1:12" ht="12.75" customHeight="1" x14ac:dyDescent="0.15">
      <c r="A704" s="95" t="s">
        <v>7087</v>
      </c>
      <c r="B704" s="95"/>
      <c r="C704" s="95" t="s">
        <v>7352</v>
      </c>
      <c r="D704" s="95" t="s">
        <v>7080</v>
      </c>
      <c r="E704" s="95" t="s">
        <v>7081</v>
      </c>
      <c r="F704" s="96" t="s">
        <v>7163</v>
      </c>
      <c r="G704" s="97">
        <v>301.14999999999998</v>
      </c>
      <c r="H704" s="97"/>
      <c r="I704" s="95" t="s">
        <v>7353</v>
      </c>
      <c r="J704" s="95" t="s">
        <v>7350</v>
      </c>
      <c r="K704" s="96" t="s">
        <v>7351</v>
      </c>
      <c r="L704" s="98"/>
    </row>
    <row r="705" spans="1:12" ht="12.75" customHeight="1" x14ac:dyDescent="0.15">
      <c r="A705" s="95" t="s">
        <v>6804</v>
      </c>
      <c r="B705" s="95"/>
      <c r="C705" s="95" t="s">
        <v>7354</v>
      </c>
      <c r="D705" s="95" t="s">
        <v>7080</v>
      </c>
      <c r="E705" s="95" t="s">
        <v>7081</v>
      </c>
      <c r="F705" s="96" t="s">
        <v>7163</v>
      </c>
      <c r="G705" s="97">
        <v>635.57000000000005</v>
      </c>
      <c r="H705" s="97"/>
      <c r="I705" s="95" t="s">
        <v>6972</v>
      </c>
      <c r="J705" s="95" t="s">
        <v>7350</v>
      </c>
      <c r="K705" s="96" t="s">
        <v>7351</v>
      </c>
      <c r="L705" s="98"/>
    </row>
    <row r="706" spans="1:12" ht="12.75" customHeight="1" x14ac:dyDescent="0.15">
      <c r="A706" s="95" t="s">
        <v>6844</v>
      </c>
      <c r="B706" s="95"/>
      <c r="C706" s="95" t="s">
        <v>7354</v>
      </c>
      <c r="D706" s="95" t="s">
        <v>7080</v>
      </c>
      <c r="E706" s="95" t="s">
        <v>7081</v>
      </c>
      <c r="F706" s="99">
        <v>43404</v>
      </c>
      <c r="G706" s="97"/>
      <c r="H706" s="97">
        <v>1304.5999999999999</v>
      </c>
      <c r="I706" s="95" t="s">
        <v>6972</v>
      </c>
      <c r="J706" s="95" t="s">
        <v>7350</v>
      </c>
      <c r="K706" s="96" t="s">
        <v>7351</v>
      </c>
      <c r="L706" s="98"/>
    </row>
    <row r="707" spans="1:12" ht="12.75" customHeight="1" x14ac:dyDescent="0.15">
      <c r="A707" s="95" t="s">
        <v>7056</v>
      </c>
      <c r="B707" s="95"/>
      <c r="C707" s="95" t="s">
        <v>7354</v>
      </c>
      <c r="D707" s="95" t="s">
        <v>7080</v>
      </c>
      <c r="E707" s="95" t="s">
        <v>7081</v>
      </c>
      <c r="F707" s="96" t="s">
        <v>7163</v>
      </c>
      <c r="G707" s="97">
        <v>585.4</v>
      </c>
      <c r="H707" s="97"/>
      <c r="I707" s="95" t="s">
        <v>6972</v>
      </c>
      <c r="J707" s="95" t="s">
        <v>7350</v>
      </c>
      <c r="K707" s="96" t="s">
        <v>7351</v>
      </c>
      <c r="L707" s="98"/>
    </row>
    <row r="708" spans="1:12" ht="11.25" x14ac:dyDescent="0.15">
      <c r="A708" s="95" t="s">
        <v>7160</v>
      </c>
      <c r="B708" s="95"/>
      <c r="C708" s="95" t="s">
        <v>7354</v>
      </c>
      <c r="D708" s="95" t="s">
        <v>7080</v>
      </c>
      <c r="E708" s="95" t="s">
        <v>7081</v>
      </c>
      <c r="F708" s="96" t="s">
        <v>7163</v>
      </c>
      <c r="G708" s="97">
        <v>83.63</v>
      </c>
      <c r="H708" s="97"/>
      <c r="I708" s="95" t="s">
        <v>6972</v>
      </c>
      <c r="J708" s="95" t="s">
        <v>7350</v>
      </c>
      <c r="K708" s="96" t="s">
        <v>7351</v>
      </c>
    </row>
    <row r="709" spans="1:12" ht="12.75" customHeight="1" x14ac:dyDescent="0.15">
      <c r="A709" s="95" t="s">
        <v>7095</v>
      </c>
      <c r="B709" s="95"/>
      <c r="C709" s="95" t="s">
        <v>7355</v>
      </c>
      <c r="D709" s="95" t="s">
        <v>7080</v>
      </c>
      <c r="E709" s="95" t="s">
        <v>7081</v>
      </c>
      <c r="F709" s="96" t="s">
        <v>7163</v>
      </c>
      <c r="G709" s="97">
        <v>2512.31</v>
      </c>
      <c r="H709" s="97"/>
      <c r="I709" s="95" t="s">
        <v>7356</v>
      </c>
      <c r="J709" s="95" t="s">
        <v>7350</v>
      </c>
      <c r="K709" s="96" t="s">
        <v>7351</v>
      </c>
      <c r="L709" s="98"/>
    </row>
    <row r="710" spans="1:12" ht="12.75" customHeight="1" x14ac:dyDescent="0.15">
      <c r="A710" s="95" t="s">
        <v>7092</v>
      </c>
      <c r="B710" s="95"/>
      <c r="C710" s="95" t="s">
        <v>7355</v>
      </c>
      <c r="D710" s="95" t="s">
        <v>7080</v>
      </c>
      <c r="E710" s="95" t="s">
        <v>7081</v>
      </c>
      <c r="F710" s="96" t="s">
        <v>7163</v>
      </c>
      <c r="G710" s="97">
        <v>628.08000000000004</v>
      </c>
      <c r="H710" s="97"/>
      <c r="I710" s="95" t="s">
        <v>7356</v>
      </c>
      <c r="J710" s="95" t="s">
        <v>7350</v>
      </c>
      <c r="K710" s="96" t="s">
        <v>7351</v>
      </c>
      <c r="L710" s="98"/>
    </row>
    <row r="711" spans="1:12" ht="12.75" customHeight="1" x14ac:dyDescent="0.15">
      <c r="A711" s="95" t="s">
        <v>6810</v>
      </c>
      <c r="B711" s="95"/>
      <c r="C711" s="95" t="s">
        <v>7355</v>
      </c>
      <c r="D711" s="95" t="s">
        <v>7080</v>
      </c>
      <c r="E711" s="95" t="s">
        <v>7081</v>
      </c>
      <c r="F711" s="96" t="s">
        <v>7163</v>
      </c>
      <c r="G711" s="97"/>
      <c r="H711" s="97">
        <v>3140.39</v>
      </c>
      <c r="I711" s="95" t="s">
        <v>7356</v>
      </c>
      <c r="J711" s="95" t="s">
        <v>7350</v>
      </c>
      <c r="K711" s="96" t="s">
        <v>7351</v>
      </c>
      <c r="L711" s="98"/>
    </row>
    <row r="712" spans="1:12" ht="12.75" customHeight="1" x14ac:dyDescent="0.15">
      <c r="A712" s="95" t="s">
        <v>7098</v>
      </c>
      <c r="B712" s="95"/>
      <c r="C712" s="95" t="s">
        <v>7357</v>
      </c>
      <c r="D712" s="95" t="s">
        <v>7080</v>
      </c>
      <c r="E712" s="95" t="s">
        <v>7081</v>
      </c>
      <c r="F712" s="96" t="s">
        <v>7163</v>
      </c>
      <c r="G712" s="97">
        <v>199.24</v>
      </c>
      <c r="H712" s="97"/>
      <c r="I712" s="95" t="s">
        <v>7358</v>
      </c>
      <c r="J712" s="95" t="s">
        <v>7350</v>
      </c>
      <c r="K712" s="96" t="s">
        <v>7351</v>
      </c>
      <c r="L712" s="98"/>
    </row>
    <row r="713" spans="1:12" ht="12.75" customHeight="1" x14ac:dyDescent="0.15">
      <c r="A713" s="95" t="s">
        <v>7095</v>
      </c>
      <c r="B713" s="95"/>
      <c r="C713" s="95" t="s">
        <v>7357</v>
      </c>
      <c r="D713" s="95" t="s">
        <v>7080</v>
      </c>
      <c r="E713" s="95" t="s">
        <v>7081</v>
      </c>
      <c r="F713" s="96" t="s">
        <v>7163</v>
      </c>
      <c r="G713" s="97">
        <v>1394.66</v>
      </c>
      <c r="H713" s="97"/>
      <c r="I713" s="95" t="s">
        <v>7358</v>
      </c>
      <c r="J713" s="95" t="s">
        <v>7350</v>
      </c>
      <c r="K713" s="96" t="s">
        <v>7351</v>
      </c>
      <c r="L713" s="98"/>
    </row>
    <row r="714" spans="1:12" ht="12.75" customHeight="1" x14ac:dyDescent="0.15">
      <c r="A714" s="95" t="s">
        <v>7078</v>
      </c>
      <c r="B714" s="95"/>
      <c r="C714" s="95" t="s">
        <v>7357</v>
      </c>
      <c r="D714" s="95" t="s">
        <v>7080</v>
      </c>
      <c r="E714" s="95" t="s">
        <v>7081</v>
      </c>
      <c r="F714" s="96" t="s">
        <v>7163</v>
      </c>
      <c r="G714" s="97">
        <v>2191.61</v>
      </c>
      <c r="H714" s="97"/>
      <c r="I714" s="95" t="s">
        <v>7358</v>
      </c>
      <c r="J714" s="95" t="s">
        <v>7350</v>
      </c>
      <c r="K714" s="96" t="s">
        <v>7351</v>
      </c>
      <c r="L714" s="98"/>
    </row>
    <row r="715" spans="1:12" ht="12.75" customHeight="1" x14ac:dyDescent="0.15">
      <c r="A715" s="95" t="s">
        <v>6810</v>
      </c>
      <c r="B715" s="95"/>
      <c r="C715" s="95" t="s">
        <v>7357</v>
      </c>
      <c r="D715" s="95" t="s">
        <v>7080</v>
      </c>
      <c r="E715" s="95" t="s">
        <v>7081</v>
      </c>
      <c r="F715" s="96" t="s">
        <v>7163</v>
      </c>
      <c r="G715" s="97"/>
      <c r="H715" s="97">
        <v>3984.75</v>
      </c>
      <c r="I715" s="95" t="s">
        <v>7358</v>
      </c>
      <c r="J715" s="95" t="s">
        <v>7350</v>
      </c>
      <c r="K715" s="96" t="s">
        <v>7351</v>
      </c>
      <c r="L715" s="98"/>
    </row>
    <row r="716" spans="1:12" ht="12.75" customHeight="1" x14ac:dyDescent="0.15">
      <c r="A716" s="95" t="s">
        <v>7086</v>
      </c>
      <c r="B716" s="95"/>
      <c r="C716" s="95" t="s">
        <v>7357</v>
      </c>
      <c r="D716" s="95" t="s">
        <v>7080</v>
      </c>
      <c r="E716" s="95" t="s">
        <v>7081</v>
      </c>
      <c r="F716" s="96" t="s">
        <v>7163</v>
      </c>
      <c r="G716" s="97">
        <v>199.24</v>
      </c>
      <c r="H716" s="97"/>
      <c r="I716" s="95" t="s">
        <v>7358</v>
      </c>
      <c r="J716" s="95" t="s">
        <v>7350</v>
      </c>
      <c r="K716" s="96" t="s">
        <v>7351</v>
      </c>
      <c r="L716" s="98"/>
    </row>
    <row r="717" spans="1:12" ht="12.75" customHeight="1" x14ac:dyDescent="0.15">
      <c r="A717" s="95" t="s">
        <v>6844</v>
      </c>
      <c r="B717" s="95"/>
      <c r="C717" s="95" t="s">
        <v>7341</v>
      </c>
      <c r="D717" s="95" t="s">
        <v>7080</v>
      </c>
      <c r="E717" s="95" t="s">
        <v>7081</v>
      </c>
      <c r="F717" s="99">
        <v>43404</v>
      </c>
      <c r="G717" s="97"/>
      <c r="H717" s="97">
        <v>200.1</v>
      </c>
      <c r="I717" s="95" t="s">
        <v>6973</v>
      </c>
      <c r="J717" s="95" t="s">
        <v>7350</v>
      </c>
      <c r="K717" s="96" t="s">
        <v>7351</v>
      </c>
      <c r="L717" s="98"/>
    </row>
    <row r="718" spans="1:12" ht="12.75" customHeight="1" x14ac:dyDescent="0.15">
      <c r="A718" s="95" t="s">
        <v>7160</v>
      </c>
      <c r="B718" s="95"/>
      <c r="C718" s="95" t="s">
        <v>7341</v>
      </c>
      <c r="D718" s="95" t="s">
        <v>7080</v>
      </c>
      <c r="E718" s="95" t="s">
        <v>7081</v>
      </c>
      <c r="F718" s="96" t="s">
        <v>7163</v>
      </c>
      <c r="G718" s="97">
        <v>200.1</v>
      </c>
      <c r="H718" s="97"/>
      <c r="I718" s="95" t="s">
        <v>6973</v>
      </c>
      <c r="J718" s="95" t="s">
        <v>7350</v>
      </c>
      <c r="K718" s="96" t="s">
        <v>7351</v>
      </c>
      <c r="L718" s="98"/>
    </row>
    <row r="719" spans="1:12" ht="12.75" customHeight="1" x14ac:dyDescent="0.15">
      <c r="A719" s="95" t="s">
        <v>6844</v>
      </c>
      <c r="B719" s="95"/>
      <c r="C719" s="95" t="s">
        <v>7338</v>
      </c>
      <c r="D719" s="95" t="s">
        <v>7080</v>
      </c>
      <c r="E719" s="95" t="s">
        <v>7081</v>
      </c>
      <c r="F719" s="99">
        <v>43404</v>
      </c>
      <c r="G719" s="97">
        <v>214.3</v>
      </c>
      <c r="H719" s="97"/>
      <c r="I719" s="95" t="s">
        <v>6974</v>
      </c>
      <c r="J719" s="95" t="s">
        <v>7350</v>
      </c>
      <c r="K719" s="96" t="s">
        <v>7351</v>
      </c>
      <c r="L719" s="98"/>
    </row>
    <row r="720" spans="1:12" ht="12.75" customHeight="1" x14ac:dyDescent="0.15">
      <c r="A720" s="95" t="s">
        <v>6810</v>
      </c>
      <c r="B720" s="95"/>
      <c r="C720" s="95" t="s">
        <v>7338</v>
      </c>
      <c r="D720" s="95" t="s">
        <v>7080</v>
      </c>
      <c r="E720" s="95" t="s">
        <v>7081</v>
      </c>
      <c r="F720" s="96" t="s">
        <v>7163</v>
      </c>
      <c r="G720" s="97"/>
      <c r="H720" s="97">
        <v>214.3</v>
      </c>
      <c r="I720" s="95" t="s">
        <v>6974</v>
      </c>
      <c r="J720" s="95" t="s">
        <v>7350</v>
      </c>
      <c r="K720" s="96" t="s">
        <v>7351</v>
      </c>
      <c r="L720" s="98"/>
    </row>
    <row r="721" spans="1:12" ht="12.75" customHeight="1" x14ac:dyDescent="0.15">
      <c r="A721" s="95" t="s">
        <v>7098</v>
      </c>
      <c r="B721" s="95"/>
      <c r="C721" s="95" t="s">
        <v>7359</v>
      </c>
      <c r="D721" s="95" t="s">
        <v>7080</v>
      </c>
      <c r="E721" s="95" t="s">
        <v>7081</v>
      </c>
      <c r="F721" s="96" t="s">
        <v>7163</v>
      </c>
      <c r="G721" s="97">
        <v>221.13</v>
      </c>
      <c r="H721" s="97"/>
      <c r="I721" s="95" t="s">
        <v>7360</v>
      </c>
      <c r="J721" s="95" t="s">
        <v>7350</v>
      </c>
      <c r="K721" s="96" t="s">
        <v>7351</v>
      </c>
      <c r="L721" s="98"/>
    </row>
    <row r="722" spans="1:12" ht="12.75" customHeight="1" x14ac:dyDescent="0.15">
      <c r="A722" s="95" t="s">
        <v>7078</v>
      </c>
      <c r="B722" s="95"/>
      <c r="C722" s="95" t="s">
        <v>7359</v>
      </c>
      <c r="D722" s="95" t="s">
        <v>7080</v>
      </c>
      <c r="E722" s="95" t="s">
        <v>7081</v>
      </c>
      <c r="F722" s="96" t="s">
        <v>7163</v>
      </c>
      <c r="G722" s="97">
        <v>442.27</v>
      </c>
      <c r="H722" s="97"/>
      <c r="I722" s="95" t="s">
        <v>7360</v>
      </c>
      <c r="J722" s="95" t="s">
        <v>7350</v>
      </c>
      <c r="K722" s="96" t="s">
        <v>7351</v>
      </c>
      <c r="L722" s="98"/>
    </row>
    <row r="723" spans="1:12" ht="12.75" customHeight="1" x14ac:dyDescent="0.15">
      <c r="A723" s="95" t="s">
        <v>6810</v>
      </c>
      <c r="B723" s="95"/>
      <c r="C723" s="95" t="s">
        <v>7359</v>
      </c>
      <c r="D723" s="95" t="s">
        <v>7080</v>
      </c>
      <c r="E723" s="95" t="s">
        <v>7081</v>
      </c>
      <c r="F723" s="96" t="s">
        <v>7163</v>
      </c>
      <c r="G723" s="97">
        <v>442.27</v>
      </c>
      <c r="H723" s="97"/>
      <c r="I723" s="95" t="s">
        <v>7360</v>
      </c>
      <c r="J723" s="95" t="s">
        <v>7350</v>
      </c>
      <c r="K723" s="96" t="s">
        <v>7351</v>
      </c>
      <c r="L723" s="98"/>
    </row>
    <row r="724" spans="1:12" ht="12.75" customHeight="1" x14ac:dyDescent="0.15">
      <c r="A724" s="95" t="s">
        <v>7086</v>
      </c>
      <c r="B724" s="95"/>
      <c r="C724" s="95" t="s">
        <v>7359</v>
      </c>
      <c r="D724" s="95" t="s">
        <v>7080</v>
      </c>
      <c r="E724" s="95" t="s">
        <v>7081</v>
      </c>
      <c r="F724" s="96" t="s">
        <v>7163</v>
      </c>
      <c r="G724" s="97">
        <v>663.4</v>
      </c>
      <c r="H724" s="97"/>
      <c r="I724" s="95" t="s">
        <v>7360</v>
      </c>
      <c r="J724" s="95" t="s">
        <v>7350</v>
      </c>
      <c r="K724" s="96" t="s">
        <v>7351</v>
      </c>
      <c r="L724" s="98"/>
    </row>
    <row r="725" spans="1:12" ht="12.75" customHeight="1" x14ac:dyDescent="0.15">
      <c r="A725" s="95" t="s">
        <v>7087</v>
      </c>
      <c r="B725" s="95"/>
      <c r="C725" s="95" t="s">
        <v>7359</v>
      </c>
      <c r="D725" s="95" t="s">
        <v>7080</v>
      </c>
      <c r="E725" s="95" t="s">
        <v>7081</v>
      </c>
      <c r="F725" s="96" t="s">
        <v>7163</v>
      </c>
      <c r="G725" s="97"/>
      <c r="H725" s="97">
        <v>1769.07</v>
      </c>
      <c r="I725" s="95" t="s">
        <v>7360</v>
      </c>
      <c r="J725" s="95" t="s">
        <v>7350</v>
      </c>
      <c r="K725" s="96" t="s">
        <v>7351</v>
      </c>
      <c r="L725" s="98"/>
    </row>
    <row r="726" spans="1:12" ht="12.75" customHeight="1" x14ac:dyDescent="0.15">
      <c r="A726" s="95" t="s">
        <v>7055</v>
      </c>
      <c r="B726" s="95"/>
      <c r="C726" s="95" t="s">
        <v>7361</v>
      </c>
      <c r="D726" s="95" t="s">
        <v>7080</v>
      </c>
      <c r="E726" s="95" t="s">
        <v>7081</v>
      </c>
      <c r="F726" s="96" t="s">
        <v>7163</v>
      </c>
      <c r="G726" s="97"/>
      <c r="H726" s="97">
        <v>768.49</v>
      </c>
      <c r="I726" s="95" t="s">
        <v>7362</v>
      </c>
      <c r="J726" s="95" t="s">
        <v>7350</v>
      </c>
      <c r="K726" s="96" t="s">
        <v>7351</v>
      </c>
      <c r="L726" s="98"/>
    </row>
    <row r="727" spans="1:12" ht="12.75" customHeight="1" x14ac:dyDescent="0.15">
      <c r="A727" s="95" t="s">
        <v>7139</v>
      </c>
      <c r="B727" s="95"/>
      <c r="C727" s="95" t="s">
        <v>7361</v>
      </c>
      <c r="D727" s="95" t="s">
        <v>7080</v>
      </c>
      <c r="E727" s="95" t="s">
        <v>7081</v>
      </c>
      <c r="F727" s="96" t="s">
        <v>7163</v>
      </c>
      <c r="G727" s="97">
        <v>768.49</v>
      </c>
      <c r="H727" s="97"/>
      <c r="I727" s="95" t="s">
        <v>7362</v>
      </c>
      <c r="J727" s="95" t="s">
        <v>7350</v>
      </c>
      <c r="K727" s="96" t="s">
        <v>7351</v>
      </c>
      <c r="L727" s="98"/>
    </row>
    <row r="728" spans="1:12" ht="12.75" customHeight="1" x14ac:dyDescent="0.15">
      <c r="A728" s="95" t="s">
        <v>6844</v>
      </c>
      <c r="B728" s="95"/>
      <c r="C728" s="95" t="s">
        <v>7334</v>
      </c>
      <c r="D728" s="95" t="s">
        <v>7080</v>
      </c>
      <c r="E728" s="95" t="s">
        <v>7081</v>
      </c>
      <c r="F728" s="99">
        <v>43404</v>
      </c>
      <c r="G728" s="97">
        <v>905.63</v>
      </c>
      <c r="H728" s="97"/>
      <c r="I728" s="95" t="s">
        <v>6975</v>
      </c>
      <c r="J728" s="95" t="s">
        <v>7350</v>
      </c>
      <c r="K728" s="96" t="s">
        <v>7351</v>
      </c>
      <c r="L728" s="98"/>
    </row>
    <row r="729" spans="1:12" ht="12.75" customHeight="1" x14ac:dyDescent="0.15">
      <c r="A729" s="95" t="s">
        <v>6810</v>
      </c>
      <c r="B729" s="95"/>
      <c r="C729" s="95" t="s">
        <v>7334</v>
      </c>
      <c r="D729" s="95" t="s">
        <v>7080</v>
      </c>
      <c r="E729" s="95" t="s">
        <v>7081</v>
      </c>
      <c r="F729" s="96" t="s">
        <v>7163</v>
      </c>
      <c r="G729" s="97"/>
      <c r="H729" s="97">
        <v>1871.54</v>
      </c>
      <c r="I729" s="95" t="s">
        <v>6975</v>
      </c>
      <c r="J729" s="95" t="s">
        <v>7350</v>
      </c>
      <c r="K729" s="96" t="s">
        <v>7351</v>
      </c>
      <c r="L729" s="98"/>
    </row>
    <row r="730" spans="1:12" ht="12.75" customHeight="1" x14ac:dyDescent="0.15">
      <c r="A730" s="95" t="s">
        <v>7056</v>
      </c>
      <c r="B730" s="95"/>
      <c r="C730" s="95" t="s">
        <v>7334</v>
      </c>
      <c r="D730" s="95" t="s">
        <v>7080</v>
      </c>
      <c r="E730" s="95" t="s">
        <v>7081</v>
      </c>
      <c r="F730" s="96" t="s">
        <v>7163</v>
      </c>
      <c r="G730" s="97">
        <v>862.41</v>
      </c>
      <c r="H730" s="97"/>
      <c r="I730" s="95" t="s">
        <v>6975</v>
      </c>
      <c r="J730" s="95" t="s">
        <v>7350</v>
      </c>
      <c r="K730" s="96" t="s">
        <v>7351</v>
      </c>
      <c r="L730" s="98"/>
    </row>
    <row r="731" spans="1:12" ht="12.75" customHeight="1" x14ac:dyDescent="0.15">
      <c r="A731" s="95" t="s">
        <v>7055</v>
      </c>
      <c r="B731" s="95"/>
      <c r="C731" s="95" t="s">
        <v>7334</v>
      </c>
      <c r="D731" s="95" t="s">
        <v>7080</v>
      </c>
      <c r="E731" s="95" t="s">
        <v>7081</v>
      </c>
      <c r="F731" s="96" t="s">
        <v>7163</v>
      </c>
      <c r="G731" s="97">
        <v>103.5</v>
      </c>
      <c r="H731" s="97"/>
      <c r="I731" s="95" t="s">
        <v>6975</v>
      </c>
      <c r="J731" s="95" t="s">
        <v>7350</v>
      </c>
      <c r="K731" s="96" t="s">
        <v>7351</v>
      </c>
      <c r="L731" s="98"/>
    </row>
    <row r="732" spans="1:12" ht="12.75" customHeight="1" x14ac:dyDescent="0.15">
      <c r="A732" s="95" t="s">
        <v>6804</v>
      </c>
      <c r="B732" s="95"/>
      <c r="C732" s="95" t="s">
        <v>7342</v>
      </c>
      <c r="D732" s="95" t="s">
        <v>7080</v>
      </c>
      <c r="E732" s="95" t="s">
        <v>7081</v>
      </c>
      <c r="F732" s="96" t="s">
        <v>7163</v>
      </c>
      <c r="G732" s="97"/>
      <c r="H732" s="97">
        <v>5306.56</v>
      </c>
      <c r="I732" s="95" t="s">
        <v>6977</v>
      </c>
      <c r="J732" s="95" t="s">
        <v>7350</v>
      </c>
      <c r="K732" s="96" t="s">
        <v>7351</v>
      </c>
      <c r="L732" s="98"/>
    </row>
    <row r="733" spans="1:12" ht="12.75" customHeight="1" x14ac:dyDescent="0.15">
      <c r="A733" s="95" t="s">
        <v>6844</v>
      </c>
      <c r="B733" s="95"/>
      <c r="C733" s="95" t="s">
        <v>7342</v>
      </c>
      <c r="D733" s="95" t="s">
        <v>7080</v>
      </c>
      <c r="E733" s="95" t="s">
        <v>7081</v>
      </c>
      <c r="F733" s="99">
        <v>43404</v>
      </c>
      <c r="G733" s="97">
        <v>3316.6</v>
      </c>
      <c r="H733" s="97"/>
      <c r="I733" s="95" t="s">
        <v>6977</v>
      </c>
      <c r="J733" s="95" t="s">
        <v>7350</v>
      </c>
      <c r="K733" s="96" t="s">
        <v>7351</v>
      </c>
      <c r="L733" s="98"/>
    </row>
    <row r="734" spans="1:12" ht="12.75" customHeight="1" x14ac:dyDescent="0.15">
      <c r="A734" s="95" t="s">
        <v>7056</v>
      </c>
      <c r="B734" s="95"/>
      <c r="C734" s="95" t="s">
        <v>7342</v>
      </c>
      <c r="D734" s="95" t="s">
        <v>7080</v>
      </c>
      <c r="E734" s="95" t="s">
        <v>7081</v>
      </c>
      <c r="F734" s="96" t="s">
        <v>7163</v>
      </c>
      <c r="G734" s="97">
        <v>1989.96</v>
      </c>
      <c r="H734" s="97"/>
      <c r="I734" s="95" t="s">
        <v>6977</v>
      </c>
      <c r="J734" s="95" t="s">
        <v>7350</v>
      </c>
      <c r="K734" s="96" t="s">
        <v>7351</v>
      </c>
      <c r="L734" s="98"/>
    </row>
    <row r="735" spans="1:12" ht="12.75" customHeight="1" x14ac:dyDescent="0.15">
      <c r="A735" s="95" t="s">
        <v>6804</v>
      </c>
      <c r="B735" s="95"/>
      <c r="C735" s="95" t="s">
        <v>7363</v>
      </c>
      <c r="D735" s="95" t="s">
        <v>7080</v>
      </c>
      <c r="E735" s="95" t="s">
        <v>7081</v>
      </c>
      <c r="F735" s="96" t="s">
        <v>7163</v>
      </c>
      <c r="G735" s="97"/>
      <c r="H735" s="97">
        <v>4836.5200000000004</v>
      </c>
      <c r="I735" s="95" t="s">
        <v>7364</v>
      </c>
      <c r="J735" s="95" t="s">
        <v>7350</v>
      </c>
      <c r="K735" s="96" t="s">
        <v>7351</v>
      </c>
      <c r="L735" s="98"/>
    </row>
    <row r="736" spans="1:12" ht="12.75" customHeight="1" x14ac:dyDescent="0.15">
      <c r="A736" s="95" t="s">
        <v>7161</v>
      </c>
      <c r="B736" s="95"/>
      <c r="C736" s="95" t="s">
        <v>7363</v>
      </c>
      <c r="D736" s="95" t="s">
        <v>7080</v>
      </c>
      <c r="E736" s="95" t="s">
        <v>7081</v>
      </c>
      <c r="F736" s="96" t="s">
        <v>7163</v>
      </c>
      <c r="G736" s="97">
        <v>967.3</v>
      </c>
      <c r="H736" s="97"/>
      <c r="I736" s="95" t="s">
        <v>7364</v>
      </c>
      <c r="J736" s="95" t="s">
        <v>7350</v>
      </c>
      <c r="K736" s="96" t="s">
        <v>7351</v>
      </c>
      <c r="L736" s="98"/>
    </row>
    <row r="737" spans="1:12" ht="12.75" customHeight="1" x14ac:dyDescent="0.15">
      <c r="A737" s="95" t="s">
        <v>6844</v>
      </c>
      <c r="B737" s="95"/>
      <c r="C737" s="95" t="s">
        <v>7363</v>
      </c>
      <c r="D737" s="95" t="s">
        <v>7080</v>
      </c>
      <c r="E737" s="95" t="s">
        <v>7081</v>
      </c>
      <c r="F737" s="99">
        <v>43404</v>
      </c>
      <c r="G737" s="97">
        <v>2418.2600000000002</v>
      </c>
      <c r="H737" s="97"/>
      <c r="I737" s="95" t="s">
        <v>7364</v>
      </c>
      <c r="J737" s="95" t="s">
        <v>7350</v>
      </c>
      <c r="K737" s="96" t="s">
        <v>7351</v>
      </c>
      <c r="L737" s="98"/>
    </row>
    <row r="738" spans="1:12" ht="25.5" customHeight="1" x14ac:dyDescent="0.15">
      <c r="A738" s="95" t="s">
        <v>7056</v>
      </c>
      <c r="B738" s="95"/>
      <c r="C738" s="95" t="s">
        <v>7363</v>
      </c>
      <c r="D738" s="95" t="s">
        <v>7080</v>
      </c>
      <c r="E738" s="95" t="s">
        <v>7081</v>
      </c>
      <c r="F738" s="96" t="s">
        <v>7163</v>
      </c>
      <c r="G738" s="97">
        <v>1450.96</v>
      </c>
      <c r="H738" s="97"/>
      <c r="I738" s="95" t="s">
        <v>7364</v>
      </c>
      <c r="J738" s="95" t="s">
        <v>7350</v>
      </c>
      <c r="K738" s="96" t="s">
        <v>7351</v>
      </c>
      <c r="L738" s="98"/>
    </row>
    <row r="739" spans="1:12" ht="25.5" customHeight="1" x14ac:dyDescent="0.15">
      <c r="A739" s="95" t="s">
        <v>7078</v>
      </c>
      <c r="B739" s="95"/>
      <c r="C739" s="95" t="s">
        <v>7365</v>
      </c>
      <c r="D739" s="95" t="s">
        <v>7080</v>
      </c>
      <c r="E739" s="95" t="s">
        <v>7081</v>
      </c>
      <c r="F739" s="96" t="s">
        <v>7163</v>
      </c>
      <c r="G739" s="97">
        <v>222.48</v>
      </c>
      <c r="H739" s="97"/>
      <c r="I739" s="95" t="s">
        <v>7366</v>
      </c>
      <c r="J739" s="95" t="s">
        <v>7350</v>
      </c>
      <c r="K739" s="96" t="s">
        <v>7351</v>
      </c>
      <c r="L739" s="98"/>
    </row>
    <row r="740" spans="1:12" ht="25.5" customHeight="1" x14ac:dyDescent="0.15">
      <c r="A740" s="95" t="s">
        <v>7085</v>
      </c>
      <c r="B740" s="95"/>
      <c r="C740" s="95" t="s">
        <v>7365</v>
      </c>
      <c r="D740" s="95" t="s">
        <v>7080</v>
      </c>
      <c r="E740" s="95" t="s">
        <v>7081</v>
      </c>
      <c r="F740" s="96" t="s">
        <v>7163</v>
      </c>
      <c r="G740" s="97">
        <v>444.96</v>
      </c>
      <c r="H740" s="97"/>
      <c r="I740" s="95" t="s">
        <v>7366</v>
      </c>
      <c r="J740" s="95" t="s">
        <v>7350</v>
      </c>
      <c r="K740" s="96" t="s">
        <v>7351</v>
      </c>
      <c r="L740" s="98"/>
    </row>
    <row r="741" spans="1:12" ht="11.25" x14ac:dyDescent="0.15">
      <c r="A741" s="95" t="s">
        <v>6810</v>
      </c>
      <c r="B741" s="95"/>
      <c r="C741" s="95" t="s">
        <v>7365</v>
      </c>
      <c r="D741" s="95" t="s">
        <v>7080</v>
      </c>
      <c r="E741" s="95" t="s">
        <v>7081</v>
      </c>
      <c r="F741" s="96" t="s">
        <v>7163</v>
      </c>
      <c r="G741" s="97"/>
      <c r="H741" s="97">
        <v>1112.4000000000001</v>
      </c>
      <c r="I741" s="95" t="s">
        <v>7366</v>
      </c>
      <c r="J741" s="95" t="s">
        <v>7350</v>
      </c>
      <c r="K741" s="96" t="s">
        <v>7351</v>
      </c>
    </row>
    <row r="742" spans="1:12" ht="25.5" customHeight="1" x14ac:dyDescent="0.15">
      <c r="A742" s="95" t="s">
        <v>7086</v>
      </c>
      <c r="B742" s="95"/>
      <c r="C742" s="95" t="s">
        <v>7365</v>
      </c>
      <c r="D742" s="95" t="s">
        <v>7080</v>
      </c>
      <c r="E742" s="95" t="s">
        <v>7081</v>
      </c>
      <c r="F742" s="96" t="s">
        <v>7163</v>
      </c>
      <c r="G742" s="97">
        <v>222.48</v>
      </c>
      <c r="H742" s="97"/>
      <c r="I742" s="95" t="s">
        <v>7366</v>
      </c>
      <c r="J742" s="95" t="s">
        <v>7350</v>
      </c>
      <c r="K742" s="96" t="s">
        <v>7351</v>
      </c>
      <c r="L742" s="98"/>
    </row>
    <row r="743" spans="1:12" ht="25.5" customHeight="1" x14ac:dyDescent="0.15">
      <c r="A743" s="95" t="s">
        <v>7087</v>
      </c>
      <c r="B743" s="95"/>
      <c r="C743" s="95" t="s">
        <v>7365</v>
      </c>
      <c r="D743" s="95" t="s">
        <v>7080</v>
      </c>
      <c r="E743" s="95" t="s">
        <v>7081</v>
      </c>
      <c r="F743" s="96" t="s">
        <v>7163</v>
      </c>
      <c r="G743" s="97">
        <v>222.48</v>
      </c>
      <c r="H743" s="97"/>
      <c r="I743" s="95" t="s">
        <v>7366</v>
      </c>
      <c r="J743" s="95" t="s">
        <v>7350</v>
      </c>
      <c r="K743" s="96" t="s">
        <v>7351</v>
      </c>
      <c r="L743" s="98"/>
    </row>
    <row r="744" spans="1:12" ht="25.5" customHeight="1" x14ac:dyDescent="0.15">
      <c r="A744" s="95" t="s">
        <v>6804</v>
      </c>
      <c r="B744" s="95"/>
      <c r="C744" s="95" t="s">
        <v>7367</v>
      </c>
      <c r="D744" s="95" t="s">
        <v>7080</v>
      </c>
      <c r="E744" s="95" t="s">
        <v>7081</v>
      </c>
      <c r="F744" s="96" t="s">
        <v>7163</v>
      </c>
      <c r="G744" s="97">
        <v>649.26</v>
      </c>
      <c r="H744" s="97"/>
      <c r="I744" s="95" t="s">
        <v>6980</v>
      </c>
      <c r="J744" s="95" t="s">
        <v>7350</v>
      </c>
      <c r="K744" s="96" t="s">
        <v>7351</v>
      </c>
      <c r="L744" s="98"/>
    </row>
    <row r="745" spans="1:12" ht="25.5" customHeight="1" x14ac:dyDescent="0.15">
      <c r="A745" s="95" t="s">
        <v>6844</v>
      </c>
      <c r="B745" s="95"/>
      <c r="C745" s="95" t="s">
        <v>7367</v>
      </c>
      <c r="D745" s="95" t="s">
        <v>7080</v>
      </c>
      <c r="E745" s="95" t="s">
        <v>7081</v>
      </c>
      <c r="F745" s="99">
        <v>43404</v>
      </c>
      <c r="G745" s="97"/>
      <c r="H745" s="97">
        <v>1475.58</v>
      </c>
      <c r="I745" s="95" t="s">
        <v>6980</v>
      </c>
      <c r="J745" s="95" t="s">
        <v>7350</v>
      </c>
      <c r="K745" s="96" t="s">
        <v>7351</v>
      </c>
      <c r="L745" s="98"/>
    </row>
    <row r="746" spans="1:12" ht="25.5" customHeight="1" x14ac:dyDescent="0.15">
      <c r="A746" s="95" t="s">
        <v>6810</v>
      </c>
      <c r="B746" s="95"/>
      <c r="C746" s="95" t="s">
        <v>7367</v>
      </c>
      <c r="D746" s="95" t="s">
        <v>7080</v>
      </c>
      <c r="E746" s="95" t="s">
        <v>7081</v>
      </c>
      <c r="F746" s="96" t="s">
        <v>7163</v>
      </c>
      <c r="G746" s="97">
        <v>413.16</v>
      </c>
      <c r="H746" s="97"/>
      <c r="I746" s="95" t="s">
        <v>6980</v>
      </c>
      <c r="J746" s="95" t="s">
        <v>7350</v>
      </c>
      <c r="K746" s="96" t="s">
        <v>7351</v>
      </c>
      <c r="L746" s="98"/>
    </row>
    <row r="747" spans="1:12" ht="25.5" customHeight="1" x14ac:dyDescent="0.15">
      <c r="A747" s="95" t="s">
        <v>7056</v>
      </c>
      <c r="B747" s="95"/>
      <c r="C747" s="95" t="s">
        <v>7367</v>
      </c>
      <c r="D747" s="95" t="s">
        <v>7080</v>
      </c>
      <c r="E747" s="95" t="s">
        <v>7081</v>
      </c>
      <c r="F747" s="96" t="s">
        <v>7163</v>
      </c>
      <c r="G747" s="97">
        <v>413.16</v>
      </c>
      <c r="H747" s="97"/>
      <c r="I747" s="95" t="s">
        <v>6980</v>
      </c>
      <c r="J747" s="95" t="s">
        <v>7350</v>
      </c>
      <c r="K747" s="96" t="s">
        <v>7351</v>
      </c>
      <c r="L747" s="98"/>
    </row>
    <row r="748" spans="1:12" ht="25.5" customHeight="1" x14ac:dyDescent="0.15">
      <c r="A748" s="95" t="s">
        <v>7055</v>
      </c>
      <c r="B748" s="95"/>
      <c r="C748" s="95" t="s">
        <v>7368</v>
      </c>
      <c r="D748" s="95" t="s">
        <v>7080</v>
      </c>
      <c r="E748" s="95" t="s">
        <v>7081</v>
      </c>
      <c r="F748" s="96" t="s">
        <v>7163</v>
      </c>
      <c r="G748" s="97"/>
      <c r="H748" s="97">
        <v>194.98</v>
      </c>
      <c r="I748" s="95" t="s">
        <v>7369</v>
      </c>
      <c r="J748" s="95" t="s">
        <v>7350</v>
      </c>
      <c r="K748" s="96" t="s">
        <v>7351</v>
      </c>
      <c r="L748" s="98"/>
    </row>
    <row r="749" spans="1:12" ht="25.5" customHeight="1" x14ac:dyDescent="0.15">
      <c r="A749" s="95" t="s">
        <v>7139</v>
      </c>
      <c r="B749" s="95"/>
      <c r="C749" s="95" t="s">
        <v>7368</v>
      </c>
      <c r="D749" s="95" t="s">
        <v>7080</v>
      </c>
      <c r="E749" s="95" t="s">
        <v>7081</v>
      </c>
      <c r="F749" s="96" t="s">
        <v>7163</v>
      </c>
      <c r="G749" s="97">
        <v>194.98</v>
      </c>
      <c r="H749" s="97"/>
      <c r="I749" s="95" t="s">
        <v>7369</v>
      </c>
      <c r="J749" s="95" t="s">
        <v>7350</v>
      </c>
      <c r="K749" s="96" t="s">
        <v>7351</v>
      </c>
      <c r="L749" s="98"/>
    </row>
    <row r="750" spans="1:12" ht="25.5" customHeight="1" x14ac:dyDescent="0.15">
      <c r="A750" s="95" t="s">
        <v>6848</v>
      </c>
      <c r="B750" s="95"/>
      <c r="C750" s="95" t="s">
        <v>7370</v>
      </c>
      <c r="D750" s="95" t="s">
        <v>7080</v>
      </c>
      <c r="E750" s="95" t="s">
        <v>7081</v>
      </c>
      <c r="F750" s="99">
        <v>43404</v>
      </c>
      <c r="G750" s="97">
        <v>1531.69</v>
      </c>
      <c r="H750" s="97"/>
      <c r="I750" s="95" t="s">
        <v>6982</v>
      </c>
      <c r="J750" s="95" t="s">
        <v>7350</v>
      </c>
      <c r="K750" s="96" t="s">
        <v>7351</v>
      </c>
      <c r="L750" s="98"/>
    </row>
    <row r="751" spans="1:12" ht="25.5" customHeight="1" x14ac:dyDescent="0.15">
      <c r="A751" s="95" t="s">
        <v>6804</v>
      </c>
      <c r="B751" s="95"/>
      <c r="C751" s="95" t="s">
        <v>7370</v>
      </c>
      <c r="D751" s="95" t="s">
        <v>7080</v>
      </c>
      <c r="E751" s="95" t="s">
        <v>7081</v>
      </c>
      <c r="F751" s="96" t="s">
        <v>7163</v>
      </c>
      <c r="G751" s="97"/>
      <c r="H751" s="97">
        <v>10243.19</v>
      </c>
      <c r="I751" s="95" t="s">
        <v>6982</v>
      </c>
      <c r="J751" s="95" t="s">
        <v>7350</v>
      </c>
      <c r="K751" s="96" t="s">
        <v>7351</v>
      </c>
      <c r="L751" s="98"/>
    </row>
    <row r="752" spans="1:12" ht="25.5" customHeight="1" x14ac:dyDescent="0.15">
      <c r="A752" s="95" t="s">
        <v>7161</v>
      </c>
      <c r="B752" s="95"/>
      <c r="C752" s="95" t="s">
        <v>7370</v>
      </c>
      <c r="D752" s="95" t="s">
        <v>7080</v>
      </c>
      <c r="E752" s="95" t="s">
        <v>7081</v>
      </c>
      <c r="F752" s="96" t="s">
        <v>7163</v>
      </c>
      <c r="G752" s="97">
        <v>1340.23</v>
      </c>
      <c r="H752" s="97"/>
      <c r="I752" s="95" t="s">
        <v>6982</v>
      </c>
      <c r="J752" s="95" t="s">
        <v>7350</v>
      </c>
      <c r="K752" s="96" t="s">
        <v>7351</v>
      </c>
      <c r="L752" s="98"/>
    </row>
    <row r="753" spans="1:12" ht="25.5" customHeight="1" x14ac:dyDescent="0.15">
      <c r="A753" s="95" t="s">
        <v>6844</v>
      </c>
      <c r="B753" s="95"/>
      <c r="C753" s="95" t="s">
        <v>7370</v>
      </c>
      <c r="D753" s="95" t="s">
        <v>7080</v>
      </c>
      <c r="E753" s="95" t="s">
        <v>7081</v>
      </c>
      <c r="F753" s="99">
        <v>43404</v>
      </c>
      <c r="G753" s="97">
        <v>4690.8100000000004</v>
      </c>
      <c r="H753" s="97"/>
      <c r="I753" s="95" t="s">
        <v>6982</v>
      </c>
      <c r="J753" s="95" t="s">
        <v>7350</v>
      </c>
      <c r="K753" s="96" t="s">
        <v>7351</v>
      </c>
      <c r="L753" s="98"/>
    </row>
    <row r="754" spans="1:12" ht="25.5" customHeight="1" x14ac:dyDescent="0.15">
      <c r="A754" s="95" t="s">
        <v>7056</v>
      </c>
      <c r="B754" s="95"/>
      <c r="C754" s="95" t="s">
        <v>7370</v>
      </c>
      <c r="D754" s="95" t="s">
        <v>7080</v>
      </c>
      <c r="E754" s="95" t="s">
        <v>7081</v>
      </c>
      <c r="F754" s="96" t="s">
        <v>7163</v>
      </c>
      <c r="G754" s="97">
        <v>1914.62</v>
      </c>
      <c r="H754" s="97"/>
      <c r="I754" s="95" t="s">
        <v>6982</v>
      </c>
      <c r="J754" s="95" t="s">
        <v>7350</v>
      </c>
      <c r="K754" s="96" t="s">
        <v>7351</v>
      </c>
      <c r="L754" s="98"/>
    </row>
    <row r="755" spans="1:12" ht="25.5" customHeight="1" x14ac:dyDescent="0.15">
      <c r="A755" s="95" t="s">
        <v>7055</v>
      </c>
      <c r="B755" s="95"/>
      <c r="C755" s="95" t="s">
        <v>7370</v>
      </c>
      <c r="D755" s="95" t="s">
        <v>7080</v>
      </c>
      <c r="E755" s="95" t="s">
        <v>7081</v>
      </c>
      <c r="F755" s="96" t="s">
        <v>7163</v>
      </c>
      <c r="G755" s="97">
        <v>382.92</v>
      </c>
      <c r="H755" s="97"/>
      <c r="I755" s="95" t="s">
        <v>6982</v>
      </c>
      <c r="J755" s="95" t="s">
        <v>7350</v>
      </c>
      <c r="K755" s="96" t="s">
        <v>7351</v>
      </c>
      <c r="L755" s="98"/>
    </row>
    <row r="756" spans="1:12" ht="25.5" customHeight="1" x14ac:dyDescent="0.15">
      <c r="A756" s="95" t="s">
        <v>6808</v>
      </c>
      <c r="B756" s="95"/>
      <c r="C756" s="95" t="s">
        <v>7370</v>
      </c>
      <c r="D756" s="95" t="s">
        <v>7080</v>
      </c>
      <c r="E756" s="95" t="s">
        <v>7081</v>
      </c>
      <c r="F756" s="96" t="s">
        <v>7163</v>
      </c>
      <c r="G756" s="97">
        <v>382.92</v>
      </c>
      <c r="H756" s="97"/>
      <c r="I756" s="95" t="s">
        <v>6982</v>
      </c>
      <c r="J756" s="95" t="s">
        <v>7350</v>
      </c>
      <c r="K756" s="96" t="s">
        <v>7351</v>
      </c>
      <c r="L756" s="98"/>
    </row>
    <row r="757" spans="1:12" ht="25.5" customHeight="1" x14ac:dyDescent="0.15">
      <c r="A757" s="95" t="s">
        <v>6844</v>
      </c>
      <c r="B757" s="95"/>
      <c r="C757" s="95" t="s">
        <v>7371</v>
      </c>
      <c r="D757" s="95" t="s">
        <v>7080</v>
      </c>
      <c r="E757" s="95" t="s">
        <v>7081</v>
      </c>
      <c r="F757" s="99">
        <v>43404</v>
      </c>
      <c r="G757" s="97">
        <v>692.82</v>
      </c>
      <c r="H757" s="97"/>
      <c r="I757" s="95" t="s">
        <v>6983</v>
      </c>
      <c r="J757" s="95" t="s">
        <v>7350</v>
      </c>
      <c r="K757" s="96" t="s">
        <v>7351</v>
      </c>
      <c r="L757" s="98"/>
    </row>
    <row r="758" spans="1:12" ht="25.5" customHeight="1" x14ac:dyDescent="0.15">
      <c r="A758" s="95" t="s">
        <v>7055</v>
      </c>
      <c r="B758" s="95"/>
      <c r="C758" s="95" t="s">
        <v>7371</v>
      </c>
      <c r="D758" s="95" t="s">
        <v>7080</v>
      </c>
      <c r="E758" s="95" t="s">
        <v>7081</v>
      </c>
      <c r="F758" s="96" t="s">
        <v>7163</v>
      </c>
      <c r="G758" s="97"/>
      <c r="H758" s="97">
        <v>978.1</v>
      </c>
      <c r="I758" s="95" t="s">
        <v>6983</v>
      </c>
      <c r="J758" s="95" t="s">
        <v>7350</v>
      </c>
      <c r="K758" s="96" t="s">
        <v>7351</v>
      </c>
      <c r="L758" s="98"/>
    </row>
    <row r="759" spans="1:12" ht="25.5" customHeight="1" x14ac:dyDescent="0.15">
      <c r="A759" s="95" t="s">
        <v>7190</v>
      </c>
      <c r="B759" s="95"/>
      <c r="C759" s="95" t="s">
        <v>7371</v>
      </c>
      <c r="D759" s="95" t="s">
        <v>7080</v>
      </c>
      <c r="E759" s="95" t="s">
        <v>7081</v>
      </c>
      <c r="F759" s="96" t="s">
        <v>7163</v>
      </c>
      <c r="G759" s="97">
        <v>285.27999999999997</v>
      </c>
      <c r="H759" s="97"/>
      <c r="I759" s="95" t="s">
        <v>6983</v>
      </c>
      <c r="J759" s="95" t="s">
        <v>7350</v>
      </c>
      <c r="K759" s="96" t="s">
        <v>7351</v>
      </c>
      <c r="L759" s="98"/>
    </row>
    <row r="760" spans="1:12" ht="11.25" x14ac:dyDescent="0.15">
      <c r="A760" s="95" t="s">
        <v>6810</v>
      </c>
      <c r="B760" s="95"/>
      <c r="C760" s="95" t="s">
        <v>7372</v>
      </c>
      <c r="D760" s="95" t="s">
        <v>7080</v>
      </c>
      <c r="E760" s="95" t="s">
        <v>7081</v>
      </c>
      <c r="F760" s="96" t="s">
        <v>6816</v>
      </c>
      <c r="G760" s="97"/>
      <c r="H760" s="97">
        <v>202.95</v>
      </c>
      <c r="I760" s="95" t="s">
        <v>6712</v>
      </c>
      <c r="J760" s="95" t="s">
        <v>7373</v>
      </c>
      <c r="K760" s="96" t="s">
        <v>7374</v>
      </c>
    </row>
    <row r="761" spans="1:12" ht="25.5" customHeight="1" x14ac:dyDescent="0.15">
      <c r="A761" s="95" t="s">
        <v>6549</v>
      </c>
      <c r="B761" s="95"/>
      <c r="C761" s="95" t="s">
        <v>7372</v>
      </c>
      <c r="D761" s="95" t="s">
        <v>7080</v>
      </c>
      <c r="E761" s="95" t="s">
        <v>7081</v>
      </c>
      <c r="F761" s="99">
        <v>43039</v>
      </c>
      <c r="G761" s="97">
        <v>202.95</v>
      </c>
      <c r="H761" s="97"/>
      <c r="I761" s="95" t="s">
        <v>6712</v>
      </c>
      <c r="J761" s="95" t="s">
        <v>7373</v>
      </c>
      <c r="K761" s="96" t="s">
        <v>7374</v>
      </c>
      <c r="L761" s="98"/>
    </row>
    <row r="762" spans="1:12" ht="25.5" customHeight="1" x14ac:dyDescent="0.15">
      <c r="A762" s="95" t="s">
        <v>7085</v>
      </c>
      <c r="B762" s="95"/>
      <c r="C762" s="95" t="s">
        <v>7361</v>
      </c>
      <c r="D762" s="95" t="s">
        <v>7080</v>
      </c>
      <c r="E762" s="95" t="s">
        <v>7081</v>
      </c>
      <c r="F762" s="96" t="s">
        <v>6816</v>
      </c>
      <c r="G762" s="97">
        <v>1140.71</v>
      </c>
      <c r="H762" s="97"/>
      <c r="I762" s="95" t="s">
        <v>7375</v>
      </c>
      <c r="J762" s="95" t="s">
        <v>7376</v>
      </c>
      <c r="K762" s="96" t="s">
        <v>7374</v>
      </c>
      <c r="L762" s="98"/>
    </row>
    <row r="763" spans="1:12" ht="25.5" customHeight="1" x14ac:dyDescent="0.15">
      <c r="A763" s="95" t="s">
        <v>7078</v>
      </c>
      <c r="B763" s="95"/>
      <c r="C763" s="95" t="s">
        <v>7361</v>
      </c>
      <c r="D763" s="95" t="s">
        <v>7080</v>
      </c>
      <c r="E763" s="95" t="s">
        <v>7081</v>
      </c>
      <c r="F763" s="96" t="s">
        <v>6816</v>
      </c>
      <c r="G763" s="97">
        <v>588.76</v>
      </c>
      <c r="H763" s="97"/>
      <c r="I763" s="95" t="s">
        <v>7375</v>
      </c>
      <c r="J763" s="95" t="s">
        <v>7376</v>
      </c>
      <c r="K763" s="96" t="s">
        <v>7374</v>
      </c>
      <c r="L763" s="98"/>
    </row>
    <row r="764" spans="1:12" ht="25.5" customHeight="1" x14ac:dyDescent="0.15">
      <c r="A764" s="95" t="s">
        <v>7086</v>
      </c>
      <c r="B764" s="95"/>
      <c r="C764" s="95" t="s">
        <v>7361</v>
      </c>
      <c r="D764" s="95" t="s">
        <v>7080</v>
      </c>
      <c r="E764" s="95" t="s">
        <v>7081</v>
      </c>
      <c r="F764" s="96" t="s">
        <v>6816</v>
      </c>
      <c r="G764" s="97">
        <v>1398.29</v>
      </c>
      <c r="H764" s="97"/>
      <c r="I764" s="95" t="s">
        <v>7375</v>
      </c>
      <c r="J764" s="95" t="s">
        <v>7376</v>
      </c>
      <c r="K764" s="96" t="s">
        <v>7374</v>
      </c>
      <c r="L764" s="98"/>
    </row>
    <row r="765" spans="1:12" ht="25.5" customHeight="1" x14ac:dyDescent="0.15">
      <c r="A765" s="95" t="s">
        <v>6810</v>
      </c>
      <c r="B765" s="95"/>
      <c r="C765" s="95" t="s">
        <v>7361</v>
      </c>
      <c r="D765" s="95" t="s">
        <v>7080</v>
      </c>
      <c r="E765" s="95" t="s">
        <v>7081</v>
      </c>
      <c r="F765" s="96" t="s">
        <v>6816</v>
      </c>
      <c r="G765" s="97"/>
      <c r="H765" s="97">
        <v>4268.47</v>
      </c>
      <c r="I765" s="95" t="s">
        <v>7375</v>
      </c>
      <c r="J765" s="95" t="s">
        <v>7376</v>
      </c>
      <c r="K765" s="96" t="s">
        <v>7374</v>
      </c>
      <c r="L765" s="98"/>
    </row>
    <row r="766" spans="1:12" ht="25.5" customHeight="1" x14ac:dyDescent="0.15">
      <c r="A766" s="95" t="s">
        <v>7087</v>
      </c>
      <c r="B766" s="95"/>
      <c r="C766" s="95" t="s">
        <v>7361</v>
      </c>
      <c r="D766" s="95" t="s">
        <v>7080</v>
      </c>
      <c r="E766" s="95" t="s">
        <v>7081</v>
      </c>
      <c r="F766" s="96" t="s">
        <v>6816</v>
      </c>
      <c r="G766" s="97">
        <v>1140.71</v>
      </c>
      <c r="H766" s="97"/>
      <c r="I766" s="95" t="s">
        <v>7375</v>
      </c>
      <c r="J766" s="95" t="s">
        <v>7376</v>
      </c>
      <c r="K766" s="96" t="s">
        <v>7374</v>
      </c>
      <c r="L766" s="98"/>
    </row>
    <row r="767" spans="1:12" ht="25.5" customHeight="1" x14ac:dyDescent="0.15">
      <c r="A767" s="95" t="s">
        <v>7085</v>
      </c>
      <c r="B767" s="95"/>
      <c r="C767" s="95" t="s">
        <v>7363</v>
      </c>
      <c r="D767" s="95" t="s">
        <v>7080</v>
      </c>
      <c r="E767" s="95" t="s">
        <v>7081</v>
      </c>
      <c r="F767" s="96" t="s">
        <v>6816</v>
      </c>
      <c r="G767" s="97">
        <v>1740.88</v>
      </c>
      <c r="H767" s="97"/>
      <c r="I767" s="95" t="s">
        <v>7377</v>
      </c>
      <c r="J767" s="95" t="s">
        <v>7376</v>
      </c>
      <c r="K767" s="96" t="s">
        <v>7374</v>
      </c>
      <c r="L767" s="98"/>
    </row>
    <row r="768" spans="1:12" ht="25.5" customHeight="1" x14ac:dyDescent="0.15">
      <c r="A768" s="95" t="s">
        <v>7078</v>
      </c>
      <c r="B768" s="95"/>
      <c r="C768" s="95" t="s">
        <v>7363</v>
      </c>
      <c r="D768" s="95" t="s">
        <v>7080</v>
      </c>
      <c r="E768" s="95" t="s">
        <v>7081</v>
      </c>
      <c r="F768" s="96" t="s">
        <v>6816</v>
      </c>
      <c r="G768" s="97">
        <v>277.8</v>
      </c>
      <c r="H768" s="97"/>
      <c r="I768" s="95" t="s">
        <v>7377</v>
      </c>
      <c r="J768" s="95" t="s">
        <v>7376</v>
      </c>
      <c r="K768" s="96" t="s">
        <v>7374</v>
      </c>
      <c r="L768" s="98"/>
    </row>
    <row r="769" spans="1:12" ht="25.5" customHeight="1" x14ac:dyDescent="0.15">
      <c r="A769" s="95" t="s">
        <v>7086</v>
      </c>
      <c r="B769" s="95"/>
      <c r="C769" s="95" t="s">
        <v>7363</v>
      </c>
      <c r="D769" s="95" t="s">
        <v>7080</v>
      </c>
      <c r="E769" s="95" t="s">
        <v>7081</v>
      </c>
      <c r="F769" s="96" t="s">
        <v>6816</v>
      </c>
      <c r="G769" s="97">
        <v>277.8</v>
      </c>
      <c r="H769" s="97"/>
      <c r="I769" s="95" t="s">
        <v>7377</v>
      </c>
      <c r="J769" s="95" t="s">
        <v>7376</v>
      </c>
      <c r="K769" s="96" t="s">
        <v>7374</v>
      </c>
      <c r="L769" s="98"/>
    </row>
    <row r="770" spans="1:12" ht="25.5" customHeight="1" x14ac:dyDescent="0.15">
      <c r="A770" s="95" t="s">
        <v>6810</v>
      </c>
      <c r="B770" s="95"/>
      <c r="C770" s="95" t="s">
        <v>7363</v>
      </c>
      <c r="D770" s="95" t="s">
        <v>7080</v>
      </c>
      <c r="E770" s="95" t="s">
        <v>7081</v>
      </c>
      <c r="F770" s="96" t="s">
        <v>6816</v>
      </c>
      <c r="G770" s="97"/>
      <c r="H770" s="97">
        <v>2574.2800000000002</v>
      </c>
      <c r="I770" s="95" t="s">
        <v>7377</v>
      </c>
      <c r="J770" s="95" t="s">
        <v>7376</v>
      </c>
      <c r="K770" s="96" t="s">
        <v>7374</v>
      </c>
      <c r="L770" s="98"/>
    </row>
    <row r="771" spans="1:12" ht="25.5" customHeight="1" x14ac:dyDescent="0.15">
      <c r="A771" s="95" t="s">
        <v>7087</v>
      </c>
      <c r="B771" s="95"/>
      <c r="C771" s="95" t="s">
        <v>7363</v>
      </c>
      <c r="D771" s="95" t="s">
        <v>7080</v>
      </c>
      <c r="E771" s="95" t="s">
        <v>7081</v>
      </c>
      <c r="F771" s="96" t="s">
        <v>6816</v>
      </c>
      <c r="G771" s="97">
        <v>277.8</v>
      </c>
      <c r="H771" s="97"/>
      <c r="I771" s="95" t="s">
        <v>7377</v>
      </c>
      <c r="J771" s="95" t="s">
        <v>7376</v>
      </c>
      <c r="K771" s="96" t="s">
        <v>7374</v>
      </c>
      <c r="L771" s="98"/>
    </row>
    <row r="772" spans="1:12" ht="25.5" customHeight="1" x14ac:dyDescent="0.15">
      <c r="A772" s="95" t="s">
        <v>6810</v>
      </c>
      <c r="B772" s="95"/>
      <c r="C772" s="95" t="s">
        <v>7357</v>
      </c>
      <c r="D772" s="95" t="s">
        <v>7080</v>
      </c>
      <c r="E772" s="95" t="s">
        <v>7081</v>
      </c>
      <c r="F772" s="96" t="s">
        <v>6816</v>
      </c>
      <c r="G772" s="97"/>
      <c r="H772" s="97">
        <v>1446.92</v>
      </c>
      <c r="I772" s="95" t="s">
        <v>6713</v>
      </c>
      <c r="J772" s="95" t="s">
        <v>7373</v>
      </c>
      <c r="K772" s="96" t="s">
        <v>7374</v>
      </c>
      <c r="L772" s="98"/>
    </row>
    <row r="773" spans="1:12" ht="25.5" customHeight="1" x14ac:dyDescent="0.15">
      <c r="A773" s="95" t="s">
        <v>6805</v>
      </c>
      <c r="B773" s="95"/>
      <c r="C773" s="95" t="s">
        <v>7357</v>
      </c>
      <c r="D773" s="95" t="s">
        <v>7080</v>
      </c>
      <c r="E773" s="95" t="s">
        <v>7081</v>
      </c>
      <c r="F773" s="96" t="s">
        <v>6816</v>
      </c>
      <c r="G773" s="97">
        <v>177.69</v>
      </c>
      <c r="H773" s="97"/>
      <c r="I773" s="95" t="s">
        <v>6713</v>
      </c>
      <c r="J773" s="95" t="s">
        <v>7373</v>
      </c>
      <c r="K773" s="96" t="s">
        <v>7374</v>
      </c>
      <c r="L773" s="98"/>
    </row>
    <row r="774" spans="1:12" ht="25.5" customHeight="1" x14ac:dyDescent="0.15">
      <c r="A774" s="95" t="s">
        <v>6806</v>
      </c>
      <c r="B774" s="95"/>
      <c r="C774" s="95" t="s">
        <v>7357</v>
      </c>
      <c r="D774" s="95" t="s">
        <v>7080</v>
      </c>
      <c r="E774" s="95" t="s">
        <v>7081</v>
      </c>
      <c r="F774" s="96" t="s">
        <v>6816</v>
      </c>
      <c r="G774" s="97">
        <v>253.85</v>
      </c>
      <c r="H774" s="97"/>
      <c r="I774" s="95" t="s">
        <v>6713</v>
      </c>
      <c r="J774" s="95" t="s">
        <v>7373</v>
      </c>
      <c r="K774" s="96" t="s">
        <v>7374</v>
      </c>
      <c r="L774" s="98"/>
    </row>
    <row r="775" spans="1:12" ht="25.5" customHeight="1" x14ac:dyDescent="0.15">
      <c r="A775" s="95" t="s">
        <v>6549</v>
      </c>
      <c r="B775" s="95"/>
      <c r="C775" s="95" t="s">
        <v>7357</v>
      </c>
      <c r="D775" s="95" t="s">
        <v>7080</v>
      </c>
      <c r="E775" s="95" t="s">
        <v>7081</v>
      </c>
      <c r="F775" s="99">
        <v>43039</v>
      </c>
      <c r="G775" s="97">
        <v>1015.38</v>
      </c>
      <c r="H775" s="97"/>
      <c r="I775" s="95" t="s">
        <v>6713</v>
      </c>
      <c r="J775" s="95" t="s">
        <v>7373</v>
      </c>
      <c r="K775" s="96" t="s">
        <v>7374</v>
      </c>
      <c r="L775" s="98"/>
    </row>
    <row r="776" spans="1:12" ht="25.5" customHeight="1" x14ac:dyDescent="0.15">
      <c r="A776" s="95" t="s">
        <v>7098</v>
      </c>
      <c r="B776" s="95"/>
      <c r="C776" s="95" t="s">
        <v>7365</v>
      </c>
      <c r="D776" s="95" t="s">
        <v>7080</v>
      </c>
      <c r="E776" s="95" t="s">
        <v>7081</v>
      </c>
      <c r="F776" s="96" t="s">
        <v>6816</v>
      </c>
      <c r="G776" s="97">
        <v>191.84</v>
      </c>
      <c r="H776" s="97"/>
      <c r="I776" s="95" t="s">
        <v>7378</v>
      </c>
      <c r="J776" s="95" t="s">
        <v>7376</v>
      </c>
      <c r="K776" s="96" t="s">
        <v>7374</v>
      </c>
      <c r="L776" s="98"/>
    </row>
    <row r="777" spans="1:12" ht="25.5" customHeight="1" x14ac:dyDescent="0.15">
      <c r="A777" s="95" t="s">
        <v>7078</v>
      </c>
      <c r="B777" s="95"/>
      <c r="C777" s="95" t="s">
        <v>7365</v>
      </c>
      <c r="D777" s="95" t="s">
        <v>7080</v>
      </c>
      <c r="E777" s="95" t="s">
        <v>7081</v>
      </c>
      <c r="F777" s="96" t="s">
        <v>6816</v>
      </c>
      <c r="G777" s="97">
        <v>2091.6999999999998</v>
      </c>
      <c r="H777" s="97"/>
      <c r="I777" s="95" t="s">
        <v>7378</v>
      </c>
      <c r="J777" s="95" t="s">
        <v>7376</v>
      </c>
      <c r="K777" s="96" t="s">
        <v>7374</v>
      </c>
      <c r="L777" s="98"/>
    </row>
    <row r="778" spans="1:12" ht="25.5" customHeight="1" x14ac:dyDescent="0.15">
      <c r="A778" s="95" t="s">
        <v>7095</v>
      </c>
      <c r="B778" s="95"/>
      <c r="C778" s="95" t="s">
        <v>7365</v>
      </c>
      <c r="D778" s="95" t="s">
        <v>7080</v>
      </c>
      <c r="E778" s="95" t="s">
        <v>7081</v>
      </c>
      <c r="F778" s="96" t="s">
        <v>6816</v>
      </c>
      <c r="G778" s="97">
        <v>1336.71</v>
      </c>
      <c r="H778" s="97"/>
      <c r="I778" s="95" t="s">
        <v>7378</v>
      </c>
      <c r="J778" s="95" t="s">
        <v>7376</v>
      </c>
      <c r="K778" s="96" t="s">
        <v>7374</v>
      </c>
      <c r="L778" s="98"/>
    </row>
    <row r="779" spans="1:12" ht="11.25" x14ac:dyDescent="0.15">
      <c r="A779" s="95" t="s">
        <v>7086</v>
      </c>
      <c r="B779" s="95"/>
      <c r="C779" s="95" t="s">
        <v>7365</v>
      </c>
      <c r="D779" s="95" t="s">
        <v>7080</v>
      </c>
      <c r="E779" s="95" t="s">
        <v>7081</v>
      </c>
      <c r="F779" s="96" t="s">
        <v>6816</v>
      </c>
      <c r="G779" s="97">
        <v>191.84</v>
      </c>
      <c r="H779" s="97"/>
      <c r="I779" s="95" t="s">
        <v>7378</v>
      </c>
      <c r="J779" s="95" t="s">
        <v>7376</v>
      </c>
      <c r="K779" s="96" t="s">
        <v>7374</v>
      </c>
    </row>
    <row r="780" spans="1:12" ht="25.5" customHeight="1" x14ac:dyDescent="0.15">
      <c r="A780" s="95" t="s">
        <v>6810</v>
      </c>
      <c r="B780" s="95"/>
      <c r="C780" s="95" t="s">
        <v>7365</v>
      </c>
      <c r="D780" s="95" t="s">
        <v>7080</v>
      </c>
      <c r="E780" s="95" t="s">
        <v>7081</v>
      </c>
      <c r="F780" s="96" t="s">
        <v>6816</v>
      </c>
      <c r="G780" s="97"/>
      <c r="H780" s="97">
        <v>3812.09</v>
      </c>
      <c r="I780" s="95" t="s">
        <v>7378</v>
      </c>
      <c r="J780" s="95" t="s">
        <v>7376</v>
      </c>
      <c r="K780" s="96" t="s">
        <v>7374</v>
      </c>
      <c r="L780" s="98"/>
    </row>
    <row r="781" spans="1:12" ht="25.5" customHeight="1" x14ac:dyDescent="0.15">
      <c r="A781" s="95" t="s">
        <v>6810</v>
      </c>
      <c r="B781" s="95"/>
      <c r="C781" s="95" t="s">
        <v>7379</v>
      </c>
      <c r="D781" s="95" t="s">
        <v>7080</v>
      </c>
      <c r="E781" s="95" t="s">
        <v>7081</v>
      </c>
      <c r="F781" s="96" t="s">
        <v>6816</v>
      </c>
      <c r="G781" s="97">
        <v>386.49</v>
      </c>
      <c r="H781" s="97"/>
      <c r="I781" s="95" t="s">
        <v>7380</v>
      </c>
      <c r="J781" s="95" t="s">
        <v>7373</v>
      </c>
      <c r="K781" s="96" t="s">
        <v>7374</v>
      </c>
      <c r="L781" s="98"/>
    </row>
    <row r="782" spans="1:12" ht="25.5" customHeight="1" x14ac:dyDescent="0.15">
      <c r="A782" s="95" t="s">
        <v>6803</v>
      </c>
      <c r="B782" s="95"/>
      <c r="C782" s="95" t="s">
        <v>7379</v>
      </c>
      <c r="D782" s="95" t="s">
        <v>7080</v>
      </c>
      <c r="E782" s="95" t="s">
        <v>7081</v>
      </c>
      <c r="F782" s="96" t="s">
        <v>6816</v>
      </c>
      <c r="G782" s="97"/>
      <c r="H782" s="97">
        <v>386.49</v>
      </c>
      <c r="I782" s="95" t="s">
        <v>7380</v>
      </c>
      <c r="J782" s="95" t="s">
        <v>7373</v>
      </c>
      <c r="K782" s="96" t="s">
        <v>7374</v>
      </c>
      <c r="L782" s="98"/>
    </row>
    <row r="783" spans="1:12" ht="25.5" customHeight="1" x14ac:dyDescent="0.15">
      <c r="A783" s="95" t="s">
        <v>7095</v>
      </c>
      <c r="B783" s="95"/>
      <c r="C783" s="95" t="s">
        <v>7371</v>
      </c>
      <c r="D783" s="95" t="s">
        <v>7080</v>
      </c>
      <c r="E783" s="95" t="s">
        <v>7081</v>
      </c>
      <c r="F783" s="96" t="s">
        <v>6816</v>
      </c>
      <c r="G783" s="97">
        <v>2403.08</v>
      </c>
      <c r="H783" s="97"/>
      <c r="I783" s="95" t="s">
        <v>7381</v>
      </c>
      <c r="J783" s="95" t="s">
        <v>7376</v>
      </c>
      <c r="K783" s="96" t="s">
        <v>7374</v>
      </c>
      <c r="L783" s="98"/>
    </row>
    <row r="784" spans="1:12" ht="25.5" customHeight="1" x14ac:dyDescent="0.15">
      <c r="A784" s="95" t="s">
        <v>7092</v>
      </c>
      <c r="B784" s="95"/>
      <c r="C784" s="95" t="s">
        <v>7371</v>
      </c>
      <c r="D784" s="95" t="s">
        <v>7080</v>
      </c>
      <c r="E784" s="95" t="s">
        <v>7081</v>
      </c>
      <c r="F784" s="96" t="s">
        <v>6816</v>
      </c>
      <c r="G784" s="97">
        <v>600.77</v>
      </c>
      <c r="H784" s="97"/>
      <c r="I784" s="95" t="s">
        <v>7381</v>
      </c>
      <c r="J784" s="95" t="s">
        <v>7376</v>
      </c>
      <c r="K784" s="96" t="s">
        <v>7374</v>
      </c>
      <c r="L784" s="98"/>
    </row>
    <row r="785" spans="1:12" ht="25.5" customHeight="1" x14ac:dyDescent="0.15">
      <c r="A785" s="95" t="s">
        <v>6810</v>
      </c>
      <c r="B785" s="95"/>
      <c r="C785" s="95" t="s">
        <v>7371</v>
      </c>
      <c r="D785" s="95" t="s">
        <v>7080</v>
      </c>
      <c r="E785" s="95" t="s">
        <v>7081</v>
      </c>
      <c r="F785" s="96" t="s">
        <v>6816</v>
      </c>
      <c r="G785" s="97"/>
      <c r="H785" s="97">
        <v>3003.85</v>
      </c>
      <c r="I785" s="95" t="s">
        <v>7381</v>
      </c>
      <c r="J785" s="95" t="s">
        <v>7376</v>
      </c>
      <c r="K785" s="96" t="s">
        <v>7374</v>
      </c>
      <c r="L785" s="98"/>
    </row>
    <row r="786" spans="1:12" ht="25.5" customHeight="1" x14ac:dyDescent="0.15">
      <c r="A786" s="95" t="s">
        <v>7239</v>
      </c>
      <c r="B786" s="95"/>
      <c r="C786" s="95" t="s">
        <v>7382</v>
      </c>
      <c r="D786" s="95" t="s">
        <v>7080</v>
      </c>
      <c r="E786" s="95" t="s">
        <v>7081</v>
      </c>
      <c r="F786" s="96" t="s">
        <v>6816</v>
      </c>
      <c r="G786" s="97">
        <v>151.21</v>
      </c>
      <c r="H786" s="97"/>
      <c r="I786" s="95" t="s">
        <v>6714</v>
      </c>
      <c r="J786" s="95" t="s">
        <v>7373</v>
      </c>
      <c r="K786" s="96" t="s">
        <v>7374</v>
      </c>
      <c r="L786" s="98"/>
    </row>
    <row r="787" spans="1:12" ht="25.5" customHeight="1" x14ac:dyDescent="0.15">
      <c r="A787" s="95" t="s">
        <v>6549</v>
      </c>
      <c r="B787" s="95"/>
      <c r="C787" s="95" t="s">
        <v>7382</v>
      </c>
      <c r="D787" s="95" t="s">
        <v>7080</v>
      </c>
      <c r="E787" s="95" t="s">
        <v>7081</v>
      </c>
      <c r="F787" s="99">
        <v>43039</v>
      </c>
      <c r="G787" s="97"/>
      <c r="H787" s="97">
        <v>151.21</v>
      </c>
      <c r="I787" s="95" t="s">
        <v>6714</v>
      </c>
      <c r="J787" s="95" t="s">
        <v>7373</v>
      </c>
      <c r="K787" s="96" t="s">
        <v>7374</v>
      </c>
      <c r="L787" s="98"/>
    </row>
    <row r="788" spans="1:12" ht="25.5" customHeight="1" x14ac:dyDescent="0.15">
      <c r="A788" s="95" t="s">
        <v>7085</v>
      </c>
      <c r="B788" s="95"/>
      <c r="C788" s="95" t="s">
        <v>7368</v>
      </c>
      <c r="D788" s="95" t="s">
        <v>7080</v>
      </c>
      <c r="E788" s="95" t="s">
        <v>7081</v>
      </c>
      <c r="F788" s="96" t="s">
        <v>6816</v>
      </c>
      <c r="G788" s="97">
        <v>410.46</v>
      </c>
      <c r="H788" s="97"/>
      <c r="I788" s="95" t="s">
        <v>7383</v>
      </c>
      <c r="J788" s="95" t="s">
        <v>7376</v>
      </c>
      <c r="K788" s="96" t="s">
        <v>7374</v>
      </c>
      <c r="L788" s="98"/>
    </row>
    <row r="789" spans="1:12" ht="25.5" customHeight="1" x14ac:dyDescent="0.15">
      <c r="A789" s="95" t="s">
        <v>7078</v>
      </c>
      <c r="B789" s="95"/>
      <c r="C789" s="95" t="s">
        <v>7368</v>
      </c>
      <c r="D789" s="95" t="s">
        <v>7080</v>
      </c>
      <c r="E789" s="95" t="s">
        <v>7081</v>
      </c>
      <c r="F789" s="96" t="s">
        <v>6816</v>
      </c>
      <c r="G789" s="97">
        <v>218.9</v>
      </c>
      <c r="H789" s="97"/>
      <c r="I789" s="95" t="s">
        <v>7383</v>
      </c>
      <c r="J789" s="95" t="s">
        <v>7376</v>
      </c>
      <c r="K789" s="96" t="s">
        <v>7374</v>
      </c>
      <c r="L789" s="98"/>
    </row>
    <row r="790" spans="1:12" ht="25.5" customHeight="1" x14ac:dyDescent="0.15">
      <c r="A790" s="95" t="s">
        <v>7086</v>
      </c>
      <c r="B790" s="95"/>
      <c r="C790" s="95" t="s">
        <v>7368</v>
      </c>
      <c r="D790" s="95" t="s">
        <v>7080</v>
      </c>
      <c r="E790" s="95" t="s">
        <v>7081</v>
      </c>
      <c r="F790" s="96" t="s">
        <v>6816</v>
      </c>
      <c r="G790" s="97">
        <v>218.91</v>
      </c>
      <c r="H790" s="97"/>
      <c r="I790" s="95" t="s">
        <v>7383</v>
      </c>
      <c r="J790" s="95" t="s">
        <v>7376</v>
      </c>
      <c r="K790" s="96" t="s">
        <v>7374</v>
      </c>
      <c r="L790" s="98"/>
    </row>
    <row r="791" spans="1:12" ht="25.5" customHeight="1" x14ac:dyDescent="0.15">
      <c r="A791" s="95" t="s">
        <v>6810</v>
      </c>
      <c r="B791" s="95"/>
      <c r="C791" s="95" t="s">
        <v>7368</v>
      </c>
      <c r="D791" s="95" t="s">
        <v>7080</v>
      </c>
      <c r="E791" s="95" t="s">
        <v>7081</v>
      </c>
      <c r="F791" s="96" t="s">
        <v>6816</v>
      </c>
      <c r="G791" s="97"/>
      <c r="H791" s="97">
        <v>1067.17</v>
      </c>
      <c r="I791" s="95" t="s">
        <v>7383</v>
      </c>
      <c r="J791" s="95" t="s">
        <v>7376</v>
      </c>
      <c r="K791" s="96" t="s">
        <v>7374</v>
      </c>
      <c r="L791" s="98"/>
    </row>
    <row r="792" spans="1:12" ht="25.5" customHeight="1" x14ac:dyDescent="0.15">
      <c r="A792" s="95" t="s">
        <v>7087</v>
      </c>
      <c r="B792" s="95"/>
      <c r="C792" s="95" t="s">
        <v>7368</v>
      </c>
      <c r="D792" s="95" t="s">
        <v>7080</v>
      </c>
      <c r="E792" s="95" t="s">
        <v>7081</v>
      </c>
      <c r="F792" s="96" t="s">
        <v>6816</v>
      </c>
      <c r="G792" s="97">
        <v>218.91</v>
      </c>
      <c r="H792" s="97"/>
      <c r="I792" s="95" t="s">
        <v>7383</v>
      </c>
      <c r="J792" s="95" t="s">
        <v>7376</v>
      </c>
      <c r="K792" s="96" t="s">
        <v>7374</v>
      </c>
      <c r="L792" s="98"/>
    </row>
    <row r="793" spans="1:12" ht="25.5" customHeight="1" x14ac:dyDescent="0.15">
      <c r="A793" s="95" t="s">
        <v>7098</v>
      </c>
      <c r="B793" s="95"/>
      <c r="C793" s="95" t="s">
        <v>7370</v>
      </c>
      <c r="D793" s="95" t="s">
        <v>7080</v>
      </c>
      <c r="E793" s="95" t="s">
        <v>7081</v>
      </c>
      <c r="F793" s="96" t="s">
        <v>6816</v>
      </c>
      <c r="G793" s="97">
        <v>207.77</v>
      </c>
      <c r="H793" s="97"/>
      <c r="I793" s="95" t="s">
        <v>7384</v>
      </c>
      <c r="J793" s="95" t="s">
        <v>7376</v>
      </c>
      <c r="K793" s="96" t="s">
        <v>7374</v>
      </c>
      <c r="L793" s="98"/>
    </row>
    <row r="794" spans="1:12" ht="25.5" customHeight="1" x14ac:dyDescent="0.15">
      <c r="A794" s="95" t="s">
        <v>7078</v>
      </c>
      <c r="B794" s="95"/>
      <c r="C794" s="95" t="s">
        <v>7370</v>
      </c>
      <c r="D794" s="95" t="s">
        <v>7080</v>
      </c>
      <c r="E794" s="95" t="s">
        <v>7081</v>
      </c>
      <c r="F794" s="96" t="s">
        <v>6816</v>
      </c>
      <c r="G794" s="97">
        <v>429.42</v>
      </c>
      <c r="H794" s="97"/>
      <c r="I794" s="95" t="s">
        <v>7384</v>
      </c>
      <c r="J794" s="95" t="s">
        <v>7376</v>
      </c>
      <c r="K794" s="96" t="s">
        <v>7374</v>
      </c>
      <c r="L794" s="98"/>
    </row>
    <row r="795" spans="1:12" ht="25.5" customHeight="1" x14ac:dyDescent="0.15">
      <c r="A795" s="95" t="s">
        <v>7086</v>
      </c>
      <c r="B795" s="95"/>
      <c r="C795" s="95" t="s">
        <v>7370</v>
      </c>
      <c r="D795" s="95" t="s">
        <v>7080</v>
      </c>
      <c r="E795" s="95" t="s">
        <v>7081</v>
      </c>
      <c r="F795" s="96" t="s">
        <v>6816</v>
      </c>
      <c r="G795" s="97">
        <v>637.16999999999996</v>
      </c>
      <c r="H795" s="97"/>
      <c r="I795" s="95" t="s">
        <v>7384</v>
      </c>
      <c r="J795" s="95" t="s">
        <v>7376</v>
      </c>
      <c r="K795" s="96" t="s">
        <v>7374</v>
      </c>
      <c r="L795" s="98"/>
    </row>
    <row r="796" spans="1:12" ht="25.5" customHeight="1" x14ac:dyDescent="0.15">
      <c r="A796" s="95" t="s">
        <v>6810</v>
      </c>
      <c r="B796" s="95"/>
      <c r="C796" s="95" t="s">
        <v>7370</v>
      </c>
      <c r="D796" s="95" t="s">
        <v>7080</v>
      </c>
      <c r="E796" s="95" t="s">
        <v>7081</v>
      </c>
      <c r="F796" s="96" t="s">
        <v>6816</v>
      </c>
      <c r="G796" s="97">
        <v>429.42</v>
      </c>
      <c r="H796" s="97"/>
      <c r="I796" s="95" t="s">
        <v>7384</v>
      </c>
      <c r="J796" s="95" t="s">
        <v>7376</v>
      </c>
      <c r="K796" s="96" t="s">
        <v>7374</v>
      </c>
      <c r="L796" s="98"/>
    </row>
    <row r="797" spans="1:12" ht="25.5" customHeight="1" x14ac:dyDescent="0.15">
      <c r="A797" s="95" t="s">
        <v>7087</v>
      </c>
      <c r="B797" s="95"/>
      <c r="C797" s="95" t="s">
        <v>7370</v>
      </c>
      <c r="D797" s="95" t="s">
        <v>7080</v>
      </c>
      <c r="E797" s="95" t="s">
        <v>7081</v>
      </c>
      <c r="F797" s="96" t="s">
        <v>6816</v>
      </c>
      <c r="G797" s="97"/>
      <c r="H797" s="97">
        <v>1703.75</v>
      </c>
      <c r="I797" s="95" t="s">
        <v>7384</v>
      </c>
      <c r="J797" s="95" t="s">
        <v>7376</v>
      </c>
      <c r="K797" s="96" t="s">
        <v>7374</v>
      </c>
      <c r="L797" s="98"/>
    </row>
    <row r="798" spans="1:12" ht="11.25" x14ac:dyDescent="0.15">
      <c r="A798" s="95" t="s">
        <v>7239</v>
      </c>
      <c r="B798" s="95"/>
      <c r="C798" s="95" t="s">
        <v>7162</v>
      </c>
      <c r="D798" s="95" t="s">
        <v>7080</v>
      </c>
      <c r="E798" s="95" t="s">
        <v>7081</v>
      </c>
      <c r="F798" s="96" t="s">
        <v>6816</v>
      </c>
      <c r="G798" s="97">
        <v>107.51</v>
      </c>
      <c r="H798" s="97"/>
      <c r="I798" s="95" t="s">
        <v>6715</v>
      </c>
      <c r="J798" s="95" t="s">
        <v>7373</v>
      </c>
      <c r="K798" s="96" t="s">
        <v>7374</v>
      </c>
    </row>
    <row r="799" spans="1:12" ht="25.5" customHeight="1" x14ac:dyDescent="0.15">
      <c r="A799" s="95" t="s">
        <v>7056</v>
      </c>
      <c r="B799" s="95"/>
      <c r="C799" s="95" t="s">
        <v>7162</v>
      </c>
      <c r="D799" s="95" t="s">
        <v>7080</v>
      </c>
      <c r="E799" s="95" t="s">
        <v>7081</v>
      </c>
      <c r="F799" s="96" t="s">
        <v>6816</v>
      </c>
      <c r="G799" s="97">
        <v>1585.76</v>
      </c>
      <c r="H799" s="97"/>
      <c r="I799" s="95" t="s">
        <v>6715</v>
      </c>
      <c r="J799" s="95" t="s">
        <v>7373</v>
      </c>
      <c r="K799" s="96" t="s">
        <v>7374</v>
      </c>
      <c r="L799" s="98"/>
    </row>
    <row r="800" spans="1:12" ht="25.5" customHeight="1" x14ac:dyDescent="0.15">
      <c r="A800" s="95" t="s">
        <v>6549</v>
      </c>
      <c r="B800" s="95"/>
      <c r="C800" s="95" t="s">
        <v>7162</v>
      </c>
      <c r="D800" s="95" t="s">
        <v>7080</v>
      </c>
      <c r="E800" s="95" t="s">
        <v>7081</v>
      </c>
      <c r="F800" s="99">
        <v>43039</v>
      </c>
      <c r="G800" s="97"/>
      <c r="H800" s="97">
        <v>1693.27</v>
      </c>
      <c r="I800" s="95" t="s">
        <v>6715</v>
      </c>
      <c r="J800" s="95" t="s">
        <v>7373</v>
      </c>
      <c r="K800" s="96" t="s">
        <v>7374</v>
      </c>
      <c r="L800" s="98"/>
    </row>
    <row r="801" spans="1:12" ht="25.5" customHeight="1" x14ac:dyDescent="0.15">
      <c r="A801" s="95" t="s">
        <v>7086</v>
      </c>
      <c r="B801" s="95"/>
      <c r="C801" s="95" t="s">
        <v>7352</v>
      </c>
      <c r="D801" s="95" t="s">
        <v>7080</v>
      </c>
      <c r="E801" s="95" t="s">
        <v>7081</v>
      </c>
      <c r="F801" s="96" t="s">
        <v>6816</v>
      </c>
      <c r="G801" s="97">
        <v>335.05</v>
      </c>
      <c r="H801" s="97"/>
      <c r="I801" s="95" t="s">
        <v>7385</v>
      </c>
      <c r="J801" s="95" t="s">
        <v>7376</v>
      </c>
      <c r="K801" s="96" t="s">
        <v>7374</v>
      </c>
      <c r="L801" s="98"/>
    </row>
    <row r="802" spans="1:12" ht="25.5" customHeight="1" x14ac:dyDescent="0.15">
      <c r="A802" s="95" t="s">
        <v>6810</v>
      </c>
      <c r="B802" s="95"/>
      <c r="C802" s="95" t="s">
        <v>7352</v>
      </c>
      <c r="D802" s="95" t="s">
        <v>7080</v>
      </c>
      <c r="E802" s="95" t="s">
        <v>7081</v>
      </c>
      <c r="F802" s="96" t="s">
        <v>6816</v>
      </c>
      <c r="G802" s="97"/>
      <c r="H802" s="97">
        <v>335.05</v>
      </c>
      <c r="I802" s="95" t="s">
        <v>7385</v>
      </c>
      <c r="J802" s="95" t="s">
        <v>7376</v>
      </c>
      <c r="K802" s="96" t="s">
        <v>7374</v>
      </c>
      <c r="L802" s="98"/>
    </row>
    <row r="803" spans="1:12" ht="25.5" customHeight="1" x14ac:dyDescent="0.15">
      <c r="A803" s="95" t="s">
        <v>6810</v>
      </c>
      <c r="B803" s="95"/>
      <c r="C803" s="95" t="s">
        <v>7386</v>
      </c>
      <c r="D803" s="95" t="s">
        <v>7080</v>
      </c>
      <c r="E803" s="95" t="s">
        <v>7081</v>
      </c>
      <c r="F803" s="96" t="s">
        <v>6816</v>
      </c>
      <c r="G803" s="97"/>
      <c r="H803" s="97">
        <v>593.17999999999995</v>
      </c>
      <c r="I803" s="95" t="s">
        <v>6716</v>
      </c>
      <c r="J803" s="95" t="s">
        <v>7373</v>
      </c>
      <c r="K803" s="96" t="s">
        <v>7374</v>
      </c>
      <c r="L803" s="98"/>
    </row>
    <row r="804" spans="1:12" ht="25.5" customHeight="1" x14ac:dyDescent="0.15">
      <c r="A804" s="95" t="s">
        <v>6549</v>
      </c>
      <c r="B804" s="95"/>
      <c r="C804" s="95" t="s">
        <v>7386</v>
      </c>
      <c r="D804" s="95" t="s">
        <v>7080</v>
      </c>
      <c r="E804" s="95" t="s">
        <v>7081</v>
      </c>
      <c r="F804" s="99">
        <v>43039</v>
      </c>
      <c r="G804" s="97">
        <v>593.17999999999995</v>
      </c>
      <c r="H804" s="97"/>
      <c r="I804" s="95" t="s">
        <v>6716</v>
      </c>
      <c r="J804" s="95" t="s">
        <v>7373</v>
      </c>
      <c r="K804" s="96" t="s">
        <v>7374</v>
      </c>
      <c r="L804" s="98"/>
    </row>
    <row r="805" spans="1:12" ht="25.5" customHeight="1" x14ac:dyDescent="0.15">
      <c r="A805" s="95" t="s">
        <v>7239</v>
      </c>
      <c r="B805" s="95"/>
      <c r="C805" s="95" t="s">
        <v>7387</v>
      </c>
      <c r="D805" s="95" t="s">
        <v>7080</v>
      </c>
      <c r="E805" s="95" t="s">
        <v>7081</v>
      </c>
      <c r="F805" s="96" t="s">
        <v>6816</v>
      </c>
      <c r="G805" s="97">
        <v>72</v>
      </c>
      <c r="H805" s="97"/>
      <c r="I805" s="95" t="s">
        <v>6718</v>
      </c>
      <c r="J805" s="95" t="s">
        <v>7373</v>
      </c>
      <c r="K805" s="96" t="s">
        <v>7374</v>
      </c>
      <c r="L805" s="98"/>
    </row>
    <row r="806" spans="1:12" ht="25.5" customHeight="1" x14ac:dyDescent="0.15">
      <c r="A806" s="95" t="s">
        <v>7056</v>
      </c>
      <c r="B806" s="95"/>
      <c r="C806" s="95" t="s">
        <v>7387</v>
      </c>
      <c r="D806" s="95" t="s">
        <v>7080</v>
      </c>
      <c r="E806" s="95" t="s">
        <v>7081</v>
      </c>
      <c r="F806" s="96" t="s">
        <v>6816</v>
      </c>
      <c r="G806" s="97">
        <v>554.4</v>
      </c>
      <c r="H806" s="97"/>
      <c r="I806" s="95" t="s">
        <v>6718</v>
      </c>
      <c r="J806" s="95" t="s">
        <v>7373</v>
      </c>
      <c r="K806" s="96" t="s">
        <v>7374</v>
      </c>
      <c r="L806" s="98"/>
    </row>
    <row r="807" spans="1:12" ht="25.5" customHeight="1" x14ac:dyDescent="0.15">
      <c r="A807" s="95" t="s">
        <v>6803</v>
      </c>
      <c r="B807" s="95"/>
      <c r="C807" s="95" t="s">
        <v>7387</v>
      </c>
      <c r="D807" s="95" t="s">
        <v>7080</v>
      </c>
      <c r="E807" s="95" t="s">
        <v>7081</v>
      </c>
      <c r="F807" s="96" t="s">
        <v>6816</v>
      </c>
      <c r="G807" s="97">
        <v>601.21</v>
      </c>
      <c r="H807" s="97"/>
      <c r="I807" s="95" t="s">
        <v>6718</v>
      </c>
      <c r="J807" s="95" t="s">
        <v>7373</v>
      </c>
      <c r="K807" s="96" t="s">
        <v>7374</v>
      </c>
      <c r="L807" s="98"/>
    </row>
    <row r="808" spans="1:12" ht="25.5" customHeight="1" x14ac:dyDescent="0.15">
      <c r="A808" s="95" t="s">
        <v>6549</v>
      </c>
      <c r="B808" s="95"/>
      <c r="C808" s="95" t="s">
        <v>7387</v>
      </c>
      <c r="D808" s="95" t="s">
        <v>7080</v>
      </c>
      <c r="E808" s="95" t="s">
        <v>7081</v>
      </c>
      <c r="F808" s="99">
        <v>43039</v>
      </c>
      <c r="G808" s="97"/>
      <c r="H808" s="97">
        <v>1227.6099999999999</v>
      </c>
      <c r="I808" s="95" t="s">
        <v>6718</v>
      </c>
      <c r="J808" s="95" t="s">
        <v>7373</v>
      </c>
      <c r="K808" s="96" t="s">
        <v>7374</v>
      </c>
      <c r="L808" s="98"/>
    </row>
    <row r="809" spans="1:12" ht="25.5" customHeight="1" x14ac:dyDescent="0.15">
      <c r="A809" s="95" t="s">
        <v>6810</v>
      </c>
      <c r="B809" s="95"/>
      <c r="C809" s="95" t="s">
        <v>7388</v>
      </c>
      <c r="D809" s="95" t="s">
        <v>7080</v>
      </c>
      <c r="E809" s="95" t="s">
        <v>7081</v>
      </c>
      <c r="F809" s="96" t="s">
        <v>6816</v>
      </c>
      <c r="G809" s="97">
        <v>391.29</v>
      </c>
      <c r="H809" s="97"/>
      <c r="I809" s="95" t="s">
        <v>6719</v>
      </c>
      <c r="J809" s="95" t="s">
        <v>7373</v>
      </c>
      <c r="K809" s="96" t="s">
        <v>7374</v>
      </c>
      <c r="L809" s="98"/>
    </row>
    <row r="810" spans="1:12" ht="25.5" customHeight="1" x14ac:dyDescent="0.15">
      <c r="A810" s="95" t="s">
        <v>7056</v>
      </c>
      <c r="B810" s="95"/>
      <c r="C810" s="95" t="s">
        <v>7388</v>
      </c>
      <c r="D810" s="95" t="s">
        <v>7080</v>
      </c>
      <c r="E810" s="95" t="s">
        <v>7081</v>
      </c>
      <c r="F810" s="96" t="s">
        <v>6816</v>
      </c>
      <c r="G810" s="97">
        <v>391.29</v>
      </c>
      <c r="H810" s="97"/>
      <c r="I810" s="95" t="s">
        <v>6719</v>
      </c>
      <c r="J810" s="95" t="s">
        <v>7373</v>
      </c>
      <c r="K810" s="96" t="s">
        <v>7374</v>
      </c>
      <c r="L810" s="98"/>
    </row>
    <row r="811" spans="1:12" ht="25.5" customHeight="1" x14ac:dyDescent="0.15">
      <c r="A811" s="95" t="s">
        <v>7145</v>
      </c>
      <c r="B811" s="95"/>
      <c r="C811" s="95" t="s">
        <v>7388</v>
      </c>
      <c r="D811" s="95" t="s">
        <v>7080</v>
      </c>
      <c r="E811" s="95" t="s">
        <v>7081</v>
      </c>
      <c r="F811" s="96" t="s">
        <v>6816</v>
      </c>
      <c r="G811" s="97"/>
      <c r="H811" s="97"/>
      <c r="I811" s="95" t="s">
        <v>6719</v>
      </c>
      <c r="J811" s="95" t="s">
        <v>7373</v>
      </c>
      <c r="K811" s="96" t="s">
        <v>7374</v>
      </c>
      <c r="L811" s="98"/>
    </row>
    <row r="812" spans="1:12" ht="25.5" customHeight="1" x14ac:dyDescent="0.15">
      <c r="A812" s="95" t="s">
        <v>6803</v>
      </c>
      <c r="B812" s="95"/>
      <c r="C812" s="95" t="s">
        <v>7388</v>
      </c>
      <c r="D812" s="95" t="s">
        <v>7080</v>
      </c>
      <c r="E812" s="95" t="s">
        <v>7081</v>
      </c>
      <c r="F812" s="96" t="s">
        <v>6816</v>
      </c>
      <c r="G812" s="97">
        <v>614.88</v>
      </c>
      <c r="H812" s="97"/>
      <c r="I812" s="95" t="s">
        <v>6719</v>
      </c>
      <c r="J812" s="95" t="s">
        <v>7373</v>
      </c>
      <c r="K812" s="96" t="s">
        <v>7374</v>
      </c>
      <c r="L812" s="98"/>
    </row>
    <row r="813" spans="1:12" ht="25.5" customHeight="1" x14ac:dyDescent="0.15">
      <c r="A813" s="95" t="s">
        <v>6549</v>
      </c>
      <c r="B813" s="95"/>
      <c r="C813" s="95" t="s">
        <v>7388</v>
      </c>
      <c r="D813" s="95" t="s">
        <v>7080</v>
      </c>
      <c r="E813" s="95" t="s">
        <v>7081</v>
      </c>
      <c r="F813" s="99">
        <v>43039</v>
      </c>
      <c r="G813" s="97"/>
      <c r="H813" s="97">
        <v>1397.46</v>
      </c>
      <c r="I813" s="95" t="s">
        <v>6719</v>
      </c>
      <c r="J813" s="95" t="s">
        <v>7373</v>
      </c>
      <c r="K813" s="96" t="s">
        <v>7374</v>
      </c>
      <c r="L813" s="98"/>
    </row>
    <row r="814" spans="1:12" ht="11.25" x14ac:dyDescent="0.15">
      <c r="A814" s="95" t="s">
        <v>6807</v>
      </c>
      <c r="B814" s="95"/>
      <c r="C814" s="95" t="s">
        <v>7201</v>
      </c>
      <c r="D814" s="95" t="s">
        <v>7080</v>
      </c>
      <c r="E814" s="95" t="s">
        <v>7081</v>
      </c>
      <c r="F814" s="96" t="s">
        <v>6816</v>
      </c>
      <c r="G814" s="97">
        <v>155.97999999999999</v>
      </c>
      <c r="H814" s="97"/>
      <c r="I814" s="95" t="s">
        <v>6723</v>
      </c>
      <c r="J814" s="95" t="s">
        <v>7373</v>
      </c>
      <c r="K814" s="96" t="s">
        <v>7374</v>
      </c>
    </row>
    <row r="815" spans="1:12" ht="25.5" customHeight="1" x14ac:dyDescent="0.15">
      <c r="A815" s="95" t="s">
        <v>7219</v>
      </c>
      <c r="B815" s="95"/>
      <c r="C815" s="95" t="s">
        <v>7201</v>
      </c>
      <c r="D815" s="95" t="s">
        <v>7080</v>
      </c>
      <c r="E815" s="95" t="s">
        <v>7081</v>
      </c>
      <c r="F815" s="96" t="s">
        <v>6816</v>
      </c>
      <c r="G815" s="97">
        <v>77.989999999999995</v>
      </c>
      <c r="H815" s="97"/>
      <c r="I815" s="95" t="s">
        <v>6723</v>
      </c>
      <c r="J815" s="95" t="s">
        <v>7373</v>
      </c>
      <c r="K815" s="96" t="s">
        <v>7374</v>
      </c>
      <c r="L815" s="98"/>
    </row>
    <row r="816" spans="1:12" ht="25.5" customHeight="1" x14ac:dyDescent="0.15">
      <c r="A816" s="95" t="s">
        <v>7239</v>
      </c>
      <c r="B816" s="95"/>
      <c r="C816" s="95" t="s">
        <v>7201</v>
      </c>
      <c r="D816" s="95" t="s">
        <v>7080</v>
      </c>
      <c r="E816" s="95" t="s">
        <v>7081</v>
      </c>
      <c r="F816" s="96" t="s">
        <v>6816</v>
      </c>
      <c r="G816" s="97">
        <v>155.97999999999999</v>
      </c>
      <c r="H816" s="97"/>
      <c r="I816" s="95" t="s">
        <v>6723</v>
      </c>
      <c r="J816" s="95" t="s">
        <v>7373</v>
      </c>
      <c r="K816" s="96" t="s">
        <v>7374</v>
      </c>
      <c r="L816" s="98"/>
    </row>
    <row r="817" spans="1:12" ht="25.5" customHeight="1" x14ac:dyDescent="0.15">
      <c r="A817" s="95" t="s">
        <v>6810</v>
      </c>
      <c r="B817" s="95"/>
      <c r="C817" s="95" t="s">
        <v>7201</v>
      </c>
      <c r="D817" s="95" t="s">
        <v>7080</v>
      </c>
      <c r="E817" s="95" t="s">
        <v>7081</v>
      </c>
      <c r="F817" s="96" t="s">
        <v>6816</v>
      </c>
      <c r="G817" s="97"/>
      <c r="H817" s="97">
        <v>2105.6999999999998</v>
      </c>
      <c r="I817" s="95" t="s">
        <v>6723</v>
      </c>
      <c r="J817" s="95" t="s">
        <v>7373</v>
      </c>
      <c r="K817" s="96" t="s">
        <v>7374</v>
      </c>
      <c r="L817" s="98"/>
    </row>
    <row r="818" spans="1:12" ht="25.5" customHeight="1" x14ac:dyDescent="0.15">
      <c r="A818" s="95" t="s">
        <v>7056</v>
      </c>
      <c r="B818" s="95"/>
      <c r="C818" s="95" t="s">
        <v>7201</v>
      </c>
      <c r="D818" s="95" t="s">
        <v>7080</v>
      </c>
      <c r="E818" s="95" t="s">
        <v>7081</v>
      </c>
      <c r="F818" s="96" t="s">
        <v>6816</v>
      </c>
      <c r="G818" s="97">
        <v>1091.8399999999999</v>
      </c>
      <c r="H818" s="97"/>
      <c r="I818" s="95" t="s">
        <v>6723</v>
      </c>
      <c r="J818" s="95" t="s">
        <v>7373</v>
      </c>
      <c r="K818" s="96" t="s">
        <v>7374</v>
      </c>
      <c r="L818" s="98"/>
    </row>
    <row r="819" spans="1:12" ht="25.5" customHeight="1" x14ac:dyDescent="0.15">
      <c r="A819" s="95" t="s">
        <v>6549</v>
      </c>
      <c r="B819" s="95"/>
      <c r="C819" s="95" t="s">
        <v>7201</v>
      </c>
      <c r="D819" s="95" t="s">
        <v>7080</v>
      </c>
      <c r="E819" s="95" t="s">
        <v>7081</v>
      </c>
      <c r="F819" s="99">
        <v>43039</v>
      </c>
      <c r="G819" s="97">
        <v>623.91</v>
      </c>
      <c r="H819" s="97"/>
      <c r="I819" s="95" t="s">
        <v>6723</v>
      </c>
      <c r="J819" s="95" t="s">
        <v>7373</v>
      </c>
      <c r="K819" s="96" t="s">
        <v>7374</v>
      </c>
      <c r="L819" s="98"/>
    </row>
    <row r="820" spans="1:12" ht="25.5" customHeight="1" x14ac:dyDescent="0.15">
      <c r="A820" s="95" t="s">
        <v>7140</v>
      </c>
      <c r="B820" s="95"/>
      <c r="C820" s="95" t="s">
        <v>7207</v>
      </c>
      <c r="D820" s="95" t="s">
        <v>7080</v>
      </c>
      <c r="E820" s="95" t="s">
        <v>7081</v>
      </c>
      <c r="F820" s="96" t="s">
        <v>6816</v>
      </c>
      <c r="G820" s="97">
        <v>274.73</v>
      </c>
      <c r="H820" s="97"/>
      <c r="I820" s="95" t="s">
        <v>6724</v>
      </c>
      <c r="J820" s="95" t="s">
        <v>7373</v>
      </c>
      <c r="K820" s="96" t="s">
        <v>7374</v>
      </c>
      <c r="L820" s="98"/>
    </row>
    <row r="821" spans="1:12" ht="25.5" customHeight="1" x14ac:dyDescent="0.15">
      <c r="A821" s="95" t="s">
        <v>7056</v>
      </c>
      <c r="B821" s="95"/>
      <c r="C821" s="95" t="s">
        <v>7207</v>
      </c>
      <c r="D821" s="95" t="s">
        <v>7080</v>
      </c>
      <c r="E821" s="95" t="s">
        <v>7081</v>
      </c>
      <c r="F821" s="96" t="s">
        <v>6816</v>
      </c>
      <c r="G821" s="97">
        <v>1153.8900000000001</v>
      </c>
      <c r="H821" s="97"/>
      <c r="I821" s="95" t="s">
        <v>6724</v>
      </c>
      <c r="J821" s="95" t="s">
        <v>7373</v>
      </c>
      <c r="K821" s="96" t="s">
        <v>7374</v>
      </c>
      <c r="L821" s="98"/>
    </row>
    <row r="822" spans="1:12" ht="25.5" customHeight="1" x14ac:dyDescent="0.15">
      <c r="A822" s="95" t="s">
        <v>6549</v>
      </c>
      <c r="B822" s="95"/>
      <c r="C822" s="95" t="s">
        <v>7207</v>
      </c>
      <c r="D822" s="95" t="s">
        <v>7080</v>
      </c>
      <c r="E822" s="95" t="s">
        <v>7081</v>
      </c>
      <c r="F822" s="99">
        <v>43039</v>
      </c>
      <c r="G822" s="97"/>
      <c r="H822" s="97">
        <v>1428.62</v>
      </c>
      <c r="I822" s="95" t="s">
        <v>6724</v>
      </c>
      <c r="J822" s="95" t="s">
        <v>7373</v>
      </c>
      <c r="K822" s="96" t="s">
        <v>7374</v>
      </c>
      <c r="L822" s="98"/>
    </row>
    <row r="823" spans="1:12" ht="25.5" customHeight="1" x14ac:dyDescent="0.15">
      <c r="A823" s="95" t="s">
        <v>6810</v>
      </c>
      <c r="B823" s="95"/>
      <c r="C823" s="95" t="s">
        <v>7389</v>
      </c>
      <c r="D823" s="95" t="s">
        <v>7080</v>
      </c>
      <c r="E823" s="95" t="s">
        <v>7081</v>
      </c>
      <c r="F823" s="96" t="s">
        <v>6817</v>
      </c>
      <c r="G823" s="97">
        <v>46899.71</v>
      </c>
      <c r="H823" s="97"/>
      <c r="I823" s="95" t="s">
        <v>6730</v>
      </c>
      <c r="J823" s="95" t="s">
        <v>7390</v>
      </c>
      <c r="K823" s="96" t="s">
        <v>7374</v>
      </c>
      <c r="L823" s="98"/>
    </row>
    <row r="824" spans="1:12" ht="25.5" customHeight="1" x14ac:dyDescent="0.15">
      <c r="A824" s="95" t="s">
        <v>7239</v>
      </c>
      <c r="B824" s="95"/>
      <c r="C824" s="95" t="s">
        <v>7389</v>
      </c>
      <c r="D824" s="95" t="s">
        <v>7080</v>
      </c>
      <c r="E824" s="95" t="s">
        <v>7081</v>
      </c>
      <c r="F824" s="96" t="s">
        <v>6817</v>
      </c>
      <c r="G824" s="97">
        <v>2262.88</v>
      </c>
      <c r="H824" s="97"/>
      <c r="I824" s="95" t="s">
        <v>6730</v>
      </c>
      <c r="J824" s="95" t="s">
        <v>7390</v>
      </c>
      <c r="K824" s="96" t="s">
        <v>7374</v>
      </c>
      <c r="L824" s="98"/>
    </row>
    <row r="825" spans="1:12" ht="25.5" customHeight="1" x14ac:dyDescent="0.15">
      <c r="A825" s="95" t="s">
        <v>7140</v>
      </c>
      <c r="B825" s="95"/>
      <c r="C825" s="95" t="s">
        <v>7389</v>
      </c>
      <c r="D825" s="95" t="s">
        <v>7080</v>
      </c>
      <c r="E825" s="95" t="s">
        <v>7081</v>
      </c>
      <c r="F825" s="96" t="s">
        <v>6817</v>
      </c>
      <c r="G825" s="97">
        <v>5117.62</v>
      </c>
      <c r="H825" s="97"/>
      <c r="I825" s="95" t="s">
        <v>6730</v>
      </c>
      <c r="J825" s="95" t="s">
        <v>7390</v>
      </c>
      <c r="K825" s="96" t="s">
        <v>7374</v>
      </c>
      <c r="L825" s="98"/>
    </row>
    <row r="826" spans="1:12" ht="25.5" customHeight="1" x14ac:dyDescent="0.15">
      <c r="A826" s="95" t="s">
        <v>7220</v>
      </c>
      <c r="B826" s="95"/>
      <c r="C826" s="95" t="s">
        <v>7389</v>
      </c>
      <c r="D826" s="95" t="s">
        <v>7080</v>
      </c>
      <c r="E826" s="95" t="s">
        <v>7081</v>
      </c>
      <c r="F826" s="96" t="s">
        <v>6817</v>
      </c>
      <c r="G826" s="97">
        <v>1674.67</v>
      </c>
      <c r="H826" s="97"/>
      <c r="I826" s="95" t="s">
        <v>6730</v>
      </c>
      <c r="J826" s="95" t="s">
        <v>7390</v>
      </c>
      <c r="K826" s="96" t="s">
        <v>7374</v>
      </c>
      <c r="L826" s="98"/>
    </row>
    <row r="827" spans="1:12" ht="25.5" customHeight="1" x14ac:dyDescent="0.15">
      <c r="A827" s="95" t="s">
        <v>7219</v>
      </c>
      <c r="B827" s="95"/>
      <c r="C827" s="95" t="s">
        <v>7389</v>
      </c>
      <c r="D827" s="95" t="s">
        <v>7080</v>
      </c>
      <c r="E827" s="95" t="s">
        <v>7081</v>
      </c>
      <c r="F827" s="96" t="s">
        <v>6817</v>
      </c>
      <c r="G827" s="97">
        <v>5664.41</v>
      </c>
      <c r="H827" s="97"/>
      <c r="I827" s="95" t="s">
        <v>6730</v>
      </c>
      <c r="J827" s="95" t="s">
        <v>7390</v>
      </c>
      <c r="K827" s="96" t="s">
        <v>7374</v>
      </c>
      <c r="L827" s="98"/>
    </row>
    <row r="828" spans="1:12" ht="25.5" customHeight="1" x14ac:dyDescent="0.15">
      <c r="A828" s="95" t="s">
        <v>7087</v>
      </c>
      <c r="B828" s="95"/>
      <c r="C828" s="95" t="s">
        <v>7389</v>
      </c>
      <c r="D828" s="95" t="s">
        <v>7080</v>
      </c>
      <c r="E828" s="95" t="s">
        <v>7081</v>
      </c>
      <c r="F828" s="96" t="s">
        <v>6817</v>
      </c>
      <c r="G828" s="97">
        <v>1957.06</v>
      </c>
      <c r="H828" s="97"/>
      <c r="I828" s="95" t="s">
        <v>6730</v>
      </c>
      <c r="J828" s="95" t="s">
        <v>7390</v>
      </c>
      <c r="K828" s="96" t="s">
        <v>7374</v>
      </c>
      <c r="L828" s="98"/>
    </row>
    <row r="829" spans="1:12" ht="25.5" customHeight="1" x14ac:dyDescent="0.15">
      <c r="A829" s="95" t="s">
        <v>6807</v>
      </c>
      <c r="B829" s="95"/>
      <c r="C829" s="95" t="s">
        <v>7389</v>
      </c>
      <c r="D829" s="95" t="s">
        <v>7080</v>
      </c>
      <c r="E829" s="95" t="s">
        <v>7081</v>
      </c>
      <c r="F829" s="96" t="s">
        <v>6817</v>
      </c>
      <c r="G829" s="97">
        <v>14909.47</v>
      </c>
      <c r="H829" s="97"/>
      <c r="I829" s="95" t="s">
        <v>6730</v>
      </c>
      <c r="J829" s="95" t="s">
        <v>7390</v>
      </c>
      <c r="K829" s="96" t="s">
        <v>7374</v>
      </c>
      <c r="L829" s="98"/>
    </row>
    <row r="830" spans="1:12" ht="25.5" customHeight="1" x14ac:dyDescent="0.15">
      <c r="A830" s="95" t="s">
        <v>7145</v>
      </c>
      <c r="B830" s="95"/>
      <c r="C830" s="95" t="s">
        <v>7389</v>
      </c>
      <c r="D830" s="95" t="s">
        <v>7080</v>
      </c>
      <c r="E830" s="95" t="s">
        <v>7081</v>
      </c>
      <c r="F830" s="96" t="s">
        <v>6817</v>
      </c>
      <c r="G830" s="97">
        <v>14777.76</v>
      </c>
      <c r="H830" s="97"/>
      <c r="I830" s="95" t="s">
        <v>6730</v>
      </c>
      <c r="J830" s="95" t="s">
        <v>7390</v>
      </c>
      <c r="K830" s="96" t="s">
        <v>7374</v>
      </c>
      <c r="L830" s="98"/>
    </row>
    <row r="831" spans="1:12" ht="25.5" customHeight="1" x14ac:dyDescent="0.15">
      <c r="A831" s="95" t="s">
        <v>7157</v>
      </c>
      <c r="B831" s="95"/>
      <c r="C831" s="95" t="s">
        <v>7389</v>
      </c>
      <c r="D831" s="95" t="s">
        <v>7080</v>
      </c>
      <c r="E831" s="95" t="s">
        <v>7081</v>
      </c>
      <c r="F831" s="96" t="s">
        <v>6817</v>
      </c>
      <c r="G831" s="97">
        <v>4443.71</v>
      </c>
      <c r="H831" s="97"/>
      <c r="I831" s="95" t="s">
        <v>6730</v>
      </c>
      <c r="J831" s="95" t="s">
        <v>7390</v>
      </c>
      <c r="K831" s="96" t="s">
        <v>7374</v>
      </c>
      <c r="L831" s="98"/>
    </row>
    <row r="832" spans="1:12" ht="25.5" customHeight="1" x14ac:dyDescent="0.15">
      <c r="A832" s="95" t="s">
        <v>7240</v>
      </c>
      <c r="B832" s="95"/>
      <c r="C832" s="95" t="s">
        <v>7389</v>
      </c>
      <c r="D832" s="95" t="s">
        <v>7080</v>
      </c>
      <c r="E832" s="95" t="s">
        <v>7081</v>
      </c>
      <c r="F832" s="96" t="s">
        <v>6817</v>
      </c>
      <c r="G832" s="97"/>
      <c r="H832" s="97"/>
      <c r="I832" s="95" t="s">
        <v>6730</v>
      </c>
      <c r="J832" s="95" t="s">
        <v>7390</v>
      </c>
      <c r="K832" s="96" t="s">
        <v>7374</v>
      </c>
      <c r="L832" s="98"/>
    </row>
    <row r="833" spans="1:12" ht="11.25" x14ac:dyDescent="0.15">
      <c r="A833" s="95" t="s">
        <v>7241</v>
      </c>
      <c r="B833" s="95"/>
      <c r="C833" s="95" t="s">
        <v>7389</v>
      </c>
      <c r="D833" s="95" t="s">
        <v>7080</v>
      </c>
      <c r="E833" s="95" t="s">
        <v>7081</v>
      </c>
      <c r="F833" s="96" t="s">
        <v>6817</v>
      </c>
      <c r="G833" s="97"/>
      <c r="H833" s="97"/>
      <c r="I833" s="95" t="s">
        <v>6730</v>
      </c>
      <c r="J833" s="95" t="s">
        <v>7390</v>
      </c>
      <c r="K833" s="96" t="s">
        <v>7374</v>
      </c>
    </row>
    <row r="834" spans="1:12" ht="25.5" customHeight="1" x14ac:dyDescent="0.15">
      <c r="A834" s="95" t="s">
        <v>6556</v>
      </c>
      <c r="B834" s="95"/>
      <c r="C834" s="95" t="s">
        <v>7389</v>
      </c>
      <c r="D834" s="95" t="s">
        <v>7080</v>
      </c>
      <c r="E834" s="95" t="s">
        <v>7081</v>
      </c>
      <c r="F834" s="99">
        <v>43069</v>
      </c>
      <c r="G834" s="97">
        <v>21964.04</v>
      </c>
      <c r="H834" s="97"/>
      <c r="I834" s="95" t="s">
        <v>6730</v>
      </c>
      <c r="J834" s="95" t="s">
        <v>7390</v>
      </c>
      <c r="K834" s="96" t="s">
        <v>7374</v>
      </c>
      <c r="L834" s="98"/>
    </row>
    <row r="835" spans="1:12" ht="25.5" customHeight="1" x14ac:dyDescent="0.15">
      <c r="A835" s="95" t="s">
        <v>6549</v>
      </c>
      <c r="B835" s="95"/>
      <c r="C835" s="95" t="s">
        <v>7389</v>
      </c>
      <c r="D835" s="95" t="s">
        <v>7080</v>
      </c>
      <c r="E835" s="95" t="s">
        <v>7081</v>
      </c>
      <c r="F835" s="99">
        <v>43069</v>
      </c>
      <c r="G835" s="97">
        <v>32493.360000000001</v>
      </c>
      <c r="H835" s="97"/>
      <c r="I835" s="95" t="s">
        <v>6730</v>
      </c>
      <c r="J835" s="95" t="s">
        <v>7390</v>
      </c>
      <c r="K835" s="96" t="s">
        <v>7374</v>
      </c>
      <c r="L835" s="98"/>
    </row>
    <row r="836" spans="1:12" ht="25.5" customHeight="1" x14ac:dyDescent="0.15">
      <c r="A836" s="95" t="s">
        <v>7242</v>
      </c>
      <c r="B836" s="95"/>
      <c r="C836" s="95" t="s">
        <v>7389</v>
      </c>
      <c r="D836" s="95" t="s">
        <v>7080</v>
      </c>
      <c r="E836" s="95" t="s">
        <v>7081</v>
      </c>
      <c r="F836" s="96" t="s">
        <v>6817</v>
      </c>
      <c r="G836" s="97">
        <v>1774.58</v>
      </c>
      <c r="H836" s="97"/>
      <c r="I836" s="95" t="s">
        <v>6730</v>
      </c>
      <c r="J836" s="95" t="s">
        <v>7390</v>
      </c>
      <c r="K836" s="96" t="s">
        <v>7374</v>
      </c>
      <c r="L836" s="98"/>
    </row>
    <row r="837" spans="1:12" ht="25.5" customHeight="1" x14ac:dyDescent="0.15">
      <c r="A837" s="95" t="s">
        <v>6803</v>
      </c>
      <c r="B837" s="95"/>
      <c r="C837" s="95" t="s">
        <v>7389</v>
      </c>
      <c r="D837" s="95" t="s">
        <v>7080</v>
      </c>
      <c r="E837" s="95" t="s">
        <v>7081</v>
      </c>
      <c r="F837" s="96" t="s">
        <v>6817</v>
      </c>
      <c r="G837" s="97">
        <v>18664.25</v>
      </c>
      <c r="H837" s="97"/>
      <c r="I837" s="95" t="s">
        <v>6730</v>
      </c>
      <c r="J837" s="95" t="s">
        <v>7390</v>
      </c>
      <c r="K837" s="96" t="s">
        <v>7374</v>
      </c>
      <c r="L837" s="98"/>
    </row>
    <row r="838" spans="1:12" ht="25.5" customHeight="1" x14ac:dyDescent="0.15">
      <c r="A838" s="95" t="s">
        <v>6550</v>
      </c>
      <c r="B838" s="95"/>
      <c r="C838" s="95" t="s">
        <v>7389</v>
      </c>
      <c r="D838" s="95" t="s">
        <v>7080</v>
      </c>
      <c r="E838" s="95" t="s">
        <v>7081</v>
      </c>
      <c r="F838" s="99">
        <v>43069</v>
      </c>
      <c r="G838" s="97">
        <v>5977.87</v>
      </c>
      <c r="H838" s="97"/>
      <c r="I838" s="95" t="s">
        <v>6730</v>
      </c>
      <c r="J838" s="95" t="s">
        <v>7390</v>
      </c>
      <c r="K838" s="96" t="s">
        <v>7374</v>
      </c>
      <c r="L838" s="98"/>
    </row>
    <row r="839" spans="1:12" ht="25.5" customHeight="1" x14ac:dyDescent="0.15">
      <c r="A839" s="95" t="s">
        <v>6555</v>
      </c>
      <c r="B839" s="95"/>
      <c r="C839" s="95" t="s">
        <v>7389</v>
      </c>
      <c r="D839" s="95" t="s">
        <v>7080</v>
      </c>
      <c r="E839" s="95" t="s">
        <v>7081</v>
      </c>
      <c r="F839" s="99">
        <v>43069</v>
      </c>
      <c r="G839" s="97">
        <v>46206.61</v>
      </c>
      <c r="H839" s="97"/>
      <c r="I839" s="95" t="s">
        <v>6730</v>
      </c>
      <c r="J839" s="95" t="s">
        <v>7390</v>
      </c>
      <c r="K839" s="96" t="s">
        <v>7374</v>
      </c>
      <c r="L839" s="98"/>
    </row>
    <row r="840" spans="1:12" ht="25.5" customHeight="1" x14ac:dyDescent="0.15">
      <c r="A840" s="95" t="s">
        <v>6552</v>
      </c>
      <c r="B840" s="95"/>
      <c r="C840" s="95" t="s">
        <v>7389</v>
      </c>
      <c r="D840" s="95" t="s">
        <v>7080</v>
      </c>
      <c r="E840" s="95" t="s">
        <v>7081</v>
      </c>
      <c r="F840" s="99">
        <v>43069</v>
      </c>
      <c r="G840" s="97">
        <v>51045.58</v>
      </c>
      <c r="H840" s="97"/>
      <c r="I840" s="95" t="s">
        <v>6730</v>
      </c>
      <c r="J840" s="95" t="s">
        <v>7390</v>
      </c>
      <c r="K840" s="96" t="s">
        <v>7374</v>
      </c>
      <c r="L840" s="98"/>
    </row>
    <row r="841" spans="1:12" ht="25.5" customHeight="1" x14ac:dyDescent="0.15">
      <c r="A841" s="95" t="s">
        <v>6803</v>
      </c>
      <c r="B841" s="95"/>
      <c r="C841" s="95" t="s">
        <v>7391</v>
      </c>
      <c r="D841" s="95" t="s">
        <v>7080</v>
      </c>
      <c r="E841" s="95" t="s">
        <v>7081</v>
      </c>
      <c r="F841" s="96" t="s">
        <v>6818</v>
      </c>
      <c r="G841" s="97"/>
      <c r="H841" s="97">
        <v>21745.19</v>
      </c>
      <c r="I841" s="95" t="s">
        <v>6746</v>
      </c>
      <c r="J841" s="95" t="s">
        <v>7390</v>
      </c>
      <c r="K841" s="96" t="s">
        <v>7374</v>
      </c>
      <c r="L841" s="98"/>
    </row>
    <row r="842" spans="1:12" ht="25.5" customHeight="1" x14ac:dyDescent="0.15">
      <c r="A842" s="95" t="s">
        <v>7242</v>
      </c>
      <c r="B842" s="95"/>
      <c r="C842" s="95" t="s">
        <v>7391</v>
      </c>
      <c r="D842" s="95" t="s">
        <v>7080</v>
      </c>
      <c r="E842" s="95" t="s">
        <v>7081</v>
      </c>
      <c r="F842" s="96" t="s">
        <v>6818</v>
      </c>
      <c r="G842" s="97"/>
      <c r="H842" s="97">
        <v>1774.58</v>
      </c>
      <c r="I842" s="95" t="s">
        <v>6746</v>
      </c>
      <c r="J842" s="95" t="s">
        <v>7390</v>
      </c>
      <c r="K842" s="96" t="s">
        <v>7374</v>
      </c>
      <c r="L842" s="98"/>
    </row>
    <row r="843" spans="1:12" ht="25.5" customHeight="1" x14ac:dyDescent="0.15">
      <c r="A843" s="95" t="s">
        <v>6552</v>
      </c>
      <c r="B843" s="95"/>
      <c r="C843" s="95" t="s">
        <v>7391</v>
      </c>
      <c r="D843" s="95" t="s">
        <v>7080</v>
      </c>
      <c r="E843" s="95" t="s">
        <v>7081</v>
      </c>
      <c r="F843" s="99">
        <v>43070</v>
      </c>
      <c r="G843" s="97"/>
      <c r="H843" s="97">
        <v>51045.58</v>
      </c>
      <c r="I843" s="95" t="s">
        <v>6746</v>
      </c>
      <c r="J843" s="95" t="s">
        <v>7390</v>
      </c>
      <c r="K843" s="96" t="s">
        <v>7374</v>
      </c>
      <c r="L843" s="98"/>
    </row>
    <row r="844" spans="1:12" ht="25.5" customHeight="1" x14ac:dyDescent="0.15">
      <c r="A844" s="95" t="s">
        <v>6550</v>
      </c>
      <c r="B844" s="95"/>
      <c r="C844" s="95" t="s">
        <v>7391</v>
      </c>
      <c r="D844" s="95" t="s">
        <v>7080</v>
      </c>
      <c r="E844" s="95" t="s">
        <v>7081</v>
      </c>
      <c r="F844" s="99">
        <v>43070</v>
      </c>
      <c r="G844" s="97"/>
      <c r="H844" s="97">
        <v>5977.87</v>
      </c>
      <c r="I844" s="95" t="s">
        <v>6746</v>
      </c>
      <c r="J844" s="95" t="s">
        <v>7390</v>
      </c>
      <c r="K844" s="96" t="s">
        <v>7374</v>
      </c>
      <c r="L844" s="98"/>
    </row>
    <row r="845" spans="1:12" ht="25.5" customHeight="1" x14ac:dyDescent="0.15">
      <c r="A845" s="95" t="s">
        <v>6555</v>
      </c>
      <c r="B845" s="95"/>
      <c r="C845" s="95" t="s">
        <v>7391</v>
      </c>
      <c r="D845" s="95" t="s">
        <v>7080</v>
      </c>
      <c r="E845" s="95" t="s">
        <v>7081</v>
      </c>
      <c r="F845" s="99">
        <v>43070</v>
      </c>
      <c r="G845" s="97"/>
      <c r="H845" s="97">
        <v>46206.61</v>
      </c>
      <c r="I845" s="95" t="s">
        <v>6746</v>
      </c>
      <c r="J845" s="95" t="s">
        <v>7390</v>
      </c>
      <c r="K845" s="96" t="s">
        <v>7374</v>
      </c>
      <c r="L845" s="98"/>
    </row>
    <row r="846" spans="1:12" ht="25.5" customHeight="1" x14ac:dyDescent="0.15">
      <c r="A846" s="95" t="s">
        <v>6549</v>
      </c>
      <c r="B846" s="95"/>
      <c r="C846" s="95" t="s">
        <v>7391</v>
      </c>
      <c r="D846" s="95" t="s">
        <v>7080</v>
      </c>
      <c r="E846" s="95" t="s">
        <v>7081</v>
      </c>
      <c r="F846" s="99">
        <v>43070</v>
      </c>
      <c r="G846" s="97"/>
      <c r="H846" s="97">
        <v>32493.360000000001</v>
      </c>
      <c r="I846" s="95" t="s">
        <v>6746</v>
      </c>
      <c r="J846" s="95" t="s">
        <v>7390</v>
      </c>
      <c r="K846" s="96" t="s">
        <v>7374</v>
      </c>
      <c r="L846" s="98"/>
    </row>
    <row r="847" spans="1:12" ht="25.5" customHeight="1" x14ac:dyDescent="0.15">
      <c r="A847" s="95" t="s">
        <v>7240</v>
      </c>
      <c r="B847" s="95"/>
      <c r="C847" s="95" t="s">
        <v>7391</v>
      </c>
      <c r="D847" s="95" t="s">
        <v>7080</v>
      </c>
      <c r="E847" s="95" t="s">
        <v>7081</v>
      </c>
      <c r="F847" s="96" t="s">
        <v>6818</v>
      </c>
      <c r="G847" s="97"/>
      <c r="H847" s="97"/>
      <c r="I847" s="95" t="s">
        <v>6746</v>
      </c>
      <c r="J847" s="95" t="s">
        <v>7390</v>
      </c>
      <c r="K847" s="96" t="s">
        <v>7374</v>
      </c>
      <c r="L847" s="98"/>
    </row>
    <row r="848" spans="1:12" ht="25.5" customHeight="1" x14ac:dyDescent="0.15">
      <c r="A848" s="95" t="s">
        <v>7157</v>
      </c>
      <c r="B848" s="95"/>
      <c r="C848" s="95" t="s">
        <v>7391</v>
      </c>
      <c r="D848" s="95" t="s">
        <v>7080</v>
      </c>
      <c r="E848" s="95" t="s">
        <v>7081</v>
      </c>
      <c r="F848" s="96" t="s">
        <v>6818</v>
      </c>
      <c r="G848" s="97"/>
      <c r="H848" s="97">
        <v>4443.71</v>
      </c>
      <c r="I848" s="95" t="s">
        <v>6746</v>
      </c>
      <c r="J848" s="95" t="s">
        <v>7390</v>
      </c>
      <c r="K848" s="96" t="s">
        <v>7374</v>
      </c>
      <c r="L848" s="98"/>
    </row>
    <row r="849" spans="1:12" ht="25.5" customHeight="1" x14ac:dyDescent="0.15">
      <c r="A849" s="95" t="s">
        <v>7145</v>
      </c>
      <c r="B849" s="95"/>
      <c r="C849" s="95" t="s">
        <v>7391</v>
      </c>
      <c r="D849" s="95" t="s">
        <v>7080</v>
      </c>
      <c r="E849" s="95" t="s">
        <v>7081</v>
      </c>
      <c r="F849" s="96" t="s">
        <v>6818</v>
      </c>
      <c r="G849" s="97"/>
      <c r="H849" s="97">
        <v>14777.76</v>
      </c>
      <c r="I849" s="95" t="s">
        <v>6746</v>
      </c>
      <c r="J849" s="95" t="s">
        <v>7390</v>
      </c>
      <c r="K849" s="96" t="s">
        <v>7374</v>
      </c>
      <c r="L849" s="98"/>
    </row>
    <row r="850" spans="1:12" ht="25.5" customHeight="1" x14ac:dyDescent="0.15">
      <c r="A850" s="95" t="s">
        <v>7241</v>
      </c>
      <c r="B850" s="95"/>
      <c r="C850" s="95" t="s">
        <v>7391</v>
      </c>
      <c r="D850" s="95" t="s">
        <v>7080</v>
      </c>
      <c r="E850" s="95" t="s">
        <v>7081</v>
      </c>
      <c r="F850" s="96" t="s">
        <v>6818</v>
      </c>
      <c r="G850" s="97"/>
      <c r="H850" s="97"/>
      <c r="I850" s="95" t="s">
        <v>6746</v>
      </c>
      <c r="J850" s="95" t="s">
        <v>7390</v>
      </c>
      <c r="K850" s="96" t="s">
        <v>7374</v>
      </c>
      <c r="L850" s="98"/>
    </row>
    <row r="851" spans="1:12" ht="25.5" customHeight="1" x14ac:dyDescent="0.15">
      <c r="A851" s="95" t="s">
        <v>6556</v>
      </c>
      <c r="B851" s="95"/>
      <c r="C851" s="95" t="s">
        <v>7391</v>
      </c>
      <c r="D851" s="95" t="s">
        <v>7080</v>
      </c>
      <c r="E851" s="95" t="s">
        <v>7081</v>
      </c>
      <c r="F851" s="99">
        <v>43070</v>
      </c>
      <c r="G851" s="97"/>
      <c r="H851" s="97">
        <v>21964.04</v>
      </c>
      <c r="I851" s="95" t="s">
        <v>6746</v>
      </c>
      <c r="J851" s="95" t="s">
        <v>7390</v>
      </c>
      <c r="K851" s="96" t="s">
        <v>7374</v>
      </c>
      <c r="L851" s="98"/>
    </row>
    <row r="852" spans="1:12" ht="22.5" x14ac:dyDescent="0.15">
      <c r="A852" s="95" t="s">
        <v>6810</v>
      </c>
      <c r="B852" s="95"/>
      <c r="C852" s="95" t="s">
        <v>7391</v>
      </c>
      <c r="D852" s="95" t="s">
        <v>7080</v>
      </c>
      <c r="E852" s="95" t="s">
        <v>7081</v>
      </c>
      <c r="F852" s="96" t="s">
        <v>6818</v>
      </c>
      <c r="G852" s="97"/>
      <c r="H852" s="97">
        <v>43818.77</v>
      </c>
      <c r="I852" s="95" t="s">
        <v>6746</v>
      </c>
      <c r="J852" s="95" t="s">
        <v>7390</v>
      </c>
      <c r="K852" s="96" t="s">
        <v>7374</v>
      </c>
    </row>
    <row r="853" spans="1:12" ht="25.5" customHeight="1" x14ac:dyDescent="0.15">
      <c r="A853" s="95" t="s">
        <v>7239</v>
      </c>
      <c r="B853" s="95"/>
      <c r="C853" s="95" t="s">
        <v>7391</v>
      </c>
      <c r="D853" s="95" t="s">
        <v>7080</v>
      </c>
      <c r="E853" s="95" t="s">
        <v>7081</v>
      </c>
      <c r="F853" s="96" t="s">
        <v>6818</v>
      </c>
      <c r="G853" s="97"/>
      <c r="H853" s="97">
        <v>2262.88</v>
      </c>
      <c r="I853" s="95" t="s">
        <v>6746</v>
      </c>
      <c r="J853" s="95" t="s">
        <v>7390</v>
      </c>
      <c r="K853" s="96" t="s">
        <v>7374</v>
      </c>
      <c r="L853" s="98"/>
    </row>
    <row r="854" spans="1:12" ht="25.5" customHeight="1" x14ac:dyDescent="0.15">
      <c r="A854" s="95" t="s">
        <v>7219</v>
      </c>
      <c r="B854" s="95"/>
      <c r="C854" s="95" t="s">
        <v>7391</v>
      </c>
      <c r="D854" s="95" t="s">
        <v>7080</v>
      </c>
      <c r="E854" s="95" t="s">
        <v>7081</v>
      </c>
      <c r="F854" s="96" t="s">
        <v>6818</v>
      </c>
      <c r="G854" s="97"/>
      <c r="H854" s="97">
        <v>5664.41</v>
      </c>
      <c r="I854" s="95" t="s">
        <v>6746</v>
      </c>
      <c r="J854" s="95" t="s">
        <v>7390</v>
      </c>
      <c r="K854" s="96" t="s">
        <v>7374</v>
      </c>
      <c r="L854" s="98"/>
    </row>
    <row r="855" spans="1:12" ht="25.5" customHeight="1" x14ac:dyDescent="0.15">
      <c r="A855" s="95" t="s">
        <v>7140</v>
      </c>
      <c r="B855" s="95"/>
      <c r="C855" s="95" t="s">
        <v>7391</v>
      </c>
      <c r="D855" s="95" t="s">
        <v>7080</v>
      </c>
      <c r="E855" s="95" t="s">
        <v>7081</v>
      </c>
      <c r="F855" s="96" t="s">
        <v>6818</v>
      </c>
      <c r="G855" s="97"/>
      <c r="H855" s="97">
        <v>5117.62</v>
      </c>
      <c r="I855" s="95" t="s">
        <v>6746</v>
      </c>
      <c r="J855" s="95" t="s">
        <v>7390</v>
      </c>
      <c r="K855" s="96" t="s">
        <v>7374</v>
      </c>
      <c r="L855" s="98"/>
    </row>
    <row r="856" spans="1:12" ht="25.5" customHeight="1" x14ac:dyDescent="0.15">
      <c r="A856" s="95" t="s">
        <v>7220</v>
      </c>
      <c r="B856" s="95"/>
      <c r="C856" s="95" t="s">
        <v>7391</v>
      </c>
      <c r="D856" s="95" t="s">
        <v>7080</v>
      </c>
      <c r="E856" s="95" t="s">
        <v>7081</v>
      </c>
      <c r="F856" s="96" t="s">
        <v>6818</v>
      </c>
      <c r="G856" s="97"/>
      <c r="H856" s="97">
        <v>1674.67</v>
      </c>
      <c r="I856" s="95" t="s">
        <v>6746</v>
      </c>
      <c r="J856" s="95" t="s">
        <v>7390</v>
      </c>
      <c r="K856" s="96" t="s">
        <v>7374</v>
      </c>
      <c r="L856" s="98"/>
    </row>
    <row r="857" spans="1:12" ht="25.5" customHeight="1" x14ac:dyDescent="0.15">
      <c r="A857" s="95" t="s">
        <v>6807</v>
      </c>
      <c r="B857" s="95"/>
      <c r="C857" s="95" t="s">
        <v>7391</v>
      </c>
      <c r="D857" s="95" t="s">
        <v>7080</v>
      </c>
      <c r="E857" s="95" t="s">
        <v>7081</v>
      </c>
      <c r="F857" s="96" t="s">
        <v>6818</v>
      </c>
      <c r="G857" s="97"/>
      <c r="H857" s="97">
        <v>14909.47</v>
      </c>
      <c r="I857" s="95" t="s">
        <v>6746</v>
      </c>
      <c r="J857" s="95" t="s">
        <v>7390</v>
      </c>
      <c r="K857" s="96" t="s">
        <v>7374</v>
      </c>
      <c r="L857" s="98"/>
    </row>
    <row r="858" spans="1:12" ht="25.5" customHeight="1" x14ac:dyDescent="0.15">
      <c r="A858" s="95" t="s">
        <v>7087</v>
      </c>
      <c r="B858" s="95"/>
      <c r="C858" s="95" t="s">
        <v>7391</v>
      </c>
      <c r="D858" s="95" t="s">
        <v>7080</v>
      </c>
      <c r="E858" s="95" t="s">
        <v>7081</v>
      </c>
      <c r="F858" s="96" t="s">
        <v>6818</v>
      </c>
      <c r="G858" s="97"/>
      <c r="H858" s="97">
        <v>1957.06</v>
      </c>
      <c r="I858" s="95" t="s">
        <v>6746</v>
      </c>
      <c r="J858" s="95" t="s">
        <v>7390</v>
      </c>
      <c r="K858" s="96" t="s">
        <v>7374</v>
      </c>
      <c r="L858" s="98"/>
    </row>
    <row r="859" spans="1:12" ht="25.5" customHeight="1" x14ac:dyDescent="0.15">
      <c r="A859" s="95" t="s">
        <v>7145</v>
      </c>
      <c r="B859" s="95"/>
      <c r="C859" s="95" t="s">
        <v>7135</v>
      </c>
      <c r="D859" s="95" t="s">
        <v>7080</v>
      </c>
      <c r="E859" s="95" t="s">
        <v>7081</v>
      </c>
      <c r="F859" s="96" t="s">
        <v>7065</v>
      </c>
      <c r="G859" s="97"/>
      <c r="H859" s="97">
        <v>8683.08</v>
      </c>
      <c r="I859" s="95" t="s">
        <v>7392</v>
      </c>
      <c r="J859" s="95" t="s">
        <v>7393</v>
      </c>
      <c r="K859" s="96" t="s">
        <v>7065</v>
      </c>
      <c r="L859" s="98"/>
    </row>
    <row r="860" spans="1:12" ht="25.5" customHeight="1" x14ac:dyDescent="0.15">
      <c r="A860" s="95" t="s">
        <v>6804</v>
      </c>
      <c r="B860" s="95"/>
      <c r="C860" s="95" t="s">
        <v>7135</v>
      </c>
      <c r="D860" s="95" t="s">
        <v>7080</v>
      </c>
      <c r="E860" s="95" t="s">
        <v>7081</v>
      </c>
      <c r="F860" s="96" t="s">
        <v>7065</v>
      </c>
      <c r="G860" s="97">
        <v>8683.08</v>
      </c>
      <c r="H860" s="97"/>
      <c r="I860" s="95" t="s">
        <v>7392</v>
      </c>
      <c r="J860" s="95" t="s">
        <v>7393</v>
      </c>
      <c r="K860" s="96" t="s">
        <v>7065</v>
      </c>
      <c r="L860" s="98"/>
    </row>
    <row r="861" spans="1:12" ht="25.5" customHeight="1" x14ac:dyDescent="0.15">
      <c r="A861" s="95" t="s">
        <v>6804</v>
      </c>
      <c r="B861" s="95"/>
      <c r="C861" s="95" t="s">
        <v>7394</v>
      </c>
      <c r="D861" s="95" t="s">
        <v>7080</v>
      </c>
      <c r="E861" s="95" t="s">
        <v>7081</v>
      </c>
      <c r="F861" s="96" t="s">
        <v>7065</v>
      </c>
      <c r="G861" s="97"/>
      <c r="H861" s="97">
        <v>10000</v>
      </c>
      <c r="I861" s="95" t="s">
        <v>6998</v>
      </c>
      <c r="J861" s="95" t="s">
        <v>7395</v>
      </c>
      <c r="K861" s="96" t="s">
        <v>7065</v>
      </c>
      <c r="L861" s="98"/>
    </row>
    <row r="862" spans="1:12" ht="25.5" customHeight="1" x14ac:dyDescent="0.15">
      <c r="A862" s="95" t="s">
        <v>6804</v>
      </c>
      <c r="B862" s="95"/>
      <c r="C862" s="95" t="s">
        <v>7396</v>
      </c>
      <c r="D862" s="95" t="s">
        <v>7080</v>
      </c>
      <c r="E862" s="95" t="s">
        <v>7081</v>
      </c>
      <c r="F862" s="96" t="s">
        <v>7065</v>
      </c>
      <c r="G862" s="97"/>
      <c r="H862" s="97">
        <v>10000</v>
      </c>
      <c r="I862" s="95" t="s">
        <v>6998</v>
      </c>
      <c r="J862" s="95" t="s">
        <v>7395</v>
      </c>
      <c r="K862" s="96" t="s">
        <v>7065</v>
      </c>
      <c r="L862" s="98"/>
    </row>
    <row r="863" spans="1:12" ht="12.75" customHeight="1" x14ac:dyDescent="0.15">
      <c r="A863" s="95" t="s">
        <v>6804</v>
      </c>
      <c r="B863" s="95"/>
      <c r="C863" s="95" t="s">
        <v>7135</v>
      </c>
      <c r="D863" s="95" t="s">
        <v>7080</v>
      </c>
      <c r="E863" s="95" t="s">
        <v>7081</v>
      </c>
      <c r="F863" s="96" t="s">
        <v>7065</v>
      </c>
      <c r="G863" s="97"/>
      <c r="H863" s="97">
        <v>20000</v>
      </c>
      <c r="I863" s="95" t="s">
        <v>6998</v>
      </c>
      <c r="J863" s="95" t="s">
        <v>7395</v>
      </c>
      <c r="K863" s="96" t="s">
        <v>7065</v>
      </c>
      <c r="L863" s="98"/>
    </row>
    <row r="864" spans="1:12" ht="12.75" customHeight="1" x14ac:dyDescent="0.15">
      <c r="A864" s="95" t="s">
        <v>6844</v>
      </c>
      <c r="B864" s="95"/>
      <c r="C864" s="95" t="s">
        <v>7394</v>
      </c>
      <c r="D864" s="95" t="s">
        <v>7080</v>
      </c>
      <c r="E864" s="95" t="s">
        <v>7081</v>
      </c>
      <c r="F864" s="99">
        <v>43434</v>
      </c>
      <c r="G864" s="97">
        <v>10000</v>
      </c>
      <c r="H864" s="97"/>
      <c r="I864" s="95" t="s">
        <v>6998</v>
      </c>
      <c r="J864" s="95" t="s">
        <v>7395</v>
      </c>
      <c r="K864" s="96" t="s">
        <v>7065</v>
      </c>
      <c r="L864" s="98"/>
    </row>
    <row r="865" spans="1:12" ht="12.75" customHeight="1" x14ac:dyDescent="0.15">
      <c r="A865" s="95" t="s">
        <v>6810</v>
      </c>
      <c r="B865" s="95"/>
      <c r="C865" s="95" t="s">
        <v>7396</v>
      </c>
      <c r="D865" s="95" t="s">
        <v>7080</v>
      </c>
      <c r="E865" s="95" t="s">
        <v>7081</v>
      </c>
      <c r="F865" s="96" t="s">
        <v>7065</v>
      </c>
      <c r="G865" s="97">
        <v>10000</v>
      </c>
      <c r="H865" s="97"/>
      <c r="I865" s="95" t="s">
        <v>6998</v>
      </c>
      <c r="J865" s="95" t="s">
        <v>7395</v>
      </c>
      <c r="K865" s="96" t="s">
        <v>7065</v>
      </c>
      <c r="L865" s="98"/>
    </row>
    <row r="866" spans="1:12" ht="12.75" customHeight="1" x14ac:dyDescent="0.15">
      <c r="A866" s="95" t="s">
        <v>6808</v>
      </c>
      <c r="B866" s="95"/>
      <c r="C866" s="95" t="s">
        <v>7135</v>
      </c>
      <c r="D866" s="95" t="s">
        <v>7080</v>
      </c>
      <c r="E866" s="95" t="s">
        <v>7081</v>
      </c>
      <c r="F866" s="96" t="s">
        <v>7065</v>
      </c>
      <c r="G866" s="97">
        <v>20000</v>
      </c>
      <c r="H866" s="97"/>
      <c r="I866" s="95" t="s">
        <v>6998</v>
      </c>
      <c r="J866" s="95" t="s">
        <v>7395</v>
      </c>
      <c r="K866" s="96" t="s">
        <v>7065</v>
      </c>
      <c r="L866" s="98"/>
    </row>
    <row r="867" spans="1:12" ht="12.75" customHeight="1" x14ac:dyDescent="0.15">
      <c r="A867" s="95" t="s">
        <v>6552</v>
      </c>
      <c r="B867" s="95"/>
      <c r="C867" s="95" t="s">
        <v>7397</v>
      </c>
      <c r="D867" s="95" t="s">
        <v>7080</v>
      </c>
      <c r="E867" s="95" t="s">
        <v>7081</v>
      </c>
      <c r="F867" s="99">
        <v>43056</v>
      </c>
      <c r="G867" s="97"/>
      <c r="H867" s="97">
        <v>135</v>
      </c>
      <c r="I867" s="95" t="s">
        <v>6728</v>
      </c>
      <c r="J867" s="95" t="s">
        <v>7398</v>
      </c>
      <c r="K867" s="96" t="s">
        <v>7399</v>
      </c>
      <c r="L867" s="98"/>
    </row>
    <row r="868" spans="1:12" ht="12.75" customHeight="1" x14ac:dyDescent="0.15">
      <c r="A868" s="95" t="s">
        <v>6807</v>
      </c>
      <c r="B868" s="95"/>
      <c r="C868" s="95" t="s">
        <v>7400</v>
      </c>
      <c r="D868" s="95" t="s">
        <v>7080</v>
      </c>
      <c r="E868" s="95" t="s">
        <v>7081</v>
      </c>
      <c r="F868" s="96" t="s">
        <v>6817</v>
      </c>
      <c r="G868" s="97"/>
      <c r="H868" s="97">
        <v>711.19</v>
      </c>
      <c r="I868" s="95" t="s">
        <v>7401</v>
      </c>
      <c r="J868" s="95" t="s">
        <v>7402</v>
      </c>
      <c r="K868" s="96" t="s">
        <v>7403</v>
      </c>
      <c r="L868" s="98"/>
    </row>
    <row r="869" spans="1:12" ht="12.75" customHeight="1" x14ac:dyDescent="0.15">
      <c r="A869" s="95" t="s">
        <v>7219</v>
      </c>
      <c r="B869" s="95"/>
      <c r="C869" s="95" t="s">
        <v>7400</v>
      </c>
      <c r="D869" s="95" t="s">
        <v>7080</v>
      </c>
      <c r="E869" s="95" t="s">
        <v>7081</v>
      </c>
      <c r="F869" s="96" t="s">
        <v>6817</v>
      </c>
      <c r="G869" s="97">
        <v>711.19</v>
      </c>
      <c r="H869" s="97"/>
      <c r="I869" s="95" t="s">
        <v>7401</v>
      </c>
      <c r="J869" s="95" t="s">
        <v>7402</v>
      </c>
      <c r="K869" s="96" t="s">
        <v>7403</v>
      </c>
      <c r="L869" s="98"/>
    </row>
    <row r="870" spans="1:12" ht="12.75" customHeight="1" x14ac:dyDescent="0.15">
      <c r="A870" s="95" t="s">
        <v>6807</v>
      </c>
      <c r="B870" s="95"/>
      <c r="C870" s="95" t="s">
        <v>7404</v>
      </c>
      <c r="D870" s="95" t="s">
        <v>7080</v>
      </c>
      <c r="E870" s="95" t="s">
        <v>7081</v>
      </c>
      <c r="F870" s="96" t="s">
        <v>6817</v>
      </c>
      <c r="G870" s="97"/>
      <c r="H870" s="97">
        <v>1663.2</v>
      </c>
      <c r="I870" s="95" t="s">
        <v>7405</v>
      </c>
      <c r="J870" s="95" t="s">
        <v>7402</v>
      </c>
      <c r="K870" s="96" t="s">
        <v>7403</v>
      </c>
      <c r="L870" s="98"/>
    </row>
    <row r="871" spans="1:12" ht="12.75" customHeight="1" x14ac:dyDescent="0.15">
      <c r="A871" s="95" t="s">
        <v>7220</v>
      </c>
      <c r="B871" s="95"/>
      <c r="C871" s="95" t="s">
        <v>7404</v>
      </c>
      <c r="D871" s="95" t="s">
        <v>7080</v>
      </c>
      <c r="E871" s="95" t="s">
        <v>7081</v>
      </c>
      <c r="F871" s="96" t="s">
        <v>6817</v>
      </c>
      <c r="G871" s="97">
        <v>1663.2</v>
      </c>
      <c r="H871" s="97"/>
      <c r="I871" s="95" t="s">
        <v>7405</v>
      </c>
      <c r="J871" s="95" t="s">
        <v>7402</v>
      </c>
      <c r="K871" s="96" t="s">
        <v>7403</v>
      </c>
      <c r="L871" s="98"/>
    </row>
    <row r="872" spans="1:12" ht="12.75" customHeight="1" x14ac:dyDescent="0.15">
      <c r="A872" s="95" t="s">
        <v>6549</v>
      </c>
      <c r="B872" s="95"/>
      <c r="C872" s="95" t="s">
        <v>7406</v>
      </c>
      <c r="D872" s="95" t="s">
        <v>7080</v>
      </c>
      <c r="E872" s="95" t="s">
        <v>7081</v>
      </c>
      <c r="F872" s="99">
        <v>43069</v>
      </c>
      <c r="G872" s="97">
        <v>603.89</v>
      </c>
      <c r="H872" s="97"/>
      <c r="I872" s="95" t="s">
        <v>6739</v>
      </c>
      <c r="J872" s="95" t="s">
        <v>7402</v>
      </c>
      <c r="K872" s="96" t="s">
        <v>7403</v>
      </c>
      <c r="L872" s="98"/>
    </row>
    <row r="873" spans="1:12" ht="12.75" customHeight="1" x14ac:dyDescent="0.15">
      <c r="A873" s="95" t="s">
        <v>6807</v>
      </c>
      <c r="B873" s="95"/>
      <c r="C873" s="95" t="s">
        <v>7406</v>
      </c>
      <c r="D873" s="95" t="s">
        <v>7080</v>
      </c>
      <c r="E873" s="95" t="s">
        <v>7081</v>
      </c>
      <c r="F873" s="96" t="s">
        <v>6817</v>
      </c>
      <c r="G873" s="97"/>
      <c r="H873" s="97">
        <v>1026.6199999999999</v>
      </c>
      <c r="I873" s="95" t="s">
        <v>6739</v>
      </c>
      <c r="J873" s="95" t="s">
        <v>7402</v>
      </c>
      <c r="K873" s="96" t="s">
        <v>7403</v>
      </c>
      <c r="L873" s="98"/>
    </row>
    <row r="874" spans="1:12" ht="12.75" customHeight="1" x14ac:dyDescent="0.15">
      <c r="A874" s="95" t="s">
        <v>7219</v>
      </c>
      <c r="B874" s="95"/>
      <c r="C874" s="95" t="s">
        <v>7406</v>
      </c>
      <c r="D874" s="95" t="s">
        <v>7080</v>
      </c>
      <c r="E874" s="95" t="s">
        <v>7081</v>
      </c>
      <c r="F874" s="96" t="s">
        <v>6817</v>
      </c>
      <c r="G874" s="97"/>
      <c r="H874" s="97"/>
      <c r="I874" s="95" t="s">
        <v>6739</v>
      </c>
      <c r="J874" s="95" t="s">
        <v>7402</v>
      </c>
      <c r="K874" s="96" t="s">
        <v>7403</v>
      </c>
      <c r="L874" s="98"/>
    </row>
    <row r="875" spans="1:12" ht="12.75" customHeight="1" x14ac:dyDescent="0.15">
      <c r="A875" s="95" t="s">
        <v>7226</v>
      </c>
      <c r="B875" s="95"/>
      <c r="C875" s="95" t="s">
        <v>7406</v>
      </c>
      <c r="D875" s="95" t="s">
        <v>7080</v>
      </c>
      <c r="E875" s="95" t="s">
        <v>7081</v>
      </c>
      <c r="F875" s="96" t="s">
        <v>6817</v>
      </c>
      <c r="G875" s="97">
        <v>301.95</v>
      </c>
      <c r="H875" s="97"/>
      <c r="I875" s="95" t="s">
        <v>6739</v>
      </c>
      <c r="J875" s="95" t="s">
        <v>7402</v>
      </c>
      <c r="K875" s="96" t="s">
        <v>7403</v>
      </c>
      <c r="L875" s="98"/>
    </row>
    <row r="876" spans="1:12" ht="12.75" customHeight="1" x14ac:dyDescent="0.15">
      <c r="A876" s="95" t="s">
        <v>7220</v>
      </c>
      <c r="B876" s="95"/>
      <c r="C876" s="95" t="s">
        <v>7406</v>
      </c>
      <c r="D876" s="95" t="s">
        <v>7080</v>
      </c>
      <c r="E876" s="95" t="s">
        <v>7081</v>
      </c>
      <c r="F876" s="96" t="s">
        <v>6817</v>
      </c>
      <c r="G876" s="97">
        <v>120.78</v>
      </c>
      <c r="H876" s="97"/>
      <c r="I876" s="95" t="s">
        <v>6739</v>
      </c>
      <c r="J876" s="95" t="s">
        <v>7402</v>
      </c>
      <c r="K876" s="96" t="s">
        <v>7403</v>
      </c>
      <c r="L876" s="98"/>
    </row>
    <row r="877" spans="1:12" ht="12.75" customHeight="1" x14ac:dyDescent="0.15">
      <c r="A877" s="95" t="s">
        <v>6807</v>
      </c>
      <c r="B877" s="95"/>
      <c r="C877" s="95" t="s">
        <v>7407</v>
      </c>
      <c r="D877" s="95" t="s">
        <v>7080</v>
      </c>
      <c r="E877" s="95" t="s">
        <v>7081</v>
      </c>
      <c r="F877" s="96" t="s">
        <v>6817</v>
      </c>
      <c r="G877" s="97"/>
      <c r="H877" s="97">
        <v>1040.1099999999999</v>
      </c>
      <c r="I877" s="95" t="s">
        <v>7408</v>
      </c>
      <c r="J877" s="95" t="s">
        <v>7402</v>
      </c>
      <c r="K877" s="96" t="s">
        <v>7403</v>
      </c>
      <c r="L877" s="98"/>
    </row>
    <row r="878" spans="1:12" ht="12.75" customHeight="1" x14ac:dyDescent="0.15">
      <c r="A878" s="95" t="s">
        <v>7219</v>
      </c>
      <c r="B878" s="95"/>
      <c r="C878" s="95" t="s">
        <v>7407</v>
      </c>
      <c r="D878" s="95" t="s">
        <v>7080</v>
      </c>
      <c r="E878" s="95" t="s">
        <v>7081</v>
      </c>
      <c r="F878" s="96" t="s">
        <v>6817</v>
      </c>
      <c r="G878" s="97">
        <v>231.14</v>
      </c>
      <c r="H878" s="97"/>
      <c r="I878" s="95" t="s">
        <v>7408</v>
      </c>
      <c r="J878" s="95" t="s">
        <v>7402</v>
      </c>
      <c r="K878" s="96" t="s">
        <v>7403</v>
      </c>
      <c r="L878" s="98"/>
    </row>
    <row r="879" spans="1:12" ht="12.75" customHeight="1" x14ac:dyDescent="0.15">
      <c r="A879" s="95" t="s">
        <v>7226</v>
      </c>
      <c r="B879" s="95"/>
      <c r="C879" s="95" t="s">
        <v>7407</v>
      </c>
      <c r="D879" s="95" t="s">
        <v>7080</v>
      </c>
      <c r="E879" s="95" t="s">
        <v>7081</v>
      </c>
      <c r="F879" s="96" t="s">
        <v>6817</v>
      </c>
      <c r="G879" s="97"/>
      <c r="H879" s="97"/>
      <c r="I879" s="95" t="s">
        <v>7408</v>
      </c>
      <c r="J879" s="95" t="s">
        <v>7402</v>
      </c>
      <c r="K879" s="96" t="s">
        <v>7403</v>
      </c>
      <c r="L879" s="98"/>
    </row>
    <row r="880" spans="1:12" ht="11.25" x14ac:dyDescent="0.15">
      <c r="A880" s="95" t="s">
        <v>7220</v>
      </c>
      <c r="B880" s="95"/>
      <c r="C880" s="95" t="s">
        <v>7407</v>
      </c>
      <c r="D880" s="95" t="s">
        <v>7080</v>
      </c>
      <c r="E880" s="95" t="s">
        <v>7081</v>
      </c>
      <c r="F880" s="96" t="s">
        <v>6817</v>
      </c>
      <c r="G880" s="97">
        <v>808.97</v>
      </c>
      <c r="H880" s="97"/>
      <c r="I880" s="95" t="s">
        <v>7408</v>
      </c>
      <c r="J880" s="95" t="s">
        <v>7402</v>
      </c>
      <c r="K880" s="96" t="s">
        <v>7403</v>
      </c>
    </row>
    <row r="881" spans="1:12" ht="25.5" customHeight="1" x14ac:dyDescent="0.15">
      <c r="A881" s="95" t="s">
        <v>6809</v>
      </c>
      <c r="B881" s="95"/>
      <c r="C881" s="95" t="s">
        <v>7409</v>
      </c>
      <c r="D881" s="95" t="s">
        <v>7080</v>
      </c>
      <c r="E881" s="95" t="s">
        <v>7081</v>
      </c>
      <c r="F881" s="96" t="s">
        <v>6829</v>
      </c>
      <c r="G881" s="97">
        <v>2703.92</v>
      </c>
      <c r="H881" s="97"/>
      <c r="I881" s="95" t="s">
        <v>7410</v>
      </c>
      <c r="J881" s="95" t="s">
        <v>7411</v>
      </c>
      <c r="K881" s="96" t="s">
        <v>7403</v>
      </c>
      <c r="L881" s="98"/>
    </row>
    <row r="882" spans="1:12" ht="25.5" customHeight="1" x14ac:dyDescent="0.15">
      <c r="A882" s="95" t="s">
        <v>7118</v>
      </c>
      <c r="B882" s="95"/>
      <c r="C882" s="95" t="s">
        <v>7409</v>
      </c>
      <c r="D882" s="95" t="s">
        <v>7080</v>
      </c>
      <c r="E882" s="95" t="s">
        <v>7081</v>
      </c>
      <c r="F882" s="96" t="s">
        <v>6829</v>
      </c>
      <c r="G882" s="97"/>
      <c r="H882" s="97">
        <v>370.4</v>
      </c>
      <c r="I882" s="95" t="s">
        <v>7410</v>
      </c>
      <c r="J882" s="95" t="s">
        <v>7411</v>
      </c>
      <c r="K882" s="96" t="s">
        <v>7403</v>
      </c>
      <c r="L882" s="98"/>
    </row>
    <row r="883" spans="1:12" ht="25.5" customHeight="1" x14ac:dyDescent="0.15">
      <c r="A883" s="95" t="s">
        <v>7119</v>
      </c>
      <c r="B883" s="95"/>
      <c r="C883" s="95" t="s">
        <v>7409</v>
      </c>
      <c r="D883" s="95" t="s">
        <v>7080</v>
      </c>
      <c r="E883" s="95" t="s">
        <v>7081</v>
      </c>
      <c r="F883" s="96" t="s">
        <v>6829</v>
      </c>
      <c r="G883" s="97"/>
      <c r="H883" s="97">
        <v>148.16</v>
      </c>
      <c r="I883" s="95" t="s">
        <v>7410</v>
      </c>
      <c r="J883" s="95" t="s">
        <v>7411</v>
      </c>
      <c r="K883" s="96" t="s">
        <v>7403</v>
      </c>
      <c r="L883" s="98"/>
    </row>
    <row r="884" spans="1:12" ht="25.5" customHeight="1" x14ac:dyDescent="0.15">
      <c r="A884" s="95" t="s">
        <v>7117</v>
      </c>
      <c r="B884" s="95"/>
      <c r="C884" s="95" t="s">
        <v>7409</v>
      </c>
      <c r="D884" s="95" t="s">
        <v>7080</v>
      </c>
      <c r="E884" s="95" t="s">
        <v>7081</v>
      </c>
      <c r="F884" s="96" t="s">
        <v>6829</v>
      </c>
      <c r="G884" s="97"/>
      <c r="H884" s="97">
        <v>277.8</v>
      </c>
      <c r="I884" s="95" t="s">
        <v>7410</v>
      </c>
      <c r="J884" s="95" t="s">
        <v>7411</v>
      </c>
      <c r="K884" s="96" t="s">
        <v>7403</v>
      </c>
      <c r="L884" s="98"/>
    </row>
    <row r="885" spans="1:12" ht="25.5" customHeight="1" x14ac:dyDescent="0.15">
      <c r="A885" s="95" t="s">
        <v>7113</v>
      </c>
      <c r="B885" s="95"/>
      <c r="C885" s="95" t="s">
        <v>7409</v>
      </c>
      <c r="D885" s="95" t="s">
        <v>7080</v>
      </c>
      <c r="E885" s="95" t="s">
        <v>7081</v>
      </c>
      <c r="F885" s="96" t="s">
        <v>6829</v>
      </c>
      <c r="G885" s="97"/>
      <c r="H885" s="97">
        <v>1907.56</v>
      </c>
      <c r="I885" s="95" t="s">
        <v>7410</v>
      </c>
      <c r="J885" s="95" t="s">
        <v>7411</v>
      </c>
      <c r="K885" s="96" t="s">
        <v>7403</v>
      </c>
      <c r="L885" s="98"/>
    </row>
    <row r="886" spans="1:12" ht="25.5" customHeight="1" x14ac:dyDescent="0.15">
      <c r="A886" s="95" t="s">
        <v>6809</v>
      </c>
      <c r="B886" s="95"/>
      <c r="C886" s="95" t="s">
        <v>7412</v>
      </c>
      <c r="D886" s="95" t="s">
        <v>7080</v>
      </c>
      <c r="E886" s="95" t="s">
        <v>7081</v>
      </c>
      <c r="F886" s="96" t="s">
        <v>6829</v>
      </c>
      <c r="G886" s="97">
        <v>3140.39</v>
      </c>
      <c r="H886" s="97"/>
      <c r="I886" s="95" t="s">
        <v>7413</v>
      </c>
      <c r="J886" s="95" t="s">
        <v>7411</v>
      </c>
      <c r="K886" s="96" t="s">
        <v>7403</v>
      </c>
      <c r="L886" s="98"/>
    </row>
    <row r="887" spans="1:12" ht="25.5" customHeight="1" x14ac:dyDescent="0.15">
      <c r="A887" s="95" t="s">
        <v>7128</v>
      </c>
      <c r="B887" s="95"/>
      <c r="C887" s="95" t="s">
        <v>7412</v>
      </c>
      <c r="D887" s="95" t="s">
        <v>7080</v>
      </c>
      <c r="E887" s="95" t="s">
        <v>7081</v>
      </c>
      <c r="F887" s="96" t="s">
        <v>6829</v>
      </c>
      <c r="G887" s="97"/>
      <c r="H887" s="97">
        <v>628.08000000000004</v>
      </c>
      <c r="I887" s="95" t="s">
        <v>7413</v>
      </c>
      <c r="J887" s="95" t="s">
        <v>7411</v>
      </c>
      <c r="K887" s="96" t="s">
        <v>7403</v>
      </c>
      <c r="L887" s="98"/>
    </row>
    <row r="888" spans="1:12" ht="25.5" customHeight="1" x14ac:dyDescent="0.15">
      <c r="A888" s="95" t="s">
        <v>7125</v>
      </c>
      <c r="B888" s="95"/>
      <c r="C888" s="95" t="s">
        <v>7412</v>
      </c>
      <c r="D888" s="95" t="s">
        <v>7080</v>
      </c>
      <c r="E888" s="95" t="s">
        <v>7081</v>
      </c>
      <c r="F888" s="96" t="s">
        <v>6829</v>
      </c>
      <c r="G888" s="97"/>
      <c r="H888" s="97">
        <v>2512.31</v>
      </c>
      <c r="I888" s="95" t="s">
        <v>7413</v>
      </c>
      <c r="J888" s="95" t="s">
        <v>7411</v>
      </c>
      <c r="K888" s="96" t="s">
        <v>7403</v>
      </c>
      <c r="L888" s="98"/>
    </row>
    <row r="889" spans="1:12" ht="25.5" customHeight="1" x14ac:dyDescent="0.15">
      <c r="A889" s="95" t="s">
        <v>6809</v>
      </c>
      <c r="B889" s="95"/>
      <c r="C889" s="95" t="s">
        <v>7414</v>
      </c>
      <c r="D889" s="95" t="s">
        <v>7080</v>
      </c>
      <c r="E889" s="95" t="s">
        <v>7081</v>
      </c>
      <c r="F889" s="96" t="s">
        <v>6829</v>
      </c>
      <c r="G889" s="97">
        <v>3985.36</v>
      </c>
      <c r="H889" s="97"/>
      <c r="I889" s="95" t="s">
        <v>7415</v>
      </c>
      <c r="J889" s="95" t="s">
        <v>7411</v>
      </c>
      <c r="K889" s="96" t="s">
        <v>7403</v>
      </c>
      <c r="L889" s="98"/>
    </row>
    <row r="890" spans="1:12" ht="25.5" customHeight="1" x14ac:dyDescent="0.15">
      <c r="A890" s="95" t="s">
        <v>7118</v>
      </c>
      <c r="B890" s="95"/>
      <c r="C890" s="95" t="s">
        <v>7414</v>
      </c>
      <c r="D890" s="95" t="s">
        <v>7080</v>
      </c>
      <c r="E890" s="95" t="s">
        <v>7081</v>
      </c>
      <c r="F890" s="96" t="s">
        <v>6829</v>
      </c>
      <c r="G890" s="97"/>
      <c r="H890" s="97"/>
      <c r="I890" s="95" t="s">
        <v>7415</v>
      </c>
      <c r="J890" s="95" t="s">
        <v>7411</v>
      </c>
      <c r="K890" s="96" t="s">
        <v>7403</v>
      </c>
      <c r="L890" s="98"/>
    </row>
    <row r="891" spans="1:12" ht="25.5" customHeight="1" x14ac:dyDescent="0.15">
      <c r="A891" s="95" t="s">
        <v>7119</v>
      </c>
      <c r="B891" s="95"/>
      <c r="C891" s="95" t="s">
        <v>7414</v>
      </c>
      <c r="D891" s="95" t="s">
        <v>7080</v>
      </c>
      <c r="E891" s="95" t="s">
        <v>7081</v>
      </c>
      <c r="F891" s="96" t="s">
        <v>6829</v>
      </c>
      <c r="G891" s="97"/>
      <c r="H891" s="97">
        <v>204.22</v>
      </c>
      <c r="I891" s="95" t="s">
        <v>7415</v>
      </c>
      <c r="J891" s="95" t="s">
        <v>7411</v>
      </c>
      <c r="K891" s="96" t="s">
        <v>7403</v>
      </c>
      <c r="L891" s="98"/>
    </row>
    <row r="892" spans="1:12" ht="25.5" customHeight="1" x14ac:dyDescent="0.15">
      <c r="A892" s="95" t="s">
        <v>7124</v>
      </c>
      <c r="B892" s="95"/>
      <c r="C892" s="95" t="s">
        <v>7414</v>
      </c>
      <c r="D892" s="95" t="s">
        <v>7080</v>
      </c>
      <c r="E892" s="95" t="s">
        <v>7081</v>
      </c>
      <c r="F892" s="96" t="s">
        <v>6829</v>
      </c>
      <c r="G892" s="97"/>
      <c r="H892" s="97">
        <v>142.33000000000001</v>
      </c>
      <c r="I892" s="95" t="s">
        <v>7415</v>
      </c>
      <c r="J892" s="95" t="s">
        <v>7411</v>
      </c>
      <c r="K892" s="96" t="s">
        <v>7403</v>
      </c>
      <c r="L892" s="98"/>
    </row>
    <row r="893" spans="1:12" ht="25.5" customHeight="1" x14ac:dyDescent="0.15">
      <c r="A893" s="95" t="s">
        <v>7117</v>
      </c>
      <c r="B893" s="95"/>
      <c r="C893" s="95" t="s">
        <v>7414</v>
      </c>
      <c r="D893" s="95" t="s">
        <v>7080</v>
      </c>
      <c r="E893" s="95" t="s">
        <v>7081</v>
      </c>
      <c r="F893" s="96" t="s">
        <v>6829</v>
      </c>
      <c r="G893" s="97"/>
      <c r="H893" s="97">
        <v>2215.4699999999998</v>
      </c>
      <c r="I893" s="95" t="s">
        <v>7415</v>
      </c>
      <c r="J893" s="95" t="s">
        <v>7411</v>
      </c>
      <c r="K893" s="96" t="s">
        <v>7403</v>
      </c>
      <c r="L893" s="98"/>
    </row>
    <row r="894" spans="1:12" ht="25.5" customHeight="1" x14ac:dyDescent="0.15">
      <c r="A894" s="95" t="s">
        <v>7125</v>
      </c>
      <c r="B894" s="95"/>
      <c r="C894" s="95" t="s">
        <v>7414</v>
      </c>
      <c r="D894" s="95" t="s">
        <v>7080</v>
      </c>
      <c r="E894" s="95" t="s">
        <v>7081</v>
      </c>
      <c r="F894" s="96" t="s">
        <v>6829</v>
      </c>
      <c r="G894" s="97"/>
      <c r="H894" s="97">
        <v>1423.34</v>
      </c>
      <c r="I894" s="95" t="s">
        <v>7415</v>
      </c>
      <c r="J894" s="95" t="s">
        <v>7411</v>
      </c>
      <c r="K894" s="96" t="s">
        <v>7403</v>
      </c>
      <c r="L894" s="98"/>
    </row>
    <row r="895" spans="1:12" ht="25.5" customHeight="1" x14ac:dyDescent="0.15">
      <c r="A895" s="95" t="s">
        <v>7119</v>
      </c>
      <c r="B895" s="95"/>
      <c r="C895" s="95" t="s">
        <v>7416</v>
      </c>
      <c r="D895" s="95" t="s">
        <v>7080</v>
      </c>
      <c r="E895" s="95" t="s">
        <v>7081</v>
      </c>
      <c r="F895" s="96" t="s">
        <v>6829</v>
      </c>
      <c r="G895" s="97"/>
      <c r="H895" s="97">
        <v>109.45</v>
      </c>
      <c r="I895" s="95" t="s">
        <v>7417</v>
      </c>
      <c r="J895" s="95" t="s">
        <v>7411</v>
      </c>
      <c r="K895" s="96" t="s">
        <v>7403</v>
      </c>
      <c r="L895" s="98"/>
    </row>
    <row r="896" spans="1:12" ht="25.5" customHeight="1" x14ac:dyDescent="0.15">
      <c r="A896" s="95" t="s">
        <v>6809</v>
      </c>
      <c r="B896" s="95"/>
      <c r="C896" s="95" t="s">
        <v>7416</v>
      </c>
      <c r="D896" s="95" t="s">
        <v>7080</v>
      </c>
      <c r="E896" s="95" t="s">
        <v>7081</v>
      </c>
      <c r="F896" s="96" t="s">
        <v>6829</v>
      </c>
      <c r="G896" s="97">
        <v>1587.09</v>
      </c>
      <c r="H896" s="97"/>
      <c r="I896" s="95" t="s">
        <v>7417</v>
      </c>
      <c r="J896" s="95" t="s">
        <v>7411</v>
      </c>
      <c r="K896" s="96" t="s">
        <v>7403</v>
      </c>
      <c r="L896" s="98"/>
    </row>
    <row r="897" spans="1:12" ht="25.5" customHeight="1" x14ac:dyDescent="0.15">
      <c r="A897" s="95" t="s">
        <v>7118</v>
      </c>
      <c r="B897" s="95"/>
      <c r="C897" s="95" t="s">
        <v>7416</v>
      </c>
      <c r="D897" s="95" t="s">
        <v>7080</v>
      </c>
      <c r="E897" s="95" t="s">
        <v>7081</v>
      </c>
      <c r="F897" s="96" t="s">
        <v>6829</v>
      </c>
      <c r="G897" s="97"/>
      <c r="H897" s="97">
        <v>355.73</v>
      </c>
      <c r="I897" s="95" t="s">
        <v>7417</v>
      </c>
      <c r="J897" s="95" t="s">
        <v>7411</v>
      </c>
      <c r="K897" s="96" t="s">
        <v>7403</v>
      </c>
      <c r="L897" s="98"/>
    </row>
    <row r="898" spans="1:12" ht="25.5" customHeight="1" x14ac:dyDescent="0.15">
      <c r="A898" s="95" t="s">
        <v>7117</v>
      </c>
      <c r="B898" s="95"/>
      <c r="C898" s="95" t="s">
        <v>7416</v>
      </c>
      <c r="D898" s="95" t="s">
        <v>7080</v>
      </c>
      <c r="E898" s="95" t="s">
        <v>7081</v>
      </c>
      <c r="F898" s="96" t="s">
        <v>6829</v>
      </c>
      <c r="G898" s="97"/>
      <c r="H898" s="97">
        <v>246.27</v>
      </c>
      <c r="I898" s="95" t="s">
        <v>7417</v>
      </c>
      <c r="J898" s="95" t="s">
        <v>7411</v>
      </c>
      <c r="K898" s="96" t="s">
        <v>7403</v>
      </c>
      <c r="L898" s="98"/>
    </row>
    <row r="899" spans="1:12" ht="11.25" x14ac:dyDescent="0.15">
      <c r="A899" s="95" t="s">
        <v>7113</v>
      </c>
      <c r="B899" s="95"/>
      <c r="C899" s="95" t="s">
        <v>7416</v>
      </c>
      <c r="D899" s="95" t="s">
        <v>7080</v>
      </c>
      <c r="E899" s="95" t="s">
        <v>7081</v>
      </c>
      <c r="F899" s="96" t="s">
        <v>6829</v>
      </c>
      <c r="G899" s="97"/>
      <c r="H899" s="97">
        <v>875.64</v>
      </c>
      <c r="I899" s="95" t="s">
        <v>7417</v>
      </c>
      <c r="J899" s="95" t="s">
        <v>7411</v>
      </c>
      <c r="K899" s="96" t="s">
        <v>7403</v>
      </c>
    </row>
    <row r="900" spans="1:12" ht="25.5" customHeight="1" x14ac:dyDescent="0.15">
      <c r="A900" s="95" t="s">
        <v>7119</v>
      </c>
      <c r="B900" s="95"/>
      <c r="C900" s="95" t="s">
        <v>7418</v>
      </c>
      <c r="D900" s="95" t="s">
        <v>7080</v>
      </c>
      <c r="E900" s="95" t="s">
        <v>7081</v>
      </c>
      <c r="F900" s="96" t="s">
        <v>6829</v>
      </c>
      <c r="G900" s="97"/>
      <c r="H900" s="97">
        <v>858.8</v>
      </c>
      <c r="I900" s="95" t="s">
        <v>7419</v>
      </c>
      <c r="J900" s="95" t="s">
        <v>7411</v>
      </c>
      <c r="K900" s="96" t="s">
        <v>7403</v>
      </c>
      <c r="L900" s="98"/>
    </row>
    <row r="901" spans="1:12" ht="25.5" customHeight="1" x14ac:dyDescent="0.15">
      <c r="A901" s="95" t="s">
        <v>6809</v>
      </c>
      <c r="B901" s="95"/>
      <c r="C901" s="95" t="s">
        <v>7418</v>
      </c>
      <c r="D901" s="95" t="s">
        <v>7080</v>
      </c>
      <c r="E901" s="95" t="s">
        <v>7081</v>
      </c>
      <c r="F901" s="96" t="s">
        <v>6829</v>
      </c>
      <c r="G901" s="97"/>
      <c r="H901" s="97">
        <v>332.44</v>
      </c>
      <c r="I901" s="95" t="s">
        <v>7419</v>
      </c>
      <c r="J901" s="95" t="s">
        <v>7411</v>
      </c>
      <c r="K901" s="96" t="s">
        <v>7403</v>
      </c>
      <c r="L901" s="98"/>
    </row>
    <row r="902" spans="1:12" ht="25.5" customHeight="1" x14ac:dyDescent="0.15">
      <c r="A902" s="95" t="s">
        <v>7118</v>
      </c>
      <c r="B902" s="95"/>
      <c r="C902" s="95" t="s">
        <v>7418</v>
      </c>
      <c r="D902" s="95" t="s">
        <v>7080</v>
      </c>
      <c r="E902" s="95" t="s">
        <v>7081</v>
      </c>
      <c r="F902" s="96" t="s">
        <v>6829</v>
      </c>
      <c r="G902" s="97">
        <v>1856.12</v>
      </c>
      <c r="H902" s="97"/>
      <c r="I902" s="95" t="s">
        <v>7419</v>
      </c>
      <c r="J902" s="95" t="s">
        <v>7411</v>
      </c>
      <c r="K902" s="96" t="s">
        <v>7403</v>
      </c>
      <c r="L902" s="98"/>
    </row>
    <row r="903" spans="1:12" ht="25.5" customHeight="1" x14ac:dyDescent="0.15">
      <c r="A903" s="95" t="s">
        <v>7124</v>
      </c>
      <c r="B903" s="95"/>
      <c r="C903" s="95" t="s">
        <v>7418</v>
      </c>
      <c r="D903" s="95" t="s">
        <v>7080</v>
      </c>
      <c r="E903" s="95" t="s">
        <v>7081</v>
      </c>
      <c r="F903" s="96" t="s">
        <v>6829</v>
      </c>
      <c r="G903" s="97"/>
      <c r="H903" s="97">
        <v>221.63</v>
      </c>
      <c r="I903" s="95" t="s">
        <v>7419</v>
      </c>
      <c r="J903" s="95" t="s">
        <v>7411</v>
      </c>
      <c r="K903" s="96" t="s">
        <v>7403</v>
      </c>
      <c r="L903" s="98"/>
    </row>
    <row r="904" spans="1:12" ht="25.5" customHeight="1" x14ac:dyDescent="0.15">
      <c r="A904" s="95" t="s">
        <v>7117</v>
      </c>
      <c r="B904" s="95"/>
      <c r="C904" s="95" t="s">
        <v>7418</v>
      </c>
      <c r="D904" s="95" t="s">
        <v>7080</v>
      </c>
      <c r="E904" s="95" t="s">
        <v>7081</v>
      </c>
      <c r="F904" s="96" t="s">
        <v>6829</v>
      </c>
      <c r="G904" s="97"/>
      <c r="H904" s="97">
        <v>443.25</v>
      </c>
      <c r="I904" s="95" t="s">
        <v>7419</v>
      </c>
      <c r="J904" s="95" t="s">
        <v>7411</v>
      </c>
      <c r="K904" s="96" t="s">
        <v>7403</v>
      </c>
      <c r="L904" s="98"/>
    </row>
    <row r="905" spans="1:12" ht="25.5" customHeight="1" x14ac:dyDescent="0.15">
      <c r="A905" s="95" t="s">
        <v>7119</v>
      </c>
      <c r="B905" s="95"/>
      <c r="C905" s="95" t="s">
        <v>7420</v>
      </c>
      <c r="D905" s="95" t="s">
        <v>7080</v>
      </c>
      <c r="E905" s="95" t="s">
        <v>7081</v>
      </c>
      <c r="F905" s="96" t="s">
        <v>6829</v>
      </c>
      <c r="G905" s="97"/>
      <c r="H905" s="97">
        <v>349.61</v>
      </c>
      <c r="I905" s="95" t="s">
        <v>7421</v>
      </c>
      <c r="J905" s="95" t="s">
        <v>7411</v>
      </c>
      <c r="K905" s="96" t="s">
        <v>7403</v>
      </c>
      <c r="L905" s="98"/>
    </row>
    <row r="906" spans="1:12" ht="25.5" customHeight="1" x14ac:dyDescent="0.15">
      <c r="A906" s="95" t="s">
        <v>6809</v>
      </c>
      <c r="B906" s="95"/>
      <c r="C906" s="95" t="s">
        <v>7420</v>
      </c>
      <c r="D906" s="95" t="s">
        <v>7080</v>
      </c>
      <c r="E906" s="95" t="s">
        <v>7081</v>
      </c>
      <c r="F906" s="96" t="s">
        <v>6829</v>
      </c>
      <c r="G906" s="97">
        <v>349.61</v>
      </c>
      <c r="H906" s="97"/>
      <c r="I906" s="95" t="s">
        <v>7421</v>
      </c>
      <c r="J906" s="95" t="s">
        <v>7411</v>
      </c>
      <c r="K906" s="96" t="s">
        <v>7403</v>
      </c>
      <c r="L906" s="98"/>
    </row>
    <row r="907" spans="1:12" ht="25.5" customHeight="1" x14ac:dyDescent="0.15">
      <c r="A907" s="95" t="s">
        <v>6809</v>
      </c>
      <c r="B907" s="95"/>
      <c r="C907" s="95" t="s">
        <v>7422</v>
      </c>
      <c r="D907" s="95" t="s">
        <v>7080</v>
      </c>
      <c r="E907" s="95" t="s">
        <v>7081</v>
      </c>
      <c r="F907" s="96" t="s">
        <v>6829</v>
      </c>
      <c r="G907" s="97">
        <v>4415.66</v>
      </c>
      <c r="H907" s="97"/>
      <c r="I907" s="95" t="s">
        <v>7423</v>
      </c>
      <c r="J907" s="95" t="s">
        <v>7411</v>
      </c>
      <c r="K907" s="96" t="s">
        <v>7403</v>
      </c>
      <c r="L907" s="98"/>
    </row>
    <row r="908" spans="1:12" ht="25.5" customHeight="1" x14ac:dyDescent="0.15">
      <c r="A908" s="95" t="s">
        <v>7118</v>
      </c>
      <c r="B908" s="95"/>
      <c r="C908" s="95" t="s">
        <v>7422</v>
      </c>
      <c r="D908" s="95" t="s">
        <v>7080</v>
      </c>
      <c r="E908" s="95" t="s">
        <v>7081</v>
      </c>
      <c r="F908" s="96" t="s">
        <v>6829</v>
      </c>
      <c r="G908" s="97"/>
      <c r="H908" s="97">
        <v>1324.7</v>
      </c>
      <c r="I908" s="95" t="s">
        <v>7423</v>
      </c>
      <c r="J908" s="95" t="s">
        <v>7411</v>
      </c>
      <c r="K908" s="96" t="s">
        <v>7403</v>
      </c>
      <c r="L908" s="98"/>
    </row>
    <row r="909" spans="1:12" ht="25.5" customHeight="1" x14ac:dyDescent="0.15">
      <c r="A909" s="95" t="s">
        <v>7119</v>
      </c>
      <c r="B909" s="95"/>
      <c r="C909" s="95" t="s">
        <v>7422</v>
      </c>
      <c r="D909" s="95" t="s">
        <v>7080</v>
      </c>
      <c r="E909" s="95" t="s">
        <v>7081</v>
      </c>
      <c r="F909" s="96" t="s">
        <v>6829</v>
      </c>
      <c r="G909" s="97"/>
      <c r="H909" s="97">
        <v>1287.9000000000001</v>
      </c>
      <c r="I909" s="95" t="s">
        <v>7423</v>
      </c>
      <c r="J909" s="95" t="s">
        <v>7411</v>
      </c>
      <c r="K909" s="96" t="s">
        <v>7403</v>
      </c>
      <c r="L909" s="98"/>
    </row>
    <row r="910" spans="1:12" ht="25.5" customHeight="1" x14ac:dyDescent="0.15">
      <c r="A910" s="95" t="s">
        <v>7124</v>
      </c>
      <c r="B910" s="95"/>
      <c r="C910" s="95" t="s">
        <v>7422</v>
      </c>
      <c r="D910" s="95" t="s">
        <v>7080</v>
      </c>
      <c r="E910" s="95" t="s">
        <v>7081</v>
      </c>
      <c r="F910" s="96" t="s">
        <v>6829</v>
      </c>
      <c r="G910" s="97"/>
      <c r="H910" s="97"/>
      <c r="I910" s="95" t="s">
        <v>7423</v>
      </c>
      <c r="J910" s="95" t="s">
        <v>7411</v>
      </c>
      <c r="K910" s="96" t="s">
        <v>7403</v>
      </c>
      <c r="L910" s="98"/>
    </row>
    <row r="911" spans="1:12" ht="25.5" customHeight="1" x14ac:dyDescent="0.15">
      <c r="A911" s="95" t="s">
        <v>7117</v>
      </c>
      <c r="B911" s="95"/>
      <c r="C911" s="95" t="s">
        <v>7422</v>
      </c>
      <c r="D911" s="95" t="s">
        <v>7080</v>
      </c>
      <c r="E911" s="95" t="s">
        <v>7081</v>
      </c>
      <c r="F911" s="96" t="s">
        <v>6829</v>
      </c>
      <c r="G911" s="97"/>
      <c r="H911" s="97">
        <v>478.36</v>
      </c>
      <c r="I911" s="95" t="s">
        <v>7423</v>
      </c>
      <c r="J911" s="95" t="s">
        <v>7411</v>
      </c>
      <c r="K911" s="96" t="s">
        <v>7403</v>
      </c>
      <c r="L911" s="98"/>
    </row>
    <row r="912" spans="1:12" ht="25.5" customHeight="1" x14ac:dyDescent="0.15">
      <c r="A912" s="95" t="s">
        <v>7128</v>
      </c>
      <c r="B912" s="95"/>
      <c r="C912" s="95" t="s">
        <v>7422</v>
      </c>
      <c r="D912" s="95" t="s">
        <v>7080</v>
      </c>
      <c r="E912" s="95" t="s">
        <v>7081</v>
      </c>
      <c r="F912" s="96" t="s">
        <v>6829</v>
      </c>
      <c r="G912" s="97"/>
      <c r="H912" s="97"/>
      <c r="I912" s="95" t="s">
        <v>7423</v>
      </c>
      <c r="J912" s="95" t="s">
        <v>7411</v>
      </c>
      <c r="K912" s="96" t="s">
        <v>7403</v>
      </c>
      <c r="L912" s="98"/>
    </row>
    <row r="913" spans="1:12" ht="25.5" customHeight="1" x14ac:dyDescent="0.15">
      <c r="A913" s="95" t="s">
        <v>7424</v>
      </c>
      <c r="B913" s="95"/>
      <c r="C913" s="95" t="s">
        <v>7422</v>
      </c>
      <c r="D913" s="95" t="s">
        <v>7080</v>
      </c>
      <c r="E913" s="95" t="s">
        <v>7081</v>
      </c>
      <c r="F913" s="96" t="s">
        <v>6829</v>
      </c>
      <c r="G913" s="97"/>
      <c r="H913" s="97"/>
      <c r="I913" s="95" t="s">
        <v>7423</v>
      </c>
      <c r="J913" s="95" t="s">
        <v>7411</v>
      </c>
      <c r="K913" s="96" t="s">
        <v>7403</v>
      </c>
      <c r="L913" s="98"/>
    </row>
    <row r="914" spans="1:12" ht="25.5" customHeight="1" x14ac:dyDescent="0.15">
      <c r="A914" s="95" t="s">
        <v>7113</v>
      </c>
      <c r="B914" s="95"/>
      <c r="C914" s="95" t="s">
        <v>7422</v>
      </c>
      <c r="D914" s="95" t="s">
        <v>7080</v>
      </c>
      <c r="E914" s="95" t="s">
        <v>7081</v>
      </c>
      <c r="F914" s="96" t="s">
        <v>6829</v>
      </c>
      <c r="G914" s="97"/>
      <c r="H914" s="97">
        <v>1324.7</v>
      </c>
      <c r="I914" s="95" t="s">
        <v>7423</v>
      </c>
      <c r="J914" s="95" t="s">
        <v>7411</v>
      </c>
      <c r="K914" s="96" t="s">
        <v>7403</v>
      </c>
      <c r="L914" s="98"/>
    </row>
    <row r="915" spans="1:12" ht="25.5" customHeight="1" x14ac:dyDescent="0.15">
      <c r="A915" s="95" t="s">
        <v>6803</v>
      </c>
      <c r="B915" s="95"/>
      <c r="C915" s="95" t="s">
        <v>7425</v>
      </c>
      <c r="D915" s="95" t="s">
        <v>7080</v>
      </c>
      <c r="E915" s="95" t="s">
        <v>7081</v>
      </c>
      <c r="F915" s="96" t="s">
        <v>6816</v>
      </c>
      <c r="G915" s="97"/>
      <c r="H915" s="97">
        <v>14596.34</v>
      </c>
      <c r="I915" s="95" t="s">
        <v>6711</v>
      </c>
      <c r="J915" s="95" t="s">
        <v>7426</v>
      </c>
      <c r="K915" s="96" t="s">
        <v>7427</v>
      </c>
      <c r="L915" s="98"/>
    </row>
    <row r="916" spans="1:12" ht="25.5" customHeight="1" x14ac:dyDescent="0.15">
      <c r="A916" s="95" t="s">
        <v>6549</v>
      </c>
      <c r="B916" s="95"/>
      <c r="C916" s="95" t="s">
        <v>7425</v>
      </c>
      <c r="D916" s="95" t="s">
        <v>7080</v>
      </c>
      <c r="E916" s="95" t="s">
        <v>7081</v>
      </c>
      <c r="F916" s="99">
        <v>43039</v>
      </c>
      <c r="G916" s="100">
        <v>14596.34</v>
      </c>
      <c r="H916" s="100"/>
      <c r="I916" s="95" t="s">
        <v>6711</v>
      </c>
      <c r="J916" s="95" t="s">
        <v>7426</v>
      </c>
      <c r="K916" s="96" t="s">
        <v>7427</v>
      </c>
      <c r="L916" s="98"/>
    </row>
    <row r="917" spans="1:12" ht="25.5" customHeight="1" x14ac:dyDescent="0.15">
      <c r="A917" s="95" t="s">
        <v>7140</v>
      </c>
      <c r="B917" s="95"/>
      <c r="C917" s="95" t="s">
        <v>7428</v>
      </c>
      <c r="D917" s="95" t="s">
        <v>7080</v>
      </c>
      <c r="E917" s="95" t="s">
        <v>7081</v>
      </c>
      <c r="F917" s="96" t="s">
        <v>6817</v>
      </c>
      <c r="G917" s="97"/>
      <c r="H917" s="97"/>
      <c r="I917" s="95" t="s">
        <v>6741</v>
      </c>
      <c r="J917" s="95" t="s">
        <v>7429</v>
      </c>
      <c r="K917" s="96" t="s">
        <v>7430</v>
      </c>
      <c r="L917" s="98"/>
    </row>
    <row r="918" spans="1:12" ht="11.25" x14ac:dyDescent="0.15">
      <c r="A918" s="95" t="s">
        <v>7144</v>
      </c>
      <c r="B918" s="95"/>
      <c r="C918" s="95" t="s">
        <v>7428</v>
      </c>
      <c r="D918" s="95" t="s">
        <v>7080</v>
      </c>
      <c r="E918" s="95" t="s">
        <v>7081</v>
      </c>
      <c r="F918" s="96" t="s">
        <v>6817</v>
      </c>
      <c r="G918" s="97"/>
      <c r="H918" s="97"/>
      <c r="I918" s="95" t="s">
        <v>6741</v>
      </c>
      <c r="J918" s="95" t="s">
        <v>7429</v>
      </c>
      <c r="K918" s="96" t="s">
        <v>7430</v>
      </c>
    </row>
    <row r="919" spans="1:12" ht="25.5" customHeight="1" x14ac:dyDescent="0.15">
      <c r="A919" s="95" t="s">
        <v>6807</v>
      </c>
      <c r="B919" s="95"/>
      <c r="C919" s="95" t="s">
        <v>7428</v>
      </c>
      <c r="D919" s="95" t="s">
        <v>7080</v>
      </c>
      <c r="E919" s="95" t="s">
        <v>7081</v>
      </c>
      <c r="F919" s="96" t="s">
        <v>6817</v>
      </c>
      <c r="G919" s="97"/>
      <c r="H919" s="97"/>
      <c r="I919" s="95" t="s">
        <v>6741</v>
      </c>
      <c r="J919" s="95" t="s">
        <v>7429</v>
      </c>
      <c r="K919" s="96" t="s">
        <v>7430</v>
      </c>
      <c r="L919" s="98"/>
    </row>
    <row r="920" spans="1:12" ht="25.5" customHeight="1" x14ac:dyDescent="0.15">
      <c r="A920" s="95" t="s">
        <v>7056</v>
      </c>
      <c r="B920" s="95"/>
      <c r="C920" s="95" t="s">
        <v>7428</v>
      </c>
      <c r="D920" s="95" t="s">
        <v>7080</v>
      </c>
      <c r="E920" s="95" t="s">
        <v>7081</v>
      </c>
      <c r="F920" s="96" t="s">
        <v>6817</v>
      </c>
      <c r="G920" s="97">
        <v>2580.5700000000002</v>
      </c>
      <c r="H920" s="97"/>
      <c r="I920" s="95" t="s">
        <v>6741</v>
      </c>
      <c r="J920" s="95" t="s">
        <v>7429</v>
      </c>
      <c r="K920" s="96" t="s">
        <v>7430</v>
      </c>
      <c r="L920" s="98"/>
    </row>
    <row r="921" spans="1:12" ht="25.5" customHeight="1" x14ac:dyDescent="0.15">
      <c r="A921" s="95" t="s">
        <v>6549</v>
      </c>
      <c r="B921" s="95"/>
      <c r="C921" s="95" t="s">
        <v>7428</v>
      </c>
      <c r="D921" s="95" t="s">
        <v>7080</v>
      </c>
      <c r="E921" s="95" t="s">
        <v>7081</v>
      </c>
      <c r="F921" s="99">
        <v>43069</v>
      </c>
      <c r="G921" s="97">
        <v>3891.67</v>
      </c>
      <c r="H921" s="97"/>
      <c r="I921" s="95" t="s">
        <v>6741</v>
      </c>
      <c r="J921" s="95" t="s">
        <v>7429</v>
      </c>
      <c r="K921" s="96" t="s">
        <v>7430</v>
      </c>
      <c r="L921" s="98"/>
    </row>
    <row r="922" spans="1:12" ht="25.5" customHeight="1" x14ac:dyDescent="0.15">
      <c r="A922" s="95" t="s">
        <v>6803</v>
      </c>
      <c r="B922" s="95"/>
      <c r="C922" s="95" t="s">
        <v>7428</v>
      </c>
      <c r="D922" s="95" t="s">
        <v>7080</v>
      </c>
      <c r="E922" s="95" t="s">
        <v>7081</v>
      </c>
      <c r="F922" s="96" t="s">
        <v>6817</v>
      </c>
      <c r="G922" s="97"/>
      <c r="H922" s="97">
        <v>10197.41</v>
      </c>
      <c r="I922" s="95" t="s">
        <v>6741</v>
      </c>
      <c r="J922" s="95" t="s">
        <v>7429</v>
      </c>
      <c r="K922" s="96" t="s">
        <v>7430</v>
      </c>
      <c r="L922" s="98"/>
    </row>
    <row r="923" spans="1:12" ht="25.5" customHeight="1" x14ac:dyDescent="0.15">
      <c r="A923" s="95" t="s">
        <v>7150</v>
      </c>
      <c r="B923" s="95"/>
      <c r="C923" s="95" t="s">
        <v>7428</v>
      </c>
      <c r="D923" s="95" t="s">
        <v>7080</v>
      </c>
      <c r="E923" s="95" t="s">
        <v>7081</v>
      </c>
      <c r="F923" s="96" t="s">
        <v>6817</v>
      </c>
      <c r="G923" s="97">
        <v>1498.4</v>
      </c>
      <c r="H923" s="97"/>
      <c r="I923" s="95" t="s">
        <v>6741</v>
      </c>
      <c r="J923" s="95" t="s">
        <v>7429</v>
      </c>
      <c r="K923" s="96" t="s">
        <v>7430</v>
      </c>
      <c r="L923" s="98"/>
    </row>
    <row r="924" spans="1:12" ht="25.5" customHeight="1" x14ac:dyDescent="0.15">
      <c r="A924" s="95" t="s">
        <v>6805</v>
      </c>
      <c r="B924" s="95"/>
      <c r="C924" s="95" t="s">
        <v>7428</v>
      </c>
      <c r="D924" s="95" t="s">
        <v>7080</v>
      </c>
      <c r="E924" s="95" t="s">
        <v>7081</v>
      </c>
      <c r="F924" s="96" t="s">
        <v>6817</v>
      </c>
      <c r="G924" s="97"/>
      <c r="H924" s="97"/>
      <c r="I924" s="95" t="s">
        <v>6741</v>
      </c>
      <c r="J924" s="95" t="s">
        <v>7429</v>
      </c>
      <c r="K924" s="96" t="s">
        <v>7430</v>
      </c>
      <c r="L924" s="98"/>
    </row>
    <row r="925" spans="1:12" ht="25.5" customHeight="1" x14ac:dyDescent="0.15">
      <c r="A925" s="95" t="s">
        <v>7145</v>
      </c>
      <c r="B925" s="95"/>
      <c r="C925" s="95" t="s">
        <v>7428</v>
      </c>
      <c r="D925" s="95" t="s">
        <v>7080</v>
      </c>
      <c r="E925" s="95" t="s">
        <v>7081</v>
      </c>
      <c r="F925" s="96" t="s">
        <v>6817</v>
      </c>
      <c r="G925" s="97"/>
      <c r="H925" s="97"/>
      <c r="I925" s="95" t="s">
        <v>6741</v>
      </c>
      <c r="J925" s="95" t="s">
        <v>7429</v>
      </c>
      <c r="K925" s="96" t="s">
        <v>7430</v>
      </c>
      <c r="L925" s="98"/>
    </row>
    <row r="926" spans="1:12" ht="25.5" customHeight="1" x14ac:dyDescent="0.15">
      <c r="A926" s="95" t="s">
        <v>6556</v>
      </c>
      <c r="B926" s="95"/>
      <c r="C926" s="95" t="s">
        <v>7428</v>
      </c>
      <c r="D926" s="95" t="s">
        <v>7080</v>
      </c>
      <c r="E926" s="95" t="s">
        <v>7081</v>
      </c>
      <c r="F926" s="99">
        <v>43069</v>
      </c>
      <c r="G926" s="97">
        <v>2226.7800000000002</v>
      </c>
      <c r="H926" s="97"/>
      <c r="I926" s="95" t="s">
        <v>6741</v>
      </c>
      <c r="J926" s="95" t="s">
        <v>7429</v>
      </c>
      <c r="K926" s="96" t="s">
        <v>7430</v>
      </c>
      <c r="L926" s="98"/>
    </row>
    <row r="927" spans="1:12" ht="25.5" customHeight="1" x14ac:dyDescent="0.15">
      <c r="A927" s="95" t="s">
        <v>7146</v>
      </c>
      <c r="B927" s="95"/>
      <c r="C927" s="95" t="s">
        <v>7428</v>
      </c>
      <c r="D927" s="95" t="s">
        <v>7080</v>
      </c>
      <c r="E927" s="95" t="s">
        <v>7081</v>
      </c>
      <c r="F927" s="96" t="s">
        <v>6817</v>
      </c>
      <c r="G927" s="97"/>
      <c r="H927" s="97"/>
      <c r="I927" s="95" t="s">
        <v>6741</v>
      </c>
      <c r="J927" s="95" t="s">
        <v>7429</v>
      </c>
      <c r="K927" s="96" t="s">
        <v>7430</v>
      </c>
      <c r="L927" s="98"/>
    </row>
    <row r="928" spans="1:12" ht="25.5" customHeight="1" x14ac:dyDescent="0.15">
      <c r="A928" s="95" t="s">
        <v>7140</v>
      </c>
      <c r="B928" s="95"/>
      <c r="C928" s="95" t="s">
        <v>7431</v>
      </c>
      <c r="D928" s="95" t="s">
        <v>7080</v>
      </c>
      <c r="E928" s="95" t="s">
        <v>7081</v>
      </c>
      <c r="F928" s="96" t="s">
        <v>6817</v>
      </c>
      <c r="G928" s="97"/>
      <c r="H928" s="97">
        <v>5920.39</v>
      </c>
      <c r="I928" s="95" t="s">
        <v>6742</v>
      </c>
      <c r="J928" s="95" t="s">
        <v>7429</v>
      </c>
      <c r="K928" s="96" t="s">
        <v>7430</v>
      </c>
      <c r="L928" s="98"/>
    </row>
    <row r="929" spans="1:12" ht="25.5" customHeight="1" x14ac:dyDescent="0.15">
      <c r="A929" s="95" t="s">
        <v>7148</v>
      </c>
      <c r="B929" s="95"/>
      <c r="C929" s="95" t="s">
        <v>7431</v>
      </c>
      <c r="D929" s="95" t="s">
        <v>7080</v>
      </c>
      <c r="E929" s="95" t="s">
        <v>7081</v>
      </c>
      <c r="F929" s="96" t="s">
        <v>6817</v>
      </c>
      <c r="G929" s="97"/>
      <c r="H929" s="97"/>
      <c r="I929" s="95" t="s">
        <v>6742</v>
      </c>
      <c r="J929" s="95" t="s">
        <v>7429</v>
      </c>
      <c r="K929" s="96" t="s">
        <v>7430</v>
      </c>
      <c r="L929" s="98"/>
    </row>
    <row r="930" spans="1:12" ht="25.5" customHeight="1" x14ac:dyDescent="0.15">
      <c r="A930" s="95" t="s">
        <v>7056</v>
      </c>
      <c r="B930" s="95"/>
      <c r="C930" s="95" t="s">
        <v>7431</v>
      </c>
      <c r="D930" s="95" t="s">
        <v>7080</v>
      </c>
      <c r="E930" s="95" t="s">
        <v>7081</v>
      </c>
      <c r="F930" s="96" t="s">
        <v>6817</v>
      </c>
      <c r="G930" s="97">
        <v>1898.74</v>
      </c>
      <c r="H930" s="97"/>
      <c r="I930" s="95" t="s">
        <v>6742</v>
      </c>
      <c r="J930" s="95" t="s">
        <v>7429</v>
      </c>
      <c r="K930" s="96" t="s">
        <v>7430</v>
      </c>
      <c r="L930" s="98"/>
    </row>
    <row r="931" spans="1:12" ht="25.5" customHeight="1" x14ac:dyDescent="0.15">
      <c r="A931" s="95" t="s">
        <v>6549</v>
      </c>
      <c r="B931" s="95"/>
      <c r="C931" s="95" t="s">
        <v>7431</v>
      </c>
      <c r="D931" s="95" t="s">
        <v>7080</v>
      </c>
      <c r="E931" s="95" t="s">
        <v>7081</v>
      </c>
      <c r="F931" s="99">
        <v>43069</v>
      </c>
      <c r="G931" s="97">
        <v>3125.02</v>
      </c>
      <c r="H931" s="97"/>
      <c r="I931" s="95" t="s">
        <v>6742</v>
      </c>
      <c r="J931" s="95" t="s">
        <v>7429</v>
      </c>
      <c r="K931" s="96" t="s">
        <v>7430</v>
      </c>
      <c r="L931" s="98"/>
    </row>
    <row r="932" spans="1:12" ht="25.5" customHeight="1" x14ac:dyDescent="0.15">
      <c r="A932" s="95" t="s">
        <v>6806</v>
      </c>
      <c r="B932" s="95"/>
      <c r="C932" s="95" t="s">
        <v>7431</v>
      </c>
      <c r="D932" s="95" t="s">
        <v>7080</v>
      </c>
      <c r="E932" s="95" t="s">
        <v>7081</v>
      </c>
      <c r="F932" s="96" t="s">
        <v>6817</v>
      </c>
      <c r="G932" s="97"/>
      <c r="H932" s="97"/>
      <c r="I932" s="95" t="s">
        <v>6742</v>
      </c>
      <c r="J932" s="95" t="s">
        <v>7429</v>
      </c>
      <c r="K932" s="96" t="s">
        <v>7430</v>
      </c>
      <c r="L932" s="98"/>
    </row>
    <row r="933" spans="1:12" ht="25.5" customHeight="1" x14ac:dyDescent="0.15">
      <c r="A933" s="95" t="s">
        <v>7150</v>
      </c>
      <c r="B933" s="95"/>
      <c r="C933" s="95" t="s">
        <v>7431</v>
      </c>
      <c r="D933" s="95" t="s">
        <v>7080</v>
      </c>
      <c r="E933" s="95" t="s">
        <v>7081</v>
      </c>
      <c r="F933" s="96" t="s">
        <v>6817</v>
      </c>
      <c r="G933" s="97"/>
      <c r="H933" s="97"/>
      <c r="I933" s="95" t="s">
        <v>6742</v>
      </c>
      <c r="J933" s="95" t="s">
        <v>7429</v>
      </c>
      <c r="K933" s="96" t="s">
        <v>7430</v>
      </c>
      <c r="L933" s="98"/>
    </row>
    <row r="934" spans="1:12" ht="25.5" customHeight="1" x14ac:dyDescent="0.15">
      <c r="A934" s="95" t="s">
        <v>7149</v>
      </c>
      <c r="B934" s="95"/>
      <c r="C934" s="95" t="s">
        <v>7431</v>
      </c>
      <c r="D934" s="95" t="s">
        <v>7080</v>
      </c>
      <c r="E934" s="95" t="s">
        <v>7081</v>
      </c>
      <c r="F934" s="96" t="s">
        <v>6817</v>
      </c>
      <c r="G934" s="97"/>
      <c r="H934" s="97"/>
      <c r="I934" s="95" t="s">
        <v>6742</v>
      </c>
      <c r="J934" s="95" t="s">
        <v>7429</v>
      </c>
      <c r="K934" s="96" t="s">
        <v>7430</v>
      </c>
      <c r="L934" s="98"/>
    </row>
    <row r="935" spans="1:12" ht="25.5" customHeight="1" x14ac:dyDescent="0.15">
      <c r="A935" s="95" t="s">
        <v>6556</v>
      </c>
      <c r="B935" s="95"/>
      <c r="C935" s="95" t="s">
        <v>7431</v>
      </c>
      <c r="D935" s="95" t="s">
        <v>7080</v>
      </c>
      <c r="E935" s="95" t="s">
        <v>7081</v>
      </c>
      <c r="F935" s="99">
        <v>43069</v>
      </c>
      <c r="G935" s="97">
        <v>896.63</v>
      </c>
      <c r="H935" s="97"/>
      <c r="I935" s="95" t="s">
        <v>6742</v>
      </c>
      <c r="J935" s="95" t="s">
        <v>7429</v>
      </c>
      <c r="K935" s="96" t="s">
        <v>7430</v>
      </c>
      <c r="L935" s="98"/>
    </row>
    <row r="936" spans="1:12" ht="25.5" customHeight="1" x14ac:dyDescent="0.15">
      <c r="A936" s="95" t="s">
        <v>7151</v>
      </c>
      <c r="B936" s="95"/>
      <c r="C936" s="95" t="s">
        <v>7431</v>
      </c>
      <c r="D936" s="95" t="s">
        <v>7080</v>
      </c>
      <c r="E936" s="95" t="s">
        <v>7081</v>
      </c>
      <c r="F936" s="96" t="s">
        <v>6817</v>
      </c>
      <c r="G936" s="97"/>
      <c r="H936" s="97"/>
      <c r="I936" s="95" t="s">
        <v>6742</v>
      </c>
      <c r="J936" s="95" t="s">
        <v>7429</v>
      </c>
      <c r="K936" s="96" t="s">
        <v>7430</v>
      </c>
      <c r="L936" s="98"/>
    </row>
    <row r="937" spans="1:12" ht="11.25" x14ac:dyDescent="0.15">
      <c r="A937" s="95" t="s">
        <v>7146</v>
      </c>
      <c r="B937" s="95"/>
      <c r="C937" s="95" t="s">
        <v>7431</v>
      </c>
      <c r="D937" s="95" t="s">
        <v>7080</v>
      </c>
      <c r="E937" s="95" t="s">
        <v>7081</v>
      </c>
      <c r="F937" s="96" t="s">
        <v>6817</v>
      </c>
      <c r="G937" s="97"/>
      <c r="H937" s="97"/>
      <c r="I937" s="95" t="s">
        <v>6742</v>
      </c>
      <c r="J937" s="95" t="s">
        <v>7429</v>
      </c>
      <c r="K937" s="96" t="s">
        <v>7430</v>
      </c>
    </row>
    <row r="938" spans="1:12" ht="25.5" customHeight="1" x14ac:dyDescent="0.15">
      <c r="A938" s="95" t="s">
        <v>6803</v>
      </c>
      <c r="B938" s="95"/>
      <c r="C938" s="95" t="s">
        <v>7432</v>
      </c>
      <c r="D938" s="95" t="s">
        <v>7080</v>
      </c>
      <c r="E938" s="95" t="s">
        <v>7081</v>
      </c>
      <c r="F938" s="96" t="s">
        <v>6817</v>
      </c>
      <c r="G938" s="97"/>
      <c r="H938" s="97">
        <v>9179.2900000000009</v>
      </c>
      <c r="I938" s="95" t="s">
        <v>6732</v>
      </c>
      <c r="J938" s="95" t="s">
        <v>7433</v>
      </c>
      <c r="K938" s="96" t="s">
        <v>7434</v>
      </c>
      <c r="L938" s="98"/>
    </row>
    <row r="939" spans="1:12" ht="25.5" customHeight="1" x14ac:dyDescent="0.15">
      <c r="A939" s="95" t="s">
        <v>6549</v>
      </c>
      <c r="B939" s="95"/>
      <c r="C939" s="95" t="s">
        <v>7432</v>
      </c>
      <c r="D939" s="95" t="s">
        <v>7080</v>
      </c>
      <c r="E939" s="95" t="s">
        <v>7081</v>
      </c>
      <c r="F939" s="99">
        <v>43069</v>
      </c>
      <c r="G939" s="97">
        <v>9179.2900000000009</v>
      </c>
      <c r="H939" s="97"/>
      <c r="I939" s="95" t="s">
        <v>6732</v>
      </c>
      <c r="J939" s="95" t="s">
        <v>7433</v>
      </c>
      <c r="K939" s="96" t="s">
        <v>7434</v>
      </c>
      <c r="L939" s="98"/>
    </row>
    <row r="940" spans="1:12" ht="25.5" customHeight="1" x14ac:dyDescent="0.15">
      <c r="A940" s="95" t="s">
        <v>6803</v>
      </c>
      <c r="B940" s="95"/>
      <c r="C940" s="95" t="s">
        <v>7435</v>
      </c>
      <c r="D940" s="95" t="s">
        <v>7080</v>
      </c>
      <c r="E940" s="95" t="s">
        <v>7081</v>
      </c>
      <c r="F940" s="96" t="s">
        <v>6817</v>
      </c>
      <c r="G940" s="97"/>
      <c r="H940" s="97">
        <v>4000</v>
      </c>
      <c r="I940" s="95" t="s">
        <v>6733</v>
      </c>
      <c r="J940" s="95" t="s">
        <v>7433</v>
      </c>
      <c r="K940" s="96" t="s">
        <v>7434</v>
      </c>
      <c r="L940" s="98"/>
    </row>
    <row r="941" spans="1:12" ht="25.5" customHeight="1" x14ac:dyDescent="0.15">
      <c r="A941" s="95" t="s">
        <v>6549</v>
      </c>
      <c r="B941" s="95"/>
      <c r="C941" s="95" t="s">
        <v>7435</v>
      </c>
      <c r="D941" s="95" t="s">
        <v>7080</v>
      </c>
      <c r="E941" s="95" t="s">
        <v>7081</v>
      </c>
      <c r="F941" s="99">
        <v>43069</v>
      </c>
      <c r="G941" s="97">
        <v>4000</v>
      </c>
      <c r="H941" s="97"/>
      <c r="I941" s="95" t="s">
        <v>6733</v>
      </c>
      <c r="J941" s="95" t="s">
        <v>7433</v>
      </c>
      <c r="K941" s="96" t="s">
        <v>7434</v>
      </c>
      <c r="L941" s="98"/>
    </row>
    <row r="942" spans="1:12" ht="25.5" customHeight="1" x14ac:dyDescent="0.15">
      <c r="A942" s="95" t="s">
        <v>6803</v>
      </c>
      <c r="B942" s="95"/>
      <c r="C942" s="95" t="s">
        <v>7436</v>
      </c>
      <c r="D942" s="95" t="s">
        <v>7080</v>
      </c>
      <c r="E942" s="95" t="s">
        <v>7081</v>
      </c>
      <c r="F942" s="96" t="s">
        <v>6817</v>
      </c>
      <c r="G942" s="97"/>
      <c r="H942" s="97">
        <v>6000</v>
      </c>
      <c r="I942" s="95" t="s">
        <v>6743</v>
      </c>
      <c r="J942" s="95" t="s">
        <v>7433</v>
      </c>
      <c r="K942" s="96" t="s">
        <v>7434</v>
      </c>
      <c r="L942" s="98"/>
    </row>
    <row r="943" spans="1:12" ht="25.5" customHeight="1" x14ac:dyDescent="0.15">
      <c r="A943" s="95" t="s">
        <v>6549</v>
      </c>
      <c r="B943" s="95"/>
      <c r="C943" s="95" t="s">
        <v>7436</v>
      </c>
      <c r="D943" s="95" t="s">
        <v>7080</v>
      </c>
      <c r="E943" s="95" t="s">
        <v>7081</v>
      </c>
      <c r="F943" s="99">
        <v>43069</v>
      </c>
      <c r="G943" s="97">
        <v>6000</v>
      </c>
      <c r="H943" s="97"/>
      <c r="I943" s="95" t="s">
        <v>6743</v>
      </c>
      <c r="J943" s="95" t="s">
        <v>7433</v>
      </c>
      <c r="K943" s="96" t="s">
        <v>7434</v>
      </c>
      <c r="L943" s="98"/>
    </row>
    <row r="944" spans="1:12" ht="25.5" customHeight="1" x14ac:dyDescent="0.15">
      <c r="A944" s="95" t="s">
        <v>6803</v>
      </c>
      <c r="B944" s="95"/>
      <c r="C944" s="95" t="s">
        <v>7437</v>
      </c>
      <c r="D944" s="95" t="s">
        <v>7080</v>
      </c>
      <c r="E944" s="95" t="s">
        <v>7081</v>
      </c>
      <c r="F944" s="96" t="s">
        <v>7084</v>
      </c>
      <c r="G944" s="97"/>
      <c r="H944" s="97">
        <v>8044.08</v>
      </c>
      <c r="I944" s="95" t="s">
        <v>6766</v>
      </c>
      <c r="J944" s="95" t="s">
        <v>7438</v>
      </c>
      <c r="K944" s="96" t="s">
        <v>7102</v>
      </c>
      <c r="L944" s="98"/>
    </row>
    <row r="945" spans="1:12" ht="25.5" customHeight="1" x14ac:dyDescent="0.15">
      <c r="A945" s="95" t="s">
        <v>7242</v>
      </c>
      <c r="B945" s="95"/>
      <c r="C945" s="95" t="s">
        <v>7437</v>
      </c>
      <c r="D945" s="95" t="s">
        <v>7080</v>
      </c>
      <c r="E945" s="95" t="s">
        <v>7081</v>
      </c>
      <c r="F945" s="96" t="s">
        <v>7084</v>
      </c>
      <c r="G945" s="97"/>
      <c r="H945" s="97">
        <v>646.29999999999995</v>
      </c>
      <c r="I945" s="95" t="s">
        <v>6766</v>
      </c>
      <c r="J945" s="95" t="s">
        <v>7438</v>
      </c>
      <c r="K945" s="96" t="s">
        <v>7102</v>
      </c>
      <c r="L945" s="98"/>
    </row>
    <row r="946" spans="1:12" ht="25.5" customHeight="1" x14ac:dyDescent="0.15">
      <c r="A946" s="95" t="s">
        <v>6549</v>
      </c>
      <c r="B946" s="95"/>
      <c r="C946" s="95" t="s">
        <v>7437</v>
      </c>
      <c r="D946" s="95" t="s">
        <v>7080</v>
      </c>
      <c r="E946" s="95" t="s">
        <v>7081</v>
      </c>
      <c r="F946" s="99">
        <v>43101</v>
      </c>
      <c r="G946" s="97"/>
      <c r="H946" s="97">
        <v>12057.33</v>
      </c>
      <c r="I946" s="95" t="s">
        <v>6766</v>
      </c>
      <c r="J946" s="95" t="s">
        <v>7438</v>
      </c>
      <c r="K946" s="96" t="s">
        <v>7102</v>
      </c>
      <c r="L946" s="98"/>
    </row>
    <row r="947" spans="1:12" ht="25.5" customHeight="1" x14ac:dyDescent="0.15">
      <c r="A947" s="95" t="s">
        <v>6555</v>
      </c>
      <c r="B947" s="95"/>
      <c r="C947" s="95" t="s">
        <v>7437</v>
      </c>
      <c r="D947" s="95" t="s">
        <v>7080</v>
      </c>
      <c r="E947" s="95" t="s">
        <v>7081</v>
      </c>
      <c r="F947" s="99">
        <v>43101</v>
      </c>
      <c r="G947" s="97"/>
      <c r="H947" s="97">
        <v>18709.93</v>
      </c>
      <c r="I947" s="95" t="s">
        <v>6766</v>
      </c>
      <c r="J947" s="95" t="s">
        <v>7438</v>
      </c>
      <c r="K947" s="96" t="s">
        <v>7102</v>
      </c>
      <c r="L947" s="98"/>
    </row>
    <row r="948" spans="1:12" ht="25.5" customHeight="1" x14ac:dyDescent="0.15">
      <c r="A948" s="95" t="s">
        <v>6552</v>
      </c>
      <c r="B948" s="95"/>
      <c r="C948" s="95" t="s">
        <v>7437</v>
      </c>
      <c r="D948" s="95" t="s">
        <v>7080</v>
      </c>
      <c r="E948" s="95" t="s">
        <v>7081</v>
      </c>
      <c r="F948" s="99">
        <v>43101</v>
      </c>
      <c r="G948" s="97"/>
      <c r="H948" s="97">
        <v>18634.87</v>
      </c>
      <c r="I948" s="95" t="s">
        <v>6766</v>
      </c>
      <c r="J948" s="95" t="s">
        <v>7438</v>
      </c>
      <c r="K948" s="96" t="s">
        <v>7102</v>
      </c>
      <c r="L948" s="98"/>
    </row>
    <row r="949" spans="1:12" ht="25.5" customHeight="1" x14ac:dyDescent="0.15">
      <c r="A949" s="95" t="s">
        <v>6550</v>
      </c>
      <c r="B949" s="95"/>
      <c r="C949" s="95" t="s">
        <v>7437</v>
      </c>
      <c r="D949" s="95" t="s">
        <v>7080</v>
      </c>
      <c r="E949" s="95" t="s">
        <v>7081</v>
      </c>
      <c r="F949" s="99">
        <v>43101</v>
      </c>
      <c r="G949" s="97"/>
      <c r="H949" s="97">
        <v>2312.87</v>
      </c>
      <c r="I949" s="95" t="s">
        <v>6766</v>
      </c>
      <c r="J949" s="95" t="s">
        <v>7438</v>
      </c>
      <c r="K949" s="96" t="s">
        <v>7102</v>
      </c>
      <c r="L949" s="98"/>
    </row>
    <row r="950" spans="1:12" ht="25.5" customHeight="1" x14ac:dyDescent="0.15">
      <c r="A950" s="95" t="s">
        <v>6556</v>
      </c>
      <c r="B950" s="95"/>
      <c r="C950" s="95" t="s">
        <v>7437</v>
      </c>
      <c r="D950" s="95" t="s">
        <v>7080</v>
      </c>
      <c r="E950" s="95" t="s">
        <v>7081</v>
      </c>
      <c r="F950" s="99">
        <v>43101</v>
      </c>
      <c r="G950" s="97"/>
      <c r="H950" s="97">
        <v>7828.78</v>
      </c>
      <c r="I950" s="95" t="s">
        <v>6766</v>
      </c>
      <c r="J950" s="95" t="s">
        <v>7438</v>
      </c>
      <c r="K950" s="96" t="s">
        <v>7102</v>
      </c>
      <c r="L950" s="98"/>
    </row>
    <row r="951" spans="1:12" ht="25.5" customHeight="1" x14ac:dyDescent="0.15">
      <c r="A951" s="95" t="s">
        <v>7241</v>
      </c>
      <c r="B951" s="95"/>
      <c r="C951" s="95" t="s">
        <v>7437</v>
      </c>
      <c r="D951" s="95" t="s">
        <v>7080</v>
      </c>
      <c r="E951" s="95" t="s">
        <v>7081</v>
      </c>
      <c r="F951" s="96" t="s">
        <v>7084</v>
      </c>
      <c r="G951" s="97"/>
      <c r="H951" s="97"/>
      <c r="I951" s="95" t="s">
        <v>6766</v>
      </c>
      <c r="J951" s="95" t="s">
        <v>7438</v>
      </c>
      <c r="K951" s="96" t="s">
        <v>7102</v>
      </c>
      <c r="L951" s="98"/>
    </row>
    <row r="952" spans="1:12" ht="25.5" customHeight="1" x14ac:dyDescent="0.15">
      <c r="A952" s="95" t="s">
        <v>7145</v>
      </c>
      <c r="B952" s="95"/>
      <c r="C952" s="95" t="s">
        <v>7437</v>
      </c>
      <c r="D952" s="95" t="s">
        <v>7080</v>
      </c>
      <c r="E952" s="95" t="s">
        <v>7081</v>
      </c>
      <c r="F952" s="96" t="s">
        <v>7084</v>
      </c>
      <c r="G952" s="97"/>
      <c r="H952" s="97">
        <v>4142.8599999999997</v>
      </c>
      <c r="I952" s="95" t="s">
        <v>6766</v>
      </c>
      <c r="J952" s="95" t="s">
        <v>7438</v>
      </c>
      <c r="K952" s="96" t="s">
        <v>7102</v>
      </c>
      <c r="L952" s="98"/>
    </row>
    <row r="953" spans="1:12" ht="25.5" customHeight="1" x14ac:dyDescent="0.15">
      <c r="A953" s="95" t="s">
        <v>7240</v>
      </c>
      <c r="B953" s="95"/>
      <c r="C953" s="95" t="s">
        <v>7437</v>
      </c>
      <c r="D953" s="95" t="s">
        <v>7080</v>
      </c>
      <c r="E953" s="95" t="s">
        <v>7081</v>
      </c>
      <c r="F953" s="96" t="s">
        <v>7084</v>
      </c>
      <c r="G953" s="97"/>
      <c r="H953" s="97"/>
      <c r="I953" s="95" t="s">
        <v>6766</v>
      </c>
      <c r="J953" s="95" t="s">
        <v>7438</v>
      </c>
      <c r="K953" s="96" t="s">
        <v>7102</v>
      </c>
      <c r="L953" s="98"/>
    </row>
    <row r="954" spans="1:12" ht="25.5" customHeight="1" x14ac:dyDescent="0.15">
      <c r="A954" s="95" t="s">
        <v>7157</v>
      </c>
      <c r="B954" s="95"/>
      <c r="C954" s="95" t="s">
        <v>7437</v>
      </c>
      <c r="D954" s="95" t="s">
        <v>7080</v>
      </c>
      <c r="E954" s="95" t="s">
        <v>7081</v>
      </c>
      <c r="F954" s="96" t="s">
        <v>7084</v>
      </c>
      <c r="G954" s="97"/>
      <c r="H954" s="97">
        <v>756.53</v>
      </c>
      <c r="I954" s="95" t="s">
        <v>6766</v>
      </c>
      <c r="J954" s="95" t="s">
        <v>7438</v>
      </c>
      <c r="K954" s="96" t="s">
        <v>7102</v>
      </c>
      <c r="L954" s="98"/>
    </row>
    <row r="955" spans="1:12" ht="25.5" customHeight="1" x14ac:dyDescent="0.15">
      <c r="A955" s="95" t="s">
        <v>7140</v>
      </c>
      <c r="B955" s="95"/>
      <c r="C955" s="95" t="s">
        <v>7437</v>
      </c>
      <c r="D955" s="95" t="s">
        <v>7080</v>
      </c>
      <c r="E955" s="95" t="s">
        <v>7081</v>
      </c>
      <c r="F955" s="96" t="s">
        <v>7084</v>
      </c>
      <c r="G955" s="97"/>
      <c r="H955" s="97">
        <v>1846</v>
      </c>
      <c r="I955" s="95" t="s">
        <v>6766</v>
      </c>
      <c r="J955" s="95" t="s">
        <v>7438</v>
      </c>
      <c r="K955" s="96" t="s">
        <v>7102</v>
      </c>
      <c r="L955" s="98"/>
    </row>
    <row r="956" spans="1:12" ht="22.5" x14ac:dyDescent="0.15">
      <c r="A956" s="95" t="s">
        <v>7220</v>
      </c>
      <c r="B956" s="95"/>
      <c r="C956" s="95" t="s">
        <v>7437</v>
      </c>
      <c r="D956" s="95" t="s">
        <v>7080</v>
      </c>
      <c r="E956" s="95" t="s">
        <v>7081</v>
      </c>
      <c r="F956" s="96" t="s">
        <v>7084</v>
      </c>
      <c r="G956" s="97"/>
      <c r="H956" s="97">
        <v>603.12</v>
      </c>
      <c r="I956" s="95" t="s">
        <v>6766</v>
      </c>
      <c r="J956" s="95" t="s">
        <v>7438</v>
      </c>
      <c r="K956" s="96" t="s">
        <v>7102</v>
      </c>
    </row>
    <row r="957" spans="1:12" ht="25.5" customHeight="1" x14ac:dyDescent="0.15">
      <c r="A957" s="95" t="s">
        <v>7239</v>
      </c>
      <c r="B957" s="95"/>
      <c r="C957" s="95" t="s">
        <v>7437</v>
      </c>
      <c r="D957" s="95" t="s">
        <v>7080</v>
      </c>
      <c r="E957" s="95" t="s">
        <v>7081</v>
      </c>
      <c r="F957" s="96" t="s">
        <v>7084</v>
      </c>
      <c r="G957" s="97"/>
      <c r="H957" s="97">
        <v>816.26</v>
      </c>
      <c r="I957" s="95" t="s">
        <v>6766</v>
      </c>
      <c r="J957" s="95" t="s">
        <v>7438</v>
      </c>
      <c r="K957" s="96" t="s">
        <v>7102</v>
      </c>
      <c r="L957" s="98"/>
    </row>
    <row r="958" spans="1:12" ht="25.5" customHeight="1" x14ac:dyDescent="0.15">
      <c r="A958" s="95" t="s">
        <v>7219</v>
      </c>
      <c r="B958" s="95"/>
      <c r="C958" s="95" t="s">
        <v>7437</v>
      </c>
      <c r="D958" s="95" t="s">
        <v>7080</v>
      </c>
      <c r="E958" s="95" t="s">
        <v>7081</v>
      </c>
      <c r="F958" s="96" t="s">
        <v>7084</v>
      </c>
      <c r="G958" s="97"/>
      <c r="H958" s="97">
        <v>2042.03</v>
      </c>
      <c r="I958" s="95" t="s">
        <v>6766</v>
      </c>
      <c r="J958" s="95" t="s">
        <v>7438</v>
      </c>
      <c r="K958" s="96" t="s">
        <v>7102</v>
      </c>
      <c r="L958" s="98"/>
    </row>
    <row r="959" spans="1:12" ht="25.5" customHeight="1" x14ac:dyDescent="0.15">
      <c r="A959" s="95" t="s">
        <v>6807</v>
      </c>
      <c r="B959" s="95"/>
      <c r="C959" s="95" t="s">
        <v>7437</v>
      </c>
      <c r="D959" s="95" t="s">
        <v>7080</v>
      </c>
      <c r="E959" s="95" t="s">
        <v>7081</v>
      </c>
      <c r="F959" s="96" t="s">
        <v>7084</v>
      </c>
      <c r="G959" s="97"/>
      <c r="H959" s="97">
        <v>4839.33</v>
      </c>
      <c r="I959" s="95" t="s">
        <v>6766</v>
      </c>
      <c r="J959" s="95" t="s">
        <v>7438</v>
      </c>
      <c r="K959" s="96" t="s">
        <v>7102</v>
      </c>
      <c r="L959" s="98"/>
    </row>
    <row r="960" spans="1:12" ht="25.5" customHeight="1" x14ac:dyDescent="0.15">
      <c r="A960" s="95" t="s">
        <v>7087</v>
      </c>
      <c r="B960" s="95"/>
      <c r="C960" s="95" t="s">
        <v>7437</v>
      </c>
      <c r="D960" s="95" t="s">
        <v>7080</v>
      </c>
      <c r="E960" s="95" t="s">
        <v>7081</v>
      </c>
      <c r="F960" s="96" t="s">
        <v>7084</v>
      </c>
      <c r="G960" s="97"/>
      <c r="H960" s="97">
        <v>1471.53</v>
      </c>
      <c r="I960" s="95" t="s">
        <v>6766</v>
      </c>
      <c r="J960" s="95" t="s">
        <v>7438</v>
      </c>
      <c r="K960" s="96" t="s">
        <v>7102</v>
      </c>
      <c r="L960" s="98"/>
    </row>
    <row r="961" spans="1:12" ht="25.5" customHeight="1" x14ac:dyDescent="0.15">
      <c r="A961" s="95" t="s">
        <v>6810</v>
      </c>
      <c r="B961" s="95"/>
      <c r="C961" s="95" t="s">
        <v>7437</v>
      </c>
      <c r="D961" s="95" t="s">
        <v>7080</v>
      </c>
      <c r="E961" s="95" t="s">
        <v>7081</v>
      </c>
      <c r="F961" s="96" t="s">
        <v>7084</v>
      </c>
      <c r="G961" s="97"/>
      <c r="H961" s="97">
        <v>15161.79</v>
      </c>
      <c r="I961" s="95" t="s">
        <v>6766</v>
      </c>
      <c r="J961" s="95" t="s">
        <v>7438</v>
      </c>
      <c r="K961" s="96" t="s">
        <v>7102</v>
      </c>
      <c r="L961" s="98"/>
    </row>
    <row r="962" spans="1:12" ht="25.5" customHeight="1" x14ac:dyDescent="0.15">
      <c r="A962" s="95" t="s">
        <v>7239</v>
      </c>
      <c r="B962" s="95"/>
      <c r="C962" s="95" t="s">
        <v>7166</v>
      </c>
      <c r="D962" s="95" t="s">
        <v>7080</v>
      </c>
      <c r="E962" s="95" t="s">
        <v>7081</v>
      </c>
      <c r="F962" s="96" t="s">
        <v>7102</v>
      </c>
      <c r="G962" s="97">
        <v>816.26</v>
      </c>
      <c r="H962" s="97"/>
      <c r="I962" s="95" t="s">
        <v>6752</v>
      </c>
      <c r="J962" s="95" t="s">
        <v>7438</v>
      </c>
      <c r="K962" s="96" t="s">
        <v>7102</v>
      </c>
      <c r="L962" s="98"/>
    </row>
    <row r="963" spans="1:12" ht="25.5" customHeight="1" x14ac:dyDescent="0.15">
      <c r="A963" s="95" t="s">
        <v>7140</v>
      </c>
      <c r="B963" s="95"/>
      <c r="C963" s="95" t="s">
        <v>7166</v>
      </c>
      <c r="D963" s="95" t="s">
        <v>7080</v>
      </c>
      <c r="E963" s="95" t="s">
        <v>7081</v>
      </c>
      <c r="F963" s="96" t="s">
        <v>7102</v>
      </c>
      <c r="G963" s="97">
        <v>1846</v>
      </c>
      <c r="H963" s="97"/>
      <c r="I963" s="95" t="s">
        <v>6752</v>
      </c>
      <c r="J963" s="95" t="s">
        <v>7438</v>
      </c>
      <c r="K963" s="96" t="s">
        <v>7102</v>
      </c>
      <c r="L963" s="98"/>
    </row>
    <row r="964" spans="1:12" ht="25.5" customHeight="1" x14ac:dyDescent="0.15">
      <c r="A964" s="95" t="s">
        <v>7220</v>
      </c>
      <c r="B964" s="95"/>
      <c r="C964" s="95" t="s">
        <v>7166</v>
      </c>
      <c r="D964" s="95" t="s">
        <v>7080</v>
      </c>
      <c r="E964" s="95" t="s">
        <v>7081</v>
      </c>
      <c r="F964" s="96" t="s">
        <v>7102</v>
      </c>
      <c r="G964" s="97">
        <v>603.12</v>
      </c>
      <c r="H964" s="97"/>
      <c r="I964" s="95" t="s">
        <v>6752</v>
      </c>
      <c r="J964" s="95" t="s">
        <v>7438</v>
      </c>
      <c r="K964" s="96" t="s">
        <v>7102</v>
      </c>
      <c r="L964" s="98"/>
    </row>
    <row r="965" spans="1:12" ht="25.5" customHeight="1" x14ac:dyDescent="0.15">
      <c r="A965" s="95" t="s">
        <v>6807</v>
      </c>
      <c r="B965" s="95"/>
      <c r="C965" s="95" t="s">
        <v>7166</v>
      </c>
      <c r="D965" s="95" t="s">
        <v>7080</v>
      </c>
      <c r="E965" s="95" t="s">
        <v>7081</v>
      </c>
      <c r="F965" s="96" t="s">
        <v>7102</v>
      </c>
      <c r="G965" s="97">
        <v>4839.33</v>
      </c>
      <c r="H965" s="97"/>
      <c r="I965" s="95" t="s">
        <v>6752</v>
      </c>
      <c r="J965" s="95" t="s">
        <v>7438</v>
      </c>
      <c r="K965" s="96" t="s">
        <v>7102</v>
      </c>
      <c r="L965" s="98"/>
    </row>
    <row r="966" spans="1:12" ht="25.5" customHeight="1" x14ac:dyDescent="0.15">
      <c r="A966" s="95" t="s">
        <v>7087</v>
      </c>
      <c r="B966" s="95"/>
      <c r="C966" s="95" t="s">
        <v>7166</v>
      </c>
      <c r="D966" s="95" t="s">
        <v>7080</v>
      </c>
      <c r="E966" s="95" t="s">
        <v>7081</v>
      </c>
      <c r="F966" s="96" t="s">
        <v>7102</v>
      </c>
      <c r="G966" s="97">
        <v>1471.53</v>
      </c>
      <c r="H966" s="97"/>
      <c r="I966" s="95" t="s">
        <v>6752</v>
      </c>
      <c r="J966" s="95" t="s">
        <v>7438</v>
      </c>
      <c r="K966" s="96" t="s">
        <v>7102</v>
      </c>
      <c r="L966" s="98"/>
    </row>
    <row r="967" spans="1:12" ht="25.5" customHeight="1" x14ac:dyDescent="0.15">
      <c r="A967" s="95" t="s">
        <v>7219</v>
      </c>
      <c r="B967" s="95"/>
      <c r="C967" s="95" t="s">
        <v>7166</v>
      </c>
      <c r="D967" s="95" t="s">
        <v>7080</v>
      </c>
      <c r="E967" s="95" t="s">
        <v>7081</v>
      </c>
      <c r="F967" s="96" t="s">
        <v>7102</v>
      </c>
      <c r="G967" s="97">
        <v>2042.03</v>
      </c>
      <c r="H967" s="97"/>
      <c r="I967" s="95" t="s">
        <v>6752</v>
      </c>
      <c r="J967" s="95" t="s">
        <v>7438</v>
      </c>
      <c r="K967" s="96" t="s">
        <v>7102</v>
      </c>
      <c r="L967" s="98"/>
    </row>
    <row r="968" spans="1:12" ht="25.5" customHeight="1" x14ac:dyDescent="0.15">
      <c r="A968" s="95" t="s">
        <v>6810</v>
      </c>
      <c r="B968" s="95"/>
      <c r="C968" s="95" t="s">
        <v>7166</v>
      </c>
      <c r="D968" s="95" t="s">
        <v>7080</v>
      </c>
      <c r="E968" s="95" t="s">
        <v>7081</v>
      </c>
      <c r="F968" s="96" t="s">
        <v>7102</v>
      </c>
      <c r="G968" s="97">
        <v>15161.79</v>
      </c>
      <c r="H968" s="97"/>
      <c r="I968" s="95" t="s">
        <v>6752</v>
      </c>
      <c r="J968" s="95" t="s">
        <v>7438</v>
      </c>
      <c r="K968" s="96" t="s">
        <v>7102</v>
      </c>
      <c r="L968" s="98"/>
    </row>
    <row r="969" spans="1:12" ht="25.5" customHeight="1" x14ac:dyDescent="0.15">
      <c r="A969" s="95" t="s">
        <v>6549</v>
      </c>
      <c r="B969" s="95"/>
      <c r="C969" s="95" t="s">
        <v>7166</v>
      </c>
      <c r="D969" s="95" t="s">
        <v>7080</v>
      </c>
      <c r="E969" s="95" t="s">
        <v>7081</v>
      </c>
      <c r="F969" s="99">
        <v>43100</v>
      </c>
      <c r="G969" s="97">
        <v>12057.33</v>
      </c>
      <c r="H969" s="97"/>
      <c r="I969" s="95" t="s">
        <v>6752</v>
      </c>
      <c r="J969" s="95" t="s">
        <v>7438</v>
      </c>
      <c r="K969" s="96" t="s">
        <v>7102</v>
      </c>
      <c r="L969" s="98"/>
    </row>
    <row r="970" spans="1:12" ht="25.5" customHeight="1" x14ac:dyDescent="0.15">
      <c r="A970" s="95" t="s">
        <v>7242</v>
      </c>
      <c r="B970" s="95"/>
      <c r="C970" s="95" t="s">
        <v>7166</v>
      </c>
      <c r="D970" s="95" t="s">
        <v>7080</v>
      </c>
      <c r="E970" s="95" t="s">
        <v>7081</v>
      </c>
      <c r="F970" s="96" t="s">
        <v>7102</v>
      </c>
      <c r="G970" s="97">
        <v>646.29999999999995</v>
      </c>
      <c r="H970" s="97"/>
      <c r="I970" s="95" t="s">
        <v>6752</v>
      </c>
      <c r="J970" s="95" t="s">
        <v>7438</v>
      </c>
      <c r="K970" s="96" t="s">
        <v>7102</v>
      </c>
      <c r="L970" s="98"/>
    </row>
    <row r="971" spans="1:12" ht="25.5" customHeight="1" x14ac:dyDescent="0.15">
      <c r="A971" s="95" t="s">
        <v>6803</v>
      </c>
      <c r="B971" s="95"/>
      <c r="C971" s="95" t="s">
        <v>7166</v>
      </c>
      <c r="D971" s="95" t="s">
        <v>7080</v>
      </c>
      <c r="E971" s="95" t="s">
        <v>7081</v>
      </c>
      <c r="F971" s="96" t="s">
        <v>7102</v>
      </c>
      <c r="G971" s="97">
        <v>8044.08</v>
      </c>
      <c r="H971" s="97"/>
      <c r="I971" s="95" t="s">
        <v>6752</v>
      </c>
      <c r="J971" s="95" t="s">
        <v>7438</v>
      </c>
      <c r="K971" s="96" t="s">
        <v>7102</v>
      </c>
      <c r="L971" s="98"/>
    </row>
    <row r="972" spans="1:12" ht="25.5" customHeight="1" x14ac:dyDescent="0.15">
      <c r="A972" s="95" t="s">
        <v>6555</v>
      </c>
      <c r="B972" s="95"/>
      <c r="C972" s="95" t="s">
        <v>7166</v>
      </c>
      <c r="D972" s="95" t="s">
        <v>7080</v>
      </c>
      <c r="E972" s="95" t="s">
        <v>7081</v>
      </c>
      <c r="F972" s="99">
        <v>43100</v>
      </c>
      <c r="G972" s="97">
        <v>18709.93</v>
      </c>
      <c r="H972" s="97"/>
      <c r="I972" s="95" t="s">
        <v>6752</v>
      </c>
      <c r="J972" s="95" t="s">
        <v>7438</v>
      </c>
      <c r="K972" s="96" t="s">
        <v>7102</v>
      </c>
      <c r="L972" s="98"/>
    </row>
    <row r="973" spans="1:12" ht="25.5" customHeight="1" x14ac:dyDescent="0.15">
      <c r="A973" s="95" t="s">
        <v>6550</v>
      </c>
      <c r="B973" s="95"/>
      <c r="C973" s="95" t="s">
        <v>7166</v>
      </c>
      <c r="D973" s="95" t="s">
        <v>7080</v>
      </c>
      <c r="E973" s="95" t="s">
        <v>7081</v>
      </c>
      <c r="F973" s="99">
        <v>43100</v>
      </c>
      <c r="G973" s="97">
        <v>2312.87</v>
      </c>
      <c r="H973" s="97"/>
      <c r="I973" s="95" t="s">
        <v>6752</v>
      </c>
      <c r="J973" s="95" t="s">
        <v>7438</v>
      </c>
      <c r="K973" s="96" t="s">
        <v>7102</v>
      </c>
      <c r="L973" s="98"/>
    </row>
    <row r="974" spans="1:12" ht="25.5" customHeight="1" x14ac:dyDescent="0.15">
      <c r="A974" s="95" t="s">
        <v>6552</v>
      </c>
      <c r="B974" s="95"/>
      <c r="C974" s="95" t="s">
        <v>7166</v>
      </c>
      <c r="D974" s="95" t="s">
        <v>7080</v>
      </c>
      <c r="E974" s="95" t="s">
        <v>7081</v>
      </c>
      <c r="F974" s="99">
        <v>43100</v>
      </c>
      <c r="G974" s="97">
        <v>18634.87</v>
      </c>
      <c r="H974" s="97"/>
      <c r="I974" s="95" t="s">
        <v>6752</v>
      </c>
      <c r="J974" s="95" t="s">
        <v>7438</v>
      </c>
      <c r="K974" s="96" t="s">
        <v>7102</v>
      </c>
      <c r="L974" s="98"/>
    </row>
    <row r="975" spans="1:12" ht="11.25" x14ac:dyDescent="0.15">
      <c r="A975" s="95" t="s">
        <v>7240</v>
      </c>
      <c r="B975" s="95"/>
      <c r="C975" s="95" t="s">
        <v>7166</v>
      </c>
      <c r="D975" s="95" t="s">
        <v>7080</v>
      </c>
      <c r="E975" s="95" t="s">
        <v>7081</v>
      </c>
      <c r="F975" s="96" t="s">
        <v>7102</v>
      </c>
      <c r="G975" s="97"/>
      <c r="H975" s="97"/>
      <c r="I975" s="95" t="s">
        <v>6752</v>
      </c>
      <c r="J975" s="95" t="s">
        <v>7438</v>
      </c>
      <c r="K975" s="96" t="s">
        <v>7102</v>
      </c>
    </row>
    <row r="976" spans="1:12" ht="25.5" customHeight="1" x14ac:dyDescent="0.15">
      <c r="A976" s="95" t="s">
        <v>7157</v>
      </c>
      <c r="B976" s="95"/>
      <c r="C976" s="95" t="s">
        <v>7166</v>
      </c>
      <c r="D976" s="95" t="s">
        <v>7080</v>
      </c>
      <c r="E976" s="95" t="s">
        <v>7081</v>
      </c>
      <c r="F976" s="96" t="s">
        <v>7102</v>
      </c>
      <c r="G976" s="97">
        <v>756.53</v>
      </c>
      <c r="H976" s="97"/>
      <c r="I976" s="95" t="s">
        <v>6752</v>
      </c>
      <c r="J976" s="95" t="s">
        <v>7438</v>
      </c>
      <c r="K976" s="96" t="s">
        <v>7102</v>
      </c>
      <c r="L976" s="98"/>
    </row>
    <row r="977" spans="1:12" ht="25.5" customHeight="1" x14ac:dyDescent="0.15">
      <c r="A977" s="95" t="s">
        <v>7145</v>
      </c>
      <c r="B977" s="95"/>
      <c r="C977" s="95" t="s">
        <v>7166</v>
      </c>
      <c r="D977" s="95" t="s">
        <v>7080</v>
      </c>
      <c r="E977" s="95" t="s">
        <v>7081</v>
      </c>
      <c r="F977" s="96" t="s">
        <v>7102</v>
      </c>
      <c r="G977" s="97">
        <v>4142.8599999999997</v>
      </c>
      <c r="H977" s="97"/>
      <c r="I977" s="95" t="s">
        <v>6752</v>
      </c>
      <c r="J977" s="95" t="s">
        <v>7438</v>
      </c>
      <c r="K977" s="96" t="s">
        <v>7102</v>
      </c>
      <c r="L977" s="98"/>
    </row>
    <row r="978" spans="1:12" ht="25.5" customHeight="1" x14ac:dyDescent="0.15">
      <c r="A978" s="95" t="s">
        <v>6556</v>
      </c>
      <c r="B978" s="95"/>
      <c r="C978" s="95" t="s">
        <v>7166</v>
      </c>
      <c r="D978" s="95" t="s">
        <v>7080</v>
      </c>
      <c r="E978" s="95" t="s">
        <v>7081</v>
      </c>
      <c r="F978" s="99">
        <v>43100</v>
      </c>
      <c r="G978" s="97">
        <v>7828.78</v>
      </c>
      <c r="H978" s="97"/>
      <c r="I978" s="95" t="s">
        <v>6752</v>
      </c>
      <c r="J978" s="95" t="s">
        <v>7438</v>
      </c>
      <c r="K978" s="96" t="s">
        <v>7102</v>
      </c>
      <c r="L978" s="98"/>
    </row>
    <row r="979" spans="1:12" ht="25.5" customHeight="1" x14ac:dyDescent="0.15">
      <c r="A979" s="95" t="s">
        <v>7241</v>
      </c>
      <c r="B979" s="95"/>
      <c r="C979" s="95" t="s">
        <v>7166</v>
      </c>
      <c r="D979" s="95" t="s">
        <v>7080</v>
      </c>
      <c r="E979" s="95" t="s">
        <v>7081</v>
      </c>
      <c r="F979" s="96" t="s">
        <v>7102</v>
      </c>
      <c r="G979" s="97"/>
      <c r="H979" s="97"/>
      <c r="I979" s="95" t="s">
        <v>6752</v>
      </c>
      <c r="J979" s="95" t="s">
        <v>7438</v>
      </c>
      <c r="K979" s="96" t="s">
        <v>7102</v>
      </c>
      <c r="L979" s="98"/>
    </row>
    <row r="980" spans="1:12" ht="25.5" customHeight="1" x14ac:dyDescent="0.15">
      <c r="A980" s="95" t="s">
        <v>7241</v>
      </c>
      <c r="B980" s="95"/>
      <c r="C980" s="95" t="s">
        <v>7167</v>
      </c>
      <c r="D980" s="95" t="s">
        <v>7080</v>
      </c>
      <c r="E980" s="95" t="s">
        <v>7081</v>
      </c>
      <c r="F980" s="96" t="s">
        <v>7102</v>
      </c>
      <c r="G980" s="97"/>
      <c r="H980" s="97"/>
      <c r="I980" s="95" t="s">
        <v>6753</v>
      </c>
      <c r="J980" s="95" t="s">
        <v>7439</v>
      </c>
      <c r="K980" s="96" t="s">
        <v>7102</v>
      </c>
      <c r="L980" s="98"/>
    </row>
    <row r="981" spans="1:12" ht="25.5" customHeight="1" x14ac:dyDescent="0.15">
      <c r="A981" s="95" t="s">
        <v>6556</v>
      </c>
      <c r="B981" s="95"/>
      <c r="C981" s="95" t="s">
        <v>7167</v>
      </c>
      <c r="D981" s="95" t="s">
        <v>7080</v>
      </c>
      <c r="E981" s="95" t="s">
        <v>7081</v>
      </c>
      <c r="F981" s="99">
        <v>43100</v>
      </c>
      <c r="G981" s="97">
        <v>49731.45</v>
      </c>
      <c r="H981" s="97"/>
      <c r="I981" s="95" t="s">
        <v>6753</v>
      </c>
      <c r="J981" s="95" t="s">
        <v>7439</v>
      </c>
      <c r="K981" s="96" t="s">
        <v>7102</v>
      </c>
      <c r="L981" s="98"/>
    </row>
    <row r="982" spans="1:12" ht="25.5" customHeight="1" x14ac:dyDescent="0.15">
      <c r="A982" s="95" t="s">
        <v>7145</v>
      </c>
      <c r="B982" s="95"/>
      <c r="C982" s="95" t="s">
        <v>7167</v>
      </c>
      <c r="D982" s="95" t="s">
        <v>7080</v>
      </c>
      <c r="E982" s="95" t="s">
        <v>7081</v>
      </c>
      <c r="F982" s="96" t="s">
        <v>7102</v>
      </c>
      <c r="G982" s="97">
        <v>26633.43</v>
      </c>
      <c r="H982" s="97"/>
      <c r="I982" s="95" t="s">
        <v>6753</v>
      </c>
      <c r="J982" s="95" t="s">
        <v>7439</v>
      </c>
      <c r="K982" s="96" t="s">
        <v>7102</v>
      </c>
      <c r="L982" s="98"/>
    </row>
    <row r="983" spans="1:12" ht="25.5" customHeight="1" x14ac:dyDescent="0.15">
      <c r="A983" s="95" t="s">
        <v>7157</v>
      </c>
      <c r="B983" s="95"/>
      <c r="C983" s="95" t="s">
        <v>7167</v>
      </c>
      <c r="D983" s="95" t="s">
        <v>7080</v>
      </c>
      <c r="E983" s="95" t="s">
        <v>7081</v>
      </c>
      <c r="F983" s="96" t="s">
        <v>7102</v>
      </c>
      <c r="G983" s="97">
        <v>7253.21</v>
      </c>
      <c r="H983" s="97"/>
      <c r="I983" s="95" t="s">
        <v>6753</v>
      </c>
      <c r="J983" s="95" t="s">
        <v>7439</v>
      </c>
      <c r="K983" s="96" t="s">
        <v>7102</v>
      </c>
      <c r="L983" s="98"/>
    </row>
    <row r="984" spans="1:12" ht="25.5" customHeight="1" x14ac:dyDescent="0.15">
      <c r="A984" s="95" t="s">
        <v>7240</v>
      </c>
      <c r="B984" s="95"/>
      <c r="C984" s="95" t="s">
        <v>7167</v>
      </c>
      <c r="D984" s="95" t="s">
        <v>7080</v>
      </c>
      <c r="E984" s="95" t="s">
        <v>7081</v>
      </c>
      <c r="F984" s="96" t="s">
        <v>7102</v>
      </c>
      <c r="G984" s="97"/>
      <c r="H984" s="97"/>
      <c r="I984" s="95" t="s">
        <v>6753</v>
      </c>
      <c r="J984" s="95" t="s">
        <v>7439</v>
      </c>
      <c r="K984" s="96" t="s">
        <v>7102</v>
      </c>
      <c r="L984" s="98"/>
    </row>
    <row r="985" spans="1:12" ht="25.5" customHeight="1" x14ac:dyDescent="0.15">
      <c r="A985" s="95" t="s">
        <v>6552</v>
      </c>
      <c r="B985" s="95"/>
      <c r="C985" s="95" t="s">
        <v>7167</v>
      </c>
      <c r="D985" s="95" t="s">
        <v>7080</v>
      </c>
      <c r="E985" s="95" t="s">
        <v>7081</v>
      </c>
      <c r="F985" s="99">
        <v>43100</v>
      </c>
      <c r="G985" s="97">
        <v>115188.98</v>
      </c>
      <c r="H985" s="97"/>
      <c r="I985" s="95" t="s">
        <v>6753</v>
      </c>
      <c r="J985" s="95" t="s">
        <v>7439</v>
      </c>
      <c r="K985" s="96" t="s">
        <v>7102</v>
      </c>
      <c r="L985" s="98"/>
    </row>
    <row r="986" spans="1:12" ht="25.5" customHeight="1" x14ac:dyDescent="0.15">
      <c r="A986" s="95" t="s">
        <v>6555</v>
      </c>
      <c r="B986" s="95"/>
      <c r="C986" s="95" t="s">
        <v>7167</v>
      </c>
      <c r="D986" s="95" t="s">
        <v>7080</v>
      </c>
      <c r="E986" s="95" t="s">
        <v>7081</v>
      </c>
      <c r="F986" s="99">
        <v>43100</v>
      </c>
      <c r="G986" s="97">
        <v>109941.72</v>
      </c>
      <c r="H986" s="97"/>
      <c r="I986" s="95" t="s">
        <v>6753</v>
      </c>
      <c r="J986" s="95" t="s">
        <v>7439</v>
      </c>
      <c r="K986" s="96" t="s">
        <v>7102</v>
      </c>
      <c r="L986" s="98"/>
    </row>
    <row r="987" spans="1:12" ht="25.5" customHeight="1" x14ac:dyDescent="0.15">
      <c r="A987" s="95" t="s">
        <v>6553</v>
      </c>
      <c r="B987" s="95"/>
      <c r="C987" s="95" t="s">
        <v>7167</v>
      </c>
      <c r="D987" s="95" t="s">
        <v>7080</v>
      </c>
      <c r="E987" s="95" t="s">
        <v>7081</v>
      </c>
      <c r="F987" s="99">
        <v>43100</v>
      </c>
      <c r="G987" s="97"/>
      <c r="H987" s="97"/>
      <c r="I987" s="95" t="s">
        <v>6753</v>
      </c>
      <c r="J987" s="95" t="s">
        <v>7439</v>
      </c>
      <c r="K987" s="96" t="s">
        <v>7102</v>
      </c>
      <c r="L987" s="98"/>
    </row>
    <row r="988" spans="1:12" ht="25.5" customHeight="1" x14ac:dyDescent="0.15">
      <c r="A988" s="95" t="s">
        <v>6550</v>
      </c>
      <c r="B988" s="95"/>
      <c r="C988" s="95" t="s">
        <v>7167</v>
      </c>
      <c r="D988" s="95" t="s">
        <v>7080</v>
      </c>
      <c r="E988" s="95" t="s">
        <v>7081</v>
      </c>
      <c r="F988" s="99">
        <v>43100</v>
      </c>
      <c r="G988" s="97">
        <v>13894.58</v>
      </c>
      <c r="H988" s="97"/>
      <c r="I988" s="95" t="s">
        <v>6753</v>
      </c>
      <c r="J988" s="95" t="s">
        <v>7439</v>
      </c>
      <c r="K988" s="96" t="s">
        <v>7102</v>
      </c>
      <c r="L988" s="98"/>
    </row>
    <row r="989" spans="1:12" ht="25.5" customHeight="1" x14ac:dyDescent="0.15">
      <c r="A989" s="95" t="s">
        <v>6803</v>
      </c>
      <c r="B989" s="95"/>
      <c r="C989" s="95" t="s">
        <v>7167</v>
      </c>
      <c r="D989" s="95" t="s">
        <v>7080</v>
      </c>
      <c r="E989" s="95" t="s">
        <v>7081</v>
      </c>
      <c r="F989" s="96" t="s">
        <v>7102</v>
      </c>
      <c r="G989" s="97">
        <v>57447.99</v>
      </c>
      <c r="H989" s="97"/>
      <c r="I989" s="95" t="s">
        <v>6753</v>
      </c>
      <c r="J989" s="95" t="s">
        <v>7439</v>
      </c>
      <c r="K989" s="96" t="s">
        <v>7102</v>
      </c>
      <c r="L989" s="98"/>
    </row>
    <row r="990" spans="1:12" ht="25.5" customHeight="1" x14ac:dyDescent="0.15">
      <c r="A990" s="95" t="s">
        <v>7242</v>
      </c>
      <c r="B990" s="95"/>
      <c r="C990" s="95" t="s">
        <v>7167</v>
      </c>
      <c r="D990" s="95" t="s">
        <v>7080</v>
      </c>
      <c r="E990" s="95" t="s">
        <v>7081</v>
      </c>
      <c r="F990" s="96" t="s">
        <v>7102</v>
      </c>
      <c r="G990" s="97">
        <v>4046.09</v>
      </c>
      <c r="H990" s="97"/>
      <c r="I990" s="95" t="s">
        <v>6753</v>
      </c>
      <c r="J990" s="95" t="s">
        <v>7439</v>
      </c>
      <c r="K990" s="96" t="s">
        <v>7102</v>
      </c>
      <c r="L990" s="98"/>
    </row>
    <row r="991" spans="1:12" ht="25.5" customHeight="1" x14ac:dyDescent="0.15">
      <c r="A991" s="95" t="s">
        <v>6549</v>
      </c>
      <c r="B991" s="95"/>
      <c r="C991" s="95" t="s">
        <v>7167</v>
      </c>
      <c r="D991" s="95" t="s">
        <v>7080</v>
      </c>
      <c r="E991" s="95" t="s">
        <v>7081</v>
      </c>
      <c r="F991" s="99">
        <v>43100</v>
      </c>
      <c r="G991" s="97">
        <v>76768.19</v>
      </c>
      <c r="H991" s="97"/>
      <c r="I991" s="95" t="s">
        <v>6753</v>
      </c>
      <c r="J991" s="95" t="s">
        <v>7439</v>
      </c>
      <c r="K991" s="96" t="s">
        <v>7102</v>
      </c>
      <c r="L991" s="98"/>
    </row>
    <row r="992" spans="1:12" ht="25.5" customHeight="1" x14ac:dyDescent="0.15">
      <c r="A992" s="95" t="s">
        <v>6810</v>
      </c>
      <c r="B992" s="95"/>
      <c r="C992" s="95" t="s">
        <v>7167</v>
      </c>
      <c r="D992" s="95" t="s">
        <v>7080</v>
      </c>
      <c r="E992" s="95" t="s">
        <v>7081</v>
      </c>
      <c r="F992" s="96" t="s">
        <v>7102</v>
      </c>
      <c r="G992" s="97">
        <v>97937.45</v>
      </c>
      <c r="H992" s="97"/>
      <c r="I992" s="95" t="s">
        <v>6753</v>
      </c>
      <c r="J992" s="95" t="s">
        <v>7439</v>
      </c>
      <c r="K992" s="96" t="s">
        <v>7102</v>
      </c>
      <c r="L992" s="98"/>
    </row>
    <row r="993" spans="1:12" ht="25.5" customHeight="1" x14ac:dyDescent="0.15">
      <c r="A993" s="95" t="s">
        <v>7219</v>
      </c>
      <c r="B993" s="95"/>
      <c r="C993" s="95" t="s">
        <v>7167</v>
      </c>
      <c r="D993" s="95" t="s">
        <v>7080</v>
      </c>
      <c r="E993" s="95" t="s">
        <v>7081</v>
      </c>
      <c r="F993" s="96" t="s">
        <v>7102</v>
      </c>
      <c r="G993" s="97">
        <v>12799.99</v>
      </c>
      <c r="H993" s="97"/>
      <c r="I993" s="95" t="s">
        <v>6753</v>
      </c>
      <c r="J993" s="95" t="s">
        <v>7439</v>
      </c>
      <c r="K993" s="96" t="s">
        <v>7102</v>
      </c>
      <c r="L993" s="98"/>
    </row>
    <row r="994" spans="1:12" ht="11.25" x14ac:dyDescent="0.15">
      <c r="A994" s="95" t="s">
        <v>7087</v>
      </c>
      <c r="B994" s="95"/>
      <c r="C994" s="95" t="s">
        <v>7167</v>
      </c>
      <c r="D994" s="95" t="s">
        <v>7080</v>
      </c>
      <c r="E994" s="95" t="s">
        <v>7081</v>
      </c>
      <c r="F994" s="96" t="s">
        <v>7102</v>
      </c>
      <c r="G994" s="97">
        <v>7514.89</v>
      </c>
      <c r="H994" s="97"/>
      <c r="I994" s="95" t="s">
        <v>6753</v>
      </c>
      <c r="J994" s="95" t="s">
        <v>7439</v>
      </c>
      <c r="K994" s="96" t="s">
        <v>7102</v>
      </c>
    </row>
    <row r="995" spans="1:12" ht="25.5" customHeight="1" x14ac:dyDescent="0.15">
      <c r="A995" s="95" t="s">
        <v>6807</v>
      </c>
      <c r="B995" s="95"/>
      <c r="C995" s="95" t="s">
        <v>7167</v>
      </c>
      <c r="D995" s="95" t="s">
        <v>7080</v>
      </c>
      <c r="E995" s="95" t="s">
        <v>7081</v>
      </c>
      <c r="F995" s="96" t="s">
        <v>7102</v>
      </c>
      <c r="G995" s="97">
        <v>33372.61</v>
      </c>
      <c r="H995" s="97"/>
      <c r="I995" s="95" t="s">
        <v>6753</v>
      </c>
      <c r="J995" s="95" t="s">
        <v>7439</v>
      </c>
      <c r="K995" s="96" t="s">
        <v>7102</v>
      </c>
      <c r="L995" s="98"/>
    </row>
    <row r="996" spans="1:12" ht="25.5" customHeight="1" x14ac:dyDescent="0.15">
      <c r="A996" s="95" t="s">
        <v>7220</v>
      </c>
      <c r="B996" s="95"/>
      <c r="C996" s="95" t="s">
        <v>7167</v>
      </c>
      <c r="D996" s="95" t="s">
        <v>7080</v>
      </c>
      <c r="E996" s="95" t="s">
        <v>7081</v>
      </c>
      <c r="F996" s="96" t="s">
        <v>7102</v>
      </c>
      <c r="G996" s="97">
        <v>3790.19</v>
      </c>
      <c r="H996" s="97"/>
      <c r="I996" s="95" t="s">
        <v>6753</v>
      </c>
      <c r="J996" s="95" t="s">
        <v>7439</v>
      </c>
      <c r="K996" s="96" t="s">
        <v>7102</v>
      </c>
      <c r="L996" s="98"/>
    </row>
    <row r="997" spans="1:12" ht="25.5" customHeight="1" x14ac:dyDescent="0.15">
      <c r="A997" s="95" t="s">
        <v>7140</v>
      </c>
      <c r="B997" s="95"/>
      <c r="C997" s="95" t="s">
        <v>7167</v>
      </c>
      <c r="D997" s="95" t="s">
        <v>7080</v>
      </c>
      <c r="E997" s="95" t="s">
        <v>7081</v>
      </c>
      <c r="F997" s="96" t="s">
        <v>7102</v>
      </c>
      <c r="G997" s="97">
        <v>11733.98</v>
      </c>
      <c r="H997" s="97"/>
      <c r="I997" s="95" t="s">
        <v>6753</v>
      </c>
      <c r="J997" s="95" t="s">
        <v>7439</v>
      </c>
      <c r="K997" s="96" t="s">
        <v>7102</v>
      </c>
      <c r="L997" s="98"/>
    </row>
    <row r="998" spans="1:12" ht="25.5" customHeight="1" x14ac:dyDescent="0.15">
      <c r="A998" s="95" t="s">
        <v>7239</v>
      </c>
      <c r="B998" s="95"/>
      <c r="C998" s="95" t="s">
        <v>7167</v>
      </c>
      <c r="D998" s="95" t="s">
        <v>7080</v>
      </c>
      <c r="E998" s="95" t="s">
        <v>7081</v>
      </c>
      <c r="F998" s="96" t="s">
        <v>7102</v>
      </c>
      <c r="G998" s="97">
        <v>5188.46</v>
      </c>
      <c r="H998" s="97"/>
      <c r="I998" s="95" t="s">
        <v>6753</v>
      </c>
      <c r="J998" s="95" t="s">
        <v>7439</v>
      </c>
      <c r="K998" s="96" t="s">
        <v>7102</v>
      </c>
      <c r="L998" s="98"/>
    </row>
    <row r="999" spans="1:12" ht="25.5" customHeight="1" x14ac:dyDescent="0.15">
      <c r="A999" s="95" t="s">
        <v>7145</v>
      </c>
      <c r="B999" s="95"/>
      <c r="C999" s="95" t="s">
        <v>7135</v>
      </c>
      <c r="D999" s="95" t="s">
        <v>7080</v>
      </c>
      <c r="E999" s="95" t="s">
        <v>7081</v>
      </c>
      <c r="F999" s="96" t="s">
        <v>7059</v>
      </c>
      <c r="G999" s="97"/>
      <c r="H999" s="97">
        <v>5315.84</v>
      </c>
      <c r="I999" s="95" t="s">
        <v>7440</v>
      </c>
      <c r="J999" s="95" t="s">
        <v>7441</v>
      </c>
      <c r="K999" s="96" t="s">
        <v>7059</v>
      </c>
      <c r="L999" s="98"/>
    </row>
    <row r="1000" spans="1:12" ht="25.5" customHeight="1" x14ac:dyDescent="0.15">
      <c r="A1000" s="95" t="s">
        <v>6808</v>
      </c>
      <c r="B1000" s="95"/>
      <c r="C1000" s="95" t="s">
        <v>7135</v>
      </c>
      <c r="D1000" s="95" t="s">
        <v>7080</v>
      </c>
      <c r="E1000" s="95" t="s">
        <v>7081</v>
      </c>
      <c r="F1000" s="96" t="s">
        <v>7059</v>
      </c>
      <c r="G1000" s="97">
        <v>5315.84</v>
      </c>
      <c r="H1000" s="97"/>
      <c r="I1000" s="95" t="s">
        <v>7440</v>
      </c>
      <c r="J1000" s="95" t="s">
        <v>7441</v>
      </c>
      <c r="K1000" s="96" t="s">
        <v>7059</v>
      </c>
      <c r="L1000" s="98"/>
    </row>
    <row r="1001" spans="1:12" ht="25.5" customHeight="1" x14ac:dyDescent="0.15">
      <c r="A1001" s="95" t="s">
        <v>7152</v>
      </c>
      <c r="B1001" s="95"/>
      <c r="C1001" s="95" t="s">
        <v>7389</v>
      </c>
      <c r="D1001" s="95" t="s">
        <v>7080</v>
      </c>
      <c r="E1001" s="95" t="s">
        <v>7081</v>
      </c>
      <c r="F1001" s="96" t="s">
        <v>7065</v>
      </c>
      <c r="G1001" s="97">
        <v>1260.9100000000001</v>
      </c>
      <c r="H1001" s="97"/>
      <c r="I1001" s="95" t="s">
        <v>6986</v>
      </c>
      <c r="J1001" s="95" t="s">
        <v>7442</v>
      </c>
      <c r="K1001" s="96" t="s">
        <v>7443</v>
      </c>
      <c r="L1001" s="98"/>
    </row>
    <row r="1002" spans="1:12" ht="25.5" customHeight="1" x14ac:dyDescent="0.15">
      <c r="A1002" s="95" t="s">
        <v>6804</v>
      </c>
      <c r="B1002" s="95"/>
      <c r="C1002" s="95" t="s">
        <v>7389</v>
      </c>
      <c r="D1002" s="95" t="s">
        <v>7080</v>
      </c>
      <c r="E1002" s="95" t="s">
        <v>7081</v>
      </c>
      <c r="F1002" s="96" t="s">
        <v>7065</v>
      </c>
      <c r="G1002" s="97">
        <v>14461.22</v>
      </c>
      <c r="H1002" s="97"/>
      <c r="I1002" s="95" t="s">
        <v>6986</v>
      </c>
      <c r="J1002" s="95" t="s">
        <v>7442</v>
      </c>
      <c r="K1002" s="96" t="s">
        <v>7443</v>
      </c>
      <c r="L1002" s="98"/>
    </row>
    <row r="1003" spans="1:12" ht="25.5" customHeight="1" x14ac:dyDescent="0.15">
      <c r="A1003" s="95" t="s">
        <v>6847</v>
      </c>
      <c r="B1003" s="95"/>
      <c r="C1003" s="95" t="s">
        <v>7389</v>
      </c>
      <c r="D1003" s="95" t="s">
        <v>7080</v>
      </c>
      <c r="E1003" s="95" t="s">
        <v>7081</v>
      </c>
      <c r="F1003" s="99">
        <v>43434</v>
      </c>
      <c r="G1003" s="97">
        <v>19437.96</v>
      </c>
      <c r="H1003" s="97"/>
      <c r="I1003" s="95" t="s">
        <v>6986</v>
      </c>
      <c r="J1003" s="95" t="s">
        <v>7442</v>
      </c>
      <c r="K1003" s="96" t="s">
        <v>7443</v>
      </c>
      <c r="L1003" s="98"/>
    </row>
    <row r="1004" spans="1:12" ht="25.5" customHeight="1" x14ac:dyDescent="0.15">
      <c r="A1004" s="95" t="s">
        <v>6845</v>
      </c>
      <c r="B1004" s="95"/>
      <c r="C1004" s="95" t="s">
        <v>7389</v>
      </c>
      <c r="D1004" s="95" t="s">
        <v>7080</v>
      </c>
      <c r="E1004" s="95" t="s">
        <v>7081</v>
      </c>
      <c r="F1004" s="99">
        <v>43434</v>
      </c>
      <c r="G1004" s="97">
        <v>2283.13</v>
      </c>
      <c r="H1004" s="97"/>
      <c r="I1004" s="95" t="s">
        <v>6986</v>
      </c>
      <c r="J1004" s="95" t="s">
        <v>7442</v>
      </c>
      <c r="K1004" s="96" t="s">
        <v>7443</v>
      </c>
      <c r="L1004" s="98"/>
    </row>
    <row r="1005" spans="1:12" ht="25.5" customHeight="1" x14ac:dyDescent="0.15">
      <c r="A1005" s="95" t="s">
        <v>6846</v>
      </c>
      <c r="B1005" s="95"/>
      <c r="C1005" s="95" t="s">
        <v>7389</v>
      </c>
      <c r="D1005" s="95" t="s">
        <v>7080</v>
      </c>
      <c r="E1005" s="95" t="s">
        <v>7081</v>
      </c>
      <c r="F1005" s="99">
        <v>43434</v>
      </c>
      <c r="G1005" s="97">
        <v>14182.02</v>
      </c>
      <c r="H1005" s="97"/>
      <c r="I1005" s="95" t="s">
        <v>6986</v>
      </c>
      <c r="J1005" s="95" t="s">
        <v>7442</v>
      </c>
      <c r="K1005" s="96" t="s">
        <v>7443</v>
      </c>
      <c r="L1005" s="98"/>
    </row>
    <row r="1006" spans="1:12" ht="25.5" customHeight="1" x14ac:dyDescent="0.15">
      <c r="A1006" s="95" t="s">
        <v>6844</v>
      </c>
      <c r="B1006" s="95"/>
      <c r="C1006" s="95" t="s">
        <v>7389</v>
      </c>
      <c r="D1006" s="95" t="s">
        <v>7080</v>
      </c>
      <c r="E1006" s="95" t="s">
        <v>7081</v>
      </c>
      <c r="F1006" s="99">
        <v>43434</v>
      </c>
      <c r="G1006" s="97">
        <v>9911.6299999999992</v>
      </c>
      <c r="H1006" s="97"/>
      <c r="I1006" s="95" t="s">
        <v>6986</v>
      </c>
      <c r="J1006" s="95" t="s">
        <v>7442</v>
      </c>
      <c r="K1006" s="96" t="s">
        <v>7443</v>
      </c>
      <c r="L1006" s="98"/>
    </row>
    <row r="1007" spans="1:12" ht="25.5" customHeight="1" x14ac:dyDescent="0.15">
      <c r="A1007" s="95" t="s">
        <v>6848</v>
      </c>
      <c r="B1007" s="95"/>
      <c r="C1007" s="95" t="s">
        <v>7389</v>
      </c>
      <c r="D1007" s="95" t="s">
        <v>7080</v>
      </c>
      <c r="E1007" s="95" t="s">
        <v>7081</v>
      </c>
      <c r="F1007" s="99">
        <v>43434</v>
      </c>
      <c r="G1007" s="97">
        <v>7457.11</v>
      </c>
      <c r="H1007" s="97"/>
      <c r="I1007" s="95" t="s">
        <v>6986</v>
      </c>
      <c r="J1007" s="95" t="s">
        <v>7442</v>
      </c>
      <c r="K1007" s="96" t="s">
        <v>7443</v>
      </c>
      <c r="L1007" s="98"/>
    </row>
    <row r="1008" spans="1:12" ht="25.5" customHeight="1" x14ac:dyDescent="0.15">
      <c r="A1008" s="95" t="s">
        <v>7158</v>
      </c>
      <c r="B1008" s="95"/>
      <c r="C1008" s="95" t="s">
        <v>7389</v>
      </c>
      <c r="D1008" s="95" t="s">
        <v>7080</v>
      </c>
      <c r="E1008" s="95" t="s">
        <v>7081</v>
      </c>
      <c r="F1008" s="96" t="s">
        <v>7065</v>
      </c>
      <c r="G1008" s="97">
        <v>213.65</v>
      </c>
      <c r="H1008" s="97"/>
      <c r="I1008" s="95" t="s">
        <v>6986</v>
      </c>
      <c r="J1008" s="95" t="s">
        <v>7442</v>
      </c>
      <c r="K1008" s="96" t="s">
        <v>7443</v>
      </c>
      <c r="L1008" s="98"/>
    </row>
    <row r="1009" spans="1:12" ht="25.5" customHeight="1" x14ac:dyDescent="0.15">
      <c r="A1009" s="95" t="s">
        <v>7159</v>
      </c>
      <c r="B1009" s="95"/>
      <c r="C1009" s="95" t="s">
        <v>7389</v>
      </c>
      <c r="D1009" s="95" t="s">
        <v>7080</v>
      </c>
      <c r="E1009" s="95" t="s">
        <v>7081</v>
      </c>
      <c r="F1009" s="96" t="s">
        <v>7065</v>
      </c>
      <c r="G1009" s="97">
        <v>498.37</v>
      </c>
      <c r="H1009" s="97"/>
      <c r="I1009" s="95" t="s">
        <v>6986</v>
      </c>
      <c r="J1009" s="95" t="s">
        <v>7442</v>
      </c>
      <c r="K1009" s="96" t="s">
        <v>7443</v>
      </c>
      <c r="L1009" s="98"/>
    </row>
    <row r="1010" spans="1:12" ht="25.5" customHeight="1" x14ac:dyDescent="0.15">
      <c r="A1010" s="95" t="s">
        <v>7145</v>
      </c>
      <c r="B1010" s="95"/>
      <c r="C1010" s="95" t="s">
        <v>7389</v>
      </c>
      <c r="D1010" s="95" t="s">
        <v>7080</v>
      </c>
      <c r="E1010" s="95" t="s">
        <v>7081</v>
      </c>
      <c r="F1010" s="96" t="s">
        <v>7065</v>
      </c>
      <c r="G1010" s="97">
        <v>4673.91</v>
      </c>
      <c r="H1010" s="97"/>
      <c r="I1010" s="95" t="s">
        <v>6986</v>
      </c>
      <c r="J1010" s="95" t="s">
        <v>7442</v>
      </c>
      <c r="K1010" s="96" t="s">
        <v>7443</v>
      </c>
      <c r="L1010" s="98"/>
    </row>
    <row r="1011" spans="1:12" ht="25.5" customHeight="1" x14ac:dyDescent="0.15">
      <c r="A1011" s="95" t="s">
        <v>7157</v>
      </c>
      <c r="B1011" s="95"/>
      <c r="C1011" s="95" t="s">
        <v>7389</v>
      </c>
      <c r="D1011" s="95" t="s">
        <v>7080</v>
      </c>
      <c r="E1011" s="95" t="s">
        <v>7081</v>
      </c>
      <c r="F1011" s="96" t="s">
        <v>7065</v>
      </c>
      <c r="G1011" s="97">
        <v>1524.35</v>
      </c>
      <c r="H1011" s="97"/>
      <c r="I1011" s="95" t="s">
        <v>6986</v>
      </c>
      <c r="J1011" s="95" t="s">
        <v>7442</v>
      </c>
      <c r="K1011" s="96" t="s">
        <v>7443</v>
      </c>
      <c r="L1011" s="98"/>
    </row>
    <row r="1012" spans="1:12" ht="25.5" customHeight="1" x14ac:dyDescent="0.15">
      <c r="A1012" s="95" t="s">
        <v>6810</v>
      </c>
      <c r="B1012" s="95"/>
      <c r="C1012" s="95" t="s">
        <v>7389</v>
      </c>
      <c r="D1012" s="95" t="s">
        <v>7080</v>
      </c>
      <c r="E1012" s="95" t="s">
        <v>7081</v>
      </c>
      <c r="F1012" s="96" t="s">
        <v>7065</v>
      </c>
      <c r="G1012" s="97">
        <v>16407.849999999999</v>
      </c>
      <c r="H1012" s="97"/>
      <c r="I1012" s="95" t="s">
        <v>6986</v>
      </c>
      <c r="J1012" s="95" t="s">
        <v>7442</v>
      </c>
      <c r="K1012" s="96" t="s">
        <v>7443</v>
      </c>
      <c r="L1012" s="98"/>
    </row>
    <row r="1013" spans="1:12" ht="11.25" x14ac:dyDescent="0.15">
      <c r="A1013" s="95" t="s">
        <v>7055</v>
      </c>
      <c r="B1013" s="95"/>
      <c r="C1013" s="95" t="s">
        <v>7389</v>
      </c>
      <c r="D1013" s="95" t="s">
        <v>7080</v>
      </c>
      <c r="E1013" s="95" t="s">
        <v>7081</v>
      </c>
      <c r="F1013" s="96" t="s">
        <v>7065</v>
      </c>
      <c r="G1013" s="97">
        <v>5073.4799999999996</v>
      </c>
      <c r="H1013" s="97"/>
      <c r="I1013" s="95" t="s">
        <v>6986</v>
      </c>
      <c r="J1013" s="95" t="s">
        <v>7442</v>
      </c>
      <c r="K1013" s="96" t="s">
        <v>7443</v>
      </c>
    </row>
    <row r="1014" spans="1:12" ht="25.5" customHeight="1" x14ac:dyDescent="0.15">
      <c r="A1014" s="95" t="s">
        <v>7087</v>
      </c>
      <c r="B1014" s="95"/>
      <c r="C1014" s="95" t="s">
        <v>7389</v>
      </c>
      <c r="D1014" s="95" t="s">
        <v>7080</v>
      </c>
      <c r="E1014" s="95" t="s">
        <v>7081</v>
      </c>
      <c r="F1014" s="96" t="s">
        <v>7065</v>
      </c>
      <c r="G1014" s="97">
        <v>1509.79</v>
      </c>
      <c r="H1014" s="97"/>
      <c r="I1014" s="95" t="s">
        <v>6986</v>
      </c>
      <c r="J1014" s="95" t="s">
        <v>7442</v>
      </c>
      <c r="K1014" s="96" t="s">
        <v>7443</v>
      </c>
      <c r="L1014" s="98"/>
    </row>
    <row r="1015" spans="1:12" ht="25.5" customHeight="1" x14ac:dyDescent="0.15">
      <c r="A1015" s="95" t="s">
        <v>7160</v>
      </c>
      <c r="B1015" s="95"/>
      <c r="C1015" s="95" t="s">
        <v>7389</v>
      </c>
      <c r="D1015" s="95" t="s">
        <v>7080</v>
      </c>
      <c r="E1015" s="95" t="s">
        <v>7081</v>
      </c>
      <c r="F1015" s="96" t="s">
        <v>7065</v>
      </c>
      <c r="G1015" s="97">
        <v>816.25</v>
      </c>
      <c r="H1015" s="97"/>
      <c r="I1015" s="95" t="s">
        <v>6986</v>
      </c>
      <c r="J1015" s="95" t="s">
        <v>7442</v>
      </c>
      <c r="K1015" s="96" t="s">
        <v>7443</v>
      </c>
      <c r="L1015" s="98"/>
    </row>
    <row r="1016" spans="1:12" ht="25.5" customHeight="1" x14ac:dyDescent="0.15">
      <c r="A1016" s="95" t="s">
        <v>7139</v>
      </c>
      <c r="B1016" s="95"/>
      <c r="C1016" s="95" t="s">
        <v>7389</v>
      </c>
      <c r="D1016" s="95" t="s">
        <v>7080</v>
      </c>
      <c r="E1016" s="95" t="s">
        <v>7081</v>
      </c>
      <c r="F1016" s="96" t="s">
        <v>7065</v>
      </c>
      <c r="G1016" s="97">
        <v>2095.12</v>
      </c>
      <c r="H1016" s="97"/>
      <c r="I1016" s="95" t="s">
        <v>6986</v>
      </c>
      <c r="J1016" s="95" t="s">
        <v>7442</v>
      </c>
      <c r="K1016" s="96" t="s">
        <v>7443</v>
      </c>
      <c r="L1016" s="98"/>
    </row>
    <row r="1017" spans="1:12" ht="25.5" customHeight="1" x14ac:dyDescent="0.15">
      <c r="A1017" s="95" t="s">
        <v>7152</v>
      </c>
      <c r="B1017" s="95"/>
      <c r="C1017" s="95" t="s">
        <v>7343</v>
      </c>
      <c r="D1017" s="95" t="s">
        <v>7080</v>
      </c>
      <c r="E1017" s="95" t="s">
        <v>7081</v>
      </c>
      <c r="F1017" s="96" t="s">
        <v>7065</v>
      </c>
      <c r="G1017" s="97">
        <v>7637.14</v>
      </c>
      <c r="H1017" s="97"/>
      <c r="I1017" s="95" t="s">
        <v>6987</v>
      </c>
      <c r="J1017" s="95" t="s">
        <v>7442</v>
      </c>
      <c r="K1017" s="96" t="s">
        <v>7443</v>
      </c>
      <c r="L1017" s="98"/>
    </row>
    <row r="1018" spans="1:12" ht="25.5" customHeight="1" x14ac:dyDescent="0.15">
      <c r="A1018" s="95" t="s">
        <v>6804</v>
      </c>
      <c r="B1018" s="95"/>
      <c r="C1018" s="95" t="s">
        <v>7343</v>
      </c>
      <c r="D1018" s="95" t="s">
        <v>7080</v>
      </c>
      <c r="E1018" s="95" t="s">
        <v>7081</v>
      </c>
      <c r="F1018" s="96" t="s">
        <v>7065</v>
      </c>
      <c r="G1018" s="97">
        <v>75295.56</v>
      </c>
      <c r="H1018" s="97"/>
      <c r="I1018" s="95" t="s">
        <v>6987</v>
      </c>
      <c r="J1018" s="95" t="s">
        <v>7442</v>
      </c>
      <c r="K1018" s="96" t="s">
        <v>7443</v>
      </c>
      <c r="L1018" s="98"/>
    </row>
    <row r="1019" spans="1:12" ht="25.5" customHeight="1" x14ac:dyDescent="0.15">
      <c r="A1019" s="95" t="s">
        <v>6847</v>
      </c>
      <c r="B1019" s="95"/>
      <c r="C1019" s="95" t="s">
        <v>7343</v>
      </c>
      <c r="D1019" s="95" t="s">
        <v>7080</v>
      </c>
      <c r="E1019" s="95" t="s">
        <v>7081</v>
      </c>
      <c r="F1019" s="99">
        <v>43434</v>
      </c>
      <c r="G1019" s="97">
        <v>118197.2</v>
      </c>
      <c r="H1019" s="97"/>
      <c r="I1019" s="95" t="s">
        <v>6987</v>
      </c>
      <c r="J1019" s="95" t="s">
        <v>7442</v>
      </c>
      <c r="K1019" s="96" t="s">
        <v>7443</v>
      </c>
      <c r="L1019" s="98"/>
    </row>
    <row r="1020" spans="1:12" ht="25.5" customHeight="1" x14ac:dyDescent="0.15">
      <c r="A1020" s="95" t="s">
        <v>6845</v>
      </c>
      <c r="B1020" s="95"/>
      <c r="C1020" s="95" t="s">
        <v>7343</v>
      </c>
      <c r="D1020" s="95" t="s">
        <v>7080</v>
      </c>
      <c r="E1020" s="95" t="s">
        <v>7081</v>
      </c>
      <c r="F1020" s="99">
        <v>43434</v>
      </c>
      <c r="G1020" s="97">
        <v>13661.38</v>
      </c>
      <c r="H1020" s="97"/>
      <c r="I1020" s="95" t="s">
        <v>6987</v>
      </c>
      <c r="J1020" s="95" t="s">
        <v>7442</v>
      </c>
      <c r="K1020" s="96" t="s">
        <v>7443</v>
      </c>
      <c r="L1020" s="98"/>
    </row>
    <row r="1021" spans="1:12" ht="25.5" customHeight="1" x14ac:dyDescent="0.15">
      <c r="A1021" s="95" t="s">
        <v>6846</v>
      </c>
      <c r="B1021" s="95"/>
      <c r="C1021" s="95" t="s">
        <v>7343</v>
      </c>
      <c r="D1021" s="95" t="s">
        <v>7080</v>
      </c>
      <c r="E1021" s="95" t="s">
        <v>7081</v>
      </c>
      <c r="F1021" s="99">
        <v>43434</v>
      </c>
      <c r="G1021" s="97">
        <v>87810.99</v>
      </c>
      <c r="H1021" s="97"/>
      <c r="I1021" s="95" t="s">
        <v>6987</v>
      </c>
      <c r="J1021" s="95" t="s">
        <v>7442</v>
      </c>
      <c r="K1021" s="96" t="s">
        <v>7443</v>
      </c>
      <c r="L1021" s="98"/>
    </row>
    <row r="1022" spans="1:12" ht="25.5" customHeight="1" x14ac:dyDescent="0.15">
      <c r="A1022" s="95" t="s">
        <v>6844</v>
      </c>
      <c r="B1022" s="95"/>
      <c r="C1022" s="95" t="s">
        <v>7343</v>
      </c>
      <c r="D1022" s="95" t="s">
        <v>7080</v>
      </c>
      <c r="E1022" s="95" t="s">
        <v>7081</v>
      </c>
      <c r="F1022" s="99">
        <v>43434</v>
      </c>
      <c r="G1022" s="97">
        <v>65546.28</v>
      </c>
      <c r="H1022" s="97"/>
      <c r="I1022" s="95" t="s">
        <v>6987</v>
      </c>
      <c r="J1022" s="95" t="s">
        <v>7442</v>
      </c>
      <c r="K1022" s="96" t="s">
        <v>7443</v>
      </c>
      <c r="L1022" s="98"/>
    </row>
    <row r="1023" spans="1:12" ht="25.5" customHeight="1" x14ac:dyDescent="0.15">
      <c r="A1023" s="95" t="s">
        <v>6848</v>
      </c>
      <c r="B1023" s="95"/>
      <c r="C1023" s="95" t="s">
        <v>7343</v>
      </c>
      <c r="D1023" s="95" t="s">
        <v>7080</v>
      </c>
      <c r="E1023" s="95" t="s">
        <v>7081</v>
      </c>
      <c r="F1023" s="99">
        <v>43434</v>
      </c>
      <c r="G1023" s="97">
        <v>44893.47</v>
      </c>
      <c r="H1023" s="97"/>
      <c r="I1023" s="95" t="s">
        <v>6987</v>
      </c>
      <c r="J1023" s="95" t="s">
        <v>7442</v>
      </c>
      <c r="K1023" s="96" t="s">
        <v>7443</v>
      </c>
      <c r="L1023" s="98"/>
    </row>
    <row r="1024" spans="1:12" ht="25.5" customHeight="1" x14ac:dyDescent="0.15">
      <c r="A1024" s="95" t="s">
        <v>7158</v>
      </c>
      <c r="B1024" s="95"/>
      <c r="C1024" s="95" t="s">
        <v>7343</v>
      </c>
      <c r="D1024" s="95" t="s">
        <v>7080</v>
      </c>
      <c r="E1024" s="95" t="s">
        <v>7081</v>
      </c>
      <c r="F1024" s="96" t="s">
        <v>7065</v>
      </c>
      <c r="G1024" s="97">
        <v>1344.5</v>
      </c>
      <c r="H1024" s="97"/>
      <c r="I1024" s="95" t="s">
        <v>6987</v>
      </c>
      <c r="J1024" s="95" t="s">
        <v>7442</v>
      </c>
      <c r="K1024" s="96" t="s">
        <v>7443</v>
      </c>
      <c r="L1024" s="98"/>
    </row>
    <row r="1025" spans="1:12" ht="25.5" customHeight="1" x14ac:dyDescent="0.15">
      <c r="A1025" s="95" t="s">
        <v>7159</v>
      </c>
      <c r="B1025" s="95"/>
      <c r="C1025" s="95" t="s">
        <v>7343</v>
      </c>
      <c r="D1025" s="95" t="s">
        <v>7080</v>
      </c>
      <c r="E1025" s="95" t="s">
        <v>7081</v>
      </c>
      <c r="F1025" s="96" t="s">
        <v>7065</v>
      </c>
      <c r="G1025" s="97">
        <v>3136.59</v>
      </c>
      <c r="H1025" s="97"/>
      <c r="I1025" s="95" t="s">
        <v>6987</v>
      </c>
      <c r="J1025" s="95" t="s">
        <v>7442</v>
      </c>
      <c r="K1025" s="96" t="s">
        <v>7443</v>
      </c>
      <c r="L1025" s="98"/>
    </row>
    <row r="1026" spans="1:12" ht="25.5" customHeight="1" x14ac:dyDescent="0.15">
      <c r="A1026" s="95" t="s">
        <v>7145</v>
      </c>
      <c r="B1026" s="95"/>
      <c r="C1026" s="95" t="s">
        <v>7343</v>
      </c>
      <c r="D1026" s="95" t="s">
        <v>7080</v>
      </c>
      <c r="E1026" s="95" t="s">
        <v>7081</v>
      </c>
      <c r="F1026" s="96" t="s">
        <v>7065</v>
      </c>
      <c r="G1026" s="97">
        <v>27100.83</v>
      </c>
      <c r="H1026" s="97"/>
      <c r="I1026" s="95" t="s">
        <v>6987</v>
      </c>
      <c r="J1026" s="95" t="s">
        <v>7442</v>
      </c>
      <c r="K1026" s="96" t="s">
        <v>7443</v>
      </c>
      <c r="L1026" s="98"/>
    </row>
    <row r="1027" spans="1:12" ht="25.5" customHeight="1" x14ac:dyDescent="0.15">
      <c r="A1027" s="95" t="s">
        <v>7157</v>
      </c>
      <c r="B1027" s="95"/>
      <c r="C1027" s="95" t="s">
        <v>7343</v>
      </c>
      <c r="D1027" s="95" t="s">
        <v>7080</v>
      </c>
      <c r="E1027" s="95" t="s">
        <v>7081</v>
      </c>
      <c r="F1027" s="96" t="s">
        <v>7065</v>
      </c>
      <c r="G1027" s="97">
        <v>8731.59</v>
      </c>
      <c r="H1027" s="97"/>
      <c r="I1027" s="95" t="s">
        <v>6987</v>
      </c>
      <c r="J1027" s="95" t="s">
        <v>7442</v>
      </c>
      <c r="K1027" s="96" t="s">
        <v>7443</v>
      </c>
      <c r="L1027" s="98"/>
    </row>
    <row r="1028" spans="1:12" ht="25.5" customHeight="1" x14ac:dyDescent="0.15">
      <c r="A1028" s="95" t="s">
        <v>6810</v>
      </c>
      <c r="B1028" s="95"/>
      <c r="C1028" s="95" t="s">
        <v>7343</v>
      </c>
      <c r="D1028" s="95" t="s">
        <v>7080</v>
      </c>
      <c r="E1028" s="95" t="s">
        <v>7081</v>
      </c>
      <c r="F1028" s="96" t="s">
        <v>7065</v>
      </c>
      <c r="G1028" s="97">
        <v>96711.25</v>
      </c>
      <c r="H1028" s="97"/>
      <c r="I1028" s="95" t="s">
        <v>6987</v>
      </c>
      <c r="J1028" s="95" t="s">
        <v>7442</v>
      </c>
      <c r="K1028" s="96" t="s">
        <v>7443</v>
      </c>
      <c r="L1028" s="98"/>
    </row>
    <row r="1029" spans="1:12" ht="25.5" customHeight="1" x14ac:dyDescent="0.15">
      <c r="A1029" s="95" t="s">
        <v>7055</v>
      </c>
      <c r="B1029" s="95"/>
      <c r="C1029" s="95" t="s">
        <v>7343</v>
      </c>
      <c r="D1029" s="95" t="s">
        <v>7080</v>
      </c>
      <c r="E1029" s="95" t="s">
        <v>7081</v>
      </c>
      <c r="F1029" s="96" t="s">
        <v>7065</v>
      </c>
      <c r="G1029" s="97">
        <v>28177.51</v>
      </c>
      <c r="H1029" s="97"/>
      <c r="I1029" s="95" t="s">
        <v>6987</v>
      </c>
      <c r="J1029" s="95" t="s">
        <v>7442</v>
      </c>
      <c r="K1029" s="96" t="s">
        <v>7443</v>
      </c>
      <c r="L1029" s="98"/>
    </row>
    <row r="1030" spans="1:12" ht="25.5" customHeight="1" x14ac:dyDescent="0.15">
      <c r="A1030" s="95" t="s">
        <v>7087</v>
      </c>
      <c r="B1030" s="95"/>
      <c r="C1030" s="95" t="s">
        <v>7343</v>
      </c>
      <c r="D1030" s="95" t="s">
        <v>7080</v>
      </c>
      <c r="E1030" s="95" t="s">
        <v>7081</v>
      </c>
      <c r="F1030" s="96" t="s">
        <v>7065</v>
      </c>
      <c r="G1030" s="97">
        <v>9058.74</v>
      </c>
      <c r="H1030" s="97"/>
      <c r="I1030" s="95" t="s">
        <v>6987</v>
      </c>
      <c r="J1030" s="95" t="s">
        <v>7442</v>
      </c>
      <c r="K1030" s="96" t="s">
        <v>7443</v>
      </c>
      <c r="L1030" s="98"/>
    </row>
    <row r="1031" spans="1:12" ht="11.25" x14ac:dyDescent="0.15">
      <c r="A1031" s="95" t="s">
        <v>7160</v>
      </c>
      <c r="B1031" s="95"/>
      <c r="C1031" s="95" t="s">
        <v>7343</v>
      </c>
      <c r="D1031" s="95" t="s">
        <v>7080</v>
      </c>
      <c r="E1031" s="95" t="s">
        <v>7081</v>
      </c>
      <c r="F1031" s="96" t="s">
        <v>7065</v>
      </c>
      <c r="G1031" s="97">
        <v>4897.5</v>
      </c>
      <c r="H1031" s="97"/>
      <c r="I1031" s="95" t="s">
        <v>6987</v>
      </c>
      <c r="J1031" s="95" t="s">
        <v>7442</v>
      </c>
      <c r="K1031" s="96" t="s">
        <v>7443</v>
      </c>
    </row>
    <row r="1032" spans="1:12" ht="38.25" customHeight="1" x14ac:dyDescent="0.15">
      <c r="A1032" s="95" t="s">
        <v>7139</v>
      </c>
      <c r="B1032" s="95"/>
      <c r="C1032" s="95" t="s">
        <v>7343</v>
      </c>
      <c r="D1032" s="95" t="s">
        <v>7080</v>
      </c>
      <c r="E1032" s="95" t="s">
        <v>7081</v>
      </c>
      <c r="F1032" s="96" t="s">
        <v>7065</v>
      </c>
      <c r="G1032" s="97">
        <v>12571.76</v>
      </c>
      <c r="H1032" s="97"/>
      <c r="I1032" s="95" t="s">
        <v>6987</v>
      </c>
      <c r="J1032" s="95" t="s">
        <v>7442</v>
      </c>
      <c r="K1032" s="96" t="s">
        <v>7443</v>
      </c>
      <c r="L1032" s="98"/>
    </row>
    <row r="1033" spans="1:12" ht="38.25" customHeight="1" x14ac:dyDescent="0.15">
      <c r="A1033" s="95" t="s">
        <v>6847</v>
      </c>
      <c r="B1033" s="95"/>
      <c r="C1033" s="95" t="s">
        <v>7444</v>
      </c>
      <c r="D1033" s="95" t="s">
        <v>7080</v>
      </c>
      <c r="E1033" s="95" t="s">
        <v>7081</v>
      </c>
      <c r="F1033" s="99">
        <v>43435</v>
      </c>
      <c r="G1033" s="97"/>
      <c r="H1033" s="97">
        <v>19437.96</v>
      </c>
      <c r="I1033" s="95" t="s">
        <v>7000</v>
      </c>
      <c r="J1033" s="95" t="s">
        <v>7442</v>
      </c>
      <c r="K1033" s="96" t="s">
        <v>7443</v>
      </c>
      <c r="L1033" s="98"/>
    </row>
    <row r="1034" spans="1:12" ht="38.25" customHeight="1" x14ac:dyDescent="0.15">
      <c r="A1034" s="95" t="s">
        <v>6846</v>
      </c>
      <c r="B1034" s="95"/>
      <c r="C1034" s="95" t="s">
        <v>7444</v>
      </c>
      <c r="D1034" s="95" t="s">
        <v>7080</v>
      </c>
      <c r="E1034" s="95" t="s">
        <v>7081</v>
      </c>
      <c r="F1034" s="99">
        <v>43435</v>
      </c>
      <c r="G1034" s="97"/>
      <c r="H1034" s="97">
        <v>14182.02</v>
      </c>
      <c r="I1034" s="95" t="s">
        <v>7000</v>
      </c>
      <c r="J1034" s="95" t="s">
        <v>7442</v>
      </c>
      <c r="K1034" s="96" t="s">
        <v>7443</v>
      </c>
      <c r="L1034" s="98"/>
    </row>
    <row r="1035" spans="1:12" ht="25.5" customHeight="1" x14ac:dyDescent="0.15">
      <c r="A1035" s="95" t="s">
        <v>6845</v>
      </c>
      <c r="B1035" s="95"/>
      <c r="C1035" s="95" t="s">
        <v>7444</v>
      </c>
      <c r="D1035" s="95" t="s">
        <v>7080</v>
      </c>
      <c r="E1035" s="95" t="s">
        <v>7081</v>
      </c>
      <c r="F1035" s="99">
        <v>43435</v>
      </c>
      <c r="G1035" s="97"/>
      <c r="H1035" s="97">
        <v>2283.13</v>
      </c>
      <c r="I1035" s="95" t="s">
        <v>7000</v>
      </c>
      <c r="J1035" s="95" t="s">
        <v>7442</v>
      </c>
      <c r="K1035" s="96" t="s">
        <v>7443</v>
      </c>
      <c r="L1035" s="98"/>
    </row>
    <row r="1036" spans="1:12" ht="38.25" customHeight="1" x14ac:dyDescent="0.15">
      <c r="A1036" s="95" t="s">
        <v>6844</v>
      </c>
      <c r="B1036" s="95"/>
      <c r="C1036" s="95" t="s">
        <v>7444</v>
      </c>
      <c r="D1036" s="95" t="s">
        <v>7080</v>
      </c>
      <c r="E1036" s="95" t="s">
        <v>7081</v>
      </c>
      <c r="F1036" s="99">
        <v>43435</v>
      </c>
      <c r="G1036" s="97"/>
      <c r="H1036" s="97">
        <v>9911.6299999999992</v>
      </c>
      <c r="I1036" s="95" t="s">
        <v>7000</v>
      </c>
      <c r="J1036" s="95" t="s">
        <v>7442</v>
      </c>
      <c r="K1036" s="96" t="s">
        <v>7443</v>
      </c>
      <c r="L1036" s="98"/>
    </row>
    <row r="1037" spans="1:12" ht="25.5" customHeight="1" x14ac:dyDescent="0.15">
      <c r="A1037" s="95" t="s">
        <v>7152</v>
      </c>
      <c r="B1037" s="95"/>
      <c r="C1037" s="95" t="s">
        <v>7444</v>
      </c>
      <c r="D1037" s="95" t="s">
        <v>7080</v>
      </c>
      <c r="E1037" s="95" t="s">
        <v>7081</v>
      </c>
      <c r="F1037" s="96" t="s">
        <v>7445</v>
      </c>
      <c r="G1037" s="97"/>
      <c r="H1037" s="97">
        <v>1260.9100000000001</v>
      </c>
      <c r="I1037" s="95" t="s">
        <v>7000</v>
      </c>
      <c r="J1037" s="95" t="s">
        <v>7442</v>
      </c>
      <c r="K1037" s="96" t="s">
        <v>7443</v>
      </c>
      <c r="L1037" s="98"/>
    </row>
    <row r="1038" spans="1:12" ht="38.25" customHeight="1" x14ac:dyDescent="0.15">
      <c r="A1038" s="95" t="s">
        <v>6804</v>
      </c>
      <c r="B1038" s="95"/>
      <c r="C1038" s="95" t="s">
        <v>7444</v>
      </c>
      <c r="D1038" s="95" t="s">
        <v>7080</v>
      </c>
      <c r="E1038" s="95" t="s">
        <v>7081</v>
      </c>
      <c r="F1038" s="96" t="s">
        <v>7445</v>
      </c>
      <c r="G1038" s="97"/>
      <c r="H1038" s="97">
        <v>14461.22</v>
      </c>
      <c r="I1038" s="95" t="s">
        <v>7000</v>
      </c>
      <c r="J1038" s="95" t="s">
        <v>7442</v>
      </c>
      <c r="K1038" s="96" t="s">
        <v>7443</v>
      </c>
      <c r="L1038" s="98"/>
    </row>
    <row r="1039" spans="1:12" ht="38.25" customHeight="1" x14ac:dyDescent="0.15">
      <c r="A1039" s="95" t="s">
        <v>7157</v>
      </c>
      <c r="B1039" s="95"/>
      <c r="C1039" s="95" t="s">
        <v>7444</v>
      </c>
      <c r="D1039" s="95" t="s">
        <v>7080</v>
      </c>
      <c r="E1039" s="95" t="s">
        <v>7081</v>
      </c>
      <c r="F1039" s="96" t="s">
        <v>7445</v>
      </c>
      <c r="G1039" s="97"/>
      <c r="H1039" s="97">
        <v>1524.35</v>
      </c>
      <c r="I1039" s="95" t="s">
        <v>7000</v>
      </c>
      <c r="J1039" s="95" t="s">
        <v>7442</v>
      </c>
      <c r="K1039" s="96" t="s">
        <v>7443</v>
      </c>
      <c r="L1039" s="98"/>
    </row>
    <row r="1040" spans="1:12" ht="38.25" customHeight="1" x14ac:dyDescent="0.15">
      <c r="A1040" s="95" t="s">
        <v>7145</v>
      </c>
      <c r="B1040" s="95"/>
      <c r="C1040" s="95" t="s">
        <v>7444</v>
      </c>
      <c r="D1040" s="95" t="s">
        <v>7080</v>
      </c>
      <c r="E1040" s="95" t="s">
        <v>7081</v>
      </c>
      <c r="F1040" s="96" t="s">
        <v>7445</v>
      </c>
      <c r="G1040" s="97"/>
      <c r="H1040" s="97">
        <v>4673.91</v>
      </c>
      <c r="I1040" s="95" t="s">
        <v>7000</v>
      </c>
      <c r="J1040" s="95" t="s">
        <v>7442</v>
      </c>
      <c r="K1040" s="96" t="s">
        <v>7443</v>
      </c>
      <c r="L1040" s="98"/>
    </row>
    <row r="1041" spans="1:12" ht="38.25" customHeight="1" x14ac:dyDescent="0.15">
      <c r="A1041" s="95" t="s">
        <v>7158</v>
      </c>
      <c r="B1041" s="95"/>
      <c r="C1041" s="95" t="s">
        <v>7444</v>
      </c>
      <c r="D1041" s="95" t="s">
        <v>7080</v>
      </c>
      <c r="E1041" s="95" t="s">
        <v>7081</v>
      </c>
      <c r="F1041" s="96" t="s">
        <v>7445</v>
      </c>
      <c r="G1041" s="97"/>
      <c r="H1041" s="97">
        <v>213.65</v>
      </c>
      <c r="I1041" s="95" t="s">
        <v>7000</v>
      </c>
      <c r="J1041" s="95" t="s">
        <v>7442</v>
      </c>
      <c r="K1041" s="96" t="s">
        <v>7443</v>
      </c>
      <c r="L1041" s="98"/>
    </row>
    <row r="1042" spans="1:12" ht="25.5" customHeight="1" x14ac:dyDescent="0.15">
      <c r="A1042" s="95" t="s">
        <v>7159</v>
      </c>
      <c r="B1042" s="95"/>
      <c r="C1042" s="95" t="s">
        <v>7444</v>
      </c>
      <c r="D1042" s="95" t="s">
        <v>7080</v>
      </c>
      <c r="E1042" s="95" t="s">
        <v>7081</v>
      </c>
      <c r="F1042" s="96" t="s">
        <v>7445</v>
      </c>
      <c r="G1042" s="97"/>
      <c r="H1042" s="97">
        <v>498.37</v>
      </c>
      <c r="I1042" s="95" t="s">
        <v>7000</v>
      </c>
      <c r="J1042" s="95" t="s">
        <v>7442</v>
      </c>
      <c r="K1042" s="96" t="s">
        <v>7443</v>
      </c>
      <c r="L1042" s="98"/>
    </row>
    <row r="1043" spans="1:12" ht="25.5" customHeight="1" x14ac:dyDescent="0.15">
      <c r="A1043" s="95" t="s">
        <v>6848</v>
      </c>
      <c r="B1043" s="95"/>
      <c r="C1043" s="95" t="s">
        <v>7444</v>
      </c>
      <c r="D1043" s="95" t="s">
        <v>7080</v>
      </c>
      <c r="E1043" s="95" t="s">
        <v>7081</v>
      </c>
      <c r="F1043" s="99">
        <v>43435</v>
      </c>
      <c r="G1043" s="97"/>
      <c r="H1043" s="97">
        <v>7457.11</v>
      </c>
      <c r="I1043" s="95" t="s">
        <v>7000</v>
      </c>
      <c r="J1043" s="95" t="s">
        <v>7442</v>
      </c>
      <c r="K1043" s="96" t="s">
        <v>7443</v>
      </c>
      <c r="L1043" s="98"/>
    </row>
    <row r="1044" spans="1:12" ht="38.25" customHeight="1" x14ac:dyDescent="0.15">
      <c r="A1044" s="95" t="s">
        <v>7055</v>
      </c>
      <c r="B1044" s="95"/>
      <c r="C1044" s="95" t="s">
        <v>7444</v>
      </c>
      <c r="D1044" s="95" t="s">
        <v>7080</v>
      </c>
      <c r="E1044" s="95" t="s">
        <v>7081</v>
      </c>
      <c r="F1044" s="96" t="s">
        <v>7445</v>
      </c>
      <c r="G1044" s="97"/>
      <c r="H1044" s="97">
        <v>5073.4799999999996</v>
      </c>
      <c r="I1044" s="95" t="s">
        <v>7000</v>
      </c>
      <c r="J1044" s="95" t="s">
        <v>7442</v>
      </c>
      <c r="K1044" s="96" t="s">
        <v>7443</v>
      </c>
      <c r="L1044" s="98"/>
    </row>
    <row r="1045" spans="1:12" ht="11.25" x14ac:dyDescent="0.15">
      <c r="A1045" s="95" t="s">
        <v>7087</v>
      </c>
      <c r="B1045" s="95"/>
      <c r="C1045" s="95" t="s">
        <v>7444</v>
      </c>
      <c r="D1045" s="95" t="s">
        <v>7080</v>
      </c>
      <c r="E1045" s="95" t="s">
        <v>7081</v>
      </c>
      <c r="F1045" s="96" t="s">
        <v>7445</v>
      </c>
      <c r="G1045" s="97"/>
      <c r="H1045" s="97">
        <v>1509.79</v>
      </c>
      <c r="I1045" s="95" t="s">
        <v>7000</v>
      </c>
      <c r="J1045" s="95" t="s">
        <v>7442</v>
      </c>
      <c r="K1045" s="96" t="s">
        <v>7443</v>
      </c>
    </row>
    <row r="1046" spans="1:12" ht="25.5" customHeight="1" x14ac:dyDescent="0.15">
      <c r="A1046" s="95" t="s">
        <v>7139</v>
      </c>
      <c r="B1046" s="95"/>
      <c r="C1046" s="95" t="s">
        <v>7444</v>
      </c>
      <c r="D1046" s="95" t="s">
        <v>7080</v>
      </c>
      <c r="E1046" s="95" t="s">
        <v>7081</v>
      </c>
      <c r="F1046" s="96" t="s">
        <v>7445</v>
      </c>
      <c r="G1046" s="97"/>
      <c r="H1046" s="97">
        <v>2095.12</v>
      </c>
      <c r="I1046" s="95" t="s">
        <v>7000</v>
      </c>
      <c r="J1046" s="95" t="s">
        <v>7442</v>
      </c>
      <c r="K1046" s="96" t="s">
        <v>7443</v>
      </c>
      <c r="L1046" s="98"/>
    </row>
    <row r="1047" spans="1:12" ht="38.25" customHeight="1" x14ac:dyDescent="0.15">
      <c r="A1047" s="95" t="s">
        <v>7160</v>
      </c>
      <c r="B1047" s="95"/>
      <c r="C1047" s="95" t="s">
        <v>7444</v>
      </c>
      <c r="D1047" s="95" t="s">
        <v>7080</v>
      </c>
      <c r="E1047" s="95" t="s">
        <v>7081</v>
      </c>
      <c r="F1047" s="96" t="s">
        <v>7445</v>
      </c>
      <c r="G1047" s="97"/>
      <c r="H1047" s="97">
        <v>816.25</v>
      </c>
      <c r="I1047" s="95" t="s">
        <v>7000</v>
      </c>
      <c r="J1047" s="95" t="s">
        <v>7442</v>
      </c>
      <c r="K1047" s="96" t="s">
        <v>7443</v>
      </c>
      <c r="L1047" s="98"/>
    </row>
    <row r="1048" spans="1:12" ht="25.5" customHeight="1" x14ac:dyDescent="0.15">
      <c r="A1048" s="95" t="s">
        <v>6810</v>
      </c>
      <c r="B1048" s="95"/>
      <c r="C1048" s="95" t="s">
        <v>7444</v>
      </c>
      <c r="D1048" s="95" t="s">
        <v>7080</v>
      </c>
      <c r="E1048" s="95" t="s">
        <v>7081</v>
      </c>
      <c r="F1048" s="96" t="s">
        <v>7445</v>
      </c>
      <c r="G1048" s="97"/>
      <c r="H1048" s="97">
        <v>16407.849999999999</v>
      </c>
      <c r="I1048" s="95" t="s">
        <v>7000</v>
      </c>
      <c r="J1048" s="95" t="s">
        <v>7442</v>
      </c>
      <c r="K1048" s="96" t="s">
        <v>7443</v>
      </c>
      <c r="L1048" s="98"/>
    </row>
    <row r="1049" spans="1:12" ht="38.25" customHeight="1" x14ac:dyDescent="0.15">
      <c r="A1049" s="95" t="s">
        <v>7446</v>
      </c>
      <c r="B1049" s="95"/>
      <c r="C1049" s="95" t="s">
        <v>7447</v>
      </c>
      <c r="D1049" s="95" t="s">
        <v>7080</v>
      </c>
      <c r="E1049" s="95" t="s">
        <v>7081</v>
      </c>
      <c r="F1049" s="96" t="s">
        <v>6816</v>
      </c>
      <c r="G1049" s="97">
        <v>1813.2</v>
      </c>
      <c r="H1049" s="97"/>
      <c r="I1049" s="95" t="s">
        <v>7448</v>
      </c>
      <c r="J1049" s="95" t="s">
        <v>7449</v>
      </c>
      <c r="K1049" s="96" t="s">
        <v>7450</v>
      </c>
      <c r="L1049" s="98"/>
    </row>
    <row r="1050" spans="1:12" ht="38.25" customHeight="1" x14ac:dyDescent="0.15">
      <c r="A1050" s="95" t="s">
        <v>6803</v>
      </c>
      <c r="B1050" s="95"/>
      <c r="C1050" s="95" t="s">
        <v>7447</v>
      </c>
      <c r="D1050" s="95" t="s">
        <v>7080</v>
      </c>
      <c r="E1050" s="95" t="s">
        <v>7081</v>
      </c>
      <c r="F1050" s="96" t="s">
        <v>6816</v>
      </c>
      <c r="G1050" s="97"/>
      <c r="H1050" s="97">
        <v>1813.2</v>
      </c>
      <c r="I1050" s="95" t="s">
        <v>7448</v>
      </c>
      <c r="J1050" s="95" t="s">
        <v>7449</v>
      </c>
      <c r="K1050" s="96" t="s">
        <v>7450</v>
      </c>
      <c r="L1050" s="98"/>
    </row>
    <row r="1051" spans="1:12" ht="38.25" customHeight="1" x14ac:dyDescent="0.15">
      <c r="A1051" s="95" t="s">
        <v>7446</v>
      </c>
      <c r="B1051" s="95"/>
      <c r="C1051" s="95" t="s">
        <v>7451</v>
      </c>
      <c r="D1051" s="95" t="s">
        <v>7080</v>
      </c>
      <c r="E1051" s="95" t="s">
        <v>7081</v>
      </c>
      <c r="F1051" s="96" t="s">
        <v>6816</v>
      </c>
      <c r="G1051" s="97">
        <v>2085.1799999999998</v>
      </c>
      <c r="H1051" s="97"/>
      <c r="I1051" s="95" t="s">
        <v>7452</v>
      </c>
      <c r="J1051" s="95" t="s">
        <v>7449</v>
      </c>
      <c r="K1051" s="96" t="s">
        <v>7450</v>
      </c>
      <c r="L1051" s="98"/>
    </row>
    <row r="1052" spans="1:12" ht="38.25" customHeight="1" x14ac:dyDescent="0.15">
      <c r="A1052" s="95" t="s">
        <v>6803</v>
      </c>
      <c r="B1052" s="95"/>
      <c r="C1052" s="95" t="s">
        <v>7451</v>
      </c>
      <c r="D1052" s="95" t="s">
        <v>7080</v>
      </c>
      <c r="E1052" s="95" t="s">
        <v>7081</v>
      </c>
      <c r="F1052" s="96" t="s">
        <v>6816</v>
      </c>
      <c r="G1052" s="97"/>
      <c r="H1052" s="97">
        <v>2085.1799999999998</v>
      </c>
      <c r="I1052" s="95" t="s">
        <v>7452</v>
      </c>
      <c r="J1052" s="95" t="s">
        <v>7449</v>
      </c>
      <c r="K1052" s="96" t="s">
        <v>7450</v>
      </c>
      <c r="L1052" s="98"/>
    </row>
    <row r="1053" spans="1:12" ht="25.5" customHeight="1" x14ac:dyDescent="0.15">
      <c r="A1053" s="95" t="s">
        <v>7446</v>
      </c>
      <c r="B1053" s="95"/>
      <c r="C1053" s="95" t="s">
        <v>7453</v>
      </c>
      <c r="D1053" s="95" t="s">
        <v>7080</v>
      </c>
      <c r="E1053" s="95" t="s">
        <v>7081</v>
      </c>
      <c r="F1053" s="96" t="s">
        <v>6816</v>
      </c>
      <c r="G1053" s="97">
        <v>1903.86</v>
      </c>
      <c r="H1053" s="97"/>
      <c r="I1053" s="95" t="s">
        <v>7454</v>
      </c>
      <c r="J1053" s="95" t="s">
        <v>7449</v>
      </c>
      <c r="K1053" s="96" t="s">
        <v>7450</v>
      </c>
      <c r="L1053" s="98"/>
    </row>
    <row r="1054" spans="1:12" ht="38.25" customHeight="1" x14ac:dyDescent="0.15">
      <c r="A1054" s="95" t="s">
        <v>6803</v>
      </c>
      <c r="B1054" s="95"/>
      <c r="C1054" s="95" t="s">
        <v>7453</v>
      </c>
      <c r="D1054" s="95" t="s">
        <v>7080</v>
      </c>
      <c r="E1054" s="95" t="s">
        <v>7081</v>
      </c>
      <c r="F1054" s="96" t="s">
        <v>6816</v>
      </c>
      <c r="G1054" s="97"/>
      <c r="H1054" s="97">
        <v>1903.86</v>
      </c>
      <c r="I1054" s="95" t="s">
        <v>7454</v>
      </c>
      <c r="J1054" s="95" t="s">
        <v>7449</v>
      </c>
      <c r="K1054" s="96" t="s">
        <v>7450</v>
      </c>
      <c r="L1054" s="98"/>
    </row>
    <row r="1055" spans="1:12" ht="25.5" customHeight="1" x14ac:dyDescent="0.15">
      <c r="A1055" s="95" t="s">
        <v>7446</v>
      </c>
      <c r="B1055" s="95"/>
      <c r="C1055" s="95" t="s">
        <v>7455</v>
      </c>
      <c r="D1055" s="95" t="s">
        <v>7080</v>
      </c>
      <c r="E1055" s="95" t="s">
        <v>7081</v>
      </c>
      <c r="F1055" s="96" t="s">
        <v>6816</v>
      </c>
      <c r="G1055" s="97">
        <v>1994.52</v>
      </c>
      <c r="H1055" s="97"/>
      <c r="I1055" s="95" t="s">
        <v>7456</v>
      </c>
      <c r="J1055" s="95" t="s">
        <v>7449</v>
      </c>
      <c r="K1055" s="96" t="s">
        <v>7450</v>
      </c>
      <c r="L1055" s="98"/>
    </row>
    <row r="1056" spans="1:12" ht="38.25" customHeight="1" x14ac:dyDescent="0.15">
      <c r="A1056" s="95" t="s">
        <v>6803</v>
      </c>
      <c r="B1056" s="95"/>
      <c r="C1056" s="95" t="s">
        <v>7455</v>
      </c>
      <c r="D1056" s="95" t="s">
        <v>7080</v>
      </c>
      <c r="E1056" s="95" t="s">
        <v>7081</v>
      </c>
      <c r="F1056" s="96" t="s">
        <v>6816</v>
      </c>
      <c r="G1056" s="97"/>
      <c r="H1056" s="97">
        <v>1994.52</v>
      </c>
      <c r="I1056" s="95" t="s">
        <v>7456</v>
      </c>
      <c r="J1056" s="95" t="s">
        <v>7449</v>
      </c>
      <c r="K1056" s="96" t="s">
        <v>7450</v>
      </c>
      <c r="L1056" s="98"/>
    </row>
    <row r="1057" spans="1:12" ht="38.25" customHeight="1" x14ac:dyDescent="0.15">
      <c r="A1057" s="95" t="s">
        <v>7446</v>
      </c>
      <c r="B1057" s="95"/>
      <c r="C1057" s="95" t="s">
        <v>7457</v>
      </c>
      <c r="D1057" s="95" t="s">
        <v>7080</v>
      </c>
      <c r="E1057" s="95" t="s">
        <v>7081</v>
      </c>
      <c r="F1057" s="96" t="s">
        <v>6816</v>
      </c>
      <c r="G1057" s="97">
        <v>2085.1799999999998</v>
      </c>
      <c r="H1057" s="97"/>
      <c r="I1057" s="95" t="s">
        <v>7458</v>
      </c>
      <c r="J1057" s="95" t="s">
        <v>7449</v>
      </c>
      <c r="K1057" s="96" t="s">
        <v>7450</v>
      </c>
      <c r="L1057" s="98"/>
    </row>
    <row r="1058" spans="1:12" ht="38.25" customHeight="1" x14ac:dyDescent="0.15">
      <c r="A1058" s="95" t="s">
        <v>6803</v>
      </c>
      <c r="B1058" s="95"/>
      <c r="C1058" s="95" t="s">
        <v>7457</v>
      </c>
      <c r="D1058" s="95" t="s">
        <v>7080</v>
      </c>
      <c r="E1058" s="95" t="s">
        <v>7081</v>
      </c>
      <c r="F1058" s="96" t="s">
        <v>6816</v>
      </c>
      <c r="G1058" s="97"/>
      <c r="H1058" s="97">
        <v>2085.1799999999998</v>
      </c>
      <c r="I1058" s="95" t="s">
        <v>7458</v>
      </c>
      <c r="J1058" s="95" t="s">
        <v>7449</v>
      </c>
      <c r="K1058" s="96" t="s">
        <v>7450</v>
      </c>
      <c r="L1058" s="98"/>
    </row>
    <row r="1059" spans="1:12" ht="11.25" x14ac:dyDescent="0.15">
      <c r="A1059" s="95" t="s">
        <v>7446</v>
      </c>
      <c r="B1059" s="95"/>
      <c r="C1059" s="95" t="s">
        <v>7459</v>
      </c>
      <c r="D1059" s="95" t="s">
        <v>7080</v>
      </c>
      <c r="E1059" s="95" t="s">
        <v>7081</v>
      </c>
      <c r="F1059" s="96" t="s">
        <v>6816</v>
      </c>
      <c r="G1059" s="97">
        <v>2085.1799999999998</v>
      </c>
      <c r="H1059" s="97"/>
      <c r="I1059" s="95" t="s">
        <v>7460</v>
      </c>
      <c r="J1059" s="95" t="s">
        <v>7449</v>
      </c>
      <c r="K1059" s="96" t="s">
        <v>7450</v>
      </c>
    </row>
    <row r="1060" spans="1:12" ht="25.5" customHeight="1" x14ac:dyDescent="0.15">
      <c r="A1060" s="95" t="s">
        <v>6803</v>
      </c>
      <c r="B1060" s="95"/>
      <c r="C1060" s="95" t="s">
        <v>7459</v>
      </c>
      <c r="D1060" s="95" t="s">
        <v>7080</v>
      </c>
      <c r="E1060" s="95" t="s">
        <v>7081</v>
      </c>
      <c r="F1060" s="96" t="s">
        <v>6816</v>
      </c>
      <c r="G1060" s="97"/>
      <c r="H1060" s="97">
        <v>2085.1799999999998</v>
      </c>
      <c r="I1060" s="95" t="s">
        <v>7460</v>
      </c>
      <c r="J1060" s="95" t="s">
        <v>7449</v>
      </c>
      <c r="K1060" s="96" t="s">
        <v>7450</v>
      </c>
      <c r="L1060" s="98"/>
    </row>
    <row r="1061" spans="1:12" ht="25.5" customHeight="1" x14ac:dyDescent="0.15">
      <c r="A1061" s="95" t="s">
        <v>7145</v>
      </c>
      <c r="B1061" s="95"/>
      <c r="C1061" s="95" t="s">
        <v>7461</v>
      </c>
      <c r="D1061" s="95" t="s">
        <v>7080</v>
      </c>
      <c r="E1061" s="95" t="s">
        <v>7081</v>
      </c>
      <c r="F1061" s="96" t="s">
        <v>6817</v>
      </c>
      <c r="G1061" s="97"/>
      <c r="H1061" s="97">
        <v>43931.02</v>
      </c>
      <c r="I1061" s="95" t="s">
        <v>7462</v>
      </c>
      <c r="J1061" s="95" t="s">
        <v>7463</v>
      </c>
      <c r="K1061" s="96" t="s">
        <v>7464</v>
      </c>
      <c r="L1061" s="98"/>
    </row>
    <row r="1062" spans="1:12" ht="25.5" customHeight="1" x14ac:dyDescent="0.15">
      <c r="A1062" s="95" t="s">
        <v>7150</v>
      </c>
      <c r="B1062" s="95"/>
      <c r="C1062" s="95" t="s">
        <v>7461</v>
      </c>
      <c r="D1062" s="95" t="s">
        <v>7080</v>
      </c>
      <c r="E1062" s="95" t="s">
        <v>7081</v>
      </c>
      <c r="F1062" s="96" t="s">
        <v>6817</v>
      </c>
      <c r="G1062" s="97">
        <v>26797.919999999998</v>
      </c>
      <c r="H1062" s="97"/>
      <c r="I1062" s="95" t="s">
        <v>7462</v>
      </c>
      <c r="J1062" s="95" t="s">
        <v>7463</v>
      </c>
      <c r="K1062" s="96" t="s">
        <v>7464</v>
      </c>
      <c r="L1062" s="98"/>
    </row>
    <row r="1063" spans="1:12" ht="25.5" customHeight="1" x14ac:dyDescent="0.15">
      <c r="A1063" s="95" t="s">
        <v>7149</v>
      </c>
      <c r="B1063" s="95"/>
      <c r="C1063" s="95" t="s">
        <v>7461</v>
      </c>
      <c r="D1063" s="95" t="s">
        <v>7080</v>
      </c>
      <c r="E1063" s="95" t="s">
        <v>7081</v>
      </c>
      <c r="F1063" s="96" t="s">
        <v>6817</v>
      </c>
      <c r="G1063" s="97">
        <v>17133.099999999999</v>
      </c>
      <c r="H1063" s="97"/>
      <c r="I1063" s="95" t="s">
        <v>7462</v>
      </c>
      <c r="J1063" s="95" t="s">
        <v>7463</v>
      </c>
      <c r="K1063" s="96" t="s">
        <v>7464</v>
      </c>
      <c r="L1063" s="98"/>
    </row>
    <row r="1064" spans="1:12" ht="25.5" customHeight="1" x14ac:dyDescent="0.15">
      <c r="A1064" s="95" t="s">
        <v>7149</v>
      </c>
      <c r="B1064" s="95"/>
      <c r="C1064" s="95" t="s">
        <v>7465</v>
      </c>
      <c r="D1064" s="95" t="s">
        <v>7080</v>
      </c>
      <c r="E1064" s="95" t="s">
        <v>7081</v>
      </c>
      <c r="F1064" s="96" t="s">
        <v>6830</v>
      </c>
      <c r="G1064" s="97">
        <v>18550.25</v>
      </c>
      <c r="H1064" s="97"/>
      <c r="I1064" s="95" t="s">
        <v>7466</v>
      </c>
      <c r="J1064" s="95" t="s">
        <v>7467</v>
      </c>
      <c r="K1064" s="96" t="s">
        <v>7464</v>
      </c>
      <c r="L1064" s="98"/>
    </row>
    <row r="1065" spans="1:12" ht="25.5" customHeight="1" x14ac:dyDescent="0.15">
      <c r="A1065" s="95" t="s">
        <v>7145</v>
      </c>
      <c r="B1065" s="95"/>
      <c r="C1065" s="95" t="s">
        <v>7465</v>
      </c>
      <c r="D1065" s="95" t="s">
        <v>7080</v>
      </c>
      <c r="E1065" s="95" t="s">
        <v>7081</v>
      </c>
      <c r="F1065" s="96" t="s">
        <v>6830</v>
      </c>
      <c r="G1065" s="97"/>
      <c r="H1065" s="97">
        <v>18550.25</v>
      </c>
      <c r="I1065" s="95" t="s">
        <v>7466</v>
      </c>
      <c r="J1065" s="95" t="s">
        <v>7467</v>
      </c>
      <c r="K1065" s="96" t="s">
        <v>7464</v>
      </c>
      <c r="L1065" s="98"/>
    </row>
    <row r="1066" spans="1:12" ht="25.5" customHeight="1" x14ac:dyDescent="0.15">
      <c r="A1066" s="95" t="s">
        <v>7159</v>
      </c>
      <c r="B1066" s="95"/>
      <c r="C1066" s="95" t="s">
        <v>7396</v>
      </c>
      <c r="D1066" s="95" t="s">
        <v>7080</v>
      </c>
      <c r="E1066" s="95" t="s">
        <v>7081</v>
      </c>
      <c r="F1066" s="96" t="s">
        <v>7197</v>
      </c>
      <c r="G1066" s="97"/>
      <c r="H1066" s="97">
        <v>12206.01</v>
      </c>
      <c r="I1066" s="95" t="s">
        <v>7468</v>
      </c>
      <c r="J1066" s="95" t="s">
        <v>7469</v>
      </c>
      <c r="K1066" s="96" t="s">
        <v>7470</v>
      </c>
      <c r="L1066" s="98"/>
    </row>
    <row r="1067" spans="1:12" ht="25.5" customHeight="1" x14ac:dyDescent="0.15">
      <c r="A1067" s="95" t="s">
        <v>7158</v>
      </c>
      <c r="B1067" s="95"/>
      <c r="C1067" s="95" t="s">
        <v>7396</v>
      </c>
      <c r="D1067" s="95" t="s">
        <v>7080</v>
      </c>
      <c r="E1067" s="95" t="s">
        <v>7081</v>
      </c>
      <c r="F1067" s="96" t="s">
        <v>7197</v>
      </c>
      <c r="G1067" s="97">
        <v>12206.01</v>
      </c>
      <c r="H1067" s="97"/>
      <c r="I1067" s="95" t="s">
        <v>7468</v>
      </c>
      <c r="J1067" s="95" t="s">
        <v>7469</v>
      </c>
      <c r="K1067" s="96" t="s">
        <v>7470</v>
      </c>
      <c r="L1067" s="98"/>
    </row>
    <row r="1068" spans="1:12" ht="25.5" customHeight="1" x14ac:dyDescent="0.15">
      <c r="A1068" s="95" t="s">
        <v>7160</v>
      </c>
      <c r="B1068" s="95"/>
      <c r="C1068" s="95" t="s">
        <v>7471</v>
      </c>
      <c r="D1068" s="95" t="s">
        <v>7080</v>
      </c>
      <c r="E1068" s="95" t="s">
        <v>7081</v>
      </c>
      <c r="F1068" s="96" t="s">
        <v>7163</v>
      </c>
      <c r="G1068" s="97"/>
      <c r="H1068" s="97">
        <v>2810.17</v>
      </c>
      <c r="I1068" s="95" t="s">
        <v>6970</v>
      </c>
      <c r="J1068" s="95" t="s">
        <v>7472</v>
      </c>
      <c r="K1068" s="96" t="s">
        <v>7473</v>
      </c>
      <c r="L1068" s="98"/>
    </row>
    <row r="1069" spans="1:12" ht="25.5" customHeight="1" x14ac:dyDescent="0.15">
      <c r="A1069" s="95" t="s">
        <v>7139</v>
      </c>
      <c r="B1069" s="95"/>
      <c r="C1069" s="95" t="s">
        <v>7471</v>
      </c>
      <c r="D1069" s="95" t="s">
        <v>7080</v>
      </c>
      <c r="E1069" s="95" t="s">
        <v>7081</v>
      </c>
      <c r="F1069" s="96" t="s">
        <v>7163</v>
      </c>
      <c r="G1069" s="97"/>
      <c r="H1069" s="97">
        <v>7516.68</v>
      </c>
      <c r="I1069" s="95" t="s">
        <v>6970</v>
      </c>
      <c r="J1069" s="95" t="s">
        <v>7472</v>
      </c>
      <c r="K1069" s="96" t="s">
        <v>7473</v>
      </c>
      <c r="L1069" s="98"/>
    </row>
    <row r="1070" spans="1:12" ht="25.5" customHeight="1" x14ac:dyDescent="0.15">
      <c r="A1070" s="95" t="s">
        <v>7055</v>
      </c>
      <c r="B1070" s="95"/>
      <c r="C1070" s="95" t="s">
        <v>7471</v>
      </c>
      <c r="D1070" s="95" t="s">
        <v>7080</v>
      </c>
      <c r="E1070" s="95" t="s">
        <v>7081</v>
      </c>
      <c r="F1070" s="96" t="s">
        <v>7163</v>
      </c>
      <c r="G1070" s="97"/>
      <c r="H1070" s="97">
        <v>14196.43</v>
      </c>
      <c r="I1070" s="95" t="s">
        <v>6970</v>
      </c>
      <c r="J1070" s="95" t="s">
        <v>7472</v>
      </c>
      <c r="K1070" s="96" t="s">
        <v>7473</v>
      </c>
      <c r="L1070" s="98"/>
    </row>
    <row r="1071" spans="1:12" ht="25.5" customHeight="1" x14ac:dyDescent="0.15">
      <c r="A1071" s="95" t="s">
        <v>7087</v>
      </c>
      <c r="B1071" s="95"/>
      <c r="C1071" s="95" t="s">
        <v>7471</v>
      </c>
      <c r="D1071" s="95" t="s">
        <v>7080</v>
      </c>
      <c r="E1071" s="95" t="s">
        <v>7081</v>
      </c>
      <c r="F1071" s="96" t="s">
        <v>7163</v>
      </c>
      <c r="G1071" s="97"/>
      <c r="H1071" s="97">
        <v>5417.61</v>
      </c>
      <c r="I1071" s="95" t="s">
        <v>6970</v>
      </c>
      <c r="J1071" s="95" t="s">
        <v>7472</v>
      </c>
      <c r="K1071" s="96" t="s">
        <v>7473</v>
      </c>
      <c r="L1071" s="98"/>
    </row>
    <row r="1072" spans="1:12" ht="25.5" customHeight="1" x14ac:dyDescent="0.15">
      <c r="A1072" s="95" t="s">
        <v>6810</v>
      </c>
      <c r="B1072" s="95"/>
      <c r="C1072" s="95" t="s">
        <v>7471</v>
      </c>
      <c r="D1072" s="95" t="s">
        <v>7080</v>
      </c>
      <c r="E1072" s="95" t="s">
        <v>7081</v>
      </c>
      <c r="F1072" s="96" t="s">
        <v>7163</v>
      </c>
      <c r="G1072" s="97"/>
      <c r="H1072" s="97">
        <v>58336.67</v>
      </c>
      <c r="I1072" s="95" t="s">
        <v>6970</v>
      </c>
      <c r="J1072" s="95" t="s">
        <v>7472</v>
      </c>
      <c r="K1072" s="96" t="s">
        <v>7473</v>
      </c>
      <c r="L1072" s="98"/>
    </row>
    <row r="1073" spans="1:12" ht="25.5" customHeight="1" x14ac:dyDescent="0.15">
      <c r="A1073" s="95" t="s">
        <v>6844</v>
      </c>
      <c r="B1073" s="95"/>
      <c r="C1073" s="95" t="s">
        <v>7471</v>
      </c>
      <c r="D1073" s="95" t="s">
        <v>7080</v>
      </c>
      <c r="E1073" s="95" t="s">
        <v>7081</v>
      </c>
      <c r="F1073" s="99">
        <v>43404</v>
      </c>
      <c r="G1073" s="97"/>
      <c r="H1073" s="97">
        <v>35121.35</v>
      </c>
      <c r="I1073" s="95" t="s">
        <v>6970</v>
      </c>
      <c r="J1073" s="95" t="s">
        <v>7472</v>
      </c>
      <c r="K1073" s="96" t="s">
        <v>7473</v>
      </c>
      <c r="L1073" s="98"/>
    </row>
    <row r="1074" spans="1:12" ht="25.5" customHeight="1" x14ac:dyDescent="0.15">
      <c r="A1074" s="95" t="s">
        <v>6847</v>
      </c>
      <c r="B1074" s="95"/>
      <c r="C1074" s="95" t="s">
        <v>7471</v>
      </c>
      <c r="D1074" s="95" t="s">
        <v>7080</v>
      </c>
      <c r="E1074" s="95" t="s">
        <v>7081</v>
      </c>
      <c r="F1074" s="99">
        <v>43404</v>
      </c>
      <c r="G1074" s="97"/>
      <c r="H1074" s="97">
        <v>63335.75</v>
      </c>
      <c r="I1074" s="95" t="s">
        <v>6970</v>
      </c>
      <c r="J1074" s="95" t="s">
        <v>7472</v>
      </c>
      <c r="K1074" s="96" t="s">
        <v>7473</v>
      </c>
      <c r="L1074" s="98"/>
    </row>
    <row r="1075" spans="1:12" ht="11.25" x14ac:dyDescent="0.15">
      <c r="A1075" s="95" t="s">
        <v>6846</v>
      </c>
      <c r="B1075" s="95"/>
      <c r="C1075" s="95" t="s">
        <v>7471</v>
      </c>
      <c r="D1075" s="95" t="s">
        <v>7080</v>
      </c>
      <c r="E1075" s="95" t="s">
        <v>7081</v>
      </c>
      <c r="F1075" s="99">
        <v>43404</v>
      </c>
      <c r="G1075" s="97"/>
      <c r="H1075" s="97">
        <v>50734.68</v>
      </c>
      <c r="I1075" s="95" t="s">
        <v>6970</v>
      </c>
      <c r="J1075" s="95" t="s">
        <v>7472</v>
      </c>
      <c r="K1075" s="96" t="s">
        <v>7473</v>
      </c>
    </row>
    <row r="1076" spans="1:12" ht="25.5" customHeight="1" x14ac:dyDescent="0.15">
      <c r="A1076" s="95" t="s">
        <v>6845</v>
      </c>
      <c r="B1076" s="95"/>
      <c r="C1076" s="95" t="s">
        <v>7471</v>
      </c>
      <c r="D1076" s="95" t="s">
        <v>7080</v>
      </c>
      <c r="E1076" s="95" t="s">
        <v>7081</v>
      </c>
      <c r="F1076" s="99">
        <v>43404</v>
      </c>
      <c r="G1076" s="97"/>
      <c r="H1076" s="97">
        <v>7948.21</v>
      </c>
      <c r="I1076" s="95" t="s">
        <v>6970</v>
      </c>
      <c r="J1076" s="95" t="s">
        <v>7472</v>
      </c>
      <c r="K1076" s="96" t="s">
        <v>7473</v>
      </c>
      <c r="L1076" s="98"/>
    </row>
    <row r="1077" spans="1:12" ht="25.5" customHeight="1" x14ac:dyDescent="0.15">
      <c r="A1077" s="95" t="s">
        <v>6804</v>
      </c>
      <c r="B1077" s="95"/>
      <c r="C1077" s="95" t="s">
        <v>7471</v>
      </c>
      <c r="D1077" s="95" t="s">
        <v>7080</v>
      </c>
      <c r="E1077" s="95" t="s">
        <v>7081</v>
      </c>
      <c r="F1077" s="96" t="s">
        <v>7163</v>
      </c>
      <c r="G1077" s="97"/>
      <c r="H1077" s="97">
        <v>24452.36</v>
      </c>
      <c r="I1077" s="95" t="s">
        <v>6970</v>
      </c>
      <c r="J1077" s="95" t="s">
        <v>7472</v>
      </c>
      <c r="K1077" s="96" t="s">
        <v>7473</v>
      </c>
      <c r="L1077" s="98"/>
    </row>
    <row r="1078" spans="1:12" ht="25.5" customHeight="1" x14ac:dyDescent="0.15">
      <c r="A1078" s="95" t="s">
        <v>7152</v>
      </c>
      <c r="B1078" s="95"/>
      <c r="C1078" s="95" t="s">
        <v>7471</v>
      </c>
      <c r="D1078" s="95" t="s">
        <v>7080</v>
      </c>
      <c r="E1078" s="95" t="s">
        <v>7081</v>
      </c>
      <c r="F1078" s="96" t="s">
        <v>7163</v>
      </c>
      <c r="G1078" s="97"/>
      <c r="H1078" s="97"/>
      <c r="I1078" s="95" t="s">
        <v>6970</v>
      </c>
      <c r="J1078" s="95" t="s">
        <v>7472</v>
      </c>
      <c r="K1078" s="96" t="s">
        <v>7473</v>
      </c>
      <c r="L1078" s="98"/>
    </row>
    <row r="1079" spans="1:12" ht="12.75" customHeight="1" x14ac:dyDescent="0.15">
      <c r="A1079" s="95" t="s">
        <v>6848</v>
      </c>
      <c r="B1079" s="95"/>
      <c r="C1079" s="95" t="s">
        <v>7471</v>
      </c>
      <c r="D1079" s="95" t="s">
        <v>7080</v>
      </c>
      <c r="E1079" s="95" t="s">
        <v>7081</v>
      </c>
      <c r="F1079" s="99">
        <v>43404</v>
      </c>
      <c r="G1079" s="97"/>
      <c r="H1079" s="97">
        <v>25309.54</v>
      </c>
      <c r="I1079" s="95" t="s">
        <v>6970</v>
      </c>
      <c r="J1079" s="95" t="s">
        <v>7472</v>
      </c>
      <c r="K1079" s="96" t="s">
        <v>7473</v>
      </c>
      <c r="L1079" s="98"/>
    </row>
    <row r="1080" spans="1:12" ht="12.75" customHeight="1" x14ac:dyDescent="0.15">
      <c r="A1080" s="95" t="s">
        <v>7159</v>
      </c>
      <c r="B1080" s="95"/>
      <c r="C1080" s="95" t="s">
        <v>7471</v>
      </c>
      <c r="D1080" s="95" t="s">
        <v>7080</v>
      </c>
      <c r="E1080" s="95" t="s">
        <v>7081</v>
      </c>
      <c r="F1080" s="96" t="s">
        <v>7163</v>
      </c>
      <c r="G1080" s="97"/>
      <c r="H1080" s="97">
        <v>1992.5</v>
      </c>
      <c r="I1080" s="95" t="s">
        <v>6970</v>
      </c>
      <c r="J1080" s="95" t="s">
        <v>7472</v>
      </c>
      <c r="K1080" s="96" t="s">
        <v>7473</v>
      </c>
      <c r="L1080" s="98"/>
    </row>
    <row r="1081" spans="1:12" ht="12.75" customHeight="1" x14ac:dyDescent="0.15">
      <c r="A1081" s="95" t="s">
        <v>7158</v>
      </c>
      <c r="B1081" s="95"/>
      <c r="C1081" s="95" t="s">
        <v>7471</v>
      </c>
      <c r="D1081" s="95" t="s">
        <v>7080</v>
      </c>
      <c r="E1081" s="95" t="s">
        <v>7081</v>
      </c>
      <c r="F1081" s="96" t="s">
        <v>7163</v>
      </c>
      <c r="G1081" s="97"/>
      <c r="H1081" s="97">
        <v>560.57000000000005</v>
      </c>
      <c r="I1081" s="95" t="s">
        <v>6970</v>
      </c>
      <c r="J1081" s="95" t="s">
        <v>7472</v>
      </c>
      <c r="K1081" s="96" t="s">
        <v>7473</v>
      </c>
      <c r="L1081" s="98"/>
    </row>
    <row r="1082" spans="1:12" ht="12.75" customHeight="1" x14ac:dyDescent="0.15">
      <c r="A1082" s="95" t="s">
        <v>7157</v>
      </c>
      <c r="B1082" s="95"/>
      <c r="C1082" s="95" t="s">
        <v>7471</v>
      </c>
      <c r="D1082" s="95" t="s">
        <v>7080</v>
      </c>
      <c r="E1082" s="95" t="s">
        <v>7081</v>
      </c>
      <c r="F1082" s="96" t="s">
        <v>7163</v>
      </c>
      <c r="G1082" s="97"/>
      <c r="H1082" s="97">
        <v>5541.76</v>
      </c>
      <c r="I1082" s="95" t="s">
        <v>6970</v>
      </c>
      <c r="J1082" s="95" t="s">
        <v>7472</v>
      </c>
      <c r="K1082" s="96" t="s">
        <v>7473</v>
      </c>
      <c r="L1082" s="98"/>
    </row>
    <row r="1083" spans="1:12" ht="12.75" customHeight="1" x14ac:dyDescent="0.15">
      <c r="A1083" s="95" t="s">
        <v>7145</v>
      </c>
      <c r="B1083" s="95"/>
      <c r="C1083" s="95" t="s">
        <v>7471</v>
      </c>
      <c r="D1083" s="95" t="s">
        <v>7080</v>
      </c>
      <c r="E1083" s="95" t="s">
        <v>7081</v>
      </c>
      <c r="F1083" s="96" t="s">
        <v>7163</v>
      </c>
      <c r="G1083" s="97"/>
      <c r="H1083" s="97">
        <v>14339.08</v>
      </c>
      <c r="I1083" s="95" t="s">
        <v>6970</v>
      </c>
      <c r="J1083" s="95" t="s">
        <v>7472</v>
      </c>
      <c r="K1083" s="96" t="s">
        <v>7473</v>
      </c>
      <c r="L1083" s="98"/>
    </row>
    <row r="1084" spans="1:12" ht="12.75" customHeight="1" x14ac:dyDescent="0.15">
      <c r="A1084" s="95" t="s">
        <v>7087</v>
      </c>
      <c r="B1084" s="95"/>
      <c r="C1084" s="95" t="s">
        <v>7436</v>
      </c>
      <c r="D1084" s="95" t="s">
        <v>7080</v>
      </c>
      <c r="E1084" s="95" t="s">
        <v>7081</v>
      </c>
      <c r="F1084" s="96" t="s">
        <v>7065</v>
      </c>
      <c r="G1084" s="97">
        <v>295.55</v>
      </c>
      <c r="H1084" s="97"/>
      <c r="I1084" s="95" t="s">
        <v>7474</v>
      </c>
      <c r="J1084" s="95" t="s">
        <v>7475</v>
      </c>
      <c r="K1084" s="96" t="s">
        <v>7473</v>
      </c>
      <c r="L1084" s="98"/>
    </row>
    <row r="1085" spans="1:12" ht="12.75" customHeight="1" x14ac:dyDescent="0.15">
      <c r="A1085" s="95" t="s">
        <v>6810</v>
      </c>
      <c r="B1085" s="95"/>
      <c r="C1085" s="95" t="s">
        <v>7436</v>
      </c>
      <c r="D1085" s="95" t="s">
        <v>7080</v>
      </c>
      <c r="E1085" s="95" t="s">
        <v>7081</v>
      </c>
      <c r="F1085" s="96" t="s">
        <v>7065</v>
      </c>
      <c r="G1085" s="97"/>
      <c r="H1085" s="97">
        <v>2659.94</v>
      </c>
      <c r="I1085" s="95" t="s">
        <v>7474</v>
      </c>
      <c r="J1085" s="95" t="s">
        <v>7475</v>
      </c>
      <c r="K1085" s="96" t="s">
        <v>7473</v>
      </c>
      <c r="L1085" s="98"/>
    </row>
    <row r="1086" spans="1:12" ht="12.75" customHeight="1" x14ac:dyDescent="0.15">
      <c r="A1086" s="95" t="s">
        <v>7086</v>
      </c>
      <c r="B1086" s="95"/>
      <c r="C1086" s="95" t="s">
        <v>7436</v>
      </c>
      <c r="D1086" s="95" t="s">
        <v>7080</v>
      </c>
      <c r="E1086" s="95" t="s">
        <v>7081</v>
      </c>
      <c r="F1086" s="96" t="s">
        <v>7065</v>
      </c>
      <c r="G1086" s="97">
        <v>295.55</v>
      </c>
      <c r="H1086" s="97"/>
      <c r="I1086" s="95" t="s">
        <v>7474</v>
      </c>
      <c r="J1086" s="95" t="s">
        <v>7475</v>
      </c>
      <c r="K1086" s="96" t="s">
        <v>7473</v>
      </c>
      <c r="L1086" s="98"/>
    </row>
    <row r="1087" spans="1:12" ht="12.75" customHeight="1" x14ac:dyDescent="0.15">
      <c r="A1087" s="95" t="s">
        <v>7085</v>
      </c>
      <c r="B1087" s="95"/>
      <c r="C1087" s="95" t="s">
        <v>7436</v>
      </c>
      <c r="D1087" s="95" t="s">
        <v>7080</v>
      </c>
      <c r="E1087" s="95" t="s">
        <v>7081</v>
      </c>
      <c r="F1087" s="96" t="s">
        <v>7065</v>
      </c>
      <c r="G1087" s="97">
        <v>1773.29</v>
      </c>
      <c r="H1087" s="97"/>
      <c r="I1087" s="95" t="s">
        <v>7474</v>
      </c>
      <c r="J1087" s="95" t="s">
        <v>7475</v>
      </c>
      <c r="K1087" s="96" t="s">
        <v>7473</v>
      </c>
      <c r="L1087" s="98"/>
    </row>
    <row r="1088" spans="1:12" ht="12.75" customHeight="1" x14ac:dyDescent="0.15">
      <c r="A1088" s="95" t="s">
        <v>7078</v>
      </c>
      <c r="B1088" s="95"/>
      <c r="C1088" s="95" t="s">
        <v>7436</v>
      </c>
      <c r="D1088" s="95" t="s">
        <v>7080</v>
      </c>
      <c r="E1088" s="95" t="s">
        <v>7081</v>
      </c>
      <c r="F1088" s="96" t="s">
        <v>7065</v>
      </c>
      <c r="G1088" s="97">
        <v>295.55</v>
      </c>
      <c r="H1088" s="97"/>
      <c r="I1088" s="95" t="s">
        <v>7474</v>
      </c>
      <c r="J1088" s="95" t="s">
        <v>7475</v>
      </c>
      <c r="K1088" s="96" t="s">
        <v>7473</v>
      </c>
      <c r="L1088" s="98"/>
    </row>
    <row r="1089" spans="1:12" ht="12.75" customHeight="1" x14ac:dyDescent="0.15">
      <c r="A1089" s="95" t="s">
        <v>7160</v>
      </c>
      <c r="B1089" s="95"/>
      <c r="C1089" s="95" t="s">
        <v>7400</v>
      </c>
      <c r="D1089" s="95" t="s">
        <v>7080</v>
      </c>
      <c r="E1089" s="95" t="s">
        <v>7081</v>
      </c>
      <c r="F1089" s="96" t="s">
        <v>7065</v>
      </c>
      <c r="G1089" s="97">
        <v>92.4</v>
      </c>
      <c r="H1089" s="97"/>
      <c r="I1089" s="95" t="s">
        <v>6988</v>
      </c>
      <c r="J1089" s="95" t="s">
        <v>7475</v>
      </c>
      <c r="K1089" s="96" t="s">
        <v>7473</v>
      </c>
      <c r="L1089" s="98"/>
    </row>
    <row r="1090" spans="1:12" ht="12.75" customHeight="1" x14ac:dyDescent="0.15">
      <c r="A1090" s="95" t="s">
        <v>7056</v>
      </c>
      <c r="B1090" s="95"/>
      <c r="C1090" s="95" t="s">
        <v>7400</v>
      </c>
      <c r="D1090" s="95" t="s">
        <v>7080</v>
      </c>
      <c r="E1090" s="95" t="s">
        <v>7081</v>
      </c>
      <c r="F1090" s="96" t="s">
        <v>7065</v>
      </c>
      <c r="G1090" s="97">
        <v>646.79999999999995</v>
      </c>
      <c r="H1090" s="97"/>
      <c r="I1090" s="95" t="s">
        <v>6988</v>
      </c>
      <c r="J1090" s="95" t="s">
        <v>7475</v>
      </c>
      <c r="K1090" s="96" t="s">
        <v>7473</v>
      </c>
      <c r="L1090" s="98"/>
    </row>
    <row r="1091" spans="1:12" ht="12.75" customHeight="1" x14ac:dyDescent="0.15">
      <c r="A1091" s="95" t="s">
        <v>6844</v>
      </c>
      <c r="B1091" s="95"/>
      <c r="C1091" s="95" t="s">
        <v>7400</v>
      </c>
      <c r="D1091" s="95" t="s">
        <v>7080</v>
      </c>
      <c r="E1091" s="95" t="s">
        <v>7081</v>
      </c>
      <c r="F1091" s="99">
        <v>43434</v>
      </c>
      <c r="G1091" s="97"/>
      <c r="H1091" s="97">
        <v>1441.44</v>
      </c>
      <c r="I1091" s="95" t="s">
        <v>6988</v>
      </c>
      <c r="J1091" s="95" t="s">
        <v>7475</v>
      </c>
      <c r="K1091" s="96" t="s">
        <v>7473</v>
      </c>
      <c r="L1091" s="98"/>
    </row>
    <row r="1092" spans="1:12" ht="12.75" customHeight="1" x14ac:dyDescent="0.15">
      <c r="A1092" s="95" t="s">
        <v>6804</v>
      </c>
      <c r="B1092" s="95"/>
      <c r="C1092" s="95" t="s">
        <v>7400</v>
      </c>
      <c r="D1092" s="95" t="s">
        <v>7080</v>
      </c>
      <c r="E1092" s="95" t="s">
        <v>7081</v>
      </c>
      <c r="F1092" s="96" t="s">
        <v>7065</v>
      </c>
      <c r="G1092" s="97">
        <v>702.24</v>
      </c>
      <c r="H1092" s="97"/>
      <c r="I1092" s="95" t="s">
        <v>6988</v>
      </c>
      <c r="J1092" s="95" t="s">
        <v>7475</v>
      </c>
      <c r="K1092" s="96" t="s">
        <v>7473</v>
      </c>
      <c r="L1092" s="98"/>
    </row>
    <row r="1093" spans="1:12" ht="12.75" customHeight="1" x14ac:dyDescent="0.15">
      <c r="A1093" s="95" t="s">
        <v>6810</v>
      </c>
      <c r="B1093" s="95"/>
      <c r="C1093" s="95" t="s">
        <v>7476</v>
      </c>
      <c r="D1093" s="95" t="s">
        <v>7080</v>
      </c>
      <c r="E1093" s="95" t="s">
        <v>7081</v>
      </c>
      <c r="F1093" s="96" t="s">
        <v>7065</v>
      </c>
      <c r="G1093" s="97"/>
      <c r="H1093" s="97">
        <v>3081.94</v>
      </c>
      <c r="I1093" s="95" t="s">
        <v>7477</v>
      </c>
      <c r="J1093" s="95" t="s">
        <v>7475</v>
      </c>
      <c r="K1093" s="96" t="s">
        <v>7473</v>
      </c>
      <c r="L1093" s="98"/>
    </row>
    <row r="1094" spans="1:12" ht="12.75" customHeight="1" x14ac:dyDescent="0.15">
      <c r="A1094" s="95" t="s">
        <v>7092</v>
      </c>
      <c r="B1094" s="95"/>
      <c r="C1094" s="95" t="s">
        <v>7476</v>
      </c>
      <c r="D1094" s="95" t="s">
        <v>7080</v>
      </c>
      <c r="E1094" s="95" t="s">
        <v>7081</v>
      </c>
      <c r="F1094" s="96" t="s">
        <v>7065</v>
      </c>
      <c r="G1094" s="97">
        <v>616.39</v>
      </c>
      <c r="H1094" s="97"/>
      <c r="I1094" s="95" t="s">
        <v>7477</v>
      </c>
      <c r="J1094" s="95" t="s">
        <v>7475</v>
      </c>
      <c r="K1094" s="96" t="s">
        <v>7473</v>
      </c>
      <c r="L1094" s="98"/>
    </row>
    <row r="1095" spans="1:12" ht="12.75" customHeight="1" x14ac:dyDescent="0.15">
      <c r="A1095" s="95" t="s">
        <v>7095</v>
      </c>
      <c r="B1095" s="95"/>
      <c r="C1095" s="95" t="s">
        <v>7476</v>
      </c>
      <c r="D1095" s="95" t="s">
        <v>7080</v>
      </c>
      <c r="E1095" s="95" t="s">
        <v>7081</v>
      </c>
      <c r="F1095" s="96" t="s">
        <v>7065</v>
      </c>
      <c r="G1095" s="97">
        <v>2465.5500000000002</v>
      </c>
      <c r="H1095" s="97"/>
      <c r="I1095" s="95" t="s">
        <v>7477</v>
      </c>
      <c r="J1095" s="95" t="s">
        <v>7475</v>
      </c>
      <c r="K1095" s="96" t="s">
        <v>7473</v>
      </c>
      <c r="L1095" s="98"/>
    </row>
    <row r="1096" spans="1:12" ht="12.75" customHeight="1" x14ac:dyDescent="0.15">
      <c r="A1096" s="95" t="s">
        <v>6810</v>
      </c>
      <c r="B1096" s="95"/>
      <c r="C1096" s="95" t="s">
        <v>7432</v>
      </c>
      <c r="D1096" s="95" t="s">
        <v>7080</v>
      </c>
      <c r="E1096" s="95" t="s">
        <v>7081</v>
      </c>
      <c r="F1096" s="96" t="s">
        <v>7065</v>
      </c>
      <c r="G1096" s="97"/>
      <c r="H1096" s="97">
        <v>3910.6</v>
      </c>
      <c r="I1096" s="95" t="s">
        <v>7478</v>
      </c>
      <c r="J1096" s="95" t="s">
        <v>7475</v>
      </c>
      <c r="K1096" s="96" t="s">
        <v>7473</v>
      </c>
      <c r="L1096" s="98"/>
    </row>
    <row r="1097" spans="1:12" ht="25.5" customHeight="1" x14ac:dyDescent="0.15">
      <c r="A1097" s="95" t="s">
        <v>7086</v>
      </c>
      <c r="B1097" s="95"/>
      <c r="C1097" s="95" t="s">
        <v>7432</v>
      </c>
      <c r="D1097" s="95" t="s">
        <v>7080</v>
      </c>
      <c r="E1097" s="95" t="s">
        <v>7081</v>
      </c>
      <c r="F1097" s="96" t="s">
        <v>7065</v>
      </c>
      <c r="G1097" s="97">
        <v>195.53</v>
      </c>
      <c r="H1097" s="97"/>
      <c r="I1097" s="95" t="s">
        <v>7478</v>
      </c>
      <c r="J1097" s="95" t="s">
        <v>7475</v>
      </c>
      <c r="K1097" s="96" t="s">
        <v>7473</v>
      </c>
      <c r="L1097" s="98"/>
    </row>
    <row r="1098" spans="1:12" ht="25.5" customHeight="1" x14ac:dyDescent="0.15">
      <c r="A1098" s="95" t="s">
        <v>7098</v>
      </c>
      <c r="B1098" s="95"/>
      <c r="C1098" s="95" t="s">
        <v>7432</v>
      </c>
      <c r="D1098" s="95" t="s">
        <v>7080</v>
      </c>
      <c r="E1098" s="95" t="s">
        <v>7081</v>
      </c>
      <c r="F1098" s="96" t="s">
        <v>7065</v>
      </c>
      <c r="G1098" s="97">
        <v>195.53</v>
      </c>
      <c r="H1098" s="97"/>
      <c r="I1098" s="95" t="s">
        <v>7478</v>
      </c>
      <c r="J1098" s="95" t="s">
        <v>7475</v>
      </c>
      <c r="K1098" s="96" t="s">
        <v>7473</v>
      </c>
      <c r="L1098" s="98"/>
    </row>
    <row r="1099" spans="1:12" ht="25.5" customHeight="1" x14ac:dyDescent="0.15">
      <c r="A1099" s="95" t="s">
        <v>7078</v>
      </c>
      <c r="B1099" s="95"/>
      <c r="C1099" s="95" t="s">
        <v>7432</v>
      </c>
      <c r="D1099" s="95" t="s">
        <v>7080</v>
      </c>
      <c r="E1099" s="95" t="s">
        <v>7081</v>
      </c>
      <c r="F1099" s="96" t="s">
        <v>7065</v>
      </c>
      <c r="G1099" s="97">
        <v>2150.83</v>
      </c>
      <c r="H1099" s="97"/>
      <c r="I1099" s="95" t="s">
        <v>7478</v>
      </c>
      <c r="J1099" s="95" t="s">
        <v>7475</v>
      </c>
      <c r="K1099" s="96" t="s">
        <v>7473</v>
      </c>
      <c r="L1099" s="98"/>
    </row>
    <row r="1100" spans="1:12" ht="25.5" customHeight="1" x14ac:dyDescent="0.15">
      <c r="A1100" s="95" t="s">
        <v>7095</v>
      </c>
      <c r="B1100" s="95"/>
      <c r="C1100" s="95" t="s">
        <v>7432</v>
      </c>
      <c r="D1100" s="95" t="s">
        <v>7080</v>
      </c>
      <c r="E1100" s="95" t="s">
        <v>7081</v>
      </c>
      <c r="F1100" s="96" t="s">
        <v>7065</v>
      </c>
      <c r="G1100" s="97">
        <v>1368.71</v>
      </c>
      <c r="H1100" s="97"/>
      <c r="I1100" s="95" t="s">
        <v>7478</v>
      </c>
      <c r="J1100" s="95" t="s">
        <v>7475</v>
      </c>
      <c r="K1100" s="96" t="s">
        <v>7473</v>
      </c>
      <c r="L1100" s="98"/>
    </row>
    <row r="1101" spans="1:12" ht="25.5" customHeight="1" x14ac:dyDescent="0.15">
      <c r="A1101" s="95" t="s">
        <v>6810</v>
      </c>
      <c r="B1101" s="95"/>
      <c r="C1101" s="95" t="s">
        <v>7406</v>
      </c>
      <c r="D1101" s="95" t="s">
        <v>7080</v>
      </c>
      <c r="E1101" s="95" t="s">
        <v>7081</v>
      </c>
      <c r="F1101" s="96" t="s">
        <v>7065</v>
      </c>
      <c r="G1101" s="97">
        <v>550</v>
      </c>
      <c r="H1101" s="97"/>
      <c r="I1101" s="95" t="s">
        <v>6989</v>
      </c>
      <c r="J1101" s="95" t="s">
        <v>7475</v>
      </c>
      <c r="K1101" s="96" t="s">
        <v>7473</v>
      </c>
      <c r="L1101" s="98"/>
    </row>
    <row r="1102" spans="1:12" ht="25.5" customHeight="1" x14ac:dyDescent="0.15">
      <c r="A1102" s="95" t="s">
        <v>7056</v>
      </c>
      <c r="B1102" s="95"/>
      <c r="C1102" s="95" t="s">
        <v>7406</v>
      </c>
      <c r="D1102" s="95" t="s">
        <v>7080</v>
      </c>
      <c r="E1102" s="95" t="s">
        <v>7081</v>
      </c>
      <c r="F1102" s="96" t="s">
        <v>7065</v>
      </c>
      <c r="G1102" s="97">
        <v>550</v>
      </c>
      <c r="H1102" s="97"/>
      <c r="I1102" s="95" t="s">
        <v>6989</v>
      </c>
      <c r="J1102" s="95" t="s">
        <v>7475</v>
      </c>
      <c r="K1102" s="96" t="s">
        <v>7473</v>
      </c>
      <c r="L1102" s="98"/>
    </row>
    <row r="1103" spans="1:12" ht="11.25" x14ac:dyDescent="0.15">
      <c r="A1103" s="95" t="s">
        <v>6844</v>
      </c>
      <c r="B1103" s="95"/>
      <c r="C1103" s="95" t="s">
        <v>7406</v>
      </c>
      <c r="D1103" s="95" t="s">
        <v>7080</v>
      </c>
      <c r="E1103" s="95" t="s">
        <v>7081</v>
      </c>
      <c r="F1103" s="99">
        <v>43434</v>
      </c>
      <c r="G1103" s="97"/>
      <c r="H1103" s="97">
        <v>1964.29</v>
      </c>
      <c r="I1103" s="95" t="s">
        <v>6989</v>
      </c>
      <c r="J1103" s="95" t="s">
        <v>7475</v>
      </c>
      <c r="K1103" s="96" t="s">
        <v>7473</v>
      </c>
    </row>
    <row r="1104" spans="1:12" ht="25.5" customHeight="1" x14ac:dyDescent="0.15">
      <c r="A1104" s="95" t="s">
        <v>6804</v>
      </c>
      <c r="B1104" s="95"/>
      <c r="C1104" s="95" t="s">
        <v>7406</v>
      </c>
      <c r="D1104" s="95" t="s">
        <v>7080</v>
      </c>
      <c r="E1104" s="95" t="s">
        <v>7081</v>
      </c>
      <c r="F1104" s="96" t="s">
        <v>7065</v>
      </c>
      <c r="G1104" s="97">
        <v>864.29</v>
      </c>
      <c r="H1104" s="97"/>
      <c r="I1104" s="95" t="s">
        <v>6989</v>
      </c>
      <c r="J1104" s="95" t="s">
        <v>7475</v>
      </c>
      <c r="K1104" s="96" t="s">
        <v>7473</v>
      </c>
      <c r="L1104" s="98"/>
    </row>
    <row r="1105" spans="1:12" ht="25.5" customHeight="1" x14ac:dyDescent="0.15">
      <c r="A1105" s="95" t="s">
        <v>7160</v>
      </c>
      <c r="B1105" s="95"/>
      <c r="C1105" s="95" t="s">
        <v>7088</v>
      </c>
      <c r="D1105" s="95" t="s">
        <v>7080</v>
      </c>
      <c r="E1105" s="95" t="s">
        <v>7081</v>
      </c>
      <c r="F1105" s="96" t="s">
        <v>7065</v>
      </c>
      <c r="G1105" s="97">
        <v>200.3</v>
      </c>
      <c r="H1105" s="97"/>
      <c r="I1105" s="95" t="s">
        <v>6990</v>
      </c>
      <c r="J1105" s="95" t="s">
        <v>7475</v>
      </c>
      <c r="K1105" s="96" t="s">
        <v>7473</v>
      </c>
      <c r="L1105" s="98"/>
    </row>
    <row r="1106" spans="1:12" ht="25.5" customHeight="1" x14ac:dyDescent="0.15">
      <c r="A1106" s="95" t="s">
        <v>6844</v>
      </c>
      <c r="B1106" s="95"/>
      <c r="C1106" s="95" t="s">
        <v>7088</v>
      </c>
      <c r="D1106" s="95" t="s">
        <v>7080</v>
      </c>
      <c r="E1106" s="95" t="s">
        <v>7081</v>
      </c>
      <c r="F1106" s="99">
        <v>43434</v>
      </c>
      <c r="G1106" s="97"/>
      <c r="H1106" s="97">
        <v>200.3</v>
      </c>
      <c r="I1106" s="95" t="s">
        <v>6990</v>
      </c>
      <c r="J1106" s="95" t="s">
        <v>7475</v>
      </c>
      <c r="K1106" s="96" t="s">
        <v>7473</v>
      </c>
      <c r="L1106" s="98"/>
    </row>
    <row r="1107" spans="1:12" ht="25.5" customHeight="1" x14ac:dyDescent="0.15">
      <c r="A1107" s="95" t="s">
        <v>6810</v>
      </c>
      <c r="B1107" s="95"/>
      <c r="C1107" s="95" t="s">
        <v>7435</v>
      </c>
      <c r="D1107" s="95" t="s">
        <v>7080</v>
      </c>
      <c r="E1107" s="95" t="s">
        <v>7081</v>
      </c>
      <c r="F1107" s="96" t="s">
        <v>7065</v>
      </c>
      <c r="G1107" s="97"/>
      <c r="H1107" s="97">
        <v>210.31</v>
      </c>
      <c r="I1107" s="95" t="s">
        <v>6991</v>
      </c>
      <c r="J1107" s="95" t="s">
        <v>7475</v>
      </c>
      <c r="K1107" s="96" t="s">
        <v>7473</v>
      </c>
      <c r="L1107" s="98"/>
    </row>
    <row r="1108" spans="1:12" ht="25.5" customHeight="1" x14ac:dyDescent="0.15">
      <c r="A1108" s="95" t="s">
        <v>6844</v>
      </c>
      <c r="B1108" s="95"/>
      <c r="C1108" s="95" t="s">
        <v>7435</v>
      </c>
      <c r="D1108" s="95" t="s">
        <v>7080</v>
      </c>
      <c r="E1108" s="95" t="s">
        <v>7081</v>
      </c>
      <c r="F1108" s="99">
        <v>43434</v>
      </c>
      <c r="G1108" s="97">
        <v>210.31</v>
      </c>
      <c r="H1108" s="97"/>
      <c r="I1108" s="95" t="s">
        <v>6991</v>
      </c>
      <c r="J1108" s="95" t="s">
        <v>7475</v>
      </c>
      <c r="K1108" s="96" t="s">
        <v>7473</v>
      </c>
      <c r="L1108" s="98"/>
    </row>
    <row r="1109" spans="1:12" ht="25.5" customHeight="1" x14ac:dyDescent="0.15">
      <c r="A1109" s="95" t="s">
        <v>7087</v>
      </c>
      <c r="B1109" s="95"/>
      <c r="C1109" s="95" t="s">
        <v>7428</v>
      </c>
      <c r="D1109" s="95" t="s">
        <v>7080</v>
      </c>
      <c r="E1109" s="95" t="s">
        <v>7081</v>
      </c>
      <c r="F1109" s="96" t="s">
        <v>7065</v>
      </c>
      <c r="G1109" s="97"/>
      <c r="H1109" s="97">
        <v>1736.16</v>
      </c>
      <c r="I1109" s="95" t="s">
        <v>7479</v>
      </c>
      <c r="J1109" s="95" t="s">
        <v>7475</v>
      </c>
      <c r="K1109" s="96" t="s">
        <v>7473</v>
      </c>
      <c r="L1109" s="98"/>
    </row>
    <row r="1110" spans="1:12" ht="25.5" customHeight="1" x14ac:dyDescent="0.15">
      <c r="A1110" s="95" t="s">
        <v>6810</v>
      </c>
      <c r="B1110" s="95"/>
      <c r="C1110" s="95" t="s">
        <v>7428</v>
      </c>
      <c r="D1110" s="95" t="s">
        <v>7080</v>
      </c>
      <c r="E1110" s="95" t="s">
        <v>7081</v>
      </c>
      <c r="F1110" s="96" t="s">
        <v>7065</v>
      </c>
      <c r="G1110" s="97">
        <v>434.04</v>
      </c>
      <c r="H1110" s="97"/>
      <c r="I1110" s="95" t="s">
        <v>7479</v>
      </c>
      <c r="J1110" s="95" t="s">
        <v>7475</v>
      </c>
      <c r="K1110" s="96" t="s">
        <v>7473</v>
      </c>
      <c r="L1110" s="98"/>
    </row>
    <row r="1111" spans="1:12" ht="25.5" customHeight="1" x14ac:dyDescent="0.15">
      <c r="A1111" s="95" t="s">
        <v>7086</v>
      </c>
      <c r="B1111" s="95"/>
      <c r="C1111" s="95" t="s">
        <v>7428</v>
      </c>
      <c r="D1111" s="95" t="s">
        <v>7080</v>
      </c>
      <c r="E1111" s="95" t="s">
        <v>7081</v>
      </c>
      <c r="F1111" s="96" t="s">
        <v>7065</v>
      </c>
      <c r="G1111" s="97">
        <v>651.05999999999995</v>
      </c>
      <c r="H1111" s="97"/>
      <c r="I1111" s="95" t="s">
        <v>7479</v>
      </c>
      <c r="J1111" s="95" t="s">
        <v>7475</v>
      </c>
      <c r="K1111" s="96" t="s">
        <v>7473</v>
      </c>
      <c r="L1111" s="98"/>
    </row>
    <row r="1112" spans="1:12" ht="25.5" customHeight="1" x14ac:dyDescent="0.15">
      <c r="A1112" s="95" t="s">
        <v>7098</v>
      </c>
      <c r="B1112" s="95"/>
      <c r="C1112" s="95" t="s">
        <v>7428</v>
      </c>
      <c r="D1112" s="95" t="s">
        <v>7080</v>
      </c>
      <c r="E1112" s="95" t="s">
        <v>7081</v>
      </c>
      <c r="F1112" s="96" t="s">
        <v>7065</v>
      </c>
      <c r="G1112" s="97">
        <v>217.02</v>
      </c>
      <c r="H1112" s="97"/>
      <c r="I1112" s="95" t="s">
        <v>7479</v>
      </c>
      <c r="J1112" s="95" t="s">
        <v>7475</v>
      </c>
      <c r="K1112" s="96" t="s">
        <v>7473</v>
      </c>
      <c r="L1112" s="98"/>
    </row>
    <row r="1113" spans="1:12" ht="25.5" customHeight="1" x14ac:dyDescent="0.15">
      <c r="A1113" s="95" t="s">
        <v>7078</v>
      </c>
      <c r="B1113" s="95"/>
      <c r="C1113" s="95" t="s">
        <v>7428</v>
      </c>
      <c r="D1113" s="95" t="s">
        <v>7080</v>
      </c>
      <c r="E1113" s="95" t="s">
        <v>7081</v>
      </c>
      <c r="F1113" s="96" t="s">
        <v>7065</v>
      </c>
      <c r="G1113" s="97">
        <v>434.04</v>
      </c>
      <c r="H1113" s="97"/>
      <c r="I1113" s="95" t="s">
        <v>7479</v>
      </c>
      <c r="J1113" s="95" t="s">
        <v>7475</v>
      </c>
      <c r="K1113" s="96" t="s">
        <v>7473</v>
      </c>
      <c r="L1113" s="98"/>
    </row>
    <row r="1114" spans="1:12" ht="25.5" customHeight="1" x14ac:dyDescent="0.15">
      <c r="A1114" s="95" t="s">
        <v>7055</v>
      </c>
      <c r="B1114" s="95"/>
      <c r="C1114" s="95" t="s">
        <v>7480</v>
      </c>
      <c r="D1114" s="95" t="s">
        <v>7080</v>
      </c>
      <c r="E1114" s="95" t="s">
        <v>7081</v>
      </c>
      <c r="F1114" s="96" t="s">
        <v>7065</v>
      </c>
      <c r="G1114" s="97">
        <v>111.62</v>
      </c>
      <c r="H1114" s="97"/>
      <c r="I1114" s="95" t="s">
        <v>6992</v>
      </c>
      <c r="J1114" s="95" t="s">
        <v>7475</v>
      </c>
      <c r="K1114" s="96" t="s">
        <v>7473</v>
      </c>
      <c r="L1114" s="98"/>
    </row>
    <row r="1115" spans="1:12" ht="25.5" customHeight="1" x14ac:dyDescent="0.15">
      <c r="A1115" s="95" t="s">
        <v>6810</v>
      </c>
      <c r="B1115" s="95"/>
      <c r="C1115" s="95" t="s">
        <v>7480</v>
      </c>
      <c r="D1115" s="95" t="s">
        <v>7080</v>
      </c>
      <c r="E1115" s="95" t="s">
        <v>7081</v>
      </c>
      <c r="F1115" s="96" t="s">
        <v>7065</v>
      </c>
      <c r="G1115" s="97"/>
      <c r="H1115" s="97">
        <v>2018.37</v>
      </c>
      <c r="I1115" s="95" t="s">
        <v>6992</v>
      </c>
      <c r="J1115" s="95" t="s">
        <v>7475</v>
      </c>
      <c r="K1115" s="96" t="s">
        <v>7473</v>
      </c>
      <c r="L1115" s="98"/>
    </row>
    <row r="1116" spans="1:12" ht="25.5" customHeight="1" x14ac:dyDescent="0.15">
      <c r="A1116" s="95" t="s">
        <v>7056</v>
      </c>
      <c r="B1116" s="95"/>
      <c r="C1116" s="95" t="s">
        <v>7480</v>
      </c>
      <c r="D1116" s="95" t="s">
        <v>7080</v>
      </c>
      <c r="E1116" s="95" t="s">
        <v>7081</v>
      </c>
      <c r="F1116" s="96" t="s">
        <v>7065</v>
      </c>
      <c r="G1116" s="97">
        <v>930.07</v>
      </c>
      <c r="H1116" s="97"/>
      <c r="I1116" s="95" t="s">
        <v>6992</v>
      </c>
      <c r="J1116" s="95" t="s">
        <v>7475</v>
      </c>
      <c r="K1116" s="96" t="s">
        <v>7473</v>
      </c>
      <c r="L1116" s="98"/>
    </row>
    <row r="1117" spans="1:12" ht="25.5" customHeight="1" x14ac:dyDescent="0.15">
      <c r="A1117" s="95" t="s">
        <v>6844</v>
      </c>
      <c r="B1117" s="95"/>
      <c r="C1117" s="95" t="s">
        <v>7480</v>
      </c>
      <c r="D1117" s="95" t="s">
        <v>7080</v>
      </c>
      <c r="E1117" s="95" t="s">
        <v>7081</v>
      </c>
      <c r="F1117" s="99">
        <v>43434</v>
      </c>
      <c r="G1117" s="97">
        <v>976.68</v>
      </c>
      <c r="H1117" s="97"/>
      <c r="I1117" s="95" t="s">
        <v>6992</v>
      </c>
      <c r="J1117" s="95" t="s">
        <v>7475</v>
      </c>
      <c r="K1117" s="96" t="s">
        <v>7473</v>
      </c>
      <c r="L1117" s="98"/>
    </row>
    <row r="1118" spans="1:12" ht="25.5" customHeight="1" x14ac:dyDescent="0.15">
      <c r="A1118" s="95" t="s">
        <v>7056</v>
      </c>
      <c r="B1118" s="95"/>
      <c r="C1118" s="95" t="s">
        <v>7461</v>
      </c>
      <c r="D1118" s="95" t="s">
        <v>7080</v>
      </c>
      <c r="E1118" s="95" t="s">
        <v>7081</v>
      </c>
      <c r="F1118" s="96" t="s">
        <v>7065</v>
      </c>
      <c r="G1118" s="97">
        <v>1952.93</v>
      </c>
      <c r="H1118" s="97"/>
      <c r="I1118" s="95" t="s">
        <v>6993</v>
      </c>
      <c r="J1118" s="95" t="s">
        <v>7475</v>
      </c>
      <c r="K1118" s="96" t="s">
        <v>7473</v>
      </c>
      <c r="L1118" s="98"/>
    </row>
    <row r="1119" spans="1:12" ht="25.5" customHeight="1" x14ac:dyDescent="0.15">
      <c r="A1119" s="95" t="s">
        <v>6844</v>
      </c>
      <c r="B1119" s="95"/>
      <c r="C1119" s="95" t="s">
        <v>7461</v>
      </c>
      <c r="D1119" s="95" t="s">
        <v>7080</v>
      </c>
      <c r="E1119" s="95" t="s">
        <v>7081</v>
      </c>
      <c r="F1119" s="99">
        <v>43434</v>
      </c>
      <c r="G1119" s="97">
        <v>3711.41</v>
      </c>
      <c r="H1119" s="97"/>
      <c r="I1119" s="95" t="s">
        <v>6993</v>
      </c>
      <c r="J1119" s="95" t="s">
        <v>7475</v>
      </c>
      <c r="K1119" s="96" t="s">
        <v>7473</v>
      </c>
      <c r="L1119" s="98"/>
    </row>
    <row r="1120" spans="1:12" ht="25.5" customHeight="1" x14ac:dyDescent="0.15">
      <c r="A1120" s="95" t="s">
        <v>6804</v>
      </c>
      <c r="B1120" s="95"/>
      <c r="C1120" s="95" t="s">
        <v>7461</v>
      </c>
      <c r="D1120" s="95" t="s">
        <v>7080</v>
      </c>
      <c r="E1120" s="95" t="s">
        <v>7081</v>
      </c>
      <c r="F1120" s="96" t="s">
        <v>7065</v>
      </c>
      <c r="G1120" s="97"/>
      <c r="H1120" s="97">
        <v>5664.34</v>
      </c>
      <c r="I1120" s="95" t="s">
        <v>6993</v>
      </c>
      <c r="J1120" s="95" t="s">
        <v>7475</v>
      </c>
      <c r="K1120" s="96" t="s">
        <v>7473</v>
      </c>
      <c r="L1120" s="98"/>
    </row>
    <row r="1121" spans="1:12" ht="25.5" customHeight="1" x14ac:dyDescent="0.15">
      <c r="A1121" s="95" t="s">
        <v>7056</v>
      </c>
      <c r="B1121" s="95"/>
      <c r="C1121" s="95" t="s">
        <v>7407</v>
      </c>
      <c r="D1121" s="95" t="s">
        <v>7080</v>
      </c>
      <c r="E1121" s="95" t="s">
        <v>7081</v>
      </c>
      <c r="F1121" s="96" t="s">
        <v>7065</v>
      </c>
      <c r="G1121" s="97">
        <v>2035.72</v>
      </c>
      <c r="H1121" s="97"/>
      <c r="I1121" s="95" t="s">
        <v>6994</v>
      </c>
      <c r="J1121" s="95" t="s">
        <v>7475</v>
      </c>
      <c r="K1121" s="96" t="s">
        <v>7473</v>
      </c>
      <c r="L1121" s="98"/>
    </row>
    <row r="1122" spans="1:12" ht="11.25" x14ac:dyDescent="0.15">
      <c r="A1122" s="95" t="s">
        <v>6844</v>
      </c>
      <c r="B1122" s="95"/>
      <c r="C1122" s="95" t="s">
        <v>7407</v>
      </c>
      <c r="D1122" s="95" t="s">
        <v>7080</v>
      </c>
      <c r="E1122" s="95" t="s">
        <v>7081</v>
      </c>
      <c r="F1122" s="99">
        <v>43434</v>
      </c>
      <c r="G1122" s="97">
        <v>2750</v>
      </c>
      <c r="H1122" s="97"/>
      <c r="I1122" s="95" t="s">
        <v>6994</v>
      </c>
      <c r="J1122" s="95" t="s">
        <v>7475</v>
      </c>
      <c r="K1122" s="96" t="s">
        <v>7473</v>
      </c>
    </row>
    <row r="1123" spans="1:12" ht="25.5" customHeight="1" x14ac:dyDescent="0.15">
      <c r="A1123" s="95" t="s">
        <v>6804</v>
      </c>
      <c r="B1123" s="95"/>
      <c r="C1123" s="95" t="s">
        <v>7407</v>
      </c>
      <c r="D1123" s="95" t="s">
        <v>7080</v>
      </c>
      <c r="E1123" s="95" t="s">
        <v>7081</v>
      </c>
      <c r="F1123" s="96" t="s">
        <v>7065</v>
      </c>
      <c r="G1123" s="97"/>
      <c r="H1123" s="97">
        <v>4785.72</v>
      </c>
      <c r="I1123" s="95" t="s">
        <v>6994</v>
      </c>
      <c r="J1123" s="95" t="s">
        <v>7475</v>
      </c>
      <c r="K1123" s="96" t="s">
        <v>7473</v>
      </c>
      <c r="L1123" s="98"/>
    </row>
    <row r="1124" spans="1:12" ht="25.5" customHeight="1" x14ac:dyDescent="0.15">
      <c r="A1124" s="95" t="s">
        <v>7087</v>
      </c>
      <c r="B1124" s="95"/>
      <c r="C1124" s="95" t="s">
        <v>7481</v>
      </c>
      <c r="D1124" s="95" t="s">
        <v>7080</v>
      </c>
      <c r="E1124" s="95" t="s">
        <v>7081</v>
      </c>
      <c r="F1124" s="96" t="s">
        <v>7065</v>
      </c>
      <c r="G1124" s="97">
        <v>218.34</v>
      </c>
      <c r="H1124" s="97"/>
      <c r="I1124" s="95" t="s">
        <v>7482</v>
      </c>
      <c r="J1124" s="95" t="s">
        <v>7475</v>
      </c>
      <c r="K1124" s="96" t="s">
        <v>7473</v>
      </c>
      <c r="L1124" s="98"/>
    </row>
    <row r="1125" spans="1:12" ht="25.5" customHeight="1" x14ac:dyDescent="0.15">
      <c r="A1125" s="95" t="s">
        <v>6810</v>
      </c>
      <c r="B1125" s="95"/>
      <c r="C1125" s="95" t="s">
        <v>7481</v>
      </c>
      <c r="D1125" s="95" t="s">
        <v>7080</v>
      </c>
      <c r="E1125" s="95" t="s">
        <v>7081</v>
      </c>
      <c r="F1125" s="96" t="s">
        <v>7065</v>
      </c>
      <c r="G1125" s="97"/>
      <c r="H1125" s="97">
        <v>1091.7</v>
      </c>
      <c r="I1125" s="95" t="s">
        <v>7482</v>
      </c>
      <c r="J1125" s="95" t="s">
        <v>7475</v>
      </c>
      <c r="K1125" s="96" t="s">
        <v>7473</v>
      </c>
      <c r="L1125" s="98"/>
    </row>
    <row r="1126" spans="1:12" ht="25.5" customHeight="1" x14ac:dyDescent="0.15">
      <c r="A1126" s="95" t="s">
        <v>7086</v>
      </c>
      <c r="B1126" s="95"/>
      <c r="C1126" s="95" t="s">
        <v>7481</v>
      </c>
      <c r="D1126" s="95" t="s">
        <v>7080</v>
      </c>
      <c r="E1126" s="95" t="s">
        <v>7081</v>
      </c>
      <c r="F1126" s="96" t="s">
        <v>7065</v>
      </c>
      <c r="G1126" s="97">
        <v>218.34</v>
      </c>
      <c r="H1126" s="97"/>
      <c r="I1126" s="95" t="s">
        <v>7482</v>
      </c>
      <c r="J1126" s="95" t="s">
        <v>7475</v>
      </c>
      <c r="K1126" s="96" t="s">
        <v>7473</v>
      </c>
      <c r="L1126" s="98"/>
    </row>
    <row r="1127" spans="1:12" ht="25.5" customHeight="1" x14ac:dyDescent="0.15">
      <c r="A1127" s="95" t="s">
        <v>7085</v>
      </c>
      <c r="B1127" s="95"/>
      <c r="C1127" s="95" t="s">
        <v>7481</v>
      </c>
      <c r="D1127" s="95" t="s">
        <v>7080</v>
      </c>
      <c r="E1127" s="95" t="s">
        <v>7081</v>
      </c>
      <c r="F1127" s="96" t="s">
        <v>7065</v>
      </c>
      <c r="G1127" s="97">
        <v>436.68</v>
      </c>
      <c r="H1127" s="97"/>
      <c r="I1127" s="95" t="s">
        <v>7482</v>
      </c>
      <c r="J1127" s="95" t="s">
        <v>7475</v>
      </c>
      <c r="K1127" s="96" t="s">
        <v>7473</v>
      </c>
      <c r="L1127" s="98"/>
    </row>
    <row r="1128" spans="1:12" ht="25.5" customHeight="1" x14ac:dyDescent="0.15">
      <c r="A1128" s="95" t="s">
        <v>7078</v>
      </c>
      <c r="B1128" s="95"/>
      <c r="C1128" s="95" t="s">
        <v>7481</v>
      </c>
      <c r="D1128" s="95" t="s">
        <v>7080</v>
      </c>
      <c r="E1128" s="95" t="s">
        <v>7081</v>
      </c>
      <c r="F1128" s="96" t="s">
        <v>7065</v>
      </c>
      <c r="G1128" s="97">
        <v>218.34</v>
      </c>
      <c r="H1128" s="97"/>
      <c r="I1128" s="95" t="s">
        <v>7482</v>
      </c>
      <c r="J1128" s="95" t="s">
        <v>7475</v>
      </c>
      <c r="K1128" s="96" t="s">
        <v>7473</v>
      </c>
      <c r="L1128" s="98"/>
    </row>
    <row r="1129" spans="1:12" ht="25.5" customHeight="1" x14ac:dyDescent="0.15">
      <c r="A1129" s="95" t="s">
        <v>7139</v>
      </c>
      <c r="B1129" s="95"/>
      <c r="C1129" s="95" t="s">
        <v>7431</v>
      </c>
      <c r="D1129" s="95" t="s">
        <v>7080</v>
      </c>
      <c r="E1129" s="95" t="s">
        <v>7081</v>
      </c>
      <c r="F1129" s="96" t="s">
        <v>7065</v>
      </c>
      <c r="G1129" s="97">
        <v>211.15</v>
      </c>
      <c r="H1129" s="97"/>
      <c r="I1129" s="95" t="s">
        <v>7483</v>
      </c>
      <c r="J1129" s="95" t="s">
        <v>7475</v>
      </c>
      <c r="K1129" s="96" t="s">
        <v>7473</v>
      </c>
      <c r="L1129" s="98"/>
    </row>
    <row r="1130" spans="1:12" ht="25.5" customHeight="1" x14ac:dyDescent="0.15">
      <c r="A1130" s="95" t="s">
        <v>7055</v>
      </c>
      <c r="B1130" s="95"/>
      <c r="C1130" s="95" t="s">
        <v>7431</v>
      </c>
      <c r="D1130" s="95" t="s">
        <v>7080</v>
      </c>
      <c r="E1130" s="95" t="s">
        <v>7081</v>
      </c>
      <c r="F1130" s="96" t="s">
        <v>7065</v>
      </c>
      <c r="G1130" s="97"/>
      <c r="H1130" s="97">
        <v>211.15</v>
      </c>
      <c r="I1130" s="95" t="s">
        <v>7483</v>
      </c>
      <c r="J1130" s="95" t="s">
        <v>7475</v>
      </c>
      <c r="K1130" s="96" t="s">
        <v>7473</v>
      </c>
      <c r="L1130" s="98"/>
    </row>
    <row r="1131" spans="1:12" ht="25.5" customHeight="1" x14ac:dyDescent="0.15">
      <c r="A1131" s="95" t="s">
        <v>6808</v>
      </c>
      <c r="B1131" s="95"/>
      <c r="C1131" s="95" t="s">
        <v>7404</v>
      </c>
      <c r="D1131" s="95" t="s">
        <v>7080</v>
      </c>
      <c r="E1131" s="95" t="s">
        <v>7081</v>
      </c>
      <c r="F1131" s="96" t="s">
        <v>7065</v>
      </c>
      <c r="G1131" s="97"/>
      <c r="H1131" s="97"/>
      <c r="I1131" s="95" t="s">
        <v>6997</v>
      </c>
      <c r="J1131" s="95" t="s">
        <v>7475</v>
      </c>
      <c r="K1131" s="96" t="s">
        <v>7473</v>
      </c>
      <c r="L1131" s="98"/>
    </row>
    <row r="1132" spans="1:12" ht="25.5" customHeight="1" x14ac:dyDescent="0.15">
      <c r="A1132" s="95" t="s">
        <v>7055</v>
      </c>
      <c r="B1132" s="95"/>
      <c r="C1132" s="95" t="s">
        <v>7404</v>
      </c>
      <c r="D1132" s="95" t="s">
        <v>7080</v>
      </c>
      <c r="E1132" s="95" t="s">
        <v>7081</v>
      </c>
      <c r="F1132" s="96" t="s">
        <v>7065</v>
      </c>
      <c r="G1132" s="97">
        <v>424.15</v>
      </c>
      <c r="H1132" s="97"/>
      <c r="I1132" s="95" t="s">
        <v>6997</v>
      </c>
      <c r="J1132" s="95" t="s">
        <v>7475</v>
      </c>
      <c r="K1132" s="96" t="s">
        <v>7473</v>
      </c>
      <c r="L1132" s="98"/>
    </row>
    <row r="1133" spans="1:12" ht="25.5" customHeight="1" x14ac:dyDescent="0.15">
      <c r="A1133" s="95" t="s">
        <v>7056</v>
      </c>
      <c r="B1133" s="95"/>
      <c r="C1133" s="95" t="s">
        <v>7404</v>
      </c>
      <c r="D1133" s="95" t="s">
        <v>7080</v>
      </c>
      <c r="E1133" s="95" t="s">
        <v>7081</v>
      </c>
      <c r="F1133" s="96" t="s">
        <v>7065</v>
      </c>
      <c r="G1133" s="97">
        <v>2120.75</v>
      </c>
      <c r="H1133" s="97"/>
      <c r="I1133" s="95" t="s">
        <v>6997</v>
      </c>
      <c r="J1133" s="95" t="s">
        <v>7475</v>
      </c>
      <c r="K1133" s="96" t="s">
        <v>7473</v>
      </c>
      <c r="L1133" s="98"/>
    </row>
    <row r="1134" spans="1:12" ht="25.5" customHeight="1" x14ac:dyDescent="0.15">
      <c r="A1134" s="95" t="s">
        <v>6848</v>
      </c>
      <c r="B1134" s="95"/>
      <c r="C1134" s="95" t="s">
        <v>7404</v>
      </c>
      <c r="D1134" s="95" t="s">
        <v>7080</v>
      </c>
      <c r="E1134" s="95" t="s">
        <v>7081</v>
      </c>
      <c r="F1134" s="99">
        <v>43434</v>
      </c>
      <c r="G1134" s="97">
        <v>1696.6</v>
      </c>
      <c r="H1134" s="97"/>
      <c r="I1134" s="95" t="s">
        <v>6997</v>
      </c>
      <c r="J1134" s="95" t="s">
        <v>7475</v>
      </c>
      <c r="K1134" s="96" t="s">
        <v>7473</v>
      </c>
      <c r="L1134" s="98"/>
    </row>
    <row r="1135" spans="1:12" ht="25.5" customHeight="1" x14ac:dyDescent="0.15">
      <c r="A1135" s="95" t="s">
        <v>6844</v>
      </c>
      <c r="B1135" s="95"/>
      <c r="C1135" s="95" t="s">
        <v>7404</v>
      </c>
      <c r="D1135" s="95" t="s">
        <v>7080</v>
      </c>
      <c r="E1135" s="95" t="s">
        <v>7081</v>
      </c>
      <c r="F1135" s="99">
        <v>43434</v>
      </c>
      <c r="G1135" s="97">
        <v>7547.92</v>
      </c>
      <c r="H1135" s="97"/>
      <c r="I1135" s="95" t="s">
        <v>6997</v>
      </c>
      <c r="J1135" s="95" t="s">
        <v>7475</v>
      </c>
      <c r="K1135" s="96" t="s">
        <v>7473</v>
      </c>
      <c r="L1135" s="98"/>
    </row>
    <row r="1136" spans="1:12" ht="25.5" customHeight="1" x14ac:dyDescent="0.15">
      <c r="A1136" s="95" t="s">
        <v>6804</v>
      </c>
      <c r="B1136" s="95"/>
      <c r="C1136" s="95" t="s">
        <v>7404</v>
      </c>
      <c r="D1136" s="95" t="s">
        <v>7080</v>
      </c>
      <c r="E1136" s="95" t="s">
        <v>7081</v>
      </c>
      <c r="F1136" s="96" t="s">
        <v>7065</v>
      </c>
      <c r="G1136" s="97"/>
      <c r="H1136" s="97">
        <v>11789.42</v>
      </c>
      <c r="I1136" s="95" t="s">
        <v>6997</v>
      </c>
      <c r="J1136" s="95" t="s">
        <v>7475</v>
      </c>
      <c r="K1136" s="96" t="s">
        <v>7473</v>
      </c>
      <c r="L1136" s="98"/>
    </row>
    <row r="1137" spans="1:12" ht="25.5" customHeight="1" x14ac:dyDescent="0.15">
      <c r="A1137" s="95" t="s">
        <v>7157</v>
      </c>
      <c r="B1137" s="95"/>
      <c r="C1137" s="95" t="s">
        <v>7243</v>
      </c>
      <c r="D1137" s="95" t="s">
        <v>7080</v>
      </c>
      <c r="E1137" s="95" t="s">
        <v>7081</v>
      </c>
      <c r="F1137" s="96" t="s">
        <v>7060</v>
      </c>
      <c r="G1137" s="97">
        <v>2594.73</v>
      </c>
      <c r="H1137" s="97"/>
      <c r="I1137" s="95" t="s">
        <v>7020</v>
      </c>
      <c r="J1137" s="95" t="s">
        <v>7484</v>
      </c>
      <c r="K1137" s="96" t="s">
        <v>7485</v>
      </c>
      <c r="L1137" s="98"/>
    </row>
    <row r="1138" spans="1:12" ht="25.5" customHeight="1" x14ac:dyDescent="0.15">
      <c r="A1138" s="95" t="s">
        <v>6848</v>
      </c>
      <c r="B1138" s="95"/>
      <c r="C1138" s="95" t="s">
        <v>7243</v>
      </c>
      <c r="D1138" s="95" t="s">
        <v>7080</v>
      </c>
      <c r="E1138" s="95" t="s">
        <v>7081</v>
      </c>
      <c r="F1138" s="99">
        <v>43496</v>
      </c>
      <c r="G1138" s="97">
        <v>13410.77</v>
      </c>
      <c r="H1138" s="97"/>
      <c r="I1138" s="95" t="s">
        <v>7020</v>
      </c>
      <c r="J1138" s="95" t="s">
        <v>7484</v>
      </c>
      <c r="K1138" s="96" t="s">
        <v>7485</v>
      </c>
      <c r="L1138" s="98"/>
    </row>
    <row r="1139" spans="1:12" ht="25.5" customHeight="1" x14ac:dyDescent="0.15">
      <c r="A1139" s="95" t="s">
        <v>7159</v>
      </c>
      <c r="B1139" s="95"/>
      <c r="C1139" s="95" t="s">
        <v>7243</v>
      </c>
      <c r="D1139" s="95" t="s">
        <v>7080</v>
      </c>
      <c r="E1139" s="95" t="s">
        <v>7081</v>
      </c>
      <c r="F1139" s="96" t="s">
        <v>7060</v>
      </c>
      <c r="G1139" s="97">
        <v>858.29</v>
      </c>
      <c r="H1139" s="97"/>
      <c r="I1139" s="95" t="s">
        <v>7020</v>
      </c>
      <c r="J1139" s="95" t="s">
        <v>7484</v>
      </c>
      <c r="K1139" s="96" t="s">
        <v>7485</v>
      </c>
      <c r="L1139" s="98"/>
    </row>
    <row r="1140" spans="1:12" ht="25.5" customHeight="1" x14ac:dyDescent="0.15">
      <c r="A1140" s="95" t="s">
        <v>7158</v>
      </c>
      <c r="B1140" s="95"/>
      <c r="C1140" s="95" t="s">
        <v>7243</v>
      </c>
      <c r="D1140" s="95" t="s">
        <v>7080</v>
      </c>
      <c r="E1140" s="95" t="s">
        <v>7081</v>
      </c>
      <c r="F1140" s="96" t="s">
        <v>7060</v>
      </c>
      <c r="G1140" s="97">
        <v>367.74</v>
      </c>
      <c r="H1140" s="97"/>
      <c r="I1140" s="95" t="s">
        <v>7020</v>
      </c>
      <c r="J1140" s="95" t="s">
        <v>7484</v>
      </c>
      <c r="K1140" s="96" t="s">
        <v>7485</v>
      </c>
      <c r="L1140" s="98"/>
    </row>
    <row r="1141" spans="1:12" ht="11.25" x14ac:dyDescent="0.15">
      <c r="A1141" s="95" t="s">
        <v>7145</v>
      </c>
      <c r="B1141" s="95"/>
      <c r="C1141" s="95" t="s">
        <v>7243</v>
      </c>
      <c r="D1141" s="95" t="s">
        <v>7080</v>
      </c>
      <c r="E1141" s="95" t="s">
        <v>7081</v>
      </c>
      <c r="F1141" s="96" t="s">
        <v>7060</v>
      </c>
      <c r="G1141" s="97">
        <v>7541.72</v>
      </c>
      <c r="H1141" s="97"/>
      <c r="I1141" s="95" t="s">
        <v>7020</v>
      </c>
      <c r="J1141" s="95" t="s">
        <v>7484</v>
      </c>
      <c r="K1141" s="96" t="s">
        <v>7485</v>
      </c>
    </row>
    <row r="1142" spans="1:12" ht="25.5" customHeight="1" x14ac:dyDescent="0.15">
      <c r="A1142" s="95" t="s">
        <v>6844</v>
      </c>
      <c r="B1142" s="95"/>
      <c r="C1142" s="95" t="s">
        <v>7243</v>
      </c>
      <c r="D1142" s="95" t="s">
        <v>7080</v>
      </c>
      <c r="E1142" s="95" t="s">
        <v>7081</v>
      </c>
      <c r="F1142" s="99">
        <v>43496</v>
      </c>
      <c r="G1142" s="97">
        <v>18298.73</v>
      </c>
      <c r="H1142" s="97"/>
      <c r="I1142" s="95" t="s">
        <v>7020</v>
      </c>
      <c r="J1142" s="95" t="s">
        <v>7484</v>
      </c>
      <c r="K1142" s="96" t="s">
        <v>7485</v>
      </c>
      <c r="L1142" s="98"/>
    </row>
    <row r="1143" spans="1:12" ht="25.5" customHeight="1" x14ac:dyDescent="0.15">
      <c r="A1143" s="95" t="s">
        <v>6845</v>
      </c>
      <c r="B1143" s="95"/>
      <c r="C1143" s="95" t="s">
        <v>7243</v>
      </c>
      <c r="D1143" s="95" t="s">
        <v>7080</v>
      </c>
      <c r="E1143" s="95" t="s">
        <v>7081</v>
      </c>
      <c r="F1143" s="99">
        <v>43496</v>
      </c>
      <c r="G1143" s="97">
        <v>4631.68</v>
      </c>
      <c r="H1143" s="97"/>
      <c r="I1143" s="95" t="s">
        <v>7020</v>
      </c>
      <c r="J1143" s="95" t="s">
        <v>7484</v>
      </c>
      <c r="K1143" s="96" t="s">
        <v>7485</v>
      </c>
      <c r="L1143" s="98"/>
    </row>
    <row r="1144" spans="1:12" ht="25.5" customHeight="1" x14ac:dyDescent="0.15">
      <c r="A1144" s="95" t="s">
        <v>6846</v>
      </c>
      <c r="B1144" s="95"/>
      <c r="C1144" s="95" t="s">
        <v>7243</v>
      </c>
      <c r="D1144" s="95" t="s">
        <v>7080</v>
      </c>
      <c r="E1144" s="95" t="s">
        <v>7081</v>
      </c>
      <c r="F1144" s="99">
        <v>43496</v>
      </c>
      <c r="G1144" s="97">
        <v>28542.2</v>
      </c>
      <c r="H1144" s="97"/>
      <c r="I1144" s="95" t="s">
        <v>7020</v>
      </c>
      <c r="J1144" s="95" t="s">
        <v>7484</v>
      </c>
      <c r="K1144" s="96" t="s">
        <v>7485</v>
      </c>
      <c r="L1144" s="98"/>
    </row>
    <row r="1145" spans="1:12" ht="25.5" customHeight="1" x14ac:dyDescent="0.15">
      <c r="A1145" s="95" t="s">
        <v>6847</v>
      </c>
      <c r="B1145" s="95"/>
      <c r="C1145" s="95" t="s">
        <v>7243</v>
      </c>
      <c r="D1145" s="95" t="s">
        <v>7080</v>
      </c>
      <c r="E1145" s="95" t="s">
        <v>7081</v>
      </c>
      <c r="F1145" s="99">
        <v>43496</v>
      </c>
      <c r="G1145" s="97">
        <v>31316.06</v>
      </c>
      <c r="H1145" s="97"/>
      <c r="I1145" s="95" t="s">
        <v>7020</v>
      </c>
      <c r="J1145" s="95" t="s">
        <v>7484</v>
      </c>
      <c r="K1145" s="96" t="s">
        <v>7485</v>
      </c>
      <c r="L1145" s="98"/>
    </row>
    <row r="1146" spans="1:12" ht="25.5" customHeight="1" x14ac:dyDescent="0.15">
      <c r="A1146" s="95" t="s">
        <v>7152</v>
      </c>
      <c r="B1146" s="95"/>
      <c r="C1146" s="95" t="s">
        <v>7243</v>
      </c>
      <c r="D1146" s="95" t="s">
        <v>7080</v>
      </c>
      <c r="E1146" s="95" t="s">
        <v>7081</v>
      </c>
      <c r="F1146" s="96" t="s">
        <v>7060</v>
      </c>
      <c r="G1146" s="97">
        <v>2258.29</v>
      </c>
      <c r="H1146" s="97"/>
      <c r="I1146" s="95" t="s">
        <v>7020</v>
      </c>
      <c r="J1146" s="95" t="s">
        <v>7484</v>
      </c>
      <c r="K1146" s="96" t="s">
        <v>7485</v>
      </c>
      <c r="L1146" s="98"/>
    </row>
    <row r="1147" spans="1:12" ht="25.5" customHeight="1" x14ac:dyDescent="0.15">
      <c r="A1147" s="95" t="s">
        <v>6804</v>
      </c>
      <c r="B1147" s="95"/>
      <c r="C1147" s="95" t="s">
        <v>7243</v>
      </c>
      <c r="D1147" s="95" t="s">
        <v>7080</v>
      </c>
      <c r="E1147" s="95" t="s">
        <v>7081</v>
      </c>
      <c r="F1147" s="96" t="s">
        <v>7060</v>
      </c>
      <c r="G1147" s="97">
        <v>16282.51</v>
      </c>
      <c r="H1147" s="97"/>
      <c r="I1147" s="95" t="s">
        <v>7020</v>
      </c>
      <c r="J1147" s="95" t="s">
        <v>7484</v>
      </c>
      <c r="K1147" s="96" t="s">
        <v>7485</v>
      </c>
      <c r="L1147" s="98"/>
    </row>
    <row r="1148" spans="1:12" ht="25.5" customHeight="1" x14ac:dyDescent="0.15">
      <c r="A1148" s="95" t="s">
        <v>6810</v>
      </c>
      <c r="B1148" s="95"/>
      <c r="C1148" s="95" t="s">
        <v>7243</v>
      </c>
      <c r="D1148" s="95" t="s">
        <v>7080</v>
      </c>
      <c r="E1148" s="95" t="s">
        <v>7081</v>
      </c>
      <c r="F1148" s="96" t="s">
        <v>7060</v>
      </c>
      <c r="G1148" s="97">
        <v>29413.43</v>
      </c>
      <c r="H1148" s="97"/>
      <c r="I1148" s="95" t="s">
        <v>7020</v>
      </c>
      <c r="J1148" s="95" t="s">
        <v>7484</v>
      </c>
      <c r="K1148" s="96" t="s">
        <v>7485</v>
      </c>
      <c r="L1148" s="98"/>
    </row>
    <row r="1149" spans="1:12" ht="25.5" customHeight="1" x14ac:dyDescent="0.15">
      <c r="A1149" s="95" t="s">
        <v>7139</v>
      </c>
      <c r="B1149" s="95"/>
      <c r="C1149" s="95" t="s">
        <v>7243</v>
      </c>
      <c r="D1149" s="95" t="s">
        <v>7080</v>
      </c>
      <c r="E1149" s="95" t="s">
        <v>7081</v>
      </c>
      <c r="F1149" s="96" t="s">
        <v>7060</v>
      </c>
      <c r="G1149" s="97">
        <v>3771.21</v>
      </c>
      <c r="H1149" s="97"/>
      <c r="I1149" s="95" t="s">
        <v>7020</v>
      </c>
      <c r="J1149" s="95" t="s">
        <v>7484</v>
      </c>
      <c r="K1149" s="96" t="s">
        <v>7485</v>
      </c>
      <c r="L1149" s="98"/>
    </row>
    <row r="1150" spans="1:12" ht="25.5" customHeight="1" x14ac:dyDescent="0.15">
      <c r="A1150" s="95" t="s">
        <v>7160</v>
      </c>
      <c r="B1150" s="95"/>
      <c r="C1150" s="95" t="s">
        <v>7243</v>
      </c>
      <c r="D1150" s="95" t="s">
        <v>7080</v>
      </c>
      <c r="E1150" s="95" t="s">
        <v>7081</v>
      </c>
      <c r="F1150" s="96" t="s">
        <v>7060</v>
      </c>
      <c r="G1150" s="97"/>
      <c r="H1150" s="97"/>
      <c r="I1150" s="95" t="s">
        <v>7020</v>
      </c>
      <c r="J1150" s="95" t="s">
        <v>7484</v>
      </c>
      <c r="K1150" s="96" t="s">
        <v>7485</v>
      </c>
      <c r="L1150" s="98"/>
    </row>
    <row r="1151" spans="1:12" ht="25.5" customHeight="1" x14ac:dyDescent="0.15">
      <c r="A1151" s="95" t="s">
        <v>7087</v>
      </c>
      <c r="B1151" s="95"/>
      <c r="C1151" s="95" t="s">
        <v>7243</v>
      </c>
      <c r="D1151" s="95" t="s">
        <v>7080</v>
      </c>
      <c r="E1151" s="95" t="s">
        <v>7081</v>
      </c>
      <c r="F1151" s="96" t="s">
        <v>7060</v>
      </c>
      <c r="G1151" s="97">
        <v>2717.61</v>
      </c>
      <c r="H1151" s="97"/>
      <c r="I1151" s="95" t="s">
        <v>7020</v>
      </c>
      <c r="J1151" s="95" t="s">
        <v>7484</v>
      </c>
      <c r="K1151" s="96" t="s">
        <v>7485</v>
      </c>
      <c r="L1151" s="98"/>
    </row>
    <row r="1152" spans="1:12" ht="25.5" customHeight="1" x14ac:dyDescent="0.15">
      <c r="A1152" s="95" t="s">
        <v>7055</v>
      </c>
      <c r="B1152" s="95"/>
      <c r="C1152" s="95" t="s">
        <v>7243</v>
      </c>
      <c r="D1152" s="95" t="s">
        <v>7080</v>
      </c>
      <c r="E1152" s="95" t="s">
        <v>7081</v>
      </c>
      <c r="F1152" s="96" t="s">
        <v>7060</v>
      </c>
      <c r="G1152" s="97">
        <v>9260.4500000000007</v>
      </c>
      <c r="H1152" s="97"/>
      <c r="I1152" s="95" t="s">
        <v>7020</v>
      </c>
      <c r="J1152" s="95" t="s">
        <v>7484</v>
      </c>
      <c r="K1152" s="96" t="s">
        <v>7485</v>
      </c>
      <c r="L1152" s="98"/>
    </row>
    <row r="1153" spans="1:12" ht="25.5" customHeight="1" x14ac:dyDescent="0.15">
      <c r="A1153" s="95" t="s">
        <v>7157</v>
      </c>
      <c r="B1153" s="95"/>
      <c r="C1153" s="95" t="s">
        <v>7236</v>
      </c>
      <c r="D1153" s="95" t="s">
        <v>7080</v>
      </c>
      <c r="E1153" s="95" t="s">
        <v>7081</v>
      </c>
      <c r="F1153" s="96" t="s">
        <v>7060</v>
      </c>
      <c r="G1153" s="97">
        <v>5604.6</v>
      </c>
      <c r="H1153" s="97"/>
      <c r="I1153" s="95" t="s">
        <v>7021</v>
      </c>
      <c r="J1153" s="95" t="s">
        <v>7484</v>
      </c>
      <c r="K1153" s="96" t="s">
        <v>7485</v>
      </c>
      <c r="L1153" s="98"/>
    </row>
    <row r="1154" spans="1:12" ht="25.5" customHeight="1" x14ac:dyDescent="0.15">
      <c r="A1154" s="95" t="s">
        <v>6848</v>
      </c>
      <c r="B1154" s="95"/>
      <c r="C1154" s="95" t="s">
        <v>7236</v>
      </c>
      <c r="D1154" s="95" t="s">
        <v>7080</v>
      </c>
      <c r="E1154" s="95" t="s">
        <v>7081</v>
      </c>
      <c r="F1154" s="99">
        <v>43496</v>
      </c>
      <c r="G1154" s="97">
        <v>28901.51</v>
      </c>
      <c r="H1154" s="97"/>
      <c r="I1154" s="95" t="s">
        <v>7021</v>
      </c>
      <c r="J1154" s="95" t="s">
        <v>7484</v>
      </c>
      <c r="K1154" s="96" t="s">
        <v>7485</v>
      </c>
      <c r="L1154" s="98"/>
    </row>
    <row r="1155" spans="1:12" ht="25.5" customHeight="1" x14ac:dyDescent="0.15">
      <c r="A1155" s="95" t="s">
        <v>7159</v>
      </c>
      <c r="B1155" s="95"/>
      <c r="C1155" s="95" t="s">
        <v>7236</v>
      </c>
      <c r="D1155" s="95" t="s">
        <v>7080</v>
      </c>
      <c r="E1155" s="95" t="s">
        <v>7081</v>
      </c>
      <c r="F1155" s="96" t="s">
        <v>7060</v>
      </c>
      <c r="G1155" s="97">
        <v>1922.5</v>
      </c>
      <c r="H1155" s="97"/>
      <c r="I1155" s="95" t="s">
        <v>7021</v>
      </c>
      <c r="J1155" s="95" t="s">
        <v>7484</v>
      </c>
      <c r="K1155" s="96" t="s">
        <v>7485</v>
      </c>
      <c r="L1155" s="98"/>
    </row>
    <row r="1156" spans="1:12" ht="25.5" customHeight="1" x14ac:dyDescent="0.15">
      <c r="A1156" s="95" t="s">
        <v>7158</v>
      </c>
      <c r="B1156" s="95"/>
      <c r="C1156" s="95" t="s">
        <v>7236</v>
      </c>
      <c r="D1156" s="95" t="s">
        <v>7080</v>
      </c>
      <c r="E1156" s="95" t="s">
        <v>7081</v>
      </c>
      <c r="F1156" s="96" t="s">
        <v>7060</v>
      </c>
      <c r="G1156" s="97">
        <v>823.81</v>
      </c>
      <c r="H1156" s="97"/>
      <c r="I1156" s="95" t="s">
        <v>7021</v>
      </c>
      <c r="J1156" s="95" t="s">
        <v>7484</v>
      </c>
      <c r="K1156" s="96" t="s">
        <v>7485</v>
      </c>
      <c r="L1156" s="98"/>
    </row>
    <row r="1157" spans="1:12" ht="25.5" customHeight="1" x14ac:dyDescent="0.15">
      <c r="A1157" s="95" t="s">
        <v>7145</v>
      </c>
      <c r="B1157" s="95"/>
      <c r="C1157" s="95" t="s">
        <v>7236</v>
      </c>
      <c r="D1157" s="95" t="s">
        <v>7080</v>
      </c>
      <c r="E1157" s="95" t="s">
        <v>7081</v>
      </c>
      <c r="F1157" s="96" t="s">
        <v>7060</v>
      </c>
      <c r="G1157" s="97">
        <v>17341.89</v>
      </c>
      <c r="H1157" s="97"/>
      <c r="I1157" s="95" t="s">
        <v>7021</v>
      </c>
      <c r="J1157" s="95" t="s">
        <v>7484</v>
      </c>
      <c r="K1157" s="96" t="s">
        <v>7485</v>
      </c>
      <c r="L1157" s="98"/>
    </row>
    <row r="1158" spans="1:12" ht="25.5" customHeight="1" x14ac:dyDescent="0.15">
      <c r="A1158" s="95" t="s">
        <v>6844</v>
      </c>
      <c r="B1158" s="95"/>
      <c r="C1158" s="95" t="s">
        <v>7236</v>
      </c>
      <c r="D1158" s="95" t="s">
        <v>7080</v>
      </c>
      <c r="E1158" s="95" t="s">
        <v>7081</v>
      </c>
      <c r="F1158" s="99">
        <v>43496</v>
      </c>
      <c r="G1158" s="97">
        <v>40161.550000000003</v>
      </c>
      <c r="H1158" s="97"/>
      <c r="I1158" s="95" t="s">
        <v>7021</v>
      </c>
      <c r="J1158" s="95" t="s">
        <v>7484</v>
      </c>
      <c r="K1158" s="96" t="s">
        <v>7485</v>
      </c>
      <c r="L1158" s="98"/>
    </row>
    <row r="1159" spans="1:12" ht="25.5" customHeight="1" x14ac:dyDescent="0.15">
      <c r="A1159" s="95" t="s">
        <v>6845</v>
      </c>
      <c r="B1159" s="95"/>
      <c r="C1159" s="95" t="s">
        <v>7236</v>
      </c>
      <c r="D1159" s="95" t="s">
        <v>7080</v>
      </c>
      <c r="E1159" s="95" t="s">
        <v>7081</v>
      </c>
      <c r="F1159" s="99">
        <v>43496</v>
      </c>
      <c r="G1159" s="97">
        <v>11473.95</v>
      </c>
      <c r="H1159" s="97"/>
      <c r="I1159" s="95" t="s">
        <v>7021</v>
      </c>
      <c r="J1159" s="95" t="s">
        <v>7484</v>
      </c>
      <c r="K1159" s="96" t="s">
        <v>7485</v>
      </c>
      <c r="L1159" s="98"/>
    </row>
    <row r="1160" spans="1:12" ht="11.25" x14ac:dyDescent="0.15">
      <c r="A1160" s="95" t="s">
        <v>6846</v>
      </c>
      <c r="B1160" s="95"/>
      <c r="C1160" s="95" t="s">
        <v>7236</v>
      </c>
      <c r="D1160" s="95" t="s">
        <v>7080</v>
      </c>
      <c r="E1160" s="95" t="s">
        <v>7081</v>
      </c>
      <c r="F1160" s="99">
        <v>43496</v>
      </c>
      <c r="G1160" s="97">
        <v>59277.42</v>
      </c>
      <c r="H1160" s="97"/>
      <c r="I1160" s="95" t="s">
        <v>7021</v>
      </c>
      <c r="J1160" s="95" t="s">
        <v>7484</v>
      </c>
      <c r="K1160" s="96" t="s">
        <v>7485</v>
      </c>
    </row>
    <row r="1161" spans="1:12" ht="25.5" customHeight="1" x14ac:dyDescent="0.15">
      <c r="A1161" s="95" t="s">
        <v>6847</v>
      </c>
      <c r="B1161" s="95"/>
      <c r="C1161" s="95" t="s">
        <v>7236</v>
      </c>
      <c r="D1161" s="95" t="s">
        <v>7080</v>
      </c>
      <c r="E1161" s="95" t="s">
        <v>7081</v>
      </c>
      <c r="F1161" s="99">
        <v>43496</v>
      </c>
      <c r="G1161" s="97">
        <v>73520.570000000007</v>
      </c>
      <c r="H1161" s="97"/>
      <c r="I1161" s="95" t="s">
        <v>7021</v>
      </c>
      <c r="J1161" s="95" t="s">
        <v>7484</v>
      </c>
      <c r="K1161" s="96" t="s">
        <v>7485</v>
      </c>
      <c r="L1161" s="98"/>
    </row>
    <row r="1162" spans="1:12" ht="25.5" customHeight="1" x14ac:dyDescent="0.15">
      <c r="A1162" s="95" t="s">
        <v>7152</v>
      </c>
      <c r="B1162" s="95"/>
      <c r="C1162" s="95" t="s">
        <v>7236</v>
      </c>
      <c r="D1162" s="95" t="s">
        <v>7080</v>
      </c>
      <c r="E1162" s="95" t="s">
        <v>7081</v>
      </c>
      <c r="F1162" s="96" t="s">
        <v>7060</v>
      </c>
      <c r="G1162" s="97">
        <v>4956.93</v>
      </c>
      <c r="H1162" s="97"/>
      <c r="I1162" s="95" t="s">
        <v>7021</v>
      </c>
      <c r="J1162" s="95" t="s">
        <v>7484</v>
      </c>
      <c r="K1162" s="96" t="s">
        <v>7485</v>
      </c>
      <c r="L1162" s="98"/>
    </row>
    <row r="1163" spans="1:12" ht="25.5" customHeight="1" x14ac:dyDescent="0.15">
      <c r="A1163" s="95" t="s">
        <v>6804</v>
      </c>
      <c r="B1163" s="95"/>
      <c r="C1163" s="95" t="s">
        <v>7236</v>
      </c>
      <c r="D1163" s="95" t="s">
        <v>7080</v>
      </c>
      <c r="E1163" s="95" t="s">
        <v>7081</v>
      </c>
      <c r="F1163" s="96" t="s">
        <v>7060</v>
      </c>
      <c r="G1163" s="97">
        <v>36594.949999999997</v>
      </c>
      <c r="H1163" s="97"/>
      <c r="I1163" s="95" t="s">
        <v>7021</v>
      </c>
      <c r="J1163" s="95" t="s">
        <v>7484</v>
      </c>
      <c r="K1163" s="96" t="s">
        <v>7485</v>
      </c>
      <c r="L1163" s="98"/>
    </row>
    <row r="1164" spans="1:12" ht="25.5" customHeight="1" x14ac:dyDescent="0.15">
      <c r="A1164" s="95" t="s">
        <v>6810</v>
      </c>
      <c r="B1164" s="95"/>
      <c r="C1164" s="95" t="s">
        <v>7236</v>
      </c>
      <c r="D1164" s="95" t="s">
        <v>7080</v>
      </c>
      <c r="E1164" s="95" t="s">
        <v>7081</v>
      </c>
      <c r="F1164" s="96" t="s">
        <v>7060</v>
      </c>
      <c r="G1164" s="97">
        <v>61856.71</v>
      </c>
      <c r="H1164" s="97"/>
      <c r="I1164" s="95" t="s">
        <v>7021</v>
      </c>
      <c r="J1164" s="95" t="s">
        <v>7484</v>
      </c>
      <c r="K1164" s="96" t="s">
        <v>7485</v>
      </c>
      <c r="L1164" s="98"/>
    </row>
    <row r="1165" spans="1:12" ht="25.5" customHeight="1" x14ac:dyDescent="0.15">
      <c r="A1165" s="95" t="s">
        <v>7139</v>
      </c>
      <c r="B1165" s="95"/>
      <c r="C1165" s="95" t="s">
        <v>7236</v>
      </c>
      <c r="D1165" s="95" t="s">
        <v>7080</v>
      </c>
      <c r="E1165" s="95" t="s">
        <v>7081</v>
      </c>
      <c r="F1165" s="96" t="s">
        <v>7060</v>
      </c>
      <c r="G1165" s="97">
        <v>8380.86</v>
      </c>
      <c r="H1165" s="97"/>
      <c r="I1165" s="95" t="s">
        <v>7021</v>
      </c>
      <c r="J1165" s="95" t="s">
        <v>7484</v>
      </c>
      <c r="K1165" s="96" t="s">
        <v>7485</v>
      </c>
      <c r="L1165" s="98"/>
    </row>
    <row r="1166" spans="1:12" ht="25.5" customHeight="1" x14ac:dyDescent="0.15">
      <c r="A1166" s="95" t="s">
        <v>7160</v>
      </c>
      <c r="B1166" s="95"/>
      <c r="C1166" s="95" t="s">
        <v>7236</v>
      </c>
      <c r="D1166" s="95" t="s">
        <v>7080</v>
      </c>
      <c r="E1166" s="95" t="s">
        <v>7081</v>
      </c>
      <c r="F1166" s="96" t="s">
        <v>7060</v>
      </c>
      <c r="G1166" s="97"/>
      <c r="H1166" s="97"/>
      <c r="I1166" s="95" t="s">
        <v>7021</v>
      </c>
      <c r="J1166" s="95" t="s">
        <v>7484</v>
      </c>
      <c r="K1166" s="96" t="s">
        <v>7485</v>
      </c>
      <c r="L1166" s="98"/>
    </row>
    <row r="1167" spans="1:12" ht="25.5" customHeight="1" x14ac:dyDescent="0.15">
      <c r="A1167" s="95" t="s">
        <v>7087</v>
      </c>
      <c r="B1167" s="95"/>
      <c r="C1167" s="95" t="s">
        <v>7236</v>
      </c>
      <c r="D1167" s="95" t="s">
        <v>7080</v>
      </c>
      <c r="E1167" s="95" t="s">
        <v>7081</v>
      </c>
      <c r="F1167" s="96" t="s">
        <v>7060</v>
      </c>
      <c r="G1167" s="97">
        <v>6039.16</v>
      </c>
      <c r="H1167" s="97"/>
      <c r="I1167" s="95" t="s">
        <v>7021</v>
      </c>
      <c r="J1167" s="95" t="s">
        <v>7484</v>
      </c>
      <c r="K1167" s="96" t="s">
        <v>7485</v>
      </c>
      <c r="L1167" s="98"/>
    </row>
    <row r="1168" spans="1:12" ht="25.5" customHeight="1" x14ac:dyDescent="0.15">
      <c r="A1168" s="95" t="s">
        <v>7055</v>
      </c>
      <c r="B1168" s="95"/>
      <c r="C1168" s="95" t="s">
        <v>7236</v>
      </c>
      <c r="D1168" s="95" t="s">
        <v>7080</v>
      </c>
      <c r="E1168" s="95" t="s">
        <v>7081</v>
      </c>
      <c r="F1168" s="96" t="s">
        <v>7060</v>
      </c>
      <c r="G1168" s="97">
        <v>20440.86</v>
      </c>
      <c r="H1168" s="97"/>
      <c r="I1168" s="95" t="s">
        <v>7021</v>
      </c>
      <c r="J1168" s="95" t="s">
        <v>7484</v>
      </c>
      <c r="K1168" s="96" t="s">
        <v>7485</v>
      </c>
      <c r="L1168" s="98"/>
    </row>
    <row r="1169" spans="1:12" ht="25.5" customHeight="1" x14ac:dyDescent="0.15">
      <c r="A1169" s="95" t="s">
        <v>7160</v>
      </c>
      <c r="B1169" s="95"/>
      <c r="C1169" s="95" t="s">
        <v>7486</v>
      </c>
      <c r="D1169" s="95" t="s">
        <v>7080</v>
      </c>
      <c r="E1169" s="95" t="s">
        <v>7081</v>
      </c>
      <c r="F1169" s="96" t="s">
        <v>7487</v>
      </c>
      <c r="G1169" s="97"/>
      <c r="H1169" s="97"/>
      <c r="I1169" s="95" t="s">
        <v>7033</v>
      </c>
      <c r="J1169" s="95" t="s">
        <v>7484</v>
      </c>
      <c r="K1169" s="96" t="s">
        <v>7485</v>
      </c>
      <c r="L1169" s="98"/>
    </row>
    <row r="1170" spans="1:12" ht="25.5" customHeight="1" x14ac:dyDescent="0.15">
      <c r="A1170" s="95" t="s">
        <v>7139</v>
      </c>
      <c r="B1170" s="95"/>
      <c r="C1170" s="95" t="s">
        <v>7486</v>
      </c>
      <c r="D1170" s="95" t="s">
        <v>7080</v>
      </c>
      <c r="E1170" s="95" t="s">
        <v>7081</v>
      </c>
      <c r="F1170" s="96" t="s">
        <v>7487</v>
      </c>
      <c r="G1170" s="97"/>
      <c r="H1170" s="97">
        <v>3771.21</v>
      </c>
      <c r="I1170" s="95" t="s">
        <v>7033</v>
      </c>
      <c r="J1170" s="95" t="s">
        <v>7484</v>
      </c>
      <c r="K1170" s="96" t="s">
        <v>7485</v>
      </c>
      <c r="L1170" s="98"/>
    </row>
    <row r="1171" spans="1:12" ht="25.5" customHeight="1" x14ac:dyDescent="0.15">
      <c r="A1171" s="95" t="s">
        <v>7055</v>
      </c>
      <c r="B1171" s="95"/>
      <c r="C1171" s="95" t="s">
        <v>7486</v>
      </c>
      <c r="D1171" s="95" t="s">
        <v>7080</v>
      </c>
      <c r="E1171" s="95" t="s">
        <v>7081</v>
      </c>
      <c r="F1171" s="96" t="s">
        <v>7487</v>
      </c>
      <c r="G1171" s="97"/>
      <c r="H1171" s="97">
        <v>9260.4500000000007</v>
      </c>
      <c r="I1171" s="95" t="s">
        <v>7033</v>
      </c>
      <c r="J1171" s="95" t="s">
        <v>7484</v>
      </c>
      <c r="K1171" s="96" t="s">
        <v>7485</v>
      </c>
      <c r="L1171" s="98"/>
    </row>
    <row r="1172" spans="1:12" ht="25.5" customHeight="1" x14ac:dyDescent="0.15">
      <c r="A1172" s="95" t="s">
        <v>7087</v>
      </c>
      <c r="B1172" s="95"/>
      <c r="C1172" s="95" t="s">
        <v>7486</v>
      </c>
      <c r="D1172" s="95" t="s">
        <v>7080</v>
      </c>
      <c r="E1172" s="95" t="s">
        <v>7081</v>
      </c>
      <c r="F1172" s="96" t="s">
        <v>7487</v>
      </c>
      <c r="G1172" s="97"/>
      <c r="H1172" s="97">
        <v>2717.61</v>
      </c>
      <c r="I1172" s="95" t="s">
        <v>7033</v>
      </c>
      <c r="J1172" s="95" t="s">
        <v>7484</v>
      </c>
      <c r="K1172" s="96" t="s">
        <v>7485</v>
      </c>
      <c r="L1172" s="98"/>
    </row>
    <row r="1173" spans="1:12" ht="25.5" customHeight="1" x14ac:dyDescent="0.15">
      <c r="A1173" s="95" t="s">
        <v>6810</v>
      </c>
      <c r="B1173" s="95"/>
      <c r="C1173" s="95" t="s">
        <v>7486</v>
      </c>
      <c r="D1173" s="95" t="s">
        <v>7080</v>
      </c>
      <c r="E1173" s="95" t="s">
        <v>7081</v>
      </c>
      <c r="F1173" s="96" t="s">
        <v>7487</v>
      </c>
      <c r="G1173" s="97"/>
      <c r="H1173" s="97">
        <v>29413.43</v>
      </c>
      <c r="I1173" s="95" t="s">
        <v>7033</v>
      </c>
      <c r="J1173" s="95" t="s">
        <v>7484</v>
      </c>
      <c r="K1173" s="96" t="s">
        <v>7485</v>
      </c>
      <c r="L1173" s="98"/>
    </row>
    <row r="1174" spans="1:12" ht="25.5" customHeight="1" x14ac:dyDescent="0.15">
      <c r="A1174" s="95" t="s">
        <v>6804</v>
      </c>
      <c r="B1174" s="95"/>
      <c r="C1174" s="95" t="s">
        <v>7486</v>
      </c>
      <c r="D1174" s="95" t="s">
        <v>7080</v>
      </c>
      <c r="E1174" s="95" t="s">
        <v>7081</v>
      </c>
      <c r="F1174" s="96" t="s">
        <v>7487</v>
      </c>
      <c r="G1174" s="97"/>
      <c r="H1174" s="97">
        <v>16282.51</v>
      </c>
      <c r="I1174" s="95" t="s">
        <v>7033</v>
      </c>
      <c r="J1174" s="95" t="s">
        <v>7484</v>
      </c>
      <c r="K1174" s="96" t="s">
        <v>7485</v>
      </c>
      <c r="L1174" s="98"/>
    </row>
    <row r="1175" spans="1:12" ht="25.5" customHeight="1" x14ac:dyDescent="0.15">
      <c r="A1175" s="95" t="s">
        <v>7152</v>
      </c>
      <c r="B1175" s="95"/>
      <c r="C1175" s="95" t="s">
        <v>7486</v>
      </c>
      <c r="D1175" s="95" t="s">
        <v>7080</v>
      </c>
      <c r="E1175" s="95" t="s">
        <v>7081</v>
      </c>
      <c r="F1175" s="96" t="s">
        <v>7487</v>
      </c>
      <c r="G1175" s="97"/>
      <c r="H1175" s="97">
        <v>2258.29</v>
      </c>
      <c r="I1175" s="95" t="s">
        <v>7033</v>
      </c>
      <c r="J1175" s="95" t="s">
        <v>7484</v>
      </c>
      <c r="K1175" s="96" t="s">
        <v>7485</v>
      </c>
      <c r="L1175" s="98"/>
    </row>
    <row r="1176" spans="1:12" ht="25.5" customHeight="1" x14ac:dyDescent="0.15">
      <c r="A1176" s="95" t="s">
        <v>6847</v>
      </c>
      <c r="B1176" s="95"/>
      <c r="C1176" s="95" t="s">
        <v>7486</v>
      </c>
      <c r="D1176" s="95" t="s">
        <v>7080</v>
      </c>
      <c r="E1176" s="95" t="s">
        <v>7081</v>
      </c>
      <c r="F1176" s="99">
        <v>43497</v>
      </c>
      <c r="G1176" s="97"/>
      <c r="H1176" s="97">
        <v>31316.06</v>
      </c>
      <c r="I1176" s="95" t="s">
        <v>7033</v>
      </c>
      <c r="J1176" s="95" t="s">
        <v>7484</v>
      </c>
      <c r="K1176" s="96" t="s">
        <v>7485</v>
      </c>
      <c r="L1176" s="98"/>
    </row>
    <row r="1177" spans="1:12" ht="25.5" customHeight="1" x14ac:dyDescent="0.15">
      <c r="A1177" s="95" t="s">
        <v>6846</v>
      </c>
      <c r="B1177" s="95"/>
      <c r="C1177" s="95" t="s">
        <v>7486</v>
      </c>
      <c r="D1177" s="95" t="s">
        <v>7080</v>
      </c>
      <c r="E1177" s="95" t="s">
        <v>7081</v>
      </c>
      <c r="F1177" s="99">
        <v>43497</v>
      </c>
      <c r="G1177" s="97"/>
      <c r="H1177" s="97">
        <v>28542.2</v>
      </c>
      <c r="I1177" s="95" t="s">
        <v>7033</v>
      </c>
      <c r="J1177" s="95" t="s">
        <v>7484</v>
      </c>
      <c r="K1177" s="96" t="s">
        <v>7485</v>
      </c>
      <c r="L1177" s="98"/>
    </row>
    <row r="1178" spans="1:12" ht="25.5" customHeight="1" x14ac:dyDescent="0.15">
      <c r="A1178" s="95" t="s">
        <v>6845</v>
      </c>
      <c r="B1178" s="95"/>
      <c r="C1178" s="95" t="s">
        <v>7486</v>
      </c>
      <c r="D1178" s="95" t="s">
        <v>7080</v>
      </c>
      <c r="E1178" s="95" t="s">
        <v>7081</v>
      </c>
      <c r="F1178" s="99">
        <v>43497</v>
      </c>
      <c r="G1178" s="97"/>
      <c r="H1178" s="97">
        <v>4631.68</v>
      </c>
      <c r="I1178" s="95" t="s">
        <v>7033</v>
      </c>
      <c r="J1178" s="95" t="s">
        <v>7484</v>
      </c>
      <c r="K1178" s="96" t="s">
        <v>7485</v>
      </c>
      <c r="L1178" s="98"/>
    </row>
    <row r="1179" spans="1:12" ht="11.25" x14ac:dyDescent="0.15">
      <c r="A1179" s="95" t="s">
        <v>6844</v>
      </c>
      <c r="B1179" s="95"/>
      <c r="C1179" s="95" t="s">
        <v>7486</v>
      </c>
      <c r="D1179" s="95" t="s">
        <v>7080</v>
      </c>
      <c r="E1179" s="95" t="s">
        <v>7081</v>
      </c>
      <c r="F1179" s="99">
        <v>43497</v>
      </c>
      <c r="G1179" s="97"/>
      <c r="H1179" s="97">
        <v>18298.73</v>
      </c>
      <c r="I1179" s="95" t="s">
        <v>7033</v>
      </c>
      <c r="J1179" s="95" t="s">
        <v>7484</v>
      </c>
      <c r="K1179" s="96" t="s">
        <v>7485</v>
      </c>
    </row>
    <row r="1180" spans="1:12" ht="25.5" customHeight="1" x14ac:dyDescent="0.15">
      <c r="A1180" s="95" t="s">
        <v>6848</v>
      </c>
      <c r="B1180" s="95"/>
      <c r="C1180" s="95" t="s">
        <v>7486</v>
      </c>
      <c r="D1180" s="95" t="s">
        <v>7080</v>
      </c>
      <c r="E1180" s="95" t="s">
        <v>7081</v>
      </c>
      <c r="F1180" s="99">
        <v>43497</v>
      </c>
      <c r="G1180" s="97"/>
      <c r="H1180" s="97">
        <v>13410.77</v>
      </c>
      <c r="I1180" s="95" t="s">
        <v>7033</v>
      </c>
      <c r="J1180" s="95" t="s">
        <v>7484</v>
      </c>
      <c r="K1180" s="96" t="s">
        <v>7485</v>
      </c>
      <c r="L1180" s="98"/>
    </row>
    <row r="1181" spans="1:12" ht="25.5" customHeight="1" x14ac:dyDescent="0.15">
      <c r="A1181" s="95" t="s">
        <v>7159</v>
      </c>
      <c r="B1181" s="95"/>
      <c r="C1181" s="95" t="s">
        <v>7486</v>
      </c>
      <c r="D1181" s="95" t="s">
        <v>7080</v>
      </c>
      <c r="E1181" s="95" t="s">
        <v>7081</v>
      </c>
      <c r="F1181" s="96" t="s">
        <v>7487</v>
      </c>
      <c r="G1181" s="97"/>
      <c r="H1181" s="97">
        <v>858.29</v>
      </c>
      <c r="I1181" s="95" t="s">
        <v>7033</v>
      </c>
      <c r="J1181" s="95" t="s">
        <v>7484</v>
      </c>
      <c r="K1181" s="96" t="s">
        <v>7485</v>
      </c>
      <c r="L1181" s="98"/>
    </row>
    <row r="1182" spans="1:12" ht="25.5" customHeight="1" x14ac:dyDescent="0.15">
      <c r="A1182" s="95" t="s">
        <v>7158</v>
      </c>
      <c r="B1182" s="95"/>
      <c r="C1182" s="95" t="s">
        <v>7486</v>
      </c>
      <c r="D1182" s="95" t="s">
        <v>7080</v>
      </c>
      <c r="E1182" s="95" t="s">
        <v>7081</v>
      </c>
      <c r="F1182" s="96" t="s">
        <v>7487</v>
      </c>
      <c r="G1182" s="97"/>
      <c r="H1182" s="97">
        <v>367.74</v>
      </c>
      <c r="I1182" s="95" t="s">
        <v>7033</v>
      </c>
      <c r="J1182" s="95" t="s">
        <v>7484</v>
      </c>
      <c r="K1182" s="96" t="s">
        <v>7485</v>
      </c>
      <c r="L1182" s="98"/>
    </row>
    <row r="1183" spans="1:12" ht="25.5" customHeight="1" x14ac:dyDescent="0.15">
      <c r="A1183" s="95" t="s">
        <v>7157</v>
      </c>
      <c r="B1183" s="95"/>
      <c r="C1183" s="95" t="s">
        <v>7486</v>
      </c>
      <c r="D1183" s="95" t="s">
        <v>7080</v>
      </c>
      <c r="E1183" s="95" t="s">
        <v>7081</v>
      </c>
      <c r="F1183" s="96" t="s">
        <v>7487</v>
      </c>
      <c r="G1183" s="97"/>
      <c r="H1183" s="97">
        <v>2594.73</v>
      </c>
      <c r="I1183" s="95" t="s">
        <v>7033</v>
      </c>
      <c r="J1183" s="95" t="s">
        <v>7484</v>
      </c>
      <c r="K1183" s="96" t="s">
        <v>7485</v>
      </c>
      <c r="L1183" s="98"/>
    </row>
    <row r="1184" spans="1:12" ht="25.5" customHeight="1" x14ac:dyDescent="0.15">
      <c r="A1184" s="95" t="s">
        <v>7145</v>
      </c>
      <c r="B1184" s="95"/>
      <c r="C1184" s="95" t="s">
        <v>7486</v>
      </c>
      <c r="D1184" s="95" t="s">
        <v>7080</v>
      </c>
      <c r="E1184" s="95" t="s">
        <v>7081</v>
      </c>
      <c r="F1184" s="96" t="s">
        <v>7487</v>
      </c>
      <c r="G1184" s="97"/>
      <c r="H1184" s="97">
        <v>7541.72</v>
      </c>
      <c r="I1184" s="95" t="s">
        <v>7033</v>
      </c>
      <c r="J1184" s="95" t="s">
        <v>7484</v>
      </c>
      <c r="K1184" s="96" t="s">
        <v>7485</v>
      </c>
      <c r="L1184" s="98"/>
    </row>
    <row r="1185" spans="1:12" ht="25.5" customHeight="1" x14ac:dyDescent="0.15">
      <c r="A1185" s="95" t="s">
        <v>6809</v>
      </c>
      <c r="B1185" s="95"/>
      <c r="C1185" s="95" t="s">
        <v>7488</v>
      </c>
      <c r="D1185" s="95" t="s">
        <v>7080</v>
      </c>
      <c r="E1185" s="95" t="s">
        <v>7081</v>
      </c>
      <c r="F1185" s="96" t="s">
        <v>7489</v>
      </c>
      <c r="G1185" s="97">
        <v>9700</v>
      </c>
      <c r="H1185" s="97"/>
      <c r="I1185" s="95" t="s">
        <v>6582</v>
      </c>
      <c r="J1185" s="95" t="s">
        <v>7490</v>
      </c>
      <c r="K1185" s="96" t="s">
        <v>7491</v>
      </c>
      <c r="L1185" s="98"/>
    </row>
    <row r="1186" spans="1:12" ht="25.5" customHeight="1" x14ac:dyDescent="0.15">
      <c r="A1186" s="95" t="s">
        <v>6548</v>
      </c>
      <c r="B1186" s="95"/>
      <c r="C1186" s="95" t="s">
        <v>7488</v>
      </c>
      <c r="D1186" s="95" t="s">
        <v>7080</v>
      </c>
      <c r="E1186" s="95" t="s">
        <v>7081</v>
      </c>
      <c r="F1186" s="99">
        <v>42825</v>
      </c>
      <c r="G1186" s="97"/>
      <c r="H1186" s="97">
        <v>9700</v>
      </c>
      <c r="I1186" s="95" t="s">
        <v>6582</v>
      </c>
      <c r="J1186" s="95" t="s">
        <v>7490</v>
      </c>
      <c r="K1186" s="96" t="s">
        <v>7491</v>
      </c>
      <c r="L1186" s="98"/>
    </row>
    <row r="1187" spans="1:12" ht="25.5" customHeight="1" x14ac:dyDescent="0.15">
      <c r="A1187" s="95" t="s">
        <v>7145</v>
      </c>
      <c r="B1187" s="95"/>
      <c r="C1187" s="95" t="s">
        <v>7492</v>
      </c>
      <c r="D1187" s="95" t="s">
        <v>7080</v>
      </c>
      <c r="E1187" s="95" t="s">
        <v>7081</v>
      </c>
      <c r="F1187" s="96" t="s">
        <v>7493</v>
      </c>
      <c r="G1187" s="97"/>
      <c r="H1187" s="97">
        <v>7428.96</v>
      </c>
      <c r="I1187" s="95" t="s">
        <v>6567</v>
      </c>
      <c r="J1187" s="95" t="s">
        <v>7494</v>
      </c>
      <c r="K1187" s="96" t="s">
        <v>7495</v>
      </c>
      <c r="L1187" s="98"/>
    </row>
    <row r="1188" spans="1:12" ht="25.5" customHeight="1" x14ac:dyDescent="0.15">
      <c r="A1188" s="95" t="s">
        <v>7240</v>
      </c>
      <c r="B1188" s="95"/>
      <c r="C1188" s="95" t="s">
        <v>7492</v>
      </c>
      <c r="D1188" s="95" t="s">
        <v>7080</v>
      </c>
      <c r="E1188" s="95" t="s">
        <v>7081</v>
      </c>
      <c r="F1188" s="96" t="s">
        <v>7493</v>
      </c>
      <c r="G1188" s="97"/>
      <c r="H1188" s="97">
        <v>1048.6600000000001</v>
      </c>
      <c r="I1188" s="95" t="s">
        <v>6567</v>
      </c>
      <c r="J1188" s="95" t="s">
        <v>7494</v>
      </c>
      <c r="K1188" s="96" t="s">
        <v>7495</v>
      </c>
      <c r="L1188" s="98"/>
    </row>
    <row r="1189" spans="1:12" ht="25.5" customHeight="1" x14ac:dyDescent="0.15">
      <c r="A1189" s="95" t="s">
        <v>6556</v>
      </c>
      <c r="B1189" s="95"/>
      <c r="C1189" s="95" t="s">
        <v>7492</v>
      </c>
      <c r="D1189" s="95" t="s">
        <v>7080</v>
      </c>
      <c r="E1189" s="95" t="s">
        <v>7081</v>
      </c>
      <c r="F1189" s="99">
        <v>42825</v>
      </c>
      <c r="G1189" s="97"/>
      <c r="H1189" s="97">
        <v>10610.24</v>
      </c>
      <c r="I1189" s="95" t="s">
        <v>6567</v>
      </c>
      <c r="J1189" s="95" t="s">
        <v>7494</v>
      </c>
      <c r="K1189" s="96" t="s">
        <v>7495</v>
      </c>
      <c r="L1189" s="98"/>
    </row>
    <row r="1190" spans="1:12" ht="25.5" customHeight="1" x14ac:dyDescent="0.15">
      <c r="A1190" s="95" t="s">
        <v>7151</v>
      </c>
      <c r="B1190" s="95"/>
      <c r="C1190" s="95" t="s">
        <v>7492</v>
      </c>
      <c r="D1190" s="95" t="s">
        <v>7080</v>
      </c>
      <c r="E1190" s="95" t="s">
        <v>7081</v>
      </c>
      <c r="F1190" s="96" t="s">
        <v>7493</v>
      </c>
      <c r="G1190" s="97"/>
      <c r="H1190" s="97"/>
      <c r="I1190" s="95" t="s">
        <v>6567</v>
      </c>
      <c r="J1190" s="95" t="s">
        <v>7494</v>
      </c>
      <c r="K1190" s="96" t="s">
        <v>7495</v>
      </c>
      <c r="L1190" s="98"/>
    </row>
    <row r="1191" spans="1:12" ht="25.5" customHeight="1" x14ac:dyDescent="0.15">
      <c r="A1191" s="95" t="s">
        <v>7424</v>
      </c>
      <c r="B1191" s="95"/>
      <c r="C1191" s="95" t="s">
        <v>7492</v>
      </c>
      <c r="D1191" s="95" t="s">
        <v>7080</v>
      </c>
      <c r="E1191" s="95" t="s">
        <v>7081</v>
      </c>
      <c r="F1191" s="96" t="s">
        <v>7493</v>
      </c>
      <c r="G1191" s="97"/>
      <c r="H1191" s="97">
        <v>1140.6099999999999</v>
      </c>
      <c r="I1191" s="95" t="s">
        <v>6567</v>
      </c>
      <c r="J1191" s="95" t="s">
        <v>7494</v>
      </c>
      <c r="K1191" s="96" t="s">
        <v>7495</v>
      </c>
      <c r="L1191" s="98"/>
    </row>
    <row r="1192" spans="1:12" ht="25.5" customHeight="1" x14ac:dyDescent="0.15">
      <c r="A1192" s="95" t="s">
        <v>6803</v>
      </c>
      <c r="B1192" s="95"/>
      <c r="C1192" s="95" t="s">
        <v>7492</v>
      </c>
      <c r="D1192" s="95" t="s">
        <v>7080</v>
      </c>
      <c r="E1192" s="95" t="s">
        <v>7081</v>
      </c>
      <c r="F1192" s="96" t="s">
        <v>7493</v>
      </c>
      <c r="G1192" s="97"/>
      <c r="H1192" s="97">
        <v>11921.65</v>
      </c>
      <c r="I1192" s="95" t="s">
        <v>6567</v>
      </c>
      <c r="J1192" s="95" t="s">
        <v>7494</v>
      </c>
      <c r="K1192" s="96" t="s">
        <v>7495</v>
      </c>
      <c r="L1192" s="98"/>
    </row>
    <row r="1193" spans="1:12" ht="25.5" customHeight="1" x14ac:dyDescent="0.15">
      <c r="A1193" s="95" t="s">
        <v>7242</v>
      </c>
      <c r="B1193" s="95"/>
      <c r="C1193" s="95" t="s">
        <v>7492</v>
      </c>
      <c r="D1193" s="95" t="s">
        <v>7080</v>
      </c>
      <c r="E1193" s="95" t="s">
        <v>7081</v>
      </c>
      <c r="F1193" s="96" t="s">
        <v>7493</v>
      </c>
      <c r="G1193" s="97"/>
      <c r="H1193" s="97">
        <v>801.05</v>
      </c>
      <c r="I1193" s="95" t="s">
        <v>6567</v>
      </c>
      <c r="J1193" s="95" t="s">
        <v>7494</v>
      </c>
      <c r="K1193" s="96" t="s">
        <v>7495</v>
      </c>
      <c r="L1193" s="98"/>
    </row>
    <row r="1194" spans="1:12" ht="25.5" customHeight="1" x14ac:dyDescent="0.15">
      <c r="A1194" s="95" t="s">
        <v>6549</v>
      </c>
      <c r="B1194" s="95"/>
      <c r="C1194" s="95" t="s">
        <v>7492</v>
      </c>
      <c r="D1194" s="95" t="s">
        <v>7080</v>
      </c>
      <c r="E1194" s="95" t="s">
        <v>7081</v>
      </c>
      <c r="F1194" s="99">
        <v>42825</v>
      </c>
      <c r="G1194" s="97"/>
      <c r="H1194" s="97">
        <v>15333.65</v>
      </c>
      <c r="I1194" s="95" t="s">
        <v>6567</v>
      </c>
      <c r="J1194" s="95" t="s">
        <v>7494</v>
      </c>
      <c r="K1194" s="96" t="s">
        <v>7495</v>
      </c>
      <c r="L1194" s="98"/>
    </row>
    <row r="1195" spans="1:12" ht="25.5" customHeight="1" x14ac:dyDescent="0.15">
      <c r="A1195" s="95" t="s">
        <v>6550</v>
      </c>
      <c r="B1195" s="95"/>
      <c r="C1195" s="95" t="s">
        <v>7492</v>
      </c>
      <c r="D1195" s="95" t="s">
        <v>7080</v>
      </c>
      <c r="E1195" s="95" t="s">
        <v>7081</v>
      </c>
      <c r="F1195" s="99">
        <v>42825</v>
      </c>
      <c r="G1195" s="97"/>
      <c r="H1195" s="97">
        <v>2771.77</v>
      </c>
      <c r="I1195" s="95" t="s">
        <v>6567</v>
      </c>
      <c r="J1195" s="95" t="s">
        <v>7494</v>
      </c>
      <c r="K1195" s="96" t="s">
        <v>7495</v>
      </c>
      <c r="L1195" s="98"/>
    </row>
    <row r="1196" spans="1:12" ht="25.5" customHeight="1" x14ac:dyDescent="0.15">
      <c r="A1196" s="95" t="s">
        <v>6552</v>
      </c>
      <c r="B1196" s="95"/>
      <c r="C1196" s="95" t="s">
        <v>7492</v>
      </c>
      <c r="D1196" s="95" t="s">
        <v>7080</v>
      </c>
      <c r="E1196" s="95" t="s">
        <v>7081</v>
      </c>
      <c r="F1196" s="99">
        <v>42825</v>
      </c>
      <c r="G1196" s="97"/>
      <c r="H1196" s="97">
        <v>27933.52</v>
      </c>
      <c r="I1196" s="95" t="s">
        <v>6567</v>
      </c>
      <c r="J1196" s="95" t="s">
        <v>7494</v>
      </c>
      <c r="K1196" s="96" t="s">
        <v>7495</v>
      </c>
      <c r="L1196" s="98"/>
    </row>
    <row r="1197" spans="1:12" ht="25.5" customHeight="1" x14ac:dyDescent="0.15">
      <c r="A1197" s="95" t="s">
        <v>6555</v>
      </c>
      <c r="B1197" s="95"/>
      <c r="C1197" s="95" t="s">
        <v>7492</v>
      </c>
      <c r="D1197" s="95" t="s">
        <v>7080</v>
      </c>
      <c r="E1197" s="95" t="s">
        <v>7081</v>
      </c>
      <c r="F1197" s="99">
        <v>42825</v>
      </c>
      <c r="G1197" s="97"/>
      <c r="H1197" s="97">
        <v>24341.86</v>
      </c>
      <c r="I1197" s="95" t="s">
        <v>6567</v>
      </c>
      <c r="J1197" s="95" t="s">
        <v>7494</v>
      </c>
      <c r="K1197" s="96" t="s">
        <v>7495</v>
      </c>
      <c r="L1197" s="98"/>
    </row>
    <row r="1198" spans="1:12" ht="11.25" x14ac:dyDescent="0.15">
      <c r="A1198" s="95" t="s">
        <v>7118</v>
      </c>
      <c r="B1198" s="95"/>
      <c r="C1198" s="95" t="s">
        <v>7492</v>
      </c>
      <c r="D1198" s="95" t="s">
        <v>7080</v>
      </c>
      <c r="E1198" s="95" t="s">
        <v>7081</v>
      </c>
      <c r="F1198" s="96" t="s">
        <v>7493</v>
      </c>
      <c r="G1198" s="97"/>
      <c r="H1198" s="97">
        <v>2064.5</v>
      </c>
      <c r="I1198" s="95" t="s">
        <v>6567</v>
      </c>
      <c r="J1198" s="95" t="s">
        <v>7494</v>
      </c>
      <c r="K1198" s="96" t="s">
        <v>7495</v>
      </c>
    </row>
    <row r="1199" spans="1:12" ht="25.5" customHeight="1" x14ac:dyDescent="0.15">
      <c r="A1199" s="95" t="s">
        <v>6807</v>
      </c>
      <c r="B1199" s="95"/>
      <c r="C1199" s="95" t="s">
        <v>7492</v>
      </c>
      <c r="D1199" s="95" t="s">
        <v>7080</v>
      </c>
      <c r="E1199" s="95" t="s">
        <v>7081</v>
      </c>
      <c r="F1199" s="96" t="s">
        <v>7493</v>
      </c>
      <c r="G1199" s="97"/>
      <c r="H1199" s="97">
        <v>7357.01</v>
      </c>
      <c r="I1199" s="95" t="s">
        <v>6567</v>
      </c>
      <c r="J1199" s="95" t="s">
        <v>7494</v>
      </c>
      <c r="K1199" s="96" t="s">
        <v>7495</v>
      </c>
      <c r="L1199" s="98"/>
    </row>
    <row r="1200" spans="1:12" ht="25.5" customHeight="1" x14ac:dyDescent="0.15">
      <c r="A1200" s="95" t="s">
        <v>7219</v>
      </c>
      <c r="B1200" s="95"/>
      <c r="C1200" s="95" t="s">
        <v>7492</v>
      </c>
      <c r="D1200" s="95" t="s">
        <v>7080</v>
      </c>
      <c r="E1200" s="95" t="s">
        <v>7081</v>
      </c>
      <c r="F1200" s="96" t="s">
        <v>7493</v>
      </c>
      <c r="G1200" s="97"/>
      <c r="H1200" s="97">
        <v>2830.55</v>
      </c>
      <c r="I1200" s="95" t="s">
        <v>6567</v>
      </c>
      <c r="J1200" s="95" t="s">
        <v>7494</v>
      </c>
      <c r="K1200" s="96" t="s">
        <v>7495</v>
      </c>
      <c r="L1200" s="98"/>
    </row>
    <row r="1201" spans="1:12" ht="25.5" customHeight="1" x14ac:dyDescent="0.15">
      <c r="A1201" s="95" t="s">
        <v>7239</v>
      </c>
      <c r="B1201" s="95"/>
      <c r="C1201" s="95" t="s">
        <v>7492</v>
      </c>
      <c r="D1201" s="95" t="s">
        <v>7080</v>
      </c>
      <c r="E1201" s="95" t="s">
        <v>7081</v>
      </c>
      <c r="F1201" s="96" t="s">
        <v>7493</v>
      </c>
      <c r="G1201" s="97"/>
      <c r="H1201" s="97">
        <v>1131.44</v>
      </c>
      <c r="I1201" s="95" t="s">
        <v>6567</v>
      </c>
      <c r="J1201" s="95" t="s">
        <v>7494</v>
      </c>
      <c r="K1201" s="96" t="s">
        <v>7495</v>
      </c>
      <c r="L1201" s="98"/>
    </row>
    <row r="1202" spans="1:12" ht="25.5" customHeight="1" x14ac:dyDescent="0.15">
      <c r="A1202" s="95" t="s">
        <v>7329</v>
      </c>
      <c r="B1202" s="95"/>
      <c r="C1202" s="95" t="s">
        <v>7492</v>
      </c>
      <c r="D1202" s="95" t="s">
        <v>7080</v>
      </c>
      <c r="E1202" s="95" t="s">
        <v>7081</v>
      </c>
      <c r="F1202" s="96" t="s">
        <v>7493</v>
      </c>
      <c r="G1202" s="97"/>
      <c r="H1202" s="97">
        <v>811.51</v>
      </c>
      <c r="I1202" s="95" t="s">
        <v>6567</v>
      </c>
      <c r="J1202" s="95" t="s">
        <v>7494</v>
      </c>
      <c r="K1202" s="96" t="s">
        <v>7495</v>
      </c>
      <c r="L1202" s="98"/>
    </row>
    <row r="1203" spans="1:12" ht="25.5" customHeight="1" x14ac:dyDescent="0.15">
      <c r="A1203" s="95" t="s">
        <v>7140</v>
      </c>
      <c r="B1203" s="95"/>
      <c r="C1203" s="95" t="s">
        <v>7492</v>
      </c>
      <c r="D1203" s="95" t="s">
        <v>7080</v>
      </c>
      <c r="E1203" s="95" t="s">
        <v>7081</v>
      </c>
      <c r="F1203" s="96" t="s">
        <v>7493</v>
      </c>
      <c r="G1203" s="97"/>
      <c r="H1203" s="97">
        <v>2558.8000000000002</v>
      </c>
      <c r="I1203" s="95" t="s">
        <v>6567</v>
      </c>
      <c r="J1203" s="95" t="s">
        <v>7494</v>
      </c>
      <c r="K1203" s="96" t="s">
        <v>7495</v>
      </c>
      <c r="L1203" s="98"/>
    </row>
    <row r="1204" spans="1:12" ht="25.5" customHeight="1" x14ac:dyDescent="0.15">
      <c r="A1204" s="95" t="s">
        <v>6809</v>
      </c>
      <c r="B1204" s="95"/>
      <c r="C1204" s="95" t="s">
        <v>7492</v>
      </c>
      <c r="D1204" s="95" t="s">
        <v>7080</v>
      </c>
      <c r="E1204" s="95" t="s">
        <v>7081</v>
      </c>
      <c r="F1204" s="96" t="s">
        <v>7493</v>
      </c>
      <c r="G1204" s="97"/>
      <c r="H1204" s="97">
        <v>24174.22</v>
      </c>
      <c r="I1204" s="95" t="s">
        <v>6567</v>
      </c>
      <c r="J1204" s="95" t="s">
        <v>7494</v>
      </c>
      <c r="K1204" s="96" t="s">
        <v>7495</v>
      </c>
      <c r="L1204" s="98"/>
    </row>
    <row r="1205" spans="1:12" ht="25.5" customHeight="1" x14ac:dyDescent="0.15">
      <c r="A1205" s="95" t="s">
        <v>6807</v>
      </c>
      <c r="B1205" s="95"/>
      <c r="C1205" s="95" t="s">
        <v>7496</v>
      </c>
      <c r="D1205" s="95" t="s">
        <v>7080</v>
      </c>
      <c r="E1205" s="95" t="s">
        <v>7081</v>
      </c>
      <c r="F1205" s="96" t="s">
        <v>6824</v>
      </c>
      <c r="G1205" s="97">
        <v>246.91</v>
      </c>
      <c r="H1205" s="97"/>
      <c r="I1205" s="95" t="s">
        <v>6826</v>
      </c>
      <c r="J1205" s="95" t="s">
        <v>7497</v>
      </c>
      <c r="K1205" s="96" t="s">
        <v>7498</v>
      </c>
      <c r="L1205" s="98"/>
    </row>
    <row r="1206" spans="1:12" ht="25.5" customHeight="1" x14ac:dyDescent="0.15">
      <c r="A1206" s="95" t="s">
        <v>6807</v>
      </c>
      <c r="B1206" s="95"/>
      <c r="C1206" s="95" t="s">
        <v>7499</v>
      </c>
      <c r="D1206" s="95" t="s">
        <v>7080</v>
      </c>
      <c r="E1206" s="95" t="s">
        <v>7081</v>
      </c>
      <c r="F1206" s="96" t="s">
        <v>6827</v>
      </c>
      <c r="G1206" s="97">
        <v>197.54</v>
      </c>
      <c r="H1206" s="97"/>
      <c r="I1206" s="95" t="s">
        <v>6828</v>
      </c>
      <c r="J1206" s="95" t="s">
        <v>7497</v>
      </c>
      <c r="K1206" s="96" t="s">
        <v>7498</v>
      </c>
      <c r="L1206" s="98"/>
    </row>
    <row r="1207" spans="1:12" ht="25.5" customHeight="1" x14ac:dyDescent="0.15">
      <c r="A1207" s="95" t="s">
        <v>7145</v>
      </c>
      <c r="B1207" s="95"/>
      <c r="C1207" s="95" t="s">
        <v>7500</v>
      </c>
      <c r="D1207" s="95" t="s">
        <v>7080</v>
      </c>
      <c r="E1207" s="95" t="s">
        <v>7081</v>
      </c>
      <c r="F1207" s="96" t="s">
        <v>6815</v>
      </c>
      <c r="G1207" s="97"/>
      <c r="H1207" s="97">
        <v>13359.71</v>
      </c>
      <c r="I1207" s="95" t="s">
        <v>7501</v>
      </c>
      <c r="J1207" s="95" t="s">
        <v>7502</v>
      </c>
      <c r="K1207" s="96" t="s">
        <v>6820</v>
      </c>
      <c r="L1207" s="98"/>
    </row>
    <row r="1208" spans="1:12" ht="25.5" customHeight="1" x14ac:dyDescent="0.15">
      <c r="A1208" s="95" t="s">
        <v>7149</v>
      </c>
      <c r="B1208" s="95"/>
      <c r="C1208" s="95" t="s">
        <v>7500</v>
      </c>
      <c r="D1208" s="95" t="s">
        <v>7080</v>
      </c>
      <c r="E1208" s="95" t="s">
        <v>7081</v>
      </c>
      <c r="F1208" s="96" t="s">
        <v>6815</v>
      </c>
      <c r="G1208" s="97">
        <v>13359.71</v>
      </c>
      <c r="H1208" s="97"/>
      <c r="I1208" s="95" t="s">
        <v>7501</v>
      </c>
      <c r="J1208" s="95" t="s">
        <v>7502</v>
      </c>
      <c r="K1208" s="96" t="s">
        <v>6820</v>
      </c>
      <c r="L1208" s="98"/>
    </row>
    <row r="1209" spans="1:12" ht="25.5" customHeight="1" x14ac:dyDescent="0.15">
      <c r="A1209" s="95" t="s">
        <v>7145</v>
      </c>
      <c r="B1209" s="95"/>
      <c r="C1209" s="95" t="s">
        <v>7503</v>
      </c>
      <c r="D1209" s="95" t="s">
        <v>7080</v>
      </c>
      <c r="E1209" s="95" t="s">
        <v>7081</v>
      </c>
      <c r="F1209" s="96" t="s">
        <v>6815</v>
      </c>
      <c r="G1209" s="97"/>
      <c r="H1209" s="97">
        <v>20895.96</v>
      </c>
      <c r="I1209" s="95" t="s">
        <v>7504</v>
      </c>
      <c r="J1209" s="95" t="s">
        <v>7502</v>
      </c>
      <c r="K1209" s="96" t="s">
        <v>6820</v>
      </c>
      <c r="L1209" s="98"/>
    </row>
    <row r="1210" spans="1:12" ht="25.5" customHeight="1" x14ac:dyDescent="0.15">
      <c r="A1210" s="95" t="s">
        <v>7150</v>
      </c>
      <c r="B1210" s="95"/>
      <c r="C1210" s="95" t="s">
        <v>7503</v>
      </c>
      <c r="D1210" s="95" t="s">
        <v>7080</v>
      </c>
      <c r="E1210" s="95" t="s">
        <v>7081</v>
      </c>
      <c r="F1210" s="96" t="s">
        <v>6815</v>
      </c>
      <c r="G1210" s="97">
        <v>20895.96</v>
      </c>
      <c r="H1210" s="97"/>
      <c r="I1210" s="95" t="s">
        <v>7504</v>
      </c>
      <c r="J1210" s="95" t="s">
        <v>7502</v>
      </c>
      <c r="K1210" s="96" t="s">
        <v>6820</v>
      </c>
      <c r="L1210" s="98"/>
    </row>
    <row r="1211" spans="1:12" ht="25.5" customHeight="1" x14ac:dyDescent="0.15">
      <c r="A1211" s="95" t="s">
        <v>7150</v>
      </c>
      <c r="B1211" s="95"/>
      <c r="C1211" s="95" t="s">
        <v>7505</v>
      </c>
      <c r="D1211" s="95" t="s">
        <v>7080</v>
      </c>
      <c r="E1211" s="95" t="s">
        <v>7081</v>
      </c>
      <c r="F1211" s="96" t="s">
        <v>6815</v>
      </c>
      <c r="G1211" s="97">
        <v>1424.76</v>
      </c>
      <c r="H1211" s="97"/>
      <c r="I1211" s="95" t="s">
        <v>7506</v>
      </c>
      <c r="J1211" s="95" t="s">
        <v>7502</v>
      </c>
      <c r="K1211" s="96" t="s">
        <v>6820</v>
      </c>
      <c r="L1211" s="98"/>
    </row>
    <row r="1212" spans="1:12" ht="25.5" customHeight="1" x14ac:dyDescent="0.15">
      <c r="A1212" s="95" t="s">
        <v>7149</v>
      </c>
      <c r="B1212" s="95"/>
      <c r="C1212" s="95" t="s">
        <v>7505</v>
      </c>
      <c r="D1212" s="95" t="s">
        <v>7080</v>
      </c>
      <c r="E1212" s="95" t="s">
        <v>7081</v>
      </c>
      <c r="F1212" s="96" t="s">
        <v>6815</v>
      </c>
      <c r="G1212" s="97">
        <v>1618.39</v>
      </c>
      <c r="H1212" s="97"/>
      <c r="I1212" s="95" t="s">
        <v>7506</v>
      </c>
      <c r="J1212" s="95" t="s">
        <v>7502</v>
      </c>
      <c r="K1212" s="96" t="s">
        <v>6820</v>
      </c>
      <c r="L1212" s="98"/>
    </row>
    <row r="1213" spans="1:12" ht="25.5" customHeight="1" x14ac:dyDescent="0.15">
      <c r="A1213" s="95" t="s">
        <v>6806</v>
      </c>
      <c r="B1213" s="95"/>
      <c r="C1213" s="95" t="s">
        <v>7505</v>
      </c>
      <c r="D1213" s="95" t="s">
        <v>7080</v>
      </c>
      <c r="E1213" s="95" t="s">
        <v>7081</v>
      </c>
      <c r="F1213" s="96" t="s">
        <v>6815</v>
      </c>
      <c r="G1213" s="97"/>
      <c r="H1213" s="97">
        <v>1424.76</v>
      </c>
      <c r="I1213" s="95" t="s">
        <v>7506</v>
      </c>
      <c r="J1213" s="95" t="s">
        <v>7502</v>
      </c>
      <c r="K1213" s="96" t="s">
        <v>6820</v>
      </c>
      <c r="L1213" s="98"/>
    </row>
    <row r="1214" spans="1:12" ht="25.5" customHeight="1" x14ac:dyDescent="0.15">
      <c r="A1214" s="95" t="s">
        <v>6805</v>
      </c>
      <c r="B1214" s="95"/>
      <c r="C1214" s="95" t="s">
        <v>7505</v>
      </c>
      <c r="D1214" s="95" t="s">
        <v>7080</v>
      </c>
      <c r="E1214" s="95" t="s">
        <v>7081</v>
      </c>
      <c r="F1214" s="96" t="s">
        <v>6815</v>
      </c>
      <c r="G1214" s="97"/>
      <c r="H1214" s="97">
        <v>1618.39</v>
      </c>
      <c r="I1214" s="95" t="s">
        <v>7506</v>
      </c>
      <c r="J1214" s="95" t="s">
        <v>7502</v>
      </c>
      <c r="K1214" s="96" t="s">
        <v>6820</v>
      </c>
      <c r="L1214" s="98"/>
    </row>
    <row r="1215" spans="1:12" ht="25.5" customHeight="1" x14ac:dyDescent="0.15">
      <c r="A1215" s="95" t="s">
        <v>7145</v>
      </c>
      <c r="B1215" s="95"/>
      <c r="C1215" s="95" t="s">
        <v>7507</v>
      </c>
      <c r="D1215" s="95" t="s">
        <v>7080</v>
      </c>
      <c r="E1215" s="95" t="s">
        <v>7081</v>
      </c>
      <c r="F1215" s="96" t="s">
        <v>6820</v>
      </c>
      <c r="G1215" s="97">
        <v>16873.080000000002</v>
      </c>
      <c r="H1215" s="97"/>
      <c r="I1215" s="95" t="s">
        <v>6786</v>
      </c>
      <c r="J1215" s="95" t="s">
        <v>7508</v>
      </c>
      <c r="K1215" s="96" t="s">
        <v>6820</v>
      </c>
      <c r="L1215" s="98"/>
    </row>
    <row r="1216" spans="1:12" ht="25.5" customHeight="1" x14ac:dyDescent="0.15">
      <c r="A1216" s="95" t="s">
        <v>7157</v>
      </c>
      <c r="B1216" s="95"/>
      <c r="C1216" s="95" t="s">
        <v>7507</v>
      </c>
      <c r="D1216" s="95" t="s">
        <v>7080</v>
      </c>
      <c r="E1216" s="95" t="s">
        <v>7081</v>
      </c>
      <c r="F1216" s="96" t="s">
        <v>6820</v>
      </c>
      <c r="G1216" s="97">
        <v>4945.1099999999997</v>
      </c>
      <c r="H1216" s="97"/>
      <c r="I1216" s="95" t="s">
        <v>6786</v>
      </c>
      <c r="J1216" s="95" t="s">
        <v>7508</v>
      </c>
      <c r="K1216" s="96" t="s">
        <v>6820</v>
      </c>
      <c r="L1216" s="98"/>
    </row>
    <row r="1217" spans="1:12" ht="11.25" x14ac:dyDescent="0.15">
      <c r="A1217" s="95" t="s">
        <v>7241</v>
      </c>
      <c r="B1217" s="95"/>
      <c r="C1217" s="95" t="s">
        <v>7507</v>
      </c>
      <c r="D1217" s="95" t="s">
        <v>7080</v>
      </c>
      <c r="E1217" s="95" t="s">
        <v>7081</v>
      </c>
      <c r="F1217" s="96" t="s">
        <v>6820</v>
      </c>
      <c r="G1217" s="97"/>
      <c r="H1217" s="97"/>
      <c r="I1217" s="95" t="s">
        <v>6786</v>
      </c>
      <c r="J1217" s="95" t="s">
        <v>7508</v>
      </c>
      <c r="K1217" s="96" t="s">
        <v>6820</v>
      </c>
    </row>
    <row r="1218" spans="1:12" ht="25.5" customHeight="1" x14ac:dyDescent="0.15">
      <c r="A1218" s="95" t="s">
        <v>6556</v>
      </c>
      <c r="B1218" s="95"/>
      <c r="C1218" s="95" t="s">
        <v>7507</v>
      </c>
      <c r="D1218" s="95" t="s">
        <v>7080</v>
      </c>
      <c r="E1218" s="95" t="s">
        <v>7081</v>
      </c>
      <c r="F1218" s="99">
        <v>43159</v>
      </c>
      <c r="G1218" s="97">
        <v>30184.34</v>
      </c>
      <c r="H1218" s="97"/>
      <c r="I1218" s="95" t="s">
        <v>6786</v>
      </c>
      <c r="J1218" s="95" t="s">
        <v>7508</v>
      </c>
      <c r="K1218" s="96" t="s">
        <v>6820</v>
      </c>
      <c r="L1218" s="98"/>
    </row>
    <row r="1219" spans="1:12" ht="25.5" customHeight="1" x14ac:dyDescent="0.15">
      <c r="A1219" s="95" t="s">
        <v>6555</v>
      </c>
      <c r="B1219" s="95"/>
      <c r="C1219" s="95" t="s">
        <v>7507</v>
      </c>
      <c r="D1219" s="95" t="s">
        <v>7080</v>
      </c>
      <c r="E1219" s="95" t="s">
        <v>7081</v>
      </c>
      <c r="F1219" s="99">
        <v>43159</v>
      </c>
      <c r="G1219" s="97">
        <v>73203.91</v>
      </c>
      <c r="H1219" s="97"/>
      <c r="I1219" s="95" t="s">
        <v>6786</v>
      </c>
      <c r="J1219" s="95" t="s">
        <v>7508</v>
      </c>
      <c r="K1219" s="96" t="s">
        <v>6820</v>
      </c>
      <c r="L1219" s="98"/>
    </row>
    <row r="1220" spans="1:12" ht="25.5" customHeight="1" x14ac:dyDescent="0.15">
      <c r="A1220" s="95" t="s">
        <v>6553</v>
      </c>
      <c r="B1220" s="95"/>
      <c r="C1220" s="95" t="s">
        <v>7507</v>
      </c>
      <c r="D1220" s="95" t="s">
        <v>7080</v>
      </c>
      <c r="E1220" s="95" t="s">
        <v>7081</v>
      </c>
      <c r="F1220" s="99">
        <v>43159</v>
      </c>
      <c r="G1220" s="97"/>
      <c r="H1220" s="97"/>
      <c r="I1220" s="95" t="s">
        <v>6786</v>
      </c>
      <c r="J1220" s="95" t="s">
        <v>7508</v>
      </c>
      <c r="K1220" s="96" t="s">
        <v>6820</v>
      </c>
      <c r="L1220" s="98"/>
    </row>
    <row r="1221" spans="1:12" ht="25.5" customHeight="1" x14ac:dyDescent="0.15">
      <c r="A1221" s="95" t="s">
        <v>6550</v>
      </c>
      <c r="B1221" s="95"/>
      <c r="C1221" s="95" t="s">
        <v>7507</v>
      </c>
      <c r="D1221" s="95" t="s">
        <v>7080</v>
      </c>
      <c r="E1221" s="95" t="s">
        <v>7081</v>
      </c>
      <c r="F1221" s="99">
        <v>43159</v>
      </c>
      <c r="G1221" s="97">
        <v>8301.99</v>
      </c>
      <c r="H1221" s="97"/>
      <c r="I1221" s="95" t="s">
        <v>6786</v>
      </c>
      <c r="J1221" s="95" t="s">
        <v>7508</v>
      </c>
      <c r="K1221" s="96" t="s">
        <v>6820</v>
      </c>
      <c r="L1221" s="98"/>
    </row>
    <row r="1222" spans="1:12" ht="25.5" customHeight="1" x14ac:dyDescent="0.15">
      <c r="A1222" s="95" t="s">
        <v>6552</v>
      </c>
      <c r="B1222" s="95"/>
      <c r="C1222" s="95" t="s">
        <v>7507</v>
      </c>
      <c r="D1222" s="95" t="s">
        <v>7080</v>
      </c>
      <c r="E1222" s="95" t="s">
        <v>7081</v>
      </c>
      <c r="F1222" s="99">
        <v>43159</v>
      </c>
      <c r="G1222" s="97">
        <v>71952.13</v>
      </c>
      <c r="H1222" s="97"/>
      <c r="I1222" s="95" t="s">
        <v>6786</v>
      </c>
      <c r="J1222" s="95" t="s">
        <v>7508</v>
      </c>
      <c r="K1222" s="96" t="s">
        <v>6820</v>
      </c>
      <c r="L1222" s="98"/>
    </row>
    <row r="1223" spans="1:12" ht="25.5" customHeight="1" x14ac:dyDescent="0.15">
      <c r="A1223" s="95" t="s">
        <v>7242</v>
      </c>
      <c r="B1223" s="95"/>
      <c r="C1223" s="95" t="s">
        <v>7507</v>
      </c>
      <c r="D1223" s="95" t="s">
        <v>7080</v>
      </c>
      <c r="E1223" s="95" t="s">
        <v>7081</v>
      </c>
      <c r="F1223" s="96" t="s">
        <v>6820</v>
      </c>
      <c r="G1223" s="97">
        <v>2461.9299999999998</v>
      </c>
      <c r="H1223" s="97"/>
      <c r="I1223" s="95" t="s">
        <v>6786</v>
      </c>
      <c r="J1223" s="95" t="s">
        <v>7508</v>
      </c>
      <c r="K1223" s="96" t="s">
        <v>6820</v>
      </c>
      <c r="L1223" s="98"/>
    </row>
    <row r="1224" spans="1:12" ht="25.5" customHeight="1" x14ac:dyDescent="0.15">
      <c r="A1224" s="95" t="s">
        <v>7161</v>
      </c>
      <c r="B1224" s="95"/>
      <c r="C1224" s="95" t="s">
        <v>7507</v>
      </c>
      <c r="D1224" s="95" t="s">
        <v>7080</v>
      </c>
      <c r="E1224" s="95" t="s">
        <v>7081</v>
      </c>
      <c r="F1224" s="96" t="s">
        <v>6820</v>
      </c>
      <c r="G1224" s="97">
        <v>1372.19</v>
      </c>
      <c r="H1224" s="97"/>
      <c r="I1224" s="95" t="s">
        <v>6786</v>
      </c>
      <c r="J1224" s="95" t="s">
        <v>7508</v>
      </c>
      <c r="K1224" s="96" t="s">
        <v>6820</v>
      </c>
      <c r="L1224" s="98"/>
    </row>
    <row r="1225" spans="1:12" ht="25.5" customHeight="1" x14ac:dyDescent="0.15">
      <c r="A1225" s="95" t="s">
        <v>6549</v>
      </c>
      <c r="B1225" s="95"/>
      <c r="C1225" s="95" t="s">
        <v>7507</v>
      </c>
      <c r="D1225" s="95" t="s">
        <v>7080</v>
      </c>
      <c r="E1225" s="95" t="s">
        <v>7081</v>
      </c>
      <c r="F1225" s="99">
        <v>43159</v>
      </c>
      <c r="G1225" s="97">
        <v>45184.76</v>
      </c>
      <c r="H1225" s="97"/>
      <c r="I1225" s="95" t="s">
        <v>6786</v>
      </c>
      <c r="J1225" s="95" t="s">
        <v>7508</v>
      </c>
      <c r="K1225" s="96" t="s">
        <v>6820</v>
      </c>
      <c r="L1225" s="98"/>
    </row>
    <row r="1226" spans="1:12" ht="25.5" customHeight="1" x14ac:dyDescent="0.15">
      <c r="A1226" s="95" t="s">
        <v>6804</v>
      </c>
      <c r="B1226" s="95"/>
      <c r="C1226" s="95" t="s">
        <v>7507</v>
      </c>
      <c r="D1226" s="95" t="s">
        <v>7080</v>
      </c>
      <c r="E1226" s="95" t="s">
        <v>7081</v>
      </c>
      <c r="F1226" s="96" t="s">
        <v>6820</v>
      </c>
      <c r="G1226" s="97">
        <v>33767.85</v>
      </c>
      <c r="H1226" s="97"/>
      <c r="I1226" s="95" t="s">
        <v>6786</v>
      </c>
      <c r="J1226" s="95" t="s">
        <v>7508</v>
      </c>
      <c r="K1226" s="96" t="s">
        <v>6820</v>
      </c>
      <c r="L1226" s="98"/>
    </row>
    <row r="1227" spans="1:12" ht="25.5" customHeight="1" x14ac:dyDescent="0.15">
      <c r="A1227" s="95" t="s">
        <v>6810</v>
      </c>
      <c r="B1227" s="95"/>
      <c r="C1227" s="95" t="s">
        <v>7507</v>
      </c>
      <c r="D1227" s="95" t="s">
        <v>7080</v>
      </c>
      <c r="E1227" s="95" t="s">
        <v>7081</v>
      </c>
      <c r="F1227" s="96" t="s">
        <v>6820</v>
      </c>
      <c r="G1227" s="97">
        <v>58549.84</v>
      </c>
      <c r="H1227" s="97"/>
      <c r="I1227" s="95" t="s">
        <v>6786</v>
      </c>
      <c r="J1227" s="95" t="s">
        <v>7508</v>
      </c>
      <c r="K1227" s="96" t="s">
        <v>6820</v>
      </c>
      <c r="L1227" s="98"/>
    </row>
    <row r="1228" spans="1:12" ht="25.5" customHeight="1" x14ac:dyDescent="0.15">
      <c r="A1228" s="95" t="s">
        <v>6807</v>
      </c>
      <c r="B1228" s="95"/>
      <c r="C1228" s="95" t="s">
        <v>7507</v>
      </c>
      <c r="D1228" s="95" t="s">
        <v>7080</v>
      </c>
      <c r="E1228" s="95" t="s">
        <v>7081</v>
      </c>
      <c r="F1228" s="96" t="s">
        <v>6820</v>
      </c>
      <c r="G1228" s="97">
        <v>18123.900000000001</v>
      </c>
      <c r="H1228" s="97"/>
      <c r="I1228" s="95" t="s">
        <v>6786</v>
      </c>
      <c r="J1228" s="95" t="s">
        <v>7508</v>
      </c>
      <c r="K1228" s="96" t="s">
        <v>6820</v>
      </c>
      <c r="L1228" s="98"/>
    </row>
    <row r="1229" spans="1:12" ht="25.5" customHeight="1" x14ac:dyDescent="0.15">
      <c r="A1229" s="95" t="s">
        <v>7087</v>
      </c>
      <c r="B1229" s="95"/>
      <c r="C1229" s="95" t="s">
        <v>7507</v>
      </c>
      <c r="D1229" s="95" t="s">
        <v>7080</v>
      </c>
      <c r="E1229" s="95" t="s">
        <v>7081</v>
      </c>
      <c r="F1229" s="96" t="s">
        <v>6820</v>
      </c>
      <c r="G1229" s="97">
        <v>5886.13</v>
      </c>
      <c r="H1229" s="97"/>
      <c r="I1229" s="95" t="s">
        <v>6786</v>
      </c>
      <c r="J1229" s="95" t="s">
        <v>7508</v>
      </c>
      <c r="K1229" s="96" t="s">
        <v>6820</v>
      </c>
      <c r="L1229" s="98"/>
    </row>
    <row r="1230" spans="1:12" ht="25.5" customHeight="1" x14ac:dyDescent="0.15">
      <c r="A1230" s="95" t="s">
        <v>7219</v>
      </c>
      <c r="B1230" s="95"/>
      <c r="C1230" s="95" t="s">
        <v>7507</v>
      </c>
      <c r="D1230" s="95" t="s">
        <v>7080</v>
      </c>
      <c r="E1230" s="95" t="s">
        <v>7081</v>
      </c>
      <c r="F1230" s="96" t="s">
        <v>6820</v>
      </c>
      <c r="G1230" s="97">
        <v>8168.53</v>
      </c>
      <c r="H1230" s="97"/>
      <c r="I1230" s="95" t="s">
        <v>6786</v>
      </c>
      <c r="J1230" s="95" t="s">
        <v>7508</v>
      </c>
      <c r="K1230" s="96" t="s">
        <v>6820</v>
      </c>
      <c r="L1230" s="98"/>
    </row>
    <row r="1231" spans="1:12" ht="25.5" customHeight="1" x14ac:dyDescent="0.15">
      <c r="A1231" s="95" t="s">
        <v>7239</v>
      </c>
      <c r="B1231" s="95"/>
      <c r="C1231" s="95" t="s">
        <v>7507</v>
      </c>
      <c r="D1231" s="95" t="s">
        <v>7080</v>
      </c>
      <c r="E1231" s="95" t="s">
        <v>7081</v>
      </c>
      <c r="F1231" s="96" t="s">
        <v>6820</v>
      </c>
      <c r="G1231" s="97">
        <v>3265.01</v>
      </c>
      <c r="H1231" s="97"/>
      <c r="I1231" s="95" t="s">
        <v>6786</v>
      </c>
      <c r="J1231" s="95" t="s">
        <v>7508</v>
      </c>
      <c r="K1231" s="96" t="s">
        <v>6820</v>
      </c>
      <c r="L1231" s="98"/>
    </row>
    <row r="1232" spans="1:12" ht="25.5" customHeight="1" x14ac:dyDescent="0.15">
      <c r="A1232" s="95" t="s">
        <v>6808</v>
      </c>
      <c r="B1232" s="95"/>
      <c r="C1232" s="95" t="s">
        <v>7507</v>
      </c>
      <c r="D1232" s="95" t="s">
        <v>7080</v>
      </c>
      <c r="E1232" s="95" t="s">
        <v>7081</v>
      </c>
      <c r="F1232" s="96" t="s">
        <v>6820</v>
      </c>
      <c r="G1232" s="97">
        <v>7384</v>
      </c>
      <c r="H1232" s="97"/>
      <c r="I1232" s="95" t="s">
        <v>6786</v>
      </c>
      <c r="J1232" s="95" t="s">
        <v>7508</v>
      </c>
      <c r="K1232" s="96" t="s">
        <v>6820</v>
      </c>
      <c r="L1232" s="98"/>
    </row>
    <row r="1233" spans="1:12" ht="25.5" customHeight="1" x14ac:dyDescent="0.15">
      <c r="A1233" s="95" t="s">
        <v>7220</v>
      </c>
      <c r="B1233" s="95"/>
      <c r="C1233" s="95" t="s">
        <v>7507</v>
      </c>
      <c r="D1233" s="95" t="s">
        <v>7080</v>
      </c>
      <c r="E1233" s="95" t="s">
        <v>7081</v>
      </c>
      <c r="F1233" s="96" t="s">
        <v>6820</v>
      </c>
      <c r="G1233" s="97">
        <v>2433.7199999999998</v>
      </c>
      <c r="H1233" s="97"/>
      <c r="I1233" s="95" t="s">
        <v>6786</v>
      </c>
      <c r="J1233" s="95" t="s">
        <v>7508</v>
      </c>
      <c r="K1233" s="96" t="s">
        <v>6820</v>
      </c>
      <c r="L1233" s="98"/>
    </row>
    <row r="1234" spans="1:12" ht="25.5" customHeight="1" x14ac:dyDescent="0.15">
      <c r="A1234" s="95" t="s">
        <v>7509</v>
      </c>
      <c r="B1234" s="95"/>
      <c r="C1234" s="95" t="s">
        <v>7135</v>
      </c>
      <c r="D1234" s="95" t="s">
        <v>7080</v>
      </c>
      <c r="E1234" s="95" t="s">
        <v>7081</v>
      </c>
      <c r="F1234" s="99">
        <v>43159</v>
      </c>
      <c r="G1234" s="97">
        <v>539133.73</v>
      </c>
      <c r="H1234" s="97"/>
      <c r="I1234" s="95" t="s">
        <v>7510</v>
      </c>
      <c r="J1234" s="95" t="s">
        <v>7511</v>
      </c>
      <c r="K1234" s="96" t="s">
        <v>6820</v>
      </c>
      <c r="L1234" s="98"/>
    </row>
    <row r="1235" spans="1:12" ht="25.5" customHeight="1" x14ac:dyDescent="0.15">
      <c r="A1235" s="95" t="s">
        <v>7512</v>
      </c>
      <c r="B1235" s="95"/>
      <c r="C1235" s="95" t="s">
        <v>7135</v>
      </c>
      <c r="D1235" s="95" t="s">
        <v>7080</v>
      </c>
      <c r="E1235" s="95" t="s">
        <v>7081</v>
      </c>
      <c r="F1235" s="96" t="s">
        <v>6820</v>
      </c>
      <c r="G1235" s="97">
        <v>6660.05</v>
      </c>
      <c r="H1235" s="97"/>
      <c r="I1235" s="95" t="s">
        <v>7513</v>
      </c>
      <c r="J1235" s="95" t="s">
        <v>7514</v>
      </c>
      <c r="K1235" s="96" t="s">
        <v>6820</v>
      </c>
      <c r="L1235" s="98"/>
    </row>
    <row r="1236" spans="1:12" ht="11.25" x14ac:dyDescent="0.15">
      <c r="A1236" s="95" t="s">
        <v>7515</v>
      </c>
      <c r="B1236" s="95"/>
      <c r="C1236" s="95" t="s">
        <v>7135</v>
      </c>
      <c r="D1236" s="95" t="s">
        <v>7080</v>
      </c>
      <c r="E1236" s="95" t="s">
        <v>7081</v>
      </c>
      <c r="F1236" s="96" t="s">
        <v>6820</v>
      </c>
      <c r="G1236" s="97">
        <v>61887.54</v>
      </c>
      <c r="H1236" s="97"/>
      <c r="I1236" s="95" t="s">
        <v>7513</v>
      </c>
      <c r="J1236" s="95" t="s">
        <v>7514</v>
      </c>
      <c r="K1236" s="96" t="s">
        <v>6820</v>
      </c>
    </row>
    <row r="1237" spans="1:12" ht="25.5" customHeight="1" x14ac:dyDescent="0.15">
      <c r="A1237" s="95" t="s">
        <v>7516</v>
      </c>
      <c r="B1237" s="95"/>
      <c r="C1237" s="95" t="s">
        <v>7135</v>
      </c>
      <c r="D1237" s="95" t="s">
        <v>7080</v>
      </c>
      <c r="E1237" s="95" t="s">
        <v>7081</v>
      </c>
      <c r="F1237" s="96" t="s">
        <v>6820</v>
      </c>
      <c r="G1237" s="97">
        <v>64044.59</v>
      </c>
      <c r="H1237" s="97"/>
      <c r="I1237" s="95" t="s">
        <v>7513</v>
      </c>
      <c r="J1237" s="95" t="s">
        <v>7514</v>
      </c>
      <c r="K1237" s="96" t="s">
        <v>6820</v>
      </c>
      <c r="L1237" s="98"/>
    </row>
    <row r="1238" spans="1:12" ht="25.5" customHeight="1" x14ac:dyDescent="0.15">
      <c r="A1238" s="95" t="s">
        <v>7517</v>
      </c>
      <c r="B1238" s="95"/>
      <c r="C1238" s="95" t="s">
        <v>7135</v>
      </c>
      <c r="D1238" s="95" t="s">
        <v>7080</v>
      </c>
      <c r="E1238" s="95" t="s">
        <v>7081</v>
      </c>
      <c r="F1238" s="96" t="s">
        <v>6820</v>
      </c>
      <c r="G1238" s="97">
        <v>1553.42</v>
      </c>
      <c r="H1238" s="97"/>
      <c r="I1238" s="95" t="s">
        <v>7513</v>
      </c>
      <c r="J1238" s="95" t="s">
        <v>7514</v>
      </c>
      <c r="K1238" s="96" t="s">
        <v>6820</v>
      </c>
      <c r="L1238" s="98"/>
    </row>
    <row r="1239" spans="1:12" ht="25.5" customHeight="1" x14ac:dyDescent="0.15">
      <c r="A1239" s="95" t="s">
        <v>7150</v>
      </c>
      <c r="B1239" s="95"/>
      <c r="C1239" s="95" t="s">
        <v>7135</v>
      </c>
      <c r="D1239" s="95" t="s">
        <v>7080</v>
      </c>
      <c r="E1239" s="95" t="s">
        <v>7081</v>
      </c>
      <c r="F1239" s="96" t="s">
        <v>7518</v>
      </c>
      <c r="G1239" s="97">
        <v>3861.35</v>
      </c>
      <c r="H1239" s="97"/>
      <c r="I1239" s="95" t="s">
        <v>7519</v>
      </c>
      <c r="J1239" s="95" t="s">
        <v>7520</v>
      </c>
      <c r="K1239" s="96" t="s">
        <v>6820</v>
      </c>
      <c r="L1239" s="98"/>
    </row>
    <row r="1240" spans="1:12" ht="25.5" customHeight="1" x14ac:dyDescent="0.15">
      <c r="A1240" s="95" t="s">
        <v>7149</v>
      </c>
      <c r="B1240" s="95"/>
      <c r="C1240" s="95" t="s">
        <v>7135</v>
      </c>
      <c r="D1240" s="95" t="s">
        <v>7080</v>
      </c>
      <c r="E1240" s="95" t="s">
        <v>7081</v>
      </c>
      <c r="F1240" s="96" t="s">
        <v>7518</v>
      </c>
      <c r="G1240" s="97"/>
      <c r="H1240" s="97">
        <v>3861.35</v>
      </c>
      <c r="I1240" s="95" t="s">
        <v>7519</v>
      </c>
      <c r="J1240" s="95" t="s">
        <v>7520</v>
      </c>
      <c r="K1240" s="96" t="s">
        <v>6820</v>
      </c>
      <c r="L1240" s="98"/>
    </row>
    <row r="1241" spans="1:12" ht="25.5" customHeight="1" x14ac:dyDescent="0.15">
      <c r="A1241" s="95" t="s">
        <v>6844</v>
      </c>
      <c r="B1241" s="95"/>
      <c r="C1241" s="95" t="s">
        <v>7135</v>
      </c>
      <c r="D1241" s="95" t="s">
        <v>7080</v>
      </c>
      <c r="E1241" s="95" t="s">
        <v>7081</v>
      </c>
      <c r="F1241" s="99">
        <v>43524</v>
      </c>
      <c r="G1241" s="97">
        <v>65355</v>
      </c>
      <c r="H1241" s="97"/>
      <c r="I1241" s="95" t="s">
        <v>7038</v>
      </c>
      <c r="J1241" s="95" t="s">
        <v>7521</v>
      </c>
      <c r="K1241" s="96" t="s">
        <v>7197</v>
      </c>
      <c r="L1241" s="98"/>
    </row>
    <row r="1242" spans="1:12" ht="25.5" customHeight="1" x14ac:dyDescent="0.15">
      <c r="A1242" s="95" t="s">
        <v>7161</v>
      </c>
      <c r="B1242" s="95"/>
      <c r="C1242" s="95" t="s">
        <v>7135</v>
      </c>
      <c r="D1242" s="95" t="s">
        <v>7080</v>
      </c>
      <c r="E1242" s="95" t="s">
        <v>7081</v>
      </c>
      <c r="F1242" s="96" t="s">
        <v>7197</v>
      </c>
      <c r="G1242" s="97"/>
      <c r="H1242" s="97">
        <v>3363.52</v>
      </c>
      <c r="I1242" s="95" t="s">
        <v>7038</v>
      </c>
      <c r="J1242" s="95" t="s">
        <v>7521</v>
      </c>
      <c r="K1242" s="96" t="s">
        <v>7197</v>
      </c>
      <c r="L1242" s="98"/>
    </row>
    <row r="1243" spans="1:12" ht="25.5" customHeight="1" x14ac:dyDescent="0.15">
      <c r="A1243" s="95" t="s">
        <v>6804</v>
      </c>
      <c r="B1243" s="95"/>
      <c r="C1243" s="95" t="s">
        <v>7135</v>
      </c>
      <c r="D1243" s="95" t="s">
        <v>7080</v>
      </c>
      <c r="E1243" s="95" t="s">
        <v>7081</v>
      </c>
      <c r="F1243" s="96" t="s">
        <v>7197</v>
      </c>
      <c r="G1243" s="97"/>
      <c r="H1243" s="97">
        <v>27425.5</v>
      </c>
      <c r="I1243" s="95" t="s">
        <v>7038</v>
      </c>
      <c r="J1243" s="95" t="s">
        <v>7521</v>
      </c>
      <c r="K1243" s="96" t="s">
        <v>7197</v>
      </c>
      <c r="L1243" s="98"/>
    </row>
    <row r="1244" spans="1:12" ht="25.5" customHeight="1" x14ac:dyDescent="0.15">
      <c r="A1244" s="95" t="s">
        <v>6810</v>
      </c>
      <c r="B1244" s="95"/>
      <c r="C1244" s="95" t="s">
        <v>7135</v>
      </c>
      <c r="D1244" s="95" t="s">
        <v>7080</v>
      </c>
      <c r="E1244" s="95" t="s">
        <v>7081</v>
      </c>
      <c r="F1244" s="96" t="s">
        <v>7197</v>
      </c>
      <c r="G1244" s="97"/>
      <c r="H1244" s="97">
        <v>14546.69</v>
      </c>
      <c r="I1244" s="95" t="s">
        <v>7038</v>
      </c>
      <c r="J1244" s="95" t="s">
        <v>7521</v>
      </c>
      <c r="K1244" s="96" t="s">
        <v>7197</v>
      </c>
      <c r="L1244" s="98"/>
    </row>
    <row r="1245" spans="1:12" ht="25.5" customHeight="1" x14ac:dyDescent="0.15">
      <c r="A1245" s="95" t="s">
        <v>7056</v>
      </c>
      <c r="B1245" s="95"/>
      <c r="C1245" s="95" t="s">
        <v>7135</v>
      </c>
      <c r="D1245" s="95" t="s">
        <v>7080</v>
      </c>
      <c r="E1245" s="95" t="s">
        <v>7081</v>
      </c>
      <c r="F1245" s="96" t="s">
        <v>7197</v>
      </c>
      <c r="G1245" s="97"/>
      <c r="H1245" s="97">
        <v>12758.07</v>
      </c>
      <c r="I1245" s="95" t="s">
        <v>7038</v>
      </c>
      <c r="J1245" s="95" t="s">
        <v>7521</v>
      </c>
      <c r="K1245" s="96" t="s">
        <v>7197</v>
      </c>
      <c r="L1245" s="98"/>
    </row>
    <row r="1246" spans="1:12" ht="25.5" customHeight="1" x14ac:dyDescent="0.15">
      <c r="A1246" s="95" t="s">
        <v>7190</v>
      </c>
      <c r="B1246" s="95"/>
      <c r="C1246" s="95" t="s">
        <v>7135</v>
      </c>
      <c r="D1246" s="95" t="s">
        <v>7080</v>
      </c>
      <c r="E1246" s="95" t="s">
        <v>7081</v>
      </c>
      <c r="F1246" s="96" t="s">
        <v>7197</v>
      </c>
      <c r="G1246" s="97"/>
      <c r="H1246" s="97">
        <v>1124.67</v>
      </c>
      <c r="I1246" s="95" t="s">
        <v>7038</v>
      </c>
      <c r="J1246" s="95" t="s">
        <v>7521</v>
      </c>
      <c r="K1246" s="96" t="s">
        <v>7197</v>
      </c>
      <c r="L1246" s="98"/>
    </row>
    <row r="1247" spans="1:12" ht="25.5" customHeight="1" x14ac:dyDescent="0.15">
      <c r="A1247" s="95" t="s">
        <v>7055</v>
      </c>
      <c r="B1247" s="95"/>
      <c r="C1247" s="95" t="s">
        <v>7135</v>
      </c>
      <c r="D1247" s="95" t="s">
        <v>7080</v>
      </c>
      <c r="E1247" s="95" t="s">
        <v>7081</v>
      </c>
      <c r="F1247" s="96" t="s">
        <v>7197</v>
      </c>
      <c r="G1247" s="97"/>
      <c r="H1247" s="97">
        <v>5393.65</v>
      </c>
      <c r="I1247" s="95" t="s">
        <v>7038</v>
      </c>
      <c r="J1247" s="95" t="s">
        <v>7521</v>
      </c>
      <c r="K1247" s="96" t="s">
        <v>7197</v>
      </c>
      <c r="L1247" s="98"/>
    </row>
    <row r="1248" spans="1:12" ht="25.5" customHeight="1" x14ac:dyDescent="0.15">
      <c r="A1248" s="95" t="s">
        <v>7160</v>
      </c>
      <c r="B1248" s="95"/>
      <c r="C1248" s="95" t="s">
        <v>7135</v>
      </c>
      <c r="D1248" s="95" t="s">
        <v>7080</v>
      </c>
      <c r="E1248" s="95" t="s">
        <v>7081</v>
      </c>
      <c r="F1248" s="96" t="s">
        <v>7197</v>
      </c>
      <c r="G1248" s="97"/>
      <c r="H1248" s="97">
        <v>191.85</v>
      </c>
      <c r="I1248" s="95" t="s">
        <v>7038</v>
      </c>
      <c r="J1248" s="95" t="s">
        <v>7521</v>
      </c>
      <c r="K1248" s="96" t="s">
        <v>7197</v>
      </c>
      <c r="L1248" s="98"/>
    </row>
    <row r="1249" spans="1:12" ht="25.5" customHeight="1" x14ac:dyDescent="0.15">
      <c r="A1249" s="95" t="s">
        <v>6808</v>
      </c>
      <c r="B1249" s="95"/>
      <c r="C1249" s="95" t="s">
        <v>7135</v>
      </c>
      <c r="D1249" s="95" t="s">
        <v>7080</v>
      </c>
      <c r="E1249" s="95" t="s">
        <v>7081</v>
      </c>
      <c r="F1249" s="96" t="s">
        <v>7197</v>
      </c>
      <c r="G1249" s="97"/>
      <c r="H1249" s="97">
        <v>551.04999999999995</v>
      </c>
      <c r="I1249" s="95" t="s">
        <v>7038</v>
      </c>
      <c r="J1249" s="95" t="s">
        <v>7521</v>
      </c>
      <c r="K1249" s="96" t="s">
        <v>7197</v>
      </c>
      <c r="L1249" s="98"/>
    </row>
    <row r="1250" spans="1:12" ht="25.5" customHeight="1" x14ac:dyDescent="0.15">
      <c r="A1250" s="95" t="s">
        <v>6848</v>
      </c>
      <c r="B1250" s="95"/>
      <c r="C1250" s="95" t="s">
        <v>7135</v>
      </c>
      <c r="D1250" s="95" t="s">
        <v>7080</v>
      </c>
      <c r="E1250" s="95" t="s">
        <v>7081</v>
      </c>
      <c r="F1250" s="99">
        <v>43524</v>
      </c>
      <c r="G1250" s="97"/>
      <c r="H1250" s="97">
        <v>11900.35</v>
      </c>
      <c r="I1250" s="95" t="s">
        <v>7040</v>
      </c>
      <c r="J1250" s="95" t="s">
        <v>7522</v>
      </c>
      <c r="K1250" s="96" t="s">
        <v>7197</v>
      </c>
      <c r="L1250" s="98"/>
    </row>
    <row r="1251" spans="1:12" ht="25.5" customHeight="1" x14ac:dyDescent="0.15">
      <c r="A1251" s="95" t="s">
        <v>6556</v>
      </c>
      <c r="B1251" s="95"/>
      <c r="C1251" s="95" t="s">
        <v>7135</v>
      </c>
      <c r="D1251" s="95" t="s">
        <v>7080</v>
      </c>
      <c r="E1251" s="95" t="s">
        <v>7081</v>
      </c>
      <c r="F1251" s="99">
        <v>43524</v>
      </c>
      <c r="G1251" s="97">
        <v>11900.35</v>
      </c>
      <c r="H1251" s="97"/>
      <c r="I1251" s="95" t="s">
        <v>7040</v>
      </c>
      <c r="J1251" s="95" t="s">
        <v>7522</v>
      </c>
      <c r="K1251" s="96" t="s">
        <v>7197</v>
      </c>
      <c r="L1251" s="98"/>
    </row>
    <row r="1252" spans="1:12" ht="25.5" customHeight="1" x14ac:dyDescent="0.15">
      <c r="A1252" s="95" t="s">
        <v>6550</v>
      </c>
      <c r="B1252" s="95"/>
      <c r="C1252" s="95" t="s">
        <v>7135</v>
      </c>
      <c r="D1252" s="95" t="s">
        <v>7080</v>
      </c>
      <c r="E1252" s="95" t="s">
        <v>7081</v>
      </c>
      <c r="F1252" s="99">
        <v>43524</v>
      </c>
      <c r="G1252" s="97">
        <v>3218.45</v>
      </c>
      <c r="H1252" s="97"/>
      <c r="I1252" s="95" t="s">
        <v>7040</v>
      </c>
      <c r="J1252" s="95" t="s">
        <v>7522</v>
      </c>
      <c r="K1252" s="96" t="s">
        <v>7197</v>
      </c>
      <c r="L1252" s="98"/>
    </row>
    <row r="1253" spans="1:12" ht="25.5" customHeight="1" x14ac:dyDescent="0.15">
      <c r="A1253" s="95" t="s">
        <v>6844</v>
      </c>
      <c r="B1253" s="95"/>
      <c r="C1253" s="95" t="s">
        <v>7135</v>
      </c>
      <c r="D1253" s="95" t="s">
        <v>7080</v>
      </c>
      <c r="E1253" s="95" t="s">
        <v>7081</v>
      </c>
      <c r="F1253" s="99">
        <v>43524</v>
      </c>
      <c r="G1253" s="97"/>
      <c r="H1253" s="97">
        <v>18114.46</v>
      </c>
      <c r="I1253" s="95" t="s">
        <v>7040</v>
      </c>
      <c r="J1253" s="95" t="s">
        <v>7522</v>
      </c>
      <c r="K1253" s="96" t="s">
        <v>7197</v>
      </c>
      <c r="L1253" s="98"/>
    </row>
    <row r="1254" spans="1:12" ht="25.5" customHeight="1" x14ac:dyDescent="0.15">
      <c r="A1254" s="95" t="s">
        <v>6552</v>
      </c>
      <c r="B1254" s="95"/>
      <c r="C1254" s="95" t="s">
        <v>7135</v>
      </c>
      <c r="D1254" s="95" t="s">
        <v>7080</v>
      </c>
      <c r="E1254" s="95" t="s">
        <v>7081</v>
      </c>
      <c r="F1254" s="99">
        <v>43524</v>
      </c>
      <c r="G1254" s="97">
        <v>28247.46</v>
      </c>
      <c r="H1254" s="97"/>
      <c r="I1254" s="95" t="s">
        <v>7040</v>
      </c>
      <c r="J1254" s="95" t="s">
        <v>7522</v>
      </c>
      <c r="K1254" s="96" t="s">
        <v>7197</v>
      </c>
      <c r="L1254" s="98"/>
    </row>
    <row r="1255" spans="1:12" ht="11.25" x14ac:dyDescent="0.15">
      <c r="A1255" s="95" t="s">
        <v>6846</v>
      </c>
      <c r="B1255" s="95"/>
      <c r="C1255" s="95" t="s">
        <v>7135</v>
      </c>
      <c r="D1255" s="95" t="s">
        <v>7080</v>
      </c>
      <c r="E1255" s="95" t="s">
        <v>7081</v>
      </c>
      <c r="F1255" s="99">
        <v>43524</v>
      </c>
      <c r="G1255" s="97"/>
      <c r="H1255" s="97">
        <v>28247.46</v>
      </c>
      <c r="I1255" s="95" t="s">
        <v>7040</v>
      </c>
      <c r="J1255" s="95" t="s">
        <v>7522</v>
      </c>
      <c r="K1255" s="96" t="s">
        <v>7197</v>
      </c>
    </row>
    <row r="1256" spans="1:12" ht="25.5" customHeight="1" x14ac:dyDescent="0.15">
      <c r="A1256" s="95" t="s">
        <v>6845</v>
      </c>
      <c r="B1256" s="95"/>
      <c r="C1256" s="95" t="s">
        <v>7135</v>
      </c>
      <c r="D1256" s="95" t="s">
        <v>7080</v>
      </c>
      <c r="E1256" s="95" t="s">
        <v>7081</v>
      </c>
      <c r="F1256" s="99">
        <v>43524</v>
      </c>
      <c r="G1256" s="97"/>
      <c r="H1256" s="97">
        <v>3218.45</v>
      </c>
      <c r="I1256" s="95" t="s">
        <v>7040</v>
      </c>
      <c r="J1256" s="95" t="s">
        <v>7522</v>
      </c>
      <c r="K1256" s="96" t="s">
        <v>7197</v>
      </c>
      <c r="L1256" s="98"/>
    </row>
    <row r="1257" spans="1:12" ht="25.5" customHeight="1" x14ac:dyDescent="0.15">
      <c r="A1257" s="95" t="s">
        <v>6555</v>
      </c>
      <c r="B1257" s="95"/>
      <c r="C1257" s="95" t="s">
        <v>7135</v>
      </c>
      <c r="D1257" s="95" t="s">
        <v>7080</v>
      </c>
      <c r="E1257" s="95" t="s">
        <v>7081</v>
      </c>
      <c r="F1257" s="99">
        <v>43524</v>
      </c>
      <c r="G1257" s="97">
        <v>30002.880000000001</v>
      </c>
      <c r="H1257" s="97"/>
      <c r="I1257" s="95" t="s">
        <v>7040</v>
      </c>
      <c r="J1257" s="95" t="s">
        <v>7522</v>
      </c>
      <c r="K1257" s="96" t="s">
        <v>7197</v>
      </c>
      <c r="L1257" s="98"/>
    </row>
    <row r="1258" spans="1:12" ht="25.5" customHeight="1" x14ac:dyDescent="0.15">
      <c r="A1258" s="95" t="s">
        <v>6847</v>
      </c>
      <c r="B1258" s="95"/>
      <c r="C1258" s="95" t="s">
        <v>7135</v>
      </c>
      <c r="D1258" s="95" t="s">
        <v>7080</v>
      </c>
      <c r="E1258" s="95" t="s">
        <v>7081</v>
      </c>
      <c r="F1258" s="99">
        <v>43524</v>
      </c>
      <c r="G1258" s="97"/>
      <c r="H1258" s="97">
        <v>30002.880000000001</v>
      </c>
      <c r="I1258" s="95" t="s">
        <v>7040</v>
      </c>
      <c r="J1258" s="95" t="s">
        <v>7522</v>
      </c>
      <c r="K1258" s="96" t="s">
        <v>7197</v>
      </c>
      <c r="L1258" s="98"/>
    </row>
    <row r="1259" spans="1:12" ht="25.5" customHeight="1" x14ac:dyDescent="0.15">
      <c r="A1259" s="95" t="s">
        <v>6549</v>
      </c>
      <c r="B1259" s="95"/>
      <c r="C1259" s="95" t="s">
        <v>7135</v>
      </c>
      <c r="D1259" s="95" t="s">
        <v>7080</v>
      </c>
      <c r="E1259" s="95" t="s">
        <v>7081</v>
      </c>
      <c r="F1259" s="99">
        <v>43524</v>
      </c>
      <c r="G1259" s="97">
        <v>18114.46</v>
      </c>
      <c r="H1259" s="97"/>
      <c r="I1259" s="95" t="s">
        <v>7040</v>
      </c>
      <c r="J1259" s="95" t="s">
        <v>7522</v>
      </c>
      <c r="K1259" s="96" t="s">
        <v>7197</v>
      </c>
      <c r="L1259" s="98"/>
    </row>
    <row r="1260" spans="1:12" ht="25.5" customHeight="1" x14ac:dyDescent="0.15">
      <c r="A1260" s="95" t="s">
        <v>6808</v>
      </c>
      <c r="B1260" s="95"/>
      <c r="C1260" s="95" t="s">
        <v>7135</v>
      </c>
      <c r="D1260" s="95" t="s">
        <v>7080</v>
      </c>
      <c r="E1260" s="95" t="s">
        <v>7081</v>
      </c>
      <c r="F1260" s="96" t="s">
        <v>7197</v>
      </c>
      <c r="G1260" s="97">
        <v>551.04999999999995</v>
      </c>
      <c r="H1260" s="97"/>
      <c r="I1260" s="95" t="s">
        <v>7041</v>
      </c>
      <c r="J1260" s="95" t="s">
        <v>7523</v>
      </c>
      <c r="K1260" s="96" t="s">
        <v>7197</v>
      </c>
      <c r="L1260" s="98"/>
    </row>
    <row r="1261" spans="1:12" ht="25.5" customHeight="1" x14ac:dyDescent="0.15">
      <c r="A1261" s="95" t="s">
        <v>7160</v>
      </c>
      <c r="B1261" s="95"/>
      <c r="C1261" s="95" t="s">
        <v>7135</v>
      </c>
      <c r="D1261" s="95" t="s">
        <v>7080</v>
      </c>
      <c r="E1261" s="95" t="s">
        <v>7081</v>
      </c>
      <c r="F1261" s="96" t="s">
        <v>7197</v>
      </c>
      <c r="G1261" s="97">
        <v>191.85</v>
      </c>
      <c r="H1261" s="97"/>
      <c r="I1261" s="95" t="s">
        <v>7041</v>
      </c>
      <c r="J1261" s="95" t="s">
        <v>7523</v>
      </c>
      <c r="K1261" s="96" t="s">
        <v>7197</v>
      </c>
      <c r="L1261" s="98"/>
    </row>
    <row r="1262" spans="1:12" ht="25.5" customHeight="1" x14ac:dyDescent="0.15">
      <c r="A1262" s="95" t="s">
        <v>7055</v>
      </c>
      <c r="B1262" s="95"/>
      <c r="C1262" s="95" t="s">
        <v>7135</v>
      </c>
      <c r="D1262" s="95" t="s">
        <v>7080</v>
      </c>
      <c r="E1262" s="95" t="s">
        <v>7081</v>
      </c>
      <c r="F1262" s="96" t="s">
        <v>7197</v>
      </c>
      <c r="G1262" s="97">
        <v>5393.65</v>
      </c>
      <c r="H1262" s="97"/>
      <c r="I1262" s="95" t="s">
        <v>7041</v>
      </c>
      <c r="J1262" s="95" t="s">
        <v>7523</v>
      </c>
      <c r="K1262" s="96" t="s">
        <v>7197</v>
      </c>
      <c r="L1262" s="98"/>
    </row>
    <row r="1263" spans="1:12" ht="25.5" customHeight="1" x14ac:dyDescent="0.15">
      <c r="A1263" s="95" t="s">
        <v>7190</v>
      </c>
      <c r="B1263" s="95"/>
      <c r="C1263" s="95" t="s">
        <v>7135</v>
      </c>
      <c r="D1263" s="95" t="s">
        <v>7080</v>
      </c>
      <c r="E1263" s="95" t="s">
        <v>7081</v>
      </c>
      <c r="F1263" s="96" t="s">
        <v>7197</v>
      </c>
      <c r="G1263" s="97">
        <v>1124.67</v>
      </c>
      <c r="H1263" s="97"/>
      <c r="I1263" s="95" t="s">
        <v>7041</v>
      </c>
      <c r="J1263" s="95" t="s">
        <v>7523</v>
      </c>
      <c r="K1263" s="96" t="s">
        <v>7197</v>
      </c>
      <c r="L1263" s="98"/>
    </row>
    <row r="1264" spans="1:12" ht="25.5" customHeight="1" x14ac:dyDescent="0.15">
      <c r="A1264" s="95" t="s">
        <v>7056</v>
      </c>
      <c r="B1264" s="95"/>
      <c r="C1264" s="95" t="s">
        <v>7135</v>
      </c>
      <c r="D1264" s="95" t="s">
        <v>7080</v>
      </c>
      <c r="E1264" s="95" t="s">
        <v>7081</v>
      </c>
      <c r="F1264" s="96" t="s">
        <v>7197</v>
      </c>
      <c r="G1264" s="97">
        <v>12758.07</v>
      </c>
      <c r="H1264" s="97"/>
      <c r="I1264" s="95" t="s">
        <v>7041</v>
      </c>
      <c r="J1264" s="95" t="s">
        <v>7523</v>
      </c>
      <c r="K1264" s="96" t="s">
        <v>7197</v>
      </c>
      <c r="L1264" s="98"/>
    </row>
    <row r="1265" spans="1:12" ht="25.5" customHeight="1" x14ac:dyDescent="0.15">
      <c r="A1265" s="95" t="s">
        <v>6810</v>
      </c>
      <c r="B1265" s="95"/>
      <c r="C1265" s="95" t="s">
        <v>7135</v>
      </c>
      <c r="D1265" s="95" t="s">
        <v>7080</v>
      </c>
      <c r="E1265" s="95" t="s">
        <v>7081</v>
      </c>
      <c r="F1265" s="96" t="s">
        <v>7197</v>
      </c>
      <c r="G1265" s="97">
        <v>14546.69</v>
      </c>
      <c r="H1265" s="97"/>
      <c r="I1265" s="95" t="s">
        <v>7041</v>
      </c>
      <c r="J1265" s="95" t="s">
        <v>7523</v>
      </c>
      <c r="K1265" s="96" t="s">
        <v>7197</v>
      </c>
      <c r="L1265" s="98"/>
    </row>
    <row r="1266" spans="1:12" ht="25.5" customHeight="1" x14ac:dyDescent="0.15">
      <c r="A1266" s="95" t="s">
        <v>6804</v>
      </c>
      <c r="B1266" s="95"/>
      <c r="C1266" s="95" t="s">
        <v>7135</v>
      </c>
      <c r="D1266" s="95" t="s">
        <v>7080</v>
      </c>
      <c r="E1266" s="95" t="s">
        <v>7081</v>
      </c>
      <c r="F1266" s="96" t="s">
        <v>7197</v>
      </c>
      <c r="G1266" s="97">
        <v>27425.5</v>
      </c>
      <c r="H1266" s="97"/>
      <c r="I1266" s="95" t="s">
        <v>7041</v>
      </c>
      <c r="J1266" s="95" t="s">
        <v>7523</v>
      </c>
      <c r="K1266" s="96" t="s">
        <v>7197</v>
      </c>
      <c r="L1266" s="98"/>
    </row>
    <row r="1267" spans="1:12" ht="25.5" customHeight="1" x14ac:dyDescent="0.15">
      <c r="A1267" s="95" t="s">
        <v>7161</v>
      </c>
      <c r="B1267" s="95"/>
      <c r="C1267" s="95" t="s">
        <v>7135</v>
      </c>
      <c r="D1267" s="95" t="s">
        <v>7080</v>
      </c>
      <c r="E1267" s="95" t="s">
        <v>7081</v>
      </c>
      <c r="F1267" s="96" t="s">
        <v>7197</v>
      </c>
      <c r="G1267" s="97">
        <v>3363.52</v>
      </c>
      <c r="H1267" s="97"/>
      <c r="I1267" s="95" t="s">
        <v>7041</v>
      </c>
      <c r="J1267" s="95" t="s">
        <v>7523</v>
      </c>
      <c r="K1267" s="96" t="s">
        <v>7197</v>
      </c>
      <c r="L1267" s="98"/>
    </row>
    <row r="1268" spans="1:12" ht="25.5" customHeight="1" x14ac:dyDescent="0.15">
      <c r="A1268" s="95" t="s">
        <v>6844</v>
      </c>
      <c r="B1268" s="95"/>
      <c r="C1268" s="95" t="s">
        <v>7135</v>
      </c>
      <c r="D1268" s="95" t="s">
        <v>7080</v>
      </c>
      <c r="E1268" s="95" t="s">
        <v>7081</v>
      </c>
      <c r="F1268" s="99">
        <v>43524</v>
      </c>
      <c r="G1268" s="97"/>
      <c r="H1268" s="97">
        <v>65355</v>
      </c>
      <c r="I1268" s="95" t="s">
        <v>7041</v>
      </c>
      <c r="J1268" s="95" t="s">
        <v>7523</v>
      </c>
      <c r="K1268" s="96" t="s">
        <v>7197</v>
      </c>
      <c r="L1268" s="98"/>
    </row>
    <row r="1269" spans="1:12" ht="25.5" customHeight="1" x14ac:dyDescent="0.15">
      <c r="A1269" s="95" t="s">
        <v>7149</v>
      </c>
      <c r="B1269" s="95"/>
      <c r="C1269" s="95" t="s">
        <v>7524</v>
      </c>
      <c r="D1269" s="95" t="s">
        <v>7080</v>
      </c>
      <c r="E1269" s="95" t="s">
        <v>7081</v>
      </c>
      <c r="F1269" s="96" t="s">
        <v>6830</v>
      </c>
      <c r="G1269" s="97"/>
      <c r="H1269" s="97"/>
      <c r="I1269" s="95" t="s">
        <v>6681</v>
      </c>
      <c r="J1269" s="95" t="s">
        <v>7525</v>
      </c>
      <c r="K1269" s="96" t="s">
        <v>7526</v>
      </c>
      <c r="L1269" s="98"/>
    </row>
    <row r="1270" spans="1:12" ht="25.5" customHeight="1" x14ac:dyDescent="0.15">
      <c r="A1270" s="95" t="s">
        <v>6806</v>
      </c>
      <c r="B1270" s="95"/>
      <c r="C1270" s="95" t="s">
        <v>7524</v>
      </c>
      <c r="D1270" s="95" t="s">
        <v>7080</v>
      </c>
      <c r="E1270" s="95" t="s">
        <v>7081</v>
      </c>
      <c r="F1270" s="96" t="s">
        <v>6830</v>
      </c>
      <c r="G1270" s="97"/>
      <c r="H1270" s="97"/>
      <c r="I1270" s="95" t="s">
        <v>6681</v>
      </c>
      <c r="J1270" s="95" t="s">
        <v>7525</v>
      </c>
      <c r="K1270" s="96" t="s">
        <v>7526</v>
      </c>
      <c r="L1270" s="98"/>
    </row>
    <row r="1271" spans="1:12" ht="25.5" customHeight="1" x14ac:dyDescent="0.15">
      <c r="A1271" s="95" t="s">
        <v>7150</v>
      </c>
      <c r="B1271" s="95"/>
      <c r="C1271" s="95" t="s">
        <v>7524</v>
      </c>
      <c r="D1271" s="95" t="s">
        <v>7080</v>
      </c>
      <c r="E1271" s="95" t="s">
        <v>7081</v>
      </c>
      <c r="F1271" s="96" t="s">
        <v>6830</v>
      </c>
      <c r="G1271" s="97"/>
      <c r="H1271" s="97"/>
      <c r="I1271" s="95" t="s">
        <v>6681</v>
      </c>
      <c r="J1271" s="95" t="s">
        <v>7525</v>
      </c>
      <c r="K1271" s="96" t="s">
        <v>7526</v>
      </c>
      <c r="L1271" s="98"/>
    </row>
    <row r="1272" spans="1:12" ht="11.25" x14ac:dyDescent="0.15">
      <c r="A1272" s="95" t="s">
        <v>7151</v>
      </c>
      <c r="B1272" s="95"/>
      <c r="C1272" s="95" t="s">
        <v>7524</v>
      </c>
      <c r="D1272" s="95" t="s">
        <v>7080</v>
      </c>
      <c r="E1272" s="95" t="s">
        <v>7081</v>
      </c>
      <c r="F1272" s="96" t="s">
        <v>6830</v>
      </c>
      <c r="G1272" s="97"/>
      <c r="H1272" s="97"/>
      <c r="I1272" s="95" t="s">
        <v>6681</v>
      </c>
      <c r="J1272" s="95" t="s">
        <v>7525</v>
      </c>
      <c r="K1272" s="96" t="s">
        <v>7526</v>
      </c>
    </row>
    <row r="1273" spans="1:12" ht="25.5" customHeight="1" x14ac:dyDescent="0.15">
      <c r="A1273" s="95" t="s">
        <v>7146</v>
      </c>
      <c r="B1273" s="95"/>
      <c r="C1273" s="95" t="s">
        <v>7524</v>
      </c>
      <c r="D1273" s="95" t="s">
        <v>7080</v>
      </c>
      <c r="E1273" s="95" t="s">
        <v>7081</v>
      </c>
      <c r="F1273" s="96" t="s">
        <v>6830</v>
      </c>
      <c r="G1273" s="97"/>
      <c r="H1273" s="97"/>
      <c r="I1273" s="95" t="s">
        <v>6681</v>
      </c>
      <c r="J1273" s="95" t="s">
        <v>7525</v>
      </c>
      <c r="K1273" s="96" t="s">
        <v>7526</v>
      </c>
      <c r="L1273" s="98"/>
    </row>
    <row r="1274" spans="1:12" ht="25.5" customHeight="1" x14ac:dyDescent="0.15">
      <c r="A1274" s="95" t="s">
        <v>6549</v>
      </c>
      <c r="B1274" s="95"/>
      <c r="C1274" s="95" t="s">
        <v>7524</v>
      </c>
      <c r="D1274" s="95" t="s">
        <v>7080</v>
      </c>
      <c r="E1274" s="95" t="s">
        <v>7081</v>
      </c>
      <c r="F1274" s="99">
        <v>43008</v>
      </c>
      <c r="G1274" s="97"/>
      <c r="H1274" s="97">
        <v>1357.74</v>
      </c>
      <c r="I1274" s="95" t="s">
        <v>6681</v>
      </c>
      <c r="J1274" s="95" t="s">
        <v>7525</v>
      </c>
      <c r="K1274" s="96" t="s">
        <v>7526</v>
      </c>
      <c r="L1274" s="98"/>
    </row>
    <row r="1275" spans="1:12" ht="12.75" customHeight="1" x14ac:dyDescent="0.15">
      <c r="A1275" s="95" t="s">
        <v>7140</v>
      </c>
      <c r="B1275" s="95"/>
      <c r="C1275" s="95" t="s">
        <v>7524</v>
      </c>
      <c r="D1275" s="95" t="s">
        <v>7080</v>
      </c>
      <c r="E1275" s="95" t="s">
        <v>7081</v>
      </c>
      <c r="F1275" s="96" t="s">
        <v>6830</v>
      </c>
      <c r="G1275" s="97"/>
      <c r="H1275" s="97"/>
      <c r="I1275" s="95" t="s">
        <v>6681</v>
      </c>
      <c r="J1275" s="95" t="s">
        <v>7525</v>
      </c>
      <c r="K1275" s="96" t="s">
        <v>7526</v>
      </c>
      <c r="L1275" s="98"/>
    </row>
    <row r="1276" spans="1:12" ht="12.75" customHeight="1" x14ac:dyDescent="0.15">
      <c r="A1276" s="95" t="s">
        <v>7148</v>
      </c>
      <c r="B1276" s="95"/>
      <c r="C1276" s="95" t="s">
        <v>7524</v>
      </c>
      <c r="D1276" s="95" t="s">
        <v>7080</v>
      </c>
      <c r="E1276" s="95" t="s">
        <v>7081</v>
      </c>
      <c r="F1276" s="96" t="s">
        <v>6830</v>
      </c>
      <c r="G1276" s="97"/>
      <c r="H1276" s="97"/>
      <c r="I1276" s="95" t="s">
        <v>6681</v>
      </c>
      <c r="J1276" s="95" t="s">
        <v>7525</v>
      </c>
      <c r="K1276" s="96" t="s">
        <v>7526</v>
      </c>
      <c r="L1276" s="98"/>
    </row>
    <row r="1277" spans="1:12" ht="12.75" customHeight="1" x14ac:dyDescent="0.15">
      <c r="A1277" s="95" t="s">
        <v>7268</v>
      </c>
      <c r="B1277" s="95"/>
      <c r="C1277" s="95" t="s">
        <v>7524</v>
      </c>
      <c r="D1277" s="95" t="s">
        <v>7080</v>
      </c>
      <c r="E1277" s="95" t="s">
        <v>7081</v>
      </c>
      <c r="F1277" s="96" t="s">
        <v>6830</v>
      </c>
      <c r="G1277" s="97">
        <v>1357.74</v>
      </c>
      <c r="H1277" s="97"/>
      <c r="I1277" s="95" t="s">
        <v>6681</v>
      </c>
      <c r="J1277" s="95" t="s">
        <v>7525</v>
      </c>
      <c r="K1277" s="96" t="s">
        <v>7526</v>
      </c>
      <c r="L1277" s="98"/>
    </row>
    <row r="1278" spans="1:12" ht="12.75" customHeight="1" x14ac:dyDescent="0.15">
      <c r="A1278" s="95" t="s">
        <v>7268</v>
      </c>
      <c r="B1278" s="95"/>
      <c r="C1278" s="95" t="s">
        <v>7527</v>
      </c>
      <c r="D1278" s="95" t="s">
        <v>7080</v>
      </c>
      <c r="E1278" s="95" t="s">
        <v>7081</v>
      </c>
      <c r="F1278" s="96" t="s">
        <v>6830</v>
      </c>
      <c r="G1278" s="97">
        <v>1476.62</v>
      </c>
      <c r="H1278" s="97"/>
      <c r="I1278" s="95" t="s">
        <v>6682</v>
      </c>
      <c r="J1278" s="95" t="s">
        <v>7528</v>
      </c>
      <c r="K1278" s="96" t="s">
        <v>7526</v>
      </c>
      <c r="L1278" s="98"/>
    </row>
    <row r="1279" spans="1:12" ht="12.75" customHeight="1" x14ac:dyDescent="0.15">
      <c r="A1279" s="95" t="s">
        <v>7144</v>
      </c>
      <c r="B1279" s="95"/>
      <c r="C1279" s="95" t="s">
        <v>7527</v>
      </c>
      <c r="D1279" s="95" t="s">
        <v>7080</v>
      </c>
      <c r="E1279" s="95" t="s">
        <v>7081</v>
      </c>
      <c r="F1279" s="96" t="s">
        <v>6830</v>
      </c>
      <c r="G1279" s="97"/>
      <c r="H1279" s="97"/>
      <c r="I1279" s="95" t="s">
        <v>6682</v>
      </c>
      <c r="J1279" s="95" t="s">
        <v>7528</v>
      </c>
      <c r="K1279" s="96" t="s">
        <v>7526</v>
      </c>
      <c r="L1279" s="98"/>
    </row>
    <row r="1280" spans="1:12" ht="12.75" customHeight="1" x14ac:dyDescent="0.15">
      <c r="A1280" s="95" t="s">
        <v>6807</v>
      </c>
      <c r="B1280" s="95"/>
      <c r="C1280" s="95" t="s">
        <v>7527</v>
      </c>
      <c r="D1280" s="95" t="s">
        <v>7080</v>
      </c>
      <c r="E1280" s="95" t="s">
        <v>7081</v>
      </c>
      <c r="F1280" s="96" t="s">
        <v>6830</v>
      </c>
      <c r="G1280" s="97"/>
      <c r="H1280" s="97"/>
      <c r="I1280" s="95" t="s">
        <v>6682</v>
      </c>
      <c r="J1280" s="95" t="s">
        <v>7528</v>
      </c>
      <c r="K1280" s="96" t="s">
        <v>7526</v>
      </c>
      <c r="L1280" s="98"/>
    </row>
    <row r="1281" spans="1:12" ht="12.75" customHeight="1" x14ac:dyDescent="0.15">
      <c r="A1281" s="95" t="s">
        <v>7140</v>
      </c>
      <c r="B1281" s="95"/>
      <c r="C1281" s="95" t="s">
        <v>7527</v>
      </c>
      <c r="D1281" s="95" t="s">
        <v>7080</v>
      </c>
      <c r="E1281" s="95" t="s">
        <v>7081</v>
      </c>
      <c r="F1281" s="96" t="s">
        <v>6830</v>
      </c>
      <c r="G1281" s="97"/>
      <c r="H1281" s="97"/>
      <c r="I1281" s="95" t="s">
        <v>6682</v>
      </c>
      <c r="J1281" s="95" t="s">
        <v>7528</v>
      </c>
      <c r="K1281" s="96" t="s">
        <v>7526</v>
      </c>
      <c r="L1281" s="98"/>
    </row>
    <row r="1282" spans="1:12" ht="12.75" customHeight="1" x14ac:dyDescent="0.15">
      <c r="A1282" s="95" t="s">
        <v>6549</v>
      </c>
      <c r="B1282" s="95"/>
      <c r="C1282" s="95" t="s">
        <v>7527</v>
      </c>
      <c r="D1282" s="95" t="s">
        <v>7080</v>
      </c>
      <c r="E1282" s="95" t="s">
        <v>7081</v>
      </c>
      <c r="F1282" s="99">
        <v>43008</v>
      </c>
      <c r="G1282" s="97"/>
      <c r="H1282" s="97"/>
      <c r="I1282" s="95" t="s">
        <v>6682</v>
      </c>
      <c r="J1282" s="95" t="s">
        <v>7528</v>
      </c>
      <c r="K1282" s="96" t="s">
        <v>7526</v>
      </c>
      <c r="L1282" s="98"/>
    </row>
    <row r="1283" spans="1:12" ht="12.75" customHeight="1" x14ac:dyDescent="0.15">
      <c r="A1283" s="95" t="s">
        <v>6803</v>
      </c>
      <c r="B1283" s="95"/>
      <c r="C1283" s="95" t="s">
        <v>7527</v>
      </c>
      <c r="D1283" s="95" t="s">
        <v>7080</v>
      </c>
      <c r="E1283" s="95" t="s">
        <v>7081</v>
      </c>
      <c r="F1283" s="96" t="s">
        <v>6830</v>
      </c>
      <c r="G1283" s="97"/>
      <c r="H1283" s="97"/>
      <c r="I1283" s="95" t="s">
        <v>6682</v>
      </c>
      <c r="J1283" s="95" t="s">
        <v>7528</v>
      </c>
      <c r="K1283" s="96" t="s">
        <v>7526</v>
      </c>
      <c r="L1283" s="98"/>
    </row>
    <row r="1284" spans="1:12" ht="12.75" customHeight="1" x14ac:dyDescent="0.15">
      <c r="A1284" s="95" t="s">
        <v>7146</v>
      </c>
      <c r="B1284" s="95"/>
      <c r="C1284" s="95" t="s">
        <v>7527</v>
      </c>
      <c r="D1284" s="95" t="s">
        <v>7080</v>
      </c>
      <c r="E1284" s="95" t="s">
        <v>7081</v>
      </c>
      <c r="F1284" s="96" t="s">
        <v>6830</v>
      </c>
      <c r="G1284" s="97"/>
      <c r="H1284" s="97"/>
      <c r="I1284" s="95" t="s">
        <v>6682</v>
      </c>
      <c r="J1284" s="95" t="s">
        <v>7528</v>
      </c>
      <c r="K1284" s="96" t="s">
        <v>7526</v>
      </c>
      <c r="L1284" s="98"/>
    </row>
    <row r="1285" spans="1:12" ht="12.75" customHeight="1" x14ac:dyDescent="0.15">
      <c r="A1285" s="95" t="s">
        <v>6556</v>
      </c>
      <c r="B1285" s="95"/>
      <c r="C1285" s="95" t="s">
        <v>7527</v>
      </c>
      <c r="D1285" s="95" t="s">
        <v>7080</v>
      </c>
      <c r="E1285" s="95" t="s">
        <v>7081</v>
      </c>
      <c r="F1285" s="99">
        <v>43008</v>
      </c>
      <c r="G1285" s="97"/>
      <c r="H1285" s="97">
        <v>1476.62</v>
      </c>
      <c r="I1285" s="95" t="s">
        <v>6682</v>
      </c>
      <c r="J1285" s="95" t="s">
        <v>7528</v>
      </c>
      <c r="K1285" s="96" t="s">
        <v>7526</v>
      </c>
      <c r="L1285" s="98"/>
    </row>
    <row r="1286" spans="1:12" ht="12.75" customHeight="1" x14ac:dyDescent="0.15">
      <c r="A1286" s="95" t="s">
        <v>6806</v>
      </c>
      <c r="B1286" s="95"/>
      <c r="C1286" s="95" t="s">
        <v>7527</v>
      </c>
      <c r="D1286" s="95" t="s">
        <v>7080</v>
      </c>
      <c r="E1286" s="95" t="s">
        <v>7081</v>
      </c>
      <c r="F1286" s="96" t="s">
        <v>6830</v>
      </c>
      <c r="G1286" s="97"/>
      <c r="H1286" s="97"/>
      <c r="I1286" s="95" t="s">
        <v>6682</v>
      </c>
      <c r="J1286" s="95" t="s">
        <v>7528</v>
      </c>
      <c r="K1286" s="96" t="s">
        <v>7526</v>
      </c>
      <c r="L1286" s="98"/>
    </row>
    <row r="1287" spans="1:12" ht="12.75" customHeight="1" x14ac:dyDescent="0.15">
      <c r="A1287" s="95" t="s">
        <v>6805</v>
      </c>
      <c r="B1287" s="95"/>
      <c r="C1287" s="95" t="s">
        <v>7527</v>
      </c>
      <c r="D1287" s="95" t="s">
        <v>7080</v>
      </c>
      <c r="E1287" s="95" t="s">
        <v>7081</v>
      </c>
      <c r="F1287" s="96" t="s">
        <v>6830</v>
      </c>
      <c r="G1287" s="97"/>
      <c r="H1287" s="97"/>
      <c r="I1287" s="95" t="s">
        <v>6682</v>
      </c>
      <c r="J1287" s="95" t="s">
        <v>7528</v>
      </c>
      <c r="K1287" s="96" t="s">
        <v>7526</v>
      </c>
      <c r="L1287" s="98"/>
    </row>
    <row r="1288" spans="1:12" ht="12.75" customHeight="1" x14ac:dyDescent="0.15">
      <c r="A1288" s="95" t="s">
        <v>7145</v>
      </c>
      <c r="B1288" s="95"/>
      <c r="C1288" s="95" t="s">
        <v>7527</v>
      </c>
      <c r="D1288" s="95" t="s">
        <v>7080</v>
      </c>
      <c r="E1288" s="95" t="s">
        <v>7081</v>
      </c>
      <c r="F1288" s="96" t="s">
        <v>6830</v>
      </c>
      <c r="G1288" s="100"/>
      <c r="H1288" s="100"/>
      <c r="I1288" s="95" t="s">
        <v>6682</v>
      </c>
      <c r="J1288" s="95" t="s">
        <v>7528</v>
      </c>
      <c r="K1288" s="96" t="s">
        <v>7526</v>
      </c>
      <c r="L1288" s="98"/>
    </row>
    <row r="1289" spans="1:12" ht="12.75" customHeight="1" x14ac:dyDescent="0.15">
      <c r="A1289" s="95" t="s">
        <v>6549</v>
      </c>
      <c r="B1289" s="95"/>
      <c r="C1289" s="95" t="s">
        <v>7529</v>
      </c>
      <c r="D1289" s="95" t="s">
        <v>7080</v>
      </c>
      <c r="E1289" s="95" t="s">
        <v>7081</v>
      </c>
      <c r="F1289" s="99">
        <v>43008</v>
      </c>
      <c r="G1289" s="97"/>
      <c r="H1289" s="97">
        <v>326.38</v>
      </c>
      <c r="I1289" s="95" t="s">
        <v>6683</v>
      </c>
      <c r="J1289" s="95" t="s">
        <v>7525</v>
      </c>
      <c r="K1289" s="96" t="s">
        <v>7526</v>
      </c>
      <c r="L1289" s="98"/>
    </row>
    <row r="1290" spans="1:12" ht="12.75" customHeight="1" x14ac:dyDescent="0.15">
      <c r="A1290" s="95" t="s">
        <v>7268</v>
      </c>
      <c r="B1290" s="95"/>
      <c r="C1290" s="95" t="s">
        <v>7529</v>
      </c>
      <c r="D1290" s="95" t="s">
        <v>7080</v>
      </c>
      <c r="E1290" s="95" t="s">
        <v>7081</v>
      </c>
      <c r="F1290" s="96" t="s">
        <v>6830</v>
      </c>
      <c r="G1290" s="97">
        <v>326.38</v>
      </c>
      <c r="H1290" s="97"/>
      <c r="I1290" s="95" t="s">
        <v>6683</v>
      </c>
      <c r="J1290" s="95" t="s">
        <v>7525</v>
      </c>
      <c r="K1290" s="96" t="s">
        <v>7526</v>
      </c>
      <c r="L1290" s="98"/>
    </row>
    <row r="1291" spans="1:12" ht="12.75" customHeight="1" x14ac:dyDescent="0.15">
      <c r="A1291" s="95" t="s">
        <v>6549</v>
      </c>
      <c r="B1291" s="95"/>
      <c r="C1291" s="95" t="s">
        <v>7530</v>
      </c>
      <c r="D1291" s="95" t="s">
        <v>7080</v>
      </c>
      <c r="E1291" s="95" t="s">
        <v>7081</v>
      </c>
      <c r="F1291" s="99">
        <v>43008</v>
      </c>
      <c r="G1291" s="97"/>
      <c r="H1291" s="97">
        <v>1031.3599999999999</v>
      </c>
      <c r="I1291" s="95" t="s">
        <v>6684</v>
      </c>
      <c r="J1291" s="95" t="s">
        <v>7525</v>
      </c>
      <c r="K1291" s="96" t="s">
        <v>7526</v>
      </c>
      <c r="L1291" s="98"/>
    </row>
    <row r="1292" spans="1:12" ht="12.75" customHeight="1" x14ac:dyDescent="0.15">
      <c r="A1292" s="95" t="s">
        <v>7268</v>
      </c>
      <c r="B1292" s="95"/>
      <c r="C1292" s="95" t="s">
        <v>7530</v>
      </c>
      <c r="D1292" s="95" t="s">
        <v>7080</v>
      </c>
      <c r="E1292" s="95" t="s">
        <v>7081</v>
      </c>
      <c r="F1292" s="96" t="s">
        <v>6830</v>
      </c>
      <c r="G1292" s="97">
        <v>1031.3599999999999</v>
      </c>
      <c r="H1292" s="97"/>
      <c r="I1292" s="95" t="s">
        <v>6684</v>
      </c>
      <c r="J1292" s="95" t="s">
        <v>7525</v>
      </c>
      <c r="K1292" s="96" t="s">
        <v>7526</v>
      </c>
      <c r="L1292" s="98"/>
    </row>
    <row r="1293" spans="1:12" ht="12.75" customHeight="1" x14ac:dyDescent="0.15">
      <c r="A1293" s="95" t="s">
        <v>6549</v>
      </c>
      <c r="B1293" s="95"/>
      <c r="C1293" s="95" t="s">
        <v>7531</v>
      </c>
      <c r="D1293" s="95" t="s">
        <v>7080</v>
      </c>
      <c r="E1293" s="95" t="s">
        <v>7081</v>
      </c>
      <c r="F1293" s="99">
        <v>43008</v>
      </c>
      <c r="G1293" s="97"/>
      <c r="H1293" s="97">
        <v>1292.46</v>
      </c>
      <c r="I1293" s="95" t="s">
        <v>6685</v>
      </c>
      <c r="J1293" s="95" t="s">
        <v>7525</v>
      </c>
      <c r="K1293" s="96" t="s">
        <v>7526</v>
      </c>
      <c r="L1293" s="98"/>
    </row>
    <row r="1294" spans="1:12" ht="12.75" customHeight="1" x14ac:dyDescent="0.15">
      <c r="A1294" s="95" t="s">
        <v>7268</v>
      </c>
      <c r="B1294" s="95"/>
      <c r="C1294" s="95" t="s">
        <v>7531</v>
      </c>
      <c r="D1294" s="95" t="s">
        <v>7080</v>
      </c>
      <c r="E1294" s="95" t="s">
        <v>7081</v>
      </c>
      <c r="F1294" s="96" t="s">
        <v>6830</v>
      </c>
      <c r="G1294" s="97">
        <v>1292.46</v>
      </c>
      <c r="H1294" s="97"/>
      <c r="I1294" s="95" t="s">
        <v>6685</v>
      </c>
      <c r="J1294" s="95" t="s">
        <v>7525</v>
      </c>
      <c r="K1294" s="96" t="s">
        <v>7526</v>
      </c>
      <c r="L1294" s="98"/>
    </row>
    <row r="1295" spans="1:12" ht="12.75" customHeight="1" x14ac:dyDescent="0.15">
      <c r="A1295" s="95" t="s">
        <v>7268</v>
      </c>
      <c r="B1295" s="95"/>
      <c r="C1295" s="95" t="s">
        <v>7532</v>
      </c>
      <c r="D1295" s="95" t="s">
        <v>7080</v>
      </c>
      <c r="E1295" s="95" t="s">
        <v>7081</v>
      </c>
      <c r="F1295" s="96" t="s">
        <v>6830</v>
      </c>
      <c r="G1295" s="97">
        <v>1957.38</v>
      </c>
      <c r="H1295" s="97"/>
      <c r="I1295" s="95" t="s">
        <v>6686</v>
      </c>
      <c r="J1295" s="95" t="s">
        <v>7528</v>
      </c>
      <c r="K1295" s="96" t="s">
        <v>7526</v>
      </c>
      <c r="L1295" s="98"/>
    </row>
    <row r="1296" spans="1:12" ht="12.75" customHeight="1" x14ac:dyDescent="0.15">
      <c r="A1296" s="95" t="s">
        <v>6549</v>
      </c>
      <c r="B1296" s="95"/>
      <c r="C1296" s="95" t="s">
        <v>7532</v>
      </c>
      <c r="D1296" s="95" t="s">
        <v>7080</v>
      </c>
      <c r="E1296" s="95" t="s">
        <v>7081</v>
      </c>
      <c r="F1296" s="99">
        <v>43008</v>
      </c>
      <c r="G1296" s="97"/>
      <c r="H1296" s="97">
        <v>1957.38</v>
      </c>
      <c r="I1296" s="95" t="s">
        <v>6686</v>
      </c>
      <c r="J1296" s="95" t="s">
        <v>7528</v>
      </c>
      <c r="K1296" s="96" t="s">
        <v>7526</v>
      </c>
      <c r="L1296" s="98"/>
    </row>
    <row r="1297" spans="1:12" ht="12.75" customHeight="1" x14ac:dyDescent="0.15">
      <c r="A1297" s="95" t="s">
        <v>7268</v>
      </c>
      <c r="B1297" s="95"/>
      <c r="C1297" s="95" t="s">
        <v>7533</v>
      </c>
      <c r="D1297" s="95" t="s">
        <v>7080</v>
      </c>
      <c r="E1297" s="95" t="s">
        <v>7081</v>
      </c>
      <c r="F1297" s="96" t="s">
        <v>6830</v>
      </c>
      <c r="G1297" s="97">
        <v>2094.7399999999998</v>
      </c>
      <c r="H1297" s="97"/>
      <c r="I1297" s="95" t="s">
        <v>6687</v>
      </c>
      <c r="J1297" s="95" t="s">
        <v>7528</v>
      </c>
      <c r="K1297" s="96" t="s">
        <v>7526</v>
      </c>
      <c r="L1297" s="98"/>
    </row>
    <row r="1298" spans="1:12" ht="12.75" customHeight="1" x14ac:dyDescent="0.15">
      <c r="A1298" s="95" t="s">
        <v>6549</v>
      </c>
      <c r="B1298" s="95"/>
      <c r="C1298" s="95" t="s">
        <v>7533</v>
      </c>
      <c r="D1298" s="95" t="s">
        <v>7080</v>
      </c>
      <c r="E1298" s="95" t="s">
        <v>7081</v>
      </c>
      <c r="F1298" s="99">
        <v>43008</v>
      </c>
      <c r="G1298" s="97"/>
      <c r="H1298" s="97">
        <v>2094.7399999999998</v>
      </c>
      <c r="I1298" s="95" t="s">
        <v>6687</v>
      </c>
      <c r="J1298" s="95" t="s">
        <v>7528</v>
      </c>
      <c r="K1298" s="96" t="s">
        <v>7526</v>
      </c>
      <c r="L1298" s="98"/>
    </row>
    <row r="1299" spans="1:12" ht="12.75" customHeight="1" x14ac:dyDescent="0.15">
      <c r="A1299" s="95" t="s">
        <v>7268</v>
      </c>
      <c r="B1299" s="95"/>
      <c r="C1299" s="95" t="s">
        <v>7534</v>
      </c>
      <c r="D1299" s="95" t="s">
        <v>7080</v>
      </c>
      <c r="E1299" s="95" t="s">
        <v>7081</v>
      </c>
      <c r="F1299" s="96" t="s">
        <v>6830</v>
      </c>
      <c r="G1299" s="97">
        <v>1545.3</v>
      </c>
      <c r="H1299" s="97"/>
      <c r="I1299" s="95" t="s">
        <v>6688</v>
      </c>
      <c r="J1299" s="95" t="s">
        <v>7528</v>
      </c>
      <c r="K1299" s="96" t="s">
        <v>7526</v>
      </c>
      <c r="L1299" s="98"/>
    </row>
    <row r="1300" spans="1:12" ht="12.75" customHeight="1" x14ac:dyDescent="0.15">
      <c r="A1300" s="95" t="s">
        <v>6549</v>
      </c>
      <c r="B1300" s="95"/>
      <c r="C1300" s="95" t="s">
        <v>7534</v>
      </c>
      <c r="D1300" s="95" t="s">
        <v>7080</v>
      </c>
      <c r="E1300" s="95" t="s">
        <v>7081</v>
      </c>
      <c r="F1300" s="99">
        <v>43008</v>
      </c>
      <c r="G1300" s="97"/>
      <c r="H1300" s="97">
        <v>1545.3</v>
      </c>
      <c r="I1300" s="95" t="s">
        <v>6688</v>
      </c>
      <c r="J1300" s="95" t="s">
        <v>7528</v>
      </c>
      <c r="K1300" s="96" t="s">
        <v>7526</v>
      </c>
      <c r="L1300" s="98"/>
    </row>
    <row r="1301" spans="1:12" ht="12.75" customHeight="1" x14ac:dyDescent="0.15">
      <c r="A1301" s="95" t="s">
        <v>7268</v>
      </c>
      <c r="B1301" s="95"/>
      <c r="C1301" s="95" t="s">
        <v>7535</v>
      </c>
      <c r="D1301" s="95" t="s">
        <v>7080</v>
      </c>
      <c r="E1301" s="95" t="s">
        <v>7081</v>
      </c>
      <c r="F1301" s="96" t="s">
        <v>6830</v>
      </c>
      <c r="G1301" s="97">
        <v>927.18</v>
      </c>
      <c r="H1301" s="97"/>
      <c r="I1301" s="95" t="s">
        <v>6689</v>
      </c>
      <c r="J1301" s="95" t="s">
        <v>7528</v>
      </c>
      <c r="K1301" s="96" t="s">
        <v>7526</v>
      </c>
      <c r="L1301" s="98"/>
    </row>
    <row r="1302" spans="1:12" ht="12.75" customHeight="1" x14ac:dyDescent="0.15">
      <c r="A1302" s="95" t="s">
        <v>6556</v>
      </c>
      <c r="B1302" s="95"/>
      <c r="C1302" s="95" t="s">
        <v>7535</v>
      </c>
      <c r="D1302" s="95" t="s">
        <v>7080</v>
      </c>
      <c r="E1302" s="95" t="s">
        <v>7081</v>
      </c>
      <c r="F1302" s="99">
        <v>43008</v>
      </c>
      <c r="G1302" s="97"/>
      <c r="H1302" s="97">
        <v>927.18</v>
      </c>
      <c r="I1302" s="95" t="s">
        <v>6689</v>
      </c>
      <c r="J1302" s="95" t="s">
        <v>7528</v>
      </c>
      <c r="K1302" s="96" t="s">
        <v>7526</v>
      </c>
      <c r="L1302" s="98"/>
    </row>
    <row r="1303" spans="1:12" ht="12.75" customHeight="1" x14ac:dyDescent="0.15">
      <c r="A1303" s="95" t="s">
        <v>7087</v>
      </c>
      <c r="B1303" s="95"/>
      <c r="C1303" s="95" t="s">
        <v>7536</v>
      </c>
      <c r="D1303" s="95" t="s">
        <v>7080</v>
      </c>
      <c r="E1303" s="95" t="s">
        <v>7081</v>
      </c>
      <c r="F1303" s="96" t="s">
        <v>7537</v>
      </c>
      <c r="G1303" s="97"/>
      <c r="H1303" s="97">
        <v>5</v>
      </c>
      <c r="I1303" s="95" t="s">
        <v>7538</v>
      </c>
      <c r="J1303" s="95" t="s">
        <v>7539</v>
      </c>
      <c r="K1303" s="96" t="s">
        <v>7540</v>
      </c>
      <c r="L1303" s="98"/>
    </row>
    <row r="1304" spans="1:12" ht="12.75" customHeight="1" x14ac:dyDescent="0.15">
      <c r="A1304" s="95" t="s">
        <v>7145</v>
      </c>
      <c r="B1304" s="95"/>
      <c r="C1304" s="95" t="s">
        <v>7541</v>
      </c>
      <c r="D1304" s="95" t="s">
        <v>7080</v>
      </c>
      <c r="E1304" s="95" t="s">
        <v>7081</v>
      </c>
      <c r="F1304" s="96" t="s">
        <v>6820</v>
      </c>
      <c r="G1304" s="97"/>
      <c r="H1304" s="97">
        <v>6846.34</v>
      </c>
      <c r="I1304" s="95" t="s">
        <v>7542</v>
      </c>
      <c r="J1304" s="95" t="s">
        <v>7543</v>
      </c>
      <c r="K1304" s="96" t="s">
        <v>7544</v>
      </c>
      <c r="L1304" s="98"/>
    </row>
    <row r="1305" spans="1:12" ht="12.75" customHeight="1" x14ac:dyDescent="0.15">
      <c r="A1305" s="95" t="s">
        <v>7149</v>
      </c>
      <c r="B1305" s="95"/>
      <c r="C1305" s="95" t="s">
        <v>7541</v>
      </c>
      <c r="D1305" s="95" t="s">
        <v>7080</v>
      </c>
      <c r="E1305" s="95" t="s">
        <v>7081</v>
      </c>
      <c r="F1305" s="96" t="s">
        <v>6820</v>
      </c>
      <c r="G1305" s="97">
        <v>6846.34</v>
      </c>
      <c r="H1305" s="97"/>
      <c r="I1305" s="95" t="s">
        <v>7542</v>
      </c>
      <c r="J1305" s="95" t="s">
        <v>7543</v>
      </c>
      <c r="K1305" s="96" t="s">
        <v>7544</v>
      </c>
      <c r="L1305" s="98"/>
    </row>
    <row r="1306" spans="1:12" ht="12.75" customHeight="1" x14ac:dyDescent="0.15">
      <c r="A1306" s="95" t="s">
        <v>7145</v>
      </c>
      <c r="B1306" s="95"/>
      <c r="C1306" s="95" t="s">
        <v>7545</v>
      </c>
      <c r="D1306" s="95" t="s">
        <v>7080</v>
      </c>
      <c r="E1306" s="95" t="s">
        <v>7081</v>
      </c>
      <c r="F1306" s="96" t="s">
        <v>6820</v>
      </c>
      <c r="G1306" s="97"/>
      <c r="H1306" s="97">
        <v>10708.38</v>
      </c>
      <c r="I1306" s="95" t="s">
        <v>7546</v>
      </c>
      <c r="J1306" s="95" t="s">
        <v>7543</v>
      </c>
      <c r="K1306" s="96" t="s">
        <v>7544</v>
      </c>
      <c r="L1306" s="98"/>
    </row>
    <row r="1307" spans="1:12" ht="12.75" customHeight="1" x14ac:dyDescent="0.15">
      <c r="A1307" s="95" t="s">
        <v>7150</v>
      </c>
      <c r="B1307" s="95"/>
      <c r="C1307" s="95" t="s">
        <v>7545</v>
      </c>
      <c r="D1307" s="95" t="s">
        <v>7080</v>
      </c>
      <c r="E1307" s="95" t="s">
        <v>7081</v>
      </c>
      <c r="F1307" s="96" t="s">
        <v>6820</v>
      </c>
      <c r="G1307" s="97">
        <v>10708.38</v>
      </c>
      <c r="H1307" s="97"/>
      <c r="I1307" s="95" t="s">
        <v>7546</v>
      </c>
      <c r="J1307" s="95" t="s">
        <v>7543</v>
      </c>
      <c r="K1307" s="96" t="s">
        <v>7544</v>
      </c>
      <c r="L1307" s="98"/>
    </row>
    <row r="1308" spans="1:12" ht="11.25" x14ac:dyDescent="0.15">
      <c r="A1308" s="95" t="s">
        <v>7087</v>
      </c>
      <c r="B1308" s="95"/>
      <c r="C1308" s="95" t="s">
        <v>7547</v>
      </c>
      <c r="D1308" s="95" t="s">
        <v>7080</v>
      </c>
      <c r="E1308" s="95" t="s">
        <v>7081</v>
      </c>
      <c r="F1308" s="96" t="s">
        <v>6815</v>
      </c>
      <c r="G1308" s="97">
        <v>1189.29</v>
      </c>
      <c r="H1308" s="97"/>
      <c r="I1308" s="95" t="s">
        <v>7548</v>
      </c>
      <c r="J1308" s="95" t="s">
        <v>7549</v>
      </c>
      <c r="K1308" s="96" t="s">
        <v>7550</v>
      </c>
    </row>
    <row r="1309" spans="1:12" ht="12.75" customHeight="1" x14ac:dyDescent="0.15">
      <c r="A1309" s="95" t="s">
        <v>6810</v>
      </c>
      <c r="B1309" s="95"/>
      <c r="C1309" s="95" t="s">
        <v>7547</v>
      </c>
      <c r="D1309" s="95" t="s">
        <v>7080</v>
      </c>
      <c r="E1309" s="95" t="s">
        <v>7081</v>
      </c>
      <c r="F1309" s="96" t="s">
        <v>6815</v>
      </c>
      <c r="G1309" s="97"/>
      <c r="H1309" s="97">
        <v>4459.83</v>
      </c>
      <c r="I1309" s="95" t="s">
        <v>7548</v>
      </c>
      <c r="J1309" s="95" t="s">
        <v>7549</v>
      </c>
      <c r="K1309" s="96" t="s">
        <v>7550</v>
      </c>
      <c r="L1309" s="98"/>
    </row>
    <row r="1310" spans="1:12" ht="12.75" customHeight="1" x14ac:dyDescent="0.15">
      <c r="A1310" s="95" t="s">
        <v>7086</v>
      </c>
      <c r="B1310" s="95"/>
      <c r="C1310" s="95" t="s">
        <v>7547</v>
      </c>
      <c r="D1310" s="95" t="s">
        <v>7080</v>
      </c>
      <c r="E1310" s="95" t="s">
        <v>7081</v>
      </c>
      <c r="F1310" s="96" t="s">
        <v>6815</v>
      </c>
      <c r="G1310" s="97">
        <v>1486.61</v>
      </c>
      <c r="H1310" s="97"/>
      <c r="I1310" s="95" t="s">
        <v>7548</v>
      </c>
      <c r="J1310" s="95" t="s">
        <v>7549</v>
      </c>
      <c r="K1310" s="96" t="s">
        <v>7550</v>
      </c>
      <c r="L1310" s="98"/>
    </row>
    <row r="1311" spans="1:12" ht="25.5" customHeight="1" x14ac:dyDescent="0.15">
      <c r="A1311" s="95" t="s">
        <v>7085</v>
      </c>
      <c r="B1311" s="95"/>
      <c r="C1311" s="95" t="s">
        <v>7547</v>
      </c>
      <c r="D1311" s="95" t="s">
        <v>7080</v>
      </c>
      <c r="E1311" s="95" t="s">
        <v>7081</v>
      </c>
      <c r="F1311" s="96" t="s">
        <v>6815</v>
      </c>
      <c r="G1311" s="97">
        <v>1189.29</v>
      </c>
      <c r="H1311" s="97"/>
      <c r="I1311" s="95" t="s">
        <v>7548</v>
      </c>
      <c r="J1311" s="95" t="s">
        <v>7549</v>
      </c>
      <c r="K1311" s="96" t="s">
        <v>7550</v>
      </c>
      <c r="L1311" s="98"/>
    </row>
    <row r="1312" spans="1:12" ht="25.5" customHeight="1" x14ac:dyDescent="0.15">
      <c r="A1312" s="95" t="s">
        <v>7078</v>
      </c>
      <c r="B1312" s="95"/>
      <c r="C1312" s="95" t="s">
        <v>7547</v>
      </c>
      <c r="D1312" s="95" t="s">
        <v>7080</v>
      </c>
      <c r="E1312" s="95" t="s">
        <v>7081</v>
      </c>
      <c r="F1312" s="96" t="s">
        <v>6815</v>
      </c>
      <c r="G1312" s="97">
        <v>594.64</v>
      </c>
      <c r="H1312" s="97"/>
      <c r="I1312" s="95" t="s">
        <v>7548</v>
      </c>
      <c r="J1312" s="95" t="s">
        <v>7549</v>
      </c>
      <c r="K1312" s="96" t="s">
        <v>7550</v>
      </c>
      <c r="L1312" s="98"/>
    </row>
    <row r="1313" spans="1:12" ht="25.5" customHeight="1" x14ac:dyDescent="0.15">
      <c r="A1313" s="95" t="s">
        <v>7087</v>
      </c>
      <c r="B1313" s="95"/>
      <c r="C1313" s="95" t="s">
        <v>7551</v>
      </c>
      <c r="D1313" s="95" t="s">
        <v>7080</v>
      </c>
      <c r="E1313" s="95" t="s">
        <v>7081</v>
      </c>
      <c r="F1313" s="96" t="s">
        <v>6815</v>
      </c>
      <c r="G1313" s="97">
        <v>299.27999999999997</v>
      </c>
      <c r="H1313" s="97"/>
      <c r="I1313" s="95" t="s">
        <v>7552</v>
      </c>
      <c r="J1313" s="95" t="s">
        <v>7549</v>
      </c>
      <c r="K1313" s="96" t="s">
        <v>7550</v>
      </c>
      <c r="L1313" s="98"/>
    </row>
    <row r="1314" spans="1:12" ht="25.5" customHeight="1" x14ac:dyDescent="0.15">
      <c r="A1314" s="95" t="s">
        <v>6810</v>
      </c>
      <c r="B1314" s="95"/>
      <c r="C1314" s="95" t="s">
        <v>7551</v>
      </c>
      <c r="D1314" s="95" t="s">
        <v>7080</v>
      </c>
      <c r="E1314" s="95" t="s">
        <v>7081</v>
      </c>
      <c r="F1314" s="96" t="s">
        <v>6815</v>
      </c>
      <c r="G1314" s="97"/>
      <c r="H1314" s="97">
        <v>2712.24</v>
      </c>
      <c r="I1314" s="95" t="s">
        <v>7552</v>
      </c>
      <c r="J1314" s="95" t="s">
        <v>7549</v>
      </c>
      <c r="K1314" s="96" t="s">
        <v>7550</v>
      </c>
      <c r="L1314" s="98"/>
    </row>
    <row r="1315" spans="1:12" ht="25.5" customHeight="1" x14ac:dyDescent="0.15">
      <c r="A1315" s="95" t="s">
        <v>7086</v>
      </c>
      <c r="B1315" s="95"/>
      <c r="C1315" s="95" t="s">
        <v>7551</v>
      </c>
      <c r="D1315" s="95" t="s">
        <v>7080</v>
      </c>
      <c r="E1315" s="95" t="s">
        <v>7081</v>
      </c>
      <c r="F1315" s="96" t="s">
        <v>6815</v>
      </c>
      <c r="G1315" s="97">
        <v>299.27999999999997</v>
      </c>
      <c r="H1315" s="97"/>
      <c r="I1315" s="95" t="s">
        <v>7552</v>
      </c>
      <c r="J1315" s="95" t="s">
        <v>7549</v>
      </c>
      <c r="K1315" s="96" t="s">
        <v>7550</v>
      </c>
      <c r="L1315" s="98"/>
    </row>
    <row r="1316" spans="1:12" ht="25.5" customHeight="1" x14ac:dyDescent="0.15">
      <c r="A1316" s="95" t="s">
        <v>7085</v>
      </c>
      <c r="B1316" s="95"/>
      <c r="C1316" s="95" t="s">
        <v>7551</v>
      </c>
      <c r="D1316" s="95" t="s">
        <v>7080</v>
      </c>
      <c r="E1316" s="95" t="s">
        <v>7081</v>
      </c>
      <c r="F1316" s="96" t="s">
        <v>6815</v>
      </c>
      <c r="G1316" s="97">
        <v>1814.4</v>
      </c>
      <c r="H1316" s="97"/>
      <c r="I1316" s="95" t="s">
        <v>7552</v>
      </c>
      <c r="J1316" s="95" t="s">
        <v>7549</v>
      </c>
      <c r="K1316" s="96" t="s">
        <v>7550</v>
      </c>
      <c r="L1316" s="98"/>
    </row>
    <row r="1317" spans="1:12" ht="25.5" customHeight="1" x14ac:dyDescent="0.15">
      <c r="A1317" s="95" t="s">
        <v>7078</v>
      </c>
      <c r="B1317" s="95"/>
      <c r="C1317" s="95" t="s">
        <v>7551</v>
      </c>
      <c r="D1317" s="95" t="s">
        <v>7080</v>
      </c>
      <c r="E1317" s="95" t="s">
        <v>7081</v>
      </c>
      <c r="F1317" s="96" t="s">
        <v>6815</v>
      </c>
      <c r="G1317" s="97">
        <v>299.27999999999997</v>
      </c>
      <c r="H1317" s="97"/>
      <c r="I1317" s="95" t="s">
        <v>7552</v>
      </c>
      <c r="J1317" s="95" t="s">
        <v>7549</v>
      </c>
      <c r="K1317" s="96" t="s">
        <v>7550</v>
      </c>
      <c r="L1317" s="98"/>
    </row>
    <row r="1318" spans="1:12" ht="25.5" customHeight="1" x14ac:dyDescent="0.15">
      <c r="A1318" s="95" t="s">
        <v>7239</v>
      </c>
      <c r="B1318" s="95"/>
      <c r="C1318" s="95" t="s">
        <v>7553</v>
      </c>
      <c r="D1318" s="95" t="s">
        <v>7080</v>
      </c>
      <c r="E1318" s="95" t="s">
        <v>7081</v>
      </c>
      <c r="F1318" s="96" t="s">
        <v>6815</v>
      </c>
      <c r="G1318" s="97">
        <v>72.72</v>
      </c>
      <c r="H1318" s="97"/>
      <c r="I1318" s="95" t="s">
        <v>6770</v>
      </c>
      <c r="J1318" s="95" t="s">
        <v>7549</v>
      </c>
      <c r="K1318" s="96" t="s">
        <v>7550</v>
      </c>
      <c r="L1318" s="98"/>
    </row>
    <row r="1319" spans="1:12" ht="25.5" customHeight="1" x14ac:dyDescent="0.15">
      <c r="A1319" s="95" t="s">
        <v>7056</v>
      </c>
      <c r="B1319" s="95"/>
      <c r="C1319" s="95" t="s">
        <v>7553</v>
      </c>
      <c r="D1319" s="95" t="s">
        <v>7080</v>
      </c>
      <c r="E1319" s="95" t="s">
        <v>7081</v>
      </c>
      <c r="F1319" s="96" t="s">
        <v>6815</v>
      </c>
      <c r="G1319" s="97">
        <v>585.4</v>
      </c>
      <c r="H1319" s="97"/>
      <c r="I1319" s="95" t="s">
        <v>6770</v>
      </c>
      <c r="J1319" s="95" t="s">
        <v>7549</v>
      </c>
      <c r="K1319" s="96" t="s">
        <v>7550</v>
      </c>
      <c r="L1319" s="98"/>
    </row>
    <row r="1320" spans="1:12" ht="25.5" customHeight="1" x14ac:dyDescent="0.15">
      <c r="A1320" s="95" t="s">
        <v>6549</v>
      </c>
      <c r="B1320" s="95"/>
      <c r="C1320" s="95" t="s">
        <v>7553</v>
      </c>
      <c r="D1320" s="95" t="s">
        <v>7080</v>
      </c>
      <c r="E1320" s="95" t="s">
        <v>7081</v>
      </c>
      <c r="F1320" s="99">
        <v>43131</v>
      </c>
      <c r="G1320" s="97"/>
      <c r="H1320" s="97">
        <v>1294.42</v>
      </c>
      <c r="I1320" s="95" t="s">
        <v>6770</v>
      </c>
      <c r="J1320" s="95" t="s">
        <v>7549</v>
      </c>
      <c r="K1320" s="96" t="s">
        <v>7550</v>
      </c>
      <c r="L1320" s="98"/>
    </row>
    <row r="1321" spans="1:12" ht="25.5" customHeight="1" x14ac:dyDescent="0.15">
      <c r="A1321" s="95" t="s">
        <v>6804</v>
      </c>
      <c r="B1321" s="95"/>
      <c r="C1321" s="95" t="s">
        <v>7553</v>
      </c>
      <c r="D1321" s="95" t="s">
        <v>7080</v>
      </c>
      <c r="E1321" s="95" t="s">
        <v>7081</v>
      </c>
      <c r="F1321" s="96" t="s">
        <v>6815</v>
      </c>
      <c r="G1321" s="97">
        <v>636.29999999999995</v>
      </c>
      <c r="H1321" s="97"/>
      <c r="I1321" s="95" t="s">
        <v>6770</v>
      </c>
      <c r="J1321" s="95" t="s">
        <v>7549</v>
      </c>
      <c r="K1321" s="96" t="s">
        <v>7550</v>
      </c>
      <c r="L1321" s="98"/>
    </row>
    <row r="1322" spans="1:12" ht="25.5" customHeight="1" x14ac:dyDescent="0.15">
      <c r="A1322" s="95" t="s">
        <v>6810</v>
      </c>
      <c r="B1322" s="95"/>
      <c r="C1322" s="95" t="s">
        <v>7554</v>
      </c>
      <c r="D1322" s="95" t="s">
        <v>7080</v>
      </c>
      <c r="E1322" s="95" t="s">
        <v>7081</v>
      </c>
      <c r="F1322" s="96" t="s">
        <v>6815</v>
      </c>
      <c r="G1322" s="97"/>
      <c r="H1322" s="97">
        <v>3984.75</v>
      </c>
      <c r="I1322" s="95" t="s">
        <v>7555</v>
      </c>
      <c r="J1322" s="95" t="s">
        <v>7549</v>
      </c>
      <c r="K1322" s="96" t="s">
        <v>7550</v>
      </c>
      <c r="L1322" s="98"/>
    </row>
    <row r="1323" spans="1:12" ht="25.5" customHeight="1" x14ac:dyDescent="0.15">
      <c r="A1323" s="95" t="s">
        <v>7086</v>
      </c>
      <c r="B1323" s="95"/>
      <c r="C1323" s="95" t="s">
        <v>7554</v>
      </c>
      <c r="D1323" s="95" t="s">
        <v>7080</v>
      </c>
      <c r="E1323" s="95" t="s">
        <v>7081</v>
      </c>
      <c r="F1323" s="96" t="s">
        <v>6815</v>
      </c>
      <c r="G1323" s="97">
        <v>198</v>
      </c>
      <c r="H1323" s="97"/>
      <c r="I1323" s="95" t="s">
        <v>7555</v>
      </c>
      <c r="J1323" s="95" t="s">
        <v>7549</v>
      </c>
      <c r="K1323" s="96" t="s">
        <v>7550</v>
      </c>
      <c r="L1323" s="98"/>
    </row>
    <row r="1324" spans="1:12" ht="25.5" customHeight="1" x14ac:dyDescent="0.15">
      <c r="A1324" s="95" t="s">
        <v>7098</v>
      </c>
      <c r="B1324" s="95"/>
      <c r="C1324" s="95" t="s">
        <v>7554</v>
      </c>
      <c r="D1324" s="95" t="s">
        <v>7080</v>
      </c>
      <c r="E1324" s="95" t="s">
        <v>7081</v>
      </c>
      <c r="F1324" s="96" t="s">
        <v>6815</v>
      </c>
      <c r="G1324" s="97">
        <v>198</v>
      </c>
      <c r="H1324" s="97"/>
      <c r="I1324" s="95" t="s">
        <v>7555</v>
      </c>
      <c r="J1324" s="95" t="s">
        <v>7549</v>
      </c>
      <c r="K1324" s="96" t="s">
        <v>7550</v>
      </c>
      <c r="L1324" s="98"/>
    </row>
    <row r="1325" spans="1:12" ht="25.5" customHeight="1" x14ac:dyDescent="0.15">
      <c r="A1325" s="95" t="s">
        <v>7095</v>
      </c>
      <c r="B1325" s="95"/>
      <c r="C1325" s="95" t="s">
        <v>7554</v>
      </c>
      <c r="D1325" s="95" t="s">
        <v>7080</v>
      </c>
      <c r="E1325" s="95" t="s">
        <v>7081</v>
      </c>
      <c r="F1325" s="96" t="s">
        <v>6815</v>
      </c>
      <c r="G1325" s="97">
        <v>1386</v>
      </c>
      <c r="H1325" s="97"/>
      <c r="I1325" s="95" t="s">
        <v>7555</v>
      </c>
      <c r="J1325" s="95" t="s">
        <v>7549</v>
      </c>
      <c r="K1325" s="96" t="s">
        <v>7550</v>
      </c>
      <c r="L1325" s="98"/>
    </row>
    <row r="1326" spans="1:12" ht="25.5" customHeight="1" x14ac:dyDescent="0.15">
      <c r="A1326" s="95" t="s">
        <v>7078</v>
      </c>
      <c r="B1326" s="95"/>
      <c r="C1326" s="95" t="s">
        <v>7554</v>
      </c>
      <c r="D1326" s="95" t="s">
        <v>7080</v>
      </c>
      <c r="E1326" s="95" t="s">
        <v>7081</v>
      </c>
      <c r="F1326" s="96" t="s">
        <v>6815</v>
      </c>
      <c r="G1326" s="97">
        <v>2202.75</v>
      </c>
      <c r="H1326" s="97"/>
      <c r="I1326" s="95" t="s">
        <v>7555</v>
      </c>
      <c r="J1326" s="95" t="s">
        <v>7549</v>
      </c>
      <c r="K1326" s="96" t="s">
        <v>7550</v>
      </c>
      <c r="L1326" s="98"/>
    </row>
    <row r="1327" spans="1:12" ht="25.5" customHeight="1" x14ac:dyDescent="0.15">
      <c r="A1327" s="95" t="s">
        <v>7239</v>
      </c>
      <c r="B1327" s="95"/>
      <c r="C1327" s="95" t="s">
        <v>7556</v>
      </c>
      <c r="D1327" s="95" t="s">
        <v>7080</v>
      </c>
      <c r="E1327" s="95" t="s">
        <v>7081</v>
      </c>
      <c r="F1327" s="96" t="s">
        <v>6815</v>
      </c>
      <c r="G1327" s="97">
        <v>217.5</v>
      </c>
      <c r="H1327" s="97"/>
      <c r="I1327" s="95" t="s">
        <v>6771</v>
      </c>
      <c r="J1327" s="95" t="s">
        <v>7549</v>
      </c>
      <c r="K1327" s="96" t="s">
        <v>7550</v>
      </c>
      <c r="L1327" s="98"/>
    </row>
    <row r="1328" spans="1:12" ht="11.25" x14ac:dyDescent="0.15">
      <c r="A1328" s="95" t="s">
        <v>6549</v>
      </c>
      <c r="B1328" s="95"/>
      <c r="C1328" s="95" t="s">
        <v>7556</v>
      </c>
      <c r="D1328" s="95" t="s">
        <v>7080</v>
      </c>
      <c r="E1328" s="95" t="s">
        <v>7081</v>
      </c>
      <c r="F1328" s="99">
        <v>43131</v>
      </c>
      <c r="G1328" s="97"/>
      <c r="H1328" s="97">
        <v>217.5</v>
      </c>
      <c r="I1328" s="95" t="s">
        <v>6771</v>
      </c>
      <c r="J1328" s="95" t="s">
        <v>7549</v>
      </c>
      <c r="K1328" s="96" t="s">
        <v>7550</v>
      </c>
    </row>
    <row r="1329" spans="1:12" ht="25.5" customHeight="1" x14ac:dyDescent="0.15">
      <c r="A1329" s="95" t="s">
        <v>6810</v>
      </c>
      <c r="B1329" s="95"/>
      <c r="C1329" s="95" t="s">
        <v>7557</v>
      </c>
      <c r="D1329" s="95" t="s">
        <v>7080</v>
      </c>
      <c r="E1329" s="95" t="s">
        <v>7081</v>
      </c>
      <c r="F1329" s="96" t="s">
        <v>6815</v>
      </c>
      <c r="G1329" s="97">
        <v>408.1</v>
      </c>
      <c r="H1329" s="97"/>
      <c r="I1329" s="95" t="s">
        <v>7558</v>
      </c>
      <c r="J1329" s="95" t="s">
        <v>7549</v>
      </c>
      <c r="K1329" s="96" t="s">
        <v>7550</v>
      </c>
      <c r="L1329" s="98"/>
    </row>
    <row r="1330" spans="1:12" ht="25.5" customHeight="1" x14ac:dyDescent="0.15">
      <c r="A1330" s="95" t="s">
        <v>6804</v>
      </c>
      <c r="B1330" s="95"/>
      <c r="C1330" s="95" t="s">
        <v>7557</v>
      </c>
      <c r="D1330" s="95" t="s">
        <v>7080</v>
      </c>
      <c r="E1330" s="95" t="s">
        <v>7081</v>
      </c>
      <c r="F1330" s="96" t="s">
        <v>6815</v>
      </c>
      <c r="G1330" s="97"/>
      <c r="H1330" s="97">
        <v>408.1</v>
      </c>
      <c r="I1330" s="95" t="s">
        <v>7558</v>
      </c>
      <c r="J1330" s="95" t="s">
        <v>7549</v>
      </c>
      <c r="K1330" s="96" t="s">
        <v>7550</v>
      </c>
      <c r="L1330" s="98"/>
    </row>
    <row r="1331" spans="1:12" ht="25.5" customHeight="1" x14ac:dyDescent="0.15">
      <c r="A1331" s="95" t="s">
        <v>6810</v>
      </c>
      <c r="B1331" s="95"/>
      <c r="C1331" s="95" t="s">
        <v>7559</v>
      </c>
      <c r="D1331" s="95" t="s">
        <v>7080</v>
      </c>
      <c r="E1331" s="95" t="s">
        <v>7081</v>
      </c>
      <c r="F1331" s="96" t="s">
        <v>6815</v>
      </c>
      <c r="G1331" s="97"/>
      <c r="H1331" s="97">
        <v>214.3</v>
      </c>
      <c r="I1331" s="95" t="s">
        <v>6773</v>
      </c>
      <c r="J1331" s="95" t="s">
        <v>7549</v>
      </c>
      <c r="K1331" s="96" t="s">
        <v>7550</v>
      </c>
      <c r="L1331" s="98"/>
    </row>
    <row r="1332" spans="1:12" ht="25.5" customHeight="1" x14ac:dyDescent="0.15">
      <c r="A1332" s="95" t="s">
        <v>6549</v>
      </c>
      <c r="B1332" s="95"/>
      <c r="C1332" s="95" t="s">
        <v>7559</v>
      </c>
      <c r="D1332" s="95" t="s">
        <v>7080</v>
      </c>
      <c r="E1332" s="95" t="s">
        <v>7081</v>
      </c>
      <c r="F1332" s="99">
        <v>43131</v>
      </c>
      <c r="G1332" s="97">
        <v>214.3</v>
      </c>
      <c r="H1332" s="97"/>
      <c r="I1332" s="95" t="s">
        <v>6773</v>
      </c>
      <c r="J1332" s="95" t="s">
        <v>7549</v>
      </c>
      <c r="K1332" s="96" t="s">
        <v>7550</v>
      </c>
      <c r="L1332" s="98"/>
    </row>
    <row r="1333" spans="1:12" ht="25.5" customHeight="1" x14ac:dyDescent="0.15">
      <c r="A1333" s="95" t="s">
        <v>7087</v>
      </c>
      <c r="B1333" s="95"/>
      <c r="C1333" s="95" t="s">
        <v>7560</v>
      </c>
      <c r="D1333" s="95" t="s">
        <v>7080</v>
      </c>
      <c r="E1333" s="95" t="s">
        <v>7081</v>
      </c>
      <c r="F1333" s="96" t="s">
        <v>6815</v>
      </c>
      <c r="G1333" s="97"/>
      <c r="H1333" s="97">
        <v>1758.08</v>
      </c>
      <c r="I1333" s="95" t="s">
        <v>7561</v>
      </c>
      <c r="J1333" s="95" t="s">
        <v>7549</v>
      </c>
      <c r="K1333" s="96" t="s">
        <v>7550</v>
      </c>
      <c r="L1333" s="98"/>
    </row>
    <row r="1334" spans="1:12" ht="25.5" customHeight="1" x14ac:dyDescent="0.15">
      <c r="A1334" s="95" t="s">
        <v>6810</v>
      </c>
      <c r="B1334" s="95"/>
      <c r="C1334" s="95" t="s">
        <v>7560</v>
      </c>
      <c r="D1334" s="95" t="s">
        <v>7080</v>
      </c>
      <c r="E1334" s="95" t="s">
        <v>7081</v>
      </c>
      <c r="F1334" s="96" t="s">
        <v>6815</v>
      </c>
      <c r="G1334" s="97">
        <v>439.52</v>
      </c>
      <c r="H1334" s="97"/>
      <c r="I1334" s="95" t="s">
        <v>7561</v>
      </c>
      <c r="J1334" s="95" t="s">
        <v>7549</v>
      </c>
      <c r="K1334" s="96" t="s">
        <v>7550</v>
      </c>
      <c r="L1334" s="98"/>
    </row>
    <row r="1335" spans="1:12" ht="25.5" customHeight="1" x14ac:dyDescent="0.15">
      <c r="A1335" s="95" t="s">
        <v>7086</v>
      </c>
      <c r="B1335" s="95"/>
      <c r="C1335" s="95" t="s">
        <v>7560</v>
      </c>
      <c r="D1335" s="95" t="s">
        <v>7080</v>
      </c>
      <c r="E1335" s="95" t="s">
        <v>7081</v>
      </c>
      <c r="F1335" s="96" t="s">
        <v>6815</v>
      </c>
      <c r="G1335" s="97">
        <v>659.28</v>
      </c>
      <c r="H1335" s="97"/>
      <c r="I1335" s="95" t="s">
        <v>7561</v>
      </c>
      <c r="J1335" s="95" t="s">
        <v>7549</v>
      </c>
      <c r="K1335" s="96" t="s">
        <v>7550</v>
      </c>
      <c r="L1335" s="98"/>
    </row>
    <row r="1336" spans="1:12" ht="25.5" customHeight="1" x14ac:dyDescent="0.15">
      <c r="A1336" s="95" t="s">
        <v>7098</v>
      </c>
      <c r="B1336" s="95"/>
      <c r="C1336" s="95" t="s">
        <v>7560</v>
      </c>
      <c r="D1336" s="95" t="s">
        <v>7080</v>
      </c>
      <c r="E1336" s="95" t="s">
        <v>7081</v>
      </c>
      <c r="F1336" s="96" t="s">
        <v>6815</v>
      </c>
      <c r="G1336" s="97">
        <v>219.76</v>
      </c>
      <c r="H1336" s="97"/>
      <c r="I1336" s="95" t="s">
        <v>7561</v>
      </c>
      <c r="J1336" s="95" t="s">
        <v>7549</v>
      </c>
      <c r="K1336" s="96" t="s">
        <v>7550</v>
      </c>
      <c r="L1336" s="98"/>
    </row>
    <row r="1337" spans="1:12" ht="25.5" customHeight="1" x14ac:dyDescent="0.15">
      <c r="A1337" s="95" t="s">
        <v>7078</v>
      </c>
      <c r="B1337" s="95"/>
      <c r="C1337" s="95" t="s">
        <v>7560</v>
      </c>
      <c r="D1337" s="95" t="s">
        <v>7080</v>
      </c>
      <c r="E1337" s="95" t="s">
        <v>7081</v>
      </c>
      <c r="F1337" s="96" t="s">
        <v>6815</v>
      </c>
      <c r="G1337" s="97">
        <v>439.52</v>
      </c>
      <c r="H1337" s="97"/>
      <c r="I1337" s="95" t="s">
        <v>7561</v>
      </c>
      <c r="J1337" s="95" t="s">
        <v>7549</v>
      </c>
      <c r="K1337" s="96" t="s">
        <v>7550</v>
      </c>
      <c r="L1337" s="98"/>
    </row>
    <row r="1338" spans="1:12" ht="25.5" customHeight="1" x14ac:dyDescent="0.15">
      <c r="A1338" s="95" t="s">
        <v>6807</v>
      </c>
      <c r="B1338" s="95"/>
      <c r="C1338" s="95" t="s">
        <v>7562</v>
      </c>
      <c r="D1338" s="95" t="s">
        <v>7080</v>
      </c>
      <c r="E1338" s="95" t="s">
        <v>7081</v>
      </c>
      <c r="F1338" s="96" t="s">
        <v>6815</v>
      </c>
      <c r="G1338" s="97"/>
      <c r="H1338" s="97">
        <v>768.49</v>
      </c>
      <c r="I1338" s="95" t="s">
        <v>7563</v>
      </c>
      <c r="J1338" s="95" t="s">
        <v>7564</v>
      </c>
      <c r="K1338" s="96" t="s">
        <v>7550</v>
      </c>
      <c r="L1338" s="98"/>
    </row>
    <row r="1339" spans="1:12" ht="25.5" customHeight="1" x14ac:dyDescent="0.15">
      <c r="A1339" s="95" t="s">
        <v>7219</v>
      </c>
      <c r="B1339" s="95"/>
      <c r="C1339" s="95" t="s">
        <v>7562</v>
      </c>
      <c r="D1339" s="95" t="s">
        <v>7080</v>
      </c>
      <c r="E1339" s="95" t="s">
        <v>7081</v>
      </c>
      <c r="F1339" s="96" t="s">
        <v>6815</v>
      </c>
      <c r="G1339" s="97">
        <v>768.49</v>
      </c>
      <c r="H1339" s="97"/>
      <c r="I1339" s="95" t="s">
        <v>7563</v>
      </c>
      <c r="J1339" s="95" t="s">
        <v>7564</v>
      </c>
      <c r="K1339" s="96" t="s">
        <v>7550</v>
      </c>
      <c r="L1339" s="98"/>
    </row>
    <row r="1340" spans="1:12" ht="25.5" customHeight="1" x14ac:dyDescent="0.15">
      <c r="A1340" s="95" t="s">
        <v>6807</v>
      </c>
      <c r="B1340" s="95"/>
      <c r="C1340" s="95" t="s">
        <v>7565</v>
      </c>
      <c r="D1340" s="95" t="s">
        <v>7080</v>
      </c>
      <c r="E1340" s="95" t="s">
        <v>7081</v>
      </c>
      <c r="F1340" s="96" t="s">
        <v>6815</v>
      </c>
      <c r="G1340" s="97"/>
      <c r="H1340" s="97">
        <v>1756.19</v>
      </c>
      <c r="I1340" s="95" t="s">
        <v>7566</v>
      </c>
      <c r="J1340" s="95" t="s">
        <v>7564</v>
      </c>
      <c r="K1340" s="96" t="s">
        <v>7550</v>
      </c>
      <c r="L1340" s="98"/>
    </row>
    <row r="1341" spans="1:12" ht="25.5" customHeight="1" x14ac:dyDescent="0.15">
      <c r="A1341" s="95" t="s">
        <v>7220</v>
      </c>
      <c r="B1341" s="95"/>
      <c r="C1341" s="95" t="s">
        <v>7565</v>
      </c>
      <c r="D1341" s="95" t="s">
        <v>7080</v>
      </c>
      <c r="E1341" s="95" t="s">
        <v>7081</v>
      </c>
      <c r="F1341" s="96" t="s">
        <v>6815</v>
      </c>
      <c r="G1341" s="97">
        <v>1756.19</v>
      </c>
      <c r="H1341" s="97"/>
      <c r="I1341" s="95" t="s">
        <v>7566</v>
      </c>
      <c r="J1341" s="95" t="s">
        <v>7564</v>
      </c>
      <c r="K1341" s="96" t="s">
        <v>7550</v>
      </c>
      <c r="L1341" s="98"/>
    </row>
    <row r="1342" spans="1:12" ht="25.5" customHeight="1" x14ac:dyDescent="0.15">
      <c r="A1342" s="95" t="s">
        <v>7087</v>
      </c>
      <c r="B1342" s="95"/>
      <c r="C1342" s="95" t="s">
        <v>7567</v>
      </c>
      <c r="D1342" s="95" t="s">
        <v>7080</v>
      </c>
      <c r="E1342" s="95" t="s">
        <v>7081</v>
      </c>
      <c r="F1342" s="96" t="s">
        <v>6815</v>
      </c>
      <c r="G1342" s="97">
        <v>221.1</v>
      </c>
      <c r="H1342" s="97"/>
      <c r="I1342" s="95" t="s">
        <v>7568</v>
      </c>
      <c r="J1342" s="95" t="s">
        <v>7549</v>
      </c>
      <c r="K1342" s="96" t="s">
        <v>7550</v>
      </c>
      <c r="L1342" s="98"/>
    </row>
    <row r="1343" spans="1:12" ht="25.5" customHeight="1" x14ac:dyDescent="0.15">
      <c r="A1343" s="95" t="s">
        <v>6810</v>
      </c>
      <c r="B1343" s="95"/>
      <c r="C1343" s="95" t="s">
        <v>7567</v>
      </c>
      <c r="D1343" s="95" t="s">
        <v>7080</v>
      </c>
      <c r="E1343" s="95" t="s">
        <v>7081</v>
      </c>
      <c r="F1343" s="96" t="s">
        <v>6815</v>
      </c>
      <c r="G1343" s="97"/>
      <c r="H1343" s="97">
        <v>1105.5</v>
      </c>
      <c r="I1343" s="95" t="s">
        <v>7568</v>
      </c>
      <c r="J1343" s="95" t="s">
        <v>7549</v>
      </c>
      <c r="K1343" s="96" t="s">
        <v>7550</v>
      </c>
      <c r="L1343" s="98"/>
    </row>
    <row r="1344" spans="1:12" ht="25.5" customHeight="1" x14ac:dyDescent="0.15">
      <c r="A1344" s="95" t="s">
        <v>7086</v>
      </c>
      <c r="B1344" s="95"/>
      <c r="C1344" s="95" t="s">
        <v>7567</v>
      </c>
      <c r="D1344" s="95" t="s">
        <v>7080</v>
      </c>
      <c r="E1344" s="95" t="s">
        <v>7081</v>
      </c>
      <c r="F1344" s="96" t="s">
        <v>6815</v>
      </c>
      <c r="G1344" s="97">
        <v>221.1</v>
      </c>
      <c r="H1344" s="97"/>
      <c r="I1344" s="95" t="s">
        <v>7568</v>
      </c>
      <c r="J1344" s="95" t="s">
        <v>7549</v>
      </c>
      <c r="K1344" s="96" t="s">
        <v>7550</v>
      </c>
      <c r="L1344" s="98"/>
    </row>
    <row r="1345" spans="1:12" ht="25.5" customHeight="1" x14ac:dyDescent="0.15">
      <c r="A1345" s="95" t="s">
        <v>7085</v>
      </c>
      <c r="B1345" s="95"/>
      <c r="C1345" s="95" t="s">
        <v>7567</v>
      </c>
      <c r="D1345" s="95" t="s">
        <v>7080</v>
      </c>
      <c r="E1345" s="95" t="s">
        <v>7081</v>
      </c>
      <c r="F1345" s="96" t="s">
        <v>6815</v>
      </c>
      <c r="G1345" s="97">
        <v>442.2</v>
      </c>
      <c r="H1345" s="97"/>
      <c r="I1345" s="95" t="s">
        <v>7568</v>
      </c>
      <c r="J1345" s="95" t="s">
        <v>7549</v>
      </c>
      <c r="K1345" s="96" t="s">
        <v>7550</v>
      </c>
      <c r="L1345" s="98"/>
    </row>
    <row r="1346" spans="1:12" ht="25.5" customHeight="1" x14ac:dyDescent="0.15">
      <c r="A1346" s="95" t="s">
        <v>7078</v>
      </c>
      <c r="B1346" s="95"/>
      <c r="C1346" s="95" t="s">
        <v>7567</v>
      </c>
      <c r="D1346" s="95" t="s">
        <v>7080</v>
      </c>
      <c r="E1346" s="95" t="s">
        <v>7081</v>
      </c>
      <c r="F1346" s="96" t="s">
        <v>6815</v>
      </c>
      <c r="G1346" s="97">
        <v>221.1</v>
      </c>
      <c r="H1346" s="97"/>
      <c r="I1346" s="95" t="s">
        <v>7568</v>
      </c>
      <c r="J1346" s="95" t="s">
        <v>7549</v>
      </c>
      <c r="K1346" s="96" t="s">
        <v>7550</v>
      </c>
      <c r="L1346" s="98"/>
    </row>
    <row r="1347" spans="1:12" ht="11.25" x14ac:dyDescent="0.15">
      <c r="A1347" s="95" t="s">
        <v>6810</v>
      </c>
      <c r="B1347" s="95"/>
      <c r="C1347" s="95" t="s">
        <v>7569</v>
      </c>
      <c r="D1347" s="95" t="s">
        <v>7080</v>
      </c>
      <c r="E1347" s="95" t="s">
        <v>7081</v>
      </c>
      <c r="F1347" s="96" t="s">
        <v>6815</v>
      </c>
      <c r="G1347" s="97"/>
      <c r="H1347" s="97">
        <v>626.35</v>
      </c>
      <c r="I1347" s="95" t="s">
        <v>6774</v>
      </c>
      <c r="J1347" s="95" t="s">
        <v>7549</v>
      </c>
      <c r="K1347" s="96" t="s">
        <v>7550</v>
      </c>
    </row>
    <row r="1348" spans="1:12" ht="25.5" customHeight="1" x14ac:dyDescent="0.15">
      <c r="A1348" s="95" t="s">
        <v>6549</v>
      </c>
      <c r="B1348" s="95"/>
      <c r="C1348" s="95" t="s">
        <v>7569</v>
      </c>
      <c r="D1348" s="95" t="s">
        <v>7080</v>
      </c>
      <c r="E1348" s="95" t="s">
        <v>7081</v>
      </c>
      <c r="F1348" s="99">
        <v>43131</v>
      </c>
      <c r="G1348" s="97">
        <v>626.35</v>
      </c>
      <c r="H1348" s="97"/>
      <c r="I1348" s="95" t="s">
        <v>6774</v>
      </c>
      <c r="J1348" s="95" t="s">
        <v>7549</v>
      </c>
      <c r="K1348" s="96" t="s">
        <v>7550</v>
      </c>
      <c r="L1348" s="98"/>
    </row>
    <row r="1349" spans="1:12" ht="25.5" customHeight="1" x14ac:dyDescent="0.15">
      <c r="A1349" s="95" t="s">
        <v>6810</v>
      </c>
      <c r="B1349" s="95"/>
      <c r="C1349" s="95" t="s">
        <v>7570</v>
      </c>
      <c r="D1349" s="95" t="s">
        <v>7080</v>
      </c>
      <c r="E1349" s="95" t="s">
        <v>7081</v>
      </c>
      <c r="F1349" s="96" t="s">
        <v>6815</v>
      </c>
      <c r="G1349" s="97">
        <v>413.16</v>
      </c>
      <c r="H1349" s="97"/>
      <c r="I1349" s="95" t="s">
        <v>6776</v>
      </c>
      <c r="J1349" s="95" t="s">
        <v>7549</v>
      </c>
      <c r="K1349" s="96" t="s">
        <v>7550</v>
      </c>
      <c r="L1349" s="98"/>
    </row>
    <row r="1350" spans="1:12" ht="25.5" customHeight="1" x14ac:dyDescent="0.15">
      <c r="A1350" s="95" t="s">
        <v>7056</v>
      </c>
      <c r="B1350" s="95"/>
      <c r="C1350" s="95" t="s">
        <v>7570</v>
      </c>
      <c r="D1350" s="95" t="s">
        <v>7080</v>
      </c>
      <c r="E1350" s="95" t="s">
        <v>7081</v>
      </c>
      <c r="F1350" s="96" t="s">
        <v>6815</v>
      </c>
      <c r="G1350" s="97">
        <v>413.16</v>
      </c>
      <c r="H1350" s="97"/>
      <c r="I1350" s="95" t="s">
        <v>6776</v>
      </c>
      <c r="J1350" s="95" t="s">
        <v>7549</v>
      </c>
      <c r="K1350" s="96" t="s">
        <v>7550</v>
      </c>
      <c r="L1350" s="98"/>
    </row>
    <row r="1351" spans="1:12" ht="25.5" customHeight="1" x14ac:dyDescent="0.15">
      <c r="A1351" s="95" t="s">
        <v>6549</v>
      </c>
      <c r="B1351" s="95"/>
      <c r="C1351" s="95" t="s">
        <v>7570</v>
      </c>
      <c r="D1351" s="95" t="s">
        <v>7080</v>
      </c>
      <c r="E1351" s="95" t="s">
        <v>7081</v>
      </c>
      <c r="F1351" s="99">
        <v>43131</v>
      </c>
      <c r="G1351" s="97"/>
      <c r="H1351" s="97">
        <v>1475.58</v>
      </c>
      <c r="I1351" s="95" t="s">
        <v>6776</v>
      </c>
      <c r="J1351" s="95" t="s">
        <v>7549</v>
      </c>
      <c r="K1351" s="96" t="s">
        <v>7550</v>
      </c>
      <c r="L1351" s="98"/>
    </row>
    <row r="1352" spans="1:12" ht="25.5" customHeight="1" x14ac:dyDescent="0.15">
      <c r="A1352" s="95" t="s">
        <v>6804</v>
      </c>
      <c r="B1352" s="95"/>
      <c r="C1352" s="95" t="s">
        <v>7570</v>
      </c>
      <c r="D1352" s="95" t="s">
        <v>7080</v>
      </c>
      <c r="E1352" s="95" t="s">
        <v>7081</v>
      </c>
      <c r="F1352" s="96" t="s">
        <v>6815</v>
      </c>
      <c r="G1352" s="97">
        <v>649.26</v>
      </c>
      <c r="H1352" s="97"/>
      <c r="I1352" s="95" t="s">
        <v>6776</v>
      </c>
      <c r="J1352" s="95" t="s">
        <v>7549</v>
      </c>
      <c r="K1352" s="96" t="s">
        <v>7550</v>
      </c>
      <c r="L1352" s="98"/>
    </row>
    <row r="1353" spans="1:12" ht="25.5" customHeight="1" x14ac:dyDescent="0.15">
      <c r="A1353" s="95" t="s">
        <v>7239</v>
      </c>
      <c r="B1353" s="95"/>
      <c r="C1353" s="95" t="s">
        <v>7571</v>
      </c>
      <c r="D1353" s="95" t="s">
        <v>7080</v>
      </c>
      <c r="E1353" s="95" t="s">
        <v>7081</v>
      </c>
      <c r="F1353" s="96" t="s">
        <v>6815</v>
      </c>
      <c r="G1353" s="97">
        <v>164.7</v>
      </c>
      <c r="H1353" s="97"/>
      <c r="I1353" s="95" t="s">
        <v>6777</v>
      </c>
      <c r="J1353" s="95" t="s">
        <v>7549</v>
      </c>
      <c r="K1353" s="96" t="s">
        <v>7550</v>
      </c>
      <c r="L1353" s="98"/>
    </row>
    <row r="1354" spans="1:12" ht="25.5" customHeight="1" x14ac:dyDescent="0.15">
      <c r="A1354" s="95" t="s">
        <v>7219</v>
      </c>
      <c r="B1354" s="95"/>
      <c r="C1354" s="95" t="s">
        <v>7571</v>
      </c>
      <c r="D1354" s="95" t="s">
        <v>7080</v>
      </c>
      <c r="E1354" s="95" t="s">
        <v>7081</v>
      </c>
      <c r="F1354" s="96" t="s">
        <v>6815</v>
      </c>
      <c r="G1354" s="97">
        <v>82.35</v>
      </c>
      <c r="H1354" s="97"/>
      <c r="I1354" s="95" t="s">
        <v>6777</v>
      </c>
      <c r="J1354" s="95" t="s">
        <v>7549</v>
      </c>
      <c r="K1354" s="96" t="s">
        <v>7550</v>
      </c>
      <c r="L1354" s="98"/>
    </row>
    <row r="1355" spans="1:12" ht="25.5" customHeight="1" x14ac:dyDescent="0.15">
      <c r="A1355" s="95" t="s">
        <v>6807</v>
      </c>
      <c r="B1355" s="95"/>
      <c r="C1355" s="95" t="s">
        <v>7571</v>
      </c>
      <c r="D1355" s="95" t="s">
        <v>7080</v>
      </c>
      <c r="E1355" s="95" t="s">
        <v>7081</v>
      </c>
      <c r="F1355" s="96" t="s">
        <v>6815</v>
      </c>
      <c r="G1355" s="97">
        <v>164.7</v>
      </c>
      <c r="H1355" s="97"/>
      <c r="I1355" s="95" t="s">
        <v>6777</v>
      </c>
      <c r="J1355" s="95" t="s">
        <v>7549</v>
      </c>
      <c r="K1355" s="96" t="s">
        <v>7550</v>
      </c>
      <c r="L1355" s="98"/>
    </row>
    <row r="1356" spans="1:12" ht="25.5" customHeight="1" x14ac:dyDescent="0.15">
      <c r="A1356" s="95" t="s">
        <v>6810</v>
      </c>
      <c r="B1356" s="95"/>
      <c r="C1356" s="95" t="s">
        <v>7571</v>
      </c>
      <c r="D1356" s="95" t="s">
        <v>7080</v>
      </c>
      <c r="E1356" s="95" t="s">
        <v>7081</v>
      </c>
      <c r="F1356" s="96" t="s">
        <v>6815</v>
      </c>
      <c r="G1356" s="97"/>
      <c r="H1356" s="97">
        <v>2244.91</v>
      </c>
      <c r="I1356" s="95" t="s">
        <v>6777</v>
      </c>
      <c r="J1356" s="95" t="s">
        <v>7549</v>
      </c>
      <c r="K1356" s="96" t="s">
        <v>7550</v>
      </c>
      <c r="L1356" s="98"/>
    </row>
    <row r="1357" spans="1:12" ht="25.5" customHeight="1" x14ac:dyDescent="0.15">
      <c r="A1357" s="95" t="s">
        <v>7056</v>
      </c>
      <c r="B1357" s="95"/>
      <c r="C1357" s="95" t="s">
        <v>7571</v>
      </c>
      <c r="D1357" s="95" t="s">
        <v>7080</v>
      </c>
      <c r="E1357" s="95" t="s">
        <v>7081</v>
      </c>
      <c r="F1357" s="96" t="s">
        <v>6815</v>
      </c>
      <c r="G1357" s="97">
        <v>1174.3699999999999</v>
      </c>
      <c r="H1357" s="97"/>
      <c r="I1357" s="95" t="s">
        <v>6777</v>
      </c>
      <c r="J1357" s="95" t="s">
        <v>7549</v>
      </c>
      <c r="K1357" s="96" t="s">
        <v>7550</v>
      </c>
      <c r="L1357" s="98"/>
    </row>
    <row r="1358" spans="1:12" ht="25.5" customHeight="1" x14ac:dyDescent="0.15">
      <c r="A1358" s="95" t="s">
        <v>6549</v>
      </c>
      <c r="B1358" s="95"/>
      <c r="C1358" s="95" t="s">
        <v>7571</v>
      </c>
      <c r="D1358" s="95" t="s">
        <v>7080</v>
      </c>
      <c r="E1358" s="95" t="s">
        <v>7081</v>
      </c>
      <c r="F1358" s="99">
        <v>43131</v>
      </c>
      <c r="G1358" s="97">
        <v>658.79</v>
      </c>
      <c r="H1358" s="97"/>
      <c r="I1358" s="95" t="s">
        <v>6777</v>
      </c>
      <c r="J1358" s="95" t="s">
        <v>7549</v>
      </c>
      <c r="K1358" s="96" t="s">
        <v>7550</v>
      </c>
      <c r="L1358" s="98"/>
    </row>
    <row r="1359" spans="1:12" ht="25.5" customHeight="1" x14ac:dyDescent="0.15">
      <c r="A1359" s="95" t="s">
        <v>6808</v>
      </c>
      <c r="B1359" s="95"/>
      <c r="C1359" s="95" t="s">
        <v>7572</v>
      </c>
      <c r="D1359" s="95" t="s">
        <v>7080</v>
      </c>
      <c r="E1359" s="95" t="s">
        <v>7081</v>
      </c>
      <c r="F1359" s="96" t="s">
        <v>6815</v>
      </c>
      <c r="G1359" s="97">
        <v>290.10000000000002</v>
      </c>
      <c r="H1359" s="97"/>
      <c r="I1359" s="95" t="s">
        <v>6778</v>
      </c>
      <c r="J1359" s="95" t="s">
        <v>7549</v>
      </c>
      <c r="K1359" s="96" t="s">
        <v>7550</v>
      </c>
      <c r="L1359" s="98"/>
    </row>
    <row r="1360" spans="1:12" ht="25.5" customHeight="1" x14ac:dyDescent="0.15">
      <c r="A1360" s="95" t="s">
        <v>7056</v>
      </c>
      <c r="B1360" s="95"/>
      <c r="C1360" s="95" t="s">
        <v>7572</v>
      </c>
      <c r="D1360" s="95" t="s">
        <v>7080</v>
      </c>
      <c r="E1360" s="95" t="s">
        <v>7081</v>
      </c>
      <c r="F1360" s="96" t="s">
        <v>6815</v>
      </c>
      <c r="G1360" s="97">
        <v>1218.4000000000001</v>
      </c>
      <c r="H1360" s="97"/>
      <c r="I1360" s="95" t="s">
        <v>6778</v>
      </c>
      <c r="J1360" s="95" t="s">
        <v>7549</v>
      </c>
      <c r="K1360" s="96" t="s">
        <v>7550</v>
      </c>
      <c r="L1360" s="98"/>
    </row>
    <row r="1361" spans="1:12" ht="25.5" customHeight="1" x14ac:dyDescent="0.15">
      <c r="A1361" s="95" t="s">
        <v>6549</v>
      </c>
      <c r="B1361" s="95"/>
      <c r="C1361" s="95" t="s">
        <v>7572</v>
      </c>
      <c r="D1361" s="95" t="s">
        <v>7080</v>
      </c>
      <c r="E1361" s="95" t="s">
        <v>7081</v>
      </c>
      <c r="F1361" s="99">
        <v>43131</v>
      </c>
      <c r="G1361" s="97"/>
      <c r="H1361" s="97">
        <v>1508.5</v>
      </c>
      <c r="I1361" s="95" t="s">
        <v>6778</v>
      </c>
      <c r="J1361" s="95" t="s">
        <v>7549</v>
      </c>
      <c r="K1361" s="96" t="s">
        <v>7550</v>
      </c>
      <c r="L1361" s="98"/>
    </row>
    <row r="1362" spans="1:12" ht="25.5" customHeight="1" x14ac:dyDescent="0.15">
      <c r="A1362" s="95" t="s">
        <v>6807</v>
      </c>
      <c r="B1362" s="95"/>
      <c r="C1362" s="95" t="s">
        <v>7573</v>
      </c>
      <c r="D1362" s="95" t="s">
        <v>7080</v>
      </c>
      <c r="E1362" s="95" t="s">
        <v>7081</v>
      </c>
      <c r="F1362" s="96" t="s">
        <v>6815</v>
      </c>
      <c r="G1362" s="97"/>
      <c r="H1362" s="97">
        <v>1098.26</v>
      </c>
      <c r="I1362" s="95" t="s">
        <v>7574</v>
      </c>
      <c r="J1362" s="95" t="s">
        <v>7564</v>
      </c>
      <c r="K1362" s="96" t="s">
        <v>7550</v>
      </c>
      <c r="L1362" s="98"/>
    </row>
    <row r="1363" spans="1:12" ht="25.5" customHeight="1" x14ac:dyDescent="0.15">
      <c r="A1363" s="95" t="s">
        <v>7219</v>
      </c>
      <c r="B1363" s="95"/>
      <c r="C1363" s="95" t="s">
        <v>7573</v>
      </c>
      <c r="D1363" s="95" t="s">
        <v>7080</v>
      </c>
      <c r="E1363" s="95" t="s">
        <v>7081</v>
      </c>
      <c r="F1363" s="96" t="s">
        <v>6815</v>
      </c>
      <c r="G1363" s="97">
        <v>244.06</v>
      </c>
      <c r="H1363" s="97"/>
      <c r="I1363" s="95" t="s">
        <v>7574</v>
      </c>
      <c r="J1363" s="95" t="s">
        <v>7564</v>
      </c>
      <c r="K1363" s="96" t="s">
        <v>7550</v>
      </c>
      <c r="L1363" s="98"/>
    </row>
    <row r="1364" spans="1:12" ht="25.5" customHeight="1" x14ac:dyDescent="0.15">
      <c r="A1364" s="95" t="s">
        <v>7220</v>
      </c>
      <c r="B1364" s="95"/>
      <c r="C1364" s="95" t="s">
        <v>7573</v>
      </c>
      <c r="D1364" s="95" t="s">
        <v>7080</v>
      </c>
      <c r="E1364" s="95" t="s">
        <v>7081</v>
      </c>
      <c r="F1364" s="96" t="s">
        <v>6815</v>
      </c>
      <c r="G1364" s="97">
        <v>854.2</v>
      </c>
      <c r="H1364" s="97"/>
      <c r="I1364" s="95" t="s">
        <v>7574</v>
      </c>
      <c r="J1364" s="95" t="s">
        <v>7564</v>
      </c>
      <c r="K1364" s="96" t="s">
        <v>7550</v>
      </c>
      <c r="L1364" s="98"/>
    </row>
    <row r="1365" spans="1:12" ht="25.5" customHeight="1" x14ac:dyDescent="0.15">
      <c r="A1365" s="95" t="s">
        <v>6549</v>
      </c>
      <c r="B1365" s="95"/>
      <c r="C1365" s="95" t="s">
        <v>7575</v>
      </c>
      <c r="D1365" s="95" t="s">
        <v>7080</v>
      </c>
      <c r="E1365" s="95" t="s">
        <v>7081</v>
      </c>
      <c r="F1365" s="99">
        <v>43131</v>
      </c>
      <c r="G1365" s="97">
        <v>637.65</v>
      </c>
      <c r="H1365" s="97"/>
      <c r="I1365" s="95" t="s">
        <v>6781</v>
      </c>
      <c r="J1365" s="95" t="s">
        <v>7564</v>
      </c>
      <c r="K1365" s="96" t="s">
        <v>7550</v>
      </c>
      <c r="L1365" s="98"/>
    </row>
    <row r="1366" spans="1:12" ht="11.25" x14ac:dyDescent="0.15">
      <c r="A1366" s="95" t="s">
        <v>6807</v>
      </c>
      <c r="B1366" s="95"/>
      <c r="C1366" s="95" t="s">
        <v>7575</v>
      </c>
      <c r="D1366" s="95" t="s">
        <v>7080</v>
      </c>
      <c r="E1366" s="95" t="s">
        <v>7081</v>
      </c>
      <c r="F1366" s="96" t="s">
        <v>6815</v>
      </c>
      <c r="G1366" s="97"/>
      <c r="H1366" s="97">
        <v>1084.01</v>
      </c>
      <c r="I1366" s="95" t="s">
        <v>6781</v>
      </c>
      <c r="J1366" s="95" t="s">
        <v>7564</v>
      </c>
      <c r="K1366" s="96" t="s">
        <v>7550</v>
      </c>
    </row>
    <row r="1367" spans="1:12" ht="25.5" customHeight="1" x14ac:dyDescent="0.15">
      <c r="A1367" s="95" t="s">
        <v>7226</v>
      </c>
      <c r="B1367" s="95"/>
      <c r="C1367" s="95" t="s">
        <v>7575</v>
      </c>
      <c r="D1367" s="95" t="s">
        <v>7080</v>
      </c>
      <c r="E1367" s="95" t="s">
        <v>7081</v>
      </c>
      <c r="F1367" s="96" t="s">
        <v>6815</v>
      </c>
      <c r="G1367" s="97">
        <v>318.83</v>
      </c>
      <c r="H1367" s="97"/>
      <c r="I1367" s="95" t="s">
        <v>6781</v>
      </c>
      <c r="J1367" s="95" t="s">
        <v>7564</v>
      </c>
      <c r="K1367" s="96" t="s">
        <v>7550</v>
      </c>
      <c r="L1367" s="98"/>
    </row>
    <row r="1368" spans="1:12" ht="25.5" customHeight="1" x14ac:dyDescent="0.15">
      <c r="A1368" s="95" t="s">
        <v>7220</v>
      </c>
      <c r="B1368" s="95"/>
      <c r="C1368" s="95" t="s">
        <v>7575</v>
      </c>
      <c r="D1368" s="95" t="s">
        <v>7080</v>
      </c>
      <c r="E1368" s="95" t="s">
        <v>7081</v>
      </c>
      <c r="F1368" s="96" t="s">
        <v>6815</v>
      </c>
      <c r="G1368" s="97">
        <v>127.53</v>
      </c>
      <c r="H1368" s="97"/>
      <c r="I1368" s="95" t="s">
        <v>6781</v>
      </c>
      <c r="J1368" s="95" t="s">
        <v>7564</v>
      </c>
      <c r="K1368" s="96" t="s">
        <v>7550</v>
      </c>
      <c r="L1368" s="98"/>
    </row>
    <row r="1369" spans="1:12" ht="25.5" customHeight="1" x14ac:dyDescent="0.15">
      <c r="A1369" s="95" t="s">
        <v>6807</v>
      </c>
      <c r="B1369" s="95"/>
      <c r="C1369" s="95" t="s">
        <v>7576</v>
      </c>
      <c r="D1369" s="95" t="s">
        <v>7080</v>
      </c>
      <c r="E1369" s="95" t="s">
        <v>7081</v>
      </c>
      <c r="F1369" s="96" t="s">
        <v>6820</v>
      </c>
      <c r="G1369" s="97"/>
      <c r="H1369" s="97">
        <v>668.26</v>
      </c>
      <c r="I1369" s="95" t="s">
        <v>7577</v>
      </c>
      <c r="J1369" s="95" t="s">
        <v>7578</v>
      </c>
      <c r="K1369" s="96" t="s">
        <v>7550</v>
      </c>
      <c r="L1369" s="98"/>
    </row>
    <row r="1370" spans="1:12" ht="25.5" customHeight="1" x14ac:dyDescent="0.15">
      <c r="A1370" s="95" t="s">
        <v>7219</v>
      </c>
      <c r="B1370" s="95"/>
      <c r="C1370" s="95" t="s">
        <v>7576</v>
      </c>
      <c r="D1370" s="95" t="s">
        <v>7080</v>
      </c>
      <c r="E1370" s="95" t="s">
        <v>7081</v>
      </c>
      <c r="F1370" s="96" t="s">
        <v>6820</v>
      </c>
      <c r="G1370" s="97">
        <v>668.26</v>
      </c>
      <c r="H1370" s="97"/>
      <c r="I1370" s="95" t="s">
        <v>7577</v>
      </c>
      <c r="J1370" s="95" t="s">
        <v>7578</v>
      </c>
      <c r="K1370" s="96" t="s">
        <v>7550</v>
      </c>
      <c r="L1370" s="98"/>
    </row>
    <row r="1371" spans="1:12" ht="25.5" customHeight="1" x14ac:dyDescent="0.15">
      <c r="A1371" s="95" t="s">
        <v>6807</v>
      </c>
      <c r="B1371" s="95"/>
      <c r="C1371" s="95" t="s">
        <v>7579</v>
      </c>
      <c r="D1371" s="95" t="s">
        <v>7080</v>
      </c>
      <c r="E1371" s="95" t="s">
        <v>7081</v>
      </c>
      <c r="F1371" s="96" t="s">
        <v>6820</v>
      </c>
      <c r="G1371" s="97"/>
      <c r="H1371" s="97">
        <v>1527.12</v>
      </c>
      <c r="I1371" s="95" t="s">
        <v>7580</v>
      </c>
      <c r="J1371" s="95" t="s">
        <v>7578</v>
      </c>
      <c r="K1371" s="96" t="s">
        <v>7550</v>
      </c>
      <c r="L1371" s="98"/>
    </row>
    <row r="1372" spans="1:12" ht="25.5" customHeight="1" x14ac:dyDescent="0.15">
      <c r="A1372" s="95" t="s">
        <v>7220</v>
      </c>
      <c r="B1372" s="95"/>
      <c r="C1372" s="95" t="s">
        <v>7579</v>
      </c>
      <c r="D1372" s="95" t="s">
        <v>7080</v>
      </c>
      <c r="E1372" s="95" t="s">
        <v>7081</v>
      </c>
      <c r="F1372" s="96" t="s">
        <v>6820</v>
      </c>
      <c r="G1372" s="97">
        <v>1527.12</v>
      </c>
      <c r="H1372" s="97"/>
      <c r="I1372" s="95" t="s">
        <v>7580</v>
      </c>
      <c r="J1372" s="95" t="s">
        <v>7578</v>
      </c>
      <c r="K1372" s="96" t="s">
        <v>7550</v>
      </c>
      <c r="L1372" s="98"/>
    </row>
    <row r="1373" spans="1:12" ht="25.5" customHeight="1" x14ac:dyDescent="0.15">
      <c r="A1373" s="95" t="s">
        <v>6807</v>
      </c>
      <c r="B1373" s="95"/>
      <c r="C1373" s="95" t="s">
        <v>7581</v>
      </c>
      <c r="D1373" s="95" t="s">
        <v>7080</v>
      </c>
      <c r="E1373" s="95" t="s">
        <v>7081</v>
      </c>
      <c r="F1373" s="96" t="s">
        <v>6820</v>
      </c>
      <c r="G1373" s="97"/>
      <c r="H1373" s="97">
        <v>955.01</v>
      </c>
      <c r="I1373" s="95" t="s">
        <v>7582</v>
      </c>
      <c r="J1373" s="95" t="s">
        <v>7578</v>
      </c>
      <c r="K1373" s="96" t="s">
        <v>7550</v>
      </c>
      <c r="L1373" s="98"/>
    </row>
    <row r="1374" spans="1:12" ht="25.5" customHeight="1" x14ac:dyDescent="0.15">
      <c r="A1374" s="95" t="s">
        <v>7219</v>
      </c>
      <c r="B1374" s="95"/>
      <c r="C1374" s="95" t="s">
        <v>7581</v>
      </c>
      <c r="D1374" s="95" t="s">
        <v>7080</v>
      </c>
      <c r="E1374" s="95" t="s">
        <v>7081</v>
      </c>
      <c r="F1374" s="96" t="s">
        <v>6820</v>
      </c>
      <c r="G1374" s="97">
        <v>212.22</v>
      </c>
      <c r="H1374" s="97"/>
      <c r="I1374" s="95" t="s">
        <v>7582</v>
      </c>
      <c r="J1374" s="95" t="s">
        <v>7578</v>
      </c>
      <c r="K1374" s="96" t="s">
        <v>7550</v>
      </c>
      <c r="L1374" s="98"/>
    </row>
    <row r="1375" spans="1:12" ht="25.5" customHeight="1" x14ac:dyDescent="0.15">
      <c r="A1375" s="95" t="s">
        <v>7220</v>
      </c>
      <c r="B1375" s="95"/>
      <c r="C1375" s="95" t="s">
        <v>7581</v>
      </c>
      <c r="D1375" s="95" t="s">
        <v>7080</v>
      </c>
      <c r="E1375" s="95" t="s">
        <v>7081</v>
      </c>
      <c r="F1375" s="96" t="s">
        <v>6820</v>
      </c>
      <c r="G1375" s="97">
        <v>742.79</v>
      </c>
      <c r="H1375" s="97"/>
      <c r="I1375" s="95" t="s">
        <v>7582</v>
      </c>
      <c r="J1375" s="95" t="s">
        <v>7578</v>
      </c>
      <c r="K1375" s="96" t="s">
        <v>7550</v>
      </c>
      <c r="L1375" s="98"/>
    </row>
    <row r="1376" spans="1:12" ht="25.5" customHeight="1" x14ac:dyDescent="0.15">
      <c r="A1376" s="95" t="s">
        <v>6549</v>
      </c>
      <c r="B1376" s="95"/>
      <c r="C1376" s="95" t="s">
        <v>7583</v>
      </c>
      <c r="D1376" s="95" t="s">
        <v>7080</v>
      </c>
      <c r="E1376" s="95" t="s">
        <v>7081</v>
      </c>
      <c r="F1376" s="99">
        <v>43159</v>
      </c>
      <c r="G1376" s="97">
        <v>554.48</v>
      </c>
      <c r="H1376" s="97"/>
      <c r="I1376" s="95" t="s">
        <v>6801</v>
      </c>
      <c r="J1376" s="95" t="s">
        <v>7578</v>
      </c>
      <c r="K1376" s="96" t="s">
        <v>7550</v>
      </c>
      <c r="L1376" s="98"/>
    </row>
    <row r="1377" spans="1:12" ht="25.5" customHeight="1" x14ac:dyDescent="0.15">
      <c r="A1377" s="95" t="s">
        <v>6807</v>
      </c>
      <c r="B1377" s="95"/>
      <c r="C1377" s="95" t="s">
        <v>7583</v>
      </c>
      <c r="D1377" s="95" t="s">
        <v>7080</v>
      </c>
      <c r="E1377" s="95" t="s">
        <v>7081</v>
      </c>
      <c r="F1377" s="96" t="s">
        <v>6820</v>
      </c>
      <c r="G1377" s="97"/>
      <c r="H1377" s="97">
        <v>942.62</v>
      </c>
      <c r="I1377" s="95" t="s">
        <v>6801</v>
      </c>
      <c r="J1377" s="95" t="s">
        <v>7578</v>
      </c>
      <c r="K1377" s="96" t="s">
        <v>7550</v>
      </c>
      <c r="L1377" s="98"/>
    </row>
    <row r="1378" spans="1:12" ht="25.5" customHeight="1" x14ac:dyDescent="0.15">
      <c r="A1378" s="95" t="s">
        <v>7226</v>
      </c>
      <c r="B1378" s="95"/>
      <c r="C1378" s="95" t="s">
        <v>7583</v>
      </c>
      <c r="D1378" s="95" t="s">
        <v>7080</v>
      </c>
      <c r="E1378" s="95" t="s">
        <v>7081</v>
      </c>
      <c r="F1378" s="96" t="s">
        <v>6820</v>
      </c>
      <c r="G1378" s="97">
        <v>277.24</v>
      </c>
      <c r="H1378" s="97"/>
      <c r="I1378" s="95" t="s">
        <v>6801</v>
      </c>
      <c r="J1378" s="95" t="s">
        <v>7578</v>
      </c>
      <c r="K1378" s="96" t="s">
        <v>7550</v>
      </c>
      <c r="L1378" s="98"/>
    </row>
    <row r="1379" spans="1:12" ht="25.5" customHeight="1" x14ac:dyDescent="0.15">
      <c r="A1379" s="95" t="s">
        <v>7220</v>
      </c>
      <c r="B1379" s="95"/>
      <c r="C1379" s="95" t="s">
        <v>7583</v>
      </c>
      <c r="D1379" s="95" t="s">
        <v>7080</v>
      </c>
      <c r="E1379" s="95" t="s">
        <v>7081</v>
      </c>
      <c r="F1379" s="96" t="s">
        <v>6820</v>
      </c>
      <c r="G1379" s="97">
        <v>110.9</v>
      </c>
      <c r="H1379" s="97"/>
      <c r="I1379" s="95" t="s">
        <v>6801</v>
      </c>
      <c r="J1379" s="95" t="s">
        <v>7578</v>
      </c>
      <c r="K1379" s="96" t="s">
        <v>7550</v>
      </c>
      <c r="L1379" s="98"/>
    </row>
    <row r="1380" spans="1:12" ht="25.5" customHeight="1" x14ac:dyDescent="0.15">
      <c r="A1380" s="95" t="s">
        <v>7087</v>
      </c>
      <c r="B1380" s="95"/>
      <c r="C1380" s="95" t="s">
        <v>7584</v>
      </c>
      <c r="D1380" s="95" t="s">
        <v>7080</v>
      </c>
      <c r="E1380" s="95" t="s">
        <v>7081</v>
      </c>
      <c r="F1380" s="96" t="s">
        <v>6820</v>
      </c>
      <c r="G1380" s="97">
        <v>1040.6300000000001</v>
      </c>
      <c r="H1380" s="97"/>
      <c r="I1380" s="95" t="s">
        <v>7585</v>
      </c>
      <c r="J1380" s="95" t="s">
        <v>7586</v>
      </c>
      <c r="K1380" s="96" t="s">
        <v>7587</v>
      </c>
      <c r="L1380" s="98"/>
    </row>
    <row r="1381" spans="1:12" ht="25.5" customHeight="1" x14ac:dyDescent="0.15">
      <c r="A1381" s="95" t="s">
        <v>7086</v>
      </c>
      <c r="B1381" s="95"/>
      <c r="C1381" s="95" t="s">
        <v>7584</v>
      </c>
      <c r="D1381" s="95" t="s">
        <v>7080</v>
      </c>
      <c r="E1381" s="95" t="s">
        <v>7081</v>
      </c>
      <c r="F1381" s="96" t="s">
        <v>6820</v>
      </c>
      <c r="G1381" s="97">
        <v>1300.78</v>
      </c>
      <c r="H1381" s="97"/>
      <c r="I1381" s="95" t="s">
        <v>7585</v>
      </c>
      <c r="J1381" s="95" t="s">
        <v>7586</v>
      </c>
      <c r="K1381" s="96" t="s">
        <v>7587</v>
      </c>
      <c r="L1381" s="98"/>
    </row>
    <row r="1382" spans="1:12" ht="25.5" customHeight="1" x14ac:dyDescent="0.15">
      <c r="A1382" s="95" t="s">
        <v>6810</v>
      </c>
      <c r="B1382" s="95"/>
      <c r="C1382" s="95" t="s">
        <v>7584</v>
      </c>
      <c r="D1382" s="95" t="s">
        <v>7080</v>
      </c>
      <c r="E1382" s="95" t="s">
        <v>7081</v>
      </c>
      <c r="F1382" s="96" t="s">
        <v>6820</v>
      </c>
      <c r="G1382" s="97"/>
      <c r="H1382" s="97">
        <v>3902.35</v>
      </c>
      <c r="I1382" s="95" t="s">
        <v>7585</v>
      </c>
      <c r="J1382" s="95" t="s">
        <v>7586</v>
      </c>
      <c r="K1382" s="96" t="s">
        <v>7587</v>
      </c>
      <c r="L1382" s="98"/>
    </row>
    <row r="1383" spans="1:12" ht="25.5" customHeight="1" x14ac:dyDescent="0.15">
      <c r="A1383" s="95" t="s">
        <v>7085</v>
      </c>
      <c r="B1383" s="95"/>
      <c r="C1383" s="95" t="s">
        <v>7584</v>
      </c>
      <c r="D1383" s="95" t="s">
        <v>7080</v>
      </c>
      <c r="E1383" s="95" t="s">
        <v>7081</v>
      </c>
      <c r="F1383" s="96" t="s">
        <v>6820</v>
      </c>
      <c r="G1383" s="97">
        <v>1040.6300000000001</v>
      </c>
      <c r="H1383" s="97"/>
      <c r="I1383" s="95" t="s">
        <v>7585</v>
      </c>
      <c r="J1383" s="95" t="s">
        <v>7586</v>
      </c>
      <c r="K1383" s="96" t="s">
        <v>7587</v>
      </c>
      <c r="L1383" s="98"/>
    </row>
    <row r="1384" spans="1:12" ht="25.5" customHeight="1" x14ac:dyDescent="0.15">
      <c r="A1384" s="95" t="s">
        <v>7078</v>
      </c>
      <c r="B1384" s="95"/>
      <c r="C1384" s="95" t="s">
        <v>7584</v>
      </c>
      <c r="D1384" s="95" t="s">
        <v>7080</v>
      </c>
      <c r="E1384" s="95" t="s">
        <v>7081</v>
      </c>
      <c r="F1384" s="96" t="s">
        <v>6820</v>
      </c>
      <c r="G1384" s="97">
        <v>520.30999999999995</v>
      </c>
      <c r="H1384" s="97"/>
      <c r="I1384" s="95" t="s">
        <v>7585</v>
      </c>
      <c r="J1384" s="95" t="s">
        <v>7586</v>
      </c>
      <c r="K1384" s="96" t="s">
        <v>7587</v>
      </c>
      <c r="L1384" s="98"/>
    </row>
    <row r="1385" spans="1:12" ht="11.25" x14ac:dyDescent="0.15">
      <c r="A1385" s="95" t="s">
        <v>7087</v>
      </c>
      <c r="B1385" s="95"/>
      <c r="C1385" s="95" t="s">
        <v>7588</v>
      </c>
      <c r="D1385" s="95" t="s">
        <v>7080</v>
      </c>
      <c r="E1385" s="95" t="s">
        <v>7081</v>
      </c>
      <c r="F1385" s="96" t="s">
        <v>6820</v>
      </c>
      <c r="G1385" s="97">
        <v>261.87</v>
      </c>
      <c r="H1385" s="97"/>
      <c r="I1385" s="95" t="s">
        <v>7589</v>
      </c>
      <c r="J1385" s="95" t="s">
        <v>7586</v>
      </c>
      <c r="K1385" s="96" t="s">
        <v>7587</v>
      </c>
    </row>
    <row r="1386" spans="1:12" ht="25.5" customHeight="1" x14ac:dyDescent="0.15">
      <c r="A1386" s="95" t="s">
        <v>7086</v>
      </c>
      <c r="B1386" s="95"/>
      <c r="C1386" s="95" t="s">
        <v>7588</v>
      </c>
      <c r="D1386" s="95" t="s">
        <v>7080</v>
      </c>
      <c r="E1386" s="95" t="s">
        <v>7081</v>
      </c>
      <c r="F1386" s="96" t="s">
        <v>6820</v>
      </c>
      <c r="G1386" s="97">
        <v>261.87</v>
      </c>
      <c r="H1386" s="97"/>
      <c r="I1386" s="95" t="s">
        <v>7589</v>
      </c>
      <c r="J1386" s="95" t="s">
        <v>7586</v>
      </c>
      <c r="K1386" s="96" t="s">
        <v>7587</v>
      </c>
      <c r="L1386" s="98"/>
    </row>
    <row r="1387" spans="1:12" ht="25.5" customHeight="1" x14ac:dyDescent="0.15">
      <c r="A1387" s="95" t="s">
        <v>6810</v>
      </c>
      <c r="B1387" s="95"/>
      <c r="C1387" s="95" t="s">
        <v>7588</v>
      </c>
      <c r="D1387" s="95" t="s">
        <v>7080</v>
      </c>
      <c r="E1387" s="95" t="s">
        <v>7081</v>
      </c>
      <c r="F1387" s="96" t="s">
        <v>6820</v>
      </c>
      <c r="G1387" s="97"/>
      <c r="H1387" s="97">
        <v>2356.85</v>
      </c>
      <c r="I1387" s="95" t="s">
        <v>7589</v>
      </c>
      <c r="J1387" s="95" t="s">
        <v>7586</v>
      </c>
      <c r="K1387" s="96" t="s">
        <v>7587</v>
      </c>
      <c r="L1387" s="98"/>
    </row>
    <row r="1388" spans="1:12" ht="25.5" customHeight="1" x14ac:dyDescent="0.15">
      <c r="A1388" s="95" t="s">
        <v>7085</v>
      </c>
      <c r="B1388" s="95"/>
      <c r="C1388" s="95" t="s">
        <v>7588</v>
      </c>
      <c r="D1388" s="95" t="s">
        <v>7080</v>
      </c>
      <c r="E1388" s="95" t="s">
        <v>7081</v>
      </c>
      <c r="F1388" s="96" t="s">
        <v>6820</v>
      </c>
      <c r="G1388" s="97">
        <v>1571.24</v>
      </c>
      <c r="H1388" s="97"/>
      <c r="I1388" s="95" t="s">
        <v>7589</v>
      </c>
      <c r="J1388" s="95" t="s">
        <v>7586</v>
      </c>
      <c r="K1388" s="96" t="s">
        <v>7587</v>
      </c>
      <c r="L1388" s="98"/>
    </row>
    <row r="1389" spans="1:12" ht="25.5" customHeight="1" x14ac:dyDescent="0.15">
      <c r="A1389" s="95" t="s">
        <v>7078</v>
      </c>
      <c r="B1389" s="95"/>
      <c r="C1389" s="95" t="s">
        <v>7588</v>
      </c>
      <c r="D1389" s="95" t="s">
        <v>7080</v>
      </c>
      <c r="E1389" s="95" t="s">
        <v>7081</v>
      </c>
      <c r="F1389" s="96" t="s">
        <v>6820</v>
      </c>
      <c r="G1389" s="97">
        <v>261.87</v>
      </c>
      <c r="H1389" s="97"/>
      <c r="I1389" s="95" t="s">
        <v>7589</v>
      </c>
      <c r="J1389" s="95" t="s">
        <v>7586</v>
      </c>
      <c r="K1389" s="96" t="s">
        <v>7587</v>
      </c>
      <c r="L1389" s="98"/>
    </row>
    <row r="1390" spans="1:12" ht="25.5" customHeight="1" x14ac:dyDescent="0.15">
      <c r="A1390" s="95" t="s">
        <v>7239</v>
      </c>
      <c r="B1390" s="95"/>
      <c r="C1390" s="95" t="s">
        <v>7590</v>
      </c>
      <c r="D1390" s="95" t="s">
        <v>7080</v>
      </c>
      <c r="E1390" s="95" t="s">
        <v>7081</v>
      </c>
      <c r="F1390" s="96" t="s">
        <v>6820</v>
      </c>
      <c r="G1390" s="97">
        <v>72.72</v>
      </c>
      <c r="H1390" s="97"/>
      <c r="I1390" s="95" t="s">
        <v>6789</v>
      </c>
      <c r="J1390" s="95" t="s">
        <v>7586</v>
      </c>
      <c r="K1390" s="96" t="s">
        <v>7587</v>
      </c>
      <c r="L1390" s="98"/>
    </row>
    <row r="1391" spans="1:12" ht="25.5" customHeight="1" x14ac:dyDescent="0.15">
      <c r="A1391" s="95" t="s">
        <v>7056</v>
      </c>
      <c r="B1391" s="95"/>
      <c r="C1391" s="95" t="s">
        <v>7590</v>
      </c>
      <c r="D1391" s="95" t="s">
        <v>7080</v>
      </c>
      <c r="E1391" s="95" t="s">
        <v>7081</v>
      </c>
      <c r="F1391" s="96" t="s">
        <v>6820</v>
      </c>
      <c r="G1391" s="97">
        <v>509.04</v>
      </c>
      <c r="H1391" s="97"/>
      <c r="I1391" s="95" t="s">
        <v>6789</v>
      </c>
      <c r="J1391" s="95" t="s">
        <v>7586</v>
      </c>
      <c r="K1391" s="96" t="s">
        <v>7587</v>
      </c>
      <c r="L1391" s="98"/>
    </row>
    <row r="1392" spans="1:12" ht="25.5" customHeight="1" x14ac:dyDescent="0.15">
      <c r="A1392" s="95" t="s">
        <v>6549</v>
      </c>
      <c r="B1392" s="95"/>
      <c r="C1392" s="95" t="s">
        <v>7590</v>
      </c>
      <c r="D1392" s="95" t="s">
        <v>7080</v>
      </c>
      <c r="E1392" s="95" t="s">
        <v>7081</v>
      </c>
      <c r="F1392" s="99">
        <v>43159</v>
      </c>
      <c r="G1392" s="97"/>
      <c r="H1392" s="97">
        <v>1136.25</v>
      </c>
      <c r="I1392" s="95" t="s">
        <v>6789</v>
      </c>
      <c r="J1392" s="95" t="s">
        <v>7586</v>
      </c>
      <c r="K1392" s="96" t="s">
        <v>7587</v>
      </c>
      <c r="L1392" s="98"/>
    </row>
    <row r="1393" spans="1:12" ht="25.5" customHeight="1" x14ac:dyDescent="0.15">
      <c r="A1393" s="95" t="s">
        <v>6804</v>
      </c>
      <c r="B1393" s="95"/>
      <c r="C1393" s="95" t="s">
        <v>7590</v>
      </c>
      <c r="D1393" s="95" t="s">
        <v>7080</v>
      </c>
      <c r="E1393" s="95" t="s">
        <v>7081</v>
      </c>
      <c r="F1393" s="96" t="s">
        <v>6820</v>
      </c>
      <c r="G1393" s="97">
        <v>554.49</v>
      </c>
      <c r="H1393" s="97"/>
      <c r="I1393" s="95" t="s">
        <v>6789</v>
      </c>
      <c r="J1393" s="95" t="s">
        <v>7586</v>
      </c>
      <c r="K1393" s="96" t="s">
        <v>7587</v>
      </c>
      <c r="L1393" s="98"/>
    </row>
    <row r="1394" spans="1:12" ht="25.5" customHeight="1" x14ac:dyDescent="0.15">
      <c r="A1394" s="95" t="s">
        <v>7086</v>
      </c>
      <c r="B1394" s="95"/>
      <c r="C1394" s="95" t="s">
        <v>7591</v>
      </c>
      <c r="D1394" s="95" t="s">
        <v>7080</v>
      </c>
      <c r="E1394" s="95" t="s">
        <v>7081</v>
      </c>
      <c r="F1394" s="96" t="s">
        <v>6820</v>
      </c>
      <c r="G1394" s="97">
        <v>173.25</v>
      </c>
      <c r="H1394" s="97"/>
      <c r="I1394" s="95" t="s">
        <v>7592</v>
      </c>
      <c r="J1394" s="95" t="s">
        <v>7586</v>
      </c>
      <c r="K1394" s="96" t="s">
        <v>7587</v>
      </c>
      <c r="L1394" s="98"/>
    </row>
    <row r="1395" spans="1:12" ht="25.5" customHeight="1" x14ac:dyDescent="0.15">
      <c r="A1395" s="95" t="s">
        <v>6810</v>
      </c>
      <c r="B1395" s="95"/>
      <c r="C1395" s="95" t="s">
        <v>7591</v>
      </c>
      <c r="D1395" s="95" t="s">
        <v>7080</v>
      </c>
      <c r="E1395" s="95" t="s">
        <v>7081</v>
      </c>
      <c r="F1395" s="96" t="s">
        <v>6820</v>
      </c>
      <c r="G1395" s="97"/>
      <c r="H1395" s="97">
        <v>3465</v>
      </c>
      <c r="I1395" s="95" t="s">
        <v>7592</v>
      </c>
      <c r="J1395" s="95" t="s">
        <v>7586</v>
      </c>
      <c r="K1395" s="96" t="s">
        <v>7587</v>
      </c>
      <c r="L1395" s="98"/>
    </row>
    <row r="1396" spans="1:12" ht="25.5" customHeight="1" x14ac:dyDescent="0.15">
      <c r="A1396" s="95" t="s">
        <v>7098</v>
      </c>
      <c r="B1396" s="95"/>
      <c r="C1396" s="95" t="s">
        <v>7591</v>
      </c>
      <c r="D1396" s="95" t="s">
        <v>7080</v>
      </c>
      <c r="E1396" s="95" t="s">
        <v>7081</v>
      </c>
      <c r="F1396" s="96" t="s">
        <v>6820</v>
      </c>
      <c r="G1396" s="97">
        <v>173.25</v>
      </c>
      <c r="H1396" s="97"/>
      <c r="I1396" s="95" t="s">
        <v>7592</v>
      </c>
      <c r="J1396" s="95" t="s">
        <v>7586</v>
      </c>
      <c r="K1396" s="96" t="s">
        <v>7587</v>
      </c>
      <c r="L1396" s="98"/>
    </row>
    <row r="1397" spans="1:12" ht="25.5" customHeight="1" x14ac:dyDescent="0.15">
      <c r="A1397" s="95" t="s">
        <v>7078</v>
      </c>
      <c r="B1397" s="95"/>
      <c r="C1397" s="95" t="s">
        <v>7591</v>
      </c>
      <c r="D1397" s="95" t="s">
        <v>7080</v>
      </c>
      <c r="E1397" s="95" t="s">
        <v>7081</v>
      </c>
      <c r="F1397" s="96" t="s">
        <v>6820</v>
      </c>
      <c r="G1397" s="97">
        <v>1905.75</v>
      </c>
      <c r="H1397" s="97"/>
      <c r="I1397" s="95" t="s">
        <v>7592</v>
      </c>
      <c r="J1397" s="95" t="s">
        <v>7586</v>
      </c>
      <c r="K1397" s="96" t="s">
        <v>7587</v>
      </c>
      <c r="L1397" s="98"/>
    </row>
    <row r="1398" spans="1:12" ht="25.5" customHeight="1" x14ac:dyDescent="0.15">
      <c r="A1398" s="95" t="s">
        <v>7095</v>
      </c>
      <c r="B1398" s="95"/>
      <c r="C1398" s="95" t="s">
        <v>7591</v>
      </c>
      <c r="D1398" s="95" t="s">
        <v>7080</v>
      </c>
      <c r="E1398" s="95" t="s">
        <v>7081</v>
      </c>
      <c r="F1398" s="96" t="s">
        <v>6820</v>
      </c>
      <c r="G1398" s="97">
        <v>1212.75</v>
      </c>
      <c r="H1398" s="97"/>
      <c r="I1398" s="95" t="s">
        <v>7592</v>
      </c>
      <c r="J1398" s="95" t="s">
        <v>7586</v>
      </c>
      <c r="K1398" s="96" t="s">
        <v>7587</v>
      </c>
      <c r="L1398" s="98"/>
    </row>
    <row r="1399" spans="1:12" ht="25.5" customHeight="1" x14ac:dyDescent="0.15">
      <c r="A1399" s="95" t="s">
        <v>7239</v>
      </c>
      <c r="B1399" s="95"/>
      <c r="C1399" s="95" t="s">
        <v>7593</v>
      </c>
      <c r="D1399" s="95" t="s">
        <v>7080</v>
      </c>
      <c r="E1399" s="95" t="s">
        <v>7081</v>
      </c>
      <c r="F1399" s="96" t="s">
        <v>6820</v>
      </c>
      <c r="G1399" s="97">
        <v>174</v>
      </c>
      <c r="H1399" s="97"/>
      <c r="I1399" s="95" t="s">
        <v>6790</v>
      </c>
      <c r="J1399" s="95" t="s">
        <v>7586</v>
      </c>
      <c r="K1399" s="96" t="s">
        <v>7587</v>
      </c>
      <c r="L1399" s="98"/>
    </row>
    <row r="1400" spans="1:12" ht="25.5" customHeight="1" x14ac:dyDescent="0.15">
      <c r="A1400" s="95" t="s">
        <v>6549</v>
      </c>
      <c r="B1400" s="95"/>
      <c r="C1400" s="95" t="s">
        <v>7593</v>
      </c>
      <c r="D1400" s="95" t="s">
        <v>7080</v>
      </c>
      <c r="E1400" s="95" t="s">
        <v>7081</v>
      </c>
      <c r="F1400" s="99">
        <v>43159</v>
      </c>
      <c r="G1400" s="97"/>
      <c r="H1400" s="97">
        <v>174</v>
      </c>
      <c r="I1400" s="95" t="s">
        <v>6790</v>
      </c>
      <c r="J1400" s="95" t="s">
        <v>7586</v>
      </c>
      <c r="K1400" s="96" t="s">
        <v>7587</v>
      </c>
      <c r="L1400" s="98"/>
    </row>
    <row r="1401" spans="1:12" ht="25.5" customHeight="1" x14ac:dyDescent="0.15">
      <c r="A1401" s="95" t="s">
        <v>6810</v>
      </c>
      <c r="B1401" s="95"/>
      <c r="C1401" s="95" t="s">
        <v>7594</v>
      </c>
      <c r="D1401" s="95" t="s">
        <v>7080</v>
      </c>
      <c r="E1401" s="95" t="s">
        <v>7081</v>
      </c>
      <c r="F1401" s="96" t="s">
        <v>6820</v>
      </c>
      <c r="G1401" s="97">
        <v>354.87</v>
      </c>
      <c r="H1401" s="97"/>
      <c r="I1401" s="95" t="s">
        <v>7595</v>
      </c>
      <c r="J1401" s="95" t="s">
        <v>7586</v>
      </c>
      <c r="K1401" s="96" t="s">
        <v>7587</v>
      </c>
      <c r="L1401" s="98"/>
    </row>
    <row r="1402" spans="1:12" ht="25.5" customHeight="1" x14ac:dyDescent="0.15">
      <c r="A1402" s="95" t="s">
        <v>6804</v>
      </c>
      <c r="B1402" s="95"/>
      <c r="C1402" s="95" t="s">
        <v>7594</v>
      </c>
      <c r="D1402" s="95" t="s">
        <v>7080</v>
      </c>
      <c r="E1402" s="95" t="s">
        <v>7081</v>
      </c>
      <c r="F1402" s="96" t="s">
        <v>6820</v>
      </c>
      <c r="G1402" s="97"/>
      <c r="H1402" s="97">
        <v>354.87</v>
      </c>
      <c r="I1402" s="95" t="s">
        <v>7595</v>
      </c>
      <c r="J1402" s="95" t="s">
        <v>7586</v>
      </c>
      <c r="K1402" s="96" t="s">
        <v>7587</v>
      </c>
      <c r="L1402" s="98"/>
    </row>
    <row r="1403" spans="1:12" ht="25.5" customHeight="1" x14ac:dyDescent="0.15">
      <c r="A1403" s="95" t="s">
        <v>6810</v>
      </c>
      <c r="B1403" s="95"/>
      <c r="C1403" s="95" t="s">
        <v>7596</v>
      </c>
      <c r="D1403" s="95" t="s">
        <v>7080</v>
      </c>
      <c r="E1403" s="95" t="s">
        <v>7081</v>
      </c>
      <c r="F1403" s="96" t="s">
        <v>6820</v>
      </c>
      <c r="G1403" s="97"/>
      <c r="H1403" s="97">
        <v>186.35</v>
      </c>
      <c r="I1403" s="95" t="s">
        <v>6792</v>
      </c>
      <c r="J1403" s="95" t="s">
        <v>7586</v>
      </c>
      <c r="K1403" s="96" t="s">
        <v>7587</v>
      </c>
      <c r="L1403" s="98"/>
    </row>
    <row r="1404" spans="1:12" ht="11.25" x14ac:dyDescent="0.15">
      <c r="A1404" s="95" t="s">
        <v>6549</v>
      </c>
      <c r="B1404" s="95"/>
      <c r="C1404" s="95" t="s">
        <v>7596</v>
      </c>
      <c r="D1404" s="95" t="s">
        <v>7080</v>
      </c>
      <c r="E1404" s="95" t="s">
        <v>7081</v>
      </c>
      <c r="F1404" s="99">
        <v>43159</v>
      </c>
      <c r="G1404" s="97">
        <v>186.35</v>
      </c>
      <c r="H1404" s="97"/>
      <c r="I1404" s="95" t="s">
        <v>6792</v>
      </c>
      <c r="J1404" s="95" t="s">
        <v>7586</v>
      </c>
      <c r="K1404" s="96" t="s">
        <v>7587</v>
      </c>
    </row>
    <row r="1405" spans="1:12" ht="25.5" customHeight="1" x14ac:dyDescent="0.15">
      <c r="A1405" s="95" t="s">
        <v>7087</v>
      </c>
      <c r="B1405" s="95"/>
      <c r="C1405" s="95" t="s">
        <v>7597</v>
      </c>
      <c r="D1405" s="95" t="s">
        <v>7080</v>
      </c>
      <c r="E1405" s="95" t="s">
        <v>7081</v>
      </c>
      <c r="F1405" s="96" t="s">
        <v>6820</v>
      </c>
      <c r="G1405" s="97"/>
      <c r="H1405" s="97">
        <v>1538.32</v>
      </c>
      <c r="I1405" s="95" t="s">
        <v>7598</v>
      </c>
      <c r="J1405" s="95" t="s">
        <v>7586</v>
      </c>
      <c r="K1405" s="96" t="s">
        <v>7587</v>
      </c>
      <c r="L1405" s="98"/>
    </row>
    <row r="1406" spans="1:12" ht="25.5" customHeight="1" x14ac:dyDescent="0.15">
      <c r="A1406" s="95" t="s">
        <v>7086</v>
      </c>
      <c r="B1406" s="95"/>
      <c r="C1406" s="95" t="s">
        <v>7597</v>
      </c>
      <c r="D1406" s="95" t="s">
        <v>7080</v>
      </c>
      <c r="E1406" s="95" t="s">
        <v>7081</v>
      </c>
      <c r="F1406" s="96" t="s">
        <v>6820</v>
      </c>
      <c r="G1406" s="97">
        <v>576.87</v>
      </c>
      <c r="H1406" s="97"/>
      <c r="I1406" s="95" t="s">
        <v>7598</v>
      </c>
      <c r="J1406" s="95" t="s">
        <v>7586</v>
      </c>
      <c r="K1406" s="96" t="s">
        <v>7587</v>
      </c>
      <c r="L1406" s="98"/>
    </row>
    <row r="1407" spans="1:12" ht="25.5" customHeight="1" x14ac:dyDescent="0.15">
      <c r="A1407" s="95" t="s">
        <v>6810</v>
      </c>
      <c r="B1407" s="95"/>
      <c r="C1407" s="95" t="s">
        <v>7597</v>
      </c>
      <c r="D1407" s="95" t="s">
        <v>7080</v>
      </c>
      <c r="E1407" s="95" t="s">
        <v>7081</v>
      </c>
      <c r="F1407" s="96" t="s">
        <v>6820</v>
      </c>
      <c r="G1407" s="97">
        <v>384.58</v>
      </c>
      <c r="H1407" s="97"/>
      <c r="I1407" s="95" t="s">
        <v>7598</v>
      </c>
      <c r="J1407" s="95" t="s">
        <v>7586</v>
      </c>
      <c r="K1407" s="96" t="s">
        <v>7587</v>
      </c>
      <c r="L1407" s="98"/>
    </row>
    <row r="1408" spans="1:12" ht="25.5" customHeight="1" x14ac:dyDescent="0.15">
      <c r="A1408" s="95" t="s">
        <v>7098</v>
      </c>
      <c r="B1408" s="95"/>
      <c r="C1408" s="95" t="s">
        <v>7597</v>
      </c>
      <c r="D1408" s="95" t="s">
        <v>7080</v>
      </c>
      <c r="E1408" s="95" t="s">
        <v>7081</v>
      </c>
      <c r="F1408" s="96" t="s">
        <v>6820</v>
      </c>
      <c r="G1408" s="97">
        <v>192.29</v>
      </c>
      <c r="H1408" s="97"/>
      <c r="I1408" s="95" t="s">
        <v>7598</v>
      </c>
      <c r="J1408" s="95" t="s">
        <v>7586</v>
      </c>
      <c r="K1408" s="96" t="s">
        <v>7587</v>
      </c>
      <c r="L1408" s="98"/>
    </row>
    <row r="1409" spans="1:12" ht="25.5" customHeight="1" x14ac:dyDescent="0.15">
      <c r="A1409" s="95" t="s">
        <v>7078</v>
      </c>
      <c r="B1409" s="95"/>
      <c r="C1409" s="95" t="s">
        <v>7597</v>
      </c>
      <c r="D1409" s="95" t="s">
        <v>7080</v>
      </c>
      <c r="E1409" s="95" t="s">
        <v>7081</v>
      </c>
      <c r="F1409" s="96" t="s">
        <v>6820</v>
      </c>
      <c r="G1409" s="97">
        <v>384.58</v>
      </c>
      <c r="H1409" s="97"/>
      <c r="I1409" s="95" t="s">
        <v>7598</v>
      </c>
      <c r="J1409" s="95" t="s">
        <v>7586</v>
      </c>
      <c r="K1409" s="96" t="s">
        <v>7587</v>
      </c>
      <c r="L1409" s="98"/>
    </row>
    <row r="1410" spans="1:12" ht="25.5" customHeight="1" x14ac:dyDescent="0.15">
      <c r="A1410" s="95" t="s">
        <v>7087</v>
      </c>
      <c r="B1410" s="95"/>
      <c r="C1410" s="95" t="s">
        <v>7599</v>
      </c>
      <c r="D1410" s="95" t="s">
        <v>7080</v>
      </c>
      <c r="E1410" s="95" t="s">
        <v>7081</v>
      </c>
      <c r="F1410" s="96" t="s">
        <v>6820</v>
      </c>
      <c r="G1410" s="97">
        <v>193.46</v>
      </c>
      <c r="H1410" s="97"/>
      <c r="I1410" s="95" t="s">
        <v>7600</v>
      </c>
      <c r="J1410" s="95" t="s">
        <v>7586</v>
      </c>
      <c r="K1410" s="96" t="s">
        <v>7587</v>
      </c>
      <c r="L1410" s="98"/>
    </row>
    <row r="1411" spans="1:12" ht="25.5" customHeight="1" x14ac:dyDescent="0.15">
      <c r="A1411" s="95" t="s">
        <v>7086</v>
      </c>
      <c r="B1411" s="95"/>
      <c r="C1411" s="95" t="s">
        <v>7599</v>
      </c>
      <c r="D1411" s="95" t="s">
        <v>7080</v>
      </c>
      <c r="E1411" s="95" t="s">
        <v>7081</v>
      </c>
      <c r="F1411" s="96" t="s">
        <v>6820</v>
      </c>
      <c r="G1411" s="97">
        <v>193.46</v>
      </c>
      <c r="H1411" s="97"/>
      <c r="I1411" s="95" t="s">
        <v>7600</v>
      </c>
      <c r="J1411" s="95" t="s">
        <v>7586</v>
      </c>
      <c r="K1411" s="96" t="s">
        <v>7587</v>
      </c>
      <c r="L1411" s="98"/>
    </row>
    <row r="1412" spans="1:12" ht="25.5" customHeight="1" x14ac:dyDescent="0.15">
      <c r="A1412" s="95" t="s">
        <v>6810</v>
      </c>
      <c r="B1412" s="95"/>
      <c r="C1412" s="95" t="s">
        <v>7599</v>
      </c>
      <c r="D1412" s="95" t="s">
        <v>7080</v>
      </c>
      <c r="E1412" s="95" t="s">
        <v>7081</v>
      </c>
      <c r="F1412" s="96" t="s">
        <v>6820</v>
      </c>
      <c r="G1412" s="97"/>
      <c r="H1412" s="97">
        <v>967.3</v>
      </c>
      <c r="I1412" s="95" t="s">
        <v>7600</v>
      </c>
      <c r="J1412" s="95" t="s">
        <v>7586</v>
      </c>
      <c r="K1412" s="96" t="s">
        <v>7587</v>
      </c>
      <c r="L1412" s="98"/>
    </row>
    <row r="1413" spans="1:12" ht="25.5" customHeight="1" x14ac:dyDescent="0.15">
      <c r="A1413" s="95" t="s">
        <v>7085</v>
      </c>
      <c r="B1413" s="95"/>
      <c r="C1413" s="95" t="s">
        <v>7599</v>
      </c>
      <c r="D1413" s="95" t="s">
        <v>7080</v>
      </c>
      <c r="E1413" s="95" t="s">
        <v>7081</v>
      </c>
      <c r="F1413" s="96" t="s">
        <v>6820</v>
      </c>
      <c r="G1413" s="97">
        <v>386.92</v>
      </c>
      <c r="H1413" s="97"/>
      <c r="I1413" s="95" t="s">
        <v>7600</v>
      </c>
      <c r="J1413" s="95" t="s">
        <v>7586</v>
      </c>
      <c r="K1413" s="96" t="s">
        <v>7587</v>
      </c>
      <c r="L1413" s="98"/>
    </row>
    <row r="1414" spans="1:12" ht="25.5" customHeight="1" x14ac:dyDescent="0.15">
      <c r="A1414" s="95" t="s">
        <v>7078</v>
      </c>
      <c r="B1414" s="95"/>
      <c r="C1414" s="95" t="s">
        <v>7599</v>
      </c>
      <c r="D1414" s="95" t="s">
        <v>7080</v>
      </c>
      <c r="E1414" s="95" t="s">
        <v>7081</v>
      </c>
      <c r="F1414" s="96" t="s">
        <v>6820</v>
      </c>
      <c r="G1414" s="97">
        <v>193.46</v>
      </c>
      <c r="H1414" s="97"/>
      <c r="I1414" s="95" t="s">
        <v>7600</v>
      </c>
      <c r="J1414" s="95" t="s">
        <v>7586</v>
      </c>
      <c r="K1414" s="96" t="s">
        <v>7587</v>
      </c>
      <c r="L1414" s="98"/>
    </row>
    <row r="1415" spans="1:12" ht="25.5" customHeight="1" x14ac:dyDescent="0.15">
      <c r="A1415" s="95" t="s">
        <v>6810</v>
      </c>
      <c r="B1415" s="95"/>
      <c r="C1415" s="95" t="s">
        <v>7601</v>
      </c>
      <c r="D1415" s="95" t="s">
        <v>7080</v>
      </c>
      <c r="E1415" s="95" t="s">
        <v>7081</v>
      </c>
      <c r="F1415" s="96" t="s">
        <v>6820</v>
      </c>
      <c r="G1415" s="97"/>
      <c r="H1415" s="97">
        <v>544.65</v>
      </c>
      <c r="I1415" s="95" t="s">
        <v>6794</v>
      </c>
      <c r="J1415" s="95" t="s">
        <v>7586</v>
      </c>
      <c r="K1415" s="96" t="s">
        <v>7587</v>
      </c>
      <c r="L1415" s="98"/>
    </row>
    <row r="1416" spans="1:12" ht="25.5" customHeight="1" x14ac:dyDescent="0.15">
      <c r="A1416" s="95" t="s">
        <v>6549</v>
      </c>
      <c r="B1416" s="95"/>
      <c r="C1416" s="95" t="s">
        <v>7601</v>
      </c>
      <c r="D1416" s="95" t="s">
        <v>7080</v>
      </c>
      <c r="E1416" s="95" t="s">
        <v>7081</v>
      </c>
      <c r="F1416" s="99">
        <v>43159</v>
      </c>
      <c r="G1416" s="97">
        <v>544.65</v>
      </c>
      <c r="H1416" s="97"/>
      <c r="I1416" s="95" t="s">
        <v>6794</v>
      </c>
      <c r="J1416" s="95" t="s">
        <v>7586</v>
      </c>
      <c r="K1416" s="96" t="s">
        <v>7587</v>
      </c>
      <c r="L1416" s="98"/>
    </row>
    <row r="1417" spans="1:12" ht="25.5" customHeight="1" x14ac:dyDescent="0.15">
      <c r="A1417" s="95" t="s">
        <v>7056</v>
      </c>
      <c r="B1417" s="95"/>
      <c r="C1417" s="95" t="s">
        <v>7602</v>
      </c>
      <c r="D1417" s="95" t="s">
        <v>7080</v>
      </c>
      <c r="E1417" s="95" t="s">
        <v>7081</v>
      </c>
      <c r="F1417" s="96" t="s">
        <v>6820</v>
      </c>
      <c r="G1417" s="97">
        <v>359.27</v>
      </c>
      <c r="H1417" s="97"/>
      <c r="I1417" s="95" t="s">
        <v>6796</v>
      </c>
      <c r="J1417" s="95" t="s">
        <v>7586</v>
      </c>
      <c r="K1417" s="96" t="s">
        <v>7587</v>
      </c>
      <c r="L1417" s="98"/>
    </row>
    <row r="1418" spans="1:12" ht="25.5" customHeight="1" x14ac:dyDescent="0.15">
      <c r="A1418" s="95" t="s">
        <v>6810</v>
      </c>
      <c r="B1418" s="95"/>
      <c r="C1418" s="95" t="s">
        <v>7602</v>
      </c>
      <c r="D1418" s="95" t="s">
        <v>7080</v>
      </c>
      <c r="E1418" s="95" t="s">
        <v>7081</v>
      </c>
      <c r="F1418" s="96" t="s">
        <v>6820</v>
      </c>
      <c r="G1418" s="97">
        <v>359.27</v>
      </c>
      <c r="H1418" s="97"/>
      <c r="I1418" s="95" t="s">
        <v>6796</v>
      </c>
      <c r="J1418" s="95" t="s">
        <v>7586</v>
      </c>
      <c r="K1418" s="96" t="s">
        <v>7587</v>
      </c>
      <c r="L1418" s="98"/>
    </row>
    <row r="1419" spans="1:12" ht="25.5" customHeight="1" x14ac:dyDescent="0.15">
      <c r="A1419" s="95" t="s">
        <v>6549</v>
      </c>
      <c r="B1419" s="95"/>
      <c r="C1419" s="95" t="s">
        <v>7602</v>
      </c>
      <c r="D1419" s="95" t="s">
        <v>7080</v>
      </c>
      <c r="E1419" s="95" t="s">
        <v>7081</v>
      </c>
      <c r="F1419" s="99">
        <v>43159</v>
      </c>
      <c r="G1419" s="97"/>
      <c r="H1419" s="97">
        <v>1283.1099999999999</v>
      </c>
      <c r="I1419" s="95" t="s">
        <v>6796</v>
      </c>
      <c r="J1419" s="95" t="s">
        <v>7586</v>
      </c>
      <c r="K1419" s="96" t="s">
        <v>7587</v>
      </c>
      <c r="L1419" s="98"/>
    </row>
    <row r="1420" spans="1:12" ht="25.5" customHeight="1" x14ac:dyDescent="0.15">
      <c r="A1420" s="95" t="s">
        <v>6804</v>
      </c>
      <c r="B1420" s="95"/>
      <c r="C1420" s="95" t="s">
        <v>7602</v>
      </c>
      <c r="D1420" s="95" t="s">
        <v>7080</v>
      </c>
      <c r="E1420" s="95" t="s">
        <v>7081</v>
      </c>
      <c r="F1420" s="96" t="s">
        <v>6820</v>
      </c>
      <c r="G1420" s="97">
        <v>564.57000000000005</v>
      </c>
      <c r="H1420" s="97"/>
      <c r="I1420" s="95" t="s">
        <v>6796</v>
      </c>
      <c r="J1420" s="95" t="s">
        <v>7586</v>
      </c>
      <c r="K1420" s="96" t="s">
        <v>7587</v>
      </c>
      <c r="L1420" s="98"/>
    </row>
    <row r="1421" spans="1:12" ht="25.5" customHeight="1" x14ac:dyDescent="0.15">
      <c r="A1421" s="95" t="s">
        <v>7219</v>
      </c>
      <c r="B1421" s="95"/>
      <c r="C1421" s="95" t="s">
        <v>7603</v>
      </c>
      <c r="D1421" s="95" t="s">
        <v>7080</v>
      </c>
      <c r="E1421" s="95" t="s">
        <v>7081</v>
      </c>
      <c r="F1421" s="96" t="s">
        <v>6820</v>
      </c>
      <c r="G1421" s="97">
        <v>71.61</v>
      </c>
      <c r="H1421" s="97"/>
      <c r="I1421" s="95" t="s">
        <v>6797</v>
      </c>
      <c r="J1421" s="95" t="s">
        <v>7586</v>
      </c>
      <c r="K1421" s="96" t="s">
        <v>7587</v>
      </c>
      <c r="L1421" s="98"/>
    </row>
    <row r="1422" spans="1:12" ht="25.5" customHeight="1" x14ac:dyDescent="0.15">
      <c r="A1422" s="95" t="s">
        <v>7239</v>
      </c>
      <c r="B1422" s="95"/>
      <c r="C1422" s="95" t="s">
        <v>7603</v>
      </c>
      <c r="D1422" s="95" t="s">
        <v>7080</v>
      </c>
      <c r="E1422" s="95" t="s">
        <v>7081</v>
      </c>
      <c r="F1422" s="96" t="s">
        <v>6820</v>
      </c>
      <c r="G1422" s="97">
        <v>143.22</v>
      </c>
      <c r="H1422" s="97"/>
      <c r="I1422" s="95" t="s">
        <v>6797</v>
      </c>
      <c r="J1422" s="95" t="s">
        <v>7586</v>
      </c>
      <c r="K1422" s="96" t="s">
        <v>7587</v>
      </c>
      <c r="L1422" s="98"/>
    </row>
    <row r="1423" spans="1:12" ht="11.25" x14ac:dyDescent="0.15">
      <c r="A1423" s="95" t="s">
        <v>6807</v>
      </c>
      <c r="B1423" s="95"/>
      <c r="C1423" s="95" t="s">
        <v>7603</v>
      </c>
      <c r="D1423" s="95" t="s">
        <v>7080</v>
      </c>
      <c r="E1423" s="95" t="s">
        <v>7081</v>
      </c>
      <c r="F1423" s="96" t="s">
        <v>6820</v>
      </c>
      <c r="G1423" s="97">
        <v>143.22</v>
      </c>
      <c r="H1423" s="97"/>
      <c r="I1423" s="95" t="s">
        <v>6797</v>
      </c>
      <c r="J1423" s="95" t="s">
        <v>7586</v>
      </c>
      <c r="K1423" s="96" t="s">
        <v>7587</v>
      </c>
    </row>
    <row r="1424" spans="1:12" ht="25.5" customHeight="1" x14ac:dyDescent="0.15">
      <c r="A1424" s="95" t="s">
        <v>7056</v>
      </c>
      <c r="B1424" s="95"/>
      <c r="C1424" s="95" t="s">
        <v>7603</v>
      </c>
      <c r="D1424" s="95" t="s">
        <v>7080</v>
      </c>
      <c r="E1424" s="95" t="s">
        <v>7081</v>
      </c>
      <c r="F1424" s="96" t="s">
        <v>6820</v>
      </c>
      <c r="G1424" s="97">
        <v>1020.41</v>
      </c>
      <c r="H1424" s="97"/>
      <c r="I1424" s="95" t="s">
        <v>6797</v>
      </c>
      <c r="J1424" s="95" t="s">
        <v>7586</v>
      </c>
      <c r="K1424" s="96" t="s">
        <v>7587</v>
      </c>
      <c r="L1424" s="98"/>
    </row>
    <row r="1425" spans="1:12" ht="25.5" customHeight="1" x14ac:dyDescent="0.15">
      <c r="A1425" s="95" t="s">
        <v>6810</v>
      </c>
      <c r="B1425" s="95"/>
      <c r="C1425" s="95" t="s">
        <v>7603</v>
      </c>
      <c r="D1425" s="95" t="s">
        <v>7080</v>
      </c>
      <c r="E1425" s="95" t="s">
        <v>7081</v>
      </c>
      <c r="F1425" s="96" t="s">
        <v>6820</v>
      </c>
      <c r="G1425" s="97"/>
      <c r="H1425" s="97">
        <v>1951.32</v>
      </c>
      <c r="I1425" s="95" t="s">
        <v>6797</v>
      </c>
      <c r="J1425" s="95" t="s">
        <v>7586</v>
      </c>
      <c r="K1425" s="96" t="s">
        <v>7587</v>
      </c>
      <c r="L1425" s="98"/>
    </row>
    <row r="1426" spans="1:12" ht="25.5" customHeight="1" x14ac:dyDescent="0.15">
      <c r="A1426" s="95" t="s">
        <v>6549</v>
      </c>
      <c r="B1426" s="95"/>
      <c r="C1426" s="95" t="s">
        <v>7603</v>
      </c>
      <c r="D1426" s="95" t="s">
        <v>7080</v>
      </c>
      <c r="E1426" s="95" t="s">
        <v>7081</v>
      </c>
      <c r="F1426" s="99">
        <v>43159</v>
      </c>
      <c r="G1426" s="97">
        <v>572.86</v>
      </c>
      <c r="H1426" s="97"/>
      <c r="I1426" s="95" t="s">
        <v>6797</v>
      </c>
      <c r="J1426" s="95" t="s">
        <v>7586</v>
      </c>
      <c r="K1426" s="96" t="s">
        <v>7587</v>
      </c>
      <c r="L1426" s="98"/>
    </row>
    <row r="1427" spans="1:12" ht="25.5" customHeight="1" x14ac:dyDescent="0.15">
      <c r="A1427" s="95" t="s">
        <v>6808</v>
      </c>
      <c r="B1427" s="95"/>
      <c r="C1427" s="95" t="s">
        <v>7604</v>
      </c>
      <c r="D1427" s="95" t="s">
        <v>7080</v>
      </c>
      <c r="E1427" s="95" t="s">
        <v>7081</v>
      </c>
      <c r="F1427" s="96" t="s">
        <v>6820</v>
      </c>
      <c r="G1427" s="97">
        <v>252.26</v>
      </c>
      <c r="H1427" s="97"/>
      <c r="I1427" s="95" t="s">
        <v>6798</v>
      </c>
      <c r="J1427" s="95" t="s">
        <v>7586</v>
      </c>
      <c r="K1427" s="96" t="s">
        <v>7587</v>
      </c>
      <c r="L1427" s="98"/>
    </row>
    <row r="1428" spans="1:12" ht="25.5" customHeight="1" x14ac:dyDescent="0.15">
      <c r="A1428" s="95" t="s">
        <v>7056</v>
      </c>
      <c r="B1428" s="95"/>
      <c r="C1428" s="95" t="s">
        <v>7604</v>
      </c>
      <c r="D1428" s="95" t="s">
        <v>7080</v>
      </c>
      <c r="E1428" s="95" t="s">
        <v>7081</v>
      </c>
      <c r="F1428" s="96" t="s">
        <v>6820</v>
      </c>
      <c r="G1428" s="97">
        <v>1059.48</v>
      </c>
      <c r="H1428" s="97"/>
      <c r="I1428" s="95" t="s">
        <v>6798</v>
      </c>
      <c r="J1428" s="95" t="s">
        <v>7586</v>
      </c>
      <c r="K1428" s="96" t="s">
        <v>7587</v>
      </c>
      <c r="L1428" s="98"/>
    </row>
    <row r="1429" spans="1:12" ht="25.5" customHeight="1" x14ac:dyDescent="0.15">
      <c r="A1429" s="95" t="s">
        <v>6549</v>
      </c>
      <c r="B1429" s="95"/>
      <c r="C1429" s="95" t="s">
        <v>7604</v>
      </c>
      <c r="D1429" s="95" t="s">
        <v>7080</v>
      </c>
      <c r="E1429" s="95" t="s">
        <v>7081</v>
      </c>
      <c r="F1429" s="99">
        <v>43159</v>
      </c>
      <c r="G1429" s="97"/>
      <c r="H1429" s="97">
        <v>1311.74</v>
      </c>
      <c r="I1429" s="95" t="s">
        <v>6798</v>
      </c>
      <c r="J1429" s="95" t="s">
        <v>7586</v>
      </c>
      <c r="K1429" s="96" t="s">
        <v>7587</v>
      </c>
      <c r="L1429" s="98"/>
    </row>
    <row r="1430" spans="1:12" ht="25.5" customHeight="1" x14ac:dyDescent="0.15">
      <c r="A1430" s="95" t="s">
        <v>6810</v>
      </c>
      <c r="B1430" s="95"/>
      <c r="C1430" s="95" t="s">
        <v>7325</v>
      </c>
      <c r="D1430" s="95" t="s">
        <v>7080</v>
      </c>
      <c r="E1430" s="95" t="s">
        <v>7081</v>
      </c>
      <c r="F1430" s="96" t="s">
        <v>7066</v>
      </c>
      <c r="G1430" s="97"/>
      <c r="H1430" s="97">
        <v>621.79999999999995</v>
      </c>
      <c r="I1430" s="95" t="s">
        <v>7605</v>
      </c>
      <c r="J1430" s="95" t="s">
        <v>7606</v>
      </c>
      <c r="K1430" s="96" t="s">
        <v>7607</v>
      </c>
      <c r="L1430" s="98"/>
    </row>
    <row r="1431" spans="1:12" ht="25.5" customHeight="1" x14ac:dyDescent="0.15">
      <c r="A1431" s="95" t="s">
        <v>7087</v>
      </c>
      <c r="B1431" s="95"/>
      <c r="C1431" s="95" t="s">
        <v>7325</v>
      </c>
      <c r="D1431" s="95" t="s">
        <v>7080</v>
      </c>
      <c r="E1431" s="95" t="s">
        <v>7081</v>
      </c>
      <c r="F1431" s="96" t="s">
        <v>7066</v>
      </c>
      <c r="G1431" s="97">
        <v>621.79999999999995</v>
      </c>
      <c r="H1431" s="97"/>
      <c r="I1431" s="95" t="s">
        <v>7605</v>
      </c>
      <c r="J1431" s="95" t="s">
        <v>7606</v>
      </c>
      <c r="K1431" s="96" t="s">
        <v>7607</v>
      </c>
      <c r="L1431" s="98"/>
    </row>
    <row r="1432" spans="1:12" ht="25.5" customHeight="1" x14ac:dyDescent="0.15">
      <c r="A1432" s="95" t="s">
        <v>7078</v>
      </c>
      <c r="B1432" s="95"/>
      <c r="C1432" s="95" t="s">
        <v>7608</v>
      </c>
      <c r="D1432" s="95" t="s">
        <v>7080</v>
      </c>
      <c r="E1432" s="95" t="s">
        <v>7081</v>
      </c>
      <c r="F1432" s="96" t="s">
        <v>7066</v>
      </c>
      <c r="G1432" s="97">
        <v>2490.0700000000002</v>
      </c>
      <c r="H1432" s="97"/>
      <c r="I1432" s="95" t="s">
        <v>7609</v>
      </c>
      <c r="J1432" s="95" t="s">
        <v>7606</v>
      </c>
      <c r="K1432" s="96" t="s">
        <v>7607</v>
      </c>
      <c r="L1432" s="98"/>
    </row>
    <row r="1433" spans="1:12" ht="25.5" customHeight="1" x14ac:dyDescent="0.15">
      <c r="A1433" s="95" t="s">
        <v>7085</v>
      </c>
      <c r="B1433" s="95"/>
      <c r="C1433" s="95" t="s">
        <v>7608</v>
      </c>
      <c r="D1433" s="95" t="s">
        <v>7080</v>
      </c>
      <c r="E1433" s="95" t="s">
        <v>7081</v>
      </c>
      <c r="F1433" s="96" t="s">
        <v>7066</v>
      </c>
      <c r="G1433" s="97"/>
      <c r="H1433" s="97"/>
      <c r="I1433" s="95" t="s">
        <v>7609</v>
      </c>
      <c r="J1433" s="95" t="s">
        <v>7606</v>
      </c>
      <c r="K1433" s="96" t="s">
        <v>7607</v>
      </c>
      <c r="L1433" s="98"/>
    </row>
    <row r="1434" spans="1:12" ht="25.5" customHeight="1" x14ac:dyDescent="0.15">
      <c r="A1434" s="95" t="s">
        <v>7086</v>
      </c>
      <c r="B1434" s="95"/>
      <c r="C1434" s="95" t="s">
        <v>7608</v>
      </c>
      <c r="D1434" s="95" t="s">
        <v>7080</v>
      </c>
      <c r="E1434" s="95" t="s">
        <v>7081</v>
      </c>
      <c r="F1434" s="96" t="s">
        <v>7066</v>
      </c>
      <c r="G1434" s="97">
        <v>4125.34</v>
      </c>
      <c r="H1434" s="97"/>
      <c r="I1434" s="95" t="s">
        <v>7609</v>
      </c>
      <c r="J1434" s="95" t="s">
        <v>7606</v>
      </c>
      <c r="K1434" s="96" t="s">
        <v>7607</v>
      </c>
      <c r="L1434" s="98"/>
    </row>
    <row r="1435" spans="1:12" ht="25.5" customHeight="1" x14ac:dyDescent="0.15">
      <c r="A1435" s="95" t="s">
        <v>6810</v>
      </c>
      <c r="B1435" s="95"/>
      <c r="C1435" s="95" t="s">
        <v>7608</v>
      </c>
      <c r="D1435" s="95" t="s">
        <v>7080</v>
      </c>
      <c r="E1435" s="95" t="s">
        <v>7081</v>
      </c>
      <c r="F1435" s="96" t="s">
        <v>7066</v>
      </c>
      <c r="G1435" s="97"/>
      <c r="H1435" s="97">
        <v>6615.41</v>
      </c>
      <c r="I1435" s="95" t="s">
        <v>7609</v>
      </c>
      <c r="J1435" s="95" t="s">
        <v>7606</v>
      </c>
      <c r="K1435" s="96" t="s">
        <v>7607</v>
      </c>
      <c r="L1435" s="98"/>
    </row>
    <row r="1436" spans="1:12" ht="25.5" customHeight="1" x14ac:dyDescent="0.15">
      <c r="A1436" s="95" t="s">
        <v>7087</v>
      </c>
      <c r="B1436" s="95"/>
      <c r="C1436" s="95" t="s">
        <v>7608</v>
      </c>
      <c r="D1436" s="95" t="s">
        <v>7080</v>
      </c>
      <c r="E1436" s="95" t="s">
        <v>7081</v>
      </c>
      <c r="F1436" s="96" t="s">
        <v>7066</v>
      </c>
      <c r="G1436" s="97"/>
      <c r="H1436" s="97"/>
      <c r="I1436" s="95" t="s">
        <v>7609</v>
      </c>
      <c r="J1436" s="95" t="s">
        <v>7606</v>
      </c>
      <c r="K1436" s="96" t="s">
        <v>7607</v>
      </c>
      <c r="L1436" s="98"/>
    </row>
    <row r="1437" spans="1:12" ht="25.5" customHeight="1" x14ac:dyDescent="0.15">
      <c r="A1437" s="95" t="s">
        <v>7078</v>
      </c>
      <c r="B1437" s="95"/>
      <c r="C1437" s="95" t="s">
        <v>7610</v>
      </c>
      <c r="D1437" s="95" t="s">
        <v>7080</v>
      </c>
      <c r="E1437" s="95" t="s">
        <v>7081</v>
      </c>
      <c r="F1437" s="96" t="s">
        <v>7066</v>
      </c>
      <c r="G1437" s="97">
        <v>3356.54</v>
      </c>
      <c r="H1437" s="97"/>
      <c r="I1437" s="95" t="s">
        <v>7611</v>
      </c>
      <c r="J1437" s="95" t="s">
        <v>7606</v>
      </c>
      <c r="K1437" s="96" t="s">
        <v>7607</v>
      </c>
      <c r="L1437" s="98"/>
    </row>
    <row r="1438" spans="1:12" ht="25.5" customHeight="1" x14ac:dyDescent="0.15">
      <c r="A1438" s="95" t="s">
        <v>7085</v>
      </c>
      <c r="B1438" s="95"/>
      <c r="C1438" s="95" t="s">
        <v>7610</v>
      </c>
      <c r="D1438" s="95" t="s">
        <v>7080</v>
      </c>
      <c r="E1438" s="95" t="s">
        <v>7081</v>
      </c>
      <c r="F1438" s="96" t="s">
        <v>7066</v>
      </c>
      <c r="G1438" s="97">
        <v>2901.91</v>
      </c>
      <c r="H1438" s="97"/>
      <c r="I1438" s="95" t="s">
        <v>7611</v>
      </c>
      <c r="J1438" s="95" t="s">
        <v>7606</v>
      </c>
      <c r="K1438" s="96" t="s">
        <v>7607</v>
      </c>
      <c r="L1438" s="98"/>
    </row>
    <row r="1439" spans="1:12" ht="11.25" x14ac:dyDescent="0.15">
      <c r="A1439" s="95" t="s">
        <v>7086</v>
      </c>
      <c r="B1439" s="95"/>
      <c r="C1439" s="95" t="s">
        <v>7610</v>
      </c>
      <c r="D1439" s="95" t="s">
        <v>7080</v>
      </c>
      <c r="E1439" s="95" t="s">
        <v>7081</v>
      </c>
      <c r="F1439" s="96" t="s">
        <v>7066</v>
      </c>
      <c r="G1439" s="97">
        <v>3040.09</v>
      </c>
      <c r="H1439" s="97"/>
      <c r="I1439" s="95" t="s">
        <v>7611</v>
      </c>
      <c r="J1439" s="95" t="s">
        <v>7606</v>
      </c>
      <c r="K1439" s="96" t="s">
        <v>7607</v>
      </c>
    </row>
    <row r="1440" spans="1:12" ht="25.5" customHeight="1" x14ac:dyDescent="0.15">
      <c r="A1440" s="95" t="s">
        <v>6810</v>
      </c>
      <c r="B1440" s="95"/>
      <c r="C1440" s="95" t="s">
        <v>7610</v>
      </c>
      <c r="D1440" s="95" t="s">
        <v>7080</v>
      </c>
      <c r="E1440" s="95" t="s">
        <v>7081</v>
      </c>
      <c r="F1440" s="96" t="s">
        <v>7066</v>
      </c>
      <c r="G1440" s="97"/>
      <c r="H1440" s="97">
        <v>9298.5400000000009</v>
      </c>
      <c r="I1440" s="95" t="s">
        <v>7611</v>
      </c>
      <c r="J1440" s="95" t="s">
        <v>7606</v>
      </c>
      <c r="K1440" s="96" t="s">
        <v>7607</v>
      </c>
      <c r="L1440" s="98"/>
    </row>
    <row r="1441" spans="1:12" ht="25.5" customHeight="1" x14ac:dyDescent="0.15">
      <c r="A1441" s="95" t="s">
        <v>7087</v>
      </c>
      <c r="B1441" s="95"/>
      <c r="C1441" s="95" t="s">
        <v>7610</v>
      </c>
      <c r="D1441" s="95" t="s">
        <v>7080</v>
      </c>
      <c r="E1441" s="95" t="s">
        <v>7081</v>
      </c>
      <c r="F1441" s="96" t="s">
        <v>7066</v>
      </c>
      <c r="G1441" s="97"/>
      <c r="H1441" s="97"/>
      <c r="I1441" s="95" t="s">
        <v>7611</v>
      </c>
      <c r="J1441" s="95" t="s">
        <v>7606</v>
      </c>
      <c r="K1441" s="96" t="s">
        <v>7607</v>
      </c>
      <c r="L1441" s="98"/>
    </row>
    <row r="1442" spans="1:12" ht="25.5" customHeight="1" x14ac:dyDescent="0.15">
      <c r="A1442" s="95" t="s">
        <v>7092</v>
      </c>
      <c r="B1442" s="95"/>
      <c r="C1442" s="95" t="s">
        <v>7322</v>
      </c>
      <c r="D1442" s="95" t="s">
        <v>7080</v>
      </c>
      <c r="E1442" s="95" t="s">
        <v>7081</v>
      </c>
      <c r="F1442" s="96" t="s">
        <v>7066</v>
      </c>
      <c r="G1442" s="97">
        <v>2041.88</v>
      </c>
      <c r="H1442" s="97"/>
      <c r="I1442" s="95" t="s">
        <v>7612</v>
      </c>
      <c r="J1442" s="95" t="s">
        <v>7606</v>
      </c>
      <c r="K1442" s="96" t="s">
        <v>7607</v>
      </c>
      <c r="L1442" s="98"/>
    </row>
    <row r="1443" spans="1:12" ht="25.5" customHeight="1" x14ac:dyDescent="0.15">
      <c r="A1443" s="95" t="s">
        <v>7078</v>
      </c>
      <c r="B1443" s="95"/>
      <c r="C1443" s="95" t="s">
        <v>7322</v>
      </c>
      <c r="D1443" s="95" t="s">
        <v>7080</v>
      </c>
      <c r="E1443" s="95" t="s">
        <v>7081</v>
      </c>
      <c r="F1443" s="96" t="s">
        <v>7066</v>
      </c>
      <c r="G1443" s="97"/>
      <c r="H1443" s="97">
        <v>5669.48</v>
      </c>
      <c r="I1443" s="95" t="s">
        <v>7612</v>
      </c>
      <c r="J1443" s="95" t="s">
        <v>7606</v>
      </c>
      <c r="K1443" s="96" t="s">
        <v>7607</v>
      </c>
      <c r="L1443" s="98"/>
    </row>
    <row r="1444" spans="1:12" ht="25.5" customHeight="1" x14ac:dyDescent="0.15">
      <c r="A1444" s="95" t="s">
        <v>7095</v>
      </c>
      <c r="B1444" s="95"/>
      <c r="C1444" s="95" t="s">
        <v>7322</v>
      </c>
      <c r="D1444" s="95" t="s">
        <v>7080</v>
      </c>
      <c r="E1444" s="95" t="s">
        <v>7081</v>
      </c>
      <c r="F1444" s="96" t="s">
        <v>7066</v>
      </c>
      <c r="G1444" s="97">
        <v>4679.4799999999996</v>
      </c>
      <c r="H1444" s="97"/>
      <c r="I1444" s="95" t="s">
        <v>7612</v>
      </c>
      <c r="J1444" s="95" t="s">
        <v>7606</v>
      </c>
      <c r="K1444" s="96" t="s">
        <v>7607</v>
      </c>
      <c r="L1444" s="98"/>
    </row>
    <row r="1445" spans="1:12" ht="25.5" customHeight="1" x14ac:dyDescent="0.15">
      <c r="A1445" s="95" t="s">
        <v>6810</v>
      </c>
      <c r="B1445" s="95"/>
      <c r="C1445" s="95" t="s">
        <v>7322</v>
      </c>
      <c r="D1445" s="95" t="s">
        <v>7080</v>
      </c>
      <c r="E1445" s="95" t="s">
        <v>7081</v>
      </c>
      <c r="F1445" s="96" t="s">
        <v>7066</v>
      </c>
      <c r="G1445" s="97"/>
      <c r="H1445" s="97">
        <v>1051.8800000000001</v>
      </c>
      <c r="I1445" s="95" t="s">
        <v>7612</v>
      </c>
      <c r="J1445" s="95" t="s">
        <v>7606</v>
      </c>
      <c r="K1445" s="96" t="s">
        <v>7607</v>
      </c>
      <c r="L1445" s="98"/>
    </row>
    <row r="1446" spans="1:12" ht="25.5" customHeight="1" x14ac:dyDescent="0.15">
      <c r="A1446" s="95" t="s">
        <v>7098</v>
      </c>
      <c r="B1446" s="95"/>
      <c r="C1446" s="95" t="s">
        <v>7613</v>
      </c>
      <c r="D1446" s="95" t="s">
        <v>7080</v>
      </c>
      <c r="E1446" s="95" t="s">
        <v>7081</v>
      </c>
      <c r="F1446" s="96" t="s">
        <v>7066</v>
      </c>
      <c r="G1446" s="97">
        <v>2001.08</v>
      </c>
      <c r="H1446" s="97"/>
      <c r="I1446" s="95" t="s">
        <v>7614</v>
      </c>
      <c r="J1446" s="95" t="s">
        <v>7606</v>
      </c>
      <c r="K1446" s="96" t="s">
        <v>7607</v>
      </c>
      <c r="L1446" s="98"/>
    </row>
    <row r="1447" spans="1:12" ht="25.5" customHeight="1" x14ac:dyDescent="0.15">
      <c r="A1447" s="95" t="s">
        <v>7078</v>
      </c>
      <c r="B1447" s="95"/>
      <c r="C1447" s="95" t="s">
        <v>7613</v>
      </c>
      <c r="D1447" s="95" t="s">
        <v>7080</v>
      </c>
      <c r="E1447" s="95" t="s">
        <v>7081</v>
      </c>
      <c r="F1447" s="96" t="s">
        <v>7066</v>
      </c>
      <c r="G1447" s="97">
        <v>987.01</v>
      </c>
      <c r="H1447" s="97"/>
      <c r="I1447" s="95" t="s">
        <v>7614</v>
      </c>
      <c r="J1447" s="95" t="s">
        <v>7606</v>
      </c>
      <c r="K1447" s="96" t="s">
        <v>7607</v>
      </c>
      <c r="L1447" s="98"/>
    </row>
    <row r="1448" spans="1:12" ht="25.5" customHeight="1" x14ac:dyDescent="0.15">
      <c r="A1448" s="95" t="s">
        <v>7095</v>
      </c>
      <c r="B1448" s="95"/>
      <c r="C1448" s="95" t="s">
        <v>7613</v>
      </c>
      <c r="D1448" s="95" t="s">
        <v>7080</v>
      </c>
      <c r="E1448" s="95" t="s">
        <v>7081</v>
      </c>
      <c r="F1448" s="96" t="s">
        <v>7066</v>
      </c>
      <c r="G1448" s="97">
        <v>1834.79</v>
      </c>
      <c r="H1448" s="97"/>
      <c r="I1448" s="95" t="s">
        <v>7614</v>
      </c>
      <c r="J1448" s="95" t="s">
        <v>7606</v>
      </c>
      <c r="K1448" s="96" t="s">
        <v>7607</v>
      </c>
      <c r="L1448" s="98"/>
    </row>
    <row r="1449" spans="1:12" ht="25.5" customHeight="1" x14ac:dyDescent="0.15">
      <c r="A1449" s="95" t="s">
        <v>6810</v>
      </c>
      <c r="B1449" s="95"/>
      <c r="C1449" s="95" t="s">
        <v>7613</v>
      </c>
      <c r="D1449" s="95" t="s">
        <v>7080</v>
      </c>
      <c r="E1449" s="95" t="s">
        <v>7081</v>
      </c>
      <c r="F1449" s="96" t="s">
        <v>7066</v>
      </c>
      <c r="G1449" s="97"/>
      <c r="H1449" s="97">
        <v>4822.88</v>
      </c>
      <c r="I1449" s="95" t="s">
        <v>7614</v>
      </c>
      <c r="J1449" s="95" t="s">
        <v>7606</v>
      </c>
      <c r="K1449" s="96" t="s">
        <v>7607</v>
      </c>
      <c r="L1449" s="98"/>
    </row>
    <row r="1450" spans="1:12" ht="25.5" customHeight="1" x14ac:dyDescent="0.15">
      <c r="A1450" s="95" t="s">
        <v>6844</v>
      </c>
      <c r="B1450" s="95"/>
      <c r="C1450" s="95" t="s">
        <v>7615</v>
      </c>
      <c r="D1450" s="95" t="s">
        <v>7080</v>
      </c>
      <c r="E1450" s="95" t="s">
        <v>7081</v>
      </c>
      <c r="F1450" s="99">
        <v>43524</v>
      </c>
      <c r="G1450" s="97">
        <v>18956.560000000001</v>
      </c>
      <c r="H1450" s="97"/>
      <c r="I1450" s="95" t="s">
        <v>7036</v>
      </c>
      <c r="J1450" s="95" t="s">
        <v>7616</v>
      </c>
      <c r="K1450" s="96" t="s">
        <v>7617</v>
      </c>
      <c r="L1450" s="98"/>
    </row>
    <row r="1451" spans="1:12" ht="25.5" customHeight="1" x14ac:dyDescent="0.15">
      <c r="A1451" s="95" t="s">
        <v>6847</v>
      </c>
      <c r="B1451" s="95"/>
      <c r="C1451" s="95" t="s">
        <v>7615</v>
      </c>
      <c r="D1451" s="95" t="s">
        <v>7080</v>
      </c>
      <c r="E1451" s="95" t="s">
        <v>7081</v>
      </c>
      <c r="F1451" s="99">
        <v>43524</v>
      </c>
      <c r="G1451" s="97">
        <v>32929.42</v>
      </c>
      <c r="H1451" s="97"/>
      <c r="I1451" s="95" t="s">
        <v>7036</v>
      </c>
      <c r="J1451" s="95" t="s">
        <v>7616</v>
      </c>
      <c r="K1451" s="96" t="s">
        <v>7617</v>
      </c>
      <c r="L1451" s="98"/>
    </row>
    <row r="1452" spans="1:12" ht="25.5" customHeight="1" x14ac:dyDescent="0.15">
      <c r="A1452" s="95" t="s">
        <v>6845</v>
      </c>
      <c r="B1452" s="95"/>
      <c r="C1452" s="95" t="s">
        <v>7615</v>
      </c>
      <c r="D1452" s="95" t="s">
        <v>7080</v>
      </c>
      <c r="E1452" s="95" t="s">
        <v>7081</v>
      </c>
      <c r="F1452" s="99">
        <v>43524</v>
      </c>
      <c r="G1452" s="97">
        <v>3624.47</v>
      </c>
      <c r="H1452" s="97"/>
      <c r="I1452" s="95" t="s">
        <v>7036</v>
      </c>
      <c r="J1452" s="95" t="s">
        <v>7616</v>
      </c>
      <c r="K1452" s="96" t="s">
        <v>7617</v>
      </c>
      <c r="L1452" s="98"/>
    </row>
    <row r="1453" spans="1:12" ht="25.5" customHeight="1" x14ac:dyDescent="0.15">
      <c r="A1453" s="95" t="s">
        <v>6846</v>
      </c>
      <c r="B1453" s="95"/>
      <c r="C1453" s="95" t="s">
        <v>7615</v>
      </c>
      <c r="D1453" s="95" t="s">
        <v>7080</v>
      </c>
      <c r="E1453" s="95" t="s">
        <v>7081</v>
      </c>
      <c r="F1453" s="99">
        <v>43524</v>
      </c>
      <c r="G1453" s="97">
        <v>29680.81</v>
      </c>
      <c r="H1453" s="97"/>
      <c r="I1453" s="95" t="s">
        <v>7036</v>
      </c>
      <c r="J1453" s="95" t="s">
        <v>7616</v>
      </c>
      <c r="K1453" s="96" t="s">
        <v>7617</v>
      </c>
      <c r="L1453" s="98"/>
    </row>
    <row r="1454" spans="1:12" ht="25.5" customHeight="1" x14ac:dyDescent="0.15">
      <c r="A1454" s="95" t="s">
        <v>7152</v>
      </c>
      <c r="B1454" s="95"/>
      <c r="C1454" s="95" t="s">
        <v>7615</v>
      </c>
      <c r="D1454" s="95" t="s">
        <v>7080</v>
      </c>
      <c r="E1454" s="95" t="s">
        <v>7081</v>
      </c>
      <c r="F1454" s="96" t="s">
        <v>7197</v>
      </c>
      <c r="G1454" s="97">
        <v>2224.69</v>
      </c>
      <c r="H1454" s="97"/>
      <c r="I1454" s="95" t="s">
        <v>7036</v>
      </c>
      <c r="J1454" s="95" t="s">
        <v>7616</v>
      </c>
      <c r="K1454" s="96" t="s">
        <v>7617</v>
      </c>
      <c r="L1454" s="98"/>
    </row>
    <row r="1455" spans="1:12" ht="25.5" customHeight="1" x14ac:dyDescent="0.15">
      <c r="A1455" s="95" t="s">
        <v>6804</v>
      </c>
      <c r="B1455" s="95"/>
      <c r="C1455" s="95" t="s">
        <v>7615</v>
      </c>
      <c r="D1455" s="95" t="s">
        <v>7080</v>
      </c>
      <c r="E1455" s="95" t="s">
        <v>7081</v>
      </c>
      <c r="F1455" s="96" t="s">
        <v>7197</v>
      </c>
      <c r="G1455" s="97">
        <v>15530.31</v>
      </c>
      <c r="H1455" s="97"/>
      <c r="I1455" s="95" t="s">
        <v>7036</v>
      </c>
      <c r="J1455" s="95" t="s">
        <v>7616</v>
      </c>
      <c r="K1455" s="96" t="s">
        <v>7617</v>
      </c>
      <c r="L1455" s="98"/>
    </row>
    <row r="1456" spans="1:12" ht="25.5" customHeight="1" x14ac:dyDescent="0.15">
      <c r="A1456" s="95" t="s">
        <v>6848</v>
      </c>
      <c r="B1456" s="95"/>
      <c r="C1456" s="95" t="s">
        <v>7615</v>
      </c>
      <c r="D1456" s="95" t="s">
        <v>7080</v>
      </c>
      <c r="E1456" s="95" t="s">
        <v>7081</v>
      </c>
      <c r="F1456" s="99">
        <v>43524</v>
      </c>
      <c r="G1456" s="97">
        <v>14354.21</v>
      </c>
      <c r="H1456" s="97"/>
      <c r="I1456" s="95" t="s">
        <v>7036</v>
      </c>
      <c r="J1456" s="95" t="s">
        <v>7616</v>
      </c>
      <c r="K1456" s="96" t="s">
        <v>7617</v>
      </c>
      <c r="L1456" s="98"/>
    </row>
    <row r="1457" spans="1:12" ht="25.5" customHeight="1" x14ac:dyDescent="0.15">
      <c r="A1457" s="95" t="s">
        <v>7158</v>
      </c>
      <c r="B1457" s="95"/>
      <c r="C1457" s="95" t="s">
        <v>7615</v>
      </c>
      <c r="D1457" s="95" t="s">
        <v>7080</v>
      </c>
      <c r="E1457" s="95" t="s">
        <v>7081</v>
      </c>
      <c r="F1457" s="96" t="s">
        <v>7197</v>
      </c>
      <c r="G1457" s="97">
        <v>370.9</v>
      </c>
      <c r="H1457" s="97"/>
      <c r="I1457" s="95" t="s">
        <v>7036</v>
      </c>
      <c r="J1457" s="95" t="s">
        <v>7616</v>
      </c>
      <c r="K1457" s="96" t="s">
        <v>7617</v>
      </c>
      <c r="L1457" s="98"/>
    </row>
    <row r="1458" spans="1:12" ht="11.25" x14ac:dyDescent="0.15">
      <c r="A1458" s="95" t="s">
        <v>7159</v>
      </c>
      <c r="B1458" s="95"/>
      <c r="C1458" s="95" t="s">
        <v>7615</v>
      </c>
      <c r="D1458" s="95" t="s">
        <v>7080</v>
      </c>
      <c r="E1458" s="95" t="s">
        <v>7081</v>
      </c>
      <c r="F1458" s="96" t="s">
        <v>7197</v>
      </c>
      <c r="G1458" s="97">
        <v>865.48</v>
      </c>
      <c r="H1458" s="97"/>
      <c r="I1458" s="95" t="s">
        <v>7036</v>
      </c>
      <c r="J1458" s="95" t="s">
        <v>7616</v>
      </c>
      <c r="K1458" s="96" t="s">
        <v>7617</v>
      </c>
    </row>
    <row r="1459" spans="1:12" ht="25.5" customHeight="1" x14ac:dyDescent="0.15">
      <c r="A1459" s="95" t="s">
        <v>7145</v>
      </c>
      <c r="B1459" s="95"/>
      <c r="C1459" s="95" t="s">
        <v>7615</v>
      </c>
      <c r="D1459" s="95" t="s">
        <v>7080</v>
      </c>
      <c r="E1459" s="95" t="s">
        <v>7081</v>
      </c>
      <c r="F1459" s="96" t="s">
        <v>7197</v>
      </c>
      <c r="G1459" s="97">
        <v>6800.03</v>
      </c>
      <c r="H1459" s="97"/>
      <c r="I1459" s="95" t="s">
        <v>7036</v>
      </c>
      <c r="J1459" s="95" t="s">
        <v>7616</v>
      </c>
      <c r="K1459" s="96" t="s">
        <v>7617</v>
      </c>
      <c r="L1459" s="98"/>
    </row>
    <row r="1460" spans="1:12" ht="25.5" customHeight="1" x14ac:dyDescent="0.15">
      <c r="A1460" s="95" t="s">
        <v>7157</v>
      </c>
      <c r="B1460" s="95"/>
      <c r="C1460" s="95" t="s">
        <v>7615</v>
      </c>
      <c r="D1460" s="95" t="s">
        <v>7080</v>
      </c>
      <c r="E1460" s="95" t="s">
        <v>7081</v>
      </c>
      <c r="F1460" s="96" t="s">
        <v>7197</v>
      </c>
      <c r="G1460" s="97">
        <v>2794.3</v>
      </c>
      <c r="H1460" s="97"/>
      <c r="I1460" s="95" t="s">
        <v>7036</v>
      </c>
      <c r="J1460" s="95" t="s">
        <v>7616</v>
      </c>
      <c r="K1460" s="96" t="s">
        <v>7617</v>
      </c>
      <c r="L1460" s="98"/>
    </row>
    <row r="1461" spans="1:12" ht="25.5" customHeight="1" x14ac:dyDescent="0.15">
      <c r="A1461" s="95" t="s">
        <v>6810</v>
      </c>
      <c r="B1461" s="95"/>
      <c r="C1461" s="95" t="s">
        <v>7615</v>
      </c>
      <c r="D1461" s="95" t="s">
        <v>7080</v>
      </c>
      <c r="E1461" s="95" t="s">
        <v>7081</v>
      </c>
      <c r="F1461" s="96" t="s">
        <v>7197</v>
      </c>
      <c r="G1461" s="97">
        <v>29420.86</v>
      </c>
      <c r="H1461" s="97"/>
      <c r="I1461" s="95" t="s">
        <v>7036</v>
      </c>
      <c r="J1461" s="95" t="s">
        <v>7616</v>
      </c>
      <c r="K1461" s="96" t="s">
        <v>7617</v>
      </c>
      <c r="L1461" s="98"/>
    </row>
    <row r="1462" spans="1:12" ht="12.75" customHeight="1" x14ac:dyDescent="0.15">
      <c r="A1462" s="95" t="s">
        <v>7055</v>
      </c>
      <c r="B1462" s="95"/>
      <c r="C1462" s="95" t="s">
        <v>7615</v>
      </c>
      <c r="D1462" s="95" t="s">
        <v>7080</v>
      </c>
      <c r="E1462" s="95" t="s">
        <v>7081</v>
      </c>
      <c r="F1462" s="96" t="s">
        <v>7197</v>
      </c>
      <c r="G1462" s="97">
        <v>9263.23</v>
      </c>
      <c r="H1462" s="97"/>
      <c r="I1462" s="95" t="s">
        <v>7036</v>
      </c>
      <c r="J1462" s="95" t="s">
        <v>7616</v>
      </c>
      <c r="K1462" s="96" t="s">
        <v>7617</v>
      </c>
      <c r="L1462" s="98"/>
    </row>
    <row r="1463" spans="1:12" ht="12.75" customHeight="1" x14ac:dyDescent="0.15">
      <c r="A1463" s="95" t="s">
        <v>7087</v>
      </c>
      <c r="B1463" s="95"/>
      <c r="C1463" s="95" t="s">
        <v>7615</v>
      </c>
      <c r="D1463" s="95" t="s">
        <v>7080</v>
      </c>
      <c r="E1463" s="95" t="s">
        <v>7081</v>
      </c>
      <c r="F1463" s="96" t="s">
        <v>7197</v>
      </c>
      <c r="G1463" s="97">
        <v>2717.63</v>
      </c>
      <c r="H1463" s="97"/>
      <c r="I1463" s="95" t="s">
        <v>7036</v>
      </c>
      <c r="J1463" s="95" t="s">
        <v>7616</v>
      </c>
      <c r="K1463" s="96" t="s">
        <v>7617</v>
      </c>
      <c r="L1463" s="98"/>
    </row>
    <row r="1464" spans="1:12" ht="12.75" customHeight="1" x14ac:dyDescent="0.15">
      <c r="A1464" s="95" t="s">
        <v>7139</v>
      </c>
      <c r="B1464" s="95"/>
      <c r="C1464" s="95" t="s">
        <v>7615</v>
      </c>
      <c r="D1464" s="95" t="s">
        <v>7080</v>
      </c>
      <c r="E1464" s="95" t="s">
        <v>7081</v>
      </c>
      <c r="F1464" s="96" t="s">
        <v>7197</v>
      </c>
      <c r="G1464" s="97">
        <v>3771.22</v>
      </c>
      <c r="H1464" s="97"/>
      <c r="I1464" s="95" t="s">
        <v>7036</v>
      </c>
      <c r="J1464" s="95" t="s">
        <v>7616</v>
      </c>
      <c r="K1464" s="96" t="s">
        <v>7617</v>
      </c>
      <c r="L1464" s="98"/>
    </row>
    <row r="1465" spans="1:12" ht="12.75" customHeight="1" x14ac:dyDescent="0.15">
      <c r="A1465" s="95" t="s">
        <v>6844</v>
      </c>
      <c r="B1465" s="95"/>
      <c r="C1465" s="95" t="s">
        <v>7507</v>
      </c>
      <c r="D1465" s="95" t="s">
        <v>7080</v>
      </c>
      <c r="E1465" s="95" t="s">
        <v>7081</v>
      </c>
      <c r="F1465" s="99">
        <v>43524</v>
      </c>
      <c r="G1465" s="97">
        <v>41645</v>
      </c>
      <c r="H1465" s="97"/>
      <c r="I1465" s="95" t="s">
        <v>7037</v>
      </c>
      <c r="J1465" s="95" t="s">
        <v>7616</v>
      </c>
      <c r="K1465" s="96" t="s">
        <v>7617</v>
      </c>
      <c r="L1465" s="98"/>
    </row>
    <row r="1466" spans="1:12" ht="12.75" customHeight="1" x14ac:dyDescent="0.15">
      <c r="A1466" s="95" t="s">
        <v>6847</v>
      </c>
      <c r="B1466" s="95"/>
      <c r="C1466" s="95" t="s">
        <v>7507</v>
      </c>
      <c r="D1466" s="95" t="s">
        <v>7080</v>
      </c>
      <c r="E1466" s="95" t="s">
        <v>7081</v>
      </c>
      <c r="F1466" s="99">
        <v>43524</v>
      </c>
      <c r="G1466" s="97">
        <v>68798.73</v>
      </c>
      <c r="H1466" s="97"/>
      <c r="I1466" s="95" t="s">
        <v>7037</v>
      </c>
      <c r="J1466" s="95" t="s">
        <v>7616</v>
      </c>
      <c r="K1466" s="96" t="s">
        <v>7617</v>
      </c>
      <c r="L1466" s="98"/>
    </row>
    <row r="1467" spans="1:12" ht="12.75" customHeight="1" x14ac:dyDescent="0.15">
      <c r="A1467" s="95" t="s">
        <v>6845</v>
      </c>
      <c r="B1467" s="95"/>
      <c r="C1467" s="95" t="s">
        <v>7507</v>
      </c>
      <c r="D1467" s="95" t="s">
        <v>7080</v>
      </c>
      <c r="E1467" s="95" t="s">
        <v>7081</v>
      </c>
      <c r="F1467" s="99">
        <v>43524</v>
      </c>
      <c r="G1467" s="97">
        <v>9656.8700000000008</v>
      </c>
      <c r="H1467" s="97"/>
      <c r="I1467" s="95" t="s">
        <v>7037</v>
      </c>
      <c r="J1467" s="95" t="s">
        <v>7616</v>
      </c>
      <c r="K1467" s="96" t="s">
        <v>7617</v>
      </c>
      <c r="L1467" s="98"/>
    </row>
    <row r="1468" spans="1:12" ht="12.75" customHeight="1" x14ac:dyDescent="0.15">
      <c r="A1468" s="95" t="s">
        <v>6846</v>
      </c>
      <c r="B1468" s="95"/>
      <c r="C1468" s="95" t="s">
        <v>7507</v>
      </c>
      <c r="D1468" s="95" t="s">
        <v>7080</v>
      </c>
      <c r="E1468" s="95" t="s">
        <v>7081</v>
      </c>
      <c r="F1468" s="99">
        <v>43524</v>
      </c>
      <c r="G1468" s="97">
        <v>67121.94</v>
      </c>
      <c r="H1468" s="97"/>
      <c r="I1468" s="95" t="s">
        <v>7037</v>
      </c>
      <c r="J1468" s="95" t="s">
        <v>7616</v>
      </c>
      <c r="K1468" s="96" t="s">
        <v>7617</v>
      </c>
      <c r="L1468" s="98"/>
    </row>
    <row r="1469" spans="1:12" ht="12.75" customHeight="1" x14ac:dyDescent="0.15">
      <c r="A1469" s="95" t="s">
        <v>7152</v>
      </c>
      <c r="B1469" s="95"/>
      <c r="C1469" s="95" t="s">
        <v>7507</v>
      </c>
      <c r="D1469" s="95" t="s">
        <v>7080</v>
      </c>
      <c r="E1469" s="95" t="s">
        <v>7081</v>
      </c>
      <c r="F1469" s="96" t="s">
        <v>7197</v>
      </c>
      <c r="G1469" s="97">
        <v>4538.41</v>
      </c>
      <c r="H1469" s="97"/>
      <c r="I1469" s="95" t="s">
        <v>7037</v>
      </c>
      <c r="J1469" s="95" t="s">
        <v>7616</v>
      </c>
      <c r="K1469" s="96" t="s">
        <v>7617</v>
      </c>
      <c r="L1469" s="98"/>
    </row>
    <row r="1470" spans="1:12" ht="12.75" customHeight="1" x14ac:dyDescent="0.15">
      <c r="A1470" s="95" t="s">
        <v>6804</v>
      </c>
      <c r="B1470" s="95"/>
      <c r="C1470" s="95" t="s">
        <v>7507</v>
      </c>
      <c r="D1470" s="95" t="s">
        <v>7080</v>
      </c>
      <c r="E1470" s="95" t="s">
        <v>7081</v>
      </c>
      <c r="F1470" s="96" t="s">
        <v>7197</v>
      </c>
      <c r="G1470" s="97">
        <v>34602.36</v>
      </c>
      <c r="H1470" s="97"/>
      <c r="I1470" s="95" t="s">
        <v>7037</v>
      </c>
      <c r="J1470" s="95" t="s">
        <v>7616</v>
      </c>
      <c r="K1470" s="96" t="s">
        <v>7617</v>
      </c>
      <c r="L1470" s="98"/>
    </row>
    <row r="1471" spans="1:12" ht="12.75" customHeight="1" x14ac:dyDescent="0.15">
      <c r="A1471" s="95" t="s">
        <v>6848</v>
      </c>
      <c r="B1471" s="95"/>
      <c r="C1471" s="95" t="s">
        <v>7507</v>
      </c>
      <c r="D1471" s="95" t="s">
        <v>7080</v>
      </c>
      <c r="E1471" s="95" t="s">
        <v>7081</v>
      </c>
      <c r="F1471" s="99">
        <v>43524</v>
      </c>
      <c r="G1471" s="97">
        <v>31163.79</v>
      </c>
      <c r="H1471" s="97"/>
      <c r="I1471" s="95" t="s">
        <v>7037</v>
      </c>
      <c r="J1471" s="95" t="s">
        <v>7616</v>
      </c>
      <c r="K1471" s="96" t="s">
        <v>7617</v>
      </c>
      <c r="L1471" s="98"/>
    </row>
    <row r="1472" spans="1:12" ht="12.75" customHeight="1" x14ac:dyDescent="0.15">
      <c r="A1472" s="95" t="s">
        <v>7158</v>
      </c>
      <c r="B1472" s="95"/>
      <c r="C1472" s="95" t="s">
        <v>7507</v>
      </c>
      <c r="D1472" s="95" t="s">
        <v>7080</v>
      </c>
      <c r="E1472" s="95" t="s">
        <v>7081</v>
      </c>
      <c r="F1472" s="96" t="s">
        <v>7197</v>
      </c>
      <c r="G1472" s="97">
        <v>835.72</v>
      </c>
      <c r="H1472" s="97"/>
      <c r="I1472" s="95" t="s">
        <v>7037</v>
      </c>
      <c r="J1472" s="95" t="s">
        <v>7616</v>
      </c>
      <c r="K1472" s="96" t="s">
        <v>7617</v>
      </c>
      <c r="L1472" s="98"/>
    </row>
    <row r="1473" spans="1:12" ht="12.75" customHeight="1" x14ac:dyDescent="0.15">
      <c r="A1473" s="95" t="s">
        <v>7159</v>
      </c>
      <c r="B1473" s="95"/>
      <c r="C1473" s="95" t="s">
        <v>7507</v>
      </c>
      <c r="D1473" s="95" t="s">
        <v>7080</v>
      </c>
      <c r="E1473" s="95" t="s">
        <v>7081</v>
      </c>
      <c r="F1473" s="96" t="s">
        <v>7197</v>
      </c>
      <c r="G1473" s="97">
        <v>1949.98</v>
      </c>
      <c r="H1473" s="97"/>
      <c r="I1473" s="95" t="s">
        <v>7037</v>
      </c>
      <c r="J1473" s="95" t="s">
        <v>7616</v>
      </c>
      <c r="K1473" s="96" t="s">
        <v>7617</v>
      </c>
      <c r="L1473" s="98"/>
    </row>
    <row r="1474" spans="1:12" ht="12.75" customHeight="1" x14ac:dyDescent="0.15">
      <c r="A1474" s="95" t="s">
        <v>7145</v>
      </c>
      <c r="B1474" s="95"/>
      <c r="C1474" s="95" t="s">
        <v>7507</v>
      </c>
      <c r="D1474" s="95" t="s">
        <v>7080</v>
      </c>
      <c r="E1474" s="95" t="s">
        <v>7081</v>
      </c>
      <c r="F1474" s="96" t="s">
        <v>7197</v>
      </c>
      <c r="G1474" s="97">
        <v>15962.34</v>
      </c>
      <c r="H1474" s="97"/>
      <c r="I1474" s="95" t="s">
        <v>7037</v>
      </c>
      <c r="J1474" s="95" t="s">
        <v>7616</v>
      </c>
      <c r="K1474" s="96" t="s">
        <v>7617</v>
      </c>
      <c r="L1474" s="98"/>
    </row>
    <row r="1475" spans="1:12" ht="12.75" customHeight="1" x14ac:dyDescent="0.15">
      <c r="A1475" s="95" t="s">
        <v>7157</v>
      </c>
      <c r="B1475" s="95"/>
      <c r="C1475" s="95" t="s">
        <v>7507</v>
      </c>
      <c r="D1475" s="95" t="s">
        <v>7080</v>
      </c>
      <c r="E1475" s="95" t="s">
        <v>7081</v>
      </c>
      <c r="F1475" s="96" t="s">
        <v>7197</v>
      </c>
      <c r="G1475" s="97">
        <v>5897.55</v>
      </c>
      <c r="H1475" s="97"/>
      <c r="I1475" s="95" t="s">
        <v>7037</v>
      </c>
      <c r="J1475" s="95" t="s">
        <v>7616</v>
      </c>
      <c r="K1475" s="96" t="s">
        <v>7617</v>
      </c>
      <c r="L1475" s="98"/>
    </row>
    <row r="1476" spans="1:12" ht="12.75" customHeight="1" x14ac:dyDescent="0.15">
      <c r="A1476" s="95" t="s">
        <v>6810</v>
      </c>
      <c r="B1476" s="95"/>
      <c r="C1476" s="95" t="s">
        <v>7507</v>
      </c>
      <c r="D1476" s="95" t="s">
        <v>7080</v>
      </c>
      <c r="E1476" s="95" t="s">
        <v>7081</v>
      </c>
      <c r="F1476" s="96" t="s">
        <v>7197</v>
      </c>
      <c r="G1476" s="97">
        <v>64851.44</v>
      </c>
      <c r="H1476" s="97"/>
      <c r="I1476" s="95" t="s">
        <v>7037</v>
      </c>
      <c r="J1476" s="95" t="s">
        <v>7616</v>
      </c>
      <c r="K1476" s="96" t="s">
        <v>7617</v>
      </c>
      <c r="L1476" s="98"/>
    </row>
    <row r="1477" spans="1:12" ht="12.75" customHeight="1" x14ac:dyDescent="0.15">
      <c r="A1477" s="95" t="s">
        <v>7055</v>
      </c>
      <c r="B1477" s="95"/>
      <c r="C1477" s="95" t="s">
        <v>7507</v>
      </c>
      <c r="D1477" s="95" t="s">
        <v>7080</v>
      </c>
      <c r="E1477" s="95" t="s">
        <v>7081</v>
      </c>
      <c r="F1477" s="96" t="s">
        <v>7197</v>
      </c>
      <c r="G1477" s="97">
        <v>20516.22</v>
      </c>
      <c r="H1477" s="97"/>
      <c r="I1477" s="95" t="s">
        <v>7037</v>
      </c>
      <c r="J1477" s="95" t="s">
        <v>7616</v>
      </c>
      <c r="K1477" s="96" t="s">
        <v>7617</v>
      </c>
      <c r="L1477" s="98"/>
    </row>
    <row r="1478" spans="1:12" ht="12.75" customHeight="1" x14ac:dyDescent="0.15">
      <c r="A1478" s="95" t="s">
        <v>7087</v>
      </c>
      <c r="B1478" s="95"/>
      <c r="C1478" s="95" t="s">
        <v>7507</v>
      </c>
      <c r="D1478" s="95" t="s">
        <v>7080</v>
      </c>
      <c r="E1478" s="95" t="s">
        <v>7081</v>
      </c>
      <c r="F1478" s="96" t="s">
        <v>7197</v>
      </c>
      <c r="G1478" s="97">
        <v>6039.16</v>
      </c>
      <c r="H1478" s="97"/>
      <c r="I1478" s="95" t="s">
        <v>7037</v>
      </c>
      <c r="J1478" s="95" t="s">
        <v>7616</v>
      </c>
      <c r="K1478" s="96" t="s">
        <v>7617</v>
      </c>
      <c r="L1478" s="98"/>
    </row>
    <row r="1479" spans="1:12" ht="12.75" customHeight="1" x14ac:dyDescent="0.15">
      <c r="A1479" s="95" t="s">
        <v>7139</v>
      </c>
      <c r="B1479" s="95"/>
      <c r="C1479" s="95" t="s">
        <v>7507</v>
      </c>
      <c r="D1479" s="95" t="s">
        <v>7080</v>
      </c>
      <c r="E1479" s="95" t="s">
        <v>7081</v>
      </c>
      <c r="F1479" s="96" t="s">
        <v>7197</v>
      </c>
      <c r="G1479" s="97">
        <v>8380.49</v>
      </c>
      <c r="H1479" s="97"/>
      <c r="I1479" s="95" t="s">
        <v>7037</v>
      </c>
      <c r="J1479" s="95" t="s">
        <v>7616</v>
      </c>
      <c r="K1479" s="96" t="s">
        <v>7617</v>
      </c>
      <c r="L1479" s="98"/>
    </row>
    <row r="1480" spans="1:12" ht="25.5" customHeight="1" x14ac:dyDescent="0.15">
      <c r="A1480" s="95" t="s">
        <v>7139</v>
      </c>
      <c r="B1480" s="95"/>
      <c r="C1480" s="95" t="s">
        <v>7618</v>
      </c>
      <c r="D1480" s="95" t="s">
        <v>7080</v>
      </c>
      <c r="E1480" s="95" t="s">
        <v>7081</v>
      </c>
      <c r="F1480" s="96" t="s">
        <v>7619</v>
      </c>
      <c r="G1480" s="97"/>
      <c r="H1480" s="97">
        <v>3771.22</v>
      </c>
      <c r="I1480" s="95" t="s">
        <v>7620</v>
      </c>
      <c r="J1480" s="95" t="s">
        <v>7616</v>
      </c>
      <c r="K1480" s="96" t="s">
        <v>7617</v>
      </c>
      <c r="L1480" s="98"/>
    </row>
    <row r="1481" spans="1:12" ht="25.5" customHeight="1" x14ac:dyDescent="0.15">
      <c r="A1481" s="95" t="s">
        <v>7055</v>
      </c>
      <c r="B1481" s="95"/>
      <c r="C1481" s="95" t="s">
        <v>7618</v>
      </c>
      <c r="D1481" s="95" t="s">
        <v>7080</v>
      </c>
      <c r="E1481" s="95" t="s">
        <v>7081</v>
      </c>
      <c r="F1481" s="96" t="s">
        <v>7619</v>
      </c>
      <c r="G1481" s="97"/>
      <c r="H1481" s="97">
        <v>9263.23</v>
      </c>
      <c r="I1481" s="95" t="s">
        <v>7620</v>
      </c>
      <c r="J1481" s="95" t="s">
        <v>7616</v>
      </c>
      <c r="K1481" s="96" t="s">
        <v>7617</v>
      </c>
      <c r="L1481" s="98"/>
    </row>
    <row r="1482" spans="1:12" ht="25.5" customHeight="1" x14ac:dyDescent="0.15">
      <c r="A1482" s="95" t="s">
        <v>7087</v>
      </c>
      <c r="B1482" s="95"/>
      <c r="C1482" s="95" t="s">
        <v>7618</v>
      </c>
      <c r="D1482" s="95" t="s">
        <v>7080</v>
      </c>
      <c r="E1482" s="95" t="s">
        <v>7081</v>
      </c>
      <c r="F1482" s="96" t="s">
        <v>7619</v>
      </c>
      <c r="G1482" s="97"/>
      <c r="H1482" s="97">
        <v>2717.63</v>
      </c>
      <c r="I1482" s="95" t="s">
        <v>7620</v>
      </c>
      <c r="J1482" s="95" t="s">
        <v>7616</v>
      </c>
      <c r="K1482" s="96" t="s">
        <v>7617</v>
      </c>
      <c r="L1482" s="98"/>
    </row>
    <row r="1483" spans="1:12" ht="25.5" customHeight="1" x14ac:dyDescent="0.15">
      <c r="A1483" s="95" t="s">
        <v>6810</v>
      </c>
      <c r="B1483" s="95"/>
      <c r="C1483" s="95" t="s">
        <v>7618</v>
      </c>
      <c r="D1483" s="95" t="s">
        <v>7080</v>
      </c>
      <c r="E1483" s="95" t="s">
        <v>7081</v>
      </c>
      <c r="F1483" s="96" t="s">
        <v>7619</v>
      </c>
      <c r="G1483" s="97"/>
      <c r="H1483" s="97">
        <v>29420.86</v>
      </c>
      <c r="I1483" s="95" t="s">
        <v>7620</v>
      </c>
      <c r="J1483" s="95" t="s">
        <v>7616</v>
      </c>
      <c r="K1483" s="96" t="s">
        <v>7617</v>
      </c>
      <c r="L1483" s="98"/>
    </row>
    <row r="1484" spans="1:12" ht="25.5" customHeight="1" x14ac:dyDescent="0.15">
      <c r="A1484" s="95" t="s">
        <v>7152</v>
      </c>
      <c r="B1484" s="95"/>
      <c r="C1484" s="95" t="s">
        <v>7618</v>
      </c>
      <c r="D1484" s="95" t="s">
        <v>7080</v>
      </c>
      <c r="E1484" s="95" t="s">
        <v>7081</v>
      </c>
      <c r="F1484" s="96" t="s">
        <v>7619</v>
      </c>
      <c r="G1484" s="97"/>
      <c r="H1484" s="97">
        <v>2224.69</v>
      </c>
      <c r="I1484" s="95" t="s">
        <v>7620</v>
      </c>
      <c r="J1484" s="95" t="s">
        <v>7616</v>
      </c>
      <c r="K1484" s="96" t="s">
        <v>7617</v>
      </c>
      <c r="L1484" s="98"/>
    </row>
    <row r="1485" spans="1:12" ht="25.5" customHeight="1" x14ac:dyDescent="0.15">
      <c r="A1485" s="95" t="s">
        <v>6804</v>
      </c>
      <c r="B1485" s="95"/>
      <c r="C1485" s="95" t="s">
        <v>7618</v>
      </c>
      <c r="D1485" s="95" t="s">
        <v>7080</v>
      </c>
      <c r="E1485" s="95" t="s">
        <v>7081</v>
      </c>
      <c r="F1485" s="96" t="s">
        <v>7619</v>
      </c>
      <c r="G1485" s="97"/>
      <c r="H1485" s="97">
        <v>15530.31</v>
      </c>
      <c r="I1485" s="95" t="s">
        <v>7620</v>
      </c>
      <c r="J1485" s="95" t="s">
        <v>7616</v>
      </c>
      <c r="K1485" s="96" t="s">
        <v>7617</v>
      </c>
      <c r="L1485" s="98"/>
    </row>
    <row r="1486" spans="1:12" ht="11.25" x14ac:dyDescent="0.15">
      <c r="A1486" s="95" t="s">
        <v>6847</v>
      </c>
      <c r="B1486" s="95"/>
      <c r="C1486" s="95" t="s">
        <v>7618</v>
      </c>
      <c r="D1486" s="95" t="s">
        <v>7080</v>
      </c>
      <c r="E1486" s="95" t="s">
        <v>7081</v>
      </c>
      <c r="F1486" s="99">
        <v>43525</v>
      </c>
      <c r="G1486" s="97"/>
      <c r="H1486" s="97">
        <v>32929.42</v>
      </c>
      <c r="I1486" s="95" t="s">
        <v>7620</v>
      </c>
      <c r="J1486" s="95" t="s">
        <v>7616</v>
      </c>
      <c r="K1486" s="96" t="s">
        <v>7617</v>
      </c>
    </row>
    <row r="1487" spans="1:12" ht="25.5" customHeight="1" x14ac:dyDescent="0.15">
      <c r="A1487" s="95" t="s">
        <v>6846</v>
      </c>
      <c r="B1487" s="95"/>
      <c r="C1487" s="95" t="s">
        <v>7618</v>
      </c>
      <c r="D1487" s="95" t="s">
        <v>7080</v>
      </c>
      <c r="E1487" s="95" t="s">
        <v>7081</v>
      </c>
      <c r="F1487" s="99">
        <v>43525</v>
      </c>
      <c r="G1487" s="97"/>
      <c r="H1487" s="97">
        <v>29680.81</v>
      </c>
      <c r="I1487" s="95" t="s">
        <v>7620</v>
      </c>
      <c r="J1487" s="95" t="s">
        <v>7616</v>
      </c>
      <c r="K1487" s="96" t="s">
        <v>7617</v>
      </c>
      <c r="L1487" s="98"/>
    </row>
    <row r="1488" spans="1:12" ht="25.5" customHeight="1" x14ac:dyDescent="0.15">
      <c r="A1488" s="95" t="s">
        <v>6845</v>
      </c>
      <c r="B1488" s="95"/>
      <c r="C1488" s="95" t="s">
        <v>7618</v>
      </c>
      <c r="D1488" s="95" t="s">
        <v>7080</v>
      </c>
      <c r="E1488" s="95" t="s">
        <v>7081</v>
      </c>
      <c r="F1488" s="99">
        <v>43525</v>
      </c>
      <c r="G1488" s="97"/>
      <c r="H1488" s="97">
        <v>3624.47</v>
      </c>
      <c r="I1488" s="95" t="s">
        <v>7620</v>
      </c>
      <c r="J1488" s="95" t="s">
        <v>7616</v>
      </c>
      <c r="K1488" s="96" t="s">
        <v>7617</v>
      </c>
      <c r="L1488" s="98"/>
    </row>
    <row r="1489" spans="1:12" ht="25.5" customHeight="1" x14ac:dyDescent="0.15">
      <c r="A1489" s="95" t="s">
        <v>6844</v>
      </c>
      <c r="B1489" s="95"/>
      <c r="C1489" s="95" t="s">
        <v>7618</v>
      </c>
      <c r="D1489" s="95" t="s">
        <v>7080</v>
      </c>
      <c r="E1489" s="95" t="s">
        <v>7081</v>
      </c>
      <c r="F1489" s="99">
        <v>43525</v>
      </c>
      <c r="G1489" s="97"/>
      <c r="H1489" s="97">
        <v>18956.560000000001</v>
      </c>
      <c r="I1489" s="95" t="s">
        <v>7620</v>
      </c>
      <c r="J1489" s="95" t="s">
        <v>7616</v>
      </c>
      <c r="K1489" s="96" t="s">
        <v>7617</v>
      </c>
      <c r="L1489" s="98"/>
    </row>
    <row r="1490" spans="1:12" ht="25.5" customHeight="1" x14ac:dyDescent="0.15">
      <c r="A1490" s="95" t="s">
        <v>6848</v>
      </c>
      <c r="B1490" s="95"/>
      <c r="C1490" s="95" t="s">
        <v>7618</v>
      </c>
      <c r="D1490" s="95" t="s">
        <v>7080</v>
      </c>
      <c r="E1490" s="95" t="s">
        <v>7081</v>
      </c>
      <c r="F1490" s="99">
        <v>43525</v>
      </c>
      <c r="G1490" s="97"/>
      <c r="H1490" s="97">
        <v>14354.21</v>
      </c>
      <c r="I1490" s="95" t="s">
        <v>7620</v>
      </c>
      <c r="J1490" s="95" t="s">
        <v>7616</v>
      </c>
      <c r="K1490" s="96" t="s">
        <v>7617</v>
      </c>
      <c r="L1490" s="98"/>
    </row>
    <row r="1491" spans="1:12" ht="25.5" customHeight="1" x14ac:dyDescent="0.15">
      <c r="A1491" s="95" t="s">
        <v>7158</v>
      </c>
      <c r="B1491" s="95"/>
      <c r="C1491" s="95" t="s">
        <v>7618</v>
      </c>
      <c r="D1491" s="95" t="s">
        <v>7080</v>
      </c>
      <c r="E1491" s="95" t="s">
        <v>7081</v>
      </c>
      <c r="F1491" s="96" t="s">
        <v>7619</v>
      </c>
      <c r="G1491" s="97"/>
      <c r="H1491" s="97">
        <v>370.9</v>
      </c>
      <c r="I1491" s="95" t="s">
        <v>7620</v>
      </c>
      <c r="J1491" s="95" t="s">
        <v>7616</v>
      </c>
      <c r="K1491" s="96" t="s">
        <v>7617</v>
      </c>
      <c r="L1491" s="98"/>
    </row>
    <row r="1492" spans="1:12" ht="25.5" customHeight="1" x14ac:dyDescent="0.15">
      <c r="A1492" s="95" t="s">
        <v>7159</v>
      </c>
      <c r="B1492" s="95"/>
      <c r="C1492" s="95" t="s">
        <v>7618</v>
      </c>
      <c r="D1492" s="95" t="s">
        <v>7080</v>
      </c>
      <c r="E1492" s="95" t="s">
        <v>7081</v>
      </c>
      <c r="F1492" s="96" t="s">
        <v>7619</v>
      </c>
      <c r="G1492" s="97"/>
      <c r="H1492" s="97">
        <v>865.48</v>
      </c>
      <c r="I1492" s="95" t="s">
        <v>7620</v>
      </c>
      <c r="J1492" s="95" t="s">
        <v>7616</v>
      </c>
      <c r="K1492" s="96" t="s">
        <v>7617</v>
      </c>
      <c r="L1492" s="98"/>
    </row>
    <row r="1493" spans="1:12" ht="25.5" customHeight="1" x14ac:dyDescent="0.15">
      <c r="A1493" s="95" t="s">
        <v>7145</v>
      </c>
      <c r="B1493" s="95"/>
      <c r="C1493" s="95" t="s">
        <v>7618</v>
      </c>
      <c r="D1493" s="95" t="s">
        <v>7080</v>
      </c>
      <c r="E1493" s="95" t="s">
        <v>7081</v>
      </c>
      <c r="F1493" s="96" t="s">
        <v>7619</v>
      </c>
      <c r="G1493" s="97"/>
      <c r="H1493" s="97">
        <v>6800.03</v>
      </c>
      <c r="I1493" s="95" t="s">
        <v>7620</v>
      </c>
      <c r="J1493" s="95" t="s">
        <v>7616</v>
      </c>
      <c r="K1493" s="96" t="s">
        <v>7617</v>
      </c>
      <c r="L1493" s="98"/>
    </row>
    <row r="1494" spans="1:12" ht="25.5" customHeight="1" x14ac:dyDescent="0.15">
      <c r="A1494" s="95" t="s">
        <v>7157</v>
      </c>
      <c r="B1494" s="95"/>
      <c r="C1494" s="95" t="s">
        <v>7618</v>
      </c>
      <c r="D1494" s="95" t="s">
        <v>7080</v>
      </c>
      <c r="E1494" s="95" t="s">
        <v>7081</v>
      </c>
      <c r="F1494" s="96" t="s">
        <v>7619</v>
      </c>
      <c r="G1494" s="97"/>
      <c r="H1494" s="97">
        <v>2794.3</v>
      </c>
      <c r="I1494" s="95" t="s">
        <v>7620</v>
      </c>
      <c r="J1494" s="95" t="s">
        <v>7616</v>
      </c>
      <c r="K1494" s="96" t="s">
        <v>7617</v>
      </c>
      <c r="L1494" s="98"/>
    </row>
    <row r="1495" spans="1:12" ht="25.5" customHeight="1" x14ac:dyDescent="0.15">
      <c r="A1495" s="95" t="s">
        <v>7087</v>
      </c>
      <c r="B1495" s="95"/>
      <c r="C1495" s="95" t="s">
        <v>7283</v>
      </c>
      <c r="D1495" s="95" t="s">
        <v>7080</v>
      </c>
      <c r="E1495" s="95" t="s">
        <v>7081</v>
      </c>
      <c r="F1495" s="96" t="s">
        <v>7066</v>
      </c>
      <c r="G1495" s="97"/>
      <c r="H1495" s="97">
        <v>280.31</v>
      </c>
      <c r="I1495" s="95" t="s">
        <v>7621</v>
      </c>
      <c r="J1495" s="95" t="s">
        <v>7622</v>
      </c>
      <c r="K1495" s="96" t="s">
        <v>7623</v>
      </c>
      <c r="L1495" s="98"/>
    </row>
    <row r="1496" spans="1:12" ht="25.5" customHeight="1" x14ac:dyDescent="0.15">
      <c r="A1496" s="95" t="s">
        <v>6810</v>
      </c>
      <c r="B1496" s="95"/>
      <c r="C1496" s="95" t="s">
        <v>7283</v>
      </c>
      <c r="D1496" s="95" t="s">
        <v>7080</v>
      </c>
      <c r="E1496" s="95" t="s">
        <v>7081</v>
      </c>
      <c r="F1496" s="96" t="s">
        <v>7066</v>
      </c>
      <c r="G1496" s="97">
        <v>2808.41</v>
      </c>
      <c r="H1496" s="97"/>
      <c r="I1496" s="95" t="s">
        <v>7621</v>
      </c>
      <c r="J1496" s="95" t="s">
        <v>7622</v>
      </c>
      <c r="K1496" s="96" t="s">
        <v>7623</v>
      </c>
      <c r="L1496" s="98"/>
    </row>
    <row r="1497" spans="1:12" ht="25.5" customHeight="1" x14ac:dyDescent="0.15">
      <c r="A1497" s="95" t="s">
        <v>7098</v>
      </c>
      <c r="B1497" s="95"/>
      <c r="C1497" s="95" t="s">
        <v>7283</v>
      </c>
      <c r="D1497" s="95" t="s">
        <v>7080</v>
      </c>
      <c r="E1497" s="95" t="s">
        <v>7081</v>
      </c>
      <c r="F1497" s="96" t="s">
        <v>7066</v>
      </c>
      <c r="G1497" s="100"/>
      <c r="H1497" s="100">
        <v>2528.1</v>
      </c>
      <c r="I1497" s="95" t="s">
        <v>7621</v>
      </c>
      <c r="J1497" s="95" t="s">
        <v>7622</v>
      </c>
      <c r="K1497" s="96" t="s">
        <v>7623</v>
      </c>
      <c r="L1497" s="98"/>
    </row>
    <row r="1498" spans="1:12" ht="25.5" customHeight="1" x14ac:dyDescent="0.15">
      <c r="A1498" s="95" t="s">
        <v>6549</v>
      </c>
      <c r="B1498" s="95"/>
      <c r="C1498" s="95" t="s">
        <v>7624</v>
      </c>
      <c r="D1498" s="95" t="s">
        <v>7080</v>
      </c>
      <c r="E1498" s="95" t="s">
        <v>7081</v>
      </c>
      <c r="F1498" s="99">
        <v>42825</v>
      </c>
      <c r="G1498" s="97">
        <v>21818.91</v>
      </c>
      <c r="H1498" s="97"/>
      <c r="I1498" s="95" t="s">
        <v>6565</v>
      </c>
      <c r="J1498" s="95" t="s">
        <v>7625</v>
      </c>
      <c r="K1498" s="96" t="s">
        <v>7626</v>
      </c>
      <c r="L1498" s="98"/>
    </row>
    <row r="1499" spans="1:12" ht="25.5" customHeight="1" x14ac:dyDescent="0.15">
      <c r="A1499" s="95" t="s">
        <v>7242</v>
      </c>
      <c r="B1499" s="95"/>
      <c r="C1499" s="95" t="s">
        <v>7624</v>
      </c>
      <c r="D1499" s="95" t="s">
        <v>7080</v>
      </c>
      <c r="E1499" s="95" t="s">
        <v>7081</v>
      </c>
      <c r="F1499" s="96" t="s">
        <v>7489</v>
      </c>
      <c r="G1499" s="97">
        <v>1129.76</v>
      </c>
      <c r="H1499" s="97"/>
      <c r="I1499" s="95" t="s">
        <v>6565</v>
      </c>
      <c r="J1499" s="95" t="s">
        <v>7625</v>
      </c>
      <c r="K1499" s="96" t="s">
        <v>7626</v>
      </c>
      <c r="L1499" s="98"/>
    </row>
    <row r="1500" spans="1:12" ht="25.5" customHeight="1" x14ac:dyDescent="0.15">
      <c r="A1500" s="95" t="s">
        <v>6803</v>
      </c>
      <c r="B1500" s="95"/>
      <c r="C1500" s="95" t="s">
        <v>7624</v>
      </c>
      <c r="D1500" s="95" t="s">
        <v>7080</v>
      </c>
      <c r="E1500" s="95" t="s">
        <v>7081</v>
      </c>
      <c r="F1500" s="96" t="s">
        <v>7489</v>
      </c>
      <c r="G1500" s="97">
        <v>16116.74</v>
      </c>
      <c r="H1500" s="97"/>
      <c r="I1500" s="95" t="s">
        <v>6565</v>
      </c>
      <c r="J1500" s="95" t="s">
        <v>7625</v>
      </c>
      <c r="K1500" s="96" t="s">
        <v>7626</v>
      </c>
      <c r="L1500" s="98"/>
    </row>
    <row r="1501" spans="1:12" ht="25.5" customHeight="1" x14ac:dyDescent="0.15">
      <c r="A1501" s="95" t="s">
        <v>6555</v>
      </c>
      <c r="B1501" s="95"/>
      <c r="C1501" s="95" t="s">
        <v>7624</v>
      </c>
      <c r="D1501" s="95" t="s">
        <v>7080</v>
      </c>
      <c r="E1501" s="95" t="s">
        <v>7081</v>
      </c>
      <c r="F1501" s="99">
        <v>42825</v>
      </c>
      <c r="G1501" s="97">
        <v>33612.93</v>
      </c>
      <c r="H1501" s="97"/>
      <c r="I1501" s="95" t="s">
        <v>6565</v>
      </c>
      <c r="J1501" s="95" t="s">
        <v>7625</v>
      </c>
      <c r="K1501" s="96" t="s">
        <v>7626</v>
      </c>
      <c r="L1501" s="98"/>
    </row>
    <row r="1502" spans="1:12" ht="25.5" customHeight="1" x14ac:dyDescent="0.15">
      <c r="A1502" s="95" t="s">
        <v>6552</v>
      </c>
      <c r="B1502" s="95"/>
      <c r="C1502" s="95" t="s">
        <v>7624</v>
      </c>
      <c r="D1502" s="95" t="s">
        <v>7080</v>
      </c>
      <c r="E1502" s="95" t="s">
        <v>7081</v>
      </c>
      <c r="F1502" s="99">
        <v>42825</v>
      </c>
      <c r="G1502" s="97">
        <v>41119.800000000003</v>
      </c>
      <c r="H1502" s="97"/>
      <c r="I1502" s="95" t="s">
        <v>6565</v>
      </c>
      <c r="J1502" s="95" t="s">
        <v>7625</v>
      </c>
      <c r="K1502" s="96" t="s">
        <v>7626</v>
      </c>
      <c r="L1502" s="98"/>
    </row>
    <row r="1503" spans="1:12" ht="25.5" customHeight="1" x14ac:dyDescent="0.15">
      <c r="A1503" s="95" t="s">
        <v>6550</v>
      </c>
      <c r="B1503" s="95"/>
      <c r="C1503" s="95" t="s">
        <v>7624</v>
      </c>
      <c r="D1503" s="95" t="s">
        <v>7080</v>
      </c>
      <c r="E1503" s="95" t="s">
        <v>7081</v>
      </c>
      <c r="F1503" s="99">
        <v>42825</v>
      </c>
      <c r="G1503" s="97">
        <v>4003.23</v>
      </c>
      <c r="H1503" s="97"/>
      <c r="I1503" s="95" t="s">
        <v>6565</v>
      </c>
      <c r="J1503" s="95" t="s">
        <v>7625</v>
      </c>
      <c r="K1503" s="96" t="s">
        <v>7626</v>
      </c>
      <c r="L1503" s="98"/>
    </row>
    <row r="1504" spans="1:12" ht="25.5" customHeight="1" x14ac:dyDescent="0.15">
      <c r="A1504" s="95" t="s">
        <v>7424</v>
      </c>
      <c r="B1504" s="95"/>
      <c r="C1504" s="95" t="s">
        <v>7624</v>
      </c>
      <c r="D1504" s="95" t="s">
        <v>7080</v>
      </c>
      <c r="E1504" s="95" t="s">
        <v>7081</v>
      </c>
      <c r="F1504" s="96" t="s">
        <v>7489</v>
      </c>
      <c r="G1504" s="97">
        <v>1629.44</v>
      </c>
      <c r="H1504" s="97"/>
      <c r="I1504" s="95" t="s">
        <v>6565</v>
      </c>
      <c r="J1504" s="95" t="s">
        <v>7625</v>
      </c>
      <c r="K1504" s="96" t="s">
        <v>7626</v>
      </c>
      <c r="L1504" s="98"/>
    </row>
    <row r="1505" spans="1:12" ht="11.25" x14ac:dyDescent="0.15">
      <c r="A1505" s="95" t="s">
        <v>7151</v>
      </c>
      <c r="B1505" s="95"/>
      <c r="C1505" s="95" t="s">
        <v>7624</v>
      </c>
      <c r="D1505" s="95" t="s">
        <v>7080</v>
      </c>
      <c r="E1505" s="95" t="s">
        <v>7081</v>
      </c>
      <c r="F1505" s="96" t="s">
        <v>7489</v>
      </c>
      <c r="G1505" s="97"/>
      <c r="H1505" s="97"/>
      <c r="I1505" s="95" t="s">
        <v>6565</v>
      </c>
      <c r="J1505" s="95" t="s">
        <v>7625</v>
      </c>
      <c r="K1505" s="96" t="s">
        <v>7626</v>
      </c>
    </row>
    <row r="1506" spans="1:12" ht="25.5" customHeight="1" x14ac:dyDescent="0.15">
      <c r="A1506" s="95" t="s">
        <v>7241</v>
      </c>
      <c r="B1506" s="95"/>
      <c r="C1506" s="95" t="s">
        <v>7624</v>
      </c>
      <c r="D1506" s="95" t="s">
        <v>7080</v>
      </c>
      <c r="E1506" s="95" t="s">
        <v>7081</v>
      </c>
      <c r="F1506" s="96" t="s">
        <v>7489</v>
      </c>
      <c r="G1506" s="97">
        <v>895.5</v>
      </c>
      <c r="H1506" s="97"/>
      <c r="I1506" s="95" t="s">
        <v>6565</v>
      </c>
      <c r="J1506" s="95" t="s">
        <v>7625</v>
      </c>
      <c r="K1506" s="96" t="s">
        <v>7626</v>
      </c>
      <c r="L1506" s="98"/>
    </row>
    <row r="1507" spans="1:12" ht="25.5" customHeight="1" x14ac:dyDescent="0.15">
      <c r="A1507" s="95" t="s">
        <v>6556</v>
      </c>
      <c r="B1507" s="95"/>
      <c r="C1507" s="95" t="s">
        <v>7624</v>
      </c>
      <c r="D1507" s="95" t="s">
        <v>7080</v>
      </c>
      <c r="E1507" s="95" t="s">
        <v>7081</v>
      </c>
      <c r="F1507" s="99">
        <v>42825</v>
      </c>
      <c r="G1507" s="97">
        <v>13360.87</v>
      </c>
      <c r="H1507" s="97"/>
      <c r="I1507" s="95" t="s">
        <v>6565</v>
      </c>
      <c r="J1507" s="95" t="s">
        <v>7625</v>
      </c>
      <c r="K1507" s="96" t="s">
        <v>7626</v>
      </c>
      <c r="L1507" s="98"/>
    </row>
    <row r="1508" spans="1:12" ht="25.5" customHeight="1" x14ac:dyDescent="0.15">
      <c r="A1508" s="95" t="s">
        <v>7240</v>
      </c>
      <c r="B1508" s="95"/>
      <c r="C1508" s="95" t="s">
        <v>7624</v>
      </c>
      <c r="D1508" s="95" t="s">
        <v>7080</v>
      </c>
      <c r="E1508" s="95" t="s">
        <v>7081</v>
      </c>
      <c r="F1508" s="96" t="s">
        <v>7489</v>
      </c>
      <c r="G1508" s="97">
        <v>1498.08</v>
      </c>
      <c r="H1508" s="97"/>
      <c r="I1508" s="95" t="s">
        <v>6565</v>
      </c>
      <c r="J1508" s="95" t="s">
        <v>7625</v>
      </c>
      <c r="K1508" s="96" t="s">
        <v>7626</v>
      </c>
      <c r="L1508" s="98"/>
    </row>
    <row r="1509" spans="1:12" ht="25.5" customHeight="1" x14ac:dyDescent="0.15">
      <c r="A1509" s="95" t="s">
        <v>7145</v>
      </c>
      <c r="B1509" s="95"/>
      <c r="C1509" s="95" t="s">
        <v>7624</v>
      </c>
      <c r="D1509" s="95" t="s">
        <v>7080</v>
      </c>
      <c r="E1509" s="95" t="s">
        <v>7081</v>
      </c>
      <c r="F1509" s="96" t="s">
        <v>7489</v>
      </c>
      <c r="G1509" s="97">
        <v>11946.26</v>
      </c>
      <c r="H1509" s="97"/>
      <c r="I1509" s="95" t="s">
        <v>6565</v>
      </c>
      <c r="J1509" s="95" t="s">
        <v>7625</v>
      </c>
      <c r="K1509" s="96" t="s">
        <v>7626</v>
      </c>
      <c r="L1509" s="98"/>
    </row>
    <row r="1510" spans="1:12" ht="25.5" customHeight="1" x14ac:dyDescent="0.15">
      <c r="A1510" s="95" t="s">
        <v>7118</v>
      </c>
      <c r="B1510" s="95"/>
      <c r="C1510" s="95" t="s">
        <v>7624</v>
      </c>
      <c r="D1510" s="95" t="s">
        <v>7080</v>
      </c>
      <c r="E1510" s="95" t="s">
        <v>7081</v>
      </c>
      <c r="F1510" s="96" t="s">
        <v>7489</v>
      </c>
      <c r="G1510" s="97">
        <v>2949.28</v>
      </c>
      <c r="H1510" s="97"/>
      <c r="I1510" s="95" t="s">
        <v>6565</v>
      </c>
      <c r="J1510" s="95" t="s">
        <v>7625</v>
      </c>
      <c r="K1510" s="96" t="s">
        <v>7626</v>
      </c>
      <c r="L1510" s="98"/>
    </row>
    <row r="1511" spans="1:12" ht="25.5" customHeight="1" x14ac:dyDescent="0.15">
      <c r="A1511" s="95" t="s">
        <v>6809</v>
      </c>
      <c r="B1511" s="95"/>
      <c r="C1511" s="95" t="s">
        <v>7624</v>
      </c>
      <c r="D1511" s="95" t="s">
        <v>7080</v>
      </c>
      <c r="E1511" s="95" t="s">
        <v>7081</v>
      </c>
      <c r="F1511" s="96" t="s">
        <v>7489</v>
      </c>
      <c r="G1511" s="97">
        <v>32554.560000000001</v>
      </c>
      <c r="H1511" s="97"/>
      <c r="I1511" s="95" t="s">
        <v>6565</v>
      </c>
      <c r="J1511" s="95" t="s">
        <v>7625</v>
      </c>
      <c r="K1511" s="96" t="s">
        <v>7626</v>
      </c>
      <c r="L1511" s="98"/>
    </row>
    <row r="1512" spans="1:12" ht="25.5" customHeight="1" x14ac:dyDescent="0.15">
      <c r="A1512" s="95" t="s">
        <v>7140</v>
      </c>
      <c r="B1512" s="95"/>
      <c r="C1512" s="95" t="s">
        <v>7624</v>
      </c>
      <c r="D1512" s="95" t="s">
        <v>7080</v>
      </c>
      <c r="E1512" s="95" t="s">
        <v>7081</v>
      </c>
      <c r="F1512" s="96" t="s">
        <v>7489</v>
      </c>
      <c r="G1512" s="97">
        <v>3655.44</v>
      </c>
      <c r="H1512" s="97"/>
      <c r="I1512" s="95" t="s">
        <v>6565</v>
      </c>
      <c r="J1512" s="95" t="s">
        <v>7625</v>
      </c>
      <c r="K1512" s="96" t="s">
        <v>7626</v>
      </c>
      <c r="L1512" s="98"/>
    </row>
    <row r="1513" spans="1:12" ht="25.5" customHeight="1" x14ac:dyDescent="0.15">
      <c r="A1513" s="95" t="s">
        <v>7329</v>
      </c>
      <c r="B1513" s="95"/>
      <c r="C1513" s="95" t="s">
        <v>7624</v>
      </c>
      <c r="D1513" s="95" t="s">
        <v>7080</v>
      </c>
      <c r="E1513" s="95" t="s">
        <v>7081</v>
      </c>
      <c r="F1513" s="96" t="s">
        <v>7489</v>
      </c>
      <c r="G1513" s="97">
        <v>1202.3900000000001</v>
      </c>
      <c r="H1513" s="97"/>
      <c r="I1513" s="95" t="s">
        <v>6565</v>
      </c>
      <c r="J1513" s="95" t="s">
        <v>7625</v>
      </c>
      <c r="K1513" s="96" t="s">
        <v>7626</v>
      </c>
      <c r="L1513" s="98"/>
    </row>
    <row r="1514" spans="1:12" ht="25.5" customHeight="1" x14ac:dyDescent="0.15">
      <c r="A1514" s="95" t="s">
        <v>7239</v>
      </c>
      <c r="B1514" s="95"/>
      <c r="C1514" s="95" t="s">
        <v>7624</v>
      </c>
      <c r="D1514" s="95" t="s">
        <v>7080</v>
      </c>
      <c r="E1514" s="95" t="s">
        <v>7081</v>
      </c>
      <c r="F1514" s="96" t="s">
        <v>7489</v>
      </c>
      <c r="G1514" s="97">
        <v>1616.34</v>
      </c>
      <c r="H1514" s="97"/>
      <c r="I1514" s="95" t="s">
        <v>6565</v>
      </c>
      <c r="J1514" s="95" t="s">
        <v>7625</v>
      </c>
      <c r="K1514" s="96" t="s">
        <v>7626</v>
      </c>
      <c r="L1514" s="98"/>
    </row>
    <row r="1515" spans="1:12" ht="25.5" customHeight="1" x14ac:dyDescent="0.15">
      <c r="A1515" s="95" t="s">
        <v>7219</v>
      </c>
      <c r="B1515" s="95"/>
      <c r="C1515" s="95" t="s">
        <v>7624</v>
      </c>
      <c r="D1515" s="95" t="s">
        <v>7080</v>
      </c>
      <c r="E1515" s="95" t="s">
        <v>7081</v>
      </c>
      <c r="F1515" s="96" t="s">
        <v>7489</v>
      </c>
      <c r="G1515" s="97">
        <v>4062.66</v>
      </c>
      <c r="H1515" s="97"/>
      <c r="I1515" s="95" t="s">
        <v>6565</v>
      </c>
      <c r="J1515" s="95" t="s">
        <v>7625</v>
      </c>
      <c r="K1515" s="96" t="s">
        <v>7626</v>
      </c>
      <c r="L1515" s="98"/>
    </row>
    <row r="1516" spans="1:12" ht="25.5" customHeight="1" x14ac:dyDescent="0.15">
      <c r="A1516" s="95" t="s">
        <v>6807</v>
      </c>
      <c r="B1516" s="95"/>
      <c r="C1516" s="95" t="s">
        <v>7624</v>
      </c>
      <c r="D1516" s="95" t="s">
        <v>7080</v>
      </c>
      <c r="E1516" s="95" t="s">
        <v>7081</v>
      </c>
      <c r="F1516" s="96" t="s">
        <v>7489</v>
      </c>
      <c r="G1516" s="97">
        <v>10474.1</v>
      </c>
      <c r="H1516" s="97"/>
      <c r="I1516" s="95" t="s">
        <v>6565</v>
      </c>
      <c r="J1516" s="95" t="s">
        <v>7625</v>
      </c>
      <c r="K1516" s="96" t="s">
        <v>7626</v>
      </c>
      <c r="L1516" s="98"/>
    </row>
    <row r="1517" spans="1:12" ht="25.5" customHeight="1" x14ac:dyDescent="0.15">
      <c r="A1517" s="95" t="s">
        <v>7242</v>
      </c>
      <c r="B1517" s="95"/>
      <c r="C1517" s="95" t="s">
        <v>7627</v>
      </c>
      <c r="D1517" s="95" t="s">
        <v>7080</v>
      </c>
      <c r="E1517" s="95" t="s">
        <v>7081</v>
      </c>
      <c r="F1517" s="96" t="s">
        <v>7628</v>
      </c>
      <c r="G1517" s="97"/>
      <c r="H1517" s="97">
        <v>1129.76</v>
      </c>
      <c r="I1517" s="95" t="s">
        <v>6585</v>
      </c>
      <c r="J1517" s="95" t="s">
        <v>7625</v>
      </c>
      <c r="K1517" s="96" t="s">
        <v>7626</v>
      </c>
      <c r="L1517" s="98"/>
    </row>
    <row r="1518" spans="1:12" ht="25.5" customHeight="1" x14ac:dyDescent="0.15">
      <c r="A1518" s="95" t="s">
        <v>6803</v>
      </c>
      <c r="B1518" s="95"/>
      <c r="C1518" s="95" t="s">
        <v>7627</v>
      </c>
      <c r="D1518" s="95" t="s">
        <v>7080</v>
      </c>
      <c r="E1518" s="95" t="s">
        <v>7081</v>
      </c>
      <c r="F1518" s="96" t="s">
        <v>7628</v>
      </c>
      <c r="G1518" s="97"/>
      <c r="H1518" s="97">
        <v>16116.74</v>
      </c>
      <c r="I1518" s="95" t="s">
        <v>6585</v>
      </c>
      <c r="J1518" s="95" t="s">
        <v>7625</v>
      </c>
      <c r="K1518" s="96" t="s">
        <v>7626</v>
      </c>
      <c r="L1518" s="98"/>
    </row>
    <row r="1519" spans="1:12" ht="25.5" customHeight="1" x14ac:dyDescent="0.15">
      <c r="A1519" s="95" t="s">
        <v>6555</v>
      </c>
      <c r="B1519" s="95"/>
      <c r="C1519" s="95" t="s">
        <v>7627</v>
      </c>
      <c r="D1519" s="95" t="s">
        <v>7080</v>
      </c>
      <c r="E1519" s="95" t="s">
        <v>7081</v>
      </c>
      <c r="F1519" s="99">
        <v>42826</v>
      </c>
      <c r="G1519" s="97"/>
      <c r="H1519" s="97">
        <v>33612.93</v>
      </c>
      <c r="I1519" s="95" t="s">
        <v>6585</v>
      </c>
      <c r="J1519" s="95" t="s">
        <v>7625</v>
      </c>
      <c r="K1519" s="96" t="s">
        <v>7626</v>
      </c>
      <c r="L1519" s="98"/>
    </row>
    <row r="1520" spans="1:12" ht="25.5" customHeight="1" x14ac:dyDescent="0.15">
      <c r="A1520" s="95" t="s">
        <v>6552</v>
      </c>
      <c r="B1520" s="95"/>
      <c r="C1520" s="95" t="s">
        <v>7627</v>
      </c>
      <c r="D1520" s="95" t="s">
        <v>7080</v>
      </c>
      <c r="E1520" s="95" t="s">
        <v>7081</v>
      </c>
      <c r="F1520" s="99">
        <v>42826</v>
      </c>
      <c r="G1520" s="97"/>
      <c r="H1520" s="97">
        <v>41119.800000000003</v>
      </c>
      <c r="I1520" s="95" t="s">
        <v>6585</v>
      </c>
      <c r="J1520" s="95" t="s">
        <v>7625</v>
      </c>
      <c r="K1520" s="96" t="s">
        <v>7626</v>
      </c>
      <c r="L1520" s="98"/>
    </row>
    <row r="1521" spans="1:12" ht="25.5" customHeight="1" x14ac:dyDescent="0.15">
      <c r="A1521" s="95" t="s">
        <v>6550</v>
      </c>
      <c r="B1521" s="95"/>
      <c r="C1521" s="95" t="s">
        <v>7627</v>
      </c>
      <c r="D1521" s="95" t="s">
        <v>7080</v>
      </c>
      <c r="E1521" s="95" t="s">
        <v>7081</v>
      </c>
      <c r="F1521" s="99">
        <v>42826</v>
      </c>
      <c r="G1521" s="97"/>
      <c r="H1521" s="97">
        <v>4003.23</v>
      </c>
      <c r="I1521" s="95" t="s">
        <v>6585</v>
      </c>
      <c r="J1521" s="95" t="s">
        <v>7625</v>
      </c>
      <c r="K1521" s="96" t="s">
        <v>7626</v>
      </c>
      <c r="L1521" s="98"/>
    </row>
    <row r="1522" spans="1:12" ht="25.5" customHeight="1" x14ac:dyDescent="0.15">
      <c r="A1522" s="95" t="s">
        <v>6549</v>
      </c>
      <c r="B1522" s="95"/>
      <c r="C1522" s="95" t="s">
        <v>7627</v>
      </c>
      <c r="D1522" s="95" t="s">
        <v>7080</v>
      </c>
      <c r="E1522" s="95" t="s">
        <v>7081</v>
      </c>
      <c r="F1522" s="99">
        <v>42826</v>
      </c>
      <c r="G1522" s="97"/>
      <c r="H1522" s="97">
        <v>21818.91</v>
      </c>
      <c r="I1522" s="95" t="s">
        <v>6585</v>
      </c>
      <c r="J1522" s="95" t="s">
        <v>7625</v>
      </c>
      <c r="K1522" s="96" t="s">
        <v>7626</v>
      </c>
      <c r="L1522" s="98"/>
    </row>
    <row r="1523" spans="1:12" ht="11.25" x14ac:dyDescent="0.15">
      <c r="A1523" s="95" t="s">
        <v>6556</v>
      </c>
      <c r="B1523" s="95"/>
      <c r="C1523" s="95" t="s">
        <v>7627</v>
      </c>
      <c r="D1523" s="95" t="s">
        <v>7080</v>
      </c>
      <c r="E1523" s="95" t="s">
        <v>7081</v>
      </c>
      <c r="F1523" s="99">
        <v>42826</v>
      </c>
      <c r="G1523" s="97"/>
      <c r="H1523" s="97">
        <v>13360.87</v>
      </c>
      <c r="I1523" s="95" t="s">
        <v>6585</v>
      </c>
      <c r="J1523" s="95" t="s">
        <v>7625</v>
      </c>
      <c r="K1523" s="96" t="s">
        <v>7626</v>
      </c>
    </row>
    <row r="1524" spans="1:12" ht="38.25" customHeight="1" x14ac:dyDescent="0.15">
      <c r="A1524" s="95" t="s">
        <v>7151</v>
      </c>
      <c r="B1524" s="95"/>
      <c r="C1524" s="95" t="s">
        <v>7627</v>
      </c>
      <c r="D1524" s="95" t="s">
        <v>7080</v>
      </c>
      <c r="E1524" s="95" t="s">
        <v>7081</v>
      </c>
      <c r="F1524" s="96" t="s">
        <v>7628</v>
      </c>
      <c r="G1524" s="97"/>
      <c r="H1524" s="97"/>
      <c r="I1524" s="95" t="s">
        <v>6585</v>
      </c>
      <c r="J1524" s="95" t="s">
        <v>7625</v>
      </c>
      <c r="K1524" s="96" t="s">
        <v>7626</v>
      </c>
      <c r="L1524" s="98"/>
    </row>
    <row r="1525" spans="1:12" ht="25.5" customHeight="1" x14ac:dyDescent="0.15">
      <c r="A1525" s="95" t="s">
        <v>7241</v>
      </c>
      <c r="B1525" s="95"/>
      <c r="C1525" s="95" t="s">
        <v>7627</v>
      </c>
      <c r="D1525" s="95" t="s">
        <v>7080</v>
      </c>
      <c r="E1525" s="95" t="s">
        <v>7081</v>
      </c>
      <c r="F1525" s="96" t="s">
        <v>7628</v>
      </c>
      <c r="G1525" s="97"/>
      <c r="H1525" s="97">
        <v>895.5</v>
      </c>
      <c r="I1525" s="95" t="s">
        <v>6585</v>
      </c>
      <c r="J1525" s="95" t="s">
        <v>7625</v>
      </c>
      <c r="K1525" s="96" t="s">
        <v>7626</v>
      </c>
      <c r="L1525" s="98"/>
    </row>
    <row r="1526" spans="1:12" ht="25.5" customHeight="1" x14ac:dyDescent="0.15">
      <c r="A1526" s="95" t="s">
        <v>7424</v>
      </c>
      <c r="B1526" s="95"/>
      <c r="C1526" s="95" t="s">
        <v>7627</v>
      </c>
      <c r="D1526" s="95" t="s">
        <v>7080</v>
      </c>
      <c r="E1526" s="95" t="s">
        <v>7081</v>
      </c>
      <c r="F1526" s="96" t="s">
        <v>7628</v>
      </c>
      <c r="G1526" s="97"/>
      <c r="H1526" s="97">
        <v>1629.44</v>
      </c>
      <c r="I1526" s="95" t="s">
        <v>6585</v>
      </c>
      <c r="J1526" s="95" t="s">
        <v>7625</v>
      </c>
      <c r="K1526" s="96" t="s">
        <v>7626</v>
      </c>
      <c r="L1526" s="98"/>
    </row>
    <row r="1527" spans="1:12" ht="25.5" customHeight="1" x14ac:dyDescent="0.15">
      <c r="A1527" s="95" t="s">
        <v>7240</v>
      </c>
      <c r="B1527" s="95"/>
      <c r="C1527" s="95" t="s">
        <v>7627</v>
      </c>
      <c r="D1527" s="95" t="s">
        <v>7080</v>
      </c>
      <c r="E1527" s="95" t="s">
        <v>7081</v>
      </c>
      <c r="F1527" s="96" t="s">
        <v>7628</v>
      </c>
      <c r="G1527" s="97"/>
      <c r="H1527" s="97">
        <v>1498.08</v>
      </c>
      <c r="I1527" s="95" t="s">
        <v>6585</v>
      </c>
      <c r="J1527" s="95" t="s">
        <v>7625</v>
      </c>
      <c r="K1527" s="96" t="s">
        <v>7626</v>
      </c>
      <c r="L1527" s="98"/>
    </row>
    <row r="1528" spans="1:12" ht="25.5" customHeight="1" x14ac:dyDescent="0.15">
      <c r="A1528" s="95" t="s">
        <v>7145</v>
      </c>
      <c r="B1528" s="95"/>
      <c r="C1528" s="95" t="s">
        <v>7627</v>
      </c>
      <c r="D1528" s="95" t="s">
        <v>7080</v>
      </c>
      <c r="E1528" s="95" t="s">
        <v>7081</v>
      </c>
      <c r="F1528" s="96" t="s">
        <v>7628</v>
      </c>
      <c r="G1528" s="97"/>
      <c r="H1528" s="97">
        <v>11946.26</v>
      </c>
      <c r="I1528" s="95" t="s">
        <v>6585</v>
      </c>
      <c r="J1528" s="95" t="s">
        <v>7625</v>
      </c>
      <c r="K1528" s="96" t="s">
        <v>7626</v>
      </c>
      <c r="L1528" s="98"/>
    </row>
    <row r="1529" spans="1:12" ht="25.5" customHeight="1" x14ac:dyDescent="0.15">
      <c r="A1529" s="95" t="s">
        <v>7239</v>
      </c>
      <c r="B1529" s="95"/>
      <c r="C1529" s="95" t="s">
        <v>7627</v>
      </c>
      <c r="D1529" s="95" t="s">
        <v>7080</v>
      </c>
      <c r="E1529" s="95" t="s">
        <v>7081</v>
      </c>
      <c r="F1529" s="96" t="s">
        <v>7628</v>
      </c>
      <c r="G1529" s="97"/>
      <c r="H1529" s="97">
        <v>1616.34</v>
      </c>
      <c r="I1529" s="95" t="s">
        <v>6585</v>
      </c>
      <c r="J1529" s="95" t="s">
        <v>7625</v>
      </c>
      <c r="K1529" s="96" t="s">
        <v>7626</v>
      </c>
      <c r="L1529" s="98"/>
    </row>
    <row r="1530" spans="1:12" ht="25.5" customHeight="1" x14ac:dyDescent="0.15">
      <c r="A1530" s="95" t="s">
        <v>7219</v>
      </c>
      <c r="B1530" s="95"/>
      <c r="C1530" s="95" t="s">
        <v>7627</v>
      </c>
      <c r="D1530" s="95" t="s">
        <v>7080</v>
      </c>
      <c r="E1530" s="95" t="s">
        <v>7081</v>
      </c>
      <c r="F1530" s="96" t="s">
        <v>7628</v>
      </c>
      <c r="G1530" s="97"/>
      <c r="H1530" s="97">
        <v>4062.66</v>
      </c>
      <c r="I1530" s="95" t="s">
        <v>6585</v>
      </c>
      <c r="J1530" s="95" t="s">
        <v>7625</v>
      </c>
      <c r="K1530" s="96" t="s">
        <v>7626</v>
      </c>
      <c r="L1530" s="98"/>
    </row>
    <row r="1531" spans="1:12" ht="38.25" customHeight="1" x14ac:dyDescent="0.15">
      <c r="A1531" s="95" t="s">
        <v>7329</v>
      </c>
      <c r="B1531" s="95"/>
      <c r="C1531" s="95" t="s">
        <v>7627</v>
      </c>
      <c r="D1531" s="95" t="s">
        <v>7080</v>
      </c>
      <c r="E1531" s="95" t="s">
        <v>7081</v>
      </c>
      <c r="F1531" s="96" t="s">
        <v>7628</v>
      </c>
      <c r="G1531" s="97"/>
      <c r="H1531" s="97">
        <v>1202.3900000000001</v>
      </c>
      <c r="I1531" s="95" t="s">
        <v>6585</v>
      </c>
      <c r="J1531" s="95" t="s">
        <v>7625</v>
      </c>
      <c r="K1531" s="96" t="s">
        <v>7626</v>
      </c>
      <c r="L1531" s="98"/>
    </row>
    <row r="1532" spans="1:12" ht="25.5" customHeight="1" x14ac:dyDescent="0.15">
      <c r="A1532" s="95" t="s">
        <v>7140</v>
      </c>
      <c r="B1532" s="95"/>
      <c r="C1532" s="95" t="s">
        <v>7627</v>
      </c>
      <c r="D1532" s="95" t="s">
        <v>7080</v>
      </c>
      <c r="E1532" s="95" t="s">
        <v>7081</v>
      </c>
      <c r="F1532" s="96" t="s">
        <v>7628</v>
      </c>
      <c r="G1532" s="97"/>
      <c r="H1532" s="97">
        <v>3655.44</v>
      </c>
      <c r="I1532" s="95" t="s">
        <v>6585</v>
      </c>
      <c r="J1532" s="95" t="s">
        <v>7625</v>
      </c>
      <c r="K1532" s="96" t="s">
        <v>7626</v>
      </c>
      <c r="L1532" s="98"/>
    </row>
    <row r="1533" spans="1:12" ht="25.5" customHeight="1" x14ac:dyDescent="0.15">
      <c r="A1533" s="95" t="s">
        <v>6807</v>
      </c>
      <c r="B1533" s="95"/>
      <c r="C1533" s="95" t="s">
        <v>7627</v>
      </c>
      <c r="D1533" s="95" t="s">
        <v>7080</v>
      </c>
      <c r="E1533" s="95" t="s">
        <v>7081</v>
      </c>
      <c r="F1533" s="96" t="s">
        <v>7628</v>
      </c>
      <c r="G1533" s="97"/>
      <c r="H1533" s="97">
        <v>10474.1</v>
      </c>
      <c r="I1533" s="95" t="s">
        <v>6585</v>
      </c>
      <c r="J1533" s="95" t="s">
        <v>7625</v>
      </c>
      <c r="K1533" s="96" t="s">
        <v>7626</v>
      </c>
      <c r="L1533" s="98"/>
    </row>
    <row r="1534" spans="1:12" ht="25.5" customHeight="1" x14ac:dyDescent="0.15">
      <c r="A1534" s="95" t="s">
        <v>7118</v>
      </c>
      <c r="B1534" s="95"/>
      <c r="C1534" s="95" t="s">
        <v>7627</v>
      </c>
      <c r="D1534" s="95" t="s">
        <v>7080</v>
      </c>
      <c r="E1534" s="95" t="s">
        <v>7081</v>
      </c>
      <c r="F1534" s="96" t="s">
        <v>7628</v>
      </c>
      <c r="G1534" s="97"/>
      <c r="H1534" s="97">
        <v>2949.28</v>
      </c>
      <c r="I1534" s="95" t="s">
        <v>6585</v>
      </c>
      <c r="J1534" s="95" t="s">
        <v>7625</v>
      </c>
      <c r="K1534" s="96" t="s">
        <v>7626</v>
      </c>
      <c r="L1534" s="98"/>
    </row>
    <row r="1535" spans="1:12" ht="38.25" customHeight="1" x14ac:dyDescent="0.15">
      <c r="A1535" s="95" t="s">
        <v>6809</v>
      </c>
      <c r="B1535" s="95"/>
      <c r="C1535" s="95" t="s">
        <v>7627</v>
      </c>
      <c r="D1535" s="95" t="s">
        <v>7080</v>
      </c>
      <c r="E1535" s="95" t="s">
        <v>7081</v>
      </c>
      <c r="F1535" s="96" t="s">
        <v>7628</v>
      </c>
      <c r="G1535" s="97"/>
      <c r="H1535" s="97">
        <v>32554.560000000001</v>
      </c>
      <c r="I1535" s="95" t="s">
        <v>6585</v>
      </c>
      <c r="J1535" s="95" t="s">
        <v>7625</v>
      </c>
      <c r="K1535" s="96" t="s">
        <v>7626</v>
      </c>
      <c r="L1535" s="98"/>
    </row>
    <row r="1536" spans="1:12" ht="25.5" customHeight="1" x14ac:dyDescent="0.15">
      <c r="A1536" s="95" t="s">
        <v>7087</v>
      </c>
      <c r="B1536" s="95"/>
      <c r="C1536" s="95" t="s">
        <v>7629</v>
      </c>
      <c r="D1536" s="95" t="s">
        <v>7080</v>
      </c>
      <c r="E1536" s="95" t="s">
        <v>7081</v>
      </c>
      <c r="F1536" s="96" t="s">
        <v>7063</v>
      </c>
      <c r="G1536" s="97">
        <v>5886.13</v>
      </c>
      <c r="H1536" s="97"/>
      <c r="I1536" s="95" t="s">
        <v>6853</v>
      </c>
      <c r="J1536" s="95" t="s">
        <v>7630</v>
      </c>
      <c r="K1536" s="96" t="s">
        <v>7631</v>
      </c>
      <c r="L1536" s="98"/>
    </row>
    <row r="1537" spans="1:12" ht="25.5" customHeight="1" x14ac:dyDescent="0.15">
      <c r="A1537" s="95" t="s">
        <v>7055</v>
      </c>
      <c r="B1537" s="95"/>
      <c r="C1537" s="95" t="s">
        <v>7629</v>
      </c>
      <c r="D1537" s="95" t="s">
        <v>7080</v>
      </c>
      <c r="E1537" s="95" t="s">
        <v>7081</v>
      </c>
      <c r="F1537" s="96" t="s">
        <v>7063</v>
      </c>
      <c r="G1537" s="97">
        <v>15054.02</v>
      </c>
      <c r="H1537" s="97"/>
      <c r="I1537" s="95" t="s">
        <v>6853</v>
      </c>
      <c r="J1537" s="95" t="s">
        <v>7630</v>
      </c>
      <c r="K1537" s="96" t="s">
        <v>7631</v>
      </c>
      <c r="L1537" s="98"/>
    </row>
    <row r="1538" spans="1:12" ht="25.5" customHeight="1" x14ac:dyDescent="0.15">
      <c r="A1538" s="95" t="s">
        <v>7160</v>
      </c>
      <c r="B1538" s="95"/>
      <c r="C1538" s="95" t="s">
        <v>7629</v>
      </c>
      <c r="D1538" s="95" t="s">
        <v>7080</v>
      </c>
      <c r="E1538" s="95" t="s">
        <v>7081</v>
      </c>
      <c r="F1538" s="96" t="s">
        <v>7063</v>
      </c>
      <c r="G1538" s="97">
        <v>3265</v>
      </c>
      <c r="H1538" s="97"/>
      <c r="I1538" s="95" t="s">
        <v>6853</v>
      </c>
      <c r="J1538" s="95" t="s">
        <v>7630</v>
      </c>
      <c r="K1538" s="96" t="s">
        <v>7631</v>
      </c>
      <c r="L1538" s="98"/>
    </row>
    <row r="1539" spans="1:12" ht="25.5" customHeight="1" x14ac:dyDescent="0.15">
      <c r="A1539" s="95" t="s">
        <v>7139</v>
      </c>
      <c r="B1539" s="95"/>
      <c r="C1539" s="95" t="s">
        <v>7629</v>
      </c>
      <c r="D1539" s="95" t="s">
        <v>7080</v>
      </c>
      <c r="E1539" s="95" t="s">
        <v>7081</v>
      </c>
      <c r="F1539" s="96" t="s">
        <v>7063</v>
      </c>
      <c r="G1539" s="97">
        <v>8057.65</v>
      </c>
      <c r="H1539" s="97"/>
      <c r="I1539" s="95" t="s">
        <v>6853</v>
      </c>
      <c r="J1539" s="95" t="s">
        <v>7630</v>
      </c>
      <c r="K1539" s="96" t="s">
        <v>7631</v>
      </c>
      <c r="L1539" s="98"/>
    </row>
    <row r="1540" spans="1:12" ht="11.25" x14ac:dyDescent="0.15">
      <c r="A1540" s="95" t="s">
        <v>7220</v>
      </c>
      <c r="B1540" s="95"/>
      <c r="C1540" s="95" t="s">
        <v>7629</v>
      </c>
      <c r="D1540" s="95" t="s">
        <v>7080</v>
      </c>
      <c r="E1540" s="95" t="s">
        <v>7081</v>
      </c>
      <c r="F1540" s="96" t="s">
        <v>7063</v>
      </c>
      <c r="G1540" s="97">
        <v>2398.38</v>
      </c>
      <c r="H1540" s="97"/>
      <c r="I1540" s="95" t="s">
        <v>6853</v>
      </c>
      <c r="J1540" s="95" t="s">
        <v>7630</v>
      </c>
      <c r="K1540" s="96" t="s">
        <v>7631</v>
      </c>
    </row>
    <row r="1541" spans="1:12" ht="25.5" customHeight="1" x14ac:dyDescent="0.15">
      <c r="A1541" s="95" t="s">
        <v>6808</v>
      </c>
      <c r="B1541" s="95"/>
      <c r="C1541" s="95" t="s">
        <v>7629</v>
      </c>
      <c r="D1541" s="95" t="s">
        <v>7080</v>
      </c>
      <c r="E1541" s="95" t="s">
        <v>7081</v>
      </c>
      <c r="F1541" s="96" t="s">
        <v>7063</v>
      </c>
      <c r="G1541" s="97">
        <v>7384</v>
      </c>
      <c r="H1541" s="97"/>
      <c r="I1541" s="95" t="s">
        <v>6853</v>
      </c>
      <c r="J1541" s="95" t="s">
        <v>7630</v>
      </c>
      <c r="K1541" s="96" t="s">
        <v>7631</v>
      </c>
      <c r="L1541" s="98"/>
    </row>
    <row r="1542" spans="1:12" ht="25.5" customHeight="1" x14ac:dyDescent="0.15">
      <c r="A1542" s="95" t="s">
        <v>6810</v>
      </c>
      <c r="B1542" s="95"/>
      <c r="C1542" s="95" t="s">
        <v>7629</v>
      </c>
      <c r="D1542" s="95" t="s">
        <v>7080</v>
      </c>
      <c r="E1542" s="95" t="s">
        <v>7081</v>
      </c>
      <c r="F1542" s="96" t="s">
        <v>7063</v>
      </c>
      <c r="G1542" s="97">
        <v>63609.01</v>
      </c>
      <c r="H1542" s="97"/>
      <c r="I1542" s="95" t="s">
        <v>6853</v>
      </c>
      <c r="J1542" s="95" t="s">
        <v>7630</v>
      </c>
      <c r="K1542" s="96" t="s">
        <v>7631</v>
      </c>
      <c r="L1542" s="98"/>
    </row>
    <row r="1543" spans="1:12" ht="25.5" customHeight="1" x14ac:dyDescent="0.15">
      <c r="A1543" s="95" t="s">
        <v>7159</v>
      </c>
      <c r="B1543" s="95"/>
      <c r="C1543" s="95" t="s">
        <v>7629</v>
      </c>
      <c r="D1543" s="95" t="s">
        <v>7080</v>
      </c>
      <c r="E1543" s="95" t="s">
        <v>7081</v>
      </c>
      <c r="F1543" s="96" t="s">
        <v>7063</v>
      </c>
      <c r="G1543" s="97">
        <v>864.45</v>
      </c>
      <c r="H1543" s="97"/>
      <c r="I1543" s="95" t="s">
        <v>6853</v>
      </c>
      <c r="J1543" s="95" t="s">
        <v>7630</v>
      </c>
      <c r="K1543" s="96" t="s">
        <v>7631</v>
      </c>
      <c r="L1543" s="98"/>
    </row>
    <row r="1544" spans="1:12" ht="25.5" customHeight="1" x14ac:dyDescent="0.15">
      <c r="A1544" s="95" t="s">
        <v>7158</v>
      </c>
      <c r="B1544" s="95"/>
      <c r="C1544" s="95" t="s">
        <v>7629</v>
      </c>
      <c r="D1544" s="95" t="s">
        <v>7080</v>
      </c>
      <c r="E1544" s="95" t="s">
        <v>7081</v>
      </c>
      <c r="F1544" s="96" t="s">
        <v>7063</v>
      </c>
      <c r="G1544" s="97">
        <v>326.91000000000003</v>
      </c>
      <c r="H1544" s="97"/>
      <c r="I1544" s="95" t="s">
        <v>6853</v>
      </c>
      <c r="J1544" s="95" t="s">
        <v>7630</v>
      </c>
      <c r="K1544" s="96" t="s">
        <v>7631</v>
      </c>
      <c r="L1544" s="98"/>
    </row>
    <row r="1545" spans="1:12" ht="25.5" customHeight="1" x14ac:dyDescent="0.15">
      <c r="A1545" s="95" t="s">
        <v>7157</v>
      </c>
      <c r="B1545" s="95"/>
      <c r="C1545" s="95" t="s">
        <v>7629</v>
      </c>
      <c r="D1545" s="95" t="s">
        <v>7080</v>
      </c>
      <c r="E1545" s="95" t="s">
        <v>7081</v>
      </c>
      <c r="F1545" s="96" t="s">
        <v>7063</v>
      </c>
      <c r="G1545" s="97">
        <v>5861.4</v>
      </c>
      <c r="H1545" s="97"/>
      <c r="I1545" s="95" t="s">
        <v>6853</v>
      </c>
      <c r="J1545" s="95" t="s">
        <v>7630</v>
      </c>
      <c r="K1545" s="96" t="s">
        <v>7631</v>
      </c>
      <c r="L1545" s="98"/>
    </row>
    <row r="1546" spans="1:12" ht="38.25" customHeight="1" x14ac:dyDescent="0.15">
      <c r="A1546" s="95" t="s">
        <v>7145</v>
      </c>
      <c r="B1546" s="95"/>
      <c r="C1546" s="95" t="s">
        <v>7629</v>
      </c>
      <c r="D1546" s="95" t="s">
        <v>7080</v>
      </c>
      <c r="E1546" s="95" t="s">
        <v>7081</v>
      </c>
      <c r="F1546" s="96" t="s">
        <v>7063</v>
      </c>
      <c r="G1546" s="97">
        <v>18737.93</v>
      </c>
      <c r="H1546" s="97"/>
      <c r="I1546" s="95" t="s">
        <v>6853</v>
      </c>
      <c r="J1546" s="95" t="s">
        <v>7630</v>
      </c>
      <c r="K1546" s="96" t="s">
        <v>7631</v>
      </c>
      <c r="L1546" s="98"/>
    </row>
    <row r="1547" spans="1:12" ht="25.5" customHeight="1" x14ac:dyDescent="0.15">
      <c r="A1547" s="95" t="s">
        <v>6848</v>
      </c>
      <c r="B1547" s="95"/>
      <c r="C1547" s="95" t="s">
        <v>7629</v>
      </c>
      <c r="D1547" s="95" t="s">
        <v>7080</v>
      </c>
      <c r="E1547" s="95" t="s">
        <v>7081</v>
      </c>
      <c r="F1547" s="99">
        <v>43190</v>
      </c>
      <c r="G1547" s="97">
        <v>30423.33</v>
      </c>
      <c r="H1547" s="97"/>
      <c r="I1547" s="95" t="s">
        <v>6853</v>
      </c>
      <c r="J1547" s="95" t="s">
        <v>7630</v>
      </c>
      <c r="K1547" s="96" t="s">
        <v>7631</v>
      </c>
      <c r="L1547" s="98"/>
    </row>
    <row r="1548" spans="1:12" ht="25.5" customHeight="1" x14ac:dyDescent="0.15">
      <c r="A1548" s="95" t="s">
        <v>6844</v>
      </c>
      <c r="B1548" s="95"/>
      <c r="C1548" s="95" t="s">
        <v>7629</v>
      </c>
      <c r="D1548" s="95" t="s">
        <v>7080</v>
      </c>
      <c r="E1548" s="95" t="s">
        <v>7081</v>
      </c>
      <c r="F1548" s="99">
        <v>43190</v>
      </c>
      <c r="G1548" s="97">
        <v>45916.56</v>
      </c>
      <c r="H1548" s="97"/>
      <c r="I1548" s="95" t="s">
        <v>6853</v>
      </c>
      <c r="J1548" s="95" t="s">
        <v>7630</v>
      </c>
      <c r="K1548" s="96" t="s">
        <v>7631</v>
      </c>
      <c r="L1548" s="98"/>
    </row>
    <row r="1549" spans="1:12" ht="25.5" customHeight="1" x14ac:dyDescent="0.15">
      <c r="A1549" s="95" t="s">
        <v>6846</v>
      </c>
      <c r="B1549" s="95"/>
      <c r="C1549" s="95" t="s">
        <v>7629</v>
      </c>
      <c r="D1549" s="95" t="s">
        <v>7080</v>
      </c>
      <c r="E1549" s="95" t="s">
        <v>7081</v>
      </c>
      <c r="F1549" s="99">
        <v>43190</v>
      </c>
      <c r="G1549" s="97">
        <v>70411.62</v>
      </c>
      <c r="H1549" s="97"/>
      <c r="I1549" s="95" t="s">
        <v>6853</v>
      </c>
      <c r="J1549" s="95" t="s">
        <v>7630</v>
      </c>
      <c r="K1549" s="96" t="s">
        <v>7631</v>
      </c>
      <c r="L1549" s="98"/>
    </row>
    <row r="1550" spans="1:12" ht="25.5" customHeight="1" x14ac:dyDescent="0.15">
      <c r="A1550" s="95" t="s">
        <v>6845</v>
      </c>
      <c r="B1550" s="95"/>
      <c r="C1550" s="95" t="s">
        <v>7629</v>
      </c>
      <c r="D1550" s="95" t="s">
        <v>7080</v>
      </c>
      <c r="E1550" s="95" t="s">
        <v>7081</v>
      </c>
      <c r="F1550" s="99">
        <v>43190</v>
      </c>
      <c r="G1550" s="97">
        <v>7149.12</v>
      </c>
      <c r="H1550" s="97"/>
      <c r="I1550" s="95" t="s">
        <v>6853</v>
      </c>
      <c r="J1550" s="95" t="s">
        <v>7630</v>
      </c>
      <c r="K1550" s="96" t="s">
        <v>7631</v>
      </c>
      <c r="L1550" s="98"/>
    </row>
    <row r="1551" spans="1:12" ht="25.5" customHeight="1" x14ac:dyDescent="0.15">
      <c r="A1551" s="95" t="s">
        <v>6847</v>
      </c>
      <c r="B1551" s="95"/>
      <c r="C1551" s="95" t="s">
        <v>7629</v>
      </c>
      <c r="D1551" s="95" t="s">
        <v>7080</v>
      </c>
      <c r="E1551" s="95" t="s">
        <v>7081</v>
      </c>
      <c r="F1551" s="99">
        <v>43190</v>
      </c>
      <c r="G1551" s="97">
        <v>71515.91</v>
      </c>
      <c r="H1551" s="97"/>
      <c r="I1551" s="95" t="s">
        <v>6853</v>
      </c>
      <c r="J1551" s="95" t="s">
        <v>7630</v>
      </c>
      <c r="K1551" s="96" t="s">
        <v>7631</v>
      </c>
      <c r="L1551" s="98"/>
    </row>
    <row r="1552" spans="1:12" ht="25.5" customHeight="1" x14ac:dyDescent="0.15">
      <c r="A1552" s="95" t="s">
        <v>6553</v>
      </c>
      <c r="B1552" s="95"/>
      <c r="C1552" s="95" t="s">
        <v>7629</v>
      </c>
      <c r="D1552" s="95" t="s">
        <v>7080</v>
      </c>
      <c r="E1552" s="95" t="s">
        <v>7081</v>
      </c>
      <c r="F1552" s="99">
        <v>43190</v>
      </c>
      <c r="G1552" s="97"/>
      <c r="H1552" s="97"/>
      <c r="I1552" s="95" t="s">
        <v>6853</v>
      </c>
      <c r="J1552" s="95" t="s">
        <v>7630</v>
      </c>
      <c r="K1552" s="96" t="s">
        <v>7631</v>
      </c>
      <c r="L1552" s="98"/>
    </row>
    <row r="1553" spans="1:12" ht="25.5" customHeight="1" x14ac:dyDescent="0.15">
      <c r="A1553" s="95" t="s">
        <v>7242</v>
      </c>
      <c r="B1553" s="95"/>
      <c r="C1553" s="95" t="s">
        <v>7629</v>
      </c>
      <c r="D1553" s="95" t="s">
        <v>7080</v>
      </c>
      <c r="E1553" s="95" t="s">
        <v>7081</v>
      </c>
      <c r="F1553" s="96" t="s">
        <v>7063</v>
      </c>
      <c r="G1553" s="97">
        <v>965.09</v>
      </c>
      <c r="H1553" s="97"/>
      <c r="I1553" s="95" t="s">
        <v>6853</v>
      </c>
      <c r="J1553" s="95" t="s">
        <v>7630</v>
      </c>
      <c r="K1553" s="96" t="s">
        <v>7631</v>
      </c>
      <c r="L1553" s="98"/>
    </row>
    <row r="1554" spans="1:12" ht="25.5" customHeight="1" x14ac:dyDescent="0.15">
      <c r="A1554" s="95" t="s">
        <v>7161</v>
      </c>
      <c r="B1554" s="95"/>
      <c r="C1554" s="95" t="s">
        <v>7629</v>
      </c>
      <c r="D1554" s="95" t="s">
        <v>7080</v>
      </c>
      <c r="E1554" s="95" t="s">
        <v>7081</v>
      </c>
      <c r="F1554" s="96" t="s">
        <v>7063</v>
      </c>
      <c r="G1554" s="97">
        <v>2666.82</v>
      </c>
      <c r="H1554" s="97"/>
      <c r="I1554" s="95" t="s">
        <v>6853</v>
      </c>
      <c r="J1554" s="95" t="s">
        <v>7630</v>
      </c>
      <c r="K1554" s="96" t="s">
        <v>7631</v>
      </c>
      <c r="L1554" s="98"/>
    </row>
    <row r="1555" spans="1:12" ht="25.5" customHeight="1" x14ac:dyDescent="0.15">
      <c r="A1555" s="95" t="s">
        <v>6804</v>
      </c>
      <c r="B1555" s="95"/>
      <c r="C1555" s="95" t="s">
        <v>7629</v>
      </c>
      <c r="D1555" s="95" t="s">
        <v>7080</v>
      </c>
      <c r="E1555" s="95" t="s">
        <v>7081</v>
      </c>
      <c r="F1555" s="96" t="s">
        <v>7063</v>
      </c>
      <c r="G1555" s="97">
        <v>34377.949999999997</v>
      </c>
      <c r="H1555" s="97"/>
      <c r="I1555" s="95" t="s">
        <v>6853</v>
      </c>
      <c r="J1555" s="95" t="s">
        <v>7630</v>
      </c>
      <c r="K1555" s="96" t="s">
        <v>7631</v>
      </c>
      <c r="L1555" s="98"/>
    </row>
    <row r="1556" spans="1:12" ht="25.5" customHeight="1" x14ac:dyDescent="0.15">
      <c r="A1556" s="95" t="s">
        <v>7087</v>
      </c>
      <c r="B1556" s="95"/>
      <c r="C1556" s="95" t="s">
        <v>7632</v>
      </c>
      <c r="D1556" s="95" t="s">
        <v>7080</v>
      </c>
      <c r="E1556" s="95" t="s">
        <v>7081</v>
      </c>
      <c r="F1556" s="96" t="s">
        <v>7063</v>
      </c>
      <c r="G1556" s="97">
        <v>1152.1199999999999</v>
      </c>
      <c r="H1556" s="97"/>
      <c r="I1556" s="95" t="s">
        <v>7633</v>
      </c>
      <c r="J1556" s="95" t="s">
        <v>7634</v>
      </c>
      <c r="K1556" s="96" t="s">
        <v>7537</v>
      </c>
      <c r="L1556" s="98"/>
    </row>
    <row r="1557" spans="1:12" ht="25.5" customHeight="1" x14ac:dyDescent="0.15">
      <c r="A1557" s="95" t="s">
        <v>6810</v>
      </c>
      <c r="B1557" s="95"/>
      <c r="C1557" s="95" t="s">
        <v>7632</v>
      </c>
      <c r="D1557" s="95" t="s">
        <v>7080</v>
      </c>
      <c r="E1557" s="95" t="s">
        <v>7081</v>
      </c>
      <c r="F1557" s="96" t="s">
        <v>7063</v>
      </c>
      <c r="G1557" s="97"/>
      <c r="H1557" s="97">
        <v>4311.16</v>
      </c>
      <c r="I1557" s="95" t="s">
        <v>7633</v>
      </c>
      <c r="J1557" s="95" t="s">
        <v>7634</v>
      </c>
      <c r="K1557" s="96" t="s">
        <v>7537</v>
      </c>
      <c r="L1557" s="98"/>
    </row>
    <row r="1558" spans="1:12" ht="11.25" x14ac:dyDescent="0.15">
      <c r="A1558" s="95" t="s">
        <v>7086</v>
      </c>
      <c r="B1558" s="95"/>
      <c r="C1558" s="95" t="s">
        <v>7632</v>
      </c>
      <c r="D1558" s="95" t="s">
        <v>7080</v>
      </c>
      <c r="E1558" s="95" t="s">
        <v>7081</v>
      </c>
      <c r="F1558" s="96" t="s">
        <v>7063</v>
      </c>
      <c r="G1558" s="97">
        <v>1412.28</v>
      </c>
      <c r="H1558" s="97"/>
      <c r="I1558" s="95" t="s">
        <v>7633</v>
      </c>
      <c r="J1558" s="95" t="s">
        <v>7634</v>
      </c>
      <c r="K1558" s="96" t="s">
        <v>7537</v>
      </c>
    </row>
    <row r="1559" spans="1:12" ht="25.5" customHeight="1" x14ac:dyDescent="0.15">
      <c r="A1559" s="95" t="s">
        <v>7085</v>
      </c>
      <c r="B1559" s="95"/>
      <c r="C1559" s="95" t="s">
        <v>7632</v>
      </c>
      <c r="D1559" s="95" t="s">
        <v>7080</v>
      </c>
      <c r="E1559" s="95" t="s">
        <v>7081</v>
      </c>
      <c r="F1559" s="96" t="s">
        <v>7063</v>
      </c>
      <c r="G1559" s="97">
        <v>1152.1199999999999</v>
      </c>
      <c r="H1559" s="97"/>
      <c r="I1559" s="95" t="s">
        <v>7633</v>
      </c>
      <c r="J1559" s="95" t="s">
        <v>7634</v>
      </c>
      <c r="K1559" s="96" t="s">
        <v>7537</v>
      </c>
      <c r="L1559" s="98"/>
    </row>
    <row r="1560" spans="1:12" ht="25.5" customHeight="1" x14ac:dyDescent="0.15">
      <c r="A1560" s="95" t="s">
        <v>7078</v>
      </c>
      <c r="B1560" s="95"/>
      <c r="C1560" s="95" t="s">
        <v>7632</v>
      </c>
      <c r="D1560" s="95" t="s">
        <v>7080</v>
      </c>
      <c r="E1560" s="95" t="s">
        <v>7081</v>
      </c>
      <c r="F1560" s="96" t="s">
        <v>7063</v>
      </c>
      <c r="G1560" s="97">
        <v>594.64</v>
      </c>
      <c r="H1560" s="97"/>
      <c r="I1560" s="95" t="s">
        <v>7633</v>
      </c>
      <c r="J1560" s="95" t="s">
        <v>7634</v>
      </c>
      <c r="K1560" s="96" t="s">
        <v>7537</v>
      </c>
      <c r="L1560" s="98"/>
    </row>
    <row r="1561" spans="1:12" ht="25.5" customHeight="1" x14ac:dyDescent="0.15">
      <c r="A1561" s="95" t="s">
        <v>7087</v>
      </c>
      <c r="B1561" s="95"/>
      <c r="C1561" s="95" t="s">
        <v>7635</v>
      </c>
      <c r="D1561" s="95" t="s">
        <v>7080</v>
      </c>
      <c r="E1561" s="95" t="s">
        <v>7081</v>
      </c>
      <c r="F1561" s="96" t="s">
        <v>7063</v>
      </c>
      <c r="G1561" s="97">
        <v>280.58</v>
      </c>
      <c r="H1561" s="97"/>
      <c r="I1561" s="95" t="s">
        <v>7636</v>
      </c>
      <c r="J1561" s="95" t="s">
        <v>7634</v>
      </c>
      <c r="K1561" s="96" t="s">
        <v>7537</v>
      </c>
      <c r="L1561" s="98"/>
    </row>
    <row r="1562" spans="1:12" ht="25.5" customHeight="1" x14ac:dyDescent="0.15">
      <c r="A1562" s="95" t="s">
        <v>6810</v>
      </c>
      <c r="B1562" s="95"/>
      <c r="C1562" s="95" t="s">
        <v>7635</v>
      </c>
      <c r="D1562" s="95" t="s">
        <v>7080</v>
      </c>
      <c r="E1562" s="95" t="s">
        <v>7081</v>
      </c>
      <c r="F1562" s="96" t="s">
        <v>7063</v>
      </c>
      <c r="G1562" s="97"/>
      <c r="H1562" s="97">
        <v>2600.0300000000002</v>
      </c>
      <c r="I1562" s="95" t="s">
        <v>7636</v>
      </c>
      <c r="J1562" s="95" t="s">
        <v>7634</v>
      </c>
      <c r="K1562" s="96" t="s">
        <v>7537</v>
      </c>
      <c r="L1562" s="98"/>
    </row>
    <row r="1563" spans="1:12" ht="25.5" customHeight="1" x14ac:dyDescent="0.15">
      <c r="A1563" s="95" t="s">
        <v>7086</v>
      </c>
      <c r="B1563" s="95"/>
      <c r="C1563" s="95" t="s">
        <v>7635</v>
      </c>
      <c r="D1563" s="95" t="s">
        <v>7080</v>
      </c>
      <c r="E1563" s="95" t="s">
        <v>7081</v>
      </c>
      <c r="F1563" s="96" t="s">
        <v>7063</v>
      </c>
      <c r="G1563" s="97">
        <v>280.58</v>
      </c>
      <c r="H1563" s="97"/>
      <c r="I1563" s="95" t="s">
        <v>7636</v>
      </c>
      <c r="J1563" s="95" t="s">
        <v>7634</v>
      </c>
      <c r="K1563" s="96" t="s">
        <v>7537</v>
      </c>
      <c r="L1563" s="98"/>
    </row>
    <row r="1564" spans="1:12" ht="25.5" customHeight="1" x14ac:dyDescent="0.15">
      <c r="A1564" s="95" t="s">
        <v>7085</v>
      </c>
      <c r="B1564" s="95"/>
      <c r="C1564" s="95" t="s">
        <v>7635</v>
      </c>
      <c r="D1564" s="95" t="s">
        <v>7080</v>
      </c>
      <c r="E1564" s="95" t="s">
        <v>7081</v>
      </c>
      <c r="F1564" s="96" t="s">
        <v>7063</v>
      </c>
      <c r="G1564" s="97">
        <v>1758.29</v>
      </c>
      <c r="H1564" s="97"/>
      <c r="I1564" s="95" t="s">
        <v>7636</v>
      </c>
      <c r="J1564" s="95" t="s">
        <v>7634</v>
      </c>
      <c r="K1564" s="96" t="s">
        <v>7537</v>
      </c>
      <c r="L1564" s="98"/>
    </row>
    <row r="1565" spans="1:12" ht="25.5" customHeight="1" x14ac:dyDescent="0.15">
      <c r="A1565" s="95" t="s">
        <v>7078</v>
      </c>
      <c r="B1565" s="95"/>
      <c r="C1565" s="95" t="s">
        <v>7635</v>
      </c>
      <c r="D1565" s="95" t="s">
        <v>7080</v>
      </c>
      <c r="E1565" s="95" t="s">
        <v>7081</v>
      </c>
      <c r="F1565" s="96" t="s">
        <v>7063</v>
      </c>
      <c r="G1565" s="97">
        <v>280.58</v>
      </c>
      <c r="H1565" s="97"/>
      <c r="I1565" s="95" t="s">
        <v>7636</v>
      </c>
      <c r="J1565" s="95" t="s">
        <v>7634</v>
      </c>
      <c r="K1565" s="96" t="s">
        <v>7537</v>
      </c>
      <c r="L1565" s="98"/>
    </row>
    <row r="1566" spans="1:12" ht="25.5" customHeight="1" x14ac:dyDescent="0.15">
      <c r="A1566" s="95" t="s">
        <v>7160</v>
      </c>
      <c r="B1566" s="95"/>
      <c r="C1566" s="95" t="s">
        <v>7637</v>
      </c>
      <c r="D1566" s="95" t="s">
        <v>7080</v>
      </c>
      <c r="E1566" s="95" t="s">
        <v>7081</v>
      </c>
      <c r="F1566" s="96" t="s">
        <v>7063</v>
      </c>
      <c r="G1566" s="97">
        <v>72.72</v>
      </c>
      <c r="H1566" s="97"/>
      <c r="I1566" s="95" t="s">
        <v>6854</v>
      </c>
      <c r="J1566" s="95" t="s">
        <v>7634</v>
      </c>
      <c r="K1566" s="96" t="s">
        <v>7537</v>
      </c>
      <c r="L1566" s="98"/>
    </row>
    <row r="1567" spans="1:12" ht="25.5" customHeight="1" x14ac:dyDescent="0.15">
      <c r="A1567" s="95" t="s">
        <v>7056</v>
      </c>
      <c r="B1567" s="95"/>
      <c r="C1567" s="95" t="s">
        <v>7637</v>
      </c>
      <c r="D1567" s="95" t="s">
        <v>7080</v>
      </c>
      <c r="E1567" s="95" t="s">
        <v>7081</v>
      </c>
      <c r="F1567" s="96" t="s">
        <v>7063</v>
      </c>
      <c r="G1567" s="97">
        <v>559.94000000000005</v>
      </c>
      <c r="H1567" s="97"/>
      <c r="I1567" s="95" t="s">
        <v>6854</v>
      </c>
      <c r="J1567" s="95" t="s">
        <v>7634</v>
      </c>
      <c r="K1567" s="96" t="s">
        <v>7537</v>
      </c>
      <c r="L1567" s="98"/>
    </row>
    <row r="1568" spans="1:12" ht="25.5" customHeight="1" x14ac:dyDescent="0.15">
      <c r="A1568" s="95" t="s">
        <v>6844</v>
      </c>
      <c r="B1568" s="95"/>
      <c r="C1568" s="95" t="s">
        <v>7637</v>
      </c>
      <c r="D1568" s="95" t="s">
        <v>7080</v>
      </c>
      <c r="E1568" s="95" t="s">
        <v>7081</v>
      </c>
      <c r="F1568" s="99">
        <v>43190</v>
      </c>
      <c r="G1568" s="97"/>
      <c r="H1568" s="97">
        <v>1241.69</v>
      </c>
      <c r="I1568" s="95" t="s">
        <v>6854</v>
      </c>
      <c r="J1568" s="95" t="s">
        <v>7634</v>
      </c>
      <c r="K1568" s="96" t="s">
        <v>7537</v>
      </c>
      <c r="L1568" s="98"/>
    </row>
    <row r="1569" spans="1:12" ht="25.5" customHeight="1" x14ac:dyDescent="0.15">
      <c r="A1569" s="95" t="s">
        <v>6804</v>
      </c>
      <c r="B1569" s="95"/>
      <c r="C1569" s="95" t="s">
        <v>7637</v>
      </c>
      <c r="D1569" s="95" t="s">
        <v>7080</v>
      </c>
      <c r="E1569" s="95" t="s">
        <v>7081</v>
      </c>
      <c r="F1569" s="96" t="s">
        <v>7063</v>
      </c>
      <c r="G1569" s="97">
        <v>609.03</v>
      </c>
      <c r="H1569" s="97"/>
      <c r="I1569" s="95" t="s">
        <v>6854</v>
      </c>
      <c r="J1569" s="95" t="s">
        <v>7634</v>
      </c>
      <c r="K1569" s="96" t="s">
        <v>7537</v>
      </c>
      <c r="L1569" s="98"/>
    </row>
    <row r="1570" spans="1:12" ht="25.5" customHeight="1" x14ac:dyDescent="0.15">
      <c r="A1570" s="95" t="s">
        <v>6810</v>
      </c>
      <c r="B1570" s="95"/>
      <c r="C1570" s="95" t="s">
        <v>7638</v>
      </c>
      <c r="D1570" s="95" t="s">
        <v>7080</v>
      </c>
      <c r="E1570" s="95" t="s">
        <v>7081</v>
      </c>
      <c r="F1570" s="96" t="s">
        <v>7063</v>
      </c>
      <c r="G1570" s="97"/>
      <c r="H1570" s="97">
        <v>3811.5</v>
      </c>
      <c r="I1570" s="95" t="s">
        <v>7639</v>
      </c>
      <c r="J1570" s="95" t="s">
        <v>7634</v>
      </c>
      <c r="K1570" s="96" t="s">
        <v>7537</v>
      </c>
      <c r="L1570" s="98"/>
    </row>
    <row r="1571" spans="1:12" ht="25.5" customHeight="1" x14ac:dyDescent="0.15">
      <c r="A1571" s="95" t="s">
        <v>7086</v>
      </c>
      <c r="B1571" s="95"/>
      <c r="C1571" s="95" t="s">
        <v>7638</v>
      </c>
      <c r="D1571" s="95" t="s">
        <v>7080</v>
      </c>
      <c r="E1571" s="95" t="s">
        <v>7081</v>
      </c>
      <c r="F1571" s="96" t="s">
        <v>7063</v>
      </c>
      <c r="G1571" s="97">
        <v>198</v>
      </c>
      <c r="H1571" s="97"/>
      <c r="I1571" s="95" t="s">
        <v>7639</v>
      </c>
      <c r="J1571" s="95" t="s">
        <v>7634</v>
      </c>
      <c r="K1571" s="96" t="s">
        <v>7537</v>
      </c>
      <c r="L1571" s="98"/>
    </row>
    <row r="1572" spans="1:12" ht="25.5" customHeight="1" x14ac:dyDescent="0.15">
      <c r="A1572" s="95" t="s">
        <v>7098</v>
      </c>
      <c r="B1572" s="95"/>
      <c r="C1572" s="95" t="s">
        <v>7638</v>
      </c>
      <c r="D1572" s="95" t="s">
        <v>7080</v>
      </c>
      <c r="E1572" s="95" t="s">
        <v>7081</v>
      </c>
      <c r="F1572" s="96" t="s">
        <v>7063</v>
      </c>
      <c r="G1572" s="97">
        <v>198</v>
      </c>
      <c r="H1572" s="97"/>
      <c r="I1572" s="95" t="s">
        <v>7639</v>
      </c>
      <c r="J1572" s="95" t="s">
        <v>7634</v>
      </c>
      <c r="K1572" s="96" t="s">
        <v>7537</v>
      </c>
      <c r="L1572" s="98"/>
    </row>
    <row r="1573" spans="1:12" ht="25.5" customHeight="1" x14ac:dyDescent="0.15">
      <c r="A1573" s="95" t="s">
        <v>7078</v>
      </c>
      <c r="B1573" s="95"/>
      <c r="C1573" s="95" t="s">
        <v>7638</v>
      </c>
      <c r="D1573" s="95" t="s">
        <v>7080</v>
      </c>
      <c r="E1573" s="95" t="s">
        <v>7081</v>
      </c>
      <c r="F1573" s="96" t="s">
        <v>7063</v>
      </c>
      <c r="G1573" s="97">
        <v>2079</v>
      </c>
      <c r="H1573" s="97"/>
      <c r="I1573" s="95" t="s">
        <v>7639</v>
      </c>
      <c r="J1573" s="95" t="s">
        <v>7634</v>
      </c>
      <c r="K1573" s="96" t="s">
        <v>7537</v>
      </c>
      <c r="L1573" s="98"/>
    </row>
    <row r="1574" spans="1:12" ht="11.25" x14ac:dyDescent="0.15">
      <c r="A1574" s="95" t="s">
        <v>7095</v>
      </c>
      <c r="B1574" s="95"/>
      <c r="C1574" s="95" t="s">
        <v>7638</v>
      </c>
      <c r="D1574" s="95" t="s">
        <v>7080</v>
      </c>
      <c r="E1574" s="95" t="s">
        <v>7081</v>
      </c>
      <c r="F1574" s="96" t="s">
        <v>7063</v>
      </c>
      <c r="G1574" s="97">
        <v>1336.5</v>
      </c>
      <c r="H1574" s="97"/>
      <c r="I1574" s="95" t="s">
        <v>7639</v>
      </c>
      <c r="J1574" s="95" t="s">
        <v>7634</v>
      </c>
      <c r="K1574" s="96" t="s">
        <v>7537</v>
      </c>
    </row>
    <row r="1575" spans="1:12" ht="25.5" customHeight="1" x14ac:dyDescent="0.15">
      <c r="A1575" s="95" t="s">
        <v>7160</v>
      </c>
      <c r="B1575" s="95"/>
      <c r="C1575" s="95" t="s">
        <v>7640</v>
      </c>
      <c r="D1575" s="95" t="s">
        <v>7080</v>
      </c>
      <c r="E1575" s="95" t="s">
        <v>7081</v>
      </c>
      <c r="F1575" s="96" t="s">
        <v>7063</v>
      </c>
      <c r="G1575" s="97">
        <v>217.5</v>
      </c>
      <c r="H1575" s="97"/>
      <c r="I1575" s="95" t="s">
        <v>6855</v>
      </c>
      <c r="J1575" s="95" t="s">
        <v>7634</v>
      </c>
      <c r="K1575" s="96" t="s">
        <v>7537</v>
      </c>
      <c r="L1575" s="98"/>
    </row>
    <row r="1576" spans="1:12" ht="25.5" customHeight="1" x14ac:dyDescent="0.15">
      <c r="A1576" s="95" t="s">
        <v>6844</v>
      </c>
      <c r="B1576" s="95"/>
      <c r="C1576" s="95" t="s">
        <v>7640</v>
      </c>
      <c r="D1576" s="95" t="s">
        <v>7080</v>
      </c>
      <c r="E1576" s="95" t="s">
        <v>7081</v>
      </c>
      <c r="F1576" s="99">
        <v>43190</v>
      </c>
      <c r="G1576" s="97"/>
      <c r="H1576" s="97">
        <v>217.5</v>
      </c>
      <c r="I1576" s="95" t="s">
        <v>6855</v>
      </c>
      <c r="J1576" s="95" t="s">
        <v>7634</v>
      </c>
      <c r="K1576" s="96" t="s">
        <v>7537</v>
      </c>
      <c r="L1576" s="98"/>
    </row>
    <row r="1577" spans="1:12" ht="25.5" customHeight="1" x14ac:dyDescent="0.15">
      <c r="A1577" s="95" t="s">
        <v>6810</v>
      </c>
      <c r="B1577" s="95"/>
      <c r="C1577" s="95" t="s">
        <v>7641</v>
      </c>
      <c r="D1577" s="95" t="s">
        <v>7080</v>
      </c>
      <c r="E1577" s="95" t="s">
        <v>7081</v>
      </c>
      <c r="F1577" s="96" t="s">
        <v>7063</v>
      </c>
      <c r="G1577" s="97">
        <v>390.35</v>
      </c>
      <c r="H1577" s="97"/>
      <c r="I1577" s="95" t="s">
        <v>7642</v>
      </c>
      <c r="J1577" s="95" t="s">
        <v>7634</v>
      </c>
      <c r="K1577" s="96" t="s">
        <v>7537</v>
      </c>
      <c r="L1577" s="98"/>
    </row>
    <row r="1578" spans="1:12" ht="25.5" customHeight="1" x14ac:dyDescent="0.15">
      <c r="A1578" s="95" t="s">
        <v>6804</v>
      </c>
      <c r="B1578" s="95"/>
      <c r="C1578" s="95" t="s">
        <v>7641</v>
      </c>
      <c r="D1578" s="95" t="s">
        <v>7080</v>
      </c>
      <c r="E1578" s="95" t="s">
        <v>7081</v>
      </c>
      <c r="F1578" s="96" t="s">
        <v>7063</v>
      </c>
      <c r="G1578" s="97"/>
      <c r="H1578" s="97">
        <v>390.35</v>
      </c>
      <c r="I1578" s="95" t="s">
        <v>7642</v>
      </c>
      <c r="J1578" s="95" t="s">
        <v>7634</v>
      </c>
      <c r="K1578" s="96" t="s">
        <v>7537</v>
      </c>
      <c r="L1578" s="98"/>
    </row>
    <row r="1579" spans="1:12" ht="25.5" customHeight="1" x14ac:dyDescent="0.15">
      <c r="A1579" s="95" t="s">
        <v>6810</v>
      </c>
      <c r="B1579" s="95"/>
      <c r="C1579" s="95" t="s">
        <v>7643</v>
      </c>
      <c r="D1579" s="95" t="s">
        <v>7080</v>
      </c>
      <c r="E1579" s="95" t="s">
        <v>7081</v>
      </c>
      <c r="F1579" s="96" t="s">
        <v>7063</v>
      </c>
      <c r="G1579" s="97"/>
      <c r="H1579" s="97">
        <v>204.98</v>
      </c>
      <c r="I1579" s="95" t="s">
        <v>6856</v>
      </c>
      <c r="J1579" s="95" t="s">
        <v>7634</v>
      </c>
      <c r="K1579" s="96" t="s">
        <v>7537</v>
      </c>
      <c r="L1579" s="98"/>
    </row>
    <row r="1580" spans="1:12" ht="25.5" customHeight="1" x14ac:dyDescent="0.15">
      <c r="A1580" s="95" t="s">
        <v>6844</v>
      </c>
      <c r="B1580" s="95"/>
      <c r="C1580" s="95" t="s">
        <v>7643</v>
      </c>
      <c r="D1580" s="95" t="s">
        <v>7080</v>
      </c>
      <c r="E1580" s="95" t="s">
        <v>7081</v>
      </c>
      <c r="F1580" s="99">
        <v>43190</v>
      </c>
      <c r="G1580" s="97">
        <v>204.98</v>
      </c>
      <c r="H1580" s="97"/>
      <c r="I1580" s="95" t="s">
        <v>6856</v>
      </c>
      <c r="J1580" s="95" t="s">
        <v>7634</v>
      </c>
      <c r="K1580" s="96" t="s">
        <v>7537</v>
      </c>
      <c r="L1580" s="98"/>
    </row>
    <row r="1581" spans="1:12" ht="25.5" customHeight="1" x14ac:dyDescent="0.15">
      <c r="A1581" s="95" t="s">
        <v>7087</v>
      </c>
      <c r="B1581" s="95"/>
      <c r="C1581" s="95" t="s">
        <v>7644</v>
      </c>
      <c r="D1581" s="95" t="s">
        <v>7080</v>
      </c>
      <c r="E1581" s="95" t="s">
        <v>7081</v>
      </c>
      <c r="F1581" s="96" t="s">
        <v>7063</v>
      </c>
      <c r="G1581" s="97"/>
      <c r="H1581" s="97">
        <v>1675.67</v>
      </c>
      <c r="I1581" s="95" t="s">
        <v>7645</v>
      </c>
      <c r="J1581" s="95" t="s">
        <v>7634</v>
      </c>
      <c r="K1581" s="96" t="s">
        <v>7537</v>
      </c>
      <c r="L1581" s="98"/>
    </row>
    <row r="1582" spans="1:12" ht="25.5" customHeight="1" x14ac:dyDescent="0.15">
      <c r="A1582" s="95" t="s">
        <v>6810</v>
      </c>
      <c r="B1582" s="95"/>
      <c r="C1582" s="95" t="s">
        <v>7644</v>
      </c>
      <c r="D1582" s="95" t="s">
        <v>7080</v>
      </c>
      <c r="E1582" s="95" t="s">
        <v>7081</v>
      </c>
      <c r="F1582" s="96" t="s">
        <v>7063</v>
      </c>
      <c r="G1582" s="97">
        <v>412.05</v>
      </c>
      <c r="H1582" s="97"/>
      <c r="I1582" s="95" t="s">
        <v>7645</v>
      </c>
      <c r="J1582" s="95" t="s">
        <v>7634</v>
      </c>
      <c r="K1582" s="96" t="s">
        <v>7537</v>
      </c>
      <c r="L1582" s="98"/>
    </row>
    <row r="1583" spans="1:12" ht="25.5" customHeight="1" x14ac:dyDescent="0.15">
      <c r="A1583" s="95" t="s">
        <v>7086</v>
      </c>
      <c r="B1583" s="95"/>
      <c r="C1583" s="95" t="s">
        <v>7644</v>
      </c>
      <c r="D1583" s="95" t="s">
        <v>7080</v>
      </c>
      <c r="E1583" s="95" t="s">
        <v>7081</v>
      </c>
      <c r="F1583" s="96" t="s">
        <v>7063</v>
      </c>
      <c r="G1583" s="97">
        <v>631.80999999999995</v>
      </c>
      <c r="H1583" s="97"/>
      <c r="I1583" s="95" t="s">
        <v>7645</v>
      </c>
      <c r="J1583" s="95" t="s">
        <v>7634</v>
      </c>
      <c r="K1583" s="96" t="s">
        <v>7537</v>
      </c>
      <c r="L1583" s="98"/>
    </row>
    <row r="1584" spans="1:12" ht="25.5" customHeight="1" x14ac:dyDescent="0.15">
      <c r="A1584" s="95" t="s">
        <v>7098</v>
      </c>
      <c r="B1584" s="95"/>
      <c r="C1584" s="95" t="s">
        <v>7644</v>
      </c>
      <c r="D1584" s="95" t="s">
        <v>7080</v>
      </c>
      <c r="E1584" s="95" t="s">
        <v>7081</v>
      </c>
      <c r="F1584" s="96" t="s">
        <v>7063</v>
      </c>
      <c r="G1584" s="97">
        <v>219.76</v>
      </c>
      <c r="H1584" s="97"/>
      <c r="I1584" s="95" t="s">
        <v>7645</v>
      </c>
      <c r="J1584" s="95" t="s">
        <v>7634</v>
      </c>
      <c r="K1584" s="96" t="s">
        <v>7537</v>
      </c>
      <c r="L1584" s="98"/>
    </row>
    <row r="1585" spans="1:12" ht="25.5" customHeight="1" x14ac:dyDescent="0.15">
      <c r="A1585" s="95" t="s">
        <v>7078</v>
      </c>
      <c r="B1585" s="95"/>
      <c r="C1585" s="95" t="s">
        <v>7644</v>
      </c>
      <c r="D1585" s="95" t="s">
        <v>7080</v>
      </c>
      <c r="E1585" s="95" t="s">
        <v>7081</v>
      </c>
      <c r="F1585" s="96" t="s">
        <v>7063</v>
      </c>
      <c r="G1585" s="97">
        <v>412.05</v>
      </c>
      <c r="H1585" s="97"/>
      <c r="I1585" s="95" t="s">
        <v>7645</v>
      </c>
      <c r="J1585" s="95" t="s">
        <v>7634</v>
      </c>
      <c r="K1585" s="96" t="s">
        <v>7537</v>
      </c>
      <c r="L1585" s="98"/>
    </row>
    <row r="1586" spans="1:12" ht="25.5" customHeight="1" x14ac:dyDescent="0.15">
      <c r="A1586" s="95" t="s">
        <v>7055</v>
      </c>
      <c r="B1586" s="95"/>
      <c r="C1586" s="95" t="s">
        <v>7646</v>
      </c>
      <c r="D1586" s="95" t="s">
        <v>7080</v>
      </c>
      <c r="E1586" s="95" t="s">
        <v>7081</v>
      </c>
      <c r="F1586" s="96" t="s">
        <v>7063</v>
      </c>
      <c r="G1586" s="97"/>
      <c r="H1586" s="97">
        <v>735.08</v>
      </c>
      <c r="I1586" s="95" t="s">
        <v>7647</v>
      </c>
      <c r="J1586" s="95" t="s">
        <v>7634</v>
      </c>
      <c r="K1586" s="96" t="s">
        <v>7537</v>
      </c>
      <c r="L1586" s="98"/>
    </row>
    <row r="1587" spans="1:12" ht="25.5" customHeight="1" x14ac:dyDescent="0.15">
      <c r="A1587" s="95" t="s">
        <v>7139</v>
      </c>
      <c r="B1587" s="95"/>
      <c r="C1587" s="95" t="s">
        <v>7646</v>
      </c>
      <c r="D1587" s="95" t="s">
        <v>7080</v>
      </c>
      <c r="E1587" s="95" t="s">
        <v>7081</v>
      </c>
      <c r="F1587" s="96" t="s">
        <v>7063</v>
      </c>
      <c r="G1587" s="97">
        <v>735.08</v>
      </c>
      <c r="H1587" s="97"/>
      <c r="I1587" s="95" t="s">
        <v>7647</v>
      </c>
      <c r="J1587" s="95" t="s">
        <v>7634</v>
      </c>
      <c r="K1587" s="96" t="s">
        <v>7537</v>
      </c>
      <c r="L1587" s="98"/>
    </row>
    <row r="1588" spans="1:12" ht="25.5" customHeight="1" x14ac:dyDescent="0.15">
      <c r="A1588" s="95" t="s">
        <v>7055</v>
      </c>
      <c r="B1588" s="95"/>
      <c r="C1588" s="95" t="s">
        <v>7648</v>
      </c>
      <c r="D1588" s="95" t="s">
        <v>7080</v>
      </c>
      <c r="E1588" s="95" t="s">
        <v>7081</v>
      </c>
      <c r="F1588" s="96" t="s">
        <v>7063</v>
      </c>
      <c r="G1588" s="97"/>
      <c r="H1588" s="97">
        <v>1679.83</v>
      </c>
      <c r="I1588" s="95" t="s">
        <v>7649</v>
      </c>
      <c r="J1588" s="95" t="s">
        <v>7634</v>
      </c>
      <c r="K1588" s="96" t="s">
        <v>7537</v>
      </c>
      <c r="L1588" s="98"/>
    </row>
    <row r="1589" spans="1:12" ht="25.5" customHeight="1" x14ac:dyDescent="0.15">
      <c r="A1589" s="95" t="s">
        <v>7220</v>
      </c>
      <c r="B1589" s="95"/>
      <c r="C1589" s="95" t="s">
        <v>7648</v>
      </c>
      <c r="D1589" s="95" t="s">
        <v>7080</v>
      </c>
      <c r="E1589" s="95" t="s">
        <v>7081</v>
      </c>
      <c r="F1589" s="96" t="s">
        <v>7063</v>
      </c>
      <c r="G1589" s="97">
        <v>1679.83</v>
      </c>
      <c r="H1589" s="97"/>
      <c r="I1589" s="95" t="s">
        <v>7649</v>
      </c>
      <c r="J1589" s="95" t="s">
        <v>7634</v>
      </c>
      <c r="K1589" s="96" t="s">
        <v>7537</v>
      </c>
      <c r="L1589" s="98"/>
    </row>
    <row r="1590" spans="1:12" ht="25.5" customHeight="1" x14ac:dyDescent="0.15">
      <c r="A1590" s="95" t="s">
        <v>7087</v>
      </c>
      <c r="B1590" s="95"/>
      <c r="C1590" s="95" t="s">
        <v>7650</v>
      </c>
      <c r="D1590" s="95" t="s">
        <v>7080</v>
      </c>
      <c r="E1590" s="95" t="s">
        <v>7081</v>
      </c>
      <c r="F1590" s="96" t="s">
        <v>7063</v>
      </c>
      <c r="G1590" s="97">
        <v>221.1</v>
      </c>
      <c r="H1590" s="97"/>
      <c r="I1590" s="95" t="s">
        <v>7651</v>
      </c>
      <c r="J1590" s="95" t="s">
        <v>7634</v>
      </c>
      <c r="K1590" s="96" t="s">
        <v>7537</v>
      </c>
      <c r="L1590" s="98"/>
    </row>
    <row r="1591" spans="1:12" ht="25.5" customHeight="1" x14ac:dyDescent="0.15">
      <c r="A1591" s="95" t="s">
        <v>6810</v>
      </c>
      <c r="B1591" s="95"/>
      <c r="C1591" s="95" t="s">
        <v>7650</v>
      </c>
      <c r="D1591" s="95" t="s">
        <v>7080</v>
      </c>
      <c r="E1591" s="95" t="s">
        <v>7081</v>
      </c>
      <c r="F1591" s="96" t="s">
        <v>7063</v>
      </c>
      <c r="G1591" s="97"/>
      <c r="H1591" s="97">
        <v>1077.8599999999999</v>
      </c>
      <c r="I1591" s="95" t="s">
        <v>7651</v>
      </c>
      <c r="J1591" s="95" t="s">
        <v>7634</v>
      </c>
      <c r="K1591" s="96" t="s">
        <v>7537</v>
      </c>
      <c r="L1591" s="98"/>
    </row>
    <row r="1592" spans="1:12" ht="25.5" customHeight="1" x14ac:dyDescent="0.15">
      <c r="A1592" s="95" t="s">
        <v>7086</v>
      </c>
      <c r="B1592" s="95"/>
      <c r="C1592" s="95" t="s">
        <v>7650</v>
      </c>
      <c r="D1592" s="95" t="s">
        <v>7080</v>
      </c>
      <c r="E1592" s="95" t="s">
        <v>7081</v>
      </c>
      <c r="F1592" s="96" t="s">
        <v>7063</v>
      </c>
      <c r="G1592" s="97">
        <v>221.1</v>
      </c>
      <c r="H1592" s="97"/>
      <c r="I1592" s="95" t="s">
        <v>7651</v>
      </c>
      <c r="J1592" s="95" t="s">
        <v>7634</v>
      </c>
      <c r="K1592" s="96" t="s">
        <v>7537</v>
      </c>
      <c r="L1592" s="98"/>
    </row>
    <row r="1593" spans="1:12" ht="11.25" x14ac:dyDescent="0.15">
      <c r="A1593" s="95" t="s">
        <v>7085</v>
      </c>
      <c r="B1593" s="95"/>
      <c r="C1593" s="95" t="s">
        <v>7650</v>
      </c>
      <c r="D1593" s="95" t="s">
        <v>7080</v>
      </c>
      <c r="E1593" s="95" t="s">
        <v>7081</v>
      </c>
      <c r="F1593" s="96" t="s">
        <v>7063</v>
      </c>
      <c r="G1593" s="97">
        <v>414.56</v>
      </c>
      <c r="H1593" s="97"/>
      <c r="I1593" s="95" t="s">
        <v>7651</v>
      </c>
      <c r="J1593" s="95" t="s">
        <v>7634</v>
      </c>
      <c r="K1593" s="96" t="s">
        <v>7537</v>
      </c>
    </row>
    <row r="1594" spans="1:12" ht="25.5" customHeight="1" x14ac:dyDescent="0.15">
      <c r="A1594" s="95" t="s">
        <v>7078</v>
      </c>
      <c r="B1594" s="95"/>
      <c r="C1594" s="95" t="s">
        <v>7650</v>
      </c>
      <c r="D1594" s="95" t="s">
        <v>7080</v>
      </c>
      <c r="E1594" s="95" t="s">
        <v>7081</v>
      </c>
      <c r="F1594" s="96" t="s">
        <v>7063</v>
      </c>
      <c r="G1594" s="97">
        <v>221.1</v>
      </c>
      <c r="H1594" s="97"/>
      <c r="I1594" s="95" t="s">
        <v>7651</v>
      </c>
      <c r="J1594" s="95" t="s">
        <v>7634</v>
      </c>
      <c r="K1594" s="96" t="s">
        <v>7537</v>
      </c>
      <c r="L1594" s="98"/>
    </row>
    <row r="1595" spans="1:12" ht="25.5" customHeight="1" x14ac:dyDescent="0.15">
      <c r="A1595" s="95" t="s">
        <v>6810</v>
      </c>
      <c r="B1595" s="95"/>
      <c r="C1595" s="95" t="s">
        <v>7652</v>
      </c>
      <c r="D1595" s="95" t="s">
        <v>7080</v>
      </c>
      <c r="E1595" s="95" t="s">
        <v>7081</v>
      </c>
      <c r="F1595" s="96" t="s">
        <v>7063</v>
      </c>
      <c r="G1595" s="97"/>
      <c r="H1595" s="97">
        <v>599.12</v>
      </c>
      <c r="I1595" s="95" t="s">
        <v>6860</v>
      </c>
      <c r="J1595" s="95" t="s">
        <v>7634</v>
      </c>
      <c r="K1595" s="96" t="s">
        <v>7537</v>
      </c>
      <c r="L1595" s="98"/>
    </row>
    <row r="1596" spans="1:12" ht="25.5" customHeight="1" x14ac:dyDescent="0.15">
      <c r="A1596" s="95" t="s">
        <v>6844</v>
      </c>
      <c r="B1596" s="95"/>
      <c r="C1596" s="95" t="s">
        <v>7652</v>
      </c>
      <c r="D1596" s="95" t="s">
        <v>7080</v>
      </c>
      <c r="E1596" s="95" t="s">
        <v>7081</v>
      </c>
      <c r="F1596" s="99">
        <v>43190</v>
      </c>
      <c r="G1596" s="97">
        <v>599.12</v>
      </c>
      <c r="H1596" s="97"/>
      <c r="I1596" s="95" t="s">
        <v>6860</v>
      </c>
      <c r="J1596" s="95" t="s">
        <v>7634</v>
      </c>
      <c r="K1596" s="96" t="s">
        <v>7537</v>
      </c>
      <c r="L1596" s="98"/>
    </row>
    <row r="1597" spans="1:12" ht="25.5" customHeight="1" x14ac:dyDescent="0.15">
      <c r="A1597" s="95" t="s">
        <v>6810</v>
      </c>
      <c r="B1597" s="95"/>
      <c r="C1597" s="95" t="s">
        <v>7653</v>
      </c>
      <c r="D1597" s="95" t="s">
        <v>7080</v>
      </c>
      <c r="E1597" s="95" t="s">
        <v>7081</v>
      </c>
      <c r="F1597" s="96" t="s">
        <v>7063</v>
      </c>
      <c r="G1597" s="97">
        <v>395.2</v>
      </c>
      <c r="H1597" s="97"/>
      <c r="I1597" s="95" t="s">
        <v>6862</v>
      </c>
      <c r="J1597" s="95" t="s">
        <v>7634</v>
      </c>
      <c r="K1597" s="96" t="s">
        <v>7537</v>
      </c>
      <c r="L1597" s="98"/>
    </row>
    <row r="1598" spans="1:12" ht="25.5" customHeight="1" x14ac:dyDescent="0.15">
      <c r="A1598" s="95" t="s">
        <v>7056</v>
      </c>
      <c r="B1598" s="95"/>
      <c r="C1598" s="95" t="s">
        <v>7653</v>
      </c>
      <c r="D1598" s="95" t="s">
        <v>7080</v>
      </c>
      <c r="E1598" s="95" t="s">
        <v>7081</v>
      </c>
      <c r="F1598" s="96" t="s">
        <v>7063</v>
      </c>
      <c r="G1598" s="97">
        <v>395.2</v>
      </c>
      <c r="H1598" s="97"/>
      <c r="I1598" s="95" t="s">
        <v>6862</v>
      </c>
      <c r="J1598" s="95" t="s">
        <v>7634</v>
      </c>
      <c r="K1598" s="96" t="s">
        <v>7537</v>
      </c>
      <c r="L1598" s="98"/>
    </row>
    <row r="1599" spans="1:12" ht="25.5" customHeight="1" x14ac:dyDescent="0.15">
      <c r="A1599" s="95" t="s">
        <v>6844</v>
      </c>
      <c r="B1599" s="95"/>
      <c r="C1599" s="95" t="s">
        <v>7653</v>
      </c>
      <c r="D1599" s="95" t="s">
        <v>7080</v>
      </c>
      <c r="E1599" s="95" t="s">
        <v>7081</v>
      </c>
      <c r="F1599" s="99">
        <v>43190</v>
      </c>
      <c r="G1599" s="97"/>
      <c r="H1599" s="97">
        <v>1411.43</v>
      </c>
      <c r="I1599" s="95" t="s">
        <v>6862</v>
      </c>
      <c r="J1599" s="95" t="s">
        <v>7634</v>
      </c>
      <c r="K1599" s="96" t="s">
        <v>7537</v>
      </c>
      <c r="L1599" s="98"/>
    </row>
    <row r="1600" spans="1:12" ht="25.5" customHeight="1" x14ac:dyDescent="0.15">
      <c r="A1600" s="95" t="s">
        <v>6804</v>
      </c>
      <c r="B1600" s="95"/>
      <c r="C1600" s="95" t="s">
        <v>7653</v>
      </c>
      <c r="D1600" s="95" t="s">
        <v>7080</v>
      </c>
      <c r="E1600" s="95" t="s">
        <v>7081</v>
      </c>
      <c r="F1600" s="96" t="s">
        <v>7063</v>
      </c>
      <c r="G1600" s="97">
        <v>621.03</v>
      </c>
      <c r="H1600" s="97"/>
      <c r="I1600" s="95" t="s">
        <v>6862</v>
      </c>
      <c r="J1600" s="95" t="s">
        <v>7634</v>
      </c>
      <c r="K1600" s="96" t="s">
        <v>7537</v>
      </c>
      <c r="L1600" s="98"/>
    </row>
    <row r="1601" spans="1:12" ht="25.5" customHeight="1" x14ac:dyDescent="0.15">
      <c r="A1601" s="95" t="s">
        <v>7055</v>
      </c>
      <c r="B1601" s="95"/>
      <c r="C1601" s="95" t="s">
        <v>7654</v>
      </c>
      <c r="D1601" s="95" t="s">
        <v>7080</v>
      </c>
      <c r="E1601" s="95" t="s">
        <v>7081</v>
      </c>
      <c r="F1601" s="96" t="s">
        <v>7063</v>
      </c>
      <c r="G1601" s="97">
        <v>157.54</v>
      </c>
      <c r="H1601" s="97"/>
      <c r="I1601" s="95" t="s">
        <v>6863</v>
      </c>
      <c r="J1601" s="95" t="s">
        <v>7634</v>
      </c>
      <c r="K1601" s="96" t="s">
        <v>7537</v>
      </c>
      <c r="L1601" s="98"/>
    </row>
    <row r="1602" spans="1:12" ht="25.5" customHeight="1" x14ac:dyDescent="0.15">
      <c r="A1602" s="95" t="s">
        <v>7160</v>
      </c>
      <c r="B1602" s="95"/>
      <c r="C1602" s="95" t="s">
        <v>7654</v>
      </c>
      <c r="D1602" s="95" t="s">
        <v>7080</v>
      </c>
      <c r="E1602" s="95" t="s">
        <v>7081</v>
      </c>
      <c r="F1602" s="96" t="s">
        <v>7063</v>
      </c>
      <c r="G1602" s="97">
        <v>157.54</v>
      </c>
      <c r="H1602" s="97"/>
      <c r="I1602" s="95" t="s">
        <v>6863</v>
      </c>
      <c r="J1602" s="95" t="s">
        <v>7634</v>
      </c>
      <c r="K1602" s="96" t="s">
        <v>7537</v>
      </c>
      <c r="L1602" s="98"/>
    </row>
    <row r="1603" spans="1:12" ht="25.5" customHeight="1" x14ac:dyDescent="0.15">
      <c r="A1603" s="95" t="s">
        <v>7139</v>
      </c>
      <c r="B1603" s="95"/>
      <c r="C1603" s="95" t="s">
        <v>7654</v>
      </c>
      <c r="D1603" s="95" t="s">
        <v>7080</v>
      </c>
      <c r="E1603" s="95" t="s">
        <v>7081</v>
      </c>
      <c r="F1603" s="96" t="s">
        <v>7063</v>
      </c>
      <c r="G1603" s="97">
        <v>78.77</v>
      </c>
      <c r="H1603" s="97"/>
      <c r="I1603" s="95" t="s">
        <v>6863</v>
      </c>
      <c r="J1603" s="95" t="s">
        <v>7634</v>
      </c>
      <c r="K1603" s="96" t="s">
        <v>7537</v>
      </c>
      <c r="L1603" s="98"/>
    </row>
    <row r="1604" spans="1:12" ht="12.75" customHeight="1" x14ac:dyDescent="0.15">
      <c r="A1604" s="95" t="s">
        <v>6810</v>
      </c>
      <c r="B1604" s="95"/>
      <c r="C1604" s="95" t="s">
        <v>7654</v>
      </c>
      <c r="D1604" s="95" t="s">
        <v>7080</v>
      </c>
      <c r="E1604" s="95" t="s">
        <v>7081</v>
      </c>
      <c r="F1604" s="96" t="s">
        <v>7063</v>
      </c>
      <c r="G1604" s="97"/>
      <c r="H1604" s="97">
        <v>2148.25</v>
      </c>
      <c r="I1604" s="95" t="s">
        <v>6863</v>
      </c>
      <c r="J1604" s="95" t="s">
        <v>7634</v>
      </c>
      <c r="K1604" s="96" t="s">
        <v>7537</v>
      </c>
      <c r="L1604" s="98"/>
    </row>
    <row r="1605" spans="1:12" ht="12.75" customHeight="1" x14ac:dyDescent="0.15">
      <c r="A1605" s="95" t="s">
        <v>7056</v>
      </c>
      <c r="B1605" s="95"/>
      <c r="C1605" s="95" t="s">
        <v>7654</v>
      </c>
      <c r="D1605" s="95" t="s">
        <v>7080</v>
      </c>
      <c r="E1605" s="95" t="s">
        <v>7081</v>
      </c>
      <c r="F1605" s="96" t="s">
        <v>7063</v>
      </c>
      <c r="G1605" s="97">
        <v>1124.25</v>
      </c>
      <c r="H1605" s="97"/>
      <c r="I1605" s="95" t="s">
        <v>6863</v>
      </c>
      <c r="J1605" s="95" t="s">
        <v>7634</v>
      </c>
      <c r="K1605" s="96" t="s">
        <v>7537</v>
      </c>
      <c r="L1605" s="98"/>
    </row>
    <row r="1606" spans="1:12" ht="12.75" customHeight="1" x14ac:dyDescent="0.15">
      <c r="A1606" s="95" t="s">
        <v>6844</v>
      </c>
      <c r="B1606" s="95"/>
      <c r="C1606" s="95" t="s">
        <v>7654</v>
      </c>
      <c r="D1606" s="95" t="s">
        <v>7080</v>
      </c>
      <c r="E1606" s="95" t="s">
        <v>7081</v>
      </c>
      <c r="F1606" s="99">
        <v>43190</v>
      </c>
      <c r="G1606" s="97">
        <v>630.15</v>
      </c>
      <c r="H1606" s="97"/>
      <c r="I1606" s="95" t="s">
        <v>6863</v>
      </c>
      <c r="J1606" s="95" t="s">
        <v>7634</v>
      </c>
      <c r="K1606" s="96" t="s">
        <v>7537</v>
      </c>
      <c r="L1606" s="98"/>
    </row>
    <row r="1607" spans="1:12" ht="12.75" customHeight="1" x14ac:dyDescent="0.15">
      <c r="A1607" s="95" t="s">
        <v>6808</v>
      </c>
      <c r="B1607" s="95"/>
      <c r="C1607" s="95" t="s">
        <v>7655</v>
      </c>
      <c r="D1607" s="95" t="s">
        <v>7080</v>
      </c>
      <c r="E1607" s="95" t="s">
        <v>7081</v>
      </c>
      <c r="F1607" s="96" t="s">
        <v>7063</v>
      </c>
      <c r="G1607" s="97">
        <v>277.48</v>
      </c>
      <c r="H1607" s="97"/>
      <c r="I1607" s="95" t="s">
        <v>6864</v>
      </c>
      <c r="J1607" s="95" t="s">
        <v>7634</v>
      </c>
      <c r="K1607" s="96" t="s">
        <v>7537</v>
      </c>
      <c r="L1607" s="98"/>
    </row>
    <row r="1608" spans="1:12" ht="12.75" customHeight="1" x14ac:dyDescent="0.15">
      <c r="A1608" s="95" t="s">
        <v>7056</v>
      </c>
      <c r="B1608" s="95"/>
      <c r="C1608" s="95" t="s">
        <v>7655</v>
      </c>
      <c r="D1608" s="95" t="s">
        <v>7080</v>
      </c>
      <c r="E1608" s="95" t="s">
        <v>7081</v>
      </c>
      <c r="F1608" s="96" t="s">
        <v>7063</v>
      </c>
      <c r="G1608" s="97">
        <v>1165.43</v>
      </c>
      <c r="H1608" s="97"/>
      <c r="I1608" s="95" t="s">
        <v>6864</v>
      </c>
      <c r="J1608" s="95" t="s">
        <v>7634</v>
      </c>
      <c r="K1608" s="96" t="s">
        <v>7537</v>
      </c>
      <c r="L1608" s="98"/>
    </row>
    <row r="1609" spans="1:12" ht="12.75" customHeight="1" x14ac:dyDescent="0.15">
      <c r="A1609" s="95" t="s">
        <v>6844</v>
      </c>
      <c r="B1609" s="95"/>
      <c r="C1609" s="95" t="s">
        <v>7655</v>
      </c>
      <c r="D1609" s="95" t="s">
        <v>7080</v>
      </c>
      <c r="E1609" s="95" t="s">
        <v>7081</v>
      </c>
      <c r="F1609" s="99">
        <v>43190</v>
      </c>
      <c r="G1609" s="97"/>
      <c r="H1609" s="97">
        <v>1442.91</v>
      </c>
      <c r="I1609" s="95" t="s">
        <v>6864</v>
      </c>
      <c r="J1609" s="95" t="s">
        <v>7634</v>
      </c>
      <c r="K1609" s="96" t="s">
        <v>7537</v>
      </c>
      <c r="L1609" s="98"/>
    </row>
    <row r="1610" spans="1:12" ht="12.75" customHeight="1" x14ac:dyDescent="0.15">
      <c r="A1610" s="95" t="s">
        <v>7055</v>
      </c>
      <c r="B1610" s="95"/>
      <c r="C1610" s="95" t="s">
        <v>7656</v>
      </c>
      <c r="D1610" s="95" t="s">
        <v>7080</v>
      </c>
      <c r="E1610" s="95" t="s">
        <v>7081</v>
      </c>
      <c r="F1610" s="96" t="s">
        <v>7063</v>
      </c>
      <c r="G1610" s="97"/>
      <c r="H1610" s="97">
        <v>1050.52</v>
      </c>
      <c r="I1610" s="95" t="s">
        <v>7657</v>
      </c>
      <c r="J1610" s="95" t="s">
        <v>7634</v>
      </c>
      <c r="K1610" s="96" t="s">
        <v>7537</v>
      </c>
      <c r="L1610" s="98"/>
    </row>
    <row r="1611" spans="1:12" ht="12.75" customHeight="1" x14ac:dyDescent="0.15">
      <c r="A1611" s="95" t="s">
        <v>7139</v>
      </c>
      <c r="B1611" s="95"/>
      <c r="C1611" s="95" t="s">
        <v>7656</v>
      </c>
      <c r="D1611" s="95" t="s">
        <v>7080</v>
      </c>
      <c r="E1611" s="95" t="s">
        <v>7081</v>
      </c>
      <c r="F1611" s="96" t="s">
        <v>7063</v>
      </c>
      <c r="G1611" s="97">
        <v>233.45</v>
      </c>
      <c r="H1611" s="97"/>
      <c r="I1611" s="95" t="s">
        <v>7657</v>
      </c>
      <c r="J1611" s="95" t="s">
        <v>7634</v>
      </c>
      <c r="K1611" s="96" t="s">
        <v>7537</v>
      </c>
      <c r="L1611" s="98"/>
    </row>
    <row r="1612" spans="1:12" ht="12.75" customHeight="1" x14ac:dyDescent="0.15">
      <c r="A1612" s="95" t="s">
        <v>7220</v>
      </c>
      <c r="B1612" s="95"/>
      <c r="C1612" s="95" t="s">
        <v>7656</v>
      </c>
      <c r="D1612" s="95" t="s">
        <v>7080</v>
      </c>
      <c r="E1612" s="95" t="s">
        <v>7081</v>
      </c>
      <c r="F1612" s="96" t="s">
        <v>7063</v>
      </c>
      <c r="G1612" s="97">
        <v>817.07</v>
      </c>
      <c r="H1612" s="97"/>
      <c r="I1612" s="95" t="s">
        <v>7657</v>
      </c>
      <c r="J1612" s="95" t="s">
        <v>7634</v>
      </c>
      <c r="K1612" s="96" t="s">
        <v>7537</v>
      </c>
      <c r="L1612" s="98"/>
    </row>
    <row r="1613" spans="1:12" ht="12.75" customHeight="1" x14ac:dyDescent="0.15">
      <c r="A1613" s="95" t="s">
        <v>7055</v>
      </c>
      <c r="B1613" s="95"/>
      <c r="C1613" s="95" t="s">
        <v>7658</v>
      </c>
      <c r="D1613" s="95" t="s">
        <v>7080</v>
      </c>
      <c r="E1613" s="95" t="s">
        <v>7081</v>
      </c>
      <c r="F1613" s="96" t="s">
        <v>7063</v>
      </c>
      <c r="G1613" s="97"/>
      <c r="H1613" s="97">
        <v>1036.8800000000001</v>
      </c>
      <c r="I1613" s="95" t="s">
        <v>6867</v>
      </c>
      <c r="J1613" s="95" t="s">
        <v>7634</v>
      </c>
      <c r="K1613" s="96" t="s">
        <v>7537</v>
      </c>
      <c r="L1613" s="98"/>
    </row>
    <row r="1614" spans="1:12" ht="12.75" customHeight="1" x14ac:dyDescent="0.15">
      <c r="A1614" s="95" t="s">
        <v>7190</v>
      </c>
      <c r="B1614" s="95"/>
      <c r="C1614" s="95" t="s">
        <v>7658</v>
      </c>
      <c r="D1614" s="95" t="s">
        <v>7080</v>
      </c>
      <c r="E1614" s="95" t="s">
        <v>7081</v>
      </c>
      <c r="F1614" s="96" t="s">
        <v>7063</v>
      </c>
      <c r="G1614" s="97">
        <v>304.95999999999998</v>
      </c>
      <c r="H1614" s="97"/>
      <c r="I1614" s="95" t="s">
        <v>6867</v>
      </c>
      <c r="J1614" s="95" t="s">
        <v>7634</v>
      </c>
      <c r="K1614" s="96" t="s">
        <v>7537</v>
      </c>
      <c r="L1614" s="98"/>
    </row>
    <row r="1615" spans="1:12" ht="12.75" customHeight="1" x14ac:dyDescent="0.15">
      <c r="A1615" s="95" t="s">
        <v>7220</v>
      </c>
      <c r="B1615" s="95"/>
      <c r="C1615" s="95" t="s">
        <v>7658</v>
      </c>
      <c r="D1615" s="95" t="s">
        <v>7080</v>
      </c>
      <c r="E1615" s="95" t="s">
        <v>7081</v>
      </c>
      <c r="F1615" s="96" t="s">
        <v>7063</v>
      </c>
      <c r="G1615" s="97">
        <v>121.99</v>
      </c>
      <c r="H1615" s="97"/>
      <c r="I1615" s="95" t="s">
        <v>6867</v>
      </c>
      <c r="J1615" s="95" t="s">
        <v>7634</v>
      </c>
      <c r="K1615" s="96" t="s">
        <v>7537</v>
      </c>
      <c r="L1615" s="98"/>
    </row>
    <row r="1616" spans="1:12" ht="12.75" customHeight="1" x14ac:dyDescent="0.15">
      <c r="A1616" s="95" t="s">
        <v>6844</v>
      </c>
      <c r="B1616" s="95"/>
      <c r="C1616" s="95" t="s">
        <v>7658</v>
      </c>
      <c r="D1616" s="95" t="s">
        <v>7080</v>
      </c>
      <c r="E1616" s="95" t="s">
        <v>7081</v>
      </c>
      <c r="F1616" s="99">
        <v>43190</v>
      </c>
      <c r="G1616" s="97">
        <v>609.92999999999995</v>
      </c>
      <c r="H1616" s="97"/>
      <c r="I1616" s="95" t="s">
        <v>6867</v>
      </c>
      <c r="J1616" s="95" t="s">
        <v>7634</v>
      </c>
      <c r="K1616" s="96" t="s">
        <v>7537</v>
      </c>
      <c r="L1616" s="98"/>
    </row>
    <row r="1617" spans="1:12" ht="12.75" customHeight="1" x14ac:dyDescent="0.15">
      <c r="A1617" s="95" t="s">
        <v>7157</v>
      </c>
      <c r="B1617" s="95"/>
      <c r="C1617" s="95" t="s">
        <v>7624</v>
      </c>
      <c r="D1617" s="95" t="s">
        <v>7080</v>
      </c>
      <c r="E1617" s="95" t="s">
        <v>7081</v>
      </c>
      <c r="F1617" s="96" t="s">
        <v>7659</v>
      </c>
      <c r="G1617" s="97">
        <v>2718.91</v>
      </c>
      <c r="H1617" s="97"/>
      <c r="I1617" s="95" t="s">
        <v>7660</v>
      </c>
      <c r="J1617" s="95" t="s">
        <v>7661</v>
      </c>
      <c r="K1617" s="96" t="s">
        <v>7662</v>
      </c>
      <c r="L1617" s="98"/>
    </row>
    <row r="1618" spans="1:12" ht="12.75" customHeight="1" x14ac:dyDescent="0.15">
      <c r="A1618" s="95" t="s">
        <v>7145</v>
      </c>
      <c r="B1618" s="95"/>
      <c r="C1618" s="95" t="s">
        <v>7624</v>
      </c>
      <c r="D1618" s="95" t="s">
        <v>7080</v>
      </c>
      <c r="E1618" s="95" t="s">
        <v>7081</v>
      </c>
      <c r="F1618" s="96" t="s">
        <v>7659</v>
      </c>
      <c r="G1618" s="97">
        <v>7620.19</v>
      </c>
      <c r="H1618" s="97"/>
      <c r="I1618" s="95" t="s">
        <v>7660</v>
      </c>
      <c r="J1618" s="95" t="s">
        <v>7661</v>
      </c>
      <c r="K1618" s="96" t="s">
        <v>7662</v>
      </c>
      <c r="L1618" s="98"/>
    </row>
    <row r="1619" spans="1:12" ht="12.75" customHeight="1" x14ac:dyDescent="0.15">
      <c r="A1619" s="95" t="s">
        <v>7159</v>
      </c>
      <c r="B1619" s="95"/>
      <c r="C1619" s="95" t="s">
        <v>7624</v>
      </c>
      <c r="D1619" s="95" t="s">
        <v>7080</v>
      </c>
      <c r="E1619" s="95" t="s">
        <v>7081</v>
      </c>
      <c r="F1619" s="96" t="s">
        <v>7659</v>
      </c>
      <c r="G1619" s="97">
        <v>966.51</v>
      </c>
      <c r="H1619" s="97"/>
      <c r="I1619" s="95" t="s">
        <v>7660</v>
      </c>
      <c r="J1619" s="95" t="s">
        <v>7661</v>
      </c>
      <c r="K1619" s="96" t="s">
        <v>7662</v>
      </c>
      <c r="L1619" s="98"/>
    </row>
    <row r="1620" spans="1:12" ht="12.75" customHeight="1" x14ac:dyDescent="0.15">
      <c r="A1620" s="95" t="s">
        <v>7158</v>
      </c>
      <c r="B1620" s="95"/>
      <c r="C1620" s="95" t="s">
        <v>7624</v>
      </c>
      <c r="D1620" s="95" t="s">
        <v>7080</v>
      </c>
      <c r="E1620" s="95" t="s">
        <v>7081</v>
      </c>
      <c r="F1620" s="96" t="s">
        <v>7659</v>
      </c>
      <c r="G1620" s="97">
        <v>414.25</v>
      </c>
      <c r="H1620" s="97"/>
      <c r="I1620" s="95" t="s">
        <v>7660</v>
      </c>
      <c r="J1620" s="95" t="s">
        <v>7661</v>
      </c>
      <c r="K1620" s="96" t="s">
        <v>7662</v>
      </c>
      <c r="L1620" s="98"/>
    </row>
    <row r="1621" spans="1:12" ht="11.25" x14ac:dyDescent="0.15">
      <c r="A1621" s="95" t="s">
        <v>6848</v>
      </c>
      <c r="B1621" s="95"/>
      <c r="C1621" s="95" t="s">
        <v>7624</v>
      </c>
      <c r="D1621" s="95" t="s">
        <v>7080</v>
      </c>
      <c r="E1621" s="95" t="s">
        <v>7081</v>
      </c>
      <c r="F1621" s="99">
        <v>43555</v>
      </c>
      <c r="G1621" s="97">
        <v>15620.56</v>
      </c>
      <c r="H1621" s="97"/>
      <c r="I1621" s="95" t="s">
        <v>7660</v>
      </c>
      <c r="J1621" s="95" t="s">
        <v>7661</v>
      </c>
      <c r="K1621" s="96" t="s">
        <v>7662</v>
      </c>
    </row>
    <row r="1622" spans="1:12" ht="25.5" customHeight="1" x14ac:dyDescent="0.15">
      <c r="A1622" s="95" t="s">
        <v>6844</v>
      </c>
      <c r="B1622" s="95"/>
      <c r="C1622" s="95" t="s">
        <v>7624</v>
      </c>
      <c r="D1622" s="95" t="s">
        <v>7080</v>
      </c>
      <c r="E1622" s="95" t="s">
        <v>7081</v>
      </c>
      <c r="F1622" s="99">
        <v>43555</v>
      </c>
      <c r="G1622" s="97">
        <v>19934.63</v>
      </c>
      <c r="H1622" s="97"/>
      <c r="I1622" s="95" t="s">
        <v>7660</v>
      </c>
      <c r="J1622" s="95" t="s">
        <v>7661</v>
      </c>
      <c r="K1622" s="96" t="s">
        <v>7662</v>
      </c>
      <c r="L1622" s="98"/>
    </row>
    <row r="1623" spans="1:12" ht="25.5" customHeight="1" x14ac:dyDescent="0.15">
      <c r="A1623" s="95" t="s">
        <v>6845</v>
      </c>
      <c r="B1623" s="95"/>
      <c r="C1623" s="95" t="s">
        <v>7624</v>
      </c>
      <c r="D1623" s="95" t="s">
        <v>7080</v>
      </c>
      <c r="E1623" s="95" t="s">
        <v>7081</v>
      </c>
      <c r="F1623" s="99">
        <v>43555</v>
      </c>
      <c r="G1623" s="97">
        <v>4835.4399999999996</v>
      </c>
      <c r="H1623" s="97"/>
      <c r="I1623" s="95" t="s">
        <v>7660</v>
      </c>
      <c r="J1623" s="95" t="s">
        <v>7661</v>
      </c>
      <c r="K1623" s="96" t="s">
        <v>7662</v>
      </c>
      <c r="L1623" s="98"/>
    </row>
    <row r="1624" spans="1:12" ht="25.5" customHeight="1" x14ac:dyDescent="0.15">
      <c r="A1624" s="95" t="s">
        <v>6846</v>
      </c>
      <c r="B1624" s="95"/>
      <c r="C1624" s="95" t="s">
        <v>7624</v>
      </c>
      <c r="D1624" s="95" t="s">
        <v>7080</v>
      </c>
      <c r="E1624" s="95" t="s">
        <v>7081</v>
      </c>
      <c r="F1624" s="99">
        <v>43555</v>
      </c>
      <c r="G1624" s="97">
        <v>33530.19</v>
      </c>
      <c r="H1624" s="97"/>
      <c r="I1624" s="95" t="s">
        <v>7660</v>
      </c>
      <c r="J1624" s="95" t="s">
        <v>7661</v>
      </c>
      <c r="K1624" s="96" t="s">
        <v>7662</v>
      </c>
      <c r="L1624" s="98"/>
    </row>
    <row r="1625" spans="1:12" ht="25.5" customHeight="1" x14ac:dyDescent="0.15">
      <c r="A1625" s="95" t="s">
        <v>6847</v>
      </c>
      <c r="B1625" s="95"/>
      <c r="C1625" s="95" t="s">
        <v>7624</v>
      </c>
      <c r="D1625" s="95" t="s">
        <v>7080</v>
      </c>
      <c r="E1625" s="95" t="s">
        <v>7081</v>
      </c>
      <c r="F1625" s="99">
        <v>43555</v>
      </c>
      <c r="G1625" s="97">
        <v>36423.39</v>
      </c>
      <c r="H1625" s="97"/>
      <c r="I1625" s="95" t="s">
        <v>7660</v>
      </c>
      <c r="J1625" s="95" t="s">
        <v>7661</v>
      </c>
      <c r="K1625" s="96" t="s">
        <v>7662</v>
      </c>
      <c r="L1625" s="98"/>
    </row>
    <row r="1626" spans="1:12" ht="25.5" customHeight="1" x14ac:dyDescent="0.15">
      <c r="A1626" s="95" t="s">
        <v>7152</v>
      </c>
      <c r="B1626" s="95"/>
      <c r="C1626" s="95" t="s">
        <v>7624</v>
      </c>
      <c r="D1626" s="95" t="s">
        <v>7080</v>
      </c>
      <c r="E1626" s="95" t="s">
        <v>7081</v>
      </c>
      <c r="F1626" s="96" t="s">
        <v>7659</v>
      </c>
      <c r="G1626" s="97">
        <v>2487.4899999999998</v>
      </c>
      <c r="H1626" s="97"/>
      <c r="I1626" s="95" t="s">
        <v>7660</v>
      </c>
      <c r="J1626" s="95" t="s">
        <v>7661</v>
      </c>
      <c r="K1626" s="96" t="s">
        <v>7662</v>
      </c>
      <c r="L1626" s="98"/>
    </row>
    <row r="1627" spans="1:12" ht="25.5" customHeight="1" x14ac:dyDescent="0.15">
      <c r="A1627" s="95" t="s">
        <v>6804</v>
      </c>
      <c r="B1627" s="95"/>
      <c r="C1627" s="95" t="s">
        <v>7624</v>
      </c>
      <c r="D1627" s="95" t="s">
        <v>7080</v>
      </c>
      <c r="E1627" s="95" t="s">
        <v>7081</v>
      </c>
      <c r="F1627" s="96" t="s">
        <v>7659</v>
      </c>
      <c r="G1627" s="97">
        <v>17295.169999999998</v>
      </c>
      <c r="H1627" s="97"/>
      <c r="I1627" s="95" t="s">
        <v>7660</v>
      </c>
      <c r="J1627" s="95" t="s">
        <v>7661</v>
      </c>
      <c r="K1627" s="96" t="s">
        <v>7662</v>
      </c>
      <c r="L1627" s="98"/>
    </row>
    <row r="1628" spans="1:12" ht="25.5" customHeight="1" x14ac:dyDescent="0.15">
      <c r="A1628" s="95" t="s">
        <v>6810</v>
      </c>
      <c r="B1628" s="95"/>
      <c r="C1628" s="95" t="s">
        <v>7624</v>
      </c>
      <c r="D1628" s="95" t="s">
        <v>7080</v>
      </c>
      <c r="E1628" s="95" t="s">
        <v>7081</v>
      </c>
      <c r="F1628" s="96" t="s">
        <v>7659</v>
      </c>
      <c r="G1628" s="97">
        <v>34311.14</v>
      </c>
      <c r="H1628" s="97"/>
      <c r="I1628" s="95" t="s">
        <v>7660</v>
      </c>
      <c r="J1628" s="95" t="s">
        <v>7661</v>
      </c>
      <c r="K1628" s="96" t="s">
        <v>7662</v>
      </c>
      <c r="L1628" s="98"/>
    </row>
    <row r="1629" spans="1:12" ht="25.5" customHeight="1" x14ac:dyDescent="0.15">
      <c r="A1629" s="95" t="s">
        <v>7087</v>
      </c>
      <c r="B1629" s="95"/>
      <c r="C1629" s="95" t="s">
        <v>7624</v>
      </c>
      <c r="D1629" s="95" t="s">
        <v>7080</v>
      </c>
      <c r="E1629" s="95" t="s">
        <v>7081</v>
      </c>
      <c r="F1629" s="96" t="s">
        <v>7659</v>
      </c>
      <c r="G1629" s="97">
        <v>3019.58</v>
      </c>
      <c r="H1629" s="97"/>
      <c r="I1629" s="95" t="s">
        <v>7660</v>
      </c>
      <c r="J1629" s="95" t="s">
        <v>7661</v>
      </c>
      <c r="K1629" s="96" t="s">
        <v>7662</v>
      </c>
      <c r="L1629" s="98"/>
    </row>
    <row r="1630" spans="1:12" ht="25.5" customHeight="1" x14ac:dyDescent="0.15">
      <c r="A1630" s="95" t="s">
        <v>7055</v>
      </c>
      <c r="B1630" s="95"/>
      <c r="C1630" s="95" t="s">
        <v>7624</v>
      </c>
      <c r="D1630" s="95" t="s">
        <v>7080</v>
      </c>
      <c r="E1630" s="95" t="s">
        <v>7081</v>
      </c>
      <c r="F1630" s="96" t="s">
        <v>7659</v>
      </c>
      <c r="G1630" s="97">
        <v>10179.870000000001</v>
      </c>
      <c r="H1630" s="97"/>
      <c r="I1630" s="95" t="s">
        <v>7660</v>
      </c>
      <c r="J1630" s="95" t="s">
        <v>7661</v>
      </c>
      <c r="K1630" s="96" t="s">
        <v>7662</v>
      </c>
      <c r="L1630" s="98"/>
    </row>
    <row r="1631" spans="1:12" ht="25.5" customHeight="1" x14ac:dyDescent="0.15">
      <c r="A1631" s="95" t="s">
        <v>7139</v>
      </c>
      <c r="B1631" s="95"/>
      <c r="C1631" s="95" t="s">
        <v>7624</v>
      </c>
      <c r="D1631" s="95" t="s">
        <v>7080</v>
      </c>
      <c r="E1631" s="95" t="s">
        <v>7081</v>
      </c>
      <c r="F1631" s="96" t="s">
        <v>7659</v>
      </c>
      <c r="G1631" s="97">
        <v>4195.97</v>
      </c>
      <c r="H1631" s="97"/>
      <c r="I1631" s="95" t="s">
        <v>7660</v>
      </c>
      <c r="J1631" s="95" t="s">
        <v>7661</v>
      </c>
      <c r="K1631" s="96" t="s">
        <v>7662</v>
      </c>
      <c r="L1631" s="98"/>
    </row>
    <row r="1632" spans="1:12" ht="25.5" customHeight="1" x14ac:dyDescent="0.15">
      <c r="A1632" s="95" t="s">
        <v>7157</v>
      </c>
      <c r="B1632" s="95"/>
      <c r="C1632" s="95" t="s">
        <v>7629</v>
      </c>
      <c r="D1632" s="95" t="s">
        <v>7080</v>
      </c>
      <c r="E1632" s="95" t="s">
        <v>7081</v>
      </c>
      <c r="F1632" s="96" t="s">
        <v>7659</v>
      </c>
      <c r="G1632" s="97">
        <v>5823.71</v>
      </c>
      <c r="H1632" s="97"/>
      <c r="I1632" s="95" t="s">
        <v>7663</v>
      </c>
      <c r="J1632" s="95" t="s">
        <v>7661</v>
      </c>
      <c r="K1632" s="96" t="s">
        <v>7662</v>
      </c>
      <c r="L1632" s="98"/>
    </row>
    <row r="1633" spans="1:12" ht="25.5" customHeight="1" x14ac:dyDescent="0.15">
      <c r="A1633" s="95" t="s">
        <v>7145</v>
      </c>
      <c r="B1633" s="95"/>
      <c r="C1633" s="95" t="s">
        <v>7629</v>
      </c>
      <c r="D1633" s="95" t="s">
        <v>7080</v>
      </c>
      <c r="E1633" s="95" t="s">
        <v>7081</v>
      </c>
      <c r="F1633" s="96" t="s">
        <v>7659</v>
      </c>
      <c r="G1633" s="97">
        <v>15150.51</v>
      </c>
      <c r="H1633" s="97"/>
      <c r="I1633" s="95" t="s">
        <v>7663</v>
      </c>
      <c r="J1633" s="95" t="s">
        <v>7661</v>
      </c>
      <c r="K1633" s="96" t="s">
        <v>7662</v>
      </c>
      <c r="L1633" s="98"/>
    </row>
    <row r="1634" spans="1:12" ht="25.5" customHeight="1" x14ac:dyDescent="0.15">
      <c r="A1634" s="95" t="s">
        <v>7159</v>
      </c>
      <c r="B1634" s="95"/>
      <c r="C1634" s="95" t="s">
        <v>7629</v>
      </c>
      <c r="D1634" s="95" t="s">
        <v>7080</v>
      </c>
      <c r="E1634" s="95" t="s">
        <v>7081</v>
      </c>
      <c r="F1634" s="96" t="s">
        <v>7659</v>
      </c>
      <c r="G1634" s="97">
        <v>1930.68</v>
      </c>
      <c r="H1634" s="97"/>
      <c r="I1634" s="95" t="s">
        <v>7663</v>
      </c>
      <c r="J1634" s="95" t="s">
        <v>7661</v>
      </c>
      <c r="K1634" s="96" t="s">
        <v>7662</v>
      </c>
      <c r="L1634" s="98"/>
    </row>
    <row r="1635" spans="1:12" ht="25.5" customHeight="1" x14ac:dyDescent="0.15">
      <c r="A1635" s="95" t="s">
        <v>7158</v>
      </c>
      <c r="B1635" s="95"/>
      <c r="C1635" s="95" t="s">
        <v>7629</v>
      </c>
      <c r="D1635" s="95" t="s">
        <v>7080</v>
      </c>
      <c r="E1635" s="95" t="s">
        <v>7081</v>
      </c>
      <c r="F1635" s="96" t="s">
        <v>7659</v>
      </c>
      <c r="G1635" s="97">
        <v>827.33</v>
      </c>
      <c r="H1635" s="97"/>
      <c r="I1635" s="95" t="s">
        <v>7663</v>
      </c>
      <c r="J1635" s="95" t="s">
        <v>7661</v>
      </c>
      <c r="K1635" s="96" t="s">
        <v>7662</v>
      </c>
      <c r="L1635" s="98"/>
    </row>
    <row r="1636" spans="1:12" ht="25.5" customHeight="1" x14ac:dyDescent="0.15">
      <c r="A1636" s="95" t="s">
        <v>6848</v>
      </c>
      <c r="B1636" s="95"/>
      <c r="C1636" s="95" t="s">
        <v>7629</v>
      </c>
      <c r="D1636" s="95" t="s">
        <v>7080</v>
      </c>
      <c r="E1636" s="95" t="s">
        <v>7081</v>
      </c>
      <c r="F1636" s="99">
        <v>43555</v>
      </c>
      <c r="G1636" s="97">
        <v>32272.19</v>
      </c>
      <c r="H1636" s="97"/>
      <c r="I1636" s="95" t="s">
        <v>7663</v>
      </c>
      <c r="J1636" s="95" t="s">
        <v>7661</v>
      </c>
      <c r="K1636" s="96" t="s">
        <v>7662</v>
      </c>
      <c r="L1636" s="98"/>
    </row>
    <row r="1637" spans="1:12" ht="25.5" customHeight="1" x14ac:dyDescent="0.15">
      <c r="A1637" s="95" t="s">
        <v>6844</v>
      </c>
      <c r="B1637" s="95"/>
      <c r="C1637" s="95" t="s">
        <v>7629</v>
      </c>
      <c r="D1637" s="95" t="s">
        <v>7080</v>
      </c>
      <c r="E1637" s="95" t="s">
        <v>7081</v>
      </c>
      <c r="F1637" s="99">
        <v>43555</v>
      </c>
      <c r="G1637" s="97">
        <v>41192.449999999997</v>
      </c>
      <c r="H1637" s="97"/>
      <c r="I1637" s="95" t="s">
        <v>7663</v>
      </c>
      <c r="J1637" s="95" t="s">
        <v>7661</v>
      </c>
      <c r="K1637" s="96" t="s">
        <v>7662</v>
      </c>
      <c r="L1637" s="98"/>
    </row>
    <row r="1638" spans="1:12" ht="25.5" customHeight="1" x14ac:dyDescent="0.15">
      <c r="A1638" s="95" t="s">
        <v>6845</v>
      </c>
      <c r="B1638" s="95"/>
      <c r="C1638" s="95" t="s">
        <v>7629</v>
      </c>
      <c r="D1638" s="95" t="s">
        <v>7080</v>
      </c>
      <c r="E1638" s="95" t="s">
        <v>7081</v>
      </c>
      <c r="F1638" s="99">
        <v>43555</v>
      </c>
      <c r="G1638" s="97">
        <v>8300.0300000000007</v>
      </c>
      <c r="H1638" s="97"/>
      <c r="I1638" s="95" t="s">
        <v>7663</v>
      </c>
      <c r="J1638" s="95" t="s">
        <v>7661</v>
      </c>
      <c r="K1638" s="96" t="s">
        <v>7662</v>
      </c>
      <c r="L1638" s="98"/>
    </row>
    <row r="1639" spans="1:12" ht="25.5" customHeight="1" x14ac:dyDescent="0.15">
      <c r="A1639" s="95" t="s">
        <v>6846</v>
      </c>
      <c r="B1639" s="95"/>
      <c r="C1639" s="95" t="s">
        <v>7629</v>
      </c>
      <c r="D1639" s="95" t="s">
        <v>7080</v>
      </c>
      <c r="E1639" s="95" t="s">
        <v>7081</v>
      </c>
      <c r="F1639" s="99">
        <v>43555</v>
      </c>
      <c r="G1639" s="97">
        <v>69438.559999999998</v>
      </c>
      <c r="H1639" s="97"/>
      <c r="I1639" s="95" t="s">
        <v>7663</v>
      </c>
      <c r="J1639" s="95" t="s">
        <v>7661</v>
      </c>
      <c r="K1639" s="96" t="s">
        <v>7662</v>
      </c>
      <c r="L1639" s="98"/>
    </row>
    <row r="1640" spans="1:12" ht="11.25" x14ac:dyDescent="0.15">
      <c r="A1640" s="95" t="s">
        <v>6847</v>
      </c>
      <c r="B1640" s="95"/>
      <c r="C1640" s="95" t="s">
        <v>7629</v>
      </c>
      <c r="D1640" s="95" t="s">
        <v>7080</v>
      </c>
      <c r="E1640" s="95" t="s">
        <v>7081</v>
      </c>
      <c r="F1640" s="99">
        <v>43555</v>
      </c>
      <c r="G1640" s="97">
        <v>73444.179999999993</v>
      </c>
      <c r="H1640" s="97"/>
      <c r="I1640" s="95" t="s">
        <v>7663</v>
      </c>
      <c r="J1640" s="95" t="s">
        <v>7661</v>
      </c>
      <c r="K1640" s="96" t="s">
        <v>7662</v>
      </c>
    </row>
    <row r="1641" spans="1:12" ht="11.25" x14ac:dyDescent="0.15">
      <c r="A1641" s="95" t="s">
        <v>7152</v>
      </c>
      <c r="B1641" s="95"/>
      <c r="C1641" s="95" t="s">
        <v>7629</v>
      </c>
      <c r="D1641" s="95" t="s">
        <v>7080</v>
      </c>
      <c r="E1641" s="95" t="s">
        <v>7081</v>
      </c>
      <c r="F1641" s="96" t="s">
        <v>7659</v>
      </c>
      <c r="G1641" s="97">
        <v>4973.8</v>
      </c>
      <c r="H1641" s="97"/>
      <c r="I1641" s="95" t="s">
        <v>7663</v>
      </c>
      <c r="J1641" s="95" t="s">
        <v>7661</v>
      </c>
      <c r="K1641" s="96" t="s">
        <v>7662</v>
      </c>
    </row>
    <row r="1642" spans="1:12" ht="38.25" customHeight="1" x14ac:dyDescent="0.3">
      <c r="A1642" s="95" t="s">
        <v>6804</v>
      </c>
      <c r="B1642" s="95"/>
      <c r="C1642" s="95" t="s">
        <v>7629</v>
      </c>
      <c r="D1642" s="95" t="s">
        <v>7080</v>
      </c>
      <c r="E1642" s="95" t="s">
        <v>7081</v>
      </c>
      <c r="F1642" s="96" t="s">
        <v>7659</v>
      </c>
      <c r="G1642" s="97">
        <v>34956.269999999997</v>
      </c>
      <c r="H1642" s="97"/>
      <c r="I1642" s="95" t="s">
        <v>7663</v>
      </c>
      <c r="J1642" s="95" t="s">
        <v>7661</v>
      </c>
      <c r="K1642" s="96" t="s">
        <v>7662</v>
      </c>
      <c r="L1642" s="93"/>
    </row>
    <row r="1643" spans="1:12" ht="11.25" x14ac:dyDescent="0.15">
      <c r="A1643" s="95" t="s">
        <v>6810</v>
      </c>
      <c r="B1643" s="95"/>
      <c r="C1643" s="95" t="s">
        <v>7629</v>
      </c>
      <c r="D1643" s="95" t="s">
        <v>7080</v>
      </c>
      <c r="E1643" s="95" t="s">
        <v>7081</v>
      </c>
      <c r="F1643" s="96" t="s">
        <v>7659</v>
      </c>
      <c r="G1643" s="97">
        <v>69073.78</v>
      </c>
      <c r="H1643" s="97"/>
      <c r="I1643" s="95" t="s">
        <v>7663</v>
      </c>
      <c r="J1643" s="95" t="s">
        <v>7661</v>
      </c>
      <c r="K1643" s="96" t="s">
        <v>7662</v>
      </c>
    </row>
    <row r="1644" spans="1:12" ht="25.5" customHeight="1" x14ac:dyDescent="0.15">
      <c r="A1644" s="95" t="s">
        <v>7087</v>
      </c>
      <c r="B1644" s="95"/>
      <c r="C1644" s="95" t="s">
        <v>7629</v>
      </c>
      <c r="D1644" s="95" t="s">
        <v>7080</v>
      </c>
      <c r="E1644" s="95" t="s">
        <v>7081</v>
      </c>
      <c r="F1644" s="96" t="s">
        <v>7659</v>
      </c>
      <c r="G1644" s="97">
        <v>6039.17</v>
      </c>
      <c r="H1644" s="97"/>
      <c r="I1644" s="95" t="s">
        <v>7663</v>
      </c>
      <c r="J1644" s="95" t="s">
        <v>7661</v>
      </c>
      <c r="K1644" s="96" t="s">
        <v>7662</v>
      </c>
      <c r="L1644" s="98"/>
    </row>
    <row r="1645" spans="1:12" ht="25.5" customHeight="1" x14ac:dyDescent="0.15">
      <c r="A1645" s="95" t="s">
        <v>7055</v>
      </c>
      <c r="B1645" s="95"/>
      <c r="C1645" s="95" t="s">
        <v>7629</v>
      </c>
      <c r="D1645" s="95" t="s">
        <v>7080</v>
      </c>
      <c r="E1645" s="95" t="s">
        <v>7081</v>
      </c>
      <c r="F1645" s="96" t="s">
        <v>7659</v>
      </c>
      <c r="G1645" s="97">
        <v>20344.61</v>
      </c>
      <c r="H1645" s="97"/>
      <c r="I1645" s="95" t="s">
        <v>7663</v>
      </c>
      <c r="J1645" s="95" t="s">
        <v>7661</v>
      </c>
      <c r="K1645" s="96" t="s">
        <v>7662</v>
      </c>
      <c r="L1645" s="98"/>
    </row>
    <row r="1646" spans="1:12" ht="25.5" customHeight="1" x14ac:dyDescent="0.15">
      <c r="A1646" s="95" t="s">
        <v>7139</v>
      </c>
      <c r="B1646" s="95"/>
      <c r="C1646" s="95" t="s">
        <v>7629</v>
      </c>
      <c r="D1646" s="95" t="s">
        <v>7080</v>
      </c>
      <c r="E1646" s="95" t="s">
        <v>7081</v>
      </c>
      <c r="F1646" s="96" t="s">
        <v>7659</v>
      </c>
      <c r="G1646" s="97">
        <v>8389.58</v>
      </c>
      <c r="H1646" s="97"/>
      <c r="I1646" s="95" t="s">
        <v>7663</v>
      </c>
      <c r="J1646" s="95" t="s">
        <v>7661</v>
      </c>
      <c r="K1646" s="96" t="s">
        <v>7662</v>
      </c>
      <c r="L1646" s="98"/>
    </row>
    <row r="1647" spans="1:12" ht="38.25" customHeight="1" x14ac:dyDescent="0.15">
      <c r="A1647" s="95" t="s">
        <v>7139</v>
      </c>
      <c r="B1647" s="95"/>
      <c r="C1647" s="95" t="s">
        <v>7664</v>
      </c>
      <c r="D1647" s="95" t="s">
        <v>7080</v>
      </c>
      <c r="E1647" s="95" t="s">
        <v>7081</v>
      </c>
      <c r="F1647" s="96" t="s">
        <v>7665</v>
      </c>
      <c r="G1647" s="97"/>
      <c r="H1647" s="97">
        <v>4195.97</v>
      </c>
      <c r="I1647" s="95" t="s">
        <v>7666</v>
      </c>
      <c r="J1647" s="95" t="s">
        <v>7661</v>
      </c>
      <c r="K1647" s="96" t="s">
        <v>7662</v>
      </c>
      <c r="L1647" s="98"/>
    </row>
    <row r="1648" spans="1:12" ht="25.5" customHeight="1" x14ac:dyDescent="0.15">
      <c r="A1648" s="95" t="s">
        <v>7087</v>
      </c>
      <c r="B1648" s="95"/>
      <c r="C1648" s="95" t="s">
        <v>7664</v>
      </c>
      <c r="D1648" s="95" t="s">
        <v>7080</v>
      </c>
      <c r="E1648" s="95" t="s">
        <v>7081</v>
      </c>
      <c r="F1648" s="96" t="s">
        <v>7665</v>
      </c>
      <c r="G1648" s="97"/>
      <c r="H1648" s="97">
        <v>3019.58</v>
      </c>
      <c r="I1648" s="95" t="s">
        <v>7666</v>
      </c>
      <c r="J1648" s="95" t="s">
        <v>7661</v>
      </c>
      <c r="K1648" s="96" t="s">
        <v>7662</v>
      </c>
      <c r="L1648" s="98"/>
    </row>
    <row r="1649" spans="1:12" ht="25.5" customHeight="1" x14ac:dyDescent="0.15">
      <c r="A1649" s="95" t="s">
        <v>7055</v>
      </c>
      <c r="B1649" s="95"/>
      <c r="C1649" s="95" t="s">
        <v>7664</v>
      </c>
      <c r="D1649" s="95" t="s">
        <v>7080</v>
      </c>
      <c r="E1649" s="95" t="s">
        <v>7081</v>
      </c>
      <c r="F1649" s="96" t="s">
        <v>7665</v>
      </c>
      <c r="G1649" s="97"/>
      <c r="H1649" s="97">
        <v>10179.870000000001</v>
      </c>
      <c r="I1649" s="95" t="s">
        <v>7666</v>
      </c>
      <c r="J1649" s="95" t="s">
        <v>7661</v>
      </c>
      <c r="K1649" s="96" t="s">
        <v>7662</v>
      </c>
      <c r="L1649" s="98"/>
    </row>
    <row r="1650" spans="1:12" ht="25.5" customHeight="1" x14ac:dyDescent="0.15">
      <c r="A1650" s="95" t="s">
        <v>6810</v>
      </c>
      <c r="B1650" s="95"/>
      <c r="C1650" s="95" t="s">
        <v>7664</v>
      </c>
      <c r="D1650" s="95" t="s">
        <v>7080</v>
      </c>
      <c r="E1650" s="95" t="s">
        <v>7081</v>
      </c>
      <c r="F1650" s="96" t="s">
        <v>7665</v>
      </c>
      <c r="G1650" s="97"/>
      <c r="H1650" s="97">
        <v>34311.14</v>
      </c>
      <c r="I1650" s="95" t="s">
        <v>7666</v>
      </c>
      <c r="J1650" s="95" t="s">
        <v>7661</v>
      </c>
      <c r="K1650" s="96" t="s">
        <v>7662</v>
      </c>
      <c r="L1650" s="98"/>
    </row>
    <row r="1651" spans="1:12" ht="38.25" customHeight="1" x14ac:dyDescent="0.15">
      <c r="A1651" s="95" t="s">
        <v>7152</v>
      </c>
      <c r="B1651" s="95"/>
      <c r="C1651" s="95" t="s">
        <v>7664</v>
      </c>
      <c r="D1651" s="95" t="s">
        <v>7080</v>
      </c>
      <c r="E1651" s="95" t="s">
        <v>7081</v>
      </c>
      <c r="F1651" s="96" t="s">
        <v>7665</v>
      </c>
      <c r="G1651" s="97"/>
      <c r="H1651" s="97">
        <v>2487.4899999999998</v>
      </c>
      <c r="I1651" s="95" t="s">
        <v>7666</v>
      </c>
      <c r="J1651" s="95" t="s">
        <v>7661</v>
      </c>
      <c r="K1651" s="96" t="s">
        <v>7662</v>
      </c>
      <c r="L1651" s="98"/>
    </row>
    <row r="1652" spans="1:12" ht="25.5" customHeight="1" x14ac:dyDescent="0.15">
      <c r="A1652" s="95" t="s">
        <v>6804</v>
      </c>
      <c r="B1652" s="95"/>
      <c r="C1652" s="95" t="s">
        <v>7664</v>
      </c>
      <c r="D1652" s="95" t="s">
        <v>7080</v>
      </c>
      <c r="E1652" s="95" t="s">
        <v>7081</v>
      </c>
      <c r="F1652" s="96" t="s">
        <v>7665</v>
      </c>
      <c r="G1652" s="97"/>
      <c r="H1652" s="97">
        <v>17295.169999999998</v>
      </c>
      <c r="I1652" s="95" t="s">
        <v>7666</v>
      </c>
      <c r="J1652" s="95" t="s">
        <v>7661</v>
      </c>
      <c r="K1652" s="96" t="s">
        <v>7662</v>
      </c>
      <c r="L1652" s="98"/>
    </row>
    <row r="1653" spans="1:12" ht="25.5" customHeight="1" x14ac:dyDescent="0.15">
      <c r="A1653" s="95" t="s">
        <v>6847</v>
      </c>
      <c r="B1653" s="95"/>
      <c r="C1653" s="95" t="s">
        <v>7664</v>
      </c>
      <c r="D1653" s="95" t="s">
        <v>7080</v>
      </c>
      <c r="E1653" s="95" t="s">
        <v>7081</v>
      </c>
      <c r="F1653" s="99">
        <v>43556</v>
      </c>
      <c r="G1653" s="97"/>
      <c r="H1653" s="97">
        <v>36423.39</v>
      </c>
      <c r="I1653" s="95" t="s">
        <v>7666</v>
      </c>
      <c r="J1653" s="95" t="s">
        <v>7661</v>
      </c>
      <c r="K1653" s="96" t="s">
        <v>7662</v>
      </c>
      <c r="L1653" s="98"/>
    </row>
    <row r="1654" spans="1:12" ht="25.5" customHeight="1" x14ac:dyDescent="0.15">
      <c r="A1654" s="95" t="s">
        <v>6846</v>
      </c>
      <c r="B1654" s="95"/>
      <c r="C1654" s="95" t="s">
        <v>7664</v>
      </c>
      <c r="D1654" s="95" t="s">
        <v>7080</v>
      </c>
      <c r="E1654" s="95" t="s">
        <v>7081</v>
      </c>
      <c r="F1654" s="99">
        <v>43556</v>
      </c>
      <c r="G1654" s="97"/>
      <c r="H1654" s="97">
        <v>33530.19</v>
      </c>
      <c r="I1654" s="95" t="s">
        <v>7666</v>
      </c>
      <c r="J1654" s="95" t="s">
        <v>7661</v>
      </c>
      <c r="K1654" s="96" t="s">
        <v>7662</v>
      </c>
      <c r="L1654" s="98"/>
    </row>
    <row r="1655" spans="1:12" ht="25.5" customHeight="1" x14ac:dyDescent="0.15">
      <c r="A1655" s="95" t="s">
        <v>6845</v>
      </c>
      <c r="B1655" s="95"/>
      <c r="C1655" s="95" t="s">
        <v>7664</v>
      </c>
      <c r="D1655" s="95" t="s">
        <v>7080</v>
      </c>
      <c r="E1655" s="95" t="s">
        <v>7081</v>
      </c>
      <c r="F1655" s="99">
        <v>43556</v>
      </c>
      <c r="G1655" s="97"/>
      <c r="H1655" s="97">
        <v>4835.4399999999996</v>
      </c>
      <c r="I1655" s="95" t="s">
        <v>7666</v>
      </c>
      <c r="J1655" s="95" t="s">
        <v>7661</v>
      </c>
      <c r="K1655" s="96" t="s">
        <v>7662</v>
      </c>
      <c r="L1655" s="98"/>
    </row>
    <row r="1656" spans="1:12" ht="38.25" customHeight="1" x14ac:dyDescent="0.15">
      <c r="A1656" s="95" t="s">
        <v>6844</v>
      </c>
      <c r="B1656" s="95"/>
      <c r="C1656" s="95" t="s">
        <v>7664</v>
      </c>
      <c r="D1656" s="95" t="s">
        <v>7080</v>
      </c>
      <c r="E1656" s="95" t="s">
        <v>7081</v>
      </c>
      <c r="F1656" s="99">
        <v>43556</v>
      </c>
      <c r="G1656" s="97"/>
      <c r="H1656" s="97">
        <v>19934.63</v>
      </c>
      <c r="I1656" s="95" t="s">
        <v>7666</v>
      </c>
      <c r="J1656" s="95" t="s">
        <v>7661</v>
      </c>
      <c r="K1656" s="96" t="s">
        <v>7662</v>
      </c>
      <c r="L1656" s="98"/>
    </row>
    <row r="1657" spans="1:12" ht="25.5" customHeight="1" x14ac:dyDescent="0.15">
      <c r="A1657" s="95" t="s">
        <v>7145</v>
      </c>
      <c r="B1657" s="95"/>
      <c r="C1657" s="95" t="s">
        <v>7664</v>
      </c>
      <c r="D1657" s="95" t="s">
        <v>7080</v>
      </c>
      <c r="E1657" s="95" t="s">
        <v>7081</v>
      </c>
      <c r="F1657" s="96" t="s">
        <v>7665</v>
      </c>
      <c r="G1657" s="97"/>
      <c r="H1657" s="97">
        <v>7620.19</v>
      </c>
      <c r="I1657" s="95" t="s">
        <v>7666</v>
      </c>
      <c r="J1657" s="95" t="s">
        <v>7661</v>
      </c>
      <c r="K1657" s="96" t="s">
        <v>7662</v>
      </c>
      <c r="L1657" s="98"/>
    </row>
    <row r="1658" spans="1:12" ht="25.5" customHeight="1" x14ac:dyDescent="0.15">
      <c r="A1658" s="95" t="s">
        <v>7157</v>
      </c>
      <c r="B1658" s="95"/>
      <c r="C1658" s="95" t="s">
        <v>7664</v>
      </c>
      <c r="D1658" s="95" t="s">
        <v>7080</v>
      </c>
      <c r="E1658" s="95" t="s">
        <v>7081</v>
      </c>
      <c r="F1658" s="96" t="s">
        <v>7665</v>
      </c>
      <c r="G1658" s="97"/>
      <c r="H1658" s="97">
        <v>2718.91</v>
      </c>
      <c r="I1658" s="95" t="s">
        <v>7666</v>
      </c>
      <c r="J1658" s="95" t="s">
        <v>7661</v>
      </c>
      <c r="K1658" s="96" t="s">
        <v>7662</v>
      </c>
      <c r="L1658" s="98"/>
    </row>
    <row r="1659" spans="1:12" ht="25.5" customHeight="1" x14ac:dyDescent="0.15">
      <c r="A1659" s="95" t="s">
        <v>7158</v>
      </c>
      <c r="B1659" s="95"/>
      <c r="C1659" s="95" t="s">
        <v>7664</v>
      </c>
      <c r="D1659" s="95" t="s">
        <v>7080</v>
      </c>
      <c r="E1659" s="95" t="s">
        <v>7081</v>
      </c>
      <c r="F1659" s="96" t="s">
        <v>7665</v>
      </c>
      <c r="G1659" s="97"/>
      <c r="H1659" s="97">
        <v>414.25</v>
      </c>
      <c r="I1659" s="95" t="s">
        <v>7666</v>
      </c>
      <c r="J1659" s="95" t="s">
        <v>7661</v>
      </c>
      <c r="K1659" s="96" t="s">
        <v>7662</v>
      </c>
      <c r="L1659" s="98"/>
    </row>
    <row r="1660" spans="1:12" ht="11.25" x14ac:dyDescent="0.15">
      <c r="A1660" s="95" t="s">
        <v>7159</v>
      </c>
      <c r="B1660" s="95"/>
      <c r="C1660" s="95" t="s">
        <v>7664</v>
      </c>
      <c r="D1660" s="95" t="s">
        <v>7080</v>
      </c>
      <c r="E1660" s="95" t="s">
        <v>7081</v>
      </c>
      <c r="F1660" s="96" t="s">
        <v>7665</v>
      </c>
      <c r="G1660" s="97"/>
      <c r="H1660" s="97">
        <v>966.51</v>
      </c>
      <c r="I1660" s="95" t="s">
        <v>7666</v>
      </c>
      <c r="J1660" s="95" t="s">
        <v>7661</v>
      </c>
      <c r="K1660" s="96" t="s">
        <v>7662</v>
      </c>
    </row>
    <row r="1661" spans="1:12" ht="11.25" x14ac:dyDescent="0.15">
      <c r="A1661" s="95" t="s">
        <v>6848</v>
      </c>
      <c r="B1661" s="95"/>
      <c r="C1661" s="95" t="s">
        <v>7664</v>
      </c>
      <c r="D1661" s="95" t="s">
        <v>7080</v>
      </c>
      <c r="E1661" s="95" t="s">
        <v>7081</v>
      </c>
      <c r="F1661" s="99">
        <v>43556</v>
      </c>
      <c r="G1661" s="97"/>
      <c r="H1661" s="97">
        <v>15620.56</v>
      </c>
      <c r="I1661" s="95" t="s">
        <v>7666</v>
      </c>
      <c r="J1661" s="95" t="s">
        <v>7661</v>
      </c>
      <c r="K1661" s="96" t="s">
        <v>7662</v>
      </c>
    </row>
    <row r="1662" spans="1:12" ht="38.25" customHeight="1" x14ac:dyDescent="0.3">
      <c r="A1662" s="95" t="s">
        <v>6809</v>
      </c>
      <c r="B1662" s="95"/>
      <c r="C1662" s="95" t="s">
        <v>7641</v>
      </c>
      <c r="D1662" s="95" t="s">
        <v>7080</v>
      </c>
      <c r="E1662" s="95" t="s">
        <v>7081</v>
      </c>
      <c r="F1662" s="96" t="s">
        <v>7489</v>
      </c>
      <c r="G1662" s="97"/>
      <c r="H1662" s="97">
        <v>207</v>
      </c>
      <c r="I1662" s="95" t="s">
        <v>6568</v>
      </c>
      <c r="J1662" s="95" t="s">
        <v>7667</v>
      </c>
      <c r="K1662" s="96" t="s">
        <v>7668</v>
      </c>
      <c r="L1662" s="93"/>
    </row>
    <row r="1663" spans="1:12" ht="11.25" x14ac:dyDescent="0.15">
      <c r="A1663" s="95" t="s">
        <v>6549</v>
      </c>
      <c r="B1663" s="95"/>
      <c r="C1663" s="95" t="s">
        <v>7641</v>
      </c>
      <c r="D1663" s="95" t="s">
        <v>7080</v>
      </c>
      <c r="E1663" s="95" t="s">
        <v>7081</v>
      </c>
      <c r="F1663" s="99">
        <v>42825</v>
      </c>
      <c r="G1663" s="97">
        <v>207</v>
      </c>
      <c r="H1663" s="97"/>
      <c r="I1663" s="95" t="s">
        <v>6568</v>
      </c>
      <c r="J1663" s="95" t="s">
        <v>7667</v>
      </c>
      <c r="K1663" s="96" t="s">
        <v>7668</v>
      </c>
    </row>
    <row r="1664" spans="1:12" ht="25.5" customHeight="1" x14ac:dyDescent="0.15">
      <c r="A1664" s="95" t="s">
        <v>6809</v>
      </c>
      <c r="B1664" s="95"/>
      <c r="C1664" s="95" t="s">
        <v>7637</v>
      </c>
      <c r="D1664" s="95" t="s">
        <v>7080</v>
      </c>
      <c r="E1664" s="95" t="s">
        <v>7081</v>
      </c>
      <c r="F1664" s="96" t="s">
        <v>7489</v>
      </c>
      <c r="G1664" s="97">
        <v>404.06</v>
      </c>
      <c r="H1664" s="97"/>
      <c r="I1664" s="95" t="s">
        <v>7669</v>
      </c>
      <c r="J1664" s="95" t="s">
        <v>7667</v>
      </c>
      <c r="K1664" s="96" t="s">
        <v>7668</v>
      </c>
      <c r="L1664" s="98"/>
    </row>
    <row r="1665" spans="1:12" ht="38.25" customHeight="1" x14ac:dyDescent="0.15">
      <c r="A1665" s="95" t="s">
        <v>6803</v>
      </c>
      <c r="B1665" s="95"/>
      <c r="C1665" s="95" t="s">
        <v>7637</v>
      </c>
      <c r="D1665" s="95" t="s">
        <v>7080</v>
      </c>
      <c r="E1665" s="95" t="s">
        <v>7081</v>
      </c>
      <c r="F1665" s="96" t="s">
        <v>7489</v>
      </c>
      <c r="G1665" s="97"/>
      <c r="H1665" s="97">
        <v>404.06</v>
      </c>
      <c r="I1665" s="95" t="s">
        <v>7669</v>
      </c>
      <c r="J1665" s="95" t="s">
        <v>7667</v>
      </c>
      <c r="K1665" s="96" t="s">
        <v>7668</v>
      </c>
      <c r="L1665" s="98"/>
    </row>
    <row r="1666" spans="1:12" ht="25.5" customHeight="1" x14ac:dyDescent="0.15">
      <c r="A1666" s="95" t="s">
        <v>6807</v>
      </c>
      <c r="B1666" s="95"/>
      <c r="C1666" s="95" t="s">
        <v>7670</v>
      </c>
      <c r="D1666" s="95" t="s">
        <v>7080</v>
      </c>
      <c r="E1666" s="95" t="s">
        <v>7081</v>
      </c>
      <c r="F1666" s="96" t="s">
        <v>7489</v>
      </c>
      <c r="G1666" s="97"/>
      <c r="H1666" s="97">
        <v>1738.8</v>
      </c>
      <c r="I1666" s="95" t="s">
        <v>7671</v>
      </c>
      <c r="J1666" s="95" t="s">
        <v>7672</v>
      </c>
      <c r="K1666" s="96" t="s">
        <v>7668</v>
      </c>
      <c r="L1666" s="98"/>
    </row>
    <row r="1667" spans="1:12" ht="25.5" customHeight="1" x14ac:dyDescent="0.15">
      <c r="A1667" s="95" t="s">
        <v>7329</v>
      </c>
      <c r="B1667" s="95"/>
      <c r="C1667" s="95" t="s">
        <v>7670</v>
      </c>
      <c r="D1667" s="95" t="s">
        <v>7080</v>
      </c>
      <c r="E1667" s="95" t="s">
        <v>7081</v>
      </c>
      <c r="F1667" s="96" t="s">
        <v>7489</v>
      </c>
      <c r="G1667" s="97">
        <v>1738.8</v>
      </c>
      <c r="H1667" s="97"/>
      <c r="I1667" s="95" t="s">
        <v>7671</v>
      </c>
      <c r="J1667" s="95" t="s">
        <v>7672</v>
      </c>
      <c r="K1667" s="96" t="s">
        <v>7668</v>
      </c>
      <c r="L1667" s="98"/>
    </row>
    <row r="1668" spans="1:12" ht="25.5" customHeight="1" x14ac:dyDescent="0.15">
      <c r="A1668" s="95" t="s">
        <v>7128</v>
      </c>
      <c r="B1668" s="95"/>
      <c r="C1668" s="95" t="s">
        <v>7646</v>
      </c>
      <c r="D1668" s="95" t="s">
        <v>7080</v>
      </c>
      <c r="E1668" s="95" t="s">
        <v>7081</v>
      </c>
      <c r="F1668" s="96" t="s">
        <v>7489</v>
      </c>
      <c r="G1668" s="97">
        <v>628.08000000000004</v>
      </c>
      <c r="H1668" s="97"/>
      <c r="I1668" s="95" t="s">
        <v>7673</v>
      </c>
      <c r="J1668" s="95" t="s">
        <v>7674</v>
      </c>
      <c r="K1668" s="96" t="s">
        <v>7668</v>
      </c>
      <c r="L1668" s="98"/>
    </row>
    <row r="1669" spans="1:12" ht="25.5" customHeight="1" x14ac:dyDescent="0.15">
      <c r="A1669" s="95" t="s">
        <v>7125</v>
      </c>
      <c r="B1669" s="95"/>
      <c r="C1669" s="95" t="s">
        <v>7646</v>
      </c>
      <c r="D1669" s="95" t="s">
        <v>7080</v>
      </c>
      <c r="E1669" s="95" t="s">
        <v>7081</v>
      </c>
      <c r="F1669" s="96" t="s">
        <v>7489</v>
      </c>
      <c r="G1669" s="97">
        <v>2512.31</v>
      </c>
      <c r="H1669" s="97"/>
      <c r="I1669" s="95" t="s">
        <v>7673</v>
      </c>
      <c r="J1669" s="95" t="s">
        <v>7674</v>
      </c>
      <c r="K1669" s="96" t="s">
        <v>7668</v>
      </c>
      <c r="L1669" s="98"/>
    </row>
    <row r="1670" spans="1:12" ht="38.25" customHeight="1" x14ac:dyDescent="0.15">
      <c r="A1670" s="95" t="s">
        <v>6809</v>
      </c>
      <c r="B1670" s="95"/>
      <c r="C1670" s="95" t="s">
        <v>7646</v>
      </c>
      <c r="D1670" s="95" t="s">
        <v>7080</v>
      </c>
      <c r="E1670" s="95" t="s">
        <v>7081</v>
      </c>
      <c r="F1670" s="96" t="s">
        <v>7489</v>
      </c>
      <c r="G1670" s="97"/>
      <c r="H1670" s="97">
        <v>3140.39</v>
      </c>
      <c r="I1670" s="95" t="s">
        <v>7673</v>
      </c>
      <c r="J1670" s="95" t="s">
        <v>7674</v>
      </c>
      <c r="K1670" s="96" t="s">
        <v>7668</v>
      </c>
      <c r="L1670" s="98"/>
    </row>
    <row r="1671" spans="1:12" ht="25.5" customHeight="1" x14ac:dyDescent="0.15">
      <c r="A1671" s="95" t="s">
        <v>7270</v>
      </c>
      <c r="B1671" s="95"/>
      <c r="C1671" s="95" t="s">
        <v>7653</v>
      </c>
      <c r="D1671" s="95" t="s">
        <v>7080</v>
      </c>
      <c r="E1671" s="95" t="s">
        <v>7081</v>
      </c>
      <c r="F1671" s="96" t="s">
        <v>7489</v>
      </c>
      <c r="G1671" s="97">
        <v>179.66</v>
      </c>
      <c r="H1671" s="97"/>
      <c r="I1671" s="95" t="s">
        <v>6571</v>
      </c>
      <c r="J1671" s="95" t="s">
        <v>7667</v>
      </c>
      <c r="K1671" s="96" t="s">
        <v>7668</v>
      </c>
      <c r="L1671" s="98"/>
    </row>
    <row r="1672" spans="1:12" ht="25.5" customHeight="1" x14ac:dyDescent="0.15">
      <c r="A1672" s="95" t="s">
        <v>6548</v>
      </c>
      <c r="B1672" s="95"/>
      <c r="C1672" s="95" t="s">
        <v>7653</v>
      </c>
      <c r="D1672" s="95" t="s">
        <v>7080</v>
      </c>
      <c r="E1672" s="95" t="s">
        <v>7081</v>
      </c>
      <c r="F1672" s="99">
        <v>42825</v>
      </c>
      <c r="G1672" s="97"/>
      <c r="H1672" s="97">
        <v>179.66</v>
      </c>
      <c r="I1672" s="95" t="s">
        <v>6571</v>
      </c>
      <c r="J1672" s="95" t="s">
        <v>7667</v>
      </c>
      <c r="K1672" s="96" t="s">
        <v>7668</v>
      </c>
      <c r="L1672" s="98"/>
    </row>
    <row r="1673" spans="1:12" ht="25.5" customHeight="1" x14ac:dyDescent="0.15">
      <c r="A1673" s="95" t="s">
        <v>7113</v>
      </c>
      <c r="B1673" s="95"/>
      <c r="C1673" s="95" t="s">
        <v>7643</v>
      </c>
      <c r="D1673" s="95" t="s">
        <v>7080</v>
      </c>
      <c r="E1673" s="95" t="s">
        <v>7081</v>
      </c>
      <c r="F1673" s="96" t="s">
        <v>7489</v>
      </c>
      <c r="G1673" s="97"/>
      <c r="H1673" s="97"/>
      <c r="I1673" s="95" t="s">
        <v>7675</v>
      </c>
      <c r="J1673" s="95" t="s">
        <v>7674</v>
      </c>
      <c r="K1673" s="96" t="s">
        <v>7668</v>
      </c>
      <c r="L1673" s="98"/>
    </row>
    <row r="1674" spans="1:12" ht="25.5" customHeight="1" x14ac:dyDescent="0.15">
      <c r="A1674" s="95" t="s">
        <v>7125</v>
      </c>
      <c r="B1674" s="95"/>
      <c r="C1674" s="95" t="s">
        <v>7643</v>
      </c>
      <c r="D1674" s="95" t="s">
        <v>7080</v>
      </c>
      <c r="E1674" s="95" t="s">
        <v>7081</v>
      </c>
      <c r="F1674" s="96" t="s">
        <v>7489</v>
      </c>
      <c r="G1674" s="97">
        <v>1398.59</v>
      </c>
      <c r="H1674" s="97"/>
      <c r="I1674" s="95" t="s">
        <v>7675</v>
      </c>
      <c r="J1674" s="95" t="s">
        <v>7674</v>
      </c>
      <c r="K1674" s="96" t="s">
        <v>7668</v>
      </c>
      <c r="L1674" s="98"/>
    </row>
    <row r="1675" spans="1:12" ht="25.5" customHeight="1" x14ac:dyDescent="0.15">
      <c r="A1675" s="95" t="s">
        <v>7117</v>
      </c>
      <c r="B1675" s="95"/>
      <c r="C1675" s="95" t="s">
        <v>7643</v>
      </c>
      <c r="D1675" s="95" t="s">
        <v>7080</v>
      </c>
      <c r="E1675" s="95" t="s">
        <v>7081</v>
      </c>
      <c r="F1675" s="96" t="s">
        <v>7489</v>
      </c>
      <c r="G1675" s="97">
        <v>2203.09</v>
      </c>
      <c r="H1675" s="97"/>
      <c r="I1675" s="95" t="s">
        <v>7675</v>
      </c>
      <c r="J1675" s="95" t="s">
        <v>7674</v>
      </c>
      <c r="K1675" s="96" t="s">
        <v>7668</v>
      </c>
      <c r="L1675" s="98"/>
    </row>
    <row r="1676" spans="1:12" ht="25.5" customHeight="1" x14ac:dyDescent="0.15">
      <c r="A1676" s="95" t="s">
        <v>7124</v>
      </c>
      <c r="B1676" s="95"/>
      <c r="C1676" s="95" t="s">
        <v>7643</v>
      </c>
      <c r="D1676" s="95" t="s">
        <v>7080</v>
      </c>
      <c r="E1676" s="95" t="s">
        <v>7081</v>
      </c>
      <c r="F1676" s="96" t="s">
        <v>7489</v>
      </c>
      <c r="G1676" s="97">
        <v>191.84</v>
      </c>
      <c r="H1676" s="97"/>
      <c r="I1676" s="95" t="s">
        <v>7675</v>
      </c>
      <c r="J1676" s="95" t="s">
        <v>7674</v>
      </c>
      <c r="K1676" s="96" t="s">
        <v>7668</v>
      </c>
      <c r="L1676" s="98"/>
    </row>
    <row r="1677" spans="1:12" ht="25.5" customHeight="1" x14ac:dyDescent="0.15">
      <c r="A1677" s="95" t="s">
        <v>6809</v>
      </c>
      <c r="B1677" s="95"/>
      <c r="C1677" s="95" t="s">
        <v>7643</v>
      </c>
      <c r="D1677" s="95" t="s">
        <v>7080</v>
      </c>
      <c r="E1677" s="95" t="s">
        <v>7081</v>
      </c>
      <c r="F1677" s="96" t="s">
        <v>7489</v>
      </c>
      <c r="G1677" s="97"/>
      <c r="H1677" s="97">
        <v>3985.36</v>
      </c>
      <c r="I1677" s="95" t="s">
        <v>7675</v>
      </c>
      <c r="J1677" s="95" t="s">
        <v>7674</v>
      </c>
      <c r="K1677" s="96" t="s">
        <v>7668</v>
      </c>
      <c r="L1677" s="98"/>
    </row>
    <row r="1678" spans="1:12" ht="25.5" customHeight="1" x14ac:dyDescent="0.15">
      <c r="A1678" s="95" t="s">
        <v>7119</v>
      </c>
      <c r="B1678" s="95"/>
      <c r="C1678" s="95" t="s">
        <v>7643</v>
      </c>
      <c r="D1678" s="95" t="s">
        <v>7080</v>
      </c>
      <c r="E1678" s="95" t="s">
        <v>7081</v>
      </c>
      <c r="F1678" s="96" t="s">
        <v>7489</v>
      </c>
      <c r="G1678" s="97">
        <v>191.84</v>
      </c>
      <c r="H1678" s="97"/>
      <c r="I1678" s="95" t="s">
        <v>7675</v>
      </c>
      <c r="J1678" s="95" t="s">
        <v>7674</v>
      </c>
      <c r="K1678" s="96" t="s">
        <v>7668</v>
      </c>
      <c r="L1678" s="98"/>
    </row>
    <row r="1679" spans="1:12" ht="25.5" customHeight="1" x14ac:dyDescent="0.15">
      <c r="A1679" s="95" t="s">
        <v>7118</v>
      </c>
      <c r="B1679" s="95"/>
      <c r="C1679" s="95" t="s">
        <v>7643</v>
      </c>
      <c r="D1679" s="95" t="s">
        <v>7080</v>
      </c>
      <c r="E1679" s="95" t="s">
        <v>7081</v>
      </c>
      <c r="F1679" s="96" t="s">
        <v>7489</v>
      </c>
      <c r="G1679" s="97"/>
      <c r="H1679" s="97"/>
      <c r="I1679" s="95" t="s">
        <v>7675</v>
      </c>
      <c r="J1679" s="95" t="s">
        <v>7674</v>
      </c>
      <c r="K1679" s="96" t="s">
        <v>7668</v>
      </c>
      <c r="L1679" s="98"/>
    </row>
    <row r="1680" spans="1:12" ht="25.5" customHeight="1" x14ac:dyDescent="0.15">
      <c r="A1680" s="95" t="s">
        <v>7113</v>
      </c>
      <c r="B1680" s="95"/>
      <c r="C1680" s="95" t="s">
        <v>7656</v>
      </c>
      <c r="D1680" s="95" t="s">
        <v>7080</v>
      </c>
      <c r="E1680" s="95" t="s">
        <v>7081</v>
      </c>
      <c r="F1680" s="96" t="s">
        <v>7489</v>
      </c>
      <c r="G1680" s="97">
        <v>437.82</v>
      </c>
      <c r="H1680" s="97"/>
      <c r="I1680" s="95" t="s">
        <v>7676</v>
      </c>
      <c r="J1680" s="95" t="s">
        <v>7674</v>
      </c>
      <c r="K1680" s="96" t="s">
        <v>7668</v>
      </c>
      <c r="L1680" s="98"/>
    </row>
    <row r="1681" spans="1:12" ht="11.25" x14ac:dyDescent="0.15">
      <c r="A1681" s="95" t="s">
        <v>7117</v>
      </c>
      <c r="B1681" s="95"/>
      <c r="C1681" s="95" t="s">
        <v>7656</v>
      </c>
      <c r="D1681" s="95" t="s">
        <v>7080</v>
      </c>
      <c r="E1681" s="95" t="s">
        <v>7081</v>
      </c>
      <c r="F1681" s="96" t="s">
        <v>7489</v>
      </c>
      <c r="G1681" s="97">
        <v>218.91</v>
      </c>
      <c r="H1681" s="97"/>
      <c r="I1681" s="95" t="s">
        <v>7676</v>
      </c>
      <c r="J1681" s="95" t="s">
        <v>7674</v>
      </c>
      <c r="K1681" s="96" t="s">
        <v>7668</v>
      </c>
    </row>
    <row r="1682" spans="1:12" ht="11.25" x14ac:dyDescent="0.15">
      <c r="A1682" s="95" t="s">
        <v>7118</v>
      </c>
      <c r="B1682" s="95"/>
      <c r="C1682" s="95" t="s">
        <v>7656</v>
      </c>
      <c r="D1682" s="95" t="s">
        <v>7080</v>
      </c>
      <c r="E1682" s="95" t="s">
        <v>7081</v>
      </c>
      <c r="F1682" s="96" t="s">
        <v>7489</v>
      </c>
      <c r="G1682" s="97">
        <v>218.91</v>
      </c>
      <c r="H1682" s="97"/>
      <c r="I1682" s="95" t="s">
        <v>7676</v>
      </c>
      <c r="J1682" s="95" t="s">
        <v>7674</v>
      </c>
      <c r="K1682" s="96" t="s">
        <v>7668</v>
      </c>
    </row>
    <row r="1683" spans="1:12" ht="38.25" customHeight="1" x14ac:dyDescent="0.3">
      <c r="A1683" s="95" t="s">
        <v>6809</v>
      </c>
      <c r="B1683" s="95"/>
      <c r="C1683" s="95" t="s">
        <v>7656</v>
      </c>
      <c r="D1683" s="95" t="s">
        <v>7080</v>
      </c>
      <c r="E1683" s="95" t="s">
        <v>7081</v>
      </c>
      <c r="F1683" s="96" t="s">
        <v>7489</v>
      </c>
      <c r="G1683" s="97"/>
      <c r="H1683" s="97">
        <v>1094.55</v>
      </c>
      <c r="I1683" s="95" t="s">
        <v>7676</v>
      </c>
      <c r="J1683" s="95" t="s">
        <v>7674</v>
      </c>
      <c r="K1683" s="96" t="s">
        <v>7668</v>
      </c>
      <c r="L1683" s="93"/>
    </row>
    <row r="1684" spans="1:12" ht="11.25" x14ac:dyDescent="0.15">
      <c r="A1684" s="95" t="s">
        <v>7119</v>
      </c>
      <c r="B1684" s="95"/>
      <c r="C1684" s="95" t="s">
        <v>7656</v>
      </c>
      <c r="D1684" s="95" t="s">
        <v>7080</v>
      </c>
      <c r="E1684" s="95" t="s">
        <v>7081</v>
      </c>
      <c r="F1684" s="96" t="s">
        <v>7489</v>
      </c>
      <c r="G1684" s="97">
        <v>218.91</v>
      </c>
      <c r="H1684" s="97"/>
      <c r="I1684" s="95" t="s">
        <v>7676</v>
      </c>
      <c r="J1684" s="95" t="s">
        <v>7674</v>
      </c>
      <c r="K1684" s="96" t="s">
        <v>7668</v>
      </c>
    </row>
    <row r="1685" spans="1:12" ht="25.5" customHeight="1" x14ac:dyDescent="0.15">
      <c r="A1685" s="95" t="s">
        <v>6807</v>
      </c>
      <c r="B1685" s="95"/>
      <c r="C1685" s="95" t="s">
        <v>7677</v>
      </c>
      <c r="D1685" s="95" t="s">
        <v>7080</v>
      </c>
      <c r="E1685" s="95" t="s">
        <v>7081</v>
      </c>
      <c r="F1685" s="96" t="s">
        <v>7489</v>
      </c>
      <c r="G1685" s="97"/>
      <c r="H1685" s="97">
        <v>1087.3900000000001</v>
      </c>
      <c r="I1685" s="95" t="s">
        <v>7678</v>
      </c>
      <c r="J1685" s="95" t="s">
        <v>7672</v>
      </c>
      <c r="K1685" s="96" t="s">
        <v>7668</v>
      </c>
      <c r="L1685" s="98"/>
    </row>
    <row r="1686" spans="1:12" ht="25.5" customHeight="1" x14ac:dyDescent="0.15">
      <c r="A1686" s="95" t="s">
        <v>7148</v>
      </c>
      <c r="B1686" s="95"/>
      <c r="C1686" s="95" t="s">
        <v>7677</v>
      </c>
      <c r="D1686" s="95" t="s">
        <v>7080</v>
      </c>
      <c r="E1686" s="95" t="s">
        <v>7081</v>
      </c>
      <c r="F1686" s="96" t="s">
        <v>7489</v>
      </c>
      <c r="G1686" s="97"/>
      <c r="H1686" s="97"/>
      <c r="I1686" s="95" t="s">
        <v>7678</v>
      </c>
      <c r="J1686" s="95" t="s">
        <v>7672</v>
      </c>
      <c r="K1686" s="96" t="s">
        <v>7668</v>
      </c>
      <c r="L1686" s="98"/>
    </row>
    <row r="1687" spans="1:12" ht="25.5" customHeight="1" x14ac:dyDescent="0.15">
      <c r="A1687" s="95" t="s">
        <v>7329</v>
      </c>
      <c r="B1687" s="95"/>
      <c r="C1687" s="95" t="s">
        <v>7677</v>
      </c>
      <c r="D1687" s="95" t="s">
        <v>7080</v>
      </c>
      <c r="E1687" s="95" t="s">
        <v>7081</v>
      </c>
      <c r="F1687" s="96" t="s">
        <v>7489</v>
      </c>
      <c r="G1687" s="97">
        <v>845.75</v>
      </c>
      <c r="H1687" s="97"/>
      <c r="I1687" s="95" t="s">
        <v>7678</v>
      </c>
      <c r="J1687" s="95" t="s">
        <v>7672</v>
      </c>
      <c r="K1687" s="96" t="s">
        <v>7668</v>
      </c>
      <c r="L1687" s="98"/>
    </row>
    <row r="1688" spans="1:12" ht="25.5" customHeight="1" x14ac:dyDescent="0.15">
      <c r="A1688" s="95" t="s">
        <v>7219</v>
      </c>
      <c r="B1688" s="95"/>
      <c r="C1688" s="95" t="s">
        <v>7677</v>
      </c>
      <c r="D1688" s="95" t="s">
        <v>7080</v>
      </c>
      <c r="E1688" s="95" t="s">
        <v>7081</v>
      </c>
      <c r="F1688" s="96" t="s">
        <v>7489</v>
      </c>
      <c r="G1688" s="97">
        <v>241.64</v>
      </c>
      <c r="H1688" s="97"/>
      <c r="I1688" s="95" t="s">
        <v>7678</v>
      </c>
      <c r="J1688" s="95" t="s">
        <v>7672</v>
      </c>
      <c r="K1688" s="96" t="s">
        <v>7668</v>
      </c>
      <c r="L1688" s="98"/>
    </row>
    <row r="1689" spans="1:12" ht="25.5" customHeight="1" x14ac:dyDescent="0.15">
      <c r="A1689" s="95" t="s">
        <v>6809</v>
      </c>
      <c r="B1689" s="95"/>
      <c r="C1689" s="95" t="s">
        <v>7638</v>
      </c>
      <c r="D1689" s="95" t="s">
        <v>7080</v>
      </c>
      <c r="E1689" s="95" t="s">
        <v>7081</v>
      </c>
      <c r="F1689" s="96" t="s">
        <v>7489</v>
      </c>
      <c r="G1689" s="97"/>
      <c r="H1689" s="97">
        <v>620.15</v>
      </c>
      <c r="I1689" s="95" t="s">
        <v>6572</v>
      </c>
      <c r="J1689" s="95" t="s">
        <v>7667</v>
      </c>
      <c r="K1689" s="96" t="s">
        <v>7668</v>
      </c>
      <c r="L1689" s="98"/>
    </row>
    <row r="1690" spans="1:12" ht="25.5" customHeight="1" x14ac:dyDescent="0.15">
      <c r="A1690" s="95" t="s">
        <v>6548</v>
      </c>
      <c r="B1690" s="95"/>
      <c r="C1690" s="95" t="s">
        <v>7638</v>
      </c>
      <c r="D1690" s="95" t="s">
        <v>7080</v>
      </c>
      <c r="E1690" s="95" t="s">
        <v>7081</v>
      </c>
      <c r="F1690" s="99">
        <v>42825</v>
      </c>
      <c r="G1690" s="97">
        <v>620.15</v>
      </c>
      <c r="H1690" s="97"/>
      <c r="I1690" s="95" t="s">
        <v>6572</v>
      </c>
      <c r="J1690" s="95" t="s">
        <v>7667</v>
      </c>
      <c r="K1690" s="96" t="s">
        <v>7668</v>
      </c>
      <c r="L1690" s="98"/>
    </row>
    <row r="1691" spans="1:12" ht="25.5" customHeight="1" x14ac:dyDescent="0.15">
      <c r="A1691" s="95" t="s">
        <v>7239</v>
      </c>
      <c r="B1691" s="95"/>
      <c r="C1691" s="95" t="s">
        <v>7635</v>
      </c>
      <c r="D1691" s="95" t="s">
        <v>7080</v>
      </c>
      <c r="E1691" s="95" t="s">
        <v>7081</v>
      </c>
      <c r="F1691" s="96" t="s">
        <v>7489</v>
      </c>
      <c r="G1691" s="97">
        <v>77.040000000000006</v>
      </c>
      <c r="H1691" s="97"/>
      <c r="I1691" s="95" t="s">
        <v>6574</v>
      </c>
      <c r="J1691" s="95" t="s">
        <v>7667</v>
      </c>
      <c r="K1691" s="96" t="s">
        <v>7668</v>
      </c>
      <c r="L1691" s="98"/>
    </row>
    <row r="1692" spans="1:12" ht="25.5" customHeight="1" x14ac:dyDescent="0.15">
      <c r="A1692" s="95" t="s">
        <v>7268</v>
      </c>
      <c r="B1692" s="95"/>
      <c r="C1692" s="95" t="s">
        <v>7635</v>
      </c>
      <c r="D1692" s="95" t="s">
        <v>7080</v>
      </c>
      <c r="E1692" s="95" t="s">
        <v>7081</v>
      </c>
      <c r="F1692" s="96" t="s">
        <v>7489</v>
      </c>
      <c r="G1692" s="97">
        <v>496.12</v>
      </c>
      <c r="H1692" s="97"/>
      <c r="I1692" s="95" t="s">
        <v>6574</v>
      </c>
      <c r="J1692" s="95" t="s">
        <v>7667</v>
      </c>
      <c r="K1692" s="96" t="s">
        <v>7668</v>
      </c>
      <c r="L1692" s="98"/>
    </row>
    <row r="1693" spans="1:12" ht="25.5" customHeight="1" x14ac:dyDescent="0.15">
      <c r="A1693" s="95" t="s">
        <v>7145</v>
      </c>
      <c r="B1693" s="95"/>
      <c r="C1693" s="95" t="s">
        <v>7635</v>
      </c>
      <c r="D1693" s="95" t="s">
        <v>7080</v>
      </c>
      <c r="E1693" s="95" t="s">
        <v>7081</v>
      </c>
      <c r="F1693" s="96" t="s">
        <v>7489</v>
      </c>
      <c r="G1693" s="97"/>
      <c r="H1693" s="97"/>
      <c r="I1693" s="95" t="s">
        <v>6574</v>
      </c>
      <c r="J1693" s="95" t="s">
        <v>7667</v>
      </c>
      <c r="K1693" s="96" t="s">
        <v>7668</v>
      </c>
      <c r="L1693" s="98"/>
    </row>
    <row r="1694" spans="1:12" ht="25.5" customHeight="1" x14ac:dyDescent="0.15">
      <c r="A1694" s="95" t="s">
        <v>6803</v>
      </c>
      <c r="B1694" s="95"/>
      <c r="C1694" s="95" t="s">
        <v>7635</v>
      </c>
      <c r="D1694" s="95" t="s">
        <v>7080</v>
      </c>
      <c r="E1694" s="95" t="s">
        <v>7081</v>
      </c>
      <c r="F1694" s="96" t="s">
        <v>7489</v>
      </c>
      <c r="G1694" s="97">
        <v>539.26</v>
      </c>
      <c r="H1694" s="97"/>
      <c r="I1694" s="95" t="s">
        <v>6574</v>
      </c>
      <c r="J1694" s="95" t="s">
        <v>7667</v>
      </c>
      <c r="K1694" s="96" t="s">
        <v>7668</v>
      </c>
      <c r="L1694" s="98"/>
    </row>
    <row r="1695" spans="1:12" ht="25.5" customHeight="1" x14ac:dyDescent="0.15">
      <c r="A1695" s="95" t="s">
        <v>6549</v>
      </c>
      <c r="B1695" s="95"/>
      <c r="C1695" s="95" t="s">
        <v>7635</v>
      </c>
      <c r="D1695" s="95" t="s">
        <v>7080</v>
      </c>
      <c r="E1695" s="95" t="s">
        <v>7081</v>
      </c>
      <c r="F1695" s="99">
        <v>42825</v>
      </c>
      <c r="G1695" s="97"/>
      <c r="H1695" s="97">
        <v>1112.42</v>
      </c>
      <c r="I1695" s="95" t="s">
        <v>6574</v>
      </c>
      <c r="J1695" s="95" t="s">
        <v>7667</v>
      </c>
      <c r="K1695" s="96" t="s">
        <v>7668</v>
      </c>
      <c r="L1695" s="98"/>
    </row>
    <row r="1696" spans="1:12" ht="25.5" customHeight="1" x14ac:dyDescent="0.15">
      <c r="A1696" s="95" t="s">
        <v>7117</v>
      </c>
      <c r="B1696" s="95"/>
      <c r="C1696" s="95" t="s">
        <v>7658</v>
      </c>
      <c r="D1696" s="95" t="s">
        <v>7080</v>
      </c>
      <c r="E1696" s="95" t="s">
        <v>7081</v>
      </c>
      <c r="F1696" s="96" t="s">
        <v>7489</v>
      </c>
      <c r="G1696" s="97">
        <v>443.25</v>
      </c>
      <c r="H1696" s="97"/>
      <c r="I1696" s="95" t="s">
        <v>7679</v>
      </c>
      <c r="J1696" s="95" t="s">
        <v>7674</v>
      </c>
      <c r="K1696" s="96" t="s">
        <v>7668</v>
      </c>
      <c r="L1696" s="98"/>
    </row>
    <row r="1697" spans="1:12" ht="25.5" customHeight="1" x14ac:dyDescent="0.15">
      <c r="A1697" s="95" t="s">
        <v>7118</v>
      </c>
      <c r="B1697" s="95"/>
      <c r="C1697" s="95" t="s">
        <v>7658</v>
      </c>
      <c r="D1697" s="95" t="s">
        <v>7080</v>
      </c>
      <c r="E1697" s="95" t="s">
        <v>7081</v>
      </c>
      <c r="F1697" s="96" t="s">
        <v>7489</v>
      </c>
      <c r="G1697" s="97"/>
      <c r="H1697" s="97">
        <v>1773.01</v>
      </c>
      <c r="I1697" s="95" t="s">
        <v>7679</v>
      </c>
      <c r="J1697" s="95" t="s">
        <v>7674</v>
      </c>
      <c r="K1697" s="96" t="s">
        <v>7668</v>
      </c>
      <c r="L1697" s="98"/>
    </row>
    <row r="1698" spans="1:12" ht="25.5" customHeight="1" x14ac:dyDescent="0.15">
      <c r="A1698" s="95" t="s">
        <v>7124</v>
      </c>
      <c r="B1698" s="95"/>
      <c r="C1698" s="95" t="s">
        <v>7658</v>
      </c>
      <c r="D1698" s="95" t="s">
        <v>7080</v>
      </c>
      <c r="E1698" s="95" t="s">
        <v>7081</v>
      </c>
      <c r="F1698" s="96" t="s">
        <v>7489</v>
      </c>
      <c r="G1698" s="97">
        <v>221.63</v>
      </c>
      <c r="H1698" s="97"/>
      <c r="I1698" s="95" t="s">
        <v>7679</v>
      </c>
      <c r="J1698" s="95" t="s">
        <v>7674</v>
      </c>
      <c r="K1698" s="96" t="s">
        <v>7668</v>
      </c>
      <c r="L1698" s="98"/>
    </row>
    <row r="1699" spans="1:12" ht="25.5" customHeight="1" x14ac:dyDescent="0.15">
      <c r="A1699" s="95" t="s">
        <v>6809</v>
      </c>
      <c r="B1699" s="95"/>
      <c r="C1699" s="95" t="s">
        <v>7658</v>
      </c>
      <c r="D1699" s="95" t="s">
        <v>7080</v>
      </c>
      <c r="E1699" s="95" t="s">
        <v>7081</v>
      </c>
      <c r="F1699" s="96" t="s">
        <v>7489</v>
      </c>
      <c r="G1699" s="97">
        <v>443.25</v>
      </c>
      <c r="H1699" s="97"/>
      <c r="I1699" s="95" t="s">
        <v>7679</v>
      </c>
      <c r="J1699" s="95" t="s">
        <v>7674</v>
      </c>
      <c r="K1699" s="96" t="s">
        <v>7668</v>
      </c>
      <c r="L1699" s="98"/>
    </row>
    <row r="1700" spans="1:12" ht="25.5" customHeight="1" x14ac:dyDescent="0.15">
      <c r="A1700" s="95" t="s">
        <v>7119</v>
      </c>
      <c r="B1700" s="95"/>
      <c r="C1700" s="95" t="s">
        <v>7658</v>
      </c>
      <c r="D1700" s="95" t="s">
        <v>7080</v>
      </c>
      <c r="E1700" s="95" t="s">
        <v>7081</v>
      </c>
      <c r="F1700" s="96" t="s">
        <v>7489</v>
      </c>
      <c r="G1700" s="97">
        <v>664.88</v>
      </c>
      <c r="H1700" s="97"/>
      <c r="I1700" s="95" t="s">
        <v>7679</v>
      </c>
      <c r="J1700" s="95" t="s">
        <v>7674</v>
      </c>
      <c r="K1700" s="96" t="s">
        <v>7668</v>
      </c>
      <c r="L1700" s="98"/>
    </row>
    <row r="1701" spans="1:12" ht="25.5" customHeight="1" x14ac:dyDescent="0.15">
      <c r="A1701" s="95" t="s">
        <v>7239</v>
      </c>
      <c r="B1701" s="95"/>
      <c r="C1701" s="95" t="s">
        <v>7640</v>
      </c>
      <c r="D1701" s="95" t="s">
        <v>7080</v>
      </c>
      <c r="E1701" s="95" t="s">
        <v>7081</v>
      </c>
      <c r="F1701" s="96" t="s">
        <v>7489</v>
      </c>
      <c r="G1701" s="97">
        <v>104.38</v>
      </c>
      <c r="H1701" s="97"/>
      <c r="I1701" s="95" t="s">
        <v>6575</v>
      </c>
      <c r="J1701" s="95" t="s">
        <v>7667</v>
      </c>
      <c r="K1701" s="96" t="s">
        <v>7668</v>
      </c>
      <c r="L1701" s="98"/>
    </row>
    <row r="1702" spans="1:12" ht="25.5" customHeight="1" x14ac:dyDescent="0.15">
      <c r="A1702" s="95" t="s">
        <v>7268</v>
      </c>
      <c r="B1702" s="95"/>
      <c r="C1702" s="95" t="s">
        <v>7640</v>
      </c>
      <c r="D1702" s="95" t="s">
        <v>7080</v>
      </c>
      <c r="E1702" s="95" t="s">
        <v>7081</v>
      </c>
      <c r="F1702" s="96" t="s">
        <v>7489</v>
      </c>
      <c r="G1702" s="97">
        <v>861.12</v>
      </c>
      <c r="H1702" s="97"/>
      <c r="I1702" s="95" t="s">
        <v>6575</v>
      </c>
      <c r="J1702" s="95" t="s">
        <v>7667</v>
      </c>
      <c r="K1702" s="96" t="s">
        <v>7668</v>
      </c>
      <c r="L1702" s="98"/>
    </row>
    <row r="1703" spans="1:12" ht="11.25" x14ac:dyDescent="0.15">
      <c r="A1703" s="95" t="s">
        <v>7145</v>
      </c>
      <c r="B1703" s="95"/>
      <c r="C1703" s="95" t="s">
        <v>7640</v>
      </c>
      <c r="D1703" s="95" t="s">
        <v>7080</v>
      </c>
      <c r="E1703" s="95" t="s">
        <v>7081</v>
      </c>
      <c r="F1703" s="96" t="s">
        <v>7489</v>
      </c>
      <c r="G1703" s="97"/>
      <c r="H1703" s="97"/>
      <c r="I1703" s="95" t="s">
        <v>6575</v>
      </c>
      <c r="J1703" s="95" t="s">
        <v>7667</v>
      </c>
      <c r="K1703" s="96" t="s">
        <v>7668</v>
      </c>
    </row>
    <row r="1704" spans="1:12" ht="11.25" x14ac:dyDescent="0.15">
      <c r="A1704" s="95" t="s">
        <v>7151</v>
      </c>
      <c r="B1704" s="95"/>
      <c r="C1704" s="95" t="s">
        <v>7640</v>
      </c>
      <c r="D1704" s="95" t="s">
        <v>7080</v>
      </c>
      <c r="E1704" s="95" t="s">
        <v>7081</v>
      </c>
      <c r="F1704" s="96" t="s">
        <v>7489</v>
      </c>
      <c r="G1704" s="97"/>
      <c r="H1704" s="97"/>
      <c r="I1704" s="95" t="s">
        <v>6575</v>
      </c>
      <c r="J1704" s="95" t="s">
        <v>7667</v>
      </c>
      <c r="K1704" s="96" t="s">
        <v>7668</v>
      </c>
    </row>
    <row r="1705" spans="1:12" ht="38.25" customHeight="1" x14ac:dyDescent="0.3">
      <c r="A1705" s="95" t="s">
        <v>6549</v>
      </c>
      <c r="B1705" s="95"/>
      <c r="C1705" s="95" t="s">
        <v>7640</v>
      </c>
      <c r="D1705" s="95" t="s">
        <v>7080</v>
      </c>
      <c r="E1705" s="95" t="s">
        <v>7081</v>
      </c>
      <c r="F1705" s="99">
        <v>42825</v>
      </c>
      <c r="G1705" s="97"/>
      <c r="H1705" s="97">
        <v>965.5</v>
      </c>
      <c r="I1705" s="95" t="s">
        <v>6575</v>
      </c>
      <c r="J1705" s="95" t="s">
        <v>7667</v>
      </c>
      <c r="K1705" s="96" t="s">
        <v>7668</v>
      </c>
      <c r="L1705" s="93"/>
    </row>
    <row r="1706" spans="1:12" ht="11.25" x14ac:dyDescent="0.15">
      <c r="A1706" s="95" t="s">
        <v>6809</v>
      </c>
      <c r="B1706" s="95"/>
      <c r="C1706" s="95" t="s">
        <v>7644</v>
      </c>
      <c r="D1706" s="95" t="s">
        <v>7080</v>
      </c>
      <c r="E1706" s="95" t="s">
        <v>7081</v>
      </c>
      <c r="F1706" s="96" t="s">
        <v>7489</v>
      </c>
      <c r="G1706" s="97">
        <v>409.07</v>
      </c>
      <c r="H1706" s="97"/>
      <c r="I1706" s="95" t="s">
        <v>6576</v>
      </c>
      <c r="J1706" s="95" t="s">
        <v>7667</v>
      </c>
      <c r="K1706" s="96" t="s">
        <v>7668</v>
      </c>
    </row>
    <row r="1707" spans="1:12" ht="25.5" customHeight="1" x14ac:dyDescent="0.15">
      <c r="A1707" s="95" t="s">
        <v>7268</v>
      </c>
      <c r="B1707" s="95"/>
      <c r="C1707" s="95" t="s">
        <v>7644</v>
      </c>
      <c r="D1707" s="95" t="s">
        <v>7080</v>
      </c>
      <c r="E1707" s="95" t="s">
        <v>7081</v>
      </c>
      <c r="F1707" s="96" t="s">
        <v>7489</v>
      </c>
      <c r="G1707" s="97">
        <v>409.07</v>
      </c>
      <c r="H1707" s="97"/>
      <c r="I1707" s="95" t="s">
        <v>6576</v>
      </c>
      <c r="J1707" s="95" t="s">
        <v>7667</v>
      </c>
      <c r="K1707" s="96" t="s">
        <v>7668</v>
      </c>
      <c r="L1707" s="98"/>
    </row>
    <row r="1708" spans="1:12" ht="25.5" customHeight="1" x14ac:dyDescent="0.15">
      <c r="A1708" s="95" t="s">
        <v>7145</v>
      </c>
      <c r="B1708" s="95"/>
      <c r="C1708" s="95" t="s">
        <v>7644</v>
      </c>
      <c r="D1708" s="95" t="s">
        <v>7080</v>
      </c>
      <c r="E1708" s="95" t="s">
        <v>7081</v>
      </c>
      <c r="F1708" s="96" t="s">
        <v>7489</v>
      </c>
      <c r="G1708" s="97"/>
      <c r="H1708" s="97"/>
      <c r="I1708" s="95" t="s">
        <v>6576</v>
      </c>
      <c r="J1708" s="95" t="s">
        <v>7667</v>
      </c>
      <c r="K1708" s="96" t="s">
        <v>7668</v>
      </c>
      <c r="L1708" s="98"/>
    </row>
    <row r="1709" spans="1:12" ht="25.5" customHeight="1" x14ac:dyDescent="0.15">
      <c r="A1709" s="95" t="s">
        <v>6803</v>
      </c>
      <c r="B1709" s="95"/>
      <c r="C1709" s="95" t="s">
        <v>7644</v>
      </c>
      <c r="D1709" s="95" t="s">
        <v>7080</v>
      </c>
      <c r="E1709" s="95" t="s">
        <v>7081</v>
      </c>
      <c r="F1709" s="96" t="s">
        <v>7489</v>
      </c>
      <c r="G1709" s="97">
        <v>642.83000000000004</v>
      </c>
      <c r="H1709" s="97"/>
      <c r="I1709" s="95" t="s">
        <v>6576</v>
      </c>
      <c r="J1709" s="95" t="s">
        <v>7667</v>
      </c>
      <c r="K1709" s="96" t="s">
        <v>7668</v>
      </c>
      <c r="L1709" s="98"/>
    </row>
    <row r="1710" spans="1:12" ht="25.5" customHeight="1" x14ac:dyDescent="0.15">
      <c r="A1710" s="95" t="s">
        <v>6549</v>
      </c>
      <c r="B1710" s="95"/>
      <c r="C1710" s="95" t="s">
        <v>7644</v>
      </c>
      <c r="D1710" s="95" t="s">
        <v>7080</v>
      </c>
      <c r="E1710" s="95" t="s">
        <v>7081</v>
      </c>
      <c r="F1710" s="99">
        <v>42825</v>
      </c>
      <c r="G1710" s="97"/>
      <c r="H1710" s="97">
        <v>1460.97</v>
      </c>
      <c r="I1710" s="95" t="s">
        <v>6576</v>
      </c>
      <c r="J1710" s="95" t="s">
        <v>7667</v>
      </c>
      <c r="K1710" s="96" t="s">
        <v>7668</v>
      </c>
      <c r="L1710" s="98"/>
    </row>
    <row r="1711" spans="1:12" ht="25.5" customHeight="1" x14ac:dyDescent="0.15">
      <c r="A1711" s="95" t="s">
        <v>6809</v>
      </c>
      <c r="B1711" s="95"/>
      <c r="C1711" s="95" t="s">
        <v>7655</v>
      </c>
      <c r="D1711" s="95" t="s">
        <v>7080</v>
      </c>
      <c r="E1711" s="95" t="s">
        <v>7081</v>
      </c>
      <c r="F1711" s="96" t="s">
        <v>7489</v>
      </c>
      <c r="G1711" s="97"/>
      <c r="H1711" s="97">
        <v>1437.99</v>
      </c>
      <c r="I1711" s="95" t="s">
        <v>6577</v>
      </c>
      <c r="J1711" s="95" t="s">
        <v>7667</v>
      </c>
      <c r="K1711" s="96" t="s">
        <v>7668</v>
      </c>
      <c r="L1711" s="98"/>
    </row>
    <row r="1712" spans="1:12" ht="25.5" customHeight="1" x14ac:dyDescent="0.15">
      <c r="A1712" s="95" t="s">
        <v>7268</v>
      </c>
      <c r="B1712" s="95"/>
      <c r="C1712" s="95" t="s">
        <v>7655</v>
      </c>
      <c r="D1712" s="95" t="s">
        <v>7080</v>
      </c>
      <c r="E1712" s="95" t="s">
        <v>7081</v>
      </c>
      <c r="F1712" s="96" t="s">
        <v>7489</v>
      </c>
      <c r="G1712" s="97">
        <v>808.87</v>
      </c>
      <c r="H1712" s="97"/>
      <c r="I1712" s="95" t="s">
        <v>6577</v>
      </c>
      <c r="J1712" s="95" t="s">
        <v>7667</v>
      </c>
      <c r="K1712" s="96" t="s">
        <v>7668</v>
      </c>
      <c r="L1712" s="98"/>
    </row>
    <row r="1713" spans="1:12" ht="25.5" customHeight="1" x14ac:dyDescent="0.15">
      <c r="A1713" s="95" t="s">
        <v>6549</v>
      </c>
      <c r="B1713" s="95"/>
      <c r="C1713" s="95" t="s">
        <v>7655</v>
      </c>
      <c r="D1713" s="95" t="s">
        <v>7080</v>
      </c>
      <c r="E1713" s="95" t="s">
        <v>7081</v>
      </c>
      <c r="F1713" s="99">
        <v>42825</v>
      </c>
      <c r="G1713" s="97">
        <v>629.12</v>
      </c>
      <c r="H1713" s="97"/>
      <c r="I1713" s="95" t="s">
        <v>6577</v>
      </c>
      <c r="J1713" s="95" t="s">
        <v>7667</v>
      </c>
      <c r="K1713" s="96" t="s">
        <v>7668</v>
      </c>
      <c r="L1713" s="98"/>
    </row>
    <row r="1714" spans="1:12" ht="25.5" customHeight="1" x14ac:dyDescent="0.15">
      <c r="A1714" s="95" t="s">
        <v>6807</v>
      </c>
      <c r="B1714" s="95"/>
      <c r="C1714" s="95" t="s">
        <v>7680</v>
      </c>
      <c r="D1714" s="95" t="s">
        <v>7080</v>
      </c>
      <c r="E1714" s="95" t="s">
        <v>7081</v>
      </c>
      <c r="F1714" s="96" t="s">
        <v>7489</v>
      </c>
      <c r="G1714" s="97"/>
      <c r="H1714" s="97">
        <v>743.52</v>
      </c>
      <c r="I1714" s="95" t="s">
        <v>7681</v>
      </c>
      <c r="J1714" s="95" t="s">
        <v>7672</v>
      </c>
      <c r="K1714" s="96" t="s">
        <v>7668</v>
      </c>
      <c r="L1714" s="98"/>
    </row>
    <row r="1715" spans="1:12" ht="25.5" customHeight="1" x14ac:dyDescent="0.15">
      <c r="A1715" s="95" t="s">
        <v>7219</v>
      </c>
      <c r="B1715" s="95"/>
      <c r="C1715" s="95" t="s">
        <v>7680</v>
      </c>
      <c r="D1715" s="95" t="s">
        <v>7080</v>
      </c>
      <c r="E1715" s="95" t="s">
        <v>7081</v>
      </c>
      <c r="F1715" s="96" t="s">
        <v>7489</v>
      </c>
      <c r="G1715" s="97">
        <v>743.52</v>
      </c>
      <c r="H1715" s="97"/>
      <c r="I1715" s="95" t="s">
        <v>7681</v>
      </c>
      <c r="J1715" s="95" t="s">
        <v>7672</v>
      </c>
      <c r="K1715" s="96" t="s">
        <v>7668</v>
      </c>
      <c r="L1715" s="98"/>
    </row>
    <row r="1716" spans="1:12" ht="25.5" customHeight="1" x14ac:dyDescent="0.15">
      <c r="A1716" s="95" t="s">
        <v>6809</v>
      </c>
      <c r="B1716" s="95"/>
      <c r="C1716" s="95" t="s">
        <v>7654</v>
      </c>
      <c r="D1716" s="95" t="s">
        <v>7080</v>
      </c>
      <c r="E1716" s="95" t="s">
        <v>7081</v>
      </c>
      <c r="F1716" s="96" t="s">
        <v>7489</v>
      </c>
      <c r="G1716" s="97"/>
      <c r="H1716" s="97">
        <v>349.61</v>
      </c>
      <c r="I1716" s="95" t="s">
        <v>7682</v>
      </c>
      <c r="J1716" s="95" t="s">
        <v>7674</v>
      </c>
      <c r="K1716" s="96" t="s">
        <v>7668</v>
      </c>
      <c r="L1716" s="98"/>
    </row>
    <row r="1717" spans="1:12" ht="25.5" customHeight="1" x14ac:dyDescent="0.15">
      <c r="A1717" s="95" t="s">
        <v>7119</v>
      </c>
      <c r="B1717" s="95"/>
      <c r="C1717" s="95" t="s">
        <v>7654</v>
      </c>
      <c r="D1717" s="95" t="s">
        <v>7080</v>
      </c>
      <c r="E1717" s="95" t="s">
        <v>7081</v>
      </c>
      <c r="F1717" s="96" t="s">
        <v>7489</v>
      </c>
      <c r="G1717" s="97">
        <v>349.61</v>
      </c>
      <c r="H1717" s="97"/>
      <c r="I1717" s="95" t="s">
        <v>7682</v>
      </c>
      <c r="J1717" s="95" t="s">
        <v>7674</v>
      </c>
      <c r="K1717" s="96" t="s">
        <v>7668</v>
      </c>
      <c r="L1717" s="98"/>
    </row>
    <row r="1718" spans="1:12" ht="25.5" customHeight="1" x14ac:dyDescent="0.15">
      <c r="A1718" s="95" t="s">
        <v>6807</v>
      </c>
      <c r="B1718" s="95"/>
      <c r="C1718" s="95" t="s">
        <v>7683</v>
      </c>
      <c r="D1718" s="95" t="s">
        <v>7080</v>
      </c>
      <c r="E1718" s="95" t="s">
        <v>7081</v>
      </c>
      <c r="F1718" s="96" t="s">
        <v>7489</v>
      </c>
      <c r="G1718" s="97"/>
      <c r="H1718" s="97">
        <v>1073.28</v>
      </c>
      <c r="I1718" s="95" t="s">
        <v>6579</v>
      </c>
      <c r="J1718" s="95" t="s">
        <v>7672</v>
      </c>
      <c r="K1718" s="96" t="s">
        <v>7668</v>
      </c>
      <c r="L1718" s="98"/>
    </row>
    <row r="1719" spans="1:12" ht="25.5" customHeight="1" x14ac:dyDescent="0.15">
      <c r="A1719" s="95" t="s">
        <v>7148</v>
      </c>
      <c r="B1719" s="95"/>
      <c r="C1719" s="95" t="s">
        <v>7683</v>
      </c>
      <c r="D1719" s="95" t="s">
        <v>7080</v>
      </c>
      <c r="E1719" s="95" t="s">
        <v>7081</v>
      </c>
      <c r="F1719" s="96" t="s">
        <v>7489</v>
      </c>
      <c r="G1719" s="97">
        <v>315.67</v>
      </c>
      <c r="H1719" s="97"/>
      <c r="I1719" s="95" t="s">
        <v>6579</v>
      </c>
      <c r="J1719" s="95" t="s">
        <v>7672</v>
      </c>
      <c r="K1719" s="96" t="s">
        <v>7668</v>
      </c>
      <c r="L1719" s="98"/>
    </row>
    <row r="1720" spans="1:12" ht="25.5" customHeight="1" x14ac:dyDescent="0.15">
      <c r="A1720" s="95" t="s">
        <v>7329</v>
      </c>
      <c r="B1720" s="95"/>
      <c r="C1720" s="95" t="s">
        <v>7683</v>
      </c>
      <c r="D1720" s="95" t="s">
        <v>7080</v>
      </c>
      <c r="E1720" s="95" t="s">
        <v>7081</v>
      </c>
      <c r="F1720" s="96" t="s">
        <v>7489</v>
      </c>
      <c r="G1720" s="97">
        <v>126.27</v>
      </c>
      <c r="H1720" s="97"/>
      <c r="I1720" s="95" t="s">
        <v>6579</v>
      </c>
      <c r="J1720" s="95" t="s">
        <v>7672</v>
      </c>
      <c r="K1720" s="96" t="s">
        <v>7668</v>
      </c>
      <c r="L1720" s="98"/>
    </row>
    <row r="1721" spans="1:12" ht="25.5" customHeight="1" x14ac:dyDescent="0.15">
      <c r="A1721" s="95" t="s">
        <v>7219</v>
      </c>
      <c r="B1721" s="95"/>
      <c r="C1721" s="95" t="s">
        <v>7683</v>
      </c>
      <c r="D1721" s="95" t="s">
        <v>7080</v>
      </c>
      <c r="E1721" s="95" t="s">
        <v>7081</v>
      </c>
      <c r="F1721" s="96" t="s">
        <v>7489</v>
      </c>
      <c r="G1721" s="97"/>
      <c r="H1721" s="97"/>
      <c r="I1721" s="95" t="s">
        <v>6579</v>
      </c>
      <c r="J1721" s="95" t="s">
        <v>7672</v>
      </c>
      <c r="K1721" s="96" t="s">
        <v>7668</v>
      </c>
      <c r="L1721" s="98"/>
    </row>
    <row r="1722" spans="1:12" ht="25.5" customHeight="1" x14ac:dyDescent="0.15">
      <c r="A1722" s="95" t="s">
        <v>6549</v>
      </c>
      <c r="B1722" s="95"/>
      <c r="C1722" s="95" t="s">
        <v>7683</v>
      </c>
      <c r="D1722" s="95" t="s">
        <v>7080</v>
      </c>
      <c r="E1722" s="95" t="s">
        <v>7081</v>
      </c>
      <c r="F1722" s="99">
        <v>42825</v>
      </c>
      <c r="G1722" s="97">
        <v>631.34</v>
      </c>
      <c r="H1722" s="97"/>
      <c r="I1722" s="95" t="s">
        <v>6579</v>
      </c>
      <c r="J1722" s="95" t="s">
        <v>7672</v>
      </c>
      <c r="K1722" s="96" t="s">
        <v>7668</v>
      </c>
      <c r="L1722" s="98"/>
    </row>
    <row r="1723" spans="1:12" ht="25.5" customHeight="1" x14ac:dyDescent="0.15">
      <c r="A1723" s="95" t="s">
        <v>6807</v>
      </c>
      <c r="B1723" s="95"/>
      <c r="C1723" s="95" t="s">
        <v>7650</v>
      </c>
      <c r="D1723" s="95" t="s">
        <v>7080</v>
      </c>
      <c r="E1723" s="95" t="s">
        <v>7081</v>
      </c>
      <c r="F1723" s="96" t="s">
        <v>7489</v>
      </c>
      <c r="G1723" s="97">
        <v>163.51</v>
      </c>
      <c r="H1723" s="97"/>
      <c r="I1723" s="95" t="s">
        <v>6580</v>
      </c>
      <c r="J1723" s="95" t="s">
        <v>7667</v>
      </c>
      <c r="K1723" s="96" t="s">
        <v>7668</v>
      </c>
      <c r="L1723" s="98"/>
    </row>
    <row r="1724" spans="1:12" ht="25.5" customHeight="1" x14ac:dyDescent="0.15">
      <c r="A1724" s="95" t="s">
        <v>7219</v>
      </c>
      <c r="B1724" s="95"/>
      <c r="C1724" s="95" t="s">
        <v>7650</v>
      </c>
      <c r="D1724" s="95" t="s">
        <v>7080</v>
      </c>
      <c r="E1724" s="95" t="s">
        <v>7081</v>
      </c>
      <c r="F1724" s="96" t="s">
        <v>7489</v>
      </c>
      <c r="G1724" s="97">
        <v>81.760000000000005</v>
      </c>
      <c r="H1724" s="97"/>
      <c r="I1724" s="95" t="s">
        <v>6580</v>
      </c>
      <c r="J1724" s="95" t="s">
        <v>7667</v>
      </c>
      <c r="K1724" s="96" t="s">
        <v>7668</v>
      </c>
      <c r="L1724" s="98"/>
    </row>
    <row r="1725" spans="1:12" ht="11.25" x14ac:dyDescent="0.15">
      <c r="A1725" s="95" t="s">
        <v>7239</v>
      </c>
      <c r="B1725" s="95"/>
      <c r="C1725" s="95" t="s">
        <v>7650</v>
      </c>
      <c r="D1725" s="95" t="s">
        <v>7080</v>
      </c>
      <c r="E1725" s="95" t="s">
        <v>7081</v>
      </c>
      <c r="F1725" s="96" t="s">
        <v>7489</v>
      </c>
      <c r="G1725" s="97">
        <v>163.51</v>
      </c>
      <c r="H1725" s="97"/>
      <c r="I1725" s="95" t="s">
        <v>6580</v>
      </c>
      <c r="J1725" s="95" t="s">
        <v>7667</v>
      </c>
      <c r="K1725" s="96" t="s">
        <v>7668</v>
      </c>
    </row>
    <row r="1726" spans="1:12" ht="11.25" x14ac:dyDescent="0.15">
      <c r="A1726" s="95" t="s">
        <v>7329</v>
      </c>
      <c r="B1726" s="95"/>
      <c r="C1726" s="95" t="s">
        <v>7650</v>
      </c>
      <c r="D1726" s="95" t="s">
        <v>7080</v>
      </c>
      <c r="E1726" s="95" t="s">
        <v>7081</v>
      </c>
      <c r="F1726" s="96" t="s">
        <v>7489</v>
      </c>
      <c r="G1726" s="97">
        <v>1053.01</v>
      </c>
      <c r="H1726" s="97"/>
      <c r="I1726" s="95" t="s">
        <v>6580</v>
      </c>
      <c r="J1726" s="95" t="s">
        <v>7667</v>
      </c>
      <c r="K1726" s="96" t="s">
        <v>7668</v>
      </c>
    </row>
    <row r="1727" spans="1:12" ht="38.25" customHeight="1" x14ac:dyDescent="0.3">
      <c r="A1727" s="95" t="s">
        <v>6809</v>
      </c>
      <c r="B1727" s="95"/>
      <c r="C1727" s="95" t="s">
        <v>7650</v>
      </c>
      <c r="D1727" s="95" t="s">
        <v>7080</v>
      </c>
      <c r="E1727" s="95" t="s">
        <v>7081</v>
      </c>
      <c r="F1727" s="96" t="s">
        <v>7489</v>
      </c>
      <c r="G1727" s="97"/>
      <c r="H1727" s="97">
        <v>2913.77</v>
      </c>
      <c r="I1727" s="95" t="s">
        <v>6580</v>
      </c>
      <c r="J1727" s="95" t="s">
        <v>7667</v>
      </c>
      <c r="K1727" s="96" t="s">
        <v>7668</v>
      </c>
      <c r="L1727" s="93"/>
    </row>
    <row r="1728" spans="1:12" ht="11.25" x14ac:dyDescent="0.15">
      <c r="A1728" s="95" t="s">
        <v>7268</v>
      </c>
      <c r="B1728" s="95"/>
      <c r="C1728" s="95" t="s">
        <v>7650</v>
      </c>
      <c r="D1728" s="95" t="s">
        <v>7080</v>
      </c>
      <c r="E1728" s="95" t="s">
        <v>7081</v>
      </c>
      <c r="F1728" s="96" t="s">
        <v>7489</v>
      </c>
      <c r="G1728" s="97">
        <v>850.26</v>
      </c>
      <c r="H1728" s="97"/>
      <c r="I1728" s="95" t="s">
        <v>6580</v>
      </c>
      <c r="J1728" s="95" t="s">
        <v>7667</v>
      </c>
      <c r="K1728" s="96" t="s">
        <v>7668</v>
      </c>
    </row>
    <row r="1729" spans="1:12" ht="25.5" customHeight="1" x14ac:dyDescent="0.15">
      <c r="A1729" s="95" t="s">
        <v>6549</v>
      </c>
      <c r="B1729" s="95"/>
      <c r="C1729" s="95" t="s">
        <v>7650</v>
      </c>
      <c r="D1729" s="95" t="s">
        <v>7080</v>
      </c>
      <c r="E1729" s="95" t="s">
        <v>7081</v>
      </c>
      <c r="F1729" s="99">
        <v>42825</v>
      </c>
      <c r="G1729" s="97">
        <v>601.72</v>
      </c>
      <c r="H1729" s="97"/>
      <c r="I1729" s="95" t="s">
        <v>6580</v>
      </c>
      <c r="J1729" s="95" t="s">
        <v>7667</v>
      </c>
      <c r="K1729" s="96" t="s">
        <v>7668</v>
      </c>
      <c r="L1729" s="98"/>
    </row>
    <row r="1730" spans="1:12" ht="25.5" customHeight="1" x14ac:dyDescent="0.15">
      <c r="A1730" s="95" t="s">
        <v>7113</v>
      </c>
      <c r="B1730" s="95"/>
      <c r="C1730" s="95" t="s">
        <v>7652</v>
      </c>
      <c r="D1730" s="95" t="s">
        <v>7080</v>
      </c>
      <c r="E1730" s="95" t="s">
        <v>7081</v>
      </c>
      <c r="F1730" s="96" t="s">
        <v>7489</v>
      </c>
      <c r="G1730" s="97">
        <v>1177.51</v>
      </c>
      <c r="H1730" s="97"/>
      <c r="I1730" s="95" t="s">
        <v>7684</v>
      </c>
      <c r="J1730" s="95" t="s">
        <v>7674</v>
      </c>
      <c r="K1730" s="96" t="s">
        <v>7668</v>
      </c>
      <c r="L1730" s="98"/>
    </row>
    <row r="1731" spans="1:12" ht="25.5" customHeight="1" x14ac:dyDescent="0.15">
      <c r="A1731" s="95" t="s">
        <v>7424</v>
      </c>
      <c r="B1731" s="95"/>
      <c r="C1731" s="95" t="s">
        <v>7652</v>
      </c>
      <c r="D1731" s="95" t="s">
        <v>7080</v>
      </c>
      <c r="E1731" s="95" t="s">
        <v>7081</v>
      </c>
      <c r="F1731" s="96" t="s">
        <v>7489</v>
      </c>
      <c r="G1731" s="97"/>
      <c r="H1731" s="97"/>
      <c r="I1731" s="95" t="s">
        <v>7684</v>
      </c>
      <c r="J1731" s="95" t="s">
        <v>7674</v>
      </c>
      <c r="K1731" s="96" t="s">
        <v>7668</v>
      </c>
      <c r="L1731" s="98"/>
    </row>
    <row r="1732" spans="1:12" ht="25.5" customHeight="1" x14ac:dyDescent="0.15">
      <c r="A1732" s="95" t="s">
        <v>7128</v>
      </c>
      <c r="B1732" s="95"/>
      <c r="C1732" s="95" t="s">
        <v>7652</v>
      </c>
      <c r="D1732" s="95" t="s">
        <v>7080</v>
      </c>
      <c r="E1732" s="95" t="s">
        <v>7081</v>
      </c>
      <c r="F1732" s="96" t="s">
        <v>7489</v>
      </c>
      <c r="G1732" s="97"/>
      <c r="H1732" s="97"/>
      <c r="I1732" s="95" t="s">
        <v>7684</v>
      </c>
      <c r="J1732" s="95" t="s">
        <v>7674</v>
      </c>
      <c r="K1732" s="96" t="s">
        <v>7668</v>
      </c>
      <c r="L1732" s="98"/>
    </row>
    <row r="1733" spans="1:12" ht="25.5" customHeight="1" x14ac:dyDescent="0.15">
      <c r="A1733" s="95" t="s">
        <v>7117</v>
      </c>
      <c r="B1733" s="95"/>
      <c r="C1733" s="95" t="s">
        <v>7652</v>
      </c>
      <c r="D1733" s="95" t="s">
        <v>7080</v>
      </c>
      <c r="E1733" s="95" t="s">
        <v>7081</v>
      </c>
      <c r="F1733" s="96" t="s">
        <v>7489</v>
      </c>
      <c r="G1733" s="97">
        <v>607.15</v>
      </c>
      <c r="H1733" s="97"/>
      <c r="I1733" s="95" t="s">
        <v>7684</v>
      </c>
      <c r="J1733" s="95" t="s">
        <v>7674</v>
      </c>
      <c r="K1733" s="96" t="s">
        <v>7668</v>
      </c>
      <c r="L1733" s="98"/>
    </row>
    <row r="1734" spans="1:12" ht="25.5" customHeight="1" x14ac:dyDescent="0.15">
      <c r="A1734" s="95" t="s">
        <v>7124</v>
      </c>
      <c r="B1734" s="95"/>
      <c r="C1734" s="95" t="s">
        <v>7652</v>
      </c>
      <c r="D1734" s="95" t="s">
        <v>7080</v>
      </c>
      <c r="E1734" s="95" t="s">
        <v>7081</v>
      </c>
      <c r="F1734" s="96" t="s">
        <v>7489</v>
      </c>
      <c r="G1734" s="97"/>
      <c r="H1734" s="97"/>
      <c r="I1734" s="95" t="s">
        <v>7684</v>
      </c>
      <c r="J1734" s="95" t="s">
        <v>7674</v>
      </c>
      <c r="K1734" s="96" t="s">
        <v>7668</v>
      </c>
      <c r="L1734" s="98"/>
    </row>
    <row r="1735" spans="1:12" ht="25.5" customHeight="1" x14ac:dyDescent="0.15">
      <c r="A1735" s="95" t="s">
        <v>6809</v>
      </c>
      <c r="B1735" s="95"/>
      <c r="C1735" s="95" t="s">
        <v>7652</v>
      </c>
      <c r="D1735" s="95" t="s">
        <v>7080</v>
      </c>
      <c r="E1735" s="95" t="s">
        <v>7081</v>
      </c>
      <c r="F1735" s="96" t="s">
        <v>7489</v>
      </c>
      <c r="G1735" s="97"/>
      <c r="H1735" s="97">
        <v>4443.26</v>
      </c>
      <c r="I1735" s="95" t="s">
        <v>7684</v>
      </c>
      <c r="J1735" s="95" t="s">
        <v>7674</v>
      </c>
      <c r="K1735" s="96" t="s">
        <v>7668</v>
      </c>
      <c r="L1735" s="98"/>
    </row>
    <row r="1736" spans="1:12" ht="25.5" customHeight="1" x14ac:dyDescent="0.15">
      <c r="A1736" s="95" t="s">
        <v>7119</v>
      </c>
      <c r="B1736" s="95"/>
      <c r="C1736" s="95" t="s">
        <v>7652</v>
      </c>
      <c r="D1736" s="95" t="s">
        <v>7080</v>
      </c>
      <c r="E1736" s="95" t="s">
        <v>7081</v>
      </c>
      <c r="F1736" s="96" t="s">
        <v>7489</v>
      </c>
      <c r="G1736" s="97">
        <v>1481.09</v>
      </c>
      <c r="H1736" s="97"/>
      <c r="I1736" s="95" t="s">
        <v>7684</v>
      </c>
      <c r="J1736" s="95" t="s">
        <v>7674</v>
      </c>
      <c r="K1736" s="96" t="s">
        <v>7668</v>
      </c>
      <c r="L1736" s="98"/>
    </row>
    <row r="1737" spans="1:12" ht="25.5" customHeight="1" x14ac:dyDescent="0.15">
      <c r="A1737" s="95" t="s">
        <v>7118</v>
      </c>
      <c r="B1737" s="95"/>
      <c r="C1737" s="95" t="s">
        <v>7652</v>
      </c>
      <c r="D1737" s="95" t="s">
        <v>7080</v>
      </c>
      <c r="E1737" s="95" t="s">
        <v>7081</v>
      </c>
      <c r="F1737" s="96" t="s">
        <v>7489</v>
      </c>
      <c r="G1737" s="97">
        <v>1177.51</v>
      </c>
      <c r="H1737" s="97"/>
      <c r="I1737" s="95" t="s">
        <v>7684</v>
      </c>
      <c r="J1737" s="95" t="s">
        <v>7674</v>
      </c>
      <c r="K1737" s="96" t="s">
        <v>7668</v>
      </c>
      <c r="L1737" s="98"/>
    </row>
    <row r="1738" spans="1:12" ht="25.5" customHeight="1" x14ac:dyDescent="0.15">
      <c r="A1738" s="95" t="s">
        <v>7140</v>
      </c>
      <c r="B1738" s="95"/>
      <c r="C1738" s="95" t="s">
        <v>7632</v>
      </c>
      <c r="D1738" s="95" t="s">
        <v>7080</v>
      </c>
      <c r="E1738" s="95" t="s">
        <v>7081</v>
      </c>
      <c r="F1738" s="96" t="s">
        <v>7489</v>
      </c>
      <c r="G1738" s="97">
        <v>287.22000000000003</v>
      </c>
      <c r="H1738" s="97"/>
      <c r="I1738" s="95" t="s">
        <v>6581</v>
      </c>
      <c r="J1738" s="95" t="s">
        <v>7667</v>
      </c>
      <c r="K1738" s="96" t="s">
        <v>7668</v>
      </c>
      <c r="L1738" s="98"/>
    </row>
    <row r="1739" spans="1:12" ht="25.5" customHeight="1" x14ac:dyDescent="0.15">
      <c r="A1739" s="95" t="s">
        <v>7268</v>
      </c>
      <c r="B1739" s="95"/>
      <c r="C1739" s="95" t="s">
        <v>7632</v>
      </c>
      <c r="D1739" s="95" t="s">
        <v>7080</v>
      </c>
      <c r="E1739" s="95" t="s">
        <v>7081</v>
      </c>
      <c r="F1739" s="96" t="s">
        <v>7489</v>
      </c>
      <c r="G1739" s="97">
        <v>1206.3399999999999</v>
      </c>
      <c r="H1739" s="97"/>
      <c r="I1739" s="95" t="s">
        <v>6581</v>
      </c>
      <c r="J1739" s="95" t="s">
        <v>7667</v>
      </c>
      <c r="K1739" s="96" t="s">
        <v>7668</v>
      </c>
      <c r="L1739" s="98"/>
    </row>
    <row r="1740" spans="1:12" ht="25.5" customHeight="1" x14ac:dyDescent="0.15">
      <c r="A1740" s="95" t="s">
        <v>6549</v>
      </c>
      <c r="B1740" s="95"/>
      <c r="C1740" s="95" t="s">
        <v>7632</v>
      </c>
      <c r="D1740" s="95" t="s">
        <v>7080</v>
      </c>
      <c r="E1740" s="95" t="s">
        <v>7081</v>
      </c>
      <c r="F1740" s="99">
        <v>42825</v>
      </c>
      <c r="G1740" s="97"/>
      <c r="H1740" s="97">
        <v>1493.56</v>
      </c>
      <c r="I1740" s="95" t="s">
        <v>6581</v>
      </c>
      <c r="J1740" s="95" t="s">
        <v>7667</v>
      </c>
      <c r="K1740" s="96" t="s">
        <v>7668</v>
      </c>
      <c r="L1740" s="98"/>
    </row>
    <row r="1741" spans="1:12" ht="25.5" customHeight="1" x14ac:dyDescent="0.15">
      <c r="A1741" s="95" t="s">
        <v>6549</v>
      </c>
      <c r="B1741" s="95"/>
      <c r="C1741" s="95" t="s">
        <v>7685</v>
      </c>
      <c r="D1741" s="95" t="s">
        <v>7080</v>
      </c>
      <c r="E1741" s="95" t="s">
        <v>7081</v>
      </c>
      <c r="F1741" s="99">
        <v>43131</v>
      </c>
      <c r="G1741" s="97"/>
      <c r="H1741" s="97">
        <v>1438.74</v>
      </c>
      <c r="I1741" s="95" t="s">
        <v>6775</v>
      </c>
      <c r="J1741" s="95" t="s">
        <v>7686</v>
      </c>
      <c r="K1741" s="96" t="s">
        <v>7687</v>
      </c>
      <c r="L1741" s="98"/>
    </row>
    <row r="1742" spans="1:12" ht="25.5" customHeight="1" x14ac:dyDescent="0.15">
      <c r="A1742" s="95" t="s">
        <v>7056</v>
      </c>
      <c r="B1742" s="95"/>
      <c r="C1742" s="95" t="s">
        <v>7685</v>
      </c>
      <c r="D1742" s="95" t="s">
        <v>7080</v>
      </c>
      <c r="E1742" s="95" t="s">
        <v>7081</v>
      </c>
      <c r="F1742" s="96" t="s">
        <v>6815</v>
      </c>
      <c r="G1742" s="97">
        <v>1303.01</v>
      </c>
      <c r="H1742" s="97"/>
      <c r="I1742" s="95" t="s">
        <v>6775</v>
      </c>
      <c r="J1742" s="95" t="s">
        <v>7686</v>
      </c>
      <c r="K1742" s="96" t="s">
        <v>7687</v>
      </c>
      <c r="L1742" s="98"/>
    </row>
    <row r="1743" spans="1:12" ht="25.5" customHeight="1" x14ac:dyDescent="0.15">
      <c r="A1743" s="95" t="s">
        <v>7239</v>
      </c>
      <c r="B1743" s="95"/>
      <c r="C1743" s="95" t="s">
        <v>7685</v>
      </c>
      <c r="D1743" s="95" t="s">
        <v>7080</v>
      </c>
      <c r="E1743" s="95" t="s">
        <v>7081</v>
      </c>
      <c r="F1743" s="96" t="s">
        <v>6815</v>
      </c>
      <c r="G1743" s="97">
        <v>135.72999999999999</v>
      </c>
      <c r="H1743" s="97"/>
      <c r="I1743" s="95" t="s">
        <v>6775</v>
      </c>
      <c r="J1743" s="95" t="s">
        <v>7686</v>
      </c>
      <c r="K1743" s="96" t="s">
        <v>7687</v>
      </c>
      <c r="L1743" s="98"/>
    </row>
    <row r="1744" spans="1:12" ht="25.5" customHeight="1" x14ac:dyDescent="0.15">
      <c r="A1744" s="95" t="s">
        <v>6549</v>
      </c>
      <c r="B1744" s="95"/>
      <c r="C1744" s="95" t="s">
        <v>7688</v>
      </c>
      <c r="D1744" s="95" t="s">
        <v>7080</v>
      </c>
      <c r="E1744" s="95" t="s">
        <v>7081</v>
      </c>
      <c r="F1744" s="99">
        <v>43159</v>
      </c>
      <c r="G1744" s="97">
        <v>708.75</v>
      </c>
      <c r="H1744" s="97"/>
      <c r="I1744" s="95" t="s">
        <v>6793</v>
      </c>
      <c r="J1744" s="95" t="s">
        <v>7689</v>
      </c>
      <c r="K1744" s="96" t="s">
        <v>7687</v>
      </c>
      <c r="L1744" s="98"/>
    </row>
    <row r="1745" spans="1:12" ht="25.5" customHeight="1" x14ac:dyDescent="0.15">
      <c r="A1745" s="95" t="s">
        <v>6810</v>
      </c>
      <c r="B1745" s="95"/>
      <c r="C1745" s="95" t="s">
        <v>7688</v>
      </c>
      <c r="D1745" s="95" t="s">
        <v>7080</v>
      </c>
      <c r="E1745" s="95" t="s">
        <v>7081</v>
      </c>
      <c r="F1745" s="96" t="s">
        <v>6820</v>
      </c>
      <c r="G1745" s="97"/>
      <c r="H1745" s="97">
        <v>1464.75</v>
      </c>
      <c r="I1745" s="95" t="s">
        <v>6793</v>
      </c>
      <c r="J1745" s="95" t="s">
        <v>7689</v>
      </c>
      <c r="K1745" s="96" t="s">
        <v>7687</v>
      </c>
      <c r="L1745" s="98"/>
    </row>
    <row r="1746" spans="1:12" ht="11.25" x14ac:dyDescent="0.15">
      <c r="A1746" s="95" t="s">
        <v>7056</v>
      </c>
      <c r="B1746" s="95"/>
      <c r="C1746" s="95" t="s">
        <v>7688</v>
      </c>
      <c r="D1746" s="95" t="s">
        <v>7080</v>
      </c>
      <c r="E1746" s="95" t="s">
        <v>7081</v>
      </c>
      <c r="F1746" s="96" t="s">
        <v>6820</v>
      </c>
      <c r="G1746" s="97">
        <v>675</v>
      </c>
      <c r="H1746" s="97"/>
      <c r="I1746" s="95" t="s">
        <v>6793</v>
      </c>
      <c r="J1746" s="95" t="s">
        <v>7689</v>
      </c>
      <c r="K1746" s="96" t="s">
        <v>7687</v>
      </c>
      <c r="L1746" s="98"/>
    </row>
    <row r="1747" spans="1:12" ht="12.75" customHeight="1" x14ac:dyDescent="0.15">
      <c r="A1747" s="95" t="s">
        <v>6807</v>
      </c>
      <c r="B1747" s="95"/>
      <c r="C1747" s="95" t="s">
        <v>7688</v>
      </c>
      <c r="D1747" s="95" t="s">
        <v>7080</v>
      </c>
      <c r="E1747" s="95" t="s">
        <v>7081</v>
      </c>
      <c r="F1747" s="96" t="s">
        <v>6820</v>
      </c>
      <c r="G1747" s="97">
        <v>81</v>
      </c>
      <c r="H1747" s="97"/>
      <c r="I1747" s="95" t="s">
        <v>6793</v>
      </c>
      <c r="J1747" s="95" t="s">
        <v>7689</v>
      </c>
      <c r="K1747" s="96" t="s">
        <v>7687</v>
      </c>
      <c r="L1747" s="98"/>
    </row>
    <row r="1748" spans="1:12" ht="11.25" x14ac:dyDescent="0.15">
      <c r="A1748" s="95" t="s">
        <v>6549</v>
      </c>
      <c r="B1748" s="95"/>
      <c r="C1748" s="95" t="s">
        <v>7690</v>
      </c>
      <c r="D1748" s="95" t="s">
        <v>7080</v>
      </c>
      <c r="E1748" s="95" t="s">
        <v>7081</v>
      </c>
      <c r="F1748" s="99">
        <v>43159</v>
      </c>
      <c r="G1748" s="97"/>
      <c r="H1748" s="97">
        <v>1248.72</v>
      </c>
      <c r="I1748" s="95" t="s">
        <v>6795</v>
      </c>
      <c r="J1748" s="95" t="s">
        <v>7689</v>
      </c>
      <c r="K1748" s="96" t="s">
        <v>7687</v>
      </c>
      <c r="L1748" s="98"/>
    </row>
    <row r="1749" spans="1:12" ht="11.25" x14ac:dyDescent="0.15">
      <c r="A1749" s="95" t="s">
        <v>7056</v>
      </c>
      <c r="B1749" s="95"/>
      <c r="C1749" s="95" t="s">
        <v>7690</v>
      </c>
      <c r="D1749" s="95" t="s">
        <v>7080</v>
      </c>
      <c r="E1749" s="95" t="s">
        <v>7081</v>
      </c>
      <c r="F1749" s="96" t="s">
        <v>6820</v>
      </c>
      <c r="G1749" s="97">
        <v>1140.1400000000001</v>
      </c>
      <c r="H1749" s="97"/>
      <c r="I1749" s="95" t="s">
        <v>6795</v>
      </c>
      <c r="J1749" s="95" t="s">
        <v>7689</v>
      </c>
      <c r="K1749" s="96" t="s">
        <v>7687</v>
      </c>
    </row>
    <row r="1750" spans="1:12" ht="11.25" x14ac:dyDescent="0.15">
      <c r="A1750" s="95" t="s">
        <v>7239</v>
      </c>
      <c r="B1750" s="95"/>
      <c r="C1750" s="95" t="s">
        <v>7690</v>
      </c>
      <c r="D1750" s="95" t="s">
        <v>7080</v>
      </c>
      <c r="E1750" s="95" t="s">
        <v>7081</v>
      </c>
      <c r="F1750" s="96" t="s">
        <v>6820</v>
      </c>
      <c r="G1750" s="97">
        <v>108.58</v>
      </c>
      <c r="H1750" s="97"/>
      <c r="I1750" s="95" t="s">
        <v>6795</v>
      </c>
      <c r="J1750" s="95" t="s">
        <v>7689</v>
      </c>
      <c r="K1750" s="96" t="s">
        <v>7687</v>
      </c>
    </row>
    <row r="1751" spans="1:12" ht="38.25" customHeight="1" x14ac:dyDescent="0.3">
      <c r="A1751" s="95" t="s">
        <v>6844</v>
      </c>
      <c r="B1751" s="95"/>
      <c r="C1751" s="95" t="s">
        <v>7670</v>
      </c>
      <c r="D1751" s="95" t="s">
        <v>7080</v>
      </c>
      <c r="E1751" s="95" t="s">
        <v>7081</v>
      </c>
      <c r="F1751" s="99">
        <v>43190</v>
      </c>
      <c r="G1751" s="97">
        <v>866.25</v>
      </c>
      <c r="H1751" s="97"/>
      <c r="I1751" s="95" t="s">
        <v>6857</v>
      </c>
      <c r="J1751" s="95" t="s">
        <v>7691</v>
      </c>
      <c r="K1751" s="96" t="s">
        <v>7687</v>
      </c>
      <c r="L1751" s="93"/>
    </row>
    <row r="1752" spans="1:12" ht="11.25" x14ac:dyDescent="0.15">
      <c r="A1752" s="95" t="s">
        <v>7056</v>
      </c>
      <c r="B1752" s="95"/>
      <c r="C1752" s="95" t="s">
        <v>7670</v>
      </c>
      <c r="D1752" s="95" t="s">
        <v>7080</v>
      </c>
      <c r="E1752" s="95" t="s">
        <v>7081</v>
      </c>
      <c r="F1752" s="96" t="s">
        <v>7063</v>
      </c>
      <c r="G1752" s="97">
        <v>825.75</v>
      </c>
      <c r="H1752" s="97"/>
      <c r="I1752" s="95" t="s">
        <v>6857</v>
      </c>
      <c r="J1752" s="95" t="s">
        <v>7691</v>
      </c>
      <c r="K1752" s="96" t="s">
        <v>7687</v>
      </c>
    </row>
    <row r="1753" spans="1:12" ht="25.5" customHeight="1" x14ac:dyDescent="0.15">
      <c r="A1753" s="95" t="s">
        <v>6810</v>
      </c>
      <c r="B1753" s="95"/>
      <c r="C1753" s="95" t="s">
        <v>7670</v>
      </c>
      <c r="D1753" s="95" t="s">
        <v>7080</v>
      </c>
      <c r="E1753" s="95" t="s">
        <v>7081</v>
      </c>
      <c r="F1753" s="96" t="s">
        <v>7063</v>
      </c>
      <c r="G1753" s="97"/>
      <c r="H1753" s="97">
        <v>1791</v>
      </c>
      <c r="I1753" s="95" t="s">
        <v>6857</v>
      </c>
      <c r="J1753" s="95" t="s">
        <v>7691</v>
      </c>
      <c r="K1753" s="96" t="s">
        <v>7687</v>
      </c>
      <c r="L1753" s="98"/>
    </row>
    <row r="1754" spans="1:12" ht="25.5" customHeight="1" x14ac:dyDescent="0.15">
      <c r="A1754" s="95" t="s">
        <v>7055</v>
      </c>
      <c r="B1754" s="95"/>
      <c r="C1754" s="95" t="s">
        <v>7670</v>
      </c>
      <c r="D1754" s="95" t="s">
        <v>7080</v>
      </c>
      <c r="E1754" s="95" t="s">
        <v>7081</v>
      </c>
      <c r="F1754" s="96" t="s">
        <v>7063</v>
      </c>
      <c r="G1754" s="97">
        <v>99</v>
      </c>
      <c r="H1754" s="97"/>
      <c r="I1754" s="95" t="s">
        <v>6857</v>
      </c>
      <c r="J1754" s="95" t="s">
        <v>7691</v>
      </c>
      <c r="K1754" s="96" t="s">
        <v>7687</v>
      </c>
      <c r="L1754" s="98"/>
    </row>
    <row r="1755" spans="1:12" ht="25.5" customHeight="1" x14ac:dyDescent="0.15">
      <c r="A1755" s="95" t="s">
        <v>6844</v>
      </c>
      <c r="B1755" s="95"/>
      <c r="C1755" s="95" t="s">
        <v>7683</v>
      </c>
      <c r="D1755" s="95" t="s">
        <v>7080</v>
      </c>
      <c r="E1755" s="95" t="s">
        <v>7081</v>
      </c>
      <c r="F1755" s="99">
        <v>43190</v>
      </c>
      <c r="G1755" s="97"/>
      <c r="H1755" s="97">
        <v>1357.3</v>
      </c>
      <c r="I1755" s="95" t="s">
        <v>6861</v>
      </c>
      <c r="J1755" s="95" t="s">
        <v>7691</v>
      </c>
      <c r="K1755" s="96" t="s">
        <v>7687</v>
      </c>
      <c r="L1755" s="98"/>
    </row>
    <row r="1756" spans="1:12" ht="25.5" customHeight="1" x14ac:dyDescent="0.15">
      <c r="A1756" s="95" t="s">
        <v>7056</v>
      </c>
      <c r="B1756" s="95"/>
      <c r="C1756" s="95" t="s">
        <v>7683</v>
      </c>
      <c r="D1756" s="95" t="s">
        <v>7080</v>
      </c>
      <c r="E1756" s="95" t="s">
        <v>7081</v>
      </c>
      <c r="F1756" s="96" t="s">
        <v>7063</v>
      </c>
      <c r="G1756" s="97">
        <v>1248.72</v>
      </c>
      <c r="H1756" s="97"/>
      <c r="I1756" s="95" t="s">
        <v>6861</v>
      </c>
      <c r="J1756" s="95" t="s">
        <v>7691</v>
      </c>
      <c r="K1756" s="96" t="s">
        <v>7687</v>
      </c>
      <c r="L1756" s="98"/>
    </row>
    <row r="1757" spans="1:12" ht="25.5" customHeight="1" x14ac:dyDescent="0.15">
      <c r="A1757" s="95" t="s">
        <v>7160</v>
      </c>
      <c r="B1757" s="95"/>
      <c r="C1757" s="95" t="s">
        <v>7683</v>
      </c>
      <c r="D1757" s="95" t="s">
        <v>7080</v>
      </c>
      <c r="E1757" s="95" t="s">
        <v>7081</v>
      </c>
      <c r="F1757" s="96" t="s">
        <v>7063</v>
      </c>
      <c r="G1757" s="97">
        <v>108.58</v>
      </c>
      <c r="H1757" s="97"/>
      <c r="I1757" s="95" t="s">
        <v>6861</v>
      </c>
      <c r="J1757" s="95" t="s">
        <v>7691</v>
      </c>
      <c r="K1757" s="96" t="s">
        <v>7687</v>
      </c>
      <c r="L1757" s="98"/>
    </row>
    <row r="1758" spans="1:12" ht="25.5" customHeight="1" x14ac:dyDescent="0.15">
      <c r="A1758" s="95" t="s">
        <v>6549</v>
      </c>
      <c r="B1758" s="95"/>
      <c r="C1758" s="95" t="s">
        <v>7692</v>
      </c>
      <c r="D1758" s="95" t="s">
        <v>7080</v>
      </c>
      <c r="E1758" s="95" t="s">
        <v>7081</v>
      </c>
      <c r="F1758" s="99">
        <v>42825</v>
      </c>
      <c r="G1758" s="97">
        <v>2232.1</v>
      </c>
      <c r="H1758" s="97"/>
      <c r="I1758" s="95" t="s">
        <v>6573</v>
      </c>
      <c r="J1758" s="95" t="s">
        <v>7693</v>
      </c>
      <c r="K1758" s="96" t="s">
        <v>7694</v>
      </c>
      <c r="L1758" s="98"/>
    </row>
    <row r="1759" spans="1:12" ht="25.5" customHeight="1" x14ac:dyDescent="0.15">
      <c r="A1759" s="95" t="s">
        <v>6803</v>
      </c>
      <c r="B1759" s="95"/>
      <c r="C1759" s="95" t="s">
        <v>7692</v>
      </c>
      <c r="D1759" s="95" t="s">
        <v>7080</v>
      </c>
      <c r="E1759" s="95" t="s">
        <v>7081</v>
      </c>
      <c r="F1759" s="96" t="s">
        <v>7489</v>
      </c>
      <c r="G1759" s="97"/>
      <c r="H1759" s="97">
        <v>5236.8500000000004</v>
      </c>
      <c r="I1759" s="95" t="s">
        <v>6573</v>
      </c>
      <c r="J1759" s="95" t="s">
        <v>7693</v>
      </c>
      <c r="K1759" s="96" t="s">
        <v>7694</v>
      </c>
      <c r="L1759" s="98"/>
    </row>
    <row r="1760" spans="1:12" ht="25.5" customHeight="1" x14ac:dyDescent="0.15">
      <c r="A1760" s="95" t="s">
        <v>6806</v>
      </c>
      <c r="B1760" s="95"/>
      <c r="C1760" s="95" t="s">
        <v>7692</v>
      </c>
      <c r="D1760" s="95" t="s">
        <v>7080</v>
      </c>
      <c r="E1760" s="95" t="s">
        <v>7081</v>
      </c>
      <c r="F1760" s="96" t="s">
        <v>7489</v>
      </c>
      <c r="G1760" s="97"/>
      <c r="H1760" s="97"/>
      <c r="I1760" s="95" t="s">
        <v>6573</v>
      </c>
      <c r="J1760" s="95" t="s">
        <v>7693</v>
      </c>
      <c r="K1760" s="96" t="s">
        <v>7694</v>
      </c>
      <c r="L1760" s="98"/>
    </row>
    <row r="1761" spans="1:12" ht="25.5" customHeight="1" x14ac:dyDescent="0.15">
      <c r="A1761" s="95" t="s">
        <v>6805</v>
      </c>
      <c r="B1761" s="95"/>
      <c r="C1761" s="95" t="s">
        <v>7692</v>
      </c>
      <c r="D1761" s="95" t="s">
        <v>7080</v>
      </c>
      <c r="E1761" s="95" t="s">
        <v>7081</v>
      </c>
      <c r="F1761" s="96" t="s">
        <v>7489</v>
      </c>
      <c r="G1761" s="97">
        <v>515.1</v>
      </c>
      <c r="H1761" s="97"/>
      <c r="I1761" s="95" t="s">
        <v>6573</v>
      </c>
      <c r="J1761" s="95" t="s">
        <v>7693</v>
      </c>
      <c r="K1761" s="96" t="s">
        <v>7694</v>
      </c>
      <c r="L1761" s="98"/>
    </row>
    <row r="1762" spans="1:12" ht="25.5" customHeight="1" x14ac:dyDescent="0.15">
      <c r="A1762" s="95" t="s">
        <v>7145</v>
      </c>
      <c r="B1762" s="95"/>
      <c r="C1762" s="95" t="s">
        <v>7692</v>
      </c>
      <c r="D1762" s="95" t="s">
        <v>7080</v>
      </c>
      <c r="E1762" s="95" t="s">
        <v>7081</v>
      </c>
      <c r="F1762" s="96" t="s">
        <v>7489</v>
      </c>
      <c r="G1762" s="97"/>
      <c r="H1762" s="97"/>
      <c r="I1762" s="95" t="s">
        <v>6573</v>
      </c>
      <c r="J1762" s="95" t="s">
        <v>7693</v>
      </c>
      <c r="K1762" s="96" t="s">
        <v>7694</v>
      </c>
      <c r="L1762" s="98"/>
    </row>
    <row r="1763" spans="1:12" ht="25.5" customHeight="1" x14ac:dyDescent="0.15">
      <c r="A1763" s="95" t="s">
        <v>7146</v>
      </c>
      <c r="B1763" s="95"/>
      <c r="C1763" s="95" t="s">
        <v>7692</v>
      </c>
      <c r="D1763" s="95" t="s">
        <v>7080</v>
      </c>
      <c r="E1763" s="95" t="s">
        <v>7081</v>
      </c>
      <c r="F1763" s="96" t="s">
        <v>7489</v>
      </c>
      <c r="G1763" s="97">
        <v>600.95000000000005</v>
      </c>
      <c r="H1763" s="97"/>
      <c r="I1763" s="95" t="s">
        <v>6573</v>
      </c>
      <c r="J1763" s="95" t="s">
        <v>7693</v>
      </c>
      <c r="K1763" s="96" t="s">
        <v>7694</v>
      </c>
      <c r="L1763" s="98"/>
    </row>
    <row r="1764" spans="1:12" ht="25.5" customHeight="1" x14ac:dyDescent="0.15">
      <c r="A1764" s="95" t="s">
        <v>6556</v>
      </c>
      <c r="B1764" s="95"/>
      <c r="C1764" s="95" t="s">
        <v>7692</v>
      </c>
      <c r="D1764" s="95" t="s">
        <v>7080</v>
      </c>
      <c r="E1764" s="95" t="s">
        <v>7081</v>
      </c>
      <c r="F1764" s="99">
        <v>42825</v>
      </c>
      <c r="G1764" s="97">
        <v>566.61</v>
      </c>
      <c r="H1764" s="97"/>
      <c r="I1764" s="95" t="s">
        <v>6573</v>
      </c>
      <c r="J1764" s="95" t="s">
        <v>7693</v>
      </c>
      <c r="K1764" s="96" t="s">
        <v>7694</v>
      </c>
      <c r="L1764" s="98"/>
    </row>
    <row r="1765" spans="1:12" ht="25.5" customHeight="1" x14ac:dyDescent="0.15">
      <c r="A1765" s="95" t="s">
        <v>7219</v>
      </c>
      <c r="B1765" s="95"/>
      <c r="C1765" s="95" t="s">
        <v>7692</v>
      </c>
      <c r="D1765" s="95" t="s">
        <v>7080</v>
      </c>
      <c r="E1765" s="95" t="s">
        <v>7081</v>
      </c>
      <c r="F1765" s="96" t="s">
        <v>7489</v>
      </c>
      <c r="G1765" s="97"/>
      <c r="H1765" s="97"/>
      <c r="I1765" s="95" t="s">
        <v>6573</v>
      </c>
      <c r="J1765" s="95" t="s">
        <v>7693</v>
      </c>
      <c r="K1765" s="96" t="s">
        <v>7694</v>
      </c>
      <c r="L1765" s="98"/>
    </row>
    <row r="1766" spans="1:12" ht="25.5" customHeight="1" x14ac:dyDescent="0.15">
      <c r="A1766" s="95" t="s">
        <v>7140</v>
      </c>
      <c r="B1766" s="95"/>
      <c r="C1766" s="95" t="s">
        <v>7692</v>
      </c>
      <c r="D1766" s="95" t="s">
        <v>7080</v>
      </c>
      <c r="E1766" s="95" t="s">
        <v>7081</v>
      </c>
      <c r="F1766" s="96" t="s">
        <v>7489</v>
      </c>
      <c r="G1766" s="97"/>
      <c r="H1766" s="97"/>
      <c r="I1766" s="95" t="s">
        <v>6573</v>
      </c>
      <c r="J1766" s="95" t="s">
        <v>7693</v>
      </c>
      <c r="K1766" s="96" t="s">
        <v>7694</v>
      </c>
      <c r="L1766" s="98"/>
    </row>
    <row r="1767" spans="1:12" ht="25.5" customHeight="1" x14ac:dyDescent="0.15">
      <c r="A1767" s="95" t="s">
        <v>6807</v>
      </c>
      <c r="B1767" s="95"/>
      <c r="C1767" s="95" t="s">
        <v>7692</v>
      </c>
      <c r="D1767" s="95" t="s">
        <v>7080</v>
      </c>
      <c r="E1767" s="95" t="s">
        <v>7081</v>
      </c>
      <c r="F1767" s="96" t="s">
        <v>7489</v>
      </c>
      <c r="G1767" s="97"/>
      <c r="H1767" s="97"/>
      <c r="I1767" s="95" t="s">
        <v>6573</v>
      </c>
      <c r="J1767" s="95" t="s">
        <v>7693</v>
      </c>
      <c r="K1767" s="96" t="s">
        <v>7694</v>
      </c>
      <c r="L1767" s="98"/>
    </row>
    <row r="1768" spans="1:12" ht="25.5" customHeight="1" x14ac:dyDescent="0.15">
      <c r="A1768" s="95" t="s">
        <v>7268</v>
      </c>
      <c r="B1768" s="95"/>
      <c r="C1768" s="95" t="s">
        <v>7692</v>
      </c>
      <c r="D1768" s="95" t="s">
        <v>7080</v>
      </c>
      <c r="E1768" s="95" t="s">
        <v>7081</v>
      </c>
      <c r="F1768" s="96" t="s">
        <v>7489</v>
      </c>
      <c r="G1768" s="97">
        <v>1322.09</v>
      </c>
      <c r="H1768" s="97"/>
      <c r="I1768" s="95" t="s">
        <v>6573</v>
      </c>
      <c r="J1768" s="95" t="s">
        <v>7693</v>
      </c>
      <c r="K1768" s="96" t="s">
        <v>7694</v>
      </c>
      <c r="L1768" s="98"/>
    </row>
    <row r="1769" spans="1:12" ht="25.5" customHeight="1" x14ac:dyDescent="0.15">
      <c r="A1769" s="95" t="s">
        <v>6549</v>
      </c>
      <c r="B1769" s="95"/>
      <c r="C1769" s="95" t="s">
        <v>7695</v>
      </c>
      <c r="D1769" s="95" t="s">
        <v>7080</v>
      </c>
      <c r="E1769" s="95" t="s">
        <v>7081</v>
      </c>
      <c r="F1769" s="99">
        <v>42825</v>
      </c>
      <c r="G1769" s="97">
        <v>2127.9899999999998</v>
      </c>
      <c r="H1769" s="97"/>
      <c r="I1769" s="95" t="s">
        <v>6578</v>
      </c>
      <c r="J1769" s="95" t="s">
        <v>7693</v>
      </c>
      <c r="K1769" s="96" t="s">
        <v>7694</v>
      </c>
      <c r="L1769" s="98"/>
    </row>
    <row r="1770" spans="1:12" ht="25.5" customHeight="1" x14ac:dyDescent="0.15">
      <c r="A1770" s="95" t="s">
        <v>6806</v>
      </c>
      <c r="B1770" s="95"/>
      <c r="C1770" s="95" t="s">
        <v>7695</v>
      </c>
      <c r="D1770" s="95" t="s">
        <v>7080</v>
      </c>
      <c r="E1770" s="95" t="s">
        <v>7081</v>
      </c>
      <c r="F1770" s="96" t="s">
        <v>7489</v>
      </c>
      <c r="G1770" s="97">
        <v>626.65</v>
      </c>
      <c r="H1770" s="97"/>
      <c r="I1770" s="95" t="s">
        <v>6578</v>
      </c>
      <c r="J1770" s="95" t="s">
        <v>7693</v>
      </c>
      <c r="K1770" s="96" t="s">
        <v>7694</v>
      </c>
      <c r="L1770" s="98"/>
    </row>
    <row r="1771" spans="1:12" ht="12.75" customHeight="1" x14ac:dyDescent="0.15">
      <c r="A1771" s="95" t="s">
        <v>6805</v>
      </c>
      <c r="B1771" s="95"/>
      <c r="C1771" s="95" t="s">
        <v>7695</v>
      </c>
      <c r="D1771" s="95" t="s">
        <v>7080</v>
      </c>
      <c r="E1771" s="95" t="s">
        <v>7081</v>
      </c>
      <c r="F1771" s="96" t="s">
        <v>7489</v>
      </c>
      <c r="G1771" s="97">
        <v>522.21</v>
      </c>
      <c r="H1771" s="97"/>
      <c r="I1771" s="95" t="s">
        <v>6578</v>
      </c>
      <c r="J1771" s="95" t="s">
        <v>7693</v>
      </c>
      <c r="K1771" s="96" t="s">
        <v>7694</v>
      </c>
      <c r="L1771" s="98"/>
    </row>
    <row r="1772" spans="1:12" ht="11.25" x14ac:dyDescent="0.15">
      <c r="A1772" s="95" t="s">
        <v>7145</v>
      </c>
      <c r="B1772" s="95"/>
      <c r="C1772" s="95" t="s">
        <v>7695</v>
      </c>
      <c r="D1772" s="95" t="s">
        <v>7080</v>
      </c>
      <c r="E1772" s="95" t="s">
        <v>7081</v>
      </c>
      <c r="F1772" s="96" t="s">
        <v>7489</v>
      </c>
      <c r="G1772" s="97"/>
      <c r="H1772" s="97"/>
      <c r="I1772" s="95" t="s">
        <v>6578</v>
      </c>
      <c r="J1772" s="95" t="s">
        <v>7693</v>
      </c>
      <c r="K1772" s="96" t="s">
        <v>7694</v>
      </c>
    </row>
    <row r="1773" spans="1:12" ht="11.25" x14ac:dyDescent="0.15">
      <c r="A1773" s="95" t="s">
        <v>7146</v>
      </c>
      <c r="B1773" s="95"/>
      <c r="C1773" s="95" t="s">
        <v>7695</v>
      </c>
      <c r="D1773" s="95" t="s">
        <v>7080</v>
      </c>
      <c r="E1773" s="95" t="s">
        <v>7081</v>
      </c>
      <c r="F1773" s="96" t="s">
        <v>7489</v>
      </c>
      <c r="G1773" s="97">
        <v>248.05</v>
      </c>
      <c r="H1773" s="97"/>
      <c r="I1773" s="95" t="s">
        <v>6578</v>
      </c>
      <c r="J1773" s="95" t="s">
        <v>7693</v>
      </c>
      <c r="K1773" s="96" t="s">
        <v>7694</v>
      </c>
    </row>
    <row r="1774" spans="1:12" ht="38.25" customHeight="1" x14ac:dyDescent="0.3">
      <c r="A1774" s="95" t="s">
        <v>7151</v>
      </c>
      <c r="B1774" s="95"/>
      <c r="C1774" s="95" t="s">
        <v>7695</v>
      </c>
      <c r="D1774" s="95" t="s">
        <v>7080</v>
      </c>
      <c r="E1774" s="95" t="s">
        <v>7081</v>
      </c>
      <c r="F1774" s="96" t="s">
        <v>7489</v>
      </c>
      <c r="G1774" s="97"/>
      <c r="H1774" s="97"/>
      <c r="I1774" s="95" t="s">
        <v>6578</v>
      </c>
      <c r="J1774" s="95" t="s">
        <v>7693</v>
      </c>
      <c r="K1774" s="96" t="s">
        <v>7694</v>
      </c>
      <c r="L1774" s="93"/>
    </row>
    <row r="1775" spans="1:12" ht="11.25" x14ac:dyDescent="0.15">
      <c r="A1775" s="95" t="s">
        <v>6556</v>
      </c>
      <c r="B1775" s="95"/>
      <c r="C1775" s="95" t="s">
        <v>7695</v>
      </c>
      <c r="D1775" s="95" t="s">
        <v>7080</v>
      </c>
      <c r="E1775" s="95" t="s">
        <v>7081</v>
      </c>
      <c r="F1775" s="99">
        <v>42825</v>
      </c>
      <c r="G1775" s="97">
        <v>535.26</v>
      </c>
      <c r="H1775" s="97"/>
      <c r="I1775" s="95" t="s">
        <v>6578</v>
      </c>
      <c r="J1775" s="95" t="s">
        <v>7693</v>
      </c>
      <c r="K1775" s="96" t="s">
        <v>7694</v>
      </c>
    </row>
    <row r="1776" spans="1:12" ht="12.75" customHeight="1" x14ac:dyDescent="0.15">
      <c r="A1776" s="95" t="s">
        <v>7140</v>
      </c>
      <c r="B1776" s="95"/>
      <c r="C1776" s="95" t="s">
        <v>7695</v>
      </c>
      <c r="D1776" s="95" t="s">
        <v>7080</v>
      </c>
      <c r="E1776" s="95" t="s">
        <v>7081</v>
      </c>
      <c r="F1776" s="96" t="s">
        <v>7489</v>
      </c>
      <c r="G1776" s="97"/>
      <c r="H1776" s="97">
        <v>5900.94</v>
      </c>
      <c r="I1776" s="95" t="s">
        <v>6578</v>
      </c>
      <c r="J1776" s="95" t="s">
        <v>7693</v>
      </c>
      <c r="K1776" s="96" t="s">
        <v>7694</v>
      </c>
      <c r="L1776" s="98"/>
    </row>
    <row r="1777" spans="1:12" ht="12.75" customHeight="1" x14ac:dyDescent="0.15">
      <c r="A1777" s="95" t="s">
        <v>7148</v>
      </c>
      <c r="B1777" s="95"/>
      <c r="C1777" s="95" t="s">
        <v>7695</v>
      </c>
      <c r="D1777" s="95" t="s">
        <v>7080</v>
      </c>
      <c r="E1777" s="95" t="s">
        <v>7081</v>
      </c>
      <c r="F1777" s="96" t="s">
        <v>7489</v>
      </c>
      <c r="G1777" s="97">
        <v>443.88</v>
      </c>
      <c r="H1777" s="97"/>
      <c r="I1777" s="95" t="s">
        <v>6578</v>
      </c>
      <c r="J1777" s="95" t="s">
        <v>7693</v>
      </c>
      <c r="K1777" s="96" t="s">
        <v>7694</v>
      </c>
      <c r="L1777" s="98"/>
    </row>
    <row r="1778" spans="1:12" ht="12.75" customHeight="1" x14ac:dyDescent="0.15">
      <c r="A1778" s="95" t="s">
        <v>7268</v>
      </c>
      <c r="B1778" s="95"/>
      <c r="C1778" s="95" t="s">
        <v>7695</v>
      </c>
      <c r="D1778" s="95" t="s">
        <v>7080</v>
      </c>
      <c r="E1778" s="95" t="s">
        <v>7081</v>
      </c>
      <c r="F1778" s="96" t="s">
        <v>7489</v>
      </c>
      <c r="G1778" s="97">
        <v>1396.9</v>
      </c>
      <c r="H1778" s="97"/>
      <c r="I1778" s="95" t="s">
        <v>6578</v>
      </c>
      <c r="J1778" s="95" t="s">
        <v>7693</v>
      </c>
      <c r="K1778" s="96" t="s">
        <v>7694</v>
      </c>
      <c r="L1778" s="98"/>
    </row>
    <row r="1779" spans="1:12" ht="12.75" customHeight="1" x14ac:dyDescent="0.15">
      <c r="A1779" s="95" t="s">
        <v>6804</v>
      </c>
      <c r="B1779" s="95"/>
      <c r="C1779" s="95" t="s">
        <v>7624</v>
      </c>
      <c r="D1779" s="95" t="s">
        <v>7080</v>
      </c>
      <c r="E1779" s="95" t="s">
        <v>7081</v>
      </c>
      <c r="F1779" s="96" t="s">
        <v>7063</v>
      </c>
      <c r="G1779" s="97">
        <v>17192.68</v>
      </c>
      <c r="H1779" s="97"/>
      <c r="I1779" s="95" t="s">
        <v>6852</v>
      </c>
      <c r="J1779" s="95" t="s">
        <v>7696</v>
      </c>
      <c r="K1779" s="96" t="s">
        <v>7063</v>
      </c>
      <c r="L1779" s="98"/>
    </row>
    <row r="1780" spans="1:12" ht="12.75" customHeight="1" x14ac:dyDescent="0.15">
      <c r="A1780" s="95" t="s">
        <v>7161</v>
      </c>
      <c r="B1780" s="95"/>
      <c r="C1780" s="95" t="s">
        <v>7624</v>
      </c>
      <c r="D1780" s="95" t="s">
        <v>7080</v>
      </c>
      <c r="E1780" s="95" t="s">
        <v>7081</v>
      </c>
      <c r="F1780" s="96" t="s">
        <v>7063</v>
      </c>
      <c r="G1780" s="97">
        <v>1310.3800000000001</v>
      </c>
      <c r="H1780" s="97"/>
      <c r="I1780" s="95" t="s">
        <v>6852</v>
      </c>
      <c r="J1780" s="95" t="s">
        <v>7696</v>
      </c>
      <c r="K1780" s="96" t="s">
        <v>7063</v>
      </c>
      <c r="L1780" s="98"/>
    </row>
    <row r="1781" spans="1:12" ht="12.75" customHeight="1" x14ac:dyDescent="0.15">
      <c r="A1781" s="95" t="s">
        <v>6847</v>
      </c>
      <c r="B1781" s="95"/>
      <c r="C1781" s="95" t="s">
        <v>7624</v>
      </c>
      <c r="D1781" s="95" t="s">
        <v>7080</v>
      </c>
      <c r="E1781" s="95" t="s">
        <v>7081</v>
      </c>
      <c r="F1781" s="99">
        <v>43190</v>
      </c>
      <c r="G1781" s="97">
        <v>35108.379999999997</v>
      </c>
      <c r="H1781" s="97"/>
      <c r="I1781" s="95" t="s">
        <v>6852</v>
      </c>
      <c r="J1781" s="95" t="s">
        <v>7696</v>
      </c>
      <c r="K1781" s="96" t="s">
        <v>7063</v>
      </c>
      <c r="L1781" s="98"/>
    </row>
    <row r="1782" spans="1:12" ht="12.75" customHeight="1" x14ac:dyDescent="0.15">
      <c r="A1782" s="95" t="s">
        <v>6845</v>
      </c>
      <c r="B1782" s="95"/>
      <c r="C1782" s="95" t="s">
        <v>7624</v>
      </c>
      <c r="D1782" s="95" t="s">
        <v>7080</v>
      </c>
      <c r="E1782" s="95" t="s">
        <v>7081</v>
      </c>
      <c r="F1782" s="99">
        <v>43190</v>
      </c>
      <c r="G1782" s="97">
        <v>3720.08</v>
      </c>
      <c r="H1782" s="97"/>
      <c r="I1782" s="95" t="s">
        <v>6852</v>
      </c>
      <c r="J1782" s="95" t="s">
        <v>7696</v>
      </c>
      <c r="K1782" s="96" t="s">
        <v>7063</v>
      </c>
      <c r="L1782" s="98"/>
    </row>
    <row r="1783" spans="1:12" ht="12.75" customHeight="1" x14ac:dyDescent="0.15">
      <c r="A1783" s="95" t="s">
        <v>6846</v>
      </c>
      <c r="B1783" s="95"/>
      <c r="C1783" s="95" t="s">
        <v>7624</v>
      </c>
      <c r="D1783" s="95" t="s">
        <v>7080</v>
      </c>
      <c r="E1783" s="95" t="s">
        <v>7081</v>
      </c>
      <c r="F1783" s="99">
        <v>43190</v>
      </c>
      <c r="G1783" s="97">
        <v>34986.68</v>
      </c>
      <c r="H1783" s="97"/>
      <c r="I1783" s="95" t="s">
        <v>6852</v>
      </c>
      <c r="J1783" s="95" t="s">
        <v>7696</v>
      </c>
      <c r="K1783" s="96" t="s">
        <v>7063</v>
      </c>
      <c r="L1783" s="98"/>
    </row>
    <row r="1784" spans="1:12" ht="12.75" customHeight="1" x14ac:dyDescent="0.15">
      <c r="A1784" s="95" t="s">
        <v>6844</v>
      </c>
      <c r="B1784" s="95"/>
      <c r="C1784" s="95" t="s">
        <v>7624</v>
      </c>
      <c r="D1784" s="95" t="s">
        <v>7080</v>
      </c>
      <c r="E1784" s="95" t="s">
        <v>7081</v>
      </c>
      <c r="F1784" s="99">
        <v>43190</v>
      </c>
      <c r="G1784" s="97">
        <v>23557.79</v>
      </c>
      <c r="H1784" s="97"/>
      <c r="I1784" s="95" t="s">
        <v>6852</v>
      </c>
      <c r="J1784" s="95" t="s">
        <v>7696</v>
      </c>
      <c r="K1784" s="96" t="s">
        <v>7063</v>
      </c>
      <c r="L1784" s="98"/>
    </row>
    <row r="1785" spans="1:12" ht="12.75" customHeight="1" x14ac:dyDescent="0.15">
      <c r="A1785" s="95" t="s">
        <v>6848</v>
      </c>
      <c r="B1785" s="95"/>
      <c r="C1785" s="95" t="s">
        <v>7624</v>
      </c>
      <c r="D1785" s="95" t="s">
        <v>7080</v>
      </c>
      <c r="E1785" s="95" t="s">
        <v>7081</v>
      </c>
      <c r="F1785" s="99">
        <v>43190</v>
      </c>
      <c r="G1785" s="97">
        <v>15068.65</v>
      </c>
      <c r="H1785" s="97"/>
      <c r="I1785" s="95" t="s">
        <v>6852</v>
      </c>
      <c r="J1785" s="95" t="s">
        <v>7696</v>
      </c>
      <c r="K1785" s="96" t="s">
        <v>7063</v>
      </c>
      <c r="L1785" s="98"/>
    </row>
    <row r="1786" spans="1:12" ht="12.75" customHeight="1" x14ac:dyDescent="0.15">
      <c r="A1786" s="95" t="s">
        <v>7145</v>
      </c>
      <c r="B1786" s="95"/>
      <c r="C1786" s="95" t="s">
        <v>7624</v>
      </c>
      <c r="D1786" s="95" t="s">
        <v>7080</v>
      </c>
      <c r="E1786" s="95" t="s">
        <v>7081</v>
      </c>
      <c r="F1786" s="96" t="s">
        <v>7063</v>
      </c>
      <c r="G1786" s="97">
        <v>9648.9599999999991</v>
      </c>
      <c r="H1786" s="97"/>
      <c r="I1786" s="95" t="s">
        <v>6852</v>
      </c>
      <c r="J1786" s="95" t="s">
        <v>7696</v>
      </c>
      <c r="K1786" s="96" t="s">
        <v>7063</v>
      </c>
      <c r="L1786" s="98"/>
    </row>
    <row r="1787" spans="1:12" ht="12.75" customHeight="1" x14ac:dyDescent="0.15">
      <c r="A1787" s="95" t="s">
        <v>7157</v>
      </c>
      <c r="B1787" s="95"/>
      <c r="C1787" s="95" t="s">
        <v>7624</v>
      </c>
      <c r="D1787" s="95" t="s">
        <v>7080</v>
      </c>
      <c r="E1787" s="95" t="s">
        <v>7081</v>
      </c>
      <c r="F1787" s="96" t="s">
        <v>7063</v>
      </c>
      <c r="G1787" s="97">
        <v>2835.28</v>
      </c>
      <c r="H1787" s="97"/>
      <c r="I1787" s="95" t="s">
        <v>6852</v>
      </c>
      <c r="J1787" s="95" t="s">
        <v>7696</v>
      </c>
      <c r="K1787" s="96" t="s">
        <v>7063</v>
      </c>
      <c r="L1787" s="98"/>
    </row>
    <row r="1788" spans="1:12" ht="12.75" customHeight="1" x14ac:dyDescent="0.15">
      <c r="A1788" s="95" t="s">
        <v>7158</v>
      </c>
      <c r="B1788" s="95"/>
      <c r="C1788" s="95" t="s">
        <v>7624</v>
      </c>
      <c r="D1788" s="95" t="s">
        <v>7080</v>
      </c>
      <c r="E1788" s="95" t="s">
        <v>7081</v>
      </c>
      <c r="F1788" s="96" t="s">
        <v>7063</v>
      </c>
      <c r="G1788" s="97">
        <v>326.91000000000003</v>
      </c>
      <c r="H1788" s="97"/>
      <c r="I1788" s="95" t="s">
        <v>6852</v>
      </c>
      <c r="J1788" s="95" t="s">
        <v>7696</v>
      </c>
      <c r="K1788" s="96" t="s">
        <v>7063</v>
      </c>
      <c r="L1788" s="98"/>
    </row>
    <row r="1789" spans="1:12" ht="12.75" customHeight="1" x14ac:dyDescent="0.15">
      <c r="A1789" s="95" t="s">
        <v>7159</v>
      </c>
      <c r="B1789" s="95"/>
      <c r="C1789" s="95" t="s">
        <v>7624</v>
      </c>
      <c r="D1789" s="95" t="s">
        <v>7080</v>
      </c>
      <c r="E1789" s="95" t="s">
        <v>7081</v>
      </c>
      <c r="F1789" s="96" t="s">
        <v>7063</v>
      </c>
      <c r="G1789" s="97">
        <v>864.45</v>
      </c>
      <c r="H1789" s="97"/>
      <c r="I1789" s="95" t="s">
        <v>6852</v>
      </c>
      <c r="J1789" s="95" t="s">
        <v>7696</v>
      </c>
      <c r="K1789" s="96" t="s">
        <v>7063</v>
      </c>
      <c r="L1789" s="98"/>
    </row>
    <row r="1790" spans="1:12" ht="12.75" customHeight="1" x14ac:dyDescent="0.15">
      <c r="A1790" s="95" t="s">
        <v>6810</v>
      </c>
      <c r="B1790" s="95"/>
      <c r="C1790" s="95" t="s">
        <v>7624</v>
      </c>
      <c r="D1790" s="95" t="s">
        <v>7080</v>
      </c>
      <c r="E1790" s="95" t="s">
        <v>7081</v>
      </c>
      <c r="F1790" s="96" t="s">
        <v>7063</v>
      </c>
      <c r="G1790" s="97">
        <v>32357.02</v>
      </c>
      <c r="H1790" s="97"/>
      <c r="I1790" s="95" t="s">
        <v>6852</v>
      </c>
      <c r="J1790" s="95" t="s">
        <v>7696</v>
      </c>
      <c r="K1790" s="96" t="s">
        <v>7063</v>
      </c>
      <c r="L1790" s="98"/>
    </row>
    <row r="1791" spans="1:12" ht="12.75" customHeight="1" x14ac:dyDescent="0.15">
      <c r="A1791" s="95" t="s">
        <v>6808</v>
      </c>
      <c r="B1791" s="95"/>
      <c r="C1791" s="95" t="s">
        <v>7624</v>
      </c>
      <c r="D1791" s="95" t="s">
        <v>7080</v>
      </c>
      <c r="E1791" s="95" t="s">
        <v>7081</v>
      </c>
      <c r="F1791" s="96" t="s">
        <v>7063</v>
      </c>
      <c r="G1791" s="97">
        <v>3692</v>
      </c>
      <c r="H1791" s="97"/>
      <c r="I1791" s="95" t="s">
        <v>6852</v>
      </c>
      <c r="J1791" s="95" t="s">
        <v>7696</v>
      </c>
      <c r="K1791" s="96" t="s">
        <v>7063</v>
      </c>
      <c r="L1791" s="98"/>
    </row>
    <row r="1792" spans="1:12" ht="12.75" customHeight="1" x14ac:dyDescent="0.15">
      <c r="A1792" s="95" t="s">
        <v>7220</v>
      </c>
      <c r="B1792" s="95"/>
      <c r="C1792" s="95" t="s">
        <v>7624</v>
      </c>
      <c r="D1792" s="95" t="s">
        <v>7080</v>
      </c>
      <c r="E1792" s="95" t="s">
        <v>7081</v>
      </c>
      <c r="F1792" s="96" t="s">
        <v>7063</v>
      </c>
      <c r="G1792" s="97">
        <v>1179.5999999999999</v>
      </c>
      <c r="H1792" s="97"/>
      <c r="I1792" s="95" t="s">
        <v>6852</v>
      </c>
      <c r="J1792" s="95" t="s">
        <v>7696</v>
      </c>
      <c r="K1792" s="96" t="s">
        <v>7063</v>
      </c>
      <c r="L1792" s="98"/>
    </row>
    <row r="1793" spans="1:12" ht="12.75" customHeight="1" x14ac:dyDescent="0.15">
      <c r="A1793" s="95" t="s">
        <v>7139</v>
      </c>
      <c r="B1793" s="95"/>
      <c r="C1793" s="95" t="s">
        <v>7624</v>
      </c>
      <c r="D1793" s="95" t="s">
        <v>7080</v>
      </c>
      <c r="E1793" s="95" t="s">
        <v>7081</v>
      </c>
      <c r="F1793" s="96" t="s">
        <v>7063</v>
      </c>
      <c r="G1793" s="97">
        <v>4084.07</v>
      </c>
      <c r="H1793" s="97"/>
      <c r="I1793" s="95" t="s">
        <v>6852</v>
      </c>
      <c r="J1793" s="95" t="s">
        <v>7696</v>
      </c>
      <c r="K1793" s="96" t="s">
        <v>7063</v>
      </c>
      <c r="L1793" s="98"/>
    </row>
    <row r="1794" spans="1:12" ht="12.75" customHeight="1" x14ac:dyDescent="0.15">
      <c r="A1794" s="95" t="s">
        <v>7160</v>
      </c>
      <c r="B1794" s="95"/>
      <c r="C1794" s="95" t="s">
        <v>7624</v>
      </c>
      <c r="D1794" s="95" t="s">
        <v>7080</v>
      </c>
      <c r="E1794" s="95" t="s">
        <v>7081</v>
      </c>
      <c r="F1794" s="96" t="s">
        <v>7063</v>
      </c>
      <c r="G1794" s="97">
        <v>1632.5</v>
      </c>
      <c r="H1794" s="97"/>
      <c r="I1794" s="95" t="s">
        <v>6852</v>
      </c>
      <c r="J1794" s="95" t="s">
        <v>7696</v>
      </c>
      <c r="K1794" s="96" t="s">
        <v>7063</v>
      </c>
      <c r="L1794" s="98"/>
    </row>
    <row r="1795" spans="1:12" ht="12.75" customHeight="1" x14ac:dyDescent="0.15">
      <c r="A1795" s="95" t="s">
        <v>7055</v>
      </c>
      <c r="B1795" s="95"/>
      <c r="C1795" s="95" t="s">
        <v>7624</v>
      </c>
      <c r="D1795" s="95" t="s">
        <v>7080</v>
      </c>
      <c r="E1795" s="95" t="s">
        <v>7081</v>
      </c>
      <c r="F1795" s="96" t="s">
        <v>7063</v>
      </c>
      <c r="G1795" s="97">
        <v>7146.81</v>
      </c>
      <c r="H1795" s="97"/>
      <c r="I1795" s="95" t="s">
        <v>6852</v>
      </c>
      <c r="J1795" s="95" t="s">
        <v>7696</v>
      </c>
      <c r="K1795" s="96" t="s">
        <v>7063</v>
      </c>
      <c r="L1795" s="98"/>
    </row>
    <row r="1796" spans="1:12" ht="12.75" customHeight="1" x14ac:dyDescent="0.15">
      <c r="A1796" s="95" t="s">
        <v>7087</v>
      </c>
      <c r="B1796" s="95"/>
      <c r="C1796" s="95" t="s">
        <v>7624</v>
      </c>
      <c r="D1796" s="95" t="s">
        <v>7080</v>
      </c>
      <c r="E1796" s="95" t="s">
        <v>7081</v>
      </c>
      <c r="F1796" s="96" t="s">
        <v>7063</v>
      </c>
      <c r="G1796" s="97">
        <v>2943.06</v>
      </c>
      <c r="H1796" s="97"/>
      <c r="I1796" s="95" t="s">
        <v>6852</v>
      </c>
      <c r="J1796" s="95" t="s">
        <v>7696</v>
      </c>
      <c r="K1796" s="96" t="s">
        <v>7063</v>
      </c>
      <c r="L1796" s="98"/>
    </row>
    <row r="1797" spans="1:12" ht="12.75" customHeight="1" x14ac:dyDescent="0.15">
      <c r="A1797" s="95" t="s">
        <v>6844</v>
      </c>
      <c r="B1797" s="95"/>
      <c r="C1797" s="95" t="s">
        <v>7627</v>
      </c>
      <c r="D1797" s="95" t="s">
        <v>7080</v>
      </c>
      <c r="E1797" s="95" t="s">
        <v>7081</v>
      </c>
      <c r="F1797" s="99">
        <v>43191</v>
      </c>
      <c r="G1797" s="97"/>
      <c r="H1797" s="97">
        <v>23557.79</v>
      </c>
      <c r="I1797" s="95" t="s">
        <v>6869</v>
      </c>
      <c r="J1797" s="95" t="s">
        <v>7696</v>
      </c>
      <c r="K1797" s="96" t="s">
        <v>7063</v>
      </c>
      <c r="L1797" s="98"/>
    </row>
    <row r="1798" spans="1:12" ht="12.75" customHeight="1" x14ac:dyDescent="0.15">
      <c r="A1798" s="95" t="s">
        <v>6845</v>
      </c>
      <c r="B1798" s="95"/>
      <c r="C1798" s="95" t="s">
        <v>7627</v>
      </c>
      <c r="D1798" s="95" t="s">
        <v>7080</v>
      </c>
      <c r="E1798" s="95" t="s">
        <v>7081</v>
      </c>
      <c r="F1798" s="99">
        <v>43191</v>
      </c>
      <c r="G1798" s="97"/>
      <c r="H1798" s="97">
        <v>3720.08</v>
      </c>
      <c r="I1798" s="95" t="s">
        <v>6869</v>
      </c>
      <c r="J1798" s="95" t="s">
        <v>7696</v>
      </c>
      <c r="K1798" s="96" t="s">
        <v>7063</v>
      </c>
      <c r="L1798" s="98"/>
    </row>
    <row r="1799" spans="1:12" ht="12.75" customHeight="1" x14ac:dyDescent="0.15">
      <c r="A1799" s="95" t="s">
        <v>6846</v>
      </c>
      <c r="B1799" s="95"/>
      <c r="C1799" s="95" t="s">
        <v>7627</v>
      </c>
      <c r="D1799" s="95" t="s">
        <v>7080</v>
      </c>
      <c r="E1799" s="95" t="s">
        <v>7081</v>
      </c>
      <c r="F1799" s="99">
        <v>43191</v>
      </c>
      <c r="G1799" s="97"/>
      <c r="H1799" s="97">
        <v>34986.68</v>
      </c>
      <c r="I1799" s="95" t="s">
        <v>6869</v>
      </c>
      <c r="J1799" s="95" t="s">
        <v>7696</v>
      </c>
      <c r="K1799" s="96" t="s">
        <v>7063</v>
      </c>
      <c r="L1799" s="98"/>
    </row>
    <row r="1800" spans="1:12" ht="12.75" customHeight="1" x14ac:dyDescent="0.15">
      <c r="A1800" s="95" t="s">
        <v>7161</v>
      </c>
      <c r="B1800" s="95"/>
      <c r="C1800" s="95" t="s">
        <v>7627</v>
      </c>
      <c r="D1800" s="95" t="s">
        <v>7080</v>
      </c>
      <c r="E1800" s="95" t="s">
        <v>7081</v>
      </c>
      <c r="F1800" s="96" t="s">
        <v>7697</v>
      </c>
      <c r="G1800" s="97"/>
      <c r="H1800" s="97">
        <v>1310.3800000000001</v>
      </c>
      <c r="I1800" s="95" t="s">
        <v>6869</v>
      </c>
      <c r="J1800" s="95" t="s">
        <v>7696</v>
      </c>
      <c r="K1800" s="96" t="s">
        <v>7063</v>
      </c>
      <c r="L1800" s="98"/>
    </row>
    <row r="1801" spans="1:12" ht="12.75" customHeight="1" x14ac:dyDescent="0.15">
      <c r="A1801" s="95" t="s">
        <v>6804</v>
      </c>
      <c r="B1801" s="95"/>
      <c r="C1801" s="95" t="s">
        <v>7627</v>
      </c>
      <c r="D1801" s="95" t="s">
        <v>7080</v>
      </c>
      <c r="E1801" s="95" t="s">
        <v>7081</v>
      </c>
      <c r="F1801" s="96" t="s">
        <v>7697</v>
      </c>
      <c r="G1801" s="97"/>
      <c r="H1801" s="97">
        <v>17192.68</v>
      </c>
      <c r="I1801" s="95" t="s">
        <v>6869</v>
      </c>
      <c r="J1801" s="95" t="s">
        <v>7696</v>
      </c>
      <c r="K1801" s="96" t="s">
        <v>7063</v>
      </c>
      <c r="L1801" s="98"/>
    </row>
    <row r="1802" spans="1:12" ht="12.75" customHeight="1" x14ac:dyDescent="0.15">
      <c r="A1802" s="95" t="s">
        <v>6848</v>
      </c>
      <c r="B1802" s="95"/>
      <c r="C1802" s="95" t="s">
        <v>7627</v>
      </c>
      <c r="D1802" s="95" t="s">
        <v>7080</v>
      </c>
      <c r="E1802" s="95" t="s">
        <v>7081</v>
      </c>
      <c r="F1802" s="99">
        <v>43191</v>
      </c>
      <c r="G1802" s="97"/>
      <c r="H1802" s="97">
        <v>15068.65</v>
      </c>
      <c r="I1802" s="95" t="s">
        <v>6869</v>
      </c>
      <c r="J1802" s="95" t="s">
        <v>7696</v>
      </c>
      <c r="K1802" s="96" t="s">
        <v>7063</v>
      </c>
      <c r="L1802" s="98"/>
    </row>
    <row r="1803" spans="1:12" ht="12.75" customHeight="1" x14ac:dyDescent="0.15">
      <c r="A1803" s="95" t="s">
        <v>6847</v>
      </c>
      <c r="B1803" s="95"/>
      <c r="C1803" s="95" t="s">
        <v>7627</v>
      </c>
      <c r="D1803" s="95" t="s">
        <v>7080</v>
      </c>
      <c r="E1803" s="95" t="s">
        <v>7081</v>
      </c>
      <c r="F1803" s="99">
        <v>43191</v>
      </c>
      <c r="G1803" s="97"/>
      <c r="H1803" s="97">
        <v>35108.379999999997</v>
      </c>
      <c r="I1803" s="95" t="s">
        <v>6869</v>
      </c>
      <c r="J1803" s="95" t="s">
        <v>7696</v>
      </c>
      <c r="K1803" s="96" t="s">
        <v>7063</v>
      </c>
      <c r="L1803" s="98"/>
    </row>
    <row r="1804" spans="1:12" ht="12.75" customHeight="1" x14ac:dyDescent="0.15">
      <c r="A1804" s="95" t="s">
        <v>7145</v>
      </c>
      <c r="B1804" s="95"/>
      <c r="C1804" s="95" t="s">
        <v>7627</v>
      </c>
      <c r="D1804" s="95" t="s">
        <v>7080</v>
      </c>
      <c r="E1804" s="95" t="s">
        <v>7081</v>
      </c>
      <c r="F1804" s="96" t="s">
        <v>7697</v>
      </c>
      <c r="G1804" s="97"/>
      <c r="H1804" s="97">
        <v>9648.9599999999991</v>
      </c>
      <c r="I1804" s="95" t="s">
        <v>6869</v>
      </c>
      <c r="J1804" s="95" t="s">
        <v>7696</v>
      </c>
      <c r="K1804" s="96" t="s">
        <v>7063</v>
      </c>
      <c r="L1804" s="98"/>
    </row>
    <row r="1805" spans="1:12" ht="12.75" customHeight="1" x14ac:dyDescent="0.15">
      <c r="A1805" s="95" t="s">
        <v>7157</v>
      </c>
      <c r="B1805" s="95"/>
      <c r="C1805" s="95" t="s">
        <v>7627</v>
      </c>
      <c r="D1805" s="95" t="s">
        <v>7080</v>
      </c>
      <c r="E1805" s="95" t="s">
        <v>7081</v>
      </c>
      <c r="F1805" s="96" t="s">
        <v>7697</v>
      </c>
      <c r="G1805" s="97"/>
      <c r="H1805" s="97">
        <v>2835.28</v>
      </c>
      <c r="I1805" s="95" t="s">
        <v>6869</v>
      </c>
      <c r="J1805" s="95" t="s">
        <v>7696</v>
      </c>
      <c r="K1805" s="96" t="s">
        <v>7063</v>
      </c>
      <c r="L1805" s="98"/>
    </row>
    <row r="1806" spans="1:12" ht="12.75" customHeight="1" x14ac:dyDescent="0.15">
      <c r="A1806" s="95" t="s">
        <v>7159</v>
      </c>
      <c r="B1806" s="95"/>
      <c r="C1806" s="95" t="s">
        <v>7627</v>
      </c>
      <c r="D1806" s="95" t="s">
        <v>7080</v>
      </c>
      <c r="E1806" s="95" t="s">
        <v>7081</v>
      </c>
      <c r="F1806" s="96" t="s">
        <v>7697</v>
      </c>
      <c r="G1806" s="97"/>
      <c r="H1806" s="97">
        <v>864.45</v>
      </c>
      <c r="I1806" s="95" t="s">
        <v>6869</v>
      </c>
      <c r="J1806" s="95" t="s">
        <v>7696</v>
      </c>
      <c r="K1806" s="96" t="s">
        <v>7063</v>
      </c>
      <c r="L1806" s="98"/>
    </row>
    <row r="1807" spans="1:12" ht="12.75" customHeight="1" x14ac:dyDescent="0.15">
      <c r="A1807" s="95" t="s">
        <v>7158</v>
      </c>
      <c r="B1807" s="95"/>
      <c r="C1807" s="95" t="s">
        <v>7627</v>
      </c>
      <c r="D1807" s="95" t="s">
        <v>7080</v>
      </c>
      <c r="E1807" s="95" t="s">
        <v>7081</v>
      </c>
      <c r="F1807" s="96" t="s">
        <v>7697</v>
      </c>
      <c r="G1807" s="97"/>
      <c r="H1807" s="97">
        <v>326.91000000000003</v>
      </c>
      <c r="I1807" s="95" t="s">
        <v>6869</v>
      </c>
      <c r="J1807" s="95" t="s">
        <v>7696</v>
      </c>
      <c r="K1807" s="96" t="s">
        <v>7063</v>
      </c>
      <c r="L1807" s="98"/>
    </row>
    <row r="1808" spans="1:12" ht="12.75" customHeight="1" x14ac:dyDescent="0.15">
      <c r="A1808" s="95" t="s">
        <v>6810</v>
      </c>
      <c r="B1808" s="95"/>
      <c r="C1808" s="95" t="s">
        <v>7627</v>
      </c>
      <c r="D1808" s="95" t="s">
        <v>7080</v>
      </c>
      <c r="E1808" s="95" t="s">
        <v>7081</v>
      </c>
      <c r="F1808" s="96" t="s">
        <v>7697</v>
      </c>
      <c r="G1808" s="97"/>
      <c r="H1808" s="97">
        <v>32357.02</v>
      </c>
      <c r="I1808" s="95" t="s">
        <v>6869</v>
      </c>
      <c r="J1808" s="95" t="s">
        <v>7696</v>
      </c>
      <c r="K1808" s="96" t="s">
        <v>7063</v>
      </c>
      <c r="L1808" s="98"/>
    </row>
    <row r="1809" spans="1:12" ht="12.75" customHeight="1" x14ac:dyDescent="0.15">
      <c r="A1809" s="95" t="s">
        <v>6808</v>
      </c>
      <c r="B1809" s="95"/>
      <c r="C1809" s="95" t="s">
        <v>7627</v>
      </c>
      <c r="D1809" s="95" t="s">
        <v>7080</v>
      </c>
      <c r="E1809" s="95" t="s">
        <v>7081</v>
      </c>
      <c r="F1809" s="96" t="s">
        <v>7697</v>
      </c>
      <c r="G1809" s="97"/>
      <c r="H1809" s="97">
        <v>3692</v>
      </c>
      <c r="I1809" s="95" t="s">
        <v>6869</v>
      </c>
      <c r="J1809" s="95" t="s">
        <v>7696</v>
      </c>
      <c r="K1809" s="96" t="s">
        <v>7063</v>
      </c>
      <c r="L1809" s="98"/>
    </row>
    <row r="1810" spans="1:12" ht="12.75" customHeight="1" x14ac:dyDescent="0.15">
      <c r="A1810" s="95" t="s">
        <v>7160</v>
      </c>
      <c r="B1810" s="95"/>
      <c r="C1810" s="95" t="s">
        <v>7627</v>
      </c>
      <c r="D1810" s="95" t="s">
        <v>7080</v>
      </c>
      <c r="E1810" s="95" t="s">
        <v>7081</v>
      </c>
      <c r="F1810" s="96" t="s">
        <v>7697</v>
      </c>
      <c r="G1810" s="97"/>
      <c r="H1810" s="97">
        <v>1632.5</v>
      </c>
      <c r="I1810" s="95" t="s">
        <v>6869</v>
      </c>
      <c r="J1810" s="95" t="s">
        <v>7696</v>
      </c>
      <c r="K1810" s="96" t="s">
        <v>7063</v>
      </c>
      <c r="L1810" s="98"/>
    </row>
    <row r="1811" spans="1:12" ht="11.25" x14ac:dyDescent="0.15">
      <c r="A1811" s="95" t="s">
        <v>7220</v>
      </c>
      <c r="B1811" s="95"/>
      <c r="C1811" s="95" t="s">
        <v>7627</v>
      </c>
      <c r="D1811" s="95" t="s">
        <v>7080</v>
      </c>
      <c r="E1811" s="95" t="s">
        <v>7081</v>
      </c>
      <c r="F1811" s="96" t="s">
        <v>7697</v>
      </c>
      <c r="G1811" s="97"/>
      <c r="H1811" s="97">
        <v>1179.5999999999999</v>
      </c>
      <c r="I1811" s="95" t="s">
        <v>6869</v>
      </c>
      <c r="J1811" s="95" t="s">
        <v>7696</v>
      </c>
      <c r="K1811" s="96" t="s">
        <v>7063</v>
      </c>
    </row>
    <row r="1812" spans="1:12" ht="11.25" x14ac:dyDescent="0.15">
      <c r="A1812" s="95" t="s">
        <v>7139</v>
      </c>
      <c r="B1812" s="95"/>
      <c r="C1812" s="95" t="s">
        <v>7627</v>
      </c>
      <c r="D1812" s="95" t="s">
        <v>7080</v>
      </c>
      <c r="E1812" s="95" t="s">
        <v>7081</v>
      </c>
      <c r="F1812" s="96" t="s">
        <v>7697</v>
      </c>
      <c r="G1812" s="97"/>
      <c r="H1812" s="97">
        <v>4084.07</v>
      </c>
      <c r="I1812" s="95" t="s">
        <v>6869</v>
      </c>
      <c r="J1812" s="95" t="s">
        <v>7696</v>
      </c>
      <c r="K1812" s="96" t="s">
        <v>7063</v>
      </c>
    </row>
    <row r="1813" spans="1:12" ht="38.25" customHeight="1" x14ac:dyDescent="0.3">
      <c r="A1813" s="95" t="s">
        <v>7055</v>
      </c>
      <c r="B1813" s="95"/>
      <c r="C1813" s="95" t="s">
        <v>7627</v>
      </c>
      <c r="D1813" s="95" t="s">
        <v>7080</v>
      </c>
      <c r="E1813" s="95" t="s">
        <v>7081</v>
      </c>
      <c r="F1813" s="96" t="s">
        <v>7697</v>
      </c>
      <c r="G1813" s="97"/>
      <c r="H1813" s="97">
        <v>7146.81</v>
      </c>
      <c r="I1813" s="95" t="s">
        <v>6869</v>
      </c>
      <c r="J1813" s="95" t="s">
        <v>7696</v>
      </c>
      <c r="K1813" s="96" t="s">
        <v>7063</v>
      </c>
      <c r="L1813" s="93"/>
    </row>
    <row r="1814" spans="1:12" ht="11.25" x14ac:dyDescent="0.15">
      <c r="A1814" s="95" t="s">
        <v>7087</v>
      </c>
      <c r="B1814" s="95"/>
      <c r="C1814" s="95" t="s">
        <v>7627</v>
      </c>
      <c r="D1814" s="95" t="s">
        <v>7080</v>
      </c>
      <c r="E1814" s="95" t="s">
        <v>7081</v>
      </c>
      <c r="F1814" s="96" t="s">
        <v>7697</v>
      </c>
      <c r="G1814" s="97"/>
      <c r="H1814" s="97">
        <v>2943.06</v>
      </c>
      <c r="I1814" s="95" t="s">
        <v>6869</v>
      </c>
      <c r="J1814" s="95" t="s">
        <v>7696</v>
      </c>
      <c r="K1814" s="96" t="s">
        <v>7063</v>
      </c>
    </row>
    <row r="1815" spans="1:12" ht="25.5" customHeight="1" x14ac:dyDescent="0.15">
      <c r="A1815" s="95" t="s">
        <v>7087</v>
      </c>
      <c r="B1815" s="95"/>
      <c r="C1815" s="95" t="s">
        <v>7641</v>
      </c>
      <c r="D1815" s="95" t="s">
        <v>7080</v>
      </c>
      <c r="E1815" s="95" t="s">
        <v>7081</v>
      </c>
      <c r="F1815" s="96" t="s">
        <v>7659</v>
      </c>
      <c r="G1815" s="97">
        <v>1121.07</v>
      </c>
      <c r="H1815" s="97"/>
      <c r="I1815" s="95" t="s">
        <v>7698</v>
      </c>
      <c r="J1815" s="95" t="s">
        <v>7699</v>
      </c>
      <c r="K1815" s="96" t="s">
        <v>7659</v>
      </c>
      <c r="L1815" s="98"/>
    </row>
    <row r="1816" spans="1:12" ht="25.5" customHeight="1" x14ac:dyDescent="0.15">
      <c r="A1816" s="95" t="s">
        <v>6810</v>
      </c>
      <c r="B1816" s="95"/>
      <c r="C1816" s="95" t="s">
        <v>7641</v>
      </c>
      <c r="D1816" s="95" t="s">
        <v>7080</v>
      </c>
      <c r="E1816" s="95" t="s">
        <v>7081</v>
      </c>
      <c r="F1816" s="96" t="s">
        <v>7659</v>
      </c>
      <c r="G1816" s="97"/>
      <c r="H1816" s="97">
        <v>4204</v>
      </c>
      <c r="I1816" s="95" t="s">
        <v>7698</v>
      </c>
      <c r="J1816" s="95" t="s">
        <v>7699</v>
      </c>
      <c r="K1816" s="96" t="s">
        <v>7659</v>
      </c>
      <c r="L1816" s="98"/>
    </row>
    <row r="1817" spans="1:12" ht="25.5" customHeight="1" x14ac:dyDescent="0.15">
      <c r="A1817" s="95" t="s">
        <v>7086</v>
      </c>
      <c r="B1817" s="95"/>
      <c r="C1817" s="95" t="s">
        <v>7641</v>
      </c>
      <c r="D1817" s="95" t="s">
        <v>7080</v>
      </c>
      <c r="E1817" s="95" t="s">
        <v>7081</v>
      </c>
      <c r="F1817" s="96" t="s">
        <v>7659</v>
      </c>
      <c r="G1817" s="97">
        <v>1401.33</v>
      </c>
      <c r="H1817" s="97"/>
      <c r="I1817" s="95" t="s">
        <v>7698</v>
      </c>
      <c r="J1817" s="95" t="s">
        <v>7699</v>
      </c>
      <c r="K1817" s="96" t="s">
        <v>7659</v>
      </c>
      <c r="L1817" s="98"/>
    </row>
    <row r="1818" spans="1:12" ht="25.5" customHeight="1" x14ac:dyDescent="0.15">
      <c r="A1818" s="95" t="s">
        <v>7085</v>
      </c>
      <c r="B1818" s="95"/>
      <c r="C1818" s="95" t="s">
        <v>7641</v>
      </c>
      <c r="D1818" s="95" t="s">
        <v>7080</v>
      </c>
      <c r="E1818" s="95" t="s">
        <v>7081</v>
      </c>
      <c r="F1818" s="96" t="s">
        <v>7659</v>
      </c>
      <c r="G1818" s="97">
        <v>1121.07</v>
      </c>
      <c r="H1818" s="97"/>
      <c r="I1818" s="95" t="s">
        <v>7698</v>
      </c>
      <c r="J1818" s="95" t="s">
        <v>7699</v>
      </c>
      <c r="K1818" s="96" t="s">
        <v>7659</v>
      </c>
      <c r="L1818" s="98"/>
    </row>
    <row r="1819" spans="1:12" ht="25.5" customHeight="1" x14ac:dyDescent="0.15">
      <c r="A1819" s="95" t="s">
        <v>7078</v>
      </c>
      <c r="B1819" s="95"/>
      <c r="C1819" s="95" t="s">
        <v>7641</v>
      </c>
      <c r="D1819" s="95" t="s">
        <v>7080</v>
      </c>
      <c r="E1819" s="95" t="s">
        <v>7081</v>
      </c>
      <c r="F1819" s="96" t="s">
        <v>7659</v>
      </c>
      <c r="G1819" s="97">
        <v>560.53</v>
      </c>
      <c r="H1819" s="97"/>
      <c r="I1819" s="95" t="s">
        <v>7698</v>
      </c>
      <c r="J1819" s="95" t="s">
        <v>7699</v>
      </c>
      <c r="K1819" s="96" t="s">
        <v>7659</v>
      </c>
      <c r="L1819" s="98"/>
    </row>
    <row r="1820" spans="1:12" ht="25.5" customHeight="1" x14ac:dyDescent="0.15">
      <c r="A1820" s="95" t="s">
        <v>7087</v>
      </c>
      <c r="B1820" s="95"/>
      <c r="C1820" s="95" t="s">
        <v>7656</v>
      </c>
      <c r="D1820" s="95" t="s">
        <v>7080</v>
      </c>
      <c r="E1820" s="95" t="s">
        <v>7081</v>
      </c>
      <c r="F1820" s="96" t="s">
        <v>7659</v>
      </c>
      <c r="G1820" s="97">
        <v>282.12</v>
      </c>
      <c r="H1820" s="97"/>
      <c r="I1820" s="95" t="s">
        <v>7700</v>
      </c>
      <c r="J1820" s="95" t="s">
        <v>7699</v>
      </c>
      <c r="K1820" s="96" t="s">
        <v>7659</v>
      </c>
      <c r="L1820" s="98"/>
    </row>
    <row r="1821" spans="1:12" ht="25.5" customHeight="1" x14ac:dyDescent="0.15">
      <c r="A1821" s="95" t="s">
        <v>6810</v>
      </c>
      <c r="B1821" s="95"/>
      <c r="C1821" s="95" t="s">
        <v>7656</v>
      </c>
      <c r="D1821" s="95" t="s">
        <v>7080</v>
      </c>
      <c r="E1821" s="95" t="s">
        <v>7081</v>
      </c>
      <c r="F1821" s="96" t="s">
        <v>7659</v>
      </c>
      <c r="G1821" s="97"/>
      <c r="H1821" s="97">
        <v>2539.0500000000002</v>
      </c>
      <c r="I1821" s="95" t="s">
        <v>7700</v>
      </c>
      <c r="J1821" s="95" t="s">
        <v>7699</v>
      </c>
      <c r="K1821" s="96" t="s">
        <v>7659</v>
      </c>
      <c r="L1821" s="98"/>
    </row>
    <row r="1822" spans="1:12" ht="25.5" customHeight="1" x14ac:dyDescent="0.15">
      <c r="A1822" s="95" t="s">
        <v>7086</v>
      </c>
      <c r="B1822" s="95"/>
      <c r="C1822" s="95" t="s">
        <v>7656</v>
      </c>
      <c r="D1822" s="95" t="s">
        <v>7080</v>
      </c>
      <c r="E1822" s="95" t="s">
        <v>7081</v>
      </c>
      <c r="F1822" s="96" t="s">
        <v>7659</v>
      </c>
      <c r="G1822" s="97">
        <v>282.12</v>
      </c>
      <c r="H1822" s="97"/>
      <c r="I1822" s="95" t="s">
        <v>7700</v>
      </c>
      <c r="J1822" s="95" t="s">
        <v>7699</v>
      </c>
      <c r="K1822" s="96" t="s">
        <v>7659</v>
      </c>
      <c r="L1822" s="98"/>
    </row>
    <row r="1823" spans="1:12" ht="25.5" customHeight="1" x14ac:dyDescent="0.15">
      <c r="A1823" s="95" t="s">
        <v>7085</v>
      </c>
      <c r="B1823" s="95"/>
      <c r="C1823" s="95" t="s">
        <v>7656</v>
      </c>
      <c r="D1823" s="95" t="s">
        <v>7080</v>
      </c>
      <c r="E1823" s="95" t="s">
        <v>7081</v>
      </c>
      <c r="F1823" s="96" t="s">
        <v>7659</v>
      </c>
      <c r="G1823" s="97">
        <v>1692.69</v>
      </c>
      <c r="H1823" s="97"/>
      <c r="I1823" s="95" t="s">
        <v>7700</v>
      </c>
      <c r="J1823" s="95" t="s">
        <v>7699</v>
      </c>
      <c r="K1823" s="96" t="s">
        <v>7659</v>
      </c>
      <c r="L1823" s="98"/>
    </row>
    <row r="1824" spans="1:12" ht="25.5" customHeight="1" x14ac:dyDescent="0.15">
      <c r="A1824" s="95" t="s">
        <v>7078</v>
      </c>
      <c r="B1824" s="95"/>
      <c r="C1824" s="95" t="s">
        <v>7656</v>
      </c>
      <c r="D1824" s="95" t="s">
        <v>7080</v>
      </c>
      <c r="E1824" s="95" t="s">
        <v>7081</v>
      </c>
      <c r="F1824" s="96" t="s">
        <v>7659</v>
      </c>
      <c r="G1824" s="97">
        <v>282.12</v>
      </c>
      <c r="H1824" s="97"/>
      <c r="I1824" s="95" t="s">
        <v>7700</v>
      </c>
      <c r="J1824" s="95" t="s">
        <v>7699</v>
      </c>
      <c r="K1824" s="96" t="s">
        <v>7659</v>
      </c>
      <c r="L1824" s="98"/>
    </row>
    <row r="1825" spans="1:12" ht="25.5" customHeight="1" x14ac:dyDescent="0.15">
      <c r="A1825" s="95" t="s">
        <v>7160</v>
      </c>
      <c r="B1825" s="95"/>
      <c r="C1825" s="95" t="s">
        <v>7658</v>
      </c>
      <c r="D1825" s="95" t="s">
        <v>7080</v>
      </c>
      <c r="E1825" s="95" t="s">
        <v>7081</v>
      </c>
      <c r="F1825" s="96" t="s">
        <v>7659</v>
      </c>
      <c r="G1825" s="97"/>
      <c r="H1825" s="97"/>
      <c r="I1825" s="95" t="s">
        <v>7701</v>
      </c>
      <c r="J1825" s="95" t="s">
        <v>7699</v>
      </c>
      <c r="K1825" s="96" t="s">
        <v>7659</v>
      </c>
      <c r="L1825" s="98"/>
    </row>
    <row r="1826" spans="1:12" ht="25.5" customHeight="1" x14ac:dyDescent="0.15">
      <c r="A1826" s="95" t="s">
        <v>7056</v>
      </c>
      <c r="B1826" s="95"/>
      <c r="C1826" s="95" t="s">
        <v>7658</v>
      </c>
      <c r="D1826" s="95" t="s">
        <v>7080</v>
      </c>
      <c r="E1826" s="95" t="s">
        <v>7081</v>
      </c>
      <c r="F1826" s="96" t="s">
        <v>7659</v>
      </c>
      <c r="G1826" s="97">
        <v>617.4</v>
      </c>
      <c r="H1826" s="97"/>
      <c r="I1826" s="95" t="s">
        <v>7701</v>
      </c>
      <c r="J1826" s="95" t="s">
        <v>7699</v>
      </c>
      <c r="K1826" s="96" t="s">
        <v>7659</v>
      </c>
      <c r="L1826" s="98"/>
    </row>
    <row r="1827" spans="1:12" ht="25.5" customHeight="1" x14ac:dyDescent="0.15">
      <c r="A1827" s="95" t="s">
        <v>6804</v>
      </c>
      <c r="B1827" s="95"/>
      <c r="C1827" s="95" t="s">
        <v>7658</v>
      </c>
      <c r="D1827" s="95" t="s">
        <v>7080</v>
      </c>
      <c r="E1827" s="95" t="s">
        <v>7081</v>
      </c>
      <c r="F1827" s="96" t="s">
        <v>7659</v>
      </c>
      <c r="G1827" s="97"/>
      <c r="H1827" s="97"/>
      <c r="I1827" s="95" t="s">
        <v>7701</v>
      </c>
      <c r="J1827" s="95" t="s">
        <v>7699</v>
      </c>
      <c r="K1827" s="96" t="s">
        <v>7659</v>
      </c>
      <c r="L1827" s="98"/>
    </row>
    <row r="1828" spans="1:12" ht="25.5" customHeight="1" x14ac:dyDescent="0.15">
      <c r="A1828" s="95" t="s">
        <v>6844</v>
      </c>
      <c r="B1828" s="95"/>
      <c r="C1828" s="95" t="s">
        <v>7658</v>
      </c>
      <c r="D1828" s="95" t="s">
        <v>7080</v>
      </c>
      <c r="E1828" s="95" t="s">
        <v>7081</v>
      </c>
      <c r="F1828" s="99">
        <v>43555</v>
      </c>
      <c r="G1828" s="97"/>
      <c r="H1828" s="97">
        <v>617.4</v>
      </c>
      <c r="I1828" s="95" t="s">
        <v>7701</v>
      </c>
      <c r="J1828" s="95" t="s">
        <v>7699</v>
      </c>
      <c r="K1828" s="96" t="s">
        <v>7659</v>
      </c>
      <c r="L1828" s="98"/>
    </row>
    <row r="1829" spans="1:12" ht="25.5" customHeight="1" x14ac:dyDescent="0.15">
      <c r="A1829" s="95" t="s">
        <v>6810</v>
      </c>
      <c r="B1829" s="95"/>
      <c r="C1829" s="95" t="s">
        <v>7637</v>
      </c>
      <c r="D1829" s="95" t="s">
        <v>7080</v>
      </c>
      <c r="E1829" s="95" t="s">
        <v>7081</v>
      </c>
      <c r="F1829" s="96" t="s">
        <v>7659</v>
      </c>
      <c r="G1829" s="97"/>
      <c r="H1829" s="97">
        <v>2941.85</v>
      </c>
      <c r="I1829" s="95" t="s">
        <v>7702</v>
      </c>
      <c r="J1829" s="95" t="s">
        <v>7699</v>
      </c>
      <c r="K1829" s="96" t="s">
        <v>7659</v>
      </c>
      <c r="L1829" s="98"/>
    </row>
    <row r="1830" spans="1:12" ht="25.5" customHeight="1" x14ac:dyDescent="0.15">
      <c r="A1830" s="95" t="s">
        <v>7095</v>
      </c>
      <c r="B1830" s="95"/>
      <c r="C1830" s="95" t="s">
        <v>7637</v>
      </c>
      <c r="D1830" s="95" t="s">
        <v>7080</v>
      </c>
      <c r="E1830" s="95" t="s">
        <v>7081</v>
      </c>
      <c r="F1830" s="96" t="s">
        <v>7659</v>
      </c>
      <c r="G1830" s="97">
        <v>2206.39</v>
      </c>
      <c r="H1830" s="97"/>
      <c r="I1830" s="95" t="s">
        <v>7702</v>
      </c>
      <c r="J1830" s="95" t="s">
        <v>7699</v>
      </c>
      <c r="K1830" s="96" t="s">
        <v>7659</v>
      </c>
      <c r="L1830" s="98"/>
    </row>
    <row r="1831" spans="1:12" ht="25.5" customHeight="1" x14ac:dyDescent="0.15">
      <c r="A1831" s="95" t="s">
        <v>7092</v>
      </c>
      <c r="B1831" s="95"/>
      <c r="C1831" s="95" t="s">
        <v>7637</v>
      </c>
      <c r="D1831" s="95" t="s">
        <v>7080</v>
      </c>
      <c r="E1831" s="95" t="s">
        <v>7081</v>
      </c>
      <c r="F1831" s="96" t="s">
        <v>7659</v>
      </c>
      <c r="G1831" s="97">
        <v>588.37</v>
      </c>
      <c r="H1831" s="97"/>
      <c r="I1831" s="95" t="s">
        <v>7702</v>
      </c>
      <c r="J1831" s="95" t="s">
        <v>7699</v>
      </c>
      <c r="K1831" s="96" t="s">
        <v>7659</v>
      </c>
      <c r="L1831" s="98"/>
    </row>
    <row r="1832" spans="1:12" ht="25.5" customHeight="1" x14ac:dyDescent="0.15">
      <c r="A1832" s="95" t="s">
        <v>7098</v>
      </c>
      <c r="B1832" s="95"/>
      <c r="C1832" s="95" t="s">
        <v>7637</v>
      </c>
      <c r="D1832" s="95" t="s">
        <v>7080</v>
      </c>
      <c r="E1832" s="95" t="s">
        <v>7081</v>
      </c>
      <c r="F1832" s="96" t="s">
        <v>7659</v>
      </c>
      <c r="G1832" s="97">
        <v>147.09</v>
      </c>
      <c r="H1832" s="97"/>
      <c r="I1832" s="95" t="s">
        <v>7702</v>
      </c>
      <c r="J1832" s="95" t="s">
        <v>7699</v>
      </c>
      <c r="K1832" s="96" t="s">
        <v>7659</v>
      </c>
      <c r="L1832" s="98"/>
    </row>
    <row r="1833" spans="1:12" ht="11.25" x14ac:dyDescent="0.15">
      <c r="A1833" s="95" t="s">
        <v>6810</v>
      </c>
      <c r="B1833" s="95"/>
      <c r="C1833" s="95" t="s">
        <v>7648</v>
      </c>
      <c r="D1833" s="95" t="s">
        <v>7080</v>
      </c>
      <c r="E1833" s="95" t="s">
        <v>7081</v>
      </c>
      <c r="F1833" s="96" t="s">
        <v>7659</v>
      </c>
      <c r="G1833" s="97"/>
      <c r="H1833" s="97">
        <v>3732.84</v>
      </c>
      <c r="I1833" s="95" t="s">
        <v>7703</v>
      </c>
      <c r="J1833" s="95" t="s">
        <v>7699</v>
      </c>
      <c r="K1833" s="96" t="s">
        <v>7659</v>
      </c>
    </row>
    <row r="1834" spans="1:12" ht="11.25" x14ac:dyDescent="0.15">
      <c r="A1834" s="95" t="s">
        <v>7086</v>
      </c>
      <c r="B1834" s="95"/>
      <c r="C1834" s="95" t="s">
        <v>7648</v>
      </c>
      <c r="D1834" s="95" t="s">
        <v>7080</v>
      </c>
      <c r="E1834" s="95" t="s">
        <v>7081</v>
      </c>
      <c r="F1834" s="96" t="s">
        <v>7659</v>
      </c>
      <c r="G1834" s="97">
        <v>186.64</v>
      </c>
      <c r="H1834" s="97"/>
      <c r="I1834" s="95" t="s">
        <v>7703</v>
      </c>
      <c r="J1834" s="95" t="s">
        <v>7699</v>
      </c>
      <c r="K1834" s="96" t="s">
        <v>7659</v>
      </c>
    </row>
    <row r="1835" spans="1:12" ht="38.25" customHeight="1" x14ac:dyDescent="0.3">
      <c r="A1835" s="95" t="s">
        <v>7095</v>
      </c>
      <c r="B1835" s="95"/>
      <c r="C1835" s="95" t="s">
        <v>7648</v>
      </c>
      <c r="D1835" s="95" t="s">
        <v>7080</v>
      </c>
      <c r="E1835" s="95" t="s">
        <v>7081</v>
      </c>
      <c r="F1835" s="96" t="s">
        <v>7659</v>
      </c>
      <c r="G1835" s="97">
        <v>1306.5</v>
      </c>
      <c r="H1835" s="97"/>
      <c r="I1835" s="95" t="s">
        <v>7703</v>
      </c>
      <c r="J1835" s="95" t="s">
        <v>7699</v>
      </c>
      <c r="K1835" s="96" t="s">
        <v>7659</v>
      </c>
      <c r="L1835" s="93"/>
    </row>
    <row r="1836" spans="1:12" ht="11.25" x14ac:dyDescent="0.15">
      <c r="A1836" s="95" t="s">
        <v>7078</v>
      </c>
      <c r="B1836" s="95"/>
      <c r="C1836" s="95" t="s">
        <v>7648</v>
      </c>
      <c r="D1836" s="95" t="s">
        <v>7080</v>
      </c>
      <c r="E1836" s="95" t="s">
        <v>7081</v>
      </c>
      <c r="F1836" s="96" t="s">
        <v>7659</v>
      </c>
      <c r="G1836" s="97">
        <v>2053.06</v>
      </c>
      <c r="H1836" s="97"/>
      <c r="I1836" s="95" t="s">
        <v>7703</v>
      </c>
      <c r="J1836" s="95" t="s">
        <v>7699</v>
      </c>
      <c r="K1836" s="96" t="s">
        <v>7659</v>
      </c>
    </row>
    <row r="1837" spans="1:12" ht="25.5" customHeight="1" x14ac:dyDescent="0.15">
      <c r="A1837" s="95" t="s">
        <v>7098</v>
      </c>
      <c r="B1837" s="95"/>
      <c r="C1837" s="95" t="s">
        <v>7648</v>
      </c>
      <c r="D1837" s="95" t="s">
        <v>7080</v>
      </c>
      <c r="E1837" s="95" t="s">
        <v>7081</v>
      </c>
      <c r="F1837" s="96" t="s">
        <v>7659</v>
      </c>
      <c r="G1837" s="97">
        <v>186.64</v>
      </c>
      <c r="H1837" s="97"/>
      <c r="I1837" s="95" t="s">
        <v>7703</v>
      </c>
      <c r="J1837" s="95" t="s">
        <v>7699</v>
      </c>
      <c r="K1837" s="96" t="s">
        <v>7659</v>
      </c>
      <c r="L1837" s="98"/>
    </row>
    <row r="1838" spans="1:12" ht="25.5" customHeight="1" x14ac:dyDescent="0.15">
      <c r="A1838" s="95" t="s">
        <v>6810</v>
      </c>
      <c r="B1838" s="95"/>
      <c r="C1838" s="95" t="s">
        <v>7654</v>
      </c>
      <c r="D1838" s="95" t="s">
        <v>7080</v>
      </c>
      <c r="E1838" s="95" t="s">
        <v>7081</v>
      </c>
      <c r="F1838" s="96" t="s">
        <v>7659</v>
      </c>
      <c r="G1838" s="97"/>
      <c r="H1838" s="97">
        <v>552.05999999999995</v>
      </c>
      <c r="I1838" s="95" t="s">
        <v>7704</v>
      </c>
      <c r="J1838" s="95" t="s">
        <v>7699</v>
      </c>
      <c r="K1838" s="96" t="s">
        <v>7659</v>
      </c>
      <c r="L1838" s="98"/>
    </row>
    <row r="1839" spans="1:12" ht="25.5" customHeight="1" x14ac:dyDescent="0.15">
      <c r="A1839" s="95" t="s">
        <v>6844</v>
      </c>
      <c r="B1839" s="95"/>
      <c r="C1839" s="95" t="s">
        <v>7654</v>
      </c>
      <c r="D1839" s="95" t="s">
        <v>7080</v>
      </c>
      <c r="E1839" s="95" t="s">
        <v>7081</v>
      </c>
      <c r="F1839" s="99">
        <v>43555</v>
      </c>
      <c r="G1839" s="97">
        <v>552.05999999999995</v>
      </c>
      <c r="H1839" s="97"/>
      <c r="I1839" s="95" t="s">
        <v>7704</v>
      </c>
      <c r="J1839" s="95" t="s">
        <v>7699</v>
      </c>
      <c r="K1839" s="96" t="s">
        <v>7659</v>
      </c>
      <c r="L1839" s="98"/>
    </row>
    <row r="1840" spans="1:12" ht="25.5" customHeight="1" x14ac:dyDescent="0.15">
      <c r="A1840" s="95" t="s">
        <v>7087</v>
      </c>
      <c r="B1840" s="95"/>
      <c r="C1840" s="95" t="s">
        <v>7640</v>
      </c>
      <c r="D1840" s="95" t="s">
        <v>7080</v>
      </c>
      <c r="E1840" s="95" t="s">
        <v>7081</v>
      </c>
      <c r="F1840" s="96" t="s">
        <v>7659</v>
      </c>
      <c r="G1840" s="97"/>
      <c r="H1840" s="97">
        <v>1657.23</v>
      </c>
      <c r="I1840" s="95" t="s">
        <v>7705</v>
      </c>
      <c r="J1840" s="95" t="s">
        <v>7699</v>
      </c>
      <c r="K1840" s="96" t="s">
        <v>7659</v>
      </c>
      <c r="L1840" s="98"/>
    </row>
    <row r="1841" spans="1:12" ht="25.5" customHeight="1" x14ac:dyDescent="0.15">
      <c r="A1841" s="95" t="s">
        <v>6810</v>
      </c>
      <c r="B1841" s="95"/>
      <c r="C1841" s="95" t="s">
        <v>7640</v>
      </c>
      <c r="D1841" s="95" t="s">
        <v>7080</v>
      </c>
      <c r="E1841" s="95" t="s">
        <v>7081</v>
      </c>
      <c r="F1841" s="96" t="s">
        <v>7659</v>
      </c>
      <c r="G1841" s="97">
        <v>414.31</v>
      </c>
      <c r="H1841" s="97"/>
      <c r="I1841" s="95" t="s">
        <v>7705</v>
      </c>
      <c r="J1841" s="95" t="s">
        <v>7699</v>
      </c>
      <c r="K1841" s="96" t="s">
        <v>7659</v>
      </c>
      <c r="L1841" s="98"/>
    </row>
    <row r="1842" spans="1:12" ht="25.5" customHeight="1" x14ac:dyDescent="0.15">
      <c r="A1842" s="95" t="s">
        <v>7086</v>
      </c>
      <c r="B1842" s="95"/>
      <c r="C1842" s="95" t="s">
        <v>7640</v>
      </c>
      <c r="D1842" s="95" t="s">
        <v>7080</v>
      </c>
      <c r="E1842" s="95" t="s">
        <v>7081</v>
      </c>
      <c r="F1842" s="96" t="s">
        <v>7659</v>
      </c>
      <c r="G1842" s="97">
        <v>621.46</v>
      </c>
      <c r="H1842" s="97"/>
      <c r="I1842" s="95" t="s">
        <v>7705</v>
      </c>
      <c r="J1842" s="95" t="s">
        <v>7699</v>
      </c>
      <c r="K1842" s="96" t="s">
        <v>7659</v>
      </c>
      <c r="L1842" s="98"/>
    </row>
    <row r="1843" spans="1:12" ht="25.5" customHeight="1" x14ac:dyDescent="0.15">
      <c r="A1843" s="95" t="s">
        <v>7078</v>
      </c>
      <c r="B1843" s="95"/>
      <c r="C1843" s="95" t="s">
        <v>7640</v>
      </c>
      <c r="D1843" s="95" t="s">
        <v>7080</v>
      </c>
      <c r="E1843" s="95" t="s">
        <v>7081</v>
      </c>
      <c r="F1843" s="96" t="s">
        <v>7659</v>
      </c>
      <c r="G1843" s="97">
        <v>414.31</v>
      </c>
      <c r="H1843" s="97"/>
      <c r="I1843" s="95" t="s">
        <v>7705</v>
      </c>
      <c r="J1843" s="95" t="s">
        <v>7699</v>
      </c>
      <c r="K1843" s="96" t="s">
        <v>7659</v>
      </c>
      <c r="L1843" s="98"/>
    </row>
    <row r="1844" spans="1:12" ht="25.5" customHeight="1" x14ac:dyDescent="0.15">
      <c r="A1844" s="95" t="s">
        <v>7098</v>
      </c>
      <c r="B1844" s="95"/>
      <c r="C1844" s="95" t="s">
        <v>7640</v>
      </c>
      <c r="D1844" s="95" t="s">
        <v>7080</v>
      </c>
      <c r="E1844" s="95" t="s">
        <v>7081</v>
      </c>
      <c r="F1844" s="96" t="s">
        <v>7659</v>
      </c>
      <c r="G1844" s="97">
        <v>207.15</v>
      </c>
      <c r="H1844" s="97"/>
      <c r="I1844" s="95" t="s">
        <v>7705</v>
      </c>
      <c r="J1844" s="95" t="s">
        <v>7699</v>
      </c>
      <c r="K1844" s="96" t="s">
        <v>7659</v>
      </c>
      <c r="L1844" s="98"/>
    </row>
    <row r="1845" spans="1:12" ht="25.5" customHeight="1" x14ac:dyDescent="0.15">
      <c r="A1845" s="95" t="s">
        <v>6810</v>
      </c>
      <c r="B1845" s="95"/>
      <c r="C1845" s="95" t="s">
        <v>7652</v>
      </c>
      <c r="D1845" s="95" t="s">
        <v>7080</v>
      </c>
      <c r="E1845" s="95" t="s">
        <v>7081</v>
      </c>
      <c r="F1845" s="96" t="s">
        <v>7659</v>
      </c>
      <c r="G1845" s="97"/>
      <c r="H1845" s="97">
        <v>296.37</v>
      </c>
      <c r="I1845" s="95" t="s">
        <v>7706</v>
      </c>
      <c r="J1845" s="95" t="s">
        <v>7699</v>
      </c>
      <c r="K1845" s="96" t="s">
        <v>7659</v>
      </c>
      <c r="L1845" s="98"/>
    </row>
    <row r="1846" spans="1:12" ht="25.5" customHeight="1" x14ac:dyDescent="0.15">
      <c r="A1846" s="95" t="s">
        <v>7086</v>
      </c>
      <c r="B1846" s="95"/>
      <c r="C1846" s="95" t="s">
        <v>7652</v>
      </c>
      <c r="D1846" s="95" t="s">
        <v>7080</v>
      </c>
      <c r="E1846" s="95" t="s">
        <v>7081</v>
      </c>
      <c r="F1846" s="96" t="s">
        <v>7659</v>
      </c>
      <c r="G1846" s="97">
        <v>296.37</v>
      </c>
      <c r="H1846" s="97"/>
      <c r="I1846" s="95" t="s">
        <v>7706</v>
      </c>
      <c r="J1846" s="95" t="s">
        <v>7699</v>
      </c>
      <c r="K1846" s="96" t="s">
        <v>7659</v>
      </c>
      <c r="L1846" s="98"/>
    </row>
    <row r="1847" spans="1:12" ht="25.5" customHeight="1" x14ac:dyDescent="0.15">
      <c r="A1847" s="95" t="s">
        <v>7160</v>
      </c>
      <c r="B1847" s="95"/>
      <c r="C1847" s="95" t="s">
        <v>7638</v>
      </c>
      <c r="D1847" s="95" t="s">
        <v>7080</v>
      </c>
      <c r="E1847" s="95" t="s">
        <v>7081</v>
      </c>
      <c r="F1847" s="96" t="s">
        <v>7659</v>
      </c>
      <c r="G1847" s="97">
        <v>173.08</v>
      </c>
      <c r="H1847" s="97"/>
      <c r="I1847" s="95" t="s">
        <v>7707</v>
      </c>
      <c r="J1847" s="95" t="s">
        <v>7699</v>
      </c>
      <c r="K1847" s="96" t="s">
        <v>7659</v>
      </c>
      <c r="L1847" s="98"/>
    </row>
    <row r="1848" spans="1:12" ht="25.5" customHeight="1" x14ac:dyDescent="0.15">
      <c r="A1848" s="95" t="s">
        <v>7055</v>
      </c>
      <c r="B1848" s="95"/>
      <c r="C1848" s="95" t="s">
        <v>7638</v>
      </c>
      <c r="D1848" s="95" t="s">
        <v>7080</v>
      </c>
      <c r="E1848" s="95" t="s">
        <v>7081</v>
      </c>
      <c r="F1848" s="96" t="s">
        <v>7659</v>
      </c>
      <c r="G1848" s="97">
        <v>173.08</v>
      </c>
      <c r="H1848" s="97"/>
      <c r="I1848" s="95" t="s">
        <v>7707</v>
      </c>
      <c r="J1848" s="95" t="s">
        <v>7699</v>
      </c>
      <c r="K1848" s="96" t="s">
        <v>7659</v>
      </c>
      <c r="L1848" s="98"/>
    </row>
    <row r="1849" spans="1:12" ht="25.5" customHeight="1" x14ac:dyDescent="0.15">
      <c r="A1849" s="95" t="s">
        <v>6810</v>
      </c>
      <c r="B1849" s="95"/>
      <c r="C1849" s="95" t="s">
        <v>7638</v>
      </c>
      <c r="D1849" s="95" t="s">
        <v>7080</v>
      </c>
      <c r="E1849" s="95" t="s">
        <v>7081</v>
      </c>
      <c r="F1849" s="96" t="s">
        <v>7659</v>
      </c>
      <c r="G1849" s="97"/>
      <c r="H1849" s="97">
        <v>1326.93</v>
      </c>
      <c r="I1849" s="95" t="s">
        <v>7707</v>
      </c>
      <c r="J1849" s="95" t="s">
        <v>7699</v>
      </c>
      <c r="K1849" s="96" t="s">
        <v>7659</v>
      </c>
      <c r="L1849" s="98"/>
    </row>
    <row r="1850" spans="1:12" ht="25.5" customHeight="1" x14ac:dyDescent="0.15">
      <c r="A1850" s="95" t="s">
        <v>6844</v>
      </c>
      <c r="B1850" s="95"/>
      <c r="C1850" s="95" t="s">
        <v>7638</v>
      </c>
      <c r="D1850" s="95" t="s">
        <v>7080</v>
      </c>
      <c r="E1850" s="95" t="s">
        <v>7081</v>
      </c>
      <c r="F1850" s="99">
        <v>43555</v>
      </c>
      <c r="G1850" s="97">
        <v>980.77</v>
      </c>
      <c r="H1850" s="97"/>
      <c r="I1850" s="95" t="s">
        <v>7707</v>
      </c>
      <c r="J1850" s="95" t="s">
        <v>7699</v>
      </c>
      <c r="K1850" s="96" t="s">
        <v>7659</v>
      </c>
      <c r="L1850" s="98"/>
    </row>
    <row r="1851" spans="1:12" ht="25.5" customHeight="1" x14ac:dyDescent="0.15">
      <c r="A1851" s="95" t="s">
        <v>7056</v>
      </c>
      <c r="B1851" s="95"/>
      <c r="C1851" s="95" t="s">
        <v>7632</v>
      </c>
      <c r="D1851" s="95" t="s">
        <v>7080</v>
      </c>
      <c r="E1851" s="95" t="s">
        <v>7081</v>
      </c>
      <c r="F1851" s="96" t="s">
        <v>7659</v>
      </c>
      <c r="G1851" s="97">
        <v>525</v>
      </c>
      <c r="H1851" s="97"/>
      <c r="I1851" s="95" t="s">
        <v>7708</v>
      </c>
      <c r="J1851" s="95" t="s">
        <v>7699</v>
      </c>
      <c r="K1851" s="96" t="s">
        <v>7659</v>
      </c>
      <c r="L1851" s="98"/>
    </row>
    <row r="1852" spans="1:12" ht="25.5" customHeight="1" x14ac:dyDescent="0.15">
      <c r="A1852" s="95" t="s">
        <v>6804</v>
      </c>
      <c r="B1852" s="95"/>
      <c r="C1852" s="95" t="s">
        <v>7632</v>
      </c>
      <c r="D1852" s="95" t="s">
        <v>7080</v>
      </c>
      <c r="E1852" s="95" t="s">
        <v>7081</v>
      </c>
      <c r="F1852" s="96" t="s">
        <v>7659</v>
      </c>
      <c r="G1852" s="97"/>
      <c r="H1852" s="97">
        <v>4200</v>
      </c>
      <c r="I1852" s="95" t="s">
        <v>7708</v>
      </c>
      <c r="J1852" s="95" t="s">
        <v>7699</v>
      </c>
      <c r="K1852" s="96" t="s">
        <v>7659</v>
      </c>
      <c r="L1852" s="98"/>
    </row>
    <row r="1853" spans="1:12" ht="25.5" customHeight="1" x14ac:dyDescent="0.15">
      <c r="A1853" s="95" t="s">
        <v>6844</v>
      </c>
      <c r="B1853" s="95"/>
      <c r="C1853" s="95" t="s">
        <v>7632</v>
      </c>
      <c r="D1853" s="95" t="s">
        <v>7080</v>
      </c>
      <c r="E1853" s="95" t="s">
        <v>7081</v>
      </c>
      <c r="F1853" s="99">
        <v>43555</v>
      </c>
      <c r="G1853" s="97">
        <v>3675</v>
      </c>
      <c r="H1853" s="97"/>
      <c r="I1853" s="95" t="s">
        <v>7708</v>
      </c>
      <c r="J1853" s="95" t="s">
        <v>7699</v>
      </c>
      <c r="K1853" s="96" t="s">
        <v>7659</v>
      </c>
      <c r="L1853" s="98"/>
    </row>
    <row r="1854" spans="1:12" ht="25.5" customHeight="1" x14ac:dyDescent="0.15">
      <c r="A1854" s="95" t="s">
        <v>7056</v>
      </c>
      <c r="B1854" s="95"/>
      <c r="C1854" s="95" t="s">
        <v>7677</v>
      </c>
      <c r="D1854" s="95" t="s">
        <v>7080</v>
      </c>
      <c r="E1854" s="95" t="s">
        <v>7081</v>
      </c>
      <c r="F1854" s="96" t="s">
        <v>7659</v>
      </c>
      <c r="G1854" s="97">
        <v>1017.69</v>
      </c>
      <c r="H1854" s="97"/>
      <c r="I1854" s="95" t="s">
        <v>7709</v>
      </c>
      <c r="J1854" s="95" t="s">
        <v>7699</v>
      </c>
      <c r="K1854" s="96" t="s">
        <v>7659</v>
      </c>
      <c r="L1854" s="98"/>
    </row>
    <row r="1855" spans="1:12" ht="11.25" x14ac:dyDescent="0.15">
      <c r="A1855" s="95" t="s">
        <v>6804</v>
      </c>
      <c r="B1855" s="95"/>
      <c r="C1855" s="95" t="s">
        <v>7677</v>
      </c>
      <c r="D1855" s="95" t="s">
        <v>7080</v>
      </c>
      <c r="E1855" s="95" t="s">
        <v>7081</v>
      </c>
      <c r="F1855" s="96" t="s">
        <v>7659</v>
      </c>
      <c r="G1855" s="97"/>
      <c r="H1855" s="97">
        <v>5088.46</v>
      </c>
      <c r="I1855" s="95" t="s">
        <v>7709</v>
      </c>
      <c r="J1855" s="95" t="s">
        <v>7699</v>
      </c>
      <c r="K1855" s="96" t="s">
        <v>7659</v>
      </c>
    </row>
    <row r="1856" spans="1:12" ht="11.25" x14ac:dyDescent="0.15">
      <c r="A1856" s="95" t="s">
        <v>6844</v>
      </c>
      <c r="B1856" s="95"/>
      <c r="C1856" s="95" t="s">
        <v>7677</v>
      </c>
      <c r="D1856" s="95" t="s">
        <v>7080</v>
      </c>
      <c r="E1856" s="95" t="s">
        <v>7081</v>
      </c>
      <c r="F1856" s="99">
        <v>43555</v>
      </c>
      <c r="G1856" s="97">
        <v>4070.77</v>
      </c>
      <c r="H1856" s="97"/>
      <c r="I1856" s="95" t="s">
        <v>7709</v>
      </c>
      <c r="J1856" s="95" t="s">
        <v>7699</v>
      </c>
      <c r="K1856" s="96" t="s">
        <v>7659</v>
      </c>
    </row>
    <row r="1857" spans="1:12" ht="38.25" customHeight="1" x14ac:dyDescent="0.3">
      <c r="A1857" s="95" t="s">
        <v>7087</v>
      </c>
      <c r="B1857" s="95"/>
      <c r="C1857" s="95" t="s">
        <v>7643</v>
      </c>
      <c r="D1857" s="95" t="s">
        <v>7080</v>
      </c>
      <c r="E1857" s="95" t="s">
        <v>7081</v>
      </c>
      <c r="F1857" s="96" t="s">
        <v>7659</v>
      </c>
      <c r="G1857" s="97">
        <v>208.42</v>
      </c>
      <c r="H1857" s="97"/>
      <c r="I1857" s="95" t="s">
        <v>7710</v>
      </c>
      <c r="J1857" s="95" t="s">
        <v>7699</v>
      </c>
      <c r="K1857" s="96" t="s">
        <v>7659</v>
      </c>
      <c r="L1857" s="93"/>
    </row>
    <row r="1858" spans="1:12" ht="11.25" x14ac:dyDescent="0.15">
      <c r="A1858" s="95" t="s">
        <v>6810</v>
      </c>
      <c r="B1858" s="95"/>
      <c r="C1858" s="95" t="s">
        <v>7643</v>
      </c>
      <c r="D1858" s="95" t="s">
        <v>7080</v>
      </c>
      <c r="E1858" s="95" t="s">
        <v>7081</v>
      </c>
      <c r="F1858" s="96" t="s">
        <v>7659</v>
      </c>
      <c r="G1858" s="97"/>
      <c r="H1858" s="97">
        <v>1042.0899999999999</v>
      </c>
      <c r="I1858" s="95" t="s">
        <v>7710</v>
      </c>
      <c r="J1858" s="95" t="s">
        <v>7699</v>
      </c>
      <c r="K1858" s="96" t="s">
        <v>7659</v>
      </c>
    </row>
    <row r="1859" spans="1:12" ht="25.5" customHeight="1" x14ac:dyDescent="0.15">
      <c r="A1859" s="95" t="s">
        <v>7086</v>
      </c>
      <c r="B1859" s="95"/>
      <c r="C1859" s="95" t="s">
        <v>7643</v>
      </c>
      <c r="D1859" s="95" t="s">
        <v>7080</v>
      </c>
      <c r="E1859" s="95" t="s">
        <v>7081</v>
      </c>
      <c r="F1859" s="96" t="s">
        <v>7659</v>
      </c>
      <c r="G1859" s="97">
        <v>208.42</v>
      </c>
      <c r="H1859" s="97"/>
      <c r="I1859" s="95" t="s">
        <v>7710</v>
      </c>
      <c r="J1859" s="95" t="s">
        <v>7699</v>
      </c>
      <c r="K1859" s="96" t="s">
        <v>7659</v>
      </c>
      <c r="L1859" s="98"/>
    </row>
    <row r="1860" spans="1:12" ht="25.5" customHeight="1" x14ac:dyDescent="0.15">
      <c r="A1860" s="95" t="s">
        <v>7085</v>
      </c>
      <c r="B1860" s="95"/>
      <c r="C1860" s="95" t="s">
        <v>7643</v>
      </c>
      <c r="D1860" s="95" t="s">
        <v>7080</v>
      </c>
      <c r="E1860" s="95" t="s">
        <v>7081</v>
      </c>
      <c r="F1860" s="96" t="s">
        <v>7659</v>
      </c>
      <c r="G1860" s="97">
        <v>416.83</v>
      </c>
      <c r="H1860" s="97"/>
      <c r="I1860" s="95" t="s">
        <v>7710</v>
      </c>
      <c r="J1860" s="95" t="s">
        <v>7699</v>
      </c>
      <c r="K1860" s="96" t="s">
        <v>7659</v>
      </c>
      <c r="L1860" s="98"/>
    </row>
    <row r="1861" spans="1:12" ht="25.5" customHeight="1" x14ac:dyDescent="0.15">
      <c r="A1861" s="95" t="s">
        <v>7078</v>
      </c>
      <c r="B1861" s="95"/>
      <c r="C1861" s="95" t="s">
        <v>7643</v>
      </c>
      <c r="D1861" s="95" t="s">
        <v>7080</v>
      </c>
      <c r="E1861" s="95" t="s">
        <v>7081</v>
      </c>
      <c r="F1861" s="96" t="s">
        <v>7659</v>
      </c>
      <c r="G1861" s="97">
        <v>208.42</v>
      </c>
      <c r="H1861" s="97"/>
      <c r="I1861" s="95" t="s">
        <v>7710</v>
      </c>
      <c r="J1861" s="95" t="s">
        <v>7699</v>
      </c>
      <c r="K1861" s="96" t="s">
        <v>7659</v>
      </c>
      <c r="L1861" s="98"/>
    </row>
    <row r="1862" spans="1:12" ht="25.5" customHeight="1" x14ac:dyDescent="0.15">
      <c r="A1862" s="95" t="s">
        <v>7160</v>
      </c>
      <c r="B1862" s="95"/>
      <c r="C1862" s="95" t="s">
        <v>7646</v>
      </c>
      <c r="D1862" s="95" t="s">
        <v>7080</v>
      </c>
      <c r="E1862" s="95" t="s">
        <v>7081</v>
      </c>
      <c r="F1862" s="96" t="s">
        <v>7659</v>
      </c>
      <c r="G1862" s="97">
        <v>150</v>
      </c>
      <c r="H1862" s="97"/>
      <c r="I1862" s="95" t="s">
        <v>7711</v>
      </c>
      <c r="J1862" s="95" t="s">
        <v>7699</v>
      </c>
      <c r="K1862" s="96" t="s">
        <v>7659</v>
      </c>
      <c r="L1862" s="98"/>
    </row>
    <row r="1863" spans="1:12" ht="25.5" customHeight="1" x14ac:dyDescent="0.15">
      <c r="A1863" s="95" t="s">
        <v>7055</v>
      </c>
      <c r="B1863" s="95"/>
      <c r="C1863" s="95" t="s">
        <v>7646</v>
      </c>
      <c r="D1863" s="95" t="s">
        <v>7080</v>
      </c>
      <c r="E1863" s="95" t="s">
        <v>7081</v>
      </c>
      <c r="F1863" s="96" t="s">
        <v>7659</v>
      </c>
      <c r="G1863" s="97">
        <v>150</v>
      </c>
      <c r="H1863" s="97"/>
      <c r="I1863" s="95" t="s">
        <v>7711</v>
      </c>
      <c r="J1863" s="95" t="s">
        <v>7699</v>
      </c>
      <c r="K1863" s="96" t="s">
        <v>7659</v>
      </c>
      <c r="L1863" s="98"/>
    </row>
    <row r="1864" spans="1:12" ht="25.5" customHeight="1" x14ac:dyDescent="0.15">
      <c r="A1864" s="95" t="s">
        <v>6810</v>
      </c>
      <c r="B1864" s="95"/>
      <c r="C1864" s="95" t="s">
        <v>7646</v>
      </c>
      <c r="D1864" s="95" t="s">
        <v>7080</v>
      </c>
      <c r="E1864" s="95" t="s">
        <v>7081</v>
      </c>
      <c r="F1864" s="96" t="s">
        <v>7659</v>
      </c>
      <c r="G1864" s="97">
        <v>525</v>
      </c>
      <c r="H1864" s="97"/>
      <c r="I1864" s="95" t="s">
        <v>7711</v>
      </c>
      <c r="J1864" s="95" t="s">
        <v>7699</v>
      </c>
      <c r="K1864" s="96" t="s">
        <v>7659</v>
      </c>
      <c r="L1864" s="98"/>
    </row>
    <row r="1865" spans="1:12" ht="25.5" customHeight="1" x14ac:dyDescent="0.15">
      <c r="A1865" s="95" t="s">
        <v>7056</v>
      </c>
      <c r="B1865" s="95"/>
      <c r="C1865" s="95" t="s">
        <v>7646</v>
      </c>
      <c r="D1865" s="95" t="s">
        <v>7080</v>
      </c>
      <c r="E1865" s="95" t="s">
        <v>7081</v>
      </c>
      <c r="F1865" s="96" t="s">
        <v>7659</v>
      </c>
      <c r="G1865" s="97">
        <v>525</v>
      </c>
      <c r="H1865" s="97"/>
      <c r="I1865" s="95" t="s">
        <v>7711</v>
      </c>
      <c r="J1865" s="95" t="s">
        <v>7699</v>
      </c>
      <c r="K1865" s="96" t="s">
        <v>7659</v>
      </c>
      <c r="L1865" s="98"/>
    </row>
    <row r="1866" spans="1:12" ht="25.5" customHeight="1" x14ac:dyDescent="0.15">
      <c r="A1866" s="95" t="s">
        <v>6804</v>
      </c>
      <c r="B1866" s="95"/>
      <c r="C1866" s="95" t="s">
        <v>7646</v>
      </c>
      <c r="D1866" s="95" t="s">
        <v>7080</v>
      </c>
      <c r="E1866" s="95" t="s">
        <v>7081</v>
      </c>
      <c r="F1866" s="96" t="s">
        <v>7659</v>
      </c>
      <c r="G1866" s="97">
        <v>1050</v>
      </c>
      <c r="H1866" s="97"/>
      <c r="I1866" s="95" t="s">
        <v>7711</v>
      </c>
      <c r="J1866" s="95" t="s">
        <v>7699</v>
      </c>
      <c r="K1866" s="96" t="s">
        <v>7659</v>
      </c>
      <c r="L1866" s="98"/>
    </row>
    <row r="1867" spans="1:12" ht="25.5" customHeight="1" x14ac:dyDescent="0.15">
      <c r="A1867" s="95" t="s">
        <v>6844</v>
      </c>
      <c r="B1867" s="95"/>
      <c r="C1867" s="95" t="s">
        <v>7646</v>
      </c>
      <c r="D1867" s="95" t="s">
        <v>7080</v>
      </c>
      <c r="E1867" s="95" t="s">
        <v>7081</v>
      </c>
      <c r="F1867" s="99">
        <v>43555</v>
      </c>
      <c r="G1867" s="97"/>
      <c r="H1867" s="97">
        <v>2400</v>
      </c>
      <c r="I1867" s="95" t="s">
        <v>7711</v>
      </c>
      <c r="J1867" s="95" t="s">
        <v>7699</v>
      </c>
      <c r="K1867" s="96" t="s">
        <v>7659</v>
      </c>
      <c r="L1867" s="98"/>
    </row>
    <row r="1868" spans="1:12" ht="25.5" customHeight="1" x14ac:dyDescent="0.15">
      <c r="A1868" s="95" t="s">
        <v>7160</v>
      </c>
      <c r="B1868" s="95"/>
      <c r="C1868" s="95" t="s">
        <v>7655</v>
      </c>
      <c r="D1868" s="95" t="s">
        <v>7080</v>
      </c>
      <c r="E1868" s="95" t="s">
        <v>7081</v>
      </c>
      <c r="F1868" s="96" t="s">
        <v>7659</v>
      </c>
      <c r="G1868" s="97">
        <v>3109.62</v>
      </c>
      <c r="H1868" s="97"/>
      <c r="I1868" s="95" t="s">
        <v>7712</v>
      </c>
      <c r="J1868" s="95" t="s">
        <v>7699</v>
      </c>
      <c r="K1868" s="96" t="s">
        <v>7659</v>
      </c>
      <c r="L1868" s="98"/>
    </row>
    <row r="1869" spans="1:12" ht="25.5" customHeight="1" x14ac:dyDescent="0.15">
      <c r="A1869" s="95" t="s">
        <v>7055</v>
      </c>
      <c r="B1869" s="95"/>
      <c r="C1869" s="95" t="s">
        <v>7655</v>
      </c>
      <c r="D1869" s="95" t="s">
        <v>7080</v>
      </c>
      <c r="E1869" s="95" t="s">
        <v>7081</v>
      </c>
      <c r="F1869" s="96" t="s">
        <v>7659</v>
      </c>
      <c r="G1869" s="97">
        <v>161.54</v>
      </c>
      <c r="H1869" s="97"/>
      <c r="I1869" s="95" t="s">
        <v>7712</v>
      </c>
      <c r="J1869" s="95" t="s">
        <v>7699</v>
      </c>
      <c r="K1869" s="96" t="s">
        <v>7659</v>
      </c>
      <c r="L1869" s="98"/>
    </row>
    <row r="1870" spans="1:12" ht="25.5" customHeight="1" x14ac:dyDescent="0.15">
      <c r="A1870" s="95" t="s">
        <v>7056</v>
      </c>
      <c r="B1870" s="95"/>
      <c r="C1870" s="95" t="s">
        <v>7655</v>
      </c>
      <c r="D1870" s="95" t="s">
        <v>7080</v>
      </c>
      <c r="E1870" s="95" t="s">
        <v>7081</v>
      </c>
      <c r="F1870" s="96" t="s">
        <v>7659</v>
      </c>
      <c r="G1870" s="97">
        <v>807.69</v>
      </c>
      <c r="H1870" s="97"/>
      <c r="I1870" s="95" t="s">
        <v>7712</v>
      </c>
      <c r="J1870" s="95" t="s">
        <v>7699</v>
      </c>
      <c r="K1870" s="96" t="s">
        <v>7659</v>
      </c>
      <c r="L1870" s="98"/>
    </row>
    <row r="1871" spans="1:12" ht="25.5" customHeight="1" x14ac:dyDescent="0.15">
      <c r="A1871" s="95" t="s">
        <v>6804</v>
      </c>
      <c r="B1871" s="95"/>
      <c r="C1871" s="95" t="s">
        <v>7655</v>
      </c>
      <c r="D1871" s="95" t="s">
        <v>7080</v>
      </c>
      <c r="E1871" s="95" t="s">
        <v>7081</v>
      </c>
      <c r="F1871" s="96" t="s">
        <v>7659</v>
      </c>
      <c r="G1871" s="97"/>
      <c r="H1871" s="97">
        <v>4523.08</v>
      </c>
      <c r="I1871" s="95" t="s">
        <v>7712</v>
      </c>
      <c r="J1871" s="95" t="s">
        <v>7699</v>
      </c>
      <c r="K1871" s="96" t="s">
        <v>7659</v>
      </c>
      <c r="L1871" s="98"/>
    </row>
    <row r="1872" spans="1:12" ht="25.5" customHeight="1" x14ac:dyDescent="0.15">
      <c r="A1872" s="95" t="s">
        <v>7145</v>
      </c>
      <c r="B1872" s="95"/>
      <c r="C1872" s="95" t="s">
        <v>7655</v>
      </c>
      <c r="D1872" s="95" t="s">
        <v>7080</v>
      </c>
      <c r="E1872" s="95" t="s">
        <v>7081</v>
      </c>
      <c r="F1872" s="96" t="s">
        <v>7659</v>
      </c>
      <c r="G1872" s="97">
        <v>444.23</v>
      </c>
      <c r="H1872" s="97"/>
      <c r="I1872" s="95" t="s">
        <v>7712</v>
      </c>
      <c r="J1872" s="95" t="s">
        <v>7699</v>
      </c>
      <c r="K1872" s="96" t="s">
        <v>7659</v>
      </c>
      <c r="L1872" s="98"/>
    </row>
    <row r="1873" spans="1:12" ht="25.5" customHeight="1" x14ac:dyDescent="0.15">
      <c r="A1873" s="95" t="s">
        <v>6810</v>
      </c>
      <c r="B1873" s="95"/>
      <c r="C1873" s="95" t="s">
        <v>7644</v>
      </c>
      <c r="D1873" s="95" t="s">
        <v>7080</v>
      </c>
      <c r="E1873" s="95" t="s">
        <v>7081</v>
      </c>
      <c r="F1873" s="96" t="s">
        <v>7659</v>
      </c>
      <c r="G1873" s="97"/>
      <c r="H1873" s="97">
        <v>3462.76</v>
      </c>
      <c r="I1873" s="95" t="s">
        <v>7713</v>
      </c>
      <c r="J1873" s="95" t="s">
        <v>7699</v>
      </c>
      <c r="K1873" s="96" t="s">
        <v>7659</v>
      </c>
      <c r="L1873" s="98"/>
    </row>
    <row r="1874" spans="1:12" ht="25.5" customHeight="1" x14ac:dyDescent="0.15">
      <c r="A1874" s="95" t="s">
        <v>7056</v>
      </c>
      <c r="B1874" s="95"/>
      <c r="C1874" s="95" t="s">
        <v>7644</v>
      </c>
      <c r="D1874" s="95" t="s">
        <v>7080</v>
      </c>
      <c r="E1874" s="95" t="s">
        <v>7081</v>
      </c>
      <c r="F1874" s="96" t="s">
        <v>7659</v>
      </c>
      <c r="G1874" s="97">
        <v>852.37</v>
      </c>
      <c r="H1874" s="97"/>
      <c r="I1874" s="95" t="s">
        <v>7713</v>
      </c>
      <c r="J1874" s="95" t="s">
        <v>7699</v>
      </c>
      <c r="K1874" s="96" t="s">
        <v>7659</v>
      </c>
      <c r="L1874" s="98"/>
    </row>
    <row r="1875" spans="1:12" ht="25.5" customHeight="1" x14ac:dyDescent="0.15">
      <c r="A1875" s="95" t="s">
        <v>6804</v>
      </c>
      <c r="B1875" s="95"/>
      <c r="C1875" s="95" t="s">
        <v>7644</v>
      </c>
      <c r="D1875" s="95" t="s">
        <v>7080</v>
      </c>
      <c r="E1875" s="95" t="s">
        <v>7081</v>
      </c>
      <c r="F1875" s="96" t="s">
        <v>7659</v>
      </c>
      <c r="G1875" s="97">
        <v>186.46</v>
      </c>
      <c r="H1875" s="97"/>
      <c r="I1875" s="95" t="s">
        <v>7713</v>
      </c>
      <c r="J1875" s="95" t="s">
        <v>7699</v>
      </c>
      <c r="K1875" s="96" t="s">
        <v>7659</v>
      </c>
      <c r="L1875" s="98"/>
    </row>
    <row r="1876" spans="1:12" ht="25.5" customHeight="1" x14ac:dyDescent="0.15">
      <c r="A1876" s="95" t="s">
        <v>6844</v>
      </c>
      <c r="B1876" s="95"/>
      <c r="C1876" s="95" t="s">
        <v>7644</v>
      </c>
      <c r="D1876" s="95" t="s">
        <v>7080</v>
      </c>
      <c r="E1876" s="95" t="s">
        <v>7081</v>
      </c>
      <c r="F1876" s="99">
        <v>43555</v>
      </c>
      <c r="G1876" s="97">
        <v>932.28</v>
      </c>
      <c r="H1876" s="97"/>
      <c r="I1876" s="95" t="s">
        <v>7713</v>
      </c>
      <c r="J1876" s="95" t="s">
        <v>7699</v>
      </c>
      <c r="K1876" s="96" t="s">
        <v>7659</v>
      </c>
      <c r="L1876" s="98"/>
    </row>
    <row r="1877" spans="1:12" ht="11.25" x14ac:dyDescent="0.15">
      <c r="A1877" s="95" t="s">
        <v>7145</v>
      </c>
      <c r="B1877" s="95"/>
      <c r="C1877" s="95" t="s">
        <v>7644</v>
      </c>
      <c r="D1877" s="95" t="s">
        <v>7080</v>
      </c>
      <c r="E1877" s="95" t="s">
        <v>7081</v>
      </c>
      <c r="F1877" s="96" t="s">
        <v>7659</v>
      </c>
      <c r="G1877" s="97">
        <v>1491.65</v>
      </c>
      <c r="H1877" s="97"/>
      <c r="I1877" s="95" t="s">
        <v>7713</v>
      </c>
      <c r="J1877" s="95" t="s">
        <v>7699</v>
      </c>
      <c r="K1877" s="96" t="s">
        <v>7659</v>
      </c>
    </row>
    <row r="1878" spans="1:12" ht="11.25" x14ac:dyDescent="0.15">
      <c r="A1878" s="95" t="s">
        <v>7139</v>
      </c>
      <c r="B1878" s="95"/>
      <c r="C1878" s="95" t="s">
        <v>7670</v>
      </c>
      <c r="D1878" s="95" t="s">
        <v>7080</v>
      </c>
      <c r="E1878" s="95" t="s">
        <v>7081</v>
      </c>
      <c r="F1878" s="96" t="s">
        <v>7659</v>
      </c>
      <c r="G1878" s="97">
        <v>548.99</v>
      </c>
      <c r="H1878" s="97"/>
      <c r="I1878" s="95" t="s">
        <v>7714</v>
      </c>
      <c r="J1878" s="95" t="s">
        <v>7699</v>
      </c>
      <c r="K1878" s="96" t="s">
        <v>7659</v>
      </c>
    </row>
    <row r="1879" spans="1:12" ht="38.25" customHeight="1" x14ac:dyDescent="0.3">
      <c r="A1879" s="95" t="s">
        <v>7055</v>
      </c>
      <c r="B1879" s="95"/>
      <c r="C1879" s="95" t="s">
        <v>7670</v>
      </c>
      <c r="D1879" s="95" t="s">
        <v>7080</v>
      </c>
      <c r="E1879" s="95" t="s">
        <v>7081</v>
      </c>
      <c r="F1879" s="96" t="s">
        <v>7659</v>
      </c>
      <c r="G1879" s="97"/>
      <c r="H1879" s="97">
        <v>548.99</v>
      </c>
      <c r="I1879" s="95" t="s">
        <v>7714</v>
      </c>
      <c r="J1879" s="95" t="s">
        <v>7699</v>
      </c>
      <c r="K1879" s="96" t="s">
        <v>7659</v>
      </c>
      <c r="L1879" s="93"/>
    </row>
    <row r="1880" spans="1:12" ht="11.25" x14ac:dyDescent="0.15">
      <c r="A1880" s="95" t="s">
        <v>6808</v>
      </c>
      <c r="B1880" s="95"/>
      <c r="C1880" s="95" t="s">
        <v>7653</v>
      </c>
      <c r="D1880" s="95" t="s">
        <v>7080</v>
      </c>
      <c r="E1880" s="95" t="s">
        <v>7081</v>
      </c>
      <c r="F1880" s="96" t="s">
        <v>7659</v>
      </c>
      <c r="G1880" s="97">
        <v>404.87</v>
      </c>
      <c r="H1880" s="97"/>
      <c r="I1880" s="95" t="s">
        <v>6865</v>
      </c>
      <c r="J1880" s="95" t="s">
        <v>7699</v>
      </c>
      <c r="K1880" s="96" t="s">
        <v>7659</v>
      </c>
    </row>
    <row r="1881" spans="1:12" ht="25.5" customHeight="1" x14ac:dyDescent="0.15">
      <c r="A1881" s="95" t="s">
        <v>7055</v>
      </c>
      <c r="B1881" s="95"/>
      <c r="C1881" s="95" t="s">
        <v>7653</v>
      </c>
      <c r="D1881" s="95" t="s">
        <v>7080</v>
      </c>
      <c r="E1881" s="95" t="s">
        <v>7081</v>
      </c>
      <c r="F1881" s="96" t="s">
        <v>7659</v>
      </c>
      <c r="G1881" s="97">
        <v>404.87</v>
      </c>
      <c r="H1881" s="97"/>
      <c r="I1881" s="95" t="s">
        <v>6865</v>
      </c>
      <c r="J1881" s="95" t="s">
        <v>7699</v>
      </c>
      <c r="K1881" s="96" t="s">
        <v>7659</v>
      </c>
      <c r="L1881" s="98"/>
    </row>
    <row r="1882" spans="1:12" ht="25.5" customHeight="1" x14ac:dyDescent="0.15">
      <c r="A1882" s="95" t="s">
        <v>7056</v>
      </c>
      <c r="B1882" s="95"/>
      <c r="C1882" s="95" t="s">
        <v>7653</v>
      </c>
      <c r="D1882" s="95" t="s">
        <v>7080</v>
      </c>
      <c r="E1882" s="95" t="s">
        <v>7081</v>
      </c>
      <c r="F1882" s="96" t="s">
        <v>7659</v>
      </c>
      <c r="G1882" s="97">
        <v>1012.17</v>
      </c>
      <c r="H1882" s="97"/>
      <c r="I1882" s="95" t="s">
        <v>6865</v>
      </c>
      <c r="J1882" s="95" t="s">
        <v>7699</v>
      </c>
      <c r="K1882" s="96" t="s">
        <v>7659</v>
      </c>
      <c r="L1882" s="98"/>
    </row>
    <row r="1883" spans="1:12" ht="25.5" customHeight="1" x14ac:dyDescent="0.15">
      <c r="A1883" s="95" t="s">
        <v>6804</v>
      </c>
      <c r="B1883" s="95"/>
      <c r="C1883" s="95" t="s">
        <v>7653</v>
      </c>
      <c r="D1883" s="95" t="s">
        <v>7080</v>
      </c>
      <c r="E1883" s="95" t="s">
        <v>7081</v>
      </c>
      <c r="F1883" s="96" t="s">
        <v>7659</v>
      </c>
      <c r="G1883" s="97"/>
      <c r="H1883" s="97">
        <v>8401.0400000000009</v>
      </c>
      <c r="I1883" s="95" t="s">
        <v>6865</v>
      </c>
      <c r="J1883" s="95" t="s">
        <v>7699</v>
      </c>
      <c r="K1883" s="96" t="s">
        <v>7659</v>
      </c>
      <c r="L1883" s="98"/>
    </row>
    <row r="1884" spans="1:12" ht="25.5" customHeight="1" x14ac:dyDescent="0.15">
      <c r="A1884" s="95" t="s">
        <v>6844</v>
      </c>
      <c r="B1884" s="95"/>
      <c r="C1884" s="95" t="s">
        <v>7653</v>
      </c>
      <c r="D1884" s="95" t="s">
        <v>7080</v>
      </c>
      <c r="E1884" s="95" t="s">
        <v>7081</v>
      </c>
      <c r="F1884" s="99">
        <v>43555</v>
      </c>
      <c r="G1884" s="97">
        <v>4959.6499999999996</v>
      </c>
      <c r="H1884" s="97"/>
      <c r="I1884" s="95" t="s">
        <v>6865</v>
      </c>
      <c r="J1884" s="95" t="s">
        <v>7699</v>
      </c>
      <c r="K1884" s="96" t="s">
        <v>7659</v>
      </c>
      <c r="L1884" s="98"/>
    </row>
    <row r="1885" spans="1:12" ht="25.5" customHeight="1" x14ac:dyDescent="0.15">
      <c r="A1885" s="95" t="s">
        <v>6848</v>
      </c>
      <c r="B1885" s="95"/>
      <c r="C1885" s="95" t="s">
        <v>7653</v>
      </c>
      <c r="D1885" s="95" t="s">
        <v>7080</v>
      </c>
      <c r="E1885" s="95" t="s">
        <v>7081</v>
      </c>
      <c r="F1885" s="99">
        <v>43555</v>
      </c>
      <c r="G1885" s="97">
        <v>1619.48</v>
      </c>
      <c r="H1885" s="97"/>
      <c r="I1885" s="95" t="s">
        <v>6865</v>
      </c>
      <c r="J1885" s="95" t="s">
        <v>7699</v>
      </c>
      <c r="K1885" s="96" t="s">
        <v>7659</v>
      </c>
      <c r="L1885" s="98"/>
    </row>
    <row r="1886" spans="1:12" ht="25.5" customHeight="1" x14ac:dyDescent="0.15">
      <c r="A1886" s="95" t="s">
        <v>7055</v>
      </c>
      <c r="B1886" s="95"/>
      <c r="C1886" s="95" t="s">
        <v>7683</v>
      </c>
      <c r="D1886" s="95" t="s">
        <v>7080</v>
      </c>
      <c r="E1886" s="95" t="s">
        <v>7081</v>
      </c>
      <c r="F1886" s="96" t="s">
        <v>7659</v>
      </c>
      <c r="G1886" s="97"/>
      <c r="H1886" s="97">
        <v>1137.92</v>
      </c>
      <c r="I1886" s="95" t="s">
        <v>7715</v>
      </c>
      <c r="J1886" s="95" t="s">
        <v>7699</v>
      </c>
      <c r="K1886" s="96" t="s">
        <v>7659</v>
      </c>
      <c r="L1886" s="98"/>
    </row>
    <row r="1887" spans="1:12" ht="25.5" customHeight="1" x14ac:dyDescent="0.15">
      <c r="A1887" s="95" t="s">
        <v>7190</v>
      </c>
      <c r="B1887" s="95"/>
      <c r="C1887" s="95" t="s">
        <v>7683</v>
      </c>
      <c r="D1887" s="95" t="s">
        <v>7080</v>
      </c>
      <c r="E1887" s="95" t="s">
        <v>7081</v>
      </c>
      <c r="F1887" s="96" t="s">
        <v>7659</v>
      </c>
      <c r="G1887" s="97">
        <v>344.82</v>
      </c>
      <c r="H1887" s="97"/>
      <c r="I1887" s="95" t="s">
        <v>7715</v>
      </c>
      <c r="J1887" s="95" t="s">
        <v>7699</v>
      </c>
      <c r="K1887" s="96" t="s">
        <v>7659</v>
      </c>
      <c r="L1887" s="98"/>
    </row>
    <row r="1888" spans="1:12" ht="25.5" customHeight="1" x14ac:dyDescent="0.15">
      <c r="A1888" s="95" t="s">
        <v>6844</v>
      </c>
      <c r="B1888" s="95"/>
      <c r="C1888" s="95" t="s">
        <v>7683</v>
      </c>
      <c r="D1888" s="95" t="s">
        <v>7080</v>
      </c>
      <c r="E1888" s="95" t="s">
        <v>7081</v>
      </c>
      <c r="F1888" s="99">
        <v>43555</v>
      </c>
      <c r="G1888" s="97">
        <v>793.1</v>
      </c>
      <c r="H1888" s="97"/>
      <c r="I1888" s="95" t="s">
        <v>7715</v>
      </c>
      <c r="J1888" s="95" t="s">
        <v>7699</v>
      </c>
      <c r="K1888" s="96" t="s">
        <v>7659</v>
      </c>
      <c r="L1888" s="98"/>
    </row>
    <row r="1889" spans="1:12" ht="25.5" customHeight="1" x14ac:dyDescent="0.15">
      <c r="A1889" s="95" t="s">
        <v>7220</v>
      </c>
      <c r="B1889" s="95"/>
      <c r="C1889" s="95" t="s">
        <v>7615</v>
      </c>
      <c r="D1889" s="95" t="s">
        <v>7080</v>
      </c>
      <c r="E1889" s="95" t="s">
        <v>7081</v>
      </c>
      <c r="F1889" s="96" t="s">
        <v>6820</v>
      </c>
      <c r="G1889" s="97">
        <v>975.02</v>
      </c>
      <c r="H1889" s="97"/>
      <c r="I1889" s="95" t="s">
        <v>6785</v>
      </c>
      <c r="J1889" s="95" t="s">
        <v>7716</v>
      </c>
      <c r="K1889" s="96" t="s">
        <v>7717</v>
      </c>
      <c r="L1889" s="98"/>
    </row>
    <row r="1890" spans="1:12" ht="25.5" customHeight="1" x14ac:dyDescent="0.15">
      <c r="A1890" s="95" t="s">
        <v>6808</v>
      </c>
      <c r="B1890" s="95"/>
      <c r="C1890" s="95" t="s">
        <v>7615</v>
      </c>
      <c r="D1890" s="95" t="s">
        <v>7080</v>
      </c>
      <c r="E1890" s="95" t="s">
        <v>7081</v>
      </c>
      <c r="F1890" s="96" t="s">
        <v>6820</v>
      </c>
      <c r="G1890" s="97">
        <v>2953.6</v>
      </c>
      <c r="H1890" s="97"/>
      <c r="I1890" s="95" t="s">
        <v>6785</v>
      </c>
      <c r="J1890" s="95" t="s">
        <v>7716</v>
      </c>
      <c r="K1890" s="96" t="s">
        <v>7717</v>
      </c>
      <c r="L1890" s="98"/>
    </row>
    <row r="1891" spans="1:12" ht="25.5" customHeight="1" x14ac:dyDescent="0.15">
      <c r="A1891" s="95" t="s">
        <v>7239</v>
      </c>
      <c r="B1891" s="95"/>
      <c r="C1891" s="95" t="s">
        <v>7615</v>
      </c>
      <c r="D1891" s="95" t="s">
        <v>7080</v>
      </c>
      <c r="E1891" s="95" t="s">
        <v>7081</v>
      </c>
      <c r="F1891" s="96" t="s">
        <v>6820</v>
      </c>
      <c r="G1891" s="97">
        <v>1306</v>
      </c>
      <c r="H1891" s="97"/>
      <c r="I1891" s="95" t="s">
        <v>6785</v>
      </c>
      <c r="J1891" s="95" t="s">
        <v>7716</v>
      </c>
      <c r="K1891" s="96" t="s">
        <v>7717</v>
      </c>
      <c r="L1891" s="98"/>
    </row>
    <row r="1892" spans="1:12" ht="25.5" customHeight="1" x14ac:dyDescent="0.15">
      <c r="A1892" s="95" t="s">
        <v>7219</v>
      </c>
      <c r="B1892" s="95"/>
      <c r="C1892" s="95" t="s">
        <v>7615</v>
      </c>
      <c r="D1892" s="95" t="s">
        <v>7080</v>
      </c>
      <c r="E1892" s="95" t="s">
        <v>7081</v>
      </c>
      <c r="F1892" s="96" t="s">
        <v>6820</v>
      </c>
      <c r="G1892" s="97">
        <v>3267.58</v>
      </c>
      <c r="H1892" s="97"/>
      <c r="I1892" s="95" t="s">
        <v>6785</v>
      </c>
      <c r="J1892" s="95" t="s">
        <v>7716</v>
      </c>
      <c r="K1892" s="96" t="s">
        <v>7717</v>
      </c>
      <c r="L1892" s="98"/>
    </row>
    <row r="1893" spans="1:12" ht="25.5" customHeight="1" x14ac:dyDescent="0.15">
      <c r="A1893" s="95" t="s">
        <v>7087</v>
      </c>
      <c r="B1893" s="95"/>
      <c r="C1893" s="95" t="s">
        <v>7615</v>
      </c>
      <c r="D1893" s="95" t="s">
        <v>7080</v>
      </c>
      <c r="E1893" s="95" t="s">
        <v>7081</v>
      </c>
      <c r="F1893" s="96" t="s">
        <v>6820</v>
      </c>
      <c r="G1893" s="97">
        <v>2354.46</v>
      </c>
      <c r="H1893" s="97"/>
      <c r="I1893" s="95" t="s">
        <v>6785</v>
      </c>
      <c r="J1893" s="95" t="s">
        <v>7716</v>
      </c>
      <c r="K1893" s="96" t="s">
        <v>7717</v>
      </c>
      <c r="L1893" s="98"/>
    </row>
    <row r="1894" spans="1:12" ht="25.5" customHeight="1" x14ac:dyDescent="0.15">
      <c r="A1894" s="95" t="s">
        <v>6807</v>
      </c>
      <c r="B1894" s="95"/>
      <c r="C1894" s="95" t="s">
        <v>7615</v>
      </c>
      <c r="D1894" s="95" t="s">
        <v>7080</v>
      </c>
      <c r="E1894" s="95" t="s">
        <v>7081</v>
      </c>
      <c r="F1894" s="96" t="s">
        <v>6820</v>
      </c>
      <c r="G1894" s="97">
        <v>6769.06</v>
      </c>
      <c r="H1894" s="97"/>
      <c r="I1894" s="95" t="s">
        <v>6785</v>
      </c>
      <c r="J1894" s="95" t="s">
        <v>7716</v>
      </c>
      <c r="K1894" s="96" t="s">
        <v>7717</v>
      </c>
      <c r="L1894" s="98"/>
    </row>
    <row r="1895" spans="1:12" ht="25.5" customHeight="1" x14ac:dyDescent="0.15">
      <c r="A1895" s="95" t="s">
        <v>6810</v>
      </c>
      <c r="B1895" s="95"/>
      <c r="C1895" s="95" t="s">
        <v>7615</v>
      </c>
      <c r="D1895" s="95" t="s">
        <v>7080</v>
      </c>
      <c r="E1895" s="95" t="s">
        <v>7081</v>
      </c>
      <c r="F1895" s="96" t="s">
        <v>6820</v>
      </c>
      <c r="G1895" s="97">
        <v>24356.36</v>
      </c>
      <c r="H1895" s="97"/>
      <c r="I1895" s="95" t="s">
        <v>6785</v>
      </c>
      <c r="J1895" s="95" t="s">
        <v>7716</v>
      </c>
      <c r="K1895" s="96" t="s">
        <v>7717</v>
      </c>
      <c r="L1895" s="98"/>
    </row>
    <row r="1896" spans="1:12" ht="25.5" customHeight="1" x14ac:dyDescent="0.15">
      <c r="A1896" s="95" t="s">
        <v>6804</v>
      </c>
      <c r="B1896" s="95"/>
      <c r="C1896" s="95" t="s">
        <v>7615</v>
      </c>
      <c r="D1896" s="95" t="s">
        <v>7080</v>
      </c>
      <c r="E1896" s="95" t="s">
        <v>7081</v>
      </c>
      <c r="F1896" s="96" t="s">
        <v>6820</v>
      </c>
      <c r="G1896" s="97">
        <v>13653.7</v>
      </c>
      <c r="H1896" s="97"/>
      <c r="I1896" s="95" t="s">
        <v>6785</v>
      </c>
      <c r="J1896" s="95" t="s">
        <v>7716</v>
      </c>
      <c r="K1896" s="96" t="s">
        <v>7717</v>
      </c>
      <c r="L1896" s="98"/>
    </row>
    <row r="1897" spans="1:12" ht="25.5" customHeight="1" x14ac:dyDescent="0.15">
      <c r="A1897" s="95" t="s">
        <v>6549</v>
      </c>
      <c r="B1897" s="95"/>
      <c r="C1897" s="95" t="s">
        <v>7615</v>
      </c>
      <c r="D1897" s="95" t="s">
        <v>7080</v>
      </c>
      <c r="E1897" s="95" t="s">
        <v>7081</v>
      </c>
      <c r="F1897" s="99">
        <v>43159</v>
      </c>
      <c r="G1897" s="97">
        <v>18114.46</v>
      </c>
      <c r="H1897" s="97"/>
      <c r="I1897" s="95" t="s">
        <v>6785</v>
      </c>
      <c r="J1897" s="95" t="s">
        <v>7716</v>
      </c>
      <c r="K1897" s="96" t="s">
        <v>7717</v>
      </c>
      <c r="L1897" s="98"/>
    </row>
    <row r="1898" spans="1:12" ht="25.5" customHeight="1" x14ac:dyDescent="0.15">
      <c r="A1898" s="95" t="s">
        <v>7161</v>
      </c>
      <c r="B1898" s="95"/>
      <c r="C1898" s="95" t="s">
        <v>7615</v>
      </c>
      <c r="D1898" s="95" t="s">
        <v>7080</v>
      </c>
      <c r="E1898" s="95" t="s">
        <v>7081</v>
      </c>
      <c r="F1898" s="96" t="s">
        <v>6820</v>
      </c>
      <c r="G1898" s="97">
        <v>1097.75</v>
      </c>
      <c r="H1898" s="97"/>
      <c r="I1898" s="95" t="s">
        <v>6785</v>
      </c>
      <c r="J1898" s="95" t="s">
        <v>7716</v>
      </c>
      <c r="K1898" s="96" t="s">
        <v>7717</v>
      </c>
      <c r="L1898" s="98"/>
    </row>
    <row r="1899" spans="1:12" ht="11.25" x14ac:dyDescent="0.15">
      <c r="A1899" s="95" t="s">
        <v>7242</v>
      </c>
      <c r="B1899" s="95"/>
      <c r="C1899" s="95" t="s">
        <v>7615</v>
      </c>
      <c r="D1899" s="95" t="s">
        <v>7080</v>
      </c>
      <c r="E1899" s="95" t="s">
        <v>7081</v>
      </c>
      <c r="F1899" s="96" t="s">
        <v>6820</v>
      </c>
      <c r="G1899" s="97">
        <v>951.32</v>
      </c>
      <c r="H1899" s="97"/>
      <c r="I1899" s="95" t="s">
        <v>6785</v>
      </c>
      <c r="J1899" s="95" t="s">
        <v>7716</v>
      </c>
      <c r="K1899" s="96" t="s">
        <v>7717</v>
      </c>
    </row>
    <row r="1900" spans="1:12" ht="11.25" x14ac:dyDescent="0.15">
      <c r="A1900" s="95" t="s">
        <v>6552</v>
      </c>
      <c r="B1900" s="95"/>
      <c r="C1900" s="95" t="s">
        <v>7615</v>
      </c>
      <c r="D1900" s="95" t="s">
        <v>7080</v>
      </c>
      <c r="E1900" s="95" t="s">
        <v>7081</v>
      </c>
      <c r="F1900" s="99">
        <v>43159</v>
      </c>
      <c r="G1900" s="97">
        <v>28247.46</v>
      </c>
      <c r="H1900" s="97"/>
      <c r="I1900" s="95" t="s">
        <v>6785</v>
      </c>
      <c r="J1900" s="95" t="s">
        <v>7716</v>
      </c>
      <c r="K1900" s="96" t="s">
        <v>7717</v>
      </c>
    </row>
    <row r="1901" spans="1:12" ht="38.25" customHeight="1" x14ac:dyDescent="0.3">
      <c r="A1901" s="95" t="s">
        <v>6550</v>
      </c>
      <c r="B1901" s="95"/>
      <c r="C1901" s="95" t="s">
        <v>7615</v>
      </c>
      <c r="D1901" s="95" t="s">
        <v>7080</v>
      </c>
      <c r="E1901" s="95" t="s">
        <v>7081</v>
      </c>
      <c r="F1901" s="99">
        <v>43159</v>
      </c>
      <c r="G1901" s="97">
        <v>3218.45</v>
      </c>
      <c r="H1901" s="97"/>
      <c r="I1901" s="95" t="s">
        <v>6785</v>
      </c>
      <c r="J1901" s="95" t="s">
        <v>7716</v>
      </c>
      <c r="K1901" s="96" t="s">
        <v>7717</v>
      </c>
      <c r="L1901" s="93"/>
    </row>
    <row r="1902" spans="1:12" ht="11.25" x14ac:dyDescent="0.15">
      <c r="A1902" s="95" t="s">
        <v>6555</v>
      </c>
      <c r="B1902" s="95"/>
      <c r="C1902" s="95" t="s">
        <v>7615</v>
      </c>
      <c r="D1902" s="95" t="s">
        <v>7080</v>
      </c>
      <c r="E1902" s="95" t="s">
        <v>7081</v>
      </c>
      <c r="F1902" s="99">
        <v>43159</v>
      </c>
      <c r="G1902" s="97">
        <v>30002.880000000001</v>
      </c>
      <c r="H1902" s="97"/>
      <c r="I1902" s="95" t="s">
        <v>6785</v>
      </c>
      <c r="J1902" s="95" t="s">
        <v>7716</v>
      </c>
      <c r="K1902" s="96" t="s">
        <v>7717</v>
      </c>
    </row>
    <row r="1903" spans="1:12" ht="25.5" customHeight="1" x14ac:dyDescent="0.15">
      <c r="A1903" s="95" t="s">
        <v>6556</v>
      </c>
      <c r="B1903" s="95"/>
      <c r="C1903" s="95" t="s">
        <v>7615</v>
      </c>
      <c r="D1903" s="95" t="s">
        <v>7080</v>
      </c>
      <c r="E1903" s="95" t="s">
        <v>7081</v>
      </c>
      <c r="F1903" s="99">
        <v>43159</v>
      </c>
      <c r="G1903" s="97">
        <v>11900.35</v>
      </c>
      <c r="H1903" s="97"/>
      <c r="I1903" s="95" t="s">
        <v>6785</v>
      </c>
      <c r="J1903" s="95" t="s">
        <v>7716</v>
      </c>
      <c r="K1903" s="96" t="s">
        <v>7717</v>
      </c>
      <c r="L1903" s="98"/>
    </row>
    <row r="1904" spans="1:12" ht="25.5" customHeight="1" x14ac:dyDescent="0.15">
      <c r="A1904" s="95" t="s">
        <v>7157</v>
      </c>
      <c r="B1904" s="95"/>
      <c r="C1904" s="95" t="s">
        <v>7615</v>
      </c>
      <c r="D1904" s="95" t="s">
        <v>7080</v>
      </c>
      <c r="E1904" s="95" t="s">
        <v>7081</v>
      </c>
      <c r="F1904" s="96" t="s">
        <v>6820</v>
      </c>
      <c r="G1904" s="97">
        <v>1535.2</v>
      </c>
      <c r="H1904" s="97"/>
      <c r="I1904" s="95" t="s">
        <v>6785</v>
      </c>
      <c r="J1904" s="95" t="s">
        <v>7716</v>
      </c>
      <c r="K1904" s="96" t="s">
        <v>7717</v>
      </c>
      <c r="L1904" s="98"/>
    </row>
    <row r="1905" spans="1:12" ht="25.5" customHeight="1" x14ac:dyDescent="0.15">
      <c r="A1905" s="95" t="s">
        <v>7240</v>
      </c>
      <c r="B1905" s="95"/>
      <c r="C1905" s="95" t="s">
        <v>7615</v>
      </c>
      <c r="D1905" s="95" t="s">
        <v>7080</v>
      </c>
      <c r="E1905" s="95" t="s">
        <v>7081</v>
      </c>
      <c r="F1905" s="96" t="s">
        <v>6820</v>
      </c>
      <c r="G1905" s="97"/>
      <c r="H1905" s="97"/>
      <c r="I1905" s="95" t="s">
        <v>6785</v>
      </c>
      <c r="J1905" s="95" t="s">
        <v>7716</v>
      </c>
      <c r="K1905" s="96" t="s">
        <v>7717</v>
      </c>
      <c r="L1905" s="98"/>
    </row>
    <row r="1906" spans="1:12" ht="25.5" customHeight="1" x14ac:dyDescent="0.15">
      <c r="A1906" s="95" t="s">
        <v>7145</v>
      </c>
      <c r="B1906" s="95"/>
      <c r="C1906" s="95" t="s">
        <v>7615</v>
      </c>
      <c r="D1906" s="95" t="s">
        <v>7080</v>
      </c>
      <c r="E1906" s="95" t="s">
        <v>7081</v>
      </c>
      <c r="F1906" s="96" t="s">
        <v>6820</v>
      </c>
      <c r="G1906" s="97">
        <v>7063.46</v>
      </c>
      <c r="H1906" s="97"/>
      <c r="I1906" s="95" t="s">
        <v>6785</v>
      </c>
      <c r="J1906" s="95" t="s">
        <v>7716</v>
      </c>
      <c r="K1906" s="96" t="s">
        <v>7717</v>
      </c>
      <c r="L1906" s="98"/>
    </row>
    <row r="1907" spans="1:12" ht="25.5" customHeight="1" x14ac:dyDescent="0.15">
      <c r="A1907" s="95" t="s">
        <v>7161</v>
      </c>
      <c r="B1907" s="95"/>
      <c r="C1907" s="95" t="s">
        <v>7492</v>
      </c>
      <c r="D1907" s="95" t="s">
        <v>7080</v>
      </c>
      <c r="E1907" s="95" t="s">
        <v>7081</v>
      </c>
      <c r="F1907" s="96" t="s">
        <v>7518</v>
      </c>
      <c r="G1907" s="97"/>
      <c r="H1907" s="97">
        <v>1097.75</v>
      </c>
      <c r="I1907" s="95" t="s">
        <v>6850</v>
      </c>
      <c r="J1907" s="95" t="s">
        <v>7716</v>
      </c>
      <c r="K1907" s="96" t="s">
        <v>7717</v>
      </c>
      <c r="L1907" s="98"/>
    </row>
    <row r="1908" spans="1:12" ht="25.5" customHeight="1" x14ac:dyDescent="0.15">
      <c r="A1908" s="95" t="s">
        <v>6804</v>
      </c>
      <c r="B1908" s="95"/>
      <c r="C1908" s="95" t="s">
        <v>7492</v>
      </c>
      <c r="D1908" s="95" t="s">
        <v>7080</v>
      </c>
      <c r="E1908" s="95" t="s">
        <v>7081</v>
      </c>
      <c r="F1908" s="96" t="s">
        <v>7518</v>
      </c>
      <c r="G1908" s="97"/>
      <c r="H1908" s="97">
        <v>13653.7</v>
      </c>
      <c r="I1908" s="95" t="s">
        <v>6850</v>
      </c>
      <c r="J1908" s="95" t="s">
        <v>7716</v>
      </c>
      <c r="K1908" s="96" t="s">
        <v>7717</v>
      </c>
      <c r="L1908" s="98"/>
    </row>
    <row r="1909" spans="1:12" ht="25.5" customHeight="1" x14ac:dyDescent="0.15">
      <c r="A1909" s="95" t="s">
        <v>7242</v>
      </c>
      <c r="B1909" s="95"/>
      <c r="C1909" s="95" t="s">
        <v>7492</v>
      </c>
      <c r="D1909" s="95" t="s">
        <v>7080</v>
      </c>
      <c r="E1909" s="95" t="s">
        <v>7081</v>
      </c>
      <c r="F1909" s="96" t="s">
        <v>7518</v>
      </c>
      <c r="G1909" s="97"/>
      <c r="H1909" s="97">
        <v>951.32</v>
      </c>
      <c r="I1909" s="95" t="s">
        <v>6850</v>
      </c>
      <c r="J1909" s="95" t="s">
        <v>7716</v>
      </c>
      <c r="K1909" s="96" t="s">
        <v>7717</v>
      </c>
      <c r="L1909" s="98"/>
    </row>
    <row r="1910" spans="1:12" ht="25.5" customHeight="1" x14ac:dyDescent="0.15">
      <c r="A1910" s="95" t="s">
        <v>6555</v>
      </c>
      <c r="B1910" s="95"/>
      <c r="C1910" s="95" t="s">
        <v>7492</v>
      </c>
      <c r="D1910" s="95" t="s">
        <v>7080</v>
      </c>
      <c r="E1910" s="95" t="s">
        <v>7081</v>
      </c>
      <c r="F1910" s="99">
        <v>43160</v>
      </c>
      <c r="G1910" s="97"/>
      <c r="H1910" s="97">
        <v>30002.880000000001</v>
      </c>
      <c r="I1910" s="95" t="s">
        <v>6850</v>
      </c>
      <c r="J1910" s="95" t="s">
        <v>7716</v>
      </c>
      <c r="K1910" s="96" t="s">
        <v>7717</v>
      </c>
      <c r="L1910" s="98"/>
    </row>
    <row r="1911" spans="1:12" ht="25.5" customHeight="1" x14ac:dyDescent="0.15">
      <c r="A1911" s="95" t="s">
        <v>6550</v>
      </c>
      <c r="B1911" s="95"/>
      <c r="C1911" s="95" t="s">
        <v>7492</v>
      </c>
      <c r="D1911" s="95" t="s">
        <v>7080</v>
      </c>
      <c r="E1911" s="95" t="s">
        <v>7081</v>
      </c>
      <c r="F1911" s="99">
        <v>43160</v>
      </c>
      <c r="G1911" s="97"/>
      <c r="H1911" s="97">
        <v>3218.45</v>
      </c>
      <c r="I1911" s="95" t="s">
        <v>6850</v>
      </c>
      <c r="J1911" s="95" t="s">
        <v>7716</v>
      </c>
      <c r="K1911" s="96" t="s">
        <v>7717</v>
      </c>
      <c r="L1911" s="98"/>
    </row>
    <row r="1912" spans="1:12" ht="25.5" customHeight="1" x14ac:dyDescent="0.15">
      <c r="A1912" s="95" t="s">
        <v>6552</v>
      </c>
      <c r="B1912" s="95"/>
      <c r="C1912" s="95" t="s">
        <v>7492</v>
      </c>
      <c r="D1912" s="95" t="s">
        <v>7080</v>
      </c>
      <c r="E1912" s="95" t="s">
        <v>7081</v>
      </c>
      <c r="F1912" s="99">
        <v>43160</v>
      </c>
      <c r="G1912" s="97"/>
      <c r="H1912" s="97">
        <v>28247.46</v>
      </c>
      <c r="I1912" s="95" t="s">
        <v>6850</v>
      </c>
      <c r="J1912" s="95" t="s">
        <v>7716</v>
      </c>
      <c r="K1912" s="96" t="s">
        <v>7717</v>
      </c>
      <c r="L1912" s="98"/>
    </row>
    <row r="1913" spans="1:12" ht="25.5" customHeight="1" x14ac:dyDescent="0.15">
      <c r="A1913" s="95" t="s">
        <v>6549</v>
      </c>
      <c r="B1913" s="95"/>
      <c r="C1913" s="95" t="s">
        <v>7492</v>
      </c>
      <c r="D1913" s="95" t="s">
        <v>7080</v>
      </c>
      <c r="E1913" s="95" t="s">
        <v>7081</v>
      </c>
      <c r="F1913" s="99">
        <v>43160</v>
      </c>
      <c r="G1913" s="97"/>
      <c r="H1913" s="97">
        <v>18114.46</v>
      </c>
      <c r="I1913" s="95" t="s">
        <v>6850</v>
      </c>
      <c r="J1913" s="95" t="s">
        <v>7716</v>
      </c>
      <c r="K1913" s="96" t="s">
        <v>7717</v>
      </c>
      <c r="L1913" s="98"/>
    </row>
    <row r="1914" spans="1:12" ht="25.5" customHeight="1" x14ac:dyDescent="0.15">
      <c r="A1914" s="95" t="s">
        <v>6556</v>
      </c>
      <c r="B1914" s="95"/>
      <c r="C1914" s="95" t="s">
        <v>7492</v>
      </c>
      <c r="D1914" s="95" t="s">
        <v>7080</v>
      </c>
      <c r="E1914" s="95" t="s">
        <v>7081</v>
      </c>
      <c r="F1914" s="99">
        <v>43160</v>
      </c>
      <c r="G1914" s="97"/>
      <c r="H1914" s="97">
        <v>11900.35</v>
      </c>
      <c r="I1914" s="95" t="s">
        <v>6850</v>
      </c>
      <c r="J1914" s="95" t="s">
        <v>7716</v>
      </c>
      <c r="K1914" s="96" t="s">
        <v>7717</v>
      </c>
      <c r="L1914" s="98"/>
    </row>
    <row r="1915" spans="1:12" ht="25.5" customHeight="1" x14ac:dyDescent="0.15">
      <c r="A1915" s="95" t="s">
        <v>7145</v>
      </c>
      <c r="B1915" s="95"/>
      <c r="C1915" s="95" t="s">
        <v>7492</v>
      </c>
      <c r="D1915" s="95" t="s">
        <v>7080</v>
      </c>
      <c r="E1915" s="95" t="s">
        <v>7081</v>
      </c>
      <c r="F1915" s="96" t="s">
        <v>7518</v>
      </c>
      <c r="G1915" s="97"/>
      <c r="H1915" s="97">
        <v>7063.46</v>
      </c>
      <c r="I1915" s="95" t="s">
        <v>6850</v>
      </c>
      <c r="J1915" s="95" t="s">
        <v>7716</v>
      </c>
      <c r="K1915" s="96" t="s">
        <v>7717</v>
      </c>
      <c r="L1915" s="98"/>
    </row>
    <row r="1916" spans="1:12" ht="25.5" customHeight="1" x14ac:dyDescent="0.15">
      <c r="A1916" s="95" t="s">
        <v>7240</v>
      </c>
      <c r="B1916" s="95"/>
      <c r="C1916" s="95" t="s">
        <v>7492</v>
      </c>
      <c r="D1916" s="95" t="s">
        <v>7080</v>
      </c>
      <c r="E1916" s="95" t="s">
        <v>7081</v>
      </c>
      <c r="F1916" s="96" t="s">
        <v>7518</v>
      </c>
      <c r="G1916" s="97"/>
      <c r="H1916" s="97"/>
      <c r="I1916" s="95" t="s">
        <v>6850</v>
      </c>
      <c r="J1916" s="95" t="s">
        <v>7716</v>
      </c>
      <c r="K1916" s="96" t="s">
        <v>7717</v>
      </c>
      <c r="L1916" s="98"/>
    </row>
    <row r="1917" spans="1:12" ht="25.5" customHeight="1" x14ac:dyDescent="0.15">
      <c r="A1917" s="95" t="s">
        <v>7157</v>
      </c>
      <c r="B1917" s="95"/>
      <c r="C1917" s="95" t="s">
        <v>7492</v>
      </c>
      <c r="D1917" s="95" t="s">
        <v>7080</v>
      </c>
      <c r="E1917" s="95" t="s">
        <v>7081</v>
      </c>
      <c r="F1917" s="96" t="s">
        <v>7518</v>
      </c>
      <c r="G1917" s="97"/>
      <c r="H1917" s="97">
        <v>1535.2</v>
      </c>
      <c r="I1917" s="95" t="s">
        <v>6850</v>
      </c>
      <c r="J1917" s="95" t="s">
        <v>7716</v>
      </c>
      <c r="K1917" s="96" t="s">
        <v>7717</v>
      </c>
      <c r="L1917" s="98"/>
    </row>
    <row r="1918" spans="1:12" ht="25.5" customHeight="1" x14ac:dyDescent="0.15">
      <c r="A1918" s="95" t="s">
        <v>7087</v>
      </c>
      <c r="B1918" s="95"/>
      <c r="C1918" s="95" t="s">
        <v>7492</v>
      </c>
      <c r="D1918" s="95" t="s">
        <v>7080</v>
      </c>
      <c r="E1918" s="95" t="s">
        <v>7081</v>
      </c>
      <c r="F1918" s="96" t="s">
        <v>7518</v>
      </c>
      <c r="G1918" s="97"/>
      <c r="H1918" s="97">
        <v>2354.46</v>
      </c>
      <c r="I1918" s="95" t="s">
        <v>6850</v>
      </c>
      <c r="J1918" s="95" t="s">
        <v>7716</v>
      </c>
      <c r="K1918" s="96" t="s">
        <v>7717</v>
      </c>
      <c r="L1918" s="98"/>
    </row>
    <row r="1919" spans="1:12" ht="12.75" customHeight="1" x14ac:dyDescent="0.15">
      <c r="A1919" s="95" t="s">
        <v>6807</v>
      </c>
      <c r="B1919" s="95"/>
      <c r="C1919" s="95" t="s">
        <v>7492</v>
      </c>
      <c r="D1919" s="95" t="s">
        <v>7080</v>
      </c>
      <c r="E1919" s="95" t="s">
        <v>7081</v>
      </c>
      <c r="F1919" s="96" t="s">
        <v>7518</v>
      </c>
      <c r="G1919" s="97"/>
      <c r="H1919" s="97">
        <v>6769.06</v>
      </c>
      <c r="I1919" s="95" t="s">
        <v>6850</v>
      </c>
      <c r="J1919" s="95" t="s">
        <v>7716</v>
      </c>
      <c r="K1919" s="96" t="s">
        <v>7717</v>
      </c>
      <c r="L1919" s="98"/>
    </row>
    <row r="1920" spans="1:12" ht="12.75" customHeight="1" x14ac:dyDescent="0.15">
      <c r="A1920" s="95" t="s">
        <v>6808</v>
      </c>
      <c r="B1920" s="95"/>
      <c r="C1920" s="95" t="s">
        <v>7492</v>
      </c>
      <c r="D1920" s="95" t="s">
        <v>7080</v>
      </c>
      <c r="E1920" s="95" t="s">
        <v>7081</v>
      </c>
      <c r="F1920" s="96" t="s">
        <v>7518</v>
      </c>
      <c r="G1920" s="97"/>
      <c r="H1920" s="97">
        <v>2953.6</v>
      </c>
      <c r="I1920" s="95" t="s">
        <v>6850</v>
      </c>
      <c r="J1920" s="95" t="s">
        <v>7716</v>
      </c>
      <c r="K1920" s="96" t="s">
        <v>7717</v>
      </c>
      <c r="L1920" s="98"/>
    </row>
    <row r="1921" spans="1:12" ht="12.75" customHeight="1" x14ac:dyDescent="0.15">
      <c r="A1921" s="95" t="s">
        <v>7220</v>
      </c>
      <c r="B1921" s="95"/>
      <c r="C1921" s="95" t="s">
        <v>7492</v>
      </c>
      <c r="D1921" s="95" t="s">
        <v>7080</v>
      </c>
      <c r="E1921" s="95" t="s">
        <v>7081</v>
      </c>
      <c r="F1921" s="96" t="s">
        <v>7518</v>
      </c>
      <c r="G1921" s="97"/>
      <c r="H1921" s="97">
        <v>975.02</v>
      </c>
      <c r="I1921" s="95" t="s">
        <v>6850</v>
      </c>
      <c r="J1921" s="95" t="s">
        <v>7716</v>
      </c>
      <c r="K1921" s="96" t="s">
        <v>7717</v>
      </c>
      <c r="L1921" s="98"/>
    </row>
    <row r="1922" spans="1:12" ht="12.75" customHeight="1" x14ac:dyDescent="0.15">
      <c r="A1922" s="95" t="s">
        <v>7239</v>
      </c>
      <c r="B1922" s="95"/>
      <c r="C1922" s="95" t="s">
        <v>7492</v>
      </c>
      <c r="D1922" s="95" t="s">
        <v>7080</v>
      </c>
      <c r="E1922" s="95" t="s">
        <v>7081</v>
      </c>
      <c r="F1922" s="96" t="s">
        <v>7518</v>
      </c>
      <c r="G1922" s="97"/>
      <c r="H1922" s="97">
        <v>1306</v>
      </c>
      <c r="I1922" s="95" t="s">
        <v>6850</v>
      </c>
      <c r="J1922" s="95" t="s">
        <v>7716</v>
      </c>
      <c r="K1922" s="96" t="s">
        <v>7717</v>
      </c>
      <c r="L1922" s="98"/>
    </row>
    <row r="1923" spans="1:12" ht="11.25" x14ac:dyDescent="0.15">
      <c r="A1923" s="95" t="s">
        <v>7219</v>
      </c>
      <c r="B1923" s="95"/>
      <c r="C1923" s="95" t="s">
        <v>7492</v>
      </c>
      <c r="D1923" s="95" t="s">
        <v>7080</v>
      </c>
      <c r="E1923" s="95" t="s">
        <v>7081</v>
      </c>
      <c r="F1923" s="96" t="s">
        <v>7518</v>
      </c>
      <c r="G1923" s="97"/>
      <c r="H1923" s="97">
        <v>3267.58</v>
      </c>
      <c r="I1923" s="95" t="s">
        <v>6850</v>
      </c>
      <c r="J1923" s="95" t="s">
        <v>7716</v>
      </c>
      <c r="K1923" s="96" t="s">
        <v>7717</v>
      </c>
      <c r="L1923" s="98"/>
    </row>
    <row r="1924" spans="1:12" ht="11.25" x14ac:dyDescent="0.15">
      <c r="A1924" s="95" t="s">
        <v>6810</v>
      </c>
      <c r="B1924" s="95"/>
      <c r="C1924" s="95" t="s">
        <v>7492</v>
      </c>
      <c r="D1924" s="95" t="s">
        <v>7080</v>
      </c>
      <c r="E1924" s="95" t="s">
        <v>7081</v>
      </c>
      <c r="F1924" s="96" t="s">
        <v>7518</v>
      </c>
      <c r="G1924" s="97"/>
      <c r="H1924" s="97">
        <v>24356.36</v>
      </c>
      <c r="I1924" s="95" t="s">
        <v>6850</v>
      </c>
      <c r="J1924" s="95" t="s">
        <v>7716</v>
      </c>
      <c r="K1924" s="96" t="s">
        <v>7717</v>
      </c>
    </row>
    <row r="1925" spans="1:12" ht="11.25" x14ac:dyDescent="0.15">
      <c r="A1925" s="95" t="s">
        <v>7241</v>
      </c>
      <c r="B1925" s="95"/>
      <c r="C1925" s="95" t="s">
        <v>7718</v>
      </c>
      <c r="D1925" s="95" t="s">
        <v>7080</v>
      </c>
      <c r="E1925" s="95" t="s">
        <v>7081</v>
      </c>
      <c r="F1925" s="96" t="s">
        <v>7489</v>
      </c>
      <c r="G1925" s="97">
        <v>891</v>
      </c>
      <c r="H1925" s="97"/>
      <c r="I1925" s="95" t="s">
        <v>7719</v>
      </c>
      <c r="J1925" s="95" t="s">
        <v>7720</v>
      </c>
      <c r="K1925" s="96" t="s">
        <v>7721</v>
      </c>
    </row>
    <row r="1926" spans="1:12" ht="38.25" customHeight="1" x14ac:dyDescent="0.3">
      <c r="A1926" s="95" t="s">
        <v>6803</v>
      </c>
      <c r="B1926" s="95"/>
      <c r="C1926" s="95" t="s">
        <v>7718</v>
      </c>
      <c r="D1926" s="95" t="s">
        <v>7080</v>
      </c>
      <c r="E1926" s="95" t="s">
        <v>7081</v>
      </c>
      <c r="F1926" s="96" t="s">
        <v>7489</v>
      </c>
      <c r="G1926" s="97"/>
      <c r="H1926" s="97">
        <v>891</v>
      </c>
      <c r="I1926" s="95" t="s">
        <v>7719</v>
      </c>
      <c r="J1926" s="95" t="s">
        <v>7720</v>
      </c>
      <c r="K1926" s="96" t="s">
        <v>7721</v>
      </c>
      <c r="L1926" s="93"/>
    </row>
    <row r="1927" spans="1:12" ht="11.25" x14ac:dyDescent="0.15">
      <c r="A1927" s="95" t="s">
        <v>7087</v>
      </c>
      <c r="B1927" s="95"/>
      <c r="C1927" s="95" t="s">
        <v>7722</v>
      </c>
      <c r="D1927" s="95" t="s">
        <v>7080</v>
      </c>
      <c r="E1927" s="95" t="s">
        <v>7081</v>
      </c>
      <c r="F1927" s="96" t="s">
        <v>7060</v>
      </c>
      <c r="G1927" s="97">
        <v>1227.83</v>
      </c>
      <c r="H1927" s="97"/>
      <c r="I1927" s="95" t="s">
        <v>7723</v>
      </c>
      <c r="J1927" s="95" t="s">
        <v>7724</v>
      </c>
      <c r="K1927" s="96" t="s">
        <v>7725</v>
      </c>
    </row>
    <row r="1928" spans="1:12" ht="12.75" customHeight="1" x14ac:dyDescent="0.15">
      <c r="A1928" s="95" t="s">
        <v>6810</v>
      </c>
      <c r="B1928" s="95"/>
      <c r="C1928" s="95" t="s">
        <v>7722</v>
      </c>
      <c r="D1928" s="95" t="s">
        <v>7080</v>
      </c>
      <c r="E1928" s="95" t="s">
        <v>7081</v>
      </c>
      <c r="F1928" s="96" t="s">
        <v>7060</v>
      </c>
      <c r="G1928" s="97"/>
      <c r="H1928" s="97">
        <v>4604.37</v>
      </c>
      <c r="I1928" s="95" t="s">
        <v>7723</v>
      </c>
      <c r="J1928" s="95" t="s">
        <v>7724</v>
      </c>
      <c r="K1928" s="96" t="s">
        <v>7725</v>
      </c>
      <c r="L1928" s="98"/>
    </row>
    <row r="1929" spans="1:12" ht="11.25" x14ac:dyDescent="0.15">
      <c r="A1929" s="95" t="s">
        <v>7086</v>
      </c>
      <c r="B1929" s="95"/>
      <c r="C1929" s="95" t="s">
        <v>7722</v>
      </c>
      <c r="D1929" s="95" t="s">
        <v>7080</v>
      </c>
      <c r="E1929" s="95" t="s">
        <v>7081</v>
      </c>
      <c r="F1929" s="96" t="s">
        <v>7060</v>
      </c>
      <c r="G1929" s="97">
        <v>1534.79</v>
      </c>
      <c r="H1929" s="97"/>
      <c r="I1929" s="95" t="s">
        <v>7723</v>
      </c>
      <c r="J1929" s="95" t="s">
        <v>7724</v>
      </c>
      <c r="K1929" s="96" t="s">
        <v>7725</v>
      </c>
      <c r="L1929" s="98"/>
    </row>
    <row r="1930" spans="1:12" ht="25.5" customHeight="1" x14ac:dyDescent="0.15">
      <c r="A1930" s="95" t="s">
        <v>7085</v>
      </c>
      <c r="B1930" s="95"/>
      <c r="C1930" s="95" t="s">
        <v>7722</v>
      </c>
      <c r="D1930" s="95" t="s">
        <v>7080</v>
      </c>
      <c r="E1930" s="95" t="s">
        <v>7081</v>
      </c>
      <c r="F1930" s="96" t="s">
        <v>7060</v>
      </c>
      <c r="G1930" s="97">
        <v>1227.83</v>
      </c>
      <c r="H1930" s="97"/>
      <c r="I1930" s="95" t="s">
        <v>7723</v>
      </c>
      <c r="J1930" s="95" t="s">
        <v>7724</v>
      </c>
      <c r="K1930" s="96" t="s">
        <v>7725</v>
      </c>
      <c r="L1930" s="98"/>
    </row>
    <row r="1931" spans="1:12" ht="25.5" customHeight="1" x14ac:dyDescent="0.15">
      <c r="A1931" s="95" t="s">
        <v>7078</v>
      </c>
      <c r="B1931" s="95"/>
      <c r="C1931" s="95" t="s">
        <v>7722</v>
      </c>
      <c r="D1931" s="95" t="s">
        <v>7080</v>
      </c>
      <c r="E1931" s="95" t="s">
        <v>7081</v>
      </c>
      <c r="F1931" s="96" t="s">
        <v>7060</v>
      </c>
      <c r="G1931" s="97">
        <v>613.91999999999996</v>
      </c>
      <c r="H1931" s="97"/>
      <c r="I1931" s="95" t="s">
        <v>7723</v>
      </c>
      <c r="J1931" s="95" t="s">
        <v>7724</v>
      </c>
      <c r="K1931" s="96" t="s">
        <v>7725</v>
      </c>
      <c r="L1931" s="98"/>
    </row>
    <row r="1932" spans="1:12" ht="25.5" customHeight="1" x14ac:dyDescent="0.15">
      <c r="A1932" s="95" t="s">
        <v>7087</v>
      </c>
      <c r="B1932" s="95"/>
      <c r="C1932" s="95" t="s">
        <v>7726</v>
      </c>
      <c r="D1932" s="95" t="s">
        <v>7080</v>
      </c>
      <c r="E1932" s="95" t="s">
        <v>7081</v>
      </c>
      <c r="F1932" s="96" t="s">
        <v>7060</v>
      </c>
      <c r="G1932" s="97">
        <v>308.98</v>
      </c>
      <c r="H1932" s="97"/>
      <c r="I1932" s="95" t="s">
        <v>7727</v>
      </c>
      <c r="J1932" s="95" t="s">
        <v>7724</v>
      </c>
      <c r="K1932" s="96" t="s">
        <v>7725</v>
      </c>
      <c r="L1932" s="98"/>
    </row>
    <row r="1933" spans="1:12" ht="25.5" customHeight="1" x14ac:dyDescent="0.15">
      <c r="A1933" s="95" t="s">
        <v>6810</v>
      </c>
      <c r="B1933" s="95"/>
      <c r="C1933" s="95" t="s">
        <v>7726</v>
      </c>
      <c r="D1933" s="95" t="s">
        <v>7080</v>
      </c>
      <c r="E1933" s="95" t="s">
        <v>7081</v>
      </c>
      <c r="F1933" s="96" t="s">
        <v>7060</v>
      </c>
      <c r="G1933" s="97"/>
      <c r="H1933" s="97">
        <v>2780.84</v>
      </c>
      <c r="I1933" s="95" t="s">
        <v>7727</v>
      </c>
      <c r="J1933" s="95" t="s">
        <v>7724</v>
      </c>
      <c r="K1933" s="96" t="s">
        <v>7725</v>
      </c>
      <c r="L1933" s="98"/>
    </row>
    <row r="1934" spans="1:12" ht="25.5" customHeight="1" x14ac:dyDescent="0.15">
      <c r="A1934" s="95" t="s">
        <v>7086</v>
      </c>
      <c r="B1934" s="95"/>
      <c r="C1934" s="95" t="s">
        <v>7726</v>
      </c>
      <c r="D1934" s="95" t="s">
        <v>7080</v>
      </c>
      <c r="E1934" s="95" t="s">
        <v>7081</v>
      </c>
      <c r="F1934" s="96" t="s">
        <v>7060</v>
      </c>
      <c r="G1934" s="97">
        <v>308.98</v>
      </c>
      <c r="H1934" s="97"/>
      <c r="I1934" s="95" t="s">
        <v>7727</v>
      </c>
      <c r="J1934" s="95" t="s">
        <v>7724</v>
      </c>
      <c r="K1934" s="96" t="s">
        <v>7725</v>
      </c>
      <c r="L1934" s="98"/>
    </row>
    <row r="1935" spans="1:12" ht="25.5" customHeight="1" x14ac:dyDescent="0.15">
      <c r="A1935" s="95" t="s">
        <v>7085</v>
      </c>
      <c r="B1935" s="95"/>
      <c r="C1935" s="95" t="s">
        <v>7726</v>
      </c>
      <c r="D1935" s="95" t="s">
        <v>7080</v>
      </c>
      <c r="E1935" s="95" t="s">
        <v>7081</v>
      </c>
      <c r="F1935" s="96" t="s">
        <v>7060</v>
      </c>
      <c r="G1935" s="97">
        <v>1853.9</v>
      </c>
      <c r="H1935" s="97"/>
      <c r="I1935" s="95" t="s">
        <v>7727</v>
      </c>
      <c r="J1935" s="95" t="s">
        <v>7724</v>
      </c>
      <c r="K1935" s="96" t="s">
        <v>7725</v>
      </c>
      <c r="L1935" s="98"/>
    </row>
    <row r="1936" spans="1:12" ht="25.5" customHeight="1" x14ac:dyDescent="0.15">
      <c r="A1936" s="95" t="s">
        <v>7078</v>
      </c>
      <c r="B1936" s="95"/>
      <c r="C1936" s="95" t="s">
        <v>7726</v>
      </c>
      <c r="D1936" s="95" t="s">
        <v>7080</v>
      </c>
      <c r="E1936" s="95" t="s">
        <v>7081</v>
      </c>
      <c r="F1936" s="96" t="s">
        <v>7060</v>
      </c>
      <c r="G1936" s="97">
        <v>308.98</v>
      </c>
      <c r="H1936" s="97"/>
      <c r="I1936" s="95" t="s">
        <v>7727</v>
      </c>
      <c r="J1936" s="95" t="s">
        <v>7724</v>
      </c>
      <c r="K1936" s="96" t="s">
        <v>7725</v>
      </c>
      <c r="L1936" s="98"/>
    </row>
    <row r="1937" spans="1:12" ht="25.5" customHeight="1" x14ac:dyDescent="0.15">
      <c r="A1937" s="95" t="s">
        <v>7160</v>
      </c>
      <c r="B1937" s="95"/>
      <c r="C1937" s="95" t="s">
        <v>7728</v>
      </c>
      <c r="D1937" s="95" t="s">
        <v>7080</v>
      </c>
      <c r="E1937" s="95" t="s">
        <v>7081</v>
      </c>
      <c r="F1937" s="96" t="s">
        <v>7060</v>
      </c>
      <c r="G1937" s="97">
        <v>96.6</v>
      </c>
      <c r="H1937" s="97"/>
      <c r="I1937" s="95" t="s">
        <v>7022</v>
      </c>
      <c r="J1937" s="95" t="s">
        <v>7724</v>
      </c>
      <c r="K1937" s="96" t="s">
        <v>7725</v>
      </c>
      <c r="L1937" s="98"/>
    </row>
    <row r="1938" spans="1:12" ht="25.5" customHeight="1" x14ac:dyDescent="0.15">
      <c r="A1938" s="95" t="s">
        <v>7056</v>
      </c>
      <c r="B1938" s="95"/>
      <c r="C1938" s="95" t="s">
        <v>7728</v>
      </c>
      <c r="D1938" s="95" t="s">
        <v>7080</v>
      </c>
      <c r="E1938" s="95" t="s">
        <v>7081</v>
      </c>
      <c r="F1938" s="96" t="s">
        <v>7060</v>
      </c>
      <c r="G1938" s="97">
        <v>676.2</v>
      </c>
      <c r="H1938" s="97"/>
      <c r="I1938" s="95" t="s">
        <v>7022</v>
      </c>
      <c r="J1938" s="95" t="s">
        <v>7724</v>
      </c>
      <c r="K1938" s="96" t="s">
        <v>7725</v>
      </c>
      <c r="L1938" s="98"/>
    </row>
    <row r="1939" spans="1:12" ht="25.5" customHeight="1" x14ac:dyDescent="0.15">
      <c r="A1939" s="95" t="s">
        <v>6804</v>
      </c>
      <c r="B1939" s="95"/>
      <c r="C1939" s="95" t="s">
        <v>7728</v>
      </c>
      <c r="D1939" s="95" t="s">
        <v>7080</v>
      </c>
      <c r="E1939" s="95" t="s">
        <v>7081</v>
      </c>
      <c r="F1939" s="96" t="s">
        <v>7060</v>
      </c>
      <c r="G1939" s="97">
        <v>734.16</v>
      </c>
      <c r="H1939" s="97"/>
      <c r="I1939" s="95" t="s">
        <v>7022</v>
      </c>
      <c r="J1939" s="95" t="s">
        <v>7724</v>
      </c>
      <c r="K1939" s="96" t="s">
        <v>7725</v>
      </c>
      <c r="L1939" s="98"/>
    </row>
    <row r="1940" spans="1:12" ht="25.5" customHeight="1" x14ac:dyDescent="0.15">
      <c r="A1940" s="95" t="s">
        <v>6844</v>
      </c>
      <c r="B1940" s="95"/>
      <c r="C1940" s="95" t="s">
        <v>7728</v>
      </c>
      <c r="D1940" s="95" t="s">
        <v>7080</v>
      </c>
      <c r="E1940" s="95" t="s">
        <v>7081</v>
      </c>
      <c r="F1940" s="99">
        <v>43496</v>
      </c>
      <c r="G1940" s="97"/>
      <c r="H1940" s="97">
        <v>1506.96</v>
      </c>
      <c r="I1940" s="95" t="s">
        <v>7022</v>
      </c>
      <c r="J1940" s="95" t="s">
        <v>7724</v>
      </c>
      <c r="K1940" s="96" t="s">
        <v>7725</v>
      </c>
      <c r="L1940" s="98"/>
    </row>
    <row r="1941" spans="1:12" ht="25.5" customHeight="1" x14ac:dyDescent="0.15">
      <c r="A1941" s="95" t="s">
        <v>6810</v>
      </c>
      <c r="B1941" s="95"/>
      <c r="C1941" s="95" t="s">
        <v>7729</v>
      </c>
      <c r="D1941" s="95" t="s">
        <v>7080</v>
      </c>
      <c r="E1941" s="95" t="s">
        <v>7081</v>
      </c>
      <c r="F1941" s="96" t="s">
        <v>7060</v>
      </c>
      <c r="G1941" s="97"/>
      <c r="H1941" s="97">
        <v>3222.03</v>
      </c>
      <c r="I1941" s="95" t="s">
        <v>7730</v>
      </c>
      <c r="J1941" s="95" t="s">
        <v>7724</v>
      </c>
      <c r="K1941" s="96" t="s">
        <v>7725</v>
      </c>
      <c r="L1941" s="98"/>
    </row>
    <row r="1942" spans="1:12" ht="25.5" customHeight="1" x14ac:dyDescent="0.15">
      <c r="A1942" s="95" t="s">
        <v>7098</v>
      </c>
      <c r="B1942" s="95"/>
      <c r="C1942" s="95" t="s">
        <v>7729</v>
      </c>
      <c r="D1942" s="95" t="s">
        <v>7080</v>
      </c>
      <c r="E1942" s="95" t="s">
        <v>7081</v>
      </c>
      <c r="F1942" s="96" t="s">
        <v>7060</v>
      </c>
      <c r="G1942" s="97">
        <v>161.1</v>
      </c>
      <c r="H1942" s="97"/>
      <c r="I1942" s="95" t="s">
        <v>7730</v>
      </c>
      <c r="J1942" s="95" t="s">
        <v>7724</v>
      </c>
      <c r="K1942" s="96" t="s">
        <v>7725</v>
      </c>
      <c r="L1942" s="98"/>
    </row>
    <row r="1943" spans="1:12" ht="25.5" customHeight="1" x14ac:dyDescent="0.15">
      <c r="A1943" s="95" t="s">
        <v>7095</v>
      </c>
      <c r="B1943" s="95"/>
      <c r="C1943" s="95" t="s">
        <v>7729</v>
      </c>
      <c r="D1943" s="95" t="s">
        <v>7080</v>
      </c>
      <c r="E1943" s="95" t="s">
        <v>7081</v>
      </c>
      <c r="F1943" s="96" t="s">
        <v>7060</v>
      </c>
      <c r="G1943" s="97">
        <v>2416.52</v>
      </c>
      <c r="H1943" s="97"/>
      <c r="I1943" s="95" t="s">
        <v>7730</v>
      </c>
      <c r="J1943" s="95" t="s">
        <v>7724</v>
      </c>
      <c r="K1943" s="96" t="s">
        <v>7725</v>
      </c>
      <c r="L1943" s="98"/>
    </row>
    <row r="1944" spans="1:12" ht="25.5" customHeight="1" x14ac:dyDescent="0.15">
      <c r="A1944" s="95" t="s">
        <v>7092</v>
      </c>
      <c r="B1944" s="95"/>
      <c r="C1944" s="95" t="s">
        <v>7729</v>
      </c>
      <c r="D1944" s="95" t="s">
        <v>7080</v>
      </c>
      <c r="E1944" s="95" t="s">
        <v>7081</v>
      </c>
      <c r="F1944" s="96" t="s">
        <v>7060</v>
      </c>
      <c r="G1944" s="97">
        <v>644.41</v>
      </c>
      <c r="H1944" s="97"/>
      <c r="I1944" s="95" t="s">
        <v>7730</v>
      </c>
      <c r="J1944" s="95" t="s">
        <v>7724</v>
      </c>
      <c r="K1944" s="96" t="s">
        <v>7725</v>
      </c>
      <c r="L1944" s="98"/>
    </row>
    <row r="1945" spans="1:12" ht="25.5" customHeight="1" x14ac:dyDescent="0.15">
      <c r="A1945" s="95" t="s">
        <v>6810</v>
      </c>
      <c r="B1945" s="95"/>
      <c r="C1945" s="95" t="s">
        <v>7500</v>
      </c>
      <c r="D1945" s="95" t="s">
        <v>7080</v>
      </c>
      <c r="E1945" s="95" t="s">
        <v>7081</v>
      </c>
      <c r="F1945" s="96" t="s">
        <v>7060</v>
      </c>
      <c r="G1945" s="97"/>
      <c r="H1945" s="97">
        <v>4088.35</v>
      </c>
      <c r="I1945" s="95" t="s">
        <v>7731</v>
      </c>
      <c r="J1945" s="95" t="s">
        <v>7724</v>
      </c>
      <c r="K1945" s="96" t="s">
        <v>7725</v>
      </c>
      <c r="L1945" s="98"/>
    </row>
    <row r="1946" spans="1:12" ht="25.5" customHeight="1" x14ac:dyDescent="0.15">
      <c r="A1946" s="95" t="s">
        <v>7086</v>
      </c>
      <c r="B1946" s="95"/>
      <c r="C1946" s="95" t="s">
        <v>7500</v>
      </c>
      <c r="D1946" s="95" t="s">
        <v>7080</v>
      </c>
      <c r="E1946" s="95" t="s">
        <v>7081</v>
      </c>
      <c r="F1946" s="96" t="s">
        <v>7060</v>
      </c>
      <c r="G1946" s="97">
        <v>204.42</v>
      </c>
      <c r="H1946" s="97"/>
      <c r="I1946" s="95" t="s">
        <v>7731</v>
      </c>
      <c r="J1946" s="95" t="s">
        <v>7724</v>
      </c>
      <c r="K1946" s="96" t="s">
        <v>7725</v>
      </c>
      <c r="L1946" s="98"/>
    </row>
    <row r="1947" spans="1:12" ht="11.25" x14ac:dyDescent="0.15">
      <c r="A1947" s="95" t="s">
        <v>7098</v>
      </c>
      <c r="B1947" s="95"/>
      <c r="C1947" s="95" t="s">
        <v>7500</v>
      </c>
      <c r="D1947" s="95" t="s">
        <v>7080</v>
      </c>
      <c r="E1947" s="95" t="s">
        <v>7081</v>
      </c>
      <c r="F1947" s="96" t="s">
        <v>7060</v>
      </c>
      <c r="G1947" s="97">
        <v>204.42</v>
      </c>
      <c r="H1947" s="97"/>
      <c r="I1947" s="95" t="s">
        <v>7731</v>
      </c>
      <c r="J1947" s="95" t="s">
        <v>7724</v>
      </c>
      <c r="K1947" s="96" t="s">
        <v>7725</v>
      </c>
    </row>
    <row r="1948" spans="1:12" ht="11.25" x14ac:dyDescent="0.15">
      <c r="A1948" s="95" t="s">
        <v>7095</v>
      </c>
      <c r="B1948" s="95"/>
      <c r="C1948" s="95" t="s">
        <v>7500</v>
      </c>
      <c r="D1948" s="95" t="s">
        <v>7080</v>
      </c>
      <c r="E1948" s="95" t="s">
        <v>7081</v>
      </c>
      <c r="F1948" s="96" t="s">
        <v>7060</v>
      </c>
      <c r="G1948" s="97">
        <v>1430.92</v>
      </c>
      <c r="H1948" s="97"/>
      <c r="I1948" s="95" t="s">
        <v>7731</v>
      </c>
      <c r="J1948" s="95" t="s">
        <v>7724</v>
      </c>
      <c r="K1948" s="96" t="s">
        <v>7725</v>
      </c>
    </row>
    <row r="1949" spans="1:12" ht="38.25" customHeight="1" x14ac:dyDescent="0.3">
      <c r="A1949" s="95" t="s">
        <v>7078</v>
      </c>
      <c r="B1949" s="95"/>
      <c r="C1949" s="95" t="s">
        <v>7500</v>
      </c>
      <c r="D1949" s="95" t="s">
        <v>7080</v>
      </c>
      <c r="E1949" s="95" t="s">
        <v>7081</v>
      </c>
      <c r="F1949" s="96" t="s">
        <v>7060</v>
      </c>
      <c r="G1949" s="97">
        <v>2248.59</v>
      </c>
      <c r="H1949" s="97"/>
      <c r="I1949" s="95" t="s">
        <v>7731</v>
      </c>
      <c r="J1949" s="95" t="s">
        <v>7724</v>
      </c>
      <c r="K1949" s="96" t="s">
        <v>7725</v>
      </c>
      <c r="L1949" s="93"/>
    </row>
    <row r="1950" spans="1:12" ht="11.25" x14ac:dyDescent="0.15">
      <c r="A1950" s="95" t="s">
        <v>7160</v>
      </c>
      <c r="B1950" s="95"/>
      <c r="C1950" s="95" t="s">
        <v>7732</v>
      </c>
      <c r="D1950" s="95" t="s">
        <v>7080</v>
      </c>
      <c r="E1950" s="95" t="s">
        <v>7081</v>
      </c>
      <c r="F1950" s="96" t="s">
        <v>7060</v>
      </c>
      <c r="G1950" s="97">
        <v>209.41</v>
      </c>
      <c r="H1950" s="97"/>
      <c r="I1950" s="95" t="s">
        <v>7023</v>
      </c>
      <c r="J1950" s="95" t="s">
        <v>7724</v>
      </c>
      <c r="K1950" s="96" t="s">
        <v>7725</v>
      </c>
    </row>
    <row r="1951" spans="1:12" ht="25.5" customHeight="1" x14ac:dyDescent="0.15">
      <c r="A1951" s="95" t="s">
        <v>6844</v>
      </c>
      <c r="B1951" s="95"/>
      <c r="C1951" s="95" t="s">
        <v>7732</v>
      </c>
      <c r="D1951" s="95" t="s">
        <v>7080</v>
      </c>
      <c r="E1951" s="95" t="s">
        <v>7081</v>
      </c>
      <c r="F1951" s="99">
        <v>43496</v>
      </c>
      <c r="G1951" s="97"/>
      <c r="H1951" s="97">
        <v>209.41</v>
      </c>
      <c r="I1951" s="95" t="s">
        <v>7023</v>
      </c>
      <c r="J1951" s="95" t="s">
        <v>7724</v>
      </c>
      <c r="K1951" s="96" t="s">
        <v>7725</v>
      </c>
      <c r="L1951" s="98"/>
    </row>
    <row r="1952" spans="1:12" ht="25.5" customHeight="1" x14ac:dyDescent="0.15">
      <c r="A1952" s="95" t="s">
        <v>6810</v>
      </c>
      <c r="B1952" s="95"/>
      <c r="C1952" s="95" t="s">
        <v>7733</v>
      </c>
      <c r="D1952" s="95" t="s">
        <v>7080</v>
      </c>
      <c r="E1952" s="95" t="s">
        <v>7081</v>
      </c>
      <c r="F1952" s="96" t="s">
        <v>7060</v>
      </c>
      <c r="G1952" s="97"/>
      <c r="H1952" s="97">
        <v>604.64</v>
      </c>
      <c r="I1952" s="95" t="s">
        <v>7024</v>
      </c>
      <c r="J1952" s="95" t="s">
        <v>7724</v>
      </c>
      <c r="K1952" s="96" t="s">
        <v>7725</v>
      </c>
      <c r="L1952" s="98"/>
    </row>
    <row r="1953" spans="1:12" ht="25.5" customHeight="1" x14ac:dyDescent="0.15">
      <c r="A1953" s="95" t="s">
        <v>6844</v>
      </c>
      <c r="B1953" s="95"/>
      <c r="C1953" s="95" t="s">
        <v>7733</v>
      </c>
      <c r="D1953" s="95" t="s">
        <v>7080</v>
      </c>
      <c r="E1953" s="95" t="s">
        <v>7081</v>
      </c>
      <c r="F1953" s="99">
        <v>43496</v>
      </c>
      <c r="G1953" s="97">
        <v>604.64</v>
      </c>
      <c r="H1953" s="97"/>
      <c r="I1953" s="95" t="s">
        <v>7024</v>
      </c>
      <c r="J1953" s="95" t="s">
        <v>7724</v>
      </c>
      <c r="K1953" s="96" t="s">
        <v>7725</v>
      </c>
      <c r="L1953" s="98"/>
    </row>
    <row r="1954" spans="1:12" ht="25.5" customHeight="1" x14ac:dyDescent="0.15">
      <c r="A1954" s="95" t="s">
        <v>7087</v>
      </c>
      <c r="B1954" s="95"/>
      <c r="C1954" s="95" t="s">
        <v>7505</v>
      </c>
      <c r="D1954" s="95" t="s">
        <v>7080</v>
      </c>
      <c r="E1954" s="95" t="s">
        <v>7081</v>
      </c>
      <c r="F1954" s="96" t="s">
        <v>7060</v>
      </c>
      <c r="G1954" s="97"/>
      <c r="H1954" s="97">
        <v>1815.07</v>
      </c>
      <c r="I1954" s="95" t="s">
        <v>7734</v>
      </c>
      <c r="J1954" s="95" t="s">
        <v>7724</v>
      </c>
      <c r="K1954" s="96" t="s">
        <v>7725</v>
      </c>
      <c r="L1954" s="98"/>
    </row>
    <row r="1955" spans="1:12" ht="25.5" customHeight="1" x14ac:dyDescent="0.15">
      <c r="A1955" s="95" t="s">
        <v>6810</v>
      </c>
      <c r="B1955" s="95"/>
      <c r="C1955" s="95" t="s">
        <v>7505</v>
      </c>
      <c r="D1955" s="95" t="s">
        <v>7080</v>
      </c>
      <c r="E1955" s="95" t="s">
        <v>7081</v>
      </c>
      <c r="F1955" s="96" t="s">
        <v>7060</v>
      </c>
      <c r="G1955" s="97">
        <v>453.77</v>
      </c>
      <c r="H1955" s="97"/>
      <c r="I1955" s="95" t="s">
        <v>7734</v>
      </c>
      <c r="J1955" s="95" t="s">
        <v>7724</v>
      </c>
      <c r="K1955" s="96" t="s">
        <v>7725</v>
      </c>
      <c r="L1955" s="98"/>
    </row>
    <row r="1956" spans="1:12" ht="25.5" customHeight="1" x14ac:dyDescent="0.15">
      <c r="A1956" s="95" t="s">
        <v>7086</v>
      </c>
      <c r="B1956" s="95"/>
      <c r="C1956" s="95" t="s">
        <v>7505</v>
      </c>
      <c r="D1956" s="95" t="s">
        <v>7080</v>
      </c>
      <c r="E1956" s="95" t="s">
        <v>7081</v>
      </c>
      <c r="F1956" s="96" t="s">
        <v>7060</v>
      </c>
      <c r="G1956" s="97">
        <v>680.65</v>
      </c>
      <c r="H1956" s="97"/>
      <c r="I1956" s="95" t="s">
        <v>7734</v>
      </c>
      <c r="J1956" s="95" t="s">
        <v>7724</v>
      </c>
      <c r="K1956" s="96" t="s">
        <v>7725</v>
      </c>
      <c r="L1956" s="98"/>
    </row>
    <row r="1957" spans="1:12" ht="25.5" customHeight="1" x14ac:dyDescent="0.15">
      <c r="A1957" s="95" t="s">
        <v>7098</v>
      </c>
      <c r="B1957" s="95"/>
      <c r="C1957" s="95" t="s">
        <v>7505</v>
      </c>
      <c r="D1957" s="95" t="s">
        <v>7080</v>
      </c>
      <c r="E1957" s="95" t="s">
        <v>7081</v>
      </c>
      <c r="F1957" s="96" t="s">
        <v>7060</v>
      </c>
      <c r="G1957" s="97">
        <v>226.88</v>
      </c>
      <c r="H1957" s="97"/>
      <c r="I1957" s="95" t="s">
        <v>7734</v>
      </c>
      <c r="J1957" s="95" t="s">
        <v>7724</v>
      </c>
      <c r="K1957" s="96" t="s">
        <v>7725</v>
      </c>
      <c r="L1957" s="98"/>
    </row>
    <row r="1958" spans="1:12" ht="25.5" customHeight="1" x14ac:dyDescent="0.15">
      <c r="A1958" s="95" t="s">
        <v>7078</v>
      </c>
      <c r="B1958" s="95"/>
      <c r="C1958" s="95" t="s">
        <v>7505</v>
      </c>
      <c r="D1958" s="95" t="s">
        <v>7080</v>
      </c>
      <c r="E1958" s="95" t="s">
        <v>7081</v>
      </c>
      <c r="F1958" s="96" t="s">
        <v>7060</v>
      </c>
      <c r="G1958" s="97">
        <v>453.77</v>
      </c>
      <c r="H1958" s="97"/>
      <c r="I1958" s="95" t="s">
        <v>7734</v>
      </c>
      <c r="J1958" s="95" t="s">
        <v>7724</v>
      </c>
      <c r="K1958" s="96" t="s">
        <v>7725</v>
      </c>
      <c r="L1958" s="98"/>
    </row>
    <row r="1959" spans="1:12" ht="25.5" customHeight="1" x14ac:dyDescent="0.15">
      <c r="A1959" s="95" t="s">
        <v>6810</v>
      </c>
      <c r="B1959" s="95"/>
      <c r="C1959" s="95" t="s">
        <v>7735</v>
      </c>
      <c r="D1959" s="95" t="s">
        <v>7080</v>
      </c>
      <c r="E1959" s="95" t="s">
        <v>7081</v>
      </c>
      <c r="F1959" s="96" t="s">
        <v>7060</v>
      </c>
      <c r="G1959" s="97"/>
      <c r="H1959" s="97">
        <v>324.58999999999997</v>
      </c>
      <c r="I1959" s="95" t="s">
        <v>7736</v>
      </c>
      <c r="J1959" s="95" t="s">
        <v>7724</v>
      </c>
      <c r="K1959" s="96" t="s">
        <v>7725</v>
      </c>
      <c r="L1959" s="98"/>
    </row>
    <row r="1960" spans="1:12" ht="25.5" customHeight="1" x14ac:dyDescent="0.15">
      <c r="A1960" s="95" t="s">
        <v>7086</v>
      </c>
      <c r="B1960" s="95"/>
      <c r="C1960" s="95" t="s">
        <v>7735</v>
      </c>
      <c r="D1960" s="95" t="s">
        <v>7080</v>
      </c>
      <c r="E1960" s="95" t="s">
        <v>7081</v>
      </c>
      <c r="F1960" s="96" t="s">
        <v>7060</v>
      </c>
      <c r="G1960" s="97">
        <v>324.58999999999997</v>
      </c>
      <c r="H1960" s="97"/>
      <c r="I1960" s="95" t="s">
        <v>7736</v>
      </c>
      <c r="J1960" s="95" t="s">
        <v>7724</v>
      </c>
      <c r="K1960" s="96" t="s">
        <v>7725</v>
      </c>
      <c r="L1960" s="98"/>
    </row>
    <row r="1961" spans="1:12" ht="25.5" customHeight="1" x14ac:dyDescent="0.15">
      <c r="A1961" s="95" t="s">
        <v>7055</v>
      </c>
      <c r="B1961" s="95"/>
      <c r="C1961" s="95" t="s">
        <v>7737</v>
      </c>
      <c r="D1961" s="95" t="s">
        <v>7080</v>
      </c>
      <c r="E1961" s="95" t="s">
        <v>7081</v>
      </c>
      <c r="F1961" s="96" t="s">
        <v>7060</v>
      </c>
      <c r="G1961" s="97">
        <v>631.87</v>
      </c>
      <c r="H1961" s="97"/>
      <c r="I1961" s="95" t="s">
        <v>7025</v>
      </c>
      <c r="J1961" s="95" t="s">
        <v>7724</v>
      </c>
      <c r="K1961" s="96" t="s">
        <v>7725</v>
      </c>
      <c r="L1961" s="98"/>
    </row>
    <row r="1962" spans="1:12" ht="25.5" customHeight="1" x14ac:dyDescent="0.15">
      <c r="A1962" s="95" t="s">
        <v>6810</v>
      </c>
      <c r="B1962" s="95"/>
      <c r="C1962" s="95" t="s">
        <v>7737</v>
      </c>
      <c r="D1962" s="95" t="s">
        <v>7080</v>
      </c>
      <c r="E1962" s="95" t="s">
        <v>7081</v>
      </c>
      <c r="F1962" s="96" t="s">
        <v>7060</v>
      </c>
      <c r="G1962" s="97"/>
      <c r="H1962" s="97">
        <v>1453.3</v>
      </c>
      <c r="I1962" s="95" t="s">
        <v>7025</v>
      </c>
      <c r="J1962" s="95" t="s">
        <v>7724</v>
      </c>
      <c r="K1962" s="96" t="s">
        <v>7725</v>
      </c>
      <c r="L1962" s="98"/>
    </row>
    <row r="1963" spans="1:12" ht="25.5" customHeight="1" x14ac:dyDescent="0.15">
      <c r="A1963" s="95" t="s">
        <v>7056</v>
      </c>
      <c r="B1963" s="95"/>
      <c r="C1963" s="95" t="s">
        <v>7737</v>
      </c>
      <c r="D1963" s="95" t="s">
        <v>7080</v>
      </c>
      <c r="E1963" s="95" t="s">
        <v>7081</v>
      </c>
      <c r="F1963" s="96" t="s">
        <v>7060</v>
      </c>
      <c r="G1963" s="97"/>
      <c r="H1963" s="97"/>
      <c r="I1963" s="95" t="s">
        <v>7025</v>
      </c>
      <c r="J1963" s="95" t="s">
        <v>7724</v>
      </c>
      <c r="K1963" s="96" t="s">
        <v>7725</v>
      </c>
      <c r="L1963" s="98"/>
    </row>
    <row r="1964" spans="1:12" ht="25.5" customHeight="1" x14ac:dyDescent="0.15">
      <c r="A1964" s="95" t="s">
        <v>6844</v>
      </c>
      <c r="B1964" s="95"/>
      <c r="C1964" s="95" t="s">
        <v>7737</v>
      </c>
      <c r="D1964" s="95" t="s">
        <v>7080</v>
      </c>
      <c r="E1964" s="95" t="s">
        <v>7081</v>
      </c>
      <c r="F1964" s="99">
        <v>43496</v>
      </c>
      <c r="G1964" s="97">
        <v>821.43</v>
      </c>
      <c r="H1964" s="97"/>
      <c r="I1964" s="95" t="s">
        <v>7025</v>
      </c>
      <c r="J1964" s="95" t="s">
        <v>7724</v>
      </c>
      <c r="K1964" s="96" t="s">
        <v>7725</v>
      </c>
      <c r="L1964" s="98"/>
    </row>
    <row r="1965" spans="1:12" ht="25.5" customHeight="1" x14ac:dyDescent="0.15">
      <c r="A1965" s="95" t="s">
        <v>7055</v>
      </c>
      <c r="B1965" s="95"/>
      <c r="C1965" s="95" t="s">
        <v>7738</v>
      </c>
      <c r="D1965" s="95" t="s">
        <v>7080</v>
      </c>
      <c r="E1965" s="95" t="s">
        <v>7081</v>
      </c>
      <c r="F1965" s="96" t="s">
        <v>7060</v>
      </c>
      <c r="G1965" s="97"/>
      <c r="H1965" s="97"/>
      <c r="I1965" s="95" t="s">
        <v>7026</v>
      </c>
      <c r="J1965" s="95" t="s">
        <v>7724</v>
      </c>
      <c r="K1965" s="96" t="s">
        <v>7725</v>
      </c>
      <c r="L1965" s="98"/>
    </row>
    <row r="1966" spans="1:12" ht="25.5" customHeight="1" x14ac:dyDescent="0.15">
      <c r="A1966" s="95" t="s">
        <v>7056</v>
      </c>
      <c r="B1966" s="95"/>
      <c r="C1966" s="95" t="s">
        <v>7738</v>
      </c>
      <c r="D1966" s="95" t="s">
        <v>7080</v>
      </c>
      <c r="E1966" s="95" t="s">
        <v>7081</v>
      </c>
      <c r="F1966" s="96" t="s">
        <v>7060</v>
      </c>
      <c r="G1966" s="97">
        <v>1114.6099999999999</v>
      </c>
      <c r="H1966" s="97"/>
      <c r="I1966" s="95" t="s">
        <v>7026</v>
      </c>
      <c r="J1966" s="95" t="s">
        <v>7724</v>
      </c>
      <c r="K1966" s="96" t="s">
        <v>7725</v>
      </c>
      <c r="L1966" s="98"/>
    </row>
    <row r="1967" spans="1:12" ht="25.5" customHeight="1" x14ac:dyDescent="0.15">
      <c r="A1967" s="95" t="s">
        <v>6804</v>
      </c>
      <c r="B1967" s="95"/>
      <c r="C1967" s="95" t="s">
        <v>7738</v>
      </c>
      <c r="D1967" s="95" t="s">
        <v>7080</v>
      </c>
      <c r="E1967" s="95" t="s">
        <v>7081</v>
      </c>
      <c r="F1967" s="96" t="s">
        <v>7060</v>
      </c>
      <c r="G1967" s="97"/>
      <c r="H1967" s="97">
        <v>5573.07</v>
      </c>
      <c r="I1967" s="95" t="s">
        <v>7026</v>
      </c>
      <c r="J1967" s="95" t="s">
        <v>7724</v>
      </c>
      <c r="K1967" s="96" t="s">
        <v>7725</v>
      </c>
      <c r="L1967" s="98"/>
    </row>
    <row r="1968" spans="1:12" ht="25.5" customHeight="1" x14ac:dyDescent="0.15">
      <c r="A1968" s="95" t="s">
        <v>6844</v>
      </c>
      <c r="B1968" s="95"/>
      <c r="C1968" s="95" t="s">
        <v>7738</v>
      </c>
      <c r="D1968" s="95" t="s">
        <v>7080</v>
      </c>
      <c r="E1968" s="95" t="s">
        <v>7081</v>
      </c>
      <c r="F1968" s="99">
        <v>43496</v>
      </c>
      <c r="G1968" s="97">
        <v>4458.46</v>
      </c>
      <c r="H1968" s="97"/>
      <c r="I1968" s="95" t="s">
        <v>7026</v>
      </c>
      <c r="J1968" s="95" t="s">
        <v>7724</v>
      </c>
      <c r="K1968" s="96" t="s">
        <v>7725</v>
      </c>
      <c r="L1968" s="98"/>
    </row>
    <row r="1969" spans="1:12" ht="11.25" x14ac:dyDescent="0.15">
      <c r="A1969" s="95" t="s">
        <v>7056</v>
      </c>
      <c r="B1969" s="95"/>
      <c r="C1969" s="95" t="s">
        <v>7739</v>
      </c>
      <c r="D1969" s="95" t="s">
        <v>7080</v>
      </c>
      <c r="E1969" s="95" t="s">
        <v>7081</v>
      </c>
      <c r="F1969" s="96" t="s">
        <v>7060</v>
      </c>
      <c r="G1969" s="97">
        <v>575</v>
      </c>
      <c r="H1969" s="97"/>
      <c r="I1969" s="95" t="s">
        <v>7027</v>
      </c>
      <c r="J1969" s="95" t="s">
        <v>7724</v>
      </c>
      <c r="K1969" s="96" t="s">
        <v>7725</v>
      </c>
    </row>
    <row r="1970" spans="1:12" ht="11.25" x14ac:dyDescent="0.15">
      <c r="A1970" s="95" t="s">
        <v>6804</v>
      </c>
      <c r="B1970" s="95"/>
      <c r="C1970" s="95" t="s">
        <v>7739</v>
      </c>
      <c r="D1970" s="95" t="s">
        <v>7080</v>
      </c>
      <c r="E1970" s="95" t="s">
        <v>7081</v>
      </c>
      <c r="F1970" s="96" t="s">
        <v>7060</v>
      </c>
      <c r="G1970" s="97"/>
      <c r="H1970" s="97">
        <v>4600</v>
      </c>
      <c r="I1970" s="95" t="s">
        <v>7027</v>
      </c>
      <c r="J1970" s="95" t="s">
        <v>7724</v>
      </c>
      <c r="K1970" s="96" t="s">
        <v>7725</v>
      </c>
    </row>
    <row r="1971" spans="1:12" ht="38.25" customHeight="1" x14ac:dyDescent="0.3">
      <c r="A1971" s="95" t="s">
        <v>6844</v>
      </c>
      <c r="B1971" s="95"/>
      <c r="C1971" s="95" t="s">
        <v>7739</v>
      </c>
      <c r="D1971" s="95" t="s">
        <v>7080</v>
      </c>
      <c r="E1971" s="95" t="s">
        <v>7081</v>
      </c>
      <c r="F1971" s="99">
        <v>43496</v>
      </c>
      <c r="G1971" s="97">
        <v>4025</v>
      </c>
      <c r="H1971" s="97"/>
      <c r="I1971" s="95" t="s">
        <v>7027</v>
      </c>
      <c r="J1971" s="95" t="s">
        <v>7724</v>
      </c>
      <c r="K1971" s="96" t="s">
        <v>7725</v>
      </c>
      <c r="L1971" s="93"/>
    </row>
    <row r="1972" spans="1:12" ht="11.25" x14ac:dyDescent="0.15">
      <c r="A1972" s="95" t="s">
        <v>7087</v>
      </c>
      <c r="B1972" s="95"/>
      <c r="C1972" s="95" t="s">
        <v>7503</v>
      </c>
      <c r="D1972" s="95" t="s">
        <v>7080</v>
      </c>
      <c r="E1972" s="95" t="s">
        <v>7081</v>
      </c>
      <c r="F1972" s="96" t="s">
        <v>7060</v>
      </c>
      <c r="G1972" s="97">
        <v>228.26</v>
      </c>
      <c r="H1972" s="97"/>
      <c r="I1972" s="95" t="s">
        <v>7740</v>
      </c>
      <c r="J1972" s="95" t="s">
        <v>7724</v>
      </c>
      <c r="K1972" s="96" t="s">
        <v>7725</v>
      </c>
    </row>
    <row r="1973" spans="1:12" ht="12.75" customHeight="1" x14ac:dyDescent="0.15">
      <c r="A1973" s="95" t="s">
        <v>6810</v>
      </c>
      <c r="B1973" s="95"/>
      <c r="C1973" s="95" t="s">
        <v>7503</v>
      </c>
      <c r="D1973" s="95" t="s">
        <v>7080</v>
      </c>
      <c r="E1973" s="95" t="s">
        <v>7081</v>
      </c>
      <c r="F1973" s="96" t="s">
        <v>7060</v>
      </c>
      <c r="G1973" s="97"/>
      <c r="H1973" s="97">
        <v>1141.31</v>
      </c>
      <c r="I1973" s="95" t="s">
        <v>7740</v>
      </c>
      <c r="J1973" s="95" t="s">
        <v>7724</v>
      </c>
      <c r="K1973" s="96" t="s">
        <v>7725</v>
      </c>
      <c r="L1973" s="98"/>
    </row>
    <row r="1974" spans="1:12" ht="12.75" customHeight="1" x14ac:dyDescent="0.15">
      <c r="A1974" s="95" t="s">
        <v>7086</v>
      </c>
      <c r="B1974" s="95"/>
      <c r="C1974" s="95" t="s">
        <v>7503</v>
      </c>
      <c r="D1974" s="95" t="s">
        <v>7080</v>
      </c>
      <c r="E1974" s="95" t="s">
        <v>7081</v>
      </c>
      <c r="F1974" s="96" t="s">
        <v>7060</v>
      </c>
      <c r="G1974" s="97">
        <v>228.26</v>
      </c>
      <c r="H1974" s="97"/>
      <c r="I1974" s="95" t="s">
        <v>7740</v>
      </c>
      <c r="J1974" s="95" t="s">
        <v>7724</v>
      </c>
      <c r="K1974" s="96" t="s">
        <v>7725</v>
      </c>
      <c r="L1974" s="98"/>
    </row>
    <row r="1975" spans="1:12" ht="12.75" customHeight="1" x14ac:dyDescent="0.15">
      <c r="A1975" s="95" t="s">
        <v>7085</v>
      </c>
      <c r="B1975" s="95"/>
      <c r="C1975" s="95" t="s">
        <v>7503</v>
      </c>
      <c r="D1975" s="95" t="s">
        <v>7080</v>
      </c>
      <c r="E1975" s="95" t="s">
        <v>7081</v>
      </c>
      <c r="F1975" s="96" t="s">
        <v>7060</v>
      </c>
      <c r="G1975" s="97">
        <v>456.53</v>
      </c>
      <c r="H1975" s="97"/>
      <c r="I1975" s="95" t="s">
        <v>7740</v>
      </c>
      <c r="J1975" s="95" t="s">
        <v>7724</v>
      </c>
      <c r="K1975" s="96" t="s">
        <v>7725</v>
      </c>
      <c r="L1975" s="98"/>
    </row>
    <row r="1976" spans="1:12" ht="12.75" customHeight="1" x14ac:dyDescent="0.15">
      <c r="A1976" s="95" t="s">
        <v>7078</v>
      </c>
      <c r="B1976" s="95"/>
      <c r="C1976" s="95" t="s">
        <v>7503</v>
      </c>
      <c r="D1976" s="95" t="s">
        <v>7080</v>
      </c>
      <c r="E1976" s="95" t="s">
        <v>7081</v>
      </c>
      <c r="F1976" s="96" t="s">
        <v>7060</v>
      </c>
      <c r="G1976" s="97">
        <v>228.26</v>
      </c>
      <c r="H1976" s="97"/>
      <c r="I1976" s="95" t="s">
        <v>7740</v>
      </c>
      <c r="J1976" s="95" t="s">
        <v>7724</v>
      </c>
      <c r="K1976" s="96" t="s">
        <v>7725</v>
      </c>
      <c r="L1976" s="98"/>
    </row>
    <row r="1977" spans="1:12" ht="12.75" customHeight="1" x14ac:dyDescent="0.15">
      <c r="A1977" s="95" t="s">
        <v>6810</v>
      </c>
      <c r="B1977" s="95"/>
      <c r="C1977" s="95" t="s">
        <v>7741</v>
      </c>
      <c r="D1977" s="95" t="s">
        <v>7080</v>
      </c>
      <c r="E1977" s="95" t="s">
        <v>7081</v>
      </c>
      <c r="F1977" s="96" t="s">
        <v>7060</v>
      </c>
      <c r="G1977" s="97">
        <v>575</v>
      </c>
      <c r="H1977" s="97"/>
      <c r="I1977" s="95" t="s">
        <v>7028</v>
      </c>
      <c r="J1977" s="95" t="s">
        <v>7724</v>
      </c>
      <c r="K1977" s="96" t="s">
        <v>7725</v>
      </c>
      <c r="L1977" s="98"/>
    </row>
    <row r="1978" spans="1:12" ht="12.75" customHeight="1" x14ac:dyDescent="0.15">
      <c r="A1978" s="95" t="s">
        <v>7056</v>
      </c>
      <c r="B1978" s="95"/>
      <c r="C1978" s="95" t="s">
        <v>7741</v>
      </c>
      <c r="D1978" s="95" t="s">
        <v>7080</v>
      </c>
      <c r="E1978" s="95" t="s">
        <v>7081</v>
      </c>
      <c r="F1978" s="96" t="s">
        <v>7060</v>
      </c>
      <c r="G1978" s="97">
        <v>575</v>
      </c>
      <c r="H1978" s="97"/>
      <c r="I1978" s="95" t="s">
        <v>7028</v>
      </c>
      <c r="J1978" s="95" t="s">
        <v>7724</v>
      </c>
      <c r="K1978" s="96" t="s">
        <v>7725</v>
      </c>
      <c r="L1978" s="98"/>
    </row>
    <row r="1979" spans="1:12" ht="12.75" customHeight="1" x14ac:dyDescent="0.15">
      <c r="A1979" s="95" t="s">
        <v>6804</v>
      </c>
      <c r="B1979" s="95"/>
      <c r="C1979" s="95" t="s">
        <v>7741</v>
      </c>
      <c r="D1979" s="95" t="s">
        <v>7080</v>
      </c>
      <c r="E1979" s="95" t="s">
        <v>7081</v>
      </c>
      <c r="F1979" s="96" t="s">
        <v>7060</v>
      </c>
      <c r="G1979" s="97">
        <v>903.57</v>
      </c>
      <c r="H1979" s="97"/>
      <c r="I1979" s="95" t="s">
        <v>7028</v>
      </c>
      <c r="J1979" s="95" t="s">
        <v>7724</v>
      </c>
      <c r="K1979" s="96" t="s">
        <v>7725</v>
      </c>
      <c r="L1979" s="98"/>
    </row>
    <row r="1980" spans="1:12" ht="12.75" customHeight="1" x14ac:dyDescent="0.15">
      <c r="A1980" s="95" t="s">
        <v>6844</v>
      </c>
      <c r="B1980" s="95"/>
      <c r="C1980" s="95" t="s">
        <v>7741</v>
      </c>
      <c r="D1980" s="95" t="s">
        <v>7080</v>
      </c>
      <c r="E1980" s="95" t="s">
        <v>7081</v>
      </c>
      <c r="F1980" s="99">
        <v>43496</v>
      </c>
      <c r="G1980" s="97"/>
      <c r="H1980" s="97">
        <v>2053.5700000000002</v>
      </c>
      <c r="I1980" s="95" t="s">
        <v>7028</v>
      </c>
      <c r="J1980" s="95" t="s">
        <v>7724</v>
      </c>
      <c r="K1980" s="96" t="s">
        <v>7725</v>
      </c>
      <c r="L1980" s="98"/>
    </row>
    <row r="1981" spans="1:12" ht="12.75" customHeight="1" x14ac:dyDescent="0.15">
      <c r="A1981" s="95" t="s">
        <v>7055</v>
      </c>
      <c r="B1981" s="95"/>
      <c r="C1981" s="95" t="s">
        <v>7742</v>
      </c>
      <c r="D1981" s="95" t="s">
        <v>7080</v>
      </c>
      <c r="E1981" s="95" t="s">
        <v>7081</v>
      </c>
      <c r="F1981" s="96" t="s">
        <v>7060</v>
      </c>
      <c r="G1981" s="97">
        <v>2476.9299999999998</v>
      </c>
      <c r="H1981" s="97"/>
      <c r="I1981" s="95" t="s">
        <v>7743</v>
      </c>
      <c r="J1981" s="95" t="s">
        <v>7724</v>
      </c>
      <c r="K1981" s="96" t="s">
        <v>7725</v>
      </c>
      <c r="L1981" s="98"/>
    </row>
    <row r="1982" spans="1:12" ht="12.75" customHeight="1" x14ac:dyDescent="0.15">
      <c r="A1982" s="95" t="s">
        <v>7160</v>
      </c>
      <c r="B1982" s="95"/>
      <c r="C1982" s="95" t="s">
        <v>7742</v>
      </c>
      <c r="D1982" s="95" t="s">
        <v>7080</v>
      </c>
      <c r="E1982" s="95" t="s">
        <v>7081</v>
      </c>
      <c r="F1982" s="96" t="s">
        <v>7060</v>
      </c>
      <c r="G1982" s="97">
        <v>3096.16</v>
      </c>
      <c r="H1982" s="97"/>
      <c r="I1982" s="95" t="s">
        <v>7743</v>
      </c>
      <c r="J1982" s="95" t="s">
        <v>7724</v>
      </c>
      <c r="K1982" s="96" t="s">
        <v>7725</v>
      </c>
      <c r="L1982" s="98"/>
    </row>
    <row r="1983" spans="1:12" ht="12.75" customHeight="1" x14ac:dyDescent="0.15">
      <c r="A1983" s="95" t="s">
        <v>6810</v>
      </c>
      <c r="B1983" s="95"/>
      <c r="C1983" s="95" t="s">
        <v>7742</v>
      </c>
      <c r="D1983" s="95" t="s">
        <v>7080</v>
      </c>
      <c r="E1983" s="95" t="s">
        <v>7081</v>
      </c>
      <c r="F1983" s="96" t="s">
        <v>7060</v>
      </c>
      <c r="G1983" s="97"/>
      <c r="H1983" s="97"/>
      <c r="I1983" s="95" t="s">
        <v>7743</v>
      </c>
      <c r="J1983" s="95" t="s">
        <v>7724</v>
      </c>
      <c r="K1983" s="96" t="s">
        <v>7725</v>
      </c>
      <c r="L1983" s="98"/>
    </row>
    <row r="1984" spans="1:12" ht="12.75" customHeight="1" x14ac:dyDescent="0.15">
      <c r="A1984" s="95" t="s">
        <v>6804</v>
      </c>
      <c r="B1984" s="95"/>
      <c r="C1984" s="95" t="s">
        <v>7742</v>
      </c>
      <c r="D1984" s="95" t="s">
        <v>7080</v>
      </c>
      <c r="E1984" s="95" t="s">
        <v>7081</v>
      </c>
      <c r="F1984" s="96" t="s">
        <v>7060</v>
      </c>
      <c r="G1984" s="97"/>
      <c r="H1984" s="97">
        <v>6192.32</v>
      </c>
      <c r="I1984" s="95" t="s">
        <v>7743</v>
      </c>
      <c r="J1984" s="95" t="s">
        <v>7724</v>
      </c>
      <c r="K1984" s="96" t="s">
        <v>7725</v>
      </c>
      <c r="L1984" s="98"/>
    </row>
    <row r="1985" spans="1:12" ht="12.75" customHeight="1" x14ac:dyDescent="0.15">
      <c r="A1985" s="95" t="s">
        <v>7145</v>
      </c>
      <c r="B1985" s="95"/>
      <c r="C1985" s="95" t="s">
        <v>7742</v>
      </c>
      <c r="D1985" s="95" t="s">
        <v>7080</v>
      </c>
      <c r="E1985" s="95" t="s">
        <v>7081</v>
      </c>
      <c r="F1985" s="96" t="s">
        <v>7060</v>
      </c>
      <c r="G1985" s="97">
        <v>619.23</v>
      </c>
      <c r="H1985" s="97"/>
      <c r="I1985" s="95" t="s">
        <v>7743</v>
      </c>
      <c r="J1985" s="95" t="s">
        <v>7724</v>
      </c>
      <c r="K1985" s="96" t="s">
        <v>7725</v>
      </c>
      <c r="L1985" s="98"/>
    </row>
    <row r="1986" spans="1:12" ht="12.75" customHeight="1" x14ac:dyDescent="0.15">
      <c r="A1986" s="95" t="s">
        <v>6810</v>
      </c>
      <c r="B1986" s="95"/>
      <c r="C1986" s="95" t="s">
        <v>7744</v>
      </c>
      <c r="D1986" s="95" t="s">
        <v>7080</v>
      </c>
      <c r="E1986" s="95" t="s">
        <v>7081</v>
      </c>
      <c r="F1986" s="96" t="s">
        <v>7060</v>
      </c>
      <c r="G1986" s="97"/>
      <c r="H1986" s="97">
        <v>3792.54</v>
      </c>
      <c r="I1986" s="95" t="s">
        <v>7029</v>
      </c>
      <c r="J1986" s="95" t="s">
        <v>7724</v>
      </c>
      <c r="K1986" s="96" t="s">
        <v>7725</v>
      </c>
      <c r="L1986" s="98"/>
    </row>
    <row r="1987" spans="1:12" ht="12.75" customHeight="1" x14ac:dyDescent="0.15">
      <c r="A1987" s="95" t="s">
        <v>7056</v>
      </c>
      <c r="B1987" s="95"/>
      <c r="C1987" s="95" t="s">
        <v>7744</v>
      </c>
      <c r="D1987" s="95" t="s">
        <v>7080</v>
      </c>
      <c r="E1987" s="95" t="s">
        <v>7081</v>
      </c>
      <c r="F1987" s="96" t="s">
        <v>7060</v>
      </c>
      <c r="G1987" s="97">
        <v>933.55</v>
      </c>
      <c r="H1987" s="97"/>
      <c r="I1987" s="95" t="s">
        <v>7029</v>
      </c>
      <c r="J1987" s="95" t="s">
        <v>7724</v>
      </c>
      <c r="K1987" s="96" t="s">
        <v>7725</v>
      </c>
      <c r="L1987" s="98"/>
    </row>
    <row r="1988" spans="1:12" ht="12.75" customHeight="1" x14ac:dyDescent="0.15">
      <c r="A1988" s="95" t="s">
        <v>6804</v>
      </c>
      <c r="B1988" s="95"/>
      <c r="C1988" s="95" t="s">
        <v>7744</v>
      </c>
      <c r="D1988" s="95" t="s">
        <v>7080</v>
      </c>
      <c r="E1988" s="95" t="s">
        <v>7081</v>
      </c>
      <c r="F1988" s="96" t="s">
        <v>7060</v>
      </c>
      <c r="G1988" s="97">
        <v>204.21</v>
      </c>
      <c r="H1988" s="97"/>
      <c r="I1988" s="95" t="s">
        <v>7029</v>
      </c>
      <c r="J1988" s="95" t="s">
        <v>7724</v>
      </c>
      <c r="K1988" s="96" t="s">
        <v>7725</v>
      </c>
      <c r="L1988" s="98"/>
    </row>
    <row r="1989" spans="1:12" ht="12.75" customHeight="1" x14ac:dyDescent="0.15">
      <c r="A1989" s="95" t="s">
        <v>6844</v>
      </c>
      <c r="B1989" s="95"/>
      <c r="C1989" s="95" t="s">
        <v>7744</v>
      </c>
      <c r="D1989" s="95" t="s">
        <v>7080</v>
      </c>
      <c r="E1989" s="95" t="s">
        <v>7081</v>
      </c>
      <c r="F1989" s="99">
        <v>43496</v>
      </c>
      <c r="G1989" s="97">
        <v>1021.07</v>
      </c>
      <c r="H1989" s="97"/>
      <c r="I1989" s="95" t="s">
        <v>7029</v>
      </c>
      <c r="J1989" s="95" t="s">
        <v>7724</v>
      </c>
      <c r="K1989" s="96" t="s">
        <v>7725</v>
      </c>
      <c r="L1989" s="98"/>
    </row>
    <row r="1990" spans="1:12" ht="12.75" customHeight="1" x14ac:dyDescent="0.15">
      <c r="A1990" s="95" t="s">
        <v>7145</v>
      </c>
      <c r="B1990" s="95"/>
      <c r="C1990" s="95" t="s">
        <v>7744</v>
      </c>
      <c r="D1990" s="95" t="s">
        <v>7080</v>
      </c>
      <c r="E1990" s="95" t="s">
        <v>7081</v>
      </c>
      <c r="F1990" s="96" t="s">
        <v>7060</v>
      </c>
      <c r="G1990" s="97">
        <v>1633.71</v>
      </c>
      <c r="H1990" s="97"/>
      <c r="I1990" s="95" t="s">
        <v>7029</v>
      </c>
      <c r="J1990" s="95" t="s">
        <v>7724</v>
      </c>
      <c r="K1990" s="96" t="s">
        <v>7725</v>
      </c>
      <c r="L1990" s="98"/>
    </row>
    <row r="1991" spans="1:12" ht="25.5" customHeight="1" x14ac:dyDescent="0.15">
      <c r="A1991" s="95" t="s">
        <v>7055</v>
      </c>
      <c r="B1991" s="95"/>
      <c r="C1991" s="95" t="s">
        <v>7745</v>
      </c>
      <c r="D1991" s="95" t="s">
        <v>7080</v>
      </c>
      <c r="E1991" s="95" t="s">
        <v>7081</v>
      </c>
      <c r="F1991" s="96" t="s">
        <v>7060</v>
      </c>
      <c r="G1991" s="97"/>
      <c r="H1991" s="97">
        <v>231.26</v>
      </c>
      <c r="I1991" s="95" t="s">
        <v>7746</v>
      </c>
      <c r="J1991" s="95" t="s">
        <v>7724</v>
      </c>
      <c r="K1991" s="96" t="s">
        <v>7725</v>
      </c>
      <c r="L1991" s="98"/>
    </row>
    <row r="1992" spans="1:12" ht="25.5" customHeight="1" x14ac:dyDescent="0.15">
      <c r="A1992" s="95" t="s">
        <v>7139</v>
      </c>
      <c r="B1992" s="95"/>
      <c r="C1992" s="95" t="s">
        <v>7745</v>
      </c>
      <c r="D1992" s="95" t="s">
        <v>7080</v>
      </c>
      <c r="E1992" s="95" t="s">
        <v>7081</v>
      </c>
      <c r="F1992" s="96" t="s">
        <v>7060</v>
      </c>
      <c r="G1992" s="97">
        <v>231.26</v>
      </c>
      <c r="H1992" s="97"/>
      <c r="I1992" s="95" t="s">
        <v>7746</v>
      </c>
      <c r="J1992" s="95" t="s">
        <v>7724</v>
      </c>
      <c r="K1992" s="96" t="s">
        <v>7725</v>
      </c>
      <c r="L1992" s="98"/>
    </row>
    <row r="1993" spans="1:12" ht="25.5" customHeight="1" x14ac:dyDescent="0.15">
      <c r="A1993" s="95" t="s">
        <v>7055</v>
      </c>
      <c r="B1993" s="95"/>
      <c r="C1993" s="95" t="s">
        <v>7747</v>
      </c>
      <c r="D1993" s="95" t="s">
        <v>7080</v>
      </c>
      <c r="E1993" s="95" t="s">
        <v>7081</v>
      </c>
      <c r="F1993" s="96" t="s">
        <v>7060</v>
      </c>
      <c r="G1993" s="97">
        <v>443.43</v>
      </c>
      <c r="H1993" s="97"/>
      <c r="I1993" s="95" t="s">
        <v>7030</v>
      </c>
      <c r="J1993" s="95" t="s">
        <v>7724</v>
      </c>
      <c r="K1993" s="96" t="s">
        <v>7725</v>
      </c>
      <c r="L1993" s="98"/>
    </row>
    <row r="1994" spans="1:12" ht="25.5" customHeight="1" x14ac:dyDescent="0.15">
      <c r="A1994" s="95" t="s">
        <v>6808</v>
      </c>
      <c r="B1994" s="95"/>
      <c r="C1994" s="95" t="s">
        <v>7747</v>
      </c>
      <c r="D1994" s="95" t="s">
        <v>7080</v>
      </c>
      <c r="E1994" s="95" t="s">
        <v>7081</v>
      </c>
      <c r="F1994" s="96" t="s">
        <v>7060</v>
      </c>
      <c r="G1994" s="97">
        <v>443.43</v>
      </c>
      <c r="H1994" s="97"/>
      <c r="I1994" s="95" t="s">
        <v>7030</v>
      </c>
      <c r="J1994" s="95" t="s">
        <v>7724</v>
      </c>
      <c r="K1994" s="96" t="s">
        <v>7725</v>
      </c>
      <c r="L1994" s="98"/>
    </row>
    <row r="1995" spans="1:12" ht="25.5" customHeight="1" x14ac:dyDescent="0.15">
      <c r="A1995" s="95" t="s">
        <v>7056</v>
      </c>
      <c r="B1995" s="95"/>
      <c r="C1995" s="95" t="s">
        <v>7747</v>
      </c>
      <c r="D1995" s="95" t="s">
        <v>7080</v>
      </c>
      <c r="E1995" s="95" t="s">
        <v>7081</v>
      </c>
      <c r="F1995" s="96" t="s">
        <v>7060</v>
      </c>
      <c r="G1995" s="97">
        <v>1108.57</v>
      </c>
      <c r="H1995" s="97"/>
      <c r="I1995" s="95" t="s">
        <v>7030</v>
      </c>
      <c r="J1995" s="95" t="s">
        <v>7724</v>
      </c>
      <c r="K1995" s="96" t="s">
        <v>7725</v>
      </c>
      <c r="L1995" s="98"/>
    </row>
    <row r="1996" spans="1:12" ht="25.5" customHeight="1" x14ac:dyDescent="0.15">
      <c r="A1996" s="95" t="s">
        <v>6804</v>
      </c>
      <c r="B1996" s="95"/>
      <c r="C1996" s="95" t="s">
        <v>7747</v>
      </c>
      <c r="D1996" s="95" t="s">
        <v>7080</v>
      </c>
      <c r="E1996" s="95" t="s">
        <v>7081</v>
      </c>
      <c r="F1996" s="96" t="s">
        <v>7060</v>
      </c>
      <c r="G1996" s="97"/>
      <c r="H1996" s="97">
        <v>9201.14</v>
      </c>
      <c r="I1996" s="95" t="s">
        <v>7030</v>
      </c>
      <c r="J1996" s="95" t="s">
        <v>7724</v>
      </c>
      <c r="K1996" s="96" t="s">
        <v>7725</v>
      </c>
      <c r="L1996" s="98"/>
    </row>
    <row r="1997" spans="1:12" ht="25.5" customHeight="1" x14ac:dyDescent="0.15">
      <c r="A1997" s="95" t="s">
        <v>6844</v>
      </c>
      <c r="B1997" s="95"/>
      <c r="C1997" s="95" t="s">
        <v>7747</v>
      </c>
      <c r="D1997" s="95" t="s">
        <v>7080</v>
      </c>
      <c r="E1997" s="95" t="s">
        <v>7081</v>
      </c>
      <c r="F1997" s="99">
        <v>43496</v>
      </c>
      <c r="G1997" s="97">
        <v>5432</v>
      </c>
      <c r="H1997" s="97"/>
      <c r="I1997" s="95" t="s">
        <v>7030</v>
      </c>
      <c r="J1997" s="95" t="s">
        <v>7724</v>
      </c>
      <c r="K1997" s="96" t="s">
        <v>7725</v>
      </c>
      <c r="L1997" s="98"/>
    </row>
    <row r="1998" spans="1:12" ht="25.5" customHeight="1" x14ac:dyDescent="0.15">
      <c r="A1998" s="95" t="s">
        <v>6848</v>
      </c>
      <c r="B1998" s="95"/>
      <c r="C1998" s="95" t="s">
        <v>7747</v>
      </c>
      <c r="D1998" s="95" t="s">
        <v>7080</v>
      </c>
      <c r="E1998" s="95" t="s">
        <v>7081</v>
      </c>
      <c r="F1998" s="99">
        <v>43496</v>
      </c>
      <c r="G1998" s="97">
        <v>1773.71</v>
      </c>
      <c r="H1998" s="97"/>
      <c r="I1998" s="95" t="s">
        <v>7030</v>
      </c>
      <c r="J1998" s="95" t="s">
        <v>7724</v>
      </c>
      <c r="K1998" s="96" t="s">
        <v>7725</v>
      </c>
      <c r="L1998" s="98"/>
    </row>
    <row r="1999" spans="1:12" ht="25.5" customHeight="1" x14ac:dyDescent="0.15">
      <c r="A1999" s="95" t="s">
        <v>7055</v>
      </c>
      <c r="B1999" s="95"/>
      <c r="C1999" s="95" t="s">
        <v>7748</v>
      </c>
      <c r="D1999" s="95" t="s">
        <v>7080</v>
      </c>
      <c r="E1999" s="95" t="s">
        <v>7081</v>
      </c>
      <c r="F1999" s="96" t="s">
        <v>7060</v>
      </c>
      <c r="G1999" s="97"/>
      <c r="H1999" s="97">
        <v>1052.1300000000001</v>
      </c>
      <c r="I1999" s="95" t="s">
        <v>7031</v>
      </c>
      <c r="J1999" s="95" t="s">
        <v>7724</v>
      </c>
      <c r="K1999" s="96" t="s">
        <v>7725</v>
      </c>
      <c r="L1999" s="98"/>
    </row>
    <row r="2000" spans="1:12" ht="11.25" x14ac:dyDescent="0.15">
      <c r="A2000" s="95" t="s">
        <v>7190</v>
      </c>
      <c r="B2000" s="95"/>
      <c r="C2000" s="95" t="s">
        <v>7748</v>
      </c>
      <c r="D2000" s="95" t="s">
        <v>7080</v>
      </c>
      <c r="E2000" s="95" t="s">
        <v>7081</v>
      </c>
      <c r="F2000" s="96" t="s">
        <v>7060</v>
      </c>
      <c r="G2000" s="97">
        <v>318.83</v>
      </c>
      <c r="H2000" s="97"/>
      <c r="I2000" s="95" t="s">
        <v>7031</v>
      </c>
      <c r="J2000" s="95" t="s">
        <v>7724</v>
      </c>
      <c r="K2000" s="96" t="s">
        <v>7725</v>
      </c>
    </row>
    <row r="2001" spans="1:12" ht="11.25" x14ac:dyDescent="0.15">
      <c r="A2001" s="95" t="s">
        <v>6844</v>
      </c>
      <c r="B2001" s="95"/>
      <c r="C2001" s="95" t="s">
        <v>7748</v>
      </c>
      <c r="D2001" s="95" t="s">
        <v>7080</v>
      </c>
      <c r="E2001" s="95" t="s">
        <v>7081</v>
      </c>
      <c r="F2001" s="99">
        <v>43496</v>
      </c>
      <c r="G2001" s="97">
        <v>733.3</v>
      </c>
      <c r="H2001" s="97"/>
      <c r="I2001" s="95" t="s">
        <v>7031</v>
      </c>
      <c r="J2001" s="95" t="s">
        <v>7724</v>
      </c>
      <c r="K2001" s="96" t="s">
        <v>7725</v>
      </c>
    </row>
    <row r="2002" spans="1:12" ht="38.25" customHeight="1" x14ac:dyDescent="0.3">
      <c r="A2002" s="95" t="s">
        <v>7087</v>
      </c>
      <c r="B2002" s="95"/>
      <c r="C2002" s="95" t="s">
        <v>7541</v>
      </c>
      <c r="D2002" s="95" t="s">
        <v>7080</v>
      </c>
      <c r="E2002" s="95" t="s">
        <v>7081</v>
      </c>
      <c r="F2002" s="96" t="s">
        <v>7197</v>
      </c>
      <c r="G2002" s="97">
        <v>1067.68</v>
      </c>
      <c r="H2002" s="97"/>
      <c r="I2002" s="95" t="s">
        <v>7749</v>
      </c>
      <c r="J2002" s="95" t="s">
        <v>7750</v>
      </c>
      <c r="K2002" s="96" t="s">
        <v>7751</v>
      </c>
      <c r="L2002" s="93"/>
    </row>
    <row r="2003" spans="1:12" ht="11.25" x14ac:dyDescent="0.15">
      <c r="A2003" s="95" t="s">
        <v>6810</v>
      </c>
      <c r="B2003" s="95"/>
      <c r="C2003" s="95" t="s">
        <v>7541</v>
      </c>
      <c r="D2003" s="95" t="s">
        <v>7080</v>
      </c>
      <c r="E2003" s="95" t="s">
        <v>7081</v>
      </c>
      <c r="F2003" s="96" t="s">
        <v>7197</v>
      </c>
      <c r="G2003" s="97"/>
      <c r="H2003" s="97">
        <v>4003.8</v>
      </c>
      <c r="I2003" s="95" t="s">
        <v>7749</v>
      </c>
      <c r="J2003" s="95" t="s">
        <v>7750</v>
      </c>
      <c r="K2003" s="96" t="s">
        <v>7751</v>
      </c>
    </row>
    <row r="2004" spans="1:12" ht="25.5" customHeight="1" x14ac:dyDescent="0.15">
      <c r="A2004" s="95" t="s">
        <v>7086</v>
      </c>
      <c r="B2004" s="95"/>
      <c r="C2004" s="95" t="s">
        <v>7541</v>
      </c>
      <c r="D2004" s="95" t="s">
        <v>7080</v>
      </c>
      <c r="E2004" s="95" t="s">
        <v>7081</v>
      </c>
      <c r="F2004" s="96" t="s">
        <v>7197</v>
      </c>
      <c r="G2004" s="97">
        <v>1334.6</v>
      </c>
      <c r="H2004" s="97"/>
      <c r="I2004" s="95" t="s">
        <v>7749</v>
      </c>
      <c r="J2004" s="95" t="s">
        <v>7750</v>
      </c>
      <c r="K2004" s="96" t="s">
        <v>7751</v>
      </c>
      <c r="L2004" s="98"/>
    </row>
    <row r="2005" spans="1:12" ht="25.5" customHeight="1" x14ac:dyDescent="0.15">
      <c r="A2005" s="95" t="s">
        <v>7085</v>
      </c>
      <c r="B2005" s="95"/>
      <c r="C2005" s="95" t="s">
        <v>7541</v>
      </c>
      <c r="D2005" s="95" t="s">
        <v>7080</v>
      </c>
      <c r="E2005" s="95" t="s">
        <v>7081</v>
      </c>
      <c r="F2005" s="96" t="s">
        <v>7197</v>
      </c>
      <c r="G2005" s="97">
        <v>1067.68</v>
      </c>
      <c r="H2005" s="97"/>
      <c r="I2005" s="95" t="s">
        <v>7749</v>
      </c>
      <c r="J2005" s="95" t="s">
        <v>7750</v>
      </c>
      <c r="K2005" s="96" t="s">
        <v>7751</v>
      </c>
      <c r="L2005" s="98"/>
    </row>
    <row r="2006" spans="1:12" ht="25.5" customHeight="1" x14ac:dyDescent="0.15">
      <c r="A2006" s="95" t="s">
        <v>7078</v>
      </c>
      <c r="B2006" s="95"/>
      <c r="C2006" s="95" t="s">
        <v>7541</v>
      </c>
      <c r="D2006" s="95" t="s">
        <v>7080</v>
      </c>
      <c r="E2006" s="95" t="s">
        <v>7081</v>
      </c>
      <c r="F2006" s="96" t="s">
        <v>7197</v>
      </c>
      <c r="G2006" s="97">
        <v>533.84</v>
      </c>
      <c r="H2006" s="97"/>
      <c r="I2006" s="95" t="s">
        <v>7749</v>
      </c>
      <c r="J2006" s="95" t="s">
        <v>7750</v>
      </c>
      <c r="K2006" s="96" t="s">
        <v>7751</v>
      </c>
      <c r="L2006" s="98"/>
    </row>
    <row r="2007" spans="1:12" ht="25.5" customHeight="1" x14ac:dyDescent="0.15">
      <c r="A2007" s="95" t="s">
        <v>7087</v>
      </c>
      <c r="B2007" s="95"/>
      <c r="C2007" s="95" t="s">
        <v>7752</v>
      </c>
      <c r="D2007" s="95" t="s">
        <v>7080</v>
      </c>
      <c r="E2007" s="95" t="s">
        <v>7081</v>
      </c>
      <c r="F2007" s="96" t="s">
        <v>7197</v>
      </c>
      <c r="G2007" s="97">
        <v>268.68</v>
      </c>
      <c r="H2007" s="97"/>
      <c r="I2007" s="95" t="s">
        <v>7753</v>
      </c>
      <c r="J2007" s="95" t="s">
        <v>7750</v>
      </c>
      <c r="K2007" s="96" t="s">
        <v>7751</v>
      </c>
      <c r="L2007" s="98"/>
    </row>
    <row r="2008" spans="1:12" ht="25.5" customHeight="1" x14ac:dyDescent="0.15">
      <c r="A2008" s="95" t="s">
        <v>6810</v>
      </c>
      <c r="B2008" s="95"/>
      <c r="C2008" s="95" t="s">
        <v>7752</v>
      </c>
      <c r="D2008" s="95" t="s">
        <v>7080</v>
      </c>
      <c r="E2008" s="95" t="s">
        <v>7081</v>
      </c>
      <c r="F2008" s="96" t="s">
        <v>7197</v>
      </c>
      <c r="G2008" s="97"/>
      <c r="H2008" s="97">
        <v>2418.13</v>
      </c>
      <c r="I2008" s="95" t="s">
        <v>7753</v>
      </c>
      <c r="J2008" s="95" t="s">
        <v>7750</v>
      </c>
      <c r="K2008" s="96" t="s">
        <v>7751</v>
      </c>
      <c r="L2008" s="98"/>
    </row>
    <row r="2009" spans="1:12" ht="25.5" customHeight="1" x14ac:dyDescent="0.15">
      <c r="A2009" s="95" t="s">
        <v>7086</v>
      </c>
      <c r="B2009" s="95"/>
      <c r="C2009" s="95" t="s">
        <v>7752</v>
      </c>
      <c r="D2009" s="95" t="s">
        <v>7080</v>
      </c>
      <c r="E2009" s="95" t="s">
        <v>7081</v>
      </c>
      <c r="F2009" s="96" t="s">
        <v>7197</v>
      </c>
      <c r="G2009" s="97">
        <v>268.68</v>
      </c>
      <c r="H2009" s="97"/>
      <c r="I2009" s="95" t="s">
        <v>7753</v>
      </c>
      <c r="J2009" s="95" t="s">
        <v>7750</v>
      </c>
      <c r="K2009" s="96" t="s">
        <v>7751</v>
      </c>
      <c r="L2009" s="98"/>
    </row>
    <row r="2010" spans="1:12" ht="25.5" customHeight="1" x14ac:dyDescent="0.15">
      <c r="A2010" s="95" t="s">
        <v>7085</v>
      </c>
      <c r="B2010" s="95"/>
      <c r="C2010" s="95" t="s">
        <v>7752</v>
      </c>
      <c r="D2010" s="95" t="s">
        <v>7080</v>
      </c>
      <c r="E2010" s="95" t="s">
        <v>7081</v>
      </c>
      <c r="F2010" s="96" t="s">
        <v>7197</v>
      </c>
      <c r="G2010" s="97">
        <v>1612.09</v>
      </c>
      <c r="H2010" s="97"/>
      <c r="I2010" s="95" t="s">
        <v>7753</v>
      </c>
      <c r="J2010" s="95" t="s">
        <v>7750</v>
      </c>
      <c r="K2010" s="96" t="s">
        <v>7751</v>
      </c>
      <c r="L2010" s="98"/>
    </row>
    <row r="2011" spans="1:12" ht="25.5" customHeight="1" x14ac:dyDescent="0.15">
      <c r="A2011" s="95" t="s">
        <v>7078</v>
      </c>
      <c r="B2011" s="95"/>
      <c r="C2011" s="95" t="s">
        <v>7752</v>
      </c>
      <c r="D2011" s="95" t="s">
        <v>7080</v>
      </c>
      <c r="E2011" s="95" t="s">
        <v>7081</v>
      </c>
      <c r="F2011" s="96" t="s">
        <v>7197</v>
      </c>
      <c r="G2011" s="97">
        <v>268.68</v>
      </c>
      <c r="H2011" s="97"/>
      <c r="I2011" s="95" t="s">
        <v>7753</v>
      </c>
      <c r="J2011" s="95" t="s">
        <v>7750</v>
      </c>
      <c r="K2011" s="96" t="s">
        <v>7751</v>
      </c>
      <c r="L2011" s="98"/>
    </row>
    <row r="2012" spans="1:12" ht="25.5" customHeight="1" x14ac:dyDescent="0.15">
      <c r="A2012" s="95" t="s">
        <v>7160</v>
      </c>
      <c r="B2012" s="95"/>
      <c r="C2012" s="95" t="s">
        <v>7754</v>
      </c>
      <c r="D2012" s="95" t="s">
        <v>7080</v>
      </c>
      <c r="E2012" s="95" t="s">
        <v>7081</v>
      </c>
      <c r="F2012" s="96" t="s">
        <v>7197</v>
      </c>
      <c r="G2012" s="97">
        <v>84</v>
      </c>
      <c r="H2012" s="97"/>
      <c r="I2012" s="95" t="s">
        <v>7042</v>
      </c>
      <c r="J2012" s="95" t="s">
        <v>7750</v>
      </c>
      <c r="K2012" s="96" t="s">
        <v>7751</v>
      </c>
      <c r="L2012" s="98"/>
    </row>
    <row r="2013" spans="1:12" ht="25.5" customHeight="1" x14ac:dyDescent="0.15">
      <c r="A2013" s="95" t="s">
        <v>7056</v>
      </c>
      <c r="B2013" s="95"/>
      <c r="C2013" s="95" t="s">
        <v>7754</v>
      </c>
      <c r="D2013" s="95" t="s">
        <v>7080</v>
      </c>
      <c r="E2013" s="95" t="s">
        <v>7081</v>
      </c>
      <c r="F2013" s="96" t="s">
        <v>7197</v>
      </c>
      <c r="G2013" s="97">
        <v>588</v>
      </c>
      <c r="H2013" s="97"/>
      <c r="I2013" s="95" t="s">
        <v>7042</v>
      </c>
      <c r="J2013" s="95" t="s">
        <v>7750</v>
      </c>
      <c r="K2013" s="96" t="s">
        <v>7751</v>
      </c>
      <c r="L2013" s="98"/>
    </row>
    <row r="2014" spans="1:12" ht="25.5" customHeight="1" x14ac:dyDescent="0.15">
      <c r="A2014" s="95" t="s">
        <v>6804</v>
      </c>
      <c r="B2014" s="95"/>
      <c r="C2014" s="95" t="s">
        <v>7754</v>
      </c>
      <c r="D2014" s="95" t="s">
        <v>7080</v>
      </c>
      <c r="E2014" s="95" t="s">
        <v>7081</v>
      </c>
      <c r="F2014" s="96" t="s">
        <v>7197</v>
      </c>
      <c r="G2014" s="97">
        <v>638.4</v>
      </c>
      <c r="H2014" s="97"/>
      <c r="I2014" s="95" t="s">
        <v>7042</v>
      </c>
      <c r="J2014" s="95" t="s">
        <v>7750</v>
      </c>
      <c r="K2014" s="96" t="s">
        <v>7751</v>
      </c>
      <c r="L2014" s="98"/>
    </row>
    <row r="2015" spans="1:12" ht="25.5" customHeight="1" x14ac:dyDescent="0.15">
      <c r="A2015" s="95" t="s">
        <v>6844</v>
      </c>
      <c r="B2015" s="95"/>
      <c r="C2015" s="95" t="s">
        <v>7754</v>
      </c>
      <c r="D2015" s="95" t="s">
        <v>7080</v>
      </c>
      <c r="E2015" s="95" t="s">
        <v>7081</v>
      </c>
      <c r="F2015" s="99">
        <v>43524</v>
      </c>
      <c r="G2015" s="97"/>
      <c r="H2015" s="97">
        <v>1310.4000000000001</v>
      </c>
      <c r="I2015" s="95" t="s">
        <v>7042</v>
      </c>
      <c r="J2015" s="95" t="s">
        <v>7750</v>
      </c>
      <c r="K2015" s="96" t="s">
        <v>7751</v>
      </c>
      <c r="L2015" s="98"/>
    </row>
    <row r="2016" spans="1:12" ht="25.5" customHeight="1" x14ac:dyDescent="0.15">
      <c r="A2016" s="95" t="s">
        <v>6810</v>
      </c>
      <c r="B2016" s="95"/>
      <c r="C2016" s="95" t="s">
        <v>7545</v>
      </c>
      <c r="D2016" s="95" t="s">
        <v>7080</v>
      </c>
      <c r="E2016" s="95" t="s">
        <v>7081</v>
      </c>
      <c r="F2016" s="96" t="s">
        <v>7197</v>
      </c>
      <c r="G2016" s="97"/>
      <c r="H2016" s="97">
        <v>2801.76</v>
      </c>
      <c r="I2016" s="95" t="s">
        <v>7755</v>
      </c>
      <c r="J2016" s="95" t="s">
        <v>7750</v>
      </c>
      <c r="K2016" s="96" t="s">
        <v>7751</v>
      </c>
      <c r="L2016" s="98"/>
    </row>
    <row r="2017" spans="1:12" ht="25.5" customHeight="1" x14ac:dyDescent="0.15">
      <c r="A2017" s="95" t="s">
        <v>7098</v>
      </c>
      <c r="B2017" s="95"/>
      <c r="C2017" s="95" t="s">
        <v>7545</v>
      </c>
      <c r="D2017" s="95" t="s">
        <v>7080</v>
      </c>
      <c r="E2017" s="95" t="s">
        <v>7081</v>
      </c>
      <c r="F2017" s="96" t="s">
        <v>7197</v>
      </c>
      <c r="G2017" s="97">
        <v>140.09</v>
      </c>
      <c r="H2017" s="97"/>
      <c r="I2017" s="95" t="s">
        <v>7755</v>
      </c>
      <c r="J2017" s="95" t="s">
        <v>7750</v>
      </c>
      <c r="K2017" s="96" t="s">
        <v>7751</v>
      </c>
      <c r="L2017" s="98"/>
    </row>
    <row r="2018" spans="1:12" ht="25.5" customHeight="1" x14ac:dyDescent="0.15">
      <c r="A2018" s="95" t="s">
        <v>7092</v>
      </c>
      <c r="B2018" s="95"/>
      <c r="C2018" s="95" t="s">
        <v>7545</v>
      </c>
      <c r="D2018" s="95" t="s">
        <v>7080</v>
      </c>
      <c r="E2018" s="95" t="s">
        <v>7081</v>
      </c>
      <c r="F2018" s="96" t="s">
        <v>7197</v>
      </c>
      <c r="G2018" s="97">
        <v>560.35</v>
      </c>
      <c r="H2018" s="97"/>
      <c r="I2018" s="95" t="s">
        <v>7755</v>
      </c>
      <c r="J2018" s="95" t="s">
        <v>7750</v>
      </c>
      <c r="K2018" s="96" t="s">
        <v>7751</v>
      </c>
      <c r="L2018" s="98"/>
    </row>
    <row r="2019" spans="1:12" ht="25.5" customHeight="1" x14ac:dyDescent="0.15">
      <c r="A2019" s="95" t="s">
        <v>7095</v>
      </c>
      <c r="B2019" s="95"/>
      <c r="C2019" s="95" t="s">
        <v>7545</v>
      </c>
      <c r="D2019" s="95" t="s">
        <v>7080</v>
      </c>
      <c r="E2019" s="95" t="s">
        <v>7081</v>
      </c>
      <c r="F2019" s="96" t="s">
        <v>7197</v>
      </c>
      <c r="G2019" s="97">
        <v>2101.3200000000002</v>
      </c>
      <c r="H2019" s="97"/>
      <c r="I2019" s="95" t="s">
        <v>7755</v>
      </c>
      <c r="J2019" s="95" t="s">
        <v>7750</v>
      </c>
      <c r="K2019" s="96" t="s">
        <v>7751</v>
      </c>
      <c r="L2019" s="98"/>
    </row>
    <row r="2020" spans="1:12" ht="25.5" customHeight="1" x14ac:dyDescent="0.15">
      <c r="A2020" s="95" t="s">
        <v>6810</v>
      </c>
      <c r="B2020" s="95"/>
      <c r="C2020" s="95" t="s">
        <v>7756</v>
      </c>
      <c r="D2020" s="95" t="s">
        <v>7080</v>
      </c>
      <c r="E2020" s="95" t="s">
        <v>7081</v>
      </c>
      <c r="F2020" s="96" t="s">
        <v>7197</v>
      </c>
      <c r="G2020" s="97"/>
      <c r="H2020" s="97">
        <v>3555.08</v>
      </c>
      <c r="I2020" s="95" t="s">
        <v>7757</v>
      </c>
      <c r="J2020" s="95" t="s">
        <v>7750</v>
      </c>
      <c r="K2020" s="96" t="s">
        <v>7751</v>
      </c>
      <c r="L2020" s="98"/>
    </row>
    <row r="2021" spans="1:12" ht="25.5" customHeight="1" x14ac:dyDescent="0.15">
      <c r="A2021" s="95" t="s">
        <v>7086</v>
      </c>
      <c r="B2021" s="95"/>
      <c r="C2021" s="95" t="s">
        <v>7756</v>
      </c>
      <c r="D2021" s="95" t="s">
        <v>7080</v>
      </c>
      <c r="E2021" s="95" t="s">
        <v>7081</v>
      </c>
      <c r="F2021" s="96" t="s">
        <v>7197</v>
      </c>
      <c r="G2021" s="97">
        <v>177.75</v>
      </c>
      <c r="H2021" s="97"/>
      <c r="I2021" s="95" t="s">
        <v>7757</v>
      </c>
      <c r="J2021" s="95" t="s">
        <v>7750</v>
      </c>
      <c r="K2021" s="96" t="s">
        <v>7751</v>
      </c>
      <c r="L2021" s="98"/>
    </row>
    <row r="2022" spans="1:12" ht="11.25" x14ac:dyDescent="0.15">
      <c r="A2022" s="95" t="s">
        <v>7098</v>
      </c>
      <c r="B2022" s="95"/>
      <c r="C2022" s="95" t="s">
        <v>7756</v>
      </c>
      <c r="D2022" s="95" t="s">
        <v>7080</v>
      </c>
      <c r="E2022" s="95" t="s">
        <v>7081</v>
      </c>
      <c r="F2022" s="96" t="s">
        <v>7197</v>
      </c>
      <c r="G2022" s="97">
        <v>177.75</v>
      </c>
      <c r="H2022" s="97"/>
      <c r="I2022" s="95" t="s">
        <v>7757</v>
      </c>
      <c r="J2022" s="95" t="s">
        <v>7750</v>
      </c>
      <c r="K2022" s="96" t="s">
        <v>7751</v>
      </c>
    </row>
    <row r="2023" spans="1:12" ht="11.25" x14ac:dyDescent="0.15">
      <c r="A2023" s="95" t="s">
        <v>7078</v>
      </c>
      <c r="B2023" s="95"/>
      <c r="C2023" s="95" t="s">
        <v>7756</v>
      </c>
      <c r="D2023" s="95" t="s">
        <v>7080</v>
      </c>
      <c r="E2023" s="95" t="s">
        <v>7081</v>
      </c>
      <c r="F2023" s="96" t="s">
        <v>7197</v>
      </c>
      <c r="G2023" s="97">
        <v>1955.3</v>
      </c>
      <c r="H2023" s="97"/>
      <c r="I2023" s="95" t="s">
        <v>7757</v>
      </c>
      <c r="J2023" s="95" t="s">
        <v>7750</v>
      </c>
      <c r="K2023" s="96" t="s">
        <v>7751</v>
      </c>
    </row>
    <row r="2024" spans="1:12" ht="38.25" customHeight="1" x14ac:dyDescent="0.3">
      <c r="A2024" s="95" t="s">
        <v>7095</v>
      </c>
      <c r="B2024" s="95"/>
      <c r="C2024" s="95" t="s">
        <v>7756</v>
      </c>
      <c r="D2024" s="95" t="s">
        <v>7080</v>
      </c>
      <c r="E2024" s="95" t="s">
        <v>7081</v>
      </c>
      <c r="F2024" s="96" t="s">
        <v>7197</v>
      </c>
      <c r="G2024" s="97">
        <v>1244.28</v>
      </c>
      <c r="H2024" s="97"/>
      <c r="I2024" s="95" t="s">
        <v>7757</v>
      </c>
      <c r="J2024" s="95" t="s">
        <v>7750</v>
      </c>
      <c r="K2024" s="96" t="s">
        <v>7751</v>
      </c>
      <c r="L2024" s="93"/>
    </row>
    <row r="2025" spans="1:12" ht="11.25" x14ac:dyDescent="0.15">
      <c r="A2025" s="95" t="s">
        <v>7160</v>
      </c>
      <c r="B2025" s="95"/>
      <c r="C2025" s="95" t="s">
        <v>7758</v>
      </c>
      <c r="D2025" s="95" t="s">
        <v>7080</v>
      </c>
      <c r="E2025" s="95" t="s">
        <v>7081</v>
      </c>
      <c r="F2025" s="96" t="s">
        <v>7197</v>
      </c>
      <c r="G2025" s="97">
        <v>182.09</v>
      </c>
      <c r="H2025" s="97"/>
      <c r="I2025" s="95" t="s">
        <v>7043</v>
      </c>
      <c r="J2025" s="95" t="s">
        <v>7750</v>
      </c>
      <c r="K2025" s="96" t="s">
        <v>7751</v>
      </c>
    </row>
    <row r="2026" spans="1:12" ht="25.5" customHeight="1" x14ac:dyDescent="0.15">
      <c r="A2026" s="95" t="s">
        <v>6844</v>
      </c>
      <c r="B2026" s="95"/>
      <c r="C2026" s="95" t="s">
        <v>7758</v>
      </c>
      <c r="D2026" s="95" t="s">
        <v>7080</v>
      </c>
      <c r="E2026" s="95" t="s">
        <v>7081</v>
      </c>
      <c r="F2026" s="99">
        <v>43524</v>
      </c>
      <c r="G2026" s="97"/>
      <c r="H2026" s="97">
        <v>182.09</v>
      </c>
      <c r="I2026" s="95" t="s">
        <v>7043</v>
      </c>
      <c r="J2026" s="95" t="s">
        <v>7750</v>
      </c>
      <c r="K2026" s="96" t="s">
        <v>7751</v>
      </c>
      <c r="L2026" s="98"/>
    </row>
    <row r="2027" spans="1:12" ht="25.5" customHeight="1" x14ac:dyDescent="0.15">
      <c r="A2027" s="95" t="s">
        <v>6810</v>
      </c>
      <c r="B2027" s="95"/>
      <c r="C2027" s="95" t="s">
        <v>7759</v>
      </c>
      <c r="D2027" s="95" t="s">
        <v>7080</v>
      </c>
      <c r="E2027" s="95" t="s">
        <v>7081</v>
      </c>
      <c r="F2027" s="96" t="s">
        <v>7197</v>
      </c>
      <c r="G2027" s="97"/>
      <c r="H2027" s="97">
        <v>525.77</v>
      </c>
      <c r="I2027" s="95" t="s">
        <v>7044</v>
      </c>
      <c r="J2027" s="95" t="s">
        <v>7750</v>
      </c>
      <c r="K2027" s="96" t="s">
        <v>7751</v>
      </c>
      <c r="L2027" s="98"/>
    </row>
    <row r="2028" spans="1:12" ht="25.5" customHeight="1" x14ac:dyDescent="0.15">
      <c r="A2028" s="95" t="s">
        <v>6844</v>
      </c>
      <c r="B2028" s="95"/>
      <c r="C2028" s="95" t="s">
        <v>7759</v>
      </c>
      <c r="D2028" s="95" t="s">
        <v>7080</v>
      </c>
      <c r="E2028" s="95" t="s">
        <v>7081</v>
      </c>
      <c r="F2028" s="99">
        <v>43524</v>
      </c>
      <c r="G2028" s="97">
        <v>525.77</v>
      </c>
      <c r="H2028" s="97"/>
      <c r="I2028" s="95" t="s">
        <v>7044</v>
      </c>
      <c r="J2028" s="95" t="s">
        <v>7750</v>
      </c>
      <c r="K2028" s="96" t="s">
        <v>7751</v>
      </c>
      <c r="L2028" s="98"/>
    </row>
    <row r="2029" spans="1:12" ht="25.5" customHeight="1" x14ac:dyDescent="0.15">
      <c r="A2029" s="95" t="s">
        <v>7087</v>
      </c>
      <c r="B2029" s="95"/>
      <c r="C2029" s="95" t="s">
        <v>7579</v>
      </c>
      <c r="D2029" s="95" t="s">
        <v>7080</v>
      </c>
      <c r="E2029" s="95" t="s">
        <v>7081</v>
      </c>
      <c r="F2029" s="96" t="s">
        <v>7197</v>
      </c>
      <c r="G2029" s="97"/>
      <c r="H2029" s="97">
        <v>1578.32</v>
      </c>
      <c r="I2029" s="95" t="s">
        <v>7760</v>
      </c>
      <c r="J2029" s="95" t="s">
        <v>7750</v>
      </c>
      <c r="K2029" s="96" t="s">
        <v>7751</v>
      </c>
      <c r="L2029" s="98"/>
    </row>
    <row r="2030" spans="1:12" ht="25.5" customHeight="1" x14ac:dyDescent="0.15">
      <c r="A2030" s="95" t="s">
        <v>6810</v>
      </c>
      <c r="B2030" s="95"/>
      <c r="C2030" s="95" t="s">
        <v>7579</v>
      </c>
      <c r="D2030" s="95" t="s">
        <v>7080</v>
      </c>
      <c r="E2030" s="95" t="s">
        <v>7081</v>
      </c>
      <c r="F2030" s="96" t="s">
        <v>7197</v>
      </c>
      <c r="G2030" s="97">
        <v>394.58</v>
      </c>
      <c r="H2030" s="97"/>
      <c r="I2030" s="95" t="s">
        <v>7760</v>
      </c>
      <c r="J2030" s="95" t="s">
        <v>7750</v>
      </c>
      <c r="K2030" s="96" t="s">
        <v>7751</v>
      </c>
      <c r="L2030" s="98"/>
    </row>
    <row r="2031" spans="1:12" ht="25.5" customHeight="1" x14ac:dyDescent="0.15">
      <c r="A2031" s="95" t="s">
        <v>7086</v>
      </c>
      <c r="B2031" s="95"/>
      <c r="C2031" s="95" t="s">
        <v>7579</v>
      </c>
      <c r="D2031" s="95" t="s">
        <v>7080</v>
      </c>
      <c r="E2031" s="95" t="s">
        <v>7081</v>
      </c>
      <c r="F2031" s="96" t="s">
        <v>7197</v>
      </c>
      <c r="G2031" s="97">
        <v>591.87</v>
      </c>
      <c r="H2031" s="97"/>
      <c r="I2031" s="95" t="s">
        <v>7760</v>
      </c>
      <c r="J2031" s="95" t="s">
        <v>7750</v>
      </c>
      <c r="K2031" s="96" t="s">
        <v>7751</v>
      </c>
      <c r="L2031" s="98"/>
    </row>
    <row r="2032" spans="1:12" ht="25.5" customHeight="1" x14ac:dyDescent="0.15">
      <c r="A2032" s="95" t="s">
        <v>7098</v>
      </c>
      <c r="B2032" s="95"/>
      <c r="C2032" s="95" t="s">
        <v>7579</v>
      </c>
      <c r="D2032" s="95" t="s">
        <v>7080</v>
      </c>
      <c r="E2032" s="95" t="s">
        <v>7081</v>
      </c>
      <c r="F2032" s="96" t="s">
        <v>7197</v>
      </c>
      <c r="G2032" s="97">
        <v>197.29</v>
      </c>
      <c r="H2032" s="97"/>
      <c r="I2032" s="95" t="s">
        <v>7760</v>
      </c>
      <c r="J2032" s="95" t="s">
        <v>7750</v>
      </c>
      <c r="K2032" s="96" t="s">
        <v>7751</v>
      </c>
      <c r="L2032" s="98"/>
    </row>
    <row r="2033" spans="1:12" ht="25.5" customHeight="1" x14ac:dyDescent="0.15">
      <c r="A2033" s="95" t="s">
        <v>7078</v>
      </c>
      <c r="B2033" s="95"/>
      <c r="C2033" s="95" t="s">
        <v>7579</v>
      </c>
      <c r="D2033" s="95" t="s">
        <v>7080</v>
      </c>
      <c r="E2033" s="95" t="s">
        <v>7081</v>
      </c>
      <c r="F2033" s="96" t="s">
        <v>7197</v>
      </c>
      <c r="G2033" s="97">
        <v>394.58</v>
      </c>
      <c r="H2033" s="97"/>
      <c r="I2033" s="95" t="s">
        <v>7760</v>
      </c>
      <c r="J2033" s="95" t="s">
        <v>7750</v>
      </c>
      <c r="K2033" s="96" t="s">
        <v>7751</v>
      </c>
      <c r="L2033" s="98"/>
    </row>
    <row r="2034" spans="1:12" ht="25.5" customHeight="1" x14ac:dyDescent="0.15">
      <c r="A2034" s="95" t="s">
        <v>7086</v>
      </c>
      <c r="B2034" s="95"/>
      <c r="C2034" s="95" t="s">
        <v>7761</v>
      </c>
      <c r="D2034" s="95" t="s">
        <v>7080</v>
      </c>
      <c r="E2034" s="95" t="s">
        <v>7081</v>
      </c>
      <c r="F2034" s="96" t="s">
        <v>7197</v>
      </c>
      <c r="G2034" s="97">
        <v>282.25</v>
      </c>
      <c r="H2034" s="97"/>
      <c r="I2034" s="95" t="s">
        <v>7762</v>
      </c>
      <c r="J2034" s="95" t="s">
        <v>7750</v>
      </c>
      <c r="K2034" s="96" t="s">
        <v>7751</v>
      </c>
      <c r="L2034" s="98"/>
    </row>
    <row r="2035" spans="1:12" ht="25.5" customHeight="1" x14ac:dyDescent="0.15">
      <c r="A2035" s="95" t="s">
        <v>6810</v>
      </c>
      <c r="B2035" s="95"/>
      <c r="C2035" s="95" t="s">
        <v>7761</v>
      </c>
      <c r="D2035" s="95" t="s">
        <v>7080</v>
      </c>
      <c r="E2035" s="95" t="s">
        <v>7081</v>
      </c>
      <c r="F2035" s="96" t="s">
        <v>7197</v>
      </c>
      <c r="G2035" s="97"/>
      <c r="H2035" s="97">
        <v>282.25</v>
      </c>
      <c r="I2035" s="95" t="s">
        <v>7762</v>
      </c>
      <c r="J2035" s="95" t="s">
        <v>7750</v>
      </c>
      <c r="K2035" s="96" t="s">
        <v>7751</v>
      </c>
      <c r="L2035" s="98"/>
    </row>
    <row r="2036" spans="1:12" ht="25.5" customHeight="1" x14ac:dyDescent="0.15">
      <c r="A2036" s="95" t="s">
        <v>7055</v>
      </c>
      <c r="B2036" s="95"/>
      <c r="C2036" s="95" t="s">
        <v>7576</v>
      </c>
      <c r="D2036" s="95" t="s">
        <v>7080</v>
      </c>
      <c r="E2036" s="95" t="s">
        <v>7081</v>
      </c>
      <c r="F2036" s="96" t="s">
        <v>7197</v>
      </c>
      <c r="G2036" s="97">
        <v>549.45000000000005</v>
      </c>
      <c r="H2036" s="97"/>
      <c r="I2036" s="95" t="s">
        <v>7045</v>
      </c>
      <c r="J2036" s="95" t="s">
        <v>7750</v>
      </c>
      <c r="K2036" s="96" t="s">
        <v>7751</v>
      </c>
      <c r="L2036" s="98"/>
    </row>
    <row r="2037" spans="1:12" ht="25.5" customHeight="1" x14ac:dyDescent="0.15">
      <c r="A2037" s="95" t="s">
        <v>6810</v>
      </c>
      <c r="B2037" s="95"/>
      <c r="C2037" s="95" t="s">
        <v>7576</v>
      </c>
      <c r="D2037" s="95" t="s">
        <v>7080</v>
      </c>
      <c r="E2037" s="95" t="s">
        <v>7081</v>
      </c>
      <c r="F2037" s="96" t="s">
        <v>7197</v>
      </c>
      <c r="G2037" s="97"/>
      <c r="H2037" s="97">
        <v>1263.74</v>
      </c>
      <c r="I2037" s="95" t="s">
        <v>7045</v>
      </c>
      <c r="J2037" s="95" t="s">
        <v>7750</v>
      </c>
      <c r="K2037" s="96" t="s">
        <v>7751</v>
      </c>
      <c r="L2037" s="98"/>
    </row>
    <row r="2038" spans="1:12" ht="25.5" customHeight="1" x14ac:dyDescent="0.15">
      <c r="A2038" s="95" t="s">
        <v>7056</v>
      </c>
      <c r="B2038" s="95"/>
      <c r="C2038" s="95" t="s">
        <v>7576</v>
      </c>
      <c r="D2038" s="95" t="s">
        <v>7080</v>
      </c>
      <c r="E2038" s="95" t="s">
        <v>7081</v>
      </c>
      <c r="F2038" s="96" t="s">
        <v>7197</v>
      </c>
      <c r="G2038" s="97"/>
      <c r="H2038" s="97"/>
      <c r="I2038" s="95" t="s">
        <v>7045</v>
      </c>
      <c r="J2038" s="95" t="s">
        <v>7750</v>
      </c>
      <c r="K2038" s="96" t="s">
        <v>7751</v>
      </c>
      <c r="L2038" s="98"/>
    </row>
    <row r="2039" spans="1:12" ht="25.5" customHeight="1" x14ac:dyDescent="0.15">
      <c r="A2039" s="95" t="s">
        <v>6844</v>
      </c>
      <c r="B2039" s="95"/>
      <c r="C2039" s="95" t="s">
        <v>7576</v>
      </c>
      <c r="D2039" s="95" t="s">
        <v>7080</v>
      </c>
      <c r="E2039" s="95" t="s">
        <v>7081</v>
      </c>
      <c r="F2039" s="99">
        <v>43524</v>
      </c>
      <c r="G2039" s="97">
        <v>714.29</v>
      </c>
      <c r="H2039" s="97"/>
      <c r="I2039" s="95" t="s">
        <v>7045</v>
      </c>
      <c r="J2039" s="95" t="s">
        <v>7750</v>
      </c>
      <c r="K2039" s="96" t="s">
        <v>7751</v>
      </c>
      <c r="L2039" s="98"/>
    </row>
    <row r="2040" spans="1:12" ht="25.5" customHeight="1" x14ac:dyDescent="0.15">
      <c r="A2040" s="95" t="s">
        <v>7055</v>
      </c>
      <c r="B2040" s="95"/>
      <c r="C2040" s="95" t="s">
        <v>7591</v>
      </c>
      <c r="D2040" s="95" t="s">
        <v>7080</v>
      </c>
      <c r="E2040" s="95" t="s">
        <v>7081</v>
      </c>
      <c r="F2040" s="96" t="s">
        <v>7197</v>
      </c>
      <c r="G2040" s="97"/>
      <c r="H2040" s="97"/>
      <c r="I2040" s="95" t="s">
        <v>7046</v>
      </c>
      <c r="J2040" s="95" t="s">
        <v>7750</v>
      </c>
      <c r="K2040" s="96" t="s">
        <v>7751</v>
      </c>
      <c r="L2040" s="98"/>
    </row>
    <row r="2041" spans="1:12" ht="25.5" customHeight="1" x14ac:dyDescent="0.15">
      <c r="A2041" s="95" t="s">
        <v>7056</v>
      </c>
      <c r="B2041" s="95"/>
      <c r="C2041" s="95" t="s">
        <v>7591</v>
      </c>
      <c r="D2041" s="95" t="s">
        <v>7080</v>
      </c>
      <c r="E2041" s="95" t="s">
        <v>7081</v>
      </c>
      <c r="F2041" s="96" t="s">
        <v>7197</v>
      </c>
      <c r="G2041" s="97">
        <v>969.23</v>
      </c>
      <c r="H2041" s="97"/>
      <c r="I2041" s="95" t="s">
        <v>7046</v>
      </c>
      <c r="J2041" s="95" t="s">
        <v>7750</v>
      </c>
      <c r="K2041" s="96" t="s">
        <v>7751</v>
      </c>
      <c r="L2041" s="98"/>
    </row>
    <row r="2042" spans="1:12" ht="25.5" customHeight="1" x14ac:dyDescent="0.15">
      <c r="A2042" s="95" t="s">
        <v>6804</v>
      </c>
      <c r="B2042" s="95"/>
      <c r="C2042" s="95" t="s">
        <v>7591</v>
      </c>
      <c r="D2042" s="95" t="s">
        <v>7080</v>
      </c>
      <c r="E2042" s="95" t="s">
        <v>7081</v>
      </c>
      <c r="F2042" s="96" t="s">
        <v>7197</v>
      </c>
      <c r="G2042" s="97"/>
      <c r="H2042" s="97">
        <v>4846.1400000000003</v>
      </c>
      <c r="I2042" s="95" t="s">
        <v>7046</v>
      </c>
      <c r="J2042" s="95" t="s">
        <v>7750</v>
      </c>
      <c r="K2042" s="96" t="s">
        <v>7751</v>
      </c>
      <c r="L2042" s="98"/>
    </row>
    <row r="2043" spans="1:12" ht="25.5" customHeight="1" x14ac:dyDescent="0.15">
      <c r="A2043" s="95" t="s">
        <v>6844</v>
      </c>
      <c r="B2043" s="95"/>
      <c r="C2043" s="95" t="s">
        <v>7591</v>
      </c>
      <c r="D2043" s="95" t="s">
        <v>7080</v>
      </c>
      <c r="E2043" s="95" t="s">
        <v>7081</v>
      </c>
      <c r="F2043" s="99">
        <v>43524</v>
      </c>
      <c r="G2043" s="97">
        <v>3876.92</v>
      </c>
      <c r="H2043" s="97"/>
      <c r="I2043" s="95" t="s">
        <v>7046</v>
      </c>
      <c r="J2043" s="95" t="s">
        <v>7750</v>
      </c>
      <c r="K2043" s="96" t="s">
        <v>7751</v>
      </c>
      <c r="L2043" s="98"/>
    </row>
    <row r="2044" spans="1:12" ht="11.25" x14ac:dyDescent="0.15">
      <c r="A2044" s="95" t="s">
        <v>7056</v>
      </c>
      <c r="B2044" s="95"/>
      <c r="C2044" s="95" t="s">
        <v>7597</v>
      </c>
      <c r="D2044" s="95" t="s">
        <v>7080</v>
      </c>
      <c r="E2044" s="95" t="s">
        <v>7081</v>
      </c>
      <c r="F2044" s="96" t="s">
        <v>7197</v>
      </c>
      <c r="G2044" s="97">
        <v>500</v>
      </c>
      <c r="H2044" s="97"/>
      <c r="I2044" s="95" t="s">
        <v>7047</v>
      </c>
      <c r="J2044" s="95" t="s">
        <v>7750</v>
      </c>
      <c r="K2044" s="96" t="s">
        <v>7751</v>
      </c>
    </row>
    <row r="2045" spans="1:12" ht="11.25" x14ac:dyDescent="0.15">
      <c r="A2045" s="95" t="s">
        <v>6804</v>
      </c>
      <c r="B2045" s="95"/>
      <c r="C2045" s="95" t="s">
        <v>7597</v>
      </c>
      <c r="D2045" s="95" t="s">
        <v>7080</v>
      </c>
      <c r="E2045" s="95" t="s">
        <v>7081</v>
      </c>
      <c r="F2045" s="96" t="s">
        <v>7197</v>
      </c>
      <c r="G2045" s="97"/>
      <c r="H2045" s="97">
        <v>4000</v>
      </c>
      <c r="I2045" s="95" t="s">
        <v>7047</v>
      </c>
      <c r="J2045" s="95" t="s">
        <v>7750</v>
      </c>
      <c r="K2045" s="96" t="s">
        <v>7751</v>
      </c>
    </row>
    <row r="2046" spans="1:12" ht="38.25" customHeight="1" x14ac:dyDescent="0.3">
      <c r="A2046" s="95" t="s">
        <v>6844</v>
      </c>
      <c r="B2046" s="95"/>
      <c r="C2046" s="95" t="s">
        <v>7597</v>
      </c>
      <c r="D2046" s="95" t="s">
        <v>7080</v>
      </c>
      <c r="E2046" s="95" t="s">
        <v>7081</v>
      </c>
      <c r="F2046" s="99">
        <v>43524</v>
      </c>
      <c r="G2046" s="97">
        <v>3500</v>
      </c>
      <c r="H2046" s="97"/>
      <c r="I2046" s="95" t="s">
        <v>7047</v>
      </c>
      <c r="J2046" s="95" t="s">
        <v>7750</v>
      </c>
      <c r="K2046" s="96" t="s">
        <v>7751</v>
      </c>
      <c r="L2046" s="93"/>
    </row>
    <row r="2047" spans="1:12" ht="11.25" x14ac:dyDescent="0.15">
      <c r="A2047" s="95" t="s">
        <v>7087</v>
      </c>
      <c r="B2047" s="95"/>
      <c r="C2047" s="95" t="s">
        <v>7763</v>
      </c>
      <c r="D2047" s="95" t="s">
        <v>7080</v>
      </c>
      <c r="E2047" s="95" t="s">
        <v>7081</v>
      </c>
      <c r="F2047" s="96" t="s">
        <v>7197</v>
      </c>
      <c r="G2047" s="97">
        <v>198.49</v>
      </c>
      <c r="H2047" s="97"/>
      <c r="I2047" s="95" t="s">
        <v>7764</v>
      </c>
      <c r="J2047" s="95" t="s">
        <v>7750</v>
      </c>
      <c r="K2047" s="96" t="s">
        <v>7751</v>
      </c>
    </row>
    <row r="2048" spans="1:12" ht="25.5" customHeight="1" x14ac:dyDescent="0.15">
      <c r="A2048" s="95" t="s">
        <v>7086</v>
      </c>
      <c r="B2048" s="95"/>
      <c r="C2048" s="95" t="s">
        <v>7763</v>
      </c>
      <c r="D2048" s="95" t="s">
        <v>7080</v>
      </c>
      <c r="E2048" s="95" t="s">
        <v>7081</v>
      </c>
      <c r="F2048" s="96" t="s">
        <v>7197</v>
      </c>
      <c r="G2048" s="97">
        <v>198.49</v>
      </c>
      <c r="H2048" s="97"/>
      <c r="I2048" s="95" t="s">
        <v>7764</v>
      </c>
      <c r="J2048" s="95" t="s">
        <v>7750</v>
      </c>
      <c r="K2048" s="96" t="s">
        <v>7751</v>
      </c>
      <c r="L2048" s="98"/>
    </row>
    <row r="2049" spans="1:12" ht="25.5" customHeight="1" x14ac:dyDescent="0.15">
      <c r="A2049" s="95" t="s">
        <v>6810</v>
      </c>
      <c r="B2049" s="95"/>
      <c r="C2049" s="95" t="s">
        <v>7763</v>
      </c>
      <c r="D2049" s="95" t="s">
        <v>7080</v>
      </c>
      <c r="E2049" s="95" t="s">
        <v>7081</v>
      </c>
      <c r="F2049" s="96" t="s">
        <v>7197</v>
      </c>
      <c r="G2049" s="97"/>
      <c r="H2049" s="97">
        <v>992.45</v>
      </c>
      <c r="I2049" s="95" t="s">
        <v>7764</v>
      </c>
      <c r="J2049" s="95" t="s">
        <v>7750</v>
      </c>
      <c r="K2049" s="96" t="s">
        <v>7751</v>
      </c>
      <c r="L2049" s="98"/>
    </row>
    <row r="2050" spans="1:12" ht="25.5" customHeight="1" x14ac:dyDescent="0.15">
      <c r="A2050" s="95" t="s">
        <v>7085</v>
      </c>
      <c r="B2050" s="95"/>
      <c r="C2050" s="95" t="s">
        <v>7763</v>
      </c>
      <c r="D2050" s="95" t="s">
        <v>7080</v>
      </c>
      <c r="E2050" s="95" t="s">
        <v>7081</v>
      </c>
      <c r="F2050" s="96" t="s">
        <v>7197</v>
      </c>
      <c r="G2050" s="97">
        <v>396.98</v>
      </c>
      <c r="H2050" s="97"/>
      <c r="I2050" s="95" t="s">
        <v>7764</v>
      </c>
      <c r="J2050" s="95" t="s">
        <v>7750</v>
      </c>
      <c r="K2050" s="96" t="s">
        <v>7751</v>
      </c>
      <c r="L2050" s="98"/>
    </row>
    <row r="2051" spans="1:12" ht="25.5" customHeight="1" x14ac:dyDescent="0.15">
      <c r="A2051" s="95" t="s">
        <v>7078</v>
      </c>
      <c r="B2051" s="95"/>
      <c r="C2051" s="95" t="s">
        <v>7763</v>
      </c>
      <c r="D2051" s="95" t="s">
        <v>7080</v>
      </c>
      <c r="E2051" s="95" t="s">
        <v>7081</v>
      </c>
      <c r="F2051" s="96" t="s">
        <v>7197</v>
      </c>
      <c r="G2051" s="97">
        <v>198.49</v>
      </c>
      <c r="H2051" s="97"/>
      <c r="I2051" s="95" t="s">
        <v>7764</v>
      </c>
      <c r="J2051" s="95" t="s">
        <v>7750</v>
      </c>
      <c r="K2051" s="96" t="s">
        <v>7751</v>
      </c>
      <c r="L2051" s="98"/>
    </row>
    <row r="2052" spans="1:12" ht="25.5" customHeight="1" x14ac:dyDescent="0.15">
      <c r="A2052" s="95" t="s">
        <v>6810</v>
      </c>
      <c r="B2052" s="95"/>
      <c r="C2052" s="95" t="s">
        <v>7581</v>
      </c>
      <c r="D2052" s="95" t="s">
        <v>7080</v>
      </c>
      <c r="E2052" s="95" t="s">
        <v>7081</v>
      </c>
      <c r="F2052" s="96" t="s">
        <v>7197</v>
      </c>
      <c r="G2052" s="97">
        <v>500</v>
      </c>
      <c r="H2052" s="97"/>
      <c r="I2052" s="95" t="s">
        <v>7048</v>
      </c>
      <c r="J2052" s="95" t="s">
        <v>7750</v>
      </c>
      <c r="K2052" s="96" t="s">
        <v>7751</v>
      </c>
      <c r="L2052" s="98"/>
    </row>
    <row r="2053" spans="1:12" ht="25.5" customHeight="1" x14ac:dyDescent="0.15">
      <c r="A2053" s="95" t="s">
        <v>7056</v>
      </c>
      <c r="B2053" s="95"/>
      <c r="C2053" s="95" t="s">
        <v>7581</v>
      </c>
      <c r="D2053" s="95" t="s">
        <v>7080</v>
      </c>
      <c r="E2053" s="95" t="s">
        <v>7081</v>
      </c>
      <c r="F2053" s="96" t="s">
        <v>7197</v>
      </c>
      <c r="G2053" s="97">
        <v>500</v>
      </c>
      <c r="H2053" s="97"/>
      <c r="I2053" s="95" t="s">
        <v>7048</v>
      </c>
      <c r="J2053" s="95" t="s">
        <v>7750</v>
      </c>
      <c r="K2053" s="96" t="s">
        <v>7751</v>
      </c>
      <c r="L2053" s="98"/>
    </row>
    <row r="2054" spans="1:12" ht="25.5" customHeight="1" x14ac:dyDescent="0.15">
      <c r="A2054" s="95" t="s">
        <v>6804</v>
      </c>
      <c r="B2054" s="95"/>
      <c r="C2054" s="95" t="s">
        <v>7581</v>
      </c>
      <c r="D2054" s="95" t="s">
        <v>7080</v>
      </c>
      <c r="E2054" s="95" t="s">
        <v>7081</v>
      </c>
      <c r="F2054" s="96" t="s">
        <v>7197</v>
      </c>
      <c r="G2054" s="97">
        <v>785.71</v>
      </c>
      <c r="H2054" s="97"/>
      <c r="I2054" s="95" t="s">
        <v>7048</v>
      </c>
      <c r="J2054" s="95" t="s">
        <v>7750</v>
      </c>
      <c r="K2054" s="96" t="s">
        <v>7751</v>
      </c>
      <c r="L2054" s="98"/>
    </row>
    <row r="2055" spans="1:12" ht="25.5" customHeight="1" x14ac:dyDescent="0.15">
      <c r="A2055" s="95" t="s">
        <v>6844</v>
      </c>
      <c r="B2055" s="95"/>
      <c r="C2055" s="95" t="s">
        <v>7581</v>
      </c>
      <c r="D2055" s="95" t="s">
        <v>7080</v>
      </c>
      <c r="E2055" s="95" t="s">
        <v>7081</v>
      </c>
      <c r="F2055" s="99">
        <v>43524</v>
      </c>
      <c r="G2055" s="97"/>
      <c r="H2055" s="97">
        <v>1785.71</v>
      </c>
      <c r="I2055" s="95" t="s">
        <v>7048</v>
      </c>
      <c r="J2055" s="95" t="s">
        <v>7750</v>
      </c>
      <c r="K2055" s="96" t="s">
        <v>7751</v>
      </c>
      <c r="L2055" s="98"/>
    </row>
    <row r="2056" spans="1:12" ht="25.5" customHeight="1" x14ac:dyDescent="0.15">
      <c r="A2056" s="95" t="s">
        <v>7160</v>
      </c>
      <c r="B2056" s="95"/>
      <c r="C2056" s="95" t="s">
        <v>7765</v>
      </c>
      <c r="D2056" s="95" t="s">
        <v>7080</v>
      </c>
      <c r="E2056" s="95" t="s">
        <v>7081</v>
      </c>
      <c r="F2056" s="96" t="s">
        <v>7197</v>
      </c>
      <c r="G2056" s="97">
        <v>2692.31</v>
      </c>
      <c r="H2056" s="97"/>
      <c r="I2056" s="95" t="s">
        <v>7766</v>
      </c>
      <c r="J2056" s="95" t="s">
        <v>7750</v>
      </c>
      <c r="K2056" s="96" t="s">
        <v>7751</v>
      </c>
      <c r="L2056" s="98"/>
    </row>
    <row r="2057" spans="1:12" ht="25.5" customHeight="1" x14ac:dyDescent="0.15">
      <c r="A2057" s="95" t="s">
        <v>7055</v>
      </c>
      <c r="B2057" s="95"/>
      <c r="C2057" s="95" t="s">
        <v>7765</v>
      </c>
      <c r="D2057" s="95" t="s">
        <v>7080</v>
      </c>
      <c r="E2057" s="95" t="s">
        <v>7081</v>
      </c>
      <c r="F2057" s="96" t="s">
        <v>7197</v>
      </c>
      <c r="G2057" s="97">
        <v>2153.85</v>
      </c>
      <c r="H2057" s="97"/>
      <c r="I2057" s="95" t="s">
        <v>7766</v>
      </c>
      <c r="J2057" s="95" t="s">
        <v>7750</v>
      </c>
      <c r="K2057" s="96" t="s">
        <v>7751</v>
      </c>
      <c r="L2057" s="98"/>
    </row>
    <row r="2058" spans="1:12" ht="25.5" customHeight="1" x14ac:dyDescent="0.15">
      <c r="A2058" s="95" t="s">
        <v>6810</v>
      </c>
      <c r="B2058" s="95"/>
      <c r="C2058" s="95" t="s">
        <v>7765</v>
      </c>
      <c r="D2058" s="95" t="s">
        <v>7080</v>
      </c>
      <c r="E2058" s="95" t="s">
        <v>7081</v>
      </c>
      <c r="F2058" s="96" t="s">
        <v>7197</v>
      </c>
      <c r="G2058" s="97"/>
      <c r="H2058" s="97"/>
      <c r="I2058" s="95" t="s">
        <v>7766</v>
      </c>
      <c r="J2058" s="95" t="s">
        <v>7750</v>
      </c>
      <c r="K2058" s="96" t="s">
        <v>7751</v>
      </c>
      <c r="L2058" s="98"/>
    </row>
    <row r="2059" spans="1:12" ht="25.5" customHeight="1" x14ac:dyDescent="0.15">
      <c r="A2059" s="95" t="s">
        <v>7145</v>
      </c>
      <c r="B2059" s="95"/>
      <c r="C2059" s="95" t="s">
        <v>7765</v>
      </c>
      <c r="D2059" s="95" t="s">
        <v>7080</v>
      </c>
      <c r="E2059" s="95" t="s">
        <v>7081</v>
      </c>
      <c r="F2059" s="96" t="s">
        <v>7197</v>
      </c>
      <c r="G2059" s="97">
        <v>538.46</v>
      </c>
      <c r="H2059" s="97"/>
      <c r="I2059" s="95" t="s">
        <v>7766</v>
      </c>
      <c r="J2059" s="95" t="s">
        <v>7750</v>
      </c>
      <c r="K2059" s="96" t="s">
        <v>7751</v>
      </c>
      <c r="L2059" s="98"/>
    </row>
    <row r="2060" spans="1:12" ht="25.5" customHeight="1" x14ac:dyDescent="0.15">
      <c r="A2060" s="95" t="s">
        <v>6804</v>
      </c>
      <c r="B2060" s="95"/>
      <c r="C2060" s="95" t="s">
        <v>7765</v>
      </c>
      <c r="D2060" s="95" t="s">
        <v>7080</v>
      </c>
      <c r="E2060" s="95" t="s">
        <v>7081</v>
      </c>
      <c r="F2060" s="96" t="s">
        <v>7197</v>
      </c>
      <c r="G2060" s="97"/>
      <c r="H2060" s="97">
        <v>5384.62</v>
      </c>
      <c r="I2060" s="95" t="s">
        <v>7766</v>
      </c>
      <c r="J2060" s="95" t="s">
        <v>7750</v>
      </c>
      <c r="K2060" s="96" t="s">
        <v>7751</v>
      </c>
      <c r="L2060" s="98"/>
    </row>
    <row r="2061" spans="1:12" ht="25.5" customHeight="1" x14ac:dyDescent="0.15">
      <c r="A2061" s="95" t="s">
        <v>7056</v>
      </c>
      <c r="B2061" s="95"/>
      <c r="C2061" s="95" t="s">
        <v>7588</v>
      </c>
      <c r="D2061" s="95" t="s">
        <v>7080</v>
      </c>
      <c r="E2061" s="95" t="s">
        <v>7081</v>
      </c>
      <c r="F2061" s="96" t="s">
        <v>7197</v>
      </c>
      <c r="G2061" s="97">
        <v>811.78</v>
      </c>
      <c r="H2061" s="97"/>
      <c r="I2061" s="95" t="s">
        <v>7049</v>
      </c>
      <c r="J2061" s="95" t="s">
        <v>7750</v>
      </c>
      <c r="K2061" s="96" t="s">
        <v>7751</v>
      </c>
      <c r="L2061" s="98"/>
    </row>
    <row r="2062" spans="1:12" ht="25.5" customHeight="1" x14ac:dyDescent="0.15">
      <c r="A2062" s="95" t="s">
        <v>6810</v>
      </c>
      <c r="B2062" s="95"/>
      <c r="C2062" s="95" t="s">
        <v>7588</v>
      </c>
      <c r="D2062" s="95" t="s">
        <v>7080</v>
      </c>
      <c r="E2062" s="95" t="s">
        <v>7081</v>
      </c>
      <c r="F2062" s="96" t="s">
        <v>7197</v>
      </c>
      <c r="G2062" s="97"/>
      <c r="H2062" s="97">
        <v>3297.87</v>
      </c>
      <c r="I2062" s="95" t="s">
        <v>7049</v>
      </c>
      <c r="J2062" s="95" t="s">
        <v>7750</v>
      </c>
      <c r="K2062" s="96" t="s">
        <v>7751</v>
      </c>
      <c r="L2062" s="98"/>
    </row>
    <row r="2063" spans="1:12" ht="25.5" customHeight="1" x14ac:dyDescent="0.15">
      <c r="A2063" s="95" t="s">
        <v>7145</v>
      </c>
      <c r="B2063" s="95"/>
      <c r="C2063" s="95" t="s">
        <v>7588</v>
      </c>
      <c r="D2063" s="95" t="s">
        <v>7080</v>
      </c>
      <c r="E2063" s="95" t="s">
        <v>7081</v>
      </c>
      <c r="F2063" s="96" t="s">
        <v>7197</v>
      </c>
      <c r="G2063" s="97">
        <v>1420.62</v>
      </c>
      <c r="H2063" s="97"/>
      <c r="I2063" s="95" t="s">
        <v>7049</v>
      </c>
      <c r="J2063" s="95" t="s">
        <v>7750</v>
      </c>
      <c r="K2063" s="96" t="s">
        <v>7751</v>
      </c>
      <c r="L2063" s="98"/>
    </row>
    <row r="2064" spans="1:12" ht="25.5" customHeight="1" x14ac:dyDescent="0.15">
      <c r="A2064" s="95" t="s">
        <v>6804</v>
      </c>
      <c r="B2064" s="95"/>
      <c r="C2064" s="95" t="s">
        <v>7588</v>
      </c>
      <c r="D2064" s="95" t="s">
        <v>7080</v>
      </c>
      <c r="E2064" s="95" t="s">
        <v>7081</v>
      </c>
      <c r="F2064" s="96" t="s">
        <v>7197</v>
      </c>
      <c r="G2064" s="97">
        <v>177.58</v>
      </c>
      <c r="H2064" s="97"/>
      <c r="I2064" s="95" t="s">
        <v>7049</v>
      </c>
      <c r="J2064" s="95" t="s">
        <v>7750</v>
      </c>
      <c r="K2064" s="96" t="s">
        <v>7751</v>
      </c>
      <c r="L2064" s="98"/>
    </row>
    <row r="2065" spans="1:12" ht="25.5" customHeight="1" x14ac:dyDescent="0.15">
      <c r="A2065" s="95" t="s">
        <v>6844</v>
      </c>
      <c r="B2065" s="95"/>
      <c r="C2065" s="95" t="s">
        <v>7588</v>
      </c>
      <c r="D2065" s="95" t="s">
        <v>7080</v>
      </c>
      <c r="E2065" s="95" t="s">
        <v>7081</v>
      </c>
      <c r="F2065" s="99">
        <v>43524</v>
      </c>
      <c r="G2065" s="97">
        <v>887.89</v>
      </c>
      <c r="H2065" s="97"/>
      <c r="I2065" s="95" t="s">
        <v>7049</v>
      </c>
      <c r="J2065" s="95" t="s">
        <v>7750</v>
      </c>
      <c r="K2065" s="96" t="s">
        <v>7751</v>
      </c>
      <c r="L2065" s="98"/>
    </row>
    <row r="2066" spans="1:12" ht="11.25" x14ac:dyDescent="0.15">
      <c r="A2066" s="95" t="s">
        <v>7139</v>
      </c>
      <c r="B2066" s="95"/>
      <c r="C2066" s="95" t="s">
        <v>7583</v>
      </c>
      <c r="D2066" s="95" t="s">
        <v>7080</v>
      </c>
      <c r="E2066" s="95" t="s">
        <v>7081</v>
      </c>
      <c r="F2066" s="96" t="s">
        <v>7197</v>
      </c>
      <c r="G2066" s="97">
        <v>201.1</v>
      </c>
      <c r="H2066" s="97"/>
      <c r="I2066" s="95" t="s">
        <v>7767</v>
      </c>
      <c r="J2066" s="95" t="s">
        <v>7750</v>
      </c>
      <c r="K2066" s="96" t="s">
        <v>7751</v>
      </c>
    </row>
    <row r="2067" spans="1:12" ht="11.25" x14ac:dyDescent="0.15">
      <c r="A2067" s="95" t="s">
        <v>7055</v>
      </c>
      <c r="B2067" s="95"/>
      <c r="C2067" s="95" t="s">
        <v>7583</v>
      </c>
      <c r="D2067" s="95" t="s">
        <v>7080</v>
      </c>
      <c r="E2067" s="95" t="s">
        <v>7081</v>
      </c>
      <c r="F2067" s="96" t="s">
        <v>7197</v>
      </c>
      <c r="G2067" s="97"/>
      <c r="H2067" s="97">
        <v>201.1</v>
      </c>
      <c r="I2067" s="95" t="s">
        <v>7767</v>
      </c>
      <c r="J2067" s="95" t="s">
        <v>7750</v>
      </c>
      <c r="K2067" s="96" t="s">
        <v>7751</v>
      </c>
    </row>
    <row r="2068" spans="1:12" ht="38.25" customHeight="1" x14ac:dyDescent="0.3">
      <c r="A2068" s="95" t="s">
        <v>6808</v>
      </c>
      <c r="B2068" s="95"/>
      <c r="C2068" s="95" t="s">
        <v>7768</v>
      </c>
      <c r="D2068" s="95" t="s">
        <v>7080</v>
      </c>
      <c r="E2068" s="95" t="s">
        <v>7081</v>
      </c>
      <c r="F2068" s="96" t="s">
        <v>7197</v>
      </c>
      <c r="G2068" s="97">
        <v>385.59</v>
      </c>
      <c r="H2068" s="97"/>
      <c r="I2068" s="95" t="s">
        <v>7050</v>
      </c>
      <c r="J2068" s="95" t="s">
        <v>7750</v>
      </c>
      <c r="K2068" s="96" t="s">
        <v>7751</v>
      </c>
      <c r="L2068" s="93"/>
    </row>
    <row r="2069" spans="1:12" ht="11.25" x14ac:dyDescent="0.15">
      <c r="A2069" s="95" t="s">
        <v>7055</v>
      </c>
      <c r="B2069" s="95"/>
      <c r="C2069" s="95" t="s">
        <v>7768</v>
      </c>
      <c r="D2069" s="95" t="s">
        <v>7080</v>
      </c>
      <c r="E2069" s="95" t="s">
        <v>7081</v>
      </c>
      <c r="F2069" s="96" t="s">
        <v>7197</v>
      </c>
      <c r="G2069" s="97">
        <v>385.59</v>
      </c>
      <c r="H2069" s="97"/>
      <c r="I2069" s="95" t="s">
        <v>7050</v>
      </c>
      <c r="J2069" s="95" t="s">
        <v>7750</v>
      </c>
      <c r="K2069" s="96" t="s">
        <v>7751</v>
      </c>
    </row>
    <row r="2070" spans="1:12" ht="25.5" customHeight="1" x14ac:dyDescent="0.15">
      <c r="A2070" s="95" t="s">
        <v>7056</v>
      </c>
      <c r="B2070" s="95"/>
      <c r="C2070" s="95" t="s">
        <v>7768</v>
      </c>
      <c r="D2070" s="95" t="s">
        <v>7080</v>
      </c>
      <c r="E2070" s="95" t="s">
        <v>7081</v>
      </c>
      <c r="F2070" s="96" t="s">
        <v>7197</v>
      </c>
      <c r="G2070" s="97">
        <v>963.98</v>
      </c>
      <c r="H2070" s="97"/>
      <c r="I2070" s="95" t="s">
        <v>7050</v>
      </c>
      <c r="J2070" s="95" t="s">
        <v>7750</v>
      </c>
      <c r="K2070" s="96" t="s">
        <v>7751</v>
      </c>
      <c r="L2070" s="98"/>
    </row>
    <row r="2071" spans="1:12" ht="25.5" customHeight="1" x14ac:dyDescent="0.15">
      <c r="A2071" s="95" t="s">
        <v>6848</v>
      </c>
      <c r="B2071" s="95"/>
      <c r="C2071" s="95" t="s">
        <v>7768</v>
      </c>
      <c r="D2071" s="95" t="s">
        <v>7080</v>
      </c>
      <c r="E2071" s="95" t="s">
        <v>7081</v>
      </c>
      <c r="F2071" s="99">
        <v>43524</v>
      </c>
      <c r="G2071" s="97">
        <v>1542.36</v>
      </c>
      <c r="H2071" s="97"/>
      <c r="I2071" s="95" t="s">
        <v>7050</v>
      </c>
      <c r="J2071" s="95" t="s">
        <v>7750</v>
      </c>
      <c r="K2071" s="96" t="s">
        <v>7751</v>
      </c>
      <c r="L2071" s="98"/>
    </row>
    <row r="2072" spans="1:12" ht="25.5" customHeight="1" x14ac:dyDescent="0.15">
      <c r="A2072" s="95" t="s">
        <v>6804</v>
      </c>
      <c r="B2072" s="95"/>
      <c r="C2072" s="95" t="s">
        <v>7768</v>
      </c>
      <c r="D2072" s="95" t="s">
        <v>7080</v>
      </c>
      <c r="E2072" s="95" t="s">
        <v>7081</v>
      </c>
      <c r="F2072" s="96" t="s">
        <v>7197</v>
      </c>
      <c r="G2072" s="97"/>
      <c r="H2072" s="97">
        <v>8001</v>
      </c>
      <c r="I2072" s="95" t="s">
        <v>7050</v>
      </c>
      <c r="J2072" s="95" t="s">
        <v>7750</v>
      </c>
      <c r="K2072" s="96" t="s">
        <v>7751</v>
      </c>
      <c r="L2072" s="98"/>
    </row>
    <row r="2073" spans="1:12" ht="25.5" customHeight="1" x14ac:dyDescent="0.15">
      <c r="A2073" s="95" t="s">
        <v>6844</v>
      </c>
      <c r="B2073" s="95"/>
      <c r="C2073" s="95" t="s">
        <v>7768</v>
      </c>
      <c r="D2073" s="95" t="s">
        <v>7080</v>
      </c>
      <c r="E2073" s="95" t="s">
        <v>7081</v>
      </c>
      <c r="F2073" s="99">
        <v>43524</v>
      </c>
      <c r="G2073" s="97">
        <v>4723.4799999999996</v>
      </c>
      <c r="H2073" s="97"/>
      <c r="I2073" s="95" t="s">
        <v>7050</v>
      </c>
      <c r="J2073" s="95" t="s">
        <v>7750</v>
      </c>
      <c r="K2073" s="96" t="s">
        <v>7751</v>
      </c>
      <c r="L2073" s="98"/>
    </row>
    <row r="2074" spans="1:12" ht="25.5" customHeight="1" x14ac:dyDescent="0.15">
      <c r="A2074" s="95" t="s">
        <v>7055</v>
      </c>
      <c r="B2074" s="95"/>
      <c r="C2074" s="95" t="s">
        <v>7599</v>
      </c>
      <c r="D2074" s="95" t="s">
        <v>7080</v>
      </c>
      <c r="E2074" s="95" t="s">
        <v>7081</v>
      </c>
      <c r="F2074" s="96" t="s">
        <v>7197</v>
      </c>
      <c r="G2074" s="97"/>
      <c r="H2074" s="97">
        <v>1083.73</v>
      </c>
      <c r="I2074" s="95" t="s">
        <v>7051</v>
      </c>
      <c r="J2074" s="95" t="s">
        <v>7750</v>
      </c>
      <c r="K2074" s="96" t="s">
        <v>7751</v>
      </c>
      <c r="L2074" s="98"/>
    </row>
    <row r="2075" spans="1:12" ht="25.5" customHeight="1" x14ac:dyDescent="0.15">
      <c r="A2075" s="95" t="s">
        <v>7190</v>
      </c>
      <c r="B2075" s="95"/>
      <c r="C2075" s="95" t="s">
        <v>7599</v>
      </c>
      <c r="D2075" s="95" t="s">
        <v>7080</v>
      </c>
      <c r="E2075" s="95" t="s">
        <v>7081</v>
      </c>
      <c r="F2075" s="96" t="s">
        <v>7197</v>
      </c>
      <c r="G2075" s="97">
        <v>328.4</v>
      </c>
      <c r="H2075" s="97"/>
      <c r="I2075" s="95" t="s">
        <v>7051</v>
      </c>
      <c r="J2075" s="95" t="s">
        <v>7750</v>
      </c>
      <c r="K2075" s="96" t="s">
        <v>7751</v>
      </c>
      <c r="L2075" s="98"/>
    </row>
    <row r="2076" spans="1:12" ht="25.5" customHeight="1" x14ac:dyDescent="0.15">
      <c r="A2076" s="95" t="s">
        <v>6844</v>
      </c>
      <c r="B2076" s="95"/>
      <c r="C2076" s="95" t="s">
        <v>7599</v>
      </c>
      <c r="D2076" s="95" t="s">
        <v>7080</v>
      </c>
      <c r="E2076" s="95" t="s">
        <v>7081</v>
      </c>
      <c r="F2076" s="99">
        <v>43524</v>
      </c>
      <c r="G2076" s="97">
        <v>755.33</v>
      </c>
      <c r="H2076" s="97"/>
      <c r="I2076" s="95" t="s">
        <v>7051</v>
      </c>
      <c r="J2076" s="95" t="s">
        <v>7750</v>
      </c>
      <c r="K2076" s="96" t="s">
        <v>7751</v>
      </c>
      <c r="L2076" s="98"/>
    </row>
    <row r="2077" spans="1:12" ht="25.5" customHeight="1" x14ac:dyDescent="0.15">
      <c r="A2077" s="95" t="s">
        <v>7087</v>
      </c>
      <c r="B2077" s="95"/>
      <c r="C2077" s="95" t="s">
        <v>7769</v>
      </c>
      <c r="D2077" s="95" t="s">
        <v>7080</v>
      </c>
      <c r="E2077" s="95" t="s">
        <v>7081</v>
      </c>
      <c r="F2077" s="96" t="s">
        <v>7057</v>
      </c>
      <c r="G2077" s="97">
        <v>5886.13</v>
      </c>
      <c r="H2077" s="97"/>
      <c r="I2077" s="95" t="s">
        <v>6872</v>
      </c>
      <c r="J2077" s="95" t="s">
        <v>7770</v>
      </c>
      <c r="K2077" s="96" t="s">
        <v>7771</v>
      </c>
      <c r="L2077" s="98"/>
    </row>
    <row r="2078" spans="1:12" ht="25.5" customHeight="1" x14ac:dyDescent="0.15">
      <c r="A2078" s="95" t="s">
        <v>7055</v>
      </c>
      <c r="B2078" s="95"/>
      <c r="C2078" s="95" t="s">
        <v>7769</v>
      </c>
      <c r="D2078" s="95" t="s">
        <v>7080</v>
      </c>
      <c r="E2078" s="95" t="s">
        <v>7081</v>
      </c>
      <c r="F2078" s="96" t="s">
        <v>7057</v>
      </c>
      <c r="G2078" s="97">
        <v>17151.41</v>
      </c>
      <c r="H2078" s="97"/>
      <c r="I2078" s="95" t="s">
        <v>6872</v>
      </c>
      <c r="J2078" s="95" t="s">
        <v>7770</v>
      </c>
      <c r="K2078" s="96" t="s">
        <v>7771</v>
      </c>
      <c r="L2078" s="98"/>
    </row>
    <row r="2079" spans="1:12" ht="25.5" customHeight="1" x14ac:dyDescent="0.15">
      <c r="A2079" s="95" t="s">
        <v>7160</v>
      </c>
      <c r="B2079" s="95"/>
      <c r="C2079" s="95" t="s">
        <v>7769</v>
      </c>
      <c r="D2079" s="95" t="s">
        <v>7080</v>
      </c>
      <c r="E2079" s="95" t="s">
        <v>7081</v>
      </c>
      <c r="F2079" s="96" t="s">
        <v>7057</v>
      </c>
      <c r="G2079" s="97">
        <v>3265</v>
      </c>
      <c r="H2079" s="97"/>
      <c r="I2079" s="95" t="s">
        <v>6872</v>
      </c>
      <c r="J2079" s="95" t="s">
        <v>7770</v>
      </c>
      <c r="K2079" s="96" t="s">
        <v>7771</v>
      </c>
      <c r="L2079" s="98"/>
    </row>
    <row r="2080" spans="1:12" ht="25.5" customHeight="1" x14ac:dyDescent="0.15">
      <c r="A2080" s="95" t="s">
        <v>7139</v>
      </c>
      <c r="B2080" s="95"/>
      <c r="C2080" s="95" t="s">
        <v>7769</v>
      </c>
      <c r="D2080" s="95" t="s">
        <v>7080</v>
      </c>
      <c r="E2080" s="95" t="s">
        <v>7081</v>
      </c>
      <c r="F2080" s="96" t="s">
        <v>7057</v>
      </c>
      <c r="G2080" s="97">
        <v>8206.9500000000007</v>
      </c>
      <c r="H2080" s="97"/>
      <c r="I2080" s="95" t="s">
        <v>6872</v>
      </c>
      <c r="J2080" s="95" t="s">
        <v>7770</v>
      </c>
      <c r="K2080" s="96" t="s">
        <v>7771</v>
      </c>
      <c r="L2080" s="98"/>
    </row>
    <row r="2081" spans="1:12" ht="25.5" customHeight="1" x14ac:dyDescent="0.15">
      <c r="A2081" s="95" t="s">
        <v>7220</v>
      </c>
      <c r="B2081" s="95"/>
      <c r="C2081" s="95" t="s">
        <v>7769</v>
      </c>
      <c r="D2081" s="95" t="s">
        <v>7080</v>
      </c>
      <c r="E2081" s="95" t="s">
        <v>7081</v>
      </c>
      <c r="F2081" s="96" t="s">
        <v>7057</v>
      </c>
      <c r="G2081" s="97">
        <v>2350.4899999999998</v>
      </c>
      <c r="H2081" s="97"/>
      <c r="I2081" s="95" t="s">
        <v>6872</v>
      </c>
      <c r="J2081" s="95" t="s">
        <v>7770</v>
      </c>
      <c r="K2081" s="96" t="s">
        <v>7771</v>
      </c>
      <c r="L2081" s="98"/>
    </row>
    <row r="2082" spans="1:12" ht="25.5" customHeight="1" x14ac:dyDescent="0.15">
      <c r="A2082" s="95" t="s">
        <v>6808</v>
      </c>
      <c r="B2082" s="95"/>
      <c r="C2082" s="95" t="s">
        <v>7769</v>
      </c>
      <c r="D2082" s="95" t="s">
        <v>7080</v>
      </c>
      <c r="E2082" s="95" t="s">
        <v>7081</v>
      </c>
      <c r="F2082" s="96" t="s">
        <v>7057</v>
      </c>
      <c r="G2082" s="97">
        <v>1846</v>
      </c>
      <c r="H2082" s="97"/>
      <c r="I2082" s="95" t="s">
        <v>6872</v>
      </c>
      <c r="J2082" s="95" t="s">
        <v>7770</v>
      </c>
      <c r="K2082" s="96" t="s">
        <v>7771</v>
      </c>
      <c r="L2082" s="98"/>
    </row>
    <row r="2083" spans="1:12" ht="25.5" customHeight="1" x14ac:dyDescent="0.15">
      <c r="A2083" s="95" t="s">
        <v>6810</v>
      </c>
      <c r="B2083" s="95"/>
      <c r="C2083" s="95" t="s">
        <v>7769</v>
      </c>
      <c r="D2083" s="95" t="s">
        <v>7080</v>
      </c>
      <c r="E2083" s="95" t="s">
        <v>7081</v>
      </c>
      <c r="F2083" s="96" t="s">
        <v>7057</v>
      </c>
      <c r="G2083" s="97">
        <v>67351.88</v>
      </c>
      <c r="H2083" s="97"/>
      <c r="I2083" s="95" t="s">
        <v>6872</v>
      </c>
      <c r="J2083" s="95" t="s">
        <v>7770</v>
      </c>
      <c r="K2083" s="96" t="s">
        <v>7771</v>
      </c>
      <c r="L2083" s="98"/>
    </row>
    <row r="2084" spans="1:12" ht="25.5" customHeight="1" x14ac:dyDescent="0.15">
      <c r="A2084" s="95" t="s">
        <v>7158</v>
      </c>
      <c r="B2084" s="95"/>
      <c r="C2084" s="95" t="s">
        <v>7769</v>
      </c>
      <c r="D2084" s="95" t="s">
        <v>7080</v>
      </c>
      <c r="E2084" s="95" t="s">
        <v>7081</v>
      </c>
      <c r="F2084" s="96" t="s">
        <v>7057</v>
      </c>
      <c r="G2084" s="97">
        <v>713.32</v>
      </c>
      <c r="H2084" s="97"/>
      <c r="I2084" s="95" t="s">
        <v>6872</v>
      </c>
      <c r="J2084" s="95" t="s">
        <v>7770</v>
      </c>
      <c r="K2084" s="96" t="s">
        <v>7771</v>
      </c>
      <c r="L2084" s="98"/>
    </row>
    <row r="2085" spans="1:12" ht="25.5" customHeight="1" x14ac:dyDescent="0.15">
      <c r="A2085" s="95" t="s">
        <v>7159</v>
      </c>
      <c r="B2085" s="95"/>
      <c r="C2085" s="95" t="s">
        <v>7769</v>
      </c>
      <c r="D2085" s="95" t="s">
        <v>7080</v>
      </c>
      <c r="E2085" s="95" t="s">
        <v>7081</v>
      </c>
      <c r="F2085" s="96" t="s">
        <v>7057</v>
      </c>
      <c r="G2085" s="97">
        <v>1665.15</v>
      </c>
      <c r="H2085" s="97"/>
      <c r="I2085" s="95" t="s">
        <v>6872</v>
      </c>
      <c r="J2085" s="95" t="s">
        <v>7770</v>
      </c>
      <c r="K2085" s="96" t="s">
        <v>7771</v>
      </c>
      <c r="L2085" s="98"/>
    </row>
    <row r="2086" spans="1:12" ht="25.5" customHeight="1" x14ac:dyDescent="0.15">
      <c r="A2086" s="95" t="s">
        <v>7157</v>
      </c>
      <c r="B2086" s="95"/>
      <c r="C2086" s="95" t="s">
        <v>7769</v>
      </c>
      <c r="D2086" s="95" t="s">
        <v>7080</v>
      </c>
      <c r="E2086" s="95" t="s">
        <v>7081</v>
      </c>
      <c r="F2086" s="96" t="s">
        <v>7057</v>
      </c>
      <c r="G2086" s="97">
        <v>5706.4</v>
      </c>
      <c r="H2086" s="97"/>
      <c r="I2086" s="95" t="s">
        <v>6872</v>
      </c>
      <c r="J2086" s="95" t="s">
        <v>7770</v>
      </c>
      <c r="K2086" s="96" t="s">
        <v>7771</v>
      </c>
      <c r="L2086" s="98"/>
    </row>
    <row r="2087" spans="1:12" ht="25.5" customHeight="1" x14ac:dyDescent="0.15">
      <c r="A2087" s="95" t="s">
        <v>7145</v>
      </c>
      <c r="B2087" s="95"/>
      <c r="C2087" s="95" t="s">
        <v>7769</v>
      </c>
      <c r="D2087" s="95" t="s">
        <v>7080</v>
      </c>
      <c r="E2087" s="95" t="s">
        <v>7081</v>
      </c>
      <c r="F2087" s="96" t="s">
        <v>7057</v>
      </c>
      <c r="G2087" s="97">
        <v>19500.48</v>
      </c>
      <c r="H2087" s="97"/>
      <c r="I2087" s="95" t="s">
        <v>6872</v>
      </c>
      <c r="J2087" s="95" t="s">
        <v>7770</v>
      </c>
      <c r="K2087" s="96" t="s">
        <v>7771</v>
      </c>
      <c r="L2087" s="98"/>
    </row>
    <row r="2088" spans="1:12" ht="11.25" x14ac:dyDescent="0.15">
      <c r="A2088" s="95" t="s">
        <v>6848</v>
      </c>
      <c r="B2088" s="95"/>
      <c r="C2088" s="95" t="s">
        <v>7769</v>
      </c>
      <c r="D2088" s="95" t="s">
        <v>7080</v>
      </c>
      <c r="E2088" s="95" t="s">
        <v>7081</v>
      </c>
      <c r="F2088" s="99">
        <v>43220</v>
      </c>
      <c r="G2088" s="97">
        <v>30588.39</v>
      </c>
      <c r="H2088" s="97"/>
      <c r="I2088" s="95" t="s">
        <v>6872</v>
      </c>
      <c r="J2088" s="95" t="s">
        <v>7770</v>
      </c>
      <c r="K2088" s="96" t="s">
        <v>7771</v>
      </c>
    </row>
    <row r="2089" spans="1:12" ht="11.25" x14ac:dyDescent="0.15">
      <c r="A2089" s="95" t="s">
        <v>7161</v>
      </c>
      <c r="B2089" s="95"/>
      <c r="C2089" s="95" t="s">
        <v>7769</v>
      </c>
      <c r="D2089" s="95" t="s">
        <v>7080</v>
      </c>
      <c r="E2089" s="95" t="s">
        <v>7081</v>
      </c>
      <c r="F2089" s="96" t="s">
        <v>7057</v>
      </c>
      <c r="G2089" s="97">
        <v>2440.92</v>
      </c>
      <c r="H2089" s="97"/>
      <c r="I2089" s="95" t="s">
        <v>6872</v>
      </c>
      <c r="J2089" s="95" t="s">
        <v>7770</v>
      </c>
      <c r="K2089" s="96" t="s">
        <v>7771</v>
      </c>
    </row>
    <row r="2090" spans="1:12" ht="38.25" customHeight="1" x14ac:dyDescent="0.3">
      <c r="A2090" s="95" t="s">
        <v>6804</v>
      </c>
      <c r="B2090" s="95"/>
      <c r="C2090" s="95" t="s">
        <v>7769</v>
      </c>
      <c r="D2090" s="95" t="s">
        <v>7080</v>
      </c>
      <c r="E2090" s="95" t="s">
        <v>7081</v>
      </c>
      <c r="F2090" s="96" t="s">
        <v>7057</v>
      </c>
      <c r="G2090" s="97">
        <v>32268.9</v>
      </c>
      <c r="H2090" s="97"/>
      <c r="I2090" s="95" t="s">
        <v>6872</v>
      </c>
      <c r="J2090" s="95" t="s">
        <v>7770</v>
      </c>
      <c r="K2090" s="96" t="s">
        <v>7771</v>
      </c>
      <c r="L2090" s="93"/>
    </row>
    <row r="2091" spans="1:12" ht="11.25" x14ac:dyDescent="0.15">
      <c r="A2091" s="95" t="s">
        <v>6847</v>
      </c>
      <c r="B2091" s="95"/>
      <c r="C2091" s="95" t="s">
        <v>7769</v>
      </c>
      <c r="D2091" s="95" t="s">
        <v>7080</v>
      </c>
      <c r="E2091" s="95" t="s">
        <v>7081</v>
      </c>
      <c r="F2091" s="99">
        <v>43220</v>
      </c>
      <c r="G2091" s="97">
        <v>71108.3</v>
      </c>
      <c r="H2091" s="97"/>
      <c r="I2091" s="95" t="s">
        <v>6872</v>
      </c>
      <c r="J2091" s="95" t="s">
        <v>7770</v>
      </c>
      <c r="K2091" s="96" t="s">
        <v>7771</v>
      </c>
    </row>
    <row r="2092" spans="1:12" ht="25.5" customHeight="1" x14ac:dyDescent="0.15">
      <c r="A2092" s="95" t="s">
        <v>6846</v>
      </c>
      <c r="B2092" s="95"/>
      <c r="C2092" s="95" t="s">
        <v>7769</v>
      </c>
      <c r="D2092" s="95" t="s">
        <v>7080</v>
      </c>
      <c r="E2092" s="95" t="s">
        <v>7081</v>
      </c>
      <c r="F2092" s="99">
        <v>43220</v>
      </c>
      <c r="G2092" s="97">
        <v>68729.119999999995</v>
      </c>
      <c r="H2092" s="97"/>
      <c r="I2092" s="95" t="s">
        <v>6872</v>
      </c>
      <c r="J2092" s="95" t="s">
        <v>7770</v>
      </c>
      <c r="K2092" s="96" t="s">
        <v>7771</v>
      </c>
      <c r="L2092" s="98"/>
    </row>
    <row r="2093" spans="1:12" ht="25.5" customHeight="1" x14ac:dyDescent="0.15">
      <c r="A2093" s="95" t="s">
        <v>6845</v>
      </c>
      <c r="B2093" s="95"/>
      <c r="C2093" s="95" t="s">
        <v>7769</v>
      </c>
      <c r="D2093" s="95" t="s">
        <v>7080</v>
      </c>
      <c r="E2093" s="95" t="s">
        <v>7081</v>
      </c>
      <c r="F2093" s="99">
        <v>43220</v>
      </c>
      <c r="G2093" s="97">
        <v>8788.8799999999992</v>
      </c>
      <c r="H2093" s="97"/>
      <c r="I2093" s="95" t="s">
        <v>6872</v>
      </c>
      <c r="J2093" s="95" t="s">
        <v>7770</v>
      </c>
      <c r="K2093" s="96" t="s">
        <v>7771</v>
      </c>
      <c r="L2093" s="98"/>
    </row>
    <row r="2094" spans="1:12" ht="25.5" customHeight="1" x14ac:dyDescent="0.15">
      <c r="A2094" s="95" t="s">
        <v>6844</v>
      </c>
      <c r="B2094" s="95"/>
      <c r="C2094" s="95" t="s">
        <v>7769</v>
      </c>
      <c r="D2094" s="95" t="s">
        <v>7080</v>
      </c>
      <c r="E2094" s="95" t="s">
        <v>7081</v>
      </c>
      <c r="F2094" s="99">
        <v>43220</v>
      </c>
      <c r="G2094" s="97">
        <v>46002.2</v>
      </c>
      <c r="H2094" s="97"/>
      <c r="I2094" s="95" t="s">
        <v>6872</v>
      </c>
      <c r="J2094" s="95" t="s">
        <v>7770</v>
      </c>
      <c r="K2094" s="96" t="s">
        <v>7771</v>
      </c>
      <c r="L2094" s="98"/>
    </row>
    <row r="2095" spans="1:12" ht="25.5" customHeight="1" x14ac:dyDescent="0.15">
      <c r="A2095" s="95" t="s">
        <v>6809</v>
      </c>
      <c r="B2095" s="95"/>
      <c r="C2095" s="95" t="s">
        <v>7769</v>
      </c>
      <c r="D2095" s="95" t="s">
        <v>7080</v>
      </c>
      <c r="E2095" s="95" t="s">
        <v>7081</v>
      </c>
      <c r="F2095" s="96" t="s">
        <v>7772</v>
      </c>
      <c r="G2095" s="97">
        <v>67690.210000000006</v>
      </c>
      <c r="H2095" s="97"/>
      <c r="I2095" s="95" t="s">
        <v>6588</v>
      </c>
      <c r="J2095" s="95" t="s">
        <v>7773</v>
      </c>
      <c r="K2095" s="96" t="s">
        <v>7774</v>
      </c>
      <c r="L2095" s="98"/>
    </row>
    <row r="2096" spans="1:12" ht="25.5" customHeight="1" x14ac:dyDescent="0.15">
      <c r="A2096" s="95" t="s">
        <v>6807</v>
      </c>
      <c r="B2096" s="95"/>
      <c r="C2096" s="95" t="s">
        <v>7769</v>
      </c>
      <c r="D2096" s="95" t="s">
        <v>7080</v>
      </c>
      <c r="E2096" s="95" t="s">
        <v>7081</v>
      </c>
      <c r="F2096" s="96" t="s">
        <v>7772</v>
      </c>
      <c r="G2096" s="97">
        <v>20450.66</v>
      </c>
      <c r="H2096" s="97"/>
      <c r="I2096" s="95" t="s">
        <v>6588</v>
      </c>
      <c r="J2096" s="95" t="s">
        <v>7773</v>
      </c>
      <c r="K2096" s="96" t="s">
        <v>7774</v>
      </c>
      <c r="L2096" s="98"/>
    </row>
    <row r="2097" spans="1:12" ht="25.5" customHeight="1" x14ac:dyDescent="0.15">
      <c r="A2097" s="95" t="s">
        <v>7140</v>
      </c>
      <c r="B2097" s="95"/>
      <c r="C2097" s="95" t="s">
        <v>7769</v>
      </c>
      <c r="D2097" s="95" t="s">
        <v>7080</v>
      </c>
      <c r="E2097" s="95" t="s">
        <v>7081</v>
      </c>
      <c r="F2097" s="96" t="s">
        <v>7772</v>
      </c>
      <c r="G2097" s="97">
        <v>7310.89</v>
      </c>
      <c r="H2097" s="97"/>
      <c r="I2097" s="95" t="s">
        <v>6588</v>
      </c>
      <c r="J2097" s="95" t="s">
        <v>7773</v>
      </c>
      <c r="K2097" s="96" t="s">
        <v>7774</v>
      </c>
      <c r="L2097" s="98"/>
    </row>
    <row r="2098" spans="1:12" ht="25.5" customHeight="1" x14ac:dyDescent="0.15">
      <c r="A2098" s="95" t="s">
        <v>7329</v>
      </c>
      <c r="B2098" s="95"/>
      <c r="C2098" s="95" t="s">
        <v>7769</v>
      </c>
      <c r="D2098" s="95" t="s">
        <v>7080</v>
      </c>
      <c r="E2098" s="95" t="s">
        <v>7081</v>
      </c>
      <c r="F2098" s="96" t="s">
        <v>7772</v>
      </c>
      <c r="G2098" s="97">
        <v>2258.2600000000002</v>
      </c>
      <c r="H2098" s="97"/>
      <c r="I2098" s="95" t="s">
        <v>6588</v>
      </c>
      <c r="J2098" s="95" t="s">
        <v>7773</v>
      </c>
      <c r="K2098" s="96" t="s">
        <v>7774</v>
      </c>
      <c r="L2098" s="98"/>
    </row>
    <row r="2099" spans="1:12" ht="25.5" customHeight="1" x14ac:dyDescent="0.15">
      <c r="A2099" s="95" t="s">
        <v>7219</v>
      </c>
      <c r="B2099" s="95"/>
      <c r="C2099" s="95" t="s">
        <v>7769</v>
      </c>
      <c r="D2099" s="95" t="s">
        <v>7080</v>
      </c>
      <c r="E2099" s="95" t="s">
        <v>7081</v>
      </c>
      <c r="F2099" s="96" t="s">
        <v>7772</v>
      </c>
      <c r="G2099" s="97">
        <v>8090.31</v>
      </c>
      <c r="H2099" s="97"/>
      <c r="I2099" s="95" t="s">
        <v>6588</v>
      </c>
      <c r="J2099" s="95" t="s">
        <v>7773</v>
      </c>
      <c r="K2099" s="96" t="s">
        <v>7774</v>
      </c>
      <c r="L2099" s="98"/>
    </row>
    <row r="2100" spans="1:12" ht="25.5" customHeight="1" x14ac:dyDescent="0.15">
      <c r="A2100" s="95" t="s">
        <v>7239</v>
      </c>
      <c r="B2100" s="95"/>
      <c r="C2100" s="95" t="s">
        <v>7769</v>
      </c>
      <c r="D2100" s="95" t="s">
        <v>7080</v>
      </c>
      <c r="E2100" s="95" t="s">
        <v>7081</v>
      </c>
      <c r="F2100" s="96" t="s">
        <v>7772</v>
      </c>
      <c r="G2100" s="97">
        <v>3232.68</v>
      </c>
      <c r="H2100" s="97"/>
      <c r="I2100" s="95" t="s">
        <v>6588</v>
      </c>
      <c r="J2100" s="95" t="s">
        <v>7773</v>
      </c>
      <c r="K2100" s="96" t="s">
        <v>7774</v>
      </c>
      <c r="L2100" s="98"/>
    </row>
    <row r="2101" spans="1:12" ht="25.5" customHeight="1" x14ac:dyDescent="0.15">
      <c r="A2101" s="95" t="s">
        <v>7145</v>
      </c>
      <c r="B2101" s="95"/>
      <c r="C2101" s="95" t="s">
        <v>7769</v>
      </c>
      <c r="D2101" s="95" t="s">
        <v>7080</v>
      </c>
      <c r="E2101" s="95" t="s">
        <v>7081</v>
      </c>
      <c r="F2101" s="96" t="s">
        <v>7772</v>
      </c>
      <c r="G2101" s="97">
        <v>24376.22</v>
      </c>
      <c r="H2101" s="97"/>
      <c r="I2101" s="95" t="s">
        <v>6588</v>
      </c>
      <c r="J2101" s="95" t="s">
        <v>7773</v>
      </c>
      <c r="K2101" s="96" t="s">
        <v>7774</v>
      </c>
      <c r="L2101" s="98"/>
    </row>
    <row r="2102" spans="1:12" ht="25.5" customHeight="1" x14ac:dyDescent="0.15">
      <c r="A2102" s="95" t="s">
        <v>7240</v>
      </c>
      <c r="B2102" s="95"/>
      <c r="C2102" s="95" t="s">
        <v>7769</v>
      </c>
      <c r="D2102" s="95" t="s">
        <v>7080</v>
      </c>
      <c r="E2102" s="95" t="s">
        <v>7081</v>
      </c>
      <c r="F2102" s="96" t="s">
        <v>7772</v>
      </c>
      <c r="G2102" s="97">
        <v>2996.16</v>
      </c>
      <c r="H2102" s="97"/>
      <c r="I2102" s="95" t="s">
        <v>6588</v>
      </c>
      <c r="J2102" s="95" t="s">
        <v>7773</v>
      </c>
      <c r="K2102" s="96" t="s">
        <v>7774</v>
      </c>
      <c r="L2102" s="98"/>
    </row>
    <row r="2103" spans="1:12" ht="25.5" customHeight="1" x14ac:dyDescent="0.15">
      <c r="A2103" s="95" t="s">
        <v>7118</v>
      </c>
      <c r="B2103" s="95"/>
      <c r="C2103" s="95" t="s">
        <v>7769</v>
      </c>
      <c r="D2103" s="95" t="s">
        <v>7080</v>
      </c>
      <c r="E2103" s="95" t="s">
        <v>7081</v>
      </c>
      <c r="F2103" s="96" t="s">
        <v>7772</v>
      </c>
      <c r="G2103" s="97">
        <v>5898.56</v>
      </c>
      <c r="H2103" s="97"/>
      <c r="I2103" s="95" t="s">
        <v>6588</v>
      </c>
      <c r="J2103" s="95" t="s">
        <v>7773</v>
      </c>
      <c r="K2103" s="96" t="s">
        <v>7774</v>
      </c>
      <c r="L2103" s="98"/>
    </row>
    <row r="2104" spans="1:12" ht="12.75" customHeight="1" x14ac:dyDescent="0.15">
      <c r="A2104" s="95" t="s">
        <v>7424</v>
      </c>
      <c r="B2104" s="95"/>
      <c r="C2104" s="95" t="s">
        <v>7769</v>
      </c>
      <c r="D2104" s="95" t="s">
        <v>7080</v>
      </c>
      <c r="E2104" s="95" t="s">
        <v>7081</v>
      </c>
      <c r="F2104" s="96" t="s">
        <v>7772</v>
      </c>
      <c r="G2104" s="97">
        <v>3258.88</v>
      </c>
      <c r="H2104" s="97"/>
      <c r="I2104" s="95" t="s">
        <v>6588</v>
      </c>
      <c r="J2104" s="95" t="s">
        <v>7773</v>
      </c>
      <c r="K2104" s="96" t="s">
        <v>7774</v>
      </c>
      <c r="L2104" s="98"/>
    </row>
    <row r="2105" spans="1:12" ht="12.75" customHeight="1" x14ac:dyDescent="0.15">
      <c r="A2105" s="95" t="s">
        <v>7241</v>
      </c>
      <c r="B2105" s="95"/>
      <c r="C2105" s="95" t="s">
        <v>7769</v>
      </c>
      <c r="D2105" s="95" t="s">
        <v>7080</v>
      </c>
      <c r="E2105" s="95" t="s">
        <v>7081</v>
      </c>
      <c r="F2105" s="96" t="s">
        <v>7772</v>
      </c>
      <c r="G2105" s="97">
        <v>1588.5</v>
      </c>
      <c r="H2105" s="97"/>
      <c r="I2105" s="95" t="s">
        <v>6588</v>
      </c>
      <c r="J2105" s="95" t="s">
        <v>7773</v>
      </c>
      <c r="K2105" s="96" t="s">
        <v>7774</v>
      </c>
      <c r="L2105" s="98"/>
    </row>
    <row r="2106" spans="1:12" ht="12.75" customHeight="1" x14ac:dyDescent="0.15">
      <c r="A2106" s="95" t="s">
        <v>6556</v>
      </c>
      <c r="B2106" s="95"/>
      <c r="C2106" s="95" t="s">
        <v>7769</v>
      </c>
      <c r="D2106" s="95" t="s">
        <v>7080</v>
      </c>
      <c r="E2106" s="95" t="s">
        <v>7081</v>
      </c>
      <c r="F2106" s="99">
        <v>42855</v>
      </c>
      <c r="G2106" s="97">
        <v>26810.48</v>
      </c>
      <c r="H2106" s="97"/>
      <c r="I2106" s="95" t="s">
        <v>6588</v>
      </c>
      <c r="J2106" s="95" t="s">
        <v>7773</v>
      </c>
      <c r="K2106" s="96" t="s">
        <v>7774</v>
      </c>
      <c r="L2106" s="98"/>
    </row>
    <row r="2107" spans="1:12" ht="12.75" customHeight="1" x14ac:dyDescent="0.15">
      <c r="A2107" s="95" t="s">
        <v>6550</v>
      </c>
      <c r="B2107" s="95"/>
      <c r="C2107" s="95" t="s">
        <v>7769</v>
      </c>
      <c r="D2107" s="95" t="s">
        <v>7080</v>
      </c>
      <c r="E2107" s="95" t="s">
        <v>7081</v>
      </c>
      <c r="F2107" s="99">
        <v>42855</v>
      </c>
      <c r="G2107" s="97">
        <v>8024.42</v>
      </c>
      <c r="H2107" s="97"/>
      <c r="I2107" s="95" t="s">
        <v>6588</v>
      </c>
      <c r="J2107" s="95" t="s">
        <v>7773</v>
      </c>
      <c r="K2107" s="96" t="s">
        <v>7774</v>
      </c>
      <c r="L2107" s="98"/>
    </row>
    <row r="2108" spans="1:12" ht="25.5" customHeight="1" x14ac:dyDescent="0.15">
      <c r="A2108" s="95" t="s">
        <v>6552</v>
      </c>
      <c r="B2108" s="95"/>
      <c r="C2108" s="95" t="s">
        <v>7769</v>
      </c>
      <c r="D2108" s="95" t="s">
        <v>7080</v>
      </c>
      <c r="E2108" s="95" t="s">
        <v>7081</v>
      </c>
      <c r="F2108" s="99">
        <v>42855</v>
      </c>
      <c r="G2108" s="97">
        <v>79050.490000000005</v>
      </c>
      <c r="H2108" s="97"/>
      <c r="I2108" s="95" t="s">
        <v>6588</v>
      </c>
      <c r="J2108" s="95" t="s">
        <v>7773</v>
      </c>
      <c r="K2108" s="96" t="s">
        <v>7774</v>
      </c>
      <c r="L2108" s="98"/>
    </row>
    <row r="2109" spans="1:12" ht="25.5" customHeight="1" x14ac:dyDescent="0.15">
      <c r="A2109" s="95" t="s">
        <v>6553</v>
      </c>
      <c r="B2109" s="95"/>
      <c r="C2109" s="95" t="s">
        <v>7769</v>
      </c>
      <c r="D2109" s="95" t="s">
        <v>7080</v>
      </c>
      <c r="E2109" s="95" t="s">
        <v>7081</v>
      </c>
      <c r="F2109" s="99">
        <v>42855</v>
      </c>
      <c r="G2109" s="97"/>
      <c r="H2109" s="97"/>
      <c r="I2109" s="95" t="s">
        <v>6588</v>
      </c>
      <c r="J2109" s="95" t="s">
        <v>7773</v>
      </c>
      <c r="K2109" s="96" t="s">
        <v>7774</v>
      </c>
      <c r="L2109" s="98"/>
    </row>
    <row r="2110" spans="1:12" ht="12.75" customHeight="1" x14ac:dyDescent="0.15">
      <c r="A2110" s="95" t="s">
        <v>6555</v>
      </c>
      <c r="B2110" s="95"/>
      <c r="C2110" s="95" t="s">
        <v>7769</v>
      </c>
      <c r="D2110" s="95" t="s">
        <v>7080</v>
      </c>
      <c r="E2110" s="95" t="s">
        <v>7081</v>
      </c>
      <c r="F2110" s="99">
        <v>42855</v>
      </c>
      <c r="G2110" s="97">
        <v>67436.460000000006</v>
      </c>
      <c r="H2110" s="97"/>
      <c r="I2110" s="95" t="s">
        <v>6588</v>
      </c>
      <c r="J2110" s="95" t="s">
        <v>7773</v>
      </c>
      <c r="K2110" s="96" t="s">
        <v>7774</v>
      </c>
      <c r="L2110" s="98"/>
    </row>
    <row r="2111" spans="1:12" ht="12.75" customHeight="1" x14ac:dyDescent="0.15">
      <c r="A2111" s="95" t="s">
        <v>6803</v>
      </c>
      <c r="B2111" s="95"/>
      <c r="C2111" s="95" t="s">
        <v>7769</v>
      </c>
      <c r="D2111" s="95" t="s">
        <v>7080</v>
      </c>
      <c r="E2111" s="95" t="s">
        <v>7081</v>
      </c>
      <c r="F2111" s="96" t="s">
        <v>7772</v>
      </c>
      <c r="G2111" s="97">
        <v>31102.45</v>
      </c>
      <c r="H2111" s="97"/>
      <c r="I2111" s="95" t="s">
        <v>6588</v>
      </c>
      <c r="J2111" s="95" t="s">
        <v>7773</v>
      </c>
      <c r="K2111" s="96" t="s">
        <v>7774</v>
      </c>
      <c r="L2111" s="98"/>
    </row>
    <row r="2112" spans="1:12" ht="12.75" customHeight="1" x14ac:dyDescent="0.15">
      <c r="A2112" s="95" t="s">
        <v>7242</v>
      </c>
      <c r="B2112" s="95"/>
      <c r="C2112" s="95" t="s">
        <v>7769</v>
      </c>
      <c r="D2112" s="95" t="s">
        <v>7080</v>
      </c>
      <c r="E2112" s="95" t="s">
        <v>7081</v>
      </c>
      <c r="F2112" s="96" t="s">
        <v>7772</v>
      </c>
      <c r="G2112" s="97">
        <v>2259.52</v>
      </c>
      <c r="H2112" s="97"/>
      <c r="I2112" s="95" t="s">
        <v>6588</v>
      </c>
      <c r="J2112" s="95" t="s">
        <v>7773</v>
      </c>
      <c r="K2112" s="96" t="s">
        <v>7774</v>
      </c>
      <c r="L2112" s="98"/>
    </row>
    <row r="2113" spans="1:12" ht="12.75" customHeight="1" x14ac:dyDescent="0.15">
      <c r="A2113" s="95" t="s">
        <v>6549</v>
      </c>
      <c r="B2113" s="95"/>
      <c r="C2113" s="95" t="s">
        <v>7769</v>
      </c>
      <c r="D2113" s="95" t="s">
        <v>7080</v>
      </c>
      <c r="E2113" s="95" t="s">
        <v>7081</v>
      </c>
      <c r="F2113" s="99">
        <v>42855</v>
      </c>
      <c r="G2113" s="97">
        <v>43510.34</v>
      </c>
      <c r="H2113" s="97"/>
      <c r="I2113" s="95" t="s">
        <v>6588</v>
      </c>
      <c r="J2113" s="95" t="s">
        <v>7773</v>
      </c>
      <c r="K2113" s="96" t="s">
        <v>7774</v>
      </c>
      <c r="L2113" s="98"/>
    </row>
    <row r="2114" spans="1:12" ht="12.75" customHeight="1" x14ac:dyDescent="0.15">
      <c r="A2114" s="95" t="s">
        <v>6810</v>
      </c>
      <c r="B2114" s="95"/>
      <c r="C2114" s="95" t="s">
        <v>7135</v>
      </c>
      <c r="D2114" s="95" t="s">
        <v>7080</v>
      </c>
      <c r="E2114" s="95" t="s">
        <v>7081</v>
      </c>
      <c r="F2114" s="96" t="s">
        <v>7154</v>
      </c>
      <c r="G2114" s="97">
        <v>1347.32</v>
      </c>
      <c r="H2114" s="97"/>
      <c r="I2114" s="95" t="s">
        <v>7775</v>
      </c>
      <c r="J2114" s="95" t="s">
        <v>7776</v>
      </c>
      <c r="K2114" s="96" t="s">
        <v>7777</v>
      </c>
      <c r="L2114" s="98"/>
    </row>
    <row r="2115" spans="1:12" ht="11.25" x14ac:dyDescent="0.15">
      <c r="A2115" s="95" t="s">
        <v>7157</v>
      </c>
      <c r="B2115" s="95"/>
      <c r="C2115" s="95" t="s">
        <v>7135</v>
      </c>
      <c r="D2115" s="95" t="s">
        <v>7080</v>
      </c>
      <c r="E2115" s="95" t="s">
        <v>7081</v>
      </c>
      <c r="F2115" s="96" t="s">
        <v>7154</v>
      </c>
      <c r="G2115" s="97"/>
      <c r="H2115" s="97">
        <v>33.659999999999997</v>
      </c>
      <c r="I2115" s="95" t="s">
        <v>7775</v>
      </c>
      <c r="J2115" s="95" t="s">
        <v>7776</v>
      </c>
      <c r="K2115" s="96" t="s">
        <v>7777</v>
      </c>
    </row>
    <row r="2116" spans="1:12" ht="11.25" x14ac:dyDescent="0.15">
      <c r="A2116" s="95" t="s">
        <v>7056</v>
      </c>
      <c r="B2116" s="95"/>
      <c r="C2116" s="95" t="s">
        <v>7778</v>
      </c>
      <c r="D2116" s="95" t="s">
        <v>7080</v>
      </c>
      <c r="E2116" s="95" t="s">
        <v>7081</v>
      </c>
      <c r="F2116" s="96" t="s">
        <v>7197</v>
      </c>
      <c r="G2116" s="97">
        <v>1176</v>
      </c>
      <c r="H2116" s="97"/>
      <c r="I2116" s="95" t="s">
        <v>7779</v>
      </c>
      <c r="J2116" s="95" t="s">
        <v>7776</v>
      </c>
      <c r="K2116" s="96" t="s">
        <v>7777</v>
      </c>
    </row>
    <row r="2117" spans="1:12" ht="38.25" customHeight="1" x14ac:dyDescent="0.3">
      <c r="A2117" s="95" t="s">
        <v>6810</v>
      </c>
      <c r="B2117" s="95"/>
      <c r="C2117" s="95" t="s">
        <v>7778</v>
      </c>
      <c r="D2117" s="95" t="s">
        <v>7080</v>
      </c>
      <c r="E2117" s="95" t="s">
        <v>7081</v>
      </c>
      <c r="F2117" s="96" t="s">
        <v>7197</v>
      </c>
      <c r="G2117" s="97"/>
      <c r="H2117" s="97">
        <v>1176</v>
      </c>
      <c r="I2117" s="95" t="s">
        <v>7779</v>
      </c>
      <c r="J2117" s="95" t="s">
        <v>7776</v>
      </c>
      <c r="K2117" s="96" t="s">
        <v>7777</v>
      </c>
      <c r="L2117" s="93"/>
    </row>
    <row r="2118" spans="1:12" ht="11.25" x14ac:dyDescent="0.15">
      <c r="A2118" s="95" t="s">
        <v>7056</v>
      </c>
      <c r="B2118" s="95"/>
      <c r="C2118" s="95" t="s">
        <v>7780</v>
      </c>
      <c r="D2118" s="95" t="s">
        <v>7080</v>
      </c>
      <c r="E2118" s="95" t="s">
        <v>7081</v>
      </c>
      <c r="F2118" s="96" t="s">
        <v>7659</v>
      </c>
      <c r="G2118" s="97">
        <v>1764</v>
      </c>
      <c r="H2118" s="97"/>
      <c r="I2118" s="95" t="s">
        <v>7781</v>
      </c>
      <c r="J2118" s="95" t="s">
        <v>7776</v>
      </c>
      <c r="K2118" s="96" t="s">
        <v>7777</v>
      </c>
    </row>
    <row r="2119" spans="1:12" ht="12.75" customHeight="1" x14ac:dyDescent="0.15">
      <c r="A2119" s="95" t="s">
        <v>6810</v>
      </c>
      <c r="B2119" s="95"/>
      <c r="C2119" s="95" t="s">
        <v>7780</v>
      </c>
      <c r="D2119" s="95" t="s">
        <v>7080</v>
      </c>
      <c r="E2119" s="95" t="s">
        <v>7081</v>
      </c>
      <c r="F2119" s="96" t="s">
        <v>7659</v>
      </c>
      <c r="G2119" s="97"/>
      <c r="H2119" s="97">
        <v>1764</v>
      </c>
      <c r="I2119" s="95" t="s">
        <v>7781</v>
      </c>
      <c r="J2119" s="95" t="s">
        <v>7776</v>
      </c>
      <c r="K2119" s="96" t="s">
        <v>7777</v>
      </c>
      <c r="L2119" s="98"/>
    </row>
    <row r="2120" spans="1:12" ht="12.75" customHeight="1" x14ac:dyDescent="0.15">
      <c r="A2120" s="95" t="s">
        <v>6549</v>
      </c>
      <c r="B2120" s="95"/>
      <c r="C2120" s="95" t="s">
        <v>7782</v>
      </c>
      <c r="D2120" s="95" t="s">
        <v>7080</v>
      </c>
      <c r="E2120" s="95" t="s">
        <v>7081</v>
      </c>
      <c r="F2120" s="99">
        <v>42855</v>
      </c>
      <c r="G2120" s="97">
        <v>21739.29</v>
      </c>
      <c r="H2120" s="97"/>
      <c r="I2120" s="95" t="s">
        <v>6587</v>
      </c>
      <c r="J2120" s="95" t="s">
        <v>7783</v>
      </c>
      <c r="K2120" s="96" t="s">
        <v>7784</v>
      </c>
      <c r="L2120" s="98"/>
    </row>
    <row r="2121" spans="1:12" ht="12.75" customHeight="1" x14ac:dyDescent="0.15">
      <c r="A2121" s="95" t="s">
        <v>7242</v>
      </c>
      <c r="B2121" s="95"/>
      <c r="C2121" s="95" t="s">
        <v>7782</v>
      </c>
      <c r="D2121" s="95" t="s">
        <v>7080</v>
      </c>
      <c r="E2121" s="95" t="s">
        <v>7081</v>
      </c>
      <c r="F2121" s="96" t="s">
        <v>7772</v>
      </c>
      <c r="G2121" s="97">
        <v>1129.76</v>
      </c>
      <c r="H2121" s="97"/>
      <c r="I2121" s="95" t="s">
        <v>6587</v>
      </c>
      <c r="J2121" s="95" t="s">
        <v>7783</v>
      </c>
      <c r="K2121" s="96" t="s">
        <v>7784</v>
      </c>
      <c r="L2121" s="98"/>
    </row>
    <row r="2122" spans="1:12" ht="12.75" customHeight="1" x14ac:dyDescent="0.15">
      <c r="A2122" s="95" t="s">
        <v>6803</v>
      </c>
      <c r="B2122" s="95"/>
      <c r="C2122" s="95" t="s">
        <v>7782</v>
      </c>
      <c r="D2122" s="95" t="s">
        <v>7080</v>
      </c>
      <c r="E2122" s="95" t="s">
        <v>7081</v>
      </c>
      <c r="F2122" s="96" t="s">
        <v>7772</v>
      </c>
      <c r="G2122" s="97">
        <v>14858.49</v>
      </c>
      <c r="H2122" s="97"/>
      <c r="I2122" s="95" t="s">
        <v>6587</v>
      </c>
      <c r="J2122" s="95" t="s">
        <v>7783</v>
      </c>
      <c r="K2122" s="96" t="s">
        <v>7784</v>
      </c>
      <c r="L2122" s="98"/>
    </row>
    <row r="2123" spans="1:12" ht="12.75" customHeight="1" x14ac:dyDescent="0.15">
      <c r="A2123" s="95" t="s">
        <v>6555</v>
      </c>
      <c r="B2123" s="95"/>
      <c r="C2123" s="95" t="s">
        <v>7782</v>
      </c>
      <c r="D2123" s="95" t="s">
        <v>7080</v>
      </c>
      <c r="E2123" s="95" t="s">
        <v>7081</v>
      </c>
      <c r="F2123" s="99">
        <v>42855</v>
      </c>
      <c r="G2123" s="97">
        <v>32710.68</v>
      </c>
      <c r="H2123" s="97"/>
      <c r="I2123" s="95" t="s">
        <v>6587</v>
      </c>
      <c r="J2123" s="95" t="s">
        <v>7783</v>
      </c>
      <c r="K2123" s="96" t="s">
        <v>7784</v>
      </c>
      <c r="L2123" s="98"/>
    </row>
    <row r="2124" spans="1:12" ht="11.25" x14ac:dyDescent="0.15">
      <c r="A2124" s="95" t="s">
        <v>6552</v>
      </c>
      <c r="B2124" s="95"/>
      <c r="C2124" s="95" t="s">
        <v>7782</v>
      </c>
      <c r="D2124" s="95" t="s">
        <v>7080</v>
      </c>
      <c r="E2124" s="95" t="s">
        <v>7081</v>
      </c>
      <c r="F2124" s="99">
        <v>42855</v>
      </c>
      <c r="G2124" s="97">
        <v>38705.75</v>
      </c>
      <c r="H2124" s="97"/>
      <c r="I2124" s="95" t="s">
        <v>6587</v>
      </c>
      <c r="J2124" s="95" t="s">
        <v>7783</v>
      </c>
      <c r="K2124" s="96" t="s">
        <v>7784</v>
      </c>
      <c r="L2124" s="98"/>
    </row>
    <row r="2125" spans="1:12" ht="12.75" customHeight="1" x14ac:dyDescent="0.15">
      <c r="A2125" s="95" t="s">
        <v>6550</v>
      </c>
      <c r="B2125" s="95"/>
      <c r="C2125" s="95" t="s">
        <v>7782</v>
      </c>
      <c r="D2125" s="95" t="s">
        <v>7080</v>
      </c>
      <c r="E2125" s="95" t="s">
        <v>7081</v>
      </c>
      <c r="F2125" s="99">
        <v>42855</v>
      </c>
      <c r="G2125" s="97">
        <v>4017.49</v>
      </c>
      <c r="H2125" s="97"/>
      <c r="I2125" s="95" t="s">
        <v>6587</v>
      </c>
      <c r="J2125" s="95" t="s">
        <v>7783</v>
      </c>
      <c r="K2125" s="96" t="s">
        <v>7784</v>
      </c>
      <c r="L2125" s="98"/>
    </row>
    <row r="2126" spans="1:12" ht="11.25" x14ac:dyDescent="0.15">
      <c r="A2126" s="95" t="s">
        <v>6556</v>
      </c>
      <c r="B2126" s="95"/>
      <c r="C2126" s="95" t="s">
        <v>7782</v>
      </c>
      <c r="D2126" s="95" t="s">
        <v>7080</v>
      </c>
      <c r="E2126" s="95" t="s">
        <v>7081</v>
      </c>
      <c r="F2126" s="99">
        <v>42855</v>
      </c>
      <c r="G2126" s="97">
        <v>13449.36</v>
      </c>
      <c r="H2126" s="97"/>
      <c r="I2126" s="95" t="s">
        <v>6587</v>
      </c>
      <c r="J2126" s="95" t="s">
        <v>7783</v>
      </c>
      <c r="K2126" s="96" t="s">
        <v>7784</v>
      </c>
      <c r="L2126" s="98"/>
    </row>
    <row r="2127" spans="1:12" ht="12.75" customHeight="1" x14ac:dyDescent="0.15">
      <c r="A2127" s="95" t="s">
        <v>7241</v>
      </c>
      <c r="B2127" s="95"/>
      <c r="C2127" s="95" t="s">
        <v>7782</v>
      </c>
      <c r="D2127" s="95" t="s">
        <v>7080</v>
      </c>
      <c r="E2127" s="95" t="s">
        <v>7081</v>
      </c>
      <c r="F2127" s="96" t="s">
        <v>7772</v>
      </c>
      <c r="G2127" s="97">
        <v>688.5</v>
      </c>
      <c r="H2127" s="97"/>
      <c r="I2127" s="95" t="s">
        <v>6587</v>
      </c>
      <c r="J2127" s="95" t="s">
        <v>7783</v>
      </c>
      <c r="K2127" s="96" t="s">
        <v>7784</v>
      </c>
      <c r="L2127" s="98"/>
    </row>
    <row r="2128" spans="1:12" ht="11.25" x14ac:dyDescent="0.15">
      <c r="A2128" s="95" t="s">
        <v>7151</v>
      </c>
      <c r="B2128" s="95"/>
      <c r="C2128" s="95" t="s">
        <v>7782</v>
      </c>
      <c r="D2128" s="95" t="s">
        <v>7080</v>
      </c>
      <c r="E2128" s="95" t="s">
        <v>7081</v>
      </c>
      <c r="F2128" s="96" t="s">
        <v>7772</v>
      </c>
      <c r="G2128" s="97"/>
      <c r="H2128" s="97"/>
      <c r="I2128" s="95" t="s">
        <v>6587</v>
      </c>
      <c r="J2128" s="95" t="s">
        <v>7783</v>
      </c>
      <c r="K2128" s="96" t="s">
        <v>7784</v>
      </c>
      <c r="L2128" s="98"/>
    </row>
    <row r="2129" spans="1:12" ht="25.5" customHeight="1" x14ac:dyDescent="0.15">
      <c r="A2129" s="95" t="s">
        <v>7424</v>
      </c>
      <c r="B2129" s="95"/>
      <c r="C2129" s="95" t="s">
        <v>7782</v>
      </c>
      <c r="D2129" s="95" t="s">
        <v>7080</v>
      </c>
      <c r="E2129" s="95" t="s">
        <v>7081</v>
      </c>
      <c r="F2129" s="96" t="s">
        <v>7772</v>
      </c>
      <c r="G2129" s="97">
        <v>1629.44</v>
      </c>
      <c r="H2129" s="97"/>
      <c r="I2129" s="95" t="s">
        <v>6587</v>
      </c>
      <c r="J2129" s="95" t="s">
        <v>7783</v>
      </c>
      <c r="K2129" s="96" t="s">
        <v>7784</v>
      </c>
      <c r="L2129" s="98"/>
    </row>
    <row r="2130" spans="1:12" ht="25.5" customHeight="1" x14ac:dyDescent="0.15">
      <c r="A2130" s="95" t="s">
        <v>7240</v>
      </c>
      <c r="B2130" s="95"/>
      <c r="C2130" s="95" t="s">
        <v>7782</v>
      </c>
      <c r="D2130" s="95" t="s">
        <v>7080</v>
      </c>
      <c r="E2130" s="95" t="s">
        <v>7081</v>
      </c>
      <c r="F2130" s="96" t="s">
        <v>7772</v>
      </c>
      <c r="G2130" s="97">
        <v>1498.08</v>
      </c>
      <c r="H2130" s="97"/>
      <c r="I2130" s="95" t="s">
        <v>6587</v>
      </c>
      <c r="J2130" s="95" t="s">
        <v>7783</v>
      </c>
      <c r="K2130" s="96" t="s">
        <v>7784</v>
      </c>
      <c r="L2130" s="98"/>
    </row>
    <row r="2131" spans="1:12" ht="25.5" customHeight="1" x14ac:dyDescent="0.15">
      <c r="A2131" s="95" t="s">
        <v>7145</v>
      </c>
      <c r="B2131" s="95"/>
      <c r="C2131" s="95" t="s">
        <v>7782</v>
      </c>
      <c r="D2131" s="95" t="s">
        <v>7080</v>
      </c>
      <c r="E2131" s="95" t="s">
        <v>7081</v>
      </c>
      <c r="F2131" s="96" t="s">
        <v>7772</v>
      </c>
      <c r="G2131" s="97">
        <v>12381.82</v>
      </c>
      <c r="H2131" s="97"/>
      <c r="I2131" s="95" t="s">
        <v>6587</v>
      </c>
      <c r="J2131" s="95" t="s">
        <v>7783</v>
      </c>
      <c r="K2131" s="96" t="s">
        <v>7784</v>
      </c>
      <c r="L2131" s="98"/>
    </row>
    <row r="2132" spans="1:12" ht="25.5" customHeight="1" x14ac:dyDescent="0.15">
      <c r="A2132" s="95" t="s">
        <v>7239</v>
      </c>
      <c r="B2132" s="95"/>
      <c r="C2132" s="95" t="s">
        <v>7782</v>
      </c>
      <c r="D2132" s="95" t="s">
        <v>7080</v>
      </c>
      <c r="E2132" s="95" t="s">
        <v>7081</v>
      </c>
      <c r="F2132" s="96" t="s">
        <v>7772</v>
      </c>
      <c r="G2132" s="97">
        <v>1616.34</v>
      </c>
      <c r="H2132" s="97"/>
      <c r="I2132" s="95" t="s">
        <v>6587</v>
      </c>
      <c r="J2132" s="95" t="s">
        <v>7783</v>
      </c>
      <c r="K2132" s="96" t="s">
        <v>7784</v>
      </c>
      <c r="L2132" s="98"/>
    </row>
    <row r="2133" spans="1:12" ht="25.5" customHeight="1" x14ac:dyDescent="0.15">
      <c r="A2133" s="95" t="s">
        <v>7219</v>
      </c>
      <c r="B2133" s="95"/>
      <c r="C2133" s="95" t="s">
        <v>7782</v>
      </c>
      <c r="D2133" s="95" t="s">
        <v>7080</v>
      </c>
      <c r="E2133" s="95" t="s">
        <v>7081</v>
      </c>
      <c r="F2133" s="96" t="s">
        <v>7772</v>
      </c>
      <c r="G2133" s="97">
        <v>4089.5</v>
      </c>
      <c r="H2133" s="97"/>
      <c r="I2133" s="95" t="s">
        <v>6587</v>
      </c>
      <c r="J2133" s="95" t="s">
        <v>7783</v>
      </c>
      <c r="K2133" s="96" t="s">
        <v>7784</v>
      </c>
      <c r="L2133" s="98"/>
    </row>
    <row r="2134" spans="1:12" ht="25.5" customHeight="1" x14ac:dyDescent="0.15">
      <c r="A2134" s="95" t="s">
        <v>7329</v>
      </c>
      <c r="B2134" s="95"/>
      <c r="C2134" s="95" t="s">
        <v>7782</v>
      </c>
      <c r="D2134" s="95" t="s">
        <v>7080</v>
      </c>
      <c r="E2134" s="95" t="s">
        <v>7081</v>
      </c>
      <c r="F2134" s="96" t="s">
        <v>7772</v>
      </c>
      <c r="G2134" s="97">
        <v>1051.55</v>
      </c>
      <c r="H2134" s="97"/>
      <c r="I2134" s="95" t="s">
        <v>6587</v>
      </c>
      <c r="J2134" s="95" t="s">
        <v>7783</v>
      </c>
      <c r="K2134" s="96" t="s">
        <v>7784</v>
      </c>
      <c r="L2134" s="98"/>
    </row>
    <row r="2135" spans="1:12" ht="25.5" customHeight="1" x14ac:dyDescent="0.15">
      <c r="A2135" s="95" t="s">
        <v>7140</v>
      </c>
      <c r="B2135" s="95"/>
      <c r="C2135" s="95" t="s">
        <v>7782</v>
      </c>
      <c r="D2135" s="95" t="s">
        <v>7080</v>
      </c>
      <c r="E2135" s="95" t="s">
        <v>7081</v>
      </c>
      <c r="F2135" s="96" t="s">
        <v>7772</v>
      </c>
      <c r="G2135" s="97">
        <v>3655.44</v>
      </c>
      <c r="H2135" s="97"/>
      <c r="I2135" s="95" t="s">
        <v>6587</v>
      </c>
      <c r="J2135" s="95" t="s">
        <v>7783</v>
      </c>
      <c r="K2135" s="96" t="s">
        <v>7784</v>
      </c>
      <c r="L2135" s="98"/>
    </row>
    <row r="2136" spans="1:12" ht="25.5" customHeight="1" x14ac:dyDescent="0.15">
      <c r="A2136" s="95" t="s">
        <v>6807</v>
      </c>
      <c r="B2136" s="95"/>
      <c r="C2136" s="95" t="s">
        <v>7782</v>
      </c>
      <c r="D2136" s="95" t="s">
        <v>7080</v>
      </c>
      <c r="E2136" s="95" t="s">
        <v>7081</v>
      </c>
      <c r="F2136" s="96" t="s">
        <v>7772</v>
      </c>
      <c r="G2136" s="97">
        <v>9962.34</v>
      </c>
      <c r="H2136" s="97"/>
      <c r="I2136" s="95" t="s">
        <v>6587</v>
      </c>
      <c r="J2136" s="95" t="s">
        <v>7783</v>
      </c>
      <c r="K2136" s="96" t="s">
        <v>7784</v>
      </c>
      <c r="L2136" s="98"/>
    </row>
    <row r="2137" spans="1:12" ht="25.5" customHeight="1" x14ac:dyDescent="0.15">
      <c r="A2137" s="95" t="s">
        <v>7118</v>
      </c>
      <c r="B2137" s="95"/>
      <c r="C2137" s="95" t="s">
        <v>7782</v>
      </c>
      <c r="D2137" s="95" t="s">
        <v>7080</v>
      </c>
      <c r="E2137" s="95" t="s">
        <v>7081</v>
      </c>
      <c r="F2137" s="96" t="s">
        <v>7772</v>
      </c>
      <c r="G2137" s="97">
        <v>2949.28</v>
      </c>
      <c r="H2137" s="97"/>
      <c r="I2137" s="95" t="s">
        <v>6587</v>
      </c>
      <c r="J2137" s="95" t="s">
        <v>7783</v>
      </c>
      <c r="K2137" s="96" t="s">
        <v>7784</v>
      </c>
      <c r="L2137" s="98"/>
    </row>
    <row r="2138" spans="1:12" ht="25.5" customHeight="1" x14ac:dyDescent="0.15">
      <c r="A2138" s="95" t="s">
        <v>6809</v>
      </c>
      <c r="B2138" s="95"/>
      <c r="C2138" s="95" t="s">
        <v>7782</v>
      </c>
      <c r="D2138" s="95" t="s">
        <v>7080</v>
      </c>
      <c r="E2138" s="95" t="s">
        <v>7081</v>
      </c>
      <c r="F2138" s="96" t="s">
        <v>7772</v>
      </c>
      <c r="G2138" s="97">
        <v>33761.75</v>
      </c>
      <c r="H2138" s="97"/>
      <c r="I2138" s="95" t="s">
        <v>6587</v>
      </c>
      <c r="J2138" s="95" t="s">
        <v>7783</v>
      </c>
      <c r="K2138" s="96" t="s">
        <v>7784</v>
      </c>
      <c r="L2138" s="98"/>
    </row>
    <row r="2139" spans="1:12" ht="25.5" customHeight="1" x14ac:dyDescent="0.15">
      <c r="A2139" s="95" t="s">
        <v>6809</v>
      </c>
      <c r="B2139" s="95"/>
      <c r="C2139" s="95" t="s">
        <v>7785</v>
      </c>
      <c r="D2139" s="95" t="s">
        <v>7080</v>
      </c>
      <c r="E2139" s="95" t="s">
        <v>7081</v>
      </c>
      <c r="F2139" s="96" t="s">
        <v>7786</v>
      </c>
      <c r="G2139" s="97"/>
      <c r="H2139" s="97">
        <v>33761.75</v>
      </c>
      <c r="I2139" s="95" t="s">
        <v>6600</v>
      </c>
      <c r="J2139" s="95" t="s">
        <v>7783</v>
      </c>
      <c r="K2139" s="96" t="s">
        <v>7784</v>
      </c>
      <c r="L2139" s="98"/>
    </row>
    <row r="2140" spans="1:12" ht="25.5" customHeight="1" x14ac:dyDescent="0.15">
      <c r="A2140" s="95" t="s">
        <v>7329</v>
      </c>
      <c r="B2140" s="95"/>
      <c r="C2140" s="95" t="s">
        <v>7785</v>
      </c>
      <c r="D2140" s="95" t="s">
        <v>7080</v>
      </c>
      <c r="E2140" s="95" t="s">
        <v>7081</v>
      </c>
      <c r="F2140" s="96" t="s">
        <v>7786</v>
      </c>
      <c r="G2140" s="97"/>
      <c r="H2140" s="97">
        <v>1051.55</v>
      </c>
      <c r="I2140" s="95" t="s">
        <v>6600</v>
      </c>
      <c r="J2140" s="95" t="s">
        <v>7783</v>
      </c>
      <c r="K2140" s="96" t="s">
        <v>7784</v>
      </c>
      <c r="L2140" s="98"/>
    </row>
    <row r="2141" spans="1:12" ht="25.5" customHeight="1" x14ac:dyDescent="0.15">
      <c r="A2141" s="95" t="s">
        <v>7140</v>
      </c>
      <c r="B2141" s="95"/>
      <c r="C2141" s="95" t="s">
        <v>7785</v>
      </c>
      <c r="D2141" s="95" t="s">
        <v>7080</v>
      </c>
      <c r="E2141" s="95" t="s">
        <v>7081</v>
      </c>
      <c r="F2141" s="96" t="s">
        <v>7786</v>
      </c>
      <c r="G2141" s="97"/>
      <c r="H2141" s="97">
        <v>3655.44</v>
      </c>
      <c r="I2141" s="95" t="s">
        <v>6600</v>
      </c>
      <c r="J2141" s="95" t="s">
        <v>7783</v>
      </c>
      <c r="K2141" s="96" t="s">
        <v>7784</v>
      </c>
      <c r="L2141" s="98"/>
    </row>
    <row r="2142" spans="1:12" ht="11.25" x14ac:dyDescent="0.15">
      <c r="A2142" s="95" t="s">
        <v>7239</v>
      </c>
      <c r="B2142" s="95"/>
      <c r="C2142" s="95" t="s">
        <v>7785</v>
      </c>
      <c r="D2142" s="95" t="s">
        <v>7080</v>
      </c>
      <c r="E2142" s="95" t="s">
        <v>7081</v>
      </c>
      <c r="F2142" s="96" t="s">
        <v>7786</v>
      </c>
      <c r="G2142" s="97"/>
      <c r="H2142" s="97">
        <v>1616.34</v>
      </c>
      <c r="I2142" s="95" t="s">
        <v>6600</v>
      </c>
      <c r="J2142" s="95" t="s">
        <v>7783</v>
      </c>
      <c r="K2142" s="96" t="s">
        <v>7784</v>
      </c>
    </row>
    <row r="2143" spans="1:12" ht="11.25" x14ac:dyDescent="0.15">
      <c r="A2143" s="95" t="s">
        <v>7219</v>
      </c>
      <c r="B2143" s="95"/>
      <c r="C2143" s="95" t="s">
        <v>7785</v>
      </c>
      <c r="D2143" s="95" t="s">
        <v>7080</v>
      </c>
      <c r="E2143" s="95" t="s">
        <v>7081</v>
      </c>
      <c r="F2143" s="96" t="s">
        <v>7786</v>
      </c>
      <c r="G2143" s="97"/>
      <c r="H2143" s="97">
        <v>4089.5</v>
      </c>
      <c r="I2143" s="95" t="s">
        <v>6600</v>
      </c>
      <c r="J2143" s="95" t="s">
        <v>7783</v>
      </c>
      <c r="K2143" s="96" t="s">
        <v>7784</v>
      </c>
    </row>
    <row r="2144" spans="1:12" ht="38.25" customHeight="1" x14ac:dyDescent="0.3">
      <c r="A2144" s="95" t="s">
        <v>7118</v>
      </c>
      <c r="B2144" s="95"/>
      <c r="C2144" s="95" t="s">
        <v>7785</v>
      </c>
      <c r="D2144" s="95" t="s">
        <v>7080</v>
      </c>
      <c r="E2144" s="95" t="s">
        <v>7081</v>
      </c>
      <c r="F2144" s="96" t="s">
        <v>7786</v>
      </c>
      <c r="G2144" s="97"/>
      <c r="H2144" s="97">
        <v>2949.28</v>
      </c>
      <c r="I2144" s="95" t="s">
        <v>6600</v>
      </c>
      <c r="J2144" s="95" t="s">
        <v>7783</v>
      </c>
      <c r="K2144" s="96" t="s">
        <v>7784</v>
      </c>
      <c r="L2144" s="93"/>
    </row>
    <row r="2145" spans="1:12" ht="11.25" x14ac:dyDescent="0.15">
      <c r="A2145" s="95" t="s">
        <v>6807</v>
      </c>
      <c r="B2145" s="95"/>
      <c r="C2145" s="95" t="s">
        <v>7785</v>
      </c>
      <c r="D2145" s="95" t="s">
        <v>7080</v>
      </c>
      <c r="E2145" s="95" t="s">
        <v>7081</v>
      </c>
      <c r="F2145" s="96" t="s">
        <v>7786</v>
      </c>
      <c r="G2145" s="97"/>
      <c r="H2145" s="97">
        <v>9962.34</v>
      </c>
      <c r="I2145" s="95" t="s">
        <v>6600</v>
      </c>
      <c r="J2145" s="95" t="s">
        <v>7783</v>
      </c>
      <c r="K2145" s="96" t="s">
        <v>7784</v>
      </c>
    </row>
    <row r="2146" spans="1:12" ht="25.5" customHeight="1" x14ac:dyDescent="0.15">
      <c r="A2146" s="95" t="s">
        <v>7145</v>
      </c>
      <c r="B2146" s="95"/>
      <c r="C2146" s="95" t="s">
        <v>7785</v>
      </c>
      <c r="D2146" s="95" t="s">
        <v>7080</v>
      </c>
      <c r="E2146" s="95" t="s">
        <v>7081</v>
      </c>
      <c r="F2146" s="96" t="s">
        <v>7786</v>
      </c>
      <c r="G2146" s="97"/>
      <c r="H2146" s="97">
        <v>12381.82</v>
      </c>
      <c r="I2146" s="95" t="s">
        <v>6600</v>
      </c>
      <c r="J2146" s="95" t="s">
        <v>7783</v>
      </c>
      <c r="K2146" s="96" t="s">
        <v>7784</v>
      </c>
      <c r="L2146" s="98"/>
    </row>
    <row r="2147" spans="1:12" ht="25.5" customHeight="1" x14ac:dyDescent="0.15">
      <c r="A2147" s="95" t="s">
        <v>7240</v>
      </c>
      <c r="B2147" s="95"/>
      <c r="C2147" s="95" t="s">
        <v>7785</v>
      </c>
      <c r="D2147" s="95" t="s">
        <v>7080</v>
      </c>
      <c r="E2147" s="95" t="s">
        <v>7081</v>
      </c>
      <c r="F2147" s="96" t="s">
        <v>7786</v>
      </c>
      <c r="G2147" s="97"/>
      <c r="H2147" s="97">
        <v>1498.08</v>
      </c>
      <c r="I2147" s="95" t="s">
        <v>6600</v>
      </c>
      <c r="J2147" s="95" t="s">
        <v>7783</v>
      </c>
      <c r="K2147" s="96" t="s">
        <v>7784</v>
      </c>
      <c r="L2147" s="98"/>
    </row>
    <row r="2148" spans="1:12" ht="25.5" customHeight="1" x14ac:dyDescent="0.15">
      <c r="A2148" s="95" t="s">
        <v>7151</v>
      </c>
      <c r="B2148" s="95"/>
      <c r="C2148" s="95" t="s">
        <v>7785</v>
      </c>
      <c r="D2148" s="95" t="s">
        <v>7080</v>
      </c>
      <c r="E2148" s="95" t="s">
        <v>7081</v>
      </c>
      <c r="F2148" s="96" t="s">
        <v>7786</v>
      </c>
      <c r="G2148" s="97"/>
      <c r="H2148" s="97"/>
      <c r="I2148" s="95" t="s">
        <v>6600</v>
      </c>
      <c r="J2148" s="95" t="s">
        <v>7783</v>
      </c>
      <c r="K2148" s="96" t="s">
        <v>7784</v>
      </c>
      <c r="L2148" s="98"/>
    </row>
    <row r="2149" spans="1:12" ht="25.5" customHeight="1" x14ac:dyDescent="0.15">
      <c r="A2149" s="95" t="s">
        <v>7241</v>
      </c>
      <c r="B2149" s="95"/>
      <c r="C2149" s="95" t="s">
        <v>7785</v>
      </c>
      <c r="D2149" s="95" t="s">
        <v>7080</v>
      </c>
      <c r="E2149" s="95" t="s">
        <v>7081</v>
      </c>
      <c r="F2149" s="96" t="s">
        <v>7786</v>
      </c>
      <c r="G2149" s="97"/>
      <c r="H2149" s="97">
        <v>688.5</v>
      </c>
      <c r="I2149" s="95" t="s">
        <v>6600</v>
      </c>
      <c r="J2149" s="95" t="s">
        <v>7783</v>
      </c>
      <c r="K2149" s="96" t="s">
        <v>7784</v>
      </c>
      <c r="L2149" s="98"/>
    </row>
    <row r="2150" spans="1:12" ht="25.5" customHeight="1" x14ac:dyDescent="0.15">
      <c r="A2150" s="95" t="s">
        <v>6556</v>
      </c>
      <c r="B2150" s="95"/>
      <c r="C2150" s="95" t="s">
        <v>7785</v>
      </c>
      <c r="D2150" s="95" t="s">
        <v>7080</v>
      </c>
      <c r="E2150" s="95" t="s">
        <v>7081</v>
      </c>
      <c r="F2150" s="99">
        <v>42856</v>
      </c>
      <c r="G2150" s="97"/>
      <c r="H2150" s="97">
        <v>13449.36</v>
      </c>
      <c r="I2150" s="95" t="s">
        <v>6600</v>
      </c>
      <c r="J2150" s="95" t="s">
        <v>7783</v>
      </c>
      <c r="K2150" s="96" t="s">
        <v>7784</v>
      </c>
      <c r="L2150" s="98"/>
    </row>
    <row r="2151" spans="1:12" ht="25.5" customHeight="1" x14ac:dyDescent="0.15">
      <c r="A2151" s="95" t="s">
        <v>7424</v>
      </c>
      <c r="B2151" s="95"/>
      <c r="C2151" s="95" t="s">
        <v>7785</v>
      </c>
      <c r="D2151" s="95" t="s">
        <v>7080</v>
      </c>
      <c r="E2151" s="95" t="s">
        <v>7081</v>
      </c>
      <c r="F2151" s="96" t="s">
        <v>7786</v>
      </c>
      <c r="G2151" s="97"/>
      <c r="H2151" s="97">
        <v>1629.44</v>
      </c>
      <c r="I2151" s="95" t="s">
        <v>6600</v>
      </c>
      <c r="J2151" s="95" t="s">
        <v>7783</v>
      </c>
      <c r="K2151" s="96" t="s">
        <v>7784</v>
      </c>
      <c r="L2151" s="98"/>
    </row>
    <row r="2152" spans="1:12" ht="25.5" customHeight="1" x14ac:dyDescent="0.15">
      <c r="A2152" s="95" t="s">
        <v>7242</v>
      </c>
      <c r="B2152" s="95"/>
      <c r="C2152" s="95" t="s">
        <v>7785</v>
      </c>
      <c r="D2152" s="95" t="s">
        <v>7080</v>
      </c>
      <c r="E2152" s="95" t="s">
        <v>7081</v>
      </c>
      <c r="F2152" s="96" t="s">
        <v>7786</v>
      </c>
      <c r="G2152" s="97"/>
      <c r="H2152" s="97">
        <v>1129.76</v>
      </c>
      <c r="I2152" s="95" t="s">
        <v>6600</v>
      </c>
      <c r="J2152" s="95" t="s">
        <v>7783</v>
      </c>
      <c r="K2152" s="96" t="s">
        <v>7784</v>
      </c>
      <c r="L2152" s="98"/>
    </row>
    <row r="2153" spans="1:12" ht="25.5" customHeight="1" x14ac:dyDescent="0.15">
      <c r="A2153" s="95" t="s">
        <v>6803</v>
      </c>
      <c r="B2153" s="95"/>
      <c r="C2153" s="95" t="s">
        <v>7785</v>
      </c>
      <c r="D2153" s="95" t="s">
        <v>7080</v>
      </c>
      <c r="E2153" s="95" t="s">
        <v>7081</v>
      </c>
      <c r="F2153" s="96" t="s">
        <v>7786</v>
      </c>
      <c r="G2153" s="97"/>
      <c r="H2153" s="97">
        <v>14858.49</v>
      </c>
      <c r="I2153" s="95" t="s">
        <v>6600</v>
      </c>
      <c r="J2153" s="95" t="s">
        <v>7783</v>
      </c>
      <c r="K2153" s="96" t="s">
        <v>7784</v>
      </c>
      <c r="L2153" s="98"/>
    </row>
    <row r="2154" spans="1:12" ht="25.5" customHeight="1" x14ac:dyDescent="0.15">
      <c r="A2154" s="95" t="s">
        <v>6550</v>
      </c>
      <c r="B2154" s="95"/>
      <c r="C2154" s="95" t="s">
        <v>7785</v>
      </c>
      <c r="D2154" s="95" t="s">
        <v>7080</v>
      </c>
      <c r="E2154" s="95" t="s">
        <v>7081</v>
      </c>
      <c r="F2154" s="99">
        <v>42856</v>
      </c>
      <c r="G2154" s="97"/>
      <c r="H2154" s="97">
        <v>4017.49</v>
      </c>
      <c r="I2154" s="95" t="s">
        <v>6600</v>
      </c>
      <c r="J2154" s="95" t="s">
        <v>7783</v>
      </c>
      <c r="K2154" s="96" t="s">
        <v>7784</v>
      </c>
      <c r="L2154" s="98"/>
    </row>
    <row r="2155" spans="1:12" ht="25.5" customHeight="1" x14ac:dyDescent="0.15">
      <c r="A2155" s="95" t="s">
        <v>6552</v>
      </c>
      <c r="B2155" s="95"/>
      <c r="C2155" s="95" t="s">
        <v>7785</v>
      </c>
      <c r="D2155" s="95" t="s">
        <v>7080</v>
      </c>
      <c r="E2155" s="95" t="s">
        <v>7081</v>
      </c>
      <c r="F2155" s="99">
        <v>42856</v>
      </c>
      <c r="G2155" s="97"/>
      <c r="H2155" s="97">
        <v>38705.75</v>
      </c>
      <c r="I2155" s="95" t="s">
        <v>6600</v>
      </c>
      <c r="J2155" s="95" t="s">
        <v>7783</v>
      </c>
      <c r="K2155" s="96" t="s">
        <v>7784</v>
      </c>
      <c r="L2155" s="98"/>
    </row>
    <row r="2156" spans="1:12" ht="12.75" customHeight="1" x14ac:dyDescent="0.15">
      <c r="A2156" s="95" t="s">
        <v>6555</v>
      </c>
      <c r="B2156" s="95"/>
      <c r="C2156" s="95" t="s">
        <v>7785</v>
      </c>
      <c r="D2156" s="95" t="s">
        <v>7080</v>
      </c>
      <c r="E2156" s="95" t="s">
        <v>7081</v>
      </c>
      <c r="F2156" s="99">
        <v>42856</v>
      </c>
      <c r="G2156" s="97"/>
      <c r="H2156" s="97">
        <v>32710.68</v>
      </c>
      <c r="I2156" s="95" t="s">
        <v>6600</v>
      </c>
      <c r="J2156" s="95" t="s">
        <v>7783</v>
      </c>
      <c r="K2156" s="96" t="s">
        <v>7784</v>
      </c>
      <c r="L2156" s="98"/>
    </row>
    <row r="2157" spans="1:12" ht="12.75" customHeight="1" x14ac:dyDescent="0.15">
      <c r="A2157" s="95" t="s">
        <v>6549</v>
      </c>
      <c r="B2157" s="95"/>
      <c r="C2157" s="95" t="s">
        <v>7785</v>
      </c>
      <c r="D2157" s="95" t="s">
        <v>7080</v>
      </c>
      <c r="E2157" s="95" t="s">
        <v>7081</v>
      </c>
      <c r="F2157" s="99">
        <v>42856</v>
      </c>
      <c r="G2157" s="97"/>
      <c r="H2157" s="97">
        <v>21739.29</v>
      </c>
      <c r="I2157" s="95" t="s">
        <v>6600</v>
      </c>
      <c r="J2157" s="95" t="s">
        <v>7783</v>
      </c>
      <c r="K2157" s="96" t="s">
        <v>7784</v>
      </c>
      <c r="L2157" s="98"/>
    </row>
    <row r="2158" spans="1:12" ht="38.25" customHeight="1" x14ac:dyDescent="0.15">
      <c r="A2158" s="95" t="s">
        <v>6844</v>
      </c>
      <c r="B2158" s="95"/>
      <c r="C2158" s="95" t="s">
        <v>7782</v>
      </c>
      <c r="D2158" s="95" t="s">
        <v>7080</v>
      </c>
      <c r="E2158" s="95" t="s">
        <v>7081</v>
      </c>
      <c r="F2158" s="99">
        <v>43220</v>
      </c>
      <c r="G2158" s="97">
        <v>25263.84</v>
      </c>
      <c r="H2158" s="97"/>
      <c r="I2158" s="95" t="s">
        <v>6871</v>
      </c>
      <c r="J2158" s="95" t="s">
        <v>7787</v>
      </c>
      <c r="K2158" s="96" t="s">
        <v>7788</v>
      </c>
      <c r="L2158" s="98"/>
    </row>
    <row r="2159" spans="1:12" ht="12.75" customHeight="1" x14ac:dyDescent="0.15">
      <c r="A2159" s="95" t="s">
        <v>6845</v>
      </c>
      <c r="B2159" s="95"/>
      <c r="C2159" s="95" t="s">
        <v>7782</v>
      </c>
      <c r="D2159" s="95" t="s">
        <v>7080</v>
      </c>
      <c r="E2159" s="95" t="s">
        <v>7081</v>
      </c>
      <c r="F2159" s="99">
        <v>43220</v>
      </c>
      <c r="G2159" s="97">
        <v>5600.93</v>
      </c>
      <c r="H2159" s="97"/>
      <c r="I2159" s="95" t="s">
        <v>6871</v>
      </c>
      <c r="J2159" s="95" t="s">
        <v>7787</v>
      </c>
      <c r="K2159" s="96" t="s">
        <v>7788</v>
      </c>
      <c r="L2159" s="98"/>
    </row>
    <row r="2160" spans="1:12" ht="12.75" customHeight="1" x14ac:dyDescent="0.15">
      <c r="A2160" s="95" t="s">
        <v>6847</v>
      </c>
      <c r="B2160" s="95"/>
      <c r="C2160" s="95" t="s">
        <v>7782</v>
      </c>
      <c r="D2160" s="95" t="s">
        <v>7080</v>
      </c>
      <c r="E2160" s="95" t="s">
        <v>7081</v>
      </c>
      <c r="F2160" s="99">
        <v>43220</v>
      </c>
      <c r="G2160" s="97">
        <v>39064.14</v>
      </c>
      <c r="H2160" s="97"/>
      <c r="I2160" s="95" t="s">
        <v>6871</v>
      </c>
      <c r="J2160" s="95" t="s">
        <v>7787</v>
      </c>
      <c r="K2160" s="96" t="s">
        <v>7788</v>
      </c>
      <c r="L2160" s="98"/>
    </row>
    <row r="2161" spans="1:12" ht="12.75" customHeight="1" x14ac:dyDescent="0.15">
      <c r="A2161" s="95" t="s">
        <v>6846</v>
      </c>
      <c r="B2161" s="95"/>
      <c r="C2161" s="95" t="s">
        <v>7782</v>
      </c>
      <c r="D2161" s="95" t="s">
        <v>7080</v>
      </c>
      <c r="E2161" s="95" t="s">
        <v>7081</v>
      </c>
      <c r="F2161" s="99">
        <v>43220</v>
      </c>
      <c r="G2161" s="97">
        <v>37641.440000000002</v>
      </c>
      <c r="H2161" s="97"/>
      <c r="I2161" s="95" t="s">
        <v>6871</v>
      </c>
      <c r="J2161" s="95" t="s">
        <v>7787</v>
      </c>
      <c r="K2161" s="96" t="s">
        <v>7788</v>
      </c>
      <c r="L2161" s="98"/>
    </row>
    <row r="2162" spans="1:12" ht="12.75" customHeight="1" x14ac:dyDescent="0.15">
      <c r="A2162" s="95" t="s">
        <v>6804</v>
      </c>
      <c r="B2162" s="95"/>
      <c r="C2162" s="95" t="s">
        <v>7782</v>
      </c>
      <c r="D2162" s="95" t="s">
        <v>7080</v>
      </c>
      <c r="E2162" s="95" t="s">
        <v>7081</v>
      </c>
      <c r="F2162" s="96" t="s">
        <v>7057</v>
      </c>
      <c r="G2162" s="97">
        <v>16992.5</v>
      </c>
      <c r="H2162" s="97"/>
      <c r="I2162" s="95" t="s">
        <v>6871</v>
      </c>
      <c r="J2162" s="95" t="s">
        <v>7787</v>
      </c>
      <c r="K2162" s="96" t="s">
        <v>7788</v>
      </c>
      <c r="L2162" s="98"/>
    </row>
    <row r="2163" spans="1:12" ht="12.75" customHeight="1" x14ac:dyDescent="0.15">
      <c r="A2163" s="95" t="s">
        <v>7161</v>
      </c>
      <c r="B2163" s="95"/>
      <c r="C2163" s="95" t="s">
        <v>7782</v>
      </c>
      <c r="D2163" s="95" t="s">
        <v>7080</v>
      </c>
      <c r="E2163" s="95" t="s">
        <v>7081</v>
      </c>
      <c r="F2163" s="96" t="s">
        <v>7057</v>
      </c>
      <c r="G2163" s="97">
        <v>1388.34</v>
      </c>
      <c r="H2163" s="97"/>
      <c r="I2163" s="95" t="s">
        <v>6871</v>
      </c>
      <c r="J2163" s="95" t="s">
        <v>7787</v>
      </c>
      <c r="K2163" s="96" t="s">
        <v>7788</v>
      </c>
      <c r="L2163" s="98"/>
    </row>
    <row r="2164" spans="1:12" ht="12.75" customHeight="1" x14ac:dyDescent="0.15">
      <c r="A2164" s="95" t="s">
        <v>6848</v>
      </c>
      <c r="B2164" s="95"/>
      <c r="C2164" s="95" t="s">
        <v>7782</v>
      </c>
      <c r="D2164" s="95" t="s">
        <v>7080</v>
      </c>
      <c r="E2164" s="95" t="s">
        <v>7081</v>
      </c>
      <c r="F2164" s="99">
        <v>43220</v>
      </c>
      <c r="G2164" s="97">
        <v>16660.91</v>
      </c>
      <c r="H2164" s="97"/>
      <c r="I2164" s="95" t="s">
        <v>6871</v>
      </c>
      <c r="J2164" s="95" t="s">
        <v>7787</v>
      </c>
      <c r="K2164" s="96" t="s">
        <v>7788</v>
      </c>
      <c r="L2164" s="98"/>
    </row>
    <row r="2165" spans="1:12" ht="12.75" customHeight="1" x14ac:dyDescent="0.15">
      <c r="A2165" s="95" t="s">
        <v>7145</v>
      </c>
      <c r="B2165" s="95"/>
      <c r="C2165" s="95" t="s">
        <v>7782</v>
      </c>
      <c r="D2165" s="95" t="s">
        <v>7080</v>
      </c>
      <c r="E2165" s="95" t="s">
        <v>7081</v>
      </c>
      <c r="F2165" s="96" t="s">
        <v>7057</v>
      </c>
      <c r="G2165" s="97">
        <v>10248.85</v>
      </c>
      <c r="H2165" s="97"/>
      <c r="I2165" s="95" t="s">
        <v>6871</v>
      </c>
      <c r="J2165" s="95" t="s">
        <v>7787</v>
      </c>
      <c r="K2165" s="96" t="s">
        <v>7788</v>
      </c>
      <c r="L2165" s="98"/>
    </row>
    <row r="2166" spans="1:12" ht="12.75" customHeight="1" x14ac:dyDescent="0.15">
      <c r="A2166" s="95" t="s">
        <v>7157</v>
      </c>
      <c r="B2166" s="95"/>
      <c r="C2166" s="95" t="s">
        <v>7782</v>
      </c>
      <c r="D2166" s="95" t="s">
        <v>7080</v>
      </c>
      <c r="E2166" s="95" t="s">
        <v>7081</v>
      </c>
      <c r="F2166" s="96" t="s">
        <v>7057</v>
      </c>
      <c r="G2166" s="97">
        <v>3661.61</v>
      </c>
      <c r="H2166" s="97"/>
      <c r="I2166" s="95" t="s">
        <v>6871</v>
      </c>
      <c r="J2166" s="95" t="s">
        <v>7787</v>
      </c>
      <c r="K2166" s="96" t="s">
        <v>7788</v>
      </c>
      <c r="L2166" s="98"/>
    </row>
    <row r="2167" spans="1:12" ht="12.75" customHeight="1" x14ac:dyDescent="0.15">
      <c r="A2167" s="95" t="s">
        <v>7159</v>
      </c>
      <c r="B2167" s="95"/>
      <c r="C2167" s="95" t="s">
        <v>7782</v>
      </c>
      <c r="D2167" s="95" t="s">
        <v>7080</v>
      </c>
      <c r="E2167" s="95" t="s">
        <v>7081</v>
      </c>
      <c r="F2167" s="96" t="s">
        <v>7057</v>
      </c>
      <c r="G2167" s="97">
        <v>916.49</v>
      </c>
      <c r="H2167" s="97"/>
      <c r="I2167" s="95" t="s">
        <v>6871</v>
      </c>
      <c r="J2167" s="95" t="s">
        <v>7787</v>
      </c>
      <c r="K2167" s="96" t="s">
        <v>7788</v>
      </c>
      <c r="L2167" s="98"/>
    </row>
    <row r="2168" spans="1:12" ht="12.75" customHeight="1" x14ac:dyDescent="0.15">
      <c r="A2168" s="95" t="s">
        <v>7158</v>
      </c>
      <c r="B2168" s="95"/>
      <c r="C2168" s="95" t="s">
        <v>7782</v>
      </c>
      <c r="D2168" s="95" t="s">
        <v>7080</v>
      </c>
      <c r="E2168" s="95" t="s">
        <v>7081</v>
      </c>
      <c r="F2168" s="96" t="s">
        <v>7057</v>
      </c>
      <c r="G2168" s="97">
        <v>392.51</v>
      </c>
      <c r="H2168" s="97"/>
      <c r="I2168" s="95" t="s">
        <v>6871</v>
      </c>
      <c r="J2168" s="95" t="s">
        <v>7787</v>
      </c>
      <c r="K2168" s="96" t="s">
        <v>7788</v>
      </c>
      <c r="L2168" s="98"/>
    </row>
    <row r="2169" spans="1:12" ht="12.75" customHeight="1" x14ac:dyDescent="0.15">
      <c r="A2169" s="95" t="s">
        <v>6810</v>
      </c>
      <c r="B2169" s="95"/>
      <c r="C2169" s="95" t="s">
        <v>7782</v>
      </c>
      <c r="D2169" s="95" t="s">
        <v>7080</v>
      </c>
      <c r="E2169" s="95" t="s">
        <v>7081</v>
      </c>
      <c r="F2169" s="96" t="s">
        <v>7057</v>
      </c>
      <c r="G2169" s="97">
        <v>37985.18</v>
      </c>
      <c r="H2169" s="97"/>
      <c r="I2169" s="95" t="s">
        <v>6871</v>
      </c>
      <c r="J2169" s="95" t="s">
        <v>7787</v>
      </c>
      <c r="K2169" s="96" t="s">
        <v>7788</v>
      </c>
      <c r="L2169" s="98"/>
    </row>
    <row r="2170" spans="1:12" ht="12.75" customHeight="1" x14ac:dyDescent="0.15">
      <c r="A2170" s="95" t="s">
        <v>6808</v>
      </c>
      <c r="B2170" s="95"/>
      <c r="C2170" s="95" t="s">
        <v>7782</v>
      </c>
      <c r="D2170" s="95" t="s">
        <v>7080</v>
      </c>
      <c r="E2170" s="95" t="s">
        <v>7081</v>
      </c>
      <c r="F2170" s="96" t="s">
        <v>7057</v>
      </c>
      <c r="G2170" s="97"/>
      <c r="H2170" s="97"/>
      <c r="I2170" s="95" t="s">
        <v>6871</v>
      </c>
      <c r="J2170" s="95" t="s">
        <v>7787</v>
      </c>
      <c r="K2170" s="96" t="s">
        <v>7788</v>
      </c>
      <c r="L2170" s="98"/>
    </row>
    <row r="2171" spans="1:12" ht="11.25" x14ac:dyDescent="0.15">
      <c r="A2171" s="95" t="s">
        <v>7220</v>
      </c>
      <c r="B2171" s="95"/>
      <c r="C2171" s="95" t="s">
        <v>7782</v>
      </c>
      <c r="D2171" s="95" t="s">
        <v>7080</v>
      </c>
      <c r="E2171" s="95" t="s">
        <v>7081</v>
      </c>
      <c r="F2171" s="96" t="s">
        <v>7057</v>
      </c>
      <c r="G2171" s="97">
        <v>1341.03</v>
      </c>
      <c r="H2171" s="97"/>
      <c r="I2171" s="95" t="s">
        <v>6871</v>
      </c>
      <c r="J2171" s="95" t="s">
        <v>7787</v>
      </c>
      <c r="K2171" s="96" t="s">
        <v>7788</v>
      </c>
    </row>
    <row r="2172" spans="1:12" ht="11.25" x14ac:dyDescent="0.15">
      <c r="A2172" s="95" t="s">
        <v>7139</v>
      </c>
      <c r="B2172" s="95"/>
      <c r="C2172" s="95" t="s">
        <v>7782</v>
      </c>
      <c r="D2172" s="95" t="s">
        <v>7080</v>
      </c>
      <c r="E2172" s="95" t="s">
        <v>7081</v>
      </c>
      <c r="F2172" s="96" t="s">
        <v>7057</v>
      </c>
      <c r="G2172" s="97">
        <v>4513.6099999999997</v>
      </c>
      <c r="H2172" s="97"/>
      <c r="I2172" s="95" t="s">
        <v>6871</v>
      </c>
      <c r="J2172" s="95" t="s">
        <v>7787</v>
      </c>
      <c r="K2172" s="96" t="s">
        <v>7788</v>
      </c>
    </row>
    <row r="2173" spans="1:12" ht="38.25" customHeight="1" x14ac:dyDescent="0.3">
      <c r="A2173" s="95" t="s">
        <v>7160</v>
      </c>
      <c r="B2173" s="95"/>
      <c r="C2173" s="95" t="s">
        <v>7782</v>
      </c>
      <c r="D2173" s="95" t="s">
        <v>7080</v>
      </c>
      <c r="E2173" s="95" t="s">
        <v>7081</v>
      </c>
      <c r="F2173" s="96" t="s">
        <v>7057</v>
      </c>
      <c r="G2173" s="97">
        <v>1795.75</v>
      </c>
      <c r="H2173" s="97"/>
      <c r="I2173" s="95" t="s">
        <v>6871</v>
      </c>
      <c r="J2173" s="95" t="s">
        <v>7787</v>
      </c>
      <c r="K2173" s="96" t="s">
        <v>7788</v>
      </c>
      <c r="L2173" s="93"/>
    </row>
    <row r="2174" spans="1:12" ht="11.25" x14ac:dyDescent="0.15">
      <c r="A2174" s="95" t="s">
        <v>7055</v>
      </c>
      <c r="B2174" s="95"/>
      <c r="C2174" s="95" t="s">
        <v>7782</v>
      </c>
      <c r="D2174" s="95" t="s">
        <v>7080</v>
      </c>
      <c r="E2174" s="95" t="s">
        <v>7081</v>
      </c>
      <c r="F2174" s="96" t="s">
        <v>7057</v>
      </c>
      <c r="G2174" s="97">
        <v>10183.700000000001</v>
      </c>
      <c r="H2174" s="97"/>
      <c r="I2174" s="95" t="s">
        <v>6871</v>
      </c>
      <c r="J2174" s="95" t="s">
        <v>7787</v>
      </c>
      <c r="K2174" s="96" t="s">
        <v>7788</v>
      </c>
    </row>
    <row r="2175" spans="1:12" ht="12.75" customHeight="1" x14ac:dyDescent="0.15">
      <c r="A2175" s="95" t="s">
        <v>7087</v>
      </c>
      <c r="B2175" s="95"/>
      <c r="C2175" s="95" t="s">
        <v>7782</v>
      </c>
      <c r="D2175" s="95" t="s">
        <v>7080</v>
      </c>
      <c r="E2175" s="95" t="s">
        <v>7081</v>
      </c>
      <c r="F2175" s="96" t="s">
        <v>7057</v>
      </c>
      <c r="G2175" s="97">
        <v>3349.59</v>
      </c>
      <c r="H2175" s="97"/>
      <c r="I2175" s="95" t="s">
        <v>6871</v>
      </c>
      <c r="J2175" s="95" t="s">
        <v>7787</v>
      </c>
      <c r="K2175" s="96" t="s">
        <v>7788</v>
      </c>
      <c r="L2175" s="98"/>
    </row>
    <row r="2176" spans="1:12" ht="12.75" customHeight="1" x14ac:dyDescent="0.15">
      <c r="A2176" s="95" t="s">
        <v>7161</v>
      </c>
      <c r="B2176" s="95"/>
      <c r="C2176" s="95" t="s">
        <v>7785</v>
      </c>
      <c r="D2176" s="95" t="s">
        <v>7080</v>
      </c>
      <c r="E2176" s="95" t="s">
        <v>7081</v>
      </c>
      <c r="F2176" s="96" t="s">
        <v>7789</v>
      </c>
      <c r="G2176" s="97"/>
      <c r="H2176" s="97">
        <v>1388.34</v>
      </c>
      <c r="I2176" s="95" t="s">
        <v>6887</v>
      </c>
      <c r="J2176" s="95" t="s">
        <v>7787</v>
      </c>
      <c r="K2176" s="96" t="s">
        <v>7788</v>
      </c>
      <c r="L2176" s="98"/>
    </row>
    <row r="2177" spans="1:12" ht="12.75" customHeight="1" x14ac:dyDescent="0.15">
      <c r="A2177" s="95" t="s">
        <v>6804</v>
      </c>
      <c r="B2177" s="95"/>
      <c r="C2177" s="95" t="s">
        <v>7785</v>
      </c>
      <c r="D2177" s="95" t="s">
        <v>7080</v>
      </c>
      <c r="E2177" s="95" t="s">
        <v>7081</v>
      </c>
      <c r="F2177" s="96" t="s">
        <v>7789</v>
      </c>
      <c r="G2177" s="97"/>
      <c r="H2177" s="97">
        <v>16992.5</v>
      </c>
      <c r="I2177" s="95" t="s">
        <v>6887</v>
      </c>
      <c r="J2177" s="95" t="s">
        <v>7787</v>
      </c>
      <c r="K2177" s="96" t="s">
        <v>7788</v>
      </c>
      <c r="L2177" s="98"/>
    </row>
    <row r="2178" spans="1:12" ht="12.75" customHeight="1" x14ac:dyDescent="0.15">
      <c r="A2178" s="95" t="s">
        <v>6844</v>
      </c>
      <c r="B2178" s="95"/>
      <c r="C2178" s="95" t="s">
        <v>7785</v>
      </c>
      <c r="D2178" s="95" t="s">
        <v>7080</v>
      </c>
      <c r="E2178" s="95" t="s">
        <v>7081</v>
      </c>
      <c r="F2178" s="99">
        <v>43221</v>
      </c>
      <c r="G2178" s="97"/>
      <c r="H2178" s="97">
        <v>25263.84</v>
      </c>
      <c r="I2178" s="95" t="s">
        <v>6887</v>
      </c>
      <c r="J2178" s="95" t="s">
        <v>7787</v>
      </c>
      <c r="K2178" s="96" t="s">
        <v>7788</v>
      </c>
      <c r="L2178" s="98"/>
    </row>
    <row r="2179" spans="1:12" ht="12.75" customHeight="1" x14ac:dyDescent="0.15">
      <c r="A2179" s="95" t="s">
        <v>6846</v>
      </c>
      <c r="B2179" s="95"/>
      <c r="C2179" s="95" t="s">
        <v>7785</v>
      </c>
      <c r="D2179" s="95" t="s">
        <v>7080</v>
      </c>
      <c r="E2179" s="95" t="s">
        <v>7081</v>
      </c>
      <c r="F2179" s="99">
        <v>43221</v>
      </c>
      <c r="G2179" s="97"/>
      <c r="H2179" s="97">
        <v>37641.440000000002</v>
      </c>
      <c r="I2179" s="95" t="s">
        <v>6887</v>
      </c>
      <c r="J2179" s="95" t="s">
        <v>7787</v>
      </c>
      <c r="K2179" s="96" t="s">
        <v>7788</v>
      </c>
      <c r="L2179" s="98"/>
    </row>
    <row r="2180" spans="1:12" ht="12.75" customHeight="1" x14ac:dyDescent="0.15">
      <c r="A2180" s="95" t="s">
        <v>6845</v>
      </c>
      <c r="B2180" s="95"/>
      <c r="C2180" s="95" t="s">
        <v>7785</v>
      </c>
      <c r="D2180" s="95" t="s">
        <v>7080</v>
      </c>
      <c r="E2180" s="95" t="s">
        <v>7081</v>
      </c>
      <c r="F2180" s="99">
        <v>43221</v>
      </c>
      <c r="G2180" s="97"/>
      <c r="H2180" s="97">
        <v>5600.93</v>
      </c>
      <c r="I2180" s="95" t="s">
        <v>6887</v>
      </c>
      <c r="J2180" s="95" t="s">
        <v>7787</v>
      </c>
      <c r="K2180" s="96" t="s">
        <v>7788</v>
      </c>
      <c r="L2180" s="98"/>
    </row>
    <row r="2181" spans="1:12" ht="12.75" customHeight="1" x14ac:dyDescent="0.15">
      <c r="A2181" s="95" t="s">
        <v>6848</v>
      </c>
      <c r="B2181" s="95"/>
      <c r="C2181" s="95" t="s">
        <v>7785</v>
      </c>
      <c r="D2181" s="95" t="s">
        <v>7080</v>
      </c>
      <c r="E2181" s="95" t="s">
        <v>7081</v>
      </c>
      <c r="F2181" s="99">
        <v>43221</v>
      </c>
      <c r="G2181" s="97"/>
      <c r="H2181" s="97">
        <v>16660.91</v>
      </c>
      <c r="I2181" s="95" t="s">
        <v>6887</v>
      </c>
      <c r="J2181" s="95" t="s">
        <v>7787</v>
      </c>
      <c r="K2181" s="96" t="s">
        <v>7788</v>
      </c>
      <c r="L2181" s="98"/>
    </row>
    <row r="2182" spans="1:12" ht="12.75" customHeight="1" x14ac:dyDescent="0.15">
      <c r="A2182" s="95" t="s">
        <v>6847</v>
      </c>
      <c r="B2182" s="95"/>
      <c r="C2182" s="95" t="s">
        <v>7785</v>
      </c>
      <c r="D2182" s="95" t="s">
        <v>7080</v>
      </c>
      <c r="E2182" s="95" t="s">
        <v>7081</v>
      </c>
      <c r="F2182" s="99">
        <v>43221</v>
      </c>
      <c r="G2182" s="97"/>
      <c r="H2182" s="97">
        <v>39064.14</v>
      </c>
      <c r="I2182" s="95" t="s">
        <v>6887</v>
      </c>
      <c r="J2182" s="95" t="s">
        <v>7787</v>
      </c>
      <c r="K2182" s="96" t="s">
        <v>7788</v>
      </c>
      <c r="L2182" s="98"/>
    </row>
    <row r="2183" spans="1:12" ht="12.75" customHeight="1" x14ac:dyDescent="0.15">
      <c r="A2183" s="95" t="s">
        <v>7158</v>
      </c>
      <c r="B2183" s="95"/>
      <c r="C2183" s="95" t="s">
        <v>7785</v>
      </c>
      <c r="D2183" s="95" t="s">
        <v>7080</v>
      </c>
      <c r="E2183" s="95" t="s">
        <v>7081</v>
      </c>
      <c r="F2183" s="96" t="s">
        <v>7789</v>
      </c>
      <c r="G2183" s="97"/>
      <c r="H2183" s="97">
        <v>392.51</v>
      </c>
      <c r="I2183" s="95" t="s">
        <v>6887</v>
      </c>
      <c r="J2183" s="95" t="s">
        <v>7787</v>
      </c>
      <c r="K2183" s="96" t="s">
        <v>7788</v>
      </c>
      <c r="L2183" s="98"/>
    </row>
    <row r="2184" spans="1:12" ht="12.75" customHeight="1" x14ac:dyDescent="0.15">
      <c r="A2184" s="95" t="s">
        <v>7159</v>
      </c>
      <c r="B2184" s="95"/>
      <c r="C2184" s="95" t="s">
        <v>7785</v>
      </c>
      <c r="D2184" s="95" t="s">
        <v>7080</v>
      </c>
      <c r="E2184" s="95" t="s">
        <v>7081</v>
      </c>
      <c r="F2184" s="96" t="s">
        <v>7789</v>
      </c>
      <c r="G2184" s="97"/>
      <c r="H2184" s="97">
        <v>916.49</v>
      </c>
      <c r="I2184" s="95" t="s">
        <v>6887</v>
      </c>
      <c r="J2184" s="95" t="s">
        <v>7787</v>
      </c>
      <c r="K2184" s="96" t="s">
        <v>7788</v>
      </c>
      <c r="L2184" s="98"/>
    </row>
    <row r="2185" spans="1:12" ht="12.75" customHeight="1" x14ac:dyDescent="0.15">
      <c r="A2185" s="95" t="s">
        <v>7157</v>
      </c>
      <c r="B2185" s="95"/>
      <c r="C2185" s="95" t="s">
        <v>7785</v>
      </c>
      <c r="D2185" s="95" t="s">
        <v>7080</v>
      </c>
      <c r="E2185" s="95" t="s">
        <v>7081</v>
      </c>
      <c r="F2185" s="96" t="s">
        <v>7789</v>
      </c>
      <c r="G2185" s="97"/>
      <c r="H2185" s="97">
        <v>3661.61</v>
      </c>
      <c r="I2185" s="95" t="s">
        <v>6887</v>
      </c>
      <c r="J2185" s="95" t="s">
        <v>7787</v>
      </c>
      <c r="K2185" s="96" t="s">
        <v>7788</v>
      </c>
      <c r="L2185" s="98"/>
    </row>
    <row r="2186" spans="1:12" ht="12.75" customHeight="1" x14ac:dyDescent="0.15">
      <c r="A2186" s="95" t="s">
        <v>7145</v>
      </c>
      <c r="B2186" s="95"/>
      <c r="C2186" s="95" t="s">
        <v>7785</v>
      </c>
      <c r="D2186" s="95" t="s">
        <v>7080</v>
      </c>
      <c r="E2186" s="95" t="s">
        <v>7081</v>
      </c>
      <c r="F2186" s="96" t="s">
        <v>7789</v>
      </c>
      <c r="G2186" s="97"/>
      <c r="H2186" s="97">
        <v>10248.85</v>
      </c>
      <c r="I2186" s="95" t="s">
        <v>6887</v>
      </c>
      <c r="J2186" s="95" t="s">
        <v>7787</v>
      </c>
      <c r="K2186" s="96" t="s">
        <v>7788</v>
      </c>
      <c r="L2186" s="98"/>
    </row>
    <row r="2187" spans="1:12" ht="12.75" customHeight="1" x14ac:dyDescent="0.15">
      <c r="A2187" s="95" t="s">
        <v>6810</v>
      </c>
      <c r="B2187" s="95"/>
      <c r="C2187" s="95" t="s">
        <v>7785</v>
      </c>
      <c r="D2187" s="95" t="s">
        <v>7080</v>
      </c>
      <c r="E2187" s="95" t="s">
        <v>7081</v>
      </c>
      <c r="F2187" s="96" t="s">
        <v>7789</v>
      </c>
      <c r="G2187" s="97"/>
      <c r="H2187" s="97">
        <v>37985.18</v>
      </c>
      <c r="I2187" s="95" t="s">
        <v>6887</v>
      </c>
      <c r="J2187" s="95" t="s">
        <v>7787</v>
      </c>
      <c r="K2187" s="96" t="s">
        <v>7788</v>
      </c>
      <c r="L2187" s="98"/>
    </row>
    <row r="2188" spans="1:12" ht="12.75" customHeight="1" x14ac:dyDescent="0.15">
      <c r="A2188" s="95" t="s">
        <v>7055</v>
      </c>
      <c r="B2188" s="95"/>
      <c r="C2188" s="95" t="s">
        <v>7785</v>
      </c>
      <c r="D2188" s="95" t="s">
        <v>7080</v>
      </c>
      <c r="E2188" s="95" t="s">
        <v>7081</v>
      </c>
      <c r="F2188" s="96" t="s">
        <v>7789</v>
      </c>
      <c r="G2188" s="97"/>
      <c r="H2188" s="97">
        <v>10183.700000000001</v>
      </c>
      <c r="I2188" s="95" t="s">
        <v>6887</v>
      </c>
      <c r="J2188" s="95" t="s">
        <v>7787</v>
      </c>
      <c r="K2188" s="96" t="s">
        <v>7788</v>
      </c>
      <c r="L2188" s="98"/>
    </row>
    <row r="2189" spans="1:12" ht="12.75" customHeight="1" x14ac:dyDescent="0.15">
      <c r="A2189" s="95" t="s">
        <v>7087</v>
      </c>
      <c r="B2189" s="95"/>
      <c r="C2189" s="95" t="s">
        <v>7785</v>
      </c>
      <c r="D2189" s="95" t="s">
        <v>7080</v>
      </c>
      <c r="E2189" s="95" t="s">
        <v>7081</v>
      </c>
      <c r="F2189" s="96" t="s">
        <v>7789</v>
      </c>
      <c r="G2189" s="97"/>
      <c r="H2189" s="97">
        <v>3349.59</v>
      </c>
      <c r="I2189" s="95" t="s">
        <v>6887</v>
      </c>
      <c r="J2189" s="95" t="s">
        <v>7787</v>
      </c>
      <c r="K2189" s="96" t="s">
        <v>7788</v>
      </c>
      <c r="L2189" s="98"/>
    </row>
    <row r="2190" spans="1:12" ht="12.75" customHeight="1" x14ac:dyDescent="0.15">
      <c r="A2190" s="95" t="s">
        <v>6808</v>
      </c>
      <c r="B2190" s="95"/>
      <c r="C2190" s="95" t="s">
        <v>7785</v>
      </c>
      <c r="D2190" s="95" t="s">
        <v>7080</v>
      </c>
      <c r="E2190" s="95" t="s">
        <v>7081</v>
      </c>
      <c r="F2190" s="96" t="s">
        <v>7789</v>
      </c>
      <c r="G2190" s="97"/>
      <c r="H2190" s="97"/>
      <c r="I2190" s="95" t="s">
        <v>6887</v>
      </c>
      <c r="J2190" s="95" t="s">
        <v>7787</v>
      </c>
      <c r="K2190" s="96" t="s">
        <v>7788</v>
      </c>
      <c r="L2190" s="98"/>
    </row>
    <row r="2191" spans="1:12" ht="12.75" customHeight="1" x14ac:dyDescent="0.15">
      <c r="A2191" s="95" t="s">
        <v>7220</v>
      </c>
      <c r="B2191" s="95"/>
      <c r="C2191" s="95" t="s">
        <v>7785</v>
      </c>
      <c r="D2191" s="95" t="s">
        <v>7080</v>
      </c>
      <c r="E2191" s="95" t="s">
        <v>7081</v>
      </c>
      <c r="F2191" s="96" t="s">
        <v>7789</v>
      </c>
      <c r="G2191" s="97"/>
      <c r="H2191" s="97">
        <v>1341.03</v>
      </c>
      <c r="I2191" s="95" t="s">
        <v>6887</v>
      </c>
      <c r="J2191" s="95" t="s">
        <v>7787</v>
      </c>
      <c r="K2191" s="96" t="s">
        <v>7788</v>
      </c>
      <c r="L2191" s="98"/>
    </row>
    <row r="2192" spans="1:12" ht="12.75" customHeight="1" x14ac:dyDescent="0.15">
      <c r="A2192" s="95" t="s">
        <v>7160</v>
      </c>
      <c r="B2192" s="95"/>
      <c r="C2192" s="95" t="s">
        <v>7785</v>
      </c>
      <c r="D2192" s="95" t="s">
        <v>7080</v>
      </c>
      <c r="E2192" s="95" t="s">
        <v>7081</v>
      </c>
      <c r="F2192" s="96" t="s">
        <v>7789</v>
      </c>
      <c r="G2192" s="97"/>
      <c r="H2192" s="97">
        <v>1795.75</v>
      </c>
      <c r="I2192" s="95" t="s">
        <v>6887</v>
      </c>
      <c r="J2192" s="95" t="s">
        <v>7787</v>
      </c>
      <c r="K2192" s="96" t="s">
        <v>7788</v>
      </c>
      <c r="L2192" s="98"/>
    </row>
    <row r="2193" spans="1:12" ht="12.75" customHeight="1" x14ac:dyDescent="0.15">
      <c r="A2193" s="95" t="s">
        <v>7139</v>
      </c>
      <c r="B2193" s="95"/>
      <c r="C2193" s="95" t="s">
        <v>7785</v>
      </c>
      <c r="D2193" s="95" t="s">
        <v>7080</v>
      </c>
      <c r="E2193" s="95" t="s">
        <v>7081</v>
      </c>
      <c r="F2193" s="96" t="s">
        <v>7789</v>
      </c>
      <c r="G2193" s="97"/>
      <c r="H2193" s="97">
        <v>4513.6099999999997</v>
      </c>
      <c r="I2193" s="95" t="s">
        <v>6887</v>
      </c>
      <c r="J2193" s="95" t="s">
        <v>7787</v>
      </c>
      <c r="K2193" s="96" t="s">
        <v>7788</v>
      </c>
      <c r="L2193" s="98"/>
    </row>
    <row r="2194" spans="1:12" ht="12.75" customHeight="1" x14ac:dyDescent="0.15">
      <c r="A2194" s="95" t="s">
        <v>7145</v>
      </c>
      <c r="B2194" s="95"/>
      <c r="C2194" s="95" t="s">
        <v>7790</v>
      </c>
      <c r="D2194" s="95" t="s">
        <v>7080</v>
      </c>
      <c r="E2194" s="95" t="s">
        <v>7081</v>
      </c>
      <c r="F2194" s="96" t="s">
        <v>7057</v>
      </c>
      <c r="G2194" s="97"/>
      <c r="H2194" s="97">
        <v>16155.28</v>
      </c>
      <c r="I2194" s="95" t="s">
        <v>7791</v>
      </c>
      <c r="J2194" s="95" t="s">
        <v>7792</v>
      </c>
      <c r="K2194" s="96" t="s">
        <v>7057</v>
      </c>
      <c r="L2194" s="98"/>
    </row>
    <row r="2195" spans="1:12" ht="12.75" customHeight="1" x14ac:dyDescent="0.15">
      <c r="A2195" s="95" t="s">
        <v>7149</v>
      </c>
      <c r="B2195" s="95"/>
      <c r="C2195" s="95" t="s">
        <v>7790</v>
      </c>
      <c r="D2195" s="95" t="s">
        <v>7080</v>
      </c>
      <c r="E2195" s="95" t="s">
        <v>7081</v>
      </c>
      <c r="F2195" s="96" t="s">
        <v>7057</v>
      </c>
      <c r="G2195" s="97">
        <v>16155.28</v>
      </c>
      <c r="H2195" s="97"/>
      <c r="I2195" s="95" t="s">
        <v>7791</v>
      </c>
      <c r="J2195" s="95" t="s">
        <v>7792</v>
      </c>
      <c r="K2195" s="96" t="s">
        <v>7057</v>
      </c>
      <c r="L2195" s="98"/>
    </row>
    <row r="2196" spans="1:12" ht="12.75" customHeight="1" x14ac:dyDescent="0.15">
      <c r="A2196" s="95" t="s">
        <v>7150</v>
      </c>
      <c r="B2196" s="95"/>
      <c r="C2196" s="95" t="s">
        <v>7793</v>
      </c>
      <c r="D2196" s="95" t="s">
        <v>7080</v>
      </c>
      <c r="E2196" s="95" t="s">
        <v>7081</v>
      </c>
      <c r="F2196" s="96" t="s">
        <v>7057</v>
      </c>
      <c r="G2196" s="97">
        <v>25268.52</v>
      </c>
      <c r="H2196" s="97"/>
      <c r="I2196" s="95" t="s">
        <v>7794</v>
      </c>
      <c r="J2196" s="95" t="s">
        <v>7795</v>
      </c>
      <c r="K2196" s="96" t="s">
        <v>7057</v>
      </c>
      <c r="L2196" s="98"/>
    </row>
    <row r="2197" spans="1:12" ht="12.75" customHeight="1" x14ac:dyDescent="0.15">
      <c r="A2197" s="95" t="s">
        <v>7145</v>
      </c>
      <c r="B2197" s="95"/>
      <c r="C2197" s="95" t="s">
        <v>7793</v>
      </c>
      <c r="D2197" s="95" t="s">
        <v>7080</v>
      </c>
      <c r="E2197" s="95" t="s">
        <v>7081</v>
      </c>
      <c r="F2197" s="96" t="s">
        <v>7057</v>
      </c>
      <c r="G2197" s="97"/>
      <c r="H2197" s="97">
        <v>25268.52</v>
      </c>
      <c r="I2197" s="95" t="s">
        <v>7794</v>
      </c>
      <c r="J2197" s="95" t="s">
        <v>7795</v>
      </c>
      <c r="K2197" s="96" t="s">
        <v>7057</v>
      </c>
      <c r="L2197" s="98"/>
    </row>
    <row r="2198" spans="1:12" ht="12.75" customHeight="1" x14ac:dyDescent="0.15">
      <c r="A2198" s="95" t="s">
        <v>7139</v>
      </c>
      <c r="B2198" s="95"/>
      <c r="C2198" s="95" t="s">
        <v>7782</v>
      </c>
      <c r="D2198" s="95" t="s">
        <v>7080</v>
      </c>
      <c r="E2198" s="95" t="s">
        <v>7081</v>
      </c>
      <c r="F2198" s="96" t="s">
        <v>7796</v>
      </c>
      <c r="G2198" s="97">
        <v>5030</v>
      </c>
      <c r="H2198" s="97"/>
      <c r="I2198" s="95" t="s">
        <v>7797</v>
      </c>
      <c r="J2198" s="95" t="s">
        <v>7798</v>
      </c>
      <c r="K2198" s="96" t="s">
        <v>7796</v>
      </c>
      <c r="L2198" s="98"/>
    </row>
    <row r="2199" spans="1:12" ht="12.75" customHeight="1" x14ac:dyDescent="0.15">
      <c r="A2199" s="95" t="s">
        <v>7055</v>
      </c>
      <c r="B2199" s="95"/>
      <c r="C2199" s="95" t="s">
        <v>7782</v>
      </c>
      <c r="D2199" s="95" t="s">
        <v>7080</v>
      </c>
      <c r="E2199" s="95" t="s">
        <v>7081</v>
      </c>
      <c r="F2199" s="96" t="s">
        <v>7796</v>
      </c>
      <c r="G2199" s="97">
        <v>12401.7</v>
      </c>
      <c r="H2199" s="97"/>
      <c r="I2199" s="95" t="s">
        <v>7797</v>
      </c>
      <c r="J2199" s="95" t="s">
        <v>7798</v>
      </c>
      <c r="K2199" s="96" t="s">
        <v>7796</v>
      </c>
      <c r="L2199" s="98"/>
    </row>
    <row r="2200" spans="1:12" ht="25.5" customHeight="1" x14ac:dyDescent="0.15">
      <c r="A2200" s="95" t="s">
        <v>7087</v>
      </c>
      <c r="B2200" s="95"/>
      <c r="C2200" s="95" t="s">
        <v>7782</v>
      </c>
      <c r="D2200" s="95" t="s">
        <v>7080</v>
      </c>
      <c r="E2200" s="95" t="s">
        <v>7081</v>
      </c>
      <c r="F2200" s="96" t="s">
        <v>7796</v>
      </c>
      <c r="G2200" s="97">
        <v>3623.48</v>
      </c>
      <c r="H2200" s="97"/>
      <c r="I2200" s="95" t="s">
        <v>7797</v>
      </c>
      <c r="J2200" s="95" t="s">
        <v>7798</v>
      </c>
      <c r="K2200" s="96" t="s">
        <v>7796</v>
      </c>
      <c r="L2200" s="98"/>
    </row>
    <row r="2201" spans="1:12" ht="25.5" customHeight="1" x14ac:dyDescent="0.15">
      <c r="A2201" s="95" t="s">
        <v>6810</v>
      </c>
      <c r="B2201" s="95"/>
      <c r="C2201" s="95" t="s">
        <v>7782</v>
      </c>
      <c r="D2201" s="95" t="s">
        <v>7080</v>
      </c>
      <c r="E2201" s="95" t="s">
        <v>7081</v>
      </c>
      <c r="F2201" s="96" t="s">
        <v>7796</v>
      </c>
      <c r="G2201" s="97">
        <v>41372.6</v>
      </c>
      <c r="H2201" s="97"/>
      <c r="I2201" s="95" t="s">
        <v>7797</v>
      </c>
      <c r="J2201" s="95" t="s">
        <v>7798</v>
      </c>
      <c r="K2201" s="96" t="s">
        <v>7796</v>
      </c>
      <c r="L2201" s="98"/>
    </row>
    <row r="2202" spans="1:12" ht="25.5" customHeight="1" x14ac:dyDescent="0.15">
      <c r="A2202" s="95" t="s">
        <v>6848</v>
      </c>
      <c r="B2202" s="95"/>
      <c r="C2202" s="95" t="s">
        <v>7782</v>
      </c>
      <c r="D2202" s="95" t="s">
        <v>7080</v>
      </c>
      <c r="E2202" s="95" t="s">
        <v>7081</v>
      </c>
      <c r="F2202" s="99">
        <v>43585</v>
      </c>
      <c r="G2202" s="97">
        <v>18336.47</v>
      </c>
      <c r="H2202" s="97"/>
      <c r="I2202" s="95" t="s">
        <v>7797</v>
      </c>
      <c r="J2202" s="95" t="s">
        <v>7798</v>
      </c>
      <c r="K2202" s="96" t="s">
        <v>7796</v>
      </c>
      <c r="L2202" s="98"/>
    </row>
    <row r="2203" spans="1:12" ht="25.5" customHeight="1" x14ac:dyDescent="0.15">
      <c r="A2203" s="95" t="s">
        <v>7159</v>
      </c>
      <c r="B2203" s="95"/>
      <c r="C2203" s="95" t="s">
        <v>7782</v>
      </c>
      <c r="D2203" s="95" t="s">
        <v>7080</v>
      </c>
      <c r="E2203" s="95" t="s">
        <v>7081</v>
      </c>
      <c r="F2203" s="96" t="s">
        <v>7796</v>
      </c>
      <c r="G2203" s="97">
        <v>859.13</v>
      </c>
      <c r="H2203" s="97"/>
      <c r="I2203" s="95" t="s">
        <v>7797</v>
      </c>
      <c r="J2203" s="95" t="s">
        <v>7798</v>
      </c>
      <c r="K2203" s="96" t="s">
        <v>7796</v>
      </c>
      <c r="L2203" s="98"/>
    </row>
    <row r="2204" spans="1:12" ht="25.5" customHeight="1" x14ac:dyDescent="0.15">
      <c r="A2204" s="95" t="s">
        <v>7158</v>
      </c>
      <c r="B2204" s="95"/>
      <c r="C2204" s="95" t="s">
        <v>7782</v>
      </c>
      <c r="D2204" s="95" t="s">
        <v>7080</v>
      </c>
      <c r="E2204" s="95" t="s">
        <v>7081</v>
      </c>
      <c r="F2204" s="96" t="s">
        <v>7796</v>
      </c>
      <c r="G2204" s="97">
        <v>2264.2399999999998</v>
      </c>
      <c r="H2204" s="97"/>
      <c r="I2204" s="95" t="s">
        <v>7797</v>
      </c>
      <c r="J2204" s="95" t="s">
        <v>7798</v>
      </c>
      <c r="K2204" s="96" t="s">
        <v>7796</v>
      </c>
      <c r="L2204" s="98"/>
    </row>
    <row r="2205" spans="1:12" ht="11.25" x14ac:dyDescent="0.15">
      <c r="A2205" s="95" t="s">
        <v>7157</v>
      </c>
      <c r="B2205" s="95"/>
      <c r="C2205" s="95" t="s">
        <v>7782</v>
      </c>
      <c r="D2205" s="95" t="s">
        <v>7080</v>
      </c>
      <c r="E2205" s="95" t="s">
        <v>7081</v>
      </c>
      <c r="F2205" s="96" t="s">
        <v>7796</v>
      </c>
      <c r="G2205" s="97">
        <v>3725.76</v>
      </c>
      <c r="H2205" s="97"/>
      <c r="I2205" s="95" t="s">
        <v>7797</v>
      </c>
      <c r="J2205" s="95" t="s">
        <v>7798</v>
      </c>
      <c r="K2205" s="96" t="s">
        <v>7796</v>
      </c>
    </row>
    <row r="2206" spans="1:12" ht="11.25" x14ac:dyDescent="0.15">
      <c r="A2206" s="95" t="s">
        <v>7145</v>
      </c>
      <c r="B2206" s="95"/>
      <c r="C2206" s="95" t="s">
        <v>7782</v>
      </c>
      <c r="D2206" s="95" t="s">
        <v>7080</v>
      </c>
      <c r="E2206" s="95" t="s">
        <v>7081</v>
      </c>
      <c r="F2206" s="96" t="s">
        <v>7796</v>
      </c>
      <c r="G2206" s="97">
        <v>8969.9500000000007</v>
      </c>
      <c r="H2206" s="97"/>
      <c r="I2206" s="95" t="s">
        <v>7797</v>
      </c>
      <c r="J2206" s="95" t="s">
        <v>7798</v>
      </c>
      <c r="K2206" s="96" t="s">
        <v>7796</v>
      </c>
    </row>
    <row r="2207" spans="1:12" ht="38.25" customHeight="1" x14ac:dyDescent="0.3">
      <c r="A2207" s="95" t="s">
        <v>6844</v>
      </c>
      <c r="B2207" s="95"/>
      <c r="C2207" s="95" t="s">
        <v>7782</v>
      </c>
      <c r="D2207" s="95" t="s">
        <v>7080</v>
      </c>
      <c r="E2207" s="95" t="s">
        <v>7081</v>
      </c>
      <c r="F2207" s="99">
        <v>43585</v>
      </c>
      <c r="G2207" s="97">
        <v>20270.21</v>
      </c>
      <c r="H2207" s="97"/>
      <c r="I2207" s="95" t="s">
        <v>7797</v>
      </c>
      <c r="J2207" s="95" t="s">
        <v>7798</v>
      </c>
      <c r="K2207" s="96" t="s">
        <v>7796</v>
      </c>
      <c r="L2207" s="93"/>
    </row>
    <row r="2208" spans="1:12" ht="11.25" x14ac:dyDescent="0.15">
      <c r="A2208" s="95" t="s">
        <v>6845</v>
      </c>
      <c r="B2208" s="95"/>
      <c r="C2208" s="95" t="s">
        <v>7782</v>
      </c>
      <c r="D2208" s="95" t="s">
        <v>7080</v>
      </c>
      <c r="E2208" s="95" t="s">
        <v>7081</v>
      </c>
      <c r="F2208" s="99">
        <v>43585</v>
      </c>
      <c r="G2208" s="97">
        <v>5377.28</v>
      </c>
      <c r="H2208" s="97"/>
      <c r="I2208" s="95" t="s">
        <v>7797</v>
      </c>
      <c r="J2208" s="95" t="s">
        <v>7798</v>
      </c>
      <c r="K2208" s="96" t="s">
        <v>7796</v>
      </c>
    </row>
    <row r="2209" spans="1:12" ht="25.5" customHeight="1" x14ac:dyDescent="0.15">
      <c r="A2209" s="95" t="s">
        <v>6846</v>
      </c>
      <c r="B2209" s="95"/>
      <c r="C2209" s="95" t="s">
        <v>7782</v>
      </c>
      <c r="D2209" s="95" t="s">
        <v>7080</v>
      </c>
      <c r="E2209" s="95" t="s">
        <v>7081</v>
      </c>
      <c r="F2209" s="99">
        <v>43585</v>
      </c>
      <c r="G2209" s="97">
        <v>38701.32</v>
      </c>
      <c r="H2209" s="97"/>
      <c r="I2209" s="95" t="s">
        <v>7797</v>
      </c>
      <c r="J2209" s="95" t="s">
        <v>7798</v>
      </c>
      <c r="K2209" s="96" t="s">
        <v>7796</v>
      </c>
      <c r="L2209" s="98"/>
    </row>
    <row r="2210" spans="1:12" ht="25.5" customHeight="1" x14ac:dyDescent="0.15">
      <c r="A2210" s="95" t="s">
        <v>6847</v>
      </c>
      <c r="B2210" s="95"/>
      <c r="C2210" s="95" t="s">
        <v>7782</v>
      </c>
      <c r="D2210" s="95" t="s">
        <v>7080</v>
      </c>
      <c r="E2210" s="95" t="s">
        <v>7081</v>
      </c>
      <c r="F2210" s="99">
        <v>43585</v>
      </c>
      <c r="G2210" s="97">
        <v>44032.03</v>
      </c>
      <c r="H2210" s="97"/>
      <c r="I2210" s="95" t="s">
        <v>7797</v>
      </c>
      <c r="J2210" s="95" t="s">
        <v>7798</v>
      </c>
      <c r="K2210" s="96" t="s">
        <v>7796</v>
      </c>
      <c r="L2210" s="98"/>
    </row>
    <row r="2211" spans="1:12" ht="25.5" customHeight="1" x14ac:dyDescent="0.15">
      <c r="A2211" s="95" t="s">
        <v>7152</v>
      </c>
      <c r="B2211" s="95"/>
      <c r="C2211" s="95" t="s">
        <v>7782</v>
      </c>
      <c r="D2211" s="95" t="s">
        <v>7080</v>
      </c>
      <c r="E2211" s="95" t="s">
        <v>7081</v>
      </c>
      <c r="F2211" s="96" t="s">
        <v>7796</v>
      </c>
      <c r="G2211" s="97">
        <v>2940.85</v>
      </c>
      <c r="H2211" s="97"/>
      <c r="I2211" s="95" t="s">
        <v>7797</v>
      </c>
      <c r="J2211" s="95" t="s">
        <v>7798</v>
      </c>
      <c r="K2211" s="96" t="s">
        <v>7796</v>
      </c>
      <c r="L2211" s="98"/>
    </row>
    <row r="2212" spans="1:12" ht="25.5" customHeight="1" x14ac:dyDescent="0.15">
      <c r="A2212" s="95" t="s">
        <v>6804</v>
      </c>
      <c r="B2212" s="95"/>
      <c r="C2212" s="95" t="s">
        <v>7782</v>
      </c>
      <c r="D2212" s="95" t="s">
        <v>7080</v>
      </c>
      <c r="E2212" s="95" t="s">
        <v>7081</v>
      </c>
      <c r="F2212" s="96" t="s">
        <v>7796</v>
      </c>
      <c r="G2212" s="97">
        <v>22504.67</v>
      </c>
      <c r="H2212" s="97"/>
      <c r="I2212" s="95" t="s">
        <v>7797</v>
      </c>
      <c r="J2212" s="95" t="s">
        <v>7798</v>
      </c>
      <c r="K2212" s="96" t="s">
        <v>7796</v>
      </c>
      <c r="L2212" s="98"/>
    </row>
    <row r="2213" spans="1:12" ht="25.5" customHeight="1" x14ac:dyDescent="0.15">
      <c r="A2213" s="95" t="s">
        <v>7139</v>
      </c>
      <c r="B2213" s="95"/>
      <c r="C2213" s="95" t="s">
        <v>7769</v>
      </c>
      <c r="D2213" s="95" t="s">
        <v>7080</v>
      </c>
      <c r="E2213" s="95" t="s">
        <v>7081</v>
      </c>
      <c r="F2213" s="96" t="s">
        <v>7796</v>
      </c>
      <c r="G2213" s="97">
        <v>8384.36</v>
      </c>
      <c r="H2213" s="97"/>
      <c r="I2213" s="95" t="s">
        <v>7799</v>
      </c>
      <c r="J2213" s="95" t="s">
        <v>7798</v>
      </c>
      <c r="K2213" s="96" t="s">
        <v>7796</v>
      </c>
      <c r="L2213" s="98"/>
    </row>
    <row r="2214" spans="1:12" ht="25.5" customHeight="1" x14ac:dyDescent="0.15">
      <c r="A2214" s="95" t="s">
        <v>7055</v>
      </c>
      <c r="B2214" s="95"/>
      <c r="C2214" s="95" t="s">
        <v>7769</v>
      </c>
      <c r="D2214" s="95" t="s">
        <v>7080</v>
      </c>
      <c r="E2214" s="95" t="s">
        <v>7081</v>
      </c>
      <c r="F2214" s="96" t="s">
        <v>7796</v>
      </c>
      <c r="G2214" s="97">
        <v>20623.82</v>
      </c>
      <c r="H2214" s="97"/>
      <c r="I2214" s="95" t="s">
        <v>7799</v>
      </c>
      <c r="J2214" s="95" t="s">
        <v>7798</v>
      </c>
      <c r="K2214" s="96" t="s">
        <v>7796</v>
      </c>
      <c r="L2214" s="98"/>
    </row>
    <row r="2215" spans="1:12" ht="25.5" customHeight="1" x14ac:dyDescent="0.15">
      <c r="A2215" s="95" t="s">
        <v>7087</v>
      </c>
      <c r="B2215" s="95"/>
      <c r="C2215" s="95" t="s">
        <v>7769</v>
      </c>
      <c r="D2215" s="95" t="s">
        <v>7080</v>
      </c>
      <c r="E2215" s="95" t="s">
        <v>7081</v>
      </c>
      <c r="F2215" s="96" t="s">
        <v>7796</v>
      </c>
      <c r="G2215" s="97">
        <v>6039.14</v>
      </c>
      <c r="H2215" s="97"/>
      <c r="I2215" s="95" t="s">
        <v>7799</v>
      </c>
      <c r="J2215" s="95" t="s">
        <v>7798</v>
      </c>
      <c r="K2215" s="96" t="s">
        <v>7796</v>
      </c>
      <c r="L2215" s="98"/>
    </row>
    <row r="2216" spans="1:12" ht="25.5" customHeight="1" x14ac:dyDescent="0.15">
      <c r="A2216" s="95" t="s">
        <v>6810</v>
      </c>
      <c r="B2216" s="95"/>
      <c r="C2216" s="95" t="s">
        <v>7769</v>
      </c>
      <c r="D2216" s="95" t="s">
        <v>7080</v>
      </c>
      <c r="E2216" s="95" t="s">
        <v>7081</v>
      </c>
      <c r="F2216" s="96" t="s">
        <v>7796</v>
      </c>
      <c r="G2216" s="97">
        <v>68573.47</v>
      </c>
      <c r="H2216" s="97"/>
      <c r="I2216" s="95" t="s">
        <v>7799</v>
      </c>
      <c r="J2216" s="95" t="s">
        <v>7798</v>
      </c>
      <c r="K2216" s="96" t="s">
        <v>7796</v>
      </c>
      <c r="L2216" s="98"/>
    </row>
    <row r="2217" spans="1:12" ht="25.5" customHeight="1" x14ac:dyDescent="0.15">
      <c r="A2217" s="95" t="s">
        <v>6848</v>
      </c>
      <c r="B2217" s="95"/>
      <c r="C2217" s="95" t="s">
        <v>7769</v>
      </c>
      <c r="D2217" s="95" t="s">
        <v>7080</v>
      </c>
      <c r="E2217" s="95" t="s">
        <v>7081</v>
      </c>
      <c r="F2217" s="99">
        <v>43585</v>
      </c>
      <c r="G2217" s="97">
        <v>31142.17</v>
      </c>
      <c r="H2217" s="97"/>
      <c r="I2217" s="95" t="s">
        <v>7799</v>
      </c>
      <c r="J2217" s="95" t="s">
        <v>7798</v>
      </c>
      <c r="K2217" s="96" t="s">
        <v>7796</v>
      </c>
      <c r="L2217" s="98"/>
    </row>
    <row r="2218" spans="1:12" ht="25.5" customHeight="1" x14ac:dyDescent="0.15">
      <c r="A2218" s="95" t="s">
        <v>7159</v>
      </c>
      <c r="B2218" s="95"/>
      <c r="C2218" s="95" t="s">
        <v>7769</v>
      </c>
      <c r="D2218" s="95" t="s">
        <v>7080</v>
      </c>
      <c r="E2218" s="95" t="s">
        <v>7081</v>
      </c>
      <c r="F2218" s="96" t="s">
        <v>7796</v>
      </c>
      <c r="G2218" s="97">
        <v>1147.1500000000001</v>
      </c>
      <c r="H2218" s="97"/>
      <c r="I2218" s="95" t="s">
        <v>7799</v>
      </c>
      <c r="J2218" s="95" t="s">
        <v>7798</v>
      </c>
      <c r="K2218" s="96" t="s">
        <v>7796</v>
      </c>
      <c r="L2218" s="98"/>
    </row>
    <row r="2219" spans="1:12" ht="25.5" customHeight="1" x14ac:dyDescent="0.15">
      <c r="A2219" s="95" t="s">
        <v>7158</v>
      </c>
      <c r="B2219" s="95"/>
      <c r="C2219" s="95" t="s">
        <v>7769</v>
      </c>
      <c r="D2219" s="95" t="s">
        <v>7080</v>
      </c>
      <c r="E2219" s="95" t="s">
        <v>7081</v>
      </c>
      <c r="F2219" s="96" t="s">
        <v>7796</v>
      </c>
      <c r="G2219" s="97">
        <v>2893.35</v>
      </c>
      <c r="H2219" s="97"/>
      <c r="I2219" s="95" t="s">
        <v>7799</v>
      </c>
      <c r="J2219" s="95" t="s">
        <v>7798</v>
      </c>
      <c r="K2219" s="96" t="s">
        <v>7796</v>
      </c>
      <c r="L2219" s="98"/>
    </row>
    <row r="2220" spans="1:12" ht="25.5" customHeight="1" x14ac:dyDescent="0.15">
      <c r="A2220" s="95" t="s">
        <v>7157</v>
      </c>
      <c r="B2220" s="95"/>
      <c r="C2220" s="95" t="s">
        <v>7769</v>
      </c>
      <c r="D2220" s="95" t="s">
        <v>7080</v>
      </c>
      <c r="E2220" s="95" t="s">
        <v>7081</v>
      </c>
      <c r="F2220" s="96" t="s">
        <v>7796</v>
      </c>
      <c r="G2220" s="97">
        <v>6209.6</v>
      </c>
      <c r="H2220" s="97"/>
      <c r="I2220" s="95" t="s">
        <v>7799</v>
      </c>
      <c r="J2220" s="95" t="s">
        <v>7798</v>
      </c>
      <c r="K2220" s="96" t="s">
        <v>7796</v>
      </c>
      <c r="L2220" s="98"/>
    </row>
    <row r="2221" spans="1:12" ht="25.5" customHeight="1" x14ac:dyDescent="0.15">
      <c r="A2221" s="95" t="s">
        <v>7145</v>
      </c>
      <c r="B2221" s="95"/>
      <c r="C2221" s="95" t="s">
        <v>7769</v>
      </c>
      <c r="D2221" s="95" t="s">
        <v>7080</v>
      </c>
      <c r="E2221" s="95" t="s">
        <v>7081</v>
      </c>
      <c r="F2221" s="96" t="s">
        <v>7796</v>
      </c>
      <c r="G2221" s="97">
        <v>14904.71</v>
      </c>
      <c r="H2221" s="97"/>
      <c r="I2221" s="95" t="s">
        <v>7799</v>
      </c>
      <c r="J2221" s="95" t="s">
        <v>7798</v>
      </c>
      <c r="K2221" s="96" t="s">
        <v>7796</v>
      </c>
      <c r="L2221" s="98"/>
    </row>
    <row r="2222" spans="1:12" ht="25.5" customHeight="1" x14ac:dyDescent="0.15">
      <c r="A2222" s="95" t="s">
        <v>6844</v>
      </c>
      <c r="B2222" s="95"/>
      <c r="C2222" s="95" t="s">
        <v>7769</v>
      </c>
      <c r="D2222" s="95" t="s">
        <v>7080</v>
      </c>
      <c r="E2222" s="95" t="s">
        <v>7081</v>
      </c>
      <c r="F2222" s="99">
        <v>43585</v>
      </c>
      <c r="G2222" s="97">
        <v>35257.620000000003</v>
      </c>
      <c r="H2222" s="97"/>
      <c r="I2222" s="95" t="s">
        <v>7799</v>
      </c>
      <c r="J2222" s="95" t="s">
        <v>7798</v>
      </c>
      <c r="K2222" s="96" t="s">
        <v>7796</v>
      </c>
      <c r="L2222" s="98"/>
    </row>
    <row r="2223" spans="1:12" ht="25.5" customHeight="1" x14ac:dyDescent="0.15">
      <c r="A2223" s="95" t="s">
        <v>6845</v>
      </c>
      <c r="B2223" s="95"/>
      <c r="C2223" s="95" t="s">
        <v>7769</v>
      </c>
      <c r="D2223" s="95" t="s">
        <v>7080</v>
      </c>
      <c r="E2223" s="95" t="s">
        <v>7081</v>
      </c>
      <c r="F2223" s="99">
        <v>43585</v>
      </c>
      <c r="G2223" s="97">
        <v>9126.5499999999993</v>
      </c>
      <c r="H2223" s="97"/>
      <c r="I2223" s="95" t="s">
        <v>7799</v>
      </c>
      <c r="J2223" s="95" t="s">
        <v>7798</v>
      </c>
      <c r="K2223" s="96" t="s">
        <v>7796</v>
      </c>
      <c r="L2223" s="98"/>
    </row>
    <row r="2224" spans="1:12" ht="25.5" customHeight="1" x14ac:dyDescent="0.15">
      <c r="A2224" s="95" t="s">
        <v>6846</v>
      </c>
      <c r="B2224" s="95"/>
      <c r="C2224" s="95" t="s">
        <v>7769</v>
      </c>
      <c r="D2224" s="95" t="s">
        <v>7080</v>
      </c>
      <c r="E2224" s="95" t="s">
        <v>7081</v>
      </c>
      <c r="F2224" s="99">
        <v>43585</v>
      </c>
      <c r="G2224" s="97">
        <v>65095.58</v>
      </c>
      <c r="H2224" s="97"/>
      <c r="I2224" s="95" t="s">
        <v>7799</v>
      </c>
      <c r="J2224" s="95" t="s">
        <v>7798</v>
      </c>
      <c r="K2224" s="96" t="s">
        <v>7796</v>
      </c>
      <c r="L2224" s="98"/>
    </row>
    <row r="2225" spans="1:12" ht="25.5" customHeight="1" x14ac:dyDescent="0.15">
      <c r="A2225" s="95" t="s">
        <v>6847</v>
      </c>
      <c r="B2225" s="95"/>
      <c r="C2225" s="95" t="s">
        <v>7769</v>
      </c>
      <c r="D2225" s="95" t="s">
        <v>7080</v>
      </c>
      <c r="E2225" s="95" t="s">
        <v>7081</v>
      </c>
      <c r="F2225" s="99">
        <v>43585</v>
      </c>
      <c r="G2225" s="97">
        <v>73045.5</v>
      </c>
      <c r="H2225" s="97"/>
      <c r="I2225" s="95" t="s">
        <v>7799</v>
      </c>
      <c r="J2225" s="95" t="s">
        <v>7798</v>
      </c>
      <c r="K2225" s="96" t="s">
        <v>7796</v>
      </c>
      <c r="L2225" s="98"/>
    </row>
    <row r="2226" spans="1:12" ht="25.5" customHeight="1" x14ac:dyDescent="0.15">
      <c r="A2226" s="95" t="s">
        <v>7152</v>
      </c>
      <c r="B2226" s="95"/>
      <c r="C2226" s="95" t="s">
        <v>7769</v>
      </c>
      <c r="D2226" s="95" t="s">
        <v>7080</v>
      </c>
      <c r="E2226" s="95" t="s">
        <v>7081</v>
      </c>
      <c r="F2226" s="96" t="s">
        <v>7796</v>
      </c>
      <c r="G2226" s="97">
        <v>4941.54</v>
      </c>
      <c r="H2226" s="97"/>
      <c r="I2226" s="95" t="s">
        <v>7799</v>
      </c>
      <c r="J2226" s="95" t="s">
        <v>7798</v>
      </c>
      <c r="K2226" s="96" t="s">
        <v>7796</v>
      </c>
      <c r="L2226" s="98"/>
    </row>
    <row r="2227" spans="1:12" ht="11.25" x14ac:dyDescent="0.15">
      <c r="A2227" s="95" t="s">
        <v>6804</v>
      </c>
      <c r="B2227" s="95"/>
      <c r="C2227" s="95" t="s">
        <v>7769</v>
      </c>
      <c r="D2227" s="95" t="s">
        <v>7080</v>
      </c>
      <c r="E2227" s="95" t="s">
        <v>7081</v>
      </c>
      <c r="F2227" s="96" t="s">
        <v>7796</v>
      </c>
      <c r="G2227" s="97">
        <v>36083.74</v>
      </c>
      <c r="H2227" s="97"/>
      <c r="I2227" s="95" t="s">
        <v>7799</v>
      </c>
      <c r="J2227" s="95" t="s">
        <v>7798</v>
      </c>
      <c r="K2227" s="96" t="s">
        <v>7796</v>
      </c>
    </row>
    <row r="2228" spans="1:12" ht="11.25" x14ac:dyDescent="0.15">
      <c r="A2228" s="95" t="s">
        <v>7139</v>
      </c>
      <c r="B2228" s="95"/>
      <c r="C2228" s="95" t="s">
        <v>7800</v>
      </c>
      <c r="D2228" s="95" t="s">
        <v>7080</v>
      </c>
      <c r="E2228" s="95" t="s">
        <v>7081</v>
      </c>
      <c r="F2228" s="96" t="s">
        <v>7801</v>
      </c>
      <c r="G2228" s="97"/>
      <c r="H2228" s="97">
        <v>5030</v>
      </c>
      <c r="I2228" s="95" t="s">
        <v>7802</v>
      </c>
      <c r="J2228" s="95" t="s">
        <v>7798</v>
      </c>
      <c r="K2228" s="96" t="s">
        <v>7796</v>
      </c>
    </row>
    <row r="2229" spans="1:12" ht="38.25" customHeight="1" x14ac:dyDescent="0.3">
      <c r="A2229" s="95" t="s">
        <v>7055</v>
      </c>
      <c r="B2229" s="95"/>
      <c r="C2229" s="95" t="s">
        <v>7800</v>
      </c>
      <c r="D2229" s="95" t="s">
        <v>7080</v>
      </c>
      <c r="E2229" s="95" t="s">
        <v>7081</v>
      </c>
      <c r="F2229" s="96" t="s">
        <v>7801</v>
      </c>
      <c r="G2229" s="97"/>
      <c r="H2229" s="97">
        <v>12401.7</v>
      </c>
      <c r="I2229" s="95" t="s">
        <v>7802</v>
      </c>
      <c r="J2229" s="95" t="s">
        <v>7798</v>
      </c>
      <c r="K2229" s="96" t="s">
        <v>7796</v>
      </c>
      <c r="L2229" s="93"/>
    </row>
    <row r="2230" spans="1:12" ht="11.25" x14ac:dyDescent="0.15">
      <c r="A2230" s="95" t="s">
        <v>7087</v>
      </c>
      <c r="B2230" s="95"/>
      <c r="C2230" s="95" t="s">
        <v>7800</v>
      </c>
      <c r="D2230" s="95" t="s">
        <v>7080</v>
      </c>
      <c r="E2230" s="95" t="s">
        <v>7081</v>
      </c>
      <c r="F2230" s="96" t="s">
        <v>7801</v>
      </c>
      <c r="G2230" s="97"/>
      <c r="H2230" s="97">
        <v>3623.48</v>
      </c>
      <c r="I2230" s="95" t="s">
        <v>7802</v>
      </c>
      <c r="J2230" s="95" t="s">
        <v>7798</v>
      </c>
      <c r="K2230" s="96" t="s">
        <v>7796</v>
      </c>
    </row>
    <row r="2231" spans="1:12" ht="25.5" customHeight="1" x14ac:dyDescent="0.15">
      <c r="A2231" s="95" t="s">
        <v>6810</v>
      </c>
      <c r="B2231" s="95"/>
      <c r="C2231" s="95" t="s">
        <v>7800</v>
      </c>
      <c r="D2231" s="95" t="s">
        <v>7080</v>
      </c>
      <c r="E2231" s="95" t="s">
        <v>7081</v>
      </c>
      <c r="F2231" s="96" t="s">
        <v>7801</v>
      </c>
      <c r="G2231" s="97"/>
      <c r="H2231" s="97">
        <v>41372.6</v>
      </c>
      <c r="I2231" s="95" t="s">
        <v>7802</v>
      </c>
      <c r="J2231" s="95" t="s">
        <v>7798</v>
      </c>
      <c r="K2231" s="96" t="s">
        <v>7796</v>
      </c>
      <c r="L2231" s="98"/>
    </row>
    <row r="2232" spans="1:12" ht="25.5" customHeight="1" x14ac:dyDescent="0.15">
      <c r="A2232" s="95" t="s">
        <v>7152</v>
      </c>
      <c r="B2232" s="95"/>
      <c r="C2232" s="95" t="s">
        <v>7800</v>
      </c>
      <c r="D2232" s="95" t="s">
        <v>7080</v>
      </c>
      <c r="E2232" s="95" t="s">
        <v>7081</v>
      </c>
      <c r="F2232" s="96" t="s">
        <v>7801</v>
      </c>
      <c r="G2232" s="97"/>
      <c r="H2232" s="97">
        <v>2940.85</v>
      </c>
      <c r="I2232" s="95" t="s">
        <v>7802</v>
      </c>
      <c r="J2232" s="95" t="s">
        <v>7798</v>
      </c>
      <c r="K2232" s="96" t="s">
        <v>7796</v>
      </c>
      <c r="L2232" s="98"/>
    </row>
    <row r="2233" spans="1:12" ht="25.5" customHeight="1" x14ac:dyDescent="0.15">
      <c r="A2233" s="95" t="s">
        <v>6804</v>
      </c>
      <c r="B2233" s="95"/>
      <c r="C2233" s="95" t="s">
        <v>7800</v>
      </c>
      <c r="D2233" s="95" t="s">
        <v>7080</v>
      </c>
      <c r="E2233" s="95" t="s">
        <v>7081</v>
      </c>
      <c r="F2233" s="96" t="s">
        <v>7801</v>
      </c>
      <c r="G2233" s="97"/>
      <c r="H2233" s="97">
        <v>22504.67</v>
      </c>
      <c r="I2233" s="95" t="s">
        <v>7802</v>
      </c>
      <c r="J2233" s="95" t="s">
        <v>7798</v>
      </c>
      <c r="K2233" s="96" t="s">
        <v>7796</v>
      </c>
      <c r="L2233" s="98"/>
    </row>
    <row r="2234" spans="1:12" ht="25.5" customHeight="1" x14ac:dyDescent="0.15">
      <c r="A2234" s="95" t="s">
        <v>6847</v>
      </c>
      <c r="B2234" s="95"/>
      <c r="C2234" s="95" t="s">
        <v>7800</v>
      </c>
      <c r="D2234" s="95" t="s">
        <v>7080</v>
      </c>
      <c r="E2234" s="95" t="s">
        <v>7081</v>
      </c>
      <c r="F2234" s="99">
        <v>43586</v>
      </c>
      <c r="G2234" s="97"/>
      <c r="H2234" s="97">
        <v>44032.03</v>
      </c>
      <c r="I2234" s="95" t="s">
        <v>7802</v>
      </c>
      <c r="J2234" s="95" t="s">
        <v>7798</v>
      </c>
      <c r="K2234" s="96" t="s">
        <v>7796</v>
      </c>
      <c r="L2234" s="98"/>
    </row>
    <row r="2235" spans="1:12" ht="25.5" customHeight="1" x14ac:dyDescent="0.15">
      <c r="A2235" s="95" t="s">
        <v>6846</v>
      </c>
      <c r="B2235" s="95"/>
      <c r="C2235" s="95" t="s">
        <v>7800</v>
      </c>
      <c r="D2235" s="95" t="s">
        <v>7080</v>
      </c>
      <c r="E2235" s="95" t="s">
        <v>7081</v>
      </c>
      <c r="F2235" s="99">
        <v>43586</v>
      </c>
      <c r="G2235" s="97"/>
      <c r="H2235" s="97">
        <v>38701.32</v>
      </c>
      <c r="I2235" s="95" t="s">
        <v>7802</v>
      </c>
      <c r="J2235" s="95" t="s">
        <v>7798</v>
      </c>
      <c r="K2235" s="96" t="s">
        <v>7796</v>
      </c>
      <c r="L2235" s="98"/>
    </row>
    <row r="2236" spans="1:12" ht="25.5" customHeight="1" x14ac:dyDescent="0.15">
      <c r="A2236" s="95" t="s">
        <v>6845</v>
      </c>
      <c r="B2236" s="95"/>
      <c r="C2236" s="95" t="s">
        <v>7800</v>
      </c>
      <c r="D2236" s="95" t="s">
        <v>7080</v>
      </c>
      <c r="E2236" s="95" t="s">
        <v>7081</v>
      </c>
      <c r="F2236" s="99">
        <v>43586</v>
      </c>
      <c r="G2236" s="97"/>
      <c r="H2236" s="97">
        <v>5377.28</v>
      </c>
      <c r="I2236" s="95" t="s">
        <v>7802</v>
      </c>
      <c r="J2236" s="95" t="s">
        <v>7798</v>
      </c>
      <c r="K2236" s="96" t="s">
        <v>7796</v>
      </c>
      <c r="L2236" s="98"/>
    </row>
    <row r="2237" spans="1:12" ht="25.5" customHeight="1" x14ac:dyDescent="0.15">
      <c r="A2237" s="95" t="s">
        <v>6844</v>
      </c>
      <c r="B2237" s="95"/>
      <c r="C2237" s="95" t="s">
        <v>7800</v>
      </c>
      <c r="D2237" s="95" t="s">
        <v>7080</v>
      </c>
      <c r="E2237" s="95" t="s">
        <v>7081</v>
      </c>
      <c r="F2237" s="99">
        <v>43586</v>
      </c>
      <c r="G2237" s="97"/>
      <c r="H2237" s="97">
        <v>20270.21</v>
      </c>
      <c r="I2237" s="95" t="s">
        <v>7802</v>
      </c>
      <c r="J2237" s="95" t="s">
        <v>7798</v>
      </c>
      <c r="K2237" s="96" t="s">
        <v>7796</v>
      </c>
      <c r="L2237" s="98"/>
    </row>
    <row r="2238" spans="1:12" ht="25.5" customHeight="1" x14ac:dyDescent="0.15">
      <c r="A2238" s="95" t="s">
        <v>6848</v>
      </c>
      <c r="B2238" s="95"/>
      <c r="C2238" s="95" t="s">
        <v>7800</v>
      </c>
      <c r="D2238" s="95" t="s">
        <v>7080</v>
      </c>
      <c r="E2238" s="95" t="s">
        <v>7081</v>
      </c>
      <c r="F2238" s="99">
        <v>43586</v>
      </c>
      <c r="G2238" s="97"/>
      <c r="H2238" s="97">
        <v>18336.47</v>
      </c>
      <c r="I2238" s="95" t="s">
        <v>7802</v>
      </c>
      <c r="J2238" s="95" t="s">
        <v>7798</v>
      </c>
      <c r="K2238" s="96" t="s">
        <v>7796</v>
      </c>
      <c r="L2238" s="98"/>
    </row>
    <row r="2239" spans="1:12" ht="25.5" customHeight="1" x14ac:dyDescent="0.15">
      <c r="A2239" s="95" t="s">
        <v>7159</v>
      </c>
      <c r="B2239" s="95"/>
      <c r="C2239" s="95" t="s">
        <v>7800</v>
      </c>
      <c r="D2239" s="95" t="s">
        <v>7080</v>
      </c>
      <c r="E2239" s="95" t="s">
        <v>7081</v>
      </c>
      <c r="F2239" s="96" t="s">
        <v>7801</v>
      </c>
      <c r="G2239" s="97"/>
      <c r="H2239" s="97">
        <v>859.13</v>
      </c>
      <c r="I2239" s="95" t="s">
        <v>7802</v>
      </c>
      <c r="J2239" s="95" t="s">
        <v>7798</v>
      </c>
      <c r="K2239" s="96" t="s">
        <v>7796</v>
      </c>
      <c r="L2239" s="98"/>
    </row>
    <row r="2240" spans="1:12" ht="25.5" customHeight="1" x14ac:dyDescent="0.15">
      <c r="A2240" s="95" t="s">
        <v>7158</v>
      </c>
      <c r="B2240" s="95"/>
      <c r="C2240" s="95" t="s">
        <v>7800</v>
      </c>
      <c r="D2240" s="95" t="s">
        <v>7080</v>
      </c>
      <c r="E2240" s="95" t="s">
        <v>7081</v>
      </c>
      <c r="F2240" s="96" t="s">
        <v>7801</v>
      </c>
      <c r="G2240" s="97"/>
      <c r="H2240" s="97">
        <v>2264.2399999999998</v>
      </c>
      <c r="I2240" s="95" t="s">
        <v>7802</v>
      </c>
      <c r="J2240" s="95" t="s">
        <v>7798</v>
      </c>
      <c r="K2240" s="96" t="s">
        <v>7796</v>
      </c>
      <c r="L2240" s="98"/>
    </row>
    <row r="2241" spans="1:12" ht="25.5" customHeight="1" x14ac:dyDescent="0.15">
      <c r="A2241" s="95" t="s">
        <v>7145</v>
      </c>
      <c r="B2241" s="95"/>
      <c r="C2241" s="95" t="s">
        <v>7800</v>
      </c>
      <c r="D2241" s="95" t="s">
        <v>7080</v>
      </c>
      <c r="E2241" s="95" t="s">
        <v>7081</v>
      </c>
      <c r="F2241" s="96" t="s">
        <v>7801</v>
      </c>
      <c r="G2241" s="97"/>
      <c r="H2241" s="97">
        <v>8969.9500000000007</v>
      </c>
      <c r="I2241" s="95" t="s">
        <v>7802</v>
      </c>
      <c r="J2241" s="95" t="s">
        <v>7798</v>
      </c>
      <c r="K2241" s="96" t="s">
        <v>7796</v>
      </c>
      <c r="L2241" s="98"/>
    </row>
    <row r="2242" spans="1:12" ht="25.5" customHeight="1" x14ac:dyDescent="0.15">
      <c r="A2242" s="95" t="s">
        <v>7157</v>
      </c>
      <c r="B2242" s="95"/>
      <c r="C2242" s="95" t="s">
        <v>7800</v>
      </c>
      <c r="D2242" s="95" t="s">
        <v>7080</v>
      </c>
      <c r="E2242" s="95" t="s">
        <v>7081</v>
      </c>
      <c r="F2242" s="96" t="s">
        <v>7801</v>
      </c>
      <c r="G2242" s="97"/>
      <c r="H2242" s="97">
        <v>3725.76</v>
      </c>
      <c r="I2242" s="95" t="s">
        <v>7802</v>
      </c>
      <c r="J2242" s="95" t="s">
        <v>7798</v>
      </c>
      <c r="K2242" s="96" t="s">
        <v>7796</v>
      </c>
      <c r="L2242" s="98"/>
    </row>
    <row r="2243" spans="1:12" ht="25.5" customHeight="1" x14ac:dyDescent="0.15">
      <c r="A2243" s="95" t="s">
        <v>6809</v>
      </c>
      <c r="B2243" s="95"/>
      <c r="C2243" s="95" t="s">
        <v>7803</v>
      </c>
      <c r="D2243" s="95" t="s">
        <v>7080</v>
      </c>
      <c r="E2243" s="95" t="s">
        <v>7081</v>
      </c>
      <c r="F2243" s="96" t="s">
        <v>7489</v>
      </c>
      <c r="G2243" s="97"/>
      <c r="H2243" s="97">
        <v>1489.61</v>
      </c>
      <c r="I2243" s="95" t="s">
        <v>6569</v>
      </c>
      <c r="J2243" s="95" t="s">
        <v>7804</v>
      </c>
      <c r="K2243" s="96" t="s">
        <v>7805</v>
      </c>
      <c r="L2243" s="98"/>
    </row>
    <row r="2244" spans="1:12" ht="25.5" customHeight="1" x14ac:dyDescent="0.15">
      <c r="A2244" s="95" t="s">
        <v>6807</v>
      </c>
      <c r="B2244" s="95"/>
      <c r="C2244" s="95" t="s">
        <v>7803</v>
      </c>
      <c r="D2244" s="95" t="s">
        <v>7080</v>
      </c>
      <c r="E2244" s="95" t="s">
        <v>7081</v>
      </c>
      <c r="F2244" s="96" t="s">
        <v>7489</v>
      </c>
      <c r="G2244" s="97">
        <v>115.38</v>
      </c>
      <c r="H2244" s="97"/>
      <c r="I2244" s="95" t="s">
        <v>6569</v>
      </c>
      <c r="J2244" s="95" t="s">
        <v>7804</v>
      </c>
      <c r="K2244" s="96" t="s">
        <v>7805</v>
      </c>
      <c r="L2244" s="98"/>
    </row>
    <row r="2245" spans="1:12" ht="25.5" customHeight="1" x14ac:dyDescent="0.15">
      <c r="A2245" s="95" t="s">
        <v>6805</v>
      </c>
      <c r="B2245" s="95"/>
      <c r="C2245" s="95" t="s">
        <v>7803</v>
      </c>
      <c r="D2245" s="95" t="s">
        <v>7080</v>
      </c>
      <c r="E2245" s="95" t="s">
        <v>7081</v>
      </c>
      <c r="F2245" s="96" t="s">
        <v>7489</v>
      </c>
      <c r="G2245" s="97">
        <v>185.77</v>
      </c>
      <c r="H2245" s="97"/>
      <c r="I2245" s="95" t="s">
        <v>6569</v>
      </c>
      <c r="J2245" s="95" t="s">
        <v>7804</v>
      </c>
      <c r="K2245" s="96" t="s">
        <v>7805</v>
      </c>
      <c r="L2245" s="98"/>
    </row>
    <row r="2246" spans="1:12" ht="25.5" customHeight="1" x14ac:dyDescent="0.15">
      <c r="A2246" s="95" t="s">
        <v>6806</v>
      </c>
      <c r="B2246" s="95"/>
      <c r="C2246" s="95" t="s">
        <v>7803</v>
      </c>
      <c r="D2246" s="95" t="s">
        <v>7080</v>
      </c>
      <c r="E2246" s="95" t="s">
        <v>7081</v>
      </c>
      <c r="F2246" s="96" t="s">
        <v>7489</v>
      </c>
      <c r="G2246" s="97">
        <v>265.38</v>
      </c>
      <c r="H2246" s="97"/>
      <c r="I2246" s="95" t="s">
        <v>6569</v>
      </c>
      <c r="J2246" s="95" t="s">
        <v>7804</v>
      </c>
      <c r="K2246" s="96" t="s">
        <v>7805</v>
      </c>
      <c r="L2246" s="98"/>
    </row>
    <row r="2247" spans="1:12" ht="25.5" customHeight="1" x14ac:dyDescent="0.15">
      <c r="A2247" s="95" t="s">
        <v>6549</v>
      </c>
      <c r="B2247" s="95"/>
      <c r="C2247" s="95" t="s">
        <v>7803</v>
      </c>
      <c r="D2247" s="95" t="s">
        <v>7080</v>
      </c>
      <c r="E2247" s="95" t="s">
        <v>7081</v>
      </c>
      <c r="F2247" s="99">
        <v>42825</v>
      </c>
      <c r="G2247" s="97">
        <v>923.08</v>
      </c>
      <c r="H2247" s="97"/>
      <c r="I2247" s="95" t="s">
        <v>6569</v>
      </c>
      <c r="J2247" s="95" t="s">
        <v>7804</v>
      </c>
      <c r="K2247" s="96" t="s">
        <v>7805</v>
      </c>
      <c r="L2247" s="98"/>
    </row>
    <row r="2248" spans="1:12" ht="25.5" customHeight="1" x14ac:dyDescent="0.15">
      <c r="A2248" s="95" t="s">
        <v>7144</v>
      </c>
      <c r="B2248" s="95"/>
      <c r="C2248" s="95" t="s">
        <v>7806</v>
      </c>
      <c r="D2248" s="95" t="s">
        <v>7080</v>
      </c>
      <c r="E2248" s="95" t="s">
        <v>7081</v>
      </c>
      <c r="F2248" s="96" t="s">
        <v>6815</v>
      </c>
      <c r="G2248" s="97"/>
      <c r="H2248" s="97"/>
      <c r="I2248" s="95" t="s">
        <v>6779</v>
      </c>
      <c r="J2248" s="95" t="s">
        <v>7807</v>
      </c>
      <c r="K2248" s="96" t="s">
        <v>7808</v>
      </c>
      <c r="L2248" s="98"/>
    </row>
    <row r="2249" spans="1:12" ht="11.25" x14ac:dyDescent="0.15">
      <c r="A2249" s="95" t="s">
        <v>6808</v>
      </c>
      <c r="B2249" s="95"/>
      <c r="C2249" s="95" t="s">
        <v>7806</v>
      </c>
      <c r="D2249" s="95" t="s">
        <v>7080</v>
      </c>
      <c r="E2249" s="95" t="s">
        <v>7081</v>
      </c>
      <c r="F2249" s="96" t="s">
        <v>6815</v>
      </c>
      <c r="G2249" s="97">
        <v>382.92</v>
      </c>
      <c r="H2249" s="97"/>
      <c r="I2249" s="95" t="s">
        <v>6779</v>
      </c>
      <c r="J2249" s="95" t="s">
        <v>7807</v>
      </c>
      <c r="K2249" s="96" t="s">
        <v>7808</v>
      </c>
    </row>
    <row r="2250" spans="1:12" ht="11.25" x14ac:dyDescent="0.15">
      <c r="A2250" s="95" t="s">
        <v>6807</v>
      </c>
      <c r="B2250" s="95"/>
      <c r="C2250" s="95" t="s">
        <v>7806</v>
      </c>
      <c r="D2250" s="95" t="s">
        <v>7080</v>
      </c>
      <c r="E2250" s="95" t="s">
        <v>7081</v>
      </c>
      <c r="F2250" s="96" t="s">
        <v>6815</v>
      </c>
      <c r="G2250" s="97">
        <v>1340.23</v>
      </c>
      <c r="H2250" s="97"/>
      <c r="I2250" s="95" t="s">
        <v>6779</v>
      </c>
      <c r="J2250" s="95" t="s">
        <v>7807</v>
      </c>
      <c r="K2250" s="96" t="s">
        <v>7808</v>
      </c>
    </row>
    <row r="2251" spans="1:12" ht="38.25" customHeight="1" x14ac:dyDescent="0.3">
      <c r="A2251" s="95" t="s">
        <v>7056</v>
      </c>
      <c r="B2251" s="95"/>
      <c r="C2251" s="95" t="s">
        <v>7806</v>
      </c>
      <c r="D2251" s="95" t="s">
        <v>7080</v>
      </c>
      <c r="E2251" s="95" t="s">
        <v>7081</v>
      </c>
      <c r="F2251" s="96" t="s">
        <v>6815</v>
      </c>
      <c r="G2251" s="97">
        <v>1914.62</v>
      </c>
      <c r="H2251" s="97"/>
      <c r="I2251" s="95" t="s">
        <v>6779</v>
      </c>
      <c r="J2251" s="95" t="s">
        <v>7807</v>
      </c>
      <c r="K2251" s="96" t="s">
        <v>7808</v>
      </c>
      <c r="L2251" s="93"/>
    </row>
    <row r="2252" spans="1:12" ht="11.25" x14ac:dyDescent="0.15">
      <c r="A2252" s="95" t="s">
        <v>6549</v>
      </c>
      <c r="B2252" s="95"/>
      <c r="C2252" s="95" t="s">
        <v>7806</v>
      </c>
      <c r="D2252" s="95" t="s">
        <v>7080</v>
      </c>
      <c r="E2252" s="95" t="s">
        <v>7081</v>
      </c>
      <c r="F2252" s="99">
        <v>43131</v>
      </c>
      <c r="G2252" s="97">
        <v>6892.62</v>
      </c>
      <c r="H2252" s="97"/>
      <c r="I2252" s="95" t="s">
        <v>6779</v>
      </c>
      <c r="J2252" s="95" t="s">
        <v>7807</v>
      </c>
      <c r="K2252" s="96" t="s">
        <v>7808</v>
      </c>
    </row>
    <row r="2253" spans="1:12" ht="25.5" customHeight="1" x14ac:dyDescent="0.15">
      <c r="A2253" s="95" t="s">
        <v>6804</v>
      </c>
      <c r="B2253" s="95"/>
      <c r="C2253" s="95" t="s">
        <v>7806</v>
      </c>
      <c r="D2253" s="95" t="s">
        <v>7080</v>
      </c>
      <c r="E2253" s="95" t="s">
        <v>7081</v>
      </c>
      <c r="F2253" s="96" t="s">
        <v>6815</v>
      </c>
      <c r="G2253" s="97"/>
      <c r="H2253" s="97">
        <v>12062.08</v>
      </c>
      <c r="I2253" s="95" t="s">
        <v>6779</v>
      </c>
      <c r="J2253" s="95" t="s">
        <v>7807</v>
      </c>
      <c r="K2253" s="96" t="s">
        <v>7808</v>
      </c>
      <c r="L2253" s="98"/>
    </row>
    <row r="2254" spans="1:12" ht="25.5" customHeight="1" x14ac:dyDescent="0.15">
      <c r="A2254" s="95" t="s">
        <v>7146</v>
      </c>
      <c r="B2254" s="95"/>
      <c r="C2254" s="95" t="s">
        <v>7806</v>
      </c>
      <c r="D2254" s="95" t="s">
        <v>7080</v>
      </c>
      <c r="E2254" s="95" t="s">
        <v>7081</v>
      </c>
      <c r="F2254" s="96" t="s">
        <v>6815</v>
      </c>
      <c r="G2254" s="97"/>
      <c r="H2254" s="97"/>
      <c r="I2254" s="95" t="s">
        <v>6779</v>
      </c>
      <c r="J2254" s="95" t="s">
        <v>7807</v>
      </c>
      <c r="K2254" s="96" t="s">
        <v>7808</v>
      </c>
      <c r="L2254" s="98"/>
    </row>
    <row r="2255" spans="1:12" ht="25.5" customHeight="1" x14ac:dyDescent="0.15">
      <c r="A2255" s="95" t="s">
        <v>6556</v>
      </c>
      <c r="B2255" s="95"/>
      <c r="C2255" s="95" t="s">
        <v>7806</v>
      </c>
      <c r="D2255" s="95" t="s">
        <v>7080</v>
      </c>
      <c r="E2255" s="95" t="s">
        <v>7081</v>
      </c>
      <c r="F2255" s="99">
        <v>43131</v>
      </c>
      <c r="G2255" s="97">
        <v>1531.69</v>
      </c>
      <c r="H2255" s="97"/>
      <c r="I2255" s="95" t="s">
        <v>6779</v>
      </c>
      <c r="J2255" s="95" t="s">
        <v>7807</v>
      </c>
      <c r="K2255" s="96" t="s">
        <v>7808</v>
      </c>
      <c r="L2255" s="98"/>
    </row>
    <row r="2256" spans="1:12" ht="25.5" customHeight="1" x14ac:dyDescent="0.15">
      <c r="A2256" s="95" t="s">
        <v>6805</v>
      </c>
      <c r="B2256" s="95"/>
      <c r="C2256" s="95" t="s">
        <v>7806</v>
      </c>
      <c r="D2256" s="95" t="s">
        <v>7080</v>
      </c>
      <c r="E2256" s="95" t="s">
        <v>7081</v>
      </c>
      <c r="F2256" s="96" t="s">
        <v>6815</v>
      </c>
      <c r="G2256" s="97"/>
      <c r="H2256" s="97"/>
      <c r="I2256" s="95" t="s">
        <v>6779</v>
      </c>
      <c r="J2256" s="95" t="s">
        <v>7807</v>
      </c>
      <c r="K2256" s="96" t="s">
        <v>7808</v>
      </c>
      <c r="L2256" s="98"/>
    </row>
    <row r="2257" spans="1:12" ht="25.5" customHeight="1" x14ac:dyDescent="0.15">
      <c r="A2257" s="95" t="s">
        <v>6806</v>
      </c>
      <c r="B2257" s="95"/>
      <c r="C2257" s="95" t="s">
        <v>7806</v>
      </c>
      <c r="D2257" s="95" t="s">
        <v>7080</v>
      </c>
      <c r="E2257" s="95" t="s">
        <v>7081</v>
      </c>
      <c r="F2257" s="96" t="s">
        <v>6815</v>
      </c>
      <c r="G2257" s="97"/>
      <c r="H2257" s="97"/>
      <c r="I2257" s="95" t="s">
        <v>6779</v>
      </c>
      <c r="J2257" s="95" t="s">
        <v>7807</v>
      </c>
      <c r="K2257" s="96" t="s">
        <v>7808</v>
      </c>
      <c r="L2257" s="98"/>
    </row>
    <row r="2258" spans="1:12" ht="25.5" customHeight="1" x14ac:dyDescent="0.15">
      <c r="A2258" s="95" t="s">
        <v>7145</v>
      </c>
      <c r="B2258" s="95"/>
      <c r="C2258" s="95" t="s">
        <v>7806</v>
      </c>
      <c r="D2258" s="95" t="s">
        <v>7080</v>
      </c>
      <c r="E2258" s="95" t="s">
        <v>7081</v>
      </c>
      <c r="F2258" s="96" t="s">
        <v>6815</v>
      </c>
      <c r="G2258" s="97"/>
      <c r="H2258" s="97"/>
      <c r="I2258" s="95" t="s">
        <v>6779</v>
      </c>
      <c r="J2258" s="95" t="s">
        <v>7807</v>
      </c>
      <c r="K2258" s="96" t="s">
        <v>7808</v>
      </c>
      <c r="L2258" s="98"/>
    </row>
    <row r="2259" spans="1:12" ht="25.5" customHeight="1" x14ac:dyDescent="0.15">
      <c r="A2259" s="95" t="s">
        <v>6808</v>
      </c>
      <c r="B2259" s="95"/>
      <c r="C2259" s="95" t="s">
        <v>7809</v>
      </c>
      <c r="D2259" s="95" t="s">
        <v>7080</v>
      </c>
      <c r="E2259" s="95" t="s">
        <v>7081</v>
      </c>
      <c r="F2259" s="96" t="s">
        <v>6815</v>
      </c>
      <c r="G2259" s="97"/>
      <c r="H2259" s="97">
        <v>6846.14</v>
      </c>
      <c r="I2259" s="95" t="s">
        <v>6780</v>
      </c>
      <c r="J2259" s="95" t="s">
        <v>7807</v>
      </c>
      <c r="K2259" s="96" t="s">
        <v>7808</v>
      </c>
      <c r="L2259" s="98"/>
    </row>
    <row r="2260" spans="1:12" ht="25.5" customHeight="1" x14ac:dyDescent="0.15">
      <c r="A2260" s="95" t="s">
        <v>7226</v>
      </c>
      <c r="B2260" s="95"/>
      <c r="C2260" s="95" t="s">
        <v>7809</v>
      </c>
      <c r="D2260" s="95" t="s">
        <v>7080</v>
      </c>
      <c r="E2260" s="95" t="s">
        <v>7081</v>
      </c>
      <c r="F2260" s="96" t="s">
        <v>6815</v>
      </c>
      <c r="G2260" s="97">
        <v>1561.4</v>
      </c>
      <c r="H2260" s="97"/>
      <c r="I2260" s="95" t="s">
        <v>6780</v>
      </c>
      <c r="J2260" s="95" t="s">
        <v>7807</v>
      </c>
      <c r="K2260" s="96" t="s">
        <v>7808</v>
      </c>
      <c r="L2260" s="98"/>
    </row>
    <row r="2261" spans="1:12" ht="25.5" customHeight="1" x14ac:dyDescent="0.15">
      <c r="A2261" s="95" t="s">
        <v>7056</v>
      </c>
      <c r="B2261" s="95"/>
      <c r="C2261" s="95" t="s">
        <v>7809</v>
      </c>
      <c r="D2261" s="95" t="s">
        <v>7080</v>
      </c>
      <c r="E2261" s="95" t="s">
        <v>7081</v>
      </c>
      <c r="F2261" s="96" t="s">
        <v>6815</v>
      </c>
      <c r="G2261" s="97">
        <v>1681.51</v>
      </c>
      <c r="H2261" s="97"/>
      <c r="I2261" s="95" t="s">
        <v>6780</v>
      </c>
      <c r="J2261" s="95" t="s">
        <v>7807</v>
      </c>
      <c r="K2261" s="96" t="s">
        <v>7808</v>
      </c>
      <c r="L2261" s="98"/>
    </row>
    <row r="2262" spans="1:12" ht="25.5" customHeight="1" x14ac:dyDescent="0.15">
      <c r="A2262" s="95" t="s">
        <v>6549</v>
      </c>
      <c r="B2262" s="95"/>
      <c r="C2262" s="95" t="s">
        <v>7809</v>
      </c>
      <c r="D2262" s="95" t="s">
        <v>7080</v>
      </c>
      <c r="E2262" s="95" t="s">
        <v>7081</v>
      </c>
      <c r="F2262" s="99">
        <v>43131</v>
      </c>
      <c r="G2262" s="97">
        <v>2642.37</v>
      </c>
      <c r="H2262" s="97"/>
      <c r="I2262" s="95" t="s">
        <v>6780</v>
      </c>
      <c r="J2262" s="95" t="s">
        <v>7807</v>
      </c>
      <c r="K2262" s="96" t="s">
        <v>7808</v>
      </c>
      <c r="L2262" s="98"/>
    </row>
    <row r="2263" spans="1:12" ht="25.5" customHeight="1" x14ac:dyDescent="0.15">
      <c r="A2263" s="95" t="s">
        <v>7146</v>
      </c>
      <c r="B2263" s="95"/>
      <c r="C2263" s="95" t="s">
        <v>7809</v>
      </c>
      <c r="D2263" s="95" t="s">
        <v>7080</v>
      </c>
      <c r="E2263" s="95" t="s">
        <v>7081</v>
      </c>
      <c r="F2263" s="96" t="s">
        <v>6815</v>
      </c>
      <c r="G2263" s="97"/>
      <c r="H2263" s="97"/>
      <c r="I2263" s="95" t="s">
        <v>6780</v>
      </c>
      <c r="J2263" s="95" t="s">
        <v>7807</v>
      </c>
      <c r="K2263" s="96" t="s">
        <v>7808</v>
      </c>
      <c r="L2263" s="98"/>
    </row>
    <row r="2264" spans="1:12" ht="25.5" customHeight="1" x14ac:dyDescent="0.15">
      <c r="A2264" s="95" t="s">
        <v>6556</v>
      </c>
      <c r="B2264" s="95"/>
      <c r="C2264" s="95" t="s">
        <v>7809</v>
      </c>
      <c r="D2264" s="95" t="s">
        <v>7080</v>
      </c>
      <c r="E2264" s="95" t="s">
        <v>7081</v>
      </c>
      <c r="F2264" s="99">
        <v>43131</v>
      </c>
      <c r="G2264" s="97">
        <v>960.86</v>
      </c>
      <c r="H2264" s="97"/>
      <c r="I2264" s="95" t="s">
        <v>6780</v>
      </c>
      <c r="J2264" s="95" t="s">
        <v>7807</v>
      </c>
      <c r="K2264" s="96" t="s">
        <v>7808</v>
      </c>
      <c r="L2264" s="98"/>
    </row>
    <row r="2265" spans="1:12" ht="25.5" customHeight="1" x14ac:dyDescent="0.15">
      <c r="A2265" s="95" t="s">
        <v>7151</v>
      </c>
      <c r="B2265" s="95"/>
      <c r="C2265" s="95" t="s">
        <v>7809</v>
      </c>
      <c r="D2265" s="95" t="s">
        <v>7080</v>
      </c>
      <c r="E2265" s="95" t="s">
        <v>7081</v>
      </c>
      <c r="F2265" s="96" t="s">
        <v>6815</v>
      </c>
      <c r="G2265" s="97"/>
      <c r="H2265" s="97"/>
      <c r="I2265" s="95" t="s">
        <v>6780</v>
      </c>
      <c r="J2265" s="95" t="s">
        <v>7807</v>
      </c>
      <c r="K2265" s="96" t="s">
        <v>7808</v>
      </c>
      <c r="L2265" s="98"/>
    </row>
    <row r="2266" spans="1:12" ht="25.5" customHeight="1" x14ac:dyDescent="0.15">
      <c r="A2266" s="95" t="s">
        <v>6806</v>
      </c>
      <c r="B2266" s="95"/>
      <c r="C2266" s="95" t="s">
        <v>7809</v>
      </c>
      <c r="D2266" s="95" t="s">
        <v>7080</v>
      </c>
      <c r="E2266" s="95" t="s">
        <v>7081</v>
      </c>
      <c r="F2266" s="96" t="s">
        <v>6815</v>
      </c>
      <c r="G2266" s="97"/>
      <c r="H2266" s="97"/>
      <c r="I2266" s="95" t="s">
        <v>6780</v>
      </c>
      <c r="J2266" s="95" t="s">
        <v>7807</v>
      </c>
      <c r="K2266" s="96" t="s">
        <v>7808</v>
      </c>
      <c r="L2266" s="98"/>
    </row>
    <row r="2267" spans="1:12" ht="25.5" customHeight="1" x14ac:dyDescent="0.15">
      <c r="A2267" s="95" t="s">
        <v>7149</v>
      </c>
      <c r="B2267" s="95"/>
      <c r="C2267" s="95" t="s">
        <v>7809</v>
      </c>
      <c r="D2267" s="95" t="s">
        <v>7080</v>
      </c>
      <c r="E2267" s="95" t="s">
        <v>7081</v>
      </c>
      <c r="F2267" s="96" t="s">
        <v>6815</v>
      </c>
      <c r="G2267" s="97"/>
      <c r="H2267" s="97"/>
      <c r="I2267" s="95" t="s">
        <v>6780</v>
      </c>
      <c r="J2267" s="95" t="s">
        <v>7807</v>
      </c>
      <c r="K2267" s="96" t="s">
        <v>7808</v>
      </c>
      <c r="L2267" s="98"/>
    </row>
    <row r="2268" spans="1:12" ht="25.5" customHeight="1" x14ac:dyDescent="0.15">
      <c r="A2268" s="95" t="s">
        <v>7150</v>
      </c>
      <c r="B2268" s="95"/>
      <c r="C2268" s="95" t="s">
        <v>7809</v>
      </c>
      <c r="D2268" s="95" t="s">
        <v>7080</v>
      </c>
      <c r="E2268" s="95" t="s">
        <v>7081</v>
      </c>
      <c r="F2268" s="96" t="s">
        <v>6815</v>
      </c>
      <c r="G2268" s="97"/>
      <c r="H2268" s="97"/>
      <c r="I2268" s="95" t="s">
        <v>6780</v>
      </c>
      <c r="J2268" s="95" t="s">
        <v>7807</v>
      </c>
      <c r="K2268" s="96" t="s">
        <v>7808</v>
      </c>
      <c r="L2268" s="98"/>
    </row>
    <row r="2269" spans="1:12" ht="25.5" customHeight="1" x14ac:dyDescent="0.15">
      <c r="A2269" s="95" t="s">
        <v>6808</v>
      </c>
      <c r="B2269" s="95"/>
      <c r="C2269" s="95" t="s">
        <v>7810</v>
      </c>
      <c r="D2269" s="95" t="s">
        <v>7080</v>
      </c>
      <c r="E2269" s="95" t="s">
        <v>7081</v>
      </c>
      <c r="F2269" s="96" t="s">
        <v>6820</v>
      </c>
      <c r="G2269" s="97">
        <v>332.98</v>
      </c>
      <c r="H2269" s="97"/>
      <c r="I2269" s="95" t="s">
        <v>6799</v>
      </c>
      <c r="J2269" s="95" t="s">
        <v>7811</v>
      </c>
      <c r="K2269" s="96" t="s">
        <v>7808</v>
      </c>
      <c r="L2269" s="98"/>
    </row>
    <row r="2270" spans="1:12" ht="25.5" customHeight="1" x14ac:dyDescent="0.15">
      <c r="A2270" s="95" t="s">
        <v>6807</v>
      </c>
      <c r="B2270" s="95"/>
      <c r="C2270" s="95" t="s">
        <v>7810</v>
      </c>
      <c r="D2270" s="95" t="s">
        <v>7080</v>
      </c>
      <c r="E2270" s="95" t="s">
        <v>7081</v>
      </c>
      <c r="F2270" s="96" t="s">
        <v>6820</v>
      </c>
      <c r="G2270" s="97">
        <v>1165.42</v>
      </c>
      <c r="H2270" s="97"/>
      <c r="I2270" s="95" t="s">
        <v>6799</v>
      </c>
      <c r="J2270" s="95" t="s">
        <v>7811</v>
      </c>
      <c r="K2270" s="96" t="s">
        <v>7808</v>
      </c>
      <c r="L2270" s="98"/>
    </row>
    <row r="2271" spans="1:12" ht="11.25" x14ac:dyDescent="0.15">
      <c r="A2271" s="95" t="s">
        <v>7144</v>
      </c>
      <c r="B2271" s="95"/>
      <c r="C2271" s="95" t="s">
        <v>7810</v>
      </c>
      <c r="D2271" s="95" t="s">
        <v>7080</v>
      </c>
      <c r="E2271" s="95" t="s">
        <v>7081</v>
      </c>
      <c r="F2271" s="96" t="s">
        <v>6820</v>
      </c>
      <c r="G2271" s="97"/>
      <c r="H2271" s="97"/>
      <c r="I2271" s="95" t="s">
        <v>6799</v>
      </c>
      <c r="J2271" s="95" t="s">
        <v>7811</v>
      </c>
      <c r="K2271" s="96" t="s">
        <v>7808</v>
      </c>
    </row>
    <row r="2272" spans="1:12" ht="11.25" x14ac:dyDescent="0.15">
      <c r="A2272" s="95" t="s">
        <v>7056</v>
      </c>
      <c r="B2272" s="95"/>
      <c r="C2272" s="95" t="s">
        <v>7810</v>
      </c>
      <c r="D2272" s="95" t="s">
        <v>7080</v>
      </c>
      <c r="E2272" s="95" t="s">
        <v>7081</v>
      </c>
      <c r="F2272" s="96" t="s">
        <v>6820</v>
      </c>
      <c r="G2272" s="97">
        <v>1664.88</v>
      </c>
      <c r="H2272" s="97"/>
      <c r="I2272" s="95" t="s">
        <v>6799</v>
      </c>
      <c r="J2272" s="95" t="s">
        <v>7811</v>
      </c>
      <c r="K2272" s="96" t="s">
        <v>7808</v>
      </c>
    </row>
    <row r="2273" spans="1:12" ht="38.25" customHeight="1" x14ac:dyDescent="0.3">
      <c r="A2273" s="95" t="s">
        <v>6549</v>
      </c>
      <c r="B2273" s="95"/>
      <c r="C2273" s="95" t="s">
        <v>7810</v>
      </c>
      <c r="D2273" s="95" t="s">
        <v>7080</v>
      </c>
      <c r="E2273" s="95" t="s">
        <v>7081</v>
      </c>
      <c r="F2273" s="99">
        <v>43159</v>
      </c>
      <c r="G2273" s="97">
        <v>5993.58</v>
      </c>
      <c r="H2273" s="97"/>
      <c r="I2273" s="95" t="s">
        <v>6799</v>
      </c>
      <c r="J2273" s="95" t="s">
        <v>7811</v>
      </c>
      <c r="K2273" s="96" t="s">
        <v>7808</v>
      </c>
      <c r="L2273" s="93"/>
    </row>
    <row r="2274" spans="1:12" ht="11.25" x14ac:dyDescent="0.15">
      <c r="A2274" s="95" t="s">
        <v>6804</v>
      </c>
      <c r="B2274" s="95"/>
      <c r="C2274" s="95" t="s">
        <v>7810</v>
      </c>
      <c r="D2274" s="95" t="s">
        <v>7080</v>
      </c>
      <c r="E2274" s="95" t="s">
        <v>7081</v>
      </c>
      <c r="F2274" s="96" t="s">
        <v>6820</v>
      </c>
      <c r="G2274" s="97"/>
      <c r="H2274" s="97">
        <v>10488.77</v>
      </c>
      <c r="I2274" s="95" t="s">
        <v>6799</v>
      </c>
      <c r="J2274" s="95" t="s">
        <v>7811</v>
      </c>
      <c r="K2274" s="96" t="s">
        <v>7808</v>
      </c>
    </row>
    <row r="2275" spans="1:12" ht="25.5" customHeight="1" x14ac:dyDescent="0.15">
      <c r="A2275" s="95" t="s">
        <v>7146</v>
      </c>
      <c r="B2275" s="95"/>
      <c r="C2275" s="95" t="s">
        <v>7810</v>
      </c>
      <c r="D2275" s="95" t="s">
        <v>7080</v>
      </c>
      <c r="E2275" s="95" t="s">
        <v>7081</v>
      </c>
      <c r="F2275" s="96" t="s">
        <v>6820</v>
      </c>
      <c r="G2275" s="97"/>
      <c r="H2275" s="97"/>
      <c r="I2275" s="95" t="s">
        <v>6799</v>
      </c>
      <c r="J2275" s="95" t="s">
        <v>7811</v>
      </c>
      <c r="K2275" s="96" t="s">
        <v>7808</v>
      </c>
      <c r="L2275" s="98"/>
    </row>
    <row r="2276" spans="1:12" ht="25.5" customHeight="1" x14ac:dyDescent="0.15">
      <c r="A2276" s="95" t="s">
        <v>6556</v>
      </c>
      <c r="B2276" s="95"/>
      <c r="C2276" s="95" t="s">
        <v>7810</v>
      </c>
      <c r="D2276" s="95" t="s">
        <v>7080</v>
      </c>
      <c r="E2276" s="95" t="s">
        <v>7081</v>
      </c>
      <c r="F2276" s="99">
        <v>43159</v>
      </c>
      <c r="G2276" s="97">
        <v>1331.91</v>
      </c>
      <c r="H2276" s="97"/>
      <c r="I2276" s="95" t="s">
        <v>6799</v>
      </c>
      <c r="J2276" s="95" t="s">
        <v>7811</v>
      </c>
      <c r="K2276" s="96" t="s">
        <v>7808</v>
      </c>
      <c r="L2276" s="98"/>
    </row>
    <row r="2277" spans="1:12" ht="25.5" customHeight="1" x14ac:dyDescent="0.15">
      <c r="A2277" s="95" t="s">
        <v>6805</v>
      </c>
      <c r="B2277" s="95"/>
      <c r="C2277" s="95" t="s">
        <v>7810</v>
      </c>
      <c r="D2277" s="95" t="s">
        <v>7080</v>
      </c>
      <c r="E2277" s="95" t="s">
        <v>7081</v>
      </c>
      <c r="F2277" s="96" t="s">
        <v>6820</v>
      </c>
      <c r="G2277" s="97"/>
      <c r="H2277" s="97"/>
      <c r="I2277" s="95" t="s">
        <v>6799</v>
      </c>
      <c r="J2277" s="95" t="s">
        <v>7811</v>
      </c>
      <c r="K2277" s="96" t="s">
        <v>7808</v>
      </c>
      <c r="L2277" s="98"/>
    </row>
    <row r="2278" spans="1:12" ht="25.5" customHeight="1" x14ac:dyDescent="0.15">
      <c r="A2278" s="95" t="s">
        <v>6806</v>
      </c>
      <c r="B2278" s="95"/>
      <c r="C2278" s="95" t="s">
        <v>7810</v>
      </c>
      <c r="D2278" s="95" t="s">
        <v>7080</v>
      </c>
      <c r="E2278" s="95" t="s">
        <v>7081</v>
      </c>
      <c r="F2278" s="96" t="s">
        <v>6820</v>
      </c>
      <c r="G2278" s="97"/>
      <c r="H2278" s="97"/>
      <c r="I2278" s="95" t="s">
        <v>6799</v>
      </c>
      <c r="J2278" s="95" t="s">
        <v>7811</v>
      </c>
      <c r="K2278" s="96" t="s">
        <v>7808</v>
      </c>
      <c r="L2278" s="98"/>
    </row>
    <row r="2279" spans="1:12" ht="25.5" customHeight="1" x14ac:dyDescent="0.15">
      <c r="A2279" s="95" t="s">
        <v>7145</v>
      </c>
      <c r="B2279" s="95"/>
      <c r="C2279" s="95" t="s">
        <v>7810</v>
      </c>
      <c r="D2279" s="95" t="s">
        <v>7080</v>
      </c>
      <c r="E2279" s="95" t="s">
        <v>7081</v>
      </c>
      <c r="F2279" s="96" t="s">
        <v>6820</v>
      </c>
      <c r="G2279" s="97"/>
      <c r="H2279" s="97"/>
      <c r="I2279" s="95" t="s">
        <v>6799</v>
      </c>
      <c r="J2279" s="95" t="s">
        <v>7811</v>
      </c>
      <c r="K2279" s="96" t="s">
        <v>7808</v>
      </c>
      <c r="L2279" s="98"/>
    </row>
    <row r="2280" spans="1:12" ht="25.5" customHeight="1" x14ac:dyDescent="0.15">
      <c r="A2280" s="95" t="s">
        <v>6808</v>
      </c>
      <c r="B2280" s="95"/>
      <c r="C2280" s="95" t="s">
        <v>7812</v>
      </c>
      <c r="D2280" s="95" t="s">
        <v>7080</v>
      </c>
      <c r="E2280" s="95" t="s">
        <v>7081</v>
      </c>
      <c r="F2280" s="96" t="s">
        <v>6820</v>
      </c>
      <c r="G2280" s="97"/>
      <c r="H2280" s="97">
        <v>5953.16</v>
      </c>
      <c r="I2280" s="95" t="s">
        <v>6800</v>
      </c>
      <c r="J2280" s="95" t="s">
        <v>7811</v>
      </c>
      <c r="K2280" s="96" t="s">
        <v>7808</v>
      </c>
      <c r="L2280" s="98"/>
    </row>
    <row r="2281" spans="1:12" ht="25.5" customHeight="1" x14ac:dyDescent="0.15">
      <c r="A2281" s="95" t="s">
        <v>7226</v>
      </c>
      <c r="B2281" s="95"/>
      <c r="C2281" s="95" t="s">
        <v>7812</v>
      </c>
      <c r="D2281" s="95" t="s">
        <v>7080</v>
      </c>
      <c r="E2281" s="95" t="s">
        <v>7081</v>
      </c>
      <c r="F2281" s="96" t="s">
        <v>6820</v>
      </c>
      <c r="G2281" s="97">
        <v>1357.74</v>
      </c>
      <c r="H2281" s="97"/>
      <c r="I2281" s="95" t="s">
        <v>6800</v>
      </c>
      <c r="J2281" s="95" t="s">
        <v>7811</v>
      </c>
      <c r="K2281" s="96" t="s">
        <v>7808</v>
      </c>
      <c r="L2281" s="98"/>
    </row>
    <row r="2282" spans="1:12" ht="25.5" customHeight="1" x14ac:dyDescent="0.15">
      <c r="A2282" s="95" t="s">
        <v>7056</v>
      </c>
      <c r="B2282" s="95"/>
      <c r="C2282" s="95" t="s">
        <v>7812</v>
      </c>
      <c r="D2282" s="95" t="s">
        <v>7080</v>
      </c>
      <c r="E2282" s="95" t="s">
        <v>7081</v>
      </c>
      <c r="F2282" s="96" t="s">
        <v>6820</v>
      </c>
      <c r="G2282" s="97">
        <v>1462.18</v>
      </c>
      <c r="H2282" s="97"/>
      <c r="I2282" s="95" t="s">
        <v>6800</v>
      </c>
      <c r="J2282" s="95" t="s">
        <v>7811</v>
      </c>
      <c r="K2282" s="96" t="s">
        <v>7808</v>
      </c>
      <c r="L2282" s="98"/>
    </row>
    <row r="2283" spans="1:12" ht="25.5" customHeight="1" x14ac:dyDescent="0.15">
      <c r="A2283" s="95" t="s">
        <v>6549</v>
      </c>
      <c r="B2283" s="95"/>
      <c r="C2283" s="95" t="s">
        <v>7812</v>
      </c>
      <c r="D2283" s="95" t="s">
        <v>7080</v>
      </c>
      <c r="E2283" s="95" t="s">
        <v>7081</v>
      </c>
      <c r="F2283" s="99">
        <v>43159</v>
      </c>
      <c r="G2283" s="97">
        <v>2297.71</v>
      </c>
      <c r="H2283" s="97"/>
      <c r="I2283" s="95" t="s">
        <v>6800</v>
      </c>
      <c r="J2283" s="95" t="s">
        <v>7811</v>
      </c>
      <c r="K2283" s="96" t="s">
        <v>7808</v>
      </c>
      <c r="L2283" s="98"/>
    </row>
    <row r="2284" spans="1:12" ht="25.5" customHeight="1" x14ac:dyDescent="0.15">
      <c r="A2284" s="95" t="s">
        <v>7146</v>
      </c>
      <c r="B2284" s="95"/>
      <c r="C2284" s="95" t="s">
        <v>7812</v>
      </c>
      <c r="D2284" s="95" t="s">
        <v>7080</v>
      </c>
      <c r="E2284" s="95" t="s">
        <v>7081</v>
      </c>
      <c r="F2284" s="96" t="s">
        <v>6820</v>
      </c>
      <c r="G2284" s="97"/>
      <c r="H2284" s="97"/>
      <c r="I2284" s="95" t="s">
        <v>6800</v>
      </c>
      <c r="J2284" s="95" t="s">
        <v>7811</v>
      </c>
      <c r="K2284" s="96" t="s">
        <v>7808</v>
      </c>
      <c r="L2284" s="98"/>
    </row>
    <row r="2285" spans="1:12" ht="25.5" customHeight="1" x14ac:dyDescent="0.15">
      <c r="A2285" s="95" t="s">
        <v>7151</v>
      </c>
      <c r="B2285" s="95"/>
      <c r="C2285" s="95" t="s">
        <v>7812</v>
      </c>
      <c r="D2285" s="95" t="s">
        <v>7080</v>
      </c>
      <c r="E2285" s="95" t="s">
        <v>7081</v>
      </c>
      <c r="F2285" s="96" t="s">
        <v>6820</v>
      </c>
      <c r="G2285" s="97"/>
      <c r="H2285" s="97"/>
      <c r="I2285" s="95" t="s">
        <v>6800</v>
      </c>
      <c r="J2285" s="95" t="s">
        <v>7811</v>
      </c>
      <c r="K2285" s="96" t="s">
        <v>7808</v>
      </c>
      <c r="L2285" s="98"/>
    </row>
    <row r="2286" spans="1:12" ht="25.5" customHeight="1" x14ac:dyDescent="0.15">
      <c r="A2286" s="95" t="s">
        <v>6556</v>
      </c>
      <c r="B2286" s="95"/>
      <c r="C2286" s="95" t="s">
        <v>7812</v>
      </c>
      <c r="D2286" s="95" t="s">
        <v>7080</v>
      </c>
      <c r="E2286" s="95" t="s">
        <v>7081</v>
      </c>
      <c r="F2286" s="99">
        <v>43159</v>
      </c>
      <c r="G2286" s="97">
        <v>835.53</v>
      </c>
      <c r="H2286" s="97"/>
      <c r="I2286" s="95" t="s">
        <v>6800</v>
      </c>
      <c r="J2286" s="95" t="s">
        <v>7811</v>
      </c>
      <c r="K2286" s="96" t="s">
        <v>7808</v>
      </c>
      <c r="L2286" s="98"/>
    </row>
    <row r="2287" spans="1:12" ht="25.5" customHeight="1" x14ac:dyDescent="0.15">
      <c r="A2287" s="95" t="s">
        <v>7149</v>
      </c>
      <c r="B2287" s="95"/>
      <c r="C2287" s="95" t="s">
        <v>7812</v>
      </c>
      <c r="D2287" s="95" t="s">
        <v>7080</v>
      </c>
      <c r="E2287" s="95" t="s">
        <v>7081</v>
      </c>
      <c r="F2287" s="96" t="s">
        <v>6820</v>
      </c>
      <c r="G2287" s="97"/>
      <c r="H2287" s="97"/>
      <c r="I2287" s="95" t="s">
        <v>6800</v>
      </c>
      <c r="J2287" s="95" t="s">
        <v>7811</v>
      </c>
      <c r="K2287" s="96" t="s">
        <v>7808</v>
      </c>
      <c r="L2287" s="98"/>
    </row>
    <row r="2288" spans="1:12" ht="25.5" customHeight="1" x14ac:dyDescent="0.15">
      <c r="A2288" s="95" t="s">
        <v>6806</v>
      </c>
      <c r="B2288" s="95"/>
      <c r="C2288" s="95" t="s">
        <v>7812</v>
      </c>
      <c r="D2288" s="95" t="s">
        <v>7080</v>
      </c>
      <c r="E2288" s="95" t="s">
        <v>7081</v>
      </c>
      <c r="F2288" s="96" t="s">
        <v>6820</v>
      </c>
      <c r="G2288" s="97"/>
      <c r="H2288" s="97"/>
      <c r="I2288" s="95" t="s">
        <v>6800</v>
      </c>
      <c r="J2288" s="95" t="s">
        <v>7811</v>
      </c>
      <c r="K2288" s="96" t="s">
        <v>7808</v>
      </c>
      <c r="L2288" s="98"/>
    </row>
    <row r="2289" spans="1:12" ht="25.5" customHeight="1" x14ac:dyDescent="0.15">
      <c r="A2289" s="95" t="s">
        <v>7150</v>
      </c>
      <c r="B2289" s="95"/>
      <c r="C2289" s="95" t="s">
        <v>7812</v>
      </c>
      <c r="D2289" s="95" t="s">
        <v>7080</v>
      </c>
      <c r="E2289" s="95" t="s">
        <v>7081</v>
      </c>
      <c r="F2289" s="96" t="s">
        <v>6820</v>
      </c>
      <c r="G2289" s="97"/>
      <c r="H2289" s="97"/>
      <c r="I2289" s="95" t="s">
        <v>6800</v>
      </c>
      <c r="J2289" s="95" t="s">
        <v>7811</v>
      </c>
      <c r="K2289" s="96" t="s">
        <v>7808</v>
      </c>
      <c r="L2289" s="98"/>
    </row>
    <row r="2290" spans="1:12" ht="25.5" customHeight="1" x14ac:dyDescent="0.15">
      <c r="A2290" s="95" t="s">
        <v>7144</v>
      </c>
      <c r="B2290" s="95"/>
      <c r="C2290" s="95" t="s">
        <v>7677</v>
      </c>
      <c r="D2290" s="95" t="s">
        <v>7080</v>
      </c>
      <c r="E2290" s="95" t="s">
        <v>7081</v>
      </c>
      <c r="F2290" s="96" t="s">
        <v>7063</v>
      </c>
      <c r="G2290" s="97"/>
      <c r="H2290" s="97"/>
      <c r="I2290" s="95" t="s">
        <v>6865</v>
      </c>
      <c r="J2290" s="95" t="s">
        <v>7813</v>
      </c>
      <c r="K2290" s="96" t="s">
        <v>7808</v>
      </c>
      <c r="L2290" s="98"/>
    </row>
    <row r="2291" spans="1:12" ht="25.5" customHeight="1" x14ac:dyDescent="0.15">
      <c r="A2291" s="95" t="s">
        <v>7055</v>
      </c>
      <c r="B2291" s="95"/>
      <c r="C2291" s="95" t="s">
        <v>7677</v>
      </c>
      <c r="D2291" s="95" t="s">
        <v>7080</v>
      </c>
      <c r="E2291" s="95" t="s">
        <v>7081</v>
      </c>
      <c r="F2291" s="96" t="s">
        <v>7063</v>
      </c>
      <c r="G2291" s="97">
        <v>366.27</v>
      </c>
      <c r="H2291" s="97"/>
      <c r="I2291" s="95" t="s">
        <v>6865</v>
      </c>
      <c r="J2291" s="95" t="s">
        <v>7813</v>
      </c>
      <c r="K2291" s="96" t="s">
        <v>7808</v>
      </c>
      <c r="L2291" s="98"/>
    </row>
    <row r="2292" spans="1:12" ht="25.5" customHeight="1" x14ac:dyDescent="0.15">
      <c r="A2292" s="95" t="s">
        <v>6808</v>
      </c>
      <c r="B2292" s="95"/>
      <c r="C2292" s="95" t="s">
        <v>7677</v>
      </c>
      <c r="D2292" s="95" t="s">
        <v>7080</v>
      </c>
      <c r="E2292" s="95" t="s">
        <v>7081</v>
      </c>
      <c r="F2292" s="96" t="s">
        <v>7063</v>
      </c>
      <c r="G2292" s="97">
        <v>366.27</v>
      </c>
      <c r="H2292" s="97"/>
      <c r="I2292" s="95" t="s">
        <v>6865</v>
      </c>
      <c r="J2292" s="95" t="s">
        <v>7813</v>
      </c>
      <c r="K2292" s="96" t="s">
        <v>7808</v>
      </c>
      <c r="L2292" s="98"/>
    </row>
    <row r="2293" spans="1:12" ht="11.25" x14ac:dyDescent="0.15">
      <c r="A2293" s="95" t="s">
        <v>7056</v>
      </c>
      <c r="B2293" s="95"/>
      <c r="C2293" s="95" t="s">
        <v>7677</v>
      </c>
      <c r="D2293" s="95" t="s">
        <v>7080</v>
      </c>
      <c r="E2293" s="95" t="s">
        <v>7081</v>
      </c>
      <c r="F2293" s="96" t="s">
        <v>7063</v>
      </c>
      <c r="G2293" s="97">
        <v>1831.37</v>
      </c>
      <c r="H2293" s="97"/>
      <c r="I2293" s="95" t="s">
        <v>6865</v>
      </c>
      <c r="J2293" s="95" t="s">
        <v>7813</v>
      </c>
      <c r="K2293" s="96" t="s">
        <v>7808</v>
      </c>
    </row>
    <row r="2294" spans="1:12" ht="11.25" x14ac:dyDescent="0.15">
      <c r="A2294" s="95" t="s">
        <v>6844</v>
      </c>
      <c r="B2294" s="95"/>
      <c r="C2294" s="95" t="s">
        <v>7677</v>
      </c>
      <c r="D2294" s="95" t="s">
        <v>7080</v>
      </c>
      <c r="E2294" s="95" t="s">
        <v>7081</v>
      </c>
      <c r="F2294" s="99">
        <v>43190</v>
      </c>
      <c r="G2294" s="97">
        <v>4486.8599999999997</v>
      </c>
      <c r="H2294" s="97"/>
      <c r="I2294" s="95" t="s">
        <v>6865</v>
      </c>
      <c r="J2294" s="95" t="s">
        <v>7813</v>
      </c>
      <c r="K2294" s="96" t="s">
        <v>7808</v>
      </c>
    </row>
    <row r="2295" spans="1:12" ht="38.25" customHeight="1" x14ac:dyDescent="0.3">
      <c r="A2295" s="95" t="s">
        <v>6804</v>
      </c>
      <c r="B2295" s="95"/>
      <c r="C2295" s="95" t="s">
        <v>7677</v>
      </c>
      <c r="D2295" s="95" t="s">
        <v>7080</v>
      </c>
      <c r="E2295" s="95" t="s">
        <v>7081</v>
      </c>
      <c r="F2295" s="96" t="s">
        <v>7063</v>
      </c>
      <c r="G2295" s="97"/>
      <c r="H2295" s="97">
        <v>8515.8700000000008</v>
      </c>
      <c r="I2295" s="95" t="s">
        <v>6865</v>
      </c>
      <c r="J2295" s="95" t="s">
        <v>7813</v>
      </c>
      <c r="K2295" s="96" t="s">
        <v>7808</v>
      </c>
      <c r="L2295" s="93"/>
    </row>
    <row r="2296" spans="1:12" ht="11.25" x14ac:dyDescent="0.15">
      <c r="A2296" s="95" t="s">
        <v>7146</v>
      </c>
      <c r="B2296" s="95"/>
      <c r="C2296" s="95" t="s">
        <v>7677</v>
      </c>
      <c r="D2296" s="95" t="s">
        <v>7080</v>
      </c>
      <c r="E2296" s="95" t="s">
        <v>7081</v>
      </c>
      <c r="F2296" s="96" t="s">
        <v>7063</v>
      </c>
      <c r="G2296" s="97"/>
      <c r="H2296" s="97"/>
      <c r="I2296" s="95" t="s">
        <v>6865</v>
      </c>
      <c r="J2296" s="95" t="s">
        <v>7813</v>
      </c>
      <c r="K2296" s="96" t="s">
        <v>7808</v>
      </c>
    </row>
    <row r="2297" spans="1:12" ht="25.5" customHeight="1" x14ac:dyDescent="0.15">
      <c r="A2297" s="95" t="s">
        <v>6848</v>
      </c>
      <c r="B2297" s="95"/>
      <c r="C2297" s="95" t="s">
        <v>7677</v>
      </c>
      <c r="D2297" s="95" t="s">
        <v>7080</v>
      </c>
      <c r="E2297" s="95" t="s">
        <v>7081</v>
      </c>
      <c r="F2297" s="99">
        <v>43190</v>
      </c>
      <c r="G2297" s="97">
        <v>1465.1</v>
      </c>
      <c r="H2297" s="97"/>
      <c r="I2297" s="95" t="s">
        <v>6865</v>
      </c>
      <c r="J2297" s="95" t="s">
        <v>7813</v>
      </c>
      <c r="K2297" s="96" t="s">
        <v>7808</v>
      </c>
      <c r="L2297" s="98"/>
    </row>
    <row r="2298" spans="1:12" ht="25.5" customHeight="1" x14ac:dyDescent="0.15">
      <c r="A2298" s="95" t="s">
        <v>6805</v>
      </c>
      <c r="B2298" s="95"/>
      <c r="C2298" s="95" t="s">
        <v>7677</v>
      </c>
      <c r="D2298" s="95" t="s">
        <v>7080</v>
      </c>
      <c r="E2298" s="95" t="s">
        <v>7081</v>
      </c>
      <c r="F2298" s="96" t="s">
        <v>7063</v>
      </c>
      <c r="G2298" s="97"/>
      <c r="H2298" s="97"/>
      <c r="I2298" s="95" t="s">
        <v>6865</v>
      </c>
      <c r="J2298" s="95" t="s">
        <v>7813</v>
      </c>
      <c r="K2298" s="96" t="s">
        <v>7808</v>
      </c>
      <c r="L2298" s="98"/>
    </row>
    <row r="2299" spans="1:12" ht="25.5" customHeight="1" x14ac:dyDescent="0.15">
      <c r="A2299" s="95" t="s">
        <v>6806</v>
      </c>
      <c r="B2299" s="95"/>
      <c r="C2299" s="95" t="s">
        <v>7677</v>
      </c>
      <c r="D2299" s="95" t="s">
        <v>7080</v>
      </c>
      <c r="E2299" s="95" t="s">
        <v>7081</v>
      </c>
      <c r="F2299" s="96" t="s">
        <v>7063</v>
      </c>
      <c r="G2299" s="97"/>
      <c r="H2299" s="97"/>
      <c r="I2299" s="95" t="s">
        <v>6865</v>
      </c>
      <c r="J2299" s="95" t="s">
        <v>7813</v>
      </c>
      <c r="K2299" s="96" t="s">
        <v>7808</v>
      </c>
      <c r="L2299" s="98"/>
    </row>
    <row r="2300" spans="1:12" ht="25.5" customHeight="1" x14ac:dyDescent="0.15">
      <c r="A2300" s="95" t="s">
        <v>7145</v>
      </c>
      <c r="B2300" s="95"/>
      <c r="C2300" s="95" t="s">
        <v>7677</v>
      </c>
      <c r="D2300" s="95" t="s">
        <v>7080</v>
      </c>
      <c r="E2300" s="95" t="s">
        <v>7081</v>
      </c>
      <c r="F2300" s="96" t="s">
        <v>7063</v>
      </c>
      <c r="G2300" s="97"/>
      <c r="H2300" s="97"/>
      <c r="I2300" s="95" t="s">
        <v>6865</v>
      </c>
      <c r="J2300" s="95" t="s">
        <v>7813</v>
      </c>
      <c r="K2300" s="96" t="s">
        <v>7808</v>
      </c>
      <c r="L2300" s="98"/>
    </row>
    <row r="2301" spans="1:12" ht="25.5" customHeight="1" x14ac:dyDescent="0.15">
      <c r="A2301" s="95" t="s">
        <v>7148</v>
      </c>
      <c r="B2301" s="95"/>
      <c r="C2301" s="95" t="s">
        <v>7680</v>
      </c>
      <c r="D2301" s="95" t="s">
        <v>7080</v>
      </c>
      <c r="E2301" s="95" t="s">
        <v>7081</v>
      </c>
      <c r="F2301" s="96" t="s">
        <v>7063</v>
      </c>
      <c r="G2301" s="97"/>
      <c r="H2301" s="97"/>
      <c r="I2301" s="95" t="s">
        <v>6866</v>
      </c>
      <c r="J2301" s="95" t="s">
        <v>7813</v>
      </c>
      <c r="K2301" s="96" t="s">
        <v>7808</v>
      </c>
      <c r="L2301" s="98"/>
    </row>
    <row r="2302" spans="1:12" ht="25.5" customHeight="1" x14ac:dyDescent="0.15">
      <c r="A2302" s="95" t="s">
        <v>6808</v>
      </c>
      <c r="B2302" s="95"/>
      <c r="C2302" s="95" t="s">
        <v>7680</v>
      </c>
      <c r="D2302" s="95" t="s">
        <v>7080</v>
      </c>
      <c r="E2302" s="95" t="s">
        <v>7081</v>
      </c>
      <c r="F2302" s="96" t="s">
        <v>7063</v>
      </c>
      <c r="G2302" s="97"/>
      <c r="H2302" s="97">
        <v>3906.1</v>
      </c>
      <c r="I2302" s="95" t="s">
        <v>6866</v>
      </c>
      <c r="J2302" s="95" t="s">
        <v>7813</v>
      </c>
      <c r="K2302" s="96" t="s">
        <v>7808</v>
      </c>
      <c r="L2302" s="98"/>
    </row>
    <row r="2303" spans="1:12" ht="25.5" customHeight="1" x14ac:dyDescent="0.15">
      <c r="A2303" s="95" t="s">
        <v>7056</v>
      </c>
      <c r="B2303" s="95"/>
      <c r="C2303" s="95" t="s">
        <v>7680</v>
      </c>
      <c r="D2303" s="95" t="s">
        <v>7080</v>
      </c>
      <c r="E2303" s="95" t="s">
        <v>7081</v>
      </c>
      <c r="F2303" s="96" t="s">
        <v>7063</v>
      </c>
      <c r="G2303" s="97">
        <v>1242.8499999999999</v>
      </c>
      <c r="H2303" s="97"/>
      <c r="I2303" s="95" t="s">
        <v>6866</v>
      </c>
      <c r="J2303" s="95" t="s">
        <v>7813</v>
      </c>
      <c r="K2303" s="96" t="s">
        <v>7808</v>
      </c>
      <c r="L2303" s="98"/>
    </row>
    <row r="2304" spans="1:12" ht="25.5" customHeight="1" x14ac:dyDescent="0.15">
      <c r="A2304" s="95" t="s">
        <v>6844</v>
      </c>
      <c r="B2304" s="95"/>
      <c r="C2304" s="95" t="s">
        <v>7680</v>
      </c>
      <c r="D2304" s="95" t="s">
        <v>7080</v>
      </c>
      <c r="E2304" s="95" t="s">
        <v>7081</v>
      </c>
      <c r="F2304" s="99">
        <v>43190</v>
      </c>
      <c r="G2304" s="97">
        <v>1953.05</v>
      </c>
      <c r="H2304" s="97"/>
      <c r="I2304" s="95" t="s">
        <v>6866</v>
      </c>
      <c r="J2304" s="95" t="s">
        <v>7813</v>
      </c>
      <c r="K2304" s="96" t="s">
        <v>7808</v>
      </c>
      <c r="L2304" s="98"/>
    </row>
    <row r="2305" spans="1:12" ht="25.5" customHeight="1" x14ac:dyDescent="0.15">
      <c r="A2305" s="95" t="s">
        <v>7146</v>
      </c>
      <c r="B2305" s="95"/>
      <c r="C2305" s="95" t="s">
        <v>7680</v>
      </c>
      <c r="D2305" s="95" t="s">
        <v>7080</v>
      </c>
      <c r="E2305" s="95" t="s">
        <v>7081</v>
      </c>
      <c r="F2305" s="96" t="s">
        <v>7063</v>
      </c>
      <c r="G2305" s="97"/>
      <c r="H2305" s="97"/>
      <c r="I2305" s="95" t="s">
        <v>6866</v>
      </c>
      <c r="J2305" s="95" t="s">
        <v>7813</v>
      </c>
      <c r="K2305" s="96" t="s">
        <v>7808</v>
      </c>
      <c r="L2305" s="98"/>
    </row>
    <row r="2306" spans="1:12" ht="25.5" customHeight="1" x14ac:dyDescent="0.15">
      <c r="A2306" s="95" t="s">
        <v>7151</v>
      </c>
      <c r="B2306" s="95"/>
      <c r="C2306" s="95" t="s">
        <v>7680</v>
      </c>
      <c r="D2306" s="95" t="s">
        <v>7080</v>
      </c>
      <c r="E2306" s="95" t="s">
        <v>7081</v>
      </c>
      <c r="F2306" s="96" t="s">
        <v>7063</v>
      </c>
      <c r="G2306" s="97"/>
      <c r="H2306" s="97"/>
      <c r="I2306" s="95" t="s">
        <v>6866</v>
      </c>
      <c r="J2306" s="95" t="s">
        <v>7813</v>
      </c>
      <c r="K2306" s="96" t="s">
        <v>7808</v>
      </c>
      <c r="L2306" s="98"/>
    </row>
    <row r="2307" spans="1:12" ht="25.5" customHeight="1" x14ac:dyDescent="0.15">
      <c r="A2307" s="95" t="s">
        <v>6848</v>
      </c>
      <c r="B2307" s="95"/>
      <c r="C2307" s="95" t="s">
        <v>7680</v>
      </c>
      <c r="D2307" s="95" t="s">
        <v>7080</v>
      </c>
      <c r="E2307" s="95" t="s">
        <v>7081</v>
      </c>
      <c r="F2307" s="99">
        <v>43190</v>
      </c>
      <c r="G2307" s="97">
        <v>710.2</v>
      </c>
      <c r="H2307" s="97"/>
      <c r="I2307" s="95" t="s">
        <v>6866</v>
      </c>
      <c r="J2307" s="95" t="s">
        <v>7813</v>
      </c>
      <c r="K2307" s="96" t="s">
        <v>7808</v>
      </c>
      <c r="L2307" s="98"/>
    </row>
    <row r="2308" spans="1:12" ht="25.5" customHeight="1" x14ac:dyDescent="0.15">
      <c r="A2308" s="95" t="s">
        <v>7150</v>
      </c>
      <c r="B2308" s="95"/>
      <c r="C2308" s="95" t="s">
        <v>7680</v>
      </c>
      <c r="D2308" s="95" t="s">
        <v>7080</v>
      </c>
      <c r="E2308" s="95" t="s">
        <v>7081</v>
      </c>
      <c r="F2308" s="96" t="s">
        <v>7063</v>
      </c>
      <c r="G2308" s="97"/>
      <c r="H2308" s="97"/>
      <c r="I2308" s="95" t="s">
        <v>6866</v>
      </c>
      <c r="J2308" s="95" t="s">
        <v>7813</v>
      </c>
      <c r="K2308" s="96" t="s">
        <v>7808</v>
      </c>
      <c r="L2308" s="98"/>
    </row>
    <row r="2309" spans="1:12" ht="25.5" customHeight="1" x14ac:dyDescent="0.15">
      <c r="A2309" s="95" t="s">
        <v>7149</v>
      </c>
      <c r="B2309" s="95"/>
      <c r="C2309" s="95" t="s">
        <v>7680</v>
      </c>
      <c r="D2309" s="95" t="s">
        <v>7080</v>
      </c>
      <c r="E2309" s="95" t="s">
        <v>7081</v>
      </c>
      <c r="F2309" s="96" t="s">
        <v>7063</v>
      </c>
      <c r="G2309" s="97"/>
      <c r="H2309" s="97"/>
      <c r="I2309" s="95" t="s">
        <v>6866</v>
      </c>
      <c r="J2309" s="95" t="s">
        <v>7813</v>
      </c>
      <c r="K2309" s="96" t="s">
        <v>7808</v>
      </c>
      <c r="L2309" s="98"/>
    </row>
    <row r="2310" spans="1:12" ht="25.5" customHeight="1" x14ac:dyDescent="0.15">
      <c r="A2310" s="95" t="s">
        <v>6806</v>
      </c>
      <c r="B2310" s="95"/>
      <c r="C2310" s="95" t="s">
        <v>7680</v>
      </c>
      <c r="D2310" s="95" t="s">
        <v>7080</v>
      </c>
      <c r="E2310" s="95" t="s">
        <v>7081</v>
      </c>
      <c r="F2310" s="96" t="s">
        <v>7063</v>
      </c>
      <c r="G2310" s="97"/>
      <c r="H2310" s="97"/>
      <c r="I2310" s="95" t="s">
        <v>6866</v>
      </c>
      <c r="J2310" s="95" t="s">
        <v>7813</v>
      </c>
      <c r="K2310" s="96" t="s">
        <v>7808</v>
      </c>
      <c r="L2310" s="98"/>
    </row>
    <row r="2311" spans="1:12" ht="11.25" x14ac:dyDescent="0.15">
      <c r="A2311" s="95" t="s">
        <v>7095</v>
      </c>
      <c r="B2311" s="95"/>
      <c r="C2311" s="95" t="s">
        <v>7814</v>
      </c>
      <c r="D2311" s="95" t="s">
        <v>7080</v>
      </c>
      <c r="E2311" s="95" t="s">
        <v>7081</v>
      </c>
      <c r="F2311" s="96" t="s">
        <v>6820</v>
      </c>
      <c r="G2311" s="97">
        <v>1420</v>
      </c>
      <c r="H2311" s="97"/>
      <c r="I2311" s="95" t="s">
        <v>7815</v>
      </c>
      <c r="J2311" s="95" t="s">
        <v>7816</v>
      </c>
      <c r="K2311" s="96" t="s">
        <v>7817</v>
      </c>
      <c r="L2311" s="98"/>
    </row>
    <row r="2312" spans="1:12" ht="12.75" customHeight="1" x14ac:dyDescent="0.15">
      <c r="A2312" s="95" t="s">
        <v>7092</v>
      </c>
      <c r="B2312" s="95"/>
      <c r="C2312" s="95" t="s">
        <v>7814</v>
      </c>
      <c r="D2312" s="95" t="s">
        <v>7080</v>
      </c>
      <c r="E2312" s="95" t="s">
        <v>7081</v>
      </c>
      <c r="F2312" s="96" t="s">
        <v>6820</v>
      </c>
      <c r="G2312" s="97">
        <v>355</v>
      </c>
      <c r="H2312" s="97"/>
      <c r="I2312" s="95" t="s">
        <v>7815</v>
      </c>
      <c r="J2312" s="95" t="s">
        <v>7816</v>
      </c>
      <c r="K2312" s="96" t="s">
        <v>7817</v>
      </c>
      <c r="L2312" s="98"/>
    </row>
    <row r="2313" spans="1:12" ht="11.25" x14ac:dyDescent="0.15">
      <c r="A2313" s="95" t="s">
        <v>6810</v>
      </c>
      <c r="B2313" s="95"/>
      <c r="C2313" s="95" t="s">
        <v>7814</v>
      </c>
      <c r="D2313" s="95" t="s">
        <v>7080</v>
      </c>
      <c r="E2313" s="95" t="s">
        <v>7081</v>
      </c>
      <c r="F2313" s="96" t="s">
        <v>6820</v>
      </c>
      <c r="G2313" s="97"/>
      <c r="H2313" s="97">
        <v>1775</v>
      </c>
      <c r="I2313" s="95" t="s">
        <v>7815</v>
      </c>
      <c r="J2313" s="95" t="s">
        <v>7816</v>
      </c>
      <c r="K2313" s="96" t="s">
        <v>7817</v>
      </c>
      <c r="L2313" s="98"/>
    </row>
    <row r="2314" spans="1:12" ht="12.75" customHeight="1" x14ac:dyDescent="0.15">
      <c r="A2314" s="95" t="s">
        <v>7095</v>
      </c>
      <c r="B2314" s="95"/>
      <c r="C2314" s="95" t="s">
        <v>7695</v>
      </c>
      <c r="D2314" s="95" t="s">
        <v>7080</v>
      </c>
      <c r="E2314" s="95" t="s">
        <v>7081</v>
      </c>
      <c r="F2314" s="96" t="s">
        <v>7063</v>
      </c>
      <c r="G2314" s="97">
        <v>2403.08</v>
      </c>
      <c r="H2314" s="97"/>
      <c r="I2314" s="95" t="s">
        <v>7818</v>
      </c>
      <c r="J2314" s="95" t="s">
        <v>7819</v>
      </c>
      <c r="K2314" s="96" t="s">
        <v>7817</v>
      </c>
      <c r="L2314" s="98"/>
    </row>
    <row r="2315" spans="1:12" ht="11.25" x14ac:dyDescent="0.15">
      <c r="A2315" s="95" t="s">
        <v>7092</v>
      </c>
      <c r="B2315" s="95"/>
      <c r="C2315" s="95" t="s">
        <v>7695</v>
      </c>
      <c r="D2315" s="95" t="s">
        <v>7080</v>
      </c>
      <c r="E2315" s="95" t="s">
        <v>7081</v>
      </c>
      <c r="F2315" s="96" t="s">
        <v>7063</v>
      </c>
      <c r="G2315" s="97">
        <v>600.77</v>
      </c>
      <c r="H2315" s="97"/>
      <c r="I2315" s="95" t="s">
        <v>7818</v>
      </c>
      <c r="J2315" s="95" t="s">
        <v>7819</v>
      </c>
      <c r="K2315" s="96" t="s">
        <v>7817</v>
      </c>
      <c r="L2315" s="98"/>
    </row>
    <row r="2316" spans="1:12" ht="25.5" customHeight="1" x14ac:dyDescent="0.15">
      <c r="A2316" s="95" t="s">
        <v>6810</v>
      </c>
      <c r="B2316" s="95"/>
      <c r="C2316" s="95" t="s">
        <v>7695</v>
      </c>
      <c r="D2316" s="95" t="s">
        <v>7080</v>
      </c>
      <c r="E2316" s="95" t="s">
        <v>7081</v>
      </c>
      <c r="F2316" s="96" t="s">
        <v>7063</v>
      </c>
      <c r="G2316" s="97"/>
      <c r="H2316" s="97">
        <v>3003.85</v>
      </c>
      <c r="I2316" s="95" t="s">
        <v>7818</v>
      </c>
      <c r="J2316" s="95" t="s">
        <v>7819</v>
      </c>
      <c r="K2316" s="96" t="s">
        <v>7817</v>
      </c>
      <c r="L2316" s="98"/>
    </row>
    <row r="2317" spans="1:12" ht="11.25" x14ac:dyDescent="0.15">
      <c r="A2317" s="95" t="s">
        <v>7145</v>
      </c>
      <c r="B2317" s="95"/>
      <c r="C2317" s="95" t="s">
        <v>7820</v>
      </c>
      <c r="D2317" s="95" t="s">
        <v>7080</v>
      </c>
      <c r="E2317" s="95" t="s">
        <v>7081</v>
      </c>
      <c r="F2317" s="96" t="s">
        <v>7489</v>
      </c>
      <c r="G2317" s="97"/>
      <c r="H2317" s="97">
        <v>13438.12</v>
      </c>
      <c r="I2317" s="95" t="s">
        <v>7821</v>
      </c>
      <c r="J2317" s="95" t="s">
        <v>7822</v>
      </c>
      <c r="K2317" s="96" t="s">
        <v>7823</v>
      </c>
    </row>
    <row r="2318" spans="1:12" ht="11.25" x14ac:dyDescent="0.15">
      <c r="A2318" s="95" t="s">
        <v>6805</v>
      </c>
      <c r="B2318" s="95"/>
      <c r="C2318" s="95" t="s">
        <v>7820</v>
      </c>
      <c r="D2318" s="95" t="s">
        <v>7080</v>
      </c>
      <c r="E2318" s="95" t="s">
        <v>7081</v>
      </c>
      <c r="F2318" s="96" t="s">
        <v>7489</v>
      </c>
      <c r="G2318" s="97">
        <v>13438.12</v>
      </c>
      <c r="H2318" s="97"/>
      <c r="I2318" s="95" t="s">
        <v>7821</v>
      </c>
      <c r="J2318" s="95" t="s">
        <v>7822</v>
      </c>
      <c r="K2318" s="96" t="s">
        <v>7823</v>
      </c>
    </row>
    <row r="2319" spans="1:12" ht="38.25" customHeight="1" x14ac:dyDescent="0.3">
      <c r="A2319" s="95" t="s">
        <v>6806</v>
      </c>
      <c r="B2319" s="95"/>
      <c r="C2319" s="95" t="s">
        <v>7824</v>
      </c>
      <c r="D2319" s="95" t="s">
        <v>7080</v>
      </c>
      <c r="E2319" s="95" t="s">
        <v>7081</v>
      </c>
      <c r="F2319" s="96" t="s">
        <v>7489</v>
      </c>
      <c r="G2319" s="97">
        <v>13968.61</v>
      </c>
      <c r="H2319" s="97"/>
      <c r="I2319" s="95" t="s">
        <v>7825</v>
      </c>
      <c r="J2319" s="95" t="s">
        <v>7826</v>
      </c>
      <c r="K2319" s="96" t="s">
        <v>7823</v>
      </c>
      <c r="L2319" s="93"/>
    </row>
    <row r="2320" spans="1:12" ht="11.25" x14ac:dyDescent="0.15">
      <c r="A2320" s="95" t="s">
        <v>7145</v>
      </c>
      <c r="B2320" s="95"/>
      <c r="C2320" s="95" t="s">
        <v>7824</v>
      </c>
      <c r="D2320" s="95" t="s">
        <v>7080</v>
      </c>
      <c r="E2320" s="95" t="s">
        <v>7081</v>
      </c>
      <c r="F2320" s="96" t="s">
        <v>7489</v>
      </c>
      <c r="G2320" s="97"/>
      <c r="H2320" s="97">
        <v>13968.61</v>
      </c>
      <c r="I2320" s="95" t="s">
        <v>7825</v>
      </c>
      <c r="J2320" s="95" t="s">
        <v>7826</v>
      </c>
      <c r="K2320" s="96" t="s">
        <v>7823</v>
      </c>
    </row>
    <row r="2321" spans="1:12" ht="25.5" customHeight="1" x14ac:dyDescent="0.15">
      <c r="A2321" s="95" t="s">
        <v>6556</v>
      </c>
      <c r="B2321" s="95"/>
      <c r="C2321" s="95" t="s">
        <v>7827</v>
      </c>
      <c r="D2321" s="95" t="s">
        <v>7080</v>
      </c>
      <c r="E2321" s="95" t="s">
        <v>7081</v>
      </c>
      <c r="F2321" s="99">
        <v>42825</v>
      </c>
      <c r="G2321" s="97">
        <v>582.66999999999996</v>
      </c>
      <c r="H2321" s="97"/>
      <c r="I2321" s="95" t="s">
        <v>6570</v>
      </c>
      <c r="J2321" s="95" t="s">
        <v>7828</v>
      </c>
      <c r="K2321" s="96" t="s">
        <v>7829</v>
      </c>
      <c r="L2321" s="98"/>
    </row>
    <row r="2322" spans="1:12" ht="25.5" customHeight="1" x14ac:dyDescent="0.15">
      <c r="A2322" s="95" t="s">
        <v>6549</v>
      </c>
      <c r="B2322" s="95"/>
      <c r="C2322" s="95" t="s">
        <v>7827</v>
      </c>
      <c r="D2322" s="95" t="s">
        <v>7080</v>
      </c>
      <c r="E2322" s="95" t="s">
        <v>7081</v>
      </c>
      <c r="F2322" s="99">
        <v>42825</v>
      </c>
      <c r="G2322" s="97">
        <v>971.12</v>
      </c>
      <c r="H2322" s="97"/>
      <c r="I2322" s="95" t="s">
        <v>6570</v>
      </c>
      <c r="J2322" s="95" t="s">
        <v>7828</v>
      </c>
      <c r="K2322" s="96" t="s">
        <v>7829</v>
      </c>
      <c r="L2322" s="98"/>
    </row>
    <row r="2323" spans="1:12" ht="25.5" customHeight="1" x14ac:dyDescent="0.15">
      <c r="A2323" s="95" t="s">
        <v>6803</v>
      </c>
      <c r="B2323" s="95"/>
      <c r="C2323" s="95" t="s">
        <v>7827</v>
      </c>
      <c r="D2323" s="95" t="s">
        <v>7080</v>
      </c>
      <c r="E2323" s="95" t="s">
        <v>7081</v>
      </c>
      <c r="F2323" s="96" t="s">
        <v>7489</v>
      </c>
      <c r="G2323" s="97"/>
      <c r="H2323" s="97">
        <v>1553.79</v>
      </c>
      <c r="I2323" s="95" t="s">
        <v>6570</v>
      </c>
      <c r="J2323" s="95" t="s">
        <v>7828</v>
      </c>
      <c r="K2323" s="96" t="s">
        <v>7829</v>
      </c>
      <c r="L2323" s="98"/>
    </row>
    <row r="2324" spans="1:12" ht="25.5" customHeight="1" x14ac:dyDescent="0.15">
      <c r="A2324" s="95" t="s">
        <v>7145</v>
      </c>
      <c r="B2324" s="95"/>
      <c r="C2324" s="95" t="s">
        <v>7830</v>
      </c>
      <c r="D2324" s="95" t="s">
        <v>7080</v>
      </c>
      <c r="E2324" s="95" t="s">
        <v>7081</v>
      </c>
      <c r="F2324" s="96" t="s">
        <v>7772</v>
      </c>
      <c r="G2324" s="97"/>
      <c r="H2324" s="97">
        <v>24811.78</v>
      </c>
      <c r="I2324" s="95" t="s">
        <v>7831</v>
      </c>
      <c r="J2324" s="95" t="s">
        <v>7832</v>
      </c>
      <c r="K2324" s="96" t="s">
        <v>7829</v>
      </c>
      <c r="L2324" s="98"/>
    </row>
    <row r="2325" spans="1:12" ht="25.5" customHeight="1" x14ac:dyDescent="0.15">
      <c r="A2325" s="95" t="s">
        <v>6806</v>
      </c>
      <c r="B2325" s="95"/>
      <c r="C2325" s="95" t="s">
        <v>7830</v>
      </c>
      <c r="D2325" s="95" t="s">
        <v>7080</v>
      </c>
      <c r="E2325" s="95" t="s">
        <v>7081</v>
      </c>
      <c r="F2325" s="96" t="s">
        <v>7772</v>
      </c>
      <c r="G2325" s="97">
        <v>12654.01</v>
      </c>
      <c r="H2325" s="97"/>
      <c r="I2325" s="95" t="s">
        <v>7831</v>
      </c>
      <c r="J2325" s="95" t="s">
        <v>7832</v>
      </c>
      <c r="K2325" s="96" t="s">
        <v>7829</v>
      </c>
      <c r="L2325" s="98"/>
    </row>
    <row r="2326" spans="1:12" ht="25.5" customHeight="1" x14ac:dyDescent="0.15">
      <c r="A2326" s="95" t="s">
        <v>6805</v>
      </c>
      <c r="B2326" s="95"/>
      <c r="C2326" s="95" t="s">
        <v>7830</v>
      </c>
      <c r="D2326" s="95" t="s">
        <v>7080</v>
      </c>
      <c r="E2326" s="95" t="s">
        <v>7081</v>
      </c>
      <c r="F2326" s="96" t="s">
        <v>7772</v>
      </c>
      <c r="G2326" s="97">
        <v>12157.77</v>
      </c>
      <c r="H2326" s="97"/>
      <c r="I2326" s="95" t="s">
        <v>7831</v>
      </c>
      <c r="J2326" s="95" t="s">
        <v>7832</v>
      </c>
      <c r="K2326" s="96" t="s">
        <v>7829</v>
      </c>
      <c r="L2326" s="98"/>
    </row>
    <row r="2327" spans="1:12" ht="25.5" customHeight="1" x14ac:dyDescent="0.15">
      <c r="A2327" s="95" t="s">
        <v>6556</v>
      </c>
      <c r="B2327" s="95"/>
      <c r="C2327" s="95" t="s">
        <v>7833</v>
      </c>
      <c r="D2327" s="95" t="s">
        <v>7080</v>
      </c>
      <c r="E2327" s="95" t="s">
        <v>7081</v>
      </c>
      <c r="F2327" s="99">
        <v>42855</v>
      </c>
      <c r="G2327" s="97">
        <v>466.14</v>
      </c>
      <c r="H2327" s="97"/>
      <c r="I2327" s="95" t="s">
        <v>6590</v>
      </c>
      <c r="J2327" s="95" t="s">
        <v>7834</v>
      </c>
      <c r="K2327" s="96" t="s">
        <v>7829</v>
      </c>
      <c r="L2327" s="98"/>
    </row>
    <row r="2328" spans="1:12" ht="25.5" customHeight="1" x14ac:dyDescent="0.15">
      <c r="A2328" s="95" t="s">
        <v>6803</v>
      </c>
      <c r="B2328" s="95"/>
      <c r="C2328" s="95" t="s">
        <v>7833</v>
      </c>
      <c r="D2328" s="95" t="s">
        <v>7080</v>
      </c>
      <c r="E2328" s="95" t="s">
        <v>7081</v>
      </c>
      <c r="F2328" s="96" t="s">
        <v>7772</v>
      </c>
      <c r="G2328" s="97"/>
      <c r="H2328" s="97">
        <v>1320.72</v>
      </c>
      <c r="I2328" s="95" t="s">
        <v>6590</v>
      </c>
      <c r="J2328" s="95" t="s">
        <v>7834</v>
      </c>
      <c r="K2328" s="96" t="s">
        <v>7829</v>
      </c>
      <c r="L2328" s="98"/>
    </row>
    <row r="2329" spans="1:12" ht="25.5" customHeight="1" x14ac:dyDescent="0.15">
      <c r="A2329" s="95" t="s">
        <v>6549</v>
      </c>
      <c r="B2329" s="95"/>
      <c r="C2329" s="95" t="s">
        <v>7833</v>
      </c>
      <c r="D2329" s="95" t="s">
        <v>7080</v>
      </c>
      <c r="E2329" s="95" t="s">
        <v>7081</v>
      </c>
      <c r="F2329" s="99">
        <v>42855</v>
      </c>
      <c r="G2329" s="97">
        <v>854.59</v>
      </c>
      <c r="H2329" s="97"/>
      <c r="I2329" s="95" t="s">
        <v>6590</v>
      </c>
      <c r="J2329" s="95" t="s">
        <v>7834</v>
      </c>
      <c r="K2329" s="96" t="s">
        <v>7829</v>
      </c>
      <c r="L2329" s="98"/>
    </row>
    <row r="2330" spans="1:12" ht="25.5" customHeight="1" x14ac:dyDescent="0.15">
      <c r="A2330" s="95" t="s">
        <v>7085</v>
      </c>
      <c r="B2330" s="95"/>
      <c r="C2330" s="95" t="s">
        <v>7835</v>
      </c>
      <c r="D2330" s="95" t="s">
        <v>7080</v>
      </c>
      <c r="E2330" s="95" t="s">
        <v>7081</v>
      </c>
      <c r="F2330" s="96" t="s">
        <v>7057</v>
      </c>
      <c r="G2330" s="97">
        <v>1092.6600000000001</v>
      </c>
      <c r="H2330" s="97"/>
      <c r="I2330" s="95" t="s">
        <v>7836</v>
      </c>
      <c r="J2330" s="95" t="s">
        <v>7837</v>
      </c>
      <c r="K2330" s="96" t="s">
        <v>7838</v>
      </c>
      <c r="L2330" s="98"/>
    </row>
    <row r="2331" spans="1:12" ht="25.5" customHeight="1" x14ac:dyDescent="0.15">
      <c r="A2331" s="95" t="s">
        <v>7078</v>
      </c>
      <c r="B2331" s="95"/>
      <c r="C2331" s="95" t="s">
        <v>7835</v>
      </c>
      <c r="D2331" s="95" t="s">
        <v>7080</v>
      </c>
      <c r="E2331" s="95" t="s">
        <v>7081</v>
      </c>
      <c r="F2331" s="96" t="s">
        <v>7057</v>
      </c>
      <c r="G2331" s="97">
        <v>546.33000000000004</v>
      </c>
      <c r="H2331" s="97"/>
      <c r="I2331" s="95" t="s">
        <v>7836</v>
      </c>
      <c r="J2331" s="95" t="s">
        <v>7837</v>
      </c>
      <c r="K2331" s="96" t="s">
        <v>7838</v>
      </c>
      <c r="L2331" s="98"/>
    </row>
    <row r="2332" spans="1:12" ht="25.5" customHeight="1" x14ac:dyDescent="0.15">
      <c r="A2332" s="95" t="s">
        <v>7087</v>
      </c>
      <c r="B2332" s="95"/>
      <c r="C2332" s="95" t="s">
        <v>7835</v>
      </c>
      <c r="D2332" s="95" t="s">
        <v>7080</v>
      </c>
      <c r="E2332" s="95" t="s">
        <v>7081</v>
      </c>
      <c r="F2332" s="96" t="s">
        <v>7057</v>
      </c>
      <c r="G2332" s="97">
        <v>1092.6600000000001</v>
      </c>
      <c r="H2332" s="97"/>
      <c r="I2332" s="95" t="s">
        <v>7836</v>
      </c>
      <c r="J2332" s="95" t="s">
        <v>7837</v>
      </c>
      <c r="K2332" s="96" t="s">
        <v>7838</v>
      </c>
      <c r="L2332" s="98"/>
    </row>
    <row r="2333" spans="1:12" ht="25.5" customHeight="1" x14ac:dyDescent="0.15">
      <c r="A2333" s="95" t="s">
        <v>6810</v>
      </c>
      <c r="B2333" s="95"/>
      <c r="C2333" s="95" t="s">
        <v>7835</v>
      </c>
      <c r="D2333" s="95" t="s">
        <v>7080</v>
      </c>
      <c r="E2333" s="95" t="s">
        <v>7081</v>
      </c>
      <c r="F2333" s="96" t="s">
        <v>7057</v>
      </c>
      <c r="G2333" s="97"/>
      <c r="H2333" s="97">
        <v>4097.47</v>
      </c>
      <c r="I2333" s="95" t="s">
        <v>7836</v>
      </c>
      <c r="J2333" s="95" t="s">
        <v>7837</v>
      </c>
      <c r="K2333" s="96" t="s">
        <v>7838</v>
      </c>
      <c r="L2333" s="98"/>
    </row>
    <row r="2334" spans="1:12" ht="25.5" customHeight="1" x14ac:dyDescent="0.15">
      <c r="A2334" s="95" t="s">
        <v>7086</v>
      </c>
      <c r="B2334" s="95"/>
      <c r="C2334" s="95" t="s">
        <v>7835</v>
      </c>
      <c r="D2334" s="95" t="s">
        <v>7080</v>
      </c>
      <c r="E2334" s="95" t="s">
        <v>7081</v>
      </c>
      <c r="F2334" s="96" t="s">
        <v>7057</v>
      </c>
      <c r="G2334" s="97">
        <v>1365.82</v>
      </c>
      <c r="H2334" s="97"/>
      <c r="I2334" s="95" t="s">
        <v>7836</v>
      </c>
      <c r="J2334" s="95" t="s">
        <v>7837</v>
      </c>
      <c r="K2334" s="96" t="s">
        <v>7838</v>
      </c>
      <c r="L2334" s="98"/>
    </row>
    <row r="2335" spans="1:12" ht="25.5" customHeight="1" x14ac:dyDescent="0.15">
      <c r="A2335" s="95" t="s">
        <v>7085</v>
      </c>
      <c r="B2335" s="95"/>
      <c r="C2335" s="95" t="s">
        <v>7839</v>
      </c>
      <c r="D2335" s="95" t="s">
        <v>7080</v>
      </c>
      <c r="E2335" s="95" t="s">
        <v>7081</v>
      </c>
      <c r="F2335" s="96" t="s">
        <v>7057</v>
      </c>
      <c r="G2335" s="97">
        <v>1649.8</v>
      </c>
      <c r="H2335" s="97"/>
      <c r="I2335" s="95" t="s">
        <v>7840</v>
      </c>
      <c r="J2335" s="95" t="s">
        <v>7837</v>
      </c>
      <c r="K2335" s="96" t="s">
        <v>7838</v>
      </c>
      <c r="L2335" s="98"/>
    </row>
    <row r="2336" spans="1:12" ht="25.5" customHeight="1" x14ac:dyDescent="0.15">
      <c r="A2336" s="95" t="s">
        <v>7078</v>
      </c>
      <c r="B2336" s="95"/>
      <c r="C2336" s="95" t="s">
        <v>7839</v>
      </c>
      <c r="D2336" s="95" t="s">
        <v>7080</v>
      </c>
      <c r="E2336" s="95" t="s">
        <v>7081</v>
      </c>
      <c r="F2336" s="96" t="s">
        <v>7057</v>
      </c>
      <c r="G2336" s="97">
        <v>274.97000000000003</v>
      </c>
      <c r="H2336" s="97"/>
      <c r="I2336" s="95" t="s">
        <v>7840</v>
      </c>
      <c r="J2336" s="95" t="s">
        <v>7837</v>
      </c>
      <c r="K2336" s="96" t="s">
        <v>7838</v>
      </c>
      <c r="L2336" s="98"/>
    </row>
    <row r="2337" spans="1:12" ht="12.75" customHeight="1" x14ac:dyDescent="0.15">
      <c r="A2337" s="95" t="s">
        <v>7087</v>
      </c>
      <c r="B2337" s="95"/>
      <c r="C2337" s="95" t="s">
        <v>7839</v>
      </c>
      <c r="D2337" s="95" t="s">
        <v>7080</v>
      </c>
      <c r="E2337" s="95" t="s">
        <v>7081</v>
      </c>
      <c r="F2337" s="96" t="s">
        <v>7057</v>
      </c>
      <c r="G2337" s="97">
        <v>274.97000000000003</v>
      </c>
      <c r="H2337" s="97"/>
      <c r="I2337" s="95" t="s">
        <v>7840</v>
      </c>
      <c r="J2337" s="95" t="s">
        <v>7837</v>
      </c>
      <c r="K2337" s="96" t="s">
        <v>7838</v>
      </c>
      <c r="L2337" s="98"/>
    </row>
    <row r="2338" spans="1:12" ht="12.75" customHeight="1" x14ac:dyDescent="0.15">
      <c r="A2338" s="95" t="s">
        <v>6810</v>
      </c>
      <c r="B2338" s="95"/>
      <c r="C2338" s="95" t="s">
        <v>7839</v>
      </c>
      <c r="D2338" s="95" t="s">
        <v>7080</v>
      </c>
      <c r="E2338" s="95" t="s">
        <v>7081</v>
      </c>
      <c r="F2338" s="96" t="s">
        <v>7057</v>
      </c>
      <c r="G2338" s="97"/>
      <c r="H2338" s="97">
        <v>2474.71</v>
      </c>
      <c r="I2338" s="95" t="s">
        <v>7840</v>
      </c>
      <c r="J2338" s="95" t="s">
        <v>7837</v>
      </c>
      <c r="K2338" s="96" t="s">
        <v>7838</v>
      </c>
      <c r="L2338" s="98"/>
    </row>
    <row r="2339" spans="1:12" ht="12.75" customHeight="1" x14ac:dyDescent="0.15">
      <c r="A2339" s="95" t="s">
        <v>7086</v>
      </c>
      <c r="B2339" s="95"/>
      <c r="C2339" s="95" t="s">
        <v>7839</v>
      </c>
      <c r="D2339" s="95" t="s">
        <v>7080</v>
      </c>
      <c r="E2339" s="95" t="s">
        <v>7081</v>
      </c>
      <c r="F2339" s="96" t="s">
        <v>7057</v>
      </c>
      <c r="G2339" s="97">
        <v>274.97000000000003</v>
      </c>
      <c r="H2339" s="97"/>
      <c r="I2339" s="95" t="s">
        <v>7840</v>
      </c>
      <c r="J2339" s="95" t="s">
        <v>7837</v>
      </c>
      <c r="K2339" s="96" t="s">
        <v>7838</v>
      </c>
      <c r="L2339" s="98"/>
    </row>
    <row r="2340" spans="1:12" ht="12.75" customHeight="1" x14ac:dyDescent="0.15">
      <c r="A2340" s="95" t="s">
        <v>7092</v>
      </c>
      <c r="B2340" s="95"/>
      <c r="C2340" s="95" t="s">
        <v>7841</v>
      </c>
      <c r="D2340" s="95" t="s">
        <v>7080</v>
      </c>
      <c r="E2340" s="95" t="s">
        <v>7081</v>
      </c>
      <c r="F2340" s="96" t="s">
        <v>7057</v>
      </c>
      <c r="G2340" s="97">
        <v>573.46</v>
      </c>
      <c r="H2340" s="97"/>
      <c r="I2340" s="95" t="s">
        <v>7842</v>
      </c>
      <c r="J2340" s="95" t="s">
        <v>7837</v>
      </c>
      <c r="K2340" s="96" t="s">
        <v>7838</v>
      </c>
      <c r="L2340" s="98"/>
    </row>
    <row r="2341" spans="1:12" ht="12.75" customHeight="1" x14ac:dyDescent="0.15">
      <c r="A2341" s="95" t="s">
        <v>7095</v>
      </c>
      <c r="B2341" s="95"/>
      <c r="C2341" s="95" t="s">
        <v>7841</v>
      </c>
      <c r="D2341" s="95" t="s">
        <v>7080</v>
      </c>
      <c r="E2341" s="95" t="s">
        <v>7081</v>
      </c>
      <c r="F2341" s="96" t="s">
        <v>7057</v>
      </c>
      <c r="G2341" s="97">
        <v>2293.85</v>
      </c>
      <c r="H2341" s="97"/>
      <c r="I2341" s="95" t="s">
        <v>7842</v>
      </c>
      <c r="J2341" s="95" t="s">
        <v>7837</v>
      </c>
      <c r="K2341" s="96" t="s">
        <v>7838</v>
      </c>
      <c r="L2341" s="98"/>
    </row>
    <row r="2342" spans="1:12" ht="11.25" x14ac:dyDescent="0.15">
      <c r="A2342" s="95" t="s">
        <v>6810</v>
      </c>
      <c r="B2342" s="95"/>
      <c r="C2342" s="95" t="s">
        <v>7841</v>
      </c>
      <c r="D2342" s="95" t="s">
        <v>7080</v>
      </c>
      <c r="E2342" s="95" t="s">
        <v>7081</v>
      </c>
      <c r="F2342" s="96" t="s">
        <v>7057</v>
      </c>
      <c r="G2342" s="97"/>
      <c r="H2342" s="97">
        <v>2867.31</v>
      </c>
      <c r="I2342" s="95" t="s">
        <v>7842</v>
      </c>
      <c r="J2342" s="95" t="s">
        <v>7837</v>
      </c>
      <c r="K2342" s="96" t="s">
        <v>7838</v>
      </c>
    </row>
    <row r="2343" spans="1:12" ht="11.25" x14ac:dyDescent="0.15">
      <c r="A2343" s="95" t="s">
        <v>7098</v>
      </c>
      <c r="B2343" s="95"/>
      <c r="C2343" s="95" t="s">
        <v>7843</v>
      </c>
      <c r="D2343" s="95" t="s">
        <v>7080</v>
      </c>
      <c r="E2343" s="95" t="s">
        <v>7081</v>
      </c>
      <c r="F2343" s="96" t="s">
        <v>7057</v>
      </c>
      <c r="G2343" s="97">
        <v>181.91</v>
      </c>
      <c r="H2343" s="97"/>
      <c r="I2343" s="95" t="s">
        <v>7844</v>
      </c>
      <c r="J2343" s="95" t="s">
        <v>7837</v>
      </c>
      <c r="K2343" s="96" t="s">
        <v>7838</v>
      </c>
    </row>
    <row r="2344" spans="1:12" ht="38.25" customHeight="1" x14ac:dyDescent="0.3">
      <c r="A2344" s="95" t="s">
        <v>7095</v>
      </c>
      <c r="B2344" s="95"/>
      <c r="C2344" s="95" t="s">
        <v>7843</v>
      </c>
      <c r="D2344" s="95" t="s">
        <v>7080</v>
      </c>
      <c r="E2344" s="95" t="s">
        <v>7081</v>
      </c>
      <c r="F2344" s="96" t="s">
        <v>7057</v>
      </c>
      <c r="G2344" s="97">
        <v>1273.3900000000001</v>
      </c>
      <c r="H2344" s="97"/>
      <c r="I2344" s="95" t="s">
        <v>7844</v>
      </c>
      <c r="J2344" s="95" t="s">
        <v>7837</v>
      </c>
      <c r="K2344" s="96" t="s">
        <v>7838</v>
      </c>
      <c r="L2344" s="93"/>
    </row>
    <row r="2345" spans="1:12" ht="11.25" x14ac:dyDescent="0.15">
      <c r="A2345" s="95" t="s">
        <v>7078</v>
      </c>
      <c r="B2345" s="95"/>
      <c r="C2345" s="95" t="s">
        <v>7843</v>
      </c>
      <c r="D2345" s="95" t="s">
        <v>7080</v>
      </c>
      <c r="E2345" s="95" t="s">
        <v>7081</v>
      </c>
      <c r="F2345" s="96" t="s">
        <v>7057</v>
      </c>
      <c r="G2345" s="97">
        <v>2001.04</v>
      </c>
      <c r="H2345" s="97"/>
      <c r="I2345" s="95" t="s">
        <v>7844</v>
      </c>
      <c r="J2345" s="95" t="s">
        <v>7837</v>
      </c>
      <c r="K2345" s="96" t="s">
        <v>7838</v>
      </c>
    </row>
    <row r="2346" spans="1:12" ht="12.75" customHeight="1" x14ac:dyDescent="0.15">
      <c r="A2346" s="95" t="s">
        <v>6810</v>
      </c>
      <c r="B2346" s="95"/>
      <c r="C2346" s="95" t="s">
        <v>7843</v>
      </c>
      <c r="D2346" s="95" t="s">
        <v>7080</v>
      </c>
      <c r="E2346" s="95" t="s">
        <v>7081</v>
      </c>
      <c r="F2346" s="96" t="s">
        <v>7057</v>
      </c>
      <c r="G2346" s="97"/>
      <c r="H2346" s="97">
        <v>3638.25</v>
      </c>
      <c r="I2346" s="95" t="s">
        <v>7844</v>
      </c>
      <c r="J2346" s="95" t="s">
        <v>7837</v>
      </c>
      <c r="K2346" s="96" t="s">
        <v>7838</v>
      </c>
      <c r="L2346" s="98"/>
    </row>
    <row r="2347" spans="1:12" ht="12.75" customHeight="1" x14ac:dyDescent="0.15">
      <c r="A2347" s="95" t="s">
        <v>7086</v>
      </c>
      <c r="B2347" s="95"/>
      <c r="C2347" s="95" t="s">
        <v>7843</v>
      </c>
      <c r="D2347" s="95" t="s">
        <v>7080</v>
      </c>
      <c r="E2347" s="95" t="s">
        <v>7081</v>
      </c>
      <c r="F2347" s="96" t="s">
        <v>7057</v>
      </c>
      <c r="G2347" s="97">
        <v>181.91</v>
      </c>
      <c r="H2347" s="97"/>
      <c r="I2347" s="95" t="s">
        <v>7844</v>
      </c>
      <c r="J2347" s="95" t="s">
        <v>7837</v>
      </c>
      <c r="K2347" s="96" t="s">
        <v>7838</v>
      </c>
      <c r="L2347" s="98"/>
    </row>
    <row r="2348" spans="1:12" ht="12.75" customHeight="1" x14ac:dyDescent="0.15">
      <c r="A2348" s="95" t="s">
        <v>7098</v>
      </c>
      <c r="B2348" s="95"/>
      <c r="C2348" s="95" t="s">
        <v>7845</v>
      </c>
      <c r="D2348" s="95" t="s">
        <v>7080</v>
      </c>
      <c r="E2348" s="95" t="s">
        <v>7081</v>
      </c>
      <c r="F2348" s="96" t="s">
        <v>7057</v>
      </c>
      <c r="G2348" s="97">
        <v>201.9</v>
      </c>
      <c r="H2348" s="97"/>
      <c r="I2348" s="95" t="s">
        <v>7846</v>
      </c>
      <c r="J2348" s="95" t="s">
        <v>7837</v>
      </c>
      <c r="K2348" s="96" t="s">
        <v>7838</v>
      </c>
      <c r="L2348" s="98"/>
    </row>
    <row r="2349" spans="1:12" ht="12.75" customHeight="1" x14ac:dyDescent="0.15">
      <c r="A2349" s="95" t="s">
        <v>7078</v>
      </c>
      <c r="B2349" s="95"/>
      <c r="C2349" s="95" t="s">
        <v>7845</v>
      </c>
      <c r="D2349" s="95" t="s">
        <v>7080</v>
      </c>
      <c r="E2349" s="95" t="s">
        <v>7081</v>
      </c>
      <c r="F2349" s="96" t="s">
        <v>7057</v>
      </c>
      <c r="G2349" s="97">
        <v>403.81</v>
      </c>
      <c r="H2349" s="97"/>
      <c r="I2349" s="95" t="s">
        <v>7846</v>
      </c>
      <c r="J2349" s="95" t="s">
        <v>7837</v>
      </c>
      <c r="K2349" s="96" t="s">
        <v>7838</v>
      </c>
      <c r="L2349" s="98"/>
    </row>
    <row r="2350" spans="1:12" ht="12.75" customHeight="1" x14ac:dyDescent="0.15">
      <c r="A2350" s="95" t="s">
        <v>7087</v>
      </c>
      <c r="B2350" s="95"/>
      <c r="C2350" s="95" t="s">
        <v>7845</v>
      </c>
      <c r="D2350" s="95" t="s">
        <v>7080</v>
      </c>
      <c r="E2350" s="95" t="s">
        <v>7081</v>
      </c>
      <c r="F2350" s="96" t="s">
        <v>7057</v>
      </c>
      <c r="G2350" s="97"/>
      <c r="H2350" s="97">
        <v>1615.23</v>
      </c>
      <c r="I2350" s="95" t="s">
        <v>7846</v>
      </c>
      <c r="J2350" s="95" t="s">
        <v>7837</v>
      </c>
      <c r="K2350" s="96" t="s">
        <v>7838</v>
      </c>
      <c r="L2350" s="98"/>
    </row>
    <row r="2351" spans="1:12" ht="12.75" customHeight="1" x14ac:dyDescent="0.15">
      <c r="A2351" s="95" t="s">
        <v>6810</v>
      </c>
      <c r="B2351" s="95"/>
      <c r="C2351" s="95" t="s">
        <v>7845</v>
      </c>
      <c r="D2351" s="95" t="s">
        <v>7080</v>
      </c>
      <c r="E2351" s="95" t="s">
        <v>7081</v>
      </c>
      <c r="F2351" s="96" t="s">
        <v>7057</v>
      </c>
      <c r="G2351" s="97">
        <v>403.81</v>
      </c>
      <c r="H2351" s="97"/>
      <c r="I2351" s="95" t="s">
        <v>7846</v>
      </c>
      <c r="J2351" s="95" t="s">
        <v>7837</v>
      </c>
      <c r="K2351" s="96" t="s">
        <v>7838</v>
      </c>
      <c r="L2351" s="98"/>
    </row>
    <row r="2352" spans="1:12" ht="12.75" customHeight="1" x14ac:dyDescent="0.15">
      <c r="A2352" s="95" t="s">
        <v>7086</v>
      </c>
      <c r="B2352" s="95"/>
      <c r="C2352" s="95" t="s">
        <v>7845</v>
      </c>
      <c r="D2352" s="95" t="s">
        <v>7080</v>
      </c>
      <c r="E2352" s="95" t="s">
        <v>7081</v>
      </c>
      <c r="F2352" s="96" t="s">
        <v>7057</v>
      </c>
      <c r="G2352" s="97">
        <v>605.71</v>
      </c>
      <c r="H2352" s="97"/>
      <c r="I2352" s="95" t="s">
        <v>7846</v>
      </c>
      <c r="J2352" s="95" t="s">
        <v>7837</v>
      </c>
      <c r="K2352" s="96" t="s">
        <v>7838</v>
      </c>
      <c r="L2352" s="98"/>
    </row>
    <row r="2353" spans="1:12" ht="12.75" customHeight="1" x14ac:dyDescent="0.15">
      <c r="A2353" s="95" t="s">
        <v>7085</v>
      </c>
      <c r="B2353" s="95"/>
      <c r="C2353" s="95" t="s">
        <v>7830</v>
      </c>
      <c r="D2353" s="95" t="s">
        <v>7080</v>
      </c>
      <c r="E2353" s="95" t="s">
        <v>7081</v>
      </c>
      <c r="F2353" s="96" t="s">
        <v>7057</v>
      </c>
      <c r="G2353" s="97">
        <v>406.27</v>
      </c>
      <c r="H2353" s="97"/>
      <c r="I2353" s="95" t="s">
        <v>7847</v>
      </c>
      <c r="J2353" s="95" t="s">
        <v>7837</v>
      </c>
      <c r="K2353" s="96" t="s">
        <v>7838</v>
      </c>
      <c r="L2353" s="98"/>
    </row>
    <row r="2354" spans="1:12" ht="12.75" customHeight="1" x14ac:dyDescent="0.15">
      <c r="A2354" s="95" t="s">
        <v>7078</v>
      </c>
      <c r="B2354" s="95"/>
      <c r="C2354" s="95" t="s">
        <v>7830</v>
      </c>
      <c r="D2354" s="95" t="s">
        <v>7080</v>
      </c>
      <c r="E2354" s="95" t="s">
        <v>7081</v>
      </c>
      <c r="F2354" s="96" t="s">
        <v>7057</v>
      </c>
      <c r="G2354" s="97">
        <v>203.13</v>
      </c>
      <c r="H2354" s="97"/>
      <c r="I2354" s="95" t="s">
        <v>7847</v>
      </c>
      <c r="J2354" s="95" t="s">
        <v>7837</v>
      </c>
      <c r="K2354" s="96" t="s">
        <v>7838</v>
      </c>
      <c r="L2354" s="98"/>
    </row>
    <row r="2355" spans="1:12" ht="12.75" customHeight="1" x14ac:dyDescent="0.15">
      <c r="A2355" s="95" t="s">
        <v>7087</v>
      </c>
      <c r="B2355" s="95"/>
      <c r="C2355" s="95" t="s">
        <v>7830</v>
      </c>
      <c r="D2355" s="95" t="s">
        <v>7080</v>
      </c>
      <c r="E2355" s="95" t="s">
        <v>7081</v>
      </c>
      <c r="F2355" s="96" t="s">
        <v>7057</v>
      </c>
      <c r="G2355" s="97">
        <v>203.13</v>
      </c>
      <c r="H2355" s="97"/>
      <c r="I2355" s="95" t="s">
        <v>7847</v>
      </c>
      <c r="J2355" s="95" t="s">
        <v>7837</v>
      </c>
      <c r="K2355" s="96" t="s">
        <v>7838</v>
      </c>
      <c r="L2355" s="98"/>
    </row>
    <row r="2356" spans="1:12" ht="12.75" customHeight="1" x14ac:dyDescent="0.15">
      <c r="A2356" s="95" t="s">
        <v>6810</v>
      </c>
      <c r="B2356" s="95"/>
      <c r="C2356" s="95" t="s">
        <v>7830</v>
      </c>
      <c r="D2356" s="95" t="s">
        <v>7080</v>
      </c>
      <c r="E2356" s="95" t="s">
        <v>7081</v>
      </c>
      <c r="F2356" s="96" t="s">
        <v>7057</v>
      </c>
      <c r="G2356" s="97"/>
      <c r="H2356" s="97">
        <v>1015.66</v>
      </c>
      <c r="I2356" s="95" t="s">
        <v>7847</v>
      </c>
      <c r="J2356" s="95" t="s">
        <v>7837</v>
      </c>
      <c r="K2356" s="96" t="s">
        <v>7838</v>
      </c>
      <c r="L2356" s="98"/>
    </row>
    <row r="2357" spans="1:12" ht="12.75" customHeight="1" x14ac:dyDescent="0.15">
      <c r="A2357" s="95" t="s">
        <v>7086</v>
      </c>
      <c r="B2357" s="95"/>
      <c r="C2357" s="95" t="s">
        <v>7830</v>
      </c>
      <c r="D2357" s="95" t="s">
        <v>7080</v>
      </c>
      <c r="E2357" s="95" t="s">
        <v>7081</v>
      </c>
      <c r="F2357" s="96" t="s">
        <v>7057</v>
      </c>
      <c r="G2357" s="97">
        <v>203.13</v>
      </c>
      <c r="H2357" s="97"/>
      <c r="I2357" s="95" t="s">
        <v>7847</v>
      </c>
      <c r="J2357" s="95" t="s">
        <v>7837</v>
      </c>
      <c r="K2357" s="96" t="s">
        <v>7838</v>
      </c>
      <c r="L2357" s="98"/>
    </row>
    <row r="2358" spans="1:12" ht="12.75" customHeight="1" x14ac:dyDescent="0.15">
      <c r="A2358" s="95" t="s">
        <v>7056</v>
      </c>
      <c r="B2358" s="95"/>
      <c r="C2358" s="95" t="s">
        <v>7848</v>
      </c>
      <c r="D2358" s="95" t="s">
        <v>7080</v>
      </c>
      <c r="E2358" s="95" t="s">
        <v>7081</v>
      </c>
      <c r="F2358" s="96" t="s">
        <v>7057</v>
      </c>
      <c r="G2358" s="97">
        <v>534.49</v>
      </c>
      <c r="H2358" s="97"/>
      <c r="I2358" s="95" t="s">
        <v>6873</v>
      </c>
      <c r="J2358" s="95" t="s">
        <v>7849</v>
      </c>
      <c r="K2358" s="96" t="s">
        <v>7850</v>
      </c>
      <c r="L2358" s="98"/>
    </row>
    <row r="2359" spans="1:12" ht="12.75" customHeight="1" x14ac:dyDescent="0.15">
      <c r="A2359" s="95" t="s">
        <v>7160</v>
      </c>
      <c r="B2359" s="95"/>
      <c r="C2359" s="95" t="s">
        <v>7848</v>
      </c>
      <c r="D2359" s="95" t="s">
        <v>7080</v>
      </c>
      <c r="E2359" s="95" t="s">
        <v>7081</v>
      </c>
      <c r="F2359" s="96" t="s">
        <v>7057</v>
      </c>
      <c r="G2359" s="97">
        <v>72.72</v>
      </c>
      <c r="H2359" s="97"/>
      <c r="I2359" s="95" t="s">
        <v>6873</v>
      </c>
      <c r="J2359" s="95" t="s">
        <v>7849</v>
      </c>
      <c r="K2359" s="96" t="s">
        <v>7850</v>
      </c>
      <c r="L2359" s="98"/>
    </row>
    <row r="2360" spans="1:12" ht="12.75" customHeight="1" x14ac:dyDescent="0.15">
      <c r="A2360" s="95" t="s">
        <v>6844</v>
      </c>
      <c r="B2360" s="95"/>
      <c r="C2360" s="95" t="s">
        <v>7848</v>
      </c>
      <c r="D2360" s="95" t="s">
        <v>7080</v>
      </c>
      <c r="E2360" s="95" t="s">
        <v>7081</v>
      </c>
      <c r="F2360" s="99">
        <v>43220</v>
      </c>
      <c r="G2360" s="97"/>
      <c r="H2360" s="97">
        <v>1187.1500000000001</v>
      </c>
      <c r="I2360" s="95" t="s">
        <v>6873</v>
      </c>
      <c r="J2360" s="95" t="s">
        <v>7849</v>
      </c>
      <c r="K2360" s="96" t="s">
        <v>7850</v>
      </c>
      <c r="L2360" s="98"/>
    </row>
    <row r="2361" spans="1:12" ht="12.75" customHeight="1" x14ac:dyDescent="0.15">
      <c r="A2361" s="95" t="s">
        <v>6804</v>
      </c>
      <c r="B2361" s="95"/>
      <c r="C2361" s="95" t="s">
        <v>7848</v>
      </c>
      <c r="D2361" s="95" t="s">
        <v>7080</v>
      </c>
      <c r="E2361" s="95" t="s">
        <v>7081</v>
      </c>
      <c r="F2361" s="96" t="s">
        <v>7057</v>
      </c>
      <c r="G2361" s="97">
        <v>579.94000000000005</v>
      </c>
      <c r="H2361" s="97"/>
      <c r="I2361" s="95" t="s">
        <v>6873</v>
      </c>
      <c r="J2361" s="95" t="s">
        <v>7849</v>
      </c>
      <c r="K2361" s="96" t="s">
        <v>7850</v>
      </c>
      <c r="L2361" s="98"/>
    </row>
    <row r="2362" spans="1:12" ht="12.75" customHeight="1" x14ac:dyDescent="0.15">
      <c r="A2362" s="95" t="s">
        <v>7160</v>
      </c>
      <c r="B2362" s="95"/>
      <c r="C2362" s="95" t="s">
        <v>7851</v>
      </c>
      <c r="D2362" s="95" t="s">
        <v>7080</v>
      </c>
      <c r="E2362" s="95" t="s">
        <v>7081</v>
      </c>
      <c r="F2362" s="96" t="s">
        <v>7057</v>
      </c>
      <c r="G2362" s="97">
        <v>182.7</v>
      </c>
      <c r="H2362" s="97"/>
      <c r="I2362" s="95" t="s">
        <v>6874</v>
      </c>
      <c r="J2362" s="95" t="s">
        <v>7849</v>
      </c>
      <c r="K2362" s="96" t="s">
        <v>7850</v>
      </c>
      <c r="L2362" s="98"/>
    </row>
    <row r="2363" spans="1:12" ht="12.75" customHeight="1" x14ac:dyDescent="0.15">
      <c r="A2363" s="95" t="s">
        <v>6844</v>
      </c>
      <c r="B2363" s="95"/>
      <c r="C2363" s="95" t="s">
        <v>7851</v>
      </c>
      <c r="D2363" s="95" t="s">
        <v>7080</v>
      </c>
      <c r="E2363" s="95" t="s">
        <v>7081</v>
      </c>
      <c r="F2363" s="99">
        <v>43220</v>
      </c>
      <c r="G2363" s="97"/>
      <c r="H2363" s="97">
        <v>182.7</v>
      </c>
      <c r="I2363" s="95" t="s">
        <v>6874</v>
      </c>
      <c r="J2363" s="95" t="s">
        <v>7849</v>
      </c>
      <c r="K2363" s="96" t="s">
        <v>7850</v>
      </c>
      <c r="L2363" s="98"/>
    </row>
    <row r="2364" spans="1:12" ht="12.75" customHeight="1" x14ac:dyDescent="0.15">
      <c r="A2364" s="95" t="s">
        <v>6810</v>
      </c>
      <c r="B2364" s="95"/>
      <c r="C2364" s="95" t="s">
        <v>7852</v>
      </c>
      <c r="D2364" s="95" t="s">
        <v>7080</v>
      </c>
      <c r="E2364" s="95" t="s">
        <v>7081</v>
      </c>
      <c r="F2364" s="96" t="s">
        <v>7057</v>
      </c>
      <c r="G2364" s="97">
        <v>372.61</v>
      </c>
      <c r="H2364" s="97"/>
      <c r="I2364" s="95" t="s">
        <v>7853</v>
      </c>
      <c r="J2364" s="95" t="s">
        <v>7849</v>
      </c>
      <c r="K2364" s="96" t="s">
        <v>7850</v>
      </c>
      <c r="L2364" s="98"/>
    </row>
    <row r="2365" spans="1:12" ht="12.75" customHeight="1" x14ac:dyDescent="0.15">
      <c r="A2365" s="95" t="s">
        <v>6804</v>
      </c>
      <c r="B2365" s="95"/>
      <c r="C2365" s="95" t="s">
        <v>7852</v>
      </c>
      <c r="D2365" s="95" t="s">
        <v>7080</v>
      </c>
      <c r="E2365" s="95" t="s">
        <v>7081</v>
      </c>
      <c r="F2365" s="96" t="s">
        <v>7057</v>
      </c>
      <c r="G2365" s="97"/>
      <c r="H2365" s="97">
        <v>372.61</v>
      </c>
      <c r="I2365" s="95" t="s">
        <v>7853</v>
      </c>
      <c r="J2365" s="95" t="s">
        <v>7849</v>
      </c>
      <c r="K2365" s="96" t="s">
        <v>7850</v>
      </c>
      <c r="L2365" s="98"/>
    </row>
    <row r="2366" spans="1:12" ht="12.75" customHeight="1" x14ac:dyDescent="0.15">
      <c r="A2366" s="95" t="s">
        <v>6810</v>
      </c>
      <c r="B2366" s="95"/>
      <c r="C2366" s="95" t="s">
        <v>7854</v>
      </c>
      <c r="D2366" s="95" t="s">
        <v>7080</v>
      </c>
      <c r="E2366" s="95" t="s">
        <v>7081</v>
      </c>
      <c r="F2366" s="96" t="s">
        <v>7057</v>
      </c>
      <c r="G2366" s="97"/>
      <c r="H2366" s="97">
        <v>195.66</v>
      </c>
      <c r="I2366" s="95" t="s">
        <v>6875</v>
      </c>
      <c r="J2366" s="95" t="s">
        <v>7849</v>
      </c>
      <c r="K2366" s="96" t="s">
        <v>7850</v>
      </c>
      <c r="L2366" s="98"/>
    </row>
    <row r="2367" spans="1:12" ht="12.75" customHeight="1" x14ac:dyDescent="0.15">
      <c r="A2367" s="95" t="s">
        <v>6844</v>
      </c>
      <c r="B2367" s="95"/>
      <c r="C2367" s="95" t="s">
        <v>7854</v>
      </c>
      <c r="D2367" s="95" t="s">
        <v>7080</v>
      </c>
      <c r="E2367" s="95" t="s">
        <v>7081</v>
      </c>
      <c r="F2367" s="99">
        <v>43220</v>
      </c>
      <c r="G2367" s="97">
        <v>195.66</v>
      </c>
      <c r="H2367" s="97"/>
      <c r="I2367" s="95" t="s">
        <v>6875</v>
      </c>
      <c r="J2367" s="95" t="s">
        <v>7849</v>
      </c>
      <c r="K2367" s="96" t="s">
        <v>7850</v>
      </c>
      <c r="L2367" s="98"/>
    </row>
    <row r="2368" spans="1:12" ht="12.75" customHeight="1" x14ac:dyDescent="0.15">
      <c r="A2368" s="95" t="s">
        <v>7056</v>
      </c>
      <c r="B2368" s="95"/>
      <c r="C2368" s="95" t="s">
        <v>7855</v>
      </c>
      <c r="D2368" s="95" t="s">
        <v>7080</v>
      </c>
      <c r="E2368" s="95" t="s">
        <v>7081</v>
      </c>
      <c r="F2368" s="96" t="s">
        <v>7057</v>
      </c>
      <c r="G2368" s="97">
        <v>787.42</v>
      </c>
      <c r="H2368" s="97"/>
      <c r="I2368" s="95" t="s">
        <v>6876</v>
      </c>
      <c r="J2368" s="95" t="s">
        <v>7849</v>
      </c>
      <c r="K2368" s="96" t="s">
        <v>7850</v>
      </c>
      <c r="L2368" s="98"/>
    </row>
    <row r="2369" spans="1:12" ht="12.75" customHeight="1" x14ac:dyDescent="0.15">
      <c r="A2369" s="95" t="s">
        <v>6810</v>
      </c>
      <c r="B2369" s="95"/>
      <c r="C2369" s="95" t="s">
        <v>7855</v>
      </c>
      <c r="D2369" s="95" t="s">
        <v>7080</v>
      </c>
      <c r="E2369" s="95" t="s">
        <v>7081</v>
      </c>
      <c r="F2369" s="96" t="s">
        <v>7057</v>
      </c>
      <c r="G2369" s="97"/>
      <c r="H2369" s="97">
        <v>1708.8</v>
      </c>
      <c r="I2369" s="95" t="s">
        <v>6876</v>
      </c>
      <c r="J2369" s="95" t="s">
        <v>7849</v>
      </c>
      <c r="K2369" s="96" t="s">
        <v>7850</v>
      </c>
      <c r="L2369" s="98"/>
    </row>
    <row r="2370" spans="1:12" ht="12.75" customHeight="1" x14ac:dyDescent="0.15">
      <c r="A2370" s="95" t="s">
        <v>7055</v>
      </c>
      <c r="B2370" s="95"/>
      <c r="C2370" s="95" t="s">
        <v>7855</v>
      </c>
      <c r="D2370" s="95" t="s">
        <v>7080</v>
      </c>
      <c r="E2370" s="95" t="s">
        <v>7081</v>
      </c>
      <c r="F2370" s="96" t="s">
        <v>7057</v>
      </c>
      <c r="G2370" s="97">
        <v>94.5</v>
      </c>
      <c r="H2370" s="97"/>
      <c r="I2370" s="95" t="s">
        <v>6876</v>
      </c>
      <c r="J2370" s="95" t="s">
        <v>7849</v>
      </c>
      <c r="K2370" s="96" t="s">
        <v>7850</v>
      </c>
      <c r="L2370" s="98"/>
    </row>
    <row r="2371" spans="1:12" ht="12.75" customHeight="1" x14ac:dyDescent="0.15">
      <c r="A2371" s="95" t="s">
        <v>6844</v>
      </c>
      <c r="B2371" s="95"/>
      <c r="C2371" s="95" t="s">
        <v>7855</v>
      </c>
      <c r="D2371" s="95" t="s">
        <v>7080</v>
      </c>
      <c r="E2371" s="95" t="s">
        <v>7081</v>
      </c>
      <c r="F2371" s="99">
        <v>43220</v>
      </c>
      <c r="G2371" s="97">
        <v>826.88</v>
      </c>
      <c r="H2371" s="97"/>
      <c r="I2371" s="95" t="s">
        <v>6876</v>
      </c>
      <c r="J2371" s="95" t="s">
        <v>7849</v>
      </c>
      <c r="K2371" s="96" t="s">
        <v>7850</v>
      </c>
      <c r="L2371" s="98"/>
    </row>
    <row r="2372" spans="1:12" ht="12.75" customHeight="1" x14ac:dyDescent="0.15">
      <c r="A2372" s="95" t="s">
        <v>6810</v>
      </c>
      <c r="B2372" s="95"/>
      <c r="C2372" s="95" t="s">
        <v>7856</v>
      </c>
      <c r="D2372" s="95" t="s">
        <v>7080</v>
      </c>
      <c r="E2372" s="95" t="s">
        <v>7081</v>
      </c>
      <c r="F2372" s="96" t="s">
        <v>7057</v>
      </c>
      <c r="G2372" s="97"/>
      <c r="H2372" s="97">
        <v>571.89</v>
      </c>
      <c r="I2372" s="95" t="s">
        <v>6879</v>
      </c>
      <c r="J2372" s="95" t="s">
        <v>7849</v>
      </c>
      <c r="K2372" s="96" t="s">
        <v>7850</v>
      </c>
      <c r="L2372" s="98"/>
    </row>
    <row r="2373" spans="1:12" ht="12.75" customHeight="1" x14ac:dyDescent="0.15">
      <c r="A2373" s="95" t="s">
        <v>6844</v>
      </c>
      <c r="B2373" s="95"/>
      <c r="C2373" s="95" t="s">
        <v>7856</v>
      </c>
      <c r="D2373" s="95" t="s">
        <v>7080</v>
      </c>
      <c r="E2373" s="95" t="s">
        <v>7081</v>
      </c>
      <c r="F2373" s="99">
        <v>43220</v>
      </c>
      <c r="G2373" s="97">
        <v>571.89</v>
      </c>
      <c r="H2373" s="97"/>
      <c r="I2373" s="95" t="s">
        <v>6879</v>
      </c>
      <c r="J2373" s="95" t="s">
        <v>7849</v>
      </c>
      <c r="K2373" s="96" t="s">
        <v>7850</v>
      </c>
      <c r="L2373" s="98"/>
    </row>
    <row r="2374" spans="1:12" ht="12.75" customHeight="1" x14ac:dyDescent="0.15">
      <c r="A2374" s="95" t="s">
        <v>7056</v>
      </c>
      <c r="B2374" s="95"/>
      <c r="C2374" s="95" t="s">
        <v>7857</v>
      </c>
      <c r="D2374" s="95" t="s">
        <v>7080</v>
      </c>
      <c r="E2374" s="95" t="s">
        <v>7081</v>
      </c>
      <c r="F2374" s="96" t="s">
        <v>7057</v>
      </c>
      <c r="G2374" s="97">
        <v>1197.1400000000001</v>
      </c>
      <c r="H2374" s="97"/>
      <c r="I2374" s="95" t="s">
        <v>6880</v>
      </c>
      <c r="J2374" s="95" t="s">
        <v>7849</v>
      </c>
      <c r="K2374" s="96" t="s">
        <v>7850</v>
      </c>
      <c r="L2374" s="98"/>
    </row>
    <row r="2375" spans="1:12" ht="12.75" customHeight="1" x14ac:dyDescent="0.15">
      <c r="A2375" s="95" t="s">
        <v>7160</v>
      </c>
      <c r="B2375" s="95"/>
      <c r="C2375" s="95" t="s">
        <v>7857</v>
      </c>
      <c r="D2375" s="95" t="s">
        <v>7080</v>
      </c>
      <c r="E2375" s="95" t="s">
        <v>7081</v>
      </c>
      <c r="F2375" s="96" t="s">
        <v>7057</v>
      </c>
      <c r="G2375" s="97">
        <v>114.01</v>
      </c>
      <c r="H2375" s="97"/>
      <c r="I2375" s="95" t="s">
        <v>6880</v>
      </c>
      <c r="J2375" s="95" t="s">
        <v>7849</v>
      </c>
      <c r="K2375" s="96" t="s">
        <v>7850</v>
      </c>
      <c r="L2375" s="98"/>
    </row>
    <row r="2376" spans="1:12" ht="25.5" customHeight="1" x14ac:dyDescent="0.15">
      <c r="A2376" s="95" t="s">
        <v>6844</v>
      </c>
      <c r="B2376" s="95"/>
      <c r="C2376" s="95" t="s">
        <v>7857</v>
      </c>
      <c r="D2376" s="95" t="s">
        <v>7080</v>
      </c>
      <c r="E2376" s="95" t="s">
        <v>7081</v>
      </c>
      <c r="F2376" s="99">
        <v>43220</v>
      </c>
      <c r="G2376" s="97"/>
      <c r="H2376" s="97">
        <v>1311.15</v>
      </c>
      <c r="I2376" s="95" t="s">
        <v>6880</v>
      </c>
      <c r="J2376" s="95" t="s">
        <v>7849</v>
      </c>
      <c r="K2376" s="96" t="s">
        <v>7850</v>
      </c>
      <c r="L2376" s="98"/>
    </row>
    <row r="2377" spans="1:12" ht="25.5" customHeight="1" x14ac:dyDescent="0.15">
      <c r="A2377" s="95" t="s">
        <v>7056</v>
      </c>
      <c r="B2377" s="95"/>
      <c r="C2377" s="95" t="s">
        <v>7858</v>
      </c>
      <c r="D2377" s="95" t="s">
        <v>7080</v>
      </c>
      <c r="E2377" s="95" t="s">
        <v>7081</v>
      </c>
      <c r="F2377" s="96" t="s">
        <v>7057</v>
      </c>
      <c r="G2377" s="97">
        <v>377.24</v>
      </c>
      <c r="H2377" s="97"/>
      <c r="I2377" s="95" t="s">
        <v>6881</v>
      </c>
      <c r="J2377" s="95" t="s">
        <v>7849</v>
      </c>
      <c r="K2377" s="96" t="s">
        <v>7850</v>
      </c>
      <c r="L2377" s="98"/>
    </row>
    <row r="2378" spans="1:12" ht="25.5" customHeight="1" x14ac:dyDescent="0.15">
      <c r="A2378" s="95" t="s">
        <v>6810</v>
      </c>
      <c r="B2378" s="95"/>
      <c r="C2378" s="95" t="s">
        <v>7858</v>
      </c>
      <c r="D2378" s="95" t="s">
        <v>7080</v>
      </c>
      <c r="E2378" s="95" t="s">
        <v>7081</v>
      </c>
      <c r="F2378" s="96" t="s">
        <v>7057</v>
      </c>
      <c r="G2378" s="97">
        <v>377.24</v>
      </c>
      <c r="H2378" s="97"/>
      <c r="I2378" s="95" t="s">
        <v>6881</v>
      </c>
      <c r="J2378" s="95" t="s">
        <v>7849</v>
      </c>
      <c r="K2378" s="96" t="s">
        <v>7850</v>
      </c>
      <c r="L2378" s="98"/>
    </row>
    <row r="2379" spans="1:12" ht="11.25" x14ac:dyDescent="0.15">
      <c r="A2379" s="95" t="s">
        <v>6844</v>
      </c>
      <c r="B2379" s="95"/>
      <c r="C2379" s="95" t="s">
        <v>7858</v>
      </c>
      <c r="D2379" s="95" t="s">
        <v>7080</v>
      </c>
      <c r="E2379" s="95" t="s">
        <v>7081</v>
      </c>
      <c r="F2379" s="99">
        <v>43220</v>
      </c>
      <c r="G2379" s="97"/>
      <c r="H2379" s="97">
        <v>1347.28</v>
      </c>
      <c r="I2379" s="95" t="s">
        <v>6881</v>
      </c>
      <c r="J2379" s="95" t="s">
        <v>7849</v>
      </c>
      <c r="K2379" s="96" t="s">
        <v>7850</v>
      </c>
    </row>
    <row r="2380" spans="1:12" ht="11.25" x14ac:dyDescent="0.15">
      <c r="A2380" s="95" t="s">
        <v>6804</v>
      </c>
      <c r="B2380" s="95"/>
      <c r="C2380" s="95" t="s">
        <v>7858</v>
      </c>
      <c r="D2380" s="95" t="s">
        <v>7080</v>
      </c>
      <c r="E2380" s="95" t="s">
        <v>7081</v>
      </c>
      <c r="F2380" s="96" t="s">
        <v>7057</v>
      </c>
      <c r="G2380" s="97">
        <v>592.79999999999995</v>
      </c>
      <c r="H2380" s="97"/>
      <c r="I2380" s="95" t="s">
        <v>6881</v>
      </c>
      <c r="J2380" s="95" t="s">
        <v>7849</v>
      </c>
      <c r="K2380" s="96" t="s">
        <v>7850</v>
      </c>
    </row>
    <row r="2381" spans="1:12" ht="38.25" customHeight="1" x14ac:dyDescent="0.3">
      <c r="A2381" s="95" t="s">
        <v>7056</v>
      </c>
      <c r="B2381" s="95"/>
      <c r="C2381" s="95" t="s">
        <v>7859</v>
      </c>
      <c r="D2381" s="95" t="s">
        <v>7080</v>
      </c>
      <c r="E2381" s="95" t="s">
        <v>7081</v>
      </c>
      <c r="F2381" s="96" t="s">
        <v>7057</v>
      </c>
      <c r="G2381" s="97">
        <v>1071.43</v>
      </c>
      <c r="H2381" s="97"/>
      <c r="I2381" s="95" t="s">
        <v>6882</v>
      </c>
      <c r="J2381" s="95" t="s">
        <v>7849</v>
      </c>
      <c r="K2381" s="96" t="s">
        <v>7850</v>
      </c>
      <c r="L2381" s="93"/>
    </row>
    <row r="2382" spans="1:12" ht="11.25" x14ac:dyDescent="0.15">
      <c r="A2382" s="95" t="s">
        <v>6810</v>
      </c>
      <c r="B2382" s="95"/>
      <c r="C2382" s="95" t="s">
        <v>7859</v>
      </c>
      <c r="D2382" s="95" t="s">
        <v>7080</v>
      </c>
      <c r="E2382" s="95" t="s">
        <v>7081</v>
      </c>
      <c r="F2382" s="96" t="s">
        <v>7057</v>
      </c>
      <c r="G2382" s="97"/>
      <c r="H2382" s="97">
        <v>2048.89</v>
      </c>
      <c r="I2382" s="95" t="s">
        <v>6882</v>
      </c>
      <c r="J2382" s="95" t="s">
        <v>7849</v>
      </c>
      <c r="K2382" s="96" t="s">
        <v>7850</v>
      </c>
    </row>
    <row r="2383" spans="1:12" ht="25.5" customHeight="1" x14ac:dyDescent="0.15">
      <c r="A2383" s="95" t="s">
        <v>7055</v>
      </c>
      <c r="B2383" s="95"/>
      <c r="C2383" s="95" t="s">
        <v>7859</v>
      </c>
      <c r="D2383" s="95" t="s">
        <v>7080</v>
      </c>
      <c r="E2383" s="95" t="s">
        <v>7081</v>
      </c>
      <c r="F2383" s="96" t="s">
        <v>7057</v>
      </c>
      <c r="G2383" s="97">
        <v>150.38</v>
      </c>
      <c r="H2383" s="97"/>
      <c r="I2383" s="95" t="s">
        <v>6882</v>
      </c>
      <c r="J2383" s="95" t="s">
        <v>7849</v>
      </c>
      <c r="K2383" s="96" t="s">
        <v>7850</v>
      </c>
      <c r="L2383" s="98"/>
    </row>
    <row r="2384" spans="1:12" ht="25.5" customHeight="1" x14ac:dyDescent="0.15">
      <c r="A2384" s="95" t="s">
        <v>7139</v>
      </c>
      <c r="B2384" s="95"/>
      <c r="C2384" s="95" t="s">
        <v>7859</v>
      </c>
      <c r="D2384" s="95" t="s">
        <v>7080</v>
      </c>
      <c r="E2384" s="95" t="s">
        <v>7081</v>
      </c>
      <c r="F2384" s="96" t="s">
        <v>7057</v>
      </c>
      <c r="G2384" s="97">
        <v>75.19</v>
      </c>
      <c r="H2384" s="97"/>
      <c r="I2384" s="95" t="s">
        <v>6882</v>
      </c>
      <c r="J2384" s="95" t="s">
        <v>7849</v>
      </c>
      <c r="K2384" s="96" t="s">
        <v>7850</v>
      </c>
      <c r="L2384" s="98"/>
    </row>
    <row r="2385" spans="1:12" ht="25.5" customHeight="1" x14ac:dyDescent="0.15">
      <c r="A2385" s="95" t="s">
        <v>7160</v>
      </c>
      <c r="B2385" s="95"/>
      <c r="C2385" s="95" t="s">
        <v>7859</v>
      </c>
      <c r="D2385" s="95" t="s">
        <v>7080</v>
      </c>
      <c r="E2385" s="95" t="s">
        <v>7081</v>
      </c>
      <c r="F2385" s="96" t="s">
        <v>7057</v>
      </c>
      <c r="G2385" s="97">
        <v>150.38</v>
      </c>
      <c r="H2385" s="97"/>
      <c r="I2385" s="95" t="s">
        <v>6882</v>
      </c>
      <c r="J2385" s="95" t="s">
        <v>7849</v>
      </c>
      <c r="K2385" s="96" t="s">
        <v>7850</v>
      </c>
      <c r="L2385" s="98"/>
    </row>
    <row r="2386" spans="1:12" ht="25.5" customHeight="1" x14ac:dyDescent="0.15">
      <c r="A2386" s="95" t="s">
        <v>6844</v>
      </c>
      <c r="B2386" s="95"/>
      <c r="C2386" s="95" t="s">
        <v>7859</v>
      </c>
      <c r="D2386" s="95" t="s">
        <v>7080</v>
      </c>
      <c r="E2386" s="95" t="s">
        <v>7081</v>
      </c>
      <c r="F2386" s="99">
        <v>43220</v>
      </c>
      <c r="G2386" s="97">
        <v>601.51</v>
      </c>
      <c r="H2386" s="97"/>
      <c r="I2386" s="95" t="s">
        <v>6882</v>
      </c>
      <c r="J2386" s="95" t="s">
        <v>7849</v>
      </c>
      <c r="K2386" s="96" t="s">
        <v>7850</v>
      </c>
      <c r="L2386" s="98"/>
    </row>
    <row r="2387" spans="1:12" ht="25.5" customHeight="1" x14ac:dyDescent="0.15">
      <c r="A2387" s="95" t="s">
        <v>7056</v>
      </c>
      <c r="B2387" s="95"/>
      <c r="C2387" s="95" t="s">
        <v>7860</v>
      </c>
      <c r="D2387" s="95" t="s">
        <v>7080</v>
      </c>
      <c r="E2387" s="95" t="s">
        <v>7081</v>
      </c>
      <c r="F2387" s="96" t="s">
        <v>7057</v>
      </c>
      <c r="G2387" s="97">
        <v>1112.45</v>
      </c>
      <c r="H2387" s="97"/>
      <c r="I2387" s="95" t="s">
        <v>6883</v>
      </c>
      <c r="J2387" s="95" t="s">
        <v>7849</v>
      </c>
      <c r="K2387" s="96" t="s">
        <v>7850</v>
      </c>
      <c r="L2387" s="98"/>
    </row>
    <row r="2388" spans="1:12" ht="25.5" customHeight="1" x14ac:dyDescent="0.15">
      <c r="A2388" s="95" t="s">
        <v>6808</v>
      </c>
      <c r="B2388" s="95"/>
      <c r="C2388" s="95" t="s">
        <v>7860</v>
      </c>
      <c r="D2388" s="95" t="s">
        <v>7080</v>
      </c>
      <c r="E2388" s="95" t="s">
        <v>7081</v>
      </c>
      <c r="F2388" s="96" t="s">
        <v>7057</v>
      </c>
      <c r="G2388" s="97">
        <v>264.87</v>
      </c>
      <c r="H2388" s="97"/>
      <c r="I2388" s="95" t="s">
        <v>6883</v>
      </c>
      <c r="J2388" s="95" t="s">
        <v>7849</v>
      </c>
      <c r="K2388" s="96" t="s">
        <v>7850</v>
      </c>
      <c r="L2388" s="98"/>
    </row>
    <row r="2389" spans="1:12" ht="25.5" customHeight="1" x14ac:dyDescent="0.15">
      <c r="A2389" s="95" t="s">
        <v>6844</v>
      </c>
      <c r="B2389" s="95"/>
      <c r="C2389" s="95" t="s">
        <v>7860</v>
      </c>
      <c r="D2389" s="95" t="s">
        <v>7080</v>
      </c>
      <c r="E2389" s="95" t="s">
        <v>7081</v>
      </c>
      <c r="F2389" s="99">
        <v>43220</v>
      </c>
      <c r="G2389" s="97"/>
      <c r="H2389" s="97">
        <v>1377.32</v>
      </c>
      <c r="I2389" s="95" t="s">
        <v>6883</v>
      </c>
      <c r="J2389" s="95" t="s">
        <v>7849</v>
      </c>
      <c r="K2389" s="96" t="s">
        <v>7850</v>
      </c>
      <c r="L2389" s="98"/>
    </row>
    <row r="2390" spans="1:12" ht="25.5" customHeight="1" x14ac:dyDescent="0.15">
      <c r="A2390" s="95" t="s">
        <v>6804</v>
      </c>
      <c r="B2390" s="95"/>
      <c r="C2390" s="95" t="s">
        <v>7861</v>
      </c>
      <c r="D2390" s="95" t="s">
        <v>7080</v>
      </c>
      <c r="E2390" s="95" t="s">
        <v>7081</v>
      </c>
      <c r="F2390" s="96" t="s">
        <v>7057</v>
      </c>
      <c r="G2390" s="97"/>
      <c r="H2390" s="97">
        <v>8044.08</v>
      </c>
      <c r="I2390" s="95" t="s">
        <v>7862</v>
      </c>
      <c r="J2390" s="95" t="s">
        <v>7863</v>
      </c>
      <c r="K2390" s="96" t="s">
        <v>7850</v>
      </c>
      <c r="L2390" s="98"/>
    </row>
    <row r="2391" spans="1:12" ht="25.5" customHeight="1" x14ac:dyDescent="0.15">
      <c r="A2391" s="95" t="s">
        <v>6803</v>
      </c>
      <c r="B2391" s="95"/>
      <c r="C2391" s="95" t="s">
        <v>7861</v>
      </c>
      <c r="D2391" s="95" t="s">
        <v>7080</v>
      </c>
      <c r="E2391" s="95" t="s">
        <v>7081</v>
      </c>
      <c r="F2391" s="96" t="s">
        <v>7057</v>
      </c>
      <c r="G2391" s="97">
        <v>8044.08</v>
      </c>
      <c r="H2391" s="97"/>
      <c r="I2391" s="95" t="s">
        <v>7862</v>
      </c>
      <c r="J2391" s="95" t="s">
        <v>7863</v>
      </c>
      <c r="K2391" s="96" t="s">
        <v>7850</v>
      </c>
      <c r="L2391" s="98"/>
    </row>
    <row r="2392" spans="1:12" ht="25.5" customHeight="1" x14ac:dyDescent="0.15">
      <c r="A2392" s="95" t="s">
        <v>6808</v>
      </c>
      <c r="B2392" s="95"/>
      <c r="C2392" s="95" t="s">
        <v>7864</v>
      </c>
      <c r="D2392" s="95" t="s">
        <v>7080</v>
      </c>
      <c r="E2392" s="95" t="s">
        <v>7081</v>
      </c>
      <c r="F2392" s="96" t="s">
        <v>7057</v>
      </c>
      <c r="G2392" s="97"/>
      <c r="H2392" s="97">
        <v>1846</v>
      </c>
      <c r="I2392" s="95" t="s">
        <v>7865</v>
      </c>
      <c r="J2392" s="95" t="s">
        <v>7866</v>
      </c>
      <c r="K2392" s="96" t="s">
        <v>7850</v>
      </c>
      <c r="L2392" s="98"/>
    </row>
    <row r="2393" spans="1:12" ht="25.5" customHeight="1" x14ac:dyDescent="0.15">
      <c r="A2393" s="95" t="s">
        <v>7140</v>
      </c>
      <c r="B2393" s="95"/>
      <c r="C2393" s="95" t="s">
        <v>7864</v>
      </c>
      <c r="D2393" s="95" t="s">
        <v>7080</v>
      </c>
      <c r="E2393" s="95" t="s">
        <v>7081</v>
      </c>
      <c r="F2393" s="96" t="s">
        <v>7057</v>
      </c>
      <c r="G2393" s="97">
        <v>1846</v>
      </c>
      <c r="H2393" s="97"/>
      <c r="I2393" s="95" t="s">
        <v>7865</v>
      </c>
      <c r="J2393" s="95" t="s">
        <v>7866</v>
      </c>
      <c r="K2393" s="96" t="s">
        <v>7850</v>
      </c>
      <c r="L2393" s="98"/>
    </row>
    <row r="2394" spans="1:12" ht="25.5" customHeight="1" x14ac:dyDescent="0.15">
      <c r="A2394" s="95" t="s">
        <v>6804</v>
      </c>
      <c r="B2394" s="95"/>
      <c r="C2394" s="95" t="s">
        <v>7867</v>
      </c>
      <c r="D2394" s="95" t="s">
        <v>7080</v>
      </c>
      <c r="E2394" s="95" t="s">
        <v>7081</v>
      </c>
      <c r="F2394" s="96" t="s">
        <v>7064</v>
      </c>
      <c r="G2394" s="97">
        <v>30677.97</v>
      </c>
      <c r="H2394" s="97"/>
      <c r="I2394" s="95" t="s">
        <v>6890</v>
      </c>
      <c r="J2394" s="95" t="s">
        <v>7868</v>
      </c>
      <c r="K2394" s="96" t="s">
        <v>7869</v>
      </c>
      <c r="L2394" s="98"/>
    </row>
    <row r="2395" spans="1:12" ht="25.5" customHeight="1" x14ac:dyDescent="0.15">
      <c r="A2395" s="95" t="s">
        <v>7161</v>
      </c>
      <c r="B2395" s="95"/>
      <c r="C2395" s="95" t="s">
        <v>7867</v>
      </c>
      <c r="D2395" s="95" t="s">
        <v>7080</v>
      </c>
      <c r="E2395" s="95" t="s">
        <v>7081</v>
      </c>
      <c r="F2395" s="96" t="s">
        <v>7064</v>
      </c>
      <c r="G2395" s="97">
        <v>2734.22</v>
      </c>
      <c r="H2395" s="97"/>
      <c r="I2395" s="95" t="s">
        <v>6890</v>
      </c>
      <c r="J2395" s="95" t="s">
        <v>7868</v>
      </c>
      <c r="K2395" s="96" t="s">
        <v>7869</v>
      </c>
      <c r="L2395" s="98"/>
    </row>
    <row r="2396" spans="1:12" ht="25.5" customHeight="1" x14ac:dyDescent="0.15">
      <c r="A2396" s="95" t="s">
        <v>6845</v>
      </c>
      <c r="B2396" s="95"/>
      <c r="C2396" s="95" t="s">
        <v>7867</v>
      </c>
      <c r="D2396" s="95" t="s">
        <v>7080</v>
      </c>
      <c r="E2396" s="95" t="s">
        <v>7081</v>
      </c>
      <c r="F2396" s="99">
        <v>43251</v>
      </c>
      <c r="G2396" s="97">
        <v>10534.42</v>
      </c>
      <c r="H2396" s="97"/>
      <c r="I2396" s="95" t="s">
        <v>6890</v>
      </c>
      <c r="J2396" s="95" t="s">
        <v>7868</v>
      </c>
      <c r="K2396" s="96" t="s">
        <v>7869</v>
      </c>
      <c r="L2396" s="98"/>
    </row>
    <row r="2397" spans="1:12" ht="25.5" customHeight="1" x14ac:dyDescent="0.15">
      <c r="A2397" s="95" t="s">
        <v>6846</v>
      </c>
      <c r="B2397" s="95"/>
      <c r="C2397" s="95" t="s">
        <v>7867</v>
      </c>
      <c r="D2397" s="95" t="s">
        <v>7080</v>
      </c>
      <c r="E2397" s="95" t="s">
        <v>7081</v>
      </c>
      <c r="F2397" s="99">
        <v>43251</v>
      </c>
      <c r="G2397" s="97">
        <v>68361</v>
      </c>
      <c r="H2397" s="97"/>
      <c r="I2397" s="95" t="s">
        <v>6890</v>
      </c>
      <c r="J2397" s="95" t="s">
        <v>7868</v>
      </c>
      <c r="K2397" s="96" t="s">
        <v>7869</v>
      </c>
      <c r="L2397" s="98"/>
    </row>
    <row r="2398" spans="1:12" ht="25.5" customHeight="1" x14ac:dyDescent="0.15">
      <c r="A2398" s="95" t="s">
        <v>6847</v>
      </c>
      <c r="B2398" s="95"/>
      <c r="C2398" s="95" t="s">
        <v>7867</v>
      </c>
      <c r="D2398" s="95" t="s">
        <v>7080</v>
      </c>
      <c r="E2398" s="95" t="s">
        <v>7081</v>
      </c>
      <c r="F2398" s="99">
        <v>43251</v>
      </c>
      <c r="G2398" s="97">
        <v>75187.460000000006</v>
      </c>
      <c r="H2398" s="97"/>
      <c r="I2398" s="95" t="s">
        <v>6890</v>
      </c>
      <c r="J2398" s="95" t="s">
        <v>7868</v>
      </c>
      <c r="K2398" s="96" t="s">
        <v>7869</v>
      </c>
      <c r="L2398" s="98"/>
    </row>
    <row r="2399" spans="1:12" ht="25.5" customHeight="1" x14ac:dyDescent="0.15">
      <c r="A2399" s="95" t="s">
        <v>6844</v>
      </c>
      <c r="B2399" s="95"/>
      <c r="C2399" s="95" t="s">
        <v>7867</v>
      </c>
      <c r="D2399" s="95" t="s">
        <v>7080</v>
      </c>
      <c r="E2399" s="95" t="s">
        <v>7081</v>
      </c>
      <c r="F2399" s="99">
        <v>43251</v>
      </c>
      <c r="G2399" s="97">
        <v>44160.85</v>
      </c>
      <c r="H2399" s="97"/>
      <c r="I2399" s="95" t="s">
        <v>6890</v>
      </c>
      <c r="J2399" s="95" t="s">
        <v>7868</v>
      </c>
      <c r="K2399" s="96" t="s">
        <v>7869</v>
      </c>
      <c r="L2399" s="98"/>
    </row>
    <row r="2400" spans="1:12" ht="25.5" customHeight="1" x14ac:dyDescent="0.15">
      <c r="A2400" s="95" t="s">
        <v>7145</v>
      </c>
      <c r="B2400" s="95"/>
      <c r="C2400" s="95" t="s">
        <v>7867</v>
      </c>
      <c r="D2400" s="95" t="s">
        <v>7080</v>
      </c>
      <c r="E2400" s="95" t="s">
        <v>7081</v>
      </c>
      <c r="F2400" s="96" t="s">
        <v>7064</v>
      </c>
      <c r="G2400" s="97">
        <v>18716.73</v>
      </c>
      <c r="H2400" s="97"/>
      <c r="I2400" s="95" t="s">
        <v>6890</v>
      </c>
      <c r="J2400" s="95" t="s">
        <v>7868</v>
      </c>
      <c r="K2400" s="96" t="s">
        <v>7869</v>
      </c>
      <c r="L2400" s="98"/>
    </row>
    <row r="2401" spans="1:12" ht="11.25" x14ac:dyDescent="0.15">
      <c r="A2401" s="95" t="s">
        <v>7157</v>
      </c>
      <c r="B2401" s="95"/>
      <c r="C2401" s="95" t="s">
        <v>7867</v>
      </c>
      <c r="D2401" s="95" t="s">
        <v>7080</v>
      </c>
      <c r="E2401" s="95" t="s">
        <v>7081</v>
      </c>
      <c r="F2401" s="96" t="s">
        <v>7064</v>
      </c>
      <c r="G2401" s="97">
        <v>5900.94</v>
      </c>
      <c r="H2401" s="97"/>
      <c r="I2401" s="95" t="s">
        <v>6890</v>
      </c>
      <c r="J2401" s="95" t="s">
        <v>7868</v>
      </c>
      <c r="K2401" s="96" t="s">
        <v>7869</v>
      </c>
    </row>
    <row r="2402" spans="1:12" ht="11.25" x14ac:dyDescent="0.15">
      <c r="A2402" s="95" t="s">
        <v>7159</v>
      </c>
      <c r="B2402" s="95"/>
      <c r="C2402" s="95" t="s">
        <v>7867</v>
      </c>
      <c r="D2402" s="95" t="s">
        <v>7080</v>
      </c>
      <c r="E2402" s="95" t="s">
        <v>7081</v>
      </c>
      <c r="F2402" s="96" t="s">
        <v>7064</v>
      </c>
      <c r="G2402" s="97">
        <v>1862.76</v>
      </c>
      <c r="H2402" s="97"/>
      <c r="I2402" s="95" t="s">
        <v>6890</v>
      </c>
      <c r="J2402" s="95" t="s">
        <v>7868</v>
      </c>
      <c r="K2402" s="96" t="s">
        <v>7869</v>
      </c>
    </row>
    <row r="2403" spans="1:12" ht="38.25" customHeight="1" x14ac:dyDescent="0.3">
      <c r="A2403" s="95" t="s">
        <v>7158</v>
      </c>
      <c r="B2403" s="95"/>
      <c r="C2403" s="95" t="s">
        <v>7867</v>
      </c>
      <c r="D2403" s="95" t="s">
        <v>7080</v>
      </c>
      <c r="E2403" s="95" t="s">
        <v>7081</v>
      </c>
      <c r="F2403" s="96" t="s">
        <v>7064</v>
      </c>
      <c r="G2403" s="97">
        <v>798.19</v>
      </c>
      <c r="H2403" s="97"/>
      <c r="I2403" s="95" t="s">
        <v>6890</v>
      </c>
      <c r="J2403" s="95" t="s">
        <v>7868</v>
      </c>
      <c r="K2403" s="96" t="s">
        <v>7869</v>
      </c>
      <c r="L2403" s="93"/>
    </row>
    <row r="2404" spans="1:12" ht="11.25" x14ac:dyDescent="0.15">
      <c r="A2404" s="95" t="s">
        <v>6848</v>
      </c>
      <c r="B2404" s="95"/>
      <c r="C2404" s="95" t="s">
        <v>7867</v>
      </c>
      <c r="D2404" s="95" t="s">
        <v>7080</v>
      </c>
      <c r="E2404" s="95" t="s">
        <v>7081</v>
      </c>
      <c r="F2404" s="99">
        <v>43251</v>
      </c>
      <c r="G2404" s="97">
        <v>30595.38</v>
      </c>
      <c r="H2404" s="97"/>
      <c r="I2404" s="95" t="s">
        <v>6890</v>
      </c>
      <c r="J2404" s="95" t="s">
        <v>7868</v>
      </c>
      <c r="K2404" s="96" t="s">
        <v>7869</v>
      </c>
    </row>
    <row r="2405" spans="1:12" ht="25.5" customHeight="1" x14ac:dyDescent="0.15">
      <c r="A2405" s="95" t="s">
        <v>7160</v>
      </c>
      <c r="B2405" s="95"/>
      <c r="C2405" s="95" t="s">
        <v>7867</v>
      </c>
      <c r="D2405" s="95" t="s">
        <v>7080</v>
      </c>
      <c r="E2405" s="95" t="s">
        <v>7081</v>
      </c>
      <c r="F2405" s="96" t="s">
        <v>7064</v>
      </c>
      <c r="G2405" s="97">
        <v>3265.01</v>
      </c>
      <c r="H2405" s="97"/>
      <c r="I2405" s="95" t="s">
        <v>6890</v>
      </c>
      <c r="J2405" s="95" t="s">
        <v>7868</v>
      </c>
      <c r="K2405" s="96" t="s">
        <v>7869</v>
      </c>
      <c r="L2405" s="98"/>
    </row>
    <row r="2406" spans="1:12" ht="25.5" customHeight="1" x14ac:dyDescent="0.15">
      <c r="A2406" s="95" t="s">
        <v>7139</v>
      </c>
      <c r="B2406" s="95"/>
      <c r="C2406" s="95" t="s">
        <v>7867</v>
      </c>
      <c r="D2406" s="95" t="s">
        <v>7080</v>
      </c>
      <c r="E2406" s="95" t="s">
        <v>7081</v>
      </c>
      <c r="F2406" s="96" t="s">
        <v>7064</v>
      </c>
      <c r="G2406" s="97">
        <v>8174.69</v>
      </c>
      <c r="H2406" s="97"/>
      <c r="I2406" s="95" t="s">
        <v>6890</v>
      </c>
      <c r="J2406" s="95" t="s">
        <v>7868</v>
      </c>
      <c r="K2406" s="96" t="s">
        <v>7869</v>
      </c>
      <c r="L2406" s="98"/>
    </row>
    <row r="2407" spans="1:12" ht="25.5" customHeight="1" x14ac:dyDescent="0.15">
      <c r="A2407" s="95" t="s">
        <v>7220</v>
      </c>
      <c r="B2407" s="95"/>
      <c r="C2407" s="95" t="s">
        <v>7867</v>
      </c>
      <c r="D2407" s="95" t="s">
        <v>7080</v>
      </c>
      <c r="E2407" s="95" t="s">
        <v>7081</v>
      </c>
      <c r="F2407" s="96" t="s">
        <v>7064</v>
      </c>
      <c r="G2407" s="97">
        <v>2454.9499999999998</v>
      </c>
      <c r="H2407" s="97"/>
      <c r="I2407" s="95" t="s">
        <v>6890</v>
      </c>
      <c r="J2407" s="95" t="s">
        <v>7868</v>
      </c>
      <c r="K2407" s="96" t="s">
        <v>7869</v>
      </c>
      <c r="L2407" s="98"/>
    </row>
    <row r="2408" spans="1:12" ht="25.5" customHeight="1" x14ac:dyDescent="0.15">
      <c r="A2408" s="95" t="s">
        <v>6808</v>
      </c>
      <c r="B2408" s="95"/>
      <c r="C2408" s="95" t="s">
        <v>7867</v>
      </c>
      <c r="D2408" s="95" t="s">
        <v>7080</v>
      </c>
      <c r="E2408" s="95" t="s">
        <v>7081</v>
      </c>
      <c r="F2408" s="96" t="s">
        <v>7064</v>
      </c>
      <c r="G2408" s="97"/>
      <c r="H2408" s="97"/>
      <c r="I2408" s="95" t="s">
        <v>6890</v>
      </c>
      <c r="J2408" s="95" t="s">
        <v>7868</v>
      </c>
      <c r="K2408" s="96" t="s">
        <v>7869</v>
      </c>
      <c r="L2408" s="98"/>
    </row>
    <row r="2409" spans="1:12" ht="25.5" customHeight="1" x14ac:dyDescent="0.15">
      <c r="A2409" s="95" t="s">
        <v>7087</v>
      </c>
      <c r="B2409" s="95"/>
      <c r="C2409" s="95" t="s">
        <v>7867</v>
      </c>
      <c r="D2409" s="95" t="s">
        <v>7080</v>
      </c>
      <c r="E2409" s="95" t="s">
        <v>7081</v>
      </c>
      <c r="F2409" s="96" t="s">
        <v>7064</v>
      </c>
      <c r="G2409" s="97">
        <v>5886.12</v>
      </c>
      <c r="H2409" s="97"/>
      <c r="I2409" s="95" t="s">
        <v>6890</v>
      </c>
      <c r="J2409" s="95" t="s">
        <v>7868</v>
      </c>
      <c r="K2409" s="96" t="s">
        <v>7869</v>
      </c>
      <c r="L2409" s="98"/>
    </row>
    <row r="2410" spans="1:12" ht="25.5" customHeight="1" x14ac:dyDescent="0.15">
      <c r="A2410" s="95" t="s">
        <v>7055</v>
      </c>
      <c r="B2410" s="95"/>
      <c r="C2410" s="95" t="s">
        <v>7867</v>
      </c>
      <c r="D2410" s="95" t="s">
        <v>7080</v>
      </c>
      <c r="E2410" s="95" t="s">
        <v>7081</v>
      </c>
      <c r="F2410" s="96" t="s">
        <v>7064</v>
      </c>
      <c r="G2410" s="97">
        <v>17407.189999999999</v>
      </c>
      <c r="H2410" s="97"/>
      <c r="I2410" s="95" t="s">
        <v>6890</v>
      </c>
      <c r="J2410" s="95" t="s">
        <v>7868</v>
      </c>
      <c r="K2410" s="96" t="s">
        <v>7869</v>
      </c>
      <c r="L2410" s="98"/>
    </row>
    <row r="2411" spans="1:12" ht="25.5" customHeight="1" x14ac:dyDescent="0.15">
      <c r="A2411" s="95" t="s">
        <v>6810</v>
      </c>
      <c r="B2411" s="95"/>
      <c r="C2411" s="95" t="s">
        <v>7867</v>
      </c>
      <c r="D2411" s="95" t="s">
        <v>7080</v>
      </c>
      <c r="E2411" s="95" t="s">
        <v>7081</v>
      </c>
      <c r="F2411" s="96" t="s">
        <v>7064</v>
      </c>
      <c r="G2411" s="97">
        <v>70641.210000000006</v>
      </c>
      <c r="H2411" s="97"/>
      <c r="I2411" s="95" t="s">
        <v>6890</v>
      </c>
      <c r="J2411" s="95" t="s">
        <v>7868</v>
      </c>
      <c r="K2411" s="96" t="s">
        <v>7869</v>
      </c>
      <c r="L2411" s="98"/>
    </row>
    <row r="2412" spans="1:12" ht="25.5" customHeight="1" x14ac:dyDescent="0.15">
      <c r="A2412" s="95" t="s">
        <v>6804</v>
      </c>
      <c r="B2412" s="95"/>
      <c r="C2412" s="95" t="s">
        <v>7870</v>
      </c>
      <c r="D2412" s="95" t="s">
        <v>7080</v>
      </c>
      <c r="E2412" s="95" t="s">
        <v>7081</v>
      </c>
      <c r="F2412" s="96" t="s">
        <v>7057</v>
      </c>
      <c r="G2412" s="97"/>
      <c r="H2412" s="97">
        <v>8128.8</v>
      </c>
      <c r="I2412" s="95" t="s">
        <v>6884</v>
      </c>
      <c r="J2412" s="95" t="s">
        <v>7871</v>
      </c>
      <c r="K2412" s="96" t="s">
        <v>7872</v>
      </c>
      <c r="L2412" s="98"/>
    </row>
    <row r="2413" spans="1:12" ht="25.5" customHeight="1" x14ac:dyDescent="0.15">
      <c r="A2413" s="95" t="s">
        <v>6844</v>
      </c>
      <c r="B2413" s="95"/>
      <c r="C2413" s="95" t="s">
        <v>7870</v>
      </c>
      <c r="D2413" s="95" t="s">
        <v>7080</v>
      </c>
      <c r="E2413" s="95" t="s">
        <v>7081</v>
      </c>
      <c r="F2413" s="99">
        <v>43220</v>
      </c>
      <c r="G2413" s="97">
        <v>4282.91</v>
      </c>
      <c r="H2413" s="97"/>
      <c r="I2413" s="95" t="s">
        <v>6884</v>
      </c>
      <c r="J2413" s="95" t="s">
        <v>7871</v>
      </c>
      <c r="K2413" s="96" t="s">
        <v>7872</v>
      </c>
      <c r="L2413" s="98"/>
    </row>
    <row r="2414" spans="1:12" ht="25.5" customHeight="1" x14ac:dyDescent="0.15">
      <c r="A2414" s="95" t="s">
        <v>6848</v>
      </c>
      <c r="B2414" s="95"/>
      <c r="C2414" s="95" t="s">
        <v>7870</v>
      </c>
      <c r="D2414" s="95" t="s">
        <v>7080</v>
      </c>
      <c r="E2414" s="95" t="s">
        <v>7081</v>
      </c>
      <c r="F2414" s="99">
        <v>43220</v>
      </c>
      <c r="G2414" s="97">
        <v>1398.5</v>
      </c>
      <c r="H2414" s="97"/>
      <c r="I2414" s="95" t="s">
        <v>6884</v>
      </c>
      <c r="J2414" s="95" t="s">
        <v>7871</v>
      </c>
      <c r="K2414" s="96" t="s">
        <v>7872</v>
      </c>
      <c r="L2414" s="98"/>
    </row>
    <row r="2415" spans="1:12" ht="25.5" customHeight="1" x14ac:dyDescent="0.15">
      <c r="A2415" s="95" t="s">
        <v>6808</v>
      </c>
      <c r="B2415" s="95"/>
      <c r="C2415" s="95" t="s">
        <v>7870</v>
      </c>
      <c r="D2415" s="95" t="s">
        <v>7080</v>
      </c>
      <c r="E2415" s="95" t="s">
        <v>7081</v>
      </c>
      <c r="F2415" s="96" t="s">
        <v>7057</v>
      </c>
      <c r="G2415" s="97">
        <v>349.63</v>
      </c>
      <c r="H2415" s="97"/>
      <c r="I2415" s="95" t="s">
        <v>6884</v>
      </c>
      <c r="J2415" s="95" t="s">
        <v>7871</v>
      </c>
      <c r="K2415" s="96" t="s">
        <v>7872</v>
      </c>
      <c r="L2415" s="98"/>
    </row>
    <row r="2416" spans="1:12" ht="25.5" customHeight="1" x14ac:dyDescent="0.15">
      <c r="A2416" s="95" t="s">
        <v>7055</v>
      </c>
      <c r="B2416" s="95"/>
      <c r="C2416" s="95" t="s">
        <v>7870</v>
      </c>
      <c r="D2416" s="95" t="s">
        <v>7080</v>
      </c>
      <c r="E2416" s="95" t="s">
        <v>7081</v>
      </c>
      <c r="F2416" s="96" t="s">
        <v>7057</v>
      </c>
      <c r="G2416" s="97">
        <v>349.63</v>
      </c>
      <c r="H2416" s="97"/>
      <c r="I2416" s="95" t="s">
        <v>6884</v>
      </c>
      <c r="J2416" s="95" t="s">
        <v>7871</v>
      </c>
      <c r="K2416" s="96" t="s">
        <v>7872</v>
      </c>
      <c r="L2416" s="98"/>
    </row>
    <row r="2417" spans="1:12" ht="25.5" customHeight="1" x14ac:dyDescent="0.15">
      <c r="A2417" s="95" t="s">
        <v>7056</v>
      </c>
      <c r="B2417" s="95"/>
      <c r="C2417" s="95" t="s">
        <v>7870</v>
      </c>
      <c r="D2417" s="95" t="s">
        <v>7080</v>
      </c>
      <c r="E2417" s="95" t="s">
        <v>7081</v>
      </c>
      <c r="F2417" s="96" t="s">
        <v>7057</v>
      </c>
      <c r="G2417" s="97">
        <v>1748.13</v>
      </c>
      <c r="H2417" s="97"/>
      <c r="I2417" s="95" t="s">
        <v>6884</v>
      </c>
      <c r="J2417" s="95" t="s">
        <v>7871</v>
      </c>
      <c r="K2417" s="96" t="s">
        <v>7872</v>
      </c>
      <c r="L2417" s="98"/>
    </row>
    <row r="2418" spans="1:12" ht="25.5" customHeight="1" x14ac:dyDescent="0.15">
      <c r="A2418" s="95" t="s">
        <v>6810</v>
      </c>
      <c r="B2418" s="95"/>
      <c r="C2418" s="95" t="s">
        <v>7873</v>
      </c>
      <c r="D2418" s="95" t="s">
        <v>7080</v>
      </c>
      <c r="E2418" s="95" t="s">
        <v>7081</v>
      </c>
      <c r="F2418" s="96" t="s">
        <v>7064</v>
      </c>
      <c r="G2418" s="97">
        <v>50865.46</v>
      </c>
      <c r="H2418" s="97"/>
      <c r="I2418" s="95" t="s">
        <v>6889</v>
      </c>
      <c r="J2418" s="95" t="s">
        <v>7874</v>
      </c>
      <c r="K2418" s="96" t="s">
        <v>7875</v>
      </c>
      <c r="L2418" s="98"/>
    </row>
    <row r="2419" spans="1:12" ht="25.5" customHeight="1" x14ac:dyDescent="0.15">
      <c r="A2419" s="95" t="s">
        <v>7055</v>
      </c>
      <c r="B2419" s="95"/>
      <c r="C2419" s="95" t="s">
        <v>7873</v>
      </c>
      <c r="D2419" s="95" t="s">
        <v>7080</v>
      </c>
      <c r="E2419" s="95" t="s">
        <v>7081</v>
      </c>
      <c r="F2419" s="96" t="s">
        <v>7064</v>
      </c>
      <c r="G2419" s="97">
        <v>12850.45</v>
      </c>
      <c r="H2419" s="97"/>
      <c r="I2419" s="95" t="s">
        <v>6889</v>
      </c>
      <c r="J2419" s="95" t="s">
        <v>7874</v>
      </c>
      <c r="K2419" s="96" t="s">
        <v>7875</v>
      </c>
      <c r="L2419" s="98"/>
    </row>
    <row r="2420" spans="1:12" ht="25.5" customHeight="1" x14ac:dyDescent="0.15">
      <c r="A2420" s="95" t="s">
        <v>7087</v>
      </c>
      <c r="B2420" s="95"/>
      <c r="C2420" s="95" t="s">
        <v>7873</v>
      </c>
      <c r="D2420" s="95" t="s">
        <v>7080</v>
      </c>
      <c r="E2420" s="95" t="s">
        <v>7081</v>
      </c>
      <c r="F2420" s="96" t="s">
        <v>7064</v>
      </c>
      <c r="G2420" s="97">
        <v>4120.28</v>
      </c>
      <c r="H2420" s="97"/>
      <c r="I2420" s="95" t="s">
        <v>6889</v>
      </c>
      <c r="J2420" s="95" t="s">
        <v>7874</v>
      </c>
      <c r="K2420" s="96" t="s">
        <v>7875</v>
      </c>
      <c r="L2420" s="98"/>
    </row>
    <row r="2421" spans="1:12" ht="25.5" customHeight="1" x14ac:dyDescent="0.15">
      <c r="A2421" s="95" t="s">
        <v>6808</v>
      </c>
      <c r="B2421" s="95"/>
      <c r="C2421" s="95" t="s">
        <v>7873</v>
      </c>
      <c r="D2421" s="95" t="s">
        <v>7080</v>
      </c>
      <c r="E2421" s="95" t="s">
        <v>7081</v>
      </c>
      <c r="F2421" s="96" t="s">
        <v>7064</v>
      </c>
      <c r="G2421" s="97"/>
      <c r="H2421" s="97"/>
      <c r="I2421" s="95" t="s">
        <v>6889</v>
      </c>
      <c r="J2421" s="95" t="s">
        <v>7874</v>
      </c>
      <c r="K2421" s="96" t="s">
        <v>7875</v>
      </c>
      <c r="L2421" s="98"/>
    </row>
    <row r="2422" spans="1:12" ht="25.5" customHeight="1" x14ac:dyDescent="0.15">
      <c r="A2422" s="95" t="s">
        <v>7220</v>
      </c>
      <c r="B2422" s="95"/>
      <c r="C2422" s="95" t="s">
        <v>7873</v>
      </c>
      <c r="D2422" s="95" t="s">
        <v>7080</v>
      </c>
      <c r="E2422" s="95" t="s">
        <v>7081</v>
      </c>
      <c r="F2422" s="96" t="s">
        <v>7064</v>
      </c>
      <c r="G2422" s="97">
        <v>1714.31</v>
      </c>
      <c r="H2422" s="97"/>
      <c r="I2422" s="95" t="s">
        <v>6889</v>
      </c>
      <c r="J2422" s="95" t="s">
        <v>7874</v>
      </c>
      <c r="K2422" s="96" t="s">
        <v>7875</v>
      </c>
      <c r="L2422" s="98"/>
    </row>
    <row r="2423" spans="1:12" ht="11.25" x14ac:dyDescent="0.15">
      <c r="A2423" s="95" t="s">
        <v>7139</v>
      </c>
      <c r="B2423" s="95"/>
      <c r="C2423" s="95" t="s">
        <v>7873</v>
      </c>
      <c r="D2423" s="95" t="s">
        <v>7080</v>
      </c>
      <c r="E2423" s="95" t="s">
        <v>7081</v>
      </c>
      <c r="F2423" s="96" t="s">
        <v>7064</v>
      </c>
      <c r="G2423" s="97">
        <v>5726.88</v>
      </c>
      <c r="H2423" s="97"/>
      <c r="I2423" s="95" t="s">
        <v>6889</v>
      </c>
      <c r="J2423" s="95" t="s">
        <v>7874</v>
      </c>
      <c r="K2423" s="96" t="s">
        <v>7875</v>
      </c>
    </row>
    <row r="2424" spans="1:12" ht="11.25" x14ac:dyDescent="0.15">
      <c r="A2424" s="95" t="s">
        <v>7160</v>
      </c>
      <c r="B2424" s="95"/>
      <c r="C2424" s="95" t="s">
        <v>7873</v>
      </c>
      <c r="D2424" s="95" t="s">
        <v>7080</v>
      </c>
      <c r="E2424" s="95" t="s">
        <v>7081</v>
      </c>
      <c r="F2424" s="96" t="s">
        <v>7064</v>
      </c>
      <c r="G2424" s="97">
        <v>2285.5100000000002</v>
      </c>
      <c r="H2424" s="97"/>
      <c r="I2424" s="95" t="s">
        <v>6889</v>
      </c>
      <c r="J2424" s="95" t="s">
        <v>7874</v>
      </c>
      <c r="K2424" s="96" t="s">
        <v>7875</v>
      </c>
    </row>
    <row r="2425" spans="1:12" ht="38.25" customHeight="1" x14ac:dyDescent="0.3">
      <c r="A2425" s="95" t="s">
        <v>6848</v>
      </c>
      <c r="B2425" s="95"/>
      <c r="C2425" s="95" t="s">
        <v>7873</v>
      </c>
      <c r="D2425" s="95" t="s">
        <v>7080</v>
      </c>
      <c r="E2425" s="95" t="s">
        <v>7081</v>
      </c>
      <c r="F2425" s="99">
        <v>43251</v>
      </c>
      <c r="G2425" s="97">
        <v>20906.93</v>
      </c>
      <c r="H2425" s="97"/>
      <c r="I2425" s="95" t="s">
        <v>6889</v>
      </c>
      <c r="J2425" s="95" t="s">
        <v>7874</v>
      </c>
      <c r="K2425" s="96" t="s">
        <v>7875</v>
      </c>
      <c r="L2425" s="93"/>
    </row>
    <row r="2426" spans="1:12" ht="11.25" x14ac:dyDescent="0.15">
      <c r="A2426" s="95" t="s">
        <v>7158</v>
      </c>
      <c r="B2426" s="95"/>
      <c r="C2426" s="95" t="s">
        <v>7873</v>
      </c>
      <c r="D2426" s="95" t="s">
        <v>7080</v>
      </c>
      <c r="E2426" s="95" t="s">
        <v>7081</v>
      </c>
      <c r="F2426" s="96" t="s">
        <v>7064</v>
      </c>
      <c r="G2426" s="97">
        <v>558.87</v>
      </c>
      <c r="H2426" s="97"/>
      <c r="I2426" s="95" t="s">
        <v>6889</v>
      </c>
      <c r="J2426" s="95" t="s">
        <v>7874</v>
      </c>
      <c r="K2426" s="96" t="s">
        <v>7875</v>
      </c>
    </row>
    <row r="2427" spans="1:12" ht="25.5" customHeight="1" x14ac:dyDescent="0.15">
      <c r="A2427" s="95" t="s">
        <v>7159</v>
      </c>
      <c r="B2427" s="95"/>
      <c r="C2427" s="95" t="s">
        <v>7873</v>
      </c>
      <c r="D2427" s="95" t="s">
        <v>7080</v>
      </c>
      <c r="E2427" s="95" t="s">
        <v>7081</v>
      </c>
      <c r="F2427" s="96" t="s">
        <v>7064</v>
      </c>
      <c r="G2427" s="97">
        <v>1304.46</v>
      </c>
      <c r="H2427" s="97"/>
      <c r="I2427" s="95" t="s">
        <v>6889</v>
      </c>
      <c r="J2427" s="95" t="s">
        <v>7874</v>
      </c>
      <c r="K2427" s="96" t="s">
        <v>7875</v>
      </c>
      <c r="L2427" s="98"/>
    </row>
    <row r="2428" spans="1:12" ht="25.5" customHeight="1" x14ac:dyDescent="0.15">
      <c r="A2428" s="95" t="s">
        <v>7157</v>
      </c>
      <c r="B2428" s="95"/>
      <c r="C2428" s="95" t="s">
        <v>7873</v>
      </c>
      <c r="D2428" s="95" t="s">
        <v>7080</v>
      </c>
      <c r="E2428" s="95" t="s">
        <v>7081</v>
      </c>
      <c r="F2428" s="96" t="s">
        <v>7064</v>
      </c>
      <c r="G2428" s="97">
        <v>4236.57</v>
      </c>
      <c r="H2428" s="97"/>
      <c r="I2428" s="95" t="s">
        <v>6889</v>
      </c>
      <c r="J2428" s="95" t="s">
        <v>7874</v>
      </c>
      <c r="K2428" s="96" t="s">
        <v>7875</v>
      </c>
      <c r="L2428" s="98"/>
    </row>
    <row r="2429" spans="1:12" ht="25.5" customHeight="1" x14ac:dyDescent="0.15">
      <c r="A2429" s="95" t="s">
        <v>7145</v>
      </c>
      <c r="B2429" s="95"/>
      <c r="C2429" s="95" t="s">
        <v>7873</v>
      </c>
      <c r="D2429" s="95" t="s">
        <v>7080</v>
      </c>
      <c r="E2429" s="95" t="s">
        <v>7081</v>
      </c>
      <c r="F2429" s="96" t="s">
        <v>7064</v>
      </c>
      <c r="G2429" s="97">
        <v>12533.86</v>
      </c>
      <c r="H2429" s="97"/>
      <c r="I2429" s="95" t="s">
        <v>6889</v>
      </c>
      <c r="J2429" s="95" t="s">
        <v>7874</v>
      </c>
      <c r="K2429" s="96" t="s">
        <v>7875</v>
      </c>
      <c r="L2429" s="98"/>
    </row>
    <row r="2430" spans="1:12" ht="25.5" customHeight="1" x14ac:dyDescent="0.15">
      <c r="A2430" s="95" t="s">
        <v>6844</v>
      </c>
      <c r="B2430" s="95"/>
      <c r="C2430" s="95" t="s">
        <v>7873</v>
      </c>
      <c r="D2430" s="95" t="s">
        <v>7080</v>
      </c>
      <c r="E2430" s="95" t="s">
        <v>7081</v>
      </c>
      <c r="F2430" s="99">
        <v>43251</v>
      </c>
      <c r="G2430" s="97">
        <v>30984.83</v>
      </c>
      <c r="H2430" s="97"/>
      <c r="I2430" s="95" t="s">
        <v>6889</v>
      </c>
      <c r="J2430" s="95" t="s">
        <v>7874</v>
      </c>
      <c r="K2430" s="96" t="s">
        <v>7875</v>
      </c>
      <c r="L2430" s="98"/>
    </row>
    <row r="2431" spans="1:12" ht="25.5" customHeight="1" x14ac:dyDescent="0.15">
      <c r="A2431" s="95" t="s">
        <v>6847</v>
      </c>
      <c r="B2431" s="95"/>
      <c r="C2431" s="95" t="s">
        <v>7873</v>
      </c>
      <c r="D2431" s="95" t="s">
        <v>7080</v>
      </c>
      <c r="E2431" s="95" t="s">
        <v>7081</v>
      </c>
      <c r="F2431" s="99">
        <v>43251</v>
      </c>
      <c r="G2431" s="97">
        <v>53982.75</v>
      </c>
      <c r="H2431" s="97"/>
      <c r="I2431" s="95" t="s">
        <v>6889</v>
      </c>
      <c r="J2431" s="95" t="s">
        <v>7874</v>
      </c>
      <c r="K2431" s="96" t="s">
        <v>7875</v>
      </c>
      <c r="L2431" s="98"/>
    </row>
    <row r="2432" spans="1:12" ht="25.5" customHeight="1" x14ac:dyDescent="0.15">
      <c r="A2432" s="95" t="s">
        <v>6846</v>
      </c>
      <c r="B2432" s="95"/>
      <c r="C2432" s="95" t="s">
        <v>7873</v>
      </c>
      <c r="D2432" s="95" t="s">
        <v>7080</v>
      </c>
      <c r="E2432" s="95" t="s">
        <v>7081</v>
      </c>
      <c r="F2432" s="99">
        <v>43251</v>
      </c>
      <c r="G2432" s="97">
        <v>47361.919999999998</v>
      </c>
      <c r="H2432" s="97"/>
      <c r="I2432" s="95" t="s">
        <v>6889</v>
      </c>
      <c r="J2432" s="95" t="s">
        <v>7874</v>
      </c>
      <c r="K2432" s="96" t="s">
        <v>7875</v>
      </c>
      <c r="L2432" s="98"/>
    </row>
    <row r="2433" spans="1:12" ht="25.5" customHeight="1" x14ac:dyDescent="0.15">
      <c r="A2433" s="95" t="s">
        <v>6845</v>
      </c>
      <c r="B2433" s="95"/>
      <c r="C2433" s="95" t="s">
        <v>7873</v>
      </c>
      <c r="D2433" s="95" t="s">
        <v>7080</v>
      </c>
      <c r="E2433" s="95" t="s">
        <v>7081</v>
      </c>
      <c r="F2433" s="99">
        <v>43251</v>
      </c>
      <c r="G2433" s="97">
        <v>7732.59</v>
      </c>
      <c r="H2433" s="97"/>
      <c r="I2433" s="95" t="s">
        <v>6889</v>
      </c>
      <c r="J2433" s="95" t="s">
        <v>7874</v>
      </c>
      <c r="K2433" s="96" t="s">
        <v>7875</v>
      </c>
      <c r="L2433" s="98"/>
    </row>
    <row r="2434" spans="1:12" ht="25.5" customHeight="1" x14ac:dyDescent="0.15">
      <c r="A2434" s="95" t="s">
        <v>7161</v>
      </c>
      <c r="B2434" s="95"/>
      <c r="C2434" s="95" t="s">
        <v>7873</v>
      </c>
      <c r="D2434" s="95" t="s">
        <v>7080</v>
      </c>
      <c r="E2434" s="95" t="s">
        <v>7081</v>
      </c>
      <c r="F2434" s="96" t="s">
        <v>7064</v>
      </c>
      <c r="G2434" s="97">
        <v>1955.41</v>
      </c>
      <c r="H2434" s="97"/>
      <c r="I2434" s="95" t="s">
        <v>6889</v>
      </c>
      <c r="J2434" s="95" t="s">
        <v>7874</v>
      </c>
      <c r="K2434" s="96" t="s">
        <v>7875</v>
      </c>
      <c r="L2434" s="98"/>
    </row>
    <row r="2435" spans="1:12" ht="25.5" customHeight="1" x14ac:dyDescent="0.15">
      <c r="A2435" s="95" t="s">
        <v>6804</v>
      </c>
      <c r="B2435" s="95"/>
      <c r="C2435" s="95" t="s">
        <v>7873</v>
      </c>
      <c r="D2435" s="95" t="s">
        <v>7080</v>
      </c>
      <c r="E2435" s="95" t="s">
        <v>7081</v>
      </c>
      <c r="F2435" s="96" t="s">
        <v>7064</v>
      </c>
      <c r="G2435" s="97">
        <v>22005.97</v>
      </c>
      <c r="H2435" s="97"/>
      <c r="I2435" s="95" t="s">
        <v>6889</v>
      </c>
      <c r="J2435" s="95" t="s">
        <v>7874</v>
      </c>
      <c r="K2435" s="96" t="s">
        <v>7875</v>
      </c>
      <c r="L2435" s="98"/>
    </row>
    <row r="2436" spans="1:12" ht="25.5" customHeight="1" x14ac:dyDescent="0.15">
      <c r="A2436" s="95" t="s">
        <v>6848</v>
      </c>
      <c r="B2436" s="95"/>
      <c r="C2436" s="95" t="s">
        <v>7876</v>
      </c>
      <c r="D2436" s="95" t="s">
        <v>7080</v>
      </c>
      <c r="E2436" s="95" t="s">
        <v>7081</v>
      </c>
      <c r="F2436" s="99">
        <v>43252</v>
      </c>
      <c r="G2436" s="97"/>
      <c r="H2436" s="97">
        <v>20906.93</v>
      </c>
      <c r="I2436" s="95" t="s">
        <v>6905</v>
      </c>
      <c r="J2436" s="95" t="s">
        <v>7874</v>
      </c>
      <c r="K2436" s="96" t="s">
        <v>7875</v>
      </c>
      <c r="L2436" s="98"/>
    </row>
    <row r="2437" spans="1:12" ht="25.5" customHeight="1" x14ac:dyDescent="0.15">
      <c r="A2437" s="95" t="s">
        <v>6847</v>
      </c>
      <c r="B2437" s="95"/>
      <c r="C2437" s="95" t="s">
        <v>7876</v>
      </c>
      <c r="D2437" s="95" t="s">
        <v>7080</v>
      </c>
      <c r="E2437" s="95" t="s">
        <v>7081</v>
      </c>
      <c r="F2437" s="99">
        <v>43252</v>
      </c>
      <c r="G2437" s="97"/>
      <c r="H2437" s="97">
        <v>53982.75</v>
      </c>
      <c r="I2437" s="95" t="s">
        <v>6905</v>
      </c>
      <c r="J2437" s="95" t="s">
        <v>7874</v>
      </c>
      <c r="K2437" s="96" t="s">
        <v>7875</v>
      </c>
      <c r="L2437" s="98"/>
    </row>
    <row r="2438" spans="1:12" ht="25.5" customHeight="1" x14ac:dyDescent="0.15">
      <c r="A2438" s="95" t="s">
        <v>7159</v>
      </c>
      <c r="B2438" s="95"/>
      <c r="C2438" s="95" t="s">
        <v>7876</v>
      </c>
      <c r="D2438" s="95" t="s">
        <v>7080</v>
      </c>
      <c r="E2438" s="95" t="s">
        <v>7081</v>
      </c>
      <c r="F2438" s="96" t="s">
        <v>7877</v>
      </c>
      <c r="G2438" s="97"/>
      <c r="H2438" s="97">
        <v>1304.46</v>
      </c>
      <c r="I2438" s="95" t="s">
        <v>6905</v>
      </c>
      <c r="J2438" s="95" t="s">
        <v>7874</v>
      </c>
      <c r="K2438" s="96" t="s">
        <v>7875</v>
      </c>
      <c r="L2438" s="98"/>
    </row>
    <row r="2439" spans="1:12" ht="25.5" customHeight="1" x14ac:dyDescent="0.15">
      <c r="A2439" s="95" t="s">
        <v>7158</v>
      </c>
      <c r="B2439" s="95"/>
      <c r="C2439" s="95" t="s">
        <v>7876</v>
      </c>
      <c r="D2439" s="95" t="s">
        <v>7080</v>
      </c>
      <c r="E2439" s="95" t="s">
        <v>7081</v>
      </c>
      <c r="F2439" s="96" t="s">
        <v>7877</v>
      </c>
      <c r="G2439" s="97"/>
      <c r="H2439" s="97">
        <v>558.87</v>
      </c>
      <c r="I2439" s="95" t="s">
        <v>6905</v>
      </c>
      <c r="J2439" s="95" t="s">
        <v>7874</v>
      </c>
      <c r="K2439" s="96" t="s">
        <v>7875</v>
      </c>
      <c r="L2439" s="98"/>
    </row>
    <row r="2440" spans="1:12" ht="25.5" customHeight="1" x14ac:dyDescent="0.15">
      <c r="A2440" s="95" t="s">
        <v>7145</v>
      </c>
      <c r="B2440" s="95"/>
      <c r="C2440" s="95" t="s">
        <v>7876</v>
      </c>
      <c r="D2440" s="95" t="s">
        <v>7080</v>
      </c>
      <c r="E2440" s="95" t="s">
        <v>7081</v>
      </c>
      <c r="F2440" s="96" t="s">
        <v>7877</v>
      </c>
      <c r="G2440" s="97"/>
      <c r="H2440" s="97">
        <v>12533.86</v>
      </c>
      <c r="I2440" s="95" t="s">
        <v>6905</v>
      </c>
      <c r="J2440" s="95" t="s">
        <v>7874</v>
      </c>
      <c r="K2440" s="96" t="s">
        <v>7875</v>
      </c>
      <c r="L2440" s="98"/>
    </row>
    <row r="2441" spans="1:12" ht="25.5" customHeight="1" x14ac:dyDescent="0.15">
      <c r="A2441" s="95" t="s">
        <v>7157</v>
      </c>
      <c r="B2441" s="95"/>
      <c r="C2441" s="95" t="s">
        <v>7876</v>
      </c>
      <c r="D2441" s="95" t="s">
        <v>7080</v>
      </c>
      <c r="E2441" s="95" t="s">
        <v>7081</v>
      </c>
      <c r="F2441" s="96" t="s">
        <v>7877</v>
      </c>
      <c r="G2441" s="97"/>
      <c r="H2441" s="97">
        <v>4236.57</v>
      </c>
      <c r="I2441" s="95" t="s">
        <v>6905</v>
      </c>
      <c r="J2441" s="95" t="s">
        <v>7874</v>
      </c>
      <c r="K2441" s="96" t="s">
        <v>7875</v>
      </c>
      <c r="L2441" s="98"/>
    </row>
    <row r="2442" spans="1:12" ht="25.5" customHeight="1" x14ac:dyDescent="0.15">
      <c r="A2442" s="95" t="s">
        <v>6844</v>
      </c>
      <c r="B2442" s="95"/>
      <c r="C2442" s="95" t="s">
        <v>7876</v>
      </c>
      <c r="D2442" s="95" t="s">
        <v>7080</v>
      </c>
      <c r="E2442" s="95" t="s">
        <v>7081</v>
      </c>
      <c r="F2442" s="99">
        <v>43252</v>
      </c>
      <c r="G2442" s="97"/>
      <c r="H2442" s="97">
        <v>30984.83</v>
      </c>
      <c r="I2442" s="95" t="s">
        <v>6905</v>
      </c>
      <c r="J2442" s="95" t="s">
        <v>7874</v>
      </c>
      <c r="K2442" s="96" t="s">
        <v>7875</v>
      </c>
      <c r="L2442" s="98"/>
    </row>
    <row r="2443" spans="1:12" ht="25.5" customHeight="1" x14ac:dyDescent="0.15">
      <c r="A2443" s="95" t="s">
        <v>6845</v>
      </c>
      <c r="B2443" s="95"/>
      <c r="C2443" s="95" t="s">
        <v>7876</v>
      </c>
      <c r="D2443" s="95" t="s">
        <v>7080</v>
      </c>
      <c r="E2443" s="95" t="s">
        <v>7081</v>
      </c>
      <c r="F2443" s="99">
        <v>43252</v>
      </c>
      <c r="G2443" s="97"/>
      <c r="H2443" s="97">
        <v>7732.59</v>
      </c>
      <c r="I2443" s="95" t="s">
        <v>6905</v>
      </c>
      <c r="J2443" s="95" t="s">
        <v>7874</v>
      </c>
      <c r="K2443" s="96" t="s">
        <v>7875</v>
      </c>
      <c r="L2443" s="98"/>
    </row>
    <row r="2444" spans="1:12" ht="25.5" customHeight="1" x14ac:dyDescent="0.15">
      <c r="A2444" s="95" t="s">
        <v>6846</v>
      </c>
      <c r="B2444" s="95"/>
      <c r="C2444" s="95" t="s">
        <v>7876</v>
      </c>
      <c r="D2444" s="95" t="s">
        <v>7080</v>
      </c>
      <c r="E2444" s="95" t="s">
        <v>7081</v>
      </c>
      <c r="F2444" s="99">
        <v>43252</v>
      </c>
      <c r="G2444" s="97"/>
      <c r="H2444" s="97">
        <v>47361.919999999998</v>
      </c>
      <c r="I2444" s="95" t="s">
        <v>6905</v>
      </c>
      <c r="J2444" s="95" t="s">
        <v>7874</v>
      </c>
      <c r="K2444" s="96" t="s">
        <v>7875</v>
      </c>
      <c r="L2444" s="98"/>
    </row>
    <row r="2445" spans="1:12" ht="11.25" x14ac:dyDescent="0.15">
      <c r="A2445" s="95" t="s">
        <v>7161</v>
      </c>
      <c r="B2445" s="95"/>
      <c r="C2445" s="95" t="s">
        <v>7876</v>
      </c>
      <c r="D2445" s="95" t="s">
        <v>7080</v>
      </c>
      <c r="E2445" s="95" t="s">
        <v>7081</v>
      </c>
      <c r="F2445" s="96" t="s">
        <v>7877</v>
      </c>
      <c r="G2445" s="97"/>
      <c r="H2445" s="97">
        <v>1955.41</v>
      </c>
      <c r="I2445" s="95" t="s">
        <v>6905</v>
      </c>
      <c r="J2445" s="95" t="s">
        <v>7874</v>
      </c>
      <c r="K2445" s="96" t="s">
        <v>7875</v>
      </c>
    </row>
    <row r="2446" spans="1:12" ht="11.25" x14ac:dyDescent="0.15">
      <c r="A2446" s="95" t="s">
        <v>6804</v>
      </c>
      <c r="B2446" s="95"/>
      <c r="C2446" s="95" t="s">
        <v>7876</v>
      </c>
      <c r="D2446" s="95" t="s">
        <v>7080</v>
      </c>
      <c r="E2446" s="95" t="s">
        <v>7081</v>
      </c>
      <c r="F2446" s="96" t="s">
        <v>7877</v>
      </c>
      <c r="G2446" s="97"/>
      <c r="H2446" s="97">
        <v>22005.97</v>
      </c>
      <c r="I2446" s="95" t="s">
        <v>6905</v>
      </c>
      <c r="J2446" s="95" t="s">
        <v>7874</v>
      </c>
      <c r="K2446" s="96" t="s">
        <v>7875</v>
      </c>
    </row>
    <row r="2447" spans="1:12" ht="38.25" customHeight="1" x14ac:dyDescent="0.3">
      <c r="A2447" s="95" t="s">
        <v>6810</v>
      </c>
      <c r="B2447" s="95"/>
      <c r="C2447" s="95" t="s">
        <v>7876</v>
      </c>
      <c r="D2447" s="95" t="s">
        <v>7080</v>
      </c>
      <c r="E2447" s="95" t="s">
        <v>7081</v>
      </c>
      <c r="F2447" s="96" t="s">
        <v>7877</v>
      </c>
      <c r="G2447" s="97"/>
      <c r="H2447" s="97">
        <v>50865.46</v>
      </c>
      <c r="I2447" s="95" t="s">
        <v>6905</v>
      </c>
      <c r="J2447" s="95" t="s">
        <v>7874</v>
      </c>
      <c r="K2447" s="96" t="s">
        <v>7875</v>
      </c>
      <c r="L2447" s="93"/>
    </row>
    <row r="2448" spans="1:12" ht="11.25" x14ac:dyDescent="0.15">
      <c r="A2448" s="95" t="s">
        <v>7055</v>
      </c>
      <c r="B2448" s="95"/>
      <c r="C2448" s="95" t="s">
        <v>7876</v>
      </c>
      <c r="D2448" s="95" t="s">
        <v>7080</v>
      </c>
      <c r="E2448" s="95" t="s">
        <v>7081</v>
      </c>
      <c r="F2448" s="96" t="s">
        <v>7877</v>
      </c>
      <c r="G2448" s="97"/>
      <c r="H2448" s="97">
        <v>12850.45</v>
      </c>
      <c r="I2448" s="95" t="s">
        <v>6905</v>
      </c>
      <c r="J2448" s="95" t="s">
        <v>7874</v>
      </c>
      <c r="K2448" s="96" t="s">
        <v>7875</v>
      </c>
    </row>
    <row r="2449" spans="1:12" ht="25.5" customHeight="1" x14ac:dyDescent="0.15">
      <c r="A2449" s="95" t="s">
        <v>7087</v>
      </c>
      <c r="B2449" s="95"/>
      <c r="C2449" s="95" t="s">
        <v>7876</v>
      </c>
      <c r="D2449" s="95" t="s">
        <v>7080</v>
      </c>
      <c r="E2449" s="95" t="s">
        <v>7081</v>
      </c>
      <c r="F2449" s="96" t="s">
        <v>7877</v>
      </c>
      <c r="G2449" s="97"/>
      <c r="H2449" s="97">
        <v>4120.28</v>
      </c>
      <c r="I2449" s="95" t="s">
        <v>6905</v>
      </c>
      <c r="J2449" s="95" t="s">
        <v>7874</v>
      </c>
      <c r="K2449" s="96" t="s">
        <v>7875</v>
      </c>
      <c r="L2449" s="98"/>
    </row>
    <row r="2450" spans="1:12" ht="25.5" customHeight="1" x14ac:dyDescent="0.15">
      <c r="A2450" s="95" t="s">
        <v>6808</v>
      </c>
      <c r="B2450" s="95"/>
      <c r="C2450" s="95" t="s">
        <v>7876</v>
      </c>
      <c r="D2450" s="95" t="s">
        <v>7080</v>
      </c>
      <c r="E2450" s="95" t="s">
        <v>7081</v>
      </c>
      <c r="F2450" s="96" t="s">
        <v>7877</v>
      </c>
      <c r="G2450" s="97"/>
      <c r="H2450" s="97"/>
      <c r="I2450" s="95" t="s">
        <v>6905</v>
      </c>
      <c r="J2450" s="95" t="s">
        <v>7874</v>
      </c>
      <c r="K2450" s="96" t="s">
        <v>7875</v>
      </c>
      <c r="L2450" s="98"/>
    </row>
    <row r="2451" spans="1:12" ht="25.5" customHeight="1" x14ac:dyDescent="0.15">
      <c r="A2451" s="95" t="s">
        <v>7160</v>
      </c>
      <c r="B2451" s="95"/>
      <c r="C2451" s="95" t="s">
        <v>7876</v>
      </c>
      <c r="D2451" s="95" t="s">
        <v>7080</v>
      </c>
      <c r="E2451" s="95" t="s">
        <v>7081</v>
      </c>
      <c r="F2451" s="96" t="s">
        <v>7877</v>
      </c>
      <c r="G2451" s="97"/>
      <c r="H2451" s="97">
        <v>2285.5100000000002</v>
      </c>
      <c r="I2451" s="95" t="s">
        <v>6905</v>
      </c>
      <c r="J2451" s="95" t="s">
        <v>7874</v>
      </c>
      <c r="K2451" s="96" t="s">
        <v>7875</v>
      </c>
      <c r="L2451" s="98"/>
    </row>
    <row r="2452" spans="1:12" ht="25.5" customHeight="1" x14ac:dyDescent="0.15">
      <c r="A2452" s="95" t="s">
        <v>7220</v>
      </c>
      <c r="B2452" s="95"/>
      <c r="C2452" s="95" t="s">
        <v>7876</v>
      </c>
      <c r="D2452" s="95" t="s">
        <v>7080</v>
      </c>
      <c r="E2452" s="95" t="s">
        <v>7081</v>
      </c>
      <c r="F2452" s="96" t="s">
        <v>7877</v>
      </c>
      <c r="G2452" s="97"/>
      <c r="H2452" s="97">
        <v>1714.31</v>
      </c>
      <c r="I2452" s="95" t="s">
        <v>6905</v>
      </c>
      <c r="J2452" s="95" t="s">
        <v>7874</v>
      </c>
      <c r="K2452" s="96" t="s">
        <v>7875</v>
      </c>
      <c r="L2452" s="98"/>
    </row>
    <row r="2453" spans="1:12" ht="25.5" customHeight="1" x14ac:dyDescent="0.15">
      <c r="A2453" s="95" t="s">
        <v>7139</v>
      </c>
      <c r="B2453" s="95"/>
      <c r="C2453" s="95" t="s">
        <v>7876</v>
      </c>
      <c r="D2453" s="95" t="s">
        <v>7080</v>
      </c>
      <c r="E2453" s="95" t="s">
        <v>7081</v>
      </c>
      <c r="F2453" s="96" t="s">
        <v>7877</v>
      </c>
      <c r="G2453" s="97"/>
      <c r="H2453" s="97">
        <v>5726.88</v>
      </c>
      <c r="I2453" s="95" t="s">
        <v>6905</v>
      </c>
      <c r="J2453" s="95" t="s">
        <v>7874</v>
      </c>
      <c r="K2453" s="96" t="s">
        <v>7875</v>
      </c>
      <c r="L2453" s="98"/>
    </row>
    <row r="2454" spans="1:12" ht="25.5" customHeight="1" x14ac:dyDescent="0.15">
      <c r="A2454" s="95" t="s">
        <v>6807</v>
      </c>
      <c r="B2454" s="95"/>
      <c r="C2454" s="95" t="s">
        <v>7873</v>
      </c>
      <c r="D2454" s="95" t="s">
        <v>7080</v>
      </c>
      <c r="E2454" s="95" t="s">
        <v>7081</v>
      </c>
      <c r="F2454" s="96" t="s">
        <v>6821</v>
      </c>
      <c r="G2454" s="97">
        <v>11623.08</v>
      </c>
      <c r="H2454" s="97"/>
      <c r="I2454" s="95" t="s">
        <v>6605</v>
      </c>
      <c r="J2454" s="95" t="s">
        <v>7878</v>
      </c>
      <c r="K2454" s="96" t="s">
        <v>7879</v>
      </c>
      <c r="L2454" s="98"/>
    </row>
    <row r="2455" spans="1:12" ht="25.5" customHeight="1" x14ac:dyDescent="0.15">
      <c r="A2455" s="95" t="s">
        <v>7118</v>
      </c>
      <c r="B2455" s="95"/>
      <c r="C2455" s="95" t="s">
        <v>7873</v>
      </c>
      <c r="D2455" s="95" t="s">
        <v>7080</v>
      </c>
      <c r="E2455" s="95" t="s">
        <v>7081</v>
      </c>
      <c r="F2455" s="96" t="s">
        <v>6821</v>
      </c>
      <c r="G2455" s="97">
        <v>3834.06</v>
      </c>
      <c r="H2455" s="97"/>
      <c r="I2455" s="95" t="s">
        <v>6605</v>
      </c>
      <c r="J2455" s="95" t="s">
        <v>7878</v>
      </c>
      <c r="K2455" s="96" t="s">
        <v>7879</v>
      </c>
      <c r="L2455" s="98"/>
    </row>
    <row r="2456" spans="1:12" ht="25.5" customHeight="1" x14ac:dyDescent="0.15">
      <c r="A2456" s="95" t="s">
        <v>7219</v>
      </c>
      <c r="B2456" s="95"/>
      <c r="C2456" s="95" t="s">
        <v>7873</v>
      </c>
      <c r="D2456" s="95" t="s">
        <v>7080</v>
      </c>
      <c r="E2456" s="95" t="s">
        <v>7081</v>
      </c>
      <c r="F2456" s="96" t="s">
        <v>6821</v>
      </c>
      <c r="G2456" s="97">
        <v>4916.6499999999996</v>
      </c>
      <c r="H2456" s="97"/>
      <c r="I2456" s="95" t="s">
        <v>6605</v>
      </c>
      <c r="J2456" s="95" t="s">
        <v>7878</v>
      </c>
      <c r="K2456" s="96" t="s">
        <v>7879</v>
      </c>
      <c r="L2456" s="98"/>
    </row>
    <row r="2457" spans="1:12" ht="25.5" customHeight="1" x14ac:dyDescent="0.15">
      <c r="A2457" s="95" t="s">
        <v>7239</v>
      </c>
      <c r="B2457" s="95"/>
      <c r="C2457" s="95" t="s">
        <v>7873</v>
      </c>
      <c r="D2457" s="95" t="s">
        <v>7080</v>
      </c>
      <c r="E2457" s="95" t="s">
        <v>7081</v>
      </c>
      <c r="F2457" s="96" t="s">
        <v>6821</v>
      </c>
      <c r="G2457" s="97">
        <v>2101.2399999999998</v>
      </c>
      <c r="H2457" s="97"/>
      <c r="I2457" s="95" t="s">
        <v>6605</v>
      </c>
      <c r="J2457" s="95" t="s">
        <v>7878</v>
      </c>
      <c r="K2457" s="96" t="s">
        <v>7879</v>
      </c>
      <c r="L2457" s="98"/>
    </row>
    <row r="2458" spans="1:12" ht="25.5" customHeight="1" x14ac:dyDescent="0.15">
      <c r="A2458" s="95" t="s">
        <v>7329</v>
      </c>
      <c r="B2458" s="95"/>
      <c r="C2458" s="95" t="s">
        <v>7873</v>
      </c>
      <c r="D2458" s="95" t="s">
        <v>7080</v>
      </c>
      <c r="E2458" s="95" t="s">
        <v>7081</v>
      </c>
      <c r="F2458" s="96" t="s">
        <v>6821</v>
      </c>
      <c r="G2458" s="97">
        <v>1473.91</v>
      </c>
      <c r="H2458" s="97"/>
      <c r="I2458" s="95" t="s">
        <v>6605</v>
      </c>
      <c r="J2458" s="95" t="s">
        <v>7878</v>
      </c>
      <c r="K2458" s="96" t="s">
        <v>7879</v>
      </c>
      <c r="L2458" s="98"/>
    </row>
    <row r="2459" spans="1:12" ht="25.5" customHeight="1" x14ac:dyDescent="0.15">
      <c r="A2459" s="95" t="s">
        <v>7140</v>
      </c>
      <c r="B2459" s="95"/>
      <c r="C2459" s="95" t="s">
        <v>7873</v>
      </c>
      <c r="D2459" s="95" t="s">
        <v>7080</v>
      </c>
      <c r="E2459" s="95" t="s">
        <v>7081</v>
      </c>
      <c r="F2459" s="96" t="s">
        <v>6821</v>
      </c>
      <c r="G2459" s="97">
        <v>4752.07</v>
      </c>
      <c r="H2459" s="97"/>
      <c r="I2459" s="95" t="s">
        <v>6605</v>
      </c>
      <c r="J2459" s="95" t="s">
        <v>7878</v>
      </c>
      <c r="K2459" s="96" t="s">
        <v>7879</v>
      </c>
      <c r="L2459" s="98"/>
    </row>
    <row r="2460" spans="1:12" ht="25.5" customHeight="1" x14ac:dyDescent="0.15">
      <c r="A2460" s="95" t="s">
        <v>6809</v>
      </c>
      <c r="B2460" s="95"/>
      <c r="C2460" s="95" t="s">
        <v>7873</v>
      </c>
      <c r="D2460" s="95" t="s">
        <v>7080</v>
      </c>
      <c r="E2460" s="95" t="s">
        <v>7081</v>
      </c>
      <c r="F2460" s="96" t="s">
        <v>6821</v>
      </c>
      <c r="G2460" s="97">
        <v>42449.97</v>
      </c>
      <c r="H2460" s="97"/>
      <c r="I2460" s="95" t="s">
        <v>6605</v>
      </c>
      <c r="J2460" s="95" t="s">
        <v>7878</v>
      </c>
      <c r="K2460" s="96" t="s">
        <v>7879</v>
      </c>
      <c r="L2460" s="98"/>
    </row>
    <row r="2461" spans="1:12" ht="25.5" customHeight="1" x14ac:dyDescent="0.15">
      <c r="A2461" s="95" t="s">
        <v>7240</v>
      </c>
      <c r="B2461" s="95"/>
      <c r="C2461" s="95" t="s">
        <v>7873</v>
      </c>
      <c r="D2461" s="95" t="s">
        <v>7080</v>
      </c>
      <c r="E2461" s="95" t="s">
        <v>7081</v>
      </c>
      <c r="F2461" s="96" t="s">
        <v>6821</v>
      </c>
      <c r="G2461" s="97">
        <v>1947.5</v>
      </c>
      <c r="H2461" s="97"/>
      <c r="I2461" s="95" t="s">
        <v>6605</v>
      </c>
      <c r="J2461" s="95" t="s">
        <v>7878</v>
      </c>
      <c r="K2461" s="96" t="s">
        <v>7879</v>
      </c>
      <c r="L2461" s="98"/>
    </row>
    <row r="2462" spans="1:12" ht="25.5" customHeight="1" x14ac:dyDescent="0.15">
      <c r="A2462" s="95" t="s">
        <v>7145</v>
      </c>
      <c r="B2462" s="95"/>
      <c r="C2462" s="95" t="s">
        <v>7873</v>
      </c>
      <c r="D2462" s="95" t="s">
        <v>7080</v>
      </c>
      <c r="E2462" s="95" t="s">
        <v>7081</v>
      </c>
      <c r="F2462" s="96" t="s">
        <v>6821</v>
      </c>
      <c r="G2462" s="97">
        <v>16411.41</v>
      </c>
      <c r="H2462" s="97"/>
      <c r="I2462" s="95" t="s">
        <v>6605</v>
      </c>
      <c r="J2462" s="95" t="s">
        <v>7878</v>
      </c>
      <c r="K2462" s="96" t="s">
        <v>7879</v>
      </c>
      <c r="L2462" s="98"/>
    </row>
    <row r="2463" spans="1:12" ht="25.5" customHeight="1" x14ac:dyDescent="0.15">
      <c r="A2463" s="95" t="s">
        <v>7424</v>
      </c>
      <c r="B2463" s="95"/>
      <c r="C2463" s="95" t="s">
        <v>7873</v>
      </c>
      <c r="D2463" s="95" t="s">
        <v>7080</v>
      </c>
      <c r="E2463" s="95" t="s">
        <v>7081</v>
      </c>
      <c r="F2463" s="96" t="s">
        <v>6821</v>
      </c>
      <c r="G2463" s="97">
        <v>2118.29</v>
      </c>
      <c r="H2463" s="97"/>
      <c r="I2463" s="95" t="s">
        <v>6605</v>
      </c>
      <c r="J2463" s="95" t="s">
        <v>7878</v>
      </c>
      <c r="K2463" s="96" t="s">
        <v>7879</v>
      </c>
      <c r="L2463" s="98"/>
    </row>
    <row r="2464" spans="1:12" ht="25.5" customHeight="1" x14ac:dyDescent="0.15">
      <c r="A2464" s="95" t="s">
        <v>7241</v>
      </c>
      <c r="B2464" s="95"/>
      <c r="C2464" s="95" t="s">
        <v>7873</v>
      </c>
      <c r="D2464" s="95" t="s">
        <v>7080</v>
      </c>
      <c r="E2464" s="95" t="s">
        <v>7081</v>
      </c>
      <c r="F2464" s="96" t="s">
        <v>6821</v>
      </c>
      <c r="G2464" s="97">
        <v>1358.49</v>
      </c>
      <c r="H2464" s="97"/>
      <c r="I2464" s="95" t="s">
        <v>6605</v>
      </c>
      <c r="J2464" s="95" t="s">
        <v>7878</v>
      </c>
      <c r="K2464" s="96" t="s">
        <v>7879</v>
      </c>
      <c r="L2464" s="98"/>
    </row>
    <row r="2465" spans="1:12" ht="25.5" customHeight="1" x14ac:dyDescent="0.15">
      <c r="A2465" s="95" t="s">
        <v>6556</v>
      </c>
      <c r="B2465" s="95"/>
      <c r="C2465" s="95" t="s">
        <v>7873</v>
      </c>
      <c r="D2465" s="95" t="s">
        <v>7080</v>
      </c>
      <c r="E2465" s="95" t="s">
        <v>7081</v>
      </c>
      <c r="F2465" s="99">
        <v>42886</v>
      </c>
      <c r="G2465" s="97">
        <v>19715.189999999999</v>
      </c>
      <c r="H2465" s="97"/>
      <c r="I2465" s="95" t="s">
        <v>6605</v>
      </c>
      <c r="J2465" s="95" t="s">
        <v>7878</v>
      </c>
      <c r="K2465" s="96" t="s">
        <v>7879</v>
      </c>
      <c r="L2465" s="98"/>
    </row>
    <row r="2466" spans="1:12" ht="25.5" customHeight="1" x14ac:dyDescent="0.15">
      <c r="A2466" s="95" t="s">
        <v>6550</v>
      </c>
      <c r="B2466" s="95"/>
      <c r="C2466" s="95" t="s">
        <v>7873</v>
      </c>
      <c r="D2466" s="95" t="s">
        <v>7080</v>
      </c>
      <c r="E2466" s="95" t="s">
        <v>7081</v>
      </c>
      <c r="F2466" s="99">
        <v>42886</v>
      </c>
      <c r="G2466" s="97">
        <v>5452.46</v>
      </c>
      <c r="H2466" s="97"/>
      <c r="I2466" s="95" t="s">
        <v>6605</v>
      </c>
      <c r="J2466" s="95" t="s">
        <v>7878</v>
      </c>
      <c r="K2466" s="96" t="s">
        <v>7879</v>
      </c>
      <c r="L2466" s="98"/>
    </row>
    <row r="2467" spans="1:12" ht="11.25" x14ac:dyDescent="0.15">
      <c r="A2467" s="95" t="s">
        <v>6552</v>
      </c>
      <c r="B2467" s="95"/>
      <c r="C2467" s="95" t="s">
        <v>7873</v>
      </c>
      <c r="D2467" s="95" t="s">
        <v>7080</v>
      </c>
      <c r="E2467" s="95" t="s">
        <v>7081</v>
      </c>
      <c r="F2467" s="99">
        <v>42886</v>
      </c>
      <c r="G2467" s="97">
        <v>49286.34</v>
      </c>
      <c r="H2467" s="97"/>
      <c r="I2467" s="95" t="s">
        <v>6605</v>
      </c>
      <c r="J2467" s="95" t="s">
        <v>7878</v>
      </c>
      <c r="K2467" s="96" t="s">
        <v>7879</v>
      </c>
    </row>
    <row r="2468" spans="1:12" ht="11.25" x14ac:dyDescent="0.15">
      <c r="A2468" s="95" t="s">
        <v>6555</v>
      </c>
      <c r="B2468" s="95"/>
      <c r="C2468" s="95" t="s">
        <v>7873</v>
      </c>
      <c r="D2468" s="95" t="s">
        <v>7080</v>
      </c>
      <c r="E2468" s="95" t="s">
        <v>7081</v>
      </c>
      <c r="F2468" s="99">
        <v>42886</v>
      </c>
      <c r="G2468" s="97">
        <v>47129.08</v>
      </c>
      <c r="H2468" s="97"/>
      <c r="I2468" s="95" t="s">
        <v>6605</v>
      </c>
      <c r="J2468" s="95" t="s">
        <v>7878</v>
      </c>
      <c r="K2468" s="96" t="s">
        <v>7879</v>
      </c>
    </row>
    <row r="2469" spans="1:12" ht="38.25" customHeight="1" x14ac:dyDescent="0.3">
      <c r="A2469" s="95" t="s">
        <v>7242</v>
      </c>
      <c r="B2469" s="95"/>
      <c r="C2469" s="95" t="s">
        <v>7873</v>
      </c>
      <c r="D2469" s="95" t="s">
        <v>7080</v>
      </c>
      <c r="E2469" s="95" t="s">
        <v>7081</v>
      </c>
      <c r="F2469" s="96" t="s">
        <v>6821</v>
      </c>
      <c r="G2469" s="97">
        <v>1475.02</v>
      </c>
      <c r="H2469" s="97"/>
      <c r="I2469" s="95" t="s">
        <v>6605</v>
      </c>
      <c r="J2469" s="95" t="s">
        <v>7878</v>
      </c>
      <c r="K2469" s="96" t="s">
        <v>7879</v>
      </c>
      <c r="L2469" s="93"/>
    </row>
    <row r="2470" spans="1:12" ht="11.25" x14ac:dyDescent="0.15">
      <c r="A2470" s="95" t="s">
        <v>6549</v>
      </c>
      <c r="B2470" s="95"/>
      <c r="C2470" s="95" t="s">
        <v>7873</v>
      </c>
      <c r="D2470" s="95" t="s">
        <v>7080</v>
      </c>
      <c r="E2470" s="95" t="s">
        <v>7081</v>
      </c>
      <c r="F2470" s="99">
        <v>42886</v>
      </c>
      <c r="G2470" s="97">
        <v>28689.19</v>
      </c>
      <c r="H2470" s="97"/>
      <c r="I2470" s="95" t="s">
        <v>6605</v>
      </c>
      <c r="J2470" s="95" t="s">
        <v>7878</v>
      </c>
      <c r="K2470" s="96" t="s">
        <v>7879</v>
      </c>
    </row>
    <row r="2471" spans="1:12" ht="25.5" customHeight="1" x14ac:dyDescent="0.15">
      <c r="A2471" s="95" t="s">
        <v>6803</v>
      </c>
      <c r="B2471" s="95"/>
      <c r="C2471" s="95" t="s">
        <v>7873</v>
      </c>
      <c r="D2471" s="95" t="s">
        <v>7080</v>
      </c>
      <c r="E2471" s="95" t="s">
        <v>7081</v>
      </c>
      <c r="F2471" s="96" t="s">
        <v>6821</v>
      </c>
      <c r="G2471" s="97">
        <v>19125.900000000001</v>
      </c>
      <c r="H2471" s="97"/>
      <c r="I2471" s="95" t="s">
        <v>6605</v>
      </c>
      <c r="J2471" s="95" t="s">
        <v>7878</v>
      </c>
      <c r="K2471" s="96" t="s">
        <v>7879</v>
      </c>
      <c r="L2471" s="98"/>
    </row>
    <row r="2472" spans="1:12" ht="25.5" customHeight="1" x14ac:dyDescent="0.15">
      <c r="A2472" s="95" t="s">
        <v>6803</v>
      </c>
      <c r="B2472" s="95"/>
      <c r="C2472" s="95" t="s">
        <v>7867</v>
      </c>
      <c r="D2472" s="95" t="s">
        <v>7080</v>
      </c>
      <c r="E2472" s="95" t="s">
        <v>7081</v>
      </c>
      <c r="F2472" s="96" t="s">
        <v>6821</v>
      </c>
      <c r="G2472" s="97">
        <v>29424.49</v>
      </c>
      <c r="H2472" s="97"/>
      <c r="I2472" s="95" t="s">
        <v>6606</v>
      </c>
      <c r="J2472" s="95" t="s">
        <v>7880</v>
      </c>
      <c r="K2472" s="96" t="s">
        <v>7879</v>
      </c>
      <c r="L2472" s="98"/>
    </row>
    <row r="2473" spans="1:12" ht="25.5" customHeight="1" x14ac:dyDescent="0.15">
      <c r="A2473" s="95" t="s">
        <v>6549</v>
      </c>
      <c r="B2473" s="95"/>
      <c r="C2473" s="95" t="s">
        <v>7867</v>
      </c>
      <c r="D2473" s="95" t="s">
        <v>7080</v>
      </c>
      <c r="E2473" s="95" t="s">
        <v>7081</v>
      </c>
      <c r="F2473" s="99">
        <v>42886</v>
      </c>
      <c r="G2473" s="97">
        <v>45230.07</v>
      </c>
      <c r="H2473" s="97"/>
      <c r="I2473" s="95" t="s">
        <v>6606</v>
      </c>
      <c r="J2473" s="95" t="s">
        <v>7880</v>
      </c>
      <c r="K2473" s="96" t="s">
        <v>7879</v>
      </c>
      <c r="L2473" s="98"/>
    </row>
    <row r="2474" spans="1:12" ht="25.5" customHeight="1" x14ac:dyDescent="0.15">
      <c r="A2474" s="95" t="s">
        <v>7242</v>
      </c>
      <c r="B2474" s="95"/>
      <c r="C2474" s="95" t="s">
        <v>7867</v>
      </c>
      <c r="D2474" s="95" t="s">
        <v>7080</v>
      </c>
      <c r="E2474" s="95" t="s">
        <v>7081</v>
      </c>
      <c r="F2474" s="96" t="s">
        <v>6821</v>
      </c>
      <c r="G2474" s="97">
        <v>2249.7800000000002</v>
      </c>
      <c r="H2474" s="97"/>
      <c r="I2474" s="95" t="s">
        <v>6606</v>
      </c>
      <c r="J2474" s="95" t="s">
        <v>7880</v>
      </c>
      <c r="K2474" s="96" t="s">
        <v>7879</v>
      </c>
      <c r="L2474" s="98"/>
    </row>
    <row r="2475" spans="1:12" ht="25.5" customHeight="1" x14ac:dyDescent="0.15">
      <c r="A2475" s="95" t="s">
        <v>6555</v>
      </c>
      <c r="B2475" s="95"/>
      <c r="C2475" s="95" t="s">
        <v>7867</v>
      </c>
      <c r="D2475" s="95" t="s">
        <v>7080</v>
      </c>
      <c r="E2475" s="95" t="s">
        <v>7081</v>
      </c>
      <c r="F2475" s="99">
        <v>42886</v>
      </c>
      <c r="G2475" s="97">
        <v>70407.789999999994</v>
      </c>
      <c r="H2475" s="97"/>
      <c r="I2475" s="95" t="s">
        <v>6606</v>
      </c>
      <c r="J2475" s="95" t="s">
        <v>7880</v>
      </c>
      <c r="K2475" s="96" t="s">
        <v>7879</v>
      </c>
      <c r="L2475" s="98"/>
    </row>
    <row r="2476" spans="1:12" ht="25.5" customHeight="1" x14ac:dyDescent="0.15">
      <c r="A2476" s="95" t="s">
        <v>6553</v>
      </c>
      <c r="B2476" s="95"/>
      <c r="C2476" s="95" t="s">
        <v>7867</v>
      </c>
      <c r="D2476" s="95" t="s">
        <v>7080</v>
      </c>
      <c r="E2476" s="95" t="s">
        <v>7081</v>
      </c>
      <c r="F2476" s="99">
        <v>42886</v>
      </c>
      <c r="G2476" s="97"/>
      <c r="H2476" s="97"/>
      <c r="I2476" s="95" t="s">
        <v>6606</v>
      </c>
      <c r="J2476" s="95" t="s">
        <v>7880</v>
      </c>
      <c r="K2476" s="96" t="s">
        <v>7879</v>
      </c>
      <c r="L2476" s="98"/>
    </row>
    <row r="2477" spans="1:12" ht="25.5" customHeight="1" x14ac:dyDescent="0.15">
      <c r="A2477" s="95" t="s">
        <v>6552</v>
      </c>
      <c r="B2477" s="95"/>
      <c r="C2477" s="95" t="s">
        <v>7867</v>
      </c>
      <c r="D2477" s="95" t="s">
        <v>7080</v>
      </c>
      <c r="E2477" s="95" t="s">
        <v>7081</v>
      </c>
      <c r="F2477" s="99">
        <v>42886</v>
      </c>
      <c r="G2477" s="97">
        <v>76562.7</v>
      </c>
      <c r="H2477" s="97"/>
      <c r="I2477" s="95" t="s">
        <v>6606</v>
      </c>
      <c r="J2477" s="95" t="s">
        <v>7880</v>
      </c>
      <c r="K2477" s="96" t="s">
        <v>7879</v>
      </c>
      <c r="L2477" s="98"/>
    </row>
    <row r="2478" spans="1:12" ht="25.5" customHeight="1" x14ac:dyDescent="0.15">
      <c r="A2478" s="95" t="s">
        <v>6550</v>
      </c>
      <c r="B2478" s="95"/>
      <c r="C2478" s="95" t="s">
        <v>7867</v>
      </c>
      <c r="D2478" s="95" t="s">
        <v>7080</v>
      </c>
      <c r="E2478" s="95" t="s">
        <v>7081</v>
      </c>
      <c r="F2478" s="99">
        <v>42886</v>
      </c>
      <c r="G2478" s="97">
        <v>7020.32</v>
      </c>
      <c r="H2478" s="97"/>
      <c r="I2478" s="95" t="s">
        <v>6606</v>
      </c>
      <c r="J2478" s="95" t="s">
        <v>7880</v>
      </c>
      <c r="K2478" s="96" t="s">
        <v>7879</v>
      </c>
      <c r="L2478" s="98"/>
    </row>
    <row r="2479" spans="1:12" ht="25.5" customHeight="1" x14ac:dyDescent="0.15">
      <c r="A2479" s="95" t="s">
        <v>6556</v>
      </c>
      <c r="B2479" s="95"/>
      <c r="C2479" s="95" t="s">
        <v>7867</v>
      </c>
      <c r="D2479" s="95" t="s">
        <v>7080</v>
      </c>
      <c r="E2479" s="95" t="s">
        <v>7081</v>
      </c>
      <c r="F2479" s="99">
        <v>42886</v>
      </c>
      <c r="G2479" s="97">
        <v>30313.200000000001</v>
      </c>
      <c r="H2479" s="97"/>
      <c r="I2479" s="95" t="s">
        <v>6606</v>
      </c>
      <c r="J2479" s="95" t="s">
        <v>7880</v>
      </c>
      <c r="K2479" s="96" t="s">
        <v>7879</v>
      </c>
      <c r="L2479" s="98"/>
    </row>
    <row r="2480" spans="1:12" ht="25.5" customHeight="1" x14ac:dyDescent="0.15">
      <c r="A2480" s="95" t="s">
        <v>7241</v>
      </c>
      <c r="B2480" s="95"/>
      <c r="C2480" s="95" t="s">
        <v>7867</v>
      </c>
      <c r="D2480" s="95" t="s">
        <v>7080</v>
      </c>
      <c r="E2480" s="95" t="s">
        <v>7081</v>
      </c>
      <c r="F2480" s="96" t="s">
        <v>6821</v>
      </c>
      <c r="G2480" s="97">
        <v>1926.99</v>
      </c>
      <c r="H2480" s="97"/>
      <c r="I2480" s="95" t="s">
        <v>6606</v>
      </c>
      <c r="J2480" s="95" t="s">
        <v>7880</v>
      </c>
      <c r="K2480" s="96" t="s">
        <v>7879</v>
      </c>
      <c r="L2480" s="98"/>
    </row>
    <row r="2481" spans="1:12" ht="25.5" customHeight="1" x14ac:dyDescent="0.15">
      <c r="A2481" s="95" t="s">
        <v>7424</v>
      </c>
      <c r="B2481" s="95"/>
      <c r="C2481" s="95" t="s">
        <v>7867</v>
      </c>
      <c r="D2481" s="95" t="s">
        <v>7080</v>
      </c>
      <c r="E2481" s="95" t="s">
        <v>7081</v>
      </c>
      <c r="F2481" s="96" t="s">
        <v>6821</v>
      </c>
      <c r="G2481" s="97">
        <v>3258.89</v>
      </c>
      <c r="H2481" s="97"/>
      <c r="I2481" s="95" t="s">
        <v>6606</v>
      </c>
      <c r="J2481" s="95" t="s">
        <v>7880</v>
      </c>
      <c r="K2481" s="96" t="s">
        <v>7879</v>
      </c>
      <c r="L2481" s="98"/>
    </row>
    <row r="2482" spans="1:12" ht="11.25" x14ac:dyDescent="0.15">
      <c r="A2482" s="95" t="s">
        <v>7145</v>
      </c>
      <c r="B2482" s="95"/>
      <c r="C2482" s="95" t="s">
        <v>7867</v>
      </c>
      <c r="D2482" s="95" t="s">
        <v>7080</v>
      </c>
      <c r="E2482" s="95" t="s">
        <v>7081</v>
      </c>
      <c r="F2482" s="96" t="s">
        <v>6821</v>
      </c>
      <c r="G2482" s="97">
        <v>24198.48</v>
      </c>
      <c r="H2482" s="97"/>
      <c r="I2482" s="95" t="s">
        <v>6606</v>
      </c>
      <c r="J2482" s="95" t="s">
        <v>7880</v>
      </c>
      <c r="K2482" s="96" t="s">
        <v>7879</v>
      </c>
      <c r="L2482" s="98"/>
    </row>
    <row r="2483" spans="1:12" ht="12.75" customHeight="1" x14ac:dyDescent="0.15">
      <c r="A2483" s="95" t="s">
        <v>7240</v>
      </c>
      <c r="B2483" s="95"/>
      <c r="C2483" s="95" t="s">
        <v>7867</v>
      </c>
      <c r="D2483" s="95" t="s">
        <v>7080</v>
      </c>
      <c r="E2483" s="95" t="s">
        <v>7081</v>
      </c>
      <c r="F2483" s="96" t="s">
        <v>6821</v>
      </c>
      <c r="G2483" s="97">
        <v>2996.16</v>
      </c>
      <c r="H2483" s="97"/>
      <c r="I2483" s="95" t="s">
        <v>6606</v>
      </c>
      <c r="J2483" s="95" t="s">
        <v>7880</v>
      </c>
      <c r="K2483" s="96" t="s">
        <v>7879</v>
      </c>
      <c r="L2483" s="98"/>
    </row>
    <row r="2484" spans="1:12" ht="11.25" x14ac:dyDescent="0.15">
      <c r="A2484" s="95" t="s">
        <v>6809</v>
      </c>
      <c r="B2484" s="95"/>
      <c r="C2484" s="95" t="s">
        <v>7867</v>
      </c>
      <c r="D2484" s="95" t="s">
        <v>7080</v>
      </c>
      <c r="E2484" s="95" t="s">
        <v>7081</v>
      </c>
      <c r="F2484" s="96" t="s">
        <v>6821</v>
      </c>
      <c r="G2484" s="97">
        <v>65793.509999999995</v>
      </c>
      <c r="H2484" s="97"/>
      <c r="I2484" s="95" t="s">
        <v>6606</v>
      </c>
      <c r="J2484" s="95" t="s">
        <v>7880</v>
      </c>
      <c r="K2484" s="96" t="s">
        <v>7879</v>
      </c>
      <c r="L2484" s="98"/>
    </row>
    <row r="2485" spans="1:12" ht="12.75" customHeight="1" x14ac:dyDescent="0.15">
      <c r="A2485" s="95" t="s">
        <v>7140</v>
      </c>
      <c r="B2485" s="95"/>
      <c r="C2485" s="95" t="s">
        <v>7867</v>
      </c>
      <c r="D2485" s="95" t="s">
        <v>7080</v>
      </c>
      <c r="E2485" s="95" t="s">
        <v>7081</v>
      </c>
      <c r="F2485" s="96" t="s">
        <v>6821</v>
      </c>
      <c r="G2485" s="97">
        <v>7310.88</v>
      </c>
      <c r="H2485" s="97"/>
      <c r="I2485" s="95" t="s">
        <v>6606</v>
      </c>
      <c r="J2485" s="95" t="s">
        <v>7880</v>
      </c>
      <c r="K2485" s="96" t="s">
        <v>7879</v>
      </c>
      <c r="L2485" s="98"/>
    </row>
    <row r="2486" spans="1:12" ht="11.25" x14ac:dyDescent="0.15">
      <c r="A2486" s="95" t="s">
        <v>7329</v>
      </c>
      <c r="B2486" s="95"/>
      <c r="C2486" s="95" t="s">
        <v>7867</v>
      </c>
      <c r="D2486" s="95" t="s">
        <v>7080</v>
      </c>
      <c r="E2486" s="95" t="s">
        <v>7081</v>
      </c>
      <c r="F2486" s="96" t="s">
        <v>6821</v>
      </c>
      <c r="G2486" s="97">
        <v>2280.15</v>
      </c>
      <c r="H2486" s="97"/>
      <c r="I2486" s="95" t="s">
        <v>6606</v>
      </c>
      <c r="J2486" s="95" t="s">
        <v>7880</v>
      </c>
      <c r="K2486" s="96" t="s">
        <v>7879</v>
      </c>
      <c r="L2486" s="98"/>
    </row>
    <row r="2487" spans="1:12" ht="25.5" customHeight="1" x14ac:dyDescent="0.15">
      <c r="A2487" s="95" t="s">
        <v>7239</v>
      </c>
      <c r="B2487" s="95"/>
      <c r="C2487" s="95" t="s">
        <v>7867</v>
      </c>
      <c r="D2487" s="95" t="s">
        <v>7080</v>
      </c>
      <c r="E2487" s="95" t="s">
        <v>7081</v>
      </c>
      <c r="F2487" s="96" t="s">
        <v>6821</v>
      </c>
      <c r="G2487" s="97">
        <v>3232.68</v>
      </c>
      <c r="H2487" s="97"/>
      <c r="I2487" s="95" t="s">
        <v>6606</v>
      </c>
      <c r="J2487" s="95" t="s">
        <v>7880</v>
      </c>
      <c r="K2487" s="96" t="s">
        <v>7879</v>
      </c>
      <c r="L2487" s="98"/>
    </row>
    <row r="2488" spans="1:12" ht="25.5" customHeight="1" x14ac:dyDescent="0.15">
      <c r="A2488" s="95" t="s">
        <v>7219</v>
      </c>
      <c r="B2488" s="95"/>
      <c r="C2488" s="95" t="s">
        <v>7867</v>
      </c>
      <c r="D2488" s="95" t="s">
        <v>7080</v>
      </c>
      <c r="E2488" s="95" t="s">
        <v>7081</v>
      </c>
      <c r="F2488" s="96" t="s">
        <v>6821</v>
      </c>
      <c r="G2488" s="97">
        <v>7830.59</v>
      </c>
      <c r="H2488" s="97"/>
      <c r="I2488" s="95" t="s">
        <v>6606</v>
      </c>
      <c r="J2488" s="95" t="s">
        <v>7880</v>
      </c>
      <c r="K2488" s="96" t="s">
        <v>7879</v>
      </c>
      <c r="L2488" s="98"/>
    </row>
    <row r="2489" spans="1:12" ht="25.5" customHeight="1" x14ac:dyDescent="0.15">
      <c r="A2489" s="95" t="s">
        <v>7118</v>
      </c>
      <c r="B2489" s="95"/>
      <c r="C2489" s="95" t="s">
        <v>7867</v>
      </c>
      <c r="D2489" s="95" t="s">
        <v>7080</v>
      </c>
      <c r="E2489" s="95" t="s">
        <v>7081</v>
      </c>
      <c r="F2489" s="96" t="s">
        <v>6821</v>
      </c>
      <c r="G2489" s="97">
        <v>5898.55</v>
      </c>
      <c r="H2489" s="97"/>
      <c r="I2489" s="95" t="s">
        <v>6606</v>
      </c>
      <c r="J2489" s="95" t="s">
        <v>7880</v>
      </c>
      <c r="K2489" s="96" t="s">
        <v>7879</v>
      </c>
      <c r="L2489" s="98"/>
    </row>
    <row r="2490" spans="1:12" ht="25.5" customHeight="1" x14ac:dyDescent="0.15">
      <c r="A2490" s="95" t="s">
        <v>6807</v>
      </c>
      <c r="B2490" s="95"/>
      <c r="C2490" s="95" t="s">
        <v>7867</v>
      </c>
      <c r="D2490" s="95" t="s">
        <v>7080</v>
      </c>
      <c r="E2490" s="95" t="s">
        <v>7081</v>
      </c>
      <c r="F2490" s="96" t="s">
        <v>6821</v>
      </c>
      <c r="G2490" s="97">
        <v>17867.54</v>
      </c>
      <c r="H2490" s="97"/>
      <c r="I2490" s="95" t="s">
        <v>6606</v>
      </c>
      <c r="J2490" s="95" t="s">
        <v>7880</v>
      </c>
      <c r="K2490" s="96" t="s">
        <v>7879</v>
      </c>
      <c r="L2490" s="98"/>
    </row>
    <row r="2491" spans="1:12" ht="11.25" x14ac:dyDescent="0.15">
      <c r="A2491" s="95" t="s">
        <v>6809</v>
      </c>
      <c r="B2491" s="95"/>
      <c r="C2491" s="95" t="s">
        <v>7876</v>
      </c>
      <c r="D2491" s="95" t="s">
        <v>7080</v>
      </c>
      <c r="E2491" s="95" t="s">
        <v>7081</v>
      </c>
      <c r="F2491" s="96" t="s">
        <v>6822</v>
      </c>
      <c r="G2491" s="97"/>
      <c r="H2491" s="97">
        <v>42449.97</v>
      </c>
      <c r="I2491" s="95" t="s">
        <v>6621</v>
      </c>
      <c r="J2491" s="95" t="s">
        <v>7878</v>
      </c>
      <c r="K2491" s="96" t="s">
        <v>7879</v>
      </c>
    </row>
    <row r="2492" spans="1:12" ht="11.25" x14ac:dyDescent="0.15">
      <c r="A2492" s="95" t="s">
        <v>7140</v>
      </c>
      <c r="B2492" s="95"/>
      <c r="C2492" s="95" t="s">
        <v>7876</v>
      </c>
      <c r="D2492" s="95" t="s">
        <v>7080</v>
      </c>
      <c r="E2492" s="95" t="s">
        <v>7081</v>
      </c>
      <c r="F2492" s="96" t="s">
        <v>6822</v>
      </c>
      <c r="G2492" s="97"/>
      <c r="H2492" s="97">
        <v>4752.07</v>
      </c>
      <c r="I2492" s="95" t="s">
        <v>6621</v>
      </c>
      <c r="J2492" s="95" t="s">
        <v>7878</v>
      </c>
      <c r="K2492" s="96" t="s">
        <v>7879</v>
      </c>
    </row>
    <row r="2493" spans="1:12" ht="38.25" customHeight="1" x14ac:dyDescent="0.3">
      <c r="A2493" s="95" t="s">
        <v>7329</v>
      </c>
      <c r="B2493" s="95"/>
      <c r="C2493" s="95" t="s">
        <v>7876</v>
      </c>
      <c r="D2493" s="95" t="s">
        <v>7080</v>
      </c>
      <c r="E2493" s="95" t="s">
        <v>7081</v>
      </c>
      <c r="F2493" s="96" t="s">
        <v>6822</v>
      </c>
      <c r="G2493" s="97"/>
      <c r="H2493" s="97">
        <v>1473.91</v>
      </c>
      <c r="I2493" s="95" t="s">
        <v>6621</v>
      </c>
      <c r="J2493" s="95" t="s">
        <v>7878</v>
      </c>
      <c r="K2493" s="96" t="s">
        <v>7879</v>
      </c>
      <c r="L2493" s="93"/>
    </row>
    <row r="2494" spans="1:12" ht="11.25" x14ac:dyDescent="0.15">
      <c r="A2494" s="95" t="s">
        <v>7239</v>
      </c>
      <c r="B2494" s="95"/>
      <c r="C2494" s="95" t="s">
        <v>7876</v>
      </c>
      <c r="D2494" s="95" t="s">
        <v>7080</v>
      </c>
      <c r="E2494" s="95" t="s">
        <v>7081</v>
      </c>
      <c r="F2494" s="96" t="s">
        <v>6822</v>
      </c>
      <c r="G2494" s="97"/>
      <c r="H2494" s="97">
        <v>2101.2399999999998</v>
      </c>
      <c r="I2494" s="95" t="s">
        <v>6621</v>
      </c>
      <c r="J2494" s="95" t="s">
        <v>7878</v>
      </c>
      <c r="K2494" s="96" t="s">
        <v>7879</v>
      </c>
    </row>
    <row r="2495" spans="1:12" ht="25.5" customHeight="1" x14ac:dyDescent="0.15">
      <c r="A2495" s="95" t="s">
        <v>7219</v>
      </c>
      <c r="B2495" s="95"/>
      <c r="C2495" s="95" t="s">
        <v>7876</v>
      </c>
      <c r="D2495" s="95" t="s">
        <v>7080</v>
      </c>
      <c r="E2495" s="95" t="s">
        <v>7081</v>
      </c>
      <c r="F2495" s="96" t="s">
        <v>6822</v>
      </c>
      <c r="G2495" s="97"/>
      <c r="H2495" s="97">
        <v>4916.6499999999996</v>
      </c>
      <c r="I2495" s="95" t="s">
        <v>6621</v>
      </c>
      <c r="J2495" s="95" t="s">
        <v>7878</v>
      </c>
      <c r="K2495" s="96" t="s">
        <v>7879</v>
      </c>
      <c r="L2495" s="98"/>
    </row>
    <row r="2496" spans="1:12" ht="25.5" customHeight="1" x14ac:dyDescent="0.15">
      <c r="A2496" s="95" t="s">
        <v>7118</v>
      </c>
      <c r="B2496" s="95"/>
      <c r="C2496" s="95" t="s">
        <v>7876</v>
      </c>
      <c r="D2496" s="95" t="s">
        <v>7080</v>
      </c>
      <c r="E2496" s="95" t="s">
        <v>7081</v>
      </c>
      <c r="F2496" s="96" t="s">
        <v>6822</v>
      </c>
      <c r="G2496" s="97"/>
      <c r="H2496" s="97">
        <v>3834.06</v>
      </c>
      <c r="I2496" s="95" t="s">
        <v>6621</v>
      </c>
      <c r="J2496" s="95" t="s">
        <v>7878</v>
      </c>
      <c r="K2496" s="96" t="s">
        <v>7879</v>
      </c>
      <c r="L2496" s="98"/>
    </row>
    <row r="2497" spans="1:12" ht="25.5" customHeight="1" x14ac:dyDescent="0.15">
      <c r="A2497" s="95" t="s">
        <v>6807</v>
      </c>
      <c r="B2497" s="95"/>
      <c r="C2497" s="95" t="s">
        <v>7876</v>
      </c>
      <c r="D2497" s="95" t="s">
        <v>7080</v>
      </c>
      <c r="E2497" s="95" t="s">
        <v>7081</v>
      </c>
      <c r="F2497" s="96" t="s">
        <v>6822</v>
      </c>
      <c r="G2497" s="97"/>
      <c r="H2497" s="97">
        <v>11623.08</v>
      </c>
      <c r="I2497" s="95" t="s">
        <v>6621</v>
      </c>
      <c r="J2497" s="95" t="s">
        <v>7878</v>
      </c>
      <c r="K2497" s="96" t="s">
        <v>7879</v>
      </c>
      <c r="L2497" s="98"/>
    </row>
    <row r="2498" spans="1:12" ht="25.5" customHeight="1" x14ac:dyDescent="0.15">
      <c r="A2498" s="95" t="s">
        <v>7240</v>
      </c>
      <c r="B2498" s="95"/>
      <c r="C2498" s="95" t="s">
        <v>7876</v>
      </c>
      <c r="D2498" s="95" t="s">
        <v>7080</v>
      </c>
      <c r="E2498" s="95" t="s">
        <v>7081</v>
      </c>
      <c r="F2498" s="96" t="s">
        <v>6822</v>
      </c>
      <c r="G2498" s="97"/>
      <c r="H2498" s="97">
        <v>1947.5</v>
      </c>
      <c r="I2498" s="95" t="s">
        <v>6621</v>
      </c>
      <c r="J2498" s="95" t="s">
        <v>7878</v>
      </c>
      <c r="K2498" s="96" t="s">
        <v>7879</v>
      </c>
      <c r="L2498" s="98"/>
    </row>
    <row r="2499" spans="1:12" ht="25.5" customHeight="1" x14ac:dyDescent="0.15">
      <c r="A2499" s="95" t="s">
        <v>7145</v>
      </c>
      <c r="B2499" s="95"/>
      <c r="C2499" s="95" t="s">
        <v>7876</v>
      </c>
      <c r="D2499" s="95" t="s">
        <v>7080</v>
      </c>
      <c r="E2499" s="95" t="s">
        <v>7081</v>
      </c>
      <c r="F2499" s="96" t="s">
        <v>6822</v>
      </c>
      <c r="G2499" s="97"/>
      <c r="H2499" s="97">
        <v>16411.41</v>
      </c>
      <c r="I2499" s="95" t="s">
        <v>6621</v>
      </c>
      <c r="J2499" s="95" t="s">
        <v>7878</v>
      </c>
      <c r="K2499" s="96" t="s">
        <v>7879</v>
      </c>
      <c r="L2499" s="98"/>
    </row>
    <row r="2500" spans="1:12" ht="25.5" customHeight="1" x14ac:dyDescent="0.15">
      <c r="A2500" s="95" t="s">
        <v>7241</v>
      </c>
      <c r="B2500" s="95"/>
      <c r="C2500" s="95" t="s">
        <v>7876</v>
      </c>
      <c r="D2500" s="95" t="s">
        <v>7080</v>
      </c>
      <c r="E2500" s="95" t="s">
        <v>7081</v>
      </c>
      <c r="F2500" s="96" t="s">
        <v>6822</v>
      </c>
      <c r="G2500" s="97"/>
      <c r="H2500" s="97">
        <v>1358.49</v>
      </c>
      <c r="I2500" s="95" t="s">
        <v>6621</v>
      </c>
      <c r="J2500" s="95" t="s">
        <v>7878</v>
      </c>
      <c r="K2500" s="96" t="s">
        <v>7879</v>
      </c>
      <c r="L2500" s="98"/>
    </row>
    <row r="2501" spans="1:12" ht="25.5" customHeight="1" x14ac:dyDescent="0.15">
      <c r="A2501" s="95" t="s">
        <v>6556</v>
      </c>
      <c r="B2501" s="95"/>
      <c r="C2501" s="95" t="s">
        <v>7876</v>
      </c>
      <c r="D2501" s="95" t="s">
        <v>7080</v>
      </c>
      <c r="E2501" s="95" t="s">
        <v>7081</v>
      </c>
      <c r="F2501" s="99">
        <v>42887</v>
      </c>
      <c r="G2501" s="97"/>
      <c r="H2501" s="97">
        <v>19715.189999999999</v>
      </c>
      <c r="I2501" s="95" t="s">
        <v>6621</v>
      </c>
      <c r="J2501" s="95" t="s">
        <v>7878</v>
      </c>
      <c r="K2501" s="96" t="s">
        <v>7879</v>
      </c>
      <c r="L2501" s="98"/>
    </row>
    <row r="2502" spans="1:12" ht="25.5" customHeight="1" x14ac:dyDescent="0.15">
      <c r="A2502" s="95" t="s">
        <v>7424</v>
      </c>
      <c r="B2502" s="95"/>
      <c r="C2502" s="95" t="s">
        <v>7876</v>
      </c>
      <c r="D2502" s="95" t="s">
        <v>7080</v>
      </c>
      <c r="E2502" s="95" t="s">
        <v>7081</v>
      </c>
      <c r="F2502" s="96" t="s">
        <v>6822</v>
      </c>
      <c r="G2502" s="97"/>
      <c r="H2502" s="97">
        <v>2118.29</v>
      </c>
      <c r="I2502" s="95" t="s">
        <v>6621</v>
      </c>
      <c r="J2502" s="95" t="s">
        <v>7878</v>
      </c>
      <c r="K2502" s="96" t="s">
        <v>7879</v>
      </c>
      <c r="L2502" s="98"/>
    </row>
    <row r="2503" spans="1:12" ht="25.5" customHeight="1" x14ac:dyDescent="0.15">
      <c r="A2503" s="95" t="s">
        <v>7242</v>
      </c>
      <c r="B2503" s="95"/>
      <c r="C2503" s="95" t="s">
        <v>7876</v>
      </c>
      <c r="D2503" s="95" t="s">
        <v>7080</v>
      </c>
      <c r="E2503" s="95" t="s">
        <v>7081</v>
      </c>
      <c r="F2503" s="96" t="s">
        <v>6822</v>
      </c>
      <c r="G2503" s="97"/>
      <c r="H2503" s="97">
        <v>1475.02</v>
      </c>
      <c r="I2503" s="95" t="s">
        <v>6621</v>
      </c>
      <c r="J2503" s="95" t="s">
        <v>7878</v>
      </c>
      <c r="K2503" s="96" t="s">
        <v>7879</v>
      </c>
      <c r="L2503" s="98"/>
    </row>
    <row r="2504" spans="1:12" ht="25.5" customHeight="1" x14ac:dyDescent="0.15">
      <c r="A2504" s="95" t="s">
        <v>6803</v>
      </c>
      <c r="B2504" s="95"/>
      <c r="C2504" s="95" t="s">
        <v>7876</v>
      </c>
      <c r="D2504" s="95" t="s">
        <v>7080</v>
      </c>
      <c r="E2504" s="95" t="s">
        <v>7081</v>
      </c>
      <c r="F2504" s="96" t="s">
        <v>6822</v>
      </c>
      <c r="G2504" s="97"/>
      <c r="H2504" s="97">
        <v>19125.900000000001</v>
      </c>
      <c r="I2504" s="95" t="s">
        <v>6621</v>
      </c>
      <c r="J2504" s="95" t="s">
        <v>7878</v>
      </c>
      <c r="K2504" s="96" t="s">
        <v>7879</v>
      </c>
      <c r="L2504" s="98"/>
    </row>
    <row r="2505" spans="1:12" ht="25.5" customHeight="1" x14ac:dyDescent="0.15">
      <c r="A2505" s="95" t="s">
        <v>6555</v>
      </c>
      <c r="B2505" s="95"/>
      <c r="C2505" s="95" t="s">
        <v>7876</v>
      </c>
      <c r="D2505" s="95" t="s">
        <v>7080</v>
      </c>
      <c r="E2505" s="95" t="s">
        <v>7081</v>
      </c>
      <c r="F2505" s="99">
        <v>42887</v>
      </c>
      <c r="G2505" s="97"/>
      <c r="H2505" s="97">
        <v>47129.08</v>
      </c>
      <c r="I2505" s="95" t="s">
        <v>6621</v>
      </c>
      <c r="J2505" s="95" t="s">
        <v>7878</v>
      </c>
      <c r="K2505" s="96" t="s">
        <v>7879</v>
      </c>
      <c r="L2505" s="98"/>
    </row>
    <row r="2506" spans="1:12" ht="25.5" customHeight="1" x14ac:dyDescent="0.15">
      <c r="A2506" s="95" t="s">
        <v>6552</v>
      </c>
      <c r="B2506" s="95"/>
      <c r="C2506" s="95" t="s">
        <v>7876</v>
      </c>
      <c r="D2506" s="95" t="s">
        <v>7080</v>
      </c>
      <c r="E2506" s="95" t="s">
        <v>7081</v>
      </c>
      <c r="F2506" s="99">
        <v>42887</v>
      </c>
      <c r="G2506" s="97"/>
      <c r="H2506" s="97">
        <v>49286.34</v>
      </c>
      <c r="I2506" s="95" t="s">
        <v>6621</v>
      </c>
      <c r="J2506" s="95" t="s">
        <v>7878</v>
      </c>
      <c r="K2506" s="96" t="s">
        <v>7879</v>
      </c>
      <c r="L2506" s="98"/>
    </row>
    <row r="2507" spans="1:12" ht="25.5" customHeight="1" x14ac:dyDescent="0.15">
      <c r="A2507" s="95" t="s">
        <v>6550</v>
      </c>
      <c r="B2507" s="95"/>
      <c r="C2507" s="95" t="s">
        <v>7876</v>
      </c>
      <c r="D2507" s="95" t="s">
        <v>7080</v>
      </c>
      <c r="E2507" s="95" t="s">
        <v>7081</v>
      </c>
      <c r="F2507" s="99">
        <v>42887</v>
      </c>
      <c r="G2507" s="97"/>
      <c r="H2507" s="97">
        <v>5452.46</v>
      </c>
      <c r="I2507" s="95" t="s">
        <v>6621</v>
      </c>
      <c r="J2507" s="95" t="s">
        <v>7878</v>
      </c>
      <c r="K2507" s="96" t="s">
        <v>7879</v>
      </c>
      <c r="L2507" s="98"/>
    </row>
    <row r="2508" spans="1:12" ht="25.5" customHeight="1" x14ac:dyDescent="0.15">
      <c r="A2508" s="95" t="s">
        <v>6549</v>
      </c>
      <c r="B2508" s="95"/>
      <c r="C2508" s="95" t="s">
        <v>7876</v>
      </c>
      <c r="D2508" s="95" t="s">
        <v>7080</v>
      </c>
      <c r="E2508" s="95" t="s">
        <v>7081</v>
      </c>
      <c r="F2508" s="99">
        <v>42887</v>
      </c>
      <c r="G2508" s="97"/>
      <c r="H2508" s="97">
        <v>28689.19</v>
      </c>
      <c r="I2508" s="95" t="s">
        <v>6621</v>
      </c>
      <c r="J2508" s="95" t="s">
        <v>7878</v>
      </c>
      <c r="K2508" s="96" t="s">
        <v>7879</v>
      </c>
      <c r="L2508" s="98"/>
    </row>
    <row r="2509" spans="1:12" ht="12.75" customHeight="1" x14ac:dyDescent="0.15">
      <c r="A2509" s="95" t="s">
        <v>7118</v>
      </c>
      <c r="B2509" s="95"/>
      <c r="C2509" s="95" t="s">
        <v>7845</v>
      </c>
      <c r="D2509" s="95" t="s">
        <v>7080</v>
      </c>
      <c r="E2509" s="95" t="s">
        <v>7081</v>
      </c>
      <c r="F2509" s="96" t="s">
        <v>7772</v>
      </c>
      <c r="G2509" s="97">
        <v>259.27999999999997</v>
      </c>
      <c r="H2509" s="97"/>
      <c r="I2509" s="95" t="s">
        <v>7881</v>
      </c>
      <c r="J2509" s="95" t="s">
        <v>7882</v>
      </c>
      <c r="K2509" s="96" t="s">
        <v>6821</v>
      </c>
      <c r="L2509" s="98"/>
    </row>
    <row r="2510" spans="1:12" ht="12.75" customHeight="1" x14ac:dyDescent="0.15">
      <c r="A2510" s="95" t="s">
        <v>7113</v>
      </c>
      <c r="B2510" s="95"/>
      <c r="C2510" s="95" t="s">
        <v>7845</v>
      </c>
      <c r="D2510" s="95" t="s">
        <v>7080</v>
      </c>
      <c r="E2510" s="95" t="s">
        <v>7081</v>
      </c>
      <c r="F2510" s="96" t="s">
        <v>7772</v>
      </c>
      <c r="G2510" s="97">
        <v>1555.68</v>
      </c>
      <c r="H2510" s="97"/>
      <c r="I2510" s="95" t="s">
        <v>7881</v>
      </c>
      <c r="J2510" s="95" t="s">
        <v>7882</v>
      </c>
      <c r="K2510" s="96" t="s">
        <v>6821</v>
      </c>
      <c r="L2510" s="98"/>
    </row>
    <row r="2511" spans="1:12" ht="12.75" customHeight="1" x14ac:dyDescent="0.15">
      <c r="A2511" s="95" t="s">
        <v>7117</v>
      </c>
      <c r="B2511" s="95"/>
      <c r="C2511" s="95" t="s">
        <v>7845</v>
      </c>
      <c r="D2511" s="95" t="s">
        <v>7080</v>
      </c>
      <c r="E2511" s="95" t="s">
        <v>7081</v>
      </c>
      <c r="F2511" s="96" t="s">
        <v>7772</v>
      </c>
      <c r="G2511" s="97">
        <v>259.27999999999997</v>
      </c>
      <c r="H2511" s="97"/>
      <c r="I2511" s="95" t="s">
        <v>7881</v>
      </c>
      <c r="J2511" s="95" t="s">
        <v>7882</v>
      </c>
      <c r="K2511" s="96" t="s">
        <v>6821</v>
      </c>
      <c r="L2511" s="98"/>
    </row>
    <row r="2512" spans="1:12" ht="12.75" customHeight="1" x14ac:dyDescent="0.15">
      <c r="A2512" s="95" t="s">
        <v>6809</v>
      </c>
      <c r="B2512" s="95"/>
      <c r="C2512" s="95" t="s">
        <v>7845</v>
      </c>
      <c r="D2512" s="95" t="s">
        <v>7080</v>
      </c>
      <c r="E2512" s="95" t="s">
        <v>7081</v>
      </c>
      <c r="F2512" s="96" t="s">
        <v>7772</v>
      </c>
      <c r="G2512" s="97"/>
      <c r="H2512" s="97">
        <v>2333.52</v>
      </c>
      <c r="I2512" s="95" t="s">
        <v>7881</v>
      </c>
      <c r="J2512" s="95" t="s">
        <v>7882</v>
      </c>
      <c r="K2512" s="96" t="s">
        <v>6821</v>
      </c>
      <c r="L2512" s="98"/>
    </row>
    <row r="2513" spans="1:12" ht="12.75" customHeight="1" x14ac:dyDescent="0.15">
      <c r="A2513" s="95" t="s">
        <v>7119</v>
      </c>
      <c r="B2513" s="95"/>
      <c r="C2513" s="95" t="s">
        <v>7845</v>
      </c>
      <c r="D2513" s="95" t="s">
        <v>7080</v>
      </c>
      <c r="E2513" s="95" t="s">
        <v>7081</v>
      </c>
      <c r="F2513" s="96" t="s">
        <v>7772</v>
      </c>
      <c r="G2513" s="97">
        <v>259.27999999999997</v>
      </c>
      <c r="H2513" s="97"/>
      <c r="I2513" s="95" t="s">
        <v>7881</v>
      </c>
      <c r="J2513" s="95" t="s">
        <v>7882</v>
      </c>
      <c r="K2513" s="96" t="s">
        <v>6821</v>
      </c>
      <c r="L2513" s="98"/>
    </row>
    <row r="2514" spans="1:12" ht="12.75" customHeight="1" x14ac:dyDescent="0.15">
      <c r="A2514" s="95" t="s">
        <v>7125</v>
      </c>
      <c r="B2514" s="95"/>
      <c r="C2514" s="95" t="s">
        <v>7841</v>
      </c>
      <c r="D2514" s="95" t="s">
        <v>7080</v>
      </c>
      <c r="E2514" s="95" t="s">
        <v>7081</v>
      </c>
      <c r="F2514" s="96" t="s">
        <v>7772</v>
      </c>
      <c r="G2514" s="97">
        <v>2184.62</v>
      </c>
      <c r="H2514" s="97"/>
      <c r="I2514" s="95" t="s">
        <v>7883</v>
      </c>
      <c r="J2514" s="95" t="s">
        <v>7882</v>
      </c>
      <c r="K2514" s="96" t="s">
        <v>6821</v>
      </c>
      <c r="L2514" s="98"/>
    </row>
    <row r="2515" spans="1:12" ht="12.75" customHeight="1" x14ac:dyDescent="0.15">
      <c r="A2515" s="95" t="s">
        <v>7128</v>
      </c>
      <c r="B2515" s="95"/>
      <c r="C2515" s="95" t="s">
        <v>7841</v>
      </c>
      <c r="D2515" s="95" t="s">
        <v>7080</v>
      </c>
      <c r="E2515" s="95" t="s">
        <v>7081</v>
      </c>
      <c r="F2515" s="96" t="s">
        <v>7772</v>
      </c>
      <c r="G2515" s="97">
        <v>546.15</v>
      </c>
      <c r="H2515" s="97"/>
      <c r="I2515" s="95" t="s">
        <v>7883</v>
      </c>
      <c r="J2515" s="95" t="s">
        <v>7882</v>
      </c>
      <c r="K2515" s="96" t="s">
        <v>6821</v>
      </c>
      <c r="L2515" s="98"/>
    </row>
    <row r="2516" spans="1:12" ht="12.75" customHeight="1" x14ac:dyDescent="0.15">
      <c r="A2516" s="95" t="s">
        <v>6809</v>
      </c>
      <c r="B2516" s="95"/>
      <c r="C2516" s="95" t="s">
        <v>7841</v>
      </c>
      <c r="D2516" s="95" t="s">
        <v>7080</v>
      </c>
      <c r="E2516" s="95" t="s">
        <v>7081</v>
      </c>
      <c r="F2516" s="96" t="s">
        <v>7772</v>
      </c>
      <c r="G2516" s="97"/>
      <c r="H2516" s="97">
        <v>2730.77</v>
      </c>
      <c r="I2516" s="95" t="s">
        <v>7883</v>
      </c>
      <c r="J2516" s="95" t="s">
        <v>7882</v>
      </c>
      <c r="K2516" s="96" t="s">
        <v>6821</v>
      </c>
      <c r="L2516" s="98"/>
    </row>
    <row r="2517" spans="1:12" ht="12.75" customHeight="1" x14ac:dyDescent="0.15">
      <c r="A2517" s="95" t="s">
        <v>7118</v>
      </c>
      <c r="B2517" s="95"/>
      <c r="C2517" s="95" t="s">
        <v>7858</v>
      </c>
      <c r="D2517" s="95" t="s">
        <v>7080</v>
      </c>
      <c r="E2517" s="95" t="s">
        <v>7081</v>
      </c>
      <c r="F2517" s="96" t="s">
        <v>7772</v>
      </c>
      <c r="G2517" s="97"/>
      <c r="H2517" s="97"/>
      <c r="I2517" s="95" t="s">
        <v>7884</v>
      </c>
      <c r="J2517" s="95" t="s">
        <v>7882</v>
      </c>
      <c r="K2517" s="96" t="s">
        <v>6821</v>
      </c>
      <c r="L2517" s="98"/>
    </row>
    <row r="2518" spans="1:12" ht="11.25" x14ac:dyDescent="0.15">
      <c r="A2518" s="95" t="s">
        <v>7124</v>
      </c>
      <c r="B2518" s="95"/>
      <c r="C2518" s="95" t="s">
        <v>7858</v>
      </c>
      <c r="D2518" s="95" t="s">
        <v>7080</v>
      </c>
      <c r="E2518" s="95" t="s">
        <v>7081</v>
      </c>
      <c r="F2518" s="96" t="s">
        <v>7772</v>
      </c>
      <c r="G2518" s="97">
        <v>173.28</v>
      </c>
      <c r="H2518" s="97"/>
      <c r="I2518" s="95" t="s">
        <v>7884</v>
      </c>
      <c r="J2518" s="95" t="s">
        <v>7882</v>
      </c>
      <c r="K2518" s="96" t="s">
        <v>6821</v>
      </c>
    </row>
    <row r="2519" spans="1:12" ht="11.25" x14ac:dyDescent="0.15">
      <c r="A2519" s="95" t="s">
        <v>7113</v>
      </c>
      <c r="B2519" s="95"/>
      <c r="C2519" s="95" t="s">
        <v>7858</v>
      </c>
      <c r="D2519" s="95" t="s">
        <v>7080</v>
      </c>
      <c r="E2519" s="95" t="s">
        <v>7081</v>
      </c>
      <c r="F2519" s="96" t="s">
        <v>7772</v>
      </c>
      <c r="G2519" s="97"/>
      <c r="H2519" s="97"/>
      <c r="I2519" s="95" t="s">
        <v>7884</v>
      </c>
      <c r="J2519" s="95" t="s">
        <v>7882</v>
      </c>
      <c r="K2519" s="96" t="s">
        <v>6821</v>
      </c>
    </row>
    <row r="2520" spans="1:12" ht="38.25" customHeight="1" x14ac:dyDescent="0.3">
      <c r="A2520" s="95" t="s">
        <v>7117</v>
      </c>
      <c r="B2520" s="95"/>
      <c r="C2520" s="95" t="s">
        <v>7858</v>
      </c>
      <c r="D2520" s="95" t="s">
        <v>7080</v>
      </c>
      <c r="E2520" s="95" t="s">
        <v>7081</v>
      </c>
      <c r="F2520" s="96" t="s">
        <v>7772</v>
      </c>
      <c r="G2520" s="97">
        <v>1906.04</v>
      </c>
      <c r="H2520" s="97"/>
      <c r="I2520" s="95" t="s">
        <v>7884</v>
      </c>
      <c r="J2520" s="95" t="s">
        <v>7882</v>
      </c>
      <c r="K2520" s="96" t="s">
        <v>6821</v>
      </c>
      <c r="L2520" s="93"/>
    </row>
    <row r="2521" spans="1:12" ht="11.25" x14ac:dyDescent="0.15">
      <c r="A2521" s="95" t="s">
        <v>7125</v>
      </c>
      <c r="B2521" s="95"/>
      <c r="C2521" s="95" t="s">
        <v>7858</v>
      </c>
      <c r="D2521" s="95" t="s">
        <v>7080</v>
      </c>
      <c r="E2521" s="95" t="s">
        <v>7081</v>
      </c>
      <c r="F2521" s="96" t="s">
        <v>7772</v>
      </c>
      <c r="G2521" s="97">
        <v>1212.94</v>
      </c>
      <c r="H2521" s="97"/>
      <c r="I2521" s="95" t="s">
        <v>7884</v>
      </c>
      <c r="J2521" s="95" t="s">
        <v>7882</v>
      </c>
      <c r="K2521" s="96" t="s">
        <v>6821</v>
      </c>
    </row>
    <row r="2522" spans="1:12" ht="12.75" customHeight="1" x14ac:dyDescent="0.15">
      <c r="A2522" s="95" t="s">
        <v>6809</v>
      </c>
      <c r="B2522" s="95"/>
      <c r="C2522" s="95" t="s">
        <v>7858</v>
      </c>
      <c r="D2522" s="95" t="s">
        <v>7080</v>
      </c>
      <c r="E2522" s="95" t="s">
        <v>7081</v>
      </c>
      <c r="F2522" s="96" t="s">
        <v>7772</v>
      </c>
      <c r="G2522" s="97"/>
      <c r="H2522" s="97">
        <v>3465.54</v>
      </c>
      <c r="I2522" s="95" t="s">
        <v>7884</v>
      </c>
      <c r="J2522" s="95" t="s">
        <v>7882</v>
      </c>
      <c r="K2522" s="96" t="s">
        <v>6821</v>
      </c>
      <c r="L2522" s="98"/>
    </row>
    <row r="2523" spans="1:12" ht="12.75" customHeight="1" x14ac:dyDescent="0.15">
      <c r="A2523" s="95" t="s">
        <v>7119</v>
      </c>
      <c r="B2523" s="95"/>
      <c r="C2523" s="95" t="s">
        <v>7858</v>
      </c>
      <c r="D2523" s="95" t="s">
        <v>7080</v>
      </c>
      <c r="E2523" s="95" t="s">
        <v>7081</v>
      </c>
      <c r="F2523" s="96" t="s">
        <v>7772</v>
      </c>
      <c r="G2523" s="97">
        <v>173.28</v>
      </c>
      <c r="H2523" s="97"/>
      <c r="I2523" s="95" t="s">
        <v>7884</v>
      </c>
      <c r="J2523" s="95" t="s">
        <v>7882</v>
      </c>
      <c r="K2523" s="96" t="s">
        <v>6821</v>
      </c>
      <c r="L2523" s="98"/>
    </row>
    <row r="2524" spans="1:12" ht="12.75" customHeight="1" x14ac:dyDescent="0.15">
      <c r="A2524" s="95" t="s">
        <v>7118</v>
      </c>
      <c r="B2524" s="95"/>
      <c r="C2524" s="95" t="s">
        <v>7843</v>
      </c>
      <c r="D2524" s="95" t="s">
        <v>7080</v>
      </c>
      <c r="E2524" s="95" t="s">
        <v>7081</v>
      </c>
      <c r="F2524" s="96" t="s">
        <v>7772</v>
      </c>
      <c r="G2524" s="97">
        <v>191.55</v>
      </c>
      <c r="H2524" s="97"/>
      <c r="I2524" s="95" t="s">
        <v>7885</v>
      </c>
      <c r="J2524" s="95" t="s">
        <v>7882</v>
      </c>
      <c r="K2524" s="96" t="s">
        <v>6821</v>
      </c>
      <c r="L2524" s="98"/>
    </row>
    <row r="2525" spans="1:12" ht="12.75" customHeight="1" x14ac:dyDescent="0.15">
      <c r="A2525" s="95" t="s">
        <v>7113</v>
      </c>
      <c r="B2525" s="95"/>
      <c r="C2525" s="95" t="s">
        <v>7843</v>
      </c>
      <c r="D2525" s="95" t="s">
        <v>7080</v>
      </c>
      <c r="E2525" s="95" t="s">
        <v>7081</v>
      </c>
      <c r="F2525" s="96" t="s">
        <v>7772</v>
      </c>
      <c r="G2525" s="97">
        <v>383.09</v>
      </c>
      <c r="H2525" s="97"/>
      <c r="I2525" s="95" t="s">
        <v>7885</v>
      </c>
      <c r="J2525" s="95" t="s">
        <v>7882</v>
      </c>
      <c r="K2525" s="96" t="s">
        <v>6821</v>
      </c>
      <c r="L2525" s="98"/>
    </row>
    <row r="2526" spans="1:12" ht="12.75" customHeight="1" x14ac:dyDescent="0.15">
      <c r="A2526" s="95" t="s">
        <v>7117</v>
      </c>
      <c r="B2526" s="95"/>
      <c r="C2526" s="95" t="s">
        <v>7843</v>
      </c>
      <c r="D2526" s="95" t="s">
        <v>7080</v>
      </c>
      <c r="E2526" s="95" t="s">
        <v>7081</v>
      </c>
      <c r="F2526" s="96" t="s">
        <v>7772</v>
      </c>
      <c r="G2526" s="97">
        <v>191.55</v>
      </c>
      <c r="H2526" s="97"/>
      <c r="I2526" s="95" t="s">
        <v>7885</v>
      </c>
      <c r="J2526" s="95" t="s">
        <v>7882</v>
      </c>
      <c r="K2526" s="96" t="s">
        <v>6821</v>
      </c>
      <c r="L2526" s="98"/>
    </row>
    <row r="2527" spans="1:12" ht="12.75" customHeight="1" x14ac:dyDescent="0.15">
      <c r="A2527" s="95" t="s">
        <v>6809</v>
      </c>
      <c r="B2527" s="95"/>
      <c r="C2527" s="95" t="s">
        <v>7843</v>
      </c>
      <c r="D2527" s="95" t="s">
        <v>7080</v>
      </c>
      <c r="E2527" s="95" t="s">
        <v>7081</v>
      </c>
      <c r="F2527" s="96" t="s">
        <v>7772</v>
      </c>
      <c r="G2527" s="97"/>
      <c r="H2527" s="97">
        <v>957.74</v>
      </c>
      <c r="I2527" s="95" t="s">
        <v>7885</v>
      </c>
      <c r="J2527" s="95" t="s">
        <v>7882</v>
      </c>
      <c r="K2527" s="96" t="s">
        <v>6821</v>
      </c>
      <c r="L2527" s="98"/>
    </row>
    <row r="2528" spans="1:12" ht="12.75" customHeight="1" x14ac:dyDescent="0.15">
      <c r="A2528" s="95" t="s">
        <v>7119</v>
      </c>
      <c r="B2528" s="95"/>
      <c r="C2528" s="95" t="s">
        <v>7843</v>
      </c>
      <c r="D2528" s="95" t="s">
        <v>7080</v>
      </c>
      <c r="E2528" s="95" t="s">
        <v>7081</v>
      </c>
      <c r="F2528" s="96" t="s">
        <v>7772</v>
      </c>
      <c r="G2528" s="97">
        <v>191.55</v>
      </c>
      <c r="H2528" s="97"/>
      <c r="I2528" s="95" t="s">
        <v>7885</v>
      </c>
      <c r="J2528" s="95" t="s">
        <v>7882</v>
      </c>
      <c r="K2528" s="96" t="s">
        <v>6821</v>
      </c>
      <c r="L2528" s="98"/>
    </row>
    <row r="2529" spans="1:12" ht="12.75" customHeight="1" x14ac:dyDescent="0.15">
      <c r="A2529" s="95" t="s">
        <v>7124</v>
      </c>
      <c r="B2529" s="95"/>
      <c r="C2529" s="95" t="s">
        <v>7886</v>
      </c>
      <c r="D2529" s="95" t="s">
        <v>7080</v>
      </c>
      <c r="E2529" s="95" t="s">
        <v>7081</v>
      </c>
      <c r="F2529" s="96" t="s">
        <v>7772</v>
      </c>
      <c r="G2529" s="97">
        <v>193.92</v>
      </c>
      <c r="H2529" s="97"/>
      <c r="I2529" s="95" t="s">
        <v>7887</v>
      </c>
      <c r="J2529" s="95" t="s">
        <v>7882</v>
      </c>
      <c r="K2529" s="96" t="s">
        <v>6821</v>
      </c>
      <c r="L2529" s="98"/>
    </row>
    <row r="2530" spans="1:12" ht="12.75" customHeight="1" x14ac:dyDescent="0.15">
      <c r="A2530" s="95" t="s">
        <v>7118</v>
      </c>
      <c r="B2530" s="95"/>
      <c r="C2530" s="95" t="s">
        <v>7886</v>
      </c>
      <c r="D2530" s="95" t="s">
        <v>7080</v>
      </c>
      <c r="E2530" s="95" t="s">
        <v>7081</v>
      </c>
      <c r="F2530" s="96" t="s">
        <v>7772</v>
      </c>
      <c r="G2530" s="97"/>
      <c r="H2530" s="97">
        <v>1551.37</v>
      </c>
      <c r="I2530" s="95" t="s">
        <v>7887</v>
      </c>
      <c r="J2530" s="95" t="s">
        <v>7882</v>
      </c>
      <c r="K2530" s="96" t="s">
        <v>6821</v>
      </c>
      <c r="L2530" s="98"/>
    </row>
    <row r="2531" spans="1:12" ht="12.75" customHeight="1" x14ac:dyDescent="0.15">
      <c r="A2531" s="95" t="s">
        <v>7119</v>
      </c>
      <c r="B2531" s="95"/>
      <c r="C2531" s="95" t="s">
        <v>7886</v>
      </c>
      <c r="D2531" s="95" t="s">
        <v>7080</v>
      </c>
      <c r="E2531" s="95" t="s">
        <v>7081</v>
      </c>
      <c r="F2531" s="96" t="s">
        <v>7772</v>
      </c>
      <c r="G2531" s="97">
        <v>581.77</v>
      </c>
      <c r="H2531" s="97"/>
      <c r="I2531" s="95" t="s">
        <v>7887</v>
      </c>
      <c r="J2531" s="95" t="s">
        <v>7882</v>
      </c>
      <c r="K2531" s="96" t="s">
        <v>6821</v>
      </c>
      <c r="L2531" s="98"/>
    </row>
    <row r="2532" spans="1:12" ht="12.75" customHeight="1" x14ac:dyDescent="0.15">
      <c r="A2532" s="95" t="s">
        <v>6809</v>
      </c>
      <c r="B2532" s="95"/>
      <c r="C2532" s="95" t="s">
        <v>7886</v>
      </c>
      <c r="D2532" s="95" t="s">
        <v>7080</v>
      </c>
      <c r="E2532" s="95" t="s">
        <v>7081</v>
      </c>
      <c r="F2532" s="96" t="s">
        <v>7772</v>
      </c>
      <c r="G2532" s="97">
        <v>387.84</v>
      </c>
      <c r="H2532" s="97"/>
      <c r="I2532" s="95" t="s">
        <v>7887</v>
      </c>
      <c r="J2532" s="95" t="s">
        <v>7882</v>
      </c>
      <c r="K2532" s="96" t="s">
        <v>6821</v>
      </c>
      <c r="L2532" s="98"/>
    </row>
    <row r="2533" spans="1:12" ht="12.75" customHeight="1" x14ac:dyDescent="0.15">
      <c r="A2533" s="95" t="s">
        <v>6809</v>
      </c>
      <c r="B2533" s="95"/>
      <c r="C2533" s="95" t="s">
        <v>7860</v>
      </c>
      <c r="D2533" s="95" t="s">
        <v>7080</v>
      </c>
      <c r="E2533" s="95" t="s">
        <v>7081</v>
      </c>
      <c r="F2533" s="96" t="s">
        <v>7772</v>
      </c>
      <c r="G2533" s="97"/>
      <c r="H2533" s="97">
        <v>305.91000000000003</v>
      </c>
      <c r="I2533" s="95" t="s">
        <v>7888</v>
      </c>
      <c r="J2533" s="95" t="s">
        <v>7882</v>
      </c>
      <c r="K2533" s="96" t="s">
        <v>6821</v>
      </c>
      <c r="L2533" s="98"/>
    </row>
    <row r="2534" spans="1:12" ht="12.75" customHeight="1" x14ac:dyDescent="0.15">
      <c r="A2534" s="95" t="s">
        <v>7119</v>
      </c>
      <c r="B2534" s="95"/>
      <c r="C2534" s="95" t="s">
        <v>7860</v>
      </c>
      <c r="D2534" s="95" t="s">
        <v>7080</v>
      </c>
      <c r="E2534" s="95" t="s">
        <v>7081</v>
      </c>
      <c r="F2534" s="96" t="s">
        <v>7772</v>
      </c>
      <c r="G2534" s="97">
        <v>305.91000000000003</v>
      </c>
      <c r="H2534" s="97"/>
      <c r="I2534" s="95" t="s">
        <v>7888</v>
      </c>
      <c r="J2534" s="95" t="s">
        <v>7882</v>
      </c>
      <c r="K2534" s="96" t="s">
        <v>6821</v>
      </c>
      <c r="L2534" s="98"/>
    </row>
    <row r="2535" spans="1:12" ht="12.75" customHeight="1" x14ac:dyDescent="0.15">
      <c r="A2535" s="95" t="s">
        <v>7124</v>
      </c>
      <c r="B2535" s="95"/>
      <c r="C2535" s="95" t="s">
        <v>7848</v>
      </c>
      <c r="D2535" s="95" t="s">
        <v>7080</v>
      </c>
      <c r="E2535" s="95" t="s">
        <v>7081</v>
      </c>
      <c r="F2535" s="96" t="s">
        <v>7772</v>
      </c>
      <c r="G2535" s="97"/>
      <c r="H2535" s="97"/>
      <c r="I2535" s="95" t="s">
        <v>7889</v>
      </c>
      <c r="J2535" s="95" t="s">
        <v>7882</v>
      </c>
      <c r="K2535" s="96" t="s">
        <v>6821</v>
      </c>
      <c r="L2535" s="98"/>
    </row>
    <row r="2536" spans="1:12" ht="12.75" customHeight="1" x14ac:dyDescent="0.15">
      <c r="A2536" s="95" t="s">
        <v>7113</v>
      </c>
      <c r="B2536" s="95"/>
      <c r="C2536" s="95" t="s">
        <v>7848</v>
      </c>
      <c r="D2536" s="95" t="s">
        <v>7080</v>
      </c>
      <c r="E2536" s="95" t="s">
        <v>7081</v>
      </c>
      <c r="F2536" s="96" t="s">
        <v>7772</v>
      </c>
      <c r="G2536" s="97">
        <v>1030.32</v>
      </c>
      <c r="H2536" s="97"/>
      <c r="I2536" s="95" t="s">
        <v>7889</v>
      </c>
      <c r="J2536" s="95" t="s">
        <v>7882</v>
      </c>
      <c r="K2536" s="96" t="s">
        <v>6821</v>
      </c>
      <c r="L2536" s="98"/>
    </row>
    <row r="2537" spans="1:12" ht="12.75" customHeight="1" x14ac:dyDescent="0.15">
      <c r="A2537" s="95" t="s">
        <v>7117</v>
      </c>
      <c r="B2537" s="95"/>
      <c r="C2537" s="95" t="s">
        <v>7848</v>
      </c>
      <c r="D2537" s="95" t="s">
        <v>7080</v>
      </c>
      <c r="E2537" s="95" t="s">
        <v>7081</v>
      </c>
      <c r="F2537" s="96" t="s">
        <v>7772</v>
      </c>
      <c r="G2537" s="97">
        <v>515.16</v>
      </c>
      <c r="H2537" s="97"/>
      <c r="I2537" s="95" t="s">
        <v>7889</v>
      </c>
      <c r="J2537" s="95" t="s">
        <v>7882</v>
      </c>
      <c r="K2537" s="96" t="s">
        <v>6821</v>
      </c>
      <c r="L2537" s="98"/>
    </row>
    <row r="2538" spans="1:12" ht="12.75" customHeight="1" x14ac:dyDescent="0.15">
      <c r="A2538" s="95" t="s">
        <v>7424</v>
      </c>
      <c r="B2538" s="95"/>
      <c r="C2538" s="95" t="s">
        <v>7848</v>
      </c>
      <c r="D2538" s="95" t="s">
        <v>7080</v>
      </c>
      <c r="E2538" s="95" t="s">
        <v>7081</v>
      </c>
      <c r="F2538" s="96" t="s">
        <v>7772</v>
      </c>
      <c r="G2538" s="97"/>
      <c r="H2538" s="97"/>
      <c r="I2538" s="95" t="s">
        <v>7889</v>
      </c>
      <c r="J2538" s="95" t="s">
        <v>7882</v>
      </c>
      <c r="K2538" s="96" t="s">
        <v>6821</v>
      </c>
      <c r="L2538" s="98"/>
    </row>
    <row r="2539" spans="1:12" ht="12.75" customHeight="1" x14ac:dyDescent="0.15">
      <c r="A2539" s="95" t="s">
        <v>7128</v>
      </c>
      <c r="B2539" s="95"/>
      <c r="C2539" s="95" t="s">
        <v>7848</v>
      </c>
      <c r="D2539" s="95" t="s">
        <v>7080</v>
      </c>
      <c r="E2539" s="95" t="s">
        <v>7081</v>
      </c>
      <c r="F2539" s="96" t="s">
        <v>7772</v>
      </c>
      <c r="G2539" s="97"/>
      <c r="H2539" s="97"/>
      <c r="I2539" s="95" t="s">
        <v>7889</v>
      </c>
      <c r="J2539" s="95" t="s">
        <v>7882</v>
      </c>
      <c r="K2539" s="96" t="s">
        <v>6821</v>
      </c>
      <c r="L2539" s="98"/>
    </row>
    <row r="2540" spans="1:12" ht="12.75" customHeight="1" x14ac:dyDescent="0.15">
      <c r="A2540" s="95" t="s">
        <v>6809</v>
      </c>
      <c r="B2540" s="95"/>
      <c r="C2540" s="95" t="s">
        <v>7848</v>
      </c>
      <c r="D2540" s="95" t="s">
        <v>7080</v>
      </c>
      <c r="E2540" s="95" t="s">
        <v>7081</v>
      </c>
      <c r="F2540" s="96" t="s">
        <v>7772</v>
      </c>
      <c r="G2540" s="97"/>
      <c r="H2540" s="97">
        <v>3863.7</v>
      </c>
      <c r="I2540" s="95" t="s">
        <v>7889</v>
      </c>
      <c r="J2540" s="95" t="s">
        <v>7882</v>
      </c>
      <c r="K2540" s="96" t="s">
        <v>6821</v>
      </c>
      <c r="L2540" s="98"/>
    </row>
    <row r="2541" spans="1:12" ht="12.75" customHeight="1" x14ac:dyDescent="0.15">
      <c r="A2541" s="95" t="s">
        <v>7118</v>
      </c>
      <c r="B2541" s="95"/>
      <c r="C2541" s="95" t="s">
        <v>7848</v>
      </c>
      <c r="D2541" s="95" t="s">
        <v>7080</v>
      </c>
      <c r="E2541" s="95" t="s">
        <v>7081</v>
      </c>
      <c r="F2541" s="96" t="s">
        <v>7772</v>
      </c>
      <c r="G2541" s="97">
        <v>1030.32</v>
      </c>
      <c r="H2541" s="97"/>
      <c r="I2541" s="95" t="s">
        <v>7889</v>
      </c>
      <c r="J2541" s="95" t="s">
        <v>7882</v>
      </c>
      <c r="K2541" s="96" t="s">
        <v>6821</v>
      </c>
      <c r="L2541" s="98"/>
    </row>
    <row r="2542" spans="1:12" ht="12.75" customHeight="1" x14ac:dyDescent="0.15">
      <c r="A2542" s="95" t="s">
        <v>7119</v>
      </c>
      <c r="B2542" s="95"/>
      <c r="C2542" s="95" t="s">
        <v>7848</v>
      </c>
      <c r="D2542" s="95" t="s">
        <v>7080</v>
      </c>
      <c r="E2542" s="95" t="s">
        <v>7081</v>
      </c>
      <c r="F2542" s="96" t="s">
        <v>7772</v>
      </c>
      <c r="G2542" s="97">
        <v>1287.9000000000001</v>
      </c>
      <c r="H2542" s="97"/>
      <c r="I2542" s="95" t="s">
        <v>7889</v>
      </c>
      <c r="J2542" s="95" t="s">
        <v>7882</v>
      </c>
      <c r="K2542" s="96" t="s">
        <v>6821</v>
      </c>
      <c r="L2542" s="98"/>
    </row>
    <row r="2543" spans="1:12" ht="12.75" customHeight="1" x14ac:dyDescent="0.15">
      <c r="A2543" s="95" t="s">
        <v>7149</v>
      </c>
      <c r="B2543" s="95"/>
      <c r="C2543" s="95" t="s">
        <v>7890</v>
      </c>
      <c r="D2543" s="95" t="s">
        <v>7080</v>
      </c>
      <c r="E2543" s="95" t="s">
        <v>7081</v>
      </c>
      <c r="F2543" s="96" t="s">
        <v>7064</v>
      </c>
      <c r="G2543" s="97">
        <v>8190.68</v>
      </c>
      <c r="H2543" s="97"/>
      <c r="I2543" s="95" t="s">
        <v>7891</v>
      </c>
      <c r="J2543" s="95" t="s">
        <v>7892</v>
      </c>
      <c r="K2543" s="96" t="s">
        <v>7064</v>
      </c>
      <c r="L2543" s="98"/>
    </row>
    <row r="2544" spans="1:12" ht="12.75" customHeight="1" x14ac:dyDescent="0.15">
      <c r="A2544" s="95" t="s">
        <v>7145</v>
      </c>
      <c r="B2544" s="95"/>
      <c r="C2544" s="95" t="s">
        <v>7890</v>
      </c>
      <c r="D2544" s="95" t="s">
        <v>7080</v>
      </c>
      <c r="E2544" s="95" t="s">
        <v>7081</v>
      </c>
      <c r="F2544" s="96" t="s">
        <v>7064</v>
      </c>
      <c r="G2544" s="97"/>
      <c r="H2544" s="97">
        <v>8190.68</v>
      </c>
      <c r="I2544" s="95" t="s">
        <v>7891</v>
      </c>
      <c r="J2544" s="95" t="s">
        <v>7892</v>
      </c>
      <c r="K2544" s="96" t="s">
        <v>7064</v>
      </c>
      <c r="L2544" s="98"/>
    </row>
    <row r="2545" spans="1:12" ht="12.75" customHeight="1" x14ac:dyDescent="0.15">
      <c r="A2545" s="95" t="s">
        <v>7145</v>
      </c>
      <c r="B2545" s="95"/>
      <c r="C2545" s="95" t="s">
        <v>7893</v>
      </c>
      <c r="D2545" s="95" t="s">
        <v>7080</v>
      </c>
      <c r="E2545" s="95" t="s">
        <v>7081</v>
      </c>
      <c r="F2545" s="96" t="s">
        <v>7064</v>
      </c>
      <c r="G2545" s="97"/>
      <c r="H2545" s="97">
        <v>12811.06</v>
      </c>
      <c r="I2545" s="95" t="s">
        <v>7894</v>
      </c>
      <c r="J2545" s="95" t="s">
        <v>7895</v>
      </c>
      <c r="K2545" s="96" t="s">
        <v>7064</v>
      </c>
      <c r="L2545" s="98"/>
    </row>
    <row r="2546" spans="1:12" ht="12.75" customHeight="1" x14ac:dyDescent="0.15">
      <c r="A2546" s="95" t="s">
        <v>7150</v>
      </c>
      <c r="B2546" s="95"/>
      <c r="C2546" s="95" t="s">
        <v>7893</v>
      </c>
      <c r="D2546" s="95" t="s">
        <v>7080</v>
      </c>
      <c r="E2546" s="95" t="s">
        <v>7081</v>
      </c>
      <c r="F2546" s="96" t="s">
        <v>7064</v>
      </c>
      <c r="G2546" s="97">
        <v>12811.06</v>
      </c>
      <c r="H2546" s="97"/>
      <c r="I2546" s="95" t="s">
        <v>7894</v>
      </c>
      <c r="J2546" s="95" t="s">
        <v>7895</v>
      </c>
      <c r="K2546" s="96" t="s">
        <v>7064</v>
      </c>
      <c r="L2546" s="98"/>
    </row>
    <row r="2547" spans="1:12" ht="12.75" customHeight="1" x14ac:dyDescent="0.15">
      <c r="A2547" s="95" t="s">
        <v>6803</v>
      </c>
      <c r="B2547" s="95"/>
      <c r="C2547" s="95" t="s">
        <v>7629</v>
      </c>
      <c r="D2547" s="95" t="s">
        <v>7080</v>
      </c>
      <c r="E2547" s="95" t="s">
        <v>7081</v>
      </c>
      <c r="F2547" s="96" t="s">
        <v>7489</v>
      </c>
      <c r="G2547" s="97">
        <v>33115.69</v>
      </c>
      <c r="H2547" s="97"/>
      <c r="I2547" s="95" t="s">
        <v>6566</v>
      </c>
      <c r="J2547" s="95" t="s">
        <v>7896</v>
      </c>
      <c r="K2547" s="96" t="s">
        <v>7897</v>
      </c>
      <c r="L2547" s="98"/>
    </row>
    <row r="2548" spans="1:12" ht="25.5" customHeight="1" x14ac:dyDescent="0.15">
      <c r="A2548" s="95" t="s">
        <v>6549</v>
      </c>
      <c r="B2548" s="95"/>
      <c r="C2548" s="95" t="s">
        <v>7629</v>
      </c>
      <c r="D2548" s="95" t="s">
        <v>7080</v>
      </c>
      <c r="E2548" s="95" t="s">
        <v>7081</v>
      </c>
      <c r="F2548" s="99">
        <v>42825</v>
      </c>
      <c r="G2548" s="97">
        <v>43626.400000000001</v>
      </c>
      <c r="H2548" s="97"/>
      <c r="I2548" s="95" t="s">
        <v>6566</v>
      </c>
      <c r="J2548" s="95" t="s">
        <v>7896</v>
      </c>
      <c r="K2548" s="96" t="s">
        <v>7897</v>
      </c>
      <c r="L2548" s="98"/>
    </row>
    <row r="2549" spans="1:12" ht="25.5" customHeight="1" x14ac:dyDescent="0.15">
      <c r="A2549" s="95" t="s">
        <v>7242</v>
      </c>
      <c r="B2549" s="95"/>
      <c r="C2549" s="95" t="s">
        <v>7629</v>
      </c>
      <c r="D2549" s="95" t="s">
        <v>7080</v>
      </c>
      <c r="E2549" s="95" t="s">
        <v>7081</v>
      </c>
      <c r="F2549" s="96" t="s">
        <v>7489</v>
      </c>
      <c r="G2549" s="97">
        <v>2259.52</v>
      </c>
      <c r="H2549" s="97"/>
      <c r="I2549" s="95" t="s">
        <v>6566</v>
      </c>
      <c r="J2549" s="95" t="s">
        <v>7896</v>
      </c>
      <c r="K2549" s="96" t="s">
        <v>7897</v>
      </c>
      <c r="L2549" s="98"/>
    </row>
    <row r="2550" spans="1:12" ht="25.5" customHeight="1" x14ac:dyDescent="0.15">
      <c r="A2550" s="95" t="s">
        <v>6550</v>
      </c>
      <c r="B2550" s="95"/>
      <c r="C2550" s="95" t="s">
        <v>7629</v>
      </c>
      <c r="D2550" s="95" t="s">
        <v>7080</v>
      </c>
      <c r="E2550" s="95" t="s">
        <v>7081</v>
      </c>
      <c r="F2550" s="99">
        <v>42825</v>
      </c>
      <c r="G2550" s="97">
        <v>7983.07</v>
      </c>
      <c r="H2550" s="97"/>
      <c r="I2550" s="95" t="s">
        <v>6566</v>
      </c>
      <c r="J2550" s="95" t="s">
        <v>7896</v>
      </c>
      <c r="K2550" s="96" t="s">
        <v>7897</v>
      </c>
      <c r="L2550" s="98"/>
    </row>
    <row r="2551" spans="1:12" ht="25.5" customHeight="1" x14ac:dyDescent="0.15">
      <c r="A2551" s="95" t="s">
        <v>6552</v>
      </c>
      <c r="B2551" s="95"/>
      <c r="C2551" s="95" t="s">
        <v>7629</v>
      </c>
      <c r="D2551" s="95" t="s">
        <v>7080</v>
      </c>
      <c r="E2551" s="95" t="s">
        <v>7081</v>
      </c>
      <c r="F2551" s="99">
        <v>42825</v>
      </c>
      <c r="G2551" s="97">
        <v>80869.13</v>
      </c>
      <c r="H2551" s="97"/>
      <c r="I2551" s="95" t="s">
        <v>6566</v>
      </c>
      <c r="J2551" s="95" t="s">
        <v>7896</v>
      </c>
      <c r="K2551" s="96" t="s">
        <v>7897</v>
      </c>
      <c r="L2551" s="98"/>
    </row>
    <row r="2552" spans="1:12" ht="25.5" customHeight="1" x14ac:dyDescent="0.15">
      <c r="A2552" s="95" t="s">
        <v>6553</v>
      </c>
      <c r="B2552" s="95"/>
      <c r="C2552" s="95" t="s">
        <v>7629</v>
      </c>
      <c r="D2552" s="95" t="s">
        <v>7080</v>
      </c>
      <c r="E2552" s="95" t="s">
        <v>7081</v>
      </c>
      <c r="F2552" s="99">
        <v>42825</v>
      </c>
      <c r="G2552" s="97"/>
      <c r="H2552" s="97"/>
      <c r="I2552" s="95" t="s">
        <v>6566</v>
      </c>
      <c r="J2552" s="95" t="s">
        <v>7896</v>
      </c>
      <c r="K2552" s="96" t="s">
        <v>7897</v>
      </c>
      <c r="L2552" s="98"/>
    </row>
    <row r="2553" spans="1:12" ht="11.25" x14ac:dyDescent="0.15">
      <c r="A2553" s="95" t="s">
        <v>6555</v>
      </c>
      <c r="B2553" s="95"/>
      <c r="C2553" s="95" t="s">
        <v>7629</v>
      </c>
      <c r="D2553" s="95" t="s">
        <v>7080</v>
      </c>
      <c r="E2553" s="95" t="s">
        <v>7081</v>
      </c>
      <c r="F2553" s="99">
        <v>42825</v>
      </c>
      <c r="G2553" s="97">
        <v>68711.05</v>
      </c>
      <c r="H2553" s="97"/>
      <c r="I2553" s="95" t="s">
        <v>6566</v>
      </c>
      <c r="J2553" s="95" t="s">
        <v>7896</v>
      </c>
      <c r="K2553" s="96" t="s">
        <v>7897</v>
      </c>
    </row>
    <row r="2554" spans="1:12" ht="11.25" x14ac:dyDescent="0.15">
      <c r="A2554" s="95" t="s">
        <v>7241</v>
      </c>
      <c r="B2554" s="95"/>
      <c r="C2554" s="95" t="s">
        <v>7629</v>
      </c>
      <c r="D2554" s="95" t="s">
        <v>7080</v>
      </c>
      <c r="E2554" s="95" t="s">
        <v>7081</v>
      </c>
      <c r="F2554" s="96" t="s">
        <v>7489</v>
      </c>
      <c r="G2554" s="97">
        <v>895.5</v>
      </c>
      <c r="H2554" s="97"/>
      <c r="I2554" s="95" t="s">
        <v>6566</v>
      </c>
      <c r="J2554" s="95" t="s">
        <v>7896</v>
      </c>
      <c r="K2554" s="96" t="s">
        <v>7897</v>
      </c>
    </row>
    <row r="2555" spans="1:12" ht="38.25" customHeight="1" x14ac:dyDescent="0.3">
      <c r="A2555" s="95" t="s">
        <v>6556</v>
      </c>
      <c r="B2555" s="95"/>
      <c r="C2555" s="95" t="s">
        <v>7629</v>
      </c>
      <c r="D2555" s="95" t="s">
        <v>7080</v>
      </c>
      <c r="E2555" s="95" t="s">
        <v>7081</v>
      </c>
      <c r="F2555" s="99">
        <v>42825</v>
      </c>
      <c r="G2555" s="97">
        <v>27646.080000000002</v>
      </c>
      <c r="H2555" s="97"/>
      <c r="I2555" s="95" t="s">
        <v>6566</v>
      </c>
      <c r="J2555" s="95" t="s">
        <v>7896</v>
      </c>
      <c r="K2555" s="96" t="s">
        <v>7897</v>
      </c>
      <c r="L2555" s="93"/>
    </row>
    <row r="2556" spans="1:12" ht="11.25" x14ac:dyDescent="0.15">
      <c r="A2556" s="95" t="s">
        <v>7424</v>
      </c>
      <c r="B2556" s="95"/>
      <c r="C2556" s="95" t="s">
        <v>7629</v>
      </c>
      <c r="D2556" s="95" t="s">
        <v>7080</v>
      </c>
      <c r="E2556" s="95" t="s">
        <v>7081</v>
      </c>
      <c r="F2556" s="96" t="s">
        <v>7489</v>
      </c>
      <c r="G2556" s="97">
        <v>3258.88</v>
      </c>
      <c r="H2556" s="97"/>
      <c r="I2556" s="95" t="s">
        <v>6566</v>
      </c>
      <c r="J2556" s="95" t="s">
        <v>7896</v>
      </c>
      <c r="K2556" s="96" t="s">
        <v>7897</v>
      </c>
    </row>
    <row r="2557" spans="1:12" ht="25.5" customHeight="1" x14ac:dyDescent="0.15">
      <c r="A2557" s="95" t="s">
        <v>7145</v>
      </c>
      <c r="B2557" s="95"/>
      <c r="C2557" s="95" t="s">
        <v>7629</v>
      </c>
      <c r="D2557" s="95" t="s">
        <v>7080</v>
      </c>
      <c r="E2557" s="95" t="s">
        <v>7081</v>
      </c>
      <c r="F2557" s="96" t="s">
        <v>7489</v>
      </c>
      <c r="G2557" s="97">
        <v>22907.43</v>
      </c>
      <c r="H2557" s="97"/>
      <c r="I2557" s="95" t="s">
        <v>6566</v>
      </c>
      <c r="J2557" s="95" t="s">
        <v>7896</v>
      </c>
      <c r="K2557" s="96" t="s">
        <v>7897</v>
      </c>
      <c r="L2557" s="98"/>
    </row>
    <row r="2558" spans="1:12" ht="25.5" customHeight="1" x14ac:dyDescent="0.15">
      <c r="A2558" s="95" t="s">
        <v>7240</v>
      </c>
      <c r="B2558" s="95"/>
      <c r="C2558" s="95" t="s">
        <v>7629</v>
      </c>
      <c r="D2558" s="95" t="s">
        <v>7080</v>
      </c>
      <c r="E2558" s="95" t="s">
        <v>7081</v>
      </c>
      <c r="F2558" s="96" t="s">
        <v>7489</v>
      </c>
      <c r="G2558" s="97">
        <v>2996.16</v>
      </c>
      <c r="H2558" s="97"/>
      <c r="I2558" s="95" t="s">
        <v>6566</v>
      </c>
      <c r="J2558" s="95" t="s">
        <v>7896</v>
      </c>
      <c r="K2558" s="96" t="s">
        <v>7897</v>
      </c>
      <c r="L2558" s="98"/>
    </row>
    <row r="2559" spans="1:12" ht="25.5" customHeight="1" x14ac:dyDescent="0.15">
      <c r="A2559" s="95" t="s">
        <v>7118</v>
      </c>
      <c r="B2559" s="95"/>
      <c r="C2559" s="95" t="s">
        <v>7629</v>
      </c>
      <c r="D2559" s="95" t="s">
        <v>7080</v>
      </c>
      <c r="E2559" s="95" t="s">
        <v>7081</v>
      </c>
      <c r="F2559" s="96" t="s">
        <v>7489</v>
      </c>
      <c r="G2559" s="97">
        <v>5898.57</v>
      </c>
      <c r="H2559" s="97"/>
      <c r="I2559" s="95" t="s">
        <v>6566</v>
      </c>
      <c r="J2559" s="95" t="s">
        <v>7896</v>
      </c>
      <c r="K2559" s="96" t="s">
        <v>7897</v>
      </c>
      <c r="L2559" s="98"/>
    </row>
    <row r="2560" spans="1:12" ht="25.5" customHeight="1" x14ac:dyDescent="0.15">
      <c r="A2560" s="95" t="s">
        <v>6807</v>
      </c>
      <c r="B2560" s="95"/>
      <c r="C2560" s="95" t="s">
        <v>7629</v>
      </c>
      <c r="D2560" s="95" t="s">
        <v>7080</v>
      </c>
      <c r="E2560" s="95" t="s">
        <v>7081</v>
      </c>
      <c r="F2560" s="96" t="s">
        <v>7489</v>
      </c>
      <c r="G2560" s="97">
        <v>20931.810000000001</v>
      </c>
      <c r="H2560" s="97"/>
      <c r="I2560" s="95" t="s">
        <v>6566</v>
      </c>
      <c r="J2560" s="95" t="s">
        <v>7896</v>
      </c>
      <c r="K2560" s="96" t="s">
        <v>7897</v>
      </c>
      <c r="L2560" s="98"/>
    </row>
    <row r="2561" spans="1:12" ht="25.5" customHeight="1" x14ac:dyDescent="0.15">
      <c r="A2561" s="95" t="s">
        <v>7140</v>
      </c>
      <c r="B2561" s="95"/>
      <c r="C2561" s="95" t="s">
        <v>7629</v>
      </c>
      <c r="D2561" s="95" t="s">
        <v>7080</v>
      </c>
      <c r="E2561" s="95" t="s">
        <v>7081</v>
      </c>
      <c r="F2561" s="96" t="s">
        <v>7489</v>
      </c>
      <c r="G2561" s="97">
        <v>7310.88</v>
      </c>
      <c r="H2561" s="97"/>
      <c r="I2561" s="95" t="s">
        <v>6566</v>
      </c>
      <c r="J2561" s="95" t="s">
        <v>7896</v>
      </c>
      <c r="K2561" s="96" t="s">
        <v>7897</v>
      </c>
      <c r="L2561" s="98"/>
    </row>
    <row r="2562" spans="1:12" ht="25.5" customHeight="1" x14ac:dyDescent="0.15">
      <c r="A2562" s="95" t="s">
        <v>7329</v>
      </c>
      <c r="B2562" s="95"/>
      <c r="C2562" s="95" t="s">
        <v>7629</v>
      </c>
      <c r="D2562" s="95" t="s">
        <v>7080</v>
      </c>
      <c r="E2562" s="95" t="s">
        <v>7081</v>
      </c>
      <c r="F2562" s="96" t="s">
        <v>7489</v>
      </c>
      <c r="G2562" s="97">
        <v>2331.52</v>
      </c>
      <c r="H2562" s="97"/>
      <c r="I2562" s="95" t="s">
        <v>6566</v>
      </c>
      <c r="J2562" s="95" t="s">
        <v>7896</v>
      </c>
      <c r="K2562" s="96" t="s">
        <v>7897</v>
      </c>
      <c r="L2562" s="98"/>
    </row>
    <row r="2563" spans="1:12" ht="25.5" customHeight="1" x14ac:dyDescent="0.15">
      <c r="A2563" s="95" t="s">
        <v>7219</v>
      </c>
      <c r="B2563" s="95"/>
      <c r="C2563" s="95" t="s">
        <v>7629</v>
      </c>
      <c r="D2563" s="95" t="s">
        <v>7080</v>
      </c>
      <c r="E2563" s="95" t="s">
        <v>7081</v>
      </c>
      <c r="F2563" s="96" t="s">
        <v>7489</v>
      </c>
      <c r="G2563" s="97">
        <v>8111.04</v>
      </c>
      <c r="H2563" s="97"/>
      <c r="I2563" s="95" t="s">
        <v>6566</v>
      </c>
      <c r="J2563" s="95" t="s">
        <v>7896</v>
      </c>
      <c r="K2563" s="96" t="s">
        <v>7897</v>
      </c>
      <c r="L2563" s="98"/>
    </row>
    <row r="2564" spans="1:12" ht="25.5" customHeight="1" x14ac:dyDescent="0.15">
      <c r="A2564" s="95" t="s">
        <v>7239</v>
      </c>
      <c r="B2564" s="95"/>
      <c r="C2564" s="95" t="s">
        <v>7629</v>
      </c>
      <c r="D2564" s="95" t="s">
        <v>7080</v>
      </c>
      <c r="E2564" s="95" t="s">
        <v>7081</v>
      </c>
      <c r="F2564" s="96" t="s">
        <v>7489</v>
      </c>
      <c r="G2564" s="97">
        <v>3232.68</v>
      </c>
      <c r="H2564" s="97"/>
      <c r="I2564" s="95" t="s">
        <v>6566</v>
      </c>
      <c r="J2564" s="95" t="s">
        <v>7896</v>
      </c>
      <c r="K2564" s="96" t="s">
        <v>7897</v>
      </c>
      <c r="L2564" s="98"/>
    </row>
    <row r="2565" spans="1:12" ht="25.5" customHeight="1" x14ac:dyDescent="0.15">
      <c r="A2565" s="95" t="s">
        <v>6809</v>
      </c>
      <c r="B2565" s="95"/>
      <c r="C2565" s="95" t="s">
        <v>7629</v>
      </c>
      <c r="D2565" s="95" t="s">
        <v>7080</v>
      </c>
      <c r="E2565" s="95" t="s">
        <v>7081</v>
      </c>
      <c r="F2565" s="96" t="s">
        <v>7489</v>
      </c>
      <c r="G2565" s="97">
        <v>66805.119999999995</v>
      </c>
      <c r="H2565" s="97"/>
      <c r="I2565" s="95" t="s">
        <v>6566</v>
      </c>
      <c r="J2565" s="95" t="s">
        <v>7896</v>
      </c>
      <c r="K2565" s="96" t="s">
        <v>7897</v>
      </c>
      <c r="L2565" s="98"/>
    </row>
    <row r="2566" spans="1:12" ht="25.5" customHeight="1" x14ac:dyDescent="0.15">
      <c r="A2566" s="95" t="s">
        <v>7055</v>
      </c>
      <c r="B2566" s="95"/>
      <c r="C2566" s="95" t="s">
        <v>7898</v>
      </c>
      <c r="D2566" s="95" t="s">
        <v>7080</v>
      </c>
      <c r="E2566" s="95" t="s">
        <v>7081</v>
      </c>
      <c r="F2566" s="96" t="s">
        <v>7057</v>
      </c>
      <c r="G2566" s="97"/>
      <c r="H2566" s="97">
        <v>701.67</v>
      </c>
      <c r="I2566" s="95" t="s">
        <v>7899</v>
      </c>
      <c r="J2566" s="95" t="s">
        <v>7900</v>
      </c>
      <c r="K2566" s="96" t="s">
        <v>7901</v>
      </c>
      <c r="L2566" s="98"/>
    </row>
    <row r="2567" spans="1:12" ht="25.5" customHeight="1" x14ac:dyDescent="0.15">
      <c r="A2567" s="95" t="s">
        <v>7139</v>
      </c>
      <c r="B2567" s="95"/>
      <c r="C2567" s="95" t="s">
        <v>7898</v>
      </c>
      <c r="D2567" s="95" t="s">
        <v>7080</v>
      </c>
      <c r="E2567" s="95" t="s">
        <v>7081</v>
      </c>
      <c r="F2567" s="96" t="s">
        <v>7057</v>
      </c>
      <c r="G2567" s="97">
        <v>701.67</v>
      </c>
      <c r="H2567" s="97"/>
      <c r="I2567" s="95" t="s">
        <v>7899</v>
      </c>
      <c r="J2567" s="95" t="s">
        <v>7900</v>
      </c>
      <c r="K2567" s="96" t="s">
        <v>7901</v>
      </c>
      <c r="L2567" s="98"/>
    </row>
    <row r="2568" spans="1:12" ht="25.5" customHeight="1" x14ac:dyDescent="0.15">
      <c r="A2568" s="95" t="s">
        <v>7055</v>
      </c>
      <c r="B2568" s="95"/>
      <c r="C2568" s="95" t="s">
        <v>7902</v>
      </c>
      <c r="D2568" s="95" t="s">
        <v>7080</v>
      </c>
      <c r="E2568" s="95" t="s">
        <v>7081</v>
      </c>
      <c r="F2568" s="96" t="s">
        <v>7057</v>
      </c>
      <c r="G2568" s="97"/>
      <c r="H2568" s="97">
        <v>1603.48</v>
      </c>
      <c r="I2568" s="95" t="s">
        <v>7903</v>
      </c>
      <c r="J2568" s="95" t="s">
        <v>7900</v>
      </c>
      <c r="K2568" s="96" t="s">
        <v>7901</v>
      </c>
      <c r="L2568" s="98"/>
    </row>
    <row r="2569" spans="1:12" ht="25.5" customHeight="1" x14ac:dyDescent="0.15">
      <c r="A2569" s="95" t="s">
        <v>7220</v>
      </c>
      <c r="B2569" s="95"/>
      <c r="C2569" s="95" t="s">
        <v>7902</v>
      </c>
      <c r="D2569" s="95" t="s">
        <v>7080</v>
      </c>
      <c r="E2569" s="95" t="s">
        <v>7081</v>
      </c>
      <c r="F2569" s="96" t="s">
        <v>7057</v>
      </c>
      <c r="G2569" s="97">
        <v>1603.48</v>
      </c>
      <c r="H2569" s="97"/>
      <c r="I2569" s="95" t="s">
        <v>7903</v>
      </c>
      <c r="J2569" s="95" t="s">
        <v>7900</v>
      </c>
      <c r="K2569" s="96" t="s">
        <v>7901</v>
      </c>
      <c r="L2569" s="98"/>
    </row>
    <row r="2570" spans="1:12" ht="25.5" customHeight="1" x14ac:dyDescent="0.15">
      <c r="A2570" s="95" t="s">
        <v>7055</v>
      </c>
      <c r="B2570" s="95"/>
      <c r="C2570" s="95" t="s">
        <v>7904</v>
      </c>
      <c r="D2570" s="95" t="s">
        <v>7080</v>
      </c>
      <c r="E2570" s="95" t="s">
        <v>7081</v>
      </c>
      <c r="F2570" s="96" t="s">
        <v>7057</v>
      </c>
      <c r="G2570" s="97"/>
      <c r="H2570" s="97">
        <v>974.91</v>
      </c>
      <c r="I2570" s="95" t="s">
        <v>7905</v>
      </c>
      <c r="J2570" s="95" t="s">
        <v>7900</v>
      </c>
      <c r="K2570" s="96" t="s">
        <v>7901</v>
      </c>
      <c r="L2570" s="98"/>
    </row>
    <row r="2571" spans="1:12" ht="25.5" customHeight="1" x14ac:dyDescent="0.15">
      <c r="A2571" s="95" t="s">
        <v>7139</v>
      </c>
      <c r="B2571" s="95"/>
      <c r="C2571" s="95" t="s">
        <v>7904</v>
      </c>
      <c r="D2571" s="95" t="s">
        <v>7080</v>
      </c>
      <c r="E2571" s="95" t="s">
        <v>7081</v>
      </c>
      <c r="F2571" s="96" t="s">
        <v>7057</v>
      </c>
      <c r="G2571" s="97">
        <v>194.98</v>
      </c>
      <c r="H2571" s="97"/>
      <c r="I2571" s="95" t="s">
        <v>7905</v>
      </c>
      <c r="J2571" s="95" t="s">
        <v>7900</v>
      </c>
      <c r="K2571" s="96" t="s">
        <v>7901</v>
      </c>
      <c r="L2571" s="98"/>
    </row>
    <row r="2572" spans="1:12" ht="25.5" customHeight="1" x14ac:dyDescent="0.15">
      <c r="A2572" s="95" t="s">
        <v>7220</v>
      </c>
      <c r="B2572" s="95"/>
      <c r="C2572" s="95" t="s">
        <v>7904</v>
      </c>
      <c r="D2572" s="95" t="s">
        <v>7080</v>
      </c>
      <c r="E2572" s="95" t="s">
        <v>7081</v>
      </c>
      <c r="F2572" s="96" t="s">
        <v>7057</v>
      </c>
      <c r="G2572" s="97">
        <v>779.93</v>
      </c>
      <c r="H2572" s="97"/>
      <c r="I2572" s="95" t="s">
        <v>7905</v>
      </c>
      <c r="J2572" s="95" t="s">
        <v>7900</v>
      </c>
      <c r="K2572" s="96" t="s">
        <v>7901</v>
      </c>
      <c r="L2572" s="98"/>
    </row>
    <row r="2573" spans="1:12" ht="25.5" customHeight="1" x14ac:dyDescent="0.15">
      <c r="A2573" s="95" t="s">
        <v>7055</v>
      </c>
      <c r="B2573" s="95"/>
      <c r="C2573" s="95" t="s">
        <v>7906</v>
      </c>
      <c r="D2573" s="95" t="s">
        <v>7080</v>
      </c>
      <c r="E2573" s="95" t="s">
        <v>7081</v>
      </c>
      <c r="F2573" s="96" t="s">
        <v>7057</v>
      </c>
      <c r="G2573" s="97"/>
      <c r="H2573" s="97">
        <v>978.65</v>
      </c>
      <c r="I2573" s="95" t="s">
        <v>6885</v>
      </c>
      <c r="J2573" s="95" t="s">
        <v>7900</v>
      </c>
      <c r="K2573" s="96" t="s">
        <v>7901</v>
      </c>
      <c r="L2573" s="98"/>
    </row>
    <row r="2574" spans="1:12" ht="25.5" customHeight="1" x14ac:dyDescent="0.15">
      <c r="A2574" s="95" t="s">
        <v>7190</v>
      </c>
      <c r="B2574" s="95"/>
      <c r="C2574" s="95" t="s">
        <v>7906</v>
      </c>
      <c r="D2574" s="95" t="s">
        <v>7080</v>
      </c>
      <c r="E2574" s="95" t="s">
        <v>7081</v>
      </c>
      <c r="F2574" s="96" t="s">
        <v>7057</v>
      </c>
      <c r="G2574" s="97">
        <v>291.10000000000002</v>
      </c>
      <c r="H2574" s="97"/>
      <c r="I2574" s="95" t="s">
        <v>6885</v>
      </c>
      <c r="J2574" s="95" t="s">
        <v>7900</v>
      </c>
      <c r="K2574" s="96" t="s">
        <v>7901</v>
      </c>
      <c r="L2574" s="98"/>
    </row>
    <row r="2575" spans="1:12" ht="11.25" x14ac:dyDescent="0.15">
      <c r="A2575" s="95" t="s">
        <v>7220</v>
      </c>
      <c r="B2575" s="95"/>
      <c r="C2575" s="95" t="s">
        <v>7906</v>
      </c>
      <c r="D2575" s="95" t="s">
        <v>7080</v>
      </c>
      <c r="E2575" s="95" t="s">
        <v>7081</v>
      </c>
      <c r="F2575" s="96" t="s">
        <v>7057</v>
      </c>
      <c r="G2575" s="97">
        <v>116.44</v>
      </c>
      <c r="H2575" s="97"/>
      <c r="I2575" s="95" t="s">
        <v>6885</v>
      </c>
      <c r="J2575" s="95" t="s">
        <v>7900</v>
      </c>
      <c r="K2575" s="96" t="s">
        <v>7901</v>
      </c>
    </row>
    <row r="2576" spans="1:12" ht="11.25" x14ac:dyDescent="0.15">
      <c r="A2576" s="95" t="s">
        <v>6844</v>
      </c>
      <c r="B2576" s="95"/>
      <c r="C2576" s="95" t="s">
        <v>7906</v>
      </c>
      <c r="D2576" s="95" t="s">
        <v>7080</v>
      </c>
      <c r="E2576" s="95" t="s">
        <v>7081</v>
      </c>
      <c r="F2576" s="99">
        <v>43220</v>
      </c>
      <c r="G2576" s="97">
        <v>571.11</v>
      </c>
      <c r="H2576" s="97"/>
      <c r="I2576" s="95" t="s">
        <v>6885</v>
      </c>
      <c r="J2576" s="95" t="s">
        <v>7900</v>
      </c>
      <c r="K2576" s="96" t="s">
        <v>7901</v>
      </c>
    </row>
    <row r="2577" spans="1:12" ht="38.25" customHeight="1" x14ac:dyDescent="0.3">
      <c r="A2577" s="95" t="s">
        <v>7268</v>
      </c>
      <c r="B2577" s="95"/>
      <c r="C2577" s="95" t="s">
        <v>7907</v>
      </c>
      <c r="D2577" s="95" t="s">
        <v>7080</v>
      </c>
      <c r="E2577" s="95" t="s">
        <v>7081</v>
      </c>
      <c r="F2577" s="96" t="s">
        <v>7772</v>
      </c>
      <c r="G2577" s="97">
        <v>1266.3499999999999</v>
      </c>
      <c r="H2577" s="97"/>
      <c r="I2577" s="95" t="s">
        <v>6591</v>
      </c>
      <c r="J2577" s="95" t="s">
        <v>7908</v>
      </c>
      <c r="K2577" s="96" t="s">
        <v>7909</v>
      </c>
      <c r="L2577" s="93"/>
    </row>
    <row r="2578" spans="1:12" ht="11.25" x14ac:dyDescent="0.15">
      <c r="A2578" s="95" t="s">
        <v>7148</v>
      </c>
      <c r="B2578" s="95"/>
      <c r="C2578" s="95" t="s">
        <v>7907</v>
      </c>
      <c r="D2578" s="95" t="s">
        <v>7080</v>
      </c>
      <c r="E2578" s="95" t="s">
        <v>7081</v>
      </c>
      <c r="F2578" s="96" t="s">
        <v>7772</v>
      </c>
      <c r="G2578" s="97">
        <v>248.05</v>
      </c>
      <c r="H2578" s="97"/>
      <c r="I2578" s="95" t="s">
        <v>6591</v>
      </c>
      <c r="J2578" s="95" t="s">
        <v>7908</v>
      </c>
      <c r="K2578" s="96" t="s">
        <v>7909</v>
      </c>
    </row>
    <row r="2579" spans="1:12" ht="25.5" customHeight="1" x14ac:dyDescent="0.15">
      <c r="A2579" s="95" t="s">
        <v>7910</v>
      </c>
      <c r="B2579" s="95"/>
      <c r="C2579" s="95" t="s">
        <v>7907</v>
      </c>
      <c r="D2579" s="95" t="s">
        <v>7080</v>
      </c>
      <c r="E2579" s="95" t="s">
        <v>7081</v>
      </c>
      <c r="F2579" s="96" t="s">
        <v>7772</v>
      </c>
      <c r="G2579" s="97"/>
      <c r="H2579" s="97">
        <v>4778.1899999999996</v>
      </c>
      <c r="I2579" s="95" t="s">
        <v>6591</v>
      </c>
      <c r="J2579" s="95" t="s">
        <v>7908</v>
      </c>
      <c r="K2579" s="96" t="s">
        <v>7909</v>
      </c>
      <c r="L2579" s="98"/>
    </row>
    <row r="2580" spans="1:12" ht="25.5" customHeight="1" x14ac:dyDescent="0.15">
      <c r="A2580" s="95" t="s">
        <v>6806</v>
      </c>
      <c r="B2580" s="95"/>
      <c r="C2580" s="95" t="s">
        <v>7907</v>
      </c>
      <c r="D2580" s="95" t="s">
        <v>7080</v>
      </c>
      <c r="E2580" s="95" t="s">
        <v>7081</v>
      </c>
      <c r="F2580" s="96" t="s">
        <v>7772</v>
      </c>
      <c r="G2580" s="97">
        <v>417.77</v>
      </c>
      <c r="H2580" s="97"/>
      <c r="I2580" s="95" t="s">
        <v>6591</v>
      </c>
      <c r="J2580" s="95" t="s">
        <v>7908</v>
      </c>
      <c r="K2580" s="96" t="s">
        <v>7909</v>
      </c>
      <c r="L2580" s="98"/>
    </row>
    <row r="2581" spans="1:12" ht="25.5" customHeight="1" x14ac:dyDescent="0.15">
      <c r="A2581" s="95" t="s">
        <v>6805</v>
      </c>
      <c r="B2581" s="95"/>
      <c r="C2581" s="95" t="s">
        <v>7907</v>
      </c>
      <c r="D2581" s="95" t="s">
        <v>7080</v>
      </c>
      <c r="E2581" s="95" t="s">
        <v>7081</v>
      </c>
      <c r="F2581" s="96" t="s">
        <v>7772</v>
      </c>
      <c r="G2581" s="97">
        <v>509.15</v>
      </c>
      <c r="H2581" s="97"/>
      <c r="I2581" s="95" t="s">
        <v>6591</v>
      </c>
      <c r="J2581" s="95" t="s">
        <v>7908</v>
      </c>
      <c r="K2581" s="96" t="s">
        <v>7909</v>
      </c>
      <c r="L2581" s="98"/>
    </row>
    <row r="2582" spans="1:12" ht="25.5" customHeight="1" x14ac:dyDescent="0.15">
      <c r="A2582" s="95" t="s">
        <v>6556</v>
      </c>
      <c r="B2582" s="95"/>
      <c r="C2582" s="95" t="s">
        <v>7907</v>
      </c>
      <c r="D2582" s="95" t="s">
        <v>7080</v>
      </c>
      <c r="E2582" s="95" t="s">
        <v>7081</v>
      </c>
      <c r="F2582" s="99">
        <v>42855</v>
      </c>
      <c r="G2582" s="97">
        <v>430.82</v>
      </c>
      <c r="H2582" s="97"/>
      <c r="I2582" s="95" t="s">
        <v>6591</v>
      </c>
      <c r="J2582" s="95" t="s">
        <v>7908</v>
      </c>
      <c r="K2582" s="96" t="s">
        <v>7909</v>
      </c>
      <c r="L2582" s="98"/>
    </row>
    <row r="2583" spans="1:12" ht="25.5" customHeight="1" x14ac:dyDescent="0.15">
      <c r="A2583" s="95" t="s">
        <v>6549</v>
      </c>
      <c r="B2583" s="95"/>
      <c r="C2583" s="95" t="s">
        <v>7907</v>
      </c>
      <c r="D2583" s="95" t="s">
        <v>7080</v>
      </c>
      <c r="E2583" s="95" t="s">
        <v>7081</v>
      </c>
      <c r="F2583" s="99">
        <v>42855</v>
      </c>
      <c r="G2583" s="97">
        <v>1906.06</v>
      </c>
      <c r="H2583" s="97"/>
      <c r="I2583" s="95" t="s">
        <v>6591</v>
      </c>
      <c r="J2583" s="95" t="s">
        <v>7908</v>
      </c>
      <c r="K2583" s="96" t="s">
        <v>7909</v>
      </c>
      <c r="L2583" s="98"/>
    </row>
    <row r="2584" spans="1:12" ht="25.5" customHeight="1" x14ac:dyDescent="0.15">
      <c r="A2584" s="95" t="s">
        <v>6549</v>
      </c>
      <c r="B2584" s="95"/>
      <c r="C2584" s="95" t="s">
        <v>7793</v>
      </c>
      <c r="D2584" s="95" t="s">
        <v>7080</v>
      </c>
      <c r="E2584" s="95" t="s">
        <v>7081</v>
      </c>
      <c r="F2584" s="99">
        <v>42855</v>
      </c>
      <c r="G2584" s="97">
        <v>2678.52</v>
      </c>
      <c r="H2584" s="97"/>
      <c r="I2584" s="95" t="s">
        <v>6595</v>
      </c>
      <c r="J2584" s="95" t="s">
        <v>7911</v>
      </c>
      <c r="K2584" s="96" t="s">
        <v>7909</v>
      </c>
      <c r="L2584" s="98"/>
    </row>
    <row r="2585" spans="1:12" ht="25.5" customHeight="1" x14ac:dyDescent="0.15">
      <c r="A2585" s="95" t="s">
        <v>6803</v>
      </c>
      <c r="B2585" s="95"/>
      <c r="C2585" s="95" t="s">
        <v>7793</v>
      </c>
      <c r="D2585" s="95" t="s">
        <v>7080</v>
      </c>
      <c r="E2585" s="95" t="s">
        <v>7081</v>
      </c>
      <c r="F2585" s="96" t="s">
        <v>7772</v>
      </c>
      <c r="G2585" s="97"/>
      <c r="H2585" s="97">
        <v>4635.8999999999996</v>
      </c>
      <c r="I2585" s="95" t="s">
        <v>6595</v>
      </c>
      <c r="J2585" s="95" t="s">
        <v>7911</v>
      </c>
      <c r="K2585" s="96" t="s">
        <v>7909</v>
      </c>
      <c r="L2585" s="98"/>
    </row>
    <row r="2586" spans="1:12" ht="25.5" customHeight="1" x14ac:dyDescent="0.15">
      <c r="A2586" s="95" t="s">
        <v>6556</v>
      </c>
      <c r="B2586" s="95"/>
      <c r="C2586" s="95" t="s">
        <v>7793</v>
      </c>
      <c r="D2586" s="95" t="s">
        <v>7080</v>
      </c>
      <c r="E2586" s="95" t="s">
        <v>7081</v>
      </c>
      <c r="F2586" s="99">
        <v>42855</v>
      </c>
      <c r="G2586" s="97">
        <v>566.61</v>
      </c>
      <c r="H2586" s="97"/>
      <c r="I2586" s="95" t="s">
        <v>6595</v>
      </c>
      <c r="J2586" s="95" t="s">
        <v>7911</v>
      </c>
      <c r="K2586" s="96" t="s">
        <v>7909</v>
      </c>
      <c r="L2586" s="98"/>
    </row>
    <row r="2587" spans="1:12" ht="25.5" customHeight="1" x14ac:dyDescent="0.15">
      <c r="A2587" s="95" t="s">
        <v>7151</v>
      </c>
      <c r="B2587" s="95"/>
      <c r="C2587" s="95" t="s">
        <v>7793</v>
      </c>
      <c r="D2587" s="95" t="s">
        <v>7080</v>
      </c>
      <c r="E2587" s="95" t="s">
        <v>7081</v>
      </c>
      <c r="F2587" s="96" t="s">
        <v>7772</v>
      </c>
      <c r="G2587" s="97"/>
      <c r="H2587" s="97"/>
      <c r="I2587" s="95" t="s">
        <v>6595</v>
      </c>
      <c r="J2587" s="95" t="s">
        <v>7911</v>
      </c>
      <c r="K2587" s="96" t="s">
        <v>7909</v>
      </c>
      <c r="L2587" s="98"/>
    </row>
    <row r="2588" spans="1:12" ht="25.5" customHeight="1" x14ac:dyDescent="0.15">
      <c r="A2588" s="95" t="s">
        <v>7146</v>
      </c>
      <c r="B2588" s="95"/>
      <c r="C2588" s="95" t="s">
        <v>7793</v>
      </c>
      <c r="D2588" s="95" t="s">
        <v>7080</v>
      </c>
      <c r="E2588" s="95" t="s">
        <v>7081</v>
      </c>
      <c r="F2588" s="96" t="s">
        <v>7772</v>
      </c>
      <c r="G2588" s="97"/>
      <c r="H2588" s="97"/>
      <c r="I2588" s="95" t="s">
        <v>6595</v>
      </c>
      <c r="J2588" s="95" t="s">
        <v>7911</v>
      </c>
      <c r="K2588" s="96" t="s">
        <v>7909</v>
      </c>
      <c r="L2588" s="98"/>
    </row>
    <row r="2589" spans="1:12" ht="25.5" customHeight="1" x14ac:dyDescent="0.15">
      <c r="A2589" s="95" t="s">
        <v>6806</v>
      </c>
      <c r="B2589" s="95"/>
      <c r="C2589" s="95" t="s">
        <v>7793</v>
      </c>
      <c r="D2589" s="95" t="s">
        <v>7080</v>
      </c>
      <c r="E2589" s="95" t="s">
        <v>7081</v>
      </c>
      <c r="F2589" s="96" t="s">
        <v>7772</v>
      </c>
      <c r="G2589" s="97"/>
      <c r="H2589" s="97"/>
      <c r="I2589" s="95" t="s">
        <v>6595</v>
      </c>
      <c r="J2589" s="95" t="s">
        <v>7911</v>
      </c>
      <c r="K2589" s="96" t="s">
        <v>7909</v>
      </c>
      <c r="L2589" s="98"/>
    </row>
    <row r="2590" spans="1:12" ht="25.5" customHeight="1" x14ac:dyDescent="0.15">
      <c r="A2590" s="95" t="s">
        <v>7145</v>
      </c>
      <c r="B2590" s="95"/>
      <c r="C2590" s="95" t="s">
        <v>7793</v>
      </c>
      <c r="D2590" s="95" t="s">
        <v>7080</v>
      </c>
      <c r="E2590" s="95" t="s">
        <v>7081</v>
      </c>
      <c r="F2590" s="96" t="s">
        <v>7772</v>
      </c>
      <c r="G2590" s="97"/>
      <c r="H2590" s="97"/>
      <c r="I2590" s="95" t="s">
        <v>6595</v>
      </c>
      <c r="J2590" s="95" t="s">
        <v>7911</v>
      </c>
      <c r="K2590" s="96" t="s">
        <v>7909</v>
      </c>
      <c r="L2590" s="98"/>
    </row>
    <row r="2591" spans="1:12" ht="25.5" customHeight="1" x14ac:dyDescent="0.15">
      <c r="A2591" s="95" t="s">
        <v>7910</v>
      </c>
      <c r="B2591" s="95"/>
      <c r="C2591" s="95" t="s">
        <v>7793</v>
      </c>
      <c r="D2591" s="95" t="s">
        <v>7080</v>
      </c>
      <c r="E2591" s="95" t="s">
        <v>7081</v>
      </c>
      <c r="F2591" s="96" t="s">
        <v>7772</v>
      </c>
      <c r="G2591" s="97"/>
      <c r="H2591" s="97"/>
      <c r="I2591" s="95" t="s">
        <v>6595</v>
      </c>
      <c r="J2591" s="95" t="s">
        <v>7911</v>
      </c>
      <c r="K2591" s="96" t="s">
        <v>7909</v>
      </c>
      <c r="L2591" s="98"/>
    </row>
    <row r="2592" spans="1:12" ht="25.5" customHeight="1" x14ac:dyDescent="0.15">
      <c r="A2592" s="95" t="s">
        <v>7144</v>
      </c>
      <c r="B2592" s="95"/>
      <c r="C2592" s="95" t="s">
        <v>7793</v>
      </c>
      <c r="D2592" s="95" t="s">
        <v>7080</v>
      </c>
      <c r="E2592" s="95" t="s">
        <v>7081</v>
      </c>
      <c r="F2592" s="96" t="s">
        <v>7772</v>
      </c>
      <c r="G2592" s="97"/>
      <c r="H2592" s="97"/>
      <c r="I2592" s="95" t="s">
        <v>6595</v>
      </c>
      <c r="J2592" s="95" t="s">
        <v>7911</v>
      </c>
      <c r="K2592" s="96" t="s">
        <v>7909</v>
      </c>
      <c r="L2592" s="98"/>
    </row>
    <row r="2593" spans="1:12" ht="25.5" customHeight="1" x14ac:dyDescent="0.15">
      <c r="A2593" s="95" t="s">
        <v>7264</v>
      </c>
      <c r="B2593" s="95"/>
      <c r="C2593" s="95" t="s">
        <v>7793</v>
      </c>
      <c r="D2593" s="95" t="s">
        <v>7080</v>
      </c>
      <c r="E2593" s="95" t="s">
        <v>7081</v>
      </c>
      <c r="F2593" s="96" t="s">
        <v>7772</v>
      </c>
      <c r="G2593" s="97"/>
      <c r="H2593" s="97"/>
      <c r="I2593" s="95" t="s">
        <v>6595</v>
      </c>
      <c r="J2593" s="95" t="s">
        <v>7911</v>
      </c>
      <c r="K2593" s="96" t="s">
        <v>7909</v>
      </c>
      <c r="L2593" s="98"/>
    </row>
    <row r="2594" spans="1:12" ht="25.5" customHeight="1" x14ac:dyDescent="0.15">
      <c r="A2594" s="95" t="s">
        <v>7268</v>
      </c>
      <c r="B2594" s="95"/>
      <c r="C2594" s="95" t="s">
        <v>7793</v>
      </c>
      <c r="D2594" s="95" t="s">
        <v>7080</v>
      </c>
      <c r="E2594" s="95" t="s">
        <v>7081</v>
      </c>
      <c r="F2594" s="96" t="s">
        <v>7772</v>
      </c>
      <c r="G2594" s="97">
        <v>1390.77</v>
      </c>
      <c r="H2594" s="97"/>
      <c r="I2594" s="95" t="s">
        <v>6595</v>
      </c>
      <c r="J2594" s="95" t="s">
        <v>7911</v>
      </c>
      <c r="K2594" s="96" t="s">
        <v>7909</v>
      </c>
      <c r="L2594" s="98"/>
    </row>
    <row r="2595" spans="1:12" ht="25.5" customHeight="1" x14ac:dyDescent="0.15">
      <c r="A2595" s="95" t="s">
        <v>7157</v>
      </c>
      <c r="B2595" s="95"/>
      <c r="C2595" s="95" t="s">
        <v>7873</v>
      </c>
      <c r="D2595" s="95" t="s">
        <v>7080</v>
      </c>
      <c r="E2595" s="95" t="s">
        <v>7081</v>
      </c>
      <c r="F2595" s="96" t="s">
        <v>7912</v>
      </c>
      <c r="G2595" s="97">
        <v>1302.1300000000001</v>
      </c>
      <c r="H2595" s="97"/>
      <c r="I2595" s="95" t="s">
        <v>7913</v>
      </c>
      <c r="J2595" s="95" t="s">
        <v>7914</v>
      </c>
      <c r="K2595" s="96" t="s">
        <v>7915</v>
      </c>
      <c r="L2595" s="98"/>
    </row>
    <row r="2596" spans="1:12" ht="25.5" customHeight="1" x14ac:dyDescent="0.15">
      <c r="A2596" s="95" t="s">
        <v>7145</v>
      </c>
      <c r="B2596" s="95"/>
      <c r="C2596" s="95" t="s">
        <v>7873</v>
      </c>
      <c r="D2596" s="95" t="s">
        <v>7080</v>
      </c>
      <c r="E2596" s="95" t="s">
        <v>7081</v>
      </c>
      <c r="F2596" s="96" t="s">
        <v>7912</v>
      </c>
      <c r="G2596" s="97">
        <v>3647.99</v>
      </c>
      <c r="H2596" s="97"/>
      <c r="I2596" s="95" t="s">
        <v>7913</v>
      </c>
      <c r="J2596" s="95" t="s">
        <v>7914</v>
      </c>
      <c r="K2596" s="96" t="s">
        <v>7915</v>
      </c>
      <c r="L2596" s="98"/>
    </row>
    <row r="2597" spans="1:12" ht="11.25" x14ac:dyDescent="0.15">
      <c r="A2597" s="95" t="s">
        <v>7158</v>
      </c>
      <c r="B2597" s="95"/>
      <c r="C2597" s="95" t="s">
        <v>7873</v>
      </c>
      <c r="D2597" s="95" t="s">
        <v>7080</v>
      </c>
      <c r="E2597" s="95" t="s">
        <v>7081</v>
      </c>
      <c r="F2597" s="96" t="s">
        <v>7912</v>
      </c>
      <c r="G2597" s="97">
        <v>837.06</v>
      </c>
      <c r="H2597" s="97"/>
      <c r="I2597" s="95" t="s">
        <v>7913</v>
      </c>
      <c r="J2597" s="95" t="s">
        <v>7914</v>
      </c>
      <c r="K2597" s="96" t="s">
        <v>7915</v>
      </c>
    </row>
    <row r="2598" spans="1:12" ht="11.25" x14ac:dyDescent="0.15">
      <c r="A2598" s="95" t="s">
        <v>7159</v>
      </c>
      <c r="B2598" s="95"/>
      <c r="C2598" s="95" t="s">
        <v>7873</v>
      </c>
      <c r="D2598" s="95" t="s">
        <v>7080</v>
      </c>
      <c r="E2598" s="95" t="s">
        <v>7081</v>
      </c>
      <c r="F2598" s="96" t="s">
        <v>7912</v>
      </c>
      <c r="G2598" s="97">
        <v>358.79</v>
      </c>
      <c r="H2598" s="97"/>
      <c r="I2598" s="95" t="s">
        <v>7913</v>
      </c>
      <c r="J2598" s="95" t="s">
        <v>7914</v>
      </c>
      <c r="K2598" s="96" t="s">
        <v>7915</v>
      </c>
    </row>
    <row r="2599" spans="1:12" ht="38.25" customHeight="1" x14ac:dyDescent="0.3">
      <c r="A2599" s="95" t="s">
        <v>6848</v>
      </c>
      <c r="B2599" s="95"/>
      <c r="C2599" s="95" t="s">
        <v>7873</v>
      </c>
      <c r="D2599" s="95" t="s">
        <v>7080</v>
      </c>
      <c r="E2599" s="95" t="s">
        <v>7081</v>
      </c>
      <c r="F2599" s="99">
        <v>43616</v>
      </c>
      <c r="G2599" s="97">
        <v>7163.59</v>
      </c>
      <c r="H2599" s="97"/>
      <c r="I2599" s="95" t="s">
        <v>7913</v>
      </c>
      <c r="J2599" s="95" t="s">
        <v>7914</v>
      </c>
      <c r="K2599" s="96" t="s">
        <v>7915</v>
      </c>
      <c r="L2599" s="93"/>
    </row>
    <row r="2600" spans="1:12" ht="11.25" x14ac:dyDescent="0.15">
      <c r="A2600" s="95" t="s">
        <v>6844</v>
      </c>
      <c r="B2600" s="95"/>
      <c r="C2600" s="95" t="s">
        <v>7873</v>
      </c>
      <c r="D2600" s="95" t="s">
        <v>7080</v>
      </c>
      <c r="E2600" s="95" t="s">
        <v>7081</v>
      </c>
      <c r="F2600" s="99">
        <v>43616</v>
      </c>
      <c r="G2600" s="97">
        <v>8283.0499999999993</v>
      </c>
      <c r="H2600" s="97"/>
      <c r="I2600" s="95" t="s">
        <v>7913</v>
      </c>
      <c r="J2600" s="95" t="s">
        <v>7914</v>
      </c>
      <c r="K2600" s="96" t="s">
        <v>7915</v>
      </c>
    </row>
    <row r="2601" spans="1:12" ht="25.5" customHeight="1" x14ac:dyDescent="0.15">
      <c r="A2601" s="95" t="s">
        <v>6845</v>
      </c>
      <c r="B2601" s="95"/>
      <c r="C2601" s="95" t="s">
        <v>7873</v>
      </c>
      <c r="D2601" s="95" t="s">
        <v>7080</v>
      </c>
      <c r="E2601" s="95" t="s">
        <v>7081</v>
      </c>
      <c r="F2601" s="99">
        <v>43616</v>
      </c>
      <c r="G2601" s="97">
        <v>2434.84</v>
      </c>
      <c r="H2601" s="97"/>
      <c r="I2601" s="95" t="s">
        <v>7913</v>
      </c>
      <c r="J2601" s="95" t="s">
        <v>7914</v>
      </c>
      <c r="K2601" s="96" t="s">
        <v>7915</v>
      </c>
      <c r="L2601" s="98"/>
    </row>
    <row r="2602" spans="1:12" ht="25.5" customHeight="1" x14ac:dyDescent="0.15">
      <c r="A2602" s="95" t="s">
        <v>6846</v>
      </c>
      <c r="B2602" s="95"/>
      <c r="C2602" s="95" t="s">
        <v>7873</v>
      </c>
      <c r="D2602" s="95" t="s">
        <v>7080</v>
      </c>
      <c r="E2602" s="95" t="s">
        <v>7081</v>
      </c>
      <c r="F2602" s="99">
        <v>43616</v>
      </c>
      <c r="G2602" s="97">
        <v>15917.25</v>
      </c>
      <c r="H2602" s="97"/>
      <c r="I2602" s="95" t="s">
        <v>7913</v>
      </c>
      <c r="J2602" s="95" t="s">
        <v>7914</v>
      </c>
      <c r="K2602" s="96" t="s">
        <v>7915</v>
      </c>
      <c r="L2602" s="98"/>
    </row>
    <row r="2603" spans="1:12" ht="25.5" customHeight="1" x14ac:dyDescent="0.15">
      <c r="A2603" s="95" t="s">
        <v>6847</v>
      </c>
      <c r="B2603" s="95"/>
      <c r="C2603" s="95" t="s">
        <v>7873</v>
      </c>
      <c r="D2603" s="95" t="s">
        <v>7080</v>
      </c>
      <c r="E2603" s="95" t="s">
        <v>7081</v>
      </c>
      <c r="F2603" s="99">
        <v>43616</v>
      </c>
      <c r="G2603" s="97">
        <v>18228.63</v>
      </c>
      <c r="H2603" s="97"/>
      <c r="I2603" s="95" t="s">
        <v>7913</v>
      </c>
      <c r="J2603" s="95" t="s">
        <v>7914</v>
      </c>
      <c r="K2603" s="96" t="s">
        <v>7915</v>
      </c>
      <c r="L2603" s="98"/>
    </row>
    <row r="2604" spans="1:12" ht="25.5" customHeight="1" x14ac:dyDescent="0.15">
      <c r="A2604" s="95" t="s">
        <v>7152</v>
      </c>
      <c r="B2604" s="95"/>
      <c r="C2604" s="95" t="s">
        <v>7873</v>
      </c>
      <c r="D2604" s="95" t="s">
        <v>7080</v>
      </c>
      <c r="E2604" s="95" t="s">
        <v>7081</v>
      </c>
      <c r="F2604" s="96" t="s">
        <v>7912</v>
      </c>
      <c r="G2604" s="97">
        <v>1232.93</v>
      </c>
      <c r="H2604" s="97"/>
      <c r="I2604" s="95" t="s">
        <v>7913</v>
      </c>
      <c r="J2604" s="95" t="s">
        <v>7914</v>
      </c>
      <c r="K2604" s="96" t="s">
        <v>7915</v>
      </c>
      <c r="L2604" s="98"/>
    </row>
    <row r="2605" spans="1:12" ht="25.5" customHeight="1" x14ac:dyDescent="0.15">
      <c r="A2605" s="95" t="s">
        <v>6804</v>
      </c>
      <c r="B2605" s="95"/>
      <c r="C2605" s="95" t="s">
        <v>7873</v>
      </c>
      <c r="D2605" s="95" t="s">
        <v>7080</v>
      </c>
      <c r="E2605" s="95" t="s">
        <v>7081</v>
      </c>
      <c r="F2605" s="96" t="s">
        <v>7912</v>
      </c>
      <c r="G2605" s="97">
        <v>12364.23</v>
      </c>
      <c r="H2605" s="97"/>
      <c r="I2605" s="95" t="s">
        <v>7913</v>
      </c>
      <c r="J2605" s="95" t="s">
        <v>7914</v>
      </c>
      <c r="K2605" s="96" t="s">
        <v>7915</v>
      </c>
      <c r="L2605" s="98"/>
    </row>
    <row r="2606" spans="1:12" ht="25.5" customHeight="1" x14ac:dyDescent="0.15">
      <c r="A2606" s="95" t="s">
        <v>6810</v>
      </c>
      <c r="B2606" s="95"/>
      <c r="C2606" s="95" t="s">
        <v>7873</v>
      </c>
      <c r="D2606" s="95" t="s">
        <v>7080</v>
      </c>
      <c r="E2606" s="95" t="s">
        <v>7081</v>
      </c>
      <c r="F2606" s="96" t="s">
        <v>7912</v>
      </c>
      <c r="G2606" s="97">
        <v>17187.86</v>
      </c>
      <c r="H2606" s="97"/>
      <c r="I2606" s="95" t="s">
        <v>7913</v>
      </c>
      <c r="J2606" s="95" t="s">
        <v>7914</v>
      </c>
      <c r="K2606" s="96" t="s">
        <v>7915</v>
      </c>
      <c r="L2606" s="98"/>
    </row>
    <row r="2607" spans="1:12" ht="25.5" customHeight="1" x14ac:dyDescent="0.15">
      <c r="A2607" s="95" t="s">
        <v>7087</v>
      </c>
      <c r="B2607" s="95"/>
      <c r="C2607" s="95" t="s">
        <v>7873</v>
      </c>
      <c r="D2607" s="95" t="s">
        <v>7080</v>
      </c>
      <c r="E2607" s="95" t="s">
        <v>7081</v>
      </c>
      <c r="F2607" s="96" t="s">
        <v>7912</v>
      </c>
      <c r="G2607" s="97">
        <v>1509.79</v>
      </c>
      <c r="H2607" s="97"/>
      <c r="I2607" s="95" t="s">
        <v>7913</v>
      </c>
      <c r="J2607" s="95" t="s">
        <v>7914</v>
      </c>
      <c r="K2607" s="96" t="s">
        <v>7915</v>
      </c>
      <c r="L2607" s="98"/>
    </row>
    <row r="2608" spans="1:12" ht="25.5" customHeight="1" x14ac:dyDescent="0.15">
      <c r="A2608" s="95" t="s">
        <v>7055</v>
      </c>
      <c r="B2608" s="95"/>
      <c r="C2608" s="95" t="s">
        <v>7873</v>
      </c>
      <c r="D2608" s="95" t="s">
        <v>7080</v>
      </c>
      <c r="E2608" s="95" t="s">
        <v>7081</v>
      </c>
      <c r="F2608" s="96" t="s">
        <v>7912</v>
      </c>
      <c r="G2608" s="97">
        <v>5078.37</v>
      </c>
      <c r="H2608" s="97"/>
      <c r="I2608" s="95" t="s">
        <v>7913</v>
      </c>
      <c r="J2608" s="95" t="s">
        <v>7914</v>
      </c>
      <c r="K2608" s="96" t="s">
        <v>7915</v>
      </c>
      <c r="L2608" s="98"/>
    </row>
    <row r="2609" spans="1:12" ht="25.5" customHeight="1" x14ac:dyDescent="0.15">
      <c r="A2609" s="95" t="s">
        <v>7139</v>
      </c>
      <c r="B2609" s="95"/>
      <c r="C2609" s="95" t="s">
        <v>7873</v>
      </c>
      <c r="D2609" s="95" t="s">
        <v>7080</v>
      </c>
      <c r="E2609" s="95" t="s">
        <v>7081</v>
      </c>
      <c r="F2609" s="96" t="s">
        <v>7912</v>
      </c>
      <c r="G2609" s="97">
        <v>2095.13</v>
      </c>
      <c r="H2609" s="97"/>
      <c r="I2609" s="95" t="s">
        <v>7913</v>
      </c>
      <c r="J2609" s="95" t="s">
        <v>7914</v>
      </c>
      <c r="K2609" s="96" t="s">
        <v>7915</v>
      </c>
      <c r="L2609" s="98"/>
    </row>
    <row r="2610" spans="1:12" ht="25.5" customHeight="1" x14ac:dyDescent="0.15">
      <c r="A2610" s="95" t="s">
        <v>7160</v>
      </c>
      <c r="B2610" s="95"/>
      <c r="C2610" s="95" t="s">
        <v>7873</v>
      </c>
      <c r="D2610" s="95" t="s">
        <v>7080</v>
      </c>
      <c r="E2610" s="95" t="s">
        <v>7081</v>
      </c>
      <c r="F2610" s="96" t="s">
        <v>7912</v>
      </c>
      <c r="G2610" s="97"/>
      <c r="H2610" s="97"/>
      <c r="I2610" s="95" t="s">
        <v>7913</v>
      </c>
      <c r="J2610" s="95" t="s">
        <v>7914</v>
      </c>
      <c r="K2610" s="96" t="s">
        <v>7915</v>
      </c>
      <c r="L2610" s="98"/>
    </row>
    <row r="2611" spans="1:12" ht="25.5" customHeight="1" x14ac:dyDescent="0.15">
      <c r="A2611" s="95" t="s">
        <v>7157</v>
      </c>
      <c r="B2611" s="95"/>
      <c r="C2611" s="95" t="s">
        <v>7867</v>
      </c>
      <c r="D2611" s="95" t="s">
        <v>7080</v>
      </c>
      <c r="E2611" s="95" t="s">
        <v>7081</v>
      </c>
      <c r="F2611" s="96" t="s">
        <v>7912</v>
      </c>
      <c r="G2611" s="97">
        <v>8368.98</v>
      </c>
      <c r="H2611" s="97"/>
      <c r="I2611" s="95" t="s">
        <v>7916</v>
      </c>
      <c r="J2611" s="95" t="s">
        <v>7914</v>
      </c>
      <c r="K2611" s="96" t="s">
        <v>7915</v>
      </c>
      <c r="L2611" s="98"/>
    </row>
    <row r="2612" spans="1:12" ht="25.5" customHeight="1" x14ac:dyDescent="0.15">
      <c r="A2612" s="95" t="s">
        <v>7145</v>
      </c>
      <c r="B2612" s="95"/>
      <c r="C2612" s="95" t="s">
        <v>7867</v>
      </c>
      <c r="D2612" s="95" t="s">
        <v>7080</v>
      </c>
      <c r="E2612" s="95" t="s">
        <v>7081</v>
      </c>
      <c r="F2612" s="96" t="s">
        <v>7912</v>
      </c>
      <c r="G2612" s="97">
        <v>21687.02</v>
      </c>
      <c r="H2612" s="97"/>
      <c r="I2612" s="95" t="s">
        <v>7916</v>
      </c>
      <c r="J2612" s="95" t="s">
        <v>7914</v>
      </c>
      <c r="K2612" s="96" t="s">
        <v>7915</v>
      </c>
      <c r="L2612" s="98"/>
    </row>
    <row r="2613" spans="1:12" ht="25.5" customHeight="1" x14ac:dyDescent="0.15">
      <c r="A2613" s="95" t="s">
        <v>7158</v>
      </c>
      <c r="B2613" s="95"/>
      <c r="C2613" s="95" t="s">
        <v>7867</v>
      </c>
      <c r="D2613" s="95" t="s">
        <v>7080</v>
      </c>
      <c r="E2613" s="95" t="s">
        <v>7081</v>
      </c>
      <c r="F2613" s="96" t="s">
        <v>7912</v>
      </c>
      <c r="G2613" s="97">
        <v>5056.38</v>
      </c>
      <c r="H2613" s="97"/>
      <c r="I2613" s="95" t="s">
        <v>7916</v>
      </c>
      <c r="J2613" s="95" t="s">
        <v>7914</v>
      </c>
      <c r="K2613" s="96" t="s">
        <v>7915</v>
      </c>
      <c r="L2613" s="98"/>
    </row>
    <row r="2614" spans="1:12" ht="25.5" customHeight="1" x14ac:dyDescent="0.15">
      <c r="A2614" s="95" t="s">
        <v>7159</v>
      </c>
      <c r="B2614" s="95"/>
      <c r="C2614" s="95" t="s">
        <v>7867</v>
      </c>
      <c r="D2614" s="95" t="s">
        <v>7080</v>
      </c>
      <c r="E2614" s="95" t="s">
        <v>7081</v>
      </c>
      <c r="F2614" s="96" t="s">
        <v>7912</v>
      </c>
      <c r="G2614" s="97">
        <v>2166.9299999999998</v>
      </c>
      <c r="H2614" s="97"/>
      <c r="I2614" s="95" t="s">
        <v>7916</v>
      </c>
      <c r="J2614" s="95" t="s">
        <v>7914</v>
      </c>
      <c r="K2614" s="96" t="s">
        <v>7915</v>
      </c>
      <c r="L2614" s="98"/>
    </row>
    <row r="2615" spans="1:12" ht="25.5" customHeight="1" x14ac:dyDescent="0.15">
      <c r="A2615" s="95" t="s">
        <v>6848</v>
      </c>
      <c r="B2615" s="95"/>
      <c r="C2615" s="95" t="s">
        <v>7867</v>
      </c>
      <c r="D2615" s="95" t="s">
        <v>7080</v>
      </c>
      <c r="E2615" s="95" t="s">
        <v>7081</v>
      </c>
      <c r="F2615" s="99">
        <v>43616</v>
      </c>
      <c r="G2615" s="97">
        <v>44309.32</v>
      </c>
      <c r="H2615" s="97"/>
      <c r="I2615" s="95" t="s">
        <v>7916</v>
      </c>
      <c r="J2615" s="95" t="s">
        <v>7914</v>
      </c>
      <c r="K2615" s="96" t="s">
        <v>7915</v>
      </c>
      <c r="L2615" s="98"/>
    </row>
    <row r="2616" spans="1:12" ht="25.5" customHeight="1" x14ac:dyDescent="0.15">
      <c r="A2616" s="95" t="s">
        <v>6844</v>
      </c>
      <c r="B2616" s="95"/>
      <c r="C2616" s="95" t="s">
        <v>7867</v>
      </c>
      <c r="D2616" s="95" t="s">
        <v>7080</v>
      </c>
      <c r="E2616" s="95" t="s">
        <v>7081</v>
      </c>
      <c r="F2616" s="99">
        <v>43616</v>
      </c>
      <c r="G2616" s="97">
        <v>50882.26</v>
      </c>
      <c r="H2616" s="97"/>
      <c r="I2616" s="95" t="s">
        <v>7916</v>
      </c>
      <c r="J2616" s="95" t="s">
        <v>7914</v>
      </c>
      <c r="K2616" s="96" t="s">
        <v>7915</v>
      </c>
      <c r="L2616" s="98"/>
    </row>
    <row r="2617" spans="1:12" ht="25.5" customHeight="1" x14ac:dyDescent="0.15">
      <c r="A2617" s="95" t="s">
        <v>6845</v>
      </c>
      <c r="B2617" s="95"/>
      <c r="C2617" s="95" t="s">
        <v>7867</v>
      </c>
      <c r="D2617" s="95" t="s">
        <v>7080</v>
      </c>
      <c r="E2617" s="95" t="s">
        <v>7081</v>
      </c>
      <c r="F2617" s="99">
        <v>43616</v>
      </c>
      <c r="G2617" s="97">
        <v>13798.69</v>
      </c>
      <c r="H2617" s="97"/>
      <c r="I2617" s="95" t="s">
        <v>7916</v>
      </c>
      <c r="J2617" s="95" t="s">
        <v>7914</v>
      </c>
      <c r="K2617" s="96" t="s">
        <v>7915</v>
      </c>
      <c r="L2617" s="98"/>
    </row>
    <row r="2618" spans="1:12" ht="25.5" customHeight="1" x14ac:dyDescent="0.15">
      <c r="A2618" s="95" t="s">
        <v>6846</v>
      </c>
      <c r="B2618" s="95"/>
      <c r="C2618" s="95" t="s">
        <v>7867</v>
      </c>
      <c r="D2618" s="95" t="s">
        <v>7080</v>
      </c>
      <c r="E2618" s="95" t="s">
        <v>7081</v>
      </c>
      <c r="F2618" s="99">
        <v>43616</v>
      </c>
      <c r="G2618" s="97">
        <v>99636.49</v>
      </c>
      <c r="H2618" s="97"/>
      <c r="I2618" s="95" t="s">
        <v>7916</v>
      </c>
      <c r="J2618" s="95" t="s">
        <v>7914</v>
      </c>
      <c r="K2618" s="96" t="s">
        <v>7915</v>
      </c>
      <c r="L2618" s="98"/>
    </row>
    <row r="2619" spans="1:12" ht="11.25" x14ac:dyDescent="0.15">
      <c r="A2619" s="95" t="s">
        <v>6847</v>
      </c>
      <c r="B2619" s="95"/>
      <c r="C2619" s="95" t="s">
        <v>7867</v>
      </c>
      <c r="D2619" s="95" t="s">
        <v>7080</v>
      </c>
      <c r="E2619" s="95" t="s">
        <v>7081</v>
      </c>
      <c r="F2619" s="99">
        <v>43616</v>
      </c>
      <c r="G2619" s="97">
        <v>103339.75</v>
      </c>
      <c r="H2619" s="97"/>
      <c r="I2619" s="95" t="s">
        <v>7916</v>
      </c>
      <c r="J2619" s="95" t="s">
        <v>7914</v>
      </c>
      <c r="K2619" s="96" t="s">
        <v>7915</v>
      </c>
    </row>
    <row r="2620" spans="1:12" ht="11.25" x14ac:dyDescent="0.15">
      <c r="A2620" s="95" t="s">
        <v>7152</v>
      </c>
      <c r="B2620" s="95"/>
      <c r="C2620" s="95" t="s">
        <v>7867</v>
      </c>
      <c r="D2620" s="95" t="s">
        <v>7080</v>
      </c>
      <c r="E2620" s="95" t="s">
        <v>7081</v>
      </c>
      <c r="F2620" s="96" t="s">
        <v>7912</v>
      </c>
      <c r="G2620" s="97">
        <v>7316.9</v>
      </c>
      <c r="H2620" s="97"/>
      <c r="I2620" s="95" t="s">
        <v>7916</v>
      </c>
      <c r="J2620" s="95" t="s">
        <v>7914</v>
      </c>
      <c r="K2620" s="96" t="s">
        <v>7915</v>
      </c>
    </row>
    <row r="2621" spans="1:12" ht="38.25" customHeight="1" x14ac:dyDescent="0.3">
      <c r="A2621" s="95" t="s">
        <v>6804</v>
      </c>
      <c r="B2621" s="95"/>
      <c r="C2621" s="95" t="s">
        <v>7867</v>
      </c>
      <c r="D2621" s="95" t="s">
        <v>7080</v>
      </c>
      <c r="E2621" s="95" t="s">
        <v>7081</v>
      </c>
      <c r="F2621" s="96" t="s">
        <v>7912</v>
      </c>
      <c r="G2621" s="97">
        <v>76303.820000000007</v>
      </c>
      <c r="H2621" s="97"/>
      <c r="I2621" s="95" t="s">
        <v>7916</v>
      </c>
      <c r="J2621" s="95" t="s">
        <v>7914</v>
      </c>
      <c r="K2621" s="96" t="s">
        <v>7915</v>
      </c>
      <c r="L2621" s="93"/>
    </row>
    <row r="2622" spans="1:12" ht="11.25" x14ac:dyDescent="0.15">
      <c r="A2622" s="95" t="s">
        <v>6810</v>
      </c>
      <c r="B2622" s="95"/>
      <c r="C2622" s="95" t="s">
        <v>7867</v>
      </c>
      <c r="D2622" s="95" t="s">
        <v>7080</v>
      </c>
      <c r="E2622" s="95" t="s">
        <v>7081</v>
      </c>
      <c r="F2622" s="96" t="s">
        <v>7912</v>
      </c>
      <c r="G2622" s="97">
        <v>103380.77</v>
      </c>
      <c r="H2622" s="97"/>
      <c r="I2622" s="95" t="s">
        <v>7916</v>
      </c>
      <c r="J2622" s="95" t="s">
        <v>7914</v>
      </c>
      <c r="K2622" s="96" t="s">
        <v>7915</v>
      </c>
    </row>
    <row r="2623" spans="1:12" ht="25.5" customHeight="1" x14ac:dyDescent="0.15">
      <c r="A2623" s="95" t="s">
        <v>7087</v>
      </c>
      <c r="B2623" s="95"/>
      <c r="C2623" s="95" t="s">
        <v>7867</v>
      </c>
      <c r="D2623" s="95" t="s">
        <v>7080</v>
      </c>
      <c r="E2623" s="95" t="s">
        <v>7081</v>
      </c>
      <c r="F2623" s="96" t="s">
        <v>7912</v>
      </c>
      <c r="G2623" s="97">
        <v>9061.14</v>
      </c>
      <c r="H2623" s="97"/>
      <c r="I2623" s="95" t="s">
        <v>7916</v>
      </c>
      <c r="J2623" s="95" t="s">
        <v>7914</v>
      </c>
      <c r="K2623" s="96" t="s">
        <v>7915</v>
      </c>
      <c r="L2623" s="98"/>
    </row>
    <row r="2624" spans="1:12" ht="25.5" customHeight="1" x14ac:dyDescent="0.15">
      <c r="A2624" s="95" t="s">
        <v>7055</v>
      </c>
      <c r="B2624" s="95"/>
      <c r="C2624" s="95" t="s">
        <v>7867</v>
      </c>
      <c r="D2624" s="95" t="s">
        <v>7080</v>
      </c>
      <c r="E2624" s="95" t="s">
        <v>7081</v>
      </c>
      <c r="F2624" s="96" t="s">
        <v>7912</v>
      </c>
      <c r="G2624" s="97">
        <v>30494.42</v>
      </c>
      <c r="H2624" s="97"/>
      <c r="I2624" s="95" t="s">
        <v>7916</v>
      </c>
      <c r="J2624" s="95" t="s">
        <v>7914</v>
      </c>
      <c r="K2624" s="96" t="s">
        <v>7915</v>
      </c>
      <c r="L2624" s="98"/>
    </row>
    <row r="2625" spans="1:12" ht="25.5" customHeight="1" x14ac:dyDescent="0.15">
      <c r="A2625" s="95" t="s">
        <v>7139</v>
      </c>
      <c r="B2625" s="95"/>
      <c r="C2625" s="95" t="s">
        <v>7867</v>
      </c>
      <c r="D2625" s="95" t="s">
        <v>7080</v>
      </c>
      <c r="E2625" s="95" t="s">
        <v>7081</v>
      </c>
      <c r="F2625" s="96" t="s">
        <v>7912</v>
      </c>
      <c r="G2625" s="97">
        <v>12570.74</v>
      </c>
      <c r="H2625" s="97"/>
      <c r="I2625" s="95" t="s">
        <v>7916</v>
      </c>
      <c r="J2625" s="95" t="s">
        <v>7914</v>
      </c>
      <c r="K2625" s="96" t="s">
        <v>7915</v>
      </c>
      <c r="L2625" s="98"/>
    </row>
    <row r="2626" spans="1:12" ht="25.5" customHeight="1" x14ac:dyDescent="0.15">
      <c r="A2626" s="95" t="s">
        <v>7160</v>
      </c>
      <c r="B2626" s="95"/>
      <c r="C2626" s="95" t="s">
        <v>7917</v>
      </c>
      <c r="D2626" s="95" t="s">
        <v>7080</v>
      </c>
      <c r="E2626" s="95" t="s">
        <v>7081</v>
      </c>
      <c r="F2626" s="96" t="s">
        <v>7918</v>
      </c>
      <c r="G2626" s="97"/>
      <c r="H2626" s="97"/>
      <c r="I2626" s="95" t="s">
        <v>7919</v>
      </c>
      <c r="J2626" s="95" t="s">
        <v>7914</v>
      </c>
      <c r="K2626" s="96" t="s">
        <v>7915</v>
      </c>
      <c r="L2626" s="98"/>
    </row>
    <row r="2627" spans="1:12" ht="25.5" customHeight="1" x14ac:dyDescent="0.15">
      <c r="A2627" s="95" t="s">
        <v>7139</v>
      </c>
      <c r="B2627" s="95"/>
      <c r="C2627" s="95" t="s">
        <v>7917</v>
      </c>
      <c r="D2627" s="95" t="s">
        <v>7080</v>
      </c>
      <c r="E2627" s="95" t="s">
        <v>7081</v>
      </c>
      <c r="F2627" s="96" t="s">
        <v>7918</v>
      </c>
      <c r="G2627" s="97"/>
      <c r="H2627" s="97">
        <v>2095.13</v>
      </c>
      <c r="I2627" s="95" t="s">
        <v>7919</v>
      </c>
      <c r="J2627" s="95" t="s">
        <v>7914</v>
      </c>
      <c r="K2627" s="96" t="s">
        <v>7915</v>
      </c>
      <c r="L2627" s="98"/>
    </row>
    <row r="2628" spans="1:12" ht="25.5" customHeight="1" x14ac:dyDescent="0.15">
      <c r="A2628" s="95" t="s">
        <v>7055</v>
      </c>
      <c r="B2628" s="95"/>
      <c r="C2628" s="95" t="s">
        <v>7917</v>
      </c>
      <c r="D2628" s="95" t="s">
        <v>7080</v>
      </c>
      <c r="E2628" s="95" t="s">
        <v>7081</v>
      </c>
      <c r="F2628" s="96" t="s">
        <v>7918</v>
      </c>
      <c r="G2628" s="97"/>
      <c r="H2628" s="97">
        <v>5078.37</v>
      </c>
      <c r="I2628" s="95" t="s">
        <v>7919</v>
      </c>
      <c r="J2628" s="95" t="s">
        <v>7914</v>
      </c>
      <c r="K2628" s="96" t="s">
        <v>7915</v>
      </c>
      <c r="L2628" s="98"/>
    </row>
    <row r="2629" spans="1:12" ht="25.5" customHeight="1" x14ac:dyDescent="0.15">
      <c r="A2629" s="95" t="s">
        <v>7087</v>
      </c>
      <c r="B2629" s="95"/>
      <c r="C2629" s="95" t="s">
        <v>7917</v>
      </c>
      <c r="D2629" s="95" t="s">
        <v>7080</v>
      </c>
      <c r="E2629" s="95" t="s">
        <v>7081</v>
      </c>
      <c r="F2629" s="96" t="s">
        <v>7918</v>
      </c>
      <c r="G2629" s="97"/>
      <c r="H2629" s="97">
        <v>1509.79</v>
      </c>
      <c r="I2629" s="95" t="s">
        <v>7919</v>
      </c>
      <c r="J2629" s="95" t="s">
        <v>7914</v>
      </c>
      <c r="K2629" s="96" t="s">
        <v>7915</v>
      </c>
      <c r="L2629" s="98"/>
    </row>
    <row r="2630" spans="1:12" ht="25.5" customHeight="1" x14ac:dyDescent="0.15">
      <c r="A2630" s="95" t="s">
        <v>6810</v>
      </c>
      <c r="B2630" s="95"/>
      <c r="C2630" s="95" t="s">
        <v>7917</v>
      </c>
      <c r="D2630" s="95" t="s">
        <v>7080</v>
      </c>
      <c r="E2630" s="95" t="s">
        <v>7081</v>
      </c>
      <c r="F2630" s="96" t="s">
        <v>7918</v>
      </c>
      <c r="G2630" s="97"/>
      <c r="H2630" s="97">
        <v>17187.86</v>
      </c>
      <c r="I2630" s="95" t="s">
        <v>7919</v>
      </c>
      <c r="J2630" s="95" t="s">
        <v>7914</v>
      </c>
      <c r="K2630" s="96" t="s">
        <v>7915</v>
      </c>
      <c r="L2630" s="98"/>
    </row>
    <row r="2631" spans="1:12" ht="25.5" customHeight="1" x14ac:dyDescent="0.15">
      <c r="A2631" s="95" t="s">
        <v>7152</v>
      </c>
      <c r="B2631" s="95"/>
      <c r="C2631" s="95" t="s">
        <v>7917</v>
      </c>
      <c r="D2631" s="95" t="s">
        <v>7080</v>
      </c>
      <c r="E2631" s="95" t="s">
        <v>7081</v>
      </c>
      <c r="F2631" s="96" t="s">
        <v>7918</v>
      </c>
      <c r="G2631" s="97"/>
      <c r="H2631" s="97">
        <v>1232.93</v>
      </c>
      <c r="I2631" s="95" t="s">
        <v>7919</v>
      </c>
      <c r="J2631" s="95" t="s">
        <v>7914</v>
      </c>
      <c r="K2631" s="96" t="s">
        <v>7915</v>
      </c>
      <c r="L2631" s="98"/>
    </row>
    <row r="2632" spans="1:12" ht="25.5" customHeight="1" x14ac:dyDescent="0.15">
      <c r="A2632" s="95" t="s">
        <v>6804</v>
      </c>
      <c r="B2632" s="95"/>
      <c r="C2632" s="95" t="s">
        <v>7917</v>
      </c>
      <c r="D2632" s="95" t="s">
        <v>7080</v>
      </c>
      <c r="E2632" s="95" t="s">
        <v>7081</v>
      </c>
      <c r="F2632" s="96" t="s">
        <v>7918</v>
      </c>
      <c r="G2632" s="97"/>
      <c r="H2632" s="97">
        <v>12364.23</v>
      </c>
      <c r="I2632" s="95" t="s">
        <v>7919</v>
      </c>
      <c r="J2632" s="95" t="s">
        <v>7914</v>
      </c>
      <c r="K2632" s="96" t="s">
        <v>7915</v>
      </c>
      <c r="L2632" s="98"/>
    </row>
    <row r="2633" spans="1:12" ht="25.5" customHeight="1" x14ac:dyDescent="0.15">
      <c r="A2633" s="95" t="s">
        <v>6847</v>
      </c>
      <c r="B2633" s="95"/>
      <c r="C2633" s="95" t="s">
        <v>7917</v>
      </c>
      <c r="D2633" s="95" t="s">
        <v>7080</v>
      </c>
      <c r="E2633" s="95" t="s">
        <v>7081</v>
      </c>
      <c r="F2633" s="99">
        <v>43617</v>
      </c>
      <c r="G2633" s="97"/>
      <c r="H2633" s="97">
        <v>18228.63</v>
      </c>
      <c r="I2633" s="95" t="s">
        <v>7919</v>
      </c>
      <c r="J2633" s="95" t="s">
        <v>7914</v>
      </c>
      <c r="K2633" s="96" t="s">
        <v>7915</v>
      </c>
      <c r="L2633" s="98"/>
    </row>
    <row r="2634" spans="1:12" ht="25.5" customHeight="1" x14ac:dyDescent="0.15">
      <c r="A2634" s="95" t="s">
        <v>6846</v>
      </c>
      <c r="B2634" s="95"/>
      <c r="C2634" s="95" t="s">
        <v>7917</v>
      </c>
      <c r="D2634" s="95" t="s">
        <v>7080</v>
      </c>
      <c r="E2634" s="95" t="s">
        <v>7081</v>
      </c>
      <c r="F2634" s="99">
        <v>43617</v>
      </c>
      <c r="G2634" s="97"/>
      <c r="H2634" s="97">
        <v>15917.25</v>
      </c>
      <c r="I2634" s="95" t="s">
        <v>7919</v>
      </c>
      <c r="J2634" s="95" t="s">
        <v>7914</v>
      </c>
      <c r="K2634" s="96" t="s">
        <v>7915</v>
      </c>
      <c r="L2634" s="98"/>
    </row>
    <row r="2635" spans="1:12" ht="25.5" customHeight="1" x14ac:dyDescent="0.15">
      <c r="A2635" s="95" t="s">
        <v>6845</v>
      </c>
      <c r="B2635" s="95"/>
      <c r="C2635" s="95" t="s">
        <v>7917</v>
      </c>
      <c r="D2635" s="95" t="s">
        <v>7080</v>
      </c>
      <c r="E2635" s="95" t="s">
        <v>7081</v>
      </c>
      <c r="F2635" s="99">
        <v>43617</v>
      </c>
      <c r="G2635" s="97"/>
      <c r="H2635" s="97">
        <v>2434.84</v>
      </c>
      <c r="I2635" s="95" t="s">
        <v>7919</v>
      </c>
      <c r="J2635" s="95" t="s">
        <v>7914</v>
      </c>
      <c r="K2635" s="96" t="s">
        <v>7915</v>
      </c>
      <c r="L2635" s="98"/>
    </row>
    <row r="2636" spans="1:12" ht="25.5" customHeight="1" x14ac:dyDescent="0.15">
      <c r="A2636" s="95" t="s">
        <v>6844</v>
      </c>
      <c r="B2636" s="95"/>
      <c r="C2636" s="95" t="s">
        <v>7917</v>
      </c>
      <c r="D2636" s="95" t="s">
        <v>7080</v>
      </c>
      <c r="E2636" s="95" t="s">
        <v>7081</v>
      </c>
      <c r="F2636" s="99">
        <v>43617</v>
      </c>
      <c r="G2636" s="97"/>
      <c r="H2636" s="97">
        <v>8283.0499999999993</v>
      </c>
      <c r="I2636" s="95" t="s">
        <v>7919</v>
      </c>
      <c r="J2636" s="95" t="s">
        <v>7914</v>
      </c>
      <c r="K2636" s="96" t="s">
        <v>7915</v>
      </c>
      <c r="L2636" s="98"/>
    </row>
    <row r="2637" spans="1:12" ht="25.5" customHeight="1" x14ac:dyDescent="0.15">
      <c r="A2637" s="95" t="s">
        <v>7158</v>
      </c>
      <c r="B2637" s="95"/>
      <c r="C2637" s="95" t="s">
        <v>7917</v>
      </c>
      <c r="D2637" s="95" t="s">
        <v>7080</v>
      </c>
      <c r="E2637" s="95" t="s">
        <v>7081</v>
      </c>
      <c r="F2637" s="96" t="s">
        <v>7918</v>
      </c>
      <c r="G2637" s="97"/>
      <c r="H2637" s="97">
        <v>837.06</v>
      </c>
      <c r="I2637" s="95" t="s">
        <v>7919</v>
      </c>
      <c r="J2637" s="95" t="s">
        <v>7914</v>
      </c>
      <c r="K2637" s="96" t="s">
        <v>7915</v>
      </c>
      <c r="L2637" s="98"/>
    </row>
    <row r="2638" spans="1:12" ht="25.5" customHeight="1" x14ac:dyDescent="0.15">
      <c r="A2638" s="95" t="s">
        <v>7159</v>
      </c>
      <c r="B2638" s="95"/>
      <c r="C2638" s="95" t="s">
        <v>7917</v>
      </c>
      <c r="D2638" s="95" t="s">
        <v>7080</v>
      </c>
      <c r="E2638" s="95" t="s">
        <v>7081</v>
      </c>
      <c r="F2638" s="96" t="s">
        <v>7918</v>
      </c>
      <c r="G2638" s="97"/>
      <c r="H2638" s="97">
        <v>358.79</v>
      </c>
      <c r="I2638" s="95" t="s">
        <v>7919</v>
      </c>
      <c r="J2638" s="95" t="s">
        <v>7914</v>
      </c>
      <c r="K2638" s="96" t="s">
        <v>7915</v>
      </c>
      <c r="L2638" s="98"/>
    </row>
    <row r="2639" spans="1:12" ht="25.5" customHeight="1" x14ac:dyDescent="0.15">
      <c r="A2639" s="95" t="s">
        <v>7157</v>
      </c>
      <c r="B2639" s="95"/>
      <c r="C2639" s="95" t="s">
        <v>7917</v>
      </c>
      <c r="D2639" s="95" t="s">
        <v>7080</v>
      </c>
      <c r="E2639" s="95" t="s">
        <v>7081</v>
      </c>
      <c r="F2639" s="96" t="s">
        <v>7918</v>
      </c>
      <c r="G2639" s="97"/>
      <c r="H2639" s="97">
        <v>1302.1300000000001</v>
      </c>
      <c r="I2639" s="95" t="s">
        <v>7919</v>
      </c>
      <c r="J2639" s="95" t="s">
        <v>7914</v>
      </c>
      <c r="K2639" s="96" t="s">
        <v>7915</v>
      </c>
      <c r="L2639" s="98"/>
    </row>
    <row r="2640" spans="1:12" ht="25.5" customHeight="1" x14ac:dyDescent="0.15">
      <c r="A2640" s="95" t="s">
        <v>7145</v>
      </c>
      <c r="B2640" s="95"/>
      <c r="C2640" s="95" t="s">
        <v>7917</v>
      </c>
      <c r="D2640" s="95" t="s">
        <v>7080</v>
      </c>
      <c r="E2640" s="95" t="s">
        <v>7081</v>
      </c>
      <c r="F2640" s="96" t="s">
        <v>7918</v>
      </c>
      <c r="G2640" s="97"/>
      <c r="H2640" s="97">
        <v>3647.99</v>
      </c>
      <c r="I2640" s="95" t="s">
        <v>7919</v>
      </c>
      <c r="J2640" s="95" t="s">
        <v>7914</v>
      </c>
      <c r="K2640" s="96" t="s">
        <v>7915</v>
      </c>
      <c r="L2640" s="98"/>
    </row>
    <row r="2641" spans="1:12" ht="11.25" x14ac:dyDescent="0.15">
      <c r="A2641" s="95" t="s">
        <v>6848</v>
      </c>
      <c r="B2641" s="95"/>
      <c r="C2641" s="95" t="s">
        <v>7917</v>
      </c>
      <c r="D2641" s="95" t="s">
        <v>7080</v>
      </c>
      <c r="E2641" s="95" t="s">
        <v>7081</v>
      </c>
      <c r="F2641" s="99">
        <v>43617</v>
      </c>
      <c r="G2641" s="97"/>
      <c r="H2641" s="97">
        <v>7163.59</v>
      </c>
      <c r="I2641" s="95" t="s">
        <v>7919</v>
      </c>
      <c r="J2641" s="95" t="s">
        <v>7914</v>
      </c>
      <c r="K2641" s="96" t="s">
        <v>7915</v>
      </c>
    </row>
    <row r="2642" spans="1:12" ht="11.25" x14ac:dyDescent="0.15">
      <c r="A2642" s="95" t="s">
        <v>7087</v>
      </c>
      <c r="B2642" s="95"/>
      <c r="C2642" s="95" t="s">
        <v>7920</v>
      </c>
      <c r="D2642" s="95" t="s">
        <v>7080</v>
      </c>
      <c r="E2642" s="95" t="s">
        <v>7081</v>
      </c>
      <c r="F2642" s="96" t="s">
        <v>7912</v>
      </c>
      <c r="G2642" s="97">
        <v>1227.83</v>
      </c>
      <c r="H2642" s="97"/>
      <c r="I2642" s="95" t="s">
        <v>7921</v>
      </c>
      <c r="J2642" s="95" t="s">
        <v>7922</v>
      </c>
      <c r="K2642" s="96" t="s">
        <v>7923</v>
      </c>
    </row>
    <row r="2643" spans="1:12" ht="38.25" customHeight="1" x14ac:dyDescent="0.3">
      <c r="A2643" s="95" t="s">
        <v>6810</v>
      </c>
      <c r="B2643" s="95"/>
      <c r="C2643" s="95" t="s">
        <v>7920</v>
      </c>
      <c r="D2643" s="95" t="s">
        <v>7080</v>
      </c>
      <c r="E2643" s="95" t="s">
        <v>7081</v>
      </c>
      <c r="F2643" s="96" t="s">
        <v>7912</v>
      </c>
      <c r="G2643" s="97"/>
      <c r="H2643" s="97">
        <v>4604.37</v>
      </c>
      <c r="I2643" s="95" t="s">
        <v>7921</v>
      </c>
      <c r="J2643" s="95" t="s">
        <v>7922</v>
      </c>
      <c r="K2643" s="96" t="s">
        <v>7923</v>
      </c>
      <c r="L2643" s="93"/>
    </row>
    <row r="2644" spans="1:12" ht="11.25" x14ac:dyDescent="0.15">
      <c r="A2644" s="95" t="s">
        <v>7086</v>
      </c>
      <c r="B2644" s="95"/>
      <c r="C2644" s="95" t="s">
        <v>7920</v>
      </c>
      <c r="D2644" s="95" t="s">
        <v>7080</v>
      </c>
      <c r="E2644" s="95" t="s">
        <v>7081</v>
      </c>
      <c r="F2644" s="96" t="s">
        <v>7912</v>
      </c>
      <c r="G2644" s="97">
        <v>1534.79</v>
      </c>
      <c r="H2644" s="97"/>
      <c r="I2644" s="95" t="s">
        <v>7921</v>
      </c>
      <c r="J2644" s="95" t="s">
        <v>7922</v>
      </c>
      <c r="K2644" s="96" t="s">
        <v>7923</v>
      </c>
    </row>
    <row r="2645" spans="1:12" ht="25.5" customHeight="1" x14ac:dyDescent="0.15">
      <c r="A2645" s="95" t="s">
        <v>7085</v>
      </c>
      <c r="B2645" s="95"/>
      <c r="C2645" s="95" t="s">
        <v>7920</v>
      </c>
      <c r="D2645" s="95" t="s">
        <v>7080</v>
      </c>
      <c r="E2645" s="95" t="s">
        <v>7081</v>
      </c>
      <c r="F2645" s="96" t="s">
        <v>7912</v>
      </c>
      <c r="G2645" s="97">
        <v>1227.83</v>
      </c>
      <c r="H2645" s="97"/>
      <c r="I2645" s="95" t="s">
        <v>7921</v>
      </c>
      <c r="J2645" s="95" t="s">
        <v>7922</v>
      </c>
      <c r="K2645" s="96" t="s">
        <v>7923</v>
      </c>
      <c r="L2645" s="98"/>
    </row>
    <row r="2646" spans="1:12" ht="25.5" customHeight="1" x14ac:dyDescent="0.15">
      <c r="A2646" s="95" t="s">
        <v>7078</v>
      </c>
      <c r="B2646" s="95"/>
      <c r="C2646" s="95" t="s">
        <v>7920</v>
      </c>
      <c r="D2646" s="95" t="s">
        <v>7080</v>
      </c>
      <c r="E2646" s="95" t="s">
        <v>7081</v>
      </c>
      <c r="F2646" s="96" t="s">
        <v>7912</v>
      </c>
      <c r="G2646" s="97">
        <v>613.91999999999996</v>
      </c>
      <c r="H2646" s="97"/>
      <c r="I2646" s="95" t="s">
        <v>7921</v>
      </c>
      <c r="J2646" s="95" t="s">
        <v>7922</v>
      </c>
      <c r="K2646" s="96" t="s">
        <v>7923</v>
      </c>
      <c r="L2646" s="98"/>
    </row>
    <row r="2647" spans="1:12" ht="25.5" customHeight="1" x14ac:dyDescent="0.15">
      <c r="A2647" s="95" t="s">
        <v>7087</v>
      </c>
      <c r="B2647" s="95"/>
      <c r="C2647" s="95" t="s">
        <v>7924</v>
      </c>
      <c r="D2647" s="95" t="s">
        <v>7080</v>
      </c>
      <c r="E2647" s="95" t="s">
        <v>7081</v>
      </c>
      <c r="F2647" s="96" t="s">
        <v>7912</v>
      </c>
      <c r="G2647" s="97">
        <v>308.98</v>
      </c>
      <c r="H2647" s="97"/>
      <c r="I2647" s="95" t="s">
        <v>7925</v>
      </c>
      <c r="J2647" s="95" t="s">
        <v>7922</v>
      </c>
      <c r="K2647" s="96" t="s">
        <v>7923</v>
      </c>
      <c r="L2647" s="98"/>
    </row>
    <row r="2648" spans="1:12" ht="11.25" x14ac:dyDescent="0.15">
      <c r="A2648" s="95" t="s">
        <v>6810</v>
      </c>
      <c r="B2648" s="95"/>
      <c r="C2648" s="95" t="s">
        <v>7924</v>
      </c>
      <c r="D2648" s="95" t="s">
        <v>7080</v>
      </c>
      <c r="E2648" s="95" t="s">
        <v>7081</v>
      </c>
      <c r="F2648" s="96" t="s">
        <v>7912</v>
      </c>
      <c r="G2648" s="97"/>
      <c r="H2648" s="97">
        <v>2780.84</v>
      </c>
      <c r="I2648" s="95" t="s">
        <v>7925</v>
      </c>
      <c r="J2648" s="95" t="s">
        <v>7922</v>
      </c>
      <c r="K2648" s="96" t="s">
        <v>7923</v>
      </c>
      <c r="L2648" s="98"/>
    </row>
    <row r="2649" spans="1:12" ht="12.75" customHeight="1" x14ac:dyDescent="0.15">
      <c r="A2649" s="95" t="s">
        <v>7086</v>
      </c>
      <c r="B2649" s="95"/>
      <c r="C2649" s="95" t="s">
        <v>7924</v>
      </c>
      <c r="D2649" s="95" t="s">
        <v>7080</v>
      </c>
      <c r="E2649" s="95" t="s">
        <v>7081</v>
      </c>
      <c r="F2649" s="96" t="s">
        <v>7912</v>
      </c>
      <c r="G2649" s="97">
        <v>308.98</v>
      </c>
      <c r="H2649" s="97"/>
      <c r="I2649" s="95" t="s">
        <v>7925</v>
      </c>
      <c r="J2649" s="95" t="s">
        <v>7922</v>
      </c>
      <c r="K2649" s="96" t="s">
        <v>7923</v>
      </c>
      <c r="L2649" s="98"/>
    </row>
    <row r="2650" spans="1:12" ht="11.25" x14ac:dyDescent="0.15">
      <c r="A2650" s="95" t="s">
        <v>7085</v>
      </c>
      <c r="B2650" s="95"/>
      <c r="C2650" s="95" t="s">
        <v>7924</v>
      </c>
      <c r="D2650" s="95" t="s">
        <v>7080</v>
      </c>
      <c r="E2650" s="95" t="s">
        <v>7081</v>
      </c>
      <c r="F2650" s="96" t="s">
        <v>7912</v>
      </c>
      <c r="G2650" s="97">
        <v>1853.9</v>
      </c>
      <c r="H2650" s="97"/>
      <c r="I2650" s="95" t="s">
        <v>7925</v>
      </c>
      <c r="J2650" s="95" t="s">
        <v>7922</v>
      </c>
      <c r="K2650" s="96" t="s">
        <v>7923</v>
      </c>
      <c r="L2650" s="98"/>
    </row>
    <row r="2651" spans="1:12" ht="12.75" customHeight="1" x14ac:dyDescent="0.15">
      <c r="A2651" s="95" t="s">
        <v>7078</v>
      </c>
      <c r="B2651" s="95"/>
      <c r="C2651" s="95" t="s">
        <v>7924</v>
      </c>
      <c r="D2651" s="95" t="s">
        <v>7080</v>
      </c>
      <c r="E2651" s="95" t="s">
        <v>7081</v>
      </c>
      <c r="F2651" s="96" t="s">
        <v>7912</v>
      </c>
      <c r="G2651" s="97">
        <v>308.98</v>
      </c>
      <c r="H2651" s="97"/>
      <c r="I2651" s="95" t="s">
        <v>7925</v>
      </c>
      <c r="J2651" s="95" t="s">
        <v>7922</v>
      </c>
      <c r="K2651" s="96" t="s">
        <v>7923</v>
      </c>
      <c r="L2651" s="98"/>
    </row>
    <row r="2652" spans="1:12" ht="11.25" x14ac:dyDescent="0.15">
      <c r="A2652" s="95" t="s">
        <v>6810</v>
      </c>
      <c r="B2652" s="95"/>
      <c r="C2652" s="95" t="s">
        <v>7926</v>
      </c>
      <c r="D2652" s="95" t="s">
        <v>7080</v>
      </c>
      <c r="E2652" s="95" t="s">
        <v>7081</v>
      </c>
      <c r="F2652" s="96" t="s">
        <v>7912</v>
      </c>
      <c r="G2652" s="97"/>
      <c r="H2652" s="97">
        <v>1932</v>
      </c>
      <c r="I2652" s="95" t="s">
        <v>7927</v>
      </c>
      <c r="J2652" s="95" t="s">
        <v>7922</v>
      </c>
      <c r="K2652" s="96" t="s">
        <v>7923</v>
      </c>
      <c r="L2652" s="98"/>
    </row>
    <row r="2653" spans="1:12" ht="25.5" customHeight="1" x14ac:dyDescent="0.15">
      <c r="A2653" s="95" t="s">
        <v>7056</v>
      </c>
      <c r="B2653" s="95"/>
      <c r="C2653" s="95" t="s">
        <v>7926</v>
      </c>
      <c r="D2653" s="95" t="s">
        <v>7080</v>
      </c>
      <c r="E2653" s="95" t="s">
        <v>7081</v>
      </c>
      <c r="F2653" s="96" t="s">
        <v>7912</v>
      </c>
      <c r="G2653" s="97">
        <v>1932</v>
      </c>
      <c r="H2653" s="97"/>
      <c r="I2653" s="95" t="s">
        <v>7927</v>
      </c>
      <c r="J2653" s="95" t="s">
        <v>7922</v>
      </c>
      <c r="K2653" s="96" t="s">
        <v>7923</v>
      </c>
      <c r="L2653" s="98"/>
    </row>
    <row r="2654" spans="1:12" ht="25.5" customHeight="1" x14ac:dyDescent="0.15">
      <c r="A2654" s="95" t="s">
        <v>7056</v>
      </c>
      <c r="B2654" s="95"/>
      <c r="C2654" s="95" t="s">
        <v>7928</v>
      </c>
      <c r="D2654" s="95" t="s">
        <v>7080</v>
      </c>
      <c r="E2654" s="95" t="s">
        <v>7081</v>
      </c>
      <c r="F2654" s="96" t="s">
        <v>7912</v>
      </c>
      <c r="G2654" s="97">
        <v>676.2</v>
      </c>
      <c r="H2654" s="97"/>
      <c r="I2654" s="95" t="s">
        <v>7929</v>
      </c>
      <c r="J2654" s="95" t="s">
        <v>7922</v>
      </c>
      <c r="K2654" s="96" t="s">
        <v>7923</v>
      </c>
      <c r="L2654" s="98"/>
    </row>
    <row r="2655" spans="1:12" ht="25.5" customHeight="1" x14ac:dyDescent="0.15">
      <c r="A2655" s="95" t="s">
        <v>6844</v>
      </c>
      <c r="B2655" s="95"/>
      <c r="C2655" s="95" t="s">
        <v>7928</v>
      </c>
      <c r="D2655" s="95" t="s">
        <v>7080</v>
      </c>
      <c r="E2655" s="95" t="s">
        <v>7081</v>
      </c>
      <c r="F2655" s="99">
        <v>43616</v>
      </c>
      <c r="G2655" s="97"/>
      <c r="H2655" s="97">
        <v>676.2</v>
      </c>
      <c r="I2655" s="95" t="s">
        <v>7929</v>
      </c>
      <c r="J2655" s="95" t="s">
        <v>7922</v>
      </c>
      <c r="K2655" s="96" t="s">
        <v>7923</v>
      </c>
      <c r="L2655" s="98"/>
    </row>
    <row r="2656" spans="1:12" ht="25.5" customHeight="1" x14ac:dyDescent="0.15">
      <c r="A2656" s="95" t="s">
        <v>6810</v>
      </c>
      <c r="B2656" s="95"/>
      <c r="C2656" s="95" t="s">
        <v>7930</v>
      </c>
      <c r="D2656" s="95" t="s">
        <v>7080</v>
      </c>
      <c r="E2656" s="95" t="s">
        <v>7081</v>
      </c>
      <c r="F2656" s="96" t="s">
        <v>7912</v>
      </c>
      <c r="G2656" s="97"/>
      <c r="H2656" s="97">
        <v>3222.03</v>
      </c>
      <c r="I2656" s="95" t="s">
        <v>7931</v>
      </c>
      <c r="J2656" s="95" t="s">
        <v>7922</v>
      </c>
      <c r="K2656" s="96" t="s">
        <v>7923</v>
      </c>
      <c r="L2656" s="98"/>
    </row>
    <row r="2657" spans="1:12" ht="25.5" customHeight="1" x14ac:dyDescent="0.15">
      <c r="A2657" s="95" t="s">
        <v>7095</v>
      </c>
      <c r="B2657" s="95"/>
      <c r="C2657" s="95" t="s">
        <v>7930</v>
      </c>
      <c r="D2657" s="95" t="s">
        <v>7080</v>
      </c>
      <c r="E2657" s="95" t="s">
        <v>7081</v>
      </c>
      <c r="F2657" s="96" t="s">
        <v>7912</v>
      </c>
      <c r="G2657" s="97">
        <v>2416.52</v>
      </c>
      <c r="H2657" s="97"/>
      <c r="I2657" s="95" t="s">
        <v>7931</v>
      </c>
      <c r="J2657" s="95" t="s">
        <v>7922</v>
      </c>
      <c r="K2657" s="96" t="s">
        <v>7923</v>
      </c>
      <c r="L2657" s="98"/>
    </row>
    <row r="2658" spans="1:12" ht="25.5" customHeight="1" x14ac:dyDescent="0.15">
      <c r="A2658" s="95" t="s">
        <v>7092</v>
      </c>
      <c r="B2658" s="95"/>
      <c r="C2658" s="95" t="s">
        <v>7930</v>
      </c>
      <c r="D2658" s="95" t="s">
        <v>7080</v>
      </c>
      <c r="E2658" s="95" t="s">
        <v>7081</v>
      </c>
      <c r="F2658" s="96" t="s">
        <v>7912</v>
      </c>
      <c r="G2658" s="97">
        <v>644.41</v>
      </c>
      <c r="H2658" s="97"/>
      <c r="I2658" s="95" t="s">
        <v>7931</v>
      </c>
      <c r="J2658" s="95" t="s">
        <v>7922</v>
      </c>
      <c r="K2658" s="96" t="s">
        <v>7923</v>
      </c>
      <c r="L2658" s="98"/>
    </row>
    <row r="2659" spans="1:12" ht="25.5" customHeight="1" x14ac:dyDescent="0.15">
      <c r="A2659" s="95" t="s">
        <v>7098</v>
      </c>
      <c r="B2659" s="95"/>
      <c r="C2659" s="95" t="s">
        <v>7930</v>
      </c>
      <c r="D2659" s="95" t="s">
        <v>7080</v>
      </c>
      <c r="E2659" s="95" t="s">
        <v>7081</v>
      </c>
      <c r="F2659" s="96" t="s">
        <v>7912</v>
      </c>
      <c r="G2659" s="97">
        <v>161.1</v>
      </c>
      <c r="H2659" s="97"/>
      <c r="I2659" s="95" t="s">
        <v>7931</v>
      </c>
      <c r="J2659" s="95" t="s">
        <v>7922</v>
      </c>
      <c r="K2659" s="96" t="s">
        <v>7923</v>
      </c>
      <c r="L2659" s="98"/>
    </row>
    <row r="2660" spans="1:12" ht="25.5" customHeight="1" x14ac:dyDescent="0.15">
      <c r="A2660" s="95" t="s">
        <v>6810</v>
      </c>
      <c r="B2660" s="95"/>
      <c r="C2660" s="95" t="s">
        <v>7932</v>
      </c>
      <c r="D2660" s="95" t="s">
        <v>7080</v>
      </c>
      <c r="E2660" s="95" t="s">
        <v>7081</v>
      </c>
      <c r="F2660" s="96" t="s">
        <v>7912</v>
      </c>
      <c r="G2660" s="97"/>
      <c r="H2660" s="97">
        <v>4088.35</v>
      </c>
      <c r="I2660" s="95" t="s">
        <v>7933</v>
      </c>
      <c r="J2660" s="95" t="s">
        <v>7922</v>
      </c>
      <c r="K2660" s="96" t="s">
        <v>7923</v>
      </c>
      <c r="L2660" s="98"/>
    </row>
    <row r="2661" spans="1:12" ht="25.5" customHeight="1" x14ac:dyDescent="0.15">
      <c r="A2661" s="95" t="s">
        <v>7086</v>
      </c>
      <c r="B2661" s="95"/>
      <c r="C2661" s="95" t="s">
        <v>7932</v>
      </c>
      <c r="D2661" s="95" t="s">
        <v>7080</v>
      </c>
      <c r="E2661" s="95" t="s">
        <v>7081</v>
      </c>
      <c r="F2661" s="96" t="s">
        <v>7912</v>
      </c>
      <c r="G2661" s="97">
        <v>204.42</v>
      </c>
      <c r="H2661" s="97"/>
      <c r="I2661" s="95" t="s">
        <v>7933</v>
      </c>
      <c r="J2661" s="95" t="s">
        <v>7922</v>
      </c>
      <c r="K2661" s="96" t="s">
        <v>7923</v>
      </c>
      <c r="L2661" s="98"/>
    </row>
    <row r="2662" spans="1:12" ht="25.5" customHeight="1" x14ac:dyDescent="0.15">
      <c r="A2662" s="95" t="s">
        <v>7095</v>
      </c>
      <c r="B2662" s="95"/>
      <c r="C2662" s="95" t="s">
        <v>7932</v>
      </c>
      <c r="D2662" s="95" t="s">
        <v>7080</v>
      </c>
      <c r="E2662" s="95" t="s">
        <v>7081</v>
      </c>
      <c r="F2662" s="96" t="s">
        <v>7912</v>
      </c>
      <c r="G2662" s="97">
        <v>1430.92</v>
      </c>
      <c r="H2662" s="97"/>
      <c r="I2662" s="95" t="s">
        <v>7933</v>
      </c>
      <c r="J2662" s="95" t="s">
        <v>7922</v>
      </c>
      <c r="K2662" s="96" t="s">
        <v>7923</v>
      </c>
      <c r="L2662" s="98"/>
    </row>
    <row r="2663" spans="1:12" ht="25.5" customHeight="1" x14ac:dyDescent="0.15">
      <c r="A2663" s="95" t="s">
        <v>7078</v>
      </c>
      <c r="B2663" s="95"/>
      <c r="C2663" s="95" t="s">
        <v>7932</v>
      </c>
      <c r="D2663" s="95" t="s">
        <v>7080</v>
      </c>
      <c r="E2663" s="95" t="s">
        <v>7081</v>
      </c>
      <c r="F2663" s="96" t="s">
        <v>7912</v>
      </c>
      <c r="G2663" s="97">
        <v>2248.59</v>
      </c>
      <c r="H2663" s="97"/>
      <c r="I2663" s="95" t="s">
        <v>7933</v>
      </c>
      <c r="J2663" s="95" t="s">
        <v>7922</v>
      </c>
      <c r="K2663" s="96" t="s">
        <v>7923</v>
      </c>
      <c r="L2663" s="98"/>
    </row>
    <row r="2664" spans="1:12" ht="25.5" customHeight="1" x14ac:dyDescent="0.15">
      <c r="A2664" s="95" t="s">
        <v>7098</v>
      </c>
      <c r="B2664" s="95"/>
      <c r="C2664" s="95" t="s">
        <v>7932</v>
      </c>
      <c r="D2664" s="95" t="s">
        <v>7080</v>
      </c>
      <c r="E2664" s="95" t="s">
        <v>7081</v>
      </c>
      <c r="F2664" s="96" t="s">
        <v>7912</v>
      </c>
      <c r="G2664" s="97">
        <v>204.42</v>
      </c>
      <c r="H2664" s="97"/>
      <c r="I2664" s="95" t="s">
        <v>7933</v>
      </c>
      <c r="J2664" s="95" t="s">
        <v>7922</v>
      </c>
      <c r="K2664" s="96" t="s">
        <v>7923</v>
      </c>
      <c r="L2664" s="98"/>
    </row>
    <row r="2665" spans="1:12" ht="11.25" x14ac:dyDescent="0.15">
      <c r="A2665" s="95" t="s">
        <v>6810</v>
      </c>
      <c r="B2665" s="95"/>
      <c r="C2665" s="95" t="s">
        <v>7934</v>
      </c>
      <c r="D2665" s="95" t="s">
        <v>7080</v>
      </c>
      <c r="E2665" s="95" t="s">
        <v>7081</v>
      </c>
      <c r="F2665" s="96" t="s">
        <v>7912</v>
      </c>
      <c r="G2665" s="97"/>
      <c r="H2665" s="97">
        <v>604.64</v>
      </c>
      <c r="I2665" s="95" t="s">
        <v>7935</v>
      </c>
      <c r="J2665" s="95" t="s">
        <v>7922</v>
      </c>
      <c r="K2665" s="96" t="s">
        <v>7923</v>
      </c>
    </row>
    <row r="2666" spans="1:12" ht="11.25" x14ac:dyDescent="0.15">
      <c r="A2666" s="95" t="s">
        <v>6844</v>
      </c>
      <c r="B2666" s="95"/>
      <c r="C2666" s="95" t="s">
        <v>7934</v>
      </c>
      <c r="D2666" s="95" t="s">
        <v>7080</v>
      </c>
      <c r="E2666" s="95" t="s">
        <v>7081</v>
      </c>
      <c r="F2666" s="99">
        <v>43616</v>
      </c>
      <c r="G2666" s="97">
        <v>604.64</v>
      </c>
      <c r="H2666" s="97"/>
      <c r="I2666" s="95" t="s">
        <v>7935</v>
      </c>
      <c r="J2666" s="95" t="s">
        <v>7922</v>
      </c>
      <c r="K2666" s="96" t="s">
        <v>7923</v>
      </c>
    </row>
    <row r="2667" spans="1:12" ht="38.25" customHeight="1" x14ac:dyDescent="0.3">
      <c r="A2667" s="95" t="s">
        <v>7087</v>
      </c>
      <c r="B2667" s="95"/>
      <c r="C2667" s="95" t="s">
        <v>7890</v>
      </c>
      <c r="D2667" s="95" t="s">
        <v>7080</v>
      </c>
      <c r="E2667" s="95" t="s">
        <v>7081</v>
      </c>
      <c r="F2667" s="96" t="s">
        <v>7912</v>
      </c>
      <c r="G2667" s="97"/>
      <c r="H2667" s="97">
        <v>1815.07</v>
      </c>
      <c r="I2667" s="95" t="s">
        <v>7936</v>
      </c>
      <c r="J2667" s="95" t="s">
        <v>7922</v>
      </c>
      <c r="K2667" s="96" t="s">
        <v>7923</v>
      </c>
      <c r="L2667" s="93"/>
    </row>
    <row r="2668" spans="1:12" ht="11.25" x14ac:dyDescent="0.15">
      <c r="A2668" s="95" t="s">
        <v>6810</v>
      </c>
      <c r="B2668" s="95"/>
      <c r="C2668" s="95" t="s">
        <v>7890</v>
      </c>
      <c r="D2668" s="95" t="s">
        <v>7080</v>
      </c>
      <c r="E2668" s="95" t="s">
        <v>7081</v>
      </c>
      <c r="F2668" s="96" t="s">
        <v>7912</v>
      </c>
      <c r="G2668" s="97">
        <v>453.77</v>
      </c>
      <c r="H2668" s="97"/>
      <c r="I2668" s="95" t="s">
        <v>7936</v>
      </c>
      <c r="J2668" s="95" t="s">
        <v>7922</v>
      </c>
      <c r="K2668" s="96" t="s">
        <v>7923</v>
      </c>
    </row>
    <row r="2669" spans="1:12" ht="25.5" customHeight="1" x14ac:dyDescent="0.15">
      <c r="A2669" s="95" t="s">
        <v>7086</v>
      </c>
      <c r="B2669" s="95"/>
      <c r="C2669" s="95" t="s">
        <v>7890</v>
      </c>
      <c r="D2669" s="95" t="s">
        <v>7080</v>
      </c>
      <c r="E2669" s="95" t="s">
        <v>7081</v>
      </c>
      <c r="F2669" s="96" t="s">
        <v>7912</v>
      </c>
      <c r="G2669" s="97">
        <v>680.65</v>
      </c>
      <c r="H2669" s="97"/>
      <c r="I2669" s="95" t="s">
        <v>7936</v>
      </c>
      <c r="J2669" s="95" t="s">
        <v>7922</v>
      </c>
      <c r="K2669" s="96" t="s">
        <v>7923</v>
      </c>
      <c r="L2669" s="98"/>
    </row>
    <row r="2670" spans="1:12" ht="25.5" customHeight="1" x14ac:dyDescent="0.15">
      <c r="A2670" s="95" t="s">
        <v>7078</v>
      </c>
      <c r="B2670" s="95"/>
      <c r="C2670" s="95" t="s">
        <v>7890</v>
      </c>
      <c r="D2670" s="95" t="s">
        <v>7080</v>
      </c>
      <c r="E2670" s="95" t="s">
        <v>7081</v>
      </c>
      <c r="F2670" s="96" t="s">
        <v>7912</v>
      </c>
      <c r="G2670" s="97">
        <v>453.77</v>
      </c>
      <c r="H2670" s="97"/>
      <c r="I2670" s="95" t="s">
        <v>7936</v>
      </c>
      <c r="J2670" s="95" t="s">
        <v>7922</v>
      </c>
      <c r="K2670" s="96" t="s">
        <v>7923</v>
      </c>
      <c r="L2670" s="98"/>
    </row>
    <row r="2671" spans="1:12" ht="25.5" customHeight="1" x14ac:dyDescent="0.15">
      <c r="A2671" s="95" t="s">
        <v>7098</v>
      </c>
      <c r="B2671" s="95"/>
      <c r="C2671" s="95" t="s">
        <v>7890</v>
      </c>
      <c r="D2671" s="95" t="s">
        <v>7080</v>
      </c>
      <c r="E2671" s="95" t="s">
        <v>7081</v>
      </c>
      <c r="F2671" s="96" t="s">
        <v>7912</v>
      </c>
      <c r="G2671" s="97">
        <v>226.88</v>
      </c>
      <c r="H2671" s="97"/>
      <c r="I2671" s="95" t="s">
        <v>7936</v>
      </c>
      <c r="J2671" s="95" t="s">
        <v>7922</v>
      </c>
      <c r="K2671" s="96" t="s">
        <v>7923</v>
      </c>
      <c r="L2671" s="98"/>
    </row>
    <row r="2672" spans="1:12" ht="25.5" customHeight="1" x14ac:dyDescent="0.15">
      <c r="A2672" s="95" t="s">
        <v>6810</v>
      </c>
      <c r="B2672" s="95"/>
      <c r="C2672" s="95" t="s">
        <v>7937</v>
      </c>
      <c r="D2672" s="95" t="s">
        <v>7080</v>
      </c>
      <c r="E2672" s="95" t="s">
        <v>7081</v>
      </c>
      <c r="F2672" s="96" t="s">
        <v>7912</v>
      </c>
      <c r="G2672" s="97"/>
      <c r="H2672" s="97">
        <v>324.58999999999997</v>
      </c>
      <c r="I2672" s="95" t="s">
        <v>7938</v>
      </c>
      <c r="J2672" s="95" t="s">
        <v>7922</v>
      </c>
      <c r="K2672" s="96" t="s">
        <v>7923</v>
      </c>
      <c r="L2672" s="98"/>
    </row>
    <row r="2673" spans="1:12" ht="25.5" customHeight="1" x14ac:dyDescent="0.15">
      <c r="A2673" s="95" t="s">
        <v>7086</v>
      </c>
      <c r="B2673" s="95"/>
      <c r="C2673" s="95" t="s">
        <v>7937</v>
      </c>
      <c r="D2673" s="95" t="s">
        <v>7080</v>
      </c>
      <c r="E2673" s="95" t="s">
        <v>7081</v>
      </c>
      <c r="F2673" s="96" t="s">
        <v>7912</v>
      </c>
      <c r="G2673" s="97">
        <v>324.58999999999997</v>
      </c>
      <c r="H2673" s="97"/>
      <c r="I2673" s="95" t="s">
        <v>7938</v>
      </c>
      <c r="J2673" s="95" t="s">
        <v>7922</v>
      </c>
      <c r="K2673" s="96" t="s">
        <v>7923</v>
      </c>
      <c r="L2673" s="98"/>
    </row>
    <row r="2674" spans="1:12" ht="25.5" customHeight="1" x14ac:dyDescent="0.15">
      <c r="A2674" s="95" t="s">
        <v>7055</v>
      </c>
      <c r="B2674" s="95"/>
      <c r="C2674" s="95" t="s">
        <v>7939</v>
      </c>
      <c r="D2674" s="95" t="s">
        <v>7080</v>
      </c>
      <c r="E2674" s="95" t="s">
        <v>7081</v>
      </c>
      <c r="F2674" s="96" t="s">
        <v>7912</v>
      </c>
      <c r="G2674" s="97">
        <v>126.37</v>
      </c>
      <c r="H2674" s="97"/>
      <c r="I2674" s="95" t="s">
        <v>7940</v>
      </c>
      <c r="J2674" s="95" t="s">
        <v>7922</v>
      </c>
      <c r="K2674" s="96" t="s">
        <v>7923</v>
      </c>
      <c r="L2674" s="98"/>
    </row>
    <row r="2675" spans="1:12" ht="25.5" customHeight="1" x14ac:dyDescent="0.15">
      <c r="A2675" s="95" t="s">
        <v>6810</v>
      </c>
      <c r="B2675" s="95"/>
      <c r="C2675" s="95" t="s">
        <v>7939</v>
      </c>
      <c r="D2675" s="95" t="s">
        <v>7080</v>
      </c>
      <c r="E2675" s="95" t="s">
        <v>7081</v>
      </c>
      <c r="F2675" s="96" t="s">
        <v>7912</v>
      </c>
      <c r="G2675" s="97"/>
      <c r="H2675" s="97">
        <v>1326.91</v>
      </c>
      <c r="I2675" s="95" t="s">
        <v>7940</v>
      </c>
      <c r="J2675" s="95" t="s">
        <v>7922</v>
      </c>
      <c r="K2675" s="96" t="s">
        <v>7923</v>
      </c>
      <c r="L2675" s="98"/>
    </row>
    <row r="2676" spans="1:12" ht="25.5" customHeight="1" x14ac:dyDescent="0.15">
      <c r="A2676" s="95" t="s">
        <v>6844</v>
      </c>
      <c r="B2676" s="95"/>
      <c r="C2676" s="95" t="s">
        <v>7939</v>
      </c>
      <c r="D2676" s="95" t="s">
        <v>7080</v>
      </c>
      <c r="E2676" s="95" t="s">
        <v>7081</v>
      </c>
      <c r="F2676" s="99">
        <v>43616</v>
      </c>
      <c r="G2676" s="97">
        <v>1074.17</v>
      </c>
      <c r="H2676" s="97"/>
      <c r="I2676" s="95" t="s">
        <v>7940</v>
      </c>
      <c r="J2676" s="95" t="s">
        <v>7922</v>
      </c>
      <c r="K2676" s="96" t="s">
        <v>7923</v>
      </c>
      <c r="L2676" s="98"/>
    </row>
    <row r="2677" spans="1:12" ht="25.5" customHeight="1" x14ac:dyDescent="0.15">
      <c r="A2677" s="95" t="s">
        <v>7159</v>
      </c>
      <c r="B2677" s="95"/>
      <c r="C2677" s="95" t="s">
        <v>7939</v>
      </c>
      <c r="D2677" s="95" t="s">
        <v>7080</v>
      </c>
      <c r="E2677" s="95" t="s">
        <v>7081</v>
      </c>
      <c r="F2677" s="96" t="s">
        <v>7912</v>
      </c>
      <c r="G2677" s="97">
        <v>126.37</v>
      </c>
      <c r="H2677" s="97"/>
      <c r="I2677" s="95" t="s">
        <v>7940</v>
      </c>
      <c r="J2677" s="95" t="s">
        <v>7922</v>
      </c>
      <c r="K2677" s="96" t="s">
        <v>7923</v>
      </c>
      <c r="L2677" s="98"/>
    </row>
    <row r="2678" spans="1:12" ht="25.5" customHeight="1" x14ac:dyDescent="0.15">
      <c r="A2678" s="95" t="s">
        <v>7056</v>
      </c>
      <c r="B2678" s="95"/>
      <c r="C2678" s="95" t="s">
        <v>7941</v>
      </c>
      <c r="D2678" s="95" t="s">
        <v>7080</v>
      </c>
      <c r="E2678" s="95" t="s">
        <v>7081</v>
      </c>
      <c r="F2678" s="96" t="s">
        <v>7912</v>
      </c>
      <c r="G2678" s="97">
        <v>1114.6099999999999</v>
      </c>
      <c r="H2678" s="97"/>
      <c r="I2678" s="95" t="s">
        <v>7942</v>
      </c>
      <c r="J2678" s="95" t="s">
        <v>7922</v>
      </c>
      <c r="K2678" s="96" t="s">
        <v>7923</v>
      </c>
      <c r="L2678" s="98"/>
    </row>
    <row r="2679" spans="1:12" ht="25.5" customHeight="1" x14ac:dyDescent="0.15">
      <c r="A2679" s="95" t="s">
        <v>6804</v>
      </c>
      <c r="B2679" s="95"/>
      <c r="C2679" s="95" t="s">
        <v>7941</v>
      </c>
      <c r="D2679" s="95" t="s">
        <v>7080</v>
      </c>
      <c r="E2679" s="95" t="s">
        <v>7081</v>
      </c>
      <c r="F2679" s="96" t="s">
        <v>7912</v>
      </c>
      <c r="G2679" s="97"/>
      <c r="H2679" s="97">
        <v>5573.07</v>
      </c>
      <c r="I2679" s="95" t="s">
        <v>7942</v>
      </c>
      <c r="J2679" s="95" t="s">
        <v>7922</v>
      </c>
      <c r="K2679" s="96" t="s">
        <v>7923</v>
      </c>
      <c r="L2679" s="98"/>
    </row>
    <row r="2680" spans="1:12" ht="25.5" customHeight="1" x14ac:dyDescent="0.15">
      <c r="A2680" s="95" t="s">
        <v>6844</v>
      </c>
      <c r="B2680" s="95"/>
      <c r="C2680" s="95" t="s">
        <v>7941</v>
      </c>
      <c r="D2680" s="95" t="s">
        <v>7080</v>
      </c>
      <c r="E2680" s="95" t="s">
        <v>7081</v>
      </c>
      <c r="F2680" s="99">
        <v>43616</v>
      </c>
      <c r="G2680" s="97">
        <v>4458.46</v>
      </c>
      <c r="H2680" s="97"/>
      <c r="I2680" s="95" t="s">
        <v>7942</v>
      </c>
      <c r="J2680" s="95" t="s">
        <v>7922</v>
      </c>
      <c r="K2680" s="96" t="s">
        <v>7923</v>
      </c>
      <c r="L2680" s="98"/>
    </row>
    <row r="2681" spans="1:12" ht="25.5" customHeight="1" x14ac:dyDescent="0.15">
      <c r="A2681" s="95" t="s">
        <v>7056</v>
      </c>
      <c r="B2681" s="95"/>
      <c r="C2681" s="95" t="s">
        <v>7943</v>
      </c>
      <c r="D2681" s="95" t="s">
        <v>7080</v>
      </c>
      <c r="E2681" s="95" t="s">
        <v>7081</v>
      </c>
      <c r="F2681" s="96" t="s">
        <v>7912</v>
      </c>
      <c r="G2681" s="97">
        <v>575</v>
      </c>
      <c r="H2681" s="97"/>
      <c r="I2681" s="95" t="s">
        <v>7944</v>
      </c>
      <c r="J2681" s="95" t="s">
        <v>7922</v>
      </c>
      <c r="K2681" s="96" t="s">
        <v>7923</v>
      </c>
      <c r="L2681" s="98"/>
    </row>
    <row r="2682" spans="1:12" ht="25.5" customHeight="1" x14ac:dyDescent="0.15">
      <c r="A2682" s="95" t="s">
        <v>6804</v>
      </c>
      <c r="B2682" s="95"/>
      <c r="C2682" s="95" t="s">
        <v>7943</v>
      </c>
      <c r="D2682" s="95" t="s">
        <v>7080</v>
      </c>
      <c r="E2682" s="95" t="s">
        <v>7081</v>
      </c>
      <c r="F2682" s="96" t="s">
        <v>7912</v>
      </c>
      <c r="G2682" s="97"/>
      <c r="H2682" s="97">
        <v>4600</v>
      </c>
      <c r="I2682" s="95" t="s">
        <v>7944</v>
      </c>
      <c r="J2682" s="95" t="s">
        <v>7922</v>
      </c>
      <c r="K2682" s="96" t="s">
        <v>7923</v>
      </c>
      <c r="L2682" s="98"/>
    </row>
    <row r="2683" spans="1:12" ht="25.5" customHeight="1" x14ac:dyDescent="0.15">
      <c r="A2683" s="95" t="s">
        <v>6844</v>
      </c>
      <c r="B2683" s="95"/>
      <c r="C2683" s="95" t="s">
        <v>7943</v>
      </c>
      <c r="D2683" s="95" t="s">
        <v>7080</v>
      </c>
      <c r="E2683" s="95" t="s">
        <v>7081</v>
      </c>
      <c r="F2683" s="99">
        <v>43616</v>
      </c>
      <c r="G2683" s="97">
        <v>4025</v>
      </c>
      <c r="H2683" s="97"/>
      <c r="I2683" s="95" t="s">
        <v>7944</v>
      </c>
      <c r="J2683" s="95" t="s">
        <v>7922</v>
      </c>
      <c r="K2683" s="96" t="s">
        <v>7923</v>
      </c>
      <c r="L2683" s="98"/>
    </row>
    <row r="2684" spans="1:12" ht="25.5" customHeight="1" x14ac:dyDescent="0.15">
      <c r="A2684" s="95" t="s">
        <v>7087</v>
      </c>
      <c r="B2684" s="95"/>
      <c r="C2684" s="95" t="s">
        <v>7893</v>
      </c>
      <c r="D2684" s="95" t="s">
        <v>7080</v>
      </c>
      <c r="E2684" s="95" t="s">
        <v>7081</v>
      </c>
      <c r="F2684" s="96" t="s">
        <v>7912</v>
      </c>
      <c r="G2684" s="97">
        <v>228.26</v>
      </c>
      <c r="H2684" s="97"/>
      <c r="I2684" s="95" t="s">
        <v>7945</v>
      </c>
      <c r="J2684" s="95" t="s">
        <v>7922</v>
      </c>
      <c r="K2684" s="96" t="s">
        <v>7923</v>
      </c>
      <c r="L2684" s="98"/>
    </row>
    <row r="2685" spans="1:12" ht="25.5" customHeight="1" x14ac:dyDescent="0.15">
      <c r="A2685" s="95" t="s">
        <v>6810</v>
      </c>
      <c r="B2685" s="95"/>
      <c r="C2685" s="95" t="s">
        <v>7893</v>
      </c>
      <c r="D2685" s="95" t="s">
        <v>7080</v>
      </c>
      <c r="E2685" s="95" t="s">
        <v>7081</v>
      </c>
      <c r="F2685" s="96" t="s">
        <v>7912</v>
      </c>
      <c r="G2685" s="97"/>
      <c r="H2685" s="97">
        <v>1141.31</v>
      </c>
      <c r="I2685" s="95" t="s">
        <v>7945</v>
      </c>
      <c r="J2685" s="95" t="s">
        <v>7922</v>
      </c>
      <c r="K2685" s="96" t="s">
        <v>7923</v>
      </c>
      <c r="L2685" s="98"/>
    </row>
    <row r="2686" spans="1:12" ht="25.5" customHeight="1" x14ac:dyDescent="0.15">
      <c r="A2686" s="95" t="s">
        <v>7086</v>
      </c>
      <c r="B2686" s="95"/>
      <c r="C2686" s="95" t="s">
        <v>7893</v>
      </c>
      <c r="D2686" s="95" t="s">
        <v>7080</v>
      </c>
      <c r="E2686" s="95" t="s">
        <v>7081</v>
      </c>
      <c r="F2686" s="96" t="s">
        <v>7912</v>
      </c>
      <c r="G2686" s="97">
        <v>228.26</v>
      </c>
      <c r="H2686" s="97"/>
      <c r="I2686" s="95" t="s">
        <v>7945</v>
      </c>
      <c r="J2686" s="95" t="s">
        <v>7922</v>
      </c>
      <c r="K2686" s="96" t="s">
        <v>7923</v>
      </c>
      <c r="L2686" s="98"/>
    </row>
    <row r="2687" spans="1:12" ht="11.25" x14ac:dyDescent="0.15">
      <c r="A2687" s="95" t="s">
        <v>7085</v>
      </c>
      <c r="B2687" s="95"/>
      <c r="C2687" s="95" t="s">
        <v>7893</v>
      </c>
      <c r="D2687" s="95" t="s">
        <v>7080</v>
      </c>
      <c r="E2687" s="95" t="s">
        <v>7081</v>
      </c>
      <c r="F2687" s="96" t="s">
        <v>7912</v>
      </c>
      <c r="G2687" s="97">
        <v>456.53</v>
      </c>
      <c r="H2687" s="97"/>
      <c r="I2687" s="95" t="s">
        <v>7945</v>
      </c>
      <c r="J2687" s="95" t="s">
        <v>7922</v>
      </c>
      <c r="K2687" s="96" t="s">
        <v>7923</v>
      </c>
    </row>
    <row r="2688" spans="1:12" ht="11.25" x14ac:dyDescent="0.15">
      <c r="A2688" s="95" t="s">
        <v>7078</v>
      </c>
      <c r="B2688" s="95"/>
      <c r="C2688" s="95" t="s">
        <v>7893</v>
      </c>
      <c r="D2688" s="95" t="s">
        <v>7080</v>
      </c>
      <c r="E2688" s="95" t="s">
        <v>7081</v>
      </c>
      <c r="F2688" s="96" t="s">
        <v>7912</v>
      </c>
      <c r="G2688" s="97">
        <v>228.26</v>
      </c>
      <c r="H2688" s="97"/>
      <c r="I2688" s="95" t="s">
        <v>7945</v>
      </c>
      <c r="J2688" s="95" t="s">
        <v>7922</v>
      </c>
      <c r="K2688" s="96" t="s">
        <v>7923</v>
      </c>
    </row>
    <row r="2689" spans="1:12" ht="38.25" customHeight="1" x14ac:dyDescent="0.3">
      <c r="A2689" s="95" t="s">
        <v>6804</v>
      </c>
      <c r="B2689" s="95"/>
      <c r="C2689" s="95" t="s">
        <v>7946</v>
      </c>
      <c r="D2689" s="95" t="s">
        <v>7080</v>
      </c>
      <c r="E2689" s="95" t="s">
        <v>7081</v>
      </c>
      <c r="F2689" s="96" t="s">
        <v>7912</v>
      </c>
      <c r="G2689" s="97"/>
      <c r="H2689" s="97">
        <v>1650.76</v>
      </c>
      <c r="I2689" s="95" t="s">
        <v>7947</v>
      </c>
      <c r="J2689" s="95" t="s">
        <v>7922</v>
      </c>
      <c r="K2689" s="96" t="s">
        <v>7923</v>
      </c>
      <c r="L2689" s="93"/>
    </row>
    <row r="2690" spans="1:12" ht="11.25" x14ac:dyDescent="0.15">
      <c r="A2690" s="95" t="s">
        <v>6844</v>
      </c>
      <c r="B2690" s="95"/>
      <c r="C2690" s="95" t="s">
        <v>7946</v>
      </c>
      <c r="D2690" s="95" t="s">
        <v>7080</v>
      </c>
      <c r="E2690" s="95" t="s">
        <v>7081</v>
      </c>
      <c r="F2690" s="99">
        <v>43616</v>
      </c>
      <c r="G2690" s="97">
        <v>1650.76</v>
      </c>
      <c r="H2690" s="97"/>
      <c r="I2690" s="95" t="s">
        <v>7947</v>
      </c>
      <c r="J2690" s="95" t="s">
        <v>7922</v>
      </c>
      <c r="K2690" s="96" t="s">
        <v>7923</v>
      </c>
    </row>
    <row r="2691" spans="1:12" ht="25.5" customHeight="1" x14ac:dyDescent="0.15">
      <c r="A2691" s="95" t="s">
        <v>6804</v>
      </c>
      <c r="B2691" s="95"/>
      <c r="C2691" s="95" t="s">
        <v>7948</v>
      </c>
      <c r="D2691" s="95" t="s">
        <v>7080</v>
      </c>
      <c r="E2691" s="95" t="s">
        <v>7081</v>
      </c>
      <c r="F2691" s="96" t="s">
        <v>7912</v>
      </c>
      <c r="G2691" s="97"/>
      <c r="H2691" s="97">
        <v>1046.5</v>
      </c>
      <c r="I2691" s="95" t="s">
        <v>7949</v>
      </c>
      <c r="J2691" s="95" t="s">
        <v>7922</v>
      </c>
      <c r="K2691" s="96" t="s">
        <v>7923</v>
      </c>
      <c r="L2691" s="98"/>
    </row>
    <row r="2692" spans="1:12" ht="25.5" customHeight="1" x14ac:dyDescent="0.15">
      <c r="A2692" s="95" t="s">
        <v>6844</v>
      </c>
      <c r="B2692" s="95"/>
      <c r="C2692" s="95" t="s">
        <v>7948</v>
      </c>
      <c r="D2692" s="95" t="s">
        <v>7080</v>
      </c>
      <c r="E2692" s="95" t="s">
        <v>7081</v>
      </c>
      <c r="F2692" s="99">
        <v>43616</v>
      </c>
      <c r="G2692" s="97">
        <v>1046.5</v>
      </c>
      <c r="H2692" s="97"/>
      <c r="I2692" s="95" t="s">
        <v>7949</v>
      </c>
      <c r="J2692" s="95" t="s">
        <v>7922</v>
      </c>
      <c r="K2692" s="96" t="s">
        <v>7923</v>
      </c>
      <c r="L2692" s="98"/>
    </row>
    <row r="2693" spans="1:12" ht="25.5" customHeight="1" x14ac:dyDescent="0.15">
      <c r="A2693" s="95" t="s">
        <v>7160</v>
      </c>
      <c r="B2693" s="95"/>
      <c r="C2693" s="95" t="s">
        <v>7950</v>
      </c>
      <c r="D2693" s="95" t="s">
        <v>7080</v>
      </c>
      <c r="E2693" s="95" t="s">
        <v>7081</v>
      </c>
      <c r="F2693" s="96" t="s">
        <v>7912</v>
      </c>
      <c r="G2693" s="97">
        <v>164.29</v>
      </c>
      <c r="H2693" s="97"/>
      <c r="I2693" s="95" t="s">
        <v>7951</v>
      </c>
      <c r="J2693" s="95" t="s">
        <v>7922</v>
      </c>
      <c r="K2693" s="96" t="s">
        <v>7923</v>
      </c>
      <c r="L2693" s="98"/>
    </row>
    <row r="2694" spans="1:12" ht="25.5" customHeight="1" x14ac:dyDescent="0.15">
      <c r="A2694" s="95" t="s">
        <v>7055</v>
      </c>
      <c r="B2694" s="95"/>
      <c r="C2694" s="95" t="s">
        <v>7950</v>
      </c>
      <c r="D2694" s="95" t="s">
        <v>7080</v>
      </c>
      <c r="E2694" s="95" t="s">
        <v>7081</v>
      </c>
      <c r="F2694" s="96" t="s">
        <v>7912</v>
      </c>
      <c r="G2694" s="97">
        <v>164.29</v>
      </c>
      <c r="H2694" s="97"/>
      <c r="I2694" s="95" t="s">
        <v>7951</v>
      </c>
      <c r="J2694" s="95" t="s">
        <v>7922</v>
      </c>
      <c r="K2694" s="96" t="s">
        <v>7923</v>
      </c>
      <c r="L2694" s="98"/>
    </row>
    <row r="2695" spans="1:12" ht="25.5" customHeight="1" x14ac:dyDescent="0.15">
      <c r="A2695" s="95" t="s">
        <v>6810</v>
      </c>
      <c r="B2695" s="95"/>
      <c r="C2695" s="95" t="s">
        <v>7950</v>
      </c>
      <c r="D2695" s="95" t="s">
        <v>7080</v>
      </c>
      <c r="E2695" s="95" t="s">
        <v>7081</v>
      </c>
      <c r="F2695" s="96" t="s">
        <v>7912</v>
      </c>
      <c r="G2695" s="97">
        <v>575</v>
      </c>
      <c r="H2695" s="97"/>
      <c r="I2695" s="95" t="s">
        <v>7951</v>
      </c>
      <c r="J2695" s="95" t="s">
        <v>7922</v>
      </c>
      <c r="K2695" s="96" t="s">
        <v>7923</v>
      </c>
      <c r="L2695" s="98"/>
    </row>
    <row r="2696" spans="1:12" ht="25.5" customHeight="1" x14ac:dyDescent="0.15">
      <c r="A2696" s="95" t="s">
        <v>7056</v>
      </c>
      <c r="B2696" s="95"/>
      <c r="C2696" s="95" t="s">
        <v>7950</v>
      </c>
      <c r="D2696" s="95" t="s">
        <v>7080</v>
      </c>
      <c r="E2696" s="95" t="s">
        <v>7081</v>
      </c>
      <c r="F2696" s="96" t="s">
        <v>7912</v>
      </c>
      <c r="G2696" s="97">
        <v>575</v>
      </c>
      <c r="H2696" s="97"/>
      <c r="I2696" s="95" t="s">
        <v>7951</v>
      </c>
      <c r="J2696" s="95" t="s">
        <v>7922</v>
      </c>
      <c r="K2696" s="96" t="s">
        <v>7923</v>
      </c>
      <c r="L2696" s="98"/>
    </row>
    <row r="2697" spans="1:12" ht="25.5" customHeight="1" x14ac:dyDescent="0.15">
      <c r="A2697" s="95" t="s">
        <v>6804</v>
      </c>
      <c r="B2697" s="95"/>
      <c r="C2697" s="95" t="s">
        <v>7950</v>
      </c>
      <c r="D2697" s="95" t="s">
        <v>7080</v>
      </c>
      <c r="E2697" s="95" t="s">
        <v>7081</v>
      </c>
      <c r="F2697" s="96" t="s">
        <v>7912</v>
      </c>
      <c r="G2697" s="97">
        <v>1150</v>
      </c>
      <c r="H2697" s="97"/>
      <c r="I2697" s="95" t="s">
        <v>7951</v>
      </c>
      <c r="J2697" s="95" t="s">
        <v>7922</v>
      </c>
      <c r="K2697" s="96" t="s">
        <v>7923</v>
      </c>
      <c r="L2697" s="98"/>
    </row>
    <row r="2698" spans="1:12" ht="25.5" customHeight="1" x14ac:dyDescent="0.15">
      <c r="A2698" s="95" t="s">
        <v>6844</v>
      </c>
      <c r="B2698" s="95"/>
      <c r="C2698" s="95" t="s">
        <v>7950</v>
      </c>
      <c r="D2698" s="95" t="s">
        <v>7080</v>
      </c>
      <c r="E2698" s="95" t="s">
        <v>7081</v>
      </c>
      <c r="F2698" s="99">
        <v>43616</v>
      </c>
      <c r="G2698" s="97"/>
      <c r="H2698" s="97">
        <v>2628.58</v>
      </c>
      <c r="I2698" s="95" t="s">
        <v>7951</v>
      </c>
      <c r="J2698" s="95" t="s">
        <v>7922</v>
      </c>
      <c r="K2698" s="96" t="s">
        <v>7923</v>
      </c>
      <c r="L2698" s="98"/>
    </row>
    <row r="2699" spans="1:12" ht="25.5" customHeight="1" x14ac:dyDescent="0.15">
      <c r="A2699" s="95" t="s">
        <v>7160</v>
      </c>
      <c r="B2699" s="95"/>
      <c r="C2699" s="95" t="s">
        <v>7952</v>
      </c>
      <c r="D2699" s="95" t="s">
        <v>7080</v>
      </c>
      <c r="E2699" s="95" t="s">
        <v>7081</v>
      </c>
      <c r="F2699" s="96" t="s">
        <v>7912</v>
      </c>
      <c r="G2699" s="97">
        <v>184.8</v>
      </c>
      <c r="H2699" s="97"/>
      <c r="I2699" s="95" t="s">
        <v>7953</v>
      </c>
      <c r="J2699" s="95" t="s">
        <v>7922</v>
      </c>
      <c r="K2699" s="96" t="s">
        <v>7923</v>
      </c>
      <c r="L2699" s="98"/>
    </row>
    <row r="2700" spans="1:12" ht="25.5" customHeight="1" x14ac:dyDescent="0.15">
      <c r="A2700" s="95" t="s">
        <v>7055</v>
      </c>
      <c r="B2700" s="95"/>
      <c r="C2700" s="95" t="s">
        <v>7952</v>
      </c>
      <c r="D2700" s="95" t="s">
        <v>7080</v>
      </c>
      <c r="E2700" s="95" t="s">
        <v>7081</v>
      </c>
      <c r="F2700" s="96" t="s">
        <v>7912</v>
      </c>
      <c r="G2700" s="97">
        <v>9.6</v>
      </c>
      <c r="H2700" s="97"/>
      <c r="I2700" s="95" t="s">
        <v>7953</v>
      </c>
      <c r="J2700" s="95" t="s">
        <v>7922</v>
      </c>
      <c r="K2700" s="96" t="s">
        <v>7923</v>
      </c>
      <c r="L2700" s="98"/>
    </row>
    <row r="2701" spans="1:12" ht="25.5" customHeight="1" x14ac:dyDescent="0.15">
      <c r="A2701" s="95" t="s">
        <v>6810</v>
      </c>
      <c r="B2701" s="95"/>
      <c r="C2701" s="95" t="s">
        <v>7952</v>
      </c>
      <c r="D2701" s="95" t="s">
        <v>7080</v>
      </c>
      <c r="E2701" s="95" t="s">
        <v>7081</v>
      </c>
      <c r="F2701" s="96" t="s">
        <v>7912</v>
      </c>
      <c r="G2701" s="97">
        <v>48</v>
      </c>
      <c r="H2701" s="97"/>
      <c r="I2701" s="95" t="s">
        <v>7953</v>
      </c>
      <c r="J2701" s="95" t="s">
        <v>7922</v>
      </c>
      <c r="K2701" s="96" t="s">
        <v>7923</v>
      </c>
      <c r="L2701" s="98"/>
    </row>
    <row r="2702" spans="1:12" ht="25.5" customHeight="1" x14ac:dyDescent="0.15">
      <c r="A2702" s="95" t="s">
        <v>6804</v>
      </c>
      <c r="B2702" s="95"/>
      <c r="C2702" s="95" t="s">
        <v>7952</v>
      </c>
      <c r="D2702" s="95" t="s">
        <v>7080</v>
      </c>
      <c r="E2702" s="95" t="s">
        <v>7081</v>
      </c>
      <c r="F2702" s="96" t="s">
        <v>7912</v>
      </c>
      <c r="G2702" s="97"/>
      <c r="H2702" s="97">
        <v>268.8</v>
      </c>
      <c r="I2702" s="95" t="s">
        <v>7953</v>
      </c>
      <c r="J2702" s="95" t="s">
        <v>7922</v>
      </c>
      <c r="K2702" s="96" t="s">
        <v>7923</v>
      </c>
      <c r="L2702" s="98"/>
    </row>
    <row r="2703" spans="1:12" ht="25.5" customHeight="1" x14ac:dyDescent="0.15">
      <c r="A2703" s="95" t="s">
        <v>7145</v>
      </c>
      <c r="B2703" s="95"/>
      <c r="C2703" s="95" t="s">
        <v>7952</v>
      </c>
      <c r="D2703" s="95" t="s">
        <v>7080</v>
      </c>
      <c r="E2703" s="95" t="s">
        <v>7081</v>
      </c>
      <c r="F2703" s="96" t="s">
        <v>7912</v>
      </c>
      <c r="G2703" s="97">
        <v>26.4</v>
      </c>
      <c r="H2703" s="97"/>
      <c r="I2703" s="95" t="s">
        <v>7953</v>
      </c>
      <c r="J2703" s="95" t="s">
        <v>7922</v>
      </c>
      <c r="K2703" s="96" t="s">
        <v>7923</v>
      </c>
      <c r="L2703" s="98"/>
    </row>
    <row r="2704" spans="1:12" ht="25.5" customHeight="1" x14ac:dyDescent="0.15">
      <c r="A2704" s="95" t="s">
        <v>7160</v>
      </c>
      <c r="B2704" s="95"/>
      <c r="C2704" s="95" t="s">
        <v>7954</v>
      </c>
      <c r="D2704" s="95" t="s">
        <v>7080</v>
      </c>
      <c r="E2704" s="95" t="s">
        <v>7081</v>
      </c>
      <c r="F2704" s="96" t="s">
        <v>7912</v>
      </c>
      <c r="G2704" s="97">
        <v>3405.77</v>
      </c>
      <c r="H2704" s="97"/>
      <c r="I2704" s="95" t="s">
        <v>7955</v>
      </c>
      <c r="J2704" s="95" t="s">
        <v>7922</v>
      </c>
      <c r="K2704" s="96" t="s">
        <v>7923</v>
      </c>
      <c r="L2704" s="98"/>
    </row>
    <row r="2705" spans="1:12" ht="25.5" customHeight="1" x14ac:dyDescent="0.15">
      <c r="A2705" s="95" t="s">
        <v>7055</v>
      </c>
      <c r="B2705" s="95"/>
      <c r="C2705" s="95" t="s">
        <v>7954</v>
      </c>
      <c r="D2705" s="95" t="s">
        <v>7080</v>
      </c>
      <c r="E2705" s="95" t="s">
        <v>7081</v>
      </c>
      <c r="F2705" s="96" t="s">
        <v>7912</v>
      </c>
      <c r="G2705" s="97">
        <v>176.92</v>
      </c>
      <c r="H2705" s="97"/>
      <c r="I2705" s="95" t="s">
        <v>7955</v>
      </c>
      <c r="J2705" s="95" t="s">
        <v>7922</v>
      </c>
      <c r="K2705" s="96" t="s">
        <v>7923</v>
      </c>
      <c r="L2705" s="98"/>
    </row>
    <row r="2706" spans="1:12" ht="25.5" customHeight="1" x14ac:dyDescent="0.15">
      <c r="A2706" s="95" t="s">
        <v>7056</v>
      </c>
      <c r="B2706" s="95"/>
      <c r="C2706" s="95" t="s">
        <v>7954</v>
      </c>
      <c r="D2706" s="95" t="s">
        <v>7080</v>
      </c>
      <c r="E2706" s="95" t="s">
        <v>7081</v>
      </c>
      <c r="F2706" s="96" t="s">
        <v>7912</v>
      </c>
      <c r="G2706" s="97">
        <v>884.62</v>
      </c>
      <c r="H2706" s="97"/>
      <c r="I2706" s="95" t="s">
        <v>7955</v>
      </c>
      <c r="J2706" s="95" t="s">
        <v>7922</v>
      </c>
      <c r="K2706" s="96" t="s">
        <v>7923</v>
      </c>
      <c r="L2706" s="98"/>
    </row>
    <row r="2707" spans="1:12" ht="25.5" customHeight="1" x14ac:dyDescent="0.15">
      <c r="A2707" s="95" t="s">
        <v>6804</v>
      </c>
      <c r="B2707" s="95"/>
      <c r="C2707" s="95" t="s">
        <v>7954</v>
      </c>
      <c r="D2707" s="95" t="s">
        <v>7080</v>
      </c>
      <c r="E2707" s="95" t="s">
        <v>7081</v>
      </c>
      <c r="F2707" s="96" t="s">
        <v>7912</v>
      </c>
      <c r="G2707" s="97"/>
      <c r="H2707" s="97">
        <v>4953.8500000000004</v>
      </c>
      <c r="I2707" s="95" t="s">
        <v>7955</v>
      </c>
      <c r="J2707" s="95" t="s">
        <v>7922</v>
      </c>
      <c r="K2707" s="96" t="s">
        <v>7923</v>
      </c>
      <c r="L2707" s="98"/>
    </row>
    <row r="2708" spans="1:12" ht="25.5" customHeight="1" x14ac:dyDescent="0.15">
      <c r="A2708" s="95" t="s">
        <v>7145</v>
      </c>
      <c r="B2708" s="95"/>
      <c r="C2708" s="95" t="s">
        <v>7954</v>
      </c>
      <c r="D2708" s="95" t="s">
        <v>7080</v>
      </c>
      <c r="E2708" s="95" t="s">
        <v>7081</v>
      </c>
      <c r="F2708" s="96" t="s">
        <v>7912</v>
      </c>
      <c r="G2708" s="97">
        <v>486.54</v>
      </c>
      <c r="H2708" s="97"/>
      <c r="I2708" s="95" t="s">
        <v>7955</v>
      </c>
      <c r="J2708" s="95" t="s">
        <v>7922</v>
      </c>
      <c r="K2708" s="96" t="s">
        <v>7923</v>
      </c>
      <c r="L2708" s="98"/>
    </row>
    <row r="2709" spans="1:12" ht="11.25" x14ac:dyDescent="0.15">
      <c r="A2709" s="95" t="s">
        <v>7139</v>
      </c>
      <c r="B2709" s="95"/>
      <c r="C2709" s="95" t="s">
        <v>7956</v>
      </c>
      <c r="D2709" s="95" t="s">
        <v>7080</v>
      </c>
      <c r="E2709" s="95" t="s">
        <v>7081</v>
      </c>
      <c r="F2709" s="96" t="s">
        <v>7912</v>
      </c>
      <c r="G2709" s="97">
        <v>350.69</v>
      </c>
      <c r="H2709" s="97"/>
      <c r="I2709" s="95" t="s">
        <v>7957</v>
      </c>
      <c r="J2709" s="95" t="s">
        <v>7922</v>
      </c>
      <c r="K2709" s="96" t="s">
        <v>7923</v>
      </c>
    </row>
    <row r="2710" spans="1:12" ht="11.25" x14ac:dyDescent="0.15">
      <c r="A2710" s="95" t="s">
        <v>7160</v>
      </c>
      <c r="B2710" s="95"/>
      <c r="C2710" s="95" t="s">
        <v>7956</v>
      </c>
      <c r="D2710" s="95" t="s">
        <v>7080</v>
      </c>
      <c r="E2710" s="95" t="s">
        <v>7081</v>
      </c>
      <c r="F2710" s="96" t="s">
        <v>7912</v>
      </c>
      <c r="G2710" s="97">
        <v>490.96</v>
      </c>
      <c r="H2710" s="97"/>
      <c r="I2710" s="95" t="s">
        <v>7957</v>
      </c>
      <c r="J2710" s="95" t="s">
        <v>7922</v>
      </c>
      <c r="K2710" s="96" t="s">
        <v>7923</v>
      </c>
    </row>
    <row r="2711" spans="1:12" ht="38.25" customHeight="1" x14ac:dyDescent="0.3">
      <c r="A2711" s="95" t="s">
        <v>7055</v>
      </c>
      <c r="B2711" s="95"/>
      <c r="C2711" s="95" t="s">
        <v>7956</v>
      </c>
      <c r="D2711" s="95" t="s">
        <v>7080</v>
      </c>
      <c r="E2711" s="95" t="s">
        <v>7081</v>
      </c>
      <c r="F2711" s="96" t="s">
        <v>7912</v>
      </c>
      <c r="G2711" s="97">
        <v>350.69</v>
      </c>
      <c r="H2711" s="97"/>
      <c r="I2711" s="95" t="s">
        <v>7957</v>
      </c>
      <c r="J2711" s="95" t="s">
        <v>7922</v>
      </c>
      <c r="K2711" s="96" t="s">
        <v>7923</v>
      </c>
      <c r="L2711" s="93"/>
    </row>
    <row r="2712" spans="1:12" ht="11.25" x14ac:dyDescent="0.15">
      <c r="A2712" s="95" t="s">
        <v>6804</v>
      </c>
      <c r="B2712" s="95"/>
      <c r="C2712" s="95" t="s">
        <v>7956</v>
      </c>
      <c r="D2712" s="95" t="s">
        <v>7080</v>
      </c>
      <c r="E2712" s="95" t="s">
        <v>7081</v>
      </c>
      <c r="F2712" s="96" t="s">
        <v>7912</v>
      </c>
      <c r="G2712" s="97"/>
      <c r="H2712" s="97">
        <v>1192.3399999999999</v>
      </c>
      <c r="I2712" s="95" t="s">
        <v>7957</v>
      </c>
      <c r="J2712" s="95" t="s">
        <v>7922</v>
      </c>
      <c r="K2712" s="96" t="s">
        <v>7923</v>
      </c>
    </row>
    <row r="2713" spans="1:12" ht="25.5" customHeight="1" x14ac:dyDescent="0.15">
      <c r="A2713" s="95" t="s">
        <v>7055</v>
      </c>
      <c r="B2713" s="95"/>
      <c r="C2713" s="95" t="s">
        <v>7958</v>
      </c>
      <c r="D2713" s="95" t="s">
        <v>7080</v>
      </c>
      <c r="E2713" s="95" t="s">
        <v>7081</v>
      </c>
      <c r="F2713" s="96" t="s">
        <v>7912</v>
      </c>
      <c r="G2713" s="97"/>
      <c r="H2713" s="97">
        <v>1265.51</v>
      </c>
      <c r="I2713" s="95" t="s">
        <v>7959</v>
      </c>
      <c r="J2713" s="95" t="s">
        <v>7922</v>
      </c>
      <c r="K2713" s="96" t="s">
        <v>7923</v>
      </c>
      <c r="L2713" s="98"/>
    </row>
    <row r="2714" spans="1:12" ht="25.5" customHeight="1" x14ac:dyDescent="0.15">
      <c r="A2714" s="95" t="s">
        <v>7190</v>
      </c>
      <c r="B2714" s="95"/>
      <c r="C2714" s="95" t="s">
        <v>7958</v>
      </c>
      <c r="D2714" s="95" t="s">
        <v>7080</v>
      </c>
      <c r="E2714" s="95" t="s">
        <v>7081</v>
      </c>
      <c r="F2714" s="96" t="s">
        <v>7912</v>
      </c>
      <c r="G2714" s="97">
        <v>1265.51</v>
      </c>
      <c r="H2714" s="97"/>
      <c r="I2714" s="95" t="s">
        <v>7959</v>
      </c>
      <c r="J2714" s="95" t="s">
        <v>7922</v>
      </c>
      <c r="K2714" s="96" t="s">
        <v>7923</v>
      </c>
      <c r="L2714" s="98"/>
    </row>
    <row r="2715" spans="1:12" ht="25.5" customHeight="1" x14ac:dyDescent="0.15">
      <c r="A2715" s="95" t="s">
        <v>6810</v>
      </c>
      <c r="B2715" s="95"/>
      <c r="C2715" s="95" t="s">
        <v>7960</v>
      </c>
      <c r="D2715" s="95" t="s">
        <v>7080</v>
      </c>
      <c r="E2715" s="95" t="s">
        <v>7081</v>
      </c>
      <c r="F2715" s="96" t="s">
        <v>7912</v>
      </c>
      <c r="G2715" s="97"/>
      <c r="H2715" s="97">
        <v>3792.54</v>
      </c>
      <c r="I2715" s="95" t="s">
        <v>7961</v>
      </c>
      <c r="J2715" s="95" t="s">
        <v>7922</v>
      </c>
      <c r="K2715" s="96" t="s">
        <v>7923</v>
      </c>
      <c r="L2715" s="98"/>
    </row>
    <row r="2716" spans="1:12" ht="25.5" customHeight="1" x14ac:dyDescent="0.15">
      <c r="A2716" s="95" t="s">
        <v>7056</v>
      </c>
      <c r="B2716" s="95"/>
      <c r="C2716" s="95" t="s">
        <v>7960</v>
      </c>
      <c r="D2716" s="95" t="s">
        <v>7080</v>
      </c>
      <c r="E2716" s="95" t="s">
        <v>7081</v>
      </c>
      <c r="F2716" s="96" t="s">
        <v>7912</v>
      </c>
      <c r="G2716" s="97">
        <v>933.55</v>
      </c>
      <c r="H2716" s="97"/>
      <c r="I2716" s="95" t="s">
        <v>7961</v>
      </c>
      <c r="J2716" s="95" t="s">
        <v>7922</v>
      </c>
      <c r="K2716" s="96" t="s">
        <v>7923</v>
      </c>
      <c r="L2716" s="98"/>
    </row>
    <row r="2717" spans="1:12" ht="25.5" customHeight="1" x14ac:dyDescent="0.15">
      <c r="A2717" s="95" t="s">
        <v>6804</v>
      </c>
      <c r="B2717" s="95"/>
      <c r="C2717" s="95" t="s">
        <v>7960</v>
      </c>
      <c r="D2717" s="95" t="s">
        <v>7080</v>
      </c>
      <c r="E2717" s="95" t="s">
        <v>7081</v>
      </c>
      <c r="F2717" s="96" t="s">
        <v>7912</v>
      </c>
      <c r="G2717" s="97">
        <v>204.21</v>
      </c>
      <c r="H2717" s="97"/>
      <c r="I2717" s="95" t="s">
        <v>7961</v>
      </c>
      <c r="J2717" s="95" t="s">
        <v>7922</v>
      </c>
      <c r="K2717" s="96" t="s">
        <v>7923</v>
      </c>
      <c r="L2717" s="98"/>
    </row>
    <row r="2718" spans="1:12" ht="25.5" customHeight="1" x14ac:dyDescent="0.15">
      <c r="A2718" s="95" t="s">
        <v>6844</v>
      </c>
      <c r="B2718" s="95"/>
      <c r="C2718" s="95" t="s">
        <v>7960</v>
      </c>
      <c r="D2718" s="95" t="s">
        <v>7080</v>
      </c>
      <c r="E2718" s="95" t="s">
        <v>7081</v>
      </c>
      <c r="F2718" s="99">
        <v>43616</v>
      </c>
      <c r="G2718" s="97">
        <v>1021.07</v>
      </c>
      <c r="H2718" s="97"/>
      <c r="I2718" s="95" t="s">
        <v>7961</v>
      </c>
      <c r="J2718" s="95" t="s">
        <v>7922</v>
      </c>
      <c r="K2718" s="96" t="s">
        <v>7923</v>
      </c>
      <c r="L2718" s="98"/>
    </row>
    <row r="2719" spans="1:12" ht="25.5" customHeight="1" x14ac:dyDescent="0.15">
      <c r="A2719" s="95" t="s">
        <v>7145</v>
      </c>
      <c r="B2719" s="95"/>
      <c r="C2719" s="95" t="s">
        <v>7960</v>
      </c>
      <c r="D2719" s="95" t="s">
        <v>7080</v>
      </c>
      <c r="E2719" s="95" t="s">
        <v>7081</v>
      </c>
      <c r="F2719" s="96" t="s">
        <v>7912</v>
      </c>
      <c r="G2719" s="97">
        <v>1633.71</v>
      </c>
      <c r="H2719" s="97"/>
      <c r="I2719" s="95" t="s">
        <v>7961</v>
      </c>
      <c r="J2719" s="95" t="s">
        <v>7922</v>
      </c>
      <c r="K2719" s="96" t="s">
        <v>7923</v>
      </c>
      <c r="L2719" s="98"/>
    </row>
    <row r="2720" spans="1:12" ht="25.5" customHeight="1" x14ac:dyDescent="0.15">
      <c r="A2720" s="95" t="s">
        <v>7139</v>
      </c>
      <c r="B2720" s="95"/>
      <c r="C2720" s="95" t="s">
        <v>7962</v>
      </c>
      <c r="D2720" s="95" t="s">
        <v>7080</v>
      </c>
      <c r="E2720" s="95" t="s">
        <v>7081</v>
      </c>
      <c r="F2720" s="96" t="s">
        <v>7912</v>
      </c>
      <c r="G2720" s="97">
        <v>594.66999999999996</v>
      </c>
      <c r="H2720" s="97"/>
      <c r="I2720" s="95" t="s">
        <v>7963</v>
      </c>
      <c r="J2720" s="95" t="s">
        <v>7922</v>
      </c>
      <c r="K2720" s="96" t="s">
        <v>7923</v>
      </c>
      <c r="L2720" s="98"/>
    </row>
    <row r="2721" spans="1:12" ht="25.5" customHeight="1" x14ac:dyDescent="0.15">
      <c r="A2721" s="95" t="s">
        <v>7055</v>
      </c>
      <c r="B2721" s="95"/>
      <c r="C2721" s="95" t="s">
        <v>7962</v>
      </c>
      <c r="D2721" s="95" t="s">
        <v>7080</v>
      </c>
      <c r="E2721" s="95" t="s">
        <v>7081</v>
      </c>
      <c r="F2721" s="96" t="s">
        <v>7912</v>
      </c>
      <c r="G2721" s="97"/>
      <c r="H2721" s="97">
        <v>594.66999999999996</v>
      </c>
      <c r="I2721" s="95" t="s">
        <v>7963</v>
      </c>
      <c r="J2721" s="95" t="s">
        <v>7922</v>
      </c>
      <c r="K2721" s="96" t="s">
        <v>7923</v>
      </c>
      <c r="L2721" s="98"/>
    </row>
    <row r="2722" spans="1:12" ht="25.5" customHeight="1" x14ac:dyDescent="0.15">
      <c r="A2722" s="95" t="s">
        <v>6808</v>
      </c>
      <c r="B2722" s="95"/>
      <c r="C2722" s="95" t="s">
        <v>7964</v>
      </c>
      <c r="D2722" s="95" t="s">
        <v>7080</v>
      </c>
      <c r="E2722" s="95" t="s">
        <v>7081</v>
      </c>
      <c r="F2722" s="96" t="s">
        <v>7912</v>
      </c>
      <c r="G2722" s="97">
        <v>443.43</v>
      </c>
      <c r="H2722" s="97"/>
      <c r="I2722" s="95" t="s">
        <v>7965</v>
      </c>
      <c r="J2722" s="95" t="s">
        <v>7922</v>
      </c>
      <c r="K2722" s="96" t="s">
        <v>7923</v>
      </c>
      <c r="L2722" s="98"/>
    </row>
    <row r="2723" spans="1:12" ht="25.5" customHeight="1" x14ac:dyDescent="0.15">
      <c r="A2723" s="95" t="s">
        <v>7056</v>
      </c>
      <c r="B2723" s="95"/>
      <c r="C2723" s="95" t="s">
        <v>7964</v>
      </c>
      <c r="D2723" s="95" t="s">
        <v>7080</v>
      </c>
      <c r="E2723" s="95" t="s">
        <v>7081</v>
      </c>
      <c r="F2723" s="96" t="s">
        <v>7912</v>
      </c>
      <c r="G2723" s="97">
        <v>1552</v>
      </c>
      <c r="H2723" s="97"/>
      <c r="I2723" s="95" t="s">
        <v>7965</v>
      </c>
      <c r="J2723" s="95" t="s">
        <v>7922</v>
      </c>
      <c r="K2723" s="96" t="s">
        <v>7923</v>
      </c>
      <c r="L2723" s="98"/>
    </row>
    <row r="2724" spans="1:12" ht="25.5" customHeight="1" x14ac:dyDescent="0.15">
      <c r="A2724" s="95" t="s">
        <v>6804</v>
      </c>
      <c r="B2724" s="95"/>
      <c r="C2724" s="95" t="s">
        <v>7964</v>
      </c>
      <c r="D2724" s="95" t="s">
        <v>7080</v>
      </c>
      <c r="E2724" s="95" t="s">
        <v>7081</v>
      </c>
      <c r="F2724" s="96" t="s">
        <v>7912</v>
      </c>
      <c r="G2724" s="97"/>
      <c r="H2724" s="97">
        <v>9201.14</v>
      </c>
      <c r="I2724" s="95" t="s">
        <v>7965</v>
      </c>
      <c r="J2724" s="95" t="s">
        <v>7922</v>
      </c>
      <c r="K2724" s="96" t="s">
        <v>7923</v>
      </c>
      <c r="L2724" s="98"/>
    </row>
    <row r="2725" spans="1:12" ht="25.5" customHeight="1" x14ac:dyDescent="0.15">
      <c r="A2725" s="95" t="s">
        <v>6844</v>
      </c>
      <c r="B2725" s="95"/>
      <c r="C2725" s="95" t="s">
        <v>7964</v>
      </c>
      <c r="D2725" s="95" t="s">
        <v>7080</v>
      </c>
      <c r="E2725" s="95" t="s">
        <v>7081</v>
      </c>
      <c r="F2725" s="99">
        <v>43616</v>
      </c>
      <c r="G2725" s="97">
        <v>5432</v>
      </c>
      <c r="H2725" s="97"/>
      <c r="I2725" s="95" t="s">
        <v>7965</v>
      </c>
      <c r="J2725" s="95" t="s">
        <v>7922</v>
      </c>
      <c r="K2725" s="96" t="s">
        <v>7923</v>
      </c>
      <c r="L2725" s="98"/>
    </row>
    <row r="2726" spans="1:12" ht="25.5" customHeight="1" x14ac:dyDescent="0.15">
      <c r="A2726" s="95" t="s">
        <v>6848</v>
      </c>
      <c r="B2726" s="95"/>
      <c r="C2726" s="95" t="s">
        <v>7964</v>
      </c>
      <c r="D2726" s="95" t="s">
        <v>7080</v>
      </c>
      <c r="E2726" s="95" t="s">
        <v>7081</v>
      </c>
      <c r="F2726" s="99">
        <v>43616</v>
      </c>
      <c r="G2726" s="97">
        <v>1773.71</v>
      </c>
      <c r="H2726" s="97"/>
      <c r="I2726" s="95" t="s">
        <v>7965</v>
      </c>
      <c r="J2726" s="95" t="s">
        <v>7922</v>
      </c>
      <c r="K2726" s="96" t="s">
        <v>7923</v>
      </c>
      <c r="L2726" s="98"/>
    </row>
    <row r="2727" spans="1:12" ht="25.5" customHeight="1" x14ac:dyDescent="0.15">
      <c r="A2727" s="95" t="s">
        <v>6810</v>
      </c>
      <c r="B2727" s="95"/>
      <c r="C2727" s="95" t="s">
        <v>7966</v>
      </c>
      <c r="D2727" s="95" t="s">
        <v>7080</v>
      </c>
      <c r="E2727" s="95" t="s">
        <v>7081</v>
      </c>
      <c r="F2727" s="96" t="s">
        <v>7912</v>
      </c>
      <c r="G2727" s="97">
        <v>206.04</v>
      </c>
      <c r="H2727" s="97"/>
      <c r="I2727" s="95" t="s">
        <v>7967</v>
      </c>
      <c r="J2727" s="95" t="s">
        <v>7922</v>
      </c>
      <c r="K2727" s="96" t="s">
        <v>7923</v>
      </c>
      <c r="L2727" s="98"/>
    </row>
    <row r="2728" spans="1:12" ht="25.5" customHeight="1" x14ac:dyDescent="0.15">
      <c r="A2728" s="95" t="s">
        <v>6804</v>
      </c>
      <c r="B2728" s="95"/>
      <c r="C2728" s="95" t="s">
        <v>7966</v>
      </c>
      <c r="D2728" s="95" t="s">
        <v>7080</v>
      </c>
      <c r="E2728" s="95" t="s">
        <v>7081</v>
      </c>
      <c r="F2728" s="96" t="s">
        <v>7912</v>
      </c>
      <c r="G2728" s="97"/>
      <c r="H2728" s="97">
        <v>947.8</v>
      </c>
      <c r="I2728" s="95" t="s">
        <v>7967</v>
      </c>
      <c r="J2728" s="95" t="s">
        <v>7922</v>
      </c>
      <c r="K2728" s="96" t="s">
        <v>7923</v>
      </c>
      <c r="L2728" s="98"/>
    </row>
    <row r="2729" spans="1:12" ht="25.5" customHeight="1" x14ac:dyDescent="0.15">
      <c r="A2729" s="95" t="s">
        <v>6844</v>
      </c>
      <c r="B2729" s="95"/>
      <c r="C2729" s="95" t="s">
        <v>7966</v>
      </c>
      <c r="D2729" s="95" t="s">
        <v>7080</v>
      </c>
      <c r="E2729" s="95" t="s">
        <v>7081</v>
      </c>
      <c r="F2729" s="99">
        <v>43616</v>
      </c>
      <c r="G2729" s="97">
        <v>398.35</v>
      </c>
      <c r="H2729" s="97"/>
      <c r="I2729" s="95" t="s">
        <v>7967</v>
      </c>
      <c r="J2729" s="95" t="s">
        <v>7922</v>
      </c>
      <c r="K2729" s="96" t="s">
        <v>7923</v>
      </c>
      <c r="L2729" s="98"/>
    </row>
    <row r="2730" spans="1:12" ht="25.5" customHeight="1" x14ac:dyDescent="0.15">
      <c r="A2730" s="95" t="s">
        <v>6848</v>
      </c>
      <c r="B2730" s="95"/>
      <c r="C2730" s="95" t="s">
        <v>7966</v>
      </c>
      <c r="D2730" s="95" t="s">
        <v>7080</v>
      </c>
      <c r="E2730" s="95" t="s">
        <v>7081</v>
      </c>
      <c r="F2730" s="99">
        <v>43616</v>
      </c>
      <c r="G2730" s="97">
        <v>68.680000000000007</v>
      </c>
      <c r="H2730" s="97"/>
      <c r="I2730" s="95" t="s">
        <v>7967</v>
      </c>
      <c r="J2730" s="95" t="s">
        <v>7922</v>
      </c>
      <c r="K2730" s="96" t="s">
        <v>7923</v>
      </c>
      <c r="L2730" s="98"/>
    </row>
    <row r="2731" spans="1:12" ht="11.25" x14ac:dyDescent="0.15">
      <c r="A2731" s="95" t="s">
        <v>7158</v>
      </c>
      <c r="B2731" s="95"/>
      <c r="C2731" s="95" t="s">
        <v>7966</v>
      </c>
      <c r="D2731" s="95" t="s">
        <v>7080</v>
      </c>
      <c r="E2731" s="95" t="s">
        <v>7081</v>
      </c>
      <c r="F2731" s="96" t="s">
        <v>7912</v>
      </c>
      <c r="G2731" s="97">
        <v>274.73</v>
      </c>
      <c r="H2731" s="97"/>
      <c r="I2731" s="95" t="s">
        <v>7967</v>
      </c>
      <c r="J2731" s="95" t="s">
        <v>7922</v>
      </c>
      <c r="K2731" s="96" t="s">
        <v>7923</v>
      </c>
    </row>
    <row r="2732" spans="1:12" ht="11.25" x14ac:dyDescent="0.15">
      <c r="A2732" s="95" t="s">
        <v>7055</v>
      </c>
      <c r="B2732" s="95"/>
      <c r="C2732" s="95" t="s">
        <v>7968</v>
      </c>
      <c r="D2732" s="95" t="s">
        <v>7080</v>
      </c>
      <c r="E2732" s="95" t="s">
        <v>7081</v>
      </c>
      <c r="F2732" s="96" t="s">
        <v>7912</v>
      </c>
      <c r="G2732" s="97"/>
      <c r="H2732" s="97">
        <v>1246.29</v>
      </c>
      <c r="I2732" s="95" t="s">
        <v>7969</v>
      </c>
      <c r="J2732" s="95" t="s">
        <v>7922</v>
      </c>
      <c r="K2732" s="96" t="s">
        <v>7923</v>
      </c>
    </row>
    <row r="2733" spans="1:12" ht="38.25" customHeight="1" x14ac:dyDescent="0.3">
      <c r="A2733" s="95" t="s">
        <v>7190</v>
      </c>
      <c r="B2733" s="95"/>
      <c r="C2733" s="95" t="s">
        <v>7968</v>
      </c>
      <c r="D2733" s="95" t="s">
        <v>7080</v>
      </c>
      <c r="E2733" s="95" t="s">
        <v>7081</v>
      </c>
      <c r="F2733" s="96" t="s">
        <v>7912</v>
      </c>
      <c r="G2733" s="97">
        <v>377.66</v>
      </c>
      <c r="H2733" s="97"/>
      <c r="I2733" s="95" t="s">
        <v>7969</v>
      </c>
      <c r="J2733" s="95" t="s">
        <v>7922</v>
      </c>
      <c r="K2733" s="96" t="s">
        <v>7923</v>
      </c>
      <c r="L2733" s="93"/>
    </row>
    <row r="2734" spans="1:12" ht="11.25" x14ac:dyDescent="0.15">
      <c r="A2734" s="95" t="s">
        <v>6844</v>
      </c>
      <c r="B2734" s="95"/>
      <c r="C2734" s="95" t="s">
        <v>7968</v>
      </c>
      <c r="D2734" s="95" t="s">
        <v>7080</v>
      </c>
      <c r="E2734" s="95" t="s">
        <v>7081</v>
      </c>
      <c r="F2734" s="99">
        <v>43616</v>
      </c>
      <c r="G2734" s="97">
        <v>868.63</v>
      </c>
      <c r="H2734" s="97"/>
      <c r="I2734" s="95" t="s">
        <v>7969</v>
      </c>
      <c r="J2734" s="95" t="s">
        <v>7922</v>
      </c>
      <c r="K2734" s="96" t="s">
        <v>7923</v>
      </c>
    </row>
    <row r="2735" spans="1:12" ht="25.5" customHeight="1" x14ac:dyDescent="0.15">
      <c r="A2735" s="95" t="s">
        <v>7087</v>
      </c>
      <c r="B2735" s="95"/>
      <c r="C2735" s="95" t="s">
        <v>7968</v>
      </c>
      <c r="D2735" s="95" t="s">
        <v>7080</v>
      </c>
      <c r="E2735" s="95" t="s">
        <v>7081</v>
      </c>
      <c r="F2735" s="96" t="s">
        <v>7064</v>
      </c>
      <c r="G2735" s="97">
        <v>1196.72</v>
      </c>
      <c r="H2735" s="97"/>
      <c r="I2735" s="95" t="s">
        <v>7970</v>
      </c>
      <c r="J2735" s="95" t="s">
        <v>7971</v>
      </c>
      <c r="K2735" s="96" t="s">
        <v>7972</v>
      </c>
      <c r="L2735" s="98"/>
    </row>
    <row r="2736" spans="1:12" ht="25.5" customHeight="1" x14ac:dyDescent="0.15">
      <c r="A2736" s="95" t="s">
        <v>6810</v>
      </c>
      <c r="B2736" s="95"/>
      <c r="C2736" s="95" t="s">
        <v>7968</v>
      </c>
      <c r="D2736" s="95" t="s">
        <v>7080</v>
      </c>
      <c r="E2736" s="95" t="s">
        <v>7081</v>
      </c>
      <c r="F2736" s="96" t="s">
        <v>7064</v>
      </c>
      <c r="G2736" s="97"/>
      <c r="H2736" s="97">
        <v>4487.7</v>
      </c>
      <c r="I2736" s="95" t="s">
        <v>7970</v>
      </c>
      <c r="J2736" s="95" t="s">
        <v>7971</v>
      </c>
      <c r="K2736" s="96" t="s">
        <v>7972</v>
      </c>
      <c r="L2736" s="98"/>
    </row>
    <row r="2737" spans="1:12" ht="25.5" customHeight="1" x14ac:dyDescent="0.15">
      <c r="A2737" s="95" t="s">
        <v>7086</v>
      </c>
      <c r="B2737" s="95"/>
      <c r="C2737" s="95" t="s">
        <v>7968</v>
      </c>
      <c r="D2737" s="95" t="s">
        <v>7080</v>
      </c>
      <c r="E2737" s="95" t="s">
        <v>7081</v>
      </c>
      <c r="F2737" s="96" t="s">
        <v>7064</v>
      </c>
      <c r="G2737" s="97">
        <v>1495.9</v>
      </c>
      <c r="H2737" s="97"/>
      <c r="I2737" s="95" t="s">
        <v>7970</v>
      </c>
      <c r="J2737" s="95" t="s">
        <v>7971</v>
      </c>
      <c r="K2737" s="96" t="s">
        <v>7972</v>
      </c>
      <c r="L2737" s="98"/>
    </row>
    <row r="2738" spans="1:12" ht="25.5" customHeight="1" x14ac:dyDescent="0.15">
      <c r="A2738" s="95" t="s">
        <v>7085</v>
      </c>
      <c r="B2738" s="95"/>
      <c r="C2738" s="95" t="s">
        <v>7968</v>
      </c>
      <c r="D2738" s="95" t="s">
        <v>7080</v>
      </c>
      <c r="E2738" s="95" t="s">
        <v>7081</v>
      </c>
      <c r="F2738" s="96" t="s">
        <v>7064</v>
      </c>
      <c r="G2738" s="97">
        <v>1196.72</v>
      </c>
      <c r="H2738" s="97"/>
      <c r="I2738" s="95" t="s">
        <v>7970</v>
      </c>
      <c r="J2738" s="95" t="s">
        <v>7971</v>
      </c>
      <c r="K2738" s="96" t="s">
        <v>7972</v>
      </c>
      <c r="L2738" s="98"/>
    </row>
    <row r="2739" spans="1:12" ht="25.5" customHeight="1" x14ac:dyDescent="0.15">
      <c r="A2739" s="95" t="s">
        <v>7078</v>
      </c>
      <c r="B2739" s="95"/>
      <c r="C2739" s="95" t="s">
        <v>7968</v>
      </c>
      <c r="D2739" s="95" t="s">
        <v>7080</v>
      </c>
      <c r="E2739" s="95" t="s">
        <v>7081</v>
      </c>
      <c r="F2739" s="96" t="s">
        <v>7064</v>
      </c>
      <c r="G2739" s="97">
        <v>598.36</v>
      </c>
      <c r="H2739" s="97"/>
      <c r="I2739" s="95" t="s">
        <v>7970</v>
      </c>
      <c r="J2739" s="95" t="s">
        <v>7971</v>
      </c>
      <c r="K2739" s="96" t="s">
        <v>7972</v>
      </c>
      <c r="L2739" s="98"/>
    </row>
    <row r="2740" spans="1:12" ht="25.5" customHeight="1" x14ac:dyDescent="0.15">
      <c r="A2740" s="95" t="s">
        <v>7087</v>
      </c>
      <c r="B2740" s="95"/>
      <c r="C2740" s="95" t="s">
        <v>7962</v>
      </c>
      <c r="D2740" s="95" t="s">
        <v>7080</v>
      </c>
      <c r="E2740" s="95" t="s">
        <v>7081</v>
      </c>
      <c r="F2740" s="96" t="s">
        <v>7064</v>
      </c>
      <c r="G2740" s="97">
        <v>301.14999999999998</v>
      </c>
      <c r="H2740" s="97"/>
      <c r="I2740" s="95" t="s">
        <v>7973</v>
      </c>
      <c r="J2740" s="95" t="s">
        <v>7971</v>
      </c>
      <c r="K2740" s="96" t="s">
        <v>7972</v>
      </c>
      <c r="L2740" s="98"/>
    </row>
    <row r="2741" spans="1:12" ht="25.5" customHeight="1" x14ac:dyDescent="0.15">
      <c r="A2741" s="95" t="s">
        <v>6810</v>
      </c>
      <c r="B2741" s="95"/>
      <c r="C2741" s="95" t="s">
        <v>7962</v>
      </c>
      <c r="D2741" s="95" t="s">
        <v>7080</v>
      </c>
      <c r="E2741" s="95" t="s">
        <v>7081</v>
      </c>
      <c r="F2741" s="96" t="s">
        <v>7064</v>
      </c>
      <c r="G2741" s="97"/>
      <c r="H2741" s="97">
        <v>2710.37</v>
      </c>
      <c r="I2741" s="95" t="s">
        <v>7973</v>
      </c>
      <c r="J2741" s="95" t="s">
        <v>7971</v>
      </c>
      <c r="K2741" s="96" t="s">
        <v>7972</v>
      </c>
      <c r="L2741" s="98"/>
    </row>
    <row r="2742" spans="1:12" ht="25.5" customHeight="1" x14ac:dyDescent="0.15">
      <c r="A2742" s="95" t="s">
        <v>7086</v>
      </c>
      <c r="B2742" s="95"/>
      <c r="C2742" s="95" t="s">
        <v>7962</v>
      </c>
      <c r="D2742" s="95" t="s">
        <v>7080</v>
      </c>
      <c r="E2742" s="95" t="s">
        <v>7081</v>
      </c>
      <c r="F2742" s="96" t="s">
        <v>7064</v>
      </c>
      <c r="G2742" s="97">
        <v>301.14999999999998</v>
      </c>
      <c r="H2742" s="97"/>
      <c r="I2742" s="95" t="s">
        <v>7973</v>
      </c>
      <c r="J2742" s="95" t="s">
        <v>7971</v>
      </c>
      <c r="K2742" s="96" t="s">
        <v>7972</v>
      </c>
      <c r="L2742" s="98"/>
    </row>
    <row r="2743" spans="1:12" ht="25.5" customHeight="1" x14ac:dyDescent="0.15">
      <c r="A2743" s="95" t="s">
        <v>7085</v>
      </c>
      <c r="B2743" s="95"/>
      <c r="C2743" s="95" t="s">
        <v>7962</v>
      </c>
      <c r="D2743" s="95" t="s">
        <v>7080</v>
      </c>
      <c r="E2743" s="95" t="s">
        <v>7081</v>
      </c>
      <c r="F2743" s="96" t="s">
        <v>7064</v>
      </c>
      <c r="G2743" s="97">
        <v>1806.92</v>
      </c>
      <c r="H2743" s="97"/>
      <c r="I2743" s="95" t="s">
        <v>7973</v>
      </c>
      <c r="J2743" s="95" t="s">
        <v>7971</v>
      </c>
      <c r="K2743" s="96" t="s">
        <v>7972</v>
      </c>
      <c r="L2743" s="98"/>
    </row>
    <row r="2744" spans="1:12" ht="25.5" customHeight="1" x14ac:dyDescent="0.15">
      <c r="A2744" s="95" t="s">
        <v>7078</v>
      </c>
      <c r="B2744" s="95"/>
      <c r="C2744" s="95" t="s">
        <v>7962</v>
      </c>
      <c r="D2744" s="95" t="s">
        <v>7080</v>
      </c>
      <c r="E2744" s="95" t="s">
        <v>7081</v>
      </c>
      <c r="F2744" s="96" t="s">
        <v>7064</v>
      </c>
      <c r="G2744" s="97">
        <v>301.14999999999998</v>
      </c>
      <c r="H2744" s="97"/>
      <c r="I2744" s="95" t="s">
        <v>7973</v>
      </c>
      <c r="J2744" s="95" t="s">
        <v>7971</v>
      </c>
      <c r="K2744" s="96" t="s">
        <v>7972</v>
      </c>
      <c r="L2744" s="98"/>
    </row>
    <row r="2745" spans="1:12" ht="25.5" customHeight="1" x14ac:dyDescent="0.15">
      <c r="A2745" s="95" t="s">
        <v>6844</v>
      </c>
      <c r="B2745" s="95"/>
      <c r="C2745" s="95" t="s">
        <v>7924</v>
      </c>
      <c r="D2745" s="95" t="s">
        <v>7080</v>
      </c>
      <c r="E2745" s="95" t="s">
        <v>7081</v>
      </c>
      <c r="F2745" s="99">
        <v>43251</v>
      </c>
      <c r="G2745" s="97"/>
      <c r="H2745" s="97">
        <v>1292.5999999999999</v>
      </c>
      <c r="I2745" s="95" t="s">
        <v>6891</v>
      </c>
      <c r="J2745" s="95" t="s">
        <v>7974</v>
      </c>
      <c r="K2745" s="96" t="s">
        <v>7972</v>
      </c>
      <c r="L2745" s="98"/>
    </row>
    <row r="2746" spans="1:12" ht="25.5" customHeight="1" x14ac:dyDescent="0.15">
      <c r="A2746" s="95" t="s">
        <v>6804</v>
      </c>
      <c r="B2746" s="95"/>
      <c r="C2746" s="95" t="s">
        <v>7924</v>
      </c>
      <c r="D2746" s="95" t="s">
        <v>7080</v>
      </c>
      <c r="E2746" s="95" t="s">
        <v>7081</v>
      </c>
      <c r="F2746" s="96" t="s">
        <v>7064</v>
      </c>
      <c r="G2746" s="97">
        <v>634.48</v>
      </c>
      <c r="H2746" s="97"/>
      <c r="I2746" s="95" t="s">
        <v>6891</v>
      </c>
      <c r="J2746" s="95" t="s">
        <v>7974</v>
      </c>
      <c r="K2746" s="96" t="s">
        <v>7972</v>
      </c>
      <c r="L2746" s="98"/>
    </row>
    <row r="2747" spans="1:12" ht="25.5" customHeight="1" x14ac:dyDescent="0.15">
      <c r="A2747" s="95" t="s">
        <v>7056</v>
      </c>
      <c r="B2747" s="95"/>
      <c r="C2747" s="95" t="s">
        <v>7924</v>
      </c>
      <c r="D2747" s="95" t="s">
        <v>7080</v>
      </c>
      <c r="E2747" s="95" t="s">
        <v>7081</v>
      </c>
      <c r="F2747" s="96" t="s">
        <v>7064</v>
      </c>
      <c r="G2747" s="97">
        <v>585.4</v>
      </c>
      <c r="H2747" s="97"/>
      <c r="I2747" s="95" t="s">
        <v>6891</v>
      </c>
      <c r="J2747" s="95" t="s">
        <v>7974</v>
      </c>
      <c r="K2747" s="96" t="s">
        <v>7972</v>
      </c>
      <c r="L2747" s="98"/>
    </row>
    <row r="2748" spans="1:12" ht="25.5" customHeight="1" x14ac:dyDescent="0.15">
      <c r="A2748" s="95" t="s">
        <v>7160</v>
      </c>
      <c r="B2748" s="95"/>
      <c r="C2748" s="95" t="s">
        <v>7924</v>
      </c>
      <c r="D2748" s="95" t="s">
        <v>7080</v>
      </c>
      <c r="E2748" s="95" t="s">
        <v>7081</v>
      </c>
      <c r="F2748" s="96" t="s">
        <v>7064</v>
      </c>
      <c r="G2748" s="97">
        <v>72.72</v>
      </c>
      <c r="H2748" s="97"/>
      <c r="I2748" s="95" t="s">
        <v>6891</v>
      </c>
      <c r="J2748" s="95" t="s">
        <v>7974</v>
      </c>
      <c r="K2748" s="96" t="s">
        <v>7972</v>
      </c>
      <c r="L2748" s="98"/>
    </row>
    <row r="2749" spans="1:12" ht="25.5" customHeight="1" x14ac:dyDescent="0.15">
      <c r="A2749" s="95" t="s">
        <v>6810</v>
      </c>
      <c r="B2749" s="95"/>
      <c r="C2749" s="95" t="s">
        <v>7952</v>
      </c>
      <c r="D2749" s="95" t="s">
        <v>7080</v>
      </c>
      <c r="E2749" s="95" t="s">
        <v>7081</v>
      </c>
      <c r="F2749" s="96" t="s">
        <v>7064</v>
      </c>
      <c r="G2749" s="97"/>
      <c r="H2749" s="97">
        <v>3140.39</v>
      </c>
      <c r="I2749" s="95" t="s">
        <v>7975</v>
      </c>
      <c r="J2749" s="95" t="s">
        <v>7971</v>
      </c>
      <c r="K2749" s="96" t="s">
        <v>7972</v>
      </c>
      <c r="L2749" s="98"/>
    </row>
    <row r="2750" spans="1:12" ht="25.5" customHeight="1" x14ac:dyDescent="0.15">
      <c r="A2750" s="95" t="s">
        <v>7095</v>
      </c>
      <c r="B2750" s="95"/>
      <c r="C2750" s="95" t="s">
        <v>7952</v>
      </c>
      <c r="D2750" s="95" t="s">
        <v>7080</v>
      </c>
      <c r="E2750" s="95" t="s">
        <v>7081</v>
      </c>
      <c r="F2750" s="96" t="s">
        <v>7064</v>
      </c>
      <c r="G2750" s="97">
        <v>2512.31</v>
      </c>
      <c r="H2750" s="97"/>
      <c r="I2750" s="95" t="s">
        <v>7975</v>
      </c>
      <c r="J2750" s="95" t="s">
        <v>7971</v>
      </c>
      <c r="K2750" s="96" t="s">
        <v>7972</v>
      </c>
      <c r="L2750" s="98"/>
    </row>
    <row r="2751" spans="1:12" ht="25.5" customHeight="1" x14ac:dyDescent="0.15">
      <c r="A2751" s="95" t="s">
        <v>7092</v>
      </c>
      <c r="B2751" s="95"/>
      <c r="C2751" s="95" t="s">
        <v>7952</v>
      </c>
      <c r="D2751" s="95" t="s">
        <v>7080</v>
      </c>
      <c r="E2751" s="95" t="s">
        <v>7081</v>
      </c>
      <c r="F2751" s="96" t="s">
        <v>7064</v>
      </c>
      <c r="G2751" s="97">
        <v>628.08000000000004</v>
      </c>
      <c r="H2751" s="97"/>
      <c r="I2751" s="95" t="s">
        <v>7975</v>
      </c>
      <c r="J2751" s="95" t="s">
        <v>7971</v>
      </c>
      <c r="K2751" s="96" t="s">
        <v>7972</v>
      </c>
      <c r="L2751" s="98"/>
    </row>
    <row r="2752" spans="1:12" ht="25.5" customHeight="1" x14ac:dyDescent="0.15">
      <c r="A2752" s="95" t="s">
        <v>6810</v>
      </c>
      <c r="B2752" s="95"/>
      <c r="C2752" s="95" t="s">
        <v>7950</v>
      </c>
      <c r="D2752" s="95" t="s">
        <v>7080</v>
      </c>
      <c r="E2752" s="95" t="s">
        <v>7081</v>
      </c>
      <c r="F2752" s="96" t="s">
        <v>7064</v>
      </c>
      <c r="G2752" s="97"/>
      <c r="H2752" s="97">
        <v>3984.75</v>
      </c>
      <c r="I2752" s="95" t="s">
        <v>7976</v>
      </c>
      <c r="J2752" s="95" t="s">
        <v>7971</v>
      </c>
      <c r="K2752" s="96" t="s">
        <v>7972</v>
      </c>
      <c r="L2752" s="98"/>
    </row>
    <row r="2753" spans="1:12" ht="11.25" x14ac:dyDescent="0.15">
      <c r="A2753" s="95" t="s">
        <v>7086</v>
      </c>
      <c r="B2753" s="95"/>
      <c r="C2753" s="95" t="s">
        <v>7950</v>
      </c>
      <c r="D2753" s="95" t="s">
        <v>7080</v>
      </c>
      <c r="E2753" s="95" t="s">
        <v>7081</v>
      </c>
      <c r="F2753" s="96" t="s">
        <v>7064</v>
      </c>
      <c r="G2753" s="97">
        <v>199.24</v>
      </c>
      <c r="H2753" s="97"/>
      <c r="I2753" s="95" t="s">
        <v>7976</v>
      </c>
      <c r="J2753" s="95" t="s">
        <v>7971</v>
      </c>
      <c r="K2753" s="96" t="s">
        <v>7972</v>
      </c>
    </row>
    <row r="2754" spans="1:12" ht="11.25" x14ac:dyDescent="0.15">
      <c r="A2754" s="95" t="s">
        <v>7098</v>
      </c>
      <c r="B2754" s="95"/>
      <c r="C2754" s="95" t="s">
        <v>7950</v>
      </c>
      <c r="D2754" s="95" t="s">
        <v>7080</v>
      </c>
      <c r="E2754" s="95" t="s">
        <v>7081</v>
      </c>
      <c r="F2754" s="96" t="s">
        <v>7064</v>
      </c>
      <c r="G2754" s="97">
        <v>199.24</v>
      </c>
      <c r="H2754" s="97"/>
      <c r="I2754" s="95" t="s">
        <v>7976</v>
      </c>
      <c r="J2754" s="95" t="s">
        <v>7971</v>
      </c>
      <c r="K2754" s="96" t="s">
        <v>7972</v>
      </c>
    </row>
    <row r="2755" spans="1:12" ht="38.25" customHeight="1" x14ac:dyDescent="0.3">
      <c r="A2755" s="95" t="s">
        <v>7078</v>
      </c>
      <c r="B2755" s="95"/>
      <c r="C2755" s="95" t="s">
        <v>7950</v>
      </c>
      <c r="D2755" s="95" t="s">
        <v>7080</v>
      </c>
      <c r="E2755" s="95" t="s">
        <v>7081</v>
      </c>
      <c r="F2755" s="96" t="s">
        <v>7064</v>
      </c>
      <c r="G2755" s="97">
        <v>2191.61</v>
      </c>
      <c r="H2755" s="97"/>
      <c r="I2755" s="95" t="s">
        <v>7976</v>
      </c>
      <c r="J2755" s="95" t="s">
        <v>7971</v>
      </c>
      <c r="K2755" s="96" t="s">
        <v>7972</v>
      </c>
      <c r="L2755" s="93"/>
    </row>
    <row r="2756" spans="1:12" ht="11.25" x14ac:dyDescent="0.15">
      <c r="A2756" s="95" t="s">
        <v>7095</v>
      </c>
      <c r="B2756" s="95"/>
      <c r="C2756" s="95" t="s">
        <v>7950</v>
      </c>
      <c r="D2756" s="95" t="s">
        <v>7080</v>
      </c>
      <c r="E2756" s="95" t="s">
        <v>7081</v>
      </c>
      <c r="F2756" s="96" t="s">
        <v>7064</v>
      </c>
      <c r="G2756" s="97">
        <v>1394.66</v>
      </c>
      <c r="H2756" s="97"/>
      <c r="I2756" s="95" t="s">
        <v>7976</v>
      </c>
      <c r="J2756" s="95" t="s">
        <v>7971</v>
      </c>
      <c r="K2756" s="96" t="s">
        <v>7972</v>
      </c>
    </row>
    <row r="2757" spans="1:12" ht="25.5" customHeight="1" x14ac:dyDescent="0.15">
      <c r="A2757" s="95" t="s">
        <v>6844</v>
      </c>
      <c r="B2757" s="95"/>
      <c r="C2757" s="95" t="s">
        <v>7926</v>
      </c>
      <c r="D2757" s="95" t="s">
        <v>7080</v>
      </c>
      <c r="E2757" s="95" t="s">
        <v>7081</v>
      </c>
      <c r="F2757" s="99">
        <v>43251</v>
      </c>
      <c r="G2757" s="97"/>
      <c r="H2757" s="97">
        <v>200.1</v>
      </c>
      <c r="I2757" s="95" t="s">
        <v>6892</v>
      </c>
      <c r="J2757" s="95" t="s">
        <v>7974</v>
      </c>
      <c r="K2757" s="96" t="s">
        <v>7972</v>
      </c>
      <c r="L2757" s="98"/>
    </row>
    <row r="2758" spans="1:12" ht="25.5" customHeight="1" x14ac:dyDescent="0.15">
      <c r="A2758" s="95" t="s">
        <v>7160</v>
      </c>
      <c r="B2758" s="95"/>
      <c r="C2758" s="95" t="s">
        <v>7926</v>
      </c>
      <c r="D2758" s="95" t="s">
        <v>7080</v>
      </c>
      <c r="E2758" s="95" t="s">
        <v>7081</v>
      </c>
      <c r="F2758" s="96" t="s">
        <v>7064</v>
      </c>
      <c r="G2758" s="97">
        <v>200.1</v>
      </c>
      <c r="H2758" s="97"/>
      <c r="I2758" s="95" t="s">
        <v>6892</v>
      </c>
      <c r="J2758" s="95" t="s">
        <v>7974</v>
      </c>
      <c r="K2758" s="96" t="s">
        <v>7972</v>
      </c>
      <c r="L2758" s="98"/>
    </row>
    <row r="2759" spans="1:12" ht="25.5" customHeight="1" x14ac:dyDescent="0.15">
      <c r="A2759" s="95" t="s">
        <v>6844</v>
      </c>
      <c r="B2759" s="95"/>
      <c r="C2759" s="95" t="s">
        <v>7941</v>
      </c>
      <c r="D2759" s="95" t="s">
        <v>7080</v>
      </c>
      <c r="E2759" s="95" t="s">
        <v>7081</v>
      </c>
      <c r="F2759" s="99">
        <v>43251</v>
      </c>
      <c r="G2759" s="97">
        <v>214.3</v>
      </c>
      <c r="H2759" s="97"/>
      <c r="I2759" s="95" t="s">
        <v>6893</v>
      </c>
      <c r="J2759" s="95" t="s">
        <v>7974</v>
      </c>
      <c r="K2759" s="96" t="s">
        <v>7972</v>
      </c>
      <c r="L2759" s="98"/>
    </row>
    <row r="2760" spans="1:12" ht="25.5" customHeight="1" x14ac:dyDescent="0.15">
      <c r="A2760" s="95" t="s">
        <v>6810</v>
      </c>
      <c r="B2760" s="95"/>
      <c r="C2760" s="95" t="s">
        <v>7941</v>
      </c>
      <c r="D2760" s="95" t="s">
        <v>7080</v>
      </c>
      <c r="E2760" s="95" t="s">
        <v>7081</v>
      </c>
      <c r="F2760" s="96" t="s">
        <v>7064</v>
      </c>
      <c r="G2760" s="97"/>
      <c r="H2760" s="97">
        <v>214.3</v>
      </c>
      <c r="I2760" s="95" t="s">
        <v>6893</v>
      </c>
      <c r="J2760" s="95" t="s">
        <v>7974</v>
      </c>
      <c r="K2760" s="96" t="s">
        <v>7972</v>
      </c>
      <c r="L2760" s="98"/>
    </row>
    <row r="2761" spans="1:12" ht="25.5" customHeight="1" x14ac:dyDescent="0.15">
      <c r="A2761" s="95" t="s">
        <v>7087</v>
      </c>
      <c r="B2761" s="95"/>
      <c r="C2761" s="95" t="s">
        <v>7934</v>
      </c>
      <c r="D2761" s="95" t="s">
        <v>7080</v>
      </c>
      <c r="E2761" s="95" t="s">
        <v>7081</v>
      </c>
      <c r="F2761" s="96" t="s">
        <v>7064</v>
      </c>
      <c r="G2761" s="97"/>
      <c r="H2761" s="97">
        <v>1769.07</v>
      </c>
      <c r="I2761" s="95" t="s">
        <v>7977</v>
      </c>
      <c r="J2761" s="95" t="s">
        <v>7971</v>
      </c>
      <c r="K2761" s="96" t="s">
        <v>7972</v>
      </c>
      <c r="L2761" s="98"/>
    </row>
    <row r="2762" spans="1:12" ht="25.5" customHeight="1" x14ac:dyDescent="0.15">
      <c r="A2762" s="95" t="s">
        <v>6810</v>
      </c>
      <c r="B2762" s="95"/>
      <c r="C2762" s="95" t="s">
        <v>7934</v>
      </c>
      <c r="D2762" s="95" t="s">
        <v>7080</v>
      </c>
      <c r="E2762" s="95" t="s">
        <v>7081</v>
      </c>
      <c r="F2762" s="96" t="s">
        <v>7064</v>
      </c>
      <c r="G2762" s="97">
        <v>442.27</v>
      </c>
      <c r="H2762" s="97"/>
      <c r="I2762" s="95" t="s">
        <v>7977</v>
      </c>
      <c r="J2762" s="95" t="s">
        <v>7971</v>
      </c>
      <c r="K2762" s="96" t="s">
        <v>7972</v>
      </c>
      <c r="L2762" s="98"/>
    </row>
    <row r="2763" spans="1:12" ht="25.5" customHeight="1" x14ac:dyDescent="0.15">
      <c r="A2763" s="95" t="s">
        <v>7086</v>
      </c>
      <c r="B2763" s="95"/>
      <c r="C2763" s="95" t="s">
        <v>7934</v>
      </c>
      <c r="D2763" s="95" t="s">
        <v>7080</v>
      </c>
      <c r="E2763" s="95" t="s">
        <v>7081</v>
      </c>
      <c r="F2763" s="96" t="s">
        <v>7064</v>
      </c>
      <c r="G2763" s="97">
        <v>663.4</v>
      </c>
      <c r="H2763" s="97"/>
      <c r="I2763" s="95" t="s">
        <v>7977</v>
      </c>
      <c r="J2763" s="95" t="s">
        <v>7971</v>
      </c>
      <c r="K2763" s="96" t="s">
        <v>7972</v>
      </c>
      <c r="L2763" s="98"/>
    </row>
    <row r="2764" spans="1:12" ht="25.5" customHeight="1" x14ac:dyDescent="0.15">
      <c r="A2764" s="95" t="s">
        <v>7098</v>
      </c>
      <c r="B2764" s="95"/>
      <c r="C2764" s="95" t="s">
        <v>7934</v>
      </c>
      <c r="D2764" s="95" t="s">
        <v>7080</v>
      </c>
      <c r="E2764" s="95" t="s">
        <v>7081</v>
      </c>
      <c r="F2764" s="96" t="s">
        <v>7064</v>
      </c>
      <c r="G2764" s="97">
        <v>221.13</v>
      </c>
      <c r="H2764" s="97"/>
      <c r="I2764" s="95" t="s">
        <v>7977</v>
      </c>
      <c r="J2764" s="95" t="s">
        <v>7971</v>
      </c>
      <c r="K2764" s="96" t="s">
        <v>7972</v>
      </c>
      <c r="L2764" s="98"/>
    </row>
    <row r="2765" spans="1:12" ht="25.5" customHeight="1" x14ac:dyDescent="0.15">
      <c r="A2765" s="95" t="s">
        <v>7078</v>
      </c>
      <c r="B2765" s="95"/>
      <c r="C2765" s="95" t="s">
        <v>7934</v>
      </c>
      <c r="D2765" s="95" t="s">
        <v>7080</v>
      </c>
      <c r="E2765" s="95" t="s">
        <v>7081</v>
      </c>
      <c r="F2765" s="96" t="s">
        <v>7064</v>
      </c>
      <c r="G2765" s="97">
        <v>442.27</v>
      </c>
      <c r="H2765" s="97"/>
      <c r="I2765" s="95" t="s">
        <v>7977</v>
      </c>
      <c r="J2765" s="95" t="s">
        <v>7971</v>
      </c>
      <c r="K2765" s="96" t="s">
        <v>7972</v>
      </c>
      <c r="L2765" s="98"/>
    </row>
    <row r="2766" spans="1:12" ht="25.5" customHeight="1" x14ac:dyDescent="0.15">
      <c r="A2766" s="95" t="s">
        <v>7139</v>
      </c>
      <c r="B2766" s="95"/>
      <c r="C2766" s="95" t="s">
        <v>7932</v>
      </c>
      <c r="D2766" s="95" t="s">
        <v>7080</v>
      </c>
      <c r="E2766" s="95" t="s">
        <v>7081</v>
      </c>
      <c r="F2766" s="96" t="s">
        <v>7064</v>
      </c>
      <c r="G2766" s="97">
        <v>768.49</v>
      </c>
      <c r="H2766" s="97"/>
      <c r="I2766" s="95" t="s">
        <v>7978</v>
      </c>
      <c r="J2766" s="95" t="s">
        <v>7979</v>
      </c>
      <c r="K2766" s="96" t="s">
        <v>7972</v>
      </c>
      <c r="L2766" s="98"/>
    </row>
    <row r="2767" spans="1:12" ht="12.75" customHeight="1" x14ac:dyDescent="0.15">
      <c r="A2767" s="95" t="s">
        <v>7055</v>
      </c>
      <c r="B2767" s="95"/>
      <c r="C2767" s="95" t="s">
        <v>7932</v>
      </c>
      <c r="D2767" s="95" t="s">
        <v>7080</v>
      </c>
      <c r="E2767" s="95" t="s">
        <v>7081</v>
      </c>
      <c r="F2767" s="96" t="s">
        <v>7064</v>
      </c>
      <c r="G2767" s="97"/>
      <c r="H2767" s="97">
        <v>768.49</v>
      </c>
      <c r="I2767" s="95" t="s">
        <v>7978</v>
      </c>
      <c r="J2767" s="95" t="s">
        <v>7979</v>
      </c>
      <c r="K2767" s="96" t="s">
        <v>7972</v>
      </c>
      <c r="L2767" s="98"/>
    </row>
    <row r="2768" spans="1:12" ht="12.75" customHeight="1" x14ac:dyDescent="0.15">
      <c r="A2768" s="95" t="s">
        <v>7220</v>
      </c>
      <c r="B2768" s="95"/>
      <c r="C2768" s="95" t="s">
        <v>7930</v>
      </c>
      <c r="D2768" s="95" t="s">
        <v>7080</v>
      </c>
      <c r="E2768" s="95" t="s">
        <v>7081</v>
      </c>
      <c r="F2768" s="96" t="s">
        <v>7064</v>
      </c>
      <c r="G2768" s="97">
        <v>1756.19</v>
      </c>
      <c r="H2768" s="97"/>
      <c r="I2768" s="95" t="s">
        <v>7980</v>
      </c>
      <c r="J2768" s="95" t="s">
        <v>7979</v>
      </c>
      <c r="K2768" s="96" t="s">
        <v>7972</v>
      </c>
      <c r="L2768" s="98"/>
    </row>
    <row r="2769" spans="1:12" ht="12.75" customHeight="1" x14ac:dyDescent="0.15">
      <c r="A2769" s="95" t="s">
        <v>7055</v>
      </c>
      <c r="B2769" s="95"/>
      <c r="C2769" s="95" t="s">
        <v>7930</v>
      </c>
      <c r="D2769" s="95" t="s">
        <v>7080</v>
      </c>
      <c r="E2769" s="95" t="s">
        <v>7081</v>
      </c>
      <c r="F2769" s="96" t="s">
        <v>7064</v>
      </c>
      <c r="G2769" s="97"/>
      <c r="H2769" s="97">
        <v>1756.19</v>
      </c>
      <c r="I2769" s="95" t="s">
        <v>7980</v>
      </c>
      <c r="J2769" s="95" t="s">
        <v>7979</v>
      </c>
      <c r="K2769" s="96" t="s">
        <v>7972</v>
      </c>
      <c r="L2769" s="98"/>
    </row>
    <row r="2770" spans="1:12" ht="12.75" customHeight="1" x14ac:dyDescent="0.15">
      <c r="A2770" s="95" t="s">
        <v>6844</v>
      </c>
      <c r="B2770" s="95"/>
      <c r="C2770" s="95" t="s">
        <v>7960</v>
      </c>
      <c r="D2770" s="95" t="s">
        <v>7080</v>
      </c>
      <c r="E2770" s="95" t="s">
        <v>7081</v>
      </c>
      <c r="F2770" s="99">
        <v>43251</v>
      </c>
      <c r="G2770" s="97">
        <v>905.63</v>
      </c>
      <c r="H2770" s="97"/>
      <c r="I2770" s="95" t="s">
        <v>6894</v>
      </c>
      <c r="J2770" s="95" t="s">
        <v>7974</v>
      </c>
      <c r="K2770" s="96" t="s">
        <v>7972</v>
      </c>
      <c r="L2770" s="98"/>
    </row>
    <row r="2771" spans="1:12" ht="12.75" customHeight="1" x14ac:dyDescent="0.15">
      <c r="A2771" s="95" t="s">
        <v>7056</v>
      </c>
      <c r="B2771" s="95"/>
      <c r="C2771" s="95" t="s">
        <v>7960</v>
      </c>
      <c r="D2771" s="95" t="s">
        <v>7080</v>
      </c>
      <c r="E2771" s="95" t="s">
        <v>7081</v>
      </c>
      <c r="F2771" s="96" t="s">
        <v>7064</v>
      </c>
      <c r="G2771" s="97">
        <v>862.41</v>
      </c>
      <c r="H2771" s="97"/>
      <c r="I2771" s="95" t="s">
        <v>6894</v>
      </c>
      <c r="J2771" s="95" t="s">
        <v>7974</v>
      </c>
      <c r="K2771" s="96" t="s">
        <v>7972</v>
      </c>
      <c r="L2771" s="98"/>
    </row>
    <row r="2772" spans="1:12" ht="12.75" customHeight="1" x14ac:dyDescent="0.15">
      <c r="A2772" s="95" t="s">
        <v>6810</v>
      </c>
      <c r="B2772" s="95"/>
      <c r="C2772" s="95" t="s">
        <v>7960</v>
      </c>
      <c r="D2772" s="95" t="s">
        <v>7080</v>
      </c>
      <c r="E2772" s="95" t="s">
        <v>7081</v>
      </c>
      <c r="F2772" s="96" t="s">
        <v>7064</v>
      </c>
      <c r="G2772" s="97"/>
      <c r="H2772" s="97">
        <v>1871.54</v>
      </c>
      <c r="I2772" s="95" t="s">
        <v>6894</v>
      </c>
      <c r="J2772" s="95" t="s">
        <v>7974</v>
      </c>
      <c r="K2772" s="96" t="s">
        <v>7972</v>
      </c>
      <c r="L2772" s="98"/>
    </row>
    <row r="2773" spans="1:12" ht="12.75" customHeight="1" x14ac:dyDescent="0.15">
      <c r="A2773" s="95" t="s">
        <v>7055</v>
      </c>
      <c r="B2773" s="95"/>
      <c r="C2773" s="95" t="s">
        <v>7960</v>
      </c>
      <c r="D2773" s="95" t="s">
        <v>7080</v>
      </c>
      <c r="E2773" s="95" t="s">
        <v>7081</v>
      </c>
      <c r="F2773" s="96" t="s">
        <v>7064</v>
      </c>
      <c r="G2773" s="97">
        <v>103.5</v>
      </c>
      <c r="H2773" s="97"/>
      <c r="I2773" s="95" t="s">
        <v>6894</v>
      </c>
      <c r="J2773" s="95" t="s">
        <v>7974</v>
      </c>
      <c r="K2773" s="96" t="s">
        <v>7972</v>
      </c>
      <c r="L2773" s="98"/>
    </row>
    <row r="2774" spans="1:12" ht="12.75" customHeight="1" x14ac:dyDescent="0.15">
      <c r="A2774" s="95" t="s">
        <v>7087</v>
      </c>
      <c r="B2774" s="95"/>
      <c r="C2774" s="95" t="s">
        <v>7937</v>
      </c>
      <c r="D2774" s="95" t="s">
        <v>7080</v>
      </c>
      <c r="E2774" s="95" t="s">
        <v>7081</v>
      </c>
      <c r="F2774" s="96" t="s">
        <v>7064</v>
      </c>
      <c r="G2774" s="97">
        <v>222.48</v>
      </c>
      <c r="H2774" s="97"/>
      <c r="I2774" s="95" t="s">
        <v>7981</v>
      </c>
      <c r="J2774" s="95" t="s">
        <v>7971</v>
      </c>
      <c r="K2774" s="96" t="s">
        <v>7972</v>
      </c>
      <c r="L2774" s="98"/>
    </row>
    <row r="2775" spans="1:12" ht="12.75" customHeight="1" x14ac:dyDescent="0.15">
      <c r="A2775" s="95" t="s">
        <v>6810</v>
      </c>
      <c r="B2775" s="95"/>
      <c r="C2775" s="95" t="s">
        <v>7937</v>
      </c>
      <c r="D2775" s="95" t="s">
        <v>7080</v>
      </c>
      <c r="E2775" s="95" t="s">
        <v>7081</v>
      </c>
      <c r="F2775" s="96" t="s">
        <v>7064</v>
      </c>
      <c r="G2775" s="97"/>
      <c r="H2775" s="97">
        <v>1112.4000000000001</v>
      </c>
      <c r="I2775" s="95" t="s">
        <v>7981</v>
      </c>
      <c r="J2775" s="95" t="s">
        <v>7971</v>
      </c>
      <c r="K2775" s="96" t="s">
        <v>7972</v>
      </c>
      <c r="L2775" s="98"/>
    </row>
    <row r="2776" spans="1:12" ht="12.75" customHeight="1" x14ac:dyDescent="0.15">
      <c r="A2776" s="95" t="s">
        <v>7086</v>
      </c>
      <c r="B2776" s="95"/>
      <c r="C2776" s="95" t="s">
        <v>7937</v>
      </c>
      <c r="D2776" s="95" t="s">
        <v>7080</v>
      </c>
      <c r="E2776" s="95" t="s">
        <v>7081</v>
      </c>
      <c r="F2776" s="96" t="s">
        <v>7064</v>
      </c>
      <c r="G2776" s="97">
        <v>222.48</v>
      </c>
      <c r="H2776" s="97"/>
      <c r="I2776" s="95" t="s">
        <v>7981</v>
      </c>
      <c r="J2776" s="95" t="s">
        <v>7971</v>
      </c>
      <c r="K2776" s="96" t="s">
        <v>7972</v>
      </c>
      <c r="L2776" s="98"/>
    </row>
    <row r="2777" spans="1:12" ht="12.75" customHeight="1" x14ac:dyDescent="0.15">
      <c r="A2777" s="95" t="s">
        <v>7085</v>
      </c>
      <c r="B2777" s="95"/>
      <c r="C2777" s="95" t="s">
        <v>7937</v>
      </c>
      <c r="D2777" s="95" t="s">
        <v>7080</v>
      </c>
      <c r="E2777" s="95" t="s">
        <v>7081</v>
      </c>
      <c r="F2777" s="96" t="s">
        <v>7064</v>
      </c>
      <c r="G2777" s="97">
        <v>444.96</v>
      </c>
      <c r="H2777" s="97"/>
      <c r="I2777" s="95" t="s">
        <v>7981</v>
      </c>
      <c r="J2777" s="95" t="s">
        <v>7971</v>
      </c>
      <c r="K2777" s="96" t="s">
        <v>7972</v>
      </c>
      <c r="L2777" s="98"/>
    </row>
    <row r="2778" spans="1:12" ht="12.75" customHeight="1" x14ac:dyDescent="0.15">
      <c r="A2778" s="95" t="s">
        <v>7078</v>
      </c>
      <c r="B2778" s="95"/>
      <c r="C2778" s="95" t="s">
        <v>7937</v>
      </c>
      <c r="D2778" s="95" t="s">
        <v>7080</v>
      </c>
      <c r="E2778" s="95" t="s">
        <v>7081</v>
      </c>
      <c r="F2778" s="96" t="s">
        <v>7064</v>
      </c>
      <c r="G2778" s="97">
        <v>222.48</v>
      </c>
      <c r="H2778" s="97"/>
      <c r="I2778" s="95" t="s">
        <v>7981</v>
      </c>
      <c r="J2778" s="95" t="s">
        <v>7971</v>
      </c>
      <c r="K2778" s="96" t="s">
        <v>7972</v>
      </c>
      <c r="L2778" s="98"/>
    </row>
    <row r="2779" spans="1:12" ht="12.75" customHeight="1" x14ac:dyDescent="0.15">
      <c r="A2779" s="95" t="s">
        <v>6844</v>
      </c>
      <c r="B2779" s="95"/>
      <c r="C2779" s="95" t="s">
        <v>7954</v>
      </c>
      <c r="D2779" s="95" t="s">
        <v>7080</v>
      </c>
      <c r="E2779" s="95" t="s">
        <v>7081</v>
      </c>
      <c r="F2779" s="99">
        <v>43251</v>
      </c>
      <c r="G2779" s="97">
        <v>626.35</v>
      </c>
      <c r="H2779" s="97"/>
      <c r="I2779" s="95" t="s">
        <v>6897</v>
      </c>
      <c r="J2779" s="95" t="s">
        <v>7974</v>
      </c>
      <c r="K2779" s="96" t="s">
        <v>7972</v>
      </c>
      <c r="L2779" s="98"/>
    </row>
    <row r="2780" spans="1:12" ht="12.75" customHeight="1" x14ac:dyDescent="0.15">
      <c r="A2780" s="95" t="s">
        <v>6810</v>
      </c>
      <c r="B2780" s="95"/>
      <c r="C2780" s="95" t="s">
        <v>7954</v>
      </c>
      <c r="D2780" s="95" t="s">
        <v>7080</v>
      </c>
      <c r="E2780" s="95" t="s">
        <v>7081</v>
      </c>
      <c r="F2780" s="96" t="s">
        <v>7064</v>
      </c>
      <c r="G2780" s="97"/>
      <c r="H2780" s="97">
        <v>626.35</v>
      </c>
      <c r="I2780" s="95" t="s">
        <v>6897</v>
      </c>
      <c r="J2780" s="95" t="s">
        <v>7974</v>
      </c>
      <c r="K2780" s="96" t="s">
        <v>7972</v>
      </c>
      <c r="L2780" s="98"/>
    </row>
    <row r="2781" spans="1:12" ht="12.75" customHeight="1" x14ac:dyDescent="0.15">
      <c r="A2781" s="95" t="s">
        <v>6844</v>
      </c>
      <c r="B2781" s="95"/>
      <c r="C2781" s="95" t="s">
        <v>7966</v>
      </c>
      <c r="D2781" s="95" t="s">
        <v>7080</v>
      </c>
      <c r="E2781" s="95" t="s">
        <v>7081</v>
      </c>
      <c r="F2781" s="99">
        <v>43251</v>
      </c>
      <c r="G2781" s="97"/>
      <c r="H2781" s="97">
        <v>1436.03</v>
      </c>
      <c r="I2781" s="95" t="s">
        <v>6898</v>
      </c>
      <c r="J2781" s="95" t="s">
        <v>7974</v>
      </c>
      <c r="K2781" s="96" t="s">
        <v>7972</v>
      </c>
      <c r="L2781" s="98"/>
    </row>
    <row r="2782" spans="1:12" ht="12.75" customHeight="1" x14ac:dyDescent="0.15">
      <c r="A2782" s="95" t="s">
        <v>7056</v>
      </c>
      <c r="B2782" s="95"/>
      <c r="C2782" s="95" t="s">
        <v>7966</v>
      </c>
      <c r="D2782" s="95" t="s">
        <v>7080</v>
      </c>
      <c r="E2782" s="95" t="s">
        <v>7081</v>
      </c>
      <c r="F2782" s="96" t="s">
        <v>7064</v>
      </c>
      <c r="G2782" s="97">
        <v>1311.16</v>
      </c>
      <c r="H2782" s="97"/>
      <c r="I2782" s="95" t="s">
        <v>6898</v>
      </c>
      <c r="J2782" s="95" t="s">
        <v>7974</v>
      </c>
      <c r="K2782" s="96" t="s">
        <v>7972</v>
      </c>
      <c r="L2782" s="98"/>
    </row>
    <row r="2783" spans="1:12" ht="12.75" customHeight="1" x14ac:dyDescent="0.15">
      <c r="A2783" s="95" t="s">
        <v>7160</v>
      </c>
      <c r="B2783" s="95"/>
      <c r="C2783" s="95" t="s">
        <v>7966</v>
      </c>
      <c r="D2783" s="95" t="s">
        <v>7080</v>
      </c>
      <c r="E2783" s="95" t="s">
        <v>7081</v>
      </c>
      <c r="F2783" s="96" t="s">
        <v>7064</v>
      </c>
      <c r="G2783" s="97">
        <v>124.87</v>
      </c>
      <c r="H2783" s="97"/>
      <c r="I2783" s="95" t="s">
        <v>6898</v>
      </c>
      <c r="J2783" s="95" t="s">
        <v>7974</v>
      </c>
      <c r="K2783" s="96" t="s">
        <v>7972</v>
      </c>
      <c r="L2783" s="98"/>
    </row>
    <row r="2784" spans="1:12" ht="11.25" x14ac:dyDescent="0.15">
      <c r="A2784" s="95" t="s">
        <v>6844</v>
      </c>
      <c r="B2784" s="95"/>
      <c r="C2784" s="95" t="s">
        <v>7943</v>
      </c>
      <c r="D2784" s="95" t="s">
        <v>7080</v>
      </c>
      <c r="E2784" s="95" t="s">
        <v>7081</v>
      </c>
      <c r="F2784" s="99">
        <v>43251</v>
      </c>
      <c r="G2784" s="97"/>
      <c r="H2784" s="97">
        <v>1475.58</v>
      </c>
      <c r="I2784" s="95" t="s">
        <v>6899</v>
      </c>
      <c r="J2784" s="95" t="s">
        <v>7974</v>
      </c>
      <c r="K2784" s="96" t="s">
        <v>7972</v>
      </c>
    </row>
    <row r="2785" spans="1:12" ht="11.25" x14ac:dyDescent="0.15">
      <c r="A2785" s="95" t="s">
        <v>6804</v>
      </c>
      <c r="B2785" s="95"/>
      <c r="C2785" s="95" t="s">
        <v>7943</v>
      </c>
      <c r="D2785" s="95" t="s">
        <v>7080</v>
      </c>
      <c r="E2785" s="95" t="s">
        <v>7081</v>
      </c>
      <c r="F2785" s="96" t="s">
        <v>7064</v>
      </c>
      <c r="G2785" s="97">
        <v>649.26</v>
      </c>
      <c r="H2785" s="97"/>
      <c r="I2785" s="95" t="s">
        <v>6899</v>
      </c>
      <c r="J2785" s="95" t="s">
        <v>7974</v>
      </c>
      <c r="K2785" s="96" t="s">
        <v>7972</v>
      </c>
    </row>
    <row r="2786" spans="1:12" ht="38.25" customHeight="1" x14ac:dyDescent="0.3">
      <c r="A2786" s="95" t="s">
        <v>7056</v>
      </c>
      <c r="B2786" s="95"/>
      <c r="C2786" s="95" t="s">
        <v>7943</v>
      </c>
      <c r="D2786" s="95" t="s">
        <v>7080</v>
      </c>
      <c r="E2786" s="95" t="s">
        <v>7081</v>
      </c>
      <c r="F2786" s="96" t="s">
        <v>7064</v>
      </c>
      <c r="G2786" s="97">
        <v>413.16</v>
      </c>
      <c r="H2786" s="97"/>
      <c r="I2786" s="95" t="s">
        <v>6899</v>
      </c>
      <c r="J2786" s="95" t="s">
        <v>7974</v>
      </c>
      <c r="K2786" s="96" t="s">
        <v>7972</v>
      </c>
      <c r="L2786" s="93"/>
    </row>
    <row r="2787" spans="1:12" ht="11.25" x14ac:dyDescent="0.15">
      <c r="A2787" s="95" t="s">
        <v>6810</v>
      </c>
      <c r="B2787" s="95"/>
      <c r="C2787" s="95" t="s">
        <v>7943</v>
      </c>
      <c r="D2787" s="95" t="s">
        <v>7080</v>
      </c>
      <c r="E2787" s="95" t="s">
        <v>7081</v>
      </c>
      <c r="F2787" s="96" t="s">
        <v>7064</v>
      </c>
      <c r="G2787" s="97">
        <v>413.16</v>
      </c>
      <c r="H2787" s="97"/>
      <c r="I2787" s="95" t="s">
        <v>6899</v>
      </c>
      <c r="J2787" s="95" t="s">
        <v>7974</v>
      </c>
      <c r="K2787" s="96" t="s">
        <v>7972</v>
      </c>
    </row>
    <row r="2788" spans="1:12" ht="12.75" customHeight="1" x14ac:dyDescent="0.15">
      <c r="A2788" s="95" t="s">
        <v>6844</v>
      </c>
      <c r="B2788" s="95"/>
      <c r="C2788" s="95" t="s">
        <v>7939</v>
      </c>
      <c r="D2788" s="95" t="s">
        <v>7080</v>
      </c>
      <c r="E2788" s="95" t="s">
        <v>7081</v>
      </c>
      <c r="F2788" s="99">
        <v>43251</v>
      </c>
      <c r="G2788" s="97">
        <v>658.79</v>
      </c>
      <c r="H2788" s="97"/>
      <c r="I2788" s="95" t="s">
        <v>6900</v>
      </c>
      <c r="J2788" s="95" t="s">
        <v>7974</v>
      </c>
      <c r="K2788" s="96" t="s">
        <v>7972</v>
      </c>
      <c r="L2788" s="98"/>
    </row>
    <row r="2789" spans="1:12" ht="12.75" customHeight="1" x14ac:dyDescent="0.15">
      <c r="A2789" s="95" t="s">
        <v>7056</v>
      </c>
      <c r="B2789" s="95"/>
      <c r="C2789" s="95" t="s">
        <v>7939</v>
      </c>
      <c r="D2789" s="95" t="s">
        <v>7080</v>
      </c>
      <c r="E2789" s="95" t="s">
        <v>7081</v>
      </c>
      <c r="F2789" s="96" t="s">
        <v>7064</v>
      </c>
      <c r="G2789" s="97">
        <v>1173.48</v>
      </c>
      <c r="H2789" s="97"/>
      <c r="I2789" s="95" t="s">
        <v>6900</v>
      </c>
      <c r="J2789" s="95" t="s">
        <v>7974</v>
      </c>
      <c r="K2789" s="96" t="s">
        <v>7972</v>
      </c>
      <c r="L2789" s="98"/>
    </row>
    <row r="2790" spans="1:12" ht="12.75" customHeight="1" x14ac:dyDescent="0.15">
      <c r="A2790" s="95" t="s">
        <v>6810</v>
      </c>
      <c r="B2790" s="95"/>
      <c r="C2790" s="95" t="s">
        <v>7939</v>
      </c>
      <c r="D2790" s="95" t="s">
        <v>7080</v>
      </c>
      <c r="E2790" s="95" t="s">
        <v>7081</v>
      </c>
      <c r="F2790" s="96" t="s">
        <v>7064</v>
      </c>
      <c r="G2790" s="97"/>
      <c r="H2790" s="97">
        <v>2244.02</v>
      </c>
      <c r="I2790" s="95" t="s">
        <v>6900</v>
      </c>
      <c r="J2790" s="95" t="s">
        <v>7974</v>
      </c>
      <c r="K2790" s="96" t="s">
        <v>7972</v>
      </c>
      <c r="L2790" s="98"/>
    </row>
    <row r="2791" spans="1:12" ht="12.75" customHeight="1" x14ac:dyDescent="0.15">
      <c r="A2791" s="95" t="s">
        <v>7055</v>
      </c>
      <c r="B2791" s="95"/>
      <c r="C2791" s="95" t="s">
        <v>7939</v>
      </c>
      <c r="D2791" s="95" t="s">
        <v>7080</v>
      </c>
      <c r="E2791" s="95" t="s">
        <v>7081</v>
      </c>
      <c r="F2791" s="96" t="s">
        <v>7064</v>
      </c>
      <c r="G2791" s="97">
        <v>164.7</v>
      </c>
      <c r="H2791" s="97"/>
      <c r="I2791" s="95" t="s">
        <v>6900</v>
      </c>
      <c r="J2791" s="95" t="s">
        <v>7974</v>
      </c>
      <c r="K2791" s="96" t="s">
        <v>7972</v>
      </c>
      <c r="L2791" s="98"/>
    </row>
    <row r="2792" spans="1:12" ht="12.75" customHeight="1" x14ac:dyDescent="0.15">
      <c r="A2792" s="95" t="s">
        <v>7160</v>
      </c>
      <c r="B2792" s="95"/>
      <c r="C2792" s="95" t="s">
        <v>7939</v>
      </c>
      <c r="D2792" s="95" t="s">
        <v>7080</v>
      </c>
      <c r="E2792" s="95" t="s">
        <v>7081</v>
      </c>
      <c r="F2792" s="96" t="s">
        <v>7064</v>
      </c>
      <c r="G2792" s="97">
        <v>164.7</v>
      </c>
      <c r="H2792" s="97"/>
      <c r="I2792" s="95" t="s">
        <v>6900</v>
      </c>
      <c r="J2792" s="95" t="s">
        <v>7974</v>
      </c>
      <c r="K2792" s="96" t="s">
        <v>7972</v>
      </c>
      <c r="L2792" s="98"/>
    </row>
    <row r="2793" spans="1:12" ht="12.75" customHeight="1" x14ac:dyDescent="0.15">
      <c r="A2793" s="95" t="s">
        <v>7139</v>
      </c>
      <c r="B2793" s="95"/>
      <c r="C2793" s="95" t="s">
        <v>7939</v>
      </c>
      <c r="D2793" s="95" t="s">
        <v>7080</v>
      </c>
      <c r="E2793" s="95" t="s">
        <v>7081</v>
      </c>
      <c r="F2793" s="96" t="s">
        <v>7064</v>
      </c>
      <c r="G2793" s="97">
        <v>82.35</v>
      </c>
      <c r="H2793" s="97"/>
      <c r="I2793" s="95" t="s">
        <v>6900</v>
      </c>
      <c r="J2793" s="95" t="s">
        <v>7974</v>
      </c>
      <c r="K2793" s="96" t="s">
        <v>7972</v>
      </c>
      <c r="L2793" s="98"/>
    </row>
    <row r="2794" spans="1:12" ht="12.75" customHeight="1" x14ac:dyDescent="0.15">
      <c r="A2794" s="95" t="s">
        <v>6844</v>
      </c>
      <c r="B2794" s="95"/>
      <c r="C2794" s="95" t="s">
        <v>7964</v>
      </c>
      <c r="D2794" s="95" t="s">
        <v>7080</v>
      </c>
      <c r="E2794" s="95" t="s">
        <v>7081</v>
      </c>
      <c r="F2794" s="99">
        <v>43251</v>
      </c>
      <c r="G2794" s="97"/>
      <c r="H2794" s="97">
        <v>1508.5</v>
      </c>
      <c r="I2794" s="95" t="s">
        <v>6901</v>
      </c>
      <c r="J2794" s="95" t="s">
        <v>7974</v>
      </c>
      <c r="K2794" s="96" t="s">
        <v>7972</v>
      </c>
      <c r="L2794" s="98"/>
    </row>
    <row r="2795" spans="1:12" ht="12.75" customHeight="1" x14ac:dyDescent="0.15">
      <c r="A2795" s="95" t="s">
        <v>7056</v>
      </c>
      <c r="B2795" s="95"/>
      <c r="C2795" s="95" t="s">
        <v>7964</v>
      </c>
      <c r="D2795" s="95" t="s">
        <v>7080</v>
      </c>
      <c r="E2795" s="95" t="s">
        <v>7081</v>
      </c>
      <c r="F2795" s="96" t="s">
        <v>7064</v>
      </c>
      <c r="G2795" s="97">
        <v>1218.4000000000001</v>
      </c>
      <c r="H2795" s="97"/>
      <c r="I2795" s="95" t="s">
        <v>6901</v>
      </c>
      <c r="J2795" s="95" t="s">
        <v>7974</v>
      </c>
      <c r="K2795" s="96" t="s">
        <v>7972</v>
      </c>
      <c r="L2795" s="98"/>
    </row>
    <row r="2796" spans="1:12" ht="12.75" customHeight="1" x14ac:dyDescent="0.15">
      <c r="A2796" s="95" t="s">
        <v>6808</v>
      </c>
      <c r="B2796" s="95"/>
      <c r="C2796" s="95" t="s">
        <v>7964</v>
      </c>
      <c r="D2796" s="95" t="s">
        <v>7080</v>
      </c>
      <c r="E2796" s="95" t="s">
        <v>7081</v>
      </c>
      <c r="F2796" s="96" t="s">
        <v>7064</v>
      </c>
      <c r="G2796" s="97">
        <v>290.10000000000002</v>
      </c>
      <c r="H2796" s="97"/>
      <c r="I2796" s="95" t="s">
        <v>6901</v>
      </c>
      <c r="J2796" s="95" t="s">
        <v>7974</v>
      </c>
      <c r="K2796" s="96" t="s">
        <v>7972</v>
      </c>
      <c r="L2796" s="98"/>
    </row>
    <row r="2797" spans="1:12" ht="12.75" customHeight="1" x14ac:dyDescent="0.15">
      <c r="A2797" s="95" t="s">
        <v>7139</v>
      </c>
      <c r="B2797" s="95"/>
      <c r="C2797" s="95" t="s">
        <v>7920</v>
      </c>
      <c r="D2797" s="95" t="s">
        <v>7080</v>
      </c>
      <c r="E2797" s="95" t="s">
        <v>7081</v>
      </c>
      <c r="F2797" s="96" t="s">
        <v>7064</v>
      </c>
      <c r="G2797" s="97">
        <v>244.06</v>
      </c>
      <c r="H2797" s="97"/>
      <c r="I2797" s="95" t="s">
        <v>7982</v>
      </c>
      <c r="J2797" s="95" t="s">
        <v>7979</v>
      </c>
      <c r="K2797" s="96" t="s">
        <v>7972</v>
      </c>
      <c r="L2797" s="98"/>
    </row>
    <row r="2798" spans="1:12" ht="12.75" customHeight="1" x14ac:dyDescent="0.15">
      <c r="A2798" s="95" t="s">
        <v>7220</v>
      </c>
      <c r="B2798" s="95"/>
      <c r="C2798" s="95" t="s">
        <v>7920</v>
      </c>
      <c r="D2798" s="95" t="s">
        <v>7080</v>
      </c>
      <c r="E2798" s="95" t="s">
        <v>7081</v>
      </c>
      <c r="F2798" s="96" t="s">
        <v>7064</v>
      </c>
      <c r="G2798" s="97">
        <v>854.2</v>
      </c>
      <c r="H2798" s="97"/>
      <c r="I2798" s="95" t="s">
        <v>7982</v>
      </c>
      <c r="J2798" s="95" t="s">
        <v>7979</v>
      </c>
      <c r="K2798" s="96" t="s">
        <v>7972</v>
      </c>
      <c r="L2798" s="98"/>
    </row>
    <row r="2799" spans="1:12" ht="12.75" customHeight="1" x14ac:dyDescent="0.15">
      <c r="A2799" s="95" t="s">
        <v>7055</v>
      </c>
      <c r="B2799" s="95"/>
      <c r="C2799" s="95" t="s">
        <v>7920</v>
      </c>
      <c r="D2799" s="95" t="s">
        <v>7080</v>
      </c>
      <c r="E2799" s="95" t="s">
        <v>7081</v>
      </c>
      <c r="F2799" s="96" t="s">
        <v>7064</v>
      </c>
      <c r="G2799" s="97"/>
      <c r="H2799" s="97">
        <v>1098.26</v>
      </c>
      <c r="I2799" s="95" t="s">
        <v>7982</v>
      </c>
      <c r="J2799" s="95" t="s">
        <v>7979</v>
      </c>
      <c r="K2799" s="96" t="s">
        <v>7972</v>
      </c>
      <c r="L2799" s="98"/>
    </row>
    <row r="2800" spans="1:12" ht="12.75" customHeight="1" x14ac:dyDescent="0.15">
      <c r="A2800" s="95" t="s">
        <v>6844</v>
      </c>
      <c r="B2800" s="95"/>
      <c r="C2800" s="95" t="s">
        <v>7928</v>
      </c>
      <c r="D2800" s="95" t="s">
        <v>7080</v>
      </c>
      <c r="E2800" s="95" t="s">
        <v>7081</v>
      </c>
      <c r="F2800" s="99">
        <v>43251</v>
      </c>
      <c r="G2800" s="97">
        <v>382.59</v>
      </c>
      <c r="H2800" s="97"/>
      <c r="I2800" s="95" t="s">
        <v>6903</v>
      </c>
      <c r="J2800" s="95" t="s">
        <v>7979</v>
      </c>
      <c r="K2800" s="96" t="s">
        <v>7972</v>
      </c>
      <c r="L2800" s="98"/>
    </row>
    <row r="2801" spans="1:12" ht="12.75" customHeight="1" x14ac:dyDescent="0.15">
      <c r="A2801" s="95" t="s">
        <v>7220</v>
      </c>
      <c r="B2801" s="95"/>
      <c r="C2801" s="95" t="s">
        <v>7928</v>
      </c>
      <c r="D2801" s="95" t="s">
        <v>7080</v>
      </c>
      <c r="E2801" s="95" t="s">
        <v>7081</v>
      </c>
      <c r="F2801" s="96" t="s">
        <v>7064</v>
      </c>
      <c r="G2801" s="97">
        <v>127.53</v>
      </c>
      <c r="H2801" s="97"/>
      <c r="I2801" s="95" t="s">
        <v>6903</v>
      </c>
      <c r="J2801" s="95" t="s">
        <v>7979</v>
      </c>
      <c r="K2801" s="96" t="s">
        <v>7972</v>
      </c>
      <c r="L2801" s="98"/>
    </row>
    <row r="2802" spans="1:12" ht="12.75" customHeight="1" x14ac:dyDescent="0.15">
      <c r="A2802" s="95" t="s">
        <v>7055</v>
      </c>
      <c r="B2802" s="95"/>
      <c r="C2802" s="95" t="s">
        <v>7928</v>
      </c>
      <c r="D2802" s="95" t="s">
        <v>7080</v>
      </c>
      <c r="E2802" s="95" t="s">
        <v>7081</v>
      </c>
      <c r="F2802" s="96" t="s">
        <v>7064</v>
      </c>
      <c r="G2802" s="97"/>
      <c r="H2802" s="97">
        <v>828.95</v>
      </c>
      <c r="I2802" s="95" t="s">
        <v>6903</v>
      </c>
      <c r="J2802" s="95" t="s">
        <v>7979</v>
      </c>
      <c r="K2802" s="96" t="s">
        <v>7972</v>
      </c>
      <c r="L2802" s="98"/>
    </row>
    <row r="2803" spans="1:12" ht="12.75" customHeight="1" x14ac:dyDescent="0.15">
      <c r="A2803" s="95" t="s">
        <v>7190</v>
      </c>
      <c r="B2803" s="95"/>
      <c r="C2803" s="95" t="s">
        <v>7928</v>
      </c>
      <c r="D2803" s="95" t="s">
        <v>7080</v>
      </c>
      <c r="E2803" s="95" t="s">
        <v>7081</v>
      </c>
      <c r="F2803" s="96" t="s">
        <v>7064</v>
      </c>
      <c r="G2803" s="97">
        <v>318.83</v>
      </c>
      <c r="H2803" s="97"/>
      <c r="I2803" s="95" t="s">
        <v>6903</v>
      </c>
      <c r="J2803" s="95" t="s">
        <v>7979</v>
      </c>
      <c r="K2803" s="96" t="s">
        <v>7972</v>
      </c>
      <c r="L2803" s="98"/>
    </row>
    <row r="2804" spans="1:12" ht="12.75" customHeight="1" x14ac:dyDescent="0.15">
      <c r="A2804" s="95" t="s">
        <v>6805</v>
      </c>
      <c r="B2804" s="95"/>
      <c r="C2804" s="95" t="s">
        <v>7952</v>
      </c>
      <c r="D2804" s="95" t="s">
        <v>7080</v>
      </c>
      <c r="E2804" s="95" t="s">
        <v>7081</v>
      </c>
      <c r="F2804" s="96" t="s">
        <v>6821</v>
      </c>
      <c r="G2804" s="97">
        <v>1493.79</v>
      </c>
      <c r="H2804" s="97"/>
      <c r="I2804" s="95" t="s">
        <v>6612</v>
      </c>
      <c r="J2804" s="95" t="s">
        <v>7983</v>
      </c>
      <c r="K2804" s="96" t="s">
        <v>7984</v>
      </c>
      <c r="L2804" s="98"/>
    </row>
    <row r="2805" spans="1:12" ht="12.75" customHeight="1" x14ac:dyDescent="0.15">
      <c r="A2805" s="95" t="s">
        <v>6806</v>
      </c>
      <c r="B2805" s="95"/>
      <c r="C2805" s="95" t="s">
        <v>7952</v>
      </c>
      <c r="D2805" s="95" t="s">
        <v>7080</v>
      </c>
      <c r="E2805" s="95" t="s">
        <v>7081</v>
      </c>
      <c r="F2805" s="96" t="s">
        <v>6821</v>
      </c>
      <c r="G2805" s="97">
        <v>1596.81</v>
      </c>
      <c r="H2805" s="97"/>
      <c r="I2805" s="95" t="s">
        <v>6612</v>
      </c>
      <c r="J2805" s="95" t="s">
        <v>7983</v>
      </c>
      <c r="K2805" s="96" t="s">
        <v>7984</v>
      </c>
      <c r="L2805" s="98"/>
    </row>
    <row r="2806" spans="1:12" ht="25.5" customHeight="1" x14ac:dyDescent="0.15">
      <c r="A2806" s="95" t="s">
        <v>7145</v>
      </c>
      <c r="B2806" s="95"/>
      <c r="C2806" s="95" t="s">
        <v>7952</v>
      </c>
      <c r="D2806" s="95" t="s">
        <v>7080</v>
      </c>
      <c r="E2806" s="95" t="s">
        <v>7081</v>
      </c>
      <c r="F2806" s="96" t="s">
        <v>6821</v>
      </c>
      <c r="G2806" s="97"/>
      <c r="H2806" s="97"/>
      <c r="I2806" s="95" t="s">
        <v>6612</v>
      </c>
      <c r="J2806" s="95" t="s">
        <v>7983</v>
      </c>
      <c r="K2806" s="96" t="s">
        <v>7984</v>
      </c>
      <c r="L2806" s="98"/>
    </row>
    <row r="2807" spans="1:12" ht="25.5" customHeight="1" x14ac:dyDescent="0.15">
      <c r="A2807" s="95" t="s">
        <v>7146</v>
      </c>
      <c r="B2807" s="95"/>
      <c r="C2807" s="95" t="s">
        <v>7952</v>
      </c>
      <c r="D2807" s="95" t="s">
        <v>7080</v>
      </c>
      <c r="E2807" s="95" t="s">
        <v>7081</v>
      </c>
      <c r="F2807" s="96" t="s">
        <v>6821</v>
      </c>
      <c r="G2807" s="97"/>
      <c r="H2807" s="97"/>
      <c r="I2807" s="95" t="s">
        <v>6612</v>
      </c>
      <c r="J2807" s="95" t="s">
        <v>7983</v>
      </c>
      <c r="K2807" s="96" t="s">
        <v>7984</v>
      </c>
      <c r="L2807" s="98"/>
    </row>
    <row r="2808" spans="1:12" ht="25.5" customHeight="1" x14ac:dyDescent="0.15">
      <c r="A2808" s="95" t="s">
        <v>7151</v>
      </c>
      <c r="B2808" s="95"/>
      <c r="C2808" s="95" t="s">
        <v>7952</v>
      </c>
      <c r="D2808" s="95" t="s">
        <v>7080</v>
      </c>
      <c r="E2808" s="95" t="s">
        <v>7081</v>
      </c>
      <c r="F2808" s="96" t="s">
        <v>6821</v>
      </c>
      <c r="G2808" s="97"/>
      <c r="H2808" s="97"/>
      <c r="I2808" s="95" t="s">
        <v>6612</v>
      </c>
      <c r="J2808" s="95" t="s">
        <v>7983</v>
      </c>
      <c r="K2808" s="96" t="s">
        <v>7984</v>
      </c>
      <c r="L2808" s="98"/>
    </row>
    <row r="2809" spans="1:12" ht="25.5" customHeight="1" x14ac:dyDescent="0.15">
      <c r="A2809" s="95" t="s">
        <v>6549</v>
      </c>
      <c r="B2809" s="95"/>
      <c r="C2809" s="95" t="s">
        <v>7952</v>
      </c>
      <c r="D2809" s="95" t="s">
        <v>7080</v>
      </c>
      <c r="E2809" s="95" t="s">
        <v>7081</v>
      </c>
      <c r="F2809" s="99">
        <v>42886</v>
      </c>
      <c r="G2809" s="97">
        <v>1802.85</v>
      </c>
      <c r="H2809" s="97"/>
      <c r="I2809" s="95" t="s">
        <v>6612</v>
      </c>
      <c r="J2809" s="95" t="s">
        <v>7983</v>
      </c>
      <c r="K2809" s="96" t="s">
        <v>7984</v>
      </c>
      <c r="L2809" s="98"/>
    </row>
    <row r="2810" spans="1:12" ht="12.75" customHeight="1" x14ac:dyDescent="0.15">
      <c r="A2810" s="95" t="s">
        <v>6803</v>
      </c>
      <c r="B2810" s="95"/>
      <c r="C2810" s="95" t="s">
        <v>7952</v>
      </c>
      <c r="D2810" s="95" t="s">
        <v>7080</v>
      </c>
      <c r="E2810" s="95" t="s">
        <v>7081</v>
      </c>
      <c r="F2810" s="96" t="s">
        <v>6821</v>
      </c>
      <c r="G2810" s="97"/>
      <c r="H2810" s="97">
        <v>6885.17</v>
      </c>
      <c r="I2810" s="95" t="s">
        <v>6612</v>
      </c>
      <c r="J2810" s="95" t="s">
        <v>7983</v>
      </c>
      <c r="K2810" s="96" t="s">
        <v>7984</v>
      </c>
      <c r="L2810" s="98"/>
    </row>
    <row r="2811" spans="1:12" ht="12.75" customHeight="1" x14ac:dyDescent="0.15">
      <c r="A2811" s="95" t="s">
        <v>7268</v>
      </c>
      <c r="B2811" s="95"/>
      <c r="C2811" s="95" t="s">
        <v>7952</v>
      </c>
      <c r="D2811" s="95" t="s">
        <v>7080</v>
      </c>
      <c r="E2811" s="95" t="s">
        <v>7081</v>
      </c>
      <c r="F2811" s="96" t="s">
        <v>6821</v>
      </c>
      <c r="G2811" s="97">
        <v>1425.11</v>
      </c>
      <c r="H2811" s="97"/>
      <c r="I2811" s="95" t="s">
        <v>6612</v>
      </c>
      <c r="J2811" s="95" t="s">
        <v>7983</v>
      </c>
      <c r="K2811" s="96" t="s">
        <v>7984</v>
      </c>
      <c r="L2811" s="98"/>
    </row>
    <row r="2812" spans="1:12" ht="11.25" x14ac:dyDescent="0.15">
      <c r="A2812" s="95" t="s">
        <v>7910</v>
      </c>
      <c r="B2812" s="95"/>
      <c r="C2812" s="95" t="s">
        <v>7952</v>
      </c>
      <c r="D2812" s="95" t="s">
        <v>7080</v>
      </c>
      <c r="E2812" s="95" t="s">
        <v>7081</v>
      </c>
      <c r="F2812" s="96" t="s">
        <v>6821</v>
      </c>
      <c r="G2812" s="97"/>
      <c r="H2812" s="97"/>
      <c r="I2812" s="95" t="s">
        <v>6612</v>
      </c>
      <c r="J2812" s="95" t="s">
        <v>7983</v>
      </c>
      <c r="K2812" s="96" t="s">
        <v>7984</v>
      </c>
      <c r="L2812" s="98"/>
    </row>
    <row r="2813" spans="1:12" ht="12.75" customHeight="1" x14ac:dyDescent="0.15">
      <c r="A2813" s="95" t="s">
        <v>7219</v>
      </c>
      <c r="B2813" s="95"/>
      <c r="C2813" s="95" t="s">
        <v>7952</v>
      </c>
      <c r="D2813" s="95" t="s">
        <v>7080</v>
      </c>
      <c r="E2813" s="95" t="s">
        <v>7081</v>
      </c>
      <c r="F2813" s="96" t="s">
        <v>6821</v>
      </c>
      <c r="G2813" s="97"/>
      <c r="H2813" s="97"/>
      <c r="I2813" s="95" t="s">
        <v>6612</v>
      </c>
      <c r="J2813" s="95" t="s">
        <v>7983</v>
      </c>
      <c r="K2813" s="96" t="s">
        <v>7984</v>
      </c>
      <c r="L2813" s="98"/>
    </row>
    <row r="2814" spans="1:12" ht="11.25" x14ac:dyDescent="0.15">
      <c r="A2814" s="95" t="s">
        <v>6807</v>
      </c>
      <c r="B2814" s="95"/>
      <c r="C2814" s="95" t="s">
        <v>7952</v>
      </c>
      <c r="D2814" s="95" t="s">
        <v>7080</v>
      </c>
      <c r="E2814" s="95" t="s">
        <v>7081</v>
      </c>
      <c r="F2814" s="96" t="s">
        <v>6821</v>
      </c>
      <c r="G2814" s="97">
        <v>566.61</v>
      </c>
      <c r="H2814" s="97"/>
      <c r="I2814" s="95" t="s">
        <v>6612</v>
      </c>
      <c r="J2814" s="95" t="s">
        <v>7983</v>
      </c>
      <c r="K2814" s="96" t="s">
        <v>7984</v>
      </c>
      <c r="L2814" s="98"/>
    </row>
    <row r="2815" spans="1:12" ht="12.75" customHeight="1" x14ac:dyDescent="0.15">
      <c r="A2815" s="95" t="s">
        <v>6805</v>
      </c>
      <c r="B2815" s="95"/>
      <c r="C2815" s="95" t="s">
        <v>7968</v>
      </c>
      <c r="D2815" s="95" t="s">
        <v>7080</v>
      </c>
      <c r="E2815" s="95" t="s">
        <v>7081</v>
      </c>
      <c r="F2815" s="96" t="s">
        <v>6821</v>
      </c>
      <c r="G2815" s="97">
        <v>1514.4</v>
      </c>
      <c r="H2815" s="97"/>
      <c r="I2815" s="95" t="s">
        <v>6616</v>
      </c>
      <c r="J2815" s="95" t="s">
        <v>7983</v>
      </c>
      <c r="K2815" s="96" t="s">
        <v>7984</v>
      </c>
      <c r="L2815" s="98"/>
    </row>
    <row r="2816" spans="1:12" ht="11.25" x14ac:dyDescent="0.15">
      <c r="A2816" s="95" t="s">
        <v>6806</v>
      </c>
      <c r="B2816" s="95"/>
      <c r="C2816" s="95" t="s">
        <v>7968</v>
      </c>
      <c r="D2816" s="95" t="s">
        <v>7080</v>
      </c>
      <c r="E2816" s="95" t="s">
        <v>7081</v>
      </c>
      <c r="F2816" s="96" t="s">
        <v>6821</v>
      </c>
      <c r="G2816" s="97">
        <v>1331.63</v>
      </c>
      <c r="H2816" s="97"/>
      <c r="I2816" s="95" t="s">
        <v>6616</v>
      </c>
      <c r="J2816" s="95" t="s">
        <v>7983</v>
      </c>
      <c r="K2816" s="96" t="s">
        <v>7984</v>
      </c>
      <c r="L2816" s="98"/>
    </row>
    <row r="2817" spans="1:12" ht="25.5" customHeight="1" x14ac:dyDescent="0.15">
      <c r="A2817" s="95" t="s">
        <v>7146</v>
      </c>
      <c r="B2817" s="95"/>
      <c r="C2817" s="95" t="s">
        <v>7968</v>
      </c>
      <c r="D2817" s="95" t="s">
        <v>7080</v>
      </c>
      <c r="E2817" s="95" t="s">
        <v>7081</v>
      </c>
      <c r="F2817" s="96" t="s">
        <v>6821</v>
      </c>
      <c r="G2817" s="97"/>
      <c r="H2817" s="97"/>
      <c r="I2817" s="95" t="s">
        <v>6616</v>
      </c>
      <c r="J2817" s="95" t="s">
        <v>7983</v>
      </c>
      <c r="K2817" s="96" t="s">
        <v>7984</v>
      </c>
      <c r="L2817" s="98"/>
    </row>
    <row r="2818" spans="1:12" ht="11.25" x14ac:dyDescent="0.15">
      <c r="A2818" s="95" t="s">
        <v>6556</v>
      </c>
      <c r="B2818" s="95"/>
      <c r="C2818" s="95" t="s">
        <v>7968</v>
      </c>
      <c r="D2818" s="95" t="s">
        <v>7080</v>
      </c>
      <c r="E2818" s="95" t="s">
        <v>7081</v>
      </c>
      <c r="F2818" s="99">
        <v>42886</v>
      </c>
      <c r="G2818" s="97">
        <v>496.1</v>
      </c>
      <c r="H2818" s="97"/>
      <c r="I2818" s="95" t="s">
        <v>6616</v>
      </c>
      <c r="J2818" s="95" t="s">
        <v>7983</v>
      </c>
      <c r="K2818" s="96" t="s">
        <v>7984</v>
      </c>
    </row>
    <row r="2819" spans="1:12" ht="11.25" x14ac:dyDescent="0.15">
      <c r="A2819" s="95" t="s">
        <v>6549</v>
      </c>
      <c r="B2819" s="95"/>
      <c r="C2819" s="95" t="s">
        <v>7968</v>
      </c>
      <c r="D2819" s="95" t="s">
        <v>7080</v>
      </c>
      <c r="E2819" s="95" t="s">
        <v>7081</v>
      </c>
      <c r="F2819" s="99">
        <v>42886</v>
      </c>
      <c r="G2819" s="97">
        <v>1462.18</v>
      </c>
      <c r="H2819" s="97"/>
      <c r="I2819" s="95" t="s">
        <v>6616</v>
      </c>
      <c r="J2819" s="95" t="s">
        <v>7983</v>
      </c>
      <c r="K2819" s="96" t="s">
        <v>7984</v>
      </c>
    </row>
    <row r="2820" spans="1:12" ht="38.25" customHeight="1" x14ac:dyDescent="0.3">
      <c r="A2820" s="95" t="s">
        <v>7268</v>
      </c>
      <c r="B2820" s="95"/>
      <c r="C2820" s="95" t="s">
        <v>7968</v>
      </c>
      <c r="D2820" s="95" t="s">
        <v>7080</v>
      </c>
      <c r="E2820" s="95" t="s">
        <v>7081</v>
      </c>
      <c r="F2820" s="96" t="s">
        <v>6821</v>
      </c>
      <c r="G2820" s="97">
        <v>1018.3</v>
      </c>
      <c r="H2820" s="97"/>
      <c r="I2820" s="95" t="s">
        <v>6616</v>
      </c>
      <c r="J2820" s="95" t="s">
        <v>7983</v>
      </c>
      <c r="K2820" s="96" t="s">
        <v>7984</v>
      </c>
      <c r="L2820" s="93"/>
    </row>
    <row r="2821" spans="1:12" ht="11.25" x14ac:dyDescent="0.15">
      <c r="A2821" s="95" t="s">
        <v>7140</v>
      </c>
      <c r="B2821" s="95"/>
      <c r="C2821" s="95" t="s">
        <v>7968</v>
      </c>
      <c r="D2821" s="95" t="s">
        <v>7080</v>
      </c>
      <c r="E2821" s="95" t="s">
        <v>7081</v>
      </c>
      <c r="F2821" s="96" t="s">
        <v>6821</v>
      </c>
      <c r="G2821" s="97"/>
      <c r="H2821" s="97">
        <v>5822.61</v>
      </c>
      <c r="I2821" s="95" t="s">
        <v>6616</v>
      </c>
      <c r="J2821" s="95" t="s">
        <v>7983</v>
      </c>
      <c r="K2821" s="96" t="s">
        <v>7984</v>
      </c>
    </row>
    <row r="2822" spans="1:12" ht="25.5" customHeight="1" x14ac:dyDescent="0.15">
      <c r="A2822" s="95" t="s">
        <v>6809</v>
      </c>
      <c r="B2822" s="95"/>
      <c r="C2822" s="95" t="s">
        <v>7924</v>
      </c>
      <c r="D2822" s="95" t="s">
        <v>7080</v>
      </c>
      <c r="E2822" s="95" t="s">
        <v>7081</v>
      </c>
      <c r="F2822" s="96" t="s">
        <v>6821</v>
      </c>
      <c r="G2822" s="97"/>
      <c r="H2822" s="97">
        <v>207</v>
      </c>
      <c r="I2822" s="95" t="s">
        <v>6607</v>
      </c>
      <c r="J2822" s="95" t="s">
        <v>7985</v>
      </c>
      <c r="K2822" s="96" t="s">
        <v>7986</v>
      </c>
      <c r="L2822" s="98"/>
    </row>
    <row r="2823" spans="1:12" ht="25.5" customHeight="1" x14ac:dyDescent="0.15">
      <c r="A2823" s="95" t="s">
        <v>6549</v>
      </c>
      <c r="B2823" s="95"/>
      <c r="C2823" s="95" t="s">
        <v>7924</v>
      </c>
      <c r="D2823" s="95" t="s">
        <v>7080</v>
      </c>
      <c r="E2823" s="95" t="s">
        <v>7081</v>
      </c>
      <c r="F2823" s="99">
        <v>42886</v>
      </c>
      <c r="G2823" s="97">
        <v>207</v>
      </c>
      <c r="H2823" s="97"/>
      <c r="I2823" s="95" t="s">
        <v>6607</v>
      </c>
      <c r="J2823" s="95" t="s">
        <v>7985</v>
      </c>
      <c r="K2823" s="96" t="s">
        <v>7986</v>
      </c>
      <c r="L2823" s="98"/>
    </row>
    <row r="2824" spans="1:12" ht="25.5" customHeight="1" x14ac:dyDescent="0.15">
      <c r="A2824" s="95" t="s">
        <v>6809</v>
      </c>
      <c r="B2824" s="95"/>
      <c r="C2824" s="95" t="s">
        <v>7948</v>
      </c>
      <c r="D2824" s="95" t="s">
        <v>7080</v>
      </c>
      <c r="E2824" s="95" t="s">
        <v>7081</v>
      </c>
      <c r="F2824" s="96" t="s">
        <v>6821</v>
      </c>
      <c r="G2824" s="97">
        <v>404.06</v>
      </c>
      <c r="H2824" s="97"/>
      <c r="I2824" s="95" t="s">
        <v>7987</v>
      </c>
      <c r="J2824" s="95" t="s">
        <v>7985</v>
      </c>
      <c r="K2824" s="96" t="s">
        <v>7986</v>
      </c>
      <c r="L2824" s="98"/>
    </row>
    <row r="2825" spans="1:12" ht="25.5" customHeight="1" x14ac:dyDescent="0.15">
      <c r="A2825" s="95" t="s">
        <v>6803</v>
      </c>
      <c r="B2825" s="95"/>
      <c r="C2825" s="95" t="s">
        <v>7948</v>
      </c>
      <c r="D2825" s="95" t="s">
        <v>7080</v>
      </c>
      <c r="E2825" s="95" t="s">
        <v>7081</v>
      </c>
      <c r="F2825" s="96" t="s">
        <v>6821</v>
      </c>
      <c r="G2825" s="97"/>
      <c r="H2825" s="97">
        <v>404.06</v>
      </c>
      <c r="I2825" s="95" t="s">
        <v>7987</v>
      </c>
      <c r="J2825" s="95" t="s">
        <v>7985</v>
      </c>
      <c r="K2825" s="96" t="s">
        <v>7986</v>
      </c>
      <c r="L2825" s="98"/>
    </row>
    <row r="2826" spans="1:12" ht="25.5" customHeight="1" x14ac:dyDescent="0.15">
      <c r="A2826" s="95" t="s">
        <v>7239</v>
      </c>
      <c r="B2826" s="95"/>
      <c r="C2826" s="95" t="s">
        <v>7988</v>
      </c>
      <c r="D2826" s="95" t="s">
        <v>7080</v>
      </c>
      <c r="E2826" s="95" t="s">
        <v>7081</v>
      </c>
      <c r="F2826" s="96" t="s">
        <v>6821</v>
      </c>
      <c r="G2826" s="97">
        <v>143.72999999999999</v>
      </c>
      <c r="H2826" s="97"/>
      <c r="I2826" s="95" t="s">
        <v>6609</v>
      </c>
      <c r="J2826" s="95" t="s">
        <v>7985</v>
      </c>
      <c r="K2826" s="96" t="s">
        <v>7986</v>
      </c>
      <c r="L2826" s="98"/>
    </row>
    <row r="2827" spans="1:12" ht="25.5" customHeight="1" x14ac:dyDescent="0.15">
      <c r="A2827" s="95" t="s">
        <v>6549</v>
      </c>
      <c r="B2827" s="95"/>
      <c r="C2827" s="95" t="s">
        <v>7988</v>
      </c>
      <c r="D2827" s="95" t="s">
        <v>7080</v>
      </c>
      <c r="E2827" s="95" t="s">
        <v>7081</v>
      </c>
      <c r="F2827" s="99">
        <v>42886</v>
      </c>
      <c r="G2827" s="97"/>
      <c r="H2827" s="97">
        <v>143.72999999999999</v>
      </c>
      <c r="I2827" s="95" t="s">
        <v>6609</v>
      </c>
      <c r="J2827" s="95" t="s">
        <v>7985</v>
      </c>
      <c r="K2827" s="96" t="s">
        <v>7986</v>
      </c>
      <c r="L2827" s="98"/>
    </row>
    <row r="2828" spans="1:12" ht="25.5" customHeight="1" x14ac:dyDescent="0.15">
      <c r="A2828" s="95" t="s">
        <v>6807</v>
      </c>
      <c r="B2828" s="95"/>
      <c r="C2828" s="95" t="s">
        <v>7943</v>
      </c>
      <c r="D2828" s="95" t="s">
        <v>7080</v>
      </c>
      <c r="E2828" s="95" t="s">
        <v>7081</v>
      </c>
      <c r="F2828" s="96" t="s">
        <v>6821</v>
      </c>
      <c r="G2828" s="97">
        <v>69.23</v>
      </c>
      <c r="H2828" s="97"/>
      <c r="I2828" s="95" t="s">
        <v>6610</v>
      </c>
      <c r="J2828" s="95" t="s">
        <v>7985</v>
      </c>
      <c r="K2828" s="96" t="s">
        <v>7986</v>
      </c>
      <c r="L2828" s="98"/>
    </row>
    <row r="2829" spans="1:12" ht="25.5" customHeight="1" x14ac:dyDescent="0.15">
      <c r="A2829" s="95" t="s">
        <v>6809</v>
      </c>
      <c r="B2829" s="95"/>
      <c r="C2829" s="95" t="s">
        <v>7943</v>
      </c>
      <c r="D2829" s="95" t="s">
        <v>7080</v>
      </c>
      <c r="E2829" s="95" t="s">
        <v>7081</v>
      </c>
      <c r="F2829" s="96" t="s">
        <v>6821</v>
      </c>
      <c r="G2829" s="97"/>
      <c r="H2829" s="97">
        <v>1684.62</v>
      </c>
      <c r="I2829" s="95" t="s">
        <v>6610</v>
      </c>
      <c r="J2829" s="95" t="s">
        <v>7985</v>
      </c>
      <c r="K2829" s="96" t="s">
        <v>7986</v>
      </c>
      <c r="L2829" s="98"/>
    </row>
    <row r="2830" spans="1:12" ht="25.5" customHeight="1" x14ac:dyDescent="0.15">
      <c r="A2830" s="95" t="s">
        <v>6549</v>
      </c>
      <c r="B2830" s="95"/>
      <c r="C2830" s="95" t="s">
        <v>7943</v>
      </c>
      <c r="D2830" s="95" t="s">
        <v>7080</v>
      </c>
      <c r="E2830" s="95" t="s">
        <v>7081</v>
      </c>
      <c r="F2830" s="99">
        <v>42886</v>
      </c>
      <c r="G2830" s="97">
        <v>761.54</v>
      </c>
      <c r="H2830" s="97"/>
      <c r="I2830" s="95" t="s">
        <v>6610</v>
      </c>
      <c r="J2830" s="95" t="s">
        <v>7985</v>
      </c>
      <c r="K2830" s="96" t="s">
        <v>7986</v>
      </c>
      <c r="L2830" s="98"/>
    </row>
    <row r="2831" spans="1:12" ht="25.5" customHeight="1" x14ac:dyDescent="0.15">
      <c r="A2831" s="95" t="s">
        <v>6806</v>
      </c>
      <c r="B2831" s="95"/>
      <c r="C2831" s="95" t="s">
        <v>7943</v>
      </c>
      <c r="D2831" s="95" t="s">
        <v>7080</v>
      </c>
      <c r="E2831" s="95" t="s">
        <v>7081</v>
      </c>
      <c r="F2831" s="96" t="s">
        <v>6821</v>
      </c>
      <c r="G2831" s="97">
        <v>392.31</v>
      </c>
      <c r="H2831" s="97"/>
      <c r="I2831" s="95" t="s">
        <v>6610</v>
      </c>
      <c r="J2831" s="95" t="s">
        <v>7985</v>
      </c>
      <c r="K2831" s="96" t="s">
        <v>7986</v>
      </c>
      <c r="L2831" s="98"/>
    </row>
    <row r="2832" spans="1:12" ht="25.5" customHeight="1" x14ac:dyDescent="0.15">
      <c r="A2832" s="95" t="s">
        <v>6805</v>
      </c>
      <c r="B2832" s="95"/>
      <c r="C2832" s="95" t="s">
        <v>7943</v>
      </c>
      <c r="D2832" s="95" t="s">
        <v>7080</v>
      </c>
      <c r="E2832" s="95" t="s">
        <v>7081</v>
      </c>
      <c r="F2832" s="96" t="s">
        <v>6821</v>
      </c>
      <c r="G2832" s="97">
        <v>461.54</v>
      </c>
      <c r="H2832" s="97"/>
      <c r="I2832" s="95" t="s">
        <v>6610</v>
      </c>
      <c r="J2832" s="95" t="s">
        <v>7985</v>
      </c>
      <c r="K2832" s="96" t="s">
        <v>7986</v>
      </c>
      <c r="L2832" s="98"/>
    </row>
    <row r="2833" spans="1:12" ht="25.5" customHeight="1" x14ac:dyDescent="0.15">
      <c r="A2833" s="95" t="s">
        <v>6809</v>
      </c>
      <c r="B2833" s="95"/>
      <c r="C2833" s="95" t="s">
        <v>7989</v>
      </c>
      <c r="D2833" s="95" t="s">
        <v>7080</v>
      </c>
      <c r="E2833" s="95" t="s">
        <v>7081</v>
      </c>
      <c r="F2833" s="96" t="s">
        <v>6821</v>
      </c>
      <c r="G2833" s="97"/>
      <c r="H2833" s="97">
        <v>620.15</v>
      </c>
      <c r="I2833" s="95" t="s">
        <v>6611</v>
      </c>
      <c r="J2833" s="95" t="s">
        <v>7985</v>
      </c>
      <c r="K2833" s="96" t="s">
        <v>7986</v>
      </c>
      <c r="L2833" s="98"/>
    </row>
    <row r="2834" spans="1:12" ht="25.5" customHeight="1" x14ac:dyDescent="0.15">
      <c r="A2834" s="95" t="s">
        <v>6549</v>
      </c>
      <c r="B2834" s="95"/>
      <c r="C2834" s="95" t="s">
        <v>7989</v>
      </c>
      <c r="D2834" s="95" t="s">
        <v>7080</v>
      </c>
      <c r="E2834" s="95" t="s">
        <v>7081</v>
      </c>
      <c r="F2834" s="99">
        <v>42886</v>
      </c>
      <c r="G2834" s="97">
        <v>620.15</v>
      </c>
      <c r="H2834" s="97"/>
      <c r="I2834" s="95" t="s">
        <v>6611</v>
      </c>
      <c r="J2834" s="95" t="s">
        <v>7985</v>
      </c>
      <c r="K2834" s="96" t="s">
        <v>7986</v>
      </c>
      <c r="L2834" s="98"/>
    </row>
    <row r="2835" spans="1:12" ht="25.5" customHeight="1" x14ac:dyDescent="0.15">
      <c r="A2835" s="95" t="s">
        <v>7239</v>
      </c>
      <c r="B2835" s="95"/>
      <c r="C2835" s="95" t="s">
        <v>7946</v>
      </c>
      <c r="D2835" s="95" t="s">
        <v>7080</v>
      </c>
      <c r="E2835" s="95" t="s">
        <v>7081</v>
      </c>
      <c r="F2835" s="96" t="s">
        <v>6821</v>
      </c>
      <c r="G2835" s="97">
        <v>61.63</v>
      </c>
      <c r="H2835" s="97"/>
      <c r="I2835" s="95" t="s">
        <v>6613</v>
      </c>
      <c r="J2835" s="95" t="s">
        <v>7985</v>
      </c>
      <c r="K2835" s="96" t="s">
        <v>7986</v>
      </c>
      <c r="L2835" s="98"/>
    </row>
    <row r="2836" spans="1:12" ht="25.5" customHeight="1" x14ac:dyDescent="0.15">
      <c r="A2836" s="95" t="s">
        <v>7268</v>
      </c>
      <c r="B2836" s="95"/>
      <c r="C2836" s="95" t="s">
        <v>7946</v>
      </c>
      <c r="D2836" s="95" t="s">
        <v>7080</v>
      </c>
      <c r="E2836" s="95" t="s">
        <v>7081</v>
      </c>
      <c r="F2836" s="96" t="s">
        <v>6821</v>
      </c>
      <c r="G2836" s="97">
        <v>496.12</v>
      </c>
      <c r="H2836" s="97"/>
      <c r="I2836" s="95" t="s">
        <v>6613</v>
      </c>
      <c r="J2836" s="95" t="s">
        <v>7985</v>
      </c>
      <c r="K2836" s="96" t="s">
        <v>7986</v>
      </c>
      <c r="L2836" s="98"/>
    </row>
    <row r="2837" spans="1:12" ht="25.5" customHeight="1" x14ac:dyDescent="0.15">
      <c r="A2837" s="95" t="s">
        <v>6803</v>
      </c>
      <c r="B2837" s="95"/>
      <c r="C2837" s="95" t="s">
        <v>7946</v>
      </c>
      <c r="D2837" s="95" t="s">
        <v>7080</v>
      </c>
      <c r="E2837" s="95" t="s">
        <v>7081</v>
      </c>
      <c r="F2837" s="96" t="s">
        <v>6821</v>
      </c>
      <c r="G2837" s="97">
        <v>537.72</v>
      </c>
      <c r="H2837" s="97"/>
      <c r="I2837" s="95" t="s">
        <v>6613</v>
      </c>
      <c r="J2837" s="95" t="s">
        <v>7985</v>
      </c>
      <c r="K2837" s="96" t="s">
        <v>7986</v>
      </c>
      <c r="L2837" s="98"/>
    </row>
    <row r="2838" spans="1:12" ht="12.75" customHeight="1" x14ac:dyDescent="0.15">
      <c r="A2838" s="95" t="s">
        <v>6549</v>
      </c>
      <c r="B2838" s="95"/>
      <c r="C2838" s="95" t="s">
        <v>7946</v>
      </c>
      <c r="D2838" s="95" t="s">
        <v>7080</v>
      </c>
      <c r="E2838" s="95" t="s">
        <v>7081</v>
      </c>
      <c r="F2838" s="99">
        <v>42886</v>
      </c>
      <c r="G2838" s="97"/>
      <c r="H2838" s="97">
        <v>1095.47</v>
      </c>
      <c r="I2838" s="95" t="s">
        <v>6613</v>
      </c>
      <c r="J2838" s="95" t="s">
        <v>7985</v>
      </c>
      <c r="K2838" s="96" t="s">
        <v>7986</v>
      </c>
      <c r="L2838" s="98"/>
    </row>
    <row r="2839" spans="1:12" ht="12.75" customHeight="1" x14ac:dyDescent="0.15">
      <c r="A2839" s="95" t="s">
        <v>7145</v>
      </c>
      <c r="B2839" s="95"/>
      <c r="C2839" s="95" t="s">
        <v>7946</v>
      </c>
      <c r="D2839" s="95" t="s">
        <v>7080</v>
      </c>
      <c r="E2839" s="95" t="s">
        <v>7081</v>
      </c>
      <c r="F2839" s="96" t="s">
        <v>6821</v>
      </c>
      <c r="G2839" s="97"/>
      <c r="H2839" s="97"/>
      <c r="I2839" s="95" t="s">
        <v>6613</v>
      </c>
      <c r="J2839" s="95" t="s">
        <v>7985</v>
      </c>
      <c r="K2839" s="96" t="s">
        <v>7986</v>
      </c>
      <c r="L2839" s="98"/>
    </row>
    <row r="2840" spans="1:12" ht="12.75" customHeight="1" x14ac:dyDescent="0.15">
      <c r="A2840" s="95" t="s">
        <v>7239</v>
      </c>
      <c r="B2840" s="95"/>
      <c r="C2840" s="95" t="s">
        <v>7990</v>
      </c>
      <c r="D2840" s="95" t="s">
        <v>7080</v>
      </c>
      <c r="E2840" s="95" t="s">
        <v>7081</v>
      </c>
      <c r="F2840" s="96" t="s">
        <v>6821</v>
      </c>
      <c r="G2840" s="97">
        <v>104.38</v>
      </c>
      <c r="H2840" s="97"/>
      <c r="I2840" s="95" t="s">
        <v>6614</v>
      </c>
      <c r="J2840" s="95" t="s">
        <v>7985</v>
      </c>
      <c r="K2840" s="96" t="s">
        <v>7986</v>
      </c>
      <c r="L2840" s="98"/>
    </row>
    <row r="2841" spans="1:12" ht="12.75" customHeight="1" x14ac:dyDescent="0.15">
      <c r="A2841" s="95" t="s">
        <v>7268</v>
      </c>
      <c r="B2841" s="95"/>
      <c r="C2841" s="95" t="s">
        <v>7990</v>
      </c>
      <c r="D2841" s="95" t="s">
        <v>7080</v>
      </c>
      <c r="E2841" s="95" t="s">
        <v>7081</v>
      </c>
      <c r="F2841" s="96" t="s">
        <v>6821</v>
      </c>
      <c r="G2841" s="97">
        <v>1252.54</v>
      </c>
      <c r="H2841" s="97"/>
      <c r="I2841" s="95" t="s">
        <v>6614</v>
      </c>
      <c r="J2841" s="95" t="s">
        <v>7985</v>
      </c>
      <c r="K2841" s="96" t="s">
        <v>7986</v>
      </c>
      <c r="L2841" s="98"/>
    </row>
    <row r="2842" spans="1:12" ht="12.75" customHeight="1" x14ac:dyDescent="0.15">
      <c r="A2842" s="95" t="s">
        <v>6549</v>
      </c>
      <c r="B2842" s="95"/>
      <c r="C2842" s="95" t="s">
        <v>7990</v>
      </c>
      <c r="D2842" s="95" t="s">
        <v>7080</v>
      </c>
      <c r="E2842" s="95" t="s">
        <v>7081</v>
      </c>
      <c r="F2842" s="99">
        <v>42886</v>
      </c>
      <c r="G2842" s="97"/>
      <c r="H2842" s="97">
        <v>1356.92</v>
      </c>
      <c r="I2842" s="95" t="s">
        <v>6614</v>
      </c>
      <c r="J2842" s="95" t="s">
        <v>7985</v>
      </c>
      <c r="K2842" s="96" t="s">
        <v>7986</v>
      </c>
      <c r="L2842" s="98"/>
    </row>
    <row r="2843" spans="1:12" ht="11.25" x14ac:dyDescent="0.15">
      <c r="A2843" s="95" t="s">
        <v>7151</v>
      </c>
      <c r="B2843" s="95"/>
      <c r="C2843" s="95" t="s">
        <v>7990</v>
      </c>
      <c r="D2843" s="95" t="s">
        <v>7080</v>
      </c>
      <c r="E2843" s="95" t="s">
        <v>7081</v>
      </c>
      <c r="F2843" s="96" t="s">
        <v>6821</v>
      </c>
      <c r="G2843" s="97"/>
      <c r="H2843" s="97"/>
      <c r="I2843" s="95" t="s">
        <v>6614</v>
      </c>
      <c r="J2843" s="95" t="s">
        <v>7985</v>
      </c>
      <c r="K2843" s="96" t="s">
        <v>7986</v>
      </c>
    </row>
    <row r="2844" spans="1:12" ht="11.25" x14ac:dyDescent="0.15">
      <c r="A2844" s="95" t="s">
        <v>7145</v>
      </c>
      <c r="B2844" s="95"/>
      <c r="C2844" s="95" t="s">
        <v>7990</v>
      </c>
      <c r="D2844" s="95" t="s">
        <v>7080</v>
      </c>
      <c r="E2844" s="95" t="s">
        <v>7081</v>
      </c>
      <c r="F2844" s="96" t="s">
        <v>6821</v>
      </c>
      <c r="G2844" s="97"/>
      <c r="H2844" s="97"/>
      <c r="I2844" s="95" t="s">
        <v>6614</v>
      </c>
      <c r="J2844" s="95" t="s">
        <v>7985</v>
      </c>
      <c r="K2844" s="96" t="s">
        <v>7986</v>
      </c>
    </row>
    <row r="2845" spans="1:12" ht="38.25" customHeight="1" x14ac:dyDescent="0.3">
      <c r="A2845" s="95" t="s">
        <v>7268</v>
      </c>
      <c r="B2845" s="95"/>
      <c r="C2845" s="95" t="s">
        <v>7956</v>
      </c>
      <c r="D2845" s="95" t="s">
        <v>7080</v>
      </c>
      <c r="E2845" s="95" t="s">
        <v>7081</v>
      </c>
      <c r="F2845" s="96" t="s">
        <v>6821</v>
      </c>
      <c r="G2845" s="97">
        <v>409.07</v>
      </c>
      <c r="H2845" s="97"/>
      <c r="I2845" s="95" t="s">
        <v>6615</v>
      </c>
      <c r="J2845" s="95" t="s">
        <v>7985</v>
      </c>
      <c r="K2845" s="96" t="s">
        <v>7986</v>
      </c>
      <c r="L2845" s="93"/>
    </row>
    <row r="2846" spans="1:12" ht="11.25" x14ac:dyDescent="0.15">
      <c r="A2846" s="95" t="s">
        <v>6809</v>
      </c>
      <c r="B2846" s="95"/>
      <c r="C2846" s="95" t="s">
        <v>7956</v>
      </c>
      <c r="D2846" s="95" t="s">
        <v>7080</v>
      </c>
      <c r="E2846" s="95" t="s">
        <v>7081</v>
      </c>
      <c r="F2846" s="96" t="s">
        <v>6821</v>
      </c>
      <c r="G2846" s="97">
        <v>409.07</v>
      </c>
      <c r="H2846" s="97"/>
      <c r="I2846" s="95" t="s">
        <v>6615</v>
      </c>
      <c r="J2846" s="95" t="s">
        <v>7985</v>
      </c>
      <c r="K2846" s="96" t="s">
        <v>7986</v>
      </c>
    </row>
    <row r="2847" spans="1:12" ht="12.75" customHeight="1" x14ac:dyDescent="0.15">
      <c r="A2847" s="95" t="s">
        <v>6803</v>
      </c>
      <c r="B2847" s="95"/>
      <c r="C2847" s="95" t="s">
        <v>7956</v>
      </c>
      <c r="D2847" s="95" t="s">
        <v>7080</v>
      </c>
      <c r="E2847" s="95" t="s">
        <v>7081</v>
      </c>
      <c r="F2847" s="96" t="s">
        <v>6821</v>
      </c>
      <c r="G2847" s="97">
        <v>642.83000000000004</v>
      </c>
      <c r="H2847" s="97"/>
      <c r="I2847" s="95" t="s">
        <v>6615</v>
      </c>
      <c r="J2847" s="95" t="s">
        <v>7985</v>
      </c>
      <c r="K2847" s="96" t="s">
        <v>7986</v>
      </c>
      <c r="L2847" s="98"/>
    </row>
    <row r="2848" spans="1:12" ht="12.75" customHeight="1" x14ac:dyDescent="0.15">
      <c r="A2848" s="95" t="s">
        <v>6549</v>
      </c>
      <c r="B2848" s="95"/>
      <c r="C2848" s="95" t="s">
        <v>7956</v>
      </c>
      <c r="D2848" s="95" t="s">
        <v>7080</v>
      </c>
      <c r="E2848" s="95" t="s">
        <v>7081</v>
      </c>
      <c r="F2848" s="99">
        <v>42886</v>
      </c>
      <c r="G2848" s="97"/>
      <c r="H2848" s="97">
        <v>1460.97</v>
      </c>
      <c r="I2848" s="95" t="s">
        <v>6615</v>
      </c>
      <c r="J2848" s="95" t="s">
        <v>7985</v>
      </c>
      <c r="K2848" s="96" t="s">
        <v>7986</v>
      </c>
      <c r="L2848" s="98"/>
    </row>
    <row r="2849" spans="1:12" ht="12.75" customHeight="1" x14ac:dyDescent="0.15">
      <c r="A2849" s="95" t="s">
        <v>7145</v>
      </c>
      <c r="B2849" s="95"/>
      <c r="C2849" s="95" t="s">
        <v>7956</v>
      </c>
      <c r="D2849" s="95" t="s">
        <v>7080</v>
      </c>
      <c r="E2849" s="95" t="s">
        <v>7081</v>
      </c>
      <c r="F2849" s="96" t="s">
        <v>6821</v>
      </c>
      <c r="G2849" s="97"/>
      <c r="H2849" s="97"/>
      <c r="I2849" s="95" t="s">
        <v>6615</v>
      </c>
      <c r="J2849" s="95" t="s">
        <v>7985</v>
      </c>
      <c r="K2849" s="96" t="s">
        <v>7986</v>
      </c>
      <c r="L2849" s="98"/>
    </row>
    <row r="2850" spans="1:12" ht="12.75" customHeight="1" x14ac:dyDescent="0.15">
      <c r="A2850" s="95" t="s">
        <v>6807</v>
      </c>
      <c r="B2850" s="95"/>
      <c r="C2850" s="95" t="s">
        <v>7958</v>
      </c>
      <c r="D2850" s="95" t="s">
        <v>7080</v>
      </c>
      <c r="E2850" s="95" t="s">
        <v>7081</v>
      </c>
      <c r="F2850" s="96" t="s">
        <v>6821</v>
      </c>
      <c r="G2850" s="97">
        <v>130.81</v>
      </c>
      <c r="H2850" s="97"/>
      <c r="I2850" s="95" t="s">
        <v>6618</v>
      </c>
      <c r="J2850" s="95" t="s">
        <v>7985</v>
      </c>
      <c r="K2850" s="96" t="s">
        <v>7986</v>
      </c>
      <c r="L2850" s="98"/>
    </row>
    <row r="2851" spans="1:12" ht="12.75" customHeight="1" x14ac:dyDescent="0.15">
      <c r="A2851" s="95" t="s">
        <v>7219</v>
      </c>
      <c r="B2851" s="95"/>
      <c r="C2851" s="95" t="s">
        <v>7958</v>
      </c>
      <c r="D2851" s="95" t="s">
        <v>7080</v>
      </c>
      <c r="E2851" s="95" t="s">
        <v>7081</v>
      </c>
      <c r="F2851" s="96" t="s">
        <v>6821</v>
      </c>
      <c r="G2851" s="97">
        <v>65.400000000000006</v>
      </c>
      <c r="H2851" s="97"/>
      <c r="I2851" s="95" t="s">
        <v>6618</v>
      </c>
      <c r="J2851" s="95" t="s">
        <v>7985</v>
      </c>
      <c r="K2851" s="96" t="s">
        <v>7986</v>
      </c>
      <c r="L2851" s="98"/>
    </row>
    <row r="2852" spans="1:12" ht="12.75" customHeight="1" x14ac:dyDescent="0.15">
      <c r="A2852" s="95" t="s">
        <v>7239</v>
      </c>
      <c r="B2852" s="95"/>
      <c r="C2852" s="95" t="s">
        <v>7958</v>
      </c>
      <c r="D2852" s="95" t="s">
        <v>7080</v>
      </c>
      <c r="E2852" s="95" t="s">
        <v>7081</v>
      </c>
      <c r="F2852" s="96" t="s">
        <v>6821</v>
      </c>
      <c r="G2852" s="97">
        <v>130.81</v>
      </c>
      <c r="H2852" s="97"/>
      <c r="I2852" s="95" t="s">
        <v>6618</v>
      </c>
      <c r="J2852" s="95" t="s">
        <v>7985</v>
      </c>
      <c r="K2852" s="96" t="s">
        <v>7986</v>
      </c>
      <c r="L2852" s="98"/>
    </row>
    <row r="2853" spans="1:12" ht="12.75" customHeight="1" x14ac:dyDescent="0.15">
      <c r="A2853" s="95" t="s">
        <v>7329</v>
      </c>
      <c r="B2853" s="95"/>
      <c r="C2853" s="95" t="s">
        <v>7958</v>
      </c>
      <c r="D2853" s="95" t="s">
        <v>7080</v>
      </c>
      <c r="E2853" s="95" t="s">
        <v>7081</v>
      </c>
      <c r="F2853" s="96" t="s">
        <v>6821</v>
      </c>
      <c r="G2853" s="97">
        <v>130.81</v>
      </c>
      <c r="H2853" s="97"/>
      <c r="I2853" s="95" t="s">
        <v>6618</v>
      </c>
      <c r="J2853" s="95" t="s">
        <v>7985</v>
      </c>
      <c r="K2853" s="96" t="s">
        <v>7986</v>
      </c>
      <c r="L2853" s="98"/>
    </row>
    <row r="2854" spans="1:12" ht="12.75" customHeight="1" x14ac:dyDescent="0.15">
      <c r="A2854" s="95" t="s">
        <v>7268</v>
      </c>
      <c r="B2854" s="95"/>
      <c r="C2854" s="95" t="s">
        <v>7958</v>
      </c>
      <c r="D2854" s="95" t="s">
        <v>7080</v>
      </c>
      <c r="E2854" s="95" t="s">
        <v>7081</v>
      </c>
      <c r="F2854" s="96" t="s">
        <v>6821</v>
      </c>
      <c r="G2854" s="97">
        <v>1036.6600000000001</v>
      </c>
      <c r="H2854" s="97"/>
      <c r="I2854" s="95" t="s">
        <v>6618</v>
      </c>
      <c r="J2854" s="95" t="s">
        <v>7985</v>
      </c>
      <c r="K2854" s="96" t="s">
        <v>7986</v>
      </c>
      <c r="L2854" s="98"/>
    </row>
    <row r="2855" spans="1:12" ht="12.75" customHeight="1" x14ac:dyDescent="0.15">
      <c r="A2855" s="95" t="s">
        <v>6809</v>
      </c>
      <c r="B2855" s="95"/>
      <c r="C2855" s="95" t="s">
        <v>7958</v>
      </c>
      <c r="D2855" s="95" t="s">
        <v>7080</v>
      </c>
      <c r="E2855" s="95" t="s">
        <v>7081</v>
      </c>
      <c r="F2855" s="96" t="s">
        <v>6821</v>
      </c>
      <c r="G2855" s="97"/>
      <c r="H2855" s="97">
        <v>2096.21</v>
      </c>
      <c r="I2855" s="95" t="s">
        <v>6618</v>
      </c>
      <c r="J2855" s="95" t="s">
        <v>7985</v>
      </c>
      <c r="K2855" s="96" t="s">
        <v>7986</v>
      </c>
      <c r="L2855" s="98"/>
    </row>
    <row r="2856" spans="1:12" ht="12.75" customHeight="1" x14ac:dyDescent="0.15">
      <c r="A2856" s="95" t="s">
        <v>6549</v>
      </c>
      <c r="B2856" s="95"/>
      <c r="C2856" s="95" t="s">
        <v>7958</v>
      </c>
      <c r="D2856" s="95" t="s">
        <v>7080</v>
      </c>
      <c r="E2856" s="95" t="s">
        <v>7081</v>
      </c>
      <c r="F2856" s="99">
        <v>42886</v>
      </c>
      <c r="G2856" s="97">
        <v>601.72</v>
      </c>
      <c r="H2856" s="97"/>
      <c r="I2856" s="95" t="s">
        <v>6618</v>
      </c>
      <c r="J2856" s="95" t="s">
        <v>7985</v>
      </c>
      <c r="K2856" s="96" t="s">
        <v>7986</v>
      </c>
      <c r="L2856" s="98"/>
    </row>
    <row r="2857" spans="1:12" ht="12.75" customHeight="1" x14ac:dyDescent="0.15">
      <c r="A2857" s="95" t="s">
        <v>7140</v>
      </c>
      <c r="B2857" s="95"/>
      <c r="C2857" s="95" t="s">
        <v>7966</v>
      </c>
      <c r="D2857" s="95" t="s">
        <v>7080</v>
      </c>
      <c r="E2857" s="95" t="s">
        <v>7081</v>
      </c>
      <c r="F2857" s="96" t="s">
        <v>6821</v>
      </c>
      <c r="G2857" s="97">
        <v>287.22000000000003</v>
      </c>
      <c r="H2857" s="97"/>
      <c r="I2857" s="95" t="s">
        <v>6619</v>
      </c>
      <c r="J2857" s="95" t="s">
        <v>7985</v>
      </c>
      <c r="K2857" s="96" t="s">
        <v>7986</v>
      </c>
      <c r="L2857" s="98"/>
    </row>
    <row r="2858" spans="1:12" ht="12.75" customHeight="1" x14ac:dyDescent="0.15">
      <c r="A2858" s="95" t="s">
        <v>7268</v>
      </c>
      <c r="B2858" s="95"/>
      <c r="C2858" s="95" t="s">
        <v>7966</v>
      </c>
      <c r="D2858" s="95" t="s">
        <v>7080</v>
      </c>
      <c r="E2858" s="95" t="s">
        <v>7081</v>
      </c>
      <c r="F2858" s="96" t="s">
        <v>6821</v>
      </c>
      <c r="G2858" s="97">
        <v>1206.3399999999999</v>
      </c>
      <c r="H2858" s="97"/>
      <c r="I2858" s="95" t="s">
        <v>6619</v>
      </c>
      <c r="J2858" s="95" t="s">
        <v>7985</v>
      </c>
      <c r="K2858" s="96" t="s">
        <v>7986</v>
      </c>
      <c r="L2858" s="98"/>
    </row>
    <row r="2859" spans="1:12" ht="12.75" customHeight="1" x14ac:dyDescent="0.15">
      <c r="A2859" s="95" t="s">
        <v>6549</v>
      </c>
      <c r="B2859" s="95"/>
      <c r="C2859" s="95" t="s">
        <v>7966</v>
      </c>
      <c r="D2859" s="95" t="s">
        <v>7080</v>
      </c>
      <c r="E2859" s="95" t="s">
        <v>7081</v>
      </c>
      <c r="F2859" s="99">
        <v>42886</v>
      </c>
      <c r="G2859" s="97"/>
      <c r="H2859" s="97">
        <v>1493.56</v>
      </c>
      <c r="I2859" s="95" t="s">
        <v>6619</v>
      </c>
      <c r="J2859" s="95" t="s">
        <v>7985</v>
      </c>
      <c r="K2859" s="96" t="s">
        <v>7986</v>
      </c>
      <c r="L2859" s="98"/>
    </row>
    <row r="2860" spans="1:12" ht="12.75" customHeight="1" x14ac:dyDescent="0.15">
      <c r="A2860" s="95" t="s">
        <v>6556</v>
      </c>
      <c r="B2860" s="95"/>
      <c r="C2860" s="95" t="s">
        <v>7991</v>
      </c>
      <c r="D2860" s="95" t="s">
        <v>7080</v>
      </c>
      <c r="E2860" s="95" t="s">
        <v>7081</v>
      </c>
      <c r="F2860" s="99">
        <v>43131</v>
      </c>
      <c r="G2860" s="97">
        <v>690</v>
      </c>
      <c r="H2860" s="97"/>
      <c r="I2860" s="95" t="s">
        <v>6772</v>
      </c>
      <c r="J2860" s="95" t="s">
        <v>7992</v>
      </c>
      <c r="K2860" s="96" t="s">
        <v>7993</v>
      </c>
      <c r="L2860" s="98"/>
    </row>
    <row r="2861" spans="1:12" ht="12.75" customHeight="1" x14ac:dyDescent="0.15">
      <c r="A2861" s="95" t="s">
        <v>6804</v>
      </c>
      <c r="B2861" s="95"/>
      <c r="C2861" s="95" t="s">
        <v>7991</v>
      </c>
      <c r="D2861" s="95" t="s">
        <v>7080</v>
      </c>
      <c r="E2861" s="95" t="s">
        <v>7081</v>
      </c>
      <c r="F2861" s="96" t="s">
        <v>6815</v>
      </c>
      <c r="G2861" s="97"/>
      <c r="H2861" s="97">
        <v>5433.75</v>
      </c>
      <c r="I2861" s="95" t="s">
        <v>6772</v>
      </c>
      <c r="J2861" s="95" t="s">
        <v>7992</v>
      </c>
      <c r="K2861" s="96" t="s">
        <v>7993</v>
      </c>
      <c r="L2861" s="98"/>
    </row>
    <row r="2862" spans="1:12" ht="12.75" customHeight="1" x14ac:dyDescent="0.15">
      <c r="A2862" s="95" t="s">
        <v>6549</v>
      </c>
      <c r="B2862" s="95"/>
      <c r="C2862" s="95" t="s">
        <v>7991</v>
      </c>
      <c r="D2862" s="95" t="s">
        <v>7080</v>
      </c>
      <c r="E2862" s="95" t="s">
        <v>7081</v>
      </c>
      <c r="F2862" s="99">
        <v>43131</v>
      </c>
      <c r="G2862" s="97">
        <v>4571.25</v>
      </c>
      <c r="H2862" s="97"/>
      <c r="I2862" s="95" t="s">
        <v>6772</v>
      </c>
      <c r="J2862" s="95" t="s">
        <v>7992</v>
      </c>
      <c r="K2862" s="96" t="s">
        <v>7993</v>
      </c>
      <c r="L2862" s="98"/>
    </row>
    <row r="2863" spans="1:12" ht="12.75" customHeight="1" x14ac:dyDescent="0.15">
      <c r="A2863" s="95" t="s">
        <v>6808</v>
      </c>
      <c r="B2863" s="95"/>
      <c r="C2863" s="95" t="s">
        <v>7991</v>
      </c>
      <c r="D2863" s="95" t="s">
        <v>7080</v>
      </c>
      <c r="E2863" s="95" t="s">
        <v>7081</v>
      </c>
      <c r="F2863" s="96" t="s">
        <v>6815</v>
      </c>
      <c r="G2863" s="100">
        <v>172.5</v>
      </c>
      <c r="H2863" s="100"/>
      <c r="I2863" s="95" t="s">
        <v>6772</v>
      </c>
      <c r="J2863" s="95" t="s">
        <v>7992</v>
      </c>
      <c r="K2863" s="96" t="s">
        <v>7993</v>
      </c>
      <c r="L2863" s="98"/>
    </row>
    <row r="2864" spans="1:12" ht="12.75" customHeight="1" x14ac:dyDescent="0.15">
      <c r="A2864" s="95" t="s">
        <v>7994</v>
      </c>
      <c r="B2864" s="95"/>
      <c r="C2864" s="95" t="s">
        <v>7995</v>
      </c>
      <c r="D2864" s="95" t="s">
        <v>7080</v>
      </c>
      <c r="E2864" s="95" t="s">
        <v>7081</v>
      </c>
      <c r="F2864" s="96" t="s">
        <v>6820</v>
      </c>
      <c r="G2864" s="97"/>
      <c r="H2864" s="97">
        <v>7778</v>
      </c>
      <c r="I2864" s="95" t="s">
        <v>6787</v>
      </c>
      <c r="J2864" s="95" t="s">
        <v>7996</v>
      </c>
      <c r="K2864" s="96" t="s">
        <v>7993</v>
      </c>
      <c r="L2864" s="98"/>
    </row>
    <row r="2865" spans="1:12" ht="12.75" customHeight="1" x14ac:dyDescent="0.15">
      <c r="A2865" s="95" t="s">
        <v>6549</v>
      </c>
      <c r="B2865" s="95"/>
      <c r="C2865" s="95" t="s">
        <v>7995</v>
      </c>
      <c r="D2865" s="95" t="s">
        <v>7080</v>
      </c>
      <c r="E2865" s="95" t="s">
        <v>7081</v>
      </c>
      <c r="F2865" s="99">
        <v>43159</v>
      </c>
      <c r="G2865" s="97">
        <v>7778</v>
      </c>
      <c r="H2865" s="97"/>
      <c r="I2865" s="95" t="s">
        <v>6787</v>
      </c>
      <c r="J2865" s="95" t="s">
        <v>7996</v>
      </c>
      <c r="K2865" s="96" t="s">
        <v>7993</v>
      </c>
      <c r="L2865" s="98"/>
    </row>
    <row r="2866" spans="1:12" ht="12.75" customHeight="1" x14ac:dyDescent="0.15">
      <c r="A2866" s="95" t="s">
        <v>6549</v>
      </c>
      <c r="B2866" s="95"/>
      <c r="C2866" s="95" t="s">
        <v>7997</v>
      </c>
      <c r="D2866" s="95" t="s">
        <v>7080</v>
      </c>
      <c r="E2866" s="95" t="s">
        <v>7081</v>
      </c>
      <c r="F2866" s="99">
        <v>43159</v>
      </c>
      <c r="G2866" s="97">
        <v>3975</v>
      </c>
      <c r="H2866" s="97"/>
      <c r="I2866" s="95" t="s">
        <v>6791</v>
      </c>
      <c r="J2866" s="95" t="s">
        <v>7992</v>
      </c>
      <c r="K2866" s="96" t="s">
        <v>7993</v>
      </c>
      <c r="L2866" s="98"/>
    </row>
    <row r="2867" spans="1:12" ht="12.75" customHeight="1" x14ac:dyDescent="0.15">
      <c r="A2867" s="95" t="s">
        <v>6804</v>
      </c>
      <c r="B2867" s="95"/>
      <c r="C2867" s="95" t="s">
        <v>7997</v>
      </c>
      <c r="D2867" s="95" t="s">
        <v>7080</v>
      </c>
      <c r="E2867" s="95" t="s">
        <v>7081</v>
      </c>
      <c r="F2867" s="96" t="s">
        <v>6820</v>
      </c>
      <c r="G2867" s="97"/>
      <c r="H2867" s="97">
        <v>4725</v>
      </c>
      <c r="I2867" s="95" t="s">
        <v>6791</v>
      </c>
      <c r="J2867" s="95" t="s">
        <v>7992</v>
      </c>
      <c r="K2867" s="96" t="s">
        <v>7993</v>
      </c>
      <c r="L2867" s="98"/>
    </row>
    <row r="2868" spans="1:12" ht="12.75" customHeight="1" x14ac:dyDescent="0.15">
      <c r="A2868" s="95" t="s">
        <v>6556</v>
      </c>
      <c r="B2868" s="95"/>
      <c r="C2868" s="95" t="s">
        <v>7997</v>
      </c>
      <c r="D2868" s="95" t="s">
        <v>7080</v>
      </c>
      <c r="E2868" s="95" t="s">
        <v>7081</v>
      </c>
      <c r="F2868" s="99">
        <v>43159</v>
      </c>
      <c r="G2868" s="97">
        <v>600</v>
      </c>
      <c r="H2868" s="97"/>
      <c r="I2868" s="95" t="s">
        <v>6791</v>
      </c>
      <c r="J2868" s="95" t="s">
        <v>7992</v>
      </c>
      <c r="K2868" s="96" t="s">
        <v>7993</v>
      </c>
      <c r="L2868" s="98"/>
    </row>
    <row r="2869" spans="1:12" ht="12.75" customHeight="1" x14ac:dyDescent="0.15">
      <c r="A2869" s="95" t="s">
        <v>6808</v>
      </c>
      <c r="B2869" s="95"/>
      <c r="C2869" s="95" t="s">
        <v>7997</v>
      </c>
      <c r="D2869" s="95" t="s">
        <v>7080</v>
      </c>
      <c r="E2869" s="95" t="s">
        <v>7081</v>
      </c>
      <c r="F2869" s="96" t="s">
        <v>6820</v>
      </c>
      <c r="G2869" s="97">
        <v>150</v>
      </c>
      <c r="H2869" s="97"/>
      <c r="I2869" s="95" t="s">
        <v>6791</v>
      </c>
      <c r="J2869" s="95" t="s">
        <v>7992</v>
      </c>
      <c r="K2869" s="96" t="s">
        <v>7993</v>
      </c>
      <c r="L2869" s="98"/>
    </row>
    <row r="2870" spans="1:12" ht="12.75" customHeight="1" x14ac:dyDescent="0.15">
      <c r="A2870" s="95" t="s">
        <v>7085</v>
      </c>
      <c r="B2870" s="95"/>
      <c r="C2870" s="95" t="s">
        <v>7998</v>
      </c>
      <c r="D2870" s="95" t="s">
        <v>7080</v>
      </c>
      <c r="E2870" s="95" t="s">
        <v>7081</v>
      </c>
      <c r="F2870" s="96" t="s">
        <v>7062</v>
      </c>
      <c r="G2870" s="97">
        <v>1092.6600000000001</v>
      </c>
      <c r="H2870" s="97"/>
      <c r="I2870" s="95" t="s">
        <v>7999</v>
      </c>
      <c r="J2870" s="95" t="s">
        <v>8000</v>
      </c>
      <c r="K2870" s="96" t="s">
        <v>7993</v>
      </c>
      <c r="L2870" s="98"/>
    </row>
    <row r="2871" spans="1:12" ht="12.75" customHeight="1" x14ac:dyDescent="0.15">
      <c r="A2871" s="95" t="s">
        <v>7078</v>
      </c>
      <c r="B2871" s="95"/>
      <c r="C2871" s="95" t="s">
        <v>7998</v>
      </c>
      <c r="D2871" s="95" t="s">
        <v>7080</v>
      </c>
      <c r="E2871" s="95" t="s">
        <v>7081</v>
      </c>
      <c r="F2871" s="96" t="s">
        <v>7062</v>
      </c>
      <c r="G2871" s="97">
        <v>546.33000000000004</v>
      </c>
      <c r="H2871" s="97"/>
      <c r="I2871" s="95" t="s">
        <v>7999</v>
      </c>
      <c r="J2871" s="95" t="s">
        <v>8000</v>
      </c>
      <c r="K2871" s="96" t="s">
        <v>7993</v>
      </c>
      <c r="L2871" s="98"/>
    </row>
    <row r="2872" spans="1:12" ht="12.75" customHeight="1" x14ac:dyDescent="0.15">
      <c r="A2872" s="95" t="s">
        <v>7087</v>
      </c>
      <c r="B2872" s="95"/>
      <c r="C2872" s="95" t="s">
        <v>7998</v>
      </c>
      <c r="D2872" s="95" t="s">
        <v>7080</v>
      </c>
      <c r="E2872" s="95" t="s">
        <v>7081</v>
      </c>
      <c r="F2872" s="96" t="s">
        <v>7062</v>
      </c>
      <c r="G2872" s="97">
        <v>1092.6600000000001</v>
      </c>
      <c r="H2872" s="97"/>
      <c r="I2872" s="95" t="s">
        <v>7999</v>
      </c>
      <c r="J2872" s="95" t="s">
        <v>8000</v>
      </c>
      <c r="K2872" s="96" t="s">
        <v>7993</v>
      </c>
      <c r="L2872" s="98"/>
    </row>
    <row r="2873" spans="1:12" ht="12.75" customHeight="1" x14ac:dyDescent="0.15">
      <c r="A2873" s="95" t="s">
        <v>6810</v>
      </c>
      <c r="B2873" s="95"/>
      <c r="C2873" s="95" t="s">
        <v>7998</v>
      </c>
      <c r="D2873" s="95" t="s">
        <v>7080</v>
      </c>
      <c r="E2873" s="95" t="s">
        <v>7081</v>
      </c>
      <c r="F2873" s="96" t="s">
        <v>7062</v>
      </c>
      <c r="G2873" s="97"/>
      <c r="H2873" s="97">
        <v>4097.47</v>
      </c>
      <c r="I2873" s="95" t="s">
        <v>7999</v>
      </c>
      <c r="J2873" s="95" t="s">
        <v>8000</v>
      </c>
      <c r="K2873" s="96" t="s">
        <v>7993</v>
      </c>
      <c r="L2873" s="98"/>
    </row>
    <row r="2874" spans="1:12" ht="12.75" customHeight="1" x14ac:dyDescent="0.15">
      <c r="A2874" s="95" t="s">
        <v>7086</v>
      </c>
      <c r="B2874" s="95"/>
      <c r="C2874" s="95" t="s">
        <v>7998</v>
      </c>
      <c r="D2874" s="95" t="s">
        <v>7080</v>
      </c>
      <c r="E2874" s="95" t="s">
        <v>7081</v>
      </c>
      <c r="F2874" s="96" t="s">
        <v>7062</v>
      </c>
      <c r="G2874" s="97">
        <v>1365.82</v>
      </c>
      <c r="H2874" s="97"/>
      <c r="I2874" s="95" t="s">
        <v>7999</v>
      </c>
      <c r="J2874" s="95" t="s">
        <v>8000</v>
      </c>
      <c r="K2874" s="96" t="s">
        <v>7993</v>
      </c>
      <c r="L2874" s="98"/>
    </row>
    <row r="2875" spans="1:12" ht="12.75" customHeight="1" x14ac:dyDescent="0.15">
      <c r="A2875" s="95" t="s">
        <v>7085</v>
      </c>
      <c r="B2875" s="95"/>
      <c r="C2875" s="95" t="s">
        <v>8001</v>
      </c>
      <c r="D2875" s="95" t="s">
        <v>7080</v>
      </c>
      <c r="E2875" s="95" t="s">
        <v>7081</v>
      </c>
      <c r="F2875" s="96" t="s">
        <v>7062</v>
      </c>
      <c r="G2875" s="97">
        <v>1649.8</v>
      </c>
      <c r="H2875" s="97"/>
      <c r="I2875" s="95" t="s">
        <v>8002</v>
      </c>
      <c r="J2875" s="95" t="s">
        <v>8000</v>
      </c>
      <c r="K2875" s="96" t="s">
        <v>7993</v>
      </c>
      <c r="L2875" s="98"/>
    </row>
    <row r="2876" spans="1:12" ht="25.5" customHeight="1" x14ac:dyDescent="0.15">
      <c r="A2876" s="95" t="s">
        <v>7078</v>
      </c>
      <c r="B2876" s="95"/>
      <c r="C2876" s="95" t="s">
        <v>8001</v>
      </c>
      <c r="D2876" s="95" t="s">
        <v>7080</v>
      </c>
      <c r="E2876" s="95" t="s">
        <v>7081</v>
      </c>
      <c r="F2876" s="96" t="s">
        <v>7062</v>
      </c>
      <c r="G2876" s="97">
        <v>274.97000000000003</v>
      </c>
      <c r="H2876" s="97"/>
      <c r="I2876" s="95" t="s">
        <v>8002</v>
      </c>
      <c r="J2876" s="95" t="s">
        <v>8000</v>
      </c>
      <c r="K2876" s="96" t="s">
        <v>7993</v>
      </c>
      <c r="L2876" s="98"/>
    </row>
    <row r="2877" spans="1:12" ht="25.5" customHeight="1" x14ac:dyDescent="0.15">
      <c r="A2877" s="95" t="s">
        <v>7087</v>
      </c>
      <c r="B2877" s="95"/>
      <c r="C2877" s="95" t="s">
        <v>8001</v>
      </c>
      <c r="D2877" s="95" t="s">
        <v>7080</v>
      </c>
      <c r="E2877" s="95" t="s">
        <v>7081</v>
      </c>
      <c r="F2877" s="96" t="s">
        <v>7062</v>
      </c>
      <c r="G2877" s="97">
        <v>274.97000000000003</v>
      </c>
      <c r="H2877" s="97"/>
      <c r="I2877" s="95" t="s">
        <v>8002</v>
      </c>
      <c r="J2877" s="95" t="s">
        <v>8000</v>
      </c>
      <c r="K2877" s="96" t="s">
        <v>7993</v>
      </c>
      <c r="L2877" s="98"/>
    </row>
    <row r="2878" spans="1:12" ht="25.5" customHeight="1" x14ac:dyDescent="0.15">
      <c r="A2878" s="95" t="s">
        <v>6810</v>
      </c>
      <c r="B2878" s="95"/>
      <c r="C2878" s="95" t="s">
        <v>8001</v>
      </c>
      <c r="D2878" s="95" t="s">
        <v>7080</v>
      </c>
      <c r="E2878" s="95" t="s">
        <v>7081</v>
      </c>
      <c r="F2878" s="96" t="s">
        <v>7062</v>
      </c>
      <c r="G2878" s="97"/>
      <c r="H2878" s="97">
        <v>2474.71</v>
      </c>
      <c r="I2878" s="95" t="s">
        <v>8002</v>
      </c>
      <c r="J2878" s="95" t="s">
        <v>8000</v>
      </c>
      <c r="K2878" s="96" t="s">
        <v>7993</v>
      </c>
      <c r="L2878" s="98"/>
    </row>
    <row r="2879" spans="1:12" ht="11.25" x14ac:dyDescent="0.15">
      <c r="A2879" s="95" t="s">
        <v>7086</v>
      </c>
      <c r="B2879" s="95"/>
      <c r="C2879" s="95" t="s">
        <v>8001</v>
      </c>
      <c r="D2879" s="95" t="s">
        <v>7080</v>
      </c>
      <c r="E2879" s="95" t="s">
        <v>7081</v>
      </c>
      <c r="F2879" s="96" t="s">
        <v>7062</v>
      </c>
      <c r="G2879" s="97">
        <v>274.97000000000003</v>
      </c>
      <c r="H2879" s="97"/>
      <c r="I2879" s="95" t="s">
        <v>8002</v>
      </c>
      <c r="J2879" s="95" t="s">
        <v>8000</v>
      </c>
      <c r="K2879" s="96" t="s">
        <v>7993</v>
      </c>
    </row>
    <row r="2880" spans="1:12" ht="11.25" x14ac:dyDescent="0.15">
      <c r="A2880" s="95" t="s">
        <v>7056</v>
      </c>
      <c r="B2880" s="95"/>
      <c r="C2880" s="95" t="s">
        <v>8003</v>
      </c>
      <c r="D2880" s="95" t="s">
        <v>7080</v>
      </c>
      <c r="E2880" s="95" t="s">
        <v>7081</v>
      </c>
      <c r="F2880" s="96" t="s">
        <v>7062</v>
      </c>
      <c r="G2880" s="97">
        <v>534.49</v>
      </c>
      <c r="H2880" s="97"/>
      <c r="I2880" s="95" t="s">
        <v>6909</v>
      </c>
      <c r="J2880" s="95" t="s">
        <v>8004</v>
      </c>
      <c r="K2880" s="96" t="s">
        <v>7993</v>
      </c>
    </row>
    <row r="2881" spans="1:12" ht="38.25" customHeight="1" x14ac:dyDescent="0.3">
      <c r="A2881" s="95" t="s">
        <v>7160</v>
      </c>
      <c r="B2881" s="95"/>
      <c r="C2881" s="95" t="s">
        <v>8003</v>
      </c>
      <c r="D2881" s="95" t="s">
        <v>7080</v>
      </c>
      <c r="E2881" s="95" t="s">
        <v>7081</v>
      </c>
      <c r="F2881" s="96" t="s">
        <v>7062</v>
      </c>
      <c r="G2881" s="97">
        <v>76.36</v>
      </c>
      <c r="H2881" s="97"/>
      <c r="I2881" s="95" t="s">
        <v>6909</v>
      </c>
      <c r="J2881" s="95" t="s">
        <v>8004</v>
      </c>
      <c r="K2881" s="96" t="s">
        <v>7993</v>
      </c>
      <c r="L2881" s="93"/>
    </row>
    <row r="2882" spans="1:12" ht="11.25" x14ac:dyDescent="0.15">
      <c r="A2882" s="95" t="s">
        <v>6844</v>
      </c>
      <c r="B2882" s="95"/>
      <c r="C2882" s="95" t="s">
        <v>8003</v>
      </c>
      <c r="D2882" s="95" t="s">
        <v>7080</v>
      </c>
      <c r="E2882" s="95" t="s">
        <v>7081</v>
      </c>
      <c r="F2882" s="99">
        <v>43281</v>
      </c>
      <c r="G2882" s="97"/>
      <c r="H2882" s="97">
        <v>1191.1600000000001</v>
      </c>
      <c r="I2882" s="95" t="s">
        <v>6909</v>
      </c>
      <c r="J2882" s="95" t="s">
        <v>8004</v>
      </c>
      <c r="K2882" s="96" t="s">
        <v>7993</v>
      </c>
    </row>
    <row r="2883" spans="1:12" ht="25.5" customHeight="1" x14ac:dyDescent="0.15">
      <c r="A2883" s="95" t="s">
        <v>6804</v>
      </c>
      <c r="B2883" s="95"/>
      <c r="C2883" s="95" t="s">
        <v>8003</v>
      </c>
      <c r="D2883" s="95" t="s">
        <v>7080</v>
      </c>
      <c r="E2883" s="95" t="s">
        <v>7081</v>
      </c>
      <c r="F2883" s="96" t="s">
        <v>7062</v>
      </c>
      <c r="G2883" s="97">
        <v>580.30999999999995</v>
      </c>
      <c r="H2883" s="97"/>
      <c r="I2883" s="95" t="s">
        <v>6909</v>
      </c>
      <c r="J2883" s="95" t="s">
        <v>8004</v>
      </c>
      <c r="K2883" s="96" t="s">
        <v>7993</v>
      </c>
      <c r="L2883" s="98"/>
    </row>
    <row r="2884" spans="1:12" ht="25.5" customHeight="1" x14ac:dyDescent="0.15">
      <c r="A2884" s="95" t="s">
        <v>7092</v>
      </c>
      <c r="B2884" s="95"/>
      <c r="C2884" s="95" t="s">
        <v>8005</v>
      </c>
      <c r="D2884" s="95" t="s">
        <v>7080</v>
      </c>
      <c r="E2884" s="95" t="s">
        <v>7081</v>
      </c>
      <c r="F2884" s="96" t="s">
        <v>7062</v>
      </c>
      <c r="G2884" s="97">
        <v>573.46</v>
      </c>
      <c r="H2884" s="97"/>
      <c r="I2884" s="95" t="s">
        <v>8006</v>
      </c>
      <c r="J2884" s="95" t="s">
        <v>8000</v>
      </c>
      <c r="K2884" s="96" t="s">
        <v>7993</v>
      </c>
      <c r="L2884" s="98"/>
    </row>
    <row r="2885" spans="1:12" ht="25.5" customHeight="1" x14ac:dyDescent="0.15">
      <c r="A2885" s="95" t="s">
        <v>7095</v>
      </c>
      <c r="B2885" s="95"/>
      <c r="C2885" s="95" t="s">
        <v>8005</v>
      </c>
      <c r="D2885" s="95" t="s">
        <v>7080</v>
      </c>
      <c r="E2885" s="95" t="s">
        <v>7081</v>
      </c>
      <c r="F2885" s="96" t="s">
        <v>7062</v>
      </c>
      <c r="G2885" s="97">
        <v>2293.85</v>
      </c>
      <c r="H2885" s="97"/>
      <c r="I2885" s="95" t="s">
        <v>8006</v>
      </c>
      <c r="J2885" s="95" t="s">
        <v>8000</v>
      </c>
      <c r="K2885" s="96" t="s">
        <v>7993</v>
      </c>
      <c r="L2885" s="98"/>
    </row>
    <row r="2886" spans="1:12" ht="25.5" customHeight="1" x14ac:dyDescent="0.15">
      <c r="A2886" s="95" t="s">
        <v>6810</v>
      </c>
      <c r="B2886" s="95"/>
      <c r="C2886" s="95" t="s">
        <v>8005</v>
      </c>
      <c r="D2886" s="95" t="s">
        <v>7080</v>
      </c>
      <c r="E2886" s="95" t="s">
        <v>7081</v>
      </c>
      <c r="F2886" s="96" t="s">
        <v>7062</v>
      </c>
      <c r="G2886" s="97"/>
      <c r="H2886" s="97">
        <v>2867.31</v>
      </c>
      <c r="I2886" s="95" t="s">
        <v>8006</v>
      </c>
      <c r="J2886" s="95" t="s">
        <v>8000</v>
      </c>
      <c r="K2886" s="96" t="s">
        <v>7993</v>
      </c>
      <c r="L2886" s="98"/>
    </row>
    <row r="2887" spans="1:12" ht="25.5" customHeight="1" x14ac:dyDescent="0.15">
      <c r="A2887" s="95" t="s">
        <v>7098</v>
      </c>
      <c r="B2887" s="95"/>
      <c r="C2887" s="95" t="s">
        <v>8007</v>
      </c>
      <c r="D2887" s="95" t="s">
        <v>7080</v>
      </c>
      <c r="E2887" s="95" t="s">
        <v>7081</v>
      </c>
      <c r="F2887" s="96" t="s">
        <v>7062</v>
      </c>
      <c r="G2887" s="97">
        <v>181.91</v>
      </c>
      <c r="H2887" s="97"/>
      <c r="I2887" s="95" t="s">
        <v>8008</v>
      </c>
      <c r="J2887" s="95" t="s">
        <v>8000</v>
      </c>
      <c r="K2887" s="96" t="s">
        <v>7993</v>
      </c>
      <c r="L2887" s="98"/>
    </row>
    <row r="2888" spans="1:12" ht="25.5" customHeight="1" x14ac:dyDescent="0.15">
      <c r="A2888" s="95" t="s">
        <v>7078</v>
      </c>
      <c r="B2888" s="95"/>
      <c r="C2888" s="95" t="s">
        <v>8007</v>
      </c>
      <c r="D2888" s="95" t="s">
        <v>7080</v>
      </c>
      <c r="E2888" s="95" t="s">
        <v>7081</v>
      </c>
      <c r="F2888" s="96" t="s">
        <v>7062</v>
      </c>
      <c r="G2888" s="97">
        <v>2001.04</v>
      </c>
      <c r="H2888" s="97"/>
      <c r="I2888" s="95" t="s">
        <v>8008</v>
      </c>
      <c r="J2888" s="95" t="s">
        <v>8000</v>
      </c>
      <c r="K2888" s="96" t="s">
        <v>7993</v>
      </c>
      <c r="L2888" s="98"/>
    </row>
    <row r="2889" spans="1:12" ht="25.5" customHeight="1" x14ac:dyDescent="0.15">
      <c r="A2889" s="95" t="s">
        <v>7095</v>
      </c>
      <c r="B2889" s="95"/>
      <c r="C2889" s="95" t="s">
        <v>8007</v>
      </c>
      <c r="D2889" s="95" t="s">
        <v>7080</v>
      </c>
      <c r="E2889" s="95" t="s">
        <v>7081</v>
      </c>
      <c r="F2889" s="96" t="s">
        <v>7062</v>
      </c>
      <c r="G2889" s="97">
        <v>1273.3900000000001</v>
      </c>
      <c r="H2889" s="97"/>
      <c r="I2889" s="95" t="s">
        <v>8008</v>
      </c>
      <c r="J2889" s="95" t="s">
        <v>8000</v>
      </c>
      <c r="K2889" s="96" t="s">
        <v>7993</v>
      </c>
      <c r="L2889" s="98"/>
    </row>
    <row r="2890" spans="1:12" ht="25.5" customHeight="1" x14ac:dyDescent="0.15">
      <c r="A2890" s="95" t="s">
        <v>6810</v>
      </c>
      <c r="B2890" s="95"/>
      <c r="C2890" s="95" t="s">
        <v>8007</v>
      </c>
      <c r="D2890" s="95" t="s">
        <v>7080</v>
      </c>
      <c r="E2890" s="95" t="s">
        <v>7081</v>
      </c>
      <c r="F2890" s="96" t="s">
        <v>7062</v>
      </c>
      <c r="G2890" s="97"/>
      <c r="H2890" s="97">
        <v>3638.25</v>
      </c>
      <c r="I2890" s="95" t="s">
        <v>8008</v>
      </c>
      <c r="J2890" s="95" t="s">
        <v>8000</v>
      </c>
      <c r="K2890" s="96" t="s">
        <v>7993</v>
      </c>
      <c r="L2890" s="98"/>
    </row>
    <row r="2891" spans="1:12" ht="25.5" customHeight="1" x14ac:dyDescent="0.15">
      <c r="A2891" s="95" t="s">
        <v>7086</v>
      </c>
      <c r="B2891" s="95"/>
      <c r="C2891" s="95" t="s">
        <v>8007</v>
      </c>
      <c r="D2891" s="95" t="s">
        <v>7080</v>
      </c>
      <c r="E2891" s="95" t="s">
        <v>7081</v>
      </c>
      <c r="F2891" s="96" t="s">
        <v>7062</v>
      </c>
      <c r="G2891" s="97">
        <v>181.91</v>
      </c>
      <c r="H2891" s="97"/>
      <c r="I2891" s="95" t="s">
        <v>8008</v>
      </c>
      <c r="J2891" s="95" t="s">
        <v>8000</v>
      </c>
      <c r="K2891" s="96" t="s">
        <v>7993</v>
      </c>
      <c r="L2891" s="98"/>
    </row>
    <row r="2892" spans="1:12" ht="25.5" customHeight="1" x14ac:dyDescent="0.15">
      <c r="A2892" s="95" t="s">
        <v>7160</v>
      </c>
      <c r="B2892" s="95"/>
      <c r="C2892" s="95" t="s">
        <v>8009</v>
      </c>
      <c r="D2892" s="95" t="s">
        <v>7080</v>
      </c>
      <c r="E2892" s="95" t="s">
        <v>7081</v>
      </c>
      <c r="F2892" s="96" t="s">
        <v>7062</v>
      </c>
      <c r="G2892" s="97">
        <v>182.7</v>
      </c>
      <c r="H2892" s="97"/>
      <c r="I2892" s="95" t="s">
        <v>6910</v>
      </c>
      <c r="J2892" s="95" t="s">
        <v>8004</v>
      </c>
      <c r="K2892" s="96" t="s">
        <v>7993</v>
      </c>
      <c r="L2892" s="98"/>
    </row>
    <row r="2893" spans="1:12" ht="25.5" customHeight="1" x14ac:dyDescent="0.15">
      <c r="A2893" s="95" t="s">
        <v>6844</v>
      </c>
      <c r="B2893" s="95"/>
      <c r="C2893" s="95" t="s">
        <v>8009</v>
      </c>
      <c r="D2893" s="95" t="s">
        <v>7080</v>
      </c>
      <c r="E2893" s="95" t="s">
        <v>7081</v>
      </c>
      <c r="F2893" s="99">
        <v>43281</v>
      </c>
      <c r="G2893" s="97"/>
      <c r="H2893" s="97">
        <v>182.7</v>
      </c>
      <c r="I2893" s="95" t="s">
        <v>6910</v>
      </c>
      <c r="J2893" s="95" t="s">
        <v>8004</v>
      </c>
      <c r="K2893" s="96" t="s">
        <v>7993</v>
      </c>
      <c r="L2893" s="98"/>
    </row>
    <row r="2894" spans="1:12" ht="25.5" customHeight="1" x14ac:dyDescent="0.15">
      <c r="A2894" s="95" t="s">
        <v>6810</v>
      </c>
      <c r="B2894" s="95"/>
      <c r="C2894" s="95" t="s">
        <v>8010</v>
      </c>
      <c r="D2894" s="95" t="s">
        <v>7080</v>
      </c>
      <c r="E2894" s="95" t="s">
        <v>7081</v>
      </c>
      <c r="F2894" s="96" t="s">
        <v>7062</v>
      </c>
      <c r="G2894" s="97"/>
      <c r="H2894" s="97">
        <v>195.66</v>
      </c>
      <c r="I2894" s="95" t="s">
        <v>6911</v>
      </c>
      <c r="J2894" s="95" t="s">
        <v>8004</v>
      </c>
      <c r="K2894" s="96" t="s">
        <v>7993</v>
      </c>
      <c r="L2894" s="98"/>
    </row>
    <row r="2895" spans="1:12" ht="25.5" customHeight="1" x14ac:dyDescent="0.15">
      <c r="A2895" s="95" t="s">
        <v>6844</v>
      </c>
      <c r="B2895" s="95"/>
      <c r="C2895" s="95" t="s">
        <v>8010</v>
      </c>
      <c r="D2895" s="95" t="s">
        <v>7080</v>
      </c>
      <c r="E2895" s="95" t="s">
        <v>7081</v>
      </c>
      <c r="F2895" s="99">
        <v>43281</v>
      </c>
      <c r="G2895" s="97">
        <v>195.66</v>
      </c>
      <c r="H2895" s="97"/>
      <c r="I2895" s="95" t="s">
        <v>6911</v>
      </c>
      <c r="J2895" s="95" t="s">
        <v>8004</v>
      </c>
      <c r="K2895" s="96" t="s">
        <v>7993</v>
      </c>
      <c r="L2895" s="98"/>
    </row>
    <row r="2896" spans="1:12" ht="25.5" customHeight="1" x14ac:dyDescent="0.15">
      <c r="A2896" s="95" t="s">
        <v>7098</v>
      </c>
      <c r="B2896" s="95"/>
      <c r="C2896" s="95" t="s">
        <v>8011</v>
      </c>
      <c r="D2896" s="95" t="s">
        <v>7080</v>
      </c>
      <c r="E2896" s="95" t="s">
        <v>7081</v>
      </c>
      <c r="F2896" s="96" t="s">
        <v>7062</v>
      </c>
      <c r="G2896" s="97">
        <v>201.9</v>
      </c>
      <c r="H2896" s="97"/>
      <c r="I2896" s="95" t="s">
        <v>8012</v>
      </c>
      <c r="J2896" s="95" t="s">
        <v>8000</v>
      </c>
      <c r="K2896" s="96" t="s">
        <v>7993</v>
      </c>
      <c r="L2896" s="98"/>
    </row>
    <row r="2897" spans="1:12" ht="25.5" customHeight="1" x14ac:dyDescent="0.15">
      <c r="A2897" s="95" t="s">
        <v>7078</v>
      </c>
      <c r="B2897" s="95"/>
      <c r="C2897" s="95" t="s">
        <v>8011</v>
      </c>
      <c r="D2897" s="95" t="s">
        <v>7080</v>
      </c>
      <c r="E2897" s="95" t="s">
        <v>7081</v>
      </c>
      <c r="F2897" s="96" t="s">
        <v>7062</v>
      </c>
      <c r="G2897" s="97">
        <v>403.81</v>
      </c>
      <c r="H2897" s="97"/>
      <c r="I2897" s="95" t="s">
        <v>8012</v>
      </c>
      <c r="J2897" s="95" t="s">
        <v>8000</v>
      </c>
      <c r="K2897" s="96" t="s">
        <v>7993</v>
      </c>
      <c r="L2897" s="98"/>
    </row>
    <row r="2898" spans="1:12" ht="25.5" customHeight="1" x14ac:dyDescent="0.15">
      <c r="A2898" s="95" t="s">
        <v>7087</v>
      </c>
      <c r="B2898" s="95"/>
      <c r="C2898" s="95" t="s">
        <v>8011</v>
      </c>
      <c r="D2898" s="95" t="s">
        <v>7080</v>
      </c>
      <c r="E2898" s="95" t="s">
        <v>7081</v>
      </c>
      <c r="F2898" s="96" t="s">
        <v>7062</v>
      </c>
      <c r="G2898" s="97"/>
      <c r="H2898" s="97">
        <v>1615.23</v>
      </c>
      <c r="I2898" s="95" t="s">
        <v>8012</v>
      </c>
      <c r="J2898" s="95" t="s">
        <v>8000</v>
      </c>
      <c r="K2898" s="96" t="s">
        <v>7993</v>
      </c>
      <c r="L2898" s="98"/>
    </row>
    <row r="2899" spans="1:12" ht="25.5" customHeight="1" x14ac:dyDescent="0.15">
      <c r="A2899" s="95" t="s">
        <v>6810</v>
      </c>
      <c r="B2899" s="95"/>
      <c r="C2899" s="95" t="s">
        <v>8011</v>
      </c>
      <c r="D2899" s="95" t="s">
        <v>7080</v>
      </c>
      <c r="E2899" s="95" t="s">
        <v>7081</v>
      </c>
      <c r="F2899" s="96" t="s">
        <v>7062</v>
      </c>
      <c r="G2899" s="97">
        <v>403.81</v>
      </c>
      <c r="H2899" s="97"/>
      <c r="I2899" s="95" t="s">
        <v>8012</v>
      </c>
      <c r="J2899" s="95" t="s">
        <v>8000</v>
      </c>
      <c r="K2899" s="96" t="s">
        <v>7993</v>
      </c>
      <c r="L2899" s="98"/>
    </row>
    <row r="2900" spans="1:12" ht="25.5" customHeight="1" x14ac:dyDescent="0.15">
      <c r="A2900" s="95" t="s">
        <v>7086</v>
      </c>
      <c r="B2900" s="95"/>
      <c r="C2900" s="95" t="s">
        <v>8011</v>
      </c>
      <c r="D2900" s="95" t="s">
        <v>7080</v>
      </c>
      <c r="E2900" s="95" t="s">
        <v>7081</v>
      </c>
      <c r="F2900" s="96" t="s">
        <v>7062</v>
      </c>
      <c r="G2900" s="97">
        <v>605.71</v>
      </c>
      <c r="H2900" s="97"/>
      <c r="I2900" s="95" t="s">
        <v>8012</v>
      </c>
      <c r="J2900" s="95" t="s">
        <v>8000</v>
      </c>
      <c r="K2900" s="96" t="s">
        <v>7993</v>
      </c>
      <c r="L2900" s="98"/>
    </row>
    <row r="2901" spans="1:12" ht="11.25" x14ac:dyDescent="0.15">
      <c r="A2901" s="95" t="s">
        <v>7139</v>
      </c>
      <c r="B2901" s="95"/>
      <c r="C2901" s="95" t="s">
        <v>8013</v>
      </c>
      <c r="D2901" s="95" t="s">
        <v>7080</v>
      </c>
      <c r="E2901" s="95" t="s">
        <v>7081</v>
      </c>
      <c r="F2901" s="96" t="s">
        <v>7062</v>
      </c>
      <c r="G2901" s="97">
        <v>701.67</v>
      </c>
      <c r="H2901" s="97"/>
      <c r="I2901" s="95" t="s">
        <v>8014</v>
      </c>
      <c r="J2901" s="95" t="s">
        <v>8015</v>
      </c>
      <c r="K2901" s="96" t="s">
        <v>7993</v>
      </c>
    </row>
    <row r="2902" spans="1:12" ht="11.25" x14ac:dyDescent="0.15">
      <c r="A2902" s="95" t="s">
        <v>7055</v>
      </c>
      <c r="B2902" s="95"/>
      <c r="C2902" s="95" t="s">
        <v>8013</v>
      </c>
      <c r="D2902" s="95" t="s">
        <v>7080</v>
      </c>
      <c r="E2902" s="95" t="s">
        <v>7081</v>
      </c>
      <c r="F2902" s="96" t="s">
        <v>7062</v>
      </c>
      <c r="G2902" s="97"/>
      <c r="H2902" s="97">
        <v>701.67</v>
      </c>
      <c r="I2902" s="95" t="s">
        <v>8014</v>
      </c>
      <c r="J2902" s="95" t="s">
        <v>8015</v>
      </c>
      <c r="K2902" s="96" t="s">
        <v>7993</v>
      </c>
    </row>
    <row r="2903" spans="1:12" ht="38.25" customHeight="1" x14ac:dyDescent="0.3">
      <c r="A2903" s="95" t="s">
        <v>7220</v>
      </c>
      <c r="B2903" s="95"/>
      <c r="C2903" s="95" t="s">
        <v>8016</v>
      </c>
      <c r="D2903" s="95" t="s">
        <v>7080</v>
      </c>
      <c r="E2903" s="95" t="s">
        <v>7081</v>
      </c>
      <c r="F2903" s="96" t="s">
        <v>7062</v>
      </c>
      <c r="G2903" s="97">
        <v>2405.21</v>
      </c>
      <c r="H2903" s="97"/>
      <c r="I2903" s="95" t="s">
        <v>8017</v>
      </c>
      <c r="J2903" s="95" t="s">
        <v>8015</v>
      </c>
      <c r="K2903" s="96" t="s">
        <v>7993</v>
      </c>
      <c r="L2903" s="93"/>
    </row>
    <row r="2904" spans="1:12" ht="11.25" x14ac:dyDescent="0.15">
      <c r="A2904" s="95" t="s">
        <v>7055</v>
      </c>
      <c r="B2904" s="95"/>
      <c r="C2904" s="95" t="s">
        <v>8016</v>
      </c>
      <c r="D2904" s="95" t="s">
        <v>7080</v>
      </c>
      <c r="E2904" s="95" t="s">
        <v>7081</v>
      </c>
      <c r="F2904" s="96" t="s">
        <v>7062</v>
      </c>
      <c r="G2904" s="97"/>
      <c r="H2904" s="97">
        <v>2405.21</v>
      </c>
      <c r="I2904" s="95" t="s">
        <v>8017</v>
      </c>
      <c r="J2904" s="95" t="s">
        <v>8015</v>
      </c>
      <c r="K2904" s="96" t="s">
        <v>7993</v>
      </c>
    </row>
    <row r="2905" spans="1:12" ht="25.5" customHeight="1" x14ac:dyDescent="0.15">
      <c r="A2905" s="95" t="s">
        <v>7056</v>
      </c>
      <c r="B2905" s="95"/>
      <c r="C2905" s="95" t="s">
        <v>8018</v>
      </c>
      <c r="D2905" s="95" t="s">
        <v>7080</v>
      </c>
      <c r="E2905" s="95" t="s">
        <v>7081</v>
      </c>
      <c r="F2905" s="96" t="s">
        <v>7062</v>
      </c>
      <c r="G2905" s="97">
        <v>787.42</v>
      </c>
      <c r="H2905" s="97"/>
      <c r="I2905" s="95" t="s">
        <v>6912</v>
      </c>
      <c r="J2905" s="95" t="s">
        <v>8004</v>
      </c>
      <c r="K2905" s="96" t="s">
        <v>7993</v>
      </c>
      <c r="L2905" s="98"/>
    </row>
    <row r="2906" spans="1:12" ht="25.5" customHeight="1" x14ac:dyDescent="0.15">
      <c r="A2906" s="95" t="s">
        <v>6810</v>
      </c>
      <c r="B2906" s="95"/>
      <c r="C2906" s="95" t="s">
        <v>8018</v>
      </c>
      <c r="D2906" s="95" t="s">
        <v>7080</v>
      </c>
      <c r="E2906" s="95" t="s">
        <v>7081</v>
      </c>
      <c r="F2906" s="96" t="s">
        <v>7062</v>
      </c>
      <c r="G2906" s="97"/>
      <c r="H2906" s="97">
        <v>1708.8</v>
      </c>
      <c r="I2906" s="95" t="s">
        <v>6912</v>
      </c>
      <c r="J2906" s="95" t="s">
        <v>8004</v>
      </c>
      <c r="K2906" s="96" t="s">
        <v>7993</v>
      </c>
      <c r="L2906" s="98"/>
    </row>
    <row r="2907" spans="1:12" ht="25.5" customHeight="1" x14ac:dyDescent="0.15">
      <c r="A2907" s="95" t="s">
        <v>7055</v>
      </c>
      <c r="B2907" s="95"/>
      <c r="C2907" s="95" t="s">
        <v>8018</v>
      </c>
      <c r="D2907" s="95" t="s">
        <v>7080</v>
      </c>
      <c r="E2907" s="95" t="s">
        <v>7081</v>
      </c>
      <c r="F2907" s="96" t="s">
        <v>7062</v>
      </c>
      <c r="G2907" s="97">
        <v>94.5</v>
      </c>
      <c r="H2907" s="97"/>
      <c r="I2907" s="95" t="s">
        <v>6912</v>
      </c>
      <c r="J2907" s="95" t="s">
        <v>8004</v>
      </c>
      <c r="K2907" s="96" t="s">
        <v>7993</v>
      </c>
      <c r="L2907" s="98"/>
    </row>
    <row r="2908" spans="1:12" ht="25.5" customHeight="1" x14ac:dyDescent="0.15">
      <c r="A2908" s="95" t="s">
        <v>6844</v>
      </c>
      <c r="B2908" s="95"/>
      <c r="C2908" s="95" t="s">
        <v>8018</v>
      </c>
      <c r="D2908" s="95" t="s">
        <v>7080</v>
      </c>
      <c r="E2908" s="95" t="s">
        <v>7081</v>
      </c>
      <c r="F2908" s="99">
        <v>43281</v>
      </c>
      <c r="G2908" s="97">
        <v>826.88</v>
      </c>
      <c r="H2908" s="97"/>
      <c r="I2908" s="95" t="s">
        <v>6912</v>
      </c>
      <c r="J2908" s="95" t="s">
        <v>8004</v>
      </c>
      <c r="K2908" s="96" t="s">
        <v>7993</v>
      </c>
      <c r="L2908" s="98"/>
    </row>
    <row r="2909" spans="1:12" ht="25.5" customHeight="1" x14ac:dyDescent="0.15">
      <c r="A2909" s="95" t="s">
        <v>7085</v>
      </c>
      <c r="B2909" s="95"/>
      <c r="C2909" s="95" t="s">
        <v>8019</v>
      </c>
      <c r="D2909" s="95" t="s">
        <v>7080</v>
      </c>
      <c r="E2909" s="95" t="s">
        <v>7081</v>
      </c>
      <c r="F2909" s="96" t="s">
        <v>7062</v>
      </c>
      <c r="G2909" s="97">
        <v>406.27</v>
      </c>
      <c r="H2909" s="97"/>
      <c r="I2909" s="95" t="s">
        <v>8020</v>
      </c>
      <c r="J2909" s="95" t="s">
        <v>8000</v>
      </c>
      <c r="K2909" s="96" t="s">
        <v>7993</v>
      </c>
      <c r="L2909" s="98"/>
    </row>
    <row r="2910" spans="1:12" ht="25.5" customHeight="1" x14ac:dyDescent="0.15">
      <c r="A2910" s="95" t="s">
        <v>7078</v>
      </c>
      <c r="B2910" s="95"/>
      <c r="C2910" s="95" t="s">
        <v>8019</v>
      </c>
      <c r="D2910" s="95" t="s">
        <v>7080</v>
      </c>
      <c r="E2910" s="95" t="s">
        <v>7081</v>
      </c>
      <c r="F2910" s="96" t="s">
        <v>7062</v>
      </c>
      <c r="G2910" s="97">
        <v>203.13</v>
      </c>
      <c r="H2910" s="97"/>
      <c r="I2910" s="95" t="s">
        <v>8020</v>
      </c>
      <c r="J2910" s="95" t="s">
        <v>8000</v>
      </c>
      <c r="K2910" s="96" t="s">
        <v>7993</v>
      </c>
      <c r="L2910" s="98"/>
    </row>
    <row r="2911" spans="1:12" ht="25.5" customHeight="1" x14ac:dyDescent="0.15">
      <c r="A2911" s="95" t="s">
        <v>7087</v>
      </c>
      <c r="B2911" s="95"/>
      <c r="C2911" s="95" t="s">
        <v>8019</v>
      </c>
      <c r="D2911" s="95" t="s">
        <v>7080</v>
      </c>
      <c r="E2911" s="95" t="s">
        <v>7081</v>
      </c>
      <c r="F2911" s="96" t="s">
        <v>7062</v>
      </c>
      <c r="G2911" s="97">
        <v>203.13</v>
      </c>
      <c r="H2911" s="97"/>
      <c r="I2911" s="95" t="s">
        <v>8020</v>
      </c>
      <c r="J2911" s="95" t="s">
        <v>8000</v>
      </c>
      <c r="K2911" s="96" t="s">
        <v>7993</v>
      </c>
      <c r="L2911" s="98"/>
    </row>
    <row r="2912" spans="1:12" ht="25.5" customHeight="1" x14ac:dyDescent="0.15">
      <c r="A2912" s="95" t="s">
        <v>6810</v>
      </c>
      <c r="B2912" s="95"/>
      <c r="C2912" s="95" t="s">
        <v>8019</v>
      </c>
      <c r="D2912" s="95" t="s">
        <v>7080</v>
      </c>
      <c r="E2912" s="95" t="s">
        <v>7081</v>
      </c>
      <c r="F2912" s="96" t="s">
        <v>7062</v>
      </c>
      <c r="G2912" s="97"/>
      <c r="H2912" s="97">
        <v>1015.66</v>
      </c>
      <c r="I2912" s="95" t="s">
        <v>8020</v>
      </c>
      <c r="J2912" s="95" t="s">
        <v>8000</v>
      </c>
      <c r="K2912" s="96" t="s">
        <v>7993</v>
      </c>
      <c r="L2912" s="98"/>
    </row>
    <row r="2913" spans="1:12" ht="25.5" customHeight="1" x14ac:dyDescent="0.15">
      <c r="A2913" s="95" t="s">
        <v>7086</v>
      </c>
      <c r="B2913" s="95"/>
      <c r="C2913" s="95" t="s">
        <v>8019</v>
      </c>
      <c r="D2913" s="95" t="s">
        <v>7080</v>
      </c>
      <c r="E2913" s="95" t="s">
        <v>7081</v>
      </c>
      <c r="F2913" s="96" t="s">
        <v>7062</v>
      </c>
      <c r="G2913" s="97">
        <v>203.13</v>
      </c>
      <c r="H2913" s="97"/>
      <c r="I2913" s="95" t="s">
        <v>8020</v>
      </c>
      <c r="J2913" s="95" t="s">
        <v>8000</v>
      </c>
      <c r="K2913" s="96" t="s">
        <v>7993</v>
      </c>
      <c r="L2913" s="98"/>
    </row>
    <row r="2914" spans="1:12" ht="25.5" customHeight="1" x14ac:dyDescent="0.15">
      <c r="A2914" s="95" t="s">
        <v>6810</v>
      </c>
      <c r="B2914" s="95"/>
      <c r="C2914" s="95" t="s">
        <v>8021</v>
      </c>
      <c r="D2914" s="95" t="s">
        <v>7080</v>
      </c>
      <c r="E2914" s="95" t="s">
        <v>7081</v>
      </c>
      <c r="F2914" s="96" t="s">
        <v>7062</v>
      </c>
      <c r="G2914" s="97"/>
      <c r="H2914" s="97">
        <v>571.89</v>
      </c>
      <c r="I2914" s="95" t="s">
        <v>6915</v>
      </c>
      <c r="J2914" s="95" t="s">
        <v>8004</v>
      </c>
      <c r="K2914" s="96" t="s">
        <v>7993</v>
      </c>
      <c r="L2914" s="98"/>
    </row>
    <row r="2915" spans="1:12" ht="25.5" customHeight="1" x14ac:dyDescent="0.15">
      <c r="A2915" s="95" t="s">
        <v>6844</v>
      </c>
      <c r="B2915" s="95"/>
      <c r="C2915" s="95" t="s">
        <v>8021</v>
      </c>
      <c r="D2915" s="95" t="s">
        <v>7080</v>
      </c>
      <c r="E2915" s="95" t="s">
        <v>7081</v>
      </c>
      <c r="F2915" s="99">
        <v>43281</v>
      </c>
      <c r="G2915" s="97">
        <v>571.89</v>
      </c>
      <c r="H2915" s="97"/>
      <c r="I2915" s="95" t="s">
        <v>6915</v>
      </c>
      <c r="J2915" s="95" t="s">
        <v>8004</v>
      </c>
      <c r="K2915" s="96" t="s">
        <v>7993</v>
      </c>
      <c r="L2915" s="98"/>
    </row>
    <row r="2916" spans="1:12" ht="25.5" customHeight="1" x14ac:dyDescent="0.15">
      <c r="A2916" s="95" t="s">
        <v>7056</v>
      </c>
      <c r="B2916" s="95"/>
      <c r="C2916" s="95" t="s">
        <v>8022</v>
      </c>
      <c r="D2916" s="95" t="s">
        <v>7080</v>
      </c>
      <c r="E2916" s="95" t="s">
        <v>7081</v>
      </c>
      <c r="F2916" s="96" t="s">
        <v>7062</v>
      </c>
      <c r="G2916" s="97">
        <v>1197.1400000000001</v>
      </c>
      <c r="H2916" s="97"/>
      <c r="I2916" s="95" t="s">
        <v>6916</v>
      </c>
      <c r="J2916" s="95" t="s">
        <v>8004</v>
      </c>
      <c r="K2916" s="96" t="s">
        <v>7993</v>
      </c>
      <c r="L2916" s="98"/>
    </row>
    <row r="2917" spans="1:12" ht="25.5" customHeight="1" x14ac:dyDescent="0.15">
      <c r="A2917" s="95" t="s">
        <v>7160</v>
      </c>
      <c r="B2917" s="95"/>
      <c r="C2917" s="95" t="s">
        <v>8022</v>
      </c>
      <c r="D2917" s="95" t="s">
        <v>7080</v>
      </c>
      <c r="E2917" s="95" t="s">
        <v>7081</v>
      </c>
      <c r="F2917" s="96" t="s">
        <v>7062</v>
      </c>
      <c r="G2917" s="97">
        <v>114.01</v>
      </c>
      <c r="H2917" s="97"/>
      <c r="I2917" s="95" t="s">
        <v>6916</v>
      </c>
      <c r="J2917" s="95" t="s">
        <v>8004</v>
      </c>
      <c r="K2917" s="96" t="s">
        <v>7993</v>
      </c>
      <c r="L2917" s="98"/>
    </row>
    <row r="2918" spans="1:12" ht="25.5" customHeight="1" x14ac:dyDescent="0.15">
      <c r="A2918" s="95" t="s">
        <v>6844</v>
      </c>
      <c r="B2918" s="95"/>
      <c r="C2918" s="95" t="s">
        <v>8022</v>
      </c>
      <c r="D2918" s="95" t="s">
        <v>7080</v>
      </c>
      <c r="E2918" s="95" t="s">
        <v>7081</v>
      </c>
      <c r="F2918" s="99">
        <v>43281</v>
      </c>
      <c r="G2918" s="97"/>
      <c r="H2918" s="97">
        <v>1311.15</v>
      </c>
      <c r="I2918" s="95" t="s">
        <v>6916</v>
      </c>
      <c r="J2918" s="95" t="s">
        <v>8004</v>
      </c>
      <c r="K2918" s="96" t="s">
        <v>7993</v>
      </c>
      <c r="L2918" s="98"/>
    </row>
    <row r="2919" spans="1:12" ht="25.5" customHeight="1" x14ac:dyDescent="0.15">
      <c r="A2919" s="95" t="s">
        <v>7056</v>
      </c>
      <c r="B2919" s="95"/>
      <c r="C2919" s="95" t="s">
        <v>8023</v>
      </c>
      <c r="D2919" s="95" t="s">
        <v>7080</v>
      </c>
      <c r="E2919" s="95" t="s">
        <v>7081</v>
      </c>
      <c r="F2919" s="96" t="s">
        <v>7062</v>
      </c>
      <c r="G2919" s="97">
        <v>377.24</v>
      </c>
      <c r="H2919" s="97"/>
      <c r="I2919" s="95" t="s">
        <v>6917</v>
      </c>
      <c r="J2919" s="95" t="s">
        <v>8004</v>
      </c>
      <c r="K2919" s="96" t="s">
        <v>7993</v>
      </c>
      <c r="L2919" s="98"/>
    </row>
    <row r="2920" spans="1:12" ht="25.5" customHeight="1" x14ac:dyDescent="0.15">
      <c r="A2920" s="95" t="s">
        <v>6810</v>
      </c>
      <c r="B2920" s="95"/>
      <c r="C2920" s="95" t="s">
        <v>8023</v>
      </c>
      <c r="D2920" s="95" t="s">
        <v>7080</v>
      </c>
      <c r="E2920" s="95" t="s">
        <v>7081</v>
      </c>
      <c r="F2920" s="96" t="s">
        <v>7062</v>
      </c>
      <c r="G2920" s="97">
        <v>377.24</v>
      </c>
      <c r="H2920" s="97"/>
      <c r="I2920" s="95" t="s">
        <v>6917</v>
      </c>
      <c r="J2920" s="95" t="s">
        <v>8004</v>
      </c>
      <c r="K2920" s="96" t="s">
        <v>7993</v>
      </c>
      <c r="L2920" s="98"/>
    </row>
    <row r="2921" spans="1:12" ht="25.5" customHeight="1" x14ac:dyDescent="0.15">
      <c r="A2921" s="95" t="s">
        <v>6844</v>
      </c>
      <c r="B2921" s="95"/>
      <c r="C2921" s="95" t="s">
        <v>8023</v>
      </c>
      <c r="D2921" s="95" t="s">
        <v>7080</v>
      </c>
      <c r="E2921" s="95" t="s">
        <v>7081</v>
      </c>
      <c r="F2921" s="99">
        <v>43281</v>
      </c>
      <c r="G2921" s="97"/>
      <c r="H2921" s="97">
        <v>1347.28</v>
      </c>
      <c r="I2921" s="95" t="s">
        <v>6917</v>
      </c>
      <c r="J2921" s="95" t="s">
        <v>8004</v>
      </c>
      <c r="K2921" s="96" t="s">
        <v>7993</v>
      </c>
      <c r="L2921" s="98"/>
    </row>
    <row r="2922" spans="1:12" ht="25.5" customHeight="1" x14ac:dyDescent="0.15">
      <c r="A2922" s="95" t="s">
        <v>6804</v>
      </c>
      <c r="B2922" s="95"/>
      <c r="C2922" s="95" t="s">
        <v>8023</v>
      </c>
      <c r="D2922" s="95" t="s">
        <v>7080</v>
      </c>
      <c r="E2922" s="95" t="s">
        <v>7081</v>
      </c>
      <c r="F2922" s="96" t="s">
        <v>7062</v>
      </c>
      <c r="G2922" s="97">
        <v>592.79999999999995</v>
      </c>
      <c r="H2922" s="97"/>
      <c r="I2922" s="95" t="s">
        <v>6917</v>
      </c>
      <c r="J2922" s="95" t="s">
        <v>8004</v>
      </c>
      <c r="K2922" s="96" t="s">
        <v>7993</v>
      </c>
      <c r="L2922" s="98"/>
    </row>
    <row r="2923" spans="1:12" ht="11.25" x14ac:dyDescent="0.15">
      <c r="A2923" s="95" t="s">
        <v>7056</v>
      </c>
      <c r="B2923" s="95"/>
      <c r="C2923" s="95" t="s">
        <v>8024</v>
      </c>
      <c r="D2923" s="95" t="s">
        <v>7080</v>
      </c>
      <c r="E2923" s="95" t="s">
        <v>7081</v>
      </c>
      <c r="F2923" s="96" t="s">
        <v>7062</v>
      </c>
      <c r="G2923" s="97">
        <v>1071.43</v>
      </c>
      <c r="H2923" s="97"/>
      <c r="I2923" s="95" t="s">
        <v>6918</v>
      </c>
      <c r="J2923" s="95" t="s">
        <v>8004</v>
      </c>
      <c r="K2923" s="96" t="s">
        <v>7993</v>
      </c>
    </row>
    <row r="2924" spans="1:12" ht="11.25" x14ac:dyDescent="0.15">
      <c r="A2924" s="95" t="s">
        <v>6810</v>
      </c>
      <c r="B2924" s="95"/>
      <c r="C2924" s="95" t="s">
        <v>8024</v>
      </c>
      <c r="D2924" s="95" t="s">
        <v>7080</v>
      </c>
      <c r="E2924" s="95" t="s">
        <v>7081</v>
      </c>
      <c r="F2924" s="96" t="s">
        <v>7062</v>
      </c>
      <c r="G2924" s="97"/>
      <c r="H2924" s="97">
        <v>2048.89</v>
      </c>
      <c r="I2924" s="95" t="s">
        <v>6918</v>
      </c>
      <c r="J2924" s="95" t="s">
        <v>8004</v>
      </c>
      <c r="K2924" s="96" t="s">
        <v>7993</v>
      </c>
    </row>
    <row r="2925" spans="1:12" ht="38.25" customHeight="1" x14ac:dyDescent="0.3">
      <c r="A2925" s="95" t="s">
        <v>7055</v>
      </c>
      <c r="B2925" s="95"/>
      <c r="C2925" s="95" t="s">
        <v>8024</v>
      </c>
      <c r="D2925" s="95" t="s">
        <v>7080</v>
      </c>
      <c r="E2925" s="95" t="s">
        <v>7081</v>
      </c>
      <c r="F2925" s="96" t="s">
        <v>7062</v>
      </c>
      <c r="G2925" s="97">
        <v>150.38</v>
      </c>
      <c r="H2925" s="97"/>
      <c r="I2925" s="95" t="s">
        <v>6918</v>
      </c>
      <c r="J2925" s="95" t="s">
        <v>8004</v>
      </c>
      <c r="K2925" s="96" t="s">
        <v>7993</v>
      </c>
      <c r="L2925" s="93"/>
    </row>
    <row r="2926" spans="1:12" ht="11.25" x14ac:dyDescent="0.15">
      <c r="A2926" s="95" t="s">
        <v>7160</v>
      </c>
      <c r="B2926" s="95"/>
      <c r="C2926" s="95" t="s">
        <v>8024</v>
      </c>
      <c r="D2926" s="95" t="s">
        <v>7080</v>
      </c>
      <c r="E2926" s="95" t="s">
        <v>7081</v>
      </c>
      <c r="F2926" s="96" t="s">
        <v>7062</v>
      </c>
      <c r="G2926" s="97">
        <v>150.38</v>
      </c>
      <c r="H2926" s="97"/>
      <c r="I2926" s="95" t="s">
        <v>6918</v>
      </c>
      <c r="J2926" s="95" t="s">
        <v>8004</v>
      </c>
      <c r="K2926" s="96" t="s">
        <v>7993</v>
      </c>
    </row>
    <row r="2927" spans="1:12" ht="25.5" customHeight="1" x14ac:dyDescent="0.15">
      <c r="A2927" s="95" t="s">
        <v>7139</v>
      </c>
      <c r="B2927" s="95"/>
      <c r="C2927" s="95" t="s">
        <v>8024</v>
      </c>
      <c r="D2927" s="95" t="s">
        <v>7080</v>
      </c>
      <c r="E2927" s="95" t="s">
        <v>7081</v>
      </c>
      <c r="F2927" s="96" t="s">
        <v>7062</v>
      </c>
      <c r="G2927" s="97">
        <v>75.19</v>
      </c>
      <c r="H2927" s="97"/>
      <c r="I2927" s="95" t="s">
        <v>6918</v>
      </c>
      <c r="J2927" s="95" t="s">
        <v>8004</v>
      </c>
      <c r="K2927" s="96" t="s">
        <v>7993</v>
      </c>
      <c r="L2927" s="98"/>
    </row>
    <row r="2928" spans="1:12" ht="25.5" customHeight="1" x14ac:dyDescent="0.15">
      <c r="A2928" s="95" t="s">
        <v>6844</v>
      </c>
      <c r="B2928" s="95"/>
      <c r="C2928" s="95" t="s">
        <v>8024</v>
      </c>
      <c r="D2928" s="95" t="s">
        <v>7080</v>
      </c>
      <c r="E2928" s="95" t="s">
        <v>7081</v>
      </c>
      <c r="F2928" s="99">
        <v>43281</v>
      </c>
      <c r="G2928" s="97">
        <v>601.51</v>
      </c>
      <c r="H2928" s="97"/>
      <c r="I2928" s="95" t="s">
        <v>6918</v>
      </c>
      <c r="J2928" s="95" t="s">
        <v>8004</v>
      </c>
      <c r="K2928" s="96" t="s">
        <v>7993</v>
      </c>
      <c r="L2928" s="98"/>
    </row>
    <row r="2929" spans="1:12" ht="25.5" customHeight="1" x14ac:dyDescent="0.15">
      <c r="A2929" s="95" t="s">
        <v>7056</v>
      </c>
      <c r="B2929" s="95"/>
      <c r="C2929" s="95" t="s">
        <v>8025</v>
      </c>
      <c r="D2929" s="95" t="s">
        <v>7080</v>
      </c>
      <c r="E2929" s="95" t="s">
        <v>7081</v>
      </c>
      <c r="F2929" s="96" t="s">
        <v>7062</v>
      </c>
      <c r="G2929" s="97">
        <v>1112.45</v>
      </c>
      <c r="H2929" s="97"/>
      <c r="I2929" s="95" t="s">
        <v>6919</v>
      </c>
      <c r="J2929" s="95" t="s">
        <v>8004</v>
      </c>
      <c r="K2929" s="96" t="s">
        <v>7993</v>
      </c>
      <c r="L2929" s="98"/>
    </row>
    <row r="2930" spans="1:12" ht="25.5" customHeight="1" x14ac:dyDescent="0.15">
      <c r="A2930" s="95" t="s">
        <v>6808</v>
      </c>
      <c r="B2930" s="95"/>
      <c r="C2930" s="95" t="s">
        <v>8025</v>
      </c>
      <c r="D2930" s="95" t="s">
        <v>7080</v>
      </c>
      <c r="E2930" s="95" t="s">
        <v>7081</v>
      </c>
      <c r="F2930" s="96" t="s">
        <v>7062</v>
      </c>
      <c r="G2930" s="97">
        <v>264.87</v>
      </c>
      <c r="H2930" s="97"/>
      <c r="I2930" s="95" t="s">
        <v>6919</v>
      </c>
      <c r="J2930" s="95" t="s">
        <v>8004</v>
      </c>
      <c r="K2930" s="96" t="s">
        <v>7993</v>
      </c>
      <c r="L2930" s="98"/>
    </row>
    <row r="2931" spans="1:12" ht="25.5" customHeight="1" x14ac:dyDescent="0.15">
      <c r="A2931" s="95" t="s">
        <v>6844</v>
      </c>
      <c r="B2931" s="95"/>
      <c r="C2931" s="95" t="s">
        <v>8025</v>
      </c>
      <c r="D2931" s="95" t="s">
        <v>7080</v>
      </c>
      <c r="E2931" s="95" t="s">
        <v>7081</v>
      </c>
      <c r="F2931" s="99">
        <v>43281</v>
      </c>
      <c r="G2931" s="97"/>
      <c r="H2931" s="97">
        <v>1377.32</v>
      </c>
      <c r="I2931" s="95" t="s">
        <v>6919</v>
      </c>
      <c r="J2931" s="95" t="s">
        <v>8004</v>
      </c>
      <c r="K2931" s="96" t="s">
        <v>7993</v>
      </c>
      <c r="L2931" s="98"/>
    </row>
    <row r="2932" spans="1:12" ht="25.5" customHeight="1" x14ac:dyDescent="0.15">
      <c r="A2932" s="95" t="s">
        <v>7139</v>
      </c>
      <c r="B2932" s="95"/>
      <c r="C2932" s="95" t="s">
        <v>8026</v>
      </c>
      <c r="D2932" s="95" t="s">
        <v>7080</v>
      </c>
      <c r="E2932" s="95" t="s">
        <v>7081</v>
      </c>
      <c r="F2932" s="96" t="s">
        <v>7062</v>
      </c>
      <c r="G2932" s="97">
        <v>194.98</v>
      </c>
      <c r="H2932" s="97"/>
      <c r="I2932" s="95" t="s">
        <v>8027</v>
      </c>
      <c r="J2932" s="95" t="s">
        <v>8015</v>
      </c>
      <c r="K2932" s="96" t="s">
        <v>7993</v>
      </c>
      <c r="L2932" s="98"/>
    </row>
    <row r="2933" spans="1:12" ht="25.5" customHeight="1" x14ac:dyDescent="0.15">
      <c r="A2933" s="95" t="s">
        <v>7220</v>
      </c>
      <c r="B2933" s="95"/>
      <c r="C2933" s="95" t="s">
        <v>8026</v>
      </c>
      <c r="D2933" s="95" t="s">
        <v>7080</v>
      </c>
      <c r="E2933" s="95" t="s">
        <v>7081</v>
      </c>
      <c r="F2933" s="96" t="s">
        <v>7062</v>
      </c>
      <c r="G2933" s="97">
        <v>3704.65</v>
      </c>
      <c r="H2933" s="97"/>
      <c r="I2933" s="95" t="s">
        <v>8027</v>
      </c>
      <c r="J2933" s="95" t="s">
        <v>8015</v>
      </c>
      <c r="K2933" s="96" t="s">
        <v>7993</v>
      </c>
      <c r="L2933" s="98"/>
    </row>
    <row r="2934" spans="1:12" ht="25.5" customHeight="1" x14ac:dyDescent="0.15">
      <c r="A2934" s="95" t="s">
        <v>7055</v>
      </c>
      <c r="B2934" s="95"/>
      <c r="C2934" s="95" t="s">
        <v>8026</v>
      </c>
      <c r="D2934" s="95" t="s">
        <v>7080</v>
      </c>
      <c r="E2934" s="95" t="s">
        <v>7081</v>
      </c>
      <c r="F2934" s="96" t="s">
        <v>7062</v>
      </c>
      <c r="G2934" s="97"/>
      <c r="H2934" s="97">
        <v>3899.63</v>
      </c>
      <c r="I2934" s="95" t="s">
        <v>8027</v>
      </c>
      <c r="J2934" s="95" t="s">
        <v>8015</v>
      </c>
      <c r="K2934" s="96" t="s">
        <v>7993</v>
      </c>
      <c r="L2934" s="98"/>
    </row>
    <row r="2935" spans="1:12" ht="25.5" customHeight="1" x14ac:dyDescent="0.15">
      <c r="A2935" s="95" t="s">
        <v>7220</v>
      </c>
      <c r="B2935" s="95"/>
      <c r="C2935" s="95" t="s">
        <v>8028</v>
      </c>
      <c r="D2935" s="95" t="s">
        <v>7080</v>
      </c>
      <c r="E2935" s="95" t="s">
        <v>7081</v>
      </c>
      <c r="F2935" s="96" t="s">
        <v>7062</v>
      </c>
      <c r="G2935" s="97">
        <v>1222.6300000000001</v>
      </c>
      <c r="H2935" s="97"/>
      <c r="I2935" s="95" t="s">
        <v>6921</v>
      </c>
      <c r="J2935" s="95" t="s">
        <v>8015</v>
      </c>
      <c r="K2935" s="96" t="s">
        <v>7993</v>
      </c>
      <c r="L2935" s="98"/>
    </row>
    <row r="2936" spans="1:12" ht="25.5" customHeight="1" x14ac:dyDescent="0.15">
      <c r="A2936" s="95" t="s">
        <v>7055</v>
      </c>
      <c r="B2936" s="95"/>
      <c r="C2936" s="95" t="s">
        <v>8028</v>
      </c>
      <c r="D2936" s="95" t="s">
        <v>7080</v>
      </c>
      <c r="E2936" s="95" t="s">
        <v>7081</v>
      </c>
      <c r="F2936" s="96" t="s">
        <v>7062</v>
      </c>
      <c r="G2936" s="97"/>
      <c r="H2936" s="97">
        <v>1426.4</v>
      </c>
      <c r="I2936" s="95" t="s">
        <v>6921</v>
      </c>
      <c r="J2936" s="95" t="s">
        <v>8015</v>
      </c>
      <c r="K2936" s="96" t="s">
        <v>7993</v>
      </c>
      <c r="L2936" s="98"/>
    </row>
    <row r="2937" spans="1:12" ht="25.5" customHeight="1" x14ac:dyDescent="0.15">
      <c r="A2937" s="95" t="s">
        <v>7190</v>
      </c>
      <c r="B2937" s="95"/>
      <c r="C2937" s="95" t="s">
        <v>8028</v>
      </c>
      <c r="D2937" s="95" t="s">
        <v>7080</v>
      </c>
      <c r="E2937" s="95" t="s">
        <v>7081</v>
      </c>
      <c r="F2937" s="96" t="s">
        <v>7062</v>
      </c>
      <c r="G2937" s="97">
        <v>203.77</v>
      </c>
      <c r="H2937" s="97"/>
      <c r="I2937" s="95" t="s">
        <v>6921</v>
      </c>
      <c r="J2937" s="95" t="s">
        <v>8015</v>
      </c>
      <c r="K2937" s="96" t="s">
        <v>7993</v>
      </c>
      <c r="L2937" s="98"/>
    </row>
    <row r="2938" spans="1:12" ht="25.5" customHeight="1" x14ac:dyDescent="0.15">
      <c r="A2938" s="95" t="s">
        <v>6844</v>
      </c>
      <c r="B2938" s="95"/>
      <c r="C2938" s="95" t="s">
        <v>8028</v>
      </c>
      <c r="D2938" s="95" t="s">
        <v>7080</v>
      </c>
      <c r="E2938" s="95" t="s">
        <v>7081</v>
      </c>
      <c r="F2938" s="99">
        <v>43281</v>
      </c>
      <c r="G2938" s="97"/>
      <c r="H2938" s="97"/>
      <c r="I2938" s="95" t="s">
        <v>6921</v>
      </c>
      <c r="J2938" s="95" t="s">
        <v>8015</v>
      </c>
      <c r="K2938" s="96" t="s">
        <v>7993</v>
      </c>
      <c r="L2938" s="98"/>
    </row>
    <row r="2939" spans="1:12" ht="25.5" customHeight="1" x14ac:dyDescent="0.15">
      <c r="A2939" s="95" t="s">
        <v>7055</v>
      </c>
      <c r="B2939" s="95"/>
      <c r="C2939" s="95" t="s">
        <v>8029</v>
      </c>
      <c r="D2939" s="95" t="s">
        <v>7080</v>
      </c>
      <c r="E2939" s="95" t="s">
        <v>7081</v>
      </c>
      <c r="F2939" s="96" t="s">
        <v>7065</v>
      </c>
      <c r="G2939" s="97"/>
      <c r="H2939" s="97">
        <v>2531.0300000000002</v>
      </c>
      <c r="I2939" s="95" t="s">
        <v>8030</v>
      </c>
      <c r="J2939" s="95" t="s">
        <v>8031</v>
      </c>
      <c r="K2939" s="96" t="s">
        <v>8032</v>
      </c>
      <c r="L2939" s="98"/>
    </row>
    <row r="2940" spans="1:12" ht="25.5" customHeight="1" x14ac:dyDescent="0.15">
      <c r="A2940" s="95" t="s">
        <v>7190</v>
      </c>
      <c r="B2940" s="95"/>
      <c r="C2940" s="95" t="s">
        <v>8029</v>
      </c>
      <c r="D2940" s="95" t="s">
        <v>7080</v>
      </c>
      <c r="E2940" s="95" t="s">
        <v>7081</v>
      </c>
      <c r="F2940" s="96" t="s">
        <v>7065</v>
      </c>
      <c r="G2940" s="97">
        <v>2531.0300000000002</v>
      </c>
      <c r="H2940" s="97"/>
      <c r="I2940" s="95" t="s">
        <v>8030</v>
      </c>
      <c r="J2940" s="95" t="s">
        <v>8031</v>
      </c>
      <c r="K2940" s="96" t="s">
        <v>8032</v>
      </c>
      <c r="L2940" s="98"/>
    </row>
    <row r="2941" spans="1:12" ht="25.5" customHeight="1" x14ac:dyDescent="0.15">
      <c r="A2941" s="95" t="s">
        <v>6805</v>
      </c>
      <c r="B2941" s="95"/>
      <c r="C2941" s="95" t="s">
        <v>8033</v>
      </c>
      <c r="D2941" s="95" t="s">
        <v>7080</v>
      </c>
      <c r="E2941" s="95" t="s">
        <v>7081</v>
      </c>
      <c r="F2941" s="96" t="s">
        <v>6821</v>
      </c>
      <c r="G2941" s="97">
        <v>10738.84</v>
      </c>
      <c r="H2941" s="97"/>
      <c r="I2941" s="95" t="s">
        <v>8034</v>
      </c>
      <c r="J2941" s="95" t="s">
        <v>8035</v>
      </c>
      <c r="K2941" s="96" t="s">
        <v>8036</v>
      </c>
      <c r="L2941" s="98"/>
    </row>
    <row r="2942" spans="1:12" ht="25.5" customHeight="1" x14ac:dyDescent="0.15">
      <c r="A2942" s="95" t="s">
        <v>7145</v>
      </c>
      <c r="B2942" s="95"/>
      <c r="C2942" s="95" t="s">
        <v>8033</v>
      </c>
      <c r="D2942" s="95" t="s">
        <v>7080</v>
      </c>
      <c r="E2942" s="95" t="s">
        <v>7081</v>
      </c>
      <c r="F2942" s="96" t="s">
        <v>6821</v>
      </c>
      <c r="G2942" s="97"/>
      <c r="H2942" s="97">
        <v>10738.84</v>
      </c>
      <c r="I2942" s="95" t="s">
        <v>8034</v>
      </c>
      <c r="J2942" s="95" t="s">
        <v>8035</v>
      </c>
      <c r="K2942" s="96" t="s">
        <v>8036</v>
      </c>
      <c r="L2942" s="98"/>
    </row>
    <row r="2943" spans="1:12" ht="25.5" customHeight="1" x14ac:dyDescent="0.15">
      <c r="A2943" s="95" t="s">
        <v>6804</v>
      </c>
      <c r="B2943" s="95"/>
      <c r="C2943" s="95" t="s">
        <v>7394</v>
      </c>
      <c r="D2943" s="95" t="s">
        <v>7080</v>
      </c>
      <c r="E2943" s="95" t="s">
        <v>7081</v>
      </c>
      <c r="F2943" s="96" t="s">
        <v>7060</v>
      </c>
      <c r="G2943" s="97"/>
      <c r="H2943" s="97">
        <v>1650.76</v>
      </c>
      <c r="I2943" s="95" t="s">
        <v>8037</v>
      </c>
      <c r="J2943" s="95" t="s">
        <v>8038</v>
      </c>
      <c r="K2943" s="96" t="s">
        <v>8039</v>
      </c>
      <c r="L2943" s="98"/>
    </row>
    <row r="2944" spans="1:12" ht="25.5" customHeight="1" x14ac:dyDescent="0.15">
      <c r="A2944" s="95" t="s">
        <v>7139</v>
      </c>
      <c r="B2944" s="95"/>
      <c r="C2944" s="95" t="s">
        <v>7394</v>
      </c>
      <c r="D2944" s="95" t="s">
        <v>7080</v>
      </c>
      <c r="E2944" s="95" t="s">
        <v>7081</v>
      </c>
      <c r="F2944" s="96" t="s">
        <v>7060</v>
      </c>
      <c r="G2944" s="97">
        <v>347.53</v>
      </c>
      <c r="H2944" s="97"/>
      <c r="I2944" s="95" t="s">
        <v>8037</v>
      </c>
      <c r="J2944" s="95" t="s">
        <v>8038</v>
      </c>
      <c r="K2944" s="96" t="s">
        <v>8039</v>
      </c>
      <c r="L2944" s="98"/>
    </row>
    <row r="2945" spans="1:12" ht="11.25" x14ac:dyDescent="0.15">
      <c r="A2945" s="95" t="s">
        <v>7055</v>
      </c>
      <c r="B2945" s="95"/>
      <c r="C2945" s="95" t="s">
        <v>7394</v>
      </c>
      <c r="D2945" s="95" t="s">
        <v>7080</v>
      </c>
      <c r="E2945" s="95" t="s">
        <v>7081</v>
      </c>
      <c r="F2945" s="96" t="s">
        <v>7060</v>
      </c>
      <c r="G2945" s="97">
        <v>1303.23</v>
      </c>
      <c r="H2945" s="97"/>
      <c r="I2945" s="95" t="s">
        <v>8037</v>
      </c>
      <c r="J2945" s="95" t="s">
        <v>8038</v>
      </c>
      <c r="K2945" s="96" t="s">
        <v>8039</v>
      </c>
    </row>
    <row r="2946" spans="1:12" ht="11.25" x14ac:dyDescent="0.15">
      <c r="A2946" s="95" t="s">
        <v>6804</v>
      </c>
      <c r="B2946" s="95"/>
      <c r="C2946" s="95" t="s">
        <v>8040</v>
      </c>
      <c r="D2946" s="95" t="s">
        <v>7080</v>
      </c>
      <c r="E2946" s="95" t="s">
        <v>7081</v>
      </c>
      <c r="F2946" s="96" t="s">
        <v>7060</v>
      </c>
      <c r="G2946" s="97"/>
      <c r="H2946" s="97">
        <v>1108.57</v>
      </c>
      <c r="I2946" s="95" t="s">
        <v>8041</v>
      </c>
      <c r="J2946" s="95" t="s">
        <v>8038</v>
      </c>
      <c r="K2946" s="96" t="s">
        <v>8039</v>
      </c>
    </row>
    <row r="2947" spans="1:12" ht="38.25" customHeight="1" x14ac:dyDescent="0.3">
      <c r="A2947" s="95" t="s">
        <v>7160</v>
      </c>
      <c r="B2947" s="95"/>
      <c r="C2947" s="95" t="s">
        <v>8040</v>
      </c>
      <c r="D2947" s="95" t="s">
        <v>7080</v>
      </c>
      <c r="E2947" s="95" t="s">
        <v>7081</v>
      </c>
      <c r="F2947" s="96" t="s">
        <v>7060</v>
      </c>
      <c r="G2947" s="97">
        <v>1108.57</v>
      </c>
      <c r="H2947" s="97"/>
      <c r="I2947" s="95" t="s">
        <v>8041</v>
      </c>
      <c r="J2947" s="95" t="s">
        <v>8038</v>
      </c>
      <c r="K2947" s="96" t="s">
        <v>8039</v>
      </c>
      <c r="L2947" s="93"/>
    </row>
    <row r="2948" spans="1:12" ht="11.25" x14ac:dyDescent="0.15">
      <c r="A2948" s="95" t="s">
        <v>7139</v>
      </c>
      <c r="B2948" s="95"/>
      <c r="C2948" s="95" t="s">
        <v>8042</v>
      </c>
      <c r="D2948" s="95" t="s">
        <v>7080</v>
      </c>
      <c r="E2948" s="95" t="s">
        <v>7081</v>
      </c>
      <c r="F2948" s="96" t="s">
        <v>7060</v>
      </c>
      <c r="G2948" s="97">
        <v>330.37</v>
      </c>
      <c r="H2948" s="97"/>
      <c r="I2948" s="95" t="s">
        <v>8043</v>
      </c>
      <c r="J2948" s="95" t="s">
        <v>8038</v>
      </c>
      <c r="K2948" s="96" t="s">
        <v>8039</v>
      </c>
    </row>
    <row r="2949" spans="1:12" ht="25.5" customHeight="1" x14ac:dyDescent="0.15">
      <c r="A2949" s="95" t="s">
        <v>7055</v>
      </c>
      <c r="B2949" s="95"/>
      <c r="C2949" s="95" t="s">
        <v>8042</v>
      </c>
      <c r="D2949" s="95" t="s">
        <v>7080</v>
      </c>
      <c r="E2949" s="95" t="s">
        <v>7081</v>
      </c>
      <c r="F2949" s="96" t="s">
        <v>7060</v>
      </c>
      <c r="G2949" s="97"/>
      <c r="H2949" s="97">
        <v>330.37</v>
      </c>
      <c r="I2949" s="95" t="s">
        <v>8043</v>
      </c>
      <c r="J2949" s="95" t="s">
        <v>8038</v>
      </c>
      <c r="K2949" s="96" t="s">
        <v>8039</v>
      </c>
      <c r="L2949" s="98"/>
    </row>
    <row r="2950" spans="1:12" ht="25.5" customHeight="1" x14ac:dyDescent="0.15">
      <c r="A2950" s="95" t="s">
        <v>6804</v>
      </c>
      <c r="B2950" s="95"/>
      <c r="C2950" s="95" t="s">
        <v>7778</v>
      </c>
      <c r="D2950" s="95" t="s">
        <v>7080</v>
      </c>
      <c r="E2950" s="95" t="s">
        <v>7081</v>
      </c>
      <c r="F2950" s="96" t="s">
        <v>7060</v>
      </c>
      <c r="G2950" s="97"/>
      <c r="H2950" s="97">
        <v>1137.3599999999999</v>
      </c>
      <c r="I2950" s="95" t="s">
        <v>8044</v>
      </c>
      <c r="J2950" s="95" t="s">
        <v>8038</v>
      </c>
      <c r="K2950" s="96" t="s">
        <v>8039</v>
      </c>
      <c r="L2950" s="98"/>
    </row>
    <row r="2951" spans="1:12" ht="25.5" customHeight="1" x14ac:dyDescent="0.15">
      <c r="A2951" s="95" t="s">
        <v>7139</v>
      </c>
      <c r="B2951" s="95"/>
      <c r="C2951" s="95" t="s">
        <v>7778</v>
      </c>
      <c r="D2951" s="95" t="s">
        <v>7080</v>
      </c>
      <c r="E2951" s="95" t="s">
        <v>7081</v>
      </c>
      <c r="F2951" s="96" t="s">
        <v>7060</v>
      </c>
      <c r="G2951" s="97">
        <v>341.21</v>
      </c>
      <c r="H2951" s="97"/>
      <c r="I2951" s="95" t="s">
        <v>8044</v>
      </c>
      <c r="J2951" s="95" t="s">
        <v>8038</v>
      </c>
      <c r="K2951" s="96" t="s">
        <v>8039</v>
      </c>
      <c r="L2951" s="98"/>
    </row>
    <row r="2952" spans="1:12" ht="25.5" customHeight="1" x14ac:dyDescent="0.15">
      <c r="A2952" s="95" t="s">
        <v>7055</v>
      </c>
      <c r="B2952" s="95"/>
      <c r="C2952" s="95" t="s">
        <v>7778</v>
      </c>
      <c r="D2952" s="95" t="s">
        <v>7080</v>
      </c>
      <c r="E2952" s="95" t="s">
        <v>7081</v>
      </c>
      <c r="F2952" s="96" t="s">
        <v>7060</v>
      </c>
      <c r="G2952" s="97">
        <v>796.15</v>
      </c>
      <c r="H2952" s="97"/>
      <c r="I2952" s="95" t="s">
        <v>8044</v>
      </c>
      <c r="J2952" s="95" t="s">
        <v>8038</v>
      </c>
      <c r="K2952" s="96" t="s">
        <v>8039</v>
      </c>
      <c r="L2952" s="98"/>
    </row>
    <row r="2953" spans="1:12" ht="12.75" customHeight="1" x14ac:dyDescent="0.15">
      <c r="A2953" s="95" t="s">
        <v>7139</v>
      </c>
      <c r="B2953" s="95"/>
      <c r="C2953" s="95" t="s">
        <v>8045</v>
      </c>
      <c r="D2953" s="95" t="s">
        <v>7080</v>
      </c>
      <c r="E2953" s="95" t="s">
        <v>7081</v>
      </c>
      <c r="F2953" s="96" t="s">
        <v>7060</v>
      </c>
      <c r="G2953" s="97">
        <v>619.23</v>
      </c>
      <c r="H2953" s="97"/>
      <c r="I2953" s="95" t="s">
        <v>8046</v>
      </c>
      <c r="J2953" s="95" t="s">
        <v>8038</v>
      </c>
      <c r="K2953" s="96" t="s">
        <v>8039</v>
      </c>
      <c r="L2953" s="98"/>
    </row>
    <row r="2954" spans="1:12" ht="12.75" customHeight="1" x14ac:dyDescent="0.15">
      <c r="A2954" s="95" t="s">
        <v>7055</v>
      </c>
      <c r="B2954" s="95"/>
      <c r="C2954" s="95" t="s">
        <v>8045</v>
      </c>
      <c r="D2954" s="95" t="s">
        <v>7080</v>
      </c>
      <c r="E2954" s="95" t="s">
        <v>7081</v>
      </c>
      <c r="F2954" s="96" t="s">
        <v>7060</v>
      </c>
      <c r="G2954" s="97"/>
      <c r="H2954" s="97">
        <v>619.23</v>
      </c>
      <c r="I2954" s="95" t="s">
        <v>8046</v>
      </c>
      <c r="J2954" s="95" t="s">
        <v>8038</v>
      </c>
      <c r="K2954" s="96" t="s">
        <v>8039</v>
      </c>
      <c r="L2954" s="98"/>
    </row>
    <row r="2955" spans="1:12" ht="12.75" customHeight="1" x14ac:dyDescent="0.15">
      <c r="A2955" s="95" t="s">
        <v>6810</v>
      </c>
      <c r="B2955" s="95"/>
      <c r="C2955" s="95" t="s">
        <v>8047</v>
      </c>
      <c r="D2955" s="95" t="s">
        <v>7080</v>
      </c>
      <c r="E2955" s="95" t="s">
        <v>7081</v>
      </c>
      <c r="F2955" s="96" t="s">
        <v>7060</v>
      </c>
      <c r="G2955" s="97"/>
      <c r="H2955" s="97">
        <v>1706.04</v>
      </c>
      <c r="I2955" s="95" t="s">
        <v>8048</v>
      </c>
      <c r="J2955" s="95" t="s">
        <v>8038</v>
      </c>
      <c r="K2955" s="96" t="s">
        <v>8039</v>
      </c>
      <c r="L2955" s="98"/>
    </row>
    <row r="2956" spans="1:12" ht="25.5" customHeight="1" x14ac:dyDescent="0.15">
      <c r="A2956" s="95" t="s">
        <v>7139</v>
      </c>
      <c r="B2956" s="95"/>
      <c r="C2956" s="95" t="s">
        <v>8047</v>
      </c>
      <c r="D2956" s="95" t="s">
        <v>7080</v>
      </c>
      <c r="E2956" s="95" t="s">
        <v>7081</v>
      </c>
      <c r="F2956" s="96" t="s">
        <v>7060</v>
      </c>
      <c r="G2956" s="97">
        <v>315.93</v>
      </c>
      <c r="H2956" s="97"/>
      <c r="I2956" s="95" t="s">
        <v>8048</v>
      </c>
      <c r="J2956" s="95" t="s">
        <v>8038</v>
      </c>
      <c r="K2956" s="96" t="s">
        <v>8039</v>
      </c>
      <c r="L2956" s="98"/>
    </row>
    <row r="2957" spans="1:12" ht="25.5" customHeight="1" x14ac:dyDescent="0.15">
      <c r="A2957" s="95" t="s">
        <v>7160</v>
      </c>
      <c r="B2957" s="95"/>
      <c r="C2957" s="95" t="s">
        <v>8047</v>
      </c>
      <c r="D2957" s="95" t="s">
        <v>7080</v>
      </c>
      <c r="E2957" s="95" t="s">
        <v>7081</v>
      </c>
      <c r="F2957" s="96" t="s">
        <v>7060</v>
      </c>
      <c r="G2957" s="97">
        <v>442.31</v>
      </c>
      <c r="H2957" s="97"/>
      <c r="I2957" s="95" t="s">
        <v>8048</v>
      </c>
      <c r="J2957" s="95" t="s">
        <v>8038</v>
      </c>
      <c r="K2957" s="96" t="s">
        <v>8039</v>
      </c>
      <c r="L2957" s="98"/>
    </row>
    <row r="2958" spans="1:12" ht="25.5" customHeight="1" x14ac:dyDescent="0.15">
      <c r="A2958" s="95" t="s">
        <v>7055</v>
      </c>
      <c r="B2958" s="95"/>
      <c r="C2958" s="95" t="s">
        <v>8047</v>
      </c>
      <c r="D2958" s="95" t="s">
        <v>7080</v>
      </c>
      <c r="E2958" s="95" t="s">
        <v>7081</v>
      </c>
      <c r="F2958" s="96" t="s">
        <v>7060</v>
      </c>
      <c r="G2958" s="97">
        <v>947.8</v>
      </c>
      <c r="H2958" s="97"/>
      <c r="I2958" s="95" t="s">
        <v>8048</v>
      </c>
      <c r="J2958" s="95" t="s">
        <v>8038</v>
      </c>
      <c r="K2958" s="96" t="s">
        <v>8039</v>
      </c>
      <c r="L2958" s="98"/>
    </row>
    <row r="2959" spans="1:12" ht="25.5" customHeight="1" x14ac:dyDescent="0.15">
      <c r="A2959" s="95" t="s">
        <v>6804</v>
      </c>
      <c r="B2959" s="95"/>
      <c r="C2959" s="95" t="s">
        <v>8049</v>
      </c>
      <c r="D2959" s="95" t="s">
        <v>7080</v>
      </c>
      <c r="E2959" s="95" t="s">
        <v>7081</v>
      </c>
      <c r="F2959" s="96" t="s">
        <v>7060</v>
      </c>
      <c r="G2959" s="97"/>
      <c r="H2959" s="97">
        <v>177.58</v>
      </c>
      <c r="I2959" s="95" t="s">
        <v>8050</v>
      </c>
      <c r="J2959" s="95" t="s">
        <v>8038</v>
      </c>
      <c r="K2959" s="96" t="s">
        <v>8039</v>
      </c>
      <c r="L2959" s="98"/>
    </row>
    <row r="2960" spans="1:12" ht="11.25" x14ac:dyDescent="0.15">
      <c r="A2960" s="95" t="s">
        <v>7055</v>
      </c>
      <c r="B2960" s="95"/>
      <c r="C2960" s="95" t="s">
        <v>8049</v>
      </c>
      <c r="D2960" s="95" t="s">
        <v>7080</v>
      </c>
      <c r="E2960" s="95" t="s">
        <v>7081</v>
      </c>
      <c r="F2960" s="96" t="s">
        <v>7060</v>
      </c>
      <c r="G2960" s="97">
        <v>177.58</v>
      </c>
      <c r="H2960" s="97"/>
      <c r="I2960" s="95" t="s">
        <v>8050</v>
      </c>
      <c r="J2960" s="95" t="s">
        <v>8038</v>
      </c>
      <c r="K2960" s="96" t="s">
        <v>8039</v>
      </c>
      <c r="L2960" s="98"/>
    </row>
    <row r="2961" spans="1:12" ht="12.75" customHeight="1" x14ac:dyDescent="0.15">
      <c r="A2961" s="95" t="s">
        <v>7139</v>
      </c>
      <c r="B2961" s="95"/>
      <c r="C2961" s="95" t="s">
        <v>8051</v>
      </c>
      <c r="D2961" s="95" t="s">
        <v>7080</v>
      </c>
      <c r="E2961" s="95" t="s">
        <v>7081</v>
      </c>
      <c r="F2961" s="96" t="s">
        <v>7059</v>
      </c>
      <c r="G2961" s="97">
        <v>211.15</v>
      </c>
      <c r="H2961" s="97"/>
      <c r="I2961" s="95" t="s">
        <v>8052</v>
      </c>
      <c r="J2961" s="95" t="s">
        <v>8038</v>
      </c>
      <c r="K2961" s="96" t="s">
        <v>8039</v>
      </c>
      <c r="L2961" s="98"/>
    </row>
    <row r="2962" spans="1:12" ht="11.25" x14ac:dyDescent="0.15">
      <c r="A2962" s="95" t="s">
        <v>7055</v>
      </c>
      <c r="B2962" s="95"/>
      <c r="C2962" s="95" t="s">
        <v>8051</v>
      </c>
      <c r="D2962" s="95" t="s">
        <v>7080</v>
      </c>
      <c r="E2962" s="95" t="s">
        <v>7081</v>
      </c>
      <c r="F2962" s="96" t="s">
        <v>7059</v>
      </c>
      <c r="G2962" s="97"/>
      <c r="H2962" s="97">
        <v>211.15</v>
      </c>
      <c r="I2962" s="95" t="s">
        <v>8052</v>
      </c>
      <c r="J2962" s="95" t="s">
        <v>8038</v>
      </c>
      <c r="K2962" s="96" t="s">
        <v>8039</v>
      </c>
      <c r="L2962" s="98"/>
    </row>
    <row r="2963" spans="1:12" ht="12.75" customHeight="1" x14ac:dyDescent="0.15">
      <c r="A2963" s="95" t="s">
        <v>7055</v>
      </c>
      <c r="B2963" s="95"/>
      <c r="C2963" s="95" t="s">
        <v>8053</v>
      </c>
      <c r="D2963" s="95" t="s">
        <v>7080</v>
      </c>
      <c r="E2963" s="95" t="s">
        <v>7081</v>
      </c>
      <c r="F2963" s="96" t="s">
        <v>7197</v>
      </c>
      <c r="G2963" s="97">
        <v>1133.24</v>
      </c>
      <c r="H2963" s="97"/>
      <c r="I2963" s="95" t="s">
        <v>8054</v>
      </c>
      <c r="J2963" s="95" t="s">
        <v>8038</v>
      </c>
      <c r="K2963" s="96" t="s">
        <v>8039</v>
      </c>
      <c r="L2963" s="98"/>
    </row>
    <row r="2964" spans="1:12" ht="11.25" x14ac:dyDescent="0.15">
      <c r="A2964" s="95" t="s">
        <v>7139</v>
      </c>
      <c r="B2964" s="95"/>
      <c r="C2964" s="95" t="s">
        <v>8053</v>
      </c>
      <c r="D2964" s="95" t="s">
        <v>7080</v>
      </c>
      <c r="E2964" s="95" t="s">
        <v>7081</v>
      </c>
      <c r="F2964" s="96" t="s">
        <v>7197</v>
      </c>
      <c r="G2964" s="97">
        <v>302.2</v>
      </c>
      <c r="H2964" s="97"/>
      <c r="I2964" s="95" t="s">
        <v>8054</v>
      </c>
      <c r="J2964" s="95" t="s">
        <v>8038</v>
      </c>
      <c r="K2964" s="96" t="s">
        <v>8039</v>
      </c>
      <c r="L2964" s="98"/>
    </row>
    <row r="2965" spans="1:12" ht="25.5" customHeight="1" x14ac:dyDescent="0.15">
      <c r="A2965" s="95" t="s">
        <v>6804</v>
      </c>
      <c r="B2965" s="95"/>
      <c r="C2965" s="95" t="s">
        <v>8053</v>
      </c>
      <c r="D2965" s="95" t="s">
        <v>7080</v>
      </c>
      <c r="E2965" s="95" t="s">
        <v>7081</v>
      </c>
      <c r="F2965" s="96" t="s">
        <v>7197</v>
      </c>
      <c r="G2965" s="97"/>
      <c r="H2965" s="97">
        <v>1435.44</v>
      </c>
      <c r="I2965" s="95" t="s">
        <v>8054</v>
      </c>
      <c r="J2965" s="95" t="s">
        <v>8038</v>
      </c>
      <c r="K2965" s="96" t="s">
        <v>8039</v>
      </c>
      <c r="L2965" s="98"/>
    </row>
    <row r="2966" spans="1:12" ht="25.5" customHeight="1" x14ac:dyDescent="0.15">
      <c r="A2966" s="95" t="s">
        <v>7190</v>
      </c>
      <c r="B2966" s="95"/>
      <c r="C2966" s="95" t="s">
        <v>8055</v>
      </c>
      <c r="D2966" s="95" t="s">
        <v>7080</v>
      </c>
      <c r="E2966" s="95" t="s">
        <v>7081</v>
      </c>
      <c r="F2966" s="96" t="s">
        <v>7197</v>
      </c>
      <c r="G2966" s="97">
        <v>5399.52</v>
      </c>
      <c r="H2966" s="97"/>
      <c r="I2966" s="95" t="s">
        <v>8056</v>
      </c>
      <c r="J2966" s="95" t="s">
        <v>8038</v>
      </c>
      <c r="K2966" s="96" t="s">
        <v>8039</v>
      </c>
      <c r="L2966" s="98"/>
    </row>
    <row r="2967" spans="1:12" ht="25.5" customHeight="1" x14ac:dyDescent="0.15">
      <c r="A2967" s="95" t="s">
        <v>7055</v>
      </c>
      <c r="B2967" s="95"/>
      <c r="C2967" s="95" t="s">
        <v>8055</v>
      </c>
      <c r="D2967" s="95" t="s">
        <v>7080</v>
      </c>
      <c r="E2967" s="95" t="s">
        <v>7081</v>
      </c>
      <c r="F2967" s="96" t="s">
        <v>7197</v>
      </c>
      <c r="G2967" s="97"/>
      <c r="H2967" s="97">
        <v>5399.52</v>
      </c>
      <c r="I2967" s="95" t="s">
        <v>8056</v>
      </c>
      <c r="J2967" s="95" t="s">
        <v>8038</v>
      </c>
      <c r="K2967" s="96" t="s">
        <v>8039</v>
      </c>
      <c r="L2967" s="98"/>
    </row>
    <row r="2968" spans="1:12" ht="25.5" customHeight="1" x14ac:dyDescent="0.15">
      <c r="A2968" s="95" t="s">
        <v>7160</v>
      </c>
      <c r="B2968" s="95"/>
      <c r="C2968" s="95" t="s">
        <v>8029</v>
      </c>
      <c r="D2968" s="95" t="s">
        <v>7080</v>
      </c>
      <c r="E2968" s="95" t="s">
        <v>7081</v>
      </c>
      <c r="F2968" s="96" t="s">
        <v>7197</v>
      </c>
      <c r="G2968" s="97">
        <v>963.98</v>
      </c>
      <c r="H2968" s="97"/>
      <c r="I2968" s="95" t="s">
        <v>8057</v>
      </c>
      <c r="J2968" s="95" t="s">
        <v>8038</v>
      </c>
      <c r="K2968" s="96" t="s">
        <v>8039</v>
      </c>
      <c r="L2968" s="98"/>
    </row>
    <row r="2969" spans="1:12" ht="25.5" customHeight="1" x14ac:dyDescent="0.15">
      <c r="A2969" s="95" t="s">
        <v>6804</v>
      </c>
      <c r="B2969" s="95"/>
      <c r="C2969" s="95" t="s">
        <v>8029</v>
      </c>
      <c r="D2969" s="95" t="s">
        <v>7080</v>
      </c>
      <c r="E2969" s="95" t="s">
        <v>7081</v>
      </c>
      <c r="F2969" s="96" t="s">
        <v>7197</v>
      </c>
      <c r="G2969" s="97"/>
      <c r="H2969" s="97">
        <v>963.98</v>
      </c>
      <c r="I2969" s="95" t="s">
        <v>8057</v>
      </c>
      <c r="J2969" s="95" t="s">
        <v>8038</v>
      </c>
      <c r="K2969" s="96" t="s">
        <v>8039</v>
      </c>
      <c r="L2969" s="98"/>
    </row>
    <row r="2970" spans="1:12" ht="25.5" customHeight="1" x14ac:dyDescent="0.15">
      <c r="A2970" s="95" t="s">
        <v>7055</v>
      </c>
      <c r="B2970" s="95"/>
      <c r="C2970" s="95" t="s">
        <v>8058</v>
      </c>
      <c r="D2970" s="95" t="s">
        <v>7080</v>
      </c>
      <c r="E2970" s="95" t="s">
        <v>7081</v>
      </c>
      <c r="F2970" s="96" t="s">
        <v>7197</v>
      </c>
      <c r="G2970" s="97"/>
      <c r="H2970" s="97">
        <v>533.48</v>
      </c>
      <c r="I2970" s="95" t="s">
        <v>8059</v>
      </c>
      <c r="J2970" s="95" t="s">
        <v>8038</v>
      </c>
      <c r="K2970" s="96" t="s">
        <v>8039</v>
      </c>
      <c r="L2970" s="98"/>
    </row>
    <row r="2971" spans="1:12" ht="11.25" x14ac:dyDescent="0.15">
      <c r="A2971" s="95" t="s">
        <v>7139</v>
      </c>
      <c r="B2971" s="95"/>
      <c r="C2971" s="95" t="s">
        <v>8058</v>
      </c>
      <c r="D2971" s="95" t="s">
        <v>7080</v>
      </c>
      <c r="E2971" s="95" t="s">
        <v>7081</v>
      </c>
      <c r="F2971" s="96" t="s">
        <v>7197</v>
      </c>
      <c r="G2971" s="97">
        <v>533.48</v>
      </c>
      <c r="H2971" s="97"/>
      <c r="I2971" s="95" t="s">
        <v>8059</v>
      </c>
      <c r="J2971" s="95" t="s">
        <v>8038</v>
      </c>
      <c r="K2971" s="96" t="s">
        <v>8039</v>
      </c>
    </row>
    <row r="2972" spans="1:12" ht="11.25" x14ac:dyDescent="0.15">
      <c r="A2972" s="95" t="s">
        <v>7055</v>
      </c>
      <c r="B2972" s="95"/>
      <c r="C2972" s="95" t="s">
        <v>7780</v>
      </c>
      <c r="D2972" s="95" t="s">
        <v>7080</v>
      </c>
      <c r="E2972" s="95" t="s">
        <v>7081</v>
      </c>
      <c r="F2972" s="96" t="s">
        <v>7197</v>
      </c>
      <c r="G2972" s="97">
        <v>692.31</v>
      </c>
      <c r="H2972" s="97"/>
      <c r="I2972" s="95" t="s">
        <v>8060</v>
      </c>
      <c r="J2972" s="95" t="s">
        <v>8038</v>
      </c>
      <c r="K2972" s="96" t="s">
        <v>8039</v>
      </c>
    </row>
    <row r="2973" spans="1:12" ht="38.25" customHeight="1" x14ac:dyDescent="0.3">
      <c r="A2973" s="95" t="s">
        <v>7139</v>
      </c>
      <c r="B2973" s="95"/>
      <c r="C2973" s="95" t="s">
        <v>7780</v>
      </c>
      <c r="D2973" s="95" t="s">
        <v>7080</v>
      </c>
      <c r="E2973" s="95" t="s">
        <v>7081</v>
      </c>
      <c r="F2973" s="96" t="s">
        <v>7197</v>
      </c>
      <c r="G2973" s="97">
        <v>296.7</v>
      </c>
      <c r="H2973" s="97"/>
      <c r="I2973" s="95" t="s">
        <v>8060</v>
      </c>
      <c r="J2973" s="95" t="s">
        <v>8038</v>
      </c>
      <c r="K2973" s="96" t="s">
        <v>8039</v>
      </c>
      <c r="L2973" s="93"/>
    </row>
    <row r="2974" spans="1:12" ht="11.25" x14ac:dyDescent="0.15">
      <c r="A2974" s="95" t="s">
        <v>6804</v>
      </c>
      <c r="B2974" s="95"/>
      <c r="C2974" s="95" t="s">
        <v>7780</v>
      </c>
      <c r="D2974" s="95" t="s">
        <v>7080</v>
      </c>
      <c r="E2974" s="95" t="s">
        <v>7081</v>
      </c>
      <c r="F2974" s="96" t="s">
        <v>7197</v>
      </c>
      <c r="G2974" s="97"/>
      <c r="H2974" s="97">
        <v>989.01</v>
      </c>
      <c r="I2974" s="95" t="s">
        <v>8060</v>
      </c>
      <c r="J2974" s="95" t="s">
        <v>8038</v>
      </c>
      <c r="K2974" s="96" t="s">
        <v>8039</v>
      </c>
    </row>
    <row r="2975" spans="1:12" ht="25.5" customHeight="1" x14ac:dyDescent="0.15">
      <c r="A2975" s="95" t="s">
        <v>7055</v>
      </c>
      <c r="B2975" s="95"/>
      <c r="C2975" s="95" t="s">
        <v>8061</v>
      </c>
      <c r="D2975" s="95" t="s">
        <v>7080</v>
      </c>
      <c r="E2975" s="95" t="s">
        <v>7081</v>
      </c>
      <c r="F2975" s="96" t="s">
        <v>7197</v>
      </c>
      <c r="G2975" s="97"/>
      <c r="H2975" s="97">
        <v>538.46</v>
      </c>
      <c r="I2975" s="95" t="s">
        <v>8062</v>
      </c>
      <c r="J2975" s="95" t="s">
        <v>8038</v>
      </c>
      <c r="K2975" s="96" t="s">
        <v>8039</v>
      </c>
      <c r="L2975" s="98"/>
    </row>
    <row r="2976" spans="1:12" ht="25.5" customHeight="1" x14ac:dyDescent="0.15">
      <c r="A2976" s="95" t="s">
        <v>7139</v>
      </c>
      <c r="B2976" s="95"/>
      <c r="C2976" s="95" t="s">
        <v>8061</v>
      </c>
      <c r="D2976" s="95" t="s">
        <v>7080</v>
      </c>
      <c r="E2976" s="95" t="s">
        <v>7081</v>
      </c>
      <c r="F2976" s="96" t="s">
        <v>7197</v>
      </c>
      <c r="G2976" s="97">
        <v>538.46</v>
      </c>
      <c r="H2976" s="97"/>
      <c r="I2976" s="95" t="s">
        <v>8062</v>
      </c>
      <c r="J2976" s="95" t="s">
        <v>8038</v>
      </c>
      <c r="K2976" s="96" t="s">
        <v>8039</v>
      </c>
      <c r="L2976" s="98"/>
    </row>
    <row r="2977" spans="1:12" ht="25.5" customHeight="1" x14ac:dyDescent="0.15">
      <c r="A2977" s="95" t="s">
        <v>6810</v>
      </c>
      <c r="B2977" s="95"/>
      <c r="C2977" s="95" t="s">
        <v>8063</v>
      </c>
      <c r="D2977" s="95" t="s">
        <v>7080</v>
      </c>
      <c r="E2977" s="95" t="s">
        <v>7081</v>
      </c>
      <c r="F2977" s="96" t="s">
        <v>7197</v>
      </c>
      <c r="G2977" s="97"/>
      <c r="H2977" s="97">
        <v>1483.52</v>
      </c>
      <c r="I2977" s="95" t="s">
        <v>8064</v>
      </c>
      <c r="J2977" s="95" t="s">
        <v>8038</v>
      </c>
      <c r="K2977" s="96" t="s">
        <v>8039</v>
      </c>
      <c r="L2977" s="98"/>
    </row>
    <row r="2978" spans="1:12" ht="25.5" customHeight="1" x14ac:dyDescent="0.15">
      <c r="A2978" s="95" t="s">
        <v>7055</v>
      </c>
      <c r="B2978" s="95"/>
      <c r="C2978" s="95" t="s">
        <v>8063</v>
      </c>
      <c r="D2978" s="95" t="s">
        <v>7080</v>
      </c>
      <c r="E2978" s="95" t="s">
        <v>7081</v>
      </c>
      <c r="F2978" s="96" t="s">
        <v>7197</v>
      </c>
      <c r="G2978" s="97">
        <v>824.18</v>
      </c>
      <c r="H2978" s="97"/>
      <c r="I2978" s="95" t="s">
        <v>8064</v>
      </c>
      <c r="J2978" s="95" t="s">
        <v>8038</v>
      </c>
      <c r="K2978" s="96" t="s">
        <v>8039</v>
      </c>
      <c r="L2978" s="98"/>
    </row>
    <row r="2979" spans="1:12" ht="25.5" customHeight="1" x14ac:dyDescent="0.15">
      <c r="A2979" s="95" t="s">
        <v>7160</v>
      </c>
      <c r="B2979" s="95"/>
      <c r="C2979" s="95" t="s">
        <v>8063</v>
      </c>
      <c r="D2979" s="95" t="s">
        <v>7080</v>
      </c>
      <c r="E2979" s="95" t="s">
        <v>7081</v>
      </c>
      <c r="F2979" s="96" t="s">
        <v>7197</v>
      </c>
      <c r="G2979" s="97">
        <v>384.62</v>
      </c>
      <c r="H2979" s="97"/>
      <c r="I2979" s="95" t="s">
        <v>8064</v>
      </c>
      <c r="J2979" s="95" t="s">
        <v>8038</v>
      </c>
      <c r="K2979" s="96" t="s">
        <v>8039</v>
      </c>
      <c r="L2979" s="98"/>
    </row>
    <row r="2980" spans="1:12" ht="25.5" customHeight="1" x14ac:dyDescent="0.15">
      <c r="A2980" s="95" t="s">
        <v>7139</v>
      </c>
      <c r="B2980" s="95"/>
      <c r="C2980" s="95" t="s">
        <v>8063</v>
      </c>
      <c r="D2980" s="95" t="s">
        <v>7080</v>
      </c>
      <c r="E2980" s="95" t="s">
        <v>7081</v>
      </c>
      <c r="F2980" s="96" t="s">
        <v>7197</v>
      </c>
      <c r="G2980" s="97">
        <v>274.73</v>
      </c>
      <c r="H2980" s="97"/>
      <c r="I2980" s="95" t="s">
        <v>8064</v>
      </c>
      <c r="J2980" s="95" t="s">
        <v>8038</v>
      </c>
      <c r="K2980" s="96" t="s">
        <v>8039</v>
      </c>
      <c r="L2980" s="98"/>
    </row>
    <row r="2981" spans="1:12" ht="25.5" customHeight="1" x14ac:dyDescent="0.15">
      <c r="A2981" s="95" t="s">
        <v>7055</v>
      </c>
      <c r="B2981" s="95"/>
      <c r="C2981" s="95" t="s">
        <v>8065</v>
      </c>
      <c r="D2981" s="95" t="s">
        <v>7080</v>
      </c>
      <c r="E2981" s="95" t="s">
        <v>7081</v>
      </c>
      <c r="F2981" s="96" t="s">
        <v>7197</v>
      </c>
      <c r="G2981" s="97">
        <v>204.21</v>
      </c>
      <c r="H2981" s="97"/>
      <c r="I2981" s="95" t="s">
        <v>8066</v>
      </c>
      <c r="J2981" s="95" t="s">
        <v>8038</v>
      </c>
      <c r="K2981" s="96" t="s">
        <v>8039</v>
      </c>
      <c r="L2981" s="98"/>
    </row>
    <row r="2982" spans="1:12" ht="25.5" customHeight="1" x14ac:dyDescent="0.15">
      <c r="A2982" s="95" t="s">
        <v>6804</v>
      </c>
      <c r="B2982" s="95"/>
      <c r="C2982" s="95" t="s">
        <v>8065</v>
      </c>
      <c r="D2982" s="95" t="s">
        <v>7080</v>
      </c>
      <c r="E2982" s="95" t="s">
        <v>7081</v>
      </c>
      <c r="F2982" s="96" t="s">
        <v>7197</v>
      </c>
      <c r="G2982" s="97"/>
      <c r="H2982" s="97">
        <v>204.21</v>
      </c>
      <c r="I2982" s="95" t="s">
        <v>8066</v>
      </c>
      <c r="J2982" s="95" t="s">
        <v>8038</v>
      </c>
      <c r="K2982" s="96" t="s">
        <v>8039</v>
      </c>
      <c r="L2982" s="98"/>
    </row>
    <row r="2983" spans="1:12" ht="25.5" customHeight="1" x14ac:dyDescent="0.15">
      <c r="A2983" s="95" t="s">
        <v>7145</v>
      </c>
      <c r="B2983" s="95"/>
      <c r="C2983" s="95" t="s">
        <v>8067</v>
      </c>
      <c r="D2983" s="95" t="s">
        <v>7080</v>
      </c>
      <c r="E2983" s="95" t="s">
        <v>7081</v>
      </c>
      <c r="F2983" s="96" t="s">
        <v>6821</v>
      </c>
      <c r="G2983" s="97"/>
      <c r="H2983" s="97">
        <v>11177.15</v>
      </c>
      <c r="I2983" s="95" t="s">
        <v>8068</v>
      </c>
      <c r="J2983" s="95" t="s">
        <v>8069</v>
      </c>
      <c r="K2983" s="96" t="s">
        <v>8070</v>
      </c>
      <c r="L2983" s="98"/>
    </row>
    <row r="2984" spans="1:12" ht="25.5" customHeight="1" x14ac:dyDescent="0.15">
      <c r="A2984" s="95" t="s">
        <v>6806</v>
      </c>
      <c r="B2984" s="95"/>
      <c r="C2984" s="95" t="s">
        <v>8067</v>
      </c>
      <c r="D2984" s="95" t="s">
        <v>7080</v>
      </c>
      <c r="E2984" s="95" t="s">
        <v>7081</v>
      </c>
      <c r="F2984" s="96" t="s">
        <v>6821</v>
      </c>
      <c r="G2984" s="100">
        <v>11177.15</v>
      </c>
      <c r="H2984" s="100"/>
      <c r="I2984" s="95" t="s">
        <v>8068</v>
      </c>
      <c r="J2984" s="95" t="s">
        <v>8069</v>
      </c>
      <c r="K2984" s="96" t="s">
        <v>8070</v>
      </c>
      <c r="L2984" s="98"/>
    </row>
    <row r="2985" spans="1:12" ht="25.5" customHeight="1" x14ac:dyDescent="0.15">
      <c r="A2985" s="95" t="s">
        <v>6804</v>
      </c>
      <c r="B2985" s="95"/>
      <c r="C2985" s="95" t="s">
        <v>8071</v>
      </c>
      <c r="D2985" s="95" t="s">
        <v>7080</v>
      </c>
      <c r="E2985" s="95" t="s">
        <v>7081</v>
      </c>
      <c r="F2985" s="96" t="s">
        <v>7063</v>
      </c>
      <c r="G2985" s="97"/>
      <c r="H2985" s="97">
        <v>4620</v>
      </c>
      <c r="I2985" s="95" t="s">
        <v>6858</v>
      </c>
      <c r="J2985" s="95" t="s">
        <v>8072</v>
      </c>
      <c r="K2985" s="96" t="s">
        <v>8073</v>
      </c>
      <c r="L2985" s="98"/>
    </row>
    <row r="2986" spans="1:12" ht="25.5" customHeight="1" x14ac:dyDescent="0.15">
      <c r="A2986" s="95" t="s">
        <v>6844</v>
      </c>
      <c r="B2986" s="95"/>
      <c r="C2986" s="95" t="s">
        <v>8071</v>
      </c>
      <c r="D2986" s="95" t="s">
        <v>7080</v>
      </c>
      <c r="E2986" s="95" t="s">
        <v>7081</v>
      </c>
      <c r="F2986" s="99">
        <v>43190</v>
      </c>
      <c r="G2986" s="100">
        <v>4620</v>
      </c>
      <c r="H2986" s="100"/>
      <c r="I2986" s="95" t="s">
        <v>6858</v>
      </c>
      <c r="J2986" s="95" t="s">
        <v>8072</v>
      </c>
      <c r="K2986" s="96" t="s">
        <v>8073</v>
      </c>
      <c r="L2986" s="98"/>
    </row>
    <row r="2987" spans="1:12" ht="25.5" customHeight="1" x14ac:dyDescent="0.15">
      <c r="A2987" s="95" t="s">
        <v>6804</v>
      </c>
      <c r="B2987" s="95"/>
      <c r="C2987" s="95" t="s">
        <v>8074</v>
      </c>
      <c r="D2987" s="95" t="s">
        <v>7080</v>
      </c>
      <c r="E2987" s="95" t="s">
        <v>7081</v>
      </c>
      <c r="F2987" s="96" t="s">
        <v>7063</v>
      </c>
      <c r="G2987" s="97"/>
      <c r="H2987" s="97">
        <v>3700.99</v>
      </c>
      <c r="I2987" s="95" t="s">
        <v>6859</v>
      </c>
      <c r="J2987" s="95" t="s">
        <v>8072</v>
      </c>
      <c r="K2987" s="96" t="s">
        <v>8073</v>
      </c>
      <c r="L2987" s="98"/>
    </row>
    <row r="2988" spans="1:12" ht="25.5" customHeight="1" x14ac:dyDescent="0.15">
      <c r="A2988" s="95" t="s">
        <v>6844</v>
      </c>
      <c r="B2988" s="95"/>
      <c r="C2988" s="95" t="s">
        <v>8074</v>
      </c>
      <c r="D2988" s="95" t="s">
        <v>7080</v>
      </c>
      <c r="E2988" s="95" t="s">
        <v>7081</v>
      </c>
      <c r="F2988" s="99">
        <v>43190</v>
      </c>
      <c r="G2988" s="97">
        <v>3700.99</v>
      </c>
      <c r="H2988" s="97"/>
      <c r="I2988" s="95" t="s">
        <v>6859</v>
      </c>
      <c r="J2988" s="95" t="s">
        <v>8072</v>
      </c>
      <c r="K2988" s="96" t="s">
        <v>8073</v>
      </c>
      <c r="L2988" s="98"/>
    </row>
    <row r="2989" spans="1:12" ht="25.5" customHeight="1" x14ac:dyDescent="0.15">
      <c r="A2989" s="95" t="s">
        <v>7056</v>
      </c>
      <c r="B2989" s="95"/>
      <c r="C2989" s="95" t="s">
        <v>8075</v>
      </c>
      <c r="D2989" s="95" t="s">
        <v>7080</v>
      </c>
      <c r="E2989" s="95" t="s">
        <v>7081</v>
      </c>
      <c r="F2989" s="96" t="s">
        <v>7057</v>
      </c>
      <c r="G2989" s="97">
        <v>1653.75</v>
      </c>
      <c r="H2989" s="97"/>
      <c r="I2989" s="95" t="s">
        <v>6877</v>
      </c>
      <c r="J2989" s="95" t="s">
        <v>8076</v>
      </c>
      <c r="K2989" s="96" t="s">
        <v>8073</v>
      </c>
      <c r="L2989" s="98"/>
    </row>
    <row r="2990" spans="1:12" ht="25.5" customHeight="1" x14ac:dyDescent="0.15">
      <c r="A2990" s="95" t="s">
        <v>6844</v>
      </c>
      <c r="B2990" s="95"/>
      <c r="C2990" s="95" t="s">
        <v>8075</v>
      </c>
      <c r="D2990" s="95" t="s">
        <v>7080</v>
      </c>
      <c r="E2990" s="95" t="s">
        <v>7081</v>
      </c>
      <c r="F2990" s="99">
        <v>43220</v>
      </c>
      <c r="G2990" s="97">
        <v>2756.25</v>
      </c>
      <c r="H2990" s="97"/>
      <c r="I2990" s="95" t="s">
        <v>6877</v>
      </c>
      <c r="J2990" s="95" t="s">
        <v>8076</v>
      </c>
      <c r="K2990" s="96" t="s">
        <v>8073</v>
      </c>
      <c r="L2990" s="98"/>
    </row>
    <row r="2991" spans="1:12" ht="25.5" customHeight="1" x14ac:dyDescent="0.15">
      <c r="A2991" s="95" t="s">
        <v>6804</v>
      </c>
      <c r="B2991" s="95"/>
      <c r="C2991" s="95" t="s">
        <v>8075</v>
      </c>
      <c r="D2991" s="95" t="s">
        <v>7080</v>
      </c>
      <c r="E2991" s="95" t="s">
        <v>7081</v>
      </c>
      <c r="F2991" s="96" t="s">
        <v>7057</v>
      </c>
      <c r="G2991" s="97"/>
      <c r="H2991" s="97">
        <v>4410</v>
      </c>
      <c r="I2991" s="95" t="s">
        <v>6877</v>
      </c>
      <c r="J2991" s="95" t="s">
        <v>8076</v>
      </c>
      <c r="K2991" s="96" t="s">
        <v>8073</v>
      </c>
      <c r="L2991" s="98"/>
    </row>
    <row r="2992" spans="1:12" ht="25.5" customHeight="1" x14ac:dyDescent="0.15">
      <c r="A2992" s="95" t="s">
        <v>7056</v>
      </c>
      <c r="B2992" s="95"/>
      <c r="C2992" s="95" t="s">
        <v>8077</v>
      </c>
      <c r="D2992" s="95" t="s">
        <v>7080</v>
      </c>
      <c r="E2992" s="95" t="s">
        <v>7081</v>
      </c>
      <c r="F2992" s="96" t="s">
        <v>7057</v>
      </c>
      <c r="G2992" s="97">
        <v>1324.79</v>
      </c>
      <c r="H2992" s="97"/>
      <c r="I2992" s="95" t="s">
        <v>6878</v>
      </c>
      <c r="J2992" s="95" t="s">
        <v>8076</v>
      </c>
      <c r="K2992" s="96" t="s">
        <v>8073</v>
      </c>
      <c r="L2992" s="98"/>
    </row>
    <row r="2993" spans="1:12" ht="11.25" x14ac:dyDescent="0.15">
      <c r="A2993" s="95" t="s">
        <v>6844</v>
      </c>
      <c r="B2993" s="95"/>
      <c r="C2993" s="95" t="s">
        <v>8077</v>
      </c>
      <c r="D2993" s="95" t="s">
        <v>7080</v>
      </c>
      <c r="E2993" s="95" t="s">
        <v>7081</v>
      </c>
      <c r="F2993" s="99">
        <v>43220</v>
      </c>
      <c r="G2993" s="97">
        <v>2207.98</v>
      </c>
      <c r="H2993" s="97"/>
      <c r="I2993" s="95" t="s">
        <v>6878</v>
      </c>
      <c r="J2993" s="95" t="s">
        <v>8076</v>
      </c>
      <c r="K2993" s="96" t="s">
        <v>8073</v>
      </c>
    </row>
    <row r="2994" spans="1:12" ht="13.5" x14ac:dyDescent="0.15">
      <c r="A2994" s="95" t="s">
        <v>6804</v>
      </c>
      <c r="B2994" s="95"/>
      <c r="C2994" s="95" t="s">
        <v>8077</v>
      </c>
      <c r="D2994" s="95" t="s">
        <v>7080</v>
      </c>
      <c r="E2994" s="95" t="s">
        <v>7081</v>
      </c>
      <c r="F2994" s="96" t="s">
        <v>7057</v>
      </c>
      <c r="G2994" s="100"/>
      <c r="H2994" s="100">
        <v>3532.77</v>
      </c>
      <c r="I2994" s="95" t="s">
        <v>6878</v>
      </c>
      <c r="J2994" s="95" t="s">
        <v>8076</v>
      </c>
      <c r="K2994" s="96" t="s">
        <v>8073</v>
      </c>
    </row>
    <row r="2995" spans="1:12" ht="38.25" customHeight="1" x14ac:dyDescent="0.3">
      <c r="A2995" s="95" t="s">
        <v>7056</v>
      </c>
      <c r="B2995" s="95"/>
      <c r="C2995" s="95" t="s">
        <v>7956</v>
      </c>
      <c r="D2995" s="95" t="s">
        <v>7080</v>
      </c>
      <c r="E2995" s="95" t="s">
        <v>7081</v>
      </c>
      <c r="F2995" s="96" t="s">
        <v>7064</v>
      </c>
      <c r="G2995" s="97">
        <v>1811.25</v>
      </c>
      <c r="H2995" s="97"/>
      <c r="I2995" s="95" t="s">
        <v>6895</v>
      </c>
      <c r="J2995" s="95" t="s">
        <v>8078</v>
      </c>
      <c r="K2995" s="96" t="s">
        <v>8073</v>
      </c>
      <c r="L2995" s="93"/>
    </row>
    <row r="2996" spans="1:12" ht="11.25" x14ac:dyDescent="0.15">
      <c r="A2996" s="95" t="s">
        <v>6804</v>
      </c>
      <c r="B2996" s="95"/>
      <c r="C2996" s="95" t="s">
        <v>7956</v>
      </c>
      <c r="D2996" s="95" t="s">
        <v>7080</v>
      </c>
      <c r="E2996" s="95" t="s">
        <v>7081</v>
      </c>
      <c r="F2996" s="96" t="s">
        <v>7064</v>
      </c>
      <c r="G2996" s="97"/>
      <c r="H2996" s="97">
        <v>4830</v>
      </c>
      <c r="I2996" s="95" t="s">
        <v>6895</v>
      </c>
      <c r="J2996" s="95" t="s">
        <v>8078</v>
      </c>
      <c r="K2996" s="96" t="s">
        <v>8073</v>
      </c>
    </row>
    <row r="2997" spans="1:12" ht="25.5" customHeight="1" x14ac:dyDescent="0.15">
      <c r="A2997" s="95" t="s">
        <v>6844</v>
      </c>
      <c r="B2997" s="95"/>
      <c r="C2997" s="95" t="s">
        <v>7956</v>
      </c>
      <c r="D2997" s="95" t="s">
        <v>7080</v>
      </c>
      <c r="E2997" s="95" t="s">
        <v>7081</v>
      </c>
      <c r="F2997" s="99">
        <v>43251</v>
      </c>
      <c r="G2997" s="97">
        <v>3018.75</v>
      </c>
      <c r="H2997" s="97"/>
      <c r="I2997" s="95" t="s">
        <v>6895</v>
      </c>
      <c r="J2997" s="95" t="s">
        <v>8078</v>
      </c>
      <c r="K2997" s="96" t="s">
        <v>8073</v>
      </c>
      <c r="L2997" s="98"/>
    </row>
    <row r="2998" spans="1:12" ht="25.5" customHeight="1" x14ac:dyDescent="0.15">
      <c r="A2998" s="95" t="s">
        <v>7056</v>
      </c>
      <c r="B2998" s="95"/>
      <c r="C2998" s="95" t="s">
        <v>7948</v>
      </c>
      <c r="D2998" s="95" t="s">
        <v>7080</v>
      </c>
      <c r="E2998" s="95" t="s">
        <v>7081</v>
      </c>
      <c r="F2998" s="96" t="s">
        <v>7064</v>
      </c>
      <c r="G2998" s="97">
        <v>1450.96</v>
      </c>
      <c r="H2998" s="97"/>
      <c r="I2998" s="95" t="s">
        <v>6896</v>
      </c>
      <c r="J2998" s="95" t="s">
        <v>8078</v>
      </c>
      <c r="K2998" s="96" t="s">
        <v>8073</v>
      </c>
      <c r="L2998" s="98"/>
    </row>
    <row r="2999" spans="1:12" ht="25.5" customHeight="1" x14ac:dyDescent="0.15">
      <c r="A2999" s="95" t="s">
        <v>6804</v>
      </c>
      <c r="B2999" s="95"/>
      <c r="C2999" s="95" t="s">
        <v>7948</v>
      </c>
      <c r="D2999" s="95" t="s">
        <v>7080</v>
      </c>
      <c r="E2999" s="95" t="s">
        <v>7081</v>
      </c>
      <c r="F2999" s="96" t="s">
        <v>7064</v>
      </c>
      <c r="G2999" s="97"/>
      <c r="H2999" s="97">
        <v>3869.22</v>
      </c>
      <c r="I2999" s="95" t="s">
        <v>6896</v>
      </c>
      <c r="J2999" s="95" t="s">
        <v>8078</v>
      </c>
      <c r="K2999" s="96" t="s">
        <v>8073</v>
      </c>
      <c r="L2999" s="98"/>
    </row>
    <row r="3000" spans="1:12" ht="25.5" customHeight="1" x14ac:dyDescent="0.15">
      <c r="A3000" s="95" t="s">
        <v>6844</v>
      </c>
      <c r="B3000" s="95"/>
      <c r="C3000" s="95" t="s">
        <v>7948</v>
      </c>
      <c r="D3000" s="95" t="s">
        <v>7080</v>
      </c>
      <c r="E3000" s="95" t="s">
        <v>7081</v>
      </c>
      <c r="F3000" s="99">
        <v>43251</v>
      </c>
      <c r="G3000" s="97">
        <v>2418.2600000000002</v>
      </c>
      <c r="H3000" s="97"/>
      <c r="I3000" s="95" t="s">
        <v>6896</v>
      </c>
      <c r="J3000" s="95" t="s">
        <v>8078</v>
      </c>
      <c r="K3000" s="96" t="s">
        <v>8073</v>
      </c>
      <c r="L3000" s="98"/>
    </row>
    <row r="3001" spans="1:12" ht="25.5" customHeight="1" x14ac:dyDescent="0.15">
      <c r="A3001" s="95" t="s">
        <v>6808</v>
      </c>
      <c r="B3001" s="95"/>
      <c r="C3001" s="95" t="s">
        <v>7946</v>
      </c>
      <c r="D3001" s="95" t="s">
        <v>7080</v>
      </c>
      <c r="E3001" s="95" t="s">
        <v>7081</v>
      </c>
      <c r="F3001" s="96" t="s">
        <v>7064</v>
      </c>
      <c r="G3001" s="97">
        <v>382.92</v>
      </c>
      <c r="H3001" s="97"/>
      <c r="I3001" s="95" t="s">
        <v>6902</v>
      </c>
      <c r="J3001" s="95" t="s">
        <v>8078</v>
      </c>
      <c r="K3001" s="96" t="s">
        <v>8073</v>
      </c>
      <c r="L3001" s="98"/>
    </row>
    <row r="3002" spans="1:12" ht="25.5" customHeight="1" x14ac:dyDescent="0.15">
      <c r="A3002" s="95" t="s">
        <v>7055</v>
      </c>
      <c r="B3002" s="95"/>
      <c r="C3002" s="95" t="s">
        <v>7946</v>
      </c>
      <c r="D3002" s="95" t="s">
        <v>7080</v>
      </c>
      <c r="E3002" s="95" t="s">
        <v>7081</v>
      </c>
      <c r="F3002" s="96" t="s">
        <v>7064</v>
      </c>
      <c r="G3002" s="97">
        <v>382.92</v>
      </c>
      <c r="H3002" s="97"/>
      <c r="I3002" s="95" t="s">
        <v>6902</v>
      </c>
      <c r="J3002" s="95" t="s">
        <v>8078</v>
      </c>
      <c r="K3002" s="96" t="s">
        <v>8073</v>
      </c>
      <c r="L3002" s="98"/>
    </row>
    <row r="3003" spans="1:12" ht="25.5" customHeight="1" x14ac:dyDescent="0.15">
      <c r="A3003" s="95" t="s">
        <v>7056</v>
      </c>
      <c r="B3003" s="95"/>
      <c r="C3003" s="95" t="s">
        <v>7946</v>
      </c>
      <c r="D3003" s="95" t="s">
        <v>7080</v>
      </c>
      <c r="E3003" s="95" t="s">
        <v>7081</v>
      </c>
      <c r="F3003" s="96" t="s">
        <v>7064</v>
      </c>
      <c r="G3003" s="97">
        <v>1914.62</v>
      </c>
      <c r="H3003" s="97"/>
      <c r="I3003" s="95" t="s">
        <v>6902</v>
      </c>
      <c r="J3003" s="95" t="s">
        <v>8078</v>
      </c>
      <c r="K3003" s="96" t="s">
        <v>8073</v>
      </c>
      <c r="L3003" s="98"/>
    </row>
    <row r="3004" spans="1:12" ht="25.5" customHeight="1" x14ac:dyDescent="0.15">
      <c r="A3004" s="95" t="s">
        <v>6804</v>
      </c>
      <c r="B3004" s="95"/>
      <c r="C3004" s="95" t="s">
        <v>7946</v>
      </c>
      <c r="D3004" s="95" t="s">
        <v>7080</v>
      </c>
      <c r="E3004" s="95" t="s">
        <v>7081</v>
      </c>
      <c r="F3004" s="96" t="s">
        <v>7064</v>
      </c>
      <c r="G3004" s="97"/>
      <c r="H3004" s="97">
        <v>8902.9599999999991</v>
      </c>
      <c r="I3004" s="95" t="s">
        <v>6902</v>
      </c>
      <c r="J3004" s="95" t="s">
        <v>8078</v>
      </c>
      <c r="K3004" s="96" t="s">
        <v>8073</v>
      </c>
      <c r="L3004" s="98"/>
    </row>
    <row r="3005" spans="1:12" ht="25.5" customHeight="1" x14ac:dyDescent="0.15">
      <c r="A3005" s="95" t="s">
        <v>6844</v>
      </c>
      <c r="B3005" s="95"/>
      <c r="C3005" s="95" t="s">
        <v>7946</v>
      </c>
      <c r="D3005" s="95" t="s">
        <v>7080</v>
      </c>
      <c r="E3005" s="95" t="s">
        <v>7081</v>
      </c>
      <c r="F3005" s="99">
        <v>43251</v>
      </c>
      <c r="G3005" s="97">
        <v>4690.8100000000004</v>
      </c>
      <c r="H3005" s="97"/>
      <c r="I3005" s="95" t="s">
        <v>6902</v>
      </c>
      <c r="J3005" s="95" t="s">
        <v>8078</v>
      </c>
      <c r="K3005" s="96" t="s">
        <v>8073</v>
      </c>
      <c r="L3005" s="98"/>
    </row>
    <row r="3006" spans="1:12" ht="25.5" customHeight="1" x14ac:dyDescent="0.15">
      <c r="A3006" s="95" t="s">
        <v>6848</v>
      </c>
      <c r="B3006" s="95"/>
      <c r="C3006" s="95" t="s">
        <v>7946</v>
      </c>
      <c r="D3006" s="95" t="s">
        <v>7080</v>
      </c>
      <c r="E3006" s="95" t="s">
        <v>7081</v>
      </c>
      <c r="F3006" s="99">
        <v>43251</v>
      </c>
      <c r="G3006" s="100">
        <v>1531.69</v>
      </c>
      <c r="H3006" s="100"/>
      <c r="I3006" s="95" t="s">
        <v>6902</v>
      </c>
      <c r="J3006" s="95" t="s">
        <v>8078</v>
      </c>
      <c r="K3006" s="96" t="s">
        <v>8073</v>
      </c>
      <c r="L3006" s="98"/>
    </row>
    <row r="3007" spans="1:12" ht="25.5" customHeight="1" x14ac:dyDescent="0.15">
      <c r="A3007" s="95" t="s">
        <v>7160</v>
      </c>
      <c r="B3007" s="95" t="s">
        <v>8079</v>
      </c>
      <c r="C3007" s="95" t="s">
        <v>8080</v>
      </c>
      <c r="D3007" s="95" t="s">
        <v>7080</v>
      </c>
      <c r="E3007" s="95" t="s">
        <v>7081</v>
      </c>
      <c r="F3007" s="96" t="s">
        <v>8081</v>
      </c>
      <c r="G3007" s="97">
        <v>1173.25</v>
      </c>
      <c r="H3007" s="97"/>
      <c r="I3007" s="95" t="s">
        <v>8082</v>
      </c>
      <c r="J3007" s="95" t="s">
        <v>8083</v>
      </c>
      <c r="K3007" s="96" t="s">
        <v>8084</v>
      </c>
      <c r="L3007" s="98"/>
    </row>
    <row r="3008" spans="1:12" ht="25.5" customHeight="1" x14ac:dyDescent="0.15">
      <c r="A3008" s="95" t="s">
        <v>7240</v>
      </c>
      <c r="B3008" s="95"/>
      <c r="C3008" s="95" t="s">
        <v>8085</v>
      </c>
      <c r="D3008" s="95" t="s">
        <v>7080</v>
      </c>
      <c r="E3008" s="95" t="s">
        <v>7081</v>
      </c>
      <c r="F3008" s="96" t="s">
        <v>6824</v>
      </c>
      <c r="G3008" s="97">
        <v>749.05</v>
      </c>
      <c r="H3008" s="97"/>
      <c r="I3008" s="95" t="s">
        <v>6625</v>
      </c>
      <c r="J3008" s="95" t="s">
        <v>8086</v>
      </c>
      <c r="K3008" s="96" t="s">
        <v>8087</v>
      </c>
      <c r="L3008" s="98"/>
    </row>
    <row r="3009" spans="1:12" ht="25.5" customHeight="1" x14ac:dyDescent="0.15">
      <c r="A3009" s="95" t="s">
        <v>7145</v>
      </c>
      <c r="B3009" s="95"/>
      <c r="C3009" s="95" t="s">
        <v>8085</v>
      </c>
      <c r="D3009" s="95" t="s">
        <v>7080</v>
      </c>
      <c r="E3009" s="95" t="s">
        <v>7081</v>
      </c>
      <c r="F3009" s="96" t="s">
        <v>6824</v>
      </c>
      <c r="G3009" s="97">
        <v>5912.41</v>
      </c>
      <c r="H3009" s="97"/>
      <c r="I3009" s="95" t="s">
        <v>6625</v>
      </c>
      <c r="J3009" s="95" t="s">
        <v>8086</v>
      </c>
      <c r="K3009" s="96" t="s">
        <v>8087</v>
      </c>
      <c r="L3009" s="98"/>
    </row>
    <row r="3010" spans="1:12" ht="25.5" customHeight="1" x14ac:dyDescent="0.15">
      <c r="A3010" s="95" t="s">
        <v>7424</v>
      </c>
      <c r="B3010" s="95"/>
      <c r="C3010" s="95" t="s">
        <v>8085</v>
      </c>
      <c r="D3010" s="95" t="s">
        <v>7080</v>
      </c>
      <c r="E3010" s="95" t="s">
        <v>7081</v>
      </c>
      <c r="F3010" s="96" t="s">
        <v>6824</v>
      </c>
      <c r="G3010" s="97">
        <v>814.72</v>
      </c>
      <c r="H3010" s="97"/>
      <c r="I3010" s="95" t="s">
        <v>6625</v>
      </c>
      <c r="J3010" s="95" t="s">
        <v>8086</v>
      </c>
      <c r="K3010" s="96" t="s">
        <v>8087</v>
      </c>
      <c r="L3010" s="98"/>
    </row>
    <row r="3011" spans="1:12" ht="25.5" customHeight="1" x14ac:dyDescent="0.15">
      <c r="A3011" s="95" t="s">
        <v>7241</v>
      </c>
      <c r="B3011" s="95"/>
      <c r="C3011" s="95" t="s">
        <v>8085</v>
      </c>
      <c r="D3011" s="95" t="s">
        <v>7080</v>
      </c>
      <c r="E3011" s="95" t="s">
        <v>7081</v>
      </c>
      <c r="F3011" s="96" t="s">
        <v>6824</v>
      </c>
      <c r="G3011" s="97">
        <v>515.25</v>
      </c>
      <c r="H3011" s="97"/>
      <c r="I3011" s="95" t="s">
        <v>6625</v>
      </c>
      <c r="J3011" s="95" t="s">
        <v>8086</v>
      </c>
      <c r="K3011" s="96" t="s">
        <v>8087</v>
      </c>
      <c r="L3011" s="98"/>
    </row>
    <row r="3012" spans="1:12" ht="25.5" customHeight="1" x14ac:dyDescent="0.15">
      <c r="A3012" s="95" t="s">
        <v>6556</v>
      </c>
      <c r="B3012" s="95"/>
      <c r="C3012" s="95" t="s">
        <v>8085</v>
      </c>
      <c r="D3012" s="95" t="s">
        <v>7080</v>
      </c>
      <c r="E3012" s="95" t="s">
        <v>7081</v>
      </c>
      <c r="F3012" s="99">
        <v>42916</v>
      </c>
      <c r="G3012" s="97">
        <v>7213.24</v>
      </c>
      <c r="H3012" s="97"/>
      <c r="I3012" s="95" t="s">
        <v>6625</v>
      </c>
      <c r="J3012" s="95" t="s">
        <v>8086</v>
      </c>
      <c r="K3012" s="96" t="s">
        <v>8087</v>
      </c>
      <c r="L3012" s="98"/>
    </row>
    <row r="3013" spans="1:12" ht="25.5" customHeight="1" x14ac:dyDescent="0.15">
      <c r="A3013" s="95" t="s">
        <v>6555</v>
      </c>
      <c r="B3013" s="95"/>
      <c r="C3013" s="95" t="s">
        <v>8085</v>
      </c>
      <c r="D3013" s="95" t="s">
        <v>7080</v>
      </c>
      <c r="E3013" s="95" t="s">
        <v>7081</v>
      </c>
      <c r="F3013" s="99">
        <v>42916</v>
      </c>
      <c r="G3013" s="97">
        <v>8212.69</v>
      </c>
      <c r="H3013" s="97"/>
      <c r="I3013" s="95" t="s">
        <v>6625</v>
      </c>
      <c r="J3013" s="95" t="s">
        <v>8086</v>
      </c>
      <c r="K3013" s="96" t="s">
        <v>8087</v>
      </c>
      <c r="L3013" s="98"/>
    </row>
    <row r="3014" spans="1:12" ht="25.5" customHeight="1" x14ac:dyDescent="0.15">
      <c r="A3014" s="95" t="s">
        <v>6552</v>
      </c>
      <c r="B3014" s="95"/>
      <c r="C3014" s="95" t="s">
        <v>8085</v>
      </c>
      <c r="D3014" s="95" t="s">
        <v>7080</v>
      </c>
      <c r="E3014" s="95" t="s">
        <v>7081</v>
      </c>
      <c r="F3014" s="99">
        <v>42916</v>
      </c>
      <c r="G3014" s="97">
        <v>8499.4599999999991</v>
      </c>
      <c r="H3014" s="97"/>
      <c r="I3014" s="95" t="s">
        <v>6625</v>
      </c>
      <c r="J3014" s="95" t="s">
        <v>8086</v>
      </c>
      <c r="K3014" s="96" t="s">
        <v>8087</v>
      </c>
      <c r="L3014" s="98"/>
    </row>
    <row r="3015" spans="1:12" ht="11.25" x14ac:dyDescent="0.15">
      <c r="A3015" s="95" t="s">
        <v>6550</v>
      </c>
      <c r="B3015" s="95"/>
      <c r="C3015" s="95" t="s">
        <v>8085</v>
      </c>
      <c r="D3015" s="95" t="s">
        <v>7080</v>
      </c>
      <c r="E3015" s="95" t="s">
        <v>7081</v>
      </c>
      <c r="F3015" s="99">
        <v>42916</v>
      </c>
      <c r="G3015" s="97">
        <v>982.85</v>
      </c>
      <c r="H3015" s="97"/>
      <c r="I3015" s="95" t="s">
        <v>6625</v>
      </c>
      <c r="J3015" s="95" t="s">
        <v>8086</v>
      </c>
      <c r="K3015" s="96" t="s">
        <v>8087</v>
      </c>
    </row>
    <row r="3016" spans="1:12" ht="11.25" x14ac:dyDescent="0.15">
      <c r="A3016" s="95" t="s">
        <v>7242</v>
      </c>
      <c r="B3016" s="95"/>
      <c r="C3016" s="95" t="s">
        <v>8085</v>
      </c>
      <c r="D3016" s="95" t="s">
        <v>7080</v>
      </c>
      <c r="E3016" s="95" t="s">
        <v>7081</v>
      </c>
      <c r="F3016" s="96" t="s">
        <v>6824</v>
      </c>
      <c r="G3016" s="97">
        <v>564.88</v>
      </c>
      <c r="H3016" s="97"/>
      <c r="I3016" s="95" t="s">
        <v>6625</v>
      </c>
      <c r="J3016" s="95" t="s">
        <v>8086</v>
      </c>
      <c r="K3016" s="96" t="s">
        <v>8087</v>
      </c>
    </row>
    <row r="3017" spans="1:12" ht="38.25" customHeight="1" x14ac:dyDescent="0.3">
      <c r="A3017" s="95" t="s">
        <v>6549</v>
      </c>
      <c r="B3017" s="95"/>
      <c r="C3017" s="95" t="s">
        <v>8085</v>
      </c>
      <c r="D3017" s="95" t="s">
        <v>7080</v>
      </c>
      <c r="E3017" s="95" t="s">
        <v>7081</v>
      </c>
      <c r="F3017" s="99">
        <v>42916</v>
      </c>
      <c r="G3017" s="97">
        <v>10694.61</v>
      </c>
      <c r="H3017" s="97"/>
      <c r="I3017" s="95" t="s">
        <v>6625</v>
      </c>
      <c r="J3017" s="95" t="s">
        <v>8086</v>
      </c>
      <c r="K3017" s="96" t="s">
        <v>8087</v>
      </c>
      <c r="L3017" s="93"/>
    </row>
    <row r="3018" spans="1:12" ht="11.25" x14ac:dyDescent="0.15">
      <c r="A3018" s="95" t="s">
        <v>6803</v>
      </c>
      <c r="B3018" s="95"/>
      <c r="C3018" s="95" t="s">
        <v>8085</v>
      </c>
      <c r="D3018" s="95" t="s">
        <v>7080</v>
      </c>
      <c r="E3018" s="95" t="s">
        <v>7081</v>
      </c>
      <c r="F3018" s="96" t="s">
        <v>6824</v>
      </c>
      <c r="G3018" s="97">
        <v>7356.12</v>
      </c>
      <c r="H3018" s="97"/>
      <c r="I3018" s="95" t="s">
        <v>6625</v>
      </c>
      <c r="J3018" s="95" t="s">
        <v>8086</v>
      </c>
      <c r="K3018" s="96" t="s">
        <v>8087</v>
      </c>
    </row>
    <row r="3019" spans="1:12" ht="25.5" customHeight="1" x14ac:dyDescent="0.15">
      <c r="A3019" s="95" t="s">
        <v>6809</v>
      </c>
      <c r="B3019" s="95"/>
      <c r="C3019" s="95" t="s">
        <v>8085</v>
      </c>
      <c r="D3019" s="95" t="s">
        <v>7080</v>
      </c>
      <c r="E3019" s="95" t="s">
        <v>7081</v>
      </c>
      <c r="F3019" s="96" t="s">
        <v>6824</v>
      </c>
      <c r="G3019" s="97">
        <v>17126.830000000002</v>
      </c>
      <c r="H3019" s="97"/>
      <c r="I3019" s="95" t="s">
        <v>6625</v>
      </c>
      <c r="J3019" s="95" t="s">
        <v>8086</v>
      </c>
      <c r="K3019" s="96" t="s">
        <v>8087</v>
      </c>
      <c r="L3019" s="98"/>
    </row>
    <row r="3020" spans="1:12" ht="25.5" customHeight="1" x14ac:dyDescent="0.15">
      <c r="A3020" s="95" t="s">
        <v>7239</v>
      </c>
      <c r="B3020" s="95"/>
      <c r="C3020" s="95" t="s">
        <v>8085</v>
      </c>
      <c r="D3020" s="95" t="s">
        <v>7080</v>
      </c>
      <c r="E3020" s="95" t="s">
        <v>7081</v>
      </c>
      <c r="F3020" s="96" t="s">
        <v>6824</v>
      </c>
      <c r="G3020" s="97">
        <v>808.17</v>
      </c>
      <c r="H3020" s="97"/>
      <c r="I3020" s="95" t="s">
        <v>6625</v>
      </c>
      <c r="J3020" s="95" t="s">
        <v>8086</v>
      </c>
      <c r="K3020" s="96" t="s">
        <v>8087</v>
      </c>
      <c r="L3020" s="98"/>
    </row>
    <row r="3021" spans="1:12" ht="25.5" customHeight="1" x14ac:dyDescent="0.15">
      <c r="A3021" s="95" t="s">
        <v>7219</v>
      </c>
      <c r="B3021" s="95"/>
      <c r="C3021" s="95" t="s">
        <v>8085</v>
      </c>
      <c r="D3021" s="95" t="s">
        <v>7080</v>
      </c>
      <c r="E3021" s="95" t="s">
        <v>7081</v>
      </c>
      <c r="F3021" s="96" t="s">
        <v>6824</v>
      </c>
      <c r="G3021" s="97">
        <v>1355.97</v>
      </c>
      <c r="H3021" s="97"/>
      <c r="I3021" s="95" t="s">
        <v>6625</v>
      </c>
      <c r="J3021" s="95" t="s">
        <v>8086</v>
      </c>
      <c r="K3021" s="96" t="s">
        <v>8087</v>
      </c>
      <c r="L3021" s="98"/>
    </row>
    <row r="3022" spans="1:12" ht="25.5" customHeight="1" x14ac:dyDescent="0.15">
      <c r="A3022" s="95" t="s">
        <v>7140</v>
      </c>
      <c r="B3022" s="95"/>
      <c r="C3022" s="95" t="s">
        <v>8085</v>
      </c>
      <c r="D3022" s="95" t="s">
        <v>7080</v>
      </c>
      <c r="E3022" s="95" t="s">
        <v>7081</v>
      </c>
      <c r="F3022" s="96" t="s">
        <v>6824</v>
      </c>
      <c r="G3022" s="97">
        <v>1827.73</v>
      </c>
      <c r="H3022" s="97"/>
      <c r="I3022" s="95" t="s">
        <v>6625</v>
      </c>
      <c r="J3022" s="95" t="s">
        <v>8086</v>
      </c>
      <c r="K3022" s="96" t="s">
        <v>8087</v>
      </c>
      <c r="L3022" s="98"/>
    </row>
    <row r="3023" spans="1:12" ht="25.5" customHeight="1" x14ac:dyDescent="0.15">
      <c r="A3023" s="95" t="s">
        <v>7329</v>
      </c>
      <c r="B3023" s="95"/>
      <c r="C3023" s="95" t="s">
        <v>8085</v>
      </c>
      <c r="D3023" s="95" t="s">
        <v>7080</v>
      </c>
      <c r="E3023" s="95" t="s">
        <v>7081</v>
      </c>
      <c r="F3023" s="96" t="s">
        <v>6824</v>
      </c>
      <c r="G3023" s="97">
        <v>603.44000000000005</v>
      </c>
      <c r="H3023" s="97"/>
      <c r="I3023" s="95" t="s">
        <v>6625</v>
      </c>
      <c r="J3023" s="95" t="s">
        <v>8086</v>
      </c>
      <c r="K3023" s="96" t="s">
        <v>8087</v>
      </c>
      <c r="L3023" s="98"/>
    </row>
    <row r="3024" spans="1:12" ht="25.5" customHeight="1" x14ac:dyDescent="0.15">
      <c r="A3024" s="95" t="s">
        <v>7118</v>
      </c>
      <c r="B3024" s="95"/>
      <c r="C3024" s="95" t="s">
        <v>8085</v>
      </c>
      <c r="D3024" s="95" t="s">
        <v>7080</v>
      </c>
      <c r="E3024" s="95" t="s">
        <v>7081</v>
      </c>
      <c r="F3024" s="96" t="s">
        <v>6824</v>
      </c>
      <c r="G3024" s="97">
        <v>1474.64</v>
      </c>
      <c r="H3024" s="97"/>
      <c r="I3024" s="95" t="s">
        <v>6625</v>
      </c>
      <c r="J3024" s="95" t="s">
        <v>8086</v>
      </c>
      <c r="K3024" s="96" t="s">
        <v>8087</v>
      </c>
      <c r="L3024" s="98"/>
    </row>
    <row r="3025" spans="1:12" ht="25.5" customHeight="1" x14ac:dyDescent="0.15">
      <c r="A3025" s="95" t="s">
        <v>6807</v>
      </c>
      <c r="B3025" s="95"/>
      <c r="C3025" s="95" t="s">
        <v>8085</v>
      </c>
      <c r="D3025" s="95" t="s">
        <v>7080</v>
      </c>
      <c r="E3025" s="95" t="s">
        <v>7081</v>
      </c>
      <c r="F3025" s="96" t="s">
        <v>6824</v>
      </c>
      <c r="G3025" s="97">
        <v>5067.68</v>
      </c>
      <c r="H3025" s="97"/>
      <c r="I3025" s="95" t="s">
        <v>6625</v>
      </c>
      <c r="J3025" s="95" t="s">
        <v>8086</v>
      </c>
      <c r="K3025" s="96" t="s">
        <v>8087</v>
      </c>
      <c r="L3025" s="98"/>
    </row>
    <row r="3026" spans="1:12" ht="25.5" customHeight="1" x14ac:dyDescent="0.15">
      <c r="A3026" s="95" t="s">
        <v>6807</v>
      </c>
      <c r="B3026" s="95"/>
      <c r="C3026" s="95" t="s">
        <v>8088</v>
      </c>
      <c r="D3026" s="95" t="s">
        <v>7080</v>
      </c>
      <c r="E3026" s="95" t="s">
        <v>7081</v>
      </c>
      <c r="F3026" s="96" t="s">
        <v>6824</v>
      </c>
      <c r="G3026" s="97">
        <v>28656.92</v>
      </c>
      <c r="H3026" s="97"/>
      <c r="I3026" s="95" t="s">
        <v>6626</v>
      </c>
      <c r="J3026" s="95" t="s">
        <v>8089</v>
      </c>
      <c r="K3026" s="96" t="s">
        <v>8087</v>
      </c>
      <c r="L3026" s="98"/>
    </row>
    <row r="3027" spans="1:12" ht="25.5" customHeight="1" x14ac:dyDescent="0.15">
      <c r="A3027" s="95" t="s">
        <v>7118</v>
      </c>
      <c r="B3027" s="95"/>
      <c r="C3027" s="95" t="s">
        <v>8088</v>
      </c>
      <c r="D3027" s="95" t="s">
        <v>7080</v>
      </c>
      <c r="E3027" s="95" t="s">
        <v>7081</v>
      </c>
      <c r="F3027" s="96" t="s">
        <v>6824</v>
      </c>
      <c r="G3027" s="97">
        <v>8847.85</v>
      </c>
      <c r="H3027" s="97"/>
      <c r="I3027" s="95" t="s">
        <v>6626</v>
      </c>
      <c r="J3027" s="95" t="s">
        <v>8089</v>
      </c>
      <c r="K3027" s="96" t="s">
        <v>8087</v>
      </c>
      <c r="L3027" s="98"/>
    </row>
    <row r="3028" spans="1:12" ht="25.5" customHeight="1" x14ac:dyDescent="0.15">
      <c r="A3028" s="95" t="s">
        <v>7329</v>
      </c>
      <c r="B3028" s="95"/>
      <c r="C3028" s="95" t="s">
        <v>8088</v>
      </c>
      <c r="D3028" s="95" t="s">
        <v>7080</v>
      </c>
      <c r="E3028" s="95" t="s">
        <v>7081</v>
      </c>
      <c r="F3028" s="96" t="s">
        <v>6824</v>
      </c>
      <c r="G3028" s="97">
        <v>3284.13</v>
      </c>
      <c r="H3028" s="97"/>
      <c r="I3028" s="95" t="s">
        <v>6626</v>
      </c>
      <c r="J3028" s="95" t="s">
        <v>8089</v>
      </c>
      <c r="K3028" s="96" t="s">
        <v>8087</v>
      </c>
      <c r="L3028" s="98"/>
    </row>
    <row r="3029" spans="1:12" ht="25.5" customHeight="1" x14ac:dyDescent="0.15">
      <c r="A3029" s="95" t="s">
        <v>7140</v>
      </c>
      <c r="B3029" s="95"/>
      <c r="C3029" s="95" t="s">
        <v>8088</v>
      </c>
      <c r="D3029" s="95" t="s">
        <v>7080</v>
      </c>
      <c r="E3029" s="95" t="s">
        <v>7081</v>
      </c>
      <c r="F3029" s="96" t="s">
        <v>6824</v>
      </c>
      <c r="G3029" s="97">
        <v>10966.34</v>
      </c>
      <c r="H3029" s="97"/>
      <c r="I3029" s="95" t="s">
        <v>6626</v>
      </c>
      <c r="J3029" s="95" t="s">
        <v>8089</v>
      </c>
      <c r="K3029" s="96" t="s">
        <v>8087</v>
      </c>
      <c r="L3029" s="98"/>
    </row>
    <row r="3030" spans="1:12" ht="25.5" customHeight="1" x14ac:dyDescent="0.15">
      <c r="A3030" s="95" t="s">
        <v>7219</v>
      </c>
      <c r="B3030" s="95"/>
      <c r="C3030" s="95" t="s">
        <v>8088</v>
      </c>
      <c r="D3030" s="95" t="s">
        <v>7080</v>
      </c>
      <c r="E3030" s="95" t="s">
        <v>7081</v>
      </c>
      <c r="F3030" s="96" t="s">
        <v>6824</v>
      </c>
      <c r="G3030" s="97">
        <v>8135.82</v>
      </c>
      <c r="H3030" s="97"/>
      <c r="I3030" s="95" t="s">
        <v>6626</v>
      </c>
      <c r="J3030" s="95" t="s">
        <v>8089</v>
      </c>
      <c r="K3030" s="96" t="s">
        <v>8087</v>
      </c>
      <c r="L3030" s="98"/>
    </row>
    <row r="3031" spans="1:12" ht="25.5" customHeight="1" x14ac:dyDescent="0.15">
      <c r="A3031" s="95" t="s">
        <v>7239</v>
      </c>
      <c r="B3031" s="95"/>
      <c r="C3031" s="95" t="s">
        <v>8088</v>
      </c>
      <c r="D3031" s="95" t="s">
        <v>7080</v>
      </c>
      <c r="E3031" s="95" t="s">
        <v>7081</v>
      </c>
      <c r="F3031" s="96" t="s">
        <v>6824</v>
      </c>
      <c r="G3031" s="97">
        <v>4849.0200000000004</v>
      </c>
      <c r="H3031" s="97"/>
      <c r="I3031" s="95" t="s">
        <v>6626</v>
      </c>
      <c r="J3031" s="95" t="s">
        <v>8089</v>
      </c>
      <c r="K3031" s="96" t="s">
        <v>8087</v>
      </c>
      <c r="L3031" s="98"/>
    </row>
    <row r="3032" spans="1:12" ht="25.5" customHeight="1" x14ac:dyDescent="0.15">
      <c r="A3032" s="95" t="s">
        <v>6809</v>
      </c>
      <c r="B3032" s="95"/>
      <c r="C3032" s="95" t="s">
        <v>8088</v>
      </c>
      <c r="D3032" s="95" t="s">
        <v>7080</v>
      </c>
      <c r="E3032" s="95" t="s">
        <v>7081</v>
      </c>
      <c r="F3032" s="96" t="s">
        <v>6824</v>
      </c>
      <c r="G3032" s="97">
        <v>103811.44</v>
      </c>
      <c r="H3032" s="97"/>
      <c r="I3032" s="95" t="s">
        <v>6626</v>
      </c>
      <c r="J3032" s="95" t="s">
        <v>8089</v>
      </c>
      <c r="K3032" s="96" t="s">
        <v>8087</v>
      </c>
      <c r="L3032" s="98"/>
    </row>
    <row r="3033" spans="1:12" ht="25.5" customHeight="1" x14ac:dyDescent="0.15">
      <c r="A3033" s="95" t="s">
        <v>6803</v>
      </c>
      <c r="B3033" s="95"/>
      <c r="C3033" s="95" t="s">
        <v>8088</v>
      </c>
      <c r="D3033" s="95" t="s">
        <v>7080</v>
      </c>
      <c r="E3033" s="95" t="s">
        <v>7081</v>
      </c>
      <c r="F3033" s="96" t="s">
        <v>6824</v>
      </c>
      <c r="G3033" s="97">
        <v>44149.88</v>
      </c>
      <c r="H3033" s="97"/>
      <c r="I3033" s="95" t="s">
        <v>6626</v>
      </c>
      <c r="J3033" s="95" t="s">
        <v>8089</v>
      </c>
      <c r="K3033" s="96" t="s">
        <v>8087</v>
      </c>
      <c r="L3033" s="98"/>
    </row>
    <row r="3034" spans="1:12" ht="25.5" customHeight="1" x14ac:dyDescent="0.15">
      <c r="A3034" s="95" t="s">
        <v>6549</v>
      </c>
      <c r="B3034" s="95"/>
      <c r="C3034" s="95" t="s">
        <v>8088</v>
      </c>
      <c r="D3034" s="95" t="s">
        <v>7080</v>
      </c>
      <c r="E3034" s="95" t="s">
        <v>7081</v>
      </c>
      <c r="F3034" s="99">
        <v>42916</v>
      </c>
      <c r="G3034" s="97">
        <v>64218.79</v>
      </c>
      <c r="H3034" s="97"/>
      <c r="I3034" s="95" t="s">
        <v>6626</v>
      </c>
      <c r="J3034" s="95" t="s">
        <v>8089</v>
      </c>
      <c r="K3034" s="96" t="s">
        <v>8087</v>
      </c>
      <c r="L3034" s="98"/>
    </row>
    <row r="3035" spans="1:12" ht="25.5" customHeight="1" x14ac:dyDescent="0.15">
      <c r="A3035" s="95" t="s">
        <v>7242</v>
      </c>
      <c r="B3035" s="95"/>
      <c r="C3035" s="95" t="s">
        <v>8088</v>
      </c>
      <c r="D3035" s="95" t="s">
        <v>7080</v>
      </c>
      <c r="E3035" s="95" t="s">
        <v>7081</v>
      </c>
      <c r="F3035" s="96" t="s">
        <v>6824</v>
      </c>
      <c r="G3035" s="97">
        <v>3399.02</v>
      </c>
      <c r="H3035" s="97"/>
      <c r="I3035" s="95" t="s">
        <v>6626</v>
      </c>
      <c r="J3035" s="95" t="s">
        <v>8089</v>
      </c>
      <c r="K3035" s="96" t="s">
        <v>8087</v>
      </c>
      <c r="L3035" s="98"/>
    </row>
    <row r="3036" spans="1:12" ht="25.5" customHeight="1" x14ac:dyDescent="0.15">
      <c r="A3036" s="95" t="s">
        <v>6550</v>
      </c>
      <c r="B3036" s="95"/>
      <c r="C3036" s="95" t="s">
        <v>8088</v>
      </c>
      <c r="D3036" s="95" t="s">
        <v>7080</v>
      </c>
      <c r="E3036" s="95" t="s">
        <v>7081</v>
      </c>
      <c r="F3036" s="99">
        <v>42916</v>
      </c>
      <c r="G3036" s="97">
        <v>7753.49</v>
      </c>
      <c r="H3036" s="97"/>
      <c r="I3036" s="95" t="s">
        <v>6626</v>
      </c>
      <c r="J3036" s="95" t="s">
        <v>8089</v>
      </c>
      <c r="K3036" s="96" t="s">
        <v>8087</v>
      </c>
      <c r="L3036" s="98"/>
    </row>
    <row r="3037" spans="1:12" ht="11.25" x14ac:dyDescent="0.15">
      <c r="A3037" s="95" t="s">
        <v>6552</v>
      </c>
      <c r="B3037" s="95"/>
      <c r="C3037" s="95" t="s">
        <v>8088</v>
      </c>
      <c r="D3037" s="95" t="s">
        <v>7080</v>
      </c>
      <c r="E3037" s="95" t="s">
        <v>7081</v>
      </c>
      <c r="F3037" s="99">
        <v>42916</v>
      </c>
      <c r="G3037" s="97">
        <v>95364.39</v>
      </c>
      <c r="H3037" s="97"/>
      <c r="I3037" s="95" t="s">
        <v>6626</v>
      </c>
      <c r="J3037" s="95" t="s">
        <v>8089</v>
      </c>
      <c r="K3037" s="96" t="s">
        <v>8087</v>
      </c>
    </row>
    <row r="3038" spans="1:12" ht="11.25" x14ac:dyDescent="0.15">
      <c r="A3038" s="95" t="s">
        <v>6555</v>
      </c>
      <c r="B3038" s="95"/>
      <c r="C3038" s="95" t="s">
        <v>8088</v>
      </c>
      <c r="D3038" s="95" t="s">
        <v>7080</v>
      </c>
      <c r="E3038" s="95" t="s">
        <v>7081</v>
      </c>
      <c r="F3038" s="99">
        <v>42916</v>
      </c>
      <c r="G3038" s="97">
        <v>88428.15</v>
      </c>
      <c r="H3038" s="97"/>
      <c r="I3038" s="95" t="s">
        <v>6626</v>
      </c>
      <c r="J3038" s="95" t="s">
        <v>8089</v>
      </c>
      <c r="K3038" s="96" t="s">
        <v>8087</v>
      </c>
    </row>
    <row r="3039" spans="1:12" ht="38.25" customHeight="1" x14ac:dyDescent="0.3">
      <c r="A3039" s="95" t="s">
        <v>6553</v>
      </c>
      <c r="B3039" s="95"/>
      <c r="C3039" s="95" t="s">
        <v>8088</v>
      </c>
      <c r="D3039" s="95" t="s">
        <v>7080</v>
      </c>
      <c r="E3039" s="95" t="s">
        <v>7081</v>
      </c>
      <c r="F3039" s="99">
        <v>42916</v>
      </c>
      <c r="G3039" s="97"/>
      <c r="H3039" s="97"/>
      <c r="I3039" s="95" t="s">
        <v>6626</v>
      </c>
      <c r="J3039" s="95" t="s">
        <v>8089</v>
      </c>
      <c r="K3039" s="96" t="s">
        <v>8087</v>
      </c>
      <c r="L3039" s="93"/>
    </row>
    <row r="3040" spans="1:12" ht="11.25" x14ac:dyDescent="0.15">
      <c r="A3040" s="95" t="s">
        <v>6556</v>
      </c>
      <c r="B3040" s="95"/>
      <c r="C3040" s="95" t="s">
        <v>8088</v>
      </c>
      <c r="D3040" s="95" t="s">
        <v>7080</v>
      </c>
      <c r="E3040" s="95" t="s">
        <v>7081</v>
      </c>
      <c r="F3040" s="99">
        <v>42916</v>
      </c>
      <c r="G3040" s="97">
        <v>44113.45</v>
      </c>
      <c r="H3040" s="97"/>
      <c r="I3040" s="95" t="s">
        <v>6626</v>
      </c>
      <c r="J3040" s="95" t="s">
        <v>8089</v>
      </c>
      <c r="K3040" s="96" t="s">
        <v>8087</v>
      </c>
    </row>
    <row r="3041" spans="1:12" ht="25.5" customHeight="1" x14ac:dyDescent="0.15">
      <c r="A3041" s="95" t="s">
        <v>7241</v>
      </c>
      <c r="B3041" s="95"/>
      <c r="C3041" s="95" t="s">
        <v>8088</v>
      </c>
      <c r="D3041" s="95" t="s">
        <v>7080</v>
      </c>
      <c r="E3041" s="95" t="s">
        <v>7081</v>
      </c>
      <c r="F3041" s="96" t="s">
        <v>6824</v>
      </c>
      <c r="G3041" s="97">
        <v>2871</v>
      </c>
      <c r="H3041" s="97"/>
      <c r="I3041" s="95" t="s">
        <v>6626</v>
      </c>
      <c r="J3041" s="95" t="s">
        <v>8089</v>
      </c>
      <c r="K3041" s="96" t="s">
        <v>8087</v>
      </c>
      <c r="L3041" s="98"/>
    </row>
    <row r="3042" spans="1:12" ht="25.5" customHeight="1" x14ac:dyDescent="0.15">
      <c r="A3042" s="95" t="s">
        <v>7424</v>
      </c>
      <c r="B3042" s="95"/>
      <c r="C3042" s="95" t="s">
        <v>8088</v>
      </c>
      <c r="D3042" s="95" t="s">
        <v>7080</v>
      </c>
      <c r="E3042" s="95" t="s">
        <v>7081</v>
      </c>
      <c r="F3042" s="96" t="s">
        <v>6824</v>
      </c>
      <c r="G3042" s="97">
        <v>4888.32</v>
      </c>
      <c r="H3042" s="97"/>
      <c r="I3042" s="95" t="s">
        <v>6626</v>
      </c>
      <c r="J3042" s="95" t="s">
        <v>8089</v>
      </c>
      <c r="K3042" s="96" t="s">
        <v>8087</v>
      </c>
      <c r="L3042" s="98"/>
    </row>
    <row r="3043" spans="1:12" ht="25.5" customHeight="1" x14ac:dyDescent="0.15">
      <c r="A3043" s="95" t="s">
        <v>7145</v>
      </c>
      <c r="B3043" s="95"/>
      <c r="C3043" s="95" t="s">
        <v>8088</v>
      </c>
      <c r="D3043" s="95" t="s">
        <v>7080</v>
      </c>
      <c r="E3043" s="95" t="s">
        <v>7081</v>
      </c>
      <c r="F3043" s="96" t="s">
        <v>6824</v>
      </c>
      <c r="G3043" s="97">
        <v>34482.1</v>
      </c>
      <c r="H3043" s="97"/>
      <c r="I3043" s="95" t="s">
        <v>6626</v>
      </c>
      <c r="J3043" s="95" t="s">
        <v>8089</v>
      </c>
      <c r="K3043" s="96" t="s">
        <v>8087</v>
      </c>
      <c r="L3043" s="98"/>
    </row>
    <row r="3044" spans="1:12" ht="25.5" customHeight="1" x14ac:dyDescent="0.15">
      <c r="A3044" s="95" t="s">
        <v>7240</v>
      </c>
      <c r="B3044" s="95"/>
      <c r="C3044" s="95" t="s">
        <v>8088</v>
      </c>
      <c r="D3044" s="95" t="s">
        <v>7080</v>
      </c>
      <c r="E3044" s="95" t="s">
        <v>7081</v>
      </c>
      <c r="F3044" s="96" t="s">
        <v>6824</v>
      </c>
      <c r="G3044" s="97">
        <v>4494.25</v>
      </c>
      <c r="H3044" s="97"/>
      <c r="I3044" s="95" t="s">
        <v>6626</v>
      </c>
      <c r="J3044" s="95" t="s">
        <v>8089</v>
      </c>
      <c r="K3044" s="96" t="s">
        <v>8087</v>
      </c>
      <c r="L3044" s="98"/>
    </row>
    <row r="3045" spans="1:12" ht="25.5" customHeight="1" x14ac:dyDescent="0.15">
      <c r="A3045" s="95" t="s">
        <v>6807</v>
      </c>
      <c r="B3045" s="95"/>
      <c r="C3045" s="95" t="s">
        <v>8090</v>
      </c>
      <c r="D3045" s="95" t="s">
        <v>7080</v>
      </c>
      <c r="E3045" s="95" t="s">
        <v>7081</v>
      </c>
      <c r="F3045" s="96" t="s">
        <v>8091</v>
      </c>
      <c r="G3045" s="97"/>
      <c r="H3045" s="97">
        <v>5067.68</v>
      </c>
      <c r="I3045" s="95" t="s">
        <v>6641</v>
      </c>
      <c r="J3045" s="95" t="s">
        <v>8086</v>
      </c>
      <c r="K3045" s="96" t="s">
        <v>8087</v>
      </c>
      <c r="L3045" s="98"/>
    </row>
    <row r="3046" spans="1:12" ht="25.5" customHeight="1" x14ac:dyDescent="0.15">
      <c r="A3046" s="95" t="s">
        <v>7118</v>
      </c>
      <c r="B3046" s="95"/>
      <c r="C3046" s="95" t="s">
        <v>8090</v>
      </c>
      <c r="D3046" s="95" t="s">
        <v>7080</v>
      </c>
      <c r="E3046" s="95" t="s">
        <v>7081</v>
      </c>
      <c r="F3046" s="96" t="s">
        <v>8091</v>
      </c>
      <c r="G3046" s="97"/>
      <c r="H3046" s="97">
        <v>1474.64</v>
      </c>
      <c r="I3046" s="95" t="s">
        <v>6641</v>
      </c>
      <c r="J3046" s="95" t="s">
        <v>8086</v>
      </c>
      <c r="K3046" s="96" t="s">
        <v>8087</v>
      </c>
      <c r="L3046" s="98"/>
    </row>
    <row r="3047" spans="1:12" ht="25.5" customHeight="1" x14ac:dyDescent="0.15">
      <c r="A3047" s="95" t="s">
        <v>7329</v>
      </c>
      <c r="B3047" s="95"/>
      <c r="C3047" s="95" t="s">
        <v>8090</v>
      </c>
      <c r="D3047" s="95" t="s">
        <v>7080</v>
      </c>
      <c r="E3047" s="95" t="s">
        <v>7081</v>
      </c>
      <c r="F3047" s="96" t="s">
        <v>8091</v>
      </c>
      <c r="G3047" s="97"/>
      <c r="H3047" s="97">
        <v>603.44000000000005</v>
      </c>
      <c r="I3047" s="95" t="s">
        <v>6641</v>
      </c>
      <c r="J3047" s="95" t="s">
        <v>8086</v>
      </c>
      <c r="K3047" s="96" t="s">
        <v>8087</v>
      </c>
      <c r="L3047" s="98"/>
    </row>
    <row r="3048" spans="1:12" ht="25.5" customHeight="1" x14ac:dyDescent="0.15">
      <c r="A3048" s="95" t="s">
        <v>7140</v>
      </c>
      <c r="B3048" s="95"/>
      <c r="C3048" s="95" t="s">
        <v>8090</v>
      </c>
      <c r="D3048" s="95" t="s">
        <v>7080</v>
      </c>
      <c r="E3048" s="95" t="s">
        <v>7081</v>
      </c>
      <c r="F3048" s="96" t="s">
        <v>8091</v>
      </c>
      <c r="G3048" s="97"/>
      <c r="H3048" s="97">
        <v>1827.73</v>
      </c>
      <c r="I3048" s="95" t="s">
        <v>6641</v>
      </c>
      <c r="J3048" s="95" t="s">
        <v>8086</v>
      </c>
      <c r="K3048" s="96" t="s">
        <v>8087</v>
      </c>
      <c r="L3048" s="98"/>
    </row>
    <row r="3049" spans="1:12" ht="25.5" customHeight="1" x14ac:dyDescent="0.15">
      <c r="A3049" s="95" t="s">
        <v>7219</v>
      </c>
      <c r="B3049" s="95"/>
      <c r="C3049" s="95" t="s">
        <v>8090</v>
      </c>
      <c r="D3049" s="95" t="s">
        <v>7080</v>
      </c>
      <c r="E3049" s="95" t="s">
        <v>7081</v>
      </c>
      <c r="F3049" s="96" t="s">
        <v>8091</v>
      </c>
      <c r="G3049" s="97"/>
      <c r="H3049" s="97">
        <v>1355.97</v>
      </c>
      <c r="I3049" s="95" t="s">
        <v>6641</v>
      </c>
      <c r="J3049" s="95" t="s">
        <v>8086</v>
      </c>
      <c r="K3049" s="96" t="s">
        <v>8087</v>
      </c>
      <c r="L3049" s="98"/>
    </row>
    <row r="3050" spans="1:12" ht="25.5" customHeight="1" x14ac:dyDescent="0.15">
      <c r="A3050" s="95" t="s">
        <v>7239</v>
      </c>
      <c r="B3050" s="95"/>
      <c r="C3050" s="95" t="s">
        <v>8090</v>
      </c>
      <c r="D3050" s="95" t="s">
        <v>7080</v>
      </c>
      <c r="E3050" s="95" t="s">
        <v>7081</v>
      </c>
      <c r="F3050" s="96" t="s">
        <v>8091</v>
      </c>
      <c r="G3050" s="97"/>
      <c r="H3050" s="97">
        <v>808.17</v>
      </c>
      <c r="I3050" s="95" t="s">
        <v>6641</v>
      </c>
      <c r="J3050" s="95" t="s">
        <v>8086</v>
      </c>
      <c r="K3050" s="96" t="s">
        <v>8087</v>
      </c>
      <c r="L3050" s="98"/>
    </row>
    <row r="3051" spans="1:12" ht="25.5" customHeight="1" x14ac:dyDescent="0.15">
      <c r="A3051" s="95" t="s">
        <v>6809</v>
      </c>
      <c r="B3051" s="95"/>
      <c r="C3051" s="95" t="s">
        <v>8090</v>
      </c>
      <c r="D3051" s="95" t="s">
        <v>7080</v>
      </c>
      <c r="E3051" s="95" t="s">
        <v>7081</v>
      </c>
      <c r="F3051" s="96" t="s">
        <v>8091</v>
      </c>
      <c r="G3051" s="97"/>
      <c r="H3051" s="97">
        <v>17126.830000000002</v>
      </c>
      <c r="I3051" s="95" t="s">
        <v>6641</v>
      </c>
      <c r="J3051" s="95" t="s">
        <v>8086</v>
      </c>
      <c r="K3051" s="96" t="s">
        <v>8087</v>
      </c>
      <c r="L3051" s="98"/>
    </row>
    <row r="3052" spans="1:12" ht="25.5" customHeight="1" x14ac:dyDescent="0.15">
      <c r="A3052" s="95" t="s">
        <v>7242</v>
      </c>
      <c r="B3052" s="95"/>
      <c r="C3052" s="95" t="s">
        <v>8090</v>
      </c>
      <c r="D3052" s="95" t="s">
        <v>7080</v>
      </c>
      <c r="E3052" s="95" t="s">
        <v>7081</v>
      </c>
      <c r="F3052" s="96" t="s">
        <v>8091</v>
      </c>
      <c r="G3052" s="97"/>
      <c r="H3052" s="97">
        <v>564.88</v>
      </c>
      <c r="I3052" s="95" t="s">
        <v>6641</v>
      </c>
      <c r="J3052" s="95" t="s">
        <v>8086</v>
      </c>
      <c r="K3052" s="96" t="s">
        <v>8087</v>
      </c>
      <c r="L3052" s="98"/>
    </row>
    <row r="3053" spans="1:12" ht="25.5" customHeight="1" x14ac:dyDescent="0.15">
      <c r="A3053" s="95" t="s">
        <v>6803</v>
      </c>
      <c r="B3053" s="95"/>
      <c r="C3053" s="95" t="s">
        <v>8090</v>
      </c>
      <c r="D3053" s="95" t="s">
        <v>7080</v>
      </c>
      <c r="E3053" s="95" t="s">
        <v>7081</v>
      </c>
      <c r="F3053" s="96" t="s">
        <v>8091</v>
      </c>
      <c r="G3053" s="97"/>
      <c r="H3053" s="97">
        <v>7356.12</v>
      </c>
      <c r="I3053" s="95" t="s">
        <v>6641</v>
      </c>
      <c r="J3053" s="95" t="s">
        <v>8086</v>
      </c>
      <c r="K3053" s="96" t="s">
        <v>8087</v>
      </c>
      <c r="L3053" s="98"/>
    </row>
    <row r="3054" spans="1:12" ht="12.75" customHeight="1" x14ac:dyDescent="0.15">
      <c r="A3054" s="95" t="s">
        <v>6550</v>
      </c>
      <c r="B3054" s="95"/>
      <c r="C3054" s="95" t="s">
        <v>8090</v>
      </c>
      <c r="D3054" s="95" t="s">
        <v>7080</v>
      </c>
      <c r="E3054" s="95" t="s">
        <v>7081</v>
      </c>
      <c r="F3054" s="99">
        <v>42917</v>
      </c>
      <c r="G3054" s="97"/>
      <c r="H3054" s="97">
        <v>982.85</v>
      </c>
      <c r="I3054" s="95" t="s">
        <v>6641</v>
      </c>
      <c r="J3054" s="95" t="s">
        <v>8086</v>
      </c>
      <c r="K3054" s="96" t="s">
        <v>8087</v>
      </c>
      <c r="L3054" s="98"/>
    </row>
    <row r="3055" spans="1:12" ht="12.75" customHeight="1" x14ac:dyDescent="0.15">
      <c r="A3055" s="95" t="s">
        <v>6552</v>
      </c>
      <c r="B3055" s="95"/>
      <c r="C3055" s="95" t="s">
        <v>8090</v>
      </c>
      <c r="D3055" s="95" t="s">
        <v>7080</v>
      </c>
      <c r="E3055" s="95" t="s">
        <v>7081</v>
      </c>
      <c r="F3055" s="99">
        <v>42917</v>
      </c>
      <c r="G3055" s="97"/>
      <c r="H3055" s="97">
        <v>8499.4599999999991</v>
      </c>
      <c r="I3055" s="95" t="s">
        <v>6641</v>
      </c>
      <c r="J3055" s="95" t="s">
        <v>8086</v>
      </c>
      <c r="K3055" s="96" t="s">
        <v>8087</v>
      </c>
      <c r="L3055" s="98"/>
    </row>
    <row r="3056" spans="1:12" ht="12.75" customHeight="1" x14ac:dyDescent="0.15">
      <c r="A3056" s="95" t="s">
        <v>6555</v>
      </c>
      <c r="B3056" s="95"/>
      <c r="C3056" s="95" t="s">
        <v>8090</v>
      </c>
      <c r="D3056" s="95" t="s">
        <v>7080</v>
      </c>
      <c r="E3056" s="95" t="s">
        <v>7081</v>
      </c>
      <c r="F3056" s="99">
        <v>42917</v>
      </c>
      <c r="G3056" s="97"/>
      <c r="H3056" s="97">
        <v>8212.69</v>
      </c>
      <c r="I3056" s="95" t="s">
        <v>6641</v>
      </c>
      <c r="J3056" s="95" t="s">
        <v>8086</v>
      </c>
      <c r="K3056" s="96" t="s">
        <v>8087</v>
      </c>
      <c r="L3056" s="98"/>
    </row>
    <row r="3057" spans="1:12" ht="12.75" customHeight="1" x14ac:dyDescent="0.15">
      <c r="A3057" s="95" t="s">
        <v>6549</v>
      </c>
      <c r="B3057" s="95"/>
      <c r="C3057" s="95" t="s">
        <v>8090</v>
      </c>
      <c r="D3057" s="95" t="s">
        <v>7080</v>
      </c>
      <c r="E3057" s="95" t="s">
        <v>7081</v>
      </c>
      <c r="F3057" s="99">
        <v>42917</v>
      </c>
      <c r="G3057" s="97"/>
      <c r="H3057" s="97">
        <v>10694.61</v>
      </c>
      <c r="I3057" s="95" t="s">
        <v>6641</v>
      </c>
      <c r="J3057" s="95" t="s">
        <v>8086</v>
      </c>
      <c r="K3057" s="96" t="s">
        <v>8087</v>
      </c>
      <c r="L3057" s="98"/>
    </row>
    <row r="3058" spans="1:12" ht="12.75" customHeight="1" x14ac:dyDescent="0.15">
      <c r="A3058" s="95" t="s">
        <v>7145</v>
      </c>
      <c r="B3058" s="95"/>
      <c r="C3058" s="95" t="s">
        <v>8090</v>
      </c>
      <c r="D3058" s="95" t="s">
        <v>7080</v>
      </c>
      <c r="E3058" s="95" t="s">
        <v>7081</v>
      </c>
      <c r="F3058" s="96" t="s">
        <v>8091</v>
      </c>
      <c r="G3058" s="97"/>
      <c r="H3058" s="97">
        <v>5912.41</v>
      </c>
      <c r="I3058" s="95" t="s">
        <v>6641</v>
      </c>
      <c r="J3058" s="95" t="s">
        <v>8086</v>
      </c>
      <c r="K3058" s="96" t="s">
        <v>8087</v>
      </c>
      <c r="L3058" s="98"/>
    </row>
    <row r="3059" spans="1:12" ht="12.75" customHeight="1" x14ac:dyDescent="0.15">
      <c r="A3059" s="95" t="s">
        <v>7240</v>
      </c>
      <c r="B3059" s="95"/>
      <c r="C3059" s="95" t="s">
        <v>8090</v>
      </c>
      <c r="D3059" s="95" t="s">
        <v>7080</v>
      </c>
      <c r="E3059" s="95" t="s">
        <v>7081</v>
      </c>
      <c r="F3059" s="96" t="s">
        <v>8091</v>
      </c>
      <c r="G3059" s="97"/>
      <c r="H3059" s="97">
        <v>749.05</v>
      </c>
      <c r="I3059" s="95" t="s">
        <v>6641</v>
      </c>
      <c r="J3059" s="95" t="s">
        <v>8086</v>
      </c>
      <c r="K3059" s="96" t="s">
        <v>8087</v>
      </c>
      <c r="L3059" s="98"/>
    </row>
    <row r="3060" spans="1:12" ht="12.75" customHeight="1" x14ac:dyDescent="0.15">
      <c r="A3060" s="95" t="s">
        <v>7241</v>
      </c>
      <c r="B3060" s="95"/>
      <c r="C3060" s="95" t="s">
        <v>8090</v>
      </c>
      <c r="D3060" s="95" t="s">
        <v>7080</v>
      </c>
      <c r="E3060" s="95" t="s">
        <v>7081</v>
      </c>
      <c r="F3060" s="96" t="s">
        <v>8091</v>
      </c>
      <c r="G3060" s="97"/>
      <c r="H3060" s="97">
        <v>515.25</v>
      </c>
      <c r="I3060" s="95" t="s">
        <v>6641</v>
      </c>
      <c r="J3060" s="95" t="s">
        <v>8086</v>
      </c>
      <c r="K3060" s="96" t="s">
        <v>8087</v>
      </c>
      <c r="L3060" s="98"/>
    </row>
    <row r="3061" spans="1:12" ht="12.75" customHeight="1" x14ac:dyDescent="0.15">
      <c r="A3061" s="95" t="s">
        <v>6556</v>
      </c>
      <c r="B3061" s="95"/>
      <c r="C3061" s="95" t="s">
        <v>8090</v>
      </c>
      <c r="D3061" s="95" t="s">
        <v>7080</v>
      </c>
      <c r="E3061" s="95" t="s">
        <v>7081</v>
      </c>
      <c r="F3061" s="99">
        <v>42917</v>
      </c>
      <c r="G3061" s="97"/>
      <c r="H3061" s="97">
        <v>7213.24</v>
      </c>
      <c r="I3061" s="95" t="s">
        <v>6641</v>
      </c>
      <c r="J3061" s="95" t="s">
        <v>8086</v>
      </c>
      <c r="K3061" s="96" t="s">
        <v>8087</v>
      </c>
      <c r="L3061" s="98"/>
    </row>
    <row r="3062" spans="1:12" ht="12.75" customHeight="1" x14ac:dyDescent="0.15">
      <c r="A3062" s="95" t="s">
        <v>7424</v>
      </c>
      <c r="B3062" s="95"/>
      <c r="C3062" s="95" t="s">
        <v>8090</v>
      </c>
      <c r="D3062" s="95" t="s">
        <v>7080</v>
      </c>
      <c r="E3062" s="95" t="s">
        <v>7081</v>
      </c>
      <c r="F3062" s="96" t="s">
        <v>8091</v>
      </c>
      <c r="G3062" s="97"/>
      <c r="H3062" s="97">
        <v>814.72</v>
      </c>
      <c r="I3062" s="95" t="s">
        <v>6641</v>
      </c>
      <c r="J3062" s="95" t="s">
        <v>8086</v>
      </c>
      <c r="K3062" s="96" t="s">
        <v>8087</v>
      </c>
      <c r="L3062" s="98"/>
    </row>
    <row r="3063" spans="1:12" ht="12.75" customHeight="1" x14ac:dyDescent="0.15">
      <c r="A3063" s="95" t="s">
        <v>7226</v>
      </c>
      <c r="B3063" s="95"/>
      <c r="C3063" s="95" t="s">
        <v>8092</v>
      </c>
      <c r="D3063" s="95" t="s">
        <v>7080</v>
      </c>
      <c r="E3063" s="95" t="s">
        <v>7081</v>
      </c>
      <c r="F3063" s="96" t="s">
        <v>6820</v>
      </c>
      <c r="G3063" s="97">
        <v>5424.63</v>
      </c>
      <c r="H3063" s="97"/>
      <c r="I3063" s="95" t="s">
        <v>8093</v>
      </c>
      <c r="J3063" s="95" t="s">
        <v>8094</v>
      </c>
      <c r="K3063" s="96" t="s">
        <v>8095</v>
      </c>
      <c r="L3063" s="98"/>
    </row>
    <row r="3064" spans="1:12" ht="12.75" customHeight="1" x14ac:dyDescent="0.15">
      <c r="A3064" s="95" t="s">
        <v>6807</v>
      </c>
      <c r="B3064" s="95"/>
      <c r="C3064" s="95" t="s">
        <v>8092</v>
      </c>
      <c r="D3064" s="95" t="s">
        <v>7080</v>
      </c>
      <c r="E3064" s="95" t="s">
        <v>7081</v>
      </c>
      <c r="F3064" s="96" t="s">
        <v>6820</v>
      </c>
      <c r="G3064" s="97"/>
      <c r="H3064" s="97">
        <v>5424.63</v>
      </c>
      <c r="I3064" s="95" t="s">
        <v>8093</v>
      </c>
      <c r="J3064" s="95" t="s">
        <v>8094</v>
      </c>
      <c r="K3064" s="96" t="s">
        <v>8095</v>
      </c>
      <c r="L3064" s="98"/>
    </row>
    <row r="3065" spans="1:12" ht="11.25" x14ac:dyDescent="0.15">
      <c r="A3065" s="95" t="s">
        <v>7118</v>
      </c>
      <c r="B3065" s="95"/>
      <c r="C3065" s="95" t="s">
        <v>8023</v>
      </c>
      <c r="D3065" s="95" t="s">
        <v>7080</v>
      </c>
      <c r="E3065" s="95" t="s">
        <v>7081</v>
      </c>
      <c r="F3065" s="96" t="s">
        <v>6824</v>
      </c>
      <c r="G3065" s="97">
        <v>370.4</v>
      </c>
      <c r="H3065" s="97"/>
      <c r="I3065" s="95" t="s">
        <v>8096</v>
      </c>
      <c r="J3065" s="95" t="s">
        <v>8097</v>
      </c>
      <c r="K3065" s="96" t="s">
        <v>8098</v>
      </c>
    </row>
    <row r="3066" spans="1:12" ht="11.25" x14ac:dyDescent="0.15">
      <c r="A3066" s="95" t="s">
        <v>7119</v>
      </c>
      <c r="B3066" s="95"/>
      <c r="C3066" s="95" t="s">
        <v>8023</v>
      </c>
      <c r="D3066" s="95" t="s">
        <v>7080</v>
      </c>
      <c r="E3066" s="95" t="s">
        <v>7081</v>
      </c>
      <c r="F3066" s="96" t="s">
        <v>6824</v>
      </c>
      <c r="G3066" s="97">
        <v>259.27999999999997</v>
      </c>
      <c r="H3066" s="97"/>
      <c r="I3066" s="95" t="s">
        <v>8096</v>
      </c>
      <c r="J3066" s="95" t="s">
        <v>8097</v>
      </c>
      <c r="K3066" s="96" t="s">
        <v>8098</v>
      </c>
    </row>
    <row r="3067" spans="1:12" ht="38.25" customHeight="1" x14ac:dyDescent="0.3">
      <c r="A3067" s="95" t="s">
        <v>6809</v>
      </c>
      <c r="B3067" s="95"/>
      <c r="C3067" s="95" t="s">
        <v>8023</v>
      </c>
      <c r="D3067" s="95" t="s">
        <v>7080</v>
      </c>
      <c r="E3067" s="95" t="s">
        <v>7081</v>
      </c>
      <c r="F3067" s="96" t="s">
        <v>6824</v>
      </c>
      <c r="G3067" s="97"/>
      <c r="H3067" s="97">
        <v>2574.2800000000002</v>
      </c>
      <c r="I3067" s="95" t="s">
        <v>8096</v>
      </c>
      <c r="J3067" s="95" t="s">
        <v>8097</v>
      </c>
      <c r="K3067" s="96" t="s">
        <v>8098</v>
      </c>
      <c r="L3067" s="93"/>
    </row>
    <row r="3068" spans="1:12" ht="11.25" x14ac:dyDescent="0.15">
      <c r="A3068" s="95" t="s">
        <v>7113</v>
      </c>
      <c r="B3068" s="95"/>
      <c r="C3068" s="95" t="s">
        <v>8023</v>
      </c>
      <c r="D3068" s="95" t="s">
        <v>7080</v>
      </c>
      <c r="E3068" s="95" t="s">
        <v>7081</v>
      </c>
      <c r="F3068" s="96" t="s">
        <v>6824</v>
      </c>
      <c r="G3068" s="97">
        <v>1648.28</v>
      </c>
      <c r="H3068" s="97"/>
      <c r="I3068" s="95" t="s">
        <v>8096</v>
      </c>
      <c r="J3068" s="95" t="s">
        <v>8097</v>
      </c>
      <c r="K3068" s="96" t="s">
        <v>8098</v>
      </c>
    </row>
    <row r="3069" spans="1:12" ht="12.75" customHeight="1" x14ac:dyDescent="0.15">
      <c r="A3069" s="95" t="s">
        <v>7117</v>
      </c>
      <c r="B3069" s="95"/>
      <c r="C3069" s="95" t="s">
        <v>8023</v>
      </c>
      <c r="D3069" s="95" t="s">
        <v>7080</v>
      </c>
      <c r="E3069" s="95" t="s">
        <v>7081</v>
      </c>
      <c r="F3069" s="96" t="s">
        <v>6824</v>
      </c>
      <c r="G3069" s="97">
        <v>296.32</v>
      </c>
      <c r="H3069" s="97"/>
      <c r="I3069" s="95" t="s">
        <v>8096</v>
      </c>
      <c r="J3069" s="95" t="s">
        <v>8097</v>
      </c>
      <c r="K3069" s="96" t="s">
        <v>8098</v>
      </c>
      <c r="L3069" s="98"/>
    </row>
    <row r="3070" spans="1:12" ht="12.75" customHeight="1" x14ac:dyDescent="0.15">
      <c r="A3070" s="95" t="s">
        <v>6809</v>
      </c>
      <c r="B3070" s="95"/>
      <c r="C3070" s="95" t="s">
        <v>8024</v>
      </c>
      <c r="D3070" s="95" t="s">
        <v>7080</v>
      </c>
      <c r="E3070" s="95" t="s">
        <v>7081</v>
      </c>
      <c r="F3070" s="96" t="s">
        <v>6824</v>
      </c>
      <c r="G3070" s="97"/>
      <c r="H3070" s="97">
        <v>3003.85</v>
      </c>
      <c r="I3070" s="95" t="s">
        <v>8099</v>
      </c>
      <c r="J3070" s="95" t="s">
        <v>8097</v>
      </c>
      <c r="K3070" s="96" t="s">
        <v>8098</v>
      </c>
      <c r="L3070" s="98"/>
    </row>
    <row r="3071" spans="1:12" ht="12.75" customHeight="1" x14ac:dyDescent="0.15">
      <c r="A3071" s="95" t="s">
        <v>7125</v>
      </c>
      <c r="B3071" s="95"/>
      <c r="C3071" s="95" t="s">
        <v>8024</v>
      </c>
      <c r="D3071" s="95" t="s">
        <v>7080</v>
      </c>
      <c r="E3071" s="95" t="s">
        <v>7081</v>
      </c>
      <c r="F3071" s="96" t="s">
        <v>6824</v>
      </c>
      <c r="G3071" s="97">
        <v>2403.08</v>
      </c>
      <c r="H3071" s="97"/>
      <c r="I3071" s="95" t="s">
        <v>8099</v>
      </c>
      <c r="J3071" s="95" t="s">
        <v>8097</v>
      </c>
      <c r="K3071" s="96" t="s">
        <v>8098</v>
      </c>
      <c r="L3071" s="98"/>
    </row>
    <row r="3072" spans="1:12" ht="12.75" customHeight="1" x14ac:dyDescent="0.15">
      <c r="A3072" s="95" t="s">
        <v>7128</v>
      </c>
      <c r="B3072" s="95"/>
      <c r="C3072" s="95" t="s">
        <v>8024</v>
      </c>
      <c r="D3072" s="95" t="s">
        <v>7080</v>
      </c>
      <c r="E3072" s="95" t="s">
        <v>7081</v>
      </c>
      <c r="F3072" s="96" t="s">
        <v>6824</v>
      </c>
      <c r="G3072" s="97">
        <v>600.77</v>
      </c>
      <c r="H3072" s="97"/>
      <c r="I3072" s="95" t="s">
        <v>8099</v>
      </c>
      <c r="J3072" s="95" t="s">
        <v>8097</v>
      </c>
      <c r="K3072" s="96" t="s">
        <v>8098</v>
      </c>
      <c r="L3072" s="98"/>
    </row>
    <row r="3073" spans="1:12" ht="12.75" customHeight="1" x14ac:dyDescent="0.15">
      <c r="A3073" s="95" t="s">
        <v>7118</v>
      </c>
      <c r="B3073" s="95"/>
      <c r="C3073" s="95" t="s">
        <v>8018</v>
      </c>
      <c r="D3073" s="95" t="s">
        <v>7080</v>
      </c>
      <c r="E3073" s="95" t="s">
        <v>7081</v>
      </c>
      <c r="F3073" s="96" t="s">
        <v>6824</v>
      </c>
      <c r="G3073" s="97"/>
      <c r="H3073" s="97"/>
      <c r="I3073" s="95" t="s">
        <v>8100</v>
      </c>
      <c r="J3073" s="95" t="s">
        <v>8097</v>
      </c>
      <c r="K3073" s="96" t="s">
        <v>8098</v>
      </c>
      <c r="L3073" s="98"/>
    </row>
    <row r="3074" spans="1:12" ht="12.75" customHeight="1" x14ac:dyDescent="0.15">
      <c r="A3074" s="95" t="s">
        <v>7119</v>
      </c>
      <c r="B3074" s="95"/>
      <c r="C3074" s="95" t="s">
        <v>8018</v>
      </c>
      <c r="D3074" s="95" t="s">
        <v>7080</v>
      </c>
      <c r="E3074" s="95" t="s">
        <v>7081</v>
      </c>
      <c r="F3074" s="96" t="s">
        <v>6824</v>
      </c>
      <c r="G3074" s="97">
        <v>185.65</v>
      </c>
      <c r="H3074" s="97"/>
      <c r="I3074" s="95" t="s">
        <v>8100</v>
      </c>
      <c r="J3074" s="95" t="s">
        <v>8097</v>
      </c>
      <c r="K3074" s="96" t="s">
        <v>8098</v>
      </c>
      <c r="L3074" s="98"/>
    </row>
    <row r="3075" spans="1:12" ht="12.75" customHeight="1" x14ac:dyDescent="0.15">
      <c r="A3075" s="95" t="s">
        <v>6809</v>
      </c>
      <c r="B3075" s="95"/>
      <c r="C3075" s="95" t="s">
        <v>8018</v>
      </c>
      <c r="D3075" s="95" t="s">
        <v>7080</v>
      </c>
      <c r="E3075" s="95" t="s">
        <v>7081</v>
      </c>
      <c r="F3075" s="96" t="s">
        <v>6824</v>
      </c>
      <c r="G3075" s="97"/>
      <c r="H3075" s="97">
        <v>3812.08</v>
      </c>
      <c r="I3075" s="95" t="s">
        <v>8100</v>
      </c>
      <c r="J3075" s="95" t="s">
        <v>8097</v>
      </c>
      <c r="K3075" s="96" t="s">
        <v>8098</v>
      </c>
      <c r="L3075" s="98"/>
    </row>
    <row r="3076" spans="1:12" ht="12.75" customHeight="1" x14ac:dyDescent="0.15">
      <c r="A3076" s="95" t="s">
        <v>7113</v>
      </c>
      <c r="B3076" s="95"/>
      <c r="C3076" s="95" t="s">
        <v>8018</v>
      </c>
      <c r="D3076" s="95" t="s">
        <v>7080</v>
      </c>
      <c r="E3076" s="95" t="s">
        <v>7081</v>
      </c>
      <c r="F3076" s="96" t="s">
        <v>6824</v>
      </c>
      <c r="G3076" s="97"/>
      <c r="H3076" s="97"/>
      <c r="I3076" s="95" t="s">
        <v>8100</v>
      </c>
      <c r="J3076" s="95" t="s">
        <v>8097</v>
      </c>
      <c r="K3076" s="96" t="s">
        <v>8098</v>
      </c>
      <c r="L3076" s="98"/>
    </row>
    <row r="3077" spans="1:12" ht="12.75" customHeight="1" x14ac:dyDescent="0.15">
      <c r="A3077" s="95" t="s">
        <v>7125</v>
      </c>
      <c r="B3077" s="95"/>
      <c r="C3077" s="95" t="s">
        <v>8018</v>
      </c>
      <c r="D3077" s="95" t="s">
        <v>7080</v>
      </c>
      <c r="E3077" s="95" t="s">
        <v>7081</v>
      </c>
      <c r="F3077" s="96" t="s">
        <v>6824</v>
      </c>
      <c r="G3077" s="97">
        <v>1336.71</v>
      </c>
      <c r="H3077" s="97"/>
      <c r="I3077" s="95" t="s">
        <v>8100</v>
      </c>
      <c r="J3077" s="95" t="s">
        <v>8097</v>
      </c>
      <c r="K3077" s="96" t="s">
        <v>8098</v>
      </c>
      <c r="L3077" s="98"/>
    </row>
    <row r="3078" spans="1:12" ht="12.75" customHeight="1" x14ac:dyDescent="0.15">
      <c r="A3078" s="95" t="s">
        <v>7117</v>
      </c>
      <c r="B3078" s="95"/>
      <c r="C3078" s="95" t="s">
        <v>8018</v>
      </c>
      <c r="D3078" s="95" t="s">
        <v>7080</v>
      </c>
      <c r="E3078" s="95" t="s">
        <v>7081</v>
      </c>
      <c r="F3078" s="96" t="s">
        <v>6824</v>
      </c>
      <c r="G3078" s="97">
        <v>2104.0700000000002</v>
      </c>
      <c r="H3078" s="97"/>
      <c r="I3078" s="95" t="s">
        <v>8100</v>
      </c>
      <c r="J3078" s="95" t="s">
        <v>8097</v>
      </c>
      <c r="K3078" s="96" t="s">
        <v>8098</v>
      </c>
      <c r="L3078" s="98"/>
    </row>
    <row r="3079" spans="1:12" ht="12.75" customHeight="1" x14ac:dyDescent="0.15">
      <c r="A3079" s="95" t="s">
        <v>7124</v>
      </c>
      <c r="B3079" s="95"/>
      <c r="C3079" s="95" t="s">
        <v>8018</v>
      </c>
      <c r="D3079" s="95" t="s">
        <v>7080</v>
      </c>
      <c r="E3079" s="95" t="s">
        <v>7081</v>
      </c>
      <c r="F3079" s="96" t="s">
        <v>6824</v>
      </c>
      <c r="G3079" s="97">
        <v>185.65</v>
      </c>
      <c r="H3079" s="97"/>
      <c r="I3079" s="95" t="s">
        <v>8100</v>
      </c>
      <c r="J3079" s="95" t="s">
        <v>8097</v>
      </c>
      <c r="K3079" s="96" t="s">
        <v>8098</v>
      </c>
      <c r="L3079" s="98"/>
    </row>
    <row r="3080" spans="1:12" ht="12.75" customHeight="1" x14ac:dyDescent="0.15">
      <c r="A3080" s="95" t="s">
        <v>7118</v>
      </c>
      <c r="B3080" s="95"/>
      <c r="C3080" s="95" t="s">
        <v>8009</v>
      </c>
      <c r="D3080" s="95" t="s">
        <v>7080</v>
      </c>
      <c r="E3080" s="95" t="s">
        <v>7081</v>
      </c>
      <c r="F3080" s="96" t="s">
        <v>6824</v>
      </c>
      <c r="G3080" s="97">
        <v>218.91</v>
      </c>
      <c r="H3080" s="97"/>
      <c r="I3080" s="95" t="s">
        <v>8101</v>
      </c>
      <c r="J3080" s="95" t="s">
        <v>8097</v>
      </c>
      <c r="K3080" s="96" t="s">
        <v>8098</v>
      </c>
      <c r="L3080" s="98"/>
    </row>
    <row r="3081" spans="1:12" ht="12.75" customHeight="1" x14ac:dyDescent="0.15">
      <c r="A3081" s="95" t="s">
        <v>7119</v>
      </c>
      <c r="B3081" s="95"/>
      <c r="C3081" s="95" t="s">
        <v>8009</v>
      </c>
      <c r="D3081" s="95" t="s">
        <v>7080</v>
      </c>
      <c r="E3081" s="95" t="s">
        <v>7081</v>
      </c>
      <c r="F3081" s="96" t="s">
        <v>6824</v>
      </c>
      <c r="G3081" s="97">
        <v>218.91</v>
      </c>
      <c r="H3081" s="97"/>
      <c r="I3081" s="95" t="s">
        <v>8101</v>
      </c>
      <c r="J3081" s="95" t="s">
        <v>8097</v>
      </c>
      <c r="K3081" s="96" t="s">
        <v>8098</v>
      </c>
      <c r="L3081" s="98"/>
    </row>
    <row r="3082" spans="1:12" ht="12.75" customHeight="1" x14ac:dyDescent="0.15">
      <c r="A3082" s="95" t="s">
        <v>6809</v>
      </c>
      <c r="B3082" s="95"/>
      <c r="C3082" s="95" t="s">
        <v>8009</v>
      </c>
      <c r="D3082" s="95" t="s">
        <v>7080</v>
      </c>
      <c r="E3082" s="95" t="s">
        <v>7081</v>
      </c>
      <c r="F3082" s="96" t="s">
        <v>6824</v>
      </c>
      <c r="G3082" s="97"/>
      <c r="H3082" s="97">
        <v>1067.18</v>
      </c>
      <c r="I3082" s="95" t="s">
        <v>8101</v>
      </c>
      <c r="J3082" s="95" t="s">
        <v>8097</v>
      </c>
      <c r="K3082" s="96" t="s">
        <v>8098</v>
      </c>
      <c r="L3082" s="98"/>
    </row>
    <row r="3083" spans="1:12" ht="12.75" customHeight="1" x14ac:dyDescent="0.15">
      <c r="A3083" s="95" t="s">
        <v>7113</v>
      </c>
      <c r="B3083" s="95"/>
      <c r="C3083" s="95" t="s">
        <v>8009</v>
      </c>
      <c r="D3083" s="95" t="s">
        <v>7080</v>
      </c>
      <c r="E3083" s="95" t="s">
        <v>7081</v>
      </c>
      <c r="F3083" s="96" t="s">
        <v>6824</v>
      </c>
      <c r="G3083" s="97">
        <v>410.45</v>
      </c>
      <c r="H3083" s="97"/>
      <c r="I3083" s="95" t="s">
        <v>8101</v>
      </c>
      <c r="J3083" s="95" t="s">
        <v>8097</v>
      </c>
      <c r="K3083" s="96" t="s">
        <v>8098</v>
      </c>
      <c r="L3083" s="98"/>
    </row>
    <row r="3084" spans="1:12" ht="12.75" customHeight="1" x14ac:dyDescent="0.15">
      <c r="A3084" s="95" t="s">
        <v>7117</v>
      </c>
      <c r="B3084" s="95"/>
      <c r="C3084" s="95" t="s">
        <v>8009</v>
      </c>
      <c r="D3084" s="95" t="s">
        <v>7080</v>
      </c>
      <c r="E3084" s="95" t="s">
        <v>7081</v>
      </c>
      <c r="F3084" s="96" t="s">
        <v>6824</v>
      </c>
      <c r="G3084" s="97">
        <v>218.91</v>
      </c>
      <c r="H3084" s="97"/>
      <c r="I3084" s="95" t="s">
        <v>8101</v>
      </c>
      <c r="J3084" s="95" t="s">
        <v>8097</v>
      </c>
      <c r="K3084" s="96" t="s">
        <v>8098</v>
      </c>
      <c r="L3084" s="98"/>
    </row>
    <row r="3085" spans="1:12" ht="12.75" customHeight="1" x14ac:dyDescent="0.15">
      <c r="A3085" s="95" t="s">
        <v>7118</v>
      </c>
      <c r="B3085" s="95"/>
      <c r="C3085" s="95" t="s">
        <v>8003</v>
      </c>
      <c r="D3085" s="95" t="s">
        <v>7080</v>
      </c>
      <c r="E3085" s="95" t="s">
        <v>7081</v>
      </c>
      <c r="F3085" s="96" t="s">
        <v>6824</v>
      </c>
      <c r="G3085" s="97"/>
      <c r="H3085" s="97">
        <v>1703.74</v>
      </c>
      <c r="I3085" s="95" t="s">
        <v>8102</v>
      </c>
      <c r="J3085" s="95" t="s">
        <v>8097</v>
      </c>
      <c r="K3085" s="96" t="s">
        <v>8098</v>
      </c>
      <c r="L3085" s="98"/>
    </row>
    <row r="3086" spans="1:12" ht="12.75" customHeight="1" x14ac:dyDescent="0.15">
      <c r="A3086" s="95" t="s">
        <v>7119</v>
      </c>
      <c r="B3086" s="95"/>
      <c r="C3086" s="95" t="s">
        <v>8003</v>
      </c>
      <c r="D3086" s="95" t="s">
        <v>7080</v>
      </c>
      <c r="E3086" s="95" t="s">
        <v>7081</v>
      </c>
      <c r="F3086" s="96" t="s">
        <v>6824</v>
      </c>
      <c r="G3086" s="97">
        <v>637.16999999999996</v>
      </c>
      <c r="H3086" s="97"/>
      <c r="I3086" s="95" t="s">
        <v>8102</v>
      </c>
      <c r="J3086" s="95" t="s">
        <v>8097</v>
      </c>
      <c r="K3086" s="96" t="s">
        <v>8098</v>
      </c>
      <c r="L3086" s="98"/>
    </row>
    <row r="3087" spans="1:12" ht="12.75" customHeight="1" x14ac:dyDescent="0.15">
      <c r="A3087" s="95" t="s">
        <v>6809</v>
      </c>
      <c r="B3087" s="95"/>
      <c r="C3087" s="95" t="s">
        <v>8003</v>
      </c>
      <c r="D3087" s="95" t="s">
        <v>7080</v>
      </c>
      <c r="E3087" s="95" t="s">
        <v>7081</v>
      </c>
      <c r="F3087" s="96" t="s">
        <v>6824</v>
      </c>
      <c r="G3087" s="97">
        <v>429.4</v>
      </c>
      <c r="H3087" s="97"/>
      <c r="I3087" s="95" t="s">
        <v>8102</v>
      </c>
      <c r="J3087" s="95" t="s">
        <v>8097</v>
      </c>
      <c r="K3087" s="96" t="s">
        <v>8098</v>
      </c>
      <c r="L3087" s="98"/>
    </row>
    <row r="3088" spans="1:12" ht="12.75" customHeight="1" x14ac:dyDescent="0.15">
      <c r="A3088" s="95" t="s">
        <v>7117</v>
      </c>
      <c r="B3088" s="95"/>
      <c r="C3088" s="95" t="s">
        <v>8003</v>
      </c>
      <c r="D3088" s="95" t="s">
        <v>7080</v>
      </c>
      <c r="E3088" s="95" t="s">
        <v>7081</v>
      </c>
      <c r="F3088" s="96" t="s">
        <v>6824</v>
      </c>
      <c r="G3088" s="97">
        <v>429.4</v>
      </c>
      <c r="H3088" s="97"/>
      <c r="I3088" s="95" t="s">
        <v>8102</v>
      </c>
      <c r="J3088" s="95" t="s">
        <v>8097</v>
      </c>
      <c r="K3088" s="96" t="s">
        <v>8098</v>
      </c>
      <c r="L3088" s="98"/>
    </row>
    <row r="3089" spans="1:12" ht="12.75" customHeight="1" x14ac:dyDescent="0.15">
      <c r="A3089" s="95" t="s">
        <v>7124</v>
      </c>
      <c r="B3089" s="95"/>
      <c r="C3089" s="95" t="s">
        <v>8003</v>
      </c>
      <c r="D3089" s="95" t="s">
        <v>7080</v>
      </c>
      <c r="E3089" s="95" t="s">
        <v>7081</v>
      </c>
      <c r="F3089" s="96" t="s">
        <v>6824</v>
      </c>
      <c r="G3089" s="97">
        <v>207.77</v>
      </c>
      <c r="H3089" s="97"/>
      <c r="I3089" s="95" t="s">
        <v>8102</v>
      </c>
      <c r="J3089" s="95" t="s">
        <v>8097</v>
      </c>
      <c r="K3089" s="96" t="s">
        <v>8098</v>
      </c>
      <c r="L3089" s="98"/>
    </row>
    <row r="3090" spans="1:12" ht="12.75" customHeight="1" x14ac:dyDescent="0.15">
      <c r="A3090" s="95" t="s">
        <v>7119</v>
      </c>
      <c r="B3090" s="95"/>
      <c r="C3090" s="95" t="s">
        <v>8010</v>
      </c>
      <c r="D3090" s="95" t="s">
        <v>7080</v>
      </c>
      <c r="E3090" s="95" t="s">
        <v>7081</v>
      </c>
      <c r="F3090" s="96" t="s">
        <v>6824</v>
      </c>
      <c r="G3090" s="97">
        <v>335.05</v>
      </c>
      <c r="H3090" s="97"/>
      <c r="I3090" s="95" t="s">
        <v>8103</v>
      </c>
      <c r="J3090" s="95" t="s">
        <v>8097</v>
      </c>
      <c r="K3090" s="96" t="s">
        <v>8098</v>
      </c>
      <c r="L3090" s="98"/>
    </row>
    <row r="3091" spans="1:12" ht="12.75" customHeight="1" x14ac:dyDescent="0.15">
      <c r="A3091" s="95" t="s">
        <v>6809</v>
      </c>
      <c r="B3091" s="95"/>
      <c r="C3091" s="95" t="s">
        <v>8010</v>
      </c>
      <c r="D3091" s="95" t="s">
        <v>7080</v>
      </c>
      <c r="E3091" s="95" t="s">
        <v>7081</v>
      </c>
      <c r="F3091" s="96" t="s">
        <v>6824</v>
      </c>
      <c r="G3091" s="97"/>
      <c r="H3091" s="97">
        <v>335.05</v>
      </c>
      <c r="I3091" s="95" t="s">
        <v>8103</v>
      </c>
      <c r="J3091" s="95" t="s">
        <v>8097</v>
      </c>
      <c r="K3091" s="96" t="s">
        <v>8098</v>
      </c>
      <c r="L3091" s="98"/>
    </row>
    <row r="3092" spans="1:12" ht="12.75" customHeight="1" x14ac:dyDescent="0.15">
      <c r="A3092" s="95" t="s">
        <v>7118</v>
      </c>
      <c r="B3092" s="95"/>
      <c r="C3092" s="95" t="s">
        <v>8021</v>
      </c>
      <c r="D3092" s="95" t="s">
        <v>7080</v>
      </c>
      <c r="E3092" s="95" t="s">
        <v>7081</v>
      </c>
      <c r="F3092" s="96" t="s">
        <v>6824</v>
      </c>
      <c r="G3092" s="97">
        <v>1131.51</v>
      </c>
      <c r="H3092" s="97"/>
      <c r="I3092" s="95" t="s">
        <v>8104</v>
      </c>
      <c r="J3092" s="95" t="s">
        <v>8097</v>
      </c>
      <c r="K3092" s="96" t="s">
        <v>8098</v>
      </c>
      <c r="L3092" s="98"/>
    </row>
    <row r="3093" spans="1:12" ht="25.5" customHeight="1" x14ac:dyDescent="0.15">
      <c r="A3093" s="95" t="s">
        <v>7119</v>
      </c>
      <c r="B3093" s="95"/>
      <c r="C3093" s="95" t="s">
        <v>8021</v>
      </c>
      <c r="D3093" s="95" t="s">
        <v>7080</v>
      </c>
      <c r="E3093" s="95" t="s">
        <v>7081</v>
      </c>
      <c r="F3093" s="96" t="s">
        <v>6824</v>
      </c>
      <c r="G3093" s="97">
        <v>1416.69</v>
      </c>
      <c r="H3093" s="97"/>
      <c r="I3093" s="95" t="s">
        <v>8104</v>
      </c>
      <c r="J3093" s="95" t="s">
        <v>8097</v>
      </c>
      <c r="K3093" s="96" t="s">
        <v>8098</v>
      </c>
      <c r="L3093" s="98"/>
    </row>
    <row r="3094" spans="1:12" ht="25.5" customHeight="1" x14ac:dyDescent="0.15">
      <c r="A3094" s="95" t="s">
        <v>6809</v>
      </c>
      <c r="B3094" s="95"/>
      <c r="C3094" s="95" t="s">
        <v>8021</v>
      </c>
      <c r="D3094" s="95" t="s">
        <v>7080</v>
      </c>
      <c r="E3094" s="95" t="s">
        <v>7081</v>
      </c>
      <c r="F3094" s="96" t="s">
        <v>6824</v>
      </c>
      <c r="G3094" s="97"/>
      <c r="H3094" s="97">
        <v>4250.07</v>
      </c>
      <c r="I3094" s="95" t="s">
        <v>8104</v>
      </c>
      <c r="J3094" s="95" t="s">
        <v>8097</v>
      </c>
      <c r="K3094" s="96" t="s">
        <v>8098</v>
      </c>
      <c r="L3094" s="98"/>
    </row>
    <row r="3095" spans="1:12" ht="25.5" customHeight="1" x14ac:dyDescent="0.15">
      <c r="A3095" s="95" t="s">
        <v>7113</v>
      </c>
      <c r="B3095" s="95"/>
      <c r="C3095" s="95" t="s">
        <v>8021</v>
      </c>
      <c r="D3095" s="95" t="s">
        <v>7080</v>
      </c>
      <c r="E3095" s="95" t="s">
        <v>7081</v>
      </c>
      <c r="F3095" s="96" t="s">
        <v>6824</v>
      </c>
      <c r="G3095" s="97">
        <v>1131.51</v>
      </c>
      <c r="H3095" s="97"/>
      <c r="I3095" s="95" t="s">
        <v>8104</v>
      </c>
      <c r="J3095" s="95" t="s">
        <v>8097</v>
      </c>
      <c r="K3095" s="96" t="s">
        <v>8098</v>
      </c>
      <c r="L3095" s="98"/>
    </row>
    <row r="3096" spans="1:12" ht="25.5" customHeight="1" x14ac:dyDescent="0.15">
      <c r="A3096" s="95" t="s">
        <v>7117</v>
      </c>
      <c r="B3096" s="95"/>
      <c r="C3096" s="95" t="s">
        <v>8021</v>
      </c>
      <c r="D3096" s="95" t="s">
        <v>7080</v>
      </c>
      <c r="E3096" s="95" t="s">
        <v>7081</v>
      </c>
      <c r="F3096" s="96" t="s">
        <v>6824</v>
      </c>
      <c r="G3096" s="97">
        <v>570.36</v>
      </c>
      <c r="H3096" s="97"/>
      <c r="I3096" s="95" t="s">
        <v>8104</v>
      </c>
      <c r="J3096" s="95" t="s">
        <v>8097</v>
      </c>
      <c r="K3096" s="96" t="s">
        <v>8098</v>
      </c>
      <c r="L3096" s="98"/>
    </row>
    <row r="3097" spans="1:12" ht="25.5" customHeight="1" x14ac:dyDescent="0.15">
      <c r="A3097" s="95" t="s">
        <v>7219</v>
      </c>
      <c r="B3097" s="95"/>
      <c r="C3097" s="95" t="s">
        <v>8105</v>
      </c>
      <c r="D3097" s="95" t="s">
        <v>7080</v>
      </c>
      <c r="E3097" s="95" t="s">
        <v>7081</v>
      </c>
      <c r="F3097" s="96" t="s">
        <v>7518</v>
      </c>
      <c r="G3097" s="97">
        <v>3267.58</v>
      </c>
      <c r="H3097" s="97"/>
      <c r="I3097" s="95" t="s">
        <v>8106</v>
      </c>
      <c r="J3097" s="95" t="s">
        <v>8107</v>
      </c>
      <c r="K3097" s="96" t="s">
        <v>8108</v>
      </c>
      <c r="L3097" s="98"/>
    </row>
    <row r="3098" spans="1:12" ht="25.5" customHeight="1" x14ac:dyDescent="0.15">
      <c r="A3098" s="95" t="s">
        <v>7139</v>
      </c>
      <c r="B3098" s="95"/>
      <c r="C3098" s="95" t="s">
        <v>8105</v>
      </c>
      <c r="D3098" s="95" t="s">
        <v>7080</v>
      </c>
      <c r="E3098" s="95" t="s">
        <v>7081</v>
      </c>
      <c r="F3098" s="96" t="s">
        <v>7518</v>
      </c>
      <c r="G3098" s="97"/>
      <c r="H3098" s="97">
        <v>3267.58</v>
      </c>
      <c r="I3098" s="95" t="s">
        <v>8106</v>
      </c>
      <c r="J3098" s="95" t="s">
        <v>8107</v>
      </c>
      <c r="K3098" s="96" t="s">
        <v>8108</v>
      </c>
      <c r="L3098" s="98"/>
    </row>
    <row r="3099" spans="1:12" ht="11.25" x14ac:dyDescent="0.15">
      <c r="A3099" s="95" t="s">
        <v>7160</v>
      </c>
      <c r="B3099" s="95"/>
      <c r="C3099" s="95" t="s">
        <v>8105</v>
      </c>
      <c r="D3099" s="95" t="s">
        <v>7080</v>
      </c>
      <c r="E3099" s="95" t="s">
        <v>7081</v>
      </c>
      <c r="F3099" s="96" t="s">
        <v>7518</v>
      </c>
      <c r="G3099" s="97"/>
      <c r="H3099" s="97">
        <v>1306</v>
      </c>
      <c r="I3099" s="95" t="s">
        <v>8106</v>
      </c>
      <c r="J3099" s="95" t="s">
        <v>8107</v>
      </c>
      <c r="K3099" s="96" t="s">
        <v>8108</v>
      </c>
    </row>
    <row r="3100" spans="1:12" ht="11.25" x14ac:dyDescent="0.15">
      <c r="A3100" s="95" t="s">
        <v>7239</v>
      </c>
      <c r="B3100" s="95"/>
      <c r="C3100" s="95" t="s">
        <v>8105</v>
      </c>
      <c r="D3100" s="95" t="s">
        <v>7080</v>
      </c>
      <c r="E3100" s="95" t="s">
        <v>7081</v>
      </c>
      <c r="F3100" s="96" t="s">
        <v>7518</v>
      </c>
      <c r="G3100" s="97">
        <v>1306</v>
      </c>
      <c r="H3100" s="97"/>
      <c r="I3100" s="95" t="s">
        <v>8106</v>
      </c>
      <c r="J3100" s="95" t="s">
        <v>8107</v>
      </c>
      <c r="K3100" s="96" t="s">
        <v>8108</v>
      </c>
    </row>
    <row r="3101" spans="1:12" ht="38.25" customHeight="1" x14ac:dyDescent="0.3">
      <c r="A3101" s="95" t="s">
        <v>7055</v>
      </c>
      <c r="B3101" s="95"/>
      <c r="C3101" s="95" t="s">
        <v>8105</v>
      </c>
      <c r="D3101" s="95" t="s">
        <v>7080</v>
      </c>
      <c r="E3101" s="95" t="s">
        <v>7081</v>
      </c>
      <c r="F3101" s="96" t="s">
        <v>7518</v>
      </c>
      <c r="G3101" s="97"/>
      <c r="H3101" s="97">
        <v>6769.06</v>
      </c>
      <c r="I3101" s="95" t="s">
        <v>8106</v>
      </c>
      <c r="J3101" s="95" t="s">
        <v>8107</v>
      </c>
      <c r="K3101" s="96" t="s">
        <v>8108</v>
      </c>
      <c r="L3101" s="93"/>
    </row>
    <row r="3102" spans="1:12" ht="11.25" x14ac:dyDescent="0.15">
      <c r="A3102" s="95" t="s">
        <v>6807</v>
      </c>
      <c r="B3102" s="95"/>
      <c r="C3102" s="95" t="s">
        <v>8105</v>
      </c>
      <c r="D3102" s="95" t="s">
        <v>7080</v>
      </c>
      <c r="E3102" s="95" t="s">
        <v>7081</v>
      </c>
      <c r="F3102" s="96" t="s">
        <v>7518</v>
      </c>
      <c r="G3102" s="97">
        <v>6769.06</v>
      </c>
      <c r="H3102" s="97"/>
      <c r="I3102" s="95" t="s">
        <v>8106</v>
      </c>
      <c r="J3102" s="95" t="s">
        <v>8107</v>
      </c>
      <c r="K3102" s="96" t="s">
        <v>8108</v>
      </c>
    </row>
    <row r="3103" spans="1:12" ht="25.5" customHeight="1" x14ac:dyDescent="0.15">
      <c r="A3103" s="95" t="s">
        <v>6804</v>
      </c>
      <c r="B3103" s="95"/>
      <c r="C3103" s="95" t="s">
        <v>8109</v>
      </c>
      <c r="D3103" s="95" t="s">
        <v>7080</v>
      </c>
      <c r="E3103" s="95" t="s">
        <v>7081</v>
      </c>
      <c r="F3103" s="96" t="s">
        <v>7789</v>
      </c>
      <c r="G3103" s="97">
        <v>0.2</v>
      </c>
      <c r="H3103" s="97"/>
      <c r="I3103" s="95" t="s">
        <v>8110</v>
      </c>
      <c r="J3103" s="95" t="s">
        <v>8111</v>
      </c>
      <c r="K3103" s="96" t="s">
        <v>8112</v>
      </c>
      <c r="L3103" s="98"/>
    </row>
    <row r="3104" spans="1:12" ht="11.25" x14ac:dyDescent="0.15">
      <c r="A3104" s="95" t="s">
        <v>6549</v>
      </c>
      <c r="B3104" s="95"/>
      <c r="C3104" s="95" t="s">
        <v>8113</v>
      </c>
      <c r="D3104" s="95" t="s">
        <v>7080</v>
      </c>
      <c r="E3104" s="95" t="s">
        <v>7081</v>
      </c>
      <c r="F3104" s="99">
        <v>42855</v>
      </c>
      <c r="G3104" s="97">
        <v>180</v>
      </c>
      <c r="H3104" s="97"/>
      <c r="I3104" s="95" t="s">
        <v>6589</v>
      </c>
      <c r="J3104" s="95" t="s">
        <v>8114</v>
      </c>
      <c r="K3104" s="96" t="s">
        <v>6824</v>
      </c>
      <c r="L3104" s="98"/>
    </row>
    <row r="3105" spans="1:12" ht="12.75" customHeight="1" x14ac:dyDescent="0.15">
      <c r="A3105" s="95" t="s">
        <v>6809</v>
      </c>
      <c r="B3105" s="95"/>
      <c r="C3105" s="95" t="s">
        <v>8113</v>
      </c>
      <c r="D3105" s="95" t="s">
        <v>7080</v>
      </c>
      <c r="E3105" s="95" t="s">
        <v>7081</v>
      </c>
      <c r="F3105" s="96" t="s">
        <v>7772</v>
      </c>
      <c r="G3105" s="97"/>
      <c r="H3105" s="97">
        <v>180</v>
      </c>
      <c r="I3105" s="95" t="s">
        <v>6589</v>
      </c>
      <c r="J3105" s="95" t="s">
        <v>8114</v>
      </c>
      <c r="K3105" s="96" t="s">
        <v>6824</v>
      </c>
      <c r="L3105" s="98"/>
    </row>
    <row r="3106" spans="1:12" ht="11.25" x14ac:dyDescent="0.15">
      <c r="A3106" s="95" t="s">
        <v>6549</v>
      </c>
      <c r="B3106" s="95"/>
      <c r="C3106" s="95" t="s">
        <v>8115</v>
      </c>
      <c r="D3106" s="95" t="s">
        <v>7080</v>
      </c>
      <c r="E3106" s="95" t="s">
        <v>7081</v>
      </c>
      <c r="F3106" s="99">
        <v>42855</v>
      </c>
      <c r="G3106" s="97">
        <v>623.08000000000004</v>
      </c>
      <c r="H3106" s="97"/>
      <c r="I3106" s="95" t="s">
        <v>6592</v>
      </c>
      <c r="J3106" s="95" t="s">
        <v>8114</v>
      </c>
      <c r="K3106" s="96" t="s">
        <v>6824</v>
      </c>
      <c r="L3106" s="98"/>
    </row>
    <row r="3107" spans="1:12" ht="12.75" customHeight="1" x14ac:dyDescent="0.15">
      <c r="A3107" s="95" t="s">
        <v>6806</v>
      </c>
      <c r="B3107" s="95"/>
      <c r="C3107" s="95" t="s">
        <v>8115</v>
      </c>
      <c r="D3107" s="95" t="s">
        <v>7080</v>
      </c>
      <c r="E3107" s="95" t="s">
        <v>7081</v>
      </c>
      <c r="F3107" s="96" t="s">
        <v>7772</v>
      </c>
      <c r="G3107" s="97">
        <v>173.08</v>
      </c>
      <c r="H3107" s="97"/>
      <c r="I3107" s="95" t="s">
        <v>6592</v>
      </c>
      <c r="J3107" s="95" t="s">
        <v>8114</v>
      </c>
      <c r="K3107" s="96" t="s">
        <v>6824</v>
      </c>
      <c r="L3107" s="98"/>
    </row>
    <row r="3108" spans="1:12" ht="11.25" x14ac:dyDescent="0.15">
      <c r="A3108" s="95" t="s">
        <v>6805</v>
      </c>
      <c r="B3108" s="95"/>
      <c r="C3108" s="95" t="s">
        <v>8115</v>
      </c>
      <c r="D3108" s="95" t="s">
        <v>7080</v>
      </c>
      <c r="E3108" s="95" t="s">
        <v>7081</v>
      </c>
      <c r="F3108" s="96" t="s">
        <v>7772</v>
      </c>
      <c r="G3108" s="97">
        <v>121.15</v>
      </c>
      <c r="H3108" s="97"/>
      <c r="I3108" s="95" t="s">
        <v>6592</v>
      </c>
      <c r="J3108" s="95" t="s">
        <v>8114</v>
      </c>
      <c r="K3108" s="96" t="s">
        <v>6824</v>
      </c>
      <c r="L3108" s="98"/>
    </row>
    <row r="3109" spans="1:12" ht="12.75" customHeight="1" x14ac:dyDescent="0.15">
      <c r="A3109" s="95" t="s">
        <v>6807</v>
      </c>
      <c r="B3109" s="95"/>
      <c r="C3109" s="95" t="s">
        <v>8115</v>
      </c>
      <c r="D3109" s="95" t="s">
        <v>7080</v>
      </c>
      <c r="E3109" s="95" t="s">
        <v>7081</v>
      </c>
      <c r="F3109" s="96" t="s">
        <v>7772</v>
      </c>
      <c r="G3109" s="97">
        <v>69.23</v>
      </c>
      <c r="H3109" s="97"/>
      <c r="I3109" s="95" t="s">
        <v>6592</v>
      </c>
      <c r="J3109" s="95" t="s">
        <v>8114</v>
      </c>
      <c r="K3109" s="96" t="s">
        <v>6824</v>
      </c>
      <c r="L3109" s="98"/>
    </row>
    <row r="3110" spans="1:12" ht="12.75" customHeight="1" x14ac:dyDescent="0.15">
      <c r="A3110" s="95" t="s">
        <v>6809</v>
      </c>
      <c r="B3110" s="95"/>
      <c r="C3110" s="95" t="s">
        <v>8115</v>
      </c>
      <c r="D3110" s="95" t="s">
        <v>7080</v>
      </c>
      <c r="E3110" s="95" t="s">
        <v>7081</v>
      </c>
      <c r="F3110" s="96" t="s">
        <v>7772</v>
      </c>
      <c r="G3110" s="97"/>
      <c r="H3110" s="97">
        <v>986.54</v>
      </c>
      <c r="I3110" s="95" t="s">
        <v>6592</v>
      </c>
      <c r="J3110" s="95" t="s">
        <v>8114</v>
      </c>
      <c r="K3110" s="96" t="s">
        <v>6824</v>
      </c>
      <c r="L3110" s="98"/>
    </row>
    <row r="3111" spans="1:12" ht="12.75" customHeight="1" x14ac:dyDescent="0.15">
      <c r="A3111" s="95" t="s">
        <v>6549</v>
      </c>
      <c r="B3111" s="95"/>
      <c r="C3111" s="95" t="s">
        <v>8116</v>
      </c>
      <c r="D3111" s="95" t="s">
        <v>7080</v>
      </c>
      <c r="E3111" s="95" t="s">
        <v>7081</v>
      </c>
      <c r="F3111" s="99">
        <v>42855</v>
      </c>
      <c r="G3111" s="97"/>
      <c r="H3111" s="97">
        <v>143.72999999999999</v>
      </c>
      <c r="I3111" s="95" t="s">
        <v>6593</v>
      </c>
      <c r="J3111" s="95" t="s">
        <v>8114</v>
      </c>
      <c r="K3111" s="96" t="s">
        <v>6824</v>
      </c>
      <c r="L3111" s="98"/>
    </row>
    <row r="3112" spans="1:12" ht="12.75" customHeight="1" x14ac:dyDescent="0.15">
      <c r="A3112" s="95" t="s">
        <v>7239</v>
      </c>
      <c r="B3112" s="95"/>
      <c r="C3112" s="95" t="s">
        <v>8116</v>
      </c>
      <c r="D3112" s="95" t="s">
        <v>7080</v>
      </c>
      <c r="E3112" s="95" t="s">
        <v>7081</v>
      </c>
      <c r="F3112" s="96" t="s">
        <v>7772</v>
      </c>
      <c r="G3112" s="97">
        <v>143.72999999999999</v>
      </c>
      <c r="H3112" s="97"/>
      <c r="I3112" s="95" t="s">
        <v>6593</v>
      </c>
      <c r="J3112" s="95" t="s">
        <v>8114</v>
      </c>
      <c r="K3112" s="96" t="s">
        <v>6824</v>
      </c>
      <c r="L3112" s="98"/>
    </row>
    <row r="3113" spans="1:12" ht="12.75" customHeight="1" x14ac:dyDescent="0.15">
      <c r="A3113" s="95" t="s">
        <v>6549</v>
      </c>
      <c r="B3113" s="95"/>
      <c r="C3113" s="95" t="s">
        <v>8075</v>
      </c>
      <c r="D3113" s="95" t="s">
        <v>7080</v>
      </c>
      <c r="E3113" s="95" t="s">
        <v>7081</v>
      </c>
      <c r="F3113" s="99">
        <v>42855</v>
      </c>
      <c r="G3113" s="97">
        <v>539.26</v>
      </c>
      <c r="H3113" s="97"/>
      <c r="I3113" s="95" t="s">
        <v>6594</v>
      </c>
      <c r="J3113" s="95" t="s">
        <v>8114</v>
      </c>
      <c r="K3113" s="96" t="s">
        <v>6824</v>
      </c>
      <c r="L3113" s="98"/>
    </row>
    <row r="3114" spans="1:12" ht="12.75" customHeight="1" x14ac:dyDescent="0.15">
      <c r="A3114" s="95" t="s">
        <v>6809</v>
      </c>
      <c r="B3114" s="95"/>
      <c r="C3114" s="95" t="s">
        <v>8075</v>
      </c>
      <c r="D3114" s="95" t="s">
        <v>7080</v>
      </c>
      <c r="E3114" s="95" t="s">
        <v>7081</v>
      </c>
      <c r="F3114" s="96" t="s">
        <v>7772</v>
      </c>
      <c r="G3114" s="97"/>
      <c r="H3114" s="97">
        <v>539.26</v>
      </c>
      <c r="I3114" s="95" t="s">
        <v>6594</v>
      </c>
      <c r="J3114" s="95" t="s">
        <v>8114</v>
      </c>
      <c r="K3114" s="96" t="s">
        <v>6824</v>
      </c>
      <c r="L3114" s="98"/>
    </row>
    <row r="3115" spans="1:12" ht="12.75" customHeight="1" x14ac:dyDescent="0.15">
      <c r="A3115" s="95" t="s">
        <v>6549</v>
      </c>
      <c r="B3115" s="95"/>
      <c r="C3115" s="95" t="s">
        <v>8117</v>
      </c>
      <c r="D3115" s="95" t="s">
        <v>7080</v>
      </c>
      <c r="E3115" s="95" t="s">
        <v>7081</v>
      </c>
      <c r="F3115" s="99">
        <v>42855</v>
      </c>
      <c r="G3115" s="97"/>
      <c r="H3115" s="97">
        <v>1200.3499999999999</v>
      </c>
      <c r="I3115" s="95" t="s">
        <v>6596</v>
      </c>
      <c r="J3115" s="95" t="s">
        <v>8114</v>
      </c>
      <c r="K3115" s="96" t="s">
        <v>6824</v>
      </c>
      <c r="L3115" s="98"/>
    </row>
    <row r="3116" spans="1:12" ht="12.75" customHeight="1" x14ac:dyDescent="0.15">
      <c r="A3116" s="95" t="s">
        <v>7151</v>
      </c>
      <c r="B3116" s="95"/>
      <c r="C3116" s="95" t="s">
        <v>8117</v>
      </c>
      <c r="D3116" s="95" t="s">
        <v>7080</v>
      </c>
      <c r="E3116" s="95" t="s">
        <v>7081</v>
      </c>
      <c r="F3116" s="96" t="s">
        <v>7772</v>
      </c>
      <c r="G3116" s="97"/>
      <c r="H3116" s="97"/>
      <c r="I3116" s="95" t="s">
        <v>6596</v>
      </c>
      <c r="J3116" s="95" t="s">
        <v>8114</v>
      </c>
      <c r="K3116" s="96" t="s">
        <v>6824</v>
      </c>
      <c r="L3116" s="98"/>
    </row>
    <row r="3117" spans="1:12" ht="12.75" customHeight="1" x14ac:dyDescent="0.15">
      <c r="A3117" s="95" t="s">
        <v>7145</v>
      </c>
      <c r="B3117" s="95"/>
      <c r="C3117" s="95" t="s">
        <v>8117</v>
      </c>
      <c r="D3117" s="95" t="s">
        <v>7080</v>
      </c>
      <c r="E3117" s="95" t="s">
        <v>7081</v>
      </c>
      <c r="F3117" s="96" t="s">
        <v>7772</v>
      </c>
      <c r="G3117" s="97"/>
      <c r="H3117" s="97"/>
      <c r="I3117" s="95" t="s">
        <v>6596</v>
      </c>
      <c r="J3117" s="95" t="s">
        <v>8114</v>
      </c>
      <c r="K3117" s="96" t="s">
        <v>6824</v>
      </c>
      <c r="L3117" s="98"/>
    </row>
    <row r="3118" spans="1:12" ht="12.75" customHeight="1" x14ac:dyDescent="0.15">
      <c r="A3118" s="95" t="s">
        <v>7239</v>
      </c>
      <c r="B3118" s="95"/>
      <c r="C3118" s="95" t="s">
        <v>8117</v>
      </c>
      <c r="D3118" s="95" t="s">
        <v>7080</v>
      </c>
      <c r="E3118" s="95" t="s">
        <v>7081</v>
      </c>
      <c r="F3118" s="96" t="s">
        <v>7772</v>
      </c>
      <c r="G3118" s="97">
        <v>104.38</v>
      </c>
      <c r="H3118" s="97"/>
      <c r="I3118" s="95" t="s">
        <v>6596</v>
      </c>
      <c r="J3118" s="95" t="s">
        <v>8114</v>
      </c>
      <c r="K3118" s="96" t="s">
        <v>6824</v>
      </c>
      <c r="L3118" s="98"/>
    </row>
    <row r="3119" spans="1:12" ht="12.75" customHeight="1" x14ac:dyDescent="0.15">
      <c r="A3119" s="95" t="s">
        <v>7268</v>
      </c>
      <c r="B3119" s="95"/>
      <c r="C3119" s="95" t="s">
        <v>8117</v>
      </c>
      <c r="D3119" s="95" t="s">
        <v>7080</v>
      </c>
      <c r="E3119" s="95" t="s">
        <v>7081</v>
      </c>
      <c r="F3119" s="96" t="s">
        <v>7772</v>
      </c>
      <c r="G3119" s="100">
        <v>1095.97</v>
      </c>
      <c r="H3119" s="100"/>
      <c r="I3119" s="95" t="s">
        <v>6596</v>
      </c>
      <c r="J3119" s="95" t="s">
        <v>8114</v>
      </c>
      <c r="K3119" s="96" t="s">
        <v>6824</v>
      </c>
      <c r="L3119" s="98"/>
    </row>
    <row r="3120" spans="1:12" ht="12.75" customHeight="1" x14ac:dyDescent="0.15">
      <c r="A3120" s="95" t="s">
        <v>6549</v>
      </c>
      <c r="B3120" s="95"/>
      <c r="C3120" s="95" t="s">
        <v>8118</v>
      </c>
      <c r="D3120" s="95" t="s">
        <v>7080</v>
      </c>
      <c r="E3120" s="95" t="s">
        <v>7081</v>
      </c>
      <c r="F3120" s="99">
        <v>42855</v>
      </c>
      <c r="G3120" s="97">
        <v>523.24</v>
      </c>
      <c r="H3120" s="97"/>
      <c r="I3120" s="95" t="s">
        <v>6598</v>
      </c>
      <c r="J3120" s="95" t="s">
        <v>8114</v>
      </c>
      <c r="K3120" s="96" t="s">
        <v>6824</v>
      </c>
      <c r="L3120" s="98"/>
    </row>
    <row r="3121" spans="1:12" ht="12.75" customHeight="1" x14ac:dyDescent="0.15">
      <c r="A3121" s="95" t="s">
        <v>6807</v>
      </c>
      <c r="B3121" s="95"/>
      <c r="C3121" s="95" t="s">
        <v>8118</v>
      </c>
      <c r="D3121" s="95" t="s">
        <v>7080</v>
      </c>
      <c r="E3121" s="95" t="s">
        <v>7081</v>
      </c>
      <c r="F3121" s="96" t="s">
        <v>7772</v>
      </c>
      <c r="G3121" s="97">
        <v>130.81</v>
      </c>
      <c r="H3121" s="97"/>
      <c r="I3121" s="95" t="s">
        <v>6598</v>
      </c>
      <c r="J3121" s="95" t="s">
        <v>8114</v>
      </c>
      <c r="K3121" s="96" t="s">
        <v>6824</v>
      </c>
      <c r="L3121" s="98"/>
    </row>
    <row r="3122" spans="1:12" ht="12.75" customHeight="1" x14ac:dyDescent="0.15">
      <c r="A3122" s="95" t="s">
        <v>7219</v>
      </c>
      <c r="B3122" s="95"/>
      <c r="C3122" s="95" t="s">
        <v>8118</v>
      </c>
      <c r="D3122" s="95" t="s">
        <v>7080</v>
      </c>
      <c r="E3122" s="95" t="s">
        <v>7081</v>
      </c>
      <c r="F3122" s="96" t="s">
        <v>7772</v>
      </c>
      <c r="G3122" s="97">
        <v>65.400000000000006</v>
      </c>
      <c r="H3122" s="97"/>
      <c r="I3122" s="95" t="s">
        <v>6598</v>
      </c>
      <c r="J3122" s="95" t="s">
        <v>8114</v>
      </c>
      <c r="K3122" s="96" t="s">
        <v>6824</v>
      </c>
      <c r="L3122" s="98"/>
    </row>
    <row r="3123" spans="1:12" ht="12.75" customHeight="1" x14ac:dyDescent="0.15">
      <c r="A3123" s="95" t="s">
        <v>7239</v>
      </c>
      <c r="B3123" s="95"/>
      <c r="C3123" s="95" t="s">
        <v>8118</v>
      </c>
      <c r="D3123" s="95" t="s">
        <v>7080</v>
      </c>
      <c r="E3123" s="95" t="s">
        <v>7081</v>
      </c>
      <c r="F3123" s="96" t="s">
        <v>7772</v>
      </c>
      <c r="G3123" s="97">
        <v>130.81</v>
      </c>
      <c r="H3123" s="97"/>
      <c r="I3123" s="95" t="s">
        <v>6598</v>
      </c>
      <c r="J3123" s="95" t="s">
        <v>8114</v>
      </c>
      <c r="K3123" s="96" t="s">
        <v>6824</v>
      </c>
      <c r="L3123" s="98"/>
    </row>
    <row r="3124" spans="1:12" ht="12.75" customHeight="1" x14ac:dyDescent="0.15">
      <c r="A3124" s="95" t="s">
        <v>7329</v>
      </c>
      <c r="B3124" s="95"/>
      <c r="C3124" s="95" t="s">
        <v>8118</v>
      </c>
      <c r="D3124" s="95" t="s">
        <v>7080</v>
      </c>
      <c r="E3124" s="95" t="s">
        <v>7081</v>
      </c>
      <c r="F3124" s="96" t="s">
        <v>7772</v>
      </c>
      <c r="G3124" s="97">
        <v>130.81</v>
      </c>
      <c r="H3124" s="97"/>
      <c r="I3124" s="95" t="s">
        <v>6598</v>
      </c>
      <c r="J3124" s="95" t="s">
        <v>8114</v>
      </c>
      <c r="K3124" s="96" t="s">
        <v>6824</v>
      </c>
      <c r="L3124" s="98"/>
    </row>
    <row r="3125" spans="1:12" ht="12.75" customHeight="1" x14ac:dyDescent="0.15">
      <c r="A3125" s="95" t="s">
        <v>6809</v>
      </c>
      <c r="B3125" s="95"/>
      <c r="C3125" s="95" t="s">
        <v>8118</v>
      </c>
      <c r="D3125" s="95" t="s">
        <v>7080</v>
      </c>
      <c r="E3125" s="95" t="s">
        <v>7081</v>
      </c>
      <c r="F3125" s="96" t="s">
        <v>7772</v>
      </c>
      <c r="G3125" s="97"/>
      <c r="H3125" s="97">
        <v>1870.57</v>
      </c>
      <c r="I3125" s="95" t="s">
        <v>6598</v>
      </c>
      <c r="J3125" s="95" t="s">
        <v>8114</v>
      </c>
      <c r="K3125" s="96" t="s">
        <v>6824</v>
      </c>
      <c r="L3125" s="98"/>
    </row>
    <row r="3126" spans="1:12" ht="12.75" customHeight="1" x14ac:dyDescent="0.15">
      <c r="A3126" s="95" t="s">
        <v>7268</v>
      </c>
      <c r="B3126" s="95"/>
      <c r="C3126" s="95" t="s">
        <v>8118</v>
      </c>
      <c r="D3126" s="95" t="s">
        <v>7080</v>
      </c>
      <c r="E3126" s="95" t="s">
        <v>7081</v>
      </c>
      <c r="F3126" s="96" t="s">
        <v>7772</v>
      </c>
      <c r="G3126" s="97">
        <v>889.5</v>
      </c>
      <c r="H3126" s="97"/>
      <c r="I3126" s="95" t="s">
        <v>6598</v>
      </c>
      <c r="J3126" s="95" t="s">
        <v>8114</v>
      </c>
      <c r="K3126" s="96" t="s">
        <v>6824</v>
      </c>
      <c r="L3126" s="98"/>
    </row>
    <row r="3127" spans="1:12" ht="12.75" customHeight="1" x14ac:dyDescent="0.15">
      <c r="A3127" s="95" t="s">
        <v>6803</v>
      </c>
      <c r="B3127" s="95"/>
      <c r="C3127" s="95" t="s">
        <v>8119</v>
      </c>
      <c r="D3127" s="95" t="s">
        <v>7080</v>
      </c>
      <c r="E3127" s="95" t="s">
        <v>7081</v>
      </c>
      <c r="F3127" s="96" t="s">
        <v>7786</v>
      </c>
      <c r="G3127" s="97"/>
      <c r="H3127" s="97">
        <v>351.35</v>
      </c>
      <c r="I3127" s="95" t="s">
        <v>8120</v>
      </c>
      <c r="J3127" s="95" t="s">
        <v>8114</v>
      </c>
      <c r="K3127" s="96" t="s">
        <v>6824</v>
      </c>
      <c r="L3127" s="98"/>
    </row>
    <row r="3128" spans="1:12" ht="25.5" customHeight="1" x14ac:dyDescent="0.15">
      <c r="A3128" s="95" t="s">
        <v>6809</v>
      </c>
      <c r="B3128" s="95"/>
      <c r="C3128" s="95" t="s">
        <v>8119</v>
      </c>
      <c r="D3128" s="95" t="s">
        <v>7080</v>
      </c>
      <c r="E3128" s="95" t="s">
        <v>7081</v>
      </c>
      <c r="F3128" s="96" t="s">
        <v>7786</v>
      </c>
      <c r="G3128" s="97">
        <v>351.35</v>
      </c>
      <c r="H3128" s="97"/>
      <c r="I3128" s="95" t="s">
        <v>8120</v>
      </c>
      <c r="J3128" s="95" t="s">
        <v>8114</v>
      </c>
      <c r="K3128" s="96" t="s">
        <v>6824</v>
      </c>
      <c r="L3128" s="98"/>
    </row>
    <row r="3129" spans="1:12" ht="12.75" customHeight="1" x14ac:dyDescent="0.15">
      <c r="A3129" s="95" t="s">
        <v>6803</v>
      </c>
      <c r="B3129" s="95"/>
      <c r="C3129" s="95" t="s">
        <v>7870</v>
      </c>
      <c r="D3129" s="95" t="s">
        <v>7080</v>
      </c>
      <c r="E3129" s="95" t="s">
        <v>7081</v>
      </c>
      <c r="F3129" s="96" t="s">
        <v>7786</v>
      </c>
      <c r="G3129" s="97">
        <v>468.38</v>
      </c>
      <c r="H3129" s="97"/>
      <c r="I3129" s="95" t="s">
        <v>6601</v>
      </c>
      <c r="J3129" s="95" t="s">
        <v>8114</v>
      </c>
      <c r="K3129" s="96" t="s">
        <v>6824</v>
      </c>
      <c r="L3129" s="98"/>
    </row>
    <row r="3130" spans="1:12" ht="25.5" customHeight="1" x14ac:dyDescent="0.15">
      <c r="A3130" s="95" t="s">
        <v>6549</v>
      </c>
      <c r="B3130" s="95"/>
      <c r="C3130" s="95" t="s">
        <v>7870</v>
      </c>
      <c r="D3130" s="95" t="s">
        <v>7080</v>
      </c>
      <c r="E3130" s="95" t="s">
        <v>7081</v>
      </c>
      <c r="F3130" s="99">
        <v>42856</v>
      </c>
      <c r="G3130" s="97"/>
      <c r="H3130" s="97">
        <v>961.42</v>
      </c>
      <c r="I3130" s="95" t="s">
        <v>6601</v>
      </c>
      <c r="J3130" s="95" t="s">
        <v>8114</v>
      </c>
      <c r="K3130" s="96" t="s">
        <v>6824</v>
      </c>
      <c r="L3130" s="98"/>
    </row>
    <row r="3131" spans="1:12" ht="12.75" customHeight="1" x14ac:dyDescent="0.15">
      <c r="A3131" s="95" t="s">
        <v>7145</v>
      </c>
      <c r="B3131" s="95"/>
      <c r="C3131" s="95" t="s">
        <v>7870</v>
      </c>
      <c r="D3131" s="95" t="s">
        <v>7080</v>
      </c>
      <c r="E3131" s="95" t="s">
        <v>7081</v>
      </c>
      <c r="F3131" s="96" t="s">
        <v>7786</v>
      </c>
      <c r="G3131" s="97"/>
      <c r="H3131" s="97"/>
      <c r="I3131" s="95" t="s">
        <v>6601</v>
      </c>
      <c r="J3131" s="95" t="s">
        <v>8114</v>
      </c>
      <c r="K3131" s="96" t="s">
        <v>6824</v>
      </c>
      <c r="L3131" s="98"/>
    </row>
    <row r="3132" spans="1:12" ht="25.5" customHeight="1" x14ac:dyDescent="0.15">
      <c r="A3132" s="95" t="s">
        <v>7239</v>
      </c>
      <c r="B3132" s="95"/>
      <c r="C3132" s="95" t="s">
        <v>7870</v>
      </c>
      <c r="D3132" s="95" t="s">
        <v>7080</v>
      </c>
      <c r="E3132" s="95" t="s">
        <v>7081</v>
      </c>
      <c r="F3132" s="96" t="s">
        <v>7786</v>
      </c>
      <c r="G3132" s="97">
        <v>61.63</v>
      </c>
      <c r="H3132" s="97"/>
      <c r="I3132" s="95" t="s">
        <v>6601</v>
      </c>
      <c r="J3132" s="95" t="s">
        <v>8114</v>
      </c>
      <c r="K3132" s="96" t="s">
        <v>6824</v>
      </c>
      <c r="L3132" s="98"/>
    </row>
    <row r="3133" spans="1:12" ht="25.5" customHeight="1" x14ac:dyDescent="0.15">
      <c r="A3133" s="95" t="s">
        <v>7268</v>
      </c>
      <c r="B3133" s="95"/>
      <c r="C3133" s="95" t="s">
        <v>7870</v>
      </c>
      <c r="D3133" s="95" t="s">
        <v>7080</v>
      </c>
      <c r="E3133" s="95" t="s">
        <v>7081</v>
      </c>
      <c r="F3133" s="96" t="s">
        <v>7786</v>
      </c>
      <c r="G3133" s="97">
        <v>431.41</v>
      </c>
      <c r="H3133" s="97"/>
      <c r="I3133" s="95" t="s">
        <v>6601</v>
      </c>
      <c r="J3133" s="95" t="s">
        <v>8114</v>
      </c>
      <c r="K3133" s="96" t="s">
        <v>6824</v>
      </c>
      <c r="L3133" s="98"/>
    </row>
    <row r="3134" spans="1:12" ht="12.75" customHeight="1" x14ac:dyDescent="0.15">
      <c r="A3134" s="95" t="s">
        <v>6803</v>
      </c>
      <c r="B3134" s="95"/>
      <c r="C3134" s="95" t="s">
        <v>7861</v>
      </c>
      <c r="D3134" s="95" t="s">
        <v>7080</v>
      </c>
      <c r="E3134" s="95" t="s">
        <v>7081</v>
      </c>
      <c r="F3134" s="96" t="s">
        <v>7786</v>
      </c>
      <c r="G3134" s="97">
        <v>558.98</v>
      </c>
      <c r="H3134" s="97"/>
      <c r="I3134" s="95" t="s">
        <v>6602</v>
      </c>
      <c r="J3134" s="95" t="s">
        <v>8114</v>
      </c>
      <c r="K3134" s="96" t="s">
        <v>6824</v>
      </c>
      <c r="L3134" s="98"/>
    </row>
    <row r="3135" spans="1:12" ht="11.25" x14ac:dyDescent="0.15">
      <c r="A3135" s="95" t="s">
        <v>6549</v>
      </c>
      <c r="B3135" s="95"/>
      <c r="C3135" s="95" t="s">
        <v>7861</v>
      </c>
      <c r="D3135" s="95" t="s">
        <v>7080</v>
      </c>
      <c r="E3135" s="95" t="s">
        <v>7081</v>
      </c>
      <c r="F3135" s="99">
        <v>42856</v>
      </c>
      <c r="G3135" s="97"/>
      <c r="H3135" s="97">
        <v>1270.4000000000001</v>
      </c>
      <c r="I3135" s="95" t="s">
        <v>6602</v>
      </c>
      <c r="J3135" s="95" t="s">
        <v>8114</v>
      </c>
      <c r="K3135" s="96" t="s">
        <v>6824</v>
      </c>
    </row>
    <row r="3136" spans="1:12" ht="11.25" x14ac:dyDescent="0.15">
      <c r="A3136" s="95" t="s">
        <v>7145</v>
      </c>
      <c r="B3136" s="95"/>
      <c r="C3136" s="95" t="s">
        <v>7861</v>
      </c>
      <c r="D3136" s="95" t="s">
        <v>7080</v>
      </c>
      <c r="E3136" s="95" t="s">
        <v>7081</v>
      </c>
      <c r="F3136" s="96" t="s">
        <v>7786</v>
      </c>
      <c r="G3136" s="97"/>
      <c r="H3136" s="97"/>
      <c r="I3136" s="95" t="s">
        <v>6602</v>
      </c>
      <c r="J3136" s="95" t="s">
        <v>8114</v>
      </c>
      <c r="K3136" s="96" t="s">
        <v>6824</v>
      </c>
    </row>
    <row r="3137" spans="1:12" ht="38.25" customHeight="1" x14ac:dyDescent="0.3">
      <c r="A3137" s="95" t="s">
        <v>6809</v>
      </c>
      <c r="B3137" s="95"/>
      <c r="C3137" s="95" t="s">
        <v>7861</v>
      </c>
      <c r="D3137" s="95" t="s">
        <v>7080</v>
      </c>
      <c r="E3137" s="95" t="s">
        <v>7081</v>
      </c>
      <c r="F3137" s="96" t="s">
        <v>7786</v>
      </c>
      <c r="G3137" s="97">
        <v>355.71</v>
      </c>
      <c r="H3137" s="97"/>
      <c r="I3137" s="95" t="s">
        <v>6602</v>
      </c>
      <c r="J3137" s="95" t="s">
        <v>8114</v>
      </c>
      <c r="K3137" s="96" t="s">
        <v>6824</v>
      </c>
      <c r="L3137" s="93"/>
    </row>
    <row r="3138" spans="1:12" ht="11.25" x14ac:dyDescent="0.15">
      <c r="A3138" s="95" t="s">
        <v>7268</v>
      </c>
      <c r="B3138" s="95"/>
      <c r="C3138" s="95" t="s">
        <v>7861</v>
      </c>
      <c r="D3138" s="95" t="s">
        <v>7080</v>
      </c>
      <c r="E3138" s="95" t="s">
        <v>7081</v>
      </c>
      <c r="F3138" s="96" t="s">
        <v>7786</v>
      </c>
      <c r="G3138" s="97">
        <v>355.71</v>
      </c>
      <c r="H3138" s="97"/>
      <c r="I3138" s="95" t="s">
        <v>6602</v>
      </c>
      <c r="J3138" s="95" t="s">
        <v>8114</v>
      </c>
      <c r="K3138" s="96" t="s">
        <v>6824</v>
      </c>
    </row>
    <row r="3139" spans="1:12" ht="25.5" customHeight="1" x14ac:dyDescent="0.15">
      <c r="A3139" s="95" t="s">
        <v>6549</v>
      </c>
      <c r="B3139" s="95"/>
      <c r="C3139" s="95" t="s">
        <v>8121</v>
      </c>
      <c r="D3139" s="95" t="s">
        <v>7080</v>
      </c>
      <c r="E3139" s="95" t="s">
        <v>7081</v>
      </c>
      <c r="F3139" s="99">
        <v>42856</v>
      </c>
      <c r="G3139" s="97"/>
      <c r="H3139" s="97">
        <v>1298.75</v>
      </c>
      <c r="I3139" s="95" t="s">
        <v>6603</v>
      </c>
      <c r="J3139" s="95" t="s">
        <v>8114</v>
      </c>
      <c r="K3139" s="96" t="s">
        <v>6824</v>
      </c>
      <c r="L3139" s="98"/>
    </row>
    <row r="3140" spans="1:12" ht="12.75" customHeight="1" x14ac:dyDescent="0.15">
      <c r="A3140" s="95" t="s">
        <v>7140</v>
      </c>
      <c r="B3140" s="95"/>
      <c r="C3140" s="95" t="s">
        <v>8121</v>
      </c>
      <c r="D3140" s="95" t="s">
        <v>7080</v>
      </c>
      <c r="E3140" s="95" t="s">
        <v>7081</v>
      </c>
      <c r="F3140" s="96" t="s">
        <v>7786</v>
      </c>
      <c r="G3140" s="97">
        <v>249.76</v>
      </c>
      <c r="H3140" s="97"/>
      <c r="I3140" s="95" t="s">
        <v>6603</v>
      </c>
      <c r="J3140" s="95" t="s">
        <v>8114</v>
      </c>
      <c r="K3140" s="96" t="s">
        <v>6824</v>
      </c>
      <c r="L3140" s="98"/>
    </row>
    <row r="3141" spans="1:12" ht="25.5" customHeight="1" x14ac:dyDescent="0.15">
      <c r="A3141" s="95" t="s">
        <v>7268</v>
      </c>
      <c r="B3141" s="95"/>
      <c r="C3141" s="95" t="s">
        <v>8121</v>
      </c>
      <c r="D3141" s="95" t="s">
        <v>7080</v>
      </c>
      <c r="E3141" s="95" t="s">
        <v>7081</v>
      </c>
      <c r="F3141" s="96" t="s">
        <v>7786</v>
      </c>
      <c r="G3141" s="97">
        <v>1048.99</v>
      </c>
      <c r="H3141" s="97"/>
      <c r="I3141" s="95" t="s">
        <v>6603</v>
      </c>
      <c r="J3141" s="95" t="s">
        <v>8114</v>
      </c>
      <c r="K3141" s="96" t="s">
        <v>6824</v>
      </c>
      <c r="L3141" s="98"/>
    </row>
    <row r="3142" spans="1:12" ht="25.5" customHeight="1" x14ac:dyDescent="0.15">
      <c r="A3142" s="95" t="s">
        <v>6806</v>
      </c>
      <c r="B3142" s="95"/>
      <c r="C3142" s="95" t="s">
        <v>8022</v>
      </c>
      <c r="D3142" s="95" t="s">
        <v>7080</v>
      </c>
      <c r="E3142" s="95" t="s">
        <v>7081</v>
      </c>
      <c r="F3142" s="96" t="s">
        <v>6824</v>
      </c>
      <c r="G3142" s="97">
        <v>1116.05</v>
      </c>
      <c r="H3142" s="97"/>
      <c r="I3142" s="95" t="s">
        <v>6628</v>
      </c>
      <c r="J3142" s="95" t="s">
        <v>8122</v>
      </c>
      <c r="K3142" s="96" t="s">
        <v>6824</v>
      </c>
      <c r="L3142" s="98"/>
    </row>
    <row r="3143" spans="1:12" ht="12.75" customHeight="1" x14ac:dyDescent="0.15">
      <c r="A3143" s="95" t="s">
        <v>6556</v>
      </c>
      <c r="B3143" s="95"/>
      <c r="C3143" s="95" t="s">
        <v>8022</v>
      </c>
      <c r="D3143" s="95" t="s">
        <v>7080</v>
      </c>
      <c r="E3143" s="95" t="s">
        <v>7081</v>
      </c>
      <c r="F3143" s="99">
        <v>42916</v>
      </c>
      <c r="G3143" s="97">
        <v>669.63</v>
      </c>
      <c r="H3143" s="97"/>
      <c r="I3143" s="95" t="s">
        <v>6628</v>
      </c>
      <c r="J3143" s="95" t="s">
        <v>8122</v>
      </c>
      <c r="K3143" s="96" t="s">
        <v>6824</v>
      </c>
      <c r="L3143" s="98"/>
    </row>
    <row r="3144" spans="1:12" ht="25.5" customHeight="1" x14ac:dyDescent="0.15">
      <c r="A3144" s="95" t="s">
        <v>6803</v>
      </c>
      <c r="B3144" s="95"/>
      <c r="C3144" s="95" t="s">
        <v>8022</v>
      </c>
      <c r="D3144" s="95" t="s">
        <v>7080</v>
      </c>
      <c r="E3144" s="95" t="s">
        <v>7081</v>
      </c>
      <c r="F3144" s="96" t="s">
        <v>6824</v>
      </c>
      <c r="G3144" s="97"/>
      <c r="H3144" s="97">
        <v>6078.18</v>
      </c>
      <c r="I3144" s="95" t="s">
        <v>6628</v>
      </c>
      <c r="J3144" s="95" t="s">
        <v>8122</v>
      </c>
      <c r="K3144" s="96" t="s">
        <v>6824</v>
      </c>
      <c r="L3144" s="98"/>
    </row>
    <row r="3145" spans="1:12" ht="12.75" customHeight="1" x14ac:dyDescent="0.15">
      <c r="A3145" s="95" t="s">
        <v>6549</v>
      </c>
      <c r="B3145" s="95"/>
      <c r="C3145" s="95" t="s">
        <v>8022</v>
      </c>
      <c r="D3145" s="95" t="s">
        <v>7080</v>
      </c>
      <c r="E3145" s="95" t="s">
        <v>7081</v>
      </c>
      <c r="F3145" s="99">
        <v>42916</v>
      </c>
      <c r="G3145" s="97">
        <v>2129.08</v>
      </c>
      <c r="H3145" s="97"/>
      <c r="I3145" s="95" t="s">
        <v>6628</v>
      </c>
      <c r="J3145" s="95" t="s">
        <v>8122</v>
      </c>
      <c r="K3145" s="96" t="s">
        <v>6824</v>
      </c>
      <c r="L3145" s="98"/>
    </row>
    <row r="3146" spans="1:12" ht="12.75" customHeight="1" x14ac:dyDescent="0.15">
      <c r="A3146" s="95" t="s">
        <v>7268</v>
      </c>
      <c r="B3146" s="95"/>
      <c r="C3146" s="95" t="s">
        <v>8022</v>
      </c>
      <c r="D3146" s="95" t="s">
        <v>7080</v>
      </c>
      <c r="E3146" s="95" t="s">
        <v>7081</v>
      </c>
      <c r="F3146" s="96" t="s">
        <v>6824</v>
      </c>
      <c r="G3146" s="97">
        <v>1888.7</v>
      </c>
      <c r="H3146" s="97"/>
      <c r="I3146" s="95" t="s">
        <v>6628</v>
      </c>
      <c r="J3146" s="95" t="s">
        <v>8122</v>
      </c>
      <c r="K3146" s="96" t="s">
        <v>6824</v>
      </c>
      <c r="L3146" s="98"/>
    </row>
    <row r="3147" spans="1:12" ht="25.5" customHeight="1" x14ac:dyDescent="0.15">
      <c r="A3147" s="95" t="s">
        <v>6807</v>
      </c>
      <c r="B3147" s="95"/>
      <c r="C3147" s="95" t="s">
        <v>8022</v>
      </c>
      <c r="D3147" s="95" t="s">
        <v>7080</v>
      </c>
      <c r="E3147" s="95" t="s">
        <v>7081</v>
      </c>
      <c r="F3147" s="96" t="s">
        <v>6824</v>
      </c>
      <c r="G3147" s="97">
        <v>274.72000000000003</v>
      </c>
      <c r="H3147" s="97"/>
      <c r="I3147" s="95" t="s">
        <v>6628</v>
      </c>
      <c r="J3147" s="95" t="s">
        <v>8122</v>
      </c>
      <c r="K3147" s="96" t="s">
        <v>6824</v>
      </c>
      <c r="L3147" s="98"/>
    </row>
    <row r="3148" spans="1:12" ht="25.5" customHeight="1" x14ac:dyDescent="0.15">
      <c r="A3148" s="95" t="s">
        <v>6806</v>
      </c>
      <c r="B3148" s="95"/>
      <c r="C3148" s="95" t="s">
        <v>8123</v>
      </c>
      <c r="D3148" s="95" t="s">
        <v>7080</v>
      </c>
      <c r="E3148" s="95" t="s">
        <v>7081</v>
      </c>
      <c r="F3148" s="96" t="s">
        <v>6824</v>
      </c>
      <c r="G3148" s="97">
        <v>1135.8</v>
      </c>
      <c r="H3148" s="97"/>
      <c r="I3148" s="95" t="s">
        <v>6629</v>
      </c>
      <c r="J3148" s="95" t="s">
        <v>8122</v>
      </c>
      <c r="K3148" s="96" t="s">
        <v>6824</v>
      </c>
      <c r="L3148" s="98"/>
    </row>
    <row r="3149" spans="1:12" ht="12.75" customHeight="1" x14ac:dyDescent="0.15">
      <c r="A3149" s="95" t="s">
        <v>6556</v>
      </c>
      <c r="B3149" s="95"/>
      <c r="C3149" s="95" t="s">
        <v>8123</v>
      </c>
      <c r="D3149" s="95" t="s">
        <v>7080</v>
      </c>
      <c r="E3149" s="95" t="s">
        <v>7081</v>
      </c>
      <c r="F3149" s="99">
        <v>42916</v>
      </c>
      <c r="G3149" s="97">
        <v>483.04</v>
      </c>
      <c r="H3149" s="97"/>
      <c r="I3149" s="95" t="s">
        <v>6629</v>
      </c>
      <c r="J3149" s="95" t="s">
        <v>8122</v>
      </c>
      <c r="K3149" s="96" t="s">
        <v>6824</v>
      </c>
      <c r="L3149" s="98"/>
    </row>
    <row r="3150" spans="1:12" ht="25.5" customHeight="1" x14ac:dyDescent="0.15">
      <c r="A3150" s="95" t="s">
        <v>6549</v>
      </c>
      <c r="B3150" s="95"/>
      <c r="C3150" s="95" t="s">
        <v>8123</v>
      </c>
      <c r="D3150" s="95" t="s">
        <v>7080</v>
      </c>
      <c r="E3150" s="95" t="s">
        <v>7081</v>
      </c>
      <c r="F3150" s="99">
        <v>42916</v>
      </c>
      <c r="G3150" s="97">
        <v>1971.33</v>
      </c>
      <c r="H3150" s="97"/>
      <c r="I3150" s="95" t="s">
        <v>6629</v>
      </c>
      <c r="J3150" s="95" t="s">
        <v>8122</v>
      </c>
      <c r="K3150" s="96" t="s">
        <v>6824</v>
      </c>
      <c r="L3150" s="98"/>
    </row>
    <row r="3151" spans="1:12" ht="12.75" customHeight="1" x14ac:dyDescent="0.15">
      <c r="A3151" s="95" t="s">
        <v>7268</v>
      </c>
      <c r="B3151" s="95"/>
      <c r="C3151" s="95" t="s">
        <v>8123</v>
      </c>
      <c r="D3151" s="95" t="s">
        <v>7080</v>
      </c>
      <c r="E3151" s="95" t="s">
        <v>7081</v>
      </c>
      <c r="F3151" s="96" t="s">
        <v>6824</v>
      </c>
      <c r="G3151" s="97">
        <v>1201.08</v>
      </c>
      <c r="H3151" s="97"/>
      <c r="I3151" s="95" t="s">
        <v>6629</v>
      </c>
      <c r="J3151" s="95" t="s">
        <v>8122</v>
      </c>
      <c r="K3151" s="96" t="s">
        <v>6824</v>
      </c>
      <c r="L3151" s="98"/>
    </row>
    <row r="3152" spans="1:12" ht="25.5" customHeight="1" x14ac:dyDescent="0.15">
      <c r="A3152" s="95" t="s">
        <v>7140</v>
      </c>
      <c r="B3152" s="95"/>
      <c r="C3152" s="95" t="s">
        <v>8123</v>
      </c>
      <c r="D3152" s="95" t="s">
        <v>7080</v>
      </c>
      <c r="E3152" s="95" t="s">
        <v>7081</v>
      </c>
      <c r="F3152" s="96" t="s">
        <v>6824</v>
      </c>
      <c r="G3152" s="97"/>
      <c r="H3152" s="97">
        <v>4791.25</v>
      </c>
      <c r="I3152" s="95" t="s">
        <v>6629</v>
      </c>
      <c r="J3152" s="95" t="s">
        <v>8122</v>
      </c>
      <c r="K3152" s="96" t="s">
        <v>6824</v>
      </c>
      <c r="L3152" s="98"/>
    </row>
    <row r="3153" spans="1:12" ht="12.75" customHeight="1" x14ac:dyDescent="0.15">
      <c r="A3153" s="95" t="s">
        <v>7149</v>
      </c>
      <c r="B3153" s="95"/>
      <c r="C3153" s="95" t="s">
        <v>8124</v>
      </c>
      <c r="D3153" s="95" t="s">
        <v>7080</v>
      </c>
      <c r="E3153" s="95" t="s">
        <v>7081</v>
      </c>
      <c r="F3153" s="96" t="s">
        <v>7062</v>
      </c>
      <c r="G3153" s="97">
        <v>6204.34</v>
      </c>
      <c r="H3153" s="97"/>
      <c r="I3153" s="95" t="s">
        <v>8125</v>
      </c>
      <c r="J3153" s="95" t="s">
        <v>8126</v>
      </c>
      <c r="K3153" s="96" t="s">
        <v>7062</v>
      </c>
      <c r="L3153" s="98"/>
    </row>
    <row r="3154" spans="1:12" ht="25.5" customHeight="1" x14ac:dyDescent="0.15">
      <c r="A3154" s="95" t="s">
        <v>7145</v>
      </c>
      <c r="B3154" s="95"/>
      <c r="C3154" s="95" t="s">
        <v>8124</v>
      </c>
      <c r="D3154" s="95" t="s">
        <v>7080</v>
      </c>
      <c r="E3154" s="95" t="s">
        <v>7081</v>
      </c>
      <c r="F3154" s="96" t="s">
        <v>7062</v>
      </c>
      <c r="G3154" s="97"/>
      <c r="H3154" s="97">
        <v>6204.34</v>
      </c>
      <c r="I3154" s="95" t="s">
        <v>8125</v>
      </c>
      <c r="J3154" s="95" t="s">
        <v>8126</v>
      </c>
      <c r="K3154" s="96" t="s">
        <v>7062</v>
      </c>
      <c r="L3154" s="98"/>
    </row>
    <row r="3155" spans="1:12" ht="12.75" customHeight="1" x14ac:dyDescent="0.15">
      <c r="A3155" s="95" t="s">
        <v>7150</v>
      </c>
      <c r="B3155" s="95"/>
      <c r="C3155" s="95" t="s">
        <v>8127</v>
      </c>
      <c r="D3155" s="95" t="s">
        <v>7080</v>
      </c>
      <c r="E3155" s="95" t="s">
        <v>7081</v>
      </c>
      <c r="F3155" s="96" t="s">
        <v>7062</v>
      </c>
      <c r="G3155" s="97">
        <v>9704.2199999999993</v>
      </c>
      <c r="H3155" s="97"/>
      <c r="I3155" s="95" t="s">
        <v>7546</v>
      </c>
      <c r="J3155" s="95" t="s">
        <v>8126</v>
      </c>
      <c r="K3155" s="96" t="s">
        <v>7062</v>
      </c>
      <c r="L3155" s="98"/>
    </row>
    <row r="3156" spans="1:12" ht="25.5" customHeight="1" x14ac:dyDescent="0.15">
      <c r="A3156" s="95" t="s">
        <v>7145</v>
      </c>
      <c r="B3156" s="95"/>
      <c r="C3156" s="95" t="s">
        <v>8127</v>
      </c>
      <c r="D3156" s="95" t="s">
        <v>7080</v>
      </c>
      <c r="E3156" s="95" t="s">
        <v>7081</v>
      </c>
      <c r="F3156" s="96" t="s">
        <v>7062</v>
      </c>
      <c r="G3156" s="97"/>
      <c r="H3156" s="97">
        <v>9704.2199999999993</v>
      </c>
      <c r="I3156" s="95" t="s">
        <v>7546</v>
      </c>
      <c r="J3156" s="95" t="s">
        <v>8126</v>
      </c>
      <c r="K3156" s="96" t="s">
        <v>7062</v>
      </c>
      <c r="L3156" s="98"/>
    </row>
    <row r="3157" spans="1:12" ht="12.75" customHeight="1" x14ac:dyDescent="0.15">
      <c r="A3157" s="95" t="s">
        <v>6804</v>
      </c>
      <c r="B3157" s="95"/>
      <c r="C3157" s="95" t="s">
        <v>7135</v>
      </c>
      <c r="D3157" s="95" t="s">
        <v>7080</v>
      </c>
      <c r="E3157" s="95" t="s">
        <v>7081</v>
      </c>
      <c r="F3157" s="96" t="s">
        <v>7062</v>
      </c>
      <c r="G3157" s="97"/>
      <c r="H3157" s="97">
        <v>883.19</v>
      </c>
      <c r="I3157" s="95" t="s">
        <v>8128</v>
      </c>
      <c r="J3157" s="95" t="s">
        <v>8129</v>
      </c>
      <c r="K3157" s="96" t="s">
        <v>7062</v>
      </c>
      <c r="L3157" s="98"/>
    </row>
    <row r="3158" spans="1:12" ht="25.5" customHeight="1" x14ac:dyDescent="0.15">
      <c r="A3158" s="95" t="s">
        <v>7161</v>
      </c>
      <c r="B3158" s="95"/>
      <c r="C3158" s="95" t="s">
        <v>7135</v>
      </c>
      <c r="D3158" s="95" t="s">
        <v>7080</v>
      </c>
      <c r="E3158" s="95" t="s">
        <v>7081</v>
      </c>
      <c r="F3158" s="96" t="s">
        <v>7062</v>
      </c>
      <c r="G3158" s="100">
        <v>883.19</v>
      </c>
      <c r="H3158" s="100"/>
      <c r="I3158" s="95" t="s">
        <v>8128</v>
      </c>
      <c r="J3158" s="95" t="s">
        <v>8129</v>
      </c>
      <c r="K3158" s="96" t="s">
        <v>7062</v>
      </c>
      <c r="L3158" s="98"/>
    </row>
    <row r="3159" spans="1:12" ht="12.75" customHeight="1" x14ac:dyDescent="0.15">
      <c r="A3159" s="95" t="s">
        <v>7056</v>
      </c>
      <c r="B3159" s="95"/>
      <c r="C3159" s="95" t="s">
        <v>7396</v>
      </c>
      <c r="D3159" s="95" t="s">
        <v>7080</v>
      </c>
      <c r="E3159" s="95" t="s">
        <v>7081</v>
      </c>
      <c r="F3159" s="96" t="s">
        <v>7061</v>
      </c>
      <c r="G3159" s="97"/>
      <c r="H3159" s="97">
        <v>1387.87</v>
      </c>
      <c r="I3159" s="95" t="s">
        <v>8128</v>
      </c>
      <c r="J3159" s="95" t="s">
        <v>8129</v>
      </c>
      <c r="K3159" s="96" t="s">
        <v>7062</v>
      </c>
      <c r="L3159" s="98"/>
    </row>
    <row r="3160" spans="1:12" ht="25.5" customHeight="1" x14ac:dyDescent="0.15">
      <c r="A3160" s="95" t="s">
        <v>6804</v>
      </c>
      <c r="B3160" s="95"/>
      <c r="C3160" s="95" t="s">
        <v>7396</v>
      </c>
      <c r="D3160" s="95" t="s">
        <v>7080</v>
      </c>
      <c r="E3160" s="95" t="s">
        <v>7081</v>
      </c>
      <c r="F3160" s="96" t="s">
        <v>7061</v>
      </c>
      <c r="G3160" s="97"/>
      <c r="H3160" s="97">
        <v>925.25</v>
      </c>
      <c r="I3160" s="95" t="s">
        <v>8128</v>
      </c>
      <c r="J3160" s="95" t="s">
        <v>8129</v>
      </c>
      <c r="K3160" s="96" t="s">
        <v>7062</v>
      </c>
      <c r="L3160" s="98"/>
    </row>
    <row r="3161" spans="1:12" ht="12.75" customHeight="1" x14ac:dyDescent="0.15">
      <c r="A3161" s="95" t="s">
        <v>7161</v>
      </c>
      <c r="B3161" s="95"/>
      <c r="C3161" s="95" t="s">
        <v>7396</v>
      </c>
      <c r="D3161" s="95" t="s">
        <v>7080</v>
      </c>
      <c r="E3161" s="95" t="s">
        <v>7081</v>
      </c>
      <c r="F3161" s="96" t="s">
        <v>7061</v>
      </c>
      <c r="G3161" s="97">
        <v>2313.12</v>
      </c>
      <c r="H3161" s="97"/>
      <c r="I3161" s="95" t="s">
        <v>8128</v>
      </c>
      <c r="J3161" s="95" t="s">
        <v>8129</v>
      </c>
      <c r="K3161" s="96" t="s">
        <v>7062</v>
      </c>
      <c r="L3161" s="98"/>
    </row>
    <row r="3162" spans="1:12" ht="12.75" customHeight="1" x14ac:dyDescent="0.15">
      <c r="A3162" s="95" t="s">
        <v>7161</v>
      </c>
      <c r="B3162" s="95"/>
      <c r="C3162" s="95" t="s">
        <v>7394</v>
      </c>
      <c r="D3162" s="95" t="s">
        <v>7080</v>
      </c>
      <c r="E3162" s="95" t="s">
        <v>7081</v>
      </c>
      <c r="F3162" s="96" t="s">
        <v>7058</v>
      </c>
      <c r="G3162" s="97">
        <v>2418.2600000000002</v>
      </c>
      <c r="H3162" s="97"/>
      <c r="I3162" s="95" t="s">
        <v>8128</v>
      </c>
      <c r="J3162" s="95" t="s">
        <v>8129</v>
      </c>
      <c r="K3162" s="96" t="s">
        <v>7062</v>
      </c>
      <c r="L3162" s="98"/>
    </row>
    <row r="3163" spans="1:12" ht="11.25" x14ac:dyDescent="0.15">
      <c r="A3163" s="95" t="s">
        <v>6804</v>
      </c>
      <c r="B3163" s="95"/>
      <c r="C3163" s="95" t="s">
        <v>7394</v>
      </c>
      <c r="D3163" s="95" t="s">
        <v>7080</v>
      </c>
      <c r="E3163" s="95" t="s">
        <v>7081</v>
      </c>
      <c r="F3163" s="96" t="s">
        <v>7058</v>
      </c>
      <c r="G3163" s="97"/>
      <c r="H3163" s="97">
        <v>967.3</v>
      </c>
      <c r="I3163" s="95" t="s">
        <v>8128</v>
      </c>
      <c r="J3163" s="95" t="s">
        <v>8129</v>
      </c>
      <c r="K3163" s="96" t="s">
        <v>7062</v>
      </c>
    </row>
    <row r="3164" spans="1:12" ht="11.25" x14ac:dyDescent="0.15">
      <c r="A3164" s="95" t="s">
        <v>7056</v>
      </c>
      <c r="B3164" s="95"/>
      <c r="C3164" s="95" t="s">
        <v>7394</v>
      </c>
      <c r="D3164" s="95" t="s">
        <v>7080</v>
      </c>
      <c r="E3164" s="95" t="s">
        <v>7081</v>
      </c>
      <c r="F3164" s="96" t="s">
        <v>7058</v>
      </c>
      <c r="G3164" s="97"/>
      <c r="H3164" s="97">
        <v>1450.96</v>
      </c>
      <c r="I3164" s="95" t="s">
        <v>8128</v>
      </c>
      <c r="J3164" s="95" t="s">
        <v>8129</v>
      </c>
      <c r="K3164" s="96" t="s">
        <v>7062</v>
      </c>
    </row>
    <row r="3165" spans="1:12" ht="38.25" customHeight="1" x14ac:dyDescent="0.3">
      <c r="A3165" s="95" t="s">
        <v>7161</v>
      </c>
      <c r="B3165" s="95"/>
      <c r="C3165" s="95" t="s">
        <v>8053</v>
      </c>
      <c r="D3165" s="95" t="s">
        <v>7080</v>
      </c>
      <c r="E3165" s="95" t="s">
        <v>7081</v>
      </c>
      <c r="F3165" s="96" t="s">
        <v>7066</v>
      </c>
      <c r="G3165" s="97">
        <v>2418.2600000000002</v>
      </c>
      <c r="H3165" s="97"/>
      <c r="I3165" s="95" t="s">
        <v>8128</v>
      </c>
      <c r="J3165" s="95" t="s">
        <v>8129</v>
      </c>
      <c r="K3165" s="96" t="s">
        <v>7062</v>
      </c>
      <c r="L3165" s="93"/>
    </row>
    <row r="3166" spans="1:12" ht="11.25" x14ac:dyDescent="0.15">
      <c r="A3166" s="95" t="s">
        <v>6804</v>
      </c>
      <c r="B3166" s="95"/>
      <c r="C3166" s="95" t="s">
        <v>8053</v>
      </c>
      <c r="D3166" s="95" t="s">
        <v>7080</v>
      </c>
      <c r="E3166" s="95" t="s">
        <v>7081</v>
      </c>
      <c r="F3166" s="96" t="s">
        <v>7066</v>
      </c>
      <c r="G3166" s="97"/>
      <c r="H3166" s="97">
        <v>967.3</v>
      </c>
      <c r="I3166" s="95" t="s">
        <v>8128</v>
      </c>
      <c r="J3166" s="95" t="s">
        <v>8129</v>
      </c>
      <c r="K3166" s="96" t="s">
        <v>7062</v>
      </c>
    </row>
    <row r="3167" spans="1:12" ht="25.5" customHeight="1" x14ac:dyDescent="0.15">
      <c r="A3167" s="95" t="s">
        <v>7056</v>
      </c>
      <c r="B3167" s="95"/>
      <c r="C3167" s="95" t="s">
        <v>8053</v>
      </c>
      <c r="D3167" s="95" t="s">
        <v>7080</v>
      </c>
      <c r="E3167" s="95" t="s">
        <v>7081</v>
      </c>
      <c r="F3167" s="96" t="s">
        <v>7066</v>
      </c>
      <c r="G3167" s="97"/>
      <c r="H3167" s="97">
        <v>1450.96</v>
      </c>
      <c r="I3167" s="95" t="s">
        <v>8128</v>
      </c>
      <c r="J3167" s="95" t="s">
        <v>8129</v>
      </c>
      <c r="K3167" s="96" t="s">
        <v>7062</v>
      </c>
      <c r="L3167" s="98"/>
    </row>
    <row r="3168" spans="1:12" ht="25.5" customHeight="1" x14ac:dyDescent="0.15">
      <c r="A3168" s="95" t="s">
        <v>7055</v>
      </c>
      <c r="B3168" s="95"/>
      <c r="C3168" s="95" t="s">
        <v>7135</v>
      </c>
      <c r="D3168" s="95" t="s">
        <v>7080</v>
      </c>
      <c r="E3168" s="95" t="s">
        <v>7081</v>
      </c>
      <c r="F3168" s="96" t="s">
        <v>7065</v>
      </c>
      <c r="G3168" s="97">
        <v>1436.75</v>
      </c>
      <c r="H3168" s="97"/>
      <c r="I3168" s="95" t="s">
        <v>8130</v>
      </c>
      <c r="J3168" s="95" t="s">
        <v>8131</v>
      </c>
      <c r="K3168" s="96" t="s">
        <v>8132</v>
      </c>
      <c r="L3168" s="98"/>
    </row>
    <row r="3169" spans="1:12" ht="25.5" customHeight="1" x14ac:dyDescent="0.15">
      <c r="A3169" s="95" t="s">
        <v>7139</v>
      </c>
      <c r="B3169" s="95"/>
      <c r="C3169" s="95" t="s">
        <v>7135</v>
      </c>
      <c r="D3169" s="95" t="s">
        <v>7080</v>
      </c>
      <c r="E3169" s="95" t="s">
        <v>7081</v>
      </c>
      <c r="F3169" s="96" t="s">
        <v>7065</v>
      </c>
      <c r="G3169" s="97"/>
      <c r="H3169" s="97">
        <v>1436.75</v>
      </c>
      <c r="I3169" s="95" t="s">
        <v>8130</v>
      </c>
      <c r="J3169" s="95" t="s">
        <v>8131</v>
      </c>
      <c r="K3169" s="96" t="s">
        <v>8132</v>
      </c>
      <c r="L3169" s="98"/>
    </row>
    <row r="3170" spans="1:12" ht="25.5" customHeight="1" x14ac:dyDescent="0.15">
      <c r="A3170" s="95" t="s">
        <v>7085</v>
      </c>
      <c r="B3170" s="95"/>
      <c r="C3170" s="95" t="s">
        <v>7839</v>
      </c>
      <c r="D3170" s="95" t="s">
        <v>7080</v>
      </c>
      <c r="E3170" s="95" t="s">
        <v>7081</v>
      </c>
      <c r="F3170" s="96" t="s">
        <v>7796</v>
      </c>
      <c r="G3170" s="97">
        <v>1174.45</v>
      </c>
      <c r="H3170" s="97"/>
      <c r="I3170" s="95" t="s">
        <v>8133</v>
      </c>
      <c r="J3170" s="95" t="s">
        <v>8134</v>
      </c>
      <c r="K3170" s="96" t="s">
        <v>8132</v>
      </c>
      <c r="L3170" s="98"/>
    </row>
    <row r="3171" spans="1:12" ht="25.5" customHeight="1" x14ac:dyDescent="0.15">
      <c r="A3171" s="95" t="s">
        <v>7078</v>
      </c>
      <c r="B3171" s="95"/>
      <c r="C3171" s="95" t="s">
        <v>7839</v>
      </c>
      <c r="D3171" s="95" t="s">
        <v>7080</v>
      </c>
      <c r="E3171" s="95" t="s">
        <v>7081</v>
      </c>
      <c r="F3171" s="96" t="s">
        <v>7796</v>
      </c>
      <c r="G3171" s="97">
        <v>587.23</v>
      </c>
      <c r="H3171" s="97"/>
      <c r="I3171" s="95" t="s">
        <v>8133</v>
      </c>
      <c r="J3171" s="95" t="s">
        <v>8134</v>
      </c>
      <c r="K3171" s="96" t="s">
        <v>8132</v>
      </c>
      <c r="L3171" s="98"/>
    </row>
    <row r="3172" spans="1:12" ht="25.5" customHeight="1" x14ac:dyDescent="0.15">
      <c r="A3172" s="95" t="s">
        <v>6810</v>
      </c>
      <c r="B3172" s="95"/>
      <c r="C3172" s="95" t="s">
        <v>7839</v>
      </c>
      <c r="D3172" s="95" t="s">
        <v>7080</v>
      </c>
      <c r="E3172" s="95" t="s">
        <v>7081</v>
      </c>
      <c r="F3172" s="96" t="s">
        <v>7796</v>
      </c>
      <c r="G3172" s="97"/>
      <c r="H3172" s="97">
        <v>4404.1899999999996</v>
      </c>
      <c r="I3172" s="95" t="s">
        <v>8133</v>
      </c>
      <c r="J3172" s="95" t="s">
        <v>8134</v>
      </c>
      <c r="K3172" s="96" t="s">
        <v>8132</v>
      </c>
      <c r="L3172" s="98"/>
    </row>
    <row r="3173" spans="1:12" ht="25.5" customHeight="1" x14ac:dyDescent="0.15">
      <c r="A3173" s="95" t="s">
        <v>7086</v>
      </c>
      <c r="B3173" s="95"/>
      <c r="C3173" s="95" t="s">
        <v>7839</v>
      </c>
      <c r="D3173" s="95" t="s">
        <v>7080</v>
      </c>
      <c r="E3173" s="95" t="s">
        <v>7081</v>
      </c>
      <c r="F3173" s="96" t="s">
        <v>7796</v>
      </c>
      <c r="G3173" s="97">
        <v>1468.06</v>
      </c>
      <c r="H3173" s="97"/>
      <c r="I3173" s="95" t="s">
        <v>8133</v>
      </c>
      <c r="J3173" s="95" t="s">
        <v>8134</v>
      </c>
      <c r="K3173" s="96" t="s">
        <v>8132</v>
      </c>
      <c r="L3173" s="98"/>
    </row>
    <row r="3174" spans="1:12" ht="25.5" customHeight="1" x14ac:dyDescent="0.15">
      <c r="A3174" s="95" t="s">
        <v>7087</v>
      </c>
      <c r="B3174" s="95"/>
      <c r="C3174" s="95" t="s">
        <v>7839</v>
      </c>
      <c r="D3174" s="95" t="s">
        <v>7080</v>
      </c>
      <c r="E3174" s="95" t="s">
        <v>7081</v>
      </c>
      <c r="F3174" s="96" t="s">
        <v>7796</v>
      </c>
      <c r="G3174" s="97">
        <v>1174.45</v>
      </c>
      <c r="H3174" s="97"/>
      <c r="I3174" s="95" t="s">
        <v>8133</v>
      </c>
      <c r="J3174" s="95" t="s">
        <v>8134</v>
      </c>
      <c r="K3174" s="96" t="s">
        <v>8132</v>
      </c>
      <c r="L3174" s="98"/>
    </row>
    <row r="3175" spans="1:12" ht="25.5" customHeight="1" x14ac:dyDescent="0.15">
      <c r="A3175" s="95" t="s">
        <v>7085</v>
      </c>
      <c r="B3175" s="95"/>
      <c r="C3175" s="95" t="s">
        <v>7833</v>
      </c>
      <c r="D3175" s="95" t="s">
        <v>7080</v>
      </c>
      <c r="E3175" s="95" t="s">
        <v>7081</v>
      </c>
      <c r="F3175" s="96" t="s">
        <v>7796</v>
      </c>
      <c r="G3175" s="97">
        <v>1773.29</v>
      </c>
      <c r="H3175" s="97"/>
      <c r="I3175" s="95" t="s">
        <v>8135</v>
      </c>
      <c r="J3175" s="95" t="s">
        <v>8134</v>
      </c>
      <c r="K3175" s="96" t="s">
        <v>8132</v>
      </c>
      <c r="L3175" s="98"/>
    </row>
    <row r="3176" spans="1:12" ht="25.5" customHeight="1" x14ac:dyDescent="0.15">
      <c r="A3176" s="95" t="s">
        <v>7078</v>
      </c>
      <c r="B3176" s="95"/>
      <c r="C3176" s="95" t="s">
        <v>7833</v>
      </c>
      <c r="D3176" s="95" t="s">
        <v>7080</v>
      </c>
      <c r="E3176" s="95" t="s">
        <v>7081</v>
      </c>
      <c r="F3176" s="96" t="s">
        <v>7796</v>
      </c>
      <c r="G3176" s="97">
        <v>295.55</v>
      </c>
      <c r="H3176" s="97"/>
      <c r="I3176" s="95" t="s">
        <v>8135</v>
      </c>
      <c r="J3176" s="95" t="s">
        <v>8134</v>
      </c>
      <c r="K3176" s="96" t="s">
        <v>8132</v>
      </c>
      <c r="L3176" s="98"/>
    </row>
    <row r="3177" spans="1:12" ht="25.5" customHeight="1" x14ac:dyDescent="0.15">
      <c r="A3177" s="95" t="s">
        <v>6810</v>
      </c>
      <c r="B3177" s="95"/>
      <c r="C3177" s="95" t="s">
        <v>7833</v>
      </c>
      <c r="D3177" s="95" t="s">
        <v>7080</v>
      </c>
      <c r="E3177" s="95" t="s">
        <v>7081</v>
      </c>
      <c r="F3177" s="96" t="s">
        <v>7796</v>
      </c>
      <c r="G3177" s="97"/>
      <c r="H3177" s="97">
        <v>2659.94</v>
      </c>
      <c r="I3177" s="95" t="s">
        <v>8135</v>
      </c>
      <c r="J3177" s="95" t="s">
        <v>8134</v>
      </c>
      <c r="K3177" s="96" t="s">
        <v>8132</v>
      </c>
      <c r="L3177" s="98"/>
    </row>
    <row r="3178" spans="1:12" ht="25.5" customHeight="1" x14ac:dyDescent="0.15">
      <c r="A3178" s="95" t="s">
        <v>7086</v>
      </c>
      <c r="B3178" s="95"/>
      <c r="C3178" s="95" t="s">
        <v>7833</v>
      </c>
      <c r="D3178" s="95" t="s">
        <v>7080</v>
      </c>
      <c r="E3178" s="95" t="s">
        <v>7081</v>
      </c>
      <c r="F3178" s="96" t="s">
        <v>7796</v>
      </c>
      <c r="G3178" s="97">
        <v>295.55</v>
      </c>
      <c r="H3178" s="97"/>
      <c r="I3178" s="95" t="s">
        <v>8135</v>
      </c>
      <c r="J3178" s="95" t="s">
        <v>8134</v>
      </c>
      <c r="K3178" s="96" t="s">
        <v>8132</v>
      </c>
      <c r="L3178" s="98"/>
    </row>
    <row r="3179" spans="1:12" ht="25.5" customHeight="1" x14ac:dyDescent="0.15">
      <c r="A3179" s="95" t="s">
        <v>7087</v>
      </c>
      <c r="B3179" s="95"/>
      <c r="C3179" s="95" t="s">
        <v>7833</v>
      </c>
      <c r="D3179" s="95" t="s">
        <v>7080</v>
      </c>
      <c r="E3179" s="95" t="s">
        <v>7081</v>
      </c>
      <c r="F3179" s="96" t="s">
        <v>7796</v>
      </c>
      <c r="G3179" s="97">
        <v>295.55</v>
      </c>
      <c r="H3179" s="97"/>
      <c r="I3179" s="95" t="s">
        <v>8135</v>
      </c>
      <c r="J3179" s="95" t="s">
        <v>8134</v>
      </c>
      <c r="K3179" s="96" t="s">
        <v>8132</v>
      </c>
      <c r="L3179" s="98"/>
    </row>
    <row r="3180" spans="1:12" ht="25.5" customHeight="1" x14ac:dyDescent="0.15">
      <c r="A3180" s="95" t="s">
        <v>6810</v>
      </c>
      <c r="B3180" s="95"/>
      <c r="C3180" s="95" t="s">
        <v>7906</v>
      </c>
      <c r="D3180" s="95" t="s">
        <v>7080</v>
      </c>
      <c r="E3180" s="95" t="s">
        <v>7081</v>
      </c>
      <c r="F3180" s="96" t="s">
        <v>7796</v>
      </c>
      <c r="G3180" s="97"/>
      <c r="H3180" s="97">
        <v>1848</v>
      </c>
      <c r="I3180" s="95" t="s">
        <v>8136</v>
      </c>
      <c r="J3180" s="95" t="s">
        <v>8134</v>
      </c>
      <c r="K3180" s="96" t="s">
        <v>8132</v>
      </c>
      <c r="L3180" s="98"/>
    </row>
    <row r="3181" spans="1:12" ht="25.5" customHeight="1" x14ac:dyDescent="0.15">
      <c r="A3181" s="95" t="s">
        <v>7056</v>
      </c>
      <c r="B3181" s="95"/>
      <c r="C3181" s="95" t="s">
        <v>7906</v>
      </c>
      <c r="D3181" s="95" t="s">
        <v>7080</v>
      </c>
      <c r="E3181" s="95" t="s">
        <v>7081</v>
      </c>
      <c r="F3181" s="96" t="s">
        <v>7796</v>
      </c>
      <c r="G3181" s="97">
        <v>1848</v>
      </c>
      <c r="H3181" s="97"/>
      <c r="I3181" s="95" t="s">
        <v>8136</v>
      </c>
      <c r="J3181" s="95" t="s">
        <v>8134</v>
      </c>
      <c r="K3181" s="96" t="s">
        <v>8132</v>
      </c>
      <c r="L3181" s="98"/>
    </row>
    <row r="3182" spans="1:12" ht="25.5" customHeight="1" x14ac:dyDescent="0.15">
      <c r="A3182" s="95" t="s">
        <v>6844</v>
      </c>
      <c r="B3182" s="95"/>
      <c r="C3182" s="95" t="s">
        <v>7845</v>
      </c>
      <c r="D3182" s="95" t="s">
        <v>7080</v>
      </c>
      <c r="E3182" s="95" t="s">
        <v>7081</v>
      </c>
      <c r="F3182" s="99">
        <v>43585</v>
      </c>
      <c r="G3182" s="97"/>
      <c r="H3182" s="97">
        <v>646.79999999999995</v>
      </c>
      <c r="I3182" s="95" t="s">
        <v>8137</v>
      </c>
      <c r="J3182" s="95" t="s">
        <v>8134</v>
      </c>
      <c r="K3182" s="96" t="s">
        <v>8132</v>
      </c>
      <c r="L3182" s="98"/>
    </row>
    <row r="3183" spans="1:12" ht="25.5" customHeight="1" x14ac:dyDescent="0.15">
      <c r="A3183" s="95" t="s">
        <v>7056</v>
      </c>
      <c r="B3183" s="95"/>
      <c r="C3183" s="95" t="s">
        <v>7845</v>
      </c>
      <c r="D3183" s="95" t="s">
        <v>7080</v>
      </c>
      <c r="E3183" s="95" t="s">
        <v>7081</v>
      </c>
      <c r="F3183" s="96" t="s">
        <v>7796</v>
      </c>
      <c r="G3183" s="97">
        <v>646.79999999999995</v>
      </c>
      <c r="H3183" s="97"/>
      <c r="I3183" s="95" t="s">
        <v>8137</v>
      </c>
      <c r="J3183" s="95" t="s">
        <v>8134</v>
      </c>
      <c r="K3183" s="96" t="s">
        <v>8132</v>
      </c>
      <c r="L3183" s="98"/>
    </row>
    <row r="3184" spans="1:12" ht="25.5" customHeight="1" x14ac:dyDescent="0.15">
      <c r="A3184" s="95" t="s">
        <v>7098</v>
      </c>
      <c r="B3184" s="95"/>
      <c r="C3184" s="95" t="s">
        <v>7843</v>
      </c>
      <c r="D3184" s="95" t="s">
        <v>7080</v>
      </c>
      <c r="E3184" s="95" t="s">
        <v>7081</v>
      </c>
      <c r="F3184" s="96" t="s">
        <v>7796</v>
      </c>
      <c r="G3184" s="97">
        <v>154.1</v>
      </c>
      <c r="H3184" s="97"/>
      <c r="I3184" s="95" t="s">
        <v>8138</v>
      </c>
      <c r="J3184" s="95" t="s">
        <v>8134</v>
      </c>
      <c r="K3184" s="96" t="s">
        <v>8132</v>
      </c>
      <c r="L3184" s="98"/>
    </row>
    <row r="3185" spans="1:12" ht="11.25" x14ac:dyDescent="0.15">
      <c r="A3185" s="95" t="s">
        <v>7092</v>
      </c>
      <c r="B3185" s="95"/>
      <c r="C3185" s="95" t="s">
        <v>7843</v>
      </c>
      <c r="D3185" s="95" t="s">
        <v>7080</v>
      </c>
      <c r="E3185" s="95" t="s">
        <v>7081</v>
      </c>
      <c r="F3185" s="96" t="s">
        <v>7796</v>
      </c>
      <c r="G3185" s="97">
        <v>616.39</v>
      </c>
      <c r="H3185" s="97"/>
      <c r="I3185" s="95" t="s">
        <v>8138</v>
      </c>
      <c r="J3185" s="95" t="s">
        <v>8134</v>
      </c>
      <c r="K3185" s="96" t="s">
        <v>8132</v>
      </c>
    </row>
    <row r="3186" spans="1:12" ht="11.25" x14ac:dyDescent="0.15">
      <c r="A3186" s="95" t="s">
        <v>7095</v>
      </c>
      <c r="B3186" s="95"/>
      <c r="C3186" s="95" t="s">
        <v>7843</v>
      </c>
      <c r="D3186" s="95" t="s">
        <v>7080</v>
      </c>
      <c r="E3186" s="95" t="s">
        <v>7081</v>
      </c>
      <c r="F3186" s="96" t="s">
        <v>7796</v>
      </c>
      <c r="G3186" s="97">
        <v>2311.46</v>
      </c>
      <c r="H3186" s="97"/>
      <c r="I3186" s="95" t="s">
        <v>8138</v>
      </c>
      <c r="J3186" s="95" t="s">
        <v>8134</v>
      </c>
      <c r="K3186" s="96" t="s">
        <v>8132</v>
      </c>
    </row>
    <row r="3187" spans="1:12" ht="38.25" customHeight="1" x14ac:dyDescent="0.3">
      <c r="A3187" s="95" t="s">
        <v>6810</v>
      </c>
      <c r="B3187" s="95"/>
      <c r="C3187" s="95" t="s">
        <v>7843</v>
      </c>
      <c r="D3187" s="95" t="s">
        <v>7080</v>
      </c>
      <c r="E3187" s="95" t="s">
        <v>7081</v>
      </c>
      <c r="F3187" s="96" t="s">
        <v>7796</v>
      </c>
      <c r="G3187" s="97"/>
      <c r="H3187" s="97">
        <v>3081.95</v>
      </c>
      <c r="I3187" s="95" t="s">
        <v>8138</v>
      </c>
      <c r="J3187" s="95" t="s">
        <v>8134</v>
      </c>
      <c r="K3187" s="96" t="s">
        <v>8132</v>
      </c>
      <c r="L3187" s="93"/>
    </row>
    <row r="3188" spans="1:12" ht="11.25" x14ac:dyDescent="0.15">
      <c r="A3188" s="95" t="s">
        <v>7098</v>
      </c>
      <c r="B3188" s="95"/>
      <c r="C3188" s="95" t="s">
        <v>7904</v>
      </c>
      <c r="D3188" s="95" t="s">
        <v>7080</v>
      </c>
      <c r="E3188" s="95" t="s">
        <v>7081</v>
      </c>
      <c r="F3188" s="96" t="s">
        <v>7796</v>
      </c>
      <c r="G3188" s="97">
        <v>195.53</v>
      </c>
      <c r="H3188" s="97"/>
      <c r="I3188" s="95" t="s">
        <v>8139</v>
      </c>
      <c r="J3188" s="95" t="s">
        <v>8134</v>
      </c>
      <c r="K3188" s="96" t="s">
        <v>8132</v>
      </c>
    </row>
    <row r="3189" spans="1:12" ht="25.5" customHeight="1" x14ac:dyDescent="0.15">
      <c r="A3189" s="95" t="s">
        <v>7078</v>
      </c>
      <c r="B3189" s="95"/>
      <c r="C3189" s="95" t="s">
        <v>7904</v>
      </c>
      <c r="D3189" s="95" t="s">
        <v>7080</v>
      </c>
      <c r="E3189" s="95" t="s">
        <v>7081</v>
      </c>
      <c r="F3189" s="96" t="s">
        <v>7796</v>
      </c>
      <c r="G3189" s="97">
        <v>2150.83</v>
      </c>
      <c r="H3189" s="97"/>
      <c r="I3189" s="95" t="s">
        <v>8139</v>
      </c>
      <c r="J3189" s="95" t="s">
        <v>8134</v>
      </c>
      <c r="K3189" s="96" t="s">
        <v>8132</v>
      </c>
      <c r="L3189" s="98"/>
    </row>
    <row r="3190" spans="1:12" ht="25.5" customHeight="1" x14ac:dyDescent="0.15">
      <c r="A3190" s="95" t="s">
        <v>7095</v>
      </c>
      <c r="B3190" s="95"/>
      <c r="C3190" s="95" t="s">
        <v>7904</v>
      </c>
      <c r="D3190" s="95" t="s">
        <v>7080</v>
      </c>
      <c r="E3190" s="95" t="s">
        <v>7081</v>
      </c>
      <c r="F3190" s="96" t="s">
        <v>7796</v>
      </c>
      <c r="G3190" s="97">
        <v>1368.71</v>
      </c>
      <c r="H3190" s="97"/>
      <c r="I3190" s="95" t="s">
        <v>8139</v>
      </c>
      <c r="J3190" s="95" t="s">
        <v>8134</v>
      </c>
      <c r="K3190" s="96" t="s">
        <v>8132</v>
      </c>
      <c r="L3190" s="98"/>
    </row>
    <row r="3191" spans="1:12" ht="25.5" customHeight="1" x14ac:dyDescent="0.15">
      <c r="A3191" s="95" t="s">
        <v>6810</v>
      </c>
      <c r="B3191" s="95"/>
      <c r="C3191" s="95" t="s">
        <v>7904</v>
      </c>
      <c r="D3191" s="95" t="s">
        <v>7080</v>
      </c>
      <c r="E3191" s="95" t="s">
        <v>7081</v>
      </c>
      <c r="F3191" s="96" t="s">
        <v>7796</v>
      </c>
      <c r="G3191" s="97"/>
      <c r="H3191" s="97">
        <v>3910.6</v>
      </c>
      <c r="I3191" s="95" t="s">
        <v>8139</v>
      </c>
      <c r="J3191" s="95" t="s">
        <v>8134</v>
      </c>
      <c r="K3191" s="96" t="s">
        <v>8132</v>
      </c>
      <c r="L3191" s="98"/>
    </row>
    <row r="3192" spans="1:12" ht="25.5" customHeight="1" x14ac:dyDescent="0.15">
      <c r="A3192" s="95" t="s">
        <v>7086</v>
      </c>
      <c r="B3192" s="95"/>
      <c r="C3192" s="95" t="s">
        <v>7904</v>
      </c>
      <c r="D3192" s="95" t="s">
        <v>7080</v>
      </c>
      <c r="E3192" s="95" t="s">
        <v>7081</v>
      </c>
      <c r="F3192" s="96" t="s">
        <v>7796</v>
      </c>
      <c r="G3192" s="97">
        <v>195.53</v>
      </c>
      <c r="H3192" s="97"/>
      <c r="I3192" s="95" t="s">
        <v>8139</v>
      </c>
      <c r="J3192" s="95" t="s">
        <v>8134</v>
      </c>
      <c r="K3192" s="96" t="s">
        <v>8132</v>
      </c>
      <c r="L3192" s="98"/>
    </row>
    <row r="3193" spans="1:12" ht="25.5" customHeight="1" x14ac:dyDescent="0.15">
      <c r="A3193" s="95" t="s">
        <v>6844</v>
      </c>
      <c r="B3193" s="95"/>
      <c r="C3193" s="95" t="s">
        <v>7902</v>
      </c>
      <c r="D3193" s="95" t="s">
        <v>7080</v>
      </c>
      <c r="E3193" s="95" t="s">
        <v>7081</v>
      </c>
      <c r="F3193" s="99">
        <v>43585</v>
      </c>
      <c r="G3193" s="97">
        <v>578.35</v>
      </c>
      <c r="H3193" s="97"/>
      <c r="I3193" s="95" t="s">
        <v>8140</v>
      </c>
      <c r="J3193" s="95" t="s">
        <v>8134</v>
      </c>
      <c r="K3193" s="96" t="s">
        <v>8132</v>
      </c>
      <c r="L3193" s="98"/>
    </row>
    <row r="3194" spans="1:12" ht="25.5" customHeight="1" x14ac:dyDescent="0.15">
      <c r="A3194" s="95" t="s">
        <v>6810</v>
      </c>
      <c r="B3194" s="95"/>
      <c r="C3194" s="95" t="s">
        <v>7902</v>
      </c>
      <c r="D3194" s="95" t="s">
        <v>7080</v>
      </c>
      <c r="E3194" s="95" t="s">
        <v>7081</v>
      </c>
      <c r="F3194" s="96" t="s">
        <v>7796</v>
      </c>
      <c r="G3194" s="97"/>
      <c r="H3194" s="97">
        <v>578.35</v>
      </c>
      <c r="I3194" s="95" t="s">
        <v>8140</v>
      </c>
      <c r="J3194" s="95" t="s">
        <v>8134</v>
      </c>
      <c r="K3194" s="96" t="s">
        <v>8132</v>
      </c>
      <c r="L3194" s="98"/>
    </row>
    <row r="3195" spans="1:12" ht="25.5" customHeight="1" x14ac:dyDescent="0.15">
      <c r="A3195" s="95" t="s">
        <v>7098</v>
      </c>
      <c r="B3195" s="95"/>
      <c r="C3195" s="95" t="s">
        <v>7830</v>
      </c>
      <c r="D3195" s="95" t="s">
        <v>7080</v>
      </c>
      <c r="E3195" s="95" t="s">
        <v>7081</v>
      </c>
      <c r="F3195" s="96" t="s">
        <v>7796</v>
      </c>
      <c r="G3195" s="97">
        <v>217.02</v>
      </c>
      <c r="H3195" s="97"/>
      <c r="I3195" s="95" t="s">
        <v>8141</v>
      </c>
      <c r="J3195" s="95" t="s">
        <v>8134</v>
      </c>
      <c r="K3195" s="96" t="s">
        <v>8132</v>
      </c>
      <c r="L3195" s="98"/>
    </row>
    <row r="3196" spans="1:12" ht="25.5" customHeight="1" x14ac:dyDescent="0.15">
      <c r="A3196" s="95" t="s">
        <v>7078</v>
      </c>
      <c r="B3196" s="95"/>
      <c r="C3196" s="95" t="s">
        <v>7830</v>
      </c>
      <c r="D3196" s="95" t="s">
        <v>7080</v>
      </c>
      <c r="E3196" s="95" t="s">
        <v>7081</v>
      </c>
      <c r="F3196" s="96" t="s">
        <v>7796</v>
      </c>
      <c r="G3196" s="97">
        <v>434.04</v>
      </c>
      <c r="H3196" s="97"/>
      <c r="I3196" s="95" t="s">
        <v>8141</v>
      </c>
      <c r="J3196" s="95" t="s">
        <v>8134</v>
      </c>
      <c r="K3196" s="96" t="s">
        <v>8132</v>
      </c>
      <c r="L3196" s="98"/>
    </row>
    <row r="3197" spans="1:12" ht="25.5" customHeight="1" x14ac:dyDescent="0.15">
      <c r="A3197" s="95" t="s">
        <v>6810</v>
      </c>
      <c r="B3197" s="95"/>
      <c r="C3197" s="95" t="s">
        <v>7830</v>
      </c>
      <c r="D3197" s="95" t="s">
        <v>7080</v>
      </c>
      <c r="E3197" s="95" t="s">
        <v>7081</v>
      </c>
      <c r="F3197" s="96" t="s">
        <v>7796</v>
      </c>
      <c r="G3197" s="97">
        <v>434.04</v>
      </c>
      <c r="H3197" s="97"/>
      <c r="I3197" s="95" t="s">
        <v>8141</v>
      </c>
      <c r="J3197" s="95" t="s">
        <v>8134</v>
      </c>
      <c r="K3197" s="96" t="s">
        <v>8132</v>
      </c>
      <c r="L3197" s="98"/>
    </row>
    <row r="3198" spans="1:12" ht="25.5" customHeight="1" x14ac:dyDescent="0.15">
      <c r="A3198" s="95" t="s">
        <v>7086</v>
      </c>
      <c r="B3198" s="95"/>
      <c r="C3198" s="95" t="s">
        <v>7830</v>
      </c>
      <c r="D3198" s="95" t="s">
        <v>7080</v>
      </c>
      <c r="E3198" s="95" t="s">
        <v>7081</v>
      </c>
      <c r="F3198" s="96" t="s">
        <v>7796</v>
      </c>
      <c r="G3198" s="97">
        <v>651.05999999999995</v>
      </c>
      <c r="H3198" s="97"/>
      <c r="I3198" s="95" t="s">
        <v>8141</v>
      </c>
      <c r="J3198" s="95" t="s">
        <v>8134</v>
      </c>
      <c r="K3198" s="96" t="s">
        <v>8132</v>
      </c>
      <c r="L3198" s="98"/>
    </row>
    <row r="3199" spans="1:12" ht="25.5" customHeight="1" x14ac:dyDescent="0.15">
      <c r="A3199" s="95" t="s">
        <v>7087</v>
      </c>
      <c r="B3199" s="95"/>
      <c r="C3199" s="95" t="s">
        <v>7830</v>
      </c>
      <c r="D3199" s="95" t="s">
        <v>7080</v>
      </c>
      <c r="E3199" s="95" t="s">
        <v>7081</v>
      </c>
      <c r="F3199" s="96" t="s">
        <v>7796</v>
      </c>
      <c r="G3199" s="97"/>
      <c r="H3199" s="97">
        <v>1736.16</v>
      </c>
      <c r="I3199" s="95" t="s">
        <v>8141</v>
      </c>
      <c r="J3199" s="95" t="s">
        <v>8134</v>
      </c>
      <c r="K3199" s="96" t="s">
        <v>8132</v>
      </c>
      <c r="L3199" s="98"/>
    </row>
    <row r="3200" spans="1:12" ht="25.5" customHeight="1" x14ac:dyDescent="0.15">
      <c r="A3200" s="95" t="s">
        <v>6810</v>
      </c>
      <c r="B3200" s="95"/>
      <c r="C3200" s="95" t="s">
        <v>7793</v>
      </c>
      <c r="D3200" s="95" t="s">
        <v>7080</v>
      </c>
      <c r="E3200" s="95" t="s">
        <v>7081</v>
      </c>
      <c r="F3200" s="96" t="s">
        <v>7796</v>
      </c>
      <c r="G3200" s="97"/>
      <c r="H3200" s="97">
        <v>310.48</v>
      </c>
      <c r="I3200" s="95" t="s">
        <v>8142</v>
      </c>
      <c r="J3200" s="95" t="s">
        <v>8134</v>
      </c>
      <c r="K3200" s="96" t="s">
        <v>8132</v>
      </c>
      <c r="L3200" s="98"/>
    </row>
    <row r="3201" spans="1:12" ht="25.5" customHeight="1" x14ac:dyDescent="0.15">
      <c r="A3201" s="95" t="s">
        <v>7086</v>
      </c>
      <c r="B3201" s="95"/>
      <c r="C3201" s="95" t="s">
        <v>7793</v>
      </c>
      <c r="D3201" s="95" t="s">
        <v>7080</v>
      </c>
      <c r="E3201" s="95" t="s">
        <v>7081</v>
      </c>
      <c r="F3201" s="96" t="s">
        <v>7796</v>
      </c>
      <c r="G3201" s="97">
        <v>310.48</v>
      </c>
      <c r="H3201" s="97"/>
      <c r="I3201" s="95" t="s">
        <v>8142</v>
      </c>
      <c r="J3201" s="95" t="s">
        <v>8134</v>
      </c>
      <c r="K3201" s="96" t="s">
        <v>8132</v>
      </c>
      <c r="L3201" s="98"/>
    </row>
    <row r="3202" spans="1:12" ht="25.5" customHeight="1" x14ac:dyDescent="0.15">
      <c r="A3202" s="95" t="s">
        <v>6844</v>
      </c>
      <c r="B3202" s="95"/>
      <c r="C3202" s="95" t="s">
        <v>7858</v>
      </c>
      <c r="D3202" s="95" t="s">
        <v>7080</v>
      </c>
      <c r="E3202" s="95" t="s">
        <v>7081</v>
      </c>
      <c r="F3202" s="99">
        <v>43585</v>
      </c>
      <c r="G3202" s="97">
        <v>1027.47</v>
      </c>
      <c r="H3202" s="97"/>
      <c r="I3202" s="95" t="s">
        <v>8143</v>
      </c>
      <c r="J3202" s="95" t="s">
        <v>8134</v>
      </c>
      <c r="K3202" s="96" t="s">
        <v>8132</v>
      </c>
      <c r="L3202" s="98"/>
    </row>
    <row r="3203" spans="1:12" ht="25.5" customHeight="1" x14ac:dyDescent="0.15">
      <c r="A3203" s="95" t="s">
        <v>7159</v>
      </c>
      <c r="B3203" s="95"/>
      <c r="C3203" s="95" t="s">
        <v>7858</v>
      </c>
      <c r="D3203" s="95" t="s">
        <v>7080</v>
      </c>
      <c r="E3203" s="95" t="s">
        <v>7081</v>
      </c>
      <c r="F3203" s="96" t="s">
        <v>7796</v>
      </c>
      <c r="G3203" s="97">
        <v>120.88</v>
      </c>
      <c r="H3203" s="97"/>
      <c r="I3203" s="95" t="s">
        <v>8143</v>
      </c>
      <c r="J3203" s="95" t="s">
        <v>8134</v>
      </c>
      <c r="K3203" s="96" t="s">
        <v>8132</v>
      </c>
      <c r="L3203" s="98"/>
    </row>
    <row r="3204" spans="1:12" ht="25.5" customHeight="1" x14ac:dyDescent="0.15">
      <c r="A3204" s="95" t="s">
        <v>6810</v>
      </c>
      <c r="B3204" s="95"/>
      <c r="C3204" s="95" t="s">
        <v>7858</v>
      </c>
      <c r="D3204" s="95" t="s">
        <v>7080</v>
      </c>
      <c r="E3204" s="95" t="s">
        <v>7081</v>
      </c>
      <c r="F3204" s="96" t="s">
        <v>7796</v>
      </c>
      <c r="G3204" s="97"/>
      <c r="H3204" s="97">
        <v>1269.23</v>
      </c>
      <c r="I3204" s="95" t="s">
        <v>8143</v>
      </c>
      <c r="J3204" s="95" t="s">
        <v>8134</v>
      </c>
      <c r="K3204" s="96" t="s">
        <v>8132</v>
      </c>
      <c r="L3204" s="98"/>
    </row>
    <row r="3205" spans="1:12" ht="25.5" customHeight="1" x14ac:dyDescent="0.15">
      <c r="A3205" s="95" t="s">
        <v>7055</v>
      </c>
      <c r="B3205" s="95"/>
      <c r="C3205" s="95" t="s">
        <v>7858</v>
      </c>
      <c r="D3205" s="95" t="s">
        <v>7080</v>
      </c>
      <c r="E3205" s="95" t="s">
        <v>7081</v>
      </c>
      <c r="F3205" s="96" t="s">
        <v>7796</v>
      </c>
      <c r="G3205" s="97">
        <v>120.88</v>
      </c>
      <c r="H3205" s="97"/>
      <c r="I3205" s="95" t="s">
        <v>8143</v>
      </c>
      <c r="J3205" s="95" t="s">
        <v>8134</v>
      </c>
      <c r="K3205" s="96" t="s">
        <v>8132</v>
      </c>
      <c r="L3205" s="98"/>
    </row>
    <row r="3206" spans="1:12" ht="25.5" customHeight="1" x14ac:dyDescent="0.15">
      <c r="A3206" s="95" t="s">
        <v>6804</v>
      </c>
      <c r="B3206" s="95"/>
      <c r="C3206" s="95" t="s">
        <v>7851</v>
      </c>
      <c r="D3206" s="95" t="s">
        <v>7080</v>
      </c>
      <c r="E3206" s="95" t="s">
        <v>7081</v>
      </c>
      <c r="F3206" s="96" t="s">
        <v>7796</v>
      </c>
      <c r="G3206" s="97"/>
      <c r="H3206" s="97">
        <v>5330.76</v>
      </c>
      <c r="I3206" s="95" t="s">
        <v>8144</v>
      </c>
      <c r="J3206" s="95" t="s">
        <v>8134</v>
      </c>
      <c r="K3206" s="96" t="s">
        <v>8132</v>
      </c>
      <c r="L3206" s="98"/>
    </row>
    <row r="3207" spans="1:12" ht="11.25" x14ac:dyDescent="0.15">
      <c r="A3207" s="95" t="s">
        <v>6844</v>
      </c>
      <c r="B3207" s="95"/>
      <c r="C3207" s="95" t="s">
        <v>7851</v>
      </c>
      <c r="D3207" s="95" t="s">
        <v>7080</v>
      </c>
      <c r="E3207" s="95" t="s">
        <v>7081</v>
      </c>
      <c r="F3207" s="99">
        <v>43585</v>
      </c>
      <c r="G3207" s="97">
        <v>4264.6099999999997</v>
      </c>
      <c r="H3207" s="97"/>
      <c r="I3207" s="95" t="s">
        <v>8144</v>
      </c>
      <c r="J3207" s="95" t="s">
        <v>8134</v>
      </c>
      <c r="K3207" s="96" t="s">
        <v>8132</v>
      </c>
    </row>
    <row r="3208" spans="1:12" ht="11.25" x14ac:dyDescent="0.15">
      <c r="A3208" s="95" t="s">
        <v>7056</v>
      </c>
      <c r="B3208" s="95"/>
      <c r="C3208" s="95" t="s">
        <v>7851</v>
      </c>
      <c r="D3208" s="95" t="s">
        <v>7080</v>
      </c>
      <c r="E3208" s="95" t="s">
        <v>7081</v>
      </c>
      <c r="F3208" s="96" t="s">
        <v>7796</v>
      </c>
      <c r="G3208" s="97">
        <v>1066.1500000000001</v>
      </c>
      <c r="H3208" s="97"/>
      <c r="I3208" s="95" t="s">
        <v>8144</v>
      </c>
      <c r="J3208" s="95" t="s">
        <v>8134</v>
      </c>
      <c r="K3208" s="96" t="s">
        <v>8132</v>
      </c>
    </row>
    <row r="3209" spans="1:12" ht="38.25" customHeight="1" x14ac:dyDescent="0.3">
      <c r="A3209" s="95" t="s">
        <v>6804</v>
      </c>
      <c r="B3209" s="95"/>
      <c r="C3209" s="95" t="s">
        <v>7848</v>
      </c>
      <c r="D3209" s="95" t="s">
        <v>7080</v>
      </c>
      <c r="E3209" s="95" t="s">
        <v>7081</v>
      </c>
      <c r="F3209" s="96" t="s">
        <v>7796</v>
      </c>
      <c r="G3209" s="97"/>
      <c r="H3209" s="97">
        <v>4400</v>
      </c>
      <c r="I3209" s="95" t="s">
        <v>8145</v>
      </c>
      <c r="J3209" s="95" t="s">
        <v>8134</v>
      </c>
      <c r="K3209" s="96" t="s">
        <v>8132</v>
      </c>
      <c r="L3209" s="93"/>
    </row>
    <row r="3210" spans="1:12" ht="11.25" x14ac:dyDescent="0.15">
      <c r="A3210" s="95" t="s">
        <v>6844</v>
      </c>
      <c r="B3210" s="95"/>
      <c r="C3210" s="95" t="s">
        <v>7848</v>
      </c>
      <c r="D3210" s="95" t="s">
        <v>7080</v>
      </c>
      <c r="E3210" s="95" t="s">
        <v>7081</v>
      </c>
      <c r="F3210" s="99">
        <v>43585</v>
      </c>
      <c r="G3210" s="97">
        <v>3850</v>
      </c>
      <c r="H3210" s="97"/>
      <c r="I3210" s="95" t="s">
        <v>8145</v>
      </c>
      <c r="J3210" s="95" t="s">
        <v>8134</v>
      </c>
      <c r="K3210" s="96" t="s">
        <v>8132</v>
      </c>
    </row>
    <row r="3211" spans="1:12" ht="25.5" customHeight="1" x14ac:dyDescent="0.15">
      <c r="A3211" s="95" t="s">
        <v>7056</v>
      </c>
      <c r="B3211" s="95"/>
      <c r="C3211" s="95" t="s">
        <v>7848</v>
      </c>
      <c r="D3211" s="95" t="s">
        <v>7080</v>
      </c>
      <c r="E3211" s="95" t="s">
        <v>7081</v>
      </c>
      <c r="F3211" s="96" t="s">
        <v>7796</v>
      </c>
      <c r="G3211" s="97">
        <v>550</v>
      </c>
      <c r="H3211" s="97"/>
      <c r="I3211" s="95" t="s">
        <v>8145</v>
      </c>
      <c r="J3211" s="95" t="s">
        <v>8134</v>
      </c>
      <c r="K3211" s="96" t="s">
        <v>8132</v>
      </c>
      <c r="L3211" s="98"/>
    </row>
    <row r="3212" spans="1:12" ht="25.5" customHeight="1" x14ac:dyDescent="0.15">
      <c r="A3212" s="95" t="s">
        <v>7085</v>
      </c>
      <c r="B3212" s="95"/>
      <c r="C3212" s="95" t="s">
        <v>7898</v>
      </c>
      <c r="D3212" s="95" t="s">
        <v>7080</v>
      </c>
      <c r="E3212" s="95" t="s">
        <v>7081</v>
      </c>
      <c r="F3212" s="96" t="s">
        <v>7796</v>
      </c>
      <c r="G3212" s="97">
        <v>436.68</v>
      </c>
      <c r="H3212" s="97"/>
      <c r="I3212" s="95" t="s">
        <v>8146</v>
      </c>
      <c r="J3212" s="95" t="s">
        <v>8134</v>
      </c>
      <c r="K3212" s="96" t="s">
        <v>8132</v>
      </c>
      <c r="L3212" s="98"/>
    </row>
    <row r="3213" spans="1:12" ht="25.5" customHeight="1" x14ac:dyDescent="0.15">
      <c r="A3213" s="95" t="s">
        <v>7078</v>
      </c>
      <c r="B3213" s="95"/>
      <c r="C3213" s="95" t="s">
        <v>7898</v>
      </c>
      <c r="D3213" s="95" t="s">
        <v>7080</v>
      </c>
      <c r="E3213" s="95" t="s">
        <v>7081</v>
      </c>
      <c r="F3213" s="96" t="s">
        <v>7796</v>
      </c>
      <c r="G3213" s="97">
        <v>218.34</v>
      </c>
      <c r="H3213" s="97"/>
      <c r="I3213" s="95" t="s">
        <v>8146</v>
      </c>
      <c r="J3213" s="95" t="s">
        <v>8134</v>
      </c>
      <c r="K3213" s="96" t="s">
        <v>8132</v>
      </c>
      <c r="L3213" s="98"/>
    </row>
    <row r="3214" spans="1:12" ht="25.5" customHeight="1" x14ac:dyDescent="0.15">
      <c r="A3214" s="95" t="s">
        <v>6810</v>
      </c>
      <c r="B3214" s="95"/>
      <c r="C3214" s="95" t="s">
        <v>7898</v>
      </c>
      <c r="D3214" s="95" t="s">
        <v>7080</v>
      </c>
      <c r="E3214" s="95" t="s">
        <v>7081</v>
      </c>
      <c r="F3214" s="96" t="s">
        <v>7796</v>
      </c>
      <c r="G3214" s="97"/>
      <c r="H3214" s="97">
        <v>1091.7</v>
      </c>
      <c r="I3214" s="95" t="s">
        <v>8146</v>
      </c>
      <c r="J3214" s="95" t="s">
        <v>8134</v>
      </c>
      <c r="K3214" s="96" t="s">
        <v>8132</v>
      </c>
      <c r="L3214" s="98"/>
    </row>
    <row r="3215" spans="1:12" ht="25.5" customHeight="1" x14ac:dyDescent="0.15">
      <c r="A3215" s="95" t="s">
        <v>7086</v>
      </c>
      <c r="B3215" s="95"/>
      <c r="C3215" s="95" t="s">
        <v>7898</v>
      </c>
      <c r="D3215" s="95" t="s">
        <v>7080</v>
      </c>
      <c r="E3215" s="95" t="s">
        <v>7081</v>
      </c>
      <c r="F3215" s="96" t="s">
        <v>7796</v>
      </c>
      <c r="G3215" s="97">
        <v>218.34</v>
      </c>
      <c r="H3215" s="97"/>
      <c r="I3215" s="95" t="s">
        <v>8146</v>
      </c>
      <c r="J3215" s="95" t="s">
        <v>8134</v>
      </c>
      <c r="K3215" s="96" t="s">
        <v>8132</v>
      </c>
      <c r="L3215" s="98"/>
    </row>
    <row r="3216" spans="1:12" ht="25.5" customHeight="1" x14ac:dyDescent="0.15">
      <c r="A3216" s="95" t="s">
        <v>7087</v>
      </c>
      <c r="B3216" s="95"/>
      <c r="C3216" s="95" t="s">
        <v>7898</v>
      </c>
      <c r="D3216" s="95" t="s">
        <v>7080</v>
      </c>
      <c r="E3216" s="95" t="s">
        <v>7081</v>
      </c>
      <c r="F3216" s="96" t="s">
        <v>7796</v>
      </c>
      <c r="G3216" s="97">
        <v>218.34</v>
      </c>
      <c r="H3216" s="97"/>
      <c r="I3216" s="95" t="s">
        <v>8146</v>
      </c>
      <c r="J3216" s="95" t="s">
        <v>8134</v>
      </c>
      <c r="K3216" s="96" t="s">
        <v>8132</v>
      </c>
      <c r="L3216" s="98"/>
    </row>
    <row r="3217" spans="1:12" ht="25.5" customHeight="1" x14ac:dyDescent="0.15">
      <c r="A3217" s="95" t="s">
        <v>6804</v>
      </c>
      <c r="B3217" s="95"/>
      <c r="C3217" s="95" t="s">
        <v>7835</v>
      </c>
      <c r="D3217" s="95" t="s">
        <v>7080</v>
      </c>
      <c r="E3217" s="95" t="s">
        <v>7081</v>
      </c>
      <c r="F3217" s="96" t="s">
        <v>7796</v>
      </c>
      <c r="G3217" s="97">
        <v>1100</v>
      </c>
      <c r="H3217" s="97"/>
      <c r="I3217" s="95" t="s">
        <v>8147</v>
      </c>
      <c r="J3217" s="95" t="s">
        <v>8134</v>
      </c>
      <c r="K3217" s="96" t="s">
        <v>8132</v>
      </c>
      <c r="L3217" s="98"/>
    </row>
    <row r="3218" spans="1:12" ht="25.5" customHeight="1" x14ac:dyDescent="0.15">
      <c r="A3218" s="95" t="s">
        <v>6844</v>
      </c>
      <c r="B3218" s="95"/>
      <c r="C3218" s="95" t="s">
        <v>7835</v>
      </c>
      <c r="D3218" s="95" t="s">
        <v>7080</v>
      </c>
      <c r="E3218" s="95" t="s">
        <v>7081</v>
      </c>
      <c r="F3218" s="99">
        <v>43585</v>
      </c>
      <c r="G3218" s="97"/>
      <c r="H3218" s="97">
        <v>2514.2800000000002</v>
      </c>
      <c r="I3218" s="95" t="s">
        <v>8147</v>
      </c>
      <c r="J3218" s="95" t="s">
        <v>8134</v>
      </c>
      <c r="K3218" s="96" t="s">
        <v>8132</v>
      </c>
      <c r="L3218" s="98"/>
    </row>
    <row r="3219" spans="1:12" ht="25.5" customHeight="1" x14ac:dyDescent="0.15">
      <c r="A3219" s="95" t="s">
        <v>6810</v>
      </c>
      <c r="B3219" s="95"/>
      <c r="C3219" s="95" t="s">
        <v>7835</v>
      </c>
      <c r="D3219" s="95" t="s">
        <v>7080</v>
      </c>
      <c r="E3219" s="95" t="s">
        <v>7081</v>
      </c>
      <c r="F3219" s="96" t="s">
        <v>7796</v>
      </c>
      <c r="G3219" s="97">
        <v>550</v>
      </c>
      <c r="H3219" s="97"/>
      <c r="I3219" s="95" t="s">
        <v>8147</v>
      </c>
      <c r="J3219" s="95" t="s">
        <v>8134</v>
      </c>
      <c r="K3219" s="96" t="s">
        <v>8132</v>
      </c>
      <c r="L3219" s="98"/>
    </row>
    <row r="3220" spans="1:12" ht="25.5" customHeight="1" x14ac:dyDescent="0.15">
      <c r="A3220" s="95" t="s">
        <v>7056</v>
      </c>
      <c r="B3220" s="95"/>
      <c r="C3220" s="95" t="s">
        <v>7835</v>
      </c>
      <c r="D3220" s="95" t="s">
        <v>7080</v>
      </c>
      <c r="E3220" s="95" t="s">
        <v>7081</v>
      </c>
      <c r="F3220" s="96" t="s">
        <v>7796</v>
      </c>
      <c r="G3220" s="97">
        <v>550</v>
      </c>
      <c r="H3220" s="97"/>
      <c r="I3220" s="95" t="s">
        <v>8147</v>
      </c>
      <c r="J3220" s="95" t="s">
        <v>8134</v>
      </c>
      <c r="K3220" s="96" t="s">
        <v>8132</v>
      </c>
      <c r="L3220" s="98"/>
    </row>
    <row r="3221" spans="1:12" ht="25.5" customHeight="1" x14ac:dyDescent="0.15">
      <c r="A3221" s="95" t="s">
        <v>7055</v>
      </c>
      <c r="B3221" s="95"/>
      <c r="C3221" s="95" t="s">
        <v>7835</v>
      </c>
      <c r="D3221" s="95" t="s">
        <v>7080</v>
      </c>
      <c r="E3221" s="95" t="s">
        <v>7081</v>
      </c>
      <c r="F3221" s="96" t="s">
        <v>7796</v>
      </c>
      <c r="G3221" s="97">
        <v>157.13999999999999</v>
      </c>
      <c r="H3221" s="97"/>
      <c r="I3221" s="95" t="s">
        <v>8147</v>
      </c>
      <c r="J3221" s="95" t="s">
        <v>8134</v>
      </c>
      <c r="K3221" s="96" t="s">
        <v>8132</v>
      </c>
      <c r="L3221" s="98"/>
    </row>
    <row r="3222" spans="1:12" ht="25.5" customHeight="1" x14ac:dyDescent="0.15">
      <c r="A3222" s="95" t="s">
        <v>7160</v>
      </c>
      <c r="B3222" s="95"/>
      <c r="C3222" s="95" t="s">
        <v>7835</v>
      </c>
      <c r="D3222" s="95" t="s">
        <v>7080</v>
      </c>
      <c r="E3222" s="95" t="s">
        <v>7081</v>
      </c>
      <c r="F3222" s="96" t="s">
        <v>7796</v>
      </c>
      <c r="G3222" s="97">
        <v>157.13999999999999</v>
      </c>
      <c r="H3222" s="97"/>
      <c r="I3222" s="95" t="s">
        <v>8147</v>
      </c>
      <c r="J3222" s="95" t="s">
        <v>8134</v>
      </c>
      <c r="K3222" s="96" t="s">
        <v>8132</v>
      </c>
      <c r="L3222" s="98"/>
    </row>
    <row r="3223" spans="1:12" ht="25.5" customHeight="1" x14ac:dyDescent="0.15">
      <c r="A3223" s="95" t="s">
        <v>6804</v>
      </c>
      <c r="B3223" s="95"/>
      <c r="C3223" s="95" t="s">
        <v>7854</v>
      </c>
      <c r="D3223" s="95" t="s">
        <v>7080</v>
      </c>
      <c r="E3223" s="95" t="s">
        <v>7081</v>
      </c>
      <c r="F3223" s="96" t="s">
        <v>7796</v>
      </c>
      <c r="G3223" s="97"/>
      <c r="H3223" s="97">
        <v>4738.4799999999996</v>
      </c>
      <c r="I3223" s="95" t="s">
        <v>8148</v>
      </c>
      <c r="J3223" s="95" t="s">
        <v>8134</v>
      </c>
      <c r="K3223" s="96" t="s">
        <v>8132</v>
      </c>
      <c r="L3223" s="98"/>
    </row>
    <row r="3224" spans="1:12" ht="25.5" customHeight="1" x14ac:dyDescent="0.15">
      <c r="A3224" s="95" t="s">
        <v>7145</v>
      </c>
      <c r="B3224" s="95"/>
      <c r="C3224" s="95" t="s">
        <v>7854</v>
      </c>
      <c r="D3224" s="95" t="s">
        <v>7080</v>
      </c>
      <c r="E3224" s="95" t="s">
        <v>7081</v>
      </c>
      <c r="F3224" s="96" t="s">
        <v>7796</v>
      </c>
      <c r="G3224" s="97">
        <v>465.39</v>
      </c>
      <c r="H3224" s="97"/>
      <c r="I3224" s="95" t="s">
        <v>8148</v>
      </c>
      <c r="J3224" s="95" t="s">
        <v>8134</v>
      </c>
      <c r="K3224" s="96" t="s">
        <v>8132</v>
      </c>
      <c r="L3224" s="98"/>
    </row>
    <row r="3225" spans="1:12" ht="25.5" customHeight="1" x14ac:dyDescent="0.15">
      <c r="A3225" s="95" t="s">
        <v>7056</v>
      </c>
      <c r="B3225" s="95"/>
      <c r="C3225" s="95" t="s">
        <v>7854</v>
      </c>
      <c r="D3225" s="95" t="s">
        <v>7080</v>
      </c>
      <c r="E3225" s="95" t="s">
        <v>7081</v>
      </c>
      <c r="F3225" s="96" t="s">
        <v>7796</v>
      </c>
      <c r="G3225" s="97">
        <v>846.16</v>
      </c>
      <c r="H3225" s="97"/>
      <c r="I3225" s="95" t="s">
        <v>8148</v>
      </c>
      <c r="J3225" s="95" t="s">
        <v>8134</v>
      </c>
      <c r="K3225" s="96" t="s">
        <v>8132</v>
      </c>
      <c r="L3225" s="98"/>
    </row>
    <row r="3226" spans="1:12" ht="25.5" customHeight="1" x14ac:dyDescent="0.15">
      <c r="A3226" s="95" t="s">
        <v>7055</v>
      </c>
      <c r="B3226" s="95"/>
      <c r="C3226" s="95" t="s">
        <v>7854</v>
      </c>
      <c r="D3226" s="95" t="s">
        <v>7080</v>
      </c>
      <c r="E3226" s="95" t="s">
        <v>7081</v>
      </c>
      <c r="F3226" s="96" t="s">
        <v>7796</v>
      </c>
      <c r="G3226" s="97">
        <v>169.23</v>
      </c>
      <c r="H3226" s="97"/>
      <c r="I3226" s="95" t="s">
        <v>8148</v>
      </c>
      <c r="J3226" s="95" t="s">
        <v>8134</v>
      </c>
      <c r="K3226" s="96" t="s">
        <v>8132</v>
      </c>
      <c r="L3226" s="98"/>
    </row>
    <row r="3227" spans="1:12" ht="25.5" customHeight="1" x14ac:dyDescent="0.15">
      <c r="A3227" s="95" t="s">
        <v>7160</v>
      </c>
      <c r="B3227" s="95"/>
      <c r="C3227" s="95" t="s">
        <v>7854</v>
      </c>
      <c r="D3227" s="95" t="s">
        <v>7080</v>
      </c>
      <c r="E3227" s="95" t="s">
        <v>7081</v>
      </c>
      <c r="F3227" s="96" t="s">
        <v>7796</v>
      </c>
      <c r="G3227" s="97">
        <v>3257.7</v>
      </c>
      <c r="H3227" s="97"/>
      <c r="I3227" s="95" t="s">
        <v>8148</v>
      </c>
      <c r="J3227" s="95" t="s">
        <v>8134</v>
      </c>
      <c r="K3227" s="96" t="s">
        <v>8132</v>
      </c>
      <c r="L3227" s="98"/>
    </row>
    <row r="3228" spans="1:12" ht="25.5" customHeight="1" x14ac:dyDescent="0.15">
      <c r="A3228" s="95" t="s">
        <v>6804</v>
      </c>
      <c r="B3228" s="95"/>
      <c r="C3228" s="95" t="s">
        <v>7860</v>
      </c>
      <c r="D3228" s="95" t="s">
        <v>7080</v>
      </c>
      <c r="E3228" s="95" t="s">
        <v>7081</v>
      </c>
      <c r="F3228" s="96" t="s">
        <v>7796</v>
      </c>
      <c r="G3228" s="97">
        <v>195.34</v>
      </c>
      <c r="H3228" s="97"/>
      <c r="I3228" s="95" t="s">
        <v>8149</v>
      </c>
      <c r="J3228" s="95" t="s">
        <v>8134</v>
      </c>
      <c r="K3228" s="96" t="s">
        <v>8132</v>
      </c>
      <c r="L3228" s="98"/>
    </row>
    <row r="3229" spans="1:12" ht="11.25" x14ac:dyDescent="0.15">
      <c r="A3229" s="95" t="s">
        <v>6844</v>
      </c>
      <c r="B3229" s="95"/>
      <c r="C3229" s="95" t="s">
        <v>7860</v>
      </c>
      <c r="D3229" s="95" t="s">
        <v>7080</v>
      </c>
      <c r="E3229" s="95" t="s">
        <v>7081</v>
      </c>
      <c r="F3229" s="99">
        <v>43585</v>
      </c>
      <c r="G3229" s="97">
        <v>976.68</v>
      </c>
      <c r="H3229" s="97"/>
      <c r="I3229" s="95" t="s">
        <v>8149</v>
      </c>
      <c r="J3229" s="95" t="s">
        <v>8134</v>
      </c>
      <c r="K3229" s="96" t="s">
        <v>8132</v>
      </c>
    </row>
    <row r="3230" spans="1:12" ht="11.25" x14ac:dyDescent="0.15">
      <c r="A3230" s="95" t="s">
        <v>7145</v>
      </c>
      <c r="B3230" s="95"/>
      <c r="C3230" s="95" t="s">
        <v>7860</v>
      </c>
      <c r="D3230" s="95" t="s">
        <v>7080</v>
      </c>
      <c r="E3230" s="95" t="s">
        <v>7081</v>
      </c>
      <c r="F3230" s="96" t="s">
        <v>7796</v>
      </c>
      <c r="G3230" s="97">
        <v>1562.68</v>
      </c>
      <c r="H3230" s="97"/>
      <c r="I3230" s="95" t="s">
        <v>8149</v>
      </c>
      <c r="J3230" s="95" t="s">
        <v>8134</v>
      </c>
      <c r="K3230" s="96" t="s">
        <v>8132</v>
      </c>
    </row>
    <row r="3231" spans="1:12" ht="38.25" customHeight="1" x14ac:dyDescent="0.3">
      <c r="A3231" s="95" t="s">
        <v>6810</v>
      </c>
      <c r="B3231" s="95"/>
      <c r="C3231" s="95" t="s">
        <v>7860</v>
      </c>
      <c r="D3231" s="95" t="s">
        <v>7080</v>
      </c>
      <c r="E3231" s="95" t="s">
        <v>7081</v>
      </c>
      <c r="F3231" s="96" t="s">
        <v>7796</v>
      </c>
      <c r="G3231" s="97"/>
      <c r="H3231" s="97">
        <v>3627.66</v>
      </c>
      <c r="I3231" s="95" t="s">
        <v>8149</v>
      </c>
      <c r="J3231" s="95" t="s">
        <v>8134</v>
      </c>
      <c r="K3231" s="96" t="s">
        <v>8132</v>
      </c>
      <c r="L3231" s="93"/>
    </row>
    <row r="3232" spans="1:12" ht="11.25" x14ac:dyDescent="0.15">
      <c r="A3232" s="95" t="s">
        <v>7056</v>
      </c>
      <c r="B3232" s="95"/>
      <c r="C3232" s="95" t="s">
        <v>7860</v>
      </c>
      <c r="D3232" s="95" t="s">
        <v>7080</v>
      </c>
      <c r="E3232" s="95" t="s">
        <v>7081</v>
      </c>
      <c r="F3232" s="96" t="s">
        <v>7796</v>
      </c>
      <c r="G3232" s="97">
        <v>892.96</v>
      </c>
      <c r="H3232" s="97"/>
      <c r="I3232" s="95" t="s">
        <v>8149</v>
      </c>
      <c r="J3232" s="95" t="s">
        <v>8134</v>
      </c>
      <c r="K3232" s="96" t="s">
        <v>8132</v>
      </c>
    </row>
    <row r="3233" spans="1:12" ht="25.5" customHeight="1" x14ac:dyDescent="0.15">
      <c r="A3233" s="95" t="s">
        <v>7055</v>
      </c>
      <c r="B3233" s="95"/>
      <c r="C3233" s="95" t="s">
        <v>7841</v>
      </c>
      <c r="D3233" s="95" t="s">
        <v>7080</v>
      </c>
      <c r="E3233" s="95" t="s">
        <v>7081</v>
      </c>
      <c r="F3233" s="96" t="s">
        <v>7796</v>
      </c>
      <c r="G3233" s="97"/>
      <c r="H3233" s="97">
        <v>568.80999999999995</v>
      </c>
      <c r="I3233" s="95" t="s">
        <v>8150</v>
      </c>
      <c r="J3233" s="95" t="s">
        <v>8134</v>
      </c>
      <c r="K3233" s="96" t="s">
        <v>8132</v>
      </c>
      <c r="L3233" s="98"/>
    </row>
    <row r="3234" spans="1:12" ht="25.5" customHeight="1" x14ac:dyDescent="0.15">
      <c r="A3234" s="95" t="s">
        <v>7139</v>
      </c>
      <c r="B3234" s="95"/>
      <c r="C3234" s="95" t="s">
        <v>7841</v>
      </c>
      <c r="D3234" s="95" t="s">
        <v>7080</v>
      </c>
      <c r="E3234" s="95" t="s">
        <v>7081</v>
      </c>
      <c r="F3234" s="96" t="s">
        <v>7796</v>
      </c>
      <c r="G3234" s="97">
        <v>568.80999999999995</v>
      </c>
      <c r="H3234" s="97"/>
      <c r="I3234" s="95" t="s">
        <v>8150</v>
      </c>
      <c r="J3234" s="95" t="s">
        <v>8134</v>
      </c>
      <c r="K3234" s="96" t="s">
        <v>8132</v>
      </c>
      <c r="L3234" s="98"/>
    </row>
    <row r="3235" spans="1:12" ht="25.5" customHeight="1" x14ac:dyDescent="0.15">
      <c r="A3235" s="95" t="s">
        <v>6804</v>
      </c>
      <c r="B3235" s="95"/>
      <c r="C3235" s="95" t="s">
        <v>7852</v>
      </c>
      <c r="D3235" s="95" t="s">
        <v>7080</v>
      </c>
      <c r="E3235" s="95" t="s">
        <v>7081</v>
      </c>
      <c r="F3235" s="96" t="s">
        <v>7796</v>
      </c>
      <c r="G3235" s="97"/>
      <c r="H3235" s="97">
        <v>8801.1</v>
      </c>
      <c r="I3235" s="95" t="s">
        <v>8151</v>
      </c>
      <c r="J3235" s="95" t="s">
        <v>8134</v>
      </c>
      <c r="K3235" s="96" t="s">
        <v>8132</v>
      </c>
      <c r="L3235" s="98"/>
    </row>
    <row r="3236" spans="1:12" ht="25.5" customHeight="1" x14ac:dyDescent="0.15">
      <c r="A3236" s="95" t="s">
        <v>6844</v>
      </c>
      <c r="B3236" s="95"/>
      <c r="C3236" s="95" t="s">
        <v>7852</v>
      </c>
      <c r="D3236" s="95" t="s">
        <v>7080</v>
      </c>
      <c r="E3236" s="95" t="s">
        <v>7081</v>
      </c>
      <c r="F3236" s="99">
        <v>43585</v>
      </c>
      <c r="G3236" s="97">
        <v>5195.83</v>
      </c>
      <c r="H3236" s="97"/>
      <c r="I3236" s="95" t="s">
        <v>8151</v>
      </c>
      <c r="J3236" s="95" t="s">
        <v>8134</v>
      </c>
      <c r="K3236" s="96" t="s">
        <v>8132</v>
      </c>
      <c r="L3236" s="98"/>
    </row>
    <row r="3237" spans="1:12" ht="25.5" customHeight="1" x14ac:dyDescent="0.15">
      <c r="A3237" s="95" t="s">
        <v>6848</v>
      </c>
      <c r="B3237" s="95"/>
      <c r="C3237" s="95" t="s">
        <v>7852</v>
      </c>
      <c r="D3237" s="95" t="s">
        <v>7080</v>
      </c>
      <c r="E3237" s="95" t="s">
        <v>7081</v>
      </c>
      <c r="F3237" s="99">
        <v>43585</v>
      </c>
      <c r="G3237" s="97">
        <v>1696.6</v>
      </c>
      <c r="H3237" s="97"/>
      <c r="I3237" s="95" t="s">
        <v>8151</v>
      </c>
      <c r="J3237" s="95" t="s">
        <v>8134</v>
      </c>
      <c r="K3237" s="96" t="s">
        <v>8132</v>
      </c>
      <c r="L3237" s="98"/>
    </row>
    <row r="3238" spans="1:12" ht="25.5" customHeight="1" x14ac:dyDescent="0.15">
      <c r="A3238" s="95" t="s">
        <v>7056</v>
      </c>
      <c r="B3238" s="95"/>
      <c r="C3238" s="95" t="s">
        <v>7852</v>
      </c>
      <c r="D3238" s="95" t="s">
        <v>7080</v>
      </c>
      <c r="E3238" s="95" t="s">
        <v>7081</v>
      </c>
      <c r="F3238" s="96" t="s">
        <v>7796</v>
      </c>
      <c r="G3238" s="97">
        <v>1484.52</v>
      </c>
      <c r="H3238" s="97"/>
      <c r="I3238" s="95" t="s">
        <v>8151</v>
      </c>
      <c r="J3238" s="95" t="s">
        <v>8134</v>
      </c>
      <c r="K3238" s="96" t="s">
        <v>8132</v>
      </c>
      <c r="L3238" s="98"/>
    </row>
    <row r="3239" spans="1:12" ht="25.5" customHeight="1" x14ac:dyDescent="0.15">
      <c r="A3239" s="95" t="s">
        <v>6808</v>
      </c>
      <c r="B3239" s="95"/>
      <c r="C3239" s="95" t="s">
        <v>7852</v>
      </c>
      <c r="D3239" s="95" t="s">
        <v>7080</v>
      </c>
      <c r="E3239" s="95" t="s">
        <v>7081</v>
      </c>
      <c r="F3239" s="96" t="s">
        <v>7796</v>
      </c>
      <c r="G3239" s="97">
        <v>424.15</v>
      </c>
      <c r="H3239" s="97"/>
      <c r="I3239" s="95" t="s">
        <v>8151</v>
      </c>
      <c r="J3239" s="95" t="s">
        <v>8134</v>
      </c>
      <c r="K3239" s="96" t="s">
        <v>8132</v>
      </c>
      <c r="L3239" s="98"/>
    </row>
    <row r="3240" spans="1:12" ht="25.5" customHeight="1" x14ac:dyDescent="0.15">
      <c r="A3240" s="95" t="s">
        <v>6844</v>
      </c>
      <c r="B3240" s="95"/>
      <c r="C3240" s="95" t="s">
        <v>7856</v>
      </c>
      <c r="D3240" s="95" t="s">
        <v>7080</v>
      </c>
      <c r="E3240" s="95" t="s">
        <v>7081</v>
      </c>
      <c r="F3240" s="99">
        <v>43585</v>
      </c>
      <c r="G3240" s="97">
        <v>830.86</v>
      </c>
      <c r="H3240" s="97"/>
      <c r="I3240" s="95" t="s">
        <v>8152</v>
      </c>
      <c r="J3240" s="95" t="s">
        <v>8134</v>
      </c>
      <c r="K3240" s="96" t="s">
        <v>8132</v>
      </c>
      <c r="L3240" s="98"/>
    </row>
    <row r="3241" spans="1:12" ht="25.5" customHeight="1" x14ac:dyDescent="0.15">
      <c r="A3241" s="95" t="s">
        <v>7055</v>
      </c>
      <c r="B3241" s="95"/>
      <c r="C3241" s="95" t="s">
        <v>7856</v>
      </c>
      <c r="D3241" s="95" t="s">
        <v>7080</v>
      </c>
      <c r="E3241" s="95" t="s">
        <v>7081</v>
      </c>
      <c r="F3241" s="96" t="s">
        <v>7796</v>
      </c>
      <c r="G3241" s="97"/>
      <c r="H3241" s="97">
        <v>1192.0999999999999</v>
      </c>
      <c r="I3241" s="95" t="s">
        <v>8152</v>
      </c>
      <c r="J3241" s="95" t="s">
        <v>8134</v>
      </c>
      <c r="K3241" s="96" t="s">
        <v>8132</v>
      </c>
      <c r="L3241" s="98"/>
    </row>
    <row r="3242" spans="1:12" ht="25.5" customHeight="1" x14ac:dyDescent="0.15">
      <c r="A3242" s="95" t="s">
        <v>7190</v>
      </c>
      <c r="B3242" s="95"/>
      <c r="C3242" s="95" t="s">
        <v>7856</v>
      </c>
      <c r="D3242" s="95" t="s">
        <v>7080</v>
      </c>
      <c r="E3242" s="95" t="s">
        <v>7081</v>
      </c>
      <c r="F3242" s="96" t="s">
        <v>7796</v>
      </c>
      <c r="G3242" s="97">
        <v>361.24</v>
      </c>
      <c r="H3242" s="97"/>
      <c r="I3242" s="95" t="s">
        <v>8152</v>
      </c>
      <c r="J3242" s="95" t="s">
        <v>8134</v>
      </c>
      <c r="K3242" s="96" t="s">
        <v>8132</v>
      </c>
      <c r="L3242" s="98"/>
    </row>
    <row r="3243" spans="1:12" ht="25.5" customHeight="1" x14ac:dyDescent="0.15">
      <c r="A3243" s="95" t="s">
        <v>7329</v>
      </c>
      <c r="B3243" s="95"/>
      <c r="C3243" s="95" t="s">
        <v>8153</v>
      </c>
      <c r="D3243" s="95" t="s">
        <v>7080</v>
      </c>
      <c r="E3243" s="95" t="s">
        <v>7081</v>
      </c>
      <c r="F3243" s="96" t="s">
        <v>7772</v>
      </c>
      <c r="G3243" s="97">
        <v>1512</v>
      </c>
      <c r="H3243" s="97"/>
      <c r="I3243" s="95" t="s">
        <v>8154</v>
      </c>
      <c r="J3243" s="95" t="s">
        <v>8155</v>
      </c>
      <c r="K3243" s="96" t="s">
        <v>8156</v>
      </c>
      <c r="L3243" s="98"/>
    </row>
    <row r="3244" spans="1:12" ht="25.5" customHeight="1" x14ac:dyDescent="0.15">
      <c r="A3244" s="95" t="s">
        <v>6807</v>
      </c>
      <c r="B3244" s="95"/>
      <c r="C3244" s="95" t="s">
        <v>8153</v>
      </c>
      <c r="D3244" s="95" t="s">
        <v>7080</v>
      </c>
      <c r="E3244" s="95" t="s">
        <v>7081</v>
      </c>
      <c r="F3244" s="96" t="s">
        <v>7772</v>
      </c>
      <c r="G3244" s="97"/>
      <c r="H3244" s="97">
        <v>1512</v>
      </c>
      <c r="I3244" s="95" t="s">
        <v>8154</v>
      </c>
      <c r="J3244" s="95" t="s">
        <v>8155</v>
      </c>
      <c r="K3244" s="96" t="s">
        <v>8156</v>
      </c>
      <c r="L3244" s="98"/>
    </row>
    <row r="3245" spans="1:12" ht="25.5" customHeight="1" x14ac:dyDescent="0.15">
      <c r="A3245" s="95" t="s">
        <v>7329</v>
      </c>
      <c r="B3245" s="95"/>
      <c r="C3245" s="95" t="s">
        <v>7851</v>
      </c>
      <c r="D3245" s="95" t="s">
        <v>7080</v>
      </c>
      <c r="E3245" s="95" t="s">
        <v>7081</v>
      </c>
      <c r="F3245" s="96" t="s">
        <v>7772</v>
      </c>
      <c r="G3245" s="97">
        <v>735.43</v>
      </c>
      <c r="H3245" s="97"/>
      <c r="I3245" s="95" t="s">
        <v>8157</v>
      </c>
      <c r="J3245" s="95" t="s">
        <v>8155</v>
      </c>
      <c r="K3245" s="96" t="s">
        <v>8156</v>
      </c>
      <c r="L3245" s="98"/>
    </row>
    <row r="3246" spans="1:12" ht="25.5" customHeight="1" x14ac:dyDescent="0.15">
      <c r="A3246" s="95" t="s">
        <v>7219</v>
      </c>
      <c r="B3246" s="95"/>
      <c r="C3246" s="95" t="s">
        <v>7851</v>
      </c>
      <c r="D3246" s="95" t="s">
        <v>7080</v>
      </c>
      <c r="E3246" s="95" t="s">
        <v>7081</v>
      </c>
      <c r="F3246" s="96" t="s">
        <v>7772</v>
      </c>
      <c r="G3246" s="97">
        <v>210.12</v>
      </c>
      <c r="H3246" s="97"/>
      <c r="I3246" s="95" t="s">
        <v>8157</v>
      </c>
      <c r="J3246" s="95" t="s">
        <v>8155</v>
      </c>
      <c r="K3246" s="96" t="s">
        <v>8156</v>
      </c>
      <c r="L3246" s="98"/>
    </row>
    <row r="3247" spans="1:12" ht="25.5" customHeight="1" x14ac:dyDescent="0.15">
      <c r="A3247" s="95" t="s">
        <v>6807</v>
      </c>
      <c r="B3247" s="95"/>
      <c r="C3247" s="95" t="s">
        <v>7851</v>
      </c>
      <c r="D3247" s="95" t="s">
        <v>7080</v>
      </c>
      <c r="E3247" s="95" t="s">
        <v>7081</v>
      </c>
      <c r="F3247" s="96" t="s">
        <v>7772</v>
      </c>
      <c r="G3247" s="97"/>
      <c r="H3247" s="97">
        <v>945.55</v>
      </c>
      <c r="I3247" s="95" t="s">
        <v>8157</v>
      </c>
      <c r="J3247" s="95" t="s">
        <v>8155</v>
      </c>
      <c r="K3247" s="96" t="s">
        <v>8156</v>
      </c>
      <c r="L3247" s="98"/>
    </row>
    <row r="3248" spans="1:12" ht="25.5" customHeight="1" x14ac:dyDescent="0.15">
      <c r="A3248" s="95" t="s">
        <v>7148</v>
      </c>
      <c r="B3248" s="95"/>
      <c r="C3248" s="95" t="s">
        <v>7851</v>
      </c>
      <c r="D3248" s="95" t="s">
        <v>7080</v>
      </c>
      <c r="E3248" s="95" t="s">
        <v>7081</v>
      </c>
      <c r="F3248" s="96" t="s">
        <v>7772</v>
      </c>
      <c r="G3248" s="97"/>
      <c r="H3248" s="97"/>
      <c r="I3248" s="95" t="s">
        <v>8157</v>
      </c>
      <c r="J3248" s="95" t="s">
        <v>8155</v>
      </c>
      <c r="K3248" s="96" t="s">
        <v>8156</v>
      </c>
      <c r="L3248" s="98"/>
    </row>
    <row r="3249" spans="1:12" ht="25.5" customHeight="1" x14ac:dyDescent="0.15">
      <c r="A3249" s="95" t="s">
        <v>7219</v>
      </c>
      <c r="B3249" s="95"/>
      <c r="C3249" s="95" t="s">
        <v>7854</v>
      </c>
      <c r="D3249" s="95" t="s">
        <v>7080</v>
      </c>
      <c r="E3249" s="95" t="s">
        <v>7081</v>
      </c>
      <c r="F3249" s="96" t="s">
        <v>7772</v>
      </c>
      <c r="G3249" s="97">
        <v>193.96</v>
      </c>
      <c r="H3249" s="97"/>
      <c r="I3249" s="95" t="s">
        <v>8158</v>
      </c>
      <c r="J3249" s="95" t="s">
        <v>8155</v>
      </c>
      <c r="K3249" s="96" t="s">
        <v>8156</v>
      </c>
      <c r="L3249" s="98"/>
    </row>
    <row r="3250" spans="1:12" ht="25.5" customHeight="1" x14ac:dyDescent="0.15">
      <c r="A3250" s="95" t="s">
        <v>6807</v>
      </c>
      <c r="B3250" s="95"/>
      <c r="C3250" s="95" t="s">
        <v>7854</v>
      </c>
      <c r="D3250" s="95" t="s">
        <v>7080</v>
      </c>
      <c r="E3250" s="95" t="s">
        <v>7081</v>
      </c>
      <c r="F3250" s="96" t="s">
        <v>7772</v>
      </c>
      <c r="G3250" s="97"/>
      <c r="H3250" s="97">
        <v>193.96</v>
      </c>
      <c r="I3250" s="95" t="s">
        <v>8158</v>
      </c>
      <c r="J3250" s="95" t="s">
        <v>8155</v>
      </c>
      <c r="K3250" s="96" t="s">
        <v>8156</v>
      </c>
      <c r="L3250" s="98"/>
    </row>
    <row r="3251" spans="1:12" ht="11.25" x14ac:dyDescent="0.15">
      <c r="A3251" s="95" t="s">
        <v>7329</v>
      </c>
      <c r="B3251" s="95"/>
      <c r="C3251" s="95" t="s">
        <v>7852</v>
      </c>
      <c r="D3251" s="95" t="s">
        <v>7080</v>
      </c>
      <c r="E3251" s="95" t="s">
        <v>7081</v>
      </c>
      <c r="F3251" s="96" t="s">
        <v>7772</v>
      </c>
      <c r="G3251" s="97">
        <v>109.8</v>
      </c>
      <c r="H3251" s="97"/>
      <c r="I3251" s="95" t="s">
        <v>6597</v>
      </c>
      <c r="J3251" s="95" t="s">
        <v>8155</v>
      </c>
      <c r="K3251" s="96" t="s">
        <v>8156</v>
      </c>
    </row>
    <row r="3252" spans="1:12" ht="11.25" x14ac:dyDescent="0.15">
      <c r="A3252" s="95" t="s">
        <v>7219</v>
      </c>
      <c r="B3252" s="95"/>
      <c r="C3252" s="95" t="s">
        <v>7852</v>
      </c>
      <c r="D3252" s="95" t="s">
        <v>7080</v>
      </c>
      <c r="E3252" s="95" t="s">
        <v>7081</v>
      </c>
      <c r="F3252" s="96" t="s">
        <v>7772</v>
      </c>
      <c r="G3252" s="97"/>
      <c r="H3252" s="97"/>
      <c r="I3252" s="95" t="s">
        <v>6597</v>
      </c>
      <c r="J3252" s="95" t="s">
        <v>8155</v>
      </c>
      <c r="K3252" s="96" t="s">
        <v>8156</v>
      </c>
    </row>
    <row r="3253" spans="1:12" ht="38.25" customHeight="1" x14ac:dyDescent="0.3">
      <c r="A3253" s="95" t="s">
        <v>6807</v>
      </c>
      <c r="B3253" s="95"/>
      <c r="C3253" s="95" t="s">
        <v>7852</v>
      </c>
      <c r="D3253" s="95" t="s">
        <v>7080</v>
      </c>
      <c r="E3253" s="95" t="s">
        <v>7081</v>
      </c>
      <c r="F3253" s="96" t="s">
        <v>7772</v>
      </c>
      <c r="G3253" s="97"/>
      <c r="H3253" s="97">
        <v>933.29</v>
      </c>
      <c r="I3253" s="95" t="s">
        <v>6597</v>
      </c>
      <c r="J3253" s="95" t="s">
        <v>8155</v>
      </c>
      <c r="K3253" s="96" t="s">
        <v>8156</v>
      </c>
      <c r="L3253" s="93"/>
    </row>
    <row r="3254" spans="1:12" ht="11.25" x14ac:dyDescent="0.15">
      <c r="A3254" s="95" t="s">
        <v>7148</v>
      </c>
      <c r="B3254" s="95"/>
      <c r="C3254" s="95" t="s">
        <v>7852</v>
      </c>
      <c r="D3254" s="95" t="s">
        <v>7080</v>
      </c>
      <c r="E3254" s="95" t="s">
        <v>7081</v>
      </c>
      <c r="F3254" s="96" t="s">
        <v>7772</v>
      </c>
      <c r="G3254" s="97">
        <v>274.5</v>
      </c>
      <c r="H3254" s="97"/>
      <c r="I3254" s="95" t="s">
        <v>6597</v>
      </c>
      <c r="J3254" s="95" t="s">
        <v>8155</v>
      </c>
      <c r="K3254" s="96" t="s">
        <v>8156</v>
      </c>
    </row>
    <row r="3255" spans="1:12" ht="25.5" customHeight="1" x14ac:dyDescent="0.15">
      <c r="A3255" s="95" t="s">
        <v>6549</v>
      </c>
      <c r="B3255" s="95"/>
      <c r="C3255" s="95" t="s">
        <v>7852</v>
      </c>
      <c r="D3255" s="95" t="s">
        <v>7080</v>
      </c>
      <c r="E3255" s="95" t="s">
        <v>7081</v>
      </c>
      <c r="F3255" s="99">
        <v>42855</v>
      </c>
      <c r="G3255" s="97">
        <v>548.99</v>
      </c>
      <c r="H3255" s="97"/>
      <c r="I3255" s="95" t="s">
        <v>6597</v>
      </c>
      <c r="J3255" s="95" t="s">
        <v>8155</v>
      </c>
      <c r="K3255" s="96" t="s">
        <v>8156</v>
      </c>
      <c r="L3255" s="98"/>
    </row>
    <row r="3256" spans="1:12" ht="25.5" customHeight="1" x14ac:dyDescent="0.15">
      <c r="A3256" s="95" t="s">
        <v>7329</v>
      </c>
      <c r="B3256" s="95"/>
      <c r="C3256" s="95" t="s">
        <v>7893</v>
      </c>
      <c r="D3256" s="95" t="s">
        <v>7080</v>
      </c>
      <c r="E3256" s="95" t="s">
        <v>7081</v>
      </c>
      <c r="F3256" s="96" t="s">
        <v>6821</v>
      </c>
      <c r="G3256" s="97">
        <v>1738.8</v>
      </c>
      <c r="H3256" s="97"/>
      <c r="I3256" s="95" t="s">
        <v>8159</v>
      </c>
      <c r="J3256" s="95" t="s">
        <v>8160</v>
      </c>
      <c r="K3256" s="96" t="s">
        <v>8156</v>
      </c>
      <c r="L3256" s="98"/>
    </row>
    <row r="3257" spans="1:12" ht="25.5" customHeight="1" x14ac:dyDescent="0.15">
      <c r="A3257" s="95" t="s">
        <v>6807</v>
      </c>
      <c r="B3257" s="95"/>
      <c r="C3257" s="95" t="s">
        <v>7893</v>
      </c>
      <c r="D3257" s="95" t="s">
        <v>7080</v>
      </c>
      <c r="E3257" s="95" t="s">
        <v>7081</v>
      </c>
      <c r="F3257" s="96" t="s">
        <v>6821</v>
      </c>
      <c r="G3257" s="97"/>
      <c r="H3257" s="97">
        <v>1738.8</v>
      </c>
      <c r="I3257" s="95" t="s">
        <v>8159</v>
      </c>
      <c r="J3257" s="95" t="s">
        <v>8160</v>
      </c>
      <c r="K3257" s="96" t="s">
        <v>8156</v>
      </c>
      <c r="L3257" s="98"/>
    </row>
    <row r="3258" spans="1:12" ht="25.5" customHeight="1" x14ac:dyDescent="0.15">
      <c r="A3258" s="95" t="s">
        <v>7329</v>
      </c>
      <c r="B3258" s="95"/>
      <c r="C3258" s="95" t="s">
        <v>7890</v>
      </c>
      <c r="D3258" s="95" t="s">
        <v>7080</v>
      </c>
      <c r="E3258" s="95" t="s">
        <v>7081</v>
      </c>
      <c r="F3258" s="96" t="s">
        <v>6821</v>
      </c>
      <c r="G3258" s="97">
        <v>845.75</v>
      </c>
      <c r="H3258" s="97"/>
      <c r="I3258" s="95" t="s">
        <v>8161</v>
      </c>
      <c r="J3258" s="95" t="s">
        <v>8160</v>
      </c>
      <c r="K3258" s="96" t="s">
        <v>8156</v>
      </c>
      <c r="L3258" s="98"/>
    </row>
    <row r="3259" spans="1:12" ht="25.5" customHeight="1" x14ac:dyDescent="0.15">
      <c r="A3259" s="95" t="s">
        <v>7219</v>
      </c>
      <c r="B3259" s="95"/>
      <c r="C3259" s="95" t="s">
        <v>7890</v>
      </c>
      <c r="D3259" s="95" t="s">
        <v>7080</v>
      </c>
      <c r="E3259" s="95" t="s">
        <v>7081</v>
      </c>
      <c r="F3259" s="96" t="s">
        <v>6821</v>
      </c>
      <c r="G3259" s="97">
        <v>241.64</v>
      </c>
      <c r="H3259" s="97"/>
      <c r="I3259" s="95" t="s">
        <v>8161</v>
      </c>
      <c r="J3259" s="95" t="s">
        <v>8160</v>
      </c>
      <c r="K3259" s="96" t="s">
        <v>8156</v>
      </c>
      <c r="L3259" s="98"/>
    </row>
    <row r="3260" spans="1:12" ht="25.5" customHeight="1" x14ac:dyDescent="0.15">
      <c r="A3260" s="95" t="s">
        <v>6807</v>
      </c>
      <c r="B3260" s="95"/>
      <c r="C3260" s="95" t="s">
        <v>7890</v>
      </c>
      <c r="D3260" s="95" t="s">
        <v>7080</v>
      </c>
      <c r="E3260" s="95" t="s">
        <v>7081</v>
      </c>
      <c r="F3260" s="96" t="s">
        <v>6821</v>
      </c>
      <c r="G3260" s="97"/>
      <c r="H3260" s="97">
        <v>1087.3900000000001</v>
      </c>
      <c r="I3260" s="95" t="s">
        <v>8161</v>
      </c>
      <c r="J3260" s="95" t="s">
        <v>8160</v>
      </c>
      <c r="K3260" s="96" t="s">
        <v>8156</v>
      </c>
      <c r="L3260" s="98"/>
    </row>
    <row r="3261" spans="1:12" ht="25.5" customHeight="1" x14ac:dyDescent="0.15">
      <c r="A3261" s="95" t="s">
        <v>7148</v>
      </c>
      <c r="B3261" s="95"/>
      <c r="C3261" s="95" t="s">
        <v>7890</v>
      </c>
      <c r="D3261" s="95" t="s">
        <v>7080</v>
      </c>
      <c r="E3261" s="95" t="s">
        <v>7081</v>
      </c>
      <c r="F3261" s="96" t="s">
        <v>6821</v>
      </c>
      <c r="G3261" s="97"/>
      <c r="H3261" s="97"/>
      <c r="I3261" s="95" t="s">
        <v>8161</v>
      </c>
      <c r="J3261" s="95" t="s">
        <v>8160</v>
      </c>
      <c r="K3261" s="96" t="s">
        <v>8156</v>
      </c>
      <c r="L3261" s="98"/>
    </row>
    <row r="3262" spans="1:12" ht="25.5" customHeight="1" x14ac:dyDescent="0.15">
      <c r="A3262" s="95" t="s">
        <v>6549</v>
      </c>
      <c r="B3262" s="95"/>
      <c r="C3262" s="95" t="s">
        <v>7920</v>
      </c>
      <c r="D3262" s="95" t="s">
        <v>7080</v>
      </c>
      <c r="E3262" s="95" t="s">
        <v>7081</v>
      </c>
      <c r="F3262" s="99">
        <v>42886</v>
      </c>
      <c r="G3262" s="97">
        <v>631.34</v>
      </c>
      <c r="H3262" s="97"/>
      <c r="I3262" s="95" t="s">
        <v>6617</v>
      </c>
      <c r="J3262" s="95" t="s">
        <v>8160</v>
      </c>
      <c r="K3262" s="96" t="s">
        <v>8156</v>
      </c>
      <c r="L3262" s="98"/>
    </row>
    <row r="3263" spans="1:12" ht="25.5" customHeight="1" x14ac:dyDescent="0.15">
      <c r="A3263" s="95" t="s">
        <v>7329</v>
      </c>
      <c r="B3263" s="95"/>
      <c r="C3263" s="95" t="s">
        <v>7920</v>
      </c>
      <c r="D3263" s="95" t="s">
        <v>7080</v>
      </c>
      <c r="E3263" s="95" t="s">
        <v>7081</v>
      </c>
      <c r="F3263" s="96" t="s">
        <v>6821</v>
      </c>
      <c r="G3263" s="97">
        <v>126.27</v>
      </c>
      <c r="H3263" s="97"/>
      <c r="I3263" s="95" t="s">
        <v>6617</v>
      </c>
      <c r="J3263" s="95" t="s">
        <v>8160</v>
      </c>
      <c r="K3263" s="96" t="s">
        <v>8156</v>
      </c>
      <c r="L3263" s="98"/>
    </row>
    <row r="3264" spans="1:12" ht="12.75" customHeight="1" x14ac:dyDescent="0.15">
      <c r="A3264" s="95" t="s">
        <v>7219</v>
      </c>
      <c r="B3264" s="95"/>
      <c r="C3264" s="95" t="s">
        <v>7920</v>
      </c>
      <c r="D3264" s="95" t="s">
        <v>7080</v>
      </c>
      <c r="E3264" s="95" t="s">
        <v>7081</v>
      </c>
      <c r="F3264" s="96" t="s">
        <v>6821</v>
      </c>
      <c r="G3264" s="97"/>
      <c r="H3264" s="97"/>
      <c r="I3264" s="95" t="s">
        <v>6617</v>
      </c>
      <c r="J3264" s="95" t="s">
        <v>8160</v>
      </c>
      <c r="K3264" s="96" t="s">
        <v>8156</v>
      </c>
      <c r="L3264" s="98"/>
    </row>
    <row r="3265" spans="1:12" ht="12.75" customHeight="1" x14ac:dyDescent="0.15">
      <c r="A3265" s="95" t="s">
        <v>6807</v>
      </c>
      <c r="B3265" s="95"/>
      <c r="C3265" s="95" t="s">
        <v>7920</v>
      </c>
      <c r="D3265" s="95" t="s">
        <v>7080</v>
      </c>
      <c r="E3265" s="95" t="s">
        <v>7081</v>
      </c>
      <c r="F3265" s="96" t="s">
        <v>6821</v>
      </c>
      <c r="G3265" s="97"/>
      <c r="H3265" s="97">
        <v>1073.28</v>
      </c>
      <c r="I3265" s="95" t="s">
        <v>6617</v>
      </c>
      <c r="J3265" s="95" t="s">
        <v>8160</v>
      </c>
      <c r="K3265" s="96" t="s">
        <v>8156</v>
      </c>
      <c r="L3265" s="98"/>
    </row>
    <row r="3266" spans="1:12" ht="12.75" customHeight="1" x14ac:dyDescent="0.15">
      <c r="A3266" s="95" t="s">
        <v>7148</v>
      </c>
      <c r="B3266" s="95"/>
      <c r="C3266" s="95" t="s">
        <v>7920</v>
      </c>
      <c r="D3266" s="95" t="s">
        <v>7080</v>
      </c>
      <c r="E3266" s="95" t="s">
        <v>7081</v>
      </c>
      <c r="F3266" s="96" t="s">
        <v>6821</v>
      </c>
      <c r="G3266" s="97">
        <v>315.67</v>
      </c>
      <c r="H3266" s="97"/>
      <c r="I3266" s="95" t="s">
        <v>6617</v>
      </c>
      <c r="J3266" s="95" t="s">
        <v>8160</v>
      </c>
      <c r="K3266" s="96" t="s">
        <v>8156</v>
      </c>
      <c r="L3266" s="98"/>
    </row>
    <row r="3267" spans="1:12" ht="11.25" x14ac:dyDescent="0.15">
      <c r="A3267" s="95" t="s">
        <v>7140</v>
      </c>
      <c r="B3267" s="95"/>
      <c r="C3267" s="95" t="s">
        <v>8162</v>
      </c>
      <c r="D3267" s="95" t="s">
        <v>7080</v>
      </c>
      <c r="E3267" s="95" t="s">
        <v>7081</v>
      </c>
      <c r="F3267" s="96" t="s">
        <v>7102</v>
      </c>
      <c r="G3267" s="97">
        <v>7942.06</v>
      </c>
      <c r="H3267" s="97"/>
      <c r="I3267" s="95" t="s">
        <v>8163</v>
      </c>
      <c r="J3267" s="95" t="s">
        <v>8164</v>
      </c>
      <c r="K3267" s="96" t="s">
        <v>8165</v>
      </c>
      <c r="L3267" s="98"/>
    </row>
    <row r="3268" spans="1:12" ht="12.75" customHeight="1" x14ac:dyDescent="0.15">
      <c r="A3268" s="95" t="s">
        <v>7146</v>
      </c>
      <c r="B3268" s="95"/>
      <c r="C3268" s="95" t="s">
        <v>8162</v>
      </c>
      <c r="D3268" s="95" t="s">
        <v>7080</v>
      </c>
      <c r="E3268" s="95" t="s">
        <v>7081</v>
      </c>
      <c r="F3268" s="96" t="s">
        <v>7102</v>
      </c>
      <c r="G3268" s="97"/>
      <c r="H3268" s="97">
        <v>7942.06</v>
      </c>
      <c r="I3268" s="95" t="s">
        <v>8163</v>
      </c>
      <c r="J3268" s="95" t="s">
        <v>8164</v>
      </c>
      <c r="K3268" s="96" t="s">
        <v>8165</v>
      </c>
      <c r="L3268" s="98"/>
    </row>
    <row r="3269" spans="1:12" ht="11.25" x14ac:dyDescent="0.15">
      <c r="A3269" s="95" t="s">
        <v>6549</v>
      </c>
      <c r="B3269" s="95"/>
      <c r="C3269" s="95" t="s">
        <v>8166</v>
      </c>
      <c r="D3269" s="95" t="s">
        <v>7080</v>
      </c>
      <c r="E3269" s="95" t="s">
        <v>7081</v>
      </c>
      <c r="F3269" s="99">
        <v>43100</v>
      </c>
      <c r="G3269" s="97">
        <v>16995.77</v>
      </c>
      <c r="H3269" s="97"/>
      <c r="I3269" s="95" t="s">
        <v>6751</v>
      </c>
      <c r="J3269" s="95" t="s">
        <v>8167</v>
      </c>
      <c r="K3269" s="96" t="s">
        <v>8168</v>
      </c>
      <c r="L3269" s="98"/>
    </row>
    <row r="3270" spans="1:12" ht="12.75" customHeight="1" x14ac:dyDescent="0.15">
      <c r="A3270" s="95" t="s">
        <v>6803</v>
      </c>
      <c r="B3270" s="95"/>
      <c r="C3270" s="95" t="s">
        <v>8166</v>
      </c>
      <c r="D3270" s="95" t="s">
        <v>7080</v>
      </c>
      <c r="E3270" s="95" t="s">
        <v>7081</v>
      </c>
      <c r="F3270" s="96" t="s">
        <v>7102</v>
      </c>
      <c r="G3270" s="100"/>
      <c r="H3270" s="100">
        <v>16995.77</v>
      </c>
      <c r="I3270" s="95" t="s">
        <v>6751</v>
      </c>
      <c r="J3270" s="95" t="s">
        <v>8167</v>
      </c>
      <c r="K3270" s="96" t="s">
        <v>8168</v>
      </c>
      <c r="L3270" s="98"/>
    </row>
    <row r="3271" spans="1:12" ht="11.25" x14ac:dyDescent="0.15">
      <c r="A3271" s="95" t="s">
        <v>6809</v>
      </c>
      <c r="B3271" s="95"/>
      <c r="C3271" s="95" t="s">
        <v>7950</v>
      </c>
      <c r="D3271" s="95" t="s">
        <v>7080</v>
      </c>
      <c r="E3271" s="95" t="s">
        <v>7081</v>
      </c>
      <c r="F3271" s="96" t="s">
        <v>6821</v>
      </c>
      <c r="G3271" s="97"/>
      <c r="H3271" s="97">
        <v>3140.39</v>
      </c>
      <c r="I3271" s="95" t="s">
        <v>8169</v>
      </c>
      <c r="J3271" s="95" t="s">
        <v>8170</v>
      </c>
      <c r="K3271" s="96" t="s">
        <v>8171</v>
      </c>
      <c r="L3271" s="98"/>
    </row>
    <row r="3272" spans="1:12" ht="12.75" customHeight="1" x14ac:dyDescent="0.15">
      <c r="A3272" s="95" t="s">
        <v>7128</v>
      </c>
      <c r="B3272" s="95"/>
      <c r="C3272" s="95" t="s">
        <v>7950</v>
      </c>
      <c r="D3272" s="95" t="s">
        <v>7080</v>
      </c>
      <c r="E3272" s="95" t="s">
        <v>7081</v>
      </c>
      <c r="F3272" s="96" t="s">
        <v>6821</v>
      </c>
      <c r="G3272" s="97">
        <v>628.08000000000004</v>
      </c>
      <c r="H3272" s="97"/>
      <c r="I3272" s="95" t="s">
        <v>8169</v>
      </c>
      <c r="J3272" s="95" t="s">
        <v>8170</v>
      </c>
      <c r="K3272" s="96" t="s">
        <v>8171</v>
      </c>
      <c r="L3272" s="98"/>
    </row>
    <row r="3273" spans="1:12" ht="12.75" customHeight="1" x14ac:dyDescent="0.15">
      <c r="A3273" s="95" t="s">
        <v>7125</v>
      </c>
      <c r="B3273" s="95"/>
      <c r="C3273" s="95" t="s">
        <v>7950</v>
      </c>
      <c r="D3273" s="95" t="s">
        <v>7080</v>
      </c>
      <c r="E3273" s="95" t="s">
        <v>7081</v>
      </c>
      <c r="F3273" s="96" t="s">
        <v>6821</v>
      </c>
      <c r="G3273" s="97">
        <v>2512.31</v>
      </c>
      <c r="H3273" s="97"/>
      <c r="I3273" s="95" t="s">
        <v>8169</v>
      </c>
      <c r="J3273" s="95" t="s">
        <v>8170</v>
      </c>
      <c r="K3273" s="96" t="s">
        <v>8171</v>
      </c>
      <c r="L3273" s="98"/>
    </row>
    <row r="3274" spans="1:12" ht="12.75" customHeight="1" x14ac:dyDescent="0.15">
      <c r="A3274" s="95" t="s">
        <v>7118</v>
      </c>
      <c r="B3274" s="95"/>
      <c r="C3274" s="95" t="s">
        <v>7964</v>
      </c>
      <c r="D3274" s="95" t="s">
        <v>7080</v>
      </c>
      <c r="E3274" s="95" t="s">
        <v>7081</v>
      </c>
      <c r="F3274" s="96" t="s">
        <v>6821</v>
      </c>
      <c r="G3274" s="97">
        <v>259.27999999999997</v>
      </c>
      <c r="H3274" s="97"/>
      <c r="I3274" s="95" t="s">
        <v>8172</v>
      </c>
      <c r="J3274" s="95" t="s">
        <v>8170</v>
      </c>
      <c r="K3274" s="96" t="s">
        <v>8171</v>
      </c>
      <c r="L3274" s="98"/>
    </row>
    <row r="3275" spans="1:12" ht="12.75" customHeight="1" x14ac:dyDescent="0.15">
      <c r="A3275" s="95" t="s">
        <v>7119</v>
      </c>
      <c r="B3275" s="95"/>
      <c r="C3275" s="95" t="s">
        <v>7964</v>
      </c>
      <c r="D3275" s="95" t="s">
        <v>7080</v>
      </c>
      <c r="E3275" s="95" t="s">
        <v>7081</v>
      </c>
      <c r="F3275" s="96" t="s">
        <v>6821</v>
      </c>
      <c r="G3275" s="97">
        <v>277.8</v>
      </c>
      <c r="H3275" s="97"/>
      <c r="I3275" s="95" t="s">
        <v>8172</v>
      </c>
      <c r="J3275" s="95" t="s">
        <v>8170</v>
      </c>
      <c r="K3275" s="96" t="s">
        <v>8171</v>
      </c>
      <c r="L3275" s="98"/>
    </row>
    <row r="3276" spans="1:12" ht="12.75" customHeight="1" x14ac:dyDescent="0.15">
      <c r="A3276" s="95" t="s">
        <v>6809</v>
      </c>
      <c r="B3276" s="95"/>
      <c r="C3276" s="95" t="s">
        <v>7964</v>
      </c>
      <c r="D3276" s="95" t="s">
        <v>7080</v>
      </c>
      <c r="E3276" s="95" t="s">
        <v>7081</v>
      </c>
      <c r="F3276" s="96" t="s">
        <v>6821</v>
      </c>
      <c r="G3276" s="97"/>
      <c r="H3276" s="97">
        <v>2685.4</v>
      </c>
      <c r="I3276" s="95" t="s">
        <v>8172</v>
      </c>
      <c r="J3276" s="95" t="s">
        <v>8170</v>
      </c>
      <c r="K3276" s="96" t="s">
        <v>8171</v>
      </c>
      <c r="L3276" s="98"/>
    </row>
    <row r="3277" spans="1:12" ht="12.75" customHeight="1" x14ac:dyDescent="0.15">
      <c r="A3277" s="95" t="s">
        <v>7113</v>
      </c>
      <c r="B3277" s="95"/>
      <c r="C3277" s="95" t="s">
        <v>7964</v>
      </c>
      <c r="D3277" s="95" t="s">
        <v>7080</v>
      </c>
      <c r="E3277" s="95" t="s">
        <v>7081</v>
      </c>
      <c r="F3277" s="96" t="s">
        <v>6821</v>
      </c>
      <c r="G3277" s="97">
        <v>1833.48</v>
      </c>
      <c r="H3277" s="97"/>
      <c r="I3277" s="95" t="s">
        <v>8172</v>
      </c>
      <c r="J3277" s="95" t="s">
        <v>8170</v>
      </c>
      <c r="K3277" s="96" t="s">
        <v>8171</v>
      </c>
      <c r="L3277" s="98"/>
    </row>
    <row r="3278" spans="1:12" ht="12.75" customHeight="1" x14ac:dyDescent="0.15">
      <c r="A3278" s="95" t="s">
        <v>7117</v>
      </c>
      <c r="B3278" s="95"/>
      <c r="C3278" s="95" t="s">
        <v>7964</v>
      </c>
      <c r="D3278" s="95" t="s">
        <v>7080</v>
      </c>
      <c r="E3278" s="95" t="s">
        <v>7081</v>
      </c>
      <c r="F3278" s="96" t="s">
        <v>6821</v>
      </c>
      <c r="G3278" s="97">
        <v>314.83999999999997</v>
      </c>
      <c r="H3278" s="97"/>
      <c r="I3278" s="95" t="s">
        <v>8172</v>
      </c>
      <c r="J3278" s="95" t="s">
        <v>8170</v>
      </c>
      <c r="K3278" s="96" t="s">
        <v>8171</v>
      </c>
      <c r="L3278" s="98"/>
    </row>
    <row r="3279" spans="1:12" ht="12.75" customHeight="1" x14ac:dyDescent="0.15">
      <c r="A3279" s="95" t="s">
        <v>7118</v>
      </c>
      <c r="B3279" s="95"/>
      <c r="C3279" s="95" t="s">
        <v>7937</v>
      </c>
      <c r="D3279" s="95" t="s">
        <v>7080</v>
      </c>
      <c r="E3279" s="95" t="s">
        <v>7081</v>
      </c>
      <c r="F3279" s="96" t="s">
        <v>6821</v>
      </c>
      <c r="G3279" s="97"/>
      <c r="H3279" s="97"/>
      <c r="I3279" s="95" t="s">
        <v>8173</v>
      </c>
      <c r="J3279" s="95" t="s">
        <v>8170</v>
      </c>
      <c r="K3279" s="96" t="s">
        <v>8171</v>
      </c>
      <c r="L3279" s="98"/>
    </row>
    <row r="3280" spans="1:12" ht="12.75" customHeight="1" x14ac:dyDescent="0.15">
      <c r="A3280" s="95" t="s">
        <v>7119</v>
      </c>
      <c r="B3280" s="95"/>
      <c r="C3280" s="95" t="s">
        <v>7937</v>
      </c>
      <c r="D3280" s="95" t="s">
        <v>7080</v>
      </c>
      <c r="E3280" s="95" t="s">
        <v>7081</v>
      </c>
      <c r="F3280" s="96" t="s">
        <v>6821</v>
      </c>
      <c r="G3280" s="97">
        <v>191.84</v>
      </c>
      <c r="H3280" s="97"/>
      <c r="I3280" s="95" t="s">
        <v>8173</v>
      </c>
      <c r="J3280" s="95" t="s">
        <v>8170</v>
      </c>
      <c r="K3280" s="96" t="s">
        <v>8171</v>
      </c>
      <c r="L3280" s="98"/>
    </row>
    <row r="3281" spans="1:12" ht="12.75" customHeight="1" x14ac:dyDescent="0.15">
      <c r="A3281" s="95" t="s">
        <v>6809</v>
      </c>
      <c r="B3281" s="95"/>
      <c r="C3281" s="95" t="s">
        <v>7937</v>
      </c>
      <c r="D3281" s="95" t="s">
        <v>7080</v>
      </c>
      <c r="E3281" s="95" t="s">
        <v>7081</v>
      </c>
      <c r="F3281" s="96" t="s">
        <v>6821</v>
      </c>
      <c r="G3281" s="97"/>
      <c r="H3281" s="97">
        <v>3985.36</v>
      </c>
      <c r="I3281" s="95" t="s">
        <v>8173</v>
      </c>
      <c r="J3281" s="95" t="s">
        <v>8170</v>
      </c>
      <c r="K3281" s="96" t="s">
        <v>8171</v>
      </c>
      <c r="L3281" s="98"/>
    </row>
    <row r="3282" spans="1:12" ht="12.75" customHeight="1" x14ac:dyDescent="0.15">
      <c r="A3282" s="95" t="s">
        <v>7113</v>
      </c>
      <c r="B3282" s="95"/>
      <c r="C3282" s="95" t="s">
        <v>7937</v>
      </c>
      <c r="D3282" s="95" t="s">
        <v>7080</v>
      </c>
      <c r="E3282" s="95" t="s">
        <v>7081</v>
      </c>
      <c r="F3282" s="96" t="s">
        <v>6821</v>
      </c>
      <c r="G3282" s="97"/>
      <c r="H3282" s="97"/>
      <c r="I3282" s="95" t="s">
        <v>8173</v>
      </c>
      <c r="J3282" s="95" t="s">
        <v>8170</v>
      </c>
      <c r="K3282" s="96" t="s">
        <v>8171</v>
      </c>
      <c r="L3282" s="98"/>
    </row>
    <row r="3283" spans="1:12" ht="11.25" x14ac:dyDescent="0.15">
      <c r="A3283" s="95" t="s">
        <v>7125</v>
      </c>
      <c r="B3283" s="95"/>
      <c r="C3283" s="95" t="s">
        <v>7937</v>
      </c>
      <c r="D3283" s="95" t="s">
        <v>7080</v>
      </c>
      <c r="E3283" s="95" t="s">
        <v>7081</v>
      </c>
      <c r="F3283" s="96" t="s">
        <v>6821</v>
      </c>
      <c r="G3283" s="97">
        <v>1398.59</v>
      </c>
      <c r="H3283" s="97"/>
      <c r="I3283" s="95" t="s">
        <v>8173</v>
      </c>
      <c r="J3283" s="95" t="s">
        <v>8170</v>
      </c>
      <c r="K3283" s="96" t="s">
        <v>8171</v>
      </c>
    </row>
    <row r="3284" spans="1:12" ht="11.25" x14ac:dyDescent="0.15">
      <c r="A3284" s="95" t="s">
        <v>7117</v>
      </c>
      <c r="B3284" s="95"/>
      <c r="C3284" s="95" t="s">
        <v>7937</v>
      </c>
      <c r="D3284" s="95" t="s">
        <v>7080</v>
      </c>
      <c r="E3284" s="95" t="s">
        <v>7081</v>
      </c>
      <c r="F3284" s="96" t="s">
        <v>6821</v>
      </c>
      <c r="G3284" s="97">
        <v>2203.09</v>
      </c>
      <c r="H3284" s="97"/>
      <c r="I3284" s="95" t="s">
        <v>8173</v>
      </c>
      <c r="J3284" s="95" t="s">
        <v>8170</v>
      </c>
      <c r="K3284" s="96" t="s">
        <v>8171</v>
      </c>
    </row>
    <row r="3285" spans="1:12" ht="38.25" customHeight="1" x14ac:dyDescent="0.3">
      <c r="A3285" s="95" t="s">
        <v>7124</v>
      </c>
      <c r="B3285" s="95"/>
      <c r="C3285" s="95" t="s">
        <v>7937</v>
      </c>
      <c r="D3285" s="95" t="s">
        <v>7080</v>
      </c>
      <c r="E3285" s="95" t="s">
        <v>7081</v>
      </c>
      <c r="F3285" s="96" t="s">
        <v>6821</v>
      </c>
      <c r="G3285" s="97">
        <v>191.84</v>
      </c>
      <c r="H3285" s="97"/>
      <c r="I3285" s="95" t="s">
        <v>8173</v>
      </c>
      <c r="J3285" s="95" t="s">
        <v>8170</v>
      </c>
      <c r="K3285" s="96" t="s">
        <v>8171</v>
      </c>
      <c r="L3285" s="93"/>
    </row>
    <row r="3286" spans="1:12" ht="11.25" x14ac:dyDescent="0.15">
      <c r="A3286" s="95" t="s">
        <v>7118</v>
      </c>
      <c r="B3286" s="95"/>
      <c r="C3286" s="95" t="s">
        <v>7930</v>
      </c>
      <c r="D3286" s="95" t="s">
        <v>7080</v>
      </c>
      <c r="E3286" s="95" t="s">
        <v>7081</v>
      </c>
      <c r="F3286" s="96" t="s">
        <v>6821</v>
      </c>
      <c r="G3286" s="97">
        <v>218.91</v>
      </c>
      <c r="H3286" s="97"/>
      <c r="I3286" s="95" t="s">
        <v>8174</v>
      </c>
      <c r="J3286" s="95" t="s">
        <v>8170</v>
      </c>
      <c r="K3286" s="96" t="s">
        <v>8171</v>
      </c>
    </row>
    <row r="3287" spans="1:12" ht="12.75" customHeight="1" x14ac:dyDescent="0.15">
      <c r="A3287" s="95" t="s">
        <v>7119</v>
      </c>
      <c r="B3287" s="95"/>
      <c r="C3287" s="95" t="s">
        <v>7930</v>
      </c>
      <c r="D3287" s="95" t="s">
        <v>7080</v>
      </c>
      <c r="E3287" s="95" t="s">
        <v>7081</v>
      </c>
      <c r="F3287" s="96" t="s">
        <v>6821</v>
      </c>
      <c r="G3287" s="97">
        <v>218.91</v>
      </c>
      <c r="H3287" s="97"/>
      <c r="I3287" s="95" t="s">
        <v>8174</v>
      </c>
      <c r="J3287" s="95" t="s">
        <v>8170</v>
      </c>
      <c r="K3287" s="96" t="s">
        <v>8171</v>
      </c>
      <c r="L3287" s="98"/>
    </row>
    <row r="3288" spans="1:12" ht="12.75" customHeight="1" x14ac:dyDescent="0.15">
      <c r="A3288" s="95" t="s">
        <v>6809</v>
      </c>
      <c r="B3288" s="95"/>
      <c r="C3288" s="95" t="s">
        <v>7930</v>
      </c>
      <c r="D3288" s="95" t="s">
        <v>7080</v>
      </c>
      <c r="E3288" s="95" t="s">
        <v>7081</v>
      </c>
      <c r="F3288" s="96" t="s">
        <v>6821</v>
      </c>
      <c r="G3288" s="97"/>
      <c r="H3288" s="97">
        <v>1094.55</v>
      </c>
      <c r="I3288" s="95" t="s">
        <v>8174</v>
      </c>
      <c r="J3288" s="95" t="s">
        <v>8170</v>
      </c>
      <c r="K3288" s="96" t="s">
        <v>8171</v>
      </c>
      <c r="L3288" s="98"/>
    </row>
    <row r="3289" spans="1:12" ht="12.75" customHeight="1" x14ac:dyDescent="0.15">
      <c r="A3289" s="95" t="s">
        <v>7113</v>
      </c>
      <c r="B3289" s="95"/>
      <c r="C3289" s="95" t="s">
        <v>7930</v>
      </c>
      <c r="D3289" s="95" t="s">
        <v>7080</v>
      </c>
      <c r="E3289" s="95" t="s">
        <v>7081</v>
      </c>
      <c r="F3289" s="96" t="s">
        <v>6821</v>
      </c>
      <c r="G3289" s="97">
        <v>437.82</v>
      </c>
      <c r="H3289" s="97"/>
      <c r="I3289" s="95" t="s">
        <v>8174</v>
      </c>
      <c r="J3289" s="95" t="s">
        <v>8170</v>
      </c>
      <c r="K3289" s="96" t="s">
        <v>8171</v>
      </c>
      <c r="L3289" s="98"/>
    </row>
    <row r="3290" spans="1:12" ht="12.75" customHeight="1" x14ac:dyDescent="0.15">
      <c r="A3290" s="95" t="s">
        <v>7117</v>
      </c>
      <c r="B3290" s="95"/>
      <c r="C3290" s="95" t="s">
        <v>7930</v>
      </c>
      <c r="D3290" s="95" t="s">
        <v>7080</v>
      </c>
      <c r="E3290" s="95" t="s">
        <v>7081</v>
      </c>
      <c r="F3290" s="96" t="s">
        <v>6821</v>
      </c>
      <c r="G3290" s="97">
        <v>218.91</v>
      </c>
      <c r="H3290" s="97"/>
      <c r="I3290" s="95" t="s">
        <v>8174</v>
      </c>
      <c r="J3290" s="95" t="s">
        <v>8170</v>
      </c>
      <c r="K3290" s="96" t="s">
        <v>8171</v>
      </c>
      <c r="L3290" s="98"/>
    </row>
    <row r="3291" spans="1:12" ht="12.75" customHeight="1" x14ac:dyDescent="0.15">
      <c r="A3291" s="95" t="s">
        <v>7118</v>
      </c>
      <c r="B3291" s="95"/>
      <c r="C3291" s="95" t="s">
        <v>7962</v>
      </c>
      <c r="D3291" s="95" t="s">
        <v>7080</v>
      </c>
      <c r="E3291" s="95" t="s">
        <v>7081</v>
      </c>
      <c r="F3291" s="96" t="s">
        <v>6821</v>
      </c>
      <c r="G3291" s="97"/>
      <c r="H3291" s="97">
        <v>1773.01</v>
      </c>
      <c r="I3291" s="95" t="s">
        <v>8175</v>
      </c>
      <c r="J3291" s="95" t="s">
        <v>8170</v>
      </c>
      <c r="K3291" s="96" t="s">
        <v>8171</v>
      </c>
      <c r="L3291" s="98"/>
    </row>
    <row r="3292" spans="1:12" ht="12.75" customHeight="1" x14ac:dyDescent="0.15">
      <c r="A3292" s="95" t="s">
        <v>7119</v>
      </c>
      <c r="B3292" s="95"/>
      <c r="C3292" s="95" t="s">
        <v>7962</v>
      </c>
      <c r="D3292" s="95" t="s">
        <v>7080</v>
      </c>
      <c r="E3292" s="95" t="s">
        <v>7081</v>
      </c>
      <c r="F3292" s="96" t="s">
        <v>6821</v>
      </c>
      <c r="G3292" s="97">
        <v>664.88</v>
      </c>
      <c r="H3292" s="97"/>
      <c r="I3292" s="95" t="s">
        <v>8175</v>
      </c>
      <c r="J3292" s="95" t="s">
        <v>8170</v>
      </c>
      <c r="K3292" s="96" t="s">
        <v>8171</v>
      </c>
      <c r="L3292" s="98"/>
    </row>
    <row r="3293" spans="1:12" ht="12.75" customHeight="1" x14ac:dyDescent="0.15">
      <c r="A3293" s="95" t="s">
        <v>6809</v>
      </c>
      <c r="B3293" s="95"/>
      <c r="C3293" s="95" t="s">
        <v>7962</v>
      </c>
      <c r="D3293" s="95" t="s">
        <v>7080</v>
      </c>
      <c r="E3293" s="95" t="s">
        <v>7081</v>
      </c>
      <c r="F3293" s="96" t="s">
        <v>6821</v>
      </c>
      <c r="G3293" s="97">
        <v>443.25</v>
      </c>
      <c r="H3293" s="97"/>
      <c r="I3293" s="95" t="s">
        <v>8175</v>
      </c>
      <c r="J3293" s="95" t="s">
        <v>8170</v>
      </c>
      <c r="K3293" s="96" t="s">
        <v>8171</v>
      </c>
      <c r="L3293" s="98"/>
    </row>
    <row r="3294" spans="1:12" ht="12.75" customHeight="1" x14ac:dyDescent="0.15">
      <c r="A3294" s="95" t="s">
        <v>7117</v>
      </c>
      <c r="B3294" s="95"/>
      <c r="C3294" s="95" t="s">
        <v>7962</v>
      </c>
      <c r="D3294" s="95" t="s">
        <v>7080</v>
      </c>
      <c r="E3294" s="95" t="s">
        <v>7081</v>
      </c>
      <c r="F3294" s="96" t="s">
        <v>6821</v>
      </c>
      <c r="G3294" s="97">
        <v>443.25</v>
      </c>
      <c r="H3294" s="97"/>
      <c r="I3294" s="95" t="s">
        <v>8175</v>
      </c>
      <c r="J3294" s="95" t="s">
        <v>8170</v>
      </c>
      <c r="K3294" s="96" t="s">
        <v>8171</v>
      </c>
      <c r="L3294" s="98"/>
    </row>
    <row r="3295" spans="1:12" ht="12.75" customHeight="1" x14ac:dyDescent="0.15">
      <c r="A3295" s="95" t="s">
        <v>7124</v>
      </c>
      <c r="B3295" s="95"/>
      <c r="C3295" s="95" t="s">
        <v>7962</v>
      </c>
      <c r="D3295" s="95" t="s">
        <v>7080</v>
      </c>
      <c r="E3295" s="95" t="s">
        <v>7081</v>
      </c>
      <c r="F3295" s="96" t="s">
        <v>6821</v>
      </c>
      <c r="G3295" s="97">
        <v>221.63</v>
      </c>
      <c r="H3295" s="97"/>
      <c r="I3295" s="95" t="s">
        <v>8175</v>
      </c>
      <c r="J3295" s="95" t="s">
        <v>8170</v>
      </c>
      <c r="K3295" s="96" t="s">
        <v>8171</v>
      </c>
      <c r="L3295" s="98"/>
    </row>
    <row r="3296" spans="1:12" ht="12.75" customHeight="1" x14ac:dyDescent="0.15">
      <c r="A3296" s="95" t="s">
        <v>7119</v>
      </c>
      <c r="B3296" s="95"/>
      <c r="C3296" s="95" t="s">
        <v>7928</v>
      </c>
      <c r="D3296" s="95" t="s">
        <v>7080</v>
      </c>
      <c r="E3296" s="95" t="s">
        <v>7081</v>
      </c>
      <c r="F3296" s="96" t="s">
        <v>6821</v>
      </c>
      <c r="G3296" s="97">
        <v>349.61</v>
      </c>
      <c r="H3296" s="97"/>
      <c r="I3296" s="95" t="s">
        <v>8176</v>
      </c>
      <c r="J3296" s="95" t="s">
        <v>8170</v>
      </c>
      <c r="K3296" s="96" t="s">
        <v>8171</v>
      </c>
      <c r="L3296" s="98"/>
    </row>
    <row r="3297" spans="1:12" ht="12.75" customHeight="1" x14ac:dyDescent="0.15">
      <c r="A3297" s="95" t="s">
        <v>6809</v>
      </c>
      <c r="B3297" s="95"/>
      <c r="C3297" s="95" t="s">
        <v>7928</v>
      </c>
      <c r="D3297" s="95" t="s">
        <v>7080</v>
      </c>
      <c r="E3297" s="95" t="s">
        <v>7081</v>
      </c>
      <c r="F3297" s="96" t="s">
        <v>6821</v>
      </c>
      <c r="G3297" s="97"/>
      <c r="H3297" s="97">
        <v>349.61</v>
      </c>
      <c r="I3297" s="95" t="s">
        <v>8176</v>
      </c>
      <c r="J3297" s="95" t="s">
        <v>8170</v>
      </c>
      <c r="K3297" s="96" t="s">
        <v>8171</v>
      </c>
      <c r="L3297" s="98"/>
    </row>
    <row r="3298" spans="1:12" ht="12.75" customHeight="1" x14ac:dyDescent="0.15">
      <c r="A3298" s="95" t="s">
        <v>7118</v>
      </c>
      <c r="B3298" s="95"/>
      <c r="C3298" s="95" t="s">
        <v>7932</v>
      </c>
      <c r="D3298" s="95" t="s">
        <v>7080</v>
      </c>
      <c r="E3298" s="95" t="s">
        <v>7081</v>
      </c>
      <c r="F3298" s="96" t="s">
        <v>6821</v>
      </c>
      <c r="G3298" s="97">
        <v>1177.51</v>
      </c>
      <c r="H3298" s="97"/>
      <c r="I3298" s="95" t="s">
        <v>8177</v>
      </c>
      <c r="J3298" s="95" t="s">
        <v>8170</v>
      </c>
      <c r="K3298" s="96" t="s">
        <v>8171</v>
      </c>
      <c r="L3298" s="98"/>
    </row>
    <row r="3299" spans="1:12" ht="12.75" customHeight="1" x14ac:dyDescent="0.15">
      <c r="A3299" s="95" t="s">
        <v>7119</v>
      </c>
      <c r="B3299" s="95"/>
      <c r="C3299" s="95" t="s">
        <v>7932</v>
      </c>
      <c r="D3299" s="95" t="s">
        <v>7080</v>
      </c>
      <c r="E3299" s="95" t="s">
        <v>7081</v>
      </c>
      <c r="F3299" s="96" t="s">
        <v>6821</v>
      </c>
      <c r="G3299" s="97">
        <v>1481.09</v>
      </c>
      <c r="H3299" s="97"/>
      <c r="I3299" s="95" t="s">
        <v>8177</v>
      </c>
      <c r="J3299" s="95" t="s">
        <v>8170</v>
      </c>
      <c r="K3299" s="96" t="s">
        <v>8171</v>
      </c>
      <c r="L3299" s="98"/>
    </row>
    <row r="3300" spans="1:12" ht="12.75" customHeight="1" x14ac:dyDescent="0.15">
      <c r="A3300" s="95" t="s">
        <v>6809</v>
      </c>
      <c r="B3300" s="95"/>
      <c r="C3300" s="95" t="s">
        <v>7932</v>
      </c>
      <c r="D3300" s="95" t="s">
        <v>7080</v>
      </c>
      <c r="E3300" s="95" t="s">
        <v>7081</v>
      </c>
      <c r="F3300" s="96" t="s">
        <v>6821</v>
      </c>
      <c r="G3300" s="97"/>
      <c r="H3300" s="97">
        <v>4443.26</v>
      </c>
      <c r="I3300" s="95" t="s">
        <v>8177</v>
      </c>
      <c r="J3300" s="95" t="s">
        <v>8170</v>
      </c>
      <c r="K3300" s="96" t="s">
        <v>8171</v>
      </c>
      <c r="L3300" s="98"/>
    </row>
    <row r="3301" spans="1:12" ht="12.75" customHeight="1" x14ac:dyDescent="0.15">
      <c r="A3301" s="95" t="s">
        <v>7113</v>
      </c>
      <c r="B3301" s="95"/>
      <c r="C3301" s="95" t="s">
        <v>7932</v>
      </c>
      <c r="D3301" s="95" t="s">
        <v>7080</v>
      </c>
      <c r="E3301" s="95" t="s">
        <v>7081</v>
      </c>
      <c r="F3301" s="96" t="s">
        <v>6821</v>
      </c>
      <c r="G3301" s="97">
        <v>1177.51</v>
      </c>
      <c r="H3301" s="97"/>
      <c r="I3301" s="95" t="s">
        <v>8177</v>
      </c>
      <c r="J3301" s="95" t="s">
        <v>8170</v>
      </c>
      <c r="K3301" s="96" t="s">
        <v>8171</v>
      </c>
      <c r="L3301" s="98"/>
    </row>
    <row r="3302" spans="1:12" ht="12.75" customHeight="1" x14ac:dyDescent="0.15">
      <c r="A3302" s="95" t="s">
        <v>7424</v>
      </c>
      <c r="B3302" s="95"/>
      <c r="C3302" s="95" t="s">
        <v>7932</v>
      </c>
      <c r="D3302" s="95" t="s">
        <v>7080</v>
      </c>
      <c r="E3302" s="95" t="s">
        <v>7081</v>
      </c>
      <c r="F3302" s="96" t="s">
        <v>6821</v>
      </c>
      <c r="G3302" s="97"/>
      <c r="H3302" s="97"/>
      <c r="I3302" s="95" t="s">
        <v>8177</v>
      </c>
      <c r="J3302" s="95" t="s">
        <v>8170</v>
      </c>
      <c r="K3302" s="96" t="s">
        <v>8171</v>
      </c>
      <c r="L3302" s="98"/>
    </row>
    <row r="3303" spans="1:12" ht="12.75" customHeight="1" x14ac:dyDescent="0.15">
      <c r="A3303" s="95" t="s">
        <v>7128</v>
      </c>
      <c r="B3303" s="95"/>
      <c r="C3303" s="95" t="s">
        <v>7932</v>
      </c>
      <c r="D3303" s="95" t="s">
        <v>7080</v>
      </c>
      <c r="E3303" s="95" t="s">
        <v>7081</v>
      </c>
      <c r="F3303" s="96" t="s">
        <v>6821</v>
      </c>
      <c r="G3303" s="97"/>
      <c r="H3303" s="97"/>
      <c r="I3303" s="95" t="s">
        <v>8177</v>
      </c>
      <c r="J3303" s="95" t="s">
        <v>8170</v>
      </c>
      <c r="K3303" s="96" t="s">
        <v>8171</v>
      </c>
      <c r="L3303" s="98"/>
    </row>
    <row r="3304" spans="1:12" ht="12.75" customHeight="1" x14ac:dyDescent="0.15">
      <c r="A3304" s="95" t="s">
        <v>7117</v>
      </c>
      <c r="B3304" s="95"/>
      <c r="C3304" s="95" t="s">
        <v>7932</v>
      </c>
      <c r="D3304" s="95" t="s">
        <v>7080</v>
      </c>
      <c r="E3304" s="95" t="s">
        <v>7081</v>
      </c>
      <c r="F3304" s="96" t="s">
        <v>6821</v>
      </c>
      <c r="G3304" s="97">
        <v>607.15</v>
      </c>
      <c r="H3304" s="97"/>
      <c r="I3304" s="95" t="s">
        <v>8177</v>
      </c>
      <c r="J3304" s="95" t="s">
        <v>8170</v>
      </c>
      <c r="K3304" s="96" t="s">
        <v>8171</v>
      </c>
      <c r="L3304" s="98"/>
    </row>
    <row r="3305" spans="1:12" ht="12.75" customHeight="1" x14ac:dyDescent="0.15">
      <c r="A3305" s="95" t="s">
        <v>7124</v>
      </c>
      <c r="B3305" s="95"/>
      <c r="C3305" s="95" t="s">
        <v>7932</v>
      </c>
      <c r="D3305" s="95" t="s">
        <v>7080</v>
      </c>
      <c r="E3305" s="95" t="s">
        <v>7081</v>
      </c>
      <c r="F3305" s="96" t="s">
        <v>6821</v>
      </c>
      <c r="G3305" s="97"/>
      <c r="H3305" s="97"/>
      <c r="I3305" s="95" t="s">
        <v>8177</v>
      </c>
      <c r="J3305" s="95" t="s">
        <v>8170</v>
      </c>
      <c r="K3305" s="96" t="s">
        <v>8171</v>
      </c>
      <c r="L3305" s="98"/>
    </row>
    <row r="3306" spans="1:12" ht="12.75" customHeight="1" x14ac:dyDescent="0.15">
      <c r="A3306" s="95" t="s">
        <v>6548</v>
      </c>
      <c r="B3306" s="95"/>
      <c r="C3306" s="95" t="s">
        <v>7536</v>
      </c>
      <c r="D3306" s="95" t="s">
        <v>7080</v>
      </c>
      <c r="E3306" s="95" t="s">
        <v>7081</v>
      </c>
      <c r="F3306" s="99">
        <v>42898</v>
      </c>
      <c r="G3306" s="97"/>
      <c r="H3306" s="97">
        <v>5</v>
      </c>
      <c r="I3306" s="95" t="s">
        <v>6623</v>
      </c>
      <c r="J3306" s="95" t="s">
        <v>8178</v>
      </c>
      <c r="K3306" s="96" t="s">
        <v>8179</v>
      </c>
      <c r="L3306" s="98"/>
    </row>
    <row r="3307" spans="1:12" ht="12.75" customHeight="1" x14ac:dyDescent="0.15">
      <c r="A3307" s="95" t="s">
        <v>6844</v>
      </c>
      <c r="B3307" s="95"/>
      <c r="C3307" s="95" t="s">
        <v>7396</v>
      </c>
      <c r="D3307" s="95" t="s">
        <v>7080</v>
      </c>
      <c r="E3307" s="95" t="s">
        <v>7081</v>
      </c>
      <c r="F3307" s="99">
        <v>43616</v>
      </c>
      <c r="G3307" s="97">
        <v>1578.98</v>
      </c>
      <c r="H3307" s="97"/>
      <c r="I3307" s="95" t="s">
        <v>8180</v>
      </c>
      <c r="J3307" s="95" t="s">
        <v>8181</v>
      </c>
      <c r="K3307" s="96" t="s">
        <v>8182</v>
      </c>
      <c r="L3307" s="98"/>
    </row>
    <row r="3308" spans="1:12" ht="12.75" customHeight="1" x14ac:dyDescent="0.15">
      <c r="A3308" s="95" t="s">
        <v>6804</v>
      </c>
      <c r="B3308" s="95"/>
      <c r="C3308" s="95" t="s">
        <v>7396</v>
      </c>
      <c r="D3308" s="95" t="s">
        <v>7080</v>
      </c>
      <c r="E3308" s="95" t="s">
        <v>7081</v>
      </c>
      <c r="F3308" s="96" t="s">
        <v>7912</v>
      </c>
      <c r="G3308" s="97"/>
      <c r="H3308" s="97">
        <v>1578.98</v>
      </c>
      <c r="I3308" s="95" t="s">
        <v>8180</v>
      </c>
      <c r="J3308" s="95" t="s">
        <v>8181</v>
      </c>
      <c r="K3308" s="96" t="s">
        <v>8182</v>
      </c>
      <c r="L3308" s="98"/>
    </row>
    <row r="3309" spans="1:12" ht="12.75" customHeight="1" x14ac:dyDescent="0.15">
      <c r="A3309" s="95" t="s">
        <v>6844</v>
      </c>
      <c r="B3309" s="95"/>
      <c r="C3309" s="95" t="s">
        <v>7135</v>
      </c>
      <c r="D3309" s="95" t="s">
        <v>7080</v>
      </c>
      <c r="E3309" s="95" t="s">
        <v>7081</v>
      </c>
      <c r="F3309" s="99">
        <v>43616</v>
      </c>
      <c r="G3309" s="97">
        <v>1507.21</v>
      </c>
      <c r="H3309" s="97"/>
      <c r="I3309" s="95" t="s">
        <v>8183</v>
      </c>
      <c r="J3309" s="95" t="s">
        <v>8181</v>
      </c>
      <c r="K3309" s="96" t="s">
        <v>8182</v>
      </c>
      <c r="L3309" s="98"/>
    </row>
    <row r="3310" spans="1:12" ht="12.75" customHeight="1" x14ac:dyDescent="0.15">
      <c r="A3310" s="95" t="s">
        <v>6804</v>
      </c>
      <c r="B3310" s="95"/>
      <c r="C3310" s="95" t="s">
        <v>7135</v>
      </c>
      <c r="D3310" s="95" t="s">
        <v>7080</v>
      </c>
      <c r="E3310" s="95" t="s">
        <v>7081</v>
      </c>
      <c r="F3310" s="96" t="s">
        <v>7912</v>
      </c>
      <c r="G3310" s="97"/>
      <c r="H3310" s="97">
        <v>1507.21</v>
      </c>
      <c r="I3310" s="95" t="s">
        <v>8183</v>
      </c>
      <c r="J3310" s="95" t="s">
        <v>8181</v>
      </c>
      <c r="K3310" s="96" t="s">
        <v>8182</v>
      </c>
      <c r="L3310" s="98"/>
    </row>
    <row r="3311" spans="1:12" ht="12.75" customHeight="1" x14ac:dyDescent="0.15">
      <c r="A3311" s="95" t="s">
        <v>6844</v>
      </c>
      <c r="B3311" s="95"/>
      <c r="C3311" s="95" t="s">
        <v>7394</v>
      </c>
      <c r="D3311" s="95" t="s">
        <v>7080</v>
      </c>
      <c r="E3311" s="95" t="s">
        <v>7081</v>
      </c>
      <c r="F3311" s="99">
        <v>43616</v>
      </c>
      <c r="G3311" s="97">
        <v>546</v>
      </c>
      <c r="H3311" s="97"/>
      <c r="I3311" s="95" t="s">
        <v>8184</v>
      </c>
      <c r="J3311" s="95" t="s">
        <v>8181</v>
      </c>
      <c r="K3311" s="96" t="s">
        <v>8182</v>
      </c>
      <c r="L3311" s="98"/>
    </row>
    <row r="3312" spans="1:12" ht="12.75" customHeight="1" x14ac:dyDescent="0.15">
      <c r="A3312" s="95" t="s">
        <v>6804</v>
      </c>
      <c r="B3312" s="95"/>
      <c r="C3312" s="95" t="s">
        <v>7394</v>
      </c>
      <c r="D3312" s="95" t="s">
        <v>7080</v>
      </c>
      <c r="E3312" s="95" t="s">
        <v>7081</v>
      </c>
      <c r="F3312" s="96" t="s">
        <v>7912</v>
      </c>
      <c r="G3312" s="97"/>
      <c r="H3312" s="97">
        <v>546</v>
      </c>
      <c r="I3312" s="95" t="s">
        <v>8184</v>
      </c>
      <c r="J3312" s="95" t="s">
        <v>8181</v>
      </c>
      <c r="K3312" s="96" t="s">
        <v>8182</v>
      </c>
      <c r="L3312" s="98"/>
    </row>
    <row r="3313" spans="1:12" ht="12.75" customHeight="1" x14ac:dyDescent="0.15">
      <c r="A3313" s="95" t="s">
        <v>6804</v>
      </c>
      <c r="B3313" s="95"/>
      <c r="C3313" s="95" t="s">
        <v>8053</v>
      </c>
      <c r="D3313" s="95" t="s">
        <v>7080</v>
      </c>
      <c r="E3313" s="95" t="s">
        <v>7081</v>
      </c>
      <c r="F3313" s="96" t="s">
        <v>7912</v>
      </c>
      <c r="G3313" s="97"/>
      <c r="H3313" s="97">
        <v>622.09</v>
      </c>
      <c r="I3313" s="95" t="s">
        <v>8185</v>
      </c>
      <c r="J3313" s="95" t="s">
        <v>8181</v>
      </c>
      <c r="K3313" s="96" t="s">
        <v>8182</v>
      </c>
      <c r="L3313" s="98"/>
    </row>
    <row r="3314" spans="1:12" ht="12.75" customHeight="1" x14ac:dyDescent="0.15">
      <c r="A3314" s="95" t="s">
        <v>7055</v>
      </c>
      <c r="B3314" s="95"/>
      <c r="C3314" s="95" t="s">
        <v>8053</v>
      </c>
      <c r="D3314" s="95" t="s">
        <v>7080</v>
      </c>
      <c r="E3314" s="95" t="s">
        <v>7081</v>
      </c>
      <c r="F3314" s="96" t="s">
        <v>7912</v>
      </c>
      <c r="G3314" s="97">
        <v>182.97</v>
      </c>
      <c r="H3314" s="97"/>
      <c r="I3314" s="95" t="s">
        <v>8185</v>
      </c>
      <c r="J3314" s="95" t="s">
        <v>8181</v>
      </c>
      <c r="K3314" s="96" t="s">
        <v>8182</v>
      </c>
      <c r="L3314" s="98"/>
    </row>
    <row r="3315" spans="1:12" ht="12.75" customHeight="1" x14ac:dyDescent="0.15">
      <c r="A3315" s="95" t="s">
        <v>7139</v>
      </c>
      <c r="B3315" s="95"/>
      <c r="C3315" s="95" t="s">
        <v>8053</v>
      </c>
      <c r="D3315" s="95" t="s">
        <v>7080</v>
      </c>
      <c r="E3315" s="95" t="s">
        <v>7081</v>
      </c>
      <c r="F3315" s="96" t="s">
        <v>7912</v>
      </c>
      <c r="G3315" s="97">
        <v>182.97</v>
      </c>
      <c r="H3315" s="97"/>
      <c r="I3315" s="95" t="s">
        <v>8185</v>
      </c>
      <c r="J3315" s="95" t="s">
        <v>8181</v>
      </c>
      <c r="K3315" s="96" t="s">
        <v>8182</v>
      </c>
      <c r="L3315" s="98"/>
    </row>
    <row r="3316" spans="1:12" ht="12.75" customHeight="1" x14ac:dyDescent="0.15">
      <c r="A3316" s="95" t="s">
        <v>7160</v>
      </c>
      <c r="B3316" s="95"/>
      <c r="C3316" s="95" t="s">
        <v>8053</v>
      </c>
      <c r="D3316" s="95" t="s">
        <v>7080</v>
      </c>
      <c r="E3316" s="95" t="s">
        <v>7081</v>
      </c>
      <c r="F3316" s="96" t="s">
        <v>7912</v>
      </c>
      <c r="G3316" s="97">
        <v>256.14999999999998</v>
      </c>
      <c r="H3316" s="97"/>
      <c r="I3316" s="95" t="s">
        <v>8185</v>
      </c>
      <c r="J3316" s="95" t="s">
        <v>8181</v>
      </c>
      <c r="K3316" s="96" t="s">
        <v>8182</v>
      </c>
      <c r="L3316" s="98"/>
    </row>
    <row r="3317" spans="1:12" ht="12.75" customHeight="1" x14ac:dyDescent="0.15">
      <c r="A3317" s="95" t="s">
        <v>7190</v>
      </c>
      <c r="B3317" s="95"/>
      <c r="C3317" s="95" t="s">
        <v>7780</v>
      </c>
      <c r="D3317" s="95" t="s">
        <v>7080</v>
      </c>
      <c r="E3317" s="95" t="s">
        <v>7081</v>
      </c>
      <c r="F3317" s="96" t="s">
        <v>7912</v>
      </c>
      <c r="G3317" s="97">
        <v>1193.2</v>
      </c>
      <c r="H3317" s="97"/>
      <c r="I3317" s="95" t="s">
        <v>8186</v>
      </c>
      <c r="J3317" s="95" t="s">
        <v>8181</v>
      </c>
      <c r="K3317" s="96" t="s">
        <v>8182</v>
      </c>
      <c r="L3317" s="98"/>
    </row>
    <row r="3318" spans="1:12" ht="12.75" customHeight="1" x14ac:dyDescent="0.15">
      <c r="A3318" s="95" t="s">
        <v>7055</v>
      </c>
      <c r="B3318" s="95"/>
      <c r="C3318" s="95" t="s">
        <v>7780</v>
      </c>
      <c r="D3318" s="95" t="s">
        <v>7080</v>
      </c>
      <c r="E3318" s="95" t="s">
        <v>7081</v>
      </c>
      <c r="F3318" s="96" t="s">
        <v>7912</v>
      </c>
      <c r="G3318" s="97"/>
      <c r="H3318" s="97">
        <v>1193.2</v>
      </c>
      <c r="I3318" s="95" t="s">
        <v>8186</v>
      </c>
      <c r="J3318" s="95" t="s">
        <v>8181</v>
      </c>
      <c r="K3318" s="96" t="s">
        <v>8182</v>
      </c>
      <c r="L3318" s="98"/>
    </row>
    <row r="3319" spans="1:12" ht="12.75" customHeight="1" x14ac:dyDescent="0.15">
      <c r="A3319" s="95" t="s">
        <v>7190</v>
      </c>
      <c r="B3319" s="95"/>
      <c r="C3319" s="95" t="s">
        <v>7778</v>
      </c>
      <c r="D3319" s="95" t="s">
        <v>7080</v>
      </c>
      <c r="E3319" s="95" t="s">
        <v>7081</v>
      </c>
      <c r="F3319" s="96" t="s">
        <v>7912</v>
      </c>
      <c r="G3319" s="97">
        <v>1138.96</v>
      </c>
      <c r="H3319" s="97"/>
      <c r="I3319" s="95" t="s">
        <v>8187</v>
      </c>
      <c r="J3319" s="95" t="s">
        <v>8181</v>
      </c>
      <c r="K3319" s="96" t="s">
        <v>8182</v>
      </c>
      <c r="L3319" s="98"/>
    </row>
    <row r="3320" spans="1:12" ht="12.75" customHeight="1" x14ac:dyDescent="0.15">
      <c r="A3320" s="95" t="s">
        <v>7055</v>
      </c>
      <c r="B3320" s="95"/>
      <c r="C3320" s="95" t="s">
        <v>7778</v>
      </c>
      <c r="D3320" s="95" t="s">
        <v>7080</v>
      </c>
      <c r="E3320" s="95" t="s">
        <v>7081</v>
      </c>
      <c r="F3320" s="96" t="s">
        <v>7912</v>
      </c>
      <c r="G3320" s="97"/>
      <c r="H3320" s="97">
        <v>1138.96</v>
      </c>
      <c r="I3320" s="95" t="s">
        <v>8187</v>
      </c>
      <c r="J3320" s="95" t="s">
        <v>8181</v>
      </c>
      <c r="K3320" s="96" t="s">
        <v>8182</v>
      </c>
      <c r="L3320" s="98"/>
    </row>
    <row r="3321" spans="1:12" ht="12.75" customHeight="1" x14ac:dyDescent="0.15">
      <c r="A3321" s="95" t="s">
        <v>6549</v>
      </c>
      <c r="B3321" s="95"/>
      <c r="C3321" s="95" t="s">
        <v>8188</v>
      </c>
      <c r="D3321" s="95" t="s">
        <v>7080</v>
      </c>
      <c r="E3321" s="95" t="s">
        <v>7081</v>
      </c>
      <c r="F3321" s="99">
        <v>42825</v>
      </c>
      <c r="G3321" s="97"/>
      <c r="H3321" s="97">
        <v>179.66</v>
      </c>
      <c r="I3321" s="95" t="s">
        <v>6583</v>
      </c>
      <c r="J3321" s="95" t="s">
        <v>8189</v>
      </c>
      <c r="K3321" s="96" t="s">
        <v>8190</v>
      </c>
      <c r="L3321" s="98"/>
    </row>
    <row r="3322" spans="1:12" ht="12.75" customHeight="1" x14ac:dyDescent="0.15">
      <c r="A3322" s="95" t="s">
        <v>6548</v>
      </c>
      <c r="B3322" s="95"/>
      <c r="C3322" s="95" t="s">
        <v>8188</v>
      </c>
      <c r="D3322" s="95" t="s">
        <v>7080</v>
      </c>
      <c r="E3322" s="95" t="s">
        <v>7081</v>
      </c>
      <c r="F3322" s="99">
        <v>42825</v>
      </c>
      <c r="G3322" s="100">
        <v>179.66</v>
      </c>
      <c r="H3322" s="100"/>
      <c r="I3322" s="95" t="s">
        <v>6583</v>
      </c>
      <c r="J3322" s="95" t="s">
        <v>8189</v>
      </c>
      <c r="K3322" s="96" t="s">
        <v>8190</v>
      </c>
      <c r="L3322" s="98"/>
    </row>
    <row r="3323" spans="1:12" ht="11.25" x14ac:dyDescent="0.15">
      <c r="A3323" s="95" t="s">
        <v>7239</v>
      </c>
      <c r="B3323" s="95"/>
      <c r="C3323" s="95" t="s">
        <v>8191</v>
      </c>
      <c r="D3323" s="95" t="s">
        <v>7080</v>
      </c>
      <c r="E3323" s="95" t="s">
        <v>7081</v>
      </c>
      <c r="F3323" s="96" t="s">
        <v>7489</v>
      </c>
      <c r="G3323" s="97">
        <v>179.66</v>
      </c>
      <c r="H3323" s="97"/>
      <c r="I3323" s="95" t="s">
        <v>8192</v>
      </c>
      <c r="J3323" s="95" t="s">
        <v>8193</v>
      </c>
      <c r="K3323" s="96" t="s">
        <v>8190</v>
      </c>
    </row>
    <row r="3324" spans="1:12" ht="11.25" x14ac:dyDescent="0.15">
      <c r="A3324" s="95" t="s">
        <v>7270</v>
      </c>
      <c r="B3324" s="95"/>
      <c r="C3324" s="95" t="s">
        <v>8191</v>
      </c>
      <c r="D3324" s="95" t="s">
        <v>7080</v>
      </c>
      <c r="E3324" s="95" t="s">
        <v>7081</v>
      </c>
      <c r="F3324" s="96" t="s">
        <v>7489</v>
      </c>
      <c r="G3324" s="97"/>
      <c r="H3324" s="97">
        <v>179.66</v>
      </c>
      <c r="I3324" s="95" t="s">
        <v>8192</v>
      </c>
      <c r="J3324" s="95" t="s">
        <v>8193</v>
      </c>
      <c r="K3324" s="96" t="s">
        <v>8190</v>
      </c>
    </row>
    <row r="3325" spans="1:12" ht="38.25" customHeight="1" x14ac:dyDescent="0.3">
      <c r="A3325" s="95" t="s">
        <v>6810</v>
      </c>
      <c r="B3325" s="95"/>
      <c r="C3325" s="95" t="s">
        <v>8088</v>
      </c>
      <c r="D3325" s="95" t="s">
        <v>7080</v>
      </c>
      <c r="E3325" s="95" t="s">
        <v>7081</v>
      </c>
      <c r="F3325" s="96" t="s">
        <v>7062</v>
      </c>
      <c r="G3325" s="97">
        <v>111116.72</v>
      </c>
      <c r="H3325" s="97"/>
      <c r="I3325" s="95" t="s">
        <v>6908</v>
      </c>
      <c r="J3325" s="95" t="s">
        <v>8194</v>
      </c>
      <c r="K3325" s="96" t="s">
        <v>8195</v>
      </c>
      <c r="L3325" s="93"/>
    </row>
    <row r="3326" spans="1:12" ht="11.25" x14ac:dyDescent="0.15">
      <c r="A3326" s="95" t="s">
        <v>7055</v>
      </c>
      <c r="B3326" s="95"/>
      <c r="C3326" s="95" t="s">
        <v>8088</v>
      </c>
      <c r="D3326" s="95" t="s">
        <v>7080</v>
      </c>
      <c r="E3326" s="95" t="s">
        <v>7081</v>
      </c>
      <c r="F3326" s="96" t="s">
        <v>7062</v>
      </c>
      <c r="G3326" s="97">
        <v>24174.31</v>
      </c>
      <c r="H3326" s="97"/>
      <c r="I3326" s="95" t="s">
        <v>6908</v>
      </c>
      <c r="J3326" s="95" t="s">
        <v>8194</v>
      </c>
      <c r="K3326" s="96" t="s">
        <v>8195</v>
      </c>
    </row>
    <row r="3327" spans="1:12" ht="25.5" customHeight="1" x14ac:dyDescent="0.15">
      <c r="A3327" s="95" t="s">
        <v>7087</v>
      </c>
      <c r="B3327" s="95"/>
      <c r="C3327" s="95" t="s">
        <v>8088</v>
      </c>
      <c r="D3327" s="95" t="s">
        <v>7080</v>
      </c>
      <c r="E3327" s="95" t="s">
        <v>7081</v>
      </c>
      <c r="F3327" s="96" t="s">
        <v>7062</v>
      </c>
      <c r="G3327" s="97">
        <v>8829.18</v>
      </c>
      <c r="H3327" s="97"/>
      <c r="I3327" s="95" t="s">
        <v>6908</v>
      </c>
      <c r="J3327" s="95" t="s">
        <v>8194</v>
      </c>
      <c r="K3327" s="96" t="s">
        <v>8195</v>
      </c>
      <c r="L3327" s="98"/>
    </row>
    <row r="3328" spans="1:12" ht="25.5" customHeight="1" x14ac:dyDescent="0.15">
      <c r="A3328" s="95" t="s">
        <v>6808</v>
      </c>
      <c r="B3328" s="95"/>
      <c r="C3328" s="95" t="s">
        <v>8088</v>
      </c>
      <c r="D3328" s="95" t="s">
        <v>7080</v>
      </c>
      <c r="E3328" s="95" t="s">
        <v>7081</v>
      </c>
      <c r="F3328" s="96" t="s">
        <v>7062</v>
      </c>
      <c r="G3328" s="97"/>
      <c r="H3328" s="97"/>
      <c r="I3328" s="95" t="s">
        <v>6908</v>
      </c>
      <c r="J3328" s="95" t="s">
        <v>8194</v>
      </c>
      <c r="K3328" s="96" t="s">
        <v>8195</v>
      </c>
      <c r="L3328" s="98"/>
    </row>
    <row r="3329" spans="1:12" ht="25.5" customHeight="1" x14ac:dyDescent="0.15">
      <c r="A3329" s="95" t="s">
        <v>7160</v>
      </c>
      <c r="B3329" s="95"/>
      <c r="C3329" s="95" t="s">
        <v>8088</v>
      </c>
      <c r="D3329" s="95" t="s">
        <v>7080</v>
      </c>
      <c r="E3329" s="95" t="s">
        <v>7081</v>
      </c>
      <c r="F3329" s="96" t="s">
        <v>7062</v>
      </c>
      <c r="G3329" s="97">
        <v>4897.51</v>
      </c>
      <c r="H3329" s="97"/>
      <c r="I3329" s="95" t="s">
        <v>6908</v>
      </c>
      <c r="J3329" s="95" t="s">
        <v>8194</v>
      </c>
      <c r="K3329" s="96" t="s">
        <v>8195</v>
      </c>
      <c r="L3329" s="98"/>
    </row>
    <row r="3330" spans="1:12" ht="25.5" customHeight="1" x14ac:dyDescent="0.15">
      <c r="A3330" s="95" t="s">
        <v>7220</v>
      </c>
      <c r="B3330" s="95"/>
      <c r="C3330" s="95" t="s">
        <v>8088</v>
      </c>
      <c r="D3330" s="95" t="s">
        <v>7080</v>
      </c>
      <c r="E3330" s="95" t="s">
        <v>7081</v>
      </c>
      <c r="F3330" s="96" t="s">
        <v>7062</v>
      </c>
      <c r="G3330" s="97">
        <v>3290.69</v>
      </c>
      <c r="H3330" s="97"/>
      <c r="I3330" s="95" t="s">
        <v>6908</v>
      </c>
      <c r="J3330" s="95" t="s">
        <v>8194</v>
      </c>
      <c r="K3330" s="96" t="s">
        <v>8195</v>
      </c>
      <c r="L3330" s="98"/>
    </row>
    <row r="3331" spans="1:12" ht="25.5" customHeight="1" x14ac:dyDescent="0.15">
      <c r="A3331" s="95" t="s">
        <v>7139</v>
      </c>
      <c r="B3331" s="95"/>
      <c r="C3331" s="95" t="s">
        <v>8088</v>
      </c>
      <c r="D3331" s="95" t="s">
        <v>7080</v>
      </c>
      <c r="E3331" s="95" t="s">
        <v>7081</v>
      </c>
      <c r="F3331" s="96" t="s">
        <v>7062</v>
      </c>
      <c r="G3331" s="97">
        <v>12268.9</v>
      </c>
      <c r="H3331" s="97"/>
      <c r="I3331" s="95" t="s">
        <v>6908</v>
      </c>
      <c r="J3331" s="95" t="s">
        <v>8194</v>
      </c>
      <c r="K3331" s="96" t="s">
        <v>8195</v>
      </c>
      <c r="L3331" s="98"/>
    </row>
    <row r="3332" spans="1:12" ht="38.25" customHeight="1" x14ac:dyDescent="0.15">
      <c r="A3332" s="95" t="s">
        <v>6848</v>
      </c>
      <c r="B3332" s="95"/>
      <c r="C3332" s="95" t="s">
        <v>8088</v>
      </c>
      <c r="D3332" s="95" t="s">
        <v>7080</v>
      </c>
      <c r="E3332" s="95" t="s">
        <v>7081</v>
      </c>
      <c r="F3332" s="99">
        <v>43281</v>
      </c>
      <c r="G3332" s="97">
        <v>46942.17</v>
      </c>
      <c r="H3332" s="97"/>
      <c r="I3332" s="95" t="s">
        <v>6908</v>
      </c>
      <c r="J3332" s="95" t="s">
        <v>8194</v>
      </c>
      <c r="K3332" s="96" t="s">
        <v>8195</v>
      </c>
      <c r="L3332" s="98"/>
    </row>
    <row r="3333" spans="1:12" ht="25.5" customHeight="1" x14ac:dyDescent="0.15">
      <c r="A3333" s="95" t="s">
        <v>7158</v>
      </c>
      <c r="B3333" s="95"/>
      <c r="C3333" s="95" t="s">
        <v>8088</v>
      </c>
      <c r="D3333" s="95" t="s">
        <v>7080</v>
      </c>
      <c r="E3333" s="95" t="s">
        <v>7081</v>
      </c>
      <c r="F3333" s="96" t="s">
        <v>7062</v>
      </c>
      <c r="G3333" s="97">
        <v>1197.57</v>
      </c>
      <c r="H3333" s="97"/>
      <c r="I3333" s="95" t="s">
        <v>6908</v>
      </c>
      <c r="J3333" s="95" t="s">
        <v>8194</v>
      </c>
      <c r="K3333" s="96" t="s">
        <v>8195</v>
      </c>
      <c r="L3333" s="98"/>
    </row>
    <row r="3334" spans="1:12" ht="25.5" customHeight="1" x14ac:dyDescent="0.15">
      <c r="A3334" s="95" t="s">
        <v>7159</v>
      </c>
      <c r="B3334" s="95"/>
      <c r="C3334" s="95" t="s">
        <v>8088</v>
      </c>
      <c r="D3334" s="95" t="s">
        <v>7080</v>
      </c>
      <c r="E3334" s="95" t="s">
        <v>7081</v>
      </c>
      <c r="F3334" s="96" t="s">
        <v>7062</v>
      </c>
      <c r="G3334" s="97">
        <v>2794.71</v>
      </c>
      <c r="H3334" s="97"/>
      <c r="I3334" s="95" t="s">
        <v>6908</v>
      </c>
      <c r="J3334" s="95" t="s">
        <v>8194</v>
      </c>
      <c r="K3334" s="96" t="s">
        <v>8195</v>
      </c>
      <c r="L3334" s="98"/>
    </row>
    <row r="3335" spans="1:12" ht="25.5" customHeight="1" x14ac:dyDescent="0.15">
      <c r="A3335" s="95" t="s">
        <v>7157</v>
      </c>
      <c r="B3335" s="95"/>
      <c r="C3335" s="95" t="s">
        <v>8088</v>
      </c>
      <c r="D3335" s="95" t="s">
        <v>7080</v>
      </c>
      <c r="E3335" s="95" t="s">
        <v>7081</v>
      </c>
      <c r="F3335" s="96" t="s">
        <v>7062</v>
      </c>
      <c r="G3335" s="97">
        <v>8976.14</v>
      </c>
      <c r="H3335" s="97"/>
      <c r="I3335" s="95" t="s">
        <v>6908</v>
      </c>
      <c r="J3335" s="95" t="s">
        <v>8194</v>
      </c>
      <c r="K3335" s="96" t="s">
        <v>8195</v>
      </c>
      <c r="L3335" s="98"/>
    </row>
    <row r="3336" spans="1:12" ht="25.5" customHeight="1" x14ac:dyDescent="0.15">
      <c r="A3336" s="95" t="s">
        <v>7145</v>
      </c>
      <c r="B3336" s="95"/>
      <c r="C3336" s="95" t="s">
        <v>8088</v>
      </c>
      <c r="D3336" s="95" t="s">
        <v>7080</v>
      </c>
      <c r="E3336" s="95" t="s">
        <v>7081</v>
      </c>
      <c r="F3336" s="96" t="s">
        <v>7062</v>
      </c>
      <c r="G3336" s="97">
        <v>24411.87</v>
      </c>
      <c r="H3336" s="97"/>
      <c r="I3336" s="95" t="s">
        <v>6908</v>
      </c>
      <c r="J3336" s="95" t="s">
        <v>8194</v>
      </c>
      <c r="K3336" s="96" t="s">
        <v>8195</v>
      </c>
      <c r="L3336" s="98"/>
    </row>
    <row r="3337" spans="1:12" ht="25.5" customHeight="1" x14ac:dyDescent="0.15">
      <c r="A3337" s="95" t="s">
        <v>6844</v>
      </c>
      <c r="B3337" s="95"/>
      <c r="C3337" s="95" t="s">
        <v>8088</v>
      </c>
      <c r="D3337" s="95" t="s">
        <v>7080</v>
      </c>
      <c r="E3337" s="95" t="s">
        <v>7081</v>
      </c>
      <c r="F3337" s="99">
        <v>43281</v>
      </c>
      <c r="G3337" s="97">
        <v>66912.539999999994</v>
      </c>
      <c r="H3337" s="97"/>
      <c r="I3337" s="95" t="s">
        <v>6908</v>
      </c>
      <c r="J3337" s="95" t="s">
        <v>8194</v>
      </c>
      <c r="K3337" s="96" t="s">
        <v>8195</v>
      </c>
      <c r="L3337" s="98"/>
    </row>
    <row r="3338" spans="1:12" ht="38.25" customHeight="1" x14ac:dyDescent="0.15">
      <c r="A3338" s="95" t="s">
        <v>6846</v>
      </c>
      <c r="B3338" s="95"/>
      <c r="C3338" s="95" t="s">
        <v>8088</v>
      </c>
      <c r="D3338" s="95" t="s">
        <v>7080</v>
      </c>
      <c r="E3338" s="95" t="s">
        <v>7081</v>
      </c>
      <c r="F3338" s="99">
        <v>43281</v>
      </c>
      <c r="G3338" s="97">
        <v>86137.42</v>
      </c>
      <c r="H3338" s="97"/>
      <c r="I3338" s="95" t="s">
        <v>6908</v>
      </c>
      <c r="J3338" s="95" t="s">
        <v>8194</v>
      </c>
      <c r="K3338" s="96" t="s">
        <v>8195</v>
      </c>
      <c r="L3338" s="98"/>
    </row>
    <row r="3339" spans="1:12" ht="25.5" customHeight="1" x14ac:dyDescent="0.15">
      <c r="A3339" s="95" t="s">
        <v>6847</v>
      </c>
      <c r="B3339" s="95"/>
      <c r="C3339" s="95" t="s">
        <v>8088</v>
      </c>
      <c r="D3339" s="95" t="s">
        <v>7080</v>
      </c>
      <c r="E3339" s="95" t="s">
        <v>7081</v>
      </c>
      <c r="F3339" s="99">
        <v>43281</v>
      </c>
      <c r="G3339" s="97">
        <v>105402.61</v>
      </c>
      <c r="H3339" s="97"/>
      <c r="I3339" s="95" t="s">
        <v>6908</v>
      </c>
      <c r="J3339" s="95" t="s">
        <v>8194</v>
      </c>
      <c r="K3339" s="96" t="s">
        <v>8195</v>
      </c>
      <c r="L3339" s="98"/>
    </row>
    <row r="3340" spans="1:12" ht="25.5" customHeight="1" x14ac:dyDescent="0.15">
      <c r="A3340" s="95" t="s">
        <v>6845</v>
      </c>
      <c r="B3340" s="95"/>
      <c r="C3340" s="95" t="s">
        <v>8088</v>
      </c>
      <c r="D3340" s="95" t="s">
        <v>7080</v>
      </c>
      <c r="E3340" s="95" t="s">
        <v>7081</v>
      </c>
      <c r="F3340" s="99">
        <v>43281</v>
      </c>
      <c r="G3340" s="97">
        <v>15964.98</v>
      </c>
      <c r="H3340" s="97"/>
      <c r="I3340" s="95" t="s">
        <v>6908</v>
      </c>
      <c r="J3340" s="95" t="s">
        <v>8194</v>
      </c>
      <c r="K3340" s="96" t="s">
        <v>8195</v>
      </c>
      <c r="L3340" s="98"/>
    </row>
    <row r="3341" spans="1:12" ht="25.5" customHeight="1" x14ac:dyDescent="0.15">
      <c r="A3341" s="95" t="s">
        <v>6804</v>
      </c>
      <c r="B3341" s="95"/>
      <c r="C3341" s="95" t="s">
        <v>8088</v>
      </c>
      <c r="D3341" s="95" t="s">
        <v>7080</v>
      </c>
      <c r="E3341" s="95" t="s">
        <v>7081</v>
      </c>
      <c r="F3341" s="96" t="s">
        <v>7062</v>
      </c>
      <c r="G3341" s="97">
        <v>43750.06</v>
      </c>
      <c r="H3341" s="97"/>
      <c r="I3341" s="95" t="s">
        <v>6908</v>
      </c>
      <c r="J3341" s="95" t="s">
        <v>8194</v>
      </c>
      <c r="K3341" s="96" t="s">
        <v>8195</v>
      </c>
      <c r="L3341" s="98"/>
    </row>
    <row r="3342" spans="1:12" ht="25.5" customHeight="1" x14ac:dyDescent="0.15">
      <c r="A3342" s="95" t="s">
        <v>7161</v>
      </c>
      <c r="B3342" s="95"/>
      <c r="C3342" s="95" t="s">
        <v>8088</v>
      </c>
      <c r="D3342" s="95" t="s">
        <v>7080</v>
      </c>
      <c r="E3342" s="95" t="s">
        <v>7081</v>
      </c>
      <c r="F3342" s="96" t="s">
        <v>7062</v>
      </c>
      <c r="G3342" s="97">
        <v>4154.66</v>
      </c>
      <c r="H3342" s="97"/>
      <c r="I3342" s="95" t="s">
        <v>6908</v>
      </c>
      <c r="J3342" s="95" t="s">
        <v>8194</v>
      </c>
      <c r="K3342" s="96" t="s">
        <v>8195</v>
      </c>
      <c r="L3342" s="98"/>
    </row>
    <row r="3343" spans="1:12" ht="25.5" customHeight="1" x14ac:dyDescent="0.15">
      <c r="A3343" s="95" t="s">
        <v>6810</v>
      </c>
      <c r="B3343" s="95"/>
      <c r="C3343" s="95" t="s">
        <v>8196</v>
      </c>
      <c r="D3343" s="95" t="s">
        <v>7080</v>
      </c>
      <c r="E3343" s="95" t="s">
        <v>7081</v>
      </c>
      <c r="F3343" s="96" t="s">
        <v>7659</v>
      </c>
      <c r="G3343" s="97">
        <v>282.48</v>
      </c>
      <c r="H3343" s="97"/>
      <c r="I3343" s="95" t="s">
        <v>8197</v>
      </c>
      <c r="J3343" s="95" t="s">
        <v>8198</v>
      </c>
      <c r="K3343" s="96" t="s">
        <v>8199</v>
      </c>
      <c r="L3343" s="98"/>
    </row>
    <row r="3344" spans="1:12" ht="11.25" x14ac:dyDescent="0.15">
      <c r="A3344" s="95" t="s">
        <v>7056</v>
      </c>
      <c r="B3344" s="95"/>
      <c r="C3344" s="95" t="s">
        <v>8196</v>
      </c>
      <c r="D3344" s="95" t="s">
        <v>7080</v>
      </c>
      <c r="E3344" s="95" t="s">
        <v>7081</v>
      </c>
      <c r="F3344" s="96" t="s">
        <v>7659</v>
      </c>
      <c r="G3344" s="97"/>
      <c r="H3344" s="97">
        <v>282.48</v>
      </c>
      <c r="I3344" s="95" t="s">
        <v>8197</v>
      </c>
      <c r="J3344" s="95" t="s">
        <v>8198</v>
      </c>
      <c r="K3344" s="96" t="s">
        <v>8199</v>
      </c>
    </row>
    <row r="3345" spans="1:12" ht="11.25" x14ac:dyDescent="0.15">
      <c r="A3345" s="95" t="s">
        <v>7056</v>
      </c>
      <c r="B3345" s="95"/>
      <c r="C3345" s="95" t="s">
        <v>8200</v>
      </c>
      <c r="D3345" s="95" t="s">
        <v>7080</v>
      </c>
      <c r="E3345" s="95" t="s">
        <v>7081</v>
      </c>
      <c r="F3345" s="96" t="s">
        <v>8201</v>
      </c>
      <c r="G3345" s="97">
        <v>254.04</v>
      </c>
      <c r="H3345" s="97"/>
      <c r="I3345" s="95" t="s">
        <v>8202</v>
      </c>
      <c r="J3345" s="95" t="s">
        <v>8198</v>
      </c>
      <c r="K3345" s="96" t="s">
        <v>8199</v>
      </c>
    </row>
    <row r="3346" spans="1:12" ht="38.25" customHeight="1" x14ac:dyDescent="0.3">
      <c r="A3346" s="95" t="s">
        <v>6810</v>
      </c>
      <c r="B3346" s="95"/>
      <c r="C3346" s="95" t="s">
        <v>8200</v>
      </c>
      <c r="D3346" s="95" t="s">
        <v>7080</v>
      </c>
      <c r="E3346" s="95" t="s">
        <v>7081</v>
      </c>
      <c r="F3346" s="96" t="s">
        <v>8201</v>
      </c>
      <c r="G3346" s="97"/>
      <c r="H3346" s="97">
        <v>254.04</v>
      </c>
      <c r="I3346" s="95" t="s">
        <v>8202</v>
      </c>
      <c r="J3346" s="95" t="s">
        <v>8198</v>
      </c>
      <c r="K3346" s="96" t="s">
        <v>8199</v>
      </c>
      <c r="L3346" s="93"/>
    </row>
    <row r="3347" spans="1:12" ht="11.25" x14ac:dyDescent="0.15">
      <c r="A3347" s="95" t="s">
        <v>7056</v>
      </c>
      <c r="B3347" s="95"/>
      <c r="C3347" s="95" t="s">
        <v>8203</v>
      </c>
      <c r="D3347" s="95" t="s">
        <v>7080</v>
      </c>
      <c r="E3347" s="95" t="s">
        <v>7081</v>
      </c>
      <c r="F3347" s="96" t="s">
        <v>8201</v>
      </c>
      <c r="G3347" s="97"/>
      <c r="H3347" s="97">
        <v>655.32000000000005</v>
      </c>
      <c r="I3347" s="95" t="s">
        <v>8204</v>
      </c>
      <c r="J3347" s="95" t="s">
        <v>8198</v>
      </c>
      <c r="K3347" s="96" t="s">
        <v>8199</v>
      </c>
    </row>
    <row r="3348" spans="1:12" ht="25.5" customHeight="1" x14ac:dyDescent="0.15">
      <c r="A3348" s="95" t="s">
        <v>6810</v>
      </c>
      <c r="B3348" s="95"/>
      <c r="C3348" s="95" t="s">
        <v>8203</v>
      </c>
      <c r="D3348" s="95" t="s">
        <v>7080</v>
      </c>
      <c r="E3348" s="95" t="s">
        <v>7081</v>
      </c>
      <c r="F3348" s="96" t="s">
        <v>8201</v>
      </c>
      <c r="G3348" s="97">
        <v>655.32000000000005</v>
      </c>
      <c r="H3348" s="97"/>
      <c r="I3348" s="95" t="s">
        <v>8204</v>
      </c>
      <c r="J3348" s="95" t="s">
        <v>8198</v>
      </c>
      <c r="K3348" s="96" t="s">
        <v>8199</v>
      </c>
      <c r="L3348" s="98"/>
    </row>
    <row r="3349" spans="1:12" ht="25.5" customHeight="1" x14ac:dyDescent="0.15">
      <c r="A3349" s="95" t="s">
        <v>7161</v>
      </c>
      <c r="B3349" s="95"/>
      <c r="C3349" s="95" t="s">
        <v>8085</v>
      </c>
      <c r="D3349" s="95" t="s">
        <v>7080</v>
      </c>
      <c r="E3349" s="95" t="s">
        <v>7081</v>
      </c>
      <c r="F3349" s="96" t="s">
        <v>7062</v>
      </c>
      <c r="G3349" s="97">
        <v>689.89</v>
      </c>
      <c r="H3349" s="97"/>
      <c r="I3349" s="95" t="s">
        <v>6907</v>
      </c>
      <c r="J3349" s="95" t="s">
        <v>8205</v>
      </c>
      <c r="K3349" s="96" t="s">
        <v>8206</v>
      </c>
      <c r="L3349" s="98"/>
    </row>
    <row r="3350" spans="1:12" ht="25.5" customHeight="1" x14ac:dyDescent="0.15">
      <c r="A3350" s="95" t="s">
        <v>6804</v>
      </c>
      <c r="B3350" s="95"/>
      <c r="C3350" s="95" t="s">
        <v>8085</v>
      </c>
      <c r="D3350" s="95" t="s">
        <v>7080</v>
      </c>
      <c r="E3350" s="95" t="s">
        <v>7081</v>
      </c>
      <c r="F3350" s="96" t="s">
        <v>7062</v>
      </c>
      <c r="G3350" s="97">
        <v>6987.29</v>
      </c>
      <c r="H3350" s="97"/>
      <c r="I3350" s="95" t="s">
        <v>6907</v>
      </c>
      <c r="J3350" s="95" t="s">
        <v>8205</v>
      </c>
      <c r="K3350" s="96" t="s">
        <v>8206</v>
      </c>
      <c r="L3350" s="98"/>
    </row>
    <row r="3351" spans="1:12" ht="25.5" customHeight="1" x14ac:dyDescent="0.15">
      <c r="A3351" s="95" t="s">
        <v>6845</v>
      </c>
      <c r="B3351" s="95"/>
      <c r="C3351" s="95" t="s">
        <v>8085</v>
      </c>
      <c r="D3351" s="95" t="s">
        <v>7080</v>
      </c>
      <c r="E3351" s="95" t="s">
        <v>7081</v>
      </c>
      <c r="F3351" s="99">
        <v>43281</v>
      </c>
      <c r="G3351" s="97">
        <v>2416.27</v>
      </c>
      <c r="H3351" s="97"/>
      <c r="I3351" s="95" t="s">
        <v>6907</v>
      </c>
      <c r="J3351" s="95" t="s">
        <v>8205</v>
      </c>
      <c r="K3351" s="96" t="s">
        <v>8206</v>
      </c>
      <c r="L3351" s="98"/>
    </row>
    <row r="3352" spans="1:12" ht="25.5" customHeight="1" x14ac:dyDescent="0.15">
      <c r="A3352" s="95" t="s">
        <v>6847</v>
      </c>
      <c r="B3352" s="95"/>
      <c r="C3352" s="95" t="s">
        <v>8085</v>
      </c>
      <c r="D3352" s="95" t="s">
        <v>7080</v>
      </c>
      <c r="E3352" s="95" t="s">
        <v>7081</v>
      </c>
      <c r="F3352" s="99">
        <v>43281</v>
      </c>
      <c r="G3352" s="97">
        <v>12880.26</v>
      </c>
      <c r="H3352" s="97"/>
      <c r="I3352" s="95" t="s">
        <v>6907</v>
      </c>
      <c r="J3352" s="95" t="s">
        <v>8205</v>
      </c>
      <c r="K3352" s="96" t="s">
        <v>8206</v>
      </c>
      <c r="L3352" s="98"/>
    </row>
    <row r="3353" spans="1:12" ht="25.5" customHeight="1" x14ac:dyDescent="0.15">
      <c r="A3353" s="95" t="s">
        <v>6846</v>
      </c>
      <c r="B3353" s="95"/>
      <c r="C3353" s="95" t="s">
        <v>8085</v>
      </c>
      <c r="D3353" s="95" t="s">
        <v>7080</v>
      </c>
      <c r="E3353" s="95" t="s">
        <v>7081</v>
      </c>
      <c r="F3353" s="99">
        <v>43281</v>
      </c>
      <c r="G3353" s="97">
        <v>10337.06</v>
      </c>
      <c r="H3353" s="97"/>
      <c r="I3353" s="95" t="s">
        <v>6907</v>
      </c>
      <c r="J3353" s="95" t="s">
        <v>8205</v>
      </c>
      <c r="K3353" s="96" t="s">
        <v>8206</v>
      </c>
      <c r="L3353" s="98"/>
    </row>
    <row r="3354" spans="1:12" ht="25.5" customHeight="1" x14ac:dyDescent="0.15">
      <c r="A3354" s="95" t="s">
        <v>6844</v>
      </c>
      <c r="B3354" s="95"/>
      <c r="C3354" s="95" t="s">
        <v>8085</v>
      </c>
      <c r="D3354" s="95" t="s">
        <v>7080</v>
      </c>
      <c r="E3354" s="95" t="s">
        <v>7081</v>
      </c>
      <c r="F3354" s="99">
        <v>43281</v>
      </c>
      <c r="G3354" s="97">
        <v>11082.33</v>
      </c>
      <c r="H3354" s="97"/>
      <c r="I3354" s="95" t="s">
        <v>6907</v>
      </c>
      <c r="J3354" s="95" t="s">
        <v>8205</v>
      </c>
      <c r="K3354" s="96" t="s">
        <v>8206</v>
      </c>
      <c r="L3354" s="98"/>
    </row>
    <row r="3355" spans="1:12" ht="25.5" customHeight="1" x14ac:dyDescent="0.15">
      <c r="A3355" s="95" t="s">
        <v>7145</v>
      </c>
      <c r="B3355" s="95"/>
      <c r="C3355" s="95" t="s">
        <v>8085</v>
      </c>
      <c r="D3355" s="95" t="s">
        <v>7080</v>
      </c>
      <c r="E3355" s="95" t="s">
        <v>7081</v>
      </c>
      <c r="F3355" s="96" t="s">
        <v>7062</v>
      </c>
      <c r="G3355" s="97">
        <v>4030.55</v>
      </c>
      <c r="H3355" s="97"/>
      <c r="I3355" s="95" t="s">
        <v>6907</v>
      </c>
      <c r="J3355" s="95" t="s">
        <v>8205</v>
      </c>
      <c r="K3355" s="96" t="s">
        <v>8206</v>
      </c>
      <c r="L3355" s="98"/>
    </row>
    <row r="3356" spans="1:12" ht="25.5" customHeight="1" x14ac:dyDescent="0.15">
      <c r="A3356" s="95" t="s">
        <v>7157</v>
      </c>
      <c r="B3356" s="95"/>
      <c r="C3356" s="95" t="s">
        <v>8085</v>
      </c>
      <c r="D3356" s="95" t="s">
        <v>7080</v>
      </c>
      <c r="E3356" s="95" t="s">
        <v>7081</v>
      </c>
      <c r="F3356" s="96" t="s">
        <v>7062</v>
      </c>
      <c r="G3356" s="97">
        <v>1513.07</v>
      </c>
      <c r="H3356" s="97"/>
      <c r="I3356" s="95" t="s">
        <v>6907</v>
      </c>
      <c r="J3356" s="95" t="s">
        <v>8205</v>
      </c>
      <c r="K3356" s="96" t="s">
        <v>8206</v>
      </c>
      <c r="L3356" s="98"/>
    </row>
    <row r="3357" spans="1:12" ht="25.5" customHeight="1" x14ac:dyDescent="0.15">
      <c r="A3357" s="95" t="s">
        <v>7159</v>
      </c>
      <c r="B3357" s="95"/>
      <c r="C3357" s="95" t="s">
        <v>8085</v>
      </c>
      <c r="D3357" s="95" t="s">
        <v>7080</v>
      </c>
      <c r="E3357" s="95" t="s">
        <v>7081</v>
      </c>
      <c r="F3357" s="96" t="s">
        <v>7062</v>
      </c>
      <c r="G3357" s="97">
        <v>465.5</v>
      </c>
      <c r="H3357" s="97"/>
      <c r="I3357" s="95" t="s">
        <v>6907</v>
      </c>
      <c r="J3357" s="95" t="s">
        <v>8205</v>
      </c>
      <c r="K3357" s="96" t="s">
        <v>8206</v>
      </c>
      <c r="L3357" s="98"/>
    </row>
    <row r="3358" spans="1:12" ht="25.5" customHeight="1" x14ac:dyDescent="0.15">
      <c r="A3358" s="95" t="s">
        <v>7158</v>
      </c>
      <c r="B3358" s="95"/>
      <c r="C3358" s="95" t="s">
        <v>8085</v>
      </c>
      <c r="D3358" s="95" t="s">
        <v>7080</v>
      </c>
      <c r="E3358" s="95" t="s">
        <v>7081</v>
      </c>
      <c r="F3358" s="96" t="s">
        <v>7062</v>
      </c>
      <c r="G3358" s="97">
        <v>199.5</v>
      </c>
      <c r="H3358" s="97"/>
      <c r="I3358" s="95" t="s">
        <v>6907</v>
      </c>
      <c r="J3358" s="95" t="s">
        <v>8205</v>
      </c>
      <c r="K3358" s="96" t="s">
        <v>8206</v>
      </c>
      <c r="L3358" s="98"/>
    </row>
    <row r="3359" spans="1:12" ht="25.5" customHeight="1" x14ac:dyDescent="0.15">
      <c r="A3359" s="95" t="s">
        <v>6848</v>
      </c>
      <c r="B3359" s="95"/>
      <c r="C3359" s="95" t="s">
        <v>8085</v>
      </c>
      <c r="D3359" s="95" t="s">
        <v>7080</v>
      </c>
      <c r="E3359" s="95" t="s">
        <v>7081</v>
      </c>
      <c r="F3359" s="99">
        <v>43281</v>
      </c>
      <c r="G3359" s="97">
        <v>7992.82</v>
      </c>
      <c r="H3359" s="97"/>
      <c r="I3359" s="95" t="s">
        <v>6907</v>
      </c>
      <c r="J3359" s="95" t="s">
        <v>8205</v>
      </c>
      <c r="K3359" s="96" t="s">
        <v>8206</v>
      </c>
      <c r="L3359" s="98"/>
    </row>
    <row r="3360" spans="1:12" ht="38.25" customHeight="1" x14ac:dyDescent="0.15">
      <c r="A3360" s="95" t="s">
        <v>7139</v>
      </c>
      <c r="B3360" s="95"/>
      <c r="C3360" s="95" t="s">
        <v>8085</v>
      </c>
      <c r="D3360" s="95" t="s">
        <v>7080</v>
      </c>
      <c r="E3360" s="95" t="s">
        <v>7081</v>
      </c>
      <c r="F3360" s="96" t="s">
        <v>7062</v>
      </c>
      <c r="G3360" s="97">
        <v>2040.59</v>
      </c>
      <c r="H3360" s="97"/>
      <c r="I3360" s="95" t="s">
        <v>6907</v>
      </c>
      <c r="J3360" s="95" t="s">
        <v>8205</v>
      </c>
      <c r="K3360" s="96" t="s">
        <v>8206</v>
      </c>
      <c r="L3360" s="98"/>
    </row>
    <row r="3361" spans="1:12" ht="25.5" customHeight="1" x14ac:dyDescent="0.15">
      <c r="A3361" s="95" t="s">
        <v>7220</v>
      </c>
      <c r="B3361" s="95"/>
      <c r="C3361" s="95" t="s">
        <v>8085</v>
      </c>
      <c r="D3361" s="95" t="s">
        <v>7080</v>
      </c>
      <c r="E3361" s="95" t="s">
        <v>7081</v>
      </c>
      <c r="F3361" s="96" t="s">
        <v>7062</v>
      </c>
      <c r="G3361" s="97">
        <v>512.76</v>
      </c>
      <c r="H3361" s="97"/>
      <c r="I3361" s="95" t="s">
        <v>6907</v>
      </c>
      <c r="J3361" s="95" t="s">
        <v>8205</v>
      </c>
      <c r="K3361" s="96" t="s">
        <v>8206</v>
      </c>
      <c r="L3361" s="98"/>
    </row>
    <row r="3362" spans="1:12" ht="25.5" customHeight="1" x14ac:dyDescent="0.15">
      <c r="A3362" s="95" t="s">
        <v>7160</v>
      </c>
      <c r="B3362" s="95"/>
      <c r="C3362" s="95" t="s">
        <v>8085</v>
      </c>
      <c r="D3362" s="95" t="s">
        <v>7080</v>
      </c>
      <c r="E3362" s="95" t="s">
        <v>7081</v>
      </c>
      <c r="F3362" s="96" t="s">
        <v>7062</v>
      </c>
      <c r="G3362" s="97">
        <v>816.25</v>
      </c>
      <c r="H3362" s="97"/>
      <c r="I3362" s="95" t="s">
        <v>6907</v>
      </c>
      <c r="J3362" s="95" t="s">
        <v>8205</v>
      </c>
      <c r="K3362" s="96" t="s">
        <v>8206</v>
      </c>
      <c r="L3362" s="98"/>
    </row>
    <row r="3363" spans="1:12" ht="25.5" customHeight="1" x14ac:dyDescent="0.15">
      <c r="A3363" s="95" t="s">
        <v>6808</v>
      </c>
      <c r="B3363" s="95"/>
      <c r="C3363" s="95" t="s">
        <v>8085</v>
      </c>
      <c r="D3363" s="95" t="s">
        <v>7080</v>
      </c>
      <c r="E3363" s="95" t="s">
        <v>7081</v>
      </c>
      <c r="F3363" s="96" t="s">
        <v>7062</v>
      </c>
      <c r="G3363" s="97"/>
      <c r="H3363" s="97"/>
      <c r="I3363" s="95" t="s">
        <v>6907</v>
      </c>
      <c r="J3363" s="95" t="s">
        <v>8205</v>
      </c>
      <c r="K3363" s="96" t="s">
        <v>8206</v>
      </c>
      <c r="L3363" s="98"/>
    </row>
    <row r="3364" spans="1:12" ht="25.5" customHeight="1" x14ac:dyDescent="0.15">
      <c r="A3364" s="95" t="s">
        <v>7087</v>
      </c>
      <c r="B3364" s="95"/>
      <c r="C3364" s="95" t="s">
        <v>8085</v>
      </c>
      <c r="D3364" s="95" t="s">
        <v>7080</v>
      </c>
      <c r="E3364" s="95" t="s">
        <v>7081</v>
      </c>
      <c r="F3364" s="96" t="s">
        <v>7062</v>
      </c>
      <c r="G3364" s="97">
        <v>1471.53</v>
      </c>
      <c r="H3364" s="97"/>
      <c r="I3364" s="95" t="s">
        <v>6907</v>
      </c>
      <c r="J3364" s="95" t="s">
        <v>8205</v>
      </c>
      <c r="K3364" s="96" t="s">
        <v>8206</v>
      </c>
      <c r="L3364" s="98"/>
    </row>
    <row r="3365" spans="1:12" ht="11.25" x14ac:dyDescent="0.15">
      <c r="A3365" s="95" t="s">
        <v>7055</v>
      </c>
      <c r="B3365" s="95"/>
      <c r="C3365" s="95" t="s">
        <v>8085</v>
      </c>
      <c r="D3365" s="95" t="s">
        <v>7080</v>
      </c>
      <c r="E3365" s="95" t="s">
        <v>7081</v>
      </c>
      <c r="F3365" s="96" t="s">
        <v>7062</v>
      </c>
      <c r="G3365" s="97">
        <v>4026.99</v>
      </c>
      <c r="H3365" s="97"/>
      <c r="I3365" s="95" t="s">
        <v>6907</v>
      </c>
      <c r="J3365" s="95" t="s">
        <v>8205</v>
      </c>
      <c r="K3365" s="96" t="s">
        <v>8206</v>
      </c>
    </row>
    <row r="3366" spans="1:12" ht="11.25" x14ac:dyDescent="0.15">
      <c r="A3366" s="95" t="s">
        <v>6810</v>
      </c>
      <c r="B3366" s="95"/>
      <c r="C3366" s="95" t="s">
        <v>8085</v>
      </c>
      <c r="D3366" s="95" t="s">
        <v>7080</v>
      </c>
      <c r="E3366" s="95" t="s">
        <v>7081</v>
      </c>
      <c r="F3366" s="96" t="s">
        <v>7062</v>
      </c>
      <c r="G3366" s="97">
        <v>18007.009999999998</v>
      </c>
      <c r="H3366" s="97"/>
      <c r="I3366" s="95" t="s">
        <v>6907</v>
      </c>
      <c r="J3366" s="95" t="s">
        <v>8205</v>
      </c>
      <c r="K3366" s="96" t="s">
        <v>8206</v>
      </c>
    </row>
    <row r="3367" spans="1:12" ht="38.25" customHeight="1" x14ac:dyDescent="0.3">
      <c r="A3367" s="95" t="s">
        <v>7152</v>
      </c>
      <c r="B3367" s="95"/>
      <c r="C3367" s="95" t="s">
        <v>8207</v>
      </c>
      <c r="D3367" s="95" t="s">
        <v>7080</v>
      </c>
      <c r="E3367" s="95" t="s">
        <v>7081</v>
      </c>
      <c r="F3367" s="96" t="s">
        <v>7060</v>
      </c>
      <c r="G3367" s="97">
        <v>5431.64</v>
      </c>
      <c r="H3367" s="97"/>
      <c r="I3367" s="95" t="s">
        <v>7019</v>
      </c>
      <c r="J3367" s="95" t="s">
        <v>8208</v>
      </c>
      <c r="K3367" s="96" t="s">
        <v>8209</v>
      </c>
      <c r="L3367" s="93"/>
    </row>
    <row r="3368" spans="1:12" ht="22.5" x14ac:dyDescent="0.15">
      <c r="A3368" s="95" t="s">
        <v>6847</v>
      </c>
      <c r="B3368" s="95"/>
      <c r="C3368" s="95" t="s">
        <v>8207</v>
      </c>
      <c r="D3368" s="95" t="s">
        <v>7080</v>
      </c>
      <c r="E3368" s="95" t="s">
        <v>7081</v>
      </c>
      <c r="F3368" s="99">
        <v>43496</v>
      </c>
      <c r="G3368" s="97"/>
      <c r="H3368" s="97">
        <v>5431.64</v>
      </c>
      <c r="I3368" s="95" t="s">
        <v>7019</v>
      </c>
      <c r="J3368" s="95" t="s">
        <v>8208</v>
      </c>
      <c r="K3368" s="96" t="s">
        <v>8209</v>
      </c>
    </row>
    <row r="3369" spans="1:12" ht="25.5" customHeight="1" x14ac:dyDescent="0.15">
      <c r="A3369" s="95" t="s">
        <v>6847</v>
      </c>
      <c r="B3369" s="95"/>
      <c r="C3369" s="95" t="s">
        <v>8210</v>
      </c>
      <c r="D3369" s="95" t="s">
        <v>7080</v>
      </c>
      <c r="E3369" s="95" t="s">
        <v>7081</v>
      </c>
      <c r="F3369" s="99">
        <v>43404</v>
      </c>
      <c r="G3369" s="97"/>
      <c r="H3369" s="97">
        <v>14019.88</v>
      </c>
      <c r="I3369" s="95" t="s">
        <v>6968</v>
      </c>
      <c r="J3369" s="95" t="s">
        <v>8211</v>
      </c>
      <c r="K3369" s="96" t="s">
        <v>8209</v>
      </c>
      <c r="L3369" s="98"/>
    </row>
    <row r="3370" spans="1:12" ht="25.5" customHeight="1" x14ac:dyDescent="0.15">
      <c r="A3370" s="95" t="s">
        <v>7152</v>
      </c>
      <c r="B3370" s="95"/>
      <c r="C3370" s="95" t="s">
        <v>8210</v>
      </c>
      <c r="D3370" s="95" t="s">
        <v>7080</v>
      </c>
      <c r="E3370" s="95" t="s">
        <v>7081</v>
      </c>
      <c r="F3370" s="96" t="s">
        <v>7163</v>
      </c>
      <c r="G3370" s="100">
        <v>14019.88</v>
      </c>
      <c r="H3370" s="100"/>
      <c r="I3370" s="95" t="s">
        <v>6968</v>
      </c>
      <c r="J3370" s="95" t="s">
        <v>8211</v>
      </c>
      <c r="K3370" s="96" t="s">
        <v>8209</v>
      </c>
      <c r="L3370" s="98"/>
    </row>
    <row r="3371" spans="1:12" ht="25.5" customHeight="1" x14ac:dyDescent="0.15">
      <c r="A3371" s="95" t="s">
        <v>7152</v>
      </c>
      <c r="B3371" s="95"/>
      <c r="C3371" s="95" t="s">
        <v>8212</v>
      </c>
      <c r="D3371" s="95" t="s">
        <v>7080</v>
      </c>
      <c r="E3371" s="95" t="s">
        <v>7081</v>
      </c>
      <c r="F3371" s="96" t="s">
        <v>7065</v>
      </c>
      <c r="G3371" s="97">
        <v>3475.63</v>
      </c>
      <c r="H3371" s="97"/>
      <c r="I3371" s="95" t="s">
        <v>6985</v>
      </c>
      <c r="J3371" s="95" t="s">
        <v>8213</v>
      </c>
      <c r="K3371" s="96" t="s">
        <v>8209</v>
      </c>
      <c r="L3371" s="98"/>
    </row>
    <row r="3372" spans="1:12" ht="38.25" customHeight="1" x14ac:dyDescent="0.15">
      <c r="A3372" s="95" t="s">
        <v>6847</v>
      </c>
      <c r="B3372" s="95"/>
      <c r="C3372" s="95" t="s">
        <v>8212</v>
      </c>
      <c r="D3372" s="95" t="s">
        <v>7080</v>
      </c>
      <c r="E3372" s="95" t="s">
        <v>7081</v>
      </c>
      <c r="F3372" s="99">
        <v>43434</v>
      </c>
      <c r="G3372" s="100"/>
      <c r="H3372" s="100">
        <v>3475.63</v>
      </c>
      <c r="I3372" s="95" t="s">
        <v>6985</v>
      </c>
      <c r="J3372" s="95" t="s">
        <v>8213</v>
      </c>
      <c r="K3372" s="96" t="s">
        <v>8209</v>
      </c>
      <c r="L3372" s="98"/>
    </row>
    <row r="3373" spans="1:12" ht="25.5" customHeight="1" x14ac:dyDescent="0.15">
      <c r="A3373" s="95" t="s">
        <v>6847</v>
      </c>
      <c r="B3373" s="95"/>
      <c r="C3373" s="95" t="s">
        <v>8214</v>
      </c>
      <c r="D3373" s="95" t="s">
        <v>7080</v>
      </c>
      <c r="E3373" s="95" t="s">
        <v>7081</v>
      </c>
      <c r="F3373" s="99">
        <v>43465</v>
      </c>
      <c r="G3373" s="97"/>
      <c r="H3373" s="97">
        <v>6240.65</v>
      </c>
      <c r="I3373" s="95" t="s">
        <v>7002</v>
      </c>
      <c r="J3373" s="95" t="s">
        <v>8215</v>
      </c>
      <c r="K3373" s="96" t="s">
        <v>8209</v>
      </c>
      <c r="L3373" s="98"/>
    </row>
    <row r="3374" spans="1:12" ht="25.5" customHeight="1" x14ac:dyDescent="0.15">
      <c r="A3374" s="95" t="s">
        <v>7152</v>
      </c>
      <c r="B3374" s="95"/>
      <c r="C3374" s="95" t="s">
        <v>8214</v>
      </c>
      <c r="D3374" s="95" t="s">
        <v>7080</v>
      </c>
      <c r="E3374" s="95" t="s">
        <v>7081</v>
      </c>
      <c r="F3374" s="96" t="s">
        <v>7059</v>
      </c>
      <c r="G3374" s="100">
        <v>6240.65</v>
      </c>
      <c r="H3374" s="100"/>
      <c r="I3374" s="95" t="s">
        <v>7002</v>
      </c>
      <c r="J3374" s="95" t="s">
        <v>8215</v>
      </c>
      <c r="K3374" s="96" t="s">
        <v>8209</v>
      </c>
      <c r="L3374" s="98"/>
    </row>
    <row r="3375" spans="1:12" ht="25.5" customHeight="1" x14ac:dyDescent="0.15">
      <c r="A3375" s="95" t="s">
        <v>6847</v>
      </c>
      <c r="B3375" s="95"/>
      <c r="C3375" s="95" t="s">
        <v>8216</v>
      </c>
      <c r="D3375" s="95" t="s">
        <v>7080</v>
      </c>
      <c r="E3375" s="95" t="s">
        <v>7081</v>
      </c>
      <c r="F3375" s="99">
        <v>43524</v>
      </c>
      <c r="G3375" s="97"/>
      <c r="H3375" s="97">
        <v>5538.1</v>
      </c>
      <c r="I3375" s="95" t="s">
        <v>7035</v>
      </c>
      <c r="J3375" s="95" t="s">
        <v>8217</v>
      </c>
      <c r="K3375" s="96" t="s">
        <v>8209</v>
      </c>
      <c r="L3375" s="98"/>
    </row>
    <row r="3376" spans="1:12" ht="25.5" customHeight="1" x14ac:dyDescent="0.15">
      <c r="A3376" s="95" t="s">
        <v>7152</v>
      </c>
      <c r="B3376" s="95"/>
      <c r="C3376" s="95" t="s">
        <v>8216</v>
      </c>
      <c r="D3376" s="95" t="s">
        <v>7080</v>
      </c>
      <c r="E3376" s="95" t="s">
        <v>7081</v>
      </c>
      <c r="F3376" s="96" t="s">
        <v>7197</v>
      </c>
      <c r="G3376" s="97">
        <v>5538.1</v>
      </c>
      <c r="H3376" s="97"/>
      <c r="I3376" s="95" t="s">
        <v>7035</v>
      </c>
      <c r="J3376" s="95" t="s">
        <v>8217</v>
      </c>
      <c r="K3376" s="96" t="s">
        <v>8209</v>
      </c>
      <c r="L3376" s="98"/>
    </row>
    <row r="3377" spans="1:12" ht="25.5" customHeight="1" x14ac:dyDescent="0.15">
      <c r="A3377" s="95" t="s">
        <v>6847</v>
      </c>
      <c r="B3377" s="95"/>
      <c r="C3377" s="95" t="s">
        <v>8218</v>
      </c>
      <c r="D3377" s="95" t="s">
        <v>7080</v>
      </c>
      <c r="E3377" s="95" t="s">
        <v>7081</v>
      </c>
      <c r="F3377" s="99">
        <v>43555</v>
      </c>
      <c r="G3377" s="97"/>
      <c r="H3377" s="97">
        <v>11511.66</v>
      </c>
      <c r="I3377" s="95" t="s">
        <v>8218</v>
      </c>
      <c r="J3377" s="95" t="s">
        <v>8219</v>
      </c>
      <c r="K3377" s="96" t="s">
        <v>8209</v>
      </c>
      <c r="L3377" s="98"/>
    </row>
    <row r="3378" spans="1:12" ht="25.5" customHeight="1" x14ac:dyDescent="0.15">
      <c r="A3378" s="95" t="s">
        <v>7152</v>
      </c>
      <c r="B3378" s="95"/>
      <c r="C3378" s="95" t="s">
        <v>8218</v>
      </c>
      <c r="D3378" s="95" t="s">
        <v>7080</v>
      </c>
      <c r="E3378" s="95" t="s">
        <v>7081</v>
      </c>
      <c r="F3378" s="96" t="s">
        <v>7659</v>
      </c>
      <c r="G3378" s="97">
        <v>11511.66</v>
      </c>
      <c r="H3378" s="97"/>
      <c r="I3378" s="95" t="s">
        <v>8218</v>
      </c>
      <c r="J3378" s="95" t="s">
        <v>8219</v>
      </c>
      <c r="K3378" s="96" t="s">
        <v>8209</v>
      </c>
      <c r="L3378" s="98"/>
    </row>
    <row r="3379" spans="1:12" ht="25.5" customHeight="1" x14ac:dyDescent="0.15">
      <c r="A3379" s="95" t="s">
        <v>6847</v>
      </c>
      <c r="B3379" s="95"/>
      <c r="C3379" s="95" t="s">
        <v>8220</v>
      </c>
      <c r="D3379" s="95" t="s">
        <v>7080</v>
      </c>
      <c r="E3379" s="95" t="s">
        <v>7081</v>
      </c>
      <c r="F3379" s="99">
        <v>43585</v>
      </c>
      <c r="G3379" s="97"/>
      <c r="H3379" s="97">
        <v>4513.3900000000003</v>
      </c>
      <c r="I3379" s="95" t="s">
        <v>8221</v>
      </c>
      <c r="J3379" s="95" t="s">
        <v>8222</v>
      </c>
      <c r="K3379" s="96" t="s">
        <v>8209</v>
      </c>
      <c r="L3379" s="98"/>
    </row>
    <row r="3380" spans="1:12" ht="25.5" customHeight="1" x14ac:dyDescent="0.15">
      <c r="A3380" s="95" t="s">
        <v>7152</v>
      </c>
      <c r="B3380" s="95"/>
      <c r="C3380" s="95" t="s">
        <v>8220</v>
      </c>
      <c r="D3380" s="95" t="s">
        <v>7080</v>
      </c>
      <c r="E3380" s="95" t="s">
        <v>7081</v>
      </c>
      <c r="F3380" s="96" t="s">
        <v>7796</v>
      </c>
      <c r="G3380" s="97">
        <v>4513.3900000000003</v>
      </c>
      <c r="H3380" s="97"/>
      <c r="I3380" s="95" t="s">
        <v>8221</v>
      </c>
      <c r="J3380" s="95" t="s">
        <v>8222</v>
      </c>
      <c r="K3380" s="96" t="s">
        <v>8209</v>
      </c>
      <c r="L3380" s="98"/>
    </row>
    <row r="3381" spans="1:12" ht="25.5" customHeight="1" x14ac:dyDescent="0.15">
      <c r="A3381" s="95" t="s">
        <v>7152</v>
      </c>
      <c r="B3381" s="95"/>
      <c r="C3381" s="95" t="s">
        <v>8223</v>
      </c>
      <c r="D3381" s="95" t="s">
        <v>7080</v>
      </c>
      <c r="E3381" s="95" t="s">
        <v>7081</v>
      </c>
      <c r="F3381" s="96" t="s">
        <v>7912</v>
      </c>
      <c r="G3381" s="97">
        <v>3932.52</v>
      </c>
      <c r="H3381" s="97"/>
      <c r="I3381" s="95" t="s">
        <v>8224</v>
      </c>
      <c r="J3381" s="95" t="s">
        <v>8225</v>
      </c>
      <c r="K3381" s="96" t="s">
        <v>8209</v>
      </c>
      <c r="L3381" s="98"/>
    </row>
    <row r="3382" spans="1:12" ht="25.5" customHeight="1" x14ac:dyDescent="0.15">
      <c r="A3382" s="95" t="s">
        <v>6847</v>
      </c>
      <c r="B3382" s="95"/>
      <c r="C3382" s="95" t="s">
        <v>8223</v>
      </c>
      <c r="D3382" s="95" t="s">
        <v>7080</v>
      </c>
      <c r="E3382" s="95" t="s">
        <v>7081</v>
      </c>
      <c r="F3382" s="99">
        <v>43616</v>
      </c>
      <c r="G3382" s="97"/>
      <c r="H3382" s="97">
        <v>3932.52</v>
      </c>
      <c r="I3382" s="95" t="s">
        <v>8224</v>
      </c>
      <c r="J3382" s="95" t="s">
        <v>8225</v>
      </c>
      <c r="K3382" s="96" t="s">
        <v>8209</v>
      </c>
      <c r="L3382" s="98"/>
    </row>
    <row r="3383" spans="1:12" ht="25.5" customHeight="1" x14ac:dyDescent="0.15">
      <c r="A3383" s="95" t="s">
        <v>6847</v>
      </c>
      <c r="B3383" s="95"/>
      <c r="C3383" s="95" t="s">
        <v>8226</v>
      </c>
      <c r="D3383" s="95" t="s">
        <v>7080</v>
      </c>
      <c r="E3383" s="95" t="s">
        <v>7081</v>
      </c>
      <c r="F3383" s="99">
        <v>43646</v>
      </c>
      <c r="G3383" s="97"/>
      <c r="H3383" s="97">
        <v>6311.6</v>
      </c>
      <c r="I3383" s="95" t="s">
        <v>8227</v>
      </c>
      <c r="J3383" s="95" t="s">
        <v>8228</v>
      </c>
      <c r="K3383" s="96" t="s">
        <v>8209</v>
      </c>
      <c r="L3383" s="98"/>
    </row>
    <row r="3384" spans="1:12" ht="25.5" customHeight="1" x14ac:dyDescent="0.15">
      <c r="A3384" s="95" t="s">
        <v>7152</v>
      </c>
      <c r="B3384" s="95"/>
      <c r="C3384" s="95" t="s">
        <v>8226</v>
      </c>
      <c r="D3384" s="95" t="s">
        <v>7080</v>
      </c>
      <c r="E3384" s="95" t="s">
        <v>7081</v>
      </c>
      <c r="F3384" s="96" t="s">
        <v>8201</v>
      </c>
      <c r="G3384" s="97">
        <v>6311.6</v>
      </c>
      <c r="H3384" s="97"/>
      <c r="I3384" s="95" t="s">
        <v>8227</v>
      </c>
      <c r="J3384" s="95" t="s">
        <v>8228</v>
      </c>
      <c r="K3384" s="96" t="s">
        <v>8209</v>
      </c>
      <c r="L3384" s="98"/>
    </row>
    <row r="3385" spans="1:12" ht="38.25" customHeight="1" x14ac:dyDescent="0.15">
      <c r="A3385" s="95" t="s">
        <v>7152</v>
      </c>
      <c r="B3385" s="95"/>
      <c r="C3385" s="95" t="s">
        <v>8229</v>
      </c>
      <c r="D3385" s="95" t="s">
        <v>7080</v>
      </c>
      <c r="E3385" s="95" t="s">
        <v>7081</v>
      </c>
      <c r="F3385" s="96" t="s">
        <v>8201</v>
      </c>
      <c r="G3385" s="97">
        <v>3092.8</v>
      </c>
      <c r="H3385" s="97"/>
      <c r="I3385" s="95" t="s">
        <v>8230</v>
      </c>
      <c r="J3385" s="95" t="s">
        <v>8231</v>
      </c>
      <c r="K3385" s="96" t="s">
        <v>8209</v>
      </c>
      <c r="L3385" s="98"/>
    </row>
    <row r="3386" spans="1:12" ht="22.5" x14ac:dyDescent="0.15">
      <c r="A3386" s="95" t="s">
        <v>7152</v>
      </c>
      <c r="B3386" s="95"/>
      <c r="C3386" s="95" t="s">
        <v>8232</v>
      </c>
      <c r="D3386" s="95" t="s">
        <v>7080</v>
      </c>
      <c r="E3386" s="95" t="s">
        <v>7081</v>
      </c>
      <c r="F3386" s="96" t="s">
        <v>8182</v>
      </c>
      <c r="G3386" s="97"/>
      <c r="H3386" s="97">
        <v>3092.8</v>
      </c>
      <c r="I3386" s="95" t="s">
        <v>8230</v>
      </c>
      <c r="J3386" s="95" t="s">
        <v>8233</v>
      </c>
      <c r="K3386" s="96" t="s">
        <v>8209</v>
      </c>
    </row>
    <row r="3387" spans="1:12" ht="11.25" x14ac:dyDescent="0.15">
      <c r="A3387" s="95" t="s">
        <v>6844</v>
      </c>
      <c r="B3387" s="95"/>
      <c r="C3387" s="95" t="s">
        <v>7135</v>
      </c>
      <c r="D3387" s="95" t="s">
        <v>7080</v>
      </c>
      <c r="E3387" s="95" t="s">
        <v>7081</v>
      </c>
      <c r="F3387" s="99">
        <v>43524</v>
      </c>
      <c r="G3387" s="97">
        <v>6843.67</v>
      </c>
      <c r="H3387" s="97"/>
      <c r="I3387" s="95" t="s">
        <v>7052</v>
      </c>
      <c r="J3387" s="95" t="s">
        <v>8234</v>
      </c>
      <c r="K3387" s="96" t="s">
        <v>8235</v>
      </c>
    </row>
    <row r="3388" spans="1:12" ht="38.25" customHeight="1" x14ac:dyDescent="0.3">
      <c r="A3388" s="95" t="s">
        <v>7152</v>
      </c>
      <c r="B3388" s="95"/>
      <c r="C3388" s="95" t="s">
        <v>7135</v>
      </c>
      <c r="D3388" s="95" t="s">
        <v>7080</v>
      </c>
      <c r="E3388" s="95" t="s">
        <v>7081</v>
      </c>
      <c r="F3388" s="96" t="s">
        <v>8201</v>
      </c>
      <c r="G3388" s="97"/>
      <c r="H3388" s="97">
        <v>835.95</v>
      </c>
      <c r="I3388" s="95" t="s">
        <v>8236</v>
      </c>
      <c r="J3388" s="95" t="s">
        <v>8237</v>
      </c>
      <c r="K3388" s="96" t="s">
        <v>8238</v>
      </c>
      <c r="L3388" s="93"/>
    </row>
    <row r="3389" spans="1:12" ht="11.25" x14ac:dyDescent="0.15">
      <c r="A3389" s="95" t="s">
        <v>6847</v>
      </c>
      <c r="B3389" s="95"/>
      <c r="C3389" s="95" t="s">
        <v>7135</v>
      </c>
      <c r="D3389" s="95" t="s">
        <v>7080</v>
      </c>
      <c r="E3389" s="95" t="s">
        <v>7081</v>
      </c>
      <c r="F3389" s="99" t="s">
        <v>8201</v>
      </c>
      <c r="G3389" s="97">
        <v>835.95</v>
      </c>
      <c r="H3389" s="97"/>
      <c r="I3389" s="95" t="s">
        <v>8236</v>
      </c>
      <c r="J3389" s="95" t="s">
        <v>8237</v>
      </c>
      <c r="K3389" s="96" t="s">
        <v>8238</v>
      </c>
    </row>
    <row r="3390" spans="1:12" ht="25.5" customHeight="1" x14ac:dyDescent="0.15">
      <c r="A3390" s="95" t="s">
        <v>7152</v>
      </c>
      <c r="B3390" s="95"/>
      <c r="C3390" s="95" t="s">
        <v>8229</v>
      </c>
      <c r="D3390" s="95" t="s">
        <v>7080</v>
      </c>
      <c r="E3390" s="95" t="s">
        <v>7081</v>
      </c>
      <c r="F3390" s="96" t="s">
        <v>8201</v>
      </c>
      <c r="G3390" s="97"/>
      <c r="H3390" s="97">
        <v>3092.8</v>
      </c>
      <c r="I3390" s="95" t="s">
        <v>8239</v>
      </c>
      <c r="J3390" s="95" t="s">
        <v>8240</v>
      </c>
      <c r="K3390" s="96" t="s">
        <v>8238</v>
      </c>
      <c r="L3390" s="98"/>
    </row>
    <row r="3391" spans="1:12" ht="25.5" customHeight="1" x14ac:dyDescent="0.15">
      <c r="A3391" s="95" t="s">
        <v>6807</v>
      </c>
      <c r="B3391" s="95"/>
      <c r="C3391" s="95" t="s">
        <v>8241</v>
      </c>
      <c r="D3391" s="95" t="s">
        <v>7080</v>
      </c>
      <c r="E3391" s="95" t="s">
        <v>7081</v>
      </c>
      <c r="F3391" s="96" t="s">
        <v>6824</v>
      </c>
      <c r="G3391" s="97"/>
      <c r="H3391" s="97">
        <v>1936.5</v>
      </c>
      <c r="I3391" s="95" t="s">
        <v>8242</v>
      </c>
      <c r="J3391" s="95" t="s">
        <v>8243</v>
      </c>
      <c r="K3391" s="96" t="s">
        <v>8244</v>
      </c>
      <c r="L3391" s="98"/>
    </row>
    <row r="3392" spans="1:12" ht="25.5" customHeight="1" x14ac:dyDescent="0.15">
      <c r="A3392" s="95" t="s">
        <v>7329</v>
      </c>
      <c r="B3392" s="95"/>
      <c r="C3392" s="95" t="s">
        <v>8241</v>
      </c>
      <c r="D3392" s="95" t="s">
        <v>7080</v>
      </c>
      <c r="E3392" s="95" t="s">
        <v>7081</v>
      </c>
      <c r="F3392" s="96" t="s">
        <v>6824</v>
      </c>
      <c r="G3392" s="97">
        <v>1936.5</v>
      </c>
      <c r="H3392" s="97"/>
      <c r="I3392" s="95" t="s">
        <v>8242</v>
      </c>
      <c r="J3392" s="95" t="s">
        <v>8243</v>
      </c>
      <c r="K3392" s="96" t="s">
        <v>8244</v>
      </c>
      <c r="L3392" s="98"/>
    </row>
    <row r="3393" spans="1:12" ht="25.5" customHeight="1" x14ac:dyDescent="0.15">
      <c r="A3393" s="95" t="s">
        <v>6805</v>
      </c>
      <c r="B3393" s="95"/>
      <c r="C3393" s="95" t="s">
        <v>8245</v>
      </c>
      <c r="D3393" s="95" t="s">
        <v>7080</v>
      </c>
      <c r="E3393" s="95" t="s">
        <v>7081</v>
      </c>
      <c r="F3393" s="96" t="s">
        <v>6822</v>
      </c>
      <c r="G3393" s="97">
        <v>807.69</v>
      </c>
      <c r="H3393" s="97"/>
      <c r="I3393" s="95" t="s">
        <v>6823</v>
      </c>
      <c r="J3393" s="95" t="s">
        <v>8246</v>
      </c>
      <c r="K3393" s="96" t="s">
        <v>8247</v>
      </c>
      <c r="L3393" s="98"/>
    </row>
    <row r="3394" spans="1:12" ht="25.5" customHeight="1" x14ac:dyDescent="0.15">
      <c r="A3394" s="95" t="s">
        <v>6809</v>
      </c>
      <c r="B3394" s="95"/>
      <c r="C3394" s="95" t="s">
        <v>8245</v>
      </c>
      <c r="D3394" s="95" t="s">
        <v>7080</v>
      </c>
      <c r="E3394" s="95" t="s">
        <v>7081</v>
      </c>
      <c r="F3394" s="96" t="s">
        <v>6822</v>
      </c>
      <c r="G3394" s="97"/>
      <c r="H3394" s="97">
        <v>807.69</v>
      </c>
      <c r="I3394" s="95" t="s">
        <v>6823</v>
      </c>
      <c r="J3394" s="95" t="s">
        <v>8246</v>
      </c>
      <c r="K3394" s="96" t="s">
        <v>8247</v>
      </c>
      <c r="L3394" s="98"/>
    </row>
    <row r="3395" spans="1:12" ht="25.5" customHeight="1" x14ac:dyDescent="0.15">
      <c r="A3395" s="95" t="s">
        <v>6805</v>
      </c>
      <c r="B3395" s="95"/>
      <c r="C3395" s="95" t="s">
        <v>8248</v>
      </c>
      <c r="D3395" s="95" t="s">
        <v>7080</v>
      </c>
      <c r="E3395" s="95" t="s">
        <v>7081</v>
      </c>
      <c r="F3395" s="96" t="s">
        <v>6824</v>
      </c>
      <c r="G3395" s="97">
        <v>807.69</v>
      </c>
      <c r="H3395" s="97"/>
      <c r="I3395" s="95" t="s">
        <v>6825</v>
      </c>
      <c r="J3395" s="95" t="s">
        <v>8249</v>
      </c>
      <c r="K3395" s="96" t="s">
        <v>8247</v>
      </c>
      <c r="L3395" s="98"/>
    </row>
    <row r="3396" spans="1:12" ht="25.5" customHeight="1" x14ac:dyDescent="0.15">
      <c r="A3396" s="95" t="s">
        <v>6809</v>
      </c>
      <c r="B3396" s="95"/>
      <c r="C3396" s="95" t="s">
        <v>8248</v>
      </c>
      <c r="D3396" s="95" t="s">
        <v>7080</v>
      </c>
      <c r="E3396" s="95" t="s">
        <v>7081</v>
      </c>
      <c r="F3396" s="96" t="s">
        <v>6824</v>
      </c>
      <c r="G3396" s="97"/>
      <c r="H3396" s="97">
        <v>807.69</v>
      </c>
      <c r="I3396" s="95" t="s">
        <v>6825</v>
      </c>
      <c r="J3396" s="95" t="s">
        <v>8249</v>
      </c>
      <c r="K3396" s="96" t="s">
        <v>8247</v>
      </c>
      <c r="L3396" s="98"/>
    </row>
    <row r="3397" spans="1:12" ht="25.5" customHeight="1" x14ac:dyDescent="0.15">
      <c r="A3397" s="95" t="s">
        <v>7145</v>
      </c>
      <c r="B3397" s="95"/>
      <c r="C3397" s="95" t="s">
        <v>8250</v>
      </c>
      <c r="D3397" s="95" t="s">
        <v>7080</v>
      </c>
      <c r="E3397" s="95" t="s">
        <v>7081</v>
      </c>
      <c r="F3397" s="96" t="s">
        <v>6824</v>
      </c>
      <c r="G3397" s="97"/>
      <c r="H3397" s="97">
        <v>717.18</v>
      </c>
      <c r="I3397" s="95" t="s">
        <v>8251</v>
      </c>
      <c r="J3397" s="95" t="s">
        <v>8252</v>
      </c>
      <c r="K3397" s="96" t="s">
        <v>8247</v>
      </c>
      <c r="L3397" s="98"/>
    </row>
    <row r="3398" spans="1:12" ht="25.5" customHeight="1" x14ac:dyDescent="0.15">
      <c r="A3398" s="95" t="s">
        <v>6805</v>
      </c>
      <c r="B3398" s="95"/>
      <c r="C3398" s="95" t="s">
        <v>8250</v>
      </c>
      <c r="D3398" s="95" t="s">
        <v>7080</v>
      </c>
      <c r="E3398" s="95" t="s">
        <v>7081</v>
      </c>
      <c r="F3398" s="96" t="s">
        <v>6824</v>
      </c>
      <c r="G3398" s="97">
        <v>717.18</v>
      </c>
      <c r="H3398" s="97"/>
      <c r="I3398" s="95" t="s">
        <v>8251</v>
      </c>
      <c r="J3398" s="95" t="s">
        <v>8252</v>
      </c>
      <c r="K3398" s="96" t="s">
        <v>8247</v>
      </c>
      <c r="L3398" s="98"/>
    </row>
    <row r="3399" spans="1:12" ht="25.5" customHeight="1" x14ac:dyDescent="0.15">
      <c r="A3399" s="95" t="s">
        <v>6806</v>
      </c>
      <c r="B3399" s="95"/>
      <c r="C3399" s="95" t="s">
        <v>8253</v>
      </c>
      <c r="D3399" s="95" t="s">
        <v>7080</v>
      </c>
      <c r="E3399" s="95" t="s">
        <v>7081</v>
      </c>
      <c r="F3399" s="96" t="s">
        <v>6824</v>
      </c>
      <c r="G3399" s="97">
        <v>23265.919999999998</v>
      </c>
      <c r="H3399" s="97"/>
      <c r="I3399" s="95" t="s">
        <v>8254</v>
      </c>
      <c r="J3399" s="95" t="s">
        <v>8255</v>
      </c>
      <c r="K3399" s="96" t="s">
        <v>8256</v>
      </c>
      <c r="L3399" s="98"/>
    </row>
    <row r="3400" spans="1:12" ht="25.5" customHeight="1" x14ac:dyDescent="0.15">
      <c r="A3400" s="95" t="s">
        <v>7145</v>
      </c>
      <c r="B3400" s="95"/>
      <c r="C3400" s="95" t="s">
        <v>8253</v>
      </c>
      <c r="D3400" s="95" t="s">
        <v>7080</v>
      </c>
      <c r="E3400" s="95" t="s">
        <v>7081</v>
      </c>
      <c r="F3400" s="96" t="s">
        <v>6824</v>
      </c>
      <c r="G3400" s="97"/>
      <c r="H3400" s="97">
        <v>23265.919999999998</v>
      </c>
      <c r="I3400" s="95" t="s">
        <v>8254</v>
      </c>
      <c r="J3400" s="95" t="s">
        <v>8255</v>
      </c>
      <c r="K3400" s="96" t="s">
        <v>8256</v>
      </c>
      <c r="L3400" s="98"/>
    </row>
    <row r="3401" spans="1:12" ht="25.5" customHeight="1" x14ac:dyDescent="0.15">
      <c r="A3401" s="95" t="s">
        <v>6804</v>
      </c>
      <c r="B3401" s="95"/>
      <c r="C3401" s="95" t="s">
        <v>7135</v>
      </c>
      <c r="D3401" s="95" t="s">
        <v>7080</v>
      </c>
      <c r="E3401" s="95" t="s">
        <v>7081</v>
      </c>
      <c r="F3401" s="96" t="s">
        <v>7060</v>
      </c>
      <c r="G3401" s="97"/>
      <c r="H3401" s="97">
        <v>2398.0700000000002</v>
      </c>
      <c r="I3401" s="95" t="s">
        <v>8257</v>
      </c>
      <c r="J3401" s="95" t="s">
        <v>8258</v>
      </c>
      <c r="K3401" s="96" t="s">
        <v>8259</v>
      </c>
      <c r="L3401" s="98"/>
    </row>
    <row r="3402" spans="1:12" ht="25.5" customHeight="1" x14ac:dyDescent="0.15">
      <c r="A3402" s="95" t="s">
        <v>6808</v>
      </c>
      <c r="B3402" s="95"/>
      <c r="C3402" s="95" t="s">
        <v>7135</v>
      </c>
      <c r="D3402" s="95" t="s">
        <v>7080</v>
      </c>
      <c r="E3402" s="95" t="s">
        <v>7081</v>
      </c>
      <c r="F3402" s="96" t="s">
        <v>7060</v>
      </c>
      <c r="G3402" s="100">
        <v>2398.0700000000002</v>
      </c>
      <c r="H3402" s="100"/>
      <c r="I3402" s="95" t="s">
        <v>8257</v>
      </c>
      <c r="J3402" s="95" t="s">
        <v>8258</v>
      </c>
      <c r="K3402" s="96" t="s">
        <v>8259</v>
      </c>
      <c r="L3402" s="98"/>
    </row>
    <row r="3403" spans="1:12" ht="25.5" customHeight="1" x14ac:dyDescent="0.15">
      <c r="A3403" s="95" t="s">
        <v>6804</v>
      </c>
      <c r="B3403" s="95"/>
      <c r="C3403" s="95" t="s">
        <v>7396</v>
      </c>
      <c r="D3403" s="95" t="s">
        <v>7080</v>
      </c>
      <c r="E3403" s="95" t="s">
        <v>7081</v>
      </c>
      <c r="F3403" s="96" t="s">
        <v>7197</v>
      </c>
      <c r="G3403" s="97"/>
      <c r="H3403" s="97">
        <v>2449.87</v>
      </c>
      <c r="I3403" s="95" t="s">
        <v>8260</v>
      </c>
      <c r="J3403" s="95" t="s">
        <v>8258</v>
      </c>
      <c r="K3403" s="96" t="s">
        <v>8259</v>
      </c>
      <c r="L3403" s="98"/>
    </row>
    <row r="3404" spans="1:12" ht="25.5" customHeight="1" x14ac:dyDescent="0.15">
      <c r="A3404" s="95" t="s">
        <v>6808</v>
      </c>
      <c r="B3404" s="95"/>
      <c r="C3404" s="95" t="s">
        <v>7396</v>
      </c>
      <c r="D3404" s="95" t="s">
        <v>7080</v>
      </c>
      <c r="E3404" s="95" t="s">
        <v>7081</v>
      </c>
      <c r="F3404" s="96" t="s">
        <v>7197</v>
      </c>
      <c r="G3404" s="100">
        <v>2449.87</v>
      </c>
      <c r="H3404" s="100"/>
      <c r="I3404" s="95" t="s">
        <v>8260</v>
      </c>
      <c r="J3404" s="95" t="s">
        <v>8258</v>
      </c>
      <c r="K3404" s="96" t="s">
        <v>8259</v>
      </c>
      <c r="L3404" s="98"/>
    </row>
    <row r="3405" spans="1:12" ht="25.5" customHeight="1" x14ac:dyDescent="0.15">
      <c r="A3405" s="95" t="s">
        <v>6804</v>
      </c>
      <c r="B3405" s="95"/>
      <c r="C3405" s="95" t="s">
        <v>7394</v>
      </c>
      <c r="D3405" s="95" t="s">
        <v>7080</v>
      </c>
      <c r="E3405" s="95" t="s">
        <v>7081</v>
      </c>
      <c r="F3405" s="96" t="s">
        <v>7659</v>
      </c>
      <c r="G3405" s="97"/>
      <c r="H3405" s="97">
        <v>3836.26</v>
      </c>
      <c r="I3405" s="95" t="s">
        <v>8261</v>
      </c>
      <c r="J3405" s="95" t="s">
        <v>8258</v>
      </c>
      <c r="K3405" s="96" t="s">
        <v>8259</v>
      </c>
      <c r="L3405" s="98"/>
    </row>
    <row r="3406" spans="1:12" ht="25.5" customHeight="1" x14ac:dyDescent="0.15">
      <c r="A3406" s="95" t="s">
        <v>6808</v>
      </c>
      <c r="B3406" s="95"/>
      <c r="C3406" s="95" t="s">
        <v>7394</v>
      </c>
      <c r="D3406" s="95" t="s">
        <v>7080</v>
      </c>
      <c r="E3406" s="95" t="s">
        <v>7081</v>
      </c>
      <c r="F3406" s="96" t="s">
        <v>7659</v>
      </c>
      <c r="G3406" s="100">
        <v>3836.26</v>
      </c>
      <c r="H3406" s="100"/>
      <c r="I3406" s="95" t="s">
        <v>8261</v>
      </c>
      <c r="J3406" s="95" t="s">
        <v>8258</v>
      </c>
      <c r="K3406" s="96" t="s">
        <v>8259</v>
      </c>
      <c r="L3406" s="98"/>
    </row>
    <row r="3407" spans="1:12" ht="25.5" customHeight="1" x14ac:dyDescent="0.15">
      <c r="A3407" s="95" t="s">
        <v>6804</v>
      </c>
      <c r="B3407" s="95"/>
      <c r="C3407" s="95" t="s">
        <v>8262</v>
      </c>
      <c r="D3407" s="95" t="s">
        <v>7080</v>
      </c>
      <c r="E3407" s="95" t="s">
        <v>7081</v>
      </c>
      <c r="F3407" s="96" t="s">
        <v>7796</v>
      </c>
      <c r="G3407" s="97"/>
      <c r="H3407" s="97">
        <v>305.83999999999997</v>
      </c>
      <c r="I3407" s="95" t="s">
        <v>8263</v>
      </c>
      <c r="J3407" s="95" t="s">
        <v>8264</v>
      </c>
      <c r="K3407" s="96" t="s">
        <v>8259</v>
      </c>
      <c r="L3407" s="98"/>
    </row>
    <row r="3408" spans="1:12" ht="11.25" x14ac:dyDescent="0.15">
      <c r="A3408" s="95" t="s">
        <v>6804</v>
      </c>
      <c r="B3408" s="95"/>
      <c r="C3408" s="95" t="s">
        <v>8053</v>
      </c>
      <c r="D3408" s="95" t="s">
        <v>7080</v>
      </c>
      <c r="E3408" s="95" t="s">
        <v>7081</v>
      </c>
      <c r="F3408" s="96" t="s">
        <v>7796</v>
      </c>
      <c r="G3408" s="97"/>
      <c r="H3408" s="97">
        <v>2402.61</v>
      </c>
      <c r="I3408" s="95" t="s">
        <v>8265</v>
      </c>
      <c r="J3408" s="95" t="s">
        <v>8258</v>
      </c>
      <c r="K3408" s="96" t="s">
        <v>8259</v>
      </c>
    </row>
    <row r="3409" spans="1:12" ht="13.5" x14ac:dyDescent="0.15">
      <c r="A3409" s="95" t="s">
        <v>6808</v>
      </c>
      <c r="B3409" s="95"/>
      <c r="C3409" s="95" t="s">
        <v>8053</v>
      </c>
      <c r="D3409" s="95" t="s">
        <v>7080</v>
      </c>
      <c r="E3409" s="95" t="s">
        <v>7081</v>
      </c>
      <c r="F3409" s="96" t="s">
        <v>7796</v>
      </c>
      <c r="G3409" s="100">
        <v>2402.61</v>
      </c>
      <c r="H3409" s="100"/>
      <c r="I3409" s="95" t="s">
        <v>8265</v>
      </c>
      <c r="J3409" s="95" t="s">
        <v>8258</v>
      </c>
      <c r="K3409" s="96" t="s">
        <v>8259</v>
      </c>
    </row>
    <row r="3410" spans="1:12" ht="38.25" customHeight="1" x14ac:dyDescent="0.3">
      <c r="A3410" s="95" t="s">
        <v>6804</v>
      </c>
      <c r="B3410" s="95"/>
      <c r="C3410" s="95" t="s">
        <v>7778</v>
      </c>
      <c r="D3410" s="95" t="s">
        <v>7080</v>
      </c>
      <c r="E3410" s="95" t="s">
        <v>7081</v>
      </c>
      <c r="F3410" s="96" t="s">
        <v>7912</v>
      </c>
      <c r="G3410" s="97"/>
      <c r="H3410" s="97">
        <v>2392.85</v>
      </c>
      <c r="I3410" s="95" t="s">
        <v>8266</v>
      </c>
      <c r="J3410" s="95" t="s">
        <v>8258</v>
      </c>
      <c r="K3410" s="96" t="s">
        <v>8259</v>
      </c>
      <c r="L3410" s="93"/>
    </row>
    <row r="3411" spans="1:12" ht="13.5" x14ac:dyDescent="0.15">
      <c r="A3411" s="95" t="s">
        <v>6808</v>
      </c>
      <c r="B3411" s="95"/>
      <c r="C3411" s="95" t="s">
        <v>7778</v>
      </c>
      <c r="D3411" s="95" t="s">
        <v>7080</v>
      </c>
      <c r="E3411" s="95" t="s">
        <v>7081</v>
      </c>
      <c r="F3411" s="96" t="s">
        <v>7912</v>
      </c>
      <c r="G3411" s="100">
        <v>2392.85</v>
      </c>
      <c r="H3411" s="100"/>
      <c r="I3411" s="95" t="s">
        <v>8266</v>
      </c>
      <c r="J3411" s="95" t="s">
        <v>8258</v>
      </c>
      <c r="K3411" s="96" t="s">
        <v>8259</v>
      </c>
    </row>
    <row r="3412" spans="1:12" ht="25.5" customHeight="1" x14ac:dyDescent="0.15">
      <c r="A3412" s="95" t="s">
        <v>6804</v>
      </c>
      <c r="B3412" s="95"/>
      <c r="C3412" s="95" t="s">
        <v>7780</v>
      </c>
      <c r="D3412" s="95" t="s">
        <v>7080</v>
      </c>
      <c r="E3412" s="95" t="s">
        <v>7081</v>
      </c>
      <c r="F3412" s="96" t="s">
        <v>8201</v>
      </c>
      <c r="G3412" s="97"/>
      <c r="H3412" s="97">
        <v>2455.5700000000002</v>
      </c>
      <c r="I3412" s="95" t="s">
        <v>8267</v>
      </c>
      <c r="J3412" s="95" t="s">
        <v>8258</v>
      </c>
      <c r="K3412" s="96" t="s">
        <v>8259</v>
      </c>
      <c r="L3412" s="98"/>
    </row>
    <row r="3413" spans="1:12" ht="25.5" customHeight="1" x14ac:dyDescent="0.15">
      <c r="A3413" s="95" t="s">
        <v>6808</v>
      </c>
      <c r="B3413" s="95"/>
      <c r="C3413" s="95" t="s">
        <v>7780</v>
      </c>
      <c r="D3413" s="95" t="s">
        <v>7080</v>
      </c>
      <c r="E3413" s="95" t="s">
        <v>7081</v>
      </c>
      <c r="F3413" s="96" t="s">
        <v>8201</v>
      </c>
      <c r="G3413" s="100">
        <v>2455.5700000000002</v>
      </c>
      <c r="H3413" s="100"/>
      <c r="I3413" s="95" t="s">
        <v>8267</v>
      </c>
      <c r="J3413" s="95" t="s">
        <v>8258</v>
      </c>
      <c r="K3413" s="96" t="s">
        <v>8259</v>
      </c>
      <c r="L3413" s="98"/>
    </row>
    <row r="3414" spans="1:12" ht="25.5" customHeight="1" x14ac:dyDescent="0.15">
      <c r="A3414" s="95" t="s">
        <v>6807</v>
      </c>
      <c r="B3414" s="95"/>
      <c r="C3414" s="95" t="s">
        <v>8268</v>
      </c>
      <c r="D3414" s="95" t="s">
        <v>7080</v>
      </c>
      <c r="E3414" s="95" t="s">
        <v>7081</v>
      </c>
      <c r="F3414" s="96" t="s">
        <v>7228</v>
      </c>
      <c r="G3414" s="97">
        <v>4642.2299999999996</v>
      </c>
      <c r="H3414" s="97"/>
      <c r="I3414" s="95" t="s">
        <v>6645</v>
      </c>
      <c r="J3414" s="95" t="s">
        <v>8269</v>
      </c>
      <c r="K3414" s="96" t="s">
        <v>8270</v>
      </c>
      <c r="L3414" s="98"/>
    </row>
    <row r="3415" spans="1:12" ht="25.5" customHeight="1" x14ac:dyDescent="0.15">
      <c r="A3415" s="95" t="s">
        <v>7118</v>
      </c>
      <c r="B3415" s="95"/>
      <c r="C3415" s="95" t="s">
        <v>8268</v>
      </c>
      <c r="D3415" s="95" t="s">
        <v>7080</v>
      </c>
      <c r="E3415" s="95" t="s">
        <v>7081</v>
      </c>
      <c r="F3415" s="96" t="s">
        <v>7228</v>
      </c>
      <c r="G3415" s="97">
        <v>1769.74</v>
      </c>
      <c r="H3415" s="97"/>
      <c r="I3415" s="95" t="s">
        <v>6645</v>
      </c>
      <c r="J3415" s="95" t="s">
        <v>8269</v>
      </c>
      <c r="K3415" s="96" t="s">
        <v>8270</v>
      </c>
      <c r="L3415" s="98"/>
    </row>
    <row r="3416" spans="1:12" ht="25.5" customHeight="1" x14ac:dyDescent="0.15">
      <c r="A3416" s="95" t="s">
        <v>7220</v>
      </c>
      <c r="B3416" s="95"/>
      <c r="C3416" s="95" t="s">
        <v>8268</v>
      </c>
      <c r="D3416" s="95" t="s">
        <v>7080</v>
      </c>
      <c r="E3416" s="95" t="s">
        <v>7081</v>
      </c>
      <c r="F3416" s="96" t="s">
        <v>7228</v>
      </c>
      <c r="G3416" s="97">
        <v>606.32000000000005</v>
      </c>
      <c r="H3416" s="97"/>
      <c r="I3416" s="95" t="s">
        <v>6645</v>
      </c>
      <c r="J3416" s="95" t="s">
        <v>8269</v>
      </c>
      <c r="K3416" s="96" t="s">
        <v>8270</v>
      </c>
      <c r="L3416" s="98"/>
    </row>
    <row r="3417" spans="1:12" ht="25.5" customHeight="1" x14ac:dyDescent="0.15">
      <c r="A3417" s="95" t="s">
        <v>7140</v>
      </c>
      <c r="B3417" s="95"/>
      <c r="C3417" s="95" t="s">
        <v>8268</v>
      </c>
      <c r="D3417" s="95" t="s">
        <v>7080</v>
      </c>
      <c r="E3417" s="95" t="s">
        <v>7081</v>
      </c>
      <c r="F3417" s="96" t="s">
        <v>7228</v>
      </c>
      <c r="G3417" s="97">
        <v>2193.2600000000002</v>
      </c>
      <c r="H3417" s="97"/>
      <c r="I3417" s="95" t="s">
        <v>6645</v>
      </c>
      <c r="J3417" s="95" t="s">
        <v>8269</v>
      </c>
      <c r="K3417" s="96" t="s">
        <v>8270</v>
      </c>
      <c r="L3417" s="98"/>
    </row>
    <row r="3418" spans="1:12" ht="25.5" customHeight="1" x14ac:dyDescent="0.15">
      <c r="A3418" s="95" t="s">
        <v>7219</v>
      </c>
      <c r="B3418" s="95"/>
      <c r="C3418" s="95" t="s">
        <v>8268</v>
      </c>
      <c r="D3418" s="95" t="s">
        <v>7080</v>
      </c>
      <c r="E3418" s="95" t="s">
        <v>7081</v>
      </c>
      <c r="F3418" s="96" t="s">
        <v>7228</v>
      </c>
      <c r="G3418" s="97">
        <v>1627.16</v>
      </c>
      <c r="H3418" s="97"/>
      <c r="I3418" s="95" t="s">
        <v>6645</v>
      </c>
      <c r="J3418" s="95" t="s">
        <v>8269</v>
      </c>
      <c r="K3418" s="96" t="s">
        <v>8270</v>
      </c>
      <c r="L3418" s="98"/>
    </row>
    <row r="3419" spans="1:12" ht="25.5" customHeight="1" x14ac:dyDescent="0.15">
      <c r="A3419" s="95" t="s">
        <v>7239</v>
      </c>
      <c r="B3419" s="95"/>
      <c r="C3419" s="95" t="s">
        <v>8268</v>
      </c>
      <c r="D3419" s="95" t="s">
        <v>7080</v>
      </c>
      <c r="E3419" s="95" t="s">
        <v>7081</v>
      </c>
      <c r="F3419" s="96" t="s">
        <v>7228</v>
      </c>
      <c r="G3419" s="97">
        <v>969.81</v>
      </c>
      <c r="H3419" s="97"/>
      <c r="I3419" s="95" t="s">
        <v>6645</v>
      </c>
      <c r="J3419" s="95" t="s">
        <v>8269</v>
      </c>
      <c r="K3419" s="96" t="s">
        <v>8270</v>
      </c>
      <c r="L3419" s="98"/>
    </row>
    <row r="3420" spans="1:12" ht="25.5" customHeight="1" x14ac:dyDescent="0.15">
      <c r="A3420" s="95" t="s">
        <v>6809</v>
      </c>
      <c r="B3420" s="95"/>
      <c r="C3420" s="95" t="s">
        <v>8268</v>
      </c>
      <c r="D3420" s="95" t="s">
        <v>7080</v>
      </c>
      <c r="E3420" s="95" t="s">
        <v>7081</v>
      </c>
      <c r="F3420" s="96" t="s">
        <v>7228</v>
      </c>
      <c r="G3420" s="97">
        <v>20703.41</v>
      </c>
      <c r="H3420" s="97"/>
      <c r="I3420" s="95" t="s">
        <v>6645</v>
      </c>
      <c r="J3420" s="95" t="s">
        <v>8269</v>
      </c>
      <c r="K3420" s="96" t="s">
        <v>8270</v>
      </c>
      <c r="L3420" s="98"/>
    </row>
    <row r="3421" spans="1:12" ht="25.5" customHeight="1" x14ac:dyDescent="0.15">
      <c r="A3421" s="95" t="s">
        <v>7145</v>
      </c>
      <c r="B3421" s="95"/>
      <c r="C3421" s="95" t="s">
        <v>8268</v>
      </c>
      <c r="D3421" s="95" t="s">
        <v>7080</v>
      </c>
      <c r="E3421" s="95" t="s">
        <v>7081</v>
      </c>
      <c r="F3421" s="96" t="s">
        <v>7228</v>
      </c>
      <c r="G3421" s="97">
        <v>5750.17</v>
      </c>
      <c r="H3421" s="97"/>
      <c r="I3421" s="95" t="s">
        <v>6645</v>
      </c>
      <c r="J3421" s="95" t="s">
        <v>8269</v>
      </c>
      <c r="K3421" s="96" t="s">
        <v>8270</v>
      </c>
      <c r="L3421" s="98"/>
    </row>
    <row r="3422" spans="1:12" ht="25.5" customHeight="1" x14ac:dyDescent="0.15">
      <c r="A3422" s="95" t="s">
        <v>7240</v>
      </c>
      <c r="B3422" s="95"/>
      <c r="C3422" s="95" t="s">
        <v>8268</v>
      </c>
      <c r="D3422" s="95" t="s">
        <v>7080</v>
      </c>
      <c r="E3422" s="95" t="s">
        <v>7081</v>
      </c>
      <c r="F3422" s="96" t="s">
        <v>7228</v>
      </c>
      <c r="G3422" s="97">
        <v>898.85</v>
      </c>
      <c r="H3422" s="97"/>
      <c r="I3422" s="95" t="s">
        <v>6645</v>
      </c>
      <c r="J3422" s="95" t="s">
        <v>8269</v>
      </c>
      <c r="K3422" s="96" t="s">
        <v>8270</v>
      </c>
      <c r="L3422" s="98"/>
    </row>
    <row r="3423" spans="1:12" ht="25.5" customHeight="1" x14ac:dyDescent="0.15">
      <c r="A3423" s="95" t="s">
        <v>7241</v>
      </c>
      <c r="B3423" s="95"/>
      <c r="C3423" s="95" t="s">
        <v>8268</v>
      </c>
      <c r="D3423" s="95" t="s">
        <v>7080</v>
      </c>
      <c r="E3423" s="95" t="s">
        <v>7081</v>
      </c>
      <c r="F3423" s="96" t="s">
        <v>7228</v>
      </c>
      <c r="G3423" s="97">
        <v>535.14</v>
      </c>
      <c r="H3423" s="97"/>
      <c r="I3423" s="95" t="s">
        <v>6645</v>
      </c>
      <c r="J3423" s="95" t="s">
        <v>8269</v>
      </c>
      <c r="K3423" s="96" t="s">
        <v>8270</v>
      </c>
      <c r="L3423" s="98"/>
    </row>
    <row r="3424" spans="1:12" ht="25.5" customHeight="1" x14ac:dyDescent="0.15">
      <c r="A3424" s="95" t="s">
        <v>6556</v>
      </c>
      <c r="B3424" s="95"/>
      <c r="C3424" s="95" t="s">
        <v>8268</v>
      </c>
      <c r="D3424" s="95" t="s">
        <v>7080</v>
      </c>
      <c r="E3424" s="95" t="s">
        <v>7081</v>
      </c>
      <c r="F3424" s="99">
        <v>42947</v>
      </c>
      <c r="G3424" s="97">
        <v>9530.89</v>
      </c>
      <c r="H3424" s="97"/>
      <c r="I3424" s="95" t="s">
        <v>6645</v>
      </c>
      <c r="J3424" s="95" t="s">
        <v>8269</v>
      </c>
      <c r="K3424" s="96" t="s">
        <v>8270</v>
      </c>
      <c r="L3424" s="98"/>
    </row>
    <row r="3425" spans="1:12" ht="25.5" customHeight="1" x14ac:dyDescent="0.15">
      <c r="A3425" s="95" t="s">
        <v>7424</v>
      </c>
      <c r="B3425" s="95"/>
      <c r="C3425" s="95" t="s">
        <v>8268</v>
      </c>
      <c r="D3425" s="95" t="s">
        <v>7080</v>
      </c>
      <c r="E3425" s="95" t="s">
        <v>7081</v>
      </c>
      <c r="F3425" s="96" t="s">
        <v>7228</v>
      </c>
      <c r="G3425" s="97">
        <v>977.66</v>
      </c>
      <c r="H3425" s="97"/>
      <c r="I3425" s="95" t="s">
        <v>6645</v>
      </c>
      <c r="J3425" s="95" t="s">
        <v>8269</v>
      </c>
      <c r="K3425" s="96" t="s">
        <v>8270</v>
      </c>
      <c r="L3425" s="98"/>
    </row>
    <row r="3426" spans="1:12" ht="25.5" customHeight="1" x14ac:dyDescent="0.15">
      <c r="A3426" s="95" t="s">
        <v>6549</v>
      </c>
      <c r="B3426" s="95"/>
      <c r="C3426" s="95" t="s">
        <v>8268</v>
      </c>
      <c r="D3426" s="95" t="s">
        <v>7080</v>
      </c>
      <c r="E3426" s="95" t="s">
        <v>7081</v>
      </c>
      <c r="F3426" s="99">
        <v>42947</v>
      </c>
      <c r="G3426" s="97">
        <v>12889.21</v>
      </c>
      <c r="H3426" s="97"/>
      <c r="I3426" s="95" t="s">
        <v>6645</v>
      </c>
      <c r="J3426" s="95" t="s">
        <v>8269</v>
      </c>
      <c r="K3426" s="96" t="s">
        <v>8270</v>
      </c>
      <c r="L3426" s="98"/>
    </row>
    <row r="3427" spans="1:12" ht="25.5" customHeight="1" x14ac:dyDescent="0.15">
      <c r="A3427" s="95" t="s">
        <v>7242</v>
      </c>
      <c r="B3427" s="95"/>
      <c r="C3427" s="95" t="s">
        <v>8268</v>
      </c>
      <c r="D3427" s="95" t="s">
        <v>7080</v>
      </c>
      <c r="E3427" s="95" t="s">
        <v>7081</v>
      </c>
      <c r="F3427" s="96" t="s">
        <v>7228</v>
      </c>
      <c r="G3427" s="97">
        <v>679.84</v>
      </c>
      <c r="H3427" s="97"/>
      <c r="I3427" s="95" t="s">
        <v>6645</v>
      </c>
      <c r="J3427" s="95" t="s">
        <v>8269</v>
      </c>
      <c r="K3427" s="96" t="s">
        <v>8270</v>
      </c>
      <c r="L3427" s="98"/>
    </row>
    <row r="3428" spans="1:12" ht="25.5" customHeight="1" x14ac:dyDescent="0.15">
      <c r="A3428" s="95" t="s">
        <v>6803</v>
      </c>
      <c r="B3428" s="95"/>
      <c r="C3428" s="95" t="s">
        <v>8268</v>
      </c>
      <c r="D3428" s="95" t="s">
        <v>7080</v>
      </c>
      <c r="E3428" s="95" t="s">
        <v>7081</v>
      </c>
      <c r="F3428" s="96" t="s">
        <v>7228</v>
      </c>
      <c r="G3428" s="97">
        <v>8479.16</v>
      </c>
      <c r="H3428" s="97"/>
      <c r="I3428" s="95" t="s">
        <v>6645</v>
      </c>
      <c r="J3428" s="95" t="s">
        <v>8269</v>
      </c>
      <c r="K3428" s="96" t="s">
        <v>8270</v>
      </c>
      <c r="L3428" s="98"/>
    </row>
    <row r="3429" spans="1:12" ht="25.5" customHeight="1" x14ac:dyDescent="0.15">
      <c r="A3429" s="95" t="s">
        <v>6550</v>
      </c>
      <c r="B3429" s="95"/>
      <c r="C3429" s="95" t="s">
        <v>8268</v>
      </c>
      <c r="D3429" s="95" t="s">
        <v>7080</v>
      </c>
      <c r="E3429" s="95" t="s">
        <v>7081</v>
      </c>
      <c r="F3429" s="99">
        <v>42947</v>
      </c>
      <c r="G3429" s="97">
        <v>729.08</v>
      </c>
      <c r="H3429" s="97"/>
      <c r="I3429" s="95" t="s">
        <v>6645</v>
      </c>
      <c r="J3429" s="95" t="s">
        <v>8269</v>
      </c>
      <c r="K3429" s="96" t="s">
        <v>8270</v>
      </c>
      <c r="L3429" s="98"/>
    </row>
    <row r="3430" spans="1:12" ht="11.25" x14ac:dyDescent="0.15">
      <c r="A3430" s="95" t="s">
        <v>6552</v>
      </c>
      <c r="B3430" s="95"/>
      <c r="C3430" s="95" t="s">
        <v>8268</v>
      </c>
      <c r="D3430" s="95" t="s">
        <v>7080</v>
      </c>
      <c r="E3430" s="95" t="s">
        <v>7081</v>
      </c>
      <c r="F3430" s="99">
        <v>42947</v>
      </c>
      <c r="G3430" s="97">
        <v>5504.06</v>
      </c>
      <c r="H3430" s="97"/>
      <c r="I3430" s="95" t="s">
        <v>6645</v>
      </c>
      <c r="J3430" s="95" t="s">
        <v>8269</v>
      </c>
      <c r="K3430" s="96" t="s">
        <v>8270</v>
      </c>
    </row>
    <row r="3431" spans="1:12" ht="11.25" x14ac:dyDescent="0.15">
      <c r="A3431" s="95" t="s">
        <v>6555</v>
      </c>
      <c r="B3431" s="95"/>
      <c r="C3431" s="95" t="s">
        <v>8268</v>
      </c>
      <c r="D3431" s="95" t="s">
        <v>7080</v>
      </c>
      <c r="E3431" s="95" t="s">
        <v>7081</v>
      </c>
      <c r="F3431" s="99">
        <v>42947</v>
      </c>
      <c r="G3431" s="97">
        <v>6590.27</v>
      </c>
      <c r="H3431" s="97"/>
      <c r="I3431" s="95" t="s">
        <v>6645</v>
      </c>
      <c r="J3431" s="95" t="s">
        <v>8269</v>
      </c>
      <c r="K3431" s="96" t="s">
        <v>8270</v>
      </c>
    </row>
    <row r="3432" spans="1:12" ht="38.25" customHeight="1" x14ac:dyDescent="0.3">
      <c r="A3432" s="95" t="s">
        <v>6553</v>
      </c>
      <c r="B3432" s="95"/>
      <c r="C3432" s="95" t="s">
        <v>7867</v>
      </c>
      <c r="D3432" s="95" t="s">
        <v>7080</v>
      </c>
      <c r="E3432" s="95" t="s">
        <v>7081</v>
      </c>
      <c r="F3432" s="99">
        <v>42947</v>
      </c>
      <c r="G3432" s="97"/>
      <c r="H3432" s="97"/>
      <c r="I3432" s="95" t="s">
        <v>6646</v>
      </c>
      <c r="J3432" s="95" t="s">
        <v>8271</v>
      </c>
      <c r="K3432" s="96" t="s">
        <v>8270</v>
      </c>
      <c r="L3432" s="93"/>
    </row>
    <row r="3433" spans="1:12" ht="11.25" x14ac:dyDescent="0.15">
      <c r="A3433" s="95" t="s">
        <v>6555</v>
      </c>
      <c r="B3433" s="95"/>
      <c r="C3433" s="95" t="s">
        <v>7867</v>
      </c>
      <c r="D3433" s="95" t="s">
        <v>7080</v>
      </c>
      <c r="E3433" s="95" t="s">
        <v>7081</v>
      </c>
      <c r="F3433" s="99">
        <v>42947</v>
      </c>
      <c r="G3433" s="97">
        <v>21662.15</v>
      </c>
      <c r="H3433" s="97"/>
      <c r="I3433" s="95" t="s">
        <v>6646</v>
      </c>
      <c r="J3433" s="95" t="s">
        <v>8271</v>
      </c>
      <c r="K3433" s="96" t="s">
        <v>8270</v>
      </c>
    </row>
    <row r="3434" spans="1:12" ht="25.5" customHeight="1" x14ac:dyDescent="0.15">
      <c r="A3434" s="95" t="s">
        <v>6552</v>
      </c>
      <c r="B3434" s="95"/>
      <c r="C3434" s="95" t="s">
        <v>7867</v>
      </c>
      <c r="D3434" s="95" t="s">
        <v>7080</v>
      </c>
      <c r="E3434" s="95" t="s">
        <v>7081</v>
      </c>
      <c r="F3434" s="99">
        <v>42947</v>
      </c>
      <c r="G3434" s="97">
        <v>20463.63</v>
      </c>
      <c r="H3434" s="97"/>
      <c r="I3434" s="95" t="s">
        <v>6646</v>
      </c>
      <c r="J3434" s="95" t="s">
        <v>8271</v>
      </c>
      <c r="K3434" s="96" t="s">
        <v>8270</v>
      </c>
      <c r="L3434" s="98"/>
    </row>
    <row r="3435" spans="1:12" ht="25.5" customHeight="1" x14ac:dyDescent="0.15">
      <c r="A3435" s="95" t="s">
        <v>6550</v>
      </c>
      <c r="B3435" s="95"/>
      <c r="C3435" s="95" t="s">
        <v>7867</v>
      </c>
      <c r="D3435" s="95" t="s">
        <v>7080</v>
      </c>
      <c r="E3435" s="95" t="s">
        <v>7081</v>
      </c>
      <c r="F3435" s="99">
        <v>42947</v>
      </c>
      <c r="G3435" s="97">
        <v>2445.83</v>
      </c>
      <c r="H3435" s="97"/>
      <c r="I3435" s="95" t="s">
        <v>6646</v>
      </c>
      <c r="J3435" s="95" t="s">
        <v>8271</v>
      </c>
      <c r="K3435" s="96" t="s">
        <v>8270</v>
      </c>
      <c r="L3435" s="98"/>
    </row>
    <row r="3436" spans="1:12" ht="25.5" customHeight="1" x14ac:dyDescent="0.15">
      <c r="A3436" s="95" t="s">
        <v>6803</v>
      </c>
      <c r="B3436" s="95"/>
      <c r="C3436" s="95" t="s">
        <v>7867</v>
      </c>
      <c r="D3436" s="95" t="s">
        <v>7080</v>
      </c>
      <c r="E3436" s="95" t="s">
        <v>7081</v>
      </c>
      <c r="F3436" s="96" t="s">
        <v>7228</v>
      </c>
      <c r="G3436" s="97">
        <v>28770.65</v>
      </c>
      <c r="H3436" s="97"/>
      <c r="I3436" s="95" t="s">
        <v>6646</v>
      </c>
      <c r="J3436" s="95" t="s">
        <v>8271</v>
      </c>
      <c r="K3436" s="96" t="s">
        <v>8270</v>
      </c>
      <c r="L3436" s="98"/>
    </row>
    <row r="3437" spans="1:12" ht="25.5" customHeight="1" x14ac:dyDescent="0.15">
      <c r="A3437" s="95" t="s">
        <v>7242</v>
      </c>
      <c r="B3437" s="95"/>
      <c r="C3437" s="95" t="s">
        <v>7867</v>
      </c>
      <c r="D3437" s="95" t="s">
        <v>7080</v>
      </c>
      <c r="E3437" s="95" t="s">
        <v>7081</v>
      </c>
      <c r="F3437" s="96" t="s">
        <v>7228</v>
      </c>
      <c r="G3437" s="97">
        <v>2262.83</v>
      </c>
      <c r="H3437" s="97"/>
      <c r="I3437" s="95" t="s">
        <v>6646</v>
      </c>
      <c r="J3437" s="95" t="s">
        <v>8271</v>
      </c>
      <c r="K3437" s="96" t="s">
        <v>8270</v>
      </c>
      <c r="L3437" s="98"/>
    </row>
    <row r="3438" spans="1:12" ht="25.5" customHeight="1" x14ac:dyDescent="0.15">
      <c r="A3438" s="95" t="s">
        <v>6549</v>
      </c>
      <c r="B3438" s="95"/>
      <c r="C3438" s="95" t="s">
        <v>7867</v>
      </c>
      <c r="D3438" s="95" t="s">
        <v>7080</v>
      </c>
      <c r="E3438" s="95" t="s">
        <v>7081</v>
      </c>
      <c r="F3438" s="99">
        <v>42947</v>
      </c>
      <c r="G3438" s="97">
        <v>43065.33</v>
      </c>
      <c r="H3438" s="97"/>
      <c r="I3438" s="95" t="s">
        <v>6646</v>
      </c>
      <c r="J3438" s="95" t="s">
        <v>8271</v>
      </c>
      <c r="K3438" s="96" t="s">
        <v>8270</v>
      </c>
      <c r="L3438" s="98"/>
    </row>
    <row r="3439" spans="1:12" ht="25.5" customHeight="1" x14ac:dyDescent="0.15">
      <c r="A3439" s="95" t="s">
        <v>7424</v>
      </c>
      <c r="B3439" s="95"/>
      <c r="C3439" s="95" t="s">
        <v>7867</v>
      </c>
      <c r="D3439" s="95" t="s">
        <v>7080</v>
      </c>
      <c r="E3439" s="95" t="s">
        <v>7081</v>
      </c>
      <c r="F3439" s="96" t="s">
        <v>7228</v>
      </c>
      <c r="G3439" s="97">
        <v>3257.25</v>
      </c>
      <c r="H3439" s="97"/>
      <c r="I3439" s="95" t="s">
        <v>6646</v>
      </c>
      <c r="J3439" s="95" t="s">
        <v>8271</v>
      </c>
      <c r="K3439" s="96" t="s">
        <v>8270</v>
      </c>
      <c r="L3439" s="98"/>
    </row>
    <row r="3440" spans="1:12" ht="25.5" customHeight="1" x14ac:dyDescent="0.15">
      <c r="A3440" s="95" t="s">
        <v>6556</v>
      </c>
      <c r="B3440" s="95"/>
      <c r="C3440" s="95" t="s">
        <v>7867</v>
      </c>
      <c r="D3440" s="95" t="s">
        <v>7080</v>
      </c>
      <c r="E3440" s="95" t="s">
        <v>7081</v>
      </c>
      <c r="F3440" s="99">
        <v>42947</v>
      </c>
      <c r="G3440" s="97">
        <v>29791.47</v>
      </c>
      <c r="H3440" s="97"/>
      <c r="I3440" s="95" t="s">
        <v>6646</v>
      </c>
      <c r="J3440" s="95" t="s">
        <v>8271</v>
      </c>
      <c r="K3440" s="96" t="s">
        <v>8270</v>
      </c>
      <c r="L3440" s="98"/>
    </row>
    <row r="3441" spans="1:12" ht="25.5" customHeight="1" x14ac:dyDescent="0.15">
      <c r="A3441" s="95" t="s">
        <v>7241</v>
      </c>
      <c r="B3441" s="95"/>
      <c r="C3441" s="95" t="s">
        <v>7867</v>
      </c>
      <c r="D3441" s="95" t="s">
        <v>7080</v>
      </c>
      <c r="E3441" s="95" t="s">
        <v>7081</v>
      </c>
      <c r="F3441" s="96" t="s">
        <v>7228</v>
      </c>
      <c r="G3441" s="97">
        <v>1875.96</v>
      </c>
      <c r="H3441" s="97"/>
      <c r="I3441" s="95" t="s">
        <v>6646</v>
      </c>
      <c r="J3441" s="95" t="s">
        <v>8271</v>
      </c>
      <c r="K3441" s="96" t="s">
        <v>8270</v>
      </c>
      <c r="L3441" s="98"/>
    </row>
    <row r="3442" spans="1:12" ht="25.5" customHeight="1" x14ac:dyDescent="0.15">
      <c r="A3442" s="95" t="s">
        <v>7240</v>
      </c>
      <c r="B3442" s="95"/>
      <c r="C3442" s="95" t="s">
        <v>7867</v>
      </c>
      <c r="D3442" s="95" t="s">
        <v>7080</v>
      </c>
      <c r="E3442" s="95" t="s">
        <v>7081</v>
      </c>
      <c r="F3442" s="96" t="s">
        <v>7228</v>
      </c>
      <c r="G3442" s="97">
        <v>3017.56</v>
      </c>
      <c r="H3442" s="97"/>
      <c r="I3442" s="95" t="s">
        <v>6646</v>
      </c>
      <c r="J3442" s="95" t="s">
        <v>8271</v>
      </c>
      <c r="K3442" s="96" t="s">
        <v>8270</v>
      </c>
      <c r="L3442" s="98"/>
    </row>
    <row r="3443" spans="1:12" ht="25.5" customHeight="1" x14ac:dyDescent="0.15">
      <c r="A3443" s="95" t="s">
        <v>7145</v>
      </c>
      <c r="B3443" s="95"/>
      <c r="C3443" s="95" t="s">
        <v>7867</v>
      </c>
      <c r="D3443" s="95" t="s">
        <v>7080</v>
      </c>
      <c r="E3443" s="95" t="s">
        <v>7081</v>
      </c>
      <c r="F3443" s="96" t="s">
        <v>7228</v>
      </c>
      <c r="G3443" s="97">
        <v>20418.98</v>
      </c>
      <c r="H3443" s="97"/>
      <c r="I3443" s="95" t="s">
        <v>6646</v>
      </c>
      <c r="J3443" s="95" t="s">
        <v>8271</v>
      </c>
      <c r="K3443" s="96" t="s">
        <v>8270</v>
      </c>
      <c r="L3443" s="98"/>
    </row>
    <row r="3444" spans="1:12" ht="25.5" customHeight="1" x14ac:dyDescent="0.15">
      <c r="A3444" s="95" t="s">
        <v>6809</v>
      </c>
      <c r="B3444" s="95"/>
      <c r="C3444" s="95" t="s">
        <v>7867</v>
      </c>
      <c r="D3444" s="95" t="s">
        <v>7080</v>
      </c>
      <c r="E3444" s="95" t="s">
        <v>7081</v>
      </c>
      <c r="F3444" s="96" t="s">
        <v>7228</v>
      </c>
      <c r="G3444" s="97">
        <v>68790.759999999995</v>
      </c>
      <c r="H3444" s="97"/>
      <c r="I3444" s="95" t="s">
        <v>6646</v>
      </c>
      <c r="J3444" s="95" t="s">
        <v>8271</v>
      </c>
      <c r="K3444" s="96" t="s">
        <v>8270</v>
      </c>
      <c r="L3444" s="98"/>
    </row>
    <row r="3445" spans="1:12" ht="25.5" customHeight="1" x14ac:dyDescent="0.15">
      <c r="A3445" s="95" t="s">
        <v>7239</v>
      </c>
      <c r="B3445" s="95"/>
      <c r="C3445" s="95" t="s">
        <v>7867</v>
      </c>
      <c r="D3445" s="95" t="s">
        <v>7080</v>
      </c>
      <c r="E3445" s="95" t="s">
        <v>7081</v>
      </c>
      <c r="F3445" s="96" t="s">
        <v>7228</v>
      </c>
      <c r="G3445" s="97">
        <v>3232.68</v>
      </c>
      <c r="H3445" s="97"/>
      <c r="I3445" s="95" t="s">
        <v>6646</v>
      </c>
      <c r="J3445" s="95" t="s">
        <v>8271</v>
      </c>
      <c r="K3445" s="96" t="s">
        <v>8270</v>
      </c>
      <c r="L3445" s="98"/>
    </row>
    <row r="3446" spans="1:12" ht="25.5" customHeight="1" x14ac:dyDescent="0.15">
      <c r="A3446" s="95" t="s">
        <v>7219</v>
      </c>
      <c r="B3446" s="95"/>
      <c r="C3446" s="95" t="s">
        <v>7867</v>
      </c>
      <c r="D3446" s="95" t="s">
        <v>7080</v>
      </c>
      <c r="E3446" s="95" t="s">
        <v>7081</v>
      </c>
      <c r="F3446" s="96" t="s">
        <v>7228</v>
      </c>
      <c r="G3446" s="97">
        <v>5429.55</v>
      </c>
      <c r="H3446" s="97"/>
      <c r="I3446" s="95" t="s">
        <v>6646</v>
      </c>
      <c r="J3446" s="95" t="s">
        <v>8271</v>
      </c>
      <c r="K3446" s="96" t="s">
        <v>8270</v>
      </c>
      <c r="L3446" s="98"/>
    </row>
    <row r="3447" spans="1:12" ht="25.5" customHeight="1" x14ac:dyDescent="0.15">
      <c r="A3447" s="95" t="s">
        <v>7140</v>
      </c>
      <c r="B3447" s="95"/>
      <c r="C3447" s="95" t="s">
        <v>7867</v>
      </c>
      <c r="D3447" s="95" t="s">
        <v>7080</v>
      </c>
      <c r="E3447" s="95" t="s">
        <v>7081</v>
      </c>
      <c r="F3447" s="96" t="s">
        <v>7228</v>
      </c>
      <c r="G3447" s="97">
        <v>7310.87</v>
      </c>
      <c r="H3447" s="97"/>
      <c r="I3447" s="95" t="s">
        <v>6646</v>
      </c>
      <c r="J3447" s="95" t="s">
        <v>8271</v>
      </c>
      <c r="K3447" s="96" t="s">
        <v>8270</v>
      </c>
      <c r="L3447" s="98"/>
    </row>
    <row r="3448" spans="1:12" ht="25.5" customHeight="1" x14ac:dyDescent="0.15">
      <c r="A3448" s="95" t="s">
        <v>7220</v>
      </c>
      <c r="B3448" s="95"/>
      <c r="C3448" s="95" t="s">
        <v>7867</v>
      </c>
      <c r="D3448" s="95" t="s">
        <v>7080</v>
      </c>
      <c r="E3448" s="95" t="s">
        <v>7081</v>
      </c>
      <c r="F3448" s="96" t="s">
        <v>7228</v>
      </c>
      <c r="G3448" s="97">
        <v>2214.64</v>
      </c>
      <c r="H3448" s="97"/>
      <c r="I3448" s="95" t="s">
        <v>6646</v>
      </c>
      <c r="J3448" s="95" t="s">
        <v>8271</v>
      </c>
      <c r="K3448" s="96" t="s">
        <v>8270</v>
      </c>
      <c r="L3448" s="98"/>
    </row>
    <row r="3449" spans="1:12" ht="25.5" customHeight="1" x14ac:dyDescent="0.15">
      <c r="A3449" s="95" t="s">
        <v>7118</v>
      </c>
      <c r="B3449" s="95"/>
      <c r="C3449" s="95" t="s">
        <v>7867</v>
      </c>
      <c r="D3449" s="95" t="s">
        <v>7080</v>
      </c>
      <c r="E3449" s="95" t="s">
        <v>7081</v>
      </c>
      <c r="F3449" s="96" t="s">
        <v>7228</v>
      </c>
      <c r="G3449" s="97">
        <v>5898.56</v>
      </c>
      <c r="H3449" s="97"/>
      <c r="I3449" s="95" t="s">
        <v>6646</v>
      </c>
      <c r="J3449" s="95" t="s">
        <v>8271</v>
      </c>
      <c r="K3449" s="96" t="s">
        <v>8270</v>
      </c>
      <c r="L3449" s="98"/>
    </row>
    <row r="3450" spans="1:12" ht="25.5" customHeight="1" x14ac:dyDescent="0.15">
      <c r="A3450" s="95" t="s">
        <v>6807</v>
      </c>
      <c r="B3450" s="95"/>
      <c r="C3450" s="95" t="s">
        <v>7867</v>
      </c>
      <c r="D3450" s="95" t="s">
        <v>7080</v>
      </c>
      <c r="E3450" s="95" t="s">
        <v>7081</v>
      </c>
      <c r="F3450" s="96" t="s">
        <v>7228</v>
      </c>
      <c r="G3450" s="97">
        <v>16474.79</v>
      </c>
      <c r="H3450" s="97"/>
      <c r="I3450" s="95" t="s">
        <v>6646</v>
      </c>
      <c r="J3450" s="95" t="s">
        <v>8271</v>
      </c>
      <c r="K3450" s="96" t="s">
        <v>8270</v>
      </c>
      <c r="L3450" s="98"/>
    </row>
    <row r="3451" spans="1:12" ht="11.25" x14ac:dyDescent="0.15">
      <c r="A3451" s="95" t="s">
        <v>6807</v>
      </c>
      <c r="B3451" s="95"/>
      <c r="C3451" s="95" t="s">
        <v>8272</v>
      </c>
      <c r="D3451" s="95" t="s">
        <v>7080</v>
      </c>
      <c r="E3451" s="95" t="s">
        <v>7081</v>
      </c>
      <c r="F3451" s="96" t="s">
        <v>6827</v>
      </c>
      <c r="G3451" s="97"/>
      <c r="H3451" s="97">
        <v>4642.2299999999996</v>
      </c>
      <c r="I3451" s="95" t="s">
        <v>6652</v>
      </c>
      <c r="J3451" s="95" t="s">
        <v>8269</v>
      </c>
      <c r="K3451" s="96" t="s">
        <v>8270</v>
      </c>
      <c r="L3451" s="98"/>
    </row>
    <row r="3452" spans="1:12" ht="12.75" customHeight="1" x14ac:dyDescent="0.15">
      <c r="A3452" s="95" t="s">
        <v>7118</v>
      </c>
      <c r="B3452" s="95"/>
      <c r="C3452" s="95" t="s">
        <v>8272</v>
      </c>
      <c r="D3452" s="95" t="s">
        <v>7080</v>
      </c>
      <c r="E3452" s="95" t="s">
        <v>7081</v>
      </c>
      <c r="F3452" s="96" t="s">
        <v>6827</v>
      </c>
      <c r="G3452" s="97"/>
      <c r="H3452" s="97">
        <v>1769.74</v>
      </c>
      <c r="I3452" s="95" t="s">
        <v>6652</v>
      </c>
      <c r="J3452" s="95" t="s">
        <v>8269</v>
      </c>
      <c r="K3452" s="96" t="s">
        <v>8270</v>
      </c>
      <c r="L3452" s="98"/>
    </row>
    <row r="3453" spans="1:12" ht="11.25" x14ac:dyDescent="0.15">
      <c r="A3453" s="95" t="s">
        <v>7140</v>
      </c>
      <c r="B3453" s="95"/>
      <c r="C3453" s="95" t="s">
        <v>8272</v>
      </c>
      <c r="D3453" s="95" t="s">
        <v>7080</v>
      </c>
      <c r="E3453" s="95" t="s">
        <v>7081</v>
      </c>
      <c r="F3453" s="96" t="s">
        <v>6827</v>
      </c>
      <c r="G3453" s="97"/>
      <c r="H3453" s="97">
        <v>2193.2600000000002</v>
      </c>
      <c r="I3453" s="95" t="s">
        <v>6652</v>
      </c>
      <c r="J3453" s="95" t="s">
        <v>8269</v>
      </c>
      <c r="K3453" s="96" t="s">
        <v>8270</v>
      </c>
      <c r="L3453" s="98"/>
    </row>
    <row r="3454" spans="1:12" ht="11.25" x14ac:dyDescent="0.15">
      <c r="A3454" s="95" t="s">
        <v>7220</v>
      </c>
      <c r="B3454" s="95"/>
      <c r="C3454" s="95" t="s">
        <v>8272</v>
      </c>
      <c r="D3454" s="95" t="s">
        <v>7080</v>
      </c>
      <c r="E3454" s="95" t="s">
        <v>7081</v>
      </c>
      <c r="F3454" s="96" t="s">
        <v>6827</v>
      </c>
      <c r="G3454" s="97"/>
      <c r="H3454" s="97">
        <v>606.32000000000005</v>
      </c>
      <c r="I3454" s="95" t="s">
        <v>6652</v>
      </c>
      <c r="J3454" s="95" t="s">
        <v>8269</v>
      </c>
      <c r="K3454" s="96" t="s">
        <v>8270</v>
      </c>
    </row>
    <row r="3455" spans="1:12" ht="11.25" x14ac:dyDescent="0.15">
      <c r="A3455" s="95" t="s">
        <v>7219</v>
      </c>
      <c r="B3455" s="95"/>
      <c r="C3455" s="95" t="s">
        <v>8272</v>
      </c>
      <c r="D3455" s="95" t="s">
        <v>7080</v>
      </c>
      <c r="E3455" s="95" t="s">
        <v>7081</v>
      </c>
      <c r="F3455" s="96" t="s">
        <v>6827</v>
      </c>
      <c r="G3455" s="97"/>
      <c r="H3455" s="97">
        <v>1627.16</v>
      </c>
      <c r="I3455" s="95" t="s">
        <v>6652</v>
      </c>
      <c r="J3455" s="95" t="s">
        <v>8269</v>
      </c>
      <c r="K3455" s="96" t="s">
        <v>8270</v>
      </c>
    </row>
    <row r="3456" spans="1:12" ht="38.25" customHeight="1" x14ac:dyDescent="0.3">
      <c r="A3456" s="95" t="s">
        <v>7239</v>
      </c>
      <c r="B3456" s="95"/>
      <c r="C3456" s="95" t="s">
        <v>8272</v>
      </c>
      <c r="D3456" s="95" t="s">
        <v>7080</v>
      </c>
      <c r="E3456" s="95" t="s">
        <v>7081</v>
      </c>
      <c r="F3456" s="96" t="s">
        <v>6827</v>
      </c>
      <c r="G3456" s="97"/>
      <c r="H3456" s="97">
        <v>969.81</v>
      </c>
      <c r="I3456" s="95" t="s">
        <v>6652</v>
      </c>
      <c r="J3456" s="95" t="s">
        <v>8269</v>
      </c>
      <c r="K3456" s="96" t="s">
        <v>8270</v>
      </c>
      <c r="L3456" s="93"/>
    </row>
    <row r="3457" spans="1:12" ht="11.25" x14ac:dyDescent="0.15">
      <c r="A3457" s="95" t="s">
        <v>6809</v>
      </c>
      <c r="B3457" s="95"/>
      <c r="C3457" s="95" t="s">
        <v>8272</v>
      </c>
      <c r="D3457" s="95" t="s">
        <v>7080</v>
      </c>
      <c r="E3457" s="95" t="s">
        <v>7081</v>
      </c>
      <c r="F3457" s="96" t="s">
        <v>6827</v>
      </c>
      <c r="G3457" s="97"/>
      <c r="H3457" s="97">
        <v>20703.41</v>
      </c>
      <c r="I3457" s="95" t="s">
        <v>6652</v>
      </c>
      <c r="J3457" s="95" t="s">
        <v>8269</v>
      </c>
      <c r="K3457" s="96" t="s">
        <v>8270</v>
      </c>
    </row>
    <row r="3458" spans="1:12" ht="25.5" customHeight="1" x14ac:dyDescent="0.15">
      <c r="A3458" s="95" t="s">
        <v>6549</v>
      </c>
      <c r="B3458" s="95"/>
      <c r="C3458" s="95" t="s">
        <v>8272</v>
      </c>
      <c r="D3458" s="95" t="s">
        <v>7080</v>
      </c>
      <c r="E3458" s="95" t="s">
        <v>7081</v>
      </c>
      <c r="F3458" s="99">
        <v>42948</v>
      </c>
      <c r="G3458" s="97"/>
      <c r="H3458" s="97">
        <v>12889.21</v>
      </c>
      <c r="I3458" s="95" t="s">
        <v>6652</v>
      </c>
      <c r="J3458" s="95" t="s">
        <v>8269</v>
      </c>
      <c r="K3458" s="96" t="s">
        <v>8270</v>
      </c>
      <c r="L3458" s="98"/>
    </row>
    <row r="3459" spans="1:12" ht="12.75" customHeight="1" x14ac:dyDescent="0.15">
      <c r="A3459" s="95" t="s">
        <v>6555</v>
      </c>
      <c r="B3459" s="95"/>
      <c r="C3459" s="95" t="s">
        <v>8272</v>
      </c>
      <c r="D3459" s="95" t="s">
        <v>7080</v>
      </c>
      <c r="E3459" s="95" t="s">
        <v>7081</v>
      </c>
      <c r="F3459" s="99">
        <v>42948</v>
      </c>
      <c r="G3459" s="97"/>
      <c r="H3459" s="97">
        <v>6590.27</v>
      </c>
      <c r="I3459" s="95" t="s">
        <v>6652</v>
      </c>
      <c r="J3459" s="95" t="s">
        <v>8269</v>
      </c>
      <c r="K3459" s="96" t="s">
        <v>8270</v>
      </c>
      <c r="L3459" s="98"/>
    </row>
    <row r="3460" spans="1:12" ht="12.75" customHeight="1" x14ac:dyDescent="0.15">
      <c r="A3460" s="95" t="s">
        <v>6552</v>
      </c>
      <c r="B3460" s="95"/>
      <c r="C3460" s="95" t="s">
        <v>8272</v>
      </c>
      <c r="D3460" s="95" t="s">
        <v>7080</v>
      </c>
      <c r="E3460" s="95" t="s">
        <v>7081</v>
      </c>
      <c r="F3460" s="99">
        <v>42948</v>
      </c>
      <c r="G3460" s="97"/>
      <c r="H3460" s="97">
        <v>5504.06</v>
      </c>
      <c r="I3460" s="95" t="s">
        <v>6652</v>
      </c>
      <c r="J3460" s="95" t="s">
        <v>8269</v>
      </c>
      <c r="K3460" s="96" t="s">
        <v>8270</v>
      </c>
      <c r="L3460" s="98"/>
    </row>
    <row r="3461" spans="1:12" ht="25.5" customHeight="1" x14ac:dyDescent="0.15">
      <c r="A3461" s="95" t="s">
        <v>6550</v>
      </c>
      <c r="B3461" s="95"/>
      <c r="C3461" s="95" t="s">
        <v>8272</v>
      </c>
      <c r="D3461" s="95" t="s">
        <v>7080</v>
      </c>
      <c r="E3461" s="95" t="s">
        <v>7081</v>
      </c>
      <c r="F3461" s="99">
        <v>42948</v>
      </c>
      <c r="G3461" s="97"/>
      <c r="H3461" s="97">
        <v>729.08</v>
      </c>
      <c r="I3461" s="95" t="s">
        <v>6652</v>
      </c>
      <c r="J3461" s="95" t="s">
        <v>8269</v>
      </c>
      <c r="K3461" s="96" t="s">
        <v>8270</v>
      </c>
      <c r="L3461" s="98"/>
    </row>
    <row r="3462" spans="1:12" ht="25.5" customHeight="1" x14ac:dyDescent="0.15">
      <c r="A3462" s="95" t="s">
        <v>6803</v>
      </c>
      <c r="B3462" s="95"/>
      <c r="C3462" s="95" t="s">
        <v>8272</v>
      </c>
      <c r="D3462" s="95" t="s">
        <v>7080</v>
      </c>
      <c r="E3462" s="95" t="s">
        <v>7081</v>
      </c>
      <c r="F3462" s="96" t="s">
        <v>6827</v>
      </c>
      <c r="G3462" s="97"/>
      <c r="H3462" s="97">
        <v>8479.16</v>
      </c>
      <c r="I3462" s="95" t="s">
        <v>6652</v>
      </c>
      <c r="J3462" s="95" t="s">
        <v>8269</v>
      </c>
      <c r="K3462" s="96" t="s">
        <v>8270</v>
      </c>
      <c r="L3462" s="98"/>
    </row>
    <row r="3463" spans="1:12" ht="12.75" customHeight="1" x14ac:dyDescent="0.15">
      <c r="A3463" s="95" t="s">
        <v>7242</v>
      </c>
      <c r="B3463" s="95"/>
      <c r="C3463" s="95" t="s">
        <v>8272</v>
      </c>
      <c r="D3463" s="95" t="s">
        <v>7080</v>
      </c>
      <c r="E3463" s="95" t="s">
        <v>7081</v>
      </c>
      <c r="F3463" s="96" t="s">
        <v>6827</v>
      </c>
      <c r="G3463" s="97"/>
      <c r="H3463" s="97">
        <v>679.84</v>
      </c>
      <c r="I3463" s="95" t="s">
        <v>6652</v>
      </c>
      <c r="J3463" s="95" t="s">
        <v>8269</v>
      </c>
      <c r="K3463" s="96" t="s">
        <v>8270</v>
      </c>
      <c r="L3463" s="98"/>
    </row>
    <row r="3464" spans="1:12" ht="25.5" customHeight="1" x14ac:dyDescent="0.15">
      <c r="A3464" s="95" t="s">
        <v>6556</v>
      </c>
      <c r="B3464" s="95"/>
      <c r="C3464" s="95" t="s">
        <v>8272</v>
      </c>
      <c r="D3464" s="95" t="s">
        <v>7080</v>
      </c>
      <c r="E3464" s="95" t="s">
        <v>7081</v>
      </c>
      <c r="F3464" s="99">
        <v>42948</v>
      </c>
      <c r="G3464" s="97"/>
      <c r="H3464" s="97">
        <v>9530.89</v>
      </c>
      <c r="I3464" s="95" t="s">
        <v>6652</v>
      </c>
      <c r="J3464" s="95" t="s">
        <v>8269</v>
      </c>
      <c r="K3464" s="96" t="s">
        <v>8270</v>
      </c>
      <c r="L3464" s="98"/>
    </row>
    <row r="3465" spans="1:12" ht="12.75" customHeight="1" x14ac:dyDescent="0.15">
      <c r="A3465" s="95" t="s">
        <v>7241</v>
      </c>
      <c r="B3465" s="95"/>
      <c r="C3465" s="95" t="s">
        <v>8272</v>
      </c>
      <c r="D3465" s="95" t="s">
        <v>7080</v>
      </c>
      <c r="E3465" s="95" t="s">
        <v>7081</v>
      </c>
      <c r="F3465" s="96" t="s">
        <v>6827</v>
      </c>
      <c r="G3465" s="97"/>
      <c r="H3465" s="97">
        <v>535.14</v>
      </c>
      <c r="I3465" s="95" t="s">
        <v>6652</v>
      </c>
      <c r="J3465" s="95" t="s">
        <v>8269</v>
      </c>
      <c r="K3465" s="96" t="s">
        <v>8270</v>
      </c>
      <c r="L3465" s="98"/>
    </row>
    <row r="3466" spans="1:12" ht="25.5" customHeight="1" x14ac:dyDescent="0.15">
      <c r="A3466" s="95" t="s">
        <v>7424</v>
      </c>
      <c r="B3466" s="95"/>
      <c r="C3466" s="95" t="s">
        <v>8272</v>
      </c>
      <c r="D3466" s="95" t="s">
        <v>7080</v>
      </c>
      <c r="E3466" s="95" t="s">
        <v>7081</v>
      </c>
      <c r="F3466" s="96" t="s">
        <v>6827</v>
      </c>
      <c r="G3466" s="97"/>
      <c r="H3466" s="97">
        <v>977.66</v>
      </c>
      <c r="I3466" s="95" t="s">
        <v>6652</v>
      </c>
      <c r="J3466" s="95" t="s">
        <v>8269</v>
      </c>
      <c r="K3466" s="96" t="s">
        <v>8270</v>
      </c>
      <c r="L3466" s="98"/>
    </row>
    <row r="3467" spans="1:12" ht="12.75" customHeight="1" x14ac:dyDescent="0.15">
      <c r="A3467" s="95" t="s">
        <v>7145</v>
      </c>
      <c r="B3467" s="95"/>
      <c r="C3467" s="95" t="s">
        <v>8272</v>
      </c>
      <c r="D3467" s="95" t="s">
        <v>7080</v>
      </c>
      <c r="E3467" s="95" t="s">
        <v>7081</v>
      </c>
      <c r="F3467" s="96" t="s">
        <v>6827</v>
      </c>
      <c r="G3467" s="97"/>
      <c r="H3467" s="97">
        <v>5750.17</v>
      </c>
      <c r="I3467" s="95" t="s">
        <v>6652</v>
      </c>
      <c r="J3467" s="95" t="s">
        <v>8269</v>
      </c>
      <c r="K3467" s="96" t="s">
        <v>8270</v>
      </c>
      <c r="L3467" s="98"/>
    </row>
    <row r="3468" spans="1:12" ht="12.75" customHeight="1" x14ac:dyDescent="0.15">
      <c r="A3468" s="95" t="s">
        <v>7240</v>
      </c>
      <c r="B3468" s="95"/>
      <c r="C3468" s="95" t="s">
        <v>8272</v>
      </c>
      <c r="D3468" s="95" t="s">
        <v>7080</v>
      </c>
      <c r="E3468" s="95" t="s">
        <v>7081</v>
      </c>
      <c r="F3468" s="96" t="s">
        <v>6827</v>
      </c>
      <c r="G3468" s="97"/>
      <c r="H3468" s="97">
        <v>898.85</v>
      </c>
      <c r="I3468" s="95" t="s">
        <v>6652</v>
      </c>
      <c r="J3468" s="95" t="s">
        <v>8269</v>
      </c>
      <c r="K3468" s="96" t="s">
        <v>8270</v>
      </c>
      <c r="L3468" s="98"/>
    </row>
    <row r="3469" spans="1:12" ht="25.5" customHeight="1" x14ac:dyDescent="0.15">
      <c r="A3469" s="95" t="s">
        <v>7515</v>
      </c>
      <c r="B3469" s="95"/>
      <c r="C3469" s="95" t="s">
        <v>8273</v>
      </c>
      <c r="D3469" s="95" t="s">
        <v>7080</v>
      </c>
      <c r="E3469" s="95" t="s">
        <v>7081</v>
      </c>
      <c r="F3469" s="96" t="s">
        <v>7493</v>
      </c>
      <c r="G3469" s="97"/>
      <c r="H3469" s="97">
        <v>61887.54</v>
      </c>
      <c r="I3469" s="95" t="s">
        <v>8274</v>
      </c>
      <c r="J3469" s="95" t="s">
        <v>8275</v>
      </c>
      <c r="K3469" s="96" t="s">
        <v>8276</v>
      </c>
      <c r="L3469" s="98"/>
    </row>
    <row r="3470" spans="1:12" ht="25.5" customHeight="1" x14ac:dyDescent="0.15">
      <c r="A3470" s="95" t="s">
        <v>7517</v>
      </c>
      <c r="B3470" s="95"/>
      <c r="C3470" s="95" t="s">
        <v>8273</v>
      </c>
      <c r="D3470" s="95" t="s">
        <v>7080</v>
      </c>
      <c r="E3470" s="95" t="s">
        <v>7081</v>
      </c>
      <c r="F3470" s="96" t="s">
        <v>7493</v>
      </c>
      <c r="G3470" s="97"/>
      <c r="H3470" s="97">
        <v>1553.42</v>
      </c>
      <c r="I3470" s="95" t="s">
        <v>8274</v>
      </c>
      <c r="J3470" s="95" t="s">
        <v>8275</v>
      </c>
      <c r="K3470" s="96" t="s">
        <v>8276</v>
      </c>
      <c r="L3470" s="98"/>
    </row>
    <row r="3471" spans="1:12" ht="12.75" customHeight="1" x14ac:dyDescent="0.15">
      <c r="A3471" s="95" t="s">
        <v>7516</v>
      </c>
      <c r="B3471" s="95"/>
      <c r="C3471" s="95" t="s">
        <v>8273</v>
      </c>
      <c r="D3471" s="95" t="s">
        <v>7080</v>
      </c>
      <c r="E3471" s="95" t="s">
        <v>7081</v>
      </c>
      <c r="F3471" s="96" t="s">
        <v>7493</v>
      </c>
      <c r="G3471" s="97"/>
      <c r="H3471" s="97">
        <v>64044.59</v>
      </c>
      <c r="I3471" s="95" t="s">
        <v>8274</v>
      </c>
      <c r="J3471" s="95" t="s">
        <v>8275</v>
      </c>
      <c r="K3471" s="96" t="s">
        <v>8276</v>
      </c>
      <c r="L3471" s="98"/>
    </row>
    <row r="3472" spans="1:12" ht="25.5" customHeight="1" x14ac:dyDescent="0.15">
      <c r="A3472" s="95" t="s">
        <v>6804</v>
      </c>
      <c r="B3472" s="95" t="s">
        <v>8277</v>
      </c>
      <c r="C3472" s="95" t="s">
        <v>8278</v>
      </c>
      <c r="D3472" s="95" t="s">
        <v>7080</v>
      </c>
      <c r="E3472" s="95" t="s">
        <v>7081</v>
      </c>
      <c r="F3472" s="96" t="s">
        <v>8279</v>
      </c>
      <c r="G3472" s="97">
        <v>2.09</v>
      </c>
      <c r="H3472" s="97"/>
      <c r="I3472" s="95" t="s">
        <v>8280</v>
      </c>
      <c r="J3472" s="95" t="s">
        <v>8281</v>
      </c>
      <c r="K3472" s="96" t="s">
        <v>8282</v>
      </c>
      <c r="L3472" s="98"/>
    </row>
    <row r="3473" spans="1:12" ht="12.75" customHeight="1" x14ac:dyDescent="0.15">
      <c r="A3473" s="95" t="s">
        <v>6844</v>
      </c>
      <c r="B3473" s="95" t="s">
        <v>8277</v>
      </c>
      <c r="C3473" s="95" t="s">
        <v>8278</v>
      </c>
      <c r="D3473" s="95" t="s">
        <v>7080</v>
      </c>
      <c r="E3473" s="95" t="s">
        <v>7081</v>
      </c>
      <c r="F3473" s="99">
        <v>43663</v>
      </c>
      <c r="G3473" s="97">
        <v>15.11</v>
      </c>
      <c r="H3473" s="97"/>
      <c r="I3473" s="95" t="s">
        <v>8280</v>
      </c>
      <c r="J3473" s="95" t="s">
        <v>8281</v>
      </c>
      <c r="K3473" s="96" t="s">
        <v>8282</v>
      </c>
      <c r="L3473" s="98"/>
    </row>
    <row r="3474" spans="1:12" ht="25.5" customHeight="1" x14ac:dyDescent="0.15">
      <c r="A3474" s="95" t="s">
        <v>6810</v>
      </c>
      <c r="B3474" s="95" t="s">
        <v>8277</v>
      </c>
      <c r="C3474" s="95" t="s">
        <v>8278</v>
      </c>
      <c r="D3474" s="95" t="s">
        <v>7080</v>
      </c>
      <c r="E3474" s="95" t="s">
        <v>7081</v>
      </c>
      <c r="F3474" s="96" t="s">
        <v>8279</v>
      </c>
      <c r="G3474" s="97">
        <v>2.79</v>
      </c>
      <c r="H3474" s="97"/>
      <c r="I3474" s="95" t="s">
        <v>8280</v>
      </c>
      <c r="J3474" s="95" t="s">
        <v>8281</v>
      </c>
      <c r="K3474" s="96" t="s">
        <v>8282</v>
      </c>
      <c r="L3474" s="98"/>
    </row>
    <row r="3475" spans="1:12" ht="12.75" customHeight="1" x14ac:dyDescent="0.15">
      <c r="A3475" s="95" t="s">
        <v>7055</v>
      </c>
      <c r="B3475" s="95" t="s">
        <v>8277</v>
      </c>
      <c r="C3475" s="95" t="s">
        <v>8278</v>
      </c>
      <c r="D3475" s="95" t="s">
        <v>7080</v>
      </c>
      <c r="E3475" s="95" t="s">
        <v>7081</v>
      </c>
      <c r="F3475" s="96" t="s">
        <v>8279</v>
      </c>
      <c r="G3475" s="97">
        <v>1.1599999999999999</v>
      </c>
      <c r="H3475" s="97"/>
      <c r="I3475" s="95" t="s">
        <v>8280</v>
      </c>
      <c r="J3475" s="95" t="s">
        <v>8281</v>
      </c>
      <c r="K3475" s="96" t="s">
        <v>8282</v>
      </c>
      <c r="L3475" s="98"/>
    </row>
    <row r="3476" spans="1:12" ht="12.75" customHeight="1" x14ac:dyDescent="0.15">
      <c r="A3476" s="95" t="s">
        <v>7139</v>
      </c>
      <c r="B3476" s="95" t="s">
        <v>8277</v>
      </c>
      <c r="C3476" s="95" t="s">
        <v>8278</v>
      </c>
      <c r="D3476" s="95" t="s">
        <v>7080</v>
      </c>
      <c r="E3476" s="95" t="s">
        <v>7081</v>
      </c>
      <c r="F3476" s="96" t="s">
        <v>8279</v>
      </c>
      <c r="G3476" s="97">
        <v>0.7</v>
      </c>
      <c r="H3476" s="97"/>
      <c r="I3476" s="95" t="s">
        <v>8280</v>
      </c>
      <c r="J3476" s="95" t="s">
        <v>8281</v>
      </c>
      <c r="K3476" s="96" t="s">
        <v>8282</v>
      </c>
      <c r="L3476" s="98"/>
    </row>
    <row r="3477" spans="1:12" ht="25.5" customHeight="1" x14ac:dyDescent="0.15">
      <c r="A3477" s="95" t="s">
        <v>6808</v>
      </c>
      <c r="B3477" s="95" t="s">
        <v>8277</v>
      </c>
      <c r="C3477" s="95" t="s">
        <v>8278</v>
      </c>
      <c r="D3477" s="95" t="s">
        <v>7080</v>
      </c>
      <c r="E3477" s="95" t="s">
        <v>7081</v>
      </c>
      <c r="F3477" s="96" t="s">
        <v>8279</v>
      </c>
      <c r="G3477" s="97">
        <v>1.4</v>
      </c>
      <c r="H3477" s="97"/>
      <c r="I3477" s="95" t="s">
        <v>8280</v>
      </c>
      <c r="J3477" s="95" t="s">
        <v>8281</v>
      </c>
      <c r="K3477" s="96" t="s">
        <v>8282</v>
      </c>
      <c r="L3477" s="98"/>
    </row>
    <row r="3478" spans="1:12" ht="25.5" customHeight="1" x14ac:dyDescent="0.15">
      <c r="A3478" s="95" t="s">
        <v>6809</v>
      </c>
      <c r="B3478" s="95"/>
      <c r="C3478" s="95" t="s">
        <v>8283</v>
      </c>
      <c r="D3478" s="95" t="s">
        <v>7080</v>
      </c>
      <c r="E3478" s="95" t="s">
        <v>7081</v>
      </c>
      <c r="F3478" s="96" t="s">
        <v>6824</v>
      </c>
      <c r="G3478" s="97"/>
      <c r="H3478" s="97">
        <v>198</v>
      </c>
      <c r="I3478" s="95" t="s">
        <v>6627</v>
      </c>
      <c r="J3478" s="95" t="s">
        <v>8284</v>
      </c>
      <c r="K3478" s="96" t="s">
        <v>8285</v>
      </c>
      <c r="L3478" s="98"/>
    </row>
    <row r="3479" spans="1:12" ht="12.75" customHeight="1" x14ac:dyDescent="0.15">
      <c r="A3479" s="95" t="s">
        <v>6549</v>
      </c>
      <c r="B3479" s="95"/>
      <c r="C3479" s="95" t="s">
        <v>8283</v>
      </c>
      <c r="D3479" s="95" t="s">
        <v>7080</v>
      </c>
      <c r="E3479" s="95" t="s">
        <v>7081</v>
      </c>
      <c r="F3479" s="99">
        <v>42916</v>
      </c>
      <c r="G3479" s="97">
        <v>198</v>
      </c>
      <c r="H3479" s="97"/>
      <c r="I3479" s="95" t="s">
        <v>6627</v>
      </c>
      <c r="J3479" s="95" t="s">
        <v>8284</v>
      </c>
      <c r="K3479" s="96" t="s">
        <v>8285</v>
      </c>
      <c r="L3479" s="98"/>
    </row>
    <row r="3480" spans="1:12" ht="25.5" customHeight="1" x14ac:dyDescent="0.15">
      <c r="A3480" s="95" t="s">
        <v>6809</v>
      </c>
      <c r="B3480" s="95"/>
      <c r="C3480" s="95" t="s">
        <v>8286</v>
      </c>
      <c r="D3480" s="95" t="s">
        <v>7080</v>
      </c>
      <c r="E3480" s="95" t="s">
        <v>7081</v>
      </c>
      <c r="F3480" s="96" t="s">
        <v>6824</v>
      </c>
      <c r="G3480" s="97">
        <v>386.49</v>
      </c>
      <c r="H3480" s="97"/>
      <c r="I3480" s="95" t="s">
        <v>8287</v>
      </c>
      <c r="J3480" s="95" t="s">
        <v>8284</v>
      </c>
      <c r="K3480" s="96" t="s">
        <v>8285</v>
      </c>
      <c r="L3480" s="98"/>
    </row>
    <row r="3481" spans="1:12" ht="12.75" customHeight="1" x14ac:dyDescent="0.15">
      <c r="A3481" s="95" t="s">
        <v>6803</v>
      </c>
      <c r="B3481" s="95"/>
      <c r="C3481" s="95" t="s">
        <v>8286</v>
      </c>
      <c r="D3481" s="95" t="s">
        <v>7080</v>
      </c>
      <c r="E3481" s="95" t="s">
        <v>7081</v>
      </c>
      <c r="F3481" s="96" t="s">
        <v>6824</v>
      </c>
      <c r="G3481" s="97"/>
      <c r="H3481" s="97">
        <v>386.49</v>
      </c>
      <c r="I3481" s="95" t="s">
        <v>8287</v>
      </c>
      <c r="J3481" s="95" t="s">
        <v>8284</v>
      </c>
      <c r="K3481" s="96" t="s">
        <v>8285</v>
      </c>
      <c r="L3481" s="98"/>
    </row>
    <row r="3482" spans="1:12" ht="11.25" x14ac:dyDescent="0.15">
      <c r="A3482" s="95" t="s">
        <v>7239</v>
      </c>
      <c r="B3482" s="95"/>
      <c r="C3482" s="95" t="s">
        <v>8288</v>
      </c>
      <c r="D3482" s="95" t="s">
        <v>7080</v>
      </c>
      <c r="E3482" s="95" t="s">
        <v>7081</v>
      </c>
      <c r="F3482" s="96" t="s">
        <v>6824</v>
      </c>
      <c r="G3482" s="97">
        <v>179.66</v>
      </c>
      <c r="H3482" s="97"/>
      <c r="I3482" s="95" t="s">
        <v>6631</v>
      </c>
      <c r="J3482" s="95" t="s">
        <v>8284</v>
      </c>
      <c r="K3482" s="96" t="s">
        <v>8285</v>
      </c>
    </row>
    <row r="3483" spans="1:12" ht="11.25" x14ac:dyDescent="0.15">
      <c r="A3483" s="95" t="s">
        <v>6549</v>
      </c>
      <c r="B3483" s="95"/>
      <c r="C3483" s="95" t="s">
        <v>8288</v>
      </c>
      <c r="D3483" s="95" t="s">
        <v>7080</v>
      </c>
      <c r="E3483" s="95" t="s">
        <v>7081</v>
      </c>
      <c r="F3483" s="99">
        <v>42916</v>
      </c>
      <c r="G3483" s="97"/>
      <c r="H3483" s="97">
        <v>179.66</v>
      </c>
      <c r="I3483" s="95" t="s">
        <v>6631</v>
      </c>
      <c r="J3483" s="95" t="s">
        <v>8284</v>
      </c>
      <c r="K3483" s="96" t="s">
        <v>8285</v>
      </c>
    </row>
    <row r="3484" spans="1:12" ht="38.25" customHeight="1" x14ac:dyDescent="0.3">
      <c r="A3484" s="95" t="s">
        <v>6807</v>
      </c>
      <c r="B3484" s="95"/>
      <c r="C3484" s="95" t="s">
        <v>8289</v>
      </c>
      <c r="D3484" s="95" t="s">
        <v>7080</v>
      </c>
      <c r="E3484" s="95" t="s">
        <v>7081</v>
      </c>
      <c r="F3484" s="96" t="s">
        <v>6824</v>
      </c>
      <c r="G3484" s="97"/>
      <c r="H3484" s="97">
        <v>131.53</v>
      </c>
      <c r="I3484" s="95" t="s">
        <v>6632</v>
      </c>
      <c r="J3484" s="95" t="s">
        <v>8284</v>
      </c>
      <c r="K3484" s="96" t="s">
        <v>8285</v>
      </c>
      <c r="L3484" s="93"/>
    </row>
    <row r="3485" spans="1:12" ht="11.25" x14ac:dyDescent="0.15">
      <c r="A3485" s="95" t="s">
        <v>6809</v>
      </c>
      <c r="B3485" s="95"/>
      <c r="C3485" s="95" t="s">
        <v>8289</v>
      </c>
      <c r="D3485" s="95" t="s">
        <v>7080</v>
      </c>
      <c r="E3485" s="95" t="s">
        <v>7081</v>
      </c>
      <c r="F3485" s="96" t="s">
        <v>6824</v>
      </c>
      <c r="G3485" s="97"/>
      <c r="H3485" s="97">
        <v>1015.38</v>
      </c>
      <c r="I3485" s="95" t="s">
        <v>6632</v>
      </c>
      <c r="J3485" s="95" t="s">
        <v>8284</v>
      </c>
      <c r="K3485" s="96" t="s">
        <v>8285</v>
      </c>
    </row>
    <row r="3486" spans="1:12" ht="12.75" customHeight="1" x14ac:dyDescent="0.15">
      <c r="A3486" s="95" t="s">
        <v>6549</v>
      </c>
      <c r="B3486" s="95"/>
      <c r="C3486" s="95" t="s">
        <v>8289</v>
      </c>
      <c r="D3486" s="95" t="s">
        <v>7080</v>
      </c>
      <c r="E3486" s="95" t="s">
        <v>7081</v>
      </c>
      <c r="F3486" s="99">
        <v>42916</v>
      </c>
      <c r="G3486" s="97">
        <v>900</v>
      </c>
      <c r="H3486" s="97"/>
      <c r="I3486" s="95" t="s">
        <v>6632</v>
      </c>
      <c r="J3486" s="95" t="s">
        <v>8284</v>
      </c>
      <c r="K3486" s="96" t="s">
        <v>8285</v>
      </c>
      <c r="L3486" s="98"/>
    </row>
    <row r="3487" spans="1:12" ht="12.75" customHeight="1" x14ac:dyDescent="0.15">
      <c r="A3487" s="95" t="s">
        <v>6806</v>
      </c>
      <c r="B3487" s="95"/>
      <c r="C3487" s="95" t="s">
        <v>8289</v>
      </c>
      <c r="D3487" s="95" t="s">
        <v>7080</v>
      </c>
      <c r="E3487" s="95" t="s">
        <v>7081</v>
      </c>
      <c r="F3487" s="96" t="s">
        <v>6824</v>
      </c>
      <c r="G3487" s="97"/>
      <c r="H3487" s="97"/>
      <c r="I3487" s="95" t="s">
        <v>6632</v>
      </c>
      <c r="J3487" s="95" t="s">
        <v>8284</v>
      </c>
      <c r="K3487" s="96" t="s">
        <v>8285</v>
      </c>
      <c r="L3487" s="98"/>
    </row>
    <row r="3488" spans="1:12" ht="25.5" customHeight="1" x14ac:dyDescent="0.15">
      <c r="A3488" s="95" t="s">
        <v>6805</v>
      </c>
      <c r="B3488" s="95"/>
      <c r="C3488" s="95" t="s">
        <v>8289</v>
      </c>
      <c r="D3488" s="95" t="s">
        <v>7080</v>
      </c>
      <c r="E3488" s="95" t="s">
        <v>7081</v>
      </c>
      <c r="F3488" s="96" t="s">
        <v>6824</v>
      </c>
      <c r="G3488" s="97"/>
      <c r="H3488" s="97"/>
      <c r="I3488" s="95" t="s">
        <v>6632</v>
      </c>
      <c r="J3488" s="95" t="s">
        <v>8284</v>
      </c>
      <c r="K3488" s="96" t="s">
        <v>8285</v>
      </c>
      <c r="L3488" s="98"/>
    </row>
    <row r="3489" spans="1:12" ht="25.5" customHeight="1" x14ac:dyDescent="0.15">
      <c r="A3489" s="95" t="s">
        <v>6809</v>
      </c>
      <c r="B3489" s="95"/>
      <c r="C3489" s="95" t="s">
        <v>8290</v>
      </c>
      <c r="D3489" s="95" t="s">
        <v>7080</v>
      </c>
      <c r="E3489" s="95" t="s">
        <v>7081</v>
      </c>
      <c r="F3489" s="96" t="s">
        <v>6824</v>
      </c>
      <c r="G3489" s="97"/>
      <c r="H3489" s="97">
        <v>593.17999999999995</v>
      </c>
      <c r="I3489" s="95" t="s">
        <v>6633</v>
      </c>
      <c r="J3489" s="95" t="s">
        <v>8284</v>
      </c>
      <c r="K3489" s="96" t="s">
        <v>8285</v>
      </c>
      <c r="L3489" s="98"/>
    </row>
    <row r="3490" spans="1:12" ht="12.75" customHeight="1" x14ac:dyDescent="0.15">
      <c r="A3490" s="95" t="s">
        <v>6549</v>
      </c>
      <c r="B3490" s="95"/>
      <c r="C3490" s="95" t="s">
        <v>8290</v>
      </c>
      <c r="D3490" s="95" t="s">
        <v>7080</v>
      </c>
      <c r="E3490" s="95" t="s">
        <v>7081</v>
      </c>
      <c r="F3490" s="99">
        <v>42916</v>
      </c>
      <c r="G3490" s="97">
        <v>593.17999999999995</v>
      </c>
      <c r="H3490" s="97"/>
      <c r="I3490" s="95" t="s">
        <v>6633</v>
      </c>
      <c r="J3490" s="95" t="s">
        <v>8284</v>
      </c>
      <c r="K3490" s="96" t="s">
        <v>8285</v>
      </c>
      <c r="L3490" s="98"/>
    </row>
    <row r="3491" spans="1:12" ht="25.5" customHeight="1" x14ac:dyDescent="0.15">
      <c r="A3491" s="95" t="s">
        <v>7239</v>
      </c>
      <c r="B3491" s="95"/>
      <c r="C3491" s="95" t="s">
        <v>8291</v>
      </c>
      <c r="D3491" s="95" t="s">
        <v>7080</v>
      </c>
      <c r="E3491" s="95" t="s">
        <v>7081</v>
      </c>
      <c r="F3491" s="96" t="s">
        <v>6824</v>
      </c>
      <c r="G3491" s="97">
        <v>77.040000000000006</v>
      </c>
      <c r="H3491" s="97"/>
      <c r="I3491" s="95" t="s">
        <v>6634</v>
      </c>
      <c r="J3491" s="95" t="s">
        <v>8284</v>
      </c>
      <c r="K3491" s="96" t="s">
        <v>8285</v>
      </c>
      <c r="L3491" s="98"/>
    </row>
    <row r="3492" spans="1:12" ht="12.75" customHeight="1" x14ac:dyDescent="0.15">
      <c r="A3492" s="95" t="s">
        <v>7268</v>
      </c>
      <c r="B3492" s="95"/>
      <c r="C3492" s="95" t="s">
        <v>8291</v>
      </c>
      <c r="D3492" s="95" t="s">
        <v>7080</v>
      </c>
      <c r="E3492" s="95" t="s">
        <v>7081</v>
      </c>
      <c r="F3492" s="96" t="s">
        <v>6824</v>
      </c>
      <c r="G3492" s="97">
        <v>474.55</v>
      </c>
      <c r="H3492" s="97"/>
      <c r="I3492" s="95" t="s">
        <v>6634</v>
      </c>
      <c r="J3492" s="95" t="s">
        <v>8284</v>
      </c>
      <c r="K3492" s="96" t="s">
        <v>8285</v>
      </c>
      <c r="L3492" s="98"/>
    </row>
    <row r="3493" spans="1:12" ht="25.5" customHeight="1" x14ac:dyDescent="0.15">
      <c r="A3493" s="95" t="s">
        <v>6549</v>
      </c>
      <c r="B3493" s="95"/>
      <c r="C3493" s="95" t="s">
        <v>8291</v>
      </c>
      <c r="D3493" s="95" t="s">
        <v>7080</v>
      </c>
      <c r="E3493" s="95" t="s">
        <v>7081</v>
      </c>
      <c r="F3493" s="99">
        <v>42916</v>
      </c>
      <c r="G3493" s="97"/>
      <c r="H3493" s="97">
        <v>1067.74</v>
      </c>
      <c r="I3493" s="95" t="s">
        <v>6634</v>
      </c>
      <c r="J3493" s="95" t="s">
        <v>8284</v>
      </c>
      <c r="K3493" s="96" t="s">
        <v>8285</v>
      </c>
      <c r="L3493" s="98"/>
    </row>
    <row r="3494" spans="1:12" ht="25.5" customHeight="1" x14ac:dyDescent="0.15">
      <c r="A3494" s="95" t="s">
        <v>6803</v>
      </c>
      <c r="B3494" s="95"/>
      <c r="C3494" s="95" t="s">
        <v>8291</v>
      </c>
      <c r="D3494" s="95" t="s">
        <v>7080</v>
      </c>
      <c r="E3494" s="95" t="s">
        <v>7081</v>
      </c>
      <c r="F3494" s="96" t="s">
        <v>6824</v>
      </c>
      <c r="G3494" s="97">
        <v>516.15</v>
      </c>
      <c r="H3494" s="97"/>
      <c r="I3494" s="95" t="s">
        <v>6634</v>
      </c>
      <c r="J3494" s="95" t="s">
        <v>8284</v>
      </c>
      <c r="K3494" s="96" t="s">
        <v>8285</v>
      </c>
      <c r="L3494" s="98"/>
    </row>
    <row r="3495" spans="1:12" ht="25.5" customHeight="1" x14ac:dyDescent="0.15">
      <c r="A3495" s="95" t="s">
        <v>7145</v>
      </c>
      <c r="B3495" s="95"/>
      <c r="C3495" s="95" t="s">
        <v>8291</v>
      </c>
      <c r="D3495" s="95" t="s">
        <v>7080</v>
      </c>
      <c r="E3495" s="95" t="s">
        <v>7081</v>
      </c>
      <c r="F3495" s="96" t="s">
        <v>6824</v>
      </c>
      <c r="G3495" s="97"/>
      <c r="H3495" s="97"/>
      <c r="I3495" s="95" t="s">
        <v>6634</v>
      </c>
      <c r="J3495" s="95" t="s">
        <v>8284</v>
      </c>
      <c r="K3495" s="96" t="s">
        <v>8285</v>
      </c>
      <c r="L3495" s="98"/>
    </row>
    <row r="3496" spans="1:12" ht="25.5" customHeight="1" x14ac:dyDescent="0.15">
      <c r="A3496" s="95" t="s">
        <v>7239</v>
      </c>
      <c r="B3496" s="95"/>
      <c r="C3496" s="95" t="s">
        <v>8292</v>
      </c>
      <c r="D3496" s="95" t="s">
        <v>7080</v>
      </c>
      <c r="E3496" s="95" t="s">
        <v>7081</v>
      </c>
      <c r="F3496" s="96" t="s">
        <v>6824</v>
      </c>
      <c r="G3496" s="97">
        <v>104.38</v>
      </c>
      <c r="H3496" s="97"/>
      <c r="I3496" s="95" t="s">
        <v>6635</v>
      </c>
      <c r="J3496" s="95" t="s">
        <v>8284</v>
      </c>
      <c r="K3496" s="96" t="s">
        <v>8285</v>
      </c>
      <c r="L3496" s="98"/>
    </row>
    <row r="3497" spans="1:12" ht="25.5" customHeight="1" x14ac:dyDescent="0.15">
      <c r="A3497" s="95" t="s">
        <v>7268</v>
      </c>
      <c r="B3497" s="95"/>
      <c r="C3497" s="95" t="s">
        <v>8292</v>
      </c>
      <c r="D3497" s="95" t="s">
        <v>7080</v>
      </c>
      <c r="E3497" s="95" t="s">
        <v>7081</v>
      </c>
      <c r="F3497" s="96" t="s">
        <v>6824</v>
      </c>
      <c r="G3497" s="97">
        <v>1252.54</v>
      </c>
      <c r="H3497" s="97"/>
      <c r="I3497" s="95" t="s">
        <v>6635</v>
      </c>
      <c r="J3497" s="95" t="s">
        <v>8284</v>
      </c>
      <c r="K3497" s="96" t="s">
        <v>8285</v>
      </c>
      <c r="L3497" s="98"/>
    </row>
    <row r="3498" spans="1:12" ht="25.5" customHeight="1" x14ac:dyDescent="0.15">
      <c r="A3498" s="95" t="s">
        <v>6549</v>
      </c>
      <c r="B3498" s="95"/>
      <c r="C3498" s="95" t="s">
        <v>8292</v>
      </c>
      <c r="D3498" s="95" t="s">
        <v>7080</v>
      </c>
      <c r="E3498" s="95" t="s">
        <v>7081</v>
      </c>
      <c r="F3498" s="99">
        <v>42916</v>
      </c>
      <c r="G3498" s="97"/>
      <c r="H3498" s="97">
        <v>1356.92</v>
      </c>
      <c r="I3498" s="95" t="s">
        <v>6635</v>
      </c>
      <c r="J3498" s="95" t="s">
        <v>8284</v>
      </c>
      <c r="K3498" s="96" t="s">
        <v>8285</v>
      </c>
      <c r="L3498" s="98"/>
    </row>
    <row r="3499" spans="1:12" ht="25.5" customHeight="1" x14ac:dyDescent="0.15">
      <c r="A3499" s="95" t="s">
        <v>7151</v>
      </c>
      <c r="B3499" s="95"/>
      <c r="C3499" s="95" t="s">
        <v>8292</v>
      </c>
      <c r="D3499" s="95" t="s">
        <v>7080</v>
      </c>
      <c r="E3499" s="95" t="s">
        <v>7081</v>
      </c>
      <c r="F3499" s="96" t="s">
        <v>6824</v>
      </c>
      <c r="G3499" s="97"/>
      <c r="H3499" s="97"/>
      <c r="I3499" s="95" t="s">
        <v>6635</v>
      </c>
      <c r="J3499" s="95" t="s">
        <v>8284</v>
      </c>
      <c r="K3499" s="96" t="s">
        <v>8285</v>
      </c>
      <c r="L3499" s="98"/>
    </row>
    <row r="3500" spans="1:12" ht="25.5" customHeight="1" x14ac:dyDescent="0.15">
      <c r="A3500" s="95" t="s">
        <v>7145</v>
      </c>
      <c r="B3500" s="95"/>
      <c r="C3500" s="95" t="s">
        <v>8292</v>
      </c>
      <c r="D3500" s="95" t="s">
        <v>7080</v>
      </c>
      <c r="E3500" s="95" t="s">
        <v>7081</v>
      </c>
      <c r="F3500" s="96" t="s">
        <v>6824</v>
      </c>
      <c r="G3500" s="97"/>
      <c r="H3500" s="97"/>
      <c r="I3500" s="95" t="s">
        <v>6635</v>
      </c>
      <c r="J3500" s="95" t="s">
        <v>8284</v>
      </c>
      <c r="K3500" s="96" t="s">
        <v>8285</v>
      </c>
      <c r="L3500" s="98"/>
    </row>
    <row r="3501" spans="1:12" ht="25.5" customHeight="1" x14ac:dyDescent="0.15">
      <c r="A3501" s="95" t="s">
        <v>7268</v>
      </c>
      <c r="B3501" s="95"/>
      <c r="C3501" s="95" t="s">
        <v>8293</v>
      </c>
      <c r="D3501" s="95" t="s">
        <v>7080</v>
      </c>
      <c r="E3501" s="95" t="s">
        <v>7081</v>
      </c>
      <c r="F3501" s="96" t="s">
        <v>6824</v>
      </c>
      <c r="G3501" s="97">
        <v>391.29</v>
      </c>
      <c r="H3501" s="97"/>
      <c r="I3501" s="95" t="s">
        <v>6636</v>
      </c>
      <c r="J3501" s="95" t="s">
        <v>8284</v>
      </c>
      <c r="K3501" s="96" t="s">
        <v>8285</v>
      </c>
      <c r="L3501" s="98"/>
    </row>
    <row r="3502" spans="1:12" ht="25.5" customHeight="1" x14ac:dyDescent="0.15">
      <c r="A3502" s="95" t="s">
        <v>6809</v>
      </c>
      <c r="B3502" s="95"/>
      <c r="C3502" s="95" t="s">
        <v>8293</v>
      </c>
      <c r="D3502" s="95" t="s">
        <v>7080</v>
      </c>
      <c r="E3502" s="95" t="s">
        <v>7081</v>
      </c>
      <c r="F3502" s="96" t="s">
        <v>6824</v>
      </c>
      <c r="G3502" s="97">
        <v>391.29</v>
      </c>
      <c r="H3502" s="97"/>
      <c r="I3502" s="95" t="s">
        <v>6636</v>
      </c>
      <c r="J3502" s="95" t="s">
        <v>8284</v>
      </c>
      <c r="K3502" s="96" t="s">
        <v>8285</v>
      </c>
      <c r="L3502" s="98"/>
    </row>
    <row r="3503" spans="1:12" ht="25.5" customHeight="1" x14ac:dyDescent="0.15">
      <c r="A3503" s="95" t="s">
        <v>6549</v>
      </c>
      <c r="B3503" s="95"/>
      <c r="C3503" s="95" t="s">
        <v>8293</v>
      </c>
      <c r="D3503" s="95" t="s">
        <v>7080</v>
      </c>
      <c r="E3503" s="95" t="s">
        <v>7081</v>
      </c>
      <c r="F3503" s="99">
        <v>42916</v>
      </c>
      <c r="G3503" s="97"/>
      <c r="H3503" s="97">
        <v>1397.46</v>
      </c>
      <c r="I3503" s="95" t="s">
        <v>6636</v>
      </c>
      <c r="J3503" s="95" t="s">
        <v>8284</v>
      </c>
      <c r="K3503" s="96" t="s">
        <v>8285</v>
      </c>
      <c r="L3503" s="98"/>
    </row>
    <row r="3504" spans="1:12" ht="25.5" customHeight="1" x14ac:dyDescent="0.15">
      <c r="A3504" s="95" t="s">
        <v>6803</v>
      </c>
      <c r="B3504" s="95"/>
      <c r="C3504" s="95" t="s">
        <v>8293</v>
      </c>
      <c r="D3504" s="95" t="s">
        <v>7080</v>
      </c>
      <c r="E3504" s="95" t="s">
        <v>7081</v>
      </c>
      <c r="F3504" s="96" t="s">
        <v>6824</v>
      </c>
      <c r="G3504" s="97">
        <v>614.88</v>
      </c>
      <c r="H3504" s="97"/>
      <c r="I3504" s="95" t="s">
        <v>6636</v>
      </c>
      <c r="J3504" s="95" t="s">
        <v>8284</v>
      </c>
      <c r="K3504" s="96" t="s">
        <v>8285</v>
      </c>
      <c r="L3504" s="98"/>
    </row>
    <row r="3505" spans="1:12" ht="25.5" customHeight="1" x14ac:dyDescent="0.15">
      <c r="A3505" s="95" t="s">
        <v>7145</v>
      </c>
      <c r="B3505" s="95"/>
      <c r="C3505" s="95" t="s">
        <v>8293</v>
      </c>
      <c r="D3505" s="95" t="s">
        <v>7080</v>
      </c>
      <c r="E3505" s="95" t="s">
        <v>7081</v>
      </c>
      <c r="F3505" s="96" t="s">
        <v>6824</v>
      </c>
      <c r="G3505" s="97"/>
      <c r="H3505" s="97"/>
      <c r="I3505" s="95" t="s">
        <v>6636</v>
      </c>
      <c r="J3505" s="95" t="s">
        <v>8284</v>
      </c>
      <c r="K3505" s="96" t="s">
        <v>8285</v>
      </c>
      <c r="L3505" s="98"/>
    </row>
    <row r="3506" spans="1:12" ht="11.25" x14ac:dyDescent="0.15">
      <c r="A3506" s="95" t="s">
        <v>6807</v>
      </c>
      <c r="B3506" s="95"/>
      <c r="C3506" s="95" t="s">
        <v>8294</v>
      </c>
      <c r="D3506" s="95" t="s">
        <v>7080</v>
      </c>
      <c r="E3506" s="95" t="s">
        <v>7081</v>
      </c>
      <c r="F3506" s="96" t="s">
        <v>6824</v>
      </c>
      <c r="G3506" s="97">
        <v>163.51</v>
      </c>
      <c r="H3506" s="97"/>
      <c r="I3506" s="95" t="s">
        <v>6638</v>
      </c>
      <c r="J3506" s="95" t="s">
        <v>8284</v>
      </c>
      <c r="K3506" s="96" t="s">
        <v>8285</v>
      </c>
    </row>
    <row r="3507" spans="1:12" ht="11.25" x14ac:dyDescent="0.15">
      <c r="A3507" s="95" t="s">
        <v>7329</v>
      </c>
      <c r="B3507" s="95"/>
      <c r="C3507" s="95" t="s">
        <v>8294</v>
      </c>
      <c r="D3507" s="95" t="s">
        <v>7080</v>
      </c>
      <c r="E3507" s="95" t="s">
        <v>7081</v>
      </c>
      <c r="F3507" s="96" t="s">
        <v>6824</v>
      </c>
      <c r="G3507" s="97">
        <v>163.51</v>
      </c>
      <c r="H3507" s="97"/>
      <c r="I3507" s="95" t="s">
        <v>6638</v>
      </c>
      <c r="J3507" s="95" t="s">
        <v>8284</v>
      </c>
      <c r="K3507" s="96" t="s">
        <v>8285</v>
      </c>
    </row>
    <row r="3508" spans="1:12" ht="38.25" customHeight="1" x14ac:dyDescent="0.3">
      <c r="A3508" s="95" t="s">
        <v>7219</v>
      </c>
      <c r="B3508" s="95"/>
      <c r="C3508" s="95" t="s">
        <v>8294</v>
      </c>
      <c r="D3508" s="95" t="s">
        <v>7080</v>
      </c>
      <c r="E3508" s="95" t="s">
        <v>7081</v>
      </c>
      <c r="F3508" s="96" t="s">
        <v>6824</v>
      </c>
      <c r="G3508" s="97">
        <v>81.760000000000005</v>
      </c>
      <c r="H3508" s="97"/>
      <c r="I3508" s="95" t="s">
        <v>6638</v>
      </c>
      <c r="J3508" s="95" t="s">
        <v>8284</v>
      </c>
      <c r="K3508" s="96" t="s">
        <v>8285</v>
      </c>
      <c r="L3508" s="93"/>
    </row>
    <row r="3509" spans="1:12" ht="11.25" x14ac:dyDescent="0.15">
      <c r="A3509" s="95" t="s">
        <v>7239</v>
      </c>
      <c r="B3509" s="95"/>
      <c r="C3509" s="95" t="s">
        <v>8294</v>
      </c>
      <c r="D3509" s="95" t="s">
        <v>7080</v>
      </c>
      <c r="E3509" s="95" t="s">
        <v>7081</v>
      </c>
      <c r="F3509" s="96" t="s">
        <v>6824</v>
      </c>
      <c r="G3509" s="97">
        <v>163.51</v>
      </c>
      <c r="H3509" s="97"/>
      <c r="I3509" s="95" t="s">
        <v>6638</v>
      </c>
      <c r="J3509" s="95" t="s">
        <v>8284</v>
      </c>
      <c r="K3509" s="96" t="s">
        <v>8285</v>
      </c>
    </row>
    <row r="3510" spans="1:12" ht="25.5" customHeight="1" x14ac:dyDescent="0.15">
      <c r="A3510" s="95" t="s">
        <v>7268</v>
      </c>
      <c r="B3510" s="95"/>
      <c r="C3510" s="95" t="s">
        <v>8294</v>
      </c>
      <c r="D3510" s="95" t="s">
        <v>7080</v>
      </c>
      <c r="E3510" s="95" t="s">
        <v>7081</v>
      </c>
      <c r="F3510" s="96" t="s">
        <v>6824</v>
      </c>
      <c r="G3510" s="97">
        <v>964.71</v>
      </c>
      <c r="H3510" s="97"/>
      <c r="I3510" s="95" t="s">
        <v>6638</v>
      </c>
      <c r="J3510" s="95" t="s">
        <v>8284</v>
      </c>
      <c r="K3510" s="96" t="s">
        <v>8285</v>
      </c>
      <c r="L3510" s="98"/>
    </row>
    <row r="3511" spans="1:12" ht="25.5" customHeight="1" x14ac:dyDescent="0.15">
      <c r="A3511" s="95" t="s">
        <v>6809</v>
      </c>
      <c r="B3511" s="95"/>
      <c r="C3511" s="95" t="s">
        <v>8294</v>
      </c>
      <c r="D3511" s="95" t="s">
        <v>7080</v>
      </c>
      <c r="E3511" s="95" t="s">
        <v>7081</v>
      </c>
      <c r="F3511" s="96" t="s">
        <v>6824</v>
      </c>
      <c r="G3511" s="97"/>
      <c r="H3511" s="97">
        <v>2112.56</v>
      </c>
      <c r="I3511" s="95" t="s">
        <v>6638</v>
      </c>
      <c r="J3511" s="95" t="s">
        <v>8284</v>
      </c>
      <c r="K3511" s="96" t="s">
        <v>8285</v>
      </c>
      <c r="L3511" s="98"/>
    </row>
    <row r="3512" spans="1:12" ht="25.5" customHeight="1" x14ac:dyDescent="0.15">
      <c r="A3512" s="95" t="s">
        <v>6549</v>
      </c>
      <c r="B3512" s="95"/>
      <c r="C3512" s="95" t="s">
        <v>8294</v>
      </c>
      <c r="D3512" s="95" t="s">
        <v>7080</v>
      </c>
      <c r="E3512" s="95" t="s">
        <v>7081</v>
      </c>
      <c r="F3512" s="99">
        <v>42916</v>
      </c>
      <c r="G3512" s="97">
        <v>575.55999999999995</v>
      </c>
      <c r="H3512" s="97"/>
      <c r="I3512" s="95" t="s">
        <v>6638</v>
      </c>
      <c r="J3512" s="95" t="s">
        <v>8284</v>
      </c>
      <c r="K3512" s="96" t="s">
        <v>8285</v>
      </c>
      <c r="L3512" s="98"/>
    </row>
    <row r="3513" spans="1:12" ht="25.5" customHeight="1" x14ac:dyDescent="0.15">
      <c r="A3513" s="95" t="s">
        <v>7140</v>
      </c>
      <c r="B3513" s="95"/>
      <c r="C3513" s="95" t="s">
        <v>8295</v>
      </c>
      <c r="D3513" s="95" t="s">
        <v>7080</v>
      </c>
      <c r="E3513" s="95" t="s">
        <v>7081</v>
      </c>
      <c r="F3513" s="96" t="s">
        <v>6824</v>
      </c>
      <c r="G3513" s="97">
        <v>274.73</v>
      </c>
      <c r="H3513" s="97"/>
      <c r="I3513" s="95" t="s">
        <v>6639</v>
      </c>
      <c r="J3513" s="95" t="s">
        <v>8284</v>
      </c>
      <c r="K3513" s="96" t="s">
        <v>8285</v>
      </c>
      <c r="L3513" s="98"/>
    </row>
    <row r="3514" spans="1:12" ht="25.5" customHeight="1" x14ac:dyDescent="0.15">
      <c r="A3514" s="95" t="s">
        <v>7268</v>
      </c>
      <c r="B3514" s="95"/>
      <c r="C3514" s="95" t="s">
        <v>8295</v>
      </c>
      <c r="D3514" s="95" t="s">
        <v>7080</v>
      </c>
      <c r="E3514" s="95" t="s">
        <v>7081</v>
      </c>
      <c r="F3514" s="96" t="s">
        <v>6824</v>
      </c>
      <c r="G3514" s="97">
        <v>1153.8900000000001</v>
      </c>
      <c r="H3514" s="97"/>
      <c r="I3514" s="95" t="s">
        <v>6639</v>
      </c>
      <c r="J3514" s="95" t="s">
        <v>8284</v>
      </c>
      <c r="K3514" s="96" t="s">
        <v>8285</v>
      </c>
      <c r="L3514" s="98"/>
    </row>
    <row r="3515" spans="1:12" ht="25.5" customHeight="1" x14ac:dyDescent="0.15">
      <c r="A3515" s="95" t="s">
        <v>6549</v>
      </c>
      <c r="B3515" s="95"/>
      <c r="C3515" s="95" t="s">
        <v>8295</v>
      </c>
      <c r="D3515" s="95" t="s">
        <v>7080</v>
      </c>
      <c r="E3515" s="95" t="s">
        <v>7081</v>
      </c>
      <c r="F3515" s="99">
        <v>42916</v>
      </c>
      <c r="G3515" s="97"/>
      <c r="H3515" s="97">
        <v>1428.62</v>
      </c>
      <c r="I3515" s="95" t="s">
        <v>6639</v>
      </c>
      <c r="J3515" s="95" t="s">
        <v>8284</v>
      </c>
      <c r="K3515" s="96" t="s">
        <v>8285</v>
      </c>
      <c r="L3515" s="98"/>
    </row>
    <row r="3516" spans="1:12" ht="25.5" customHeight="1" x14ac:dyDescent="0.15">
      <c r="A3516" s="95" t="s">
        <v>7145</v>
      </c>
      <c r="B3516" s="95"/>
      <c r="C3516" s="95" t="s">
        <v>7135</v>
      </c>
      <c r="D3516" s="95" t="s">
        <v>7080</v>
      </c>
      <c r="E3516" s="95" t="s">
        <v>7081</v>
      </c>
      <c r="F3516" s="96" t="s">
        <v>7912</v>
      </c>
      <c r="G3516" s="97"/>
      <c r="H3516" s="97">
        <v>84865.16</v>
      </c>
      <c r="I3516" s="95" t="s">
        <v>8296</v>
      </c>
      <c r="J3516" s="95" t="s">
        <v>8297</v>
      </c>
      <c r="K3516" s="96" t="s">
        <v>8298</v>
      </c>
      <c r="L3516" s="98"/>
    </row>
    <row r="3517" spans="1:12" ht="25.5" customHeight="1" x14ac:dyDescent="0.15">
      <c r="A3517" s="95" t="s">
        <v>7145</v>
      </c>
      <c r="B3517" s="95"/>
      <c r="C3517" s="95" t="s">
        <v>7396</v>
      </c>
      <c r="D3517" s="95" t="s">
        <v>7080</v>
      </c>
      <c r="E3517" s="95" t="s">
        <v>7081</v>
      </c>
      <c r="F3517" s="96" t="s">
        <v>7912</v>
      </c>
      <c r="G3517" s="97"/>
      <c r="H3517" s="97">
        <v>49841.440000000002</v>
      </c>
      <c r="I3517" s="95" t="s">
        <v>8296</v>
      </c>
      <c r="J3517" s="95" t="s">
        <v>8297</v>
      </c>
      <c r="K3517" s="96" t="s">
        <v>8298</v>
      </c>
      <c r="L3517" s="98"/>
    </row>
    <row r="3518" spans="1:12" ht="25.5" customHeight="1" x14ac:dyDescent="0.15">
      <c r="A3518" s="95" t="s">
        <v>7149</v>
      </c>
      <c r="B3518" s="95"/>
      <c r="C3518" s="95" t="s">
        <v>7396</v>
      </c>
      <c r="D3518" s="95" t="s">
        <v>7080</v>
      </c>
      <c r="E3518" s="95" t="s">
        <v>7081</v>
      </c>
      <c r="F3518" s="96" t="s">
        <v>7912</v>
      </c>
      <c r="G3518" s="97">
        <v>49841.440000000002</v>
      </c>
      <c r="H3518" s="97"/>
      <c r="I3518" s="95" t="s">
        <v>8296</v>
      </c>
      <c r="J3518" s="95" t="s">
        <v>8297</v>
      </c>
      <c r="K3518" s="96" t="s">
        <v>8298</v>
      </c>
      <c r="L3518" s="98"/>
    </row>
    <row r="3519" spans="1:12" ht="25.5" customHeight="1" x14ac:dyDescent="0.15">
      <c r="A3519" s="95" t="s">
        <v>7150</v>
      </c>
      <c r="B3519" s="95"/>
      <c r="C3519" s="95" t="s">
        <v>7135</v>
      </c>
      <c r="D3519" s="95" t="s">
        <v>7080</v>
      </c>
      <c r="E3519" s="95" t="s">
        <v>7081</v>
      </c>
      <c r="F3519" s="96" t="s">
        <v>7912</v>
      </c>
      <c r="G3519" s="97">
        <v>84865.16</v>
      </c>
      <c r="H3519" s="97"/>
      <c r="I3519" s="95" t="s">
        <v>8296</v>
      </c>
      <c r="J3519" s="95" t="s">
        <v>8297</v>
      </c>
      <c r="K3519" s="96" t="s">
        <v>8298</v>
      </c>
      <c r="L3519" s="98"/>
    </row>
    <row r="3520" spans="1:12" ht="25.5" customHeight="1" x14ac:dyDescent="0.15">
      <c r="A3520" s="95" t="s">
        <v>7219</v>
      </c>
      <c r="B3520" s="95"/>
      <c r="C3520" s="95" t="s">
        <v>8299</v>
      </c>
      <c r="D3520" s="95" t="s">
        <v>7080</v>
      </c>
      <c r="E3520" s="95" t="s">
        <v>7081</v>
      </c>
      <c r="F3520" s="96" t="s">
        <v>6824</v>
      </c>
      <c r="G3520" s="97">
        <v>420.25</v>
      </c>
      <c r="H3520" s="97"/>
      <c r="I3520" s="95" t="s">
        <v>8300</v>
      </c>
      <c r="J3520" s="95" t="s">
        <v>8301</v>
      </c>
      <c r="K3520" s="96" t="s">
        <v>8302</v>
      </c>
      <c r="L3520" s="98"/>
    </row>
    <row r="3521" spans="1:12" ht="25.5" customHeight="1" x14ac:dyDescent="0.15">
      <c r="A3521" s="95" t="s">
        <v>6807</v>
      </c>
      <c r="B3521" s="95"/>
      <c r="C3521" s="95" t="s">
        <v>8299</v>
      </c>
      <c r="D3521" s="95" t="s">
        <v>7080</v>
      </c>
      <c r="E3521" s="95" t="s">
        <v>7081</v>
      </c>
      <c r="F3521" s="96" t="s">
        <v>6824</v>
      </c>
      <c r="G3521" s="97"/>
      <c r="H3521" s="97">
        <v>420.25</v>
      </c>
      <c r="I3521" s="95" t="s">
        <v>8300</v>
      </c>
      <c r="J3521" s="95" t="s">
        <v>8301</v>
      </c>
      <c r="K3521" s="96" t="s">
        <v>8302</v>
      </c>
      <c r="L3521" s="98"/>
    </row>
    <row r="3522" spans="1:12" ht="25.5" customHeight="1" x14ac:dyDescent="0.15">
      <c r="A3522" s="95" t="s">
        <v>7329</v>
      </c>
      <c r="B3522" s="95"/>
      <c r="C3522" s="95" t="s">
        <v>8303</v>
      </c>
      <c r="D3522" s="95" t="s">
        <v>7080</v>
      </c>
      <c r="E3522" s="95" t="s">
        <v>7081</v>
      </c>
      <c r="F3522" s="96" t="s">
        <v>6824</v>
      </c>
      <c r="G3522" s="97">
        <v>1285.2</v>
      </c>
      <c r="H3522" s="97"/>
      <c r="I3522" s="95" t="s">
        <v>8304</v>
      </c>
      <c r="J3522" s="95" t="s">
        <v>8301</v>
      </c>
      <c r="K3522" s="96" t="s">
        <v>8302</v>
      </c>
      <c r="L3522" s="98"/>
    </row>
    <row r="3523" spans="1:12" ht="25.5" customHeight="1" x14ac:dyDescent="0.15">
      <c r="A3523" s="95" t="s">
        <v>6807</v>
      </c>
      <c r="B3523" s="95"/>
      <c r="C3523" s="95" t="s">
        <v>8303</v>
      </c>
      <c r="D3523" s="95" t="s">
        <v>7080</v>
      </c>
      <c r="E3523" s="95" t="s">
        <v>7081</v>
      </c>
      <c r="F3523" s="96" t="s">
        <v>6824</v>
      </c>
      <c r="G3523" s="97"/>
      <c r="H3523" s="97">
        <v>1285.2</v>
      </c>
      <c r="I3523" s="95" t="s">
        <v>8304</v>
      </c>
      <c r="J3523" s="95" t="s">
        <v>8301</v>
      </c>
      <c r="K3523" s="96" t="s">
        <v>8302</v>
      </c>
      <c r="L3523" s="98"/>
    </row>
    <row r="3524" spans="1:12" ht="25.5" customHeight="1" x14ac:dyDescent="0.15">
      <c r="A3524" s="95" t="s">
        <v>7219</v>
      </c>
      <c r="B3524" s="95"/>
      <c r="C3524" s="95" t="s">
        <v>8305</v>
      </c>
      <c r="D3524" s="95" t="s">
        <v>7080</v>
      </c>
      <c r="E3524" s="95" t="s">
        <v>7081</v>
      </c>
      <c r="F3524" s="96" t="s">
        <v>6824</v>
      </c>
      <c r="G3524" s="97">
        <v>231.14</v>
      </c>
      <c r="H3524" s="97"/>
      <c r="I3524" s="95" t="s">
        <v>8306</v>
      </c>
      <c r="J3524" s="95" t="s">
        <v>8301</v>
      </c>
      <c r="K3524" s="96" t="s">
        <v>8302</v>
      </c>
      <c r="L3524" s="98"/>
    </row>
    <row r="3525" spans="1:12" ht="25.5" customHeight="1" x14ac:dyDescent="0.15">
      <c r="A3525" s="95" t="s">
        <v>7329</v>
      </c>
      <c r="B3525" s="95"/>
      <c r="C3525" s="95" t="s">
        <v>8305</v>
      </c>
      <c r="D3525" s="95" t="s">
        <v>7080</v>
      </c>
      <c r="E3525" s="95" t="s">
        <v>7081</v>
      </c>
      <c r="F3525" s="96" t="s">
        <v>6824</v>
      </c>
      <c r="G3525" s="97">
        <v>808.97</v>
      </c>
      <c r="H3525" s="97"/>
      <c r="I3525" s="95" t="s">
        <v>8306</v>
      </c>
      <c r="J3525" s="95" t="s">
        <v>8301</v>
      </c>
      <c r="K3525" s="96" t="s">
        <v>8302</v>
      </c>
      <c r="L3525" s="98"/>
    </row>
    <row r="3526" spans="1:12" ht="25.5" customHeight="1" x14ac:dyDescent="0.15">
      <c r="A3526" s="95" t="s">
        <v>6807</v>
      </c>
      <c r="B3526" s="95"/>
      <c r="C3526" s="95" t="s">
        <v>8305</v>
      </c>
      <c r="D3526" s="95" t="s">
        <v>7080</v>
      </c>
      <c r="E3526" s="95" t="s">
        <v>7081</v>
      </c>
      <c r="F3526" s="96" t="s">
        <v>6824</v>
      </c>
      <c r="G3526" s="97"/>
      <c r="H3526" s="97">
        <v>1040.1099999999999</v>
      </c>
      <c r="I3526" s="95" t="s">
        <v>8306</v>
      </c>
      <c r="J3526" s="95" t="s">
        <v>8301</v>
      </c>
      <c r="K3526" s="96" t="s">
        <v>8302</v>
      </c>
      <c r="L3526" s="98"/>
    </row>
    <row r="3527" spans="1:12" ht="25.5" customHeight="1" x14ac:dyDescent="0.15">
      <c r="A3527" s="95" t="s">
        <v>7148</v>
      </c>
      <c r="B3527" s="95"/>
      <c r="C3527" s="95" t="s">
        <v>8305</v>
      </c>
      <c r="D3527" s="95" t="s">
        <v>7080</v>
      </c>
      <c r="E3527" s="95" t="s">
        <v>7081</v>
      </c>
      <c r="F3527" s="96" t="s">
        <v>6824</v>
      </c>
      <c r="G3527" s="97"/>
      <c r="H3527" s="97"/>
      <c r="I3527" s="95" t="s">
        <v>8306</v>
      </c>
      <c r="J3527" s="95" t="s">
        <v>8301</v>
      </c>
      <c r="K3527" s="96" t="s">
        <v>8302</v>
      </c>
      <c r="L3527" s="98"/>
    </row>
    <row r="3528" spans="1:12" ht="11.25" x14ac:dyDescent="0.15">
      <c r="A3528" s="95" t="s">
        <v>6549</v>
      </c>
      <c r="B3528" s="95"/>
      <c r="C3528" s="95" t="s">
        <v>8307</v>
      </c>
      <c r="D3528" s="95" t="s">
        <v>7080</v>
      </c>
      <c r="E3528" s="95" t="s">
        <v>7081</v>
      </c>
      <c r="F3528" s="99">
        <v>42916</v>
      </c>
      <c r="G3528" s="97">
        <v>603.89</v>
      </c>
      <c r="H3528" s="97"/>
      <c r="I3528" s="95" t="s">
        <v>6637</v>
      </c>
      <c r="J3528" s="95" t="s">
        <v>8301</v>
      </c>
      <c r="K3528" s="96" t="s">
        <v>8302</v>
      </c>
    </row>
    <row r="3529" spans="1:12" ht="11.25" x14ac:dyDescent="0.15">
      <c r="A3529" s="95" t="s">
        <v>7219</v>
      </c>
      <c r="B3529" s="95"/>
      <c r="C3529" s="95" t="s">
        <v>8307</v>
      </c>
      <c r="D3529" s="95" t="s">
        <v>7080</v>
      </c>
      <c r="E3529" s="95" t="s">
        <v>7081</v>
      </c>
      <c r="F3529" s="96" t="s">
        <v>6824</v>
      </c>
      <c r="G3529" s="97"/>
      <c r="H3529" s="97"/>
      <c r="I3529" s="95" t="s">
        <v>6637</v>
      </c>
      <c r="J3529" s="95" t="s">
        <v>8301</v>
      </c>
      <c r="K3529" s="96" t="s">
        <v>8302</v>
      </c>
    </row>
    <row r="3530" spans="1:12" ht="38.25" customHeight="1" x14ac:dyDescent="0.3">
      <c r="A3530" s="95" t="s">
        <v>7329</v>
      </c>
      <c r="B3530" s="95"/>
      <c r="C3530" s="95" t="s">
        <v>8307</v>
      </c>
      <c r="D3530" s="95" t="s">
        <v>7080</v>
      </c>
      <c r="E3530" s="95" t="s">
        <v>7081</v>
      </c>
      <c r="F3530" s="96" t="s">
        <v>6824</v>
      </c>
      <c r="G3530" s="97">
        <v>120.78</v>
      </c>
      <c r="H3530" s="97"/>
      <c r="I3530" s="95" t="s">
        <v>6637</v>
      </c>
      <c r="J3530" s="95" t="s">
        <v>8301</v>
      </c>
      <c r="K3530" s="96" t="s">
        <v>8302</v>
      </c>
      <c r="L3530" s="93"/>
    </row>
    <row r="3531" spans="1:12" ht="11.25" x14ac:dyDescent="0.15">
      <c r="A3531" s="95" t="s">
        <v>6807</v>
      </c>
      <c r="B3531" s="95"/>
      <c r="C3531" s="95" t="s">
        <v>8307</v>
      </c>
      <c r="D3531" s="95" t="s">
        <v>7080</v>
      </c>
      <c r="E3531" s="95" t="s">
        <v>7081</v>
      </c>
      <c r="F3531" s="96" t="s">
        <v>6824</v>
      </c>
      <c r="G3531" s="97"/>
      <c r="H3531" s="97">
        <v>1026.6199999999999</v>
      </c>
      <c r="I3531" s="95" t="s">
        <v>6637</v>
      </c>
      <c r="J3531" s="95" t="s">
        <v>8301</v>
      </c>
      <c r="K3531" s="96" t="s">
        <v>8302</v>
      </c>
    </row>
    <row r="3532" spans="1:12" ht="25.5" customHeight="1" x14ac:dyDescent="0.15">
      <c r="A3532" s="95" t="s">
        <v>7148</v>
      </c>
      <c r="B3532" s="95"/>
      <c r="C3532" s="95" t="s">
        <v>8307</v>
      </c>
      <c r="D3532" s="95" t="s">
        <v>7080</v>
      </c>
      <c r="E3532" s="95" t="s">
        <v>7081</v>
      </c>
      <c r="F3532" s="96" t="s">
        <v>6824</v>
      </c>
      <c r="G3532" s="100">
        <v>301.95</v>
      </c>
      <c r="H3532" s="100"/>
      <c r="I3532" s="95" t="s">
        <v>6637</v>
      </c>
      <c r="J3532" s="95" t="s">
        <v>8301</v>
      </c>
      <c r="K3532" s="96" t="s">
        <v>8302</v>
      </c>
      <c r="L3532" s="98"/>
    </row>
    <row r="3533" spans="1:12" ht="25.5" customHeight="1" x14ac:dyDescent="0.15">
      <c r="A3533" s="95" t="s">
        <v>6554</v>
      </c>
      <c r="B3533" s="95"/>
      <c r="C3533" s="95" t="s">
        <v>8047</v>
      </c>
      <c r="D3533" s="95" t="s">
        <v>7080</v>
      </c>
      <c r="E3533" s="95" t="s">
        <v>7081</v>
      </c>
      <c r="F3533" s="99">
        <v>42923</v>
      </c>
      <c r="G3533" s="97"/>
      <c r="H3533" s="97">
        <v>5</v>
      </c>
      <c r="I3533" s="95" t="s">
        <v>6643</v>
      </c>
      <c r="J3533" s="95" t="s">
        <v>8308</v>
      </c>
      <c r="K3533" s="96" t="s">
        <v>8302</v>
      </c>
      <c r="L3533" s="98"/>
    </row>
    <row r="3534" spans="1:12" ht="25.5" customHeight="1" x14ac:dyDescent="0.15">
      <c r="A3534" s="95" t="s">
        <v>6804</v>
      </c>
      <c r="B3534" s="95"/>
      <c r="C3534" s="95" t="s">
        <v>8283</v>
      </c>
      <c r="D3534" s="95" t="s">
        <v>7080</v>
      </c>
      <c r="E3534" s="95" t="s">
        <v>7081</v>
      </c>
      <c r="F3534" s="96" t="s">
        <v>7062</v>
      </c>
      <c r="G3534" s="97"/>
      <c r="H3534" s="97">
        <v>4410</v>
      </c>
      <c r="I3534" s="95" t="s">
        <v>6913</v>
      </c>
      <c r="J3534" s="95" t="s">
        <v>8309</v>
      </c>
      <c r="K3534" s="96" t="s">
        <v>8310</v>
      </c>
      <c r="L3534" s="98"/>
    </row>
    <row r="3535" spans="1:12" ht="25.5" customHeight="1" x14ac:dyDescent="0.15">
      <c r="A3535" s="95" t="s">
        <v>6844</v>
      </c>
      <c r="B3535" s="95"/>
      <c r="C3535" s="95" t="s">
        <v>8283</v>
      </c>
      <c r="D3535" s="95" t="s">
        <v>7080</v>
      </c>
      <c r="E3535" s="95" t="s">
        <v>7081</v>
      </c>
      <c r="F3535" s="99">
        <v>43281</v>
      </c>
      <c r="G3535" s="97">
        <v>2756.25</v>
      </c>
      <c r="H3535" s="97"/>
      <c r="I3535" s="95" t="s">
        <v>6913</v>
      </c>
      <c r="J3535" s="95" t="s">
        <v>8309</v>
      </c>
      <c r="K3535" s="96" t="s">
        <v>8310</v>
      </c>
      <c r="L3535" s="98"/>
    </row>
    <row r="3536" spans="1:12" ht="25.5" customHeight="1" x14ac:dyDescent="0.15">
      <c r="A3536" s="95" t="s">
        <v>7056</v>
      </c>
      <c r="B3536" s="95"/>
      <c r="C3536" s="95" t="s">
        <v>8283</v>
      </c>
      <c r="D3536" s="95" t="s">
        <v>7080</v>
      </c>
      <c r="E3536" s="95" t="s">
        <v>7081</v>
      </c>
      <c r="F3536" s="96" t="s">
        <v>7062</v>
      </c>
      <c r="G3536" s="97">
        <v>1653.75</v>
      </c>
      <c r="H3536" s="97"/>
      <c r="I3536" s="95" t="s">
        <v>6913</v>
      </c>
      <c r="J3536" s="95" t="s">
        <v>8309</v>
      </c>
      <c r="K3536" s="96" t="s">
        <v>8310</v>
      </c>
      <c r="L3536" s="98"/>
    </row>
    <row r="3537" spans="1:12" ht="25.5" customHeight="1" x14ac:dyDescent="0.15">
      <c r="A3537" s="95" t="s">
        <v>6804</v>
      </c>
      <c r="B3537" s="95"/>
      <c r="C3537" s="95" t="s">
        <v>8286</v>
      </c>
      <c r="D3537" s="95" t="s">
        <v>7080</v>
      </c>
      <c r="E3537" s="95" t="s">
        <v>7081</v>
      </c>
      <c r="F3537" s="96" t="s">
        <v>7062</v>
      </c>
      <c r="G3537" s="97"/>
      <c r="H3537" s="97">
        <v>3532.77</v>
      </c>
      <c r="I3537" s="95" t="s">
        <v>6914</v>
      </c>
      <c r="J3537" s="95" t="s">
        <v>8309</v>
      </c>
      <c r="K3537" s="96" t="s">
        <v>8310</v>
      </c>
      <c r="L3537" s="98"/>
    </row>
    <row r="3538" spans="1:12" ht="25.5" customHeight="1" x14ac:dyDescent="0.15">
      <c r="A3538" s="95" t="s">
        <v>6844</v>
      </c>
      <c r="B3538" s="95"/>
      <c r="C3538" s="95" t="s">
        <v>8286</v>
      </c>
      <c r="D3538" s="95" t="s">
        <v>7080</v>
      </c>
      <c r="E3538" s="95" t="s">
        <v>7081</v>
      </c>
      <c r="F3538" s="99">
        <v>43281</v>
      </c>
      <c r="G3538" s="97">
        <v>2207.98</v>
      </c>
      <c r="H3538" s="97"/>
      <c r="I3538" s="95" t="s">
        <v>6914</v>
      </c>
      <c r="J3538" s="95" t="s">
        <v>8309</v>
      </c>
      <c r="K3538" s="96" t="s">
        <v>8310</v>
      </c>
      <c r="L3538" s="98"/>
    </row>
    <row r="3539" spans="1:12" ht="25.5" customHeight="1" x14ac:dyDescent="0.15">
      <c r="A3539" s="95" t="s">
        <v>7056</v>
      </c>
      <c r="B3539" s="95"/>
      <c r="C3539" s="95" t="s">
        <v>8286</v>
      </c>
      <c r="D3539" s="95" t="s">
        <v>7080</v>
      </c>
      <c r="E3539" s="95" t="s">
        <v>7081</v>
      </c>
      <c r="F3539" s="96" t="s">
        <v>7062</v>
      </c>
      <c r="G3539" s="97">
        <v>1324.79</v>
      </c>
      <c r="H3539" s="97"/>
      <c r="I3539" s="95" t="s">
        <v>6914</v>
      </c>
      <c r="J3539" s="95" t="s">
        <v>8309</v>
      </c>
      <c r="K3539" s="96" t="s">
        <v>8310</v>
      </c>
      <c r="L3539" s="98"/>
    </row>
    <row r="3540" spans="1:12" ht="25.5" customHeight="1" x14ac:dyDescent="0.15">
      <c r="A3540" s="95" t="s">
        <v>6804</v>
      </c>
      <c r="B3540" s="95"/>
      <c r="C3540" s="95" t="s">
        <v>8295</v>
      </c>
      <c r="D3540" s="95" t="s">
        <v>7080</v>
      </c>
      <c r="E3540" s="95" t="s">
        <v>7081</v>
      </c>
      <c r="F3540" s="96" t="s">
        <v>7062</v>
      </c>
      <c r="G3540" s="97"/>
      <c r="H3540" s="97">
        <v>8128.8</v>
      </c>
      <c r="I3540" s="95" t="s">
        <v>6920</v>
      </c>
      <c r="J3540" s="95" t="s">
        <v>8309</v>
      </c>
      <c r="K3540" s="96" t="s">
        <v>8310</v>
      </c>
      <c r="L3540" s="98"/>
    </row>
    <row r="3541" spans="1:12" ht="25.5" customHeight="1" x14ac:dyDescent="0.15">
      <c r="A3541" s="95" t="s">
        <v>6844</v>
      </c>
      <c r="B3541" s="95"/>
      <c r="C3541" s="95" t="s">
        <v>8295</v>
      </c>
      <c r="D3541" s="95" t="s">
        <v>7080</v>
      </c>
      <c r="E3541" s="95" t="s">
        <v>7081</v>
      </c>
      <c r="F3541" s="99">
        <v>43281</v>
      </c>
      <c r="G3541" s="97">
        <v>4282.91</v>
      </c>
      <c r="H3541" s="97"/>
      <c r="I3541" s="95" t="s">
        <v>6920</v>
      </c>
      <c r="J3541" s="95" t="s">
        <v>8309</v>
      </c>
      <c r="K3541" s="96" t="s">
        <v>8310</v>
      </c>
      <c r="L3541" s="98"/>
    </row>
    <row r="3542" spans="1:12" ht="25.5" customHeight="1" x14ac:dyDescent="0.15">
      <c r="A3542" s="95" t="s">
        <v>6848</v>
      </c>
      <c r="B3542" s="95"/>
      <c r="C3542" s="95" t="s">
        <v>8295</v>
      </c>
      <c r="D3542" s="95" t="s">
        <v>7080</v>
      </c>
      <c r="E3542" s="95" t="s">
        <v>7081</v>
      </c>
      <c r="F3542" s="99">
        <v>43281</v>
      </c>
      <c r="G3542" s="97">
        <v>1398.5</v>
      </c>
      <c r="H3542" s="97"/>
      <c r="I3542" s="95" t="s">
        <v>6920</v>
      </c>
      <c r="J3542" s="95" t="s">
        <v>8309</v>
      </c>
      <c r="K3542" s="96" t="s">
        <v>8310</v>
      </c>
      <c r="L3542" s="98"/>
    </row>
    <row r="3543" spans="1:12" ht="25.5" customHeight="1" x14ac:dyDescent="0.15">
      <c r="A3543" s="95" t="s">
        <v>6808</v>
      </c>
      <c r="B3543" s="95"/>
      <c r="C3543" s="95" t="s">
        <v>8295</v>
      </c>
      <c r="D3543" s="95" t="s">
        <v>7080</v>
      </c>
      <c r="E3543" s="95" t="s">
        <v>7081</v>
      </c>
      <c r="F3543" s="96" t="s">
        <v>7062</v>
      </c>
      <c r="G3543" s="97">
        <v>349.63</v>
      </c>
      <c r="H3543" s="97"/>
      <c r="I3543" s="95" t="s">
        <v>6920</v>
      </c>
      <c r="J3543" s="95" t="s">
        <v>8309</v>
      </c>
      <c r="K3543" s="96" t="s">
        <v>8310</v>
      </c>
      <c r="L3543" s="98"/>
    </row>
    <row r="3544" spans="1:12" ht="25.5" customHeight="1" x14ac:dyDescent="0.15">
      <c r="A3544" s="95" t="s">
        <v>7055</v>
      </c>
      <c r="B3544" s="95"/>
      <c r="C3544" s="95" t="s">
        <v>8295</v>
      </c>
      <c r="D3544" s="95" t="s">
        <v>7080</v>
      </c>
      <c r="E3544" s="95" t="s">
        <v>7081</v>
      </c>
      <c r="F3544" s="96" t="s">
        <v>7062</v>
      </c>
      <c r="G3544" s="97">
        <v>349.63</v>
      </c>
      <c r="H3544" s="97"/>
      <c r="I3544" s="95" t="s">
        <v>6920</v>
      </c>
      <c r="J3544" s="95" t="s">
        <v>8309</v>
      </c>
      <c r="K3544" s="96" t="s">
        <v>8310</v>
      </c>
      <c r="L3544" s="98"/>
    </row>
    <row r="3545" spans="1:12" ht="25.5" customHeight="1" x14ac:dyDescent="0.15">
      <c r="A3545" s="95" t="s">
        <v>7056</v>
      </c>
      <c r="B3545" s="95"/>
      <c r="C3545" s="95" t="s">
        <v>8295</v>
      </c>
      <c r="D3545" s="95" t="s">
        <v>7080</v>
      </c>
      <c r="E3545" s="95" t="s">
        <v>7081</v>
      </c>
      <c r="F3545" s="96" t="s">
        <v>7062</v>
      </c>
      <c r="G3545" s="97">
        <v>1748.13</v>
      </c>
      <c r="H3545" s="97"/>
      <c r="I3545" s="95" t="s">
        <v>6920</v>
      </c>
      <c r="J3545" s="95" t="s">
        <v>8309</v>
      </c>
      <c r="K3545" s="96" t="s">
        <v>8310</v>
      </c>
      <c r="L3545" s="98"/>
    </row>
    <row r="3546" spans="1:12" ht="25.5" customHeight="1" x14ac:dyDescent="0.15">
      <c r="A3546" s="95" t="s">
        <v>6848</v>
      </c>
      <c r="B3546" s="95"/>
      <c r="C3546" s="95" t="s">
        <v>8085</v>
      </c>
      <c r="D3546" s="95" t="s">
        <v>7080</v>
      </c>
      <c r="E3546" s="95" t="s">
        <v>7081</v>
      </c>
      <c r="F3546" s="99">
        <v>43646</v>
      </c>
      <c r="G3546" s="97">
        <v>7137.38</v>
      </c>
      <c r="H3546" s="97"/>
      <c r="I3546" s="95" t="s">
        <v>8311</v>
      </c>
      <c r="J3546" s="95" t="s">
        <v>8312</v>
      </c>
      <c r="K3546" s="96" t="s">
        <v>8313</v>
      </c>
      <c r="L3546" s="98"/>
    </row>
    <row r="3547" spans="1:12" ht="25.5" customHeight="1" x14ac:dyDescent="0.15">
      <c r="A3547" s="95" t="s">
        <v>7145</v>
      </c>
      <c r="B3547" s="95"/>
      <c r="C3547" s="95" t="s">
        <v>8085</v>
      </c>
      <c r="D3547" s="95" t="s">
        <v>7080</v>
      </c>
      <c r="E3547" s="95" t="s">
        <v>7081</v>
      </c>
      <c r="F3547" s="96" t="s">
        <v>8201</v>
      </c>
      <c r="G3547" s="97">
        <v>4321.3500000000004</v>
      </c>
      <c r="H3547" s="97"/>
      <c r="I3547" s="95" t="s">
        <v>8311</v>
      </c>
      <c r="J3547" s="95" t="s">
        <v>8312</v>
      </c>
      <c r="K3547" s="96" t="s">
        <v>8313</v>
      </c>
      <c r="L3547" s="98"/>
    </row>
    <row r="3548" spans="1:12" ht="25.5" customHeight="1" x14ac:dyDescent="0.15">
      <c r="A3548" s="95" t="s">
        <v>7157</v>
      </c>
      <c r="B3548" s="95"/>
      <c r="C3548" s="95" t="s">
        <v>8085</v>
      </c>
      <c r="D3548" s="95" t="s">
        <v>7080</v>
      </c>
      <c r="E3548" s="95" t="s">
        <v>7081</v>
      </c>
      <c r="F3548" s="96" t="s">
        <v>8201</v>
      </c>
      <c r="G3548" s="97">
        <v>1552.4</v>
      </c>
      <c r="H3548" s="97"/>
      <c r="I3548" s="95" t="s">
        <v>8311</v>
      </c>
      <c r="J3548" s="95" t="s">
        <v>8312</v>
      </c>
      <c r="K3548" s="96" t="s">
        <v>8313</v>
      </c>
      <c r="L3548" s="98"/>
    </row>
    <row r="3549" spans="1:12" ht="25.5" customHeight="1" x14ac:dyDescent="0.15">
      <c r="A3549" s="95" t="s">
        <v>7159</v>
      </c>
      <c r="B3549" s="95"/>
      <c r="C3549" s="95" t="s">
        <v>8085</v>
      </c>
      <c r="D3549" s="95" t="s">
        <v>7080</v>
      </c>
      <c r="E3549" s="95" t="s">
        <v>7081</v>
      </c>
      <c r="F3549" s="96" t="s">
        <v>8201</v>
      </c>
      <c r="G3549" s="97">
        <v>324.51</v>
      </c>
      <c r="H3549" s="97"/>
      <c r="I3549" s="95" t="s">
        <v>8311</v>
      </c>
      <c r="J3549" s="95" t="s">
        <v>8312</v>
      </c>
      <c r="K3549" s="96" t="s">
        <v>8313</v>
      </c>
      <c r="L3549" s="98"/>
    </row>
    <row r="3550" spans="1:12" ht="11.25" x14ac:dyDescent="0.15">
      <c r="A3550" s="95" t="s">
        <v>7158</v>
      </c>
      <c r="B3550" s="95"/>
      <c r="C3550" s="95" t="s">
        <v>8085</v>
      </c>
      <c r="D3550" s="95" t="s">
        <v>7080</v>
      </c>
      <c r="E3550" s="95" t="s">
        <v>7081</v>
      </c>
      <c r="F3550" s="96" t="s">
        <v>8201</v>
      </c>
      <c r="G3550" s="97">
        <v>757.24</v>
      </c>
      <c r="H3550" s="97"/>
      <c r="I3550" s="95" t="s">
        <v>8311</v>
      </c>
      <c r="J3550" s="95" t="s">
        <v>8312</v>
      </c>
      <c r="K3550" s="96" t="s">
        <v>8313</v>
      </c>
    </row>
    <row r="3551" spans="1:12" ht="11.25" x14ac:dyDescent="0.15">
      <c r="A3551" s="95" t="s">
        <v>6844</v>
      </c>
      <c r="B3551" s="95"/>
      <c r="C3551" s="95" t="s">
        <v>8085</v>
      </c>
      <c r="D3551" s="95" t="s">
        <v>7080</v>
      </c>
      <c r="E3551" s="95" t="s">
        <v>7081</v>
      </c>
      <c r="F3551" s="99">
        <v>43646</v>
      </c>
      <c r="G3551" s="97">
        <v>8361.6200000000008</v>
      </c>
      <c r="H3551" s="97"/>
      <c r="I3551" s="95" t="s">
        <v>8311</v>
      </c>
      <c r="J3551" s="95" t="s">
        <v>8312</v>
      </c>
      <c r="K3551" s="96" t="s">
        <v>8313</v>
      </c>
    </row>
    <row r="3552" spans="1:12" ht="38.25" customHeight="1" x14ac:dyDescent="0.3">
      <c r="A3552" s="95" t="s">
        <v>6845</v>
      </c>
      <c r="B3552" s="95"/>
      <c r="C3552" s="95" t="s">
        <v>8085</v>
      </c>
      <c r="D3552" s="95" t="s">
        <v>7080</v>
      </c>
      <c r="E3552" s="95" t="s">
        <v>7081</v>
      </c>
      <c r="F3552" s="99">
        <v>43646</v>
      </c>
      <c r="G3552" s="97">
        <v>1733.89</v>
      </c>
      <c r="H3552" s="97"/>
      <c r="I3552" s="95" t="s">
        <v>8311</v>
      </c>
      <c r="J3552" s="95" t="s">
        <v>8312</v>
      </c>
      <c r="K3552" s="96" t="s">
        <v>8313</v>
      </c>
      <c r="L3552" s="93"/>
    </row>
    <row r="3553" spans="1:12" ht="11.25" x14ac:dyDescent="0.15">
      <c r="A3553" s="95" t="s">
        <v>6846</v>
      </c>
      <c r="B3553" s="95"/>
      <c r="C3553" s="95" t="s">
        <v>8085</v>
      </c>
      <c r="D3553" s="95" t="s">
        <v>7080</v>
      </c>
      <c r="E3553" s="95" t="s">
        <v>7081</v>
      </c>
      <c r="F3553" s="99">
        <v>43646</v>
      </c>
      <c r="G3553" s="97">
        <v>6364.64</v>
      </c>
      <c r="H3553" s="97"/>
      <c r="I3553" s="95" t="s">
        <v>8311</v>
      </c>
      <c r="J3553" s="95" t="s">
        <v>8312</v>
      </c>
      <c r="K3553" s="96" t="s">
        <v>8313</v>
      </c>
    </row>
    <row r="3554" spans="1:12" ht="25.5" customHeight="1" x14ac:dyDescent="0.15">
      <c r="A3554" s="95" t="s">
        <v>6847</v>
      </c>
      <c r="B3554" s="95"/>
      <c r="C3554" s="95" t="s">
        <v>8085</v>
      </c>
      <c r="D3554" s="95" t="s">
        <v>7080</v>
      </c>
      <c r="E3554" s="95" t="s">
        <v>7081</v>
      </c>
      <c r="F3554" s="99">
        <v>43646</v>
      </c>
      <c r="G3554" s="97">
        <v>11431.32</v>
      </c>
      <c r="H3554" s="97"/>
      <c r="I3554" s="95" t="s">
        <v>8311</v>
      </c>
      <c r="J3554" s="95" t="s">
        <v>8312</v>
      </c>
      <c r="K3554" s="96" t="s">
        <v>8313</v>
      </c>
      <c r="L3554" s="98"/>
    </row>
    <row r="3555" spans="1:12" ht="12.75" customHeight="1" x14ac:dyDescent="0.15">
      <c r="A3555" s="95" t="s">
        <v>7152</v>
      </c>
      <c r="B3555" s="95"/>
      <c r="C3555" s="95" t="s">
        <v>8085</v>
      </c>
      <c r="D3555" s="95" t="s">
        <v>7080</v>
      </c>
      <c r="E3555" s="95" t="s">
        <v>7081</v>
      </c>
      <c r="F3555" s="96" t="s">
        <v>8201</v>
      </c>
      <c r="G3555" s="97">
        <v>1216.8</v>
      </c>
      <c r="H3555" s="97"/>
      <c r="I3555" s="95" t="s">
        <v>8311</v>
      </c>
      <c r="J3555" s="95" t="s">
        <v>8312</v>
      </c>
      <c r="K3555" s="96" t="s">
        <v>8313</v>
      </c>
      <c r="L3555" s="98"/>
    </row>
    <row r="3556" spans="1:12" ht="12.75" customHeight="1" x14ac:dyDescent="0.15">
      <c r="A3556" s="95" t="s">
        <v>6804</v>
      </c>
      <c r="B3556" s="95"/>
      <c r="C3556" s="95" t="s">
        <v>8085</v>
      </c>
      <c r="D3556" s="95" t="s">
        <v>7080</v>
      </c>
      <c r="E3556" s="95" t="s">
        <v>7081</v>
      </c>
      <c r="F3556" s="96" t="s">
        <v>8201</v>
      </c>
      <c r="G3556" s="97">
        <v>14800.75</v>
      </c>
      <c r="H3556" s="97"/>
      <c r="I3556" s="95" t="s">
        <v>8311</v>
      </c>
      <c r="J3556" s="95" t="s">
        <v>8312</v>
      </c>
      <c r="K3556" s="96" t="s">
        <v>8313</v>
      </c>
      <c r="L3556" s="98"/>
    </row>
    <row r="3557" spans="1:12" ht="12.75" customHeight="1" x14ac:dyDescent="0.15">
      <c r="A3557" s="95" t="s">
        <v>6810</v>
      </c>
      <c r="B3557" s="95"/>
      <c r="C3557" s="95" t="s">
        <v>8085</v>
      </c>
      <c r="D3557" s="95" t="s">
        <v>7080</v>
      </c>
      <c r="E3557" s="95" t="s">
        <v>7081</v>
      </c>
      <c r="F3557" s="96" t="s">
        <v>8201</v>
      </c>
      <c r="G3557" s="97">
        <v>17303</v>
      </c>
      <c r="H3557" s="97"/>
      <c r="I3557" s="95" t="s">
        <v>8311</v>
      </c>
      <c r="J3557" s="95" t="s">
        <v>8312</v>
      </c>
      <c r="K3557" s="96" t="s">
        <v>8313</v>
      </c>
      <c r="L3557" s="98"/>
    </row>
    <row r="3558" spans="1:12" ht="12.75" customHeight="1" x14ac:dyDescent="0.15">
      <c r="A3558" s="95" t="s">
        <v>7087</v>
      </c>
      <c r="B3558" s="95"/>
      <c r="C3558" s="95" t="s">
        <v>8085</v>
      </c>
      <c r="D3558" s="95" t="s">
        <v>7080</v>
      </c>
      <c r="E3558" s="95" t="s">
        <v>7081</v>
      </c>
      <c r="F3558" s="96" t="s">
        <v>8201</v>
      </c>
      <c r="G3558" s="97">
        <v>1509.79</v>
      </c>
      <c r="H3558" s="97"/>
      <c r="I3558" s="95" t="s">
        <v>8311</v>
      </c>
      <c r="J3558" s="95" t="s">
        <v>8312</v>
      </c>
      <c r="K3558" s="96" t="s">
        <v>8313</v>
      </c>
      <c r="L3558" s="98"/>
    </row>
    <row r="3559" spans="1:12" ht="12.75" customHeight="1" x14ac:dyDescent="0.15">
      <c r="A3559" s="95" t="s">
        <v>7055</v>
      </c>
      <c r="B3559" s="95"/>
      <c r="C3559" s="95" t="s">
        <v>8085</v>
      </c>
      <c r="D3559" s="95" t="s">
        <v>7080</v>
      </c>
      <c r="E3559" s="95" t="s">
        <v>7081</v>
      </c>
      <c r="F3559" s="96" t="s">
        <v>8201</v>
      </c>
      <c r="G3559" s="97">
        <v>5101.95</v>
      </c>
      <c r="H3559" s="97"/>
      <c r="I3559" s="95" t="s">
        <v>8311</v>
      </c>
      <c r="J3559" s="95" t="s">
        <v>8312</v>
      </c>
      <c r="K3559" s="96" t="s">
        <v>8313</v>
      </c>
      <c r="L3559" s="98"/>
    </row>
    <row r="3560" spans="1:12" ht="12.75" customHeight="1" x14ac:dyDescent="0.15">
      <c r="A3560" s="95" t="s">
        <v>7139</v>
      </c>
      <c r="B3560" s="95"/>
      <c r="C3560" s="95" t="s">
        <v>8085</v>
      </c>
      <c r="D3560" s="95" t="s">
        <v>7080</v>
      </c>
      <c r="E3560" s="95" t="s">
        <v>7081</v>
      </c>
      <c r="F3560" s="96" t="s">
        <v>8201</v>
      </c>
      <c r="G3560" s="97">
        <v>2095.13</v>
      </c>
      <c r="H3560" s="97"/>
      <c r="I3560" s="95" t="s">
        <v>8311</v>
      </c>
      <c r="J3560" s="95" t="s">
        <v>8312</v>
      </c>
      <c r="K3560" s="96" t="s">
        <v>8313</v>
      </c>
      <c r="L3560" s="98"/>
    </row>
    <row r="3561" spans="1:12" ht="25.5" customHeight="1" x14ac:dyDescent="0.15">
      <c r="A3561" s="95" t="s">
        <v>6848</v>
      </c>
      <c r="B3561" s="95"/>
      <c r="C3561" s="95" t="s">
        <v>8088</v>
      </c>
      <c r="D3561" s="95" t="s">
        <v>7080</v>
      </c>
      <c r="E3561" s="95" t="s">
        <v>7081</v>
      </c>
      <c r="F3561" s="99">
        <v>43646</v>
      </c>
      <c r="G3561" s="97">
        <v>28558.240000000002</v>
      </c>
      <c r="H3561" s="97"/>
      <c r="I3561" s="95" t="s">
        <v>8314</v>
      </c>
      <c r="J3561" s="95" t="s">
        <v>8312</v>
      </c>
      <c r="K3561" s="96" t="s">
        <v>8313</v>
      </c>
      <c r="L3561" s="98"/>
    </row>
    <row r="3562" spans="1:12" ht="25.5" customHeight="1" x14ac:dyDescent="0.15">
      <c r="A3562" s="95" t="s">
        <v>7145</v>
      </c>
      <c r="B3562" s="95"/>
      <c r="C3562" s="95" t="s">
        <v>8088</v>
      </c>
      <c r="D3562" s="95" t="s">
        <v>7080</v>
      </c>
      <c r="E3562" s="95" t="s">
        <v>7081</v>
      </c>
      <c r="F3562" s="96" t="s">
        <v>8201</v>
      </c>
      <c r="G3562" s="97">
        <v>17142.740000000002</v>
      </c>
      <c r="H3562" s="97"/>
      <c r="I3562" s="95" t="s">
        <v>8314</v>
      </c>
      <c r="J3562" s="95" t="s">
        <v>8312</v>
      </c>
      <c r="K3562" s="96" t="s">
        <v>8313</v>
      </c>
      <c r="L3562" s="98"/>
    </row>
    <row r="3563" spans="1:12" ht="25.5" customHeight="1" x14ac:dyDescent="0.15">
      <c r="A3563" s="95" t="s">
        <v>7157</v>
      </c>
      <c r="B3563" s="95"/>
      <c r="C3563" s="95" t="s">
        <v>8088</v>
      </c>
      <c r="D3563" s="95" t="s">
        <v>7080</v>
      </c>
      <c r="E3563" s="95" t="s">
        <v>7081</v>
      </c>
      <c r="F3563" s="96" t="s">
        <v>8201</v>
      </c>
      <c r="G3563" s="97">
        <v>5591.96</v>
      </c>
      <c r="H3563" s="97"/>
      <c r="I3563" s="95" t="s">
        <v>8314</v>
      </c>
      <c r="J3563" s="95" t="s">
        <v>8312</v>
      </c>
      <c r="K3563" s="96" t="s">
        <v>8313</v>
      </c>
      <c r="L3563" s="98"/>
    </row>
    <row r="3564" spans="1:12" ht="25.5" customHeight="1" x14ac:dyDescent="0.15">
      <c r="A3564" s="95" t="s">
        <v>7159</v>
      </c>
      <c r="B3564" s="95"/>
      <c r="C3564" s="95" t="s">
        <v>8088</v>
      </c>
      <c r="D3564" s="95" t="s">
        <v>7080</v>
      </c>
      <c r="E3564" s="95" t="s">
        <v>7081</v>
      </c>
      <c r="F3564" s="96" t="s">
        <v>8201</v>
      </c>
      <c r="G3564" s="97">
        <v>1372.7</v>
      </c>
      <c r="H3564" s="97"/>
      <c r="I3564" s="95" t="s">
        <v>8314</v>
      </c>
      <c r="J3564" s="95" t="s">
        <v>8312</v>
      </c>
      <c r="K3564" s="96" t="s">
        <v>8313</v>
      </c>
      <c r="L3564" s="98"/>
    </row>
    <row r="3565" spans="1:12" ht="25.5" customHeight="1" x14ac:dyDescent="0.15">
      <c r="A3565" s="95" t="s">
        <v>7158</v>
      </c>
      <c r="B3565" s="95"/>
      <c r="C3565" s="95" t="s">
        <v>8088</v>
      </c>
      <c r="D3565" s="95" t="s">
        <v>7080</v>
      </c>
      <c r="E3565" s="95" t="s">
        <v>7081</v>
      </c>
      <c r="F3565" s="96" t="s">
        <v>8201</v>
      </c>
      <c r="G3565" s="97">
        <v>3203.24</v>
      </c>
      <c r="H3565" s="97"/>
      <c r="I3565" s="95" t="s">
        <v>8314</v>
      </c>
      <c r="J3565" s="95" t="s">
        <v>8312</v>
      </c>
      <c r="K3565" s="96" t="s">
        <v>8313</v>
      </c>
      <c r="L3565" s="98"/>
    </row>
    <row r="3566" spans="1:12" ht="12.75" customHeight="1" x14ac:dyDescent="0.15">
      <c r="A3566" s="95" t="s">
        <v>6844</v>
      </c>
      <c r="B3566" s="95"/>
      <c r="C3566" s="95" t="s">
        <v>8088</v>
      </c>
      <c r="D3566" s="95" t="s">
        <v>7080</v>
      </c>
      <c r="E3566" s="95" t="s">
        <v>7081</v>
      </c>
      <c r="F3566" s="99">
        <v>43646</v>
      </c>
      <c r="G3566" s="97">
        <v>33176.03</v>
      </c>
      <c r="H3566" s="97"/>
      <c r="I3566" s="95" t="s">
        <v>8314</v>
      </c>
      <c r="J3566" s="95" t="s">
        <v>8312</v>
      </c>
      <c r="K3566" s="96" t="s">
        <v>8313</v>
      </c>
      <c r="L3566" s="98"/>
    </row>
    <row r="3567" spans="1:12" ht="25.5" customHeight="1" x14ac:dyDescent="0.15">
      <c r="A3567" s="95" t="s">
        <v>6845</v>
      </c>
      <c r="B3567" s="95"/>
      <c r="C3567" s="95" t="s">
        <v>8088</v>
      </c>
      <c r="D3567" s="95" t="s">
        <v>7080</v>
      </c>
      <c r="E3567" s="95" t="s">
        <v>7081</v>
      </c>
      <c r="F3567" s="99">
        <v>43646</v>
      </c>
      <c r="G3567" s="97">
        <v>8098.78</v>
      </c>
      <c r="H3567" s="97"/>
      <c r="I3567" s="95" t="s">
        <v>8314</v>
      </c>
      <c r="J3567" s="95" t="s">
        <v>8312</v>
      </c>
      <c r="K3567" s="96" t="s">
        <v>8313</v>
      </c>
      <c r="L3567" s="98"/>
    </row>
    <row r="3568" spans="1:12" ht="25.5" customHeight="1" x14ac:dyDescent="0.15">
      <c r="A3568" s="95" t="s">
        <v>6846</v>
      </c>
      <c r="B3568" s="95"/>
      <c r="C3568" s="95" t="s">
        <v>8088</v>
      </c>
      <c r="D3568" s="95" t="s">
        <v>7080</v>
      </c>
      <c r="E3568" s="95" t="s">
        <v>7081</v>
      </c>
      <c r="F3568" s="99">
        <v>43646</v>
      </c>
      <c r="G3568" s="97">
        <v>43309.36</v>
      </c>
      <c r="H3568" s="97"/>
      <c r="I3568" s="95" t="s">
        <v>8314</v>
      </c>
      <c r="J3568" s="95" t="s">
        <v>8312</v>
      </c>
      <c r="K3568" s="96" t="s">
        <v>8313</v>
      </c>
      <c r="L3568" s="98"/>
    </row>
    <row r="3569" spans="1:12" ht="25.5" customHeight="1" x14ac:dyDescent="0.15">
      <c r="A3569" s="95" t="s">
        <v>6847</v>
      </c>
      <c r="B3569" s="95"/>
      <c r="C3569" s="95" t="s">
        <v>8088</v>
      </c>
      <c r="D3569" s="95" t="s">
        <v>7080</v>
      </c>
      <c r="E3569" s="95" t="s">
        <v>7081</v>
      </c>
      <c r="F3569" s="99">
        <v>43646</v>
      </c>
      <c r="G3569" s="97">
        <v>59954.51</v>
      </c>
      <c r="H3569" s="97"/>
      <c r="I3569" s="95" t="s">
        <v>8314</v>
      </c>
      <c r="J3569" s="95" t="s">
        <v>8312</v>
      </c>
      <c r="K3569" s="96" t="s">
        <v>8313</v>
      </c>
      <c r="L3569" s="98"/>
    </row>
    <row r="3570" spans="1:12" ht="25.5" customHeight="1" x14ac:dyDescent="0.15">
      <c r="A3570" s="95" t="s">
        <v>7152</v>
      </c>
      <c r="B3570" s="95"/>
      <c r="C3570" s="95" t="s">
        <v>8088</v>
      </c>
      <c r="D3570" s="95" t="s">
        <v>7080</v>
      </c>
      <c r="E3570" s="95" t="s">
        <v>7081</v>
      </c>
      <c r="F3570" s="96" t="s">
        <v>8201</v>
      </c>
      <c r="G3570" s="97">
        <v>4873.99</v>
      </c>
      <c r="H3570" s="97"/>
      <c r="I3570" s="95" t="s">
        <v>8314</v>
      </c>
      <c r="J3570" s="95" t="s">
        <v>8312</v>
      </c>
      <c r="K3570" s="96" t="s">
        <v>8313</v>
      </c>
      <c r="L3570" s="98"/>
    </row>
    <row r="3571" spans="1:12" ht="25.5" customHeight="1" x14ac:dyDescent="0.15">
      <c r="A3571" s="95" t="s">
        <v>6804</v>
      </c>
      <c r="B3571" s="95"/>
      <c r="C3571" s="95" t="s">
        <v>8088</v>
      </c>
      <c r="D3571" s="95" t="s">
        <v>7080</v>
      </c>
      <c r="E3571" s="95" t="s">
        <v>7081</v>
      </c>
      <c r="F3571" s="96" t="s">
        <v>8201</v>
      </c>
      <c r="G3571" s="97">
        <v>59275.22</v>
      </c>
      <c r="H3571" s="97"/>
      <c r="I3571" s="95" t="s">
        <v>8314</v>
      </c>
      <c r="J3571" s="95" t="s">
        <v>8312</v>
      </c>
      <c r="K3571" s="96" t="s">
        <v>8313</v>
      </c>
      <c r="L3571" s="98"/>
    </row>
    <row r="3572" spans="1:12" ht="25.5" customHeight="1" x14ac:dyDescent="0.15">
      <c r="A3572" s="95" t="s">
        <v>6810</v>
      </c>
      <c r="B3572" s="95"/>
      <c r="C3572" s="95" t="s">
        <v>8088</v>
      </c>
      <c r="D3572" s="95" t="s">
        <v>7080</v>
      </c>
      <c r="E3572" s="95" t="s">
        <v>7081</v>
      </c>
      <c r="F3572" s="96" t="s">
        <v>8201</v>
      </c>
      <c r="G3572" s="97">
        <v>68045.81</v>
      </c>
      <c r="H3572" s="97"/>
      <c r="I3572" s="95" t="s">
        <v>8314</v>
      </c>
      <c r="J3572" s="95" t="s">
        <v>8312</v>
      </c>
      <c r="K3572" s="96" t="s">
        <v>8313</v>
      </c>
      <c r="L3572" s="98"/>
    </row>
    <row r="3573" spans="1:12" ht="25.5" customHeight="1" x14ac:dyDescent="0.15">
      <c r="A3573" s="95" t="s">
        <v>7087</v>
      </c>
      <c r="B3573" s="95"/>
      <c r="C3573" s="95" t="s">
        <v>8088</v>
      </c>
      <c r="D3573" s="95" t="s">
        <v>7080</v>
      </c>
      <c r="E3573" s="95" t="s">
        <v>7081</v>
      </c>
      <c r="F3573" s="96" t="s">
        <v>8201</v>
      </c>
      <c r="G3573" s="97">
        <v>6039.14</v>
      </c>
      <c r="H3573" s="97"/>
      <c r="I3573" s="95" t="s">
        <v>8314</v>
      </c>
      <c r="J3573" s="95" t="s">
        <v>8312</v>
      </c>
      <c r="K3573" s="96" t="s">
        <v>8313</v>
      </c>
      <c r="L3573" s="98"/>
    </row>
    <row r="3574" spans="1:12" ht="25.5" customHeight="1" x14ac:dyDescent="0.15">
      <c r="A3574" s="95" t="s">
        <v>7055</v>
      </c>
      <c r="B3574" s="95"/>
      <c r="C3574" s="95" t="s">
        <v>8088</v>
      </c>
      <c r="D3574" s="95" t="s">
        <v>7080</v>
      </c>
      <c r="E3574" s="95" t="s">
        <v>7081</v>
      </c>
      <c r="F3574" s="96" t="s">
        <v>8201</v>
      </c>
      <c r="G3574" s="97">
        <v>20352.22</v>
      </c>
      <c r="H3574" s="97"/>
      <c r="I3574" s="95" t="s">
        <v>8314</v>
      </c>
      <c r="J3574" s="95" t="s">
        <v>8312</v>
      </c>
      <c r="K3574" s="96" t="s">
        <v>8313</v>
      </c>
      <c r="L3574" s="98"/>
    </row>
    <row r="3575" spans="1:12" ht="11.25" x14ac:dyDescent="0.15">
      <c r="A3575" s="95" t="s">
        <v>7139</v>
      </c>
      <c r="B3575" s="95"/>
      <c r="C3575" s="95" t="s">
        <v>8088</v>
      </c>
      <c r="D3575" s="95" t="s">
        <v>7080</v>
      </c>
      <c r="E3575" s="95" t="s">
        <v>7081</v>
      </c>
      <c r="F3575" s="96" t="s">
        <v>8201</v>
      </c>
      <c r="G3575" s="97">
        <v>8382.9599999999991</v>
      </c>
      <c r="H3575" s="97"/>
      <c r="I3575" s="95" t="s">
        <v>8314</v>
      </c>
      <c r="J3575" s="95" t="s">
        <v>8312</v>
      </c>
      <c r="K3575" s="96" t="s">
        <v>8313</v>
      </c>
    </row>
    <row r="3576" spans="1:12" ht="11.25" x14ac:dyDescent="0.15">
      <c r="A3576" s="95" t="s">
        <v>7087</v>
      </c>
      <c r="B3576" s="95"/>
      <c r="C3576" s="95" t="s">
        <v>8026</v>
      </c>
      <c r="D3576" s="95" t="s">
        <v>7080</v>
      </c>
      <c r="E3576" s="95" t="s">
        <v>7081</v>
      </c>
      <c r="F3576" s="96" t="s">
        <v>8201</v>
      </c>
      <c r="G3576" s="97">
        <v>1067.68</v>
      </c>
      <c r="H3576" s="97"/>
      <c r="I3576" s="95" t="s">
        <v>8315</v>
      </c>
      <c r="J3576" s="95" t="s">
        <v>8316</v>
      </c>
      <c r="K3576" s="96" t="s">
        <v>8313</v>
      </c>
    </row>
    <row r="3577" spans="1:12" ht="38.25" customHeight="1" x14ac:dyDescent="0.3">
      <c r="A3577" s="95" t="s">
        <v>6810</v>
      </c>
      <c r="B3577" s="95"/>
      <c r="C3577" s="95" t="s">
        <v>8026</v>
      </c>
      <c r="D3577" s="95" t="s">
        <v>7080</v>
      </c>
      <c r="E3577" s="95" t="s">
        <v>7081</v>
      </c>
      <c r="F3577" s="96" t="s">
        <v>8201</v>
      </c>
      <c r="G3577" s="97"/>
      <c r="H3577" s="97">
        <v>4003.8</v>
      </c>
      <c r="I3577" s="95" t="s">
        <v>8315</v>
      </c>
      <c r="J3577" s="95" t="s">
        <v>8316</v>
      </c>
      <c r="K3577" s="96" t="s">
        <v>8313</v>
      </c>
      <c r="L3577" s="93"/>
    </row>
    <row r="3578" spans="1:12" ht="11.25" x14ac:dyDescent="0.15">
      <c r="A3578" s="95" t="s">
        <v>7086</v>
      </c>
      <c r="B3578" s="95"/>
      <c r="C3578" s="95" t="s">
        <v>8026</v>
      </c>
      <c r="D3578" s="95" t="s">
        <v>7080</v>
      </c>
      <c r="E3578" s="95" t="s">
        <v>7081</v>
      </c>
      <c r="F3578" s="96" t="s">
        <v>8201</v>
      </c>
      <c r="G3578" s="97">
        <v>1334.6</v>
      </c>
      <c r="H3578" s="97"/>
      <c r="I3578" s="95" t="s">
        <v>8315</v>
      </c>
      <c r="J3578" s="95" t="s">
        <v>8316</v>
      </c>
      <c r="K3578" s="96" t="s">
        <v>8313</v>
      </c>
    </row>
    <row r="3579" spans="1:12" ht="25.5" customHeight="1" x14ac:dyDescent="0.15">
      <c r="A3579" s="95" t="s">
        <v>7085</v>
      </c>
      <c r="B3579" s="95"/>
      <c r="C3579" s="95" t="s">
        <v>8026</v>
      </c>
      <c r="D3579" s="95" t="s">
        <v>7080</v>
      </c>
      <c r="E3579" s="95" t="s">
        <v>7081</v>
      </c>
      <c r="F3579" s="96" t="s">
        <v>8201</v>
      </c>
      <c r="G3579" s="97">
        <v>1067.68</v>
      </c>
      <c r="H3579" s="97"/>
      <c r="I3579" s="95" t="s">
        <v>8315</v>
      </c>
      <c r="J3579" s="95" t="s">
        <v>8316</v>
      </c>
      <c r="K3579" s="96" t="s">
        <v>8313</v>
      </c>
      <c r="L3579" s="98"/>
    </row>
    <row r="3580" spans="1:12" ht="25.5" customHeight="1" x14ac:dyDescent="0.15">
      <c r="A3580" s="95" t="s">
        <v>7078</v>
      </c>
      <c r="B3580" s="95"/>
      <c r="C3580" s="95" t="s">
        <v>8026</v>
      </c>
      <c r="D3580" s="95" t="s">
        <v>7080</v>
      </c>
      <c r="E3580" s="95" t="s">
        <v>7081</v>
      </c>
      <c r="F3580" s="96" t="s">
        <v>8201</v>
      </c>
      <c r="G3580" s="97">
        <v>533.84</v>
      </c>
      <c r="H3580" s="97"/>
      <c r="I3580" s="95" t="s">
        <v>8315</v>
      </c>
      <c r="J3580" s="95" t="s">
        <v>8316</v>
      </c>
      <c r="K3580" s="96" t="s">
        <v>8313</v>
      </c>
      <c r="L3580" s="98"/>
    </row>
    <row r="3581" spans="1:12" ht="25.5" customHeight="1" x14ac:dyDescent="0.15">
      <c r="A3581" s="95" t="s">
        <v>7087</v>
      </c>
      <c r="B3581" s="95"/>
      <c r="C3581" s="95" t="s">
        <v>8019</v>
      </c>
      <c r="D3581" s="95" t="s">
        <v>7080</v>
      </c>
      <c r="E3581" s="95" t="s">
        <v>7081</v>
      </c>
      <c r="F3581" s="96" t="s">
        <v>8201</v>
      </c>
      <c r="G3581" s="97">
        <v>268.68</v>
      </c>
      <c r="H3581" s="97"/>
      <c r="I3581" s="95" t="s">
        <v>8317</v>
      </c>
      <c r="J3581" s="95" t="s">
        <v>8316</v>
      </c>
      <c r="K3581" s="96" t="s">
        <v>8313</v>
      </c>
      <c r="L3581" s="98"/>
    </row>
    <row r="3582" spans="1:12" ht="25.5" customHeight="1" x14ac:dyDescent="0.15">
      <c r="A3582" s="95" t="s">
        <v>6810</v>
      </c>
      <c r="B3582" s="95"/>
      <c r="C3582" s="95" t="s">
        <v>8019</v>
      </c>
      <c r="D3582" s="95" t="s">
        <v>7080</v>
      </c>
      <c r="E3582" s="95" t="s">
        <v>7081</v>
      </c>
      <c r="F3582" s="96" t="s">
        <v>8201</v>
      </c>
      <c r="G3582" s="97"/>
      <c r="H3582" s="97">
        <v>2418.13</v>
      </c>
      <c r="I3582" s="95" t="s">
        <v>8317</v>
      </c>
      <c r="J3582" s="95" t="s">
        <v>8316</v>
      </c>
      <c r="K3582" s="96" t="s">
        <v>8313</v>
      </c>
      <c r="L3582" s="98"/>
    </row>
    <row r="3583" spans="1:12" ht="25.5" customHeight="1" x14ac:dyDescent="0.15">
      <c r="A3583" s="95" t="s">
        <v>7086</v>
      </c>
      <c r="B3583" s="95"/>
      <c r="C3583" s="95" t="s">
        <v>8019</v>
      </c>
      <c r="D3583" s="95" t="s">
        <v>7080</v>
      </c>
      <c r="E3583" s="95" t="s">
        <v>7081</v>
      </c>
      <c r="F3583" s="96" t="s">
        <v>8201</v>
      </c>
      <c r="G3583" s="97">
        <v>268.68</v>
      </c>
      <c r="H3583" s="97"/>
      <c r="I3583" s="95" t="s">
        <v>8317</v>
      </c>
      <c r="J3583" s="95" t="s">
        <v>8316</v>
      </c>
      <c r="K3583" s="96" t="s">
        <v>8313</v>
      </c>
      <c r="L3583" s="98"/>
    </row>
    <row r="3584" spans="1:12" ht="12.75" customHeight="1" x14ac:dyDescent="0.15">
      <c r="A3584" s="95" t="s">
        <v>7085</v>
      </c>
      <c r="B3584" s="95"/>
      <c r="C3584" s="95" t="s">
        <v>8019</v>
      </c>
      <c r="D3584" s="95" t="s">
        <v>7080</v>
      </c>
      <c r="E3584" s="95" t="s">
        <v>7081</v>
      </c>
      <c r="F3584" s="96" t="s">
        <v>8201</v>
      </c>
      <c r="G3584" s="97">
        <v>1612.09</v>
      </c>
      <c r="H3584" s="97"/>
      <c r="I3584" s="95" t="s">
        <v>8317</v>
      </c>
      <c r="J3584" s="95" t="s">
        <v>8316</v>
      </c>
      <c r="K3584" s="96" t="s">
        <v>8313</v>
      </c>
      <c r="L3584" s="98"/>
    </row>
    <row r="3585" spans="1:12" ht="25.5" customHeight="1" x14ac:dyDescent="0.15">
      <c r="A3585" s="95" t="s">
        <v>7078</v>
      </c>
      <c r="B3585" s="95"/>
      <c r="C3585" s="95" t="s">
        <v>8019</v>
      </c>
      <c r="D3585" s="95" t="s">
        <v>7080</v>
      </c>
      <c r="E3585" s="95" t="s">
        <v>7081</v>
      </c>
      <c r="F3585" s="96" t="s">
        <v>8201</v>
      </c>
      <c r="G3585" s="97">
        <v>268.68</v>
      </c>
      <c r="H3585" s="97"/>
      <c r="I3585" s="95" t="s">
        <v>8317</v>
      </c>
      <c r="J3585" s="95" t="s">
        <v>8316</v>
      </c>
      <c r="K3585" s="96" t="s">
        <v>8313</v>
      </c>
      <c r="L3585" s="98"/>
    </row>
    <row r="3586" spans="1:12" ht="25.5" customHeight="1" x14ac:dyDescent="0.15">
      <c r="A3586" s="95" t="s">
        <v>7056</v>
      </c>
      <c r="B3586" s="95"/>
      <c r="C3586" s="95" t="s">
        <v>8294</v>
      </c>
      <c r="D3586" s="95" t="s">
        <v>7080</v>
      </c>
      <c r="E3586" s="95" t="s">
        <v>7081</v>
      </c>
      <c r="F3586" s="96" t="s">
        <v>8201</v>
      </c>
      <c r="G3586" s="97">
        <v>2747.25</v>
      </c>
      <c r="H3586" s="97"/>
      <c r="I3586" s="95" t="s">
        <v>8318</v>
      </c>
      <c r="J3586" s="95" t="s">
        <v>8316</v>
      </c>
      <c r="K3586" s="96" t="s">
        <v>8313</v>
      </c>
      <c r="L3586" s="98"/>
    </row>
    <row r="3587" spans="1:12" ht="25.5" customHeight="1" x14ac:dyDescent="0.15">
      <c r="A3587" s="95" t="s">
        <v>6804</v>
      </c>
      <c r="B3587" s="95"/>
      <c r="C3587" s="95" t="s">
        <v>8294</v>
      </c>
      <c r="D3587" s="95" t="s">
        <v>7080</v>
      </c>
      <c r="E3587" s="95" t="s">
        <v>7081</v>
      </c>
      <c r="F3587" s="96" t="s">
        <v>8201</v>
      </c>
      <c r="G3587" s="97"/>
      <c r="H3587" s="97">
        <v>8104.39</v>
      </c>
      <c r="I3587" s="95" t="s">
        <v>8318</v>
      </c>
      <c r="J3587" s="95" t="s">
        <v>8316</v>
      </c>
      <c r="K3587" s="96" t="s">
        <v>8313</v>
      </c>
      <c r="L3587" s="98"/>
    </row>
    <row r="3588" spans="1:12" ht="25.5" customHeight="1" x14ac:dyDescent="0.15">
      <c r="A3588" s="95" t="s">
        <v>6844</v>
      </c>
      <c r="B3588" s="95"/>
      <c r="C3588" s="95" t="s">
        <v>8294</v>
      </c>
      <c r="D3588" s="95" t="s">
        <v>7080</v>
      </c>
      <c r="E3588" s="95" t="s">
        <v>7081</v>
      </c>
      <c r="F3588" s="99">
        <v>43646</v>
      </c>
      <c r="G3588" s="97">
        <v>4670.33</v>
      </c>
      <c r="H3588" s="97"/>
      <c r="I3588" s="95" t="s">
        <v>8318</v>
      </c>
      <c r="J3588" s="95" t="s">
        <v>8316</v>
      </c>
      <c r="K3588" s="96" t="s">
        <v>8313</v>
      </c>
      <c r="L3588" s="98"/>
    </row>
    <row r="3589" spans="1:12" ht="25.5" customHeight="1" x14ac:dyDescent="0.15">
      <c r="A3589" s="95" t="s">
        <v>6848</v>
      </c>
      <c r="B3589" s="95"/>
      <c r="C3589" s="95" t="s">
        <v>8294</v>
      </c>
      <c r="D3589" s="95" t="s">
        <v>7080</v>
      </c>
      <c r="E3589" s="95" t="s">
        <v>7081</v>
      </c>
      <c r="F3589" s="99">
        <v>43646</v>
      </c>
      <c r="G3589" s="97">
        <v>686.81</v>
      </c>
      <c r="H3589" s="97"/>
      <c r="I3589" s="95" t="s">
        <v>8318</v>
      </c>
      <c r="J3589" s="95" t="s">
        <v>8316</v>
      </c>
      <c r="K3589" s="96" t="s">
        <v>8313</v>
      </c>
      <c r="L3589" s="98"/>
    </row>
    <row r="3590" spans="1:12" ht="25.5" customHeight="1" x14ac:dyDescent="0.15">
      <c r="A3590" s="95" t="s">
        <v>6810</v>
      </c>
      <c r="B3590" s="95"/>
      <c r="C3590" s="95" t="s">
        <v>8013</v>
      </c>
      <c r="D3590" s="95" t="s">
        <v>7080</v>
      </c>
      <c r="E3590" s="95" t="s">
        <v>7081</v>
      </c>
      <c r="F3590" s="96" t="s">
        <v>8201</v>
      </c>
      <c r="G3590" s="97"/>
      <c r="H3590" s="97">
        <v>252</v>
      </c>
      <c r="I3590" s="95" t="s">
        <v>8319</v>
      </c>
      <c r="J3590" s="95" t="s">
        <v>8316</v>
      </c>
      <c r="K3590" s="96" t="s">
        <v>8313</v>
      </c>
      <c r="L3590" s="98"/>
    </row>
    <row r="3591" spans="1:12" ht="25.5" customHeight="1" x14ac:dyDescent="0.15">
      <c r="A3591" s="95" t="s">
        <v>7056</v>
      </c>
      <c r="B3591" s="95"/>
      <c r="C3591" s="95" t="s">
        <v>8013</v>
      </c>
      <c r="D3591" s="95" t="s">
        <v>7080</v>
      </c>
      <c r="E3591" s="95" t="s">
        <v>7081</v>
      </c>
      <c r="F3591" s="96" t="s">
        <v>8201</v>
      </c>
      <c r="G3591" s="97">
        <v>252</v>
      </c>
      <c r="H3591" s="97"/>
      <c r="I3591" s="95" t="s">
        <v>8319</v>
      </c>
      <c r="J3591" s="95" t="s">
        <v>8316</v>
      </c>
      <c r="K3591" s="96" t="s">
        <v>8313</v>
      </c>
      <c r="L3591" s="98"/>
    </row>
    <row r="3592" spans="1:12" ht="25.5" customHeight="1" x14ac:dyDescent="0.15">
      <c r="A3592" s="95" t="s">
        <v>7056</v>
      </c>
      <c r="B3592" s="95"/>
      <c r="C3592" s="95" t="s">
        <v>8024</v>
      </c>
      <c r="D3592" s="95" t="s">
        <v>7080</v>
      </c>
      <c r="E3592" s="95" t="s">
        <v>7081</v>
      </c>
      <c r="F3592" s="96" t="s">
        <v>8201</v>
      </c>
      <c r="G3592" s="97">
        <v>588</v>
      </c>
      <c r="H3592" s="97"/>
      <c r="I3592" s="95" t="s">
        <v>8320</v>
      </c>
      <c r="J3592" s="95" t="s">
        <v>8316</v>
      </c>
      <c r="K3592" s="96" t="s">
        <v>8313</v>
      </c>
      <c r="L3592" s="98"/>
    </row>
    <row r="3593" spans="1:12" ht="25.5" customHeight="1" x14ac:dyDescent="0.15">
      <c r="A3593" s="95" t="s">
        <v>6844</v>
      </c>
      <c r="B3593" s="95"/>
      <c r="C3593" s="95" t="s">
        <v>8024</v>
      </c>
      <c r="D3593" s="95" t="s">
        <v>7080</v>
      </c>
      <c r="E3593" s="95" t="s">
        <v>7081</v>
      </c>
      <c r="F3593" s="99">
        <v>43646</v>
      </c>
      <c r="G3593" s="97"/>
      <c r="H3593" s="97">
        <v>588</v>
      </c>
      <c r="I3593" s="95" t="s">
        <v>8320</v>
      </c>
      <c r="J3593" s="95" t="s">
        <v>8316</v>
      </c>
      <c r="K3593" s="96" t="s">
        <v>8313</v>
      </c>
      <c r="L3593" s="98"/>
    </row>
    <row r="3594" spans="1:12" ht="25.5" customHeight="1" x14ac:dyDescent="0.15">
      <c r="A3594" s="95" t="s">
        <v>6810</v>
      </c>
      <c r="B3594" s="95"/>
      <c r="C3594" s="95" t="s">
        <v>8321</v>
      </c>
      <c r="D3594" s="95" t="s">
        <v>7080</v>
      </c>
      <c r="E3594" s="95" t="s">
        <v>7081</v>
      </c>
      <c r="F3594" s="96" t="s">
        <v>8201</v>
      </c>
      <c r="G3594" s="97"/>
      <c r="H3594" s="97">
        <v>2801.76</v>
      </c>
      <c r="I3594" s="95" t="s">
        <v>8322</v>
      </c>
      <c r="J3594" s="95" t="s">
        <v>8316</v>
      </c>
      <c r="K3594" s="96" t="s">
        <v>8313</v>
      </c>
      <c r="L3594" s="98"/>
    </row>
    <row r="3595" spans="1:12" ht="25.5" customHeight="1" x14ac:dyDescent="0.15">
      <c r="A3595" s="95" t="s">
        <v>7098</v>
      </c>
      <c r="B3595" s="95"/>
      <c r="C3595" s="95" t="s">
        <v>8321</v>
      </c>
      <c r="D3595" s="95" t="s">
        <v>7080</v>
      </c>
      <c r="E3595" s="95" t="s">
        <v>7081</v>
      </c>
      <c r="F3595" s="96" t="s">
        <v>8201</v>
      </c>
      <c r="G3595" s="97">
        <v>140.09</v>
      </c>
      <c r="H3595" s="97"/>
      <c r="I3595" s="95" t="s">
        <v>8322</v>
      </c>
      <c r="J3595" s="95" t="s">
        <v>8316</v>
      </c>
      <c r="K3595" s="96" t="s">
        <v>8313</v>
      </c>
      <c r="L3595" s="98"/>
    </row>
    <row r="3596" spans="1:12" ht="25.5" customHeight="1" x14ac:dyDescent="0.15">
      <c r="A3596" s="95" t="s">
        <v>7092</v>
      </c>
      <c r="B3596" s="95"/>
      <c r="C3596" s="95" t="s">
        <v>8321</v>
      </c>
      <c r="D3596" s="95" t="s">
        <v>7080</v>
      </c>
      <c r="E3596" s="95" t="s">
        <v>7081</v>
      </c>
      <c r="F3596" s="96" t="s">
        <v>8201</v>
      </c>
      <c r="G3596" s="97">
        <v>560.35</v>
      </c>
      <c r="H3596" s="97"/>
      <c r="I3596" s="95" t="s">
        <v>8322</v>
      </c>
      <c r="J3596" s="95" t="s">
        <v>8316</v>
      </c>
      <c r="K3596" s="96" t="s">
        <v>8313</v>
      </c>
      <c r="L3596" s="98"/>
    </row>
    <row r="3597" spans="1:12" ht="11.25" x14ac:dyDescent="0.15">
      <c r="A3597" s="95" t="s">
        <v>7095</v>
      </c>
      <c r="B3597" s="95"/>
      <c r="C3597" s="95" t="s">
        <v>8321</v>
      </c>
      <c r="D3597" s="95" t="s">
        <v>7080</v>
      </c>
      <c r="E3597" s="95" t="s">
        <v>7081</v>
      </c>
      <c r="F3597" s="96" t="s">
        <v>8201</v>
      </c>
      <c r="G3597" s="97">
        <v>2101.3200000000002</v>
      </c>
      <c r="H3597" s="97"/>
      <c r="I3597" s="95" t="s">
        <v>8322</v>
      </c>
      <c r="J3597" s="95" t="s">
        <v>8316</v>
      </c>
      <c r="K3597" s="96" t="s">
        <v>8313</v>
      </c>
    </row>
    <row r="3598" spans="1:12" ht="11.25" x14ac:dyDescent="0.15">
      <c r="A3598" s="95" t="s">
        <v>6810</v>
      </c>
      <c r="B3598" s="95"/>
      <c r="C3598" s="95" t="s">
        <v>8011</v>
      </c>
      <c r="D3598" s="95" t="s">
        <v>7080</v>
      </c>
      <c r="E3598" s="95" t="s">
        <v>7081</v>
      </c>
      <c r="F3598" s="96" t="s">
        <v>8201</v>
      </c>
      <c r="G3598" s="97"/>
      <c r="H3598" s="97">
        <v>3555.08</v>
      </c>
      <c r="I3598" s="95" t="s">
        <v>8323</v>
      </c>
      <c r="J3598" s="95" t="s">
        <v>8316</v>
      </c>
      <c r="K3598" s="96" t="s">
        <v>8313</v>
      </c>
    </row>
    <row r="3599" spans="1:12" ht="38.25" customHeight="1" x14ac:dyDescent="0.3">
      <c r="A3599" s="95" t="s">
        <v>7086</v>
      </c>
      <c r="B3599" s="95"/>
      <c r="C3599" s="95" t="s">
        <v>8011</v>
      </c>
      <c r="D3599" s="95" t="s">
        <v>7080</v>
      </c>
      <c r="E3599" s="95" t="s">
        <v>7081</v>
      </c>
      <c r="F3599" s="96" t="s">
        <v>8201</v>
      </c>
      <c r="G3599" s="97">
        <v>177.75</v>
      </c>
      <c r="H3599" s="97"/>
      <c r="I3599" s="95" t="s">
        <v>8323</v>
      </c>
      <c r="J3599" s="95" t="s">
        <v>8316</v>
      </c>
      <c r="K3599" s="96" t="s">
        <v>8313</v>
      </c>
      <c r="L3599" s="93"/>
    </row>
    <row r="3600" spans="1:12" ht="11.25" x14ac:dyDescent="0.15">
      <c r="A3600" s="95" t="s">
        <v>7098</v>
      </c>
      <c r="B3600" s="95"/>
      <c r="C3600" s="95" t="s">
        <v>8011</v>
      </c>
      <c r="D3600" s="95" t="s">
        <v>7080</v>
      </c>
      <c r="E3600" s="95" t="s">
        <v>7081</v>
      </c>
      <c r="F3600" s="96" t="s">
        <v>8201</v>
      </c>
      <c r="G3600" s="97">
        <v>177.75</v>
      </c>
      <c r="H3600" s="97"/>
      <c r="I3600" s="95" t="s">
        <v>8323</v>
      </c>
      <c r="J3600" s="95" t="s">
        <v>8316</v>
      </c>
      <c r="K3600" s="96" t="s">
        <v>8313</v>
      </c>
    </row>
    <row r="3601" spans="1:12" ht="12.75" customHeight="1" x14ac:dyDescent="0.15">
      <c r="A3601" s="95" t="s">
        <v>7078</v>
      </c>
      <c r="B3601" s="95"/>
      <c r="C3601" s="95" t="s">
        <v>8011</v>
      </c>
      <c r="D3601" s="95" t="s">
        <v>7080</v>
      </c>
      <c r="E3601" s="95" t="s">
        <v>7081</v>
      </c>
      <c r="F3601" s="96" t="s">
        <v>8201</v>
      </c>
      <c r="G3601" s="97">
        <v>1955.3</v>
      </c>
      <c r="H3601" s="97"/>
      <c r="I3601" s="95" t="s">
        <v>8323</v>
      </c>
      <c r="J3601" s="95" t="s">
        <v>8316</v>
      </c>
      <c r="K3601" s="96" t="s">
        <v>8313</v>
      </c>
      <c r="L3601" s="98"/>
    </row>
    <row r="3602" spans="1:12" ht="11.25" x14ac:dyDescent="0.15">
      <c r="A3602" s="95" t="s">
        <v>7095</v>
      </c>
      <c r="B3602" s="95"/>
      <c r="C3602" s="95" t="s">
        <v>8011</v>
      </c>
      <c r="D3602" s="95" t="s">
        <v>7080</v>
      </c>
      <c r="E3602" s="95" t="s">
        <v>7081</v>
      </c>
      <c r="F3602" s="96" t="s">
        <v>8201</v>
      </c>
      <c r="G3602" s="97">
        <v>1244.28</v>
      </c>
      <c r="H3602" s="97"/>
      <c r="I3602" s="95" t="s">
        <v>8323</v>
      </c>
      <c r="J3602" s="95" t="s">
        <v>8316</v>
      </c>
      <c r="K3602" s="96" t="s">
        <v>8313</v>
      </c>
      <c r="L3602" s="98"/>
    </row>
    <row r="3603" spans="1:12" ht="12.75" customHeight="1" x14ac:dyDescent="0.15">
      <c r="A3603" s="95" t="s">
        <v>6810</v>
      </c>
      <c r="B3603" s="95"/>
      <c r="C3603" s="95" t="s">
        <v>8010</v>
      </c>
      <c r="D3603" s="95" t="s">
        <v>7080</v>
      </c>
      <c r="E3603" s="95" t="s">
        <v>7081</v>
      </c>
      <c r="F3603" s="96" t="s">
        <v>8201</v>
      </c>
      <c r="G3603" s="97"/>
      <c r="H3603" s="97">
        <v>525.77</v>
      </c>
      <c r="I3603" s="95" t="s">
        <v>8324</v>
      </c>
      <c r="J3603" s="95" t="s">
        <v>8316</v>
      </c>
      <c r="K3603" s="96" t="s">
        <v>8313</v>
      </c>
      <c r="L3603" s="98"/>
    </row>
    <row r="3604" spans="1:12" ht="11.25" x14ac:dyDescent="0.15">
      <c r="A3604" s="95" t="s">
        <v>6844</v>
      </c>
      <c r="B3604" s="95"/>
      <c r="C3604" s="95" t="s">
        <v>8010</v>
      </c>
      <c r="D3604" s="95" t="s">
        <v>7080</v>
      </c>
      <c r="E3604" s="95" t="s">
        <v>7081</v>
      </c>
      <c r="F3604" s="99">
        <v>43646</v>
      </c>
      <c r="G3604" s="97">
        <v>525.77</v>
      </c>
      <c r="H3604" s="97"/>
      <c r="I3604" s="95" t="s">
        <v>8324</v>
      </c>
      <c r="J3604" s="95" t="s">
        <v>8316</v>
      </c>
      <c r="K3604" s="96" t="s">
        <v>8313</v>
      </c>
      <c r="L3604" s="98"/>
    </row>
    <row r="3605" spans="1:12" ht="25.5" customHeight="1" x14ac:dyDescent="0.15">
      <c r="A3605" s="95" t="s">
        <v>7087</v>
      </c>
      <c r="B3605" s="95"/>
      <c r="C3605" s="95" t="s">
        <v>8016</v>
      </c>
      <c r="D3605" s="95" t="s">
        <v>7080</v>
      </c>
      <c r="E3605" s="95" t="s">
        <v>7081</v>
      </c>
      <c r="F3605" s="96" t="s">
        <v>8201</v>
      </c>
      <c r="G3605" s="97"/>
      <c r="H3605" s="97">
        <v>1578.32</v>
      </c>
      <c r="I3605" s="95" t="s">
        <v>8325</v>
      </c>
      <c r="J3605" s="95" t="s">
        <v>8316</v>
      </c>
      <c r="K3605" s="96" t="s">
        <v>8313</v>
      </c>
      <c r="L3605" s="98"/>
    </row>
    <row r="3606" spans="1:12" ht="25.5" customHeight="1" x14ac:dyDescent="0.15">
      <c r="A3606" s="95" t="s">
        <v>6810</v>
      </c>
      <c r="B3606" s="95"/>
      <c r="C3606" s="95" t="s">
        <v>8016</v>
      </c>
      <c r="D3606" s="95" t="s">
        <v>7080</v>
      </c>
      <c r="E3606" s="95" t="s">
        <v>7081</v>
      </c>
      <c r="F3606" s="96" t="s">
        <v>8201</v>
      </c>
      <c r="G3606" s="97">
        <v>394.58</v>
      </c>
      <c r="H3606" s="97"/>
      <c r="I3606" s="95" t="s">
        <v>8325</v>
      </c>
      <c r="J3606" s="95" t="s">
        <v>8316</v>
      </c>
      <c r="K3606" s="96" t="s">
        <v>8313</v>
      </c>
      <c r="L3606" s="98"/>
    </row>
    <row r="3607" spans="1:12" ht="25.5" customHeight="1" x14ac:dyDescent="0.15">
      <c r="A3607" s="95" t="s">
        <v>7086</v>
      </c>
      <c r="B3607" s="95"/>
      <c r="C3607" s="95" t="s">
        <v>8016</v>
      </c>
      <c r="D3607" s="95" t="s">
        <v>7080</v>
      </c>
      <c r="E3607" s="95" t="s">
        <v>7081</v>
      </c>
      <c r="F3607" s="96" t="s">
        <v>8201</v>
      </c>
      <c r="G3607" s="97">
        <v>591.87</v>
      </c>
      <c r="H3607" s="97"/>
      <c r="I3607" s="95" t="s">
        <v>8325</v>
      </c>
      <c r="J3607" s="95" t="s">
        <v>8316</v>
      </c>
      <c r="K3607" s="96" t="s">
        <v>8313</v>
      </c>
      <c r="L3607" s="98"/>
    </row>
    <row r="3608" spans="1:12" ht="25.5" customHeight="1" x14ac:dyDescent="0.15">
      <c r="A3608" s="95" t="s">
        <v>7098</v>
      </c>
      <c r="B3608" s="95"/>
      <c r="C3608" s="95" t="s">
        <v>8016</v>
      </c>
      <c r="D3608" s="95" t="s">
        <v>7080</v>
      </c>
      <c r="E3608" s="95" t="s">
        <v>7081</v>
      </c>
      <c r="F3608" s="96" t="s">
        <v>8201</v>
      </c>
      <c r="G3608" s="97">
        <v>197.29</v>
      </c>
      <c r="H3608" s="97"/>
      <c r="I3608" s="95" t="s">
        <v>8325</v>
      </c>
      <c r="J3608" s="95" t="s">
        <v>8316</v>
      </c>
      <c r="K3608" s="96" t="s">
        <v>8313</v>
      </c>
      <c r="L3608" s="98"/>
    </row>
    <row r="3609" spans="1:12" ht="25.5" customHeight="1" x14ac:dyDescent="0.15">
      <c r="A3609" s="95" t="s">
        <v>7078</v>
      </c>
      <c r="B3609" s="95"/>
      <c r="C3609" s="95" t="s">
        <v>8016</v>
      </c>
      <c r="D3609" s="95" t="s">
        <v>7080</v>
      </c>
      <c r="E3609" s="95" t="s">
        <v>7081</v>
      </c>
      <c r="F3609" s="96" t="s">
        <v>8201</v>
      </c>
      <c r="G3609" s="97">
        <v>394.58</v>
      </c>
      <c r="H3609" s="97"/>
      <c r="I3609" s="95" t="s">
        <v>8325</v>
      </c>
      <c r="J3609" s="95" t="s">
        <v>8316</v>
      </c>
      <c r="K3609" s="96" t="s">
        <v>8313</v>
      </c>
      <c r="L3609" s="98"/>
    </row>
    <row r="3610" spans="1:12" ht="25.5" customHeight="1" x14ac:dyDescent="0.15">
      <c r="A3610" s="95" t="s">
        <v>6810</v>
      </c>
      <c r="B3610" s="95"/>
      <c r="C3610" s="95" t="s">
        <v>8007</v>
      </c>
      <c r="D3610" s="95" t="s">
        <v>7080</v>
      </c>
      <c r="E3610" s="95" t="s">
        <v>7081</v>
      </c>
      <c r="F3610" s="96" t="s">
        <v>8201</v>
      </c>
      <c r="G3610" s="97"/>
      <c r="H3610" s="97">
        <v>282.25</v>
      </c>
      <c r="I3610" s="95" t="s">
        <v>8326</v>
      </c>
      <c r="J3610" s="95" t="s">
        <v>8316</v>
      </c>
      <c r="K3610" s="96" t="s">
        <v>8313</v>
      </c>
      <c r="L3610" s="98"/>
    </row>
    <row r="3611" spans="1:12" ht="25.5" customHeight="1" x14ac:dyDescent="0.15">
      <c r="A3611" s="95" t="s">
        <v>7086</v>
      </c>
      <c r="B3611" s="95"/>
      <c r="C3611" s="95" t="s">
        <v>8007</v>
      </c>
      <c r="D3611" s="95" t="s">
        <v>7080</v>
      </c>
      <c r="E3611" s="95" t="s">
        <v>7081</v>
      </c>
      <c r="F3611" s="96" t="s">
        <v>8201</v>
      </c>
      <c r="G3611" s="97">
        <v>282.25</v>
      </c>
      <c r="H3611" s="97"/>
      <c r="I3611" s="95" t="s">
        <v>8326</v>
      </c>
      <c r="J3611" s="95" t="s">
        <v>8316</v>
      </c>
      <c r="K3611" s="96" t="s">
        <v>8313</v>
      </c>
      <c r="L3611" s="98"/>
    </row>
    <row r="3612" spans="1:12" ht="25.5" customHeight="1" x14ac:dyDescent="0.15">
      <c r="A3612" s="95" t="s">
        <v>7055</v>
      </c>
      <c r="B3612" s="95"/>
      <c r="C3612" s="95" t="s">
        <v>8022</v>
      </c>
      <c r="D3612" s="95" t="s">
        <v>7080</v>
      </c>
      <c r="E3612" s="95" t="s">
        <v>7081</v>
      </c>
      <c r="F3612" s="96" t="s">
        <v>8201</v>
      </c>
      <c r="G3612" s="97">
        <v>109.89</v>
      </c>
      <c r="H3612" s="97"/>
      <c r="I3612" s="95" t="s">
        <v>8327</v>
      </c>
      <c r="J3612" s="95" t="s">
        <v>8316</v>
      </c>
      <c r="K3612" s="96" t="s">
        <v>8313</v>
      </c>
      <c r="L3612" s="98"/>
    </row>
    <row r="3613" spans="1:12" ht="25.5" customHeight="1" x14ac:dyDescent="0.15">
      <c r="A3613" s="95" t="s">
        <v>6810</v>
      </c>
      <c r="B3613" s="95"/>
      <c r="C3613" s="95" t="s">
        <v>8022</v>
      </c>
      <c r="D3613" s="95" t="s">
        <v>7080</v>
      </c>
      <c r="E3613" s="95" t="s">
        <v>7081</v>
      </c>
      <c r="F3613" s="96" t="s">
        <v>8201</v>
      </c>
      <c r="G3613" s="97"/>
      <c r="H3613" s="97">
        <v>1153.8499999999999</v>
      </c>
      <c r="I3613" s="95" t="s">
        <v>8327</v>
      </c>
      <c r="J3613" s="95" t="s">
        <v>8316</v>
      </c>
      <c r="K3613" s="96" t="s">
        <v>8313</v>
      </c>
      <c r="L3613" s="98"/>
    </row>
    <row r="3614" spans="1:12" ht="25.5" customHeight="1" x14ac:dyDescent="0.15">
      <c r="A3614" s="95" t="s">
        <v>7056</v>
      </c>
      <c r="B3614" s="95"/>
      <c r="C3614" s="95" t="s">
        <v>8022</v>
      </c>
      <c r="D3614" s="95" t="s">
        <v>7080</v>
      </c>
      <c r="E3614" s="95" t="s">
        <v>7081</v>
      </c>
      <c r="F3614" s="96" t="s">
        <v>8201</v>
      </c>
      <c r="G3614" s="97">
        <v>109.89</v>
      </c>
      <c r="H3614" s="97"/>
      <c r="I3614" s="95" t="s">
        <v>8327</v>
      </c>
      <c r="J3614" s="95" t="s">
        <v>8316</v>
      </c>
      <c r="K3614" s="96" t="s">
        <v>8313</v>
      </c>
      <c r="L3614" s="98"/>
    </row>
    <row r="3615" spans="1:12" ht="25.5" customHeight="1" x14ac:dyDescent="0.15">
      <c r="A3615" s="95" t="s">
        <v>6844</v>
      </c>
      <c r="B3615" s="95"/>
      <c r="C3615" s="95" t="s">
        <v>8022</v>
      </c>
      <c r="D3615" s="95" t="s">
        <v>7080</v>
      </c>
      <c r="E3615" s="95" t="s">
        <v>7081</v>
      </c>
      <c r="F3615" s="99">
        <v>43646</v>
      </c>
      <c r="G3615" s="97">
        <v>934.07</v>
      </c>
      <c r="H3615" s="97"/>
      <c r="I3615" s="95" t="s">
        <v>8327</v>
      </c>
      <c r="J3615" s="95" t="s">
        <v>8316</v>
      </c>
      <c r="K3615" s="96" t="s">
        <v>8313</v>
      </c>
      <c r="L3615" s="98"/>
    </row>
    <row r="3616" spans="1:12" ht="25.5" customHeight="1" x14ac:dyDescent="0.15">
      <c r="A3616" s="95" t="s">
        <v>7056</v>
      </c>
      <c r="B3616" s="95"/>
      <c r="C3616" s="95" t="s">
        <v>8286</v>
      </c>
      <c r="D3616" s="95" t="s">
        <v>7080</v>
      </c>
      <c r="E3616" s="95" t="s">
        <v>7081</v>
      </c>
      <c r="F3616" s="96" t="s">
        <v>8201</v>
      </c>
      <c r="G3616" s="97">
        <v>969.23</v>
      </c>
      <c r="H3616" s="97"/>
      <c r="I3616" s="95" t="s">
        <v>8328</v>
      </c>
      <c r="J3616" s="95" t="s">
        <v>8316</v>
      </c>
      <c r="K3616" s="96" t="s">
        <v>8313</v>
      </c>
      <c r="L3616" s="98"/>
    </row>
    <row r="3617" spans="1:12" ht="25.5" customHeight="1" x14ac:dyDescent="0.15">
      <c r="A3617" s="95" t="s">
        <v>6804</v>
      </c>
      <c r="B3617" s="95"/>
      <c r="C3617" s="95" t="s">
        <v>8286</v>
      </c>
      <c r="D3617" s="95" t="s">
        <v>7080</v>
      </c>
      <c r="E3617" s="95" t="s">
        <v>7081</v>
      </c>
      <c r="F3617" s="96" t="s">
        <v>8201</v>
      </c>
      <c r="G3617" s="97"/>
      <c r="H3617" s="97">
        <v>4846.1499999999996</v>
      </c>
      <c r="I3617" s="95" t="s">
        <v>8328</v>
      </c>
      <c r="J3617" s="95" t="s">
        <v>8316</v>
      </c>
      <c r="K3617" s="96" t="s">
        <v>8313</v>
      </c>
      <c r="L3617" s="98"/>
    </row>
    <row r="3618" spans="1:12" ht="25.5" customHeight="1" x14ac:dyDescent="0.15">
      <c r="A3618" s="95" t="s">
        <v>6844</v>
      </c>
      <c r="B3618" s="95"/>
      <c r="C3618" s="95" t="s">
        <v>8286</v>
      </c>
      <c r="D3618" s="95" t="s">
        <v>7080</v>
      </c>
      <c r="E3618" s="95" t="s">
        <v>7081</v>
      </c>
      <c r="F3618" s="99">
        <v>43646</v>
      </c>
      <c r="G3618" s="97">
        <v>3876.92</v>
      </c>
      <c r="H3618" s="97"/>
      <c r="I3618" s="95" t="s">
        <v>8328</v>
      </c>
      <c r="J3618" s="95" t="s">
        <v>8316</v>
      </c>
      <c r="K3618" s="96" t="s">
        <v>8313</v>
      </c>
      <c r="L3618" s="98"/>
    </row>
    <row r="3619" spans="1:12" ht="25.5" customHeight="1" x14ac:dyDescent="0.15">
      <c r="A3619" s="95" t="s">
        <v>7056</v>
      </c>
      <c r="B3619" s="95"/>
      <c r="C3619" s="95" t="s">
        <v>8283</v>
      </c>
      <c r="D3619" s="95" t="s">
        <v>7080</v>
      </c>
      <c r="E3619" s="95" t="s">
        <v>7081</v>
      </c>
      <c r="F3619" s="96" t="s">
        <v>8201</v>
      </c>
      <c r="G3619" s="97">
        <v>500</v>
      </c>
      <c r="H3619" s="97"/>
      <c r="I3619" s="95" t="s">
        <v>8329</v>
      </c>
      <c r="J3619" s="95" t="s">
        <v>8316</v>
      </c>
      <c r="K3619" s="96" t="s">
        <v>8313</v>
      </c>
      <c r="L3619" s="98"/>
    </row>
    <row r="3620" spans="1:12" ht="25.5" customHeight="1" x14ac:dyDescent="0.15">
      <c r="A3620" s="95" t="s">
        <v>6804</v>
      </c>
      <c r="B3620" s="95"/>
      <c r="C3620" s="95" t="s">
        <v>8283</v>
      </c>
      <c r="D3620" s="95" t="s">
        <v>7080</v>
      </c>
      <c r="E3620" s="95" t="s">
        <v>7081</v>
      </c>
      <c r="F3620" s="96" t="s">
        <v>8201</v>
      </c>
      <c r="G3620" s="97"/>
      <c r="H3620" s="97">
        <v>4000</v>
      </c>
      <c r="I3620" s="95" t="s">
        <v>8329</v>
      </c>
      <c r="J3620" s="95" t="s">
        <v>8316</v>
      </c>
      <c r="K3620" s="96" t="s">
        <v>8313</v>
      </c>
      <c r="L3620" s="98"/>
    </row>
    <row r="3621" spans="1:12" ht="11.25" x14ac:dyDescent="0.15">
      <c r="A3621" s="95" t="s">
        <v>6844</v>
      </c>
      <c r="B3621" s="95"/>
      <c r="C3621" s="95" t="s">
        <v>8283</v>
      </c>
      <c r="D3621" s="95" t="s">
        <v>7080</v>
      </c>
      <c r="E3621" s="95" t="s">
        <v>7081</v>
      </c>
      <c r="F3621" s="99">
        <v>43646</v>
      </c>
      <c r="G3621" s="97">
        <v>3500</v>
      </c>
      <c r="H3621" s="97"/>
      <c r="I3621" s="95" t="s">
        <v>8329</v>
      </c>
      <c r="J3621" s="95" t="s">
        <v>8316</v>
      </c>
      <c r="K3621" s="96" t="s">
        <v>8313</v>
      </c>
    </row>
    <row r="3622" spans="1:12" ht="11.25" x14ac:dyDescent="0.15">
      <c r="A3622" s="95" t="s">
        <v>7087</v>
      </c>
      <c r="B3622" s="95"/>
      <c r="C3622" s="95" t="s">
        <v>8001</v>
      </c>
      <c r="D3622" s="95" t="s">
        <v>7080</v>
      </c>
      <c r="E3622" s="95" t="s">
        <v>7081</v>
      </c>
      <c r="F3622" s="96" t="s">
        <v>8201</v>
      </c>
      <c r="G3622" s="97">
        <v>198.49</v>
      </c>
      <c r="H3622" s="97"/>
      <c r="I3622" s="95" t="s">
        <v>8330</v>
      </c>
      <c r="J3622" s="95" t="s">
        <v>8316</v>
      </c>
      <c r="K3622" s="96" t="s">
        <v>8313</v>
      </c>
    </row>
    <row r="3623" spans="1:12" ht="38.25" customHeight="1" x14ac:dyDescent="0.3">
      <c r="A3623" s="95" t="s">
        <v>6810</v>
      </c>
      <c r="B3623" s="95"/>
      <c r="C3623" s="95" t="s">
        <v>8001</v>
      </c>
      <c r="D3623" s="95" t="s">
        <v>7080</v>
      </c>
      <c r="E3623" s="95" t="s">
        <v>7081</v>
      </c>
      <c r="F3623" s="96" t="s">
        <v>8201</v>
      </c>
      <c r="G3623" s="97"/>
      <c r="H3623" s="97">
        <v>992.45</v>
      </c>
      <c r="I3623" s="95" t="s">
        <v>8330</v>
      </c>
      <c r="J3623" s="95" t="s">
        <v>8316</v>
      </c>
      <c r="K3623" s="96" t="s">
        <v>8313</v>
      </c>
      <c r="L3623" s="93"/>
    </row>
    <row r="3624" spans="1:12" ht="11.25" x14ac:dyDescent="0.15">
      <c r="A3624" s="95" t="s">
        <v>7086</v>
      </c>
      <c r="B3624" s="95"/>
      <c r="C3624" s="95" t="s">
        <v>8001</v>
      </c>
      <c r="D3624" s="95" t="s">
        <v>7080</v>
      </c>
      <c r="E3624" s="95" t="s">
        <v>7081</v>
      </c>
      <c r="F3624" s="96" t="s">
        <v>8201</v>
      </c>
      <c r="G3624" s="97">
        <v>198.49</v>
      </c>
      <c r="H3624" s="97"/>
      <c r="I3624" s="95" t="s">
        <v>8330</v>
      </c>
      <c r="J3624" s="95" t="s">
        <v>8316</v>
      </c>
      <c r="K3624" s="96" t="s">
        <v>8313</v>
      </c>
    </row>
    <row r="3625" spans="1:12" ht="25.5" customHeight="1" x14ac:dyDescent="0.15">
      <c r="A3625" s="95" t="s">
        <v>7085</v>
      </c>
      <c r="B3625" s="95"/>
      <c r="C3625" s="95" t="s">
        <v>8001</v>
      </c>
      <c r="D3625" s="95" t="s">
        <v>7080</v>
      </c>
      <c r="E3625" s="95" t="s">
        <v>7081</v>
      </c>
      <c r="F3625" s="96" t="s">
        <v>8201</v>
      </c>
      <c r="G3625" s="97">
        <v>396.98</v>
      </c>
      <c r="H3625" s="97"/>
      <c r="I3625" s="95" t="s">
        <v>8330</v>
      </c>
      <c r="J3625" s="95" t="s">
        <v>8316</v>
      </c>
      <c r="K3625" s="96" t="s">
        <v>8313</v>
      </c>
      <c r="L3625" s="98"/>
    </row>
    <row r="3626" spans="1:12" ht="25.5" customHeight="1" x14ac:dyDescent="0.15">
      <c r="A3626" s="95" t="s">
        <v>7078</v>
      </c>
      <c r="B3626" s="95"/>
      <c r="C3626" s="95" t="s">
        <v>8001</v>
      </c>
      <c r="D3626" s="95" t="s">
        <v>7080</v>
      </c>
      <c r="E3626" s="95" t="s">
        <v>7081</v>
      </c>
      <c r="F3626" s="96" t="s">
        <v>8201</v>
      </c>
      <c r="G3626" s="97">
        <v>198.49</v>
      </c>
      <c r="H3626" s="97"/>
      <c r="I3626" s="95" t="s">
        <v>8330</v>
      </c>
      <c r="J3626" s="95" t="s">
        <v>8316</v>
      </c>
      <c r="K3626" s="96" t="s">
        <v>8313</v>
      </c>
      <c r="L3626" s="98"/>
    </row>
    <row r="3627" spans="1:12" ht="12.75" customHeight="1" x14ac:dyDescent="0.15">
      <c r="A3627" s="95" t="s">
        <v>6804</v>
      </c>
      <c r="B3627" s="95"/>
      <c r="C3627" s="95" t="s">
        <v>8025</v>
      </c>
      <c r="D3627" s="95" t="s">
        <v>7080</v>
      </c>
      <c r="E3627" s="95" t="s">
        <v>7081</v>
      </c>
      <c r="F3627" s="96" t="s">
        <v>8201</v>
      </c>
      <c r="G3627" s="97"/>
      <c r="H3627" s="97">
        <v>1435.44</v>
      </c>
      <c r="I3627" s="95" t="s">
        <v>8331</v>
      </c>
      <c r="J3627" s="95" t="s">
        <v>8316</v>
      </c>
      <c r="K3627" s="96" t="s">
        <v>8313</v>
      </c>
      <c r="L3627" s="98"/>
    </row>
    <row r="3628" spans="1:12" ht="25.5" customHeight="1" x14ac:dyDescent="0.15">
      <c r="A3628" s="95" t="s">
        <v>6844</v>
      </c>
      <c r="B3628" s="95"/>
      <c r="C3628" s="95" t="s">
        <v>8025</v>
      </c>
      <c r="D3628" s="95" t="s">
        <v>7080</v>
      </c>
      <c r="E3628" s="95" t="s">
        <v>7081</v>
      </c>
      <c r="F3628" s="99">
        <v>43646</v>
      </c>
      <c r="G3628" s="97">
        <v>1435.44</v>
      </c>
      <c r="H3628" s="97"/>
      <c r="I3628" s="95" t="s">
        <v>8331</v>
      </c>
      <c r="J3628" s="95" t="s">
        <v>8316</v>
      </c>
      <c r="K3628" s="96" t="s">
        <v>8313</v>
      </c>
      <c r="L3628" s="98"/>
    </row>
    <row r="3629" spans="1:12" ht="12.75" customHeight="1" x14ac:dyDescent="0.15">
      <c r="A3629" s="95" t="s">
        <v>6804</v>
      </c>
      <c r="B3629" s="95"/>
      <c r="C3629" s="95" t="s">
        <v>8005</v>
      </c>
      <c r="D3629" s="95" t="s">
        <v>7080</v>
      </c>
      <c r="E3629" s="95" t="s">
        <v>7081</v>
      </c>
      <c r="F3629" s="96" t="s">
        <v>8201</v>
      </c>
      <c r="G3629" s="97"/>
      <c r="H3629" s="97">
        <v>910</v>
      </c>
      <c r="I3629" s="95" t="s">
        <v>8332</v>
      </c>
      <c r="J3629" s="95" t="s">
        <v>8316</v>
      </c>
      <c r="K3629" s="96" t="s">
        <v>8313</v>
      </c>
      <c r="L3629" s="98"/>
    </row>
    <row r="3630" spans="1:12" ht="12.75" customHeight="1" x14ac:dyDescent="0.15">
      <c r="A3630" s="95" t="s">
        <v>6844</v>
      </c>
      <c r="B3630" s="95"/>
      <c r="C3630" s="95" t="s">
        <v>8005</v>
      </c>
      <c r="D3630" s="95" t="s">
        <v>7080</v>
      </c>
      <c r="E3630" s="95" t="s">
        <v>7081</v>
      </c>
      <c r="F3630" s="99">
        <v>43646</v>
      </c>
      <c r="G3630" s="97">
        <v>910</v>
      </c>
      <c r="H3630" s="97"/>
      <c r="I3630" s="95" t="s">
        <v>8332</v>
      </c>
      <c r="J3630" s="95" t="s">
        <v>8316</v>
      </c>
      <c r="K3630" s="96" t="s">
        <v>8313</v>
      </c>
      <c r="L3630" s="98"/>
    </row>
    <row r="3631" spans="1:12" ht="25.5" customHeight="1" x14ac:dyDescent="0.15">
      <c r="A3631" s="95" t="s">
        <v>7160</v>
      </c>
      <c r="B3631" s="95"/>
      <c r="C3631" s="95" t="s">
        <v>8021</v>
      </c>
      <c r="D3631" s="95" t="s">
        <v>7080</v>
      </c>
      <c r="E3631" s="95" t="s">
        <v>7081</v>
      </c>
      <c r="F3631" s="96" t="s">
        <v>8201</v>
      </c>
      <c r="G3631" s="97">
        <v>142.86000000000001</v>
      </c>
      <c r="H3631" s="97"/>
      <c r="I3631" s="95" t="s">
        <v>8333</v>
      </c>
      <c r="J3631" s="95" t="s">
        <v>8316</v>
      </c>
      <c r="K3631" s="96" t="s">
        <v>8313</v>
      </c>
      <c r="L3631" s="98"/>
    </row>
    <row r="3632" spans="1:12" ht="25.5" customHeight="1" x14ac:dyDescent="0.15">
      <c r="A3632" s="95" t="s">
        <v>7055</v>
      </c>
      <c r="B3632" s="95"/>
      <c r="C3632" s="95" t="s">
        <v>8021</v>
      </c>
      <c r="D3632" s="95" t="s">
        <v>7080</v>
      </c>
      <c r="E3632" s="95" t="s">
        <v>7081</v>
      </c>
      <c r="F3632" s="96" t="s">
        <v>8201</v>
      </c>
      <c r="G3632" s="97">
        <v>142.86000000000001</v>
      </c>
      <c r="H3632" s="97"/>
      <c r="I3632" s="95" t="s">
        <v>8333</v>
      </c>
      <c r="J3632" s="95" t="s">
        <v>8316</v>
      </c>
      <c r="K3632" s="96" t="s">
        <v>8313</v>
      </c>
      <c r="L3632" s="98"/>
    </row>
    <row r="3633" spans="1:12" ht="12.75" customHeight="1" x14ac:dyDescent="0.15">
      <c r="A3633" s="95" t="s">
        <v>6810</v>
      </c>
      <c r="B3633" s="95"/>
      <c r="C3633" s="95" t="s">
        <v>8021</v>
      </c>
      <c r="D3633" s="95" t="s">
        <v>7080</v>
      </c>
      <c r="E3633" s="95" t="s">
        <v>7081</v>
      </c>
      <c r="F3633" s="96" t="s">
        <v>8201</v>
      </c>
      <c r="G3633" s="97">
        <v>500</v>
      </c>
      <c r="H3633" s="97"/>
      <c r="I3633" s="95" t="s">
        <v>8333</v>
      </c>
      <c r="J3633" s="95" t="s">
        <v>8316</v>
      </c>
      <c r="K3633" s="96" t="s">
        <v>8313</v>
      </c>
      <c r="L3633" s="98"/>
    </row>
    <row r="3634" spans="1:12" ht="25.5" customHeight="1" x14ac:dyDescent="0.15">
      <c r="A3634" s="95" t="s">
        <v>7056</v>
      </c>
      <c r="B3634" s="95"/>
      <c r="C3634" s="95" t="s">
        <v>8021</v>
      </c>
      <c r="D3634" s="95" t="s">
        <v>7080</v>
      </c>
      <c r="E3634" s="95" t="s">
        <v>7081</v>
      </c>
      <c r="F3634" s="96" t="s">
        <v>8201</v>
      </c>
      <c r="G3634" s="97">
        <v>500</v>
      </c>
      <c r="H3634" s="97"/>
      <c r="I3634" s="95" t="s">
        <v>8333</v>
      </c>
      <c r="J3634" s="95" t="s">
        <v>8316</v>
      </c>
      <c r="K3634" s="96" t="s">
        <v>8313</v>
      </c>
      <c r="L3634" s="98"/>
    </row>
    <row r="3635" spans="1:12" ht="12.75" customHeight="1" x14ac:dyDescent="0.15">
      <c r="A3635" s="95" t="s">
        <v>6804</v>
      </c>
      <c r="B3635" s="95"/>
      <c r="C3635" s="95" t="s">
        <v>8021</v>
      </c>
      <c r="D3635" s="95" t="s">
        <v>7080</v>
      </c>
      <c r="E3635" s="95" t="s">
        <v>7081</v>
      </c>
      <c r="F3635" s="96" t="s">
        <v>8201</v>
      </c>
      <c r="G3635" s="97">
        <v>1000</v>
      </c>
      <c r="H3635" s="97"/>
      <c r="I3635" s="95" t="s">
        <v>8333</v>
      </c>
      <c r="J3635" s="95" t="s">
        <v>8316</v>
      </c>
      <c r="K3635" s="96" t="s">
        <v>8313</v>
      </c>
      <c r="L3635" s="98"/>
    </row>
    <row r="3636" spans="1:12" ht="25.5" customHeight="1" x14ac:dyDescent="0.15">
      <c r="A3636" s="95" t="s">
        <v>6844</v>
      </c>
      <c r="B3636" s="95"/>
      <c r="C3636" s="95" t="s">
        <v>8021</v>
      </c>
      <c r="D3636" s="95" t="s">
        <v>7080</v>
      </c>
      <c r="E3636" s="95" t="s">
        <v>7081</v>
      </c>
      <c r="F3636" s="99">
        <v>43646</v>
      </c>
      <c r="G3636" s="97"/>
      <c r="H3636" s="97">
        <v>2285.7199999999998</v>
      </c>
      <c r="I3636" s="95" t="s">
        <v>8333</v>
      </c>
      <c r="J3636" s="95" t="s">
        <v>8316</v>
      </c>
      <c r="K3636" s="96" t="s">
        <v>8313</v>
      </c>
      <c r="L3636" s="98"/>
    </row>
    <row r="3637" spans="1:12" ht="12.75" customHeight="1" x14ac:dyDescent="0.15">
      <c r="A3637" s="95" t="s">
        <v>7160</v>
      </c>
      <c r="B3637" s="95"/>
      <c r="C3637" s="95" t="s">
        <v>7998</v>
      </c>
      <c r="D3637" s="95" t="s">
        <v>7080</v>
      </c>
      <c r="E3637" s="95" t="s">
        <v>7081</v>
      </c>
      <c r="F3637" s="96" t="s">
        <v>8201</v>
      </c>
      <c r="G3637" s="97">
        <v>924</v>
      </c>
      <c r="H3637" s="97"/>
      <c r="I3637" s="95" t="s">
        <v>8334</v>
      </c>
      <c r="J3637" s="95" t="s">
        <v>8316</v>
      </c>
      <c r="K3637" s="96" t="s">
        <v>8313</v>
      </c>
      <c r="L3637" s="98"/>
    </row>
    <row r="3638" spans="1:12" ht="25.5" customHeight="1" x14ac:dyDescent="0.15">
      <c r="A3638" s="95" t="s">
        <v>7055</v>
      </c>
      <c r="B3638" s="95"/>
      <c r="C3638" s="95" t="s">
        <v>7998</v>
      </c>
      <c r="D3638" s="95" t="s">
        <v>7080</v>
      </c>
      <c r="E3638" s="95" t="s">
        <v>7081</v>
      </c>
      <c r="F3638" s="96" t="s">
        <v>8201</v>
      </c>
      <c r="G3638" s="97">
        <v>48</v>
      </c>
      <c r="H3638" s="97"/>
      <c r="I3638" s="95" t="s">
        <v>8334</v>
      </c>
      <c r="J3638" s="95" t="s">
        <v>8316</v>
      </c>
      <c r="K3638" s="96" t="s">
        <v>8313</v>
      </c>
      <c r="L3638" s="98"/>
    </row>
    <row r="3639" spans="1:12" ht="12.75" customHeight="1" x14ac:dyDescent="0.15">
      <c r="A3639" s="95" t="s">
        <v>7056</v>
      </c>
      <c r="B3639" s="95"/>
      <c r="C3639" s="95" t="s">
        <v>7998</v>
      </c>
      <c r="D3639" s="95" t="s">
        <v>7080</v>
      </c>
      <c r="E3639" s="95" t="s">
        <v>7081</v>
      </c>
      <c r="F3639" s="96" t="s">
        <v>8201</v>
      </c>
      <c r="G3639" s="97">
        <v>240</v>
      </c>
      <c r="H3639" s="97"/>
      <c r="I3639" s="95" t="s">
        <v>8334</v>
      </c>
      <c r="J3639" s="95" t="s">
        <v>8316</v>
      </c>
      <c r="K3639" s="96" t="s">
        <v>8313</v>
      </c>
      <c r="L3639" s="98"/>
    </row>
    <row r="3640" spans="1:12" ht="25.5" customHeight="1" x14ac:dyDescent="0.15">
      <c r="A3640" s="95" t="s">
        <v>6804</v>
      </c>
      <c r="B3640" s="95"/>
      <c r="C3640" s="95" t="s">
        <v>7998</v>
      </c>
      <c r="D3640" s="95" t="s">
        <v>7080</v>
      </c>
      <c r="E3640" s="95" t="s">
        <v>7081</v>
      </c>
      <c r="F3640" s="96" t="s">
        <v>8201</v>
      </c>
      <c r="G3640" s="97"/>
      <c r="H3640" s="97">
        <v>1344</v>
      </c>
      <c r="I3640" s="95" t="s">
        <v>8334</v>
      </c>
      <c r="J3640" s="95" t="s">
        <v>8316</v>
      </c>
      <c r="K3640" s="96" t="s">
        <v>8313</v>
      </c>
      <c r="L3640" s="98"/>
    </row>
    <row r="3641" spans="1:12" ht="12.75" customHeight="1" x14ac:dyDescent="0.15">
      <c r="A3641" s="95" t="s">
        <v>7145</v>
      </c>
      <c r="B3641" s="95"/>
      <c r="C3641" s="95" t="s">
        <v>7998</v>
      </c>
      <c r="D3641" s="95" t="s">
        <v>7080</v>
      </c>
      <c r="E3641" s="95" t="s">
        <v>7081</v>
      </c>
      <c r="F3641" s="96" t="s">
        <v>8201</v>
      </c>
      <c r="G3641" s="97">
        <v>132</v>
      </c>
      <c r="H3641" s="97"/>
      <c r="I3641" s="95" t="s">
        <v>8334</v>
      </c>
      <c r="J3641" s="95" t="s">
        <v>8316</v>
      </c>
      <c r="K3641" s="96" t="s">
        <v>8313</v>
      </c>
      <c r="L3641" s="98"/>
    </row>
    <row r="3642" spans="1:12" ht="25.5" customHeight="1" x14ac:dyDescent="0.15">
      <c r="A3642" s="95" t="s">
        <v>7160</v>
      </c>
      <c r="B3642" s="95"/>
      <c r="C3642" s="95" t="s">
        <v>8018</v>
      </c>
      <c r="D3642" s="95" t="s">
        <v>7080</v>
      </c>
      <c r="E3642" s="95" t="s">
        <v>7081</v>
      </c>
      <c r="F3642" s="96" t="s">
        <v>8201</v>
      </c>
      <c r="G3642" s="97">
        <v>2961.54</v>
      </c>
      <c r="H3642" s="97"/>
      <c r="I3642" s="95" t="s">
        <v>8335</v>
      </c>
      <c r="J3642" s="95" t="s">
        <v>8316</v>
      </c>
      <c r="K3642" s="96" t="s">
        <v>8313</v>
      </c>
      <c r="L3642" s="98"/>
    </row>
    <row r="3643" spans="1:12" ht="12.75" customHeight="1" x14ac:dyDescent="0.15">
      <c r="A3643" s="95" t="s">
        <v>7055</v>
      </c>
      <c r="B3643" s="95"/>
      <c r="C3643" s="95" t="s">
        <v>8018</v>
      </c>
      <c r="D3643" s="95" t="s">
        <v>7080</v>
      </c>
      <c r="E3643" s="95" t="s">
        <v>7081</v>
      </c>
      <c r="F3643" s="96" t="s">
        <v>8201</v>
      </c>
      <c r="G3643" s="97">
        <v>153.85</v>
      </c>
      <c r="H3643" s="97"/>
      <c r="I3643" s="95" t="s">
        <v>8335</v>
      </c>
      <c r="J3643" s="95" t="s">
        <v>8316</v>
      </c>
      <c r="K3643" s="96" t="s">
        <v>8313</v>
      </c>
      <c r="L3643" s="98"/>
    </row>
    <row r="3644" spans="1:12" ht="25.5" customHeight="1" x14ac:dyDescent="0.15">
      <c r="A3644" s="95" t="s">
        <v>7056</v>
      </c>
      <c r="B3644" s="95"/>
      <c r="C3644" s="95" t="s">
        <v>8018</v>
      </c>
      <c r="D3644" s="95" t="s">
        <v>7080</v>
      </c>
      <c r="E3644" s="95" t="s">
        <v>7081</v>
      </c>
      <c r="F3644" s="96" t="s">
        <v>8201</v>
      </c>
      <c r="G3644" s="97">
        <v>769.23</v>
      </c>
      <c r="H3644" s="97"/>
      <c r="I3644" s="95" t="s">
        <v>8335</v>
      </c>
      <c r="J3644" s="95" t="s">
        <v>8316</v>
      </c>
      <c r="K3644" s="96" t="s">
        <v>8313</v>
      </c>
      <c r="L3644" s="98"/>
    </row>
    <row r="3645" spans="1:12" ht="12.75" customHeight="1" x14ac:dyDescent="0.15">
      <c r="A3645" s="95" t="s">
        <v>6804</v>
      </c>
      <c r="B3645" s="95"/>
      <c r="C3645" s="95" t="s">
        <v>8018</v>
      </c>
      <c r="D3645" s="95" t="s">
        <v>7080</v>
      </c>
      <c r="E3645" s="95" t="s">
        <v>7081</v>
      </c>
      <c r="F3645" s="96" t="s">
        <v>8201</v>
      </c>
      <c r="G3645" s="97"/>
      <c r="H3645" s="97">
        <v>4307.7</v>
      </c>
      <c r="I3645" s="95" t="s">
        <v>8335</v>
      </c>
      <c r="J3645" s="95" t="s">
        <v>8316</v>
      </c>
      <c r="K3645" s="96" t="s">
        <v>8313</v>
      </c>
      <c r="L3645" s="98"/>
    </row>
    <row r="3646" spans="1:12" ht="12.75" customHeight="1" x14ac:dyDescent="0.15">
      <c r="A3646" s="95" t="s">
        <v>7145</v>
      </c>
      <c r="B3646" s="95"/>
      <c r="C3646" s="95" t="s">
        <v>8018</v>
      </c>
      <c r="D3646" s="95" t="s">
        <v>7080</v>
      </c>
      <c r="E3646" s="95" t="s">
        <v>7081</v>
      </c>
      <c r="F3646" s="96" t="s">
        <v>8201</v>
      </c>
      <c r="G3646" s="97">
        <v>423.08</v>
      </c>
      <c r="H3646" s="97"/>
      <c r="I3646" s="95" t="s">
        <v>8335</v>
      </c>
      <c r="J3646" s="95" t="s">
        <v>8316</v>
      </c>
      <c r="K3646" s="96" t="s">
        <v>8313</v>
      </c>
      <c r="L3646" s="98"/>
    </row>
    <row r="3647" spans="1:12" ht="25.5" customHeight="1" x14ac:dyDescent="0.15">
      <c r="A3647" s="95" t="s">
        <v>7139</v>
      </c>
      <c r="B3647" s="95"/>
      <c r="C3647" s="95" t="s">
        <v>8023</v>
      </c>
      <c r="D3647" s="95" t="s">
        <v>7080</v>
      </c>
      <c r="E3647" s="95" t="s">
        <v>7081</v>
      </c>
      <c r="F3647" s="96" t="s">
        <v>8201</v>
      </c>
      <c r="G3647" s="97">
        <v>304.95</v>
      </c>
      <c r="H3647" s="97"/>
      <c r="I3647" s="95" t="s">
        <v>8336</v>
      </c>
      <c r="J3647" s="95" t="s">
        <v>8316</v>
      </c>
      <c r="K3647" s="96" t="s">
        <v>8313</v>
      </c>
      <c r="L3647" s="98"/>
    </row>
    <row r="3648" spans="1:12" ht="12.75" customHeight="1" x14ac:dyDescent="0.15">
      <c r="A3648" s="95" t="s">
        <v>7160</v>
      </c>
      <c r="B3648" s="95"/>
      <c r="C3648" s="95" t="s">
        <v>8023</v>
      </c>
      <c r="D3648" s="95" t="s">
        <v>7080</v>
      </c>
      <c r="E3648" s="95" t="s">
        <v>7081</v>
      </c>
      <c r="F3648" s="96" t="s">
        <v>8201</v>
      </c>
      <c r="G3648" s="97">
        <v>426.92</v>
      </c>
      <c r="H3648" s="97"/>
      <c r="I3648" s="95" t="s">
        <v>8336</v>
      </c>
      <c r="J3648" s="95" t="s">
        <v>8316</v>
      </c>
      <c r="K3648" s="96" t="s">
        <v>8313</v>
      </c>
      <c r="L3648" s="98"/>
    </row>
    <row r="3649" spans="1:12" ht="11.25" x14ac:dyDescent="0.15">
      <c r="A3649" s="95" t="s">
        <v>7055</v>
      </c>
      <c r="B3649" s="95"/>
      <c r="C3649" s="95" t="s">
        <v>8023</v>
      </c>
      <c r="D3649" s="95" t="s">
        <v>7080</v>
      </c>
      <c r="E3649" s="95" t="s">
        <v>7081</v>
      </c>
      <c r="F3649" s="96" t="s">
        <v>8201</v>
      </c>
      <c r="G3649" s="97">
        <v>304.95</v>
      </c>
      <c r="H3649" s="97"/>
      <c r="I3649" s="95" t="s">
        <v>8336</v>
      </c>
      <c r="J3649" s="95" t="s">
        <v>8316</v>
      </c>
      <c r="K3649" s="96" t="s">
        <v>8313</v>
      </c>
    </row>
    <row r="3650" spans="1:12" ht="11.25" x14ac:dyDescent="0.15">
      <c r="A3650" s="95" t="s">
        <v>6804</v>
      </c>
      <c r="B3650" s="95"/>
      <c r="C3650" s="95" t="s">
        <v>8023</v>
      </c>
      <c r="D3650" s="95" t="s">
        <v>7080</v>
      </c>
      <c r="E3650" s="95" t="s">
        <v>7081</v>
      </c>
      <c r="F3650" s="96" t="s">
        <v>8201</v>
      </c>
      <c r="G3650" s="97"/>
      <c r="H3650" s="97">
        <v>1036.82</v>
      </c>
      <c r="I3650" s="95" t="s">
        <v>8336</v>
      </c>
      <c r="J3650" s="95" t="s">
        <v>8316</v>
      </c>
      <c r="K3650" s="96" t="s">
        <v>8313</v>
      </c>
    </row>
    <row r="3651" spans="1:12" ht="38.25" customHeight="1" x14ac:dyDescent="0.3">
      <c r="A3651" s="95" t="s">
        <v>7055</v>
      </c>
      <c r="B3651" s="95"/>
      <c r="C3651" s="95" t="s">
        <v>8003</v>
      </c>
      <c r="D3651" s="95" t="s">
        <v>7080</v>
      </c>
      <c r="E3651" s="95" t="s">
        <v>7081</v>
      </c>
      <c r="F3651" s="96" t="s">
        <v>8201</v>
      </c>
      <c r="G3651" s="97"/>
      <c r="H3651" s="97">
        <v>1072.67</v>
      </c>
      <c r="I3651" s="95" t="s">
        <v>8337</v>
      </c>
      <c r="J3651" s="95" t="s">
        <v>8316</v>
      </c>
      <c r="K3651" s="96" t="s">
        <v>8313</v>
      </c>
      <c r="L3651" s="93"/>
    </row>
    <row r="3652" spans="1:12" ht="11.25" x14ac:dyDescent="0.15">
      <c r="A3652" s="95" t="s">
        <v>7190</v>
      </c>
      <c r="B3652" s="95"/>
      <c r="C3652" s="95" t="s">
        <v>8003</v>
      </c>
      <c r="D3652" s="95" t="s">
        <v>7080</v>
      </c>
      <c r="E3652" s="95" t="s">
        <v>7081</v>
      </c>
      <c r="F3652" s="96" t="s">
        <v>8201</v>
      </c>
      <c r="G3652" s="97">
        <v>1072.67</v>
      </c>
      <c r="H3652" s="97"/>
      <c r="I3652" s="95" t="s">
        <v>8337</v>
      </c>
      <c r="J3652" s="95" t="s">
        <v>8316</v>
      </c>
      <c r="K3652" s="96" t="s">
        <v>8313</v>
      </c>
    </row>
    <row r="3653" spans="1:12" ht="25.5" customHeight="1" x14ac:dyDescent="0.15">
      <c r="A3653" s="95" t="s">
        <v>6810</v>
      </c>
      <c r="B3653" s="95"/>
      <c r="C3653" s="95" t="s">
        <v>8123</v>
      </c>
      <c r="D3653" s="95" t="s">
        <v>7080</v>
      </c>
      <c r="E3653" s="95" t="s">
        <v>7081</v>
      </c>
      <c r="F3653" s="96" t="s">
        <v>8201</v>
      </c>
      <c r="G3653" s="97"/>
      <c r="H3653" s="97">
        <v>3297.87</v>
      </c>
      <c r="I3653" s="95" t="s">
        <v>8338</v>
      </c>
      <c r="J3653" s="95" t="s">
        <v>8316</v>
      </c>
      <c r="K3653" s="96" t="s">
        <v>8313</v>
      </c>
      <c r="L3653" s="98"/>
    </row>
    <row r="3654" spans="1:12" ht="12.75" customHeight="1" x14ac:dyDescent="0.15">
      <c r="A3654" s="95" t="s">
        <v>7056</v>
      </c>
      <c r="B3654" s="95"/>
      <c r="C3654" s="95" t="s">
        <v>8123</v>
      </c>
      <c r="D3654" s="95" t="s">
        <v>7080</v>
      </c>
      <c r="E3654" s="95" t="s">
        <v>7081</v>
      </c>
      <c r="F3654" s="96" t="s">
        <v>8201</v>
      </c>
      <c r="G3654" s="97">
        <v>811.78</v>
      </c>
      <c r="H3654" s="97"/>
      <c r="I3654" s="95" t="s">
        <v>8338</v>
      </c>
      <c r="J3654" s="95" t="s">
        <v>8316</v>
      </c>
      <c r="K3654" s="96" t="s">
        <v>8313</v>
      </c>
      <c r="L3654" s="98"/>
    </row>
    <row r="3655" spans="1:12" ht="25.5" customHeight="1" x14ac:dyDescent="0.15">
      <c r="A3655" s="95" t="s">
        <v>6804</v>
      </c>
      <c r="B3655" s="95"/>
      <c r="C3655" s="95" t="s">
        <v>8123</v>
      </c>
      <c r="D3655" s="95" t="s">
        <v>7080</v>
      </c>
      <c r="E3655" s="95" t="s">
        <v>7081</v>
      </c>
      <c r="F3655" s="96" t="s">
        <v>8201</v>
      </c>
      <c r="G3655" s="97">
        <v>177.58</v>
      </c>
      <c r="H3655" s="97"/>
      <c r="I3655" s="95" t="s">
        <v>8338</v>
      </c>
      <c r="J3655" s="95" t="s">
        <v>8316</v>
      </c>
      <c r="K3655" s="96" t="s">
        <v>8313</v>
      </c>
      <c r="L3655" s="98"/>
    </row>
    <row r="3656" spans="1:12" ht="12.75" customHeight="1" x14ac:dyDescent="0.15">
      <c r="A3656" s="95" t="s">
        <v>6844</v>
      </c>
      <c r="B3656" s="95"/>
      <c r="C3656" s="95" t="s">
        <v>8123</v>
      </c>
      <c r="D3656" s="95" t="s">
        <v>7080</v>
      </c>
      <c r="E3656" s="95" t="s">
        <v>7081</v>
      </c>
      <c r="F3656" s="99">
        <v>43646</v>
      </c>
      <c r="G3656" s="97">
        <v>887.89</v>
      </c>
      <c r="H3656" s="97"/>
      <c r="I3656" s="95" t="s">
        <v>8338</v>
      </c>
      <c r="J3656" s="95" t="s">
        <v>8316</v>
      </c>
      <c r="K3656" s="96" t="s">
        <v>8313</v>
      </c>
      <c r="L3656" s="98"/>
    </row>
    <row r="3657" spans="1:12" ht="25.5" customHeight="1" x14ac:dyDescent="0.15">
      <c r="A3657" s="95" t="s">
        <v>7145</v>
      </c>
      <c r="B3657" s="95"/>
      <c r="C3657" s="95" t="s">
        <v>8123</v>
      </c>
      <c r="D3657" s="95" t="s">
        <v>7080</v>
      </c>
      <c r="E3657" s="95" t="s">
        <v>7081</v>
      </c>
      <c r="F3657" s="96" t="s">
        <v>8201</v>
      </c>
      <c r="G3657" s="97">
        <v>1420.62</v>
      </c>
      <c r="H3657" s="97"/>
      <c r="I3657" s="95" t="s">
        <v>8338</v>
      </c>
      <c r="J3657" s="95" t="s">
        <v>8316</v>
      </c>
      <c r="K3657" s="96" t="s">
        <v>8313</v>
      </c>
      <c r="L3657" s="98"/>
    </row>
    <row r="3658" spans="1:12" ht="12.75" customHeight="1" x14ac:dyDescent="0.15">
      <c r="A3658" s="95" t="s">
        <v>7139</v>
      </c>
      <c r="B3658" s="95"/>
      <c r="C3658" s="95" t="s">
        <v>8009</v>
      </c>
      <c r="D3658" s="95" t="s">
        <v>7080</v>
      </c>
      <c r="E3658" s="95" t="s">
        <v>7081</v>
      </c>
      <c r="F3658" s="96" t="s">
        <v>8201</v>
      </c>
      <c r="G3658" s="97">
        <v>517.1</v>
      </c>
      <c r="H3658" s="97"/>
      <c r="I3658" s="95" t="s">
        <v>8339</v>
      </c>
      <c r="J3658" s="95" t="s">
        <v>8316</v>
      </c>
      <c r="K3658" s="96" t="s">
        <v>8313</v>
      </c>
      <c r="L3658" s="98"/>
    </row>
    <row r="3659" spans="1:12" ht="25.5" customHeight="1" x14ac:dyDescent="0.15">
      <c r="A3659" s="95" t="s">
        <v>7055</v>
      </c>
      <c r="B3659" s="95"/>
      <c r="C3659" s="95" t="s">
        <v>8009</v>
      </c>
      <c r="D3659" s="95" t="s">
        <v>7080</v>
      </c>
      <c r="E3659" s="95" t="s">
        <v>7081</v>
      </c>
      <c r="F3659" s="96" t="s">
        <v>8201</v>
      </c>
      <c r="G3659" s="97"/>
      <c r="H3659" s="97">
        <v>517.1</v>
      </c>
      <c r="I3659" s="95" t="s">
        <v>8339</v>
      </c>
      <c r="J3659" s="95" t="s">
        <v>8316</v>
      </c>
      <c r="K3659" s="96" t="s">
        <v>8313</v>
      </c>
      <c r="L3659" s="98"/>
    </row>
    <row r="3660" spans="1:12" ht="25.5" customHeight="1" x14ac:dyDescent="0.15">
      <c r="A3660" s="95" t="s">
        <v>6808</v>
      </c>
      <c r="B3660" s="95"/>
      <c r="C3660" s="95" t="s">
        <v>8295</v>
      </c>
      <c r="D3660" s="95" t="s">
        <v>7080</v>
      </c>
      <c r="E3660" s="95" t="s">
        <v>7081</v>
      </c>
      <c r="F3660" s="96" t="s">
        <v>8201</v>
      </c>
      <c r="G3660" s="97">
        <v>385.59</v>
      </c>
      <c r="H3660" s="97"/>
      <c r="I3660" s="95" t="s">
        <v>8340</v>
      </c>
      <c r="J3660" s="95" t="s">
        <v>8316</v>
      </c>
      <c r="K3660" s="96" t="s">
        <v>8313</v>
      </c>
      <c r="L3660" s="98"/>
    </row>
    <row r="3661" spans="1:12" ht="25.5" customHeight="1" x14ac:dyDescent="0.15">
      <c r="A3661" s="95" t="s">
        <v>7055</v>
      </c>
      <c r="B3661" s="95"/>
      <c r="C3661" s="95" t="s">
        <v>8295</v>
      </c>
      <c r="D3661" s="95" t="s">
        <v>7080</v>
      </c>
      <c r="E3661" s="95" t="s">
        <v>7081</v>
      </c>
      <c r="F3661" s="96" t="s">
        <v>8201</v>
      </c>
      <c r="G3661" s="97"/>
      <c r="H3661" s="97"/>
      <c r="I3661" s="95" t="s">
        <v>8340</v>
      </c>
      <c r="J3661" s="95" t="s">
        <v>8316</v>
      </c>
      <c r="K3661" s="96" t="s">
        <v>8313</v>
      </c>
      <c r="L3661" s="98"/>
    </row>
    <row r="3662" spans="1:12" ht="25.5" customHeight="1" x14ac:dyDescent="0.15">
      <c r="A3662" s="95" t="s">
        <v>7056</v>
      </c>
      <c r="B3662" s="95"/>
      <c r="C3662" s="95" t="s">
        <v>8295</v>
      </c>
      <c r="D3662" s="95" t="s">
        <v>7080</v>
      </c>
      <c r="E3662" s="95" t="s">
        <v>7081</v>
      </c>
      <c r="F3662" s="96" t="s">
        <v>8201</v>
      </c>
      <c r="G3662" s="97">
        <v>1349.57</v>
      </c>
      <c r="H3662" s="97"/>
      <c r="I3662" s="95" t="s">
        <v>8340</v>
      </c>
      <c r="J3662" s="95" t="s">
        <v>8316</v>
      </c>
      <c r="K3662" s="96" t="s">
        <v>8313</v>
      </c>
      <c r="L3662" s="98"/>
    </row>
    <row r="3663" spans="1:12" ht="25.5" customHeight="1" x14ac:dyDescent="0.15">
      <c r="A3663" s="95" t="s">
        <v>6804</v>
      </c>
      <c r="B3663" s="95"/>
      <c r="C3663" s="95" t="s">
        <v>8295</v>
      </c>
      <c r="D3663" s="95" t="s">
        <v>7080</v>
      </c>
      <c r="E3663" s="95" t="s">
        <v>7081</v>
      </c>
      <c r="F3663" s="96" t="s">
        <v>8201</v>
      </c>
      <c r="G3663" s="97"/>
      <c r="H3663" s="97">
        <v>8001</v>
      </c>
      <c r="I3663" s="95" t="s">
        <v>8340</v>
      </c>
      <c r="J3663" s="95" t="s">
        <v>8316</v>
      </c>
      <c r="K3663" s="96" t="s">
        <v>8313</v>
      </c>
      <c r="L3663" s="98"/>
    </row>
    <row r="3664" spans="1:12" ht="25.5" customHeight="1" x14ac:dyDescent="0.15">
      <c r="A3664" s="95" t="s">
        <v>6844</v>
      </c>
      <c r="B3664" s="95"/>
      <c r="C3664" s="95" t="s">
        <v>8295</v>
      </c>
      <c r="D3664" s="95" t="s">
        <v>7080</v>
      </c>
      <c r="E3664" s="95" t="s">
        <v>7081</v>
      </c>
      <c r="F3664" s="99">
        <v>43646</v>
      </c>
      <c r="G3664" s="97">
        <v>4723.4799999999996</v>
      </c>
      <c r="H3664" s="97"/>
      <c r="I3664" s="95" t="s">
        <v>8340</v>
      </c>
      <c r="J3664" s="95" t="s">
        <v>8316</v>
      </c>
      <c r="K3664" s="96" t="s">
        <v>8313</v>
      </c>
      <c r="L3664" s="98"/>
    </row>
    <row r="3665" spans="1:12" ht="25.5" customHeight="1" x14ac:dyDescent="0.15">
      <c r="A3665" s="95" t="s">
        <v>6848</v>
      </c>
      <c r="B3665" s="95"/>
      <c r="C3665" s="95" t="s">
        <v>8295</v>
      </c>
      <c r="D3665" s="95" t="s">
        <v>7080</v>
      </c>
      <c r="E3665" s="95" t="s">
        <v>7081</v>
      </c>
      <c r="F3665" s="99">
        <v>43646</v>
      </c>
      <c r="G3665" s="97">
        <v>1542.36</v>
      </c>
      <c r="H3665" s="97"/>
      <c r="I3665" s="95" t="s">
        <v>8340</v>
      </c>
      <c r="J3665" s="95" t="s">
        <v>8316</v>
      </c>
      <c r="K3665" s="96" t="s">
        <v>8313</v>
      </c>
      <c r="L3665" s="98"/>
    </row>
    <row r="3666" spans="1:12" ht="25.5" customHeight="1" x14ac:dyDescent="0.15">
      <c r="A3666" s="95" t="s">
        <v>7055</v>
      </c>
      <c r="B3666" s="95"/>
      <c r="C3666" s="95" t="s">
        <v>8028</v>
      </c>
      <c r="D3666" s="95" t="s">
        <v>7080</v>
      </c>
      <c r="E3666" s="95" t="s">
        <v>7081</v>
      </c>
      <c r="F3666" s="96" t="s">
        <v>8201</v>
      </c>
      <c r="G3666" s="97"/>
      <c r="H3666" s="97">
        <v>1083.73</v>
      </c>
      <c r="I3666" s="95" t="s">
        <v>8341</v>
      </c>
      <c r="J3666" s="95" t="s">
        <v>8316</v>
      </c>
      <c r="K3666" s="96" t="s">
        <v>8313</v>
      </c>
      <c r="L3666" s="98"/>
    </row>
    <row r="3667" spans="1:12" ht="25.5" customHeight="1" x14ac:dyDescent="0.15">
      <c r="A3667" s="95" t="s">
        <v>7190</v>
      </c>
      <c r="B3667" s="95"/>
      <c r="C3667" s="95" t="s">
        <v>8028</v>
      </c>
      <c r="D3667" s="95" t="s">
        <v>7080</v>
      </c>
      <c r="E3667" s="95" t="s">
        <v>7081</v>
      </c>
      <c r="F3667" s="96" t="s">
        <v>8201</v>
      </c>
      <c r="G3667" s="97">
        <v>328.4</v>
      </c>
      <c r="H3667" s="97"/>
      <c r="I3667" s="95" t="s">
        <v>8341</v>
      </c>
      <c r="J3667" s="95" t="s">
        <v>8316</v>
      </c>
      <c r="K3667" s="96" t="s">
        <v>8313</v>
      </c>
      <c r="L3667" s="98"/>
    </row>
    <row r="3668" spans="1:12" ht="25.5" customHeight="1" x14ac:dyDescent="0.15">
      <c r="A3668" s="95" t="s">
        <v>6844</v>
      </c>
      <c r="B3668" s="95"/>
      <c r="C3668" s="95" t="s">
        <v>8028</v>
      </c>
      <c r="D3668" s="95" t="s">
        <v>7080</v>
      </c>
      <c r="E3668" s="95" t="s">
        <v>7081</v>
      </c>
      <c r="F3668" s="99">
        <v>43646</v>
      </c>
      <c r="G3668" s="97">
        <v>755.33</v>
      </c>
      <c r="H3668" s="97"/>
      <c r="I3668" s="95" t="s">
        <v>8341</v>
      </c>
      <c r="J3668" s="95" t="s">
        <v>8316</v>
      </c>
      <c r="K3668" s="96" t="s">
        <v>8313</v>
      </c>
      <c r="L3668" s="98"/>
    </row>
    <row r="3669" spans="1:12" ht="25.5" customHeight="1" x14ac:dyDescent="0.15">
      <c r="A3669" s="95" t="s">
        <v>7139</v>
      </c>
      <c r="B3669" s="95"/>
      <c r="C3669" s="95" t="s">
        <v>8342</v>
      </c>
      <c r="D3669" s="95" t="s">
        <v>7080</v>
      </c>
      <c r="E3669" s="95" t="s">
        <v>7081</v>
      </c>
      <c r="F3669" s="96" t="s">
        <v>8182</v>
      </c>
      <c r="G3669" s="97"/>
      <c r="H3669" s="97">
        <v>2095.13</v>
      </c>
      <c r="I3669" s="95" t="s">
        <v>8343</v>
      </c>
      <c r="J3669" s="95" t="s">
        <v>8312</v>
      </c>
      <c r="K3669" s="96" t="s">
        <v>8313</v>
      </c>
      <c r="L3669" s="98"/>
    </row>
    <row r="3670" spans="1:12" ht="25.5" customHeight="1" x14ac:dyDescent="0.15">
      <c r="A3670" s="95" t="s">
        <v>7087</v>
      </c>
      <c r="B3670" s="95"/>
      <c r="C3670" s="95" t="s">
        <v>8342</v>
      </c>
      <c r="D3670" s="95" t="s">
        <v>7080</v>
      </c>
      <c r="E3670" s="95" t="s">
        <v>7081</v>
      </c>
      <c r="F3670" s="96" t="s">
        <v>8182</v>
      </c>
      <c r="G3670" s="97"/>
      <c r="H3670" s="97">
        <v>1509.79</v>
      </c>
      <c r="I3670" s="95" t="s">
        <v>8343</v>
      </c>
      <c r="J3670" s="95" t="s">
        <v>8312</v>
      </c>
      <c r="K3670" s="96" t="s">
        <v>8313</v>
      </c>
      <c r="L3670" s="98"/>
    </row>
    <row r="3671" spans="1:12" ht="25.5" customHeight="1" x14ac:dyDescent="0.15">
      <c r="A3671" s="95" t="s">
        <v>7055</v>
      </c>
      <c r="B3671" s="95"/>
      <c r="C3671" s="95" t="s">
        <v>8342</v>
      </c>
      <c r="D3671" s="95" t="s">
        <v>7080</v>
      </c>
      <c r="E3671" s="95" t="s">
        <v>7081</v>
      </c>
      <c r="F3671" s="96" t="s">
        <v>8182</v>
      </c>
      <c r="G3671" s="97"/>
      <c r="H3671" s="97">
        <v>5101.95</v>
      </c>
      <c r="I3671" s="95" t="s">
        <v>8343</v>
      </c>
      <c r="J3671" s="95" t="s">
        <v>8312</v>
      </c>
      <c r="K3671" s="96" t="s">
        <v>8313</v>
      </c>
      <c r="L3671" s="98"/>
    </row>
    <row r="3672" spans="1:12" ht="11.25" x14ac:dyDescent="0.15">
      <c r="A3672" s="95" t="s">
        <v>6810</v>
      </c>
      <c r="B3672" s="95"/>
      <c r="C3672" s="95" t="s">
        <v>8342</v>
      </c>
      <c r="D3672" s="95" t="s">
        <v>7080</v>
      </c>
      <c r="E3672" s="95" t="s">
        <v>7081</v>
      </c>
      <c r="F3672" s="96" t="s">
        <v>8182</v>
      </c>
      <c r="G3672" s="97"/>
      <c r="H3672" s="97">
        <v>17303</v>
      </c>
      <c r="I3672" s="95" t="s">
        <v>8343</v>
      </c>
      <c r="J3672" s="95" t="s">
        <v>8312</v>
      </c>
      <c r="K3672" s="96" t="s">
        <v>8313</v>
      </c>
    </row>
    <row r="3673" spans="1:12" ht="11.25" x14ac:dyDescent="0.15">
      <c r="A3673" s="95" t="s">
        <v>7152</v>
      </c>
      <c r="B3673" s="95"/>
      <c r="C3673" s="95" t="s">
        <v>8342</v>
      </c>
      <c r="D3673" s="95" t="s">
        <v>7080</v>
      </c>
      <c r="E3673" s="95" t="s">
        <v>7081</v>
      </c>
      <c r="F3673" s="96" t="s">
        <v>8182</v>
      </c>
      <c r="G3673" s="97"/>
      <c r="H3673" s="97">
        <v>1216.8</v>
      </c>
      <c r="I3673" s="95" t="s">
        <v>8343</v>
      </c>
      <c r="J3673" s="95" t="s">
        <v>8312</v>
      </c>
      <c r="K3673" s="96" t="s">
        <v>8313</v>
      </c>
    </row>
    <row r="3674" spans="1:12" ht="38.25" customHeight="1" x14ac:dyDescent="0.3">
      <c r="A3674" s="95" t="s">
        <v>6804</v>
      </c>
      <c r="B3674" s="95"/>
      <c r="C3674" s="95" t="s">
        <v>8342</v>
      </c>
      <c r="D3674" s="95" t="s">
        <v>7080</v>
      </c>
      <c r="E3674" s="95" t="s">
        <v>7081</v>
      </c>
      <c r="F3674" s="96" t="s">
        <v>8182</v>
      </c>
      <c r="G3674" s="97"/>
      <c r="H3674" s="97">
        <v>14800.75</v>
      </c>
      <c r="I3674" s="95" t="s">
        <v>8343</v>
      </c>
      <c r="J3674" s="95" t="s">
        <v>8312</v>
      </c>
      <c r="K3674" s="96" t="s">
        <v>8313</v>
      </c>
      <c r="L3674" s="93"/>
    </row>
    <row r="3675" spans="1:12" ht="11.25" x14ac:dyDescent="0.15">
      <c r="A3675" s="95" t="s">
        <v>6847</v>
      </c>
      <c r="B3675" s="95"/>
      <c r="C3675" s="95" t="s">
        <v>8342</v>
      </c>
      <c r="D3675" s="95" t="s">
        <v>7080</v>
      </c>
      <c r="E3675" s="95" t="s">
        <v>7081</v>
      </c>
      <c r="F3675" s="99">
        <v>43647</v>
      </c>
      <c r="G3675" s="97"/>
      <c r="H3675" s="97">
        <v>11431.32</v>
      </c>
      <c r="I3675" s="95" t="s">
        <v>8343</v>
      </c>
      <c r="J3675" s="95" t="s">
        <v>8312</v>
      </c>
      <c r="K3675" s="96" t="s">
        <v>8313</v>
      </c>
    </row>
    <row r="3676" spans="1:12" ht="25.5" customHeight="1" x14ac:dyDescent="0.15">
      <c r="A3676" s="95" t="s">
        <v>6846</v>
      </c>
      <c r="B3676" s="95"/>
      <c r="C3676" s="95" t="s">
        <v>8342</v>
      </c>
      <c r="D3676" s="95" t="s">
        <v>7080</v>
      </c>
      <c r="E3676" s="95" t="s">
        <v>7081</v>
      </c>
      <c r="F3676" s="99">
        <v>43647</v>
      </c>
      <c r="G3676" s="97"/>
      <c r="H3676" s="97">
        <v>6364.64</v>
      </c>
      <c r="I3676" s="95" t="s">
        <v>8343</v>
      </c>
      <c r="J3676" s="95" t="s">
        <v>8312</v>
      </c>
      <c r="K3676" s="96" t="s">
        <v>8313</v>
      </c>
      <c r="L3676" s="98"/>
    </row>
    <row r="3677" spans="1:12" ht="25.5" customHeight="1" x14ac:dyDescent="0.15">
      <c r="A3677" s="95" t="s">
        <v>6845</v>
      </c>
      <c r="B3677" s="95"/>
      <c r="C3677" s="95" t="s">
        <v>8342</v>
      </c>
      <c r="D3677" s="95" t="s">
        <v>7080</v>
      </c>
      <c r="E3677" s="95" t="s">
        <v>7081</v>
      </c>
      <c r="F3677" s="99">
        <v>43647</v>
      </c>
      <c r="G3677" s="97"/>
      <c r="H3677" s="97">
        <v>1733.89</v>
      </c>
      <c r="I3677" s="95" t="s">
        <v>8343</v>
      </c>
      <c r="J3677" s="95" t="s">
        <v>8312</v>
      </c>
      <c r="K3677" s="96" t="s">
        <v>8313</v>
      </c>
      <c r="L3677" s="98"/>
    </row>
    <row r="3678" spans="1:12" ht="25.5" customHeight="1" x14ac:dyDescent="0.15">
      <c r="A3678" s="95" t="s">
        <v>6844</v>
      </c>
      <c r="B3678" s="95"/>
      <c r="C3678" s="95" t="s">
        <v>8342</v>
      </c>
      <c r="D3678" s="95" t="s">
        <v>7080</v>
      </c>
      <c r="E3678" s="95" t="s">
        <v>7081</v>
      </c>
      <c r="F3678" s="99">
        <v>43647</v>
      </c>
      <c r="G3678" s="97"/>
      <c r="H3678" s="97">
        <v>8361.6200000000008</v>
      </c>
      <c r="I3678" s="95" t="s">
        <v>8343</v>
      </c>
      <c r="J3678" s="95" t="s">
        <v>8312</v>
      </c>
      <c r="K3678" s="96" t="s">
        <v>8313</v>
      </c>
      <c r="L3678" s="98"/>
    </row>
    <row r="3679" spans="1:12" ht="25.5" customHeight="1" x14ac:dyDescent="0.15">
      <c r="A3679" s="95" t="s">
        <v>6848</v>
      </c>
      <c r="B3679" s="95"/>
      <c r="C3679" s="95" t="s">
        <v>8342</v>
      </c>
      <c r="D3679" s="95" t="s">
        <v>7080</v>
      </c>
      <c r="E3679" s="95" t="s">
        <v>7081</v>
      </c>
      <c r="F3679" s="99">
        <v>43647</v>
      </c>
      <c r="G3679" s="97"/>
      <c r="H3679" s="97">
        <v>7137.38</v>
      </c>
      <c r="I3679" s="95" t="s">
        <v>8343</v>
      </c>
      <c r="J3679" s="95" t="s">
        <v>8312</v>
      </c>
      <c r="K3679" s="96" t="s">
        <v>8313</v>
      </c>
      <c r="L3679" s="98"/>
    </row>
    <row r="3680" spans="1:12" ht="25.5" customHeight="1" x14ac:dyDescent="0.15">
      <c r="A3680" s="95" t="s">
        <v>7145</v>
      </c>
      <c r="B3680" s="95"/>
      <c r="C3680" s="95" t="s">
        <v>8342</v>
      </c>
      <c r="D3680" s="95" t="s">
        <v>7080</v>
      </c>
      <c r="E3680" s="95" t="s">
        <v>7081</v>
      </c>
      <c r="F3680" s="96" t="s">
        <v>8182</v>
      </c>
      <c r="G3680" s="97"/>
      <c r="H3680" s="97">
        <v>4321.3500000000004</v>
      </c>
      <c r="I3680" s="95" t="s">
        <v>8343</v>
      </c>
      <c r="J3680" s="95" t="s">
        <v>8312</v>
      </c>
      <c r="K3680" s="96" t="s">
        <v>8313</v>
      </c>
      <c r="L3680" s="98"/>
    </row>
    <row r="3681" spans="1:12" ht="25.5" customHeight="1" x14ac:dyDescent="0.15">
      <c r="A3681" s="95" t="s">
        <v>7157</v>
      </c>
      <c r="B3681" s="95"/>
      <c r="C3681" s="95" t="s">
        <v>8342</v>
      </c>
      <c r="D3681" s="95" t="s">
        <v>7080</v>
      </c>
      <c r="E3681" s="95" t="s">
        <v>7081</v>
      </c>
      <c r="F3681" s="96" t="s">
        <v>8182</v>
      </c>
      <c r="G3681" s="97"/>
      <c r="H3681" s="97">
        <v>1552.4</v>
      </c>
      <c r="I3681" s="95" t="s">
        <v>8343</v>
      </c>
      <c r="J3681" s="95" t="s">
        <v>8312</v>
      </c>
      <c r="K3681" s="96" t="s">
        <v>8313</v>
      </c>
      <c r="L3681" s="98"/>
    </row>
    <row r="3682" spans="1:12" ht="25.5" customHeight="1" x14ac:dyDescent="0.15">
      <c r="A3682" s="95" t="s">
        <v>7158</v>
      </c>
      <c r="B3682" s="95"/>
      <c r="C3682" s="95" t="s">
        <v>8342</v>
      </c>
      <c r="D3682" s="95" t="s">
        <v>7080</v>
      </c>
      <c r="E3682" s="95" t="s">
        <v>7081</v>
      </c>
      <c r="F3682" s="96" t="s">
        <v>8182</v>
      </c>
      <c r="G3682" s="97"/>
      <c r="H3682" s="97">
        <v>757.24</v>
      </c>
      <c r="I3682" s="95" t="s">
        <v>8343</v>
      </c>
      <c r="J3682" s="95" t="s">
        <v>8312</v>
      </c>
      <c r="K3682" s="96" t="s">
        <v>8313</v>
      </c>
      <c r="L3682" s="98"/>
    </row>
    <row r="3683" spans="1:12" ht="25.5" customHeight="1" x14ac:dyDescent="0.15">
      <c r="A3683" s="95" t="s">
        <v>7159</v>
      </c>
      <c r="B3683" s="95"/>
      <c r="C3683" s="95" t="s">
        <v>8342</v>
      </c>
      <c r="D3683" s="95" t="s">
        <v>7080</v>
      </c>
      <c r="E3683" s="95" t="s">
        <v>7081</v>
      </c>
      <c r="F3683" s="96" t="s">
        <v>8182</v>
      </c>
      <c r="G3683" s="97"/>
      <c r="H3683" s="97">
        <v>324.51</v>
      </c>
      <c r="I3683" s="95" t="s">
        <v>8343</v>
      </c>
      <c r="J3683" s="95" t="s">
        <v>8312</v>
      </c>
      <c r="K3683" s="96" t="s">
        <v>8313</v>
      </c>
      <c r="L3683" s="98"/>
    </row>
    <row r="3684" spans="1:12" ht="25.5" customHeight="1" x14ac:dyDescent="0.15">
      <c r="A3684" s="95" t="s">
        <v>7117</v>
      </c>
      <c r="B3684" s="95"/>
      <c r="C3684" s="95" t="s">
        <v>8344</v>
      </c>
      <c r="D3684" s="95" t="s">
        <v>7080</v>
      </c>
      <c r="E3684" s="95" t="s">
        <v>7081</v>
      </c>
      <c r="F3684" s="96" t="s">
        <v>7228</v>
      </c>
      <c r="G3684" s="97">
        <v>240.76</v>
      </c>
      <c r="H3684" s="97"/>
      <c r="I3684" s="95" t="s">
        <v>8345</v>
      </c>
      <c r="J3684" s="95" t="s">
        <v>8346</v>
      </c>
      <c r="K3684" s="96" t="s">
        <v>8347</v>
      </c>
      <c r="L3684" s="98"/>
    </row>
    <row r="3685" spans="1:12" ht="25.5" customHeight="1" x14ac:dyDescent="0.15">
      <c r="A3685" s="95" t="s">
        <v>7113</v>
      </c>
      <c r="B3685" s="95"/>
      <c r="C3685" s="95" t="s">
        <v>8344</v>
      </c>
      <c r="D3685" s="95" t="s">
        <v>7080</v>
      </c>
      <c r="E3685" s="95" t="s">
        <v>7081</v>
      </c>
      <c r="F3685" s="96" t="s">
        <v>7228</v>
      </c>
      <c r="G3685" s="97">
        <v>1648.28</v>
      </c>
      <c r="H3685" s="97"/>
      <c r="I3685" s="95" t="s">
        <v>8345</v>
      </c>
      <c r="J3685" s="95" t="s">
        <v>8346</v>
      </c>
      <c r="K3685" s="96" t="s">
        <v>8347</v>
      </c>
      <c r="L3685" s="98"/>
    </row>
    <row r="3686" spans="1:12" ht="25.5" customHeight="1" x14ac:dyDescent="0.15">
      <c r="A3686" s="95" t="s">
        <v>6809</v>
      </c>
      <c r="B3686" s="95"/>
      <c r="C3686" s="95" t="s">
        <v>8344</v>
      </c>
      <c r="D3686" s="95" t="s">
        <v>7080</v>
      </c>
      <c r="E3686" s="95" t="s">
        <v>7081</v>
      </c>
      <c r="F3686" s="96" t="s">
        <v>7228</v>
      </c>
      <c r="G3686" s="97"/>
      <c r="H3686" s="97">
        <v>2481.6799999999998</v>
      </c>
      <c r="I3686" s="95" t="s">
        <v>8345</v>
      </c>
      <c r="J3686" s="95" t="s">
        <v>8346</v>
      </c>
      <c r="K3686" s="96" t="s">
        <v>8347</v>
      </c>
      <c r="L3686" s="98"/>
    </row>
    <row r="3687" spans="1:12" ht="25.5" customHeight="1" x14ac:dyDescent="0.15">
      <c r="A3687" s="95" t="s">
        <v>7119</v>
      </c>
      <c r="B3687" s="95"/>
      <c r="C3687" s="95" t="s">
        <v>8344</v>
      </c>
      <c r="D3687" s="95" t="s">
        <v>7080</v>
      </c>
      <c r="E3687" s="95" t="s">
        <v>7081</v>
      </c>
      <c r="F3687" s="96" t="s">
        <v>7228</v>
      </c>
      <c r="G3687" s="97">
        <v>148.16</v>
      </c>
      <c r="H3687" s="97"/>
      <c r="I3687" s="95" t="s">
        <v>8345</v>
      </c>
      <c r="J3687" s="95" t="s">
        <v>8346</v>
      </c>
      <c r="K3687" s="96" t="s">
        <v>8347</v>
      </c>
      <c r="L3687" s="98"/>
    </row>
    <row r="3688" spans="1:12" ht="25.5" customHeight="1" x14ac:dyDescent="0.15">
      <c r="A3688" s="95" t="s">
        <v>7118</v>
      </c>
      <c r="B3688" s="95"/>
      <c r="C3688" s="95" t="s">
        <v>8344</v>
      </c>
      <c r="D3688" s="95" t="s">
        <v>7080</v>
      </c>
      <c r="E3688" s="95" t="s">
        <v>7081</v>
      </c>
      <c r="F3688" s="96" t="s">
        <v>7228</v>
      </c>
      <c r="G3688" s="97">
        <v>444.48</v>
      </c>
      <c r="H3688" s="97"/>
      <c r="I3688" s="95" t="s">
        <v>8345</v>
      </c>
      <c r="J3688" s="95" t="s">
        <v>8346</v>
      </c>
      <c r="K3688" s="96" t="s">
        <v>8347</v>
      </c>
      <c r="L3688" s="98"/>
    </row>
    <row r="3689" spans="1:12" ht="25.5" customHeight="1" x14ac:dyDescent="0.15">
      <c r="A3689" s="95" t="s">
        <v>7128</v>
      </c>
      <c r="B3689" s="95"/>
      <c r="C3689" s="95" t="s">
        <v>8348</v>
      </c>
      <c r="D3689" s="95" t="s">
        <v>7080</v>
      </c>
      <c r="E3689" s="95" t="s">
        <v>7081</v>
      </c>
      <c r="F3689" s="96" t="s">
        <v>7228</v>
      </c>
      <c r="G3689" s="97">
        <v>573.46</v>
      </c>
      <c r="H3689" s="97"/>
      <c r="I3689" s="95" t="s">
        <v>8349</v>
      </c>
      <c r="J3689" s="95" t="s">
        <v>8346</v>
      </c>
      <c r="K3689" s="96" t="s">
        <v>8347</v>
      </c>
      <c r="L3689" s="98"/>
    </row>
    <row r="3690" spans="1:12" ht="25.5" customHeight="1" x14ac:dyDescent="0.15">
      <c r="A3690" s="95" t="s">
        <v>7125</v>
      </c>
      <c r="B3690" s="95"/>
      <c r="C3690" s="95" t="s">
        <v>8348</v>
      </c>
      <c r="D3690" s="95" t="s">
        <v>7080</v>
      </c>
      <c r="E3690" s="95" t="s">
        <v>7081</v>
      </c>
      <c r="F3690" s="96" t="s">
        <v>7228</v>
      </c>
      <c r="G3690" s="97">
        <v>2293.85</v>
      </c>
      <c r="H3690" s="97"/>
      <c r="I3690" s="95" t="s">
        <v>8349</v>
      </c>
      <c r="J3690" s="95" t="s">
        <v>8346</v>
      </c>
      <c r="K3690" s="96" t="s">
        <v>8347</v>
      </c>
      <c r="L3690" s="98"/>
    </row>
    <row r="3691" spans="1:12" ht="25.5" customHeight="1" x14ac:dyDescent="0.15">
      <c r="A3691" s="95" t="s">
        <v>6809</v>
      </c>
      <c r="B3691" s="95"/>
      <c r="C3691" s="95" t="s">
        <v>8348</v>
      </c>
      <c r="D3691" s="95" t="s">
        <v>7080</v>
      </c>
      <c r="E3691" s="95" t="s">
        <v>7081</v>
      </c>
      <c r="F3691" s="96" t="s">
        <v>7228</v>
      </c>
      <c r="G3691" s="97"/>
      <c r="H3691" s="97">
        <v>2867.31</v>
      </c>
      <c r="I3691" s="95" t="s">
        <v>8349</v>
      </c>
      <c r="J3691" s="95" t="s">
        <v>8346</v>
      </c>
      <c r="K3691" s="96" t="s">
        <v>8347</v>
      </c>
      <c r="L3691" s="98"/>
    </row>
    <row r="3692" spans="1:12" ht="25.5" customHeight="1" x14ac:dyDescent="0.15">
      <c r="A3692" s="95" t="s">
        <v>7124</v>
      </c>
      <c r="B3692" s="95"/>
      <c r="C3692" s="95" t="s">
        <v>8350</v>
      </c>
      <c r="D3692" s="95" t="s">
        <v>7080</v>
      </c>
      <c r="E3692" s="95" t="s">
        <v>7081</v>
      </c>
      <c r="F3692" s="96" t="s">
        <v>7228</v>
      </c>
      <c r="G3692" s="97">
        <v>167.09</v>
      </c>
      <c r="H3692" s="97"/>
      <c r="I3692" s="95" t="s">
        <v>8351</v>
      </c>
      <c r="J3692" s="95" t="s">
        <v>8346</v>
      </c>
      <c r="K3692" s="96" t="s">
        <v>8347</v>
      </c>
      <c r="L3692" s="98"/>
    </row>
    <row r="3693" spans="1:12" ht="25.5" customHeight="1" x14ac:dyDescent="0.15">
      <c r="A3693" s="95" t="s">
        <v>7125</v>
      </c>
      <c r="B3693" s="95"/>
      <c r="C3693" s="95" t="s">
        <v>8350</v>
      </c>
      <c r="D3693" s="95" t="s">
        <v>7080</v>
      </c>
      <c r="E3693" s="95" t="s">
        <v>7081</v>
      </c>
      <c r="F3693" s="96" t="s">
        <v>7228</v>
      </c>
      <c r="G3693" s="97">
        <v>1287.2</v>
      </c>
      <c r="H3693" s="97"/>
      <c r="I3693" s="95" t="s">
        <v>8351</v>
      </c>
      <c r="J3693" s="95" t="s">
        <v>8346</v>
      </c>
      <c r="K3693" s="96" t="s">
        <v>8347</v>
      </c>
      <c r="L3693" s="98"/>
    </row>
    <row r="3694" spans="1:12" ht="11.25" x14ac:dyDescent="0.15">
      <c r="A3694" s="95" t="s">
        <v>7117</v>
      </c>
      <c r="B3694" s="95"/>
      <c r="C3694" s="95" t="s">
        <v>8350</v>
      </c>
      <c r="D3694" s="95" t="s">
        <v>7080</v>
      </c>
      <c r="E3694" s="95" t="s">
        <v>7081</v>
      </c>
      <c r="F3694" s="96" t="s">
        <v>7228</v>
      </c>
      <c r="G3694" s="97">
        <v>2011.25</v>
      </c>
      <c r="H3694" s="97"/>
      <c r="I3694" s="95" t="s">
        <v>8351</v>
      </c>
      <c r="J3694" s="95" t="s">
        <v>8346</v>
      </c>
      <c r="K3694" s="96" t="s">
        <v>8347</v>
      </c>
    </row>
    <row r="3695" spans="1:12" ht="11.25" x14ac:dyDescent="0.15">
      <c r="A3695" s="95" t="s">
        <v>7113</v>
      </c>
      <c r="B3695" s="95"/>
      <c r="C3695" s="95" t="s">
        <v>8350</v>
      </c>
      <c r="D3695" s="95" t="s">
        <v>7080</v>
      </c>
      <c r="E3695" s="95" t="s">
        <v>7081</v>
      </c>
      <c r="F3695" s="96" t="s">
        <v>7228</v>
      </c>
      <c r="G3695" s="97"/>
      <c r="H3695" s="97"/>
      <c r="I3695" s="95" t="s">
        <v>8351</v>
      </c>
      <c r="J3695" s="95" t="s">
        <v>8346</v>
      </c>
      <c r="K3695" s="96" t="s">
        <v>8347</v>
      </c>
    </row>
    <row r="3696" spans="1:12" ht="38.25" customHeight="1" x14ac:dyDescent="0.3">
      <c r="A3696" s="95" t="s">
        <v>6809</v>
      </c>
      <c r="B3696" s="95"/>
      <c r="C3696" s="95" t="s">
        <v>8350</v>
      </c>
      <c r="D3696" s="95" t="s">
        <v>7080</v>
      </c>
      <c r="E3696" s="95" t="s">
        <v>7081</v>
      </c>
      <c r="F3696" s="96" t="s">
        <v>7228</v>
      </c>
      <c r="G3696" s="97"/>
      <c r="H3696" s="97">
        <v>3638.82</v>
      </c>
      <c r="I3696" s="95" t="s">
        <v>8351</v>
      </c>
      <c r="J3696" s="95" t="s">
        <v>8346</v>
      </c>
      <c r="K3696" s="96" t="s">
        <v>8347</v>
      </c>
      <c r="L3696" s="93"/>
    </row>
    <row r="3697" spans="1:12" ht="11.25" x14ac:dyDescent="0.15">
      <c r="A3697" s="95" t="s">
        <v>7119</v>
      </c>
      <c r="B3697" s="95"/>
      <c r="C3697" s="95" t="s">
        <v>8350</v>
      </c>
      <c r="D3697" s="95" t="s">
        <v>7080</v>
      </c>
      <c r="E3697" s="95" t="s">
        <v>7081</v>
      </c>
      <c r="F3697" s="96" t="s">
        <v>7228</v>
      </c>
      <c r="G3697" s="97">
        <v>173.28</v>
      </c>
      <c r="H3697" s="97"/>
      <c r="I3697" s="95" t="s">
        <v>8351</v>
      </c>
      <c r="J3697" s="95" t="s">
        <v>8346</v>
      </c>
      <c r="K3697" s="96" t="s">
        <v>8347</v>
      </c>
    </row>
    <row r="3698" spans="1:12" ht="25.5" customHeight="1" x14ac:dyDescent="0.15">
      <c r="A3698" s="95" t="s">
        <v>7118</v>
      </c>
      <c r="B3698" s="95"/>
      <c r="C3698" s="95" t="s">
        <v>8350</v>
      </c>
      <c r="D3698" s="95" t="s">
        <v>7080</v>
      </c>
      <c r="E3698" s="95" t="s">
        <v>7081</v>
      </c>
      <c r="F3698" s="96" t="s">
        <v>7228</v>
      </c>
      <c r="G3698" s="97"/>
      <c r="H3698" s="97"/>
      <c r="I3698" s="95" t="s">
        <v>8351</v>
      </c>
      <c r="J3698" s="95" t="s">
        <v>8346</v>
      </c>
      <c r="K3698" s="96" t="s">
        <v>8347</v>
      </c>
      <c r="L3698" s="98"/>
    </row>
    <row r="3699" spans="1:12" ht="25.5" customHeight="1" x14ac:dyDescent="0.15">
      <c r="A3699" s="95" t="s">
        <v>7117</v>
      </c>
      <c r="B3699" s="95"/>
      <c r="C3699" s="95" t="s">
        <v>8352</v>
      </c>
      <c r="D3699" s="95" t="s">
        <v>7080</v>
      </c>
      <c r="E3699" s="95" t="s">
        <v>7081</v>
      </c>
      <c r="F3699" s="96" t="s">
        <v>7228</v>
      </c>
      <c r="G3699" s="97">
        <v>191.55</v>
      </c>
      <c r="H3699" s="97"/>
      <c r="I3699" s="95" t="s">
        <v>8353</v>
      </c>
      <c r="J3699" s="95" t="s">
        <v>8346</v>
      </c>
      <c r="K3699" s="96" t="s">
        <v>8347</v>
      </c>
      <c r="L3699" s="98"/>
    </row>
    <row r="3700" spans="1:12" ht="25.5" customHeight="1" x14ac:dyDescent="0.15">
      <c r="A3700" s="95" t="s">
        <v>7113</v>
      </c>
      <c r="B3700" s="95"/>
      <c r="C3700" s="95" t="s">
        <v>8352</v>
      </c>
      <c r="D3700" s="95" t="s">
        <v>7080</v>
      </c>
      <c r="E3700" s="95" t="s">
        <v>7081</v>
      </c>
      <c r="F3700" s="96" t="s">
        <v>7228</v>
      </c>
      <c r="G3700" s="97">
        <v>410.45</v>
      </c>
      <c r="H3700" s="97"/>
      <c r="I3700" s="95" t="s">
        <v>8353</v>
      </c>
      <c r="J3700" s="95" t="s">
        <v>8346</v>
      </c>
      <c r="K3700" s="96" t="s">
        <v>8347</v>
      </c>
      <c r="L3700" s="98"/>
    </row>
    <row r="3701" spans="1:12" ht="25.5" customHeight="1" x14ac:dyDescent="0.15">
      <c r="A3701" s="95" t="s">
        <v>6809</v>
      </c>
      <c r="B3701" s="95"/>
      <c r="C3701" s="95" t="s">
        <v>8352</v>
      </c>
      <c r="D3701" s="95" t="s">
        <v>7080</v>
      </c>
      <c r="E3701" s="95" t="s">
        <v>7081</v>
      </c>
      <c r="F3701" s="96" t="s">
        <v>7228</v>
      </c>
      <c r="G3701" s="97"/>
      <c r="H3701" s="97">
        <v>985.1</v>
      </c>
      <c r="I3701" s="95" t="s">
        <v>8353</v>
      </c>
      <c r="J3701" s="95" t="s">
        <v>8346</v>
      </c>
      <c r="K3701" s="96" t="s">
        <v>8347</v>
      </c>
      <c r="L3701" s="98"/>
    </row>
    <row r="3702" spans="1:12" ht="25.5" customHeight="1" x14ac:dyDescent="0.15">
      <c r="A3702" s="95" t="s">
        <v>7119</v>
      </c>
      <c r="B3702" s="95"/>
      <c r="C3702" s="95" t="s">
        <v>8352</v>
      </c>
      <c r="D3702" s="95" t="s">
        <v>7080</v>
      </c>
      <c r="E3702" s="95" t="s">
        <v>7081</v>
      </c>
      <c r="F3702" s="96" t="s">
        <v>7228</v>
      </c>
      <c r="G3702" s="97">
        <v>191.55</v>
      </c>
      <c r="H3702" s="97"/>
      <c r="I3702" s="95" t="s">
        <v>8353</v>
      </c>
      <c r="J3702" s="95" t="s">
        <v>8346</v>
      </c>
      <c r="K3702" s="96" t="s">
        <v>8347</v>
      </c>
      <c r="L3702" s="98"/>
    </row>
    <row r="3703" spans="1:12" ht="25.5" customHeight="1" x14ac:dyDescent="0.15">
      <c r="A3703" s="95" t="s">
        <v>7118</v>
      </c>
      <c r="B3703" s="95"/>
      <c r="C3703" s="95" t="s">
        <v>8352</v>
      </c>
      <c r="D3703" s="95" t="s">
        <v>7080</v>
      </c>
      <c r="E3703" s="95" t="s">
        <v>7081</v>
      </c>
      <c r="F3703" s="96" t="s">
        <v>7228</v>
      </c>
      <c r="G3703" s="97">
        <v>191.55</v>
      </c>
      <c r="H3703" s="97"/>
      <c r="I3703" s="95" t="s">
        <v>8353</v>
      </c>
      <c r="J3703" s="95" t="s">
        <v>8346</v>
      </c>
      <c r="K3703" s="96" t="s">
        <v>8347</v>
      </c>
      <c r="L3703" s="98"/>
    </row>
    <row r="3704" spans="1:12" ht="25.5" customHeight="1" x14ac:dyDescent="0.15">
      <c r="A3704" s="95" t="s">
        <v>7124</v>
      </c>
      <c r="B3704" s="95"/>
      <c r="C3704" s="95" t="s">
        <v>8354</v>
      </c>
      <c r="D3704" s="95" t="s">
        <v>7080</v>
      </c>
      <c r="E3704" s="95" t="s">
        <v>7081</v>
      </c>
      <c r="F3704" s="96" t="s">
        <v>7228</v>
      </c>
      <c r="G3704" s="97">
        <v>193.92</v>
      </c>
      <c r="H3704" s="97"/>
      <c r="I3704" s="95" t="s">
        <v>8355</v>
      </c>
      <c r="J3704" s="95" t="s">
        <v>8346</v>
      </c>
      <c r="K3704" s="96" t="s">
        <v>8347</v>
      </c>
      <c r="L3704" s="98"/>
    </row>
    <row r="3705" spans="1:12" ht="25.5" customHeight="1" x14ac:dyDescent="0.15">
      <c r="A3705" s="95" t="s">
        <v>7117</v>
      </c>
      <c r="B3705" s="95"/>
      <c r="C3705" s="95" t="s">
        <v>8354</v>
      </c>
      <c r="D3705" s="95" t="s">
        <v>7080</v>
      </c>
      <c r="E3705" s="95" t="s">
        <v>7081</v>
      </c>
      <c r="F3705" s="96" t="s">
        <v>7228</v>
      </c>
      <c r="G3705" s="97">
        <v>415.55</v>
      </c>
      <c r="H3705" s="97"/>
      <c r="I3705" s="95" t="s">
        <v>8355</v>
      </c>
      <c r="J3705" s="95" t="s">
        <v>8346</v>
      </c>
      <c r="K3705" s="96" t="s">
        <v>8347</v>
      </c>
      <c r="L3705" s="98"/>
    </row>
    <row r="3706" spans="1:12" ht="25.5" customHeight="1" x14ac:dyDescent="0.15">
      <c r="A3706" s="95" t="s">
        <v>6809</v>
      </c>
      <c r="B3706" s="95"/>
      <c r="C3706" s="95" t="s">
        <v>8354</v>
      </c>
      <c r="D3706" s="95" t="s">
        <v>7080</v>
      </c>
      <c r="E3706" s="95" t="s">
        <v>7081</v>
      </c>
      <c r="F3706" s="96" t="s">
        <v>7228</v>
      </c>
      <c r="G3706" s="97">
        <v>415.55</v>
      </c>
      <c r="H3706" s="97"/>
      <c r="I3706" s="95" t="s">
        <v>8355</v>
      </c>
      <c r="J3706" s="95" t="s">
        <v>8346</v>
      </c>
      <c r="K3706" s="96" t="s">
        <v>8347</v>
      </c>
      <c r="L3706" s="98"/>
    </row>
    <row r="3707" spans="1:12" ht="25.5" customHeight="1" x14ac:dyDescent="0.15">
      <c r="A3707" s="95" t="s">
        <v>7119</v>
      </c>
      <c r="B3707" s="95"/>
      <c r="C3707" s="95" t="s">
        <v>8354</v>
      </c>
      <c r="D3707" s="95" t="s">
        <v>7080</v>
      </c>
      <c r="E3707" s="95" t="s">
        <v>7081</v>
      </c>
      <c r="F3707" s="96" t="s">
        <v>7228</v>
      </c>
      <c r="G3707" s="97">
        <v>609.47</v>
      </c>
      <c r="H3707" s="97"/>
      <c r="I3707" s="95" t="s">
        <v>8355</v>
      </c>
      <c r="J3707" s="95" t="s">
        <v>8346</v>
      </c>
      <c r="K3707" s="96" t="s">
        <v>8347</v>
      </c>
      <c r="L3707" s="98"/>
    </row>
    <row r="3708" spans="1:12" ht="25.5" customHeight="1" x14ac:dyDescent="0.15">
      <c r="A3708" s="95" t="s">
        <v>7118</v>
      </c>
      <c r="B3708" s="95"/>
      <c r="C3708" s="95" t="s">
        <v>8354</v>
      </c>
      <c r="D3708" s="95" t="s">
        <v>7080</v>
      </c>
      <c r="E3708" s="95" t="s">
        <v>7081</v>
      </c>
      <c r="F3708" s="96" t="s">
        <v>7228</v>
      </c>
      <c r="G3708" s="97"/>
      <c r="H3708" s="97">
        <v>1634.49</v>
      </c>
      <c r="I3708" s="95" t="s">
        <v>8355</v>
      </c>
      <c r="J3708" s="95" t="s">
        <v>8346</v>
      </c>
      <c r="K3708" s="96" t="s">
        <v>8347</v>
      </c>
      <c r="L3708" s="98"/>
    </row>
    <row r="3709" spans="1:12" ht="25.5" customHeight="1" x14ac:dyDescent="0.15">
      <c r="A3709" s="95" t="s">
        <v>6809</v>
      </c>
      <c r="B3709" s="95"/>
      <c r="C3709" s="95" t="s">
        <v>8356</v>
      </c>
      <c r="D3709" s="95" t="s">
        <v>7080</v>
      </c>
      <c r="E3709" s="95" t="s">
        <v>7081</v>
      </c>
      <c r="F3709" s="96" t="s">
        <v>7228</v>
      </c>
      <c r="G3709" s="97"/>
      <c r="H3709" s="97">
        <v>320.48</v>
      </c>
      <c r="I3709" s="95" t="s">
        <v>8357</v>
      </c>
      <c r="J3709" s="95" t="s">
        <v>8346</v>
      </c>
      <c r="K3709" s="96" t="s">
        <v>8347</v>
      </c>
      <c r="L3709" s="98"/>
    </row>
    <row r="3710" spans="1:12" ht="25.5" customHeight="1" x14ac:dyDescent="0.15">
      <c r="A3710" s="95" t="s">
        <v>7119</v>
      </c>
      <c r="B3710" s="95"/>
      <c r="C3710" s="95" t="s">
        <v>8356</v>
      </c>
      <c r="D3710" s="95" t="s">
        <v>7080</v>
      </c>
      <c r="E3710" s="95" t="s">
        <v>7081</v>
      </c>
      <c r="F3710" s="96" t="s">
        <v>7228</v>
      </c>
      <c r="G3710" s="97">
        <v>320.48</v>
      </c>
      <c r="H3710" s="97"/>
      <c r="I3710" s="95" t="s">
        <v>8357</v>
      </c>
      <c r="J3710" s="95" t="s">
        <v>8346</v>
      </c>
      <c r="K3710" s="96" t="s">
        <v>8347</v>
      </c>
      <c r="L3710" s="98"/>
    </row>
    <row r="3711" spans="1:12" ht="25.5" customHeight="1" x14ac:dyDescent="0.15">
      <c r="A3711" s="95" t="s">
        <v>7124</v>
      </c>
      <c r="B3711" s="95"/>
      <c r="C3711" s="95" t="s">
        <v>8358</v>
      </c>
      <c r="D3711" s="95" t="s">
        <v>7080</v>
      </c>
      <c r="E3711" s="95" t="s">
        <v>7081</v>
      </c>
      <c r="F3711" s="96" t="s">
        <v>7228</v>
      </c>
      <c r="G3711" s="97"/>
      <c r="H3711" s="97"/>
      <c r="I3711" s="95" t="s">
        <v>8359</v>
      </c>
      <c r="J3711" s="95" t="s">
        <v>8346</v>
      </c>
      <c r="K3711" s="96" t="s">
        <v>8347</v>
      </c>
      <c r="L3711" s="98"/>
    </row>
    <row r="3712" spans="1:12" ht="25.5" customHeight="1" x14ac:dyDescent="0.15">
      <c r="A3712" s="95" t="s">
        <v>7424</v>
      </c>
      <c r="B3712" s="95"/>
      <c r="C3712" s="95" t="s">
        <v>8358</v>
      </c>
      <c r="D3712" s="95" t="s">
        <v>7080</v>
      </c>
      <c r="E3712" s="95" t="s">
        <v>7081</v>
      </c>
      <c r="F3712" s="96" t="s">
        <v>7228</v>
      </c>
      <c r="G3712" s="97"/>
      <c r="H3712" s="97"/>
      <c r="I3712" s="95" t="s">
        <v>8359</v>
      </c>
      <c r="J3712" s="95" t="s">
        <v>8346</v>
      </c>
      <c r="K3712" s="96" t="s">
        <v>8347</v>
      </c>
      <c r="L3712" s="98"/>
    </row>
    <row r="3713" spans="1:12" ht="25.5" customHeight="1" x14ac:dyDescent="0.15">
      <c r="A3713" s="95" t="s">
        <v>7128</v>
      </c>
      <c r="B3713" s="95"/>
      <c r="C3713" s="95" t="s">
        <v>8358</v>
      </c>
      <c r="D3713" s="95" t="s">
        <v>7080</v>
      </c>
      <c r="E3713" s="95" t="s">
        <v>7081</v>
      </c>
      <c r="F3713" s="96" t="s">
        <v>7228</v>
      </c>
      <c r="G3713" s="97"/>
      <c r="H3713" s="97"/>
      <c r="I3713" s="95" t="s">
        <v>8359</v>
      </c>
      <c r="J3713" s="95" t="s">
        <v>8346</v>
      </c>
      <c r="K3713" s="96" t="s">
        <v>8347</v>
      </c>
      <c r="L3713" s="98"/>
    </row>
    <row r="3714" spans="1:12" ht="25.5" customHeight="1" x14ac:dyDescent="0.15">
      <c r="A3714" s="95" t="s">
        <v>7117</v>
      </c>
      <c r="B3714" s="95"/>
      <c r="C3714" s="95" t="s">
        <v>8358</v>
      </c>
      <c r="D3714" s="95" t="s">
        <v>7080</v>
      </c>
      <c r="E3714" s="95" t="s">
        <v>7081</v>
      </c>
      <c r="F3714" s="96" t="s">
        <v>7228</v>
      </c>
      <c r="G3714" s="97">
        <v>551.96</v>
      </c>
      <c r="H3714" s="97"/>
      <c r="I3714" s="95" t="s">
        <v>8359</v>
      </c>
      <c r="J3714" s="95" t="s">
        <v>8346</v>
      </c>
      <c r="K3714" s="96" t="s">
        <v>8347</v>
      </c>
      <c r="L3714" s="98"/>
    </row>
    <row r="3715" spans="1:12" ht="25.5" customHeight="1" x14ac:dyDescent="0.15">
      <c r="A3715" s="95" t="s">
        <v>7113</v>
      </c>
      <c r="B3715" s="95"/>
      <c r="C3715" s="95" t="s">
        <v>8358</v>
      </c>
      <c r="D3715" s="95" t="s">
        <v>7080</v>
      </c>
      <c r="E3715" s="95" t="s">
        <v>7081</v>
      </c>
      <c r="F3715" s="96" t="s">
        <v>7228</v>
      </c>
      <c r="G3715" s="97">
        <v>1067.1199999999999</v>
      </c>
      <c r="H3715" s="97"/>
      <c r="I3715" s="95" t="s">
        <v>8359</v>
      </c>
      <c r="J3715" s="95" t="s">
        <v>8346</v>
      </c>
      <c r="K3715" s="96" t="s">
        <v>8347</v>
      </c>
      <c r="L3715" s="98"/>
    </row>
    <row r="3716" spans="1:12" ht="11.25" x14ac:dyDescent="0.15">
      <c r="A3716" s="95" t="s">
        <v>6809</v>
      </c>
      <c r="B3716" s="95"/>
      <c r="C3716" s="95" t="s">
        <v>8358</v>
      </c>
      <c r="D3716" s="95" t="s">
        <v>7080</v>
      </c>
      <c r="E3716" s="95" t="s">
        <v>7081</v>
      </c>
      <c r="F3716" s="96" t="s">
        <v>7228</v>
      </c>
      <c r="G3716" s="97"/>
      <c r="H3716" s="97">
        <v>4047.7</v>
      </c>
      <c r="I3716" s="95" t="s">
        <v>8359</v>
      </c>
      <c r="J3716" s="95" t="s">
        <v>8346</v>
      </c>
      <c r="K3716" s="96" t="s">
        <v>8347</v>
      </c>
    </row>
    <row r="3717" spans="1:12" ht="11.25" x14ac:dyDescent="0.15">
      <c r="A3717" s="95" t="s">
        <v>7119</v>
      </c>
      <c r="B3717" s="95"/>
      <c r="C3717" s="95" t="s">
        <v>8358</v>
      </c>
      <c r="D3717" s="95" t="s">
        <v>7080</v>
      </c>
      <c r="E3717" s="95" t="s">
        <v>7081</v>
      </c>
      <c r="F3717" s="96" t="s">
        <v>7228</v>
      </c>
      <c r="G3717" s="97">
        <v>1361.5</v>
      </c>
      <c r="H3717" s="97"/>
      <c r="I3717" s="95" t="s">
        <v>8359</v>
      </c>
      <c r="J3717" s="95" t="s">
        <v>8346</v>
      </c>
      <c r="K3717" s="96" t="s">
        <v>8347</v>
      </c>
    </row>
    <row r="3718" spans="1:12" ht="38.25" customHeight="1" x14ac:dyDescent="0.3">
      <c r="A3718" s="95" t="s">
        <v>7118</v>
      </c>
      <c r="B3718" s="95"/>
      <c r="C3718" s="95" t="s">
        <v>8358</v>
      </c>
      <c r="D3718" s="95" t="s">
        <v>7080</v>
      </c>
      <c r="E3718" s="95" t="s">
        <v>7081</v>
      </c>
      <c r="F3718" s="96" t="s">
        <v>7228</v>
      </c>
      <c r="G3718" s="97">
        <v>1067.1199999999999</v>
      </c>
      <c r="H3718" s="97"/>
      <c r="I3718" s="95" t="s">
        <v>8359</v>
      </c>
      <c r="J3718" s="95" t="s">
        <v>8346</v>
      </c>
      <c r="K3718" s="96" t="s">
        <v>8347</v>
      </c>
      <c r="L3718" s="93"/>
    </row>
    <row r="3719" spans="1:12" ht="11.25" x14ac:dyDescent="0.15">
      <c r="A3719" s="95" t="s">
        <v>6549</v>
      </c>
      <c r="B3719" s="95"/>
      <c r="C3719" s="95" t="s">
        <v>8360</v>
      </c>
      <c r="D3719" s="95" t="s">
        <v>7080</v>
      </c>
      <c r="E3719" s="95" t="s">
        <v>7081</v>
      </c>
      <c r="F3719" s="99">
        <v>42948</v>
      </c>
      <c r="G3719" s="97">
        <v>189</v>
      </c>
      <c r="H3719" s="97"/>
      <c r="I3719" s="95" t="s">
        <v>6653</v>
      </c>
      <c r="J3719" s="95" t="s">
        <v>8361</v>
      </c>
      <c r="K3719" s="96" t="s">
        <v>8347</v>
      </c>
    </row>
    <row r="3720" spans="1:12" ht="25.5" customHeight="1" x14ac:dyDescent="0.15">
      <c r="A3720" s="95" t="s">
        <v>6809</v>
      </c>
      <c r="B3720" s="95"/>
      <c r="C3720" s="95" t="s">
        <v>8360</v>
      </c>
      <c r="D3720" s="95" t="s">
        <v>7080</v>
      </c>
      <c r="E3720" s="95" t="s">
        <v>7081</v>
      </c>
      <c r="F3720" s="96" t="s">
        <v>6827</v>
      </c>
      <c r="G3720" s="97"/>
      <c r="H3720" s="97">
        <v>189</v>
      </c>
      <c r="I3720" s="95" t="s">
        <v>6653</v>
      </c>
      <c r="J3720" s="95" t="s">
        <v>8361</v>
      </c>
      <c r="K3720" s="96" t="s">
        <v>8347</v>
      </c>
      <c r="L3720" s="98"/>
    </row>
    <row r="3721" spans="1:12" ht="25.5" customHeight="1" x14ac:dyDescent="0.15">
      <c r="A3721" s="95" t="s">
        <v>6806</v>
      </c>
      <c r="B3721" s="95"/>
      <c r="C3721" s="95" t="s">
        <v>8362</v>
      </c>
      <c r="D3721" s="95" t="s">
        <v>7080</v>
      </c>
      <c r="E3721" s="95" t="s">
        <v>7081</v>
      </c>
      <c r="F3721" s="96" t="s">
        <v>6827</v>
      </c>
      <c r="G3721" s="97">
        <v>242.31</v>
      </c>
      <c r="H3721" s="97"/>
      <c r="I3721" s="95" t="s">
        <v>6654</v>
      </c>
      <c r="J3721" s="95" t="s">
        <v>8361</v>
      </c>
      <c r="K3721" s="96" t="s">
        <v>8347</v>
      </c>
      <c r="L3721" s="98"/>
    </row>
    <row r="3722" spans="1:12" ht="25.5" customHeight="1" x14ac:dyDescent="0.15">
      <c r="A3722" s="95" t="s">
        <v>6805</v>
      </c>
      <c r="B3722" s="95"/>
      <c r="C3722" s="95" t="s">
        <v>8362</v>
      </c>
      <c r="D3722" s="95" t="s">
        <v>7080</v>
      </c>
      <c r="E3722" s="95" t="s">
        <v>7081</v>
      </c>
      <c r="F3722" s="96" t="s">
        <v>6827</v>
      </c>
      <c r="G3722" s="97">
        <v>169.62</v>
      </c>
      <c r="H3722" s="97"/>
      <c r="I3722" s="95" t="s">
        <v>6654</v>
      </c>
      <c r="J3722" s="95" t="s">
        <v>8361</v>
      </c>
      <c r="K3722" s="96" t="s">
        <v>8347</v>
      </c>
      <c r="L3722" s="98"/>
    </row>
    <row r="3723" spans="1:12" ht="25.5" customHeight="1" x14ac:dyDescent="0.15">
      <c r="A3723" s="95" t="s">
        <v>6549</v>
      </c>
      <c r="B3723" s="95"/>
      <c r="C3723" s="95" t="s">
        <v>8362</v>
      </c>
      <c r="D3723" s="95" t="s">
        <v>7080</v>
      </c>
      <c r="E3723" s="95" t="s">
        <v>7081</v>
      </c>
      <c r="F3723" s="99">
        <v>42948</v>
      </c>
      <c r="G3723" s="97">
        <v>876.92</v>
      </c>
      <c r="H3723" s="97"/>
      <c r="I3723" s="95" t="s">
        <v>6654</v>
      </c>
      <c r="J3723" s="95" t="s">
        <v>8361</v>
      </c>
      <c r="K3723" s="96" t="s">
        <v>8347</v>
      </c>
      <c r="L3723" s="98"/>
    </row>
    <row r="3724" spans="1:12" ht="25.5" customHeight="1" x14ac:dyDescent="0.15">
      <c r="A3724" s="95" t="s">
        <v>6809</v>
      </c>
      <c r="B3724" s="95"/>
      <c r="C3724" s="95" t="s">
        <v>8362</v>
      </c>
      <c r="D3724" s="95" t="s">
        <v>7080</v>
      </c>
      <c r="E3724" s="95" t="s">
        <v>7081</v>
      </c>
      <c r="F3724" s="96" t="s">
        <v>6827</v>
      </c>
      <c r="G3724" s="97"/>
      <c r="H3724" s="97">
        <v>1381.16</v>
      </c>
      <c r="I3724" s="95" t="s">
        <v>6654</v>
      </c>
      <c r="J3724" s="95" t="s">
        <v>8361</v>
      </c>
      <c r="K3724" s="96" t="s">
        <v>8347</v>
      </c>
      <c r="L3724" s="98"/>
    </row>
    <row r="3725" spans="1:12" ht="25.5" customHeight="1" x14ac:dyDescent="0.15">
      <c r="A3725" s="95" t="s">
        <v>6807</v>
      </c>
      <c r="B3725" s="95"/>
      <c r="C3725" s="95" t="s">
        <v>8362</v>
      </c>
      <c r="D3725" s="95" t="s">
        <v>7080</v>
      </c>
      <c r="E3725" s="95" t="s">
        <v>7081</v>
      </c>
      <c r="F3725" s="96" t="s">
        <v>6827</v>
      </c>
      <c r="G3725" s="97"/>
      <c r="H3725" s="97">
        <v>105.23</v>
      </c>
      <c r="I3725" s="95" t="s">
        <v>6654</v>
      </c>
      <c r="J3725" s="95" t="s">
        <v>8361</v>
      </c>
      <c r="K3725" s="96" t="s">
        <v>8347</v>
      </c>
      <c r="L3725" s="98"/>
    </row>
    <row r="3726" spans="1:12" ht="25.5" customHeight="1" x14ac:dyDescent="0.15">
      <c r="A3726" s="95" t="s">
        <v>6803</v>
      </c>
      <c r="B3726" s="95"/>
      <c r="C3726" s="95" t="s">
        <v>8363</v>
      </c>
      <c r="D3726" s="95" t="s">
        <v>7080</v>
      </c>
      <c r="E3726" s="95" t="s">
        <v>7081</v>
      </c>
      <c r="F3726" s="96" t="s">
        <v>6827</v>
      </c>
      <c r="G3726" s="97"/>
      <c r="H3726" s="97">
        <v>368.92</v>
      </c>
      <c r="I3726" s="95" t="s">
        <v>8364</v>
      </c>
      <c r="J3726" s="95" t="s">
        <v>8361</v>
      </c>
      <c r="K3726" s="96" t="s">
        <v>8347</v>
      </c>
      <c r="L3726" s="98"/>
    </row>
    <row r="3727" spans="1:12" ht="25.5" customHeight="1" x14ac:dyDescent="0.15">
      <c r="A3727" s="95" t="s">
        <v>6809</v>
      </c>
      <c r="B3727" s="95"/>
      <c r="C3727" s="95" t="s">
        <v>8363</v>
      </c>
      <c r="D3727" s="95" t="s">
        <v>7080</v>
      </c>
      <c r="E3727" s="95" t="s">
        <v>7081</v>
      </c>
      <c r="F3727" s="96" t="s">
        <v>6827</v>
      </c>
      <c r="G3727" s="97">
        <v>368.92</v>
      </c>
      <c r="H3727" s="97"/>
      <c r="I3727" s="95" t="s">
        <v>8364</v>
      </c>
      <c r="J3727" s="95" t="s">
        <v>8361</v>
      </c>
      <c r="K3727" s="96" t="s">
        <v>8347</v>
      </c>
      <c r="L3727" s="98"/>
    </row>
    <row r="3728" spans="1:12" ht="25.5" customHeight="1" x14ac:dyDescent="0.15">
      <c r="A3728" s="95" t="s">
        <v>6549</v>
      </c>
      <c r="B3728" s="95"/>
      <c r="C3728" s="95" t="s">
        <v>8365</v>
      </c>
      <c r="D3728" s="95" t="s">
        <v>7080</v>
      </c>
      <c r="E3728" s="95" t="s">
        <v>7081</v>
      </c>
      <c r="F3728" s="99">
        <v>42948</v>
      </c>
      <c r="G3728" s="97"/>
      <c r="H3728" s="97">
        <v>150.91</v>
      </c>
      <c r="I3728" s="95" t="s">
        <v>6655</v>
      </c>
      <c r="J3728" s="95" t="s">
        <v>8361</v>
      </c>
      <c r="K3728" s="96" t="s">
        <v>8347</v>
      </c>
      <c r="L3728" s="98"/>
    </row>
    <row r="3729" spans="1:12" ht="25.5" customHeight="1" x14ac:dyDescent="0.15">
      <c r="A3729" s="95" t="s">
        <v>7239</v>
      </c>
      <c r="B3729" s="95"/>
      <c r="C3729" s="95" t="s">
        <v>8365</v>
      </c>
      <c r="D3729" s="95" t="s">
        <v>7080</v>
      </c>
      <c r="E3729" s="95" t="s">
        <v>7081</v>
      </c>
      <c r="F3729" s="96" t="s">
        <v>6827</v>
      </c>
      <c r="G3729" s="97">
        <v>150.91</v>
      </c>
      <c r="H3729" s="97"/>
      <c r="I3729" s="95" t="s">
        <v>6655</v>
      </c>
      <c r="J3729" s="95" t="s">
        <v>8361</v>
      </c>
      <c r="K3729" s="96" t="s">
        <v>8347</v>
      </c>
      <c r="L3729" s="98"/>
    </row>
    <row r="3730" spans="1:12" ht="25.5" customHeight="1" x14ac:dyDescent="0.15">
      <c r="A3730" s="95" t="s">
        <v>6549</v>
      </c>
      <c r="B3730" s="95"/>
      <c r="C3730" s="95" t="s">
        <v>8366</v>
      </c>
      <c r="D3730" s="95" t="s">
        <v>7080</v>
      </c>
      <c r="E3730" s="95" t="s">
        <v>7081</v>
      </c>
      <c r="F3730" s="99">
        <v>42948</v>
      </c>
      <c r="G3730" s="97">
        <v>566.22</v>
      </c>
      <c r="H3730" s="97"/>
      <c r="I3730" s="95" t="s">
        <v>6656</v>
      </c>
      <c r="J3730" s="95" t="s">
        <v>8361</v>
      </c>
      <c r="K3730" s="96" t="s">
        <v>8347</v>
      </c>
      <c r="L3730" s="98"/>
    </row>
    <row r="3731" spans="1:12" ht="25.5" customHeight="1" x14ac:dyDescent="0.15">
      <c r="A3731" s="95" t="s">
        <v>6809</v>
      </c>
      <c r="B3731" s="95"/>
      <c r="C3731" s="95" t="s">
        <v>8366</v>
      </c>
      <c r="D3731" s="95" t="s">
        <v>7080</v>
      </c>
      <c r="E3731" s="95" t="s">
        <v>7081</v>
      </c>
      <c r="F3731" s="96" t="s">
        <v>6827</v>
      </c>
      <c r="G3731" s="97"/>
      <c r="H3731" s="97">
        <v>566.22</v>
      </c>
      <c r="I3731" s="95" t="s">
        <v>6656</v>
      </c>
      <c r="J3731" s="95" t="s">
        <v>8361</v>
      </c>
      <c r="K3731" s="96" t="s">
        <v>8347</v>
      </c>
      <c r="L3731" s="98"/>
    </row>
    <row r="3732" spans="1:12" ht="25.5" customHeight="1" x14ac:dyDescent="0.15">
      <c r="A3732" s="95" t="s">
        <v>7145</v>
      </c>
      <c r="B3732" s="95"/>
      <c r="C3732" s="95" t="s">
        <v>8367</v>
      </c>
      <c r="D3732" s="95" t="s">
        <v>7080</v>
      </c>
      <c r="E3732" s="95" t="s">
        <v>7081</v>
      </c>
      <c r="F3732" s="96" t="s">
        <v>6827</v>
      </c>
      <c r="G3732" s="97"/>
      <c r="H3732" s="97"/>
      <c r="I3732" s="95" t="s">
        <v>6657</v>
      </c>
      <c r="J3732" s="95" t="s">
        <v>8361</v>
      </c>
      <c r="K3732" s="96" t="s">
        <v>8347</v>
      </c>
      <c r="L3732" s="98"/>
    </row>
    <row r="3733" spans="1:12" ht="25.5" customHeight="1" x14ac:dyDescent="0.15">
      <c r="A3733" s="95" t="s">
        <v>6549</v>
      </c>
      <c r="B3733" s="95"/>
      <c r="C3733" s="95" t="s">
        <v>8367</v>
      </c>
      <c r="D3733" s="95" t="s">
        <v>7080</v>
      </c>
      <c r="E3733" s="95" t="s">
        <v>7081</v>
      </c>
      <c r="F3733" s="99">
        <v>42948</v>
      </c>
      <c r="G3733" s="97"/>
      <c r="H3733" s="97">
        <v>1006.11</v>
      </c>
      <c r="I3733" s="95" t="s">
        <v>6657</v>
      </c>
      <c r="J3733" s="95" t="s">
        <v>8361</v>
      </c>
      <c r="K3733" s="96" t="s">
        <v>8347</v>
      </c>
      <c r="L3733" s="98"/>
    </row>
    <row r="3734" spans="1:12" ht="25.5" customHeight="1" x14ac:dyDescent="0.15">
      <c r="A3734" s="95" t="s">
        <v>6803</v>
      </c>
      <c r="B3734" s="95"/>
      <c r="C3734" s="95" t="s">
        <v>8367</v>
      </c>
      <c r="D3734" s="95" t="s">
        <v>7080</v>
      </c>
      <c r="E3734" s="95" t="s">
        <v>7081</v>
      </c>
      <c r="F3734" s="96" t="s">
        <v>6827</v>
      </c>
      <c r="G3734" s="97">
        <v>491.5</v>
      </c>
      <c r="H3734" s="97"/>
      <c r="I3734" s="95" t="s">
        <v>6657</v>
      </c>
      <c r="J3734" s="95" t="s">
        <v>8361</v>
      </c>
      <c r="K3734" s="96" t="s">
        <v>8347</v>
      </c>
      <c r="L3734" s="98"/>
    </row>
    <row r="3735" spans="1:12" ht="25.5" customHeight="1" x14ac:dyDescent="0.15">
      <c r="A3735" s="95" t="s">
        <v>7268</v>
      </c>
      <c r="B3735" s="95"/>
      <c r="C3735" s="95" t="s">
        <v>8367</v>
      </c>
      <c r="D3735" s="95" t="s">
        <v>7080</v>
      </c>
      <c r="E3735" s="95" t="s">
        <v>7081</v>
      </c>
      <c r="F3735" s="96" t="s">
        <v>6827</v>
      </c>
      <c r="G3735" s="97">
        <v>452.98</v>
      </c>
      <c r="H3735" s="97"/>
      <c r="I3735" s="95" t="s">
        <v>6657</v>
      </c>
      <c r="J3735" s="95" t="s">
        <v>8361</v>
      </c>
      <c r="K3735" s="96" t="s">
        <v>8347</v>
      </c>
      <c r="L3735" s="98"/>
    </row>
    <row r="3736" spans="1:12" ht="25.5" customHeight="1" x14ac:dyDescent="0.15">
      <c r="A3736" s="95" t="s">
        <v>7270</v>
      </c>
      <c r="B3736" s="95"/>
      <c r="C3736" s="95" t="s">
        <v>8367</v>
      </c>
      <c r="D3736" s="95" t="s">
        <v>7080</v>
      </c>
      <c r="E3736" s="95" t="s">
        <v>7081</v>
      </c>
      <c r="F3736" s="96" t="s">
        <v>6827</v>
      </c>
      <c r="G3736" s="97">
        <v>61.63</v>
      </c>
      <c r="H3736" s="97"/>
      <c r="I3736" s="95" t="s">
        <v>6657</v>
      </c>
      <c r="J3736" s="95" t="s">
        <v>8361</v>
      </c>
      <c r="K3736" s="96" t="s">
        <v>8347</v>
      </c>
      <c r="L3736" s="98"/>
    </row>
    <row r="3737" spans="1:12" ht="25.5" customHeight="1" x14ac:dyDescent="0.15">
      <c r="A3737" s="95" t="s">
        <v>7145</v>
      </c>
      <c r="B3737" s="95"/>
      <c r="C3737" s="95" t="s">
        <v>8368</v>
      </c>
      <c r="D3737" s="95" t="s">
        <v>7080</v>
      </c>
      <c r="E3737" s="95" t="s">
        <v>7081</v>
      </c>
      <c r="F3737" s="96" t="s">
        <v>6827</v>
      </c>
      <c r="G3737" s="97"/>
      <c r="H3737" s="97"/>
      <c r="I3737" s="95" t="s">
        <v>6658</v>
      </c>
      <c r="J3737" s="95" t="s">
        <v>8361</v>
      </c>
      <c r="K3737" s="96" t="s">
        <v>8347</v>
      </c>
      <c r="L3737" s="98"/>
    </row>
    <row r="3738" spans="1:12" ht="11.25" x14ac:dyDescent="0.15">
      <c r="A3738" s="95" t="s">
        <v>7151</v>
      </c>
      <c r="B3738" s="95"/>
      <c r="C3738" s="95" t="s">
        <v>8368</v>
      </c>
      <c r="D3738" s="95" t="s">
        <v>7080</v>
      </c>
      <c r="E3738" s="95" t="s">
        <v>7081</v>
      </c>
      <c r="F3738" s="96" t="s">
        <v>6827</v>
      </c>
      <c r="G3738" s="97"/>
      <c r="H3738" s="97"/>
      <c r="I3738" s="95" t="s">
        <v>6658</v>
      </c>
      <c r="J3738" s="95" t="s">
        <v>8361</v>
      </c>
      <c r="K3738" s="96" t="s">
        <v>8347</v>
      </c>
    </row>
    <row r="3739" spans="1:12" ht="11.25" x14ac:dyDescent="0.15">
      <c r="A3739" s="95" t="s">
        <v>6549</v>
      </c>
      <c r="B3739" s="95"/>
      <c r="C3739" s="95" t="s">
        <v>8368</v>
      </c>
      <c r="D3739" s="95" t="s">
        <v>7080</v>
      </c>
      <c r="E3739" s="95" t="s">
        <v>7081</v>
      </c>
      <c r="F3739" s="99">
        <v>42948</v>
      </c>
      <c r="G3739" s="97"/>
      <c r="H3739" s="97">
        <v>1356.92</v>
      </c>
      <c r="I3739" s="95" t="s">
        <v>6658</v>
      </c>
      <c r="J3739" s="95" t="s">
        <v>8361</v>
      </c>
      <c r="K3739" s="96" t="s">
        <v>8347</v>
      </c>
    </row>
    <row r="3740" spans="1:12" ht="38.25" customHeight="1" x14ac:dyDescent="0.3">
      <c r="A3740" s="95" t="s">
        <v>7268</v>
      </c>
      <c r="B3740" s="95"/>
      <c r="C3740" s="95" t="s">
        <v>8368</v>
      </c>
      <c r="D3740" s="95" t="s">
        <v>7080</v>
      </c>
      <c r="E3740" s="95" t="s">
        <v>7081</v>
      </c>
      <c r="F3740" s="96" t="s">
        <v>6827</v>
      </c>
      <c r="G3740" s="97">
        <v>1252.54</v>
      </c>
      <c r="H3740" s="97"/>
      <c r="I3740" s="95" t="s">
        <v>6658</v>
      </c>
      <c r="J3740" s="95" t="s">
        <v>8361</v>
      </c>
      <c r="K3740" s="96" t="s">
        <v>8347</v>
      </c>
      <c r="L3740" s="93"/>
    </row>
    <row r="3741" spans="1:12" ht="11.25" x14ac:dyDescent="0.15">
      <c r="A3741" s="95" t="s">
        <v>7239</v>
      </c>
      <c r="B3741" s="95"/>
      <c r="C3741" s="95" t="s">
        <v>8368</v>
      </c>
      <c r="D3741" s="95" t="s">
        <v>7080</v>
      </c>
      <c r="E3741" s="95" t="s">
        <v>7081</v>
      </c>
      <c r="F3741" s="96" t="s">
        <v>6827</v>
      </c>
      <c r="G3741" s="97">
        <v>104.38</v>
      </c>
      <c r="H3741" s="97"/>
      <c r="I3741" s="95" t="s">
        <v>6658</v>
      </c>
      <c r="J3741" s="95" t="s">
        <v>8361</v>
      </c>
      <c r="K3741" s="96" t="s">
        <v>8347</v>
      </c>
    </row>
    <row r="3742" spans="1:12" ht="25.5" customHeight="1" x14ac:dyDescent="0.15">
      <c r="A3742" s="95" t="s">
        <v>7145</v>
      </c>
      <c r="B3742" s="95"/>
      <c r="C3742" s="95" t="s">
        <v>8369</v>
      </c>
      <c r="D3742" s="95" t="s">
        <v>7080</v>
      </c>
      <c r="E3742" s="95" t="s">
        <v>7081</v>
      </c>
      <c r="F3742" s="96" t="s">
        <v>6827</v>
      </c>
      <c r="G3742" s="97"/>
      <c r="H3742" s="97"/>
      <c r="I3742" s="95" t="s">
        <v>6659</v>
      </c>
      <c r="J3742" s="95" t="s">
        <v>8361</v>
      </c>
      <c r="K3742" s="96" t="s">
        <v>8347</v>
      </c>
      <c r="L3742" s="98"/>
    </row>
    <row r="3743" spans="1:12" ht="25.5" customHeight="1" x14ac:dyDescent="0.15">
      <c r="A3743" s="95" t="s">
        <v>6549</v>
      </c>
      <c r="B3743" s="95"/>
      <c r="C3743" s="95" t="s">
        <v>8369</v>
      </c>
      <c r="D3743" s="95" t="s">
        <v>7080</v>
      </c>
      <c r="E3743" s="95" t="s">
        <v>7081</v>
      </c>
      <c r="F3743" s="99">
        <v>42948</v>
      </c>
      <c r="G3743" s="97"/>
      <c r="H3743" s="97">
        <v>1333.93</v>
      </c>
      <c r="I3743" s="95" t="s">
        <v>6659</v>
      </c>
      <c r="J3743" s="95" t="s">
        <v>8361</v>
      </c>
      <c r="K3743" s="96" t="s">
        <v>8347</v>
      </c>
      <c r="L3743" s="98"/>
    </row>
    <row r="3744" spans="1:12" ht="25.5" customHeight="1" x14ac:dyDescent="0.15">
      <c r="A3744" s="95" t="s">
        <v>6803</v>
      </c>
      <c r="B3744" s="95"/>
      <c r="C3744" s="95" t="s">
        <v>8369</v>
      </c>
      <c r="D3744" s="95" t="s">
        <v>7080</v>
      </c>
      <c r="E3744" s="95" t="s">
        <v>7081</v>
      </c>
      <c r="F3744" s="96" t="s">
        <v>6827</v>
      </c>
      <c r="G3744" s="97">
        <v>586.92999999999995</v>
      </c>
      <c r="H3744" s="97"/>
      <c r="I3744" s="95" t="s">
        <v>6659</v>
      </c>
      <c r="J3744" s="95" t="s">
        <v>8361</v>
      </c>
      <c r="K3744" s="96" t="s">
        <v>8347</v>
      </c>
      <c r="L3744" s="98"/>
    </row>
    <row r="3745" spans="1:12" ht="25.5" customHeight="1" x14ac:dyDescent="0.15">
      <c r="A3745" s="95" t="s">
        <v>6809</v>
      </c>
      <c r="B3745" s="95"/>
      <c r="C3745" s="95" t="s">
        <v>8369</v>
      </c>
      <c r="D3745" s="95" t="s">
        <v>7080</v>
      </c>
      <c r="E3745" s="95" t="s">
        <v>7081</v>
      </c>
      <c r="F3745" s="96" t="s">
        <v>6827</v>
      </c>
      <c r="G3745" s="97">
        <v>373.5</v>
      </c>
      <c r="H3745" s="97"/>
      <c r="I3745" s="95" t="s">
        <v>6659</v>
      </c>
      <c r="J3745" s="95" t="s">
        <v>8361</v>
      </c>
      <c r="K3745" s="96" t="s">
        <v>8347</v>
      </c>
      <c r="L3745" s="98"/>
    </row>
    <row r="3746" spans="1:12" ht="25.5" customHeight="1" x14ac:dyDescent="0.15">
      <c r="A3746" s="95" t="s">
        <v>7268</v>
      </c>
      <c r="B3746" s="95"/>
      <c r="C3746" s="95" t="s">
        <v>8369</v>
      </c>
      <c r="D3746" s="95" t="s">
        <v>7080</v>
      </c>
      <c r="E3746" s="95" t="s">
        <v>7081</v>
      </c>
      <c r="F3746" s="96" t="s">
        <v>6827</v>
      </c>
      <c r="G3746" s="97">
        <v>373.5</v>
      </c>
      <c r="H3746" s="97"/>
      <c r="I3746" s="95" t="s">
        <v>6659</v>
      </c>
      <c r="J3746" s="95" t="s">
        <v>8361</v>
      </c>
      <c r="K3746" s="96" t="s">
        <v>8347</v>
      </c>
      <c r="L3746" s="98"/>
    </row>
    <row r="3747" spans="1:12" ht="25.5" customHeight="1" x14ac:dyDescent="0.15">
      <c r="A3747" s="95" t="s">
        <v>6549</v>
      </c>
      <c r="B3747" s="95"/>
      <c r="C3747" s="95" t="s">
        <v>8370</v>
      </c>
      <c r="D3747" s="95" t="s">
        <v>7080</v>
      </c>
      <c r="E3747" s="95" t="s">
        <v>7081</v>
      </c>
      <c r="F3747" s="99">
        <v>42948</v>
      </c>
      <c r="G3747" s="97">
        <v>549.4</v>
      </c>
      <c r="H3747" s="97"/>
      <c r="I3747" s="95" t="s">
        <v>6660</v>
      </c>
      <c r="J3747" s="95" t="s">
        <v>8361</v>
      </c>
      <c r="K3747" s="96" t="s">
        <v>8347</v>
      </c>
      <c r="L3747" s="98"/>
    </row>
    <row r="3748" spans="1:12" ht="25.5" customHeight="1" x14ac:dyDescent="0.15">
      <c r="A3748" s="95" t="s">
        <v>6809</v>
      </c>
      <c r="B3748" s="95"/>
      <c r="C3748" s="95" t="s">
        <v>8370</v>
      </c>
      <c r="D3748" s="95" t="s">
        <v>7080</v>
      </c>
      <c r="E3748" s="95" t="s">
        <v>7081</v>
      </c>
      <c r="F3748" s="96" t="s">
        <v>6827</v>
      </c>
      <c r="G3748" s="97"/>
      <c r="H3748" s="97">
        <v>1841.13</v>
      </c>
      <c r="I3748" s="95" t="s">
        <v>6660</v>
      </c>
      <c r="J3748" s="95" t="s">
        <v>8361</v>
      </c>
      <c r="K3748" s="96" t="s">
        <v>8347</v>
      </c>
      <c r="L3748" s="98"/>
    </row>
    <row r="3749" spans="1:12" ht="25.5" customHeight="1" x14ac:dyDescent="0.15">
      <c r="A3749" s="95" t="s">
        <v>7268</v>
      </c>
      <c r="B3749" s="95"/>
      <c r="C3749" s="95" t="s">
        <v>8370</v>
      </c>
      <c r="D3749" s="95" t="s">
        <v>7080</v>
      </c>
      <c r="E3749" s="95" t="s">
        <v>7081</v>
      </c>
      <c r="F3749" s="96" t="s">
        <v>6827</v>
      </c>
      <c r="G3749" s="97">
        <v>964.71</v>
      </c>
      <c r="H3749" s="97"/>
      <c r="I3749" s="95" t="s">
        <v>6660</v>
      </c>
      <c r="J3749" s="95" t="s">
        <v>8361</v>
      </c>
      <c r="K3749" s="96" t="s">
        <v>8347</v>
      </c>
      <c r="L3749" s="98"/>
    </row>
    <row r="3750" spans="1:12" ht="25.5" customHeight="1" x14ac:dyDescent="0.15">
      <c r="A3750" s="95" t="s">
        <v>7239</v>
      </c>
      <c r="B3750" s="95"/>
      <c r="C3750" s="95" t="s">
        <v>8370</v>
      </c>
      <c r="D3750" s="95" t="s">
        <v>7080</v>
      </c>
      <c r="E3750" s="95" t="s">
        <v>7081</v>
      </c>
      <c r="F3750" s="96" t="s">
        <v>6827</v>
      </c>
      <c r="G3750" s="97">
        <v>130.81</v>
      </c>
      <c r="H3750" s="97"/>
      <c r="I3750" s="95" t="s">
        <v>6660</v>
      </c>
      <c r="J3750" s="95" t="s">
        <v>8361</v>
      </c>
      <c r="K3750" s="96" t="s">
        <v>8347</v>
      </c>
      <c r="L3750" s="98"/>
    </row>
    <row r="3751" spans="1:12" ht="25.5" customHeight="1" x14ac:dyDescent="0.15">
      <c r="A3751" s="95" t="s">
        <v>7219</v>
      </c>
      <c r="B3751" s="95"/>
      <c r="C3751" s="95" t="s">
        <v>8370</v>
      </c>
      <c r="D3751" s="95" t="s">
        <v>7080</v>
      </c>
      <c r="E3751" s="95" t="s">
        <v>7081</v>
      </c>
      <c r="F3751" s="96" t="s">
        <v>6827</v>
      </c>
      <c r="G3751" s="97">
        <v>65.400000000000006</v>
      </c>
      <c r="H3751" s="97"/>
      <c r="I3751" s="95" t="s">
        <v>6660</v>
      </c>
      <c r="J3751" s="95" t="s">
        <v>8361</v>
      </c>
      <c r="K3751" s="96" t="s">
        <v>8347</v>
      </c>
      <c r="L3751" s="98"/>
    </row>
    <row r="3752" spans="1:12" ht="25.5" customHeight="1" x14ac:dyDescent="0.15">
      <c r="A3752" s="95" t="s">
        <v>7329</v>
      </c>
      <c r="B3752" s="95"/>
      <c r="C3752" s="95" t="s">
        <v>8370</v>
      </c>
      <c r="D3752" s="95" t="s">
        <v>7080</v>
      </c>
      <c r="E3752" s="95" t="s">
        <v>7081</v>
      </c>
      <c r="F3752" s="96" t="s">
        <v>6827</v>
      </c>
      <c r="G3752" s="97"/>
      <c r="H3752" s="97"/>
      <c r="I3752" s="95" t="s">
        <v>6660</v>
      </c>
      <c r="J3752" s="95" t="s">
        <v>8361</v>
      </c>
      <c r="K3752" s="96" t="s">
        <v>8347</v>
      </c>
      <c r="L3752" s="98"/>
    </row>
    <row r="3753" spans="1:12" ht="25.5" customHeight="1" x14ac:dyDescent="0.15">
      <c r="A3753" s="95" t="s">
        <v>6807</v>
      </c>
      <c r="B3753" s="95"/>
      <c r="C3753" s="95" t="s">
        <v>8370</v>
      </c>
      <c r="D3753" s="95" t="s">
        <v>7080</v>
      </c>
      <c r="E3753" s="95" t="s">
        <v>7081</v>
      </c>
      <c r="F3753" s="96" t="s">
        <v>6827</v>
      </c>
      <c r="G3753" s="97">
        <v>130.81</v>
      </c>
      <c r="H3753" s="97"/>
      <c r="I3753" s="95" t="s">
        <v>6660</v>
      </c>
      <c r="J3753" s="95" t="s">
        <v>8361</v>
      </c>
      <c r="K3753" s="96" t="s">
        <v>8347</v>
      </c>
      <c r="L3753" s="98"/>
    </row>
    <row r="3754" spans="1:12" ht="25.5" customHeight="1" x14ac:dyDescent="0.15">
      <c r="A3754" s="95" t="s">
        <v>6549</v>
      </c>
      <c r="B3754" s="95"/>
      <c r="C3754" s="95" t="s">
        <v>8371</v>
      </c>
      <c r="D3754" s="95" t="s">
        <v>7080</v>
      </c>
      <c r="E3754" s="95" t="s">
        <v>7081</v>
      </c>
      <c r="F3754" s="99">
        <v>42948</v>
      </c>
      <c r="G3754" s="97"/>
      <c r="H3754" s="97">
        <v>1363.69</v>
      </c>
      <c r="I3754" s="95" t="s">
        <v>6661</v>
      </c>
      <c r="J3754" s="95" t="s">
        <v>8361</v>
      </c>
      <c r="K3754" s="96" t="s">
        <v>8347</v>
      </c>
      <c r="L3754" s="98"/>
    </row>
    <row r="3755" spans="1:12" ht="25.5" customHeight="1" x14ac:dyDescent="0.15">
      <c r="A3755" s="95" t="s">
        <v>7268</v>
      </c>
      <c r="B3755" s="95"/>
      <c r="C3755" s="95" t="s">
        <v>8371</v>
      </c>
      <c r="D3755" s="95" t="s">
        <v>7080</v>
      </c>
      <c r="E3755" s="95" t="s">
        <v>7081</v>
      </c>
      <c r="F3755" s="96" t="s">
        <v>6827</v>
      </c>
      <c r="G3755" s="97">
        <v>1101.44</v>
      </c>
      <c r="H3755" s="97"/>
      <c r="I3755" s="95" t="s">
        <v>6661</v>
      </c>
      <c r="J3755" s="95" t="s">
        <v>8361</v>
      </c>
      <c r="K3755" s="96" t="s">
        <v>8347</v>
      </c>
      <c r="L3755" s="98"/>
    </row>
    <row r="3756" spans="1:12" ht="25.5" customHeight="1" x14ac:dyDescent="0.15">
      <c r="A3756" s="95" t="s">
        <v>7140</v>
      </c>
      <c r="B3756" s="95"/>
      <c r="C3756" s="95" t="s">
        <v>8371</v>
      </c>
      <c r="D3756" s="95" t="s">
        <v>7080</v>
      </c>
      <c r="E3756" s="95" t="s">
        <v>7081</v>
      </c>
      <c r="F3756" s="96" t="s">
        <v>6827</v>
      </c>
      <c r="G3756" s="97">
        <v>262.25</v>
      </c>
      <c r="H3756" s="97"/>
      <c r="I3756" s="95" t="s">
        <v>6661</v>
      </c>
      <c r="J3756" s="95" t="s">
        <v>8361</v>
      </c>
      <c r="K3756" s="96" t="s">
        <v>8347</v>
      </c>
      <c r="L3756" s="98"/>
    </row>
    <row r="3757" spans="1:12" ht="25.5" customHeight="1" x14ac:dyDescent="0.15">
      <c r="A3757" s="95" t="s">
        <v>6807</v>
      </c>
      <c r="B3757" s="95"/>
      <c r="C3757" s="95" t="s">
        <v>8372</v>
      </c>
      <c r="D3757" s="95" t="s">
        <v>7080</v>
      </c>
      <c r="E3757" s="95" t="s">
        <v>7081</v>
      </c>
      <c r="F3757" s="96" t="s">
        <v>7228</v>
      </c>
      <c r="G3757" s="97"/>
      <c r="H3757" s="97">
        <v>420.25</v>
      </c>
      <c r="I3757" s="95" t="s">
        <v>8373</v>
      </c>
      <c r="J3757" s="95" t="s">
        <v>8374</v>
      </c>
      <c r="K3757" s="96" t="s">
        <v>8375</v>
      </c>
      <c r="L3757" s="98"/>
    </row>
    <row r="3758" spans="1:12" ht="25.5" customHeight="1" x14ac:dyDescent="0.15">
      <c r="A3758" s="95" t="s">
        <v>7219</v>
      </c>
      <c r="B3758" s="95"/>
      <c r="C3758" s="95" t="s">
        <v>8372</v>
      </c>
      <c r="D3758" s="95" t="s">
        <v>7080</v>
      </c>
      <c r="E3758" s="95" t="s">
        <v>7081</v>
      </c>
      <c r="F3758" s="96" t="s">
        <v>7228</v>
      </c>
      <c r="G3758" s="97">
        <v>420.25</v>
      </c>
      <c r="H3758" s="97"/>
      <c r="I3758" s="95" t="s">
        <v>8373</v>
      </c>
      <c r="J3758" s="95" t="s">
        <v>8374</v>
      </c>
      <c r="K3758" s="96" t="s">
        <v>8375</v>
      </c>
      <c r="L3758" s="98"/>
    </row>
    <row r="3759" spans="1:12" ht="25.5" customHeight="1" x14ac:dyDescent="0.15">
      <c r="A3759" s="95" t="s">
        <v>6807</v>
      </c>
      <c r="B3759" s="95"/>
      <c r="C3759" s="95" t="s">
        <v>8376</v>
      </c>
      <c r="D3759" s="95" t="s">
        <v>7080</v>
      </c>
      <c r="E3759" s="95" t="s">
        <v>7081</v>
      </c>
      <c r="F3759" s="96" t="s">
        <v>7228</v>
      </c>
      <c r="G3759" s="97"/>
      <c r="H3759" s="97">
        <v>992.83</v>
      </c>
      <c r="I3759" s="95" t="s">
        <v>8377</v>
      </c>
      <c r="J3759" s="95" t="s">
        <v>8374</v>
      </c>
      <c r="K3759" s="96" t="s">
        <v>8375</v>
      </c>
      <c r="L3759" s="98"/>
    </row>
    <row r="3760" spans="1:12" ht="11.25" x14ac:dyDescent="0.15">
      <c r="A3760" s="95" t="s">
        <v>7148</v>
      </c>
      <c r="B3760" s="95"/>
      <c r="C3760" s="95" t="s">
        <v>8376</v>
      </c>
      <c r="D3760" s="95" t="s">
        <v>7080</v>
      </c>
      <c r="E3760" s="95" t="s">
        <v>7081</v>
      </c>
      <c r="F3760" s="96" t="s">
        <v>7228</v>
      </c>
      <c r="G3760" s="97"/>
      <c r="H3760" s="97"/>
      <c r="I3760" s="95" t="s">
        <v>8377</v>
      </c>
      <c r="J3760" s="95" t="s">
        <v>8374</v>
      </c>
      <c r="K3760" s="96" t="s">
        <v>8375</v>
      </c>
    </row>
    <row r="3761" spans="1:12" ht="11.25" x14ac:dyDescent="0.15">
      <c r="A3761" s="95" t="s">
        <v>7329</v>
      </c>
      <c r="B3761" s="95"/>
      <c r="C3761" s="95" t="s">
        <v>8376</v>
      </c>
      <c r="D3761" s="95" t="s">
        <v>7080</v>
      </c>
      <c r="E3761" s="95" t="s">
        <v>7081</v>
      </c>
      <c r="F3761" s="96" t="s">
        <v>7228</v>
      </c>
      <c r="G3761" s="97">
        <v>772.2</v>
      </c>
      <c r="H3761" s="97"/>
      <c r="I3761" s="95" t="s">
        <v>8377</v>
      </c>
      <c r="J3761" s="95" t="s">
        <v>8374</v>
      </c>
      <c r="K3761" s="96" t="s">
        <v>8375</v>
      </c>
    </row>
    <row r="3762" spans="1:12" ht="38.25" customHeight="1" x14ac:dyDescent="0.3">
      <c r="A3762" s="95" t="s">
        <v>7219</v>
      </c>
      <c r="B3762" s="95"/>
      <c r="C3762" s="95" t="s">
        <v>8376</v>
      </c>
      <c r="D3762" s="95" t="s">
        <v>7080</v>
      </c>
      <c r="E3762" s="95" t="s">
        <v>7081</v>
      </c>
      <c r="F3762" s="96" t="s">
        <v>7228</v>
      </c>
      <c r="G3762" s="97">
        <v>220.63</v>
      </c>
      <c r="H3762" s="97"/>
      <c r="I3762" s="95" t="s">
        <v>8377</v>
      </c>
      <c r="J3762" s="95" t="s">
        <v>8374</v>
      </c>
      <c r="K3762" s="96" t="s">
        <v>8375</v>
      </c>
      <c r="L3762" s="93"/>
    </row>
    <row r="3763" spans="1:12" ht="11.25" x14ac:dyDescent="0.15">
      <c r="A3763" s="95" t="s">
        <v>6807</v>
      </c>
      <c r="B3763" s="95"/>
      <c r="C3763" s="95" t="s">
        <v>8378</v>
      </c>
      <c r="D3763" s="95" t="s">
        <v>7080</v>
      </c>
      <c r="E3763" s="95" t="s">
        <v>7081</v>
      </c>
      <c r="F3763" s="96" t="s">
        <v>7228</v>
      </c>
      <c r="G3763" s="97"/>
      <c r="H3763" s="97">
        <v>979.95</v>
      </c>
      <c r="I3763" s="95" t="s">
        <v>6650</v>
      </c>
      <c r="J3763" s="95" t="s">
        <v>8374</v>
      </c>
      <c r="K3763" s="96" t="s">
        <v>8375</v>
      </c>
    </row>
    <row r="3764" spans="1:12" ht="12.75" customHeight="1" x14ac:dyDescent="0.15">
      <c r="A3764" s="95" t="s">
        <v>7148</v>
      </c>
      <c r="B3764" s="95"/>
      <c r="C3764" s="95" t="s">
        <v>8378</v>
      </c>
      <c r="D3764" s="95" t="s">
        <v>7080</v>
      </c>
      <c r="E3764" s="95" t="s">
        <v>7081</v>
      </c>
      <c r="F3764" s="96" t="s">
        <v>7228</v>
      </c>
      <c r="G3764" s="97">
        <v>288.22000000000003</v>
      </c>
      <c r="H3764" s="97"/>
      <c r="I3764" s="95" t="s">
        <v>6650</v>
      </c>
      <c r="J3764" s="95" t="s">
        <v>8374</v>
      </c>
      <c r="K3764" s="96" t="s">
        <v>8375</v>
      </c>
      <c r="L3764" s="98"/>
    </row>
    <row r="3765" spans="1:12" ht="11.25" x14ac:dyDescent="0.15">
      <c r="A3765" s="95" t="s">
        <v>7329</v>
      </c>
      <c r="B3765" s="95"/>
      <c r="C3765" s="95" t="s">
        <v>8378</v>
      </c>
      <c r="D3765" s="95" t="s">
        <v>7080</v>
      </c>
      <c r="E3765" s="95" t="s">
        <v>7081</v>
      </c>
      <c r="F3765" s="96" t="s">
        <v>7228</v>
      </c>
      <c r="G3765" s="97">
        <v>115.29</v>
      </c>
      <c r="H3765" s="97"/>
      <c r="I3765" s="95" t="s">
        <v>6650</v>
      </c>
      <c r="J3765" s="95" t="s">
        <v>8374</v>
      </c>
      <c r="K3765" s="96" t="s">
        <v>8375</v>
      </c>
      <c r="L3765" s="98"/>
    </row>
    <row r="3766" spans="1:12" ht="12.75" customHeight="1" x14ac:dyDescent="0.15">
      <c r="A3766" s="95" t="s">
        <v>7219</v>
      </c>
      <c r="B3766" s="95"/>
      <c r="C3766" s="95" t="s">
        <v>8378</v>
      </c>
      <c r="D3766" s="95" t="s">
        <v>7080</v>
      </c>
      <c r="E3766" s="95" t="s">
        <v>7081</v>
      </c>
      <c r="F3766" s="96" t="s">
        <v>7228</v>
      </c>
      <c r="G3766" s="97"/>
      <c r="H3766" s="97"/>
      <c r="I3766" s="95" t="s">
        <v>6650</v>
      </c>
      <c r="J3766" s="95" t="s">
        <v>8374</v>
      </c>
      <c r="K3766" s="96" t="s">
        <v>8375</v>
      </c>
      <c r="L3766" s="98"/>
    </row>
    <row r="3767" spans="1:12" ht="11.25" x14ac:dyDescent="0.15">
      <c r="A3767" s="95" t="s">
        <v>6549</v>
      </c>
      <c r="B3767" s="95"/>
      <c r="C3767" s="95" t="s">
        <v>8378</v>
      </c>
      <c r="D3767" s="95" t="s">
        <v>7080</v>
      </c>
      <c r="E3767" s="95" t="s">
        <v>7081</v>
      </c>
      <c r="F3767" s="99">
        <v>42947</v>
      </c>
      <c r="G3767" s="97">
        <v>576.44000000000005</v>
      </c>
      <c r="H3767" s="97"/>
      <c r="I3767" s="95" t="s">
        <v>6650</v>
      </c>
      <c r="J3767" s="95" t="s">
        <v>8374</v>
      </c>
      <c r="K3767" s="96" t="s">
        <v>8375</v>
      </c>
      <c r="L3767" s="98"/>
    </row>
    <row r="3768" spans="1:12" ht="25.5" customHeight="1" x14ac:dyDescent="0.15">
      <c r="A3768" s="95" t="s">
        <v>7516</v>
      </c>
      <c r="B3768" s="95"/>
      <c r="C3768" s="95" t="s">
        <v>8273</v>
      </c>
      <c r="D3768" s="95" t="s">
        <v>7080</v>
      </c>
      <c r="E3768" s="95" t="s">
        <v>7081</v>
      </c>
      <c r="F3768" s="96" t="s">
        <v>7493</v>
      </c>
      <c r="G3768" s="97">
        <v>64044.59</v>
      </c>
      <c r="H3768" s="97"/>
      <c r="I3768" s="95" t="s">
        <v>8274</v>
      </c>
      <c r="J3768" s="95" t="s">
        <v>8379</v>
      </c>
      <c r="K3768" s="96" t="s">
        <v>8380</v>
      </c>
      <c r="L3768" s="98"/>
    </row>
    <row r="3769" spans="1:12" ht="25.5" customHeight="1" x14ac:dyDescent="0.15">
      <c r="A3769" s="95" t="s">
        <v>7517</v>
      </c>
      <c r="B3769" s="95"/>
      <c r="C3769" s="95" t="s">
        <v>8273</v>
      </c>
      <c r="D3769" s="95" t="s">
        <v>7080</v>
      </c>
      <c r="E3769" s="95" t="s">
        <v>7081</v>
      </c>
      <c r="F3769" s="96" t="s">
        <v>7493</v>
      </c>
      <c r="G3769" s="97">
        <v>1553.42</v>
      </c>
      <c r="H3769" s="97"/>
      <c r="I3769" s="95" t="s">
        <v>8274</v>
      </c>
      <c r="J3769" s="95" t="s">
        <v>8379</v>
      </c>
      <c r="K3769" s="96" t="s">
        <v>8380</v>
      </c>
      <c r="L3769" s="98"/>
    </row>
    <row r="3770" spans="1:12" ht="25.5" customHeight="1" x14ac:dyDescent="0.15">
      <c r="A3770" s="95" t="s">
        <v>7515</v>
      </c>
      <c r="B3770" s="95"/>
      <c r="C3770" s="95" t="s">
        <v>8273</v>
      </c>
      <c r="D3770" s="95" t="s">
        <v>7080</v>
      </c>
      <c r="E3770" s="95" t="s">
        <v>7081</v>
      </c>
      <c r="F3770" s="96" t="s">
        <v>7493</v>
      </c>
      <c r="G3770" s="97">
        <v>61887.54</v>
      </c>
      <c r="H3770" s="97"/>
      <c r="I3770" s="95" t="s">
        <v>8274</v>
      </c>
      <c r="J3770" s="95" t="s">
        <v>8379</v>
      </c>
      <c r="K3770" s="96" t="s">
        <v>8380</v>
      </c>
      <c r="L3770" s="98"/>
    </row>
    <row r="3771" spans="1:12" ht="25.5" customHeight="1" x14ac:dyDescent="0.15">
      <c r="A3771" s="95" t="s">
        <v>7515</v>
      </c>
      <c r="B3771" s="95"/>
      <c r="C3771" s="95" t="s">
        <v>8273</v>
      </c>
      <c r="D3771" s="95" t="s">
        <v>7080</v>
      </c>
      <c r="E3771" s="95" t="s">
        <v>7081</v>
      </c>
      <c r="F3771" s="96" t="s">
        <v>7493</v>
      </c>
      <c r="G3771" s="97"/>
      <c r="H3771" s="97">
        <v>61887.54</v>
      </c>
      <c r="I3771" s="95" t="s">
        <v>8274</v>
      </c>
      <c r="J3771" s="95" t="s">
        <v>8381</v>
      </c>
      <c r="K3771" s="96" t="s">
        <v>8382</v>
      </c>
      <c r="L3771" s="98"/>
    </row>
    <row r="3772" spans="1:12" ht="25.5" customHeight="1" x14ac:dyDescent="0.15">
      <c r="A3772" s="95" t="s">
        <v>7517</v>
      </c>
      <c r="B3772" s="95"/>
      <c r="C3772" s="95" t="s">
        <v>8273</v>
      </c>
      <c r="D3772" s="95" t="s">
        <v>7080</v>
      </c>
      <c r="E3772" s="95" t="s">
        <v>7081</v>
      </c>
      <c r="F3772" s="96" t="s">
        <v>7493</v>
      </c>
      <c r="G3772" s="97"/>
      <c r="H3772" s="97">
        <v>1553.42</v>
      </c>
      <c r="I3772" s="95" t="s">
        <v>8274</v>
      </c>
      <c r="J3772" s="95" t="s">
        <v>8381</v>
      </c>
      <c r="K3772" s="96" t="s">
        <v>8382</v>
      </c>
      <c r="L3772" s="98"/>
    </row>
    <row r="3773" spans="1:12" ht="25.5" customHeight="1" x14ac:dyDescent="0.15">
      <c r="A3773" s="95" t="s">
        <v>7516</v>
      </c>
      <c r="B3773" s="95"/>
      <c r="C3773" s="95" t="s">
        <v>8273</v>
      </c>
      <c r="D3773" s="95" t="s">
        <v>7080</v>
      </c>
      <c r="E3773" s="95" t="s">
        <v>7081</v>
      </c>
      <c r="F3773" s="96" t="s">
        <v>7493</v>
      </c>
      <c r="G3773" s="97"/>
      <c r="H3773" s="97">
        <v>64044.59</v>
      </c>
      <c r="I3773" s="95" t="s">
        <v>8274</v>
      </c>
      <c r="J3773" s="95" t="s">
        <v>8381</v>
      </c>
      <c r="K3773" s="96" t="s">
        <v>8382</v>
      </c>
      <c r="L3773" s="98"/>
    </row>
    <row r="3774" spans="1:12" ht="25.5" customHeight="1" x14ac:dyDescent="0.15">
      <c r="A3774" s="95" t="s">
        <v>6807</v>
      </c>
      <c r="B3774" s="95"/>
      <c r="C3774" s="95" t="s">
        <v>8383</v>
      </c>
      <c r="D3774" s="95" t="s">
        <v>7080</v>
      </c>
      <c r="E3774" s="95" t="s">
        <v>7081</v>
      </c>
      <c r="F3774" s="96" t="s">
        <v>6829</v>
      </c>
      <c r="G3774" s="97">
        <v>7867.98</v>
      </c>
      <c r="H3774" s="97"/>
      <c r="I3774" s="95" t="s">
        <v>6663</v>
      </c>
      <c r="J3774" s="95" t="s">
        <v>8384</v>
      </c>
      <c r="K3774" s="96" t="s">
        <v>8385</v>
      </c>
      <c r="L3774" s="98"/>
    </row>
    <row r="3775" spans="1:12" ht="25.5" customHeight="1" x14ac:dyDescent="0.15">
      <c r="A3775" s="95" t="s">
        <v>7118</v>
      </c>
      <c r="B3775" s="95"/>
      <c r="C3775" s="95" t="s">
        <v>8383</v>
      </c>
      <c r="D3775" s="95" t="s">
        <v>7080</v>
      </c>
      <c r="E3775" s="95" t="s">
        <v>7081</v>
      </c>
      <c r="F3775" s="96" t="s">
        <v>6829</v>
      </c>
      <c r="G3775" s="97">
        <v>2654.35</v>
      </c>
      <c r="H3775" s="97"/>
      <c r="I3775" s="95" t="s">
        <v>6663</v>
      </c>
      <c r="J3775" s="95" t="s">
        <v>8384</v>
      </c>
      <c r="K3775" s="96" t="s">
        <v>8385</v>
      </c>
      <c r="L3775" s="98"/>
    </row>
    <row r="3776" spans="1:12" ht="25.5" customHeight="1" x14ac:dyDescent="0.15">
      <c r="A3776" s="95" t="s">
        <v>7239</v>
      </c>
      <c r="B3776" s="95"/>
      <c r="C3776" s="95" t="s">
        <v>8383</v>
      </c>
      <c r="D3776" s="95" t="s">
        <v>7080</v>
      </c>
      <c r="E3776" s="95" t="s">
        <v>7081</v>
      </c>
      <c r="F3776" s="96" t="s">
        <v>6829</v>
      </c>
      <c r="G3776" s="97">
        <v>1454.71</v>
      </c>
      <c r="H3776" s="97"/>
      <c r="I3776" s="95" t="s">
        <v>6663</v>
      </c>
      <c r="J3776" s="95" t="s">
        <v>8384</v>
      </c>
      <c r="K3776" s="96" t="s">
        <v>8385</v>
      </c>
      <c r="L3776" s="98"/>
    </row>
    <row r="3777" spans="1:12" ht="25.5" customHeight="1" x14ac:dyDescent="0.15">
      <c r="A3777" s="95" t="s">
        <v>7219</v>
      </c>
      <c r="B3777" s="95"/>
      <c r="C3777" s="95" t="s">
        <v>8383</v>
      </c>
      <c r="D3777" s="95" t="s">
        <v>7080</v>
      </c>
      <c r="E3777" s="95" t="s">
        <v>7081</v>
      </c>
      <c r="F3777" s="96" t="s">
        <v>6829</v>
      </c>
      <c r="G3777" s="97">
        <v>3531.24</v>
      </c>
      <c r="H3777" s="97"/>
      <c r="I3777" s="95" t="s">
        <v>6663</v>
      </c>
      <c r="J3777" s="95" t="s">
        <v>8384</v>
      </c>
      <c r="K3777" s="96" t="s">
        <v>8385</v>
      </c>
      <c r="L3777" s="98"/>
    </row>
    <row r="3778" spans="1:12" ht="25.5" customHeight="1" x14ac:dyDescent="0.15">
      <c r="A3778" s="95" t="s">
        <v>7140</v>
      </c>
      <c r="B3778" s="95"/>
      <c r="C3778" s="95" t="s">
        <v>8383</v>
      </c>
      <c r="D3778" s="95" t="s">
        <v>7080</v>
      </c>
      <c r="E3778" s="95" t="s">
        <v>7081</v>
      </c>
      <c r="F3778" s="96" t="s">
        <v>6829</v>
      </c>
      <c r="G3778" s="97">
        <v>3289.9</v>
      </c>
      <c r="H3778" s="97"/>
      <c r="I3778" s="95" t="s">
        <v>6663</v>
      </c>
      <c r="J3778" s="95" t="s">
        <v>8384</v>
      </c>
      <c r="K3778" s="96" t="s">
        <v>8385</v>
      </c>
      <c r="L3778" s="98"/>
    </row>
    <row r="3779" spans="1:12" ht="25.5" customHeight="1" x14ac:dyDescent="0.15">
      <c r="A3779" s="95" t="s">
        <v>7220</v>
      </c>
      <c r="B3779" s="95"/>
      <c r="C3779" s="95" t="s">
        <v>8383</v>
      </c>
      <c r="D3779" s="95" t="s">
        <v>7080</v>
      </c>
      <c r="E3779" s="95" t="s">
        <v>7081</v>
      </c>
      <c r="F3779" s="96" t="s">
        <v>6829</v>
      </c>
      <c r="G3779" s="97">
        <v>1103.48</v>
      </c>
      <c r="H3779" s="97"/>
      <c r="I3779" s="95" t="s">
        <v>6663</v>
      </c>
      <c r="J3779" s="95" t="s">
        <v>8384</v>
      </c>
      <c r="K3779" s="96" t="s">
        <v>8385</v>
      </c>
      <c r="L3779" s="98"/>
    </row>
    <row r="3780" spans="1:12" ht="25.5" customHeight="1" x14ac:dyDescent="0.15">
      <c r="A3780" s="95" t="s">
        <v>6809</v>
      </c>
      <c r="B3780" s="95"/>
      <c r="C3780" s="95" t="s">
        <v>8383</v>
      </c>
      <c r="D3780" s="95" t="s">
        <v>7080</v>
      </c>
      <c r="E3780" s="95" t="s">
        <v>7081</v>
      </c>
      <c r="F3780" s="96" t="s">
        <v>6829</v>
      </c>
      <c r="G3780" s="97">
        <v>30815.58</v>
      </c>
      <c r="H3780" s="97"/>
      <c r="I3780" s="95" t="s">
        <v>6663</v>
      </c>
      <c r="J3780" s="95" t="s">
        <v>8384</v>
      </c>
      <c r="K3780" s="96" t="s">
        <v>8385</v>
      </c>
      <c r="L3780" s="98"/>
    </row>
    <row r="3781" spans="1:12" ht="25.5" customHeight="1" x14ac:dyDescent="0.15">
      <c r="A3781" s="95" t="s">
        <v>6803</v>
      </c>
      <c r="B3781" s="95"/>
      <c r="C3781" s="95" t="s">
        <v>8383</v>
      </c>
      <c r="D3781" s="95" t="s">
        <v>7080</v>
      </c>
      <c r="E3781" s="95" t="s">
        <v>7081</v>
      </c>
      <c r="F3781" s="96" t="s">
        <v>6829</v>
      </c>
      <c r="G3781" s="97">
        <v>12219.17</v>
      </c>
      <c r="H3781" s="97"/>
      <c r="I3781" s="95" t="s">
        <v>6663</v>
      </c>
      <c r="J3781" s="95" t="s">
        <v>8384</v>
      </c>
      <c r="K3781" s="96" t="s">
        <v>8385</v>
      </c>
      <c r="L3781" s="98"/>
    </row>
    <row r="3782" spans="1:12" ht="25.5" customHeight="1" x14ac:dyDescent="0.15">
      <c r="A3782" s="95" t="s">
        <v>7242</v>
      </c>
      <c r="B3782" s="95"/>
      <c r="C3782" s="95" t="s">
        <v>8383</v>
      </c>
      <c r="D3782" s="95" t="s">
        <v>7080</v>
      </c>
      <c r="E3782" s="95" t="s">
        <v>7081</v>
      </c>
      <c r="F3782" s="96" t="s">
        <v>6829</v>
      </c>
      <c r="G3782" s="97"/>
      <c r="H3782" s="97"/>
      <c r="I3782" s="95" t="s">
        <v>6663</v>
      </c>
      <c r="J3782" s="95" t="s">
        <v>8384</v>
      </c>
      <c r="K3782" s="96" t="s">
        <v>8385</v>
      </c>
      <c r="L3782" s="98"/>
    </row>
    <row r="3783" spans="1:12" ht="25.5" customHeight="1" x14ac:dyDescent="0.15">
      <c r="A3783" s="95" t="s">
        <v>6550</v>
      </c>
      <c r="B3783" s="95"/>
      <c r="C3783" s="95" t="s">
        <v>8383</v>
      </c>
      <c r="D3783" s="95" t="s">
        <v>7080</v>
      </c>
      <c r="E3783" s="95" t="s">
        <v>7081</v>
      </c>
      <c r="F3783" s="99">
        <v>42978</v>
      </c>
      <c r="G3783" s="97">
        <v>1009.91</v>
      </c>
      <c r="H3783" s="97"/>
      <c r="I3783" s="95" t="s">
        <v>6663</v>
      </c>
      <c r="J3783" s="95" t="s">
        <v>8384</v>
      </c>
      <c r="K3783" s="96" t="s">
        <v>8385</v>
      </c>
      <c r="L3783" s="98"/>
    </row>
    <row r="3784" spans="1:12" ht="12.75" customHeight="1" x14ac:dyDescent="0.15">
      <c r="A3784" s="95" t="s">
        <v>6552</v>
      </c>
      <c r="B3784" s="95"/>
      <c r="C3784" s="95" t="s">
        <v>8383</v>
      </c>
      <c r="D3784" s="95" t="s">
        <v>7080</v>
      </c>
      <c r="E3784" s="95" t="s">
        <v>7081</v>
      </c>
      <c r="F3784" s="99">
        <v>42978</v>
      </c>
      <c r="G3784" s="97">
        <v>7956.5</v>
      </c>
      <c r="H3784" s="97"/>
      <c r="I3784" s="95" t="s">
        <v>6663</v>
      </c>
      <c r="J3784" s="95" t="s">
        <v>8384</v>
      </c>
      <c r="K3784" s="96" t="s">
        <v>8385</v>
      </c>
      <c r="L3784" s="98"/>
    </row>
    <row r="3785" spans="1:12" ht="11.25" x14ac:dyDescent="0.15">
      <c r="A3785" s="95" t="s">
        <v>6555</v>
      </c>
      <c r="B3785" s="95"/>
      <c r="C3785" s="95" t="s">
        <v>8383</v>
      </c>
      <c r="D3785" s="95" t="s">
        <v>7080</v>
      </c>
      <c r="E3785" s="95" t="s">
        <v>7081</v>
      </c>
      <c r="F3785" s="99">
        <v>42978</v>
      </c>
      <c r="G3785" s="97">
        <v>9293.3700000000008</v>
      </c>
      <c r="H3785" s="97"/>
      <c r="I3785" s="95" t="s">
        <v>6663</v>
      </c>
      <c r="J3785" s="95" t="s">
        <v>8384</v>
      </c>
      <c r="K3785" s="96" t="s">
        <v>8385</v>
      </c>
    </row>
    <row r="3786" spans="1:12" ht="11.25" x14ac:dyDescent="0.15">
      <c r="A3786" s="95" t="s">
        <v>6549</v>
      </c>
      <c r="B3786" s="95"/>
      <c r="C3786" s="95" t="s">
        <v>8383</v>
      </c>
      <c r="D3786" s="95" t="s">
        <v>7080</v>
      </c>
      <c r="E3786" s="95" t="s">
        <v>7081</v>
      </c>
      <c r="F3786" s="99">
        <v>42978</v>
      </c>
      <c r="G3786" s="97">
        <v>18833.310000000001</v>
      </c>
      <c r="H3786" s="97"/>
      <c r="I3786" s="95" t="s">
        <v>6663</v>
      </c>
      <c r="J3786" s="95" t="s">
        <v>8384</v>
      </c>
      <c r="K3786" s="96" t="s">
        <v>8385</v>
      </c>
    </row>
    <row r="3787" spans="1:12" ht="38.25" customHeight="1" x14ac:dyDescent="0.3">
      <c r="A3787" s="95" t="s">
        <v>7241</v>
      </c>
      <c r="B3787" s="95"/>
      <c r="C3787" s="95" t="s">
        <v>8383</v>
      </c>
      <c r="D3787" s="95" t="s">
        <v>7080</v>
      </c>
      <c r="E3787" s="95" t="s">
        <v>7081</v>
      </c>
      <c r="F3787" s="96" t="s">
        <v>6829</v>
      </c>
      <c r="G3787" s="97">
        <v>1259.45</v>
      </c>
      <c r="H3787" s="97"/>
      <c r="I3787" s="95" t="s">
        <v>6663</v>
      </c>
      <c r="J3787" s="95" t="s">
        <v>8384</v>
      </c>
      <c r="K3787" s="96" t="s">
        <v>8385</v>
      </c>
      <c r="L3787" s="93"/>
    </row>
    <row r="3788" spans="1:12" ht="11.25" x14ac:dyDescent="0.15">
      <c r="A3788" s="95" t="s">
        <v>6556</v>
      </c>
      <c r="B3788" s="95"/>
      <c r="C3788" s="95" t="s">
        <v>8383</v>
      </c>
      <c r="D3788" s="95" t="s">
        <v>7080</v>
      </c>
      <c r="E3788" s="95" t="s">
        <v>7081</v>
      </c>
      <c r="F3788" s="99">
        <v>42978</v>
      </c>
      <c r="G3788" s="97">
        <v>15051.43</v>
      </c>
      <c r="H3788" s="97"/>
      <c r="I3788" s="95" t="s">
        <v>6663</v>
      </c>
      <c r="J3788" s="95" t="s">
        <v>8384</v>
      </c>
      <c r="K3788" s="96" t="s">
        <v>8385</v>
      </c>
    </row>
    <row r="3789" spans="1:12" ht="12.75" customHeight="1" x14ac:dyDescent="0.15">
      <c r="A3789" s="95" t="s">
        <v>7424</v>
      </c>
      <c r="B3789" s="95"/>
      <c r="C3789" s="95" t="s">
        <v>8383</v>
      </c>
      <c r="D3789" s="95" t="s">
        <v>7080</v>
      </c>
      <c r="E3789" s="95" t="s">
        <v>7081</v>
      </c>
      <c r="F3789" s="96" t="s">
        <v>6829</v>
      </c>
      <c r="G3789" s="97">
        <v>1472.36</v>
      </c>
      <c r="H3789" s="97"/>
      <c r="I3789" s="95" t="s">
        <v>6663</v>
      </c>
      <c r="J3789" s="95" t="s">
        <v>8384</v>
      </c>
      <c r="K3789" s="96" t="s">
        <v>8385</v>
      </c>
      <c r="L3789" s="98"/>
    </row>
    <row r="3790" spans="1:12" ht="12.75" customHeight="1" x14ac:dyDescent="0.15">
      <c r="A3790" s="95" t="s">
        <v>7145</v>
      </c>
      <c r="B3790" s="95"/>
      <c r="C3790" s="95" t="s">
        <v>8383</v>
      </c>
      <c r="D3790" s="95" t="s">
        <v>7080</v>
      </c>
      <c r="E3790" s="95" t="s">
        <v>7081</v>
      </c>
      <c r="F3790" s="96" t="s">
        <v>6829</v>
      </c>
      <c r="G3790" s="97">
        <v>7416.41</v>
      </c>
      <c r="H3790" s="97"/>
      <c r="I3790" s="95" t="s">
        <v>6663</v>
      </c>
      <c r="J3790" s="95" t="s">
        <v>8384</v>
      </c>
      <c r="K3790" s="96" t="s">
        <v>8385</v>
      </c>
      <c r="L3790" s="98"/>
    </row>
    <row r="3791" spans="1:12" ht="12.75" customHeight="1" x14ac:dyDescent="0.15">
      <c r="A3791" s="95" t="s">
        <v>7240</v>
      </c>
      <c r="B3791" s="95"/>
      <c r="C3791" s="95" t="s">
        <v>8383</v>
      </c>
      <c r="D3791" s="95" t="s">
        <v>7080</v>
      </c>
      <c r="E3791" s="95" t="s">
        <v>7081</v>
      </c>
      <c r="F3791" s="96" t="s">
        <v>6829</v>
      </c>
      <c r="G3791" s="97">
        <v>1348.27</v>
      </c>
      <c r="H3791" s="97"/>
      <c r="I3791" s="95" t="s">
        <v>6663</v>
      </c>
      <c r="J3791" s="95" t="s">
        <v>8384</v>
      </c>
      <c r="K3791" s="96" t="s">
        <v>8385</v>
      </c>
      <c r="L3791" s="98"/>
    </row>
    <row r="3792" spans="1:12" ht="12.75" customHeight="1" x14ac:dyDescent="0.15">
      <c r="A3792" s="95" t="s">
        <v>7240</v>
      </c>
      <c r="B3792" s="95"/>
      <c r="C3792" s="95" t="s">
        <v>8386</v>
      </c>
      <c r="D3792" s="95" t="s">
        <v>7080</v>
      </c>
      <c r="E3792" s="95" t="s">
        <v>7081</v>
      </c>
      <c r="F3792" s="96" t="s">
        <v>6829</v>
      </c>
      <c r="G3792" s="97">
        <v>2996.16</v>
      </c>
      <c r="H3792" s="97"/>
      <c r="I3792" s="95" t="s">
        <v>6664</v>
      </c>
      <c r="J3792" s="95" t="s">
        <v>8387</v>
      </c>
      <c r="K3792" s="96" t="s">
        <v>8385</v>
      </c>
      <c r="L3792" s="98"/>
    </row>
    <row r="3793" spans="1:12" ht="12.75" customHeight="1" x14ac:dyDescent="0.15">
      <c r="A3793" s="95" t="s">
        <v>7145</v>
      </c>
      <c r="B3793" s="95"/>
      <c r="C3793" s="95" t="s">
        <v>8386</v>
      </c>
      <c r="D3793" s="95" t="s">
        <v>7080</v>
      </c>
      <c r="E3793" s="95" t="s">
        <v>7081</v>
      </c>
      <c r="F3793" s="96" t="s">
        <v>6829</v>
      </c>
      <c r="G3793" s="97">
        <v>16969.66</v>
      </c>
      <c r="H3793" s="97"/>
      <c r="I3793" s="95" t="s">
        <v>6664</v>
      </c>
      <c r="J3793" s="95" t="s">
        <v>8387</v>
      </c>
      <c r="K3793" s="96" t="s">
        <v>8385</v>
      </c>
      <c r="L3793" s="98"/>
    </row>
    <row r="3794" spans="1:12" ht="12.75" customHeight="1" x14ac:dyDescent="0.15">
      <c r="A3794" s="95" t="s">
        <v>7424</v>
      </c>
      <c r="B3794" s="95"/>
      <c r="C3794" s="95" t="s">
        <v>8386</v>
      </c>
      <c r="D3794" s="95" t="s">
        <v>7080</v>
      </c>
      <c r="E3794" s="95" t="s">
        <v>7081</v>
      </c>
      <c r="F3794" s="96" t="s">
        <v>6829</v>
      </c>
      <c r="G3794" s="97">
        <v>3264.71</v>
      </c>
      <c r="H3794" s="97"/>
      <c r="I3794" s="95" t="s">
        <v>6664</v>
      </c>
      <c r="J3794" s="95" t="s">
        <v>8387</v>
      </c>
      <c r="K3794" s="96" t="s">
        <v>8385</v>
      </c>
      <c r="L3794" s="98"/>
    </row>
    <row r="3795" spans="1:12" ht="12.75" customHeight="1" x14ac:dyDescent="0.15">
      <c r="A3795" s="95" t="s">
        <v>6556</v>
      </c>
      <c r="B3795" s="95"/>
      <c r="C3795" s="95" t="s">
        <v>8386</v>
      </c>
      <c r="D3795" s="95" t="s">
        <v>7080</v>
      </c>
      <c r="E3795" s="95" t="s">
        <v>7081</v>
      </c>
      <c r="F3795" s="99">
        <v>42978</v>
      </c>
      <c r="G3795" s="97">
        <v>33223.620000000003</v>
      </c>
      <c r="H3795" s="97"/>
      <c r="I3795" s="95" t="s">
        <v>6664</v>
      </c>
      <c r="J3795" s="95" t="s">
        <v>8387</v>
      </c>
      <c r="K3795" s="96" t="s">
        <v>8385</v>
      </c>
      <c r="L3795" s="98"/>
    </row>
    <row r="3796" spans="1:12" ht="12.75" customHeight="1" x14ac:dyDescent="0.15">
      <c r="A3796" s="95" t="s">
        <v>7241</v>
      </c>
      <c r="B3796" s="95"/>
      <c r="C3796" s="95" t="s">
        <v>8386</v>
      </c>
      <c r="D3796" s="95" t="s">
        <v>7080</v>
      </c>
      <c r="E3796" s="95" t="s">
        <v>7081</v>
      </c>
      <c r="F3796" s="96" t="s">
        <v>6829</v>
      </c>
      <c r="G3796" s="97">
        <v>2436.5500000000002</v>
      </c>
      <c r="H3796" s="97"/>
      <c r="I3796" s="95" t="s">
        <v>6664</v>
      </c>
      <c r="J3796" s="95" t="s">
        <v>8387</v>
      </c>
      <c r="K3796" s="96" t="s">
        <v>8385</v>
      </c>
      <c r="L3796" s="98"/>
    </row>
    <row r="3797" spans="1:12" ht="12.75" customHeight="1" x14ac:dyDescent="0.15">
      <c r="A3797" s="95" t="s">
        <v>6549</v>
      </c>
      <c r="B3797" s="95"/>
      <c r="C3797" s="95" t="s">
        <v>8386</v>
      </c>
      <c r="D3797" s="95" t="s">
        <v>7080</v>
      </c>
      <c r="E3797" s="95" t="s">
        <v>7081</v>
      </c>
      <c r="F3797" s="99">
        <v>42978</v>
      </c>
      <c r="G3797" s="97">
        <v>42062.36</v>
      </c>
      <c r="H3797" s="97"/>
      <c r="I3797" s="95" t="s">
        <v>6664</v>
      </c>
      <c r="J3797" s="95" t="s">
        <v>8387</v>
      </c>
      <c r="K3797" s="96" t="s">
        <v>8385</v>
      </c>
      <c r="L3797" s="98"/>
    </row>
    <row r="3798" spans="1:12" ht="12.75" customHeight="1" x14ac:dyDescent="0.15">
      <c r="A3798" s="95" t="s">
        <v>6555</v>
      </c>
      <c r="B3798" s="95"/>
      <c r="C3798" s="95" t="s">
        <v>8386</v>
      </c>
      <c r="D3798" s="95" t="s">
        <v>7080</v>
      </c>
      <c r="E3798" s="95" t="s">
        <v>7081</v>
      </c>
      <c r="F3798" s="99">
        <v>42978</v>
      </c>
      <c r="G3798" s="97">
        <v>20840.490000000002</v>
      </c>
      <c r="H3798" s="97"/>
      <c r="I3798" s="95" t="s">
        <v>6664</v>
      </c>
      <c r="J3798" s="95" t="s">
        <v>8387</v>
      </c>
      <c r="K3798" s="96" t="s">
        <v>8385</v>
      </c>
      <c r="L3798" s="98"/>
    </row>
    <row r="3799" spans="1:12" ht="12.75" customHeight="1" x14ac:dyDescent="0.15">
      <c r="A3799" s="95" t="s">
        <v>6553</v>
      </c>
      <c r="B3799" s="95"/>
      <c r="C3799" s="95" t="s">
        <v>8386</v>
      </c>
      <c r="D3799" s="95" t="s">
        <v>7080</v>
      </c>
      <c r="E3799" s="95" t="s">
        <v>7081</v>
      </c>
      <c r="F3799" s="99">
        <v>42978</v>
      </c>
      <c r="G3799" s="97"/>
      <c r="H3799" s="97"/>
      <c r="I3799" s="95" t="s">
        <v>6664</v>
      </c>
      <c r="J3799" s="95" t="s">
        <v>8387</v>
      </c>
      <c r="K3799" s="96" t="s">
        <v>8385</v>
      </c>
      <c r="L3799" s="98"/>
    </row>
    <row r="3800" spans="1:12" ht="12.75" customHeight="1" x14ac:dyDescent="0.15">
      <c r="A3800" s="95" t="s">
        <v>6552</v>
      </c>
      <c r="B3800" s="95"/>
      <c r="C3800" s="95" t="s">
        <v>8386</v>
      </c>
      <c r="D3800" s="95" t="s">
        <v>7080</v>
      </c>
      <c r="E3800" s="95" t="s">
        <v>7081</v>
      </c>
      <c r="F3800" s="99">
        <v>42978</v>
      </c>
      <c r="G3800" s="97">
        <v>17768.82</v>
      </c>
      <c r="H3800" s="97"/>
      <c r="I3800" s="95" t="s">
        <v>6664</v>
      </c>
      <c r="J3800" s="95" t="s">
        <v>8387</v>
      </c>
      <c r="K3800" s="96" t="s">
        <v>8385</v>
      </c>
      <c r="L3800" s="98"/>
    </row>
    <row r="3801" spans="1:12" ht="12.75" customHeight="1" x14ac:dyDescent="0.15">
      <c r="A3801" s="95" t="s">
        <v>6550</v>
      </c>
      <c r="B3801" s="95"/>
      <c r="C3801" s="95" t="s">
        <v>8386</v>
      </c>
      <c r="D3801" s="95" t="s">
        <v>7080</v>
      </c>
      <c r="E3801" s="95" t="s">
        <v>7081</v>
      </c>
      <c r="F3801" s="99">
        <v>42978</v>
      </c>
      <c r="G3801" s="97">
        <v>2177.71</v>
      </c>
      <c r="H3801" s="97"/>
      <c r="I3801" s="95" t="s">
        <v>6664</v>
      </c>
      <c r="J3801" s="95" t="s">
        <v>8387</v>
      </c>
      <c r="K3801" s="96" t="s">
        <v>8385</v>
      </c>
      <c r="L3801" s="98"/>
    </row>
    <row r="3802" spans="1:12" ht="12.75" customHeight="1" x14ac:dyDescent="0.15">
      <c r="A3802" s="95" t="s">
        <v>7242</v>
      </c>
      <c r="B3802" s="95"/>
      <c r="C3802" s="95" t="s">
        <v>8386</v>
      </c>
      <c r="D3802" s="95" t="s">
        <v>7080</v>
      </c>
      <c r="E3802" s="95" t="s">
        <v>7081</v>
      </c>
      <c r="F3802" s="96" t="s">
        <v>6829</v>
      </c>
      <c r="G3802" s="97">
        <v>1134.24</v>
      </c>
      <c r="H3802" s="97"/>
      <c r="I3802" s="95" t="s">
        <v>6664</v>
      </c>
      <c r="J3802" s="95" t="s">
        <v>8387</v>
      </c>
      <c r="K3802" s="96" t="s">
        <v>8385</v>
      </c>
      <c r="L3802" s="98"/>
    </row>
    <row r="3803" spans="1:12" ht="12.75" customHeight="1" x14ac:dyDescent="0.15">
      <c r="A3803" s="95" t="s">
        <v>6803</v>
      </c>
      <c r="B3803" s="95"/>
      <c r="C3803" s="95" t="s">
        <v>8386</v>
      </c>
      <c r="D3803" s="95" t="s">
        <v>7080</v>
      </c>
      <c r="E3803" s="95" t="s">
        <v>7081</v>
      </c>
      <c r="F3803" s="96" t="s">
        <v>6829</v>
      </c>
      <c r="G3803" s="97">
        <v>27286.27</v>
      </c>
      <c r="H3803" s="97"/>
      <c r="I3803" s="95" t="s">
        <v>6664</v>
      </c>
      <c r="J3803" s="95" t="s">
        <v>8387</v>
      </c>
      <c r="K3803" s="96" t="s">
        <v>8385</v>
      </c>
      <c r="L3803" s="98"/>
    </row>
    <row r="3804" spans="1:12" ht="12.75" customHeight="1" x14ac:dyDescent="0.15">
      <c r="A3804" s="95" t="s">
        <v>6809</v>
      </c>
      <c r="B3804" s="95"/>
      <c r="C3804" s="95" t="s">
        <v>8386</v>
      </c>
      <c r="D3804" s="95" t="s">
        <v>7080</v>
      </c>
      <c r="E3804" s="95" t="s">
        <v>7081</v>
      </c>
      <c r="F3804" s="96" t="s">
        <v>6829</v>
      </c>
      <c r="G3804" s="97">
        <v>69454.06</v>
      </c>
      <c r="H3804" s="97"/>
      <c r="I3804" s="95" t="s">
        <v>6664</v>
      </c>
      <c r="J3804" s="95" t="s">
        <v>8387</v>
      </c>
      <c r="K3804" s="96" t="s">
        <v>8385</v>
      </c>
      <c r="L3804" s="98"/>
    </row>
    <row r="3805" spans="1:12" ht="12.75" customHeight="1" x14ac:dyDescent="0.15">
      <c r="A3805" s="95" t="s">
        <v>7220</v>
      </c>
      <c r="B3805" s="95"/>
      <c r="C3805" s="95" t="s">
        <v>8386</v>
      </c>
      <c r="D3805" s="95" t="s">
        <v>7080</v>
      </c>
      <c r="E3805" s="95" t="s">
        <v>7081</v>
      </c>
      <c r="F3805" s="96" t="s">
        <v>6829</v>
      </c>
      <c r="G3805" s="97">
        <v>2433.65</v>
      </c>
      <c r="H3805" s="97"/>
      <c r="I3805" s="95" t="s">
        <v>6664</v>
      </c>
      <c r="J3805" s="95" t="s">
        <v>8387</v>
      </c>
      <c r="K3805" s="96" t="s">
        <v>8385</v>
      </c>
      <c r="L3805" s="98"/>
    </row>
    <row r="3806" spans="1:12" ht="12.75" customHeight="1" x14ac:dyDescent="0.15">
      <c r="A3806" s="95" t="s">
        <v>7140</v>
      </c>
      <c r="B3806" s="95"/>
      <c r="C3806" s="95" t="s">
        <v>8386</v>
      </c>
      <c r="D3806" s="95" t="s">
        <v>7080</v>
      </c>
      <c r="E3806" s="95" t="s">
        <v>7081</v>
      </c>
      <c r="F3806" s="96" t="s">
        <v>6829</v>
      </c>
      <c r="G3806" s="97">
        <v>7310.89</v>
      </c>
      <c r="H3806" s="97"/>
      <c r="I3806" s="95" t="s">
        <v>6664</v>
      </c>
      <c r="J3806" s="95" t="s">
        <v>8387</v>
      </c>
      <c r="K3806" s="96" t="s">
        <v>8385</v>
      </c>
      <c r="L3806" s="98"/>
    </row>
    <row r="3807" spans="1:12" ht="12.75" customHeight="1" x14ac:dyDescent="0.15">
      <c r="A3807" s="95" t="s">
        <v>7219</v>
      </c>
      <c r="B3807" s="95"/>
      <c r="C3807" s="95" t="s">
        <v>8386</v>
      </c>
      <c r="D3807" s="95" t="s">
        <v>7080</v>
      </c>
      <c r="E3807" s="95" t="s">
        <v>7081</v>
      </c>
      <c r="F3807" s="96" t="s">
        <v>6829</v>
      </c>
      <c r="G3807" s="97">
        <v>7307.16</v>
      </c>
      <c r="H3807" s="97"/>
      <c r="I3807" s="95" t="s">
        <v>6664</v>
      </c>
      <c r="J3807" s="95" t="s">
        <v>8387</v>
      </c>
      <c r="K3807" s="96" t="s">
        <v>8385</v>
      </c>
      <c r="L3807" s="98"/>
    </row>
    <row r="3808" spans="1:12" ht="12.75" customHeight="1" x14ac:dyDescent="0.15">
      <c r="A3808" s="95" t="s">
        <v>7239</v>
      </c>
      <c r="B3808" s="95"/>
      <c r="C3808" s="95" t="s">
        <v>8386</v>
      </c>
      <c r="D3808" s="95" t="s">
        <v>7080</v>
      </c>
      <c r="E3808" s="95" t="s">
        <v>7081</v>
      </c>
      <c r="F3808" s="96" t="s">
        <v>6829</v>
      </c>
      <c r="G3808" s="97">
        <v>3232.68</v>
      </c>
      <c r="H3808" s="97"/>
      <c r="I3808" s="95" t="s">
        <v>6664</v>
      </c>
      <c r="J3808" s="95" t="s">
        <v>8387</v>
      </c>
      <c r="K3808" s="96" t="s">
        <v>8385</v>
      </c>
      <c r="L3808" s="98"/>
    </row>
    <row r="3809" spans="1:12" ht="12.75" customHeight="1" x14ac:dyDescent="0.15">
      <c r="A3809" s="95" t="s">
        <v>7118</v>
      </c>
      <c r="B3809" s="95"/>
      <c r="C3809" s="95" t="s">
        <v>8386</v>
      </c>
      <c r="D3809" s="95" t="s">
        <v>7080</v>
      </c>
      <c r="E3809" s="95" t="s">
        <v>7081</v>
      </c>
      <c r="F3809" s="96" t="s">
        <v>6829</v>
      </c>
      <c r="G3809" s="97">
        <v>5950.95</v>
      </c>
      <c r="H3809" s="97"/>
      <c r="I3809" s="95" t="s">
        <v>6664</v>
      </c>
      <c r="J3809" s="95" t="s">
        <v>8387</v>
      </c>
      <c r="K3809" s="96" t="s">
        <v>8385</v>
      </c>
      <c r="L3809" s="98"/>
    </row>
    <row r="3810" spans="1:12" ht="12.75" customHeight="1" x14ac:dyDescent="0.15">
      <c r="A3810" s="95" t="s">
        <v>6807</v>
      </c>
      <c r="B3810" s="95"/>
      <c r="C3810" s="95" t="s">
        <v>8386</v>
      </c>
      <c r="D3810" s="95" t="s">
        <v>7080</v>
      </c>
      <c r="E3810" s="95" t="s">
        <v>7081</v>
      </c>
      <c r="F3810" s="96" t="s">
        <v>6829</v>
      </c>
      <c r="G3810" s="97">
        <v>17395.89</v>
      </c>
      <c r="H3810" s="97"/>
      <c r="I3810" s="95" t="s">
        <v>6664</v>
      </c>
      <c r="J3810" s="95" t="s">
        <v>8387</v>
      </c>
      <c r="K3810" s="96" t="s">
        <v>8385</v>
      </c>
      <c r="L3810" s="98"/>
    </row>
    <row r="3811" spans="1:12" ht="12.75" customHeight="1" x14ac:dyDescent="0.15">
      <c r="A3811" s="95" t="s">
        <v>6807</v>
      </c>
      <c r="B3811" s="95"/>
      <c r="C3811" s="95" t="s">
        <v>8388</v>
      </c>
      <c r="D3811" s="95" t="s">
        <v>7080</v>
      </c>
      <c r="E3811" s="95" t="s">
        <v>7081</v>
      </c>
      <c r="F3811" s="96" t="s">
        <v>8389</v>
      </c>
      <c r="G3811" s="97"/>
      <c r="H3811" s="97">
        <v>7867.98</v>
      </c>
      <c r="I3811" s="95" t="s">
        <v>6679</v>
      </c>
      <c r="J3811" s="95" t="s">
        <v>8384</v>
      </c>
      <c r="K3811" s="96" t="s">
        <v>8385</v>
      </c>
      <c r="L3811" s="98"/>
    </row>
    <row r="3812" spans="1:12" ht="12.75" customHeight="1" x14ac:dyDescent="0.15">
      <c r="A3812" s="95" t="s">
        <v>7118</v>
      </c>
      <c r="B3812" s="95"/>
      <c r="C3812" s="95" t="s">
        <v>8388</v>
      </c>
      <c r="D3812" s="95" t="s">
        <v>7080</v>
      </c>
      <c r="E3812" s="95" t="s">
        <v>7081</v>
      </c>
      <c r="F3812" s="96" t="s">
        <v>8389</v>
      </c>
      <c r="G3812" s="97"/>
      <c r="H3812" s="97">
        <v>2654.35</v>
      </c>
      <c r="I3812" s="95" t="s">
        <v>6679</v>
      </c>
      <c r="J3812" s="95" t="s">
        <v>8384</v>
      </c>
      <c r="K3812" s="96" t="s">
        <v>8385</v>
      </c>
      <c r="L3812" s="98"/>
    </row>
    <row r="3813" spans="1:12" ht="12.75" customHeight="1" x14ac:dyDescent="0.15">
      <c r="A3813" s="95" t="s">
        <v>7140</v>
      </c>
      <c r="B3813" s="95"/>
      <c r="C3813" s="95" t="s">
        <v>8388</v>
      </c>
      <c r="D3813" s="95" t="s">
        <v>7080</v>
      </c>
      <c r="E3813" s="95" t="s">
        <v>7081</v>
      </c>
      <c r="F3813" s="96" t="s">
        <v>8389</v>
      </c>
      <c r="G3813" s="97"/>
      <c r="H3813" s="97">
        <v>3289.9</v>
      </c>
      <c r="I3813" s="95" t="s">
        <v>6679</v>
      </c>
      <c r="J3813" s="95" t="s">
        <v>8384</v>
      </c>
      <c r="K3813" s="96" t="s">
        <v>8385</v>
      </c>
      <c r="L3813" s="98"/>
    </row>
    <row r="3814" spans="1:12" ht="12.75" customHeight="1" x14ac:dyDescent="0.15">
      <c r="A3814" s="95" t="s">
        <v>7220</v>
      </c>
      <c r="B3814" s="95"/>
      <c r="C3814" s="95" t="s">
        <v>8388</v>
      </c>
      <c r="D3814" s="95" t="s">
        <v>7080</v>
      </c>
      <c r="E3814" s="95" t="s">
        <v>7081</v>
      </c>
      <c r="F3814" s="96" t="s">
        <v>8389</v>
      </c>
      <c r="G3814" s="97"/>
      <c r="H3814" s="97">
        <v>1103.48</v>
      </c>
      <c r="I3814" s="95" t="s">
        <v>6679</v>
      </c>
      <c r="J3814" s="95" t="s">
        <v>8384</v>
      </c>
      <c r="K3814" s="96" t="s">
        <v>8385</v>
      </c>
      <c r="L3814" s="98"/>
    </row>
    <row r="3815" spans="1:12" ht="12.75" customHeight="1" x14ac:dyDescent="0.15">
      <c r="A3815" s="95" t="s">
        <v>7239</v>
      </c>
      <c r="B3815" s="95"/>
      <c r="C3815" s="95" t="s">
        <v>8388</v>
      </c>
      <c r="D3815" s="95" t="s">
        <v>7080</v>
      </c>
      <c r="E3815" s="95" t="s">
        <v>7081</v>
      </c>
      <c r="F3815" s="96" t="s">
        <v>8389</v>
      </c>
      <c r="G3815" s="97"/>
      <c r="H3815" s="97">
        <v>1454.71</v>
      </c>
      <c r="I3815" s="95" t="s">
        <v>6679</v>
      </c>
      <c r="J3815" s="95" t="s">
        <v>8384</v>
      </c>
      <c r="K3815" s="96" t="s">
        <v>8385</v>
      </c>
      <c r="L3815" s="98"/>
    </row>
    <row r="3816" spans="1:12" ht="12.75" customHeight="1" x14ac:dyDescent="0.15">
      <c r="A3816" s="95" t="s">
        <v>7219</v>
      </c>
      <c r="B3816" s="95"/>
      <c r="C3816" s="95" t="s">
        <v>8388</v>
      </c>
      <c r="D3816" s="95" t="s">
        <v>7080</v>
      </c>
      <c r="E3816" s="95" t="s">
        <v>7081</v>
      </c>
      <c r="F3816" s="96" t="s">
        <v>8389</v>
      </c>
      <c r="G3816" s="97"/>
      <c r="H3816" s="97">
        <v>3531.24</v>
      </c>
      <c r="I3816" s="95" t="s">
        <v>6679</v>
      </c>
      <c r="J3816" s="95" t="s">
        <v>8384</v>
      </c>
      <c r="K3816" s="96" t="s">
        <v>8385</v>
      </c>
      <c r="L3816" s="98"/>
    </row>
    <row r="3817" spans="1:12" ht="12.75" customHeight="1" x14ac:dyDescent="0.15">
      <c r="A3817" s="95" t="s">
        <v>6809</v>
      </c>
      <c r="B3817" s="95"/>
      <c r="C3817" s="95" t="s">
        <v>8388</v>
      </c>
      <c r="D3817" s="95" t="s">
        <v>7080</v>
      </c>
      <c r="E3817" s="95" t="s">
        <v>7081</v>
      </c>
      <c r="F3817" s="96" t="s">
        <v>8389</v>
      </c>
      <c r="G3817" s="97"/>
      <c r="H3817" s="97">
        <v>30815.58</v>
      </c>
      <c r="I3817" s="95" t="s">
        <v>6679</v>
      </c>
      <c r="J3817" s="95" t="s">
        <v>8384</v>
      </c>
      <c r="K3817" s="96" t="s">
        <v>8385</v>
      </c>
      <c r="L3817" s="98"/>
    </row>
    <row r="3818" spans="1:12" ht="12.75" customHeight="1" x14ac:dyDescent="0.15">
      <c r="A3818" s="95" t="s">
        <v>7145</v>
      </c>
      <c r="B3818" s="95"/>
      <c r="C3818" s="95" t="s">
        <v>8388</v>
      </c>
      <c r="D3818" s="95" t="s">
        <v>7080</v>
      </c>
      <c r="E3818" s="95" t="s">
        <v>7081</v>
      </c>
      <c r="F3818" s="96" t="s">
        <v>8389</v>
      </c>
      <c r="G3818" s="97"/>
      <c r="H3818" s="97">
        <v>7416.41</v>
      </c>
      <c r="I3818" s="95" t="s">
        <v>6679</v>
      </c>
      <c r="J3818" s="95" t="s">
        <v>8384</v>
      </c>
      <c r="K3818" s="96" t="s">
        <v>8385</v>
      </c>
      <c r="L3818" s="98"/>
    </row>
    <row r="3819" spans="1:12" ht="12.75" customHeight="1" x14ac:dyDescent="0.15">
      <c r="A3819" s="95" t="s">
        <v>7240</v>
      </c>
      <c r="B3819" s="95"/>
      <c r="C3819" s="95" t="s">
        <v>8388</v>
      </c>
      <c r="D3819" s="95" t="s">
        <v>7080</v>
      </c>
      <c r="E3819" s="95" t="s">
        <v>7081</v>
      </c>
      <c r="F3819" s="96" t="s">
        <v>8389</v>
      </c>
      <c r="G3819" s="97"/>
      <c r="H3819" s="97">
        <v>1348.27</v>
      </c>
      <c r="I3819" s="95" t="s">
        <v>6679</v>
      </c>
      <c r="J3819" s="95" t="s">
        <v>8384</v>
      </c>
      <c r="K3819" s="96" t="s">
        <v>8385</v>
      </c>
      <c r="L3819" s="98"/>
    </row>
    <row r="3820" spans="1:12" ht="12.75" customHeight="1" x14ac:dyDescent="0.15">
      <c r="A3820" s="95" t="s">
        <v>7424</v>
      </c>
      <c r="B3820" s="95"/>
      <c r="C3820" s="95" t="s">
        <v>8388</v>
      </c>
      <c r="D3820" s="95" t="s">
        <v>7080</v>
      </c>
      <c r="E3820" s="95" t="s">
        <v>7081</v>
      </c>
      <c r="F3820" s="96" t="s">
        <v>8389</v>
      </c>
      <c r="G3820" s="97"/>
      <c r="H3820" s="97">
        <v>1472.36</v>
      </c>
      <c r="I3820" s="95" t="s">
        <v>6679</v>
      </c>
      <c r="J3820" s="95" t="s">
        <v>8384</v>
      </c>
      <c r="K3820" s="96" t="s">
        <v>8385</v>
      </c>
      <c r="L3820" s="98"/>
    </row>
    <row r="3821" spans="1:12" ht="25.5" customHeight="1" x14ac:dyDescent="0.15">
      <c r="A3821" s="95" t="s">
        <v>7241</v>
      </c>
      <c r="B3821" s="95"/>
      <c r="C3821" s="95" t="s">
        <v>8388</v>
      </c>
      <c r="D3821" s="95" t="s">
        <v>7080</v>
      </c>
      <c r="E3821" s="95" t="s">
        <v>7081</v>
      </c>
      <c r="F3821" s="96" t="s">
        <v>8389</v>
      </c>
      <c r="G3821" s="97"/>
      <c r="H3821" s="97">
        <v>1259.45</v>
      </c>
      <c r="I3821" s="95" t="s">
        <v>6679</v>
      </c>
      <c r="J3821" s="95" t="s">
        <v>8384</v>
      </c>
      <c r="K3821" s="96" t="s">
        <v>8385</v>
      </c>
      <c r="L3821" s="98"/>
    </row>
    <row r="3822" spans="1:12" ht="25.5" customHeight="1" x14ac:dyDescent="0.15">
      <c r="A3822" s="95" t="s">
        <v>6556</v>
      </c>
      <c r="B3822" s="95"/>
      <c r="C3822" s="95" t="s">
        <v>8388</v>
      </c>
      <c r="D3822" s="95" t="s">
        <v>7080</v>
      </c>
      <c r="E3822" s="95" t="s">
        <v>7081</v>
      </c>
      <c r="F3822" s="99">
        <v>42979</v>
      </c>
      <c r="G3822" s="97"/>
      <c r="H3822" s="97">
        <v>15051.43</v>
      </c>
      <c r="I3822" s="95" t="s">
        <v>6679</v>
      </c>
      <c r="J3822" s="95" t="s">
        <v>8384</v>
      </c>
      <c r="K3822" s="96" t="s">
        <v>8385</v>
      </c>
      <c r="L3822" s="98"/>
    </row>
    <row r="3823" spans="1:12" ht="11.25" x14ac:dyDescent="0.15">
      <c r="A3823" s="95" t="s">
        <v>6549</v>
      </c>
      <c r="B3823" s="95"/>
      <c r="C3823" s="95" t="s">
        <v>8388</v>
      </c>
      <c r="D3823" s="95" t="s">
        <v>7080</v>
      </c>
      <c r="E3823" s="95" t="s">
        <v>7081</v>
      </c>
      <c r="F3823" s="99">
        <v>42979</v>
      </c>
      <c r="G3823" s="97"/>
      <c r="H3823" s="97">
        <v>18833.310000000001</v>
      </c>
      <c r="I3823" s="95" t="s">
        <v>6679</v>
      </c>
      <c r="J3823" s="95" t="s">
        <v>8384</v>
      </c>
      <c r="K3823" s="96" t="s">
        <v>8385</v>
      </c>
    </row>
    <row r="3824" spans="1:12" ht="11.25" x14ac:dyDescent="0.15">
      <c r="A3824" s="95" t="s">
        <v>6550</v>
      </c>
      <c r="B3824" s="95"/>
      <c r="C3824" s="95" t="s">
        <v>8388</v>
      </c>
      <c r="D3824" s="95" t="s">
        <v>7080</v>
      </c>
      <c r="E3824" s="95" t="s">
        <v>7081</v>
      </c>
      <c r="F3824" s="99">
        <v>42979</v>
      </c>
      <c r="G3824" s="97"/>
      <c r="H3824" s="97">
        <v>1009.91</v>
      </c>
      <c r="I3824" s="95" t="s">
        <v>6679</v>
      </c>
      <c r="J3824" s="95" t="s">
        <v>8384</v>
      </c>
      <c r="K3824" s="96" t="s">
        <v>8385</v>
      </c>
    </row>
    <row r="3825" spans="1:12" ht="38.25" customHeight="1" x14ac:dyDescent="0.3">
      <c r="A3825" s="95" t="s">
        <v>6552</v>
      </c>
      <c r="B3825" s="95"/>
      <c r="C3825" s="95" t="s">
        <v>8388</v>
      </c>
      <c r="D3825" s="95" t="s">
        <v>7080</v>
      </c>
      <c r="E3825" s="95" t="s">
        <v>7081</v>
      </c>
      <c r="F3825" s="99">
        <v>42979</v>
      </c>
      <c r="G3825" s="97"/>
      <c r="H3825" s="97">
        <v>7956.5</v>
      </c>
      <c r="I3825" s="95" t="s">
        <v>6679</v>
      </c>
      <c r="J3825" s="95" t="s">
        <v>8384</v>
      </c>
      <c r="K3825" s="96" t="s">
        <v>8385</v>
      </c>
      <c r="L3825" s="93"/>
    </row>
    <row r="3826" spans="1:12" ht="11.25" x14ac:dyDescent="0.15">
      <c r="A3826" s="95" t="s">
        <v>6555</v>
      </c>
      <c r="B3826" s="95"/>
      <c r="C3826" s="95" t="s">
        <v>8388</v>
      </c>
      <c r="D3826" s="95" t="s">
        <v>7080</v>
      </c>
      <c r="E3826" s="95" t="s">
        <v>7081</v>
      </c>
      <c r="F3826" s="99">
        <v>42979</v>
      </c>
      <c r="G3826" s="97"/>
      <c r="H3826" s="97">
        <v>9293.3700000000008</v>
      </c>
      <c r="I3826" s="95" t="s">
        <v>6679</v>
      </c>
      <c r="J3826" s="95" t="s">
        <v>8384</v>
      </c>
      <c r="K3826" s="96" t="s">
        <v>8385</v>
      </c>
    </row>
    <row r="3827" spans="1:12" ht="25.5" customHeight="1" x14ac:dyDescent="0.15">
      <c r="A3827" s="95" t="s">
        <v>6803</v>
      </c>
      <c r="B3827" s="95"/>
      <c r="C3827" s="95" t="s">
        <v>8388</v>
      </c>
      <c r="D3827" s="95" t="s">
        <v>7080</v>
      </c>
      <c r="E3827" s="95" t="s">
        <v>7081</v>
      </c>
      <c r="F3827" s="96" t="s">
        <v>8389</v>
      </c>
      <c r="G3827" s="97"/>
      <c r="H3827" s="97">
        <v>12219.17</v>
      </c>
      <c r="I3827" s="95" t="s">
        <v>6679</v>
      </c>
      <c r="J3827" s="95" t="s">
        <v>8384</v>
      </c>
      <c r="K3827" s="96" t="s">
        <v>8385</v>
      </c>
      <c r="L3827" s="98"/>
    </row>
    <row r="3828" spans="1:12" ht="25.5" customHeight="1" x14ac:dyDescent="0.15">
      <c r="A3828" s="95" t="s">
        <v>7242</v>
      </c>
      <c r="B3828" s="95"/>
      <c r="C3828" s="95" t="s">
        <v>8388</v>
      </c>
      <c r="D3828" s="95" t="s">
        <v>7080</v>
      </c>
      <c r="E3828" s="95" t="s">
        <v>7081</v>
      </c>
      <c r="F3828" s="96" t="s">
        <v>8389</v>
      </c>
      <c r="G3828" s="97"/>
      <c r="H3828" s="97"/>
      <c r="I3828" s="95" t="s">
        <v>6679</v>
      </c>
      <c r="J3828" s="95" t="s">
        <v>8384</v>
      </c>
      <c r="K3828" s="96" t="s">
        <v>8385</v>
      </c>
      <c r="L3828" s="98"/>
    </row>
    <row r="3829" spans="1:12" ht="25.5" customHeight="1" x14ac:dyDescent="0.15">
      <c r="A3829" s="95" t="s">
        <v>7139</v>
      </c>
      <c r="B3829" s="95"/>
      <c r="C3829" s="95" t="s">
        <v>8268</v>
      </c>
      <c r="D3829" s="95" t="s">
        <v>7080</v>
      </c>
      <c r="E3829" s="95" t="s">
        <v>7081</v>
      </c>
      <c r="F3829" s="96" t="s">
        <v>7061</v>
      </c>
      <c r="G3829" s="97">
        <v>2858.85</v>
      </c>
      <c r="H3829" s="97"/>
      <c r="I3829" s="95" t="s">
        <v>6925</v>
      </c>
      <c r="J3829" s="95" t="s">
        <v>8390</v>
      </c>
      <c r="K3829" s="96" t="s">
        <v>8391</v>
      </c>
      <c r="L3829" s="98"/>
    </row>
    <row r="3830" spans="1:12" ht="25.5" customHeight="1" x14ac:dyDescent="0.15">
      <c r="A3830" s="95" t="s">
        <v>7220</v>
      </c>
      <c r="B3830" s="95"/>
      <c r="C3830" s="95" t="s">
        <v>8268</v>
      </c>
      <c r="D3830" s="95" t="s">
        <v>7080</v>
      </c>
      <c r="E3830" s="95" t="s">
        <v>7081</v>
      </c>
      <c r="F3830" s="96" t="s">
        <v>7061</v>
      </c>
      <c r="G3830" s="97"/>
      <c r="H3830" s="97"/>
      <c r="I3830" s="95" t="s">
        <v>6925</v>
      </c>
      <c r="J3830" s="95" t="s">
        <v>8390</v>
      </c>
      <c r="K3830" s="96" t="s">
        <v>8391</v>
      </c>
      <c r="L3830" s="98"/>
    </row>
    <row r="3831" spans="1:12" ht="25.5" customHeight="1" x14ac:dyDescent="0.15">
      <c r="A3831" s="95" t="s">
        <v>7160</v>
      </c>
      <c r="B3831" s="95"/>
      <c r="C3831" s="95" t="s">
        <v>8268</v>
      </c>
      <c r="D3831" s="95" t="s">
        <v>7080</v>
      </c>
      <c r="E3831" s="95" t="s">
        <v>7081</v>
      </c>
      <c r="F3831" s="96" t="s">
        <v>7061</v>
      </c>
      <c r="G3831" s="97">
        <v>1142.76</v>
      </c>
      <c r="H3831" s="97"/>
      <c r="I3831" s="95" t="s">
        <v>6925</v>
      </c>
      <c r="J3831" s="95" t="s">
        <v>8390</v>
      </c>
      <c r="K3831" s="96" t="s">
        <v>8391</v>
      </c>
      <c r="L3831" s="98"/>
    </row>
    <row r="3832" spans="1:12" ht="25.5" customHeight="1" x14ac:dyDescent="0.15">
      <c r="A3832" s="95" t="s">
        <v>6808</v>
      </c>
      <c r="B3832" s="95"/>
      <c r="C3832" s="95" t="s">
        <v>8268</v>
      </c>
      <c r="D3832" s="95" t="s">
        <v>7080</v>
      </c>
      <c r="E3832" s="95" t="s">
        <v>7081</v>
      </c>
      <c r="F3832" s="96" t="s">
        <v>7061</v>
      </c>
      <c r="G3832" s="97"/>
      <c r="H3832" s="97"/>
      <c r="I3832" s="95" t="s">
        <v>6925</v>
      </c>
      <c r="J3832" s="95" t="s">
        <v>8390</v>
      </c>
      <c r="K3832" s="96" t="s">
        <v>8391</v>
      </c>
      <c r="L3832" s="98"/>
    </row>
    <row r="3833" spans="1:12" ht="25.5" customHeight="1" x14ac:dyDescent="0.15">
      <c r="A3833" s="95" t="s">
        <v>7087</v>
      </c>
      <c r="B3833" s="95"/>
      <c r="C3833" s="95" t="s">
        <v>8268</v>
      </c>
      <c r="D3833" s="95" t="s">
        <v>7080</v>
      </c>
      <c r="E3833" s="95" t="s">
        <v>7081</v>
      </c>
      <c r="F3833" s="96" t="s">
        <v>7061</v>
      </c>
      <c r="G3833" s="97">
        <v>2060.14</v>
      </c>
      <c r="H3833" s="97"/>
      <c r="I3833" s="95" t="s">
        <v>6925</v>
      </c>
      <c r="J3833" s="95" t="s">
        <v>8390</v>
      </c>
      <c r="K3833" s="96" t="s">
        <v>8391</v>
      </c>
      <c r="L3833" s="98"/>
    </row>
    <row r="3834" spans="1:12" ht="25.5" customHeight="1" x14ac:dyDescent="0.15">
      <c r="A3834" s="95" t="s">
        <v>7055</v>
      </c>
      <c r="B3834" s="95"/>
      <c r="C3834" s="95" t="s">
        <v>8268</v>
      </c>
      <c r="D3834" s="95" t="s">
        <v>7080</v>
      </c>
      <c r="E3834" s="95" t="s">
        <v>7081</v>
      </c>
      <c r="F3834" s="96" t="s">
        <v>7061</v>
      </c>
      <c r="G3834" s="97">
        <v>5272.7</v>
      </c>
      <c r="H3834" s="97"/>
      <c r="I3834" s="95" t="s">
        <v>6925</v>
      </c>
      <c r="J3834" s="95" t="s">
        <v>8390</v>
      </c>
      <c r="K3834" s="96" t="s">
        <v>8391</v>
      </c>
      <c r="L3834" s="98"/>
    </row>
    <row r="3835" spans="1:12" ht="25.5" customHeight="1" x14ac:dyDescent="0.15">
      <c r="A3835" s="95" t="s">
        <v>6810</v>
      </c>
      <c r="B3835" s="95"/>
      <c r="C3835" s="95" t="s">
        <v>8268</v>
      </c>
      <c r="D3835" s="95" t="s">
        <v>7080</v>
      </c>
      <c r="E3835" s="95" t="s">
        <v>7081</v>
      </c>
      <c r="F3835" s="96" t="s">
        <v>7061</v>
      </c>
      <c r="G3835" s="97">
        <v>26422.21</v>
      </c>
      <c r="H3835" s="97"/>
      <c r="I3835" s="95" t="s">
        <v>6925</v>
      </c>
      <c r="J3835" s="95" t="s">
        <v>8390</v>
      </c>
      <c r="K3835" s="96" t="s">
        <v>8391</v>
      </c>
      <c r="L3835" s="98"/>
    </row>
    <row r="3836" spans="1:12" ht="25.5" customHeight="1" x14ac:dyDescent="0.15">
      <c r="A3836" s="95" t="s">
        <v>6848</v>
      </c>
      <c r="B3836" s="95"/>
      <c r="C3836" s="95" t="s">
        <v>8268</v>
      </c>
      <c r="D3836" s="95" t="s">
        <v>7080</v>
      </c>
      <c r="E3836" s="95" t="s">
        <v>7081</v>
      </c>
      <c r="F3836" s="99">
        <v>43312</v>
      </c>
      <c r="G3836" s="97">
        <v>7635.31</v>
      </c>
      <c r="H3836" s="97"/>
      <c r="I3836" s="95" t="s">
        <v>6925</v>
      </c>
      <c r="J3836" s="95" t="s">
        <v>8390</v>
      </c>
      <c r="K3836" s="96" t="s">
        <v>8391</v>
      </c>
      <c r="L3836" s="98"/>
    </row>
    <row r="3837" spans="1:12" ht="25.5" customHeight="1" x14ac:dyDescent="0.15">
      <c r="A3837" s="95" t="s">
        <v>7159</v>
      </c>
      <c r="B3837" s="95"/>
      <c r="C3837" s="95" t="s">
        <v>8268</v>
      </c>
      <c r="D3837" s="95" t="s">
        <v>7080</v>
      </c>
      <c r="E3837" s="95" t="s">
        <v>7081</v>
      </c>
      <c r="F3837" s="96" t="s">
        <v>7061</v>
      </c>
      <c r="G3837" s="97">
        <v>678.83</v>
      </c>
      <c r="H3837" s="97"/>
      <c r="I3837" s="95" t="s">
        <v>6925</v>
      </c>
      <c r="J3837" s="95" t="s">
        <v>8390</v>
      </c>
      <c r="K3837" s="96" t="s">
        <v>8391</v>
      </c>
      <c r="L3837" s="98"/>
    </row>
    <row r="3838" spans="1:12" ht="25.5" customHeight="1" x14ac:dyDescent="0.15">
      <c r="A3838" s="95" t="s">
        <v>7158</v>
      </c>
      <c r="B3838" s="95"/>
      <c r="C3838" s="95" t="s">
        <v>8268</v>
      </c>
      <c r="D3838" s="95" t="s">
        <v>7080</v>
      </c>
      <c r="E3838" s="95" t="s">
        <v>7081</v>
      </c>
      <c r="F3838" s="96" t="s">
        <v>7061</v>
      </c>
      <c r="G3838" s="97">
        <v>291</v>
      </c>
      <c r="H3838" s="97"/>
      <c r="I3838" s="95" t="s">
        <v>6925</v>
      </c>
      <c r="J3838" s="95" t="s">
        <v>8390</v>
      </c>
      <c r="K3838" s="96" t="s">
        <v>8391</v>
      </c>
      <c r="L3838" s="98"/>
    </row>
    <row r="3839" spans="1:12" ht="25.5" customHeight="1" x14ac:dyDescent="0.15">
      <c r="A3839" s="95" t="s">
        <v>7145</v>
      </c>
      <c r="B3839" s="95"/>
      <c r="C3839" s="95" t="s">
        <v>8268</v>
      </c>
      <c r="D3839" s="95" t="s">
        <v>7080</v>
      </c>
      <c r="E3839" s="95" t="s">
        <v>7081</v>
      </c>
      <c r="F3839" s="96" t="s">
        <v>7061</v>
      </c>
      <c r="G3839" s="97">
        <v>5103.3100000000004</v>
      </c>
      <c r="H3839" s="97"/>
      <c r="I3839" s="95" t="s">
        <v>6925</v>
      </c>
      <c r="J3839" s="95" t="s">
        <v>8390</v>
      </c>
      <c r="K3839" s="96" t="s">
        <v>8391</v>
      </c>
      <c r="L3839" s="98"/>
    </row>
    <row r="3840" spans="1:12" ht="25.5" customHeight="1" x14ac:dyDescent="0.15">
      <c r="A3840" s="95" t="s">
        <v>7157</v>
      </c>
      <c r="B3840" s="95"/>
      <c r="C3840" s="95" t="s">
        <v>8268</v>
      </c>
      <c r="D3840" s="95" t="s">
        <v>7080</v>
      </c>
      <c r="E3840" s="95" t="s">
        <v>7081</v>
      </c>
      <c r="F3840" s="96" t="s">
        <v>7061</v>
      </c>
      <c r="G3840" s="97">
        <v>2118.59</v>
      </c>
      <c r="H3840" s="97"/>
      <c r="I3840" s="95" t="s">
        <v>6925</v>
      </c>
      <c r="J3840" s="95" t="s">
        <v>8390</v>
      </c>
      <c r="K3840" s="96" t="s">
        <v>8391</v>
      </c>
      <c r="L3840" s="98"/>
    </row>
    <row r="3841" spans="1:12" ht="25.5" customHeight="1" x14ac:dyDescent="0.15">
      <c r="A3841" s="95" t="s">
        <v>6845</v>
      </c>
      <c r="B3841" s="95"/>
      <c r="C3841" s="95" t="s">
        <v>8268</v>
      </c>
      <c r="D3841" s="95" t="s">
        <v>7080</v>
      </c>
      <c r="E3841" s="95" t="s">
        <v>7081</v>
      </c>
      <c r="F3841" s="99">
        <v>43312</v>
      </c>
      <c r="G3841" s="97">
        <v>1175.08</v>
      </c>
      <c r="H3841" s="97"/>
      <c r="I3841" s="95" t="s">
        <v>6925</v>
      </c>
      <c r="J3841" s="95" t="s">
        <v>8390</v>
      </c>
      <c r="K3841" s="96" t="s">
        <v>8391</v>
      </c>
      <c r="L3841" s="98"/>
    </row>
    <row r="3842" spans="1:12" ht="25.5" customHeight="1" x14ac:dyDescent="0.15">
      <c r="A3842" s="95" t="s">
        <v>6846</v>
      </c>
      <c r="B3842" s="95"/>
      <c r="C3842" s="95" t="s">
        <v>8268</v>
      </c>
      <c r="D3842" s="95" t="s">
        <v>7080</v>
      </c>
      <c r="E3842" s="95" t="s">
        <v>7081</v>
      </c>
      <c r="F3842" s="99">
        <v>43312</v>
      </c>
      <c r="G3842" s="97">
        <v>4408.09</v>
      </c>
      <c r="H3842" s="97"/>
      <c r="I3842" s="95" t="s">
        <v>6925</v>
      </c>
      <c r="J3842" s="95" t="s">
        <v>8390</v>
      </c>
      <c r="K3842" s="96" t="s">
        <v>8391</v>
      </c>
      <c r="L3842" s="98"/>
    </row>
    <row r="3843" spans="1:12" ht="25.5" customHeight="1" x14ac:dyDescent="0.15">
      <c r="A3843" s="95" t="s">
        <v>6847</v>
      </c>
      <c r="B3843" s="95"/>
      <c r="C3843" s="95" t="s">
        <v>8268</v>
      </c>
      <c r="D3843" s="95" t="s">
        <v>7080</v>
      </c>
      <c r="E3843" s="95" t="s">
        <v>7081</v>
      </c>
      <c r="F3843" s="99">
        <v>43312</v>
      </c>
      <c r="G3843" s="97">
        <v>6728.3</v>
      </c>
      <c r="H3843" s="97"/>
      <c r="I3843" s="95" t="s">
        <v>6925</v>
      </c>
      <c r="J3843" s="95" t="s">
        <v>8390</v>
      </c>
      <c r="K3843" s="96" t="s">
        <v>8391</v>
      </c>
      <c r="L3843" s="98"/>
    </row>
    <row r="3844" spans="1:12" ht="25.5" customHeight="1" x14ac:dyDescent="0.15">
      <c r="A3844" s="95" t="s">
        <v>6844</v>
      </c>
      <c r="B3844" s="95"/>
      <c r="C3844" s="95" t="s">
        <v>8268</v>
      </c>
      <c r="D3844" s="95" t="s">
        <v>7080</v>
      </c>
      <c r="E3844" s="95" t="s">
        <v>7081</v>
      </c>
      <c r="F3844" s="99">
        <v>43312</v>
      </c>
      <c r="G3844" s="97">
        <v>10181.33</v>
      </c>
      <c r="H3844" s="97"/>
      <c r="I3844" s="95" t="s">
        <v>6925</v>
      </c>
      <c r="J3844" s="95" t="s">
        <v>8390</v>
      </c>
      <c r="K3844" s="96" t="s">
        <v>8391</v>
      </c>
      <c r="L3844" s="98"/>
    </row>
    <row r="3845" spans="1:12" ht="11.25" x14ac:dyDescent="0.15">
      <c r="A3845" s="95" t="s">
        <v>7161</v>
      </c>
      <c r="B3845" s="95"/>
      <c r="C3845" s="95" t="s">
        <v>8268</v>
      </c>
      <c r="D3845" s="95" t="s">
        <v>7080</v>
      </c>
      <c r="E3845" s="95" t="s">
        <v>7081</v>
      </c>
      <c r="F3845" s="96" t="s">
        <v>7061</v>
      </c>
      <c r="G3845" s="97">
        <v>977.43</v>
      </c>
      <c r="H3845" s="97"/>
      <c r="I3845" s="95" t="s">
        <v>6925</v>
      </c>
      <c r="J3845" s="95" t="s">
        <v>8390</v>
      </c>
      <c r="K3845" s="96" t="s">
        <v>8391</v>
      </c>
    </row>
    <row r="3846" spans="1:12" ht="11.25" x14ac:dyDescent="0.15">
      <c r="A3846" s="95" t="s">
        <v>6804</v>
      </c>
      <c r="B3846" s="95"/>
      <c r="C3846" s="95" t="s">
        <v>8268</v>
      </c>
      <c r="D3846" s="95" t="s">
        <v>7080</v>
      </c>
      <c r="E3846" s="95" t="s">
        <v>7081</v>
      </c>
      <c r="F3846" s="96" t="s">
        <v>7061</v>
      </c>
      <c r="G3846" s="97">
        <v>9910.75</v>
      </c>
      <c r="H3846" s="97"/>
      <c r="I3846" s="95" t="s">
        <v>6925</v>
      </c>
      <c r="J3846" s="95" t="s">
        <v>8390</v>
      </c>
      <c r="K3846" s="96" t="s">
        <v>8391</v>
      </c>
    </row>
    <row r="3847" spans="1:12" ht="38.25" customHeight="1" x14ac:dyDescent="0.3">
      <c r="A3847" s="95" t="s">
        <v>7139</v>
      </c>
      <c r="B3847" s="95"/>
      <c r="C3847" s="95" t="s">
        <v>8392</v>
      </c>
      <c r="D3847" s="95" t="s">
        <v>7080</v>
      </c>
      <c r="E3847" s="95" t="s">
        <v>7081</v>
      </c>
      <c r="F3847" s="96" t="s">
        <v>7061</v>
      </c>
      <c r="G3847" s="97">
        <v>8172.8</v>
      </c>
      <c r="H3847" s="97"/>
      <c r="I3847" s="95" t="s">
        <v>6926</v>
      </c>
      <c r="J3847" s="95" t="s">
        <v>8390</v>
      </c>
      <c r="K3847" s="96" t="s">
        <v>8391</v>
      </c>
      <c r="L3847" s="93"/>
    </row>
    <row r="3848" spans="1:12" ht="11.25" x14ac:dyDescent="0.15">
      <c r="A3848" s="95" t="s">
        <v>7220</v>
      </c>
      <c r="B3848" s="95"/>
      <c r="C3848" s="95" t="s">
        <v>8392</v>
      </c>
      <c r="D3848" s="95" t="s">
        <v>7080</v>
      </c>
      <c r="E3848" s="95" t="s">
        <v>7081</v>
      </c>
      <c r="F3848" s="96" t="s">
        <v>7061</v>
      </c>
      <c r="G3848" s="97">
        <v>479.32</v>
      </c>
      <c r="H3848" s="97"/>
      <c r="I3848" s="95" t="s">
        <v>6926</v>
      </c>
      <c r="J3848" s="95" t="s">
        <v>8390</v>
      </c>
      <c r="K3848" s="96" t="s">
        <v>8391</v>
      </c>
    </row>
    <row r="3849" spans="1:12" ht="25.5" customHeight="1" x14ac:dyDescent="0.15">
      <c r="A3849" s="95" t="s">
        <v>7160</v>
      </c>
      <c r="B3849" s="95"/>
      <c r="C3849" s="95" t="s">
        <v>8392</v>
      </c>
      <c r="D3849" s="95" t="s">
        <v>7080</v>
      </c>
      <c r="E3849" s="95" t="s">
        <v>7081</v>
      </c>
      <c r="F3849" s="96" t="s">
        <v>7061</v>
      </c>
      <c r="G3849" s="97">
        <v>3265.01</v>
      </c>
      <c r="H3849" s="97"/>
      <c r="I3849" s="95" t="s">
        <v>6926</v>
      </c>
      <c r="J3849" s="95" t="s">
        <v>8390</v>
      </c>
      <c r="K3849" s="96" t="s">
        <v>8391</v>
      </c>
      <c r="L3849" s="98"/>
    </row>
    <row r="3850" spans="1:12" ht="25.5" customHeight="1" x14ac:dyDescent="0.15">
      <c r="A3850" s="95" t="s">
        <v>7087</v>
      </c>
      <c r="B3850" s="95"/>
      <c r="C3850" s="95" t="s">
        <v>8392</v>
      </c>
      <c r="D3850" s="95" t="s">
        <v>7080</v>
      </c>
      <c r="E3850" s="95" t="s">
        <v>7081</v>
      </c>
      <c r="F3850" s="96" t="s">
        <v>7061</v>
      </c>
      <c r="G3850" s="97">
        <v>5886.13</v>
      </c>
      <c r="H3850" s="97"/>
      <c r="I3850" s="95" t="s">
        <v>6926</v>
      </c>
      <c r="J3850" s="95" t="s">
        <v>8390</v>
      </c>
      <c r="K3850" s="96" t="s">
        <v>8391</v>
      </c>
      <c r="L3850" s="98"/>
    </row>
    <row r="3851" spans="1:12" ht="25.5" customHeight="1" x14ac:dyDescent="0.15">
      <c r="A3851" s="95" t="s">
        <v>7055</v>
      </c>
      <c r="B3851" s="95"/>
      <c r="C3851" s="95" t="s">
        <v>8392</v>
      </c>
      <c r="D3851" s="95" t="s">
        <v>7080</v>
      </c>
      <c r="E3851" s="95" t="s">
        <v>7081</v>
      </c>
      <c r="F3851" s="96" t="s">
        <v>7061</v>
      </c>
      <c r="G3851" s="97">
        <v>15576.98</v>
      </c>
      <c r="H3851" s="97"/>
      <c r="I3851" s="95" t="s">
        <v>6926</v>
      </c>
      <c r="J3851" s="95" t="s">
        <v>8390</v>
      </c>
      <c r="K3851" s="96" t="s">
        <v>8391</v>
      </c>
      <c r="L3851" s="98"/>
    </row>
    <row r="3852" spans="1:12" ht="25.5" customHeight="1" x14ac:dyDescent="0.15">
      <c r="A3852" s="95" t="s">
        <v>6810</v>
      </c>
      <c r="B3852" s="95"/>
      <c r="C3852" s="95" t="s">
        <v>8392</v>
      </c>
      <c r="D3852" s="95" t="s">
        <v>7080</v>
      </c>
      <c r="E3852" s="95" t="s">
        <v>7081</v>
      </c>
      <c r="F3852" s="96" t="s">
        <v>7061</v>
      </c>
      <c r="G3852" s="97">
        <v>73839.429999999993</v>
      </c>
      <c r="H3852" s="97"/>
      <c r="I3852" s="95" t="s">
        <v>6926</v>
      </c>
      <c r="J3852" s="95" t="s">
        <v>8390</v>
      </c>
      <c r="K3852" s="96" t="s">
        <v>8391</v>
      </c>
      <c r="L3852" s="98"/>
    </row>
    <row r="3853" spans="1:12" ht="25.5" customHeight="1" x14ac:dyDescent="0.15">
      <c r="A3853" s="95" t="s">
        <v>6848</v>
      </c>
      <c r="B3853" s="95"/>
      <c r="C3853" s="95" t="s">
        <v>8392</v>
      </c>
      <c r="D3853" s="95" t="s">
        <v>7080</v>
      </c>
      <c r="E3853" s="95" t="s">
        <v>7081</v>
      </c>
      <c r="F3853" s="99">
        <v>43312</v>
      </c>
      <c r="G3853" s="97">
        <v>30142.62</v>
      </c>
      <c r="H3853" s="97"/>
      <c r="I3853" s="95" t="s">
        <v>6926</v>
      </c>
      <c r="J3853" s="95" t="s">
        <v>8390</v>
      </c>
      <c r="K3853" s="96" t="s">
        <v>8391</v>
      </c>
      <c r="L3853" s="98"/>
    </row>
    <row r="3854" spans="1:12" ht="25.5" customHeight="1" x14ac:dyDescent="0.15">
      <c r="A3854" s="95" t="s">
        <v>7159</v>
      </c>
      <c r="B3854" s="95"/>
      <c r="C3854" s="95" t="s">
        <v>8392</v>
      </c>
      <c r="D3854" s="95" t="s">
        <v>7080</v>
      </c>
      <c r="E3854" s="95" t="s">
        <v>7081</v>
      </c>
      <c r="F3854" s="96" t="s">
        <v>7061</v>
      </c>
      <c r="G3854" s="97">
        <v>1919.57</v>
      </c>
      <c r="H3854" s="97"/>
      <c r="I3854" s="95" t="s">
        <v>6926</v>
      </c>
      <c r="J3854" s="95" t="s">
        <v>8390</v>
      </c>
      <c r="K3854" s="96" t="s">
        <v>8391</v>
      </c>
      <c r="L3854" s="98"/>
    </row>
    <row r="3855" spans="1:12" ht="25.5" customHeight="1" x14ac:dyDescent="0.15">
      <c r="A3855" s="95" t="s">
        <v>7158</v>
      </c>
      <c r="B3855" s="95"/>
      <c r="C3855" s="95" t="s">
        <v>8392</v>
      </c>
      <c r="D3855" s="95" t="s">
        <v>7080</v>
      </c>
      <c r="E3855" s="95" t="s">
        <v>7081</v>
      </c>
      <c r="F3855" s="96" t="s">
        <v>7061</v>
      </c>
      <c r="G3855" s="97">
        <v>822.51</v>
      </c>
      <c r="H3855" s="97"/>
      <c r="I3855" s="95" t="s">
        <v>6926</v>
      </c>
      <c r="J3855" s="95" t="s">
        <v>8390</v>
      </c>
      <c r="K3855" s="96" t="s">
        <v>8391</v>
      </c>
      <c r="L3855" s="98"/>
    </row>
    <row r="3856" spans="1:12" ht="25.5" customHeight="1" x14ac:dyDescent="0.15">
      <c r="A3856" s="95" t="s">
        <v>7145</v>
      </c>
      <c r="B3856" s="95"/>
      <c r="C3856" s="95" t="s">
        <v>8392</v>
      </c>
      <c r="D3856" s="95" t="s">
        <v>7080</v>
      </c>
      <c r="E3856" s="95" t="s">
        <v>7081</v>
      </c>
      <c r="F3856" s="96" t="s">
        <v>7061</v>
      </c>
      <c r="G3856" s="97">
        <v>14631.08</v>
      </c>
      <c r="H3856" s="97"/>
      <c r="I3856" s="95" t="s">
        <v>6926</v>
      </c>
      <c r="J3856" s="95" t="s">
        <v>8390</v>
      </c>
      <c r="K3856" s="96" t="s">
        <v>8391</v>
      </c>
      <c r="L3856" s="98"/>
    </row>
    <row r="3857" spans="1:12" ht="25.5" customHeight="1" x14ac:dyDescent="0.15">
      <c r="A3857" s="95" t="s">
        <v>7157</v>
      </c>
      <c r="B3857" s="95"/>
      <c r="C3857" s="95" t="s">
        <v>8392</v>
      </c>
      <c r="D3857" s="95" t="s">
        <v>7080</v>
      </c>
      <c r="E3857" s="95" t="s">
        <v>7081</v>
      </c>
      <c r="F3857" s="96" t="s">
        <v>7061</v>
      </c>
      <c r="G3857" s="97">
        <v>6009.45</v>
      </c>
      <c r="H3857" s="97"/>
      <c r="I3857" s="95" t="s">
        <v>6926</v>
      </c>
      <c r="J3857" s="95" t="s">
        <v>8390</v>
      </c>
      <c r="K3857" s="96" t="s">
        <v>8391</v>
      </c>
      <c r="L3857" s="98"/>
    </row>
    <row r="3858" spans="1:12" ht="25.5" customHeight="1" x14ac:dyDescent="0.15">
      <c r="A3858" s="95" t="s">
        <v>6845</v>
      </c>
      <c r="B3858" s="95"/>
      <c r="C3858" s="95" t="s">
        <v>8392</v>
      </c>
      <c r="D3858" s="95" t="s">
        <v>7080</v>
      </c>
      <c r="E3858" s="95" t="s">
        <v>7081</v>
      </c>
      <c r="F3858" s="99">
        <v>43312</v>
      </c>
      <c r="G3858" s="97">
        <v>6001.18</v>
      </c>
      <c r="H3858" s="97"/>
      <c r="I3858" s="95" t="s">
        <v>6926</v>
      </c>
      <c r="J3858" s="95" t="s">
        <v>8390</v>
      </c>
      <c r="K3858" s="96" t="s">
        <v>8391</v>
      </c>
      <c r="L3858" s="98"/>
    </row>
    <row r="3859" spans="1:12" ht="25.5" customHeight="1" x14ac:dyDescent="0.15">
      <c r="A3859" s="95" t="s">
        <v>6846</v>
      </c>
      <c r="B3859" s="95"/>
      <c r="C3859" s="95" t="s">
        <v>8392</v>
      </c>
      <c r="D3859" s="95" t="s">
        <v>7080</v>
      </c>
      <c r="E3859" s="95" t="s">
        <v>7081</v>
      </c>
      <c r="F3859" s="99">
        <v>43312</v>
      </c>
      <c r="G3859" s="97">
        <v>15943.34</v>
      </c>
      <c r="H3859" s="97"/>
      <c r="I3859" s="95" t="s">
        <v>6926</v>
      </c>
      <c r="J3859" s="95" t="s">
        <v>8390</v>
      </c>
      <c r="K3859" s="96" t="s">
        <v>8391</v>
      </c>
      <c r="L3859" s="98"/>
    </row>
    <row r="3860" spans="1:12" ht="25.5" customHeight="1" x14ac:dyDescent="0.15">
      <c r="A3860" s="95" t="s">
        <v>6847</v>
      </c>
      <c r="B3860" s="95"/>
      <c r="C3860" s="95" t="s">
        <v>8392</v>
      </c>
      <c r="D3860" s="95" t="s">
        <v>7080</v>
      </c>
      <c r="E3860" s="95" t="s">
        <v>7081</v>
      </c>
      <c r="F3860" s="99">
        <v>43312</v>
      </c>
      <c r="G3860" s="97">
        <v>26722.85</v>
      </c>
      <c r="H3860" s="97"/>
      <c r="I3860" s="95" t="s">
        <v>6926</v>
      </c>
      <c r="J3860" s="95" t="s">
        <v>8390</v>
      </c>
      <c r="K3860" s="96" t="s">
        <v>8391</v>
      </c>
      <c r="L3860" s="98"/>
    </row>
    <row r="3861" spans="1:12" ht="25.5" customHeight="1" x14ac:dyDescent="0.15">
      <c r="A3861" s="95" t="s">
        <v>6844</v>
      </c>
      <c r="B3861" s="95"/>
      <c r="C3861" s="95" t="s">
        <v>8392</v>
      </c>
      <c r="D3861" s="95" t="s">
        <v>7080</v>
      </c>
      <c r="E3861" s="95" t="s">
        <v>7081</v>
      </c>
      <c r="F3861" s="99">
        <v>43312</v>
      </c>
      <c r="G3861" s="97">
        <v>41571.46</v>
      </c>
      <c r="H3861" s="97"/>
      <c r="I3861" s="95" t="s">
        <v>6926</v>
      </c>
      <c r="J3861" s="95" t="s">
        <v>8390</v>
      </c>
      <c r="K3861" s="96" t="s">
        <v>8391</v>
      </c>
      <c r="L3861" s="98"/>
    </row>
    <row r="3862" spans="1:12" ht="25.5" customHeight="1" x14ac:dyDescent="0.15">
      <c r="A3862" s="95" t="s">
        <v>7161</v>
      </c>
      <c r="B3862" s="95"/>
      <c r="C3862" s="95" t="s">
        <v>8392</v>
      </c>
      <c r="D3862" s="95" t="s">
        <v>7080</v>
      </c>
      <c r="E3862" s="95" t="s">
        <v>7081</v>
      </c>
      <c r="F3862" s="96" t="s">
        <v>7061</v>
      </c>
      <c r="G3862" s="97">
        <v>2798.04</v>
      </c>
      <c r="H3862" s="97"/>
      <c r="I3862" s="95" t="s">
        <v>6926</v>
      </c>
      <c r="J3862" s="95" t="s">
        <v>8390</v>
      </c>
      <c r="K3862" s="96" t="s">
        <v>8391</v>
      </c>
      <c r="L3862" s="98"/>
    </row>
    <row r="3863" spans="1:12" ht="25.5" customHeight="1" x14ac:dyDescent="0.15">
      <c r="A3863" s="95" t="s">
        <v>6804</v>
      </c>
      <c r="B3863" s="95"/>
      <c r="C3863" s="95" t="s">
        <v>8392</v>
      </c>
      <c r="D3863" s="95" t="s">
        <v>7080</v>
      </c>
      <c r="E3863" s="95" t="s">
        <v>7081</v>
      </c>
      <c r="F3863" s="96" t="s">
        <v>7061</v>
      </c>
      <c r="G3863" s="97">
        <v>28110.02</v>
      </c>
      <c r="H3863" s="97"/>
      <c r="I3863" s="95" t="s">
        <v>6926</v>
      </c>
      <c r="J3863" s="95" t="s">
        <v>8390</v>
      </c>
      <c r="K3863" s="96" t="s">
        <v>8391</v>
      </c>
      <c r="L3863" s="98"/>
    </row>
    <row r="3864" spans="1:12" ht="25.5" customHeight="1" x14ac:dyDescent="0.15">
      <c r="A3864" s="95" t="s">
        <v>6810</v>
      </c>
      <c r="B3864" s="95"/>
      <c r="C3864" s="95" t="s">
        <v>8393</v>
      </c>
      <c r="D3864" s="95" t="s">
        <v>7080</v>
      </c>
      <c r="E3864" s="95" t="s">
        <v>7081</v>
      </c>
      <c r="F3864" s="96" t="s">
        <v>8394</v>
      </c>
      <c r="G3864" s="97"/>
      <c r="H3864" s="97">
        <v>26422.21</v>
      </c>
      <c r="I3864" s="95" t="s">
        <v>6938</v>
      </c>
      <c r="J3864" s="95" t="s">
        <v>8395</v>
      </c>
      <c r="K3864" s="96" t="s">
        <v>8391</v>
      </c>
      <c r="L3864" s="98"/>
    </row>
    <row r="3865" spans="1:12" ht="25.5" customHeight="1" x14ac:dyDescent="0.15">
      <c r="A3865" s="95" t="s">
        <v>7139</v>
      </c>
      <c r="B3865" s="95"/>
      <c r="C3865" s="95" t="s">
        <v>8393</v>
      </c>
      <c r="D3865" s="95" t="s">
        <v>7080</v>
      </c>
      <c r="E3865" s="95" t="s">
        <v>7081</v>
      </c>
      <c r="F3865" s="96" t="s">
        <v>8394</v>
      </c>
      <c r="G3865" s="97"/>
      <c r="H3865" s="97">
        <v>2858.85</v>
      </c>
      <c r="I3865" s="95" t="s">
        <v>6938</v>
      </c>
      <c r="J3865" s="95" t="s">
        <v>8395</v>
      </c>
      <c r="K3865" s="96" t="s">
        <v>8391</v>
      </c>
      <c r="L3865" s="98"/>
    </row>
    <row r="3866" spans="1:12" ht="25.5" customHeight="1" x14ac:dyDescent="0.15">
      <c r="A3866" s="95" t="s">
        <v>7160</v>
      </c>
      <c r="B3866" s="95"/>
      <c r="C3866" s="95" t="s">
        <v>8393</v>
      </c>
      <c r="D3866" s="95" t="s">
        <v>7080</v>
      </c>
      <c r="E3866" s="95" t="s">
        <v>7081</v>
      </c>
      <c r="F3866" s="96" t="s">
        <v>8394</v>
      </c>
      <c r="G3866" s="97"/>
      <c r="H3866" s="97">
        <v>1142.76</v>
      </c>
      <c r="I3866" s="95" t="s">
        <v>6938</v>
      </c>
      <c r="J3866" s="95" t="s">
        <v>8395</v>
      </c>
      <c r="K3866" s="96" t="s">
        <v>8391</v>
      </c>
      <c r="L3866" s="98"/>
    </row>
    <row r="3867" spans="1:12" ht="22.5" x14ac:dyDescent="0.15">
      <c r="A3867" s="95" t="s">
        <v>7220</v>
      </c>
      <c r="B3867" s="95"/>
      <c r="C3867" s="95" t="s">
        <v>8393</v>
      </c>
      <c r="D3867" s="95" t="s">
        <v>7080</v>
      </c>
      <c r="E3867" s="95" t="s">
        <v>7081</v>
      </c>
      <c r="F3867" s="96" t="s">
        <v>8394</v>
      </c>
      <c r="G3867" s="97"/>
      <c r="H3867" s="97"/>
      <c r="I3867" s="95" t="s">
        <v>6938</v>
      </c>
      <c r="J3867" s="95" t="s">
        <v>8395</v>
      </c>
      <c r="K3867" s="96" t="s">
        <v>8391</v>
      </c>
    </row>
    <row r="3868" spans="1:12" ht="22.5" x14ac:dyDescent="0.15">
      <c r="A3868" s="95" t="s">
        <v>6808</v>
      </c>
      <c r="B3868" s="95"/>
      <c r="C3868" s="95" t="s">
        <v>8393</v>
      </c>
      <c r="D3868" s="95" t="s">
        <v>7080</v>
      </c>
      <c r="E3868" s="95" t="s">
        <v>7081</v>
      </c>
      <c r="F3868" s="96" t="s">
        <v>8394</v>
      </c>
      <c r="G3868" s="97"/>
      <c r="H3868" s="97"/>
      <c r="I3868" s="95" t="s">
        <v>6938</v>
      </c>
      <c r="J3868" s="95" t="s">
        <v>8395</v>
      </c>
      <c r="K3868" s="96" t="s">
        <v>8391</v>
      </c>
    </row>
    <row r="3869" spans="1:12" ht="38.25" customHeight="1" x14ac:dyDescent="0.3">
      <c r="A3869" s="95" t="s">
        <v>7087</v>
      </c>
      <c r="B3869" s="95"/>
      <c r="C3869" s="95" t="s">
        <v>8393</v>
      </c>
      <c r="D3869" s="95" t="s">
        <v>7080</v>
      </c>
      <c r="E3869" s="95" t="s">
        <v>7081</v>
      </c>
      <c r="F3869" s="96" t="s">
        <v>8394</v>
      </c>
      <c r="G3869" s="97"/>
      <c r="H3869" s="97">
        <v>2060.14</v>
      </c>
      <c r="I3869" s="95" t="s">
        <v>6938</v>
      </c>
      <c r="J3869" s="95" t="s">
        <v>8395</v>
      </c>
      <c r="K3869" s="96" t="s">
        <v>8391</v>
      </c>
      <c r="L3869" s="93"/>
    </row>
    <row r="3870" spans="1:12" ht="22.5" x14ac:dyDescent="0.15">
      <c r="A3870" s="95" t="s">
        <v>7055</v>
      </c>
      <c r="B3870" s="95"/>
      <c r="C3870" s="95" t="s">
        <v>8393</v>
      </c>
      <c r="D3870" s="95" t="s">
        <v>7080</v>
      </c>
      <c r="E3870" s="95" t="s">
        <v>7081</v>
      </c>
      <c r="F3870" s="96" t="s">
        <v>8394</v>
      </c>
      <c r="G3870" s="97"/>
      <c r="H3870" s="97">
        <v>5272.7</v>
      </c>
      <c r="I3870" s="95" t="s">
        <v>6938</v>
      </c>
      <c r="J3870" s="95" t="s">
        <v>8395</v>
      </c>
      <c r="K3870" s="96" t="s">
        <v>8391</v>
      </c>
    </row>
    <row r="3871" spans="1:12" ht="25.5" customHeight="1" x14ac:dyDescent="0.15">
      <c r="A3871" s="95" t="s">
        <v>7161</v>
      </c>
      <c r="B3871" s="95"/>
      <c r="C3871" s="95" t="s">
        <v>8393</v>
      </c>
      <c r="D3871" s="95" t="s">
        <v>7080</v>
      </c>
      <c r="E3871" s="95" t="s">
        <v>7081</v>
      </c>
      <c r="F3871" s="96" t="s">
        <v>8394</v>
      </c>
      <c r="G3871" s="97"/>
      <c r="H3871" s="97">
        <v>977.43</v>
      </c>
      <c r="I3871" s="95" t="s">
        <v>6938</v>
      </c>
      <c r="J3871" s="95" t="s">
        <v>8395</v>
      </c>
      <c r="K3871" s="96" t="s">
        <v>8391</v>
      </c>
      <c r="L3871" s="98"/>
    </row>
    <row r="3872" spans="1:12" ht="25.5" customHeight="1" x14ac:dyDescent="0.15">
      <c r="A3872" s="95" t="s">
        <v>6804</v>
      </c>
      <c r="B3872" s="95"/>
      <c r="C3872" s="95" t="s">
        <v>8393</v>
      </c>
      <c r="D3872" s="95" t="s">
        <v>7080</v>
      </c>
      <c r="E3872" s="95" t="s">
        <v>7081</v>
      </c>
      <c r="F3872" s="96" t="s">
        <v>8394</v>
      </c>
      <c r="G3872" s="97"/>
      <c r="H3872" s="97">
        <v>9910.75</v>
      </c>
      <c r="I3872" s="95" t="s">
        <v>6938</v>
      </c>
      <c r="J3872" s="95" t="s">
        <v>8395</v>
      </c>
      <c r="K3872" s="96" t="s">
        <v>8391</v>
      </c>
      <c r="L3872" s="98"/>
    </row>
    <row r="3873" spans="1:12" ht="25.5" customHeight="1" x14ac:dyDescent="0.15">
      <c r="A3873" s="95" t="s">
        <v>6844</v>
      </c>
      <c r="B3873" s="95"/>
      <c r="C3873" s="95" t="s">
        <v>8393</v>
      </c>
      <c r="D3873" s="95" t="s">
        <v>7080</v>
      </c>
      <c r="E3873" s="95" t="s">
        <v>7081</v>
      </c>
      <c r="F3873" s="99">
        <v>43313</v>
      </c>
      <c r="G3873" s="97"/>
      <c r="H3873" s="97">
        <v>10181.33</v>
      </c>
      <c r="I3873" s="95" t="s">
        <v>6938</v>
      </c>
      <c r="J3873" s="95" t="s">
        <v>8395</v>
      </c>
      <c r="K3873" s="96" t="s">
        <v>8391</v>
      </c>
      <c r="L3873" s="98"/>
    </row>
    <row r="3874" spans="1:12" ht="25.5" customHeight="1" x14ac:dyDescent="0.15">
      <c r="A3874" s="95" t="s">
        <v>6847</v>
      </c>
      <c r="B3874" s="95"/>
      <c r="C3874" s="95" t="s">
        <v>8393</v>
      </c>
      <c r="D3874" s="95" t="s">
        <v>7080</v>
      </c>
      <c r="E3874" s="95" t="s">
        <v>7081</v>
      </c>
      <c r="F3874" s="99">
        <v>43313</v>
      </c>
      <c r="G3874" s="97"/>
      <c r="H3874" s="97">
        <v>6728.3</v>
      </c>
      <c r="I3874" s="95" t="s">
        <v>6938</v>
      </c>
      <c r="J3874" s="95" t="s">
        <v>8395</v>
      </c>
      <c r="K3874" s="96" t="s">
        <v>8391</v>
      </c>
      <c r="L3874" s="98"/>
    </row>
    <row r="3875" spans="1:12" ht="25.5" customHeight="1" x14ac:dyDescent="0.15">
      <c r="A3875" s="95" t="s">
        <v>6845</v>
      </c>
      <c r="B3875" s="95"/>
      <c r="C3875" s="95" t="s">
        <v>8393</v>
      </c>
      <c r="D3875" s="95" t="s">
        <v>7080</v>
      </c>
      <c r="E3875" s="95" t="s">
        <v>7081</v>
      </c>
      <c r="F3875" s="99">
        <v>43313</v>
      </c>
      <c r="G3875" s="97"/>
      <c r="H3875" s="97">
        <v>1175.08</v>
      </c>
      <c r="I3875" s="95" t="s">
        <v>6938</v>
      </c>
      <c r="J3875" s="95" t="s">
        <v>8395</v>
      </c>
      <c r="K3875" s="96" t="s">
        <v>8391</v>
      </c>
      <c r="L3875" s="98"/>
    </row>
    <row r="3876" spans="1:12" ht="25.5" customHeight="1" x14ac:dyDescent="0.15">
      <c r="A3876" s="95" t="s">
        <v>6846</v>
      </c>
      <c r="B3876" s="95"/>
      <c r="C3876" s="95" t="s">
        <v>8393</v>
      </c>
      <c r="D3876" s="95" t="s">
        <v>7080</v>
      </c>
      <c r="E3876" s="95" t="s">
        <v>7081</v>
      </c>
      <c r="F3876" s="99">
        <v>43313</v>
      </c>
      <c r="G3876" s="97"/>
      <c r="H3876" s="97">
        <v>4408.09</v>
      </c>
      <c r="I3876" s="95" t="s">
        <v>6938</v>
      </c>
      <c r="J3876" s="95" t="s">
        <v>8395</v>
      </c>
      <c r="K3876" s="96" t="s">
        <v>8391</v>
      </c>
      <c r="L3876" s="98"/>
    </row>
    <row r="3877" spans="1:12" ht="25.5" customHeight="1" x14ac:dyDescent="0.15">
      <c r="A3877" s="95" t="s">
        <v>6848</v>
      </c>
      <c r="B3877" s="95"/>
      <c r="C3877" s="95" t="s">
        <v>8393</v>
      </c>
      <c r="D3877" s="95" t="s">
        <v>7080</v>
      </c>
      <c r="E3877" s="95" t="s">
        <v>7081</v>
      </c>
      <c r="F3877" s="99">
        <v>43313</v>
      </c>
      <c r="G3877" s="97"/>
      <c r="H3877" s="97">
        <v>7635.31</v>
      </c>
      <c r="I3877" s="95" t="s">
        <v>6938</v>
      </c>
      <c r="J3877" s="95" t="s">
        <v>8395</v>
      </c>
      <c r="K3877" s="96" t="s">
        <v>8391</v>
      </c>
      <c r="L3877" s="98"/>
    </row>
    <row r="3878" spans="1:12" ht="25.5" customHeight="1" x14ac:dyDescent="0.15">
      <c r="A3878" s="95" t="s">
        <v>7158</v>
      </c>
      <c r="B3878" s="95"/>
      <c r="C3878" s="95" t="s">
        <v>8393</v>
      </c>
      <c r="D3878" s="95" t="s">
        <v>7080</v>
      </c>
      <c r="E3878" s="95" t="s">
        <v>7081</v>
      </c>
      <c r="F3878" s="96" t="s">
        <v>8394</v>
      </c>
      <c r="G3878" s="97"/>
      <c r="H3878" s="97">
        <v>291</v>
      </c>
      <c r="I3878" s="95" t="s">
        <v>6938</v>
      </c>
      <c r="J3878" s="95" t="s">
        <v>8395</v>
      </c>
      <c r="K3878" s="96" t="s">
        <v>8391</v>
      </c>
      <c r="L3878" s="98"/>
    </row>
    <row r="3879" spans="1:12" ht="25.5" customHeight="1" x14ac:dyDescent="0.15">
      <c r="A3879" s="95" t="s">
        <v>7159</v>
      </c>
      <c r="B3879" s="95"/>
      <c r="C3879" s="95" t="s">
        <v>8393</v>
      </c>
      <c r="D3879" s="95" t="s">
        <v>7080</v>
      </c>
      <c r="E3879" s="95" t="s">
        <v>7081</v>
      </c>
      <c r="F3879" s="96" t="s">
        <v>8394</v>
      </c>
      <c r="G3879" s="97"/>
      <c r="H3879" s="97">
        <v>678.83</v>
      </c>
      <c r="I3879" s="95" t="s">
        <v>6938</v>
      </c>
      <c r="J3879" s="95" t="s">
        <v>8395</v>
      </c>
      <c r="K3879" s="96" t="s">
        <v>8391</v>
      </c>
      <c r="L3879" s="98"/>
    </row>
    <row r="3880" spans="1:12" ht="25.5" customHeight="1" x14ac:dyDescent="0.15">
      <c r="A3880" s="95" t="s">
        <v>7157</v>
      </c>
      <c r="B3880" s="95"/>
      <c r="C3880" s="95" t="s">
        <v>8393</v>
      </c>
      <c r="D3880" s="95" t="s">
        <v>7080</v>
      </c>
      <c r="E3880" s="95" t="s">
        <v>7081</v>
      </c>
      <c r="F3880" s="96" t="s">
        <v>8394</v>
      </c>
      <c r="G3880" s="97"/>
      <c r="H3880" s="97">
        <v>2118.59</v>
      </c>
      <c r="I3880" s="95" t="s">
        <v>6938</v>
      </c>
      <c r="J3880" s="95" t="s">
        <v>8395</v>
      </c>
      <c r="K3880" s="96" t="s">
        <v>8391</v>
      </c>
      <c r="L3880" s="98"/>
    </row>
    <row r="3881" spans="1:12" ht="25.5" customHeight="1" x14ac:dyDescent="0.15">
      <c r="A3881" s="95" t="s">
        <v>7145</v>
      </c>
      <c r="B3881" s="95"/>
      <c r="C3881" s="95" t="s">
        <v>8393</v>
      </c>
      <c r="D3881" s="95" t="s">
        <v>7080</v>
      </c>
      <c r="E3881" s="95" t="s">
        <v>7081</v>
      </c>
      <c r="F3881" s="96" t="s">
        <v>8394</v>
      </c>
      <c r="G3881" s="97"/>
      <c r="H3881" s="97">
        <v>5103.3100000000004</v>
      </c>
      <c r="I3881" s="95" t="s">
        <v>6938</v>
      </c>
      <c r="J3881" s="95" t="s">
        <v>8395</v>
      </c>
      <c r="K3881" s="96" t="s">
        <v>8391</v>
      </c>
      <c r="L3881" s="98"/>
    </row>
    <row r="3882" spans="1:12" ht="25.5" customHeight="1" x14ac:dyDescent="0.15">
      <c r="A3882" s="95" t="s">
        <v>7512</v>
      </c>
      <c r="B3882" s="95"/>
      <c r="C3882" s="95" t="s">
        <v>7135</v>
      </c>
      <c r="D3882" s="95" t="s">
        <v>7080</v>
      </c>
      <c r="E3882" s="95" t="s">
        <v>7081</v>
      </c>
      <c r="F3882" s="96" t="s">
        <v>6820</v>
      </c>
      <c r="G3882" s="97"/>
      <c r="H3882" s="97">
        <v>6660.05</v>
      </c>
      <c r="I3882" s="95" t="s">
        <v>6788</v>
      </c>
      <c r="J3882" s="95" t="s">
        <v>8396</v>
      </c>
      <c r="K3882" s="96" t="s">
        <v>8397</v>
      </c>
      <c r="L3882" s="98"/>
    </row>
    <row r="3883" spans="1:12" ht="25.5" customHeight="1" x14ac:dyDescent="0.15">
      <c r="A3883" s="95" t="s">
        <v>7241</v>
      </c>
      <c r="B3883" s="95"/>
      <c r="C3883" s="95" t="s">
        <v>7135</v>
      </c>
      <c r="D3883" s="95" t="s">
        <v>7080</v>
      </c>
      <c r="E3883" s="95" t="s">
        <v>7081</v>
      </c>
      <c r="F3883" s="96" t="s">
        <v>6820</v>
      </c>
      <c r="G3883" s="97"/>
      <c r="H3883" s="97">
        <v>15758.22</v>
      </c>
      <c r="I3883" s="95" t="s">
        <v>6788</v>
      </c>
      <c r="J3883" s="95" t="s">
        <v>8396</v>
      </c>
      <c r="K3883" s="96" t="s">
        <v>8397</v>
      </c>
      <c r="L3883" s="98"/>
    </row>
    <row r="3884" spans="1:12" ht="25.5" customHeight="1" x14ac:dyDescent="0.15">
      <c r="A3884" s="95" t="s">
        <v>6549</v>
      </c>
      <c r="B3884" s="95"/>
      <c r="C3884" s="95" t="s">
        <v>7135</v>
      </c>
      <c r="D3884" s="95" t="s">
        <v>7080</v>
      </c>
      <c r="E3884" s="95" t="s">
        <v>7081</v>
      </c>
      <c r="F3884" s="99">
        <v>43159</v>
      </c>
      <c r="G3884" s="97">
        <v>37418.269999999997</v>
      </c>
      <c r="H3884" s="97"/>
      <c r="I3884" s="95" t="s">
        <v>6788</v>
      </c>
      <c r="J3884" s="95" t="s">
        <v>8396</v>
      </c>
      <c r="K3884" s="96" t="s">
        <v>8397</v>
      </c>
      <c r="L3884" s="98"/>
    </row>
    <row r="3885" spans="1:12" ht="25.5" customHeight="1" x14ac:dyDescent="0.15">
      <c r="A3885" s="95" t="s">
        <v>7242</v>
      </c>
      <c r="B3885" s="95"/>
      <c r="C3885" s="95" t="s">
        <v>7135</v>
      </c>
      <c r="D3885" s="95" t="s">
        <v>7080</v>
      </c>
      <c r="E3885" s="95" t="s">
        <v>7081</v>
      </c>
      <c r="F3885" s="96" t="s">
        <v>6820</v>
      </c>
      <c r="G3885" s="100"/>
      <c r="H3885" s="100">
        <v>15000</v>
      </c>
      <c r="I3885" s="95" t="s">
        <v>6788</v>
      </c>
      <c r="J3885" s="95" t="s">
        <v>8396</v>
      </c>
      <c r="K3885" s="96" t="s">
        <v>8397</v>
      </c>
      <c r="L3885" s="98"/>
    </row>
    <row r="3886" spans="1:12" ht="25.5" customHeight="1" x14ac:dyDescent="0.15">
      <c r="A3886" s="95" t="s">
        <v>7145</v>
      </c>
      <c r="B3886" s="95"/>
      <c r="C3886" s="95" t="s">
        <v>8398</v>
      </c>
      <c r="D3886" s="95" t="s">
        <v>7080</v>
      </c>
      <c r="E3886" s="95" t="s">
        <v>7081</v>
      </c>
      <c r="F3886" s="96" t="s">
        <v>8298</v>
      </c>
      <c r="G3886" s="97"/>
      <c r="H3886" s="97">
        <v>15823.75</v>
      </c>
      <c r="I3886" s="95" t="s">
        <v>8399</v>
      </c>
      <c r="J3886" s="95" t="s">
        <v>8400</v>
      </c>
      <c r="K3886" s="96" t="s">
        <v>8401</v>
      </c>
      <c r="L3886" s="98"/>
    </row>
    <row r="3887" spans="1:12" ht="25.5" customHeight="1" x14ac:dyDescent="0.15">
      <c r="A3887" s="95" t="s">
        <v>7150</v>
      </c>
      <c r="B3887" s="95"/>
      <c r="C3887" s="95" t="s">
        <v>8398</v>
      </c>
      <c r="D3887" s="95" t="s">
        <v>7080</v>
      </c>
      <c r="E3887" s="95" t="s">
        <v>7081</v>
      </c>
      <c r="F3887" s="96" t="s">
        <v>8298</v>
      </c>
      <c r="G3887" s="97">
        <v>9968.9599999999991</v>
      </c>
      <c r="H3887" s="97"/>
      <c r="I3887" s="95" t="s">
        <v>8399</v>
      </c>
      <c r="J3887" s="95" t="s">
        <v>8400</v>
      </c>
      <c r="K3887" s="96" t="s">
        <v>8401</v>
      </c>
      <c r="L3887" s="98"/>
    </row>
    <row r="3888" spans="1:12" ht="25.5" customHeight="1" x14ac:dyDescent="0.15">
      <c r="A3888" s="95" t="s">
        <v>7149</v>
      </c>
      <c r="B3888" s="95"/>
      <c r="C3888" s="95" t="s">
        <v>8398</v>
      </c>
      <c r="D3888" s="95" t="s">
        <v>7080</v>
      </c>
      <c r="E3888" s="95" t="s">
        <v>7081</v>
      </c>
      <c r="F3888" s="96" t="s">
        <v>8298</v>
      </c>
      <c r="G3888" s="100">
        <v>5854.79</v>
      </c>
      <c r="H3888" s="100"/>
      <c r="I3888" s="95" t="s">
        <v>8399</v>
      </c>
      <c r="J3888" s="95" t="s">
        <v>8400</v>
      </c>
      <c r="K3888" s="96" t="s">
        <v>8401</v>
      </c>
      <c r="L3888" s="98"/>
    </row>
    <row r="3889" spans="1:12" ht="11.25" x14ac:dyDescent="0.15">
      <c r="A3889" s="95" t="s">
        <v>7150</v>
      </c>
      <c r="B3889" s="95"/>
      <c r="C3889" s="95" t="s">
        <v>7135</v>
      </c>
      <c r="D3889" s="95" t="s">
        <v>7080</v>
      </c>
      <c r="E3889" s="95" t="s">
        <v>7081</v>
      </c>
      <c r="F3889" s="96" t="s">
        <v>8298</v>
      </c>
      <c r="G3889" s="97">
        <v>24185.66</v>
      </c>
      <c r="H3889" s="97"/>
      <c r="I3889" s="95" t="s">
        <v>8402</v>
      </c>
      <c r="J3889" s="95" t="s">
        <v>8403</v>
      </c>
      <c r="K3889" s="96" t="s">
        <v>8401</v>
      </c>
    </row>
    <row r="3890" spans="1:12" ht="11.25" x14ac:dyDescent="0.15">
      <c r="A3890" s="95" t="s">
        <v>7145</v>
      </c>
      <c r="B3890" s="95"/>
      <c r="C3890" s="95" t="s">
        <v>7135</v>
      </c>
      <c r="D3890" s="95" t="s">
        <v>7080</v>
      </c>
      <c r="E3890" s="95" t="s">
        <v>7081</v>
      </c>
      <c r="F3890" s="96" t="s">
        <v>8298</v>
      </c>
      <c r="G3890" s="97"/>
      <c r="H3890" s="97">
        <v>2930.75</v>
      </c>
      <c r="I3890" s="95" t="s">
        <v>8404</v>
      </c>
      <c r="J3890" s="95" t="s">
        <v>8403</v>
      </c>
      <c r="K3890" s="96" t="s">
        <v>8401</v>
      </c>
    </row>
    <row r="3891" spans="1:12" ht="38.25" customHeight="1" x14ac:dyDescent="0.3">
      <c r="A3891" s="95" t="s">
        <v>7145</v>
      </c>
      <c r="B3891" s="95"/>
      <c r="C3891" s="95" t="s">
        <v>7135</v>
      </c>
      <c r="D3891" s="95" t="s">
        <v>7080</v>
      </c>
      <c r="E3891" s="95" t="s">
        <v>7081</v>
      </c>
      <c r="F3891" s="96" t="s">
        <v>8298</v>
      </c>
      <c r="G3891" s="97"/>
      <c r="H3891" s="97">
        <v>21254.91</v>
      </c>
      <c r="I3891" s="95" t="s">
        <v>8405</v>
      </c>
      <c r="J3891" s="95" t="s">
        <v>8403</v>
      </c>
      <c r="K3891" s="96" t="s">
        <v>8401</v>
      </c>
      <c r="L3891" s="93"/>
    </row>
    <row r="3892" spans="1:12" ht="11.25" x14ac:dyDescent="0.15">
      <c r="A3892" s="95" t="s">
        <v>7150</v>
      </c>
      <c r="B3892" s="95"/>
      <c r="C3892" s="95" t="s">
        <v>7396</v>
      </c>
      <c r="D3892" s="95" t="s">
        <v>7080</v>
      </c>
      <c r="E3892" s="95" t="s">
        <v>7081</v>
      </c>
      <c r="F3892" s="96" t="s">
        <v>8298</v>
      </c>
      <c r="G3892" s="97">
        <v>14204.29</v>
      </c>
      <c r="H3892" s="97"/>
      <c r="I3892" s="95" t="s">
        <v>8406</v>
      </c>
      <c r="J3892" s="95" t="s">
        <v>8403</v>
      </c>
      <c r="K3892" s="96" t="s">
        <v>8401</v>
      </c>
    </row>
    <row r="3893" spans="1:12" ht="25.5" customHeight="1" x14ac:dyDescent="0.15">
      <c r="A3893" s="95" t="s">
        <v>7145</v>
      </c>
      <c r="B3893" s="95"/>
      <c r="C3893" s="95" t="s">
        <v>7396</v>
      </c>
      <c r="D3893" s="95" t="s">
        <v>7080</v>
      </c>
      <c r="E3893" s="95" t="s">
        <v>7081</v>
      </c>
      <c r="F3893" s="96" t="s">
        <v>8298</v>
      </c>
      <c r="G3893" s="97"/>
      <c r="H3893" s="97">
        <v>14204.29</v>
      </c>
      <c r="I3893" s="95" t="s">
        <v>8406</v>
      </c>
      <c r="J3893" s="95" t="s">
        <v>8403</v>
      </c>
      <c r="K3893" s="96" t="s">
        <v>8401</v>
      </c>
      <c r="L3893" s="98"/>
    </row>
    <row r="3894" spans="1:12" ht="25.5" customHeight="1" x14ac:dyDescent="0.15">
      <c r="A3894" s="95" t="s">
        <v>6810</v>
      </c>
      <c r="B3894" s="95"/>
      <c r="C3894" s="95" t="s">
        <v>8383</v>
      </c>
      <c r="D3894" s="95" t="s">
        <v>7080</v>
      </c>
      <c r="E3894" s="95" t="s">
        <v>7081</v>
      </c>
      <c r="F3894" s="96" t="s">
        <v>7058</v>
      </c>
      <c r="G3894" s="97">
        <v>34500.879999999997</v>
      </c>
      <c r="H3894" s="97"/>
      <c r="I3894" s="95" t="s">
        <v>6940</v>
      </c>
      <c r="J3894" s="95" t="s">
        <v>8407</v>
      </c>
      <c r="K3894" s="96" t="s">
        <v>7058</v>
      </c>
      <c r="L3894" s="98"/>
    </row>
    <row r="3895" spans="1:12" ht="25.5" customHeight="1" x14ac:dyDescent="0.15">
      <c r="A3895" s="95" t="s">
        <v>7160</v>
      </c>
      <c r="B3895" s="95"/>
      <c r="C3895" s="95" t="s">
        <v>8383</v>
      </c>
      <c r="D3895" s="95" t="s">
        <v>7080</v>
      </c>
      <c r="E3895" s="95" t="s">
        <v>7081</v>
      </c>
      <c r="F3895" s="96" t="s">
        <v>7058</v>
      </c>
      <c r="G3895" s="97">
        <v>1632.51</v>
      </c>
      <c r="H3895" s="97"/>
      <c r="I3895" s="95" t="s">
        <v>6940</v>
      </c>
      <c r="J3895" s="95" t="s">
        <v>8407</v>
      </c>
      <c r="K3895" s="96" t="s">
        <v>7058</v>
      </c>
      <c r="L3895" s="98"/>
    </row>
    <row r="3896" spans="1:12" ht="25.5" customHeight="1" x14ac:dyDescent="0.15">
      <c r="A3896" s="95" t="s">
        <v>7139</v>
      </c>
      <c r="B3896" s="95"/>
      <c r="C3896" s="95" t="s">
        <v>8383</v>
      </c>
      <c r="D3896" s="95" t="s">
        <v>7080</v>
      </c>
      <c r="E3896" s="95" t="s">
        <v>7081</v>
      </c>
      <c r="F3896" s="96" t="s">
        <v>7058</v>
      </c>
      <c r="G3896" s="97">
        <v>4142.41</v>
      </c>
      <c r="H3896" s="97"/>
      <c r="I3896" s="95" t="s">
        <v>6940</v>
      </c>
      <c r="J3896" s="95" t="s">
        <v>8407</v>
      </c>
      <c r="K3896" s="96" t="s">
        <v>7058</v>
      </c>
      <c r="L3896" s="98"/>
    </row>
    <row r="3897" spans="1:12" ht="25.5" customHeight="1" x14ac:dyDescent="0.15">
      <c r="A3897" s="95" t="s">
        <v>7087</v>
      </c>
      <c r="B3897" s="95"/>
      <c r="C3897" s="95" t="s">
        <v>8383</v>
      </c>
      <c r="D3897" s="95" t="s">
        <v>7080</v>
      </c>
      <c r="E3897" s="95" t="s">
        <v>7081</v>
      </c>
      <c r="F3897" s="96" t="s">
        <v>7058</v>
      </c>
      <c r="G3897" s="97">
        <v>2944.23</v>
      </c>
      <c r="H3897" s="97"/>
      <c r="I3897" s="95" t="s">
        <v>6940</v>
      </c>
      <c r="J3897" s="95" t="s">
        <v>8407</v>
      </c>
      <c r="K3897" s="96" t="s">
        <v>7058</v>
      </c>
      <c r="L3897" s="98"/>
    </row>
    <row r="3898" spans="1:12" ht="25.5" customHeight="1" x14ac:dyDescent="0.15">
      <c r="A3898" s="95" t="s">
        <v>7055</v>
      </c>
      <c r="B3898" s="95"/>
      <c r="C3898" s="95" t="s">
        <v>8383</v>
      </c>
      <c r="D3898" s="95" t="s">
        <v>7080</v>
      </c>
      <c r="E3898" s="95" t="s">
        <v>7081</v>
      </c>
      <c r="F3898" s="96" t="s">
        <v>7058</v>
      </c>
      <c r="G3898" s="97">
        <v>6789.5</v>
      </c>
      <c r="H3898" s="97"/>
      <c r="I3898" s="95" t="s">
        <v>6940</v>
      </c>
      <c r="J3898" s="95" t="s">
        <v>8407</v>
      </c>
      <c r="K3898" s="96" t="s">
        <v>7058</v>
      </c>
      <c r="L3898" s="98"/>
    </row>
    <row r="3899" spans="1:12" ht="25.5" customHeight="1" x14ac:dyDescent="0.15">
      <c r="A3899" s="95" t="s">
        <v>6804</v>
      </c>
      <c r="B3899" s="95"/>
      <c r="C3899" s="95" t="s">
        <v>8383</v>
      </c>
      <c r="D3899" s="95" t="s">
        <v>7080</v>
      </c>
      <c r="E3899" s="95" t="s">
        <v>7081</v>
      </c>
      <c r="F3899" s="96" t="s">
        <v>7058</v>
      </c>
      <c r="G3899" s="97">
        <v>15594.02</v>
      </c>
      <c r="H3899" s="97"/>
      <c r="I3899" s="95" t="s">
        <v>6940</v>
      </c>
      <c r="J3899" s="95" t="s">
        <v>8407</v>
      </c>
      <c r="K3899" s="96" t="s">
        <v>7058</v>
      </c>
      <c r="L3899" s="98"/>
    </row>
    <row r="3900" spans="1:12" ht="25.5" customHeight="1" x14ac:dyDescent="0.15">
      <c r="A3900" s="95" t="s">
        <v>7161</v>
      </c>
      <c r="B3900" s="95"/>
      <c r="C3900" s="95" t="s">
        <v>8383</v>
      </c>
      <c r="D3900" s="95" t="s">
        <v>7080</v>
      </c>
      <c r="E3900" s="95" t="s">
        <v>7081</v>
      </c>
      <c r="F3900" s="96" t="s">
        <v>7058</v>
      </c>
      <c r="G3900" s="97">
        <v>1396.12</v>
      </c>
      <c r="H3900" s="97"/>
      <c r="I3900" s="95" t="s">
        <v>6940</v>
      </c>
      <c r="J3900" s="95" t="s">
        <v>8407</v>
      </c>
      <c r="K3900" s="96" t="s">
        <v>7058</v>
      </c>
      <c r="L3900" s="98"/>
    </row>
    <row r="3901" spans="1:12" ht="25.5" customHeight="1" x14ac:dyDescent="0.15">
      <c r="A3901" s="95" t="s">
        <v>6844</v>
      </c>
      <c r="B3901" s="95"/>
      <c r="C3901" s="95" t="s">
        <v>8383</v>
      </c>
      <c r="D3901" s="95" t="s">
        <v>7080</v>
      </c>
      <c r="E3901" s="95" t="s">
        <v>7081</v>
      </c>
      <c r="F3901" s="99">
        <v>43343</v>
      </c>
      <c r="G3901" s="97">
        <v>18172.38</v>
      </c>
      <c r="H3901" s="97"/>
      <c r="I3901" s="95" t="s">
        <v>6940</v>
      </c>
      <c r="J3901" s="95" t="s">
        <v>8407</v>
      </c>
      <c r="K3901" s="96" t="s">
        <v>7058</v>
      </c>
      <c r="L3901" s="98"/>
    </row>
    <row r="3902" spans="1:12" ht="25.5" customHeight="1" x14ac:dyDescent="0.15">
      <c r="A3902" s="95" t="s">
        <v>6845</v>
      </c>
      <c r="B3902" s="95"/>
      <c r="C3902" s="95" t="s">
        <v>8383</v>
      </c>
      <c r="D3902" s="95" t="s">
        <v>7080</v>
      </c>
      <c r="E3902" s="95" t="s">
        <v>7081</v>
      </c>
      <c r="F3902" s="99">
        <v>43343</v>
      </c>
      <c r="G3902" s="97">
        <v>3384.92</v>
      </c>
      <c r="H3902" s="97"/>
      <c r="I3902" s="95" t="s">
        <v>6940</v>
      </c>
      <c r="J3902" s="95" t="s">
        <v>8407</v>
      </c>
      <c r="K3902" s="96" t="s">
        <v>7058</v>
      </c>
      <c r="L3902" s="98"/>
    </row>
    <row r="3903" spans="1:12" ht="25.5" customHeight="1" x14ac:dyDescent="0.15">
      <c r="A3903" s="95" t="s">
        <v>6847</v>
      </c>
      <c r="B3903" s="95"/>
      <c r="C3903" s="95" t="s">
        <v>8383</v>
      </c>
      <c r="D3903" s="95" t="s">
        <v>7080</v>
      </c>
      <c r="E3903" s="95" t="s">
        <v>7081</v>
      </c>
      <c r="F3903" s="99">
        <v>43343</v>
      </c>
      <c r="G3903" s="97">
        <v>11782.36</v>
      </c>
      <c r="H3903" s="97"/>
      <c r="I3903" s="95" t="s">
        <v>6940</v>
      </c>
      <c r="J3903" s="95" t="s">
        <v>8407</v>
      </c>
      <c r="K3903" s="96" t="s">
        <v>7058</v>
      </c>
      <c r="L3903" s="98"/>
    </row>
    <row r="3904" spans="1:12" ht="25.5" customHeight="1" x14ac:dyDescent="0.15">
      <c r="A3904" s="95" t="s">
        <v>6846</v>
      </c>
      <c r="B3904" s="95"/>
      <c r="C3904" s="95" t="s">
        <v>8383</v>
      </c>
      <c r="D3904" s="95" t="s">
        <v>7080</v>
      </c>
      <c r="E3904" s="95" t="s">
        <v>7081</v>
      </c>
      <c r="F3904" s="99">
        <v>43343</v>
      </c>
      <c r="G3904" s="97">
        <v>7110.76</v>
      </c>
      <c r="H3904" s="97"/>
      <c r="I3904" s="95" t="s">
        <v>6940</v>
      </c>
      <c r="J3904" s="95" t="s">
        <v>8407</v>
      </c>
      <c r="K3904" s="96" t="s">
        <v>7058</v>
      </c>
      <c r="L3904" s="98"/>
    </row>
    <row r="3905" spans="1:12" ht="25.5" customHeight="1" x14ac:dyDescent="0.15">
      <c r="A3905" s="95" t="s">
        <v>6848</v>
      </c>
      <c r="B3905" s="95"/>
      <c r="C3905" s="95" t="s">
        <v>8383</v>
      </c>
      <c r="D3905" s="95" t="s">
        <v>7080</v>
      </c>
      <c r="E3905" s="95" t="s">
        <v>7081</v>
      </c>
      <c r="F3905" s="99">
        <v>43343</v>
      </c>
      <c r="G3905" s="97">
        <v>15776.93</v>
      </c>
      <c r="H3905" s="97"/>
      <c r="I3905" s="95" t="s">
        <v>6940</v>
      </c>
      <c r="J3905" s="95" t="s">
        <v>8407</v>
      </c>
      <c r="K3905" s="96" t="s">
        <v>7058</v>
      </c>
      <c r="L3905" s="98"/>
    </row>
    <row r="3906" spans="1:12" ht="25.5" customHeight="1" x14ac:dyDescent="0.15">
      <c r="A3906" s="95" t="s">
        <v>7158</v>
      </c>
      <c r="B3906" s="95"/>
      <c r="C3906" s="95" t="s">
        <v>8383</v>
      </c>
      <c r="D3906" s="95" t="s">
        <v>7080</v>
      </c>
      <c r="E3906" s="95" t="s">
        <v>7081</v>
      </c>
      <c r="F3906" s="96" t="s">
        <v>7058</v>
      </c>
      <c r="G3906" s="97">
        <v>399.19</v>
      </c>
      <c r="H3906" s="97"/>
      <c r="I3906" s="95" t="s">
        <v>6940</v>
      </c>
      <c r="J3906" s="95" t="s">
        <v>8407</v>
      </c>
      <c r="K3906" s="96" t="s">
        <v>7058</v>
      </c>
      <c r="L3906" s="98"/>
    </row>
    <row r="3907" spans="1:12" ht="25.5" customHeight="1" x14ac:dyDescent="0.15">
      <c r="A3907" s="95" t="s">
        <v>7159</v>
      </c>
      <c r="B3907" s="95"/>
      <c r="C3907" s="95" t="s">
        <v>8383</v>
      </c>
      <c r="D3907" s="95" t="s">
        <v>7080</v>
      </c>
      <c r="E3907" s="95" t="s">
        <v>7081</v>
      </c>
      <c r="F3907" s="96" t="s">
        <v>7058</v>
      </c>
      <c r="G3907" s="97">
        <v>931.76</v>
      </c>
      <c r="H3907" s="97"/>
      <c r="I3907" s="95" t="s">
        <v>6940</v>
      </c>
      <c r="J3907" s="95" t="s">
        <v>8407</v>
      </c>
      <c r="K3907" s="96" t="s">
        <v>7058</v>
      </c>
      <c r="L3907" s="98"/>
    </row>
    <row r="3908" spans="1:12" ht="25.5" customHeight="1" x14ac:dyDescent="0.15">
      <c r="A3908" s="95" t="s">
        <v>7157</v>
      </c>
      <c r="B3908" s="95"/>
      <c r="C3908" s="95" t="s">
        <v>8383</v>
      </c>
      <c r="D3908" s="95" t="s">
        <v>7080</v>
      </c>
      <c r="E3908" s="95" t="s">
        <v>7081</v>
      </c>
      <c r="F3908" s="96" t="s">
        <v>7058</v>
      </c>
      <c r="G3908" s="97">
        <v>3026.11</v>
      </c>
      <c r="H3908" s="97"/>
      <c r="I3908" s="95" t="s">
        <v>6940</v>
      </c>
      <c r="J3908" s="95" t="s">
        <v>8407</v>
      </c>
      <c r="K3908" s="96" t="s">
        <v>7058</v>
      </c>
      <c r="L3908" s="98"/>
    </row>
    <row r="3909" spans="1:12" ht="25.5" customHeight="1" x14ac:dyDescent="0.15">
      <c r="A3909" s="95" t="s">
        <v>7145</v>
      </c>
      <c r="B3909" s="95"/>
      <c r="C3909" s="95" t="s">
        <v>8383</v>
      </c>
      <c r="D3909" s="95" t="s">
        <v>7080</v>
      </c>
      <c r="E3909" s="95" t="s">
        <v>7081</v>
      </c>
      <c r="F3909" s="96" t="s">
        <v>7058</v>
      </c>
      <c r="G3909" s="97">
        <v>5668.39</v>
      </c>
      <c r="H3909" s="97"/>
      <c r="I3909" s="95" t="s">
        <v>6940</v>
      </c>
      <c r="J3909" s="95" t="s">
        <v>8407</v>
      </c>
      <c r="K3909" s="96" t="s">
        <v>7058</v>
      </c>
      <c r="L3909" s="98"/>
    </row>
    <row r="3910" spans="1:12" ht="25.5" customHeight="1" x14ac:dyDescent="0.15">
      <c r="A3910" s="95" t="s">
        <v>6810</v>
      </c>
      <c r="B3910" s="95"/>
      <c r="C3910" s="95" t="s">
        <v>8386</v>
      </c>
      <c r="D3910" s="95" t="s">
        <v>7080</v>
      </c>
      <c r="E3910" s="95" t="s">
        <v>7081</v>
      </c>
      <c r="F3910" s="96" t="s">
        <v>7058</v>
      </c>
      <c r="G3910" s="97">
        <v>71195.740000000005</v>
      </c>
      <c r="H3910" s="97"/>
      <c r="I3910" s="95" t="s">
        <v>6941</v>
      </c>
      <c r="J3910" s="95" t="s">
        <v>8407</v>
      </c>
      <c r="K3910" s="96" t="s">
        <v>7058</v>
      </c>
      <c r="L3910" s="98"/>
    </row>
    <row r="3911" spans="1:12" ht="11.25" x14ac:dyDescent="0.15">
      <c r="A3911" s="95" t="s">
        <v>7160</v>
      </c>
      <c r="B3911" s="95"/>
      <c r="C3911" s="95" t="s">
        <v>8386</v>
      </c>
      <c r="D3911" s="95" t="s">
        <v>7080</v>
      </c>
      <c r="E3911" s="95" t="s">
        <v>7081</v>
      </c>
      <c r="F3911" s="96" t="s">
        <v>7058</v>
      </c>
      <c r="G3911" s="97">
        <v>3265.01</v>
      </c>
      <c r="H3911" s="97"/>
      <c r="I3911" s="95" t="s">
        <v>6941</v>
      </c>
      <c r="J3911" s="95" t="s">
        <v>8407</v>
      </c>
      <c r="K3911" s="96" t="s">
        <v>7058</v>
      </c>
    </row>
    <row r="3912" spans="1:12" ht="11.25" x14ac:dyDescent="0.15">
      <c r="A3912" s="95" t="s">
        <v>6808</v>
      </c>
      <c r="B3912" s="95"/>
      <c r="C3912" s="95" t="s">
        <v>8386</v>
      </c>
      <c r="D3912" s="95" t="s">
        <v>7080</v>
      </c>
      <c r="E3912" s="95" t="s">
        <v>7081</v>
      </c>
      <c r="F3912" s="96" t="s">
        <v>7058</v>
      </c>
      <c r="G3912" s="97"/>
      <c r="H3912" s="97"/>
      <c r="I3912" s="95" t="s">
        <v>6941</v>
      </c>
      <c r="J3912" s="95" t="s">
        <v>8407</v>
      </c>
      <c r="K3912" s="96" t="s">
        <v>7058</v>
      </c>
    </row>
    <row r="3913" spans="1:12" ht="38.25" customHeight="1" x14ac:dyDescent="0.3">
      <c r="A3913" s="95" t="s">
        <v>7139</v>
      </c>
      <c r="B3913" s="95"/>
      <c r="C3913" s="95" t="s">
        <v>8386</v>
      </c>
      <c r="D3913" s="95" t="s">
        <v>7080</v>
      </c>
      <c r="E3913" s="95" t="s">
        <v>7081</v>
      </c>
      <c r="F3913" s="96" t="s">
        <v>7058</v>
      </c>
      <c r="G3913" s="97">
        <v>8173.3</v>
      </c>
      <c r="H3913" s="97"/>
      <c r="I3913" s="95" t="s">
        <v>6941</v>
      </c>
      <c r="J3913" s="95" t="s">
        <v>8407</v>
      </c>
      <c r="K3913" s="96" t="s">
        <v>7058</v>
      </c>
      <c r="L3913" s="93"/>
    </row>
    <row r="3914" spans="1:12" ht="11.25" x14ac:dyDescent="0.15">
      <c r="A3914" s="95" t="s">
        <v>7087</v>
      </c>
      <c r="B3914" s="95"/>
      <c r="C3914" s="95" t="s">
        <v>8386</v>
      </c>
      <c r="D3914" s="95" t="s">
        <v>7080</v>
      </c>
      <c r="E3914" s="95" t="s">
        <v>7081</v>
      </c>
      <c r="F3914" s="96" t="s">
        <v>7058</v>
      </c>
      <c r="G3914" s="97">
        <v>5887.29</v>
      </c>
      <c r="H3914" s="97"/>
      <c r="I3914" s="95" t="s">
        <v>6941</v>
      </c>
      <c r="J3914" s="95" t="s">
        <v>8407</v>
      </c>
      <c r="K3914" s="96" t="s">
        <v>7058</v>
      </c>
    </row>
    <row r="3915" spans="1:12" ht="25.5" customHeight="1" x14ac:dyDescent="0.15">
      <c r="A3915" s="95" t="s">
        <v>7055</v>
      </c>
      <c r="B3915" s="95"/>
      <c r="C3915" s="95" t="s">
        <v>8386</v>
      </c>
      <c r="D3915" s="95" t="s">
        <v>7080</v>
      </c>
      <c r="E3915" s="95" t="s">
        <v>7081</v>
      </c>
      <c r="F3915" s="96" t="s">
        <v>7058</v>
      </c>
      <c r="G3915" s="97">
        <v>13707.53</v>
      </c>
      <c r="H3915" s="97"/>
      <c r="I3915" s="95" t="s">
        <v>6941</v>
      </c>
      <c r="J3915" s="95" t="s">
        <v>8407</v>
      </c>
      <c r="K3915" s="96" t="s">
        <v>7058</v>
      </c>
      <c r="L3915" s="98"/>
    </row>
    <row r="3916" spans="1:12" ht="25.5" customHeight="1" x14ac:dyDescent="0.15">
      <c r="A3916" s="95" t="s">
        <v>6804</v>
      </c>
      <c r="B3916" s="95"/>
      <c r="C3916" s="95" t="s">
        <v>8386</v>
      </c>
      <c r="D3916" s="95" t="s">
        <v>7080</v>
      </c>
      <c r="E3916" s="95" t="s">
        <v>7081</v>
      </c>
      <c r="F3916" s="96" t="s">
        <v>7058</v>
      </c>
      <c r="G3916" s="97">
        <v>31833.74</v>
      </c>
      <c r="H3916" s="97"/>
      <c r="I3916" s="95" t="s">
        <v>6941</v>
      </c>
      <c r="J3916" s="95" t="s">
        <v>8407</v>
      </c>
      <c r="K3916" s="96" t="s">
        <v>7058</v>
      </c>
      <c r="L3916" s="98"/>
    </row>
    <row r="3917" spans="1:12" ht="25.5" customHeight="1" x14ac:dyDescent="0.15">
      <c r="A3917" s="95" t="s">
        <v>7161</v>
      </c>
      <c r="B3917" s="95"/>
      <c r="C3917" s="95" t="s">
        <v>8386</v>
      </c>
      <c r="D3917" s="95" t="s">
        <v>7080</v>
      </c>
      <c r="E3917" s="95" t="s">
        <v>7081</v>
      </c>
      <c r="F3917" s="96" t="s">
        <v>7058</v>
      </c>
      <c r="G3917" s="97">
        <v>2796.23</v>
      </c>
      <c r="H3917" s="97"/>
      <c r="I3917" s="95" t="s">
        <v>6941</v>
      </c>
      <c r="J3917" s="95" t="s">
        <v>8407</v>
      </c>
      <c r="K3917" s="96" t="s">
        <v>7058</v>
      </c>
      <c r="L3917" s="98"/>
    </row>
    <row r="3918" spans="1:12" ht="25.5" customHeight="1" x14ac:dyDescent="0.15">
      <c r="A3918" s="95" t="s">
        <v>6844</v>
      </c>
      <c r="B3918" s="95"/>
      <c r="C3918" s="95" t="s">
        <v>8386</v>
      </c>
      <c r="D3918" s="95" t="s">
        <v>7080</v>
      </c>
      <c r="E3918" s="95" t="s">
        <v>7081</v>
      </c>
      <c r="F3918" s="99">
        <v>43343</v>
      </c>
      <c r="G3918" s="97">
        <v>37174.61</v>
      </c>
      <c r="H3918" s="97"/>
      <c r="I3918" s="95" t="s">
        <v>6941</v>
      </c>
      <c r="J3918" s="95" t="s">
        <v>8407</v>
      </c>
      <c r="K3918" s="96" t="s">
        <v>7058</v>
      </c>
      <c r="L3918" s="98"/>
    </row>
    <row r="3919" spans="1:12" ht="25.5" customHeight="1" x14ac:dyDescent="0.15">
      <c r="A3919" s="95" t="s">
        <v>6845</v>
      </c>
      <c r="B3919" s="95"/>
      <c r="C3919" s="95" t="s">
        <v>8386</v>
      </c>
      <c r="D3919" s="95" t="s">
        <v>7080</v>
      </c>
      <c r="E3919" s="95" t="s">
        <v>7081</v>
      </c>
      <c r="F3919" s="99">
        <v>43343</v>
      </c>
      <c r="G3919" s="97">
        <v>6684.92</v>
      </c>
      <c r="H3919" s="97"/>
      <c r="I3919" s="95" t="s">
        <v>6941</v>
      </c>
      <c r="J3919" s="95" t="s">
        <v>8407</v>
      </c>
      <c r="K3919" s="96" t="s">
        <v>7058</v>
      </c>
      <c r="L3919" s="98"/>
    </row>
    <row r="3920" spans="1:12" ht="25.5" customHeight="1" x14ac:dyDescent="0.15">
      <c r="A3920" s="95" t="s">
        <v>6847</v>
      </c>
      <c r="B3920" s="95"/>
      <c r="C3920" s="95" t="s">
        <v>8386</v>
      </c>
      <c r="D3920" s="95" t="s">
        <v>7080</v>
      </c>
      <c r="E3920" s="95" t="s">
        <v>7081</v>
      </c>
      <c r="F3920" s="99">
        <v>43343</v>
      </c>
      <c r="G3920" s="97">
        <v>23218.25</v>
      </c>
      <c r="H3920" s="97"/>
      <c r="I3920" s="95" t="s">
        <v>6941</v>
      </c>
      <c r="J3920" s="95" t="s">
        <v>8407</v>
      </c>
      <c r="K3920" s="96" t="s">
        <v>7058</v>
      </c>
      <c r="L3920" s="98"/>
    </row>
    <row r="3921" spans="1:12" ht="25.5" customHeight="1" x14ac:dyDescent="0.15">
      <c r="A3921" s="95" t="s">
        <v>6846</v>
      </c>
      <c r="B3921" s="95"/>
      <c r="C3921" s="95" t="s">
        <v>8386</v>
      </c>
      <c r="D3921" s="95" t="s">
        <v>7080</v>
      </c>
      <c r="E3921" s="95" t="s">
        <v>7081</v>
      </c>
      <c r="F3921" s="99">
        <v>43343</v>
      </c>
      <c r="G3921" s="97">
        <v>14861.53</v>
      </c>
      <c r="H3921" s="97"/>
      <c r="I3921" s="95" t="s">
        <v>6941</v>
      </c>
      <c r="J3921" s="95" t="s">
        <v>8407</v>
      </c>
      <c r="K3921" s="96" t="s">
        <v>7058</v>
      </c>
      <c r="L3921" s="98"/>
    </row>
    <row r="3922" spans="1:12" ht="25.5" customHeight="1" x14ac:dyDescent="0.15">
      <c r="A3922" s="95" t="s">
        <v>6848</v>
      </c>
      <c r="B3922" s="95"/>
      <c r="C3922" s="95" t="s">
        <v>8386</v>
      </c>
      <c r="D3922" s="95" t="s">
        <v>7080</v>
      </c>
      <c r="E3922" s="95" t="s">
        <v>7081</v>
      </c>
      <c r="F3922" s="99">
        <v>43343</v>
      </c>
      <c r="G3922" s="97">
        <v>31263.25</v>
      </c>
      <c r="H3922" s="97"/>
      <c r="I3922" s="95" t="s">
        <v>6941</v>
      </c>
      <c r="J3922" s="95" t="s">
        <v>8407</v>
      </c>
      <c r="K3922" s="96" t="s">
        <v>7058</v>
      </c>
      <c r="L3922" s="98"/>
    </row>
    <row r="3923" spans="1:12" ht="25.5" customHeight="1" x14ac:dyDescent="0.15">
      <c r="A3923" s="95" t="s">
        <v>7158</v>
      </c>
      <c r="B3923" s="95"/>
      <c r="C3923" s="95" t="s">
        <v>8386</v>
      </c>
      <c r="D3923" s="95" t="s">
        <v>7080</v>
      </c>
      <c r="E3923" s="95" t="s">
        <v>7081</v>
      </c>
      <c r="F3923" s="96" t="s">
        <v>7058</v>
      </c>
      <c r="G3923" s="97">
        <v>806.36</v>
      </c>
      <c r="H3923" s="97"/>
      <c r="I3923" s="95" t="s">
        <v>6941</v>
      </c>
      <c r="J3923" s="95" t="s">
        <v>8407</v>
      </c>
      <c r="K3923" s="96" t="s">
        <v>7058</v>
      </c>
      <c r="L3923" s="98"/>
    </row>
    <row r="3924" spans="1:12" ht="25.5" customHeight="1" x14ac:dyDescent="0.15">
      <c r="A3924" s="95" t="s">
        <v>7159</v>
      </c>
      <c r="B3924" s="95"/>
      <c r="C3924" s="95" t="s">
        <v>8386</v>
      </c>
      <c r="D3924" s="95" t="s">
        <v>7080</v>
      </c>
      <c r="E3924" s="95" t="s">
        <v>7081</v>
      </c>
      <c r="F3924" s="96" t="s">
        <v>7058</v>
      </c>
      <c r="G3924" s="97">
        <v>1881.57</v>
      </c>
      <c r="H3924" s="97"/>
      <c r="I3924" s="95" t="s">
        <v>6941</v>
      </c>
      <c r="J3924" s="95" t="s">
        <v>8407</v>
      </c>
      <c r="K3924" s="96" t="s">
        <v>7058</v>
      </c>
      <c r="L3924" s="98"/>
    </row>
    <row r="3925" spans="1:12" ht="25.5" customHeight="1" x14ac:dyDescent="0.15">
      <c r="A3925" s="95" t="s">
        <v>7157</v>
      </c>
      <c r="B3925" s="95"/>
      <c r="C3925" s="95" t="s">
        <v>8386</v>
      </c>
      <c r="D3925" s="95" t="s">
        <v>7080</v>
      </c>
      <c r="E3925" s="95" t="s">
        <v>7081</v>
      </c>
      <c r="F3925" s="96" t="s">
        <v>7058</v>
      </c>
      <c r="G3925" s="97">
        <v>6052.23</v>
      </c>
      <c r="H3925" s="97"/>
      <c r="I3925" s="95" t="s">
        <v>6941</v>
      </c>
      <c r="J3925" s="95" t="s">
        <v>8407</v>
      </c>
      <c r="K3925" s="96" t="s">
        <v>7058</v>
      </c>
      <c r="L3925" s="98"/>
    </row>
    <row r="3926" spans="1:12" ht="25.5" customHeight="1" x14ac:dyDescent="0.15">
      <c r="A3926" s="95" t="s">
        <v>7145</v>
      </c>
      <c r="B3926" s="95"/>
      <c r="C3926" s="95" t="s">
        <v>8386</v>
      </c>
      <c r="D3926" s="95" t="s">
        <v>7080</v>
      </c>
      <c r="E3926" s="95" t="s">
        <v>7081</v>
      </c>
      <c r="F3926" s="96" t="s">
        <v>7058</v>
      </c>
      <c r="G3926" s="97">
        <v>12749.3</v>
      </c>
      <c r="H3926" s="97"/>
      <c r="I3926" s="95" t="s">
        <v>6941</v>
      </c>
      <c r="J3926" s="95" t="s">
        <v>8407</v>
      </c>
      <c r="K3926" s="96" t="s">
        <v>7058</v>
      </c>
      <c r="L3926" s="98"/>
    </row>
    <row r="3927" spans="1:12" ht="25.5" customHeight="1" x14ac:dyDescent="0.15">
      <c r="A3927" s="95" t="s">
        <v>6844</v>
      </c>
      <c r="B3927" s="95"/>
      <c r="C3927" s="95" t="s">
        <v>8386</v>
      </c>
      <c r="D3927" s="95" t="s">
        <v>7080</v>
      </c>
      <c r="E3927" s="95" t="s">
        <v>7081</v>
      </c>
      <c r="F3927" s="99">
        <v>43708</v>
      </c>
      <c r="G3927" s="97">
        <v>107179.79</v>
      </c>
      <c r="H3927" s="97"/>
      <c r="I3927" s="95" t="s">
        <v>8408</v>
      </c>
      <c r="J3927" s="95" t="s">
        <v>8409</v>
      </c>
      <c r="K3927" s="96" t="s">
        <v>8410</v>
      </c>
      <c r="L3927" s="98"/>
    </row>
    <row r="3928" spans="1:12" ht="25.5" customHeight="1" x14ac:dyDescent="0.15">
      <c r="A3928" s="95" t="s">
        <v>6804</v>
      </c>
      <c r="B3928" s="95"/>
      <c r="C3928" s="95" t="s">
        <v>8386</v>
      </c>
      <c r="D3928" s="95" t="s">
        <v>7080</v>
      </c>
      <c r="E3928" s="95" t="s">
        <v>7081</v>
      </c>
      <c r="F3928" s="96" t="s">
        <v>8410</v>
      </c>
      <c r="G3928" s="97">
        <v>16353.31</v>
      </c>
      <c r="H3928" s="97"/>
      <c r="I3928" s="95" t="s">
        <v>8408</v>
      </c>
      <c r="J3928" s="95" t="s">
        <v>8409</v>
      </c>
      <c r="K3928" s="96" t="s">
        <v>8410</v>
      </c>
      <c r="L3928" s="98"/>
    </row>
    <row r="3929" spans="1:12" ht="25.5" customHeight="1" x14ac:dyDescent="0.15">
      <c r="A3929" s="95" t="s">
        <v>6848</v>
      </c>
      <c r="B3929" s="95"/>
      <c r="C3929" s="95" t="s">
        <v>8386</v>
      </c>
      <c r="D3929" s="95" t="s">
        <v>7080</v>
      </c>
      <c r="E3929" s="95" t="s">
        <v>7081</v>
      </c>
      <c r="F3929" s="99">
        <v>43708</v>
      </c>
      <c r="G3929" s="97">
        <v>27508.23</v>
      </c>
      <c r="H3929" s="97"/>
      <c r="I3929" s="95" t="s">
        <v>8408</v>
      </c>
      <c r="J3929" s="95" t="s">
        <v>8409</v>
      </c>
      <c r="K3929" s="96" t="s">
        <v>8410</v>
      </c>
      <c r="L3929" s="98"/>
    </row>
    <row r="3930" spans="1:12" ht="25.5" customHeight="1" x14ac:dyDescent="0.15">
      <c r="A3930" s="95" t="s">
        <v>7196</v>
      </c>
      <c r="B3930" s="95"/>
      <c r="C3930" s="95" t="s">
        <v>8386</v>
      </c>
      <c r="D3930" s="95" t="s">
        <v>7080</v>
      </c>
      <c r="E3930" s="95" t="s">
        <v>7081</v>
      </c>
      <c r="F3930" s="96" t="s">
        <v>8410</v>
      </c>
      <c r="G3930" s="97">
        <v>1672.49</v>
      </c>
      <c r="H3930" s="97"/>
      <c r="I3930" s="95" t="s">
        <v>8408</v>
      </c>
      <c r="J3930" s="95" t="s">
        <v>8409</v>
      </c>
      <c r="K3930" s="96" t="s">
        <v>8410</v>
      </c>
      <c r="L3930" s="98"/>
    </row>
    <row r="3931" spans="1:12" ht="12.75" customHeight="1" x14ac:dyDescent="0.15">
      <c r="A3931" s="95" t="s">
        <v>7085</v>
      </c>
      <c r="B3931" s="95"/>
      <c r="C3931" s="95" t="s">
        <v>8386</v>
      </c>
      <c r="D3931" s="95" t="s">
        <v>7080</v>
      </c>
      <c r="E3931" s="95" t="s">
        <v>7081</v>
      </c>
      <c r="F3931" s="96" t="s">
        <v>8410</v>
      </c>
      <c r="G3931" s="97">
        <v>4310.42</v>
      </c>
      <c r="H3931" s="97"/>
      <c r="I3931" s="95" t="s">
        <v>8408</v>
      </c>
      <c r="J3931" s="95" t="s">
        <v>8409</v>
      </c>
      <c r="K3931" s="96" t="s">
        <v>8410</v>
      </c>
      <c r="L3931" s="98"/>
    </row>
    <row r="3932" spans="1:12" ht="12.75" customHeight="1" x14ac:dyDescent="0.15">
      <c r="A3932" s="95" t="s">
        <v>7092</v>
      </c>
      <c r="B3932" s="95"/>
      <c r="C3932" s="95" t="s">
        <v>8386</v>
      </c>
      <c r="D3932" s="95" t="s">
        <v>7080</v>
      </c>
      <c r="E3932" s="95" t="s">
        <v>7081</v>
      </c>
      <c r="F3932" s="96" t="s">
        <v>8410</v>
      </c>
      <c r="G3932" s="97">
        <v>560.35</v>
      </c>
      <c r="H3932" s="97"/>
      <c r="I3932" s="95" t="s">
        <v>8408</v>
      </c>
      <c r="J3932" s="95" t="s">
        <v>8409</v>
      </c>
      <c r="K3932" s="96" t="s">
        <v>8410</v>
      </c>
      <c r="L3932" s="98"/>
    </row>
    <row r="3933" spans="1:12" ht="11.25" x14ac:dyDescent="0.15">
      <c r="A3933" s="95" t="s">
        <v>7078</v>
      </c>
      <c r="B3933" s="95"/>
      <c r="C3933" s="95" t="s">
        <v>8386</v>
      </c>
      <c r="D3933" s="95" t="s">
        <v>7080</v>
      </c>
      <c r="E3933" s="95" t="s">
        <v>7081</v>
      </c>
      <c r="F3933" s="96" t="s">
        <v>8410</v>
      </c>
      <c r="G3933" s="97">
        <v>3352.01</v>
      </c>
      <c r="H3933" s="97"/>
      <c r="I3933" s="95" t="s">
        <v>8408</v>
      </c>
      <c r="J3933" s="95" t="s">
        <v>8409</v>
      </c>
      <c r="K3933" s="96" t="s">
        <v>8410</v>
      </c>
      <c r="L3933" s="98"/>
    </row>
    <row r="3934" spans="1:12" ht="12.75" customHeight="1" x14ac:dyDescent="0.15">
      <c r="A3934" s="95" t="s">
        <v>7095</v>
      </c>
      <c r="B3934" s="95"/>
      <c r="C3934" s="95" t="s">
        <v>8386</v>
      </c>
      <c r="D3934" s="95" t="s">
        <v>7080</v>
      </c>
      <c r="E3934" s="95" t="s">
        <v>7081</v>
      </c>
      <c r="F3934" s="96" t="s">
        <v>8410</v>
      </c>
      <c r="G3934" s="97">
        <v>3345.61</v>
      </c>
      <c r="H3934" s="97"/>
      <c r="I3934" s="95" t="s">
        <v>8408</v>
      </c>
      <c r="J3934" s="95" t="s">
        <v>8409</v>
      </c>
      <c r="K3934" s="96" t="s">
        <v>8410</v>
      </c>
      <c r="L3934" s="98"/>
    </row>
    <row r="3935" spans="1:12" ht="11.25" x14ac:dyDescent="0.15">
      <c r="A3935" s="95" t="s">
        <v>7157</v>
      </c>
      <c r="B3935" s="95"/>
      <c r="C3935" s="95" t="s">
        <v>8386</v>
      </c>
      <c r="D3935" s="95" t="s">
        <v>7080</v>
      </c>
      <c r="E3935" s="95" t="s">
        <v>7081</v>
      </c>
      <c r="F3935" s="96" t="s">
        <v>8410</v>
      </c>
      <c r="G3935" s="97">
        <v>6123.76</v>
      </c>
      <c r="H3935" s="97"/>
      <c r="I3935" s="95" t="s">
        <v>8408</v>
      </c>
      <c r="J3935" s="95" t="s">
        <v>8409</v>
      </c>
      <c r="K3935" s="96" t="s">
        <v>8410</v>
      </c>
      <c r="L3935" s="98"/>
    </row>
    <row r="3936" spans="1:12" ht="11.25" x14ac:dyDescent="0.15">
      <c r="A3936" s="95" t="s">
        <v>7158</v>
      </c>
      <c r="B3936" s="95"/>
      <c r="C3936" s="95" t="s">
        <v>8386</v>
      </c>
      <c r="D3936" s="95" t="s">
        <v>7080</v>
      </c>
      <c r="E3936" s="95" t="s">
        <v>7081</v>
      </c>
      <c r="F3936" s="96" t="s">
        <v>8410</v>
      </c>
      <c r="G3936" s="97">
        <v>5813.54</v>
      </c>
      <c r="H3936" s="97"/>
      <c r="I3936" s="95" t="s">
        <v>8408</v>
      </c>
      <c r="J3936" s="95" t="s">
        <v>8409</v>
      </c>
      <c r="K3936" s="96" t="s">
        <v>8410</v>
      </c>
    </row>
    <row r="3937" spans="1:12" ht="11.25" x14ac:dyDescent="0.15">
      <c r="A3937" s="95" t="s">
        <v>7149</v>
      </c>
      <c r="B3937" s="95"/>
      <c r="C3937" s="95" t="s">
        <v>8386</v>
      </c>
      <c r="D3937" s="95" t="s">
        <v>7080</v>
      </c>
      <c r="E3937" s="95" t="s">
        <v>7081</v>
      </c>
      <c r="F3937" s="96" t="s">
        <v>8410</v>
      </c>
      <c r="G3937" s="97">
        <v>6462.57</v>
      </c>
      <c r="H3937" s="97"/>
      <c r="I3937" s="95" t="s">
        <v>8408</v>
      </c>
      <c r="J3937" s="95" t="s">
        <v>8409</v>
      </c>
      <c r="K3937" s="96" t="s">
        <v>8410</v>
      </c>
    </row>
    <row r="3938" spans="1:12" ht="38.25" customHeight="1" x14ac:dyDescent="0.3">
      <c r="A3938" s="95" t="s">
        <v>7150</v>
      </c>
      <c r="B3938" s="95"/>
      <c r="C3938" s="95" t="s">
        <v>8386</v>
      </c>
      <c r="D3938" s="95" t="s">
        <v>7080</v>
      </c>
      <c r="E3938" s="95" t="s">
        <v>7081</v>
      </c>
      <c r="F3938" s="96" t="s">
        <v>8410</v>
      </c>
      <c r="G3938" s="97">
        <v>10918.16</v>
      </c>
      <c r="H3938" s="97"/>
      <c r="I3938" s="95" t="s">
        <v>8408</v>
      </c>
      <c r="J3938" s="95" t="s">
        <v>8409</v>
      </c>
      <c r="K3938" s="96" t="s">
        <v>8410</v>
      </c>
      <c r="L3938" s="93"/>
    </row>
    <row r="3939" spans="1:12" ht="11.25" x14ac:dyDescent="0.15">
      <c r="A3939" s="95" t="s">
        <v>7098</v>
      </c>
      <c r="B3939" s="95"/>
      <c r="C3939" s="95" t="s">
        <v>8386</v>
      </c>
      <c r="D3939" s="95" t="s">
        <v>7080</v>
      </c>
      <c r="E3939" s="95" t="s">
        <v>7081</v>
      </c>
      <c r="F3939" s="96" t="s">
        <v>8410</v>
      </c>
      <c r="G3939" s="97">
        <v>515.13</v>
      </c>
      <c r="H3939" s="97"/>
      <c r="I3939" s="95" t="s">
        <v>8408</v>
      </c>
      <c r="J3939" s="95" t="s">
        <v>8409</v>
      </c>
      <c r="K3939" s="96" t="s">
        <v>8410</v>
      </c>
    </row>
    <row r="3940" spans="1:12" ht="25.5" customHeight="1" x14ac:dyDescent="0.15">
      <c r="A3940" s="95" t="s">
        <v>6808</v>
      </c>
      <c r="B3940" s="95"/>
      <c r="C3940" s="95" t="s">
        <v>8386</v>
      </c>
      <c r="D3940" s="95" t="s">
        <v>7080</v>
      </c>
      <c r="E3940" s="95" t="s">
        <v>7081</v>
      </c>
      <c r="F3940" s="96" t="s">
        <v>8410</v>
      </c>
      <c r="G3940" s="97">
        <v>5844.04</v>
      </c>
      <c r="H3940" s="97"/>
      <c r="I3940" s="95" t="s">
        <v>8408</v>
      </c>
      <c r="J3940" s="95" t="s">
        <v>8409</v>
      </c>
      <c r="K3940" s="96" t="s">
        <v>8410</v>
      </c>
      <c r="L3940" s="98"/>
    </row>
    <row r="3941" spans="1:12" ht="25.5" customHeight="1" x14ac:dyDescent="0.15">
      <c r="A3941" s="95" t="s">
        <v>7160</v>
      </c>
      <c r="B3941" s="95"/>
      <c r="C3941" s="95" t="s">
        <v>8386</v>
      </c>
      <c r="D3941" s="95" t="s">
        <v>7080</v>
      </c>
      <c r="E3941" s="95" t="s">
        <v>7081</v>
      </c>
      <c r="F3941" s="96" t="s">
        <v>8410</v>
      </c>
      <c r="G3941" s="97">
        <v>4483.18</v>
      </c>
      <c r="H3941" s="97"/>
      <c r="I3941" s="95" t="s">
        <v>8408</v>
      </c>
      <c r="J3941" s="95" t="s">
        <v>8409</v>
      </c>
      <c r="K3941" s="96" t="s">
        <v>8410</v>
      </c>
      <c r="L3941" s="98"/>
    </row>
    <row r="3942" spans="1:12" ht="25.5" customHeight="1" x14ac:dyDescent="0.15">
      <c r="A3942" s="95" t="s">
        <v>7139</v>
      </c>
      <c r="B3942" s="95"/>
      <c r="C3942" s="95" t="s">
        <v>8386</v>
      </c>
      <c r="D3942" s="95" t="s">
        <v>7080</v>
      </c>
      <c r="E3942" s="95" t="s">
        <v>7081</v>
      </c>
      <c r="F3942" s="96" t="s">
        <v>8410</v>
      </c>
      <c r="G3942" s="97">
        <v>10612.27</v>
      </c>
      <c r="H3942" s="97"/>
      <c r="I3942" s="95" t="s">
        <v>8408</v>
      </c>
      <c r="J3942" s="95" t="s">
        <v>8409</v>
      </c>
      <c r="K3942" s="96" t="s">
        <v>8410</v>
      </c>
      <c r="L3942" s="98"/>
    </row>
    <row r="3943" spans="1:12" ht="25.5" customHeight="1" x14ac:dyDescent="0.15">
      <c r="A3943" s="95" t="s">
        <v>7055</v>
      </c>
      <c r="B3943" s="95"/>
      <c r="C3943" s="95" t="s">
        <v>8386</v>
      </c>
      <c r="D3943" s="95" t="s">
        <v>7080</v>
      </c>
      <c r="E3943" s="95" t="s">
        <v>7081</v>
      </c>
      <c r="F3943" s="96" t="s">
        <v>8410</v>
      </c>
      <c r="G3943" s="97">
        <v>17369.78</v>
      </c>
      <c r="H3943" s="97"/>
      <c r="I3943" s="95" t="s">
        <v>8408</v>
      </c>
      <c r="J3943" s="95" t="s">
        <v>8409</v>
      </c>
      <c r="K3943" s="96" t="s">
        <v>8410</v>
      </c>
      <c r="L3943" s="98"/>
    </row>
    <row r="3944" spans="1:12" ht="25.5" customHeight="1" x14ac:dyDescent="0.15">
      <c r="A3944" s="95" t="s">
        <v>7190</v>
      </c>
      <c r="B3944" s="95"/>
      <c r="C3944" s="95" t="s">
        <v>8386</v>
      </c>
      <c r="D3944" s="95" t="s">
        <v>7080</v>
      </c>
      <c r="E3944" s="95" t="s">
        <v>7081</v>
      </c>
      <c r="F3944" s="96" t="s">
        <v>8410</v>
      </c>
      <c r="G3944" s="97">
        <v>1709.19</v>
      </c>
      <c r="H3944" s="97"/>
      <c r="I3944" s="95" t="s">
        <v>8408</v>
      </c>
      <c r="J3944" s="95" t="s">
        <v>8409</v>
      </c>
      <c r="K3944" s="96" t="s">
        <v>8410</v>
      </c>
      <c r="L3944" s="98"/>
    </row>
    <row r="3945" spans="1:12" ht="25.5" customHeight="1" x14ac:dyDescent="0.15">
      <c r="A3945" s="95" t="s">
        <v>7087</v>
      </c>
      <c r="B3945" s="95"/>
      <c r="C3945" s="95" t="s">
        <v>8386</v>
      </c>
      <c r="D3945" s="95" t="s">
        <v>7080</v>
      </c>
      <c r="E3945" s="95" t="s">
        <v>7081</v>
      </c>
      <c r="F3945" s="96" t="s">
        <v>8410</v>
      </c>
      <c r="G3945" s="97">
        <v>5996.82</v>
      </c>
      <c r="H3945" s="97"/>
      <c r="I3945" s="95" t="s">
        <v>8408</v>
      </c>
      <c r="J3945" s="95" t="s">
        <v>8409</v>
      </c>
      <c r="K3945" s="96" t="s">
        <v>8410</v>
      </c>
      <c r="L3945" s="98"/>
    </row>
    <row r="3946" spans="1:12" ht="25.5" customHeight="1" x14ac:dyDescent="0.15">
      <c r="A3946" s="95" t="s">
        <v>6810</v>
      </c>
      <c r="B3946" s="95"/>
      <c r="C3946" s="95" t="s">
        <v>8386</v>
      </c>
      <c r="D3946" s="95" t="s">
        <v>7080</v>
      </c>
      <c r="E3946" s="95" t="s">
        <v>7081</v>
      </c>
      <c r="F3946" s="96" t="s">
        <v>8410</v>
      </c>
      <c r="G3946" s="97">
        <v>49295.96</v>
      </c>
      <c r="H3946" s="97"/>
      <c r="I3946" s="95" t="s">
        <v>8408</v>
      </c>
      <c r="J3946" s="95" t="s">
        <v>8409</v>
      </c>
      <c r="K3946" s="96" t="s">
        <v>8410</v>
      </c>
      <c r="L3946" s="98"/>
    </row>
    <row r="3947" spans="1:12" ht="25.5" customHeight="1" x14ac:dyDescent="0.15">
      <c r="A3947" s="95" t="s">
        <v>7086</v>
      </c>
      <c r="B3947" s="95"/>
      <c r="C3947" s="95" t="s">
        <v>8386</v>
      </c>
      <c r="D3947" s="95" t="s">
        <v>7080</v>
      </c>
      <c r="E3947" s="95" t="s">
        <v>7081</v>
      </c>
      <c r="F3947" s="96" t="s">
        <v>8410</v>
      </c>
      <c r="G3947" s="97">
        <v>2859.94</v>
      </c>
      <c r="H3947" s="97"/>
      <c r="I3947" s="95" t="s">
        <v>8408</v>
      </c>
      <c r="J3947" s="95" t="s">
        <v>8409</v>
      </c>
      <c r="K3947" s="96" t="s">
        <v>8410</v>
      </c>
      <c r="L3947" s="98"/>
    </row>
    <row r="3948" spans="1:12" ht="25.5" customHeight="1" x14ac:dyDescent="0.15">
      <c r="A3948" s="95" t="s">
        <v>7056</v>
      </c>
      <c r="B3948" s="95"/>
      <c r="C3948" s="95" t="s">
        <v>8386</v>
      </c>
      <c r="D3948" s="95" t="s">
        <v>7080</v>
      </c>
      <c r="E3948" s="95" t="s">
        <v>7081</v>
      </c>
      <c r="F3948" s="96" t="s">
        <v>8410</v>
      </c>
      <c r="G3948" s="100">
        <v>10628.81</v>
      </c>
      <c r="H3948" s="100"/>
      <c r="I3948" s="95" t="s">
        <v>8408</v>
      </c>
      <c r="J3948" s="95" t="s">
        <v>8409</v>
      </c>
      <c r="K3948" s="96" t="s">
        <v>8410</v>
      </c>
      <c r="L3948" s="98"/>
    </row>
    <row r="3949" spans="1:12" ht="25.5" customHeight="1" x14ac:dyDescent="0.15">
      <c r="A3949" s="95" t="s">
        <v>7145</v>
      </c>
      <c r="B3949" s="95"/>
      <c r="C3949" s="95" t="s">
        <v>8411</v>
      </c>
      <c r="D3949" s="95" t="s">
        <v>7080</v>
      </c>
      <c r="E3949" s="95" t="s">
        <v>7081</v>
      </c>
      <c r="F3949" s="96" t="s">
        <v>7228</v>
      </c>
      <c r="G3949" s="97"/>
      <c r="H3949" s="97">
        <v>11951.48</v>
      </c>
      <c r="I3949" s="95" t="s">
        <v>8412</v>
      </c>
      <c r="J3949" s="95" t="s">
        <v>8413</v>
      </c>
      <c r="K3949" s="96" t="s">
        <v>8414</v>
      </c>
      <c r="L3949" s="98"/>
    </row>
    <row r="3950" spans="1:12" ht="25.5" customHeight="1" x14ac:dyDescent="0.15">
      <c r="A3950" s="95" t="s">
        <v>6806</v>
      </c>
      <c r="B3950" s="95"/>
      <c r="C3950" s="95" t="s">
        <v>8411</v>
      </c>
      <c r="D3950" s="95" t="s">
        <v>7080</v>
      </c>
      <c r="E3950" s="95" t="s">
        <v>7081</v>
      </c>
      <c r="F3950" s="96" t="s">
        <v>7228</v>
      </c>
      <c r="G3950" s="97">
        <v>11951.48</v>
      </c>
      <c r="H3950" s="97"/>
      <c r="I3950" s="95" t="s">
        <v>8412</v>
      </c>
      <c r="J3950" s="95" t="s">
        <v>8413</v>
      </c>
      <c r="K3950" s="96" t="s">
        <v>8414</v>
      </c>
      <c r="L3950" s="98"/>
    </row>
    <row r="3951" spans="1:12" ht="25.5" customHeight="1" x14ac:dyDescent="0.15">
      <c r="A3951" s="95" t="s">
        <v>7145</v>
      </c>
      <c r="B3951" s="95"/>
      <c r="C3951" s="95" t="s">
        <v>8415</v>
      </c>
      <c r="D3951" s="95" t="s">
        <v>7080</v>
      </c>
      <c r="E3951" s="95" t="s">
        <v>7081</v>
      </c>
      <c r="F3951" s="96" t="s">
        <v>7228</v>
      </c>
      <c r="G3951" s="97"/>
      <c r="H3951" s="97">
        <v>8305.26</v>
      </c>
      <c r="I3951" s="95" t="s">
        <v>8416</v>
      </c>
      <c r="J3951" s="95" t="s">
        <v>8413</v>
      </c>
      <c r="K3951" s="96" t="s">
        <v>8414</v>
      </c>
      <c r="L3951" s="98"/>
    </row>
    <row r="3952" spans="1:12" ht="25.5" customHeight="1" x14ac:dyDescent="0.15">
      <c r="A3952" s="95" t="s">
        <v>7149</v>
      </c>
      <c r="B3952" s="95"/>
      <c r="C3952" s="95" t="s">
        <v>8415</v>
      </c>
      <c r="D3952" s="95" t="s">
        <v>7080</v>
      </c>
      <c r="E3952" s="95" t="s">
        <v>7081</v>
      </c>
      <c r="F3952" s="96" t="s">
        <v>7228</v>
      </c>
      <c r="G3952" s="97">
        <v>8305.26</v>
      </c>
      <c r="H3952" s="97"/>
      <c r="I3952" s="95" t="s">
        <v>8416</v>
      </c>
      <c r="J3952" s="95" t="s">
        <v>8413</v>
      </c>
      <c r="K3952" s="96" t="s">
        <v>8414</v>
      </c>
      <c r="L3952" s="98"/>
    </row>
    <row r="3953" spans="1:12" ht="25.5" customHeight="1" x14ac:dyDescent="0.15">
      <c r="A3953" s="95" t="s">
        <v>7145</v>
      </c>
      <c r="B3953" s="95"/>
      <c r="C3953" s="95" t="s">
        <v>7394</v>
      </c>
      <c r="D3953" s="95" t="s">
        <v>7080</v>
      </c>
      <c r="E3953" s="95" t="s">
        <v>7081</v>
      </c>
      <c r="F3953" s="96" t="s">
        <v>6820</v>
      </c>
      <c r="G3953" s="97"/>
      <c r="H3953" s="97">
        <v>6330.08</v>
      </c>
      <c r="I3953" s="95" t="s">
        <v>8417</v>
      </c>
      <c r="J3953" s="95" t="s">
        <v>8418</v>
      </c>
      <c r="K3953" s="96" t="s">
        <v>8419</v>
      </c>
      <c r="L3953" s="98"/>
    </row>
    <row r="3954" spans="1:12" ht="25.5" customHeight="1" x14ac:dyDescent="0.15">
      <c r="A3954" s="95" t="s">
        <v>7149</v>
      </c>
      <c r="B3954" s="95"/>
      <c r="C3954" s="95" t="s">
        <v>7394</v>
      </c>
      <c r="D3954" s="95" t="s">
        <v>7080</v>
      </c>
      <c r="E3954" s="95" t="s">
        <v>7081</v>
      </c>
      <c r="F3954" s="96" t="s">
        <v>6820</v>
      </c>
      <c r="G3954" s="97">
        <v>6330.08</v>
      </c>
      <c r="H3954" s="97"/>
      <c r="I3954" s="95" t="s">
        <v>8417</v>
      </c>
      <c r="J3954" s="95" t="s">
        <v>8418</v>
      </c>
      <c r="K3954" s="96" t="s">
        <v>8419</v>
      </c>
      <c r="L3954" s="98"/>
    </row>
    <row r="3955" spans="1:12" ht="25.5" customHeight="1" x14ac:dyDescent="0.15">
      <c r="A3955" s="95" t="s">
        <v>7139</v>
      </c>
      <c r="B3955" s="95"/>
      <c r="C3955" s="95" t="s">
        <v>8268</v>
      </c>
      <c r="D3955" s="95" t="s">
        <v>7080</v>
      </c>
      <c r="E3955" s="95" t="s">
        <v>7081</v>
      </c>
      <c r="F3955" s="96" t="s">
        <v>8298</v>
      </c>
      <c r="G3955" s="97">
        <v>3416.42</v>
      </c>
      <c r="H3955" s="97"/>
      <c r="I3955" s="95" t="s">
        <v>8420</v>
      </c>
      <c r="J3955" s="95" t="s">
        <v>8421</v>
      </c>
      <c r="K3955" s="96" t="s">
        <v>8422</v>
      </c>
      <c r="L3955" s="98"/>
    </row>
    <row r="3956" spans="1:12" ht="25.5" customHeight="1" x14ac:dyDescent="0.15">
      <c r="A3956" s="95" t="s">
        <v>7055</v>
      </c>
      <c r="B3956" s="95"/>
      <c r="C3956" s="95" t="s">
        <v>8268</v>
      </c>
      <c r="D3956" s="95" t="s">
        <v>7080</v>
      </c>
      <c r="E3956" s="95" t="s">
        <v>7081</v>
      </c>
      <c r="F3956" s="96" t="s">
        <v>8298</v>
      </c>
      <c r="G3956" s="97">
        <v>8217.83</v>
      </c>
      <c r="H3956" s="97"/>
      <c r="I3956" s="95" t="s">
        <v>8420</v>
      </c>
      <c r="J3956" s="95" t="s">
        <v>8421</v>
      </c>
      <c r="K3956" s="96" t="s">
        <v>8422</v>
      </c>
      <c r="L3956" s="98"/>
    </row>
    <row r="3957" spans="1:12" ht="25.5" customHeight="1" x14ac:dyDescent="0.15">
      <c r="A3957" s="95" t="s">
        <v>7087</v>
      </c>
      <c r="B3957" s="95"/>
      <c r="C3957" s="95" t="s">
        <v>8268</v>
      </c>
      <c r="D3957" s="95" t="s">
        <v>7080</v>
      </c>
      <c r="E3957" s="95" t="s">
        <v>7081</v>
      </c>
      <c r="F3957" s="96" t="s">
        <v>8298</v>
      </c>
      <c r="G3957" s="97">
        <v>2415.66</v>
      </c>
      <c r="H3957" s="97"/>
      <c r="I3957" s="95" t="s">
        <v>8420</v>
      </c>
      <c r="J3957" s="95" t="s">
        <v>8421</v>
      </c>
      <c r="K3957" s="96" t="s">
        <v>8422</v>
      </c>
      <c r="L3957" s="98"/>
    </row>
    <row r="3958" spans="1:12" ht="11.25" x14ac:dyDescent="0.15">
      <c r="A3958" s="95" t="s">
        <v>6810</v>
      </c>
      <c r="B3958" s="95"/>
      <c r="C3958" s="95" t="s">
        <v>8268</v>
      </c>
      <c r="D3958" s="95" t="s">
        <v>7080</v>
      </c>
      <c r="E3958" s="95" t="s">
        <v>7081</v>
      </c>
      <c r="F3958" s="96" t="s">
        <v>8298</v>
      </c>
      <c r="G3958" s="97">
        <v>27169.34</v>
      </c>
      <c r="H3958" s="97"/>
      <c r="I3958" s="95" t="s">
        <v>8420</v>
      </c>
      <c r="J3958" s="95" t="s">
        <v>8421</v>
      </c>
      <c r="K3958" s="96" t="s">
        <v>8422</v>
      </c>
    </row>
    <row r="3959" spans="1:12" ht="11.25" x14ac:dyDescent="0.15">
      <c r="A3959" s="95" t="s">
        <v>6844</v>
      </c>
      <c r="B3959" s="95"/>
      <c r="C3959" s="95" t="s">
        <v>8268</v>
      </c>
      <c r="D3959" s="95" t="s">
        <v>7080</v>
      </c>
      <c r="E3959" s="95" t="s">
        <v>7081</v>
      </c>
      <c r="F3959" s="99">
        <v>43677</v>
      </c>
      <c r="G3959" s="97">
        <v>16616.68</v>
      </c>
      <c r="H3959" s="97"/>
      <c r="I3959" s="95" t="s">
        <v>8420</v>
      </c>
      <c r="J3959" s="95" t="s">
        <v>8421</v>
      </c>
      <c r="K3959" s="96" t="s">
        <v>8422</v>
      </c>
    </row>
    <row r="3960" spans="1:12" ht="38.25" customHeight="1" x14ac:dyDescent="0.3">
      <c r="A3960" s="95" t="s">
        <v>6845</v>
      </c>
      <c r="B3960" s="95"/>
      <c r="C3960" s="95" t="s">
        <v>8268</v>
      </c>
      <c r="D3960" s="95" t="s">
        <v>7080</v>
      </c>
      <c r="E3960" s="95" t="s">
        <v>7081</v>
      </c>
      <c r="F3960" s="99">
        <v>43677</v>
      </c>
      <c r="G3960" s="97">
        <v>4555.26</v>
      </c>
      <c r="H3960" s="97"/>
      <c r="I3960" s="95" t="s">
        <v>8420</v>
      </c>
      <c r="J3960" s="95" t="s">
        <v>8421</v>
      </c>
      <c r="K3960" s="96" t="s">
        <v>8422</v>
      </c>
      <c r="L3960" s="93"/>
    </row>
    <row r="3961" spans="1:12" ht="11.25" x14ac:dyDescent="0.15">
      <c r="A3961" s="95" t="s">
        <v>6846</v>
      </c>
      <c r="B3961" s="95"/>
      <c r="C3961" s="95" t="s">
        <v>8268</v>
      </c>
      <c r="D3961" s="95" t="s">
        <v>7080</v>
      </c>
      <c r="E3961" s="95" t="s">
        <v>7081</v>
      </c>
      <c r="F3961" s="99">
        <v>43677</v>
      </c>
      <c r="G3961" s="97">
        <v>7056.44</v>
      </c>
      <c r="H3961" s="97"/>
      <c r="I3961" s="95" t="s">
        <v>8420</v>
      </c>
      <c r="J3961" s="95" t="s">
        <v>8421</v>
      </c>
      <c r="K3961" s="96" t="s">
        <v>8422</v>
      </c>
    </row>
    <row r="3962" spans="1:12" ht="25.5" customHeight="1" x14ac:dyDescent="0.15">
      <c r="A3962" s="95" t="s">
        <v>6847</v>
      </c>
      <c r="B3962" s="95"/>
      <c r="C3962" s="95" t="s">
        <v>8268</v>
      </c>
      <c r="D3962" s="95" t="s">
        <v>7080</v>
      </c>
      <c r="E3962" s="95" t="s">
        <v>7081</v>
      </c>
      <c r="F3962" s="99">
        <v>43677</v>
      </c>
      <c r="G3962" s="97">
        <v>10431.43</v>
      </c>
      <c r="H3962" s="97"/>
      <c r="I3962" s="95" t="s">
        <v>8420</v>
      </c>
      <c r="J3962" s="95" t="s">
        <v>8421</v>
      </c>
      <c r="K3962" s="96" t="s">
        <v>8422</v>
      </c>
      <c r="L3962" s="98"/>
    </row>
    <row r="3963" spans="1:12" ht="25.5" customHeight="1" x14ac:dyDescent="0.15">
      <c r="A3963" s="95" t="s">
        <v>7152</v>
      </c>
      <c r="B3963" s="95"/>
      <c r="C3963" s="95" t="s">
        <v>8268</v>
      </c>
      <c r="D3963" s="95" t="s">
        <v>7080</v>
      </c>
      <c r="E3963" s="95" t="s">
        <v>7081</v>
      </c>
      <c r="F3963" s="96" t="s">
        <v>8298</v>
      </c>
      <c r="G3963" s="97">
        <v>1203.47</v>
      </c>
      <c r="H3963" s="97"/>
      <c r="I3963" s="95" t="s">
        <v>8420</v>
      </c>
      <c r="J3963" s="95" t="s">
        <v>8421</v>
      </c>
      <c r="K3963" s="96" t="s">
        <v>8422</v>
      </c>
      <c r="L3963" s="98"/>
    </row>
    <row r="3964" spans="1:12" ht="25.5" customHeight="1" x14ac:dyDescent="0.15">
      <c r="A3964" s="95" t="s">
        <v>6804</v>
      </c>
      <c r="B3964" s="95"/>
      <c r="C3964" s="95" t="s">
        <v>8268</v>
      </c>
      <c r="D3964" s="95" t="s">
        <v>7080</v>
      </c>
      <c r="E3964" s="95" t="s">
        <v>7081</v>
      </c>
      <c r="F3964" s="96" t="s">
        <v>8298</v>
      </c>
      <c r="G3964" s="97">
        <v>21739.25</v>
      </c>
      <c r="H3964" s="97"/>
      <c r="I3964" s="95" t="s">
        <v>8420</v>
      </c>
      <c r="J3964" s="95" t="s">
        <v>8421</v>
      </c>
      <c r="K3964" s="96" t="s">
        <v>8422</v>
      </c>
      <c r="L3964" s="98"/>
    </row>
    <row r="3965" spans="1:12" ht="25.5" customHeight="1" x14ac:dyDescent="0.15">
      <c r="A3965" s="95" t="s">
        <v>7159</v>
      </c>
      <c r="B3965" s="95"/>
      <c r="C3965" s="95" t="s">
        <v>8268</v>
      </c>
      <c r="D3965" s="95" t="s">
        <v>7080</v>
      </c>
      <c r="E3965" s="95" t="s">
        <v>7081</v>
      </c>
      <c r="F3965" s="96" t="s">
        <v>8298</v>
      </c>
      <c r="G3965" s="97">
        <v>578.14</v>
      </c>
      <c r="H3965" s="97"/>
      <c r="I3965" s="95" t="s">
        <v>8420</v>
      </c>
      <c r="J3965" s="95" t="s">
        <v>8421</v>
      </c>
      <c r="K3965" s="96" t="s">
        <v>8422</v>
      </c>
      <c r="L3965" s="98"/>
    </row>
    <row r="3966" spans="1:12" ht="25.5" customHeight="1" x14ac:dyDescent="0.15">
      <c r="A3966" s="95" t="s">
        <v>7158</v>
      </c>
      <c r="B3966" s="95"/>
      <c r="C3966" s="95" t="s">
        <v>8268</v>
      </c>
      <c r="D3966" s="95" t="s">
        <v>7080</v>
      </c>
      <c r="E3966" s="95" t="s">
        <v>7081</v>
      </c>
      <c r="F3966" s="96" t="s">
        <v>8298</v>
      </c>
      <c r="G3966" s="97">
        <v>1349.38</v>
      </c>
      <c r="H3966" s="97"/>
      <c r="I3966" s="95" t="s">
        <v>8420</v>
      </c>
      <c r="J3966" s="95" t="s">
        <v>8421</v>
      </c>
      <c r="K3966" s="96" t="s">
        <v>8422</v>
      </c>
      <c r="L3966" s="98"/>
    </row>
    <row r="3967" spans="1:12" ht="25.5" customHeight="1" x14ac:dyDescent="0.15">
      <c r="A3967" s="95" t="s">
        <v>7157</v>
      </c>
      <c r="B3967" s="95"/>
      <c r="C3967" s="95" t="s">
        <v>8268</v>
      </c>
      <c r="D3967" s="95" t="s">
        <v>7080</v>
      </c>
      <c r="E3967" s="95" t="s">
        <v>7081</v>
      </c>
      <c r="F3967" s="96" t="s">
        <v>8298</v>
      </c>
      <c r="G3967" s="97">
        <v>2412.5100000000002</v>
      </c>
      <c r="H3967" s="97"/>
      <c r="I3967" s="95" t="s">
        <v>8420</v>
      </c>
      <c r="J3967" s="95" t="s">
        <v>8421</v>
      </c>
      <c r="K3967" s="96" t="s">
        <v>8422</v>
      </c>
      <c r="L3967" s="98"/>
    </row>
    <row r="3968" spans="1:12" ht="25.5" customHeight="1" x14ac:dyDescent="0.15">
      <c r="A3968" s="95" t="s">
        <v>7145</v>
      </c>
      <c r="B3968" s="95"/>
      <c r="C3968" s="95" t="s">
        <v>8268</v>
      </c>
      <c r="D3968" s="95" t="s">
        <v>7080</v>
      </c>
      <c r="E3968" s="95" t="s">
        <v>7081</v>
      </c>
      <c r="F3968" s="96" t="s">
        <v>8298</v>
      </c>
      <c r="G3968" s="97">
        <v>6206.54</v>
      </c>
      <c r="H3968" s="97"/>
      <c r="I3968" s="95" t="s">
        <v>8420</v>
      </c>
      <c r="J3968" s="95" t="s">
        <v>8421</v>
      </c>
      <c r="K3968" s="96" t="s">
        <v>8422</v>
      </c>
      <c r="L3968" s="98"/>
    </row>
    <row r="3969" spans="1:12" ht="25.5" customHeight="1" x14ac:dyDescent="0.15">
      <c r="A3969" s="95" t="s">
        <v>6848</v>
      </c>
      <c r="B3969" s="95"/>
      <c r="C3969" s="95" t="s">
        <v>8268</v>
      </c>
      <c r="D3969" s="95" t="s">
        <v>7080</v>
      </c>
      <c r="E3969" s="95" t="s">
        <v>7081</v>
      </c>
      <c r="F3969" s="99">
        <v>43677</v>
      </c>
      <c r="G3969" s="97">
        <v>9298.7199999999993</v>
      </c>
      <c r="H3969" s="97"/>
      <c r="I3969" s="95" t="s">
        <v>8420</v>
      </c>
      <c r="J3969" s="95" t="s">
        <v>8421</v>
      </c>
      <c r="K3969" s="96" t="s">
        <v>8422</v>
      </c>
      <c r="L3969" s="98"/>
    </row>
    <row r="3970" spans="1:12" ht="25.5" customHeight="1" x14ac:dyDescent="0.15">
      <c r="A3970" s="95" t="s">
        <v>7139</v>
      </c>
      <c r="B3970" s="95"/>
      <c r="C3970" s="95" t="s">
        <v>8392</v>
      </c>
      <c r="D3970" s="95" t="s">
        <v>7080</v>
      </c>
      <c r="E3970" s="95" t="s">
        <v>7081</v>
      </c>
      <c r="F3970" s="96" t="s">
        <v>8298</v>
      </c>
      <c r="G3970" s="97">
        <v>8381.49</v>
      </c>
      <c r="H3970" s="97"/>
      <c r="I3970" s="95" t="s">
        <v>8423</v>
      </c>
      <c r="J3970" s="95" t="s">
        <v>8421</v>
      </c>
      <c r="K3970" s="96" t="s">
        <v>8422</v>
      </c>
      <c r="L3970" s="98"/>
    </row>
    <row r="3971" spans="1:12" ht="25.5" customHeight="1" x14ac:dyDescent="0.15">
      <c r="A3971" s="95" t="s">
        <v>7055</v>
      </c>
      <c r="B3971" s="95"/>
      <c r="C3971" s="95" t="s">
        <v>8392</v>
      </c>
      <c r="D3971" s="95" t="s">
        <v>7080</v>
      </c>
      <c r="E3971" s="95" t="s">
        <v>7081</v>
      </c>
      <c r="F3971" s="96" t="s">
        <v>8298</v>
      </c>
      <c r="G3971" s="97">
        <v>20363.34</v>
      </c>
      <c r="H3971" s="97"/>
      <c r="I3971" s="95" t="s">
        <v>8423</v>
      </c>
      <c r="J3971" s="95" t="s">
        <v>8421</v>
      </c>
      <c r="K3971" s="96" t="s">
        <v>8422</v>
      </c>
      <c r="L3971" s="98"/>
    </row>
    <row r="3972" spans="1:12" ht="25.5" customHeight="1" x14ac:dyDescent="0.15">
      <c r="A3972" s="95" t="s">
        <v>7087</v>
      </c>
      <c r="B3972" s="95"/>
      <c r="C3972" s="95" t="s">
        <v>8392</v>
      </c>
      <c r="D3972" s="95" t="s">
        <v>7080</v>
      </c>
      <c r="E3972" s="95" t="s">
        <v>7081</v>
      </c>
      <c r="F3972" s="96" t="s">
        <v>8298</v>
      </c>
      <c r="G3972" s="97">
        <v>6039.15</v>
      </c>
      <c r="H3972" s="97"/>
      <c r="I3972" s="95" t="s">
        <v>8423</v>
      </c>
      <c r="J3972" s="95" t="s">
        <v>8421</v>
      </c>
      <c r="K3972" s="96" t="s">
        <v>8422</v>
      </c>
      <c r="L3972" s="98"/>
    </row>
    <row r="3973" spans="1:12" ht="25.5" customHeight="1" x14ac:dyDescent="0.15">
      <c r="A3973" s="95" t="s">
        <v>6810</v>
      </c>
      <c r="B3973" s="95"/>
      <c r="C3973" s="95" t="s">
        <v>8392</v>
      </c>
      <c r="D3973" s="95" t="s">
        <v>7080</v>
      </c>
      <c r="E3973" s="95" t="s">
        <v>7081</v>
      </c>
      <c r="F3973" s="96" t="s">
        <v>8298</v>
      </c>
      <c r="G3973" s="97">
        <v>72232.14</v>
      </c>
      <c r="H3973" s="97"/>
      <c r="I3973" s="95" t="s">
        <v>8423</v>
      </c>
      <c r="J3973" s="95" t="s">
        <v>8421</v>
      </c>
      <c r="K3973" s="96" t="s">
        <v>8422</v>
      </c>
      <c r="L3973" s="98"/>
    </row>
    <row r="3974" spans="1:12" ht="25.5" customHeight="1" x14ac:dyDescent="0.15">
      <c r="A3974" s="95" t="s">
        <v>6844</v>
      </c>
      <c r="B3974" s="95"/>
      <c r="C3974" s="95" t="s">
        <v>8392</v>
      </c>
      <c r="D3974" s="95" t="s">
        <v>7080</v>
      </c>
      <c r="E3974" s="95" t="s">
        <v>7081</v>
      </c>
      <c r="F3974" s="99">
        <v>43677</v>
      </c>
      <c r="G3974" s="97">
        <v>43332.35</v>
      </c>
      <c r="H3974" s="97"/>
      <c r="I3974" s="95" t="s">
        <v>8423</v>
      </c>
      <c r="J3974" s="95" t="s">
        <v>8421</v>
      </c>
      <c r="K3974" s="96" t="s">
        <v>8422</v>
      </c>
      <c r="L3974" s="98"/>
    </row>
    <row r="3975" spans="1:12" ht="12.75" customHeight="1" x14ac:dyDescent="0.15">
      <c r="A3975" s="95" t="s">
        <v>6845</v>
      </c>
      <c r="B3975" s="95"/>
      <c r="C3975" s="95" t="s">
        <v>8392</v>
      </c>
      <c r="D3975" s="95" t="s">
        <v>7080</v>
      </c>
      <c r="E3975" s="95" t="s">
        <v>7081</v>
      </c>
      <c r="F3975" s="99">
        <v>43677</v>
      </c>
      <c r="G3975" s="97">
        <v>12716.41</v>
      </c>
      <c r="H3975" s="97"/>
      <c r="I3975" s="95" t="s">
        <v>8423</v>
      </c>
      <c r="J3975" s="95" t="s">
        <v>8421</v>
      </c>
      <c r="K3975" s="96" t="s">
        <v>8422</v>
      </c>
      <c r="L3975" s="98"/>
    </row>
    <row r="3976" spans="1:12" ht="12.75" customHeight="1" x14ac:dyDescent="0.15">
      <c r="A3976" s="95" t="s">
        <v>6846</v>
      </c>
      <c r="B3976" s="95"/>
      <c r="C3976" s="95" t="s">
        <v>8392</v>
      </c>
      <c r="D3976" s="95" t="s">
        <v>7080</v>
      </c>
      <c r="E3976" s="95" t="s">
        <v>7081</v>
      </c>
      <c r="F3976" s="99">
        <v>43677</v>
      </c>
      <c r="G3976" s="97">
        <v>16521.509999999998</v>
      </c>
      <c r="H3976" s="97"/>
      <c r="I3976" s="95" t="s">
        <v>8423</v>
      </c>
      <c r="J3976" s="95" t="s">
        <v>8421</v>
      </c>
      <c r="K3976" s="96" t="s">
        <v>8422</v>
      </c>
      <c r="L3976" s="98"/>
    </row>
    <row r="3977" spans="1:12" ht="12.75" customHeight="1" x14ac:dyDescent="0.15">
      <c r="A3977" s="95" t="s">
        <v>6847</v>
      </c>
      <c r="B3977" s="95"/>
      <c r="C3977" s="95" t="s">
        <v>8392</v>
      </c>
      <c r="D3977" s="95" t="s">
        <v>7080</v>
      </c>
      <c r="E3977" s="95" t="s">
        <v>7081</v>
      </c>
      <c r="F3977" s="99">
        <v>43677</v>
      </c>
      <c r="G3977" s="97">
        <v>27157.35</v>
      </c>
      <c r="H3977" s="97"/>
      <c r="I3977" s="95" t="s">
        <v>8423</v>
      </c>
      <c r="J3977" s="95" t="s">
        <v>8421</v>
      </c>
      <c r="K3977" s="96" t="s">
        <v>8422</v>
      </c>
      <c r="L3977" s="98"/>
    </row>
    <row r="3978" spans="1:12" ht="12.75" customHeight="1" x14ac:dyDescent="0.15">
      <c r="A3978" s="95" t="s">
        <v>6804</v>
      </c>
      <c r="B3978" s="95"/>
      <c r="C3978" s="95" t="s">
        <v>8392</v>
      </c>
      <c r="D3978" s="95" t="s">
        <v>7080</v>
      </c>
      <c r="E3978" s="95" t="s">
        <v>7081</v>
      </c>
      <c r="F3978" s="96" t="s">
        <v>8298</v>
      </c>
      <c r="G3978" s="97">
        <v>54617.599999999999</v>
      </c>
      <c r="H3978" s="97"/>
      <c r="I3978" s="95" t="s">
        <v>8423</v>
      </c>
      <c r="J3978" s="95" t="s">
        <v>8421</v>
      </c>
      <c r="K3978" s="96" t="s">
        <v>8422</v>
      </c>
      <c r="L3978" s="98"/>
    </row>
    <row r="3979" spans="1:12" ht="12.75" customHeight="1" x14ac:dyDescent="0.15">
      <c r="A3979" s="95" t="s">
        <v>7159</v>
      </c>
      <c r="B3979" s="95"/>
      <c r="C3979" s="95" t="s">
        <v>8392</v>
      </c>
      <c r="D3979" s="95" t="s">
        <v>7080</v>
      </c>
      <c r="E3979" s="95" t="s">
        <v>7081</v>
      </c>
      <c r="F3979" s="96" t="s">
        <v>8298</v>
      </c>
      <c r="G3979" s="97">
        <v>1433.62</v>
      </c>
      <c r="H3979" s="97"/>
      <c r="I3979" s="95" t="s">
        <v>8423</v>
      </c>
      <c r="J3979" s="95" t="s">
        <v>8421</v>
      </c>
      <c r="K3979" s="96" t="s">
        <v>8422</v>
      </c>
      <c r="L3979" s="98"/>
    </row>
    <row r="3980" spans="1:12" ht="12.75" customHeight="1" x14ac:dyDescent="0.15">
      <c r="A3980" s="95" t="s">
        <v>7158</v>
      </c>
      <c r="B3980" s="95"/>
      <c r="C3980" s="95" t="s">
        <v>8392</v>
      </c>
      <c r="D3980" s="95" t="s">
        <v>7080</v>
      </c>
      <c r="E3980" s="95" t="s">
        <v>7081</v>
      </c>
      <c r="F3980" s="96" t="s">
        <v>8298</v>
      </c>
      <c r="G3980" s="97">
        <v>3345.08</v>
      </c>
      <c r="H3980" s="97"/>
      <c r="I3980" s="95" t="s">
        <v>8423</v>
      </c>
      <c r="J3980" s="95" t="s">
        <v>8421</v>
      </c>
      <c r="K3980" s="96" t="s">
        <v>8422</v>
      </c>
      <c r="L3980" s="98"/>
    </row>
    <row r="3981" spans="1:12" ht="12.75" customHeight="1" x14ac:dyDescent="0.15">
      <c r="A3981" s="95" t="s">
        <v>7157</v>
      </c>
      <c r="B3981" s="95"/>
      <c r="C3981" s="95" t="s">
        <v>8392</v>
      </c>
      <c r="D3981" s="95" t="s">
        <v>7080</v>
      </c>
      <c r="E3981" s="95" t="s">
        <v>7081</v>
      </c>
      <c r="F3981" s="96" t="s">
        <v>8298</v>
      </c>
      <c r="G3981" s="97">
        <v>6209.6</v>
      </c>
      <c r="H3981" s="97"/>
      <c r="I3981" s="95" t="s">
        <v>8423</v>
      </c>
      <c r="J3981" s="95" t="s">
        <v>8421</v>
      </c>
      <c r="K3981" s="96" t="s">
        <v>8422</v>
      </c>
      <c r="L3981" s="98"/>
    </row>
    <row r="3982" spans="1:12" ht="12.75" customHeight="1" x14ac:dyDescent="0.15">
      <c r="A3982" s="95" t="s">
        <v>7145</v>
      </c>
      <c r="B3982" s="95"/>
      <c r="C3982" s="95" t="s">
        <v>8392</v>
      </c>
      <c r="D3982" s="95" t="s">
        <v>7080</v>
      </c>
      <c r="E3982" s="95" t="s">
        <v>7081</v>
      </c>
      <c r="F3982" s="96" t="s">
        <v>8298</v>
      </c>
      <c r="G3982" s="97">
        <v>16595.22</v>
      </c>
      <c r="H3982" s="97"/>
      <c r="I3982" s="95" t="s">
        <v>8423</v>
      </c>
      <c r="J3982" s="95" t="s">
        <v>8421</v>
      </c>
      <c r="K3982" s="96" t="s">
        <v>8422</v>
      </c>
      <c r="L3982" s="98"/>
    </row>
    <row r="3983" spans="1:12" ht="12.75" customHeight="1" x14ac:dyDescent="0.15">
      <c r="A3983" s="95" t="s">
        <v>6848</v>
      </c>
      <c r="B3983" s="95"/>
      <c r="C3983" s="95" t="s">
        <v>8392</v>
      </c>
      <c r="D3983" s="95" t="s">
        <v>7080</v>
      </c>
      <c r="E3983" s="95" t="s">
        <v>7081</v>
      </c>
      <c r="F3983" s="99">
        <v>43677</v>
      </c>
      <c r="G3983" s="97">
        <v>24048.44</v>
      </c>
      <c r="H3983" s="97"/>
      <c r="I3983" s="95" t="s">
        <v>8423</v>
      </c>
      <c r="J3983" s="95" t="s">
        <v>8421</v>
      </c>
      <c r="K3983" s="96" t="s">
        <v>8422</v>
      </c>
      <c r="L3983" s="98"/>
    </row>
    <row r="3984" spans="1:12" ht="12.75" customHeight="1" x14ac:dyDescent="0.15">
      <c r="A3984" s="95" t="s">
        <v>7078</v>
      </c>
      <c r="B3984" s="95"/>
      <c r="C3984" s="95" t="s">
        <v>8362</v>
      </c>
      <c r="D3984" s="95" t="s">
        <v>7080</v>
      </c>
      <c r="E3984" s="95" t="s">
        <v>7081</v>
      </c>
      <c r="F3984" s="96" t="s">
        <v>8298</v>
      </c>
      <c r="G3984" s="97">
        <v>613.91999999999996</v>
      </c>
      <c r="H3984" s="97"/>
      <c r="I3984" s="95" t="s">
        <v>8424</v>
      </c>
      <c r="J3984" s="95" t="s">
        <v>8425</v>
      </c>
      <c r="K3984" s="96" t="s">
        <v>8422</v>
      </c>
      <c r="L3984" s="98"/>
    </row>
    <row r="3985" spans="1:12" ht="12.75" customHeight="1" x14ac:dyDescent="0.15">
      <c r="A3985" s="95" t="s">
        <v>7085</v>
      </c>
      <c r="B3985" s="95"/>
      <c r="C3985" s="95" t="s">
        <v>8362</v>
      </c>
      <c r="D3985" s="95" t="s">
        <v>7080</v>
      </c>
      <c r="E3985" s="95" t="s">
        <v>7081</v>
      </c>
      <c r="F3985" s="96" t="s">
        <v>8298</v>
      </c>
      <c r="G3985" s="97">
        <v>1227.83</v>
      </c>
      <c r="H3985" s="97"/>
      <c r="I3985" s="95" t="s">
        <v>8424</v>
      </c>
      <c r="J3985" s="95" t="s">
        <v>8425</v>
      </c>
      <c r="K3985" s="96" t="s">
        <v>8422</v>
      </c>
      <c r="L3985" s="98"/>
    </row>
    <row r="3986" spans="1:12" ht="11.25" x14ac:dyDescent="0.15">
      <c r="A3986" s="95" t="s">
        <v>6810</v>
      </c>
      <c r="B3986" s="95"/>
      <c r="C3986" s="95" t="s">
        <v>8362</v>
      </c>
      <c r="D3986" s="95" t="s">
        <v>7080</v>
      </c>
      <c r="E3986" s="95" t="s">
        <v>7081</v>
      </c>
      <c r="F3986" s="96" t="s">
        <v>8298</v>
      </c>
      <c r="G3986" s="97"/>
      <c r="H3986" s="97">
        <v>4604.37</v>
      </c>
      <c r="I3986" s="95" t="s">
        <v>8424</v>
      </c>
      <c r="J3986" s="95" t="s">
        <v>8425</v>
      </c>
      <c r="K3986" s="96" t="s">
        <v>8422</v>
      </c>
    </row>
    <row r="3987" spans="1:12" ht="11.25" x14ac:dyDescent="0.15">
      <c r="A3987" s="95" t="s">
        <v>7086</v>
      </c>
      <c r="B3987" s="95"/>
      <c r="C3987" s="95" t="s">
        <v>8362</v>
      </c>
      <c r="D3987" s="95" t="s">
        <v>7080</v>
      </c>
      <c r="E3987" s="95" t="s">
        <v>7081</v>
      </c>
      <c r="F3987" s="96" t="s">
        <v>8298</v>
      </c>
      <c r="G3987" s="97">
        <v>1534.79</v>
      </c>
      <c r="H3987" s="97"/>
      <c r="I3987" s="95" t="s">
        <v>8424</v>
      </c>
      <c r="J3987" s="95" t="s">
        <v>8425</v>
      </c>
      <c r="K3987" s="96" t="s">
        <v>8422</v>
      </c>
    </row>
    <row r="3988" spans="1:12" ht="38.25" customHeight="1" x14ac:dyDescent="0.3">
      <c r="A3988" s="95" t="s">
        <v>7087</v>
      </c>
      <c r="B3988" s="95"/>
      <c r="C3988" s="95" t="s">
        <v>8362</v>
      </c>
      <c r="D3988" s="95" t="s">
        <v>7080</v>
      </c>
      <c r="E3988" s="95" t="s">
        <v>7081</v>
      </c>
      <c r="F3988" s="96" t="s">
        <v>8298</v>
      </c>
      <c r="G3988" s="97">
        <v>1227.83</v>
      </c>
      <c r="H3988" s="97"/>
      <c r="I3988" s="95" t="s">
        <v>8424</v>
      </c>
      <c r="J3988" s="95" t="s">
        <v>8425</v>
      </c>
      <c r="K3988" s="96" t="s">
        <v>8422</v>
      </c>
      <c r="L3988" s="93"/>
    </row>
    <row r="3989" spans="1:12" ht="11.25" x14ac:dyDescent="0.15">
      <c r="A3989" s="95" t="s">
        <v>7078</v>
      </c>
      <c r="B3989" s="95"/>
      <c r="C3989" s="95" t="s">
        <v>8344</v>
      </c>
      <c r="D3989" s="95" t="s">
        <v>7080</v>
      </c>
      <c r="E3989" s="95" t="s">
        <v>7081</v>
      </c>
      <c r="F3989" s="96" t="s">
        <v>8298</v>
      </c>
      <c r="G3989" s="97">
        <v>308.98</v>
      </c>
      <c r="H3989" s="97"/>
      <c r="I3989" s="95" t="s">
        <v>8426</v>
      </c>
      <c r="J3989" s="95" t="s">
        <v>8425</v>
      </c>
      <c r="K3989" s="96" t="s">
        <v>8422</v>
      </c>
    </row>
    <row r="3990" spans="1:12" ht="12.75" customHeight="1" x14ac:dyDescent="0.15">
      <c r="A3990" s="95" t="s">
        <v>7085</v>
      </c>
      <c r="B3990" s="95"/>
      <c r="C3990" s="95" t="s">
        <v>8344</v>
      </c>
      <c r="D3990" s="95" t="s">
        <v>7080</v>
      </c>
      <c r="E3990" s="95" t="s">
        <v>7081</v>
      </c>
      <c r="F3990" s="96" t="s">
        <v>8298</v>
      </c>
      <c r="G3990" s="97">
        <v>1853.9</v>
      </c>
      <c r="H3990" s="97"/>
      <c r="I3990" s="95" t="s">
        <v>8426</v>
      </c>
      <c r="J3990" s="95" t="s">
        <v>8425</v>
      </c>
      <c r="K3990" s="96" t="s">
        <v>8422</v>
      </c>
      <c r="L3990" s="98"/>
    </row>
    <row r="3991" spans="1:12" ht="12.75" customHeight="1" x14ac:dyDescent="0.15">
      <c r="A3991" s="95" t="s">
        <v>6810</v>
      </c>
      <c r="B3991" s="95"/>
      <c r="C3991" s="95" t="s">
        <v>8344</v>
      </c>
      <c r="D3991" s="95" t="s">
        <v>7080</v>
      </c>
      <c r="E3991" s="95" t="s">
        <v>7081</v>
      </c>
      <c r="F3991" s="96" t="s">
        <v>8298</v>
      </c>
      <c r="G3991" s="97"/>
      <c r="H3991" s="97">
        <v>2780.84</v>
      </c>
      <c r="I3991" s="95" t="s">
        <v>8426</v>
      </c>
      <c r="J3991" s="95" t="s">
        <v>8425</v>
      </c>
      <c r="K3991" s="96" t="s">
        <v>8422</v>
      </c>
      <c r="L3991" s="98"/>
    </row>
    <row r="3992" spans="1:12" ht="12.75" customHeight="1" x14ac:dyDescent="0.15">
      <c r="A3992" s="95" t="s">
        <v>7086</v>
      </c>
      <c r="B3992" s="95"/>
      <c r="C3992" s="95" t="s">
        <v>8344</v>
      </c>
      <c r="D3992" s="95" t="s">
        <v>7080</v>
      </c>
      <c r="E3992" s="95" t="s">
        <v>7081</v>
      </c>
      <c r="F3992" s="96" t="s">
        <v>8298</v>
      </c>
      <c r="G3992" s="97">
        <v>308.98</v>
      </c>
      <c r="H3992" s="97"/>
      <c r="I3992" s="95" t="s">
        <v>8426</v>
      </c>
      <c r="J3992" s="95" t="s">
        <v>8425</v>
      </c>
      <c r="K3992" s="96" t="s">
        <v>8422</v>
      </c>
      <c r="L3992" s="98"/>
    </row>
    <row r="3993" spans="1:12" ht="12.75" customHeight="1" x14ac:dyDescent="0.15">
      <c r="A3993" s="95" t="s">
        <v>7087</v>
      </c>
      <c r="B3993" s="95"/>
      <c r="C3993" s="95" t="s">
        <v>8344</v>
      </c>
      <c r="D3993" s="95" t="s">
        <v>7080</v>
      </c>
      <c r="E3993" s="95" t="s">
        <v>7081</v>
      </c>
      <c r="F3993" s="96" t="s">
        <v>8298</v>
      </c>
      <c r="G3993" s="97">
        <v>308.98</v>
      </c>
      <c r="H3993" s="97"/>
      <c r="I3993" s="95" t="s">
        <v>8426</v>
      </c>
      <c r="J3993" s="95" t="s">
        <v>8425</v>
      </c>
      <c r="K3993" s="96" t="s">
        <v>8422</v>
      </c>
      <c r="L3993" s="98"/>
    </row>
    <row r="3994" spans="1:12" ht="12.75" customHeight="1" x14ac:dyDescent="0.15">
      <c r="A3994" s="95" t="s">
        <v>6848</v>
      </c>
      <c r="B3994" s="95"/>
      <c r="C3994" s="95" t="s">
        <v>8427</v>
      </c>
      <c r="D3994" s="95" t="s">
        <v>7080</v>
      </c>
      <c r="E3994" s="95" t="s">
        <v>7081</v>
      </c>
      <c r="F3994" s="99">
        <v>43677</v>
      </c>
      <c r="G3994" s="97">
        <v>789.83</v>
      </c>
      <c r="H3994" s="97"/>
      <c r="I3994" s="95" t="s">
        <v>8428</v>
      </c>
      <c r="J3994" s="95" t="s">
        <v>8425</v>
      </c>
      <c r="K3994" s="96" t="s">
        <v>8422</v>
      </c>
      <c r="L3994" s="98"/>
    </row>
    <row r="3995" spans="1:12" ht="12.75" customHeight="1" x14ac:dyDescent="0.15">
      <c r="A3995" s="95" t="s">
        <v>6804</v>
      </c>
      <c r="B3995" s="95"/>
      <c r="C3995" s="95" t="s">
        <v>8427</v>
      </c>
      <c r="D3995" s="95" t="s">
        <v>7080</v>
      </c>
      <c r="E3995" s="95" t="s">
        <v>7081</v>
      </c>
      <c r="F3995" s="96" t="s">
        <v>8298</v>
      </c>
      <c r="G3995" s="97"/>
      <c r="H3995" s="97">
        <v>9320.0499999999993</v>
      </c>
      <c r="I3995" s="95" t="s">
        <v>8428</v>
      </c>
      <c r="J3995" s="95" t="s">
        <v>8425</v>
      </c>
      <c r="K3995" s="96" t="s">
        <v>8422</v>
      </c>
      <c r="L3995" s="98"/>
    </row>
    <row r="3996" spans="1:12" ht="12.75" customHeight="1" x14ac:dyDescent="0.15">
      <c r="A3996" s="95" t="s">
        <v>6844</v>
      </c>
      <c r="B3996" s="95"/>
      <c r="C3996" s="95" t="s">
        <v>8427</v>
      </c>
      <c r="D3996" s="95" t="s">
        <v>7080</v>
      </c>
      <c r="E3996" s="95" t="s">
        <v>7081</v>
      </c>
      <c r="F3996" s="99">
        <v>43677</v>
      </c>
      <c r="G3996" s="97">
        <v>5370.88</v>
      </c>
      <c r="H3996" s="97"/>
      <c r="I3996" s="95" t="s">
        <v>8428</v>
      </c>
      <c r="J3996" s="95" t="s">
        <v>8425</v>
      </c>
      <c r="K3996" s="96" t="s">
        <v>8422</v>
      </c>
      <c r="L3996" s="98"/>
    </row>
    <row r="3997" spans="1:12" ht="25.5" customHeight="1" x14ac:dyDescent="0.15">
      <c r="A3997" s="95" t="s">
        <v>7056</v>
      </c>
      <c r="B3997" s="95"/>
      <c r="C3997" s="95" t="s">
        <v>8427</v>
      </c>
      <c r="D3997" s="95" t="s">
        <v>7080</v>
      </c>
      <c r="E3997" s="95" t="s">
        <v>7081</v>
      </c>
      <c r="F3997" s="96" t="s">
        <v>8298</v>
      </c>
      <c r="G3997" s="97">
        <v>3159.34</v>
      </c>
      <c r="H3997" s="97"/>
      <c r="I3997" s="95" t="s">
        <v>8428</v>
      </c>
      <c r="J3997" s="95" t="s">
        <v>8425</v>
      </c>
      <c r="K3997" s="96" t="s">
        <v>8422</v>
      </c>
      <c r="L3997" s="98"/>
    </row>
    <row r="3998" spans="1:12" ht="25.5" customHeight="1" x14ac:dyDescent="0.15">
      <c r="A3998" s="95" t="s">
        <v>6844</v>
      </c>
      <c r="B3998" s="95"/>
      <c r="C3998" s="95" t="s">
        <v>8369</v>
      </c>
      <c r="D3998" s="95" t="s">
        <v>7080</v>
      </c>
      <c r="E3998" s="95" t="s">
        <v>7081</v>
      </c>
      <c r="F3998" s="99">
        <v>43677</v>
      </c>
      <c r="G3998" s="97"/>
      <c r="H3998" s="97">
        <v>676.2</v>
      </c>
      <c r="I3998" s="95" t="s">
        <v>8429</v>
      </c>
      <c r="J3998" s="95" t="s">
        <v>8425</v>
      </c>
      <c r="K3998" s="96" t="s">
        <v>8422</v>
      </c>
      <c r="L3998" s="98"/>
    </row>
    <row r="3999" spans="1:12" ht="12.75" customHeight="1" x14ac:dyDescent="0.15">
      <c r="A3999" s="95" t="s">
        <v>7056</v>
      </c>
      <c r="B3999" s="95"/>
      <c r="C3999" s="95" t="s">
        <v>8369</v>
      </c>
      <c r="D3999" s="95" t="s">
        <v>7080</v>
      </c>
      <c r="E3999" s="95" t="s">
        <v>7081</v>
      </c>
      <c r="F3999" s="96" t="s">
        <v>8298</v>
      </c>
      <c r="G3999" s="97">
        <v>676.2</v>
      </c>
      <c r="H3999" s="97"/>
      <c r="I3999" s="95" t="s">
        <v>8429</v>
      </c>
      <c r="J3999" s="95" t="s">
        <v>8425</v>
      </c>
      <c r="K3999" s="96" t="s">
        <v>8422</v>
      </c>
      <c r="L3999" s="98"/>
    </row>
    <row r="4000" spans="1:12" ht="25.5" customHeight="1" x14ac:dyDescent="0.15">
      <c r="A4000" s="95" t="s">
        <v>7095</v>
      </c>
      <c r="B4000" s="95"/>
      <c r="C4000" s="95" t="s">
        <v>8371</v>
      </c>
      <c r="D4000" s="95" t="s">
        <v>7080</v>
      </c>
      <c r="E4000" s="95" t="s">
        <v>7081</v>
      </c>
      <c r="F4000" s="96" t="s">
        <v>8298</v>
      </c>
      <c r="G4000" s="97">
        <v>2416.52</v>
      </c>
      <c r="H4000" s="97"/>
      <c r="I4000" s="95" t="s">
        <v>8430</v>
      </c>
      <c r="J4000" s="95" t="s">
        <v>8425</v>
      </c>
      <c r="K4000" s="96" t="s">
        <v>8422</v>
      </c>
      <c r="L4000" s="98"/>
    </row>
    <row r="4001" spans="1:12" ht="12.75" customHeight="1" x14ac:dyDescent="0.15">
      <c r="A4001" s="95" t="s">
        <v>7092</v>
      </c>
      <c r="B4001" s="95"/>
      <c r="C4001" s="95" t="s">
        <v>8371</v>
      </c>
      <c r="D4001" s="95" t="s">
        <v>7080</v>
      </c>
      <c r="E4001" s="95" t="s">
        <v>7081</v>
      </c>
      <c r="F4001" s="96" t="s">
        <v>8298</v>
      </c>
      <c r="G4001" s="97">
        <v>644.41</v>
      </c>
      <c r="H4001" s="97"/>
      <c r="I4001" s="95" t="s">
        <v>8430</v>
      </c>
      <c r="J4001" s="95" t="s">
        <v>8425</v>
      </c>
      <c r="K4001" s="96" t="s">
        <v>8422</v>
      </c>
      <c r="L4001" s="98"/>
    </row>
    <row r="4002" spans="1:12" ht="25.5" customHeight="1" x14ac:dyDescent="0.15">
      <c r="A4002" s="95" t="s">
        <v>7098</v>
      </c>
      <c r="B4002" s="95"/>
      <c r="C4002" s="95" t="s">
        <v>8371</v>
      </c>
      <c r="D4002" s="95" t="s">
        <v>7080</v>
      </c>
      <c r="E4002" s="95" t="s">
        <v>7081</v>
      </c>
      <c r="F4002" s="96" t="s">
        <v>8298</v>
      </c>
      <c r="G4002" s="97">
        <v>161.1</v>
      </c>
      <c r="H4002" s="97"/>
      <c r="I4002" s="95" t="s">
        <v>8430</v>
      </c>
      <c r="J4002" s="95" t="s">
        <v>8425</v>
      </c>
      <c r="K4002" s="96" t="s">
        <v>8422</v>
      </c>
      <c r="L4002" s="98"/>
    </row>
    <row r="4003" spans="1:12" ht="12.75" customHeight="1" x14ac:dyDescent="0.15">
      <c r="A4003" s="95" t="s">
        <v>6810</v>
      </c>
      <c r="B4003" s="95"/>
      <c r="C4003" s="95" t="s">
        <v>8371</v>
      </c>
      <c r="D4003" s="95" t="s">
        <v>7080</v>
      </c>
      <c r="E4003" s="95" t="s">
        <v>7081</v>
      </c>
      <c r="F4003" s="96" t="s">
        <v>8298</v>
      </c>
      <c r="G4003" s="97"/>
      <c r="H4003" s="97">
        <v>3222.03</v>
      </c>
      <c r="I4003" s="95" t="s">
        <v>8430</v>
      </c>
      <c r="J4003" s="95" t="s">
        <v>8425</v>
      </c>
      <c r="K4003" s="96" t="s">
        <v>8422</v>
      </c>
      <c r="L4003" s="98"/>
    </row>
    <row r="4004" spans="1:12" ht="25.5" customHeight="1" x14ac:dyDescent="0.15">
      <c r="A4004" s="95" t="s">
        <v>7095</v>
      </c>
      <c r="B4004" s="95"/>
      <c r="C4004" s="95" t="s">
        <v>8366</v>
      </c>
      <c r="D4004" s="95" t="s">
        <v>7080</v>
      </c>
      <c r="E4004" s="95" t="s">
        <v>7081</v>
      </c>
      <c r="F4004" s="96" t="s">
        <v>8298</v>
      </c>
      <c r="G4004" s="97">
        <v>1430.92</v>
      </c>
      <c r="H4004" s="97"/>
      <c r="I4004" s="95" t="s">
        <v>8431</v>
      </c>
      <c r="J4004" s="95" t="s">
        <v>8425</v>
      </c>
      <c r="K4004" s="96" t="s">
        <v>8422</v>
      </c>
      <c r="L4004" s="98"/>
    </row>
    <row r="4005" spans="1:12" ht="12.75" customHeight="1" x14ac:dyDescent="0.15">
      <c r="A4005" s="95" t="s">
        <v>7078</v>
      </c>
      <c r="B4005" s="95"/>
      <c r="C4005" s="95" t="s">
        <v>8366</v>
      </c>
      <c r="D4005" s="95" t="s">
        <v>7080</v>
      </c>
      <c r="E4005" s="95" t="s">
        <v>7081</v>
      </c>
      <c r="F4005" s="96" t="s">
        <v>8298</v>
      </c>
      <c r="G4005" s="97">
        <v>2248.59</v>
      </c>
      <c r="H4005" s="97"/>
      <c r="I4005" s="95" t="s">
        <v>8431</v>
      </c>
      <c r="J4005" s="95" t="s">
        <v>8425</v>
      </c>
      <c r="K4005" s="96" t="s">
        <v>8422</v>
      </c>
      <c r="L4005" s="98"/>
    </row>
    <row r="4006" spans="1:12" ht="25.5" customHeight="1" x14ac:dyDescent="0.15">
      <c r="A4006" s="95" t="s">
        <v>7098</v>
      </c>
      <c r="B4006" s="95"/>
      <c r="C4006" s="95" t="s">
        <v>8366</v>
      </c>
      <c r="D4006" s="95" t="s">
        <v>7080</v>
      </c>
      <c r="E4006" s="95" t="s">
        <v>7081</v>
      </c>
      <c r="F4006" s="96" t="s">
        <v>8298</v>
      </c>
      <c r="G4006" s="97">
        <v>204.42</v>
      </c>
      <c r="H4006" s="97"/>
      <c r="I4006" s="95" t="s">
        <v>8431</v>
      </c>
      <c r="J4006" s="95" t="s">
        <v>8425</v>
      </c>
      <c r="K4006" s="96" t="s">
        <v>8422</v>
      </c>
      <c r="L4006" s="98"/>
    </row>
    <row r="4007" spans="1:12" ht="12.75" customHeight="1" x14ac:dyDescent="0.15">
      <c r="A4007" s="95" t="s">
        <v>6810</v>
      </c>
      <c r="B4007" s="95"/>
      <c r="C4007" s="95" t="s">
        <v>8366</v>
      </c>
      <c r="D4007" s="95" t="s">
        <v>7080</v>
      </c>
      <c r="E4007" s="95" t="s">
        <v>7081</v>
      </c>
      <c r="F4007" s="96" t="s">
        <v>8298</v>
      </c>
      <c r="G4007" s="97"/>
      <c r="H4007" s="97">
        <v>4088.35</v>
      </c>
      <c r="I4007" s="95" t="s">
        <v>8431</v>
      </c>
      <c r="J4007" s="95" t="s">
        <v>8425</v>
      </c>
      <c r="K4007" s="96" t="s">
        <v>8422</v>
      </c>
      <c r="L4007" s="98"/>
    </row>
    <row r="4008" spans="1:12" ht="12.75" customHeight="1" x14ac:dyDescent="0.15">
      <c r="A4008" s="95" t="s">
        <v>7086</v>
      </c>
      <c r="B4008" s="95"/>
      <c r="C4008" s="95" t="s">
        <v>8366</v>
      </c>
      <c r="D4008" s="95" t="s">
        <v>7080</v>
      </c>
      <c r="E4008" s="95" t="s">
        <v>7081</v>
      </c>
      <c r="F4008" s="96" t="s">
        <v>8298</v>
      </c>
      <c r="G4008" s="97">
        <v>204.42</v>
      </c>
      <c r="H4008" s="97"/>
      <c r="I4008" s="95" t="s">
        <v>8431</v>
      </c>
      <c r="J4008" s="95" t="s">
        <v>8425</v>
      </c>
      <c r="K4008" s="96" t="s">
        <v>8422</v>
      </c>
      <c r="L4008" s="98"/>
    </row>
    <row r="4009" spans="1:12" ht="25.5" customHeight="1" x14ac:dyDescent="0.15">
      <c r="A4009" s="95" t="s">
        <v>6844</v>
      </c>
      <c r="B4009" s="95"/>
      <c r="C4009" s="95" t="s">
        <v>8363</v>
      </c>
      <c r="D4009" s="95" t="s">
        <v>7080</v>
      </c>
      <c r="E4009" s="95" t="s">
        <v>7081</v>
      </c>
      <c r="F4009" s="99">
        <v>43677</v>
      </c>
      <c r="G4009" s="97">
        <v>604.64</v>
      </c>
      <c r="H4009" s="97"/>
      <c r="I4009" s="95" t="s">
        <v>8432</v>
      </c>
      <c r="J4009" s="95" t="s">
        <v>8425</v>
      </c>
      <c r="K4009" s="96" t="s">
        <v>8422</v>
      </c>
      <c r="L4009" s="98"/>
    </row>
    <row r="4010" spans="1:12" ht="25.5" customHeight="1" x14ac:dyDescent="0.15">
      <c r="A4010" s="95" t="s">
        <v>6810</v>
      </c>
      <c r="B4010" s="95"/>
      <c r="C4010" s="95" t="s">
        <v>8363</v>
      </c>
      <c r="D4010" s="95" t="s">
        <v>7080</v>
      </c>
      <c r="E4010" s="95" t="s">
        <v>7081</v>
      </c>
      <c r="F4010" s="96" t="s">
        <v>8298</v>
      </c>
      <c r="G4010" s="97"/>
      <c r="H4010" s="97">
        <v>604.64</v>
      </c>
      <c r="I4010" s="95" t="s">
        <v>8432</v>
      </c>
      <c r="J4010" s="95" t="s">
        <v>8425</v>
      </c>
      <c r="K4010" s="96" t="s">
        <v>8422</v>
      </c>
      <c r="L4010" s="98"/>
    </row>
    <row r="4011" spans="1:12" ht="12.75" customHeight="1" x14ac:dyDescent="0.15">
      <c r="A4011" s="95" t="s">
        <v>7078</v>
      </c>
      <c r="B4011" s="95"/>
      <c r="C4011" s="95" t="s">
        <v>8372</v>
      </c>
      <c r="D4011" s="95" t="s">
        <v>7080</v>
      </c>
      <c r="E4011" s="95" t="s">
        <v>7081</v>
      </c>
      <c r="F4011" s="96" t="s">
        <v>8298</v>
      </c>
      <c r="G4011" s="97">
        <v>453.77</v>
      </c>
      <c r="H4011" s="97"/>
      <c r="I4011" s="95" t="s">
        <v>8433</v>
      </c>
      <c r="J4011" s="95" t="s">
        <v>8425</v>
      </c>
      <c r="K4011" s="96" t="s">
        <v>8422</v>
      </c>
      <c r="L4011" s="98"/>
    </row>
    <row r="4012" spans="1:12" ht="25.5" customHeight="1" x14ac:dyDescent="0.15">
      <c r="A4012" s="95" t="s">
        <v>7098</v>
      </c>
      <c r="B4012" s="95"/>
      <c r="C4012" s="95" t="s">
        <v>8372</v>
      </c>
      <c r="D4012" s="95" t="s">
        <v>7080</v>
      </c>
      <c r="E4012" s="95" t="s">
        <v>7081</v>
      </c>
      <c r="F4012" s="96" t="s">
        <v>8298</v>
      </c>
      <c r="G4012" s="97">
        <v>226.88</v>
      </c>
      <c r="H4012" s="97"/>
      <c r="I4012" s="95" t="s">
        <v>8433</v>
      </c>
      <c r="J4012" s="95" t="s">
        <v>8425</v>
      </c>
      <c r="K4012" s="96" t="s">
        <v>8422</v>
      </c>
      <c r="L4012" s="98"/>
    </row>
    <row r="4013" spans="1:12" ht="12.75" customHeight="1" x14ac:dyDescent="0.15">
      <c r="A4013" s="95" t="s">
        <v>6810</v>
      </c>
      <c r="B4013" s="95"/>
      <c r="C4013" s="95" t="s">
        <v>8372</v>
      </c>
      <c r="D4013" s="95" t="s">
        <v>7080</v>
      </c>
      <c r="E4013" s="95" t="s">
        <v>7081</v>
      </c>
      <c r="F4013" s="96" t="s">
        <v>8298</v>
      </c>
      <c r="G4013" s="97">
        <v>453.77</v>
      </c>
      <c r="H4013" s="97"/>
      <c r="I4013" s="95" t="s">
        <v>8433</v>
      </c>
      <c r="J4013" s="95" t="s">
        <v>8425</v>
      </c>
      <c r="K4013" s="96" t="s">
        <v>8422</v>
      </c>
      <c r="L4013" s="98"/>
    </row>
    <row r="4014" spans="1:12" ht="25.5" customHeight="1" x14ac:dyDescent="0.15">
      <c r="A4014" s="95" t="s">
        <v>7086</v>
      </c>
      <c r="B4014" s="95"/>
      <c r="C4014" s="95" t="s">
        <v>8372</v>
      </c>
      <c r="D4014" s="95" t="s">
        <v>7080</v>
      </c>
      <c r="E4014" s="95" t="s">
        <v>7081</v>
      </c>
      <c r="F4014" s="96" t="s">
        <v>8298</v>
      </c>
      <c r="G4014" s="97">
        <v>680.65</v>
      </c>
      <c r="H4014" s="97"/>
      <c r="I4014" s="95" t="s">
        <v>8433</v>
      </c>
      <c r="J4014" s="95" t="s">
        <v>8425</v>
      </c>
      <c r="K4014" s="96" t="s">
        <v>8422</v>
      </c>
      <c r="L4014" s="98"/>
    </row>
    <row r="4015" spans="1:12" ht="12.75" customHeight="1" x14ac:dyDescent="0.15">
      <c r="A4015" s="95" t="s">
        <v>7087</v>
      </c>
      <c r="B4015" s="95"/>
      <c r="C4015" s="95" t="s">
        <v>8372</v>
      </c>
      <c r="D4015" s="95" t="s">
        <v>7080</v>
      </c>
      <c r="E4015" s="95" t="s">
        <v>7081</v>
      </c>
      <c r="F4015" s="96" t="s">
        <v>8298</v>
      </c>
      <c r="G4015" s="97"/>
      <c r="H4015" s="97">
        <v>1815.07</v>
      </c>
      <c r="I4015" s="95" t="s">
        <v>8433</v>
      </c>
      <c r="J4015" s="95" t="s">
        <v>8425</v>
      </c>
      <c r="K4015" s="96" t="s">
        <v>8422</v>
      </c>
      <c r="L4015" s="98"/>
    </row>
    <row r="4016" spans="1:12" ht="11.25" x14ac:dyDescent="0.15">
      <c r="A4016" s="95" t="s">
        <v>6810</v>
      </c>
      <c r="B4016" s="95"/>
      <c r="C4016" s="95" t="s">
        <v>8368</v>
      </c>
      <c r="D4016" s="95" t="s">
        <v>7080</v>
      </c>
      <c r="E4016" s="95" t="s">
        <v>7081</v>
      </c>
      <c r="F4016" s="96" t="s">
        <v>8298</v>
      </c>
      <c r="G4016" s="97"/>
      <c r="H4016" s="97">
        <v>324.58999999999997</v>
      </c>
      <c r="I4016" s="95" t="s">
        <v>8434</v>
      </c>
      <c r="J4016" s="95" t="s">
        <v>8425</v>
      </c>
      <c r="K4016" s="96" t="s">
        <v>8422</v>
      </c>
    </row>
    <row r="4017" spans="1:12" ht="11.25" x14ac:dyDescent="0.15">
      <c r="A4017" s="95" t="s">
        <v>7086</v>
      </c>
      <c r="B4017" s="95"/>
      <c r="C4017" s="95" t="s">
        <v>8368</v>
      </c>
      <c r="D4017" s="95" t="s">
        <v>7080</v>
      </c>
      <c r="E4017" s="95" t="s">
        <v>7081</v>
      </c>
      <c r="F4017" s="96" t="s">
        <v>8298</v>
      </c>
      <c r="G4017" s="97">
        <v>324.58999999999997</v>
      </c>
      <c r="H4017" s="97"/>
      <c r="I4017" s="95" t="s">
        <v>8434</v>
      </c>
      <c r="J4017" s="95" t="s">
        <v>8425</v>
      </c>
      <c r="K4017" s="96" t="s">
        <v>8422</v>
      </c>
    </row>
    <row r="4018" spans="1:12" ht="38.25" customHeight="1" x14ac:dyDescent="0.3">
      <c r="A4018" s="95" t="s">
        <v>6844</v>
      </c>
      <c r="B4018" s="95"/>
      <c r="C4018" s="95" t="s">
        <v>8352</v>
      </c>
      <c r="D4018" s="95" t="s">
        <v>7080</v>
      </c>
      <c r="E4018" s="95" t="s">
        <v>7081</v>
      </c>
      <c r="F4018" s="99">
        <v>43677</v>
      </c>
      <c r="G4018" s="97">
        <v>1074.17</v>
      </c>
      <c r="H4018" s="97"/>
      <c r="I4018" s="95" t="s">
        <v>8435</v>
      </c>
      <c r="J4018" s="95" t="s">
        <v>8425</v>
      </c>
      <c r="K4018" s="96" t="s">
        <v>8422</v>
      </c>
      <c r="L4018" s="93"/>
    </row>
    <row r="4019" spans="1:12" ht="11.25" x14ac:dyDescent="0.15">
      <c r="A4019" s="95" t="s">
        <v>6810</v>
      </c>
      <c r="B4019" s="95"/>
      <c r="C4019" s="95" t="s">
        <v>8352</v>
      </c>
      <c r="D4019" s="95" t="s">
        <v>7080</v>
      </c>
      <c r="E4019" s="95" t="s">
        <v>7081</v>
      </c>
      <c r="F4019" s="96" t="s">
        <v>8298</v>
      </c>
      <c r="G4019" s="97"/>
      <c r="H4019" s="97">
        <v>1326.91</v>
      </c>
      <c r="I4019" s="95" t="s">
        <v>8435</v>
      </c>
      <c r="J4019" s="95" t="s">
        <v>8425</v>
      </c>
      <c r="K4019" s="96" t="s">
        <v>8422</v>
      </c>
    </row>
    <row r="4020" spans="1:12" ht="12.75" customHeight="1" x14ac:dyDescent="0.15">
      <c r="A4020" s="95" t="s">
        <v>7056</v>
      </c>
      <c r="B4020" s="95"/>
      <c r="C4020" s="95" t="s">
        <v>8352</v>
      </c>
      <c r="D4020" s="95" t="s">
        <v>7080</v>
      </c>
      <c r="E4020" s="95" t="s">
        <v>7081</v>
      </c>
      <c r="F4020" s="96" t="s">
        <v>8298</v>
      </c>
      <c r="G4020" s="97">
        <v>126.37</v>
      </c>
      <c r="H4020" s="97"/>
      <c r="I4020" s="95" t="s">
        <v>8435</v>
      </c>
      <c r="J4020" s="95" t="s">
        <v>8425</v>
      </c>
      <c r="K4020" s="96" t="s">
        <v>8422</v>
      </c>
      <c r="L4020" s="98"/>
    </row>
    <row r="4021" spans="1:12" ht="12.75" customHeight="1" x14ac:dyDescent="0.15">
      <c r="A4021" s="95" t="s">
        <v>7055</v>
      </c>
      <c r="B4021" s="95"/>
      <c r="C4021" s="95" t="s">
        <v>8352</v>
      </c>
      <c r="D4021" s="95" t="s">
        <v>7080</v>
      </c>
      <c r="E4021" s="95" t="s">
        <v>7081</v>
      </c>
      <c r="F4021" s="96" t="s">
        <v>8298</v>
      </c>
      <c r="G4021" s="97">
        <v>126.37</v>
      </c>
      <c r="H4021" s="97"/>
      <c r="I4021" s="95" t="s">
        <v>8435</v>
      </c>
      <c r="J4021" s="95" t="s">
        <v>8425</v>
      </c>
      <c r="K4021" s="96" t="s">
        <v>8422</v>
      </c>
      <c r="L4021" s="98"/>
    </row>
    <row r="4022" spans="1:12" ht="25.5" customHeight="1" x14ac:dyDescent="0.15">
      <c r="A4022" s="95" t="s">
        <v>6804</v>
      </c>
      <c r="B4022" s="95"/>
      <c r="C4022" s="95" t="s">
        <v>8411</v>
      </c>
      <c r="D4022" s="95" t="s">
        <v>7080</v>
      </c>
      <c r="E4022" s="95" t="s">
        <v>7081</v>
      </c>
      <c r="F4022" s="96" t="s">
        <v>8298</v>
      </c>
      <c r="G4022" s="97"/>
      <c r="H4022" s="97">
        <v>7961.53</v>
      </c>
      <c r="I4022" s="95" t="s">
        <v>8436</v>
      </c>
      <c r="J4022" s="95" t="s">
        <v>8425</v>
      </c>
      <c r="K4022" s="96" t="s">
        <v>8422</v>
      </c>
      <c r="L4022" s="98"/>
    </row>
    <row r="4023" spans="1:12" ht="25.5" customHeight="1" x14ac:dyDescent="0.15">
      <c r="A4023" s="95" t="s">
        <v>6844</v>
      </c>
      <c r="B4023" s="95"/>
      <c r="C4023" s="95" t="s">
        <v>8411</v>
      </c>
      <c r="D4023" s="95" t="s">
        <v>7080</v>
      </c>
      <c r="E4023" s="95" t="s">
        <v>7081</v>
      </c>
      <c r="F4023" s="99">
        <v>43677</v>
      </c>
      <c r="G4023" s="97">
        <v>4458.46</v>
      </c>
      <c r="H4023" s="97"/>
      <c r="I4023" s="95" t="s">
        <v>8436</v>
      </c>
      <c r="J4023" s="95" t="s">
        <v>8425</v>
      </c>
      <c r="K4023" s="96" t="s">
        <v>8422</v>
      </c>
      <c r="L4023" s="98"/>
    </row>
    <row r="4024" spans="1:12" ht="12.75" customHeight="1" x14ac:dyDescent="0.15">
      <c r="A4024" s="95" t="s">
        <v>7056</v>
      </c>
      <c r="B4024" s="95"/>
      <c r="C4024" s="95" t="s">
        <v>8411</v>
      </c>
      <c r="D4024" s="95" t="s">
        <v>7080</v>
      </c>
      <c r="E4024" s="95" t="s">
        <v>7081</v>
      </c>
      <c r="F4024" s="96" t="s">
        <v>8298</v>
      </c>
      <c r="G4024" s="97">
        <v>1114.6099999999999</v>
      </c>
      <c r="H4024" s="97"/>
      <c r="I4024" s="95" t="s">
        <v>8436</v>
      </c>
      <c r="J4024" s="95" t="s">
        <v>8425</v>
      </c>
      <c r="K4024" s="96" t="s">
        <v>8422</v>
      </c>
      <c r="L4024" s="98"/>
    </row>
    <row r="4025" spans="1:12" ht="25.5" customHeight="1" x14ac:dyDescent="0.15">
      <c r="A4025" s="95" t="s">
        <v>6808</v>
      </c>
      <c r="B4025" s="95"/>
      <c r="C4025" s="95" t="s">
        <v>8411</v>
      </c>
      <c r="D4025" s="95" t="s">
        <v>7080</v>
      </c>
      <c r="E4025" s="95" t="s">
        <v>7081</v>
      </c>
      <c r="F4025" s="96" t="s">
        <v>8298</v>
      </c>
      <c r="G4025" s="97">
        <v>2388.46</v>
      </c>
      <c r="H4025" s="97"/>
      <c r="I4025" s="95" t="s">
        <v>8436</v>
      </c>
      <c r="J4025" s="95" t="s">
        <v>8425</v>
      </c>
      <c r="K4025" s="96" t="s">
        <v>8422</v>
      </c>
      <c r="L4025" s="98"/>
    </row>
    <row r="4026" spans="1:12" ht="12.75" customHeight="1" x14ac:dyDescent="0.15">
      <c r="A4026" s="95" t="s">
        <v>6804</v>
      </c>
      <c r="B4026" s="95"/>
      <c r="C4026" s="95" t="s">
        <v>8370</v>
      </c>
      <c r="D4026" s="95" t="s">
        <v>7080</v>
      </c>
      <c r="E4026" s="95" t="s">
        <v>7081</v>
      </c>
      <c r="F4026" s="96" t="s">
        <v>8298</v>
      </c>
      <c r="G4026" s="97"/>
      <c r="H4026" s="97">
        <v>4600</v>
      </c>
      <c r="I4026" s="95" t="s">
        <v>8437</v>
      </c>
      <c r="J4026" s="95" t="s">
        <v>8425</v>
      </c>
      <c r="K4026" s="96" t="s">
        <v>8422</v>
      </c>
      <c r="L4026" s="98"/>
    </row>
    <row r="4027" spans="1:12" ht="25.5" customHeight="1" x14ac:dyDescent="0.15">
      <c r="A4027" s="95" t="s">
        <v>6844</v>
      </c>
      <c r="B4027" s="95"/>
      <c r="C4027" s="95" t="s">
        <v>8370</v>
      </c>
      <c r="D4027" s="95" t="s">
        <v>7080</v>
      </c>
      <c r="E4027" s="95" t="s">
        <v>7081</v>
      </c>
      <c r="F4027" s="99">
        <v>43677</v>
      </c>
      <c r="G4027" s="97">
        <v>4025</v>
      </c>
      <c r="H4027" s="97"/>
      <c r="I4027" s="95" t="s">
        <v>8437</v>
      </c>
      <c r="J4027" s="95" t="s">
        <v>8425</v>
      </c>
      <c r="K4027" s="96" t="s">
        <v>8422</v>
      </c>
      <c r="L4027" s="98"/>
    </row>
    <row r="4028" spans="1:12" ht="12.75" customHeight="1" x14ac:dyDescent="0.15">
      <c r="A4028" s="95" t="s">
        <v>7056</v>
      </c>
      <c r="B4028" s="95"/>
      <c r="C4028" s="95" t="s">
        <v>8370</v>
      </c>
      <c r="D4028" s="95" t="s">
        <v>7080</v>
      </c>
      <c r="E4028" s="95" t="s">
        <v>7081</v>
      </c>
      <c r="F4028" s="96" t="s">
        <v>8298</v>
      </c>
      <c r="G4028" s="97">
        <v>575</v>
      </c>
      <c r="H4028" s="97"/>
      <c r="I4028" s="95" t="s">
        <v>8437</v>
      </c>
      <c r="J4028" s="95" t="s">
        <v>8425</v>
      </c>
      <c r="K4028" s="96" t="s">
        <v>8422</v>
      </c>
      <c r="L4028" s="98"/>
    </row>
    <row r="4029" spans="1:12" ht="25.5" customHeight="1" x14ac:dyDescent="0.15">
      <c r="A4029" s="95" t="s">
        <v>7078</v>
      </c>
      <c r="B4029" s="95"/>
      <c r="C4029" s="95" t="s">
        <v>8367</v>
      </c>
      <c r="D4029" s="95" t="s">
        <v>7080</v>
      </c>
      <c r="E4029" s="95" t="s">
        <v>7081</v>
      </c>
      <c r="F4029" s="96" t="s">
        <v>8298</v>
      </c>
      <c r="G4029" s="97">
        <v>228.26</v>
      </c>
      <c r="H4029" s="97"/>
      <c r="I4029" s="95" t="s">
        <v>8438</v>
      </c>
      <c r="J4029" s="95" t="s">
        <v>8425</v>
      </c>
      <c r="K4029" s="96" t="s">
        <v>8422</v>
      </c>
      <c r="L4029" s="98"/>
    </row>
    <row r="4030" spans="1:12" ht="25.5" customHeight="1" x14ac:dyDescent="0.15">
      <c r="A4030" s="95" t="s">
        <v>7085</v>
      </c>
      <c r="B4030" s="95"/>
      <c r="C4030" s="95" t="s">
        <v>8367</v>
      </c>
      <c r="D4030" s="95" t="s">
        <v>7080</v>
      </c>
      <c r="E4030" s="95" t="s">
        <v>7081</v>
      </c>
      <c r="F4030" s="96" t="s">
        <v>8298</v>
      </c>
      <c r="G4030" s="97">
        <v>456.53</v>
      </c>
      <c r="H4030" s="97"/>
      <c r="I4030" s="95" t="s">
        <v>8438</v>
      </c>
      <c r="J4030" s="95" t="s">
        <v>8425</v>
      </c>
      <c r="K4030" s="96" t="s">
        <v>8422</v>
      </c>
      <c r="L4030" s="98"/>
    </row>
    <row r="4031" spans="1:12" ht="25.5" customHeight="1" x14ac:dyDescent="0.15">
      <c r="A4031" s="95" t="s">
        <v>6810</v>
      </c>
      <c r="B4031" s="95"/>
      <c r="C4031" s="95" t="s">
        <v>8367</v>
      </c>
      <c r="D4031" s="95" t="s">
        <v>7080</v>
      </c>
      <c r="E4031" s="95" t="s">
        <v>7081</v>
      </c>
      <c r="F4031" s="96" t="s">
        <v>8298</v>
      </c>
      <c r="G4031" s="97"/>
      <c r="H4031" s="97">
        <v>1141.31</v>
      </c>
      <c r="I4031" s="95" t="s">
        <v>8438</v>
      </c>
      <c r="J4031" s="95" t="s">
        <v>8425</v>
      </c>
      <c r="K4031" s="96" t="s">
        <v>8422</v>
      </c>
      <c r="L4031" s="98"/>
    </row>
    <row r="4032" spans="1:12" ht="25.5" customHeight="1" x14ac:dyDescent="0.15">
      <c r="A4032" s="95" t="s">
        <v>7086</v>
      </c>
      <c r="B4032" s="95"/>
      <c r="C4032" s="95" t="s">
        <v>8367</v>
      </c>
      <c r="D4032" s="95" t="s">
        <v>7080</v>
      </c>
      <c r="E4032" s="95" t="s">
        <v>7081</v>
      </c>
      <c r="F4032" s="96" t="s">
        <v>8298</v>
      </c>
      <c r="G4032" s="97">
        <v>228.26</v>
      </c>
      <c r="H4032" s="97"/>
      <c r="I4032" s="95" t="s">
        <v>8438</v>
      </c>
      <c r="J4032" s="95" t="s">
        <v>8425</v>
      </c>
      <c r="K4032" s="96" t="s">
        <v>8422</v>
      </c>
      <c r="L4032" s="98"/>
    </row>
    <row r="4033" spans="1:12" ht="25.5" customHeight="1" x14ac:dyDescent="0.15">
      <c r="A4033" s="95" t="s">
        <v>7087</v>
      </c>
      <c r="B4033" s="95"/>
      <c r="C4033" s="95" t="s">
        <v>8367</v>
      </c>
      <c r="D4033" s="95" t="s">
        <v>7080</v>
      </c>
      <c r="E4033" s="95" t="s">
        <v>7081</v>
      </c>
      <c r="F4033" s="96" t="s">
        <v>8298</v>
      </c>
      <c r="G4033" s="97">
        <v>228.26</v>
      </c>
      <c r="H4033" s="97"/>
      <c r="I4033" s="95" t="s">
        <v>8438</v>
      </c>
      <c r="J4033" s="95" t="s">
        <v>8425</v>
      </c>
      <c r="K4033" s="96" t="s">
        <v>8422</v>
      </c>
      <c r="L4033" s="98"/>
    </row>
    <row r="4034" spans="1:12" ht="25.5" customHeight="1" x14ac:dyDescent="0.15">
      <c r="A4034" s="95" t="s">
        <v>6804</v>
      </c>
      <c r="B4034" s="95"/>
      <c r="C4034" s="95" t="s">
        <v>8415</v>
      </c>
      <c r="D4034" s="95" t="s">
        <v>7080</v>
      </c>
      <c r="E4034" s="95" t="s">
        <v>7081</v>
      </c>
      <c r="F4034" s="96" t="s">
        <v>8298</v>
      </c>
      <c r="G4034" s="97"/>
      <c r="H4034" s="97">
        <v>1650.76</v>
      </c>
      <c r="I4034" s="95" t="s">
        <v>8439</v>
      </c>
      <c r="J4034" s="95" t="s">
        <v>8425</v>
      </c>
      <c r="K4034" s="96" t="s">
        <v>8422</v>
      </c>
      <c r="L4034" s="98"/>
    </row>
    <row r="4035" spans="1:12" ht="25.5" customHeight="1" x14ac:dyDescent="0.15">
      <c r="A4035" s="95" t="s">
        <v>6844</v>
      </c>
      <c r="B4035" s="95"/>
      <c r="C4035" s="95" t="s">
        <v>8415</v>
      </c>
      <c r="D4035" s="95" t="s">
        <v>7080</v>
      </c>
      <c r="E4035" s="95" t="s">
        <v>7081</v>
      </c>
      <c r="F4035" s="99">
        <v>43677</v>
      </c>
      <c r="G4035" s="97">
        <v>1650.76</v>
      </c>
      <c r="H4035" s="97"/>
      <c r="I4035" s="95" t="s">
        <v>8439</v>
      </c>
      <c r="J4035" s="95" t="s">
        <v>8425</v>
      </c>
      <c r="K4035" s="96" t="s">
        <v>8422</v>
      </c>
      <c r="L4035" s="98"/>
    </row>
    <row r="4036" spans="1:12" ht="25.5" customHeight="1" x14ac:dyDescent="0.15">
      <c r="A4036" s="95" t="s">
        <v>6804</v>
      </c>
      <c r="B4036" s="95"/>
      <c r="C4036" s="95" t="s">
        <v>8358</v>
      </c>
      <c r="D4036" s="95" t="s">
        <v>7080</v>
      </c>
      <c r="E4036" s="95" t="s">
        <v>7081</v>
      </c>
      <c r="F4036" s="96" t="s">
        <v>8298</v>
      </c>
      <c r="G4036" s="97"/>
      <c r="H4036" s="97">
        <v>1046.5</v>
      </c>
      <c r="I4036" s="95" t="s">
        <v>8440</v>
      </c>
      <c r="J4036" s="95" t="s">
        <v>8425</v>
      </c>
      <c r="K4036" s="96" t="s">
        <v>8422</v>
      </c>
      <c r="L4036" s="98"/>
    </row>
    <row r="4037" spans="1:12" ht="25.5" customHeight="1" x14ac:dyDescent="0.15">
      <c r="A4037" s="95" t="s">
        <v>6844</v>
      </c>
      <c r="B4037" s="95"/>
      <c r="C4037" s="95" t="s">
        <v>8358</v>
      </c>
      <c r="D4037" s="95" t="s">
        <v>7080</v>
      </c>
      <c r="E4037" s="95" t="s">
        <v>7081</v>
      </c>
      <c r="F4037" s="99">
        <v>43677</v>
      </c>
      <c r="G4037" s="97">
        <v>1046.5</v>
      </c>
      <c r="H4037" s="97"/>
      <c r="I4037" s="95" t="s">
        <v>8440</v>
      </c>
      <c r="J4037" s="95" t="s">
        <v>8425</v>
      </c>
      <c r="K4037" s="96" t="s">
        <v>8422</v>
      </c>
      <c r="L4037" s="98"/>
    </row>
    <row r="4038" spans="1:12" ht="25.5" customHeight="1" x14ac:dyDescent="0.15">
      <c r="A4038" s="95" t="s">
        <v>6804</v>
      </c>
      <c r="B4038" s="95"/>
      <c r="C4038" s="95" t="s">
        <v>8360</v>
      </c>
      <c r="D4038" s="95" t="s">
        <v>7080</v>
      </c>
      <c r="E4038" s="95" t="s">
        <v>7081</v>
      </c>
      <c r="F4038" s="96" t="s">
        <v>8298</v>
      </c>
      <c r="G4038" s="97">
        <v>1150</v>
      </c>
      <c r="H4038" s="97"/>
      <c r="I4038" s="95" t="s">
        <v>8441</v>
      </c>
      <c r="J4038" s="95" t="s">
        <v>8425</v>
      </c>
      <c r="K4038" s="96" t="s">
        <v>8422</v>
      </c>
      <c r="L4038" s="98"/>
    </row>
    <row r="4039" spans="1:12" ht="25.5" customHeight="1" x14ac:dyDescent="0.15">
      <c r="A4039" s="95" t="s">
        <v>6844</v>
      </c>
      <c r="B4039" s="95"/>
      <c r="C4039" s="95" t="s">
        <v>8360</v>
      </c>
      <c r="D4039" s="95" t="s">
        <v>7080</v>
      </c>
      <c r="E4039" s="95" t="s">
        <v>7081</v>
      </c>
      <c r="F4039" s="99">
        <v>43677</v>
      </c>
      <c r="G4039" s="97"/>
      <c r="H4039" s="97">
        <v>2628.58</v>
      </c>
      <c r="I4039" s="95" t="s">
        <v>8441</v>
      </c>
      <c r="J4039" s="95" t="s">
        <v>8425</v>
      </c>
      <c r="K4039" s="96" t="s">
        <v>8422</v>
      </c>
      <c r="L4039" s="98"/>
    </row>
    <row r="4040" spans="1:12" ht="11.25" x14ac:dyDescent="0.15">
      <c r="A4040" s="95" t="s">
        <v>6810</v>
      </c>
      <c r="B4040" s="95"/>
      <c r="C4040" s="95" t="s">
        <v>8360</v>
      </c>
      <c r="D4040" s="95" t="s">
        <v>7080</v>
      </c>
      <c r="E4040" s="95" t="s">
        <v>7081</v>
      </c>
      <c r="F4040" s="96" t="s">
        <v>8298</v>
      </c>
      <c r="G4040" s="97">
        <v>575</v>
      </c>
      <c r="H4040" s="97"/>
      <c r="I4040" s="95" t="s">
        <v>8441</v>
      </c>
      <c r="J4040" s="95" t="s">
        <v>8425</v>
      </c>
      <c r="K4040" s="96" t="s">
        <v>8422</v>
      </c>
    </row>
    <row r="4041" spans="1:12" ht="11.25" x14ac:dyDescent="0.15">
      <c r="A4041" s="95" t="s">
        <v>7056</v>
      </c>
      <c r="B4041" s="95"/>
      <c r="C4041" s="95" t="s">
        <v>8360</v>
      </c>
      <c r="D4041" s="95" t="s">
        <v>7080</v>
      </c>
      <c r="E4041" s="95" t="s">
        <v>7081</v>
      </c>
      <c r="F4041" s="96" t="s">
        <v>8298</v>
      </c>
      <c r="G4041" s="97">
        <v>575</v>
      </c>
      <c r="H4041" s="97"/>
      <c r="I4041" s="95" t="s">
        <v>8441</v>
      </c>
      <c r="J4041" s="95" t="s">
        <v>8425</v>
      </c>
      <c r="K4041" s="96" t="s">
        <v>8422</v>
      </c>
    </row>
    <row r="4042" spans="1:12" ht="38.25" customHeight="1" x14ac:dyDescent="0.3">
      <c r="A4042" s="95" t="s">
        <v>7055</v>
      </c>
      <c r="B4042" s="95"/>
      <c r="C4042" s="95" t="s">
        <v>8360</v>
      </c>
      <c r="D4042" s="95" t="s">
        <v>7080</v>
      </c>
      <c r="E4042" s="95" t="s">
        <v>7081</v>
      </c>
      <c r="F4042" s="96" t="s">
        <v>8298</v>
      </c>
      <c r="G4042" s="97">
        <v>164.29</v>
      </c>
      <c r="H4042" s="97"/>
      <c r="I4042" s="95" t="s">
        <v>8441</v>
      </c>
      <c r="J4042" s="95" t="s">
        <v>8425</v>
      </c>
      <c r="K4042" s="96" t="s">
        <v>8422</v>
      </c>
      <c r="L4042" s="93"/>
    </row>
    <row r="4043" spans="1:12" ht="11.25" x14ac:dyDescent="0.15">
      <c r="A4043" s="95" t="s">
        <v>7160</v>
      </c>
      <c r="B4043" s="95"/>
      <c r="C4043" s="95" t="s">
        <v>8360</v>
      </c>
      <c r="D4043" s="95" t="s">
        <v>7080</v>
      </c>
      <c r="E4043" s="95" t="s">
        <v>7081</v>
      </c>
      <c r="F4043" s="96" t="s">
        <v>8298</v>
      </c>
      <c r="G4043" s="97">
        <v>164.29</v>
      </c>
      <c r="H4043" s="97"/>
      <c r="I4043" s="95" t="s">
        <v>8441</v>
      </c>
      <c r="J4043" s="95" t="s">
        <v>8425</v>
      </c>
      <c r="K4043" s="96" t="s">
        <v>8422</v>
      </c>
    </row>
    <row r="4044" spans="1:12" ht="25.5" customHeight="1" x14ac:dyDescent="0.15">
      <c r="A4044" s="95" t="s">
        <v>6848</v>
      </c>
      <c r="B4044" s="95"/>
      <c r="C4044" s="95" t="s">
        <v>8442</v>
      </c>
      <c r="D4044" s="95" t="s">
        <v>7080</v>
      </c>
      <c r="E4044" s="95" t="s">
        <v>7081</v>
      </c>
      <c r="F4044" s="99">
        <v>43677</v>
      </c>
      <c r="G4044" s="97">
        <v>151.65</v>
      </c>
      <c r="H4044" s="97"/>
      <c r="I4044" s="95" t="s">
        <v>8443</v>
      </c>
      <c r="J4044" s="95" t="s">
        <v>8425</v>
      </c>
      <c r="K4044" s="96" t="s">
        <v>8422</v>
      </c>
      <c r="L4044" s="98"/>
    </row>
    <row r="4045" spans="1:12" ht="25.5" customHeight="1" x14ac:dyDescent="0.15">
      <c r="A4045" s="95" t="s">
        <v>6804</v>
      </c>
      <c r="B4045" s="95"/>
      <c r="C4045" s="95" t="s">
        <v>8442</v>
      </c>
      <c r="D4045" s="95" t="s">
        <v>7080</v>
      </c>
      <c r="E4045" s="95" t="s">
        <v>7081</v>
      </c>
      <c r="F4045" s="96" t="s">
        <v>8298</v>
      </c>
      <c r="G4045" s="97">
        <v>417.03</v>
      </c>
      <c r="H4045" s="97"/>
      <c r="I4045" s="95" t="s">
        <v>8443</v>
      </c>
      <c r="J4045" s="95" t="s">
        <v>8425</v>
      </c>
      <c r="K4045" s="96" t="s">
        <v>8422</v>
      </c>
      <c r="L4045" s="98"/>
    </row>
    <row r="4046" spans="1:12" ht="25.5" customHeight="1" x14ac:dyDescent="0.15">
      <c r="A4046" s="95" t="s">
        <v>6844</v>
      </c>
      <c r="B4046" s="95"/>
      <c r="C4046" s="95" t="s">
        <v>8442</v>
      </c>
      <c r="D4046" s="95" t="s">
        <v>7080</v>
      </c>
      <c r="E4046" s="95" t="s">
        <v>7081</v>
      </c>
      <c r="F4046" s="99">
        <v>43677</v>
      </c>
      <c r="G4046" s="97"/>
      <c r="H4046" s="97">
        <v>3563.73</v>
      </c>
      <c r="I4046" s="95" t="s">
        <v>8443</v>
      </c>
      <c r="J4046" s="95" t="s">
        <v>8425</v>
      </c>
      <c r="K4046" s="96" t="s">
        <v>8422</v>
      </c>
      <c r="L4046" s="98"/>
    </row>
    <row r="4047" spans="1:12" ht="25.5" customHeight="1" x14ac:dyDescent="0.15">
      <c r="A4047" s="95" t="s">
        <v>6810</v>
      </c>
      <c r="B4047" s="95"/>
      <c r="C4047" s="95" t="s">
        <v>8442</v>
      </c>
      <c r="D4047" s="95" t="s">
        <v>7080</v>
      </c>
      <c r="E4047" s="95" t="s">
        <v>7081</v>
      </c>
      <c r="F4047" s="96" t="s">
        <v>8298</v>
      </c>
      <c r="G4047" s="97">
        <v>1023.63</v>
      </c>
      <c r="H4047" s="97"/>
      <c r="I4047" s="95" t="s">
        <v>8443</v>
      </c>
      <c r="J4047" s="95" t="s">
        <v>8425</v>
      </c>
      <c r="K4047" s="96" t="s">
        <v>8422</v>
      </c>
      <c r="L4047" s="98"/>
    </row>
    <row r="4048" spans="1:12" ht="25.5" customHeight="1" x14ac:dyDescent="0.15">
      <c r="A4048" s="95" t="s">
        <v>7056</v>
      </c>
      <c r="B4048" s="95"/>
      <c r="C4048" s="95" t="s">
        <v>8442</v>
      </c>
      <c r="D4048" s="95" t="s">
        <v>7080</v>
      </c>
      <c r="E4048" s="95" t="s">
        <v>7081</v>
      </c>
      <c r="F4048" s="96" t="s">
        <v>8298</v>
      </c>
      <c r="G4048" s="97">
        <v>1743.95</v>
      </c>
      <c r="H4048" s="97"/>
      <c r="I4048" s="95" t="s">
        <v>8443</v>
      </c>
      <c r="J4048" s="95" t="s">
        <v>8425</v>
      </c>
      <c r="K4048" s="96" t="s">
        <v>8422</v>
      </c>
      <c r="L4048" s="98"/>
    </row>
    <row r="4049" spans="1:12" ht="25.5" customHeight="1" x14ac:dyDescent="0.15">
      <c r="A4049" s="95" t="s">
        <v>6808</v>
      </c>
      <c r="B4049" s="95"/>
      <c r="C4049" s="95" t="s">
        <v>8442</v>
      </c>
      <c r="D4049" s="95" t="s">
        <v>7080</v>
      </c>
      <c r="E4049" s="95" t="s">
        <v>7081</v>
      </c>
      <c r="F4049" s="96" t="s">
        <v>8298</v>
      </c>
      <c r="G4049" s="97">
        <v>227.47</v>
      </c>
      <c r="H4049" s="97"/>
      <c r="I4049" s="95" t="s">
        <v>8443</v>
      </c>
      <c r="J4049" s="95" t="s">
        <v>8425</v>
      </c>
      <c r="K4049" s="96" t="s">
        <v>8422</v>
      </c>
      <c r="L4049" s="98"/>
    </row>
    <row r="4050" spans="1:12" ht="25.5" customHeight="1" x14ac:dyDescent="0.15">
      <c r="A4050" s="95" t="s">
        <v>7145</v>
      </c>
      <c r="B4050" s="95"/>
      <c r="C4050" s="95" t="s">
        <v>8356</v>
      </c>
      <c r="D4050" s="95" t="s">
        <v>7080</v>
      </c>
      <c r="E4050" s="95" t="s">
        <v>7081</v>
      </c>
      <c r="F4050" s="96" t="s">
        <v>8298</v>
      </c>
      <c r="G4050" s="97">
        <v>151.80000000000001</v>
      </c>
      <c r="H4050" s="97"/>
      <c r="I4050" s="95" t="s">
        <v>8444</v>
      </c>
      <c r="J4050" s="95" t="s">
        <v>8425</v>
      </c>
      <c r="K4050" s="96" t="s">
        <v>8422</v>
      </c>
      <c r="L4050" s="98"/>
    </row>
    <row r="4051" spans="1:12" ht="25.5" customHeight="1" x14ac:dyDescent="0.15">
      <c r="A4051" s="95" t="s">
        <v>6804</v>
      </c>
      <c r="B4051" s="95"/>
      <c r="C4051" s="95" t="s">
        <v>8356</v>
      </c>
      <c r="D4051" s="95" t="s">
        <v>7080</v>
      </c>
      <c r="E4051" s="95" t="s">
        <v>7081</v>
      </c>
      <c r="F4051" s="96" t="s">
        <v>8298</v>
      </c>
      <c r="G4051" s="97"/>
      <c r="H4051" s="97">
        <v>1545.6</v>
      </c>
      <c r="I4051" s="95" t="s">
        <v>8444</v>
      </c>
      <c r="J4051" s="95" t="s">
        <v>8425</v>
      </c>
      <c r="K4051" s="96" t="s">
        <v>8422</v>
      </c>
      <c r="L4051" s="98"/>
    </row>
    <row r="4052" spans="1:12" ht="25.5" customHeight="1" x14ac:dyDescent="0.15">
      <c r="A4052" s="95" t="s">
        <v>7056</v>
      </c>
      <c r="B4052" s="95"/>
      <c r="C4052" s="95" t="s">
        <v>8356</v>
      </c>
      <c r="D4052" s="95" t="s">
        <v>7080</v>
      </c>
      <c r="E4052" s="95" t="s">
        <v>7081</v>
      </c>
      <c r="F4052" s="96" t="s">
        <v>8298</v>
      </c>
      <c r="G4052" s="97">
        <v>276</v>
      </c>
      <c r="H4052" s="97"/>
      <c r="I4052" s="95" t="s">
        <v>8444</v>
      </c>
      <c r="J4052" s="95" t="s">
        <v>8425</v>
      </c>
      <c r="K4052" s="96" t="s">
        <v>8422</v>
      </c>
      <c r="L4052" s="98"/>
    </row>
    <row r="4053" spans="1:12" ht="25.5" customHeight="1" x14ac:dyDescent="0.15">
      <c r="A4053" s="95" t="s">
        <v>7055</v>
      </c>
      <c r="B4053" s="95"/>
      <c r="C4053" s="95" t="s">
        <v>8356</v>
      </c>
      <c r="D4053" s="95" t="s">
        <v>7080</v>
      </c>
      <c r="E4053" s="95" t="s">
        <v>7081</v>
      </c>
      <c r="F4053" s="96" t="s">
        <v>8298</v>
      </c>
      <c r="G4053" s="97">
        <v>55.2</v>
      </c>
      <c r="H4053" s="97"/>
      <c r="I4053" s="95" t="s">
        <v>8444</v>
      </c>
      <c r="J4053" s="95" t="s">
        <v>8425</v>
      </c>
      <c r="K4053" s="96" t="s">
        <v>8422</v>
      </c>
      <c r="L4053" s="98"/>
    </row>
    <row r="4054" spans="1:12" ht="25.5" customHeight="1" x14ac:dyDescent="0.15">
      <c r="A4054" s="95" t="s">
        <v>7160</v>
      </c>
      <c r="B4054" s="95"/>
      <c r="C4054" s="95" t="s">
        <v>8356</v>
      </c>
      <c r="D4054" s="95" t="s">
        <v>7080</v>
      </c>
      <c r="E4054" s="95" t="s">
        <v>7081</v>
      </c>
      <c r="F4054" s="96" t="s">
        <v>8298</v>
      </c>
      <c r="G4054" s="97">
        <v>1062.5999999999999</v>
      </c>
      <c r="H4054" s="97"/>
      <c r="I4054" s="95" t="s">
        <v>8444</v>
      </c>
      <c r="J4054" s="95" t="s">
        <v>8425</v>
      </c>
      <c r="K4054" s="96" t="s">
        <v>8422</v>
      </c>
      <c r="L4054" s="98"/>
    </row>
    <row r="4055" spans="1:12" ht="25.5" customHeight="1" x14ac:dyDescent="0.15">
      <c r="A4055" s="95" t="s">
        <v>7145</v>
      </c>
      <c r="B4055" s="95"/>
      <c r="C4055" s="95" t="s">
        <v>8348</v>
      </c>
      <c r="D4055" s="95" t="s">
        <v>7080</v>
      </c>
      <c r="E4055" s="95" t="s">
        <v>7081</v>
      </c>
      <c r="F4055" s="96" t="s">
        <v>8298</v>
      </c>
      <c r="G4055" s="97">
        <v>486.54</v>
      </c>
      <c r="H4055" s="97"/>
      <c r="I4055" s="95" t="s">
        <v>8445</v>
      </c>
      <c r="J4055" s="95" t="s">
        <v>8425</v>
      </c>
      <c r="K4055" s="96" t="s">
        <v>8422</v>
      </c>
      <c r="L4055" s="98"/>
    </row>
    <row r="4056" spans="1:12" ht="25.5" customHeight="1" x14ac:dyDescent="0.15">
      <c r="A4056" s="95" t="s">
        <v>6804</v>
      </c>
      <c r="B4056" s="95"/>
      <c r="C4056" s="95" t="s">
        <v>8348</v>
      </c>
      <c r="D4056" s="95" t="s">
        <v>7080</v>
      </c>
      <c r="E4056" s="95" t="s">
        <v>7081</v>
      </c>
      <c r="F4056" s="96" t="s">
        <v>8298</v>
      </c>
      <c r="G4056" s="97"/>
      <c r="H4056" s="97">
        <v>4953.8500000000004</v>
      </c>
      <c r="I4056" s="95" t="s">
        <v>8445</v>
      </c>
      <c r="J4056" s="95" t="s">
        <v>8425</v>
      </c>
      <c r="K4056" s="96" t="s">
        <v>8422</v>
      </c>
      <c r="L4056" s="98"/>
    </row>
    <row r="4057" spans="1:12" ht="25.5" customHeight="1" x14ac:dyDescent="0.15">
      <c r="A4057" s="95" t="s">
        <v>7056</v>
      </c>
      <c r="B4057" s="95"/>
      <c r="C4057" s="95" t="s">
        <v>8348</v>
      </c>
      <c r="D4057" s="95" t="s">
        <v>7080</v>
      </c>
      <c r="E4057" s="95" t="s">
        <v>7081</v>
      </c>
      <c r="F4057" s="96" t="s">
        <v>8298</v>
      </c>
      <c r="G4057" s="97">
        <v>884.62</v>
      </c>
      <c r="H4057" s="97"/>
      <c r="I4057" s="95" t="s">
        <v>8445</v>
      </c>
      <c r="J4057" s="95" t="s">
        <v>8425</v>
      </c>
      <c r="K4057" s="96" t="s">
        <v>8422</v>
      </c>
      <c r="L4057" s="98"/>
    </row>
    <row r="4058" spans="1:12" ht="25.5" customHeight="1" x14ac:dyDescent="0.15">
      <c r="A4058" s="95" t="s">
        <v>7055</v>
      </c>
      <c r="B4058" s="95"/>
      <c r="C4058" s="95" t="s">
        <v>8348</v>
      </c>
      <c r="D4058" s="95" t="s">
        <v>7080</v>
      </c>
      <c r="E4058" s="95" t="s">
        <v>7081</v>
      </c>
      <c r="F4058" s="96" t="s">
        <v>8298</v>
      </c>
      <c r="G4058" s="97">
        <v>176.92</v>
      </c>
      <c r="H4058" s="97"/>
      <c r="I4058" s="95" t="s">
        <v>8445</v>
      </c>
      <c r="J4058" s="95" t="s">
        <v>8425</v>
      </c>
      <c r="K4058" s="96" t="s">
        <v>8422</v>
      </c>
      <c r="L4058" s="98"/>
    </row>
    <row r="4059" spans="1:12" ht="25.5" customHeight="1" x14ac:dyDescent="0.15">
      <c r="A4059" s="95" t="s">
        <v>7160</v>
      </c>
      <c r="B4059" s="95"/>
      <c r="C4059" s="95" t="s">
        <v>8348</v>
      </c>
      <c r="D4059" s="95" t="s">
        <v>7080</v>
      </c>
      <c r="E4059" s="95" t="s">
        <v>7081</v>
      </c>
      <c r="F4059" s="96" t="s">
        <v>8298</v>
      </c>
      <c r="G4059" s="97">
        <v>3405.77</v>
      </c>
      <c r="H4059" s="97"/>
      <c r="I4059" s="95" t="s">
        <v>8445</v>
      </c>
      <c r="J4059" s="95" t="s">
        <v>8425</v>
      </c>
      <c r="K4059" s="96" t="s">
        <v>8422</v>
      </c>
      <c r="L4059" s="98"/>
    </row>
    <row r="4060" spans="1:12" ht="25.5" customHeight="1" x14ac:dyDescent="0.15">
      <c r="A4060" s="95" t="s">
        <v>6804</v>
      </c>
      <c r="B4060" s="95"/>
      <c r="C4060" s="95" t="s">
        <v>8446</v>
      </c>
      <c r="D4060" s="95" t="s">
        <v>7080</v>
      </c>
      <c r="E4060" s="95" t="s">
        <v>7081</v>
      </c>
      <c r="F4060" s="96" t="s">
        <v>8298</v>
      </c>
      <c r="G4060" s="97"/>
      <c r="H4060" s="97">
        <v>1192.3399999999999</v>
      </c>
      <c r="I4060" s="95" t="s">
        <v>8447</v>
      </c>
      <c r="J4060" s="95" t="s">
        <v>8425</v>
      </c>
      <c r="K4060" s="96" t="s">
        <v>8422</v>
      </c>
      <c r="L4060" s="98"/>
    </row>
    <row r="4061" spans="1:12" ht="25.5" customHeight="1" x14ac:dyDescent="0.15">
      <c r="A4061" s="95" t="s">
        <v>7055</v>
      </c>
      <c r="B4061" s="95"/>
      <c r="C4061" s="95" t="s">
        <v>8446</v>
      </c>
      <c r="D4061" s="95" t="s">
        <v>7080</v>
      </c>
      <c r="E4061" s="95" t="s">
        <v>7081</v>
      </c>
      <c r="F4061" s="96" t="s">
        <v>8298</v>
      </c>
      <c r="G4061" s="97">
        <v>350.69</v>
      </c>
      <c r="H4061" s="97"/>
      <c r="I4061" s="95" t="s">
        <v>8447</v>
      </c>
      <c r="J4061" s="95" t="s">
        <v>8425</v>
      </c>
      <c r="K4061" s="96" t="s">
        <v>8422</v>
      </c>
      <c r="L4061" s="98"/>
    </row>
    <row r="4062" spans="1:12" ht="11.25" x14ac:dyDescent="0.15">
      <c r="A4062" s="95" t="s">
        <v>7139</v>
      </c>
      <c r="B4062" s="95"/>
      <c r="C4062" s="95" t="s">
        <v>8446</v>
      </c>
      <c r="D4062" s="95" t="s">
        <v>7080</v>
      </c>
      <c r="E4062" s="95" t="s">
        <v>7081</v>
      </c>
      <c r="F4062" s="96" t="s">
        <v>8298</v>
      </c>
      <c r="G4062" s="97">
        <v>350.69</v>
      </c>
      <c r="H4062" s="97"/>
      <c r="I4062" s="95" t="s">
        <v>8447</v>
      </c>
      <c r="J4062" s="95" t="s">
        <v>8425</v>
      </c>
      <c r="K4062" s="96" t="s">
        <v>8422</v>
      </c>
    </row>
    <row r="4063" spans="1:12" ht="11.25" x14ac:dyDescent="0.15">
      <c r="A4063" s="95" t="s">
        <v>7160</v>
      </c>
      <c r="B4063" s="95"/>
      <c r="C4063" s="95" t="s">
        <v>8446</v>
      </c>
      <c r="D4063" s="95" t="s">
        <v>7080</v>
      </c>
      <c r="E4063" s="95" t="s">
        <v>7081</v>
      </c>
      <c r="F4063" s="96" t="s">
        <v>8298</v>
      </c>
      <c r="G4063" s="97">
        <v>490.96</v>
      </c>
      <c r="H4063" s="97"/>
      <c r="I4063" s="95" t="s">
        <v>8447</v>
      </c>
      <c r="J4063" s="95" t="s">
        <v>8425</v>
      </c>
      <c r="K4063" s="96" t="s">
        <v>8422</v>
      </c>
    </row>
    <row r="4064" spans="1:12" ht="38.25" customHeight="1" x14ac:dyDescent="0.3">
      <c r="A4064" s="95" t="s">
        <v>7055</v>
      </c>
      <c r="B4064" s="95"/>
      <c r="C4064" s="95" t="s">
        <v>8350</v>
      </c>
      <c r="D4064" s="95" t="s">
        <v>7080</v>
      </c>
      <c r="E4064" s="95" t="s">
        <v>7081</v>
      </c>
      <c r="F4064" s="96" t="s">
        <v>8298</v>
      </c>
      <c r="G4064" s="97"/>
      <c r="H4064" s="97">
        <v>1247.43</v>
      </c>
      <c r="I4064" s="95" t="s">
        <v>8448</v>
      </c>
      <c r="J4064" s="95" t="s">
        <v>8425</v>
      </c>
      <c r="K4064" s="96" t="s">
        <v>8422</v>
      </c>
      <c r="L4064" s="93"/>
    </row>
    <row r="4065" spans="1:12" ht="11.25" x14ac:dyDescent="0.15">
      <c r="A4065" s="95" t="s">
        <v>7190</v>
      </c>
      <c r="B4065" s="95"/>
      <c r="C4065" s="95" t="s">
        <v>8350</v>
      </c>
      <c r="D4065" s="95" t="s">
        <v>7080</v>
      </c>
      <c r="E4065" s="95" t="s">
        <v>7081</v>
      </c>
      <c r="F4065" s="96" t="s">
        <v>8298</v>
      </c>
      <c r="G4065" s="97">
        <v>1247.43</v>
      </c>
      <c r="H4065" s="97"/>
      <c r="I4065" s="95" t="s">
        <v>8448</v>
      </c>
      <c r="J4065" s="95" t="s">
        <v>8425</v>
      </c>
      <c r="K4065" s="96" t="s">
        <v>8422</v>
      </c>
    </row>
    <row r="4066" spans="1:12" ht="25.5" customHeight="1" x14ac:dyDescent="0.15">
      <c r="A4066" s="95" t="s">
        <v>7145</v>
      </c>
      <c r="B4066" s="95"/>
      <c r="C4066" s="95" t="s">
        <v>8449</v>
      </c>
      <c r="D4066" s="95" t="s">
        <v>7080</v>
      </c>
      <c r="E4066" s="95" t="s">
        <v>7081</v>
      </c>
      <c r="F4066" s="96" t="s">
        <v>8298</v>
      </c>
      <c r="G4066" s="97">
        <v>556.04</v>
      </c>
      <c r="H4066" s="97"/>
      <c r="I4066" s="95" t="s">
        <v>8450</v>
      </c>
      <c r="J4066" s="95" t="s">
        <v>8425</v>
      </c>
      <c r="K4066" s="96" t="s">
        <v>8422</v>
      </c>
      <c r="L4066" s="98"/>
    </row>
    <row r="4067" spans="1:12" ht="25.5" customHeight="1" x14ac:dyDescent="0.15">
      <c r="A4067" s="95" t="s">
        <v>6844</v>
      </c>
      <c r="B4067" s="95"/>
      <c r="C4067" s="95" t="s">
        <v>8449</v>
      </c>
      <c r="D4067" s="95" t="s">
        <v>7080</v>
      </c>
      <c r="E4067" s="95" t="s">
        <v>7081</v>
      </c>
      <c r="F4067" s="99">
        <v>43677</v>
      </c>
      <c r="G4067" s="97"/>
      <c r="H4067" s="97">
        <v>1353.84</v>
      </c>
      <c r="I4067" s="95" t="s">
        <v>8450</v>
      </c>
      <c r="J4067" s="95" t="s">
        <v>8425</v>
      </c>
      <c r="K4067" s="96" t="s">
        <v>8422</v>
      </c>
      <c r="L4067" s="98"/>
    </row>
    <row r="4068" spans="1:12" ht="25.5" customHeight="1" x14ac:dyDescent="0.15">
      <c r="A4068" s="95" t="s">
        <v>6810</v>
      </c>
      <c r="B4068" s="95"/>
      <c r="C4068" s="95" t="s">
        <v>8449</v>
      </c>
      <c r="D4068" s="95" t="s">
        <v>7080</v>
      </c>
      <c r="E4068" s="95" t="s">
        <v>7081</v>
      </c>
      <c r="F4068" s="96" t="s">
        <v>8298</v>
      </c>
      <c r="G4068" s="97">
        <v>241.76</v>
      </c>
      <c r="H4068" s="97"/>
      <c r="I4068" s="95" t="s">
        <v>8450</v>
      </c>
      <c r="J4068" s="95" t="s">
        <v>8425</v>
      </c>
      <c r="K4068" s="96" t="s">
        <v>8422</v>
      </c>
      <c r="L4068" s="98"/>
    </row>
    <row r="4069" spans="1:12" ht="25.5" customHeight="1" x14ac:dyDescent="0.15">
      <c r="A4069" s="95" t="s">
        <v>7056</v>
      </c>
      <c r="B4069" s="95"/>
      <c r="C4069" s="95" t="s">
        <v>8449</v>
      </c>
      <c r="D4069" s="95" t="s">
        <v>7080</v>
      </c>
      <c r="E4069" s="95" t="s">
        <v>7081</v>
      </c>
      <c r="F4069" s="96" t="s">
        <v>8298</v>
      </c>
      <c r="G4069" s="97">
        <v>556.04</v>
      </c>
      <c r="H4069" s="97"/>
      <c r="I4069" s="95" t="s">
        <v>8450</v>
      </c>
      <c r="J4069" s="95" t="s">
        <v>8425</v>
      </c>
      <c r="K4069" s="96" t="s">
        <v>8422</v>
      </c>
      <c r="L4069" s="98"/>
    </row>
    <row r="4070" spans="1:12" ht="25.5" customHeight="1" x14ac:dyDescent="0.15">
      <c r="A4070" s="95" t="s">
        <v>7145</v>
      </c>
      <c r="B4070" s="95"/>
      <c r="C4070" s="95" t="s">
        <v>8451</v>
      </c>
      <c r="D4070" s="95" t="s">
        <v>7080</v>
      </c>
      <c r="E4070" s="95" t="s">
        <v>7081</v>
      </c>
      <c r="F4070" s="96" t="s">
        <v>8298</v>
      </c>
      <c r="G4070" s="97">
        <v>1633.71</v>
      </c>
      <c r="H4070" s="97"/>
      <c r="I4070" s="95" t="s">
        <v>8452</v>
      </c>
      <c r="J4070" s="95" t="s">
        <v>8425</v>
      </c>
      <c r="K4070" s="96" t="s">
        <v>8422</v>
      </c>
      <c r="L4070" s="98"/>
    </row>
    <row r="4071" spans="1:12" ht="25.5" customHeight="1" x14ac:dyDescent="0.15">
      <c r="A4071" s="95" t="s">
        <v>6804</v>
      </c>
      <c r="B4071" s="95"/>
      <c r="C4071" s="95" t="s">
        <v>8451</v>
      </c>
      <c r="D4071" s="95" t="s">
        <v>7080</v>
      </c>
      <c r="E4071" s="95" t="s">
        <v>7081</v>
      </c>
      <c r="F4071" s="96" t="s">
        <v>8298</v>
      </c>
      <c r="G4071" s="97">
        <v>204.21</v>
      </c>
      <c r="H4071" s="97"/>
      <c r="I4071" s="95" t="s">
        <v>8452</v>
      </c>
      <c r="J4071" s="95" t="s">
        <v>8425</v>
      </c>
      <c r="K4071" s="96" t="s">
        <v>8422</v>
      </c>
      <c r="L4071" s="98"/>
    </row>
    <row r="4072" spans="1:12" ht="25.5" customHeight="1" x14ac:dyDescent="0.15">
      <c r="A4072" s="95" t="s">
        <v>6844</v>
      </c>
      <c r="B4072" s="95"/>
      <c r="C4072" s="95" t="s">
        <v>8451</v>
      </c>
      <c r="D4072" s="95" t="s">
        <v>7080</v>
      </c>
      <c r="E4072" s="95" t="s">
        <v>7081</v>
      </c>
      <c r="F4072" s="99">
        <v>43677</v>
      </c>
      <c r="G4072" s="97">
        <v>1021.07</v>
      </c>
      <c r="H4072" s="97"/>
      <c r="I4072" s="95" t="s">
        <v>8452</v>
      </c>
      <c r="J4072" s="95" t="s">
        <v>8425</v>
      </c>
      <c r="K4072" s="96" t="s">
        <v>8422</v>
      </c>
      <c r="L4072" s="98"/>
    </row>
    <row r="4073" spans="1:12" ht="25.5" customHeight="1" x14ac:dyDescent="0.15">
      <c r="A4073" s="95" t="s">
        <v>6810</v>
      </c>
      <c r="B4073" s="95"/>
      <c r="C4073" s="95" t="s">
        <v>8451</v>
      </c>
      <c r="D4073" s="95" t="s">
        <v>7080</v>
      </c>
      <c r="E4073" s="95" t="s">
        <v>7081</v>
      </c>
      <c r="F4073" s="96" t="s">
        <v>8298</v>
      </c>
      <c r="G4073" s="97"/>
      <c r="H4073" s="97">
        <v>3792.54</v>
      </c>
      <c r="I4073" s="95" t="s">
        <v>8452</v>
      </c>
      <c r="J4073" s="95" t="s">
        <v>8425</v>
      </c>
      <c r="K4073" s="96" t="s">
        <v>8422</v>
      </c>
      <c r="L4073" s="98"/>
    </row>
    <row r="4074" spans="1:12" ht="25.5" customHeight="1" x14ac:dyDescent="0.15">
      <c r="A4074" s="95" t="s">
        <v>7056</v>
      </c>
      <c r="B4074" s="95"/>
      <c r="C4074" s="95" t="s">
        <v>8451</v>
      </c>
      <c r="D4074" s="95" t="s">
        <v>7080</v>
      </c>
      <c r="E4074" s="95" t="s">
        <v>7081</v>
      </c>
      <c r="F4074" s="96" t="s">
        <v>8298</v>
      </c>
      <c r="G4074" s="97">
        <v>933.55</v>
      </c>
      <c r="H4074" s="97"/>
      <c r="I4074" s="95" t="s">
        <v>8452</v>
      </c>
      <c r="J4074" s="95" t="s">
        <v>8425</v>
      </c>
      <c r="K4074" s="96" t="s">
        <v>8422</v>
      </c>
      <c r="L4074" s="98"/>
    </row>
    <row r="4075" spans="1:12" ht="25.5" customHeight="1" x14ac:dyDescent="0.15">
      <c r="A4075" s="95" t="s">
        <v>7055</v>
      </c>
      <c r="B4075" s="95"/>
      <c r="C4075" s="95" t="s">
        <v>8365</v>
      </c>
      <c r="D4075" s="95" t="s">
        <v>7080</v>
      </c>
      <c r="E4075" s="95" t="s">
        <v>7081</v>
      </c>
      <c r="F4075" s="96" t="s">
        <v>8298</v>
      </c>
      <c r="G4075" s="97"/>
      <c r="H4075" s="97">
        <v>594.66999999999996</v>
      </c>
      <c r="I4075" s="95" t="s">
        <v>8453</v>
      </c>
      <c r="J4075" s="95" t="s">
        <v>8425</v>
      </c>
      <c r="K4075" s="96" t="s">
        <v>8422</v>
      </c>
      <c r="L4075" s="98"/>
    </row>
    <row r="4076" spans="1:12" ht="25.5" customHeight="1" x14ac:dyDescent="0.15">
      <c r="A4076" s="95" t="s">
        <v>7139</v>
      </c>
      <c r="B4076" s="95"/>
      <c r="C4076" s="95" t="s">
        <v>8365</v>
      </c>
      <c r="D4076" s="95" t="s">
        <v>7080</v>
      </c>
      <c r="E4076" s="95" t="s">
        <v>7081</v>
      </c>
      <c r="F4076" s="96" t="s">
        <v>8298</v>
      </c>
      <c r="G4076" s="97">
        <v>594.66999999999996</v>
      </c>
      <c r="H4076" s="97"/>
      <c r="I4076" s="95" t="s">
        <v>8453</v>
      </c>
      <c r="J4076" s="95" t="s">
        <v>8425</v>
      </c>
      <c r="K4076" s="96" t="s">
        <v>8422</v>
      </c>
      <c r="L4076" s="98"/>
    </row>
    <row r="4077" spans="1:12" ht="25.5" customHeight="1" x14ac:dyDescent="0.15">
      <c r="A4077" s="95" t="s">
        <v>6848</v>
      </c>
      <c r="B4077" s="95"/>
      <c r="C4077" s="95" t="s">
        <v>8354</v>
      </c>
      <c r="D4077" s="95" t="s">
        <v>7080</v>
      </c>
      <c r="E4077" s="95" t="s">
        <v>7081</v>
      </c>
      <c r="F4077" s="99">
        <v>43677</v>
      </c>
      <c r="G4077" s="97">
        <v>1773.71</v>
      </c>
      <c r="H4077" s="97"/>
      <c r="I4077" s="95" t="s">
        <v>8454</v>
      </c>
      <c r="J4077" s="95" t="s">
        <v>8425</v>
      </c>
      <c r="K4077" s="96" t="s">
        <v>8422</v>
      </c>
      <c r="L4077" s="98"/>
    </row>
    <row r="4078" spans="1:12" ht="25.5" customHeight="1" x14ac:dyDescent="0.15">
      <c r="A4078" s="95" t="s">
        <v>6804</v>
      </c>
      <c r="B4078" s="95"/>
      <c r="C4078" s="95" t="s">
        <v>8354</v>
      </c>
      <c r="D4078" s="95" t="s">
        <v>7080</v>
      </c>
      <c r="E4078" s="95" t="s">
        <v>7081</v>
      </c>
      <c r="F4078" s="96" t="s">
        <v>8298</v>
      </c>
      <c r="G4078" s="97"/>
      <c r="H4078" s="97">
        <v>9201.14</v>
      </c>
      <c r="I4078" s="95" t="s">
        <v>8454</v>
      </c>
      <c r="J4078" s="95" t="s">
        <v>8425</v>
      </c>
      <c r="K4078" s="96" t="s">
        <v>8422</v>
      </c>
      <c r="L4078" s="98"/>
    </row>
    <row r="4079" spans="1:12" ht="25.5" customHeight="1" x14ac:dyDescent="0.15">
      <c r="A4079" s="95" t="s">
        <v>6844</v>
      </c>
      <c r="B4079" s="95"/>
      <c r="C4079" s="95" t="s">
        <v>8354</v>
      </c>
      <c r="D4079" s="95" t="s">
        <v>7080</v>
      </c>
      <c r="E4079" s="95" t="s">
        <v>7081</v>
      </c>
      <c r="F4079" s="99">
        <v>43677</v>
      </c>
      <c r="G4079" s="97">
        <v>5432</v>
      </c>
      <c r="H4079" s="97"/>
      <c r="I4079" s="95" t="s">
        <v>8454</v>
      </c>
      <c r="J4079" s="95" t="s">
        <v>8425</v>
      </c>
      <c r="K4079" s="96" t="s">
        <v>8422</v>
      </c>
      <c r="L4079" s="98"/>
    </row>
    <row r="4080" spans="1:12" ht="25.5" customHeight="1" x14ac:dyDescent="0.15">
      <c r="A4080" s="95" t="s">
        <v>7056</v>
      </c>
      <c r="B4080" s="95"/>
      <c r="C4080" s="95" t="s">
        <v>8354</v>
      </c>
      <c r="D4080" s="95" t="s">
        <v>7080</v>
      </c>
      <c r="E4080" s="95" t="s">
        <v>7081</v>
      </c>
      <c r="F4080" s="96" t="s">
        <v>8298</v>
      </c>
      <c r="G4080" s="97">
        <v>1552</v>
      </c>
      <c r="H4080" s="97"/>
      <c r="I4080" s="95" t="s">
        <v>8454</v>
      </c>
      <c r="J4080" s="95" t="s">
        <v>8425</v>
      </c>
      <c r="K4080" s="96" t="s">
        <v>8422</v>
      </c>
      <c r="L4080" s="98"/>
    </row>
    <row r="4081" spans="1:12" ht="25.5" customHeight="1" x14ac:dyDescent="0.15">
      <c r="A4081" s="95" t="s">
        <v>7055</v>
      </c>
      <c r="B4081" s="95"/>
      <c r="C4081" s="95" t="s">
        <v>8354</v>
      </c>
      <c r="D4081" s="95" t="s">
        <v>7080</v>
      </c>
      <c r="E4081" s="95" t="s">
        <v>7081</v>
      </c>
      <c r="F4081" s="96" t="s">
        <v>8298</v>
      </c>
      <c r="G4081" s="97"/>
      <c r="H4081" s="97"/>
      <c r="I4081" s="95" t="s">
        <v>8454</v>
      </c>
      <c r="J4081" s="95" t="s">
        <v>8425</v>
      </c>
      <c r="K4081" s="96" t="s">
        <v>8422</v>
      </c>
      <c r="L4081" s="98"/>
    </row>
    <row r="4082" spans="1:12" ht="25.5" customHeight="1" x14ac:dyDescent="0.15">
      <c r="A4082" s="95" t="s">
        <v>6808</v>
      </c>
      <c r="B4082" s="95"/>
      <c r="C4082" s="95" t="s">
        <v>8354</v>
      </c>
      <c r="D4082" s="95" t="s">
        <v>7080</v>
      </c>
      <c r="E4082" s="95" t="s">
        <v>7081</v>
      </c>
      <c r="F4082" s="96" t="s">
        <v>8298</v>
      </c>
      <c r="G4082" s="97">
        <v>443.43</v>
      </c>
      <c r="H4082" s="97"/>
      <c r="I4082" s="95" t="s">
        <v>8454</v>
      </c>
      <c r="J4082" s="95" t="s">
        <v>8425</v>
      </c>
      <c r="K4082" s="96" t="s">
        <v>8422</v>
      </c>
      <c r="L4082" s="98"/>
    </row>
    <row r="4083" spans="1:12" ht="25.5" customHeight="1" x14ac:dyDescent="0.15">
      <c r="A4083" s="95" t="s">
        <v>6844</v>
      </c>
      <c r="B4083" s="95"/>
      <c r="C4083" s="95" t="s">
        <v>8376</v>
      </c>
      <c r="D4083" s="95" t="s">
        <v>7080</v>
      </c>
      <c r="E4083" s="95" t="s">
        <v>7081</v>
      </c>
      <c r="F4083" s="99">
        <v>43677</v>
      </c>
      <c r="G4083" s="97">
        <v>868.63</v>
      </c>
      <c r="H4083" s="97"/>
      <c r="I4083" s="95" t="s">
        <v>8455</v>
      </c>
      <c r="J4083" s="95" t="s">
        <v>8425</v>
      </c>
      <c r="K4083" s="96" t="s">
        <v>8422</v>
      </c>
      <c r="L4083" s="98"/>
    </row>
    <row r="4084" spans="1:12" ht="11.25" x14ac:dyDescent="0.15">
      <c r="A4084" s="95" t="s">
        <v>7055</v>
      </c>
      <c r="B4084" s="95"/>
      <c r="C4084" s="95" t="s">
        <v>8376</v>
      </c>
      <c r="D4084" s="95" t="s">
        <v>7080</v>
      </c>
      <c r="E4084" s="95" t="s">
        <v>7081</v>
      </c>
      <c r="F4084" s="96" t="s">
        <v>8298</v>
      </c>
      <c r="G4084" s="97"/>
      <c r="H4084" s="97">
        <v>1246.29</v>
      </c>
      <c r="I4084" s="95" t="s">
        <v>8455</v>
      </c>
      <c r="J4084" s="95" t="s">
        <v>8425</v>
      </c>
      <c r="K4084" s="96" t="s">
        <v>8422</v>
      </c>
    </row>
    <row r="4085" spans="1:12" ht="11.25" x14ac:dyDescent="0.15">
      <c r="A4085" s="95" t="s">
        <v>7190</v>
      </c>
      <c r="B4085" s="95"/>
      <c r="C4085" s="95" t="s">
        <v>8376</v>
      </c>
      <c r="D4085" s="95" t="s">
        <v>7080</v>
      </c>
      <c r="E4085" s="95" t="s">
        <v>7081</v>
      </c>
      <c r="F4085" s="96" t="s">
        <v>8298</v>
      </c>
      <c r="G4085" s="97">
        <v>377.66</v>
      </c>
      <c r="H4085" s="97"/>
      <c r="I4085" s="95" t="s">
        <v>8455</v>
      </c>
      <c r="J4085" s="95" t="s">
        <v>8425</v>
      </c>
      <c r="K4085" s="96" t="s">
        <v>8422</v>
      </c>
    </row>
    <row r="4086" spans="1:12" ht="38.25" customHeight="1" x14ac:dyDescent="0.3">
      <c r="A4086" s="95" t="s">
        <v>7158</v>
      </c>
      <c r="B4086" s="95"/>
      <c r="C4086" s="95" t="s">
        <v>8456</v>
      </c>
      <c r="D4086" s="95" t="s">
        <v>7080</v>
      </c>
      <c r="E4086" s="95" t="s">
        <v>7081</v>
      </c>
      <c r="F4086" s="96" t="s">
        <v>8457</v>
      </c>
      <c r="G4086" s="97"/>
      <c r="H4086" s="97">
        <v>1349.38</v>
      </c>
      <c r="I4086" s="95" t="s">
        <v>8458</v>
      </c>
      <c r="J4086" s="95" t="s">
        <v>8421</v>
      </c>
      <c r="K4086" s="96" t="s">
        <v>8422</v>
      </c>
      <c r="L4086" s="93"/>
    </row>
    <row r="4087" spans="1:12" ht="11.25" x14ac:dyDescent="0.15">
      <c r="A4087" s="95" t="s">
        <v>7159</v>
      </c>
      <c r="B4087" s="95"/>
      <c r="C4087" s="95" t="s">
        <v>8456</v>
      </c>
      <c r="D4087" s="95" t="s">
        <v>7080</v>
      </c>
      <c r="E4087" s="95" t="s">
        <v>7081</v>
      </c>
      <c r="F4087" s="96" t="s">
        <v>8457</v>
      </c>
      <c r="G4087" s="97"/>
      <c r="H4087" s="97">
        <v>578.14</v>
      </c>
      <c r="I4087" s="95" t="s">
        <v>8458</v>
      </c>
      <c r="J4087" s="95" t="s">
        <v>8421</v>
      </c>
      <c r="K4087" s="96" t="s">
        <v>8422</v>
      </c>
    </row>
    <row r="4088" spans="1:12" ht="25.5" customHeight="1" x14ac:dyDescent="0.15">
      <c r="A4088" s="95" t="s">
        <v>7157</v>
      </c>
      <c r="B4088" s="95"/>
      <c r="C4088" s="95" t="s">
        <v>8456</v>
      </c>
      <c r="D4088" s="95" t="s">
        <v>7080</v>
      </c>
      <c r="E4088" s="95" t="s">
        <v>7081</v>
      </c>
      <c r="F4088" s="96" t="s">
        <v>8457</v>
      </c>
      <c r="G4088" s="97"/>
      <c r="H4088" s="97">
        <v>2412.5100000000002</v>
      </c>
      <c r="I4088" s="95" t="s">
        <v>8458</v>
      </c>
      <c r="J4088" s="95" t="s">
        <v>8421</v>
      </c>
      <c r="K4088" s="96" t="s">
        <v>8422</v>
      </c>
      <c r="L4088" s="98"/>
    </row>
    <row r="4089" spans="1:12" ht="25.5" customHeight="1" x14ac:dyDescent="0.15">
      <c r="A4089" s="95" t="s">
        <v>7145</v>
      </c>
      <c r="B4089" s="95"/>
      <c r="C4089" s="95" t="s">
        <v>8456</v>
      </c>
      <c r="D4089" s="95" t="s">
        <v>7080</v>
      </c>
      <c r="E4089" s="95" t="s">
        <v>7081</v>
      </c>
      <c r="F4089" s="96" t="s">
        <v>8457</v>
      </c>
      <c r="G4089" s="97"/>
      <c r="H4089" s="97">
        <v>6206.54</v>
      </c>
      <c r="I4089" s="95" t="s">
        <v>8458</v>
      </c>
      <c r="J4089" s="95" t="s">
        <v>8421</v>
      </c>
      <c r="K4089" s="96" t="s">
        <v>8422</v>
      </c>
      <c r="L4089" s="98"/>
    </row>
    <row r="4090" spans="1:12" ht="25.5" customHeight="1" x14ac:dyDescent="0.15">
      <c r="A4090" s="95" t="s">
        <v>6848</v>
      </c>
      <c r="B4090" s="95"/>
      <c r="C4090" s="95" t="s">
        <v>8456</v>
      </c>
      <c r="D4090" s="95" t="s">
        <v>7080</v>
      </c>
      <c r="E4090" s="95" t="s">
        <v>7081</v>
      </c>
      <c r="F4090" s="99">
        <v>43678</v>
      </c>
      <c r="G4090" s="97"/>
      <c r="H4090" s="97">
        <v>9298.7199999999993</v>
      </c>
      <c r="I4090" s="95" t="s">
        <v>8458</v>
      </c>
      <c r="J4090" s="95" t="s">
        <v>8421</v>
      </c>
      <c r="K4090" s="96" t="s">
        <v>8422</v>
      </c>
      <c r="L4090" s="98"/>
    </row>
    <row r="4091" spans="1:12" ht="25.5" customHeight="1" x14ac:dyDescent="0.15">
      <c r="A4091" s="95" t="s">
        <v>6844</v>
      </c>
      <c r="B4091" s="95"/>
      <c r="C4091" s="95" t="s">
        <v>8456</v>
      </c>
      <c r="D4091" s="95" t="s">
        <v>7080</v>
      </c>
      <c r="E4091" s="95" t="s">
        <v>7081</v>
      </c>
      <c r="F4091" s="99">
        <v>43678</v>
      </c>
      <c r="G4091" s="97"/>
      <c r="H4091" s="97">
        <v>16616.68</v>
      </c>
      <c r="I4091" s="95" t="s">
        <v>8458</v>
      </c>
      <c r="J4091" s="95" t="s">
        <v>8421</v>
      </c>
      <c r="K4091" s="96" t="s">
        <v>8422</v>
      </c>
      <c r="L4091" s="98"/>
    </row>
    <row r="4092" spans="1:12" ht="25.5" customHeight="1" x14ac:dyDescent="0.15">
      <c r="A4092" s="95" t="s">
        <v>6847</v>
      </c>
      <c r="B4092" s="95"/>
      <c r="C4092" s="95" t="s">
        <v>8456</v>
      </c>
      <c r="D4092" s="95" t="s">
        <v>7080</v>
      </c>
      <c r="E4092" s="95" t="s">
        <v>7081</v>
      </c>
      <c r="F4092" s="99">
        <v>43678</v>
      </c>
      <c r="G4092" s="97"/>
      <c r="H4092" s="97">
        <v>10431.43</v>
      </c>
      <c r="I4092" s="95" t="s">
        <v>8458</v>
      </c>
      <c r="J4092" s="95" t="s">
        <v>8421</v>
      </c>
      <c r="K4092" s="96" t="s">
        <v>8422</v>
      </c>
      <c r="L4092" s="98"/>
    </row>
    <row r="4093" spans="1:12" ht="25.5" customHeight="1" x14ac:dyDescent="0.15">
      <c r="A4093" s="95" t="s">
        <v>6846</v>
      </c>
      <c r="B4093" s="95"/>
      <c r="C4093" s="95" t="s">
        <v>8456</v>
      </c>
      <c r="D4093" s="95" t="s">
        <v>7080</v>
      </c>
      <c r="E4093" s="95" t="s">
        <v>7081</v>
      </c>
      <c r="F4093" s="99">
        <v>43678</v>
      </c>
      <c r="G4093" s="97"/>
      <c r="H4093" s="97">
        <v>7056.44</v>
      </c>
      <c r="I4093" s="95" t="s">
        <v>8458</v>
      </c>
      <c r="J4093" s="95" t="s">
        <v>8421</v>
      </c>
      <c r="K4093" s="96" t="s">
        <v>8422</v>
      </c>
      <c r="L4093" s="98"/>
    </row>
    <row r="4094" spans="1:12" ht="25.5" customHeight="1" x14ac:dyDescent="0.15">
      <c r="A4094" s="95" t="s">
        <v>6845</v>
      </c>
      <c r="B4094" s="95"/>
      <c r="C4094" s="95" t="s">
        <v>8456</v>
      </c>
      <c r="D4094" s="95" t="s">
        <v>7080</v>
      </c>
      <c r="E4094" s="95" t="s">
        <v>7081</v>
      </c>
      <c r="F4094" s="99">
        <v>43678</v>
      </c>
      <c r="G4094" s="97"/>
      <c r="H4094" s="97">
        <v>4555.26</v>
      </c>
      <c r="I4094" s="95" t="s">
        <v>8458</v>
      </c>
      <c r="J4094" s="95" t="s">
        <v>8421</v>
      </c>
      <c r="K4094" s="96" t="s">
        <v>8422</v>
      </c>
      <c r="L4094" s="98"/>
    </row>
    <row r="4095" spans="1:12" ht="25.5" customHeight="1" x14ac:dyDescent="0.15">
      <c r="A4095" s="95" t="s">
        <v>7152</v>
      </c>
      <c r="B4095" s="95"/>
      <c r="C4095" s="95" t="s">
        <v>8456</v>
      </c>
      <c r="D4095" s="95" t="s">
        <v>7080</v>
      </c>
      <c r="E4095" s="95" t="s">
        <v>7081</v>
      </c>
      <c r="F4095" s="96" t="s">
        <v>8457</v>
      </c>
      <c r="G4095" s="97"/>
      <c r="H4095" s="97">
        <v>1203.47</v>
      </c>
      <c r="I4095" s="95" t="s">
        <v>8458</v>
      </c>
      <c r="J4095" s="95" t="s">
        <v>8421</v>
      </c>
      <c r="K4095" s="96" t="s">
        <v>8422</v>
      </c>
      <c r="L4095" s="98"/>
    </row>
    <row r="4096" spans="1:12" ht="25.5" customHeight="1" x14ac:dyDescent="0.15">
      <c r="A4096" s="95" t="s">
        <v>6804</v>
      </c>
      <c r="B4096" s="95"/>
      <c r="C4096" s="95" t="s">
        <v>8456</v>
      </c>
      <c r="D4096" s="95" t="s">
        <v>7080</v>
      </c>
      <c r="E4096" s="95" t="s">
        <v>7081</v>
      </c>
      <c r="F4096" s="96" t="s">
        <v>8457</v>
      </c>
      <c r="G4096" s="97"/>
      <c r="H4096" s="97">
        <v>21739.25</v>
      </c>
      <c r="I4096" s="95" t="s">
        <v>8458</v>
      </c>
      <c r="J4096" s="95" t="s">
        <v>8421</v>
      </c>
      <c r="K4096" s="96" t="s">
        <v>8422</v>
      </c>
      <c r="L4096" s="98"/>
    </row>
    <row r="4097" spans="1:12" ht="25.5" customHeight="1" x14ac:dyDescent="0.15">
      <c r="A4097" s="95" t="s">
        <v>7139</v>
      </c>
      <c r="B4097" s="95"/>
      <c r="C4097" s="95" t="s">
        <v>8456</v>
      </c>
      <c r="D4097" s="95" t="s">
        <v>7080</v>
      </c>
      <c r="E4097" s="95" t="s">
        <v>7081</v>
      </c>
      <c r="F4097" s="96" t="s">
        <v>8457</v>
      </c>
      <c r="G4097" s="97"/>
      <c r="H4097" s="97">
        <v>3416.42</v>
      </c>
      <c r="I4097" s="95" t="s">
        <v>8458</v>
      </c>
      <c r="J4097" s="95" t="s">
        <v>8421</v>
      </c>
      <c r="K4097" s="96" t="s">
        <v>8422</v>
      </c>
      <c r="L4097" s="98"/>
    </row>
    <row r="4098" spans="1:12" ht="25.5" customHeight="1" x14ac:dyDescent="0.15">
      <c r="A4098" s="95" t="s">
        <v>7055</v>
      </c>
      <c r="B4098" s="95"/>
      <c r="C4098" s="95" t="s">
        <v>8456</v>
      </c>
      <c r="D4098" s="95" t="s">
        <v>7080</v>
      </c>
      <c r="E4098" s="95" t="s">
        <v>7081</v>
      </c>
      <c r="F4098" s="96" t="s">
        <v>8457</v>
      </c>
      <c r="G4098" s="97"/>
      <c r="H4098" s="97">
        <v>8217.83</v>
      </c>
      <c r="I4098" s="95" t="s">
        <v>8458</v>
      </c>
      <c r="J4098" s="95" t="s">
        <v>8421</v>
      </c>
      <c r="K4098" s="96" t="s">
        <v>8422</v>
      </c>
      <c r="L4098" s="98"/>
    </row>
    <row r="4099" spans="1:12" ht="25.5" customHeight="1" x14ac:dyDescent="0.15">
      <c r="A4099" s="95" t="s">
        <v>7087</v>
      </c>
      <c r="B4099" s="95"/>
      <c r="C4099" s="95" t="s">
        <v>8456</v>
      </c>
      <c r="D4099" s="95" t="s">
        <v>7080</v>
      </c>
      <c r="E4099" s="95" t="s">
        <v>7081</v>
      </c>
      <c r="F4099" s="96" t="s">
        <v>8457</v>
      </c>
      <c r="G4099" s="97"/>
      <c r="H4099" s="97">
        <v>2415.66</v>
      </c>
      <c r="I4099" s="95" t="s">
        <v>8458</v>
      </c>
      <c r="J4099" s="95" t="s">
        <v>8421</v>
      </c>
      <c r="K4099" s="96" t="s">
        <v>8422</v>
      </c>
      <c r="L4099" s="98"/>
    </row>
    <row r="4100" spans="1:12" ht="25.5" customHeight="1" x14ac:dyDescent="0.15">
      <c r="A4100" s="95" t="s">
        <v>6810</v>
      </c>
      <c r="B4100" s="95"/>
      <c r="C4100" s="95" t="s">
        <v>8456</v>
      </c>
      <c r="D4100" s="95" t="s">
        <v>7080</v>
      </c>
      <c r="E4100" s="95" t="s">
        <v>7081</v>
      </c>
      <c r="F4100" s="96" t="s">
        <v>8457</v>
      </c>
      <c r="G4100" s="97"/>
      <c r="H4100" s="97">
        <v>27169.34</v>
      </c>
      <c r="I4100" s="95" t="s">
        <v>8458</v>
      </c>
      <c r="J4100" s="95" t="s">
        <v>8421</v>
      </c>
      <c r="K4100" s="96" t="s">
        <v>8422</v>
      </c>
      <c r="L4100" s="98"/>
    </row>
    <row r="4101" spans="1:12" ht="25.5" customHeight="1" x14ac:dyDescent="0.15">
      <c r="A4101" s="95" t="s">
        <v>6810</v>
      </c>
      <c r="B4101" s="95" t="s">
        <v>8277</v>
      </c>
      <c r="C4101" s="95" t="s">
        <v>8278</v>
      </c>
      <c r="D4101" s="95" t="s">
        <v>7080</v>
      </c>
      <c r="E4101" s="95" t="s">
        <v>7081</v>
      </c>
      <c r="F4101" s="96" t="s">
        <v>8459</v>
      </c>
      <c r="G4101" s="97"/>
      <c r="H4101" s="97">
        <v>2.79</v>
      </c>
      <c r="I4101" s="95" t="s">
        <v>8280</v>
      </c>
      <c r="J4101" s="95" t="s">
        <v>8460</v>
      </c>
      <c r="K4101" s="96" t="s">
        <v>8459</v>
      </c>
      <c r="L4101" s="98"/>
    </row>
    <row r="4102" spans="1:12" ht="25.5" customHeight="1" x14ac:dyDescent="0.15">
      <c r="A4102" s="95" t="s">
        <v>7055</v>
      </c>
      <c r="B4102" s="95" t="s">
        <v>8277</v>
      </c>
      <c r="C4102" s="95" t="s">
        <v>8278</v>
      </c>
      <c r="D4102" s="95" t="s">
        <v>7080</v>
      </c>
      <c r="E4102" s="95" t="s">
        <v>7081</v>
      </c>
      <c r="F4102" s="96" t="s">
        <v>8459</v>
      </c>
      <c r="G4102" s="97"/>
      <c r="H4102" s="97">
        <v>1.1599999999999999</v>
      </c>
      <c r="I4102" s="95" t="s">
        <v>8280</v>
      </c>
      <c r="J4102" s="95" t="s">
        <v>8460</v>
      </c>
      <c r="K4102" s="96" t="s">
        <v>8459</v>
      </c>
      <c r="L4102" s="98"/>
    </row>
    <row r="4103" spans="1:12" ht="25.5" customHeight="1" x14ac:dyDescent="0.15">
      <c r="A4103" s="95" t="s">
        <v>7139</v>
      </c>
      <c r="B4103" s="95" t="s">
        <v>8277</v>
      </c>
      <c r="C4103" s="95" t="s">
        <v>8278</v>
      </c>
      <c r="D4103" s="95" t="s">
        <v>7080</v>
      </c>
      <c r="E4103" s="95" t="s">
        <v>7081</v>
      </c>
      <c r="F4103" s="96" t="s">
        <v>8459</v>
      </c>
      <c r="G4103" s="97"/>
      <c r="H4103" s="97">
        <v>0.7</v>
      </c>
      <c r="I4103" s="95" t="s">
        <v>8280</v>
      </c>
      <c r="J4103" s="95" t="s">
        <v>8460</v>
      </c>
      <c r="K4103" s="96" t="s">
        <v>8459</v>
      </c>
      <c r="L4103" s="98"/>
    </row>
    <row r="4104" spans="1:12" ht="25.5" customHeight="1" x14ac:dyDescent="0.15">
      <c r="A4104" s="95" t="s">
        <v>6808</v>
      </c>
      <c r="B4104" s="95" t="s">
        <v>8277</v>
      </c>
      <c r="C4104" s="95" t="s">
        <v>8278</v>
      </c>
      <c r="D4104" s="95" t="s">
        <v>7080</v>
      </c>
      <c r="E4104" s="95" t="s">
        <v>7081</v>
      </c>
      <c r="F4104" s="96" t="s">
        <v>8459</v>
      </c>
      <c r="G4104" s="97"/>
      <c r="H4104" s="97">
        <v>1.4</v>
      </c>
      <c r="I4104" s="95" t="s">
        <v>8280</v>
      </c>
      <c r="J4104" s="95" t="s">
        <v>8460</v>
      </c>
      <c r="K4104" s="96" t="s">
        <v>8459</v>
      </c>
      <c r="L4104" s="98"/>
    </row>
    <row r="4105" spans="1:12" ht="25.5" customHeight="1" x14ac:dyDescent="0.15">
      <c r="A4105" s="95" t="s">
        <v>6804</v>
      </c>
      <c r="B4105" s="95" t="s">
        <v>8277</v>
      </c>
      <c r="C4105" s="95" t="s">
        <v>8278</v>
      </c>
      <c r="D4105" s="95" t="s">
        <v>7080</v>
      </c>
      <c r="E4105" s="95" t="s">
        <v>7081</v>
      </c>
      <c r="F4105" s="96" t="s">
        <v>8459</v>
      </c>
      <c r="G4105" s="97"/>
      <c r="H4105" s="97">
        <v>2.09</v>
      </c>
      <c r="I4105" s="95" t="s">
        <v>8280</v>
      </c>
      <c r="J4105" s="95" t="s">
        <v>8460</v>
      </c>
      <c r="K4105" s="96" t="s">
        <v>8459</v>
      </c>
      <c r="L4105" s="98"/>
    </row>
    <row r="4106" spans="1:12" ht="22.5" x14ac:dyDescent="0.15">
      <c r="A4106" s="95" t="s">
        <v>6844</v>
      </c>
      <c r="B4106" s="95" t="s">
        <v>8277</v>
      </c>
      <c r="C4106" s="95" t="s">
        <v>8278</v>
      </c>
      <c r="D4106" s="95" t="s">
        <v>7080</v>
      </c>
      <c r="E4106" s="95" t="s">
        <v>7081</v>
      </c>
      <c r="F4106" s="99">
        <v>43686</v>
      </c>
      <c r="G4106" s="97"/>
      <c r="H4106" s="97">
        <v>15.11</v>
      </c>
      <c r="I4106" s="95" t="s">
        <v>8280</v>
      </c>
      <c r="J4106" s="95" t="s">
        <v>8460</v>
      </c>
      <c r="K4106" s="96" t="s">
        <v>8459</v>
      </c>
    </row>
    <row r="4107" spans="1:12" ht="11.25" x14ac:dyDescent="0.15">
      <c r="A4107" s="95" t="s">
        <v>7085</v>
      </c>
      <c r="B4107" s="95"/>
      <c r="C4107" s="95" t="s">
        <v>8344</v>
      </c>
      <c r="D4107" s="95" t="s">
        <v>7080</v>
      </c>
      <c r="E4107" s="95" t="s">
        <v>7081</v>
      </c>
      <c r="F4107" s="96" t="s">
        <v>7061</v>
      </c>
      <c r="G4107" s="97">
        <v>1728.36</v>
      </c>
      <c r="H4107" s="97"/>
      <c r="I4107" s="95" t="s">
        <v>8461</v>
      </c>
      <c r="J4107" s="95" t="s">
        <v>8462</v>
      </c>
      <c r="K4107" s="96" t="s">
        <v>8463</v>
      </c>
    </row>
    <row r="4108" spans="1:12" ht="38.25" customHeight="1" x14ac:dyDescent="0.3">
      <c r="A4108" s="95" t="s">
        <v>7078</v>
      </c>
      <c r="B4108" s="95"/>
      <c r="C4108" s="95" t="s">
        <v>8344</v>
      </c>
      <c r="D4108" s="95" t="s">
        <v>7080</v>
      </c>
      <c r="E4108" s="95" t="s">
        <v>7081</v>
      </c>
      <c r="F4108" s="96" t="s">
        <v>7061</v>
      </c>
      <c r="G4108" s="97">
        <v>288.06</v>
      </c>
      <c r="H4108" s="97"/>
      <c r="I4108" s="95" t="s">
        <v>8461</v>
      </c>
      <c r="J4108" s="95" t="s">
        <v>8462</v>
      </c>
      <c r="K4108" s="96" t="s">
        <v>8463</v>
      </c>
      <c r="L4108" s="93"/>
    </row>
    <row r="4109" spans="1:12" ht="11.25" x14ac:dyDescent="0.15">
      <c r="A4109" s="95" t="s">
        <v>6810</v>
      </c>
      <c r="B4109" s="95"/>
      <c r="C4109" s="95" t="s">
        <v>8344</v>
      </c>
      <c r="D4109" s="95" t="s">
        <v>7080</v>
      </c>
      <c r="E4109" s="95" t="s">
        <v>7081</v>
      </c>
      <c r="F4109" s="96" t="s">
        <v>7061</v>
      </c>
      <c r="G4109" s="97"/>
      <c r="H4109" s="97">
        <v>2592.54</v>
      </c>
      <c r="I4109" s="95" t="s">
        <v>8461</v>
      </c>
      <c r="J4109" s="95" t="s">
        <v>8462</v>
      </c>
      <c r="K4109" s="96" t="s">
        <v>8463</v>
      </c>
    </row>
    <row r="4110" spans="1:12" ht="25.5" customHeight="1" x14ac:dyDescent="0.15">
      <c r="A4110" s="95" t="s">
        <v>7086</v>
      </c>
      <c r="B4110" s="95"/>
      <c r="C4110" s="95" t="s">
        <v>8344</v>
      </c>
      <c r="D4110" s="95" t="s">
        <v>7080</v>
      </c>
      <c r="E4110" s="95" t="s">
        <v>7081</v>
      </c>
      <c r="F4110" s="96" t="s">
        <v>7061</v>
      </c>
      <c r="G4110" s="97">
        <v>288.06</v>
      </c>
      <c r="H4110" s="97"/>
      <c r="I4110" s="95" t="s">
        <v>8461</v>
      </c>
      <c r="J4110" s="95" t="s">
        <v>8462</v>
      </c>
      <c r="K4110" s="96" t="s">
        <v>8463</v>
      </c>
      <c r="L4110" s="98"/>
    </row>
    <row r="4111" spans="1:12" ht="25.5" customHeight="1" x14ac:dyDescent="0.15">
      <c r="A4111" s="95" t="s">
        <v>7087</v>
      </c>
      <c r="B4111" s="95"/>
      <c r="C4111" s="95" t="s">
        <v>8344</v>
      </c>
      <c r="D4111" s="95" t="s">
        <v>7080</v>
      </c>
      <c r="E4111" s="95" t="s">
        <v>7081</v>
      </c>
      <c r="F4111" s="96" t="s">
        <v>7061</v>
      </c>
      <c r="G4111" s="97">
        <v>288.06</v>
      </c>
      <c r="H4111" s="97"/>
      <c r="I4111" s="95" t="s">
        <v>8461</v>
      </c>
      <c r="J4111" s="95" t="s">
        <v>8462</v>
      </c>
      <c r="K4111" s="96" t="s">
        <v>8463</v>
      </c>
      <c r="L4111" s="98"/>
    </row>
    <row r="4112" spans="1:12" ht="25.5" customHeight="1" x14ac:dyDescent="0.15">
      <c r="A4112" s="95" t="s">
        <v>7085</v>
      </c>
      <c r="B4112" s="95"/>
      <c r="C4112" s="95" t="s">
        <v>8356</v>
      </c>
      <c r="D4112" s="95" t="s">
        <v>7080</v>
      </c>
      <c r="E4112" s="95" t="s">
        <v>7081</v>
      </c>
      <c r="F4112" s="96" t="s">
        <v>7061</v>
      </c>
      <c r="G4112" s="97">
        <v>1144.69</v>
      </c>
      <c r="H4112" s="97"/>
      <c r="I4112" s="95" t="s">
        <v>8464</v>
      </c>
      <c r="J4112" s="95" t="s">
        <v>8462</v>
      </c>
      <c r="K4112" s="96" t="s">
        <v>8463</v>
      </c>
      <c r="L4112" s="98"/>
    </row>
    <row r="4113" spans="1:12" ht="25.5" customHeight="1" x14ac:dyDescent="0.15">
      <c r="A4113" s="95" t="s">
        <v>7078</v>
      </c>
      <c r="B4113" s="95"/>
      <c r="C4113" s="95" t="s">
        <v>8356</v>
      </c>
      <c r="D4113" s="95" t="s">
        <v>7080</v>
      </c>
      <c r="E4113" s="95" t="s">
        <v>7081</v>
      </c>
      <c r="F4113" s="96" t="s">
        <v>7061</v>
      </c>
      <c r="G4113" s="97">
        <v>572.34</v>
      </c>
      <c r="H4113" s="97"/>
      <c r="I4113" s="95" t="s">
        <v>8464</v>
      </c>
      <c r="J4113" s="95" t="s">
        <v>8462</v>
      </c>
      <c r="K4113" s="96" t="s">
        <v>8463</v>
      </c>
      <c r="L4113" s="98"/>
    </row>
    <row r="4114" spans="1:12" ht="25.5" customHeight="1" x14ac:dyDescent="0.15">
      <c r="A4114" s="95" t="s">
        <v>6810</v>
      </c>
      <c r="B4114" s="95"/>
      <c r="C4114" s="95" t="s">
        <v>8356</v>
      </c>
      <c r="D4114" s="95" t="s">
        <v>7080</v>
      </c>
      <c r="E4114" s="95" t="s">
        <v>7081</v>
      </c>
      <c r="F4114" s="96" t="s">
        <v>7061</v>
      </c>
      <c r="G4114" s="97"/>
      <c r="H4114" s="97">
        <v>4292.58</v>
      </c>
      <c r="I4114" s="95" t="s">
        <v>8464</v>
      </c>
      <c r="J4114" s="95" t="s">
        <v>8462</v>
      </c>
      <c r="K4114" s="96" t="s">
        <v>8463</v>
      </c>
      <c r="L4114" s="98"/>
    </row>
    <row r="4115" spans="1:12" ht="25.5" customHeight="1" x14ac:dyDescent="0.15">
      <c r="A4115" s="95" t="s">
        <v>7086</v>
      </c>
      <c r="B4115" s="95"/>
      <c r="C4115" s="95" t="s">
        <v>8356</v>
      </c>
      <c r="D4115" s="95" t="s">
        <v>7080</v>
      </c>
      <c r="E4115" s="95" t="s">
        <v>7081</v>
      </c>
      <c r="F4115" s="96" t="s">
        <v>7061</v>
      </c>
      <c r="G4115" s="97">
        <v>1430.86</v>
      </c>
      <c r="H4115" s="97"/>
      <c r="I4115" s="95" t="s">
        <v>8464</v>
      </c>
      <c r="J4115" s="95" t="s">
        <v>8462</v>
      </c>
      <c r="K4115" s="96" t="s">
        <v>8463</v>
      </c>
      <c r="L4115" s="98"/>
    </row>
    <row r="4116" spans="1:12" ht="25.5" customHeight="1" x14ac:dyDescent="0.15">
      <c r="A4116" s="95" t="s">
        <v>7087</v>
      </c>
      <c r="B4116" s="95"/>
      <c r="C4116" s="95" t="s">
        <v>8356</v>
      </c>
      <c r="D4116" s="95" t="s">
        <v>7080</v>
      </c>
      <c r="E4116" s="95" t="s">
        <v>7081</v>
      </c>
      <c r="F4116" s="96" t="s">
        <v>7061</v>
      </c>
      <c r="G4116" s="97">
        <v>1144.69</v>
      </c>
      <c r="H4116" s="97"/>
      <c r="I4116" s="95" t="s">
        <v>8464</v>
      </c>
      <c r="J4116" s="95" t="s">
        <v>8462</v>
      </c>
      <c r="K4116" s="96" t="s">
        <v>8463</v>
      </c>
      <c r="L4116" s="98"/>
    </row>
    <row r="4117" spans="1:12" ht="25.5" customHeight="1" x14ac:dyDescent="0.15">
      <c r="A4117" s="95" t="s">
        <v>6804</v>
      </c>
      <c r="B4117" s="95"/>
      <c r="C4117" s="95" t="s">
        <v>8415</v>
      </c>
      <c r="D4117" s="95" t="s">
        <v>7080</v>
      </c>
      <c r="E4117" s="95" t="s">
        <v>7081</v>
      </c>
      <c r="F4117" s="96" t="s">
        <v>7061</v>
      </c>
      <c r="G4117" s="97">
        <v>607.94000000000005</v>
      </c>
      <c r="H4117" s="97"/>
      <c r="I4117" s="95" t="s">
        <v>6927</v>
      </c>
      <c r="J4117" s="95" t="s">
        <v>8462</v>
      </c>
      <c r="K4117" s="96" t="s">
        <v>8463</v>
      </c>
      <c r="L4117" s="98"/>
    </row>
    <row r="4118" spans="1:12" ht="25.5" customHeight="1" x14ac:dyDescent="0.15">
      <c r="A4118" s="95" t="s">
        <v>6844</v>
      </c>
      <c r="B4118" s="95"/>
      <c r="C4118" s="95" t="s">
        <v>8415</v>
      </c>
      <c r="D4118" s="95" t="s">
        <v>7080</v>
      </c>
      <c r="E4118" s="95" t="s">
        <v>7081</v>
      </c>
      <c r="F4118" s="99">
        <v>43312</v>
      </c>
      <c r="G4118" s="97"/>
      <c r="H4118" s="97">
        <v>1247.8699999999999</v>
      </c>
      <c r="I4118" s="95" t="s">
        <v>6927</v>
      </c>
      <c r="J4118" s="95" t="s">
        <v>8462</v>
      </c>
      <c r="K4118" s="96" t="s">
        <v>8463</v>
      </c>
      <c r="L4118" s="98"/>
    </row>
    <row r="4119" spans="1:12" ht="25.5" customHeight="1" x14ac:dyDescent="0.15">
      <c r="A4119" s="95" t="s">
        <v>7056</v>
      </c>
      <c r="B4119" s="95"/>
      <c r="C4119" s="95" t="s">
        <v>8415</v>
      </c>
      <c r="D4119" s="95" t="s">
        <v>7080</v>
      </c>
      <c r="E4119" s="95" t="s">
        <v>7081</v>
      </c>
      <c r="F4119" s="96" t="s">
        <v>7061</v>
      </c>
      <c r="G4119" s="97">
        <v>559.94000000000005</v>
      </c>
      <c r="H4119" s="97"/>
      <c r="I4119" s="95" t="s">
        <v>6927</v>
      </c>
      <c r="J4119" s="95" t="s">
        <v>8462</v>
      </c>
      <c r="K4119" s="96" t="s">
        <v>8463</v>
      </c>
      <c r="L4119" s="98"/>
    </row>
    <row r="4120" spans="1:12" ht="25.5" customHeight="1" x14ac:dyDescent="0.15">
      <c r="A4120" s="95" t="s">
        <v>7160</v>
      </c>
      <c r="B4120" s="95"/>
      <c r="C4120" s="95" t="s">
        <v>8415</v>
      </c>
      <c r="D4120" s="95" t="s">
        <v>7080</v>
      </c>
      <c r="E4120" s="95" t="s">
        <v>7081</v>
      </c>
      <c r="F4120" s="96" t="s">
        <v>7061</v>
      </c>
      <c r="G4120" s="97">
        <v>79.989999999999995</v>
      </c>
      <c r="H4120" s="97"/>
      <c r="I4120" s="95" t="s">
        <v>6927</v>
      </c>
      <c r="J4120" s="95" t="s">
        <v>8462</v>
      </c>
      <c r="K4120" s="96" t="s">
        <v>8463</v>
      </c>
      <c r="L4120" s="98"/>
    </row>
    <row r="4121" spans="1:12" ht="25.5" customHeight="1" x14ac:dyDescent="0.15">
      <c r="A4121" s="95" t="s">
        <v>7095</v>
      </c>
      <c r="B4121" s="95"/>
      <c r="C4121" s="95" t="s">
        <v>8358</v>
      </c>
      <c r="D4121" s="95" t="s">
        <v>7080</v>
      </c>
      <c r="E4121" s="95" t="s">
        <v>7081</v>
      </c>
      <c r="F4121" s="96" t="s">
        <v>7061</v>
      </c>
      <c r="G4121" s="97">
        <v>2403.08</v>
      </c>
      <c r="H4121" s="97"/>
      <c r="I4121" s="95" t="s">
        <v>8465</v>
      </c>
      <c r="J4121" s="95" t="s">
        <v>8462</v>
      </c>
      <c r="K4121" s="96" t="s">
        <v>8463</v>
      </c>
      <c r="L4121" s="98"/>
    </row>
    <row r="4122" spans="1:12" ht="25.5" customHeight="1" x14ac:dyDescent="0.15">
      <c r="A4122" s="95" t="s">
        <v>7092</v>
      </c>
      <c r="B4122" s="95"/>
      <c r="C4122" s="95" t="s">
        <v>8358</v>
      </c>
      <c r="D4122" s="95" t="s">
        <v>7080</v>
      </c>
      <c r="E4122" s="95" t="s">
        <v>7081</v>
      </c>
      <c r="F4122" s="96" t="s">
        <v>7061</v>
      </c>
      <c r="G4122" s="97">
        <v>600.77</v>
      </c>
      <c r="H4122" s="97"/>
      <c r="I4122" s="95" t="s">
        <v>8465</v>
      </c>
      <c r="J4122" s="95" t="s">
        <v>8462</v>
      </c>
      <c r="K4122" s="96" t="s">
        <v>8463</v>
      </c>
      <c r="L4122" s="98"/>
    </row>
    <row r="4123" spans="1:12" ht="25.5" customHeight="1" x14ac:dyDescent="0.15">
      <c r="A4123" s="95" t="s">
        <v>6810</v>
      </c>
      <c r="B4123" s="95"/>
      <c r="C4123" s="95" t="s">
        <v>8358</v>
      </c>
      <c r="D4123" s="95" t="s">
        <v>7080</v>
      </c>
      <c r="E4123" s="95" t="s">
        <v>7081</v>
      </c>
      <c r="F4123" s="96" t="s">
        <v>7061</v>
      </c>
      <c r="G4123" s="97"/>
      <c r="H4123" s="97">
        <v>3003.85</v>
      </c>
      <c r="I4123" s="95" t="s">
        <v>8465</v>
      </c>
      <c r="J4123" s="95" t="s">
        <v>8462</v>
      </c>
      <c r="K4123" s="96" t="s">
        <v>8463</v>
      </c>
      <c r="L4123" s="98"/>
    </row>
    <row r="4124" spans="1:12" ht="25.5" customHeight="1" x14ac:dyDescent="0.15">
      <c r="A4124" s="95" t="s">
        <v>7098</v>
      </c>
      <c r="B4124" s="95"/>
      <c r="C4124" s="95" t="s">
        <v>8348</v>
      </c>
      <c r="D4124" s="95" t="s">
        <v>7080</v>
      </c>
      <c r="E4124" s="95" t="s">
        <v>7081</v>
      </c>
      <c r="F4124" s="96" t="s">
        <v>7061</v>
      </c>
      <c r="G4124" s="97">
        <v>190.58</v>
      </c>
      <c r="H4124" s="97"/>
      <c r="I4124" s="95" t="s">
        <v>8466</v>
      </c>
      <c r="J4124" s="95" t="s">
        <v>8462</v>
      </c>
      <c r="K4124" s="96" t="s">
        <v>8463</v>
      </c>
      <c r="L4124" s="98"/>
    </row>
    <row r="4125" spans="1:12" ht="25.5" customHeight="1" x14ac:dyDescent="0.15">
      <c r="A4125" s="95" t="s">
        <v>7095</v>
      </c>
      <c r="B4125" s="95"/>
      <c r="C4125" s="95" t="s">
        <v>8348</v>
      </c>
      <c r="D4125" s="95" t="s">
        <v>7080</v>
      </c>
      <c r="E4125" s="95" t="s">
        <v>7081</v>
      </c>
      <c r="F4125" s="96" t="s">
        <v>7061</v>
      </c>
      <c r="G4125" s="97">
        <v>1334.03</v>
      </c>
      <c r="H4125" s="97"/>
      <c r="I4125" s="95" t="s">
        <v>8466</v>
      </c>
      <c r="J4125" s="95" t="s">
        <v>8462</v>
      </c>
      <c r="K4125" s="96" t="s">
        <v>8463</v>
      </c>
      <c r="L4125" s="98"/>
    </row>
    <row r="4126" spans="1:12" ht="25.5" customHeight="1" x14ac:dyDescent="0.15">
      <c r="A4126" s="95" t="s">
        <v>7078</v>
      </c>
      <c r="B4126" s="95"/>
      <c r="C4126" s="95" t="s">
        <v>8348</v>
      </c>
      <c r="D4126" s="95" t="s">
        <v>7080</v>
      </c>
      <c r="E4126" s="95" t="s">
        <v>7081</v>
      </c>
      <c r="F4126" s="96" t="s">
        <v>7061</v>
      </c>
      <c r="G4126" s="97">
        <v>2096.33</v>
      </c>
      <c r="H4126" s="97"/>
      <c r="I4126" s="95" t="s">
        <v>8466</v>
      </c>
      <c r="J4126" s="95" t="s">
        <v>8462</v>
      </c>
      <c r="K4126" s="96" t="s">
        <v>8463</v>
      </c>
      <c r="L4126" s="98"/>
    </row>
    <row r="4127" spans="1:12" ht="25.5" customHeight="1" x14ac:dyDescent="0.15">
      <c r="A4127" s="95" t="s">
        <v>6810</v>
      </c>
      <c r="B4127" s="95"/>
      <c r="C4127" s="95" t="s">
        <v>8348</v>
      </c>
      <c r="D4127" s="95" t="s">
        <v>7080</v>
      </c>
      <c r="E4127" s="95" t="s">
        <v>7081</v>
      </c>
      <c r="F4127" s="96" t="s">
        <v>7061</v>
      </c>
      <c r="G4127" s="97"/>
      <c r="H4127" s="97">
        <v>3811.52</v>
      </c>
      <c r="I4127" s="95" t="s">
        <v>8466</v>
      </c>
      <c r="J4127" s="95" t="s">
        <v>8462</v>
      </c>
      <c r="K4127" s="96" t="s">
        <v>8463</v>
      </c>
      <c r="L4127" s="98"/>
    </row>
    <row r="4128" spans="1:12" ht="11.25" x14ac:dyDescent="0.15">
      <c r="A4128" s="95" t="s">
        <v>7086</v>
      </c>
      <c r="B4128" s="95"/>
      <c r="C4128" s="95" t="s">
        <v>8348</v>
      </c>
      <c r="D4128" s="95" t="s">
        <v>7080</v>
      </c>
      <c r="E4128" s="95" t="s">
        <v>7081</v>
      </c>
      <c r="F4128" s="96" t="s">
        <v>7061</v>
      </c>
      <c r="G4128" s="97">
        <v>190.58</v>
      </c>
      <c r="H4128" s="97"/>
      <c r="I4128" s="95" t="s">
        <v>8466</v>
      </c>
      <c r="J4128" s="95" t="s">
        <v>8462</v>
      </c>
      <c r="K4128" s="96" t="s">
        <v>8463</v>
      </c>
    </row>
    <row r="4129" spans="1:12" ht="11.25" x14ac:dyDescent="0.15">
      <c r="A4129" s="95" t="s">
        <v>6844</v>
      </c>
      <c r="B4129" s="95"/>
      <c r="C4129" s="95" t="s">
        <v>8451</v>
      </c>
      <c r="D4129" s="95" t="s">
        <v>7080</v>
      </c>
      <c r="E4129" s="95" t="s">
        <v>7081</v>
      </c>
      <c r="F4129" s="99">
        <v>43312</v>
      </c>
      <c r="G4129" s="97">
        <v>204.98</v>
      </c>
      <c r="H4129" s="97"/>
      <c r="I4129" s="95" t="s">
        <v>6928</v>
      </c>
      <c r="J4129" s="95" t="s">
        <v>8462</v>
      </c>
      <c r="K4129" s="96" t="s">
        <v>8463</v>
      </c>
    </row>
    <row r="4130" spans="1:12" ht="38.25" customHeight="1" x14ac:dyDescent="0.3">
      <c r="A4130" s="95" t="s">
        <v>6810</v>
      </c>
      <c r="B4130" s="95"/>
      <c r="C4130" s="95" t="s">
        <v>8451</v>
      </c>
      <c r="D4130" s="95" t="s">
        <v>7080</v>
      </c>
      <c r="E4130" s="95" t="s">
        <v>7081</v>
      </c>
      <c r="F4130" s="96" t="s">
        <v>7061</v>
      </c>
      <c r="G4130" s="97"/>
      <c r="H4130" s="97">
        <v>204.98</v>
      </c>
      <c r="I4130" s="95" t="s">
        <v>6928</v>
      </c>
      <c r="J4130" s="95" t="s">
        <v>8462</v>
      </c>
      <c r="K4130" s="96" t="s">
        <v>8463</v>
      </c>
      <c r="L4130" s="93"/>
    </row>
    <row r="4131" spans="1:12" ht="11.25" x14ac:dyDescent="0.15">
      <c r="A4131" s="95" t="s">
        <v>7098</v>
      </c>
      <c r="B4131" s="95"/>
      <c r="C4131" s="95" t="s">
        <v>8352</v>
      </c>
      <c r="D4131" s="95" t="s">
        <v>7080</v>
      </c>
      <c r="E4131" s="95" t="s">
        <v>7081</v>
      </c>
      <c r="F4131" s="96" t="s">
        <v>7061</v>
      </c>
      <c r="G4131" s="97">
        <v>211.52</v>
      </c>
      <c r="H4131" s="97"/>
      <c r="I4131" s="95" t="s">
        <v>8467</v>
      </c>
      <c r="J4131" s="95" t="s">
        <v>8462</v>
      </c>
      <c r="K4131" s="96" t="s">
        <v>8463</v>
      </c>
    </row>
    <row r="4132" spans="1:12" ht="25.5" customHeight="1" x14ac:dyDescent="0.15">
      <c r="A4132" s="95" t="s">
        <v>7078</v>
      </c>
      <c r="B4132" s="95"/>
      <c r="C4132" s="95" t="s">
        <v>8352</v>
      </c>
      <c r="D4132" s="95" t="s">
        <v>7080</v>
      </c>
      <c r="E4132" s="95" t="s">
        <v>7081</v>
      </c>
      <c r="F4132" s="96" t="s">
        <v>7061</v>
      </c>
      <c r="G4132" s="97">
        <v>423.04</v>
      </c>
      <c r="H4132" s="97"/>
      <c r="I4132" s="95" t="s">
        <v>8467</v>
      </c>
      <c r="J4132" s="95" t="s">
        <v>8462</v>
      </c>
      <c r="K4132" s="96" t="s">
        <v>8463</v>
      </c>
      <c r="L4132" s="98"/>
    </row>
    <row r="4133" spans="1:12" ht="25.5" customHeight="1" x14ac:dyDescent="0.15">
      <c r="A4133" s="95" t="s">
        <v>6810</v>
      </c>
      <c r="B4133" s="95"/>
      <c r="C4133" s="95" t="s">
        <v>8352</v>
      </c>
      <c r="D4133" s="95" t="s">
        <v>7080</v>
      </c>
      <c r="E4133" s="95" t="s">
        <v>7081</v>
      </c>
      <c r="F4133" s="96" t="s">
        <v>7061</v>
      </c>
      <c r="G4133" s="97">
        <v>423.04</v>
      </c>
      <c r="H4133" s="97"/>
      <c r="I4133" s="95" t="s">
        <v>8467</v>
      </c>
      <c r="J4133" s="95" t="s">
        <v>8462</v>
      </c>
      <c r="K4133" s="96" t="s">
        <v>8463</v>
      </c>
      <c r="L4133" s="98"/>
    </row>
    <row r="4134" spans="1:12" ht="25.5" customHeight="1" x14ac:dyDescent="0.15">
      <c r="A4134" s="95" t="s">
        <v>7086</v>
      </c>
      <c r="B4134" s="95"/>
      <c r="C4134" s="95" t="s">
        <v>8352</v>
      </c>
      <c r="D4134" s="95" t="s">
        <v>7080</v>
      </c>
      <c r="E4134" s="95" t="s">
        <v>7081</v>
      </c>
      <c r="F4134" s="96" t="s">
        <v>7061</v>
      </c>
      <c r="G4134" s="97">
        <v>634.55999999999995</v>
      </c>
      <c r="H4134" s="97"/>
      <c r="I4134" s="95" t="s">
        <v>8467</v>
      </c>
      <c r="J4134" s="95" t="s">
        <v>8462</v>
      </c>
      <c r="K4134" s="96" t="s">
        <v>8463</v>
      </c>
      <c r="L4134" s="98"/>
    </row>
    <row r="4135" spans="1:12" ht="25.5" customHeight="1" x14ac:dyDescent="0.15">
      <c r="A4135" s="95" t="s">
        <v>7087</v>
      </c>
      <c r="B4135" s="95"/>
      <c r="C4135" s="95" t="s">
        <v>8352</v>
      </c>
      <c r="D4135" s="95" t="s">
        <v>7080</v>
      </c>
      <c r="E4135" s="95" t="s">
        <v>7081</v>
      </c>
      <c r="F4135" s="96" t="s">
        <v>7061</v>
      </c>
      <c r="G4135" s="97"/>
      <c r="H4135" s="97">
        <v>1692.16</v>
      </c>
      <c r="I4135" s="95" t="s">
        <v>8467</v>
      </c>
      <c r="J4135" s="95" t="s">
        <v>8462</v>
      </c>
      <c r="K4135" s="96" t="s">
        <v>8463</v>
      </c>
      <c r="L4135" s="98"/>
    </row>
    <row r="4136" spans="1:12" ht="25.5" customHeight="1" x14ac:dyDescent="0.15">
      <c r="A4136" s="95" t="s">
        <v>6844</v>
      </c>
      <c r="B4136" s="95"/>
      <c r="C4136" s="95" t="s">
        <v>8411</v>
      </c>
      <c r="D4136" s="95" t="s">
        <v>7080</v>
      </c>
      <c r="E4136" s="95" t="s">
        <v>7081</v>
      </c>
      <c r="F4136" s="99">
        <v>43312</v>
      </c>
      <c r="G4136" s="97">
        <v>866.25</v>
      </c>
      <c r="H4136" s="97"/>
      <c r="I4136" s="95" t="s">
        <v>6929</v>
      </c>
      <c r="J4136" s="95" t="s">
        <v>8462</v>
      </c>
      <c r="K4136" s="96" t="s">
        <v>8463</v>
      </c>
      <c r="L4136" s="98"/>
    </row>
    <row r="4137" spans="1:12" ht="25.5" customHeight="1" x14ac:dyDescent="0.15">
      <c r="A4137" s="95" t="s">
        <v>6810</v>
      </c>
      <c r="B4137" s="95"/>
      <c r="C4137" s="95" t="s">
        <v>8411</v>
      </c>
      <c r="D4137" s="95" t="s">
        <v>7080</v>
      </c>
      <c r="E4137" s="95" t="s">
        <v>7081</v>
      </c>
      <c r="F4137" s="96" t="s">
        <v>7061</v>
      </c>
      <c r="G4137" s="97"/>
      <c r="H4137" s="97">
        <v>1790.17</v>
      </c>
      <c r="I4137" s="95" t="s">
        <v>6929</v>
      </c>
      <c r="J4137" s="95" t="s">
        <v>8462</v>
      </c>
      <c r="K4137" s="96" t="s">
        <v>8463</v>
      </c>
      <c r="L4137" s="98"/>
    </row>
    <row r="4138" spans="1:12" ht="25.5" customHeight="1" x14ac:dyDescent="0.15">
      <c r="A4138" s="95" t="s">
        <v>7056</v>
      </c>
      <c r="B4138" s="95"/>
      <c r="C4138" s="95" t="s">
        <v>8411</v>
      </c>
      <c r="D4138" s="95" t="s">
        <v>7080</v>
      </c>
      <c r="E4138" s="95" t="s">
        <v>7081</v>
      </c>
      <c r="F4138" s="96" t="s">
        <v>7061</v>
      </c>
      <c r="G4138" s="97">
        <v>824.92</v>
      </c>
      <c r="H4138" s="97"/>
      <c r="I4138" s="95" t="s">
        <v>6929</v>
      </c>
      <c r="J4138" s="95" t="s">
        <v>8462</v>
      </c>
      <c r="K4138" s="96" t="s">
        <v>8463</v>
      </c>
      <c r="L4138" s="98"/>
    </row>
    <row r="4139" spans="1:12" ht="25.5" customHeight="1" x14ac:dyDescent="0.15">
      <c r="A4139" s="95" t="s">
        <v>7055</v>
      </c>
      <c r="B4139" s="95"/>
      <c r="C4139" s="95" t="s">
        <v>8411</v>
      </c>
      <c r="D4139" s="95" t="s">
        <v>7080</v>
      </c>
      <c r="E4139" s="95" t="s">
        <v>7081</v>
      </c>
      <c r="F4139" s="96" t="s">
        <v>7061</v>
      </c>
      <c r="G4139" s="97">
        <v>99</v>
      </c>
      <c r="H4139" s="97"/>
      <c r="I4139" s="95" t="s">
        <v>6929</v>
      </c>
      <c r="J4139" s="95" t="s">
        <v>8462</v>
      </c>
      <c r="K4139" s="96" t="s">
        <v>8463</v>
      </c>
      <c r="L4139" s="98"/>
    </row>
    <row r="4140" spans="1:12" ht="25.5" customHeight="1" x14ac:dyDescent="0.15">
      <c r="A4140" s="95" t="s">
        <v>6804</v>
      </c>
      <c r="B4140" s="95"/>
      <c r="C4140" s="95" t="s">
        <v>8350</v>
      </c>
      <c r="D4140" s="95" t="s">
        <v>7080</v>
      </c>
      <c r="E4140" s="95" t="s">
        <v>7081</v>
      </c>
      <c r="F4140" s="96" t="s">
        <v>7061</v>
      </c>
      <c r="G4140" s="97"/>
      <c r="H4140" s="97">
        <v>4620</v>
      </c>
      <c r="I4140" s="95" t="s">
        <v>6930</v>
      </c>
      <c r="J4140" s="95" t="s">
        <v>8462</v>
      </c>
      <c r="K4140" s="96" t="s">
        <v>8463</v>
      </c>
      <c r="L4140" s="98"/>
    </row>
    <row r="4141" spans="1:12" ht="12.75" customHeight="1" x14ac:dyDescent="0.15">
      <c r="A4141" s="95" t="s">
        <v>6844</v>
      </c>
      <c r="B4141" s="95"/>
      <c r="C4141" s="95" t="s">
        <v>8350</v>
      </c>
      <c r="D4141" s="95" t="s">
        <v>7080</v>
      </c>
      <c r="E4141" s="95" t="s">
        <v>7081</v>
      </c>
      <c r="F4141" s="99">
        <v>43312</v>
      </c>
      <c r="G4141" s="97">
        <v>2887.5</v>
      </c>
      <c r="H4141" s="97"/>
      <c r="I4141" s="95" t="s">
        <v>6930</v>
      </c>
      <c r="J4141" s="95" t="s">
        <v>8462</v>
      </c>
      <c r="K4141" s="96" t="s">
        <v>8463</v>
      </c>
      <c r="L4141" s="98"/>
    </row>
    <row r="4142" spans="1:12" ht="25.5" customHeight="1" x14ac:dyDescent="0.15">
      <c r="A4142" s="95" t="s">
        <v>7056</v>
      </c>
      <c r="B4142" s="95"/>
      <c r="C4142" s="95" t="s">
        <v>8350</v>
      </c>
      <c r="D4142" s="95" t="s">
        <v>7080</v>
      </c>
      <c r="E4142" s="95" t="s">
        <v>7081</v>
      </c>
      <c r="F4142" s="96" t="s">
        <v>7061</v>
      </c>
      <c r="G4142" s="97">
        <v>1732.5</v>
      </c>
      <c r="H4142" s="97"/>
      <c r="I4142" s="95" t="s">
        <v>6930</v>
      </c>
      <c r="J4142" s="95" t="s">
        <v>8462</v>
      </c>
      <c r="K4142" s="96" t="s">
        <v>8463</v>
      </c>
      <c r="L4142" s="98"/>
    </row>
    <row r="4143" spans="1:12" ht="25.5" customHeight="1" x14ac:dyDescent="0.15">
      <c r="A4143" s="95" t="s">
        <v>6804</v>
      </c>
      <c r="B4143" s="95"/>
      <c r="C4143" s="95" t="s">
        <v>8370</v>
      </c>
      <c r="D4143" s="95" t="s">
        <v>7080</v>
      </c>
      <c r="E4143" s="95" t="s">
        <v>7081</v>
      </c>
      <c r="F4143" s="96" t="s">
        <v>7061</v>
      </c>
      <c r="G4143" s="97"/>
      <c r="H4143" s="97">
        <v>3700.99</v>
      </c>
      <c r="I4143" s="95" t="s">
        <v>6931</v>
      </c>
      <c r="J4143" s="95" t="s">
        <v>8462</v>
      </c>
      <c r="K4143" s="96" t="s">
        <v>8463</v>
      </c>
      <c r="L4143" s="98"/>
    </row>
    <row r="4144" spans="1:12" ht="12.75" customHeight="1" x14ac:dyDescent="0.15">
      <c r="A4144" s="95" t="s">
        <v>6844</v>
      </c>
      <c r="B4144" s="95"/>
      <c r="C4144" s="95" t="s">
        <v>8370</v>
      </c>
      <c r="D4144" s="95" t="s">
        <v>7080</v>
      </c>
      <c r="E4144" s="95" t="s">
        <v>7081</v>
      </c>
      <c r="F4144" s="99">
        <v>43312</v>
      </c>
      <c r="G4144" s="97">
        <v>2313.12</v>
      </c>
      <c r="H4144" s="97"/>
      <c r="I4144" s="95" t="s">
        <v>6931</v>
      </c>
      <c r="J4144" s="95" t="s">
        <v>8462</v>
      </c>
      <c r="K4144" s="96" t="s">
        <v>8463</v>
      </c>
      <c r="L4144" s="98"/>
    </row>
    <row r="4145" spans="1:12" ht="12.75" customHeight="1" x14ac:dyDescent="0.15">
      <c r="A4145" s="95" t="s">
        <v>7056</v>
      </c>
      <c r="B4145" s="95"/>
      <c r="C4145" s="95" t="s">
        <v>8370</v>
      </c>
      <c r="D4145" s="95" t="s">
        <v>7080</v>
      </c>
      <c r="E4145" s="95" t="s">
        <v>7081</v>
      </c>
      <c r="F4145" s="96" t="s">
        <v>7061</v>
      </c>
      <c r="G4145" s="97">
        <v>1387.87</v>
      </c>
      <c r="H4145" s="97"/>
      <c r="I4145" s="95" t="s">
        <v>6931</v>
      </c>
      <c r="J4145" s="95" t="s">
        <v>8462</v>
      </c>
      <c r="K4145" s="96" t="s">
        <v>8463</v>
      </c>
      <c r="L4145" s="98"/>
    </row>
    <row r="4146" spans="1:12" ht="11.25" x14ac:dyDescent="0.15">
      <c r="A4146" s="95" t="s">
        <v>7085</v>
      </c>
      <c r="B4146" s="95"/>
      <c r="C4146" s="95" t="s">
        <v>8354</v>
      </c>
      <c r="D4146" s="95" t="s">
        <v>7080</v>
      </c>
      <c r="E4146" s="95" t="s">
        <v>7081</v>
      </c>
      <c r="F4146" s="96" t="s">
        <v>7061</v>
      </c>
      <c r="G4146" s="97">
        <v>425.61</v>
      </c>
      <c r="H4146" s="97"/>
      <c r="I4146" s="95" t="s">
        <v>8468</v>
      </c>
      <c r="J4146" s="95" t="s">
        <v>8462</v>
      </c>
      <c r="K4146" s="96" t="s">
        <v>8463</v>
      </c>
      <c r="L4146" s="98"/>
    </row>
    <row r="4147" spans="1:12" ht="12.75" customHeight="1" x14ac:dyDescent="0.15">
      <c r="A4147" s="95" t="s">
        <v>7078</v>
      </c>
      <c r="B4147" s="95"/>
      <c r="C4147" s="95" t="s">
        <v>8354</v>
      </c>
      <c r="D4147" s="95" t="s">
        <v>7080</v>
      </c>
      <c r="E4147" s="95" t="s">
        <v>7081</v>
      </c>
      <c r="F4147" s="96" t="s">
        <v>7061</v>
      </c>
      <c r="G4147" s="97">
        <v>212.81</v>
      </c>
      <c r="H4147" s="97"/>
      <c r="I4147" s="95" t="s">
        <v>8468</v>
      </c>
      <c r="J4147" s="95" t="s">
        <v>8462</v>
      </c>
      <c r="K4147" s="96" t="s">
        <v>8463</v>
      </c>
      <c r="L4147" s="98"/>
    </row>
    <row r="4148" spans="1:12" ht="11.25" x14ac:dyDescent="0.15">
      <c r="A4148" s="95" t="s">
        <v>6810</v>
      </c>
      <c r="B4148" s="95"/>
      <c r="C4148" s="95" t="s">
        <v>8354</v>
      </c>
      <c r="D4148" s="95" t="s">
        <v>7080</v>
      </c>
      <c r="E4148" s="95" t="s">
        <v>7081</v>
      </c>
      <c r="F4148" s="96" t="s">
        <v>7061</v>
      </c>
      <c r="G4148" s="97"/>
      <c r="H4148" s="97">
        <v>1064.04</v>
      </c>
      <c r="I4148" s="95" t="s">
        <v>8468</v>
      </c>
      <c r="J4148" s="95" t="s">
        <v>8462</v>
      </c>
      <c r="K4148" s="96" t="s">
        <v>8463</v>
      </c>
      <c r="L4148" s="98"/>
    </row>
    <row r="4149" spans="1:12" ht="12.75" customHeight="1" x14ac:dyDescent="0.15">
      <c r="A4149" s="95" t="s">
        <v>7086</v>
      </c>
      <c r="B4149" s="95"/>
      <c r="C4149" s="95" t="s">
        <v>8354</v>
      </c>
      <c r="D4149" s="95" t="s">
        <v>7080</v>
      </c>
      <c r="E4149" s="95" t="s">
        <v>7081</v>
      </c>
      <c r="F4149" s="96" t="s">
        <v>7061</v>
      </c>
      <c r="G4149" s="97">
        <v>212.81</v>
      </c>
      <c r="H4149" s="97"/>
      <c r="I4149" s="95" t="s">
        <v>8468</v>
      </c>
      <c r="J4149" s="95" t="s">
        <v>8462</v>
      </c>
      <c r="K4149" s="96" t="s">
        <v>8463</v>
      </c>
      <c r="L4149" s="98"/>
    </row>
    <row r="4150" spans="1:12" ht="11.25" x14ac:dyDescent="0.15">
      <c r="A4150" s="95" t="s">
        <v>7087</v>
      </c>
      <c r="B4150" s="95"/>
      <c r="C4150" s="95" t="s">
        <v>8354</v>
      </c>
      <c r="D4150" s="95" t="s">
        <v>7080</v>
      </c>
      <c r="E4150" s="95" t="s">
        <v>7081</v>
      </c>
      <c r="F4150" s="96" t="s">
        <v>7061</v>
      </c>
      <c r="G4150" s="97">
        <v>212.81</v>
      </c>
      <c r="H4150" s="97"/>
      <c r="I4150" s="95" t="s">
        <v>8468</v>
      </c>
      <c r="J4150" s="95" t="s">
        <v>8462</v>
      </c>
      <c r="K4150" s="96" t="s">
        <v>8463</v>
      </c>
      <c r="L4150" s="98"/>
    </row>
    <row r="4151" spans="1:12" ht="25.5" customHeight="1" x14ac:dyDescent="0.15">
      <c r="A4151" s="95" t="s">
        <v>6844</v>
      </c>
      <c r="B4151" s="95"/>
      <c r="C4151" s="95" t="s">
        <v>8449</v>
      </c>
      <c r="D4151" s="95" t="s">
        <v>7080</v>
      </c>
      <c r="E4151" s="95" t="s">
        <v>7081</v>
      </c>
      <c r="F4151" s="99">
        <v>43312</v>
      </c>
      <c r="G4151" s="97">
        <v>599.12</v>
      </c>
      <c r="H4151" s="97"/>
      <c r="I4151" s="95" t="s">
        <v>6932</v>
      </c>
      <c r="J4151" s="95" t="s">
        <v>8462</v>
      </c>
      <c r="K4151" s="96" t="s">
        <v>8463</v>
      </c>
      <c r="L4151" s="98"/>
    </row>
    <row r="4152" spans="1:12" ht="25.5" customHeight="1" x14ac:dyDescent="0.15">
      <c r="A4152" s="95" t="s">
        <v>6810</v>
      </c>
      <c r="B4152" s="95"/>
      <c r="C4152" s="95" t="s">
        <v>8449</v>
      </c>
      <c r="D4152" s="95" t="s">
        <v>7080</v>
      </c>
      <c r="E4152" s="95" t="s">
        <v>7081</v>
      </c>
      <c r="F4152" s="96" t="s">
        <v>7061</v>
      </c>
      <c r="G4152" s="97"/>
      <c r="H4152" s="97">
        <v>599.12</v>
      </c>
      <c r="I4152" s="95" t="s">
        <v>6932</v>
      </c>
      <c r="J4152" s="95" t="s">
        <v>8462</v>
      </c>
      <c r="K4152" s="96" t="s">
        <v>8463</v>
      </c>
      <c r="L4152" s="98"/>
    </row>
    <row r="4153" spans="1:12" ht="25.5" customHeight="1" x14ac:dyDescent="0.15">
      <c r="A4153" s="95" t="s">
        <v>6844</v>
      </c>
      <c r="B4153" s="95"/>
      <c r="C4153" s="95" t="s">
        <v>8446</v>
      </c>
      <c r="D4153" s="95" t="s">
        <v>7080</v>
      </c>
      <c r="E4153" s="95" t="s">
        <v>7081</v>
      </c>
      <c r="F4153" s="99">
        <v>43312</v>
      </c>
      <c r="G4153" s="97"/>
      <c r="H4153" s="97">
        <v>749.23</v>
      </c>
      <c r="I4153" s="95" t="s">
        <v>6933</v>
      </c>
      <c r="J4153" s="95" t="s">
        <v>8462</v>
      </c>
      <c r="K4153" s="96" t="s">
        <v>8463</v>
      </c>
      <c r="L4153" s="98"/>
    </row>
    <row r="4154" spans="1:12" ht="11.25" x14ac:dyDescent="0.15">
      <c r="A4154" s="95" t="s">
        <v>7056</v>
      </c>
      <c r="B4154" s="95"/>
      <c r="C4154" s="95" t="s">
        <v>8446</v>
      </c>
      <c r="D4154" s="95" t="s">
        <v>7080</v>
      </c>
      <c r="E4154" s="95" t="s">
        <v>7081</v>
      </c>
      <c r="F4154" s="96" t="s">
        <v>7061</v>
      </c>
      <c r="G4154" s="97">
        <v>684.08</v>
      </c>
      <c r="H4154" s="97"/>
      <c r="I4154" s="95" t="s">
        <v>6933</v>
      </c>
      <c r="J4154" s="95" t="s">
        <v>8462</v>
      </c>
      <c r="K4154" s="96" t="s">
        <v>8463</v>
      </c>
    </row>
    <row r="4155" spans="1:12" ht="11.25" x14ac:dyDescent="0.15">
      <c r="A4155" s="95" t="s">
        <v>7160</v>
      </c>
      <c r="B4155" s="95"/>
      <c r="C4155" s="95" t="s">
        <v>8446</v>
      </c>
      <c r="D4155" s="95" t="s">
        <v>7080</v>
      </c>
      <c r="E4155" s="95" t="s">
        <v>7081</v>
      </c>
      <c r="F4155" s="96" t="s">
        <v>7061</v>
      </c>
      <c r="G4155" s="97">
        <v>65.150000000000006</v>
      </c>
      <c r="H4155" s="97"/>
      <c r="I4155" s="95" t="s">
        <v>6933</v>
      </c>
      <c r="J4155" s="95" t="s">
        <v>8462</v>
      </c>
      <c r="K4155" s="96" t="s">
        <v>8463</v>
      </c>
    </row>
    <row r="4156" spans="1:12" ht="38.25" customHeight="1" x14ac:dyDescent="0.3">
      <c r="A4156" s="95" t="s">
        <v>6804</v>
      </c>
      <c r="B4156" s="95"/>
      <c r="C4156" s="95" t="s">
        <v>8427</v>
      </c>
      <c r="D4156" s="95" t="s">
        <v>7080</v>
      </c>
      <c r="E4156" s="95" t="s">
        <v>7081</v>
      </c>
      <c r="F4156" s="96" t="s">
        <v>7061</v>
      </c>
      <c r="G4156" s="97">
        <v>621.03</v>
      </c>
      <c r="H4156" s="97"/>
      <c r="I4156" s="95" t="s">
        <v>6934</v>
      </c>
      <c r="J4156" s="95" t="s">
        <v>8462</v>
      </c>
      <c r="K4156" s="96" t="s">
        <v>8463</v>
      </c>
      <c r="L4156" s="93"/>
    </row>
    <row r="4157" spans="1:12" ht="11.25" x14ac:dyDescent="0.15">
      <c r="A4157" s="95" t="s">
        <v>6844</v>
      </c>
      <c r="B4157" s="95"/>
      <c r="C4157" s="95" t="s">
        <v>8427</v>
      </c>
      <c r="D4157" s="95" t="s">
        <v>7080</v>
      </c>
      <c r="E4157" s="95" t="s">
        <v>7081</v>
      </c>
      <c r="F4157" s="99">
        <v>43312</v>
      </c>
      <c r="G4157" s="97"/>
      <c r="H4157" s="97">
        <v>1411.43</v>
      </c>
      <c r="I4157" s="95" t="s">
        <v>6934</v>
      </c>
      <c r="J4157" s="95" t="s">
        <v>8462</v>
      </c>
      <c r="K4157" s="96" t="s">
        <v>8463</v>
      </c>
    </row>
    <row r="4158" spans="1:12" ht="25.5" customHeight="1" x14ac:dyDescent="0.15">
      <c r="A4158" s="95" t="s">
        <v>6810</v>
      </c>
      <c r="B4158" s="95"/>
      <c r="C4158" s="95" t="s">
        <v>8427</v>
      </c>
      <c r="D4158" s="95" t="s">
        <v>7080</v>
      </c>
      <c r="E4158" s="95" t="s">
        <v>7081</v>
      </c>
      <c r="F4158" s="96" t="s">
        <v>7061</v>
      </c>
      <c r="G4158" s="97">
        <v>395.2</v>
      </c>
      <c r="H4158" s="97"/>
      <c r="I4158" s="95" t="s">
        <v>6934</v>
      </c>
      <c r="J4158" s="95" t="s">
        <v>8462</v>
      </c>
      <c r="K4158" s="96" t="s">
        <v>8463</v>
      </c>
      <c r="L4158" s="98"/>
    </row>
    <row r="4159" spans="1:12" ht="25.5" customHeight="1" x14ac:dyDescent="0.15">
      <c r="A4159" s="95" t="s">
        <v>7056</v>
      </c>
      <c r="B4159" s="95"/>
      <c r="C4159" s="95" t="s">
        <v>8427</v>
      </c>
      <c r="D4159" s="95" t="s">
        <v>7080</v>
      </c>
      <c r="E4159" s="95" t="s">
        <v>7081</v>
      </c>
      <c r="F4159" s="96" t="s">
        <v>7061</v>
      </c>
      <c r="G4159" s="97">
        <v>395.2</v>
      </c>
      <c r="H4159" s="97"/>
      <c r="I4159" s="95" t="s">
        <v>6934</v>
      </c>
      <c r="J4159" s="95" t="s">
        <v>8462</v>
      </c>
      <c r="K4159" s="96" t="s">
        <v>8463</v>
      </c>
      <c r="L4159" s="98"/>
    </row>
    <row r="4160" spans="1:12" ht="25.5" customHeight="1" x14ac:dyDescent="0.15">
      <c r="A4160" s="95" t="s">
        <v>6844</v>
      </c>
      <c r="B4160" s="95"/>
      <c r="C4160" s="95" t="s">
        <v>8442</v>
      </c>
      <c r="D4160" s="95" t="s">
        <v>7080</v>
      </c>
      <c r="E4160" s="95" t="s">
        <v>7081</v>
      </c>
      <c r="F4160" s="99">
        <v>43312</v>
      </c>
      <c r="G4160" s="97">
        <v>85.93</v>
      </c>
      <c r="H4160" s="97"/>
      <c r="I4160" s="95" t="s">
        <v>6935</v>
      </c>
      <c r="J4160" s="95" t="s">
        <v>8462</v>
      </c>
      <c r="K4160" s="96" t="s">
        <v>8463</v>
      </c>
      <c r="L4160" s="98"/>
    </row>
    <row r="4161" spans="1:12" ht="25.5" customHeight="1" x14ac:dyDescent="0.15">
      <c r="A4161" s="95" t="s">
        <v>6810</v>
      </c>
      <c r="B4161" s="95"/>
      <c r="C4161" s="95" t="s">
        <v>8442</v>
      </c>
      <c r="D4161" s="95" t="s">
        <v>7080</v>
      </c>
      <c r="E4161" s="95" t="s">
        <v>7081</v>
      </c>
      <c r="F4161" s="96" t="s">
        <v>7061</v>
      </c>
      <c r="G4161" s="97"/>
      <c r="H4161" s="97">
        <v>292.69</v>
      </c>
      <c r="I4161" s="95" t="s">
        <v>6935</v>
      </c>
      <c r="J4161" s="95" t="s">
        <v>8462</v>
      </c>
      <c r="K4161" s="96" t="s">
        <v>8463</v>
      </c>
      <c r="L4161" s="98"/>
    </row>
    <row r="4162" spans="1:12" ht="25.5" customHeight="1" x14ac:dyDescent="0.15">
      <c r="A4162" s="95" t="s">
        <v>7056</v>
      </c>
      <c r="B4162" s="95"/>
      <c r="C4162" s="95" t="s">
        <v>8442</v>
      </c>
      <c r="D4162" s="95" t="s">
        <v>7080</v>
      </c>
      <c r="E4162" s="95" t="s">
        <v>7081</v>
      </c>
      <c r="F4162" s="96" t="s">
        <v>7061</v>
      </c>
      <c r="G4162" s="97">
        <v>153.06</v>
      </c>
      <c r="H4162" s="97"/>
      <c r="I4162" s="95" t="s">
        <v>6935</v>
      </c>
      <c r="J4162" s="95" t="s">
        <v>8462</v>
      </c>
      <c r="K4162" s="96" t="s">
        <v>8463</v>
      </c>
      <c r="L4162" s="98"/>
    </row>
    <row r="4163" spans="1:12" ht="25.5" customHeight="1" x14ac:dyDescent="0.15">
      <c r="A4163" s="95" t="s">
        <v>7055</v>
      </c>
      <c r="B4163" s="95"/>
      <c r="C4163" s="95" t="s">
        <v>8442</v>
      </c>
      <c r="D4163" s="95" t="s">
        <v>7080</v>
      </c>
      <c r="E4163" s="95" t="s">
        <v>7081</v>
      </c>
      <c r="F4163" s="96" t="s">
        <v>7061</v>
      </c>
      <c r="G4163" s="97">
        <v>21.48</v>
      </c>
      <c r="H4163" s="97"/>
      <c r="I4163" s="95" t="s">
        <v>6935</v>
      </c>
      <c r="J4163" s="95" t="s">
        <v>8462</v>
      </c>
      <c r="K4163" s="96" t="s">
        <v>8463</v>
      </c>
      <c r="L4163" s="98"/>
    </row>
    <row r="4164" spans="1:12" ht="25.5" customHeight="1" x14ac:dyDescent="0.15">
      <c r="A4164" s="95" t="s">
        <v>7160</v>
      </c>
      <c r="B4164" s="95"/>
      <c r="C4164" s="95" t="s">
        <v>8442</v>
      </c>
      <c r="D4164" s="95" t="s">
        <v>7080</v>
      </c>
      <c r="E4164" s="95" t="s">
        <v>7081</v>
      </c>
      <c r="F4164" s="96" t="s">
        <v>7061</v>
      </c>
      <c r="G4164" s="97">
        <v>21.48</v>
      </c>
      <c r="H4164" s="97"/>
      <c r="I4164" s="95" t="s">
        <v>6935</v>
      </c>
      <c r="J4164" s="95" t="s">
        <v>8462</v>
      </c>
      <c r="K4164" s="96" t="s">
        <v>8463</v>
      </c>
      <c r="L4164" s="98"/>
    </row>
    <row r="4165" spans="1:12" ht="25.5" customHeight="1" x14ac:dyDescent="0.15">
      <c r="A4165" s="95" t="s">
        <v>7139</v>
      </c>
      <c r="B4165" s="95"/>
      <c r="C4165" s="95" t="s">
        <v>8442</v>
      </c>
      <c r="D4165" s="95" t="s">
        <v>7080</v>
      </c>
      <c r="E4165" s="95" t="s">
        <v>7081</v>
      </c>
      <c r="F4165" s="96" t="s">
        <v>7061</v>
      </c>
      <c r="G4165" s="97">
        <v>10.74</v>
      </c>
      <c r="H4165" s="97"/>
      <c r="I4165" s="95" t="s">
        <v>6935</v>
      </c>
      <c r="J4165" s="95" t="s">
        <v>8462</v>
      </c>
      <c r="K4165" s="96" t="s">
        <v>8463</v>
      </c>
      <c r="L4165" s="98"/>
    </row>
    <row r="4166" spans="1:12" ht="25.5" customHeight="1" x14ac:dyDescent="0.15">
      <c r="A4166" s="95" t="s">
        <v>6804</v>
      </c>
      <c r="B4166" s="95"/>
      <c r="C4166" s="95" t="s">
        <v>8368</v>
      </c>
      <c r="D4166" s="95" t="s">
        <v>7080</v>
      </c>
      <c r="E4166" s="95" t="s">
        <v>7081</v>
      </c>
      <c r="F4166" s="96" t="s">
        <v>7061</v>
      </c>
      <c r="G4166" s="97"/>
      <c r="H4166" s="97">
        <v>8515.8700000000008</v>
      </c>
      <c r="I4166" s="95" t="s">
        <v>6936</v>
      </c>
      <c r="J4166" s="95" t="s">
        <v>8462</v>
      </c>
      <c r="K4166" s="96" t="s">
        <v>8463</v>
      </c>
      <c r="L4166" s="98"/>
    </row>
    <row r="4167" spans="1:12" ht="25.5" customHeight="1" x14ac:dyDescent="0.15">
      <c r="A4167" s="95" t="s">
        <v>6844</v>
      </c>
      <c r="B4167" s="95"/>
      <c r="C4167" s="95" t="s">
        <v>8368</v>
      </c>
      <c r="D4167" s="95" t="s">
        <v>7080</v>
      </c>
      <c r="E4167" s="95" t="s">
        <v>7081</v>
      </c>
      <c r="F4167" s="99">
        <v>43312</v>
      </c>
      <c r="G4167" s="97">
        <v>4486.8599999999997</v>
      </c>
      <c r="H4167" s="97"/>
      <c r="I4167" s="95" t="s">
        <v>6936</v>
      </c>
      <c r="J4167" s="95" t="s">
        <v>8462</v>
      </c>
      <c r="K4167" s="96" t="s">
        <v>8463</v>
      </c>
      <c r="L4167" s="98"/>
    </row>
    <row r="4168" spans="1:12" ht="25.5" customHeight="1" x14ac:dyDescent="0.15">
      <c r="A4168" s="95" t="s">
        <v>6848</v>
      </c>
      <c r="B4168" s="95"/>
      <c r="C4168" s="95" t="s">
        <v>8368</v>
      </c>
      <c r="D4168" s="95" t="s">
        <v>7080</v>
      </c>
      <c r="E4168" s="95" t="s">
        <v>7081</v>
      </c>
      <c r="F4168" s="99">
        <v>43312</v>
      </c>
      <c r="G4168" s="97">
        <v>1465.1</v>
      </c>
      <c r="H4168" s="97"/>
      <c r="I4168" s="95" t="s">
        <v>6936</v>
      </c>
      <c r="J4168" s="95" t="s">
        <v>8462</v>
      </c>
      <c r="K4168" s="96" t="s">
        <v>8463</v>
      </c>
      <c r="L4168" s="98"/>
    </row>
    <row r="4169" spans="1:12" ht="12.75" customHeight="1" x14ac:dyDescent="0.15">
      <c r="A4169" s="95" t="s">
        <v>7056</v>
      </c>
      <c r="B4169" s="95"/>
      <c r="C4169" s="95" t="s">
        <v>8368</v>
      </c>
      <c r="D4169" s="95" t="s">
        <v>7080</v>
      </c>
      <c r="E4169" s="95" t="s">
        <v>7081</v>
      </c>
      <c r="F4169" s="96" t="s">
        <v>7061</v>
      </c>
      <c r="G4169" s="97">
        <v>1831.37</v>
      </c>
      <c r="H4169" s="97"/>
      <c r="I4169" s="95" t="s">
        <v>6936</v>
      </c>
      <c r="J4169" s="95" t="s">
        <v>8462</v>
      </c>
      <c r="K4169" s="96" t="s">
        <v>8463</v>
      </c>
      <c r="L4169" s="98"/>
    </row>
    <row r="4170" spans="1:12" ht="12.75" customHeight="1" x14ac:dyDescent="0.15">
      <c r="A4170" s="95" t="s">
        <v>7055</v>
      </c>
      <c r="B4170" s="95"/>
      <c r="C4170" s="95" t="s">
        <v>8368</v>
      </c>
      <c r="D4170" s="95" t="s">
        <v>7080</v>
      </c>
      <c r="E4170" s="95" t="s">
        <v>7081</v>
      </c>
      <c r="F4170" s="96" t="s">
        <v>7061</v>
      </c>
      <c r="G4170" s="97">
        <v>366.27</v>
      </c>
      <c r="H4170" s="97"/>
      <c r="I4170" s="95" t="s">
        <v>6936</v>
      </c>
      <c r="J4170" s="95" t="s">
        <v>8462</v>
      </c>
      <c r="K4170" s="96" t="s">
        <v>8463</v>
      </c>
      <c r="L4170" s="98"/>
    </row>
    <row r="4171" spans="1:12" ht="12.75" customHeight="1" x14ac:dyDescent="0.15">
      <c r="A4171" s="95" t="s">
        <v>6808</v>
      </c>
      <c r="B4171" s="95"/>
      <c r="C4171" s="95" t="s">
        <v>8368</v>
      </c>
      <c r="D4171" s="95" t="s">
        <v>7080</v>
      </c>
      <c r="E4171" s="95" t="s">
        <v>7081</v>
      </c>
      <c r="F4171" s="96" t="s">
        <v>7061</v>
      </c>
      <c r="G4171" s="97">
        <v>366.27</v>
      </c>
      <c r="H4171" s="97"/>
      <c r="I4171" s="95" t="s">
        <v>6936</v>
      </c>
      <c r="J4171" s="95" t="s">
        <v>8462</v>
      </c>
      <c r="K4171" s="96" t="s">
        <v>8463</v>
      </c>
      <c r="L4171" s="98"/>
    </row>
    <row r="4172" spans="1:12" ht="12.75" customHeight="1" x14ac:dyDescent="0.15">
      <c r="A4172" s="95" t="s">
        <v>7085</v>
      </c>
      <c r="B4172" s="95"/>
      <c r="C4172" s="95" t="s">
        <v>7416</v>
      </c>
      <c r="D4172" s="95" t="s">
        <v>7080</v>
      </c>
      <c r="E4172" s="95" t="s">
        <v>7081</v>
      </c>
      <c r="F4172" s="96" t="s">
        <v>7058</v>
      </c>
      <c r="G4172" s="97">
        <v>1196.72</v>
      </c>
      <c r="H4172" s="97"/>
      <c r="I4172" s="95" t="s">
        <v>8469</v>
      </c>
      <c r="J4172" s="95" t="s">
        <v>8470</v>
      </c>
      <c r="K4172" s="96" t="s">
        <v>8463</v>
      </c>
      <c r="L4172" s="98"/>
    </row>
    <row r="4173" spans="1:12" ht="12.75" customHeight="1" x14ac:dyDescent="0.15">
      <c r="A4173" s="95" t="s">
        <v>7078</v>
      </c>
      <c r="B4173" s="95"/>
      <c r="C4173" s="95" t="s">
        <v>7416</v>
      </c>
      <c r="D4173" s="95" t="s">
        <v>7080</v>
      </c>
      <c r="E4173" s="95" t="s">
        <v>7081</v>
      </c>
      <c r="F4173" s="96" t="s">
        <v>7058</v>
      </c>
      <c r="G4173" s="97">
        <v>598.36</v>
      </c>
      <c r="H4173" s="97"/>
      <c r="I4173" s="95" t="s">
        <v>8469</v>
      </c>
      <c r="J4173" s="95" t="s">
        <v>8470</v>
      </c>
      <c r="K4173" s="96" t="s">
        <v>8463</v>
      </c>
      <c r="L4173" s="98"/>
    </row>
    <row r="4174" spans="1:12" ht="12.75" customHeight="1" x14ac:dyDescent="0.15">
      <c r="A4174" s="95" t="s">
        <v>7087</v>
      </c>
      <c r="B4174" s="95"/>
      <c r="C4174" s="95" t="s">
        <v>7416</v>
      </c>
      <c r="D4174" s="95" t="s">
        <v>7080</v>
      </c>
      <c r="E4174" s="95" t="s">
        <v>7081</v>
      </c>
      <c r="F4174" s="96" t="s">
        <v>7058</v>
      </c>
      <c r="G4174" s="97">
        <v>1196.72</v>
      </c>
      <c r="H4174" s="97"/>
      <c r="I4174" s="95" t="s">
        <v>8469</v>
      </c>
      <c r="J4174" s="95" t="s">
        <v>8470</v>
      </c>
      <c r="K4174" s="96" t="s">
        <v>8463</v>
      </c>
      <c r="L4174" s="98"/>
    </row>
    <row r="4175" spans="1:12" ht="12.75" customHeight="1" x14ac:dyDescent="0.15">
      <c r="A4175" s="95" t="s">
        <v>7086</v>
      </c>
      <c r="B4175" s="95"/>
      <c r="C4175" s="95" t="s">
        <v>7416</v>
      </c>
      <c r="D4175" s="95" t="s">
        <v>7080</v>
      </c>
      <c r="E4175" s="95" t="s">
        <v>7081</v>
      </c>
      <c r="F4175" s="96" t="s">
        <v>7058</v>
      </c>
      <c r="G4175" s="97">
        <v>1495.9</v>
      </c>
      <c r="H4175" s="97"/>
      <c r="I4175" s="95" t="s">
        <v>8469</v>
      </c>
      <c r="J4175" s="95" t="s">
        <v>8470</v>
      </c>
      <c r="K4175" s="96" t="s">
        <v>8463</v>
      </c>
      <c r="L4175" s="98"/>
    </row>
    <row r="4176" spans="1:12" ht="12.75" customHeight="1" x14ac:dyDescent="0.15">
      <c r="A4176" s="95" t="s">
        <v>6810</v>
      </c>
      <c r="B4176" s="95"/>
      <c r="C4176" s="95" t="s">
        <v>7416</v>
      </c>
      <c r="D4176" s="95" t="s">
        <v>7080</v>
      </c>
      <c r="E4176" s="95" t="s">
        <v>7081</v>
      </c>
      <c r="F4176" s="96" t="s">
        <v>7058</v>
      </c>
      <c r="G4176" s="97"/>
      <c r="H4176" s="97">
        <v>4487.7</v>
      </c>
      <c r="I4176" s="95" t="s">
        <v>8469</v>
      </c>
      <c r="J4176" s="95" t="s">
        <v>8470</v>
      </c>
      <c r="K4176" s="96" t="s">
        <v>8463</v>
      </c>
      <c r="L4176" s="98"/>
    </row>
    <row r="4177" spans="1:12" ht="12.75" customHeight="1" x14ac:dyDescent="0.15">
      <c r="A4177" s="95" t="s">
        <v>7085</v>
      </c>
      <c r="B4177" s="95"/>
      <c r="C4177" s="95" t="s">
        <v>7418</v>
      </c>
      <c r="D4177" s="95" t="s">
        <v>7080</v>
      </c>
      <c r="E4177" s="95" t="s">
        <v>7081</v>
      </c>
      <c r="F4177" s="96" t="s">
        <v>7058</v>
      </c>
      <c r="G4177" s="97">
        <v>1806.92</v>
      </c>
      <c r="H4177" s="97"/>
      <c r="I4177" s="95" t="s">
        <v>8471</v>
      </c>
      <c r="J4177" s="95" t="s">
        <v>8470</v>
      </c>
      <c r="K4177" s="96" t="s">
        <v>8463</v>
      </c>
      <c r="L4177" s="98"/>
    </row>
    <row r="4178" spans="1:12" ht="12.75" customHeight="1" x14ac:dyDescent="0.15">
      <c r="A4178" s="95" t="s">
        <v>7078</v>
      </c>
      <c r="B4178" s="95"/>
      <c r="C4178" s="95" t="s">
        <v>7418</v>
      </c>
      <c r="D4178" s="95" t="s">
        <v>7080</v>
      </c>
      <c r="E4178" s="95" t="s">
        <v>7081</v>
      </c>
      <c r="F4178" s="96" t="s">
        <v>7058</v>
      </c>
      <c r="G4178" s="97">
        <v>301.14999999999998</v>
      </c>
      <c r="H4178" s="97"/>
      <c r="I4178" s="95" t="s">
        <v>8471</v>
      </c>
      <c r="J4178" s="95" t="s">
        <v>8470</v>
      </c>
      <c r="K4178" s="96" t="s">
        <v>8463</v>
      </c>
      <c r="L4178" s="98"/>
    </row>
    <row r="4179" spans="1:12" ht="12.75" customHeight="1" x14ac:dyDescent="0.15">
      <c r="A4179" s="95" t="s">
        <v>7087</v>
      </c>
      <c r="B4179" s="95"/>
      <c r="C4179" s="95" t="s">
        <v>7418</v>
      </c>
      <c r="D4179" s="95" t="s">
        <v>7080</v>
      </c>
      <c r="E4179" s="95" t="s">
        <v>7081</v>
      </c>
      <c r="F4179" s="96" t="s">
        <v>7058</v>
      </c>
      <c r="G4179" s="97">
        <v>301.14999999999998</v>
      </c>
      <c r="H4179" s="97"/>
      <c r="I4179" s="95" t="s">
        <v>8471</v>
      </c>
      <c r="J4179" s="95" t="s">
        <v>8470</v>
      </c>
      <c r="K4179" s="96" t="s">
        <v>8463</v>
      </c>
      <c r="L4179" s="98"/>
    </row>
    <row r="4180" spans="1:12" ht="12.75" customHeight="1" x14ac:dyDescent="0.15">
      <c r="A4180" s="95" t="s">
        <v>7086</v>
      </c>
      <c r="B4180" s="95"/>
      <c r="C4180" s="95" t="s">
        <v>7418</v>
      </c>
      <c r="D4180" s="95" t="s">
        <v>7080</v>
      </c>
      <c r="E4180" s="95" t="s">
        <v>7081</v>
      </c>
      <c r="F4180" s="96" t="s">
        <v>7058</v>
      </c>
      <c r="G4180" s="97">
        <v>301.14999999999998</v>
      </c>
      <c r="H4180" s="97"/>
      <c r="I4180" s="95" t="s">
        <v>8471</v>
      </c>
      <c r="J4180" s="95" t="s">
        <v>8470</v>
      </c>
      <c r="K4180" s="96" t="s">
        <v>8463</v>
      </c>
      <c r="L4180" s="98"/>
    </row>
    <row r="4181" spans="1:12" ht="12.75" customHeight="1" x14ac:dyDescent="0.15">
      <c r="A4181" s="95" t="s">
        <v>6810</v>
      </c>
      <c r="B4181" s="95"/>
      <c r="C4181" s="95" t="s">
        <v>7418</v>
      </c>
      <c r="D4181" s="95" t="s">
        <v>7080</v>
      </c>
      <c r="E4181" s="95" t="s">
        <v>7081</v>
      </c>
      <c r="F4181" s="96" t="s">
        <v>7058</v>
      </c>
      <c r="G4181" s="97"/>
      <c r="H4181" s="97">
        <v>2710.37</v>
      </c>
      <c r="I4181" s="95" t="s">
        <v>8471</v>
      </c>
      <c r="J4181" s="95" t="s">
        <v>8470</v>
      </c>
      <c r="K4181" s="96" t="s">
        <v>8463</v>
      </c>
      <c r="L4181" s="98"/>
    </row>
    <row r="4182" spans="1:12" ht="12.75" customHeight="1" x14ac:dyDescent="0.15">
      <c r="A4182" s="95" t="s">
        <v>6844</v>
      </c>
      <c r="B4182" s="95"/>
      <c r="C4182" s="95" t="s">
        <v>8472</v>
      </c>
      <c r="D4182" s="95" t="s">
        <v>7080</v>
      </c>
      <c r="E4182" s="95" t="s">
        <v>7081</v>
      </c>
      <c r="F4182" s="99">
        <v>43343</v>
      </c>
      <c r="G4182" s="97"/>
      <c r="H4182" s="97">
        <v>1304.5999999999999</v>
      </c>
      <c r="I4182" s="95" t="s">
        <v>6942</v>
      </c>
      <c r="J4182" s="95" t="s">
        <v>8470</v>
      </c>
      <c r="K4182" s="96" t="s">
        <v>8463</v>
      </c>
      <c r="L4182" s="98"/>
    </row>
    <row r="4183" spans="1:12" ht="12.75" customHeight="1" x14ac:dyDescent="0.15">
      <c r="A4183" s="95" t="s">
        <v>6804</v>
      </c>
      <c r="B4183" s="95"/>
      <c r="C4183" s="95" t="s">
        <v>8472</v>
      </c>
      <c r="D4183" s="95" t="s">
        <v>7080</v>
      </c>
      <c r="E4183" s="95" t="s">
        <v>7081</v>
      </c>
      <c r="F4183" s="96" t="s">
        <v>7058</v>
      </c>
      <c r="G4183" s="97">
        <v>635.57000000000005</v>
      </c>
      <c r="H4183" s="97"/>
      <c r="I4183" s="95" t="s">
        <v>6942</v>
      </c>
      <c r="J4183" s="95" t="s">
        <v>8470</v>
      </c>
      <c r="K4183" s="96" t="s">
        <v>8463</v>
      </c>
      <c r="L4183" s="98"/>
    </row>
    <row r="4184" spans="1:12" ht="11.25" x14ac:dyDescent="0.15">
      <c r="A4184" s="95" t="s">
        <v>7160</v>
      </c>
      <c r="B4184" s="95"/>
      <c r="C4184" s="95" t="s">
        <v>8472</v>
      </c>
      <c r="D4184" s="95" t="s">
        <v>7080</v>
      </c>
      <c r="E4184" s="95" t="s">
        <v>7081</v>
      </c>
      <c r="F4184" s="96" t="s">
        <v>7058</v>
      </c>
      <c r="G4184" s="97">
        <v>83.63</v>
      </c>
      <c r="H4184" s="97"/>
      <c r="I4184" s="95" t="s">
        <v>6942</v>
      </c>
      <c r="J4184" s="95" t="s">
        <v>8470</v>
      </c>
      <c r="K4184" s="96" t="s">
        <v>8463</v>
      </c>
    </row>
    <row r="4185" spans="1:12" ht="11.25" x14ac:dyDescent="0.15">
      <c r="A4185" s="95" t="s">
        <v>7056</v>
      </c>
      <c r="B4185" s="95"/>
      <c r="C4185" s="95" t="s">
        <v>8472</v>
      </c>
      <c r="D4185" s="95" t="s">
        <v>7080</v>
      </c>
      <c r="E4185" s="95" t="s">
        <v>7081</v>
      </c>
      <c r="F4185" s="96" t="s">
        <v>7058</v>
      </c>
      <c r="G4185" s="97">
        <v>585.4</v>
      </c>
      <c r="H4185" s="97"/>
      <c r="I4185" s="95" t="s">
        <v>6942</v>
      </c>
      <c r="J4185" s="95" t="s">
        <v>8470</v>
      </c>
      <c r="K4185" s="96" t="s">
        <v>8463</v>
      </c>
    </row>
    <row r="4186" spans="1:12" ht="38.25" customHeight="1" x14ac:dyDescent="0.3">
      <c r="A4186" s="95" t="s">
        <v>7092</v>
      </c>
      <c r="B4186" s="95"/>
      <c r="C4186" s="95" t="s">
        <v>7409</v>
      </c>
      <c r="D4186" s="95" t="s">
        <v>7080</v>
      </c>
      <c r="E4186" s="95" t="s">
        <v>7081</v>
      </c>
      <c r="F4186" s="96" t="s">
        <v>7058</v>
      </c>
      <c r="G4186" s="97">
        <v>628.08000000000004</v>
      </c>
      <c r="H4186" s="97"/>
      <c r="I4186" s="95" t="s">
        <v>8473</v>
      </c>
      <c r="J4186" s="95" t="s">
        <v>8470</v>
      </c>
      <c r="K4186" s="96" t="s">
        <v>8463</v>
      </c>
      <c r="L4186" s="93"/>
    </row>
    <row r="4187" spans="1:12" ht="11.25" x14ac:dyDescent="0.15">
      <c r="A4187" s="95" t="s">
        <v>7095</v>
      </c>
      <c r="B4187" s="95"/>
      <c r="C4187" s="95" t="s">
        <v>7409</v>
      </c>
      <c r="D4187" s="95" t="s">
        <v>7080</v>
      </c>
      <c r="E4187" s="95" t="s">
        <v>7081</v>
      </c>
      <c r="F4187" s="96" t="s">
        <v>7058</v>
      </c>
      <c r="G4187" s="97">
        <v>2512.31</v>
      </c>
      <c r="H4187" s="97"/>
      <c r="I4187" s="95" t="s">
        <v>8473</v>
      </c>
      <c r="J4187" s="95" t="s">
        <v>8470</v>
      </c>
      <c r="K4187" s="96" t="s">
        <v>8463</v>
      </c>
    </row>
    <row r="4188" spans="1:12" ht="12.75" customHeight="1" x14ac:dyDescent="0.15">
      <c r="A4188" s="95" t="s">
        <v>6810</v>
      </c>
      <c r="B4188" s="95"/>
      <c r="C4188" s="95" t="s">
        <v>7409</v>
      </c>
      <c r="D4188" s="95" t="s">
        <v>7080</v>
      </c>
      <c r="E4188" s="95" t="s">
        <v>7081</v>
      </c>
      <c r="F4188" s="96" t="s">
        <v>7058</v>
      </c>
      <c r="G4188" s="97"/>
      <c r="H4188" s="97">
        <v>3140.39</v>
      </c>
      <c r="I4188" s="95" t="s">
        <v>8473</v>
      </c>
      <c r="J4188" s="95" t="s">
        <v>8470</v>
      </c>
      <c r="K4188" s="96" t="s">
        <v>8463</v>
      </c>
      <c r="L4188" s="98"/>
    </row>
    <row r="4189" spans="1:12" ht="12.75" customHeight="1" x14ac:dyDescent="0.15">
      <c r="A4189" s="95" t="s">
        <v>7098</v>
      </c>
      <c r="B4189" s="95"/>
      <c r="C4189" s="95" t="s">
        <v>7414</v>
      </c>
      <c r="D4189" s="95" t="s">
        <v>7080</v>
      </c>
      <c r="E4189" s="95" t="s">
        <v>7081</v>
      </c>
      <c r="F4189" s="96" t="s">
        <v>7058</v>
      </c>
      <c r="G4189" s="97">
        <v>199.24</v>
      </c>
      <c r="H4189" s="97"/>
      <c r="I4189" s="95" t="s">
        <v>8474</v>
      </c>
      <c r="J4189" s="95" t="s">
        <v>8470</v>
      </c>
      <c r="K4189" s="96" t="s">
        <v>8463</v>
      </c>
      <c r="L4189" s="98"/>
    </row>
    <row r="4190" spans="1:12" ht="12.75" customHeight="1" x14ac:dyDescent="0.15">
      <c r="A4190" s="95" t="s">
        <v>7078</v>
      </c>
      <c r="B4190" s="95"/>
      <c r="C4190" s="95" t="s">
        <v>7414</v>
      </c>
      <c r="D4190" s="95" t="s">
        <v>7080</v>
      </c>
      <c r="E4190" s="95" t="s">
        <v>7081</v>
      </c>
      <c r="F4190" s="96" t="s">
        <v>7058</v>
      </c>
      <c r="G4190" s="97">
        <v>2191.61</v>
      </c>
      <c r="H4190" s="97"/>
      <c r="I4190" s="95" t="s">
        <v>8474</v>
      </c>
      <c r="J4190" s="95" t="s">
        <v>8470</v>
      </c>
      <c r="K4190" s="96" t="s">
        <v>8463</v>
      </c>
      <c r="L4190" s="98"/>
    </row>
    <row r="4191" spans="1:12" ht="12.75" customHeight="1" x14ac:dyDescent="0.15">
      <c r="A4191" s="95" t="s">
        <v>7095</v>
      </c>
      <c r="B4191" s="95"/>
      <c r="C4191" s="95" t="s">
        <v>7414</v>
      </c>
      <c r="D4191" s="95" t="s">
        <v>7080</v>
      </c>
      <c r="E4191" s="95" t="s">
        <v>7081</v>
      </c>
      <c r="F4191" s="96" t="s">
        <v>7058</v>
      </c>
      <c r="G4191" s="97">
        <v>1394.66</v>
      </c>
      <c r="H4191" s="97"/>
      <c r="I4191" s="95" t="s">
        <v>8474</v>
      </c>
      <c r="J4191" s="95" t="s">
        <v>8470</v>
      </c>
      <c r="K4191" s="96" t="s">
        <v>8463</v>
      </c>
      <c r="L4191" s="98"/>
    </row>
    <row r="4192" spans="1:12" ht="12.75" customHeight="1" x14ac:dyDescent="0.15">
      <c r="A4192" s="95" t="s">
        <v>7086</v>
      </c>
      <c r="B4192" s="95"/>
      <c r="C4192" s="95" t="s">
        <v>7414</v>
      </c>
      <c r="D4192" s="95" t="s">
        <v>7080</v>
      </c>
      <c r="E4192" s="95" t="s">
        <v>7081</v>
      </c>
      <c r="F4192" s="96" t="s">
        <v>7058</v>
      </c>
      <c r="G4192" s="97">
        <v>199.24</v>
      </c>
      <c r="H4192" s="97"/>
      <c r="I4192" s="95" t="s">
        <v>8474</v>
      </c>
      <c r="J4192" s="95" t="s">
        <v>8470</v>
      </c>
      <c r="K4192" s="96" t="s">
        <v>8463</v>
      </c>
      <c r="L4192" s="98"/>
    </row>
    <row r="4193" spans="1:12" ht="12.75" customHeight="1" x14ac:dyDescent="0.15">
      <c r="A4193" s="95" t="s">
        <v>6810</v>
      </c>
      <c r="B4193" s="95"/>
      <c r="C4193" s="95" t="s">
        <v>7414</v>
      </c>
      <c r="D4193" s="95" t="s">
        <v>7080</v>
      </c>
      <c r="E4193" s="95" t="s">
        <v>7081</v>
      </c>
      <c r="F4193" s="96" t="s">
        <v>7058</v>
      </c>
      <c r="G4193" s="97"/>
      <c r="H4193" s="97">
        <v>3984.75</v>
      </c>
      <c r="I4193" s="95" t="s">
        <v>8474</v>
      </c>
      <c r="J4193" s="95" t="s">
        <v>8470</v>
      </c>
      <c r="K4193" s="96" t="s">
        <v>8463</v>
      </c>
      <c r="L4193" s="98"/>
    </row>
    <row r="4194" spans="1:12" ht="12.75" customHeight="1" x14ac:dyDescent="0.15">
      <c r="A4194" s="95" t="s">
        <v>6844</v>
      </c>
      <c r="B4194" s="95"/>
      <c r="C4194" s="95" t="s">
        <v>8475</v>
      </c>
      <c r="D4194" s="95" t="s">
        <v>7080</v>
      </c>
      <c r="E4194" s="95" t="s">
        <v>7081</v>
      </c>
      <c r="F4194" s="99">
        <v>43343</v>
      </c>
      <c r="G4194" s="97">
        <v>214.3</v>
      </c>
      <c r="H4194" s="97"/>
      <c r="I4194" s="95" t="s">
        <v>6943</v>
      </c>
      <c r="J4194" s="95" t="s">
        <v>8470</v>
      </c>
      <c r="K4194" s="96" t="s">
        <v>8463</v>
      </c>
      <c r="L4194" s="98"/>
    </row>
    <row r="4195" spans="1:12" ht="12.75" customHeight="1" x14ac:dyDescent="0.15">
      <c r="A4195" s="95" t="s">
        <v>6810</v>
      </c>
      <c r="B4195" s="95"/>
      <c r="C4195" s="95" t="s">
        <v>8475</v>
      </c>
      <c r="D4195" s="95" t="s">
        <v>7080</v>
      </c>
      <c r="E4195" s="95" t="s">
        <v>7081</v>
      </c>
      <c r="F4195" s="96" t="s">
        <v>7058</v>
      </c>
      <c r="G4195" s="97"/>
      <c r="H4195" s="97">
        <v>214.3</v>
      </c>
      <c r="I4195" s="95" t="s">
        <v>6943</v>
      </c>
      <c r="J4195" s="95" t="s">
        <v>8470</v>
      </c>
      <c r="K4195" s="96" t="s">
        <v>8463</v>
      </c>
      <c r="L4195" s="98"/>
    </row>
    <row r="4196" spans="1:12" ht="12.75" customHeight="1" x14ac:dyDescent="0.15">
      <c r="A4196" s="95" t="s">
        <v>7098</v>
      </c>
      <c r="B4196" s="95"/>
      <c r="C4196" s="95" t="s">
        <v>7420</v>
      </c>
      <c r="D4196" s="95" t="s">
        <v>7080</v>
      </c>
      <c r="E4196" s="95" t="s">
        <v>7081</v>
      </c>
      <c r="F4196" s="96" t="s">
        <v>7058</v>
      </c>
      <c r="G4196" s="97">
        <v>221.13</v>
      </c>
      <c r="H4196" s="97"/>
      <c r="I4196" s="95" t="s">
        <v>8476</v>
      </c>
      <c r="J4196" s="95" t="s">
        <v>8470</v>
      </c>
      <c r="K4196" s="96" t="s">
        <v>8463</v>
      </c>
      <c r="L4196" s="98"/>
    </row>
    <row r="4197" spans="1:12" ht="12.75" customHeight="1" x14ac:dyDescent="0.15">
      <c r="A4197" s="95" t="s">
        <v>7078</v>
      </c>
      <c r="B4197" s="95"/>
      <c r="C4197" s="95" t="s">
        <v>7420</v>
      </c>
      <c r="D4197" s="95" t="s">
        <v>7080</v>
      </c>
      <c r="E4197" s="95" t="s">
        <v>7081</v>
      </c>
      <c r="F4197" s="96" t="s">
        <v>7058</v>
      </c>
      <c r="G4197" s="97">
        <v>442.27</v>
      </c>
      <c r="H4197" s="97"/>
      <c r="I4197" s="95" t="s">
        <v>8476</v>
      </c>
      <c r="J4197" s="95" t="s">
        <v>8470</v>
      </c>
      <c r="K4197" s="96" t="s">
        <v>8463</v>
      </c>
      <c r="L4197" s="98"/>
    </row>
    <row r="4198" spans="1:12" ht="12.75" customHeight="1" x14ac:dyDescent="0.15">
      <c r="A4198" s="95" t="s">
        <v>7087</v>
      </c>
      <c r="B4198" s="95"/>
      <c r="C4198" s="95" t="s">
        <v>7420</v>
      </c>
      <c r="D4198" s="95" t="s">
        <v>7080</v>
      </c>
      <c r="E4198" s="95" t="s">
        <v>7081</v>
      </c>
      <c r="F4198" s="96" t="s">
        <v>7058</v>
      </c>
      <c r="G4198" s="97"/>
      <c r="H4198" s="97">
        <v>1769.07</v>
      </c>
      <c r="I4198" s="95" t="s">
        <v>8476</v>
      </c>
      <c r="J4198" s="95" t="s">
        <v>8470</v>
      </c>
      <c r="K4198" s="96" t="s">
        <v>8463</v>
      </c>
      <c r="L4198" s="98"/>
    </row>
    <row r="4199" spans="1:12" ht="12.75" customHeight="1" x14ac:dyDescent="0.15">
      <c r="A4199" s="95" t="s">
        <v>7086</v>
      </c>
      <c r="B4199" s="95"/>
      <c r="C4199" s="95" t="s">
        <v>7420</v>
      </c>
      <c r="D4199" s="95" t="s">
        <v>7080</v>
      </c>
      <c r="E4199" s="95" t="s">
        <v>7081</v>
      </c>
      <c r="F4199" s="96" t="s">
        <v>7058</v>
      </c>
      <c r="G4199" s="97">
        <v>663.4</v>
      </c>
      <c r="H4199" s="97"/>
      <c r="I4199" s="95" t="s">
        <v>8476</v>
      </c>
      <c r="J4199" s="95" t="s">
        <v>8470</v>
      </c>
      <c r="K4199" s="96" t="s">
        <v>8463</v>
      </c>
      <c r="L4199" s="98"/>
    </row>
    <row r="4200" spans="1:12" ht="12.75" customHeight="1" x14ac:dyDescent="0.15">
      <c r="A4200" s="95" t="s">
        <v>6810</v>
      </c>
      <c r="B4200" s="95"/>
      <c r="C4200" s="95" t="s">
        <v>7420</v>
      </c>
      <c r="D4200" s="95" t="s">
        <v>7080</v>
      </c>
      <c r="E4200" s="95" t="s">
        <v>7081</v>
      </c>
      <c r="F4200" s="96" t="s">
        <v>7058</v>
      </c>
      <c r="G4200" s="97">
        <v>442.27</v>
      </c>
      <c r="H4200" s="97"/>
      <c r="I4200" s="95" t="s">
        <v>8476</v>
      </c>
      <c r="J4200" s="95" t="s">
        <v>8470</v>
      </c>
      <c r="K4200" s="96" t="s">
        <v>8463</v>
      </c>
      <c r="L4200" s="98"/>
    </row>
    <row r="4201" spans="1:12" ht="12.75" customHeight="1" x14ac:dyDescent="0.15">
      <c r="A4201" s="95" t="s">
        <v>6844</v>
      </c>
      <c r="B4201" s="95"/>
      <c r="C4201" s="95" t="s">
        <v>8477</v>
      </c>
      <c r="D4201" s="95" t="s">
        <v>7080</v>
      </c>
      <c r="E4201" s="95" t="s">
        <v>7081</v>
      </c>
      <c r="F4201" s="99">
        <v>43343</v>
      </c>
      <c r="G4201" s="97">
        <v>905.63</v>
      </c>
      <c r="H4201" s="97"/>
      <c r="I4201" s="95" t="s">
        <v>6944</v>
      </c>
      <c r="J4201" s="95" t="s">
        <v>8470</v>
      </c>
      <c r="K4201" s="96" t="s">
        <v>8463</v>
      </c>
      <c r="L4201" s="98"/>
    </row>
    <row r="4202" spans="1:12" ht="25.5" customHeight="1" x14ac:dyDescent="0.15">
      <c r="A4202" s="95" t="s">
        <v>7055</v>
      </c>
      <c r="B4202" s="95"/>
      <c r="C4202" s="95" t="s">
        <v>8477</v>
      </c>
      <c r="D4202" s="95" t="s">
        <v>7080</v>
      </c>
      <c r="E4202" s="95" t="s">
        <v>7081</v>
      </c>
      <c r="F4202" s="96" t="s">
        <v>7058</v>
      </c>
      <c r="G4202" s="97">
        <v>103.5</v>
      </c>
      <c r="H4202" s="97"/>
      <c r="I4202" s="95" t="s">
        <v>6944</v>
      </c>
      <c r="J4202" s="95" t="s">
        <v>8470</v>
      </c>
      <c r="K4202" s="96" t="s">
        <v>8463</v>
      </c>
      <c r="L4202" s="98"/>
    </row>
    <row r="4203" spans="1:12" ht="25.5" customHeight="1" x14ac:dyDescent="0.15">
      <c r="A4203" s="95" t="s">
        <v>7056</v>
      </c>
      <c r="B4203" s="95"/>
      <c r="C4203" s="95" t="s">
        <v>8477</v>
      </c>
      <c r="D4203" s="95" t="s">
        <v>7080</v>
      </c>
      <c r="E4203" s="95" t="s">
        <v>7081</v>
      </c>
      <c r="F4203" s="96" t="s">
        <v>7058</v>
      </c>
      <c r="G4203" s="97">
        <v>862.41</v>
      </c>
      <c r="H4203" s="97"/>
      <c r="I4203" s="95" t="s">
        <v>6944</v>
      </c>
      <c r="J4203" s="95" t="s">
        <v>8470</v>
      </c>
      <c r="K4203" s="96" t="s">
        <v>8463</v>
      </c>
      <c r="L4203" s="98"/>
    </row>
    <row r="4204" spans="1:12" ht="25.5" customHeight="1" x14ac:dyDescent="0.15">
      <c r="A4204" s="95" t="s">
        <v>6810</v>
      </c>
      <c r="B4204" s="95"/>
      <c r="C4204" s="95" t="s">
        <v>8477</v>
      </c>
      <c r="D4204" s="95" t="s">
        <v>7080</v>
      </c>
      <c r="E4204" s="95" t="s">
        <v>7081</v>
      </c>
      <c r="F4204" s="96" t="s">
        <v>7058</v>
      </c>
      <c r="G4204" s="97"/>
      <c r="H4204" s="97">
        <v>1871.54</v>
      </c>
      <c r="I4204" s="95" t="s">
        <v>6944</v>
      </c>
      <c r="J4204" s="95" t="s">
        <v>8470</v>
      </c>
      <c r="K4204" s="96" t="s">
        <v>8463</v>
      </c>
      <c r="L4204" s="98"/>
    </row>
    <row r="4205" spans="1:12" ht="25.5" customHeight="1" x14ac:dyDescent="0.15">
      <c r="A4205" s="95" t="s">
        <v>6844</v>
      </c>
      <c r="B4205" s="95"/>
      <c r="C4205" s="95" t="s">
        <v>7412</v>
      </c>
      <c r="D4205" s="95" t="s">
        <v>7080</v>
      </c>
      <c r="E4205" s="95" t="s">
        <v>7081</v>
      </c>
      <c r="F4205" s="99">
        <v>43343</v>
      </c>
      <c r="G4205" s="97">
        <v>3018.75</v>
      </c>
      <c r="H4205" s="97"/>
      <c r="I4205" s="95" t="s">
        <v>6945</v>
      </c>
      <c r="J4205" s="95" t="s">
        <v>8470</v>
      </c>
      <c r="K4205" s="96" t="s">
        <v>8463</v>
      </c>
      <c r="L4205" s="98"/>
    </row>
    <row r="4206" spans="1:12" ht="25.5" customHeight="1" x14ac:dyDescent="0.15">
      <c r="A4206" s="95" t="s">
        <v>6804</v>
      </c>
      <c r="B4206" s="95"/>
      <c r="C4206" s="95" t="s">
        <v>7412</v>
      </c>
      <c r="D4206" s="95" t="s">
        <v>7080</v>
      </c>
      <c r="E4206" s="95" t="s">
        <v>7081</v>
      </c>
      <c r="F4206" s="96" t="s">
        <v>7058</v>
      </c>
      <c r="G4206" s="97"/>
      <c r="H4206" s="97">
        <v>4830</v>
      </c>
      <c r="I4206" s="95" t="s">
        <v>6945</v>
      </c>
      <c r="J4206" s="95" t="s">
        <v>8470</v>
      </c>
      <c r="K4206" s="96" t="s">
        <v>8463</v>
      </c>
      <c r="L4206" s="98"/>
    </row>
    <row r="4207" spans="1:12" ht="25.5" customHeight="1" x14ac:dyDescent="0.15">
      <c r="A4207" s="95" t="s">
        <v>7056</v>
      </c>
      <c r="B4207" s="95"/>
      <c r="C4207" s="95" t="s">
        <v>7412</v>
      </c>
      <c r="D4207" s="95" t="s">
        <v>7080</v>
      </c>
      <c r="E4207" s="95" t="s">
        <v>7081</v>
      </c>
      <c r="F4207" s="96" t="s">
        <v>7058</v>
      </c>
      <c r="G4207" s="97">
        <v>1811.25</v>
      </c>
      <c r="H4207" s="97"/>
      <c r="I4207" s="95" t="s">
        <v>6945</v>
      </c>
      <c r="J4207" s="95" t="s">
        <v>8470</v>
      </c>
      <c r="K4207" s="96" t="s">
        <v>8463</v>
      </c>
      <c r="L4207" s="98"/>
    </row>
    <row r="4208" spans="1:12" ht="25.5" customHeight="1" x14ac:dyDescent="0.15">
      <c r="A4208" s="95" t="s">
        <v>6844</v>
      </c>
      <c r="B4208" s="95"/>
      <c r="C4208" s="95" t="s">
        <v>8478</v>
      </c>
      <c r="D4208" s="95" t="s">
        <v>7080</v>
      </c>
      <c r="E4208" s="95" t="s">
        <v>7081</v>
      </c>
      <c r="F4208" s="99">
        <v>43343</v>
      </c>
      <c r="G4208" s="97">
        <v>2418.2600000000002</v>
      </c>
      <c r="H4208" s="97"/>
      <c r="I4208" s="95" t="s">
        <v>6946</v>
      </c>
      <c r="J4208" s="95" t="s">
        <v>8470</v>
      </c>
      <c r="K4208" s="96" t="s">
        <v>8463</v>
      </c>
      <c r="L4208" s="98"/>
    </row>
    <row r="4209" spans="1:12" ht="25.5" customHeight="1" x14ac:dyDescent="0.15">
      <c r="A4209" s="95" t="s">
        <v>6804</v>
      </c>
      <c r="B4209" s="95"/>
      <c r="C4209" s="95" t="s">
        <v>8478</v>
      </c>
      <c r="D4209" s="95" t="s">
        <v>7080</v>
      </c>
      <c r="E4209" s="95" t="s">
        <v>7081</v>
      </c>
      <c r="F4209" s="96" t="s">
        <v>7058</v>
      </c>
      <c r="G4209" s="97"/>
      <c r="H4209" s="97">
        <v>3869.22</v>
      </c>
      <c r="I4209" s="95" t="s">
        <v>6946</v>
      </c>
      <c r="J4209" s="95" t="s">
        <v>8470</v>
      </c>
      <c r="K4209" s="96" t="s">
        <v>8463</v>
      </c>
      <c r="L4209" s="98"/>
    </row>
    <row r="4210" spans="1:12" ht="25.5" customHeight="1" x14ac:dyDescent="0.15">
      <c r="A4210" s="95" t="s">
        <v>7056</v>
      </c>
      <c r="B4210" s="95"/>
      <c r="C4210" s="95" t="s">
        <v>8478</v>
      </c>
      <c r="D4210" s="95" t="s">
        <v>7080</v>
      </c>
      <c r="E4210" s="95" t="s">
        <v>7081</v>
      </c>
      <c r="F4210" s="96" t="s">
        <v>7058</v>
      </c>
      <c r="G4210" s="97">
        <v>1450.96</v>
      </c>
      <c r="H4210" s="97"/>
      <c r="I4210" s="95" t="s">
        <v>6946</v>
      </c>
      <c r="J4210" s="95" t="s">
        <v>8470</v>
      </c>
      <c r="K4210" s="96" t="s">
        <v>8463</v>
      </c>
      <c r="L4210" s="98"/>
    </row>
    <row r="4211" spans="1:12" ht="25.5" customHeight="1" x14ac:dyDescent="0.15">
      <c r="A4211" s="95" t="s">
        <v>7085</v>
      </c>
      <c r="B4211" s="95"/>
      <c r="C4211" s="95" t="s">
        <v>7422</v>
      </c>
      <c r="D4211" s="95" t="s">
        <v>7080</v>
      </c>
      <c r="E4211" s="95" t="s">
        <v>7081</v>
      </c>
      <c r="F4211" s="96" t="s">
        <v>7058</v>
      </c>
      <c r="G4211" s="97">
        <v>444.96</v>
      </c>
      <c r="H4211" s="97"/>
      <c r="I4211" s="95" t="s">
        <v>8479</v>
      </c>
      <c r="J4211" s="95" t="s">
        <v>8470</v>
      </c>
      <c r="K4211" s="96" t="s">
        <v>8463</v>
      </c>
      <c r="L4211" s="98"/>
    </row>
    <row r="4212" spans="1:12" ht="25.5" customHeight="1" x14ac:dyDescent="0.15">
      <c r="A4212" s="95" t="s">
        <v>7078</v>
      </c>
      <c r="B4212" s="95"/>
      <c r="C4212" s="95" t="s">
        <v>7422</v>
      </c>
      <c r="D4212" s="95" t="s">
        <v>7080</v>
      </c>
      <c r="E4212" s="95" t="s">
        <v>7081</v>
      </c>
      <c r="F4212" s="96" t="s">
        <v>7058</v>
      </c>
      <c r="G4212" s="97">
        <v>222.48</v>
      </c>
      <c r="H4212" s="97"/>
      <c r="I4212" s="95" t="s">
        <v>8479</v>
      </c>
      <c r="J4212" s="95" t="s">
        <v>8470</v>
      </c>
      <c r="K4212" s="96" t="s">
        <v>8463</v>
      </c>
      <c r="L4212" s="98"/>
    </row>
    <row r="4213" spans="1:12" ht="11.25" x14ac:dyDescent="0.15">
      <c r="A4213" s="95" t="s">
        <v>7087</v>
      </c>
      <c r="B4213" s="95"/>
      <c r="C4213" s="95" t="s">
        <v>7422</v>
      </c>
      <c r="D4213" s="95" t="s">
        <v>7080</v>
      </c>
      <c r="E4213" s="95" t="s">
        <v>7081</v>
      </c>
      <c r="F4213" s="96" t="s">
        <v>7058</v>
      </c>
      <c r="G4213" s="97">
        <v>222.48</v>
      </c>
      <c r="H4213" s="97"/>
      <c r="I4213" s="95" t="s">
        <v>8479</v>
      </c>
      <c r="J4213" s="95" t="s">
        <v>8470</v>
      </c>
      <c r="K4213" s="96" t="s">
        <v>8463</v>
      </c>
    </row>
    <row r="4214" spans="1:12" ht="11.25" x14ac:dyDescent="0.15">
      <c r="A4214" s="95" t="s">
        <v>7086</v>
      </c>
      <c r="B4214" s="95"/>
      <c r="C4214" s="95" t="s">
        <v>7422</v>
      </c>
      <c r="D4214" s="95" t="s">
        <v>7080</v>
      </c>
      <c r="E4214" s="95" t="s">
        <v>7081</v>
      </c>
      <c r="F4214" s="96" t="s">
        <v>7058</v>
      </c>
      <c r="G4214" s="97">
        <v>222.48</v>
      </c>
      <c r="H4214" s="97"/>
      <c r="I4214" s="95" t="s">
        <v>8479</v>
      </c>
      <c r="J4214" s="95" t="s">
        <v>8470</v>
      </c>
      <c r="K4214" s="96" t="s">
        <v>8463</v>
      </c>
    </row>
    <row r="4215" spans="1:12" ht="38.25" customHeight="1" x14ac:dyDescent="0.3">
      <c r="A4215" s="95" t="s">
        <v>6810</v>
      </c>
      <c r="B4215" s="95"/>
      <c r="C4215" s="95" t="s">
        <v>7422</v>
      </c>
      <c r="D4215" s="95" t="s">
        <v>7080</v>
      </c>
      <c r="E4215" s="95" t="s">
        <v>7081</v>
      </c>
      <c r="F4215" s="96" t="s">
        <v>7058</v>
      </c>
      <c r="G4215" s="97"/>
      <c r="H4215" s="97">
        <v>1112.4000000000001</v>
      </c>
      <c r="I4215" s="95" t="s">
        <v>8479</v>
      </c>
      <c r="J4215" s="95" t="s">
        <v>8470</v>
      </c>
      <c r="K4215" s="96" t="s">
        <v>8463</v>
      </c>
      <c r="L4215" s="93"/>
    </row>
    <row r="4216" spans="1:12" ht="11.25" x14ac:dyDescent="0.15">
      <c r="A4216" s="95" t="s">
        <v>6844</v>
      </c>
      <c r="B4216" s="95"/>
      <c r="C4216" s="95" t="s">
        <v>8480</v>
      </c>
      <c r="D4216" s="95" t="s">
        <v>7080</v>
      </c>
      <c r="E4216" s="95" t="s">
        <v>7081</v>
      </c>
      <c r="F4216" s="99">
        <v>43343</v>
      </c>
      <c r="G4216" s="97">
        <v>626.35</v>
      </c>
      <c r="H4216" s="97"/>
      <c r="I4216" s="95" t="s">
        <v>6947</v>
      </c>
      <c r="J4216" s="95" t="s">
        <v>8470</v>
      </c>
      <c r="K4216" s="96" t="s">
        <v>8463</v>
      </c>
    </row>
    <row r="4217" spans="1:12" ht="25.5" customHeight="1" x14ac:dyDescent="0.15">
      <c r="A4217" s="95" t="s">
        <v>6810</v>
      </c>
      <c r="B4217" s="95"/>
      <c r="C4217" s="95" t="s">
        <v>8480</v>
      </c>
      <c r="D4217" s="95" t="s">
        <v>7080</v>
      </c>
      <c r="E4217" s="95" t="s">
        <v>7081</v>
      </c>
      <c r="F4217" s="96" t="s">
        <v>7058</v>
      </c>
      <c r="G4217" s="97"/>
      <c r="H4217" s="97">
        <v>626.35</v>
      </c>
      <c r="I4217" s="95" t="s">
        <v>6947</v>
      </c>
      <c r="J4217" s="95" t="s">
        <v>8470</v>
      </c>
      <c r="K4217" s="96" t="s">
        <v>8463</v>
      </c>
      <c r="L4217" s="98"/>
    </row>
    <row r="4218" spans="1:12" ht="25.5" customHeight="1" x14ac:dyDescent="0.15">
      <c r="A4218" s="95" t="s">
        <v>6844</v>
      </c>
      <c r="B4218" s="95"/>
      <c r="C4218" s="95" t="s">
        <v>8481</v>
      </c>
      <c r="D4218" s="95" t="s">
        <v>7080</v>
      </c>
      <c r="E4218" s="95" t="s">
        <v>7081</v>
      </c>
      <c r="F4218" s="99">
        <v>43343</v>
      </c>
      <c r="G4218" s="97"/>
      <c r="H4218" s="97">
        <v>62.44</v>
      </c>
      <c r="I4218" s="95" t="s">
        <v>6948</v>
      </c>
      <c r="J4218" s="95" t="s">
        <v>8470</v>
      </c>
      <c r="K4218" s="96" t="s">
        <v>8463</v>
      </c>
      <c r="L4218" s="98"/>
    </row>
    <row r="4219" spans="1:12" ht="25.5" customHeight="1" x14ac:dyDescent="0.15">
      <c r="A4219" s="95" t="s">
        <v>7160</v>
      </c>
      <c r="B4219" s="95"/>
      <c r="C4219" s="95" t="s">
        <v>8481</v>
      </c>
      <c r="D4219" s="95" t="s">
        <v>7080</v>
      </c>
      <c r="E4219" s="95" t="s">
        <v>7081</v>
      </c>
      <c r="F4219" s="96" t="s">
        <v>7058</v>
      </c>
      <c r="G4219" s="97">
        <v>5.43</v>
      </c>
      <c r="H4219" s="97"/>
      <c r="I4219" s="95" t="s">
        <v>6948</v>
      </c>
      <c r="J4219" s="95" t="s">
        <v>8470</v>
      </c>
      <c r="K4219" s="96" t="s">
        <v>8463</v>
      </c>
      <c r="L4219" s="98"/>
    </row>
    <row r="4220" spans="1:12" ht="25.5" customHeight="1" x14ac:dyDescent="0.15">
      <c r="A4220" s="95" t="s">
        <v>7056</v>
      </c>
      <c r="B4220" s="95"/>
      <c r="C4220" s="95" t="s">
        <v>8481</v>
      </c>
      <c r="D4220" s="95" t="s">
        <v>7080</v>
      </c>
      <c r="E4220" s="95" t="s">
        <v>7081</v>
      </c>
      <c r="F4220" s="96" t="s">
        <v>7058</v>
      </c>
      <c r="G4220" s="97">
        <v>57.01</v>
      </c>
      <c r="H4220" s="97"/>
      <c r="I4220" s="95" t="s">
        <v>6948</v>
      </c>
      <c r="J4220" s="95" t="s">
        <v>8470</v>
      </c>
      <c r="K4220" s="96" t="s">
        <v>8463</v>
      </c>
      <c r="L4220" s="98"/>
    </row>
    <row r="4221" spans="1:12" ht="25.5" customHeight="1" x14ac:dyDescent="0.15">
      <c r="A4221" s="95" t="s">
        <v>6844</v>
      </c>
      <c r="B4221" s="95"/>
      <c r="C4221" s="95" t="s">
        <v>8482</v>
      </c>
      <c r="D4221" s="95" t="s">
        <v>7080</v>
      </c>
      <c r="E4221" s="95" t="s">
        <v>7081</v>
      </c>
      <c r="F4221" s="99">
        <v>43343</v>
      </c>
      <c r="G4221" s="97"/>
      <c r="H4221" s="97">
        <v>1475.58</v>
      </c>
      <c r="I4221" s="95" t="s">
        <v>6949</v>
      </c>
      <c r="J4221" s="95" t="s">
        <v>8470</v>
      </c>
      <c r="K4221" s="96" t="s">
        <v>8463</v>
      </c>
      <c r="L4221" s="98"/>
    </row>
    <row r="4222" spans="1:12" ht="25.5" customHeight="1" x14ac:dyDescent="0.15">
      <c r="A4222" s="95" t="s">
        <v>6804</v>
      </c>
      <c r="B4222" s="95"/>
      <c r="C4222" s="95" t="s">
        <v>8482</v>
      </c>
      <c r="D4222" s="95" t="s">
        <v>7080</v>
      </c>
      <c r="E4222" s="95" t="s">
        <v>7081</v>
      </c>
      <c r="F4222" s="96" t="s">
        <v>7058</v>
      </c>
      <c r="G4222" s="97">
        <v>649.26</v>
      </c>
      <c r="H4222" s="97"/>
      <c r="I4222" s="95" t="s">
        <v>6949</v>
      </c>
      <c r="J4222" s="95" t="s">
        <v>8470</v>
      </c>
      <c r="K4222" s="96" t="s">
        <v>8463</v>
      </c>
      <c r="L4222" s="98"/>
    </row>
    <row r="4223" spans="1:12" ht="25.5" customHeight="1" x14ac:dyDescent="0.15">
      <c r="A4223" s="95" t="s">
        <v>7056</v>
      </c>
      <c r="B4223" s="95"/>
      <c r="C4223" s="95" t="s">
        <v>8482</v>
      </c>
      <c r="D4223" s="95" t="s">
        <v>7080</v>
      </c>
      <c r="E4223" s="95" t="s">
        <v>7081</v>
      </c>
      <c r="F4223" s="96" t="s">
        <v>7058</v>
      </c>
      <c r="G4223" s="97">
        <v>413.16</v>
      </c>
      <c r="H4223" s="97"/>
      <c r="I4223" s="95" t="s">
        <v>6949</v>
      </c>
      <c r="J4223" s="95" t="s">
        <v>8470</v>
      </c>
      <c r="K4223" s="96" t="s">
        <v>8463</v>
      </c>
      <c r="L4223" s="98"/>
    </row>
    <row r="4224" spans="1:12" ht="25.5" customHeight="1" x14ac:dyDescent="0.15">
      <c r="A4224" s="95" t="s">
        <v>6810</v>
      </c>
      <c r="B4224" s="95"/>
      <c r="C4224" s="95" t="s">
        <v>8482</v>
      </c>
      <c r="D4224" s="95" t="s">
        <v>7080</v>
      </c>
      <c r="E4224" s="95" t="s">
        <v>7081</v>
      </c>
      <c r="F4224" s="96" t="s">
        <v>7058</v>
      </c>
      <c r="G4224" s="97">
        <v>413.16</v>
      </c>
      <c r="H4224" s="97"/>
      <c r="I4224" s="95" t="s">
        <v>6949</v>
      </c>
      <c r="J4224" s="95" t="s">
        <v>8470</v>
      </c>
      <c r="K4224" s="96" t="s">
        <v>8463</v>
      </c>
      <c r="L4224" s="98"/>
    </row>
    <row r="4225" spans="1:12" ht="25.5" customHeight="1" x14ac:dyDescent="0.15">
      <c r="A4225" s="95" t="s">
        <v>6848</v>
      </c>
      <c r="B4225" s="95"/>
      <c r="C4225" s="95" t="s">
        <v>8483</v>
      </c>
      <c r="D4225" s="95" t="s">
        <v>7080</v>
      </c>
      <c r="E4225" s="95" t="s">
        <v>7081</v>
      </c>
      <c r="F4225" s="99">
        <v>43343</v>
      </c>
      <c r="G4225" s="97">
        <v>1531.69</v>
      </c>
      <c r="H4225" s="97"/>
      <c r="I4225" s="95" t="s">
        <v>6950</v>
      </c>
      <c r="J4225" s="95" t="s">
        <v>8470</v>
      </c>
      <c r="K4225" s="96" t="s">
        <v>8463</v>
      </c>
      <c r="L4225" s="98"/>
    </row>
    <row r="4226" spans="1:12" ht="25.5" customHeight="1" x14ac:dyDescent="0.15">
      <c r="A4226" s="95" t="s">
        <v>6844</v>
      </c>
      <c r="B4226" s="95"/>
      <c r="C4226" s="95" t="s">
        <v>8483</v>
      </c>
      <c r="D4226" s="95" t="s">
        <v>7080</v>
      </c>
      <c r="E4226" s="95" t="s">
        <v>7081</v>
      </c>
      <c r="F4226" s="99">
        <v>43343</v>
      </c>
      <c r="G4226" s="97">
        <v>4690.8100000000004</v>
      </c>
      <c r="H4226" s="97"/>
      <c r="I4226" s="95" t="s">
        <v>6950</v>
      </c>
      <c r="J4226" s="95" t="s">
        <v>8470</v>
      </c>
      <c r="K4226" s="96" t="s">
        <v>8463</v>
      </c>
      <c r="L4226" s="98"/>
    </row>
    <row r="4227" spans="1:12" ht="25.5" customHeight="1" x14ac:dyDescent="0.15">
      <c r="A4227" s="95" t="s">
        <v>6804</v>
      </c>
      <c r="B4227" s="95"/>
      <c r="C4227" s="95" t="s">
        <v>8483</v>
      </c>
      <c r="D4227" s="95" t="s">
        <v>7080</v>
      </c>
      <c r="E4227" s="95" t="s">
        <v>7081</v>
      </c>
      <c r="F4227" s="96" t="s">
        <v>7058</v>
      </c>
      <c r="G4227" s="97"/>
      <c r="H4227" s="97">
        <v>8902.9599999999991</v>
      </c>
      <c r="I4227" s="95" t="s">
        <v>6950</v>
      </c>
      <c r="J4227" s="95" t="s">
        <v>8470</v>
      </c>
      <c r="K4227" s="96" t="s">
        <v>8463</v>
      </c>
      <c r="L4227" s="98"/>
    </row>
    <row r="4228" spans="1:12" ht="25.5" customHeight="1" x14ac:dyDescent="0.15">
      <c r="A4228" s="95" t="s">
        <v>7055</v>
      </c>
      <c r="B4228" s="95"/>
      <c r="C4228" s="95" t="s">
        <v>8483</v>
      </c>
      <c r="D4228" s="95" t="s">
        <v>7080</v>
      </c>
      <c r="E4228" s="95" t="s">
        <v>7081</v>
      </c>
      <c r="F4228" s="96" t="s">
        <v>7058</v>
      </c>
      <c r="G4228" s="97">
        <v>382.92</v>
      </c>
      <c r="H4228" s="97"/>
      <c r="I4228" s="95" t="s">
        <v>6950</v>
      </c>
      <c r="J4228" s="95" t="s">
        <v>8470</v>
      </c>
      <c r="K4228" s="96" t="s">
        <v>8463</v>
      </c>
      <c r="L4228" s="98"/>
    </row>
    <row r="4229" spans="1:12" ht="25.5" customHeight="1" x14ac:dyDescent="0.15">
      <c r="A4229" s="95" t="s">
        <v>6808</v>
      </c>
      <c r="B4229" s="95"/>
      <c r="C4229" s="95" t="s">
        <v>8483</v>
      </c>
      <c r="D4229" s="95" t="s">
        <v>7080</v>
      </c>
      <c r="E4229" s="95" t="s">
        <v>7081</v>
      </c>
      <c r="F4229" s="96" t="s">
        <v>7058</v>
      </c>
      <c r="G4229" s="97">
        <v>382.92</v>
      </c>
      <c r="H4229" s="97"/>
      <c r="I4229" s="95" t="s">
        <v>6950</v>
      </c>
      <c r="J4229" s="95" t="s">
        <v>8470</v>
      </c>
      <c r="K4229" s="96" t="s">
        <v>8463</v>
      </c>
      <c r="L4229" s="98"/>
    </row>
    <row r="4230" spans="1:12" ht="25.5" customHeight="1" x14ac:dyDescent="0.15">
      <c r="A4230" s="95" t="s">
        <v>7056</v>
      </c>
      <c r="B4230" s="95"/>
      <c r="C4230" s="95" t="s">
        <v>8483</v>
      </c>
      <c r="D4230" s="95" t="s">
        <v>7080</v>
      </c>
      <c r="E4230" s="95" t="s">
        <v>7081</v>
      </c>
      <c r="F4230" s="96" t="s">
        <v>7058</v>
      </c>
      <c r="G4230" s="97">
        <v>1914.62</v>
      </c>
      <c r="H4230" s="97"/>
      <c r="I4230" s="95" t="s">
        <v>6950</v>
      </c>
      <c r="J4230" s="95" t="s">
        <v>8470</v>
      </c>
      <c r="K4230" s="96" t="s">
        <v>8463</v>
      </c>
      <c r="L4230" s="98"/>
    </row>
    <row r="4231" spans="1:12" ht="25.5" customHeight="1" x14ac:dyDescent="0.15">
      <c r="A4231" s="95" t="s">
        <v>7055</v>
      </c>
      <c r="B4231" s="95"/>
      <c r="C4231" s="95" t="s">
        <v>8484</v>
      </c>
      <c r="D4231" s="95" t="s">
        <v>7080</v>
      </c>
      <c r="E4231" s="95" t="s">
        <v>7081</v>
      </c>
      <c r="F4231" s="96" t="s">
        <v>8485</v>
      </c>
      <c r="G4231" s="97"/>
      <c r="H4231" s="97">
        <v>6789.5</v>
      </c>
      <c r="I4231" s="95" t="s">
        <v>6952</v>
      </c>
      <c r="J4231" s="95" t="s">
        <v>8486</v>
      </c>
      <c r="K4231" s="96" t="s">
        <v>8487</v>
      </c>
      <c r="L4231" s="98"/>
    </row>
    <row r="4232" spans="1:12" ht="25.5" customHeight="1" x14ac:dyDescent="0.15">
      <c r="A4232" s="95" t="s">
        <v>7087</v>
      </c>
      <c r="B4232" s="95"/>
      <c r="C4232" s="95" t="s">
        <v>8484</v>
      </c>
      <c r="D4232" s="95" t="s">
        <v>7080</v>
      </c>
      <c r="E4232" s="95" t="s">
        <v>7081</v>
      </c>
      <c r="F4232" s="96" t="s">
        <v>8485</v>
      </c>
      <c r="G4232" s="97"/>
      <c r="H4232" s="97">
        <v>2944.23</v>
      </c>
      <c r="I4232" s="95" t="s">
        <v>6952</v>
      </c>
      <c r="J4232" s="95" t="s">
        <v>8486</v>
      </c>
      <c r="K4232" s="96" t="s">
        <v>8487</v>
      </c>
      <c r="L4232" s="98"/>
    </row>
    <row r="4233" spans="1:12" ht="25.5" customHeight="1" x14ac:dyDescent="0.15">
      <c r="A4233" s="95" t="s">
        <v>7139</v>
      </c>
      <c r="B4233" s="95"/>
      <c r="C4233" s="95" t="s">
        <v>8484</v>
      </c>
      <c r="D4233" s="95" t="s">
        <v>7080</v>
      </c>
      <c r="E4233" s="95" t="s">
        <v>7081</v>
      </c>
      <c r="F4233" s="96" t="s">
        <v>8485</v>
      </c>
      <c r="G4233" s="97"/>
      <c r="H4233" s="97">
        <v>4142.41</v>
      </c>
      <c r="I4233" s="95" t="s">
        <v>6952</v>
      </c>
      <c r="J4233" s="95" t="s">
        <v>8486</v>
      </c>
      <c r="K4233" s="96" t="s">
        <v>8487</v>
      </c>
      <c r="L4233" s="98"/>
    </row>
    <row r="4234" spans="1:12" ht="25.5" customHeight="1" x14ac:dyDescent="0.15">
      <c r="A4234" s="95" t="s">
        <v>7160</v>
      </c>
      <c r="B4234" s="95"/>
      <c r="C4234" s="95" t="s">
        <v>8484</v>
      </c>
      <c r="D4234" s="95" t="s">
        <v>7080</v>
      </c>
      <c r="E4234" s="95" t="s">
        <v>7081</v>
      </c>
      <c r="F4234" s="96" t="s">
        <v>8485</v>
      </c>
      <c r="G4234" s="97"/>
      <c r="H4234" s="97">
        <v>1632.51</v>
      </c>
      <c r="I4234" s="95" t="s">
        <v>6952</v>
      </c>
      <c r="J4234" s="95" t="s">
        <v>8486</v>
      </c>
      <c r="K4234" s="96" t="s">
        <v>8487</v>
      </c>
      <c r="L4234" s="98"/>
    </row>
    <row r="4235" spans="1:12" ht="11.25" x14ac:dyDescent="0.15">
      <c r="A4235" s="95" t="s">
        <v>6810</v>
      </c>
      <c r="B4235" s="95"/>
      <c r="C4235" s="95" t="s">
        <v>8484</v>
      </c>
      <c r="D4235" s="95" t="s">
        <v>7080</v>
      </c>
      <c r="E4235" s="95" t="s">
        <v>7081</v>
      </c>
      <c r="F4235" s="96" t="s">
        <v>8485</v>
      </c>
      <c r="G4235" s="97"/>
      <c r="H4235" s="97">
        <v>34500.879999999997</v>
      </c>
      <c r="I4235" s="95" t="s">
        <v>6952</v>
      </c>
      <c r="J4235" s="95" t="s">
        <v>8486</v>
      </c>
      <c r="K4235" s="96" t="s">
        <v>8487</v>
      </c>
    </row>
    <row r="4236" spans="1:12" ht="11.25" x14ac:dyDescent="0.15">
      <c r="A4236" s="95" t="s">
        <v>6804</v>
      </c>
      <c r="B4236" s="95"/>
      <c r="C4236" s="95" t="s">
        <v>8484</v>
      </c>
      <c r="D4236" s="95" t="s">
        <v>7080</v>
      </c>
      <c r="E4236" s="95" t="s">
        <v>7081</v>
      </c>
      <c r="F4236" s="96" t="s">
        <v>8485</v>
      </c>
      <c r="G4236" s="97"/>
      <c r="H4236" s="97">
        <v>15594.02</v>
      </c>
      <c r="I4236" s="95" t="s">
        <v>6952</v>
      </c>
      <c r="J4236" s="95" t="s">
        <v>8486</v>
      </c>
      <c r="K4236" s="96" t="s">
        <v>8487</v>
      </c>
    </row>
    <row r="4237" spans="1:12" ht="38.25" customHeight="1" x14ac:dyDescent="0.3">
      <c r="A4237" s="95" t="s">
        <v>7161</v>
      </c>
      <c r="B4237" s="95"/>
      <c r="C4237" s="95" t="s">
        <v>8484</v>
      </c>
      <c r="D4237" s="95" t="s">
        <v>7080</v>
      </c>
      <c r="E4237" s="95" t="s">
        <v>7081</v>
      </c>
      <c r="F4237" s="96" t="s">
        <v>8485</v>
      </c>
      <c r="G4237" s="97"/>
      <c r="H4237" s="97">
        <v>1396.12</v>
      </c>
      <c r="I4237" s="95" t="s">
        <v>6952</v>
      </c>
      <c r="J4237" s="95" t="s">
        <v>8486</v>
      </c>
      <c r="K4237" s="96" t="s">
        <v>8487</v>
      </c>
      <c r="L4237" s="93"/>
    </row>
    <row r="4238" spans="1:12" ht="11.25" x14ac:dyDescent="0.15">
      <c r="A4238" s="95" t="s">
        <v>6846</v>
      </c>
      <c r="B4238" s="95"/>
      <c r="C4238" s="95" t="s">
        <v>8484</v>
      </c>
      <c r="D4238" s="95" t="s">
        <v>7080</v>
      </c>
      <c r="E4238" s="95" t="s">
        <v>7081</v>
      </c>
      <c r="F4238" s="99">
        <v>43344</v>
      </c>
      <c r="G4238" s="97"/>
      <c r="H4238" s="97">
        <v>7110.76</v>
      </c>
      <c r="I4238" s="95" t="s">
        <v>6952</v>
      </c>
      <c r="J4238" s="95" t="s">
        <v>8486</v>
      </c>
      <c r="K4238" s="96" t="s">
        <v>8487</v>
      </c>
    </row>
    <row r="4239" spans="1:12" ht="25.5" customHeight="1" x14ac:dyDescent="0.15">
      <c r="A4239" s="95" t="s">
        <v>6845</v>
      </c>
      <c r="B4239" s="95"/>
      <c r="C4239" s="95" t="s">
        <v>8484</v>
      </c>
      <c r="D4239" s="95" t="s">
        <v>7080</v>
      </c>
      <c r="E4239" s="95" t="s">
        <v>7081</v>
      </c>
      <c r="F4239" s="99">
        <v>43344</v>
      </c>
      <c r="G4239" s="97"/>
      <c r="H4239" s="97">
        <v>3384.92</v>
      </c>
      <c r="I4239" s="95" t="s">
        <v>6952</v>
      </c>
      <c r="J4239" s="95" t="s">
        <v>8486</v>
      </c>
      <c r="K4239" s="96" t="s">
        <v>8487</v>
      </c>
      <c r="L4239" s="98"/>
    </row>
    <row r="4240" spans="1:12" ht="25.5" customHeight="1" x14ac:dyDescent="0.15">
      <c r="A4240" s="95" t="s">
        <v>6844</v>
      </c>
      <c r="B4240" s="95"/>
      <c r="C4240" s="95" t="s">
        <v>8484</v>
      </c>
      <c r="D4240" s="95" t="s">
        <v>7080</v>
      </c>
      <c r="E4240" s="95" t="s">
        <v>7081</v>
      </c>
      <c r="F4240" s="99">
        <v>43344</v>
      </c>
      <c r="G4240" s="97"/>
      <c r="H4240" s="97">
        <v>18172.38</v>
      </c>
      <c r="I4240" s="95" t="s">
        <v>6952</v>
      </c>
      <c r="J4240" s="95" t="s">
        <v>8486</v>
      </c>
      <c r="K4240" s="96" t="s">
        <v>8487</v>
      </c>
      <c r="L4240" s="98"/>
    </row>
    <row r="4241" spans="1:12" ht="25.5" customHeight="1" x14ac:dyDescent="0.15">
      <c r="A4241" s="95" t="s">
        <v>7145</v>
      </c>
      <c r="B4241" s="95"/>
      <c r="C4241" s="95" t="s">
        <v>8484</v>
      </c>
      <c r="D4241" s="95" t="s">
        <v>7080</v>
      </c>
      <c r="E4241" s="95" t="s">
        <v>7081</v>
      </c>
      <c r="F4241" s="96" t="s">
        <v>8485</v>
      </c>
      <c r="G4241" s="97"/>
      <c r="H4241" s="97">
        <v>5668.39</v>
      </c>
      <c r="I4241" s="95" t="s">
        <v>6952</v>
      </c>
      <c r="J4241" s="95" t="s">
        <v>8486</v>
      </c>
      <c r="K4241" s="96" t="s">
        <v>8487</v>
      </c>
      <c r="L4241" s="98"/>
    </row>
    <row r="4242" spans="1:12" ht="25.5" customHeight="1" x14ac:dyDescent="0.15">
      <c r="A4242" s="95" t="s">
        <v>7157</v>
      </c>
      <c r="B4242" s="95"/>
      <c r="C4242" s="95" t="s">
        <v>8484</v>
      </c>
      <c r="D4242" s="95" t="s">
        <v>7080</v>
      </c>
      <c r="E4242" s="95" t="s">
        <v>7081</v>
      </c>
      <c r="F4242" s="96" t="s">
        <v>8485</v>
      </c>
      <c r="G4242" s="97"/>
      <c r="H4242" s="97">
        <v>3026.11</v>
      </c>
      <c r="I4242" s="95" t="s">
        <v>6952</v>
      </c>
      <c r="J4242" s="95" t="s">
        <v>8486</v>
      </c>
      <c r="K4242" s="96" t="s">
        <v>8487</v>
      </c>
      <c r="L4242" s="98"/>
    </row>
    <row r="4243" spans="1:12" ht="25.5" customHeight="1" x14ac:dyDescent="0.15">
      <c r="A4243" s="95" t="s">
        <v>7159</v>
      </c>
      <c r="B4243" s="95"/>
      <c r="C4243" s="95" t="s">
        <v>8484</v>
      </c>
      <c r="D4243" s="95" t="s">
        <v>7080</v>
      </c>
      <c r="E4243" s="95" t="s">
        <v>7081</v>
      </c>
      <c r="F4243" s="96" t="s">
        <v>8485</v>
      </c>
      <c r="G4243" s="97"/>
      <c r="H4243" s="97">
        <v>931.76</v>
      </c>
      <c r="I4243" s="95" t="s">
        <v>6952</v>
      </c>
      <c r="J4243" s="95" t="s">
        <v>8486</v>
      </c>
      <c r="K4243" s="96" t="s">
        <v>8487</v>
      </c>
      <c r="L4243" s="98"/>
    </row>
    <row r="4244" spans="1:12" ht="25.5" customHeight="1" x14ac:dyDescent="0.15">
      <c r="A4244" s="95" t="s">
        <v>7158</v>
      </c>
      <c r="B4244" s="95"/>
      <c r="C4244" s="95" t="s">
        <v>8484</v>
      </c>
      <c r="D4244" s="95" t="s">
        <v>7080</v>
      </c>
      <c r="E4244" s="95" t="s">
        <v>7081</v>
      </c>
      <c r="F4244" s="96" t="s">
        <v>8485</v>
      </c>
      <c r="G4244" s="97"/>
      <c r="H4244" s="97">
        <v>399.19</v>
      </c>
      <c r="I4244" s="95" t="s">
        <v>6952</v>
      </c>
      <c r="J4244" s="95" t="s">
        <v>8486</v>
      </c>
      <c r="K4244" s="96" t="s">
        <v>8487</v>
      </c>
      <c r="L4244" s="98"/>
    </row>
    <row r="4245" spans="1:12" ht="25.5" customHeight="1" x14ac:dyDescent="0.15">
      <c r="A4245" s="95" t="s">
        <v>6848</v>
      </c>
      <c r="B4245" s="95"/>
      <c r="C4245" s="95" t="s">
        <v>8484</v>
      </c>
      <c r="D4245" s="95" t="s">
        <v>7080</v>
      </c>
      <c r="E4245" s="95" t="s">
        <v>7081</v>
      </c>
      <c r="F4245" s="99">
        <v>43344</v>
      </c>
      <c r="G4245" s="97"/>
      <c r="H4245" s="97">
        <v>15776.93</v>
      </c>
      <c r="I4245" s="95" t="s">
        <v>6952</v>
      </c>
      <c r="J4245" s="95" t="s">
        <v>8486</v>
      </c>
      <c r="K4245" s="96" t="s">
        <v>8487</v>
      </c>
      <c r="L4245" s="98"/>
    </row>
    <row r="4246" spans="1:12" ht="25.5" customHeight="1" x14ac:dyDescent="0.15">
      <c r="A4246" s="95" t="s">
        <v>6847</v>
      </c>
      <c r="B4246" s="95"/>
      <c r="C4246" s="95" t="s">
        <v>8484</v>
      </c>
      <c r="D4246" s="95" t="s">
        <v>7080</v>
      </c>
      <c r="E4246" s="95" t="s">
        <v>7081</v>
      </c>
      <c r="F4246" s="99">
        <v>43344</v>
      </c>
      <c r="G4246" s="97"/>
      <c r="H4246" s="97">
        <v>11782.36</v>
      </c>
      <c r="I4246" s="95" t="s">
        <v>6952</v>
      </c>
      <c r="J4246" s="95" t="s">
        <v>8486</v>
      </c>
      <c r="K4246" s="96" t="s">
        <v>8487</v>
      </c>
      <c r="L4246" s="98"/>
    </row>
    <row r="4247" spans="1:12" ht="25.5" customHeight="1" x14ac:dyDescent="0.15">
      <c r="A4247" s="95" t="s">
        <v>6809</v>
      </c>
      <c r="B4247" s="95"/>
      <c r="C4247" s="95" t="s">
        <v>8488</v>
      </c>
      <c r="D4247" s="95" t="s">
        <v>7080</v>
      </c>
      <c r="E4247" s="95" t="s">
        <v>7081</v>
      </c>
      <c r="F4247" s="96" t="s">
        <v>6829</v>
      </c>
      <c r="G4247" s="97"/>
      <c r="H4247" s="97">
        <v>207</v>
      </c>
      <c r="I4247" s="95" t="s">
        <v>6665</v>
      </c>
      <c r="J4247" s="95" t="s">
        <v>8489</v>
      </c>
      <c r="K4247" s="96" t="s">
        <v>8490</v>
      </c>
      <c r="L4247" s="98"/>
    </row>
    <row r="4248" spans="1:12" ht="25.5" customHeight="1" x14ac:dyDescent="0.15">
      <c r="A4248" s="95" t="s">
        <v>6549</v>
      </c>
      <c r="B4248" s="95"/>
      <c r="C4248" s="95" t="s">
        <v>8488</v>
      </c>
      <c r="D4248" s="95" t="s">
        <v>7080</v>
      </c>
      <c r="E4248" s="95" t="s">
        <v>7081</v>
      </c>
      <c r="F4248" s="99">
        <v>42978</v>
      </c>
      <c r="G4248" s="97">
        <v>207</v>
      </c>
      <c r="H4248" s="97"/>
      <c r="I4248" s="95" t="s">
        <v>6665</v>
      </c>
      <c r="J4248" s="95" t="s">
        <v>8489</v>
      </c>
      <c r="K4248" s="96" t="s">
        <v>8490</v>
      </c>
      <c r="L4248" s="98"/>
    </row>
    <row r="4249" spans="1:12" ht="25.5" customHeight="1" x14ac:dyDescent="0.15">
      <c r="A4249" s="95" t="s">
        <v>6809</v>
      </c>
      <c r="B4249" s="95"/>
      <c r="C4249" s="95" t="s">
        <v>8491</v>
      </c>
      <c r="D4249" s="95" t="s">
        <v>7080</v>
      </c>
      <c r="E4249" s="95" t="s">
        <v>7081</v>
      </c>
      <c r="F4249" s="96" t="s">
        <v>6829</v>
      </c>
      <c r="G4249" s="97"/>
      <c r="H4249" s="97">
        <v>1512.69</v>
      </c>
      <c r="I4249" s="95" t="s">
        <v>6666</v>
      </c>
      <c r="J4249" s="95" t="s">
        <v>8489</v>
      </c>
      <c r="K4249" s="96" t="s">
        <v>8490</v>
      </c>
      <c r="L4249" s="98"/>
    </row>
    <row r="4250" spans="1:12" ht="25.5" customHeight="1" x14ac:dyDescent="0.15">
      <c r="A4250" s="95" t="s">
        <v>6805</v>
      </c>
      <c r="B4250" s="95"/>
      <c r="C4250" s="95" t="s">
        <v>8491</v>
      </c>
      <c r="D4250" s="95" t="s">
        <v>7080</v>
      </c>
      <c r="E4250" s="95" t="s">
        <v>7081</v>
      </c>
      <c r="F4250" s="96" t="s">
        <v>6829</v>
      </c>
      <c r="G4250" s="97">
        <v>185.77</v>
      </c>
      <c r="H4250" s="97"/>
      <c r="I4250" s="95" t="s">
        <v>6666</v>
      </c>
      <c r="J4250" s="95" t="s">
        <v>8489</v>
      </c>
      <c r="K4250" s="96" t="s">
        <v>8490</v>
      </c>
      <c r="L4250" s="98"/>
    </row>
    <row r="4251" spans="1:12" ht="25.5" customHeight="1" x14ac:dyDescent="0.15">
      <c r="A4251" s="95" t="s">
        <v>6806</v>
      </c>
      <c r="B4251" s="95"/>
      <c r="C4251" s="95" t="s">
        <v>8491</v>
      </c>
      <c r="D4251" s="95" t="s">
        <v>7080</v>
      </c>
      <c r="E4251" s="95" t="s">
        <v>7081</v>
      </c>
      <c r="F4251" s="96" t="s">
        <v>6829</v>
      </c>
      <c r="G4251" s="97">
        <v>265.38</v>
      </c>
      <c r="H4251" s="97"/>
      <c r="I4251" s="95" t="s">
        <v>6666</v>
      </c>
      <c r="J4251" s="95" t="s">
        <v>8489</v>
      </c>
      <c r="K4251" s="96" t="s">
        <v>8490</v>
      </c>
      <c r="L4251" s="98"/>
    </row>
    <row r="4252" spans="1:12" ht="25.5" customHeight="1" x14ac:dyDescent="0.15">
      <c r="A4252" s="95" t="s">
        <v>6549</v>
      </c>
      <c r="B4252" s="95"/>
      <c r="C4252" s="95" t="s">
        <v>8491</v>
      </c>
      <c r="D4252" s="95" t="s">
        <v>7080</v>
      </c>
      <c r="E4252" s="95" t="s">
        <v>7081</v>
      </c>
      <c r="F4252" s="99">
        <v>42978</v>
      </c>
      <c r="G4252" s="97">
        <v>1061.54</v>
      </c>
      <c r="H4252" s="97"/>
      <c r="I4252" s="95" t="s">
        <v>6666</v>
      </c>
      <c r="J4252" s="95" t="s">
        <v>8489</v>
      </c>
      <c r="K4252" s="96" t="s">
        <v>8490</v>
      </c>
      <c r="L4252" s="98"/>
    </row>
    <row r="4253" spans="1:12" ht="25.5" customHeight="1" x14ac:dyDescent="0.15">
      <c r="A4253" s="95" t="s">
        <v>6809</v>
      </c>
      <c r="B4253" s="95"/>
      <c r="C4253" s="95" t="s">
        <v>8492</v>
      </c>
      <c r="D4253" s="95" t="s">
        <v>7080</v>
      </c>
      <c r="E4253" s="95" t="s">
        <v>7081</v>
      </c>
      <c r="F4253" s="96" t="s">
        <v>6829</v>
      </c>
      <c r="G4253" s="97">
        <v>404.06</v>
      </c>
      <c r="H4253" s="97"/>
      <c r="I4253" s="95" t="s">
        <v>8493</v>
      </c>
      <c r="J4253" s="95" t="s">
        <v>8489</v>
      </c>
      <c r="K4253" s="96" t="s">
        <v>8490</v>
      </c>
      <c r="L4253" s="98"/>
    </row>
    <row r="4254" spans="1:12" ht="25.5" customHeight="1" x14ac:dyDescent="0.15">
      <c r="A4254" s="95" t="s">
        <v>6803</v>
      </c>
      <c r="B4254" s="95"/>
      <c r="C4254" s="95" t="s">
        <v>8492</v>
      </c>
      <c r="D4254" s="95" t="s">
        <v>7080</v>
      </c>
      <c r="E4254" s="95" t="s">
        <v>7081</v>
      </c>
      <c r="F4254" s="96" t="s">
        <v>6829</v>
      </c>
      <c r="G4254" s="97"/>
      <c r="H4254" s="97">
        <v>404.06</v>
      </c>
      <c r="I4254" s="95" t="s">
        <v>8493</v>
      </c>
      <c r="J4254" s="95" t="s">
        <v>8489</v>
      </c>
      <c r="K4254" s="96" t="s">
        <v>8490</v>
      </c>
      <c r="L4254" s="98"/>
    </row>
    <row r="4255" spans="1:12" ht="25.5" customHeight="1" x14ac:dyDescent="0.15">
      <c r="A4255" s="95" t="s">
        <v>7113</v>
      </c>
      <c r="B4255" s="95"/>
      <c r="C4255" s="95" t="s">
        <v>7409</v>
      </c>
      <c r="D4255" s="95" t="s">
        <v>7080</v>
      </c>
      <c r="E4255" s="95" t="s">
        <v>7081</v>
      </c>
      <c r="F4255" s="96" t="s">
        <v>6829</v>
      </c>
      <c r="G4255" s="97">
        <v>1907.56</v>
      </c>
      <c r="H4255" s="97"/>
      <c r="I4255" s="95" t="s">
        <v>8494</v>
      </c>
      <c r="J4255" s="95" t="s">
        <v>8495</v>
      </c>
      <c r="K4255" s="96" t="s">
        <v>8490</v>
      </c>
      <c r="L4255" s="98"/>
    </row>
    <row r="4256" spans="1:12" ht="25.5" customHeight="1" x14ac:dyDescent="0.15">
      <c r="A4256" s="95" t="s">
        <v>7117</v>
      </c>
      <c r="B4256" s="95"/>
      <c r="C4256" s="95" t="s">
        <v>7409</v>
      </c>
      <c r="D4256" s="95" t="s">
        <v>7080</v>
      </c>
      <c r="E4256" s="95" t="s">
        <v>7081</v>
      </c>
      <c r="F4256" s="96" t="s">
        <v>6829</v>
      </c>
      <c r="G4256" s="97">
        <v>277.8</v>
      </c>
      <c r="H4256" s="97"/>
      <c r="I4256" s="95" t="s">
        <v>8494</v>
      </c>
      <c r="J4256" s="95" t="s">
        <v>8495</v>
      </c>
      <c r="K4256" s="96" t="s">
        <v>8490</v>
      </c>
      <c r="L4256" s="98"/>
    </row>
    <row r="4257" spans="1:12" ht="11.25" x14ac:dyDescent="0.15">
      <c r="A4257" s="95" t="s">
        <v>7118</v>
      </c>
      <c r="B4257" s="95"/>
      <c r="C4257" s="95" t="s">
        <v>7409</v>
      </c>
      <c r="D4257" s="95" t="s">
        <v>7080</v>
      </c>
      <c r="E4257" s="95" t="s">
        <v>7081</v>
      </c>
      <c r="F4257" s="96" t="s">
        <v>6829</v>
      </c>
      <c r="G4257" s="97">
        <v>370.4</v>
      </c>
      <c r="H4257" s="97"/>
      <c r="I4257" s="95" t="s">
        <v>8494</v>
      </c>
      <c r="J4257" s="95" t="s">
        <v>8495</v>
      </c>
      <c r="K4257" s="96" t="s">
        <v>8490</v>
      </c>
    </row>
    <row r="4258" spans="1:12" ht="11.25" x14ac:dyDescent="0.15">
      <c r="A4258" s="95" t="s">
        <v>6809</v>
      </c>
      <c r="B4258" s="95"/>
      <c r="C4258" s="95" t="s">
        <v>7409</v>
      </c>
      <c r="D4258" s="95" t="s">
        <v>7080</v>
      </c>
      <c r="E4258" s="95" t="s">
        <v>7081</v>
      </c>
      <c r="F4258" s="96" t="s">
        <v>6829</v>
      </c>
      <c r="G4258" s="97"/>
      <c r="H4258" s="97">
        <v>2703.92</v>
      </c>
      <c r="I4258" s="95" t="s">
        <v>8494</v>
      </c>
      <c r="J4258" s="95" t="s">
        <v>8495</v>
      </c>
      <c r="K4258" s="96" t="s">
        <v>8490</v>
      </c>
    </row>
    <row r="4259" spans="1:12" ht="38.25" customHeight="1" x14ac:dyDescent="0.3">
      <c r="A4259" s="95" t="s">
        <v>7119</v>
      </c>
      <c r="B4259" s="95"/>
      <c r="C4259" s="95" t="s">
        <v>7409</v>
      </c>
      <c r="D4259" s="95" t="s">
        <v>7080</v>
      </c>
      <c r="E4259" s="95" t="s">
        <v>7081</v>
      </c>
      <c r="F4259" s="96" t="s">
        <v>6829</v>
      </c>
      <c r="G4259" s="97">
        <v>148.16</v>
      </c>
      <c r="H4259" s="97"/>
      <c r="I4259" s="95" t="s">
        <v>8494</v>
      </c>
      <c r="J4259" s="95" t="s">
        <v>8495</v>
      </c>
      <c r="K4259" s="96" t="s">
        <v>8490</v>
      </c>
      <c r="L4259" s="93"/>
    </row>
    <row r="4260" spans="1:12" ht="11.25" x14ac:dyDescent="0.15">
      <c r="A4260" s="95" t="s">
        <v>7125</v>
      </c>
      <c r="B4260" s="95"/>
      <c r="C4260" s="95" t="s">
        <v>7412</v>
      </c>
      <c r="D4260" s="95" t="s">
        <v>7080</v>
      </c>
      <c r="E4260" s="95" t="s">
        <v>7081</v>
      </c>
      <c r="F4260" s="96" t="s">
        <v>6829</v>
      </c>
      <c r="G4260" s="97">
        <v>2512.31</v>
      </c>
      <c r="H4260" s="97"/>
      <c r="I4260" s="95" t="s">
        <v>8496</v>
      </c>
      <c r="J4260" s="95" t="s">
        <v>8495</v>
      </c>
      <c r="K4260" s="96" t="s">
        <v>8490</v>
      </c>
    </row>
    <row r="4261" spans="1:12" ht="25.5" customHeight="1" x14ac:dyDescent="0.15">
      <c r="A4261" s="95" t="s">
        <v>7128</v>
      </c>
      <c r="B4261" s="95"/>
      <c r="C4261" s="95" t="s">
        <v>7412</v>
      </c>
      <c r="D4261" s="95" t="s">
        <v>7080</v>
      </c>
      <c r="E4261" s="95" t="s">
        <v>7081</v>
      </c>
      <c r="F4261" s="96" t="s">
        <v>6829</v>
      </c>
      <c r="G4261" s="97">
        <v>628.08000000000004</v>
      </c>
      <c r="H4261" s="97"/>
      <c r="I4261" s="95" t="s">
        <v>8496</v>
      </c>
      <c r="J4261" s="95" t="s">
        <v>8495</v>
      </c>
      <c r="K4261" s="96" t="s">
        <v>8490</v>
      </c>
      <c r="L4261" s="98"/>
    </row>
    <row r="4262" spans="1:12" ht="25.5" customHeight="1" x14ac:dyDescent="0.15">
      <c r="A4262" s="95" t="s">
        <v>6809</v>
      </c>
      <c r="B4262" s="95"/>
      <c r="C4262" s="95" t="s">
        <v>7412</v>
      </c>
      <c r="D4262" s="95" t="s">
        <v>7080</v>
      </c>
      <c r="E4262" s="95" t="s">
        <v>7081</v>
      </c>
      <c r="F4262" s="96" t="s">
        <v>6829</v>
      </c>
      <c r="G4262" s="97"/>
      <c r="H4262" s="97">
        <v>3140.39</v>
      </c>
      <c r="I4262" s="95" t="s">
        <v>8496</v>
      </c>
      <c r="J4262" s="95" t="s">
        <v>8495</v>
      </c>
      <c r="K4262" s="96" t="s">
        <v>8490</v>
      </c>
      <c r="L4262" s="98"/>
    </row>
    <row r="4263" spans="1:12" ht="25.5" customHeight="1" x14ac:dyDescent="0.15">
      <c r="A4263" s="95" t="s">
        <v>6556</v>
      </c>
      <c r="B4263" s="95"/>
      <c r="C4263" s="95" t="s">
        <v>8497</v>
      </c>
      <c r="D4263" s="95" t="s">
        <v>7080</v>
      </c>
      <c r="E4263" s="95" t="s">
        <v>7081</v>
      </c>
      <c r="F4263" s="99">
        <v>42978</v>
      </c>
      <c r="G4263" s="97">
        <v>543.83000000000004</v>
      </c>
      <c r="H4263" s="97"/>
      <c r="I4263" s="95" t="s">
        <v>6667</v>
      </c>
      <c r="J4263" s="95" t="s">
        <v>8489</v>
      </c>
      <c r="K4263" s="96" t="s">
        <v>8490</v>
      </c>
      <c r="L4263" s="98"/>
    </row>
    <row r="4264" spans="1:12" ht="25.5" customHeight="1" x14ac:dyDescent="0.15">
      <c r="A4264" s="95" t="s">
        <v>6549</v>
      </c>
      <c r="B4264" s="95"/>
      <c r="C4264" s="95" t="s">
        <v>8497</v>
      </c>
      <c r="D4264" s="95" t="s">
        <v>7080</v>
      </c>
      <c r="E4264" s="95" t="s">
        <v>7081</v>
      </c>
      <c r="F4264" s="99">
        <v>42978</v>
      </c>
      <c r="G4264" s="97">
        <v>893.43</v>
      </c>
      <c r="H4264" s="97"/>
      <c r="I4264" s="95" t="s">
        <v>6667</v>
      </c>
      <c r="J4264" s="95" t="s">
        <v>8489</v>
      </c>
      <c r="K4264" s="96" t="s">
        <v>8490</v>
      </c>
      <c r="L4264" s="98"/>
    </row>
    <row r="4265" spans="1:12" ht="25.5" customHeight="1" x14ac:dyDescent="0.15">
      <c r="A4265" s="95" t="s">
        <v>6803</v>
      </c>
      <c r="B4265" s="95"/>
      <c r="C4265" s="95" t="s">
        <v>8497</v>
      </c>
      <c r="D4265" s="95" t="s">
        <v>7080</v>
      </c>
      <c r="E4265" s="95" t="s">
        <v>7081</v>
      </c>
      <c r="F4265" s="96" t="s">
        <v>6829</v>
      </c>
      <c r="G4265" s="97"/>
      <c r="H4265" s="97">
        <v>1437.26</v>
      </c>
      <c r="I4265" s="95" t="s">
        <v>6667</v>
      </c>
      <c r="J4265" s="95" t="s">
        <v>8489</v>
      </c>
      <c r="K4265" s="96" t="s">
        <v>8490</v>
      </c>
      <c r="L4265" s="98"/>
    </row>
    <row r="4266" spans="1:12" ht="25.5" customHeight="1" x14ac:dyDescent="0.15">
      <c r="A4266" s="95" t="s">
        <v>7239</v>
      </c>
      <c r="B4266" s="95"/>
      <c r="C4266" s="95" t="s">
        <v>8498</v>
      </c>
      <c r="D4266" s="95" t="s">
        <v>7080</v>
      </c>
      <c r="E4266" s="95" t="s">
        <v>7081</v>
      </c>
      <c r="F4266" s="96" t="s">
        <v>6829</v>
      </c>
      <c r="G4266" s="97">
        <v>107.8</v>
      </c>
      <c r="H4266" s="97"/>
      <c r="I4266" s="95" t="s">
        <v>6668</v>
      </c>
      <c r="J4266" s="95" t="s">
        <v>8489</v>
      </c>
      <c r="K4266" s="96" t="s">
        <v>8490</v>
      </c>
      <c r="L4266" s="98"/>
    </row>
    <row r="4267" spans="1:12" ht="25.5" customHeight="1" x14ac:dyDescent="0.15">
      <c r="A4267" s="95" t="s">
        <v>6549</v>
      </c>
      <c r="B4267" s="95"/>
      <c r="C4267" s="95" t="s">
        <v>8498</v>
      </c>
      <c r="D4267" s="95" t="s">
        <v>7080</v>
      </c>
      <c r="E4267" s="95" t="s">
        <v>7081</v>
      </c>
      <c r="F4267" s="99">
        <v>42978</v>
      </c>
      <c r="G4267" s="97"/>
      <c r="H4267" s="97">
        <v>107.8</v>
      </c>
      <c r="I4267" s="95" t="s">
        <v>6668</v>
      </c>
      <c r="J4267" s="95" t="s">
        <v>8489</v>
      </c>
      <c r="K4267" s="96" t="s">
        <v>8490</v>
      </c>
      <c r="L4267" s="98"/>
    </row>
    <row r="4268" spans="1:12" ht="25.5" customHeight="1" x14ac:dyDescent="0.15">
      <c r="A4268" s="95" t="s">
        <v>7125</v>
      </c>
      <c r="B4268" s="95"/>
      <c r="C4268" s="95" t="s">
        <v>7414</v>
      </c>
      <c r="D4268" s="95" t="s">
        <v>7080</v>
      </c>
      <c r="E4268" s="95" t="s">
        <v>7081</v>
      </c>
      <c r="F4268" s="96" t="s">
        <v>6829</v>
      </c>
      <c r="G4268" s="97">
        <v>1423.34</v>
      </c>
      <c r="H4268" s="97"/>
      <c r="I4268" s="95" t="s">
        <v>8499</v>
      </c>
      <c r="J4268" s="95" t="s">
        <v>8495</v>
      </c>
      <c r="K4268" s="96" t="s">
        <v>8490</v>
      </c>
      <c r="L4268" s="98"/>
    </row>
    <row r="4269" spans="1:12" ht="25.5" customHeight="1" x14ac:dyDescent="0.15">
      <c r="A4269" s="95" t="s">
        <v>7117</v>
      </c>
      <c r="B4269" s="95"/>
      <c r="C4269" s="95" t="s">
        <v>7414</v>
      </c>
      <c r="D4269" s="95" t="s">
        <v>7080</v>
      </c>
      <c r="E4269" s="95" t="s">
        <v>7081</v>
      </c>
      <c r="F4269" s="96" t="s">
        <v>6829</v>
      </c>
      <c r="G4269" s="97">
        <v>2215.4699999999998</v>
      </c>
      <c r="H4269" s="97"/>
      <c r="I4269" s="95" t="s">
        <v>8499</v>
      </c>
      <c r="J4269" s="95" t="s">
        <v>8495</v>
      </c>
      <c r="K4269" s="96" t="s">
        <v>8490</v>
      </c>
      <c r="L4269" s="98"/>
    </row>
    <row r="4270" spans="1:12" ht="25.5" customHeight="1" x14ac:dyDescent="0.15">
      <c r="A4270" s="95" t="s">
        <v>7124</v>
      </c>
      <c r="B4270" s="95"/>
      <c r="C4270" s="95" t="s">
        <v>7414</v>
      </c>
      <c r="D4270" s="95" t="s">
        <v>7080</v>
      </c>
      <c r="E4270" s="95" t="s">
        <v>7081</v>
      </c>
      <c r="F4270" s="96" t="s">
        <v>6829</v>
      </c>
      <c r="G4270" s="97">
        <v>142.33000000000001</v>
      </c>
      <c r="H4270" s="97"/>
      <c r="I4270" s="95" t="s">
        <v>8499</v>
      </c>
      <c r="J4270" s="95" t="s">
        <v>8495</v>
      </c>
      <c r="K4270" s="96" t="s">
        <v>8490</v>
      </c>
      <c r="L4270" s="98"/>
    </row>
    <row r="4271" spans="1:12" ht="25.5" customHeight="1" x14ac:dyDescent="0.15">
      <c r="A4271" s="95" t="s">
        <v>7119</v>
      </c>
      <c r="B4271" s="95"/>
      <c r="C4271" s="95" t="s">
        <v>7414</v>
      </c>
      <c r="D4271" s="95" t="s">
        <v>7080</v>
      </c>
      <c r="E4271" s="95" t="s">
        <v>7081</v>
      </c>
      <c r="F4271" s="96" t="s">
        <v>6829</v>
      </c>
      <c r="G4271" s="97">
        <v>204.22</v>
      </c>
      <c r="H4271" s="97"/>
      <c r="I4271" s="95" t="s">
        <v>8499</v>
      </c>
      <c r="J4271" s="95" t="s">
        <v>8495</v>
      </c>
      <c r="K4271" s="96" t="s">
        <v>8490</v>
      </c>
      <c r="L4271" s="98"/>
    </row>
    <row r="4272" spans="1:12" ht="25.5" customHeight="1" x14ac:dyDescent="0.15">
      <c r="A4272" s="95" t="s">
        <v>7118</v>
      </c>
      <c r="B4272" s="95"/>
      <c r="C4272" s="95" t="s">
        <v>7414</v>
      </c>
      <c r="D4272" s="95" t="s">
        <v>7080</v>
      </c>
      <c r="E4272" s="95" t="s">
        <v>7081</v>
      </c>
      <c r="F4272" s="96" t="s">
        <v>6829</v>
      </c>
      <c r="G4272" s="97"/>
      <c r="H4272" s="97"/>
      <c r="I4272" s="95" t="s">
        <v>8499</v>
      </c>
      <c r="J4272" s="95" t="s">
        <v>8495</v>
      </c>
      <c r="K4272" s="96" t="s">
        <v>8490</v>
      </c>
      <c r="L4272" s="98"/>
    </row>
    <row r="4273" spans="1:12" ht="25.5" customHeight="1" x14ac:dyDescent="0.15">
      <c r="A4273" s="95" t="s">
        <v>6809</v>
      </c>
      <c r="B4273" s="95"/>
      <c r="C4273" s="95" t="s">
        <v>7414</v>
      </c>
      <c r="D4273" s="95" t="s">
        <v>7080</v>
      </c>
      <c r="E4273" s="95" t="s">
        <v>7081</v>
      </c>
      <c r="F4273" s="96" t="s">
        <v>6829</v>
      </c>
      <c r="G4273" s="97"/>
      <c r="H4273" s="97">
        <v>3985.36</v>
      </c>
      <c r="I4273" s="95" t="s">
        <v>8499</v>
      </c>
      <c r="J4273" s="95" t="s">
        <v>8495</v>
      </c>
      <c r="K4273" s="96" t="s">
        <v>8490</v>
      </c>
      <c r="L4273" s="98"/>
    </row>
    <row r="4274" spans="1:12" ht="25.5" customHeight="1" x14ac:dyDescent="0.15">
      <c r="A4274" s="95" t="s">
        <v>7268</v>
      </c>
      <c r="B4274" s="95"/>
      <c r="C4274" s="95" t="s">
        <v>8478</v>
      </c>
      <c r="D4274" s="95" t="s">
        <v>7080</v>
      </c>
      <c r="E4274" s="95" t="s">
        <v>7081</v>
      </c>
      <c r="F4274" s="96" t="s">
        <v>6829</v>
      </c>
      <c r="G4274" s="97">
        <v>1079.17</v>
      </c>
      <c r="H4274" s="97"/>
      <c r="I4274" s="95" t="s">
        <v>6669</v>
      </c>
      <c r="J4274" s="95" t="s">
        <v>8489</v>
      </c>
      <c r="K4274" s="96" t="s">
        <v>8490</v>
      </c>
      <c r="L4274" s="98"/>
    </row>
    <row r="4275" spans="1:12" ht="25.5" customHeight="1" x14ac:dyDescent="0.15">
      <c r="A4275" s="95" t="s">
        <v>6809</v>
      </c>
      <c r="B4275" s="95"/>
      <c r="C4275" s="95" t="s">
        <v>8478</v>
      </c>
      <c r="D4275" s="95" t="s">
        <v>7080</v>
      </c>
      <c r="E4275" s="95" t="s">
        <v>7081</v>
      </c>
      <c r="F4275" s="96" t="s">
        <v>6829</v>
      </c>
      <c r="G4275" s="97"/>
      <c r="H4275" s="97">
        <v>1926.16</v>
      </c>
      <c r="I4275" s="95" t="s">
        <v>6669</v>
      </c>
      <c r="J4275" s="95" t="s">
        <v>8489</v>
      </c>
      <c r="K4275" s="96" t="s">
        <v>8490</v>
      </c>
      <c r="L4275" s="98"/>
    </row>
    <row r="4276" spans="1:12" ht="25.5" customHeight="1" x14ac:dyDescent="0.15">
      <c r="A4276" s="95" t="s">
        <v>6807</v>
      </c>
      <c r="B4276" s="95"/>
      <c r="C4276" s="95" t="s">
        <v>8478</v>
      </c>
      <c r="D4276" s="95" t="s">
        <v>7080</v>
      </c>
      <c r="E4276" s="95" t="s">
        <v>7081</v>
      </c>
      <c r="F4276" s="96" t="s">
        <v>6829</v>
      </c>
      <c r="G4276" s="97">
        <v>98.11</v>
      </c>
      <c r="H4276" s="97"/>
      <c r="I4276" s="95" t="s">
        <v>6669</v>
      </c>
      <c r="J4276" s="95" t="s">
        <v>8489</v>
      </c>
      <c r="K4276" s="96" t="s">
        <v>8490</v>
      </c>
      <c r="L4276" s="98"/>
    </row>
    <row r="4277" spans="1:12" ht="25.5" customHeight="1" x14ac:dyDescent="0.15">
      <c r="A4277" s="95" t="s">
        <v>7219</v>
      </c>
      <c r="B4277" s="95"/>
      <c r="C4277" s="95" t="s">
        <v>8478</v>
      </c>
      <c r="D4277" s="95" t="s">
        <v>7080</v>
      </c>
      <c r="E4277" s="95" t="s">
        <v>7081</v>
      </c>
      <c r="F4277" s="96" t="s">
        <v>6829</v>
      </c>
      <c r="G4277" s="97">
        <v>49.05</v>
      </c>
      <c r="H4277" s="97"/>
      <c r="I4277" s="95" t="s">
        <v>6669</v>
      </c>
      <c r="J4277" s="95" t="s">
        <v>8489</v>
      </c>
      <c r="K4277" s="96" t="s">
        <v>8490</v>
      </c>
      <c r="L4277" s="98"/>
    </row>
    <row r="4278" spans="1:12" ht="25.5" customHeight="1" x14ac:dyDescent="0.15">
      <c r="A4278" s="95" t="s">
        <v>7239</v>
      </c>
      <c r="B4278" s="95"/>
      <c r="C4278" s="95" t="s">
        <v>8478</v>
      </c>
      <c r="D4278" s="95" t="s">
        <v>7080</v>
      </c>
      <c r="E4278" s="95" t="s">
        <v>7081</v>
      </c>
      <c r="F4278" s="96" t="s">
        <v>6829</v>
      </c>
      <c r="G4278" s="97">
        <v>98.11</v>
      </c>
      <c r="H4278" s="97"/>
      <c r="I4278" s="95" t="s">
        <v>6669</v>
      </c>
      <c r="J4278" s="95" t="s">
        <v>8489</v>
      </c>
      <c r="K4278" s="96" t="s">
        <v>8490</v>
      </c>
      <c r="L4278" s="98"/>
    </row>
    <row r="4279" spans="1:12" ht="11.25" x14ac:dyDescent="0.15">
      <c r="A4279" s="95" t="s">
        <v>6549</v>
      </c>
      <c r="B4279" s="95"/>
      <c r="C4279" s="95" t="s">
        <v>8478</v>
      </c>
      <c r="D4279" s="95" t="s">
        <v>7080</v>
      </c>
      <c r="E4279" s="95" t="s">
        <v>7081</v>
      </c>
      <c r="F4279" s="99">
        <v>42978</v>
      </c>
      <c r="G4279" s="97">
        <v>601.72</v>
      </c>
      <c r="H4279" s="97"/>
      <c r="I4279" s="95" t="s">
        <v>6669</v>
      </c>
      <c r="J4279" s="95" t="s">
        <v>8489</v>
      </c>
      <c r="K4279" s="96" t="s">
        <v>8490</v>
      </c>
    </row>
    <row r="4280" spans="1:12" ht="11.25" x14ac:dyDescent="0.15">
      <c r="A4280" s="95" t="s">
        <v>7113</v>
      </c>
      <c r="B4280" s="95"/>
      <c r="C4280" s="95" t="s">
        <v>7416</v>
      </c>
      <c r="D4280" s="95" t="s">
        <v>7080</v>
      </c>
      <c r="E4280" s="95" t="s">
        <v>7081</v>
      </c>
      <c r="F4280" s="96" t="s">
        <v>6829</v>
      </c>
      <c r="G4280" s="97">
        <v>875.64</v>
      </c>
      <c r="H4280" s="97"/>
      <c r="I4280" s="95" t="s">
        <v>8500</v>
      </c>
      <c r="J4280" s="95" t="s">
        <v>8495</v>
      </c>
      <c r="K4280" s="96" t="s">
        <v>8490</v>
      </c>
    </row>
    <row r="4281" spans="1:12" ht="38.25" customHeight="1" x14ac:dyDescent="0.3">
      <c r="A4281" s="95" t="s">
        <v>7117</v>
      </c>
      <c r="B4281" s="95"/>
      <c r="C4281" s="95" t="s">
        <v>7416</v>
      </c>
      <c r="D4281" s="95" t="s">
        <v>7080</v>
      </c>
      <c r="E4281" s="95" t="s">
        <v>7081</v>
      </c>
      <c r="F4281" s="96" t="s">
        <v>6829</v>
      </c>
      <c r="G4281" s="97">
        <v>246.27</v>
      </c>
      <c r="H4281" s="97"/>
      <c r="I4281" s="95" t="s">
        <v>8500</v>
      </c>
      <c r="J4281" s="95" t="s">
        <v>8495</v>
      </c>
      <c r="K4281" s="96" t="s">
        <v>8490</v>
      </c>
      <c r="L4281" s="93"/>
    </row>
    <row r="4282" spans="1:12" ht="11.25" x14ac:dyDescent="0.15">
      <c r="A4282" s="95" t="s">
        <v>7118</v>
      </c>
      <c r="B4282" s="95"/>
      <c r="C4282" s="95" t="s">
        <v>7416</v>
      </c>
      <c r="D4282" s="95" t="s">
        <v>7080</v>
      </c>
      <c r="E4282" s="95" t="s">
        <v>7081</v>
      </c>
      <c r="F4282" s="96" t="s">
        <v>6829</v>
      </c>
      <c r="G4282" s="97">
        <v>355.73</v>
      </c>
      <c r="H4282" s="97"/>
      <c r="I4282" s="95" t="s">
        <v>8500</v>
      </c>
      <c r="J4282" s="95" t="s">
        <v>8495</v>
      </c>
      <c r="K4282" s="96" t="s">
        <v>8490</v>
      </c>
    </row>
    <row r="4283" spans="1:12" ht="25.5" customHeight="1" x14ac:dyDescent="0.15">
      <c r="A4283" s="95" t="s">
        <v>6809</v>
      </c>
      <c r="B4283" s="95"/>
      <c r="C4283" s="95" t="s">
        <v>7416</v>
      </c>
      <c r="D4283" s="95" t="s">
        <v>7080</v>
      </c>
      <c r="E4283" s="95" t="s">
        <v>7081</v>
      </c>
      <c r="F4283" s="96" t="s">
        <v>6829</v>
      </c>
      <c r="G4283" s="97"/>
      <c r="H4283" s="97">
        <v>1587.09</v>
      </c>
      <c r="I4283" s="95" t="s">
        <v>8500</v>
      </c>
      <c r="J4283" s="95" t="s">
        <v>8495</v>
      </c>
      <c r="K4283" s="96" t="s">
        <v>8490</v>
      </c>
      <c r="L4283" s="98"/>
    </row>
    <row r="4284" spans="1:12" ht="25.5" customHeight="1" x14ac:dyDescent="0.15">
      <c r="A4284" s="95" t="s">
        <v>7119</v>
      </c>
      <c r="B4284" s="95"/>
      <c r="C4284" s="95" t="s">
        <v>7416</v>
      </c>
      <c r="D4284" s="95" t="s">
        <v>7080</v>
      </c>
      <c r="E4284" s="95" t="s">
        <v>7081</v>
      </c>
      <c r="F4284" s="96" t="s">
        <v>6829</v>
      </c>
      <c r="G4284" s="97">
        <v>109.45</v>
      </c>
      <c r="H4284" s="97"/>
      <c r="I4284" s="95" t="s">
        <v>8500</v>
      </c>
      <c r="J4284" s="95" t="s">
        <v>8495</v>
      </c>
      <c r="K4284" s="96" t="s">
        <v>8490</v>
      </c>
      <c r="L4284" s="98"/>
    </row>
    <row r="4285" spans="1:12" ht="25.5" customHeight="1" x14ac:dyDescent="0.15">
      <c r="A4285" s="95" t="s">
        <v>6809</v>
      </c>
      <c r="B4285" s="95"/>
      <c r="C4285" s="95" t="s">
        <v>8501</v>
      </c>
      <c r="D4285" s="95" t="s">
        <v>7080</v>
      </c>
      <c r="E4285" s="95" t="s">
        <v>7081</v>
      </c>
      <c r="F4285" s="96" t="s">
        <v>6829</v>
      </c>
      <c r="G4285" s="97"/>
      <c r="H4285" s="97">
        <v>620.15</v>
      </c>
      <c r="I4285" s="95" t="s">
        <v>6670</v>
      </c>
      <c r="J4285" s="95" t="s">
        <v>8489</v>
      </c>
      <c r="K4285" s="96" t="s">
        <v>8490</v>
      </c>
      <c r="L4285" s="98"/>
    </row>
    <row r="4286" spans="1:12" ht="25.5" customHeight="1" x14ac:dyDescent="0.15">
      <c r="A4286" s="95" t="s">
        <v>6549</v>
      </c>
      <c r="B4286" s="95"/>
      <c r="C4286" s="95" t="s">
        <v>8501</v>
      </c>
      <c r="D4286" s="95" t="s">
        <v>7080</v>
      </c>
      <c r="E4286" s="95" t="s">
        <v>7081</v>
      </c>
      <c r="F4286" s="99">
        <v>42978</v>
      </c>
      <c r="G4286" s="97">
        <v>620.15</v>
      </c>
      <c r="H4286" s="97"/>
      <c r="I4286" s="95" t="s">
        <v>6670</v>
      </c>
      <c r="J4286" s="95" t="s">
        <v>8489</v>
      </c>
      <c r="K4286" s="96" t="s">
        <v>8490</v>
      </c>
      <c r="L4286" s="98"/>
    </row>
    <row r="4287" spans="1:12" ht="25.5" customHeight="1" x14ac:dyDescent="0.15">
      <c r="A4287" s="95" t="s">
        <v>6803</v>
      </c>
      <c r="B4287" s="95"/>
      <c r="C4287" s="95" t="s">
        <v>8502</v>
      </c>
      <c r="D4287" s="95" t="s">
        <v>7080</v>
      </c>
      <c r="E4287" s="95" t="s">
        <v>7081</v>
      </c>
      <c r="F4287" s="96" t="s">
        <v>6829</v>
      </c>
      <c r="G4287" s="97"/>
      <c r="H4287" s="97">
        <v>8018.39</v>
      </c>
      <c r="I4287" s="95" t="s">
        <v>6671</v>
      </c>
      <c r="J4287" s="95" t="s">
        <v>8503</v>
      </c>
      <c r="K4287" s="96" t="s">
        <v>8490</v>
      </c>
      <c r="L4287" s="98"/>
    </row>
    <row r="4288" spans="1:12" ht="25.5" customHeight="1" x14ac:dyDescent="0.15">
      <c r="A4288" s="95" t="s">
        <v>6549</v>
      </c>
      <c r="B4288" s="95"/>
      <c r="C4288" s="95" t="s">
        <v>8502</v>
      </c>
      <c r="D4288" s="95" t="s">
        <v>7080</v>
      </c>
      <c r="E4288" s="95" t="s">
        <v>7081</v>
      </c>
      <c r="F4288" s="99">
        <v>42978</v>
      </c>
      <c r="G4288" s="97">
        <v>3090.6</v>
      </c>
      <c r="H4288" s="97"/>
      <c r="I4288" s="95" t="s">
        <v>6671</v>
      </c>
      <c r="J4288" s="95" t="s">
        <v>8503</v>
      </c>
      <c r="K4288" s="96" t="s">
        <v>8490</v>
      </c>
      <c r="L4288" s="98"/>
    </row>
    <row r="4289" spans="1:12" ht="25.5" customHeight="1" x14ac:dyDescent="0.15">
      <c r="A4289" s="95" t="s">
        <v>6556</v>
      </c>
      <c r="B4289" s="95"/>
      <c r="C4289" s="95" t="s">
        <v>8502</v>
      </c>
      <c r="D4289" s="95" t="s">
        <v>7080</v>
      </c>
      <c r="E4289" s="95" t="s">
        <v>7081</v>
      </c>
      <c r="F4289" s="99">
        <v>42978</v>
      </c>
      <c r="G4289" s="97">
        <v>961.52</v>
      </c>
      <c r="H4289" s="97"/>
      <c r="I4289" s="95" t="s">
        <v>6671</v>
      </c>
      <c r="J4289" s="95" t="s">
        <v>8503</v>
      </c>
      <c r="K4289" s="96" t="s">
        <v>8490</v>
      </c>
      <c r="L4289" s="98"/>
    </row>
    <row r="4290" spans="1:12" ht="12.75" customHeight="1" x14ac:dyDescent="0.15">
      <c r="A4290" s="95" t="s">
        <v>7151</v>
      </c>
      <c r="B4290" s="95"/>
      <c r="C4290" s="95" t="s">
        <v>8502</v>
      </c>
      <c r="D4290" s="95" t="s">
        <v>7080</v>
      </c>
      <c r="E4290" s="95" t="s">
        <v>7081</v>
      </c>
      <c r="F4290" s="96" t="s">
        <v>6829</v>
      </c>
      <c r="G4290" s="97"/>
      <c r="H4290" s="97"/>
      <c r="I4290" s="95" t="s">
        <v>6671</v>
      </c>
      <c r="J4290" s="95" t="s">
        <v>8503</v>
      </c>
      <c r="K4290" s="96" t="s">
        <v>8490</v>
      </c>
      <c r="L4290" s="98"/>
    </row>
    <row r="4291" spans="1:12" ht="12.75" customHeight="1" x14ac:dyDescent="0.15">
      <c r="A4291" s="95" t="s">
        <v>7145</v>
      </c>
      <c r="B4291" s="95"/>
      <c r="C4291" s="95" t="s">
        <v>8502</v>
      </c>
      <c r="D4291" s="95" t="s">
        <v>7080</v>
      </c>
      <c r="E4291" s="95" t="s">
        <v>7081</v>
      </c>
      <c r="F4291" s="96" t="s">
        <v>6829</v>
      </c>
      <c r="G4291" s="97"/>
      <c r="H4291" s="97"/>
      <c r="I4291" s="95" t="s">
        <v>6671</v>
      </c>
      <c r="J4291" s="95" t="s">
        <v>8503</v>
      </c>
      <c r="K4291" s="96" t="s">
        <v>8490</v>
      </c>
      <c r="L4291" s="98"/>
    </row>
    <row r="4292" spans="1:12" ht="25.5" customHeight="1" x14ac:dyDescent="0.15">
      <c r="A4292" s="95" t="s">
        <v>7910</v>
      </c>
      <c r="B4292" s="95"/>
      <c r="C4292" s="95" t="s">
        <v>8502</v>
      </c>
      <c r="D4292" s="95" t="s">
        <v>7080</v>
      </c>
      <c r="E4292" s="95" t="s">
        <v>7081</v>
      </c>
      <c r="F4292" s="96" t="s">
        <v>6829</v>
      </c>
      <c r="G4292" s="97"/>
      <c r="H4292" s="97"/>
      <c r="I4292" s="95" t="s">
        <v>6671</v>
      </c>
      <c r="J4292" s="95" t="s">
        <v>8503</v>
      </c>
      <c r="K4292" s="96" t="s">
        <v>8490</v>
      </c>
      <c r="L4292" s="98"/>
    </row>
    <row r="4293" spans="1:12" ht="25.5" customHeight="1" x14ac:dyDescent="0.15">
      <c r="A4293" s="95" t="s">
        <v>7268</v>
      </c>
      <c r="B4293" s="95"/>
      <c r="C4293" s="95" t="s">
        <v>8502</v>
      </c>
      <c r="D4293" s="95" t="s">
        <v>7080</v>
      </c>
      <c r="E4293" s="95" t="s">
        <v>7081</v>
      </c>
      <c r="F4293" s="96" t="s">
        <v>6829</v>
      </c>
      <c r="G4293" s="97">
        <v>3966.27</v>
      </c>
      <c r="H4293" s="97"/>
      <c r="I4293" s="95" t="s">
        <v>6671</v>
      </c>
      <c r="J4293" s="95" t="s">
        <v>8503</v>
      </c>
      <c r="K4293" s="96" t="s">
        <v>8490</v>
      </c>
      <c r="L4293" s="98"/>
    </row>
    <row r="4294" spans="1:12" ht="25.5" customHeight="1" x14ac:dyDescent="0.15">
      <c r="A4294" s="95" t="s">
        <v>7268</v>
      </c>
      <c r="B4294" s="95"/>
      <c r="C4294" s="95" t="s">
        <v>7191</v>
      </c>
      <c r="D4294" s="95" t="s">
        <v>7080</v>
      </c>
      <c r="E4294" s="95" t="s">
        <v>7081</v>
      </c>
      <c r="F4294" s="96" t="s">
        <v>6829</v>
      </c>
      <c r="G4294" s="97">
        <v>496.12</v>
      </c>
      <c r="H4294" s="97"/>
      <c r="I4294" s="95" t="s">
        <v>6672</v>
      </c>
      <c r="J4294" s="95" t="s">
        <v>8489</v>
      </c>
      <c r="K4294" s="96" t="s">
        <v>8490</v>
      </c>
      <c r="L4294" s="98"/>
    </row>
    <row r="4295" spans="1:12" ht="25.5" customHeight="1" x14ac:dyDescent="0.15">
      <c r="A4295" s="95" t="s">
        <v>7239</v>
      </c>
      <c r="B4295" s="95"/>
      <c r="C4295" s="95" t="s">
        <v>7191</v>
      </c>
      <c r="D4295" s="95" t="s">
        <v>7080</v>
      </c>
      <c r="E4295" s="95" t="s">
        <v>7081</v>
      </c>
      <c r="F4295" s="96" t="s">
        <v>6829</v>
      </c>
      <c r="G4295" s="97">
        <v>46.22</v>
      </c>
      <c r="H4295" s="97"/>
      <c r="I4295" s="95" t="s">
        <v>6672</v>
      </c>
      <c r="J4295" s="95" t="s">
        <v>8489</v>
      </c>
      <c r="K4295" s="96" t="s">
        <v>8490</v>
      </c>
      <c r="L4295" s="98"/>
    </row>
    <row r="4296" spans="1:12" ht="11.25" x14ac:dyDescent="0.15">
      <c r="A4296" s="95" t="s">
        <v>7145</v>
      </c>
      <c r="B4296" s="95"/>
      <c r="C4296" s="95" t="s">
        <v>7191</v>
      </c>
      <c r="D4296" s="95" t="s">
        <v>7080</v>
      </c>
      <c r="E4296" s="95" t="s">
        <v>7081</v>
      </c>
      <c r="F4296" s="96" t="s">
        <v>6829</v>
      </c>
      <c r="G4296" s="97"/>
      <c r="H4296" s="97"/>
      <c r="I4296" s="95" t="s">
        <v>6672</v>
      </c>
      <c r="J4296" s="95" t="s">
        <v>8489</v>
      </c>
      <c r="K4296" s="96" t="s">
        <v>8490</v>
      </c>
      <c r="L4296" s="98"/>
    </row>
    <row r="4297" spans="1:12" ht="12.75" customHeight="1" x14ac:dyDescent="0.15">
      <c r="A4297" s="95" t="s">
        <v>6549</v>
      </c>
      <c r="B4297" s="95"/>
      <c r="C4297" s="95" t="s">
        <v>7191</v>
      </c>
      <c r="D4297" s="95" t="s">
        <v>7080</v>
      </c>
      <c r="E4297" s="95" t="s">
        <v>7081</v>
      </c>
      <c r="F4297" s="99">
        <v>42978</v>
      </c>
      <c r="G4297" s="97"/>
      <c r="H4297" s="97">
        <v>1078.52</v>
      </c>
      <c r="I4297" s="95" t="s">
        <v>6672</v>
      </c>
      <c r="J4297" s="95" t="s">
        <v>8489</v>
      </c>
      <c r="K4297" s="96" t="s">
        <v>8490</v>
      </c>
      <c r="L4297" s="98"/>
    </row>
    <row r="4298" spans="1:12" ht="11.25" x14ac:dyDescent="0.15">
      <c r="A4298" s="95" t="s">
        <v>6803</v>
      </c>
      <c r="B4298" s="95"/>
      <c r="C4298" s="95" t="s">
        <v>7191</v>
      </c>
      <c r="D4298" s="95" t="s">
        <v>7080</v>
      </c>
      <c r="E4298" s="95" t="s">
        <v>7081</v>
      </c>
      <c r="F4298" s="96" t="s">
        <v>6829</v>
      </c>
      <c r="G4298" s="97">
        <v>536.17999999999995</v>
      </c>
      <c r="H4298" s="97"/>
      <c r="I4298" s="95" t="s">
        <v>6672</v>
      </c>
      <c r="J4298" s="95" t="s">
        <v>8489</v>
      </c>
      <c r="K4298" s="96" t="s">
        <v>8490</v>
      </c>
      <c r="L4298" s="98"/>
    </row>
    <row r="4299" spans="1:12" ht="12.75" customHeight="1" x14ac:dyDescent="0.15">
      <c r="A4299" s="95" t="s">
        <v>7117</v>
      </c>
      <c r="B4299" s="95"/>
      <c r="C4299" s="95" t="s">
        <v>7418</v>
      </c>
      <c r="D4299" s="95" t="s">
        <v>7080</v>
      </c>
      <c r="E4299" s="95" t="s">
        <v>7081</v>
      </c>
      <c r="F4299" s="96" t="s">
        <v>6829</v>
      </c>
      <c r="G4299" s="97">
        <v>443.25</v>
      </c>
      <c r="H4299" s="97"/>
      <c r="I4299" s="95" t="s">
        <v>8504</v>
      </c>
      <c r="J4299" s="95" t="s">
        <v>8495</v>
      </c>
      <c r="K4299" s="96" t="s">
        <v>8490</v>
      </c>
      <c r="L4299" s="98"/>
    </row>
    <row r="4300" spans="1:12" ht="11.25" x14ac:dyDescent="0.15">
      <c r="A4300" s="95" t="s">
        <v>7124</v>
      </c>
      <c r="B4300" s="95"/>
      <c r="C4300" s="95" t="s">
        <v>7418</v>
      </c>
      <c r="D4300" s="95" t="s">
        <v>7080</v>
      </c>
      <c r="E4300" s="95" t="s">
        <v>7081</v>
      </c>
      <c r="F4300" s="96" t="s">
        <v>6829</v>
      </c>
      <c r="G4300" s="97">
        <v>221.63</v>
      </c>
      <c r="H4300" s="97"/>
      <c r="I4300" s="95" t="s">
        <v>8504</v>
      </c>
      <c r="J4300" s="95" t="s">
        <v>8495</v>
      </c>
      <c r="K4300" s="96" t="s">
        <v>8490</v>
      </c>
      <c r="L4300" s="98"/>
    </row>
    <row r="4301" spans="1:12" ht="25.5" customHeight="1" x14ac:dyDescent="0.15">
      <c r="A4301" s="95" t="s">
        <v>7118</v>
      </c>
      <c r="B4301" s="95"/>
      <c r="C4301" s="95" t="s">
        <v>7418</v>
      </c>
      <c r="D4301" s="95" t="s">
        <v>7080</v>
      </c>
      <c r="E4301" s="95" t="s">
        <v>7081</v>
      </c>
      <c r="F4301" s="96" t="s">
        <v>6829</v>
      </c>
      <c r="G4301" s="97"/>
      <c r="H4301" s="97">
        <v>1856.12</v>
      </c>
      <c r="I4301" s="95" t="s">
        <v>8504</v>
      </c>
      <c r="J4301" s="95" t="s">
        <v>8495</v>
      </c>
      <c r="K4301" s="96" t="s">
        <v>8490</v>
      </c>
      <c r="L4301" s="98"/>
    </row>
    <row r="4302" spans="1:12" ht="25.5" customHeight="1" x14ac:dyDescent="0.15">
      <c r="A4302" s="95" t="s">
        <v>6809</v>
      </c>
      <c r="B4302" s="95"/>
      <c r="C4302" s="95" t="s">
        <v>7418</v>
      </c>
      <c r="D4302" s="95" t="s">
        <v>7080</v>
      </c>
      <c r="E4302" s="95" t="s">
        <v>7081</v>
      </c>
      <c r="F4302" s="96" t="s">
        <v>6829</v>
      </c>
      <c r="G4302" s="97">
        <v>332.44</v>
      </c>
      <c r="H4302" s="97"/>
      <c r="I4302" s="95" t="s">
        <v>8504</v>
      </c>
      <c r="J4302" s="95" t="s">
        <v>8495</v>
      </c>
      <c r="K4302" s="96" t="s">
        <v>8490</v>
      </c>
      <c r="L4302" s="98"/>
    </row>
    <row r="4303" spans="1:12" ht="25.5" customHeight="1" x14ac:dyDescent="0.15">
      <c r="A4303" s="95" t="s">
        <v>7119</v>
      </c>
      <c r="B4303" s="95"/>
      <c r="C4303" s="95" t="s">
        <v>7418</v>
      </c>
      <c r="D4303" s="95" t="s">
        <v>7080</v>
      </c>
      <c r="E4303" s="95" t="s">
        <v>7081</v>
      </c>
      <c r="F4303" s="96" t="s">
        <v>6829</v>
      </c>
      <c r="G4303" s="97">
        <v>858.8</v>
      </c>
      <c r="H4303" s="97"/>
      <c r="I4303" s="95" t="s">
        <v>8504</v>
      </c>
      <c r="J4303" s="95" t="s">
        <v>8495</v>
      </c>
      <c r="K4303" s="96" t="s">
        <v>8490</v>
      </c>
      <c r="L4303" s="98"/>
    </row>
    <row r="4304" spans="1:12" ht="11.25" x14ac:dyDescent="0.15">
      <c r="A4304" s="95" t="s">
        <v>7268</v>
      </c>
      <c r="B4304" s="95"/>
      <c r="C4304" s="95" t="s">
        <v>8505</v>
      </c>
      <c r="D4304" s="95" t="s">
        <v>7080</v>
      </c>
      <c r="E4304" s="95" t="s">
        <v>7081</v>
      </c>
      <c r="F4304" s="96" t="s">
        <v>6829</v>
      </c>
      <c r="G4304" s="97">
        <v>1696.14</v>
      </c>
      <c r="H4304" s="97"/>
      <c r="I4304" s="95" t="s">
        <v>6673</v>
      </c>
      <c r="J4304" s="95" t="s">
        <v>8489</v>
      </c>
      <c r="K4304" s="96" t="s">
        <v>8490</v>
      </c>
    </row>
    <row r="4305" spans="1:12" ht="11.25" x14ac:dyDescent="0.15">
      <c r="A4305" s="95" t="s">
        <v>7239</v>
      </c>
      <c r="B4305" s="95"/>
      <c r="C4305" s="95" t="s">
        <v>8505</v>
      </c>
      <c r="D4305" s="95" t="s">
        <v>7080</v>
      </c>
      <c r="E4305" s="95" t="s">
        <v>7081</v>
      </c>
      <c r="F4305" s="96" t="s">
        <v>6829</v>
      </c>
      <c r="G4305" s="97">
        <v>130.47</v>
      </c>
      <c r="H4305" s="97"/>
      <c r="I4305" s="95" t="s">
        <v>6673</v>
      </c>
      <c r="J4305" s="95" t="s">
        <v>8489</v>
      </c>
      <c r="K4305" s="96" t="s">
        <v>8490</v>
      </c>
    </row>
    <row r="4306" spans="1:12" ht="38.25" customHeight="1" x14ac:dyDescent="0.3">
      <c r="A4306" s="95" t="s">
        <v>6549</v>
      </c>
      <c r="B4306" s="95"/>
      <c r="C4306" s="95" t="s">
        <v>8505</v>
      </c>
      <c r="D4306" s="95" t="s">
        <v>7080</v>
      </c>
      <c r="E4306" s="95" t="s">
        <v>7081</v>
      </c>
      <c r="F4306" s="99">
        <v>42978</v>
      </c>
      <c r="G4306" s="97"/>
      <c r="H4306" s="97">
        <v>1826.61</v>
      </c>
      <c r="I4306" s="95" t="s">
        <v>6673</v>
      </c>
      <c r="J4306" s="95" t="s">
        <v>8489</v>
      </c>
      <c r="K4306" s="96" t="s">
        <v>8490</v>
      </c>
      <c r="L4306" s="93"/>
    </row>
    <row r="4307" spans="1:12" ht="11.25" x14ac:dyDescent="0.15">
      <c r="A4307" s="95" t="s">
        <v>7268</v>
      </c>
      <c r="B4307" s="95"/>
      <c r="C4307" s="95" t="s">
        <v>8483</v>
      </c>
      <c r="D4307" s="95" t="s">
        <v>7080</v>
      </c>
      <c r="E4307" s="95" t="s">
        <v>7081</v>
      </c>
      <c r="F4307" s="96" t="s">
        <v>6829</v>
      </c>
      <c r="G4307" s="97">
        <v>409.07</v>
      </c>
      <c r="H4307" s="97"/>
      <c r="I4307" s="95" t="s">
        <v>6674</v>
      </c>
      <c r="J4307" s="95" t="s">
        <v>8489</v>
      </c>
      <c r="K4307" s="96" t="s">
        <v>8490</v>
      </c>
    </row>
    <row r="4308" spans="1:12" ht="25.5" customHeight="1" x14ac:dyDescent="0.15">
      <c r="A4308" s="95" t="s">
        <v>6809</v>
      </c>
      <c r="B4308" s="95"/>
      <c r="C4308" s="95" t="s">
        <v>8483</v>
      </c>
      <c r="D4308" s="95" t="s">
        <v>7080</v>
      </c>
      <c r="E4308" s="95" t="s">
        <v>7081</v>
      </c>
      <c r="F4308" s="96" t="s">
        <v>6829</v>
      </c>
      <c r="G4308" s="97">
        <v>409.07</v>
      </c>
      <c r="H4308" s="97"/>
      <c r="I4308" s="95" t="s">
        <v>6674</v>
      </c>
      <c r="J4308" s="95" t="s">
        <v>8489</v>
      </c>
      <c r="K4308" s="96" t="s">
        <v>8490</v>
      </c>
      <c r="L4308" s="98"/>
    </row>
    <row r="4309" spans="1:12" ht="25.5" customHeight="1" x14ac:dyDescent="0.15">
      <c r="A4309" s="95" t="s">
        <v>7145</v>
      </c>
      <c r="B4309" s="95"/>
      <c r="C4309" s="95" t="s">
        <v>8483</v>
      </c>
      <c r="D4309" s="95" t="s">
        <v>7080</v>
      </c>
      <c r="E4309" s="95" t="s">
        <v>7081</v>
      </c>
      <c r="F4309" s="96" t="s">
        <v>6829</v>
      </c>
      <c r="G4309" s="97"/>
      <c r="H4309" s="97"/>
      <c r="I4309" s="95" t="s">
        <v>6674</v>
      </c>
      <c r="J4309" s="95" t="s">
        <v>8489</v>
      </c>
      <c r="K4309" s="96" t="s">
        <v>8490</v>
      </c>
      <c r="L4309" s="98"/>
    </row>
    <row r="4310" spans="1:12" ht="25.5" customHeight="1" x14ac:dyDescent="0.15">
      <c r="A4310" s="95" t="s">
        <v>6549</v>
      </c>
      <c r="B4310" s="95"/>
      <c r="C4310" s="95" t="s">
        <v>8483</v>
      </c>
      <c r="D4310" s="95" t="s">
        <v>7080</v>
      </c>
      <c r="E4310" s="95" t="s">
        <v>7081</v>
      </c>
      <c r="F4310" s="99">
        <v>42978</v>
      </c>
      <c r="G4310" s="97"/>
      <c r="H4310" s="97">
        <v>1460.97</v>
      </c>
      <c r="I4310" s="95" t="s">
        <v>6674</v>
      </c>
      <c r="J4310" s="95" t="s">
        <v>8489</v>
      </c>
      <c r="K4310" s="96" t="s">
        <v>8490</v>
      </c>
      <c r="L4310" s="98"/>
    </row>
    <row r="4311" spans="1:12" ht="25.5" customHeight="1" x14ac:dyDescent="0.15">
      <c r="A4311" s="95" t="s">
        <v>6803</v>
      </c>
      <c r="B4311" s="95"/>
      <c r="C4311" s="95" t="s">
        <v>8483</v>
      </c>
      <c r="D4311" s="95" t="s">
        <v>7080</v>
      </c>
      <c r="E4311" s="95" t="s">
        <v>7081</v>
      </c>
      <c r="F4311" s="96" t="s">
        <v>6829</v>
      </c>
      <c r="G4311" s="97">
        <v>642.83000000000004</v>
      </c>
      <c r="H4311" s="97"/>
      <c r="I4311" s="95" t="s">
        <v>6674</v>
      </c>
      <c r="J4311" s="95" t="s">
        <v>8489</v>
      </c>
      <c r="K4311" s="96" t="s">
        <v>8490</v>
      </c>
      <c r="L4311" s="98"/>
    </row>
    <row r="4312" spans="1:12" ht="25.5" customHeight="1" x14ac:dyDescent="0.15">
      <c r="A4312" s="95" t="s">
        <v>6549</v>
      </c>
      <c r="B4312" s="95"/>
      <c r="C4312" s="95" t="s">
        <v>8506</v>
      </c>
      <c r="D4312" s="95" t="s">
        <v>7080</v>
      </c>
      <c r="E4312" s="95" t="s">
        <v>7081</v>
      </c>
      <c r="F4312" s="99">
        <v>42978</v>
      </c>
      <c r="G4312" s="97">
        <v>1971.33</v>
      </c>
      <c r="H4312" s="97"/>
      <c r="I4312" s="95" t="s">
        <v>6675</v>
      </c>
      <c r="J4312" s="95" t="s">
        <v>8503</v>
      </c>
      <c r="K4312" s="96" t="s">
        <v>8490</v>
      </c>
      <c r="L4312" s="98"/>
    </row>
    <row r="4313" spans="1:12" ht="25.5" customHeight="1" x14ac:dyDescent="0.15">
      <c r="A4313" s="95" t="s">
        <v>6556</v>
      </c>
      <c r="B4313" s="95"/>
      <c r="C4313" s="95" t="s">
        <v>8506</v>
      </c>
      <c r="D4313" s="95" t="s">
        <v>7080</v>
      </c>
      <c r="E4313" s="95" t="s">
        <v>7081</v>
      </c>
      <c r="F4313" s="99">
        <v>42978</v>
      </c>
      <c r="G4313" s="97">
        <v>809.42</v>
      </c>
      <c r="H4313" s="97"/>
      <c r="I4313" s="95" t="s">
        <v>6675</v>
      </c>
      <c r="J4313" s="95" t="s">
        <v>8503</v>
      </c>
      <c r="K4313" s="96" t="s">
        <v>8490</v>
      </c>
      <c r="L4313" s="98"/>
    </row>
    <row r="4314" spans="1:12" ht="25.5" customHeight="1" x14ac:dyDescent="0.15">
      <c r="A4314" s="95" t="s">
        <v>7146</v>
      </c>
      <c r="B4314" s="95"/>
      <c r="C4314" s="95" t="s">
        <v>8506</v>
      </c>
      <c r="D4314" s="95" t="s">
        <v>7080</v>
      </c>
      <c r="E4314" s="95" t="s">
        <v>7081</v>
      </c>
      <c r="F4314" s="96" t="s">
        <v>6829</v>
      </c>
      <c r="G4314" s="97">
        <v>861.64</v>
      </c>
      <c r="H4314" s="97"/>
      <c r="I4314" s="95" t="s">
        <v>6675</v>
      </c>
      <c r="J4314" s="95" t="s">
        <v>8503</v>
      </c>
      <c r="K4314" s="96" t="s">
        <v>8490</v>
      </c>
      <c r="L4314" s="98"/>
    </row>
    <row r="4315" spans="1:12" ht="25.5" customHeight="1" x14ac:dyDescent="0.15">
      <c r="A4315" s="95" t="s">
        <v>7140</v>
      </c>
      <c r="B4315" s="95"/>
      <c r="C4315" s="95" t="s">
        <v>8506</v>
      </c>
      <c r="D4315" s="95" t="s">
        <v>7080</v>
      </c>
      <c r="E4315" s="95" t="s">
        <v>7081</v>
      </c>
      <c r="F4315" s="96" t="s">
        <v>6829</v>
      </c>
      <c r="G4315" s="97"/>
      <c r="H4315" s="97">
        <v>6018.44</v>
      </c>
      <c r="I4315" s="95" t="s">
        <v>6675</v>
      </c>
      <c r="J4315" s="95" t="s">
        <v>8503</v>
      </c>
      <c r="K4315" s="96" t="s">
        <v>8490</v>
      </c>
      <c r="L4315" s="98"/>
    </row>
    <row r="4316" spans="1:12" ht="25.5" customHeight="1" x14ac:dyDescent="0.15">
      <c r="A4316" s="95" t="s">
        <v>7148</v>
      </c>
      <c r="B4316" s="95"/>
      <c r="C4316" s="95" t="s">
        <v>8506</v>
      </c>
      <c r="D4316" s="95" t="s">
        <v>7080</v>
      </c>
      <c r="E4316" s="95" t="s">
        <v>7081</v>
      </c>
      <c r="F4316" s="96" t="s">
        <v>6829</v>
      </c>
      <c r="G4316" s="97">
        <v>1057.47</v>
      </c>
      <c r="H4316" s="97"/>
      <c r="I4316" s="95" t="s">
        <v>6675</v>
      </c>
      <c r="J4316" s="95" t="s">
        <v>8503</v>
      </c>
      <c r="K4316" s="96" t="s">
        <v>8490</v>
      </c>
      <c r="L4316" s="98"/>
    </row>
    <row r="4317" spans="1:12" ht="25.5" customHeight="1" x14ac:dyDescent="0.15">
      <c r="A4317" s="95" t="s">
        <v>7268</v>
      </c>
      <c r="B4317" s="95"/>
      <c r="C4317" s="95" t="s">
        <v>8506</v>
      </c>
      <c r="D4317" s="95" t="s">
        <v>7080</v>
      </c>
      <c r="E4317" s="95" t="s">
        <v>7081</v>
      </c>
      <c r="F4317" s="96" t="s">
        <v>6829</v>
      </c>
      <c r="G4317" s="97">
        <v>1318.57</v>
      </c>
      <c r="H4317" s="97"/>
      <c r="I4317" s="95" t="s">
        <v>6675</v>
      </c>
      <c r="J4317" s="95" t="s">
        <v>8503</v>
      </c>
      <c r="K4317" s="96" t="s">
        <v>8490</v>
      </c>
      <c r="L4317" s="98"/>
    </row>
    <row r="4318" spans="1:12" ht="25.5" customHeight="1" x14ac:dyDescent="0.15">
      <c r="A4318" s="95" t="s">
        <v>6809</v>
      </c>
      <c r="B4318" s="95"/>
      <c r="C4318" s="95" t="s">
        <v>7420</v>
      </c>
      <c r="D4318" s="95" t="s">
        <v>7080</v>
      </c>
      <c r="E4318" s="95" t="s">
        <v>7081</v>
      </c>
      <c r="F4318" s="96" t="s">
        <v>6829</v>
      </c>
      <c r="G4318" s="97"/>
      <c r="H4318" s="97">
        <v>349.61</v>
      </c>
      <c r="I4318" s="95" t="s">
        <v>8507</v>
      </c>
      <c r="J4318" s="95" t="s">
        <v>8495</v>
      </c>
      <c r="K4318" s="96" t="s">
        <v>8490</v>
      </c>
      <c r="L4318" s="98"/>
    </row>
    <row r="4319" spans="1:12" ht="38.25" customHeight="1" x14ac:dyDescent="0.15">
      <c r="A4319" s="95" t="s">
        <v>7119</v>
      </c>
      <c r="B4319" s="95"/>
      <c r="C4319" s="95" t="s">
        <v>7420</v>
      </c>
      <c r="D4319" s="95" t="s">
        <v>7080</v>
      </c>
      <c r="E4319" s="95" t="s">
        <v>7081</v>
      </c>
      <c r="F4319" s="96" t="s">
        <v>6829</v>
      </c>
      <c r="G4319" s="97">
        <v>349.61</v>
      </c>
      <c r="H4319" s="97"/>
      <c r="I4319" s="95" t="s">
        <v>8507</v>
      </c>
      <c r="J4319" s="95" t="s">
        <v>8495</v>
      </c>
      <c r="K4319" s="96" t="s">
        <v>8490</v>
      </c>
      <c r="L4319" s="98"/>
    </row>
    <row r="4320" spans="1:12" ht="12.75" customHeight="1" x14ac:dyDescent="0.15">
      <c r="A4320" s="95" t="s">
        <v>7113</v>
      </c>
      <c r="B4320" s="95"/>
      <c r="C4320" s="95" t="s">
        <v>7422</v>
      </c>
      <c r="D4320" s="95" t="s">
        <v>7080</v>
      </c>
      <c r="E4320" s="95" t="s">
        <v>7081</v>
      </c>
      <c r="F4320" s="96" t="s">
        <v>6829</v>
      </c>
      <c r="G4320" s="97">
        <v>1324.7</v>
      </c>
      <c r="H4320" s="97"/>
      <c r="I4320" s="95" t="s">
        <v>8508</v>
      </c>
      <c r="J4320" s="95" t="s">
        <v>8495</v>
      </c>
      <c r="K4320" s="96" t="s">
        <v>8490</v>
      </c>
      <c r="L4320" s="98"/>
    </row>
    <row r="4321" spans="1:12" ht="12.75" customHeight="1" x14ac:dyDescent="0.15">
      <c r="A4321" s="95" t="s">
        <v>7424</v>
      </c>
      <c r="B4321" s="95"/>
      <c r="C4321" s="95" t="s">
        <v>7422</v>
      </c>
      <c r="D4321" s="95" t="s">
        <v>7080</v>
      </c>
      <c r="E4321" s="95" t="s">
        <v>7081</v>
      </c>
      <c r="F4321" s="96" t="s">
        <v>6829</v>
      </c>
      <c r="G4321" s="97"/>
      <c r="H4321" s="97"/>
      <c r="I4321" s="95" t="s">
        <v>8508</v>
      </c>
      <c r="J4321" s="95" t="s">
        <v>8495</v>
      </c>
      <c r="K4321" s="96" t="s">
        <v>8490</v>
      </c>
      <c r="L4321" s="98"/>
    </row>
    <row r="4322" spans="1:12" ht="12.75" customHeight="1" x14ac:dyDescent="0.15">
      <c r="A4322" s="95" t="s">
        <v>7128</v>
      </c>
      <c r="B4322" s="95"/>
      <c r="C4322" s="95" t="s">
        <v>7422</v>
      </c>
      <c r="D4322" s="95" t="s">
        <v>7080</v>
      </c>
      <c r="E4322" s="95" t="s">
        <v>7081</v>
      </c>
      <c r="F4322" s="96" t="s">
        <v>6829</v>
      </c>
      <c r="G4322" s="97"/>
      <c r="H4322" s="97"/>
      <c r="I4322" s="95" t="s">
        <v>8508</v>
      </c>
      <c r="J4322" s="95" t="s">
        <v>8495</v>
      </c>
      <c r="K4322" s="96" t="s">
        <v>8490</v>
      </c>
      <c r="L4322" s="98"/>
    </row>
    <row r="4323" spans="1:12" ht="12.75" customHeight="1" x14ac:dyDescent="0.15">
      <c r="A4323" s="95" t="s">
        <v>7117</v>
      </c>
      <c r="B4323" s="95"/>
      <c r="C4323" s="95" t="s">
        <v>7422</v>
      </c>
      <c r="D4323" s="95" t="s">
        <v>7080</v>
      </c>
      <c r="E4323" s="95" t="s">
        <v>7081</v>
      </c>
      <c r="F4323" s="96" t="s">
        <v>6829</v>
      </c>
      <c r="G4323" s="97">
        <v>478.36</v>
      </c>
      <c r="H4323" s="97"/>
      <c r="I4323" s="95" t="s">
        <v>8508</v>
      </c>
      <c r="J4323" s="95" t="s">
        <v>8495</v>
      </c>
      <c r="K4323" s="96" t="s">
        <v>8490</v>
      </c>
      <c r="L4323" s="98"/>
    </row>
    <row r="4324" spans="1:12" ht="12.75" customHeight="1" x14ac:dyDescent="0.15">
      <c r="A4324" s="95" t="s">
        <v>7124</v>
      </c>
      <c r="B4324" s="95"/>
      <c r="C4324" s="95" t="s">
        <v>7422</v>
      </c>
      <c r="D4324" s="95" t="s">
        <v>7080</v>
      </c>
      <c r="E4324" s="95" t="s">
        <v>7081</v>
      </c>
      <c r="F4324" s="96" t="s">
        <v>6829</v>
      </c>
      <c r="G4324" s="97"/>
      <c r="H4324" s="97"/>
      <c r="I4324" s="95" t="s">
        <v>8508</v>
      </c>
      <c r="J4324" s="95" t="s">
        <v>8495</v>
      </c>
      <c r="K4324" s="96" t="s">
        <v>8490</v>
      </c>
      <c r="L4324" s="98"/>
    </row>
    <row r="4325" spans="1:12" ht="12.75" customHeight="1" x14ac:dyDescent="0.15">
      <c r="A4325" s="95" t="s">
        <v>7119</v>
      </c>
      <c r="B4325" s="95"/>
      <c r="C4325" s="95" t="s">
        <v>7422</v>
      </c>
      <c r="D4325" s="95" t="s">
        <v>7080</v>
      </c>
      <c r="E4325" s="95" t="s">
        <v>7081</v>
      </c>
      <c r="F4325" s="96" t="s">
        <v>6829</v>
      </c>
      <c r="G4325" s="97">
        <v>1287.9000000000001</v>
      </c>
      <c r="H4325" s="97"/>
      <c r="I4325" s="95" t="s">
        <v>8508</v>
      </c>
      <c r="J4325" s="95" t="s">
        <v>8495</v>
      </c>
      <c r="K4325" s="96" t="s">
        <v>8490</v>
      </c>
      <c r="L4325" s="98"/>
    </row>
    <row r="4326" spans="1:12" ht="12.75" customHeight="1" x14ac:dyDescent="0.15">
      <c r="A4326" s="95" t="s">
        <v>7118</v>
      </c>
      <c r="B4326" s="95"/>
      <c r="C4326" s="95" t="s">
        <v>7422</v>
      </c>
      <c r="D4326" s="95" t="s">
        <v>7080</v>
      </c>
      <c r="E4326" s="95" t="s">
        <v>7081</v>
      </c>
      <c r="F4326" s="96" t="s">
        <v>6829</v>
      </c>
      <c r="G4326" s="97">
        <v>1324.7</v>
      </c>
      <c r="H4326" s="97"/>
      <c r="I4326" s="95" t="s">
        <v>8508</v>
      </c>
      <c r="J4326" s="95" t="s">
        <v>8495</v>
      </c>
      <c r="K4326" s="96" t="s">
        <v>8490</v>
      </c>
      <c r="L4326" s="98"/>
    </row>
    <row r="4327" spans="1:12" ht="12.75" customHeight="1" x14ac:dyDescent="0.15">
      <c r="A4327" s="95" t="s">
        <v>6809</v>
      </c>
      <c r="B4327" s="95"/>
      <c r="C4327" s="95" t="s">
        <v>7422</v>
      </c>
      <c r="D4327" s="95" t="s">
        <v>7080</v>
      </c>
      <c r="E4327" s="95" t="s">
        <v>7081</v>
      </c>
      <c r="F4327" s="96" t="s">
        <v>6829</v>
      </c>
      <c r="G4327" s="97"/>
      <c r="H4327" s="97">
        <v>4415.66</v>
      </c>
      <c r="I4327" s="95" t="s">
        <v>8508</v>
      </c>
      <c r="J4327" s="95" t="s">
        <v>8495</v>
      </c>
      <c r="K4327" s="96" t="s">
        <v>8490</v>
      </c>
      <c r="L4327" s="98"/>
    </row>
    <row r="4328" spans="1:12" ht="12.75" customHeight="1" x14ac:dyDescent="0.15">
      <c r="A4328" s="95" t="s">
        <v>7268</v>
      </c>
      <c r="B4328" s="95"/>
      <c r="C4328" s="95" t="s">
        <v>8509</v>
      </c>
      <c r="D4328" s="95" t="s">
        <v>7080</v>
      </c>
      <c r="E4328" s="95" t="s">
        <v>7081</v>
      </c>
      <c r="F4328" s="96" t="s">
        <v>6829</v>
      </c>
      <c r="G4328" s="97">
        <v>1206.3399999999999</v>
      </c>
      <c r="H4328" s="97"/>
      <c r="I4328" s="95" t="s">
        <v>6677</v>
      </c>
      <c r="J4328" s="95" t="s">
        <v>8489</v>
      </c>
      <c r="K4328" s="96" t="s">
        <v>8490</v>
      </c>
      <c r="L4328" s="98"/>
    </row>
    <row r="4329" spans="1:12" ht="12.75" customHeight="1" x14ac:dyDescent="0.15">
      <c r="A4329" s="95" t="s">
        <v>7140</v>
      </c>
      <c r="B4329" s="95"/>
      <c r="C4329" s="95" t="s">
        <v>8509</v>
      </c>
      <c r="D4329" s="95" t="s">
        <v>7080</v>
      </c>
      <c r="E4329" s="95" t="s">
        <v>7081</v>
      </c>
      <c r="F4329" s="96" t="s">
        <v>6829</v>
      </c>
      <c r="G4329" s="97">
        <v>287.22000000000003</v>
      </c>
      <c r="H4329" s="97"/>
      <c r="I4329" s="95" t="s">
        <v>6677</v>
      </c>
      <c r="J4329" s="95" t="s">
        <v>8489</v>
      </c>
      <c r="K4329" s="96" t="s">
        <v>8490</v>
      </c>
      <c r="L4329" s="98"/>
    </row>
    <row r="4330" spans="1:12" ht="12.75" customHeight="1" x14ac:dyDescent="0.15">
      <c r="A4330" s="95" t="s">
        <v>6549</v>
      </c>
      <c r="B4330" s="95"/>
      <c r="C4330" s="95" t="s">
        <v>8509</v>
      </c>
      <c r="D4330" s="95" t="s">
        <v>7080</v>
      </c>
      <c r="E4330" s="95" t="s">
        <v>7081</v>
      </c>
      <c r="F4330" s="99">
        <v>42978</v>
      </c>
      <c r="G4330" s="97"/>
      <c r="H4330" s="97">
        <v>1493.56</v>
      </c>
      <c r="I4330" s="95" t="s">
        <v>6677</v>
      </c>
      <c r="J4330" s="95" t="s">
        <v>8489</v>
      </c>
      <c r="K4330" s="96" t="s">
        <v>8490</v>
      </c>
      <c r="L4330" s="98"/>
    </row>
    <row r="4331" spans="1:12" ht="12.75" customHeight="1" x14ac:dyDescent="0.15">
      <c r="A4331" s="95" t="s">
        <v>6804</v>
      </c>
      <c r="B4331" s="95"/>
      <c r="C4331" s="95" t="s">
        <v>8510</v>
      </c>
      <c r="D4331" s="95" t="s">
        <v>7080</v>
      </c>
      <c r="E4331" s="95" t="s">
        <v>7081</v>
      </c>
      <c r="F4331" s="96" t="s">
        <v>8511</v>
      </c>
      <c r="G4331" s="97"/>
      <c r="H4331" s="97">
        <v>6987.29</v>
      </c>
      <c r="I4331" s="95" t="s">
        <v>6923</v>
      </c>
      <c r="J4331" s="95" t="s">
        <v>8512</v>
      </c>
      <c r="K4331" s="96" t="s">
        <v>8513</v>
      </c>
      <c r="L4331" s="98"/>
    </row>
    <row r="4332" spans="1:12" ht="11.25" x14ac:dyDescent="0.15">
      <c r="A4332" s="95" t="s">
        <v>7161</v>
      </c>
      <c r="B4332" s="95"/>
      <c r="C4332" s="95" t="s">
        <v>8510</v>
      </c>
      <c r="D4332" s="95" t="s">
        <v>7080</v>
      </c>
      <c r="E4332" s="95" t="s">
        <v>7081</v>
      </c>
      <c r="F4332" s="96" t="s">
        <v>8511</v>
      </c>
      <c r="G4332" s="97"/>
      <c r="H4332" s="97">
        <v>689.89</v>
      </c>
      <c r="I4332" s="95" t="s">
        <v>6923</v>
      </c>
      <c r="J4332" s="95" t="s">
        <v>8512</v>
      </c>
      <c r="K4332" s="96" t="s">
        <v>8513</v>
      </c>
    </row>
    <row r="4333" spans="1:12" ht="11.25" x14ac:dyDescent="0.15">
      <c r="A4333" s="95" t="s">
        <v>6844</v>
      </c>
      <c r="B4333" s="95"/>
      <c r="C4333" s="95" t="s">
        <v>8510</v>
      </c>
      <c r="D4333" s="95" t="s">
        <v>7080</v>
      </c>
      <c r="E4333" s="95" t="s">
        <v>7081</v>
      </c>
      <c r="F4333" s="99">
        <v>43282</v>
      </c>
      <c r="G4333" s="97"/>
      <c r="H4333" s="97">
        <v>11082.33</v>
      </c>
      <c r="I4333" s="95" t="s">
        <v>6923</v>
      </c>
      <c r="J4333" s="95" t="s">
        <v>8512</v>
      </c>
      <c r="K4333" s="96" t="s">
        <v>8513</v>
      </c>
    </row>
    <row r="4334" spans="1:12" ht="38.25" customHeight="1" x14ac:dyDescent="0.3">
      <c r="A4334" s="95" t="s">
        <v>6846</v>
      </c>
      <c r="B4334" s="95"/>
      <c r="C4334" s="95" t="s">
        <v>8510</v>
      </c>
      <c r="D4334" s="95" t="s">
        <v>7080</v>
      </c>
      <c r="E4334" s="95" t="s">
        <v>7081</v>
      </c>
      <c r="F4334" s="99">
        <v>43282</v>
      </c>
      <c r="G4334" s="97"/>
      <c r="H4334" s="97">
        <v>10337.06</v>
      </c>
      <c r="I4334" s="95" t="s">
        <v>6923</v>
      </c>
      <c r="J4334" s="95" t="s">
        <v>8512</v>
      </c>
      <c r="K4334" s="96" t="s">
        <v>8513</v>
      </c>
      <c r="L4334" s="93"/>
    </row>
    <row r="4335" spans="1:12" ht="11.25" x14ac:dyDescent="0.15">
      <c r="A4335" s="95" t="s">
        <v>6845</v>
      </c>
      <c r="B4335" s="95"/>
      <c r="C4335" s="95" t="s">
        <v>8510</v>
      </c>
      <c r="D4335" s="95" t="s">
        <v>7080</v>
      </c>
      <c r="E4335" s="95" t="s">
        <v>7081</v>
      </c>
      <c r="F4335" s="99">
        <v>43282</v>
      </c>
      <c r="G4335" s="97"/>
      <c r="H4335" s="97">
        <v>2416.27</v>
      </c>
      <c r="I4335" s="95" t="s">
        <v>6923</v>
      </c>
      <c r="J4335" s="95" t="s">
        <v>8512</v>
      </c>
      <c r="K4335" s="96" t="s">
        <v>8513</v>
      </c>
    </row>
    <row r="4336" spans="1:12" ht="12.75" customHeight="1" x14ac:dyDescent="0.15">
      <c r="A4336" s="95" t="s">
        <v>7157</v>
      </c>
      <c r="B4336" s="95"/>
      <c r="C4336" s="95" t="s">
        <v>8510</v>
      </c>
      <c r="D4336" s="95" t="s">
        <v>7080</v>
      </c>
      <c r="E4336" s="95" t="s">
        <v>7081</v>
      </c>
      <c r="F4336" s="96" t="s">
        <v>8511</v>
      </c>
      <c r="G4336" s="97"/>
      <c r="H4336" s="97">
        <v>1513.07</v>
      </c>
      <c r="I4336" s="95" t="s">
        <v>6923</v>
      </c>
      <c r="J4336" s="95" t="s">
        <v>8512</v>
      </c>
      <c r="K4336" s="96" t="s">
        <v>8513</v>
      </c>
      <c r="L4336" s="98"/>
    </row>
    <row r="4337" spans="1:12" ht="12.75" customHeight="1" x14ac:dyDescent="0.15">
      <c r="A4337" s="95" t="s">
        <v>7145</v>
      </c>
      <c r="B4337" s="95"/>
      <c r="C4337" s="95" t="s">
        <v>8510</v>
      </c>
      <c r="D4337" s="95" t="s">
        <v>7080</v>
      </c>
      <c r="E4337" s="95" t="s">
        <v>7081</v>
      </c>
      <c r="F4337" s="96" t="s">
        <v>8511</v>
      </c>
      <c r="G4337" s="97"/>
      <c r="H4337" s="97">
        <v>4030.55</v>
      </c>
      <c r="I4337" s="95" t="s">
        <v>6923</v>
      </c>
      <c r="J4337" s="95" t="s">
        <v>8512</v>
      </c>
      <c r="K4337" s="96" t="s">
        <v>8513</v>
      </c>
      <c r="L4337" s="98"/>
    </row>
    <row r="4338" spans="1:12" ht="12.75" customHeight="1" x14ac:dyDescent="0.15">
      <c r="A4338" s="95" t="s">
        <v>7158</v>
      </c>
      <c r="B4338" s="95"/>
      <c r="C4338" s="95" t="s">
        <v>8510</v>
      </c>
      <c r="D4338" s="95" t="s">
        <v>7080</v>
      </c>
      <c r="E4338" s="95" t="s">
        <v>7081</v>
      </c>
      <c r="F4338" s="96" t="s">
        <v>8511</v>
      </c>
      <c r="G4338" s="97"/>
      <c r="H4338" s="97">
        <v>199.5</v>
      </c>
      <c r="I4338" s="95" t="s">
        <v>6923</v>
      </c>
      <c r="J4338" s="95" t="s">
        <v>8512</v>
      </c>
      <c r="K4338" s="96" t="s">
        <v>8513</v>
      </c>
      <c r="L4338" s="98"/>
    </row>
    <row r="4339" spans="1:12" ht="12.75" customHeight="1" x14ac:dyDescent="0.15">
      <c r="A4339" s="95" t="s">
        <v>7159</v>
      </c>
      <c r="B4339" s="95"/>
      <c r="C4339" s="95" t="s">
        <v>8510</v>
      </c>
      <c r="D4339" s="95" t="s">
        <v>7080</v>
      </c>
      <c r="E4339" s="95" t="s">
        <v>7081</v>
      </c>
      <c r="F4339" s="96" t="s">
        <v>8511</v>
      </c>
      <c r="G4339" s="97"/>
      <c r="H4339" s="97">
        <v>465.5</v>
      </c>
      <c r="I4339" s="95" t="s">
        <v>6923</v>
      </c>
      <c r="J4339" s="95" t="s">
        <v>8512</v>
      </c>
      <c r="K4339" s="96" t="s">
        <v>8513</v>
      </c>
      <c r="L4339" s="98"/>
    </row>
    <row r="4340" spans="1:12" ht="12.75" customHeight="1" x14ac:dyDescent="0.15">
      <c r="A4340" s="95" t="s">
        <v>6848</v>
      </c>
      <c r="B4340" s="95"/>
      <c r="C4340" s="95" t="s">
        <v>8510</v>
      </c>
      <c r="D4340" s="95" t="s">
        <v>7080</v>
      </c>
      <c r="E4340" s="95" t="s">
        <v>7081</v>
      </c>
      <c r="F4340" s="99">
        <v>43282</v>
      </c>
      <c r="G4340" s="97"/>
      <c r="H4340" s="97">
        <v>7992.82</v>
      </c>
      <c r="I4340" s="95" t="s">
        <v>6923</v>
      </c>
      <c r="J4340" s="95" t="s">
        <v>8512</v>
      </c>
      <c r="K4340" s="96" t="s">
        <v>8513</v>
      </c>
      <c r="L4340" s="98"/>
    </row>
    <row r="4341" spans="1:12" ht="12.75" customHeight="1" x14ac:dyDescent="0.15">
      <c r="A4341" s="95" t="s">
        <v>6847</v>
      </c>
      <c r="B4341" s="95"/>
      <c r="C4341" s="95" t="s">
        <v>8510</v>
      </c>
      <c r="D4341" s="95" t="s">
        <v>7080</v>
      </c>
      <c r="E4341" s="95" t="s">
        <v>7081</v>
      </c>
      <c r="F4341" s="99">
        <v>43282</v>
      </c>
      <c r="G4341" s="97"/>
      <c r="H4341" s="97">
        <v>12880.26</v>
      </c>
      <c r="I4341" s="95" t="s">
        <v>6923</v>
      </c>
      <c r="J4341" s="95" t="s">
        <v>8512</v>
      </c>
      <c r="K4341" s="96" t="s">
        <v>8513</v>
      </c>
      <c r="L4341" s="98"/>
    </row>
    <row r="4342" spans="1:12" ht="12.75" customHeight="1" x14ac:dyDescent="0.15">
      <c r="A4342" s="95" t="s">
        <v>6810</v>
      </c>
      <c r="B4342" s="95"/>
      <c r="C4342" s="95" t="s">
        <v>8510</v>
      </c>
      <c r="D4342" s="95" t="s">
        <v>7080</v>
      </c>
      <c r="E4342" s="95" t="s">
        <v>7081</v>
      </c>
      <c r="F4342" s="96" t="s">
        <v>8511</v>
      </c>
      <c r="G4342" s="97"/>
      <c r="H4342" s="97">
        <v>18007.009999999998</v>
      </c>
      <c r="I4342" s="95" t="s">
        <v>6923</v>
      </c>
      <c r="J4342" s="95" t="s">
        <v>8512</v>
      </c>
      <c r="K4342" s="96" t="s">
        <v>8513</v>
      </c>
      <c r="L4342" s="98"/>
    </row>
    <row r="4343" spans="1:12" ht="12.75" customHeight="1" x14ac:dyDescent="0.15">
      <c r="A4343" s="95" t="s">
        <v>7055</v>
      </c>
      <c r="B4343" s="95"/>
      <c r="C4343" s="95" t="s">
        <v>8510</v>
      </c>
      <c r="D4343" s="95" t="s">
        <v>7080</v>
      </c>
      <c r="E4343" s="95" t="s">
        <v>7081</v>
      </c>
      <c r="F4343" s="96" t="s">
        <v>8511</v>
      </c>
      <c r="G4343" s="97"/>
      <c r="H4343" s="97">
        <v>4026.99</v>
      </c>
      <c r="I4343" s="95" t="s">
        <v>6923</v>
      </c>
      <c r="J4343" s="95" t="s">
        <v>8512</v>
      </c>
      <c r="K4343" s="96" t="s">
        <v>8513</v>
      </c>
      <c r="L4343" s="98"/>
    </row>
    <row r="4344" spans="1:12" ht="12.75" customHeight="1" x14ac:dyDescent="0.15">
      <c r="A4344" s="95" t="s">
        <v>7087</v>
      </c>
      <c r="B4344" s="95"/>
      <c r="C4344" s="95" t="s">
        <v>8510</v>
      </c>
      <c r="D4344" s="95" t="s">
        <v>7080</v>
      </c>
      <c r="E4344" s="95" t="s">
        <v>7081</v>
      </c>
      <c r="F4344" s="96" t="s">
        <v>8511</v>
      </c>
      <c r="G4344" s="97"/>
      <c r="H4344" s="97">
        <v>1471.53</v>
      </c>
      <c r="I4344" s="95" t="s">
        <v>6923</v>
      </c>
      <c r="J4344" s="95" t="s">
        <v>8512</v>
      </c>
      <c r="K4344" s="96" t="s">
        <v>8513</v>
      </c>
      <c r="L4344" s="98"/>
    </row>
    <row r="4345" spans="1:12" ht="12.75" customHeight="1" x14ac:dyDescent="0.15">
      <c r="A4345" s="95" t="s">
        <v>6808</v>
      </c>
      <c r="B4345" s="95"/>
      <c r="C4345" s="95" t="s">
        <v>8510</v>
      </c>
      <c r="D4345" s="95" t="s">
        <v>7080</v>
      </c>
      <c r="E4345" s="95" t="s">
        <v>7081</v>
      </c>
      <c r="F4345" s="96" t="s">
        <v>8511</v>
      </c>
      <c r="G4345" s="97"/>
      <c r="H4345" s="97"/>
      <c r="I4345" s="95" t="s">
        <v>6923</v>
      </c>
      <c r="J4345" s="95" t="s">
        <v>8512</v>
      </c>
      <c r="K4345" s="96" t="s">
        <v>8513</v>
      </c>
      <c r="L4345" s="98"/>
    </row>
    <row r="4346" spans="1:12" ht="12.75" customHeight="1" x14ac:dyDescent="0.15">
      <c r="A4346" s="95" t="s">
        <v>7160</v>
      </c>
      <c r="B4346" s="95"/>
      <c r="C4346" s="95" t="s">
        <v>8510</v>
      </c>
      <c r="D4346" s="95" t="s">
        <v>7080</v>
      </c>
      <c r="E4346" s="95" t="s">
        <v>7081</v>
      </c>
      <c r="F4346" s="96" t="s">
        <v>8511</v>
      </c>
      <c r="G4346" s="97"/>
      <c r="H4346" s="97">
        <v>816.25</v>
      </c>
      <c r="I4346" s="95" t="s">
        <v>6923</v>
      </c>
      <c r="J4346" s="95" t="s">
        <v>8512</v>
      </c>
      <c r="K4346" s="96" t="s">
        <v>8513</v>
      </c>
      <c r="L4346" s="98"/>
    </row>
    <row r="4347" spans="1:12" ht="12.75" customHeight="1" x14ac:dyDescent="0.15">
      <c r="A4347" s="95" t="s">
        <v>7220</v>
      </c>
      <c r="B4347" s="95"/>
      <c r="C4347" s="95" t="s">
        <v>8510</v>
      </c>
      <c r="D4347" s="95" t="s">
        <v>7080</v>
      </c>
      <c r="E4347" s="95" t="s">
        <v>7081</v>
      </c>
      <c r="F4347" s="96" t="s">
        <v>8511</v>
      </c>
      <c r="G4347" s="97"/>
      <c r="H4347" s="97">
        <v>512.76</v>
      </c>
      <c r="I4347" s="95" t="s">
        <v>6923</v>
      </c>
      <c r="J4347" s="95" t="s">
        <v>8512</v>
      </c>
      <c r="K4347" s="96" t="s">
        <v>8513</v>
      </c>
      <c r="L4347" s="98"/>
    </row>
    <row r="4348" spans="1:12" ht="12.75" customHeight="1" x14ac:dyDescent="0.15">
      <c r="A4348" s="95" t="s">
        <v>7139</v>
      </c>
      <c r="B4348" s="95"/>
      <c r="C4348" s="95" t="s">
        <v>8510</v>
      </c>
      <c r="D4348" s="95" t="s">
        <v>7080</v>
      </c>
      <c r="E4348" s="95" t="s">
        <v>7081</v>
      </c>
      <c r="F4348" s="96" t="s">
        <v>8511</v>
      </c>
      <c r="G4348" s="97"/>
      <c r="H4348" s="97">
        <v>2040.59</v>
      </c>
      <c r="I4348" s="95" t="s">
        <v>6923</v>
      </c>
      <c r="J4348" s="95" t="s">
        <v>8512</v>
      </c>
      <c r="K4348" s="96" t="s">
        <v>8513</v>
      </c>
      <c r="L4348" s="98"/>
    </row>
    <row r="4349" spans="1:12" ht="12.75" customHeight="1" x14ac:dyDescent="0.15">
      <c r="A4349" s="95" t="s">
        <v>6556</v>
      </c>
      <c r="B4349" s="95"/>
      <c r="C4349" s="95" t="s">
        <v>8514</v>
      </c>
      <c r="D4349" s="95" t="s">
        <v>7080</v>
      </c>
      <c r="E4349" s="95" t="s">
        <v>7081</v>
      </c>
      <c r="F4349" s="99">
        <v>42886</v>
      </c>
      <c r="G4349" s="97">
        <v>663.66</v>
      </c>
      <c r="H4349" s="97"/>
      <c r="I4349" s="95" t="s">
        <v>6608</v>
      </c>
      <c r="J4349" s="95" t="s">
        <v>8515</v>
      </c>
      <c r="K4349" s="96" t="s">
        <v>8516</v>
      </c>
      <c r="L4349" s="98"/>
    </row>
    <row r="4350" spans="1:12" ht="12.75" customHeight="1" x14ac:dyDescent="0.15">
      <c r="A4350" s="95" t="s">
        <v>6549</v>
      </c>
      <c r="B4350" s="95"/>
      <c r="C4350" s="95" t="s">
        <v>8514</v>
      </c>
      <c r="D4350" s="95" t="s">
        <v>7080</v>
      </c>
      <c r="E4350" s="95" t="s">
        <v>7081</v>
      </c>
      <c r="F4350" s="99">
        <v>42886</v>
      </c>
      <c r="G4350" s="97">
        <v>971.12</v>
      </c>
      <c r="H4350" s="97"/>
      <c r="I4350" s="95" t="s">
        <v>6608</v>
      </c>
      <c r="J4350" s="95" t="s">
        <v>8515</v>
      </c>
      <c r="K4350" s="96" t="s">
        <v>8516</v>
      </c>
      <c r="L4350" s="98"/>
    </row>
    <row r="4351" spans="1:12" ht="12.75" customHeight="1" x14ac:dyDescent="0.15">
      <c r="A4351" s="95" t="s">
        <v>6803</v>
      </c>
      <c r="B4351" s="95"/>
      <c r="C4351" s="95" t="s">
        <v>8514</v>
      </c>
      <c r="D4351" s="95" t="s">
        <v>7080</v>
      </c>
      <c r="E4351" s="95" t="s">
        <v>7081</v>
      </c>
      <c r="F4351" s="96" t="s">
        <v>6821</v>
      </c>
      <c r="G4351" s="97"/>
      <c r="H4351" s="97">
        <v>1553.79</v>
      </c>
      <c r="I4351" s="95" t="s">
        <v>6608</v>
      </c>
      <c r="J4351" s="95" t="s">
        <v>8515</v>
      </c>
      <c r="K4351" s="96" t="s">
        <v>8516</v>
      </c>
      <c r="L4351" s="98"/>
    </row>
    <row r="4352" spans="1:12" ht="12.75" customHeight="1" x14ac:dyDescent="0.15">
      <c r="A4352" s="95" t="s">
        <v>6556</v>
      </c>
      <c r="B4352" s="95"/>
      <c r="C4352" s="95" t="s">
        <v>8517</v>
      </c>
      <c r="D4352" s="95" t="s">
        <v>7080</v>
      </c>
      <c r="E4352" s="95" t="s">
        <v>7081</v>
      </c>
      <c r="F4352" s="99">
        <v>42916</v>
      </c>
      <c r="G4352" s="97">
        <v>582.66999999999996</v>
      </c>
      <c r="H4352" s="97"/>
      <c r="I4352" s="95" t="s">
        <v>6630</v>
      </c>
      <c r="J4352" s="95" t="s">
        <v>8518</v>
      </c>
      <c r="K4352" s="96" t="s">
        <v>8516</v>
      </c>
      <c r="L4352" s="98"/>
    </row>
    <row r="4353" spans="1:12" ht="25.5" customHeight="1" x14ac:dyDescent="0.15">
      <c r="A4353" s="95" t="s">
        <v>6549</v>
      </c>
      <c r="B4353" s="95"/>
      <c r="C4353" s="95" t="s">
        <v>8517</v>
      </c>
      <c r="D4353" s="95" t="s">
        <v>7080</v>
      </c>
      <c r="E4353" s="95" t="s">
        <v>7081</v>
      </c>
      <c r="F4353" s="99">
        <v>42916</v>
      </c>
      <c r="G4353" s="97">
        <v>971.12</v>
      </c>
      <c r="H4353" s="97"/>
      <c r="I4353" s="95" t="s">
        <v>6630</v>
      </c>
      <c r="J4353" s="95" t="s">
        <v>8518</v>
      </c>
      <c r="K4353" s="96" t="s">
        <v>8516</v>
      </c>
      <c r="L4353" s="98"/>
    </row>
    <row r="4354" spans="1:12" ht="25.5" customHeight="1" x14ac:dyDescent="0.15">
      <c r="A4354" s="95" t="s">
        <v>6803</v>
      </c>
      <c r="B4354" s="95"/>
      <c r="C4354" s="95" t="s">
        <v>8517</v>
      </c>
      <c r="D4354" s="95" t="s">
        <v>7080</v>
      </c>
      <c r="E4354" s="95" t="s">
        <v>7081</v>
      </c>
      <c r="F4354" s="96" t="s">
        <v>6824</v>
      </c>
      <c r="G4354" s="97"/>
      <c r="H4354" s="97">
        <v>1553.79</v>
      </c>
      <c r="I4354" s="95" t="s">
        <v>6630</v>
      </c>
      <c r="J4354" s="95" t="s">
        <v>8518</v>
      </c>
      <c r="K4354" s="96" t="s">
        <v>8516</v>
      </c>
      <c r="L4354" s="98"/>
    </row>
    <row r="4355" spans="1:12" ht="25.5" customHeight="1" x14ac:dyDescent="0.15">
      <c r="A4355" s="95" t="s">
        <v>6556</v>
      </c>
      <c r="B4355" s="95"/>
      <c r="C4355" s="95" t="s">
        <v>8519</v>
      </c>
      <c r="D4355" s="95" t="s">
        <v>7080</v>
      </c>
      <c r="E4355" s="95" t="s">
        <v>7081</v>
      </c>
      <c r="F4355" s="99">
        <v>42947</v>
      </c>
      <c r="G4355" s="97">
        <v>466.14</v>
      </c>
      <c r="H4355" s="97"/>
      <c r="I4355" s="95" t="s">
        <v>6647</v>
      </c>
      <c r="J4355" s="95" t="s">
        <v>8518</v>
      </c>
      <c r="K4355" s="96" t="s">
        <v>8516</v>
      </c>
      <c r="L4355" s="98"/>
    </row>
    <row r="4356" spans="1:12" ht="25.5" customHeight="1" x14ac:dyDescent="0.15">
      <c r="A4356" s="95" t="s">
        <v>6803</v>
      </c>
      <c r="B4356" s="95"/>
      <c r="C4356" s="95" t="s">
        <v>8519</v>
      </c>
      <c r="D4356" s="95" t="s">
        <v>7080</v>
      </c>
      <c r="E4356" s="95" t="s">
        <v>7081</v>
      </c>
      <c r="F4356" s="96" t="s">
        <v>7228</v>
      </c>
      <c r="G4356" s="97"/>
      <c r="H4356" s="97">
        <v>1320.72</v>
      </c>
      <c r="I4356" s="95" t="s">
        <v>6647</v>
      </c>
      <c r="J4356" s="95" t="s">
        <v>8518</v>
      </c>
      <c r="K4356" s="96" t="s">
        <v>8516</v>
      </c>
      <c r="L4356" s="98"/>
    </row>
    <row r="4357" spans="1:12" ht="25.5" customHeight="1" x14ac:dyDescent="0.15">
      <c r="A4357" s="95" t="s">
        <v>6549</v>
      </c>
      <c r="B4357" s="95"/>
      <c r="C4357" s="95" t="s">
        <v>8519</v>
      </c>
      <c r="D4357" s="95" t="s">
        <v>7080</v>
      </c>
      <c r="E4357" s="95" t="s">
        <v>7081</v>
      </c>
      <c r="F4357" s="99">
        <v>42947</v>
      </c>
      <c r="G4357" s="97">
        <v>854.58</v>
      </c>
      <c r="H4357" s="97"/>
      <c r="I4357" s="95" t="s">
        <v>6647</v>
      </c>
      <c r="J4357" s="95" t="s">
        <v>8518</v>
      </c>
      <c r="K4357" s="96" t="s">
        <v>8516</v>
      </c>
      <c r="L4357" s="98"/>
    </row>
    <row r="4358" spans="1:12" ht="25.5" customHeight="1" x14ac:dyDescent="0.15">
      <c r="A4358" s="95" t="s">
        <v>6549</v>
      </c>
      <c r="B4358" s="95"/>
      <c r="C4358" s="95" t="s">
        <v>8520</v>
      </c>
      <c r="D4358" s="95" t="s">
        <v>7080</v>
      </c>
      <c r="E4358" s="95" t="s">
        <v>7081</v>
      </c>
      <c r="F4358" s="99">
        <v>42947</v>
      </c>
      <c r="G4358" s="97">
        <v>2094.7399999999998</v>
      </c>
      <c r="H4358" s="97"/>
      <c r="I4358" s="95" t="s">
        <v>6648</v>
      </c>
      <c r="J4358" s="95" t="s">
        <v>8521</v>
      </c>
      <c r="K4358" s="96" t="s">
        <v>8516</v>
      </c>
      <c r="L4358" s="98"/>
    </row>
    <row r="4359" spans="1:12" ht="25.5" customHeight="1" x14ac:dyDescent="0.15">
      <c r="A4359" s="95" t="s">
        <v>6803</v>
      </c>
      <c r="B4359" s="95"/>
      <c r="C4359" s="95" t="s">
        <v>8520</v>
      </c>
      <c r="D4359" s="95" t="s">
        <v>7080</v>
      </c>
      <c r="E4359" s="95" t="s">
        <v>7081</v>
      </c>
      <c r="F4359" s="96" t="s">
        <v>7228</v>
      </c>
      <c r="G4359" s="97"/>
      <c r="H4359" s="97">
        <v>8550.66</v>
      </c>
      <c r="I4359" s="95" t="s">
        <v>6648</v>
      </c>
      <c r="J4359" s="95" t="s">
        <v>8521</v>
      </c>
      <c r="K4359" s="96" t="s">
        <v>8516</v>
      </c>
      <c r="L4359" s="98"/>
    </row>
    <row r="4360" spans="1:12" ht="25.5" customHeight="1" x14ac:dyDescent="0.15">
      <c r="A4360" s="95" t="s">
        <v>6556</v>
      </c>
      <c r="B4360" s="95"/>
      <c r="C4360" s="95" t="s">
        <v>8520</v>
      </c>
      <c r="D4360" s="95" t="s">
        <v>7080</v>
      </c>
      <c r="E4360" s="95" t="s">
        <v>7081</v>
      </c>
      <c r="F4360" s="99">
        <v>42947</v>
      </c>
      <c r="G4360" s="97">
        <v>1064.54</v>
      </c>
      <c r="H4360" s="97"/>
      <c r="I4360" s="95" t="s">
        <v>6648</v>
      </c>
      <c r="J4360" s="95" t="s">
        <v>8521</v>
      </c>
      <c r="K4360" s="96" t="s">
        <v>8516</v>
      </c>
      <c r="L4360" s="98"/>
    </row>
    <row r="4361" spans="1:12" ht="25.5" customHeight="1" x14ac:dyDescent="0.15">
      <c r="A4361" s="95" t="s">
        <v>7268</v>
      </c>
      <c r="B4361" s="95"/>
      <c r="C4361" s="95" t="s">
        <v>8520</v>
      </c>
      <c r="D4361" s="95" t="s">
        <v>7080</v>
      </c>
      <c r="E4361" s="95" t="s">
        <v>7081</v>
      </c>
      <c r="F4361" s="96" t="s">
        <v>7228</v>
      </c>
      <c r="G4361" s="97">
        <v>5391.38</v>
      </c>
      <c r="H4361" s="97"/>
      <c r="I4361" s="95" t="s">
        <v>6648</v>
      </c>
      <c r="J4361" s="95" t="s">
        <v>8521</v>
      </c>
      <c r="K4361" s="96" t="s">
        <v>8516</v>
      </c>
      <c r="L4361" s="98"/>
    </row>
    <row r="4362" spans="1:12" ht="11.25" x14ac:dyDescent="0.15">
      <c r="A4362" s="95" t="s">
        <v>6549</v>
      </c>
      <c r="B4362" s="95"/>
      <c r="C4362" s="95" t="s">
        <v>8522</v>
      </c>
      <c r="D4362" s="95" t="s">
        <v>7080</v>
      </c>
      <c r="E4362" s="95" t="s">
        <v>7081</v>
      </c>
      <c r="F4362" s="99">
        <v>42947</v>
      </c>
      <c r="G4362" s="97">
        <v>1984.38</v>
      </c>
      <c r="H4362" s="97"/>
      <c r="I4362" s="95" t="s">
        <v>6649</v>
      </c>
      <c r="J4362" s="95" t="s">
        <v>8521</v>
      </c>
      <c r="K4362" s="96" t="s">
        <v>8516</v>
      </c>
    </row>
    <row r="4363" spans="1:12" ht="11.25" x14ac:dyDescent="0.15">
      <c r="A4363" s="95" t="s">
        <v>6556</v>
      </c>
      <c r="B4363" s="95"/>
      <c r="C4363" s="95" t="s">
        <v>8522</v>
      </c>
      <c r="D4363" s="95" t="s">
        <v>7080</v>
      </c>
      <c r="E4363" s="95" t="s">
        <v>7081</v>
      </c>
      <c r="F4363" s="99">
        <v>42947</v>
      </c>
      <c r="G4363" s="97">
        <v>574.42999999999995</v>
      </c>
      <c r="H4363" s="97"/>
      <c r="I4363" s="95" t="s">
        <v>6649</v>
      </c>
      <c r="J4363" s="95" t="s">
        <v>8521</v>
      </c>
      <c r="K4363" s="96" t="s">
        <v>8516</v>
      </c>
    </row>
    <row r="4364" spans="1:12" ht="38.25" customHeight="1" x14ac:dyDescent="0.3">
      <c r="A4364" s="95" t="s">
        <v>7140</v>
      </c>
      <c r="B4364" s="95"/>
      <c r="C4364" s="95" t="s">
        <v>8522</v>
      </c>
      <c r="D4364" s="95" t="s">
        <v>7080</v>
      </c>
      <c r="E4364" s="95" t="s">
        <v>7081</v>
      </c>
      <c r="F4364" s="96" t="s">
        <v>7228</v>
      </c>
      <c r="G4364" s="97"/>
      <c r="H4364" s="97">
        <v>5209.0200000000004</v>
      </c>
      <c r="I4364" s="95" t="s">
        <v>6649</v>
      </c>
      <c r="J4364" s="95" t="s">
        <v>8521</v>
      </c>
      <c r="K4364" s="96" t="s">
        <v>8516</v>
      </c>
      <c r="L4364" s="93"/>
    </row>
    <row r="4365" spans="1:12" ht="11.25" x14ac:dyDescent="0.15">
      <c r="A4365" s="95" t="s">
        <v>7148</v>
      </c>
      <c r="B4365" s="95"/>
      <c r="C4365" s="95" t="s">
        <v>8522</v>
      </c>
      <c r="D4365" s="95" t="s">
        <v>7080</v>
      </c>
      <c r="E4365" s="95" t="s">
        <v>7081</v>
      </c>
      <c r="F4365" s="96" t="s">
        <v>7228</v>
      </c>
      <c r="G4365" s="97">
        <v>652.76</v>
      </c>
      <c r="H4365" s="97"/>
      <c r="I4365" s="95" t="s">
        <v>6649</v>
      </c>
      <c r="J4365" s="95" t="s">
        <v>8521</v>
      </c>
      <c r="K4365" s="96" t="s">
        <v>8516</v>
      </c>
    </row>
    <row r="4366" spans="1:12" ht="25.5" customHeight="1" x14ac:dyDescent="0.15">
      <c r="A4366" s="95" t="s">
        <v>7268</v>
      </c>
      <c r="B4366" s="95"/>
      <c r="C4366" s="95" t="s">
        <v>8522</v>
      </c>
      <c r="D4366" s="95" t="s">
        <v>7080</v>
      </c>
      <c r="E4366" s="95" t="s">
        <v>7081</v>
      </c>
      <c r="F4366" s="96" t="s">
        <v>7228</v>
      </c>
      <c r="G4366" s="97">
        <v>1997.44</v>
      </c>
      <c r="H4366" s="97"/>
      <c r="I4366" s="95" t="s">
        <v>6649</v>
      </c>
      <c r="J4366" s="95" t="s">
        <v>8521</v>
      </c>
      <c r="K4366" s="96" t="s">
        <v>8516</v>
      </c>
      <c r="L4366" s="98"/>
    </row>
    <row r="4367" spans="1:12" ht="25.5" customHeight="1" x14ac:dyDescent="0.15">
      <c r="A4367" s="95" t="s">
        <v>7145</v>
      </c>
      <c r="B4367" s="95"/>
      <c r="C4367" s="95" t="s">
        <v>8523</v>
      </c>
      <c r="D4367" s="95" t="s">
        <v>7080</v>
      </c>
      <c r="E4367" s="95" t="s">
        <v>7081</v>
      </c>
      <c r="F4367" s="96" t="s">
        <v>8524</v>
      </c>
      <c r="G4367" s="97"/>
      <c r="H4367" s="97">
        <v>8719.6200000000008</v>
      </c>
      <c r="I4367" s="95" t="s">
        <v>6705</v>
      </c>
      <c r="J4367" s="95" t="s">
        <v>8525</v>
      </c>
      <c r="K4367" s="96" t="s">
        <v>8526</v>
      </c>
      <c r="L4367" s="98"/>
    </row>
    <row r="4368" spans="1:12" ht="25.5" customHeight="1" x14ac:dyDescent="0.15">
      <c r="A4368" s="95" t="s">
        <v>7240</v>
      </c>
      <c r="B4368" s="95"/>
      <c r="C4368" s="95" t="s">
        <v>8523</v>
      </c>
      <c r="D4368" s="95" t="s">
        <v>7080</v>
      </c>
      <c r="E4368" s="95" t="s">
        <v>7081</v>
      </c>
      <c r="F4368" s="96" t="s">
        <v>8524</v>
      </c>
      <c r="G4368" s="97"/>
      <c r="H4368" s="97"/>
      <c r="I4368" s="95" t="s">
        <v>6705</v>
      </c>
      <c r="J4368" s="95" t="s">
        <v>8525</v>
      </c>
      <c r="K4368" s="96" t="s">
        <v>8526</v>
      </c>
      <c r="L4368" s="98"/>
    </row>
    <row r="4369" spans="1:12" ht="25.5" customHeight="1" x14ac:dyDescent="0.15">
      <c r="A4369" s="95" t="s">
        <v>7157</v>
      </c>
      <c r="B4369" s="95"/>
      <c r="C4369" s="95" t="s">
        <v>8523</v>
      </c>
      <c r="D4369" s="95" t="s">
        <v>7080</v>
      </c>
      <c r="E4369" s="95" t="s">
        <v>7081</v>
      </c>
      <c r="F4369" s="96" t="s">
        <v>8524</v>
      </c>
      <c r="G4369" s="97"/>
      <c r="H4369" s="97">
        <v>3222.26</v>
      </c>
      <c r="I4369" s="95" t="s">
        <v>6705</v>
      </c>
      <c r="J4369" s="95" t="s">
        <v>8525</v>
      </c>
      <c r="K4369" s="96" t="s">
        <v>8526</v>
      </c>
      <c r="L4369" s="98"/>
    </row>
    <row r="4370" spans="1:12" ht="25.5" customHeight="1" x14ac:dyDescent="0.15">
      <c r="A4370" s="95" t="s">
        <v>6556</v>
      </c>
      <c r="B4370" s="95"/>
      <c r="C4370" s="95" t="s">
        <v>8523</v>
      </c>
      <c r="D4370" s="95" t="s">
        <v>7080</v>
      </c>
      <c r="E4370" s="95" t="s">
        <v>7081</v>
      </c>
      <c r="F4370" s="99">
        <v>43009</v>
      </c>
      <c r="G4370" s="97"/>
      <c r="H4370" s="97">
        <v>16065.01</v>
      </c>
      <c r="I4370" s="95" t="s">
        <v>6705</v>
      </c>
      <c r="J4370" s="95" t="s">
        <v>8525</v>
      </c>
      <c r="K4370" s="96" t="s">
        <v>8526</v>
      </c>
      <c r="L4370" s="98"/>
    </row>
    <row r="4371" spans="1:12" ht="25.5" customHeight="1" x14ac:dyDescent="0.15">
      <c r="A4371" s="95" t="s">
        <v>7241</v>
      </c>
      <c r="B4371" s="95"/>
      <c r="C4371" s="95" t="s">
        <v>8523</v>
      </c>
      <c r="D4371" s="95" t="s">
        <v>7080</v>
      </c>
      <c r="E4371" s="95" t="s">
        <v>7081</v>
      </c>
      <c r="F4371" s="96" t="s">
        <v>8524</v>
      </c>
      <c r="G4371" s="97"/>
      <c r="H4371" s="97">
        <v>1295.0999999999999</v>
      </c>
      <c r="I4371" s="95" t="s">
        <v>6705</v>
      </c>
      <c r="J4371" s="95" t="s">
        <v>8525</v>
      </c>
      <c r="K4371" s="96" t="s">
        <v>8526</v>
      </c>
      <c r="L4371" s="98"/>
    </row>
    <row r="4372" spans="1:12" ht="25.5" customHeight="1" x14ac:dyDescent="0.15">
      <c r="A4372" s="95" t="s">
        <v>6803</v>
      </c>
      <c r="B4372" s="95"/>
      <c r="C4372" s="95" t="s">
        <v>8523</v>
      </c>
      <c r="D4372" s="95" t="s">
        <v>7080</v>
      </c>
      <c r="E4372" s="95" t="s">
        <v>7081</v>
      </c>
      <c r="F4372" s="96" t="s">
        <v>8524</v>
      </c>
      <c r="G4372" s="97"/>
      <c r="H4372" s="97">
        <v>11461.46</v>
      </c>
      <c r="I4372" s="95" t="s">
        <v>6705</v>
      </c>
      <c r="J4372" s="95" t="s">
        <v>8525</v>
      </c>
      <c r="K4372" s="96" t="s">
        <v>8526</v>
      </c>
      <c r="L4372" s="98"/>
    </row>
    <row r="4373" spans="1:12" ht="25.5" customHeight="1" x14ac:dyDescent="0.15">
      <c r="A4373" s="95" t="s">
        <v>7242</v>
      </c>
      <c r="B4373" s="95"/>
      <c r="C4373" s="95" t="s">
        <v>8523</v>
      </c>
      <c r="D4373" s="95" t="s">
        <v>7080</v>
      </c>
      <c r="E4373" s="95" t="s">
        <v>7081</v>
      </c>
      <c r="F4373" s="96" t="s">
        <v>8524</v>
      </c>
      <c r="G4373" s="97"/>
      <c r="H4373" s="97"/>
      <c r="I4373" s="95" t="s">
        <v>6705</v>
      </c>
      <c r="J4373" s="95" t="s">
        <v>8525</v>
      </c>
      <c r="K4373" s="96" t="s">
        <v>8526</v>
      </c>
      <c r="L4373" s="98"/>
    </row>
    <row r="4374" spans="1:12" ht="25.5" customHeight="1" x14ac:dyDescent="0.15">
      <c r="A4374" s="95" t="s">
        <v>6549</v>
      </c>
      <c r="B4374" s="95"/>
      <c r="C4374" s="95" t="s">
        <v>8523</v>
      </c>
      <c r="D4374" s="95" t="s">
        <v>7080</v>
      </c>
      <c r="E4374" s="95" t="s">
        <v>7081</v>
      </c>
      <c r="F4374" s="99">
        <v>43009</v>
      </c>
      <c r="G4374" s="97"/>
      <c r="H4374" s="97">
        <v>19494.330000000002</v>
      </c>
      <c r="I4374" s="95" t="s">
        <v>6705</v>
      </c>
      <c r="J4374" s="95" t="s">
        <v>8525</v>
      </c>
      <c r="K4374" s="96" t="s">
        <v>8526</v>
      </c>
      <c r="L4374" s="98"/>
    </row>
    <row r="4375" spans="1:12" ht="25.5" customHeight="1" x14ac:dyDescent="0.15">
      <c r="A4375" s="95" t="s">
        <v>6555</v>
      </c>
      <c r="B4375" s="95"/>
      <c r="C4375" s="95" t="s">
        <v>8523</v>
      </c>
      <c r="D4375" s="95" t="s">
        <v>7080</v>
      </c>
      <c r="E4375" s="95" t="s">
        <v>7081</v>
      </c>
      <c r="F4375" s="99">
        <v>43009</v>
      </c>
      <c r="G4375" s="97"/>
      <c r="H4375" s="97">
        <v>31126.560000000001</v>
      </c>
      <c r="I4375" s="95" t="s">
        <v>6705</v>
      </c>
      <c r="J4375" s="95" t="s">
        <v>8525</v>
      </c>
      <c r="K4375" s="96" t="s">
        <v>8526</v>
      </c>
      <c r="L4375" s="98"/>
    </row>
    <row r="4376" spans="1:12" ht="25.5" customHeight="1" x14ac:dyDescent="0.15">
      <c r="A4376" s="95" t="s">
        <v>6552</v>
      </c>
      <c r="B4376" s="95"/>
      <c r="C4376" s="95" t="s">
        <v>8523</v>
      </c>
      <c r="D4376" s="95" t="s">
        <v>7080</v>
      </c>
      <c r="E4376" s="95" t="s">
        <v>7081</v>
      </c>
      <c r="F4376" s="99">
        <v>43009</v>
      </c>
      <c r="G4376" s="97"/>
      <c r="H4376" s="97">
        <v>36908.21</v>
      </c>
      <c r="I4376" s="95" t="s">
        <v>6705</v>
      </c>
      <c r="J4376" s="95" t="s">
        <v>8525</v>
      </c>
      <c r="K4376" s="96" t="s">
        <v>8526</v>
      </c>
      <c r="L4376" s="98"/>
    </row>
    <row r="4377" spans="1:12" ht="25.5" customHeight="1" x14ac:dyDescent="0.15">
      <c r="A4377" s="95" t="s">
        <v>6550</v>
      </c>
      <c r="B4377" s="95"/>
      <c r="C4377" s="95" t="s">
        <v>8523</v>
      </c>
      <c r="D4377" s="95" t="s">
        <v>7080</v>
      </c>
      <c r="E4377" s="95" t="s">
        <v>7081</v>
      </c>
      <c r="F4377" s="99">
        <v>43009</v>
      </c>
      <c r="G4377" s="97"/>
      <c r="H4377" s="97">
        <v>4166.3100000000004</v>
      </c>
      <c r="I4377" s="95" t="s">
        <v>6705</v>
      </c>
      <c r="J4377" s="95" t="s">
        <v>8525</v>
      </c>
      <c r="K4377" s="96" t="s">
        <v>8526</v>
      </c>
      <c r="L4377" s="98"/>
    </row>
    <row r="4378" spans="1:12" ht="25.5" customHeight="1" x14ac:dyDescent="0.15">
      <c r="A4378" s="95" t="s">
        <v>7140</v>
      </c>
      <c r="B4378" s="95"/>
      <c r="C4378" s="95" t="s">
        <v>8523</v>
      </c>
      <c r="D4378" s="95" t="s">
        <v>7080</v>
      </c>
      <c r="E4378" s="95" t="s">
        <v>7081</v>
      </c>
      <c r="F4378" s="96" t="s">
        <v>8524</v>
      </c>
      <c r="G4378" s="97"/>
      <c r="H4378" s="97">
        <v>3655.44</v>
      </c>
      <c r="I4378" s="95" t="s">
        <v>6705</v>
      </c>
      <c r="J4378" s="95" t="s">
        <v>8525</v>
      </c>
      <c r="K4378" s="96" t="s">
        <v>8526</v>
      </c>
      <c r="L4378" s="98"/>
    </row>
    <row r="4379" spans="1:12" ht="25.5" customHeight="1" x14ac:dyDescent="0.15">
      <c r="A4379" s="95" t="s">
        <v>7220</v>
      </c>
      <c r="B4379" s="95"/>
      <c r="C4379" s="95" t="s">
        <v>8523</v>
      </c>
      <c r="D4379" s="95" t="s">
        <v>7080</v>
      </c>
      <c r="E4379" s="95" t="s">
        <v>7081</v>
      </c>
      <c r="F4379" s="96" t="s">
        <v>8524</v>
      </c>
      <c r="G4379" s="97"/>
      <c r="H4379" s="97">
        <v>1079.6600000000001</v>
      </c>
      <c r="I4379" s="95" t="s">
        <v>6705</v>
      </c>
      <c r="J4379" s="95" t="s">
        <v>8525</v>
      </c>
      <c r="K4379" s="96" t="s">
        <v>8526</v>
      </c>
      <c r="L4379" s="98"/>
    </row>
    <row r="4380" spans="1:12" ht="25.5" customHeight="1" x14ac:dyDescent="0.15">
      <c r="A4380" s="95" t="s">
        <v>7219</v>
      </c>
      <c r="B4380" s="95"/>
      <c r="C4380" s="95" t="s">
        <v>8523</v>
      </c>
      <c r="D4380" s="95" t="s">
        <v>7080</v>
      </c>
      <c r="E4380" s="95" t="s">
        <v>7081</v>
      </c>
      <c r="F4380" s="96" t="s">
        <v>8524</v>
      </c>
      <c r="G4380" s="97"/>
      <c r="H4380" s="97">
        <v>4029.74</v>
      </c>
      <c r="I4380" s="95" t="s">
        <v>6705</v>
      </c>
      <c r="J4380" s="95" t="s">
        <v>8525</v>
      </c>
      <c r="K4380" s="96" t="s">
        <v>8526</v>
      </c>
      <c r="L4380" s="98"/>
    </row>
    <row r="4381" spans="1:12" ht="25.5" customHeight="1" x14ac:dyDescent="0.15">
      <c r="A4381" s="95" t="s">
        <v>7239</v>
      </c>
      <c r="B4381" s="95"/>
      <c r="C4381" s="95" t="s">
        <v>8523</v>
      </c>
      <c r="D4381" s="95" t="s">
        <v>7080</v>
      </c>
      <c r="E4381" s="95" t="s">
        <v>7081</v>
      </c>
      <c r="F4381" s="96" t="s">
        <v>8524</v>
      </c>
      <c r="G4381" s="97"/>
      <c r="H4381" s="97">
        <v>1616.34</v>
      </c>
      <c r="I4381" s="95" t="s">
        <v>6705</v>
      </c>
      <c r="J4381" s="95" t="s">
        <v>8525</v>
      </c>
      <c r="K4381" s="96" t="s">
        <v>8526</v>
      </c>
      <c r="L4381" s="98"/>
    </row>
    <row r="4382" spans="1:12" ht="25.5" customHeight="1" x14ac:dyDescent="0.15">
      <c r="A4382" s="95" t="s">
        <v>6807</v>
      </c>
      <c r="B4382" s="95"/>
      <c r="C4382" s="95" t="s">
        <v>8523</v>
      </c>
      <c r="D4382" s="95" t="s">
        <v>7080</v>
      </c>
      <c r="E4382" s="95" t="s">
        <v>7081</v>
      </c>
      <c r="F4382" s="96" t="s">
        <v>8524</v>
      </c>
      <c r="G4382" s="97"/>
      <c r="H4382" s="97">
        <v>9375.14</v>
      </c>
      <c r="I4382" s="95" t="s">
        <v>6705</v>
      </c>
      <c r="J4382" s="95" t="s">
        <v>8525</v>
      </c>
      <c r="K4382" s="96" t="s">
        <v>8526</v>
      </c>
      <c r="L4382" s="98"/>
    </row>
    <row r="4383" spans="1:12" ht="25.5" customHeight="1" x14ac:dyDescent="0.15">
      <c r="A4383" s="95" t="s">
        <v>7087</v>
      </c>
      <c r="B4383" s="95"/>
      <c r="C4383" s="95" t="s">
        <v>8523</v>
      </c>
      <c r="D4383" s="95" t="s">
        <v>7080</v>
      </c>
      <c r="E4383" s="95" t="s">
        <v>7081</v>
      </c>
      <c r="F4383" s="96" t="s">
        <v>8524</v>
      </c>
      <c r="G4383" s="97"/>
      <c r="H4383" s="97">
        <v>3034.13</v>
      </c>
      <c r="I4383" s="95" t="s">
        <v>6705</v>
      </c>
      <c r="J4383" s="95" t="s">
        <v>8525</v>
      </c>
      <c r="K4383" s="96" t="s">
        <v>8526</v>
      </c>
      <c r="L4383" s="98"/>
    </row>
    <row r="4384" spans="1:12" ht="11.25" x14ac:dyDescent="0.15">
      <c r="A4384" s="95" t="s">
        <v>6810</v>
      </c>
      <c r="B4384" s="95"/>
      <c r="C4384" s="95" t="s">
        <v>8523</v>
      </c>
      <c r="D4384" s="95" t="s">
        <v>7080</v>
      </c>
      <c r="E4384" s="95" t="s">
        <v>7081</v>
      </c>
      <c r="F4384" s="96" t="s">
        <v>8524</v>
      </c>
      <c r="G4384" s="97"/>
      <c r="H4384" s="97">
        <v>33854.559999999998</v>
      </c>
      <c r="I4384" s="95" t="s">
        <v>6705</v>
      </c>
      <c r="J4384" s="95" t="s">
        <v>8525</v>
      </c>
      <c r="K4384" s="96" t="s">
        <v>8526</v>
      </c>
    </row>
    <row r="4385" spans="1:12" ht="11.25" x14ac:dyDescent="0.15">
      <c r="A4385" s="95" t="s">
        <v>7242</v>
      </c>
      <c r="B4385" s="95"/>
      <c r="C4385" s="95" t="s">
        <v>8527</v>
      </c>
      <c r="D4385" s="95" t="s">
        <v>7080</v>
      </c>
      <c r="E4385" s="95" t="s">
        <v>7081</v>
      </c>
      <c r="F4385" s="96" t="s">
        <v>6830</v>
      </c>
      <c r="G4385" s="97"/>
      <c r="H4385" s="97"/>
      <c r="I4385" s="95" t="s">
        <v>6691</v>
      </c>
      <c r="J4385" s="95" t="s">
        <v>8525</v>
      </c>
      <c r="K4385" s="96" t="s">
        <v>8526</v>
      </c>
    </row>
    <row r="4386" spans="1:12" ht="38.25" customHeight="1" x14ac:dyDescent="0.3">
      <c r="A4386" s="95" t="s">
        <v>6803</v>
      </c>
      <c r="B4386" s="95"/>
      <c r="C4386" s="95" t="s">
        <v>8527</v>
      </c>
      <c r="D4386" s="95" t="s">
        <v>7080</v>
      </c>
      <c r="E4386" s="95" t="s">
        <v>7081</v>
      </c>
      <c r="F4386" s="96" t="s">
        <v>6830</v>
      </c>
      <c r="G4386" s="97">
        <v>11461.46</v>
      </c>
      <c r="H4386" s="97"/>
      <c r="I4386" s="95" t="s">
        <v>6691</v>
      </c>
      <c r="J4386" s="95" t="s">
        <v>8525</v>
      </c>
      <c r="K4386" s="96" t="s">
        <v>8526</v>
      </c>
      <c r="L4386" s="93"/>
    </row>
    <row r="4387" spans="1:12" ht="11.25" x14ac:dyDescent="0.15">
      <c r="A4387" s="95" t="s">
        <v>6555</v>
      </c>
      <c r="B4387" s="95"/>
      <c r="C4387" s="95" t="s">
        <v>8527</v>
      </c>
      <c r="D4387" s="95" t="s">
        <v>7080</v>
      </c>
      <c r="E4387" s="95" t="s">
        <v>7081</v>
      </c>
      <c r="F4387" s="99">
        <v>43008</v>
      </c>
      <c r="G4387" s="97">
        <v>31126.560000000001</v>
      </c>
      <c r="H4387" s="97"/>
      <c r="I4387" s="95" t="s">
        <v>6691</v>
      </c>
      <c r="J4387" s="95" t="s">
        <v>8525</v>
      </c>
      <c r="K4387" s="96" t="s">
        <v>8526</v>
      </c>
    </row>
    <row r="4388" spans="1:12" ht="25.5" customHeight="1" x14ac:dyDescent="0.15">
      <c r="A4388" s="95" t="s">
        <v>6552</v>
      </c>
      <c r="B4388" s="95"/>
      <c r="C4388" s="95" t="s">
        <v>8527</v>
      </c>
      <c r="D4388" s="95" t="s">
        <v>7080</v>
      </c>
      <c r="E4388" s="95" t="s">
        <v>7081</v>
      </c>
      <c r="F4388" s="99">
        <v>43008</v>
      </c>
      <c r="G4388" s="97">
        <v>36908.21</v>
      </c>
      <c r="H4388" s="97"/>
      <c r="I4388" s="95" t="s">
        <v>6691</v>
      </c>
      <c r="J4388" s="95" t="s">
        <v>8525</v>
      </c>
      <c r="K4388" s="96" t="s">
        <v>8526</v>
      </c>
      <c r="L4388" s="98"/>
    </row>
    <row r="4389" spans="1:12" ht="25.5" customHeight="1" x14ac:dyDescent="0.15">
      <c r="A4389" s="95" t="s">
        <v>6550</v>
      </c>
      <c r="B4389" s="95"/>
      <c r="C4389" s="95" t="s">
        <v>8527</v>
      </c>
      <c r="D4389" s="95" t="s">
        <v>7080</v>
      </c>
      <c r="E4389" s="95" t="s">
        <v>7081</v>
      </c>
      <c r="F4389" s="99">
        <v>43008</v>
      </c>
      <c r="G4389" s="97">
        <v>4166.3100000000004</v>
      </c>
      <c r="H4389" s="97"/>
      <c r="I4389" s="95" t="s">
        <v>6691</v>
      </c>
      <c r="J4389" s="95" t="s">
        <v>8525</v>
      </c>
      <c r="K4389" s="96" t="s">
        <v>8526</v>
      </c>
      <c r="L4389" s="98"/>
    </row>
    <row r="4390" spans="1:12" ht="25.5" customHeight="1" x14ac:dyDescent="0.15">
      <c r="A4390" s="95" t="s">
        <v>6549</v>
      </c>
      <c r="B4390" s="95"/>
      <c r="C4390" s="95" t="s">
        <v>8527</v>
      </c>
      <c r="D4390" s="95" t="s">
        <v>7080</v>
      </c>
      <c r="E4390" s="95" t="s">
        <v>7081</v>
      </c>
      <c r="F4390" s="99">
        <v>43008</v>
      </c>
      <c r="G4390" s="97">
        <v>19494.330000000002</v>
      </c>
      <c r="H4390" s="97"/>
      <c r="I4390" s="95" t="s">
        <v>6691</v>
      </c>
      <c r="J4390" s="95" t="s">
        <v>8525</v>
      </c>
      <c r="K4390" s="96" t="s">
        <v>8526</v>
      </c>
      <c r="L4390" s="98"/>
    </row>
    <row r="4391" spans="1:12" ht="25.5" customHeight="1" x14ac:dyDescent="0.15">
      <c r="A4391" s="95" t="s">
        <v>6556</v>
      </c>
      <c r="B4391" s="95"/>
      <c r="C4391" s="95" t="s">
        <v>8527</v>
      </c>
      <c r="D4391" s="95" t="s">
        <v>7080</v>
      </c>
      <c r="E4391" s="95" t="s">
        <v>7081</v>
      </c>
      <c r="F4391" s="99">
        <v>43008</v>
      </c>
      <c r="G4391" s="97">
        <v>16065.01</v>
      </c>
      <c r="H4391" s="97"/>
      <c r="I4391" s="95" t="s">
        <v>6691</v>
      </c>
      <c r="J4391" s="95" t="s">
        <v>8525</v>
      </c>
      <c r="K4391" s="96" t="s">
        <v>8526</v>
      </c>
      <c r="L4391" s="98"/>
    </row>
    <row r="4392" spans="1:12" ht="25.5" customHeight="1" x14ac:dyDescent="0.15">
      <c r="A4392" s="95" t="s">
        <v>7241</v>
      </c>
      <c r="B4392" s="95"/>
      <c r="C4392" s="95" t="s">
        <v>8527</v>
      </c>
      <c r="D4392" s="95" t="s">
        <v>7080</v>
      </c>
      <c r="E4392" s="95" t="s">
        <v>7081</v>
      </c>
      <c r="F4392" s="96" t="s">
        <v>6830</v>
      </c>
      <c r="G4392" s="97">
        <v>1295.0999999999999</v>
      </c>
      <c r="H4392" s="97"/>
      <c r="I4392" s="95" t="s">
        <v>6691</v>
      </c>
      <c r="J4392" s="95" t="s">
        <v>8525</v>
      </c>
      <c r="K4392" s="96" t="s">
        <v>8526</v>
      </c>
      <c r="L4392" s="98"/>
    </row>
    <row r="4393" spans="1:12" ht="25.5" customHeight="1" x14ac:dyDescent="0.15">
      <c r="A4393" s="95" t="s">
        <v>7424</v>
      </c>
      <c r="B4393" s="95"/>
      <c r="C4393" s="95" t="s">
        <v>8527</v>
      </c>
      <c r="D4393" s="95" t="s">
        <v>7080</v>
      </c>
      <c r="E4393" s="95" t="s">
        <v>7081</v>
      </c>
      <c r="F4393" s="96" t="s">
        <v>6830</v>
      </c>
      <c r="G4393" s="97">
        <v>1724.18</v>
      </c>
      <c r="H4393" s="97"/>
      <c r="I4393" s="95" t="s">
        <v>6691</v>
      </c>
      <c r="J4393" s="95" t="s">
        <v>8525</v>
      </c>
      <c r="K4393" s="96" t="s">
        <v>8526</v>
      </c>
      <c r="L4393" s="98"/>
    </row>
    <row r="4394" spans="1:12" ht="25.5" customHeight="1" x14ac:dyDescent="0.15">
      <c r="A4394" s="95" t="s">
        <v>7240</v>
      </c>
      <c r="B4394" s="95"/>
      <c r="C4394" s="95" t="s">
        <v>8527</v>
      </c>
      <c r="D4394" s="95" t="s">
        <v>7080</v>
      </c>
      <c r="E4394" s="95" t="s">
        <v>7081</v>
      </c>
      <c r="F4394" s="96" t="s">
        <v>6830</v>
      </c>
      <c r="G4394" s="97">
        <v>1498.08</v>
      </c>
      <c r="H4394" s="97"/>
      <c r="I4394" s="95" t="s">
        <v>6691</v>
      </c>
      <c r="J4394" s="95" t="s">
        <v>8525</v>
      </c>
      <c r="K4394" s="96" t="s">
        <v>8526</v>
      </c>
      <c r="L4394" s="98"/>
    </row>
    <row r="4395" spans="1:12" ht="25.5" customHeight="1" x14ac:dyDescent="0.15">
      <c r="A4395" s="95" t="s">
        <v>7145</v>
      </c>
      <c r="B4395" s="95"/>
      <c r="C4395" s="95" t="s">
        <v>8527</v>
      </c>
      <c r="D4395" s="95" t="s">
        <v>7080</v>
      </c>
      <c r="E4395" s="95" t="s">
        <v>7081</v>
      </c>
      <c r="F4395" s="96" t="s">
        <v>6830</v>
      </c>
      <c r="G4395" s="97">
        <v>8719.6200000000008</v>
      </c>
      <c r="H4395" s="97"/>
      <c r="I4395" s="95" t="s">
        <v>6691</v>
      </c>
      <c r="J4395" s="95" t="s">
        <v>8525</v>
      </c>
      <c r="K4395" s="96" t="s">
        <v>8526</v>
      </c>
      <c r="L4395" s="98"/>
    </row>
    <row r="4396" spans="1:12" ht="25.5" customHeight="1" x14ac:dyDescent="0.15">
      <c r="A4396" s="95" t="s">
        <v>6809</v>
      </c>
      <c r="B4396" s="95"/>
      <c r="C4396" s="95" t="s">
        <v>8527</v>
      </c>
      <c r="D4396" s="95" t="s">
        <v>7080</v>
      </c>
      <c r="E4396" s="95" t="s">
        <v>7081</v>
      </c>
      <c r="F4396" s="96" t="s">
        <v>6830</v>
      </c>
      <c r="G4396" s="97">
        <v>33854.559999999998</v>
      </c>
      <c r="H4396" s="97"/>
      <c r="I4396" s="95" t="s">
        <v>6691</v>
      </c>
      <c r="J4396" s="95" t="s">
        <v>8525</v>
      </c>
      <c r="K4396" s="96" t="s">
        <v>8526</v>
      </c>
      <c r="L4396" s="98"/>
    </row>
    <row r="4397" spans="1:12" ht="25.5" customHeight="1" x14ac:dyDescent="0.15">
      <c r="A4397" s="95" t="s">
        <v>7219</v>
      </c>
      <c r="B4397" s="95"/>
      <c r="C4397" s="95" t="s">
        <v>8527</v>
      </c>
      <c r="D4397" s="95" t="s">
        <v>7080</v>
      </c>
      <c r="E4397" s="95" t="s">
        <v>7081</v>
      </c>
      <c r="F4397" s="96" t="s">
        <v>6830</v>
      </c>
      <c r="G4397" s="97">
        <v>4029.74</v>
      </c>
      <c r="H4397" s="97"/>
      <c r="I4397" s="95" t="s">
        <v>6691</v>
      </c>
      <c r="J4397" s="95" t="s">
        <v>8525</v>
      </c>
      <c r="K4397" s="96" t="s">
        <v>8526</v>
      </c>
      <c r="L4397" s="98"/>
    </row>
    <row r="4398" spans="1:12" ht="25.5" customHeight="1" x14ac:dyDescent="0.15">
      <c r="A4398" s="95" t="s">
        <v>7239</v>
      </c>
      <c r="B4398" s="95"/>
      <c r="C4398" s="95" t="s">
        <v>8527</v>
      </c>
      <c r="D4398" s="95" t="s">
        <v>7080</v>
      </c>
      <c r="E4398" s="95" t="s">
        <v>7081</v>
      </c>
      <c r="F4398" s="96" t="s">
        <v>6830</v>
      </c>
      <c r="G4398" s="97">
        <v>1616.34</v>
      </c>
      <c r="H4398" s="97"/>
      <c r="I4398" s="95" t="s">
        <v>6691</v>
      </c>
      <c r="J4398" s="95" t="s">
        <v>8525</v>
      </c>
      <c r="K4398" s="96" t="s">
        <v>8526</v>
      </c>
      <c r="L4398" s="98"/>
    </row>
    <row r="4399" spans="1:12" ht="25.5" customHeight="1" x14ac:dyDescent="0.15">
      <c r="A4399" s="95" t="s">
        <v>7220</v>
      </c>
      <c r="B4399" s="95"/>
      <c r="C4399" s="95" t="s">
        <v>8527</v>
      </c>
      <c r="D4399" s="95" t="s">
        <v>7080</v>
      </c>
      <c r="E4399" s="95" t="s">
        <v>7081</v>
      </c>
      <c r="F4399" s="96" t="s">
        <v>6830</v>
      </c>
      <c r="G4399" s="97">
        <v>1079.6600000000001</v>
      </c>
      <c r="H4399" s="97"/>
      <c r="I4399" s="95" t="s">
        <v>6691</v>
      </c>
      <c r="J4399" s="95" t="s">
        <v>8525</v>
      </c>
      <c r="K4399" s="96" t="s">
        <v>8526</v>
      </c>
      <c r="L4399" s="98"/>
    </row>
    <row r="4400" spans="1:12" ht="25.5" customHeight="1" x14ac:dyDescent="0.15">
      <c r="A4400" s="95" t="s">
        <v>7140</v>
      </c>
      <c r="B4400" s="95"/>
      <c r="C4400" s="95" t="s">
        <v>8527</v>
      </c>
      <c r="D4400" s="95" t="s">
        <v>7080</v>
      </c>
      <c r="E4400" s="95" t="s">
        <v>7081</v>
      </c>
      <c r="F4400" s="96" t="s">
        <v>6830</v>
      </c>
      <c r="G4400" s="97">
        <v>3655.44</v>
      </c>
      <c r="H4400" s="97"/>
      <c r="I4400" s="95" t="s">
        <v>6691</v>
      </c>
      <c r="J4400" s="95" t="s">
        <v>8525</v>
      </c>
      <c r="K4400" s="96" t="s">
        <v>8526</v>
      </c>
      <c r="L4400" s="98"/>
    </row>
    <row r="4401" spans="1:12" ht="25.5" customHeight="1" x14ac:dyDescent="0.15">
      <c r="A4401" s="95" t="s">
        <v>7118</v>
      </c>
      <c r="B4401" s="95"/>
      <c r="C4401" s="95" t="s">
        <v>8527</v>
      </c>
      <c r="D4401" s="95" t="s">
        <v>7080</v>
      </c>
      <c r="E4401" s="95" t="s">
        <v>7081</v>
      </c>
      <c r="F4401" s="96" t="s">
        <v>6830</v>
      </c>
      <c r="G4401" s="97">
        <v>3034.13</v>
      </c>
      <c r="H4401" s="97"/>
      <c r="I4401" s="95" t="s">
        <v>6691</v>
      </c>
      <c r="J4401" s="95" t="s">
        <v>8525</v>
      </c>
      <c r="K4401" s="96" t="s">
        <v>8526</v>
      </c>
      <c r="L4401" s="98"/>
    </row>
    <row r="4402" spans="1:12" ht="25.5" customHeight="1" x14ac:dyDescent="0.15">
      <c r="A4402" s="95" t="s">
        <v>6807</v>
      </c>
      <c r="B4402" s="95"/>
      <c r="C4402" s="95" t="s">
        <v>8527</v>
      </c>
      <c r="D4402" s="95" t="s">
        <v>7080</v>
      </c>
      <c r="E4402" s="95" t="s">
        <v>7081</v>
      </c>
      <c r="F4402" s="96" t="s">
        <v>6830</v>
      </c>
      <c r="G4402" s="97">
        <v>9375.14</v>
      </c>
      <c r="H4402" s="97"/>
      <c r="I4402" s="95" t="s">
        <v>6691</v>
      </c>
      <c r="J4402" s="95" t="s">
        <v>8525</v>
      </c>
      <c r="K4402" s="96" t="s">
        <v>8526</v>
      </c>
      <c r="L4402" s="98"/>
    </row>
    <row r="4403" spans="1:12" ht="25.5" customHeight="1" x14ac:dyDescent="0.15">
      <c r="A4403" s="95" t="s">
        <v>6807</v>
      </c>
      <c r="B4403" s="95"/>
      <c r="C4403" s="95" t="s">
        <v>8528</v>
      </c>
      <c r="D4403" s="95" t="s">
        <v>7080</v>
      </c>
      <c r="E4403" s="95" t="s">
        <v>7081</v>
      </c>
      <c r="F4403" s="96" t="s">
        <v>6830</v>
      </c>
      <c r="G4403" s="97">
        <v>18227.939999999999</v>
      </c>
      <c r="H4403" s="97"/>
      <c r="I4403" s="95" t="s">
        <v>6692</v>
      </c>
      <c r="J4403" s="95" t="s">
        <v>8529</v>
      </c>
      <c r="K4403" s="96" t="s">
        <v>8530</v>
      </c>
      <c r="L4403" s="98"/>
    </row>
    <row r="4404" spans="1:12" ht="25.5" customHeight="1" x14ac:dyDescent="0.15">
      <c r="A4404" s="95" t="s">
        <v>7118</v>
      </c>
      <c r="B4404" s="95"/>
      <c r="C4404" s="95" t="s">
        <v>8528</v>
      </c>
      <c r="D4404" s="95" t="s">
        <v>7080</v>
      </c>
      <c r="E4404" s="95" t="s">
        <v>7081</v>
      </c>
      <c r="F4404" s="96" t="s">
        <v>6830</v>
      </c>
      <c r="G4404" s="97">
        <v>5983.84</v>
      </c>
      <c r="H4404" s="97"/>
      <c r="I4404" s="95" t="s">
        <v>6692</v>
      </c>
      <c r="J4404" s="95" t="s">
        <v>8529</v>
      </c>
      <c r="K4404" s="96" t="s">
        <v>8530</v>
      </c>
      <c r="L4404" s="98"/>
    </row>
    <row r="4405" spans="1:12" ht="25.5" customHeight="1" x14ac:dyDescent="0.15">
      <c r="A4405" s="95" t="s">
        <v>7140</v>
      </c>
      <c r="B4405" s="95"/>
      <c r="C4405" s="95" t="s">
        <v>8528</v>
      </c>
      <c r="D4405" s="95" t="s">
        <v>7080</v>
      </c>
      <c r="E4405" s="95" t="s">
        <v>7081</v>
      </c>
      <c r="F4405" s="96" t="s">
        <v>6830</v>
      </c>
      <c r="G4405" s="97">
        <v>7310.89</v>
      </c>
      <c r="H4405" s="97"/>
      <c r="I4405" s="95" t="s">
        <v>6692</v>
      </c>
      <c r="J4405" s="95" t="s">
        <v>8529</v>
      </c>
      <c r="K4405" s="96" t="s">
        <v>8530</v>
      </c>
      <c r="L4405" s="98"/>
    </row>
    <row r="4406" spans="1:12" ht="11.25" x14ac:dyDescent="0.15">
      <c r="A4406" s="95" t="s">
        <v>7220</v>
      </c>
      <c r="B4406" s="95"/>
      <c r="C4406" s="95" t="s">
        <v>8528</v>
      </c>
      <c r="D4406" s="95" t="s">
        <v>7080</v>
      </c>
      <c r="E4406" s="95" t="s">
        <v>7081</v>
      </c>
      <c r="F4406" s="96" t="s">
        <v>6830</v>
      </c>
      <c r="G4406" s="97">
        <v>2286.36</v>
      </c>
      <c r="H4406" s="97"/>
      <c r="I4406" s="95" t="s">
        <v>6692</v>
      </c>
      <c r="J4406" s="95" t="s">
        <v>8529</v>
      </c>
      <c r="K4406" s="96" t="s">
        <v>8530</v>
      </c>
    </row>
    <row r="4407" spans="1:12" ht="11.25" x14ac:dyDescent="0.15">
      <c r="A4407" s="95" t="s">
        <v>7239</v>
      </c>
      <c r="B4407" s="95"/>
      <c r="C4407" s="95" t="s">
        <v>8528</v>
      </c>
      <c r="D4407" s="95" t="s">
        <v>7080</v>
      </c>
      <c r="E4407" s="95" t="s">
        <v>7081</v>
      </c>
      <c r="F4407" s="96" t="s">
        <v>6830</v>
      </c>
      <c r="G4407" s="97">
        <v>3232.68</v>
      </c>
      <c r="H4407" s="97"/>
      <c r="I4407" s="95" t="s">
        <v>6692</v>
      </c>
      <c r="J4407" s="95" t="s">
        <v>8529</v>
      </c>
      <c r="K4407" s="96" t="s">
        <v>8530</v>
      </c>
    </row>
    <row r="4408" spans="1:12" ht="38.25" customHeight="1" x14ac:dyDescent="0.3">
      <c r="A4408" s="95" t="s">
        <v>7219</v>
      </c>
      <c r="B4408" s="95"/>
      <c r="C4408" s="95" t="s">
        <v>8528</v>
      </c>
      <c r="D4408" s="95" t="s">
        <v>7080</v>
      </c>
      <c r="E4408" s="95" t="s">
        <v>7081</v>
      </c>
      <c r="F4408" s="96" t="s">
        <v>6830</v>
      </c>
      <c r="G4408" s="97">
        <v>8073.36</v>
      </c>
      <c r="H4408" s="97"/>
      <c r="I4408" s="95" t="s">
        <v>6692</v>
      </c>
      <c r="J4408" s="95" t="s">
        <v>8529</v>
      </c>
      <c r="K4408" s="96" t="s">
        <v>8530</v>
      </c>
      <c r="L4408" s="93"/>
    </row>
    <row r="4409" spans="1:12" ht="11.25" x14ac:dyDescent="0.15">
      <c r="A4409" s="95" t="s">
        <v>6809</v>
      </c>
      <c r="B4409" s="95"/>
      <c r="C4409" s="95" t="s">
        <v>8528</v>
      </c>
      <c r="D4409" s="95" t="s">
        <v>7080</v>
      </c>
      <c r="E4409" s="95" t="s">
        <v>7081</v>
      </c>
      <c r="F4409" s="96" t="s">
        <v>6830</v>
      </c>
      <c r="G4409" s="97">
        <v>68358.600000000006</v>
      </c>
      <c r="H4409" s="97"/>
      <c r="I4409" s="95" t="s">
        <v>6692</v>
      </c>
      <c r="J4409" s="95" t="s">
        <v>8529</v>
      </c>
      <c r="K4409" s="96" t="s">
        <v>8530</v>
      </c>
    </row>
    <row r="4410" spans="1:12" ht="25.5" customHeight="1" x14ac:dyDescent="0.15">
      <c r="A4410" s="95" t="s">
        <v>7145</v>
      </c>
      <c r="B4410" s="95"/>
      <c r="C4410" s="95" t="s">
        <v>8528</v>
      </c>
      <c r="D4410" s="95" t="s">
        <v>7080</v>
      </c>
      <c r="E4410" s="95" t="s">
        <v>7081</v>
      </c>
      <c r="F4410" s="96" t="s">
        <v>6830</v>
      </c>
      <c r="G4410" s="97">
        <v>17473.099999999999</v>
      </c>
      <c r="H4410" s="97"/>
      <c r="I4410" s="95" t="s">
        <v>6692</v>
      </c>
      <c r="J4410" s="95" t="s">
        <v>8529</v>
      </c>
      <c r="K4410" s="96" t="s">
        <v>8530</v>
      </c>
      <c r="L4410" s="98"/>
    </row>
    <row r="4411" spans="1:12" ht="25.5" customHeight="1" x14ac:dyDescent="0.15">
      <c r="A4411" s="95" t="s">
        <v>7240</v>
      </c>
      <c r="B4411" s="95"/>
      <c r="C4411" s="95" t="s">
        <v>8528</v>
      </c>
      <c r="D4411" s="95" t="s">
        <v>7080</v>
      </c>
      <c r="E4411" s="95" t="s">
        <v>7081</v>
      </c>
      <c r="F4411" s="96" t="s">
        <v>6830</v>
      </c>
      <c r="G4411" s="97">
        <v>2996.17</v>
      </c>
      <c r="H4411" s="97"/>
      <c r="I4411" s="95" t="s">
        <v>6692</v>
      </c>
      <c r="J4411" s="95" t="s">
        <v>8529</v>
      </c>
      <c r="K4411" s="96" t="s">
        <v>8530</v>
      </c>
      <c r="L4411" s="98"/>
    </row>
    <row r="4412" spans="1:12" ht="25.5" customHeight="1" x14ac:dyDescent="0.15">
      <c r="A4412" s="95" t="s">
        <v>7424</v>
      </c>
      <c r="B4412" s="95"/>
      <c r="C4412" s="95" t="s">
        <v>8528</v>
      </c>
      <c r="D4412" s="95" t="s">
        <v>7080</v>
      </c>
      <c r="E4412" s="95" t="s">
        <v>7081</v>
      </c>
      <c r="F4412" s="96" t="s">
        <v>6830</v>
      </c>
      <c r="G4412" s="97">
        <v>3366.43</v>
      </c>
      <c r="H4412" s="97"/>
      <c r="I4412" s="95" t="s">
        <v>6692</v>
      </c>
      <c r="J4412" s="95" t="s">
        <v>8529</v>
      </c>
      <c r="K4412" s="96" t="s">
        <v>8530</v>
      </c>
      <c r="L4412" s="98"/>
    </row>
    <row r="4413" spans="1:12" ht="25.5" customHeight="1" x14ac:dyDescent="0.15">
      <c r="A4413" s="95" t="s">
        <v>7241</v>
      </c>
      <c r="B4413" s="95"/>
      <c r="C4413" s="95" t="s">
        <v>8528</v>
      </c>
      <c r="D4413" s="95" t="s">
        <v>7080</v>
      </c>
      <c r="E4413" s="95" t="s">
        <v>7081</v>
      </c>
      <c r="F4413" s="96" t="s">
        <v>6830</v>
      </c>
      <c r="G4413" s="97">
        <v>2753.87</v>
      </c>
      <c r="H4413" s="97"/>
      <c r="I4413" s="95" t="s">
        <v>6692</v>
      </c>
      <c r="J4413" s="95" t="s">
        <v>8529</v>
      </c>
      <c r="K4413" s="96" t="s">
        <v>8530</v>
      </c>
      <c r="L4413" s="98"/>
    </row>
    <row r="4414" spans="1:12" ht="25.5" customHeight="1" x14ac:dyDescent="0.15">
      <c r="A4414" s="95" t="s">
        <v>6556</v>
      </c>
      <c r="B4414" s="95"/>
      <c r="C4414" s="95" t="s">
        <v>8528</v>
      </c>
      <c r="D4414" s="95" t="s">
        <v>7080</v>
      </c>
      <c r="E4414" s="95" t="s">
        <v>7081</v>
      </c>
      <c r="F4414" s="99">
        <v>43008</v>
      </c>
      <c r="G4414" s="97">
        <v>31978.080000000002</v>
      </c>
      <c r="H4414" s="97"/>
      <c r="I4414" s="95" t="s">
        <v>6692</v>
      </c>
      <c r="J4414" s="95" t="s">
        <v>8529</v>
      </c>
      <c r="K4414" s="96" t="s">
        <v>8530</v>
      </c>
      <c r="L4414" s="98"/>
    </row>
    <row r="4415" spans="1:12" ht="25.5" customHeight="1" x14ac:dyDescent="0.15">
      <c r="A4415" s="95" t="s">
        <v>6549</v>
      </c>
      <c r="B4415" s="95"/>
      <c r="C4415" s="95" t="s">
        <v>8528</v>
      </c>
      <c r="D4415" s="95" t="s">
        <v>7080</v>
      </c>
      <c r="E4415" s="95" t="s">
        <v>7081</v>
      </c>
      <c r="F4415" s="99">
        <v>43008</v>
      </c>
      <c r="G4415" s="97">
        <v>40808.22</v>
      </c>
      <c r="H4415" s="97"/>
      <c r="I4415" s="95" t="s">
        <v>6692</v>
      </c>
      <c r="J4415" s="95" t="s">
        <v>8529</v>
      </c>
      <c r="K4415" s="96" t="s">
        <v>8530</v>
      </c>
      <c r="L4415" s="98"/>
    </row>
    <row r="4416" spans="1:12" ht="25.5" customHeight="1" x14ac:dyDescent="0.15">
      <c r="A4416" s="95" t="s">
        <v>6550</v>
      </c>
      <c r="B4416" s="95"/>
      <c r="C4416" s="95" t="s">
        <v>8528</v>
      </c>
      <c r="D4416" s="95" t="s">
        <v>7080</v>
      </c>
      <c r="E4416" s="95" t="s">
        <v>7081</v>
      </c>
      <c r="F4416" s="99">
        <v>43008</v>
      </c>
      <c r="G4416" s="97">
        <v>5504.3</v>
      </c>
      <c r="H4416" s="97"/>
      <c r="I4416" s="95" t="s">
        <v>6692</v>
      </c>
      <c r="J4416" s="95" t="s">
        <v>8529</v>
      </c>
      <c r="K4416" s="96" t="s">
        <v>8530</v>
      </c>
      <c r="L4416" s="98"/>
    </row>
    <row r="4417" spans="1:12" ht="25.5" customHeight="1" x14ac:dyDescent="0.15">
      <c r="A4417" s="95" t="s">
        <v>6552</v>
      </c>
      <c r="B4417" s="95"/>
      <c r="C4417" s="95" t="s">
        <v>8528</v>
      </c>
      <c r="D4417" s="95" t="s">
        <v>7080</v>
      </c>
      <c r="E4417" s="95" t="s">
        <v>7081</v>
      </c>
      <c r="F4417" s="99">
        <v>43008</v>
      </c>
      <c r="G4417" s="97">
        <v>47205.99</v>
      </c>
      <c r="H4417" s="97"/>
      <c r="I4417" s="95" t="s">
        <v>6692</v>
      </c>
      <c r="J4417" s="95" t="s">
        <v>8529</v>
      </c>
      <c r="K4417" s="96" t="s">
        <v>8530</v>
      </c>
      <c r="L4417" s="98"/>
    </row>
    <row r="4418" spans="1:12" ht="25.5" customHeight="1" x14ac:dyDescent="0.15">
      <c r="A4418" s="95" t="s">
        <v>6555</v>
      </c>
      <c r="B4418" s="95"/>
      <c r="C4418" s="95" t="s">
        <v>8528</v>
      </c>
      <c r="D4418" s="95" t="s">
        <v>7080</v>
      </c>
      <c r="E4418" s="95" t="s">
        <v>7081</v>
      </c>
      <c r="F4418" s="99">
        <v>43008</v>
      </c>
      <c r="G4418" s="97">
        <v>40891.480000000003</v>
      </c>
      <c r="H4418" s="97"/>
      <c r="I4418" s="95" t="s">
        <v>6692</v>
      </c>
      <c r="J4418" s="95" t="s">
        <v>8529</v>
      </c>
      <c r="K4418" s="96" t="s">
        <v>8530</v>
      </c>
      <c r="L4418" s="98"/>
    </row>
    <row r="4419" spans="1:12" ht="25.5" customHeight="1" x14ac:dyDescent="0.15">
      <c r="A4419" s="95" t="s">
        <v>6553</v>
      </c>
      <c r="B4419" s="95"/>
      <c r="C4419" s="95" t="s">
        <v>8528</v>
      </c>
      <c r="D4419" s="95" t="s">
        <v>7080</v>
      </c>
      <c r="E4419" s="95" t="s">
        <v>7081</v>
      </c>
      <c r="F4419" s="99">
        <v>43008</v>
      </c>
      <c r="G4419" s="97"/>
      <c r="H4419" s="97"/>
      <c r="I4419" s="95" t="s">
        <v>6692</v>
      </c>
      <c r="J4419" s="95" t="s">
        <v>8529</v>
      </c>
      <c r="K4419" s="96" t="s">
        <v>8530</v>
      </c>
      <c r="L4419" s="98"/>
    </row>
    <row r="4420" spans="1:12" ht="25.5" customHeight="1" x14ac:dyDescent="0.15">
      <c r="A4420" s="95" t="s">
        <v>6803</v>
      </c>
      <c r="B4420" s="95"/>
      <c r="C4420" s="95" t="s">
        <v>8528</v>
      </c>
      <c r="D4420" s="95" t="s">
        <v>7080</v>
      </c>
      <c r="E4420" s="95" t="s">
        <v>7081</v>
      </c>
      <c r="F4420" s="96" t="s">
        <v>6830</v>
      </c>
      <c r="G4420" s="97">
        <v>24826.77</v>
      </c>
      <c r="H4420" s="97"/>
      <c r="I4420" s="95" t="s">
        <v>6692</v>
      </c>
      <c r="J4420" s="95" t="s">
        <v>8529</v>
      </c>
      <c r="K4420" s="96" t="s">
        <v>8530</v>
      </c>
      <c r="L4420" s="98"/>
    </row>
    <row r="4421" spans="1:12" ht="25.5" customHeight="1" x14ac:dyDescent="0.15">
      <c r="A4421" s="95" t="s">
        <v>7242</v>
      </c>
      <c r="B4421" s="95"/>
      <c r="C4421" s="95" t="s">
        <v>8528</v>
      </c>
      <c r="D4421" s="95" t="s">
        <v>7080</v>
      </c>
      <c r="E4421" s="95" t="s">
        <v>7081</v>
      </c>
      <c r="F4421" s="96" t="s">
        <v>6830</v>
      </c>
      <c r="G4421" s="97"/>
      <c r="H4421" s="97"/>
      <c r="I4421" s="95" t="s">
        <v>6692</v>
      </c>
      <c r="J4421" s="95" t="s">
        <v>8529</v>
      </c>
      <c r="K4421" s="96" t="s">
        <v>8530</v>
      </c>
      <c r="L4421" s="98"/>
    </row>
    <row r="4422" spans="1:12" ht="25.5" customHeight="1" x14ac:dyDescent="0.15">
      <c r="A4422" s="95" t="s">
        <v>7161</v>
      </c>
      <c r="B4422" s="95"/>
      <c r="C4422" s="95" t="s">
        <v>7135</v>
      </c>
      <c r="D4422" s="95" t="s">
        <v>7080</v>
      </c>
      <c r="E4422" s="95" t="s">
        <v>7081</v>
      </c>
      <c r="F4422" s="96" t="s">
        <v>7061</v>
      </c>
      <c r="G4422" s="97">
        <v>824.92</v>
      </c>
      <c r="H4422" s="97"/>
      <c r="I4422" s="95" t="s">
        <v>8531</v>
      </c>
      <c r="J4422" s="95" t="s">
        <v>8532</v>
      </c>
      <c r="K4422" s="96" t="s">
        <v>8533</v>
      </c>
      <c r="L4422" s="98"/>
    </row>
    <row r="4423" spans="1:12" ht="25.5" customHeight="1" x14ac:dyDescent="0.15">
      <c r="A4423" s="95" t="s">
        <v>7056</v>
      </c>
      <c r="B4423" s="95"/>
      <c r="C4423" s="95" t="s">
        <v>7135</v>
      </c>
      <c r="D4423" s="95" t="s">
        <v>7080</v>
      </c>
      <c r="E4423" s="95" t="s">
        <v>7081</v>
      </c>
      <c r="F4423" s="96" t="s">
        <v>7061</v>
      </c>
      <c r="G4423" s="100"/>
      <c r="H4423" s="100">
        <v>824.92</v>
      </c>
      <c r="I4423" s="95" t="s">
        <v>8531</v>
      </c>
      <c r="J4423" s="95" t="s">
        <v>8532</v>
      </c>
      <c r="K4423" s="96" t="s">
        <v>8533</v>
      </c>
      <c r="L4423" s="98"/>
    </row>
    <row r="4424" spans="1:12" ht="25.5" customHeight="1" x14ac:dyDescent="0.15">
      <c r="A4424" s="95" t="s">
        <v>7161</v>
      </c>
      <c r="B4424" s="95"/>
      <c r="C4424" s="95" t="s">
        <v>7396</v>
      </c>
      <c r="D4424" s="95" t="s">
        <v>7080</v>
      </c>
      <c r="E4424" s="95" t="s">
        <v>7081</v>
      </c>
      <c r="F4424" s="96" t="s">
        <v>7061</v>
      </c>
      <c r="G4424" s="97">
        <v>1281.96</v>
      </c>
      <c r="H4424" s="97"/>
      <c r="I4424" s="95" t="s">
        <v>8534</v>
      </c>
      <c r="J4424" s="95" t="s">
        <v>8535</v>
      </c>
      <c r="K4424" s="96" t="s">
        <v>8533</v>
      </c>
      <c r="L4424" s="98"/>
    </row>
    <row r="4425" spans="1:12" ht="25.5" customHeight="1" x14ac:dyDescent="0.15">
      <c r="A4425" s="95" t="s">
        <v>6804</v>
      </c>
      <c r="B4425" s="95"/>
      <c r="C4425" s="95" t="s">
        <v>7396</v>
      </c>
      <c r="D4425" s="95" t="s">
        <v>7080</v>
      </c>
      <c r="E4425" s="95" t="s">
        <v>7081</v>
      </c>
      <c r="F4425" s="96" t="s">
        <v>7061</v>
      </c>
      <c r="G4425" s="97"/>
      <c r="H4425" s="97">
        <v>1281.96</v>
      </c>
      <c r="I4425" s="95" t="s">
        <v>8534</v>
      </c>
      <c r="J4425" s="95" t="s">
        <v>8535</v>
      </c>
      <c r="K4425" s="96" t="s">
        <v>8533</v>
      </c>
      <c r="L4425" s="98"/>
    </row>
    <row r="4426" spans="1:12" ht="25.5" customHeight="1" x14ac:dyDescent="0.15">
      <c r="A4426" s="95" t="s">
        <v>7161</v>
      </c>
      <c r="B4426" s="95"/>
      <c r="C4426" s="95" t="s">
        <v>7396</v>
      </c>
      <c r="D4426" s="95" t="s">
        <v>7080</v>
      </c>
      <c r="E4426" s="95" t="s">
        <v>7081</v>
      </c>
      <c r="F4426" s="96" t="s">
        <v>7058</v>
      </c>
      <c r="G4426" s="97">
        <v>862.43</v>
      </c>
      <c r="H4426" s="97"/>
      <c r="I4426" s="95" t="s">
        <v>8531</v>
      </c>
      <c r="J4426" s="95" t="s">
        <v>8532</v>
      </c>
      <c r="K4426" s="96" t="s">
        <v>8533</v>
      </c>
      <c r="L4426" s="98"/>
    </row>
    <row r="4427" spans="1:12" ht="25.5" customHeight="1" x14ac:dyDescent="0.15">
      <c r="A4427" s="95" t="s">
        <v>7056</v>
      </c>
      <c r="B4427" s="95"/>
      <c r="C4427" s="95" t="s">
        <v>7396</v>
      </c>
      <c r="D4427" s="95" t="s">
        <v>7080</v>
      </c>
      <c r="E4427" s="95" t="s">
        <v>7081</v>
      </c>
      <c r="F4427" s="96" t="s">
        <v>7058</v>
      </c>
      <c r="G4427" s="97"/>
      <c r="H4427" s="97">
        <v>862.43</v>
      </c>
      <c r="I4427" s="95" t="s">
        <v>8531</v>
      </c>
      <c r="J4427" s="95" t="s">
        <v>8532</v>
      </c>
      <c r="K4427" s="96" t="s">
        <v>8533</v>
      </c>
      <c r="L4427" s="98"/>
    </row>
    <row r="4428" spans="1:12" ht="11.25" x14ac:dyDescent="0.15">
      <c r="A4428" s="95" t="s">
        <v>6804</v>
      </c>
      <c r="B4428" s="95"/>
      <c r="C4428" s="95" t="s">
        <v>7135</v>
      </c>
      <c r="D4428" s="95" t="s">
        <v>7080</v>
      </c>
      <c r="E4428" s="95" t="s">
        <v>7081</v>
      </c>
      <c r="F4428" s="96" t="s">
        <v>7058</v>
      </c>
      <c r="G4428" s="97"/>
      <c r="H4428" s="97">
        <v>1340.23</v>
      </c>
      <c r="I4428" s="95" t="s">
        <v>8534</v>
      </c>
      <c r="J4428" s="95" t="s">
        <v>8535</v>
      </c>
      <c r="K4428" s="96" t="s">
        <v>8533</v>
      </c>
    </row>
    <row r="4429" spans="1:12" ht="11.25" x14ac:dyDescent="0.15">
      <c r="A4429" s="95" t="s">
        <v>7161</v>
      </c>
      <c r="B4429" s="95"/>
      <c r="C4429" s="95" t="s">
        <v>7135</v>
      </c>
      <c r="D4429" s="95" t="s">
        <v>7080</v>
      </c>
      <c r="E4429" s="95" t="s">
        <v>7081</v>
      </c>
      <c r="F4429" s="96" t="s">
        <v>7058</v>
      </c>
      <c r="G4429" s="97">
        <v>1340.23</v>
      </c>
      <c r="H4429" s="97"/>
      <c r="I4429" s="95" t="s">
        <v>8534</v>
      </c>
      <c r="J4429" s="95" t="s">
        <v>8535</v>
      </c>
      <c r="K4429" s="96" t="s">
        <v>8533</v>
      </c>
    </row>
    <row r="4430" spans="1:12" ht="38.25" customHeight="1" x14ac:dyDescent="0.3">
      <c r="A4430" s="95" t="s">
        <v>6549</v>
      </c>
      <c r="B4430" s="95"/>
      <c r="C4430" s="95" t="s">
        <v>7311</v>
      </c>
      <c r="D4430" s="95" t="s">
        <v>7080</v>
      </c>
      <c r="E4430" s="95" t="s">
        <v>7081</v>
      </c>
      <c r="F4430" s="99">
        <v>43008</v>
      </c>
      <c r="G4430" s="97">
        <v>189</v>
      </c>
      <c r="H4430" s="97"/>
      <c r="I4430" s="95" t="s">
        <v>6690</v>
      </c>
      <c r="J4430" s="95" t="s">
        <v>8536</v>
      </c>
      <c r="K4430" s="96" t="s">
        <v>8537</v>
      </c>
      <c r="L4430" s="93"/>
    </row>
    <row r="4431" spans="1:12" ht="11.25" x14ac:dyDescent="0.15">
      <c r="A4431" s="95" t="s">
        <v>6809</v>
      </c>
      <c r="B4431" s="95"/>
      <c r="C4431" s="95" t="s">
        <v>7311</v>
      </c>
      <c r="D4431" s="95" t="s">
        <v>7080</v>
      </c>
      <c r="E4431" s="95" t="s">
        <v>7081</v>
      </c>
      <c r="F4431" s="96" t="s">
        <v>6830</v>
      </c>
      <c r="G4431" s="97"/>
      <c r="H4431" s="97">
        <v>189</v>
      </c>
      <c r="I4431" s="95" t="s">
        <v>6690</v>
      </c>
      <c r="J4431" s="95" t="s">
        <v>8536</v>
      </c>
      <c r="K4431" s="96" t="s">
        <v>8537</v>
      </c>
    </row>
    <row r="4432" spans="1:12" ht="25.5" customHeight="1" x14ac:dyDescent="0.15">
      <c r="A4432" s="95" t="s">
        <v>6549</v>
      </c>
      <c r="B4432" s="95"/>
      <c r="C4432" s="95" t="s">
        <v>7315</v>
      </c>
      <c r="D4432" s="95" t="s">
        <v>7080</v>
      </c>
      <c r="E4432" s="95" t="s">
        <v>7081</v>
      </c>
      <c r="F4432" s="99">
        <v>43008</v>
      </c>
      <c r="G4432" s="97">
        <v>969.23</v>
      </c>
      <c r="H4432" s="97"/>
      <c r="I4432" s="95" t="s">
        <v>6693</v>
      </c>
      <c r="J4432" s="95" t="s">
        <v>8536</v>
      </c>
      <c r="K4432" s="96" t="s">
        <v>8537</v>
      </c>
      <c r="L4432" s="98"/>
    </row>
    <row r="4433" spans="1:12" ht="25.5" customHeight="1" x14ac:dyDescent="0.15">
      <c r="A4433" s="95" t="s">
        <v>6806</v>
      </c>
      <c r="B4433" s="95"/>
      <c r="C4433" s="95" t="s">
        <v>7315</v>
      </c>
      <c r="D4433" s="95" t="s">
        <v>7080</v>
      </c>
      <c r="E4433" s="95" t="s">
        <v>7081</v>
      </c>
      <c r="F4433" s="96" t="s">
        <v>6830</v>
      </c>
      <c r="G4433" s="97">
        <v>242.31</v>
      </c>
      <c r="H4433" s="97"/>
      <c r="I4433" s="95" t="s">
        <v>6693</v>
      </c>
      <c r="J4433" s="95" t="s">
        <v>8536</v>
      </c>
      <c r="K4433" s="96" t="s">
        <v>8537</v>
      </c>
      <c r="L4433" s="98"/>
    </row>
    <row r="4434" spans="1:12" ht="25.5" customHeight="1" x14ac:dyDescent="0.15">
      <c r="A4434" s="95" t="s">
        <v>6805</v>
      </c>
      <c r="B4434" s="95"/>
      <c r="C4434" s="95" t="s">
        <v>7315</v>
      </c>
      <c r="D4434" s="95" t="s">
        <v>7080</v>
      </c>
      <c r="E4434" s="95" t="s">
        <v>7081</v>
      </c>
      <c r="F4434" s="96" t="s">
        <v>6830</v>
      </c>
      <c r="G4434" s="97">
        <v>169.62</v>
      </c>
      <c r="H4434" s="97"/>
      <c r="I4434" s="95" t="s">
        <v>6693</v>
      </c>
      <c r="J4434" s="95" t="s">
        <v>8536</v>
      </c>
      <c r="K4434" s="96" t="s">
        <v>8537</v>
      </c>
      <c r="L4434" s="98"/>
    </row>
    <row r="4435" spans="1:12" ht="25.5" customHeight="1" x14ac:dyDescent="0.15">
      <c r="A4435" s="95" t="s">
        <v>6809</v>
      </c>
      <c r="B4435" s="95"/>
      <c r="C4435" s="95" t="s">
        <v>7315</v>
      </c>
      <c r="D4435" s="95" t="s">
        <v>7080</v>
      </c>
      <c r="E4435" s="95" t="s">
        <v>7081</v>
      </c>
      <c r="F4435" s="96" t="s">
        <v>6830</v>
      </c>
      <c r="G4435" s="97"/>
      <c r="H4435" s="97">
        <v>1381.16</v>
      </c>
      <c r="I4435" s="95" t="s">
        <v>6693</v>
      </c>
      <c r="J4435" s="95" t="s">
        <v>8536</v>
      </c>
      <c r="K4435" s="96" t="s">
        <v>8537</v>
      </c>
      <c r="L4435" s="98"/>
    </row>
    <row r="4436" spans="1:12" ht="25.5" customHeight="1" x14ac:dyDescent="0.15">
      <c r="A4436" s="95" t="s">
        <v>6803</v>
      </c>
      <c r="B4436" s="95"/>
      <c r="C4436" s="95" t="s">
        <v>7317</v>
      </c>
      <c r="D4436" s="95" t="s">
        <v>7080</v>
      </c>
      <c r="E4436" s="95" t="s">
        <v>7081</v>
      </c>
      <c r="F4436" s="96" t="s">
        <v>6830</v>
      </c>
      <c r="G4436" s="97"/>
      <c r="H4436" s="97">
        <v>368.92</v>
      </c>
      <c r="I4436" s="95" t="s">
        <v>8538</v>
      </c>
      <c r="J4436" s="95" t="s">
        <v>8536</v>
      </c>
      <c r="K4436" s="96" t="s">
        <v>8537</v>
      </c>
      <c r="L4436" s="98"/>
    </row>
    <row r="4437" spans="1:12" ht="25.5" customHeight="1" x14ac:dyDescent="0.15">
      <c r="A4437" s="95" t="s">
        <v>6809</v>
      </c>
      <c r="B4437" s="95"/>
      <c r="C4437" s="95" t="s">
        <v>7317</v>
      </c>
      <c r="D4437" s="95" t="s">
        <v>7080</v>
      </c>
      <c r="E4437" s="95" t="s">
        <v>7081</v>
      </c>
      <c r="F4437" s="96" t="s">
        <v>6830</v>
      </c>
      <c r="G4437" s="97">
        <v>368.92</v>
      </c>
      <c r="H4437" s="97"/>
      <c r="I4437" s="95" t="s">
        <v>8538</v>
      </c>
      <c r="J4437" s="95" t="s">
        <v>8536</v>
      </c>
      <c r="K4437" s="96" t="s">
        <v>8537</v>
      </c>
      <c r="L4437" s="98"/>
    </row>
    <row r="4438" spans="1:12" ht="25.5" customHeight="1" x14ac:dyDescent="0.15">
      <c r="A4438" s="95" t="s">
        <v>7118</v>
      </c>
      <c r="B4438" s="95"/>
      <c r="C4438" s="95" t="s">
        <v>7296</v>
      </c>
      <c r="D4438" s="95" t="s">
        <v>7080</v>
      </c>
      <c r="E4438" s="95" t="s">
        <v>7081</v>
      </c>
      <c r="F4438" s="96" t="s">
        <v>6830</v>
      </c>
      <c r="G4438" s="97">
        <v>277.8</v>
      </c>
      <c r="H4438" s="97"/>
      <c r="I4438" s="95" t="s">
        <v>8539</v>
      </c>
      <c r="J4438" s="95" t="s">
        <v>8540</v>
      </c>
      <c r="K4438" s="96" t="s">
        <v>8537</v>
      </c>
      <c r="L4438" s="98"/>
    </row>
    <row r="4439" spans="1:12" ht="25.5" customHeight="1" x14ac:dyDescent="0.15">
      <c r="A4439" s="95" t="s">
        <v>7119</v>
      </c>
      <c r="B4439" s="95"/>
      <c r="C4439" s="95" t="s">
        <v>7296</v>
      </c>
      <c r="D4439" s="95" t="s">
        <v>7080</v>
      </c>
      <c r="E4439" s="95" t="s">
        <v>7081</v>
      </c>
      <c r="F4439" s="96" t="s">
        <v>6830</v>
      </c>
      <c r="G4439" s="97">
        <v>277.8</v>
      </c>
      <c r="H4439" s="97"/>
      <c r="I4439" s="95" t="s">
        <v>8539</v>
      </c>
      <c r="J4439" s="95" t="s">
        <v>8540</v>
      </c>
      <c r="K4439" s="96" t="s">
        <v>8537</v>
      </c>
      <c r="L4439" s="98"/>
    </row>
    <row r="4440" spans="1:12" ht="25.5" customHeight="1" x14ac:dyDescent="0.15">
      <c r="A4440" s="95" t="s">
        <v>6809</v>
      </c>
      <c r="B4440" s="95"/>
      <c r="C4440" s="95" t="s">
        <v>7296</v>
      </c>
      <c r="D4440" s="95" t="s">
        <v>7080</v>
      </c>
      <c r="E4440" s="95" t="s">
        <v>7081</v>
      </c>
      <c r="F4440" s="96" t="s">
        <v>6830</v>
      </c>
      <c r="G4440" s="97"/>
      <c r="H4440" s="97">
        <v>2444.64</v>
      </c>
      <c r="I4440" s="95" t="s">
        <v>8539</v>
      </c>
      <c r="J4440" s="95" t="s">
        <v>8540</v>
      </c>
      <c r="K4440" s="96" t="s">
        <v>8537</v>
      </c>
      <c r="L4440" s="98"/>
    </row>
    <row r="4441" spans="1:12" ht="25.5" customHeight="1" x14ac:dyDescent="0.15">
      <c r="A4441" s="95" t="s">
        <v>7113</v>
      </c>
      <c r="B4441" s="95"/>
      <c r="C4441" s="95" t="s">
        <v>7296</v>
      </c>
      <c r="D4441" s="95" t="s">
        <v>7080</v>
      </c>
      <c r="E4441" s="95" t="s">
        <v>7081</v>
      </c>
      <c r="F4441" s="96" t="s">
        <v>6830</v>
      </c>
      <c r="G4441" s="97">
        <v>1611.24</v>
      </c>
      <c r="H4441" s="97"/>
      <c r="I4441" s="95" t="s">
        <v>8539</v>
      </c>
      <c r="J4441" s="95" t="s">
        <v>8540</v>
      </c>
      <c r="K4441" s="96" t="s">
        <v>8537</v>
      </c>
      <c r="L4441" s="98"/>
    </row>
    <row r="4442" spans="1:12" ht="25.5" customHeight="1" x14ac:dyDescent="0.15">
      <c r="A4442" s="95" t="s">
        <v>7117</v>
      </c>
      <c r="B4442" s="95"/>
      <c r="C4442" s="95" t="s">
        <v>7296</v>
      </c>
      <c r="D4442" s="95" t="s">
        <v>7080</v>
      </c>
      <c r="E4442" s="95" t="s">
        <v>7081</v>
      </c>
      <c r="F4442" s="96" t="s">
        <v>6830</v>
      </c>
      <c r="G4442" s="97">
        <v>277.8</v>
      </c>
      <c r="H4442" s="97"/>
      <c r="I4442" s="95" t="s">
        <v>8539</v>
      </c>
      <c r="J4442" s="95" t="s">
        <v>8540</v>
      </c>
      <c r="K4442" s="96" t="s">
        <v>8537</v>
      </c>
      <c r="L4442" s="98"/>
    </row>
    <row r="4443" spans="1:12" ht="11.25" x14ac:dyDescent="0.15">
      <c r="A4443" s="95" t="s">
        <v>6809</v>
      </c>
      <c r="B4443" s="95"/>
      <c r="C4443" s="95" t="s">
        <v>7309</v>
      </c>
      <c r="D4443" s="95" t="s">
        <v>7080</v>
      </c>
      <c r="E4443" s="95" t="s">
        <v>7081</v>
      </c>
      <c r="F4443" s="96" t="s">
        <v>6830</v>
      </c>
      <c r="G4443" s="97"/>
      <c r="H4443" s="97">
        <v>2867.31</v>
      </c>
      <c r="I4443" s="95" t="s">
        <v>8541</v>
      </c>
      <c r="J4443" s="95" t="s">
        <v>8540</v>
      </c>
      <c r="K4443" s="96" t="s">
        <v>8537</v>
      </c>
      <c r="L4443" s="98"/>
    </row>
    <row r="4444" spans="1:12" ht="12.75" customHeight="1" x14ac:dyDescent="0.15">
      <c r="A4444" s="95" t="s">
        <v>7128</v>
      </c>
      <c r="B4444" s="95"/>
      <c r="C4444" s="95" t="s">
        <v>7309</v>
      </c>
      <c r="D4444" s="95" t="s">
        <v>7080</v>
      </c>
      <c r="E4444" s="95" t="s">
        <v>7081</v>
      </c>
      <c r="F4444" s="96" t="s">
        <v>6830</v>
      </c>
      <c r="G4444" s="97">
        <v>573.46</v>
      </c>
      <c r="H4444" s="97"/>
      <c r="I4444" s="95" t="s">
        <v>8541</v>
      </c>
      <c r="J4444" s="95" t="s">
        <v>8540</v>
      </c>
      <c r="K4444" s="96" t="s">
        <v>8537</v>
      </c>
      <c r="L4444" s="98"/>
    </row>
    <row r="4445" spans="1:12" ht="11.25" x14ac:dyDescent="0.15">
      <c r="A4445" s="95" t="s">
        <v>7125</v>
      </c>
      <c r="B4445" s="95"/>
      <c r="C4445" s="95" t="s">
        <v>7309</v>
      </c>
      <c r="D4445" s="95" t="s">
        <v>7080</v>
      </c>
      <c r="E4445" s="95" t="s">
        <v>7081</v>
      </c>
      <c r="F4445" s="96" t="s">
        <v>6830</v>
      </c>
      <c r="G4445" s="97">
        <v>2293.85</v>
      </c>
      <c r="H4445" s="97"/>
      <c r="I4445" s="95" t="s">
        <v>8541</v>
      </c>
      <c r="J4445" s="95" t="s">
        <v>8540</v>
      </c>
      <c r="K4445" s="96" t="s">
        <v>8537</v>
      </c>
      <c r="L4445" s="98"/>
    </row>
    <row r="4446" spans="1:12" ht="12.75" customHeight="1" x14ac:dyDescent="0.15">
      <c r="A4446" s="95" t="s">
        <v>6549</v>
      </c>
      <c r="B4446" s="95"/>
      <c r="C4446" s="95" t="s">
        <v>7303</v>
      </c>
      <c r="D4446" s="95" t="s">
        <v>7080</v>
      </c>
      <c r="E4446" s="95" t="s">
        <v>7081</v>
      </c>
      <c r="F4446" s="99">
        <v>43008</v>
      </c>
      <c r="G4446" s="97"/>
      <c r="H4446" s="97">
        <v>179.66</v>
      </c>
      <c r="I4446" s="95" t="s">
        <v>6694</v>
      </c>
      <c r="J4446" s="95" t="s">
        <v>8536</v>
      </c>
      <c r="K4446" s="96" t="s">
        <v>8537</v>
      </c>
      <c r="L4446" s="98"/>
    </row>
    <row r="4447" spans="1:12" ht="11.25" x14ac:dyDescent="0.15">
      <c r="A4447" s="95" t="s">
        <v>7239</v>
      </c>
      <c r="B4447" s="95"/>
      <c r="C4447" s="95" t="s">
        <v>7303</v>
      </c>
      <c r="D4447" s="95" t="s">
        <v>7080</v>
      </c>
      <c r="E4447" s="95" t="s">
        <v>7081</v>
      </c>
      <c r="F4447" s="96" t="s">
        <v>6830</v>
      </c>
      <c r="G4447" s="97">
        <v>179.66</v>
      </c>
      <c r="H4447" s="97"/>
      <c r="I4447" s="95" t="s">
        <v>6694</v>
      </c>
      <c r="J4447" s="95" t="s">
        <v>8536</v>
      </c>
      <c r="K4447" s="96" t="s">
        <v>8537</v>
      </c>
      <c r="L4447" s="98"/>
    </row>
    <row r="4448" spans="1:12" ht="12.75" customHeight="1" x14ac:dyDescent="0.15">
      <c r="A4448" s="95" t="s">
        <v>7119</v>
      </c>
      <c r="B4448" s="95"/>
      <c r="C4448" s="95" t="s">
        <v>7312</v>
      </c>
      <c r="D4448" s="95" t="s">
        <v>7080</v>
      </c>
      <c r="E4448" s="95" t="s">
        <v>7081</v>
      </c>
      <c r="F4448" s="96" t="s">
        <v>6830</v>
      </c>
      <c r="G4448" s="97">
        <v>179.47</v>
      </c>
      <c r="H4448" s="97"/>
      <c r="I4448" s="95" t="s">
        <v>8542</v>
      </c>
      <c r="J4448" s="95" t="s">
        <v>8540</v>
      </c>
      <c r="K4448" s="96" t="s">
        <v>8537</v>
      </c>
      <c r="L4448" s="98"/>
    </row>
    <row r="4449" spans="1:12" ht="12.75" customHeight="1" x14ac:dyDescent="0.15">
      <c r="A4449" s="95" t="s">
        <v>6809</v>
      </c>
      <c r="B4449" s="95"/>
      <c r="C4449" s="95" t="s">
        <v>7312</v>
      </c>
      <c r="D4449" s="95" t="s">
        <v>7080</v>
      </c>
      <c r="E4449" s="95" t="s">
        <v>7081</v>
      </c>
      <c r="F4449" s="96" t="s">
        <v>6830</v>
      </c>
      <c r="G4449" s="97"/>
      <c r="H4449" s="97">
        <v>3638.82</v>
      </c>
      <c r="I4449" s="95" t="s">
        <v>8542</v>
      </c>
      <c r="J4449" s="95" t="s">
        <v>8540</v>
      </c>
      <c r="K4449" s="96" t="s">
        <v>8537</v>
      </c>
      <c r="L4449" s="98"/>
    </row>
    <row r="4450" spans="1:12" ht="12.75" customHeight="1" x14ac:dyDescent="0.15">
      <c r="A4450" s="95" t="s">
        <v>7124</v>
      </c>
      <c r="B4450" s="95"/>
      <c r="C4450" s="95" t="s">
        <v>7312</v>
      </c>
      <c r="D4450" s="95" t="s">
        <v>7080</v>
      </c>
      <c r="E4450" s="95" t="s">
        <v>7081</v>
      </c>
      <c r="F4450" s="96" t="s">
        <v>6830</v>
      </c>
      <c r="G4450" s="97">
        <v>179.47</v>
      </c>
      <c r="H4450" s="97"/>
      <c r="I4450" s="95" t="s">
        <v>8542</v>
      </c>
      <c r="J4450" s="95" t="s">
        <v>8540</v>
      </c>
      <c r="K4450" s="96" t="s">
        <v>8537</v>
      </c>
      <c r="L4450" s="98"/>
    </row>
    <row r="4451" spans="1:12" ht="12.75" customHeight="1" x14ac:dyDescent="0.15">
      <c r="A4451" s="95" t="s">
        <v>7125</v>
      </c>
      <c r="B4451" s="95"/>
      <c r="C4451" s="95" t="s">
        <v>7312</v>
      </c>
      <c r="D4451" s="95" t="s">
        <v>7080</v>
      </c>
      <c r="E4451" s="95" t="s">
        <v>7081</v>
      </c>
      <c r="F4451" s="96" t="s">
        <v>6830</v>
      </c>
      <c r="G4451" s="97">
        <v>1274.82</v>
      </c>
      <c r="H4451" s="97"/>
      <c r="I4451" s="95" t="s">
        <v>8542</v>
      </c>
      <c r="J4451" s="95" t="s">
        <v>8540</v>
      </c>
      <c r="K4451" s="96" t="s">
        <v>8537</v>
      </c>
      <c r="L4451" s="98"/>
    </row>
    <row r="4452" spans="1:12" ht="12.75" customHeight="1" x14ac:dyDescent="0.15">
      <c r="A4452" s="95" t="s">
        <v>7117</v>
      </c>
      <c r="B4452" s="95"/>
      <c r="C4452" s="95" t="s">
        <v>7312</v>
      </c>
      <c r="D4452" s="95" t="s">
        <v>7080</v>
      </c>
      <c r="E4452" s="95" t="s">
        <v>7081</v>
      </c>
      <c r="F4452" s="96" t="s">
        <v>6830</v>
      </c>
      <c r="G4452" s="97">
        <v>2005.06</v>
      </c>
      <c r="H4452" s="97"/>
      <c r="I4452" s="95" t="s">
        <v>8542</v>
      </c>
      <c r="J4452" s="95" t="s">
        <v>8540</v>
      </c>
      <c r="K4452" s="96" t="s">
        <v>8537</v>
      </c>
      <c r="L4452" s="98"/>
    </row>
    <row r="4453" spans="1:12" ht="12.75" customHeight="1" x14ac:dyDescent="0.15">
      <c r="A4453" s="95" t="s">
        <v>7118</v>
      </c>
      <c r="B4453" s="95"/>
      <c r="C4453" s="95" t="s">
        <v>7292</v>
      </c>
      <c r="D4453" s="95" t="s">
        <v>7080</v>
      </c>
      <c r="E4453" s="95" t="s">
        <v>7081</v>
      </c>
      <c r="F4453" s="96" t="s">
        <v>6830</v>
      </c>
      <c r="G4453" s="97">
        <v>191.55</v>
      </c>
      <c r="H4453" s="97"/>
      <c r="I4453" s="95" t="s">
        <v>8543</v>
      </c>
      <c r="J4453" s="95" t="s">
        <v>8540</v>
      </c>
      <c r="K4453" s="96" t="s">
        <v>8537</v>
      </c>
      <c r="L4453" s="98"/>
    </row>
    <row r="4454" spans="1:12" ht="12.75" customHeight="1" x14ac:dyDescent="0.15">
      <c r="A4454" s="95" t="s">
        <v>7119</v>
      </c>
      <c r="B4454" s="95"/>
      <c r="C4454" s="95" t="s">
        <v>7292</v>
      </c>
      <c r="D4454" s="95" t="s">
        <v>7080</v>
      </c>
      <c r="E4454" s="95" t="s">
        <v>7081</v>
      </c>
      <c r="F4454" s="96" t="s">
        <v>6830</v>
      </c>
      <c r="G4454" s="97">
        <v>191.55</v>
      </c>
      <c r="H4454" s="97"/>
      <c r="I4454" s="95" t="s">
        <v>8543</v>
      </c>
      <c r="J4454" s="95" t="s">
        <v>8540</v>
      </c>
      <c r="K4454" s="96" t="s">
        <v>8537</v>
      </c>
      <c r="L4454" s="98"/>
    </row>
    <row r="4455" spans="1:12" ht="12.75" customHeight="1" x14ac:dyDescent="0.15">
      <c r="A4455" s="95" t="s">
        <v>6809</v>
      </c>
      <c r="B4455" s="95"/>
      <c r="C4455" s="95" t="s">
        <v>7292</v>
      </c>
      <c r="D4455" s="95" t="s">
        <v>7080</v>
      </c>
      <c r="E4455" s="95" t="s">
        <v>7081</v>
      </c>
      <c r="F4455" s="96" t="s">
        <v>6830</v>
      </c>
      <c r="G4455" s="97"/>
      <c r="H4455" s="97">
        <v>985.09</v>
      </c>
      <c r="I4455" s="95" t="s">
        <v>8543</v>
      </c>
      <c r="J4455" s="95" t="s">
        <v>8540</v>
      </c>
      <c r="K4455" s="96" t="s">
        <v>8537</v>
      </c>
      <c r="L4455" s="98"/>
    </row>
    <row r="4456" spans="1:12" ht="12.75" customHeight="1" x14ac:dyDescent="0.15">
      <c r="A4456" s="95" t="s">
        <v>7113</v>
      </c>
      <c r="B4456" s="95"/>
      <c r="C4456" s="95" t="s">
        <v>7292</v>
      </c>
      <c r="D4456" s="95" t="s">
        <v>7080</v>
      </c>
      <c r="E4456" s="95" t="s">
        <v>7081</v>
      </c>
      <c r="F4456" s="96" t="s">
        <v>6830</v>
      </c>
      <c r="G4456" s="97">
        <v>410.47</v>
      </c>
      <c r="H4456" s="97"/>
      <c r="I4456" s="95" t="s">
        <v>8543</v>
      </c>
      <c r="J4456" s="95" t="s">
        <v>8540</v>
      </c>
      <c r="K4456" s="96" t="s">
        <v>8537</v>
      </c>
      <c r="L4456" s="98"/>
    </row>
    <row r="4457" spans="1:12" ht="12.75" customHeight="1" x14ac:dyDescent="0.15">
      <c r="A4457" s="95" t="s">
        <v>7117</v>
      </c>
      <c r="B4457" s="95"/>
      <c r="C4457" s="95" t="s">
        <v>7292</v>
      </c>
      <c r="D4457" s="95" t="s">
        <v>7080</v>
      </c>
      <c r="E4457" s="95" t="s">
        <v>7081</v>
      </c>
      <c r="F4457" s="96" t="s">
        <v>6830</v>
      </c>
      <c r="G4457" s="97">
        <v>191.55</v>
      </c>
      <c r="H4457" s="97"/>
      <c r="I4457" s="95" t="s">
        <v>8543</v>
      </c>
      <c r="J4457" s="95" t="s">
        <v>8540</v>
      </c>
      <c r="K4457" s="96" t="s">
        <v>8537</v>
      </c>
      <c r="L4457" s="98"/>
    </row>
    <row r="4458" spans="1:12" ht="11.25" x14ac:dyDescent="0.15">
      <c r="A4458" s="95" t="s">
        <v>6549</v>
      </c>
      <c r="B4458" s="95"/>
      <c r="C4458" s="95" t="s">
        <v>7299</v>
      </c>
      <c r="D4458" s="95" t="s">
        <v>7080</v>
      </c>
      <c r="E4458" s="95" t="s">
        <v>7081</v>
      </c>
      <c r="F4458" s="99">
        <v>43008</v>
      </c>
      <c r="G4458" s="97">
        <v>566.22</v>
      </c>
      <c r="H4458" s="97"/>
      <c r="I4458" s="95" t="s">
        <v>6695</v>
      </c>
      <c r="J4458" s="95" t="s">
        <v>8536</v>
      </c>
      <c r="K4458" s="96" t="s">
        <v>8537</v>
      </c>
    </row>
    <row r="4459" spans="1:12" ht="11.25" x14ac:dyDescent="0.15">
      <c r="A4459" s="95" t="s">
        <v>6809</v>
      </c>
      <c r="B4459" s="95"/>
      <c r="C4459" s="95" t="s">
        <v>7299</v>
      </c>
      <c r="D4459" s="95" t="s">
        <v>7080</v>
      </c>
      <c r="E4459" s="95" t="s">
        <v>7081</v>
      </c>
      <c r="F4459" s="96" t="s">
        <v>6830</v>
      </c>
      <c r="G4459" s="97"/>
      <c r="H4459" s="97">
        <v>566.22</v>
      </c>
      <c r="I4459" s="95" t="s">
        <v>6695</v>
      </c>
      <c r="J4459" s="95" t="s">
        <v>8536</v>
      </c>
      <c r="K4459" s="96" t="s">
        <v>8537</v>
      </c>
    </row>
    <row r="4460" spans="1:12" ht="38.25" customHeight="1" x14ac:dyDescent="0.3">
      <c r="A4460" s="95" t="s">
        <v>6803</v>
      </c>
      <c r="B4460" s="95"/>
      <c r="C4460" s="95" t="s">
        <v>7304</v>
      </c>
      <c r="D4460" s="95" t="s">
        <v>7080</v>
      </c>
      <c r="E4460" s="95" t="s">
        <v>7081</v>
      </c>
      <c r="F4460" s="96" t="s">
        <v>6830</v>
      </c>
      <c r="G4460" s="97">
        <v>493.04</v>
      </c>
      <c r="H4460" s="97"/>
      <c r="I4460" s="95" t="s">
        <v>6697</v>
      </c>
      <c r="J4460" s="95" t="s">
        <v>8536</v>
      </c>
      <c r="K4460" s="96" t="s">
        <v>8537</v>
      </c>
      <c r="L4460" s="93"/>
    </row>
    <row r="4461" spans="1:12" ht="11.25" x14ac:dyDescent="0.15">
      <c r="A4461" s="95" t="s">
        <v>6549</v>
      </c>
      <c r="B4461" s="95"/>
      <c r="C4461" s="95" t="s">
        <v>7304</v>
      </c>
      <c r="D4461" s="95" t="s">
        <v>7080</v>
      </c>
      <c r="E4461" s="95" t="s">
        <v>7081</v>
      </c>
      <c r="F4461" s="99">
        <v>43008</v>
      </c>
      <c r="G4461" s="97"/>
      <c r="H4461" s="97">
        <v>1023.06</v>
      </c>
      <c r="I4461" s="95" t="s">
        <v>6697</v>
      </c>
      <c r="J4461" s="95" t="s">
        <v>8536</v>
      </c>
      <c r="K4461" s="96" t="s">
        <v>8537</v>
      </c>
    </row>
    <row r="4462" spans="1:12" ht="12.75" customHeight="1" x14ac:dyDescent="0.15">
      <c r="A4462" s="95" t="s">
        <v>7145</v>
      </c>
      <c r="B4462" s="95"/>
      <c r="C4462" s="95" t="s">
        <v>7304</v>
      </c>
      <c r="D4462" s="95" t="s">
        <v>7080</v>
      </c>
      <c r="E4462" s="95" t="s">
        <v>7081</v>
      </c>
      <c r="F4462" s="96" t="s">
        <v>6830</v>
      </c>
      <c r="G4462" s="97"/>
      <c r="H4462" s="97"/>
      <c r="I4462" s="95" t="s">
        <v>6697</v>
      </c>
      <c r="J4462" s="95" t="s">
        <v>8536</v>
      </c>
      <c r="K4462" s="96" t="s">
        <v>8537</v>
      </c>
      <c r="L4462" s="98"/>
    </row>
    <row r="4463" spans="1:12" ht="12.75" customHeight="1" x14ac:dyDescent="0.15">
      <c r="A4463" s="95" t="s">
        <v>7268</v>
      </c>
      <c r="B4463" s="95"/>
      <c r="C4463" s="95" t="s">
        <v>7304</v>
      </c>
      <c r="D4463" s="95" t="s">
        <v>7080</v>
      </c>
      <c r="E4463" s="95" t="s">
        <v>7081</v>
      </c>
      <c r="F4463" s="96" t="s">
        <v>6830</v>
      </c>
      <c r="G4463" s="97">
        <v>452.98</v>
      </c>
      <c r="H4463" s="97"/>
      <c r="I4463" s="95" t="s">
        <v>6697</v>
      </c>
      <c r="J4463" s="95" t="s">
        <v>8536</v>
      </c>
      <c r="K4463" s="96" t="s">
        <v>8537</v>
      </c>
      <c r="L4463" s="98"/>
    </row>
    <row r="4464" spans="1:12" ht="12.75" customHeight="1" x14ac:dyDescent="0.15">
      <c r="A4464" s="95" t="s">
        <v>7239</v>
      </c>
      <c r="B4464" s="95"/>
      <c r="C4464" s="95" t="s">
        <v>7304</v>
      </c>
      <c r="D4464" s="95" t="s">
        <v>7080</v>
      </c>
      <c r="E4464" s="95" t="s">
        <v>7081</v>
      </c>
      <c r="F4464" s="96" t="s">
        <v>6830</v>
      </c>
      <c r="G4464" s="97">
        <v>77.040000000000006</v>
      </c>
      <c r="H4464" s="97"/>
      <c r="I4464" s="95" t="s">
        <v>6697</v>
      </c>
      <c r="J4464" s="95" t="s">
        <v>8536</v>
      </c>
      <c r="K4464" s="96" t="s">
        <v>8537</v>
      </c>
      <c r="L4464" s="98"/>
    </row>
    <row r="4465" spans="1:12" ht="12.75" customHeight="1" x14ac:dyDescent="0.15">
      <c r="A4465" s="95" t="s">
        <v>7118</v>
      </c>
      <c r="B4465" s="95"/>
      <c r="C4465" s="95" t="s">
        <v>7298</v>
      </c>
      <c r="D4465" s="95" t="s">
        <v>7080</v>
      </c>
      <c r="E4465" s="95" t="s">
        <v>7081</v>
      </c>
      <c r="F4465" s="96" t="s">
        <v>6830</v>
      </c>
      <c r="G4465" s="97"/>
      <c r="H4465" s="97">
        <v>1634.49</v>
      </c>
      <c r="I4465" s="95" t="s">
        <v>8544</v>
      </c>
      <c r="J4465" s="95" t="s">
        <v>8540</v>
      </c>
      <c r="K4465" s="96" t="s">
        <v>8537</v>
      </c>
      <c r="L4465" s="98"/>
    </row>
    <row r="4466" spans="1:12" ht="12.75" customHeight="1" x14ac:dyDescent="0.15">
      <c r="A4466" s="95" t="s">
        <v>7119</v>
      </c>
      <c r="B4466" s="95"/>
      <c r="C4466" s="95" t="s">
        <v>7298</v>
      </c>
      <c r="D4466" s="95" t="s">
        <v>7080</v>
      </c>
      <c r="E4466" s="95" t="s">
        <v>7081</v>
      </c>
      <c r="F4466" s="96" t="s">
        <v>6830</v>
      </c>
      <c r="G4466" s="97">
        <v>609.47</v>
      </c>
      <c r="H4466" s="97"/>
      <c r="I4466" s="95" t="s">
        <v>8544</v>
      </c>
      <c r="J4466" s="95" t="s">
        <v>8540</v>
      </c>
      <c r="K4466" s="96" t="s">
        <v>8537</v>
      </c>
      <c r="L4466" s="98"/>
    </row>
    <row r="4467" spans="1:12" ht="12.75" customHeight="1" x14ac:dyDescent="0.15">
      <c r="A4467" s="95" t="s">
        <v>6809</v>
      </c>
      <c r="B4467" s="95"/>
      <c r="C4467" s="95" t="s">
        <v>7298</v>
      </c>
      <c r="D4467" s="95" t="s">
        <v>7080</v>
      </c>
      <c r="E4467" s="95" t="s">
        <v>7081</v>
      </c>
      <c r="F4467" s="96" t="s">
        <v>6830</v>
      </c>
      <c r="G4467" s="97">
        <v>415.55</v>
      </c>
      <c r="H4467" s="97"/>
      <c r="I4467" s="95" t="s">
        <v>8544</v>
      </c>
      <c r="J4467" s="95" t="s">
        <v>8540</v>
      </c>
      <c r="K4467" s="96" t="s">
        <v>8537</v>
      </c>
      <c r="L4467" s="98"/>
    </row>
    <row r="4468" spans="1:12" ht="12.75" customHeight="1" x14ac:dyDescent="0.15">
      <c r="A4468" s="95" t="s">
        <v>7124</v>
      </c>
      <c r="B4468" s="95"/>
      <c r="C4468" s="95" t="s">
        <v>7298</v>
      </c>
      <c r="D4468" s="95" t="s">
        <v>7080</v>
      </c>
      <c r="E4468" s="95" t="s">
        <v>7081</v>
      </c>
      <c r="F4468" s="96" t="s">
        <v>6830</v>
      </c>
      <c r="G4468" s="97">
        <v>193.92</v>
      </c>
      <c r="H4468" s="97"/>
      <c r="I4468" s="95" t="s">
        <v>8544</v>
      </c>
      <c r="J4468" s="95" t="s">
        <v>8540</v>
      </c>
      <c r="K4468" s="96" t="s">
        <v>8537</v>
      </c>
      <c r="L4468" s="98"/>
    </row>
    <row r="4469" spans="1:12" ht="12.75" customHeight="1" x14ac:dyDescent="0.15">
      <c r="A4469" s="95" t="s">
        <v>7117</v>
      </c>
      <c r="B4469" s="95"/>
      <c r="C4469" s="95" t="s">
        <v>7298</v>
      </c>
      <c r="D4469" s="95" t="s">
        <v>7080</v>
      </c>
      <c r="E4469" s="95" t="s">
        <v>7081</v>
      </c>
      <c r="F4469" s="96" t="s">
        <v>6830</v>
      </c>
      <c r="G4469" s="97">
        <v>415.55</v>
      </c>
      <c r="H4469" s="97"/>
      <c r="I4469" s="95" t="s">
        <v>8544</v>
      </c>
      <c r="J4469" s="95" t="s">
        <v>8540</v>
      </c>
      <c r="K4469" s="96" t="s">
        <v>8537</v>
      </c>
      <c r="L4469" s="98"/>
    </row>
    <row r="4470" spans="1:12" ht="12.75" customHeight="1" x14ac:dyDescent="0.15">
      <c r="A4470" s="95" t="s">
        <v>6549</v>
      </c>
      <c r="B4470" s="95"/>
      <c r="C4470" s="95" t="s">
        <v>7318</v>
      </c>
      <c r="D4470" s="95" t="s">
        <v>7080</v>
      </c>
      <c r="E4470" s="95" t="s">
        <v>7081</v>
      </c>
      <c r="F4470" s="99">
        <v>43008</v>
      </c>
      <c r="G4470" s="97"/>
      <c r="H4470" s="97">
        <v>1643.95</v>
      </c>
      <c r="I4470" s="95" t="s">
        <v>6698</v>
      </c>
      <c r="J4470" s="95" t="s">
        <v>8536</v>
      </c>
      <c r="K4470" s="96" t="s">
        <v>8537</v>
      </c>
      <c r="L4470" s="98"/>
    </row>
    <row r="4471" spans="1:12" ht="12.75" customHeight="1" x14ac:dyDescent="0.15">
      <c r="A4471" s="95" t="s">
        <v>7151</v>
      </c>
      <c r="B4471" s="95"/>
      <c r="C4471" s="95" t="s">
        <v>7318</v>
      </c>
      <c r="D4471" s="95" t="s">
        <v>7080</v>
      </c>
      <c r="E4471" s="95" t="s">
        <v>7081</v>
      </c>
      <c r="F4471" s="96" t="s">
        <v>6830</v>
      </c>
      <c r="G4471" s="97"/>
      <c r="H4471" s="97"/>
      <c r="I4471" s="95" t="s">
        <v>6698</v>
      </c>
      <c r="J4471" s="95" t="s">
        <v>8536</v>
      </c>
      <c r="K4471" s="96" t="s">
        <v>8537</v>
      </c>
      <c r="L4471" s="98"/>
    </row>
    <row r="4472" spans="1:12" ht="12.75" customHeight="1" x14ac:dyDescent="0.15">
      <c r="A4472" s="95" t="s">
        <v>7145</v>
      </c>
      <c r="B4472" s="95"/>
      <c r="C4472" s="95" t="s">
        <v>7318</v>
      </c>
      <c r="D4472" s="95" t="s">
        <v>7080</v>
      </c>
      <c r="E4472" s="95" t="s">
        <v>7081</v>
      </c>
      <c r="F4472" s="96" t="s">
        <v>6830</v>
      </c>
      <c r="G4472" s="97"/>
      <c r="H4472" s="97"/>
      <c r="I4472" s="95" t="s">
        <v>6698</v>
      </c>
      <c r="J4472" s="95" t="s">
        <v>8536</v>
      </c>
      <c r="K4472" s="96" t="s">
        <v>8537</v>
      </c>
      <c r="L4472" s="98"/>
    </row>
    <row r="4473" spans="1:12" ht="12.75" customHeight="1" x14ac:dyDescent="0.15">
      <c r="A4473" s="95" t="s">
        <v>7268</v>
      </c>
      <c r="B4473" s="95"/>
      <c r="C4473" s="95" t="s">
        <v>7318</v>
      </c>
      <c r="D4473" s="95" t="s">
        <v>7080</v>
      </c>
      <c r="E4473" s="95" t="s">
        <v>7081</v>
      </c>
      <c r="F4473" s="96" t="s">
        <v>6830</v>
      </c>
      <c r="G4473" s="97">
        <v>1513.48</v>
      </c>
      <c r="H4473" s="97"/>
      <c r="I4473" s="95" t="s">
        <v>6698</v>
      </c>
      <c r="J4473" s="95" t="s">
        <v>8536</v>
      </c>
      <c r="K4473" s="96" t="s">
        <v>8537</v>
      </c>
      <c r="L4473" s="98"/>
    </row>
    <row r="4474" spans="1:12" ht="12.75" customHeight="1" x14ac:dyDescent="0.15">
      <c r="A4474" s="95" t="s">
        <v>7239</v>
      </c>
      <c r="B4474" s="95"/>
      <c r="C4474" s="95" t="s">
        <v>7318</v>
      </c>
      <c r="D4474" s="95" t="s">
        <v>7080</v>
      </c>
      <c r="E4474" s="95" t="s">
        <v>7081</v>
      </c>
      <c r="F4474" s="96" t="s">
        <v>6830</v>
      </c>
      <c r="G4474" s="97">
        <v>130.47</v>
      </c>
      <c r="H4474" s="97"/>
      <c r="I4474" s="95" t="s">
        <v>6698</v>
      </c>
      <c r="J4474" s="95" t="s">
        <v>8536</v>
      </c>
      <c r="K4474" s="96" t="s">
        <v>8537</v>
      </c>
      <c r="L4474" s="98"/>
    </row>
    <row r="4475" spans="1:12" ht="12.75" customHeight="1" x14ac:dyDescent="0.15">
      <c r="A4475" s="95" t="s">
        <v>6803</v>
      </c>
      <c r="B4475" s="95"/>
      <c r="C4475" s="95" t="s">
        <v>8545</v>
      </c>
      <c r="D4475" s="95" t="s">
        <v>7080</v>
      </c>
      <c r="E4475" s="95" t="s">
        <v>7081</v>
      </c>
      <c r="F4475" s="96" t="s">
        <v>6830</v>
      </c>
      <c r="G4475" s="97">
        <v>586.92999999999995</v>
      </c>
      <c r="H4475" s="97"/>
      <c r="I4475" s="95" t="s">
        <v>6699</v>
      </c>
      <c r="J4475" s="95" t="s">
        <v>8536</v>
      </c>
      <c r="K4475" s="96" t="s">
        <v>8537</v>
      </c>
      <c r="L4475" s="98"/>
    </row>
    <row r="4476" spans="1:12" ht="12.75" customHeight="1" x14ac:dyDescent="0.15">
      <c r="A4476" s="95" t="s">
        <v>6549</v>
      </c>
      <c r="B4476" s="95"/>
      <c r="C4476" s="95" t="s">
        <v>8545</v>
      </c>
      <c r="D4476" s="95" t="s">
        <v>7080</v>
      </c>
      <c r="E4476" s="95" t="s">
        <v>7081</v>
      </c>
      <c r="F4476" s="99">
        <v>43008</v>
      </c>
      <c r="G4476" s="97"/>
      <c r="H4476" s="97">
        <v>1333.93</v>
      </c>
      <c r="I4476" s="95" t="s">
        <v>6699</v>
      </c>
      <c r="J4476" s="95" t="s">
        <v>8536</v>
      </c>
      <c r="K4476" s="96" t="s">
        <v>8537</v>
      </c>
      <c r="L4476" s="98"/>
    </row>
    <row r="4477" spans="1:12" ht="12.75" customHeight="1" x14ac:dyDescent="0.15">
      <c r="A4477" s="95" t="s">
        <v>7145</v>
      </c>
      <c r="B4477" s="95"/>
      <c r="C4477" s="95" t="s">
        <v>8545</v>
      </c>
      <c r="D4477" s="95" t="s">
        <v>7080</v>
      </c>
      <c r="E4477" s="95" t="s">
        <v>7081</v>
      </c>
      <c r="F4477" s="96" t="s">
        <v>6830</v>
      </c>
      <c r="G4477" s="97"/>
      <c r="H4477" s="97"/>
      <c r="I4477" s="95" t="s">
        <v>6699</v>
      </c>
      <c r="J4477" s="95" t="s">
        <v>8536</v>
      </c>
      <c r="K4477" s="96" t="s">
        <v>8537</v>
      </c>
      <c r="L4477" s="98"/>
    </row>
    <row r="4478" spans="1:12" ht="12.75" customHeight="1" x14ac:dyDescent="0.15">
      <c r="A4478" s="95" t="s">
        <v>6809</v>
      </c>
      <c r="B4478" s="95"/>
      <c r="C4478" s="95" t="s">
        <v>8545</v>
      </c>
      <c r="D4478" s="95" t="s">
        <v>7080</v>
      </c>
      <c r="E4478" s="95" t="s">
        <v>7081</v>
      </c>
      <c r="F4478" s="96" t="s">
        <v>6830</v>
      </c>
      <c r="G4478" s="97">
        <v>373.5</v>
      </c>
      <c r="H4478" s="97"/>
      <c r="I4478" s="95" t="s">
        <v>6699</v>
      </c>
      <c r="J4478" s="95" t="s">
        <v>8536</v>
      </c>
      <c r="K4478" s="96" t="s">
        <v>8537</v>
      </c>
      <c r="L4478" s="98"/>
    </row>
    <row r="4479" spans="1:12" ht="12.75" customHeight="1" x14ac:dyDescent="0.15">
      <c r="A4479" s="95" t="s">
        <v>7268</v>
      </c>
      <c r="B4479" s="95"/>
      <c r="C4479" s="95" t="s">
        <v>8545</v>
      </c>
      <c r="D4479" s="95" t="s">
        <v>7080</v>
      </c>
      <c r="E4479" s="95" t="s">
        <v>7081</v>
      </c>
      <c r="F4479" s="96" t="s">
        <v>6830</v>
      </c>
      <c r="G4479" s="97">
        <v>373.5</v>
      </c>
      <c r="H4479" s="97"/>
      <c r="I4479" s="95" t="s">
        <v>6699</v>
      </c>
      <c r="J4479" s="95" t="s">
        <v>8536</v>
      </c>
      <c r="K4479" s="96" t="s">
        <v>8537</v>
      </c>
      <c r="L4479" s="98"/>
    </row>
    <row r="4480" spans="1:12" ht="12.75" customHeight="1" x14ac:dyDescent="0.15">
      <c r="A4480" s="95" t="s">
        <v>7119</v>
      </c>
      <c r="B4480" s="95"/>
      <c r="C4480" s="95" t="s">
        <v>7305</v>
      </c>
      <c r="D4480" s="95" t="s">
        <v>7080</v>
      </c>
      <c r="E4480" s="95" t="s">
        <v>7081</v>
      </c>
      <c r="F4480" s="96" t="s">
        <v>6830</v>
      </c>
      <c r="G4480" s="97">
        <v>320.48</v>
      </c>
      <c r="H4480" s="97"/>
      <c r="I4480" s="95" t="s">
        <v>8546</v>
      </c>
      <c r="J4480" s="95" t="s">
        <v>8540</v>
      </c>
      <c r="K4480" s="96" t="s">
        <v>8537</v>
      </c>
      <c r="L4480" s="98"/>
    </row>
    <row r="4481" spans="1:12" ht="12.75" customHeight="1" x14ac:dyDescent="0.15">
      <c r="A4481" s="95" t="s">
        <v>6809</v>
      </c>
      <c r="B4481" s="95"/>
      <c r="C4481" s="95" t="s">
        <v>7305</v>
      </c>
      <c r="D4481" s="95" t="s">
        <v>7080</v>
      </c>
      <c r="E4481" s="95" t="s">
        <v>7081</v>
      </c>
      <c r="F4481" s="96" t="s">
        <v>6830</v>
      </c>
      <c r="G4481" s="97"/>
      <c r="H4481" s="97">
        <v>320.48</v>
      </c>
      <c r="I4481" s="95" t="s">
        <v>8546</v>
      </c>
      <c r="J4481" s="95" t="s">
        <v>8540</v>
      </c>
      <c r="K4481" s="96" t="s">
        <v>8537</v>
      </c>
      <c r="L4481" s="98"/>
    </row>
    <row r="4482" spans="1:12" ht="12.75" customHeight="1" x14ac:dyDescent="0.15">
      <c r="A4482" s="95" t="s">
        <v>6549</v>
      </c>
      <c r="B4482" s="95"/>
      <c r="C4482" s="95" t="s">
        <v>7307</v>
      </c>
      <c r="D4482" s="95" t="s">
        <v>7080</v>
      </c>
      <c r="E4482" s="95" t="s">
        <v>7081</v>
      </c>
      <c r="F4482" s="99">
        <v>43008</v>
      </c>
      <c r="G4482" s="97">
        <v>549.4</v>
      </c>
      <c r="H4482" s="97"/>
      <c r="I4482" s="95" t="s">
        <v>6701</v>
      </c>
      <c r="J4482" s="95" t="s">
        <v>8536</v>
      </c>
      <c r="K4482" s="96" t="s">
        <v>8537</v>
      </c>
      <c r="L4482" s="98"/>
    </row>
    <row r="4483" spans="1:12" ht="12.75" customHeight="1" x14ac:dyDescent="0.15">
      <c r="A4483" s="95" t="s">
        <v>6809</v>
      </c>
      <c r="B4483" s="95"/>
      <c r="C4483" s="95" t="s">
        <v>7307</v>
      </c>
      <c r="D4483" s="95" t="s">
        <v>7080</v>
      </c>
      <c r="E4483" s="95" t="s">
        <v>7081</v>
      </c>
      <c r="F4483" s="96" t="s">
        <v>6830</v>
      </c>
      <c r="G4483" s="97"/>
      <c r="H4483" s="97">
        <v>1906.54</v>
      </c>
      <c r="I4483" s="95" t="s">
        <v>6701</v>
      </c>
      <c r="J4483" s="95" t="s">
        <v>8536</v>
      </c>
      <c r="K4483" s="96" t="s">
        <v>8537</v>
      </c>
      <c r="L4483" s="98"/>
    </row>
    <row r="4484" spans="1:12" ht="12.75" customHeight="1" x14ac:dyDescent="0.15">
      <c r="A4484" s="95" t="s">
        <v>7268</v>
      </c>
      <c r="B4484" s="95"/>
      <c r="C4484" s="95" t="s">
        <v>7307</v>
      </c>
      <c r="D4484" s="95" t="s">
        <v>7080</v>
      </c>
      <c r="E4484" s="95" t="s">
        <v>7081</v>
      </c>
      <c r="F4484" s="96" t="s">
        <v>6830</v>
      </c>
      <c r="G4484" s="97">
        <v>948.36</v>
      </c>
      <c r="H4484" s="97"/>
      <c r="I4484" s="95" t="s">
        <v>6701</v>
      </c>
      <c r="J4484" s="95" t="s">
        <v>8536</v>
      </c>
      <c r="K4484" s="96" t="s">
        <v>8537</v>
      </c>
      <c r="L4484" s="98"/>
    </row>
    <row r="4485" spans="1:12" ht="12.75" customHeight="1" x14ac:dyDescent="0.15">
      <c r="A4485" s="95" t="s">
        <v>7219</v>
      </c>
      <c r="B4485" s="95"/>
      <c r="C4485" s="95" t="s">
        <v>7307</v>
      </c>
      <c r="D4485" s="95" t="s">
        <v>7080</v>
      </c>
      <c r="E4485" s="95" t="s">
        <v>7081</v>
      </c>
      <c r="F4485" s="96" t="s">
        <v>6830</v>
      </c>
      <c r="G4485" s="97">
        <v>81.760000000000005</v>
      </c>
      <c r="H4485" s="97"/>
      <c r="I4485" s="95" t="s">
        <v>6701</v>
      </c>
      <c r="J4485" s="95" t="s">
        <v>8536</v>
      </c>
      <c r="K4485" s="96" t="s">
        <v>8537</v>
      </c>
      <c r="L4485" s="98"/>
    </row>
    <row r="4486" spans="1:12" ht="12.75" customHeight="1" x14ac:dyDescent="0.15">
      <c r="A4486" s="95" t="s">
        <v>7239</v>
      </c>
      <c r="B4486" s="95"/>
      <c r="C4486" s="95" t="s">
        <v>7307</v>
      </c>
      <c r="D4486" s="95" t="s">
        <v>7080</v>
      </c>
      <c r="E4486" s="95" t="s">
        <v>7081</v>
      </c>
      <c r="F4486" s="96" t="s">
        <v>6830</v>
      </c>
      <c r="G4486" s="97">
        <v>163.51</v>
      </c>
      <c r="H4486" s="97"/>
      <c r="I4486" s="95" t="s">
        <v>6701</v>
      </c>
      <c r="J4486" s="95" t="s">
        <v>8536</v>
      </c>
      <c r="K4486" s="96" t="s">
        <v>8537</v>
      </c>
      <c r="L4486" s="98"/>
    </row>
    <row r="4487" spans="1:12" ht="12.75" customHeight="1" x14ac:dyDescent="0.15">
      <c r="A4487" s="95" t="s">
        <v>7220</v>
      </c>
      <c r="B4487" s="95"/>
      <c r="C4487" s="95" t="s">
        <v>7307</v>
      </c>
      <c r="D4487" s="95" t="s">
        <v>7080</v>
      </c>
      <c r="E4487" s="95" t="s">
        <v>7081</v>
      </c>
      <c r="F4487" s="96" t="s">
        <v>6830</v>
      </c>
      <c r="G4487" s="97"/>
      <c r="H4487" s="97"/>
      <c r="I4487" s="95" t="s">
        <v>6701</v>
      </c>
      <c r="J4487" s="95" t="s">
        <v>8536</v>
      </c>
      <c r="K4487" s="96" t="s">
        <v>8537</v>
      </c>
      <c r="L4487" s="98"/>
    </row>
    <row r="4488" spans="1:12" ht="12.75" customHeight="1" x14ac:dyDescent="0.15">
      <c r="A4488" s="95" t="s">
        <v>6807</v>
      </c>
      <c r="B4488" s="95"/>
      <c r="C4488" s="95" t="s">
        <v>7307</v>
      </c>
      <c r="D4488" s="95" t="s">
        <v>7080</v>
      </c>
      <c r="E4488" s="95" t="s">
        <v>7081</v>
      </c>
      <c r="F4488" s="96" t="s">
        <v>6830</v>
      </c>
      <c r="G4488" s="97">
        <v>163.51</v>
      </c>
      <c r="H4488" s="97"/>
      <c r="I4488" s="95" t="s">
        <v>6701</v>
      </c>
      <c r="J4488" s="95" t="s">
        <v>8536</v>
      </c>
      <c r="K4488" s="96" t="s">
        <v>8537</v>
      </c>
      <c r="L4488" s="98"/>
    </row>
    <row r="4489" spans="1:12" ht="12.75" customHeight="1" x14ac:dyDescent="0.15">
      <c r="A4489" s="95" t="s">
        <v>7118</v>
      </c>
      <c r="B4489" s="95"/>
      <c r="C4489" s="95" t="s">
        <v>7301</v>
      </c>
      <c r="D4489" s="95" t="s">
        <v>7080</v>
      </c>
      <c r="E4489" s="95" t="s">
        <v>7081</v>
      </c>
      <c r="F4489" s="96" t="s">
        <v>6830</v>
      </c>
      <c r="G4489" s="97">
        <v>1103.92</v>
      </c>
      <c r="H4489" s="97"/>
      <c r="I4489" s="95" t="s">
        <v>8547</v>
      </c>
      <c r="J4489" s="95" t="s">
        <v>8540</v>
      </c>
      <c r="K4489" s="96" t="s">
        <v>8537</v>
      </c>
      <c r="L4489" s="98"/>
    </row>
    <row r="4490" spans="1:12" ht="12.75" customHeight="1" x14ac:dyDescent="0.15">
      <c r="A4490" s="95" t="s">
        <v>7119</v>
      </c>
      <c r="B4490" s="95"/>
      <c r="C4490" s="95" t="s">
        <v>7301</v>
      </c>
      <c r="D4490" s="95" t="s">
        <v>7080</v>
      </c>
      <c r="E4490" s="95" t="s">
        <v>7081</v>
      </c>
      <c r="F4490" s="96" t="s">
        <v>6830</v>
      </c>
      <c r="G4490" s="97">
        <v>1361.5</v>
      </c>
      <c r="H4490" s="97"/>
      <c r="I4490" s="95" t="s">
        <v>8547</v>
      </c>
      <c r="J4490" s="95" t="s">
        <v>8540</v>
      </c>
      <c r="K4490" s="96" t="s">
        <v>8537</v>
      </c>
      <c r="L4490" s="98"/>
    </row>
    <row r="4491" spans="1:12" ht="12.75" customHeight="1" x14ac:dyDescent="0.15">
      <c r="A4491" s="95" t="s">
        <v>6809</v>
      </c>
      <c r="B4491" s="95"/>
      <c r="C4491" s="95" t="s">
        <v>7301</v>
      </c>
      <c r="D4491" s="95" t="s">
        <v>7080</v>
      </c>
      <c r="E4491" s="95" t="s">
        <v>7081</v>
      </c>
      <c r="F4491" s="96" t="s">
        <v>6830</v>
      </c>
      <c r="G4491" s="97"/>
      <c r="H4491" s="97">
        <v>4084.5</v>
      </c>
      <c r="I4491" s="95" t="s">
        <v>8547</v>
      </c>
      <c r="J4491" s="95" t="s">
        <v>8540</v>
      </c>
      <c r="K4491" s="96" t="s">
        <v>8537</v>
      </c>
      <c r="L4491" s="98"/>
    </row>
    <row r="4492" spans="1:12" ht="12.75" customHeight="1" x14ac:dyDescent="0.15">
      <c r="A4492" s="95" t="s">
        <v>7113</v>
      </c>
      <c r="B4492" s="95"/>
      <c r="C4492" s="95" t="s">
        <v>7301</v>
      </c>
      <c r="D4492" s="95" t="s">
        <v>7080</v>
      </c>
      <c r="E4492" s="95" t="s">
        <v>7081</v>
      </c>
      <c r="F4492" s="96" t="s">
        <v>6830</v>
      </c>
      <c r="G4492" s="97">
        <v>1103.92</v>
      </c>
      <c r="H4492" s="97"/>
      <c r="I4492" s="95" t="s">
        <v>8547</v>
      </c>
      <c r="J4492" s="95" t="s">
        <v>8540</v>
      </c>
      <c r="K4492" s="96" t="s">
        <v>8537</v>
      </c>
      <c r="L4492" s="98"/>
    </row>
    <row r="4493" spans="1:12" ht="12.75" customHeight="1" x14ac:dyDescent="0.15">
      <c r="A4493" s="95" t="s">
        <v>7117</v>
      </c>
      <c r="B4493" s="95"/>
      <c r="C4493" s="95" t="s">
        <v>7301</v>
      </c>
      <c r="D4493" s="95" t="s">
        <v>7080</v>
      </c>
      <c r="E4493" s="95" t="s">
        <v>7081</v>
      </c>
      <c r="F4493" s="96" t="s">
        <v>6830</v>
      </c>
      <c r="G4493" s="97">
        <v>515.16</v>
      </c>
      <c r="H4493" s="97"/>
      <c r="I4493" s="95" t="s">
        <v>8547</v>
      </c>
      <c r="J4493" s="95" t="s">
        <v>8540</v>
      </c>
      <c r="K4493" s="96" t="s">
        <v>8537</v>
      </c>
      <c r="L4493" s="98"/>
    </row>
    <row r="4494" spans="1:12" ht="12.75" customHeight="1" x14ac:dyDescent="0.15">
      <c r="A4494" s="95" t="s">
        <v>6549</v>
      </c>
      <c r="B4494" s="95"/>
      <c r="C4494" s="95" t="s">
        <v>7310</v>
      </c>
      <c r="D4494" s="95" t="s">
        <v>7080</v>
      </c>
      <c r="E4494" s="95" t="s">
        <v>7081</v>
      </c>
      <c r="F4494" s="99">
        <v>43008</v>
      </c>
      <c r="G4494" s="97"/>
      <c r="H4494" s="97">
        <v>1363.69</v>
      </c>
      <c r="I4494" s="95" t="s">
        <v>6702</v>
      </c>
      <c r="J4494" s="95" t="s">
        <v>8536</v>
      </c>
      <c r="K4494" s="96" t="s">
        <v>8537</v>
      </c>
      <c r="L4494" s="98"/>
    </row>
    <row r="4495" spans="1:12" ht="12.75" customHeight="1" x14ac:dyDescent="0.15">
      <c r="A4495" s="95" t="s">
        <v>7268</v>
      </c>
      <c r="B4495" s="95"/>
      <c r="C4495" s="95" t="s">
        <v>7310</v>
      </c>
      <c r="D4495" s="95" t="s">
        <v>7080</v>
      </c>
      <c r="E4495" s="95" t="s">
        <v>7081</v>
      </c>
      <c r="F4495" s="96" t="s">
        <v>6830</v>
      </c>
      <c r="G4495" s="97">
        <v>1101.44</v>
      </c>
      <c r="H4495" s="97"/>
      <c r="I4495" s="95" t="s">
        <v>6702</v>
      </c>
      <c r="J4495" s="95" t="s">
        <v>8536</v>
      </c>
      <c r="K4495" s="96" t="s">
        <v>8537</v>
      </c>
      <c r="L4495" s="98"/>
    </row>
    <row r="4496" spans="1:12" ht="12.75" customHeight="1" x14ac:dyDescent="0.15">
      <c r="A4496" s="95" t="s">
        <v>7140</v>
      </c>
      <c r="B4496" s="95"/>
      <c r="C4496" s="95" t="s">
        <v>7310</v>
      </c>
      <c r="D4496" s="95" t="s">
        <v>7080</v>
      </c>
      <c r="E4496" s="95" t="s">
        <v>7081</v>
      </c>
      <c r="F4496" s="96" t="s">
        <v>6830</v>
      </c>
      <c r="G4496" s="97">
        <v>262.25</v>
      </c>
      <c r="H4496" s="97"/>
      <c r="I4496" s="95" t="s">
        <v>6702</v>
      </c>
      <c r="J4496" s="95" t="s">
        <v>8536</v>
      </c>
      <c r="K4496" s="96" t="s">
        <v>8537</v>
      </c>
      <c r="L4496" s="98"/>
    </row>
    <row r="4497" spans="1:12" ht="11.25" x14ac:dyDescent="0.15">
      <c r="A4497" s="95" t="s">
        <v>6810</v>
      </c>
      <c r="B4497" s="95"/>
      <c r="C4497" s="95" t="s">
        <v>8527</v>
      </c>
      <c r="D4497" s="95" t="s">
        <v>7080</v>
      </c>
      <c r="E4497" s="95" t="s">
        <v>7081</v>
      </c>
      <c r="F4497" s="96" t="s">
        <v>7066</v>
      </c>
      <c r="G4497" s="97">
        <v>34271.440000000002</v>
      </c>
      <c r="H4497" s="97"/>
      <c r="I4497" s="95" t="s">
        <v>6954</v>
      </c>
      <c r="J4497" s="95" t="s">
        <v>8548</v>
      </c>
      <c r="K4497" s="96" t="s">
        <v>7066</v>
      </c>
    </row>
    <row r="4498" spans="1:12" ht="11.25" x14ac:dyDescent="0.15">
      <c r="A4498" s="95" t="s">
        <v>7160</v>
      </c>
      <c r="B4498" s="95"/>
      <c r="C4498" s="95" t="s">
        <v>8527</v>
      </c>
      <c r="D4498" s="95" t="s">
        <v>7080</v>
      </c>
      <c r="E4498" s="95" t="s">
        <v>7081</v>
      </c>
      <c r="F4498" s="96" t="s">
        <v>7066</v>
      </c>
      <c r="G4498" s="97">
        <v>816.25</v>
      </c>
      <c r="H4498" s="97"/>
      <c r="I4498" s="95" t="s">
        <v>6954</v>
      </c>
      <c r="J4498" s="95" t="s">
        <v>8548</v>
      </c>
      <c r="K4498" s="96" t="s">
        <v>7066</v>
      </c>
    </row>
    <row r="4499" spans="1:12" ht="38.25" customHeight="1" x14ac:dyDescent="0.3">
      <c r="A4499" s="95" t="s">
        <v>7139</v>
      </c>
      <c r="B4499" s="95"/>
      <c r="C4499" s="95" t="s">
        <v>8527</v>
      </c>
      <c r="D4499" s="95" t="s">
        <v>7080</v>
      </c>
      <c r="E4499" s="95" t="s">
        <v>7081</v>
      </c>
      <c r="F4499" s="96" t="s">
        <v>7066</v>
      </c>
      <c r="G4499" s="97">
        <v>4084.07</v>
      </c>
      <c r="H4499" s="97"/>
      <c r="I4499" s="95" t="s">
        <v>6954</v>
      </c>
      <c r="J4499" s="95" t="s">
        <v>8548</v>
      </c>
      <c r="K4499" s="96" t="s">
        <v>7066</v>
      </c>
      <c r="L4499" s="93"/>
    </row>
    <row r="4500" spans="1:12" ht="11.25" x14ac:dyDescent="0.15">
      <c r="A4500" s="95" t="s">
        <v>7087</v>
      </c>
      <c r="B4500" s="95"/>
      <c r="C4500" s="95" t="s">
        <v>8527</v>
      </c>
      <c r="D4500" s="95" t="s">
        <v>7080</v>
      </c>
      <c r="E4500" s="95" t="s">
        <v>7081</v>
      </c>
      <c r="F4500" s="96" t="s">
        <v>7066</v>
      </c>
      <c r="G4500" s="97">
        <v>2943.06</v>
      </c>
      <c r="H4500" s="97"/>
      <c r="I4500" s="95" t="s">
        <v>6954</v>
      </c>
      <c r="J4500" s="95" t="s">
        <v>8548</v>
      </c>
      <c r="K4500" s="96" t="s">
        <v>7066</v>
      </c>
    </row>
    <row r="4501" spans="1:12" ht="25.5" customHeight="1" x14ac:dyDescent="0.15">
      <c r="A4501" s="95" t="s">
        <v>7055</v>
      </c>
      <c r="B4501" s="95"/>
      <c r="C4501" s="95" t="s">
        <v>8527</v>
      </c>
      <c r="D4501" s="95" t="s">
        <v>7080</v>
      </c>
      <c r="E4501" s="95" t="s">
        <v>7081</v>
      </c>
      <c r="F4501" s="96" t="s">
        <v>7066</v>
      </c>
      <c r="G4501" s="97">
        <v>6852.4</v>
      </c>
      <c r="H4501" s="97"/>
      <c r="I4501" s="95" t="s">
        <v>6954</v>
      </c>
      <c r="J4501" s="95" t="s">
        <v>8548</v>
      </c>
      <c r="K4501" s="96" t="s">
        <v>7066</v>
      </c>
      <c r="L4501" s="98"/>
    </row>
    <row r="4502" spans="1:12" ht="25.5" customHeight="1" x14ac:dyDescent="0.15">
      <c r="A4502" s="95" t="s">
        <v>6804</v>
      </c>
      <c r="B4502" s="95"/>
      <c r="C4502" s="95" t="s">
        <v>8527</v>
      </c>
      <c r="D4502" s="95" t="s">
        <v>7080</v>
      </c>
      <c r="E4502" s="95" t="s">
        <v>7081</v>
      </c>
      <c r="F4502" s="96" t="s">
        <v>7066</v>
      </c>
      <c r="G4502" s="97">
        <v>13419.92</v>
      </c>
      <c r="H4502" s="97"/>
      <c r="I4502" s="95" t="s">
        <v>6954</v>
      </c>
      <c r="J4502" s="95" t="s">
        <v>8548</v>
      </c>
      <c r="K4502" s="96" t="s">
        <v>7066</v>
      </c>
      <c r="L4502" s="98"/>
    </row>
    <row r="4503" spans="1:12" ht="25.5" customHeight="1" x14ac:dyDescent="0.15">
      <c r="A4503" s="95" t="s">
        <v>7161</v>
      </c>
      <c r="B4503" s="95"/>
      <c r="C4503" s="95" t="s">
        <v>8527</v>
      </c>
      <c r="D4503" s="95" t="s">
        <v>7080</v>
      </c>
      <c r="E4503" s="95" t="s">
        <v>7081</v>
      </c>
      <c r="F4503" s="96" t="s">
        <v>7066</v>
      </c>
      <c r="G4503" s="97">
        <v>1395.12</v>
      </c>
      <c r="H4503" s="97"/>
      <c r="I4503" s="95" t="s">
        <v>6954</v>
      </c>
      <c r="J4503" s="95" t="s">
        <v>8548</v>
      </c>
      <c r="K4503" s="96" t="s">
        <v>7066</v>
      </c>
      <c r="L4503" s="98"/>
    </row>
    <row r="4504" spans="1:12" ht="25.5" customHeight="1" x14ac:dyDescent="0.15">
      <c r="A4504" s="95" t="s">
        <v>6844</v>
      </c>
      <c r="B4504" s="95"/>
      <c r="C4504" s="95" t="s">
        <v>8527</v>
      </c>
      <c r="D4504" s="95" t="s">
        <v>7080</v>
      </c>
      <c r="E4504" s="95" t="s">
        <v>7081</v>
      </c>
      <c r="F4504" s="99">
        <v>43373</v>
      </c>
      <c r="G4504" s="97">
        <v>18639.11</v>
      </c>
      <c r="H4504" s="97"/>
      <c r="I4504" s="95" t="s">
        <v>6954</v>
      </c>
      <c r="J4504" s="95" t="s">
        <v>8548</v>
      </c>
      <c r="K4504" s="96" t="s">
        <v>7066</v>
      </c>
      <c r="L4504" s="98"/>
    </row>
    <row r="4505" spans="1:12" ht="25.5" customHeight="1" x14ac:dyDescent="0.15">
      <c r="A4505" s="95" t="s">
        <v>6845</v>
      </c>
      <c r="B4505" s="95"/>
      <c r="C4505" s="95" t="s">
        <v>8527</v>
      </c>
      <c r="D4505" s="95" t="s">
        <v>7080</v>
      </c>
      <c r="E4505" s="95" t="s">
        <v>7081</v>
      </c>
      <c r="F4505" s="99">
        <v>43373</v>
      </c>
      <c r="G4505" s="97">
        <v>5479.54</v>
      </c>
      <c r="H4505" s="97"/>
      <c r="I4505" s="95" t="s">
        <v>6954</v>
      </c>
      <c r="J4505" s="95" t="s">
        <v>8548</v>
      </c>
      <c r="K4505" s="96" t="s">
        <v>7066</v>
      </c>
      <c r="L4505" s="98"/>
    </row>
    <row r="4506" spans="1:12" ht="25.5" customHeight="1" x14ac:dyDescent="0.15">
      <c r="A4506" s="95" t="s">
        <v>6846</v>
      </c>
      <c r="B4506" s="95"/>
      <c r="C4506" s="95" t="s">
        <v>8527</v>
      </c>
      <c r="D4506" s="95" t="s">
        <v>7080</v>
      </c>
      <c r="E4506" s="95" t="s">
        <v>7081</v>
      </c>
      <c r="F4506" s="99">
        <v>43373</v>
      </c>
      <c r="G4506" s="97">
        <v>29371.119999999999</v>
      </c>
      <c r="H4506" s="97"/>
      <c r="I4506" s="95" t="s">
        <v>6954</v>
      </c>
      <c r="J4506" s="95" t="s">
        <v>8548</v>
      </c>
      <c r="K4506" s="96" t="s">
        <v>7066</v>
      </c>
      <c r="L4506" s="98"/>
    </row>
    <row r="4507" spans="1:12" ht="25.5" customHeight="1" x14ac:dyDescent="0.15">
      <c r="A4507" s="95" t="s">
        <v>6847</v>
      </c>
      <c r="B4507" s="95"/>
      <c r="C4507" s="95" t="s">
        <v>8527</v>
      </c>
      <c r="D4507" s="95" t="s">
        <v>7080</v>
      </c>
      <c r="E4507" s="95" t="s">
        <v>7081</v>
      </c>
      <c r="F4507" s="99">
        <v>43373</v>
      </c>
      <c r="G4507" s="97">
        <v>35075.64</v>
      </c>
      <c r="H4507" s="97"/>
      <c r="I4507" s="95" t="s">
        <v>6954</v>
      </c>
      <c r="J4507" s="95" t="s">
        <v>8548</v>
      </c>
      <c r="K4507" s="96" t="s">
        <v>7066</v>
      </c>
      <c r="L4507" s="98"/>
    </row>
    <row r="4508" spans="1:12" ht="25.5" customHeight="1" x14ac:dyDescent="0.15">
      <c r="A4508" s="95" t="s">
        <v>6848</v>
      </c>
      <c r="B4508" s="95"/>
      <c r="C4508" s="95" t="s">
        <v>8527</v>
      </c>
      <c r="D4508" s="95" t="s">
        <v>7080</v>
      </c>
      <c r="E4508" s="95" t="s">
        <v>7081</v>
      </c>
      <c r="F4508" s="99">
        <v>43373</v>
      </c>
      <c r="G4508" s="97">
        <v>15336.6</v>
      </c>
      <c r="H4508" s="97"/>
      <c r="I4508" s="95" t="s">
        <v>6954</v>
      </c>
      <c r="J4508" s="95" t="s">
        <v>8548</v>
      </c>
      <c r="K4508" s="96" t="s">
        <v>7066</v>
      </c>
      <c r="L4508" s="98"/>
    </row>
    <row r="4509" spans="1:12" ht="25.5" customHeight="1" x14ac:dyDescent="0.15">
      <c r="A4509" s="95" t="s">
        <v>7158</v>
      </c>
      <c r="B4509" s="95"/>
      <c r="C4509" s="95" t="s">
        <v>8527</v>
      </c>
      <c r="D4509" s="95" t="s">
        <v>7080</v>
      </c>
      <c r="E4509" s="95" t="s">
        <v>7081</v>
      </c>
      <c r="F4509" s="96" t="s">
        <v>7066</v>
      </c>
      <c r="G4509" s="97">
        <v>434.15</v>
      </c>
      <c r="H4509" s="97"/>
      <c r="I4509" s="95" t="s">
        <v>6954</v>
      </c>
      <c r="J4509" s="95" t="s">
        <v>8548</v>
      </c>
      <c r="K4509" s="96" t="s">
        <v>7066</v>
      </c>
      <c r="L4509" s="98"/>
    </row>
    <row r="4510" spans="1:12" ht="25.5" customHeight="1" x14ac:dyDescent="0.15">
      <c r="A4510" s="95" t="s">
        <v>7159</v>
      </c>
      <c r="B4510" s="95"/>
      <c r="C4510" s="95" t="s">
        <v>8527</v>
      </c>
      <c r="D4510" s="95" t="s">
        <v>7080</v>
      </c>
      <c r="E4510" s="95" t="s">
        <v>7081</v>
      </c>
      <c r="F4510" s="96" t="s">
        <v>7066</v>
      </c>
      <c r="G4510" s="97">
        <v>1013.08</v>
      </c>
      <c r="H4510" s="97"/>
      <c r="I4510" s="95" t="s">
        <v>6954</v>
      </c>
      <c r="J4510" s="95" t="s">
        <v>8548</v>
      </c>
      <c r="K4510" s="96" t="s">
        <v>7066</v>
      </c>
      <c r="L4510" s="98"/>
    </row>
    <row r="4511" spans="1:12" ht="25.5" customHeight="1" x14ac:dyDescent="0.15">
      <c r="A4511" s="95" t="s">
        <v>7157</v>
      </c>
      <c r="B4511" s="95"/>
      <c r="C4511" s="95" t="s">
        <v>8527</v>
      </c>
      <c r="D4511" s="95" t="s">
        <v>7080</v>
      </c>
      <c r="E4511" s="95" t="s">
        <v>7081</v>
      </c>
      <c r="F4511" s="96" t="s">
        <v>7066</v>
      </c>
      <c r="G4511" s="97">
        <v>3026.12</v>
      </c>
      <c r="H4511" s="97"/>
      <c r="I4511" s="95" t="s">
        <v>6954</v>
      </c>
      <c r="J4511" s="95" t="s">
        <v>8548</v>
      </c>
      <c r="K4511" s="96" t="s">
        <v>7066</v>
      </c>
      <c r="L4511" s="98"/>
    </row>
    <row r="4512" spans="1:12" ht="25.5" customHeight="1" x14ac:dyDescent="0.15">
      <c r="A4512" s="95" t="s">
        <v>7145</v>
      </c>
      <c r="B4512" s="95"/>
      <c r="C4512" s="95" t="s">
        <v>8527</v>
      </c>
      <c r="D4512" s="95" t="s">
        <v>7080</v>
      </c>
      <c r="E4512" s="95" t="s">
        <v>7081</v>
      </c>
      <c r="F4512" s="96" t="s">
        <v>7066</v>
      </c>
      <c r="G4512" s="97">
        <v>8210.02</v>
      </c>
      <c r="H4512" s="97"/>
      <c r="I4512" s="95" t="s">
        <v>6954</v>
      </c>
      <c r="J4512" s="95" t="s">
        <v>8548</v>
      </c>
      <c r="K4512" s="96" t="s">
        <v>7066</v>
      </c>
      <c r="L4512" s="98"/>
    </row>
    <row r="4513" spans="1:12" ht="25.5" customHeight="1" x14ac:dyDescent="0.15">
      <c r="A4513" s="95" t="s">
        <v>6810</v>
      </c>
      <c r="B4513" s="95"/>
      <c r="C4513" s="95" t="s">
        <v>8528</v>
      </c>
      <c r="D4513" s="95" t="s">
        <v>7080</v>
      </c>
      <c r="E4513" s="95" t="s">
        <v>7081</v>
      </c>
      <c r="F4513" s="96" t="s">
        <v>7066</v>
      </c>
      <c r="G4513" s="97">
        <v>68996.56</v>
      </c>
      <c r="H4513" s="97"/>
      <c r="I4513" s="95" t="s">
        <v>6955</v>
      </c>
      <c r="J4513" s="95" t="s">
        <v>8548</v>
      </c>
      <c r="K4513" s="96" t="s">
        <v>7066</v>
      </c>
      <c r="L4513" s="98"/>
    </row>
    <row r="4514" spans="1:12" ht="25.5" customHeight="1" x14ac:dyDescent="0.15">
      <c r="A4514" s="95" t="s">
        <v>7160</v>
      </c>
      <c r="B4514" s="95"/>
      <c r="C4514" s="95" t="s">
        <v>8528</v>
      </c>
      <c r="D4514" s="95" t="s">
        <v>7080</v>
      </c>
      <c r="E4514" s="95" t="s">
        <v>7081</v>
      </c>
      <c r="F4514" s="96" t="s">
        <v>7066</v>
      </c>
      <c r="G4514" s="97">
        <v>2448.7600000000002</v>
      </c>
      <c r="H4514" s="97"/>
      <c r="I4514" s="95" t="s">
        <v>6955</v>
      </c>
      <c r="J4514" s="95" t="s">
        <v>8548</v>
      </c>
      <c r="K4514" s="96" t="s">
        <v>7066</v>
      </c>
      <c r="L4514" s="98"/>
    </row>
    <row r="4515" spans="1:12" ht="25.5" customHeight="1" x14ac:dyDescent="0.15">
      <c r="A4515" s="95" t="s">
        <v>6808</v>
      </c>
      <c r="B4515" s="95"/>
      <c r="C4515" s="95" t="s">
        <v>8528</v>
      </c>
      <c r="D4515" s="95" t="s">
        <v>7080</v>
      </c>
      <c r="E4515" s="95" t="s">
        <v>7081</v>
      </c>
      <c r="F4515" s="96" t="s">
        <v>7066</v>
      </c>
      <c r="G4515" s="97"/>
      <c r="H4515" s="97"/>
      <c r="I4515" s="95" t="s">
        <v>6955</v>
      </c>
      <c r="J4515" s="95" t="s">
        <v>8548</v>
      </c>
      <c r="K4515" s="96" t="s">
        <v>7066</v>
      </c>
      <c r="L4515" s="98"/>
    </row>
    <row r="4516" spans="1:12" ht="25.5" customHeight="1" x14ac:dyDescent="0.15">
      <c r="A4516" s="95" t="s">
        <v>7139</v>
      </c>
      <c r="B4516" s="95"/>
      <c r="C4516" s="95" t="s">
        <v>8528</v>
      </c>
      <c r="D4516" s="95" t="s">
        <v>7080</v>
      </c>
      <c r="E4516" s="95" t="s">
        <v>7081</v>
      </c>
      <c r="F4516" s="96" t="s">
        <v>7066</v>
      </c>
      <c r="G4516" s="97">
        <v>8168.73</v>
      </c>
      <c r="H4516" s="97"/>
      <c r="I4516" s="95" t="s">
        <v>6955</v>
      </c>
      <c r="J4516" s="95" t="s">
        <v>8548</v>
      </c>
      <c r="K4516" s="96" t="s">
        <v>7066</v>
      </c>
      <c r="L4516" s="98"/>
    </row>
    <row r="4517" spans="1:12" ht="25.5" customHeight="1" x14ac:dyDescent="0.15">
      <c r="A4517" s="95" t="s">
        <v>7087</v>
      </c>
      <c r="B4517" s="95"/>
      <c r="C4517" s="95" t="s">
        <v>8528</v>
      </c>
      <c r="D4517" s="95" t="s">
        <v>7080</v>
      </c>
      <c r="E4517" s="95" t="s">
        <v>7081</v>
      </c>
      <c r="F4517" s="96" t="s">
        <v>7066</v>
      </c>
      <c r="G4517" s="97">
        <v>5886.12</v>
      </c>
      <c r="H4517" s="97"/>
      <c r="I4517" s="95" t="s">
        <v>6955</v>
      </c>
      <c r="J4517" s="95" t="s">
        <v>8548</v>
      </c>
      <c r="K4517" s="96" t="s">
        <v>7066</v>
      </c>
      <c r="L4517" s="98"/>
    </row>
    <row r="4518" spans="1:12" ht="25.5" customHeight="1" x14ac:dyDescent="0.15">
      <c r="A4518" s="95" t="s">
        <v>7055</v>
      </c>
      <c r="B4518" s="95"/>
      <c r="C4518" s="95" t="s">
        <v>8528</v>
      </c>
      <c r="D4518" s="95" t="s">
        <v>7080</v>
      </c>
      <c r="E4518" s="95" t="s">
        <v>7081</v>
      </c>
      <c r="F4518" s="96" t="s">
        <v>7066</v>
      </c>
      <c r="G4518" s="97">
        <v>13639.29</v>
      </c>
      <c r="H4518" s="97"/>
      <c r="I4518" s="95" t="s">
        <v>6955</v>
      </c>
      <c r="J4518" s="95" t="s">
        <v>8548</v>
      </c>
      <c r="K4518" s="96" t="s">
        <v>7066</v>
      </c>
      <c r="L4518" s="98"/>
    </row>
    <row r="4519" spans="1:12" ht="11.25" x14ac:dyDescent="0.15">
      <c r="A4519" s="95" t="s">
        <v>6804</v>
      </c>
      <c r="B4519" s="95"/>
      <c r="C4519" s="95" t="s">
        <v>8528</v>
      </c>
      <c r="D4519" s="95" t="s">
        <v>7080</v>
      </c>
      <c r="E4519" s="95" t="s">
        <v>7081</v>
      </c>
      <c r="F4519" s="96" t="s">
        <v>7066</v>
      </c>
      <c r="G4519" s="97">
        <v>28652.43</v>
      </c>
      <c r="H4519" s="97"/>
      <c r="I4519" s="95" t="s">
        <v>6955</v>
      </c>
      <c r="J4519" s="95" t="s">
        <v>8548</v>
      </c>
      <c r="K4519" s="96" t="s">
        <v>7066</v>
      </c>
    </row>
    <row r="4520" spans="1:12" ht="11.25" x14ac:dyDescent="0.15">
      <c r="A4520" s="95" t="s">
        <v>7161</v>
      </c>
      <c r="B4520" s="95"/>
      <c r="C4520" s="95" t="s">
        <v>8528</v>
      </c>
      <c r="D4520" s="95" t="s">
        <v>7080</v>
      </c>
      <c r="E4520" s="95" t="s">
        <v>7081</v>
      </c>
      <c r="F4520" s="96" t="s">
        <v>7066</v>
      </c>
      <c r="G4520" s="97">
        <v>2761.93</v>
      </c>
      <c r="H4520" s="97"/>
      <c r="I4520" s="95" t="s">
        <v>6955</v>
      </c>
      <c r="J4520" s="95" t="s">
        <v>8548</v>
      </c>
      <c r="K4520" s="96" t="s">
        <v>7066</v>
      </c>
    </row>
    <row r="4521" spans="1:12" ht="38.25" customHeight="1" x14ac:dyDescent="0.3">
      <c r="A4521" s="95" t="s">
        <v>6844</v>
      </c>
      <c r="B4521" s="95"/>
      <c r="C4521" s="95" t="s">
        <v>8528</v>
      </c>
      <c r="D4521" s="95" t="s">
        <v>7080</v>
      </c>
      <c r="E4521" s="95" t="s">
        <v>7081</v>
      </c>
      <c r="F4521" s="99">
        <v>43373</v>
      </c>
      <c r="G4521" s="97">
        <v>36765.370000000003</v>
      </c>
      <c r="H4521" s="97"/>
      <c r="I4521" s="95" t="s">
        <v>6955</v>
      </c>
      <c r="J4521" s="95" t="s">
        <v>8548</v>
      </c>
      <c r="K4521" s="96" t="s">
        <v>7066</v>
      </c>
      <c r="L4521" s="93"/>
    </row>
    <row r="4522" spans="1:12" ht="11.25" x14ac:dyDescent="0.15">
      <c r="A4522" s="95" t="s">
        <v>6845</v>
      </c>
      <c r="B4522" s="95"/>
      <c r="C4522" s="95" t="s">
        <v>8528</v>
      </c>
      <c r="D4522" s="95" t="s">
        <v>7080</v>
      </c>
      <c r="E4522" s="95" t="s">
        <v>7081</v>
      </c>
      <c r="F4522" s="99">
        <v>43373</v>
      </c>
      <c r="G4522" s="97">
        <v>10120.709999999999</v>
      </c>
      <c r="H4522" s="97"/>
      <c r="I4522" s="95" t="s">
        <v>6955</v>
      </c>
      <c r="J4522" s="95" t="s">
        <v>8548</v>
      </c>
      <c r="K4522" s="96" t="s">
        <v>7066</v>
      </c>
    </row>
    <row r="4523" spans="1:12" ht="25.5" customHeight="1" x14ac:dyDescent="0.15">
      <c r="A4523" s="95" t="s">
        <v>6846</v>
      </c>
      <c r="B4523" s="95"/>
      <c r="C4523" s="95" t="s">
        <v>8528</v>
      </c>
      <c r="D4523" s="95" t="s">
        <v>7080</v>
      </c>
      <c r="E4523" s="95" t="s">
        <v>7081</v>
      </c>
      <c r="F4523" s="99">
        <v>43373</v>
      </c>
      <c r="G4523" s="97">
        <v>40313.129999999997</v>
      </c>
      <c r="H4523" s="97"/>
      <c r="I4523" s="95" t="s">
        <v>6955</v>
      </c>
      <c r="J4523" s="95" t="s">
        <v>8548</v>
      </c>
      <c r="K4523" s="96" t="s">
        <v>7066</v>
      </c>
      <c r="L4523" s="98"/>
    </row>
    <row r="4524" spans="1:12" ht="25.5" customHeight="1" x14ac:dyDescent="0.15">
      <c r="A4524" s="95" t="s">
        <v>6847</v>
      </c>
      <c r="B4524" s="95"/>
      <c r="C4524" s="95" t="s">
        <v>8528</v>
      </c>
      <c r="D4524" s="95" t="s">
        <v>7080</v>
      </c>
      <c r="E4524" s="95" t="s">
        <v>7081</v>
      </c>
      <c r="F4524" s="99">
        <v>43373</v>
      </c>
      <c r="G4524" s="97">
        <v>51394.080000000002</v>
      </c>
      <c r="H4524" s="97"/>
      <c r="I4524" s="95" t="s">
        <v>6955</v>
      </c>
      <c r="J4524" s="95" t="s">
        <v>8548</v>
      </c>
      <c r="K4524" s="96" t="s">
        <v>7066</v>
      </c>
      <c r="L4524" s="98"/>
    </row>
    <row r="4525" spans="1:12" ht="25.5" customHeight="1" x14ac:dyDescent="0.15">
      <c r="A4525" s="95" t="s">
        <v>6848</v>
      </c>
      <c r="B4525" s="95"/>
      <c r="C4525" s="95" t="s">
        <v>8528</v>
      </c>
      <c r="D4525" s="95" t="s">
        <v>7080</v>
      </c>
      <c r="E4525" s="95" t="s">
        <v>7081</v>
      </c>
      <c r="F4525" s="99">
        <v>43373</v>
      </c>
      <c r="G4525" s="97">
        <v>30325.86</v>
      </c>
      <c r="H4525" s="97"/>
      <c r="I4525" s="95" t="s">
        <v>6955</v>
      </c>
      <c r="J4525" s="95" t="s">
        <v>8548</v>
      </c>
      <c r="K4525" s="96" t="s">
        <v>7066</v>
      </c>
      <c r="L4525" s="98"/>
    </row>
    <row r="4526" spans="1:12" ht="25.5" customHeight="1" x14ac:dyDescent="0.15">
      <c r="A4526" s="95" t="s">
        <v>7158</v>
      </c>
      <c r="B4526" s="95"/>
      <c r="C4526" s="95" t="s">
        <v>8528</v>
      </c>
      <c r="D4526" s="95" t="s">
        <v>7080</v>
      </c>
      <c r="E4526" s="95" t="s">
        <v>7081</v>
      </c>
      <c r="F4526" s="96" t="s">
        <v>7066</v>
      </c>
      <c r="G4526" s="97">
        <v>945.35</v>
      </c>
      <c r="H4526" s="97"/>
      <c r="I4526" s="95" t="s">
        <v>6955</v>
      </c>
      <c r="J4526" s="95" t="s">
        <v>8548</v>
      </c>
      <c r="K4526" s="96" t="s">
        <v>7066</v>
      </c>
      <c r="L4526" s="98"/>
    </row>
    <row r="4527" spans="1:12" ht="25.5" customHeight="1" x14ac:dyDescent="0.15">
      <c r="A4527" s="95" t="s">
        <v>7159</v>
      </c>
      <c r="B4527" s="95"/>
      <c r="C4527" s="95" t="s">
        <v>8528</v>
      </c>
      <c r="D4527" s="95" t="s">
        <v>7080</v>
      </c>
      <c r="E4527" s="95" t="s">
        <v>7081</v>
      </c>
      <c r="F4527" s="96" t="s">
        <v>7066</v>
      </c>
      <c r="G4527" s="97">
        <v>2206.5700000000002</v>
      </c>
      <c r="H4527" s="97"/>
      <c r="I4527" s="95" t="s">
        <v>6955</v>
      </c>
      <c r="J4527" s="95" t="s">
        <v>8548</v>
      </c>
      <c r="K4527" s="96" t="s">
        <v>7066</v>
      </c>
      <c r="L4527" s="98"/>
    </row>
    <row r="4528" spans="1:12" ht="12.75" customHeight="1" x14ac:dyDescent="0.15">
      <c r="A4528" s="95" t="s">
        <v>7157</v>
      </c>
      <c r="B4528" s="95"/>
      <c r="C4528" s="95" t="s">
        <v>8528</v>
      </c>
      <c r="D4528" s="95" t="s">
        <v>7080</v>
      </c>
      <c r="E4528" s="95" t="s">
        <v>7081</v>
      </c>
      <c r="F4528" s="96" t="s">
        <v>7066</v>
      </c>
      <c r="G4528" s="97">
        <v>6052.89</v>
      </c>
      <c r="H4528" s="97"/>
      <c r="I4528" s="95" t="s">
        <v>6955</v>
      </c>
      <c r="J4528" s="95" t="s">
        <v>8548</v>
      </c>
      <c r="K4528" s="96" t="s">
        <v>7066</v>
      </c>
      <c r="L4528" s="98"/>
    </row>
    <row r="4529" spans="1:12" ht="12.75" customHeight="1" x14ac:dyDescent="0.15">
      <c r="A4529" s="95" t="s">
        <v>7145</v>
      </c>
      <c r="B4529" s="95"/>
      <c r="C4529" s="95" t="s">
        <v>8528</v>
      </c>
      <c r="D4529" s="95" t="s">
        <v>7080</v>
      </c>
      <c r="E4529" s="95" t="s">
        <v>7081</v>
      </c>
      <c r="F4529" s="96" t="s">
        <v>7066</v>
      </c>
      <c r="G4529" s="97">
        <v>13820.86</v>
      </c>
      <c r="H4529" s="97"/>
      <c r="I4529" s="95" t="s">
        <v>6955</v>
      </c>
      <c r="J4529" s="95" t="s">
        <v>8548</v>
      </c>
      <c r="K4529" s="96" t="s">
        <v>7066</v>
      </c>
      <c r="L4529" s="98"/>
    </row>
    <row r="4530" spans="1:12" ht="12.75" customHeight="1" x14ac:dyDescent="0.15">
      <c r="A4530" s="95" t="s">
        <v>7150</v>
      </c>
      <c r="B4530" s="95"/>
      <c r="C4530" s="95" t="s">
        <v>7135</v>
      </c>
      <c r="D4530" s="95" t="s">
        <v>7080</v>
      </c>
      <c r="E4530" s="95" t="s">
        <v>7081</v>
      </c>
      <c r="F4530" s="96" t="s">
        <v>7066</v>
      </c>
      <c r="G4530" s="97">
        <v>45380.71</v>
      </c>
      <c r="H4530" s="97"/>
      <c r="I4530" s="95" t="s">
        <v>8549</v>
      </c>
      <c r="J4530" s="95" t="s">
        <v>8550</v>
      </c>
      <c r="K4530" s="96" t="s">
        <v>7066</v>
      </c>
      <c r="L4530" s="98"/>
    </row>
    <row r="4531" spans="1:12" ht="12.75" customHeight="1" x14ac:dyDescent="0.15">
      <c r="A4531" s="95" t="s">
        <v>7145</v>
      </c>
      <c r="B4531" s="95"/>
      <c r="C4531" s="95" t="s">
        <v>7135</v>
      </c>
      <c r="D4531" s="95" t="s">
        <v>7080</v>
      </c>
      <c r="E4531" s="95" t="s">
        <v>7081</v>
      </c>
      <c r="F4531" s="96" t="s">
        <v>7066</v>
      </c>
      <c r="G4531" s="97"/>
      <c r="H4531" s="97">
        <v>45380.71</v>
      </c>
      <c r="I4531" s="95" t="s">
        <v>8549</v>
      </c>
      <c r="J4531" s="95" t="s">
        <v>8550</v>
      </c>
      <c r="K4531" s="96" t="s">
        <v>7066</v>
      </c>
      <c r="L4531" s="98"/>
    </row>
    <row r="4532" spans="1:12" ht="12.75" customHeight="1" x14ac:dyDescent="0.15">
      <c r="A4532" s="95" t="s">
        <v>6807</v>
      </c>
      <c r="B4532" s="95"/>
      <c r="C4532" s="95" t="s">
        <v>8472</v>
      </c>
      <c r="D4532" s="95" t="s">
        <v>7080</v>
      </c>
      <c r="E4532" s="95" t="s">
        <v>7081</v>
      </c>
      <c r="F4532" s="96" t="s">
        <v>6829</v>
      </c>
      <c r="G4532" s="97"/>
      <c r="H4532" s="97">
        <v>484.9</v>
      </c>
      <c r="I4532" s="95" t="s">
        <v>8551</v>
      </c>
      <c r="J4532" s="95" t="s">
        <v>8552</v>
      </c>
      <c r="K4532" s="96" t="s">
        <v>8553</v>
      </c>
      <c r="L4532" s="98"/>
    </row>
    <row r="4533" spans="1:12" ht="12.75" customHeight="1" x14ac:dyDescent="0.15">
      <c r="A4533" s="95" t="s">
        <v>7219</v>
      </c>
      <c r="B4533" s="95"/>
      <c r="C4533" s="95" t="s">
        <v>8472</v>
      </c>
      <c r="D4533" s="95" t="s">
        <v>7080</v>
      </c>
      <c r="E4533" s="95" t="s">
        <v>7081</v>
      </c>
      <c r="F4533" s="96" t="s">
        <v>6829</v>
      </c>
      <c r="G4533" s="97">
        <v>484.9</v>
      </c>
      <c r="H4533" s="97"/>
      <c r="I4533" s="95" t="s">
        <v>8551</v>
      </c>
      <c r="J4533" s="95" t="s">
        <v>8552</v>
      </c>
      <c r="K4533" s="96" t="s">
        <v>8553</v>
      </c>
      <c r="L4533" s="98"/>
    </row>
    <row r="4534" spans="1:12" ht="12.75" customHeight="1" x14ac:dyDescent="0.15">
      <c r="A4534" s="95" t="s">
        <v>6807</v>
      </c>
      <c r="B4534" s="95"/>
      <c r="C4534" s="95" t="s">
        <v>8477</v>
      </c>
      <c r="D4534" s="95" t="s">
        <v>7080</v>
      </c>
      <c r="E4534" s="95" t="s">
        <v>7081</v>
      </c>
      <c r="F4534" s="96" t="s">
        <v>6829</v>
      </c>
      <c r="G4534" s="97"/>
      <c r="H4534" s="97">
        <v>1087.3900000000001</v>
      </c>
      <c r="I4534" s="95" t="s">
        <v>8554</v>
      </c>
      <c r="J4534" s="95" t="s">
        <v>8552</v>
      </c>
      <c r="K4534" s="96" t="s">
        <v>8553</v>
      </c>
      <c r="L4534" s="98"/>
    </row>
    <row r="4535" spans="1:12" ht="12.75" customHeight="1" x14ac:dyDescent="0.15">
      <c r="A4535" s="95" t="s">
        <v>7226</v>
      </c>
      <c r="B4535" s="95"/>
      <c r="C4535" s="95" t="s">
        <v>8477</v>
      </c>
      <c r="D4535" s="95" t="s">
        <v>7080</v>
      </c>
      <c r="E4535" s="95" t="s">
        <v>7081</v>
      </c>
      <c r="F4535" s="96" t="s">
        <v>6829</v>
      </c>
      <c r="G4535" s="97"/>
      <c r="H4535" s="97"/>
      <c r="I4535" s="95" t="s">
        <v>8554</v>
      </c>
      <c r="J4535" s="95" t="s">
        <v>8552</v>
      </c>
      <c r="K4535" s="96" t="s">
        <v>8553</v>
      </c>
      <c r="L4535" s="98"/>
    </row>
    <row r="4536" spans="1:12" ht="12.75" customHeight="1" x14ac:dyDescent="0.15">
      <c r="A4536" s="95" t="s">
        <v>7219</v>
      </c>
      <c r="B4536" s="95"/>
      <c r="C4536" s="95" t="s">
        <v>8477</v>
      </c>
      <c r="D4536" s="95" t="s">
        <v>7080</v>
      </c>
      <c r="E4536" s="95" t="s">
        <v>7081</v>
      </c>
      <c r="F4536" s="96" t="s">
        <v>6829</v>
      </c>
      <c r="G4536" s="97">
        <v>241.64</v>
      </c>
      <c r="H4536" s="97"/>
      <c r="I4536" s="95" t="s">
        <v>8554</v>
      </c>
      <c r="J4536" s="95" t="s">
        <v>8552</v>
      </c>
      <c r="K4536" s="96" t="s">
        <v>8553</v>
      </c>
      <c r="L4536" s="98"/>
    </row>
    <row r="4537" spans="1:12" ht="12.75" customHeight="1" x14ac:dyDescent="0.15">
      <c r="A4537" s="95" t="s">
        <v>7329</v>
      </c>
      <c r="B4537" s="95"/>
      <c r="C4537" s="95" t="s">
        <v>8477</v>
      </c>
      <c r="D4537" s="95" t="s">
        <v>7080</v>
      </c>
      <c r="E4537" s="95" t="s">
        <v>7081</v>
      </c>
      <c r="F4537" s="96" t="s">
        <v>6829</v>
      </c>
      <c r="G4537" s="97">
        <v>845.75</v>
      </c>
      <c r="H4537" s="97"/>
      <c r="I4537" s="95" t="s">
        <v>8554</v>
      </c>
      <c r="J4537" s="95" t="s">
        <v>8552</v>
      </c>
      <c r="K4537" s="96" t="s">
        <v>8553</v>
      </c>
      <c r="L4537" s="98"/>
    </row>
    <row r="4538" spans="1:12" ht="12.75" customHeight="1" x14ac:dyDescent="0.15">
      <c r="A4538" s="95" t="s">
        <v>6807</v>
      </c>
      <c r="B4538" s="95"/>
      <c r="C4538" s="95" t="s">
        <v>8481</v>
      </c>
      <c r="D4538" s="95" t="s">
        <v>7080</v>
      </c>
      <c r="E4538" s="95" t="s">
        <v>7081</v>
      </c>
      <c r="F4538" s="96" t="s">
        <v>6829</v>
      </c>
      <c r="G4538" s="97"/>
      <c r="H4538" s="97">
        <v>1073.28</v>
      </c>
      <c r="I4538" s="95" t="s">
        <v>6676</v>
      </c>
      <c r="J4538" s="95" t="s">
        <v>8552</v>
      </c>
      <c r="K4538" s="96" t="s">
        <v>8553</v>
      </c>
      <c r="L4538" s="98"/>
    </row>
    <row r="4539" spans="1:12" ht="12.75" customHeight="1" x14ac:dyDescent="0.15">
      <c r="A4539" s="95" t="s">
        <v>7226</v>
      </c>
      <c r="B4539" s="95"/>
      <c r="C4539" s="95" t="s">
        <v>8481</v>
      </c>
      <c r="D4539" s="95" t="s">
        <v>7080</v>
      </c>
      <c r="E4539" s="95" t="s">
        <v>7081</v>
      </c>
      <c r="F4539" s="96" t="s">
        <v>6829</v>
      </c>
      <c r="G4539" s="97">
        <v>315.67</v>
      </c>
      <c r="H4539" s="97"/>
      <c r="I4539" s="95" t="s">
        <v>6676</v>
      </c>
      <c r="J4539" s="95" t="s">
        <v>8552</v>
      </c>
      <c r="K4539" s="96" t="s">
        <v>8553</v>
      </c>
      <c r="L4539" s="98"/>
    </row>
    <row r="4540" spans="1:12" ht="12.75" customHeight="1" x14ac:dyDescent="0.15">
      <c r="A4540" s="95" t="s">
        <v>7219</v>
      </c>
      <c r="B4540" s="95"/>
      <c r="C4540" s="95" t="s">
        <v>8481</v>
      </c>
      <c r="D4540" s="95" t="s">
        <v>7080</v>
      </c>
      <c r="E4540" s="95" t="s">
        <v>7081</v>
      </c>
      <c r="F4540" s="96" t="s">
        <v>6829</v>
      </c>
      <c r="G4540" s="97"/>
      <c r="H4540" s="97"/>
      <c r="I4540" s="95" t="s">
        <v>6676</v>
      </c>
      <c r="J4540" s="95" t="s">
        <v>8552</v>
      </c>
      <c r="K4540" s="96" t="s">
        <v>8553</v>
      </c>
      <c r="L4540" s="98"/>
    </row>
    <row r="4541" spans="1:12" ht="12.75" customHeight="1" x14ac:dyDescent="0.15">
      <c r="A4541" s="95" t="s">
        <v>7329</v>
      </c>
      <c r="B4541" s="95"/>
      <c r="C4541" s="95" t="s">
        <v>8481</v>
      </c>
      <c r="D4541" s="95" t="s">
        <v>7080</v>
      </c>
      <c r="E4541" s="95" t="s">
        <v>7081</v>
      </c>
      <c r="F4541" s="96" t="s">
        <v>6829</v>
      </c>
      <c r="G4541" s="97">
        <v>126.27</v>
      </c>
      <c r="H4541" s="97"/>
      <c r="I4541" s="95" t="s">
        <v>6676</v>
      </c>
      <c r="J4541" s="95" t="s">
        <v>8552</v>
      </c>
      <c r="K4541" s="96" t="s">
        <v>8553</v>
      </c>
      <c r="L4541" s="98"/>
    </row>
    <row r="4542" spans="1:12" ht="12.75" customHeight="1" x14ac:dyDescent="0.15">
      <c r="A4542" s="95" t="s">
        <v>6549</v>
      </c>
      <c r="B4542" s="95"/>
      <c r="C4542" s="95" t="s">
        <v>8481</v>
      </c>
      <c r="D4542" s="95" t="s">
        <v>7080</v>
      </c>
      <c r="E4542" s="95" t="s">
        <v>7081</v>
      </c>
      <c r="F4542" s="99">
        <v>42978</v>
      </c>
      <c r="G4542" s="97">
        <v>631.34</v>
      </c>
      <c r="H4542" s="97"/>
      <c r="I4542" s="95" t="s">
        <v>6676</v>
      </c>
      <c r="J4542" s="95" t="s">
        <v>8552</v>
      </c>
      <c r="K4542" s="96" t="s">
        <v>8553</v>
      </c>
      <c r="L4542" s="98"/>
    </row>
    <row r="4543" spans="1:12" ht="25.5" customHeight="1" x14ac:dyDescent="0.15">
      <c r="F4543" s="43"/>
      <c r="L4543" s="98"/>
    </row>
    <row r="4544" spans="1:12" ht="25.5" customHeight="1" x14ac:dyDescent="0.15">
      <c r="F4544" s="43"/>
      <c r="L4544" s="98"/>
    </row>
    <row r="4545" spans="1:12" ht="25.5" customHeight="1" x14ac:dyDescent="0.15">
      <c r="F4545" s="43"/>
      <c r="L4545" s="98"/>
    </row>
    <row r="4546" spans="1:12" ht="25.5" customHeight="1" x14ac:dyDescent="0.15">
      <c r="F4546" s="43"/>
      <c r="L4546" s="98"/>
    </row>
    <row r="4547" spans="1:12" ht="25.5" customHeight="1" x14ac:dyDescent="0.15">
      <c r="F4547" s="43"/>
      <c r="L4547" s="98"/>
    </row>
    <row r="4548" spans="1:12" ht="25.5" customHeight="1" x14ac:dyDescent="0.15">
      <c r="F4548" s="43"/>
      <c r="L4548" s="98"/>
    </row>
    <row r="4549" spans="1:12" ht="25.5" customHeight="1" x14ac:dyDescent="0.15">
      <c r="F4549" s="43"/>
      <c r="L4549" s="98"/>
    </row>
    <row r="4550" spans="1:12" ht="25.5" customHeight="1" x14ac:dyDescent="0.15">
      <c r="F4550" s="43"/>
      <c r="L4550" s="98"/>
    </row>
    <row r="4551" spans="1:12" ht="25.5" customHeight="1" x14ac:dyDescent="0.15">
      <c r="F4551" s="43"/>
      <c r="L4551" s="98"/>
    </row>
    <row r="4552" spans="1:12" ht="25.5" customHeight="1" x14ac:dyDescent="0.15">
      <c r="F4552" s="43"/>
      <c r="L4552" s="98"/>
    </row>
    <row r="4553" spans="1:12" ht="25.5" customHeight="1" x14ac:dyDescent="0.15">
      <c r="F4553" s="43"/>
      <c r="L4553" s="98"/>
    </row>
    <row r="4554" spans="1:12" ht="25.5" customHeight="1" x14ac:dyDescent="0.15">
      <c r="F4554" s="43"/>
      <c r="L4554" s="98"/>
    </row>
    <row r="4555" spans="1:12" ht="25.5" customHeight="1" x14ac:dyDescent="0.15">
      <c r="F4555" s="43"/>
      <c r="L4555" s="98"/>
    </row>
    <row r="4556" spans="1:12" ht="25.5" customHeight="1" x14ac:dyDescent="0.15">
      <c r="F4556" s="43"/>
      <c r="L4556" s="98"/>
    </row>
    <row r="4557" spans="1:12" ht="25.5" customHeight="1" x14ac:dyDescent="0.15">
      <c r="A4557" s="95"/>
      <c r="B4557" s="95"/>
      <c r="C4557" s="95"/>
      <c r="D4557" s="95"/>
      <c r="E4557" s="95"/>
      <c r="F4557" s="96"/>
      <c r="G4557" s="97"/>
      <c r="H4557" s="97"/>
      <c r="I4557" s="95"/>
      <c r="J4557" s="95"/>
      <c r="K4557" s="96"/>
      <c r="L4557" s="98"/>
    </row>
    <row r="4558" spans="1:12" ht="25.5" customHeight="1" x14ac:dyDescent="0.15">
      <c r="A4558" s="95"/>
      <c r="B4558" s="95" t="s">
        <v>8555</v>
      </c>
      <c r="C4558" s="95"/>
      <c r="D4558" s="95"/>
      <c r="E4558" s="95"/>
      <c r="F4558" s="96"/>
      <c r="G4558" s="100">
        <v>650105.06999999995</v>
      </c>
      <c r="H4558" s="100">
        <v>189710.15</v>
      </c>
      <c r="L4558" s="98"/>
    </row>
    <row r="4559" spans="1:12" ht="25.5" customHeight="1" x14ac:dyDescent="0.15">
      <c r="F4559" s="43"/>
      <c r="L4559" s="98"/>
    </row>
    <row r="4560" spans="1:12" x14ac:dyDescent="0.15">
      <c r="F4560" s="43"/>
    </row>
    <row r="4561" spans="1:12" ht="11.25" x14ac:dyDescent="0.15">
      <c r="B4561" s="95" t="s">
        <v>8556</v>
      </c>
      <c r="C4561" s="95"/>
      <c r="D4561" s="95"/>
      <c r="E4561" s="95"/>
      <c r="F4561" s="96"/>
      <c r="G4561" s="97">
        <v>4423103.74</v>
      </c>
      <c r="H4561" s="97"/>
      <c r="I4561" s="95"/>
      <c r="J4561" s="95"/>
      <c r="K4561" s="96"/>
    </row>
    <row r="4562" spans="1:12" ht="38.25" customHeight="1" x14ac:dyDescent="0.3">
      <c r="A4562" s="95"/>
      <c r="B4562" s="95"/>
      <c r="C4562" s="95"/>
      <c r="D4562" s="95"/>
      <c r="E4562" s="95"/>
      <c r="F4562" s="96"/>
      <c r="G4562" s="97"/>
      <c r="H4562" s="97"/>
      <c r="I4562" s="95"/>
      <c r="J4562" s="95"/>
      <c r="K4562" s="96"/>
      <c r="L4562" s="93"/>
    </row>
    <row r="4563" spans="1:12" x14ac:dyDescent="0.15">
      <c r="F4563" s="43"/>
    </row>
    <row r="4564" spans="1:12" ht="25.5" customHeight="1" x14ac:dyDescent="0.15">
      <c r="F4564" s="43"/>
      <c r="L4564" s="98"/>
    </row>
    <row r="4565" spans="1:12" ht="25.5" customHeight="1" x14ac:dyDescent="0.15">
      <c r="F4565" s="43"/>
      <c r="L4565" s="98"/>
    </row>
    <row r="4566" spans="1:12" ht="25.5" customHeight="1" x14ac:dyDescent="0.15">
      <c r="F4566" s="43"/>
      <c r="L4566" s="98"/>
    </row>
    <row r="4567" spans="1:12" ht="25.5" customHeight="1" x14ac:dyDescent="0.15">
      <c r="F4567" s="43"/>
      <c r="L4567" s="98"/>
    </row>
    <row r="4568" spans="1:12" ht="25.5" customHeight="1" x14ac:dyDescent="0.15">
      <c r="F4568" s="43"/>
      <c r="L4568" s="98"/>
    </row>
    <row r="4569" spans="1:12" ht="25.5" customHeight="1" x14ac:dyDescent="0.15">
      <c r="F4569" s="43"/>
      <c r="L4569" s="98"/>
    </row>
    <row r="4570" spans="1:12" ht="25.5" customHeight="1" x14ac:dyDescent="0.15">
      <c r="F4570" s="43"/>
      <c r="L4570" s="98"/>
    </row>
    <row r="4571" spans="1:12" ht="25.5" customHeight="1" x14ac:dyDescent="0.15">
      <c r="F4571" s="43"/>
      <c r="L4571" s="98"/>
    </row>
    <row r="4572" spans="1:12" ht="25.5" customHeight="1" x14ac:dyDescent="0.15">
      <c r="F4572" s="43"/>
      <c r="L4572" s="98"/>
    </row>
    <row r="4573" spans="1:12" ht="25.5" customHeight="1" x14ac:dyDescent="0.15">
      <c r="F4573" s="43"/>
      <c r="L4573" s="98"/>
    </row>
    <row r="4574" spans="1:12" ht="25.5" customHeight="1" x14ac:dyDescent="0.15">
      <c r="F4574" s="43"/>
      <c r="L4574" s="98"/>
    </row>
    <row r="4575" spans="1:12" ht="25.5" customHeight="1" x14ac:dyDescent="0.15">
      <c r="F4575" s="43"/>
      <c r="L4575" s="98"/>
    </row>
    <row r="4576" spans="1:12" ht="25.5" customHeight="1" x14ac:dyDescent="0.15">
      <c r="F4576" s="43"/>
      <c r="L4576" s="98"/>
    </row>
    <row r="4577" spans="1:12" ht="25.5" customHeight="1" x14ac:dyDescent="0.15">
      <c r="F4577" s="43"/>
      <c r="L4577" s="98"/>
    </row>
    <row r="4578" spans="1:12" ht="25.5" customHeight="1" x14ac:dyDescent="0.15">
      <c r="F4578" s="43"/>
      <c r="L4578" s="98"/>
    </row>
    <row r="4579" spans="1:12" ht="25.5" customHeight="1" x14ac:dyDescent="0.15">
      <c r="A4579" s="95"/>
      <c r="B4579" s="95"/>
      <c r="C4579" s="95"/>
      <c r="D4579" s="95"/>
      <c r="E4579" s="95"/>
      <c r="F4579" s="96"/>
      <c r="G4579" s="97"/>
      <c r="H4579" s="97"/>
      <c r="I4579" s="95"/>
      <c r="J4579" s="95"/>
      <c r="K4579" s="96"/>
      <c r="L4579" s="98"/>
    </row>
    <row r="4580" spans="1:12" ht="25.5" customHeight="1" x14ac:dyDescent="0.15">
      <c r="A4580" s="95"/>
      <c r="B4580" s="95" t="s">
        <v>8555</v>
      </c>
      <c r="C4580" s="95"/>
      <c r="D4580" s="95"/>
      <c r="E4580" s="95"/>
      <c r="F4580" s="96"/>
      <c r="G4580" s="100">
        <v>1346531.08</v>
      </c>
      <c r="H4580" s="100">
        <v>283695.81</v>
      </c>
      <c r="I4580" s="95"/>
      <c r="J4580" s="95"/>
      <c r="K4580" s="96"/>
      <c r="L4580" s="98"/>
    </row>
    <row r="4581" spans="1:12" ht="25.5" customHeight="1" x14ac:dyDescent="0.15">
      <c r="A4581" s="95"/>
      <c r="B4581" s="95"/>
      <c r="C4581" s="95"/>
      <c r="D4581" s="95"/>
      <c r="E4581" s="95"/>
      <c r="F4581" s="96"/>
      <c r="G4581" s="97"/>
      <c r="H4581" s="97"/>
      <c r="I4581" s="95"/>
      <c r="J4581" s="95"/>
      <c r="K4581" s="96"/>
      <c r="L4581" s="98"/>
    </row>
    <row r="4582" spans="1:12" ht="11.25" x14ac:dyDescent="0.15">
      <c r="A4582" s="95"/>
      <c r="B4582" s="95" t="s">
        <v>8557</v>
      </c>
      <c r="C4582" s="95"/>
      <c r="D4582" s="95"/>
      <c r="E4582" s="95"/>
      <c r="F4582" s="96"/>
      <c r="G4582" s="97">
        <v>5485939.0099999998</v>
      </c>
      <c r="H4582" s="97"/>
      <c r="I4582" s="95"/>
      <c r="J4582" s="95"/>
      <c r="K4582" s="96"/>
    </row>
    <row r="4583" spans="1:12" ht="11.25" x14ac:dyDescent="0.15">
      <c r="A4583" s="95"/>
      <c r="B4583" s="95"/>
      <c r="C4583" s="95"/>
      <c r="D4583" s="95"/>
      <c r="E4583" s="95"/>
      <c r="F4583" s="96"/>
      <c r="G4583" s="97"/>
      <c r="H4583" s="97"/>
      <c r="I4583" s="95"/>
      <c r="J4583" s="95"/>
      <c r="K4583" s="96"/>
    </row>
    <row r="4584" spans="1:12" ht="38.25" customHeight="1" x14ac:dyDescent="0.3">
      <c r="F4584" s="43"/>
      <c r="L4584" s="93"/>
    </row>
    <row r="4585" spans="1:12" x14ac:dyDescent="0.15">
      <c r="F4585" s="43"/>
    </row>
    <row r="4586" spans="1:12" ht="25.5" customHeight="1" x14ac:dyDescent="0.15">
      <c r="F4586" s="43"/>
      <c r="L4586" s="98"/>
    </row>
    <row r="4587" spans="1:12" ht="25.5" customHeight="1" x14ac:dyDescent="0.15">
      <c r="F4587" s="43"/>
      <c r="L4587" s="98"/>
    </row>
    <row r="4588" spans="1:12" ht="25.5" customHeight="1" x14ac:dyDescent="0.15">
      <c r="F4588" s="43"/>
      <c r="L4588" s="98"/>
    </row>
    <row r="4589" spans="1:12" ht="25.5" customHeight="1" x14ac:dyDescent="0.15">
      <c r="F4589" s="43"/>
      <c r="L4589" s="98"/>
    </row>
    <row r="4590" spans="1:12" ht="25.5" customHeight="1" x14ac:dyDescent="0.15">
      <c r="F4590" s="43"/>
      <c r="L4590" s="98"/>
    </row>
    <row r="4591" spans="1:12" ht="25.5" customHeight="1" x14ac:dyDescent="0.15">
      <c r="F4591" s="43"/>
      <c r="L4591" s="98"/>
    </row>
    <row r="4592" spans="1:12" ht="25.5" customHeight="1" x14ac:dyDescent="0.15">
      <c r="F4592" s="43"/>
      <c r="L4592" s="98"/>
    </row>
    <row r="4593" spans="1:12" ht="25.5" customHeight="1" x14ac:dyDescent="0.15">
      <c r="F4593" s="43"/>
      <c r="L4593" s="98"/>
    </row>
    <row r="4594" spans="1:12" ht="25.5" customHeight="1" x14ac:dyDescent="0.15">
      <c r="F4594" s="43"/>
      <c r="L4594" s="98"/>
    </row>
    <row r="4595" spans="1:12" ht="25.5" customHeight="1" x14ac:dyDescent="0.15">
      <c r="F4595" s="43"/>
      <c r="L4595" s="98"/>
    </row>
    <row r="4596" spans="1:12" ht="25.5" customHeight="1" x14ac:dyDescent="0.15">
      <c r="F4596" s="43"/>
      <c r="L4596" s="98"/>
    </row>
    <row r="4597" spans="1:12" ht="25.5" customHeight="1" x14ac:dyDescent="0.15">
      <c r="F4597" s="43"/>
      <c r="L4597" s="98"/>
    </row>
    <row r="4598" spans="1:12" ht="25.5" customHeight="1" x14ac:dyDescent="0.15">
      <c r="A4598" s="95"/>
      <c r="B4598" s="95"/>
      <c r="C4598" s="95"/>
      <c r="D4598" s="95"/>
      <c r="E4598" s="95"/>
      <c r="F4598" s="96"/>
      <c r="G4598" s="97"/>
      <c r="H4598" s="97"/>
      <c r="I4598" s="95"/>
      <c r="J4598" s="95"/>
      <c r="K4598" s="96"/>
      <c r="L4598" s="98"/>
    </row>
    <row r="4599" spans="1:12" ht="25.5" customHeight="1" x14ac:dyDescent="0.15">
      <c r="A4599" s="95"/>
      <c r="B4599" s="95" t="s">
        <v>8555</v>
      </c>
      <c r="C4599" s="95"/>
      <c r="D4599" s="95"/>
      <c r="E4599" s="95"/>
      <c r="F4599" s="96"/>
      <c r="G4599" s="100">
        <v>660260.43999999994</v>
      </c>
      <c r="H4599" s="100">
        <v>225505.97</v>
      </c>
      <c r="I4599" s="95"/>
      <c r="J4599" s="95"/>
      <c r="K4599" s="96"/>
      <c r="L4599" s="98"/>
    </row>
    <row r="4600" spans="1:12" ht="25.5" customHeight="1" x14ac:dyDescent="0.15">
      <c r="A4600" s="95"/>
      <c r="B4600" s="95"/>
      <c r="C4600" s="95"/>
      <c r="D4600" s="95"/>
      <c r="E4600" s="95"/>
      <c r="F4600" s="96"/>
      <c r="G4600" s="97"/>
      <c r="H4600" s="97"/>
      <c r="I4600" s="95"/>
      <c r="J4600" s="95"/>
      <c r="K4600" s="96"/>
      <c r="L4600" s="98"/>
    </row>
    <row r="4601" spans="1:12" ht="25.5" customHeight="1" x14ac:dyDescent="0.15">
      <c r="A4601" s="95"/>
      <c r="B4601" s="95" t="s">
        <v>8558</v>
      </c>
      <c r="C4601" s="95"/>
      <c r="D4601" s="95"/>
      <c r="E4601" s="95"/>
      <c r="F4601" s="96"/>
      <c r="G4601" s="97">
        <v>5920693.4800000004</v>
      </c>
      <c r="H4601" s="97"/>
      <c r="I4601" s="95"/>
      <c r="J4601" s="95"/>
      <c r="K4601" s="96"/>
      <c r="L4601" s="98"/>
    </row>
    <row r="4602" spans="1:12" ht="25.5" customHeight="1" x14ac:dyDescent="0.15">
      <c r="A4602" s="95"/>
      <c r="B4602" s="95"/>
      <c r="C4602" s="95"/>
      <c r="D4602" s="95"/>
      <c r="E4602" s="95"/>
      <c r="F4602" s="96"/>
      <c r="G4602" s="97"/>
      <c r="H4602" s="97"/>
      <c r="I4602" s="95"/>
      <c r="J4602" s="95"/>
      <c r="K4602" s="96"/>
      <c r="L4602" s="98"/>
    </row>
    <row r="4603" spans="1:12" ht="25.5" customHeight="1" x14ac:dyDescent="0.15">
      <c r="F4603" s="43"/>
      <c r="L4603" s="98"/>
    </row>
    <row r="4604" spans="1:12" x14ac:dyDescent="0.15">
      <c r="F4604" s="43"/>
    </row>
    <row r="4605" spans="1:12" x14ac:dyDescent="0.15">
      <c r="F4605" s="43"/>
    </row>
    <row r="4606" spans="1:12" ht="38.25" customHeight="1" x14ac:dyDescent="0.3">
      <c r="F4606" s="43"/>
      <c r="L4606" s="93"/>
    </row>
    <row r="4607" spans="1:12" x14ac:dyDescent="0.15">
      <c r="F4607" s="43"/>
    </row>
    <row r="4608" spans="1:12" ht="25.5" customHeight="1" x14ac:dyDescent="0.15">
      <c r="F4608" s="43"/>
      <c r="L4608" s="98"/>
    </row>
    <row r="4609" spans="1:12" ht="25.5" customHeight="1" x14ac:dyDescent="0.15">
      <c r="F4609" s="43"/>
      <c r="L4609" s="98"/>
    </row>
    <row r="4610" spans="1:12" ht="25.5" customHeight="1" x14ac:dyDescent="0.15">
      <c r="F4610" s="43"/>
      <c r="L4610" s="98"/>
    </row>
    <row r="4611" spans="1:12" ht="25.5" customHeight="1" x14ac:dyDescent="0.15">
      <c r="F4611" s="43"/>
      <c r="L4611" s="98"/>
    </row>
    <row r="4612" spans="1:12" ht="25.5" customHeight="1" x14ac:dyDescent="0.15">
      <c r="F4612" s="43"/>
      <c r="L4612" s="98"/>
    </row>
    <row r="4613" spans="1:12" ht="25.5" customHeight="1" x14ac:dyDescent="0.15">
      <c r="F4613" s="43"/>
      <c r="L4613" s="98"/>
    </row>
    <row r="4614" spans="1:12" ht="25.5" customHeight="1" x14ac:dyDescent="0.15">
      <c r="F4614" s="43"/>
      <c r="L4614" s="98"/>
    </row>
    <row r="4615" spans="1:12" ht="25.5" customHeight="1" x14ac:dyDescent="0.15">
      <c r="F4615" s="43"/>
      <c r="L4615" s="98"/>
    </row>
    <row r="4616" spans="1:12" ht="25.5" customHeight="1" x14ac:dyDescent="0.15">
      <c r="F4616" s="43"/>
      <c r="L4616" s="98"/>
    </row>
    <row r="4617" spans="1:12" ht="25.5" customHeight="1" x14ac:dyDescent="0.15">
      <c r="A4617" s="95"/>
      <c r="B4617" s="95"/>
      <c r="C4617" s="95"/>
      <c r="D4617" s="95"/>
      <c r="E4617" s="95"/>
      <c r="F4617" s="96"/>
      <c r="G4617" s="97"/>
      <c r="H4617" s="97"/>
      <c r="I4617" s="95"/>
      <c r="J4617" s="95"/>
      <c r="K4617" s="96"/>
      <c r="L4617" s="98"/>
    </row>
    <row r="4618" spans="1:12" ht="25.5" customHeight="1" x14ac:dyDescent="0.15">
      <c r="A4618" s="95"/>
      <c r="B4618" s="95" t="s">
        <v>8555</v>
      </c>
      <c r="C4618" s="95"/>
      <c r="D4618" s="95"/>
      <c r="E4618" s="95"/>
      <c r="F4618" s="96"/>
      <c r="G4618" s="100">
        <v>708226.58</v>
      </c>
      <c r="H4618" s="100">
        <v>295311.53999999998</v>
      </c>
      <c r="I4618" s="95"/>
      <c r="J4618" s="95"/>
      <c r="K4618" s="96"/>
      <c r="L4618" s="98"/>
    </row>
    <row r="4619" spans="1:12" ht="25.5" customHeight="1" x14ac:dyDescent="0.15">
      <c r="A4619" s="95"/>
      <c r="B4619" s="95"/>
      <c r="C4619" s="95"/>
      <c r="D4619" s="95"/>
      <c r="E4619" s="95"/>
      <c r="F4619" s="96"/>
      <c r="G4619" s="97"/>
      <c r="H4619" s="97"/>
      <c r="I4619" s="95"/>
      <c r="J4619" s="95"/>
      <c r="K4619" s="96"/>
      <c r="L4619" s="98"/>
    </row>
    <row r="4620" spans="1:12" ht="25.5" customHeight="1" x14ac:dyDescent="0.15">
      <c r="A4620" s="95"/>
      <c r="B4620" s="95" t="s">
        <v>8559</v>
      </c>
      <c r="C4620" s="95"/>
      <c r="D4620" s="95"/>
      <c r="E4620" s="95"/>
      <c r="F4620" s="96"/>
      <c r="G4620" s="97">
        <v>6333608.5199999996</v>
      </c>
      <c r="H4620" s="97"/>
      <c r="I4620" s="95"/>
      <c r="J4620" s="95"/>
      <c r="K4620" s="96"/>
      <c r="L4620" s="98"/>
    </row>
    <row r="4621" spans="1:12" ht="25.5" customHeight="1" x14ac:dyDescent="0.15">
      <c r="A4621" s="95"/>
      <c r="B4621" s="95"/>
      <c r="C4621" s="95"/>
      <c r="D4621" s="95"/>
      <c r="E4621" s="95"/>
      <c r="F4621" s="96"/>
      <c r="G4621" s="97"/>
      <c r="H4621" s="97"/>
      <c r="I4621" s="95"/>
      <c r="J4621" s="95"/>
      <c r="K4621" s="96"/>
      <c r="L4621" s="98"/>
    </row>
    <row r="4622" spans="1:12" ht="25.5" customHeight="1" x14ac:dyDescent="0.15">
      <c r="F4622" s="43"/>
      <c r="L4622" s="98"/>
    </row>
    <row r="4623" spans="1:12" ht="25.5" customHeight="1" x14ac:dyDescent="0.15">
      <c r="F4623" s="43"/>
      <c r="L4623" s="98"/>
    </row>
    <row r="4624" spans="1:12" ht="25.5" customHeight="1" x14ac:dyDescent="0.15">
      <c r="F4624" s="43"/>
      <c r="L4624" s="98"/>
    </row>
    <row r="4625" spans="1:12" ht="25.5" customHeight="1" x14ac:dyDescent="0.15">
      <c r="F4625" s="43"/>
      <c r="L4625" s="98"/>
    </row>
    <row r="4626" spans="1:12" x14ac:dyDescent="0.15">
      <c r="F4626" s="43"/>
    </row>
    <row r="4627" spans="1:12" x14ac:dyDescent="0.15">
      <c r="F4627" s="43"/>
    </row>
    <row r="4628" spans="1:12" ht="38.25" customHeight="1" x14ac:dyDescent="0.3">
      <c r="F4628" s="43"/>
      <c r="L4628" s="93"/>
    </row>
    <row r="4629" spans="1:12" x14ac:dyDescent="0.15">
      <c r="F4629" s="43"/>
    </row>
    <row r="4630" spans="1:12" ht="25.5" customHeight="1" x14ac:dyDescent="0.15">
      <c r="F4630" s="43"/>
      <c r="L4630" s="98"/>
    </row>
    <row r="4631" spans="1:12" ht="25.5" customHeight="1" x14ac:dyDescent="0.15">
      <c r="F4631" s="43"/>
      <c r="L4631" s="98"/>
    </row>
    <row r="4632" spans="1:12" ht="25.5" customHeight="1" x14ac:dyDescent="0.15">
      <c r="F4632" s="43"/>
      <c r="L4632" s="98"/>
    </row>
    <row r="4633" spans="1:12" ht="25.5" customHeight="1" x14ac:dyDescent="0.15">
      <c r="F4633" s="43"/>
      <c r="L4633" s="98"/>
    </row>
    <row r="4634" spans="1:12" ht="25.5" customHeight="1" x14ac:dyDescent="0.15">
      <c r="F4634" s="43"/>
      <c r="L4634" s="98"/>
    </row>
    <row r="4635" spans="1:12" ht="25.5" customHeight="1" x14ac:dyDescent="0.15">
      <c r="F4635" s="43"/>
      <c r="L4635" s="98"/>
    </row>
    <row r="4636" spans="1:12" ht="25.5" customHeight="1" x14ac:dyDescent="0.15">
      <c r="A4636" s="95"/>
      <c r="B4636" s="95"/>
      <c r="C4636" s="95"/>
      <c r="D4636" s="95"/>
      <c r="E4636" s="95"/>
      <c r="F4636" s="96"/>
      <c r="G4636" s="97"/>
      <c r="H4636" s="97"/>
      <c r="I4636" s="95"/>
      <c r="J4636" s="95"/>
      <c r="K4636" s="96"/>
      <c r="L4636" s="98"/>
    </row>
    <row r="4637" spans="1:12" ht="25.5" customHeight="1" x14ac:dyDescent="0.15">
      <c r="A4637" s="95"/>
      <c r="B4637" s="95" t="s">
        <v>8555</v>
      </c>
      <c r="C4637" s="95"/>
      <c r="D4637" s="95"/>
      <c r="E4637" s="95"/>
      <c r="F4637" s="96"/>
      <c r="G4637" s="100">
        <v>749615.85</v>
      </c>
      <c r="H4637" s="100">
        <v>288129.93</v>
      </c>
      <c r="I4637" s="95"/>
      <c r="J4637" s="95"/>
      <c r="K4637" s="96"/>
      <c r="L4637" s="98"/>
    </row>
    <row r="4638" spans="1:12" ht="25.5" customHeight="1" x14ac:dyDescent="0.15">
      <c r="A4638" s="95"/>
      <c r="B4638" s="95"/>
      <c r="C4638" s="95"/>
      <c r="D4638" s="95"/>
      <c r="E4638" s="95"/>
      <c r="F4638" s="96"/>
      <c r="G4638" s="97"/>
      <c r="H4638" s="97"/>
      <c r="I4638" s="95"/>
      <c r="J4638" s="95"/>
      <c r="K4638" s="96"/>
      <c r="L4638" s="98"/>
    </row>
    <row r="4639" spans="1:12" ht="25.5" customHeight="1" x14ac:dyDescent="0.15">
      <c r="A4639" s="95"/>
      <c r="B4639" s="95" t="s">
        <v>8560</v>
      </c>
      <c r="C4639" s="95"/>
      <c r="D4639" s="95"/>
      <c r="E4639" s="95"/>
      <c r="F4639" s="96"/>
      <c r="G4639" s="97">
        <v>6795094.4400000004</v>
      </c>
      <c r="H4639" s="97"/>
      <c r="I4639" s="95"/>
      <c r="J4639" s="95"/>
      <c r="K4639" s="96"/>
      <c r="L4639" s="98"/>
    </row>
    <row r="4640" spans="1:12" ht="25.5" customHeight="1" x14ac:dyDescent="0.15">
      <c r="A4640" s="95"/>
      <c r="B4640" s="95"/>
      <c r="C4640" s="95"/>
      <c r="D4640" s="95"/>
      <c r="E4640" s="95"/>
      <c r="F4640" s="96"/>
      <c r="G4640" s="97"/>
      <c r="H4640" s="97"/>
      <c r="I4640" s="95"/>
      <c r="J4640" s="95"/>
      <c r="K4640" s="96"/>
      <c r="L4640" s="98"/>
    </row>
    <row r="4641" spans="1:12" ht="25.5" customHeight="1" x14ac:dyDescent="0.15">
      <c r="F4641" s="43"/>
      <c r="L4641" s="98"/>
    </row>
    <row r="4642" spans="1:12" ht="25.5" customHeight="1" x14ac:dyDescent="0.15">
      <c r="F4642" s="43"/>
      <c r="L4642" s="98"/>
    </row>
    <row r="4643" spans="1:12" ht="25.5" customHeight="1" x14ac:dyDescent="0.15">
      <c r="F4643" s="43"/>
      <c r="L4643" s="98"/>
    </row>
    <row r="4644" spans="1:12" ht="25.5" customHeight="1" x14ac:dyDescent="0.15">
      <c r="F4644" s="43"/>
      <c r="L4644" s="98"/>
    </row>
    <row r="4645" spans="1:12" ht="25.5" customHeight="1" x14ac:dyDescent="0.15">
      <c r="F4645" s="43"/>
      <c r="L4645" s="98"/>
    </row>
    <row r="4646" spans="1:12" ht="25.5" customHeight="1" x14ac:dyDescent="0.15">
      <c r="F4646" s="43"/>
      <c r="L4646" s="98"/>
    </row>
    <row r="4647" spans="1:12" ht="25.5" customHeight="1" x14ac:dyDescent="0.15">
      <c r="F4647" s="43"/>
      <c r="L4647" s="98"/>
    </row>
    <row r="4648" spans="1:12" x14ac:dyDescent="0.15">
      <c r="F4648" s="43"/>
    </row>
    <row r="4649" spans="1:12" x14ac:dyDescent="0.15">
      <c r="F4649" s="43"/>
    </row>
    <row r="4650" spans="1:12" ht="38.25" customHeight="1" x14ac:dyDescent="0.3">
      <c r="F4650" s="43"/>
      <c r="L4650" s="93"/>
    </row>
    <row r="4651" spans="1:12" x14ac:dyDescent="0.15">
      <c r="F4651" s="43"/>
    </row>
    <row r="4652" spans="1:12" ht="12.75" customHeight="1" x14ac:dyDescent="0.15">
      <c r="F4652" s="43"/>
      <c r="L4652" s="98"/>
    </row>
    <row r="4653" spans="1:12" ht="12.75" customHeight="1" x14ac:dyDescent="0.15">
      <c r="A4653" s="95"/>
      <c r="B4653" s="95"/>
      <c r="C4653" s="95"/>
      <c r="D4653" s="95"/>
      <c r="E4653" s="95"/>
      <c r="F4653" s="96"/>
      <c r="G4653" s="97"/>
      <c r="H4653" s="97"/>
      <c r="I4653" s="95"/>
      <c r="J4653" s="95"/>
      <c r="K4653" s="96"/>
      <c r="L4653" s="98"/>
    </row>
    <row r="4654" spans="1:12" ht="12.75" customHeight="1" x14ac:dyDescent="0.15">
      <c r="A4654" s="95"/>
      <c r="B4654" s="95" t="s">
        <v>8555</v>
      </c>
      <c r="C4654" s="95"/>
      <c r="D4654" s="95"/>
      <c r="E4654" s="95"/>
      <c r="F4654" s="96"/>
      <c r="G4654" s="100">
        <v>723631.42</v>
      </c>
      <c r="H4654" s="100">
        <v>348066.76</v>
      </c>
      <c r="I4654" s="95"/>
      <c r="J4654" s="95"/>
      <c r="K4654" s="96"/>
      <c r="L4654" s="98"/>
    </row>
    <row r="4655" spans="1:12" ht="12.75" customHeight="1" x14ac:dyDescent="0.15">
      <c r="A4655" s="95"/>
      <c r="B4655" s="95"/>
      <c r="C4655" s="95"/>
      <c r="D4655" s="95"/>
      <c r="E4655" s="95"/>
      <c r="F4655" s="96"/>
      <c r="G4655" s="97"/>
      <c r="H4655" s="97"/>
      <c r="I4655" s="95"/>
      <c r="J4655" s="95"/>
      <c r="K4655" s="96"/>
      <c r="L4655" s="98"/>
    </row>
    <row r="4656" spans="1:12" ht="11.25" x14ac:dyDescent="0.15">
      <c r="A4656" s="95"/>
      <c r="B4656" s="95" t="s">
        <v>8561</v>
      </c>
      <c r="C4656" s="95"/>
      <c r="D4656" s="95"/>
      <c r="E4656" s="95"/>
      <c r="F4656" s="96"/>
      <c r="G4656" s="97">
        <v>7170659.0999999996</v>
      </c>
      <c r="H4656" s="97"/>
      <c r="I4656" s="95"/>
      <c r="J4656" s="95"/>
      <c r="K4656" s="96"/>
      <c r="L4656" s="98"/>
    </row>
    <row r="4657" spans="1:12" ht="12.75" customHeight="1" x14ac:dyDescent="0.15">
      <c r="A4657" s="95"/>
      <c r="B4657" s="95"/>
      <c r="C4657" s="95"/>
      <c r="D4657" s="95"/>
      <c r="E4657" s="95"/>
      <c r="F4657" s="96"/>
      <c r="G4657" s="97"/>
      <c r="H4657" s="97"/>
      <c r="I4657" s="95"/>
      <c r="J4657" s="95"/>
      <c r="K4657" s="96"/>
      <c r="L4657" s="98"/>
    </row>
    <row r="4658" spans="1:12" ht="11.25" x14ac:dyDescent="0.15">
      <c r="F4658" s="43"/>
      <c r="L4658" s="98"/>
    </row>
    <row r="4659" spans="1:12" ht="12.75" customHeight="1" x14ac:dyDescent="0.15">
      <c r="F4659" s="43"/>
      <c r="L4659" s="98"/>
    </row>
    <row r="4660" spans="1:12" ht="11.25" x14ac:dyDescent="0.15">
      <c r="F4660" s="43"/>
      <c r="L4660" s="98"/>
    </row>
    <row r="4661" spans="1:12" ht="12.75" customHeight="1" x14ac:dyDescent="0.15">
      <c r="F4661" s="43"/>
      <c r="L4661" s="98"/>
    </row>
    <row r="4662" spans="1:12" ht="12.75" customHeight="1" x14ac:dyDescent="0.15">
      <c r="F4662" s="43"/>
      <c r="L4662" s="98"/>
    </row>
    <row r="4663" spans="1:12" ht="12.75" customHeight="1" x14ac:dyDescent="0.15">
      <c r="F4663" s="43"/>
      <c r="L4663" s="98"/>
    </row>
    <row r="4664" spans="1:12" ht="12.75" customHeight="1" x14ac:dyDescent="0.15">
      <c r="F4664" s="43"/>
      <c r="L4664" s="98"/>
    </row>
    <row r="4665" spans="1:12" ht="12.75" customHeight="1" x14ac:dyDescent="0.15">
      <c r="F4665" s="43"/>
      <c r="L4665" s="98"/>
    </row>
    <row r="4666" spans="1:12" ht="12.75" customHeight="1" x14ac:dyDescent="0.15">
      <c r="F4666" s="43"/>
      <c r="L4666" s="98"/>
    </row>
    <row r="4667" spans="1:12" ht="12.75" customHeight="1" x14ac:dyDescent="0.15">
      <c r="F4667" s="43"/>
      <c r="L4667" s="98"/>
    </row>
    <row r="4668" spans="1:12" ht="12.75" customHeight="1" x14ac:dyDescent="0.15">
      <c r="F4668" s="43"/>
      <c r="L4668" s="98"/>
    </row>
    <row r="4669" spans="1:12" ht="12.75" customHeight="1" x14ac:dyDescent="0.15">
      <c r="F4669" s="43"/>
      <c r="L4669" s="98"/>
    </row>
    <row r="4670" spans="1:12" ht="12.75" customHeight="1" x14ac:dyDescent="0.15">
      <c r="A4670" s="95"/>
      <c r="B4670" s="95"/>
      <c r="C4670" s="95"/>
      <c r="D4670" s="95"/>
      <c r="E4670" s="95"/>
      <c r="F4670" s="96"/>
      <c r="G4670" s="97"/>
      <c r="H4670" s="97"/>
      <c r="I4670" s="95"/>
      <c r="J4670" s="95"/>
      <c r="K4670" s="96"/>
      <c r="L4670" s="98"/>
    </row>
    <row r="4671" spans="1:12" ht="12.75" customHeight="1" x14ac:dyDescent="0.15">
      <c r="A4671" s="95"/>
      <c r="B4671" s="95" t="s">
        <v>8555</v>
      </c>
      <c r="C4671" s="95"/>
      <c r="D4671" s="95"/>
      <c r="E4671" s="95"/>
      <c r="F4671" s="96"/>
      <c r="G4671" s="100">
        <v>412865.51</v>
      </c>
      <c r="H4671" s="100">
        <v>129478.71</v>
      </c>
      <c r="I4671" s="95"/>
      <c r="J4671" s="95"/>
      <c r="K4671" s="96"/>
      <c r="L4671" s="98"/>
    </row>
    <row r="4672" spans="1:12" ht="12.75" customHeight="1" x14ac:dyDescent="0.15">
      <c r="A4672" s="95"/>
      <c r="B4672" s="95"/>
      <c r="C4672" s="95"/>
      <c r="D4672" s="95"/>
      <c r="E4672" s="95"/>
      <c r="F4672" s="96"/>
      <c r="G4672" s="97"/>
      <c r="H4672" s="97"/>
      <c r="I4672" s="95"/>
      <c r="J4672" s="95"/>
      <c r="K4672" s="96"/>
      <c r="L4672" s="98"/>
    </row>
    <row r="4673" spans="1:12" ht="12.75" customHeight="1" x14ac:dyDescent="0.15">
      <c r="A4673" s="95"/>
      <c r="B4673" s="95" t="s">
        <v>8562</v>
      </c>
      <c r="C4673" s="95"/>
      <c r="D4673" s="95"/>
      <c r="E4673" s="95"/>
      <c r="F4673" s="96"/>
      <c r="G4673" s="97">
        <v>7454045.9000000004</v>
      </c>
      <c r="H4673" s="97"/>
      <c r="I4673" s="95"/>
      <c r="J4673" s="95"/>
      <c r="K4673" s="96"/>
      <c r="L4673" s="98"/>
    </row>
    <row r="4674" spans="1:12" ht="12.75" customHeight="1" x14ac:dyDescent="0.15">
      <c r="A4674" s="95"/>
      <c r="B4674" s="95"/>
      <c r="C4674" s="95"/>
      <c r="D4674" s="95"/>
      <c r="E4674" s="95"/>
      <c r="F4674" s="96"/>
      <c r="G4674" s="97"/>
      <c r="H4674" s="97"/>
      <c r="I4674" s="95"/>
      <c r="J4674" s="95"/>
      <c r="K4674" s="96"/>
      <c r="L4674" s="98"/>
    </row>
    <row r="4675" spans="1:12" ht="12.75" customHeight="1" x14ac:dyDescent="0.15">
      <c r="F4675" s="43"/>
      <c r="L4675" s="98"/>
    </row>
    <row r="4676" spans="1:12" ht="25.5" customHeight="1" x14ac:dyDescent="0.15">
      <c r="F4676" s="43"/>
      <c r="L4676" s="98"/>
    </row>
    <row r="4677" spans="1:12" ht="51" customHeight="1" x14ac:dyDescent="0.15">
      <c r="F4677" s="43"/>
      <c r="L4677" s="98"/>
    </row>
    <row r="4678" spans="1:12" ht="51" customHeight="1" x14ac:dyDescent="0.15">
      <c r="F4678" s="43"/>
      <c r="L4678" s="98"/>
    </row>
    <row r="4679" spans="1:12" x14ac:dyDescent="0.15">
      <c r="F4679" s="43"/>
    </row>
    <row r="4680" spans="1:12" x14ac:dyDescent="0.15">
      <c r="F4680" s="43"/>
    </row>
    <row r="4681" spans="1:12" ht="38.25" customHeight="1" x14ac:dyDescent="0.3">
      <c r="F4681" s="43"/>
      <c r="L4681" s="93"/>
    </row>
    <row r="4682" spans="1:12" x14ac:dyDescent="0.15">
      <c r="F4682" s="43"/>
    </row>
    <row r="4683" spans="1:12" ht="51" customHeight="1" x14ac:dyDescent="0.15">
      <c r="F4683" s="43"/>
      <c r="L4683" s="98"/>
    </row>
    <row r="4684" spans="1:12" ht="51" customHeight="1" x14ac:dyDescent="0.15">
      <c r="F4684" s="43"/>
      <c r="L4684" s="98"/>
    </row>
    <row r="4685" spans="1:12" ht="51" customHeight="1" x14ac:dyDescent="0.15">
      <c r="F4685" s="43"/>
      <c r="L4685" s="98"/>
    </row>
    <row r="4686" spans="1:12" ht="12.75" customHeight="1" x14ac:dyDescent="0.15">
      <c r="F4686" s="43"/>
      <c r="L4686" s="98"/>
    </row>
    <row r="4687" spans="1:12" ht="12.75" customHeight="1" x14ac:dyDescent="0.15">
      <c r="A4687" s="95"/>
      <c r="B4687" s="95"/>
      <c r="C4687" s="95"/>
      <c r="D4687" s="95"/>
      <c r="E4687" s="95"/>
      <c r="F4687" s="96"/>
      <c r="G4687" s="97"/>
      <c r="H4687" s="97"/>
      <c r="I4687" s="95"/>
      <c r="J4687" s="95"/>
      <c r="K4687" s="96"/>
      <c r="L4687" s="98"/>
    </row>
    <row r="4688" spans="1:12" ht="12.75" customHeight="1" x14ac:dyDescent="0.15">
      <c r="A4688" s="95"/>
      <c r="B4688" s="95" t="s">
        <v>8555</v>
      </c>
      <c r="C4688" s="95"/>
      <c r="D4688" s="95"/>
      <c r="E4688" s="95"/>
      <c r="F4688" s="96"/>
      <c r="G4688" s="100">
        <v>451236.14</v>
      </c>
      <c r="H4688" s="100">
        <v>133397.49</v>
      </c>
      <c r="I4688" s="95"/>
      <c r="J4688" s="95"/>
      <c r="K4688" s="96"/>
      <c r="L4688" s="98"/>
    </row>
    <row r="4689" spans="1:12" ht="12.75" customHeight="1" x14ac:dyDescent="0.15">
      <c r="A4689" s="95"/>
      <c r="B4689" s="95"/>
      <c r="C4689" s="95"/>
      <c r="D4689" s="95"/>
      <c r="E4689" s="95"/>
      <c r="F4689" s="96"/>
      <c r="G4689" s="97"/>
      <c r="H4689" s="97"/>
      <c r="I4689" s="95"/>
      <c r="J4689" s="95"/>
      <c r="K4689" s="96"/>
      <c r="L4689" s="98"/>
    </row>
    <row r="4690" spans="1:12" ht="12.75" customHeight="1" x14ac:dyDescent="0.15">
      <c r="A4690" s="95"/>
      <c r="B4690" s="95" t="s">
        <v>8563</v>
      </c>
      <c r="C4690" s="95"/>
      <c r="D4690" s="95"/>
      <c r="E4690" s="95"/>
      <c r="F4690" s="96"/>
      <c r="G4690" s="97">
        <v>7771884.5499999998</v>
      </c>
      <c r="H4690" s="97"/>
      <c r="I4690" s="95"/>
      <c r="J4690" s="95"/>
      <c r="K4690" s="96"/>
      <c r="L4690" s="98"/>
    </row>
    <row r="4691" spans="1:12" ht="12.75" customHeight="1" x14ac:dyDescent="0.15">
      <c r="A4691" s="95"/>
      <c r="B4691" s="95"/>
      <c r="C4691" s="95"/>
      <c r="D4691" s="95"/>
      <c r="E4691" s="95"/>
      <c r="F4691" s="96"/>
      <c r="G4691" s="97"/>
      <c r="H4691" s="97"/>
      <c r="I4691" s="95"/>
      <c r="J4691" s="95"/>
      <c r="K4691" s="96"/>
      <c r="L4691" s="98"/>
    </row>
    <row r="4692" spans="1:12" ht="12.75" customHeight="1" x14ac:dyDescent="0.15">
      <c r="F4692" s="43"/>
      <c r="L4692" s="98"/>
    </row>
    <row r="4693" spans="1:12" ht="12.75" customHeight="1" x14ac:dyDescent="0.15">
      <c r="F4693" s="43"/>
      <c r="L4693" s="98"/>
    </row>
    <row r="4694" spans="1:12" ht="12.75" customHeight="1" x14ac:dyDescent="0.15">
      <c r="F4694" s="43"/>
      <c r="L4694" s="98"/>
    </row>
    <row r="4695" spans="1:12" ht="12.75" customHeight="1" x14ac:dyDescent="0.15">
      <c r="F4695" s="43"/>
      <c r="L4695" s="98"/>
    </row>
    <row r="4696" spans="1:12" ht="12.75" customHeight="1" x14ac:dyDescent="0.15">
      <c r="F4696" s="43"/>
      <c r="L4696" s="98"/>
    </row>
    <row r="4697" spans="1:12" ht="12.75" customHeight="1" x14ac:dyDescent="0.15">
      <c r="F4697" s="43"/>
      <c r="L4697" s="98"/>
    </row>
    <row r="4698" spans="1:12" ht="12.75" customHeight="1" x14ac:dyDescent="0.15">
      <c r="F4698" s="43"/>
      <c r="L4698" s="98"/>
    </row>
    <row r="4699" spans="1:12" ht="12.75" customHeight="1" x14ac:dyDescent="0.15">
      <c r="F4699" s="43"/>
      <c r="L4699" s="98"/>
    </row>
    <row r="4700" spans="1:12" ht="12.75" customHeight="1" x14ac:dyDescent="0.15">
      <c r="F4700" s="43"/>
      <c r="L4700" s="98"/>
    </row>
    <row r="4701" spans="1:12" ht="12.75" customHeight="1" x14ac:dyDescent="0.15">
      <c r="F4701" s="43"/>
      <c r="L4701" s="98"/>
    </row>
    <row r="4702" spans="1:12" ht="12.75" customHeight="1" x14ac:dyDescent="0.15">
      <c r="F4702" s="43"/>
      <c r="L4702" s="98"/>
    </row>
    <row r="4703" spans="1:12" ht="12.75" customHeight="1" x14ac:dyDescent="0.15">
      <c r="F4703" s="43"/>
      <c r="L4703" s="98"/>
    </row>
    <row r="4704" spans="1:12" ht="12.75" customHeight="1" x14ac:dyDescent="0.15">
      <c r="A4704" s="95"/>
      <c r="B4704" s="95"/>
      <c r="C4704" s="95"/>
      <c r="D4704" s="95"/>
      <c r="E4704" s="95"/>
      <c r="F4704" s="96"/>
      <c r="G4704" s="97"/>
      <c r="H4704" s="97"/>
      <c r="I4704" s="95"/>
      <c r="J4704" s="95"/>
      <c r="K4704" s="96"/>
      <c r="L4704" s="98"/>
    </row>
    <row r="4705" spans="1:12" ht="12.75" customHeight="1" x14ac:dyDescent="0.15">
      <c r="A4705" s="95"/>
      <c r="B4705" s="95" t="s">
        <v>8555</v>
      </c>
      <c r="C4705" s="95"/>
      <c r="D4705" s="95"/>
      <c r="E4705" s="95"/>
      <c r="F4705" s="96"/>
      <c r="G4705" s="100">
        <v>619322.68999999994</v>
      </c>
      <c r="H4705" s="100">
        <v>249708.88</v>
      </c>
      <c r="I4705" s="95"/>
      <c r="J4705" s="95"/>
      <c r="K4705" s="96"/>
      <c r="L4705" s="98"/>
    </row>
    <row r="4706" spans="1:12" ht="12.75" customHeight="1" x14ac:dyDescent="0.15">
      <c r="A4706" s="95"/>
      <c r="B4706" s="95"/>
      <c r="C4706" s="95"/>
      <c r="D4706" s="95"/>
      <c r="E4706" s="95"/>
      <c r="F4706" s="96"/>
      <c r="G4706" s="97"/>
      <c r="H4706" s="97"/>
      <c r="I4706" s="95"/>
      <c r="J4706" s="95"/>
      <c r="K4706" s="96"/>
      <c r="L4706" s="98"/>
    </row>
    <row r="4707" spans="1:12" ht="12.75" customHeight="1" x14ac:dyDescent="0.15">
      <c r="A4707" s="95"/>
      <c r="B4707" s="95" t="s">
        <v>8564</v>
      </c>
      <c r="C4707" s="95"/>
      <c r="D4707" s="95"/>
      <c r="E4707" s="95"/>
      <c r="F4707" s="96"/>
      <c r="G4707" s="97">
        <v>8141498.3600000003</v>
      </c>
      <c r="H4707" s="97"/>
      <c r="I4707" s="95"/>
      <c r="J4707" s="95"/>
      <c r="K4707" s="96"/>
      <c r="L4707" s="98"/>
    </row>
    <row r="4708" spans="1:12" ht="12.75" customHeight="1" x14ac:dyDescent="0.15">
      <c r="A4708" s="95"/>
      <c r="B4708" s="95"/>
      <c r="C4708" s="95"/>
      <c r="D4708" s="95"/>
      <c r="E4708" s="95"/>
      <c r="F4708" s="96"/>
      <c r="G4708" s="97"/>
      <c r="H4708" s="97"/>
      <c r="I4708" s="95"/>
      <c r="J4708" s="95"/>
      <c r="K4708" s="96"/>
      <c r="L4708" s="98"/>
    </row>
    <row r="4709" spans="1:12" ht="12.75" customHeight="1" x14ac:dyDescent="0.15">
      <c r="F4709" s="43"/>
      <c r="L4709" s="98"/>
    </row>
    <row r="4710" spans="1:12" ht="12.75" customHeight="1" x14ac:dyDescent="0.15">
      <c r="F4710" s="43"/>
      <c r="L4710" s="98"/>
    </row>
    <row r="4711" spans="1:12" x14ac:dyDescent="0.15">
      <c r="F4711" s="43"/>
    </row>
    <row r="4712" spans="1:12" x14ac:dyDescent="0.15">
      <c r="F4712" s="43"/>
    </row>
    <row r="4713" spans="1:12" ht="38.25" customHeight="1" x14ac:dyDescent="0.3">
      <c r="F4713" s="43"/>
      <c r="L4713" s="93"/>
    </row>
    <row r="4714" spans="1:12" x14ac:dyDescent="0.15">
      <c r="F4714" s="43"/>
    </row>
    <row r="4715" spans="1:12" ht="12.75" customHeight="1" x14ac:dyDescent="0.15">
      <c r="F4715" s="43"/>
      <c r="L4715" s="98"/>
    </row>
    <row r="4716" spans="1:12" ht="12.75" customHeight="1" x14ac:dyDescent="0.15">
      <c r="F4716" s="43"/>
      <c r="L4716" s="98"/>
    </row>
    <row r="4717" spans="1:12" ht="12.75" customHeight="1" x14ac:dyDescent="0.15">
      <c r="F4717" s="43"/>
      <c r="L4717" s="98"/>
    </row>
    <row r="4718" spans="1:12" ht="25.5" customHeight="1" x14ac:dyDescent="0.15">
      <c r="F4718" s="43"/>
      <c r="L4718" s="98"/>
    </row>
    <row r="4719" spans="1:12" ht="25.5" customHeight="1" x14ac:dyDescent="0.15">
      <c r="F4719" s="43"/>
      <c r="L4719" s="98"/>
    </row>
    <row r="4720" spans="1:12" ht="25.5" customHeight="1" x14ac:dyDescent="0.15">
      <c r="F4720" s="43"/>
      <c r="L4720" s="98"/>
    </row>
    <row r="4721" spans="1:12" ht="25.5" customHeight="1" x14ac:dyDescent="0.15">
      <c r="F4721" s="43"/>
      <c r="L4721" s="98"/>
    </row>
    <row r="4722" spans="1:12" ht="25.5" customHeight="1" x14ac:dyDescent="0.15">
      <c r="F4722" s="43"/>
      <c r="L4722" s="98"/>
    </row>
    <row r="4723" spans="1:12" ht="25.5" customHeight="1" x14ac:dyDescent="0.15">
      <c r="A4723" s="95"/>
      <c r="B4723" s="95"/>
      <c r="C4723" s="95"/>
      <c r="D4723" s="95"/>
      <c r="E4723" s="95"/>
      <c r="F4723" s="96"/>
      <c r="G4723" s="97"/>
      <c r="H4723" s="97"/>
      <c r="I4723" s="95"/>
      <c r="J4723" s="95"/>
      <c r="K4723" s="96"/>
      <c r="L4723" s="98"/>
    </row>
    <row r="4724" spans="1:12" ht="25.5" customHeight="1" x14ac:dyDescent="0.15">
      <c r="A4724" s="95"/>
      <c r="B4724" s="95" t="s">
        <v>8555</v>
      </c>
      <c r="C4724" s="95"/>
      <c r="D4724" s="95"/>
      <c r="E4724" s="95"/>
      <c r="F4724" s="96"/>
      <c r="G4724" s="100">
        <v>821742.82</v>
      </c>
      <c r="H4724" s="100">
        <v>573643.84</v>
      </c>
      <c r="I4724" s="95"/>
      <c r="J4724" s="95"/>
      <c r="K4724" s="96"/>
      <c r="L4724" s="98"/>
    </row>
    <row r="4725" spans="1:12" ht="25.5" customHeight="1" x14ac:dyDescent="0.15">
      <c r="A4725" s="95"/>
      <c r="B4725" s="95"/>
      <c r="C4725" s="95"/>
      <c r="D4725" s="95"/>
      <c r="E4725" s="95"/>
      <c r="F4725" s="96"/>
      <c r="G4725" s="97"/>
      <c r="H4725" s="97"/>
      <c r="I4725" s="95"/>
      <c r="J4725" s="95"/>
      <c r="K4725" s="96"/>
      <c r="L4725" s="98"/>
    </row>
    <row r="4726" spans="1:12" ht="25.5" customHeight="1" x14ac:dyDescent="0.15">
      <c r="A4726" s="95"/>
      <c r="B4726" s="95" t="s">
        <v>8565</v>
      </c>
      <c r="C4726" s="95"/>
      <c r="D4726" s="95"/>
      <c r="E4726" s="95"/>
      <c r="F4726" s="96"/>
      <c r="G4726" s="97">
        <v>8389597.3399999999</v>
      </c>
      <c r="L4726" s="98"/>
    </row>
    <row r="4727" spans="1:12" ht="25.5" customHeight="1" x14ac:dyDescent="0.15">
      <c r="F4727" s="43"/>
      <c r="L4727" s="98"/>
    </row>
    <row r="4728" spans="1:12" ht="25.5" customHeight="1" x14ac:dyDescent="0.15">
      <c r="F4728" s="43"/>
      <c r="L4728" s="98"/>
    </row>
    <row r="4729" spans="1:12" ht="25.5" customHeight="1" x14ac:dyDescent="0.15">
      <c r="F4729" s="43"/>
      <c r="L4729" s="98"/>
    </row>
    <row r="4730" spans="1:12" ht="25.5" customHeight="1" x14ac:dyDescent="0.15">
      <c r="F4730" s="43"/>
      <c r="L4730" s="98"/>
    </row>
    <row r="4731" spans="1:12" ht="25.5" customHeight="1" x14ac:dyDescent="0.15">
      <c r="F4731" s="43"/>
      <c r="L4731" s="98"/>
    </row>
    <row r="4732" spans="1:12" ht="25.5" customHeight="1" x14ac:dyDescent="0.15">
      <c r="F4732" s="43"/>
      <c r="L4732" s="98"/>
    </row>
    <row r="4733" spans="1:12" ht="25.5" customHeight="1" x14ac:dyDescent="0.15">
      <c r="F4733" s="43"/>
      <c r="L4733" s="98"/>
    </row>
    <row r="4734" spans="1:12" x14ac:dyDescent="0.15">
      <c r="F4734" s="43"/>
    </row>
    <row r="4735" spans="1:12" x14ac:dyDescent="0.15">
      <c r="F4735" s="43"/>
    </row>
    <row r="4736" spans="1:12" ht="38.25" customHeight="1" x14ac:dyDescent="0.3">
      <c r="F4736" s="43"/>
      <c r="L4736" s="93"/>
    </row>
    <row r="4737" spans="1:12" x14ac:dyDescent="0.15">
      <c r="F4737" s="43"/>
    </row>
    <row r="4738" spans="1:12" ht="25.5" customHeight="1" x14ac:dyDescent="0.15">
      <c r="F4738" s="43"/>
      <c r="L4738" s="98"/>
    </row>
    <row r="4739" spans="1:12" ht="25.5" customHeight="1" x14ac:dyDescent="0.15">
      <c r="F4739" s="43"/>
      <c r="L4739" s="98"/>
    </row>
    <row r="4740" spans="1:12" ht="25.5" customHeight="1" x14ac:dyDescent="0.15">
      <c r="F4740" s="43"/>
      <c r="L4740" s="98"/>
    </row>
    <row r="4741" spans="1:12" ht="25.5" customHeight="1" x14ac:dyDescent="0.15">
      <c r="B4741" s="95" t="s">
        <v>8555</v>
      </c>
      <c r="C4741" s="95"/>
      <c r="D4741" s="95"/>
      <c r="E4741" s="95"/>
      <c r="F4741" s="96"/>
      <c r="G4741" s="100">
        <v>826896.56</v>
      </c>
      <c r="H4741" s="100">
        <v>120317.52</v>
      </c>
      <c r="I4741" s="95"/>
      <c r="J4741" s="95"/>
      <c r="K4741" s="96"/>
      <c r="L4741" s="98"/>
    </row>
    <row r="4742" spans="1:12" ht="25.5" customHeight="1" x14ac:dyDescent="0.15">
      <c r="A4742" s="95"/>
      <c r="B4742" s="95"/>
      <c r="C4742" s="95"/>
      <c r="D4742" s="95"/>
      <c r="E4742" s="95"/>
      <c r="F4742" s="96"/>
      <c r="G4742" s="97"/>
      <c r="H4742" s="97"/>
      <c r="I4742" s="95"/>
      <c r="J4742" s="95"/>
      <c r="K4742" s="96"/>
      <c r="L4742" s="98"/>
    </row>
    <row r="4743" spans="1:12" ht="25.5" customHeight="1" x14ac:dyDescent="0.15">
      <c r="A4743" s="95"/>
      <c r="B4743" s="95" t="s">
        <v>8566</v>
      </c>
      <c r="C4743" s="95"/>
      <c r="D4743" s="95"/>
      <c r="E4743" s="95"/>
      <c r="F4743" s="96"/>
      <c r="G4743" s="97">
        <v>9096176.3800000008</v>
      </c>
      <c r="H4743" s="97"/>
      <c r="I4743" s="95"/>
      <c r="J4743" s="95"/>
      <c r="K4743" s="96"/>
      <c r="L4743" s="98"/>
    </row>
    <row r="4744" spans="1:12" ht="25.5" customHeight="1" x14ac:dyDescent="0.15">
      <c r="A4744" s="95"/>
      <c r="B4744" s="95"/>
      <c r="C4744" s="95"/>
      <c r="D4744" s="95"/>
      <c r="E4744" s="95"/>
      <c r="F4744" s="96"/>
      <c r="G4744" s="97"/>
      <c r="H4744" s="97"/>
      <c r="I4744" s="95"/>
      <c r="J4744" s="95"/>
      <c r="K4744" s="96"/>
      <c r="L4744" s="98"/>
    </row>
    <row r="4745" spans="1:12" ht="25.5" customHeight="1" x14ac:dyDescent="0.15">
      <c r="F4745" s="43"/>
      <c r="L4745" s="98"/>
    </row>
    <row r="4746" spans="1:12" ht="25.5" customHeight="1" x14ac:dyDescent="0.15">
      <c r="F4746" s="43"/>
      <c r="L4746" s="98"/>
    </row>
    <row r="4747" spans="1:12" ht="25.5" customHeight="1" x14ac:dyDescent="0.15">
      <c r="F4747" s="43"/>
      <c r="L4747" s="98"/>
    </row>
    <row r="4748" spans="1:12" ht="25.5" customHeight="1" x14ac:dyDescent="0.15">
      <c r="F4748" s="43"/>
      <c r="L4748" s="98"/>
    </row>
    <row r="4749" spans="1:12" ht="25.5" customHeight="1" x14ac:dyDescent="0.15">
      <c r="F4749" s="43"/>
      <c r="L4749" s="98"/>
    </row>
    <row r="4750" spans="1:12" ht="25.5" customHeight="1" x14ac:dyDescent="0.15">
      <c r="F4750" s="43"/>
      <c r="L4750" s="98"/>
    </row>
    <row r="4751" spans="1:12" ht="25.5" customHeight="1" x14ac:dyDescent="0.15">
      <c r="F4751" s="43"/>
      <c r="L4751" s="98"/>
    </row>
    <row r="4752" spans="1:12" ht="25.5" customHeight="1" x14ac:dyDescent="0.15">
      <c r="F4752" s="43"/>
      <c r="L4752" s="98"/>
    </row>
    <row r="4753" spans="1:12" ht="25.5" customHeight="1" x14ac:dyDescent="0.15">
      <c r="F4753" s="43"/>
      <c r="L4753" s="98"/>
    </row>
    <row r="4754" spans="1:12" ht="25.5" customHeight="1" x14ac:dyDescent="0.15">
      <c r="F4754" s="43"/>
      <c r="L4754" s="98"/>
    </row>
    <row r="4755" spans="1:12" ht="25.5" customHeight="1" x14ac:dyDescent="0.15">
      <c r="F4755" s="43"/>
      <c r="L4755" s="98"/>
    </row>
    <row r="4756" spans="1:12" x14ac:dyDescent="0.15">
      <c r="F4756" s="43"/>
    </row>
    <row r="4757" spans="1:12" x14ac:dyDescent="0.15">
      <c r="F4757" s="43"/>
    </row>
    <row r="4758" spans="1:12" ht="38.25" customHeight="1" x14ac:dyDescent="0.3">
      <c r="F4758" s="43"/>
      <c r="L4758" s="93"/>
    </row>
    <row r="4759" spans="1:12" ht="13.5" x14ac:dyDescent="0.15">
      <c r="B4759" s="95" t="s">
        <v>8555</v>
      </c>
      <c r="C4759" s="95"/>
      <c r="D4759" s="95"/>
      <c r="E4759" s="95"/>
      <c r="F4759" s="96"/>
      <c r="G4759" s="100">
        <v>575744.48</v>
      </c>
      <c r="H4759" s="100">
        <v>171017.9</v>
      </c>
      <c r="I4759" s="95"/>
      <c r="J4759" s="95"/>
      <c r="K4759" s="96"/>
    </row>
    <row r="4760" spans="1:12" ht="25.5" customHeight="1" x14ac:dyDescent="0.15">
      <c r="A4760" s="95"/>
      <c r="B4760" s="95"/>
      <c r="C4760" s="95"/>
      <c r="D4760" s="95"/>
      <c r="E4760" s="95"/>
      <c r="F4760" s="96"/>
      <c r="G4760" s="97"/>
      <c r="H4760" s="97"/>
      <c r="I4760" s="95"/>
      <c r="J4760" s="95"/>
      <c r="K4760" s="96"/>
      <c r="L4760" s="98"/>
    </row>
    <row r="4761" spans="1:12" ht="25.5" customHeight="1" x14ac:dyDescent="0.15">
      <c r="A4761" s="95"/>
      <c r="B4761" s="95" t="s">
        <v>8567</v>
      </c>
      <c r="C4761" s="95"/>
      <c r="D4761" s="95"/>
      <c r="E4761" s="95"/>
      <c r="F4761" s="96"/>
      <c r="G4761" s="97">
        <v>9500902.9600000009</v>
      </c>
      <c r="H4761" s="97"/>
      <c r="I4761" s="95"/>
      <c r="J4761" s="95"/>
      <c r="K4761" s="96"/>
      <c r="L4761" s="98"/>
    </row>
    <row r="4762" spans="1:12" ht="25.5" customHeight="1" x14ac:dyDescent="0.15">
      <c r="A4762" s="95"/>
      <c r="B4762" s="95"/>
      <c r="C4762" s="95"/>
      <c r="D4762" s="95"/>
      <c r="E4762" s="95"/>
      <c r="F4762" s="96"/>
      <c r="G4762" s="97"/>
      <c r="H4762" s="97"/>
      <c r="I4762" s="95"/>
      <c r="J4762" s="95"/>
      <c r="K4762" s="96"/>
      <c r="L4762" s="98"/>
    </row>
    <row r="4763" spans="1:12" ht="25.5" customHeight="1" x14ac:dyDescent="0.15">
      <c r="F4763" s="43"/>
      <c r="L4763" s="98"/>
    </row>
    <row r="4764" spans="1:12" ht="25.5" customHeight="1" x14ac:dyDescent="0.15">
      <c r="F4764" s="43"/>
      <c r="L4764" s="98"/>
    </row>
    <row r="4765" spans="1:12" ht="25.5" customHeight="1" x14ac:dyDescent="0.15">
      <c r="F4765" s="43"/>
      <c r="L4765" s="98"/>
    </row>
    <row r="4766" spans="1:12" ht="25.5" customHeight="1" x14ac:dyDescent="0.15">
      <c r="F4766" s="43"/>
      <c r="L4766" s="98"/>
    </row>
    <row r="4767" spans="1:12" ht="25.5" customHeight="1" x14ac:dyDescent="0.15">
      <c r="F4767" s="43"/>
      <c r="L4767" s="98"/>
    </row>
    <row r="4768" spans="1:12" ht="25.5" customHeight="1" x14ac:dyDescent="0.15">
      <c r="F4768" s="43"/>
      <c r="L4768" s="98"/>
    </row>
    <row r="4769" spans="1:12" ht="25.5" customHeight="1" x14ac:dyDescent="0.15">
      <c r="F4769" s="43"/>
      <c r="L4769" s="98"/>
    </row>
    <row r="4770" spans="1:12" ht="25.5" customHeight="1" x14ac:dyDescent="0.15">
      <c r="F4770" s="43"/>
      <c r="L4770" s="98"/>
    </row>
    <row r="4771" spans="1:12" ht="25.5" customHeight="1" x14ac:dyDescent="0.15">
      <c r="F4771" s="43"/>
      <c r="L4771" s="98"/>
    </row>
    <row r="4772" spans="1:12" ht="25.5" customHeight="1" x14ac:dyDescent="0.15">
      <c r="F4772" s="43"/>
      <c r="L4772" s="98"/>
    </row>
    <row r="4773" spans="1:12" ht="25.5" customHeight="1" x14ac:dyDescent="0.15">
      <c r="F4773" s="43"/>
      <c r="L4773" s="98"/>
    </row>
    <row r="4774" spans="1:12" ht="25.5" customHeight="1" x14ac:dyDescent="0.15">
      <c r="F4774" s="43"/>
      <c r="L4774" s="98"/>
    </row>
    <row r="4775" spans="1:12" ht="25.5" customHeight="1" x14ac:dyDescent="0.15">
      <c r="A4775" s="95"/>
      <c r="B4775" s="95"/>
      <c r="C4775" s="95"/>
      <c r="D4775" s="95"/>
      <c r="E4775" s="95"/>
      <c r="F4775" s="96"/>
      <c r="G4775" s="97"/>
      <c r="H4775" s="97"/>
      <c r="I4775" s="95"/>
      <c r="J4775" s="95"/>
      <c r="K4775" s="96"/>
      <c r="L4775" s="98"/>
    </row>
    <row r="4776" spans="1:12" ht="25.5" customHeight="1" x14ac:dyDescent="0.15">
      <c r="A4776" s="95"/>
      <c r="B4776" s="95" t="s">
        <v>8555</v>
      </c>
      <c r="C4776" s="95"/>
      <c r="D4776" s="95"/>
      <c r="E4776" s="95"/>
      <c r="F4776" s="96"/>
      <c r="G4776" s="100">
        <v>618916.53</v>
      </c>
      <c r="H4776" s="100">
        <v>191208.26</v>
      </c>
      <c r="I4776" s="95"/>
      <c r="J4776" s="95"/>
      <c r="K4776" s="96"/>
      <c r="L4776" s="98"/>
    </row>
    <row r="4777" spans="1:12" ht="25.5" customHeight="1" x14ac:dyDescent="0.15">
      <c r="A4777" s="95"/>
      <c r="B4777" s="95"/>
      <c r="C4777" s="95"/>
      <c r="D4777" s="95"/>
      <c r="E4777" s="95"/>
      <c r="F4777" s="96"/>
      <c r="G4777" s="97"/>
      <c r="H4777" s="97"/>
      <c r="I4777" s="95"/>
      <c r="J4777" s="95"/>
      <c r="K4777" s="96"/>
      <c r="L4777" s="98"/>
    </row>
    <row r="4778" spans="1:12" ht="11.25" x14ac:dyDescent="0.15">
      <c r="A4778" s="95"/>
      <c r="B4778" s="95" t="s">
        <v>8568</v>
      </c>
      <c r="C4778" s="95"/>
      <c r="D4778" s="95"/>
      <c r="E4778" s="95"/>
      <c r="F4778" s="96"/>
      <c r="G4778" s="97">
        <v>9928611.2300000004</v>
      </c>
    </row>
    <row r="4779" spans="1:12" x14ac:dyDescent="0.15">
      <c r="F4779" s="43"/>
    </row>
    <row r="4780" spans="1:12" ht="38.25" customHeight="1" x14ac:dyDescent="0.3">
      <c r="F4780" s="43"/>
      <c r="L4780" s="93"/>
    </row>
    <row r="4781" spans="1:12" x14ac:dyDescent="0.15">
      <c r="F4781" s="43"/>
    </row>
    <row r="4782" spans="1:12" ht="25.5" customHeight="1" x14ac:dyDescent="0.15">
      <c r="F4782" s="43"/>
      <c r="L4782" s="98"/>
    </row>
    <row r="4783" spans="1:12" ht="25.5" customHeight="1" x14ac:dyDescent="0.15">
      <c r="F4783" s="43"/>
      <c r="L4783" s="98"/>
    </row>
    <row r="4784" spans="1:12" ht="25.5" customHeight="1" x14ac:dyDescent="0.15">
      <c r="F4784" s="43"/>
      <c r="L4784" s="98"/>
    </row>
    <row r="4785" spans="1:12" ht="25.5" customHeight="1" x14ac:dyDescent="0.15">
      <c r="F4785" s="43"/>
      <c r="L4785" s="98"/>
    </row>
    <row r="4786" spans="1:12" ht="25.5" customHeight="1" x14ac:dyDescent="0.15">
      <c r="F4786" s="43"/>
      <c r="L4786" s="98"/>
    </row>
    <row r="4787" spans="1:12" ht="25.5" customHeight="1" x14ac:dyDescent="0.15">
      <c r="F4787" s="43"/>
      <c r="L4787" s="98"/>
    </row>
    <row r="4788" spans="1:12" ht="25.5" customHeight="1" x14ac:dyDescent="0.15">
      <c r="F4788" s="43"/>
      <c r="L4788" s="98"/>
    </row>
    <row r="4789" spans="1:12" ht="25.5" customHeight="1" x14ac:dyDescent="0.15">
      <c r="F4789" s="43"/>
      <c r="L4789" s="98"/>
    </row>
    <row r="4790" spans="1:12" ht="25.5" customHeight="1" x14ac:dyDescent="0.15">
      <c r="F4790" s="43"/>
      <c r="L4790" s="98"/>
    </row>
    <row r="4791" spans="1:12" ht="25.5" customHeight="1" x14ac:dyDescent="0.15">
      <c r="F4791" s="43"/>
      <c r="L4791" s="98"/>
    </row>
    <row r="4792" spans="1:12" ht="25.5" customHeight="1" x14ac:dyDescent="0.15">
      <c r="F4792" s="43"/>
      <c r="L4792" s="98"/>
    </row>
    <row r="4793" spans="1:12" ht="25.5" customHeight="1" x14ac:dyDescent="0.15">
      <c r="F4793" s="43"/>
      <c r="L4793" s="98"/>
    </row>
    <row r="4794" spans="1:12" ht="25.5" customHeight="1" x14ac:dyDescent="0.15">
      <c r="F4794" s="43"/>
      <c r="L4794" s="98"/>
    </row>
    <row r="4795" spans="1:12" ht="25.5" customHeight="1" x14ac:dyDescent="0.15">
      <c r="F4795" s="43"/>
      <c r="L4795" s="98"/>
    </row>
    <row r="4796" spans="1:12" ht="25.5" customHeight="1" x14ac:dyDescent="0.15">
      <c r="F4796" s="43"/>
      <c r="L4796" s="98"/>
    </row>
    <row r="4797" spans="1:12" ht="25.5" customHeight="1" x14ac:dyDescent="0.15">
      <c r="A4797" s="95"/>
      <c r="B4797" s="95"/>
      <c r="C4797" s="95"/>
      <c r="D4797" s="95"/>
      <c r="E4797" s="95"/>
      <c r="F4797" s="96"/>
      <c r="G4797" s="97"/>
      <c r="H4797" s="97"/>
      <c r="I4797" s="95"/>
      <c r="J4797" s="95"/>
      <c r="K4797" s="96"/>
      <c r="L4797" s="98"/>
    </row>
    <row r="4798" spans="1:12" ht="25.5" customHeight="1" x14ac:dyDescent="0.15">
      <c r="A4798" s="95"/>
      <c r="B4798" s="95" t="s">
        <v>8555</v>
      </c>
      <c r="C4798" s="95"/>
      <c r="D4798" s="95"/>
      <c r="E4798" s="95"/>
      <c r="F4798" s="96"/>
      <c r="G4798" s="100">
        <v>1085740.97</v>
      </c>
      <c r="H4798" s="100">
        <v>694898.58</v>
      </c>
      <c r="I4798" s="95"/>
      <c r="J4798" s="95"/>
      <c r="K4798" s="96"/>
      <c r="L4798" s="98"/>
    </row>
    <row r="4799" spans="1:12" ht="25.5" customHeight="1" x14ac:dyDescent="0.15">
      <c r="A4799" s="95"/>
      <c r="B4799" s="95"/>
      <c r="C4799" s="95"/>
      <c r="D4799" s="95"/>
      <c r="E4799" s="95"/>
      <c r="F4799" s="96"/>
      <c r="G4799" s="97"/>
      <c r="H4799" s="97"/>
      <c r="I4799" s="95"/>
      <c r="J4799" s="95"/>
      <c r="K4799" s="96"/>
      <c r="L4799" s="98"/>
    </row>
    <row r="4800" spans="1:12" ht="11.25" x14ac:dyDescent="0.15">
      <c r="A4800" s="95"/>
      <c r="B4800" s="95" t="s">
        <v>8569</v>
      </c>
      <c r="C4800" s="95"/>
      <c r="D4800" s="95"/>
      <c r="E4800" s="95"/>
      <c r="F4800" s="96"/>
      <c r="G4800" s="97">
        <v>10319453.619999999</v>
      </c>
      <c r="H4800" s="97"/>
      <c r="I4800" s="95"/>
      <c r="J4800" s="95"/>
      <c r="K4800" s="96"/>
    </row>
    <row r="4801" spans="1:12" ht="11.25" x14ac:dyDescent="0.15">
      <c r="A4801" s="95"/>
      <c r="B4801" s="95"/>
      <c r="C4801" s="95"/>
      <c r="D4801" s="95"/>
      <c r="E4801" s="95"/>
      <c r="F4801" s="96"/>
      <c r="G4801" s="97"/>
      <c r="H4801" s="97"/>
      <c r="I4801" s="95"/>
      <c r="J4801" s="95"/>
      <c r="K4801" s="96"/>
    </row>
    <row r="4802" spans="1:12" ht="38.25" customHeight="1" x14ac:dyDescent="0.3">
      <c r="F4802" s="43"/>
      <c r="L4802" s="93"/>
    </row>
    <row r="4803" spans="1:12" x14ac:dyDescent="0.15">
      <c r="F4803" s="43"/>
    </row>
    <row r="4804" spans="1:12" ht="25.5" customHeight="1" x14ac:dyDescent="0.15">
      <c r="F4804" s="43"/>
      <c r="L4804" s="98"/>
    </row>
    <row r="4805" spans="1:12" ht="25.5" customHeight="1" x14ac:dyDescent="0.15">
      <c r="F4805" s="43"/>
      <c r="L4805" s="98"/>
    </row>
    <row r="4806" spans="1:12" ht="25.5" customHeight="1" x14ac:dyDescent="0.15">
      <c r="F4806" s="43"/>
      <c r="L4806" s="98"/>
    </row>
    <row r="4807" spans="1:12" ht="25.5" customHeight="1" x14ac:dyDescent="0.15">
      <c r="F4807" s="43"/>
      <c r="L4807" s="98"/>
    </row>
    <row r="4808" spans="1:12" ht="25.5" customHeight="1" x14ac:dyDescent="0.15">
      <c r="F4808" s="43"/>
      <c r="L4808" s="98"/>
    </row>
    <row r="4809" spans="1:12" ht="25.5" customHeight="1" x14ac:dyDescent="0.15">
      <c r="F4809" s="43"/>
      <c r="L4809" s="98"/>
    </row>
    <row r="4810" spans="1:12" ht="25.5" customHeight="1" x14ac:dyDescent="0.15">
      <c r="F4810" s="43"/>
      <c r="L4810" s="98"/>
    </row>
    <row r="4811" spans="1:12" ht="25.5" customHeight="1" x14ac:dyDescent="0.15">
      <c r="F4811" s="43"/>
      <c r="L4811" s="98"/>
    </row>
    <row r="4812" spans="1:12" ht="25.5" customHeight="1" x14ac:dyDescent="0.15">
      <c r="F4812" s="43"/>
      <c r="L4812" s="98"/>
    </row>
    <row r="4813" spans="1:12" ht="25.5" customHeight="1" x14ac:dyDescent="0.15">
      <c r="F4813" s="43"/>
      <c r="L4813" s="98"/>
    </row>
    <row r="4814" spans="1:12" ht="25.5" customHeight="1" x14ac:dyDescent="0.15">
      <c r="A4814" s="95"/>
      <c r="B4814" s="95"/>
      <c r="C4814" s="95"/>
      <c r="D4814" s="95"/>
      <c r="E4814" s="95"/>
      <c r="F4814" s="96"/>
      <c r="G4814" s="97"/>
      <c r="H4814" s="97"/>
      <c r="I4814" s="95"/>
      <c r="J4814" s="95"/>
      <c r="K4814" s="96"/>
      <c r="L4814" s="98"/>
    </row>
    <row r="4815" spans="1:12" ht="25.5" customHeight="1" x14ac:dyDescent="0.15">
      <c r="A4815" s="95"/>
      <c r="B4815" s="95" t="s">
        <v>8555</v>
      </c>
      <c r="C4815" s="95"/>
      <c r="D4815" s="95"/>
      <c r="E4815" s="95"/>
      <c r="F4815" s="96"/>
      <c r="G4815" s="100">
        <v>651776.61</v>
      </c>
      <c r="H4815" s="100">
        <v>239370.59</v>
      </c>
      <c r="I4815" s="95"/>
      <c r="J4815" s="95"/>
      <c r="K4815" s="96"/>
      <c r="L4815" s="98"/>
    </row>
    <row r="4816" spans="1:12" ht="25.5" customHeight="1" x14ac:dyDescent="0.15">
      <c r="A4816" s="95"/>
      <c r="B4816" s="95"/>
      <c r="C4816" s="95"/>
      <c r="D4816" s="95"/>
      <c r="E4816" s="95"/>
      <c r="F4816" s="96"/>
      <c r="G4816" s="97"/>
      <c r="H4816" s="97"/>
      <c r="I4816" s="95"/>
      <c r="J4816" s="95"/>
      <c r="K4816" s="96"/>
      <c r="L4816" s="98"/>
    </row>
    <row r="4817" spans="1:12" ht="25.5" customHeight="1" x14ac:dyDescent="0.15">
      <c r="A4817" s="95"/>
      <c r="B4817" s="95" t="s">
        <v>8570</v>
      </c>
      <c r="C4817" s="95"/>
      <c r="D4817" s="95"/>
      <c r="E4817" s="95"/>
      <c r="F4817" s="96"/>
      <c r="G4817" s="97">
        <v>10731859.640000001</v>
      </c>
      <c r="H4817" s="97"/>
      <c r="I4817" s="95"/>
      <c r="J4817" s="95"/>
      <c r="K4817" s="96"/>
      <c r="L4817" s="98"/>
    </row>
    <row r="4818" spans="1:12" ht="25.5" customHeight="1" x14ac:dyDescent="0.15">
      <c r="A4818" s="95"/>
      <c r="B4818" s="95"/>
      <c r="C4818" s="95"/>
      <c r="D4818" s="95"/>
      <c r="E4818" s="95"/>
      <c r="F4818" s="96"/>
      <c r="G4818" s="97"/>
      <c r="H4818" s="97"/>
      <c r="I4818" s="95"/>
      <c r="J4818" s="95"/>
      <c r="K4818" s="96"/>
      <c r="L4818" s="98"/>
    </row>
    <row r="4819" spans="1:12" ht="25.5" customHeight="1" x14ac:dyDescent="0.15">
      <c r="F4819" s="43"/>
      <c r="L4819" s="98"/>
    </row>
    <row r="4820" spans="1:12" ht="25.5" customHeight="1" x14ac:dyDescent="0.15">
      <c r="F4820" s="43"/>
      <c r="L4820" s="98"/>
    </row>
    <row r="4821" spans="1:12" ht="25.5" customHeight="1" x14ac:dyDescent="0.15">
      <c r="F4821" s="43"/>
      <c r="L4821" s="98"/>
    </row>
    <row r="4822" spans="1:12" x14ac:dyDescent="0.15">
      <c r="F4822" s="43"/>
    </row>
    <row r="4823" spans="1:12" x14ac:dyDescent="0.15">
      <c r="F4823" s="43"/>
    </row>
    <row r="4824" spans="1:12" ht="38.25" customHeight="1" x14ac:dyDescent="0.3">
      <c r="F4824" s="43"/>
      <c r="L4824" s="93"/>
    </row>
    <row r="4825" spans="1:12" x14ac:dyDescent="0.15">
      <c r="F4825" s="43"/>
    </row>
    <row r="4826" spans="1:12" ht="25.5" customHeight="1" x14ac:dyDescent="0.15">
      <c r="F4826" s="43"/>
      <c r="L4826" s="98"/>
    </row>
    <row r="4827" spans="1:12" ht="25.5" customHeight="1" x14ac:dyDescent="0.15">
      <c r="F4827" s="43"/>
      <c r="L4827" s="98"/>
    </row>
    <row r="4828" spans="1:12" ht="25.5" customHeight="1" x14ac:dyDescent="0.15">
      <c r="F4828" s="43"/>
      <c r="L4828" s="98"/>
    </row>
    <row r="4829" spans="1:12" ht="25.5" customHeight="1" x14ac:dyDescent="0.15">
      <c r="F4829" s="43"/>
      <c r="L4829" s="98"/>
    </row>
    <row r="4830" spans="1:12" ht="25.5" customHeight="1" x14ac:dyDescent="0.15">
      <c r="F4830" s="43"/>
      <c r="L4830" s="98"/>
    </row>
    <row r="4831" spans="1:12" ht="25.5" customHeight="1" x14ac:dyDescent="0.15">
      <c r="A4831" s="95"/>
      <c r="B4831" s="95"/>
      <c r="C4831" s="95"/>
      <c r="D4831" s="95"/>
      <c r="E4831" s="95"/>
      <c r="F4831" s="96"/>
      <c r="G4831" s="97"/>
      <c r="H4831" s="97"/>
      <c r="I4831" s="95"/>
      <c r="J4831" s="95"/>
      <c r="K4831" s="96"/>
      <c r="L4831" s="98"/>
    </row>
    <row r="4832" spans="1:12" ht="25.5" customHeight="1" x14ac:dyDescent="0.15">
      <c r="A4832" s="95"/>
      <c r="B4832" s="95" t="s">
        <v>8555</v>
      </c>
      <c r="C4832" s="95"/>
      <c r="D4832" s="95"/>
      <c r="E4832" s="95"/>
      <c r="F4832" s="96"/>
      <c r="G4832" s="100">
        <v>674677.83</v>
      </c>
      <c r="H4832" s="100">
        <v>253485.72</v>
      </c>
      <c r="I4832" s="95"/>
      <c r="J4832" s="95"/>
      <c r="K4832" s="96"/>
      <c r="L4832" s="98"/>
    </row>
    <row r="4833" spans="1:12" ht="25.5" customHeight="1" x14ac:dyDescent="0.15">
      <c r="A4833" s="95"/>
      <c r="B4833" s="95"/>
      <c r="C4833" s="95"/>
      <c r="D4833" s="95"/>
      <c r="E4833" s="95"/>
      <c r="F4833" s="96"/>
      <c r="G4833" s="97"/>
      <c r="H4833" s="97"/>
      <c r="I4833" s="95"/>
      <c r="J4833" s="95"/>
      <c r="K4833" s="96"/>
      <c r="L4833" s="98"/>
    </row>
    <row r="4834" spans="1:12" ht="25.5" customHeight="1" x14ac:dyDescent="0.15">
      <c r="A4834" s="95"/>
      <c r="B4834" s="95" t="s">
        <v>8571</v>
      </c>
      <c r="C4834" s="95"/>
      <c r="D4834" s="95"/>
      <c r="E4834" s="95"/>
      <c r="F4834" s="96"/>
      <c r="G4834" s="97">
        <v>11153051.75</v>
      </c>
      <c r="H4834" s="97"/>
      <c r="I4834" s="95"/>
      <c r="J4834" s="95"/>
      <c r="K4834" s="96"/>
      <c r="L4834" s="98"/>
    </row>
    <row r="4835" spans="1:12" ht="25.5" customHeight="1" x14ac:dyDescent="0.15">
      <c r="A4835" s="95"/>
      <c r="B4835" s="95"/>
      <c r="C4835" s="95"/>
      <c r="D4835" s="95"/>
      <c r="E4835" s="95"/>
      <c r="F4835" s="96"/>
      <c r="G4835" s="97"/>
      <c r="H4835" s="97"/>
      <c r="I4835" s="95"/>
      <c r="J4835" s="95"/>
      <c r="K4835" s="96"/>
      <c r="L4835" s="98"/>
    </row>
    <row r="4836" spans="1:12" ht="12.75" customHeight="1" x14ac:dyDescent="0.15">
      <c r="F4836" s="43"/>
      <c r="L4836" s="98"/>
    </row>
    <row r="4837" spans="1:12" ht="12.75" customHeight="1" x14ac:dyDescent="0.15">
      <c r="F4837" s="43"/>
      <c r="L4837" s="98"/>
    </row>
    <row r="4838" spans="1:12" ht="25.5" customHeight="1" x14ac:dyDescent="0.15">
      <c r="F4838" s="43"/>
      <c r="L4838" s="98"/>
    </row>
    <row r="4839" spans="1:12" ht="25.5" customHeight="1" x14ac:dyDescent="0.15">
      <c r="F4839" s="43"/>
      <c r="L4839" s="98"/>
    </row>
    <row r="4840" spans="1:12" ht="25.5" customHeight="1" x14ac:dyDescent="0.15">
      <c r="F4840" s="43"/>
      <c r="L4840" s="98"/>
    </row>
    <row r="4841" spans="1:12" ht="25.5" customHeight="1" x14ac:dyDescent="0.15">
      <c r="F4841" s="43"/>
      <c r="L4841" s="98"/>
    </row>
    <row r="4842" spans="1:12" ht="25.5" customHeight="1" x14ac:dyDescent="0.15">
      <c r="F4842" s="43"/>
      <c r="L4842" s="98"/>
    </row>
    <row r="4843" spans="1:12" ht="11.25" x14ac:dyDescent="0.15">
      <c r="F4843" s="43"/>
      <c r="L4843" s="98"/>
    </row>
    <row r="4844" spans="1:12" ht="12.75" customHeight="1" x14ac:dyDescent="0.15">
      <c r="F4844" s="43"/>
      <c r="L4844" s="98"/>
    </row>
    <row r="4845" spans="1:12" ht="11.25" x14ac:dyDescent="0.15">
      <c r="F4845" s="43"/>
      <c r="L4845" s="98"/>
    </row>
    <row r="4846" spans="1:12" ht="12.75" customHeight="1" x14ac:dyDescent="0.15">
      <c r="F4846" s="43"/>
      <c r="L4846" s="98"/>
    </row>
    <row r="4847" spans="1:12" ht="11.25" x14ac:dyDescent="0.15">
      <c r="F4847" s="43"/>
      <c r="L4847" s="98"/>
    </row>
    <row r="4848" spans="1:12" x14ac:dyDescent="0.15">
      <c r="F4848" s="43"/>
    </row>
    <row r="4849" spans="1:12" x14ac:dyDescent="0.15">
      <c r="F4849" s="43"/>
    </row>
    <row r="4850" spans="1:12" ht="38.25" customHeight="1" x14ac:dyDescent="0.3">
      <c r="A4850" s="95"/>
      <c r="B4850" s="95"/>
      <c r="C4850" s="95"/>
      <c r="D4850" s="95"/>
      <c r="E4850" s="95"/>
      <c r="F4850" s="96"/>
      <c r="G4850" s="97"/>
      <c r="H4850" s="97"/>
      <c r="I4850" s="95"/>
      <c r="J4850" s="95"/>
      <c r="K4850" s="96"/>
      <c r="L4850" s="93"/>
    </row>
    <row r="4851" spans="1:12" ht="13.5" x14ac:dyDescent="0.15">
      <c r="A4851" s="95"/>
      <c r="B4851" s="95" t="s">
        <v>8555</v>
      </c>
      <c r="C4851" s="95"/>
      <c r="D4851" s="95"/>
      <c r="E4851" s="95"/>
      <c r="F4851" s="96"/>
      <c r="G4851" s="100">
        <v>895111.82</v>
      </c>
      <c r="H4851" s="100">
        <v>439506.26</v>
      </c>
    </row>
    <row r="4852" spans="1:12" ht="12.75" customHeight="1" x14ac:dyDescent="0.15">
      <c r="F4852" s="43"/>
      <c r="L4852" s="98"/>
    </row>
    <row r="4853" spans="1:12" ht="12.75" customHeight="1" x14ac:dyDescent="0.15">
      <c r="F4853" s="43"/>
      <c r="L4853" s="98"/>
    </row>
    <row r="4854" spans="1:12" ht="12.75" customHeight="1" x14ac:dyDescent="0.15">
      <c r="B4854" s="95" t="s">
        <v>8572</v>
      </c>
      <c r="C4854" s="95"/>
      <c r="D4854" s="95"/>
      <c r="E4854" s="95"/>
      <c r="F4854" s="96"/>
      <c r="G4854" s="97">
        <v>11608657.310000001</v>
      </c>
      <c r="H4854" s="97"/>
      <c r="I4854" s="95"/>
      <c r="J4854" s="95"/>
      <c r="K4854" s="96"/>
      <c r="L4854" s="98"/>
    </row>
    <row r="4855" spans="1:12" ht="12.75" customHeight="1" x14ac:dyDescent="0.15">
      <c r="A4855" s="95"/>
      <c r="B4855" s="95"/>
      <c r="C4855" s="95"/>
      <c r="D4855" s="95"/>
      <c r="E4855" s="95"/>
      <c r="F4855" s="96"/>
      <c r="G4855" s="97"/>
      <c r="H4855" s="97"/>
      <c r="I4855" s="95"/>
      <c r="J4855" s="95"/>
      <c r="K4855" s="96"/>
      <c r="L4855" s="98"/>
    </row>
    <row r="4856" spans="1:12" ht="12.75" customHeight="1" x14ac:dyDescent="0.15">
      <c r="F4856" s="43"/>
      <c r="L4856" s="98"/>
    </row>
    <row r="4857" spans="1:12" ht="12.75" customHeight="1" x14ac:dyDescent="0.15">
      <c r="F4857" s="43"/>
      <c r="L4857" s="98"/>
    </row>
    <row r="4858" spans="1:12" ht="12.75" customHeight="1" x14ac:dyDescent="0.15">
      <c r="F4858" s="43"/>
      <c r="L4858" s="98"/>
    </row>
    <row r="4859" spans="1:12" ht="12.75" customHeight="1" x14ac:dyDescent="0.15">
      <c r="F4859" s="43"/>
      <c r="L4859" s="98"/>
    </row>
    <row r="4860" spans="1:12" ht="12.75" customHeight="1" x14ac:dyDescent="0.15">
      <c r="F4860" s="43"/>
      <c r="L4860" s="98"/>
    </row>
    <row r="4861" spans="1:12" ht="12.75" customHeight="1" x14ac:dyDescent="0.15">
      <c r="F4861" s="43"/>
      <c r="L4861" s="98"/>
    </row>
    <row r="4862" spans="1:12" ht="12.75" customHeight="1" x14ac:dyDescent="0.15">
      <c r="F4862" s="43"/>
      <c r="L4862" s="98"/>
    </row>
    <row r="4863" spans="1:12" ht="12.75" customHeight="1" x14ac:dyDescent="0.15">
      <c r="F4863" s="43"/>
      <c r="L4863" s="98"/>
    </row>
    <row r="4864" spans="1:12" ht="12.75" customHeight="1" x14ac:dyDescent="0.15">
      <c r="F4864" s="43"/>
      <c r="L4864" s="98"/>
    </row>
    <row r="4865" spans="1:12" ht="12.75" customHeight="1" x14ac:dyDescent="0.15">
      <c r="F4865" s="43"/>
      <c r="L4865" s="98"/>
    </row>
    <row r="4866" spans="1:12" ht="51" customHeight="1" x14ac:dyDescent="0.15">
      <c r="F4866" s="43"/>
      <c r="L4866" s="98"/>
    </row>
    <row r="4867" spans="1:12" ht="51" customHeight="1" x14ac:dyDescent="0.15">
      <c r="F4867" s="43"/>
      <c r="L4867" s="98"/>
    </row>
    <row r="4868" spans="1:12" ht="51" customHeight="1" x14ac:dyDescent="0.15">
      <c r="F4868" s="43"/>
      <c r="L4868" s="98"/>
    </row>
    <row r="4869" spans="1:12" ht="51" customHeight="1" x14ac:dyDescent="0.15">
      <c r="F4869" s="43"/>
      <c r="L4869" s="98"/>
    </row>
    <row r="4870" spans="1:12" ht="51" customHeight="1" x14ac:dyDescent="0.15">
      <c r="A4870" s="95"/>
      <c r="B4870" s="95"/>
      <c r="C4870" s="95"/>
      <c r="D4870" s="95"/>
      <c r="E4870" s="95"/>
      <c r="F4870" s="96"/>
      <c r="G4870" s="97"/>
      <c r="H4870" s="97"/>
      <c r="I4870" s="95"/>
      <c r="J4870" s="95"/>
      <c r="K4870" s="96"/>
      <c r="L4870" s="98"/>
    </row>
    <row r="4871" spans="1:12" ht="13.5" x14ac:dyDescent="0.15">
      <c r="A4871" s="95"/>
      <c r="B4871" s="95" t="s">
        <v>8555</v>
      </c>
      <c r="C4871" s="95"/>
      <c r="D4871" s="95"/>
      <c r="E4871" s="95"/>
      <c r="F4871" s="96"/>
      <c r="G4871" s="100">
        <v>525387.94999999995</v>
      </c>
      <c r="H4871" s="100">
        <v>171640.92</v>
      </c>
      <c r="I4871" s="95"/>
      <c r="J4871" s="95"/>
      <c r="K4871" s="96"/>
    </row>
    <row r="4872" spans="1:12" ht="11.25" x14ac:dyDescent="0.15">
      <c r="A4872" s="95"/>
      <c r="B4872" s="95"/>
      <c r="C4872" s="95"/>
      <c r="D4872" s="95"/>
      <c r="E4872" s="95"/>
      <c r="F4872" s="96"/>
      <c r="G4872" s="97"/>
      <c r="H4872" s="97"/>
      <c r="I4872" s="95"/>
      <c r="J4872" s="95"/>
      <c r="K4872" s="96"/>
    </row>
    <row r="4873" spans="1:12" ht="38.25" customHeight="1" x14ac:dyDescent="0.3">
      <c r="A4873" s="95"/>
      <c r="B4873" s="95" t="s">
        <v>8573</v>
      </c>
      <c r="C4873" s="95"/>
      <c r="D4873" s="95"/>
      <c r="E4873" s="95"/>
      <c r="F4873" s="96"/>
      <c r="G4873" s="97">
        <v>11962404.34</v>
      </c>
      <c r="H4873" s="97"/>
      <c r="I4873" s="95"/>
      <c r="J4873" s="95"/>
      <c r="K4873" s="96"/>
      <c r="L4873" s="93"/>
    </row>
    <row r="4874" spans="1:12" ht="11.25" x14ac:dyDescent="0.15">
      <c r="A4874" s="95"/>
      <c r="B4874" s="95"/>
      <c r="C4874" s="95"/>
      <c r="D4874" s="95"/>
      <c r="E4874" s="95"/>
      <c r="F4874" s="96"/>
      <c r="G4874" s="97"/>
      <c r="H4874" s="97"/>
      <c r="I4874" s="95"/>
      <c r="J4874" s="95"/>
      <c r="K4874" s="96"/>
    </row>
    <row r="4875" spans="1:12" ht="12.75" customHeight="1" x14ac:dyDescent="0.15">
      <c r="F4875" s="43"/>
      <c r="L4875" s="98"/>
    </row>
    <row r="4876" spans="1:12" ht="12.75" customHeight="1" x14ac:dyDescent="0.15">
      <c r="F4876" s="43"/>
      <c r="L4876" s="98"/>
    </row>
    <row r="4877" spans="1:12" ht="12.75" customHeight="1" x14ac:dyDescent="0.15">
      <c r="F4877" s="43"/>
      <c r="L4877" s="98"/>
    </row>
    <row r="4878" spans="1:12" ht="12.75" customHeight="1" x14ac:dyDescent="0.15">
      <c r="F4878" s="43"/>
      <c r="L4878" s="98"/>
    </row>
    <row r="4879" spans="1:12" ht="12.75" customHeight="1" x14ac:dyDescent="0.15">
      <c r="F4879" s="43"/>
      <c r="L4879" s="98"/>
    </row>
    <row r="4880" spans="1:12" ht="12.75" customHeight="1" x14ac:dyDescent="0.15">
      <c r="F4880" s="43"/>
      <c r="L4880" s="98"/>
    </row>
    <row r="4881" spans="1:12" ht="12.75" customHeight="1" x14ac:dyDescent="0.15">
      <c r="F4881" s="43"/>
      <c r="L4881" s="98"/>
    </row>
    <row r="4882" spans="1:12" ht="12.75" customHeight="1" x14ac:dyDescent="0.15">
      <c r="F4882" s="43"/>
      <c r="L4882" s="98"/>
    </row>
    <row r="4883" spans="1:12" ht="12.75" customHeight="1" x14ac:dyDescent="0.15">
      <c r="F4883" s="43"/>
      <c r="L4883" s="98"/>
    </row>
    <row r="4884" spans="1:12" ht="12.75" customHeight="1" x14ac:dyDescent="0.15">
      <c r="F4884" s="43"/>
      <c r="L4884" s="98"/>
    </row>
    <row r="4885" spans="1:12" ht="12.75" customHeight="1" x14ac:dyDescent="0.15">
      <c r="F4885" s="43"/>
      <c r="L4885" s="98"/>
    </row>
    <row r="4886" spans="1:12" ht="12.75" customHeight="1" x14ac:dyDescent="0.15">
      <c r="F4886" s="43"/>
      <c r="L4886" s="98"/>
    </row>
    <row r="4887" spans="1:12" ht="12.75" customHeight="1" x14ac:dyDescent="0.15">
      <c r="F4887" s="43"/>
      <c r="L4887" s="98"/>
    </row>
    <row r="4888" spans="1:12" ht="12.75" customHeight="1" x14ac:dyDescent="0.15">
      <c r="F4888" s="43"/>
      <c r="L4888" s="98"/>
    </row>
    <row r="4889" spans="1:12" ht="12.75" customHeight="1" x14ac:dyDescent="0.15">
      <c r="A4889" s="95"/>
      <c r="B4889" s="95"/>
      <c r="C4889" s="95"/>
      <c r="D4889" s="95"/>
      <c r="E4889" s="95"/>
      <c r="F4889" s="96"/>
      <c r="G4889" s="97"/>
      <c r="H4889" s="97"/>
      <c r="I4889" s="95"/>
      <c r="J4889" s="95"/>
      <c r="K4889" s="96"/>
      <c r="L4889" s="98"/>
    </row>
    <row r="4890" spans="1:12" ht="12.75" customHeight="1" x14ac:dyDescent="0.15">
      <c r="A4890" s="95"/>
      <c r="B4890" s="95" t="s">
        <v>8555</v>
      </c>
      <c r="C4890" s="95"/>
      <c r="D4890" s="95"/>
      <c r="E4890" s="95"/>
      <c r="F4890" s="96"/>
      <c r="G4890" s="100">
        <v>566380.48</v>
      </c>
      <c r="H4890" s="100">
        <v>217801.43</v>
      </c>
      <c r="I4890" s="95"/>
      <c r="J4890" s="95"/>
      <c r="K4890" s="96"/>
      <c r="L4890" s="98"/>
    </row>
    <row r="4891" spans="1:12" ht="12.75" customHeight="1" x14ac:dyDescent="0.15">
      <c r="A4891" s="95"/>
      <c r="B4891" s="95"/>
      <c r="C4891" s="95"/>
      <c r="D4891" s="95"/>
      <c r="E4891" s="95"/>
      <c r="F4891" s="96"/>
      <c r="G4891" s="97"/>
      <c r="H4891" s="97"/>
      <c r="I4891" s="95"/>
      <c r="J4891" s="95"/>
      <c r="K4891" s="96"/>
      <c r="L4891" s="98"/>
    </row>
    <row r="4892" spans="1:12" ht="12.75" customHeight="1" x14ac:dyDescent="0.15">
      <c r="A4892" s="95"/>
      <c r="B4892" s="95" t="s">
        <v>8574</v>
      </c>
      <c r="C4892" s="95"/>
      <c r="D4892" s="95"/>
      <c r="E4892" s="95"/>
      <c r="F4892" s="96"/>
      <c r="G4892" s="97">
        <v>12310983.390000001</v>
      </c>
      <c r="H4892" s="97"/>
      <c r="I4892" s="95"/>
      <c r="J4892" s="95"/>
      <c r="K4892" s="96"/>
      <c r="L4892" s="98"/>
    </row>
    <row r="4893" spans="1:12" ht="12.75" customHeight="1" x14ac:dyDescent="0.15">
      <c r="A4893" s="95"/>
      <c r="B4893" s="95"/>
      <c r="C4893" s="95"/>
      <c r="D4893" s="95"/>
      <c r="E4893" s="95"/>
      <c r="F4893" s="96"/>
      <c r="G4893" s="97"/>
      <c r="H4893" s="97"/>
      <c r="I4893" s="95"/>
      <c r="J4893" s="95"/>
      <c r="K4893" s="96"/>
      <c r="L4893" s="98"/>
    </row>
    <row r="4894" spans="1:12" ht="12.75" customHeight="1" x14ac:dyDescent="0.15">
      <c r="F4894" s="43"/>
      <c r="L4894" s="98"/>
    </row>
    <row r="4895" spans="1:12" ht="12.75" customHeight="1" x14ac:dyDescent="0.15">
      <c r="F4895" s="43"/>
      <c r="L4895" s="98"/>
    </row>
    <row r="4896" spans="1:12" ht="12.75" customHeight="1" x14ac:dyDescent="0.15">
      <c r="F4896" s="43"/>
      <c r="L4896" s="98"/>
    </row>
    <row r="4897" spans="1:12" ht="11.25" x14ac:dyDescent="0.15">
      <c r="F4897" s="43"/>
      <c r="L4897" s="98"/>
    </row>
    <row r="4898" spans="1:12" ht="12.75" customHeight="1" x14ac:dyDescent="0.15">
      <c r="A4898" s="95"/>
      <c r="B4898" s="95"/>
      <c r="C4898" s="95"/>
      <c r="D4898" s="95"/>
      <c r="E4898" s="95"/>
      <c r="F4898" s="96"/>
      <c r="G4898" s="97"/>
      <c r="H4898" s="97"/>
      <c r="I4898" s="95"/>
      <c r="J4898" s="95"/>
      <c r="K4898" s="96"/>
      <c r="L4898" s="98"/>
    </row>
    <row r="4899" spans="1:12" ht="13.5" x14ac:dyDescent="0.15">
      <c r="A4899" s="95"/>
      <c r="B4899" s="95" t="s">
        <v>8555</v>
      </c>
      <c r="C4899" s="95"/>
      <c r="D4899" s="95"/>
      <c r="E4899" s="95"/>
      <c r="F4899" s="96"/>
      <c r="G4899" s="100">
        <v>302915.36</v>
      </c>
      <c r="H4899" s="100">
        <v>122690.32</v>
      </c>
      <c r="I4899" s="95"/>
      <c r="J4899" s="95"/>
      <c r="K4899" s="96"/>
      <c r="L4899" s="98"/>
    </row>
    <row r="4900" spans="1:12" ht="12.75" customHeight="1" x14ac:dyDescent="0.15">
      <c r="A4900" s="95"/>
      <c r="B4900" s="95"/>
      <c r="C4900" s="95"/>
      <c r="D4900" s="95"/>
      <c r="E4900" s="95"/>
      <c r="F4900" s="96"/>
      <c r="G4900" s="97"/>
      <c r="H4900" s="97"/>
      <c r="I4900" s="95"/>
      <c r="J4900" s="95"/>
      <c r="K4900" s="96"/>
      <c r="L4900" s="98"/>
    </row>
    <row r="4901" spans="1:12" ht="13.5" x14ac:dyDescent="0.15">
      <c r="A4901" s="95"/>
      <c r="B4901" s="95" t="s">
        <v>8575</v>
      </c>
      <c r="C4901" s="95"/>
      <c r="D4901" s="95"/>
      <c r="E4901" s="95"/>
      <c r="F4901" s="96"/>
      <c r="G4901" s="100">
        <v>12491208.43</v>
      </c>
      <c r="H4901" s="100"/>
      <c r="I4901" s="95"/>
      <c r="J4901" s="95"/>
      <c r="K4901" s="96"/>
      <c r="L4901" s="98"/>
    </row>
    <row r="4902" spans="1:12" ht="11.25" x14ac:dyDescent="0.15">
      <c r="A4902" s="95"/>
      <c r="B4902" s="95"/>
      <c r="C4902" s="95"/>
      <c r="D4902" s="95"/>
      <c r="E4902" s="95"/>
      <c r="F4902" s="96"/>
      <c r="G4902" s="97"/>
      <c r="H4902" s="97"/>
      <c r="I4902" s="95"/>
      <c r="J4902" s="95"/>
      <c r="K4902" s="96"/>
      <c r="L4902" s="98"/>
    </row>
    <row r="4903" spans="1:12" ht="12.75" customHeight="1" x14ac:dyDescent="0.15">
      <c r="A4903" s="95"/>
      <c r="B4903" s="95"/>
      <c r="C4903" s="95"/>
      <c r="D4903" s="95"/>
      <c r="E4903" s="95"/>
      <c r="F4903" s="96"/>
      <c r="G4903" s="97"/>
      <c r="H4903" s="97"/>
      <c r="I4903" s="95"/>
      <c r="J4903" s="95"/>
      <c r="K4903" s="96"/>
      <c r="L4903" s="98"/>
    </row>
    <row r="4904" spans="1:12" ht="13.5" x14ac:dyDescent="0.15">
      <c r="A4904" s="95"/>
      <c r="B4904" s="95" t="s">
        <v>8576</v>
      </c>
      <c r="C4904" s="95"/>
      <c r="D4904" s="95"/>
      <c r="E4904" s="95"/>
      <c r="F4904" s="96"/>
      <c r="G4904" s="100">
        <v>20678582.879999999</v>
      </c>
      <c r="H4904" s="100">
        <v>8187374.4500000002</v>
      </c>
      <c r="I4904" s="95"/>
      <c r="J4904" s="95"/>
      <c r="K4904" s="96"/>
      <c r="L4904" s="98"/>
    </row>
    <row r="4905" spans="1:12" ht="25.5" customHeight="1" x14ac:dyDescent="0.15">
      <c r="A4905" s="95"/>
      <c r="B4905" s="95"/>
      <c r="C4905" s="95"/>
      <c r="D4905" s="95"/>
      <c r="E4905" s="95"/>
      <c r="F4905" s="96"/>
      <c r="G4905" s="97"/>
      <c r="H4905" s="97"/>
      <c r="I4905" s="95"/>
      <c r="J4905" s="95"/>
      <c r="K4905" s="96"/>
      <c r="L4905" s="98"/>
    </row>
    <row r="4906" spans="1:12" ht="22.5" x14ac:dyDescent="0.15">
      <c r="A4906" s="95"/>
      <c r="B4906" s="95"/>
      <c r="C4906" s="95"/>
      <c r="D4906" s="95" t="s">
        <v>8577</v>
      </c>
      <c r="E4906" s="95" t="s">
        <v>7081</v>
      </c>
      <c r="F4906" s="96"/>
      <c r="G4906" s="100">
        <v>12491208.43</v>
      </c>
      <c r="H4906" s="100"/>
      <c r="I4906" s="95"/>
      <c r="J4906" s="95"/>
      <c r="K4906" s="96"/>
      <c r="L4906" s="98"/>
    </row>
    <row r="4907" spans="1:12" ht="11.25" x14ac:dyDescent="0.15">
      <c r="A4907" s="95"/>
      <c r="B4907" s="95"/>
      <c r="C4907" s="95"/>
      <c r="D4907" s="95"/>
      <c r="E4907" s="95"/>
      <c r="F4907" s="96"/>
      <c r="G4907" s="97"/>
      <c r="H4907" s="97"/>
      <c r="I4907" s="95"/>
      <c r="J4907" s="95"/>
      <c r="K4907" s="96"/>
      <c r="L4907" s="98"/>
    </row>
    <row r="4908" spans="1:12" ht="25.5" customHeight="1" x14ac:dyDescent="0.15">
      <c r="A4908" s="95"/>
      <c r="B4908" s="95"/>
      <c r="C4908" s="95"/>
      <c r="D4908" s="95"/>
      <c r="E4908" s="95"/>
      <c r="F4908" s="96"/>
      <c r="G4908" s="97"/>
      <c r="H4908" s="97"/>
      <c r="I4908" s="95"/>
      <c r="J4908" s="95"/>
      <c r="K4908" s="96"/>
      <c r="L4908" s="98"/>
    </row>
    <row r="4909" spans="1:12" ht="45" x14ac:dyDescent="0.15">
      <c r="A4909" s="95" t="s">
        <v>8578</v>
      </c>
      <c r="B4909" s="95"/>
      <c r="C4909" s="95"/>
      <c r="D4909" s="95"/>
      <c r="E4909" s="95"/>
      <c r="F4909" s="96"/>
      <c r="G4909" s="100">
        <v>0</v>
      </c>
      <c r="H4909" s="100">
        <v>0</v>
      </c>
      <c r="I4909" s="95"/>
      <c r="J4909" s="95"/>
      <c r="K4909" s="96"/>
      <c r="L4909" s="98"/>
    </row>
    <row r="4910" spans="1:12" ht="11.25" x14ac:dyDescent="0.15">
      <c r="A4910" s="95"/>
      <c r="B4910" s="95"/>
      <c r="C4910" s="95"/>
      <c r="D4910" s="95"/>
      <c r="E4910" s="95"/>
      <c r="F4910" s="96"/>
      <c r="G4910" s="97"/>
      <c r="H4910" s="97"/>
      <c r="I4910" s="95"/>
      <c r="J4910" s="95"/>
      <c r="K4910" s="96"/>
    </row>
    <row r="4911" spans="1:12" ht="33.75" x14ac:dyDescent="0.15">
      <c r="A4911" s="95" t="s">
        <v>8579</v>
      </c>
      <c r="B4911" s="95"/>
      <c r="C4911" s="95"/>
      <c r="D4911" s="95"/>
      <c r="E4911" s="95"/>
      <c r="F4911" s="96"/>
      <c r="G4911" s="100">
        <v>20678582.879999999</v>
      </c>
      <c r="H4911" s="100">
        <v>8187374.4500000002</v>
      </c>
    </row>
    <row r="4912" spans="1:12" ht="38.25" customHeight="1" x14ac:dyDescent="0.3">
      <c r="F4912" s="43"/>
      <c r="L4912" s="93"/>
    </row>
    <row r="4913" spans="1:12" x14ac:dyDescent="0.15">
      <c r="F4913" s="43"/>
    </row>
    <row r="4914" spans="1:12" ht="12.75" customHeight="1" x14ac:dyDescent="0.15">
      <c r="A4914" s="95" t="s">
        <v>8580</v>
      </c>
      <c r="B4914" s="95"/>
      <c r="C4914" s="95"/>
      <c r="D4914" s="95"/>
      <c r="E4914" s="95"/>
      <c r="F4914" s="96"/>
      <c r="G4914" s="100">
        <v>20678582.879999999</v>
      </c>
      <c r="H4914" s="100">
        <v>8187374.4500000002</v>
      </c>
      <c r="I4914" s="95"/>
      <c r="J4914" s="95"/>
      <c r="K4914" s="96"/>
      <c r="L4914" s="98"/>
    </row>
    <row r="4915" spans="1:12" ht="11.25" x14ac:dyDescent="0.15">
      <c r="A4915" s="95"/>
      <c r="B4915" s="95"/>
      <c r="C4915" s="95"/>
      <c r="D4915" s="95"/>
      <c r="E4915" s="95"/>
      <c r="F4915" s="96"/>
      <c r="G4915" s="97"/>
      <c r="H4915" s="97"/>
      <c r="I4915" s="95"/>
      <c r="J4915" s="95"/>
      <c r="K4915" s="96"/>
      <c r="L4915" s="98"/>
    </row>
    <row r="4916" spans="1:12" ht="22.5" x14ac:dyDescent="0.3">
      <c r="A4916" s="95" t="s">
        <v>8581</v>
      </c>
      <c r="B4916" s="95"/>
      <c r="C4916" s="95"/>
      <c r="D4916" s="95"/>
      <c r="E4916" s="95"/>
      <c r="F4916" s="96"/>
      <c r="G4916" s="103">
        <v>12491208.43</v>
      </c>
      <c r="H4916" s="104"/>
    </row>
    <row r="4917" spans="1:12" x14ac:dyDescent="0.15">
      <c r="F4917" s="43"/>
    </row>
  </sheetData>
  <autoFilter ref="A1:L4917" xr:uid="{00000000-0009-0000-0000-000003000000}"/>
  <pageMargins left="0.75" right="0.75" top="1" bottom="1" header="0.5" footer="0.5"/>
  <pageSetup orientation="portrait" r:id="rId1"/>
  <headerFooter alignWithMargins="0">
    <oddHeader>&amp;"B"&amp;8&amp;"Times New Roman"BURLINGTON COUNTY COMMUNITY ACTION PROGRAM&amp;"B"
&amp;8&amp;"Times New Roman"Expanded General Ledger - Unposted Transactions Included In Report
&amp;8&amp;"Times New Roman"From 3/1/2017 Through 2/29/2020</oddHeader>
    <oddFooter>&amp;R&amp;6&amp;"Times New Roman"Page:  &amp;P</oddFooter>
  </headerFooter>
  <rowBreaks count="133" manualBreakCount="133">
    <brk id="1641" max="16383" man="1"/>
    <brk id="1661" max="16383" man="1"/>
    <brk id="1682" max="16383" man="1"/>
    <brk id="1704" max="16383" man="1"/>
    <brk id="1726" max="16383" man="1"/>
    <brk id="1750" max="16383" man="1"/>
    <brk id="1773" max="16383" man="1"/>
    <brk id="1812" max="16383" man="1"/>
    <brk id="1834" max="16383" man="1"/>
    <brk id="1856" max="16383" man="1"/>
    <brk id="1878" max="16383" man="1"/>
    <brk id="1900" max="16383" man="1"/>
    <brk id="1925" max="16383" man="1"/>
    <brk id="1948" max="16383" man="1"/>
    <brk id="1970" max="16383" man="1"/>
    <brk id="2001" max="16383" man="1"/>
    <brk id="2023" max="16383" man="1"/>
    <brk id="2045" max="16383" man="1"/>
    <brk id="2067" max="16383" man="1"/>
    <brk id="2089" max="16383" man="1"/>
    <brk id="2116" max="16383" man="1"/>
    <brk id="2143" max="16383" man="1"/>
    <brk id="2172" max="16383" man="1"/>
    <brk id="2206" max="16383" man="1"/>
    <brk id="2228" max="16383" man="1"/>
    <brk id="2250" max="16383" man="1"/>
    <brk id="2272" max="16383" man="1"/>
    <brk id="2294" max="16383" man="1"/>
    <brk id="2318" max="16383" man="1"/>
    <brk id="2343" max="16383" man="1"/>
    <brk id="2380" max="16383" man="1"/>
    <brk id="2402" max="16383" man="1"/>
    <brk id="2424" max="16383" man="1"/>
    <brk id="2446" max="16383" man="1"/>
    <brk id="2468" max="16383" man="1"/>
    <brk id="2492" max="16383" man="1"/>
    <brk id="2519" max="16383" man="1"/>
    <brk id="2554" max="16383" man="1"/>
    <brk id="2576" max="16383" man="1"/>
    <brk id="2598" max="16383" man="1"/>
    <brk id="2620" max="16383" man="1"/>
    <brk id="2642" max="16383" man="1"/>
    <brk id="2666" max="16383" man="1"/>
    <brk id="2688" max="16383" man="1"/>
    <brk id="2710" max="16383" man="1"/>
    <brk id="2732" max="16383" man="1"/>
    <brk id="2754" max="16383" man="1"/>
    <brk id="2785" max="16383" man="1"/>
    <brk id="2819" max="16383" man="1"/>
    <brk id="2844" max="16383" man="1"/>
    <brk id="2880" max="16383" man="1"/>
    <brk id="2902" max="16383" man="1"/>
    <brk id="2924" max="16383" man="1"/>
    <brk id="2946" max="16383" man="1"/>
    <brk id="2972" max="16383" man="1"/>
    <brk id="2994" max="16383" man="1"/>
    <brk id="3016" max="16383" man="1"/>
    <brk id="3038" max="16383" man="1"/>
    <brk id="3066" max="16383" man="1"/>
    <brk id="3100" max="16383" man="1"/>
    <brk id="3136" max="16383" man="1"/>
    <brk id="3164" max="16383" man="1"/>
    <brk id="3186" max="16383" man="1"/>
    <brk id="3208" max="16383" man="1"/>
    <brk id="3230" max="16383" man="1"/>
    <brk id="3252" max="16383" man="1"/>
    <brk id="3284" max="16383" man="1"/>
    <brk id="3324" max="16383" man="1"/>
    <brk id="3345" max="16383" man="1"/>
    <brk id="3366" max="16383" man="1"/>
    <brk id="3387" max="16383" man="1"/>
    <brk id="3409" max="16383" man="1"/>
    <brk id="3431" max="16383" man="1"/>
    <brk id="3455" max="16383" man="1"/>
    <brk id="3483" max="16383" man="1"/>
    <brk id="3507" max="16383" man="1"/>
    <brk id="3529" max="16383" man="1"/>
    <brk id="3551" max="16383" man="1"/>
    <brk id="3576" max="16383" man="1"/>
    <brk id="3598" max="16383" man="1"/>
    <brk id="3622" max="16383" man="1"/>
    <brk id="3650" max="16383" man="1"/>
    <brk id="3673" max="16383" man="1"/>
    <brk id="3695" max="16383" man="1"/>
    <brk id="3717" max="16383" man="1"/>
    <brk id="3739" max="16383" man="1"/>
    <brk id="3761" max="16383" man="1"/>
    <brk id="3786" max="16383" man="1"/>
    <brk id="3824" max="16383" man="1"/>
    <brk id="3846" max="16383" man="1"/>
    <brk id="3868" max="16383" man="1"/>
    <brk id="3890" max="16383" man="1"/>
    <brk id="3912" max="16383" man="1"/>
    <brk id="3937" max="16383" man="1"/>
    <brk id="3959" max="16383" man="1"/>
    <brk id="3987" max="16383" man="1"/>
    <brk id="4017" max="16383" man="1"/>
    <brk id="4041" max="16383" man="1"/>
    <brk id="4063" max="16383" man="1"/>
    <brk id="4085" max="16383" man="1"/>
    <brk id="4107" max="16383" man="1"/>
    <brk id="4129" max="16383" man="1"/>
    <brk id="4155" max="16383" man="1"/>
    <brk id="4185" max="16383" man="1"/>
    <brk id="4214" max="16383" man="1"/>
    <brk id="4236" max="16383" man="1"/>
    <brk id="4258" max="16383" man="1"/>
    <brk id="4280" max="16383" man="1"/>
    <brk id="4305" max="16383" man="1"/>
    <brk id="4333" max="16383" man="1"/>
    <brk id="4363" max="16383" man="1"/>
    <brk id="4385" max="16383" man="1"/>
    <brk id="4407" max="16383" man="1"/>
    <brk id="4429" max="16383" man="1"/>
    <brk id="4459" max="16383" man="1"/>
    <brk id="4498" max="16383" man="1"/>
    <brk id="4520" max="16383" man="1"/>
    <brk id="4561" max="16383" man="1"/>
    <brk id="4583" max="16383" man="1"/>
    <brk id="4605" max="16383" man="1"/>
    <brk id="4627" max="16383" man="1"/>
    <brk id="4649" max="16383" man="1"/>
    <brk id="4680" max="16383" man="1"/>
    <brk id="4712" max="16383" man="1"/>
    <brk id="4735" max="16383" man="1"/>
    <brk id="4757" max="16383" man="1"/>
    <brk id="4779" max="16383" man="1"/>
    <brk id="4801" max="16383" man="1"/>
    <brk id="4823" max="16383" man="1"/>
    <brk id="4849" max="16383" man="1"/>
    <brk id="4872" max="16383" man="1"/>
    <brk id="4911" max="16383" man="1"/>
    <brk id="491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L10220"/>
  <sheetViews>
    <sheetView topLeftCell="A10197" workbookViewId="0">
      <selection activeCell="H10241" sqref="H10241"/>
    </sheetView>
  </sheetViews>
  <sheetFormatPr defaultRowHeight="11.25" x14ac:dyDescent="0.2"/>
  <cols>
    <col min="1" max="1" width="25.33203125" customWidth="1"/>
    <col min="2" max="2" width="19.1640625" customWidth="1"/>
    <col min="3" max="3" width="10.1640625" bestFit="1" customWidth="1"/>
    <col min="4" max="4" width="21.1640625" customWidth="1"/>
    <col min="5" max="5" width="7.1640625" customWidth="1"/>
    <col min="6" max="6" width="41.1640625" customWidth="1"/>
    <col min="7" max="7" width="19.6640625" customWidth="1"/>
    <col min="8" max="8" width="17.6640625" customWidth="1"/>
    <col min="9" max="9" width="42.33203125" customWidth="1"/>
    <col min="10" max="10" width="38.83203125" customWidth="1"/>
    <col min="11" max="13" width="25.33203125" customWidth="1"/>
  </cols>
  <sheetData>
    <row r="5" spans="1:12" x14ac:dyDescent="0.2">
      <c r="A5" s="4" t="s">
        <v>0</v>
      </c>
      <c r="B5" s="4" t="s">
        <v>1</v>
      </c>
      <c r="C5" s="4" t="s">
        <v>2</v>
      </c>
      <c r="D5" s="4" t="s">
        <v>3</v>
      </c>
      <c r="E5" s="4" t="s">
        <v>4</v>
      </c>
      <c r="F5" s="4" t="s">
        <v>5</v>
      </c>
      <c r="G5" s="5" t="s">
        <v>6</v>
      </c>
      <c r="H5" s="5" t="s">
        <v>7</v>
      </c>
      <c r="I5" s="4" t="s">
        <v>8</v>
      </c>
      <c r="J5" s="4" t="s">
        <v>9</v>
      </c>
      <c r="K5" s="4" t="s">
        <v>10</v>
      </c>
      <c r="L5" s="4" t="s">
        <v>11</v>
      </c>
    </row>
    <row r="6" spans="1:12" x14ac:dyDescent="0.2">
      <c r="A6" s="1" t="s">
        <v>234</v>
      </c>
      <c r="B6" s="1" t="s">
        <v>13</v>
      </c>
      <c r="C6" s="2">
        <v>43525</v>
      </c>
      <c r="D6" s="1" t="s">
        <v>183</v>
      </c>
      <c r="E6" s="1"/>
      <c r="F6" s="1" t="s">
        <v>184</v>
      </c>
      <c r="G6" s="3"/>
      <c r="H6" s="3">
        <v>15530.31</v>
      </c>
      <c r="I6" s="1" t="s">
        <v>87</v>
      </c>
      <c r="J6" s="1" t="s">
        <v>116</v>
      </c>
      <c r="K6" s="1" t="s">
        <v>12</v>
      </c>
      <c r="L6" s="1"/>
    </row>
    <row r="7" spans="1:12" x14ac:dyDescent="0.2">
      <c r="A7" s="1" t="s">
        <v>234</v>
      </c>
      <c r="B7" s="1" t="s">
        <v>13</v>
      </c>
      <c r="C7" s="2">
        <v>43525</v>
      </c>
      <c r="D7" s="1" t="s">
        <v>183</v>
      </c>
      <c r="E7" s="1"/>
      <c r="F7" s="1"/>
      <c r="G7" s="3"/>
      <c r="H7" s="3">
        <v>2794.3</v>
      </c>
      <c r="I7" s="1" t="s">
        <v>83</v>
      </c>
      <c r="J7" s="1" t="s">
        <v>188</v>
      </c>
      <c r="K7" s="1" t="s">
        <v>12</v>
      </c>
      <c r="L7" s="1"/>
    </row>
    <row r="8" spans="1:12" x14ac:dyDescent="0.2">
      <c r="A8" s="1" t="s">
        <v>234</v>
      </c>
      <c r="B8" s="1" t="s">
        <v>13</v>
      </c>
      <c r="C8" s="2">
        <v>43525</v>
      </c>
      <c r="D8" s="1" t="s">
        <v>183</v>
      </c>
      <c r="E8" s="1"/>
      <c r="F8" s="1" t="s">
        <v>184</v>
      </c>
      <c r="G8" s="3"/>
      <c r="H8" s="3">
        <v>4284.01</v>
      </c>
      <c r="I8" s="1" t="s">
        <v>123</v>
      </c>
      <c r="J8" s="1" t="s">
        <v>124</v>
      </c>
      <c r="K8" s="1" t="s">
        <v>12</v>
      </c>
      <c r="L8" s="1"/>
    </row>
    <row r="9" spans="1:12" x14ac:dyDescent="0.2">
      <c r="A9" s="1" t="s">
        <v>234</v>
      </c>
      <c r="B9" s="1" t="s">
        <v>13</v>
      </c>
      <c r="C9" s="2">
        <v>43525</v>
      </c>
      <c r="D9" s="1" t="s">
        <v>183</v>
      </c>
      <c r="E9" s="1"/>
      <c r="F9" s="1" t="s">
        <v>184</v>
      </c>
      <c r="G9" s="3"/>
      <c r="H9" s="3">
        <v>32929.42</v>
      </c>
      <c r="I9" s="1" t="s">
        <v>119</v>
      </c>
      <c r="J9" s="1" t="s">
        <v>170</v>
      </c>
      <c r="K9" s="1" t="s">
        <v>12</v>
      </c>
      <c r="L9" s="1"/>
    </row>
    <row r="10" spans="1:12" x14ac:dyDescent="0.2">
      <c r="A10" s="1" t="s">
        <v>234</v>
      </c>
      <c r="B10" s="1" t="s">
        <v>13</v>
      </c>
      <c r="C10" s="2">
        <v>43525</v>
      </c>
      <c r="D10" s="1" t="s">
        <v>183</v>
      </c>
      <c r="E10" s="1"/>
      <c r="F10" s="1" t="s">
        <v>184</v>
      </c>
      <c r="G10" s="3"/>
      <c r="H10" s="3">
        <v>3771.22</v>
      </c>
      <c r="I10" s="1" t="s">
        <v>106</v>
      </c>
      <c r="J10" s="1" t="s">
        <v>122</v>
      </c>
      <c r="K10" s="1" t="s">
        <v>12</v>
      </c>
      <c r="L10" s="1"/>
    </row>
    <row r="11" spans="1:12" x14ac:dyDescent="0.2">
      <c r="A11" s="1" t="s">
        <v>234</v>
      </c>
      <c r="B11" s="1" t="s">
        <v>13</v>
      </c>
      <c r="C11" s="2">
        <v>43525</v>
      </c>
      <c r="D11" s="1" t="s">
        <v>183</v>
      </c>
      <c r="E11" s="1"/>
      <c r="F11" s="1" t="s">
        <v>184</v>
      </c>
      <c r="G11" s="3"/>
      <c r="H11" s="3">
        <v>9263.23</v>
      </c>
      <c r="I11" s="1" t="s">
        <v>106</v>
      </c>
      <c r="J11" s="1" t="s">
        <v>121</v>
      </c>
      <c r="K11" s="1" t="s">
        <v>12</v>
      </c>
      <c r="L11" s="1"/>
    </row>
    <row r="12" spans="1:12" x14ac:dyDescent="0.2">
      <c r="A12" s="1" t="s">
        <v>234</v>
      </c>
      <c r="B12" s="1" t="s">
        <v>13</v>
      </c>
      <c r="C12" s="2">
        <v>43525</v>
      </c>
      <c r="D12" s="1" t="s">
        <v>183</v>
      </c>
      <c r="E12" s="1"/>
      <c r="F12" s="1" t="s">
        <v>184</v>
      </c>
      <c r="G12" s="3"/>
      <c r="H12" s="3">
        <v>14354.21</v>
      </c>
      <c r="I12" s="1" t="s">
        <v>120</v>
      </c>
      <c r="J12" s="1" t="s">
        <v>171</v>
      </c>
      <c r="K12" s="1" t="s">
        <v>12</v>
      </c>
      <c r="L12" s="1"/>
    </row>
    <row r="13" spans="1:12" x14ac:dyDescent="0.2">
      <c r="A13" s="1" t="s">
        <v>234</v>
      </c>
      <c r="B13" s="1" t="s">
        <v>13</v>
      </c>
      <c r="C13" s="2">
        <v>43525</v>
      </c>
      <c r="D13" s="1" t="s">
        <v>183</v>
      </c>
      <c r="E13" s="1"/>
      <c r="F13" s="1" t="s">
        <v>184</v>
      </c>
      <c r="G13" s="3"/>
      <c r="H13" s="3">
        <v>3624.47</v>
      </c>
      <c r="I13" s="1" t="s">
        <v>119</v>
      </c>
      <c r="J13" s="1" t="s">
        <v>228</v>
      </c>
      <c r="K13" s="1" t="s">
        <v>12</v>
      </c>
      <c r="L13" s="1"/>
    </row>
    <row r="14" spans="1:12" x14ac:dyDescent="0.2">
      <c r="A14" s="1" t="s">
        <v>234</v>
      </c>
      <c r="B14" s="1" t="s">
        <v>13</v>
      </c>
      <c r="C14" s="2">
        <v>43525</v>
      </c>
      <c r="D14" s="1" t="s">
        <v>183</v>
      </c>
      <c r="E14" s="1"/>
      <c r="F14" s="1" t="s">
        <v>184</v>
      </c>
      <c r="G14" s="3"/>
      <c r="H14" s="3">
        <v>1236.3800000000001</v>
      </c>
      <c r="I14" s="1" t="s">
        <v>179</v>
      </c>
      <c r="J14" s="1" t="s">
        <v>89</v>
      </c>
      <c r="K14" s="1" t="s">
        <v>12</v>
      </c>
      <c r="L14" s="1"/>
    </row>
    <row r="15" spans="1:12" x14ac:dyDescent="0.2">
      <c r="A15" s="1" t="s">
        <v>234</v>
      </c>
      <c r="B15" s="1" t="s">
        <v>13</v>
      </c>
      <c r="C15" s="2">
        <v>43525</v>
      </c>
      <c r="D15" s="1" t="s">
        <v>183</v>
      </c>
      <c r="E15" s="1"/>
      <c r="F15" s="1" t="s">
        <v>184</v>
      </c>
      <c r="G15" s="3"/>
      <c r="H15" s="3">
        <v>2516.02</v>
      </c>
      <c r="I15" s="1" t="s">
        <v>185</v>
      </c>
      <c r="J15" s="1" t="s">
        <v>126</v>
      </c>
      <c r="K15" s="1" t="s">
        <v>12</v>
      </c>
      <c r="L15" s="1"/>
    </row>
    <row r="16" spans="1:12" x14ac:dyDescent="0.2">
      <c r="A16" s="1" t="s">
        <v>234</v>
      </c>
      <c r="B16" s="1" t="s">
        <v>13</v>
      </c>
      <c r="C16" s="2">
        <v>43525</v>
      </c>
      <c r="D16" s="1" t="s">
        <v>186</v>
      </c>
      <c r="E16" s="1"/>
      <c r="F16" s="1" t="s">
        <v>187</v>
      </c>
      <c r="G16" s="3"/>
      <c r="H16" s="3">
        <v>5439.08</v>
      </c>
      <c r="I16" s="1" t="s">
        <v>113</v>
      </c>
      <c r="J16" s="1"/>
      <c r="K16" s="1" t="s">
        <v>12</v>
      </c>
      <c r="L16" s="1"/>
    </row>
    <row r="17" spans="1:12" x14ac:dyDescent="0.2">
      <c r="A17" s="1" t="s">
        <v>234</v>
      </c>
      <c r="B17" s="1" t="s">
        <v>13</v>
      </c>
      <c r="C17" s="2">
        <v>43525</v>
      </c>
      <c r="D17" s="1" t="s">
        <v>183</v>
      </c>
      <c r="E17" s="1"/>
      <c r="F17" s="1" t="s">
        <v>184</v>
      </c>
      <c r="G17" s="3"/>
      <c r="H17" s="3">
        <v>2717.63</v>
      </c>
      <c r="I17" s="1" t="s">
        <v>83</v>
      </c>
      <c r="J17" s="1" t="s">
        <v>174</v>
      </c>
      <c r="K17" s="1" t="s">
        <v>12</v>
      </c>
      <c r="L17" s="1"/>
    </row>
    <row r="18" spans="1:12" x14ac:dyDescent="0.2">
      <c r="A18" s="1" t="s">
        <v>234</v>
      </c>
      <c r="B18" s="1" t="s">
        <v>13</v>
      </c>
      <c r="C18" s="2">
        <v>43525</v>
      </c>
      <c r="D18" s="1" t="s">
        <v>183</v>
      </c>
      <c r="E18" s="1"/>
      <c r="F18" s="1" t="s">
        <v>184</v>
      </c>
      <c r="G18" s="3"/>
      <c r="H18" s="3">
        <v>18956.560000000001</v>
      </c>
      <c r="I18" s="1" t="s">
        <v>119</v>
      </c>
      <c r="J18" s="1" t="s">
        <v>86</v>
      </c>
      <c r="K18" s="1" t="s">
        <v>12</v>
      </c>
      <c r="L18" s="1"/>
    </row>
    <row r="19" spans="1:12" x14ac:dyDescent="0.2">
      <c r="A19" s="1" t="s">
        <v>234</v>
      </c>
      <c r="B19" s="1" t="s">
        <v>13</v>
      </c>
      <c r="C19" s="2">
        <v>43525</v>
      </c>
      <c r="D19" s="1" t="s">
        <v>183</v>
      </c>
      <c r="E19" s="1"/>
      <c r="F19" s="1" t="s">
        <v>184</v>
      </c>
      <c r="G19" s="3"/>
      <c r="H19" s="3">
        <v>29420.86</v>
      </c>
      <c r="I19" s="1" t="s">
        <v>85</v>
      </c>
      <c r="J19" s="1" t="s">
        <v>176</v>
      </c>
      <c r="K19" s="1" t="s">
        <v>12</v>
      </c>
      <c r="L19" s="1"/>
    </row>
    <row r="20" spans="1:12" x14ac:dyDescent="0.2">
      <c r="A20" s="1" t="s">
        <v>234</v>
      </c>
      <c r="B20" s="1" t="s">
        <v>13</v>
      </c>
      <c r="C20" s="2">
        <v>43525</v>
      </c>
      <c r="D20" s="1" t="s">
        <v>183</v>
      </c>
      <c r="E20" s="1"/>
      <c r="F20" s="1" t="s">
        <v>184</v>
      </c>
      <c r="G20" s="3"/>
      <c r="H20" s="3">
        <v>29680.81</v>
      </c>
      <c r="I20" s="1" t="s">
        <v>119</v>
      </c>
      <c r="J20" s="1" t="s">
        <v>227</v>
      </c>
      <c r="K20" s="1" t="s">
        <v>12</v>
      </c>
      <c r="L20" s="1"/>
    </row>
    <row r="21" spans="1:12" x14ac:dyDescent="0.2">
      <c r="A21" s="1" t="s">
        <v>234</v>
      </c>
      <c r="B21" s="1" t="s">
        <v>13</v>
      </c>
      <c r="C21" s="2">
        <v>43525</v>
      </c>
      <c r="D21" s="1" t="s">
        <v>183</v>
      </c>
      <c r="E21" s="1"/>
      <c r="F21" s="1" t="s">
        <v>184</v>
      </c>
      <c r="G21" s="3"/>
      <c r="H21" s="3">
        <v>2224.69</v>
      </c>
      <c r="I21" s="1" t="s">
        <v>177</v>
      </c>
      <c r="J21" s="1" t="s">
        <v>178</v>
      </c>
      <c r="K21" s="1" t="s">
        <v>12</v>
      </c>
      <c r="L21" s="1"/>
    </row>
    <row r="22" spans="1:12" x14ac:dyDescent="0.2">
      <c r="A22" s="1" t="s">
        <v>234</v>
      </c>
      <c r="B22" s="1" t="s">
        <v>13</v>
      </c>
      <c r="C22" s="2">
        <v>43532</v>
      </c>
      <c r="D22" s="1" t="s">
        <v>127</v>
      </c>
      <c r="E22" s="1"/>
      <c r="F22" s="1" t="s">
        <v>235</v>
      </c>
      <c r="G22" s="3">
        <v>864.8</v>
      </c>
      <c r="H22" s="3"/>
      <c r="I22" s="1" t="s">
        <v>119</v>
      </c>
      <c r="J22" s="1" t="s">
        <v>86</v>
      </c>
      <c r="K22" s="1" t="s">
        <v>12</v>
      </c>
      <c r="L22" s="1" t="s">
        <v>90</v>
      </c>
    </row>
    <row r="23" spans="1:12" x14ac:dyDescent="0.2">
      <c r="A23" s="1" t="s">
        <v>234</v>
      </c>
      <c r="B23" s="1" t="s">
        <v>13</v>
      </c>
      <c r="C23" s="2">
        <v>43532</v>
      </c>
      <c r="D23" s="1" t="s">
        <v>127</v>
      </c>
      <c r="E23" s="1"/>
      <c r="F23" s="1" t="s">
        <v>236</v>
      </c>
      <c r="G23" s="3">
        <v>669.2</v>
      </c>
      <c r="H23" s="3"/>
      <c r="I23" s="1" t="s">
        <v>119</v>
      </c>
      <c r="J23" s="1" t="s">
        <v>86</v>
      </c>
      <c r="K23" s="1" t="s">
        <v>12</v>
      </c>
      <c r="L23" s="1" t="s">
        <v>39</v>
      </c>
    </row>
    <row r="24" spans="1:12" x14ac:dyDescent="0.2">
      <c r="A24" s="1" t="s">
        <v>234</v>
      </c>
      <c r="B24" s="1" t="s">
        <v>13</v>
      </c>
      <c r="C24" s="2">
        <v>43532</v>
      </c>
      <c r="D24" s="1" t="s">
        <v>127</v>
      </c>
      <c r="E24" s="1"/>
      <c r="F24" s="1" t="s">
        <v>237</v>
      </c>
      <c r="G24" s="3">
        <v>522.79999999999995</v>
      </c>
      <c r="H24" s="3"/>
      <c r="I24" s="1" t="s">
        <v>123</v>
      </c>
      <c r="J24" s="1" t="s">
        <v>124</v>
      </c>
      <c r="K24" s="1" t="s">
        <v>12</v>
      </c>
      <c r="L24" s="1" t="s">
        <v>49</v>
      </c>
    </row>
    <row r="25" spans="1:12" x14ac:dyDescent="0.2">
      <c r="A25" s="1" t="s">
        <v>234</v>
      </c>
      <c r="B25" s="1" t="s">
        <v>13</v>
      </c>
      <c r="C25" s="2">
        <v>43532</v>
      </c>
      <c r="D25" s="1" t="s">
        <v>127</v>
      </c>
      <c r="E25" s="1"/>
      <c r="F25" s="1" t="s">
        <v>238</v>
      </c>
      <c r="G25" s="3">
        <v>400.5</v>
      </c>
      <c r="H25" s="3"/>
      <c r="I25" s="1" t="s">
        <v>119</v>
      </c>
      <c r="J25" s="1" t="s">
        <v>86</v>
      </c>
      <c r="K25" s="1" t="s">
        <v>12</v>
      </c>
      <c r="L25" s="1" t="s">
        <v>239</v>
      </c>
    </row>
    <row r="26" spans="1:12" x14ac:dyDescent="0.2">
      <c r="A26" s="1" t="s">
        <v>234</v>
      </c>
      <c r="B26" s="1" t="s">
        <v>13</v>
      </c>
      <c r="C26" s="2">
        <v>43532</v>
      </c>
      <c r="D26" s="1" t="s">
        <v>127</v>
      </c>
      <c r="E26" s="1"/>
      <c r="F26" s="1" t="s">
        <v>240</v>
      </c>
      <c r="G26" s="3">
        <v>2091.8000000000002</v>
      </c>
      <c r="H26" s="3"/>
      <c r="I26" s="1" t="s">
        <v>87</v>
      </c>
      <c r="J26" s="1" t="s">
        <v>116</v>
      </c>
      <c r="K26" s="1" t="s">
        <v>84</v>
      </c>
      <c r="L26" s="1" t="s">
        <v>241</v>
      </c>
    </row>
    <row r="27" spans="1:12" x14ac:dyDescent="0.2">
      <c r="A27" s="1" t="s">
        <v>234</v>
      </c>
      <c r="B27" s="1" t="s">
        <v>13</v>
      </c>
      <c r="C27" s="2">
        <v>43532</v>
      </c>
      <c r="D27" s="1" t="s">
        <v>127</v>
      </c>
      <c r="E27" s="1"/>
      <c r="F27" s="1" t="s">
        <v>242</v>
      </c>
      <c r="G27" s="3">
        <v>134.69999999999999</v>
      </c>
      <c r="H27" s="3"/>
      <c r="I27" s="1" t="s">
        <v>83</v>
      </c>
      <c r="J27" s="1" t="s">
        <v>243</v>
      </c>
      <c r="K27" s="1" t="s">
        <v>12</v>
      </c>
      <c r="L27" s="1" t="s">
        <v>64</v>
      </c>
    </row>
    <row r="28" spans="1:12" x14ac:dyDescent="0.2">
      <c r="A28" s="1" t="s">
        <v>234</v>
      </c>
      <c r="B28" s="1" t="s">
        <v>13</v>
      </c>
      <c r="C28" s="2">
        <v>43532</v>
      </c>
      <c r="D28" s="1" t="s">
        <v>127</v>
      </c>
      <c r="E28" s="1"/>
      <c r="F28" s="1" t="s">
        <v>244</v>
      </c>
      <c r="G28" s="3">
        <v>755.6</v>
      </c>
      <c r="H28" s="3"/>
      <c r="I28" s="1" t="s">
        <v>119</v>
      </c>
      <c r="J28" s="1" t="s">
        <v>86</v>
      </c>
      <c r="K28" s="1" t="s">
        <v>12</v>
      </c>
      <c r="L28" s="1" t="s">
        <v>45</v>
      </c>
    </row>
    <row r="29" spans="1:12" x14ac:dyDescent="0.2">
      <c r="A29" s="1" t="s">
        <v>234</v>
      </c>
      <c r="B29" s="1" t="s">
        <v>13</v>
      </c>
      <c r="C29" s="2">
        <v>43532</v>
      </c>
      <c r="D29" s="1" t="s">
        <v>127</v>
      </c>
      <c r="E29" s="1"/>
      <c r="F29" s="1" t="s">
        <v>245</v>
      </c>
      <c r="G29" s="3">
        <v>1158.0999999999999</v>
      </c>
      <c r="H29" s="3"/>
      <c r="I29" s="1" t="s">
        <v>119</v>
      </c>
      <c r="J29" s="1" t="s">
        <v>86</v>
      </c>
      <c r="K29" s="1" t="s">
        <v>12</v>
      </c>
      <c r="L29" s="1" t="s">
        <v>246</v>
      </c>
    </row>
    <row r="30" spans="1:12" x14ac:dyDescent="0.2">
      <c r="A30" s="1" t="s">
        <v>234</v>
      </c>
      <c r="B30" s="1" t="s">
        <v>13</v>
      </c>
      <c r="C30" s="2">
        <v>43532</v>
      </c>
      <c r="D30" s="1" t="s">
        <v>127</v>
      </c>
      <c r="E30" s="1"/>
      <c r="F30" s="1" t="s">
        <v>247</v>
      </c>
      <c r="G30" s="3">
        <v>763.6</v>
      </c>
      <c r="H30" s="3"/>
      <c r="I30" s="1" t="s">
        <v>119</v>
      </c>
      <c r="J30" s="1" t="s">
        <v>86</v>
      </c>
      <c r="K30" s="1" t="s">
        <v>12</v>
      </c>
      <c r="L30" s="1" t="s">
        <v>248</v>
      </c>
    </row>
    <row r="31" spans="1:12" x14ac:dyDescent="0.2">
      <c r="A31" s="1" t="s">
        <v>234</v>
      </c>
      <c r="B31" s="1" t="s">
        <v>13</v>
      </c>
      <c r="C31" s="2">
        <v>43532</v>
      </c>
      <c r="D31" s="1" t="s">
        <v>127</v>
      </c>
      <c r="E31" s="1"/>
      <c r="F31" s="1" t="s">
        <v>249</v>
      </c>
      <c r="G31" s="3">
        <v>87.9</v>
      </c>
      <c r="H31" s="3"/>
      <c r="I31" s="1" t="s">
        <v>119</v>
      </c>
      <c r="J31" s="1" t="s">
        <v>86</v>
      </c>
      <c r="K31" s="1" t="s">
        <v>12</v>
      </c>
      <c r="L31" s="1" t="s">
        <v>94</v>
      </c>
    </row>
    <row r="32" spans="1:12" x14ac:dyDescent="0.2">
      <c r="A32" s="1" t="s">
        <v>234</v>
      </c>
      <c r="B32" s="1" t="s">
        <v>13</v>
      </c>
      <c r="C32" s="2">
        <v>43532</v>
      </c>
      <c r="D32" s="1" t="s">
        <v>127</v>
      </c>
      <c r="E32" s="1"/>
      <c r="F32" s="1" t="s">
        <v>250</v>
      </c>
      <c r="G32" s="3">
        <v>877.2</v>
      </c>
      <c r="H32" s="3"/>
      <c r="I32" s="1" t="s">
        <v>119</v>
      </c>
      <c r="J32" s="1" t="s">
        <v>86</v>
      </c>
      <c r="K32" s="1" t="s">
        <v>12</v>
      </c>
      <c r="L32" s="1" t="s">
        <v>251</v>
      </c>
    </row>
    <row r="33" spans="1:12" x14ac:dyDescent="0.2">
      <c r="A33" s="1" t="s">
        <v>234</v>
      </c>
      <c r="B33" s="1" t="s">
        <v>13</v>
      </c>
      <c r="C33" s="2">
        <v>43532</v>
      </c>
      <c r="D33" s="1" t="s">
        <v>127</v>
      </c>
      <c r="E33" s="1"/>
      <c r="F33" s="1" t="s">
        <v>252</v>
      </c>
      <c r="G33" s="3">
        <v>106.6</v>
      </c>
      <c r="H33" s="3"/>
      <c r="I33" s="1" t="s">
        <v>106</v>
      </c>
      <c r="J33" s="1" t="s">
        <v>122</v>
      </c>
      <c r="K33" s="1" t="s">
        <v>84</v>
      </c>
      <c r="L33" s="1" t="s">
        <v>26</v>
      </c>
    </row>
    <row r="34" spans="1:12" x14ac:dyDescent="0.2">
      <c r="A34" s="1" t="s">
        <v>234</v>
      </c>
      <c r="B34" s="1" t="s">
        <v>13</v>
      </c>
      <c r="C34" s="2">
        <v>43532</v>
      </c>
      <c r="D34" s="1" t="s">
        <v>127</v>
      </c>
      <c r="E34" s="1"/>
      <c r="F34" s="1" t="s">
        <v>240</v>
      </c>
      <c r="G34" s="3">
        <v>276.7</v>
      </c>
      <c r="H34" s="3"/>
      <c r="I34" s="1" t="s">
        <v>87</v>
      </c>
      <c r="J34" s="1" t="s">
        <v>253</v>
      </c>
      <c r="K34" s="1" t="s">
        <v>84</v>
      </c>
      <c r="L34" s="1" t="s">
        <v>241</v>
      </c>
    </row>
    <row r="35" spans="1:12" x14ac:dyDescent="0.2">
      <c r="A35" s="1" t="s">
        <v>234</v>
      </c>
      <c r="B35" s="1" t="s">
        <v>13</v>
      </c>
      <c r="C35" s="2">
        <v>43532</v>
      </c>
      <c r="D35" s="1" t="s">
        <v>127</v>
      </c>
      <c r="E35" s="1"/>
      <c r="F35" s="1" t="s">
        <v>254</v>
      </c>
      <c r="G35" s="3">
        <v>75</v>
      </c>
      <c r="H35" s="3"/>
      <c r="I35" s="1" t="s">
        <v>185</v>
      </c>
      <c r="J35" s="1" t="s">
        <v>126</v>
      </c>
      <c r="K35" s="1" t="s">
        <v>84</v>
      </c>
      <c r="L35" s="1" t="s">
        <v>29</v>
      </c>
    </row>
    <row r="36" spans="1:12" x14ac:dyDescent="0.2">
      <c r="A36" s="1" t="s">
        <v>234</v>
      </c>
      <c r="B36" s="1" t="s">
        <v>13</v>
      </c>
      <c r="C36" s="2">
        <v>43532</v>
      </c>
      <c r="D36" s="1" t="s">
        <v>127</v>
      </c>
      <c r="E36" s="1"/>
      <c r="F36" s="1" t="s">
        <v>255</v>
      </c>
      <c r="G36" s="3">
        <v>2008.2</v>
      </c>
      <c r="H36" s="3"/>
      <c r="I36" s="1" t="s">
        <v>120</v>
      </c>
      <c r="J36" s="1" t="s">
        <v>171</v>
      </c>
      <c r="K36" s="1" t="s">
        <v>12</v>
      </c>
      <c r="L36" s="1" t="s">
        <v>43</v>
      </c>
    </row>
    <row r="37" spans="1:12" x14ac:dyDescent="0.2">
      <c r="A37" s="1" t="s">
        <v>234</v>
      </c>
      <c r="B37" s="1" t="s">
        <v>13</v>
      </c>
      <c r="C37" s="2">
        <v>43532</v>
      </c>
      <c r="D37" s="1" t="s">
        <v>127</v>
      </c>
      <c r="E37" s="1"/>
      <c r="F37" s="1" t="s">
        <v>256</v>
      </c>
      <c r="G37" s="3">
        <v>932.9</v>
      </c>
      <c r="H37" s="3"/>
      <c r="I37" s="1" t="s">
        <v>119</v>
      </c>
      <c r="J37" s="1" t="s">
        <v>86</v>
      </c>
      <c r="K37" s="1" t="s">
        <v>12</v>
      </c>
      <c r="L37" s="1" t="s">
        <v>257</v>
      </c>
    </row>
    <row r="38" spans="1:12" x14ac:dyDescent="0.2">
      <c r="A38" s="1" t="s">
        <v>234</v>
      </c>
      <c r="B38" s="1" t="s">
        <v>13</v>
      </c>
      <c r="C38" s="2">
        <v>43532</v>
      </c>
      <c r="D38" s="1" t="s">
        <v>127</v>
      </c>
      <c r="E38" s="1"/>
      <c r="F38" s="1" t="s">
        <v>254</v>
      </c>
      <c r="G38" s="3">
        <v>71.3</v>
      </c>
      <c r="H38" s="3"/>
      <c r="I38" s="1" t="s">
        <v>106</v>
      </c>
      <c r="J38" s="1" t="s">
        <v>121</v>
      </c>
      <c r="K38" s="1" t="s">
        <v>84</v>
      </c>
      <c r="L38" s="1" t="s">
        <v>29</v>
      </c>
    </row>
    <row r="39" spans="1:12" x14ac:dyDescent="0.2">
      <c r="A39" s="1" t="s">
        <v>234</v>
      </c>
      <c r="B39" s="1" t="s">
        <v>13</v>
      </c>
      <c r="C39" s="2">
        <v>43532</v>
      </c>
      <c r="D39" s="1" t="s">
        <v>127</v>
      </c>
      <c r="E39" s="1"/>
      <c r="F39" s="1" t="s">
        <v>258</v>
      </c>
      <c r="G39" s="3">
        <v>1034</v>
      </c>
      <c r="H39" s="3"/>
      <c r="I39" s="1" t="s">
        <v>87</v>
      </c>
      <c r="J39" s="1" t="s">
        <v>253</v>
      </c>
      <c r="K39" s="1" t="s">
        <v>84</v>
      </c>
      <c r="L39" s="1" t="s">
        <v>63</v>
      </c>
    </row>
    <row r="40" spans="1:12" x14ac:dyDescent="0.2">
      <c r="A40" s="1" t="s">
        <v>234</v>
      </c>
      <c r="B40" s="1" t="s">
        <v>13</v>
      </c>
      <c r="C40" s="2">
        <v>43532</v>
      </c>
      <c r="D40" s="1" t="s">
        <v>127</v>
      </c>
      <c r="E40" s="1"/>
      <c r="F40" s="1" t="s">
        <v>259</v>
      </c>
      <c r="G40" s="3">
        <v>129.5</v>
      </c>
      <c r="H40" s="3"/>
      <c r="I40" s="1" t="s">
        <v>119</v>
      </c>
      <c r="J40" s="1" t="s">
        <v>86</v>
      </c>
      <c r="K40" s="1" t="s">
        <v>12</v>
      </c>
      <c r="L40" s="1" t="s">
        <v>68</v>
      </c>
    </row>
    <row r="41" spans="1:12" x14ac:dyDescent="0.2">
      <c r="A41" s="1" t="s">
        <v>234</v>
      </c>
      <c r="B41" s="1" t="s">
        <v>13</v>
      </c>
      <c r="C41" s="2">
        <v>43532</v>
      </c>
      <c r="D41" s="1" t="s">
        <v>127</v>
      </c>
      <c r="E41" s="1"/>
      <c r="F41" s="1" t="s">
        <v>242</v>
      </c>
      <c r="G41" s="3">
        <v>808</v>
      </c>
      <c r="H41" s="3"/>
      <c r="I41" s="1" t="s">
        <v>83</v>
      </c>
      <c r="J41" s="1" t="s">
        <v>175</v>
      </c>
      <c r="K41" s="1" t="s">
        <v>12</v>
      </c>
      <c r="L41" s="1" t="s">
        <v>64</v>
      </c>
    </row>
    <row r="42" spans="1:12" x14ac:dyDescent="0.2">
      <c r="A42" s="1" t="s">
        <v>234</v>
      </c>
      <c r="B42" s="1" t="s">
        <v>13</v>
      </c>
      <c r="C42" s="2">
        <v>43532</v>
      </c>
      <c r="D42" s="1" t="s">
        <v>127</v>
      </c>
      <c r="E42" s="1"/>
      <c r="F42" s="1" t="s">
        <v>254</v>
      </c>
      <c r="G42" s="3">
        <v>75</v>
      </c>
      <c r="H42" s="3"/>
      <c r="I42" s="1" t="s">
        <v>123</v>
      </c>
      <c r="J42" s="1" t="s">
        <v>124</v>
      </c>
      <c r="K42" s="1" t="s">
        <v>84</v>
      </c>
      <c r="L42" s="1" t="s">
        <v>29</v>
      </c>
    </row>
    <row r="43" spans="1:12" x14ac:dyDescent="0.2">
      <c r="A43" s="1" t="s">
        <v>234</v>
      </c>
      <c r="B43" s="1" t="s">
        <v>13</v>
      </c>
      <c r="C43" s="2">
        <v>43532</v>
      </c>
      <c r="D43" s="1" t="s">
        <v>127</v>
      </c>
      <c r="E43" s="1"/>
      <c r="F43" s="1" t="s">
        <v>260</v>
      </c>
      <c r="G43" s="3">
        <v>644.5</v>
      </c>
      <c r="H43" s="3"/>
      <c r="I43" s="1" t="s">
        <v>123</v>
      </c>
      <c r="J43" s="1" t="s">
        <v>124</v>
      </c>
      <c r="K43" s="1" t="s">
        <v>12</v>
      </c>
      <c r="L43" s="1" t="s">
        <v>261</v>
      </c>
    </row>
    <row r="44" spans="1:12" x14ac:dyDescent="0.2">
      <c r="A44" s="1" t="s">
        <v>234</v>
      </c>
      <c r="B44" s="1" t="s">
        <v>13</v>
      </c>
      <c r="C44" s="2">
        <v>43532</v>
      </c>
      <c r="D44" s="1" t="s">
        <v>127</v>
      </c>
      <c r="E44" s="1"/>
      <c r="F44" s="1" t="s">
        <v>262</v>
      </c>
      <c r="G44" s="3">
        <v>1292.0999999999999</v>
      </c>
      <c r="H44" s="3"/>
      <c r="I44" s="1" t="s">
        <v>106</v>
      </c>
      <c r="J44" s="1" t="s">
        <v>121</v>
      </c>
      <c r="K44" s="1" t="s">
        <v>12</v>
      </c>
      <c r="L44" s="1" t="s">
        <v>65</v>
      </c>
    </row>
    <row r="45" spans="1:12" x14ac:dyDescent="0.2">
      <c r="A45" s="1" t="s">
        <v>234</v>
      </c>
      <c r="B45" s="1" t="s">
        <v>13</v>
      </c>
      <c r="C45" s="2">
        <v>43532</v>
      </c>
      <c r="D45" s="1" t="s">
        <v>127</v>
      </c>
      <c r="E45" s="1"/>
      <c r="F45" s="1" t="s">
        <v>263</v>
      </c>
      <c r="G45" s="3">
        <v>1061.0999999999999</v>
      </c>
      <c r="H45" s="3"/>
      <c r="I45" s="1" t="s">
        <v>83</v>
      </c>
      <c r="J45" s="1" t="s">
        <v>176</v>
      </c>
      <c r="K45" s="1" t="s">
        <v>12</v>
      </c>
      <c r="L45" s="1" t="s">
        <v>44</v>
      </c>
    </row>
    <row r="46" spans="1:12" x14ac:dyDescent="0.2">
      <c r="A46" s="1" t="s">
        <v>234</v>
      </c>
      <c r="B46" s="1" t="s">
        <v>13</v>
      </c>
      <c r="C46" s="2">
        <v>43532</v>
      </c>
      <c r="D46" s="1" t="s">
        <v>127</v>
      </c>
      <c r="E46" s="1"/>
      <c r="F46" s="1" t="s">
        <v>264</v>
      </c>
      <c r="G46" s="3">
        <v>923.4</v>
      </c>
      <c r="H46" s="3"/>
      <c r="I46" s="1" t="s">
        <v>83</v>
      </c>
      <c r="J46" s="1" t="s">
        <v>176</v>
      </c>
      <c r="K46" s="1" t="s">
        <v>12</v>
      </c>
      <c r="L46" s="1" t="s">
        <v>265</v>
      </c>
    </row>
    <row r="47" spans="1:12" x14ac:dyDescent="0.2">
      <c r="A47" s="1" t="s">
        <v>234</v>
      </c>
      <c r="B47" s="1" t="s">
        <v>13</v>
      </c>
      <c r="C47" s="2">
        <v>43532</v>
      </c>
      <c r="D47" s="1" t="s">
        <v>127</v>
      </c>
      <c r="E47" s="1"/>
      <c r="F47" s="1" t="s">
        <v>266</v>
      </c>
      <c r="G47" s="3">
        <v>929.3</v>
      </c>
      <c r="H47" s="3"/>
      <c r="I47" s="1" t="s">
        <v>119</v>
      </c>
      <c r="J47" s="1" t="s">
        <v>86</v>
      </c>
      <c r="K47" s="1" t="s">
        <v>12</v>
      </c>
      <c r="L47" s="1" t="s">
        <v>67</v>
      </c>
    </row>
    <row r="48" spans="1:12" x14ac:dyDescent="0.2">
      <c r="A48" s="1" t="s">
        <v>234</v>
      </c>
      <c r="B48" s="1" t="s">
        <v>13</v>
      </c>
      <c r="C48" s="2">
        <v>43532</v>
      </c>
      <c r="D48" s="1" t="s">
        <v>127</v>
      </c>
      <c r="E48" s="1"/>
      <c r="F48" s="1" t="s">
        <v>267</v>
      </c>
      <c r="G48" s="3">
        <v>592.29999999999995</v>
      </c>
      <c r="H48" s="3"/>
      <c r="I48" s="1" t="s">
        <v>119</v>
      </c>
      <c r="J48" s="1" t="s">
        <v>86</v>
      </c>
      <c r="K48" s="1" t="s">
        <v>12</v>
      </c>
      <c r="L48" s="1" t="s">
        <v>268</v>
      </c>
    </row>
    <row r="49" spans="1:12" x14ac:dyDescent="0.2">
      <c r="A49" s="1" t="s">
        <v>234</v>
      </c>
      <c r="B49" s="1" t="s">
        <v>13</v>
      </c>
      <c r="C49" s="2">
        <v>43532</v>
      </c>
      <c r="D49" s="1" t="s">
        <v>127</v>
      </c>
      <c r="E49" s="1"/>
      <c r="F49" s="1" t="s">
        <v>269</v>
      </c>
      <c r="G49" s="3">
        <v>710.7</v>
      </c>
      <c r="H49" s="3"/>
      <c r="I49" s="1" t="s">
        <v>119</v>
      </c>
      <c r="J49" s="1" t="s">
        <v>86</v>
      </c>
      <c r="K49" s="1" t="s">
        <v>12</v>
      </c>
      <c r="L49" s="1" t="s">
        <v>270</v>
      </c>
    </row>
    <row r="50" spans="1:12" x14ac:dyDescent="0.2">
      <c r="A50" s="1" t="s">
        <v>234</v>
      </c>
      <c r="B50" s="1" t="s">
        <v>13</v>
      </c>
      <c r="C50" s="2">
        <v>43532</v>
      </c>
      <c r="D50" s="1" t="s">
        <v>127</v>
      </c>
      <c r="E50" s="1"/>
      <c r="F50" s="1" t="s">
        <v>254</v>
      </c>
      <c r="G50" s="3">
        <v>500</v>
      </c>
      <c r="H50" s="3"/>
      <c r="I50" s="1" t="s">
        <v>87</v>
      </c>
      <c r="J50" s="1" t="s">
        <v>116</v>
      </c>
      <c r="K50" s="1" t="s">
        <v>84</v>
      </c>
      <c r="L50" s="1" t="s">
        <v>29</v>
      </c>
    </row>
    <row r="51" spans="1:12" x14ac:dyDescent="0.2">
      <c r="A51" s="1" t="s">
        <v>234</v>
      </c>
      <c r="B51" s="1" t="s">
        <v>13</v>
      </c>
      <c r="C51" s="2">
        <v>43532</v>
      </c>
      <c r="D51" s="1" t="s">
        <v>127</v>
      </c>
      <c r="E51" s="1"/>
      <c r="F51" s="1" t="s">
        <v>271</v>
      </c>
      <c r="G51" s="3">
        <v>910.7</v>
      </c>
      <c r="H51" s="3"/>
      <c r="I51" s="1" t="s">
        <v>119</v>
      </c>
      <c r="J51" s="1" t="s">
        <v>86</v>
      </c>
      <c r="K51" s="1" t="s">
        <v>12</v>
      </c>
      <c r="L51" s="1" t="s">
        <v>115</v>
      </c>
    </row>
    <row r="52" spans="1:12" x14ac:dyDescent="0.2">
      <c r="A52" s="1" t="s">
        <v>234</v>
      </c>
      <c r="B52" s="1" t="s">
        <v>13</v>
      </c>
      <c r="C52" s="2">
        <v>43532</v>
      </c>
      <c r="D52" s="1" t="s">
        <v>127</v>
      </c>
      <c r="E52" s="1"/>
      <c r="F52" s="1" t="s">
        <v>272</v>
      </c>
      <c r="G52" s="3">
        <v>461.7</v>
      </c>
      <c r="H52" s="3"/>
      <c r="I52" s="1" t="s">
        <v>119</v>
      </c>
      <c r="J52" s="1" t="s">
        <v>86</v>
      </c>
      <c r="K52" s="1" t="s">
        <v>12</v>
      </c>
      <c r="L52" s="1" t="s">
        <v>33</v>
      </c>
    </row>
    <row r="53" spans="1:12" x14ac:dyDescent="0.2">
      <c r="A53" s="1" t="s">
        <v>234</v>
      </c>
      <c r="B53" s="1" t="s">
        <v>13</v>
      </c>
      <c r="C53" s="2">
        <v>43532</v>
      </c>
      <c r="D53" s="1" t="s">
        <v>127</v>
      </c>
      <c r="E53" s="1"/>
      <c r="F53" s="1" t="s">
        <v>273</v>
      </c>
      <c r="G53" s="3">
        <v>844.2</v>
      </c>
      <c r="H53" s="3"/>
      <c r="I53" s="1" t="s">
        <v>120</v>
      </c>
      <c r="J53" s="1" t="s">
        <v>171</v>
      </c>
      <c r="K53" s="1" t="s">
        <v>12</v>
      </c>
      <c r="L53" s="1" t="s">
        <v>101</v>
      </c>
    </row>
    <row r="54" spans="1:12" x14ac:dyDescent="0.2">
      <c r="A54" s="1" t="s">
        <v>234</v>
      </c>
      <c r="B54" s="1" t="s">
        <v>13</v>
      </c>
      <c r="C54" s="2">
        <v>43532</v>
      </c>
      <c r="D54" s="1" t="s">
        <v>127</v>
      </c>
      <c r="E54" s="1"/>
      <c r="F54" s="1" t="s">
        <v>274</v>
      </c>
      <c r="G54" s="3">
        <v>669.3</v>
      </c>
      <c r="H54" s="3"/>
      <c r="I54" s="1" t="s">
        <v>119</v>
      </c>
      <c r="J54" s="1" t="s">
        <v>86</v>
      </c>
      <c r="K54" s="1" t="s">
        <v>12</v>
      </c>
      <c r="L54" s="1" t="s">
        <v>275</v>
      </c>
    </row>
    <row r="55" spans="1:12" x14ac:dyDescent="0.2">
      <c r="A55" s="1" t="s">
        <v>234</v>
      </c>
      <c r="B55" s="1" t="s">
        <v>13</v>
      </c>
      <c r="C55" s="2">
        <v>43532</v>
      </c>
      <c r="D55" s="1" t="s">
        <v>127</v>
      </c>
      <c r="E55" s="1"/>
      <c r="F55" s="1" t="s">
        <v>276</v>
      </c>
      <c r="G55" s="3">
        <v>705.7</v>
      </c>
      <c r="H55" s="3"/>
      <c r="I55" s="1" t="s">
        <v>119</v>
      </c>
      <c r="J55" s="1" t="s">
        <v>86</v>
      </c>
      <c r="K55" s="1" t="s">
        <v>12</v>
      </c>
      <c r="L55" s="1" t="s">
        <v>277</v>
      </c>
    </row>
    <row r="56" spans="1:12" x14ac:dyDescent="0.2">
      <c r="A56" s="1" t="s">
        <v>234</v>
      </c>
      <c r="B56" s="1" t="s">
        <v>13</v>
      </c>
      <c r="C56" s="2">
        <v>43532</v>
      </c>
      <c r="D56" s="1" t="s">
        <v>127</v>
      </c>
      <c r="E56" s="1"/>
      <c r="F56" s="1" t="s">
        <v>278</v>
      </c>
      <c r="G56" s="3">
        <v>88.9</v>
      </c>
      <c r="H56" s="3"/>
      <c r="I56" s="1" t="s">
        <v>83</v>
      </c>
      <c r="J56" s="1" t="s">
        <v>279</v>
      </c>
      <c r="K56" s="1" t="s">
        <v>12</v>
      </c>
      <c r="L56" s="1" t="s">
        <v>57</v>
      </c>
    </row>
    <row r="57" spans="1:12" x14ac:dyDescent="0.2">
      <c r="A57" s="1" t="s">
        <v>234</v>
      </c>
      <c r="B57" s="1" t="s">
        <v>13</v>
      </c>
      <c r="C57" s="2">
        <v>43532</v>
      </c>
      <c r="D57" s="1" t="s">
        <v>127</v>
      </c>
      <c r="E57" s="1"/>
      <c r="F57" s="1" t="s">
        <v>280</v>
      </c>
      <c r="G57" s="3">
        <v>70.3</v>
      </c>
      <c r="H57" s="3"/>
      <c r="I57" s="1" t="s">
        <v>83</v>
      </c>
      <c r="J57" s="1" t="s">
        <v>279</v>
      </c>
      <c r="K57" s="1" t="s">
        <v>12</v>
      </c>
      <c r="L57" s="1" t="s">
        <v>17</v>
      </c>
    </row>
    <row r="58" spans="1:12" x14ac:dyDescent="0.2">
      <c r="A58" s="1" t="s">
        <v>234</v>
      </c>
      <c r="B58" s="1" t="s">
        <v>13</v>
      </c>
      <c r="C58" s="2">
        <v>43532</v>
      </c>
      <c r="D58" s="1" t="s">
        <v>127</v>
      </c>
      <c r="E58" s="1"/>
      <c r="F58" s="1" t="s">
        <v>252</v>
      </c>
      <c r="G58" s="3">
        <v>79.7</v>
      </c>
      <c r="H58" s="3"/>
      <c r="I58" s="1" t="s">
        <v>106</v>
      </c>
      <c r="J58" s="1" t="s">
        <v>121</v>
      </c>
      <c r="K58" s="1" t="s">
        <v>84</v>
      </c>
      <c r="L58" s="1" t="s">
        <v>26</v>
      </c>
    </row>
    <row r="59" spans="1:12" x14ac:dyDescent="0.2">
      <c r="A59" s="1" t="s">
        <v>234</v>
      </c>
      <c r="B59" s="1" t="s">
        <v>13</v>
      </c>
      <c r="C59" s="2">
        <v>43532</v>
      </c>
      <c r="D59" s="1" t="s">
        <v>127</v>
      </c>
      <c r="E59" s="1"/>
      <c r="F59" s="1" t="s">
        <v>281</v>
      </c>
      <c r="G59" s="3">
        <v>865.4</v>
      </c>
      <c r="H59" s="3"/>
      <c r="I59" s="1" t="s">
        <v>120</v>
      </c>
      <c r="J59" s="1" t="s">
        <v>171</v>
      </c>
      <c r="K59" s="1" t="s">
        <v>12</v>
      </c>
      <c r="L59" s="1" t="s">
        <v>59</v>
      </c>
    </row>
    <row r="60" spans="1:12" x14ac:dyDescent="0.2">
      <c r="A60" s="1" t="s">
        <v>234</v>
      </c>
      <c r="B60" s="1" t="s">
        <v>13</v>
      </c>
      <c r="C60" s="2">
        <v>43532</v>
      </c>
      <c r="D60" s="1" t="s">
        <v>127</v>
      </c>
      <c r="E60" s="1"/>
      <c r="F60" s="1" t="s">
        <v>282</v>
      </c>
      <c r="G60" s="3">
        <v>950</v>
      </c>
      <c r="H60" s="3"/>
      <c r="I60" s="1" t="s">
        <v>119</v>
      </c>
      <c r="J60" s="1" t="s">
        <v>86</v>
      </c>
      <c r="K60" s="1" t="s">
        <v>12</v>
      </c>
      <c r="L60" s="1" t="s">
        <v>283</v>
      </c>
    </row>
    <row r="61" spans="1:12" x14ac:dyDescent="0.2">
      <c r="A61" s="1" t="s">
        <v>234</v>
      </c>
      <c r="B61" s="1" t="s">
        <v>13</v>
      </c>
      <c r="C61" s="2">
        <v>43532</v>
      </c>
      <c r="D61" s="1" t="s">
        <v>127</v>
      </c>
      <c r="E61" s="1"/>
      <c r="F61" s="1" t="s">
        <v>237</v>
      </c>
      <c r="G61" s="3">
        <v>356.5</v>
      </c>
      <c r="H61" s="3"/>
      <c r="I61" s="1" t="s">
        <v>179</v>
      </c>
      <c r="J61" s="1" t="s">
        <v>89</v>
      </c>
      <c r="K61" s="1" t="s">
        <v>12</v>
      </c>
      <c r="L61" s="1" t="s">
        <v>49</v>
      </c>
    </row>
    <row r="62" spans="1:12" x14ac:dyDescent="0.2">
      <c r="A62" s="1" t="s">
        <v>234</v>
      </c>
      <c r="B62" s="1" t="s">
        <v>13</v>
      </c>
      <c r="C62" s="2">
        <v>43532</v>
      </c>
      <c r="D62" s="1" t="s">
        <v>127</v>
      </c>
      <c r="E62" s="1"/>
      <c r="F62" s="1" t="s">
        <v>284</v>
      </c>
      <c r="G62" s="3">
        <v>649.6</v>
      </c>
      <c r="H62" s="3"/>
      <c r="I62" s="1" t="s">
        <v>87</v>
      </c>
      <c r="J62" s="1" t="s">
        <v>253</v>
      </c>
      <c r="K62" s="1" t="s">
        <v>12</v>
      </c>
      <c r="L62" s="1" t="s">
        <v>74</v>
      </c>
    </row>
    <row r="63" spans="1:12" x14ac:dyDescent="0.2">
      <c r="A63" s="1" t="s">
        <v>234</v>
      </c>
      <c r="B63" s="1" t="s">
        <v>13</v>
      </c>
      <c r="C63" s="2">
        <v>43532</v>
      </c>
      <c r="D63" s="1" t="s">
        <v>127</v>
      </c>
      <c r="E63" s="1"/>
      <c r="F63" s="1" t="s">
        <v>285</v>
      </c>
      <c r="G63" s="3">
        <v>1488.7</v>
      </c>
      <c r="H63" s="3"/>
      <c r="I63" s="1" t="s">
        <v>83</v>
      </c>
      <c r="J63" s="1" t="s">
        <v>176</v>
      </c>
      <c r="K63" s="1" t="s">
        <v>12</v>
      </c>
      <c r="L63" s="1" t="s">
        <v>14</v>
      </c>
    </row>
    <row r="64" spans="1:12" x14ac:dyDescent="0.2">
      <c r="A64" s="1" t="s">
        <v>234</v>
      </c>
      <c r="B64" s="1" t="s">
        <v>13</v>
      </c>
      <c r="C64" s="2">
        <v>43532</v>
      </c>
      <c r="D64" s="1" t="s">
        <v>127</v>
      </c>
      <c r="E64" s="1"/>
      <c r="F64" s="1" t="s">
        <v>286</v>
      </c>
      <c r="G64" s="3">
        <v>1031.4000000000001</v>
      </c>
      <c r="H64" s="3"/>
      <c r="I64" s="1" t="s">
        <v>119</v>
      </c>
      <c r="J64" s="1" t="s">
        <v>86</v>
      </c>
      <c r="K64" s="1" t="s">
        <v>12</v>
      </c>
      <c r="L64" s="1" t="s">
        <v>287</v>
      </c>
    </row>
    <row r="65" spans="1:12" x14ac:dyDescent="0.2">
      <c r="A65" s="1" t="s">
        <v>234</v>
      </c>
      <c r="B65" s="1" t="s">
        <v>13</v>
      </c>
      <c r="C65" s="2">
        <v>43532</v>
      </c>
      <c r="D65" s="1" t="s">
        <v>127</v>
      </c>
      <c r="E65" s="1"/>
      <c r="F65" s="1" t="s">
        <v>288</v>
      </c>
      <c r="G65" s="3">
        <v>1874.8</v>
      </c>
      <c r="H65" s="3"/>
      <c r="I65" s="1" t="s">
        <v>119</v>
      </c>
      <c r="J65" s="1" t="s">
        <v>86</v>
      </c>
      <c r="K65" s="1" t="s">
        <v>12</v>
      </c>
      <c r="L65" s="1" t="s">
        <v>289</v>
      </c>
    </row>
    <row r="66" spans="1:12" x14ac:dyDescent="0.2">
      <c r="A66" s="1" t="s">
        <v>234</v>
      </c>
      <c r="B66" s="1" t="s">
        <v>13</v>
      </c>
      <c r="C66" s="2">
        <v>43532</v>
      </c>
      <c r="D66" s="1" t="s">
        <v>127</v>
      </c>
      <c r="E66" s="1"/>
      <c r="F66" s="1" t="s">
        <v>290</v>
      </c>
      <c r="G66" s="3">
        <v>928.9</v>
      </c>
      <c r="H66" s="3"/>
      <c r="I66" s="1" t="s">
        <v>119</v>
      </c>
      <c r="J66" s="1" t="s">
        <v>86</v>
      </c>
      <c r="K66" s="1" t="s">
        <v>12</v>
      </c>
      <c r="L66" s="1" t="s">
        <v>100</v>
      </c>
    </row>
    <row r="67" spans="1:12" x14ac:dyDescent="0.2">
      <c r="A67" s="1" t="s">
        <v>234</v>
      </c>
      <c r="B67" s="1" t="s">
        <v>13</v>
      </c>
      <c r="C67" s="2">
        <v>43532</v>
      </c>
      <c r="D67" s="1" t="s">
        <v>127</v>
      </c>
      <c r="E67" s="1"/>
      <c r="F67" s="1" t="s">
        <v>291</v>
      </c>
      <c r="G67" s="3">
        <v>1975.6</v>
      </c>
      <c r="H67" s="3"/>
      <c r="I67" s="1" t="s">
        <v>177</v>
      </c>
      <c r="J67" s="1" t="s">
        <v>178</v>
      </c>
      <c r="K67" s="1" t="s">
        <v>12</v>
      </c>
      <c r="L67" s="1" t="s">
        <v>56</v>
      </c>
    </row>
    <row r="68" spans="1:12" x14ac:dyDescent="0.2">
      <c r="A68" s="1" t="s">
        <v>234</v>
      </c>
      <c r="B68" s="1" t="s">
        <v>13</v>
      </c>
      <c r="C68" s="2">
        <v>43532</v>
      </c>
      <c r="D68" s="1" t="s">
        <v>127</v>
      </c>
      <c r="E68" s="1"/>
      <c r="F68" s="1" t="s">
        <v>292</v>
      </c>
      <c r="G68" s="3">
        <v>506.2</v>
      </c>
      <c r="H68" s="3"/>
      <c r="I68" s="1" t="s">
        <v>106</v>
      </c>
      <c r="J68" s="1" t="s">
        <v>122</v>
      </c>
      <c r="K68" s="1" t="s">
        <v>12</v>
      </c>
      <c r="L68" s="1" t="s">
        <v>25</v>
      </c>
    </row>
    <row r="69" spans="1:12" x14ac:dyDescent="0.2">
      <c r="A69" s="1" t="s">
        <v>234</v>
      </c>
      <c r="B69" s="1" t="s">
        <v>13</v>
      </c>
      <c r="C69" s="2">
        <v>43532</v>
      </c>
      <c r="D69" s="1" t="s">
        <v>127</v>
      </c>
      <c r="E69" s="1"/>
      <c r="F69" s="1" t="s">
        <v>293</v>
      </c>
      <c r="G69" s="3">
        <v>843.8</v>
      </c>
      <c r="H69" s="3"/>
      <c r="I69" s="1" t="s">
        <v>119</v>
      </c>
      <c r="J69" s="1" t="s">
        <v>86</v>
      </c>
      <c r="K69" s="1" t="s">
        <v>12</v>
      </c>
      <c r="L69" s="1" t="s">
        <v>294</v>
      </c>
    </row>
    <row r="70" spans="1:12" x14ac:dyDescent="0.2">
      <c r="A70" s="1" t="s">
        <v>234</v>
      </c>
      <c r="B70" s="1" t="s">
        <v>13</v>
      </c>
      <c r="C70" s="2">
        <v>43532</v>
      </c>
      <c r="D70" s="1" t="s">
        <v>127</v>
      </c>
      <c r="E70" s="1"/>
      <c r="F70" s="1" t="s">
        <v>295</v>
      </c>
      <c r="G70" s="3">
        <v>531.79999999999995</v>
      </c>
      <c r="H70" s="3"/>
      <c r="I70" s="1" t="s">
        <v>119</v>
      </c>
      <c r="J70" s="1" t="s">
        <v>86</v>
      </c>
      <c r="K70" s="1" t="s">
        <v>12</v>
      </c>
      <c r="L70" s="1" t="s">
        <v>296</v>
      </c>
    </row>
    <row r="71" spans="1:12" x14ac:dyDescent="0.2">
      <c r="A71" s="1" t="s">
        <v>234</v>
      </c>
      <c r="B71" s="1" t="s">
        <v>13</v>
      </c>
      <c r="C71" s="2">
        <v>43532</v>
      </c>
      <c r="D71" s="1" t="s">
        <v>127</v>
      </c>
      <c r="E71" s="1"/>
      <c r="F71" s="1" t="s">
        <v>297</v>
      </c>
      <c r="G71" s="3">
        <v>1521.1</v>
      </c>
      <c r="H71" s="3"/>
      <c r="I71" s="1" t="s">
        <v>119</v>
      </c>
      <c r="J71" s="1" t="s">
        <v>86</v>
      </c>
      <c r="K71" s="1" t="s">
        <v>12</v>
      </c>
      <c r="L71" s="1" t="s">
        <v>41</v>
      </c>
    </row>
    <row r="72" spans="1:12" x14ac:dyDescent="0.2">
      <c r="A72" s="1" t="s">
        <v>234</v>
      </c>
      <c r="B72" s="1" t="s">
        <v>13</v>
      </c>
      <c r="C72" s="2">
        <v>43532</v>
      </c>
      <c r="D72" s="1" t="s">
        <v>127</v>
      </c>
      <c r="E72" s="1"/>
      <c r="F72" s="1" t="s">
        <v>298</v>
      </c>
      <c r="G72" s="3">
        <v>1489.8</v>
      </c>
      <c r="H72" s="3"/>
      <c r="I72" s="1" t="s">
        <v>119</v>
      </c>
      <c r="J72" s="1" t="s">
        <v>86</v>
      </c>
      <c r="K72" s="1" t="s">
        <v>12</v>
      </c>
      <c r="L72" s="1" t="s">
        <v>31</v>
      </c>
    </row>
    <row r="73" spans="1:12" x14ac:dyDescent="0.2">
      <c r="A73" s="1" t="s">
        <v>234</v>
      </c>
      <c r="B73" s="1" t="s">
        <v>13</v>
      </c>
      <c r="C73" s="2">
        <v>43532</v>
      </c>
      <c r="D73" s="1" t="s">
        <v>127</v>
      </c>
      <c r="E73" s="1"/>
      <c r="F73" s="1" t="s">
        <v>285</v>
      </c>
      <c r="G73" s="3">
        <v>164.2</v>
      </c>
      <c r="H73" s="3"/>
      <c r="I73" s="1" t="s">
        <v>83</v>
      </c>
      <c r="J73" s="1" t="s">
        <v>175</v>
      </c>
      <c r="K73" s="1" t="s">
        <v>12</v>
      </c>
      <c r="L73" s="1" t="s">
        <v>14</v>
      </c>
    </row>
    <row r="74" spans="1:12" x14ac:dyDescent="0.2">
      <c r="A74" s="1" t="s">
        <v>234</v>
      </c>
      <c r="B74" s="1" t="s">
        <v>13</v>
      </c>
      <c r="C74" s="2">
        <v>43532</v>
      </c>
      <c r="D74" s="1" t="s">
        <v>127</v>
      </c>
      <c r="E74" s="1"/>
      <c r="F74" s="1" t="s">
        <v>299</v>
      </c>
      <c r="G74" s="3">
        <v>250</v>
      </c>
      <c r="H74" s="3"/>
      <c r="I74" s="1" t="s">
        <v>83</v>
      </c>
      <c r="J74" s="1" t="s">
        <v>175</v>
      </c>
      <c r="K74" s="1" t="s">
        <v>84</v>
      </c>
      <c r="L74" s="1" t="s">
        <v>300</v>
      </c>
    </row>
    <row r="75" spans="1:12" x14ac:dyDescent="0.2">
      <c r="A75" s="1" t="s">
        <v>234</v>
      </c>
      <c r="B75" s="1" t="s">
        <v>13</v>
      </c>
      <c r="C75" s="2">
        <v>43532</v>
      </c>
      <c r="D75" s="1" t="s">
        <v>127</v>
      </c>
      <c r="E75" s="1"/>
      <c r="F75" s="1" t="s">
        <v>278</v>
      </c>
      <c r="G75" s="3">
        <v>88.9</v>
      </c>
      <c r="H75" s="3"/>
      <c r="I75" s="1" t="s">
        <v>83</v>
      </c>
      <c r="J75" s="1" t="s">
        <v>301</v>
      </c>
      <c r="K75" s="1" t="s">
        <v>12</v>
      </c>
      <c r="L75" s="1" t="s">
        <v>57</v>
      </c>
    </row>
    <row r="76" spans="1:12" x14ac:dyDescent="0.2">
      <c r="A76" s="1" t="s">
        <v>234</v>
      </c>
      <c r="B76" s="1" t="s">
        <v>13</v>
      </c>
      <c r="C76" s="2">
        <v>43532</v>
      </c>
      <c r="D76" s="1" t="s">
        <v>127</v>
      </c>
      <c r="E76" s="1"/>
      <c r="F76" s="1" t="s">
        <v>292</v>
      </c>
      <c r="G76" s="3">
        <v>615.4</v>
      </c>
      <c r="H76" s="3"/>
      <c r="I76" s="1" t="s">
        <v>106</v>
      </c>
      <c r="J76" s="1" t="s">
        <v>107</v>
      </c>
      <c r="K76" s="1" t="s">
        <v>12</v>
      </c>
      <c r="L76" s="1" t="s">
        <v>25</v>
      </c>
    </row>
    <row r="77" spans="1:12" x14ac:dyDescent="0.2">
      <c r="A77" s="1" t="s">
        <v>234</v>
      </c>
      <c r="B77" s="1" t="s">
        <v>13</v>
      </c>
      <c r="C77" s="2">
        <v>43532</v>
      </c>
      <c r="D77" s="1" t="s">
        <v>127</v>
      </c>
      <c r="E77" s="1"/>
      <c r="F77" s="1" t="s">
        <v>302</v>
      </c>
      <c r="G77" s="3">
        <v>197.3</v>
      </c>
      <c r="H77" s="3"/>
      <c r="I77" s="1" t="s">
        <v>83</v>
      </c>
      <c r="J77" s="1" t="s">
        <v>176</v>
      </c>
      <c r="K77" s="1" t="s">
        <v>12</v>
      </c>
      <c r="L77" s="1" t="s">
        <v>73</v>
      </c>
    </row>
    <row r="78" spans="1:12" x14ac:dyDescent="0.2">
      <c r="A78" s="1" t="s">
        <v>234</v>
      </c>
      <c r="B78" s="1" t="s">
        <v>13</v>
      </c>
      <c r="C78" s="2">
        <v>43532</v>
      </c>
      <c r="D78" s="1" t="s">
        <v>127</v>
      </c>
      <c r="E78" s="1"/>
      <c r="F78" s="1" t="s">
        <v>303</v>
      </c>
      <c r="G78" s="3">
        <v>159</v>
      </c>
      <c r="H78" s="3"/>
      <c r="I78" s="1" t="s">
        <v>185</v>
      </c>
      <c r="J78" s="1" t="s">
        <v>126</v>
      </c>
      <c r="K78" s="1" t="s">
        <v>12</v>
      </c>
      <c r="L78" s="1" t="s">
        <v>304</v>
      </c>
    </row>
    <row r="79" spans="1:12" x14ac:dyDescent="0.2">
      <c r="A79" s="1" t="s">
        <v>234</v>
      </c>
      <c r="B79" s="1" t="s">
        <v>13</v>
      </c>
      <c r="C79" s="2">
        <v>43532</v>
      </c>
      <c r="D79" s="1" t="s">
        <v>127</v>
      </c>
      <c r="E79" s="1"/>
      <c r="F79" s="1" t="s">
        <v>305</v>
      </c>
      <c r="G79" s="3">
        <v>367.4</v>
      </c>
      <c r="H79" s="3"/>
      <c r="I79" s="1" t="s">
        <v>119</v>
      </c>
      <c r="J79" s="1" t="s">
        <v>86</v>
      </c>
      <c r="K79" s="1" t="s">
        <v>84</v>
      </c>
      <c r="L79" s="1" t="s">
        <v>306</v>
      </c>
    </row>
    <row r="80" spans="1:12" x14ac:dyDescent="0.2">
      <c r="A80" s="1" t="s">
        <v>234</v>
      </c>
      <c r="B80" s="1" t="s">
        <v>13</v>
      </c>
      <c r="C80" s="2">
        <v>43532</v>
      </c>
      <c r="D80" s="1" t="s">
        <v>127</v>
      </c>
      <c r="E80" s="1"/>
      <c r="F80" s="1" t="s">
        <v>258</v>
      </c>
      <c r="G80" s="3">
        <v>1211.5</v>
      </c>
      <c r="H80" s="3"/>
      <c r="I80" s="1" t="s">
        <v>119</v>
      </c>
      <c r="J80" s="1" t="s">
        <v>86</v>
      </c>
      <c r="K80" s="1" t="s">
        <v>84</v>
      </c>
      <c r="L80" s="1" t="s">
        <v>63</v>
      </c>
    </row>
    <row r="81" spans="1:12" x14ac:dyDescent="0.2">
      <c r="A81" s="1" t="s">
        <v>234</v>
      </c>
      <c r="B81" s="1" t="s">
        <v>13</v>
      </c>
      <c r="C81" s="2">
        <v>43532</v>
      </c>
      <c r="D81" s="1" t="s">
        <v>127</v>
      </c>
      <c r="E81" s="1"/>
      <c r="F81" s="1" t="s">
        <v>307</v>
      </c>
      <c r="G81" s="3">
        <v>339.5</v>
      </c>
      <c r="H81" s="3"/>
      <c r="I81" s="1" t="s">
        <v>119</v>
      </c>
      <c r="J81" s="1" t="s">
        <v>86</v>
      </c>
      <c r="K81" s="1" t="s">
        <v>12</v>
      </c>
      <c r="L81" s="1" t="s">
        <v>308</v>
      </c>
    </row>
    <row r="82" spans="1:12" x14ac:dyDescent="0.2">
      <c r="A82" s="1" t="s">
        <v>234</v>
      </c>
      <c r="B82" s="1" t="s">
        <v>13</v>
      </c>
      <c r="C82" s="2">
        <v>43532</v>
      </c>
      <c r="D82" s="1" t="s">
        <v>127</v>
      </c>
      <c r="E82" s="1"/>
      <c r="F82" s="1" t="s">
        <v>309</v>
      </c>
      <c r="G82" s="3">
        <v>141.9</v>
      </c>
      <c r="H82" s="3"/>
      <c r="I82" s="1" t="s">
        <v>83</v>
      </c>
      <c r="J82" s="1" t="s">
        <v>301</v>
      </c>
      <c r="K82" s="1" t="s">
        <v>12</v>
      </c>
      <c r="L82" s="1" t="s">
        <v>99</v>
      </c>
    </row>
    <row r="83" spans="1:12" x14ac:dyDescent="0.2">
      <c r="A83" s="1" t="s">
        <v>234</v>
      </c>
      <c r="B83" s="1" t="s">
        <v>13</v>
      </c>
      <c r="C83" s="2">
        <v>43532</v>
      </c>
      <c r="D83" s="1" t="s">
        <v>127</v>
      </c>
      <c r="E83" s="1"/>
      <c r="F83" s="1" t="s">
        <v>310</v>
      </c>
      <c r="G83" s="3">
        <v>353.2</v>
      </c>
      <c r="H83" s="3"/>
      <c r="I83" s="1" t="s">
        <v>123</v>
      </c>
      <c r="J83" s="1" t="s">
        <v>124</v>
      </c>
      <c r="K83" s="1" t="s">
        <v>12</v>
      </c>
      <c r="L83" s="1" t="s">
        <v>311</v>
      </c>
    </row>
    <row r="84" spans="1:12" x14ac:dyDescent="0.2">
      <c r="A84" s="1" t="s">
        <v>234</v>
      </c>
      <c r="B84" s="1" t="s">
        <v>13</v>
      </c>
      <c r="C84" s="2">
        <v>43532</v>
      </c>
      <c r="D84" s="1" t="s">
        <v>127</v>
      </c>
      <c r="E84" s="1"/>
      <c r="F84" s="1" t="s">
        <v>312</v>
      </c>
      <c r="G84" s="3">
        <v>156.9</v>
      </c>
      <c r="H84" s="3"/>
      <c r="I84" s="1" t="s">
        <v>106</v>
      </c>
      <c r="J84" s="1" t="s">
        <v>122</v>
      </c>
      <c r="K84" s="1" t="s">
        <v>12</v>
      </c>
      <c r="L84" s="1" t="s">
        <v>313</v>
      </c>
    </row>
    <row r="85" spans="1:12" x14ac:dyDescent="0.2">
      <c r="A85" s="1" t="s">
        <v>234</v>
      </c>
      <c r="B85" s="1" t="s">
        <v>13</v>
      </c>
      <c r="C85" s="2">
        <v>43532</v>
      </c>
      <c r="D85" s="1" t="s">
        <v>127</v>
      </c>
      <c r="E85" s="1"/>
      <c r="F85" s="1" t="s">
        <v>280</v>
      </c>
      <c r="G85" s="3">
        <v>1054.4000000000001</v>
      </c>
      <c r="H85" s="3"/>
      <c r="I85" s="1" t="s">
        <v>83</v>
      </c>
      <c r="J85" s="1" t="s">
        <v>243</v>
      </c>
      <c r="K85" s="1" t="s">
        <v>12</v>
      </c>
      <c r="L85" s="1" t="s">
        <v>17</v>
      </c>
    </row>
    <row r="86" spans="1:12" x14ac:dyDescent="0.2">
      <c r="A86" s="1" t="s">
        <v>234</v>
      </c>
      <c r="B86" s="1" t="s">
        <v>13</v>
      </c>
      <c r="C86" s="2">
        <v>43532</v>
      </c>
      <c r="D86" s="1" t="s">
        <v>127</v>
      </c>
      <c r="E86" s="1"/>
      <c r="F86" s="1" t="s">
        <v>314</v>
      </c>
      <c r="G86" s="3">
        <v>266.89999999999998</v>
      </c>
      <c r="H86" s="3"/>
      <c r="I86" s="1" t="s">
        <v>83</v>
      </c>
      <c r="J86" s="1" t="s">
        <v>243</v>
      </c>
      <c r="K86" s="1" t="s">
        <v>12</v>
      </c>
      <c r="L86" s="1" t="s">
        <v>36</v>
      </c>
    </row>
    <row r="87" spans="1:12" x14ac:dyDescent="0.2">
      <c r="A87" s="1" t="s">
        <v>234</v>
      </c>
      <c r="B87" s="1" t="s">
        <v>13</v>
      </c>
      <c r="C87" s="2">
        <v>43532</v>
      </c>
      <c r="D87" s="1" t="s">
        <v>127</v>
      </c>
      <c r="E87" s="1"/>
      <c r="F87" s="1" t="s">
        <v>315</v>
      </c>
      <c r="G87" s="3">
        <v>1164.5</v>
      </c>
      <c r="H87" s="3"/>
      <c r="I87" s="1" t="s">
        <v>179</v>
      </c>
      <c r="J87" s="1" t="s">
        <v>89</v>
      </c>
      <c r="K87" s="1" t="s">
        <v>12</v>
      </c>
      <c r="L87" s="1" t="s">
        <v>28</v>
      </c>
    </row>
    <row r="88" spans="1:12" x14ac:dyDescent="0.2">
      <c r="A88" s="1" t="s">
        <v>234</v>
      </c>
      <c r="B88" s="1" t="s">
        <v>13</v>
      </c>
      <c r="C88" s="2">
        <v>43532</v>
      </c>
      <c r="D88" s="1" t="s">
        <v>127</v>
      </c>
      <c r="E88" s="1"/>
      <c r="F88" s="1" t="s">
        <v>316</v>
      </c>
      <c r="G88" s="3">
        <v>1216</v>
      </c>
      <c r="H88" s="3"/>
      <c r="I88" s="1" t="s">
        <v>106</v>
      </c>
      <c r="J88" s="1" t="s">
        <v>121</v>
      </c>
      <c r="K88" s="1" t="s">
        <v>12</v>
      </c>
      <c r="L88" s="1" t="s">
        <v>317</v>
      </c>
    </row>
    <row r="89" spans="1:12" x14ac:dyDescent="0.2">
      <c r="A89" s="1" t="s">
        <v>234</v>
      </c>
      <c r="B89" s="1" t="s">
        <v>13</v>
      </c>
      <c r="C89" s="2">
        <v>43532</v>
      </c>
      <c r="D89" s="1" t="s">
        <v>127</v>
      </c>
      <c r="E89" s="1"/>
      <c r="F89" s="1" t="s">
        <v>299</v>
      </c>
      <c r="G89" s="3">
        <v>500</v>
      </c>
      <c r="H89" s="3"/>
      <c r="I89" s="1" t="s">
        <v>120</v>
      </c>
      <c r="J89" s="1" t="s">
        <v>171</v>
      </c>
      <c r="K89" s="1" t="s">
        <v>84</v>
      </c>
      <c r="L89" s="1" t="s">
        <v>300</v>
      </c>
    </row>
    <row r="90" spans="1:12" x14ac:dyDescent="0.2">
      <c r="A90" s="1" t="s">
        <v>234</v>
      </c>
      <c r="B90" s="1" t="s">
        <v>13</v>
      </c>
      <c r="C90" s="2">
        <v>43532</v>
      </c>
      <c r="D90" s="1" t="s">
        <v>127</v>
      </c>
      <c r="E90" s="1"/>
      <c r="F90" s="1" t="s">
        <v>318</v>
      </c>
      <c r="G90" s="3">
        <v>72.400000000000006</v>
      </c>
      <c r="H90" s="3"/>
      <c r="I90" s="1" t="s">
        <v>119</v>
      </c>
      <c r="J90" s="1" t="s">
        <v>86</v>
      </c>
      <c r="K90" s="1" t="s">
        <v>12</v>
      </c>
      <c r="L90" s="1" t="s">
        <v>319</v>
      </c>
    </row>
    <row r="91" spans="1:12" x14ac:dyDescent="0.2">
      <c r="A91" s="1" t="s">
        <v>234</v>
      </c>
      <c r="B91" s="1" t="s">
        <v>13</v>
      </c>
      <c r="C91" s="2">
        <v>43532</v>
      </c>
      <c r="D91" s="1" t="s">
        <v>127</v>
      </c>
      <c r="E91" s="1"/>
      <c r="F91" s="1" t="s">
        <v>320</v>
      </c>
      <c r="G91" s="3">
        <v>713.7</v>
      </c>
      <c r="H91" s="3"/>
      <c r="I91" s="1" t="s">
        <v>119</v>
      </c>
      <c r="J91" s="1" t="s">
        <v>86</v>
      </c>
      <c r="K91" s="1" t="s">
        <v>84</v>
      </c>
      <c r="L91" s="1" t="s">
        <v>51</v>
      </c>
    </row>
    <row r="92" spans="1:12" x14ac:dyDescent="0.2">
      <c r="A92" s="1" t="s">
        <v>234</v>
      </c>
      <c r="B92" s="1" t="s">
        <v>13</v>
      </c>
      <c r="C92" s="2">
        <v>43532</v>
      </c>
      <c r="D92" s="1" t="s">
        <v>127</v>
      </c>
      <c r="E92" s="1"/>
      <c r="F92" s="1" t="s">
        <v>321</v>
      </c>
      <c r="G92" s="3">
        <v>1846.2</v>
      </c>
      <c r="H92" s="3"/>
      <c r="I92" s="1" t="s">
        <v>119</v>
      </c>
      <c r="J92" s="1" t="s">
        <v>86</v>
      </c>
      <c r="K92" s="1" t="s">
        <v>12</v>
      </c>
      <c r="L92" s="1" t="s">
        <v>322</v>
      </c>
    </row>
    <row r="93" spans="1:12" x14ac:dyDescent="0.2">
      <c r="A93" s="1" t="s">
        <v>234</v>
      </c>
      <c r="B93" s="1" t="s">
        <v>13</v>
      </c>
      <c r="C93" s="2">
        <v>43532</v>
      </c>
      <c r="D93" s="1" t="s">
        <v>127</v>
      </c>
      <c r="E93" s="1"/>
      <c r="F93" s="1" t="s">
        <v>323</v>
      </c>
      <c r="G93" s="3">
        <v>467.3</v>
      </c>
      <c r="H93" s="3"/>
      <c r="I93" s="1" t="s">
        <v>119</v>
      </c>
      <c r="J93" s="1" t="s">
        <v>86</v>
      </c>
      <c r="K93" s="1" t="s">
        <v>12</v>
      </c>
      <c r="L93" s="1" t="s">
        <v>53</v>
      </c>
    </row>
    <row r="94" spans="1:12" x14ac:dyDescent="0.2">
      <c r="A94" s="1" t="s">
        <v>234</v>
      </c>
      <c r="B94" s="1" t="s">
        <v>13</v>
      </c>
      <c r="C94" s="2">
        <v>43532</v>
      </c>
      <c r="D94" s="1" t="s">
        <v>127</v>
      </c>
      <c r="E94" s="1"/>
      <c r="F94" s="1" t="s">
        <v>320</v>
      </c>
      <c r="G94" s="3">
        <v>74.3</v>
      </c>
      <c r="H94" s="3"/>
      <c r="I94" s="1" t="s">
        <v>185</v>
      </c>
      <c r="J94" s="1" t="s">
        <v>126</v>
      </c>
      <c r="K94" s="1" t="s">
        <v>84</v>
      </c>
      <c r="L94" s="1" t="s">
        <v>51</v>
      </c>
    </row>
    <row r="95" spans="1:12" x14ac:dyDescent="0.2">
      <c r="A95" s="1" t="s">
        <v>234</v>
      </c>
      <c r="B95" s="1" t="s">
        <v>13</v>
      </c>
      <c r="C95" s="2">
        <v>43532</v>
      </c>
      <c r="D95" s="1" t="s">
        <v>127</v>
      </c>
      <c r="E95" s="1"/>
      <c r="F95" s="1" t="s">
        <v>324</v>
      </c>
      <c r="G95" s="3">
        <v>673.8</v>
      </c>
      <c r="H95" s="3"/>
      <c r="I95" s="1" t="s">
        <v>119</v>
      </c>
      <c r="J95" s="1" t="s">
        <v>86</v>
      </c>
      <c r="K95" s="1" t="s">
        <v>12</v>
      </c>
      <c r="L95" s="1" t="s">
        <v>325</v>
      </c>
    </row>
    <row r="96" spans="1:12" x14ac:dyDescent="0.2">
      <c r="A96" s="1" t="s">
        <v>234</v>
      </c>
      <c r="B96" s="1" t="s">
        <v>13</v>
      </c>
      <c r="C96" s="2">
        <v>43532</v>
      </c>
      <c r="D96" s="1" t="s">
        <v>127</v>
      </c>
      <c r="E96" s="1"/>
      <c r="F96" s="1" t="s">
        <v>314</v>
      </c>
      <c r="G96" s="3">
        <v>667.3</v>
      </c>
      <c r="H96" s="3"/>
      <c r="I96" s="1" t="s">
        <v>83</v>
      </c>
      <c r="J96" s="1" t="s">
        <v>301</v>
      </c>
      <c r="K96" s="1" t="s">
        <v>12</v>
      </c>
      <c r="L96" s="1" t="s">
        <v>36</v>
      </c>
    </row>
    <row r="97" spans="1:12" x14ac:dyDescent="0.2">
      <c r="A97" s="1" t="s">
        <v>234</v>
      </c>
      <c r="B97" s="1" t="s">
        <v>13</v>
      </c>
      <c r="C97" s="2">
        <v>43532</v>
      </c>
      <c r="D97" s="1" t="s">
        <v>127</v>
      </c>
      <c r="E97" s="1"/>
      <c r="F97" s="1" t="s">
        <v>326</v>
      </c>
      <c r="G97" s="3">
        <v>355</v>
      </c>
      <c r="H97" s="3"/>
      <c r="I97" s="1" t="s">
        <v>179</v>
      </c>
      <c r="J97" s="1" t="s">
        <v>89</v>
      </c>
      <c r="K97" s="1" t="s">
        <v>12</v>
      </c>
      <c r="L97" s="1" t="s">
        <v>77</v>
      </c>
    </row>
    <row r="98" spans="1:12" x14ac:dyDescent="0.2">
      <c r="A98" s="1" t="s">
        <v>234</v>
      </c>
      <c r="B98" s="1" t="s">
        <v>13</v>
      </c>
      <c r="C98" s="2">
        <v>43532</v>
      </c>
      <c r="D98" s="1" t="s">
        <v>127</v>
      </c>
      <c r="E98" s="1"/>
      <c r="F98" s="1" t="s">
        <v>327</v>
      </c>
      <c r="G98" s="3">
        <v>1045.5999999999999</v>
      </c>
      <c r="H98" s="3"/>
      <c r="I98" s="1" t="s">
        <v>119</v>
      </c>
      <c r="J98" s="1" t="s">
        <v>86</v>
      </c>
      <c r="K98" s="1" t="s">
        <v>12</v>
      </c>
      <c r="L98" s="1" t="s">
        <v>328</v>
      </c>
    </row>
    <row r="99" spans="1:12" x14ac:dyDescent="0.2">
      <c r="A99" s="1" t="s">
        <v>234</v>
      </c>
      <c r="B99" s="1" t="s">
        <v>13</v>
      </c>
      <c r="C99" s="2">
        <v>43532</v>
      </c>
      <c r="D99" s="1" t="s">
        <v>127</v>
      </c>
      <c r="E99" s="1"/>
      <c r="F99" s="1" t="s">
        <v>329</v>
      </c>
      <c r="G99" s="3">
        <v>1441</v>
      </c>
      <c r="H99" s="3"/>
      <c r="I99" s="1" t="s">
        <v>119</v>
      </c>
      <c r="J99" s="1" t="s">
        <v>86</v>
      </c>
      <c r="K99" s="1" t="s">
        <v>12</v>
      </c>
      <c r="L99" s="1" t="s">
        <v>32</v>
      </c>
    </row>
    <row r="100" spans="1:12" x14ac:dyDescent="0.2">
      <c r="A100" s="1" t="s">
        <v>234</v>
      </c>
      <c r="B100" s="1" t="s">
        <v>13</v>
      </c>
      <c r="C100" s="2">
        <v>43532</v>
      </c>
      <c r="D100" s="1" t="s">
        <v>127</v>
      </c>
      <c r="E100" s="1"/>
      <c r="F100" s="1" t="s">
        <v>330</v>
      </c>
      <c r="G100" s="3">
        <v>3428.6</v>
      </c>
      <c r="H100" s="3"/>
      <c r="I100" s="1" t="s">
        <v>119</v>
      </c>
      <c r="J100" s="1" t="s">
        <v>86</v>
      </c>
      <c r="K100" s="1" t="s">
        <v>84</v>
      </c>
      <c r="L100" s="1" t="s">
        <v>114</v>
      </c>
    </row>
    <row r="101" spans="1:12" x14ac:dyDescent="0.2">
      <c r="A101" s="1" t="s">
        <v>234</v>
      </c>
      <c r="B101" s="1" t="s">
        <v>13</v>
      </c>
      <c r="C101" s="2">
        <v>43532</v>
      </c>
      <c r="D101" s="1" t="s">
        <v>127</v>
      </c>
      <c r="E101" s="1"/>
      <c r="F101" s="1" t="s">
        <v>258</v>
      </c>
      <c r="G101" s="3">
        <v>34.6</v>
      </c>
      <c r="H101" s="3"/>
      <c r="I101" s="1" t="s">
        <v>179</v>
      </c>
      <c r="J101" s="1" t="s">
        <v>89</v>
      </c>
      <c r="K101" s="1" t="s">
        <v>84</v>
      </c>
      <c r="L101" s="1" t="s">
        <v>63</v>
      </c>
    </row>
    <row r="102" spans="1:12" x14ac:dyDescent="0.2">
      <c r="A102" s="1" t="s">
        <v>234</v>
      </c>
      <c r="B102" s="1" t="s">
        <v>13</v>
      </c>
      <c r="C102" s="2">
        <v>43532</v>
      </c>
      <c r="D102" s="1" t="s">
        <v>127</v>
      </c>
      <c r="E102" s="1"/>
      <c r="F102" s="1" t="s">
        <v>320</v>
      </c>
      <c r="G102" s="3">
        <v>178.4</v>
      </c>
      <c r="H102" s="3"/>
      <c r="I102" s="1" t="s">
        <v>87</v>
      </c>
      <c r="J102" s="1" t="s">
        <v>116</v>
      </c>
      <c r="K102" s="1" t="s">
        <v>84</v>
      </c>
      <c r="L102" s="1" t="s">
        <v>51</v>
      </c>
    </row>
    <row r="103" spans="1:12" x14ac:dyDescent="0.2">
      <c r="A103" s="1" t="s">
        <v>234</v>
      </c>
      <c r="B103" s="1" t="s">
        <v>13</v>
      </c>
      <c r="C103" s="2">
        <v>43532</v>
      </c>
      <c r="D103" s="1" t="s">
        <v>127</v>
      </c>
      <c r="E103" s="1"/>
      <c r="F103" s="1" t="s">
        <v>331</v>
      </c>
      <c r="G103" s="3">
        <v>1552.4</v>
      </c>
      <c r="H103" s="3"/>
      <c r="I103" s="1" t="s">
        <v>83</v>
      </c>
      <c r="J103" s="1" t="s">
        <v>188</v>
      </c>
      <c r="K103" s="1" t="s">
        <v>12</v>
      </c>
      <c r="L103" s="1" t="s">
        <v>22</v>
      </c>
    </row>
    <row r="104" spans="1:12" x14ac:dyDescent="0.2">
      <c r="A104" s="1" t="s">
        <v>234</v>
      </c>
      <c r="B104" s="1" t="s">
        <v>13</v>
      </c>
      <c r="C104" s="2">
        <v>43532</v>
      </c>
      <c r="D104" s="1" t="s">
        <v>127</v>
      </c>
      <c r="E104" s="1"/>
      <c r="F104" s="1" t="s">
        <v>302</v>
      </c>
      <c r="G104" s="3">
        <v>98.6</v>
      </c>
      <c r="H104" s="3"/>
      <c r="I104" s="1" t="s">
        <v>83</v>
      </c>
      <c r="J104" s="1" t="s">
        <v>279</v>
      </c>
      <c r="K104" s="1" t="s">
        <v>12</v>
      </c>
      <c r="L104" s="1" t="s">
        <v>73</v>
      </c>
    </row>
    <row r="105" spans="1:12" x14ac:dyDescent="0.2">
      <c r="A105" s="1" t="s">
        <v>234</v>
      </c>
      <c r="B105" s="1" t="s">
        <v>13</v>
      </c>
      <c r="C105" s="2">
        <v>43532</v>
      </c>
      <c r="D105" s="1" t="s">
        <v>127</v>
      </c>
      <c r="E105" s="1"/>
      <c r="F105" s="1" t="s">
        <v>299</v>
      </c>
      <c r="G105" s="3">
        <v>1125</v>
      </c>
      <c r="H105" s="3"/>
      <c r="I105" s="1" t="s">
        <v>119</v>
      </c>
      <c r="J105" s="1" t="s">
        <v>86</v>
      </c>
      <c r="K105" s="1" t="s">
        <v>84</v>
      </c>
      <c r="L105" s="1" t="s">
        <v>300</v>
      </c>
    </row>
    <row r="106" spans="1:12" x14ac:dyDescent="0.2">
      <c r="A106" s="1" t="s">
        <v>234</v>
      </c>
      <c r="B106" s="1" t="s">
        <v>13</v>
      </c>
      <c r="C106" s="2">
        <v>43532</v>
      </c>
      <c r="D106" s="1" t="s">
        <v>127</v>
      </c>
      <c r="E106" s="1"/>
      <c r="F106" s="1" t="s">
        <v>332</v>
      </c>
      <c r="G106" s="3">
        <v>988</v>
      </c>
      <c r="H106" s="3"/>
      <c r="I106" s="1" t="s">
        <v>119</v>
      </c>
      <c r="J106" s="1" t="s">
        <v>86</v>
      </c>
      <c r="K106" s="1" t="s">
        <v>12</v>
      </c>
      <c r="L106" s="1" t="s">
        <v>333</v>
      </c>
    </row>
    <row r="107" spans="1:12" x14ac:dyDescent="0.2">
      <c r="A107" s="1" t="s">
        <v>234</v>
      </c>
      <c r="B107" s="1" t="s">
        <v>13</v>
      </c>
      <c r="C107" s="2">
        <v>43532</v>
      </c>
      <c r="D107" s="1" t="s">
        <v>127</v>
      </c>
      <c r="E107" s="1"/>
      <c r="F107" s="1" t="s">
        <v>242</v>
      </c>
      <c r="G107" s="3">
        <v>134.69999999999999</v>
      </c>
      <c r="H107" s="3"/>
      <c r="I107" s="1" t="s">
        <v>83</v>
      </c>
      <c r="J107" s="1" t="s">
        <v>301</v>
      </c>
      <c r="K107" s="1" t="s">
        <v>12</v>
      </c>
      <c r="L107" s="1" t="s">
        <v>64</v>
      </c>
    </row>
    <row r="108" spans="1:12" x14ac:dyDescent="0.2">
      <c r="A108" s="1" t="s">
        <v>234</v>
      </c>
      <c r="B108" s="1" t="s">
        <v>13</v>
      </c>
      <c r="C108" s="2">
        <v>43532</v>
      </c>
      <c r="D108" s="1" t="s">
        <v>127</v>
      </c>
      <c r="E108" s="1"/>
      <c r="F108" s="1" t="s">
        <v>334</v>
      </c>
      <c r="G108" s="3">
        <v>634.70000000000005</v>
      </c>
      <c r="H108" s="3"/>
      <c r="I108" s="1" t="s">
        <v>106</v>
      </c>
      <c r="J108" s="1" t="s">
        <v>121</v>
      </c>
      <c r="K108" s="1" t="s">
        <v>84</v>
      </c>
      <c r="L108" s="1" t="s">
        <v>66</v>
      </c>
    </row>
    <row r="109" spans="1:12" x14ac:dyDescent="0.2">
      <c r="A109" s="1" t="s">
        <v>234</v>
      </c>
      <c r="B109" s="1" t="s">
        <v>13</v>
      </c>
      <c r="C109" s="2">
        <v>43532</v>
      </c>
      <c r="D109" s="1" t="s">
        <v>127</v>
      </c>
      <c r="E109" s="1"/>
      <c r="F109" s="1" t="s">
        <v>335</v>
      </c>
      <c r="G109" s="3">
        <v>842.4</v>
      </c>
      <c r="H109" s="3"/>
      <c r="I109" s="1" t="s">
        <v>120</v>
      </c>
      <c r="J109" s="1" t="s">
        <v>171</v>
      </c>
      <c r="K109" s="1" t="s">
        <v>12</v>
      </c>
      <c r="L109" s="1" t="s">
        <v>91</v>
      </c>
    </row>
    <row r="110" spans="1:12" x14ac:dyDescent="0.2">
      <c r="A110" s="1" t="s">
        <v>234</v>
      </c>
      <c r="B110" s="1" t="s">
        <v>13</v>
      </c>
      <c r="C110" s="2">
        <v>43532</v>
      </c>
      <c r="D110" s="1" t="s">
        <v>127</v>
      </c>
      <c r="E110" s="1"/>
      <c r="F110" s="1" t="s">
        <v>330</v>
      </c>
      <c r="G110" s="3">
        <v>924.5</v>
      </c>
      <c r="H110" s="3"/>
      <c r="I110" s="1" t="s">
        <v>83</v>
      </c>
      <c r="J110" s="1" t="s">
        <v>175</v>
      </c>
      <c r="K110" s="1" t="s">
        <v>84</v>
      </c>
      <c r="L110" s="1" t="s">
        <v>114</v>
      </c>
    </row>
    <row r="111" spans="1:12" x14ac:dyDescent="0.2">
      <c r="A111" s="1" t="s">
        <v>234</v>
      </c>
      <c r="B111" s="1" t="s">
        <v>13</v>
      </c>
      <c r="C111" s="2">
        <v>43532</v>
      </c>
      <c r="D111" s="1" t="s">
        <v>127</v>
      </c>
      <c r="E111" s="1"/>
      <c r="F111" s="1" t="s">
        <v>312</v>
      </c>
      <c r="G111" s="3">
        <v>98.5</v>
      </c>
      <c r="H111" s="3"/>
      <c r="I111" s="1" t="s">
        <v>106</v>
      </c>
      <c r="J111" s="1" t="s">
        <v>107</v>
      </c>
      <c r="K111" s="1" t="s">
        <v>12</v>
      </c>
      <c r="L111" s="1" t="s">
        <v>313</v>
      </c>
    </row>
    <row r="112" spans="1:12" x14ac:dyDescent="0.2">
      <c r="A112" s="1" t="s">
        <v>234</v>
      </c>
      <c r="B112" s="1" t="s">
        <v>13</v>
      </c>
      <c r="C112" s="2">
        <v>43532</v>
      </c>
      <c r="D112" s="1" t="s">
        <v>127</v>
      </c>
      <c r="E112" s="1"/>
      <c r="F112" s="1" t="s">
        <v>336</v>
      </c>
      <c r="G112" s="3">
        <v>925.1</v>
      </c>
      <c r="H112" s="3"/>
      <c r="I112" s="1" t="s">
        <v>120</v>
      </c>
      <c r="J112" s="1" t="s">
        <v>171</v>
      </c>
      <c r="K112" s="1" t="s">
        <v>12</v>
      </c>
      <c r="L112" s="1" t="s">
        <v>34</v>
      </c>
    </row>
    <row r="113" spans="1:12" x14ac:dyDescent="0.2">
      <c r="A113" s="1" t="s">
        <v>234</v>
      </c>
      <c r="B113" s="1" t="s">
        <v>13</v>
      </c>
      <c r="C113" s="2">
        <v>43532</v>
      </c>
      <c r="D113" s="1" t="s">
        <v>127</v>
      </c>
      <c r="E113" s="1"/>
      <c r="F113" s="1" t="s">
        <v>337</v>
      </c>
      <c r="G113" s="3">
        <v>1149.0999999999999</v>
      </c>
      <c r="H113" s="3"/>
      <c r="I113" s="1" t="s">
        <v>119</v>
      </c>
      <c r="J113" s="1" t="s">
        <v>86</v>
      </c>
      <c r="K113" s="1" t="s">
        <v>12</v>
      </c>
      <c r="L113" s="1" t="s">
        <v>96</v>
      </c>
    </row>
    <row r="114" spans="1:12" x14ac:dyDescent="0.2">
      <c r="A114" s="1" t="s">
        <v>234</v>
      </c>
      <c r="B114" s="1" t="s">
        <v>13</v>
      </c>
      <c r="C114" s="2">
        <v>43532</v>
      </c>
      <c r="D114" s="1" t="s">
        <v>127</v>
      </c>
      <c r="E114" s="1"/>
      <c r="F114" s="1" t="s">
        <v>338</v>
      </c>
      <c r="G114" s="3">
        <v>2137.4</v>
      </c>
      <c r="H114" s="3"/>
      <c r="I114" s="1" t="s">
        <v>119</v>
      </c>
      <c r="J114" s="1" t="s">
        <v>86</v>
      </c>
      <c r="K114" s="1" t="s">
        <v>12</v>
      </c>
      <c r="L114" s="1" t="s">
        <v>24</v>
      </c>
    </row>
    <row r="115" spans="1:12" x14ac:dyDescent="0.2">
      <c r="A115" s="1" t="s">
        <v>234</v>
      </c>
      <c r="B115" s="1" t="s">
        <v>13</v>
      </c>
      <c r="C115" s="2">
        <v>43532</v>
      </c>
      <c r="D115" s="1" t="s">
        <v>127</v>
      </c>
      <c r="E115" s="1"/>
      <c r="F115" s="1" t="s">
        <v>310</v>
      </c>
      <c r="G115" s="3">
        <v>207.4</v>
      </c>
      <c r="H115" s="3"/>
      <c r="I115" s="1" t="s">
        <v>185</v>
      </c>
      <c r="J115" s="1" t="s">
        <v>126</v>
      </c>
      <c r="K115" s="1" t="s">
        <v>12</v>
      </c>
      <c r="L115" s="1" t="s">
        <v>311</v>
      </c>
    </row>
    <row r="116" spans="1:12" x14ac:dyDescent="0.2">
      <c r="A116" s="1" t="s">
        <v>234</v>
      </c>
      <c r="B116" s="1" t="s">
        <v>13</v>
      </c>
      <c r="C116" s="2">
        <v>43532</v>
      </c>
      <c r="D116" s="1" t="s">
        <v>127</v>
      </c>
      <c r="E116" s="1"/>
      <c r="F116" s="1" t="s">
        <v>302</v>
      </c>
      <c r="G116" s="3">
        <v>1187.3</v>
      </c>
      <c r="H116" s="3"/>
      <c r="I116" s="1" t="s">
        <v>83</v>
      </c>
      <c r="J116" s="1" t="s">
        <v>174</v>
      </c>
      <c r="K116" s="1" t="s">
        <v>12</v>
      </c>
      <c r="L116" s="1" t="s">
        <v>73</v>
      </c>
    </row>
    <row r="117" spans="1:12" x14ac:dyDescent="0.2">
      <c r="A117" s="1" t="s">
        <v>234</v>
      </c>
      <c r="B117" s="1" t="s">
        <v>13</v>
      </c>
      <c r="C117" s="2">
        <v>43532</v>
      </c>
      <c r="D117" s="1" t="s">
        <v>127</v>
      </c>
      <c r="E117" s="1"/>
      <c r="F117" s="1" t="s">
        <v>339</v>
      </c>
      <c r="G117" s="3">
        <v>867.7</v>
      </c>
      <c r="H117" s="3"/>
      <c r="I117" s="1" t="s">
        <v>119</v>
      </c>
      <c r="J117" s="1" t="s">
        <v>86</v>
      </c>
      <c r="K117" s="1" t="s">
        <v>12</v>
      </c>
      <c r="L117" s="1" t="s">
        <v>340</v>
      </c>
    </row>
    <row r="118" spans="1:12" x14ac:dyDescent="0.2">
      <c r="A118" s="1" t="s">
        <v>234</v>
      </c>
      <c r="B118" s="1" t="s">
        <v>13</v>
      </c>
      <c r="C118" s="2">
        <v>43532</v>
      </c>
      <c r="D118" s="1" t="s">
        <v>127</v>
      </c>
      <c r="E118" s="1"/>
      <c r="F118" s="1" t="s">
        <v>341</v>
      </c>
      <c r="G118" s="3">
        <v>657.6</v>
      </c>
      <c r="H118" s="3"/>
      <c r="I118" s="1" t="s">
        <v>119</v>
      </c>
      <c r="J118" s="1" t="s">
        <v>86</v>
      </c>
      <c r="K118" s="1" t="s">
        <v>12</v>
      </c>
      <c r="L118" s="1" t="s">
        <v>342</v>
      </c>
    </row>
    <row r="119" spans="1:12" x14ac:dyDescent="0.2">
      <c r="A119" s="1" t="s">
        <v>234</v>
      </c>
      <c r="B119" s="1" t="s">
        <v>13</v>
      </c>
      <c r="C119" s="2">
        <v>43532</v>
      </c>
      <c r="D119" s="1" t="s">
        <v>127</v>
      </c>
      <c r="E119" s="1"/>
      <c r="F119" s="1" t="s">
        <v>343</v>
      </c>
      <c r="G119" s="3">
        <v>2181.4</v>
      </c>
      <c r="H119" s="3"/>
      <c r="I119" s="1" t="s">
        <v>119</v>
      </c>
      <c r="J119" s="1" t="s">
        <v>86</v>
      </c>
      <c r="K119" s="1" t="s">
        <v>12</v>
      </c>
      <c r="L119" s="1" t="s">
        <v>62</v>
      </c>
    </row>
    <row r="120" spans="1:12" x14ac:dyDescent="0.2">
      <c r="A120" s="1" t="s">
        <v>234</v>
      </c>
      <c r="B120" s="1" t="s">
        <v>13</v>
      </c>
      <c r="C120" s="2">
        <v>43532</v>
      </c>
      <c r="D120" s="1" t="s">
        <v>127</v>
      </c>
      <c r="E120" s="1"/>
      <c r="F120" s="1" t="s">
        <v>320</v>
      </c>
      <c r="G120" s="3">
        <v>148.69999999999999</v>
      </c>
      <c r="H120" s="3"/>
      <c r="I120" s="1" t="s">
        <v>83</v>
      </c>
      <c r="J120" s="1" t="s">
        <v>175</v>
      </c>
      <c r="K120" s="1" t="s">
        <v>84</v>
      </c>
      <c r="L120" s="1" t="s">
        <v>51</v>
      </c>
    </row>
    <row r="121" spans="1:12" x14ac:dyDescent="0.2">
      <c r="A121" s="1" t="s">
        <v>234</v>
      </c>
      <c r="B121" s="1" t="s">
        <v>13</v>
      </c>
      <c r="C121" s="2">
        <v>43532</v>
      </c>
      <c r="D121" s="1" t="s">
        <v>127</v>
      </c>
      <c r="E121" s="1"/>
      <c r="F121" s="1" t="s">
        <v>240</v>
      </c>
      <c r="G121" s="3">
        <v>151.80000000000001</v>
      </c>
      <c r="H121" s="3"/>
      <c r="I121" s="1" t="s">
        <v>123</v>
      </c>
      <c r="J121" s="1" t="s">
        <v>124</v>
      </c>
      <c r="K121" s="1" t="s">
        <v>84</v>
      </c>
      <c r="L121" s="1" t="s">
        <v>241</v>
      </c>
    </row>
    <row r="122" spans="1:12" x14ac:dyDescent="0.2">
      <c r="A122" s="1" t="s">
        <v>234</v>
      </c>
      <c r="B122" s="1" t="s">
        <v>13</v>
      </c>
      <c r="C122" s="2">
        <v>43532</v>
      </c>
      <c r="D122" s="1" t="s">
        <v>127</v>
      </c>
      <c r="E122" s="1"/>
      <c r="F122" s="1" t="s">
        <v>305</v>
      </c>
      <c r="G122" s="3">
        <v>55.1</v>
      </c>
      <c r="H122" s="3"/>
      <c r="I122" s="1" t="s">
        <v>108</v>
      </c>
      <c r="J122" s="1" t="s">
        <v>117</v>
      </c>
      <c r="K122" s="1" t="s">
        <v>84</v>
      </c>
      <c r="L122" s="1" t="s">
        <v>306</v>
      </c>
    </row>
    <row r="123" spans="1:12" x14ac:dyDescent="0.2">
      <c r="A123" s="1" t="s">
        <v>234</v>
      </c>
      <c r="B123" s="1" t="s">
        <v>13</v>
      </c>
      <c r="C123" s="2">
        <v>43532</v>
      </c>
      <c r="D123" s="1" t="s">
        <v>127</v>
      </c>
      <c r="E123" s="1"/>
      <c r="F123" s="1" t="s">
        <v>344</v>
      </c>
      <c r="G123" s="3">
        <v>1019.2</v>
      </c>
      <c r="H123" s="3"/>
      <c r="I123" s="1" t="s">
        <v>83</v>
      </c>
      <c r="J123" s="1" t="s">
        <v>176</v>
      </c>
      <c r="K123" s="1" t="s">
        <v>12</v>
      </c>
      <c r="L123" s="1" t="s">
        <v>345</v>
      </c>
    </row>
    <row r="124" spans="1:12" x14ac:dyDescent="0.2">
      <c r="A124" s="1" t="s">
        <v>234</v>
      </c>
      <c r="B124" s="1" t="s">
        <v>13</v>
      </c>
      <c r="C124" s="2">
        <v>43532</v>
      </c>
      <c r="D124" s="1" t="s">
        <v>127</v>
      </c>
      <c r="E124" s="1"/>
      <c r="F124" s="1" t="s">
        <v>346</v>
      </c>
      <c r="G124" s="3">
        <v>918</v>
      </c>
      <c r="H124" s="3"/>
      <c r="I124" s="1" t="s">
        <v>83</v>
      </c>
      <c r="J124" s="1" t="s">
        <v>176</v>
      </c>
      <c r="K124" s="1" t="s">
        <v>12</v>
      </c>
      <c r="L124" s="1" t="s">
        <v>347</v>
      </c>
    </row>
    <row r="125" spans="1:12" x14ac:dyDescent="0.2">
      <c r="A125" s="1" t="s">
        <v>234</v>
      </c>
      <c r="B125" s="1" t="s">
        <v>13</v>
      </c>
      <c r="C125" s="2">
        <v>43532</v>
      </c>
      <c r="D125" s="1" t="s">
        <v>127</v>
      </c>
      <c r="E125" s="1"/>
      <c r="F125" s="1" t="s">
        <v>348</v>
      </c>
      <c r="G125" s="3">
        <v>597.6</v>
      </c>
      <c r="H125" s="3"/>
      <c r="I125" s="1" t="s">
        <v>177</v>
      </c>
      <c r="J125" s="1" t="s">
        <v>178</v>
      </c>
      <c r="K125" s="1" t="s">
        <v>12</v>
      </c>
      <c r="L125" s="1" t="s">
        <v>349</v>
      </c>
    </row>
    <row r="126" spans="1:12" x14ac:dyDescent="0.2">
      <c r="A126" s="1" t="s">
        <v>234</v>
      </c>
      <c r="B126" s="1" t="s">
        <v>13</v>
      </c>
      <c r="C126" s="2">
        <v>43532</v>
      </c>
      <c r="D126" s="1" t="s">
        <v>127</v>
      </c>
      <c r="E126" s="1"/>
      <c r="F126" s="1" t="s">
        <v>350</v>
      </c>
      <c r="G126" s="3">
        <v>1380.6</v>
      </c>
      <c r="H126" s="3"/>
      <c r="I126" s="1" t="s">
        <v>106</v>
      </c>
      <c r="J126" s="1" t="s">
        <v>122</v>
      </c>
      <c r="K126" s="1" t="s">
        <v>12</v>
      </c>
      <c r="L126" s="1" t="s">
        <v>21</v>
      </c>
    </row>
    <row r="127" spans="1:12" x14ac:dyDescent="0.2">
      <c r="A127" s="1" t="s">
        <v>234</v>
      </c>
      <c r="B127" s="1" t="s">
        <v>13</v>
      </c>
      <c r="C127" s="2">
        <v>43532</v>
      </c>
      <c r="D127" s="1" t="s">
        <v>127</v>
      </c>
      <c r="E127" s="1"/>
      <c r="F127" s="1" t="s">
        <v>285</v>
      </c>
      <c r="G127" s="3">
        <v>49.3</v>
      </c>
      <c r="H127" s="3"/>
      <c r="I127" s="1" t="s">
        <v>83</v>
      </c>
      <c r="J127" s="1" t="s">
        <v>174</v>
      </c>
      <c r="K127" s="1" t="s">
        <v>12</v>
      </c>
      <c r="L127" s="1" t="s">
        <v>14</v>
      </c>
    </row>
    <row r="128" spans="1:12" x14ac:dyDescent="0.2">
      <c r="A128" s="1" t="s">
        <v>234</v>
      </c>
      <c r="B128" s="1" t="s">
        <v>13</v>
      </c>
      <c r="C128" s="2">
        <v>43532</v>
      </c>
      <c r="D128" s="1" t="s">
        <v>127</v>
      </c>
      <c r="E128" s="1"/>
      <c r="F128" s="1" t="s">
        <v>351</v>
      </c>
      <c r="G128" s="3">
        <v>960.9</v>
      </c>
      <c r="H128" s="3"/>
      <c r="I128" s="1" t="s">
        <v>120</v>
      </c>
      <c r="J128" s="1" t="s">
        <v>171</v>
      </c>
      <c r="K128" s="1" t="s">
        <v>12</v>
      </c>
      <c r="L128" s="1" t="s">
        <v>352</v>
      </c>
    </row>
    <row r="129" spans="1:12" x14ac:dyDescent="0.2">
      <c r="A129" s="1" t="s">
        <v>234</v>
      </c>
      <c r="B129" s="1" t="s">
        <v>13</v>
      </c>
      <c r="C129" s="2">
        <v>43532</v>
      </c>
      <c r="D129" s="1" t="s">
        <v>127</v>
      </c>
      <c r="E129" s="1"/>
      <c r="F129" s="1" t="s">
        <v>240</v>
      </c>
      <c r="G129" s="3">
        <v>337.4</v>
      </c>
      <c r="H129" s="3"/>
      <c r="I129" s="1" t="s">
        <v>120</v>
      </c>
      <c r="J129" s="1" t="s">
        <v>171</v>
      </c>
      <c r="K129" s="1" t="s">
        <v>84</v>
      </c>
      <c r="L129" s="1" t="s">
        <v>241</v>
      </c>
    </row>
    <row r="130" spans="1:12" x14ac:dyDescent="0.2">
      <c r="A130" s="1" t="s">
        <v>234</v>
      </c>
      <c r="B130" s="1" t="s">
        <v>13</v>
      </c>
      <c r="C130" s="2">
        <v>43532</v>
      </c>
      <c r="D130" s="1" t="s">
        <v>127</v>
      </c>
      <c r="E130" s="1"/>
      <c r="F130" s="1" t="s">
        <v>353</v>
      </c>
      <c r="G130" s="3">
        <v>531.70000000000005</v>
      </c>
      <c r="H130" s="3"/>
      <c r="I130" s="1" t="s">
        <v>119</v>
      </c>
      <c r="J130" s="1" t="s">
        <v>86</v>
      </c>
      <c r="K130" s="1" t="s">
        <v>12</v>
      </c>
      <c r="L130" s="1" t="s">
        <v>354</v>
      </c>
    </row>
    <row r="131" spans="1:12" x14ac:dyDescent="0.2">
      <c r="A131" s="1" t="s">
        <v>234</v>
      </c>
      <c r="B131" s="1" t="s">
        <v>13</v>
      </c>
      <c r="C131" s="2">
        <v>43532</v>
      </c>
      <c r="D131" s="1" t="s">
        <v>127</v>
      </c>
      <c r="E131" s="1"/>
      <c r="F131" s="1" t="s">
        <v>355</v>
      </c>
      <c r="G131" s="3">
        <v>583.79999999999995</v>
      </c>
      <c r="H131" s="3"/>
      <c r="I131" s="1" t="s">
        <v>119</v>
      </c>
      <c r="J131" s="1" t="s">
        <v>86</v>
      </c>
      <c r="K131" s="1" t="s">
        <v>12</v>
      </c>
      <c r="L131" s="1" t="s">
        <v>356</v>
      </c>
    </row>
    <row r="132" spans="1:12" x14ac:dyDescent="0.2">
      <c r="A132" s="1" t="s">
        <v>234</v>
      </c>
      <c r="B132" s="1" t="s">
        <v>13</v>
      </c>
      <c r="C132" s="2">
        <v>43532</v>
      </c>
      <c r="D132" s="1" t="s">
        <v>127</v>
      </c>
      <c r="E132" s="1"/>
      <c r="F132" s="1" t="s">
        <v>357</v>
      </c>
      <c r="G132" s="3">
        <v>648.4</v>
      </c>
      <c r="H132" s="3"/>
      <c r="I132" s="1" t="s">
        <v>119</v>
      </c>
      <c r="J132" s="1" t="s">
        <v>86</v>
      </c>
      <c r="K132" s="1" t="s">
        <v>12</v>
      </c>
      <c r="L132" s="1" t="s">
        <v>358</v>
      </c>
    </row>
    <row r="133" spans="1:12" x14ac:dyDescent="0.2">
      <c r="A133" s="1" t="s">
        <v>234</v>
      </c>
      <c r="B133" s="1" t="s">
        <v>13</v>
      </c>
      <c r="C133" s="2">
        <v>43532</v>
      </c>
      <c r="D133" s="1" t="s">
        <v>127</v>
      </c>
      <c r="E133" s="1"/>
      <c r="F133" s="1" t="s">
        <v>359</v>
      </c>
      <c r="G133" s="3">
        <v>679.1</v>
      </c>
      <c r="H133" s="3"/>
      <c r="I133" s="1" t="s">
        <v>119</v>
      </c>
      <c r="J133" s="1" t="s">
        <v>86</v>
      </c>
      <c r="K133" s="1" t="s">
        <v>12</v>
      </c>
      <c r="L133" s="1" t="s">
        <v>182</v>
      </c>
    </row>
    <row r="134" spans="1:12" x14ac:dyDescent="0.2">
      <c r="A134" s="1" t="s">
        <v>234</v>
      </c>
      <c r="B134" s="1" t="s">
        <v>13</v>
      </c>
      <c r="C134" s="2">
        <v>43532</v>
      </c>
      <c r="D134" s="1" t="s">
        <v>127</v>
      </c>
      <c r="E134" s="1"/>
      <c r="F134" s="1" t="s">
        <v>360</v>
      </c>
      <c r="G134" s="3">
        <v>52.6</v>
      </c>
      <c r="H134" s="3"/>
      <c r="I134" s="1" t="s">
        <v>123</v>
      </c>
      <c r="J134" s="1" t="s">
        <v>124</v>
      </c>
      <c r="K134" s="1" t="s">
        <v>12</v>
      </c>
      <c r="L134" s="1" t="s">
        <v>92</v>
      </c>
    </row>
    <row r="135" spans="1:12" x14ac:dyDescent="0.2">
      <c r="A135" s="1" t="s">
        <v>234</v>
      </c>
      <c r="B135" s="1" t="s">
        <v>13</v>
      </c>
      <c r="C135" s="2">
        <v>43532</v>
      </c>
      <c r="D135" s="1" t="s">
        <v>127</v>
      </c>
      <c r="E135" s="1"/>
      <c r="F135" s="1" t="s">
        <v>360</v>
      </c>
      <c r="G135" s="3">
        <v>309.10000000000002</v>
      </c>
      <c r="H135" s="3"/>
      <c r="I135" s="1" t="s">
        <v>185</v>
      </c>
      <c r="J135" s="1" t="s">
        <v>126</v>
      </c>
      <c r="K135" s="1" t="s">
        <v>12</v>
      </c>
      <c r="L135" s="1" t="s">
        <v>92</v>
      </c>
    </row>
    <row r="136" spans="1:12" x14ac:dyDescent="0.2">
      <c r="A136" s="1" t="s">
        <v>234</v>
      </c>
      <c r="B136" s="1" t="s">
        <v>13</v>
      </c>
      <c r="C136" s="2">
        <v>43532</v>
      </c>
      <c r="D136" s="1" t="s">
        <v>127</v>
      </c>
      <c r="E136" s="1"/>
      <c r="F136" s="1" t="s">
        <v>361</v>
      </c>
      <c r="G136" s="3">
        <v>1448.5</v>
      </c>
      <c r="H136" s="3"/>
      <c r="I136" s="1" t="s">
        <v>120</v>
      </c>
      <c r="J136" s="1" t="s">
        <v>171</v>
      </c>
      <c r="K136" s="1" t="s">
        <v>12</v>
      </c>
      <c r="L136" s="1" t="s">
        <v>78</v>
      </c>
    </row>
    <row r="137" spans="1:12" x14ac:dyDescent="0.2">
      <c r="A137" s="1" t="s">
        <v>234</v>
      </c>
      <c r="B137" s="1" t="s">
        <v>13</v>
      </c>
      <c r="C137" s="2">
        <v>43532</v>
      </c>
      <c r="D137" s="1" t="s">
        <v>127</v>
      </c>
      <c r="E137" s="1"/>
      <c r="F137" s="1" t="s">
        <v>362</v>
      </c>
      <c r="G137" s="3">
        <v>1012</v>
      </c>
      <c r="H137" s="3"/>
      <c r="I137" s="1" t="s">
        <v>119</v>
      </c>
      <c r="J137" s="1" t="s">
        <v>86</v>
      </c>
      <c r="K137" s="1" t="s">
        <v>12</v>
      </c>
      <c r="L137" s="1" t="s">
        <v>70</v>
      </c>
    </row>
    <row r="138" spans="1:12" x14ac:dyDescent="0.2">
      <c r="A138" s="1" t="s">
        <v>234</v>
      </c>
      <c r="B138" s="1" t="s">
        <v>13</v>
      </c>
      <c r="C138" s="2">
        <v>43532</v>
      </c>
      <c r="D138" s="1" t="s">
        <v>127</v>
      </c>
      <c r="E138" s="1"/>
      <c r="F138" s="1" t="s">
        <v>363</v>
      </c>
      <c r="G138" s="3">
        <v>644</v>
      </c>
      <c r="H138" s="3"/>
      <c r="I138" s="1" t="s">
        <v>119</v>
      </c>
      <c r="J138" s="1" t="s">
        <v>86</v>
      </c>
      <c r="K138" s="1" t="s">
        <v>12</v>
      </c>
      <c r="L138" s="1" t="s">
        <v>364</v>
      </c>
    </row>
    <row r="139" spans="1:12" x14ac:dyDescent="0.2">
      <c r="A139" s="1" t="s">
        <v>234</v>
      </c>
      <c r="B139" s="1" t="s">
        <v>13</v>
      </c>
      <c r="C139" s="2">
        <v>43532</v>
      </c>
      <c r="D139" s="1" t="s">
        <v>127</v>
      </c>
      <c r="E139" s="1"/>
      <c r="F139" s="1" t="s">
        <v>365</v>
      </c>
      <c r="G139" s="3">
        <v>646.4</v>
      </c>
      <c r="H139" s="3"/>
      <c r="I139" s="1" t="s">
        <v>119</v>
      </c>
      <c r="J139" s="1" t="s">
        <v>86</v>
      </c>
      <c r="K139" s="1" t="s">
        <v>12</v>
      </c>
      <c r="L139" s="1" t="s">
        <v>366</v>
      </c>
    </row>
    <row r="140" spans="1:12" x14ac:dyDescent="0.2">
      <c r="A140" s="1" t="s">
        <v>234</v>
      </c>
      <c r="B140" s="1" t="s">
        <v>13</v>
      </c>
      <c r="C140" s="2">
        <v>43532</v>
      </c>
      <c r="D140" s="1" t="s">
        <v>127</v>
      </c>
      <c r="E140" s="1"/>
      <c r="F140" s="1" t="s">
        <v>367</v>
      </c>
      <c r="G140" s="3">
        <v>1358.7</v>
      </c>
      <c r="H140" s="3"/>
      <c r="I140" s="1" t="s">
        <v>119</v>
      </c>
      <c r="J140" s="1" t="s">
        <v>86</v>
      </c>
      <c r="K140" s="1" t="s">
        <v>12</v>
      </c>
      <c r="L140" s="1" t="s">
        <v>52</v>
      </c>
    </row>
    <row r="141" spans="1:12" x14ac:dyDescent="0.2">
      <c r="A141" s="1" t="s">
        <v>234</v>
      </c>
      <c r="B141" s="1" t="s">
        <v>13</v>
      </c>
      <c r="C141" s="2">
        <v>43532</v>
      </c>
      <c r="D141" s="1" t="s">
        <v>127</v>
      </c>
      <c r="E141" s="1"/>
      <c r="F141" s="1" t="s">
        <v>326</v>
      </c>
      <c r="G141" s="3">
        <v>799.6</v>
      </c>
      <c r="H141" s="3"/>
      <c r="I141" s="1" t="s">
        <v>123</v>
      </c>
      <c r="J141" s="1" t="s">
        <v>124</v>
      </c>
      <c r="K141" s="1" t="s">
        <v>12</v>
      </c>
      <c r="L141" s="1" t="s">
        <v>77</v>
      </c>
    </row>
    <row r="142" spans="1:12" x14ac:dyDescent="0.2">
      <c r="A142" s="1" t="s">
        <v>234</v>
      </c>
      <c r="B142" s="1" t="s">
        <v>13</v>
      </c>
      <c r="C142" s="2">
        <v>43532</v>
      </c>
      <c r="D142" s="1" t="s">
        <v>127</v>
      </c>
      <c r="E142" s="1"/>
      <c r="F142" s="1" t="s">
        <v>303</v>
      </c>
      <c r="G142" s="3">
        <v>270.8</v>
      </c>
      <c r="H142" s="3"/>
      <c r="I142" s="1" t="s">
        <v>123</v>
      </c>
      <c r="J142" s="1" t="s">
        <v>124</v>
      </c>
      <c r="K142" s="1" t="s">
        <v>12</v>
      </c>
      <c r="L142" s="1" t="s">
        <v>304</v>
      </c>
    </row>
    <row r="143" spans="1:12" x14ac:dyDescent="0.2">
      <c r="A143" s="1" t="s">
        <v>234</v>
      </c>
      <c r="B143" s="1" t="s">
        <v>13</v>
      </c>
      <c r="C143" s="2">
        <v>43532</v>
      </c>
      <c r="D143" s="1" t="s">
        <v>127</v>
      </c>
      <c r="E143" s="1"/>
      <c r="F143" s="1" t="s">
        <v>254</v>
      </c>
      <c r="G143" s="3">
        <v>71.3</v>
      </c>
      <c r="H143" s="3"/>
      <c r="I143" s="1" t="s">
        <v>108</v>
      </c>
      <c r="J143" s="1" t="s">
        <v>117</v>
      </c>
      <c r="K143" s="1" t="s">
        <v>84</v>
      </c>
      <c r="L143" s="1" t="s">
        <v>29</v>
      </c>
    </row>
    <row r="144" spans="1:12" x14ac:dyDescent="0.2">
      <c r="A144" s="1" t="s">
        <v>234</v>
      </c>
      <c r="B144" s="1" t="s">
        <v>13</v>
      </c>
      <c r="C144" s="2">
        <v>43532</v>
      </c>
      <c r="D144" s="1" t="s">
        <v>127</v>
      </c>
      <c r="E144" s="1"/>
      <c r="F144" s="1" t="s">
        <v>299</v>
      </c>
      <c r="G144" s="3">
        <v>62.5</v>
      </c>
      <c r="H144" s="3"/>
      <c r="I144" s="1" t="s">
        <v>87</v>
      </c>
      <c r="J144" s="1" t="s">
        <v>116</v>
      </c>
      <c r="K144" s="1" t="s">
        <v>84</v>
      </c>
      <c r="L144" s="1" t="s">
        <v>300</v>
      </c>
    </row>
    <row r="145" spans="1:12" x14ac:dyDescent="0.2">
      <c r="A145" s="1" t="s">
        <v>234</v>
      </c>
      <c r="B145" s="1" t="s">
        <v>13</v>
      </c>
      <c r="C145" s="2">
        <v>43532</v>
      </c>
      <c r="D145" s="1" t="s">
        <v>127</v>
      </c>
      <c r="E145" s="1"/>
      <c r="F145" s="1" t="s">
        <v>368</v>
      </c>
      <c r="G145" s="3">
        <v>706.3</v>
      </c>
      <c r="H145" s="3"/>
      <c r="I145" s="1" t="s">
        <v>83</v>
      </c>
      <c r="J145" s="1" t="s">
        <v>176</v>
      </c>
      <c r="K145" s="1" t="s">
        <v>12</v>
      </c>
      <c r="L145" s="1" t="s">
        <v>369</v>
      </c>
    </row>
    <row r="146" spans="1:12" x14ac:dyDescent="0.2">
      <c r="A146" s="1" t="s">
        <v>234</v>
      </c>
      <c r="B146" s="1" t="s">
        <v>13</v>
      </c>
      <c r="C146" s="2">
        <v>43532</v>
      </c>
      <c r="D146" s="1" t="s">
        <v>127</v>
      </c>
      <c r="E146" s="1"/>
      <c r="F146" s="1" t="s">
        <v>314</v>
      </c>
      <c r="G146" s="3">
        <v>667.3</v>
      </c>
      <c r="H146" s="3"/>
      <c r="I146" s="1" t="s">
        <v>83</v>
      </c>
      <c r="J146" s="1" t="s">
        <v>176</v>
      </c>
      <c r="K146" s="1" t="s">
        <v>12</v>
      </c>
      <c r="L146" s="1" t="s">
        <v>36</v>
      </c>
    </row>
    <row r="147" spans="1:12" x14ac:dyDescent="0.2">
      <c r="A147" s="1" t="s">
        <v>234</v>
      </c>
      <c r="B147" s="1" t="s">
        <v>13</v>
      </c>
      <c r="C147" s="2">
        <v>43532</v>
      </c>
      <c r="D147" s="1" t="s">
        <v>127</v>
      </c>
      <c r="E147" s="1"/>
      <c r="F147" s="1" t="s">
        <v>259</v>
      </c>
      <c r="G147" s="3">
        <v>251.8</v>
      </c>
      <c r="H147" s="3"/>
      <c r="I147" s="1" t="s">
        <v>83</v>
      </c>
      <c r="J147" s="1" t="s">
        <v>176</v>
      </c>
      <c r="K147" s="1" t="s">
        <v>12</v>
      </c>
      <c r="L147" s="1" t="s">
        <v>68</v>
      </c>
    </row>
    <row r="148" spans="1:12" x14ac:dyDescent="0.2">
      <c r="A148" s="1" t="s">
        <v>234</v>
      </c>
      <c r="B148" s="1" t="s">
        <v>13</v>
      </c>
      <c r="C148" s="2">
        <v>43532</v>
      </c>
      <c r="D148" s="1" t="s">
        <v>127</v>
      </c>
      <c r="E148" s="1"/>
      <c r="F148" s="1" t="s">
        <v>370</v>
      </c>
      <c r="G148" s="3">
        <v>779.5</v>
      </c>
      <c r="H148" s="3"/>
      <c r="I148" s="1" t="s">
        <v>120</v>
      </c>
      <c r="J148" s="1" t="s">
        <v>171</v>
      </c>
      <c r="K148" s="1" t="s">
        <v>12</v>
      </c>
      <c r="L148" s="1" t="s">
        <v>81</v>
      </c>
    </row>
    <row r="149" spans="1:12" x14ac:dyDescent="0.2">
      <c r="A149" s="1" t="s">
        <v>234</v>
      </c>
      <c r="B149" s="1" t="s">
        <v>13</v>
      </c>
      <c r="C149" s="2">
        <v>43532</v>
      </c>
      <c r="D149" s="1" t="s">
        <v>127</v>
      </c>
      <c r="E149" s="1"/>
      <c r="F149" s="1" t="s">
        <v>371</v>
      </c>
      <c r="G149" s="3">
        <v>669.5</v>
      </c>
      <c r="H149" s="3"/>
      <c r="I149" s="1" t="s">
        <v>119</v>
      </c>
      <c r="J149" s="1" t="s">
        <v>86</v>
      </c>
      <c r="K149" s="1" t="s">
        <v>12</v>
      </c>
      <c r="L149" s="1" t="s">
        <v>372</v>
      </c>
    </row>
    <row r="150" spans="1:12" x14ac:dyDescent="0.2">
      <c r="A150" s="1" t="s">
        <v>234</v>
      </c>
      <c r="B150" s="1" t="s">
        <v>13</v>
      </c>
      <c r="C150" s="2">
        <v>43532</v>
      </c>
      <c r="D150" s="1" t="s">
        <v>127</v>
      </c>
      <c r="E150" s="1"/>
      <c r="F150" s="1" t="s">
        <v>302</v>
      </c>
      <c r="G150" s="3">
        <v>295.89999999999998</v>
      </c>
      <c r="H150" s="3"/>
      <c r="I150" s="1" t="s">
        <v>83</v>
      </c>
      <c r="J150" s="1" t="s">
        <v>301</v>
      </c>
      <c r="K150" s="1" t="s">
        <v>12</v>
      </c>
      <c r="L150" s="1" t="s">
        <v>73</v>
      </c>
    </row>
    <row r="151" spans="1:12" x14ac:dyDescent="0.2">
      <c r="A151" s="1" t="s">
        <v>234</v>
      </c>
      <c r="B151" s="1" t="s">
        <v>13</v>
      </c>
      <c r="C151" s="2">
        <v>43532</v>
      </c>
      <c r="D151" s="1" t="s">
        <v>127</v>
      </c>
      <c r="E151" s="1"/>
      <c r="F151" s="1" t="s">
        <v>373</v>
      </c>
      <c r="G151" s="3">
        <v>810.7</v>
      </c>
      <c r="H151" s="3"/>
      <c r="I151" s="1" t="s">
        <v>123</v>
      </c>
      <c r="J151" s="1" t="s">
        <v>124</v>
      </c>
      <c r="K151" s="1" t="s">
        <v>12</v>
      </c>
      <c r="L151" s="1" t="s">
        <v>97</v>
      </c>
    </row>
    <row r="152" spans="1:12" x14ac:dyDescent="0.2">
      <c r="A152" s="1" t="s">
        <v>234</v>
      </c>
      <c r="B152" s="1" t="s">
        <v>13</v>
      </c>
      <c r="C152" s="2">
        <v>43532</v>
      </c>
      <c r="D152" s="1" t="s">
        <v>127</v>
      </c>
      <c r="E152" s="1"/>
      <c r="F152" s="1" t="s">
        <v>258</v>
      </c>
      <c r="G152" s="3">
        <v>574.6</v>
      </c>
      <c r="H152" s="3"/>
      <c r="I152" s="1" t="s">
        <v>87</v>
      </c>
      <c r="J152" s="1" t="s">
        <v>116</v>
      </c>
      <c r="K152" s="1" t="s">
        <v>84</v>
      </c>
      <c r="L152" s="1" t="s">
        <v>63</v>
      </c>
    </row>
    <row r="153" spans="1:12" x14ac:dyDescent="0.2">
      <c r="A153" s="1" t="s">
        <v>234</v>
      </c>
      <c r="B153" s="1" t="s">
        <v>13</v>
      </c>
      <c r="C153" s="2">
        <v>43532</v>
      </c>
      <c r="D153" s="1" t="s">
        <v>127</v>
      </c>
      <c r="E153" s="1"/>
      <c r="F153" s="1" t="s">
        <v>302</v>
      </c>
      <c r="G153" s="3">
        <v>197.3</v>
      </c>
      <c r="H153" s="3"/>
      <c r="I153" s="1" t="s">
        <v>83</v>
      </c>
      <c r="J153" s="1" t="s">
        <v>243</v>
      </c>
      <c r="K153" s="1" t="s">
        <v>12</v>
      </c>
      <c r="L153" s="1" t="s">
        <v>73</v>
      </c>
    </row>
    <row r="154" spans="1:12" x14ac:dyDescent="0.2">
      <c r="A154" s="1" t="s">
        <v>234</v>
      </c>
      <c r="B154" s="1" t="s">
        <v>13</v>
      </c>
      <c r="C154" s="2">
        <v>43532</v>
      </c>
      <c r="D154" s="1" t="s">
        <v>127</v>
      </c>
      <c r="E154" s="1"/>
      <c r="F154" s="1" t="s">
        <v>374</v>
      </c>
      <c r="G154" s="3">
        <v>1074.2</v>
      </c>
      <c r="H154" s="3"/>
      <c r="I154" s="1" t="s">
        <v>119</v>
      </c>
      <c r="J154" s="1" t="s">
        <v>86</v>
      </c>
      <c r="K154" s="1" t="s">
        <v>12</v>
      </c>
      <c r="L154" s="1" t="s">
        <v>48</v>
      </c>
    </row>
    <row r="155" spans="1:12" x14ac:dyDescent="0.2">
      <c r="A155" s="1" t="s">
        <v>234</v>
      </c>
      <c r="B155" s="1" t="s">
        <v>13</v>
      </c>
      <c r="C155" s="2">
        <v>43532</v>
      </c>
      <c r="D155" s="1" t="s">
        <v>127</v>
      </c>
      <c r="E155" s="1"/>
      <c r="F155" s="1" t="s">
        <v>375</v>
      </c>
      <c r="G155" s="3">
        <v>652.79999999999995</v>
      </c>
      <c r="H155" s="3"/>
      <c r="I155" s="1" t="s">
        <v>119</v>
      </c>
      <c r="J155" s="1" t="s">
        <v>86</v>
      </c>
      <c r="K155" s="1" t="s">
        <v>12</v>
      </c>
      <c r="L155" s="1" t="s">
        <v>376</v>
      </c>
    </row>
    <row r="156" spans="1:12" x14ac:dyDescent="0.2">
      <c r="A156" s="1" t="s">
        <v>234</v>
      </c>
      <c r="B156" s="1" t="s">
        <v>13</v>
      </c>
      <c r="C156" s="2">
        <v>43532</v>
      </c>
      <c r="D156" s="1" t="s">
        <v>127</v>
      </c>
      <c r="E156" s="1"/>
      <c r="F156" s="1" t="s">
        <v>292</v>
      </c>
      <c r="G156" s="3">
        <v>565.79999999999995</v>
      </c>
      <c r="H156" s="3"/>
      <c r="I156" s="1" t="s">
        <v>106</v>
      </c>
      <c r="J156" s="1" t="s">
        <v>121</v>
      </c>
      <c r="K156" s="1" t="s">
        <v>12</v>
      </c>
      <c r="L156" s="1" t="s">
        <v>25</v>
      </c>
    </row>
    <row r="157" spans="1:12" x14ac:dyDescent="0.2">
      <c r="A157" s="1" t="s">
        <v>234</v>
      </c>
      <c r="B157" s="1" t="s">
        <v>13</v>
      </c>
      <c r="C157" s="2">
        <v>43532</v>
      </c>
      <c r="D157" s="1" t="s">
        <v>127</v>
      </c>
      <c r="E157" s="1"/>
      <c r="F157" s="1" t="s">
        <v>377</v>
      </c>
      <c r="G157" s="3">
        <v>669.8</v>
      </c>
      <c r="H157" s="3"/>
      <c r="I157" s="1" t="s">
        <v>120</v>
      </c>
      <c r="J157" s="1" t="s">
        <v>171</v>
      </c>
      <c r="K157" s="1" t="s">
        <v>12</v>
      </c>
      <c r="L157" s="1" t="s">
        <v>378</v>
      </c>
    </row>
    <row r="158" spans="1:12" x14ac:dyDescent="0.2">
      <c r="A158" s="1" t="s">
        <v>234</v>
      </c>
      <c r="B158" s="1" t="s">
        <v>13</v>
      </c>
      <c r="C158" s="2">
        <v>43532</v>
      </c>
      <c r="D158" s="1" t="s">
        <v>127</v>
      </c>
      <c r="E158" s="1"/>
      <c r="F158" s="1" t="s">
        <v>379</v>
      </c>
      <c r="G158" s="3">
        <v>797.7</v>
      </c>
      <c r="H158" s="3"/>
      <c r="I158" s="1" t="s">
        <v>119</v>
      </c>
      <c r="J158" s="1" t="s">
        <v>86</v>
      </c>
      <c r="K158" s="1" t="s">
        <v>12</v>
      </c>
      <c r="L158" s="1" t="s">
        <v>380</v>
      </c>
    </row>
    <row r="159" spans="1:12" x14ac:dyDescent="0.2">
      <c r="A159" s="1" t="s">
        <v>234</v>
      </c>
      <c r="B159" s="1" t="s">
        <v>13</v>
      </c>
      <c r="C159" s="2">
        <v>43532</v>
      </c>
      <c r="D159" s="1" t="s">
        <v>127</v>
      </c>
      <c r="E159" s="1"/>
      <c r="F159" s="1" t="s">
        <v>381</v>
      </c>
      <c r="G159" s="3">
        <v>1206.0999999999999</v>
      </c>
      <c r="H159" s="3"/>
      <c r="I159" s="1" t="s">
        <v>119</v>
      </c>
      <c r="J159" s="1" t="s">
        <v>86</v>
      </c>
      <c r="K159" s="1" t="s">
        <v>12</v>
      </c>
      <c r="L159" s="1" t="s">
        <v>382</v>
      </c>
    </row>
    <row r="160" spans="1:12" x14ac:dyDescent="0.2">
      <c r="A160" s="1" t="s">
        <v>234</v>
      </c>
      <c r="B160" s="1" t="s">
        <v>13</v>
      </c>
      <c r="C160" s="2">
        <v>43532</v>
      </c>
      <c r="D160" s="1" t="s">
        <v>127</v>
      </c>
      <c r="E160" s="1"/>
      <c r="F160" s="1" t="s">
        <v>254</v>
      </c>
      <c r="G160" s="3">
        <v>250</v>
      </c>
      <c r="H160" s="3"/>
      <c r="I160" s="1" t="s">
        <v>83</v>
      </c>
      <c r="J160" s="1" t="s">
        <v>175</v>
      </c>
      <c r="K160" s="1" t="s">
        <v>84</v>
      </c>
      <c r="L160" s="1" t="s">
        <v>29</v>
      </c>
    </row>
    <row r="161" spans="1:12" x14ac:dyDescent="0.2">
      <c r="A161" s="1" t="s">
        <v>234</v>
      </c>
      <c r="B161" s="1" t="s">
        <v>13</v>
      </c>
      <c r="C161" s="2">
        <v>43532</v>
      </c>
      <c r="D161" s="1" t="s">
        <v>127</v>
      </c>
      <c r="E161" s="1"/>
      <c r="F161" s="1" t="s">
        <v>383</v>
      </c>
      <c r="G161" s="3">
        <v>681.1</v>
      </c>
      <c r="H161" s="3"/>
      <c r="I161" s="1" t="s">
        <v>177</v>
      </c>
      <c r="J161" s="1" t="s">
        <v>178</v>
      </c>
      <c r="K161" s="1" t="s">
        <v>12</v>
      </c>
      <c r="L161" s="1" t="s">
        <v>384</v>
      </c>
    </row>
    <row r="162" spans="1:12" x14ac:dyDescent="0.2">
      <c r="A162" s="1" t="s">
        <v>234</v>
      </c>
      <c r="B162" s="1" t="s">
        <v>13</v>
      </c>
      <c r="C162" s="2">
        <v>43532</v>
      </c>
      <c r="D162" s="1" t="s">
        <v>127</v>
      </c>
      <c r="E162" s="1"/>
      <c r="F162" s="1" t="s">
        <v>312</v>
      </c>
      <c r="G162" s="3">
        <v>1755.6</v>
      </c>
      <c r="H162" s="3"/>
      <c r="I162" s="1" t="s">
        <v>106</v>
      </c>
      <c r="J162" s="1" t="s">
        <v>121</v>
      </c>
      <c r="K162" s="1" t="s">
        <v>12</v>
      </c>
      <c r="L162" s="1" t="s">
        <v>313</v>
      </c>
    </row>
    <row r="163" spans="1:12" x14ac:dyDescent="0.2">
      <c r="A163" s="1" t="s">
        <v>234</v>
      </c>
      <c r="B163" s="1" t="s">
        <v>13</v>
      </c>
      <c r="C163" s="2">
        <v>43532</v>
      </c>
      <c r="D163" s="1" t="s">
        <v>127</v>
      </c>
      <c r="E163" s="1"/>
      <c r="F163" s="1" t="s">
        <v>385</v>
      </c>
      <c r="G163" s="3">
        <v>1307.9000000000001</v>
      </c>
      <c r="H163" s="3"/>
      <c r="I163" s="1" t="s">
        <v>119</v>
      </c>
      <c r="J163" s="1" t="s">
        <v>86</v>
      </c>
      <c r="K163" s="1" t="s">
        <v>12</v>
      </c>
      <c r="L163" s="1" t="s">
        <v>88</v>
      </c>
    </row>
    <row r="164" spans="1:12" x14ac:dyDescent="0.2">
      <c r="A164" s="1" t="s">
        <v>234</v>
      </c>
      <c r="B164" s="1" t="s">
        <v>13</v>
      </c>
      <c r="C164" s="2">
        <v>43532</v>
      </c>
      <c r="D164" s="1" t="s">
        <v>127</v>
      </c>
      <c r="E164" s="1"/>
      <c r="F164" s="1" t="s">
        <v>386</v>
      </c>
      <c r="G164" s="3">
        <v>717.9</v>
      </c>
      <c r="H164" s="3"/>
      <c r="I164" s="1" t="s">
        <v>119</v>
      </c>
      <c r="J164" s="1" t="s">
        <v>86</v>
      </c>
      <c r="K164" s="1" t="s">
        <v>12</v>
      </c>
      <c r="L164" s="1" t="s">
        <v>387</v>
      </c>
    </row>
    <row r="165" spans="1:12" x14ac:dyDescent="0.2">
      <c r="A165" s="1" t="s">
        <v>234</v>
      </c>
      <c r="B165" s="1" t="s">
        <v>13</v>
      </c>
      <c r="C165" s="2">
        <v>43532</v>
      </c>
      <c r="D165" s="1" t="s">
        <v>127</v>
      </c>
      <c r="E165" s="1"/>
      <c r="F165" s="1" t="s">
        <v>388</v>
      </c>
      <c r="G165" s="3">
        <v>531.70000000000005</v>
      </c>
      <c r="H165" s="3"/>
      <c r="I165" s="1" t="s">
        <v>119</v>
      </c>
      <c r="J165" s="1" t="s">
        <v>86</v>
      </c>
      <c r="K165" s="1" t="s">
        <v>12</v>
      </c>
      <c r="L165" s="1" t="s">
        <v>389</v>
      </c>
    </row>
    <row r="166" spans="1:12" x14ac:dyDescent="0.2">
      <c r="A166" s="1" t="s">
        <v>234</v>
      </c>
      <c r="B166" s="1" t="s">
        <v>13</v>
      </c>
      <c r="C166" s="2">
        <v>43532</v>
      </c>
      <c r="D166" s="1" t="s">
        <v>127</v>
      </c>
      <c r="E166" s="1"/>
      <c r="F166" s="1" t="s">
        <v>390</v>
      </c>
      <c r="G166" s="3">
        <v>1384.6</v>
      </c>
      <c r="H166" s="3"/>
      <c r="I166" s="1" t="s">
        <v>106</v>
      </c>
      <c r="J166" s="1" t="s">
        <v>121</v>
      </c>
      <c r="K166" s="1" t="s">
        <v>12</v>
      </c>
      <c r="L166" s="1" t="s">
        <v>18</v>
      </c>
    </row>
    <row r="167" spans="1:12" x14ac:dyDescent="0.2">
      <c r="A167" s="1" t="s">
        <v>234</v>
      </c>
      <c r="B167" s="1" t="s">
        <v>13</v>
      </c>
      <c r="C167" s="2">
        <v>43532</v>
      </c>
      <c r="D167" s="1" t="s">
        <v>127</v>
      </c>
      <c r="E167" s="1"/>
      <c r="F167" s="1" t="s">
        <v>259</v>
      </c>
      <c r="G167" s="3">
        <v>587.5</v>
      </c>
      <c r="H167" s="3"/>
      <c r="I167" s="1" t="s">
        <v>87</v>
      </c>
      <c r="J167" s="1" t="s">
        <v>116</v>
      </c>
      <c r="K167" s="1" t="s">
        <v>12</v>
      </c>
      <c r="L167" s="1" t="s">
        <v>68</v>
      </c>
    </row>
    <row r="168" spans="1:12" x14ac:dyDescent="0.2">
      <c r="A168" s="1" t="s">
        <v>234</v>
      </c>
      <c r="B168" s="1" t="s">
        <v>13</v>
      </c>
      <c r="C168" s="2">
        <v>43532</v>
      </c>
      <c r="D168" s="1" t="s">
        <v>127</v>
      </c>
      <c r="E168" s="1"/>
      <c r="F168" s="1" t="s">
        <v>280</v>
      </c>
      <c r="G168" s="3">
        <v>281.2</v>
      </c>
      <c r="H168" s="3"/>
      <c r="I168" s="1" t="s">
        <v>83</v>
      </c>
      <c r="J168" s="1" t="s">
        <v>391</v>
      </c>
      <c r="K168" s="1" t="s">
        <v>12</v>
      </c>
      <c r="L168" s="1" t="s">
        <v>17</v>
      </c>
    </row>
    <row r="169" spans="1:12" x14ac:dyDescent="0.2">
      <c r="A169" s="1" t="s">
        <v>234</v>
      </c>
      <c r="B169" s="1" t="s">
        <v>13</v>
      </c>
      <c r="C169" s="2">
        <v>43532</v>
      </c>
      <c r="D169" s="1" t="s">
        <v>127</v>
      </c>
      <c r="E169" s="1"/>
      <c r="F169" s="1" t="s">
        <v>392</v>
      </c>
      <c r="G169" s="3">
        <v>1377.5</v>
      </c>
      <c r="H169" s="3"/>
      <c r="I169" s="1" t="s">
        <v>119</v>
      </c>
      <c r="J169" s="1" t="s">
        <v>86</v>
      </c>
      <c r="K169" s="1" t="s">
        <v>12</v>
      </c>
      <c r="L169" s="1" t="s">
        <v>393</v>
      </c>
    </row>
    <row r="170" spans="1:12" x14ac:dyDescent="0.2">
      <c r="A170" s="1" t="s">
        <v>234</v>
      </c>
      <c r="B170" s="1" t="s">
        <v>13</v>
      </c>
      <c r="C170" s="2">
        <v>43532</v>
      </c>
      <c r="D170" s="1" t="s">
        <v>127</v>
      </c>
      <c r="E170" s="1"/>
      <c r="F170" s="1" t="s">
        <v>394</v>
      </c>
      <c r="G170" s="3">
        <v>1073.5999999999999</v>
      </c>
      <c r="H170" s="3"/>
      <c r="I170" s="1" t="s">
        <v>119</v>
      </c>
      <c r="J170" s="1" t="s">
        <v>86</v>
      </c>
      <c r="K170" s="1" t="s">
        <v>12</v>
      </c>
      <c r="L170" s="1" t="s">
        <v>395</v>
      </c>
    </row>
    <row r="171" spans="1:12" x14ac:dyDescent="0.2">
      <c r="A171" s="1" t="s">
        <v>234</v>
      </c>
      <c r="B171" s="1" t="s">
        <v>13</v>
      </c>
      <c r="C171" s="2">
        <v>43532</v>
      </c>
      <c r="D171" s="1" t="s">
        <v>127</v>
      </c>
      <c r="E171" s="1"/>
      <c r="F171" s="1" t="s">
        <v>396</v>
      </c>
      <c r="G171" s="3">
        <v>1885.2</v>
      </c>
      <c r="H171" s="3"/>
      <c r="I171" s="1" t="s">
        <v>119</v>
      </c>
      <c r="J171" s="1" t="s">
        <v>86</v>
      </c>
      <c r="K171" s="1" t="s">
        <v>12</v>
      </c>
      <c r="L171" s="1" t="s">
        <v>397</v>
      </c>
    </row>
    <row r="172" spans="1:12" x14ac:dyDescent="0.2">
      <c r="A172" s="1" t="s">
        <v>234</v>
      </c>
      <c r="B172" s="1" t="s">
        <v>13</v>
      </c>
      <c r="C172" s="2">
        <v>43532</v>
      </c>
      <c r="D172" s="1" t="s">
        <v>127</v>
      </c>
      <c r="E172" s="1"/>
      <c r="F172" s="1" t="s">
        <v>398</v>
      </c>
      <c r="G172" s="3">
        <v>733.6</v>
      </c>
      <c r="H172" s="3"/>
      <c r="I172" s="1" t="s">
        <v>119</v>
      </c>
      <c r="J172" s="1" t="s">
        <v>86</v>
      </c>
      <c r="K172" s="1" t="s">
        <v>12</v>
      </c>
      <c r="L172" s="1" t="s">
        <v>399</v>
      </c>
    </row>
    <row r="173" spans="1:12" x14ac:dyDescent="0.2">
      <c r="A173" s="1" t="s">
        <v>234</v>
      </c>
      <c r="B173" s="1" t="s">
        <v>13</v>
      </c>
      <c r="C173" s="2">
        <v>43532</v>
      </c>
      <c r="D173" s="1" t="s">
        <v>127</v>
      </c>
      <c r="E173" s="1"/>
      <c r="F173" s="1" t="s">
        <v>252</v>
      </c>
      <c r="G173" s="3">
        <v>408.5</v>
      </c>
      <c r="H173" s="3"/>
      <c r="I173" s="1" t="s">
        <v>123</v>
      </c>
      <c r="J173" s="1" t="s">
        <v>124</v>
      </c>
      <c r="K173" s="1" t="s">
        <v>84</v>
      </c>
      <c r="L173" s="1" t="s">
        <v>26</v>
      </c>
    </row>
    <row r="174" spans="1:12" x14ac:dyDescent="0.2">
      <c r="A174" s="1" t="s">
        <v>234</v>
      </c>
      <c r="B174" s="1" t="s">
        <v>13</v>
      </c>
      <c r="C174" s="2">
        <v>43532</v>
      </c>
      <c r="D174" s="1" t="s">
        <v>127</v>
      </c>
      <c r="E174" s="1"/>
      <c r="F174" s="1" t="s">
        <v>240</v>
      </c>
      <c r="G174" s="3">
        <v>26</v>
      </c>
      <c r="H174" s="3"/>
      <c r="I174" s="1" t="s">
        <v>185</v>
      </c>
      <c r="J174" s="1" t="s">
        <v>126</v>
      </c>
      <c r="K174" s="1" t="s">
        <v>84</v>
      </c>
      <c r="L174" s="1" t="s">
        <v>241</v>
      </c>
    </row>
    <row r="175" spans="1:12" x14ac:dyDescent="0.2">
      <c r="A175" s="1" t="s">
        <v>234</v>
      </c>
      <c r="B175" s="1" t="s">
        <v>13</v>
      </c>
      <c r="C175" s="2">
        <v>43532</v>
      </c>
      <c r="D175" s="1" t="s">
        <v>127</v>
      </c>
      <c r="E175" s="1"/>
      <c r="F175" s="1" t="s">
        <v>400</v>
      </c>
      <c r="G175" s="3">
        <v>1078.5</v>
      </c>
      <c r="H175" s="3"/>
      <c r="I175" s="1" t="s">
        <v>120</v>
      </c>
      <c r="J175" s="1" t="s">
        <v>171</v>
      </c>
      <c r="K175" s="1" t="s">
        <v>12</v>
      </c>
      <c r="L175" s="1" t="s">
        <v>19</v>
      </c>
    </row>
    <row r="176" spans="1:12" x14ac:dyDescent="0.2">
      <c r="A176" s="1" t="s">
        <v>234</v>
      </c>
      <c r="B176" s="1" t="s">
        <v>13</v>
      </c>
      <c r="C176" s="2">
        <v>43532</v>
      </c>
      <c r="D176" s="1" t="s">
        <v>127</v>
      </c>
      <c r="E176" s="1"/>
      <c r="F176" s="1" t="s">
        <v>401</v>
      </c>
      <c r="G176" s="3">
        <v>823.5</v>
      </c>
      <c r="H176" s="3"/>
      <c r="I176" s="1" t="s">
        <v>119</v>
      </c>
      <c r="J176" s="1" t="s">
        <v>86</v>
      </c>
      <c r="K176" s="1" t="s">
        <v>12</v>
      </c>
      <c r="L176" s="1" t="s">
        <v>402</v>
      </c>
    </row>
    <row r="177" spans="1:12" x14ac:dyDescent="0.2">
      <c r="A177" s="1" t="s">
        <v>234</v>
      </c>
      <c r="B177" s="1" t="s">
        <v>13</v>
      </c>
      <c r="C177" s="2">
        <v>43532</v>
      </c>
      <c r="D177" s="1" t="s">
        <v>127</v>
      </c>
      <c r="E177" s="1"/>
      <c r="F177" s="1" t="s">
        <v>252</v>
      </c>
      <c r="G177" s="3">
        <v>379.1</v>
      </c>
      <c r="H177" s="3"/>
      <c r="I177" s="1" t="s">
        <v>83</v>
      </c>
      <c r="J177" s="1" t="s">
        <v>175</v>
      </c>
      <c r="K177" s="1" t="s">
        <v>84</v>
      </c>
      <c r="L177" s="1" t="s">
        <v>26</v>
      </c>
    </row>
    <row r="178" spans="1:12" x14ac:dyDescent="0.2">
      <c r="A178" s="1" t="s">
        <v>234</v>
      </c>
      <c r="B178" s="1" t="s">
        <v>13</v>
      </c>
      <c r="C178" s="2">
        <v>43532</v>
      </c>
      <c r="D178" s="1" t="s">
        <v>127</v>
      </c>
      <c r="E178" s="1"/>
      <c r="F178" s="1" t="s">
        <v>403</v>
      </c>
      <c r="G178" s="3">
        <v>1357.6</v>
      </c>
      <c r="H178" s="3"/>
      <c r="I178" s="1" t="s">
        <v>106</v>
      </c>
      <c r="J178" s="1" t="s">
        <v>121</v>
      </c>
      <c r="K178" s="1" t="s">
        <v>12</v>
      </c>
      <c r="L178" s="1" t="s">
        <v>23</v>
      </c>
    </row>
    <row r="179" spans="1:12" x14ac:dyDescent="0.2">
      <c r="A179" s="1" t="s">
        <v>234</v>
      </c>
      <c r="B179" s="1" t="s">
        <v>13</v>
      </c>
      <c r="C179" s="2">
        <v>43532</v>
      </c>
      <c r="D179" s="1" t="s">
        <v>127</v>
      </c>
      <c r="E179" s="1"/>
      <c r="F179" s="1" t="s">
        <v>404</v>
      </c>
      <c r="G179" s="3">
        <v>1350.2</v>
      </c>
      <c r="H179" s="3"/>
      <c r="I179" s="1" t="s">
        <v>83</v>
      </c>
      <c r="J179" s="1" t="s">
        <v>176</v>
      </c>
      <c r="K179" s="1" t="s">
        <v>12</v>
      </c>
      <c r="L179" s="1" t="s">
        <v>405</v>
      </c>
    </row>
    <row r="180" spans="1:12" x14ac:dyDescent="0.2">
      <c r="A180" s="1" t="s">
        <v>234</v>
      </c>
      <c r="B180" s="1" t="s">
        <v>13</v>
      </c>
      <c r="C180" s="2">
        <v>43532</v>
      </c>
      <c r="D180" s="1" t="s">
        <v>127</v>
      </c>
      <c r="E180" s="1"/>
      <c r="F180" s="1" t="s">
        <v>406</v>
      </c>
      <c r="G180" s="3">
        <v>1208.5999999999999</v>
      </c>
      <c r="H180" s="3"/>
      <c r="I180" s="1" t="s">
        <v>119</v>
      </c>
      <c r="J180" s="1" t="s">
        <v>86</v>
      </c>
      <c r="K180" s="1" t="s">
        <v>12</v>
      </c>
      <c r="L180" s="1" t="s">
        <v>407</v>
      </c>
    </row>
    <row r="181" spans="1:12" x14ac:dyDescent="0.2">
      <c r="A181" s="1" t="s">
        <v>234</v>
      </c>
      <c r="B181" s="1" t="s">
        <v>13</v>
      </c>
      <c r="C181" s="2">
        <v>43532</v>
      </c>
      <c r="D181" s="1" t="s">
        <v>127</v>
      </c>
      <c r="E181" s="1"/>
      <c r="F181" s="1" t="s">
        <v>314</v>
      </c>
      <c r="G181" s="3">
        <v>533.79999999999995</v>
      </c>
      <c r="H181" s="3"/>
      <c r="I181" s="1" t="s">
        <v>83</v>
      </c>
      <c r="J181" s="1" t="s">
        <v>175</v>
      </c>
      <c r="K181" s="1" t="s">
        <v>12</v>
      </c>
      <c r="L181" s="1" t="s">
        <v>36</v>
      </c>
    </row>
    <row r="182" spans="1:12" x14ac:dyDescent="0.2">
      <c r="A182" s="1" t="s">
        <v>234</v>
      </c>
      <c r="B182" s="1" t="s">
        <v>13</v>
      </c>
      <c r="C182" s="2">
        <v>43532</v>
      </c>
      <c r="D182" s="1" t="s">
        <v>127</v>
      </c>
      <c r="E182" s="1"/>
      <c r="F182" s="1" t="s">
        <v>408</v>
      </c>
      <c r="G182" s="3">
        <v>67.900000000000006</v>
      </c>
      <c r="H182" s="3"/>
      <c r="I182" s="1" t="s">
        <v>85</v>
      </c>
      <c r="J182" s="1" t="s">
        <v>125</v>
      </c>
      <c r="K182" s="1" t="s">
        <v>84</v>
      </c>
      <c r="L182" s="1" t="s">
        <v>409</v>
      </c>
    </row>
    <row r="183" spans="1:12" x14ac:dyDescent="0.2">
      <c r="A183" s="1" t="s">
        <v>234</v>
      </c>
      <c r="B183" s="1" t="s">
        <v>13</v>
      </c>
      <c r="C183" s="2">
        <v>43532</v>
      </c>
      <c r="D183" s="1" t="s">
        <v>127</v>
      </c>
      <c r="E183" s="1"/>
      <c r="F183" s="1" t="s">
        <v>237</v>
      </c>
      <c r="G183" s="3">
        <v>308.89999999999998</v>
      </c>
      <c r="H183" s="3"/>
      <c r="I183" s="1" t="s">
        <v>185</v>
      </c>
      <c r="J183" s="1" t="s">
        <v>126</v>
      </c>
      <c r="K183" s="1" t="s">
        <v>12</v>
      </c>
      <c r="L183" s="1" t="s">
        <v>49</v>
      </c>
    </row>
    <row r="184" spans="1:12" x14ac:dyDescent="0.2">
      <c r="A184" s="1" t="s">
        <v>234</v>
      </c>
      <c r="B184" s="1" t="s">
        <v>13</v>
      </c>
      <c r="C184" s="2">
        <v>43532</v>
      </c>
      <c r="D184" s="1" t="s">
        <v>127</v>
      </c>
      <c r="E184" s="1"/>
      <c r="F184" s="1" t="s">
        <v>326</v>
      </c>
      <c r="G184" s="3">
        <v>469.6</v>
      </c>
      <c r="H184" s="3"/>
      <c r="I184" s="1" t="s">
        <v>185</v>
      </c>
      <c r="J184" s="1" t="s">
        <v>126</v>
      </c>
      <c r="K184" s="1" t="s">
        <v>12</v>
      </c>
      <c r="L184" s="1" t="s">
        <v>77</v>
      </c>
    </row>
    <row r="185" spans="1:12" x14ac:dyDescent="0.2">
      <c r="A185" s="1" t="s">
        <v>234</v>
      </c>
      <c r="B185" s="1" t="s">
        <v>13</v>
      </c>
      <c r="C185" s="2">
        <v>43532</v>
      </c>
      <c r="D185" s="1" t="s">
        <v>127</v>
      </c>
      <c r="E185" s="1"/>
      <c r="F185" s="1" t="s">
        <v>410</v>
      </c>
      <c r="G185" s="3">
        <v>905.6</v>
      </c>
      <c r="H185" s="3"/>
      <c r="I185" s="1" t="s">
        <v>83</v>
      </c>
      <c r="J185" s="1" t="s">
        <v>176</v>
      </c>
      <c r="K185" s="1" t="s">
        <v>12</v>
      </c>
      <c r="L185" s="1" t="s">
        <v>411</v>
      </c>
    </row>
    <row r="186" spans="1:12" x14ac:dyDescent="0.2">
      <c r="A186" s="1" t="s">
        <v>234</v>
      </c>
      <c r="B186" s="1" t="s">
        <v>13</v>
      </c>
      <c r="C186" s="2">
        <v>43532</v>
      </c>
      <c r="D186" s="1" t="s">
        <v>127</v>
      </c>
      <c r="E186" s="1"/>
      <c r="F186" s="1" t="s">
        <v>412</v>
      </c>
      <c r="G186" s="3">
        <v>861.4</v>
      </c>
      <c r="H186" s="3"/>
      <c r="I186" s="1" t="s">
        <v>120</v>
      </c>
      <c r="J186" s="1" t="s">
        <v>171</v>
      </c>
      <c r="K186" s="1" t="s">
        <v>12</v>
      </c>
      <c r="L186" s="1" t="s">
        <v>76</v>
      </c>
    </row>
    <row r="187" spans="1:12" x14ac:dyDescent="0.2">
      <c r="A187" s="1" t="s">
        <v>234</v>
      </c>
      <c r="B187" s="1" t="s">
        <v>13</v>
      </c>
      <c r="C187" s="2">
        <v>43532</v>
      </c>
      <c r="D187" s="1" t="s">
        <v>127</v>
      </c>
      <c r="E187" s="1"/>
      <c r="F187" s="1" t="s">
        <v>413</v>
      </c>
      <c r="G187" s="3">
        <v>313.10000000000002</v>
      </c>
      <c r="H187" s="3"/>
      <c r="I187" s="1" t="s">
        <v>119</v>
      </c>
      <c r="J187" s="1" t="s">
        <v>86</v>
      </c>
      <c r="K187" s="1" t="s">
        <v>12</v>
      </c>
      <c r="L187" s="1" t="s">
        <v>110</v>
      </c>
    </row>
    <row r="188" spans="1:12" x14ac:dyDescent="0.2">
      <c r="A188" s="1" t="s">
        <v>234</v>
      </c>
      <c r="B188" s="1" t="s">
        <v>13</v>
      </c>
      <c r="C188" s="2">
        <v>43532</v>
      </c>
      <c r="D188" s="1" t="s">
        <v>127</v>
      </c>
      <c r="E188" s="1"/>
      <c r="F188" s="1" t="s">
        <v>414</v>
      </c>
      <c r="G188" s="3">
        <v>451.3</v>
      </c>
      <c r="H188" s="3"/>
      <c r="I188" s="1" t="s">
        <v>119</v>
      </c>
      <c r="J188" s="1" t="s">
        <v>86</v>
      </c>
      <c r="K188" s="1" t="s">
        <v>12</v>
      </c>
      <c r="L188" s="1" t="s">
        <v>102</v>
      </c>
    </row>
    <row r="189" spans="1:12" x14ac:dyDescent="0.2">
      <c r="A189" s="1" t="s">
        <v>234</v>
      </c>
      <c r="B189" s="1" t="s">
        <v>13</v>
      </c>
      <c r="C189" s="2">
        <v>43532</v>
      </c>
      <c r="D189" s="1" t="s">
        <v>127</v>
      </c>
      <c r="E189" s="1"/>
      <c r="F189" s="1" t="s">
        <v>415</v>
      </c>
      <c r="G189" s="3">
        <v>552.6</v>
      </c>
      <c r="H189" s="3"/>
      <c r="I189" s="1" t="s">
        <v>119</v>
      </c>
      <c r="J189" s="1" t="s">
        <v>86</v>
      </c>
      <c r="K189" s="1" t="s">
        <v>12</v>
      </c>
      <c r="L189" s="1" t="s">
        <v>109</v>
      </c>
    </row>
    <row r="190" spans="1:12" x14ac:dyDescent="0.2">
      <c r="A190" s="1" t="s">
        <v>234</v>
      </c>
      <c r="B190" s="1" t="s">
        <v>13</v>
      </c>
      <c r="C190" s="2">
        <v>43532</v>
      </c>
      <c r="D190" s="1" t="s">
        <v>127</v>
      </c>
      <c r="E190" s="1"/>
      <c r="F190" s="1" t="s">
        <v>252</v>
      </c>
      <c r="G190" s="3">
        <v>242.3</v>
      </c>
      <c r="H190" s="3"/>
      <c r="I190" s="1" t="s">
        <v>185</v>
      </c>
      <c r="J190" s="1" t="s">
        <v>126</v>
      </c>
      <c r="K190" s="1" t="s">
        <v>84</v>
      </c>
      <c r="L190" s="1" t="s">
        <v>26</v>
      </c>
    </row>
    <row r="191" spans="1:12" x14ac:dyDescent="0.2">
      <c r="A191" s="1" t="s">
        <v>234</v>
      </c>
      <c r="B191" s="1" t="s">
        <v>13</v>
      </c>
      <c r="C191" s="2">
        <v>43532</v>
      </c>
      <c r="D191" s="1" t="s">
        <v>127</v>
      </c>
      <c r="E191" s="1"/>
      <c r="F191" s="1" t="s">
        <v>254</v>
      </c>
      <c r="G191" s="3">
        <v>250</v>
      </c>
      <c r="H191" s="3"/>
      <c r="I191" s="1" t="s">
        <v>83</v>
      </c>
      <c r="J191" s="1" t="s">
        <v>176</v>
      </c>
      <c r="K191" s="1" t="s">
        <v>84</v>
      </c>
      <c r="L191" s="1" t="s">
        <v>29</v>
      </c>
    </row>
    <row r="192" spans="1:12" x14ac:dyDescent="0.2">
      <c r="A192" s="1" t="s">
        <v>234</v>
      </c>
      <c r="B192" s="1" t="s">
        <v>13</v>
      </c>
      <c r="C192" s="2">
        <v>43532</v>
      </c>
      <c r="D192" s="1" t="s">
        <v>127</v>
      </c>
      <c r="E192" s="1"/>
      <c r="F192" s="1" t="s">
        <v>416</v>
      </c>
      <c r="G192" s="3">
        <v>2184.8000000000002</v>
      </c>
      <c r="H192" s="3"/>
      <c r="I192" s="1" t="s">
        <v>83</v>
      </c>
      <c r="J192" s="1" t="s">
        <v>176</v>
      </c>
      <c r="K192" s="1" t="s">
        <v>12</v>
      </c>
      <c r="L192" s="1" t="s">
        <v>47</v>
      </c>
    </row>
    <row r="193" spans="1:12" x14ac:dyDescent="0.2">
      <c r="A193" s="1" t="s">
        <v>234</v>
      </c>
      <c r="B193" s="1" t="s">
        <v>13</v>
      </c>
      <c r="C193" s="2">
        <v>43532</v>
      </c>
      <c r="D193" s="1" t="s">
        <v>127</v>
      </c>
      <c r="E193" s="1"/>
      <c r="F193" s="1" t="s">
        <v>417</v>
      </c>
      <c r="G193" s="3">
        <v>925.9</v>
      </c>
      <c r="H193" s="3"/>
      <c r="I193" s="1" t="s">
        <v>120</v>
      </c>
      <c r="J193" s="1" t="s">
        <v>171</v>
      </c>
      <c r="K193" s="1" t="s">
        <v>12</v>
      </c>
      <c r="L193" s="1" t="s">
        <v>418</v>
      </c>
    </row>
    <row r="194" spans="1:12" x14ac:dyDescent="0.2">
      <c r="A194" s="1" t="s">
        <v>234</v>
      </c>
      <c r="B194" s="1" t="s">
        <v>13</v>
      </c>
      <c r="C194" s="2">
        <v>43532</v>
      </c>
      <c r="D194" s="1" t="s">
        <v>127</v>
      </c>
      <c r="E194" s="1"/>
      <c r="F194" s="1" t="s">
        <v>254</v>
      </c>
      <c r="G194" s="3">
        <v>1207.5</v>
      </c>
      <c r="H194" s="3"/>
      <c r="I194" s="1" t="s">
        <v>119</v>
      </c>
      <c r="J194" s="1" t="s">
        <v>86</v>
      </c>
      <c r="K194" s="1" t="s">
        <v>84</v>
      </c>
      <c r="L194" s="1" t="s">
        <v>29</v>
      </c>
    </row>
    <row r="195" spans="1:12" x14ac:dyDescent="0.2">
      <c r="A195" s="1" t="s">
        <v>234</v>
      </c>
      <c r="B195" s="1" t="s">
        <v>13</v>
      </c>
      <c r="C195" s="2">
        <v>43532</v>
      </c>
      <c r="D195" s="1" t="s">
        <v>127</v>
      </c>
      <c r="E195" s="1"/>
      <c r="F195" s="1" t="s">
        <v>260</v>
      </c>
      <c r="G195" s="3">
        <v>378.5</v>
      </c>
      <c r="H195" s="3"/>
      <c r="I195" s="1" t="s">
        <v>185</v>
      </c>
      <c r="J195" s="1" t="s">
        <v>126</v>
      </c>
      <c r="K195" s="1" t="s">
        <v>12</v>
      </c>
      <c r="L195" s="1" t="s">
        <v>261</v>
      </c>
    </row>
    <row r="196" spans="1:12" x14ac:dyDescent="0.2">
      <c r="A196" s="1" t="s">
        <v>234</v>
      </c>
      <c r="B196" s="1" t="s">
        <v>13</v>
      </c>
      <c r="C196" s="2">
        <v>43532</v>
      </c>
      <c r="D196" s="1" t="s">
        <v>127</v>
      </c>
      <c r="E196" s="1"/>
      <c r="F196" s="1" t="s">
        <v>419</v>
      </c>
      <c r="G196" s="3">
        <v>1046</v>
      </c>
      <c r="H196" s="3"/>
      <c r="I196" s="1" t="s">
        <v>83</v>
      </c>
      <c r="J196" s="1" t="s">
        <v>176</v>
      </c>
      <c r="K196" s="1" t="s">
        <v>12</v>
      </c>
      <c r="L196" s="1" t="s">
        <v>93</v>
      </c>
    </row>
    <row r="197" spans="1:12" x14ac:dyDescent="0.2">
      <c r="A197" s="1" t="s">
        <v>234</v>
      </c>
      <c r="B197" s="1" t="s">
        <v>13</v>
      </c>
      <c r="C197" s="2">
        <v>43532</v>
      </c>
      <c r="D197" s="1" t="s">
        <v>127</v>
      </c>
      <c r="E197" s="1"/>
      <c r="F197" s="1" t="s">
        <v>420</v>
      </c>
      <c r="G197" s="3">
        <v>1134.4000000000001</v>
      </c>
      <c r="H197" s="3"/>
      <c r="I197" s="1" t="s">
        <v>83</v>
      </c>
      <c r="J197" s="1" t="s">
        <v>176</v>
      </c>
      <c r="K197" s="1" t="s">
        <v>12</v>
      </c>
      <c r="L197" s="1" t="s">
        <v>421</v>
      </c>
    </row>
    <row r="198" spans="1:12" x14ac:dyDescent="0.2">
      <c r="A198" s="1" t="s">
        <v>234</v>
      </c>
      <c r="B198" s="1" t="s">
        <v>13</v>
      </c>
      <c r="C198" s="2">
        <v>43532</v>
      </c>
      <c r="D198" s="1" t="s">
        <v>127</v>
      </c>
      <c r="E198" s="1"/>
      <c r="F198" s="1" t="s">
        <v>422</v>
      </c>
      <c r="G198" s="3">
        <v>1047.4000000000001</v>
      </c>
      <c r="H198" s="3"/>
      <c r="I198" s="1" t="s">
        <v>120</v>
      </c>
      <c r="J198" s="1" t="s">
        <v>171</v>
      </c>
      <c r="K198" s="1" t="s">
        <v>12</v>
      </c>
      <c r="L198" s="1" t="s">
        <v>20</v>
      </c>
    </row>
    <row r="199" spans="1:12" x14ac:dyDescent="0.2">
      <c r="A199" s="1" t="s">
        <v>234</v>
      </c>
      <c r="B199" s="1" t="s">
        <v>13</v>
      </c>
      <c r="C199" s="2">
        <v>43532</v>
      </c>
      <c r="D199" s="1" t="s">
        <v>127</v>
      </c>
      <c r="E199" s="1"/>
      <c r="F199" s="1" t="s">
        <v>155</v>
      </c>
      <c r="G199" s="3">
        <v>5164.5600000000004</v>
      </c>
      <c r="H199" s="3"/>
      <c r="I199" s="1"/>
      <c r="J199" s="1"/>
      <c r="K199" s="1" t="s">
        <v>12</v>
      </c>
      <c r="L199" s="1"/>
    </row>
    <row r="200" spans="1:12" x14ac:dyDescent="0.2">
      <c r="A200" s="1" t="s">
        <v>234</v>
      </c>
      <c r="B200" s="1" t="s">
        <v>13</v>
      </c>
      <c r="C200" s="2">
        <v>43532</v>
      </c>
      <c r="D200" s="1" t="s">
        <v>127</v>
      </c>
      <c r="E200" s="1"/>
      <c r="F200" s="1" t="s">
        <v>423</v>
      </c>
      <c r="G200" s="3">
        <v>1968.7</v>
      </c>
      <c r="H200" s="3"/>
      <c r="I200" s="1" t="s">
        <v>119</v>
      </c>
      <c r="J200" s="1" t="s">
        <v>86</v>
      </c>
      <c r="K200" s="1" t="s">
        <v>12</v>
      </c>
      <c r="L200" s="1" t="s">
        <v>15</v>
      </c>
    </row>
    <row r="201" spans="1:12" x14ac:dyDescent="0.2">
      <c r="A201" s="1" t="s">
        <v>234</v>
      </c>
      <c r="B201" s="1" t="s">
        <v>13</v>
      </c>
      <c r="C201" s="2">
        <v>43532</v>
      </c>
      <c r="D201" s="1" t="s">
        <v>127</v>
      </c>
      <c r="E201" s="1"/>
      <c r="F201" s="1" t="s">
        <v>424</v>
      </c>
      <c r="G201" s="3">
        <v>1046.7</v>
      </c>
      <c r="H201" s="3"/>
      <c r="I201" s="1" t="s">
        <v>83</v>
      </c>
      <c r="J201" s="1" t="s">
        <v>174</v>
      </c>
      <c r="K201" s="1" t="s">
        <v>12</v>
      </c>
      <c r="L201" s="1" t="s">
        <v>425</v>
      </c>
    </row>
    <row r="202" spans="1:12" x14ac:dyDescent="0.2">
      <c r="A202" s="1" t="s">
        <v>234</v>
      </c>
      <c r="B202" s="1" t="s">
        <v>13</v>
      </c>
      <c r="C202" s="2">
        <v>43532</v>
      </c>
      <c r="D202" s="1" t="s">
        <v>127</v>
      </c>
      <c r="E202" s="1"/>
      <c r="F202" s="1" t="s">
        <v>426</v>
      </c>
      <c r="G202" s="3">
        <v>1111.9000000000001</v>
      </c>
      <c r="H202" s="3"/>
      <c r="I202" s="1" t="s">
        <v>119</v>
      </c>
      <c r="J202" s="1" t="s">
        <v>86</v>
      </c>
      <c r="K202" s="1" t="s">
        <v>12</v>
      </c>
      <c r="L202" s="1" t="s">
        <v>427</v>
      </c>
    </row>
    <row r="203" spans="1:12" x14ac:dyDescent="0.2">
      <c r="A203" s="1" t="s">
        <v>234</v>
      </c>
      <c r="B203" s="1" t="s">
        <v>13</v>
      </c>
      <c r="C203" s="2">
        <v>43532</v>
      </c>
      <c r="D203" s="1" t="s">
        <v>127</v>
      </c>
      <c r="E203" s="1"/>
      <c r="F203" s="1" t="s">
        <v>242</v>
      </c>
      <c r="G203" s="3">
        <v>134.69999999999999</v>
      </c>
      <c r="H203" s="3"/>
      <c r="I203" s="1" t="s">
        <v>83</v>
      </c>
      <c r="J203" s="1" t="s">
        <v>176</v>
      </c>
      <c r="K203" s="1" t="s">
        <v>12</v>
      </c>
      <c r="L203" s="1" t="s">
        <v>64</v>
      </c>
    </row>
    <row r="204" spans="1:12" x14ac:dyDescent="0.2">
      <c r="A204" s="1" t="s">
        <v>234</v>
      </c>
      <c r="B204" s="1" t="s">
        <v>13</v>
      </c>
      <c r="C204" s="2">
        <v>43532</v>
      </c>
      <c r="D204" s="1" t="s">
        <v>127</v>
      </c>
      <c r="E204" s="1"/>
      <c r="F204" s="1" t="s">
        <v>252</v>
      </c>
      <c r="G204" s="3">
        <v>1480.8</v>
      </c>
      <c r="H204" s="3"/>
      <c r="I204" s="1" t="s">
        <v>108</v>
      </c>
      <c r="J204" s="1" t="s">
        <v>117</v>
      </c>
      <c r="K204" s="1" t="s">
        <v>84</v>
      </c>
      <c r="L204" s="1" t="s">
        <v>26</v>
      </c>
    </row>
    <row r="205" spans="1:12" x14ac:dyDescent="0.2">
      <c r="A205" s="1" t="s">
        <v>234</v>
      </c>
      <c r="B205" s="1" t="s">
        <v>13</v>
      </c>
      <c r="C205" s="2">
        <v>43532</v>
      </c>
      <c r="D205" s="1" t="s">
        <v>127</v>
      </c>
      <c r="E205" s="1"/>
      <c r="F205" s="1" t="s">
        <v>428</v>
      </c>
      <c r="G205" s="3">
        <v>1552.4</v>
      </c>
      <c r="H205" s="3"/>
      <c r="I205" s="1" t="s">
        <v>83</v>
      </c>
      <c r="J205" s="1" t="s">
        <v>188</v>
      </c>
      <c r="K205" s="1" t="s">
        <v>12</v>
      </c>
      <c r="L205" s="1" t="s">
        <v>429</v>
      </c>
    </row>
    <row r="206" spans="1:12" x14ac:dyDescent="0.2">
      <c r="A206" s="1" t="s">
        <v>234</v>
      </c>
      <c r="B206" s="1" t="s">
        <v>13</v>
      </c>
      <c r="C206" s="2">
        <v>43532</v>
      </c>
      <c r="D206" s="1" t="s">
        <v>127</v>
      </c>
      <c r="E206" s="1"/>
      <c r="F206" s="1" t="s">
        <v>430</v>
      </c>
      <c r="G206" s="3">
        <v>516</v>
      </c>
      <c r="H206" s="3"/>
      <c r="I206" s="1" t="s">
        <v>83</v>
      </c>
      <c r="J206" s="1" t="s">
        <v>176</v>
      </c>
      <c r="K206" s="1" t="s">
        <v>12</v>
      </c>
      <c r="L206" s="1" t="s">
        <v>431</v>
      </c>
    </row>
    <row r="207" spans="1:12" x14ac:dyDescent="0.2">
      <c r="A207" s="1" t="s">
        <v>234</v>
      </c>
      <c r="B207" s="1" t="s">
        <v>13</v>
      </c>
      <c r="C207" s="2">
        <v>43532</v>
      </c>
      <c r="D207" s="1" t="s">
        <v>127</v>
      </c>
      <c r="E207" s="1"/>
      <c r="F207" s="1" t="s">
        <v>432</v>
      </c>
      <c r="G207" s="3">
        <v>2294.9</v>
      </c>
      <c r="H207" s="3"/>
      <c r="I207" s="1" t="s">
        <v>119</v>
      </c>
      <c r="J207" s="1" t="s">
        <v>86</v>
      </c>
      <c r="K207" s="1" t="s">
        <v>12</v>
      </c>
      <c r="L207" s="1" t="s">
        <v>433</v>
      </c>
    </row>
    <row r="208" spans="1:12" x14ac:dyDescent="0.2">
      <c r="A208" s="1" t="s">
        <v>234</v>
      </c>
      <c r="B208" s="1" t="s">
        <v>13</v>
      </c>
      <c r="C208" s="2">
        <v>43532</v>
      </c>
      <c r="D208" s="1" t="s">
        <v>127</v>
      </c>
      <c r="E208" s="1"/>
      <c r="F208" s="1" t="s">
        <v>258</v>
      </c>
      <c r="G208" s="3">
        <v>416.4</v>
      </c>
      <c r="H208" s="3"/>
      <c r="I208" s="1" t="s">
        <v>83</v>
      </c>
      <c r="J208" s="1" t="s">
        <v>175</v>
      </c>
      <c r="K208" s="1" t="s">
        <v>84</v>
      </c>
      <c r="L208" s="1" t="s">
        <v>63</v>
      </c>
    </row>
    <row r="209" spans="1:12" x14ac:dyDescent="0.2">
      <c r="A209" s="1" t="s">
        <v>234</v>
      </c>
      <c r="B209" s="1" t="s">
        <v>13</v>
      </c>
      <c r="C209" s="2">
        <v>43532</v>
      </c>
      <c r="D209" s="1" t="s">
        <v>127</v>
      </c>
      <c r="E209" s="1"/>
      <c r="F209" s="1" t="s">
        <v>434</v>
      </c>
      <c r="G209" s="3">
        <v>822.2</v>
      </c>
      <c r="H209" s="3"/>
      <c r="I209" s="1" t="s">
        <v>87</v>
      </c>
      <c r="J209" s="1" t="s">
        <v>116</v>
      </c>
      <c r="K209" s="1" t="s">
        <v>84</v>
      </c>
      <c r="L209" s="1" t="s">
        <v>435</v>
      </c>
    </row>
    <row r="210" spans="1:12" x14ac:dyDescent="0.2">
      <c r="A210" s="1" t="s">
        <v>234</v>
      </c>
      <c r="B210" s="1" t="s">
        <v>13</v>
      </c>
      <c r="C210" s="2">
        <v>43532</v>
      </c>
      <c r="D210" s="1" t="s">
        <v>127</v>
      </c>
      <c r="E210" s="1"/>
      <c r="F210" s="1" t="s">
        <v>436</v>
      </c>
      <c r="G210" s="3">
        <v>693.4</v>
      </c>
      <c r="H210" s="3"/>
      <c r="I210" s="1" t="s">
        <v>120</v>
      </c>
      <c r="J210" s="1" t="s">
        <v>171</v>
      </c>
      <c r="K210" s="1" t="s">
        <v>12</v>
      </c>
      <c r="L210" s="1" t="s">
        <v>437</v>
      </c>
    </row>
    <row r="211" spans="1:12" x14ac:dyDescent="0.2">
      <c r="A211" s="1" t="s">
        <v>234</v>
      </c>
      <c r="B211" s="1" t="s">
        <v>13</v>
      </c>
      <c r="C211" s="2">
        <v>43532</v>
      </c>
      <c r="D211" s="1" t="s">
        <v>127</v>
      </c>
      <c r="E211" s="1"/>
      <c r="F211" s="1" t="s">
        <v>438</v>
      </c>
      <c r="G211" s="3">
        <v>834.9</v>
      </c>
      <c r="H211" s="3"/>
      <c r="I211" s="1" t="s">
        <v>119</v>
      </c>
      <c r="J211" s="1" t="s">
        <v>86</v>
      </c>
      <c r="K211" s="1" t="s">
        <v>12</v>
      </c>
      <c r="L211" s="1" t="s">
        <v>42</v>
      </c>
    </row>
    <row r="212" spans="1:12" x14ac:dyDescent="0.2">
      <c r="A212" s="1" t="s">
        <v>234</v>
      </c>
      <c r="B212" s="1" t="s">
        <v>13</v>
      </c>
      <c r="C212" s="2">
        <v>43532</v>
      </c>
      <c r="D212" s="1" t="s">
        <v>127</v>
      </c>
      <c r="E212" s="1"/>
      <c r="F212" s="1" t="s">
        <v>320</v>
      </c>
      <c r="G212" s="3">
        <v>74.3</v>
      </c>
      <c r="H212" s="3"/>
      <c r="I212" s="1" t="s">
        <v>123</v>
      </c>
      <c r="J212" s="1" t="s">
        <v>124</v>
      </c>
      <c r="K212" s="1" t="s">
        <v>84</v>
      </c>
      <c r="L212" s="1" t="s">
        <v>51</v>
      </c>
    </row>
    <row r="213" spans="1:12" x14ac:dyDescent="0.2">
      <c r="A213" s="1" t="s">
        <v>234</v>
      </c>
      <c r="B213" s="1" t="s">
        <v>13</v>
      </c>
      <c r="C213" s="2">
        <v>43532</v>
      </c>
      <c r="D213" s="1" t="s">
        <v>127</v>
      </c>
      <c r="E213" s="1"/>
      <c r="F213" s="1" t="s">
        <v>305</v>
      </c>
      <c r="G213" s="3">
        <v>55.3</v>
      </c>
      <c r="H213" s="3"/>
      <c r="I213" s="1" t="s">
        <v>106</v>
      </c>
      <c r="J213" s="1" t="s">
        <v>121</v>
      </c>
      <c r="K213" s="1" t="s">
        <v>84</v>
      </c>
      <c r="L213" s="1" t="s">
        <v>306</v>
      </c>
    </row>
    <row r="214" spans="1:12" x14ac:dyDescent="0.2">
      <c r="A214" s="1" t="s">
        <v>234</v>
      </c>
      <c r="B214" s="1" t="s">
        <v>13</v>
      </c>
      <c r="C214" s="2">
        <v>43532</v>
      </c>
      <c r="D214" s="1" t="s">
        <v>127</v>
      </c>
      <c r="E214" s="1"/>
      <c r="F214" s="1" t="s">
        <v>439</v>
      </c>
      <c r="G214" s="3">
        <v>1158.8</v>
      </c>
      <c r="H214" s="3"/>
      <c r="I214" s="1" t="s">
        <v>83</v>
      </c>
      <c r="J214" s="1" t="s">
        <v>176</v>
      </c>
      <c r="K214" s="1" t="s">
        <v>12</v>
      </c>
      <c r="L214" s="1" t="s">
        <v>38</v>
      </c>
    </row>
    <row r="215" spans="1:12" x14ac:dyDescent="0.2">
      <c r="A215" s="1" t="s">
        <v>234</v>
      </c>
      <c r="B215" s="1" t="s">
        <v>13</v>
      </c>
      <c r="C215" s="2">
        <v>43532</v>
      </c>
      <c r="D215" s="1" t="s">
        <v>127</v>
      </c>
      <c r="E215" s="1"/>
      <c r="F215" s="1" t="s">
        <v>440</v>
      </c>
      <c r="G215" s="3">
        <v>836.8</v>
      </c>
      <c r="H215" s="3"/>
      <c r="I215" s="1" t="s">
        <v>119</v>
      </c>
      <c r="J215" s="1" t="s">
        <v>86</v>
      </c>
      <c r="K215" s="1" t="s">
        <v>12</v>
      </c>
      <c r="L215" s="1" t="s">
        <v>72</v>
      </c>
    </row>
    <row r="216" spans="1:12" x14ac:dyDescent="0.2">
      <c r="A216" s="1" t="s">
        <v>234</v>
      </c>
      <c r="B216" s="1" t="s">
        <v>13</v>
      </c>
      <c r="C216" s="2">
        <v>43532</v>
      </c>
      <c r="D216" s="1" t="s">
        <v>127</v>
      </c>
      <c r="E216" s="1"/>
      <c r="F216" s="1" t="s">
        <v>334</v>
      </c>
      <c r="G216" s="3">
        <v>146.4</v>
      </c>
      <c r="H216" s="3"/>
      <c r="I216" s="1" t="s">
        <v>106</v>
      </c>
      <c r="J216" s="1" t="s">
        <v>107</v>
      </c>
      <c r="K216" s="1" t="s">
        <v>84</v>
      </c>
      <c r="L216" s="1" t="s">
        <v>66</v>
      </c>
    </row>
    <row r="217" spans="1:12" x14ac:dyDescent="0.2">
      <c r="A217" s="1" t="s">
        <v>234</v>
      </c>
      <c r="B217" s="1" t="s">
        <v>13</v>
      </c>
      <c r="C217" s="2">
        <v>43532</v>
      </c>
      <c r="D217" s="1" t="s">
        <v>127</v>
      </c>
      <c r="E217" s="1"/>
      <c r="F217" s="1" t="s">
        <v>315</v>
      </c>
      <c r="G217" s="3">
        <v>273.2</v>
      </c>
      <c r="H217" s="3"/>
      <c r="I217" s="1" t="s">
        <v>87</v>
      </c>
      <c r="J217" s="1" t="s">
        <v>253</v>
      </c>
      <c r="K217" s="1" t="s">
        <v>12</v>
      </c>
      <c r="L217" s="1" t="s">
        <v>28</v>
      </c>
    </row>
    <row r="218" spans="1:12" x14ac:dyDescent="0.2">
      <c r="A218" s="1" t="s">
        <v>234</v>
      </c>
      <c r="B218" s="1" t="s">
        <v>13</v>
      </c>
      <c r="C218" s="2">
        <v>43532</v>
      </c>
      <c r="D218" s="1" t="s">
        <v>127</v>
      </c>
      <c r="E218" s="1"/>
      <c r="F218" s="1" t="s">
        <v>242</v>
      </c>
      <c r="G218" s="3">
        <v>134.69999999999999</v>
      </c>
      <c r="H218" s="3"/>
      <c r="I218" s="1" t="s">
        <v>83</v>
      </c>
      <c r="J218" s="1" t="s">
        <v>174</v>
      </c>
      <c r="K218" s="1" t="s">
        <v>12</v>
      </c>
      <c r="L218" s="1" t="s">
        <v>64</v>
      </c>
    </row>
    <row r="219" spans="1:12" x14ac:dyDescent="0.2">
      <c r="A219" s="1" t="s">
        <v>234</v>
      </c>
      <c r="B219" s="1" t="s">
        <v>13</v>
      </c>
      <c r="C219" s="2">
        <v>43532</v>
      </c>
      <c r="D219" s="1" t="s">
        <v>127</v>
      </c>
      <c r="E219" s="1"/>
      <c r="F219" s="1" t="s">
        <v>441</v>
      </c>
      <c r="G219" s="3">
        <v>578.5</v>
      </c>
      <c r="H219" s="3"/>
      <c r="I219" s="1" t="s">
        <v>119</v>
      </c>
      <c r="J219" s="1" t="s">
        <v>86</v>
      </c>
      <c r="K219" s="1" t="s">
        <v>12</v>
      </c>
      <c r="L219" s="1" t="s">
        <v>442</v>
      </c>
    </row>
    <row r="220" spans="1:12" x14ac:dyDescent="0.2">
      <c r="A220" s="1" t="s">
        <v>234</v>
      </c>
      <c r="B220" s="1" t="s">
        <v>13</v>
      </c>
      <c r="C220" s="2">
        <v>43532</v>
      </c>
      <c r="D220" s="1" t="s">
        <v>127</v>
      </c>
      <c r="E220" s="1"/>
      <c r="F220" s="1" t="s">
        <v>443</v>
      </c>
      <c r="G220" s="3">
        <v>477.7</v>
      </c>
      <c r="H220" s="3"/>
      <c r="I220" s="1" t="s">
        <v>119</v>
      </c>
      <c r="J220" s="1" t="s">
        <v>86</v>
      </c>
      <c r="K220" s="1" t="s">
        <v>12</v>
      </c>
      <c r="L220" s="1" t="s">
        <v>444</v>
      </c>
    </row>
    <row r="221" spans="1:12" x14ac:dyDescent="0.2">
      <c r="A221" s="1" t="s">
        <v>234</v>
      </c>
      <c r="B221" s="1" t="s">
        <v>13</v>
      </c>
      <c r="C221" s="2">
        <v>43532</v>
      </c>
      <c r="D221" s="1" t="s">
        <v>127</v>
      </c>
      <c r="E221" s="1"/>
      <c r="F221" s="1" t="s">
        <v>445</v>
      </c>
      <c r="G221" s="3">
        <v>903.7</v>
      </c>
      <c r="H221" s="3"/>
      <c r="I221" s="1" t="s">
        <v>119</v>
      </c>
      <c r="J221" s="1" t="s">
        <v>86</v>
      </c>
      <c r="K221" s="1" t="s">
        <v>12</v>
      </c>
      <c r="L221" s="1" t="s">
        <v>446</v>
      </c>
    </row>
    <row r="222" spans="1:12" x14ac:dyDescent="0.2">
      <c r="A222" s="1" t="s">
        <v>234</v>
      </c>
      <c r="B222" s="1" t="s">
        <v>13</v>
      </c>
      <c r="C222" s="2">
        <v>43532</v>
      </c>
      <c r="D222" s="1" t="s">
        <v>127</v>
      </c>
      <c r="E222" s="1"/>
      <c r="F222" s="1" t="s">
        <v>240</v>
      </c>
      <c r="G222" s="3">
        <v>917.7</v>
      </c>
      <c r="H222" s="3"/>
      <c r="I222" s="1" t="s">
        <v>83</v>
      </c>
      <c r="J222" s="1" t="s">
        <v>175</v>
      </c>
      <c r="K222" s="1" t="s">
        <v>84</v>
      </c>
      <c r="L222" s="1" t="s">
        <v>241</v>
      </c>
    </row>
    <row r="223" spans="1:12" x14ac:dyDescent="0.2">
      <c r="A223" s="1" t="s">
        <v>234</v>
      </c>
      <c r="B223" s="1" t="s">
        <v>13</v>
      </c>
      <c r="C223" s="2">
        <v>43532</v>
      </c>
      <c r="D223" s="1" t="s">
        <v>127</v>
      </c>
      <c r="E223" s="1"/>
      <c r="F223" s="1" t="s">
        <v>447</v>
      </c>
      <c r="G223" s="3">
        <v>1320</v>
      </c>
      <c r="H223" s="3"/>
      <c r="I223" s="1" t="s">
        <v>177</v>
      </c>
      <c r="J223" s="1" t="s">
        <v>178</v>
      </c>
      <c r="K223" s="1" t="s">
        <v>12</v>
      </c>
      <c r="L223" s="1" t="s">
        <v>75</v>
      </c>
    </row>
    <row r="224" spans="1:12" x14ac:dyDescent="0.2">
      <c r="A224" s="1" t="s">
        <v>234</v>
      </c>
      <c r="B224" s="1" t="s">
        <v>13</v>
      </c>
      <c r="C224" s="2">
        <v>43532</v>
      </c>
      <c r="D224" s="1" t="s">
        <v>127</v>
      </c>
      <c r="E224" s="1"/>
      <c r="F224" s="1" t="s">
        <v>448</v>
      </c>
      <c r="G224" s="3">
        <v>666.9</v>
      </c>
      <c r="H224" s="3"/>
      <c r="I224" s="1" t="s">
        <v>119</v>
      </c>
      <c r="J224" s="1" t="s">
        <v>86</v>
      </c>
      <c r="K224" s="1" t="s">
        <v>12</v>
      </c>
      <c r="L224" s="1" t="s">
        <v>449</v>
      </c>
    </row>
    <row r="225" spans="1:12" x14ac:dyDescent="0.2">
      <c r="A225" s="1" t="s">
        <v>234</v>
      </c>
      <c r="B225" s="1" t="s">
        <v>13</v>
      </c>
      <c r="C225" s="2">
        <v>43532</v>
      </c>
      <c r="D225" s="1" t="s">
        <v>127</v>
      </c>
      <c r="E225" s="1"/>
      <c r="F225" s="1" t="s">
        <v>309</v>
      </c>
      <c r="G225" s="3">
        <v>804.1</v>
      </c>
      <c r="H225" s="3"/>
      <c r="I225" s="1" t="s">
        <v>83</v>
      </c>
      <c r="J225" s="1" t="s">
        <v>176</v>
      </c>
      <c r="K225" s="1" t="s">
        <v>12</v>
      </c>
      <c r="L225" s="1" t="s">
        <v>99</v>
      </c>
    </row>
    <row r="226" spans="1:12" x14ac:dyDescent="0.2">
      <c r="A226" s="1" t="s">
        <v>234</v>
      </c>
      <c r="B226" s="1" t="s">
        <v>13</v>
      </c>
      <c r="C226" s="2">
        <v>43532</v>
      </c>
      <c r="D226" s="1" t="s">
        <v>127</v>
      </c>
      <c r="E226" s="1"/>
      <c r="F226" s="1" t="s">
        <v>272</v>
      </c>
      <c r="G226" s="3">
        <v>227.4</v>
      </c>
      <c r="H226" s="3"/>
      <c r="I226" s="1" t="s">
        <v>120</v>
      </c>
      <c r="J226" s="1" t="s">
        <v>171</v>
      </c>
      <c r="K226" s="1" t="s">
        <v>12</v>
      </c>
      <c r="L226" s="1" t="s">
        <v>33</v>
      </c>
    </row>
    <row r="227" spans="1:12" x14ac:dyDescent="0.2">
      <c r="A227" s="1" t="s">
        <v>234</v>
      </c>
      <c r="B227" s="1" t="s">
        <v>13</v>
      </c>
      <c r="C227" s="2">
        <v>43532</v>
      </c>
      <c r="D227" s="1" t="s">
        <v>127</v>
      </c>
      <c r="E227" s="1"/>
      <c r="F227" s="1" t="s">
        <v>450</v>
      </c>
      <c r="G227" s="3">
        <v>1224.7</v>
      </c>
      <c r="H227" s="3"/>
      <c r="I227" s="1" t="s">
        <v>119</v>
      </c>
      <c r="J227" s="1" t="s">
        <v>86</v>
      </c>
      <c r="K227" s="1" t="s">
        <v>12</v>
      </c>
      <c r="L227" s="1" t="s">
        <v>451</v>
      </c>
    </row>
    <row r="228" spans="1:12" x14ac:dyDescent="0.2">
      <c r="A228" s="1" t="s">
        <v>234</v>
      </c>
      <c r="B228" s="1" t="s">
        <v>13</v>
      </c>
      <c r="C228" s="2">
        <v>43532</v>
      </c>
      <c r="D228" s="1" t="s">
        <v>127</v>
      </c>
      <c r="E228" s="1"/>
      <c r="F228" s="1" t="s">
        <v>336</v>
      </c>
      <c r="G228" s="3">
        <v>455.7</v>
      </c>
      <c r="H228" s="3"/>
      <c r="I228" s="1" t="s">
        <v>119</v>
      </c>
      <c r="J228" s="1" t="s">
        <v>86</v>
      </c>
      <c r="K228" s="1" t="s">
        <v>12</v>
      </c>
      <c r="L228" s="1" t="s">
        <v>34</v>
      </c>
    </row>
    <row r="229" spans="1:12" x14ac:dyDescent="0.2">
      <c r="A229" s="1" t="s">
        <v>234</v>
      </c>
      <c r="B229" s="1" t="s">
        <v>13</v>
      </c>
      <c r="C229" s="2">
        <v>43532</v>
      </c>
      <c r="D229" s="1" t="s">
        <v>127</v>
      </c>
      <c r="E229" s="1"/>
      <c r="F229" s="1" t="s">
        <v>259</v>
      </c>
      <c r="G229" s="3">
        <v>230.2</v>
      </c>
      <c r="H229" s="3"/>
      <c r="I229" s="1" t="s">
        <v>120</v>
      </c>
      <c r="J229" s="1" t="s">
        <v>171</v>
      </c>
      <c r="K229" s="1" t="s">
        <v>12</v>
      </c>
      <c r="L229" s="1" t="s">
        <v>68</v>
      </c>
    </row>
    <row r="230" spans="1:12" x14ac:dyDescent="0.2">
      <c r="A230" s="1" t="s">
        <v>234</v>
      </c>
      <c r="B230" s="1" t="s">
        <v>13</v>
      </c>
      <c r="C230" s="2">
        <v>43532</v>
      </c>
      <c r="D230" s="1" t="s">
        <v>127</v>
      </c>
      <c r="E230" s="1"/>
      <c r="F230" s="1" t="s">
        <v>452</v>
      </c>
      <c r="G230" s="3">
        <v>817.4</v>
      </c>
      <c r="H230" s="3"/>
      <c r="I230" s="1" t="s">
        <v>119</v>
      </c>
      <c r="J230" s="1" t="s">
        <v>86</v>
      </c>
      <c r="K230" s="1" t="s">
        <v>12</v>
      </c>
      <c r="L230" s="1" t="s">
        <v>50</v>
      </c>
    </row>
    <row r="231" spans="1:12" x14ac:dyDescent="0.2">
      <c r="A231" s="1" t="s">
        <v>234</v>
      </c>
      <c r="B231" s="1" t="s">
        <v>13</v>
      </c>
      <c r="C231" s="2">
        <v>43532</v>
      </c>
      <c r="D231" s="1" t="s">
        <v>127</v>
      </c>
      <c r="E231" s="1"/>
      <c r="F231" s="1" t="s">
        <v>453</v>
      </c>
      <c r="G231" s="3">
        <v>1167.2</v>
      </c>
      <c r="H231" s="3"/>
      <c r="I231" s="1" t="s">
        <v>119</v>
      </c>
      <c r="J231" s="1" t="s">
        <v>86</v>
      </c>
      <c r="K231" s="1" t="s">
        <v>12</v>
      </c>
      <c r="L231" s="1" t="s">
        <v>454</v>
      </c>
    </row>
    <row r="232" spans="1:12" x14ac:dyDescent="0.2">
      <c r="A232" s="1" t="s">
        <v>234</v>
      </c>
      <c r="B232" s="1" t="s">
        <v>13</v>
      </c>
      <c r="C232" s="2">
        <v>43532</v>
      </c>
      <c r="D232" s="1" t="s">
        <v>127</v>
      </c>
      <c r="E232" s="1"/>
      <c r="F232" s="1" t="s">
        <v>455</v>
      </c>
      <c r="G232" s="3">
        <v>892</v>
      </c>
      <c r="H232" s="3"/>
      <c r="I232" s="1" t="s">
        <v>119</v>
      </c>
      <c r="J232" s="1" t="s">
        <v>86</v>
      </c>
      <c r="K232" s="1" t="s">
        <v>12</v>
      </c>
      <c r="L232" s="1" t="s">
        <v>456</v>
      </c>
    </row>
    <row r="233" spans="1:12" x14ac:dyDescent="0.2">
      <c r="A233" s="1" t="s">
        <v>234</v>
      </c>
      <c r="B233" s="1" t="s">
        <v>13</v>
      </c>
      <c r="C233" s="2">
        <v>43532</v>
      </c>
      <c r="D233" s="1" t="s">
        <v>127</v>
      </c>
      <c r="E233" s="1"/>
      <c r="F233" s="1" t="s">
        <v>285</v>
      </c>
      <c r="G233" s="3">
        <v>99.3</v>
      </c>
      <c r="H233" s="3"/>
      <c r="I233" s="1" t="s">
        <v>83</v>
      </c>
      <c r="J233" s="1" t="s">
        <v>301</v>
      </c>
      <c r="K233" s="1" t="s">
        <v>12</v>
      </c>
      <c r="L233" s="1" t="s">
        <v>14</v>
      </c>
    </row>
    <row r="234" spans="1:12" x14ac:dyDescent="0.2">
      <c r="A234" s="1" t="s">
        <v>234</v>
      </c>
      <c r="B234" s="1" t="s">
        <v>13</v>
      </c>
      <c r="C234" s="2">
        <v>43532</v>
      </c>
      <c r="D234" s="1" t="s">
        <v>127</v>
      </c>
      <c r="E234" s="1"/>
      <c r="F234" s="1" t="s">
        <v>457</v>
      </c>
      <c r="G234" s="3">
        <v>1380</v>
      </c>
      <c r="H234" s="3"/>
      <c r="I234" s="1" t="s">
        <v>106</v>
      </c>
      <c r="J234" s="1" t="s">
        <v>122</v>
      </c>
      <c r="K234" s="1" t="s">
        <v>12</v>
      </c>
      <c r="L234" s="1" t="s">
        <v>27</v>
      </c>
    </row>
    <row r="235" spans="1:12" x14ac:dyDescent="0.2">
      <c r="A235" s="1" t="s">
        <v>234</v>
      </c>
      <c r="B235" s="1" t="s">
        <v>13</v>
      </c>
      <c r="C235" s="2">
        <v>43532</v>
      </c>
      <c r="D235" s="1" t="s">
        <v>127</v>
      </c>
      <c r="E235" s="1"/>
      <c r="F235" s="1" t="s">
        <v>458</v>
      </c>
      <c r="G235" s="3">
        <v>939.9</v>
      </c>
      <c r="H235" s="3"/>
      <c r="I235" s="1" t="s">
        <v>83</v>
      </c>
      <c r="J235" s="1" t="s">
        <v>176</v>
      </c>
      <c r="K235" s="1" t="s">
        <v>12</v>
      </c>
      <c r="L235" s="1" t="s">
        <v>459</v>
      </c>
    </row>
    <row r="236" spans="1:12" x14ac:dyDescent="0.2">
      <c r="A236" s="1" t="s">
        <v>234</v>
      </c>
      <c r="B236" s="1" t="s">
        <v>13</v>
      </c>
      <c r="C236" s="2">
        <v>43532</v>
      </c>
      <c r="D236" s="1" t="s">
        <v>127</v>
      </c>
      <c r="E236" s="1"/>
      <c r="F236" s="1" t="s">
        <v>460</v>
      </c>
      <c r="G236" s="3">
        <v>934.9</v>
      </c>
      <c r="H236" s="3"/>
      <c r="I236" s="1" t="s">
        <v>119</v>
      </c>
      <c r="J236" s="1" t="s">
        <v>86</v>
      </c>
      <c r="K236" s="1" t="s">
        <v>12</v>
      </c>
      <c r="L236" s="1" t="s">
        <v>69</v>
      </c>
    </row>
    <row r="237" spans="1:12" x14ac:dyDescent="0.2">
      <c r="A237" s="1" t="s">
        <v>234</v>
      </c>
      <c r="B237" s="1" t="s">
        <v>13</v>
      </c>
      <c r="C237" s="2">
        <v>43532</v>
      </c>
      <c r="D237" s="1" t="s">
        <v>127</v>
      </c>
      <c r="E237" s="1"/>
      <c r="F237" s="1" t="s">
        <v>461</v>
      </c>
      <c r="G237" s="3">
        <v>910.3</v>
      </c>
      <c r="H237" s="3"/>
      <c r="I237" s="1" t="s">
        <v>83</v>
      </c>
      <c r="J237" s="1" t="s">
        <v>176</v>
      </c>
      <c r="K237" s="1" t="s">
        <v>12</v>
      </c>
      <c r="L237" s="1" t="s">
        <v>462</v>
      </c>
    </row>
    <row r="238" spans="1:12" x14ac:dyDescent="0.2">
      <c r="A238" s="1" t="s">
        <v>234</v>
      </c>
      <c r="B238" s="1" t="s">
        <v>13</v>
      </c>
      <c r="C238" s="2">
        <v>43532</v>
      </c>
      <c r="D238" s="1" t="s">
        <v>127</v>
      </c>
      <c r="E238" s="1"/>
      <c r="F238" s="1" t="s">
        <v>463</v>
      </c>
      <c r="G238" s="3">
        <v>272.39999999999998</v>
      </c>
      <c r="H238" s="3"/>
      <c r="I238" s="1" t="s">
        <v>119</v>
      </c>
      <c r="J238" s="1" t="s">
        <v>86</v>
      </c>
      <c r="K238" s="1" t="s">
        <v>12</v>
      </c>
      <c r="L238" s="1" t="s">
        <v>464</v>
      </c>
    </row>
    <row r="239" spans="1:12" x14ac:dyDescent="0.2">
      <c r="A239" s="1" t="s">
        <v>234</v>
      </c>
      <c r="B239" s="1" t="s">
        <v>13</v>
      </c>
      <c r="C239" s="2">
        <v>43532</v>
      </c>
      <c r="D239" s="1" t="s">
        <v>127</v>
      </c>
      <c r="E239" s="1"/>
      <c r="F239" s="1" t="s">
        <v>465</v>
      </c>
      <c r="G239" s="3">
        <v>1593.3</v>
      </c>
      <c r="H239" s="3"/>
      <c r="I239" s="1" t="s">
        <v>119</v>
      </c>
      <c r="J239" s="1" t="s">
        <v>86</v>
      </c>
      <c r="K239" s="1" t="s">
        <v>12</v>
      </c>
      <c r="L239" s="1" t="s">
        <v>466</v>
      </c>
    </row>
    <row r="240" spans="1:12" x14ac:dyDescent="0.2">
      <c r="A240" s="1" t="s">
        <v>234</v>
      </c>
      <c r="B240" s="1" t="s">
        <v>13</v>
      </c>
      <c r="C240" s="2">
        <v>43532</v>
      </c>
      <c r="D240" s="1" t="s">
        <v>127</v>
      </c>
      <c r="E240" s="1"/>
      <c r="F240" s="1" t="s">
        <v>467</v>
      </c>
      <c r="G240" s="3">
        <v>1185.9000000000001</v>
      </c>
      <c r="H240" s="3"/>
      <c r="I240" s="1" t="s">
        <v>119</v>
      </c>
      <c r="J240" s="1" t="s">
        <v>86</v>
      </c>
      <c r="K240" s="1" t="s">
        <v>12</v>
      </c>
      <c r="L240" s="1" t="s">
        <v>95</v>
      </c>
    </row>
    <row r="241" spans="1:12" x14ac:dyDescent="0.2">
      <c r="A241" s="1" t="s">
        <v>234</v>
      </c>
      <c r="B241" s="1" t="s">
        <v>13</v>
      </c>
      <c r="C241" s="2">
        <v>43532</v>
      </c>
      <c r="D241" s="1" t="s">
        <v>127</v>
      </c>
      <c r="E241" s="1"/>
      <c r="F241" s="1" t="s">
        <v>326</v>
      </c>
      <c r="G241" s="3">
        <v>491.2</v>
      </c>
      <c r="H241" s="3"/>
      <c r="I241" s="1" t="s">
        <v>87</v>
      </c>
      <c r="J241" s="1" t="s">
        <v>116</v>
      </c>
      <c r="K241" s="1" t="s">
        <v>12</v>
      </c>
      <c r="L241" s="1" t="s">
        <v>77</v>
      </c>
    </row>
    <row r="242" spans="1:12" x14ac:dyDescent="0.2">
      <c r="A242" s="1" t="s">
        <v>234</v>
      </c>
      <c r="B242" s="1" t="s">
        <v>13</v>
      </c>
      <c r="C242" s="2">
        <v>43532</v>
      </c>
      <c r="D242" s="1" t="s">
        <v>127</v>
      </c>
      <c r="E242" s="1"/>
      <c r="F242" s="1" t="s">
        <v>468</v>
      </c>
      <c r="G242" s="3">
        <v>608.79999999999995</v>
      </c>
      <c r="H242" s="3"/>
      <c r="I242" s="1" t="s">
        <v>119</v>
      </c>
      <c r="J242" s="1" t="s">
        <v>86</v>
      </c>
      <c r="K242" s="1" t="s">
        <v>12</v>
      </c>
      <c r="L242" s="1" t="s">
        <v>469</v>
      </c>
    </row>
    <row r="243" spans="1:12" x14ac:dyDescent="0.2">
      <c r="A243" s="1" t="s">
        <v>234</v>
      </c>
      <c r="B243" s="1" t="s">
        <v>13</v>
      </c>
      <c r="C243" s="2">
        <v>43532</v>
      </c>
      <c r="D243" s="1" t="s">
        <v>127</v>
      </c>
      <c r="E243" s="1"/>
      <c r="F243" s="1" t="s">
        <v>240</v>
      </c>
      <c r="G243" s="3">
        <v>2770</v>
      </c>
      <c r="H243" s="3"/>
      <c r="I243" s="1" t="s">
        <v>119</v>
      </c>
      <c r="J243" s="1" t="s">
        <v>86</v>
      </c>
      <c r="K243" s="1" t="s">
        <v>84</v>
      </c>
      <c r="L243" s="1" t="s">
        <v>241</v>
      </c>
    </row>
    <row r="244" spans="1:12" x14ac:dyDescent="0.2">
      <c r="A244" s="1" t="s">
        <v>234</v>
      </c>
      <c r="B244" s="1" t="s">
        <v>13</v>
      </c>
      <c r="C244" s="2">
        <v>43532</v>
      </c>
      <c r="D244" s="1" t="s">
        <v>127</v>
      </c>
      <c r="E244" s="1"/>
      <c r="F244" s="1" t="s">
        <v>470</v>
      </c>
      <c r="G244" s="3">
        <v>516.20000000000005</v>
      </c>
      <c r="H244" s="3"/>
      <c r="I244" s="1" t="s">
        <v>119</v>
      </c>
      <c r="J244" s="1" t="s">
        <v>86</v>
      </c>
      <c r="K244" s="1" t="s">
        <v>12</v>
      </c>
      <c r="L244" s="1" t="s">
        <v>471</v>
      </c>
    </row>
    <row r="245" spans="1:12" x14ac:dyDescent="0.2">
      <c r="A245" s="1" t="s">
        <v>234</v>
      </c>
      <c r="B245" s="1" t="s">
        <v>13</v>
      </c>
      <c r="C245" s="2">
        <v>43532</v>
      </c>
      <c r="D245" s="1" t="s">
        <v>127</v>
      </c>
      <c r="E245" s="1"/>
      <c r="F245" s="1" t="s">
        <v>305</v>
      </c>
      <c r="G245" s="3">
        <v>710.6</v>
      </c>
      <c r="H245" s="3"/>
      <c r="I245" s="1" t="s">
        <v>179</v>
      </c>
      <c r="J245" s="1" t="s">
        <v>89</v>
      </c>
      <c r="K245" s="1" t="s">
        <v>84</v>
      </c>
      <c r="L245" s="1" t="s">
        <v>306</v>
      </c>
    </row>
    <row r="246" spans="1:12" x14ac:dyDescent="0.2">
      <c r="A246" s="1" t="s">
        <v>234</v>
      </c>
      <c r="B246" s="1" t="s">
        <v>13</v>
      </c>
      <c r="C246" s="2">
        <v>43532</v>
      </c>
      <c r="D246" s="1" t="s">
        <v>127</v>
      </c>
      <c r="E246" s="1"/>
      <c r="F246" s="1" t="s">
        <v>472</v>
      </c>
      <c r="G246" s="3">
        <v>1254.7</v>
      </c>
      <c r="H246" s="3"/>
      <c r="I246" s="1" t="s">
        <v>120</v>
      </c>
      <c r="J246" s="1" t="s">
        <v>171</v>
      </c>
      <c r="K246" s="1" t="s">
        <v>12</v>
      </c>
      <c r="L246" s="1" t="s">
        <v>473</v>
      </c>
    </row>
    <row r="247" spans="1:12" x14ac:dyDescent="0.2">
      <c r="A247" s="1" t="s">
        <v>234</v>
      </c>
      <c r="B247" s="1" t="s">
        <v>13</v>
      </c>
      <c r="C247" s="2">
        <v>43532</v>
      </c>
      <c r="D247" s="1" t="s">
        <v>127</v>
      </c>
      <c r="E247" s="1"/>
      <c r="F247" s="1" t="s">
        <v>474</v>
      </c>
      <c r="G247" s="3">
        <v>1087.5</v>
      </c>
      <c r="H247" s="3"/>
      <c r="I247" s="1" t="s">
        <v>120</v>
      </c>
      <c r="J247" s="1" t="s">
        <v>171</v>
      </c>
      <c r="K247" s="1" t="s">
        <v>12</v>
      </c>
      <c r="L247" s="1" t="s">
        <v>58</v>
      </c>
    </row>
    <row r="248" spans="1:12" x14ac:dyDescent="0.2">
      <c r="A248" s="1" t="s">
        <v>234</v>
      </c>
      <c r="B248" s="1" t="s">
        <v>13</v>
      </c>
      <c r="C248" s="2">
        <v>43532</v>
      </c>
      <c r="D248" s="1" t="s">
        <v>127</v>
      </c>
      <c r="E248" s="1"/>
      <c r="F248" s="1" t="s">
        <v>475</v>
      </c>
      <c r="G248" s="3">
        <v>1521.9</v>
      </c>
      <c r="H248" s="3"/>
      <c r="I248" s="1" t="s">
        <v>119</v>
      </c>
      <c r="J248" s="1" t="s">
        <v>86</v>
      </c>
      <c r="K248" s="1" t="s">
        <v>12</v>
      </c>
      <c r="L248" s="1" t="s">
        <v>54</v>
      </c>
    </row>
    <row r="249" spans="1:12" x14ac:dyDescent="0.2">
      <c r="A249" s="1" t="s">
        <v>234</v>
      </c>
      <c r="B249" s="1" t="s">
        <v>13</v>
      </c>
      <c r="C249" s="2">
        <v>43532</v>
      </c>
      <c r="D249" s="1" t="s">
        <v>127</v>
      </c>
      <c r="E249" s="1"/>
      <c r="F249" s="1" t="s">
        <v>476</v>
      </c>
      <c r="G249" s="3">
        <v>106.2</v>
      </c>
      <c r="H249" s="3"/>
      <c r="I249" s="1" t="s">
        <v>119</v>
      </c>
      <c r="J249" s="1" t="s">
        <v>86</v>
      </c>
      <c r="K249" s="1" t="s">
        <v>12</v>
      </c>
      <c r="L249" s="1" t="s">
        <v>477</v>
      </c>
    </row>
    <row r="250" spans="1:12" x14ac:dyDescent="0.2">
      <c r="A250" s="1" t="s">
        <v>234</v>
      </c>
      <c r="B250" s="1" t="s">
        <v>13</v>
      </c>
      <c r="C250" s="2">
        <v>43532</v>
      </c>
      <c r="D250" s="1" t="s">
        <v>127</v>
      </c>
      <c r="E250" s="1"/>
      <c r="F250" s="1" t="s">
        <v>361</v>
      </c>
      <c r="G250" s="3">
        <v>160.9</v>
      </c>
      <c r="H250" s="3"/>
      <c r="I250" s="1" t="s">
        <v>119</v>
      </c>
      <c r="J250" s="1" t="s">
        <v>86</v>
      </c>
      <c r="K250" s="1" t="s">
        <v>12</v>
      </c>
      <c r="L250" s="1" t="s">
        <v>78</v>
      </c>
    </row>
    <row r="251" spans="1:12" x14ac:dyDescent="0.2">
      <c r="A251" s="1" t="s">
        <v>234</v>
      </c>
      <c r="B251" s="1" t="s">
        <v>13</v>
      </c>
      <c r="C251" s="2">
        <v>43532</v>
      </c>
      <c r="D251" s="1" t="s">
        <v>127</v>
      </c>
      <c r="E251" s="1"/>
      <c r="F251" s="1" t="s">
        <v>478</v>
      </c>
      <c r="G251" s="3">
        <v>731.8</v>
      </c>
      <c r="H251" s="3"/>
      <c r="I251" s="1" t="s">
        <v>119</v>
      </c>
      <c r="J251" s="1" t="s">
        <v>86</v>
      </c>
      <c r="K251" s="1" t="s">
        <v>12</v>
      </c>
      <c r="L251" s="1" t="s">
        <v>35</v>
      </c>
    </row>
    <row r="252" spans="1:12" x14ac:dyDescent="0.2">
      <c r="A252" s="1" t="s">
        <v>234</v>
      </c>
      <c r="B252" s="1" t="s">
        <v>13</v>
      </c>
      <c r="C252" s="2">
        <v>43532</v>
      </c>
      <c r="D252" s="1" t="s">
        <v>127</v>
      </c>
      <c r="E252" s="1"/>
      <c r="F252" s="1" t="s">
        <v>479</v>
      </c>
      <c r="G252" s="3">
        <v>498.5</v>
      </c>
      <c r="H252" s="3"/>
      <c r="I252" s="1" t="s">
        <v>119</v>
      </c>
      <c r="J252" s="1" t="s">
        <v>86</v>
      </c>
      <c r="K252" s="1" t="s">
        <v>12</v>
      </c>
      <c r="L252" s="1" t="s">
        <v>40</v>
      </c>
    </row>
    <row r="253" spans="1:12" x14ac:dyDescent="0.2">
      <c r="A253" s="1" t="s">
        <v>234</v>
      </c>
      <c r="B253" s="1" t="s">
        <v>13</v>
      </c>
      <c r="C253" s="2">
        <v>43532</v>
      </c>
      <c r="D253" s="1" t="s">
        <v>127</v>
      </c>
      <c r="E253" s="1"/>
      <c r="F253" s="1" t="s">
        <v>334</v>
      </c>
      <c r="G253" s="3">
        <v>439.4</v>
      </c>
      <c r="H253" s="3"/>
      <c r="I253" s="1" t="s">
        <v>119</v>
      </c>
      <c r="J253" s="1" t="s">
        <v>86</v>
      </c>
      <c r="K253" s="1" t="s">
        <v>84</v>
      </c>
      <c r="L253" s="1" t="s">
        <v>66</v>
      </c>
    </row>
    <row r="254" spans="1:12" x14ac:dyDescent="0.2">
      <c r="A254" s="1" t="s">
        <v>234</v>
      </c>
      <c r="B254" s="1" t="s">
        <v>13</v>
      </c>
      <c r="C254" s="2">
        <v>43532</v>
      </c>
      <c r="D254" s="1" t="s">
        <v>127</v>
      </c>
      <c r="E254" s="1"/>
      <c r="F254" s="1" t="s">
        <v>480</v>
      </c>
      <c r="G254" s="3">
        <v>662.4</v>
      </c>
      <c r="H254" s="3"/>
      <c r="I254" s="1" t="s">
        <v>119</v>
      </c>
      <c r="J254" s="1" t="s">
        <v>86</v>
      </c>
      <c r="K254" s="1" t="s">
        <v>12</v>
      </c>
      <c r="L254" s="1" t="s">
        <v>481</v>
      </c>
    </row>
    <row r="255" spans="1:12" x14ac:dyDescent="0.2">
      <c r="A255" s="1" t="s">
        <v>234</v>
      </c>
      <c r="B255" s="1" t="s">
        <v>13</v>
      </c>
      <c r="C255" s="2">
        <v>43532</v>
      </c>
      <c r="D255" s="1" t="s">
        <v>127</v>
      </c>
      <c r="E255" s="1"/>
      <c r="F255" s="1" t="s">
        <v>482</v>
      </c>
      <c r="G255" s="3">
        <v>722.1</v>
      </c>
      <c r="H255" s="3"/>
      <c r="I255" s="1" t="s">
        <v>179</v>
      </c>
      <c r="J255" s="1" t="s">
        <v>89</v>
      </c>
      <c r="K255" s="1" t="s">
        <v>12</v>
      </c>
      <c r="L255" s="1" t="s">
        <v>483</v>
      </c>
    </row>
    <row r="256" spans="1:12" x14ac:dyDescent="0.2">
      <c r="A256" s="1" t="s">
        <v>234</v>
      </c>
      <c r="B256" s="1" t="s">
        <v>13</v>
      </c>
      <c r="C256" s="2">
        <v>43532</v>
      </c>
      <c r="D256" s="1" t="s">
        <v>127</v>
      </c>
      <c r="E256" s="1"/>
      <c r="F256" s="1" t="s">
        <v>305</v>
      </c>
      <c r="G256" s="3">
        <v>120</v>
      </c>
      <c r="H256" s="3"/>
      <c r="I256" s="1" t="s">
        <v>120</v>
      </c>
      <c r="J256" s="1" t="s">
        <v>171</v>
      </c>
      <c r="K256" s="1" t="s">
        <v>84</v>
      </c>
      <c r="L256" s="1" t="s">
        <v>306</v>
      </c>
    </row>
    <row r="257" spans="1:12" x14ac:dyDescent="0.2">
      <c r="A257" s="1" t="s">
        <v>234</v>
      </c>
      <c r="B257" s="1" t="s">
        <v>13</v>
      </c>
      <c r="C257" s="2">
        <v>43532</v>
      </c>
      <c r="D257" s="1" t="s">
        <v>127</v>
      </c>
      <c r="E257" s="1"/>
      <c r="F257" s="1" t="s">
        <v>422</v>
      </c>
      <c r="G257" s="3">
        <v>515.9</v>
      </c>
      <c r="H257" s="3"/>
      <c r="I257" s="1" t="s">
        <v>119</v>
      </c>
      <c r="J257" s="1" t="s">
        <v>86</v>
      </c>
      <c r="K257" s="1" t="s">
        <v>12</v>
      </c>
      <c r="L257" s="1" t="s">
        <v>20</v>
      </c>
    </row>
    <row r="258" spans="1:12" x14ac:dyDescent="0.2">
      <c r="A258" s="1" t="s">
        <v>234</v>
      </c>
      <c r="B258" s="1" t="s">
        <v>13</v>
      </c>
      <c r="C258" s="2">
        <v>43532</v>
      </c>
      <c r="D258" s="1" t="s">
        <v>127</v>
      </c>
      <c r="E258" s="1"/>
      <c r="F258" s="1" t="s">
        <v>434</v>
      </c>
      <c r="G258" s="3">
        <v>245.6</v>
      </c>
      <c r="H258" s="3"/>
      <c r="I258" s="1" t="s">
        <v>119</v>
      </c>
      <c r="J258" s="1" t="s">
        <v>86</v>
      </c>
      <c r="K258" s="1" t="s">
        <v>84</v>
      </c>
      <c r="L258" s="1" t="s">
        <v>435</v>
      </c>
    </row>
    <row r="259" spans="1:12" x14ac:dyDescent="0.2">
      <c r="A259" s="1" t="s">
        <v>234</v>
      </c>
      <c r="B259" s="1" t="s">
        <v>13</v>
      </c>
      <c r="C259" s="2">
        <v>43532</v>
      </c>
      <c r="D259" s="1" t="s">
        <v>127</v>
      </c>
      <c r="E259" s="1"/>
      <c r="F259" s="1" t="s">
        <v>408</v>
      </c>
      <c r="G259" s="3">
        <v>184.9</v>
      </c>
      <c r="H259" s="3"/>
      <c r="I259" s="1" t="s">
        <v>119</v>
      </c>
      <c r="J259" s="1" t="s">
        <v>86</v>
      </c>
      <c r="K259" s="1" t="s">
        <v>84</v>
      </c>
      <c r="L259" s="1" t="s">
        <v>409</v>
      </c>
    </row>
    <row r="260" spans="1:12" x14ac:dyDescent="0.2">
      <c r="A260" s="1" t="s">
        <v>234</v>
      </c>
      <c r="B260" s="1" t="s">
        <v>13</v>
      </c>
      <c r="C260" s="2">
        <v>43532</v>
      </c>
      <c r="D260" s="1" t="s">
        <v>127</v>
      </c>
      <c r="E260" s="1"/>
      <c r="F260" s="1" t="s">
        <v>278</v>
      </c>
      <c r="G260" s="3">
        <v>1599.8</v>
      </c>
      <c r="H260" s="3"/>
      <c r="I260" s="1" t="s">
        <v>83</v>
      </c>
      <c r="J260" s="1" t="s">
        <v>243</v>
      </c>
      <c r="K260" s="1" t="s">
        <v>12</v>
      </c>
      <c r="L260" s="1" t="s">
        <v>57</v>
      </c>
    </row>
    <row r="261" spans="1:12" x14ac:dyDescent="0.2">
      <c r="A261" s="1" t="s">
        <v>234</v>
      </c>
      <c r="B261" s="1" t="s">
        <v>13</v>
      </c>
      <c r="C261" s="2">
        <v>43532</v>
      </c>
      <c r="D261" s="1" t="s">
        <v>127</v>
      </c>
      <c r="E261" s="1"/>
      <c r="F261" s="1" t="s">
        <v>305</v>
      </c>
      <c r="G261" s="3">
        <v>626.4</v>
      </c>
      <c r="H261" s="3"/>
      <c r="I261" s="1" t="s">
        <v>83</v>
      </c>
      <c r="J261" s="1" t="s">
        <v>176</v>
      </c>
      <c r="K261" s="1" t="s">
        <v>84</v>
      </c>
      <c r="L261" s="1" t="s">
        <v>306</v>
      </c>
    </row>
    <row r="262" spans="1:12" x14ac:dyDescent="0.2">
      <c r="A262" s="1" t="s">
        <v>234</v>
      </c>
      <c r="B262" s="1" t="s">
        <v>13</v>
      </c>
      <c r="C262" s="2">
        <v>43532</v>
      </c>
      <c r="D262" s="1" t="s">
        <v>127</v>
      </c>
      <c r="E262" s="1"/>
      <c r="F262" s="1" t="s">
        <v>484</v>
      </c>
      <c r="G262" s="3">
        <v>516.9</v>
      </c>
      <c r="H262" s="3"/>
      <c r="I262" s="1" t="s">
        <v>119</v>
      </c>
      <c r="J262" s="1" t="s">
        <v>86</v>
      </c>
      <c r="K262" s="1" t="s">
        <v>12</v>
      </c>
      <c r="L262" s="1" t="s">
        <v>61</v>
      </c>
    </row>
    <row r="263" spans="1:12" x14ac:dyDescent="0.2">
      <c r="A263" s="1" t="s">
        <v>234</v>
      </c>
      <c r="B263" s="1" t="s">
        <v>13</v>
      </c>
      <c r="C263" s="2">
        <v>43532</v>
      </c>
      <c r="D263" s="1" t="s">
        <v>127</v>
      </c>
      <c r="E263" s="1"/>
      <c r="F263" s="1" t="s">
        <v>485</v>
      </c>
      <c r="G263" s="3">
        <v>709.2</v>
      </c>
      <c r="H263" s="3"/>
      <c r="I263" s="1" t="s">
        <v>119</v>
      </c>
      <c r="J263" s="1" t="s">
        <v>86</v>
      </c>
      <c r="K263" s="1" t="s">
        <v>12</v>
      </c>
      <c r="L263" s="1" t="s">
        <v>486</v>
      </c>
    </row>
    <row r="264" spans="1:12" x14ac:dyDescent="0.2">
      <c r="A264" s="1" t="s">
        <v>234</v>
      </c>
      <c r="B264" s="1" t="s">
        <v>13</v>
      </c>
      <c r="C264" s="2">
        <v>43532</v>
      </c>
      <c r="D264" s="1" t="s">
        <v>127</v>
      </c>
      <c r="E264" s="1"/>
      <c r="F264" s="1" t="s">
        <v>373</v>
      </c>
      <c r="G264" s="3">
        <v>479.3</v>
      </c>
      <c r="H264" s="3"/>
      <c r="I264" s="1" t="s">
        <v>185</v>
      </c>
      <c r="J264" s="1" t="s">
        <v>126</v>
      </c>
      <c r="K264" s="1" t="s">
        <v>12</v>
      </c>
      <c r="L264" s="1" t="s">
        <v>97</v>
      </c>
    </row>
    <row r="265" spans="1:12" x14ac:dyDescent="0.2">
      <c r="A265" s="1" t="s">
        <v>234</v>
      </c>
      <c r="B265" s="1" t="s">
        <v>13</v>
      </c>
      <c r="C265" s="2">
        <v>43532</v>
      </c>
      <c r="D265" s="1" t="s">
        <v>127</v>
      </c>
      <c r="E265" s="1"/>
      <c r="F265" s="1" t="s">
        <v>487</v>
      </c>
      <c r="G265" s="3">
        <v>1615.3</v>
      </c>
      <c r="H265" s="3"/>
      <c r="I265" s="1" t="s">
        <v>83</v>
      </c>
      <c r="J265" s="1" t="s">
        <v>176</v>
      </c>
      <c r="K265" s="1" t="s">
        <v>12</v>
      </c>
      <c r="L265" s="1" t="s">
        <v>30</v>
      </c>
    </row>
    <row r="266" spans="1:12" x14ac:dyDescent="0.2">
      <c r="A266" s="1" t="s">
        <v>234</v>
      </c>
      <c r="B266" s="1" t="s">
        <v>13</v>
      </c>
      <c r="C266" s="2">
        <v>43532</v>
      </c>
      <c r="D266" s="1" t="s">
        <v>127</v>
      </c>
      <c r="E266" s="1"/>
      <c r="F266" s="1" t="s">
        <v>258</v>
      </c>
      <c r="G266" s="3">
        <v>190.4</v>
      </c>
      <c r="H266" s="3"/>
      <c r="I266" s="1" t="s">
        <v>120</v>
      </c>
      <c r="J266" s="1" t="s">
        <v>171</v>
      </c>
      <c r="K266" s="1" t="s">
        <v>84</v>
      </c>
      <c r="L266" s="1" t="s">
        <v>63</v>
      </c>
    </row>
    <row r="267" spans="1:12" x14ac:dyDescent="0.2">
      <c r="A267" s="1" t="s">
        <v>234</v>
      </c>
      <c r="B267" s="1" t="s">
        <v>13</v>
      </c>
      <c r="C267" s="2">
        <v>43532</v>
      </c>
      <c r="D267" s="1" t="s">
        <v>127</v>
      </c>
      <c r="E267" s="1"/>
      <c r="F267" s="1" t="s">
        <v>488</v>
      </c>
      <c r="G267" s="3">
        <v>1077.3</v>
      </c>
      <c r="H267" s="3"/>
      <c r="I267" s="1" t="s">
        <v>119</v>
      </c>
      <c r="J267" s="1" t="s">
        <v>86</v>
      </c>
      <c r="K267" s="1" t="s">
        <v>12</v>
      </c>
      <c r="L267" s="1" t="s">
        <v>71</v>
      </c>
    </row>
    <row r="268" spans="1:12" x14ac:dyDescent="0.2">
      <c r="A268" s="1" t="s">
        <v>234</v>
      </c>
      <c r="B268" s="1" t="s">
        <v>13</v>
      </c>
      <c r="C268" s="2">
        <v>43532</v>
      </c>
      <c r="D268" s="1" t="s">
        <v>127</v>
      </c>
      <c r="E268" s="1"/>
      <c r="F268" s="1" t="s">
        <v>285</v>
      </c>
      <c r="G268" s="3">
        <v>183.5</v>
      </c>
      <c r="H268" s="3"/>
      <c r="I268" s="1" t="s">
        <v>83</v>
      </c>
      <c r="J268" s="1" t="s">
        <v>243</v>
      </c>
      <c r="K268" s="1" t="s">
        <v>12</v>
      </c>
      <c r="L268" s="1" t="s">
        <v>14</v>
      </c>
    </row>
    <row r="269" spans="1:12" x14ac:dyDescent="0.2">
      <c r="A269" s="1" t="s">
        <v>234</v>
      </c>
      <c r="B269" s="1" t="s">
        <v>13</v>
      </c>
      <c r="C269" s="2">
        <v>43532</v>
      </c>
      <c r="D269" s="1" t="s">
        <v>127</v>
      </c>
      <c r="E269" s="1"/>
      <c r="F269" s="1" t="s">
        <v>408</v>
      </c>
      <c r="G269" s="3">
        <v>124.6</v>
      </c>
      <c r="H269" s="3"/>
      <c r="I269" s="1" t="s">
        <v>83</v>
      </c>
      <c r="J269" s="1" t="s">
        <v>176</v>
      </c>
      <c r="K269" s="1" t="s">
        <v>84</v>
      </c>
      <c r="L269" s="1" t="s">
        <v>409</v>
      </c>
    </row>
    <row r="270" spans="1:12" x14ac:dyDescent="0.2">
      <c r="A270" s="1" t="s">
        <v>234</v>
      </c>
      <c r="B270" s="1" t="s">
        <v>13</v>
      </c>
      <c r="C270" s="2">
        <v>43532</v>
      </c>
      <c r="D270" s="1" t="s">
        <v>127</v>
      </c>
      <c r="E270" s="1"/>
      <c r="F270" s="1" t="s">
        <v>413</v>
      </c>
      <c r="G270" s="3">
        <v>635.70000000000005</v>
      </c>
      <c r="H270" s="3"/>
      <c r="I270" s="1" t="s">
        <v>120</v>
      </c>
      <c r="J270" s="1" t="s">
        <v>171</v>
      </c>
      <c r="K270" s="1" t="s">
        <v>12</v>
      </c>
      <c r="L270" s="1" t="s">
        <v>110</v>
      </c>
    </row>
    <row r="271" spans="1:12" x14ac:dyDescent="0.2">
      <c r="A271" s="1" t="s">
        <v>234</v>
      </c>
      <c r="B271" s="1" t="s">
        <v>13</v>
      </c>
      <c r="C271" s="2">
        <v>43532</v>
      </c>
      <c r="D271" s="1" t="s">
        <v>127</v>
      </c>
      <c r="E271" s="1"/>
      <c r="F271" s="1" t="s">
        <v>489</v>
      </c>
      <c r="G271" s="3">
        <v>911</v>
      </c>
      <c r="H271" s="3"/>
      <c r="I271" s="1" t="s">
        <v>83</v>
      </c>
      <c r="J271" s="1" t="s">
        <v>176</v>
      </c>
      <c r="K271" s="1" t="s">
        <v>12</v>
      </c>
      <c r="L271" s="1" t="s">
        <v>98</v>
      </c>
    </row>
    <row r="272" spans="1:12" x14ac:dyDescent="0.2">
      <c r="A272" s="1" t="s">
        <v>234</v>
      </c>
      <c r="B272" s="1" t="s">
        <v>13</v>
      </c>
      <c r="C272" s="2">
        <v>43532</v>
      </c>
      <c r="D272" s="1" t="s">
        <v>127</v>
      </c>
      <c r="E272" s="1"/>
      <c r="F272" s="1" t="s">
        <v>314</v>
      </c>
      <c r="G272" s="3">
        <v>533.79999999999995</v>
      </c>
      <c r="H272" s="3"/>
      <c r="I272" s="1" t="s">
        <v>83</v>
      </c>
      <c r="J272" s="1" t="s">
        <v>174</v>
      </c>
      <c r="K272" s="1" t="s">
        <v>12</v>
      </c>
      <c r="L272" s="1" t="s">
        <v>36</v>
      </c>
    </row>
    <row r="273" spans="1:12" x14ac:dyDescent="0.2">
      <c r="A273" s="1" t="s">
        <v>234</v>
      </c>
      <c r="B273" s="1" t="s">
        <v>13</v>
      </c>
      <c r="C273" s="2">
        <v>43532</v>
      </c>
      <c r="D273" s="1" t="s">
        <v>127</v>
      </c>
      <c r="E273" s="1"/>
      <c r="F273" s="1" t="s">
        <v>490</v>
      </c>
      <c r="G273" s="3">
        <v>531.70000000000005</v>
      </c>
      <c r="H273" s="3"/>
      <c r="I273" s="1" t="s">
        <v>119</v>
      </c>
      <c r="J273" s="1" t="s">
        <v>86</v>
      </c>
      <c r="K273" s="1" t="s">
        <v>12</v>
      </c>
      <c r="L273" s="1" t="s">
        <v>491</v>
      </c>
    </row>
    <row r="274" spans="1:12" x14ac:dyDescent="0.2">
      <c r="A274" s="1" t="s">
        <v>234</v>
      </c>
      <c r="B274" s="1" t="s">
        <v>13</v>
      </c>
      <c r="C274" s="2">
        <v>43532</v>
      </c>
      <c r="D274" s="1" t="s">
        <v>127</v>
      </c>
      <c r="E274" s="1"/>
      <c r="F274" s="1" t="s">
        <v>492</v>
      </c>
      <c r="G274" s="3">
        <v>666.8</v>
      </c>
      <c r="H274" s="3"/>
      <c r="I274" s="1" t="s">
        <v>119</v>
      </c>
      <c r="J274" s="1" t="s">
        <v>86</v>
      </c>
      <c r="K274" s="1" t="s">
        <v>12</v>
      </c>
      <c r="L274" s="1" t="s">
        <v>82</v>
      </c>
    </row>
    <row r="275" spans="1:12" x14ac:dyDescent="0.2">
      <c r="A275" s="1" t="s">
        <v>234</v>
      </c>
      <c r="B275" s="1" t="s">
        <v>13</v>
      </c>
      <c r="C275" s="2">
        <v>43532</v>
      </c>
      <c r="D275" s="1" t="s">
        <v>127</v>
      </c>
      <c r="E275" s="1"/>
      <c r="F275" s="1" t="s">
        <v>493</v>
      </c>
      <c r="G275" s="3">
        <v>669.2</v>
      </c>
      <c r="H275" s="3"/>
      <c r="I275" s="1" t="s">
        <v>119</v>
      </c>
      <c r="J275" s="1" t="s">
        <v>86</v>
      </c>
      <c r="K275" s="1" t="s">
        <v>12</v>
      </c>
      <c r="L275" s="1" t="s">
        <v>494</v>
      </c>
    </row>
    <row r="276" spans="1:12" x14ac:dyDescent="0.2">
      <c r="A276" s="1" t="s">
        <v>234</v>
      </c>
      <c r="B276" s="1" t="s">
        <v>13</v>
      </c>
      <c r="C276" s="2">
        <v>43532</v>
      </c>
      <c r="D276" s="1" t="s">
        <v>127</v>
      </c>
      <c r="E276" s="1"/>
      <c r="F276" s="1" t="s">
        <v>495</v>
      </c>
      <c r="G276" s="3">
        <v>445.4</v>
      </c>
      <c r="H276" s="3"/>
      <c r="I276" s="1" t="s">
        <v>119</v>
      </c>
      <c r="J276" s="1" t="s">
        <v>86</v>
      </c>
      <c r="K276" s="1" t="s">
        <v>12</v>
      </c>
      <c r="L276" s="1" t="s">
        <v>496</v>
      </c>
    </row>
    <row r="277" spans="1:12" x14ac:dyDescent="0.2">
      <c r="A277" s="1" t="s">
        <v>234</v>
      </c>
      <c r="B277" s="1" t="s">
        <v>13</v>
      </c>
      <c r="C277" s="2">
        <v>43532</v>
      </c>
      <c r="D277" s="1" t="s">
        <v>127</v>
      </c>
      <c r="E277" s="1"/>
      <c r="F277" s="1" t="s">
        <v>320</v>
      </c>
      <c r="G277" s="3">
        <v>297.39999999999998</v>
      </c>
      <c r="H277" s="3"/>
      <c r="I277" s="1" t="s">
        <v>85</v>
      </c>
      <c r="J277" s="1" t="s">
        <v>125</v>
      </c>
      <c r="K277" s="1" t="s">
        <v>84</v>
      </c>
      <c r="L277" s="1" t="s">
        <v>51</v>
      </c>
    </row>
    <row r="278" spans="1:12" x14ac:dyDescent="0.2">
      <c r="A278" s="1" t="s">
        <v>234</v>
      </c>
      <c r="B278" s="1" t="s">
        <v>13</v>
      </c>
      <c r="C278" s="2">
        <v>43532</v>
      </c>
      <c r="D278" s="1" t="s">
        <v>127</v>
      </c>
      <c r="E278" s="1"/>
      <c r="F278" s="1" t="s">
        <v>497</v>
      </c>
      <c r="G278" s="3">
        <v>1432.1</v>
      </c>
      <c r="H278" s="3"/>
      <c r="I278" s="1" t="s">
        <v>106</v>
      </c>
      <c r="J278" s="1" t="s">
        <v>122</v>
      </c>
      <c r="K278" s="1" t="s">
        <v>12</v>
      </c>
      <c r="L278" s="1" t="s">
        <v>16</v>
      </c>
    </row>
    <row r="279" spans="1:12" x14ac:dyDescent="0.2">
      <c r="A279" s="1" t="s">
        <v>234</v>
      </c>
      <c r="B279" s="1" t="s">
        <v>13</v>
      </c>
      <c r="C279" s="2">
        <v>43546</v>
      </c>
      <c r="D279" s="1" t="s">
        <v>128</v>
      </c>
      <c r="E279" s="1"/>
      <c r="F279" s="1" t="s">
        <v>498</v>
      </c>
      <c r="G279" s="3">
        <v>1490.56</v>
      </c>
      <c r="H279" s="3"/>
      <c r="I279" s="1" t="s">
        <v>119</v>
      </c>
      <c r="J279" s="1" t="s">
        <v>86</v>
      </c>
      <c r="K279" s="1" t="s">
        <v>12</v>
      </c>
      <c r="L279" s="1" t="s">
        <v>54</v>
      </c>
    </row>
    <row r="280" spans="1:12" x14ac:dyDescent="0.2">
      <c r="A280" s="1" t="s">
        <v>234</v>
      </c>
      <c r="B280" s="1" t="s">
        <v>13</v>
      </c>
      <c r="C280" s="2">
        <v>43546</v>
      </c>
      <c r="D280" s="1" t="s">
        <v>128</v>
      </c>
      <c r="E280" s="1"/>
      <c r="F280" s="1" t="s">
        <v>499</v>
      </c>
      <c r="G280" s="3">
        <v>1029.4000000000001</v>
      </c>
      <c r="H280" s="3"/>
      <c r="I280" s="1" t="s">
        <v>119</v>
      </c>
      <c r="J280" s="1" t="s">
        <v>86</v>
      </c>
      <c r="K280" s="1" t="s">
        <v>12</v>
      </c>
      <c r="L280" s="1" t="s">
        <v>402</v>
      </c>
    </row>
    <row r="281" spans="1:12" x14ac:dyDescent="0.2">
      <c r="A281" s="1" t="s">
        <v>234</v>
      </c>
      <c r="B281" s="1" t="s">
        <v>13</v>
      </c>
      <c r="C281" s="2">
        <v>43546</v>
      </c>
      <c r="D281" s="1" t="s">
        <v>128</v>
      </c>
      <c r="E281" s="1"/>
      <c r="F281" s="1" t="s">
        <v>500</v>
      </c>
      <c r="G281" s="3">
        <v>817.65</v>
      </c>
      <c r="H281" s="3"/>
      <c r="I281" s="1" t="s">
        <v>83</v>
      </c>
      <c r="J281" s="1" t="s">
        <v>176</v>
      </c>
      <c r="K281" s="1" t="s">
        <v>12</v>
      </c>
      <c r="L281" s="1" t="s">
        <v>99</v>
      </c>
    </row>
    <row r="282" spans="1:12" x14ac:dyDescent="0.2">
      <c r="A282" s="1" t="s">
        <v>234</v>
      </c>
      <c r="B282" s="1" t="s">
        <v>13</v>
      </c>
      <c r="C282" s="2">
        <v>43546</v>
      </c>
      <c r="D282" s="1" t="s">
        <v>128</v>
      </c>
      <c r="E282" s="1"/>
      <c r="F282" s="1" t="s">
        <v>501</v>
      </c>
      <c r="G282" s="3">
        <v>868.63</v>
      </c>
      <c r="H282" s="3"/>
      <c r="I282" s="1" t="s">
        <v>83</v>
      </c>
      <c r="J282" s="1" t="s">
        <v>176</v>
      </c>
      <c r="K282" s="1" t="s">
        <v>12</v>
      </c>
      <c r="L282" s="1" t="s">
        <v>411</v>
      </c>
    </row>
    <row r="283" spans="1:12" x14ac:dyDescent="0.2">
      <c r="A283" s="1" t="s">
        <v>234</v>
      </c>
      <c r="B283" s="1" t="s">
        <v>13</v>
      </c>
      <c r="C283" s="2">
        <v>43546</v>
      </c>
      <c r="D283" s="1" t="s">
        <v>128</v>
      </c>
      <c r="E283" s="1"/>
      <c r="F283" s="1" t="s">
        <v>502</v>
      </c>
      <c r="G283" s="3">
        <v>158.43</v>
      </c>
      <c r="H283" s="3"/>
      <c r="I283" s="1" t="s">
        <v>120</v>
      </c>
      <c r="J283" s="1" t="s">
        <v>171</v>
      </c>
      <c r="K283" s="1" t="s">
        <v>12</v>
      </c>
      <c r="L283" s="1" t="s">
        <v>78</v>
      </c>
    </row>
    <row r="284" spans="1:12" x14ac:dyDescent="0.2">
      <c r="A284" s="1" t="s">
        <v>234</v>
      </c>
      <c r="B284" s="1" t="s">
        <v>13</v>
      </c>
      <c r="C284" s="2">
        <v>43546</v>
      </c>
      <c r="D284" s="1" t="s">
        <v>128</v>
      </c>
      <c r="E284" s="1"/>
      <c r="F284" s="1" t="s">
        <v>503</v>
      </c>
      <c r="G284" s="3">
        <v>276.66000000000003</v>
      </c>
      <c r="H284" s="3"/>
      <c r="I284" s="1" t="s">
        <v>87</v>
      </c>
      <c r="J284" s="1" t="s">
        <v>253</v>
      </c>
      <c r="K284" s="1" t="s">
        <v>84</v>
      </c>
      <c r="L284" s="1" t="s">
        <v>241</v>
      </c>
    </row>
    <row r="285" spans="1:12" x14ac:dyDescent="0.2">
      <c r="A285" s="1" t="s">
        <v>234</v>
      </c>
      <c r="B285" s="1" t="s">
        <v>13</v>
      </c>
      <c r="C285" s="2">
        <v>43546</v>
      </c>
      <c r="D285" s="1" t="s">
        <v>128</v>
      </c>
      <c r="E285" s="1"/>
      <c r="F285" s="1" t="s">
        <v>504</v>
      </c>
      <c r="G285" s="3">
        <v>73.69</v>
      </c>
      <c r="H285" s="3"/>
      <c r="I285" s="1" t="s">
        <v>123</v>
      </c>
      <c r="J285" s="1" t="s">
        <v>124</v>
      </c>
      <c r="K285" s="1" t="s">
        <v>84</v>
      </c>
      <c r="L285" s="1" t="s">
        <v>51</v>
      </c>
    </row>
    <row r="286" spans="1:12" x14ac:dyDescent="0.2">
      <c r="A286" s="1" t="s">
        <v>234</v>
      </c>
      <c r="B286" s="1" t="s">
        <v>13</v>
      </c>
      <c r="C286" s="2">
        <v>43546</v>
      </c>
      <c r="D286" s="1" t="s">
        <v>128</v>
      </c>
      <c r="E286" s="1"/>
      <c r="F286" s="1" t="s">
        <v>505</v>
      </c>
      <c r="G286" s="3">
        <v>310.33</v>
      </c>
      <c r="H286" s="3"/>
      <c r="I286" s="1" t="s">
        <v>185</v>
      </c>
      <c r="J286" s="1" t="s">
        <v>126</v>
      </c>
      <c r="K286" s="1" t="s">
        <v>12</v>
      </c>
      <c r="L286" s="1" t="s">
        <v>92</v>
      </c>
    </row>
    <row r="287" spans="1:12" x14ac:dyDescent="0.2">
      <c r="A287" s="1" t="s">
        <v>234</v>
      </c>
      <c r="B287" s="1" t="s">
        <v>13</v>
      </c>
      <c r="C287" s="2">
        <v>43546</v>
      </c>
      <c r="D287" s="1" t="s">
        <v>128</v>
      </c>
      <c r="E287" s="1"/>
      <c r="F287" s="1" t="s">
        <v>506</v>
      </c>
      <c r="G287" s="3">
        <v>780.74</v>
      </c>
      <c r="H287" s="3"/>
      <c r="I287" s="1" t="s">
        <v>119</v>
      </c>
      <c r="J287" s="1" t="s">
        <v>86</v>
      </c>
      <c r="K287" s="1" t="s">
        <v>12</v>
      </c>
      <c r="L287" s="1" t="s">
        <v>90</v>
      </c>
    </row>
    <row r="288" spans="1:12" x14ac:dyDescent="0.2">
      <c r="A288" s="1" t="s">
        <v>234</v>
      </c>
      <c r="B288" s="1" t="s">
        <v>13</v>
      </c>
      <c r="C288" s="2">
        <v>43546</v>
      </c>
      <c r="D288" s="1" t="s">
        <v>128</v>
      </c>
      <c r="E288" s="1"/>
      <c r="F288" s="1" t="s">
        <v>507</v>
      </c>
      <c r="G288" s="3">
        <v>1171.5</v>
      </c>
      <c r="H288" s="3"/>
      <c r="I288" s="1" t="s">
        <v>177</v>
      </c>
      <c r="J288" s="1" t="s">
        <v>178</v>
      </c>
      <c r="K288" s="1" t="s">
        <v>12</v>
      </c>
      <c r="L288" s="1" t="s">
        <v>75</v>
      </c>
    </row>
    <row r="289" spans="1:12" x14ac:dyDescent="0.2">
      <c r="A289" s="1" t="s">
        <v>234</v>
      </c>
      <c r="B289" s="1" t="s">
        <v>13</v>
      </c>
      <c r="C289" s="2">
        <v>43546</v>
      </c>
      <c r="D289" s="1" t="s">
        <v>128</v>
      </c>
      <c r="E289" s="1"/>
      <c r="F289" s="1" t="s">
        <v>508</v>
      </c>
      <c r="G289" s="3">
        <v>242.31</v>
      </c>
      <c r="H289" s="3"/>
      <c r="I289" s="1" t="s">
        <v>185</v>
      </c>
      <c r="J289" s="1" t="s">
        <v>126</v>
      </c>
      <c r="K289" s="1" t="s">
        <v>84</v>
      </c>
      <c r="L289" s="1" t="s">
        <v>26</v>
      </c>
    </row>
    <row r="290" spans="1:12" x14ac:dyDescent="0.2">
      <c r="A290" s="1" t="s">
        <v>234</v>
      </c>
      <c r="B290" s="1" t="s">
        <v>13</v>
      </c>
      <c r="C290" s="2">
        <v>43546</v>
      </c>
      <c r="D290" s="1" t="s">
        <v>128</v>
      </c>
      <c r="E290" s="1"/>
      <c r="F290" s="1" t="s">
        <v>509</v>
      </c>
      <c r="G290" s="3">
        <v>1325.75</v>
      </c>
      <c r="H290" s="3"/>
      <c r="I290" s="1" t="s">
        <v>106</v>
      </c>
      <c r="J290" s="1" t="s">
        <v>121</v>
      </c>
      <c r="K290" s="1" t="s">
        <v>12</v>
      </c>
      <c r="L290" s="1" t="s">
        <v>18</v>
      </c>
    </row>
    <row r="291" spans="1:12" x14ac:dyDescent="0.2">
      <c r="A291" s="1" t="s">
        <v>234</v>
      </c>
      <c r="B291" s="1" t="s">
        <v>13</v>
      </c>
      <c r="C291" s="2">
        <v>43546</v>
      </c>
      <c r="D291" s="1" t="s">
        <v>128</v>
      </c>
      <c r="E291" s="1"/>
      <c r="F291" s="1" t="s">
        <v>510</v>
      </c>
      <c r="G291" s="3">
        <v>197.29</v>
      </c>
      <c r="H291" s="3"/>
      <c r="I291" s="1" t="s">
        <v>83</v>
      </c>
      <c r="J291" s="1" t="s">
        <v>176</v>
      </c>
      <c r="K291" s="1" t="s">
        <v>12</v>
      </c>
      <c r="L291" s="1" t="s">
        <v>73</v>
      </c>
    </row>
    <row r="292" spans="1:12" x14ac:dyDescent="0.2">
      <c r="A292" s="1" t="s">
        <v>234</v>
      </c>
      <c r="B292" s="1" t="s">
        <v>13</v>
      </c>
      <c r="C292" s="2">
        <v>43546</v>
      </c>
      <c r="D292" s="1" t="s">
        <v>128</v>
      </c>
      <c r="E292" s="1"/>
      <c r="F292" s="1" t="s">
        <v>511</v>
      </c>
      <c r="G292" s="3">
        <v>923.65</v>
      </c>
      <c r="H292" s="3"/>
      <c r="I292" s="1" t="s">
        <v>83</v>
      </c>
      <c r="J292" s="1" t="s">
        <v>176</v>
      </c>
      <c r="K292" s="1" t="s">
        <v>12</v>
      </c>
      <c r="L292" s="1" t="s">
        <v>98</v>
      </c>
    </row>
    <row r="293" spans="1:12" x14ac:dyDescent="0.2">
      <c r="A293" s="1" t="s">
        <v>234</v>
      </c>
      <c r="B293" s="1" t="s">
        <v>13</v>
      </c>
      <c r="C293" s="2">
        <v>43546</v>
      </c>
      <c r="D293" s="1" t="s">
        <v>128</v>
      </c>
      <c r="E293" s="1"/>
      <c r="F293" s="1" t="s">
        <v>512</v>
      </c>
      <c r="G293" s="3">
        <v>1037.96</v>
      </c>
      <c r="H293" s="3"/>
      <c r="I293" s="1" t="s">
        <v>83</v>
      </c>
      <c r="J293" s="1" t="s">
        <v>176</v>
      </c>
      <c r="K293" s="1" t="s">
        <v>12</v>
      </c>
      <c r="L293" s="1" t="s">
        <v>345</v>
      </c>
    </row>
    <row r="294" spans="1:12" x14ac:dyDescent="0.2">
      <c r="A294" s="1" t="s">
        <v>234</v>
      </c>
      <c r="B294" s="1" t="s">
        <v>13</v>
      </c>
      <c r="C294" s="2">
        <v>43546</v>
      </c>
      <c r="D294" s="1" t="s">
        <v>128</v>
      </c>
      <c r="E294" s="1"/>
      <c r="F294" s="1" t="s">
        <v>503</v>
      </c>
      <c r="G294" s="3">
        <v>367.39</v>
      </c>
      <c r="H294" s="3"/>
      <c r="I294" s="1" t="s">
        <v>120</v>
      </c>
      <c r="J294" s="1" t="s">
        <v>171</v>
      </c>
      <c r="K294" s="1" t="s">
        <v>84</v>
      </c>
      <c r="L294" s="1" t="s">
        <v>241</v>
      </c>
    </row>
    <row r="295" spans="1:12" x14ac:dyDescent="0.2">
      <c r="A295" s="1" t="s">
        <v>234</v>
      </c>
      <c r="B295" s="1" t="s">
        <v>13</v>
      </c>
      <c r="C295" s="2">
        <v>43546</v>
      </c>
      <c r="D295" s="1" t="s">
        <v>128</v>
      </c>
      <c r="E295" s="1"/>
      <c r="F295" s="1" t="s">
        <v>513</v>
      </c>
      <c r="G295" s="3">
        <v>316.11</v>
      </c>
      <c r="H295" s="3"/>
      <c r="I295" s="1" t="s">
        <v>185</v>
      </c>
      <c r="J295" s="1" t="s">
        <v>126</v>
      </c>
      <c r="K295" s="1" t="s">
        <v>12</v>
      </c>
      <c r="L295" s="1" t="s">
        <v>49</v>
      </c>
    </row>
    <row r="296" spans="1:12" x14ac:dyDescent="0.2">
      <c r="A296" s="1" t="s">
        <v>234</v>
      </c>
      <c r="B296" s="1" t="s">
        <v>13</v>
      </c>
      <c r="C296" s="2">
        <v>43546</v>
      </c>
      <c r="D296" s="1" t="s">
        <v>128</v>
      </c>
      <c r="E296" s="1"/>
      <c r="F296" s="1" t="s">
        <v>514</v>
      </c>
      <c r="G296" s="3">
        <v>621.79999999999995</v>
      </c>
      <c r="H296" s="3"/>
      <c r="I296" s="1" t="s">
        <v>106</v>
      </c>
      <c r="J296" s="1" t="s">
        <v>107</v>
      </c>
      <c r="K296" s="1" t="s">
        <v>12</v>
      </c>
      <c r="L296" s="1" t="s">
        <v>25</v>
      </c>
    </row>
    <row r="297" spans="1:12" x14ac:dyDescent="0.2">
      <c r="A297" s="1" t="s">
        <v>234</v>
      </c>
      <c r="B297" s="1" t="s">
        <v>13</v>
      </c>
      <c r="C297" s="2">
        <v>43546</v>
      </c>
      <c r="D297" s="1" t="s">
        <v>128</v>
      </c>
      <c r="E297" s="1"/>
      <c r="F297" s="1" t="s">
        <v>515</v>
      </c>
      <c r="G297" s="3">
        <v>42.06</v>
      </c>
      <c r="H297" s="3"/>
      <c r="I297" s="1" t="s">
        <v>179</v>
      </c>
      <c r="J297" s="1" t="s">
        <v>89</v>
      </c>
      <c r="K297" s="1" t="s">
        <v>84</v>
      </c>
      <c r="L297" s="1" t="s">
        <v>306</v>
      </c>
    </row>
    <row r="298" spans="1:12" x14ac:dyDescent="0.2">
      <c r="A298" s="1" t="s">
        <v>234</v>
      </c>
      <c r="B298" s="1" t="s">
        <v>13</v>
      </c>
      <c r="C298" s="2">
        <v>43546</v>
      </c>
      <c r="D298" s="1" t="s">
        <v>128</v>
      </c>
      <c r="E298" s="1"/>
      <c r="F298" s="1" t="s">
        <v>503</v>
      </c>
      <c r="G298" s="3">
        <v>151.83000000000001</v>
      </c>
      <c r="H298" s="3"/>
      <c r="I298" s="1" t="s">
        <v>185</v>
      </c>
      <c r="J298" s="1" t="s">
        <v>126</v>
      </c>
      <c r="K298" s="1" t="s">
        <v>84</v>
      </c>
      <c r="L298" s="1" t="s">
        <v>241</v>
      </c>
    </row>
    <row r="299" spans="1:12" x14ac:dyDescent="0.2">
      <c r="A299" s="1" t="s">
        <v>234</v>
      </c>
      <c r="B299" s="1" t="s">
        <v>13</v>
      </c>
      <c r="C299" s="2">
        <v>43546</v>
      </c>
      <c r="D299" s="1" t="s">
        <v>128</v>
      </c>
      <c r="E299" s="1"/>
      <c r="F299" s="1" t="s">
        <v>516</v>
      </c>
      <c r="G299" s="3">
        <v>1755.57</v>
      </c>
      <c r="H299" s="3"/>
      <c r="I299" s="1" t="s">
        <v>106</v>
      </c>
      <c r="J299" s="1" t="s">
        <v>121</v>
      </c>
      <c r="K299" s="1" t="s">
        <v>12</v>
      </c>
      <c r="L299" s="1" t="s">
        <v>313</v>
      </c>
    </row>
    <row r="300" spans="1:12" x14ac:dyDescent="0.2">
      <c r="A300" s="1" t="s">
        <v>234</v>
      </c>
      <c r="B300" s="1" t="s">
        <v>13</v>
      </c>
      <c r="C300" s="2">
        <v>43546</v>
      </c>
      <c r="D300" s="1" t="s">
        <v>128</v>
      </c>
      <c r="E300" s="1"/>
      <c r="F300" s="1" t="s">
        <v>517</v>
      </c>
      <c r="G300" s="3">
        <v>280.7</v>
      </c>
      <c r="H300" s="3"/>
      <c r="I300" s="1" t="s">
        <v>83</v>
      </c>
      <c r="J300" s="1" t="s">
        <v>391</v>
      </c>
      <c r="K300" s="1" t="s">
        <v>12</v>
      </c>
      <c r="L300" s="1" t="s">
        <v>17</v>
      </c>
    </row>
    <row r="301" spans="1:12" x14ac:dyDescent="0.2">
      <c r="A301" s="1" t="s">
        <v>234</v>
      </c>
      <c r="B301" s="1" t="s">
        <v>13</v>
      </c>
      <c r="C301" s="2">
        <v>43546</v>
      </c>
      <c r="D301" s="1" t="s">
        <v>128</v>
      </c>
      <c r="E301" s="1"/>
      <c r="F301" s="1" t="s">
        <v>518</v>
      </c>
      <c r="G301" s="3">
        <v>641.75</v>
      </c>
      <c r="H301" s="3"/>
      <c r="I301" s="1" t="s">
        <v>119</v>
      </c>
      <c r="J301" s="1" t="s">
        <v>86</v>
      </c>
      <c r="K301" s="1" t="s">
        <v>12</v>
      </c>
      <c r="L301" s="1" t="s">
        <v>364</v>
      </c>
    </row>
    <row r="302" spans="1:12" x14ac:dyDescent="0.2">
      <c r="A302" s="1" t="s">
        <v>234</v>
      </c>
      <c r="B302" s="1" t="s">
        <v>13</v>
      </c>
      <c r="C302" s="2">
        <v>43546</v>
      </c>
      <c r="D302" s="1" t="s">
        <v>128</v>
      </c>
      <c r="E302" s="1"/>
      <c r="F302" s="1" t="s">
        <v>519</v>
      </c>
      <c r="G302" s="3">
        <v>834.09</v>
      </c>
      <c r="H302" s="3"/>
      <c r="I302" s="1" t="s">
        <v>119</v>
      </c>
      <c r="J302" s="1" t="s">
        <v>86</v>
      </c>
      <c r="K302" s="1" t="s">
        <v>12</v>
      </c>
      <c r="L302" s="1" t="s">
        <v>42</v>
      </c>
    </row>
    <row r="303" spans="1:12" x14ac:dyDescent="0.2">
      <c r="A303" s="1" t="s">
        <v>234</v>
      </c>
      <c r="B303" s="1" t="s">
        <v>13</v>
      </c>
      <c r="C303" s="2">
        <v>43546</v>
      </c>
      <c r="D303" s="1" t="s">
        <v>128</v>
      </c>
      <c r="E303" s="1"/>
      <c r="F303" s="1" t="s">
        <v>520</v>
      </c>
      <c r="G303" s="3">
        <v>529.49</v>
      </c>
      <c r="H303" s="3"/>
      <c r="I303" s="1" t="s">
        <v>119</v>
      </c>
      <c r="J303" s="1" t="s">
        <v>86</v>
      </c>
      <c r="K303" s="1" t="s">
        <v>12</v>
      </c>
      <c r="L303" s="1" t="s">
        <v>296</v>
      </c>
    </row>
    <row r="304" spans="1:12" x14ac:dyDescent="0.2">
      <c r="A304" s="1" t="s">
        <v>234</v>
      </c>
      <c r="B304" s="1" t="s">
        <v>13</v>
      </c>
      <c r="C304" s="2">
        <v>43546</v>
      </c>
      <c r="D304" s="1" t="s">
        <v>128</v>
      </c>
      <c r="E304" s="1"/>
      <c r="F304" s="1" t="s">
        <v>521</v>
      </c>
      <c r="G304" s="3">
        <v>734.7</v>
      </c>
      <c r="H304" s="3"/>
      <c r="I304" s="1" t="s">
        <v>119</v>
      </c>
      <c r="J304" s="1" t="s">
        <v>86</v>
      </c>
      <c r="K304" s="1" t="s">
        <v>12</v>
      </c>
      <c r="L304" s="1" t="s">
        <v>372</v>
      </c>
    </row>
    <row r="305" spans="1:12" x14ac:dyDescent="0.2">
      <c r="A305" s="1" t="s">
        <v>234</v>
      </c>
      <c r="B305" s="1" t="s">
        <v>13</v>
      </c>
      <c r="C305" s="2">
        <v>43546</v>
      </c>
      <c r="D305" s="1" t="s">
        <v>128</v>
      </c>
      <c r="E305" s="1"/>
      <c r="F305" s="1" t="s">
        <v>503</v>
      </c>
      <c r="G305" s="3">
        <v>917.71</v>
      </c>
      <c r="H305" s="3"/>
      <c r="I305" s="1" t="s">
        <v>83</v>
      </c>
      <c r="J305" s="1" t="s">
        <v>175</v>
      </c>
      <c r="K305" s="1" t="s">
        <v>84</v>
      </c>
      <c r="L305" s="1" t="s">
        <v>241</v>
      </c>
    </row>
    <row r="306" spans="1:12" x14ac:dyDescent="0.2">
      <c r="A306" s="1" t="s">
        <v>234</v>
      </c>
      <c r="B306" s="1" t="s">
        <v>13</v>
      </c>
      <c r="C306" s="2">
        <v>43546</v>
      </c>
      <c r="D306" s="1" t="s">
        <v>128</v>
      </c>
      <c r="E306" s="1"/>
      <c r="F306" s="1" t="s">
        <v>522</v>
      </c>
      <c r="G306" s="3">
        <v>649.36</v>
      </c>
      <c r="H306" s="3"/>
      <c r="I306" s="1" t="s">
        <v>123</v>
      </c>
      <c r="J306" s="1" t="s">
        <v>124</v>
      </c>
      <c r="K306" s="1" t="s">
        <v>12</v>
      </c>
      <c r="L306" s="1" t="s">
        <v>261</v>
      </c>
    </row>
    <row r="307" spans="1:12" x14ac:dyDescent="0.2">
      <c r="A307" s="1" t="s">
        <v>234</v>
      </c>
      <c r="B307" s="1" t="s">
        <v>13</v>
      </c>
      <c r="C307" s="2">
        <v>43546</v>
      </c>
      <c r="D307" s="1" t="s">
        <v>128</v>
      </c>
      <c r="E307" s="1"/>
      <c r="F307" s="1" t="s">
        <v>523</v>
      </c>
      <c r="G307" s="3">
        <v>498.9</v>
      </c>
      <c r="H307" s="3"/>
      <c r="I307" s="1" t="s">
        <v>119</v>
      </c>
      <c r="J307" s="1" t="s">
        <v>86</v>
      </c>
      <c r="K307" s="1" t="s">
        <v>12</v>
      </c>
      <c r="L307" s="1" t="s">
        <v>20</v>
      </c>
    </row>
    <row r="308" spans="1:12" x14ac:dyDescent="0.2">
      <c r="A308" s="1" t="s">
        <v>234</v>
      </c>
      <c r="B308" s="1" t="s">
        <v>13</v>
      </c>
      <c r="C308" s="2">
        <v>43546</v>
      </c>
      <c r="D308" s="1" t="s">
        <v>128</v>
      </c>
      <c r="E308" s="1"/>
      <c r="F308" s="1" t="s">
        <v>524</v>
      </c>
      <c r="G308" s="3">
        <v>2137.37</v>
      </c>
      <c r="H308" s="3"/>
      <c r="I308" s="1" t="s">
        <v>119</v>
      </c>
      <c r="J308" s="1" t="s">
        <v>86</v>
      </c>
      <c r="K308" s="1" t="s">
        <v>12</v>
      </c>
      <c r="L308" s="1" t="s">
        <v>24</v>
      </c>
    </row>
    <row r="309" spans="1:12" x14ac:dyDescent="0.2">
      <c r="A309" s="1" t="s">
        <v>234</v>
      </c>
      <c r="B309" s="1" t="s">
        <v>13</v>
      </c>
      <c r="C309" s="2">
        <v>43546</v>
      </c>
      <c r="D309" s="1" t="s">
        <v>128</v>
      </c>
      <c r="E309" s="1"/>
      <c r="F309" s="1" t="s">
        <v>525</v>
      </c>
      <c r="G309" s="3">
        <v>533.84</v>
      </c>
      <c r="H309" s="3"/>
      <c r="I309" s="1" t="s">
        <v>83</v>
      </c>
      <c r="J309" s="1" t="s">
        <v>174</v>
      </c>
      <c r="K309" s="1" t="s">
        <v>12</v>
      </c>
      <c r="L309" s="1" t="s">
        <v>36</v>
      </c>
    </row>
    <row r="310" spans="1:12" x14ac:dyDescent="0.2">
      <c r="A310" s="1" t="s">
        <v>234</v>
      </c>
      <c r="B310" s="1" t="s">
        <v>13</v>
      </c>
      <c r="C310" s="2">
        <v>43546</v>
      </c>
      <c r="D310" s="1" t="s">
        <v>128</v>
      </c>
      <c r="E310" s="1"/>
      <c r="F310" s="1" t="s">
        <v>526</v>
      </c>
      <c r="G310" s="3">
        <v>934.47</v>
      </c>
      <c r="H310" s="3"/>
      <c r="I310" s="1" t="s">
        <v>119</v>
      </c>
      <c r="J310" s="1" t="s">
        <v>86</v>
      </c>
      <c r="K310" s="1" t="s">
        <v>12</v>
      </c>
      <c r="L310" s="1" t="s">
        <v>34</v>
      </c>
    </row>
    <row r="311" spans="1:12" x14ac:dyDescent="0.2">
      <c r="A311" s="1" t="s">
        <v>234</v>
      </c>
      <c r="B311" s="1" t="s">
        <v>13</v>
      </c>
      <c r="C311" s="2">
        <v>43546</v>
      </c>
      <c r="D311" s="1" t="s">
        <v>128</v>
      </c>
      <c r="E311" s="1"/>
      <c r="F311" s="1" t="s">
        <v>527</v>
      </c>
      <c r="G311" s="3">
        <v>489.56</v>
      </c>
      <c r="H311" s="3"/>
      <c r="I311" s="1" t="s">
        <v>119</v>
      </c>
      <c r="J311" s="1" t="s">
        <v>86</v>
      </c>
      <c r="K311" s="1" t="s">
        <v>12</v>
      </c>
      <c r="L311" s="1" t="s">
        <v>40</v>
      </c>
    </row>
    <row r="312" spans="1:12" x14ac:dyDescent="0.2">
      <c r="A312" s="1" t="s">
        <v>234</v>
      </c>
      <c r="B312" s="1" t="s">
        <v>13</v>
      </c>
      <c r="C312" s="2">
        <v>43546</v>
      </c>
      <c r="D312" s="1" t="s">
        <v>128</v>
      </c>
      <c r="E312" s="1"/>
      <c r="F312" s="1" t="s">
        <v>528</v>
      </c>
      <c r="G312" s="3">
        <v>416.42</v>
      </c>
      <c r="H312" s="3"/>
      <c r="I312" s="1" t="s">
        <v>83</v>
      </c>
      <c r="J312" s="1" t="s">
        <v>175</v>
      </c>
      <c r="K312" s="1" t="s">
        <v>84</v>
      </c>
      <c r="L312" s="1" t="s">
        <v>63</v>
      </c>
    </row>
    <row r="313" spans="1:12" x14ac:dyDescent="0.2">
      <c r="A313" s="1" t="s">
        <v>234</v>
      </c>
      <c r="B313" s="1" t="s">
        <v>13</v>
      </c>
      <c r="C313" s="2">
        <v>43546</v>
      </c>
      <c r="D313" s="1" t="s">
        <v>128</v>
      </c>
      <c r="E313" s="1"/>
      <c r="F313" s="1" t="s">
        <v>529</v>
      </c>
      <c r="G313" s="3">
        <v>88.88</v>
      </c>
      <c r="H313" s="3"/>
      <c r="I313" s="1" t="s">
        <v>83</v>
      </c>
      <c r="J313" s="1" t="s">
        <v>301</v>
      </c>
      <c r="K313" s="1" t="s">
        <v>12</v>
      </c>
      <c r="L313" s="1" t="s">
        <v>57</v>
      </c>
    </row>
    <row r="314" spans="1:12" x14ac:dyDescent="0.2">
      <c r="A314" s="1" t="s">
        <v>234</v>
      </c>
      <c r="B314" s="1" t="s">
        <v>13</v>
      </c>
      <c r="C314" s="2">
        <v>43546</v>
      </c>
      <c r="D314" s="1" t="s">
        <v>128</v>
      </c>
      <c r="E314" s="1"/>
      <c r="F314" s="1" t="s">
        <v>530</v>
      </c>
      <c r="G314" s="3">
        <v>469.62</v>
      </c>
      <c r="H314" s="3"/>
      <c r="I314" s="1" t="s">
        <v>185</v>
      </c>
      <c r="J314" s="1" t="s">
        <v>126</v>
      </c>
      <c r="K314" s="1" t="s">
        <v>12</v>
      </c>
      <c r="L314" s="1" t="s">
        <v>77</v>
      </c>
    </row>
    <row r="315" spans="1:12" x14ac:dyDescent="0.2">
      <c r="A315" s="1" t="s">
        <v>234</v>
      </c>
      <c r="B315" s="1" t="s">
        <v>13</v>
      </c>
      <c r="C315" s="2">
        <v>43546</v>
      </c>
      <c r="D315" s="1" t="s">
        <v>128</v>
      </c>
      <c r="E315" s="1"/>
      <c r="F315" s="1" t="s">
        <v>531</v>
      </c>
      <c r="G315" s="3">
        <v>1027.96</v>
      </c>
      <c r="H315" s="3"/>
      <c r="I315" s="1" t="s">
        <v>83</v>
      </c>
      <c r="J315" s="1" t="s">
        <v>176</v>
      </c>
      <c r="K315" s="1" t="s">
        <v>12</v>
      </c>
      <c r="L315" s="1" t="s">
        <v>93</v>
      </c>
    </row>
    <row r="316" spans="1:12" x14ac:dyDescent="0.2">
      <c r="A316" s="1" t="s">
        <v>234</v>
      </c>
      <c r="B316" s="1" t="s">
        <v>13</v>
      </c>
      <c r="C316" s="2">
        <v>43546</v>
      </c>
      <c r="D316" s="1" t="s">
        <v>128</v>
      </c>
      <c r="E316" s="1"/>
      <c r="F316" s="1" t="s">
        <v>532</v>
      </c>
      <c r="G316" s="3">
        <v>847.26</v>
      </c>
      <c r="H316" s="3"/>
      <c r="I316" s="1" t="s">
        <v>119</v>
      </c>
      <c r="J316" s="1" t="s">
        <v>86</v>
      </c>
      <c r="K316" s="1" t="s">
        <v>12</v>
      </c>
      <c r="L316" s="1" t="s">
        <v>72</v>
      </c>
    </row>
    <row r="317" spans="1:12" x14ac:dyDescent="0.2">
      <c r="A317" s="1" t="s">
        <v>234</v>
      </c>
      <c r="B317" s="1" t="s">
        <v>13</v>
      </c>
      <c r="C317" s="2">
        <v>43546</v>
      </c>
      <c r="D317" s="1" t="s">
        <v>128</v>
      </c>
      <c r="E317" s="1"/>
      <c r="F317" s="1" t="s">
        <v>533</v>
      </c>
      <c r="G317" s="3">
        <v>1263.21</v>
      </c>
      <c r="H317" s="3"/>
      <c r="I317" s="1" t="s">
        <v>119</v>
      </c>
      <c r="J317" s="1" t="s">
        <v>86</v>
      </c>
      <c r="K317" s="1" t="s">
        <v>12</v>
      </c>
      <c r="L317" s="1" t="s">
        <v>454</v>
      </c>
    </row>
    <row r="318" spans="1:12" x14ac:dyDescent="0.2">
      <c r="A318" s="1" t="s">
        <v>234</v>
      </c>
      <c r="B318" s="1" t="s">
        <v>13</v>
      </c>
      <c r="C318" s="2">
        <v>43546</v>
      </c>
      <c r="D318" s="1" t="s">
        <v>128</v>
      </c>
      <c r="E318" s="1"/>
      <c r="F318" s="1" t="s">
        <v>534</v>
      </c>
      <c r="G318" s="3">
        <v>1235.53</v>
      </c>
      <c r="H318" s="3"/>
      <c r="I318" s="1" t="s">
        <v>119</v>
      </c>
      <c r="J318" s="1" t="s">
        <v>86</v>
      </c>
      <c r="K318" s="1" t="s">
        <v>12</v>
      </c>
      <c r="L318" s="1" t="s">
        <v>88</v>
      </c>
    </row>
    <row r="319" spans="1:12" x14ac:dyDescent="0.2">
      <c r="A319" s="1" t="s">
        <v>234</v>
      </c>
      <c r="B319" s="1" t="s">
        <v>13</v>
      </c>
      <c r="C319" s="2">
        <v>43546</v>
      </c>
      <c r="D319" s="1" t="s">
        <v>128</v>
      </c>
      <c r="E319" s="1"/>
      <c r="F319" s="1" t="s">
        <v>535</v>
      </c>
      <c r="G319" s="3">
        <v>709.23</v>
      </c>
      <c r="H319" s="3"/>
      <c r="I319" s="1" t="s">
        <v>119</v>
      </c>
      <c r="J319" s="1" t="s">
        <v>86</v>
      </c>
      <c r="K319" s="1" t="s">
        <v>12</v>
      </c>
      <c r="L319" s="1" t="s">
        <v>486</v>
      </c>
    </row>
    <row r="320" spans="1:12" x14ac:dyDescent="0.2">
      <c r="A320" s="1" t="s">
        <v>234</v>
      </c>
      <c r="B320" s="1" t="s">
        <v>13</v>
      </c>
      <c r="C320" s="2">
        <v>43546</v>
      </c>
      <c r="D320" s="1" t="s">
        <v>128</v>
      </c>
      <c r="E320" s="1"/>
      <c r="F320" s="1" t="s">
        <v>536</v>
      </c>
      <c r="G320" s="3">
        <v>206.53</v>
      </c>
      <c r="H320" s="3"/>
      <c r="I320" s="1" t="s">
        <v>185</v>
      </c>
      <c r="J320" s="1" t="s">
        <v>126</v>
      </c>
      <c r="K320" s="1" t="s">
        <v>12</v>
      </c>
      <c r="L320" s="1" t="s">
        <v>311</v>
      </c>
    </row>
    <row r="321" spans="1:12" x14ac:dyDescent="0.2">
      <c r="A321" s="1" t="s">
        <v>234</v>
      </c>
      <c r="B321" s="1" t="s">
        <v>13</v>
      </c>
      <c r="C321" s="2">
        <v>43546</v>
      </c>
      <c r="D321" s="1" t="s">
        <v>128</v>
      </c>
      <c r="E321" s="1"/>
      <c r="F321" s="1" t="s">
        <v>537</v>
      </c>
      <c r="G321" s="3">
        <v>500</v>
      </c>
      <c r="H321" s="3"/>
      <c r="I321" s="1" t="s">
        <v>87</v>
      </c>
      <c r="J321" s="1" t="s">
        <v>116</v>
      </c>
      <c r="K321" s="1" t="s">
        <v>84</v>
      </c>
      <c r="L321" s="1" t="s">
        <v>29</v>
      </c>
    </row>
    <row r="322" spans="1:12" x14ac:dyDescent="0.2">
      <c r="A322" s="1" t="s">
        <v>234</v>
      </c>
      <c r="B322" s="1" t="s">
        <v>13</v>
      </c>
      <c r="C322" s="2">
        <v>43546</v>
      </c>
      <c r="D322" s="1" t="s">
        <v>128</v>
      </c>
      <c r="E322" s="1"/>
      <c r="F322" s="1" t="s">
        <v>529</v>
      </c>
      <c r="G322" s="3">
        <v>1599.79</v>
      </c>
      <c r="H322" s="3"/>
      <c r="I322" s="1" t="s">
        <v>83</v>
      </c>
      <c r="J322" s="1" t="s">
        <v>243</v>
      </c>
      <c r="K322" s="1" t="s">
        <v>12</v>
      </c>
      <c r="L322" s="1" t="s">
        <v>57</v>
      </c>
    </row>
    <row r="323" spans="1:12" x14ac:dyDescent="0.2">
      <c r="A323" s="1" t="s">
        <v>234</v>
      </c>
      <c r="B323" s="1" t="s">
        <v>13</v>
      </c>
      <c r="C323" s="2">
        <v>43546</v>
      </c>
      <c r="D323" s="1" t="s">
        <v>128</v>
      </c>
      <c r="E323" s="1"/>
      <c r="F323" s="1" t="s">
        <v>517</v>
      </c>
      <c r="G323" s="3">
        <v>70.17</v>
      </c>
      <c r="H323" s="3"/>
      <c r="I323" s="1" t="s">
        <v>83</v>
      </c>
      <c r="J323" s="1" t="s">
        <v>279</v>
      </c>
      <c r="K323" s="1" t="s">
        <v>12</v>
      </c>
      <c r="L323" s="1" t="s">
        <v>17</v>
      </c>
    </row>
    <row r="324" spans="1:12" x14ac:dyDescent="0.2">
      <c r="A324" s="1" t="s">
        <v>234</v>
      </c>
      <c r="B324" s="1" t="s">
        <v>13</v>
      </c>
      <c r="C324" s="2">
        <v>43546</v>
      </c>
      <c r="D324" s="1" t="s">
        <v>128</v>
      </c>
      <c r="E324" s="1"/>
      <c r="F324" s="1" t="s">
        <v>538</v>
      </c>
      <c r="G324" s="3">
        <v>923.47</v>
      </c>
      <c r="H324" s="3"/>
      <c r="I324" s="1" t="s">
        <v>119</v>
      </c>
      <c r="J324" s="1" t="s">
        <v>86</v>
      </c>
      <c r="K324" s="1" t="s">
        <v>12</v>
      </c>
      <c r="L324" s="1" t="s">
        <v>115</v>
      </c>
    </row>
    <row r="325" spans="1:12" x14ac:dyDescent="0.2">
      <c r="A325" s="1" t="s">
        <v>234</v>
      </c>
      <c r="B325" s="1" t="s">
        <v>13</v>
      </c>
      <c r="C325" s="2">
        <v>43546</v>
      </c>
      <c r="D325" s="1" t="s">
        <v>128</v>
      </c>
      <c r="E325" s="1"/>
      <c r="F325" s="1" t="s">
        <v>539</v>
      </c>
      <c r="G325" s="3">
        <v>2181.44</v>
      </c>
      <c r="H325" s="3"/>
      <c r="I325" s="1" t="s">
        <v>119</v>
      </c>
      <c r="J325" s="1" t="s">
        <v>86</v>
      </c>
      <c r="K325" s="1" t="s">
        <v>12</v>
      </c>
      <c r="L325" s="1" t="s">
        <v>62</v>
      </c>
    </row>
    <row r="326" spans="1:12" x14ac:dyDescent="0.2">
      <c r="A326" s="1" t="s">
        <v>234</v>
      </c>
      <c r="B326" s="1" t="s">
        <v>13</v>
      </c>
      <c r="C326" s="2">
        <v>43546</v>
      </c>
      <c r="D326" s="1" t="s">
        <v>128</v>
      </c>
      <c r="E326" s="1"/>
      <c r="F326" s="1" t="s">
        <v>540</v>
      </c>
      <c r="G326" s="3">
        <v>1039.22</v>
      </c>
      <c r="H326" s="3"/>
      <c r="I326" s="1" t="s">
        <v>119</v>
      </c>
      <c r="J326" s="1" t="s">
        <v>86</v>
      </c>
      <c r="K326" s="1" t="s">
        <v>12</v>
      </c>
      <c r="L326" s="1" t="s">
        <v>328</v>
      </c>
    </row>
    <row r="327" spans="1:12" x14ac:dyDescent="0.2">
      <c r="A327" s="1" t="s">
        <v>234</v>
      </c>
      <c r="B327" s="1" t="s">
        <v>13</v>
      </c>
      <c r="C327" s="2">
        <v>43546</v>
      </c>
      <c r="D327" s="1" t="s">
        <v>128</v>
      </c>
      <c r="E327" s="1"/>
      <c r="F327" s="1" t="s">
        <v>541</v>
      </c>
      <c r="G327" s="3">
        <v>1379.98</v>
      </c>
      <c r="H327" s="3"/>
      <c r="I327" s="1" t="s">
        <v>106</v>
      </c>
      <c r="J327" s="1" t="s">
        <v>122</v>
      </c>
      <c r="K327" s="1" t="s">
        <v>12</v>
      </c>
      <c r="L327" s="1" t="s">
        <v>27</v>
      </c>
    </row>
    <row r="328" spans="1:12" x14ac:dyDescent="0.2">
      <c r="A328" s="1" t="s">
        <v>234</v>
      </c>
      <c r="B328" s="1" t="s">
        <v>13</v>
      </c>
      <c r="C328" s="2">
        <v>43546</v>
      </c>
      <c r="D328" s="1" t="s">
        <v>128</v>
      </c>
      <c r="E328" s="1"/>
      <c r="F328" s="1" t="s">
        <v>525</v>
      </c>
      <c r="G328" s="3">
        <v>667.3</v>
      </c>
      <c r="H328" s="3"/>
      <c r="I328" s="1" t="s">
        <v>83</v>
      </c>
      <c r="J328" s="1" t="s">
        <v>176</v>
      </c>
      <c r="K328" s="1" t="s">
        <v>12</v>
      </c>
      <c r="L328" s="1" t="s">
        <v>36</v>
      </c>
    </row>
    <row r="329" spans="1:12" x14ac:dyDescent="0.2">
      <c r="A329" s="1" t="s">
        <v>234</v>
      </c>
      <c r="B329" s="1" t="s">
        <v>13</v>
      </c>
      <c r="C329" s="2">
        <v>43546</v>
      </c>
      <c r="D329" s="1" t="s">
        <v>128</v>
      </c>
      <c r="E329" s="1"/>
      <c r="F329" s="1" t="s">
        <v>528</v>
      </c>
      <c r="G329" s="3">
        <v>1211.54</v>
      </c>
      <c r="H329" s="3"/>
      <c r="I329" s="1" t="s">
        <v>119</v>
      </c>
      <c r="J329" s="1" t="s">
        <v>86</v>
      </c>
      <c r="K329" s="1" t="s">
        <v>84</v>
      </c>
      <c r="L329" s="1" t="s">
        <v>63</v>
      </c>
    </row>
    <row r="330" spans="1:12" x14ac:dyDescent="0.2">
      <c r="A330" s="1" t="s">
        <v>234</v>
      </c>
      <c r="B330" s="1" t="s">
        <v>13</v>
      </c>
      <c r="C330" s="2">
        <v>43546</v>
      </c>
      <c r="D330" s="1" t="s">
        <v>128</v>
      </c>
      <c r="E330" s="1"/>
      <c r="F330" s="1" t="s">
        <v>542</v>
      </c>
      <c r="G330" s="3">
        <v>726.67</v>
      </c>
      <c r="H330" s="3"/>
      <c r="I330" s="1" t="s">
        <v>119</v>
      </c>
      <c r="J330" s="1" t="s">
        <v>86</v>
      </c>
      <c r="K330" s="1" t="s">
        <v>12</v>
      </c>
      <c r="L330" s="1" t="s">
        <v>319</v>
      </c>
    </row>
    <row r="331" spans="1:12" x14ac:dyDescent="0.2">
      <c r="A331" s="1" t="s">
        <v>234</v>
      </c>
      <c r="B331" s="1" t="s">
        <v>13</v>
      </c>
      <c r="C331" s="2">
        <v>43546</v>
      </c>
      <c r="D331" s="1" t="s">
        <v>128</v>
      </c>
      <c r="E331" s="1"/>
      <c r="F331" s="1" t="s">
        <v>516</v>
      </c>
      <c r="G331" s="3">
        <v>156.85</v>
      </c>
      <c r="H331" s="3"/>
      <c r="I331" s="1" t="s">
        <v>106</v>
      </c>
      <c r="J331" s="1" t="s">
        <v>122</v>
      </c>
      <c r="K331" s="1" t="s">
        <v>12</v>
      </c>
      <c r="L331" s="1" t="s">
        <v>313</v>
      </c>
    </row>
    <row r="332" spans="1:12" x14ac:dyDescent="0.2">
      <c r="A332" s="1" t="s">
        <v>234</v>
      </c>
      <c r="B332" s="1" t="s">
        <v>13</v>
      </c>
      <c r="C332" s="2">
        <v>43546</v>
      </c>
      <c r="D332" s="1" t="s">
        <v>128</v>
      </c>
      <c r="E332" s="1"/>
      <c r="F332" s="1" t="s">
        <v>543</v>
      </c>
      <c r="G332" s="3">
        <v>1408.42</v>
      </c>
      <c r="H332" s="3"/>
      <c r="I332" s="1" t="s">
        <v>119</v>
      </c>
      <c r="J332" s="1" t="s">
        <v>86</v>
      </c>
      <c r="K332" s="1" t="s">
        <v>12</v>
      </c>
      <c r="L332" s="1" t="s">
        <v>32</v>
      </c>
    </row>
    <row r="333" spans="1:12" x14ac:dyDescent="0.2">
      <c r="A333" s="1" t="s">
        <v>234</v>
      </c>
      <c r="B333" s="1" t="s">
        <v>13</v>
      </c>
      <c r="C333" s="2">
        <v>43546</v>
      </c>
      <c r="D333" s="1" t="s">
        <v>128</v>
      </c>
      <c r="E333" s="1"/>
      <c r="F333" s="1" t="s">
        <v>544</v>
      </c>
      <c r="G333" s="3">
        <v>461.71</v>
      </c>
      <c r="H333" s="3"/>
      <c r="I333" s="1" t="s">
        <v>119</v>
      </c>
      <c r="J333" s="1" t="s">
        <v>86</v>
      </c>
      <c r="K333" s="1" t="s">
        <v>12</v>
      </c>
      <c r="L333" s="1" t="s">
        <v>33</v>
      </c>
    </row>
    <row r="334" spans="1:12" x14ac:dyDescent="0.2">
      <c r="A334" s="1" t="s">
        <v>234</v>
      </c>
      <c r="B334" s="1" t="s">
        <v>13</v>
      </c>
      <c r="C334" s="2">
        <v>43546</v>
      </c>
      <c r="D334" s="1" t="s">
        <v>128</v>
      </c>
      <c r="E334" s="1"/>
      <c r="F334" s="1" t="s">
        <v>522</v>
      </c>
      <c r="G334" s="3">
        <v>381.37</v>
      </c>
      <c r="H334" s="3"/>
      <c r="I334" s="1" t="s">
        <v>185</v>
      </c>
      <c r="J334" s="1" t="s">
        <v>126</v>
      </c>
      <c r="K334" s="1" t="s">
        <v>12</v>
      </c>
      <c r="L334" s="1" t="s">
        <v>261</v>
      </c>
    </row>
    <row r="335" spans="1:12" x14ac:dyDescent="0.2">
      <c r="A335" s="1" t="s">
        <v>234</v>
      </c>
      <c r="B335" s="1" t="s">
        <v>13</v>
      </c>
      <c r="C335" s="2">
        <v>43546</v>
      </c>
      <c r="D335" s="1" t="s">
        <v>128</v>
      </c>
      <c r="E335" s="1"/>
      <c r="F335" s="1" t="s">
        <v>545</v>
      </c>
      <c r="G335" s="3">
        <v>601.97</v>
      </c>
      <c r="H335" s="3"/>
      <c r="I335" s="1" t="s">
        <v>119</v>
      </c>
      <c r="J335" s="1" t="s">
        <v>86</v>
      </c>
      <c r="K335" s="1" t="s">
        <v>12</v>
      </c>
      <c r="L335" s="1" t="s">
        <v>268</v>
      </c>
    </row>
    <row r="336" spans="1:12" x14ac:dyDescent="0.2">
      <c r="A336" s="1" t="s">
        <v>234</v>
      </c>
      <c r="B336" s="1" t="s">
        <v>13</v>
      </c>
      <c r="C336" s="2">
        <v>43546</v>
      </c>
      <c r="D336" s="1" t="s">
        <v>128</v>
      </c>
      <c r="E336" s="1"/>
      <c r="F336" s="1" t="s">
        <v>508</v>
      </c>
      <c r="G336" s="3">
        <v>1480.77</v>
      </c>
      <c r="H336" s="3"/>
      <c r="I336" s="1" t="s">
        <v>108</v>
      </c>
      <c r="J336" s="1" t="s">
        <v>117</v>
      </c>
      <c r="K336" s="1" t="s">
        <v>84</v>
      </c>
      <c r="L336" s="1" t="s">
        <v>26</v>
      </c>
    </row>
    <row r="337" spans="1:12" x14ac:dyDescent="0.2">
      <c r="A337" s="1" t="s">
        <v>234</v>
      </c>
      <c r="B337" s="1" t="s">
        <v>13</v>
      </c>
      <c r="C337" s="2">
        <v>43546</v>
      </c>
      <c r="D337" s="1" t="s">
        <v>128</v>
      </c>
      <c r="E337" s="1"/>
      <c r="F337" s="1" t="s">
        <v>546</v>
      </c>
      <c r="G337" s="3">
        <v>1122.5</v>
      </c>
      <c r="H337" s="3"/>
      <c r="I337" s="1" t="s">
        <v>83</v>
      </c>
      <c r="J337" s="1" t="s">
        <v>176</v>
      </c>
      <c r="K337" s="1" t="s">
        <v>12</v>
      </c>
      <c r="L337" s="1" t="s">
        <v>405</v>
      </c>
    </row>
    <row r="338" spans="1:12" x14ac:dyDescent="0.2">
      <c r="A338" s="1" t="s">
        <v>234</v>
      </c>
      <c r="B338" s="1" t="s">
        <v>13</v>
      </c>
      <c r="C338" s="2">
        <v>43546</v>
      </c>
      <c r="D338" s="1" t="s">
        <v>128</v>
      </c>
      <c r="E338" s="1"/>
      <c r="F338" s="1" t="s">
        <v>547</v>
      </c>
      <c r="G338" s="3">
        <v>1087.5</v>
      </c>
      <c r="H338" s="3"/>
      <c r="I338" s="1" t="s">
        <v>120</v>
      </c>
      <c r="J338" s="1" t="s">
        <v>171</v>
      </c>
      <c r="K338" s="1" t="s">
        <v>12</v>
      </c>
      <c r="L338" s="1" t="s">
        <v>58</v>
      </c>
    </row>
    <row r="339" spans="1:12" x14ac:dyDescent="0.2">
      <c r="A339" s="1" t="s">
        <v>234</v>
      </c>
      <c r="B339" s="1" t="s">
        <v>13</v>
      </c>
      <c r="C339" s="2">
        <v>43546</v>
      </c>
      <c r="D339" s="1" t="s">
        <v>128</v>
      </c>
      <c r="E339" s="1"/>
      <c r="F339" s="1" t="s">
        <v>548</v>
      </c>
      <c r="G339" s="3">
        <v>784.55</v>
      </c>
      <c r="H339" s="3"/>
      <c r="I339" s="1" t="s">
        <v>120</v>
      </c>
      <c r="J339" s="1" t="s">
        <v>171</v>
      </c>
      <c r="K339" s="1" t="s">
        <v>12</v>
      </c>
      <c r="L339" s="1" t="s">
        <v>81</v>
      </c>
    </row>
    <row r="340" spans="1:12" x14ac:dyDescent="0.2">
      <c r="A340" s="1" t="s">
        <v>234</v>
      </c>
      <c r="B340" s="1" t="s">
        <v>13</v>
      </c>
      <c r="C340" s="2">
        <v>43546</v>
      </c>
      <c r="D340" s="1" t="s">
        <v>128</v>
      </c>
      <c r="E340" s="1"/>
      <c r="F340" s="1" t="s">
        <v>549</v>
      </c>
      <c r="G340" s="3">
        <v>646.1</v>
      </c>
      <c r="H340" s="3"/>
      <c r="I340" s="1" t="s">
        <v>119</v>
      </c>
      <c r="J340" s="1" t="s">
        <v>86</v>
      </c>
      <c r="K340" s="1" t="s">
        <v>12</v>
      </c>
      <c r="L340" s="1" t="s">
        <v>356</v>
      </c>
    </row>
    <row r="341" spans="1:12" x14ac:dyDescent="0.2">
      <c r="A341" s="1" t="s">
        <v>234</v>
      </c>
      <c r="B341" s="1" t="s">
        <v>13</v>
      </c>
      <c r="C341" s="2">
        <v>43546</v>
      </c>
      <c r="D341" s="1" t="s">
        <v>128</v>
      </c>
      <c r="E341" s="1"/>
      <c r="F341" s="1" t="s">
        <v>550</v>
      </c>
      <c r="G341" s="3">
        <v>190</v>
      </c>
      <c r="H341" s="3"/>
      <c r="I341" s="1" t="s">
        <v>119</v>
      </c>
      <c r="J341" s="1" t="s">
        <v>86</v>
      </c>
      <c r="K341" s="1" t="s">
        <v>12</v>
      </c>
      <c r="L341" s="1" t="s">
        <v>551</v>
      </c>
    </row>
    <row r="342" spans="1:12" x14ac:dyDescent="0.2">
      <c r="A342" s="1" t="s">
        <v>234</v>
      </c>
      <c r="B342" s="1" t="s">
        <v>13</v>
      </c>
      <c r="C342" s="2">
        <v>43546</v>
      </c>
      <c r="D342" s="1" t="s">
        <v>128</v>
      </c>
      <c r="E342" s="1"/>
      <c r="F342" s="1" t="s">
        <v>552</v>
      </c>
      <c r="G342" s="3">
        <v>858.39</v>
      </c>
      <c r="H342" s="3"/>
      <c r="I342" s="1" t="s">
        <v>120</v>
      </c>
      <c r="J342" s="1" t="s">
        <v>171</v>
      </c>
      <c r="K342" s="1" t="s">
        <v>12</v>
      </c>
      <c r="L342" s="1" t="s">
        <v>76</v>
      </c>
    </row>
    <row r="343" spans="1:12" x14ac:dyDescent="0.2">
      <c r="A343" s="1" t="s">
        <v>234</v>
      </c>
      <c r="B343" s="1" t="s">
        <v>13</v>
      </c>
      <c r="C343" s="2">
        <v>43546</v>
      </c>
      <c r="D343" s="1" t="s">
        <v>128</v>
      </c>
      <c r="E343" s="1"/>
      <c r="F343" s="1" t="s">
        <v>553</v>
      </c>
      <c r="G343" s="3">
        <v>1200.73</v>
      </c>
      <c r="H343" s="3"/>
      <c r="I343" s="1" t="s">
        <v>119</v>
      </c>
      <c r="J343" s="1" t="s">
        <v>86</v>
      </c>
      <c r="K343" s="1" t="s">
        <v>12</v>
      </c>
      <c r="L343" s="1" t="s">
        <v>451</v>
      </c>
    </row>
    <row r="344" spans="1:12" x14ac:dyDescent="0.2">
      <c r="A344" s="1" t="s">
        <v>234</v>
      </c>
      <c r="B344" s="1" t="s">
        <v>13</v>
      </c>
      <c r="C344" s="2">
        <v>43546</v>
      </c>
      <c r="D344" s="1" t="s">
        <v>128</v>
      </c>
      <c r="E344" s="1"/>
      <c r="F344" s="1" t="s">
        <v>554</v>
      </c>
      <c r="G344" s="3">
        <v>64.61</v>
      </c>
      <c r="H344" s="3"/>
      <c r="I344" s="1" t="s">
        <v>119</v>
      </c>
      <c r="J344" s="1" t="s">
        <v>86</v>
      </c>
      <c r="K344" s="1" t="s">
        <v>12</v>
      </c>
      <c r="L344" s="1" t="s">
        <v>555</v>
      </c>
    </row>
    <row r="345" spans="1:12" x14ac:dyDescent="0.2">
      <c r="A345" s="1" t="s">
        <v>234</v>
      </c>
      <c r="B345" s="1" t="s">
        <v>13</v>
      </c>
      <c r="C345" s="2">
        <v>43546</v>
      </c>
      <c r="D345" s="1" t="s">
        <v>128</v>
      </c>
      <c r="E345" s="1"/>
      <c r="F345" s="1" t="s">
        <v>556</v>
      </c>
      <c r="G345" s="3">
        <v>657.64</v>
      </c>
      <c r="H345" s="3"/>
      <c r="I345" s="1" t="s">
        <v>177</v>
      </c>
      <c r="J345" s="1" t="s">
        <v>178</v>
      </c>
      <c r="K345" s="1" t="s">
        <v>12</v>
      </c>
      <c r="L345" s="1" t="s">
        <v>349</v>
      </c>
    </row>
    <row r="346" spans="1:12" x14ac:dyDescent="0.2">
      <c r="A346" s="1" t="s">
        <v>234</v>
      </c>
      <c r="B346" s="1" t="s">
        <v>13</v>
      </c>
      <c r="C346" s="2">
        <v>43546</v>
      </c>
      <c r="D346" s="1" t="s">
        <v>128</v>
      </c>
      <c r="E346" s="1"/>
      <c r="F346" s="1" t="s">
        <v>536</v>
      </c>
      <c r="G346" s="3">
        <v>351.65</v>
      </c>
      <c r="H346" s="3"/>
      <c r="I346" s="1" t="s">
        <v>123</v>
      </c>
      <c r="J346" s="1" t="s">
        <v>124</v>
      </c>
      <c r="K346" s="1" t="s">
        <v>12</v>
      </c>
      <c r="L346" s="1" t="s">
        <v>311</v>
      </c>
    </row>
    <row r="347" spans="1:12" x14ac:dyDescent="0.2">
      <c r="A347" s="1" t="s">
        <v>234</v>
      </c>
      <c r="B347" s="1" t="s">
        <v>13</v>
      </c>
      <c r="C347" s="2">
        <v>43546</v>
      </c>
      <c r="D347" s="1" t="s">
        <v>128</v>
      </c>
      <c r="E347" s="1"/>
      <c r="F347" s="1" t="s">
        <v>530</v>
      </c>
      <c r="G347" s="3">
        <v>354.96</v>
      </c>
      <c r="H347" s="3"/>
      <c r="I347" s="1" t="s">
        <v>179</v>
      </c>
      <c r="J347" s="1" t="s">
        <v>89</v>
      </c>
      <c r="K347" s="1" t="s">
        <v>12</v>
      </c>
      <c r="L347" s="1" t="s">
        <v>77</v>
      </c>
    </row>
    <row r="348" spans="1:12" x14ac:dyDescent="0.2">
      <c r="A348" s="1" t="s">
        <v>234</v>
      </c>
      <c r="B348" s="1" t="s">
        <v>13</v>
      </c>
      <c r="C348" s="2">
        <v>43546</v>
      </c>
      <c r="D348" s="1" t="s">
        <v>128</v>
      </c>
      <c r="E348" s="1"/>
      <c r="F348" s="1" t="s">
        <v>504</v>
      </c>
      <c r="G348" s="3">
        <v>147.38999999999999</v>
      </c>
      <c r="H348" s="3"/>
      <c r="I348" s="1" t="s">
        <v>85</v>
      </c>
      <c r="J348" s="1" t="s">
        <v>125</v>
      </c>
      <c r="K348" s="1" t="s">
        <v>84</v>
      </c>
      <c r="L348" s="1" t="s">
        <v>51</v>
      </c>
    </row>
    <row r="349" spans="1:12" x14ac:dyDescent="0.2">
      <c r="A349" s="1" t="s">
        <v>234</v>
      </c>
      <c r="B349" s="1" t="s">
        <v>13</v>
      </c>
      <c r="C349" s="2">
        <v>43546</v>
      </c>
      <c r="D349" s="1" t="s">
        <v>128</v>
      </c>
      <c r="E349" s="1"/>
      <c r="F349" s="1" t="s">
        <v>557</v>
      </c>
      <c r="G349" s="3">
        <v>1357.64</v>
      </c>
      <c r="H349" s="3"/>
      <c r="I349" s="1" t="s">
        <v>106</v>
      </c>
      <c r="J349" s="1" t="s">
        <v>121</v>
      </c>
      <c r="K349" s="1" t="s">
        <v>12</v>
      </c>
      <c r="L349" s="1" t="s">
        <v>23</v>
      </c>
    </row>
    <row r="350" spans="1:12" x14ac:dyDescent="0.2">
      <c r="A350" s="1" t="s">
        <v>234</v>
      </c>
      <c r="B350" s="1" t="s">
        <v>13</v>
      </c>
      <c r="C350" s="2">
        <v>43546</v>
      </c>
      <c r="D350" s="1" t="s">
        <v>128</v>
      </c>
      <c r="E350" s="1"/>
      <c r="F350" s="1" t="s">
        <v>558</v>
      </c>
      <c r="G350" s="3">
        <v>687.64</v>
      </c>
      <c r="H350" s="3"/>
      <c r="I350" s="1" t="s">
        <v>119</v>
      </c>
      <c r="J350" s="1" t="s">
        <v>86</v>
      </c>
      <c r="K350" s="1" t="s">
        <v>12</v>
      </c>
      <c r="L350" s="1" t="s">
        <v>494</v>
      </c>
    </row>
    <row r="351" spans="1:12" x14ac:dyDescent="0.2">
      <c r="A351" s="1" t="s">
        <v>234</v>
      </c>
      <c r="B351" s="1" t="s">
        <v>13</v>
      </c>
      <c r="C351" s="2">
        <v>43546</v>
      </c>
      <c r="D351" s="1" t="s">
        <v>128</v>
      </c>
      <c r="E351" s="1"/>
      <c r="F351" s="1" t="s">
        <v>559</v>
      </c>
      <c r="G351" s="3">
        <v>1085</v>
      </c>
      <c r="H351" s="3"/>
      <c r="I351" s="1" t="s">
        <v>119</v>
      </c>
      <c r="J351" s="1" t="s">
        <v>86</v>
      </c>
      <c r="K351" s="1" t="s">
        <v>12</v>
      </c>
      <c r="L351" s="1" t="s">
        <v>427</v>
      </c>
    </row>
    <row r="352" spans="1:12" x14ac:dyDescent="0.2">
      <c r="A352" s="1" t="s">
        <v>234</v>
      </c>
      <c r="B352" s="1" t="s">
        <v>13</v>
      </c>
      <c r="C352" s="2">
        <v>43546</v>
      </c>
      <c r="D352" s="1" t="s">
        <v>128</v>
      </c>
      <c r="E352" s="1"/>
      <c r="F352" s="1" t="s">
        <v>560</v>
      </c>
      <c r="G352" s="3">
        <v>1378.02</v>
      </c>
      <c r="H352" s="3"/>
      <c r="I352" s="1" t="s">
        <v>119</v>
      </c>
      <c r="J352" s="1" t="s">
        <v>86</v>
      </c>
      <c r="K352" s="1" t="s">
        <v>12</v>
      </c>
      <c r="L352" s="1" t="s">
        <v>31</v>
      </c>
    </row>
    <row r="353" spans="1:12" x14ac:dyDescent="0.2">
      <c r="A353" s="1" t="s">
        <v>234</v>
      </c>
      <c r="B353" s="1" t="s">
        <v>13</v>
      </c>
      <c r="C353" s="2">
        <v>43546</v>
      </c>
      <c r="D353" s="1" t="s">
        <v>128</v>
      </c>
      <c r="E353" s="1"/>
      <c r="F353" s="1" t="s">
        <v>510</v>
      </c>
      <c r="G353" s="3">
        <v>98.64</v>
      </c>
      <c r="H353" s="3"/>
      <c r="I353" s="1" t="s">
        <v>83</v>
      </c>
      <c r="J353" s="1" t="s">
        <v>279</v>
      </c>
      <c r="K353" s="1" t="s">
        <v>12</v>
      </c>
      <c r="L353" s="1" t="s">
        <v>73</v>
      </c>
    </row>
    <row r="354" spans="1:12" x14ac:dyDescent="0.2">
      <c r="A354" s="1" t="s">
        <v>234</v>
      </c>
      <c r="B354" s="1" t="s">
        <v>13</v>
      </c>
      <c r="C354" s="2">
        <v>43546</v>
      </c>
      <c r="D354" s="1" t="s">
        <v>128</v>
      </c>
      <c r="E354" s="1"/>
      <c r="F354" s="1" t="s">
        <v>561</v>
      </c>
      <c r="G354" s="3">
        <v>1898.08</v>
      </c>
      <c r="H354" s="3"/>
      <c r="I354" s="1" t="s">
        <v>177</v>
      </c>
      <c r="J354" s="1" t="s">
        <v>178</v>
      </c>
      <c r="K354" s="1" t="s">
        <v>12</v>
      </c>
      <c r="L354" s="1" t="s">
        <v>56</v>
      </c>
    </row>
    <row r="355" spans="1:12" x14ac:dyDescent="0.2">
      <c r="A355" s="1" t="s">
        <v>234</v>
      </c>
      <c r="B355" s="1" t="s">
        <v>13</v>
      </c>
      <c r="C355" s="2">
        <v>43546</v>
      </c>
      <c r="D355" s="1" t="s">
        <v>128</v>
      </c>
      <c r="E355" s="1"/>
      <c r="F355" s="1" t="s">
        <v>513</v>
      </c>
      <c r="G355" s="3">
        <v>534.96</v>
      </c>
      <c r="H355" s="3"/>
      <c r="I355" s="1" t="s">
        <v>123</v>
      </c>
      <c r="J355" s="1" t="s">
        <v>124</v>
      </c>
      <c r="K355" s="1" t="s">
        <v>12</v>
      </c>
      <c r="L355" s="1" t="s">
        <v>49</v>
      </c>
    </row>
    <row r="356" spans="1:12" x14ac:dyDescent="0.2">
      <c r="A356" s="1" t="s">
        <v>234</v>
      </c>
      <c r="B356" s="1" t="s">
        <v>13</v>
      </c>
      <c r="C356" s="2">
        <v>43546</v>
      </c>
      <c r="D356" s="1" t="s">
        <v>128</v>
      </c>
      <c r="E356" s="1"/>
      <c r="F356" s="1" t="s">
        <v>562</v>
      </c>
      <c r="G356" s="3">
        <v>499.83</v>
      </c>
      <c r="H356" s="3"/>
      <c r="I356" s="1" t="s">
        <v>185</v>
      </c>
      <c r="J356" s="1" t="s">
        <v>126</v>
      </c>
      <c r="K356" s="1" t="s">
        <v>12</v>
      </c>
      <c r="L356" s="1" t="s">
        <v>97</v>
      </c>
    </row>
    <row r="357" spans="1:12" x14ac:dyDescent="0.2">
      <c r="A357" s="1" t="s">
        <v>234</v>
      </c>
      <c r="B357" s="1" t="s">
        <v>13</v>
      </c>
      <c r="C357" s="2">
        <v>43546</v>
      </c>
      <c r="D357" s="1" t="s">
        <v>128</v>
      </c>
      <c r="E357" s="1"/>
      <c r="F357" s="1" t="s">
        <v>563</v>
      </c>
      <c r="G357" s="3">
        <v>1292.07</v>
      </c>
      <c r="H357" s="3"/>
      <c r="I357" s="1" t="s">
        <v>106</v>
      </c>
      <c r="J357" s="1" t="s">
        <v>121</v>
      </c>
      <c r="K357" s="1" t="s">
        <v>12</v>
      </c>
      <c r="L357" s="1" t="s">
        <v>65</v>
      </c>
    </row>
    <row r="358" spans="1:12" x14ac:dyDescent="0.2">
      <c r="A358" s="1" t="s">
        <v>234</v>
      </c>
      <c r="B358" s="1" t="s">
        <v>13</v>
      </c>
      <c r="C358" s="2">
        <v>43546</v>
      </c>
      <c r="D358" s="1" t="s">
        <v>128</v>
      </c>
      <c r="E358" s="1"/>
      <c r="F358" s="1" t="s">
        <v>515</v>
      </c>
      <c r="G358" s="3">
        <v>57.28</v>
      </c>
      <c r="H358" s="3"/>
      <c r="I358" s="1" t="s">
        <v>106</v>
      </c>
      <c r="J358" s="1" t="s">
        <v>121</v>
      </c>
      <c r="K358" s="1" t="s">
        <v>84</v>
      </c>
      <c r="L358" s="1" t="s">
        <v>306</v>
      </c>
    </row>
    <row r="359" spans="1:12" x14ac:dyDescent="0.2">
      <c r="A359" s="1" t="s">
        <v>234</v>
      </c>
      <c r="B359" s="1" t="s">
        <v>13</v>
      </c>
      <c r="C359" s="2">
        <v>43546</v>
      </c>
      <c r="D359" s="1" t="s">
        <v>128</v>
      </c>
      <c r="E359" s="1"/>
      <c r="F359" s="1" t="s">
        <v>564</v>
      </c>
      <c r="G359" s="3">
        <v>849.79</v>
      </c>
      <c r="H359" s="3"/>
      <c r="I359" s="1" t="s">
        <v>119</v>
      </c>
      <c r="J359" s="1" t="s">
        <v>86</v>
      </c>
      <c r="K359" s="1" t="s">
        <v>12</v>
      </c>
      <c r="L359" s="1" t="s">
        <v>340</v>
      </c>
    </row>
    <row r="360" spans="1:12" x14ac:dyDescent="0.2">
      <c r="A360" s="1" t="s">
        <v>234</v>
      </c>
      <c r="B360" s="1" t="s">
        <v>13</v>
      </c>
      <c r="C360" s="2">
        <v>43546</v>
      </c>
      <c r="D360" s="1" t="s">
        <v>128</v>
      </c>
      <c r="E360" s="1"/>
      <c r="F360" s="1" t="s">
        <v>565</v>
      </c>
      <c r="G360" s="3">
        <v>419.96</v>
      </c>
      <c r="H360" s="3"/>
      <c r="I360" s="1" t="s">
        <v>119</v>
      </c>
      <c r="J360" s="1" t="s">
        <v>86</v>
      </c>
      <c r="K360" s="1" t="s">
        <v>12</v>
      </c>
      <c r="L360" s="1" t="s">
        <v>566</v>
      </c>
    </row>
    <row r="361" spans="1:12" x14ac:dyDescent="0.2">
      <c r="A361" s="1" t="s">
        <v>234</v>
      </c>
      <c r="B361" s="1" t="s">
        <v>13</v>
      </c>
      <c r="C361" s="2">
        <v>43546</v>
      </c>
      <c r="D361" s="1" t="s">
        <v>128</v>
      </c>
      <c r="E361" s="1"/>
      <c r="F361" s="1" t="s">
        <v>508</v>
      </c>
      <c r="G361" s="3">
        <v>379.07</v>
      </c>
      <c r="H361" s="3"/>
      <c r="I361" s="1" t="s">
        <v>83</v>
      </c>
      <c r="J361" s="1" t="s">
        <v>175</v>
      </c>
      <c r="K361" s="1" t="s">
        <v>84</v>
      </c>
      <c r="L361" s="1" t="s">
        <v>26</v>
      </c>
    </row>
    <row r="362" spans="1:12" x14ac:dyDescent="0.2">
      <c r="A362" s="1" t="s">
        <v>234</v>
      </c>
      <c r="B362" s="1" t="s">
        <v>13</v>
      </c>
      <c r="C362" s="2">
        <v>43546</v>
      </c>
      <c r="D362" s="1" t="s">
        <v>128</v>
      </c>
      <c r="E362" s="1"/>
      <c r="F362" s="1" t="s">
        <v>525</v>
      </c>
      <c r="G362" s="3">
        <v>533.84</v>
      </c>
      <c r="H362" s="3"/>
      <c r="I362" s="1" t="s">
        <v>83</v>
      </c>
      <c r="J362" s="1" t="s">
        <v>175</v>
      </c>
      <c r="K362" s="1" t="s">
        <v>12</v>
      </c>
      <c r="L362" s="1" t="s">
        <v>36</v>
      </c>
    </row>
    <row r="363" spans="1:12" x14ac:dyDescent="0.2">
      <c r="A363" s="1" t="s">
        <v>234</v>
      </c>
      <c r="B363" s="1" t="s">
        <v>13</v>
      </c>
      <c r="C363" s="2">
        <v>43546</v>
      </c>
      <c r="D363" s="1" t="s">
        <v>128</v>
      </c>
      <c r="E363" s="1"/>
      <c r="F363" s="1" t="s">
        <v>567</v>
      </c>
      <c r="G363" s="3">
        <v>776.52</v>
      </c>
      <c r="H363" s="3"/>
      <c r="I363" s="1" t="s">
        <v>179</v>
      </c>
      <c r="J363" s="1" t="s">
        <v>89</v>
      </c>
      <c r="K363" s="1" t="s">
        <v>12</v>
      </c>
      <c r="L363" s="1" t="s">
        <v>483</v>
      </c>
    </row>
    <row r="364" spans="1:12" x14ac:dyDescent="0.2">
      <c r="A364" s="1" t="s">
        <v>234</v>
      </c>
      <c r="B364" s="1" t="s">
        <v>13</v>
      </c>
      <c r="C364" s="2">
        <v>43546</v>
      </c>
      <c r="D364" s="1" t="s">
        <v>128</v>
      </c>
      <c r="E364" s="1"/>
      <c r="F364" s="1" t="s">
        <v>568</v>
      </c>
      <c r="G364" s="3">
        <v>1122.53</v>
      </c>
      <c r="H364" s="3"/>
      <c r="I364" s="1" t="s">
        <v>119</v>
      </c>
      <c r="J364" s="1" t="s">
        <v>86</v>
      </c>
      <c r="K364" s="1" t="s">
        <v>12</v>
      </c>
      <c r="L364" s="1" t="s">
        <v>102</v>
      </c>
    </row>
    <row r="365" spans="1:12" x14ac:dyDescent="0.2">
      <c r="A365" s="1" t="s">
        <v>234</v>
      </c>
      <c r="B365" s="1" t="s">
        <v>13</v>
      </c>
      <c r="C365" s="2">
        <v>43546</v>
      </c>
      <c r="D365" s="1" t="s">
        <v>128</v>
      </c>
      <c r="E365" s="1"/>
      <c r="F365" s="1" t="s">
        <v>569</v>
      </c>
      <c r="G365" s="3">
        <v>674.35</v>
      </c>
      <c r="H365" s="3"/>
      <c r="I365" s="1" t="s">
        <v>119</v>
      </c>
      <c r="J365" s="1" t="s">
        <v>86</v>
      </c>
      <c r="K365" s="1" t="s">
        <v>12</v>
      </c>
      <c r="L365" s="1" t="s">
        <v>182</v>
      </c>
    </row>
    <row r="366" spans="1:12" x14ac:dyDescent="0.2">
      <c r="A366" s="1" t="s">
        <v>234</v>
      </c>
      <c r="B366" s="1" t="s">
        <v>13</v>
      </c>
      <c r="C366" s="2">
        <v>43546</v>
      </c>
      <c r="D366" s="1" t="s">
        <v>128</v>
      </c>
      <c r="E366" s="1"/>
      <c r="F366" s="1" t="s">
        <v>570</v>
      </c>
      <c r="G366" s="3">
        <v>500</v>
      </c>
      <c r="H366" s="3"/>
      <c r="I366" s="1" t="s">
        <v>120</v>
      </c>
      <c r="J366" s="1" t="s">
        <v>171</v>
      </c>
      <c r="K366" s="1" t="s">
        <v>84</v>
      </c>
      <c r="L366" s="1" t="s">
        <v>300</v>
      </c>
    </row>
    <row r="367" spans="1:12" x14ac:dyDescent="0.2">
      <c r="A367" s="1" t="s">
        <v>234</v>
      </c>
      <c r="B367" s="1" t="s">
        <v>13</v>
      </c>
      <c r="C367" s="2">
        <v>43546</v>
      </c>
      <c r="D367" s="1" t="s">
        <v>128</v>
      </c>
      <c r="E367" s="1"/>
      <c r="F367" s="1" t="s">
        <v>571</v>
      </c>
      <c r="G367" s="3">
        <v>417.84</v>
      </c>
      <c r="H367" s="3"/>
      <c r="I367" s="1" t="s">
        <v>119</v>
      </c>
      <c r="J367" s="1" t="s">
        <v>86</v>
      </c>
      <c r="K367" s="1" t="s">
        <v>12</v>
      </c>
      <c r="L367" s="1" t="s">
        <v>464</v>
      </c>
    </row>
    <row r="368" spans="1:12" x14ac:dyDescent="0.2">
      <c r="A368" s="1" t="s">
        <v>234</v>
      </c>
      <c r="B368" s="1" t="s">
        <v>13</v>
      </c>
      <c r="C368" s="2">
        <v>43546</v>
      </c>
      <c r="D368" s="1" t="s">
        <v>128</v>
      </c>
      <c r="E368" s="1"/>
      <c r="F368" s="1" t="s">
        <v>537</v>
      </c>
      <c r="G368" s="3">
        <v>75</v>
      </c>
      <c r="H368" s="3"/>
      <c r="I368" s="1" t="s">
        <v>123</v>
      </c>
      <c r="J368" s="1" t="s">
        <v>124</v>
      </c>
      <c r="K368" s="1" t="s">
        <v>84</v>
      </c>
      <c r="L368" s="1" t="s">
        <v>29</v>
      </c>
    </row>
    <row r="369" spans="1:12" x14ac:dyDescent="0.2">
      <c r="A369" s="1" t="s">
        <v>234</v>
      </c>
      <c r="B369" s="1" t="s">
        <v>13</v>
      </c>
      <c r="C369" s="2">
        <v>43546</v>
      </c>
      <c r="D369" s="1" t="s">
        <v>128</v>
      </c>
      <c r="E369" s="1"/>
      <c r="F369" s="1" t="s">
        <v>572</v>
      </c>
      <c r="G369" s="3">
        <v>302.27999999999997</v>
      </c>
      <c r="H369" s="3"/>
      <c r="I369" s="1" t="s">
        <v>119</v>
      </c>
      <c r="J369" s="1" t="s">
        <v>86</v>
      </c>
      <c r="K369" s="1" t="s">
        <v>12</v>
      </c>
      <c r="L369" s="1" t="s">
        <v>325</v>
      </c>
    </row>
    <row r="370" spans="1:12" x14ac:dyDescent="0.2">
      <c r="A370" s="1" t="s">
        <v>234</v>
      </c>
      <c r="B370" s="1" t="s">
        <v>13</v>
      </c>
      <c r="C370" s="2">
        <v>43546</v>
      </c>
      <c r="D370" s="1" t="s">
        <v>128</v>
      </c>
      <c r="E370" s="1"/>
      <c r="F370" s="1" t="s">
        <v>573</v>
      </c>
      <c r="G370" s="3">
        <v>849.77</v>
      </c>
      <c r="H370" s="3"/>
      <c r="I370" s="1" t="s">
        <v>119</v>
      </c>
      <c r="J370" s="1" t="s">
        <v>86</v>
      </c>
      <c r="K370" s="1" t="s">
        <v>12</v>
      </c>
      <c r="L370" s="1" t="s">
        <v>294</v>
      </c>
    </row>
    <row r="371" spans="1:12" x14ac:dyDescent="0.2">
      <c r="A371" s="1" t="s">
        <v>234</v>
      </c>
      <c r="B371" s="1" t="s">
        <v>13</v>
      </c>
      <c r="C371" s="2">
        <v>43546</v>
      </c>
      <c r="D371" s="1" t="s">
        <v>128</v>
      </c>
      <c r="E371" s="1"/>
      <c r="F371" s="1" t="s">
        <v>574</v>
      </c>
      <c r="G371" s="3">
        <v>674.18</v>
      </c>
      <c r="H371" s="3"/>
      <c r="I371" s="1" t="s">
        <v>119</v>
      </c>
      <c r="J371" s="1" t="s">
        <v>86</v>
      </c>
      <c r="K371" s="1" t="s">
        <v>12</v>
      </c>
      <c r="L371" s="1" t="s">
        <v>308</v>
      </c>
    </row>
    <row r="372" spans="1:12" x14ac:dyDescent="0.2">
      <c r="A372" s="1" t="s">
        <v>234</v>
      </c>
      <c r="B372" s="1" t="s">
        <v>13</v>
      </c>
      <c r="C372" s="2">
        <v>43546</v>
      </c>
      <c r="D372" s="1" t="s">
        <v>128</v>
      </c>
      <c r="E372" s="1"/>
      <c r="F372" s="1" t="s">
        <v>575</v>
      </c>
      <c r="G372" s="3">
        <v>678.7</v>
      </c>
      <c r="H372" s="3"/>
      <c r="I372" s="1" t="s">
        <v>177</v>
      </c>
      <c r="J372" s="1" t="s">
        <v>178</v>
      </c>
      <c r="K372" s="1" t="s">
        <v>12</v>
      </c>
      <c r="L372" s="1" t="s">
        <v>384</v>
      </c>
    </row>
    <row r="373" spans="1:12" x14ac:dyDescent="0.2">
      <c r="A373" s="1" t="s">
        <v>234</v>
      </c>
      <c r="B373" s="1" t="s">
        <v>13</v>
      </c>
      <c r="C373" s="2">
        <v>43546</v>
      </c>
      <c r="D373" s="1" t="s">
        <v>128</v>
      </c>
      <c r="E373" s="1"/>
      <c r="F373" s="1" t="s">
        <v>576</v>
      </c>
      <c r="G373" s="3">
        <v>919.95</v>
      </c>
      <c r="H373" s="3"/>
      <c r="I373" s="1" t="s">
        <v>83</v>
      </c>
      <c r="J373" s="1" t="s">
        <v>176</v>
      </c>
      <c r="K373" s="1" t="s">
        <v>12</v>
      </c>
      <c r="L373" s="1" t="s">
        <v>347</v>
      </c>
    </row>
    <row r="374" spans="1:12" x14ac:dyDescent="0.2">
      <c r="A374" s="1" t="s">
        <v>234</v>
      </c>
      <c r="B374" s="1" t="s">
        <v>13</v>
      </c>
      <c r="C374" s="2">
        <v>43546</v>
      </c>
      <c r="D374" s="1" t="s">
        <v>128</v>
      </c>
      <c r="E374" s="1"/>
      <c r="F374" s="1" t="s">
        <v>577</v>
      </c>
      <c r="G374" s="3">
        <v>652.84</v>
      </c>
      <c r="H374" s="3"/>
      <c r="I374" s="1" t="s">
        <v>119</v>
      </c>
      <c r="J374" s="1" t="s">
        <v>86</v>
      </c>
      <c r="K374" s="1" t="s">
        <v>12</v>
      </c>
      <c r="L374" s="1" t="s">
        <v>82</v>
      </c>
    </row>
    <row r="375" spans="1:12" x14ac:dyDescent="0.2">
      <c r="A375" s="1" t="s">
        <v>234</v>
      </c>
      <c r="B375" s="1" t="s">
        <v>13</v>
      </c>
      <c r="C375" s="2">
        <v>43546</v>
      </c>
      <c r="D375" s="1" t="s">
        <v>128</v>
      </c>
      <c r="E375" s="1"/>
      <c r="F375" s="1" t="s">
        <v>578</v>
      </c>
      <c r="G375" s="3">
        <v>949.2</v>
      </c>
      <c r="H375" s="3"/>
      <c r="I375" s="1" t="s">
        <v>119</v>
      </c>
      <c r="J375" s="1" t="s">
        <v>86</v>
      </c>
      <c r="K375" s="1" t="s">
        <v>12</v>
      </c>
      <c r="L375" s="1" t="s">
        <v>442</v>
      </c>
    </row>
    <row r="376" spans="1:12" x14ac:dyDescent="0.2">
      <c r="A376" s="1" t="s">
        <v>234</v>
      </c>
      <c r="B376" s="1" t="s">
        <v>13</v>
      </c>
      <c r="C376" s="2">
        <v>43546</v>
      </c>
      <c r="D376" s="1" t="s">
        <v>128</v>
      </c>
      <c r="E376" s="1"/>
      <c r="F376" s="1" t="s">
        <v>579</v>
      </c>
      <c r="G376" s="3">
        <v>930.88</v>
      </c>
      <c r="H376" s="3"/>
      <c r="I376" s="1" t="s">
        <v>83</v>
      </c>
      <c r="J376" s="1" t="s">
        <v>176</v>
      </c>
      <c r="K376" s="1" t="s">
        <v>12</v>
      </c>
      <c r="L376" s="1" t="s">
        <v>459</v>
      </c>
    </row>
    <row r="377" spans="1:12" x14ac:dyDescent="0.2">
      <c r="A377" s="1" t="s">
        <v>234</v>
      </c>
      <c r="B377" s="1" t="s">
        <v>13</v>
      </c>
      <c r="C377" s="2">
        <v>43546</v>
      </c>
      <c r="D377" s="1" t="s">
        <v>128</v>
      </c>
      <c r="E377" s="1"/>
      <c r="F377" s="1" t="s">
        <v>580</v>
      </c>
      <c r="G377" s="3">
        <v>1046.68</v>
      </c>
      <c r="H377" s="3"/>
      <c r="I377" s="1" t="s">
        <v>83</v>
      </c>
      <c r="J377" s="1" t="s">
        <v>174</v>
      </c>
      <c r="K377" s="1" t="s">
        <v>12</v>
      </c>
      <c r="L377" s="1" t="s">
        <v>425</v>
      </c>
    </row>
    <row r="378" spans="1:12" x14ac:dyDescent="0.2">
      <c r="A378" s="1" t="s">
        <v>234</v>
      </c>
      <c r="B378" s="1" t="s">
        <v>13</v>
      </c>
      <c r="C378" s="2">
        <v>43546</v>
      </c>
      <c r="D378" s="1" t="s">
        <v>128</v>
      </c>
      <c r="E378" s="1"/>
      <c r="F378" s="1" t="s">
        <v>581</v>
      </c>
      <c r="G378" s="3">
        <v>137.99</v>
      </c>
      <c r="H378" s="3"/>
      <c r="I378" s="1" t="s">
        <v>106</v>
      </c>
      <c r="J378" s="1" t="s">
        <v>107</v>
      </c>
      <c r="K378" s="1" t="s">
        <v>84</v>
      </c>
      <c r="L378" s="1" t="s">
        <v>66</v>
      </c>
    </row>
    <row r="379" spans="1:12" x14ac:dyDescent="0.2">
      <c r="A379" s="1" t="s">
        <v>234</v>
      </c>
      <c r="B379" s="1" t="s">
        <v>13</v>
      </c>
      <c r="C379" s="2">
        <v>43546</v>
      </c>
      <c r="D379" s="1" t="s">
        <v>128</v>
      </c>
      <c r="E379" s="1"/>
      <c r="F379" s="1" t="s">
        <v>582</v>
      </c>
      <c r="G379" s="3">
        <v>721.56</v>
      </c>
      <c r="H379" s="3"/>
      <c r="I379" s="1" t="s">
        <v>83</v>
      </c>
      <c r="J379" s="1" t="s">
        <v>176</v>
      </c>
      <c r="K379" s="1" t="s">
        <v>12</v>
      </c>
      <c r="L379" s="1" t="s">
        <v>431</v>
      </c>
    </row>
    <row r="380" spans="1:12" x14ac:dyDescent="0.2">
      <c r="A380" s="1" t="s">
        <v>234</v>
      </c>
      <c r="B380" s="1" t="s">
        <v>13</v>
      </c>
      <c r="C380" s="2">
        <v>43546</v>
      </c>
      <c r="D380" s="1" t="s">
        <v>128</v>
      </c>
      <c r="E380" s="1"/>
      <c r="F380" s="1" t="s">
        <v>583</v>
      </c>
      <c r="G380" s="3">
        <v>666.84</v>
      </c>
      <c r="H380" s="3"/>
      <c r="I380" s="1" t="s">
        <v>120</v>
      </c>
      <c r="J380" s="1" t="s">
        <v>171</v>
      </c>
      <c r="K380" s="1" t="s">
        <v>12</v>
      </c>
      <c r="L380" s="1" t="s">
        <v>437</v>
      </c>
    </row>
    <row r="381" spans="1:12" x14ac:dyDescent="0.2">
      <c r="A381" s="1" t="s">
        <v>234</v>
      </c>
      <c r="B381" s="1" t="s">
        <v>13</v>
      </c>
      <c r="C381" s="2">
        <v>43546</v>
      </c>
      <c r="D381" s="1" t="s">
        <v>128</v>
      </c>
      <c r="E381" s="1"/>
      <c r="F381" s="1" t="s">
        <v>584</v>
      </c>
      <c r="G381" s="3">
        <v>760.99</v>
      </c>
      <c r="H381" s="3"/>
      <c r="I381" s="1" t="s">
        <v>119</v>
      </c>
      <c r="J381" s="1" t="s">
        <v>86</v>
      </c>
      <c r="K381" s="1" t="s">
        <v>12</v>
      </c>
      <c r="L381" s="1" t="s">
        <v>45</v>
      </c>
    </row>
    <row r="382" spans="1:12" x14ac:dyDescent="0.2">
      <c r="A382" s="1" t="s">
        <v>234</v>
      </c>
      <c r="B382" s="1" t="s">
        <v>13</v>
      </c>
      <c r="C382" s="2">
        <v>43546</v>
      </c>
      <c r="D382" s="1" t="s">
        <v>128</v>
      </c>
      <c r="E382" s="1"/>
      <c r="F382" s="1" t="s">
        <v>585</v>
      </c>
      <c r="G382" s="3">
        <v>1589.82</v>
      </c>
      <c r="H382" s="3"/>
      <c r="I382" s="1" t="s">
        <v>119</v>
      </c>
      <c r="J382" s="1" t="s">
        <v>86</v>
      </c>
      <c r="K382" s="1" t="s">
        <v>12</v>
      </c>
      <c r="L382" s="1" t="s">
        <v>41</v>
      </c>
    </row>
    <row r="383" spans="1:12" x14ac:dyDescent="0.2">
      <c r="A383" s="1" t="s">
        <v>234</v>
      </c>
      <c r="B383" s="1" t="s">
        <v>13</v>
      </c>
      <c r="C383" s="2">
        <v>43546</v>
      </c>
      <c r="D383" s="1" t="s">
        <v>128</v>
      </c>
      <c r="E383" s="1"/>
      <c r="F383" s="1" t="s">
        <v>586</v>
      </c>
      <c r="G383" s="3">
        <v>713.92</v>
      </c>
      <c r="H383" s="3"/>
      <c r="I383" s="1" t="s">
        <v>119</v>
      </c>
      <c r="J383" s="1" t="s">
        <v>86</v>
      </c>
      <c r="K383" s="1" t="s">
        <v>12</v>
      </c>
      <c r="L383" s="1" t="s">
        <v>35</v>
      </c>
    </row>
    <row r="384" spans="1:12" x14ac:dyDescent="0.2">
      <c r="A384" s="1" t="s">
        <v>234</v>
      </c>
      <c r="B384" s="1" t="s">
        <v>13</v>
      </c>
      <c r="C384" s="2">
        <v>43546</v>
      </c>
      <c r="D384" s="1" t="s">
        <v>128</v>
      </c>
      <c r="E384" s="1"/>
      <c r="F384" s="1" t="s">
        <v>587</v>
      </c>
      <c r="G384" s="3">
        <v>710.72</v>
      </c>
      <c r="H384" s="3"/>
      <c r="I384" s="1" t="s">
        <v>119</v>
      </c>
      <c r="J384" s="1" t="s">
        <v>86</v>
      </c>
      <c r="K384" s="1" t="s">
        <v>12</v>
      </c>
      <c r="L384" s="1" t="s">
        <v>277</v>
      </c>
    </row>
    <row r="385" spans="1:12" x14ac:dyDescent="0.2">
      <c r="A385" s="1" t="s">
        <v>234</v>
      </c>
      <c r="B385" s="1" t="s">
        <v>13</v>
      </c>
      <c r="C385" s="2">
        <v>43546</v>
      </c>
      <c r="D385" s="1" t="s">
        <v>128</v>
      </c>
      <c r="E385" s="1"/>
      <c r="F385" s="1" t="s">
        <v>588</v>
      </c>
      <c r="G385" s="3">
        <v>654.01</v>
      </c>
      <c r="H385" s="3"/>
      <c r="I385" s="1" t="s">
        <v>119</v>
      </c>
      <c r="J385" s="1" t="s">
        <v>86</v>
      </c>
      <c r="K385" s="1" t="s">
        <v>12</v>
      </c>
      <c r="L385" s="1" t="s">
        <v>387</v>
      </c>
    </row>
    <row r="386" spans="1:12" x14ac:dyDescent="0.2">
      <c r="A386" s="1" t="s">
        <v>234</v>
      </c>
      <c r="B386" s="1" t="s">
        <v>13</v>
      </c>
      <c r="C386" s="2">
        <v>43546</v>
      </c>
      <c r="D386" s="1" t="s">
        <v>128</v>
      </c>
      <c r="E386" s="1"/>
      <c r="F386" s="1" t="s">
        <v>589</v>
      </c>
      <c r="G386" s="3">
        <v>908.4</v>
      </c>
      <c r="H386" s="3"/>
      <c r="I386" s="1" t="s">
        <v>83</v>
      </c>
      <c r="J386" s="1" t="s">
        <v>176</v>
      </c>
      <c r="K386" s="1" t="s">
        <v>12</v>
      </c>
      <c r="L386" s="1" t="s">
        <v>369</v>
      </c>
    </row>
    <row r="387" spans="1:12" x14ac:dyDescent="0.2">
      <c r="A387" s="1" t="s">
        <v>234</v>
      </c>
      <c r="B387" s="1" t="s">
        <v>13</v>
      </c>
      <c r="C387" s="2">
        <v>43546</v>
      </c>
      <c r="D387" s="1" t="s">
        <v>128</v>
      </c>
      <c r="E387" s="1"/>
      <c r="F387" s="1" t="s">
        <v>515</v>
      </c>
      <c r="G387" s="3">
        <v>1341.84</v>
      </c>
      <c r="H387" s="3"/>
      <c r="I387" s="1" t="s">
        <v>83</v>
      </c>
      <c r="J387" s="1" t="s">
        <v>176</v>
      </c>
      <c r="K387" s="1" t="s">
        <v>84</v>
      </c>
      <c r="L387" s="1" t="s">
        <v>306</v>
      </c>
    </row>
    <row r="388" spans="1:12" x14ac:dyDescent="0.2">
      <c r="A388" s="1" t="s">
        <v>234</v>
      </c>
      <c r="B388" s="1" t="s">
        <v>13</v>
      </c>
      <c r="C388" s="2">
        <v>43546</v>
      </c>
      <c r="D388" s="1" t="s">
        <v>128</v>
      </c>
      <c r="E388" s="1"/>
      <c r="F388" s="1" t="s">
        <v>590</v>
      </c>
      <c r="G388" s="3">
        <v>313.08999999999997</v>
      </c>
      <c r="H388" s="3"/>
      <c r="I388" s="1" t="s">
        <v>119</v>
      </c>
      <c r="J388" s="1" t="s">
        <v>86</v>
      </c>
      <c r="K388" s="1" t="s">
        <v>12</v>
      </c>
      <c r="L388" s="1" t="s">
        <v>110</v>
      </c>
    </row>
    <row r="389" spans="1:12" x14ac:dyDescent="0.2">
      <c r="A389" s="1" t="s">
        <v>234</v>
      </c>
      <c r="B389" s="1" t="s">
        <v>13</v>
      </c>
      <c r="C389" s="2">
        <v>43546</v>
      </c>
      <c r="D389" s="1" t="s">
        <v>128</v>
      </c>
      <c r="E389" s="1"/>
      <c r="F389" s="1" t="s">
        <v>591</v>
      </c>
      <c r="G389" s="3">
        <v>910.39</v>
      </c>
      <c r="H389" s="3"/>
      <c r="I389" s="1" t="s">
        <v>83</v>
      </c>
      <c r="J389" s="1" t="s">
        <v>176</v>
      </c>
      <c r="K389" s="1" t="s">
        <v>12</v>
      </c>
      <c r="L389" s="1" t="s">
        <v>462</v>
      </c>
    </row>
    <row r="390" spans="1:12" x14ac:dyDescent="0.2">
      <c r="A390" s="1" t="s">
        <v>234</v>
      </c>
      <c r="B390" s="1" t="s">
        <v>13</v>
      </c>
      <c r="C390" s="2">
        <v>43546</v>
      </c>
      <c r="D390" s="1" t="s">
        <v>128</v>
      </c>
      <c r="E390" s="1"/>
      <c r="F390" s="1" t="s">
        <v>592</v>
      </c>
      <c r="G390" s="3">
        <v>833.36</v>
      </c>
      <c r="H390" s="3"/>
      <c r="I390" s="1" t="s">
        <v>120</v>
      </c>
      <c r="J390" s="1" t="s">
        <v>171</v>
      </c>
      <c r="K390" s="1" t="s">
        <v>12</v>
      </c>
      <c r="L390" s="1" t="s">
        <v>91</v>
      </c>
    </row>
    <row r="391" spans="1:12" x14ac:dyDescent="0.2">
      <c r="A391" s="1" t="s">
        <v>234</v>
      </c>
      <c r="B391" s="1" t="s">
        <v>13</v>
      </c>
      <c r="C391" s="2">
        <v>43546</v>
      </c>
      <c r="D391" s="1" t="s">
        <v>128</v>
      </c>
      <c r="E391" s="1"/>
      <c r="F391" s="1" t="s">
        <v>593</v>
      </c>
      <c r="G391" s="3">
        <v>1286.5999999999999</v>
      </c>
      <c r="H391" s="3"/>
      <c r="I391" s="1" t="s">
        <v>119</v>
      </c>
      <c r="J391" s="1" t="s">
        <v>86</v>
      </c>
      <c r="K391" s="1" t="s">
        <v>12</v>
      </c>
      <c r="L391" s="1" t="s">
        <v>407</v>
      </c>
    </row>
    <row r="392" spans="1:12" x14ac:dyDescent="0.2">
      <c r="A392" s="1" t="s">
        <v>234</v>
      </c>
      <c r="B392" s="1" t="s">
        <v>13</v>
      </c>
      <c r="C392" s="2">
        <v>43546</v>
      </c>
      <c r="D392" s="1" t="s">
        <v>128</v>
      </c>
      <c r="E392" s="1"/>
      <c r="F392" s="1" t="s">
        <v>503</v>
      </c>
      <c r="G392" s="3">
        <v>2769.98</v>
      </c>
      <c r="H392" s="3"/>
      <c r="I392" s="1" t="s">
        <v>119</v>
      </c>
      <c r="J392" s="1" t="s">
        <v>86</v>
      </c>
      <c r="K392" s="1" t="s">
        <v>84</v>
      </c>
      <c r="L392" s="1" t="s">
        <v>241</v>
      </c>
    </row>
    <row r="393" spans="1:12" x14ac:dyDescent="0.2">
      <c r="A393" s="1" t="s">
        <v>234</v>
      </c>
      <c r="B393" s="1" t="s">
        <v>13</v>
      </c>
      <c r="C393" s="2">
        <v>43546</v>
      </c>
      <c r="D393" s="1" t="s">
        <v>128</v>
      </c>
      <c r="E393" s="1"/>
      <c r="F393" s="1" t="s">
        <v>594</v>
      </c>
      <c r="G393" s="3">
        <v>846.26</v>
      </c>
      <c r="H393" s="3"/>
      <c r="I393" s="1" t="s">
        <v>119</v>
      </c>
      <c r="J393" s="1" t="s">
        <v>86</v>
      </c>
      <c r="K393" s="1" t="s">
        <v>12</v>
      </c>
      <c r="L393" s="1" t="s">
        <v>287</v>
      </c>
    </row>
    <row r="394" spans="1:12" x14ac:dyDescent="0.2">
      <c r="A394" s="1" t="s">
        <v>234</v>
      </c>
      <c r="B394" s="1" t="s">
        <v>13</v>
      </c>
      <c r="C394" s="2">
        <v>43546</v>
      </c>
      <c r="D394" s="1" t="s">
        <v>128</v>
      </c>
      <c r="E394" s="1"/>
      <c r="F394" s="1" t="s">
        <v>595</v>
      </c>
      <c r="G394" s="3">
        <v>131.33000000000001</v>
      </c>
      <c r="H394" s="3"/>
      <c r="I394" s="1" t="s">
        <v>83</v>
      </c>
      <c r="J394" s="1" t="s">
        <v>176</v>
      </c>
      <c r="K394" s="1" t="s">
        <v>84</v>
      </c>
      <c r="L394" s="1" t="s">
        <v>409</v>
      </c>
    </row>
    <row r="395" spans="1:12" x14ac:dyDescent="0.2">
      <c r="A395" s="1" t="s">
        <v>234</v>
      </c>
      <c r="B395" s="1" t="s">
        <v>13</v>
      </c>
      <c r="C395" s="2">
        <v>43546</v>
      </c>
      <c r="D395" s="1" t="s">
        <v>128</v>
      </c>
      <c r="E395" s="1"/>
      <c r="F395" s="1" t="s">
        <v>155</v>
      </c>
      <c r="G395" s="3">
        <v>153.77000000000001</v>
      </c>
      <c r="H395" s="3"/>
      <c r="I395" s="1"/>
      <c r="J395" s="1"/>
      <c r="K395" s="1" t="s">
        <v>12</v>
      </c>
      <c r="L395" s="1"/>
    </row>
    <row r="396" spans="1:12" x14ac:dyDescent="0.2">
      <c r="A396" s="1" t="s">
        <v>234</v>
      </c>
      <c r="B396" s="1" t="s">
        <v>13</v>
      </c>
      <c r="C396" s="2">
        <v>43546</v>
      </c>
      <c r="D396" s="1" t="s">
        <v>128</v>
      </c>
      <c r="E396" s="1"/>
      <c r="F396" s="1" t="s">
        <v>596</v>
      </c>
      <c r="G396" s="3">
        <v>2071.77</v>
      </c>
      <c r="H396" s="3"/>
      <c r="I396" s="1" t="s">
        <v>119</v>
      </c>
      <c r="J396" s="1" t="s">
        <v>86</v>
      </c>
      <c r="K396" s="1" t="s">
        <v>12</v>
      </c>
      <c r="L396" s="1" t="s">
        <v>289</v>
      </c>
    </row>
    <row r="397" spans="1:12" x14ac:dyDescent="0.2">
      <c r="A397" s="1" t="s">
        <v>234</v>
      </c>
      <c r="B397" s="1" t="s">
        <v>13</v>
      </c>
      <c r="C397" s="2">
        <v>43546</v>
      </c>
      <c r="D397" s="1" t="s">
        <v>128</v>
      </c>
      <c r="E397" s="1"/>
      <c r="F397" s="1" t="s">
        <v>597</v>
      </c>
      <c r="G397" s="3">
        <v>933.03</v>
      </c>
      <c r="H397" s="3"/>
      <c r="I397" s="1" t="s">
        <v>83</v>
      </c>
      <c r="J397" s="1" t="s">
        <v>175</v>
      </c>
      <c r="K397" s="1" t="s">
        <v>84</v>
      </c>
      <c r="L397" s="1" t="s">
        <v>114</v>
      </c>
    </row>
    <row r="398" spans="1:12" x14ac:dyDescent="0.2">
      <c r="A398" s="1" t="s">
        <v>234</v>
      </c>
      <c r="B398" s="1" t="s">
        <v>13</v>
      </c>
      <c r="C398" s="2">
        <v>43546</v>
      </c>
      <c r="D398" s="1" t="s">
        <v>128</v>
      </c>
      <c r="E398" s="1"/>
      <c r="F398" s="1" t="s">
        <v>530</v>
      </c>
      <c r="G398" s="3">
        <v>491.19</v>
      </c>
      <c r="H398" s="3"/>
      <c r="I398" s="1" t="s">
        <v>87</v>
      </c>
      <c r="J398" s="1" t="s">
        <v>116</v>
      </c>
      <c r="K398" s="1" t="s">
        <v>12</v>
      </c>
      <c r="L398" s="1" t="s">
        <v>77</v>
      </c>
    </row>
    <row r="399" spans="1:12" x14ac:dyDescent="0.2">
      <c r="A399" s="1" t="s">
        <v>234</v>
      </c>
      <c r="B399" s="1" t="s">
        <v>13</v>
      </c>
      <c r="C399" s="2">
        <v>43546</v>
      </c>
      <c r="D399" s="1" t="s">
        <v>128</v>
      </c>
      <c r="E399" s="1"/>
      <c r="F399" s="1" t="s">
        <v>510</v>
      </c>
      <c r="G399" s="3">
        <v>1183.74</v>
      </c>
      <c r="H399" s="3"/>
      <c r="I399" s="1" t="s">
        <v>83</v>
      </c>
      <c r="J399" s="1" t="s">
        <v>174</v>
      </c>
      <c r="K399" s="1" t="s">
        <v>12</v>
      </c>
      <c r="L399" s="1" t="s">
        <v>73</v>
      </c>
    </row>
    <row r="400" spans="1:12" x14ac:dyDescent="0.2">
      <c r="A400" s="1" t="s">
        <v>234</v>
      </c>
      <c r="B400" s="1" t="s">
        <v>13</v>
      </c>
      <c r="C400" s="2">
        <v>43546</v>
      </c>
      <c r="D400" s="1" t="s">
        <v>128</v>
      </c>
      <c r="E400" s="1"/>
      <c r="F400" s="1" t="s">
        <v>598</v>
      </c>
      <c r="G400" s="3">
        <v>237.02</v>
      </c>
      <c r="H400" s="3"/>
      <c r="I400" s="1" t="s">
        <v>119</v>
      </c>
      <c r="J400" s="1" t="s">
        <v>86</v>
      </c>
      <c r="K400" s="1" t="s">
        <v>84</v>
      </c>
      <c r="L400" s="1" t="s">
        <v>435</v>
      </c>
    </row>
    <row r="401" spans="1:12" x14ac:dyDescent="0.2">
      <c r="A401" s="1" t="s">
        <v>234</v>
      </c>
      <c r="B401" s="1" t="s">
        <v>13</v>
      </c>
      <c r="C401" s="2">
        <v>43546</v>
      </c>
      <c r="D401" s="1" t="s">
        <v>128</v>
      </c>
      <c r="E401" s="1"/>
      <c r="F401" s="1" t="s">
        <v>599</v>
      </c>
      <c r="G401" s="3">
        <v>632.26</v>
      </c>
      <c r="H401" s="3"/>
      <c r="I401" s="1" t="s">
        <v>119</v>
      </c>
      <c r="J401" s="1" t="s">
        <v>86</v>
      </c>
      <c r="K401" s="1" t="s">
        <v>12</v>
      </c>
      <c r="L401" s="1" t="s">
        <v>342</v>
      </c>
    </row>
    <row r="402" spans="1:12" x14ac:dyDescent="0.2">
      <c r="A402" s="1" t="s">
        <v>234</v>
      </c>
      <c r="B402" s="1" t="s">
        <v>13</v>
      </c>
      <c r="C402" s="2">
        <v>43546</v>
      </c>
      <c r="D402" s="1" t="s">
        <v>128</v>
      </c>
      <c r="E402" s="1"/>
      <c r="F402" s="1" t="s">
        <v>600</v>
      </c>
      <c r="G402" s="3">
        <v>1118.42</v>
      </c>
      <c r="H402" s="3"/>
      <c r="I402" s="1" t="s">
        <v>179</v>
      </c>
      <c r="J402" s="1" t="s">
        <v>89</v>
      </c>
      <c r="K402" s="1" t="s">
        <v>12</v>
      </c>
      <c r="L402" s="1" t="s">
        <v>28</v>
      </c>
    </row>
    <row r="403" spans="1:12" x14ac:dyDescent="0.2">
      <c r="A403" s="1" t="s">
        <v>234</v>
      </c>
      <c r="B403" s="1" t="s">
        <v>13</v>
      </c>
      <c r="C403" s="2">
        <v>43546</v>
      </c>
      <c r="D403" s="1" t="s">
        <v>128</v>
      </c>
      <c r="E403" s="1"/>
      <c r="F403" s="1" t="s">
        <v>508</v>
      </c>
      <c r="G403" s="3">
        <v>79.69</v>
      </c>
      <c r="H403" s="3"/>
      <c r="I403" s="1" t="s">
        <v>106</v>
      </c>
      <c r="J403" s="1" t="s">
        <v>121</v>
      </c>
      <c r="K403" s="1" t="s">
        <v>84</v>
      </c>
      <c r="L403" s="1" t="s">
        <v>26</v>
      </c>
    </row>
    <row r="404" spans="1:12" x14ac:dyDescent="0.2">
      <c r="A404" s="1" t="s">
        <v>234</v>
      </c>
      <c r="B404" s="1" t="s">
        <v>13</v>
      </c>
      <c r="C404" s="2">
        <v>43546</v>
      </c>
      <c r="D404" s="1" t="s">
        <v>128</v>
      </c>
      <c r="E404" s="1"/>
      <c r="F404" s="1" t="s">
        <v>601</v>
      </c>
      <c r="G404" s="3">
        <v>2184.14</v>
      </c>
      <c r="H404" s="3"/>
      <c r="I404" s="1" t="s">
        <v>83</v>
      </c>
      <c r="J404" s="1" t="s">
        <v>176</v>
      </c>
      <c r="K404" s="1" t="s">
        <v>12</v>
      </c>
      <c r="L404" s="1" t="s">
        <v>47</v>
      </c>
    </row>
    <row r="405" spans="1:12" x14ac:dyDescent="0.2">
      <c r="A405" s="1" t="s">
        <v>234</v>
      </c>
      <c r="B405" s="1" t="s">
        <v>13</v>
      </c>
      <c r="C405" s="2">
        <v>43546</v>
      </c>
      <c r="D405" s="1" t="s">
        <v>128</v>
      </c>
      <c r="E405" s="1"/>
      <c r="F405" s="1" t="s">
        <v>602</v>
      </c>
      <c r="G405" s="3">
        <v>550.08000000000004</v>
      </c>
      <c r="H405" s="3"/>
      <c r="I405" s="1" t="s">
        <v>119</v>
      </c>
      <c r="J405" s="1" t="s">
        <v>86</v>
      </c>
      <c r="K405" s="1" t="s">
        <v>12</v>
      </c>
      <c r="L405" s="1" t="s">
        <v>354</v>
      </c>
    </row>
    <row r="406" spans="1:12" x14ac:dyDescent="0.2">
      <c r="A406" s="1" t="s">
        <v>234</v>
      </c>
      <c r="B406" s="1" t="s">
        <v>13</v>
      </c>
      <c r="C406" s="2">
        <v>43546</v>
      </c>
      <c r="D406" s="1" t="s">
        <v>128</v>
      </c>
      <c r="E406" s="1"/>
      <c r="F406" s="1" t="s">
        <v>603</v>
      </c>
      <c r="G406" s="3">
        <v>164.23</v>
      </c>
      <c r="H406" s="3"/>
      <c r="I406" s="1" t="s">
        <v>83</v>
      </c>
      <c r="J406" s="1" t="s">
        <v>175</v>
      </c>
      <c r="K406" s="1" t="s">
        <v>12</v>
      </c>
      <c r="L406" s="1" t="s">
        <v>14</v>
      </c>
    </row>
    <row r="407" spans="1:12" x14ac:dyDescent="0.2">
      <c r="A407" s="1" t="s">
        <v>234</v>
      </c>
      <c r="B407" s="1" t="s">
        <v>13</v>
      </c>
      <c r="C407" s="2">
        <v>43546</v>
      </c>
      <c r="D407" s="1" t="s">
        <v>128</v>
      </c>
      <c r="E407" s="1"/>
      <c r="F407" s="1" t="s">
        <v>514</v>
      </c>
      <c r="G407" s="3">
        <v>511.49</v>
      </c>
      <c r="H407" s="3"/>
      <c r="I407" s="1" t="s">
        <v>106</v>
      </c>
      <c r="J407" s="1" t="s">
        <v>122</v>
      </c>
      <c r="K407" s="1" t="s">
        <v>12</v>
      </c>
      <c r="L407" s="1" t="s">
        <v>25</v>
      </c>
    </row>
    <row r="408" spans="1:12" x14ac:dyDescent="0.2">
      <c r="A408" s="1" t="s">
        <v>234</v>
      </c>
      <c r="B408" s="1" t="s">
        <v>13</v>
      </c>
      <c r="C408" s="2">
        <v>43546</v>
      </c>
      <c r="D408" s="1" t="s">
        <v>128</v>
      </c>
      <c r="E408" s="1"/>
      <c r="F408" s="1" t="s">
        <v>526</v>
      </c>
      <c r="G408" s="3">
        <v>460.26</v>
      </c>
      <c r="H408" s="3"/>
      <c r="I408" s="1" t="s">
        <v>120</v>
      </c>
      <c r="J408" s="1" t="s">
        <v>171</v>
      </c>
      <c r="K408" s="1" t="s">
        <v>12</v>
      </c>
      <c r="L408" s="1" t="s">
        <v>34</v>
      </c>
    </row>
    <row r="409" spans="1:12" x14ac:dyDescent="0.2">
      <c r="A409" s="1" t="s">
        <v>234</v>
      </c>
      <c r="B409" s="1" t="s">
        <v>13</v>
      </c>
      <c r="C409" s="2">
        <v>43546</v>
      </c>
      <c r="D409" s="1" t="s">
        <v>128</v>
      </c>
      <c r="E409" s="1"/>
      <c r="F409" s="1" t="s">
        <v>604</v>
      </c>
      <c r="G409" s="3">
        <v>495.07</v>
      </c>
      <c r="H409" s="3"/>
      <c r="I409" s="1" t="s">
        <v>119</v>
      </c>
      <c r="J409" s="1" t="s">
        <v>86</v>
      </c>
      <c r="K409" s="1" t="s">
        <v>12</v>
      </c>
      <c r="L409" s="1" t="s">
        <v>389</v>
      </c>
    </row>
    <row r="410" spans="1:12" x14ac:dyDescent="0.2">
      <c r="A410" s="1" t="s">
        <v>234</v>
      </c>
      <c r="B410" s="1" t="s">
        <v>13</v>
      </c>
      <c r="C410" s="2">
        <v>43546</v>
      </c>
      <c r="D410" s="1" t="s">
        <v>128</v>
      </c>
      <c r="E410" s="1"/>
      <c r="F410" s="1" t="s">
        <v>605</v>
      </c>
      <c r="G410" s="3">
        <v>817.36</v>
      </c>
      <c r="H410" s="3"/>
      <c r="I410" s="1" t="s">
        <v>119</v>
      </c>
      <c r="J410" s="1" t="s">
        <v>86</v>
      </c>
      <c r="K410" s="1" t="s">
        <v>12</v>
      </c>
      <c r="L410" s="1" t="s">
        <v>50</v>
      </c>
    </row>
    <row r="411" spans="1:12" x14ac:dyDescent="0.2">
      <c r="A411" s="1" t="s">
        <v>234</v>
      </c>
      <c r="B411" s="1" t="s">
        <v>13</v>
      </c>
      <c r="C411" s="2">
        <v>43546</v>
      </c>
      <c r="D411" s="1" t="s">
        <v>128</v>
      </c>
      <c r="E411" s="1"/>
      <c r="F411" s="1" t="s">
        <v>606</v>
      </c>
      <c r="G411" s="3">
        <v>948.22</v>
      </c>
      <c r="H411" s="3"/>
      <c r="I411" s="1" t="s">
        <v>119</v>
      </c>
      <c r="J411" s="1" t="s">
        <v>86</v>
      </c>
      <c r="K411" s="1" t="s">
        <v>12</v>
      </c>
      <c r="L411" s="1" t="s">
        <v>257</v>
      </c>
    </row>
    <row r="412" spans="1:12" x14ac:dyDescent="0.2">
      <c r="A412" s="1" t="s">
        <v>234</v>
      </c>
      <c r="B412" s="1" t="s">
        <v>13</v>
      </c>
      <c r="C412" s="2">
        <v>43546</v>
      </c>
      <c r="D412" s="1" t="s">
        <v>128</v>
      </c>
      <c r="E412" s="1"/>
      <c r="F412" s="1" t="s">
        <v>607</v>
      </c>
      <c r="G412" s="3">
        <v>1865.92</v>
      </c>
      <c r="H412" s="3"/>
      <c r="I412" s="1" t="s">
        <v>119</v>
      </c>
      <c r="J412" s="1" t="s">
        <v>86</v>
      </c>
      <c r="K412" s="1" t="s">
        <v>12</v>
      </c>
      <c r="L412" s="1" t="s">
        <v>322</v>
      </c>
    </row>
    <row r="413" spans="1:12" x14ac:dyDescent="0.2">
      <c r="A413" s="1" t="s">
        <v>234</v>
      </c>
      <c r="B413" s="1" t="s">
        <v>13</v>
      </c>
      <c r="C413" s="2">
        <v>43546</v>
      </c>
      <c r="D413" s="1" t="s">
        <v>128</v>
      </c>
      <c r="E413" s="1"/>
      <c r="F413" s="1" t="s">
        <v>505</v>
      </c>
      <c r="G413" s="3">
        <v>528.39</v>
      </c>
      <c r="H413" s="3"/>
      <c r="I413" s="1" t="s">
        <v>123</v>
      </c>
      <c r="J413" s="1" t="s">
        <v>124</v>
      </c>
      <c r="K413" s="1" t="s">
        <v>12</v>
      </c>
      <c r="L413" s="1" t="s">
        <v>92</v>
      </c>
    </row>
    <row r="414" spans="1:12" x14ac:dyDescent="0.2">
      <c r="A414" s="1" t="s">
        <v>234</v>
      </c>
      <c r="B414" s="1" t="s">
        <v>13</v>
      </c>
      <c r="C414" s="2">
        <v>43546</v>
      </c>
      <c r="D414" s="1" t="s">
        <v>128</v>
      </c>
      <c r="E414" s="1"/>
      <c r="F414" s="1" t="s">
        <v>537</v>
      </c>
      <c r="G414" s="3">
        <v>71.25</v>
      </c>
      <c r="H414" s="3"/>
      <c r="I414" s="1" t="s">
        <v>108</v>
      </c>
      <c r="J414" s="1" t="s">
        <v>117</v>
      </c>
      <c r="K414" s="1" t="s">
        <v>84</v>
      </c>
      <c r="L414" s="1" t="s">
        <v>29</v>
      </c>
    </row>
    <row r="415" spans="1:12" x14ac:dyDescent="0.2">
      <c r="A415" s="1" t="s">
        <v>234</v>
      </c>
      <c r="B415" s="1" t="s">
        <v>13</v>
      </c>
      <c r="C415" s="2">
        <v>43546</v>
      </c>
      <c r="D415" s="1" t="s">
        <v>128</v>
      </c>
      <c r="E415" s="1"/>
      <c r="F415" s="1" t="s">
        <v>590</v>
      </c>
      <c r="G415" s="3">
        <v>635.66999999999996</v>
      </c>
      <c r="H415" s="3"/>
      <c r="I415" s="1" t="s">
        <v>120</v>
      </c>
      <c r="J415" s="1" t="s">
        <v>171</v>
      </c>
      <c r="K415" s="1" t="s">
        <v>12</v>
      </c>
      <c r="L415" s="1" t="s">
        <v>110</v>
      </c>
    </row>
    <row r="416" spans="1:12" x14ac:dyDescent="0.2">
      <c r="A416" s="1" t="s">
        <v>234</v>
      </c>
      <c r="B416" s="1" t="s">
        <v>13</v>
      </c>
      <c r="C416" s="2">
        <v>43546</v>
      </c>
      <c r="D416" s="1" t="s">
        <v>128</v>
      </c>
      <c r="E416" s="1"/>
      <c r="F416" s="1" t="s">
        <v>608</v>
      </c>
      <c r="G416" s="3">
        <v>581.49</v>
      </c>
      <c r="H416" s="3"/>
      <c r="I416" s="1" t="s">
        <v>119</v>
      </c>
      <c r="J416" s="1" t="s">
        <v>86</v>
      </c>
      <c r="K416" s="1" t="s">
        <v>12</v>
      </c>
      <c r="L416" s="1" t="s">
        <v>61</v>
      </c>
    </row>
    <row r="417" spans="1:12" x14ac:dyDescent="0.2">
      <c r="A417" s="1" t="s">
        <v>234</v>
      </c>
      <c r="B417" s="1" t="s">
        <v>13</v>
      </c>
      <c r="C417" s="2">
        <v>43546</v>
      </c>
      <c r="D417" s="1" t="s">
        <v>128</v>
      </c>
      <c r="E417" s="1"/>
      <c r="F417" s="1" t="s">
        <v>609</v>
      </c>
      <c r="G417" s="3">
        <v>1125</v>
      </c>
      <c r="H417" s="3"/>
      <c r="I417" s="1" t="s">
        <v>119</v>
      </c>
      <c r="J417" s="1" t="s">
        <v>86</v>
      </c>
      <c r="K417" s="1" t="s">
        <v>84</v>
      </c>
      <c r="L417" s="1" t="s">
        <v>300</v>
      </c>
    </row>
    <row r="418" spans="1:12" x14ac:dyDescent="0.2">
      <c r="A418" s="1" t="s">
        <v>234</v>
      </c>
      <c r="B418" s="1" t="s">
        <v>13</v>
      </c>
      <c r="C418" s="2">
        <v>43546</v>
      </c>
      <c r="D418" s="1" t="s">
        <v>128</v>
      </c>
      <c r="E418" s="1"/>
      <c r="F418" s="1" t="s">
        <v>610</v>
      </c>
      <c r="G418" s="3">
        <v>1299.3</v>
      </c>
      <c r="H418" s="3"/>
      <c r="I418" s="1" t="s">
        <v>119</v>
      </c>
      <c r="J418" s="1" t="s">
        <v>86</v>
      </c>
      <c r="K418" s="1" t="s">
        <v>12</v>
      </c>
      <c r="L418" s="1" t="s">
        <v>52</v>
      </c>
    </row>
    <row r="419" spans="1:12" x14ac:dyDescent="0.2">
      <c r="A419" s="1" t="s">
        <v>234</v>
      </c>
      <c r="B419" s="1" t="s">
        <v>13</v>
      </c>
      <c r="C419" s="2">
        <v>43546</v>
      </c>
      <c r="D419" s="1" t="s">
        <v>128</v>
      </c>
      <c r="E419" s="1"/>
      <c r="F419" s="1" t="s">
        <v>611</v>
      </c>
      <c r="G419" s="3">
        <v>1391.75</v>
      </c>
      <c r="H419" s="3"/>
      <c r="I419" s="1" t="s">
        <v>119</v>
      </c>
      <c r="J419" s="1" t="s">
        <v>86</v>
      </c>
      <c r="K419" s="1" t="s">
        <v>12</v>
      </c>
      <c r="L419" s="1" t="s">
        <v>393</v>
      </c>
    </row>
    <row r="420" spans="1:12" x14ac:dyDescent="0.2">
      <c r="A420" s="1" t="s">
        <v>234</v>
      </c>
      <c r="B420" s="1" t="s">
        <v>13</v>
      </c>
      <c r="C420" s="2">
        <v>43546</v>
      </c>
      <c r="D420" s="1" t="s">
        <v>128</v>
      </c>
      <c r="E420" s="1"/>
      <c r="F420" s="1" t="s">
        <v>612</v>
      </c>
      <c r="G420" s="3">
        <v>1380.17</v>
      </c>
      <c r="H420" s="3"/>
      <c r="I420" s="1" t="s">
        <v>106</v>
      </c>
      <c r="J420" s="1" t="s">
        <v>122</v>
      </c>
      <c r="K420" s="1" t="s">
        <v>12</v>
      </c>
      <c r="L420" s="1" t="s">
        <v>21</v>
      </c>
    </row>
    <row r="421" spans="1:12" x14ac:dyDescent="0.2">
      <c r="A421" s="1" t="s">
        <v>234</v>
      </c>
      <c r="B421" s="1" t="s">
        <v>13</v>
      </c>
      <c r="C421" s="2">
        <v>43546</v>
      </c>
      <c r="D421" s="1" t="s">
        <v>128</v>
      </c>
      <c r="E421" s="1"/>
      <c r="F421" s="1" t="s">
        <v>613</v>
      </c>
      <c r="G421" s="3">
        <v>1166.52</v>
      </c>
      <c r="H421" s="3"/>
      <c r="I421" s="1" t="s">
        <v>83</v>
      </c>
      <c r="J421" s="1" t="s">
        <v>188</v>
      </c>
      <c r="K421" s="1" t="s">
        <v>12</v>
      </c>
      <c r="L421" s="1" t="s">
        <v>429</v>
      </c>
    </row>
    <row r="422" spans="1:12" x14ac:dyDescent="0.2">
      <c r="A422" s="1" t="s">
        <v>234</v>
      </c>
      <c r="B422" s="1" t="s">
        <v>13</v>
      </c>
      <c r="C422" s="2">
        <v>43546</v>
      </c>
      <c r="D422" s="1" t="s">
        <v>128</v>
      </c>
      <c r="E422" s="1"/>
      <c r="F422" s="1" t="s">
        <v>523</v>
      </c>
      <c r="G422" s="3">
        <v>1012.91</v>
      </c>
      <c r="H422" s="3"/>
      <c r="I422" s="1" t="s">
        <v>120</v>
      </c>
      <c r="J422" s="1" t="s">
        <v>171</v>
      </c>
      <c r="K422" s="1" t="s">
        <v>12</v>
      </c>
      <c r="L422" s="1" t="s">
        <v>20</v>
      </c>
    </row>
    <row r="423" spans="1:12" x14ac:dyDescent="0.2">
      <c r="A423" s="1" t="s">
        <v>234</v>
      </c>
      <c r="B423" s="1" t="s">
        <v>13</v>
      </c>
      <c r="C423" s="2">
        <v>43546</v>
      </c>
      <c r="D423" s="1" t="s">
        <v>128</v>
      </c>
      <c r="E423" s="1"/>
      <c r="F423" s="1" t="s">
        <v>614</v>
      </c>
      <c r="G423" s="3">
        <v>413.96</v>
      </c>
      <c r="H423" s="3"/>
      <c r="I423" s="1" t="s">
        <v>119</v>
      </c>
      <c r="J423" s="1" t="s">
        <v>86</v>
      </c>
      <c r="K423" s="1" t="s">
        <v>84</v>
      </c>
      <c r="L423" s="1" t="s">
        <v>66</v>
      </c>
    </row>
    <row r="424" spans="1:12" x14ac:dyDescent="0.2">
      <c r="A424" s="1" t="s">
        <v>234</v>
      </c>
      <c r="B424" s="1" t="s">
        <v>13</v>
      </c>
      <c r="C424" s="2">
        <v>43546</v>
      </c>
      <c r="D424" s="1" t="s">
        <v>128</v>
      </c>
      <c r="E424" s="1"/>
      <c r="F424" s="1" t="s">
        <v>603</v>
      </c>
      <c r="G424" s="3">
        <v>1488.68</v>
      </c>
      <c r="H424" s="3"/>
      <c r="I424" s="1" t="s">
        <v>83</v>
      </c>
      <c r="J424" s="1" t="s">
        <v>176</v>
      </c>
      <c r="K424" s="1" t="s">
        <v>12</v>
      </c>
      <c r="L424" s="1" t="s">
        <v>14</v>
      </c>
    </row>
    <row r="425" spans="1:12" x14ac:dyDescent="0.2">
      <c r="A425" s="1" t="s">
        <v>234</v>
      </c>
      <c r="B425" s="1" t="s">
        <v>13</v>
      </c>
      <c r="C425" s="2">
        <v>43546</v>
      </c>
      <c r="D425" s="1" t="s">
        <v>128</v>
      </c>
      <c r="E425" s="1"/>
      <c r="F425" s="1" t="s">
        <v>603</v>
      </c>
      <c r="G425" s="3">
        <v>49.25</v>
      </c>
      <c r="H425" s="3"/>
      <c r="I425" s="1" t="s">
        <v>83</v>
      </c>
      <c r="J425" s="1" t="s">
        <v>174</v>
      </c>
      <c r="K425" s="1" t="s">
        <v>12</v>
      </c>
      <c r="L425" s="1" t="s">
        <v>14</v>
      </c>
    </row>
    <row r="426" spans="1:12" x14ac:dyDescent="0.2">
      <c r="A426" s="1" t="s">
        <v>234</v>
      </c>
      <c r="B426" s="1" t="s">
        <v>13</v>
      </c>
      <c r="C426" s="2">
        <v>43546</v>
      </c>
      <c r="D426" s="1" t="s">
        <v>128</v>
      </c>
      <c r="E426" s="1"/>
      <c r="F426" s="1" t="s">
        <v>528</v>
      </c>
      <c r="G426" s="3">
        <v>190.38</v>
      </c>
      <c r="H426" s="3"/>
      <c r="I426" s="1" t="s">
        <v>120</v>
      </c>
      <c r="J426" s="1" t="s">
        <v>171</v>
      </c>
      <c r="K426" s="1" t="s">
        <v>84</v>
      </c>
      <c r="L426" s="1" t="s">
        <v>63</v>
      </c>
    </row>
    <row r="427" spans="1:12" x14ac:dyDescent="0.2">
      <c r="A427" s="1" t="s">
        <v>234</v>
      </c>
      <c r="B427" s="1" t="s">
        <v>13</v>
      </c>
      <c r="C427" s="2">
        <v>43546</v>
      </c>
      <c r="D427" s="1" t="s">
        <v>128</v>
      </c>
      <c r="E427" s="1"/>
      <c r="F427" s="1" t="s">
        <v>503</v>
      </c>
      <c r="G427" s="3">
        <v>2091.83</v>
      </c>
      <c r="H427" s="3"/>
      <c r="I427" s="1" t="s">
        <v>87</v>
      </c>
      <c r="J427" s="1" t="s">
        <v>116</v>
      </c>
      <c r="K427" s="1" t="s">
        <v>84</v>
      </c>
      <c r="L427" s="1" t="s">
        <v>241</v>
      </c>
    </row>
    <row r="428" spans="1:12" x14ac:dyDescent="0.2">
      <c r="A428" s="1" t="s">
        <v>234</v>
      </c>
      <c r="B428" s="1" t="s">
        <v>13</v>
      </c>
      <c r="C428" s="2">
        <v>43546</v>
      </c>
      <c r="D428" s="1" t="s">
        <v>128</v>
      </c>
      <c r="E428" s="1"/>
      <c r="F428" s="1" t="s">
        <v>544</v>
      </c>
      <c r="G428" s="3">
        <v>227.4</v>
      </c>
      <c r="H428" s="3"/>
      <c r="I428" s="1" t="s">
        <v>120</v>
      </c>
      <c r="J428" s="1" t="s">
        <v>171</v>
      </c>
      <c r="K428" s="1" t="s">
        <v>12</v>
      </c>
      <c r="L428" s="1" t="s">
        <v>33</v>
      </c>
    </row>
    <row r="429" spans="1:12" x14ac:dyDescent="0.2">
      <c r="A429" s="1" t="s">
        <v>234</v>
      </c>
      <c r="B429" s="1" t="s">
        <v>13</v>
      </c>
      <c r="C429" s="2">
        <v>43546</v>
      </c>
      <c r="D429" s="1" t="s">
        <v>128</v>
      </c>
      <c r="E429" s="1"/>
      <c r="F429" s="1" t="s">
        <v>615</v>
      </c>
      <c r="G429" s="3">
        <v>655.16999999999996</v>
      </c>
      <c r="H429" s="3"/>
      <c r="I429" s="1" t="s">
        <v>119</v>
      </c>
      <c r="J429" s="1" t="s">
        <v>86</v>
      </c>
      <c r="K429" s="1" t="s">
        <v>12</v>
      </c>
      <c r="L429" s="1" t="s">
        <v>376</v>
      </c>
    </row>
    <row r="430" spans="1:12" x14ac:dyDescent="0.2">
      <c r="A430" s="1" t="s">
        <v>234</v>
      </c>
      <c r="B430" s="1" t="s">
        <v>13</v>
      </c>
      <c r="C430" s="2">
        <v>43546</v>
      </c>
      <c r="D430" s="1" t="s">
        <v>128</v>
      </c>
      <c r="E430" s="1"/>
      <c r="F430" s="1" t="s">
        <v>616</v>
      </c>
      <c r="G430" s="3">
        <v>468.65</v>
      </c>
      <c r="H430" s="3"/>
      <c r="I430" s="1" t="s">
        <v>119</v>
      </c>
      <c r="J430" s="1" t="s">
        <v>86</v>
      </c>
      <c r="K430" s="1" t="s">
        <v>12</v>
      </c>
      <c r="L430" s="1" t="s">
        <v>53</v>
      </c>
    </row>
    <row r="431" spans="1:12" x14ac:dyDescent="0.2">
      <c r="A431" s="1" t="s">
        <v>234</v>
      </c>
      <c r="B431" s="1" t="s">
        <v>13</v>
      </c>
      <c r="C431" s="2">
        <v>43546</v>
      </c>
      <c r="D431" s="1" t="s">
        <v>128</v>
      </c>
      <c r="E431" s="1"/>
      <c r="F431" s="1" t="s">
        <v>617</v>
      </c>
      <c r="G431" s="3">
        <v>919.45</v>
      </c>
      <c r="H431" s="3"/>
      <c r="I431" s="1" t="s">
        <v>120</v>
      </c>
      <c r="J431" s="1" t="s">
        <v>171</v>
      </c>
      <c r="K431" s="1" t="s">
        <v>12</v>
      </c>
      <c r="L431" s="1" t="s">
        <v>418</v>
      </c>
    </row>
    <row r="432" spans="1:12" x14ac:dyDescent="0.2">
      <c r="A432" s="1" t="s">
        <v>234</v>
      </c>
      <c r="B432" s="1" t="s">
        <v>13</v>
      </c>
      <c r="C432" s="2">
        <v>43546</v>
      </c>
      <c r="D432" s="1" t="s">
        <v>128</v>
      </c>
      <c r="E432" s="1"/>
      <c r="F432" s="1" t="s">
        <v>618</v>
      </c>
      <c r="G432" s="3">
        <v>1088.53</v>
      </c>
      <c r="H432" s="3"/>
      <c r="I432" s="1" t="s">
        <v>120</v>
      </c>
      <c r="J432" s="1" t="s">
        <v>171</v>
      </c>
      <c r="K432" s="1" t="s">
        <v>12</v>
      </c>
      <c r="L432" s="1" t="s">
        <v>19</v>
      </c>
    </row>
    <row r="433" spans="1:12" x14ac:dyDescent="0.2">
      <c r="A433" s="1" t="s">
        <v>234</v>
      </c>
      <c r="B433" s="1" t="s">
        <v>13</v>
      </c>
      <c r="C433" s="2">
        <v>43546</v>
      </c>
      <c r="D433" s="1" t="s">
        <v>128</v>
      </c>
      <c r="E433" s="1"/>
      <c r="F433" s="1" t="s">
        <v>619</v>
      </c>
      <c r="G433" s="3">
        <v>641.17999999999995</v>
      </c>
      <c r="H433" s="3"/>
      <c r="I433" s="1" t="s">
        <v>119</v>
      </c>
      <c r="J433" s="1" t="s">
        <v>86</v>
      </c>
      <c r="K433" s="1" t="s">
        <v>12</v>
      </c>
      <c r="L433" s="1" t="s">
        <v>39</v>
      </c>
    </row>
    <row r="434" spans="1:12" x14ac:dyDescent="0.2">
      <c r="A434" s="1" t="s">
        <v>234</v>
      </c>
      <c r="B434" s="1" t="s">
        <v>13</v>
      </c>
      <c r="C434" s="2">
        <v>43546</v>
      </c>
      <c r="D434" s="1" t="s">
        <v>128</v>
      </c>
      <c r="E434" s="1"/>
      <c r="F434" s="1" t="s">
        <v>620</v>
      </c>
      <c r="G434" s="3">
        <v>869.77</v>
      </c>
      <c r="H434" s="3"/>
      <c r="I434" s="1" t="s">
        <v>119</v>
      </c>
      <c r="J434" s="1" t="s">
        <v>86</v>
      </c>
      <c r="K434" s="1" t="s">
        <v>12</v>
      </c>
      <c r="L434" s="1" t="s">
        <v>94</v>
      </c>
    </row>
    <row r="435" spans="1:12" x14ac:dyDescent="0.2">
      <c r="A435" s="1" t="s">
        <v>234</v>
      </c>
      <c r="B435" s="1" t="s">
        <v>13</v>
      </c>
      <c r="C435" s="2">
        <v>43546</v>
      </c>
      <c r="D435" s="1" t="s">
        <v>128</v>
      </c>
      <c r="E435" s="1"/>
      <c r="F435" s="1" t="s">
        <v>621</v>
      </c>
      <c r="G435" s="3">
        <v>235.29</v>
      </c>
      <c r="H435" s="3"/>
      <c r="I435" s="1" t="s">
        <v>119</v>
      </c>
      <c r="J435" s="1" t="s">
        <v>86</v>
      </c>
      <c r="K435" s="1" t="s">
        <v>12</v>
      </c>
      <c r="L435" s="1" t="s">
        <v>68</v>
      </c>
    </row>
    <row r="436" spans="1:12" x14ac:dyDescent="0.2">
      <c r="A436" s="1" t="s">
        <v>234</v>
      </c>
      <c r="B436" s="1" t="s">
        <v>13</v>
      </c>
      <c r="C436" s="2">
        <v>43546</v>
      </c>
      <c r="D436" s="1" t="s">
        <v>128</v>
      </c>
      <c r="E436" s="1"/>
      <c r="F436" s="1" t="s">
        <v>622</v>
      </c>
      <c r="G436" s="3">
        <v>403.81</v>
      </c>
      <c r="H436" s="3"/>
      <c r="I436" s="1" t="s">
        <v>119</v>
      </c>
      <c r="J436" s="1" t="s">
        <v>86</v>
      </c>
      <c r="K436" s="1" t="s">
        <v>12</v>
      </c>
      <c r="L436" s="1" t="s">
        <v>449</v>
      </c>
    </row>
    <row r="437" spans="1:12" x14ac:dyDescent="0.2">
      <c r="A437" s="1" t="s">
        <v>234</v>
      </c>
      <c r="B437" s="1" t="s">
        <v>13</v>
      </c>
      <c r="C437" s="2">
        <v>43546</v>
      </c>
      <c r="D437" s="1" t="s">
        <v>128</v>
      </c>
      <c r="E437" s="1"/>
      <c r="F437" s="1" t="s">
        <v>609</v>
      </c>
      <c r="G437" s="3">
        <v>250</v>
      </c>
      <c r="H437" s="3"/>
      <c r="I437" s="1" t="s">
        <v>83</v>
      </c>
      <c r="J437" s="1" t="s">
        <v>175</v>
      </c>
      <c r="K437" s="1" t="s">
        <v>84</v>
      </c>
      <c r="L437" s="1" t="s">
        <v>300</v>
      </c>
    </row>
    <row r="438" spans="1:12" x14ac:dyDescent="0.2">
      <c r="A438" s="1" t="s">
        <v>234</v>
      </c>
      <c r="B438" s="1" t="s">
        <v>13</v>
      </c>
      <c r="C438" s="2">
        <v>43546</v>
      </c>
      <c r="D438" s="1" t="s">
        <v>128</v>
      </c>
      <c r="E438" s="1"/>
      <c r="F438" s="1" t="s">
        <v>510</v>
      </c>
      <c r="G438" s="3">
        <v>295.93</v>
      </c>
      <c r="H438" s="3"/>
      <c r="I438" s="1" t="s">
        <v>83</v>
      </c>
      <c r="J438" s="1" t="s">
        <v>301</v>
      </c>
      <c r="K438" s="1" t="s">
        <v>12</v>
      </c>
      <c r="L438" s="1" t="s">
        <v>73</v>
      </c>
    </row>
    <row r="439" spans="1:12" x14ac:dyDescent="0.2">
      <c r="A439" s="1" t="s">
        <v>234</v>
      </c>
      <c r="B439" s="1" t="s">
        <v>13</v>
      </c>
      <c r="C439" s="2">
        <v>43546</v>
      </c>
      <c r="D439" s="1" t="s">
        <v>128</v>
      </c>
      <c r="E439" s="1"/>
      <c r="F439" s="1" t="s">
        <v>623</v>
      </c>
      <c r="G439" s="3">
        <v>134.59</v>
      </c>
      <c r="H439" s="3"/>
      <c r="I439" s="1" t="s">
        <v>83</v>
      </c>
      <c r="J439" s="1" t="s">
        <v>301</v>
      </c>
      <c r="K439" s="1" t="s">
        <v>12</v>
      </c>
      <c r="L439" s="1" t="s">
        <v>64</v>
      </c>
    </row>
    <row r="440" spans="1:12" x14ac:dyDescent="0.2">
      <c r="A440" s="1" t="s">
        <v>234</v>
      </c>
      <c r="B440" s="1" t="s">
        <v>13</v>
      </c>
      <c r="C440" s="2">
        <v>43546</v>
      </c>
      <c r="D440" s="1" t="s">
        <v>128</v>
      </c>
      <c r="E440" s="1"/>
      <c r="F440" s="1" t="s">
        <v>508</v>
      </c>
      <c r="G440" s="3">
        <v>403.85</v>
      </c>
      <c r="H440" s="3"/>
      <c r="I440" s="1" t="s">
        <v>123</v>
      </c>
      <c r="J440" s="1" t="s">
        <v>124</v>
      </c>
      <c r="K440" s="1" t="s">
        <v>84</v>
      </c>
      <c r="L440" s="1" t="s">
        <v>26</v>
      </c>
    </row>
    <row r="441" spans="1:12" x14ac:dyDescent="0.2">
      <c r="A441" s="1" t="s">
        <v>234</v>
      </c>
      <c r="B441" s="1" t="s">
        <v>13</v>
      </c>
      <c r="C441" s="2">
        <v>43546</v>
      </c>
      <c r="D441" s="1" t="s">
        <v>128</v>
      </c>
      <c r="E441" s="1"/>
      <c r="F441" s="1" t="s">
        <v>623</v>
      </c>
      <c r="G441" s="3">
        <v>134.59</v>
      </c>
      <c r="H441" s="3"/>
      <c r="I441" s="1" t="s">
        <v>83</v>
      </c>
      <c r="J441" s="1" t="s">
        <v>174</v>
      </c>
      <c r="K441" s="1" t="s">
        <v>12</v>
      </c>
      <c r="L441" s="1" t="s">
        <v>64</v>
      </c>
    </row>
    <row r="442" spans="1:12" x14ac:dyDescent="0.2">
      <c r="A442" s="1" t="s">
        <v>234</v>
      </c>
      <c r="B442" s="1" t="s">
        <v>13</v>
      </c>
      <c r="C442" s="2">
        <v>43546</v>
      </c>
      <c r="D442" s="1" t="s">
        <v>128</v>
      </c>
      <c r="E442" s="1"/>
      <c r="F442" s="1" t="s">
        <v>624</v>
      </c>
      <c r="G442" s="3">
        <v>1185.93</v>
      </c>
      <c r="H442" s="3"/>
      <c r="I442" s="1" t="s">
        <v>119</v>
      </c>
      <c r="J442" s="1" t="s">
        <v>86</v>
      </c>
      <c r="K442" s="1" t="s">
        <v>12</v>
      </c>
      <c r="L442" s="1" t="s">
        <v>95</v>
      </c>
    </row>
    <row r="443" spans="1:12" x14ac:dyDescent="0.2">
      <c r="A443" s="1" t="s">
        <v>234</v>
      </c>
      <c r="B443" s="1" t="s">
        <v>13</v>
      </c>
      <c r="C443" s="2">
        <v>43546</v>
      </c>
      <c r="D443" s="1" t="s">
        <v>128</v>
      </c>
      <c r="E443" s="1"/>
      <c r="F443" s="1" t="s">
        <v>625</v>
      </c>
      <c r="G443" s="3">
        <v>646.33000000000004</v>
      </c>
      <c r="H443" s="3"/>
      <c r="I443" s="1" t="s">
        <v>119</v>
      </c>
      <c r="J443" s="1" t="s">
        <v>86</v>
      </c>
      <c r="K443" s="1" t="s">
        <v>12</v>
      </c>
      <c r="L443" s="1" t="s">
        <v>481</v>
      </c>
    </row>
    <row r="444" spans="1:12" x14ac:dyDescent="0.2">
      <c r="A444" s="1" t="s">
        <v>234</v>
      </c>
      <c r="B444" s="1" t="s">
        <v>13</v>
      </c>
      <c r="C444" s="2">
        <v>43546</v>
      </c>
      <c r="D444" s="1" t="s">
        <v>128</v>
      </c>
      <c r="E444" s="1"/>
      <c r="F444" s="1" t="s">
        <v>603</v>
      </c>
      <c r="G444" s="3">
        <v>99.25</v>
      </c>
      <c r="H444" s="3"/>
      <c r="I444" s="1" t="s">
        <v>83</v>
      </c>
      <c r="J444" s="1" t="s">
        <v>301</v>
      </c>
      <c r="K444" s="1" t="s">
        <v>12</v>
      </c>
      <c r="L444" s="1" t="s">
        <v>14</v>
      </c>
    </row>
    <row r="445" spans="1:12" x14ac:dyDescent="0.2">
      <c r="A445" s="1" t="s">
        <v>234</v>
      </c>
      <c r="B445" s="1" t="s">
        <v>13</v>
      </c>
      <c r="C445" s="2">
        <v>43546</v>
      </c>
      <c r="D445" s="1" t="s">
        <v>128</v>
      </c>
      <c r="E445" s="1"/>
      <c r="F445" s="1" t="s">
        <v>537</v>
      </c>
      <c r="G445" s="3">
        <v>71.25</v>
      </c>
      <c r="H445" s="3"/>
      <c r="I445" s="1" t="s">
        <v>106</v>
      </c>
      <c r="J445" s="1" t="s">
        <v>121</v>
      </c>
      <c r="K445" s="1" t="s">
        <v>84</v>
      </c>
      <c r="L445" s="1" t="s">
        <v>29</v>
      </c>
    </row>
    <row r="446" spans="1:12" x14ac:dyDescent="0.2">
      <c r="A446" s="1" t="s">
        <v>234</v>
      </c>
      <c r="B446" s="1" t="s">
        <v>13</v>
      </c>
      <c r="C446" s="2">
        <v>43546</v>
      </c>
      <c r="D446" s="1" t="s">
        <v>128</v>
      </c>
      <c r="E446" s="1"/>
      <c r="F446" s="1" t="s">
        <v>597</v>
      </c>
      <c r="G446" s="3">
        <v>861.26</v>
      </c>
      <c r="H446" s="3"/>
      <c r="I446" s="1" t="s">
        <v>119</v>
      </c>
      <c r="J446" s="1" t="s">
        <v>86</v>
      </c>
      <c r="K446" s="1" t="s">
        <v>84</v>
      </c>
      <c r="L446" s="1" t="s">
        <v>114</v>
      </c>
    </row>
    <row r="447" spans="1:12" x14ac:dyDescent="0.2">
      <c r="A447" s="1" t="s">
        <v>234</v>
      </c>
      <c r="B447" s="1" t="s">
        <v>13</v>
      </c>
      <c r="C447" s="2">
        <v>43546</v>
      </c>
      <c r="D447" s="1" t="s">
        <v>128</v>
      </c>
      <c r="E447" s="1"/>
      <c r="F447" s="1" t="s">
        <v>626</v>
      </c>
      <c r="G447" s="3">
        <v>732.1</v>
      </c>
      <c r="H447" s="3"/>
      <c r="I447" s="1" t="s">
        <v>119</v>
      </c>
      <c r="J447" s="1" t="s">
        <v>86</v>
      </c>
      <c r="K447" s="1" t="s">
        <v>12</v>
      </c>
      <c r="L447" s="1" t="s">
        <v>399</v>
      </c>
    </row>
    <row r="448" spans="1:12" x14ac:dyDescent="0.2">
      <c r="A448" s="1" t="s">
        <v>234</v>
      </c>
      <c r="B448" s="1" t="s">
        <v>13</v>
      </c>
      <c r="C448" s="2">
        <v>43546</v>
      </c>
      <c r="D448" s="1" t="s">
        <v>128</v>
      </c>
      <c r="E448" s="1"/>
      <c r="F448" s="1" t="s">
        <v>627</v>
      </c>
      <c r="G448" s="3">
        <v>1216</v>
      </c>
      <c r="H448" s="3"/>
      <c r="I448" s="1" t="s">
        <v>106</v>
      </c>
      <c r="J448" s="1" t="s">
        <v>121</v>
      </c>
      <c r="K448" s="1" t="s">
        <v>12</v>
      </c>
      <c r="L448" s="1" t="s">
        <v>317</v>
      </c>
    </row>
    <row r="449" spans="1:12" x14ac:dyDescent="0.2">
      <c r="A449" s="1" t="s">
        <v>234</v>
      </c>
      <c r="B449" s="1" t="s">
        <v>13</v>
      </c>
      <c r="C449" s="2">
        <v>43546</v>
      </c>
      <c r="D449" s="1" t="s">
        <v>128</v>
      </c>
      <c r="E449" s="1"/>
      <c r="F449" s="1" t="s">
        <v>621</v>
      </c>
      <c r="G449" s="3">
        <v>257.35000000000002</v>
      </c>
      <c r="H449" s="3"/>
      <c r="I449" s="1" t="s">
        <v>83</v>
      </c>
      <c r="J449" s="1" t="s">
        <v>176</v>
      </c>
      <c r="K449" s="1" t="s">
        <v>12</v>
      </c>
      <c r="L449" s="1" t="s">
        <v>68</v>
      </c>
    </row>
    <row r="450" spans="1:12" x14ac:dyDescent="0.2">
      <c r="A450" s="1" t="s">
        <v>234</v>
      </c>
      <c r="B450" s="1" t="s">
        <v>13</v>
      </c>
      <c r="C450" s="2">
        <v>43546</v>
      </c>
      <c r="D450" s="1" t="s">
        <v>128</v>
      </c>
      <c r="E450" s="1"/>
      <c r="F450" s="1" t="s">
        <v>628</v>
      </c>
      <c r="G450" s="3">
        <v>864.19</v>
      </c>
      <c r="H450" s="3"/>
      <c r="I450" s="1" t="s">
        <v>119</v>
      </c>
      <c r="J450" s="1" t="s">
        <v>86</v>
      </c>
      <c r="K450" s="1" t="s">
        <v>12</v>
      </c>
      <c r="L450" s="1" t="s">
        <v>456</v>
      </c>
    </row>
    <row r="451" spans="1:12" x14ac:dyDescent="0.2">
      <c r="A451" s="1" t="s">
        <v>234</v>
      </c>
      <c r="B451" s="1" t="s">
        <v>13</v>
      </c>
      <c r="C451" s="2">
        <v>43546</v>
      </c>
      <c r="D451" s="1" t="s">
        <v>128</v>
      </c>
      <c r="E451" s="1"/>
      <c r="F451" s="1" t="s">
        <v>629</v>
      </c>
      <c r="G451" s="3">
        <v>1165.79</v>
      </c>
      <c r="H451" s="3"/>
      <c r="I451" s="1" t="s">
        <v>119</v>
      </c>
      <c r="J451" s="1" t="s">
        <v>86</v>
      </c>
      <c r="K451" s="1" t="s">
        <v>12</v>
      </c>
      <c r="L451" s="1" t="s">
        <v>246</v>
      </c>
    </row>
    <row r="452" spans="1:12" x14ac:dyDescent="0.2">
      <c r="A452" s="1" t="s">
        <v>234</v>
      </c>
      <c r="B452" s="1" t="s">
        <v>13</v>
      </c>
      <c r="C452" s="2">
        <v>43546</v>
      </c>
      <c r="D452" s="1" t="s">
        <v>128</v>
      </c>
      <c r="E452" s="1"/>
      <c r="F452" s="1" t="s">
        <v>630</v>
      </c>
      <c r="G452" s="3">
        <v>674.09</v>
      </c>
      <c r="H452" s="3"/>
      <c r="I452" s="1" t="s">
        <v>119</v>
      </c>
      <c r="J452" s="1" t="s">
        <v>86</v>
      </c>
      <c r="K452" s="1" t="s">
        <v>12</v>
      </c>
      <c r="L452" s="1" t="s">
        <v>366</v>
      </c>
    </row>
    <row r="453" spans="1:12" x14ac:dyDescent="0.2">
      <c r="A453" s="1" t="s">
        <v>234</v>
      </c>
      <c r="B453" s="1" t="s">
        <v>13</v>
      </c>
      <c r="C453" s="2">
        <v>43546</v>
      </c>
      <c r="D453" s="1" t="s">
        <v>128</v>
      </c>
      <c r="E453" s="1"/>
      <c r="F453" s="1" t="s">
        <v>631</v>
      </c>
      <c r="G453" s="3">
        <v>909.68</v>
      </c>
      <c r="H453" s="3"/>
      <c r="I453" s="1" t="s">
        <v>119</v>
      </c>
      <c r="J453" s="1" t="s">
        <v>86</v>
      </c>
      <c r="K453" s="1" t="s">
        <v>12</v>
      </c>
      <c r="L453" s="1" t="s">
        <v>446</v>
      </c>
    </row>
    <row r="454" spans="1:12" x14ac:dyDescent="0.2">
      <c r="A454" s="1" t="s">
        <v>234</v>
      </c>
      <c r="B454" s="1" t="s">
        <v>13</v>
      </c>
      <c r="C454" s="2">
        <v>43546</v>
      </c>
      <c r="D454" s="1" t="s">
        <v>128</v>
      </c>
      <c r="E454" s="1"/>
      <c r="F454" s="1" t="s">
        <v>623</v>
      </c>
      <c r="G454" s="3">
        <v>807.92</v>
      </c>
      <c r="H454" s="3"/>
      <c r="I454" s="1" t="s">
        <v>83</v>
      </c>
      <c r="J454" s="1" t="s">
        <v>175</v>
      </c>
      <c r="K454" s="1" t="s">
        <v>12</v>
      </c>
      <c r="L454" s="1" t="s">
        <v>64</v>
      </c>
    </row>
    <row r="455" spans="1:12" x14ac:dyDescent="0.2">
      <c r="A455" s="1" t="s">
        <v>234</v>
      </c>
      <c r="B455" s="1" t="s">
        <v>13</v>
      </c>
      <c r="C455" s="2">
        <v>43546</v>
      </c>
      <c r="D455" s="1" t="s">
        <v>128</v>
      </c>
      <c r="E455" s="1"/>
      <c r="F455" s="1" t="s">
        <v>517</v>
      </c>
      <c r="G455" s="3">
        <v>1052.6199999999999</v>
      </c>
      <c r="H455" s="3"/>
      <c r="I455" s="1" t="s">
        <v>83</v>
      </c>
      <c r="J455" s="1" t="s">
        <v>243</v>
      </c>
      <c r="K455" s="1" t="s">
        <v>12</v>
      </c>
      <c r="L455" s="1" t="s">
        <v>17</v>
      </c>
    </row>
    <row r="456" spans="1:12" x14ac:dyDescent="0.2">
      <c r="A456" s="1" t="s">
        <v>234</v>
      </c>
      <c r="B456" s="1" t="s">
        <v>13</v>
      </c>
      <c r="C456" s="2">
        <v>43546</v>
      </c>
      <c r="D456" s="1" t="s">
        <v>128</v>
      </c>
      <c r="E456" s="1"/>
      <c r="F456" s="1" t="s">
        <v>537</v>
      </c>
      <c r="G456" s="3">
        <v>250</v>
      </c>
      <c r="H456" s="3"/>
      <c r="I456" s="1" t="s">
        <v>83</v>
      </c>
      <c r="J456" s="1" t="s">
        <v>176</v>
      </c>
      <c r="K456" s="1" t="s">
        <v>84</v>
      </c>
      <c r="L456" s="1" t="s">
        <v>29</v>
      </c>
    </row>
    <row r="457" spans="1:12" x14ac:dyDescent="0.2">
      <c r="A457" s="1" t="s">
        <v>234</v>
      </c>
      <c r="B457" s="1" t="s">
        <v>13</v>
      </c>
      <c r="C457" s="2">
        <v>43546</v>
      </c>
      <c r="D457" s="1" t="s">
        <v>128</v>
      </c>
      <c r="E457" s="1"/>
      <c r="F457" s="1" t="s">
        <v>632</v>
      </c>
      <c r="G457" s="3">
        <v>739.46</v>
      </c>
      <c r="H457" s="3"/>
      <c r="I457" s="1" t="s">
        <v>120</v>
      </c>
      <c r="J457" s="1" t="s">
        <v>171</v>
      </c>
      <c r="K457" s="1" t="s">
        <v>12</v>
      </c>
      <c r="L457" s="1" t="s">
        <v>378</v>
      </c>
    </row>
    <row r="458" spans="1:12" x14ac:dyDescent="0.2">
      <c r="A458" s="1" t="s">
        <v>234</v>
      </c>
      <c r="B458" s="1" t="s">
        <v>13</v>
      </c>
      <c r="C458" s="2">
        <v>43546</v>
      </c>
      <c r="D458" s="1" t="s">
        <v>128</v>
      </c>
      <c r="E458" s="1"/>
      <c r="F458" s="1" t="s">
        <v>633</v>
      </c>
      <c r="G458" s="3">
        <v>3186.65</v>
      </c>
      <c r="H458" s="3"/>
      <c r="I458" s="1" t="s">
        <v>119</v>
      </c>
      <c r="J458" s="1" t="s">
        <v>86</v>
      </c>
      <c r="K458" s="1" t="s">
        <v>12</v>
      </c>
      <c r="L458" s="1" t="s">
        <v>466</v>
      </c>
    </row>
    <row r="459" spans="1:12" x14ac:dyDescent="0.2">
      <c r="A459" s="1" t="s">
        <v>234</v>
      </c>
      <c r="B459" s="1" t="s">
        <v>13</v>
      </c>
      <c r="C459" s="2">
        <v>43546</v>
      </c>
      <c r="D459" s="1" t="s">
        <v>128</v>
      </c>
      <c r="E459" s="1"/>
      <c r="F459" s="1" t="s">
        <v>634</v>
      </c>
      <c r="G459" s="3">
        <v>1833.52</v>
      </c>
      <c r="H459" s="3"/>
      <c r="I459" s="1" t="s">
        <v>119</v>
      </c>
      <c r="J459" s="1" t="s">
        <v>86</v>
      </c>
      <c r="K459" s="1" t="s">
        <v>12</v>
      </c>
      <c r="L459" s="1" t="s">
        <v>397</v>
      </c>
    </row>
    <row r="460" spans="1:12" x14ac:dyDescent="0.2">
      <c r="A460" s="1" t="s">
        <v>234</v>
      </c>
      <c r="B460" s="1" t="s">
        <v>13</v>
      </c>
      <c r="C460" s="2">
        <v>43546</v>
      </c>
      <c r="D460" s="1" t="s">
        <v>128</v>
      </c>
      <c r="E460" s="1"/>
      <c r="F460" s="1" t="s">
        <v>500</v>
      </c>
      <c r="G460" s="3">
        <v>144.29</v>
      </c>
      <c r="H460" s="3"/>
      <c r="I460" s="1" t="s">
        <v>83</v>
      </c>
      <c r="J460" s="1" t="s">
        <v>301</v>
      </c>
      <c r="K460" s="1" t="s">
        <v>12</v>
      </c>
      <c r="L460" s="1" t="s">
        <v>99</v>
      </c>
    </row>
    <row r="461" spans="1:12" x14ac:dyDescent="0.2">
      <c r="A461" s="1" t="s">
        <v>234</v>
      </c>
      <c r="B461" s="1" t="s">
        <v>13</v>
      </c>
      <c r="C461" s="2">
        <v>43546</v>
      </c>
      <c r="D461" s="1" t="s">
        <v>128</v>
      </c>
      <c r="E461" s="1"/>
      <c r="F461" s="1" t="s">
        <v>529</v>
      </c>
      <c r="G461" s="3">
        <v>88.88</v>
      </c>
      <c r="H461" s="3"/>
      <c r="I461" s="1" t="s">
        <v>83</v>
      </c>
      <c r="J461" s="1" t="s">
        <v>279</v>
      </c>
      <c r="K461" s="1" t="s">
        <v>12</v>
      </c>
      <c r="L461" s="1" t="s">
        <v>57</v>
      </c>
    </row>
    <row r="462" spans="1:12" x14ac:dyDescent="0.2">
      <c r="A462" s="1" t="s">
        <v>234</v>
      </c>
      <c r="B462" s="1" t="s">
        <v>13</v>
      </c>
      <c r="C462" s="2">
        <v>43546</v>
      </c>
      <c r="D462" s="1" t="s">
        <v>128</v>
      </c>
      <c r="E462" s="1"/>
      <c r="F462" s="1" t="s">
        <v>537</v>
      </c>
      <c r="G462" s="3">
        <v>75</v>
      </c>
      <c r="H462" s="3"/>
      <c r="I462" s="1" t="s">
        <v>185</v>
      </c>
      <c r="J462" s="1" t="s">
        <v>126</v>
      </c>
      <c r="K462" s="1" t="s">
        <v>84</v>
      </c>
      <c r="L462" s="1" t="s">
        <v>29</v>
      </c>
    </row>
    <row r="463" spans="1:12" x14ac:dyDescent="0.2">
      <c r="A463" s="1" t="s">
        <v>234</v>
      </c>
      <c r="B463" s="1" t="s">
        <v>13</v>
      </c>
      <c r="C463" s="2">
        <v>43546</v>
      </c>
      <c r="D463" s="1" t="s">
        <v>128</v>
      </c>
      <c r="E463" s="1"/>
      <c r="F463" s="1" t="s">
        <v>635</v>
      </c>
      <c r="G463" s="3">
        <v>1435.82</v>
      </c>
      <c r="H463" s="3"/>
      <c r="I463" s="1" t="s">
        <v>106</v>
      </c>
      <c r="J463" s="1" t="s">
        <v>122</v>
      </c>
      <c r="K463" s="1" t="s">
        <v>12</v>
      </c>
      <c r="L463" s="1" t="s">
        <v>16</v>
      </c>
    </row>
    <row r="464" spans="1:12" x14ac:dyDescent="0.2">
      <c r="A464" s="1" t="s">
        <v>234</v>
      </c>
      <c r="B464" s="1" t="s">
        <v>13</v>
      </c>
      <c r="C464" s="2">
        <v>43546</v>
      </c>
      <c r="D464" s="1" t="s">
        <v>128</v>
      </c>
      <c r="E464" s="1"/>
      <c r="F464" s="1" t="s">
        <v>636</v>
      </c>
      <c r="G464" s="3">
        <v>1552.39</v>
      </c>
      <c r="H464" s="3"/>
      <c r="I464" s="1" t="s">
        <v>83</v>
      </c>
      <c r="J464" s="1" t="s">
        <v>188</v>
      </c>
      <c r="K464" s="1" t="s">
        <v>12</v>
      </c>
      <c r="L464" s="1" t="s">
        <v>22</v>
      </c>
    </row>
    <row r="465" spans="1:12" x14ac:dyDescent="0.2">
      <c r="A465" s="1" t="s">
        <v>234</v>
      </c>
      <c r="B465" s="1" t="s">
        <v>13</v>
      </c>
      <c r="C465" s="2">
        <v>43546</v>
      </c>
      <c r="D465" s="1" t="s">
        <v>128</v>
      </c>
      <c r="E465" s="1"/>
      <c r="F465" s="1" t="s">
        <v>637</v>
      </c>
      <c r="G465" s="3">
        <v>350.74</v>
      </c>
      <c r="H465" s="3"/>
      <c r="I465" s="1" t="s">
        <v>119</v>
      </c>
      <c r="J465" s="1" t="s">
        <v>86</v>
      </c>
      <c r="K465" s="1" t="s">
        <v>12</v>
      </c>
      <c r="L465" s="1" t="s">
        <v>270</v>
      </c>
    </row>
    <row r="466" spans="1:12" x14ac:dyDescent="0.2">
      <c r="A466" s="1" t="s">
        <v>234</v>
      </c>
      <c r="B466" s="1" t="s">
        <v>13</v>
      </c>
      <c r="C466" s="2">
        <v>43546</v>
      </c>
      <c r="D466" s="1" t="s">
        <v>128</v>
      </c>
      <c r="E466" s="1"/>
      <c r="F466" s="1" t="s">
        <v>638</v>
      </c>
      <c r="G466" s="3">
        <v>783.4</v>
      </c>
      <c r="H466" s="3"/>
      <c r="I466" s="1" t="s">
        <v>119</v>
      </c>
      <c r="J466" s="1" t="s">
        <v>86</v>
      </c>
      <c r="K466" s="1" t="s">
        <v>12</v>
      </c>
      <c r="L466" s="1" t="s">
        <v>395</v>
      </c>
    </row>
    <row r="467" spans="1:12" x14ac:dyDescent="0.2">
      <c r="A467" s="1" t="s">
        <v>234</v>
      </c>
      <c r="B467" s="1" t="s">
        <v>13</v>
      </c>
      <c r="C467" s="2">
        <v>43546</v>
      </c>
      <c r="D467" s="1" t="s">
        <v>128</v>
      </c>
      <c r="E467" s="1"/>
      <c r="F467" s="1" t="s">
        <v>639</v>
      </c>
      <c r="G467" s="3">
        <v>531.74</v>
      </c>
      <c r="H467" s="3"/>
      <c r="I467" s="1" t="s">
        <v>119</v>
      </c>
      <c r="J467" s="1" t="s">
        <v>86</v>
      </c>
      <c r="K467" s="1" t="s">
        <v>12</v>
      </c>
      <c r="L467" s="1" t="s">
        <v>491</v>
      </c>
    </row>
    <row r="468" spans="1:12" x14ac:dyDescent="0.2">
      <c r="A468" s="1" t="s">
        <v>234</v>
      </c>
      <c r="B468" s="1" t="s">
        <v>13</v>
      </c>
      <c r="C468" s="2">
        <v>43546</v>
      </c>
      <c r="D468" s="1" t="s">
        <v>128</v>
      </c>
      <c r="E468" s="1"/>
      <c r="F468" s="1" t="s">
        <v>640</v>
      </c>
      <c r="G468" s="3">
        <v>608.82000000000005</v>
      </c>
      <c r="H468" s="3"/>
      <c r="I468" s="1" t="s">
        <v>119</v>
      </c>
      <c r="J468" s="1" t="s">
        <v>86</v>
      </c>
      <c r="K468" s="1" t="s">
        <v>12</v>
      </c>
      <c r="L468" s="1" t="s">
        <v>469</v>
      </c>
    </row>
    <row r="469" spans="1:12" x14ac:dyDescent="0.2">
      <c r="A469" s="1" t="s">
        <v>234</v>
      </c>
      <c r="B469" s="1" t="s">
        <v>13</v>
      </c>
      <c r="C469" s="2">
        <v>43546</v>
      </c>
      <c r="D469" s="1" t="s">
        <v>128</v>
      </c>
      <c r="E469" s="1"/>
      <c r="F469" s="1" t="s">
        <v>641</v>
      </c>
      <c r="G469" s="3">
        <v>1059.6199999999999</v>
      </c>
      <c r="H469" s="3"/>
      <c r="I469" s="1" t="s">
        <v>83</v>
      </c>
      <c r="J469" s="1" t="s">
        <v>176</v>
      </c>
      <c r="K469" s="1" t="s">
        <v>12</v>
      </c>
      <c r="L469" s="1" t="s">
        <v>44</v>
      </c>
    </row>
    <row r="470" spans="1:12" x14ac:dyDescent="0.2">
      <c r="A470" s="1" t="s">
        <v>234</v>
      </c>
      <c r="B470" s="1" t="s">
        <v>13</v>
      </c>
      <c r="C470" s="2">
        <v>43546</v>
      </c>
      <c r="D470" s="1" t="s">
        <v>128</v>
      </c>
      <c r="E470" s="1"/>
      <c r="F470" s="1" t="s">
        <v>642</v>
      </c>
      <c r="G470" s="3">
        <v>564.24</v>
      </c>
      <c r="H470" s="3"/>
      <c r="I470" s="1" t="s">
        <v>119</v>
      </c>
      <c r="J470" s="1" t="s">
        <v>86</v>
      </c>
      <c r="K470" s="1" t="s">
        <v>12</v>
      </c>
      <c r="L470" s="1" t="s">
        <v>109</v>
      </c>
    </row>
    <row r="471" spans="1:12" x14ac:dyDescent="0.2">
      <c r="A471" s="1" t="s">
        <v>234</v>
      </c>
      <c r="B471" s="1" t="s">
        <v>13</v>
      </c>
      <c r="C471" s="2">
        <v>43546</v>
      </c>
      <c r="D471" s="1" t="s">
        <v>128</v>
      </c>
      <c r="E471" s="1"/>
      <c r="F471" s="1" t="s">
        <v>643</v>
      </c>
      <c r="G471" s="3">
        <v>133.5</v>
      </c>
      <c r="H471" s="3"/>
      <c r="I471" s="1" t="s">
        <v>119</v>
      </c>
      <c r="J471" s="1" t="s">
        <v>86</v>
      </c>
      <c r="K471" s="1" t="s">
        <v>12</v>
      </c>
      <c r="L471" s="1" t="s">
        <v>239</v>
      </c>
    </row>
    <row r="472" spans="1:12" x14ac:dyDescent="0.2">
      <c r="A472" s="1" t="s">
        <v>234</v>
      </c>
      <c r="B472" s="1" t="s">
        <v>13</v>
      </c>
      <c r="C472" s="2">
        <v>43546</v>
      </c>
      <c r="D472" s="1" t="s">
        <v>128</v>
      </c>
      <c r="E472" s="1"/>
      <c r="F472" s="1" t="s">
        <v>537</v>
      </c>
      <c r="G472" s="3">
        <v>250</v>
      </c>
      <c r="H472" s="3"/>
      <c r="I472" s="1" t="s">
        <v>83</v>
      </c>
      <c r="J472" s="1" t="s">
        <v>175</v>
      </c>
      <c r="K472" s="1" t="s">
        <v>84</v>
      </c>
      <c r="L472" s="1" t="s">
        <v>29</v>
      </c>
    </row>
    <row r="473" spans="1:12" x14ac:dyDescent="0.2">
      <c r="A473" s="1" t="s">
        <v>234</v>
      </c>
      <c r="B473" s="1" t="s">
        <v>13</v>
      </c>
      <c r="C473" s="2">
        <v>43546</v>
      </c>
      <c r="D473" s="1" t="s">
        <v>128</v>
      </c>
      <c r="E473" s="1"/>
      <c r="F473" s="1" t="s">
        <v>525</v>
      </c>
      <c r="G473" s="3">
        <v>667.3</v>
      </c>
      <c r="H473" s="3"/>
      <c r="I473" s="1" t="s">
        <v>83</v>
      </c>
      <c r="J473" s="1" t="s">
        <v>301</v>
      </c>
      <c r="K473" s="1" t="s">
        <v>12</v>
      </c>
      <c r="L473" s="1" t="s">
        <v>36</v>
      </c>
    </row>
    <row r="474" spans="1:12" x14ac:dyDescent="0.2">
      <c r="A474" s="1" t="s">
        <v>234</v>
      </c>
      <c r="B474" s="1" t="s">
        <v>13</v>
      </c>
      <c r="C474" s="2">
        <v>43546</v>
      </c>
      <c r="D474" s="1" t="s">
        <v>128</v>
      </c>
      <c r="E474" s="1"/>
      <c r="F474" s="1" t="s">
        <v>528</v>
      </c>
      <c r="G474" s="3">
        <v>34.619999999999997</v>
      </c>
      <c r="H474" s="3"/>
      <c r="I474" s="1" t="s">
        <v>179</v>
      </c>
      <c r="J474" s="1" t="s">
        <v>89</v>
      </c>
      <c r="K474" s="1" t="s">
        <v>84</v>
      </c>
      <c r="L474" s="1" t="s">
        <v>63</v>
      </c>
    </row>
    <row r="475" spans="1:12" x14ac:dyDescent="0.2">
      <c r="A475" s="1" t="s">
        <v>234</v>
      </c>
      <c r="B475" s="1" t="s">
        <v>13</v>
      </c>
      <c r="C475" s="2">
        <v>43546</v>
      </c>
      <c r="D475" s="1" t="s">
        <v>128</v>
      </c>
      <c r="E475" s="1"/>
      <c r="F475" s="1" t="s">
        <v>595</v>
      </c>
      <c r="G475" s="3">
        <v>71.63</v>
      </c>
      <c r="H475" s="3"/>
      <c r="I475" s="1" t="s">
        <v>85</v>
      </c>
      <c r="J475" s="1" t="s">
        <v>125</v>
      </c>
      <c r="K475" s="1" t="s">
        <v>84</v>
      </c>
      <c r="L475" s="1" t="s">
        <v>409</v>
      </c>
    </row>
    <row r="476" spans="1:12" x14ac:dyDescent="0.2">
      <c r="A476" s="1" t="s">
        <v>234</v>
      </c>
      <c r="B476" s="1" t="s">
        <v>13</v>
      </c>
      <c r="C476" s="2">
        <v>43546</v>
      </c>
      <c r="D476" s="1" t="s">
        <v>128</v>
      </c>
      <c r="E476" s="1"/>
      <c r="F476" s="1" t="s">
        <v>503</v>
      </c>
      <c r="G476" s="3">
        <v>202.43</v>
      </c>
      <c r="H476" s="3"/>
      <c r="I476" s="1" t="s">
        <v>123</v>
      </c>
      <c r="J476" s="1" t="s">
        <v>124</v>
      </c>
      <c r="K476" s="1" t="s">
        <v>84</v>
      </c>
      <c r="L476" s="1" t="s">
        <v>241</v>
      </c>
    </row>
    <row r="477" spans="1:12" x14ac:dyDescent="0.2">
      <c r="A477" s="1" t="s">
        <v>234</v>
      </c>
      <c r="B477" s="1" t="s">
        <v>13</v>
      </c>
      <c r="C477" s="2">
        <v>43546</v>
      </c>
      <c r="D477" s="1" t="s">
        <v>128</v>
      </c>
      <c r="E477" s="1"/>
      <c r="F477" s="1" t="s">
        <v>581</v>
      </c>
      <c r="G477" s="3">
        <v>597.95000000000005</v>
      </c>
      <c r="H477" s="3"/>
      <c r="I477" s="1" t="s">
        <v>106</v>
      </c>
      <c r="J477" s="1" t="s">
        <v>121</v>
      </c>
      <c r="K477" s="1" t="s">
        <v>84</v>
      </c>
      <c r="L477" s="1" t="s">
        <v>66</v>
      </c>
    </row>
    <row r="478" spans="1:12" x14ac:dyDescent="0.2">
      <c r="A478" s="1" t="s">
        <v>234</v>
      </c>
      <c r="B478" s="1" t="s">
        <v>13</v>
      </c>
      <c r="C478" s="2">
        <v>43546</v>
      </c>
      <c r="D478" s="1" t="s">
        <v>128</v>
      </c>
      <c r="E478" s="1"/>
      <c r="F478" s="1" t="s">
        <v>603</v>
      </c>
      <c r="G478" s="3">
        <v>183.5</v>
      </c>
      <c r="H478" s="3"/>
      <c r="I478" s="1" t="s">
        <v>83</v>
      </c>
      <c r="J478" s="1" t="s">
        <v>243</v>
      </c>
      <c r="K478" s="1" t="s">
        <v>12</v>
      </c>
      <c r="L478" s="1" t="s">
        <v>14</v>
      </c>
    </row>
    <row r="479" spans="1:12" x14ac:dyDescent="0.2">
      <c r="A479" s="1" t="s">
        <v>234</v>
      </c>
      <c r="B479" s="1" t="s">
        <v>13</v>
      </c>
      <c r="C479" s="2">
        <v>43546</v>
      </c>
      <c r="D479" s="1" t="s">
        <v>128</v>
      </c>
      <c r="E479" s="1"/>
      <c r="F479" s="1" t="s">
        <v>644</v>
      </c>
      <c r="G479" s="3">
        <v>1133.1400000000001</v>
      </c>
      <c r="H479" s="3"/>
      <c r="I479" s="1" t="s">
        <v>83</v>
      </c>
      <c r="J479" s="1" t="s">
        <v>176</v>
      </c>
      <c r="K479" s="1" t="s">
        <v>12</v>
      </c>
      <c r="L479" s="1" t="s">
        <v>421</v>
      </c>
    </row>
    <row r="480" spans="1:12" x14ac:dyDescent="0.2">
      <c r="A480" s="1" t="s">
        <v>234</v>
      </c>
      <c r="B480" s="1" t="s">
        <v>13</v>
      </c>
      <c r="C480" s="2">
        <v>43546</v>
      </c>
      <c r="D480" s="1" t="s">
        <v>128</v>
      </c>
      <c r="E480" s="1"/>
      <c r="F480" s="1" t="s">
        <v>645</v>
      </c>
      <c r="G480" s="3">
        <v>2000.82</v>
      </c>
      <c r="H480" s="3"/>
      <c r="I480" s="1" t="s">
        <v>120</v>
      </c>
      <c r="J480" s="1" t="s">
        <v>171</v>
      </c>
      <c r="K480" s="1" t="s">
        <v>12</v>
      </c>
      <c r="L480" s="1" t="s">
        <v>43</v>
      </c>
    </row>
    <row r="481" spans="1:12" x14ac:dyDescent="0.2">
      <c r="A481" s="1" t="s">
        <v>234</v>
      </c>
      <c r="B481" s="1" t="s">
        <v>13</v>
      </c>
      <c r="C481" s="2">
        <v>43546</v>
      </c>
      <c r="D481" s="1" t="s">
        <v>128</v>
      </c>
      <c r="E481" s="1"/>
      <c r="F481" s="1" t="s">
        <v>646</v>
      </c>
      <c r="G481" s="3">
        <v>627.64</v>
      </c>
      <c r="H481" s="3"/>
      <c r="I481" s="1" t="s">
        <v>119</v>
      </c>
      <c r="J481" s="1" t="s">
        <v>86</v>
      </c>
      <c r="K481" s="1" t="s">
        <v>12</v>
      </c>
      <c r="L481" s="1" t="s">
        <v>477</v>
      </c>
    </row>
    <row r="482" spans="1:12" x14ac:dyDescent="0.2">
      <c r="A482" s="1" t="s">
        <v>234</v>
      </c>
      <c r="B482" s="1" t="s">
        <v>13</v>
      </c>
      <c r="C482" s="2">
        <v>43546</v>
      </c>
      <c r="D482" s="1" t="s">
        <v>128</v>
      </c>
      <c r="E482" s="1"/>
      <c r="F482" s="1" t="s">
        <v>647</v>
      </c>
      <c r="G482" s="3">
        <v>1968.73</v>
      </c>
      <c r="H482" s="3"/>
      <c r="I482" s="1" t="s">
        <v>119</v>
      </c>
      <c r="J482" s="1" t="s">
        <v>86</v>
      </c>
      <c r="K482" s="1" t="s">
        <v>12</v>
      </c>
      <c r="L482" s="1" t="s">
        <v>15</v>
      </c>
    </row>
    <row r="483" spans="1:12" x14ac:dyDescent="0.2">
      <c r="A483" s="1" t="s">
        <v>234</v>
      </c>
      <c r="B483" s="1" t="s">
        <v>13</v>
      </c>
      <c r="C483" s="2">
        <v>43546</v>
      </c>
      <c r="D483" s="1" t="s">
        <v>128</v>
      </c>
      <c r="E483" s="1"/>
      <c r="F483" s="1" t="s">
        <v>598</v>
      </c>
      <c r="G483" s="3">
        <v>793.48</v>
      </c>
      <c r="H483" s="3"/>
      <c r="I483" s="1" t="s">
        <v>87</v>
      </c>
      <c r="J483" s="1" t="s">
        <v>116</v>
      </c>
      <c r="K483" s="1" t="s">
        <v>84</v>
      </c>
      <c r="L483" s="1" t="s">
        <v>435</v>
      </c>
    </row>
    <row r="484" spans="1:12" x14ac:dyDescent="0.2">
      <c r="A484" s="1" t="s">
        <v>234</v>
      </c>
      <c r="B484" s="1" t="s">
        <v>13</v>
      </c>
      <c r="C484" s="2">
        <v>43546</v>
      </c>
      <c r="D484" s="1" t="s">
        <v>128</v>
      </c>
      <c r="E484" s="1"/>
      <c r="F484" s="1" t="s">
        <v>648</v>
      </c>
      <c r="G484" s="3">
        <v>1572.71</v>
      </c>
      <c r="H484" s="3"/>
      <c r="I484" s="1" t="s">
        <v>83</v>
      </c>
      <c r="J484" s="1" t="s">
        <v>176</v>
      </c>
      <c r="K484" s="1" t="s">
        <v>12</v>
      </c>
      <c r="L484" s="1" t="s">
        <v>30</v>
      </c>
    </row>
    <row r="485" spans="1:12" x14ac:dyDescent="0.2">
      <c r="A485" s="1" t="s">
        <v>234</v>
      </c>
      <c r="B485" s="1" t="s">
        <v>13</v>
      </c>
      <c r="C485" s="2">
        <v>43546</v>
      </c>
      <c r="D485" s="1" t="s">
        <v>128</v>
      </c>
      <c r="E485" s="1"/>
      <c r="F485" s="1" t="s">
        <v>515</v>
      </c>
      <c r="G485" s="3">
        <v>124.17</v>
      </c>
      <c r="H485" s="3"/>
      <c r="I485" s="1" t="s">
        <v>120</v>
      </c>
      <c r="J485" s="1" t="s">
        <v>171</v>
      </c>
      <c r="K485" s="1" t="s">
        <v>84</v>
      </c>
      <c r="L485" s="1" t="s">
        <v>306</v>
      </c>
    </row>
    <row r="486" spans="1:12" x14ac:dyDescent="0.2">
      <c r="A486" s="1" t="s">
        <v>234</v>
      </c>
      <c r="B486" s="1" t="s">
        <v>13</v>
      </c>
      <c r="C486" s="2">
        <v>43546</v>
      </c>
      <c r="D486" s="1" t="s">
        <v>128</v>
      </c>
      <c r="E486" s="1"/>
      <c r="F486" s="1" t="s">
        <v>649</v>
      </c>
      <c r="G486" s="3">
        <v>543.91</v>
      </c>
      <c r="H486" s="3"/>
      <c r="I486" s="1" t="s">
        <v>119</v>
      </c>
      <c r="J486" s="1" t="s">
        <v>86</v>
      </c>
      <c r="K486" s="1" t="s">
        <v>12</v>
      </c>
      <c r="L486" s="1" t="s">
        <v>650</v>
      </c>
    </row>
    <row r="487" spans="1:12" x14ac:dyDescent="0.2">
      <c r="A487" s="1" t="s">
        <v>234</v>
      </c>
      <c r="B487" s="1" t="s">
        <v>13</v>
      </c>
      <c r="C487" s="2">
        <v>43546</v>
      </c>
      <c r="D487" s="1" t="s">
        <v>128</v>
      </c>
      <c r="E487" s="1"/>
      <c r="F487" s="1" t="s">
        <v>562</v>
      </c>
      <c r="G487" s="3">
        <v>851.05</v>
      </c>
      <c r="H487" s="3"/>
      <c r="I487" s="1" t="s">
        <v>123</v>
      </c>
      <c r="J487" s="1" t="s">
        <v>124</v>
      </c>
      <c r="K487" s="1" t="s">
        <v>12</v>
      </c>
      <c r="L487" s="1" t="s">
        <v>97</v>
      </c>
    </row>
    <row r="488" spans="1:12" x14ac:dyDescent="0.2">
      <c r="A488" s="1" t="s">
        <v>234</v>
      </c>
      <c r="B488" s="1" t="s">
        <v>13</v>
      </c>
      <c r="C488" s="2">
        <v>43546</v>
      </c>
      <c r="D488" s="1" t="s">
        <v>128</v>
      </c>
      <c r="E488" s="1"/>
      <c r="F488" s="1" t="s">
        <v>504</v>
      </c>
      <c r="G488" s="3">
        <v>176.85</v>
      </c>
      <c r="H488" s="3"/>
      <c r="I488" s="1" t="s">
        <v>87</v>
      </c>
      <c r="J488" s="1" t="s">
        <v>116</v>
      </c>
      <c r="K488" s="1" t="s">
        <v>84</v>
      </c>
      <c r="L488" s="1" t="s">
        <v>51</v>
      </c>
    </row>
    <row r="489" spans="1:12" x14ac:dyDescent="0.2">
      <c r="A489" s="1" t="s">
        <v>234</v>
      </c>
      <c r="B489" s="1" t="s">
        <v>13</v>
      </c>
      <c r="C489" s="2">
        <v>43546</v>
      </c>
      <c r="D489" s="1" t="s">
        <v>128</v>
      </c>
      <c r="E489" s="1"/>
      <c r="F489" s="1" t="s">
        <v>651</v>
      </c>
      <c r="G489" s="3">
        <v>878.99</v>
      </c>
      <c r="H489" s="3"/>
      <c r="I489" s="1" t="s">
        <v>119</v>
      </c>
      <c r="J489" s="1" t="s">
        <v>86</v>
      </c>
      <c r="K489" s="1" t="s">
        <v>12</v>
      </c>
      <c r="L489" s="1" t="s">
        <v>69</v>
      </c>
    </row>
    <row r="490" spans="1:12" x14ac:dyDescent="0.2">
      <c r="A490" s="1" t="s">
        <v>234</v>
      </c>
      <c r="B490" s="1" t="s">
        <v>13</v>
      </c>
      <c r="C490" s="2">
        <v>43546</v>
      </c>
      <c r="D490" s="1" t="s">
        <v>128</v>
      </c>
      <c r="E490" s="1"/>
      <c r="F490" s="1" t="s">
        <v>504</v>
      </c>
      <c r="G490" s="3">
        <v>73.69</v>
      </c>
      <c r="H490" s="3"/>
      <c r="I490" s="1" t="s">
        <v>185</v>
      </c>
      <c r="J490" s="1" t="s">
        <v>126</v>
      </c>
      <c r="K490" s="1" t="s">
        <v>84</v>
      </c>
      <c r="L490" s="1" t="s">
        <v>51</v>
      </c>
    </row>
    <row r="491" spans="1:12" x14ac:dyDescent="0.2">
      <c r="A491" s="1" t="s">
        <v>234</v>
      </c>
      <c r="B491" s="1" t="s">
        <v>13</v>
      </c>
      <c r="C491" s="2">
        <v>43546</v>
      </c>
      <c r="D491" s="1" t="s">
        <v>128</v>
      </c>
      <c r="E491" s="1"/>
      <c r="F491" s="1" t="s">
        <v>515</v>
      </c>
      <c r="G491" s="3">
        <v>57.08</v>
      </c>
      <c r="H491" s="3"/>
      <c r="I491" s="1" t="s">
        <v>108</v>
      </c>
      <c r="J491" s="1" t="s">
        <v>117</v>
      </c>
      <c r="K491" s="1" t="s">
        <v>84</v>
      </c>
      <c r="L491" s="1" t="s">
        <v>306</v>
      </c>
    </row>
    <row r="492" spans="1:12" x14ac:dyDescent="0.2">
      <c r="A492" s="1" t="s">
        <v>234</v>
      </c>
      <c r="B492" s="1" t="s">
        <v>13</v>
      </c>
      <c r="C492" s="2">
        <v>43546</v>
      </c>
      <c r="D492" s="1" t="s">
        <v>128</v>
      </c>
      <c r="E492" s="1"/>
      <c r="F492" s="1" t="s">
        <v>652</v>
      </c>
      <c r="G492" s="3">
        <v>844.82</v>
      </c>
      <c r="H492" s="3"/>
      <c r="I492" s="1" t="s">
        <v>120</v>
      </c>
      <c r="J492" s="1" t="s">
        <v>171</v>
      </c>
      <c r="K492" s="1" t="s">
        <v>12</v>
      </c>
      <c r="L492" s="1" t="s">
        <v>59</v>
      </c>
    </row>
    <row r="493" spans="1:12" x14ac:dyDescent="0.2">
      <c r="A493" s="1" t="s">
        <v>234</v>
      </c>
      <c r="B493" s="1" t="s">
        <v>13</v>
      </c>
      <c r="C493" s="2">
        <v>43546</v>
      </c>
      <c r="D493" s="1" t="s">
        <v>128</v>
      </c>
      <c r="E493" s="1"/>
      <c r="F493" s="1" t="s">
        <v>621</v>
      </c>
      <c r="G493" s="3">
        <v>132.35</v>
      </c>
      <c r="H493" s="3"/>
      <c r="I493" s="1" t="s">
        <v>120</v>
      </c>
      <c r="J493" s="1" t="s">
        <v>171</v>
      </c>
      <c r="K493" s="1" t="s">
        <v>12</v>
      </c>
      <c r="L493" s="1" t="s">
        <v>68</v>
      </c>
    </row>
    <row r="494" spans="1:12" x14ac:dyDescent="0.2">
      <c r="A494" s="1" t="s">
        <v>234</v>
      </c>
      <c r="B494" s="1" t="s">
        <v>13</v>
      </c>
      <c r="C494" s="2">
        <v>43546</v>
      </c>
      <c r="D494" s="1" t="s">
        <v>128</v>
      </c>
      <c r="E494" s="1"/>
      <c r="F494" s="1" t="s">
        <v>530</v>
      </c>
      <c r="G494" s="3">
        <v>799.62</v>
      </c>
      <c r="H494" s="3"/>
      <c r="I494" s="1" t="s">
        <v>123</v>
      </c>
      <c r="J494" s="1" t="s">
        <v>124</v>
      </c>
      <c r="K494" s="1" t="s">
        <v>12</v>
      </c>
      <c r="L494" s="1" t="s">
        <v>77</v>
      </c>
    </row>
    <row r="495" spans="1:12" x14ac:dyDescent="0.2">
      <c r="A495" s="1" t="s">
        <v>234</v>
      </c>
      <c r="B495" s="1" t="s">
        <v>13</v>
      </c>
      <c r="C495" s="2">
        <v>43546</v>
      </c>
      <c r="D495" s="1" t="s">
        <v>128</v>
      </c>
      <c r="E495" s="1"/>
      <c r="F495" s="1" t="s">
        <v>621</v>
      </c>
      <c r="G495" s="3">
        <v>600.48</v>
      </c>
      <c r="H495" s="3"/>
      <c r="I495" s="1" t="s">
        <v>87</v>
      </c>
      <c r="J495" s="1" t="s">
        <v>116</v>
      </c>
      <c r="K495" s="1" t="s">
        <v>12</v>
      </c>
      <c r="L495" s="1" t="s">
        <v>68</v>
      </c>
    </row>
    <row r="496" spans="1:12" x14ac:dyDescent="0.2">
      <c r="A496" s="1" t="s">
        <v>234</v>
      </c>
      <c r="B496" s="1" t="s">
        <v>13</v>
      </c>
      <c r="C496" s="2">
        <v>43546</v>
      </c>
      <c r="D496" s="1" t="s">
        <v>128</v>
      </c>
      <c r="E496" s="1"/>
      <c r="F496" s="1" t="s">
        <v>525</v>
      </c>
      <c r="G496" s="3">
        <v>266.92</v>
      </c>
      <c r="H496" s="3"/>
      <c r="I496" s="1" t="s">
        <v>83</v>
      </c>
      <c r="J496" s="1" t="s">
        <v>243</v>
      </c>
      <c r="K496" s="1" t="s">
        <v>12</v>
      </c>
      <c r="L496" s="1" t="s">
        <v>36</v>
      </c>
    </row>
    <row r="497" spans="1:12" x14ac:dyDescent="0.2">
      <c r="A497" s="1" t="s">
        <v>234</v>
      </c>
      <c r="B497" s="1" t="s">
        <v>13</v>
      </c>
      <c r="C497" s="2">
        <v>43546</v>
      </c>
      <c r="D497" s="1" t="s">
        <v>128</v>
      </c>
      <c r="E497" s="1"/>
      <c r="F497" s="1" t="s">
        <v>623</v>
      </c>
      <c r="G497" s="3">
        <v>134.59</v>
      </c>
      <c r="H497" s="3"/>
      <c r="I497" s="1" t="s">
        <v>83</v>
      </c>
      <c r="J497" s="1" t="s">
        <v>180</v>
      </c>
      <c r="K497" s="1" t="s">
        <v>12</v>
      </c>
      <c r="L497" s="1" t="s">
        <v>64</v>
      </c>
    </row>
    <row r="498" spans="1:12" x14ac:dyDescent="0.2">
      <c r="A498" s="1" t="s">
        <v>234</v>
      </c>
      <c r="B498" s="1" t="s">
        <v>13</v>
      </c>
      <c r="C498" s="2">
        <v>43546</v>
      </c>
      <c r="D498" s="1" t="s">
        <v>128</v>
      </c>
      <c r="E498" s="1"/>
      <c r="F498" s="1" t="s">
        <v>653</v>
      </c>
      <c r="G498" s="3">
        <v>976.95</v>
      </c>
      <c r="H498" s="3"/>
      <c r="I498" s="1" t="s">
        <v>120</v>
      </c>
      <c r="J498" s="1" t="s">
        <v>171</v>
      </c>
      <c r="K498" s="1" t="s">
        <v>12</v>
      </c>
      <c r="L498" s="1" t="s">
        <v>352</v>
      </c>
    </row>
    <row r="499" spans="1:12" x14ac:dyDescent="0.2">
      <c r="A499" s="1" t="s">
        <v>234</v>
      </c>
      <c r="B499" s="1" t="s">
        <v>13</v>
      </c>
      <c r="C499" s="2">
        <v>43546</v>
      </c>
      <c r="D499" s="1" t="s">
        <v>128</v>
      </c>
      <c r="E499" s="1"/>
      <c r="F499" s="1" t="s">
        <v>654</v>
      </c>
      <c r="G499" s="3">
        <v>898.72</v>
      </c>
      <c r="H499" s="3"/>
      <c r="I499" s="1" t="s">
        <v>119</v>
      </c>
      <c r="J499" s="1" t="s">
        <v>86</v>
      </c>
      <c r="K499" s="1" t="s">
        <v>12</v>
      </c>
      <c r="L499" s="1" t="s">
        <v>251</v>
      </c>
    </row>
    <row r="500" spans="1:12" x14ac:dyDescent="0.2">
      <c r="A500" s="1" t="s">
        <v>234</v>
      </c>
      <c r="B500" s="1" t="s">
        <v>13</v>
      </c>
      <c r="C500" s="2">
        <v>43546</v>
      </c>
      <c r="D500" s="1" t="s">
        <v>128</v>
      </c>
      <c r="E500" s="1"/>
      <c r="F500" s="1" t="s">
        <v>655</v>
      </c>
      <c r="G500" s="3">
        <v>939.22</v>
      </c>
      <c r="H500" s="3"/>
      <c r="I500" s="1" t="s">
        <v>119</v>
      </c>
      <c r="J500" s="1" t="s">
        <v>86</v>
      </c>
      <c r="K500" s="1" t="s">
        <v>12</v>
      </c>
      <c r="L500" s="1" t="s">
        <v>67</v>
      </c>
    </row>
    <row r="501" spans="1:12" x14ac:dyDescent="0.2">
      <c r="A501" s="1" t="s">
        <v>234</v>
      </c>
      <c r="B501" s="1" t="s">
        <v>13</v>
      </c>
      <c r="C501" s="2">
        <v>43546</v>
      </c>
      <c r="D501" s="1" t="s">
        <v>128</v>
      </c>
      <c r="E501" s="1"/>
      <c r="F501" s="1" t="s">
        <v>504</v>
      </c>
      <c r="G501" s="3">
        <v>294.76</v>
      </c>
      <c r="H501" s="3"/>
      <c r="I501" s="1" t="s">
        <v>83</v>
      </c>
      <c r="J501" s="1" t="s">
        <v>175</v>
      </c>
      <c r="K501" s="1" t="s">
        <v>84</v>
      </c>
      <c r="L501" s="1" t="s">
        <v>51</v>
      </c>
    </row>
    <row r="502" spans="1:12" x14ac:dyDescent="0.2">
      <c r="A502" s="1" t="s">
        <v>234</v>
      </c>
      <c r="B502" s="1" t="s">
        <v>13</v>
      </c>
      <c r="C502" s="2">
        <v>43546</v>
      </c>
      <c r="D502" s="1" t="s">
        <v>128</v>
      </c>
      <c r="E502" s="1"/>
      <c r="F502" s="1" t="s">
        <v>656</v>
      </c>
      <c r="G502" s="3">
        <v>1077.3</v>
      </c>
      <c r="H502" s="3"/>
      <c r="I502" s="1" t="s">
        <v>119</v>
      </c>
      <c r="J502" s="1" t="s">
        <v>86</v>
      </c>
      <c r="K502" s="1" t="s">
        <v>12</v>
      </c>
      <c r="L502" s="1" t="s">
        <v>71</v>
      </c>
    </row>
    <row r="503" spans="1:12" x14ac:dyDescent="0.2">
      <c r="A503" s="1" t="s">
        <v>234</v>
      </c>
      <c r="B503" s="1" t="s">
        <v>13</v>
      </c>
      <c r="C503" s="2">
        <v>43546</v>
      </c>
      <c r="D503" s="1" t="s">
        <v>128</v>
      </c>
      <c r="E503" s="1"/>
      <c r="F503" s="1" t="s">
        <v>502</v>
      </c>
      <c r="G503" s="3">
        <v>1425.9</v>
      </c>
      <c r="H503" s="3"/>
      <c r="I503" s="1" t="s">
        <v>119</v>
      </c>
      <c r="J503" s="1" t="s">
        <v>86</v>
      </c>
      <c r="K503" s="1" t="s">
        <v>12</v>
      </c>
      <c r="L503" s="1" t="s">
        <v>78</v>
      </c>
    </row>
    <row r="504" spans="1:12" x14ac:dyDescent="0.2">
      <c r="A504" s="1" t="s">
        <v>234</v>
      </c>
      <c r="B504" s="1" t="s">
        <v>13</v>
      </c>
      <c r="C504" s="2">
        <v>43546</v>
      </c>
      <c r="D504" s="1" t="s">
        <v>128</v>
      </c>
      <c r="E504" s="1"/>
      <c r="F504" s="1" t="s">
        <v>657</v>
      </c>
      <c r="G504" s="3">
        <v>489.5</v>
      </c>
      <c r="H504" s="3"/>
      <c r="I504" s="1" t="s">
        <v>119</v>
      </c>
      <c r="J504" s="1" t="s">
        <v>86</v>
      </c>
      <c r="K504" s="1" t="s">
        <v>12</v>
      </c>
      <c r="L504" s="1" t="s">
        <v>471</v>
      </c>
    </row>
    <row r="505" spans="1:12" x14ac:dyDescent="0.2">
      <c r="A505" s="1" t="s">
        <v>234</v>
      </c>
      <c r="B505" s="1" t="s">
        <v>13</v>
      </c>
      <c r="C505" s="2">
        <v>43546</v>
      </c>
      <c r="D505" s="1" t="s">
        <v>128</v>
      </c>
      <c r="E505" s="1"/>
      <c r="F505" s="1" t="s">
        <v>658</v>
      </c>
      <c r="G505" s="3">
        <v>624.03</v>
      </c>
      <c r="H505" s="3"/>
      <c r="I505" s="1" t="s">
        <v>87</v>
      </c>
      <c r="J505" s="1" t="s">
        <v>253</v>
      </c>
      <c r="K505" s="1" t="s">
        <v>12</v>
      </c>
      <c r="L505" s="1" t="s">
        <v>74</v>
      </c>
    </row>
    <row r="506" spans="1:12" x14ac:dyDescent="0.2">
      <c r="A506" s="1" t="s">
        <v>234</v>
      </c>
      <c r="B506" s="1" t="s">
        <v>13</v>
      </c>
      <c r="C506" s="2">
        <v>43546</v>
      </c>
      <c r="D506" s="1" t="s">
        <v>128</v>
      </c>
      <c r="E506" s="1"/>
      <c r="F506" s="1" t="s">
        <v>659</v>
      </c>
      <c r="G506" s="3">
        <v>1042.67</v>
      </c>
      <c r="H506" s="3"/>
      <c r="I506" s="1" t="s">
        <v>119</v>
      </c>
      <c r="J506" s="1" t="s">
        <v>86</v>
      </c>
      <c r="K506" s="1" t="s">
        <v>12</v>
      </c>
      <c r="L506" s="1" t="s">
        <v>48</v>
      </c>
    </row>
    <row r="507" spans="1:12" x14ac:dyDescent="0.2">
      <c r="A507" s="1" t="s">
        <v>234</v>
      </c>
      <c r="B507" s="1" t="s">
        <v>13</v>
      </c>
      <c r="C507" s="2">
        <v>43546</v>
      </c>
      <c r="D507" s="1" t="s">
        <v>128</v>
      </c>
      <c r="E507" s="1"/>
      <c r="F507" s="1" t="s">
        <v>660</v>
      </c>
      <c r="G507" s="3">
        <v>942.21</v>
      </c>
      <c r="H507" s="3"/>
      <c r="I507" s="1" t="s">
        <v>119</v>
      </c>
      <c r="J507" s="1" t="s">
        <v>86</v>
      </c>
      <c r="K507" s="1" t="s">
        <v>12</v>
      </c>
      <c r="L507" s="1" t="s">
        <v>100</v>
      </c>
    </row>
    <row r="508" spans="1:12" x14ac:dyDescent="0.2">
      <c r="A508" s="1" t="s">
        <v>234</v>
      </c>
      <c r="B508" s="1" t="s">
        <v>13</v>
      </c>
      <c r="C508" s="2">
        <v>43546</v>
      </c>
      <c r="D508" s="1" t="s">
        <v>128</v>
      </c>
      <c r="E508" s="1"/>
      <c r="F508" s="1" t="s">
        <v>661</v>
      </c>
      <c r="G508" s="3">
        <v>1498.75</v>
      </c>
      <c r="H508" s="3"/>
      <c r="I508" s="1" t="s">
        <v>119</v>
      </c>
      <c r="J508" s="1" t="s">
        <v>86</v>
      </c>
      <c r="K508" s="1" t="s">
        <v>12</v>
      </c>
      <c r="L508" s="1" t="s">
        <v>96</v>
      </c>
    </row>
    <row r="509" spans="1:12" x14ac:dyDescent="0.2">
      <c r="A509" s="1" t="s">
        <v>234</v>
      </c>
      <c r="B509" s="1" t="s">
        <v>13</v>
      </c>
      <c r="C509" s="2">
        <v>43546</v>
      </c>
      <c r="D509" s="1" t="s">
        <v>128</v>
      </c>
      <c r="E509" s="1"/>
      <c r="F509" s="1" t="s">
        <v>600</v>
      </c>
      <c r="G509" s="3">
        <v>262.33999999999997</v>
      </c>
      <c r="H509" s="3"/>
      <c r="I509" s="1" t="s">
        <v>87</v>
      </c>
      <c r="J509" s="1" t="s">
        <v>253</v>
      </c>
      <c r="K509" s="1" t="s">
        <v>12</v>
      </c>
      <c r="L509" s="1" t="s">
        <v>28</v>
      </c>
    </row>
    <row r="510" spans="1:12" x14ac:dyDescent="0.2">
      <c r="A510" s="1" t="s">
        <v>234</v>
      </c>
      <c r="B510" s="1" t="s">
        <v>13</v>
      </c>
      <c r="C510" s="2">
        <v>43546</v>
      </c>
      <c r="D510" s="1" t="s">
        <v>128</v>
      </c>
      <c r="E510" s="1"/>
      <c r="F510" s="1" t="s">
        <v>510</v>
      </c>
      <c r="G510" s="3">
        <v>197.29</v>
      </c>
      <c r="H510" s="3"/>
      <c r="I510" s="1" t="s">
        <v>83</v>
      </c>
      <c r="J510" s="1" t="s">
        <v>243</v>
      </c>
      <c r="K510" s="1" t="s">
        <v>12</v>
      </c>
      <c r="L510" s="1" t="s">
        <v>73</v>
      </c>
    </row>
    <row r="511" spans="1:12" x14ac:dyDescent="0.2">
      <c r="A511" s="1" t="s">
        <v>234</v>
      </c>
      <c r="B511" s="1" t="s">
        <v>13</v>
      </c>
      <c r="C511" s="2">
        <v>43546</v>
      </c>
      <c r="D511" s="1" t="s">
        <v>128</v>
      </c>
      <c r="E511" s="1"/>
      <c r="F511" s="1" t="s">
        <v>662</v>
      </c>
      <c r="G511" s="3">
        <v>748.53</v>
      </c>
      <c r="H511" s="3"/>
      <c r="I511" s="1" t="s">
        <v>119</v>
      </c>
      <c r="J511" s="1" t="s">
        <v>86</v>
      </c>
      <c r="K511" s="1" t="s">
        <v>12</v>
      </c>
      <c r="L511" s="1" t="s">
        <v>248</v>
      </c>
    </row>
    <row r="512" spans="1:12" x14ac:dyDescent="0.2">
      <c r="A512" s="1" t="s">
        <v>234</v>
      </c>
      <c r="B512" s="1" t="s">
        <v>13</v>
      </c>
      <c r="C512" s="2">
        <v>43546</v>
      </c>
      <c r="D512" s="1" t="s">
        <v>128</v>
      </c>
      <c r="E512" s="1"/>
      <c r="F512" s="1" t="s">
        <v>516</v>
      </c>
      <c r="G512" s="3">
        <v>98.54</v>
      </c>
      <c r="H512" s="3"/>
      <c r="I512" s="1" t="s">
        <v>106</v>
      </c>
      <c r="J512" s="1" t="s">
        <v>107</v>
      </c>
      <c r="K512" s="1" t="s">
        <v>12</v>
      </c>
      <c r="L512" s="1" t="s">
        <v>313</v>
      </c>
    </row>
    <row r="513" spans="1:12" x14ac:dyDescent="0.2">
      <c r="A513" s="1" t="s">
        <v>234</v>
      </c>
      <c r="B513" s="1" t="s">
        <v>13</v>
      </c>
      <c r="C513" s="2">
        <v>43546</v>
      </c>
      <c r="D513" s="1" t="s">
        <v>128</v>
      </c>
      <c r="E513" s="1"/>
      <c r="F513" s="1" t="s">
        <v>663</v>
      </c>
      <c r="G513" s="3">
        <v>1215.5899999999999</v>
      </c>
      <c r="H513" s="3"/>
      <c r="I513" s="1" t="s">
        <v>120</v>
      </c>
      <c r="J513" s="1" t="s">
        <v>171</v>
      </c>
      <c r="K513" s="1" t="s">
        <v>12</v>
      </c>
      <c r="L513" s="1" t="s">
        <v>473</v>
      </c>
    </row>
    <row r="514" spans="1:12" x14ac:dyDescent="0.2">
      <c r="A514" s="1" t="s">
        <v>234</v>
      </c>
      <c r="B514" s="1" t="s">
        <v>13</v>
      </c>
      <c r="C514" s="2">
        <v>43546</v>
      </c>
      <c r="D514" s="1" t="s">
        <v>128</v>
      </c>
      <c r="E514" s="1"/>
      <c r="F514" s="1" t="s">
        <v>664</v>
      </c>
      <c r="G514" s="3">
        <v>838.73</v>
      </c>
      <c r="H514" s="3"/>
      <c r="I514" s="1" t="s">
        <v>120</v>
      </c>
      <c r="J514" s="1" t="s">
        <v>171</v>
      </c>
      <c r="K514" s="1" t="s">
        <v>12</v>
      </c>
      <c r="L514" s="1" t="s">
        <v>101</v>
      </c>
    </row>
    <row r="515" spans="1:12" x14ac:dyDescent="0.2">
      <c r="A515" s="1" t="s">
        <v>234</v>
      </c>
      <c r="B515" s="1" t="s">
        <v>13</v>
      </c>
      <c r="C515" s="2">
        <v>43546</v>
      </c>
      <c r="D515" s="1" t="s">
        <v>128</v>
      </c>
      <c r="E515" s="1"/>
      <c r="F515" s="1" t="s">
        <v>665</v>
      </c>
      <c r="G515" s="3">
        <v>641.49</v>
      </c>
      <c r="H515" s="3"/>
      <c r="I515" s="1" t="s">
        <v>119</v>
      </c>
      <c r="J515" s="1" t="s">
        <v>86</v>
      </c>
      <c r="K515" s="1" t="s">
        <v>12</v>
      </c>
      <c r="L515" s="1" t="s">
        <v>358</v>
      </c>
    </row>
    <row r="516" spans="1:12" x14ac:dyDescent="0.2">
      <c r="A516" s="1" t="s">
        <v>234</v>
      </c>
      <c r="B516" s="1" t="s">
        <v>13</v>
      </c>
      <c r="C516" s="2">
        <v>43546</v>
      </c>
      <c r="D516" s="1" t="s">
        <v>128</v>
      </c>
      <c r="E516" s="1"/>
      <c r="F516" s="1" t="s">
        <v>666</v>
      </c>
      <c r="G516" s="3">
        <v>671.54</v>
      </c>
      <c r="H516" s="3"/>
      <c r="I516" s="1" t="s">
        <v>119</v>
      </c>
      <c r="J516" s="1" t="s">
        <v>86</v>
      </c>
      <c r="K516" s="1" t="s">
        <v>12</v>
      </c>
      <c r="L516" s="1" t="s">
        <v>275</v>
      </c>
    </row>
    <row r="517" spans="1:12" x14ac:dyDescent="0.2">
      <c r="A517" s="1" t="s">
        <v>234</v>
      </c>
      <c r="B517" s="1" t="s">
        <v>13</v>
      </c>
      <c r="C517" s="2">
        <v>43546</v>
      </c>
      <c r="D517" s="1" t="s">
        <v>128</v>
      </c>
      <c r="E517" s="1"/>
      <c r="F517" s="1" t="s">
        <v>667</v>
      </c>
      <c r="G517" s="3">
        <v>298.83999999999997</v>
      </c>
      <c r="H517" s="3"/>
      <c r="I517" s="1" t="s">
        <v>123</v>
      </c>
      <c r="J517" s="1" t="s">
        <v>124</v>
      </c>
      <c r="K517" s="1" t="s">
        <v>12</v>
      </c>
      <c r="L517" s="1" t="s">
        <v>304</v>
      </c>
    </row>
    <row r="518" spans="1:12" x14ac:dyDescent="0.2">
      <c r="A518" s="1" t="s">
        <v>234</v>
      </c>
      <c r="B518" s="1" t="s">
        <v>13</v>
      </c>
      <c r="C518" s="2">
        <v>43546</v>
      </c>
      <c r="D518" s="1" t="s">
        <v>128</v>
      </c>
      <c r="E518" s="1"/>
      <c r="F518" s="1" t="s">
        <v>528</v>
      </c>
      <c r="G518" s="3">
        <v>574.62</v>
      </c>
      <c r="H518" s="3"/>
      <c r="I518" s="1" t="s">
        <v>87</v>
      </c>
      <c r="J518" s="1" t="s">
        <v>116</v>
      </c>
      <c r="K518" s="1" t="s">
        <v>84</v>
      </c>
      <c r="L518" s="1" t="s">
        <v>63</v>
      </c>
    </row>
    <row r="519" spans="1:12" x14ac:dyDescent="0.2">
      <c r="A519" s="1" t="s">
        <v>234</v>
      </c>
      <c r="B519" s="1" t="s">
        <v>13</v>
      </c>
      <c r="C519" s="2">
        <v>43546</v>
      </c>
      <c r="D519" s="1" t="s">
        <v>128</v>
      </c>
      <c r="E519" s="1"/>
      <c r="F519" s="1" t="s">
        <v>668</v>
      </c>
      <c r="G519" s="3">
        <v>950</v>
      </c>
      <c r="H519" s="3"/>
      <c r="I519" s="1" t="s">
        <v>119</v>
      </c>
      <c r="J519" s="1" t="s">
        <v>86</v>
      </c>
      <c r="K519" s="1" t="s">
        <v>12</v>
      </c>
      <c r="L519" s="1" t="s">
        <v>333</v>
      </c>
    </row>
    <row r="520" spans="1:12" x14ac:dyDescent="0.2">
      <c r="A520" s="1" t="s">
        <v>234</v>
      </c>
      <c r="B520" s="1" t="s">
        <v>13</v>
      </c>
      <c r="C520" s="2">
        <v>43546</v>
      </c>
      <c r="D520" s="1" t="s">
        <v>128</v>
      </c>
      <c r="E520" s="1"/>
      <c r="F520" s="1" t="s">
        <v>669</v>
      </c>
      <c r="G520" s="3">
        <v>1117.49</v>
      </c>
      <c r="H520" s="3"/>
      <c r="I520" s="1" t="s">
        <v>119</v>
      </c>
      <c r="J520" s="1" t="s">
        <v>86</v>
      </c>
      <c r="K520" s="1" t="s">
        <v>12</v>
      </c>
      <c r="L520" s="1" t="s">
        <v>382</v>
      </c>
    </row>
    <row r="521" spans="1:12" x14ac:dyDescent="0.2">
      <c r="A521" s="1" t="s">
        <v>234</v>
      </c>
      <c r="B521" s="1" t="s">
        <v>13</v>
      </c>
      <c r="C521" s="2">
        <v>43546</v>
      </c>
      <c r="D521" s="1" t="s">
        <v>128</v>
      </c>
      <c r="E521" s="1"/>
      <c r="F521" s="1" t="s">
        <v>623</v>
      </c>
      <c r="G521" s="3">
        <v>134.59</v>
      </c>
      <c r="H521" s="3"/>
      <c r="I521" s="1" t="s">
        <v>83</v>
      </c>
      <c r="J521" s="1" t="s">
        <v>176</v>
      </c>
      <c r="K521" s="1" t="s">
        <v>12</v>
      </c>
      <c r="L521" s="1" t="s">
        <v>64</v>
      </c>
    </row>
    <row r="522" spans="1:12" x14ac:dyDescent="0.2">
      <c r="A522" s="1" t="s">
        <v>234</v>
      </c>
      <c r="B522" s="1" t="s">
        <v>13</v>
      </c>
      <c r="C522" s="2">
        <v>43546</v>
      </c>
      <c r="D522" s="1" t="s">
        <v>128</v>
      </c>
      <c r="E522" s="1"/>
      <c r="F522" s="1" t="s">
        <v>670</v>
      </c>
      <c r="G522" s="3">
        <v>1149.99</v>
      </c>
      <c r="H522" s="3"/>
      <c r="I522" s="1" t="s">
        <v>83</v>
      </c>
      <c r="J522" s="1" t="s">
        <v>176</v>
      </c>
      <c r="K522" s="1" t="s">
        <v>12</v>
      </c>
      <c r="L522" s="1" t="s">
        <v>38</v>
      </c>
    </row>
    <row r="523" spans="1:12" x14ac:dyDescent="0.2">
      <c r="A523" s="1" t="s">
        <v>234</v>
      </c>
      <c r="B523" s="1" t="s">
        <v>13</v>
      </c>
      <c r="C523" s="2">
        <v>43546</v>
      </c>
      <c r="D523" s="1" t="s">
        <v>128</v>
      </c>
      <c r="E523" s="1"/>
      <c r="F523" s="1" t="s">
        <v>671</v>
      </c>
      <c r="G523" s="3">
        <v>1056.3800000000001</v>
      </c>
      <c r="H523" s="3"/>
      <c r="I523" s="1" t="s">
        <v>119</v>
      </c>
      <c r="J523" s="1" t="s">
        <v>86</v>
      </c>
      <c r="K523" s="1" t="s">
        <v>12</v>
      </c>
      <c r="L523" s="1" t="s">
        <v>70</v>
      </c>
    </row>
    <row r="524" spans="1:12" x14ac:dyDescent="0.2">
      <c r="A524" s="1" t="s">
        <v>234</v>
      </c>
      <c r="B524" s="1" t="s">
        <v>13</v>
      </c>
      <c r="C524" s="2">
        <v>43546</v>
      </c>
      <c r="D524" s="1" t="s">
        <v>128</v>
      </c>
      <c r="E524" s="1"/>
      <c r="F524" s="1" t="s">
        <v>513</v>
      </c>
      <c r="G524" s="3">
        <v>364.74</v>
      </c>
      <c r="H524" s="3"/>
      <c r="I524" s="1" t="s">
        <v>179</v>
      </c>
      <c r="J524" s="1" t="s">
        <v>89</v>
      </c>
      <c r="K524" s="1" t="s">
        <v>12</v>
      </c>
      <c r="L524" s="1" t="s">
        <v>49</v>
      </c>
    </row>
    <row r="525" spans="1:12" x14ac:dyDescent="0.2">
      <c r="A525" s="1" t="s">
        <v>234</v>
      </c>
      <c r="B525" s="1" t="s">
        <v>13</v>
      </c>
      <c r="C525" s="2">
        <v>43546</v>
      </c>
      <c r="D525" s="1" t="s">
        <v>128</v>
      </c>
      <c r="E525" s="1"/>
      <c r="F525" s="1" t="s">
        <v>514</v>
      </c>
      <c r="G525" s="3">
        <v>571.66999999999996</v>
      </c>
      <c r="H525" s="3"/>
      <c r="I525" s="1" t="s">
        <v>106</v>
      </c>
      <c r="J525" s="1" t="s">
        <v>121</v>
      </c>
      <c r="K525" s="1" t="s">
        <v>12</v>
      </c>
      <c r="L525" s="1" t="s">
        <v>25</v>
      </c>
    </row>
    <row r="526" spans="1:12" x14ac:dyDescent="0.2">
      <c r="A526" s="1" t="s">
        <v>234</v>
      </c>
      <c r="B526" s="1" t="s">
        <v>13</v>
      </c>
      <c r="C526" s="2">
        <v>43546</v>
      </c>
      <c r="D526" s="1" t="s">
        <v>128</v>
      </c>
      <c r="E526" s="1"/>
      <c r="F526" s="1" t="s">
        <v>504</v>
      </c>
      <c r="G526" s="3">
        <v>707.41</v>
      </c>
      <c r="H526" s="3"/>
      <c r="I526" s="1" t="s">
        <v>119</v>
      </c>
      <c r="J526" s="1" t="s">
        <v>86</v>
      </c>
      <c r="K526" s="1" t="s">
        <v>84</v>
      </c>
      <c r="L526" s="1" t="s">
        <v>51</v>
      </c>
    </row>
    <row r="527" spans="1:12" x14ac:dyDescent="0.2">
      <c r="A527" s="1" t="s">
        <v>234</v>
      </c>
      <c r="B527" s="1" t="s">
        <v>13</v>
      </c>
      <c r="C527" s="2">
        <v>43546</v>
      </c>
      <c r="D527" s="1" t="s">
        <v>128</v>
      </c>
      <c r="E527" s="1"/>
      <c r="F527" s="1" t="s">
        <v>667</v>
      </c>
      <c r="G527" s="3">
        <v>175.51</v>
      </c>
      <c r="H527" s="3"/>
      <c r="I527" s="1" t="s">
        <v>185</v>
      </c>
      <c r="J527" s="1" t="s">
        <v>126</v>
      </c>
      <c r="K527" s="1" t="s">
        <v>12</v>
      </c>
      <c r="L527" s="1" t="s">
        <v>304</v>
      </c>
    </row>
    <row r="528" spans="1:12" x14ac:dyDescent="0.2">
      <c r="A528" s="1" t="s">
        <v>234</v>
      </c>
      <c r="B528" s="1" t="s">
        <v>13</v>
      </c>
      <c r="C528" s="2">
        <v>43546</v>
      </c>
      <c r="D528" s="1" t="s">
        <v>128</v>
      </c>
      <c r="E528" s="1"/>
      <c r="F528" s="1" t="s">
        <v>609</v>
      </c>
      <c r="G528" s="3">
        <v>625</v>
      </c>
      <c r="H528" s="3"/>
      <c r="I528" s="1" t="s">
        <v>87</v>
      </c>
      <c r="J528" s="1" t="s">
        <v>116</v>
      </c>
      <c r="K528" s="1" t="s">
        <v>84</v>
      </c>
      <c r="L528" s="1" t="s">
        <v>300</v>
      </c>
    </row>
    <row r="529" spans="1:12" x14ac:dyDescent="0.2">
      <c r="A529" s="1" t="s">
        <v>234</v>
      </c>
      <c r="B529" s="1" t="s">
        <v>13</v>
      </c>
      <c r="C529" s="2">
        <v>43546</v>
      </c>
      <c r="D529" s="1" t="s">
        <v>128</v>
      </c>
      <c r="E529" s="1"/>
      <c r="F529" s="1" t="s">
        <v>672</v>
      </c>
      <c r="G529" s="3">
        <v>2294.86</v>
      </c>
      <c r="H529" s="3"/>
      <c r="I529" s="1" t="s">
        <v>119</v>
      </c>
      <c r="J529" s="1" t="s">
        <v>86</v>
      </c>
      <c r="K529" s="1" t="s">
        <v>12</v>
      </c>
      <c r="L529" s="1" t="s">
        <v>433</v>
      </c>
    </row>
    <row r="530" spans="1:12" x14ac:dyDescent="0.2">
      <c r="A530" s="1" t="s">
        <v>234</v>
      </c>
      <c r="B530" s="1" t="s">
        <v>13</v>
      </c>
      <c r="C530" s="2">
        <v>43546</v>
      </c>
      <c r="D530" s="1" t="s">
        <v>128</v>
      </c>
      <c r="E530" s="1"/>
      <c r="F530" s="1" t="s">
        <v>537</v>
      </c>
      <c r="G530" s="3">
        <v>1207.5</v>
      </c>
      <c r="H530" s="3"/>
      <c r="I530" s="1" t="s">
        <v>119</v>
      </c>
      <c r="J530" s="1" t="s">
        <v>86</v>
      </c>
      <c r="K530" s="1" t="s">
        <v>84</v>
      </c>
      <c r="L530" s="1" t="s">
        <v>29</v>
      </c>
    </row>
    <row r="531" spans="1:12" x14ac:dyDescent="0.2">
      <c r="A531" s="1" t="s">
        <v>234</v>
      </c>
      <c r="B531" s="1" t="s">
        <v>13</v>
      </c>
      <c r="C531" s="2">
        <v>43546</v>
      </c>
      <c r="D531" s="1" t="s">
        <v>128</v>
      </c>
      <c r="E531" s="1"/>
      <c r="F531" s="1" t="s">
        <v>673</v>
      </c>
      <c r="G531" s="3">
        <v>796.34</v>
      </c>
      <c r="H531" s="3"/>
      <c r="I531" s="1" t="s">
        <v>119</v>
      </c>
      <c r="J531" s="1" t="s">
        <v>86</v>
      </c>
      <c r="K531" s="1" t="s">
        <v>12</v>
      </c>
      <c r="L531" s="1" t="s">
        <v>380</v>
      </c>
    </row>
    <row r="532" spans="1:12" x14ac:dyDescent="0.2">
      <c r="A532" s="1" t="s">
        <v>234</v>
      </c>
      <c r="B532" s="1" t="s">
        <v>13</v>
      </c>
      <c r="C532" s="2">
        <v>43546</v>
      </c>
      <c r="D532" s="1" t="s">
        <v>128</v>
      </c>
      <c r="E532" s="1"/>
      <c r="F532" s="1" t="s">
        <v>508</v>
      </c>
      <c r="G532" s="3">
        <v>106.62</v>
      </c>
      <c r="H532" s="3"/>
      <c r="I532" s="1" t="s">
        <v>106</v>
      </c>
      <c r="J532" s="1" t="s">
        <v>122</v>
      </c>
      <c r="K532" s="1" t="s">
        <v>84</v>
      </c>
      <c r="L532" s="1" t="s">
        <v>26</v>
      </c>
    </row>
    <row r="533" spans="1:12" x14ac:dyDescent="0.2">
      <c r="A533" s="1" t="s">
        <v>234</v>
      </c>
      <c r="B533" s="1" t="s">
        <v>13</v>
      </c>
      <c r="C533" s="2">
        <v>43546</v>
      </c>
      <c r="D533" s="1" t="s">
        <v>128</v>
      </c>
      <c r="E533" s="1"/>
      <c r="F533" s="1" t="s">
        <v>528</v>
      </c>
      <c r="G533" s="3">
        <v>1033.96</v>
      </c>
      <c r="H533" s="3"/>
      <c r="I533" s="1" t="s">
        <v>87</v>
      </c>
      <c r="J533" s="1" t="s">
        <v>253</v>
      </c>
      <c r="K533" s="1" t="s">
        <v>84</v>
      </c>
      <c r="L533" s="1" t="s">
        <v>63</v>
      </c>
    </row>
    <row r="534" spans="1:12" x14ac:dyDescent="0.2">
      <c r="A534" s="1" t="s">
        <v>234</v>
      </c>
      <c r="B534" s="1" t="s">
        <v>13</v>
      </c>
      <c r="C534" s="2">
        <v>43546</v>
      </c>
      <c r="D534" s="1" t="s">
        <v>128</v>
      </c>
      <c r="E534" s="1"/>
      <c r="F534" s="1" t="s">
        <v>595</v>
      </c>
      <c r="G534" s="3">
        <v>195</v>
      </c>
      <c r="H534" s="3"/>
      <c r="I534" s="1" t="s">
        <v>119</v>
      </c>
      <c r="J534" s="1" t="s">
        <v>86</v>
      </c>
      <c r="K534" s="1" t="s">
        <v>84</v>
      </c>
      <c r="L534" s="1" t="s">
        <v>409</v>
      </c>
    </row>
    <row r="535" spans="1:12" x14ac:dyDescent="0.2">
      <c r="A535" s="1" t="s">
        <v>234</v>
      </c>
      <c r="B535" s="1" t="s">
        <v>13</v>
      </c>
      <c r="C535" s="2">
        <v>43546</v>
      </c>
      <c r="D535" s="1" t="s">
        <v>128</v>
      </c>
      <c r="E535" s="1"/>
      <c r="F535" s="1" t="s">
        <v>674</v>
      </c>
      <c r="G535" s="3">
        <v>1026</v>
      </c>
      <c r="H535" s="3"/>
      <c r="I535" s="1" t="s">
        <v>119</v>
      </c>
      <c r="J535" s="1" t="s">
        <v>86</v>
      </c>
      <c r="K535" s="1" t="s">
        <v>12</v>
      </c>
      <c r="L535" s="1" t="s">
        <v>283</v>
      </c>
    </row>
    <row r="536" spans="1:12" x14ac:dyDescent="0.2">
      <c r="A536" s="1" t="s">
        <v>234</v>
      </c>
      <c r="B536" s="1" t="s">
        <v>13</v>
      </c>
      <c r="C536" s="2">
        <v>43546</v>
      </c>
      <c r="D536" s="1" t="s">
        <v>128</v>
      </c>
      <c r="E536" s="1"/>
      <c r="F536" s="1" t="s">
        <v>515</v>
      </c>
      <c r="G536" s="3">
        <v>380.32</v>
      </c>
      <c r="H536" s="3"/>
      <c r="I536" s="1" t="s">
        <v>119</v>
      </c>
      <c r="J536" s="1" t="s">
        <v>86</v>
      </c>
      <c r="K536" s="1" t="s">
        <v>84</v>
      </c>
      <c r="L536" s="1" t="s">
        <v>306</v>
      </c>
    </row>
    <row r="537" spans="1:12" x14ac:dyDescent="0.2">
      <c r="A537" s="1" t="s">
        <v>234</v>
      </c>
      <c r="B537" s="1" t="s">
        <v>13</v>
      </c>
      <c r="C537" s="2">
        <v>43546</v>
      </c>
      <c r="D537" s="1" t="s">
        <v>128</v>
      </c>
      <c r="E537" s="1"/>
      <c r="F537" s="1" t="s">
        <v>675</v>
      </c>
      <c r="G537" s="3">
        <v>931.22</v>
      </c>
      <c r="H537" s="3"/>
      <c r="I537" s="1" t="s">
        <v>83</v>
      </c>
      <c r="J537" s="1" t="s">
        <v>176</v>
      </c>
      <c r="K537" s="1" t="s">
        <v>12</v>
      </c>
      <c r="L537" s="1" t="s">
        <v>265</v>
      </c>
    </row>
    <row r="538" spans="1:12" x14ac:dyDescent="0.2">
      <c r="A538" s="1" t="s">
        <v>234</v>
      </c>
      <c r="B538" s="1" t="s">
        <v>13</v>
      </c>
      <c r="C538" s="2">
        <v>43555</v>
      </c>
      <c r="D538" s="1" t="s">
        <v>189</v>
      </c>
      <c r="E538" s="1"/>
      <c r="F538" s="1" t="s">
        <v>190</v>
      </c>
      <c r="G538" s="3">
        <v>18284.21</v>
      </c>
      <c r="H538" s="3"/>
      <c r="I538" s="1" t="s">
        <v>120</v>
      </c>
      <c r="J538" s="1" t="s">
        <v>171</v>
      </c>
      <c r="K538" s="1" t="s">
        <v>12</v>
      </c>
      <c r="L538" s="1"/>
    </row>
    <row r="539" spans="1:12" x14ac:dyDescent="0.2">
      <c r="A539" s="1" t="s">
        <v>234</v>
      </c>
      <c r="B539" s="1" t="s">
        <v>13</v>
      </c>
      <c r="C539" s="2">
        <v>43555</v>
      </c>
      <c r="D539" s="1" t="s">
        <v>189</v>
      </c>
      <c r="E539" s="1"/>
      <c r="F539" s="1" t="s">
        <v>190</v>
      </c>
      <c r="G539" s="3">
        <v>4800.08</v>
      </c>
      <c r="H539" s="3"/>
      <c r="I539" s="1" t="s">
        <v>123</v>
      </c>
      <c r="J539" s="1" t="s">
        <v>124</v>
      </c>
      <c r="K539" s="1" t="s">
        <v>12</v>
      </c>
      <c r="L539" s="1"/>
    </row>
    <row r="540" spans="1:12" x14ac:dyDescent="0.2">
      <c r="A540" s="1" t="s">
        <v>234</v>
      </c>
      <c r="B540" s="1" t="s">
        <v>13</v>
      </c>
      <c r="C540" s="2">
        <v>43555</v>
      </c>
      <c r="D540" s="1" t="s">
        <v>189</v>
      </c>
      <c r="E540" s="1"/>
      <c r="F540" s="1" t="s">
        <v>190</v>
      </c>
      <c r="G540" s="3">
        <v>1808.69</v>
      </c>
      <c r="H540" s="3"/>
      <c r="I540" s="1" t="s">
        <v>83</v>
      </c>
      <c r="J540" s="1" t="s">
        <v>243</v>
      </c>
      <c r="K540" s="1" t="s">
        <v>12</v>
      </c>
      <c r="L540" s="1"/>
    </row>
    <row r="541" spans="1:12" x14ac:dyDescent="0.2">
      <c r="A541" s="1" t="s">
        <v>234</v>
      </c>
      <c r="B541" s="1" t="s">
        <v>13</v>
      </c>
      <c r="C541" s="2">
        <v>43555</v>
      </c>
      <c r="D541" s="1" t="s">
        <v>189</v>
      </c>
      <c r="E541" s="1"/>
      <c r="F541" s="1" t="s">
        <v>190</v>
      </c>
      <c r="G541" s="3">
        <v>2930.89</v>
      </c>
      <c r="H541" s="3"/>
      <c r="I541" s="1" t="s">
        <v>185</v>
      </c>
      <c r="J541" s="1" t="s">
        <v>126</v>
      </c>
      <c r="K541" s="1" t="s">
        <v>12</v>
      </c>
      <c r="L541" s="1"/>
    </row>
    <row r="542" spans="1:12" x14ac:dyDescent="0.2">
      <c r="A542" s="1" t="s">
        <v>234</v>
      </c>
      <c r="B542" s="1" t="s">
        <v>13</v>
      </c>
      <c r="C542" s="2">
        <v>43555</v>
      </c>
      <c r="D542" s="1" t="s">
        <v>189</v>
      </c>
      <c r="E542" s="1"/>
      <c r="F542" s="1" t="s">
        <v>190</v>
      </c>
      <c r="G542" s="3">
        <v>279.25</v>
      </c>
      <c r="H542" s="3"/>
      <c r="I542" s="1" t="s">
        <v>83</v>
      </c>
      <c r="J542" s="1" t="s">
        <v>279</v>
      </c>
      <c r="K542" s="1" t="s">
        <v>12</v>
      </c>
      <c r="L542" s="1"/>
    </row>
    <row r="543" spans="1:12" x14ac:dyDescent="0.2">
      <c r="A543" s="1" t="s">
        <v>234</v>
      </c>
      <c r="B543" s="1" t="s">
        <v>13</v>
      </c>
      <c r="C543" s="2">
        <v>43555</v>
      </c>
      <c r="D543" s="1" t="s">
        <v>189</v>
      </c>
      <c r="E543" s="1"/>
      <c r="F543" s="1" t="s">
        <v>190</v>
      </c>
      <c r="G543" s="3">
        <v>3788.58</v>
      </c>
      <c r="H543" s="3"/>
      <c r="I543" s="1" t="s">
        <v>83</v>
      </c>
      <c r="J543" s="1" t="s">
        <v>175</v>
      </c>
      <c r="K543" s="1" t="s">
        <v>12</v>
      </c>
      <c r="L543" s="1"/>
    </row>
    <row r="544" spans="1:12" x14ac:dyDescent="0.2">
      <c r="A544" s="1" t="s">
        <v>234</v>
      </c>
      <c r="B544" s="1" t="s">
        <v>13</v>
      </c>
      <c r="C544" s="2">
        <v>43555</v>
      </c>
      <c r="D544" s="1" t="s">
        <v>189</v>
      </c>
      <c r="E544" s="1"/>
      <c r="F544" s="1" t="s">
        <v>190</v>
      </c>
      <c r="G544" s="3">
        <v>9058.1299999999992</v>
      </c>
      <c r="H544" s="3"/>
      <c r="I544" s="1" t="s">
        <v>106</v>
      </c>
      <c r="J544" s="1" t="s">
        <v>121</v>
      </c>
      <c r="K544" s="1" t="s">
        <v>12</v>
      </c>
      <c r="L544" s="1"/>
    </row>
    <row r="545" spans="1:12" x14ac:dyDescent="0.2">
      <c r="A545" s="1" t="s">
        <v>234</v>
      </c>
      <c r="B545" s="1" t="s">
        <v>13</v>
      </c>
      <c r="C545" s="2">
        <v>43555</v>
      </c>
      <c r="D545" s="1" t="s">
        <v>189</v>
      </c>
      <c r="E545" s="1"/>
      <c r="F545" s="1" t="s">
        <v>190</v>
      </c>
      <c r="G545" s="3">
        <v>5302.87</v>
      </c>
      <c r="H545" s="3"/>
      <c r="I545" s="1" t="s">
        <v>106</v>
      </c>
      <c r="J545" s="1" t="s">
        <v>122</v>
      </c>
      <c r="K545" s="1" t="s">
        <v>12</v>
      </c>
      <c r="L545" s="1"/>
    </row>
    <row r="546" spans="1:12" x14ac:dyDescent="0.2">
      <c r="A546" s="1" t="s">
        <v>234</v>
      </c>
      <c r="B546" s="1" t="s">
        <v>13</v>
      </c>
      <c r="C546" s="2">
        <v>43555</v>
      </c>
      <c r="D546" s="1" t="s">
        <v>189</v>
      </c>
      <c r="E546" s="1"/>
      <c r="F546" s="1" t="s">
        <v>190</v>
      </c>
      <c r="G546" s="3">
        <v>108884.43</v>
      </c>
      <c r="H546" s="3"/>
      <c r="I546" s="1" t="s">
        <v>119</v>
      </c>
      <c r="J546" s="1" t="s">
        <v>86</v>
      </c>
      <c r="K546" s="1" t="s">
        <v>12</v>
      </c>
      <c r="L546" s="1"/>
    </row>
    <row r="547" spans="1:12" x14ac:dyDescent="0.2">
      <c r="A547" s="1" t="s">
        <v>234</v>
      </c>
      <c r="B547" s="1" t="s">
        <v>13</v>
      </c>
      <c r="C547" s="2">
        <v>43555</v>
      </c>
      <c r="D547" s="1" t="s">
        <v>189</v>
      </c>
      <c r="E547" s="1"/>
      <c r="F547" s="1" t="s">
        <v>190</v>
      </c>
      <c r="G547" s="3">
        <v>1495.61</v>
      </c>
      <c r="H547" s="3"/>
      <c r="I547" s="1" t="s">
        <v>83</v>
      </c>
      <c r="J547" s="1" t="s">
        <v>301</v>
      </c>
      <c r="K547" s="1" t="s">
        <v>12</v>
      </c>
      <c r="L547" s="1"/>
    </row>
    <row r="548" spans="1:12" x14ac:dyDescent="0.2">
      <c r="A548" s="1" t="s">
        <v>234</v>
      </c>
      <c r="B548" s="1" t="s">
        <v>13</v>
      </c>
      <c r="C548" s="2">
        <v>43555</v>
      </c>
      <c r="D548" s="1" t="s">
        <v>189</v>
      </c>
      <c r="E548" s="1"/>
      <c r="F548" s="1" t="s">
        <v>190</v>
      </c>
      <c r="G548" s="3">
        <v>2869.35</v>
      </c>
      <c r="H548" s="3"/>
      <c r="I548" s="1" t="s">
        <v>179</v>
      </c>
      <c r="J548" s="1" t="s">
        <v>89</v>
      </c>
      <c r="K548" s="1" t="s">
        <v>12</v>
      </c>
      <c r="L548" s="1"/>
    </row>
    <row r="549" spans="1:12" x14ac:dyDescent="0.2">
      <c r="A549" s="1" t="s">
        <v>234</v>
      </c>
      <c r="B549" s="1" t="s">
        <v>13</v>
      </c>
      <c r="C549" s="2">
        <v>43555</v>
      </c>
      <c r="D549" s="1" t="s">
        <v>189</v>
      </c>
      <c r="E549" s="1"/>
      <c r="F549" s="1" t="s">
        <v>190</v>
      </c>
      <c r="G549" s="3">
        <v>317.47000000000003</v>
      </c>
      <c r="H549" s="3"/>
      <c r="I549" s="1" t="s">
        <v>83</v>
      </c>
      <c r="J549" s="1" t="s">
        <v>391</v>
      </c>
      <c r="K549" s="1" t="s">
        <v>12</v>
      </c>
      <c r="L549" s="1"/>
    </row>
    <row r="550" spans="1:12" x14ac:dyDescent="0.2">
      <c r="A550" s="1" t="s">
        <v>234</v>
      </c>
      <c r="B550" s="1" t="s">
        <v>13</v>
      </c>
      <c r="C550" s="2">
        <v>43555</v>
      </c>
      <c r="D550" s="1" t="s">
        <v>189</v>
      </c>
      <c r="E550" s="1"/>
      <c r="F550" s="1" t="s">
        <v>190</v>
      </c>
      <c r="G550" s="3">
        <v>960.31</v>
      </c>
      <c r="H550" s="3"/>
      <c r="I550" s="1" t="s">
        <v>106</v>
      </c>
      <c r="J550" s="1" t="s">
        <v>107</v>
      </c>
      <c r="K550" s="1" t="s">
        <v>12</v>
      </c>
      <c r="L550" s="1"/>
    </row>
    <row r="551" spans="1:12" x14ac:dyDescent="0.2">
      <c r="A551" s="1" t="s">
        <v>234</v>
      </c>
      <c r="B551" s="1" t="s">
        <v>13</v>
      </c>
      <c r="C551" s="2">
        <v>43555</v>
      </c>
      <c r="D551" s="1" t="s">
        <v>189</v>
      </c>
      <c r="E551" s="1"/>
      <c r="F551" s="1" t="s">
        <v>190</v>
      </c>
      <c r="G551" s="3">
        <v>1699.64</v>
      </c>
      <c r="H551" s="3"/>
      <c r="I551" s="1" t="s">
        <v>83</v>
      </c>
      <c r="J551" s="1" t="s">
        <v>180</v>
      </c>
      <c r="K551" s="1" t="s">
        <v>12</v>
      </c>
      <c r="L551" s="1"/>
    </row>
    <row r="552" spans="1:12" x14ac:dyDescent="0.2">
      <c r="A552" s="1" t="s">
        <v>234</v>
      </c>
      <c r="B552" s="1" t="s">
        <v>13</v>
      </c>
      <c r="C552" s="2">
        <v>43555</v>
      </c>
      <c r="D552" s="1" t="s">
        <v>189</v>
      </c>
      <c r="E552" s="1"/>
      <c r="F552" s="1" t="s">
        <v>190</v>
      </c>
      <c r="G552" s="3">
        <v>2434.4499999999998</v>
      </c>
      <c r="H552" s="3"/>
      <c r="I552" s="1" t="s">
        <v>87</v>
      </c>
      <c r="J552" s="1" t="s">
        <v>253</v>
      </c>
      <c r="K552" s="1" t="s">
        <v>12</v>
      </c>
      <c r="L552" s="1"/>
    </row>
    <row r="553" spans="1:12" x14ac:dyDescent="0.2">
      <c r="A553" s="1" t="s">
        <v>234</v>
      </c>
      <c r="B553" s="1" t="s">
        <v>13</v>
      </c>
      <c r="C553" s="2">
        <v>43555</v>
      </c>
      <c r="D553" s="1" t="s">
        <v>189</v>
      </c>
      <c r="E553" s="1"/>
      <c r="F553" s="1" t="s">
        <v>190</v>
      </c>
      <c r="G553" s="3">
        <v>2721.16</v>
      </c>
      <c r="H553" s="3"/>
      <c r="I553" s="1" t="s">
        <v>83</v>
      </c>
      <c r="J553" s="1" t="s">
        <v>188</v>
      </c>
      <c r="K553" s="1" t="s">
        <v>12</v>
      </c>
      <c r="L553" s="1"/>
    </row>
    <row r="554" spans="1:12" x14ac:dyDescent="0.2">
      <c r="A554" s="1" t="s">
        <v>234</v>
      </c>
      <c r="B554" s="1" t="s">
        <v>13</v>
      </c>
      <c r="C554" s="2">
        <v>43555</v>
      </c>
      <c r="D554" s="1" t="s">
        <v>189</v>
      </c>
      <c r="E554" s="1"/>
      <c r="F554" s="1" t="s">
        <v>190</v>
      </c>
      <c r="G554" s="3">
        <v>3134.02</v>
      </c>
      <c r="H554" s="3"/>
      <c r="I554" s="1" t="s">
        <v>83</v>
      </c>
      <c r="J554" s="1" t="s">
        <v>174</v>
      </c>
      <c r="K554" s="1" t="s">
        <v>12</v>
      </c>
      <c r="L554" s="1"/>
    </row>
    <row r="555" spans="1:12" x14ac:dyDescent="0.2">
      <c r="A555" s="1" t="s">
        <v>234</v>
      </c>
      <c r="B555" s="1" t="s">
        <v>13</v>
      </c>
      <c r="C555" s="2">
        <v>43555</v>
      </c>
      <c r="D555" s="1" t="s">
        <v>189</v>
      </c>
      <c r="E555" s="1"/>
      <c r="F555" s="1" t="s">
        <v>190</v>
      </c>
      <c r="G555" s="3">
        <v>236.64</v>
      </c>
      <c r="H555" s="3"/>
      <c r="I555" s="1" t="s">
        <v>85</v>
      </c>
      <c r="J555" s="1" t="s">
        <v>125</v>
      </c>
      <c r="K555" s="1" t="s">
        <v>12</v>
      </c>
      <c r="L555" s="1"/>
    </row>
    <row r="556" spans="1:12" x14ac:dyDescent="0.2">
      <c r="A556" s="1" t="s">
        <v>234</v>
      </c>
      <c r="B556" s="1" t="s">
        <v>13</v>
      </c>
      <c r="C556" s="2">
        <v>43555</v>
      </c>
      <c r="D556" s="1" t="s">
        <v>189</v>
      </c>
      <c r="E556" s="1"/>
      <c r="F556" s="1" t="s">
        <v>190</v>
      </c>
      <c r="G556" s="3">
        <v>1763.71</v>
      </c>
      <c r="H556" s="3"/>
      <c r="I556" s="1" t="s">
        <v>108</v>
      </c>
      <c r="J556" s="1" t="s">
        <v>117</v>
      </c>
      <c r="K556" s="1" t="s">
        <v>12</v>
      </c>
      <c r="L556" s="1"/>
    </row>
    <row r="557" spans="1:12" x14ac:dyDescent="0.2">
      <c r="A557" s="1" t="s">
        <v>234</v>
      </c>
      <c r="B557" s="1" t="s">
        <v>13</v>
      </c>
      <c r="C557" s="2">
        <v>43555</v>
      </c>
      <c r="D557" s="1" t="s">
        <v>189</v>
      </c>
      <c r="E557" s="1"/>
      <c r="F557" s="1" t="s">
        <v>190</v>
      </c>
      <c r="G557" s="3">
        <v>26610.09</v>
      </c>
      <c r="H557" s="3"/>
      <c r="I557" s="1" t="s">
        <v>83</v>
      </c>
      <c r="J557" s="1" t="s">
        <v>176</v>
      </c>
      <c r="K557" s="1" t="s">
        <v>12</v>
      </c>
      <c r="L557" s="1"/>
    </row>
    <row r="558" spans="1:12" x14ac:dyDescent="0.2">
      <c r="A558" s="1" t="s">
        <v>234</v>
      </c>
      <c r="B558" s="1" t="s">
        <v>13</v>
      </c>
      <c r="C558" s="2">
        <v>43555</v>
      </c>
      <c r="D558" s="1" t="s">
        <v>189</v>
      </c>
      <c r="E558" s="1"/>
      <c r="F558" s="1" t="s">
        <v>190</v>
      </c>
      <c r="G558" s="3">
        <v>6533.66</v>
      </c>
      <c r="H558" s="3"/>
      <c r="I558" s="1" t="s">
        <v>87</v>
      </c>
      <c r="J558" s="1" t="s">
        <v>116</v>
      </c>
      <c r="K558" s="1" t="s">
        <v>12</v>
      </c>
      <c r="L558" s="1"/>
    </row>
    <row r="559" spans="1:12" x14ac:dyDescent="0.2">
      <c r="A559" s="1" t="s">
        <v>234</v>
      </c>
      <c r="B559" s="1" t="s">
        <v>13</v>
      </c>
      <c r="C559" s="2">
        <v>43555</v>
      </c>
      <c r="D559" s="1" t="s">
        <v>189</v>
      </c>
      <c r="E559" s="1"/>
      <c r="F559" s="1" t="s">
        <v>190</v>
      </c>
      <c r="G559" s="3">
        <v>1619.24</v>
      </c>
      <c r="H559" s="3"/>
      <c r="I559" s="1" t="s">
        <v>83</v>
      </c>
      <c r="J559" s="1" t="s">
        <v>676</v>
      </c>
      <c r="K559" s="1" t="s">
        <v>12</v>
      </c>
      <c r="L559" s="1"/>
    </row>
    <row r="560" spans="1:12" x14ac:dyDescent="0.2">
      <c r="A560" s="1" t="s">
        <v>234</v>
      </c>
      <c r="B560" s="1" t="s">
        <v>13</v>
      </c>
      <c r="C560" s="2">
        <v>43556</v>
      </c>
      <c r="D560" s="1" t="s">
        <v>191</v>
      </c>
      <c r="E560" s="1"/>
      <c r="F560" s="1" t="s">
        <v>190</v>
      </c>
      <c r="G560" s="3"/>
      <c r="H560" s="3">
        <v>236.64</v>
      </c>
      <c r="I560" s="1" t="s">
        <v>85</v>
      </c>
      <c r="J560" s="1" t="s">
        <v>125</v>
      </c>
      <c r="K560" s="1" t="s">
        <v>12</v>
      </c>
      <c r="L560" s="1"/>
    </row>
    <row r="561" spans="1:12" x14ac:dyDescent="0.2">
      <c r="A561" s="1" t="s">
        <v>234</v>
      </c>
      <c r="B561" s="1" t="s">
        <v>13</v>
      </c>
      <c r="C561" s="2">
        <v>43556</v>
      </c>
      <c r="D561" s="1" t="s">
        <v>191</v>
      </c>
      <c r="E561" s="1"/>
      <c r="F561" s="1" t="s">
        <v>190</v>
      </c>
      <c r="G561" s="3"/>
      <c r="H561" s="3">
        <v>2434.4499999999998</v>
      </c>
      <c r="I561" s="1" t="s">
        <v>87</v>
      </c>
      <c r="J561" s="1" t="s">
        <v>253</v>
      </c>
      <c r="K561" s="1" t="s">
        <v>12</v>
      </c>
      <c r="L561" s="1"/>
    </row>
    <row r="562" spans="1:12" x14ac:dyDescent="0.2">
      <c r="A562" s="1" t="s">
        <v>234</v>
      </c>
      <c r="B562" s="1" t="s">
        <v>13</v>
      </c>
      <c r="C562" s="2">
        <v>43556</v>
      </c>
      <c r="D562" s="1" t="s">
        <v>191</v>
      </c>
      <c r="E562" s="1"/>
      <c r="F562" s="1" t="s">
        <v>190</v>
      </c>
      <c r="G562" s="3"/>
      <c r="H562" s="3">
        <v>4800.08</v>
      </c>
      <c r="I562" s="1" t="s">
        <v>123</v>
      </c>
      <c r="J562" s="1" t="s">
        <v>124</v>
      </c>
      <c r="K562" s="1" t="s">
        <v>12</v>
      </c>
      <c r="L562" s="1"/>
    </row>
    <row r="563" spans="1:12" x14ac:dyDescent="0.2">
      <c r="A563" s="1" t="s">
        <v>234</v>
      </c>
      <c r="B563" s="1" t="s">
        <v>13</v>
      </c>
      <c r="C563" s="2">
        <v>43556</v>
      </c>
      <c r="D563" s="1" t="s">
        <v>191</v>
      </c>
      <c r="E563" s="1"/>
      <c r="F563" s="1" t="s">
        <v>190</v>
      </c>
      <c r="G563" s="3"/>
      <c r="H563" s="3">
        <v>1699.64</v>
      </c>
      <c r="I563" s="1" t="s">
        <v>83</v>
      </c>
      <c r="J563" s="1" t="s">
        <v>180</v>
      </c>
      <c r="K563" s="1" t="s">
        <v>12</v>
      </c>
      <c r="L563" s="1"/>
    </row>
    <row r="564" spans="1:12" x14ac:dyDescent="0.2">
      <c r="A564" s="1" t="s">
        <v>234</v>
      </c>
      <c r="B564" s="1" t="s">
        <v>13</v>
      </c>
      <c r="C564" s="2">
        <v>43556</v>
      </c>
      <c r="D564" s="1" t="s">
        <v>191</v>
      </c>
      <c r="E564" s="1"/>
      <c r="F564" s="1" t="s">
        <v>190</v>
      </c>
      <c r="G564" s="3"/>
      <c r="H564" s="3">
        <v>26610.09</v>
      </c>
      <c r="I564" s="1" t="s">
        <v>83</v>
      </c>
      <c r="J564" s="1" t="s">
        <v>176</v>
      </c>
      <c r="K564" s="1" t="s">
        <v>12</v>
      </c>
      <c r="L564" s="1"/>
    </row>
    <row r="565" spans="1:12" x14ac:dyDescent="0.2">
      <c r="A565" s="1" t="s">
        <v>234</v>
      </c>
      <c r="B565" s="1" t="s">
        <v>13</v>
      </c>
      <c r="C565" s="2">
        <v>43556</v>
      </c>
      <c r="D565" s="1" t="s">
        <v>191</v>
      </c>
      <c r="E565" s="1"/>
      <c r="F565" s="1" t="s">
        <v>190</v>
      </c>
      <c r="G565" s="3"/>
      <c r="H565" s="3">
        <v>3788.58</v>
      </c>
      <c r="I565" s="1" t="s">
        <v>83</v>
      </c>
      <c r="J565" s="1" t="s">
        <v>175</v>
      </c>
      <c r="K565" s="1" t="s">
        <v>12</v>
      </c>
      <c r="L565" s="1"/>
    </row>
    <row r="566" spans="1:12" x14ac:dyDescent="0.2">
      <c r="A566" s="1" t="s">
        <v>234</v>
      </c>
      <c r="B566" s="1" t="s">
        <v>13</v>
      </c>
      <c r="C566" s="2">
        <v>43556</v>
      </c>
      <c r="D566" s="1" t="s">
        <v>191</v>
      </c>
      <c r="E566" s="1"/>
      <c r="F566" s="1" t="s">
        <v>190</v>
      </c>
      <c r="G566" s="3"/>
      <c r="H566" s="3">
        <v>279.25</v>
      </c>
      <c r="I566" s="1" t="s">
        <v>83</v>
      </c>
      <c r="J566" s="1" t="s">
        <v>279</v>
      </c>
      <c r="K566" s="1" t="s">
        <v>12</v>
      </c>
      <c r="L566" s="1"/>
    </row>
    <row r="567" spans="1:12" x14ac:dyDescent="0.2">
      <c r="A567" s="1" t="s">
        <v>234</v>
      </c>
      <c r="B567" s="1" t="s">
        <v>13</v>
      </c>
      <c r="C567" s="2">
        <v>43556</v>
      </c>
      <c r="D567" s="1" t="s">
        <v>191</v>
      </c>
      <c r="E567" s="1"/>
      <c r="F567" s="1" t="s">
        <v>190</v>
      </c>
      <c r="G567" s="3"/>
      <c r="H567" s="3">
        <v>108884.43</v>
      </c>
      <c r="I567" s="1" t="s">
        <v>119</v>
      </c>
      <c r="J567" s="1" t="s">
        <v>86</v>
      </c>
      <c r="K567" s="1" t="s">
        <v>12</v>
      </c>
      <c r="L567" s="1"/>
    </row>
    <row r="568" spans="1:12" x14ac:dyDescent="0.2">
      <c r="A568" s="1" t="s">
        <v>234</v>
      </c>
      <c r="B568" s="1" t="s">
        <v>13</v>
      </c>
      <c r="C568" s="2">
        <v>43556</v>
      </c>
      <c r="D568" s="1" t="s">
        <v>191</v>
      </c>
      <c r="E568" s="1"/>
      <c r="F568" s="1" t="s">
        <v>190</v>
      </c>
      <c r="G568" s="3"/>
      <c r="H568" s="3">
        <v>1495.61</v>
      </c>
      <c r="I568" s="1" t="s">
        <v>83</v>
      </c>
      <c r="J568" s="1" t="s">
        <v>301</v>
      </c>
      <c r="K568" s="1" t="s">
        <v>12</v>
      </c>
      <c r="L568" s="1"/>
    </row>
    <row r="569" spans="1:12" x14ac:dyDescent="0.2">
      <c r="A569" s="1" t="s">
        <v>234</v>
      </c>
      <c r="B569" s="1" t="s">
        <v>13</v>
      </c>
      <c r="C569" s="2">
        <v>43556</v>
      </c>
      <c r="D569" s="1" t="s">
        <v>191</v>
      </c>
      <c r="E569" s="1"/>
      <c r="F569" s="1" t="s">
        <v>190</v>
      </c>
      <c r="G569" s="3"/>
      <c r="H569" s="3">
        <v>1619.24</v>
      </c>
      <c r="I569" s="1" t="s">
        <v>83</v>
      </c>
      <c r="J569" s="1" t="s">
        <v>676</v>
      </c>
      <c r="K569" s="1" t="s">
        <v>12</v>
      </c>
      <c r="L569" s="1"/>
    </row>
    <row r="570" spans="1:12" x14ac:dyDescent="0.2">
      <c r="A570" s="1" t="s">
        <v>234</v>
      </c>
      <c r="B570" s="1" t="s">
        <v>13</v>
      </c>
      <c r="C570" s="2">
        <v>43556</v>
      </c>
      <c r="D570" s="1" t="s">
        <v>191</v>
      </c>
      <c r="E570" s="1"/>
      <c r="F570" s="1" t="s">
        <v>190</v>
      </c>
      <c r="G570" s="3"/>
      <c r="H570" s="3">
        <v>1763.71</v>
      </c>
      <c r="I570" s="1" t="s">
        <v>108</v>
      </c>
      <c r="J570" s="1" t="s">
        <v>117</v>
      </c>
      <c r="K570" s="1" t="s">
        <v>12</v>
      </c>
      <c r="L570" s="1"/>
    </row>
    <row r="571" spans="1:12" x14ac:dyDescent="0.2">
      <c r="A571" s="1" t="s">
        <v>234</v>
      </c>
      <c r="B571" s="1" t="s">
        <v>13</v>
      </c>
      <c r="C571" s="2">
        <v>43556</v>
      </c>
      <c r="D571" s="1" t="s">
        <v>191</v>
      </c>
      <c r="E571" s="1"/>
      <c r="F571" s="1" t="s">
        <v>190</v>
      </c>
      <c r="G571" s="3"/>
      <c r="H571" s="3">
        <v>2869.35</v>
      </c>
      <c r="I571" s="1" t="s">
        <v>179</v>
      </c>
      <c r="J571" s="1" t="s">
        <v>89</v>
      </c>
      <c r="K571" s="1" t="s">
        <v>12</v>
      </c>
      <c r="L571" s="1"/>
    </row>
    <row r="572" spans="1:12" x14ac:dyDescent="0.2">
      <c r="A572" s="1" t="s">
        <v>234</v>
      </c>
      <c r="B572" s="1" t="s">
        <v>13</v>
      </c>
      <c r="C572" s="2">
        <v>43556</v>
      </c>
      <c r="D572" s="1" t="s">
        <v>191</v>
      </c>
      <c r="E572" s="1"/>
      <c r="F572" s="1" t="s">
        <v>190</v>
      </c>
      <c r="G572" s="3"/>
      <c r="H572" s="3">
        <v>960.31</v>
      </c>
      <c r="I572" s="1" t="s">
        <v>106</v>
      </c>
      <c r="J572" s="1" t="s">
        <v>107</v>
      </c>
      <c r="K572" s="1" t="s">
        <v>12</v>
      </c>
      <c r="L572" s="1"/>
    </row>
    <row r="573" spans="1:12" x14ac:dyDescent="0.2">
      <c r="A573" s="1" t="s">
        <v>234</v>
      </c>
      <c r="B573" s="1" t="s">
        <v>13</v>
      </c>
      <c r="C573" s="2">
        <v>43556</v>
      </c>
      <c r="D573" s="1" t="s">
        <v>191</v>
      </c>
      <c r="E573" s="1"/>
      <c r="F573" s="1" t="s">
        <v>190</v>
      </c>
      <c r="G573" s="3"/>
      <c r="H573" s="3">
        <v>2721.16</v>
      </c>
      <c r="I573" s="1" t="s">
        <v>83</v>
      </c>
      <c r="J573" s="1" t="s">
        <v>188</v>
      </c>
      <c r="K573" s="1" t="s">
        <v>12</v>
      </c>
      <c r="L573" s="1"/>
    </row>
    <row r="574" spans="1:12" x14ac:dyDescent="0.2">
      <c r="A574" s="1" t="s">
        <v>234</v>
      </c>
      <c r="B574" s="1" t="s">
        <v>13</v>
      </c>
      <c r="C574" s="2">
        <v>43556</v>
      </c>
      <c r="D574" s="1" t="s">
        <v>191</v>
      </c>
      <c r="E574" s="1"/>
      <c r="F574" s="1" t="s">
        <v>190</v>
      </c>
      <c r="G574" s="3"/>
      <c r="H574" s="3">
        <v>2930.89</v>
      </c>
      <c r="I574" s="1" t="s">
        <v>185</v>
      </c>
      <c r="J574" s="1" t="s">
        <v>126</v>
      </c>
      <c r="K574" s="1" t="s">
        <v>12</v>
      </c>
      <c r="L574" s="1"/>
    </row>
    <row r="575" spans="1:12" x14ac:dyDescent="0.2">
      <c r="A575" s="1" t="s">
        <v>234</v>
      </c>
      <c r="B575" s="1" t="s">
        <v>13</v>
      </c>
      <c r="C575" s="2">
        <v>43556</v>
      </c>
      <c r="D575" s="1" t="s">
        <v>191</v>
      </c>
      <c r="E575" s="1"/>
      <c r="F575" s="1" t="s">
        <v>190</v>
      </c>
      <c r="G575" s="3"/>
      <c r="H575" s="3">
        <v>6533.66</v>
      </c>
      <c r="I575" s="1" t="s">
        <v>87</v>
      </c>
      <c r="J575" s="1" t="s">
        <v>116</v>
      </c>
      <c r="K575" s="1" t="s">
        <v>12</v>
      </c>
      <c r="L575" s="1"/>
    </row>
    <row r="576" spans="1:12" x14ac:dyDescent="0.2">
      <c r="A576" s="1" t="s">
        <v>234</v>
      </c>
      <c r="B576" s="1" t="s">
        <v>13</v>
      </c>
      <c r="C576" s="2">
        <v>43556</v>
      </c>
      <c r="D576" s="1" t="s">
        <v>191</v>
      </c>
      <c r="E576" s="1"/>
      <c r="F576" s="1" t="s">
        <v>190</v>
      </c>
      <c r="G576" s="3"/>
      <c r="H576" s="3">
        <v>18284.21</v>
      </c>
      <c r="I576" s="1" t="s">
        <v>120</v>
      </c>
      <c r="J576" s="1" t="s">
        <v>171</v>
      </c>
      <c r="K576" s="1" t="s">
        <v>12</v>
      </c>
      <c r="L576" s="1"/>
    </row>
    <row r="577" spans="1:12" x14ac:dyDescent="0.2">
      <c r="A577" s="1" t="s">
        <v>234</v>
      </c>
      <c r="B577" s="1" t="s">
        <v>13</v>
      </c>
      <c r="C577" s="2">
        <v>43556</v>
      </c>
      <c r="D577" s="1" t="s">
        <v>191</v>
      </c>
      <c r="E577" s="1"/>
      <c r="F577" s="1" t="s">
        <v>190</v>
      </c>
      <c r="G577" s="3"/>
      <c r="H577" s="3">
        <v>9058.1299999999992</v>
      </c>
      <c r="I577" s="1" t="s">
        <v>106</v>
      </c>
      <c r="J577" s="1" t="s">
        <v>121</v>
      </c>
      <c r="K577" s="1" t="s">
        <v>12</v>
      </c>
      <c r="L577" s="1"/>
    </row>
    <row r="578" spans="1:12" x14ac:dyDescent="0.2">
      <c r="A578" s="1" t="s">
        <v>234</v>
      </c>
      <c r="B578" s="1" t="s">
        <v>13</v>
      </c>
      <c r="C578" s="2">
        <v>43556</v>
      </c>
      <c r="D578" s="1" t="s">
        <v>191</v>
      </c>
      <c r="E578" s="1"/>
      <c r="F578" s="1" t="s">
        <v>190</v>
      </c>
      <c r="G578" s="3"/>
      <c r="H578" s="3">
        <v>1808.69</v>
      </c>
      <c r="I578" s="1" t="s">
        <v>83</v>
      </c>
      <c r="J578" s="1" t="s">
        <v>243</v>
      </c>
      <c r="K578" s="1" t="s">
        <v>12</v>
      </c>
      <c r="L578" s="1"/>
    </row>
    <row r="579" spans="1:12" x14ac:dyDescent="0.2">
      <c r="A579" s="1" t="s">
        <v>234</v>
      </c>
      <c r="B579" s="1" t="s">
        <v>13</v>
      </c>
      <c r="C579" s="2">
        <v>43556</v>
      </c>
      <c r="D579" s="1" t="s">
        <v>191</v>
      </c>
      <c r="E579" s="1"/>
      <c r="F579" s="1" t="s">
        <v>190</v>
      </c>
      <c r="G579" s="3"/>
      <c r="H579" s="3">
        <v>317.47000000000003</v>
      </c>
      <c r="I579" s="1" t="s">
        <v>83</v>
      </c>
      <c r="J579" s="1" t="s">
        <v>391</v>
      </c>
      <c r="K579" s="1" t="s">
        <v>12</v>
      </c>
      <c r="L579" s="1"/>
    </row>
    <row r="580" spans="1:12" x14ac:dyDescent="0.2">
      <c r="A580" s="1" t="s">
        <v>234</v>
      </c>
      <c r="B580" s="1" t="s">
        <v>13</v>
      </c>
      <c r="C580" s="2">
        <v>43556</v>
      </c>
      <c r="D580" s="1" t="s">
        <v>191</v>
      </c>
      <c r="E580" s="1"/>
      <c r="F580" s="1" t="s">
        <v>190</v>
      </c>
      <c r="G580" s="3"/>
      <c r="H580" s="3">
        <v>5302.87</v>
      </c>
      <c r="I580" s="1" t="s">
        <v>106</v>
      </c>
      <c r="J580" s="1" t="s">
        <v>122</v>
      </c>
      <c r="K580" s="1" t="s">
        <v>12</v>
      </c>
      <c r="L580" s="1"/>
    </row>
    <row r="581" spans="1:12" x14ac:dyDescent="0.2">
      <c r="A581" s="1" t="s">
        <v>234</v>
      </c>
      <c r="B581" s="1" t="s">
        <v>13</v>
      </c>
      <c r="C581" s="2">
        <v>43556</v>
      </c>
      <c r="D581" s="1" t="s">
        <v>191</v>
      </c>
      <c r="E581" s="1"/>
      <c r="F581" s="1" t="s">
        <v>190</v>
      </c>
      <c r="G581" s="3"/>
      <c r="H581" s="3">
        <v>3134.02</v>
      </c>
      <c r="I581" s="1" t="s">
        <v>83</v>
      </c>
      <c r="J581" s="1" t="s">
        <v>174</v>
      </c>
      <c r="K581" s="1" t="s">
        <v>12</v>
      </c>
      <c r="L581" s="1"/>
    </row>
    <row r="582" spans="1:12" x14ac:dyDescent="0.2">
      <c r="A582" s="1" t="s">
        <v>234</v>
      </c>
      <c r="B582" s="1" t="s">
        <v>13</v>
      </c>
      <c r="C582" s="2">
        <v>43560</v>
      </c>
      <c r="D582" s="1" t="s">
        <v>129</v>
      </c>
      <c r="E582" s="1"/>
      <c r="F582" s="1" t="s">
        <v>677</v>
      </c>
      <c r="G582" s="3">
        <v>129.5</v>
      </c>
      <c r="H582" s="3"/>
      <c r="I582" s="1" t="s">
        <v>120</v>
      </c>
      <c r="J582" s="1" t="s">
        <v>171</v>
      </c>
      <c r="K582" s="1" t="s">
        <v>12</v>
      </c>
      <c r="L582" s="1" t="s">
        <v>68</v>
      </c>
    </row>
    <row r="583" spans="1:12" x14ac:dyDescent="0.2">
      <c r="A583" s="1" t="s">
        <v>234</v>
      </c>
      <c r="B583" s="1" t="s">
        <v>13</v>
      </c>
      <c r="C583" s="2">
        <v>43560</v>
      </c>
      <c r="D583" s="1" t="s">
        <v>129</v>
      </c>
      <c r="E583" s="1"/>
      <c r="F583" s="1" t="s">
        <v>678</v>
      </c>
      <c r="G583" s="3">
        <v>864.81</v>
      </c>
      <c r="H583" s="3"/>
      <c r="I583" s="1" t="s">
        <v>119</v>
      </c>
      <c r="J583" s="1" t="s">
        <v>86</v>
      </c>
      <c r="K583" s="1" t="s">
        <v>12</v>
      </c>
      <c r="L583" s="1" t="s">
        <v>90</v>
      </c>
    </row>
    <row r="584" spans="1:12" x14ac:dyDescent="0.2">
      <c r="A584" s="1" t="s">
        <v>234</v>
      </c>
      <c r="B584" s="1" t="s">
        <v>13</v>
      </c>
      <c r="C584" s="2">
        <v>43560</v>
      </c>
      <c r="D584" s="1" t="s">
        <v>129</v>
      </c>
      <c r="E584" s="1"/>
      <c r="F584" s="1" t="s">
        <v>679</v>
      </c>
      <c r="G584" s="3">
        <v>925.12</v>
      </c>
      <c r="H584" s="3"/>
      <c r="I584" s="1" t="s">
        <v>119</v>
      </c>
      <c r="J584" s="1" t="s">
        <v>86</v>
      </c>
      <c r="K584" s="1" t="s">
        <v>12</v>
      </c>
      <c r="L584" s="1" t="s">
        <v>34</v>
      </c>
    </row>
    <row r="585" spans="1:12" x14ac:dyDescent="0.2">
      <c r="A585" s="1" t="s">
        <v>234</v>
      </c>
      <c r="B585" s="1" t="s">
        <v>13</v>
      </c>
      <c r="C585" s="2">
        <v>43560</v>
      </c>
      <c r="D585" s="1" t="s">
        <v>129</v>
      </c>
      <c r="E585" s="1"/>
      <c r="F585" s="1" t="s">
        <v>680</v>
      </c>
      <c r="G585" s="3">
        <v>1149.07</v>
      </c>
      <c r="H585" s="3"/>
      <c r="I585" s="1" t="s">
        <v>119</v>
      </c>
      <c r="J585" s="1" t="s">
        <v>86</v>
      </c>
      <c r="K585" s="1" t="s">
        <v>12</v>
      </c>
      <c r="L585" s="1" t="s">
        <v>96</v>
      </c>
    </row>
    <row r="586" spans="1:12" x14ac:dyDescent="0.2">
      <c r="A586" s="1" t="s">
        <v>234</v>
      </c>
      <c r="B586" s="1" t="s">
        <v>13</v>
      </c>
      <c r="C586" s="2">
        <v>43560</v>
      </c>
      <c r="D586" s="1" t="s">
        <v>129</v>
      </c>
      <c r="E586" s="1"/>
      <c r="F586" s="1" t="s">
        <v>681</v>
      </c>
      <c r="G586" s="3">
        <v>877.18</v>
      </c>
      <c r="H586" s="3"/>
      <c r="I586" s="1" t="s">
        <v>119</v>
      </c>
      <c r="J586" s="1" t="s">
        <v>86</v>
      </c>
      <c r="K586" s="1" t="s">
        <v>12</v>
      </c>
      <c r="L586" s="1" t="s">
        <v>251</v>
      </c>
    </row>
    <row r="587" spans="1:12" x14ac:dyDescent="0.2">
      <c r="A587" s="1" t="s">
        <v>234</v>
      </c>
      <c r="B587" s="1" t="s">
        <v>13</v>
      </c>
      <c r="C587" s="2">
        <v>43560</v>
      </c>
      <c r="D587" s="1" t="s">
        <v>129</v>
      </c>
      <c r="E587" s="1"/>
      <c r="F587" s="1" t="s">
        <v>682</v>
      </c>
      <c r="G587" s="3">
        <v>1480.77</v>
      </c>
      <c r="H587" s="3"/>
      <c r="I587" s="1" t="s">
        <v>108</v>
      </c>
      <c r="J587" s="1" t="s">
        <v>117</v>
      </c>
      <c r="K587" s="1" t="s">
        <v>84</v>
      </c>
      <c r="L587" s="1" t="s">
        <v>26</v>
      </c>
    </row>
    <row r="588" spans="1:12" x14ac:dyDescent="0.2">
      <c r="A588" s="1" t="s">
        <v>234</v>
      </c>
      <c r="B588" s="1" t="s">
        <v>13</v>
      </c>
      <c r="C588" s="2">
        <v>43560</v>
      </c>
      <c r="D588" s="1" t="s">
        <v>129</v>
      </c>
      <c r="E588" s="1"/>
      <c r="F588" s="1" t="s">
        <v>683</v>
      </c>
      <c r="G588" s="3">
        <v>834.9</v>
      </c>
      <c r="H588" s="3"/>
      <c r="I588" s="1" t="s">
        <v>119</v>
      </c>
      <c r="J588" s="1" t="s">
        <v>86</v>
      </c>
      <c r="K588" s="1" t="s">
        <v>12</v>
      </c>
      <c r="L588" s="1" t="s">
        <v>42</v>
      </c>
    </row>
    <row r="589" spans="1:12" x14ac:dyDescent="0.2">
      <c r="A589" s="1" t="s">
        <v>234</v>
      </c>
      <c r="B589" s="1" t="s">
        <v>13</v>
      </c>
      <c r="C589" s="2">
        <v>43560</v>
      </c>
      <c r="D589" s="1" t="s">
        <v>129</v>
      </c>
      <c r="E589" s="1"/>
      <c r="F589" s="1" t="s">
        <v>684</v>
      </c>
      <c r="G589" s="3">
        <v>878.89</v>
      </c>
      <c r="H589" s="3"/>
      <c r="I589" s="1" t="s">
        <v>119</v>
      </c>
      <c r="J589" s="1" t="s">
        <v>86</v>
      </c>
      <c r="K589" s="1" t="s">
        <v>12</v>
      </c>
      <c r="L589" s="1" t="s">
        <v>94</v>
      </c>
    </row>
    <row r="590" spans="1:12" x14ac:dyDescent="0.2">
      <c r="A590" s="1" t="s">
        <v>234</v>
      </c>
      <c r="B590" s="1" t="s">
        <v>13</v>
      </c>
      <c r="C590" s="2">
        <v>43560</v>
      </c>
      <c r="D590" s="1" t="s">
        <v>129</v>
      </c>
      <c r="E590" s="1"/>
      <c r="F590" s="1" t="s">
        <v>685</v>
      </c>
      <c r="G590" s="3">
        <v>2181.44</v>
      </c>
      <c r="H590" s="3"/>
      <c r="I590" s="1" t="s">
        <v>119</v>
      </c>
      <c r="J590" s="1" t="s">
        <v>86</v>
      </c>
      <c r="K590" s="1" t="s">
        <v>12</v>
      </c>
      <c r="L590" s="1" t="s">
        <v>62</v>
      </c>
    </row>
    <row r="591" spans="1:12" x14ac:dyDescent="0.2">
      <c r="A591" s="1" t="s">
        <v>234</v>
      </c>
      <c r="B591" s="1" t="s">
        <v>13</v>
      </c>
      <c r="C591" s="2">
        <v>43560</v>
      </c>
      <c r="D591" s="1" t="s">
        <v>129</v>
      </c>
      <c r="E591" s="1"/>
      <c r="F591" s="1" t="s">
        <v>686</v>
      </c>
      <c r="G591" s="3">
        <v>615.38</v>
      </c>
      <c r="H591" s="3"/>
      <c r="I591" s="1" t="s">
        <v>106</v>
      </c>
      <c r="J591" s="1" t="s">
        <v>107</v>
      </c>
      <c r="K591" s="1" t="s">
        <v>12</v>
      </c>
      <c r="L591" s="1" t="s">
        <v>25</v>
      </c>
    </row>
    <row r="592" spans="1:12" x14ac:dyDescent="0.2">
      <c r="A592" s="1" t="s">
        <v>234</v>
      </c>
      <c r="B592" s="1" t="s">
        <v>13</v>
      </c>
      <c r="C592" s="2">
        <v>43560</v>
      </c>
      <c r="D592" s="1" t="s">
        <v>129</v>
      </c>
      <c r="E592" s="1"/>
      <c r="F592" s="1" t="s">
        <v>687</v>
      </c>
      <c r="G592" s="3">
        <v>625</v>
      </c>
      <c r="H592" s="3"/>
      <c r="I592" s="1" t="s">
        <v>87</v>
      </c>
      <c r="J592" s="1" t="s">
        <v>116</v>
      </c>
      <c r="K592" s="1" t="s">
        <v>84</v>
      </c>
      <c r="L592" s="1" t="s">
        <v>300</v>
      </c>
    </row>
    <row r="593" spans="1:12" x14ac:dyDescent="0.2">
      <c r="A593" s="1" t="s">
        <v>234</v>
      </c>
      <c r="B593" s="1" t="s">
        <v>13</v>
      </c>
      <c r="C593" s="2">
        <v>43560</v>
      </c>
      <c r="D593" s="1" t="s">
        <v>129</v>
      </c>
      <c r="E593" s="1"/>
      <c r="F593" s="1" t="s">
        <v>688</v>
      </c>
      <c r="G593" s="3">
        <v>1031.3699999999999</v>
      </c>
      <c r="H593" s="3"/>
      <c r="I593" s="1" t="s">
        <v>119</v>
      </c>
      <c r="J593" s="1" t="s">
        <v>86</v>
      </c>
      <c r="K593" s="1" t="s">
        <v>12</v>
      </c>
      <c r="L593" s="1" t="s">
        <v>287</v>
      </c>
    </row>
    <row r="594" spans="1:12" x14ac:dyDescent="0.2">
      <c r="A594" s="1" t="s">
        <v>234</v>
      </c>
      <c r="B594" s="1" t="s">
        <v>13</v>
      </c>
      <c r="C594" s="2">
        <v>43560</v>
      </c>
      <c r="D594" s="1" t="s">
        <v>129</v>
      </c>
      <c r="E594" s="1"/>
      <c r="F594" s="1" t="s">
        <v>689</v>
      </c>
      <c r="G594" s="3">
        <v>1158.0999999999999</v>
      </c>
      <c r="H594" s="3"/>
      <c r="I594" s="1" t="s">
        <v>119</v>
      </c>
      <c r="J594" s="1" t="s">
        <v>86</v>
      </c>
      <c r="K594" s="1" t="s">
        <v>12</v>
      </c>
      <c r="L594" s="1" t="s">
        <v>246</v>
      </c>
    </row>
    <row r="595" spans="1:12" x14ac:dyDescent="0.2">
      <c r="A595" s="1" t="s">
        <v>234</v>
      </c>
      <c r="B595" s="1" t="s">
        <v>13</v>
      </c>
      <c r="C595" s="2">
        <v>43560</v>
      </c>
      <c r="D595" s="1" t="s">
        <v>129</v>
      </c>
      <c r="E595" s="1"/>
      <c r="F595" s="1" t="s">
        <v>690</v>
      </c>
      <c r="G595" s="3">
        <v>272.39999999999998</v>
      </c>
      <c r="H595" s="3"/>
      <c r="I595" s="1" t="s">
        <v>119</v>
      </c>
      <c r="J595" s="1" t="s">
        <v>86</v>
      </c>
      <c r="K595" s="1" t="s">
        <v>12</v>
      </c>
      <c r="L595" s="1" t="s">
        <v>464</v>
      </c>
    </row>
    <row r="596" spans="1:12" x14ac:dyDescent="0.2">
      <c r="A596" s="1" t="s">
        <v>234</v>
      </c>
      <c r="B596" s="1" t="s">
        <v>13</v>
      </c>
      <c r="C596" s="2">
        <v>43560</v>
      </c>
      <c r="D596" s="1" t="s">
        <v>129</v>
      </c>
      <c r="E596" s="1"/>
      <c r="F596" s="1" t="s">
        <v>691</v>
      </c>
      <c r="G596" s="3">
        <v>861.39</v>
      </c>
      <c r="H596" s="3"/>
      <c r="I596" s="1" t="s">
        <v>120</v>
      </c>
      <c r="J596" s="1" t="s">
        <v>171</v>
      </c>
      <c r="K596" s="1" t="s">
        <v>12</v>
      </c>
      <c r="L596" s="1" t="s">
        <v>76</v>
      </c>
    </row>
    <row r="597" spans="1:12" x14ac:dyDescent="0.2">
      <c r="A597" s="1" t="s">
        <v>234</v>
      </c>
      <c r="B597" s="1" t="s">
        <v>13</v>
      </c>
      <c r="C597" s="2">
        <v>43560</v>
      </c>
      <c r="D597" s="1" t="s">
        <v>129</v>
      </c>
      <c r="E597" s="1"/>
      <c r="F597" s="1" t="s">
        <v>692</v>
      </c>
      <c r="G597" s="3">
        <v>531.74</v>
      </c>
      <c r="H597" s="3"/>
      <c r="I597" s="1" t="s">
        <v>119</v>
      </c>
      <c r="J597" s="1" t="s">
        <v>86</v>
      </c>
      <c r="K597" s="1" t="s">
        <v>12</v>
      </c>
      <c r="L597" s="1" t="s">
        <v>491</v>
      </c>
    </row>
    <row r="598" spans="1:12" x14ac:dyDescent="0.2">
      <c r="A598" s="1" t="s">
        <v>234</v>
      </c>
      <c r="B598" s="1" t="s">
        <v>13</v>
      </c>
      <c r="C598" s="2">
        <v>43560</v>
      </c>
      <c r="D598" s="1" t="s">
        <v>129</v>
      </c>
      <c r="E598" s="1"/>
      <c r="F598" s="1" t="s">
        <v>693</v>
      </c>
      <c r="G598" s="3">
        <v>1307.8499999999999</v>
      </c>
      <c r="H598" s="3"/>
      <c r="I598" s="1" t="s">
        <v>119</v>
      </c>
      <c r="J598" s="1" t="s">
        <v>86</v>
      </c>
      <c r="K598" s="1" t="s">
        <v>12</v>
      </c>
      <c r="L598" s="1" t="s">
        <v>88</v>
      </c>
    </row>
    <row r="599" spans="1:12" x14ac:dyDescent="0.2">
      <c r="A599" s="1" t="s">
        <v>234</v>
      </c>
      <c r="B599" s="1" t="s">
        <v>13</v>
      </c>
      <c r="C599" s="2">
        <v>43560</v>
      </c>
      <c r="D599" s="1" t="s">
        <v>129</v>
      </c>
      <c r="E599" s="1"/>
      <c r="F599" s="1" t="s">
        <v>694</v>
      </c>
      <c r="G599" s="3">
        <v>531.74</v>
      </c>
      <c r="H599" s="3"/>
      <c r="I599" s="1" t="s">
        <v>119</v>
      </c>
      <c r="J599" s="1" t="s">
        <v>86</v>
      </c>
      <c r="K599" s="1" t="s">
        <v>12</v>
      </c>
      <c r="L599" s="1" t="s">
        <v>354</v>
      </c>
    </row>
    <row r="600" spans="1:12" x14ac:dyDescent="0.2">
      <c r="A600" s="1" t="s">
        <v>234</v>
      </c>
      <c r="B600" s="1" t="s">
        <v>13</v>
      </c>
      <c r="C600" s="2">
        <v>43560</v>
      </c>
      <c r="D600" s="1" t="s">
        <v>129</v>
      </c>
      <c r="E600" s="1"/>
      <c r="F600" s="1" t="s">
        <v>695</v>
      </c>
      <c r="G600" s="3">
        <v>74.34</v>
      </c>
      <c r="H600" s="3"/>
      <c r="I600" s="1" t="s">
        <v>185</v>
      </c>
      <c r="J600" s="1" t="s">
        <v>126</v>
      </c>
      <c r="K600" s="1" t="s">
        <v>84</v>
      </c>
      <c r="L600" s="1" t="s">
        <v>51</v>
      </c>
    </row>
    <row r="601" spans="1:12" x14ac:dyDescent="0.2">
      <c r="A601" s="1" t="s">
        <v>234</v>
      </c>
      <c r="B601" s="1" t="s">
        <v>13</v>
      </c>
      <c r="C601" s="2">
        <v>43560</v>
      </c>
      <c r="D601" s="1" t="s">
        <v>129</v>
      </c>
      <c r="E601" s="1"/>
      <c r="F601" s="1" t="s">
        <v>695</v>
      </c>
      <c r="G601" s="3">
        <v>148.68</v>
      </c>
      <c r="H601" s="3"/>
      <c r="I601" s="1" t="s">
        <v>85</v>
      </c>
      <c r="J601" s="1" t="s">
        <v>125</v>
      </c>
      <c r="K601" s="1" t="s">
        <v>84</v>
      </c>
      <c r="L601" s="1" t="s">
        <v>51</v>
      </c>
    </row>
    <row r="602" spans="1:12" x14ac:dyDescent="0.2">
      <c r="A602" s="1" t="s">
        <v>234</v>
      </c>
      <c r="B602" s="1" t="s">
        <v>13</v>
      </c>
      <c r="C602" s="2">
        <v>43560</v>
      </c>
      <c r="D602" s="1" t="s">
        <v>129</v>
      </c>
      <c r="E602" s="1"/>
      <c r="F602" s="1" t="s">
        <v>696</v>
      </c>
      <c r="G602" s="3">
        <v>693.37</v>
      </c>
      <c r="H602" s="3"/>
      <c r="I602" s="1" t="s">
        <v>120</v>
      </c>
      <c r="J602" s="1" t="s">
        <v>171</v>
      </c>
      <c r="K602" s="1" t="s">
        <v>12</v>
      </c>
      <c r="L602" s="1" t="s">
        <v>437</v>
      </c>
    </row>
    <row r="603" spans="1:12" x14ac:dyDescent="0.2">
      <c r="A603" s="1" t="s">
        <v>234</v>
      </c>
      <c r="B603" s="1" t="s">
        <v>13</v>
      </c>
      <c r="C603" s="2">
        <v>43560</v>
      </c>
      <c r="D603" s="1" t="s">
        <v>129</v>
      </c>
      <c r="E603" s="1"/>
      <c r="F603" s="1" t="s">
        <v>697</v>
      </c>
      <c r="G603" s="3">
        <v>1074.22</v>
      </c>
      <c r="H603" s="3"/>
      <c r="I603" s="1" t="s">
        <v>119</v>
      </c>
      <c r="J603" s="1" t="s">
        <v>86</v>
      </c>
      <c r="K603" s="1" t="s">
        <v>12</v>
      </c>
      <c r="L603" s="1" t="s">
        <v>48</v>
      </c>
    </row>
    <row r="604" spans="1:12" x14ac:dyDescent="0.2">
      <c r="A604" s="1" t="s">
        <v>234</v>
      </c>
      <c r="B604" s="1" t="s">
        <v>13</v>
      </c>
      <c r="C604" s="2">
        <v>43560</v>
      </c>
      <c r="D604" s="1" t="s">
        <v>129</v>
      </c>
      <c r="E604" s="1"/>
      <c r="F604" s="1" t="s">
        <v>698</v>
      </c>
      <c r="G604" s="3">
        <v>70.290000000000006</v>
      </c>
      <c r="H604" s="3"/>
      <c r="I604" s="1" t="s">
        <v>83</v>
      </c>
      <c r="J604" s="1" t="s">
        <v>279</v>
      </c>
      <c r="K604" s="1" t="s">
        <v>12</v>
      </c>
      <c r="L604" s="1" t="s">
        <v>17</v>
      </c>
    </row>
    <row r="605" spans="1:12" x14ac:dyDescent="0.2">
      <c r="A605" s="1" t="s">
        <v>234</v>
      </c>
      <c r="B605" s="1" t="s">
        <v>13</v>
      </c>
      <c r="C605" s="2">
        <v>43560</v>
      </c>
      <c r="D605" s="1" t="s">
        <v>129</v>
      </c>
      <c r="E605" s="1"/>
      <c r="F605" s="1" t="s">
        <v>699</v>
      </c>
      <c r="G605" s="3">
        <v>98.64</v>
      </c>
      <c r="H605" s="3"/>
      <c r="I605" s="1" t="s">
        <v>83</v>
      </c>
      <c r="J605" s="1" t="s">
        <v>279</v>
      </c>
      <c r="K605" s="1" t="s">
        <v>12</v>
      </c>
      <c r="L605" s="1" t="s">
        <v>73</v>
      </c>
    </row>
    <row r="606" spans="1:12" x14ac:dyDescent="0.2">
      <c r="A606" s="1" t="s">
        <v>234</v>
      </c>
      <c r="B606" s="1" t="s">
        <v>13</v>
      </c>
      <c r="C606" s="2">
        <v>43560</v>
      </c>
      <c r="D606" s="1" t="s">
        <v>129</v>
      </c>
      <c r="E606" s="1"/>
      <c r="F606" s="1" t="s">
        <v>700</v>
      </c>
      <c r="G606" s="3">
        <v>75</v>
      </c>
      <c r="H606" s="3"/>
      <c r="I606" s="1" t="s">
        <v>185</v>
      </c>
      <c r="J606" s="1" t="s">
        <v>126</v>
      </c>
      <c r="K606" s="1" t="s">
        <v>84</v>
      </c>
      <c r="L606" s="1" t="s">
        <v>29</v>
      </c>
    </row>
    <row r="607" spans="1:12" x14ac:dyDescent="0.2">
      <c r="A607" s="1" t="s">
        <v>234</v>
      </c>
      <c r="B607" s="1" t="s">
        <v>13</v>
      </c>
      <c r="C607" s="2">
        <v>43560</v>
      </c>
      <c r="D607" s="1" t="s">
        <v>129</v>
      </c>
      <c r="E607" s="1"/>
      <c r="F607" s="1" t="s">
        <v>701</v>
      </c>
      <c r="G607" s="3">
        <v>804.05</v>
      </c>
      <c r="H607" s="3"/>
      <c r="I607" s="1" t="s">
        <v>83</v>
      </c>
      <c r="J607" s="1" t="s">
        <v>176</v>
      </c>
      <c r="K607" s="1" t="s">
        <v>12</v>
      </c>
      <c r="L607" s="1" t="s">
        <v>99</v>
      </c>
    </row>
    <row r="608" spans="1:12" x14ac:dyDescent="0.2">
      <c r="A608" s="1" t="s">
        <v>234</v>
      </c>
      <c r="B608" s="1" t="s">
        <v>13</v>
      </c>
      <c r="C608" s="2">
        <v>43560</v>
      </c>
      <c r="D608" s="1" t="s">
        <v>129</v>
      </c>
      <c r="E608" s="1"/>
      <c r="F608" s="1" t="s">
        <v>702</v>
      </c>
      <c r="G608" s="3">
        <v>925.86</v>
      </c>
      <c r="H608" s="3"/>
      <c r="I608" s="1" t="s">
        <v>120</v>
      </c>
      <c r="J608" s="1" t="s">
        <v>171</v>
      </c>
      <c r="K608" s="1" t="s">
        <v>12</v>
      </c>
      <c r="L608" s="1" t="s">
        <v>418</v>
      </c>
    </row>
    <row r="609" spans="1:12" x14ac:dyDescent="0.2">
      <c r="A609" s="1" t="s">
        <v>234</v>
      </c>
      <c r="B609" s="1" t="s">
        <v>13</v>
      </c>
      <c r="C609" s="2">
        <v>43560</v>
      </c>
      <c r="D609" s="1" t="s">
        <v>129</v>
      </c>
      <c r="E609" s="1"/>
      <c r="F609" s="1" t="s">
        <v>703</v>
      </c>
      <c r="G609" s="3">
        <v>608.83000000000004</v>
      </c>
      <c r="H609" s="3"/>
      <c r="I609" s="1" t="s">
        <v>119</v>
      </c>
      <c r="J609" s="1" t="s">
        <v>86</v>
      </c>
      <c r="K609" s="1" t="s">
        <v>12</v>
      </c>
      <c r="L609" s="1" t="s">
        <v>469</v>
      </c>
    </row>
    <row r="610" spans="1:12" x14ac:dyDescent="0.2">
      <c r="A610" s="1" t="s">
        <v>234</v>
      </c>
      <c r="B610" s="1" t="s">
        <v>13</v>
      </c>
      <c r="C610" s="2">
        <v>43560</v>
      </c>
      <c r="D610" s="1" t="s">
        <v>129</v>
      </c>
      <c r="E610" s="1"/>
      <c r="F610" s="1" t="s">
        <v>700</v>
      </c>
      <c r="G610" s="3">
        <v>250</v>
      </c>
      <c r="H610" s="3"/>
      <c r="I610" s="1" t="s">
        <v>83</v>
      </c>
      <c r="J610" s="1" t="s">
        <v>175</v>
      </c>
      <c r="K610" s="1" t="s">
        <v>84</v>
      </c>
      <c r="L610" s="1" t="s">
        <v>29</v>
      </c>
    </row>
    <row r="611" spans="1:12" x14ac:dyDescent="0.2">
      <c r="A611" s="1" t="s">
        <v>234</v>
      </c>
      <c r="B611" s="1" t="s">
        <v>13</v>
      </c>
      <c r="C611" s="2">
        <v>43560</v>
      </c>
      <c r="D611" s="1" t="s">
        <v>129</v>
      </c>
      <c r="E611" s="1"/>
      <c r="F611" s="1" t="s">
        <v>682</v>
      </c>
      <c r="G611" s="3">
        <v>79.69</v>
      </c>
      <c r="H611" s="3"/>
      <c r="I611" s="1" t="s">
        <v>106</v>
      </c>
      <c r="J611" s="1" t="s">
        <v>121</v>
      </c>
      <c r="K611" s="1" t="s">
        <v>84</v>
      </c>
      <c r="L611" s="1" t="s">
        <v>26</v>
      </c>
    </row>
    <row r="612" spans="1:12" x14ac:dyDescent="0.2">
      <c r="A612" s="1" t="s">
        <v>234</v>
      </c>
      <c r="B612" s="1" t="s">
        <v>13</v>
      </c>
      <c r="C612" s="2">
        <v>43560</v>
      </c>
      <c r="D612" s="1" t="s">
        <v>129</v>
      </c>
      <c r="E612" s="1"/>
      <c r="F612" s="1" t="s">
        <v>704</v>
      </c>
      <c r="G612" s="3">
        <v>1292.06</v>
      </c>
      <c r="H612" s="3"/>
      <c r="I612" s="1" t="s">
        <v>106</v>
      </c>
      <c r="J612" s="1" t="s">
        <v>121</v>
      </c>
      <c r="K612" s="1" t="s">
        <v>12</v>
      </c>
      <c r="L612" s="1" t="s">
        <v>65</v>
      </c>
    </row>
    <row r="613" spans="1:12" x14ac:dyDescent="0.2">
      <c r="A613" s="1" t="s">
        <v>234</v>
      </c>
      <c r="B613" s="1" t="s">
        <v>13</v>
      </c>
      <c r="C613" s="2">
        <v>43560</v>
      </c>
      <c r="D613" s="1" t="s">
        <v>129</v>
      </c>
      <c r="E613" s="1"/>
      <c r="F613" s="1" t="s">
        <v>705</v>
      </c>
      <c r="G613" s="3">
        <v>266.92</v>
      </c>
      <c r="H613" s="3"/>
      <c r="I613" s="1" t="s">
        <v>83</v>
      </c>
      <c r="J613" s="1" t="s">
        <v>243</v>
      </c>
      <c r="K613" s="1" t="s">
        <v>12</v>
      </c>
      <c r="L613" s="1" t="s">
        <v>36</v>
      </c>
    </row>
    <row r="614" spans="1:12" x14ac:dyDescent="0.2">
      <c r="A614" s="1" t="s">
        <v>234</v>
      </c>
      <c r="B614" s="1" t="s">
        <v>13</v>
      </c>
      <c r="C614" s="2">
        <v>43560</v>
      </c>
      <c r="D614" s="1" t="s">
        <v>129</v>
      </c>
      <c r="E614" s="1"/>
      <c r="F614" s="1" t="s">
        <v>706</v>
      </c>
      <c r="G614" s="3">
        <v>1019.15</v>
      </c>
      <c r="H614" s="3"/>
      <c r="I614" s="1" t="s">
        <v>83</v>
      </c>
      <c r="J614" s="1" t="s">
        <v>176</v>
      </c>
      <c r="K614" s="1" t="s">
        <v>12</v>
      </c>
      <c r="L614" s="1" t="s">
        <v>345</v>
      </c>
    </row>
    <row r="615" spans="1:12" x14ac:dyDescent="0.2">
      <c r="A615" s="1" t="s">
        <v>234</v>
      </c>
      <c r="B615" s="1" t="s">
        <v>13</v>
      </c>
      <c r="C615" s="2">
        <v>43560</v>
      </c>
      <c r="D615" s="1" t="s">
        <v>129</v>
      </c>
      <c r="E615" s="1"/>
      <c r="F615" s="1" t="s">
        <v>707</v>
      </c>
      <c r="G615" s="3">
        <v>929.26</v>
      </c>
      <c r="H615" s="3"/>
      <c r="I615" s="1" t="s">
        <v>119</v>
      </c>
      <c r="J615" s="1" t="s">
        <v>86</v>
      </c>
      <c r="K615" s="1" t="s">
        <v>12</v>
      </c>
      <c r="L615" s="1" t="s">
        <v>67</v>
      </c>
    </row>
    <row r="616" spans="1:12" x14ac:dyDescent="0.2">
      <c r="A616" s="1" t="s">
        <v>234</v>
      </c>
      <c r="B616" s="1" t="s">
        <v>13</v>
      </c>
      <c r="C616" s="2">
        <v>43560</v>
      </c>
      <c r="D616" s="1" t="s">
        <v>129</v>
      </c>
      <c r="E616" s="1"/>
      <c r="F616" s="1" t="s">
        <v>677</v>
      </c>
      <c r="G616" s="3">
        <v>230.22</v>
      </c>
      <c r="H616" s="3"/>
      <c r="I616" s="1" t="s">
        <v>119</v>
      </c>
      <c r="J616" s="1" t="s">
        <v>86</v>
      </c>
      <c r="K616" s="1" t="s">
        <v>12</v>
      </c>
      <c r="L616" s="1" t="s">
        <v>68</v>
      </c>
    </row>
    <row r="617" spans="1:12" x14ac:dyDescent="0.2">
      <c r="A617" s="1" t="s">
        <v>234</v>
      </c>
      <c r="B617" s="1" t="s">
        <v>13</v>
      </c>
      <c r="C617" s="2">
        <v>43560</v>
      </c>
      <c r="D617" s="1" t="s">
        <v>129</v>
      </c>
      <c r="E617" s="1"/>
      <c r="F617" s="1" t="s">
        <v>705</v>
      </c>
      <c r="G617" s="3">
        <v>533.84</v>
      </c>
      <c r="H617" s="3"/>
      <c r="I617" s="1" t="s">
        <v>83</v>
      </c>
      <c r="J617" s="1" t="s">
        <v>175</v>
      </c>
      <c r="K617" s="1" t="s">
        <v>12</v>
      </c>
      <c r="L617" s="1" t="s">
        <v>36</v>
      </c>
    </row>
    <row r="618" spans="1:12" x14ac:dyDescent="0.2">
      <c r="A618" s="1" t="s">
        <v>234</v>
      </c>
      <c r="B618" s="1" t="s">
        <v>13</v>
      </c>
      <c r="C618" s="2">
        <v>43560</v>
      </c>
      <c r="D618" s="1" t="s">
        <v>129</v>
      </c>
      <c r="E618" s="1"/>
      <c r="F618" s="1" t="s">
        <v>708</v>
      </c>
      <c r="G618" s="3">
        <v>88.88</v>
      </c>
      <c r="H618" s="3"/>
      <c r="I618" s="1" t="s">
        <v>83</v>
      </c>
      <c r="J618" s="1" t="s">
        <v>279</v>
      </c>
      <c r="K618" s="1" t="s">
        <v>12</v>
      </c>
      <c r="L618" s="1" t="s">
        <v>57</v>
      </c>
    </row>
    <row r="619" spans="1:12" x14ac:dyDescent="0.2">
      <c r="A619" s="1" t="s">
        <v>234</v>
      </c>
      <c r="B619" s="1" t="s">
        <v>13</v>
      </c>
      <c r="C619" s="2">
        <v>43560</v>
      </c>
      <c r="D619" s="1" t="s">
        <v>129</v>
      </c>
      <c r="E619" s="1"/>
      <c r="F619" s="1" t="s">
        <v>709</v>
      </c>
      <c r="G619" s="3">
        <v>2137.38</v>
      </c>
      <c r="H619" s="3"/>
      <c r="I619" s="1" t="s">
        <v>119</v>
      </c>
      <c r="J619" s="1" t="s">
        <v>86</v>
      </c>
      <c r="K619" s="1" t="s">
        <v>12</v>
      </c>
      <c r="L619" s="1" t="s">
        <v>24</v>
      </c>
    </row>
    <row r="620" spans="1:12" x14ac:dyDescent="0.2">
      <c r="A620" s="1" t="s">
        <v>234</v>
      </c>
      <c r="B620" s="1" t="s">
        <v>13</v>
      </c>
      <c r="C620" s="2">
        <v>43560</v>
      </c>
      <c r="D620" s="1" t="s">
        <v>129</v>
      </c>
      <c r="E620" s="1"/>
      <c r="F620" s="1" t="s">
        <v>710</v>
      </c>
      <c r="G620" s="3">
        <v>763.64</v>
      </c>
      <c r="H620" s="3"/>
      <c r="I620" s="1" t="s">
        <v>119</v>
      </c>
      <c r="J620" s="1" t="s">
        <v>86</v>
      </c>
      <c r="K620" s="1" t="s">
        <v>12</v>
      </c>
      <c r="L620" s="1" t="s">
        <v>248</v>
      </c>
    </row>
    <row r="621" spans="1:12" x14ac:dyDescent="0.2">
      <c r="A621" s="1" t="s">
        <v>234</v>
      </c>
      <c r="B621" s="1" t="s">
        <v>13</v>
      </c>
      <c r="C621" s="2">
        <v>43560</v>
      </c>
      <c r="D621" s="1" t="s">
        <v>129</v>
      </c>
      <c r="E621" s="1"/>
      <c r="F621" s="1" t="s">
        <v>711</v>
      </c>
      <c r="G621" s="3">
        <v>1077.3</v>
      </c>
      <c r="H621" s="3"/>
      <c r="I621" s="1" t="s">
        <v>119</v>
      </c>
      <c r="J621" s="1" t="s">
        <v>86</v>
      </c>
      <c r="K621" s="1" t="s">
        <v>12</v>
      </c>
      <c r="L621" s="1" t="s">
        <v>71</v>
      </c>
    </row>
    <row r="622" spans="1:12" x14ac:dyDescent="0.2">
      <c r="A622" s="1" t="s">
        <v>234</v>
      </c>
      <c r="B622" s="1" t="s">
        <v>13</v>
      </c>
      <c r="C622" s="2">
        <v>43560</v>
      </c>
      <c r="D622" s="1" t="s">
        <v>129</v>
      </c>
      <c r="E622" s="1"/>
      <c r="F622" s="1" t="s">
        <v>712</v>
      </c>
      <c r="G622" s="3">
        <v>891.97</v>
      </c>
      <c r="H622" s="3"/>
      <c r="I622" s="1" t="s">
        <v>119</v>
      </c>
      <c r="J622" s="1" t="s">
        <v>86</v>
      </c>
      <c r="K622" s="1" t="s">
        <v>12</v>
      </c>
      <c r="L622" s="1" t="s">
        <v>456</v>
      </c>
    </row>
    <row r="623" spans="1:12" x14ac:dyDescent="0.2">
      <c r="A623" s="1" t="s">
        <v>234</v>
      </c>
      <c r="B623" s="1" t="s">
        <v>13</v>
      </c>
      <c r="C623" s="2">
        <v>43560</v>
      </c>
      <c r="D623" s="1" t="s">
        <v>129</v>
      </c>
      <c r="E623" s="1"/>
      <c r="F623" s="1" t="s">
        <v>698</v>
      </c>
      <c r="G623" s="3">
        <v>281.18</v>
      </c>
      <c r="H623" s="3"/>
      <c r="I623" s="1" t="s">
        <v>83</v>
      </c>
      <c r="J623" s="1" t="s">
        <v>391</v>
      </c>
      <c r="K623" s="1" t="s">
        <v>12</v>
      </c>
      <c r="L623" s="1" t="s">
        <v>17</v>
      </c>
    </row>
    <row r="624" spans="1:12" x14ac:dyDescent="0.2">
      <c r="A624" s="1" t="s">
        <v>234</v>
      </c>
      <c r="B624" s="1" t="s">
        <v>13</v>
      </c>
      <c r="C624" s="2">
        <v>43560</v>
      </c>
      <c r="D624" s="1" t="s">
        <v>129</v>
      </c>
      <c r="E624" s="1"/>
      <c r="F624" s="1" t="s">
        <v>713</v>
      </c>
      <c r="G624" s="3">
        <v>817.36</v>
      </c>
      <c r="H624" s="3"/>
      <c r="I624" s="1" t="s">
        <v>119</v>
      </c>
      <c r="J624" s="1" t="s">
        <v>86</v>
      </c>
      <c r="K624" s="1" t="s">
        <v>12</v>
      </c>
      <c r="L624" s="1" t="s">
        <v>50</v>
      </c>
    </row>
    <row r="625" spans="1:12" x14ac:dyDescent="0.2">
      <c r="A625" s="1" t="s">
        <v>234</v>
      </c>
      <c r="B625" s="1" t="s">
        <v>13</v>
      </c>
      <c r="C625" s="2">
        <v>43560</v>
      </c>
      <c r="D625" s="1" t="s">
        <v>129</v>
      </c>
      <c r="E625" s="1"/>
      <c r="F625" s="1" t="s">
        <v>714</v>
      </c>
      <c r="G625" s="3">
        <v>164.23</v>
      </c>
      <c r="H625" s="3"/>
      <c r="I625" s="1" t="s">
        <v>83</v>
      </c>
      <c r="J625" s="1" t="s">
        <v>175</v>
      </c>
      <c r="K625" s="1" t="s">
        <v>12</v>
      </c>
      <c r="L625" s="1" t="s">
        <v>14</v>
      </c>
    </row>
    <row r="626" spans="1:12" x14ac:dyDescent="0.2">
      <c r="A626" s="1" t="s">
        <v>234</v>
      </c>
      <c r="B626" s="1" t="s">
        <v>13</v>
      </c>
      <c r="C626" s="2">
        <v>43560</v>
      </c>
      <c r="D626" s="1" t="s">
        <v>129</v>
      </c>
      <c r="E626" s="1"/>
      <c r="F626" s="1" t="s">
        <v>715</v>
      </c>
      <c r="G626" s="3">
        <v>159.04</v>
      </c>
      <c r="H626" s="3"/>
      <c r="I626" s="1" t="s">
        <v>185</v>
      </c>
      <c r="J626" s="1" t="s">
        <v>126</v>
      </c>
      <c r="K626" s="1" t="s">
        <v>12</v>
      </c>
      <c r="L626" s="1" t="s">
        <v>304</v>
      </c>
    </row>
    <row r="627" spans="1:12" x14ac:dyDescent="0.2">
      <c r="A627" s="1" t="s">
        <v>234</v>
      </c>
      <c r="B627" s="1" t="s">
        <v>13</v>
      </c>
      <c r="C627" s="2">
        <v>43560</v>
      </c>
      <c r="D627" s="1" t="s">
        <v>129</v>
      </c>
      <c r="E627" s="1"/>
      <c r="F627" s="1" t="s">
        <v>716</v>
      </c>
      <c r="G627" s="3">
        <v>279.42</v>
      </c>
      <c r="H627" s="3"/>
      <c r="I627" s="1" t="s">
        <v>119</v>
      </c>
      <c r="J627" s="1" t="s">
        <v>86</v>
      </c>
      <c r="K627" s="1" t="s">
        <v>12</v>
      </c>
      <c r="L627" s="1" t="s">
        <v>717</v>
      </c>
    </row>
    <row r="628" spans="1:12" x14ac:dyDescent="0.2">
      <c r="A628" s="1" t="s">
        <v>234</v>
      </c>
      <c r="B628" s="1" t="s">
        <v>13</v>
      </c>
      <c r="C628" s="2">
        <v>43560</v>
      </c>
      <c r="D628" s="1" t="s">
        <v>129</v>
      </c>
      <c r="E628" s="1"/>
      <c r="F628" s="1" t="s">
        <v>718</v>
      </c>
      <c r="G628" s="3">
        <v>669.5</v>
      </c>
      <c r="H628" s="3"/>
      <c r="I628" s="1" t="s">
        <v>119</v>
      </c>
      <c r="J628" s="1" t="s">
        <v>86</v>
      </c>
      <c r="K628" s="1" t="s">
        <v>12</v>
      </c>
      <c r="L628" s="1" t="s">
        <v>372</v>
      </c>
    </row>
    <row r="629" spans="1:12" x14ac:dyDescent="0.2">
      <c r="A629" s="1" t="s">
        <v>234</v>
      </c>
      <c r="B629" s="1" t="s">
        <v>13</v>
      </c>
      <c r="C629" s="2">
        <v>43560</v>
      </c>
      <c r="D629" s="1" t="s">
        <v>129</v>
      </c>
      <c r="E629" s="1"/>
      <c r="F629" s="1" t="s">
        <v>719</v>
      </c>
      <c r="G629" s="3">
        <v>353.2</v>
      </c>
      <c r="H629" s="3"/>
      <c r="I629" s="1" t="s">
        <v>123</v>
      </c>
      <c r="J629" s="1" t="s">
        <v>124</v>
      </c>
      <c r="K629" s="1" t="s">
        <v>12</v>
      </c>
      <c r="L629" s="1" t="s">
        <v>311</v>
      </c>
    </row>
    <row r="630" spans="1:12" x14ac:dyDescent="0.2">
      <c r="A630" s="1" t="s">
        <v>234</v>
      </c>
      <c r="B630" s="1" t="s">
        <v>13</v>
      </c>
      <c r="C630" s="2">
        <v>43560</v>
      </c>
      <c r="D630" s="1" t="s">
        <v>129</v>
      </c>
      <c r="E630" s="1"/>
      <c r="F630" s="1" t="s">
        <v>720</v>
      </c>
      <c r="G630" s="3">
        <v>816.09</v>
      </c>
      <c r="H630" s="3"/>
      <c r="I630" s="1" t="s">
        <v>123</v>
      </c>
      <c r="J630" s="1" t="s">
        <v>124</v>
      </c>
      <c r="K630" s="1" t="s">
        <v>12</v>
      </c>
      <c r="L630" s="1" t="s">
        <v>97</v>
      </c>
    </row>
    <row r="631" spans="1:12" x14ac:dyDescent="0.2">
      <c r="A631" s="1" t="s">
        <v>234</v>
      </c>
      <c r="B631" s="1" t="s">
        <v>13</v>
      </c>
      <c r="C631" s="2">
        <v>43560</v>
      </c>
      <c r="D631" s="1" t="s">
        <v>129</v>
      </c>
      <c r="E631" s="1"/>
      <c r="F631" s="1" t="s">
        <v>721</v>
      </c>
      <c r="G631" s="3">
        <v>121.83</v>
      </c>
      <c r="H631" s="3"/>
      <c r="I631" s="1" t="s">
        <v>185</v>
      </c>
      <c r="J631" s="1" t="s">
        <v>126</v>
      </c>
      <c r="K631" s="1" t="s">
        <v>84</v>
      </c>
      <c r="L631" s="1" t="s">
        <v>241</v>
      </c>
    </row>
    <row r="632" spans="1:12" x14ac:dyDescent="0.2">
      <c r="A632" s="1" t="s">
        <v>234</v>
      </c>
      <c r="B632" s="1" t="s">
        <v>13</v>
      </c>
      <c r="C632" s="2">
        <v>43560</v>
      </c>
      <c r="D632" s="1" t="s">
        <v>129</v>
      </c>
      <c r="E632" s="1"/>
      <c r="F632" s="1" t="s">
        <v>722</v>
      </c>
      <c r="G632" s="3">
        <v>1061.1199999999999</v>
      </c>
      <c r="H632" s="3"/>
      <c r="I632" s="1" t="s">
        <v>83</v>
      </c>
      <c r="J632" s="1" t="s">
        <v>176</v>
      </c>
      <c r="K632" s="1" t="s">
        <v>12</v>
      </c>
      <c r="L632" s="1" t="s">
        <v>44</v>
      </c>
    </row>
    <row r="633" spans="1:12" x14ac:dyDescent="0.2">
      <c r="A633" s="1" t="s">
        <v>234</v>
      </c>
      <c r="B633" s="1" t="s">
        <v>13</v>
      </c>
      <c r="C633" s="2">
        <v>43560</v>
      </c>
      <c r="D633" s="1" t="s">
        <v>129</v>
      </c>
      <c r="E633" s="1"/>
      <c r="F633" s="1" t="s">
        <v>723</v>
      </c>
      <c r="G633" s="3">
        <v>779.45</v>
      </c>
      <c r="H633" s="3"/>
      <c r="I633" s="1" t="s">
        <v>120</v>
      </c>
      <c r="J633" s="1" t="s">
        <v>171</v>
      </c>
      <c r="K633" s="1" t="s">
        <v>12</v>
      </c>
      <c r="L633" s="1" t="s">
        <v>81</v>
      </c>
    </row>
    <row r="634" spans="1:12" x14ac:dyDescent="0.2">
      <c r="A634" s="1" t="s">
        <v>234</v>
      </c>
      <c r="B634" s="1" t="s">
        <v>13</v>
      </c>
      <c r="C634" s="2">
        <v>43560</v>
      </c>
      <c r="D634" s="1" t="s">
        <v>129</v>
      </c>
      <c r="E634" s="1"/>
      <c r="F634" s="1" t="s">
        <v>724</v>
      </c>
      <c r="G634" s="3">
        <v>960.86</v>
      </c>
      <c r="H634" s="3"/>
      <c r="I634" s="1" t="s">
        <v>120</v>
      </c>
      <c r="J634" s="1" t="s">
        <v>171</v>
      </c>
      <c r="K634" s="1" t="s">
        <v>12</v>
      </c>
      <c r="L634" s="1" t="s">
        <v>352</v>
      </c>
    </row>
    <row r="635" spans="1:12" x14ac:dyDescent="0.2">
      <c r="A635" s="1" t="s">
        <v>234</v>
      </c>
      <c r="B635" s="1" t="s">
        <v>13</v>
      </c>
      <c r="C635" s="2">
        <v>43560</v>
      </c>
      <c r="D635" s="1" t="s">
        <v>129</v>
      </c>
      <c r="E635" s="1"/>
      <c r="F635" s="1" t="s">
        <v>725</v>
      </c>
      <c r="G635" s="3">
        <v>160.94</v>
      </c>
      <c r="H635" s="3"/>
      <c r="I635" s="1" t="s">
        <v>120</v>
      </c>
      <c r="J635" s="1" t="s">
        <v>171</v>
      </c>
      <c r="K635" s="1" t="s">
        <v>12</v>
      </c>
      <c r="L635" s="1" t="s">
        <v>78</v>
      </c>
    </row>
    <row r="636" spans="1:12" x14ac:dyDescent="0.2">
      <c r="A636" s="1" t="s">
        <v>234</v>
      </c>
      <c r="B636" s="1" t="s">
        <v>13</v>
      </c>
      <c r="C636" s="2">
        <v>43560</v>
      </c>
      <c r="D636" s="1" t="s">
        <v>129</v>
      </c>
      <c r="E636" s="1"/>
      <c r="F636" s="1" t="s">
        <v>726</v>
      </c>
      <c r="G636" s="3">
        <v>1521.94</v>
      </c>
      <c r="H636" s="3"/>
      <c r="I636" s="1" t="s">
        <v>119</v>
      </c>
      <c r="J636" s="1" t="s">
        <v>86</v>
      </c>
      <c r="K636" s="1" t="s">
        <v>12</v>
      </c>
      <c r="L636" s="1" t="s">
        <v>54</v>
      </c>
    </row>
    <row r="637" spans="1:12" x14ac:dyDescent="0.2">
      <c r="A637" s="1" t="s">
        <v>234</v>
      </c>
      <c r="B637" s="1" t="s">
        <v>13</v>
      </c>
      <c r="C637" s="2">
        <v>43560</v>
      </c>
      <c r="D637" s="1" t="s">
        <v>129</v>
      </c>
      <c r="E637" s="1"/>
      <c r="F637" s="1" t="s">
        <v>727</v>
      </c>
      <c r="G637" s="3">
        <v>400.5</v>
      </c>
      <c r="H637" s="3"/>
      <c r="I637" s="1" t="s">
        <v>119</v>
      </c>
      <c r="J637" s="1" t="s">
        <v>86</v>
      </c>
      <c r="K637" s="1" t="s">
        <v>12</v>
      </c>
      <c r="L637" s="1" t="s">
        <v>239</v>
      </c>
    </row>
    <row r="638" spans="1:12" x14ac:dyDescent="0.2">
      <c r="A638" s="1" t="s">
        <v>234</v>
      </c>
      <c r="B638" s="1" t="s">
        <v>13</v>
      </c>
      <c r="C638" s="2">
        <v>43560</v>
      </c>
      <c r="D638" s="1" t="s">
        <v>129</v>
      </c>
      <c r="E638" s="1"/>
      <c r="F638" s="1" t="s">
        <v>728</v>
      </c>
      <c r="G638" s="3">
        <v>354.96</v>
      </c>
      <c r="H638" s="3"/>
      <c r="I638" s="1" t="s">
        <v>179</v>
      </c>
      <c r="J638" s="1" t="s">
        <v>89</v>
      </c>
      <c r="K638" s="1" t="s">
        <v>12</v>
      </c>
      <c r="L638" s="1" t="s">
        <v>77</v>
      </c>
    </row>
    <row r="639" spans="1:12" x14ac:dyDescent="0.2">
      <c r="A639" s="1" t="s">
        <v>234</v>
      </c>
      <c r="B639" s="1" t="s">
        <v>13</v>
      </c>
      <c r="C639" s="2">
        <v>43560</v>
      </c>
      <c r="D639" s="1" t="s">
        <v>129</v>
      </c>
      <c r="E639" s="1"/>
      <c r="F639" s="1" t="s">
        <v>729</v>
      </c>
      <c r="G639" s="3">
        <v>273.16000000000003</v>
      </c>
      <c r="H639" s="3"/>
      <c r="I639" s="1" t="s">
        <v>87</v>
      </c>
      <c r="J639" s="1" t="s">
        <v>253</v>
      </c>
      <c r="K639" s="1" t="s">
        <v>12</v>
      </c>
      <c r="L639" s="1" t="s">
        <v>28</v>
      </c>
    </row>
    <row r="640" spans="1:12" x14ac:dyDescent="0.2">
      <c r="A640" s="1" t="s">
        <v>234</v>
      </c>
      <c r="B640" s="1" t="s">
        <v>13</v>
      </c>
      <c r="C640" s="2">
        <v>43560</v>
      </c>
      <c r="D640" s="1" t="s">
        <v>129</v>
      </c>
      <c r="E640" s="1"/>
      <c r="F640" s="1" t="s">
        <v>714</v>
      </c>
      <c r="G640" s="3">
        <v>1488.68</v>
      </c>
      <c r="H640" s="3"/>
      <c r="I640" s="1" t="s">
        <v>83</v>
      </c>
      <c r="J640" s="1" t="s">
        <v>176</v>
      </c>
      <c r="K640" s="1" t="s">
        <v>12</v>
      </c>
      <c r="L640" s="1" t="s">
        <v>14</v>
      </c>
    </row>
    <row r="641" spans="1:12" x14ac:dyDescent="0.2">
      <c r="A641" s="1" t="s">
        <v>234</v>
      </c>
      <c r="B641" s="1" t="s">
        <v>13</v>
      </c>
      <c r="C641" s="2">
        <v>43560</v>
      </c>
      <c r="D641" s="1" t="s">
        <v>129</v>
      </c>
      <c r="E641" s="1"/>
      <c r="F641" s="1" t="s">
        <v>730</v>
      </c>
      <c r="G641" s="3">
        <v>657.64</v>
      </c>
      <c r="H641" s="3"/>
      <c r="I641" s="1" t="s">
        <v>119</v>
      </c>
      <c r="J641" s="1" t="s">
        <v>86</v>
      </c>
      <c r="K641" s="1" t="s">
        <v>12</v>
      </c>
      <c r="L641" s="1" t="s">
        <v>342</v>
      </c>
    </row>
    <row r="642" spans="1:12" x14ac:dyDescent="0.2">
      <c r="A642" s="1" t="s">
        <v>234</v>
      </c>
      <c r="B642" s="1" t="s">
        <v>13</v>
      </c>
      <c r="C642" s="2">
        <v>43560</v>
      </c>
      <c r="D642" s="1" t="s">
        <v>129</v>
      </c>
      <c r="E642" s="1"/>
      <c r="F642" s="1" t="s">
        <v>721</v>
      </c>
      <c r="G642" s="3">
        <v>2769.98</v>
      </c>
      <c r="H642" s="3"/>
      <c r="I642" s="1" t="s">
        <v>119</v>
      </c>
      <c r="J642" s="1" t="s">
        <v>86</v>
      </c>
      <c r="K642" s="1" t="s">
        <v>84</v>
      </c>
      <c r="L642" s="1" t="s">
        <v>241</v>
      </c>
    </row>
    <row r="643" spans="1:12" x14ac:dyDescent="0.2">
      <c r="A643" s="1" t="s">
        <v>234</v>
      </c>
      <c r="B643" s="1" t="s">
        <v>13</v>
      </c>
      <c r="C643" s="2">
        <v>43560</v>
      </c>
      <c r="D643" s="1" t="s">
        <v>129</v>
      </c>
      <c r="E643" s="1"/>
      <c r="F643" s="1" t="s">
        <v>714</v>
      </c>
      <c r="G643" s="3">
        <v>183.5</v>
      </c>
      <c r="H643" s="3"/>
      <c r="I643" s="1" t="s">
        <v>83</v>
      </c>
      <c r="J643" s="1" t="s">
        <v>243</v>
      </c>
      <c r="K643" s="1" t="s">
        <v>12</v>
      </c>
      <c r="L643" s="1" t="s">
        <v>14</v>
      </c>
    </row>
    <row r="644" spans="1:12" x14ac:dyDescent="0.2">
      <c r="A644" s="1" t="s">
        <v>234</v>
      </c>
      <c r="B644" s="1" t="s">
        <v>13</v>
      </c>
      <c r="C644" s="2">
        <v>43560</v>
      </c>
      <c r="D644" s="1" t="s">
        <v>129</v>
      </c>
      <c r="E644" s="1"/>
      <c r="F644" s="1" t="s">
        <v>731</v>
      </c>
      <c r="G644" s="3">
        <v>669.25</v>
      </c>
      <c r="H644" s="3"/>
      <c r="I644" s="1" t="s">
        <v>119</v>
      </c>
      <c r="J644" s="1" t="s">
        <v>86</v>
      </c>
      <c r="K644" s="1" t="s">
        <v>12</v>
      </c>
      <c r="L644" s="1" t="s">
        <v>275</v>
      </c>
    </row>
    <row r="645" spans="1:12" x14ac:dyDescent="0.2">
      <c r="A645" s="1" t="s">
        <v>234</v>
      </c>
      <c r="B645" s="1" t="s">
        <v>13</v>
      </c>
      <c r="C645" s="2">
        <v>43560</v>
      </c>
      <c r="D645" s="1" t="s">
        <v>129</v>
      </c>
      <c r="E645" s="1"/>
      <c r="F645" s="1" t="s">
        <v>732</v>
      </c>
      <c r="G645" s="3">
        <v>451.33</v>
      </c>
      <c r="H645" s="3"/>
      <c r="I645" s="1" t="s">
        <v>119</v>
      </c>
      <c r="J645" s="1" t="s">
        <v>86</v>
      </c>
      <c r="K645" s="1" t="s">
        <v>12</v>
      </c>
      <c r="L645" s="1" t="s">
        <v>102</v>
      </c>
    </row>
    <row r="646" spans="1:12" x14ac:dyDescent="0.2">
      <c r="A646" s="1" t="s">
        <v>234</v>
      </c>
      <c r="B646" s="1" t="s">
        <v>13</v>
      </c>
      <c r="C646" s="2">
        <v>43560</v>
      </c>
      <c r="D646" s="1" t="s">
        <v>129</v>
      </c>
      <c r="E646" s="1"/>
      <c r="F646" s="1" t="s">
        <v>733</v>
      </c>
      <c r="G646" s="3">
        <v>808</v>
      </c>
      <c r="H646" s="3"/>
      <c r="I646" s="1" t="s">
        <v>83</v>
      </c>
      <c r="J646" s="1" t="s">
        <v>175</v>
      </c>
      <c r="K646" s="1" t="s">
        <v>12</v>
      </c>
      <c r="L646" s="1" t="s">
        <v>64</v>
      </c>
    </row>
    <row r="647" spans="1:12" x14ac:dyDescent="0.2">
      <c r="A647" s="1" t="s">
        <v>234</v>
      </c>
      <c r="B647" s="1" t="s">
        <v>13</v>
      </c>
      <c r="C647" s="2">
        <v>43560</v>
      </c>
      <c r="D647" s="1" t="s">
        <v>129</v>
      </c>
      <c r="E647" s="1"/>
      <c r="F647" s="1" t="s">
        <v>728</v>
      </c>
      <c r="G647" s="3">
        <v>799.62</v>
      </c>
      <c r="H647" s="3"/>
      <c r="I647" s="1" t="s">
        <v>123</v>
      </c>
      <c r="J647" s="1" t="s">
        <v>124</v>
      </c>
      <c r="K647" s="1" t="s">
        <v>12</v>
      </c>
      <c r="L647" s="1" t="s">
        <v>77</v>
      </c>
    </row>
    <row r="648" spans="1:12" x14ac:dyDescent="0.2">
      <c r="A648" s="1" t="s">
        <v>234</v>
      </c>
      <c r="B648" s="1" t="s">
        <v>13</v>
      </c>
      <c r="C648" s="2">
        <v>43560</v>
      </c>
      <c r="D648" s="1" t="s">
        <v>129</v>
      </c>
      <c r="E648" s="1"/>
      <c r="F648" s="1" t="s">
        <v>695</v>
      </c>
      <c r="G648" s="3">
        <v>713.66</v>
      </c>
      <c r="H648" s="3"/>
      <c r="I648" s="1" t="s">
        <v>119</v>
      </c>
      <c r="J648" s="1" t="s">
        <v>86</v>
      </c>
      <c r="K648" s="1" t="s">
        <v>84</v>
      </c>
      <c r="L648" s="1" t="s">
        <v>51</v>
      </c>
    </row>
    <row r="649" spans="1:12" x14ac:dyDescent="0.2">
      <c r="A649" s="1" t="s">
        <v>234</v>
      </c>
      <c r="B649" s="1" t="s">
        <v>13</v>
      </c>
      <c r="C649" s="2">
        <v>43560</v>
      </c>
      <c r="D649" s="1" t="s">
        <v>129</v>
      </c>
      <c r="E649" s="1"/>
      <c r="F649" s="1" t="s">
        <v>734</v>
      </c>
      <c r="G649" s="3">
        <v>644.04</v>
      </c>
      <c r="H649" s="3"/>
      <c r="I649" s="1" t="s">
        <v>119</v>
      </c>
      <c r="J649" s="1" t="s">
        <v>86</v>
      </c>
      <c r="K649" s="1" t="s">
        <v>12</v>
      </c>
      <c r="L649" s="1" t="s">
        <v>364</v>
      </c>
    </row>
    <row r="650" spans="1:12" x14ac:dyDescent="0.2">
      <c r="A650" s="1" t="s">
        <v>234</v>
      </c>
      <c r="B650" s="1" t="s">
        <v>13</v>
      </c>
      <c r="C650" s="2">
        <v>43560</v>
      </c>
      <c r="D650" s="1" t="s">
        <v>129</v>
      </c>
      <c r="E650" s="1"/>
      <c r="F650" s="1" t="s">
        <v>735</v>
      </c>
      <c r="G650" s="3">
        <v>1489.75</v>
      </c>
      <c r="H650" s="3"/>
      <c r="I650" s="1" t="s">
        <v>119</v>
      </c>
      <c r="J650" s="1" t="s">
        <v>86</v>
      </c>
      <c r="K650" s="1" t="s">
        <v>12</v>
      </c>
      <c r="L650" s="1" t="s">
        <v>31</v>
      </c>
    </row>
    <row r="651" spans="1:12" x14ac:dyDescent="0.2">
      <c r="A651" s="1" t="s">
        <v>234</v>
      </c>
      <c r="B651" s="1" t="s">
        <v>13</v>
      </c>
      <c r="C651" s="2">
        <v>43560</v>
      </c>
      <c r="D651" s="1" t="s">
        <v>129</v>
      </c>
      <c r="E651" s="1"/>
      <c r="F651" s="1" t="s">
        <v>736</v>
      </c>
      <c r="G651" s="3">
        <v>644.54</v>
      </c>
      <c r="H651" s="3"/>
      <c r="I651" s="1" t="s">
        <v>123</v>
      </c>
      <c r="J651" s="1" t="s">
        <v>124</v>
      </c>
      <c r="K651" s="1" t="s">
        <v>12</v>
      </c>
      <c r="L651" s="1" t="s">
        <v>261</v>
      </c>
    </row>
    <row r="652" spans="1:12" x14ac:dyDescent="0.2">
      <c r="A652" s="1" t="s">
        <v>234</v>
      </c>
      <c r="B652" s="1" t="s">
        <v>13</v>
      </c>
      <c r="C652" s="2">
        <v>43560</v>
      </c>
      <c r="D652" s="1" t="s">
        <v>129</v>
      </c>
      <c r="E652" s="1"/>
      <c r="F652" s="1" t="s">
        <v>737</v>
      </c>
      <c r="G652" s="3">
        <v>1615.3</v>
      </c>
      <c r="H652" s="3"/>
      <c r="I652" s="1" t="s">
        <v>83</v>
      </c>
      <c r="J652" s="1" t="s">
        <v>176</v>
      </c>
      <c r="K652" s="1" t="s">
        <v>12</v>
      </c>
      <c r="L652" s="1" t="s">
        <v>30</v>
      </c>
    </row>
    <row r="653" spans="1:12" x14ac:dyDescent="0.2">
      <c r="A653" s="1" t="s">
        <v>234</v>
      </c>
      <c r="B653" s="1" t="s">
        <v>13</v>
      </c>
      <c r="C653" s="2">
        <v>43560</v>
      </c>
      <c r="D653" s="1" t="s">
        <v>129</v>
      </c>
      <c r="E653" s="1"/>
      <c r="F653" s="1" t="s">
        <v>738</v>
      </c>
      <c r="G653" s="3">
        <v>1377.5</v>
      </c>
      <c r="H653" s="3"/>
      <c r="I653" s="1" t="s">
        <v>119</v>
      </c>
      <c r="J653" s="1" t="s">
        <v>86</v>
      </c>
      <c r="K653" s="1" t="s">
        <v>12</v>
      </c>
      <c r="L653" s="1" t="s">
        <v>393</v>
      </c>
    </row>
    <row r="654" spans="1:12" x14ac:dyDescent="0.2">
      <c r="A654" s="1" t="s">
        <v>234</v>
      </c>
      <c r="B654" s="1" t="s">
        <v>13</v>
      </c>
      <c r="C654" s="2">
        <v>43560</v>
      </c>
      <c r="D654" s="1" t="s">
        <v>129</v>
      </c>
      <c r="E654" s="1"/>
      <c r="F654" s="1" t="s">
        <v>739</v>
      </c>
      <c r="G654" s="3">
        <v>1296.3800000000001</v>
      </c>
      <c r="H654" s="3"/>
      <c r="I654" s="1" t="s">
        <v>83</v>
      </c>
      <c r="J654" s="1" t="s">
        <v>176</v>
      </c>
      <c r="K654" s="1" t="s">
        <v>84</v>
      </c>
      <c r="L654" s="1" t="s">
        <v>306</v>
      </c>
    </row>
    <row r="655" spans="1:12" x14ac:dyDescent="0.2">
      <c r="A655" s="1" t="s">
        <v>234</v>
      </c>
      <c r="B655" s="1" t="s">
        <v>13</v>
      </c>
      <c r="C655" s="2">
        <v>43560</v>
      </c>
      <c r="D655" s="1" t="s">
        <v>129</v>
      </c>
      <c r="E655" s="1"/>
      <c r="F655" s="1" t="s">
        <v>699</v>
      </c>
      <c r="G655" s="3">
        <v>295.93</v>
      </c>
      <c r="H655" s="3"/>
      <c r="I655" s="1" t="s">
        <v>83</v>
      </c>
      <c r="J655" s="1" t="s">
        <v>301</v>
      </c>
      <c r="K655" s="1" t="s">
        <v>12</v>
      </c>
      <c r="L655" s="1" t="s">
        <v>73</v>
      </c>
    </row>
    <row r="656" spans="1:12" x14ac:dyDescent="0.2">
      <c r="A656" s="1" t="s">
        <v>234</v>
      </c>
      <c r="B656" s="1" t="s">
        <v>13</v>
      </c>
      <c r="C656" s="2">
        <v>43560</v>
      </c>
      <c r="D656" s="1" t="s">
        <v>129</v>
      </c>
      <c r="E656" s="1"/>
      <c r="F656" s="1" t="s">
        <v>739</v>
      </c>
      <c r="G656" s="3">
        <v>55.14</v>
      </c>
      <c r="H656" s="3"/>
      <c r="I656" s="1" t="s">
        <v>108</v>
      </c>
      <c r="J656" s="1" t="s">
        <v>117</v>
      </c>
      <c r="K656" s="1" t="s">
        <v>84</v>
      </c>
      <c r="L656" s="1" t="s">
        <v>306</v>
      </c>
    </row>
    <row r="657" spans="1:12" x14ac:dyDescent="0.2">
      <c r="A657" s="1" t="s">
        <v>234</v>
      </c>
      <c r="B657" s="1" t="s">
        <v>13</v>
      </c>
      <c r="C657" s="2">
        <v>43560</v>
      </c>
      <c r="D657" s="1" t="s">
        <v>129</v>
      </c>
      <c r="E657" s="1"/>
      <c r="F657" s="1" t="s">
        <v>695</v>
      </c>
      <c r="G657" s="3">
        <v>178.42</v>
      </c>
      <c r="H657" s="3"/>
      <c r="I657" s="1" t="s">
        <v>87</v>
      </c>
      <c r="J657" s="1" t="s">
        <v>116</v>
      </c>
      <c r="K657" s="1" t="s">
        <v>84</v>
      </c>
      <c r="L657" s="1" t="s">
        <v>51</v>
      </c>
    </row>
    <row r="658" spans="1:12" x14ac:dyDescent="0.2">
      <c r="A658" s="1" t="s">
        <v>234</v>
      </c>
      <c r="B658" s="1" t="s">
        <v>13</v>
      </c>
      <c r="C658" s="2">
        <v>43560</v>
      </c>
      <c r="D658" s="1" t="s">
        <v>129</v>
      </c>
      <c r="E658" s="1"/>
      <c r="F658" s="1" t="s">
        <v>740</v>
      </c>
      <c r="G658" s="3">
        <v>1033.96</v>
      </c>
      <c r="H658" s="3"/>
      <c r="I658" s="1" t="s">
        <v>87</v>
      </c>
      <c r="J658" s="1" t="s">
        <v>253</v>
      </c>
      <c r="K658" s="1" t="s">
        <v>84</v>
      </c>
      <c r="L658" s="1" t="s">
        <v>63</v>
      </c>
    </row>
    <row r="659" spans="1:12" x14ac:dyDescent="0.2">
      <c r="A659" s="1" t="s">
        <v>234</v>
      </c>
      <c r="B659" s="1" t="s">
        <v>13</v>
      </c>
      <c r="C659" s="2">
        <v>43560</v>
      </c>
      <c r="D659" s="1" t="s">
        <v>129</v>
      </c>
      <c r="E659" s="1"/>
      <c r="F659" s="1" t="s">
        <v>741</v>
      </c>
      <c r="G659" s="3">
        <v>842.39</v>
      </c>
      <c r="H659" s="3"/>
      <c r="I659" s="1" t="s">
        <v>120</v>
      </c>
      <c r="J659" s="1" t="s">
        <v>171</v>
      </c>
      <c r="K659" s="1" t="s">
        <v>12</v>
      </c>
      <c r="L659" s="1" t="s">
        <v>91</v>
      </c>
    </row>
    <row r="660" spans="1:12" x14ac:dyDescent="0.2">
      <c r="A660" s="1" t="s">
        <v>234</v>
      </c>
      <c r="B660" s="1" t="s">
        <v>13</v>
      </c>
      <c r="C660" s="2">
        <v>43560</v>
      </c>
      <c r="D660" s="1" t="s">
        <v>129</v>
      </c>
      <c r="E660" s="1"/>
      <c r="F660" s="1" t="s">
        <v>742</v>
      </c>
      <c r="G660" s="3">
        <v>1521.12</v>
      </c>
      <c r="H660" s="3"/>
      <c r="I660" s="1" t="s">
        <v>119</v>
      </c>
      <c r="J660" s="1" t="s">
        <v>86</v>
      </c>
      <c r="K660" s="1" t="s">
        <v>12</v>
      </c>
      <c r="L660" s="1" t="s">
        <v>41</v>
      </c>
    </row>
    <row r="661" spans="1:12" x14ac:dyDescent="0.2">
      <c r="A661" s="1" t="s">
        <v>234</v>
      </c>
      <c r="B661" s="1" t="s">
        <v>13</v>
      </c>
      <c r="C661" s="2">
        <v>43560</v>
      </c>
      <c r="D661" s="1" t="s">
        <v>129</v>
      </c>
      <c r="E661" s="1"/>
      <c r="F661" s="1" t="s">
        <v>721</v>
      </c>
      <c r="G661" s="3">
        <v>917.71</v>
      </c>
      <c r="H661" s="3"/>
      <c r="I661" s="1" t="s">
        <v>83</v>
      </c>
      <c r="J661" s="1" t="s">
        <v>175</v>
      </c>
      <c r="K661" s="1" t="s">
        <v>84</v>
      </c>
      <c r="L661" s="1" t="s">
        <v>241</v>
      </c>
    </row>
    <row r="662" spans="1:12" x14ac:dyDescent="0.2">
      <c r="A662" s="1" t="s">
        <v>234</v>
      </c>
      <c r="B662" s="1" t="s">
        <v>13</v>
      </c>
      <c r="C662" s="2">
        <v>43560</v>
      </c>
      <c r="D662" s="1" t="s">
        <v>129</v>
      </c>
      <c r="E662" s="1"/>
      <c r="F662" s="1" t="s">
        <v>733</v>
      </c>
      <c r="G662" s="3">
        <v>134.66999999999999</v>
      </c>
      <c r="H662" s="3"/>
      <c r="I662" s="1" t="s">
        <v>83</v>
      </c>
      <c r="J662" s="1" t="s">
        <v>176</v>
      </c>
      <c r="K662" s="1" t="s">
        <v>12</v>
      </c>
      <c r="L662" s="1" t="s">
        <v>64</v>
      </c>
    </row>
    <row r="663" spans="1:12" x14ac:dyDescent="0.2">
      <c r="A663" s="1" t="s">
        <v>234</v>
      </c>
      <c r="B663" s="1" t="s">
        <v>13</v>
      </c>
      <c r="C663" s="2">
        <v>43560</v>
      </c>
      <c r="D663" s="1" t="s">
        <v>129</v>
      </c>
      <c r="E663" s="1"/>
      <c r="F663" s="1" t="s">
        <v>743</v>
      </c>
      <c r="G663" s="3">
        <v>648.41</v>
      </c>
      <c r="H663" s="3"/>
      <c r="I663" s="1" t="s">
        <v>119</v>
      </c>
      <c r="J663" s="1" t="s">
        <v>86</v>
      </c>
      <c r="K663" s="1" t="s">
        <v>12</v>
      </c>
      <c r="L663" s="1" t="s">
        <v>358</v>
      </c>
    </row>
    <row r="664" spans="1:12" x14ac:dyDescent="0.2">
      <c r="A664" s="1" t="s">
        <v>234</v>
      </c>
      <c r="B664" s="1" t="s">
        <v>13</v>
      </c>
      <c r="C664" s="2">
        <v>43560</v>
      </c>
      <c r="D664" s="1" t="s">
        <v>129</v>
      </c>
      <c r="E664" s="1"/>
      <c r="F664" s="1" t="s">
        <v>715</v>
      </c>
      <c r="G664" s="3">
        <v>270.8</v>
      </c>
      <c r="H664" s="3"/>
      <c r="I664" s="1" t="s">
        <v>123</v>
      </c>
      <c r="J664" s="1" t="s">
        <v>124</v>
      </c>
      <c r="K664" s="1" t="s">
        <v>12</v>
      </c>
      <c r="L664" s="1" t="s">
        <v>304</v>
      </c>
    </row>
    <row r="665" spans="1:12" x14ac:dyDescent="0.2">
      <c r="A665" s="1" t="s">
        <v>234</v>
      </c>
      <c r="B665" s="1" t="s">
        <v>13</v>
      </c>
      <c r="C665" s="2">
        <v>43560</v>
      </c>
      <c r="D665" s="1" t="s">
        <v>129</v>
      </c>
      <c r="E665" s="1"/>
      <c r="F665" s="1" t="s">
        <v>744</v>
      </c>
      <c r="G665" s="3">
        <v>634.66999999999996</v>
      </c>
      <c r="H665" s="3"/>
      <c r="I665" s="1" t="s">
        <v>106</v>
      </c>
      <c r="J665" s="1" t="s">
        <v>121</v>
      </c>
      <c r="K665" s="1" t="s">
        <v>84</v>
      </c>
      <c r="L665" s="1" t="s">
        <v>66</v>
      </c>
    </row>
    <row r="666" spans="1:12" x14ac:dyDescent="0.2">
      <c r="A666" s="1" t="s">
        <v>234</v>
      </c>
      <c r="B666" s="1" t="s">
        <v>13</v>
      </c>
      <c r="C666" s="2">
        <v>43560</v>
      </c>
      <c r="D666" s="1" t="s">
        <v>129</v>
      </c>
      <c r="E666" s="1"/>
      <c r="F666" s="1" t="s">
        <v>745</v>
      </c>
      <c r="G666" s="3">
        <v>910.26</v>
      </c>
      <c r="H666" s="3"/>
      <c r="I666" s="1" t="s">
        <v>83</v>
      </c>
      <c r="J666" s="1" t="s">
        <v>176</v>
      </c>
      <c r="K666" s="1" t="s">
        <v>12</v>
      </c>
      <c r="L666" s="1" t="s">
        <v>462</v>
      </c>
    </row>
    <row r="667" spans="1:12" x14ac:dyDescent="0.2">
      <c r="A667" s="1" t="s">
        <v>234</v>
      </c>
      <c r="B667" s="1" t="s">
        <v>13</v>
      </c>
      <c r="C667" s="2">
        <v>43560</v>
      </c>
      <c r="D667" s="1" t="s">
        <v>129</v>
      </c>
      <c r="E667" s="1"/>
      <c r="F667" s="1" t="s">
        <v>746</v>
      </c>
      <c r="G667" s="3">
        <v>666.83</v>
      </c>
      <c r="H667" s="3"/>
      <c r="I667" s="1" t="s">
        <v>119</v>
      </c>
      <c r="J667" s="1" t="s">
        <v>86</v>
      </c>
      <c r="K667" s="1" t="s">
        <v>12</v>
      </c>
      <c r="L667" s="1" t="s">
        <v>82</v>
      </c>
    </row>
    <row r="668" spans="1:12" x14ac:dyDescent="0.2">
      <c r="A668" s="1" t="s">
        <v>234</v>
      </c>
      <c r="B668" s="1" t="s">
        <v>13</v>
      </c>
      <c r="C668" s="2">
        <v>43560</v>
      </c>
      <c r="D668" s="1" t="s">
        <v>129</v>
      </c>
      <c r="E668" s="1"/>
      <c r="F668" s="1" t="s">
        <v>747</v>
      </c>
      <c r="G668" s="3">
        <v>1073.56</v>
      </c>
      <c r="H668" s="3"/>
      <c r="I668" s="1" t="s">
        <v>119</v>
      </c>
      <c r="J668" s="1" t="s">
        <v>86</v>
      </c>
      <c r="K668" s="1" t="s">
        <v>12</v>
      </c>
      <c r="L668" s="1" t="s">
        <v>395</v>
      </c>
    </row>
    <row r="669" spans="1:12" x14ac:dyDescent="0.2">
      <c r="A669" s="1" t="s">
        <v>234</v>
      </c>
      <c r="B669" s="1" t="s">
        <v>13</v>
      </c>
      <c r="C669" s="2">
        <v>43560</v>
      </c>
      <c r="D669" s="1" t="s">
        <v>129</v>
      </c>
      <c r="E669" s="1"/>
      <c r="F669" s="1" t="s">
        <v>695</v>
      </c>
      <c r="G669" s="3">
        <v>74.34</v>
      </c>
      <c r="H669" s="3"/>
      <c r="I669" s="1" t="s">
        <v>123</v>
      </c>
      <c r="J669" s="1" t="s">
        <v>124</v>
      </c>
      <c r="K669" s="1" t="s">
        <v>84</v>
      </c>
      <c r="L669" s="1" t="s">
        <v>51</v>
      </c>
    </row>
    <row r="670" spans="1:12" x14ac:dyDescent="0.2">
      <c r="A670" s="1" t="s">
        <v>234</v>
      </c>
      <c r="B670" s="1" t="s">
        <v>13</v>
      </c>
      <c r="C670" s="2">
        <v>43560</v>
      </c>
      <c r="D670" s="1" t="s">
        <v>129</v>
      </c>
      <c r="E670" s="1"/>
      <c r="F670" s="1" t="s">
        <v>739</v>
      </c>
      <c r="G670" s="3">
        <v>367.44</v>
      </c>
      <c r="H670" s="3"/>
      <c r="I670" s="1" t="s">
        <v>119</v>
      </c>
      <c r="J670" s="1" t="s">
        <v>86</v>
      </c>
      <c r="K670" s="1" t="s">
        <v>84</v>
      </c>
      <c r="L670" s="1" t="s">
        <v>306</v>
      </c>
    </row>
    <row r="671" spans="1:12" x14ac:dyDescent="0.2">
      <c r="A671" s="1" t="s">
        <v>234</v>
      </c>
      <c r="B671" s="1" t="s">
        <v>13</v>
      </c>
      <c r="C671" s="2">
        <v>43560</v>
      </c>
      <c r="D671" s="1" t="s">
        <v>129</v>
      </c>
      <c r="E671" s="1"/>
      <c r="F671" s="1" t="s">
        <v>719</v>
      </c>
      <c r="G671" s="3">
        <v>207.43</v>
      </c>
      <c r="H671" s="3"/>
      <c r="I671" s="1" t="s">
        <v>185</v>
      </c>
      <c r="J671" s="1" t="s">
        <v>126</v>
      </c>
      <c r="K671" s="1" t="s">
        <v>12</v>
      </c>
      <c r="L671" s="1" t="s">
        <v>311</v>
      </c>
    </row>
    <row r="672" spans="1:12" x14ac:dyDescent="0.2">
      <c r="A672" s="1" t="s">
        <v>234</v>
      </c>
      <c r="B672" s="1" t="s">
        <v>13</v>
      </c>
      <c r="C672" s="2">
        <v>43560</v>
      </c>
      <c r="D672" s="1" t="s">
        <v>129</v>
      </c>
      <c r="E672" s="1"/>
      <c r="F672" s="1" t="s">
        <v>748</v>
      </c>
      <c r="G672" s="3">
        <v>500</v>
      </c>
      <c r="H672" s="3"/>
      <c r="I672" s="1" t="s">
        <v>120</v>
      </c>
      <c r="J672" s="1" t="s">
        <v>171</v>
      </c>
      <c r="K672" s="1" t="s">
        <v>84</v>
      </c>
      <c r="L672" s="1" t="s">
        <v>300</v>
      </c>
    </row>
    <row r="673" spans="1:12" x14ac:dyDescent="0.2">
      <c r="A673" s="1" t="s">
        <v>234</v>
      </c>
      <c r="B673" s="1" t="s">
        <v>13</v>
      </c>
      <c r="C673" s="2">
        <v>43560</v>
      </c>
      <c r="D673" s="1" t="s">
        <v>129</v>
      </c>
      <c r="E673" s="1"/>
      <c r="F673" s="1" t="s">
        <v>749</v>
      </c>
      <c r="G673" s="3">
        <v>928.94</v>
      </c>
      <c r="H673" s="3"/>
      <c r="I673" s="1" t="s">
        <v>119</v>
      </c>
      <c r="J673" s="1" t="s">
        <v>86</v>
      </c>
      <c r="K673" s="1" t="s">
        <v>12</v>
      </c>
      <c r="L673" s="1" t="s">
        <v>100</v>
      </c>
    </row>
    <row r="674" spans="1:12" x14ac:dyDescent="0.2">
      <c r="A674" s="1" t="s">
        <v>234</v>
      </c>
      <c r="B674" s="1" t="s">
        <v>13</v>
      </c>
      <c r="C674" s="2">
        <v>43560</v>
      </c>
      <c r="D674" s="1" t="s">
        <v>129</v>
      </c>
      <c r="E674" s="1"/>
      <c r="F674" s="1" t="s">
        <v>750</v>
      </c>
      <c r="G674" s="3">
        <v>1320</v>
      </c>
      <c r="H674" s="3"/>
      <c r="I674" s="1" t="s">
        <v>177</v>
      </c>
      <c r="J674" s="1" t="s">
        <v>178</v>
      </c>
      <c r="K674" s="1" t="s">
        <v>12</v>
      </c>
      <c r="L674" s="1" t="s">
        <v>75</v>
      </c>
    </row>
    <row r="675" spans="1:12" x14ac:dyDescent="0.2">
      <c r="A675" s="1" t="s">
        <v>234</v>
      </c>
      <c r="B675" s="1" t="s">
        <v>13</v>
      </c>
      <c r="C675" s="2">
        <v>43560</v>
      </c>
      <c r="D675" s="1" t="s">
        <v>129</v>
      </c>
      <c r="E675" s="1"/>
      <c r="F675" s="1" t="s">
        <v>751</v>
      </c>
      <c r="G675" s="3">
        <v>124.55</v>
      </c>
      <c r="H675" s="3"/>
      <c r="I675" s="1" t="s">
        <v>83</v>
      </c>
      <c r="J675" s="1" t="s">
        <v>176</v>
      </c>
      <c r="K675" s="1" t="s">
        <v>84</v>
      </c>
      <c r="L675" s="1" t="s">
        <v>409</v>
      </c>
    </row>
    <row r="676" spans="1:12" x14ac:dyDescent="0.2">
      <c r="A676" s="1" t="s">
        <v>234</v>
      </c>
      <c r="B676" s="1" t="s">
        <v>13</v>
      </c>
      <c r="C676" s="2">
        <v>43560</v>
      </c>
      <c r="D676" s="1" t="s">
        <v>129</v>
      </c>
      <c r="E676" s="1"/>
      <c r="F676" s="1" t="s">
        <v>721</v>
      </c>
      <c r="G676" s="3">
        <v>367.39</v>
      </c>
      <c r="H676" s="3"/>
      <c r="I676" s="1" t="s">
        <v>120</v>
      </c>
      <c r="J676" s="1" t="s">
        <v>171</v>
      </c>
      <c r="K676" s="1" t="s">
        <v>84</v>
      </c>
      <c r="L676" s="1" t="s">
        <v>241</v>
      </c>
    </row>
    <row r="677" spans="1:12" x14ac:dyDescent="0.2">
      <c r="A677" s="1" t="s">
        <v>234</v>
      </c>
      <c r="B677" s="1" t="s">
        <v>13</v>
      </c>
      <c r="C677" s="2">
        <v>43560</v>
      </c>
      <c r="D677" s="1" t="s">
        <v>129</v>
      </c>
      <c r="E677" s="1"/>
      <c r="F677" s="1" t="s">
        <v>752</v>
      </c>
      <c r="G677" s="3">
        <v>797.7</v>
      </c>
      <c r="H677" s="3"/>
      <c r="I677" s="1" t="s">
        <v>119</v>
      </c>
      <c r="J677" s="1" t="s">
        <v>86</v>
      </c>
      <c r="K677" s="1" t="s">
        <v>12</v>
      </c>
      <c r="L677" s="1" t="s">
        <v>380</v>
      </c>
    </row>
    <row r="678" spans="1:12" x14ac:dyDescent="0.2">
      <c r="A678" s="1" t="s">
        <v>234</v>
      </c>
      <c r="B678" s="1" t="s">
        <v>13</v>
      </c>
      <c r="C678" s="2">
        <v>43560</v>
      </c>
      <c r="D678" s="1" t="s">
        <v>129</v>
      </c>
      <c r="E678" s="1"/>
      <c r="F678" s="1" t="s">
        <v>753</v>
      </c>
      <c r="G678" s="3">
        <v>734.62</v>
      </c>
      <c r="H678" s="3"/>
      <c r="I678" s="1" t="s">
        <v>119</v>
      </c>
      <c r="J678" s="1" t="s">
        <v>86</v>
      </c>
      <c r="K678" s="1" t="s">
        <v>12</v>
      </c>
      <c r="L678" s="1" t="s">
        <v>399</v>
      </c>
    </row>
    <row r="679" spans="1:12" x14ac:dyDescent="0.2">
      <c r="A679" s="1" t="s">
        <v>234</v>
      </c>
      <c r="B679" s="1" t="s">
        <v>13</v>
      </c>
      <c r="C679" s="2">
        <v>43560</v>
      </c>
      <c r="D679" s="1" t="s">
        <v>129</v>
      </c>
      <c r="E679" s="1"/>
      <c r="F679" s="1" t="s">
        <v>754</v>
      </c>
      <c r="G679" s="3">
        <v>1975.55</v>
      </c>
      <c r="H679" s="3"/>
      <c r="I679" s="1" t="s">
        <v>177</v>
      </c>
      <c r="J679" s="1" t="s">
        <v>178</v>
      </c>
      <c r="K679" s="1" t="s">
        <v>12</v>
      </c>
      <c r="L679" s="1" t="s">
        <v>56</v>
      </c>
    </row>
    <row r="680" spans="1:12" x14ac:dyDescent="0.2">
      <c r="A680" s="1" t="s">
        <v>234</v>
      </c>
      <c r="B680" s="1" t="s">
        <v>13</v>
      </c>
      <c r="C680" s="2">
        <v>43560</v>
      </c>
      <c r="D680" s="1" t="s">
        <v>129</v>
      </c>
      <c r="E680" s="1"/>
      <c r="F680" s="1" t="s">
        <v>755</v>
      </c>
      <c r="G680" s="3">
        <v>649.54999999999995</v>
      </c>
      <c r="H680" s="3"/>
      <c r="I680" s="1" t="s">
        <v>87</v>
      </c>
      <c r="J680" s="1" t="s">
        <v>253</v>
      </c>
      <c r="K680" s="1" t="s">
        <v>12</v>
      </c>
      <c r="L680" s="1" t="s">
        <v>74</v>
      </c>
    </row>
    <row r="681" spans="1:12" x14ac:dyDescent="0.2">
      <c r="A681" s="1" t="s">
        <v>234</v>
      </c>
      <c r="B681" s="1" t="s">
        <v>13</v>
      </c>
      <c r="C681" s="2">
        <v>43560</v>
      </c>
      <c r="D681" s="1" t="s">
        <v>129</v>
      </c>
      <c r="E681" s="1"/>
      <c r="F681" s="1" t="s">
        <v>699</v>
      </c>
      <c r="G681" s="3">
        <v>197.29</v>
      </c>
      <c r="H681" s="3"/>
      <c r="I681" s="1" t="s">
        <v>83</v>
      </c>
      <c r="J681" s="1" t="s">
        <v>243</v>
      </c>
      <c r="K681" s="1" t="s">
        <v>12</v>
      </c>
      <c r="L681" s="1" t="s">
        <v>73</v>
      </c>
    </row>
    <row r="682" spans="1:12" x14ac:dyDescent="0.2">
      <c r="A682" s="1" t="s">
        <v>234</v>
      </c>
      <c r="B682" s="1" t="s">
        <v>13</v>
      </c>
      <c r="C682" s="2">
        <v>43560</v>
      </c>
      <c r="D682" s="1" t="s">
        <v>129</v>
      </c>
      <c r="E682" s="1"/>
      <c r="F682" s="1" t="s">
        <v>756</v>
      </c>
      <c r="G682" s="3">
        <v>2000.82</v>
      </c>
      <c r="H682" s="3"/>
      <c r="I682" s="1" t="s">
        <v>120</v>
      </c>
      <c r="J682" s="1" t="s">
        <v>171</v>
      </c>
      <c r="K682" s="1" t="s">
        <v>12</v>
      </c>
      <c r="L682" s="1" t="s">
        <v>43</v>
      </c>
    </row>
    <row r="683" spans="1:12" x14ac:dyDescent="0.2">
      <c r="A683" s="1" t="s">
        <v>234</v>
      </c>
      <c r="B683" s="1" t="s">
        <v>13</v>
      </c>
      <c r="C683" s="2">
        <v>43560</v>
      </c>
      <c r="D683" s="1" t="s">
        <v>129</v>
      </c>
      <c r="E683" s="1"/>
      <c r="F683" s="1" t="s">
        <v>757</v>
      </c>
      <c r="G683" s="3">
        <v>1968.73</v>
      </c>
      <c r="H683" s="3"/>
      <c r="I683" s="1" t="s">
        <v>119</v>
      </c>
      <c r="J683" s="1" t="s">
        <v>86</v>
      </c>
      <c r="K683" s="1" t="s">
        <v>12</v>
      </c>
      <c r="L683" s="1" t="s">
        <v>15</v>
      </c>
    </row>
    <row r="684" spans="1:12" x14ac:dyDescent="0.2">
      <c r="A684" s="1" t="s">
        <v>234</v>
      </c>
      <c r="B684" s="1" t="s">
        <v>13</v>
      </c>
      <c r="C684" s="2">
        <v>43560</v>
      </c>
      <c r="D684" s="1" t="s">
        <v>129</v>
      </c>
      <c r="E684" s="1"/>
      <c r="F684" s="1" t="s">
        <v>758</v>
      </c>
      <c r="G684" s="3">
        <v>313.08999999999997</v>
      </c>
      <c r="H684" s="3"/>
      <c r="I684" s="1" t="s">
        <v>119</v>
      </c>
      <c r="J684" s="1" t="s">
        <v>86</v>
      </c>
      <c r="K684" s="1" t="s">
        <v>12</v>
      </c>
      <c r="L684" s="1" t="s">
        <v>110</v>
      </c>
    </row>
    <row r="685" spans="1:12" x14ac:dyDescent="0.2">
      <c r="A685" s="1" t="s">
        <v>234</v>
      </c>
      <c r="B685" s="1" t="s">
        <v>13</v>
      </c>
      <c r="C685" s="2">
        <v>43560</v>
      </c>
      <c r="D685" s="1" t="s">
        <v>129</v>
      </c>
      <c r="E685" s="1"/>
      <c r="F685" s="1" t="s">
        <v>759</v>
      </c>
      <c r="G685" s="3">
        <v>461.71</v>
      </c>
      <c r="H685" s="3"/>
      <c r="I685" s="1" t="s">
        <v>119</v>
      </c>
      <c r="J685" s="1" t="s">
        <v>86</v>
      </c>
      <c r="K685" s="1" t="s">
        <v>12</v>
      </c>
      <c r="L685" s="1" t="s">
        <v>33</v>
      </c>
    </row>
    <row r="686" spans="1:12" x14ac:dyDescent="0.2">
      <c r="A686" s="1" t="s">
        <v>234</v>
      </c>
      <c r="B686" s="1" t="s">
        <v>13</v>
      </c>
      <c r="C686" s="2">
        <v>43560</v>
      </c>
      <c r="D686" s="1" t="s">
        <v>129</v>
      </c>
      <c r="E686" s="1"/>
      <c r="F686" s="1" t="s">
        <v>760</v>
      </c>
      <c r="G686" s="3">
        <v>1380.57</v>
      </c>
      <c r="H686" s="3"/>
      <c r="I686" s="1" t="s">
        <v>106</v>
      </c>
      <c r="J686" s="1" t="s">
        <v>122</v>
      </c>
      <c r="K686" s="1" t="s">
        <v>12</v>
      </c>
      <c r="L686" s="1" t="s">
        <v>21</v>
      </c>
    </row>
    <row r="687" spans="1:12" x14ac:dyDescent="0.2">
      <c r="A687" s="1" t="s">
        <v>234</v>
      </c>
      <c r="B687" s="1" t="s">
        <v>13</v>
      </c>
      <c r="C687" s="2">
        <v>43560</v>
      </c>
      <c r="D687" s="1" t="s">
        <v>129</v>
      </c>
      <c r="E687" s="1"/>
      <c r="F687" s="1" t="s">
        <v>700</v>
      </c>
      <c r="G687" s="3">
        <v>500</v>
      </c>
      <c r="H687" s="3"/>
      <c r="I687" s="1" t="s">
        <v>87</v>
      </c>
      <c r="J687" s="1" t="s">
        <v>116</v>
      </c>
      <c r="K687" s="1" t="s">
        <v>84</v>
      </c>
      <c r="L687" s="1" t="s">
        <v>29</v>
      </c>
    </row>
    <row r="688" spans="1:12" x14ac:dyDescent="0.2">
      <c r="A688" s="1" t="s">
        <v>234</v>
      </c>
      <c r="B688" s="1" t="s">
        <v>13</v>
      </c>
      <c r="C688" s="2">
        <v>43560</v>
      </c>
      <c r="D688" s="1" t="s">
        <v>129</v>
      </c>
      <c r="E688" s="1"/>
      <c r="F688" s="1" t="s">
        <v>761</v>
      </c>
      <c r="G688" s="3">
        <v>1047.3699999999999</v>
      </c>
      <c r="H688" s="3"/>
      <c r="I688" s="1" t="s">
        <v>120</v>
      </c>
      <c r="J688" s="1" t="s">
        <v>171</v>
      </c>
      <c r="K688" s="1" t="s">
        <v>12</v>
      </c>
      <c r="L688" s="1" t="s">
        <v>20</v>
      </c>
    </row>
    <row r="689" spans="1:12" x14ac:dyDescent="0.2">
      <c r="A689" s="1" t="s">
        <v>234</v>
      </c>
      <c r="B689" s="1" t="s">
        <v>13</v>
      </c>
      <c r="C689" s="2">
        <v>43560</v>
      </c>
      <c r="D689" s="1" t="s">
        <v>129</v>
      </c>
      <c r="E689" s="1"/>
      <c r="F689" s="1" t="s">
        <v>762</v>
      </c>
      <c r="G689" s="3">
        <v>724.12</v>
      </c>
      <c r="H689" s="3"/>
      <c r="I689" s="1" t="s">
        <v>119</v>
      </c>
      <c r="J689" s="1" t="s">
        <v>86</v>
      </c>
      <c r="K689" s="1" t="s">
        <v>12</v>
      </c>
      <c r="L689" s="1" t="s">
        <v>319</v>
      </c>
    </row>
    <row r="690" spans="1:12" x14ac:dyDescent="0.2">
      <c r="A690" s="1" t="s">
        <v>234</v>
      </c>
      <c r="B690" s="1" t="s">
        <v>13</v>
      </c>
      <c r="C690" s="2">
        <v>43560</v>
      </c>
      <c r="D690" s="1" t="s">
        <v>129</v>
      </c>
      <c r="E690" s="1"/>
      <c r="F690" s="1" t="s">
        <v>763</v>
      </c>
      <c r="G690" s="3">
        <v>1874.77</v>
      </c>
      <c r="H690" s="3"/>
      <c r="I690" s="1" t="s">
        <v>119</v>
      </c>
      <c r="J690" s="1" t="s">
        <v>86</v>
      </c>
      <c r="K690" s="1" t="s">
        <v>12</v>
      </c>
      <c r="L690" s="1" t="s">
        <v>289</v>
      </c>
    </row>
    <row r="691" spans="1:12" x14ac:dyDescent="0.2">
      <c r="A691" s="1" t="s">
        <v>234</v>
      </c>
      <c r="B691" s="1" t="s">
        <v>13</v>
      </c>
      <c r="C691" s="2">
        <v>43560</v>
      </c>
      <c r="D691" s="1" t="s">
        <v>129</v>
      </c>
      <c r="E691" s="1"/>
      <c r="F691" s="1" t="s">
        <v>764</v>
      </c>
      <c r="G691" s="3">
        <v>356.46</v>
      </c>
      <c r="H691" s="3"/>
      <c r="I691" s="1" t="s">
        <v>179</v>
      </c>
      <c r="J691" s="1" t="s">
        <v>89</v>
      </c>
      <c r="K691" s="1" t="s">
        <v>12</v>
      </c>
      <c r="L691" s="1" t="s">
        <v>49</v>
      </c>
    </row>
    <row r="692" spans="1:12" x14ac:dyDescent="0.2">
      <c r="A692" s="1" t="s">
        <v>234</v>
      </c>
      <c r="B692" s="1" t="s">
        <v>13</v>
      </c>
      <c r="C692" s="2">
        <v>43560</v>
      </c>
      <c r="D692" s="1" t="s">
        <v>129</v>
      </c>
      <c r="E692" s="1"/>
      <c r="F692" s="1" t="s">
        <v>765</v>
      </c>
      <c r="G692" s="3">
        <v>1593.33</v>
      </c>
      <c r="H692" s="3"/>
      <c r="I692" s="1" t="s">
        <v>119</v>
      </c>
      <c r="J692" s="1" t="s">
        <v>86</v>
      </c>
      <c r="K692" s="1" t="s">
        <v>12</v>
      </c>
      <c r="L692" s="1" t="s">
        <v>466</v>
      </c>
    </row>
    <row r="693" spans="1:12" x14ac:dyDescent="0.2">
      <c r="A693" s="1" t="s">
        <v>234</v>
      </c>
      <c r="B693" s="1" t="s">
        <v>13</v>
      </c>
      <c r="C693" s="2">
        <v>43560</v>
      </c>
      <c r="D693" s="1" t="s">
        <v>129</v>
      </c>
      <c r="E693" s="1"/>
      <c r="F693" s="1" t="s">
        <v>766</v>
      </c>
      <c r="G693" s="3">
        <v>1208.6300000000001</v>
      </c>
      <c r="H693" s="3"/>
      <c r="I693" s="1" t="s">
        <v>119</v>
      </c>
      <c r="J693" s="1" t="s">
        <v>86</v>
      </c>
      <c r="K693" s="1" t="s">
        <v>12</v>
      </c>
      <c r="L693" s="1" t="s">
        <v>407</v>
      </c>
    </row>
    <row r="694" spans="1:12" x14ac:dyDescent="0.2">
      <c r="A694" s="1" t="s">
        <v>234</v>
      </c>
      <c r="B694" s="1" t="s">
        <v>13</v>
      </c>
      <c r="C694" s="2">
        <v>43560</v>
      </c>
      <c r="D694" s="1" t="s">
        <v>129</v>
      </c>
      <c r="E694" s="1"/>
      <c r="F694" s="1" t="s">
        <v>733</v>
      </c>
      <c r="G694" s="3">
        <v>134.66999999999999</v>
      </c>
      <c r="H694" s="3"/>
      <c r="I694" s="1" t="s">
        <v>83</v>
      </c>
      <c r="J694" s="1" t="s">
        <v>180</v>
      </c>
      <c r="K694" s="1" t="s">
        <v>12</v>
      </c>
      <c r="L694" s="1" t="s">
        <v>64</v>
      </c>
    </row>
    <row r="695" spans="1:12" x14ac:dyDescent="0.2">
      <c r="A695" s="1" t="s">
        <v>234</v>
      </c>
      <c r="B695" s="1" t="s">
        <v>13</v>
      </c>
      <c r="C695" s="2">
        <v>43560</v>
      </c>
      <c r="D695" s="1" t="s">
        <v>129</v>
      </c>
      <c r="E695" s="1"/>
      <c r="F695" s="1" t="s">
        <v>767</v>
      </c>
      <c r="G695" s="3">
        <v>467.25</v>
      </c>
      <c r="H695" s="3"/>
      <c r="I695" s="1" t="s">
        <v>119</v>
      </c>
      <c r="J695" s="1" t="s">
        <v>86</v>
      </c>
      <c r="K695" s="1" t="s">
        <v>12</v>
      </c>
      <c r="L695" s="1" t="s">
        <v>53</v>
      </c>
    </row>
    <row r="696" spans="1:12" x14ac:dyDescent="0.2">
      <c r="A696" s="1" t="s">
        <v>234</v>
      </c>
      <c r="B696" s="1" t="s">
        <v>13</v>
      </c>
      <c r="C696" s="2">
        <v>43560</v>
      </c>
      <c r="D696" s="1" t="s">
        <v>129</v>
      </c>
      <c r="E696" s="1"/>
      <c r="F696" s="1" t="s">
        <v>705</v>
      </c>
      <c r="G696" s="3">
        <v>667.3</v>
      </c>
      <c r="H696" s="3"/>
      <c r="I696" s="1" t="s">
        <v>83</v>
      </c>
      <c r="J696" s="1" t="s">
        <v>176</v>
      </c>
      <c r="K696" s="1" t="s">
        <v>12</v>
      </c>
      <c r="L696" s="1" t="s">
        <v>36</v>
      </c>
    </row>
    <row r="697" spans="1:12" x14ac:dyDescent="0.2">
      <c r="A697" s="1" t="s">
        <v>234</v>
      </c>
      <c r="B697" s="1" t="s">
        <v>13</v>
      </c>
      <c r="C697" s="2">
        <v>43560</v>
      </c>
      <c r="D697" s="1" t="s">
        <v>129</v>
      </c>
      <c r="E697" s="1"/>
      <c r="F697" s="1" t="s">
        <v>677</v>
      </c>
      <c r="G697" s="3">
        <v>251.8</v>
      </c>
      <c r="H697" s="3"/>
      <c r="I697" s="1" t="s">
        <v>83</v>
      </c>
      <c r="J697" s="1" t="s">
        <v>176</v>
      </c>
      <c r="K697" s="1" t="s">
        <v>12</v>
      </c>
      <c r="L697" s="1" t="s">
        <v>68</v>
      </c>
    </row>
    <row r="698" spans="1:12" x14ac:dyDescent="0.2">
      <c r="A698" s="1" t="s">
        <v>234</v>
      </c>
      <c r="B698" s="1" t="s">
        <v>13</v>
      </c>
      <c r="C698" s="2">
        <v>43560</v>
      </c>
      <c r="D698" s="1" t="s">
        <v>129</v>
      </c>
      <c r="E698" s="1"/>
      <c r="F698" s="1" t="s">
        <v>768</v>
      </c>
      <c r="G698" s="3">
        <v>669.18</v>
      </c>
      <c r="H698" s="3"/>
      <c r="I698" s="1" t="s">
        <v>119</v>
      </c>
      <c r="J698" s="1" t="s">
        <v>86</v>
      </c>
      <c r="K698" s="1" t="s">
        <v>12</v>
      </c>
      <c r="L698" s="1" t="s">
        <v>494</v>
      </c>
    </row>
    <row r="699" spans="1:12" x14ac:dyDescent="0.2">
      <c r="A699" s="1" t="s">
        <v>234</v>
      </c>
      <c r="B699" s="1" t="s">
        <v>13</v>
      </c>
      <c r="C699" s="2">
        <v>43560</v>
      </c>
      <c r="D699" s="1" t="s">
        <v>129</v>
      </c>
      <c r="E699" s="1"/>
      <c r="F699" s="1" t="s">
        <v>769</v>
      </c>
      <c r="G699" s="3">
        <v>934.91</v>
      </c>
      <c r="H699" s="3"/>
      <c r="I699" s="1" t="s">
        <v>119</v>
      </c>
      <c r="J699" s="1" t="s">
        <v>86</v>
      </c>
      <c r="K699" s="1" t="s">
        <v>12</v>
      </c>
      <c r="L699" s="1" t="s">
        <v>69</v>
      </c>
    </row>
    <row r="700" spans="1:12" x14ac:dyDescent="0.2">
      <c r="A700" s="1" t="s">
        <v>234</v>
      </c>
      <c r="B700" s="1" t="s">
        <v>13</v>
      </c>
      <c r="C700" s="2">
        <v>43560</v>
      </c>
      <c r="D700" s="1" t="s">
        <v>129</v>
      </c>
      <c r="E700" s="1"/>
      <c r="F700" s="1" t="s">
        <v>770</v>
      </c>
      <c r="G700" s="3">
        <v>1384.59</v>
      </c>
      <c r="H700" s="3"/>
      <c r="I700" s="1" t="s">
        <v>106</v>
      </c>
      <c r="J700" s="1" t="s">
        <v>121</v>
      </c>
      <c r="K700" s="1" t="s">
        <v>12</v>
      </c>
      <c r="L700" s="1" t="s">
        <v>18</v>
      </c>
    </row>
    <row r="701" spans="1:12" x14ac:dyDescent="0.2">
      <c r="A701" s="1" t="s">
        <v>234</v>
      </c>
      <c r="B701" s="1" t="s">
        <v>13</v>
      </c>
      <c r="C701" s="2">
        <v>43560</v>
      </c>
      <c r="D701" s="1" t="s">
        <v>129</v>
      </c>
      <c r="E701" s="1"/>
      <c r="F701" s="1" t="s">
        <v>771</v>
      </c>
      <c r="G701" s="3">
        <v>1552.4</v>
      </c>
      <c r="H701" s="3"/>
      <c r="I701" s="1" t="s">
        <v>83</v>
      </c>
      <c r="J701" s="1" t="s">
        <v>188</v>
      </c>
      <c r="K701" s="1" t="s">
        <v>12</v>
      </c>
      <c r="L701" s="1" t="s">
        <v>429</v>
      </c>
    </row>
    <row r="702" spans="1:12" x14ac:dyDescent="0.2">
      <c r="A702" s="1" t="s">
        <v>234</v>
      </c>
      <c r="B702" s="1" t="s">
        <v>13</v>
      </c>
      <c r="C702" s="2">
        <v>43560</v>
      </c>
      <c r="D702" s="1" t="s">
        <v>129</v>
      </c>
      <c r="E702" s="1"/>
      <c r="F702" s="1" t="s">
        <v>705</v>
      </c>
      <c r="G702" s="3">
        <v>533.84</v>
      </c>
      <c r="H702" s="3"/>
      <c r="I702" s="1" t="s">
        <v>83</v>
      </c>
      <c r="J702" s="1" t="s">
        <v>174</v>
      </c>
      <c r="K702" s="1" t="s">
        <v>12</v>
      </c>
      <c r="L702" s="1" t="s">
        <v>36</v>
      </c>
    </row>
    <row r="703" spans="1:12" x14ac:dyDescent="0.2">
      <c r="A703" s="1" t="s">
        <v>234</v>
      </c>
      <c r="B703" s="1" t="s">
        <v>13</v>
      </c>
      <c r="C703" s="2">
        <v>43560</v>
      </c>
      <c r="D703" s="1" t="s">
        <v>129</v>
      </c>
      <c r="E703" s="1"/>
      <c r="F703" s="1" t="s">
        <v>772</v>
      </c>
      <c r="G703" s="3">
        <v>673.79</v>
      </c>
      <c r="H703" s="3"/>
      <c r="I703" s="1" t="s">
        <v>119</v>
      </c>
      <c r="J703" s="1" t="s">
        <v>86</v>
      </c>
      <c r="K703" s="1" t="s">
        <v>12</v>
      </c>
      <c r="L703" s="1" t="s">
        <v>325</v>
      </c>
    </row>
    <row r="704" spans="1:12" x14ac:dyDescent="0.2">
      <c r="A704" s="1" t="s">
        <v>234</v>
      </c>
      <c r="B704" s="1" t="s">
        <v>13</v>
      </c>
      <c r="C704" s="2">
        <v>43560</v>
      </c>
      <c r="D704" s="1" t="s">
        <v>129</v>
      </c>
      <c r="E704" s="1"/>
      <c r="F704" s="1" t="s">
        <v>773</v>
      </c>
      <c r="G704" s="3">
        <v>516.88</v>
      </c>
      <c r="H704" s="3"/>
      <c r="I704" s="1" t="s">
        <v>119</v>
      </c>
      <c r="J704" s="1" t="s">
        <v>86</v>
      </c>
      <c r="K704" s="1" t="s">
        <v>12</v>
      </c>
      <c r="L704" s="1" t="s">
        <v>61</v>
      </c>
    </row>
    <row r="705" spans="1:12" x14ac:dyDescent="0.2">
      <c r="A705" s="1" t="s">
        <v>234</v>
      </c>
      <c r="B705" s="1" t="s">
        <v>13</v>
      </c>
      <c r="C705" s="2">
        <v>43560</v>
      </c>
      <c r="D705" s="1" t="s">
        <v>129</v>
      </c>
      <c r="E705" s="1"/>
      <c r="F705" s="1" t="s">
        <v>740</v>
      </c>
      <c r="G705" s="3">
        <v>34.619999999999997</v>
      </c>
      <c r="H705" s="3"/>
      <c r="I705" s="1" t="s">
        <v>179</v>
      </c>
      <c r="J705" s="1" t="s">
        <v>89</v>
      </c>
      <c r="K705" s="1" t="s">
        <v>84</v>
      </c>
      <c r="L705" s="1" t="s">
        <v>63</v>
      </c>
    </row>
    <row r="706" spans="1:12" x14ac:dyDescent="0.2">
      <c r="A706" s="1" t="s">
        <v>234</v>
      </c>
      <c r="B706" s="1" t="s">
        <v>13</v>
      </c>
      <c r="C706" s="2">
        <v>43560</v>
      </c>
      <c r="D706" s="1" t="s">
        <v>129</v>
      </c>
      <c r="E706" s="1"/>
      <c r="F706" s="1" t="s">
        <v>774</v>
      </c>
      <c r="G706" s="3">
        <v>1846.16</v>
      </c>
      <c r="H706" s="3"/>
      <c r="I706" s="1" t="s">
        <v>119</v>
      </c>
      <c r="J706" s="1" t="s">
        <v>86</v>
      </c>
      <c r="K706" s="1" t="s">
        <v>12</v>
      </c>
      <c r="L706" s="1" t="s">
        <v>322</v>
      </c>
    </row>
    <row r="707" spans="1:12" x14ac:dyDescent="0.2">
      <c r="A707" s="1" t="s">
        <v>234</v>
      </c>
      <c r="B707" s="1" t="s">
        <v>13</v>
      </c>
      <c r="C707" s="2">
        <v>43560</v>
      </c>
      <c r="D707" s="1" t="s">
        <v>129</v>
      </c>
      <c r="E707" s="1"/>
      <c r="F707" s="1" t="s">
        <v>775</v>
      </c>
      <c r="G707" s="3">
        <v>755.6</v>
      </c>
      <c r="H707" s="3"/>
      <c r="I707" s="1" t="s">
        <v>119</v>
      </c>
      <c r="J707" s="1" t="s">
        <v>86</v>
      </c>
      <c r="K707" s="1" t="s">
        <v>12</v>
      </c>
      <c r="L707" s="1" t="s">
        <v>45</v>
      </c>
    </row>
    <row r="708" spans="1:12" x14ac:dyDescent="0.2">
      <c r="A708" s="1" t="s">
        <v>234</v>
      </c>
      <c r="B708" s="1" t="s">
        <v>13</v>
      </c>
      <c r="C708" s="2">
        <v>43560</v>
      </c>
      <c r="D708" s="1" t="s">
        <v>129</v>
      </c>
      <c r="E708" s="1"/>
      <c r="F708" s="1" t="s">
        <v>776</v>
      </c>
      <c r="G708" s="3">
        <v>924.46</v>
      </c>
      <c r="H708" s="3"/>
      <c r="I708" s="1" t="s">
        <v>83</v>
      </c>
      <c r="J708" s="1" t="s">
        <v>175</v>
      </c>
      <c r="K708" s="1" t="s">
        <v>84</v>
      </c>
      <c r="L708" s="1" t="s">
        <v>114</v>
      </c>
    </row>
    <row r="709" spans="1:12" x14ac:dyDescent="0.2">
      <c r="A709" s="1" t="s">
        <v>234</v>
      </c>
      <c r="B709" s="1" t="s">
        <v>13</v>
      </c>
      <c r="C709" s="2">
        <v>43560</v>
      </c>
      <c r="D709" s="1" t="s">
        <v>129</v>
      </c>
      <c r="E709" s="1"/>
      <c r="F709" s="1" t="s">
        <v>700</v>
      </c>
      <c r="G709" s="3">
        <v>250</v>
      </c>
      <c r="H709" s="3"/>
      <c r="I709" s="1" t="s">
        <v>83</v>
      </c>
      <c r="J709" s="1" t="s">
        <v>176</v>
      </c>
      <c r="K709" s="1" t="s">
        <v>84</v>
      </c>
      <c r="L709" s="1" t="s">
        <v>29</v>
      </c>
    </row>
    <row r="710" spans="1:12" x14ac:dyDescent="0.2">
      <c r="A710" s="1" t="s">
        <v>234</v>
      </c>
      <c r="B710" s="1" t="s">
        <v>13</v>
      </c>
      <c r="C710" s="2">
        <v>43560</v>
      </c>
      <c r="D710" s="1" t="s">
        <v>129</v>
      </c>
      <c r="E710" s="1"/>
      <c r="F710" s="1" t="s">
        <v>777</v>
      </c>
      <c r="G710" s="3">
        <v>836.79</v>
      </c>
      <c r="H710" s="3"/>
      <c r="I710" s="1" t="s">
        <v>119</v>
      </c>
      <c r="J710" s="1" t="s">
        <v>86</v>
      </c>
      <c r="K710" s="1" t="s">
        <v>12</v>
      </c>
      <c r="L710" s="1" t="s">
        <v>72</v>
      </c>
    </row>
    <row r="711" spans="1:12" x14ac:dyDescent="0.2">
      <c r="A711" s="1" t="s">
        <v>234</v>
      </c>
      <c r="B711" s="1" t="s">
        <v>13</v>
      </c>
      <c r="C711" s="2">
        <v>43560</v>
      </c>
      <c r="D711" s="1" t="s">
        <v>129</v>
      </c>
      <c r="E711" s="1"/>
      <c r="F711" s="1" t="s">
        <v>778</v>
      </c>
      <c r="G711" s="3">
        <v>666.87</v>
      </c>
      <c r="H711" s="3"/>
      <c r="I711" s="1" t="s">
        <v>119</v>
      </c>
      <c r="J711" s="1" t="s">
        <v>86</v>
      </c>
      <c r="K711" s="1" t="s">
        <v>12</v>
      </c>
      <c r="L711" s="1" t="s">
        <v>449</v>
      </c>
    </row>
    <row r="712" spans="1:12" x14ac:dyDescent="0.2">
      <c r="A712" s="1" t="s">
        <v>234</v>
      </c>
      <c r="B712" s="1" t="s">
        <v>13</v>
      </c>
      <c r="C712" s="2">
        <v>43560</v>
      </c>
      <c r="D712" s="1" t="s">
        <v>129</v>
      </c>
      <c r="E712" s="1"/>
      <c r="F712" s="1" t="s">
        <v>751</v>
      </c>
      <c r="G712" s="3">
        <v>67.930000000000007</v>
      </c>
      <c r="H712" s="3"/>
      <c r="I712" s="1" t="s">
        <v>85</v>
      </c>
      <c r="J712" s="1" t="s">
        <v>125</v>
      </c>
      <c r="K712" s="1" t="s">
        <v>84</v>
      </c>
      <c r="L712" s="1" t="s">
        <v>409</v>
      </c>
    </row>
    <row r="713" spans="1:12" x14ac:dyDescent="0.2">
      <c r="A713" s="1" t="s">
        <v>234</v>
      </c>
      <c r="B713" s="1" t="s">
        <v>13</v>
      </c>
      <c r="C713" s="2">
        <v>43560</v>
      </c>
      <c r="D713" s="1" t="s">
        <v>129</v>
      </c>
      <c r="E713" s="1"/>
      <c r="F713" s="1" t="s">
        <v>700</v>
      </c>
      <c r="G713" s="3">
        <v>71.25</v>
      </c>
      <c r="H713" s="3"/>
      <c r="I713" s="1" t="s">
        <v>106</v>
      </c>
      <c r="J713" s="1" t="s">
        <v>121</v>
      </c>
      <c r="K713" s="1" t="s">
        <v>84</v>
      </c>
      <c r="L713" s="1" t="s">
        <v>29</v>
      </c>
    </row>
    <row r="714" spans="1:12" x14ac:dyDescent="0.2">
      <c r="A714" s="1" t="s">
        <v>234</v>
      </c>
      <c r="B714" s="1" t="s">
        <v>13</v>
      </c>
      <c r="C714" s="2">
        <v>43560</v>
      </c>
      <c r="D714" s="1" t="s">
        <v>129</v>
      </c>
      <c r="E714" s="1"/>
      <c r="F714" s="1" t="s">
        <v>721</v>
      </c>
      <c r="G714" s="3">
        <v>2091.83</v>
      </c>
      <c r="H714" s="3"/>
      <c r="I714" s="1" t="s">
        <v>87</v>
      </c>
      <c r="J714" s="1" t="s">
        <v>116</v>
      </c>
      <c r="K714" s="1" t="s">
        <v>84</v>
      </c>
      <c r="L714" s="1" t="s">
        <v>241</v>
      </c>
    </row>
    <row r="715" spans="1:12" x14ac:dyDescent="0.2">
      <c r="A715" s="1" t="s">
        <v>234</v>
      </c>
      <c r="B715" s="1" t="s">
        <v>13</v>
      </c>
      <c r="C715" s="2">
        <v>43560</v>
      </c>
      <c r="D715" s="1" t="s">
        <v>129</v>
      </c>
      <c r="E715" s="1"/>
      <c r="F715" s="1" t="s">
        <v>779</v>
      </c>
      <c r="G715" s="3">
        <v>842.29</v>
      </c>
      <c r="H715" s="3"/>
      <c r="I715" s="1" t="s">
        <v>120</v>
      </c>
      <c r="J715" s="1" t="s">
        <v>171</v>
      </c>
      <c r="K715" s="1" t="s">
        <v>12</v>
      </c>
      <c r="L715" s="1" t="s">
        <v>101</v>
      </c>
    </row>
    <row r="716" spans="1:12" x14ac:dyDescent="0.2">
      <c r="A716" s="1" t="s">
        <v>234</v>
      </c>
      <c r="B716" s="1" t="s">
        <v>13</v>
      </c>
      <c r="C716" s="2">
        <v>43560</v>
      </c>
      <c r="D716" s="1" t="s">
        <v>129</v>
      </c>
      <c r="E716" s="1"/>
      <c r="F716" s="1" t="s">
        <v>780</v>
      </c>
      <c r="G716" s="3">
        <v>583.79999999999995</v>
      </c>
      <c r="H716" s="3"/>
      <c r="I716" s="1" t="s">
        <v>119</v>
      </c>
      <c r="J716" s="1" t="s">
        <v>86</v>
      </c>
      <c r="K716" s="1" t="s">
        <v>12</v>
      </c>
      <c r="L716" s="1" t="s">
        <v>356</v>
      </c>
    </row>
    <row r="717" spans="1:12" x14ac:dyDescent="0.2">
      <c r="A717" s="1" t="s">
        <v>234</v>
      </c>
      <c r="B717" s="1" t="s">
        <v>13</v>
      </c>
      <c r="C717" s="2">
        <v>43560</v>
      </c>
      <c r="D717" s="1" t="s">
        <v>129</v>
      </c>
      <c r="E717" s="1"/>
      <c r="F717" s="1" t="s">
        <v>781</v>
      </c>
      <c r="G717" s="3">
        <v>903.74</v>
      </c>
      <c r="H717" s="3"/>
      <c r="I717" s="1" t="s">
        <v>119</v>
      </c>
      <c r="J717" s="1" t="s">
        <v>86</v>
      </c>
      <c r="K717" s="1" t="s">
        <v>12</v>
      </c>
      <c r="L717" s="1" t="s">
        <v>446</v>
      </c>
    </row>
    <row r="718" spans="1:12" x14ac:dyDescent="0.2">
      <c r="A718" s="1" t="s">
        <v>234</v>
      </c>
      <c r="B718" s="1" t="s">
        <v>13</v>
      </c>
      <c r="C718" s="2">
        <v>43560</v>
      </c>
      <c r="D718" s="1" t="s">
        <v>129</v>
      </c>
      <c r="E718" s="1"/>
      <c r="F718" s="1" t="s">
        <v>740</v>
      </c>
      <c r="G718" s="3">
        <v>1211.54</v>
      </c>
      <c r="H718" s="3"/>
      <c r="I718" s="1" t="s">
        <v>119</v>
      </c>
      <c r="J718" s="1" t="s">
        <v>86</v>
      </c>
      <c r="K718" s="1" t="s">
        <v>84</v>
      </c>
      <c r="L718" s="1" t="s">
        <v>63</v>
      </c>
    </row>
    <row r="719" spans="1:12" x14ac:dyDescent="0.2">
      <c r="A719" s="1" t="s">
        <v>234</v>
      </c>
      <c r="B719" s="1" t="s">
        <v>13</v>
      </c>
      <c r="C719" s="2">
        <v>43560</v>
      </c>
      <c r="D719" s="1" t="s">
        <v>129</v>
      </c>
      <c r="E719" s="1"/>
      <c r="F719" s="1" t="s">
        <v>782</v>
      </c>
      <c r="G719" s="3">
        <v>722.11</v>
      </c>
      <c r="H719" s="3"/>
      <c r="I719" s="1" t="s">
        <v>179</v>
      </c>
      <c r="J719" s="1" t="s">
        <v>89</v>
      </c>
      <c r="K719" s="1" t="s">
        <v>12</v>
      </c>
      <c r="L719" s="1" t="s">
        <v>483</v>
      </c>
    </row>
    <row r="720" spans="1:12" x14ac:dyDescent="0.2">
      <c r="A720" s="1" t="s">
        <v>234</v>
      </c>
      <c r="B720" s="1" t="s">
        <v>13</v>
      </c>
      <c r="C720" s="2">
        <v>43560</v>
      </c>
      <c r="D720" s="1" t="s">
        <v>129</v>
      </c>
      <c r="E720" s="1"/>
      <c r="F720" s="1" t="s">
        <v>728</v>
      </c>
      <c r="G720" s="3">
        <v>469.62</v>
      </c>
      <c r="H720" s="3"/>
      <c r="I720" s="1" t="s">
        <v>185</v>
      </c>
      <c r="J720" s="1" t="s">
        <v>126</v>
      </c>
      <c r="K720" s="1" t="s">
        <v>12</v>
      </c>
      <c r="L720" s="1" t="s">
        <v>77</v>
      </c>
    </row>
    <row r="721" spans="1:12" x14ac:dyDescent="0.2">
      <c r="A721" s="1" t="s">
        <v>234</v>
      </c>
      <c r="B721" s="1" t="s">
        <v>13</v>
      </c>
      <c r="C721" s="2">
        <v>43560</v>
      </c>
      <c r="D721" s="1" t="s">
        <v>129</v>
      </c>
      <c r="E721" s="1"/>
      <c r="F721" s="1" t="s">
        <v>783</v>
      </c>
      <c r="G721" s="3">
        <v>592.34</v>
      </c>
      <c r="H721" s="3"/>
      <c r="I721" s="1" t="s">
        <v>119</v>
      </c>
      <c r="J721" s="1" t="s">
        <v>86</v>
      </c>
      <c r="K721" s="1" t="s">
        <v>12</v>
      </c>
      <c r="L721" s="1" t="s">
        <v>268</v>
      </c>
    </row>
    <row r="722" spans="1:12" x14ac:dyDescent="0.2">
      <c r="A722" s="1" t="s">
        <v>234</v>
      </c>
      <c r="B722" s="1" t="s">
        <v>13</v>
      </c>
      <c r="C722" s="2">
        <v>43560</v>
      </c>
      <c r="D722" s="1" t="s">
        <v>129</v>
      </c>
      <c r="E722" s="1"/>
      <c r="F722" s="1" t="s">
        <v>784</v>
      </c>
      <c r="G722" s="3">
        <v>1358.74</v>
      </c>
      <c r="H722" s="3"/>
      <c r="I722" s="1" t="s">
        <v>119</v>
      </c>
      <c r="J722" s="1" t="s">
        <v>86</v>
      </c>
      <c r="K722" s="1" t="s">
        <v>12</v>
      </c>
      <c r="L722" s="1" t="s">
        <v>52</v>
      </c>
    </row>
    <row r="723" spans="1:12" x14ac:dyDescent="0.2">
      <c r="A723" s="1" t="s">
        <v>234</v>
      </c>
      <c r="B723" s="1" t="s">
        <v>13</v>
      </c>
      <c r="C723" s="2">
        <v>43560</v>
      </c>
      <c r="D723" s="1" t="s">
        <v>129</v>
      </c>
      <c r="E723" s="1"/>
      <c r="F723" s="1" t="s">
        <v>764</v>
      </c>
      <c r="G723" s="3">
        <v>308.93</v>
      </c>
      <c r="H723" s="3"/>
      <c r="I723" s="1" t="s">
        <v>185</v>
      </c>
      <c r="J723" s="1" t="s">
        <v>126</v>
      </c>
      <c r="K723" s="1" t="s">
        <v>12</v>
      </c>
      <c r="L723" s="1" t="s">
        <v>49</v>
      </c>
    </row>
    <row r="724" spans="1:12" x14ac:dyDescent="0.2">
      <c r="A724" s="1" t="s">
        <v>234</v>
      </c>
      <c r="B724" s="1" t="s">
        <v>13</v>
      </c>
      <c r="C724" s="2">
        <v>43560</v>
      </c>
      <c r="D724" s="1" t="s">
        <v>129</v>
      </c>
      <c r="E724" s="1"/>
      <c r="F724" s="1" t="s">
        <v>785</v>
      </c>
      <c r="G724" s="3">
        <v>309.14</v>
      </c>
      <c r="H724" s="3"/>
      <c r="I724" s="1" t="s">
        <v>185</v>
      </c>
      <c r="J724" s="1" t="s">
        <v>126</v>
      </c>
      <c r="K724" s="1" t="s">
        <v>12</v>
      </c>
      <c r="L724" s="1" t="s">
        <v>92</v>
      </c>
    </row>
    <row r="725" spans="1:12" x14ac:dyDescent="0.2">
      <c r="A725" s="1" t="s">
        <v>234</v>
      </c>
      <c r="B725" s="1" t="s">
        <v>13</v>
      </c>
      <c r="C725" s="2">
        <v>43560</v>
      </c>
      <c r="D725" s="1" t="s">
        <v>129</v>
      </c>
      <c r="E725" s="1"/>
      <c r="F725" s="1" t="s">
        <v>776</v>
      </c>
      <c r="G725" s="3">
        <v>853.34</v>
      </c>
      <c r="H725" s="3"/>
      <c r="I725" s="1" t="s">
        <v>119</v>
      </c>
      <c r="J725" s="1" t="s">
        <v>86</v>
      </c>
      <c r="K725" s="1" t="s">
        <v>84</v>
      </c>
      <c r="L725" s="1" t="s">
        <v>114</v>
      </c>
    </row>
    <row r="726" spans="1:12" x14ac:dyDescent="0.2">
      <c r="A726" s="1" t="s">
        <v>234</v>
      </c>
      <c r="B726" s="1" t="s">
        <v>13</v>
      </c>
      <c r="C726" s="2">
        <v>43560</v>
      </c>
      <c r="D726" s="1" t="s">
        <v>129</v>
      </c>
      <c r="E726" s="1"/>
      <c r="F726" s="1" t="s">
        <v>687</v>
      </c>
      <c r="G726" s="3">
        <v>1125</v>
      </c>
      <c r="H726" s="3"/>
      <c r="I726" s="1" t="s">
        <v>119</v>
      </c>
      <c r="J726" s="1" t="s">
        <v>86</v>
      </c>
      <c r="K726" s="1" t="s">
        <v>84</v>
      </c>
      <c r="L726" s="1" t="s">
        <v>300</v>
      </c>
    </row>
    <row r="727" spans="1:12" x14ac:dyDescent="0.2">
      <c r="A727" s="1" t="s">
        <v>234</v>
      </c>
      <c r="B727" s="1" t="s">
        <v>13</v>
      </c>
      <c r="C727" s="2">
        <v>43560</v>
      </c>
      <c r="D727" s="1" t="s">
        <v>129</v>
      </c>
      <c r="E727" s="1"/>
      <c r="F727" s="1" t="s">
        <v>786</v>
      </c>
      <c r="G727" s="3">
        <v>681.13</v>
      </c>
      <c r="H727" s="3"/>
      <c r="I727" s="1" t="s">
        <v>177</v>
      </c>
      <c r="J727" s="1" t="s">
        <v>178</v>
      </c>
      <c r="K727" s="1" t="s">
        <v>12</v>
      </c>
      <c r="L727" s="1" t="s">
        <v>384</v>
      </c>
    </row>
    <row r="728" spans="1:12" x14ac:dyDescent="0.2">
      <c r="A728" s="1" t="s">
        <v>234</v>
      </c>
      <c r="B728" s="1" t="s">
        <v>13</v>
      </c>
      <c r="C728" s="2">
        <v>43560</v>
      </c>
      <c r="D728" s="1" t="s">
        <v>129</v>
      </c>
      <c r="E728" s="1"/>
      <c r="F728" s="1" t="s">
        <v>686</v>
      </c>
      <c r="G728" s="3">
        <v>565.77</v>
      </c>
      <c r="H728" s="3"/>
      <c r="I728" s="1" t="s">
        <v>106</v>
      </c>
      <c r="J728" s="1" t="s">
        <v>121</v>
      </c>
      <c r="K728" s="1" t="s">
        <v>12</v>
      </c>
      <c r="L728" s="1" t="s">
        <v>25</v>
      </c>
    </row>
    <row r="729" spans="1:12" x14ac:dyDescent="0.2">
      <c r="A729" s="1" t="s">
        <v>234</v>
      </c>
      <c r="B729" s="1" t="s">
        <v>13</v>
      </c>
      <c r="C729" s="2">
        <v>43560</v>
      </c>
      <c r="D729" s="1" t="s">
        <v>129</v>
      </c>
      <c r="E729" s="1"/>
      <c r="F729" s="1" t="s">
        <v>787</v>
      </c>
      <c r="G729" s="3">
        <v>516</v>
      </c>
      <c r="H729" s="3"/>
      <c r="I729" s="1" t="s">
        <v>83</v>
      </c>
      <c r="J729" s="1" t="s">
        <v>176</v>
      </c>
      <c r="K729" s="1" t="s">
        <v>12</v>
      </c>
      <c r="L729" s="1" t="s">
        <v>431</v>
      </c>
    </row>
    <row r="730" spans="1:12" x14ac:dyDescent="0.2">
      <c r="A730" s="1" t="s">
        <v>234</v>
      </c>
      <c r="B730" s="1" t="s">
        <v>13</v>
      </c>
      <c r="C730" s="2">
        <v>43560</v>
      </c>
      <c r="D730" s="1" t="s">
        <v>129</v>
      </c>
      <c r="E730" s="1"/>
      <c r="F730" s="1" t="s">
        <v>788</v>
      </c>
      <c r="G730" s="3">
        <v>669.16</v>
      </c>
      <c r="H730" s="3"/>
      <c r="I730" s="1" t="s">
        <v>119</v>
      </c>
      <c r="J730" s="1" t="s">
        <v>86</v>
      </c>
      <c r="K730" s="1" t="s">
        <v>12</v>
      </c>
      <c r="L730" s="1" t="s">
        <v>39</v>
      </c>
    </row>
    <row r="731" spans="1:12" x14ac:dyDescent="0.2">
      <c r="A731" s="1" t="s">
        <v>234</v>
      </c>
      <c r="B731" s="1" t="s">
        <v>13</v>
      </c>
      <c r="C731" s="2">
        <v>43560</v>
      </c>
      <c r="D731" s="1" t="s">
        <v>129</v>
      </c>
      <c r="E731" s="1"/>
      <c r="F731" s="1" t="s">
        <v>789</v>
      </c>
      <c r="G731" s="3">
        <v>843.77</v>
      </c>
      <c r="H731" s="3"/>
      <c r="I731" s="1" t="s">
        <v>119</v>
      </c>
      <c r="J731" s="1" t="s">
        <v>86</v>
      </c>
      <c r="K731" s="1" t="s">
        <v>12</v>
      </c>
      <c r="L731" s="1" t="s">
        <v>294</v>
      </c>
    </row>
    <row r="732" spans="1:12" x14ac:dyDescent="0.2">
      <c r="A732" s="1" t="s">
        <v>234</v>
      </c>
      <c r="B732" s="1" t="s">
        <v>13</v>
      </c>
      <c r="C732" s="2">
        <v>43560</v>
      </c>
      <c r="D732" s="1" t="s">
        <v>129</v>
      </c>
      <c r="E732" s="1"/>
      <c r="F732" s="1" t="s">
        <v>698</v>
      </c>
      <c r="G732" s="3">
        <v>1054.42</v>
      </c>
      <c r="H732" s="3"/>
      <c r="I732" s="1" t="s">
        <v>83</v>
      </c>
      <c r="J732" s="1" t="s">
        <v>243</v>
      </c>
      <c r="K732" s="1" t="s">
        <v>12</v>
      </c>
      <c r="L732" s="1" t="s">
        <v>17</v>
      </c>
    </row>
    <row r="733" spans="1:12" x14ac:dyDescent="0.2">
      <c r="A733" s="1" t="s">
        <v>234</v>
      </c>
      <c r="B733" s="1" t="s">
        <v>13</v>
      </c>
      <c r="C733" s="2">
        <v>43560</v>
      </c>
      <c r="D733" s="1" t="s">
        <v>129</v>
      </c>
      <c r="E733" s="1"/>
      <c r="F733" s="1" t="s">
        <v>790</v>
      </c>
      <c r="G733" s="3">
        <v>706.28</v>
      </c>
      <c r="H733" s="3"/>
      <c r="I733" s="1" t="s">
        <v>83</v>
      </c>
      <c r="J733" s="1" t="s">
        <v>176</v>
      </c>
      <c r="K733" s="1" t="s">
        <v>12</v>
      </c>
      <c r="L733" s="1" t="s">
        <v>369</v>
      </c>
    </row>
    <row r="734" spans="1:12" x14ac:dyDescent="0.2">
      <c r="A734" s="1" t="s">
        <v>234</v>
      </c>
      <c r="B734" s="1" t="s">
        <v>13</v>
      </c>
      <c r="C734" s="2">
        <v>43560</v>
      </c>
      <c r="D734" s="1" t="s">
        <v>129</v>
      </c>
      <c r="E734" s="1"/>
      <c r="F734" s="1" t="s">
        <v>791</v>
      </c>
      <c r="G734" s="3">
        <v>1158.82</v>
      </c>
      <c r="H734" s="3"/>
      <c r="I734" s="1" t="s">
        <v>83</v>
      </c>
      <c r="J734" s="1" t="s">
        <v>176</v>
      </c>
      <c r="K734" s="1" t="s">
        <v>12</v>
      </c>
      <c r="L734" s="1" t="s">
        <v>38</v>
      </c>
    </row>
    <row r="735" spans="1:12" x14ac:dyDescent="0.2">
      <c r="A735" s="1" t="s">
        <v>234</v>
      </c>
      <c r="B735" s="1" t="s">
        <v>13</v>
      </c>
      <c r="C735" s="2">
        <v>43560</v>
      </c>
      <c r="D735" s="1" t="s">
        <v>129</v>
      </c>
      <c r="E735" s="1"/>
      <c r="F735" s="1" t="s">
        <v>792</v>
      </c>
      <c r="G735" s="3">
        <v>669.84</v>
      </c>
      <c r="H735" s="3"/>
      <c r="I735" s="1" t="s">
        <v>120</v>
      </c>
      <c r="J735" s="1" t="s">
        <v>171</v>
      </c>
      <c r="K735" s="1" t="s">
        <v>12</v>
      </c>
      <c r="L735" s="1" t="s">
        <v>378</v>
      </c>
    </row>
    <row r="736" spans="1:12" x14ac:dyDescent="0.2">
      <c r="A736" s="1" t="s">
        <v>234</v>
      </c>
      <c r="B736" s="1" t="s">
        <v>13</v>
      </c>
      <c r="C736" s="2">
        <v>43560</v>
      </c>
      <c r="D736" s="1" t="s">
        <v>129</v>
      </c>
      <c r="E736" s="1"/>
      <c r="F736" s="1" t="s">
        <v>793</v>
      </c>
      <c r="G736" s="3">
        <v>1012.02</v>
      </c>
      <c r="H736" s="3"/>
      <c r="I736" s="1" t="s">
        <v>119</v>
      </c>
      <c r="J736" s="1" t="s">
        <v>86</v>
      </c>
      <c r="K736" s="1" t="s">
        <v>12</v>
      </c>
      <c r="L736" s="1" t="s">
        <v>70</v>
      </c>
    </row>
    <row r="737" spans="1:12" x14ac:dyDescent="0.2">
      <c r="A737" s="1" t="s">
        <v>234</v>
      </c>
      <c r="B737" s="1" t="s">
        <v>13</v>
      </c>
      <c r="C737" s="2">
        <v>43560</v>
      </c>
      <c r="D737" s="1" t="s">
        <v>129</v>
      </c>
      <c r="E737" s="1"/>
      <c r="F737" s="1" t="s">
        <v>794</v>
      </c>
      <c r="G737" s="3">
        <v>552.58000000000004</v>
      </c>
      <c r="H737" s="3"/>
      <c r="I737" s="1" t="s">
        <v>119</v>
      </c>
      <c r="J737" s="1" t="s">
        <v>86</v>
      </c>
      <c r="K737" s="1" t="s">
        <v>12</v>
      </c>
      <c r="L737" s="1" t="s">
        <v>109</v>
      </c>
    </row>
    <row r="738" spans="1:12" x14ac:dyDescent="0.2">
      <c r="A738" s="1" t="s">
        <v>234</v>
      </c>
      <c r="B738" s="1" t="s">
        <v>13</v>
      </c>
      <c r="C738" s="2">
        <v>43560</v>
      </c>
      <c r="D738" s="1" t="s">
        <v>129</v>
      </c>
      <c r="E738" s="1"/>
      <c r="F738" s="1" t="s">
        <v>700</v>
      </c>
      <c r="G738" s="3">
        <v>75</v>
      </c>
      <c r="H738" s="3"/>
      <c r="I738" s="1" t="s">
        <v>123</v>
      </c>
      <c r="J738" s="1" t="s">
        <v>124</v>
      </c>
      <c r="K738" s="1" t="s">
        <v>84</v>
      </c>
      <c r="L738" s="1" t="s">
        <v>29</v>
      </c>
    </row>
    <row r="739" spans="1:12" x14ac:dyDescent="0.2">
      <c r="A739" s="1" t="s">
        <v>234</v>
      </c>
      <c r="B739" s="1" t="s">
        <v>13</v>
      </c>
      <c r="C739" s="2">
        <v>43560</v>
      </c>
      <c r="D739" s="1" t="s">
        <v>129</v>
      </c>
      <c r="E739" s="1"/>
      <c r="F739" s="1" t="s">
        <v>700</v>
      </c>
      <c r="G739" s="3">
        <v>71.25</v>
      </c>
      <c r="H739" s="3"/>
      <c r="I739" s="1" t="s">
        <v>108</v>
      </c>
      <c r="J739" s="1" t="s">
        <v>117</v>
      </c>
      <c r="K739" s="1" t="s">
        <v>84</v>
      </c>
      <c r="L739" s="1" t="s">
        <v>29</v>
      </c>
    </row>
    <row r="740" spans="1:12" x14ac:dyDescent="0.2">
      <c r="A740" s="1" t="s">
        <v>234</v>
      </c>
      <c r="B740" s="1" t="s">
        <v>13</v>
      </c>
      <c r="C740" s="2">
        <v>43560</v>
      </c>
      <c r="D740" s="1" t="s">
        <v>129</v>
      </c>
      <c r="E740" s="1"/>
      <c r="F740" s="1" t="s">
        <v>795</v>
      </c>
      <c r="G740" s="3">
        <v>918</v>
      </c>
      <c r="H740" s="3"/>
      <c r="I740" s="1" t="s">
        <v>83</v>
      </c>
      <c r="J740" s="1" t="s">
        <v>176</v>
      </c>
      <c r="K740" s="1" t="s">
        <v>12</v>
      </c>
      <c r="L740" s="1" t="s">
        <v>347</v>
      </c>
    </row>
    <row r="741" spans="1:12" x14ac:dyDescent="0.2">
      <c r="A741" s="1" t="s">
        <v>234</v>
      </c>
      <c r="B741" s="1" t="s">
        <v>13</v>
      </c>
      <c r="C741" s="2">
        <v>43560</v>
      </c>
      <c r="D741" s="1" t="s">
        <v>129</v>
      </c>
      <c r="E741" s="1"/>
      <c r="F741" s="1" t="s">
        <v>796</v>
      </c>
      <c r="G741" s="3">
        <v>911.04</v>
      </c>
      <c r="H741" s="3"/>
      <c r="I741" s="1" t="s">
        <v>83</v>
      </c>
      <c r="J741" s="1" t="s">
        <v>176</v>
      </c>
      <c r="K741" s="1" t="s">
        <v>12</v>
      </c>
      <c r="L741" s="1" t="s">
        <v>98</v>
      </c>
    </row>
    <row r="742" spans="1:12" x14ac:dyDescent="0.2">
      <c r="A742" s="1" t="s">
        <v>234</v>
      </c>
      <c r="B742" s="1" t="s">
        <v>13</v>
      </c>
      <c r="C742" s="2">
        <v>43560</v>
      </c>
      <c r="D742" s="1" t="s">
        <v>129</v>
      </c>
      <c r="E742" s="1"/>
      <c r="F742" s="1" t="s">
        <v>797</v>
      </c>
      <c r="G742" s="3">
        <v>570.85</v>
      </c>
      <c r="H742" s="3"/>
      <c r="I742" s="1" t="s">
        <v>119</v>
      </c>
      <c r="J742" s="1" t="s">
        <v>86</v>
      </c>
      <c r="K742" s="1" t="s">
        <v>12</v>
      </c>
      <c r="L742" s="1" t="s">
        <v>442</v>
      </c>
    </row>
    <row r="743" spans="1:12" x14ac:dyDescent="0.2">
      <c r="A743" s="1" t="s">
        <v>234</v>
      </c>
      <c r="B743" s="1" t="s">
        <v>13</v>
      </c>
      <c r="C743" s="2">
        <v>43560</v>
      </c>
      <c r="D743" s="1" t="s">
        <v>129</v>
      </c>
      <c r="E743" s="1"/>
      <c r="F743" s="1" t="s">
        <v>798</v>
      </c>
      <c r="G743" s="3">
        <v>646.38</v>
      </c>
      <c r="H743" s="3"/>
      <c r="I743" s="1" t="s">
        <v>119</v>
      </c>
      <c r="J743" s="1" t="s">
        <v>86</v>
      </c>
      <c r="K743" s="1" t="s">
        <v>12</v>
      </c>
      <c r="L743" s="1" t="s">
        <v>366</v>
      </c>
    </row>
    <row r="744" spans="1:12" x14ac:dyDescent="0.2">
      <c r="A744" s="1" t="s">
        <v>234</v>
      </c>
      <c r="B744" s="1" t="s">
        <v>13</v>
      </c>
      <c r="C744" s="2">
        <v>43560</v>
      </c>
      <c r="D744" s="1" t="s">
        <v>129</v>
      </c>
      <c r="E744" s="1"/>
      <c r="F744" s="1" t="s">
        <v>708</v>
      </c>
      <c r="G744" s="3">
        <v>88.87</v>
      </c>
      <c r="H744" s="3"/>
      <c r="I744" s="1" t="s">
        <v>83</v>
      </c>
      <c r="J744" s="1" t="s">
        <v>301</v>
      </c>
      <c r="K744" s="1" t="s">
        <v>12</v>
      </c>
      <c r="L744" s="1" t="s">
        <v>57</v>
      </c>
    </row>
    <row r="745" spans="1:12" x14ac:dyDescent="0.2">
      <c r="A745" s="1" t="s">
        <v>234</v>
      </c>
      <c r="B745" s="1" t="s">
        <v>13</v>
      </c>
      <c r="C745" s="2">
        <v>43560</v>
      </c>
      <c r="D745" s="1" t="s">
        <v>129</v>
      </c>
      <c r="E745" s="1"/>
      <c r="F745" s="1" t="s">
        <v>720</v>
      </c>
      <c r="G745" s="3">
        <v>479.29</v>
      </c>
      <c r="H745" s="3"/>
      <c r="I745" s="1" t="s">
        <v>185</v>
      </c>
      <c r="J745" s="1" t="s">
        <v>126</v>
      </c>
      <c r="K745" s="1" t="s">
        <v>12</v>
      </c>
      <c r="L745" s="1" t="s">
        <v>97</v>
      </c>
    </row>
    <row r="746" spans="1:12" x14ac:dyDescent="0.2">
      <c r="A746" s="1" t="s">
        <v>234</v>
      </c>
      <c r="B746" s="1" t="s">
        <v>13</v>
      </c>
      <c r="C746" s="2">
        <v>43560</v>
      </c>
      <c r="D746" s="1" t="s">
        <v>129</v>
      </c>
      <c r="E746" s="1"/>
      <c r="F746" s="1" t="s">
        <v>799</v>
      </c>
      <c r="G746" s="3">
        <v>1432.14</v>
      </c>
      <c r="H746" s="3"/>
      <c r="I746" s="1" t="s">
        <v>106</v>
      </c>
      <c r="J746" s="1" t="s">
        <v>122</v>
      </c>
      <c r="K746" s="1" t="s">
        <v>12</v>
      </c>
      <c r="L746" s="1" t="s">
        <v>16</v>
      </c>
    </row>
    <row r="747" spans="1:12" x14ac:dyDescent="0.2">
      <c r="A747" s="1" t="s">
        <v>234</v>
      </c>
      <c r="B747" s="1" t="s">
        <v>13</v>
      </c>
      <c r="C747" s="2">
        <v>43560</v>
      </c>
      <c r="D747" s="1" t="s">
        <v>129</v>
      </c>
      <c r="E747" s="1"/>
      <c r="F747" s="1" t="s">
        <v>800</v>
      </c>
      <c r="G747" s="3">
        <v>1078.53</v>
      </c>
      <c r="H747" s="3"/>
      <c r="I747" s="1" t="s">
        <v>120</v>
      </c>
      <c r="J747" s="1" t="s">
        <v>171</v>
      </c>
      <c r="K747" s="1" t="s">
        <v>12</v>
      </c>
      <c r="L747" s="1" t="s">
        <v>19</v>
      </c>
    </row>
    <row r="748" spans="1:12" x14ac:dyDescent="0.2">
      <c r="A748" s="1" t="s">
        <v>234</v>
      </c>
      <c r="B748" s="1" t="s">
        <v>13</v>
      </c>
      <c r="C748" s="2">
        <v>43560</v>
      </c>
      <c r="D748" s="1" t="s">
        <v>129</v>
      </c>
      <c r="E748" s="1"/>
      <c r="F748" s="1" t="s">
        <v>801</v>
      </c>
      <c r="G748" s="3">
        <v>106.15</v>
      </c>
      <c r="H748" s="3"/>
      <c r="I748" s="1" t="s">
        <v>119</v>
      </c>
      <c r="J748" s="1" t="s">
        <v>86</v>
      </c>
      <c r="K748" s="1" t="s">
        <v>12</v>
      </c>
      <c r="L748" s="1" t="s">
        <v>477</v>
      </c>
    </row>
    <row r="749" spans="1:12" x14ac:dyDescent="0.2">
      <c r="A749" s="1" t="s">
        <v>234</v>
      </c>
      <c r="B749" s="1" t="s">
        <v>13</v>
      </c>
      <c r="C749" s="2">
        <v>43560</v>
      </c>
      <c r="D749" s="1" t="s">
        <v>129</v>
      </c>
      <c r="E749" s="1"/>
      <c r="F749" s="1" t="s">
        <v>802</v>
      </c>
      <c r="G749" s="3">
        <v>867.73</v>
      </c>
      <c r="H749" s="3"/>
      <c r="I749" s="1" t="s">
        <v>119</v>
      </c>
      <c r="J749" s="1" t="s">
        <v>86</v>
      </c>
      <c r="K749" s="1" t="s">
        <v>12</v>
      </c>
      <c r="L749" s="1" t="s">
        <v>340</v>
      </c>
    </row>
    <row r="750" spans="1:12" x14ac:dyDescent="0.2">
      <c r="A750" s="1" t="s">
        <v>234</v>
      </c>
      <c r="B750" s="1" t="s">
        <v>13</v>
      </c>
      <c r="C750" s="2">
        <v>43560</v>
      </c>
      <c r="D750" s="1" t="s">
        <v>129</v>
      </c>
      <c r="E750" s="1"/>
      <c r="F750" s="1" t="s">
        <v>751</v>
      </c>
      <c r="G750" s="3">
        <v>184.93</v>
      </c>
      <c r="H750" s="3"/>
      <c r="I750" s="1" t="s">
        <v>119</v>
      </c>
      <c r="J750" s="1" t="s">
        <v>86</v>
      </c>
      <c r="K750" s="1" t="s">
        <v>84</v>
      </c>
      <c r="L750" s="1" t="s">
        <v>409</v>
      </c>
    </row>
    <row r="751" spans="1:12" x14ac:dyDescent="0.2">
      <c r="A751" s="1" t="s">
        <v>234</v>
      </c>
      <c r="B751" s="1" t="s">
        <v>13</v>
      </c>
      <c r="C751" s="2">
        <v>43560</v>
      </c>
      <c r="D751" s="1" t="s">
        <v>129</v>
      </c>
      <c r="E751" s="1"/>
      <c r="F751" s="1" t="s">
        <v>686</v>
      </c>
      <c r="G751" s="3">
        <v>506.21</v>
      </c>
      <c r="H751" s="3"/>
      <c r="I751" s="1" t="s">
        <v>106</v>
      </c>
      <c r="J751" s="1" t="s">
        <v>122</v>
      </c>
      <c r="K751" s="1" t="s">
        <v>12</v>
      </c>
      <c r="L751" s="1" t="s">
        <v>25</v>
      </c>
    </row>
    <row r="752" spans="1:12" x14ac:dyDescent="0.2">
      <c r="A752" s="1" t="s">
        <v>234</v>
      </c>
      <c r="B752" s="1" t="s">
        <v>13</v>
      </c>
      <c r="C752" s="2">
        <v>43560</v>
      </c>
      <c r="D752" s="1" t="s">
        <v>129</v>
      </c>
      <c r="E752" s="1"/>
      <c r="F752" s="1" t="s">
        <v>155</v>
      </c>
      <c r="G752" s="3"/>
      <c r="H752" s="3">
        <v>118.29</v>
      </c>
      <c r="I752" s="1"/>
      <c r="J752" s="1"/>
      <c r="K752" s="1" t="s">
        <v>12</v>
      </c>
      <c r="L752" s="1"/>
    </row>
    <row r="753" spans="1:12" x14ac:dyDescent="0.2">
      <c r="A753" s="1" t="s">
        <v>234</v>
      </c>
      <c r="B753" s="1" t="s">
        <v>13</v>
      </c>
      <c r="C753" s="2">
        <v>43560</v>
      </c>
      <c r="D753" s="1" t="s">
        <v>129</v>
      </c>
      <c r="E753" s="1"/>
      <c r="F753" s="1" t="s">
        <v>803</v>
      </c>
      <c r="G753" s="3">
        <v>498.46</v>
      </c>
      <c r="H753" s="3"/>
      <c r="I753" s="1" t="s">
        <v>119</v>
      </c>
      <c r="J753" s="1" t="s">
        <v>86</v>
      </c>
      <c r="K753" s="1" t="s">
        <v>12</v>
      </c>
      <c r="L753" s="1" t="s">
        <v>40</v>
      </c>
    </row>
    <row r="754" spans="1:12" x14ac:dyDescent="0.2">
      <c r="A754" s="1" t="s">
        <v>234</v>
      </c>
      <c r="B754" s="1" t="s">
        <v>13</v>
      </c>
      <c r="C754" s="2">
        <v>43560</v>
      </c>
      <c r="D754" s="1" t="s">
        <v>129</v>
      </c>
      <c r="E754" s="1"/>
      <c r="F754" s="1" t="s">
        <v>804</v>
      </c>
      <c r="G754" s="3">
        <v>1185.93</v>
      </c>
      <c r="H754" s="3"/>
      <c r="I754" s="1" t="s">
        <v>119</v>
      </c>
      <c r="J754" s="1" t="s">
        <v>86</v>
      </c>
      <c r="K754" s="1" t="s">
        <v>12</v>
      </c>
      <c r="L754" s="1" t="s">
        <v>95</v>
      </c>
    </row>
    <row r="755" spans="1:12" x14ac:dyDescent="0.2">
      <c r="A755" s="1" t="s">
        <v>234</v>
      </c>
      <c r="B755" s="1" t="s">
        <v>13</v>
      </c>
      <c r="C755" s="2">
        <v>43560</v>
      </c>
      <c r="D755" s="1" t="s">
        <v>129</v>
      </c>
      <c r="E755" s="1"/>
      <c r="F755" s="1" t="s">
        <v>805</v>
      </c>
      <c r="G755" s="3">
        <v>597.64</v>
      </c>
      <c r="H755" s="3"/>
      <c r="I755" s="1" t="s">
        <v>177</v>
      </c>
      <c r="J755" s="1" t="s">
        <v>178</v>
      </c>
      <c r="K755" s="1" t="s">
        <v>12</v>
      </c>
      <c r="L755" s="1" t="s">
        <v>349</v>
      </c>
    </row>
    <row r="756" spans="1:12" x14ac:dyDescent="0.2">
      <c r="A756" s="1" t="s">
        <v>234</v>
      </c>
      <c r="B756" s="1" t="s">
        <v>13</v>
      </c>
      <c r="C756" s="2">
        <v>43560</v>
      </c>
      <c r="D756" s="1" t="s">
        <v>129</v>
      </c>
      <c r="E756" s="1"/>
      <c r="F756" s="1" t="s">
        <v>806</v>
      </c>
      <c r="G756" s="3">
        <v>1379.98</v>
      </c>
      <c r="H756" s="3"/>
      <c r="I756" s="1" t="s">
        <v>106</v>
      </c>
      <c r="J756" s="1" t="s">
        <v>122</v>
      </c>
      <c r="K756" s="1" t="s">
        <v>12</v>
      </c>
      <c r="L756" s="1" t="s">
        <v>27</v>
      </c>
    </row>
    <row r="757" spans="1:12" x14ac:dyDescent="0.2">
      <c r="A757" s="1" t="s">
        <v>234</v>
      </c>
      <c r="B757" s="1" t="s">
        <v>13</v>
      </c>
      <c r="C757" s="2">
        <v>43560</v>
      </c>
      <c r="D757" s="1" t="s">
        <v>129</v>
      </c>
      <c r="E757" s="1"/>
      <c r="F757" s="1" t="s">
        <v>739</v>
      </c>
      <c r="G757" s="3">
        <v>55.34</v>
      </c>
      <c r="H757" s="3"/>
      <c r="I757" s="1" t="s">
        <v>106</v>
      </c>
      <c r="J757" s="1" t="s">
        <v>121</v>
      </c>
      <c r="K757" s="1" t="s">
        <v>84</v>
      </c>
      <c r="L757" s="1" t="s">
        <v>306</v>
      </c>
    </row>
    <row r="758" spans="1:12" x14ac:dyDescent="0.2">
      <c r="A758" s="1" t="s">
        <v>234</v>
      </c>
      <c r="B758" s="1" t="s">
        <v>13</v>
      </c>
      <c r="C758" s="2">
        <v>43560</v>
      </c>
      <c r="D758" s="1" t="s">
        <v>129</v>
      </c>
      <c r="E758" s="1"/>
      <c r="F758" s="1" t="s">
        <v>699</v>
      </c>
      <c r="G758" s="3">
        <v>1183.74</v>
      </c>
      <c r="H758" s="3"/>
      <c r="I758" s="1" t="s">
        <v>83</v>
      </c>
      <c r="J758" s="1" t="s">
        <v>174</v>
      </c>
      <c r="K758" s="1" t="s">
        <v>12</v>
      </c>
      <c r="L758" s="1" t="s">
        <v>73</v>
      </c>
    </row>
    <row r="759" spans="1:12" x14ac:dyDescent="0.2">
      <c r="A759" s="1" t="s">
        <v>234</v>
      </c>
      <c r="B759" s="1" t="s">
        <v>13</v>
      </c>
      <c r="C759" s="2">
        <v>43560</v>
      </c>
      <c r="D759" s="1" t="s">
        <v>129</v>
      </c>
      <c r="E759" s="1"/>
      <c r="F759" s="1" t="s">
        <v>807</v>
      </c>
      <c r="G759" s="3">
        <v>1885.16</v>
      </c>
      <c r="H759" s="3"/>
      <c r="I759" s="1" t="s">
        <v>119</v>
      </c>
      <c r="J759" s="1" t="s">
        <v>86</v>
      </c>
      <c r="K759" s="1" t="s">
        <v>12</v>
      </c>
      <c r="L759" s="1" t="s">
        <v>397</v>
      </c>
    </row>
    <row r="760" spans="1:12" x14ac:dyDescent="0.2">
      <c r="A760" s="1" t="s">
        <v>234</v>
      </c>
      <c r="B760" s="1" t="s">
        <v>13</v>
      </c>
      <c r="C760" s="2">
        <v>43560</v>
      </c>
      <c r="D760" s="1" t="s">
        <v>129</v>
      </c>
      <c r="E760" s="1"/>
      <c r="F760" s="1" t="s">
        <v>740</v>
      </c>
      <c r="G760" s="3">
        <v>574.62</v>
      </c>
      <c r="H760" s="3"/>
      <c r="I760" s="1" t="s">
        <v>87</v>
      </c>
      <c r="J760" s="1" t="s">
        <v>116</v>
      </c>
      <c r="K760" s="1" t="s">
        <v>84</v>
      </c>
      <c r="L760" s="1" t="s">
        <v>63</v>
      </c>
    </row>
    <row r="761" spans="1:12" x14ac:dyDescent="0.2">
      <c r="A761" s="1" t="s">
        <v>234</v>
      </c>
      <c r="B761" s="1" t="s">
        <v>13</v>
      </c>
      <c r="C761" s="2">
        <v>43560</v>
      </c>
      <c r="D761" s="1" t="s">
        <v>129</v>
      </c>
      <c r="E761" s="1"/>
      <c r="F761" s="1" t="s">
        <v>708</v>
      </c>
      <c r="G761" s="3">
        <v>1599.79</v>
      </c>
      <c r="H761" s="3"/>
      <c r="I761" s="1" t="s">
        <v>83</v>
      </c>
      <c r="J761" s="1" t="s">
        <v>243</v>
      </c>
      <c r="K761" s="1" t="s">
        <v>12</v>
      </c>
      <c r="L761" s="1" t="s">
        <v>57</v>
      </c>
    </row>
    <row r="762" spans="1:12" x14ac:dyDescent="0.2">
      <c r="A762" s="1" t="s">
        <v>234</v>
      </c>
      <c r="B762" s="1" t="s">
        <v>13</v>
      </c>
      <c r="C762" s="2">
        <v>43560</v>
      </c>
      <c r="D762" s="1" t="s">
        <v>129</v>
      </c>
      <c r="E762" s="1"/>
      <c r="F762" s="1" t="s">
        <v>808</v>
      </c>
      <c r="G762" s="3">
        <v>652.84</v>
      </c>
      <c r="H762" s="3"/>
      <c r="I762" s="1" t="s">
        <v>119</v>
      </c>
      <c r="J762" s="1" t="s">
        <v>86</v>
      </c>
      <c r="K762" s="1" t="s">
        <v>12</v>
      </c>
      <c r="L762" s="1" t="s">
        <v>376</v>
      </c>
    </row>
    <row r="763" spans="1:12" x14ac:dyDescent="0.2">
      <c r="A763" s="1" t="s">
        <v>234</v>
      </c>
      <c r="B763" s="1" t="s">
        <v>13</v>
      </c>
      <c r="C763" s="2">
        <v>43560</v>
      </c>
      <c r="D763" s="1" t="s">
        <v>129</v>
      </c>
      <c r="E763" s="1"/>
      <c r="F763" s="1" t="s">
        <v>809</v>
      </c>
      <c r="G763" s="3">
        <v>1167.2</v>
      </c>
      <c r="H763" s="3"/>
      <c r="I763" s="1" t="s">
        <v>119</v>
      </c>
      <c r="J763" s="1" t="s">
        <v>86</v>
      </c>
      <c r="K763" s="1" t="s">
        <v>12</v>
      </c>
      <c r="L763" s="1" t="s">
        <v>454</v>
      </c>
    </row>
    <row r="764" spans="1:12" x14ac:dyDescent="0.2">
      <c r="A764" s="1" t="s">
        <v>234</v>
      </c>
      <c r="B764" s="1" t="s">
        <v>13</v>
      </c>
      <c r="C764" s="2">
        <v>43560</v>
      </c>
      <c r="D764" s="1" t="s">
        <v>129</v>
      </c>
      <c r="E764" s="1"/>
      <c r="F764" s="1" t="s">
        <v>810</v>
      </c>
      <c r="G764" s="3">
        <v>445.35</v>
      </c>
      <c r="H764" s="3"/>
      <c r="I764" s="1" t="s">
        <v>119</v>
      </c>
      <c r="J764" s="1" t="s">
        <v>86</v>
      </c>
      <c r="K764" s="1" t="s">
        <v>12</v>
      </c>
      <c r="L764" s="1" t="s">
        <v>811</v>
      </c>
    </row>
    <row r="765" spans="1:12" x14ac:dyDescent="0.2">
      <c r="A765" s="1" t="s">
        <v>234</v>
      </c>
      <c r="B765" s="1" t="s">
        <v>13</v>
      </c>
      <c r="C765" s="2">
        <v>43560</v>
      </c>
      <c r="D765" s="1" t="s">
        <v>129</v>
      </c>
      <c r="E765" s="1"/>
      <c r="F765" s="1" t="s">
        <v>812</v>
      </c>
      <c r="G765" s="3">
        <v>1111.93</v>
      </c>
      <c r="H765" s="3"/>
      <c r="I765" s="1" t="s">
        <v>119</v>
      </c>
      <c r="J765" s="1" t="s">
        <v>86</v>
      </c>
      <c r="K765" s="1" t="s">
        <v>12</v>
      </c>
      <c r="L765" s="1" t="s">
        <v>427</v>
      </c>
    </row>
    <row r="766" spans="1:12" x14ac:dyDescent="0.2">
      <c r="A766" s="1" t="s">
        <v>234</v>
      </c>
      <c r="B766" s="1" t="s">
        <v>13</v>
      </c>
      <c r="C766" s="2">
        <v>43560</v>
      </c>
      <c r="D766" s="1" t="s">
        <v>129</v>
      </c>
      <c r="E766" s="1"/>
      <c r="F766" s="1" t="s">
        <v>813</v>
      </c>
      <c r="G766" s="3">
        <v>662.37</v>
      </c>
      <c r="H766" s="3"/>
      <c r="I766" s="1" t="s">
        <v>119</v>
      </c>
      <c r="J766" s="1" t="s">
        <v>86</v>
      </c>
      <c r="K766" s="1" t="s">
        <v>12</v>
      </c>
      <c r="L766" s="1" t="s">
        <v>481</v>
      </c>
    </row>
    <row r="767" spans="1:12" x14ac:dyDescent="0.2">
      <c r="A767" s="1" t="s">
        <v>234</v>
      </c>
      <c r="B767" s="1" t="s">
        <v>13</v>
      </c>
      <c r="C767" s="2">
        <v>43560</v>
      </c>
      <c r="D767" s="1" t="s">
        <v>129</v>
      </c>
      <c r="E767" s="1"/>
      <c r="F767" s="1" t="s">
        <v>677</v>
      </c>
      <c r="G767" s="3">
        <v>587.54</v>
      </c>
      <c r="H767" s="3"/>
      <c r="I767" s="1" t="s">
        <v>87</v>
      </c>
      <c r="J767" s="1" t="s">
        <v>116</v>
      </c>
      <c r="K767" s="1" t="s">
        <v>12</v>
      </c>
      <c r="L767" s="1" t="s">
        <v>68</v>
      </c>
    </row>
    <row r="768" spans="1:12" x14ac:dyDescent="0.2">
      <c r="A768" s="1" t="s">
        <v>234</v>
      </c>
      <c r="B768" s="1" t="s">
        <v>13</v>
      </c>
      <c r="C768" s="2">
        <v>43560</v>
      </c>
      <c r="D768" s="1" t="s">
        <v>129</v>
      </c>
      <c r="E768" s="1"/>
      <c r="F768" s="1" t="s">
        <v>814</v>
      </c>
      <c r="G768" s="3">
        <v>823.52</v>
      </c>
      <c r="H768" s="3"/>
      <c r="I768" s="1" t="s">
        <v>119</v>
      </c>
      <c r="J768" s="1" t="s">
        <v>86</v>
      </c>
      <c r="K768" s="1" t="s">
        <v>12</v>
      </c>
      <c r="L768" s="1" t="s">
        <v>402</v>
      </c>
    </row>
    <row r="769" spans="1:12" x14ac:dyDescent="0.2">
      <c r="A769" s="1" t="s">
        <v>234</v>
      </c>
      <c r="B769" s="1" t="s">
        <v>13</v>
      </c>
      <c r="C769" s="2">
        <v>43560</v>
      </c>
      <c r="D769" s="1" t="s">
        <v>129</v>
      </c>
      <c r="E769" s="1"/>
      <c r="F769" s="1" t="s">
        <v>815</v>
      </c>
      <c r="G769" s="3">
        <v>1350.24</v>
      </c>
      <c r="H769" s="3"/>
      <c r="I769" s="1" t="s">
        <v>83</v>
      </c>
      <c r="J769" s="1" t="s">
        <v>176</v>
      </c>
      <c r="K769" s="1" t="s">
        <v>12</v>
      </c>
      <c r="L769" s="1" t="s">
        <v>405</v>
      </c>
    </row>
    <row r="770" spans="1:12" x14ac:dyDescent="0.2">
      <c r="A770" s="1" t="s">
        <v>234</v>
      </c>
      <c r="B770" s="1" t="s">
        <v>13</v>
      </c>
      <c r="C770" s="2">
        <v>43560</v>
      </c>
      <c r="D770" s="1" t="s">
        <v>129</v>
      </c>
      <c r="E770" s="1"/>
      <c r="F770" s="1" t="s">
        <v>816</v>
      </c>
      <c r="G770" s="3">
        <v>705.68</v>
      </c>
      <c r="H770" s="3"/>
      <c r="I770" s="1" t="s">
        <v>119</v>
      </c>
      <c r="J770" s="1" t="s">
        <v>86</v>
      </c>
      <c r="K770" s="1" t="s">
        <v>12</v>
      </c>
      <c r="L770" s="1" t="s">
        <v>277</v>
      </c>
    </row>
    <row r="771" spans="1:12" x14ac:dyDescent="0.2">
      <c r="A771" s="1" t="s">
        <v>234</v>
      </c>
      <c r="B771" s="1" t="s">
        <v>13</v>
      </c>
      <c r="C771" s="2">
        <v>43560</v>
      </c>
      <c r="D771" s="1" t="s">
        <v>129</v>
      </c>
      <c r="E771" s="1"/>
      <c r="F771" s="1" t="s">
        <v>817</v>
      </c>
      <c r="G771" s="3">
        <v>950</v>
      </c>
      <c r="H771" s="3"/>
      <c r="I771" s="1" t="s">
        <v>119</v>
      </c>
      <c r="J771" s="1" t="s">
        <v>86</v>
      </c>
      <c r="K771" s="1" t="s">
        <v>12</v>
      </c>
      <c r="L771" s="1" t="s">
        <v>283</v>
      </c>
    </row>
    <row r="772" spans="1:12" x14ac:dyDescent="0.2">
      <c r="A772" s="1" t="s">
        <v>234</v>
      </c>
      <c r="B772" s="1" t="s">
        <v>13</v>
      </c>
      <c r="C772" s="2">
        <v>43560</v>
      </c>
      <c r="D772" s="1" t="s">
        <v>129</v>
      </c>
      <c r="E772" s="1"/>
      <c r="F772" s="1" t="s">
        <v>714</v>
      </c>
      <c r="G772" s="3">
        <v>99.25</v>
      </c>
      <c r="H772" s="3"/>
      <c r="I772" s="1" t="s">
        <v>83</v>
      </c>
      <c r="J772" s="1" t="s">
        <v>301</v>
      </c>
      <c r="K772" s="1" t="s">
        <v>12</v>
      </c>
      <c r="L772" s="1" t="s">
        <v>14</v>
      </c>
    </row>
    <row r="773" spans="1:12" x14ac:dyDescent="0.2">
      <c r="A773" s="1" t="s">
        <v>234</v>
      </c>
      <c r="B773" s="1" t="s">
        <v>13</v>
      </c>
      <c r="C773" s="2">
        <v>43560</v>
      </c>
      <c r="D773" s="1" t="s">
        <v>129</v>
      </c>
      <c r="E773" s="1"/>
      <c r="F773" s="1" t="s">
        <v>818</v>
      </c>
      <c r="G773" s="3">
        <v>865.43</v>
      </c>
      <c r="H773" s="3"/>
      <c r="I773" s="1" t="s">
        <v>120</v>
      </c>
      <c r="J773" s="1" t="s">
        <v>171</v>
      </c>
      <c r="K773" s="1" t="s">
        <v>12</v>
      </c>
      <c r="L773" s="1" t="s">
        <v>59</v>
      </c>
    </row>
    <row r="774" spans="1:12" x14ac:dyDescent="0.2">
      <c r="A774" s="1" t="s">
        <v>234</v>
      </c>
      <c r="B774" s="1" t="s">
        <v>13</v>
      </c>
      <c r="C774" s="2">
        <v>43560</v>
      </c>
      <c r="D774" s="1" t="s">
        <v>129</v>
      </c>
      <c r="E774" s="1"/>
      <c r="F774" s="1" t="s">
        <v>819</v>
      </c>
      <c r="G774" s="3">
        <v>731.77</v>
      </c>
      <c r="H774" s="3"/>
      <c r="I774" s="1" t="s">
        <v>119</v>
      </c>
      <c r="J774" s="1" t="s">
        <v>86</v>
      </c>
      <c r="K774" s="1" t="s">
        <v>12</v>
      </c>
      <c r="L774" s="1" t="s">
        <v>35</v>
      </c>
    </row>
    <row r="775" spans="1:12" x14ac:dyDescent="0.2">
      <c r="A775" s="1" t="s">
        <v>234</v>
      </c>
      <c r="B775" s="1" t="s">
        <v>13</v>
      </c>
      <c r="C775" s="2">
        <v>43560</v>
      </c>
      <c r="D775" s="1" t="s">
        <v>129</v>
      </c>
      <c r="E775" s="1"/>
      <c r="F775" s="1" t="s">
        <v>820</v>
      </c>
      <c r="G775" s="3">
        <v>439.38</v>
      </c>
      <c r="H775" s="3"/>
      <c r="I775" s="1" t="s">
        <v>119</v>
      </c>
      <c r="J775" s="1" t="s">
        <v>86</v>
      </c>
      <c r="K775" s="1" t="s">
        <v>84</v>
      </c>
      <c r="L775" s="1" t="s">
        <v>66</v>
      </c>
    </row>
    <row r="776" spans="1:12" x14ac:dyDescent="0.2">
      <c r="A776" s="1" t="s">
        <v>234</v>
      </c>
      <c r="B776" s="1" t="s">
        <v>13</v>
      </c>
      <c r="C776" s="2">
        <v>43560</v>
      </c>
      <c r="D776" s="1" t="s">
        <v>129</v>
      </c>
      <c r="E776" s="1"/>
      <c r="F776" s="1" t="s">
        <v>744</v>
      </c>
      <c r="G776" s="3">
        <v>146.46</v>
      </c>
      <c r="H776" s="3"/>
      <c r="I776" s="1" t="s">
        <v>106</v>
      </c>
      <c r="J776" s="1" t="s">
        <v>107</v>
      </c>
      <c r="K776" s="1" t="s">
        <v>84</v>
      </c>
      <c r="L776" s="1" t="s">
        <v>66</v>
      </c>
    </row>
    <row r="777" spans="1:12" x14ac:dyDescent="0.2">
      <c r="A777" s="1" t="s">
        <v>234</v>
      </c>
      <c r="B777" s="1" t="s">
        <v>13</v>
      </c>
      <c r="C777" s="2">
        <v>43560</v>
      </c>
      <c r="D777" s="1" t="s">
        <v>129</v>
      </c>
      <c r="E777" s="1"/>
      <c r="F777" s="1" t="s">
        <v>821</v>
      </c>
      <c r="G777" s="3">
        <v>1015.98</v>
      </c>
      <c r="H777" s="3"/>
      <c r="I777" s="1" t="s">
        <v>83</v>
      </c>
      <c r="J777" s="1" t="s">
        <v>176</v>
      </c>
      <c r="K777" s="1" t="s">
        <v>12</v>
      </c>
      <c r="L777" s="1" t="s">
        <v>93</v>
      </c>
    </row>
    <row r="778" spans="1:12" x14ac:dyDescent="0.2">
      <c r="A778" s="1" t="s">
        <v>234</v>
      </c>
      <c r="B778" s="1" t="s">
        <v>13</v>
      </c>
      <c r="C778" s="2">
        <v>43560</v>
      </c>
      <c r="D778" s="1" t="s">
        <v>129</v>
      </c>
      <c r="E778" s="1"/>
      <c r="F778" s="1" t="s">
        <v>822</v>
      </c>
      <c r="G778" s="3">
        <v>939.88</v>
      </c>
      <c r="H778" s="3"/>
      <c r="I778" s="1" t="s">
        <v>83</v>
      </c>
      <c r="J778" s="1" t="s">
        <v>176</v>
      </c>
      <c r="K778" s="1" t="s">
        <v>12</v>
      </c>
      <c r="L778" s="1" t="s">
        <v>459</v>
      </c>
    </row>
    <row r="779" spans="1:12" x14ac:dyDescent="0.2">
      <c r="A779" s="1" t="s">
        <v>234</v>
      </c>
      <c r="B779" s="1" t="s">
        <v>13</v>
      </c>
      <c r="C779" s="2">
        <v>43560</v>
      </c>
      <c r="D779" s="1" t="s">
        <v>129</v>
      </c>
      <c r="E779" s="1"/>
      <c r="F779" s="1" t="s">
        <v>823</v>
      </c>
      <c r="G779" s="3">
        <v>2184.14</v>
      </c>
      <c r="H779" s="3"/>
      <c r="I779" s="1" t="s">
        <v>83</v>
      </c>
      <c r="J779" s="1" t="s">
        <v>176</v>
      </c>
      <c r="K779" s="1" t="s">
        <v>12</v>
      </c>
      <c r="L779" s="1" t="s">
        <v>47</v>
      </c>
    </row>
    <row r="780" spans="1:12" x14ac:dyDescent="0.2">
      <c r="A780" s="1" t="s">
        <v>234</v>
      </c>
      <c r="B780" s="1" t="s">
        <v>13</v>
      </c>
      <c r="C780" s="2">
        <v>43560</v>
      </c>
      <c r="D780" s="1" t="s">
        <v>129</v>
      </c>
      <c r="E780" s="1"/>
      <c r="F780" s="1" t="s">
        <v>824</v>
      </c>
      <c r="G780" s="3">
        <v>1357.64</v>
      </c>
      <c r="H780" s="3"/>
      <c r="I780" s="1" t="s">
        <v>106</v>
      </c>
      <c r="J780" s="1" t="s">
        <v>121</v>
      </c>
      <c r="K780" s="1" t="s">
        <v>12</v>
      </c>
      <c r="L780" s="1" t="s">
        <v>23</v>
      </c>
    </row>
    <row r="781" spans="1:12" x14ac:dyDescent="0.2">
      <c r="A781" s="1" t="s">
        <v>234</v>
      </c>
      <c r="B781" s="1" t="s">
        <v>13</v>
      </c>
      <c r="C781" s="2">
        <v>43560</v>
      </c>
      <c r="D781" s="1" t="s">
        <v>129</v>
      </c>
      <c r="E781" s="1"/>
      <c r="F781" s="1" t="s">
        <v>695</v>
      </c>
      <c r="G781" s="3">
        <v>297.36</v>
      </c>
      <c r="H781" s="3"/>
      <c r="I781" s="1" t="s">
        <v>83</v>
      </c>
      <c r="J781" s="1" t="s">
        <v>175</v>
      </c>
      <c r="K781" s="1" t="s">
        <v>84</v>
      </c>
      <c r="L781" s="1" t="s">
        <v>51</v>
      </c>
    </row>
    <row r="782" spans="1:12" x14ac:dyDescent="0.2">
      <c r="A782" s="1" t="s">
        <v>234</v>
      </c>
      <c r="B782" s="1" t="s">
        <v>13</v>
      </c>
      <c r="C782" s="2">
        <v>43560</v>
      </c>
      <c r="D782" s="1" t="s">
        <v>129</v>
      </c>
      <c r="E782" s="1"/>
      <c r="F782" s="1" t="s">
        <v>729</v>
      </c>
      <c r="G782" s="3">
        <v>1164.53</v>
      </c>
      <c r="H782" s="3"/>
      <c r="I782" s="1" t="s">
        <v>179</v>
      </c>
      <c r="J782" s="1" t="s">
        <v>89</v>
      </c>
      <c r="K782" s="1" t="s">
        <v>12</v>
      </c>
      <c r="L782" s="1" t="s">
        <v>28</v>
      </c>
    </row>
    <row r="783" spans="1:12" x14ac:dyDescent="0.2">
      <c r="A783" s="1" t="s">
        <v>234</v>
      </c>
      <c r="B783" s="1" t="s">
        <v>13</v>
      </c>
      <c r="C783" s="2">
        <v>43560</v>
      </c>
      <c r="D783" s="1" t="s">
        <v>129</v>
      </c>
      <c r="E783" s="1"/>
      <c r="F783" s="1" t="s">
        <v>785</v>
      </c>
      <c r="G783" s="3">
        <v>526.37</v>
      </c>
      <c r="H783" s="3"/>
      <c r="I783" s="1" t="s">
        <v>123</v>
      </c>
      <c r="J783" s="1" t="s">
        <v>124</v>
      </c>
      <c r="K783" s="1" t="s">
        <v>12</v>
      </c>
      <c r="L783" s="1" t="s">
        <v>92</v>
      </c>
    </row>
    <row r="784" spans="1:12" x14ac:dyDescent="0.2">
      <c r="A784" s="1" t="s">
        <v>234</v>
      </c>
      <c r="B784" s="1" t="s">
        <v>13</v>
      </c>
      <c r="C784" s="2">
        <v>43560</v>
      </c>
      <c r="D784" s="1" t="s">
        <v>129</v>
      </c>
      <c r="E784" s="1"/>
      <c r="F784" s="1" t="s">
        <v>728</v>
      </c>
      <c r="G784" s="3">
        <v>491.19</v>
      </c>
      <c r="H784" s="3"/>
      <c r="I784" s="1" t="s">
        <v>87</v>
      </c>
      <c r="J784" s="1" t="s">
        <v>116</v>
      </c>
      <c r="K784" s="1" t="s">
        <v>12</v>
      </c>
      <c r="L784" s="1" t="s">
        <v>77</v>
      </c>
    </row>
    <row r="785" spans="1:12" x14ac:dyDescent="0.2">
      <c r="A785" s="1" t="s">
        <v>234</v>
      </c>
      <c r="B785" s="1" t="s">
        <v>13</v>
      </c>
      <c r="C785" s="2">
        <v>43560</v>
      </c>
      <c r="D785" s="1" t="s">
        <v>129</v>
      </c>
      <c r="E785" s="1"/>
      <c r="F785" s="1" t="s">
        <v>825</v>
      </c>
      <c r="G785" s="3">
        <v>1134.42</v>
      </c>
      <c r="H785" s="3"/>
      <c r="I785" s="1" t="s">
        <v>83</v>
      </c>
      <c r="J785" s="1" t="s">
        <v>176</v>
      </c>
      <c r="K785" s="1" t="s">
        <v>12</v>
      </c>
      <c r="L785" s="1" t="s">
        <v>421</v>
      </c>
    </row>
    <row r="786" spans="1:12" x14ac:dyDescent="0.2">
      <c r="A786" s="1" t="s">
        <v>234</v>
      </c>
      <c r="B786" s="1" t="s">
        <v>13</v>
      </c>
      <c r="C786" s="2">
        <v>43560</v>
      </c>
      <c r="D786" s="1" t="s">
        <v>129</v>
      </c>
      <c r="E786" s="1"/>
      <c r="F786" s="1" t="s">
        <v>826</v>
      </c>
      <c r="G786" s="3">
        <v>339.49</v>
      </c>
      <c r="H786" s="3"/>
      <c r="I786" s="1" t="s">
        <v>119</v>
      </c>
      <c r="J786" s="1" t="s">
        <v>86</v>
      </c>
      <c r="K786" s="1" t="s">
        <v>12</v>
      </c>
      <c r="L786" s="1" t="s">
        <v>308</v>
      </c>
    </row>
    <row r="787" spans="1:12" x14ac:dyDescent="0.2">
      <c r="A787" s="1" t="s">
        <v>234</v>
      </c>
      <c r="B787" s="1" t="s">
        <v>13</v>
      </c>
      <c r="C787" s="2">
        <v>43560</v>
      </c>
      <c r="D787" s="1" t="s">
        <v>129</v>
      </c>
      <c r="E787" s="1"/>
      <c r="F787" s="1" t="s">
        <v>827</v>
      </c>
      <c r="G787" s="3">
        <v>910.65</v>
      </c>
      <c r="H787" s="3"/>
      <c r="I787" s="1" t="s">
        <v>119</v>
      </c>
      <c r="J787" s="1" t="s">
        <v>86</v>
      </c>
      <c r="K787" s="1" t="s">
        <v>12</v>
      </c>
      <c r="L787" s="1" t="s">
        <v>115</v>
      </c>
    </row>
    <row r="788" spans="1:12" x14ac:dyDescent="0.2">
      <c r="A788" s="1" t="s">
        <v>234</v>
      </c>
      <c r="B788" s="1" t="s">
        <v>13</v>
      </c>
      <c r="C788" s="2">
        <v>43560</v>
      </c>
      <c r="D788" s="1" t="s">
        <v>129</v>
      </c>
      <c r="E788" s="1"/>
      <c r="F788" s="1" t="s">
        <v>725</v>
      </c>
      <c r="G788" s="3">
        <v>1448.47</v>
      </c>
      <c r="H788" s="3"/>
      <c r="I788" s="1" t="s">
        <v>119</v>
      </c>
      <c r="J788" s="1" t="s">
        <v>86</v>
      </c>
      <c r="K788" s="1" t="s">
        <v>12</v>
      </c>
      <c r="L788" s="1" t="s">
        <v>78</v>
      </c>
    </row>
    <row r="789" spans="1:12" x14ac:dyDescent="0.2">
      <c r="A789" s="1" t="s">
        <v>234</v>
      </c>
      <c r="B789" s="1" t="s">
        <v>13</v>
      </c>
      <c r="C789" s="2">
        <v>43560</v>
      </c>
      <c r="D789" s="1" t="s">
        <v>129</v>
      </c>
      <c r="E789" s="1"/>
      <c r="F789" s="1" t="s">
        <v>721</v>
      </c>
      <c r="G789" s="3">
        <v>202.43</v>
      </c>
      <c r="H789" s="3"/>
      <c r="I789" s="1" t="s">
        <v>123</v>
      </c>
      <c r="J789" s="1" t="s">
        <v>124</v>
      </c>
      <c r="K789" s="1" t="s">
        <v>84</v>
      </c>
      <c r="L789" s="1" t="s">
        <v>241</v>
      </c>
    </row>
    <row r="790" spans="1:12" x14ac:dyDescent="0.2">
      <c r="A790" s="1" t="s">
        <v>234</v>
      </c>
      <c r="B790" s="1" t="s">
        <v>13</v>
      </c>
      <c r="C790" s="2">
        <v>43560</v>
      </c>
      <c r="D790" s="1" t="s">
        <v>129</v>
      </c>
      <c r="E790" s="1"/>
      <c r="F790" s="1" t="s">
        <v>828</v>
      </c>
      <c r="G790" s="3">
        <v>1254.6600000000001</v>
      </c>
      <c r="H790" s="3"/>
      <c r="I790" s="1" t="s">
        <v>120</v>
      </c>
      <c r="J790" s="1" t="s">
        <v>171</v>
      </c>
      <c r="K790" s="1" t="s">
        <v>12</v>
      </c>
      <c r="L790" s="1" t="s">
        <v>473</v>
      </c>
    </row>
    <row r="791" spans="1:12" x14ac:dyDescent="0.2">
      <c r="A791" s="1" t="s">
        <v>234</v>
      </c>
      <c r="B791" s="1" t="s">
        <v>13</v>
      </c>
      <c r="C791" s="2">
        <v>43560</v>
      </c>
      <c r="D791" s="1" t="s">
        <v>129</v>
      </c>
      <c r="E791" s="1"/>
      <c r="F791" s="1" t="s">
        <v>829</v>
      </c>
      <c r="G791" s="3">
        <v>709.23</v>
      </c>
      <c r="H791" s="3"/>
      <c r="I791" s="1" t="s">
        <v>119</v>
      </c>
      <c r="J791" s="1" t="s">
        <v>86</v>
      </c>
      <c r="K791" s="1" t="s">
        <v>12</v>
      </c>
      <c r="L791" s="1" t="s">
        <v>486</v>
      </c>
    </row>
    <row r="792" spans="1:12" x14ac:dyDescent="0.2">
      <c r="A792" s="1" t="s">
        <v>234</v>
      </c>
      <c r="B792" s="1" t="s">
        <v>13</v>
      </c>
      <c r="C792" s="2">
        <v>43560</v>
      </c>
      <c r="D792" s="1" t="s">
        <v>129</v>
      </c>
      <c r="E792" s="1"/>
      <c r="F792" s="1" t="s">
        <v>830</v>
      </c>
      <c r="G792" s="3">
        <v>1755.57</v>
      </c>
      <c r="H792" s="3"/>
      <c r="I792" s="1" t="s">
        <v>106</v>
      </c>
      <c r="J792" s="1" t="s">
        <v>121</v>
      </c>
      <c r="K792" s="1" t="s">
        <v>12</v>
      </c>
      <c r="L792" s="1" t="s">
        <v>313</v>
      </c>
    </row>
    <row r="793" spans="1:12" x14ac:dyDescent="0.2">
      <c r="A793" s="1" t="s">
        <v>234</v>
      </c>
      <c r="B793" s="1" t="s">
        <v>13</v>
      </c>
      <c r="C793" s="2">
        <v>43560</v>
      </c>
      <c r="D793" s="1" t="s">
        <v>129</v>
      </c>
      <c r="E793" s="1"/>
      <c r="F793" s="1" t="s">
        <v>699</v>
      </c>
      <c r="G793" s="3">
        <v>197.29</v>
      </c>
      <c r="H793" s="3"/>
      <c r="I793" s="1" t="s">
        <v>83</v>
      </c>
      <c r="J793" s="1" t="s">
        <v>176</v>
      </c>
      <c r="K793" s="1" t="s">
        <v>12</v>
      </c>
      <c r="L793" s="1" t="s">
        <v>73</v>
      </c>
    </row>
    <row r="794" spans="1:12" x14ac:dyDescent="0.2">
      <c r="A794" s="1" t="s">
        <v>234</v>
      </c>
      <c r="B794" s="1" t="s">
        <v>13</v>
      </c>
      <c r="C794" s="2">
        <v>43560</v>
      </c>
      <c r="D794" s="1" t="s">
        <v>129</v>
      </c>
      <c r="E794" s="1"/>
      <c r="F794" s="1" t="s">
        <v>714</v>
      </c>
      <c r="G794" s="3">
        <v>49.25</v>
      </c>
      <c r="H794" s="3"/>
      <c r="I794" s="1" t="s">
        <v>83</v>
      </c>
      <c r="J794" s="1" t="s">
        <v>174</v>
      </c>
      <c r="K794" s="1" t="s">
        <v>12</v>
      </c>
      <c r="L794" s="1" t="s">
        <v>14</v>
      </c>
    </row>
    <row r="795" spans="1:12" x14ac:dyDescent="0.2">
      <c r="A795" s="1" t="s">
        <v>234</v>
      </c>
      <c r="B795" s="1" t="s">
        <v>13</v>
      </c>
      <c r="C795" s="2">
        <v>43560</v>
      </c>
      <c r="D795" s="1" t="s">
        <v>129</v>
      </c>
      <c r="E795" s="1"/>
      <c r="F795" s="1" t="s">
        <v>831</v>
      </c>
      <c r="G795" s="3">
        <v>679.16</v>
      </c>
      <c r="H795" s="3"/>
      <c r="I795" s="1" t="s">
        <v>119</v>
      </c>
      <c r="J795" s="1" t="s">
        <v>86</v>
      </c>
      <c r="K795" s="1" t="s">
        <v>12</v>
      </c>
      <c r="L795" s="1" t="s">
        <v>182</v>
      </c>
    </row>
    <row r="796" spans="1:12" x14ac:dyDescent="0.2">
      <c r="A796" s="1" t="s">
        <v>234</v>
      </c>
      <c r="B796" s="1" t="s">
        <v>13</v>
      </c>
      <c r="C796" s="2">
        <v>43560</v>
      </c>
      <c r="D796" s="1" t="s">
        <v>129</v>
      </c>
      <c r="E796" s="1"/>
      <c r="F796" s="1" t="s">
        <v>832</v>
      </c>
      <c r="G796" s="3">
        <v>516.20000000000005</v>
      </c>
      <c r="H796" s="3"/>
      <c r="I796" s="1" t="s">
        <v>119</v>
      </c>
      <c r="J796" s="1" t="s">
        <v>86</v>
      </c>
      <c r="K796" s="1" t="s">
        <v>12</v>
      </c>
      <c r="L796" s="1" t="s">
        <v>471</v>
      </c>
    </row>
    <row r="797" spans="1:12" x14ac:dyDescent="0.2">
      <c r="A797" s="1" t="s">
        <v>234</v>
      </c>
      <c r="B797" s="1" t="s">
        <v>13</v>
      </c>
      <c r="C797" s="2">
        <v>43560</v>
      </c>
      <c r="D797" s="1" t="s">
        <v>129</v>
      </c>
      <c r="E797" s="1"/>
      <c r="F797" s="1" t="s">
        <v>833</v>
      </c>
      <c r="G797" s="3">
        <v>1206.1300000000001</v>
      </c>
      <c r="H797" s="3"/>
      <c r="I797" s="1" t="s">
        <v>119</v>
      </c>
      <c r="J797" s="1" t="s">
        <v>86</v>
      </c>
      <c r="K797" s="1" t="s">
        <v>12</v>
      </c>
      <c r="L797" s="1" t="s">
        <v>382</v>
      </c>
    </row>
    <row r="798" spans="1:12" x14ac:dyDescent="0.2">
      <c r="A798" s="1" t="s">
        <v>234</v>
      </c>
      <c r="B798" s="1" t="s">
        <v>13</v>
      </c>
      <c r="C798" s="2">
        <v>43560</v>
      </c>
      <c r="D798" s="1" t="s">
        <v>129</v>
      </c>
      <c r="E798" s="1"/>
      <c r="F798" s="1" t="s">
        <v>682</v>
      </c>
      <c r="G798" s="3">
        <v>403.85</v>
      </c>
      <c r="H798" s="3"/>
      <c r="I798" s="1" t="s">
        <v>123</v>
      </c>
      <c r="J798" s="1" t="s">
        <v>124</v>
      </c>
      <c r="K798" s="1" t="s">
        <v>84</v>
      </c>
      <c r="L798" s="1" t="s">
        <v>26</v>
      </c>
    </row>
    <row r="799" spans="1:12" x14ac:dyDescent="0.2">
      <c r="A799" s="1" t="s">
        <v>234</v>
      </c>
      <c r="B799" s="1" t="s">
        <v>13</v>
      </c>
      <c r="C799" s="2">
        <v>43560</v>
      </c>
      <c r="D799" s="1" t="s">
        <v>129</v>
      </c>
      <c r="E799" s="1"/>
      <c r="F799" s="1" t="s">
        <v>721</v>
      </c>
      <c r="G799" s="3">
        <v>276.66000000000003</v>
      </c>
      <c r="H799" s="3"/>
      <c r="I799" s="1" t="s">
        <v>87</v>
      </c>
      <c r="J799" s="1" t="s">
        <v>253</v>
      </c>
      <c r="K799" s="1" t="s">
        <v>84</v>
      </c>
      <c r="L799" s="1" t="s">
        <v>241</v>
      </c>
    </row>
    <row r="800" spans="1:12" x14ac:dyDescent="0.2">
      <c r="A800" s="1" t="s">
        <v>234</v>
      </c>
      <c r="B800" s="1" t="s">
        <v>13</v>
      </c>
      <c r="C800" s="2">
        <v>43560</v>
      </c>
      <c r="D800" s="1" t="s">
        <v>129</v>
      </c>
      <c r="E800" s="1"/>
      <c r="F800" s="1" t="s">
        <v>834</v>
      </c>
      <c r="G800" s="3">
        <v>932.58</v>
      </c>
      <c r="H800" s="3"/>
      <c r="I800" s="1" t="s">
        <v>119</v>
      </c>
      <c r="J800" s="1" t="s">
        <v>86</v>
      </c>
      <c r="K800" s="1" t="s">
        <v>12</v>
      </c>
      <c r="L800" s="1" t="s">
        <v>257</v>
      </c>
    </row>
    <row r="801" spans="1:12" x14ac:dyDescent="0.2">
      <c r="A801" s="1" t="s">
        <v>234</v>
      </c>
      <c r="B801" s="1" t="s">
        <v>13</v>
      </c>
      <c r="C801" s="2">
        <v>43560</v>
      </c>
      <c r="D801" s="1" t="s">
        <v>129</v>
      </c>
      <c r="E801" s="1"/>
      <c r="F801" s="1" t="s">
        <v>687</v>
      </c>
      <c r="G801" s="3">
        <v>250</v>
      </c>
      <c r="H801" s="3"/>
      <c r="I801" s="1" t="s">
        <v>83</v>
      </c>
      <c r="J801" s="1" t="s">
        <v>175</v>
      </c>
      <c r="K801" s="1" t="s">
        <v>84</v>
      </c>
      <c r="L801" s="1" t="s">
        <v>300</v>
      </c>
    </row>
    <row r="802" spans="1:12" x14ac:dyDescent="0.2">
      <c r="A802" s="1" t="s">
        <v>234</v>
      </c>
      <c r="B802" s="1" t="s">
        <v>13</v>
      </c>
      <c r="C802" s="2">
        <v>43560</v>
      </c>
      <c r="D802" s="1" t="s">
        <v>129</v>
      </c>
      <c r="E802" s="1"/>
      <c r="F802" s="1" t="s">
        <v>835</v>
      </c>
      <c r="G802" s="3">
        <v>710.71</v>
      </c>
      <c r="H802" s="3"/>
      <c r="I802" s="1" t="s">
        <v>119</v>
      </c>
      <c r="J802" s="1" t="s">
        <v>86</v>
      </c>
      <c r="K802" s="1" t="s">
        <v>12</v>
      </c>
      <c r="L802" s="1" t="s">
        <v>270</v>
      </c>
    </row>
    <row r="803" spans="1:12" x14ac:dyDescent="0.2">
      <c r="A803" s="1" t="s">
        <v>234</v>
      </c>
      <c r="B803" s="1" t="s">
        <v>13</v>
      </c>
      <c r="C803" s="2">
        <v>43560</v>
      </c>
      <c r="D803" s="1" t="s">
        <v>129</v>
      </c>
      <c r="E803" s="1"/>
      <c r="F803" s="1" t="s">
        <v>701</v>
      </c>
      <c r="G803" s="3">
        <v>141.88999999999999</v>
      </c>
      <c r="H803" s="3"/>
      <c r="I803" s="1" t="s">
        <v>83</v>
      </c>
      <c r="J803" s="1" t="s">
        <v>301</v>
      </c>
      <c r="K803" s="1" t="s">
        <v>12</v>
      </c>
      <c r="L803" s="1" t="s">
        <v>99</v>
      </c>
    </row>
    <row r="804" spans="1:12" x14ac:dyDescent="0.2">
      <c r="A804" s="1" t="s">
        <v>234</v>
      </c>
      <c r="B804" s="1" t="s">
        <v>13</v>
      </c>
      <c r="C804" s="2">
        <v>43560</v>
      </c>
      <c r="D804" s="1" t="s">
        <v>129</v>
      </c>
      <c r="E804" s="1"/>
      <c r="F804" s="1" t="s">
        <v>836</v>
      </c>
      <c r="G804" s="3">
        <v>1216</v>
      </c>
      <c r="H804" s="3"/>
      <c r="I804" s="1" t="s">
        <v>106</v>
      </c>
      <c r="J804" s="1" t="s">
        <v>121</v>
      </c>
      <c r="K804" s="1" t="s">
        <v>12</v>
      </c>
      <c r="L804" s="1" t="s">
        <v>317</v>
      </c>
    </row>
    <row r="805" spans="1:12" x14ac:dyDescent="0.2">
      <c r="A805" s="1" t="s">
        <v>234</v>
      </c>
      <c r="B805" s="1" t="s">
        <v>13</v>
      </c>
      <c r="C805" s="2">
        <v>43560</v>
      </c>
      <c r="D805" s="1" t="s">
        <v>129</v>
      </c>
      <c r="E805" s="1"/>
      <c r="F805" s="1" t="s">
        <v>758</v>
      </c>
      <c r="G805" s="3">
        <v>635.66</v>
      </c>
      <c r="H805" s="3"/>
      <c r="I805" s="1" t="s">
        <v>120</v>
      </c>
      <c r="J805" s="1" t="s">
        <v>171</v>
      </c>
      <c r="K805" s="1" t="s">
        <v>12</v>
      </c>
      <c r="L805" s="1" t="s">
        <v>110</v>
      </c>
    </row>
    <row r="806" spans="1:12" x14ac:dyDescent="0.2">
      <c r="A806" s="1" t="s">
        <v>234</v>
      </c>
      <c r="B806" s="1" t="s">
        <v>13</v>
      </c>
      <c r="C806" s="2">
        <v>43560</v>
      </c>
      <c r="D806" s="1" t="s">
        <v>129</v>
      </c>
      <c r="E806" s="1"/>
      <c r="F806" s="1" t="s">
        <v>837</v>
      </c>
      <c r="G806" s="3">
        <v>717.87</v>
      </c>
      <c r="H806" s="3"/>
      <c r="I806" s="1" t="s">
        <v>119</v>
      </c>
      <c r="J806" s="1" t="s">
        <v>86</v>
      </c>
      <c r="K806" s="1" t="s">
        <v>12</v>
      </c>
      <c r="L806" s="1" t="s">
        <v>387</v>
      </c>
    </row>
    <row r="807" spans="1:12" x14ac:dyDescent="0.2">
      <c r="A807" s="1" t="s">
        <v>234</v>
      </c>
      <c r="B807" s="1" t="s">
        <v>13</v>
      </c>
      <c r="C807" s="2">
        <v>43560</v>
      </c>
      <c r="D807" s="1" t="s">
        <v>129</v>
      </c>
      <c r="E807" s="1"/>
      <c r="F807" s="1" t="s">
        <v>838</v>
      </c>
      <c r="G807" s="3">
        <v>245.6</v>
      </c>
      <c r="H807" s="3"/>
      <c r="I807" s="1" t="s">
        <v>119</v>
      </c>
      <c r="J807" s="1" t="s">
        <v>86</v>
      </c>
      <c r="K807" s="1" t="s">
        <v>84</v>
      </c>
      <c r="L807" s="1" t="s">
        <v>435</v>
      </c>
    </row>
    <row r="808" spans="1:12" x14ac:dyDescent="0.2">
      <c r="A808" s="1" t="s">
        <v>234</v>
      </c>
      <c r="B808" s="1" t="s">
        <v>13</v>
      </c>
      <c r="C808" s="2">
        <v>43560</v>
      </c>
      <c r="D808" s="1" t="s">
        <v>129</v>
      </c>
      <c r="E808" s="1"/>
      <c r="F808" s="1" t="s">
        <v>830</v>
      </c>
      <c r="G808" s="3">
        <v>156.85</v>
      </c>
      <c r="H808" s="3"/>
      <c r="I808" s="1" t="s">
        <v>106</v>
      </c>
      <c r="J808" s="1" t="s">
        <v>122</v>
      </c>
      <c r="K808" s="1" t="s">
        <v>12</v>
      </c>
      <c r="L808" s="1" t="s">
        <v>313</v>
      </c>
    </row>
    <row r="809" spans="1:12" x14ac:dyDescent="0.2">
      <c r="A809" s="1" t="s">
        <v>234</v>
      </c>
      <c r="B809" s="1" t="s">
        <v>13</v>
      </c>
      <c r="C809" s="2">
        <v>43560</v>
      </c>
      <c r="D809" s="1" t="s">
        <v>129</v>
      </c>
      <c r="E809" s="1"/>
      <c r="F809" s="1" t="s">
        <v>761</v>
      </c>
      <c r="G809" s="3">
        <v>515.87</v>
      </c>
      <c r="H809" s="3"/>
      <c r="I809" s="1" t="s">
        <v>119</v>
      </c>
      <c r="J809" s="1" t="s">
        <v>86</v>
      </c>
      <c r="K809" s="1" t="s">
        <v>12</v>
      </c>
      <c r="L809" s="1" t="s">
        <v>20</v>
      </c>
    </row>
    <row r="810" spans="1:12" x14ac:dyDescent="0.2">
      <c r="A810" s="1" t="s">
        <v>234</v>
      </c>
      <c r="B810" s="1" t="s">
        <v>13</v>
      </c>
      <c r="C810" s="2">
        <v>43560</v>
      </c>
      <c r="D810" s="1" t="s">
        <v>129</v>
      </c>
      <c r="E810" s="1"/>
      <c r="F810" s="1" t="s">
        <v>830</v>
      </c>
      <c r="G810" s="3">
        <v>98.54</v>
      </c>
      <c r="H810" s="3"/>
      <c r="I810" s="1" t="s">
        <v>106</v>
      </c>
      <c r="J810" s="1" t="s">
        <v>107</v>
      </c>
      <c r="K810" s="1" t="s">
        <v>12</v>
      </c>
      <c r="L810" s="1" t="s">
        <v>313</v>
      </c>
    </row>
    <row r="811" spans="1:12" x14ac:dyDescent="0.2">
      <c r="A811" s="1" t="s">
        <v>234</v>
      </c>
      <c r="B811" s="1" t="s">
        <v>13</v>
      </c>
      <c r="C811" s="2">
        <v>43560</v>
      </c>
      <c r="D811" s="1" t="s">
        <v>129</v>
      </c>
      <c r="E811" s="1"/>
      <c r="F811" s="1" t="s">
        <v>839</v>
      </c>
      <c r="G811" s="3">
        <v>1087.5</v>
      </c>
      <c r="H811" s="3"/>
      <c r="I811" s="1" t="s">
        <v>120</v>
      </c>
      <c r="J811" s="1" t="s">
        <v>171</v>
      </c>
      <c r="K811" s="1" t="s">
        <v>12</v>
      </c>
      <c r="L811" s="1" t="s">
        <v>58</v>
      </c>
    </row>
    <row r="812" spans="1:12" x14ac:dyDescent="0.2">
      <c r="A812" s="1" t="s">
        <v>234</v>
      </c>
      <c r="B812" s="1" t="s">
        <v>13</v>
      </c>
      <c r="C812" s="2">
        <v>43560</v>
      </c>
      <c r="D812" s="1" t="s">
        <v>129</v>
      </c>
      <c r="E812" s="1"/>
      <c r="F812" s="1" t="s">
        <v>840</v>
      </c>
      <c r="G812" s="3">
        <v>531.74</v>
      </c>
      <c r="H812" s="3"/>
      <c r="I812" s="1" t="s">
        <v>119</v>
      </c>
      <c r="J812" s="1" t="s">
        <v>86</v>
      </c>
      <c r="K812" s="1" t="s">
        <v>12</v>
      </c>
      <c r="L812" s="1" t="s">
        <v>389</v>
      </c>
    </row>
    <row r="813" spans="1:12" x14ac:dyDescent="0.2">
      <c r="A813" s="1" t="s">
        <v>234</v>
      </c>
      <c r="B813" s="1" t="s">
        <v>13</v>
      </c>
      <c r="C813" s="2">
        <v>43560</v>
      </c>
      <c r="D813" s="1" t="s">
        <v>129</v>
      </c>
      <c r="E813" s="1"/>
      <c r="F813" s="1" t="s">
        <v>682</v>
      </c>
      <c r="G813" s="3">
        <v>242.31</v>
      </c>
      <c r="H813" s="3"/>
      <c r="I813" s="1" t="s">
        <v>185</v>
      </c>
      <c r="J813" s="1" t="s">
        <v>126</v>
      </c>
      <c r="K813" s="1" t="s">
        <v>84</v>
      </c>
      <c r="L813" s="1" t="s">
        <v>26</v>
      </c>
    </row>
    <row r="814" spans="1:12" x14ac:dyDescent="0.2">
      <c r="A814" s="1" t="s">
        <v>234</v>
      </c>
      <c r="B814" s="1" t="s">
        <v>13</v>
      </c>
      <c r="C814" s="2">
        <v>43560</v>
      </c>
      <c r="D814" s="1" t="s">
        <v>129</v>
      </c>
      <c r="E814" s="1"/>
      <c r="F814" s="1" t="s">
        <v>841</v>
      </c>
      <c r="G814" s="3">
        <v>1224.74</v>
      </c>
      <c r="H814" s="3"/>
      <c r="I814" s="1" t="s">
        <v>119</v>
      </c>
      <c r="J814" s="1" t="s">
        <v>178</v>
      </c>
      <c r="K814" s="1" t="s">
        <v>12</v>
      </c>
      <c r="L814" s="1" t="s">
        <v>451</v>
      </c>
    </row>
    <row r="815" spans="1:12" x14ac:dyDescent="0.2">
      <c r="A815" s="1" t="s">
        <v>234</v>
      </c>
      <c r="B815" s="1" t="s">
        <v>13</v>
      </c>
      <c r="C815" s="2">
        <v>43560</v>
      </c>
      <c r="D815" s="1" t="s">
        <v>129</v>
      </c>
      <c r="E815" s="1"/>
      <c r="F815" s="1" t="s">
        <v>842</v>
      </c>
      <c r="G815" s="3">
        <v>1441</v>
      </c>
      <c r="H815" s="3"/>
      <c r="I815" s="1" t="s">
        <v>119</v>
      </c>
      <c r="J815" s="1" t="s">
        <v>86</v>
      </c>
      <c r="K815" s="1" t="s">
        <v>12</v>
      </c>
      <c r="L815" s="1" t="s">
        <v>32</v>
      </c>
    </row>
    <row r="816" spans="1:12" x14ac:dyDescent="0.2">
      <c r="A816" s="1" t="s">
        <v>234</v>
      </c>
      <c r="B816" s="1" t="s">
        <v>13</v>
      </c>
      <c r="C816" s="2">
        <v>43560</v>
      </c>
      <c r="D816" s="1" t="s">
        <v>129</v>
      </c>
      <c r="E816" s="1"/>
      <c r="F816" s="1" t="s">
        <v>740</v>
      </c>
      <c r="G816" s="3">
        <v>416.42</v>
      </c>
      <c r="H816" s="3"/>
      <c r="I816" s="1" t="s">
        <v>83</v>
      </c>
      <c r="J816" s="1" t="s">
        <v>175</v>
      </c>
      <c r="K816" s="1" t="s">
        <v>84</v>
      </c>
      <c r="L816" s="1" t="s">
        <v>63</v>
      </c>
    </row>
    <row r="817" spans="1:12" x14ac:dyDescent="0.2">
      <c r="A817" s="1" t="s">
        <v>234</v>
      </c>
      <c r="B817" s="1" t="s">
        <v>13</v>
      </c>
      <c r="C817" s="2">
        <v>43560</v>
      </c>
      <c r="D817" s="1" t="s">
        <v>129</v>
      </c>
      <c r="E817" s="1"/>
      <c r="F817" s="1" t="s">
        <v>843</v>
      </c>
      <c r="G817" s="3">
        <v>923.41</v>
      </c>
      <c r="H817" s="3"/>
      <c r="I817" s="1" t="s">
        <v>83</v>
      </c>
      <c r="J817" s="1" t="s">
        <v>176</v>
      </c>
      <c r="K817" s="1" t="s">
        <v>12</v>
      </c>
      <c r="L817" s="1" t="s">
        <v>265</v>
      </c>
    </row>
    <row r="818" spans="1:12" x14ac:dyDescent="0.2">
      <c r="A818" s="1" t="s">
        <v>234</v>
      </c>
      <c r="B818" s="1" t="s">
        <v>13</v>
      </c>
      <c r="C818" s="2">
        <v>43560</v>
      </c>
      <c r="D818" s="1" t="s">
        <v>129</v>
      </c>
      <c r="E818" s="1"/>
      <c r="F818" s="1" t="s">
        <v>733</v>
      </c>
      <c r="G818" s="3">
        <v>134.66999999999999</v>
      </c>
      <c r="H818" s="3"/>
      <c r="I818" s="1" t="s">
        <v>83</v>
      </c>
      <c r="J818" s="1" t="s">
        <v>174</v>
      </c>
      <c r="K818" s="1" t="s">
        <v>12</v>
      </c>
      <c r="L818" s="1" t="s">
        <v>64</v>
      </c>
    </row>
    <row r="819" spans="1:12" x14ac:dyDescent="0.2">
      <c r="A819" s="1" t="s">
        <v>234</v>
      </c>
      <c r="B819" s="1" t="s">
        <v>13</v>
      </c>
      <c r="C819" s="2">
        <v>43560</v>
      </c>
      <c r="D819" s="1" t="s">
        <v>129</v>
      </c>
      <c r="E819" s="1"/>
      <c r="F819" s="1" t="s">
        <v>739</v>
      </c>
      <c r="G819" s="3">
        <v>119.96</v>
      </c>
      <c r="H819" s="3"/>
      <c r="I819" s="1" t="s">
        <v>120</v>
      </c>
      <c r="J819" s="1" t="s">
        <v>171</v>
      </c>
      <c r="K819" s="1" t="s">
        <v>84</v>
      </c>
      <c r="L819" s="1" t="s">
        <v>306</v>
      </c>
    </row>
    <row r="820" spans="1:12" x14ac:dyDescent="0.2">
      <c r="A820" s="1" t="s">
        <v>234</v>
      </c>
      <c r="B820" s="1" t="s">
        <v>13</v>
      </c>
      <c r="C820" s="2">
        <v>43560</v>
      </c>
      <c r="D820" s="1" t="s">
        <v>129</v>
      </c>
      <c r="E820" s="1"/>
      <c r="F820" s="1" t="s">
        <v>844</v>
      </c>
      <c r="G820" s="3">
        <v>1045.5899999999999</v>
      </c>
      <c r="H820" s="3"/>
      <c r="I820" s="1" t="s">
        <v>119</v>
      </c>
      <c r="J820" s="1" t="s">
        <v>86</v>
      </c>
      <c r="K820" s="1" t="s">
        <v>12</v>
      </c>
      <c r="L820" s="1" t="s">
        <v>328</v>
      </c>
    </row>
    <row r="821" spans="1:12" x14ac:dyDescent="0.2">
      <c r="A821" s="1" t="s">
        <v>234</v>
      </c>
      <c r="B821" s="1" t="s">
        <v>13</v>
      </c>
      <c r="C821" s="2">
        <v>43560</v>
      </c>
      <c r="D821" s="1" t="s">
        <v>129</v>
      </c>
      <c r="E821" s="1"/>
      <c r="F821" s="1" t="s">
        <v>845</v>
      </c>
      <c r="G821" s="3">
        <v>447.66</v>
      </c>
      <c r="H821" s="3"/>
      <c r="I821" s="1" t="s">
        <v>119</v>
      </c>
      <c r="J821" s="1" t="s">
        <v>86</v>
      </c>
      <c r="K821" s="1" t="s">
        <v>12</v>
      </c>
      <c r="L821" s="1" t="s">
        <v>444</v>
      </c>
    </row>
    <row r="822" spans="1:12" x14ac:dyDescent="0.2">
      <c r="A822" s="1" t="s">
        <v>234</v>
      </c>
      <c r="B822" s="1" t="s">
        <v>13</v>
      </c>
      <c r="C822" s="2">
        <v>43560</v>
      </c>
      <c r="D822" s="1" t="s">
        <v>129</v>
      </c>
      <c r="E822" s="1"/>
      <c r="F822" s="1" t="s">
        <v>846</v>
      </c>
      <c r="G822" s="3">
        <v>531.77</v>
      </c>
      <c r="H822" s="3"/>
      <c r="I822" s="1" t="s">
        <v>119</v>
      </c>
      <c r="J822" s="1" t="s">
        <v>86</v>
      </c>
      <c r="K822" s="1" t="s">
        <v>12</v>
      </c>
      <c r="L822" s="1" t="s">
        <v>296</v>
      </c>
    </row>
    <row r="823" spans="1:12" x14ac:dyDescent="0.2">
      <c r="A823" s="1" t="s">
        <v>234</v>
      </c>
      <c r="B823" s="1" t="s">
        <v>13</v>
      </c>
      <c r="C823" s="2">
        <v>43560</v>
      </c>
      <c r="D823" s="1" t="s">
        <v>129</v>
      </c>
      <c r="E823" s="1"/>
      <c r="F823" s="1" t="s">
        <v>847</v>
      </c>
      <c r="G823" s="3">
        <v>988</v>
      </c>
      <c r="H823" s="3"/>
      <c r="I823" s="1" t="s">
        <v>119</v>
      </c>
      <c r="J823" s="1" t="s">
        <v>86</v>
      </c>
      <c r="K823" s="1" t="s">
        <v>12</v>
      </c>
      <c r="L823" s="1" t="s">
        <v>333</v>
      </c>
    </row>
    <row r="824" spans="1:12" x14ac:dyDescent="0.2">
      <c r="A824" s="1" t="s">
        <v>234</v>
      </c>
      <c r="B824" s="1" t="s">
        <v>13</v>
      </c>
      <c r="C824" s="2">
        <v>43560</v>
      </c>
      <c r="D824" s="1" t="s">
        <v>129</v>
      </c>
      <c r="E824" s="1"/>
      <c r="F824" s="1" t="s">
        <v>736</v>
      </c>
      <c r="G824" s="3">
        <v>378.54</v>
      </c>
      <c r="H824" s="3"/>
      <c r="I824" s="1" t="s">
        <v>185</v>
      </c>
      <c r="J824" s="1" t="s">
        <v>126</v>
      </c>
      <c r="K824" s="1" t="s">
        <v>12</v>
      </c>
      <c r="L824" s="1" t="s">
        <v>261</v>
      </c>
    </row>
    <row r="825" spans="1:12" x14ac:dyDescent="0.2">
      <c r="A825" s="1" t="s">
        <v>234</v>
      </c>
      <c r="B825" s="1" t="s">
        <v>13</v>
      </c>
      <c r="C825" s="2">
        <v>43560</v>
      </c>
      <c r="D825" s="1" t="s">
        <v>129</v>
      </c>
      <c r="E825" s="1"/>
      <c r="F825" s="1" t="s">
        <v>848</v>
      </c>
      <c r="G825" s="3">
        <v>1552.4</v>
      </c>
      <c r="H825" s="3"/>
      <c r="I825" s="1" t="s">
        <v>83</v>
      </c>
      <c r="J825" s="1" t="s">
        <v>188</v>
      </c>
      <c r="K825" s="1" t="s">
        <v>12</v>
      </c>
      <c r="L825" s="1" t="s">
        <v>22</v>
      </c>
    </row>
    <row r="826" spans="1:12" x14ac:dyDescent="0.2">
      <c r="A826" s="1" t="s">
        <v>234</v>
      </c>
      <c r="B826" s="1" t="s">
        <v>13</v>
      </c>
      <c r="C826" s="2">
        <v>43560</v>
      </c>
      <c r="D826" s="1" t="s">
        <v>129</v>
      </c>
      <c r="E826" s="1"/>
      <c r="F826" s="1" t="s">
        <v>759</v>
      </c>
      <c r="G826" s="3">
        <v>227.41</v>
      </c>
      <c r="H826" s="3"/>
      <c r="I826" s="1" t="s">
        <v>120</v>
      </c>
      <c r="J826" s="1" t="s">
        <v>171</v>
      </c>
      <c r="K826" s="1" t="s">
        <v>12</v>
      </c>
      <c r="L826" s="1" t="s">
        <v>33</v>
      </c>
    </row>
    <row r="827" spans="1:12" x14ac:dyDescent="0.2">
      <c r="A827" s="1" t="s">
        <v>234</v>
      </c>
      <c r="B827" s="1" t="s">
        <v>13</v>
      </c>
      <c r="C827" s="2">
        <v>43560</v>
      </c>
      <c r="D827" s="1" t="s">
        <v>129</v>
      </c>
      <c r="E827" s="1"/>
      <c r="F827" s="1" t="s">
        <v>733</v>
      </c>
      <c r="G827" s="3">
        <v>134.66999999999999</v>
      </c>
      <c r="H827" s="3"/>
      <c r="I827" s="1" t="s">
        <v>83</v>
      </c>
      <c r="J827" s="1" t="s">
        <v>301</v>
      </c>
      <c r="K827" s="1" t="s">
        <v>12</v>
      </c>
      <c r="L827" s="1" t="s">
        <v>64</v>
      </c>
    </row>
    <row r="828" spans="1:12" x14ac:dyDescent="0.2">
      <c r="A828" s="1" t="s">
        <v>234</v>
      </c>
      <c r="B828" s="1" t="s">
        <v>13</v>
      </c>
      <c r="C828" s="2">
        <v>43560</v>
      </c>
      <c r="D828" s="1" t="s">
        <v>129</v>
      </c>
      <c r="E828" s="1"/>
      <c r="F828" s="1" t="s">
        <v>764</v>
      </c>
      <c r="G828" s="3">
        <v>522.80999999999995</v>
      </c>
      <c r="H828" s="3"/>
      <c r="I828" s="1" t="s">
        <v>123</v>
      </c>
      <c r="J828" s="1" t="s">
        <v>124</v>
      </c>
      <c r="K828" s="1" t="s">
        <v>12</v>
      </c>
      <c r="L828" s="1" t="s">
        <v>49</v>
      </c>
    </row>
    <row r="829" spans="1:12" x14ac:dyDescent="0.2">
      <c r="A829" s="1" t="s">
        <v>234</v>
      </c>
      <c r="B829" s="1" t="s">
        <v>13</v>
      </c>
      <c r="C829" s="2">
        <v>43560</v>
      </c>
      <c r="D829" s="1" t="s">
        <v>129</v>
      </c>
      <c r="E829" s="1"/>
      <c r="F829" s="1" t="s">
        <v>838</v>
      </c>
      <c r="G829" s="3">
        <v>822.22</v>
      </c>
      <c r="H829" s="3"/>
      <c r="I829" s="1" t="s">
        <v>87</v>
      </c>
      <c r="J829" s="1" t="s">
        <v>116</v>
      </c>
      <c r="K829" s="1" t="s">
        <v>84</v>
      </c>
      <c r="L829" s="1" t="s">
        <v>435</v>
      </c>
    </row>
    <row r="830" spans="1:12" x14ac:dyDescent="0.2">
      <c r="A830" s="1" t="s">
        <v>234</v>
      </c>
      <c r="B830" s="1" t="s">
        <v>13</v>
      </c>
      <c r="C830" s="2">
        <v>43560</v>
      </c>
      <c r="D830" s="1" t="s">
        <v>129</v>
      </c>
      <c r="E830" s="1"/>
      <c r="F830" s="1" t="s">
        <v>679</v>
      </c>
      <c r="G830" s="3">
        <v>455.66</v>
      </c>
      <c r="H830" s="3"/>
      <c r="I830" s="1" t="s">
        <v>120</v>
      </c>
      <c r="J830" s="1" t="s">
        <v>171</v>
      </c>
      <c r="K830" s="1" t="s">
        <v>12</v>
      </c>
      <c r="L830" s="1" t="s">
        <v>34</v>
      </c>
    </row>
    <row r="831" spans="1:12" x14ac:dyDescent="0.2">
      <c r="A831" s="1" t="s">
        <v>234</v>
      </c>
      <c r="B831" s="1" t="s">
        <v>13</v>
      </c>
      <c r="C831" s="2">
        <v>43560</v>
      </c>
      <c r="D831" s="1" t="s">
        <v>129</v>
      </c>
      <c r="E831" s="1"/>
      <c r="F831" s="1" t="s">
        <v>849</v>
      </c>
      <c r="G831" s="3">
        <v>2294.86</v>
      </c>
      <c r="H831" s="3"/>
      <c r="I831" s="1" t="s">
        <v>119</v>
      </c>
      <c r="J831" s="1" t="s">
        <v>86</v>
      </c>
      <c r="K831" s="1" t="s">
        <v>12</v>
      </c>
      <c r="L831" s="1" t="s">
        <v>433</v>
      </c>
    </row>
    <row r="832" spans="1:12" x14ac:dyDescent="0.2">
      <c r="A832" s="1" t="s">
        <v>234</v>
      </c>
      <c r="B832" s="1" t="s">
        <v>13</v>
      </c>
      <c r="C832" s="2">
        <v>43560</v>
      </c>
      <c r="D832" s="1" t="s">
        <v>129</v>
      </c>
      <c r="E832" s="1"/>
      <c r="F832" s="1" t="s">
        <v>700</v>
      </c>
      <c r="G832" s="3">
        <v>1207.5</v>
      </c>
      <c r="H832" s="3"/>
      <c r="I832" s="1" t="s">
        <v>119</v>
      </c>
      <c r="J832" s="1" t="s">
        <v>86</v>
      </c>
      <c r="K832" s="1" t="s">
        <v>84</v>
      </c>
      <c r="L832" s="1" t="s">
        <v>29</v>
      </c>
    </row>
    <row r="833" spans="1:12" x14ac:dyDescent="0.2">
      <c r="A833" s="1" t="s">
        <v>234</v>
      </c>
      <c r="B833" s="1" t="s">
        <v>13</v>
      </c>
      <c r="C833" s="2">
        <v>43560</v>
      </c>
      <c r="D833" s="1" t="s">
        <v>129</v>
      </c>
      <c r="E833" s="1"/>
      <c r="F833" s="1" t="s">
        <v>682</v>
      </c>
      <c r="G833" s="3">
        <v>379.07</v>
      </c>
      <c r="H833" s="3"/>
      <c r="I833" s="1" t="s">
        <v>83</v>
      </c>
      <c r="J833" s="1" t="s">
        <v>175</v>
      </c>
      <c r="K833" s="1" t="s">
        <v>84</v>
      </c>
      <c r="L833" s="1" t="s">
        <v>26</v>
      </c>
    </row>
    <row r="834" spans="1:12" x14ac:dyDescent="0.2">
      <c r="A834" s="1" t="s">
        <v>234</v>
      </c>
      <c r="B834" s="1" t="s">
        <v>13</v>
      </c>
      <c r="C834" s="2">
        <v>43560</v>
      </c>
      <c r="D834" s="1" t="s">
        <v>129</v>
      </c>
      <c r="E834" s="1"/>
      <c r="F834" s="1" t="s">
        <v>705</v>
      </c>
      <c r="G834" s="3">
        <v>667.3</v>
      </c>
      <c r="H834" s="3"/>
      <c r="I834" s="1" t="s">
        <v>83</v>
      </c>
      <c r="J834" s="1" t="s">
        <v>301</v>
      </c>
      <c r="K834" s="1" t="s">
        <v>12</v>
      </c>
      <c r="L834" s="1" t="s">
        <v>36</v>
      </c>
    </row>
    <row r="835" spans="1:12" x14ac:dyDescent="0.2">
      <c r="A835" s="1" t="s">
        <v>234</v>
      </c>
      <c r="B835" s="1" t="s">
        <v>13</v>
      </c>
      <c r="C835" s="2">
        <v>43560</v>
      </c>
      <c r="D835" s="1" t="s">
        <v>129</v>
      </c>
      <c r="E835" s="1"/>
      <c r="F835" s="1" t="s">
        <v>739</v>
      </c>
      <c r="G835" s="3">
        <v>40.630000000000003</v>
      </c>
      <c r="H835" s="3"/>
      <c r="I835" s="1" t="s">
        <v>179</v>
      </c>
      <c r="J835" s="1" t="s">
        <v>89</v>
      </c>
      <c r="K835" s="1" t="s">
        <v>84</v>
      </c>
      <c r="L835" s="1" t="s">
        <v>306</v>
      </c>
    </row>
    <row r="836" spans="1:12" x14ac:dyDescent="0.2">
      <c r="A836" s="1" t="s">
        <v>234</v>
      </c>
      <c r="B836" s="1" t="s">
        <v>13</v>
      </c>
      <c r="C836" s="2">
        <v>43560</v>
      </c>
      <c r="D836" s="1" t="s">
        <v>129</v>
      </c>
      <c r="E836" s="1"/>
      <c r="F836" s="1" t="s">
        <v>682</v>
      </c>
      <c r="G836" s="3">
        <v>106.62</v>
      </c>
      <c r="H836" s="3"/>
      <c r="I836" s="1" t="s">
        <v>106</v>
      </c>
      <c r="J836" s="1" t="s">
        <v>122</v>
      </c>
      <c r="K836" s="1" t="s">
        <v>84</v>
      </c>
      <c r="L836" s="1" t="s">
        <v>26</v>
      </c>
    </row>
    <row r="837" spans="1:12" x14ac:dyDescent="0.2">
      <c r="A837" s="1" t="s">
        <v>234</v>
      </c>
      <c r="B837" s="1" t="s">
        <v>13</v>
      </c>
      <c r="C837" s="2">
        <v>43560</v>
      </c>
      <c r="D837" s="1" t="s">
        <v>129</v>
      </c>
      <c r="E837" s="1"/>
      <c r="F837" s="1" t="s">
        <v>850</v>
      </c>
      <c r="G837" s="3">
        <v>905.63</v>
      </c>
      <c r="H837" s="3"/>
      <c r="I837" s="1" t="s">
        <v>83</v>
      </c>
      <c r="J837" s="1" t="s">
        <v>176</v>
      </c>
      <c r="K837" s="1" t="s">
        <v>12</v>
      </c>
      <c r="L837" s="1" t="s">
        <v>411</v>
      </c>
    </row>
    <row r="838" spans="1:12" x14ac:dyDescent="0.2">
      <c r="A838" s="1" t="s">
        <v>234</v>
      </c>
      <c r="B838" s="1" t="s">
        <v>13</v>
      </c>
      <c r="C838" s="2">
        <v>43560</v>
      </c>
      <c r="D838" s="1" t="s">
        <v>129</v>
      </c>
      <c r="E838" s="1"/>
      <c r="F838" s="1" t="s">
        <v>851</v>
      </c>
      <c r="G838" s="3">
        <v>1046.68</v>
      </c>
      <c r="H838" s="3"/>
      <c r="I838" s="1" t="s">
        <v>83</v>
      </c>
      <c r="J838" s="1" t="s">
        <v>174</v>
      </c>
      <c r="K838" s="1" t="s">
        <v>12</v>
      </c>
      <c r="L838" s="1" t="s">
        <v>425</v>
      </c>
    </row>
    <row r="839" spans="1:12" x14ac:dyDescent="0.2">
      <c r="A839" s="1" t="s">
        <v>234</v>
      </c>
      <c r="B839" s="1" t="s">
        <v>13</v>
      </c>
      <c r="C839" s="2">
        <v>43560</v>
      </c>
      <c r="D839" s="1" t="s">
        <v>129</v>
      </c>
      <c r="E839" s="1"/>
      <c r="F839" s="1" t="s">
        <v>740</v>
      </c>
      <c r="G839" s="3">
        <v>190.38</v>
      </c>
      <c r="H839" s="3"/>
      <c r="I839" s="1" t="s">
        <v>120</v>
      </c>
      <c r="J839" s="1" t="s">
        <v>171</v>
      </c>
      <c r="K839" s="1" t="s">
        <v>84</v>
      </c>
      <c r="L839" s="1" t="s">
        <v>63</v>
      </c>
    </row>
    <row r="840" spans="1:12" x14ac:dyDescent="0.2">
      <c r="A840" s="1" t="s">
        <v>234</v>
      </c>
      <c r="B840" s="1" t="s">
        <v>13</v>
      </c>
      <c r="C840" s="2">
        <v>43574</v>
      </c>
      <c r="D840" s="1" t="s">
        <v>132</v>
      </c>
      <c r="E840" s="1"/>
      <c r="F840" s="1" t="s">
        <v>852</v>
      </c>
      <c r="G840" s="3">
        <v>98.64</v>
      </c>
      <c r="H840" s="3"/>
      <c r="I840" s="1" t="s">
        <v>83</v>
      </c>
      <c r="J840" s="1" t="s">
        <v>279</v>
      </c>
      <c r="K840" s="1" t="s">
        <v>12</v>
      </c>
      <c r="L840" s="1" t="s">
        <v>73</v>
      </c>
    </row>
    <row r="841" spans="1:12" x14ac:dyDescent="0.2">
      <c r="A841" s="1" t="s">
        <v>234</v>
      </c>
      <c r="B841" s="1" t="s">
        <v>13</v>
      </c>
      <c r="C841" s="2">
        <v>43574</v>
      </c>
      <c r="D841" s="1" t="s">
        <v>132</v>
      </c>
      <c r="E841" s="1"/>
      <c r="F841" s="1" t="s">
        <v>853</v>
      </c>
      <c r="G841" s="3">
        <v>907.44</v>
      </c>
      <c r="H841" s="3"/>
      <c r="I841" s="1" t="s">
        <v>119</v>
      </c>
      <c r="J841" s="1" t="s">
        <v>86</v>
      </c>
      <c r="K841" s="1" t="s">
        <v>12</v>
      </c>
      <c r="L841" s="1" t="s">
        <v>115</v>
      </c>
    </row>
    <row r="842" spans="1:12" x14ac:dyDescent="0.2">
      <c r="A842" s="1" t="s">
        <v>234</v>
      </c>
      <c r="B842" s="1" t="s">
        <v>13</v>
      </c>
      <c r="C842" s="2">
        <v>43574</v>
      </c>
      <c r="D842" s="1" t="s">
        <v>132</v>
      </c>
      <c r="E842" s="1"/>
      <c r="F842" s="1" t="s">
        <v>854</v>
      </c>
      <c r="G842" s="3">
        <v>58.77</v>
      </c>
      <c r="H842" s="3"/>
      <c r="I842" s="1" t="s">
        <v>108</v>
      </c>
      <c r="J842" s="1" t="s">
        <v>117</v>
      </c>
      <c r="K842" s="1" t="s">
        <v>84</v>
      </c>
      <c r="L842" s="1" t="s">
        <v>306</v>
      </c>
    </row>
    <row r="843" spans="1:12" x14ac:dyDescent="0.2">
      <c r="A843" s="1" t="s">
        <v>234</v>
      </c>
      <c r="B843" s="1" t="s">
        <v>13</v>
      </c>
      <c r="C843" s="2">
        <v>43574</v>
      </c>
      <c r="D843" s="1" t="s">
        <v>132</v>
      </c>
      <c r="E843" s="1"/>
      <c r="F843" s="1" t="s">
        <v>855</v>
      </c>
      <c r="G843" s="3">
        <v>1357.65</v>
      </c>
      <c r="H843" s="3"/>
      <c r="I843" s="1" t="s">
        <v>106</v>
      </c>
      <c r="J843" s="1" t="s">
        <v>121</v>
      </c>
      <c r="K843" s="1" t="s">
        <v>12</v>
      </c>
      <c r="L843" s="1" t="s">
        <v>23</v>
      </c>
    </row>
    <row r="844" spans="1:12" x14ac:dyDescent="0.2">
      <c r="A844" s="1" t="s">
        <v>234</v>
      </c>
      <c r="B844" s="1" t="s">
        <v>13</v>
      </c>
      <c r="C844" s="2">
        <v>43574</v>
      </c>
      <c r="D844" s="1" t="s">
        <v>132</v>
      </c>
      <c r="E844" s="1"/>
      <c r="F844" s="1" t="s">
        <v>856</v>
      </c>
      <c r="G844" s="3">
        <v>2091.83</v>
      </c>
      <c r="H844" s="3"/>
      <c r="I844" s="1" t="s">
        <v>87</v>
      </c>
      <c r="J844" s="1" t="s">
        <v>116</v>
      </c>
      <c r="K844" s="1" t="s">
        <v>84</v>
      </c>
      <c r="L844" s="1" t="s">
        <v>241</v>
      </c>
    </row>
    <row r="845" spans="1:12" x14ac:dyDescent="0.2">
      <c r="A845" s="1" t="s">
        <v>234</v>
      </c>
      <c r="B845" s="1" t="s">
        <v>13</v>
      </c>
      <c r="C845" s="2">
        <v>43574</v>
      </c>
      <c r="D845" s="1" t="s">
        <v>132</v>
      </c>
      <c r="E845" s="1"/>
      <c r="F845" s="1" t="s">
        <v>857</v>
      </c>
      <c r="G845" s="3">
        <v>134.30000000000001</v>
      </c>
      <c r="H845" s="3"/>
      <c r="I845" s="1" t="s">
        <v>83</v>
      </c>
      <c r="J845" s="1" t="s">
        <v>174</v>
      </c>
      <c r="K845" s="1" t="s">
        <v>12</v>
      </c>
      <c r="L845" s="1" t="s">
        <v>64</v>
      </c>
    </row>
    <row r="846" spans="1:12" x14ac:dyDescent="0.2">
      <c r="A846" s="1" t="s">
        <v>234</v>
      </c>
      <c r="B846" s="1" t="s">
        <v>13</v>
      </c>
      <c r="C846" s="2">
        <v>43574</v>
      </c>
      <c r="D846" s="1" t="s">
        <v>132</v>
      </c>
      <c r="E846" s="1"/>
      <c r="F846" s="1" t="s">
        <v>858</v>
      </c>
      <c r="G846" s="3">
        <v>606.79</v>
      </c>
      <c r="H846" s="3"/>
      <c r="I846" s="1" t="s">
        <v>119</v>
      </c>
      <c r="J846" s="1" t="s">
        <v>86</v>
      </c>
      <c r="K846" s="1" t="s">
        <v>12</v>
      </c>
      <c r="L846" s="1" t="s">
        <v>268</v>
      </c>
    </row>
    <row r="847" spans="1:12" x14ac:dyDescent="0.2">
      <c r="A847" s="1" t="s">
        <v>234</v>
      </c>
      <c r="B847" s="1" t="s">
        <v>13</v>
      </c>
      <c r="C847" s="2">
        <v>43574</v>
      </c>
      <c r="D847" s="1" t="s">
        <v>132</v>
      </c>
      <c r="E847" s="1"/>
      <c r="F847" s="1" t="s">
        <v>859</v>
      </c>
      <c r="G847" s="3">
        <v>998.88</v>
      </c>
      <c r="H847" s="3"/>
      <c r="I847" s="1" t="s">
        <v>119</v>
      </c>
      <c r="J847" s="1" t="s">
        <v>86</v>
      </c>
      <c r="K847" s="1" t="s">
        <v>12</v>
      </c>
      <c r="L847" s="1" t="s">
        <v>328</v>
      </c>
    </row>
    <row r="848" spans="1:12" x14ac:dyDescent="0.2">
      <c r="A848" s="1" t="s">
        <v>234</v>
      </c>
      <c r="B848" s="1" t="s">
        <v>13</v>
      </c>
      <c r="C848" s="2">
        <v>43574</v>
      </c>
      <c r="D848" s="1" t="s">
        <v>132</v>
      </c>
      <c r="E848" s="1"/>
      <c r="F848" s="1" t="s">
        <v>860</v>
      </c>
      <c r="G848" s="3">
        <v>1461.82</v>
      </c>
      <c r="H848" s="3"/>
      <c r="I848" s="1" t="s">
        <v>119</v>
      </c>
      <c r="J848" s="1" t="s">
        <v>86</v>
      </c>
      <c r="K848" s="1" t="s">
        <v>12</v>
      </c>
      <c r="L848" s="1" t="s">
        <v>31</v>
      </c>
    </row>
    <row r="849" spans="1:12" x14ac:dyDescent="0.2">
      <c r="A849" s="1" t="s">
        <v>234</v>
      </c>
      <c r="B849" s="1" t="s">
        <v>13</v>
      </c>
      <c r="C849" s="2">
        <v>43574</v>
      </c>
      <c r="D849" s="1" t="s">
        <v>132</v>
      </c>
      <c r="E849" s="1"/>
      <c r="F849" s="1" t="s">
        <v>861</v>
      </c>
      <c r="G849" s="3">
        <v>687.64</v>
      </c>
      <c r="H849" s="3"/>
      <c r="I849" s="1" t="s">
        <v>119</v>
      </c>
      <c r="J849" s="1" t="s">
        <v>86</v>
      </c>
      <c r="K849" s="1" t="s">
        <v>12</v>
      </c>
      <c r="L849" s="1" t="s">
        <v>449</v>
      </c>
    </row>
    <row r="850" spans="1:12" x14ac:dyDescent="0.2">
      <c r="A850" s="1" t="s">
        <v>234</v>
      </c>
      <c r="B850" s="1" t="s">
        <v>13</v>
      </c>
      <c r="C850" s="2">
        <v>43574</v>
      </c>
      <c r="D850" s="1" t="s">
        <v>132</v>
      </c>
      <c r="E850" s="1"/>
      <c r="F850" s="1" t="s">
        <v>862</v>
      </c>
      <c r="G850" s="3">
        <v>928.94</v>
      </c>
      <c r="H850" s="3"/>
      <c r="I850" s="1" t="s">
        <v>119</v>
      </c>
      <c r="J850" s="1" t="s">
        <v>86</v>
      </c>
      <c r="K850" s="1" t="s">
        <v>12</v>
      </c>
      <c r="L850" s="1" t="s">
        <v>100</v>
      </c>
    </row>
    <row r="851" spans="1:12" x14ac:dyDescent="0.2">
      <c r="A851" s="1" t="s">
        <v>234</v>
      </c>
      <c r="B851" s="1" t="s">
        <v>13</v>
      </c>
      <c r="C851" s="2">
        <v>43574</v>
      </c>
      <c r="D851" s="1" t="s">
        <v>132</v>
      </c>
      <c r="E851" s="1"/>
      <c r="F851" s="1" t="s">
        <v>863</v>
      </c>
      <c r="G851" s="3">
        <v>1185.93</v>
      </c>
      <c r="H851" s="3"/>
      <c r="I851" s="1" t="s">
        <v>119</v>
      </c>
      <c r="J851" s="1" t="s">
        <v>86</v>
      </c>
      <c r="K851" s="1" t="s">
        <v>12</v>
      </c>
      <c r="L851" s="1" t="s">
        <v>95</v>
      </c>
    </row>
    <row r="852" spans="1:12" x14ac:dyDescent="0.2">
      <c r="A852" s="1" t="s">
        <v>234</v>
      </c>
      <c r="B852" s="1" t="s">
        <v>13</v>
      </c>
      <c r="C852" s="2">
        <v>43574</v>
      </c>
      <c r="D852" s="1" t="s">
        <v>132</v>
      </c>
      <c r="E852" s="1"/>
      <c r="F852" s="1" t="s">
        <v>864</v>
      </c>
      <c r="G852" s="3">
        <v>2181.44</v>
      </c>
      <c r="H852" s="3"/>
      <c r="I852" s="1" t="s">
        <v>119</v>
      </c>
      <c r="J852" s="1" t="s">
        <v>86</v>
      </c>
      <c r="K852" s="1" t="s">
        <v>12</v>
      </c>
      <c r="L852" s="1" t="s">
        <v>62</v>
      </c>
    </row>
    <row r="853" spans="1:12" x14ac:dyDescent="0.2">
      <c r="A853" s="1" t="s">
        <v>234</v>
      </c>
      <c r="B853" s="1" t="s">
        <v>13</v>
      </c>
      <c r="C853" s="2">
        <v>43574</v>
      </c>
      <c r="D853" s="1" t="s">
        <v>132</v>
      </c>
      <c r="E853" s="1"/>
      <c r="F853" s="1" t="s">
        <v>865</v>
      </c>
      <c r="G853" s="3">
        <v>1207.5</v>
      </c>
      <c r="H853" s="3"/>
      <c r="I853" s="1" t="s">
        <v>119</v>
      </c>
      <c r="J853" s="1" t="s">
        <v>86</v>
      </c>
      <c r="K853" s="1" t="s">
        <v>84</v>
      </c>
      <c r="L853" s="1" t="s">
        <v>29</v>
      </c>
    </row>
    <row r="854" spans="1:12" x14ac:dyDescent="0.2">
      <c r="A854" s="1" t="s">
        <v>234</v>
      </c>
      <c r="B854" s="1" t="s">
        <v>13</v>
      </c>
      <c r="C854" s="2">
        <v>43574</v>
      </c>
      <c r="D854" s="1" t="s">
        <v>132</v>
      </c>
      <c r="E854" s="1"/>
      <c r="F854" s="1" t="s">
        <v>866</v>
      </c>
      <c r="G854" s="3">
        <v>655.33000000000004</v>
      </c>
      <c r="H854" s="3"/>
      <c r="I854" s="1" t="s">
        <v>119</v>
      </c>
      <c r="J854" s="1" t="s">
        <v>86</v>
      </c>
      <c r="K854" s="1" t="s">
        <v>12</v>
      </c>
      <c r="L854" s="1" t="s">
        <v>342</v>
      </c>
    </row>
    <row r="855" spans="1:12" x14ac:dyDescent="0.2">
      <c r="A855" s="1" t="s">
        <v>234</v>
      </c>
      <c r="B855" s="1" t="s">
        <v>13</v>
      </c>
      <c r="C855" s="2">
        <v>43574</v>
      </c>
      <c r="D855" s="1" t="s">
        <v>132</v>
      </c>
      <c r="E855" s="1"/>
      <c r="F855" s="1" t="s">
        <v>867</v>
      </c>
      <c r="G855" s="3">
        <v>1507.25</v>
      </c>
      <c r="H855" s="3"/>
      <c r="I855" s="1" t="s">
        <v>119</v>
      </c>
      <c r="J855" s="1" t="s">
        <v>86</v>
      </c>
      <c r="K855" s="1" t="s">
        <v>12</v>
      </c>
      <c r="L855" s="1" t="s">
        <v>78</v>
      </c>
    </row>
    <row r="856" spans="1:12" x14ac:dyDescent="0.2">
      <c r="A856" s="1" t="s">
        <v>234</v>
      </c>
      <c r="B856" s="1" t="s">
        <v>13</v>
      </c>
      <c r="C856" s="2">
        <v>43574</v>
      </c>
      <c r="D856" s="1" t="s">
        <v>132</v>
      </c>
      <c r="E856" s="1"/>
      <c r="F856" s="1" t="s">
        <v>868</v>
      </c>
      <c r="G856" s="3">
        <v>416.41</v>
      </c>
      <c r="H856" s="3"/>
      <c r="I856" s="1" t="s">
        <v>83</v>
      </c>
      <c r="J856" s="1" t="s">
        <v>175</v>
      </c>
      <c r="K856" s="1" t="s">
        <v>84</v>
      </c>
      <c r="L856" s="1" t="s">
        <v>63</v>
      </c>
    </row>
    <row r="857" spans="1:12" x14ac:dyDescent="0.2">
      <c r="A857" s="1" t="s">
        <v>234</v>
      </c>
      <c r="B857" s="1" t="s">
        <v>13</v>
      </c>
      <c r="C857" s="2">
        <v>43574</v>
      </c>
      <c r="D857" s="1" t="s">
        <v>132</v>
      </c>
      <c r="E857" s="1"/>
      <c r="F857" s="1" t="s">
        <v>869</v>
      </c>
      <c r="G857" s="3">
        <v>88.87</v>
      </c>
      <c r="H857" s="3"/>
      <c r="I857" s="1" t="s">
        <v>83</v>
      </c>
      <c r="J857" s="1" t="s">
        <v>301</v>
      </c>
      <c r="K857" s="1" t="s">
        <v>12</v>
      </c>
      <c r="L857" s="1" t="s">
        <v>57</v>
      </c>
    </row>
    <row r="858" spans="1:12" x14ac:dyDescent="0.2">
      <c r="A858" s="1" t="s">
        <v>234</v>
      </c>
      <c r="B858" s="1" t="s">
        <v>13</v>
      </c>
      <c r="C858" s="2">
        <v>43574</v>
      </c>
      <c r="D858" s="1" t="s">
        <v>132</v>
      </c>
      <c r="E858" s="1"/>
      <c r="F858" s="1" t="s">
        <v>870</v>
      </c>
      <c r="G858" s="3">
        <v>306.87</v>
      </c>
      <c r="H858" s="3"/>
      <c r="I858" s="1" t="s">
        <v>185</v>
      </c>
      <c r="J858" s="1" t="s">
        <v>126</v>
      </c>
      <c r="K858" s="1" t="s">
        <v>12</v>
      </c>
      <c r="L858" s="1" t="s">
        <v>92</v>
      </c>
    </row>
    <row r="859" spans="1:12" x14ac:dyDescent="0.2">
      <c r="A859" s="1" t="s">
        <v>234</v>
      </c>
      <c r="B859" s="1" t="s">
        <v>13</v>
      </c>
      <c r="C859" s="2">
        <v>43574</v>
      </c>
      <c r="D859" s="1" t="s">
        <v>132</v>
      </c>
      <c r="E859" s="1"/>
      <c r="F859" s="1" t="s">
        <v>871</v>
      </c>
      <c r="G859" s="3">
        <v>2137.37</v>
      </c>
      <c r="H859" s="3"/>
      <c r="I859" s="1" t="s">
        <v>119</v>
      </c>
      <c r="J859" s="1" t="s">
        <v>86</v>
      </c>
      <c r="K859" s="1" t="s">
        <v>12</v>
      </c>
      <c r="L859" s="1" t="s">
        <v>24</v>
      </c>
    </row>
    <row r="860" spans="1:12" x14ac:dyDescent="0.2">
      <c r="A860" s="1" t="s">
        <v>234</v>
      </c>
      <c r="B860" s="1" t="s">
        <v>13</v>
      </c>
      <c r="C860" s="2">
        <v>43574</v>
      </c>
      <c r="D860" s="1" t="s">
        <v>132</v>
      </c>
      <c r="E860" s="1"/>
      <c r="F860" s="1" t="s">
        <v>872</v>
      </c>
      <c r="G860" s="3">
        <v>354.96</v>
      </c>
      <c r="H860" s="3"/>
      <c r="I860" s="1" t="s">
        <v>179</v>
      </c>
      <c r="J860" s="1" t="s">
        <v>89</v>
      </c>
      <c r="K860" s="1" t="s">
        <v>12</v>
      </c>
      <c r="L860" s="1" t="s">
        <v>77</v>
      </c>
    </row>
    <row r="861" spans="1:12" x14ac:dyDescent="0.2">
      <c r="A861" s="1" t="s">
        <v>234</v>
      </c>
      <c r="B861" s="1" t="s">
        <v>13</v>
      </c>
      <c r="C861" s="2">
        <v>43574</v>
      </c>
      <c r="D861" s="1" t="s">
        <v>132</v>
      </c>
      <c r="E861" s="1"/>
      <c r="F861" s="1" t="s">
        <v>873</v>
      </c>
      <c r="G861" s="3">
        <v>642.99</v>
      </c>
      <c r="H861" s="3"/>
      <c r="I861" s="1" t="s">
        <v>123</v>
      </c>
      <c r="J861" s="1" t="s">
        <v>124</v>
      </c>
      <c r="K861" s="1" t="s">
        <v>12</v>
      </c>
      <c r="L861" s="1" t="s">
        <v>261</v>
      </c>
    </row>
    <row r="862" spans="1:12" x14ac:dyDescent="0.2">
      <c r="A862" s="1" t="s">
        <v>234</v>
      </c>
      <c r="B862" s="1" t="s">
        <v>13</v>
      </c>
      <c r="C862" s="2">
        <v>43574</v>
      </c>
      <c r="D862" s="1" t="s">
        <v>132</v>
      </c>
      <c r="E862" s="1"/>
      <c r="F862" s="1" t="s">
        <v>874</v>
      </c>
      <c r="G862" s="3">
        <v>1250.32</v>
      </c>
      <c r="H862" s="3"/>
      <c r="I862" s="1" t="s">
        <v>120</v>
      </c>
      <c r="J862" s="1" t="s">
        <v>171</v>
      </c>
      <c r="K862" s="1" t="s">
        <v>12</v>
      </c>
      <c r="L862" s="1" t="s">
        <v>473</v>
      </c>
    </row>
    <row r="863" spans="1:12" x14ac:dyDescent="0.2">
      <c r="A863" s="1" t="s">
        <v>234</v>
      </c>
      <c r="B863" s="1" t="s">
        <v>13</v>
      </c>
      <c r="C863" s="2">
        <v>43574</v>
      </c>
      <c r="D863" s="1" t="s">
        <v>132</v>
      </c>
      <c r="E863" s="1"/>
      <c r="F863" s="1" t="s">
        <v>875</v>
      </c>
      <c r="G863" s="3">
        <v>782.01</v>
      </c>
      <c r="H863" s="3"/>
      <c r="I863" s="1" t="s">
        <v>119</v>
      </c>
      <c r="J863" s="1" t="s">
        <v>86</v>
      </c>
      <c r="K863" s="1" t="s">
        <v>84</v>
      </c>
      <c r="L863" s="1" t="s">
        <v>51</v>
      </c>
    </row>
    <row r="864" spans="1:12" x14ac:dyDescent="0.2">
      <c r="A864" s="1" t="s">
        <v>234</v>
      </c>
      <c r="B864" s="1" t="s">
        <v>13</v>
      </c>
      <c r="C864" s="2">
        <v>43574</v>
      </c>
      <c r="D864" s="1" t="s">
        <v>132</v>
      </c>
      <c r="E864" s="1"/>
      <c r="F864" s="1" t="s">
        <v>876</v>
      </c>
      <c r="G864" s="3">
        <v>932.58</v>
      </c>
      <c r="H864" s="3"/>
      <c r="I864" s="1" t="s">
        <v>119</v>
      </c>
      <c r="J864" s="1" t="s">
        <v>86</v>
      </c>
      <c r="K864" s="1" t="s">
        <v>12</v>
      </c>
      <c r="L864" s="1" t="s">
        <v>67</v>
      </c>
    </row>
    <row r="865" spans="1:12" x14ac:dyDescent="0.2">
      <c r="A865" s="1" t="s">
        <v>234</v>
      </c>
      <c r="B865" s="1" t="s">
        <v>13</v>
      </c>
      <c r="C865" s="2">
        <v>43574</v>
      </c>
      <c r="D865" s="1" t="s">
        <v>132</v>
      </c>
      <c r="E865" s="1"/>
      <c r="F865" s="1" t="s">
        <v>865</v>
      </c>
      <c r="G865" s="3">
        <v>71.25</v>
      </c>
      <c r="H865" s="3"/>
      <c r="I865" s="1" t="s">
        <v>106</v>
      </c>
      <c r="J865" s="1" t="s">
        <v>121</v>
      </c>
      <c r="K865" s="1" t="s">
        <v>84</v>
      </c>
      <c r="L865" s="1" t="s">
        <v>29</v>
      </c>
    </row>
    <row r="866" spans="1:12" x14ac:dyDescent="0.2">
      <c r="A866" s="1" t="s">
        <v>234</v>
      </c>
      <c r="B866" s="1" t="s">
        <v>13</v>
      </c>
      <c r="C866" s="2">
        <v>43574</v>
      </c>
      <c r="D866" s="1" t="s">
        <v>132</v>
      </c>
      <c r="E866" s="1"/>
      <c r="F866" s="1" t="s">
        <v>877</v>
      </c>
      <c r="G866" s="3">
        <v>718.28</v>
      </c>
      <c r="H866" s="3"/>
      <c r="I866" s="1" t="s">
        <v>119</v>
      </c>
      <c r="J866" s="1" t="s">
        <v>86</v>
      </c>
      <c r="K866" s="1" t="s">
        <v>12</v>
      </c>
      <c r="L866" s="1" t="s">
        <v>277</v>
      </c>
    </row>
    <row r="867" spans="1:12" x14ac:dyDescent="0.2">
      <c r="A867" s="1" t="s">
        <v>234</v>
      </c>
      <c r="B867" s="1" t="s">
        <v>13</v>
      </c>
      <c r="C867" s="2">
        <v>43574</v>
      </c>
      <c r="D867" s="1" t="s">
        <v>132</v>
      </c>
      <c r="E867" s="1"/>
      <c r="F867" s="1" t="s">
        <v>878</v>
      </c>
      <c r="G867" s="3">
        <v>1852.75</v>
      </c>
      <c r="H867" s="3"/>
      <c r="I867" s="1" t="s">
        <v>119</v>
      </c>
      <c r="J867" s="1" t="s">
        <v>86</v>
      </c>
      <c r="K867" s="1" t="s">
        <v>12</v>
      </c>
      <c r="L867" s="1" t="s">
        <v>322</v>
      </c>
    </row>
    <row r="868" spans="1:12" x14ac:dyDescent="0.2">
      <c r="A868" s="1" t="s">
        <v>234</v>
      </c>
      <c r="B868" s="1" t="s">
        <v>13</v>
      </c>
      <c r="C868" s="2">
        <v>43574</v>
      </c>
      <c r="D868" s="1" t="s">
        <v>132</v>
      </c>
      <c r="E868" s="1"/>
      <c r="F868" s="1" t="s">
        <v>879</v>
      </c>
      <c r="G868" s="3">
        <v>99.25</v>
      </c>
      <c r="H868" s="3"/>
      <c r="I868" s="1" t="s">
        <v>83</v>
      </c>
      <c r="J868" s="1" t="s">
        <v>301</v>
      </c>
      <c r="K868" s="1" t="s">
        <v>12</v>
      </c>
      <c r="L868" s="1" t="s">
        <v>14</v>
      </c>
    </row>
    <row r="869" spans="1:12" x14ac:dyDescent="0.2">
      <c r="A869" s="1" t="s">
        <v>234</v>
      </c>
      <c r="B869" s="1" t="s">
        <v>13</v>
      </c>
      <c r="C869" s="2">
        <v>43574</v>
      </c>
      <c r="D869" s="1" t="s">
        <v>132</v>
      </c>
      <c r="E869" s="1"/>
      <c r="F869" s="1" t="s">
        <v>875</v>
      </c>
      <c r="G869" s="3">
        <v>162.91999999999999</v>
      </c>
      <c r="H869" s="3"/>
      <c r="I869" s="1" t="s">
        <v>85</v>
      </c>
      <c r="J869" s="1" t="s">
        <v>125</v>
      </c>
      <c r="K869" s="1" t="s">
        <v>84</v>
      </c>
      <c r="L869" s="1" t="s">
        <v>51</v>
      </c>
    </row>
    <row r="870" spans="1:12" x14ac:dyDescent="0.2">
      <c r="A870" s="1" t="s">
        <v>234</v>
      </c>
      <c r="B870" s="1" t="s">
        <v>13</v>
      </c>
      <c r="C870" s="2">
        <v>43574</v>
      </c>
      <c r="D870" s="1" t="s">
        <v>132</v>
      </c>
      <c r="E870" s="1"/>
      <c r="F870" s="1" t="s">
        <v>880</v>
      </c>
      <c r="G870" s="3">
        <v>1552.4</v>
      </c>
      <c r="H870" s="3"/>
      <c r="I870" s="1" t="s">
        <v>83</v>
      </c>
      <c r="J870" s="1" t="s">
        <v>188</v>
      </c>
      <c r="K870" s="1" t="s">
        <v>12</v>
      </c>
      <c r="L870" s="1" t="s">
        <v>22</v>
      </c>
    </row>
    <row r="871" spans="1:12" x14ac:dyDescent="0.2">
      <c r="A871" s="1" t="s">
        <v>234</v>
      </c>
      <c r="B871" s="1" t="s">
        <v>13</v>
      </c>
      <c r="C871" s="2">
        <v>43574</v>
      </c>
      <c r="D871" s="1" t="s">
        <v>132</v>
      </c>
      <c r="E871" s="1"/>
      <c r="F871" s="1" t="s">
        <v>881</v>
      </c>
      <c r="G871" s="3">
        <v>933.38</v>
      </c>
      <c r="H871" s="3"/>
      <c r="I871" s="1" t="s">
        <v>83</v>
      </c>
      <c r="J871" s="1" t="s">
        <v>176</v>
      </c>
      <c r="K871" s="1" t="s">
        <v>12</v>
      </c>
      <c r="L871" s="1" t="s">
        <v>411</v>
      </c>
    </row>
    <row r="872" spans="1:12" x14ac:dyDescent="0.2">
      <c r="A872" s="1" t="s">
        <v>234</v>
      </c>
      <c r="B872" s="1" t="s">
        <v>13</v>
      </c>
      <c r="C872" s="2">
        <v>43574</v>
      </c>
      <c r="D872" s="1" t="s">
        <v>132</v>
      </c>
      <c r="E872" s="1"/>
      <c r="F872" s="1" t="s">
        <v>852</v>
      </c>
      <c r="G872" s="3">
        <v>1183.74</v>
      </c>
      <c r="H872" s="3"/>
      <c r="I872" s="1" t="s">
        <v>83</v>
      </c>
      <c r="J872" s="1" t="s">
        <v>174</v>
      </c>
      <c r="K872" s="1" t="s">
        <v>12</v>
      </c>
      <c r="L872" s="1" t="s">
        <v>73</v>
      </c>
    </row>
    <row r="873" spans="1:12" x14ac:dyDescent="0.2">
      <c r="A873" s="1" t="s">
        <v>234</v>
      </c>
      <c r="B873" s="1" t="s">
        <v>13</v>
      </c>
      <c r="C873" s="2">
        <v>43574</v>
      </c>
      <c r="D873" s="1" t="s">
        <v>132</v>
      </c>
      <c r="E873" s="1"/>
      <c r="F873" s="1" t="s">
        <v>882</v>
      </c>
      <c r="G873" s="3">
        <v>444.92</v>
      </c>
      <c r="H873" s="3"/>
      <c r="I873" s="1" t="s">
        <v>120</v>
      </c>
      <c r="J873" s="1" t="s">
        <v>171</v>
      </c>
      <c r="K873" s="1" t="s">
        <v>12</v>
      </c>
      <c r="L873" s="1" t="s">
        <v>34</v>
      </c>
    </row>
    <row r="874" spans="1:12" x14ac:dyDescent="0.2">
      <c r="A874" s="1" t="s">
        <v>234</v>
      </c>
      <c r="B874" s="1" t="s">
        <v>13</v>
      </c>
      <c r="C874" s="2">
        <v>43574</v>
      </c>
      <c r="D874" s="1" t="s">
        <v>132</v>
      </c>
      <c r="E874" s="1"/>
      <c r="F874" s="1" t="s">
        <v>856</v>
      </c>
      <c r="G874" s="3">
        <v>367.39</v>
      </c>
      <c r="H874" s="3"/>
      <c r="I874" s="1" t="s">
        <v>120</v>
      </c>
      <c r="J874" s="1" t="s">
        <v>171</v>
      </c>
      <c r="K874" s="1" t="s">
        <v>84</v>
      </c>
      <c r="L874" s="1" t="s">
        <v>241</v>
      </c>
    </row>
    <row r="875" spans="1:12" x14ac:dyDescent="0.2">
      <c r="A875" s="1" t="s">
        <v>234</v>
      </c>
      <c r="B875" s="1" t="s">
        <v>13</v>
      </c>
      <c r="C875" s="2">
        <v>43574</v>
      </c>
      <c r="D875" s="1" t="s">
        <v>132</v>
      </c>
      <c r="E875" s="1"/>
      <c r="F875" s="1" t="s">
        <v>883</v>
      </c>
      <c r="G875" s="3">
        <v>911.27</v>
      </c>
      <c r="H875" s="3"/>
      <c r="I875" s="1" t="s">
        <v>83</v>
      </c>
      <c r="J875" s="1" t="s">
        <v>175</v>
      </c>
      <c r="K875" s="1" t="s">
        <v>84</v>
      </c>
      <c r="L875" s="1" t="s">
        <v>114</v>
      </c>
    </row>
    <row r="876" spans="1:12" x14ac:dyDescent="0.2">
      <c r="A876" s="1" t="s">
        <v>234</v>
      </c>
      <c r="B876" s="1" t="s">
        <v>13</v>
      </c>
      <c r="C876" s="2">
        <v>43574</v>
      </c>
      <c r="D876" s="1" t="s">
        <v>132</v>
      </c>
      <c r="E876" s="1"/>
      <c r="F876" s="1" t="s">
        <v>884</v>
      </c>
      <c r="G876" s="3">
        <v>510.78</v>
      </c>
      <c r="H876" s="3"/>
      <c r="I876" s="1" t="s">
        <v>119</v>
      </c>
      <c r="J876" s="1" t="s">
        <v>86</v>
      </c>
      <c r="K876" s="1" t="s">
        <v>12</v>
      </c>
      <c r="L876" s="1" t="s">
        <v>20</v>
      </c>
    </row>
    <row r="877" spans="1:12" x14ac:dyDescent="0.2">
      <c r="A877" s="1" t="s">
        <v>234</v>
      </c>
      <c r="B877" s="1" t="s">
        <v>13</v>
      </c>
      <c r="C877" s="2">
        <v>43574</v>
      </c>
      <c r="D877" s="1" t="s">
        <v>132</v>
      </c>
      <c r="E877" s="1"/>
      <c r="F877" s="1" t="s">
        <v>885</v>
      </c>
      <c r="G877" s="3">
        <v>1018.15</v>
      </c>
      <c r="H877" s="3"/>
      <c r="I877" s="1" t="s">
        <v>119</v>
      </c>
      <c r="J877" s="1" t="s">
        <v>86</v>
      </c>
      <c r="K877" s="1" t="s">
        <v>12</v>
      </c>
      <c r="L877" s="1" t="s">
        <v>287</v>
      </c>
    </row>
    <row r="878" spans="1:12" x14ac:dyDescent="0.2">
      <c r="A878" s="1" t="s">
        <v>234</v>
      </c>
      <c r="B878" s="1" t="s">
        <v>13</v>
      </c>
      <c r="C878" s="2">
        <v>43574</v>
      </c>
      <c r="D878" s="1" t="s">
        <v>132</v>
      </c>
      <c r="E878" s="1"/>
      <c r="F878" s="1" t="s">
        <v>886</v>
      </c>
      <c r="G878" s="3">
        <v>1317.08</v>
      </c>
      <c r="H878" s="3"/>
      <c r="I878" s="1" t="s">
        <v>106</v>
      </c>
      <c r="J878" s="1" t="s">
        <v>121</v>
      </c>
      <c r="K878" s="1" t="s">
        <v>12</v>
      </c>
      <c r="L878" s="1" t="s">
        <v>18</v>
      </c>
    </row>
    <row r="879" spans="1:12" x14ac:dyDescent="0.2">
      <c r="A879" s="1" t="s">
        <v>234</v>
      </c>
      <c r="B879" s="1" t="s">
        <v>13</v>
      </c>
      <c r="C879" s="2">
        <v>43574</v>
      </c>
      <c r="D879" s="1" t="s">
        <v>132</v>
      </c>
      <c r="E879" s="1"/>
      <c r="F879" s="1" t="s">
        <v>852</v>
      </c>
      <c r="G879" s="3">
        <v>197.29</v>
      </c>
      <c r="H879" s="3"/>
      <c r="I879" s="1" t="s">
        <v>83</v>
      </c>
      <c r="J879" s="1" t="s">
        <v>243</v>
      </c>
      <c r="K879" s="1" t="s">
        <v>12</v>
      </c>
      <c r="L879" s="1" t="s">
        <v>73</v>
      </c>
    </row>
    <row r="880" spans="1:12" x14ac:dyDescent="0.2">
      <c r="A880" s="1" t="s">
        <v>234</v>
      </c>
      <c r="B880" s="1" t="s">
        <v>13</v>
      </c>
      <c r="C880" s="2">
        <v>43574</v>
      </c>
      <c r="D880" s="1" t="s">
        <v>132</v>
      </c>
      <c r="E880" s="1"/>
      <c r="F880" s="1" t="s">
        <v>887</v>
      </c>
      <c r="G880" s="3">
        <v>905.44</v>
      </c>
      <c r="H880" s="3"/>
      <c r="I880" s="1" t="s">
        <v>83</v>
      </c>
      <c r="J880" s="1" t="s">
        <v>176</v>
      </c>
      <c r="K880" s="1" t="s">
        <v>12</v>
      </c>
      <c r="L880" s="1" t="s">
        <v>369</v>
      </c>
    </row>
    <row r="881" spans="1:12" x14ac:dyDescent="0.2">
      <c r="A881" s="1" t="s">
        <v>234</v>
      </c>
      <c r="B881" s="1" t="s">
        <v>13</v>
      </c>
      <c r="C881" s="2">
        <v>43574</v>
      </c>
      <c r="D881" s="1" t="s">
        <v>132</v>
      </c>
      <c r="E881" s="1"/>
      <c r="F881" s="1" t="s">
        <v>888</v>
      </c>
      <c r="G881" s="3">
        <v>1146.07</v>
      </c>
      <c r="H881" s="3"/>
      <c r="I881" s="1" t="s">
        <v>83</v>
      </c>
      <c r="J881" s="1" t="s">
        <v>176</v>
      </c>
      <c r="K881" s="1" t="s">
        <v>12</v>
      </c>
      <c r="L881" s="1" t="s">
        <v>38</v>
      </c>
    </row>
    <row r="882" spans="1:12" x14ac:dyDescent="0.2">
      <c r="A882" s="1" t="s">
        <v>234</v>
      </c>
      <c r="B882" s="1" t="s">
        <v>13</v>
      </c>
      <c r="C882" s="2">
        <v>43574</v>
      </c>
      <c r="D882" s="1" t="s">
        <v>132</v>
      </c>
      <c r="E882" s="1"/>
      <c r="F882" s="1" t="s">
        <v>889</v>
      </c>
      <c r="G882" s="3">
        <v>682.78</v>
      </c>
      <c r="H882" s="3"/>
      <c r="I882" s="1" t="s">
        <v>119</v>
      </c>
      <c r="J882" s="1" t="s">
        <v>86</v>
      </c>
      <c r="K882" s="1" t="s">
        <v>12</v>
      </c>
      <c r="L882" s="1" t="s">
        <v>102</v>
      </c>
    </row>
    <row r="883" spans="1:12" x14ac:dyDescent="0.2">
      <c r="A883" s="1" t="s">
        <v>234</v>
      </c>
      <c r="B883" s="1" t="s">
        <v>13</v>
      </c>
      <c r="C883" s="2">
        <v>43574</v>
      </c>
      <c r="D883" s="1" t="s">
        <v>132</v>
      </c>
      <c r="E883" s="1"/>
      <c r="F883" s="1" t="s">
        <v>890</v>
      </c>
      <c r="G883" s="3">
        <v>673.82</v>
      </c>
      <c r="H883" s="3"/>
      <c r="I883" s="1" t="s">
        <v>119</v>
      </c>
      <c r="J883" s="1" t="s">
        <v>86</v>
      </c>
      <c r="K883" s="1" t="s">
        <v>12</v>
      </c>
      <c r="L883" s="1" t="s">
        <v>39</v>
      </c>
    </row>
    <row r="884" spans="1:12" x14ac:dyDescent="0.2">
      <c r="A884" s="1" t="s">
        <v>234</v>
      </c>
      <c r="B884" s="1" t="s">
        <v>13</v>
      </c>
      <c r="C884" s="2">
        <v>43574</v>
      </c>
      <c r="D884" s="1" t="s">
        <v>132</v>
      </c>
      <c r="E884" s="1"/>
      <c r="F884" s="1" t="s">
        <v>891</v>
      </c>
      <c r="G884" s="3">
        <v>1325.59</v>
      </c>
      <c r="H884" s="3"/>
      <c r="I884" s="1" t="s">
        <v>119</v>
      </c>
      <c r="J884" s="1" t="s">
        <v>86</v>
      </c>
      <c r="K884" s="1" t="s">
        <v>12</v>
      </c>
      <c r="L884" s="1" t="s">
        <v>407</v>
      </c>
    </row>
    <row r="885" spans="1:12" x14ac:dyDescent="0.2">
      <c r="A885" s="1" t="s">
        <v>234</v>
      </c>
      <c r="B885" s="1" t="s">
        <v>13</v>
      </c>
      <c r="C885" s="2">
        <v>43574</v>
      </c>
      <c r="D885" s="1" t="s">
        <v>132</v>
      </c>
      <c r="E885" s="1"/>
      <c r="F885" s="1" t="s">
        <v>892</v>
      </c>
      <c r="G885" s="3">
        <v>1044.55</v>
      </c>
      <c r="H885" s="3"/>
      <c r="I885" s="1" t="s">
        <v>119</v>
      </c>
      <c r="J885" s="1" t="s">
        <v>86</v>
      </c>
      <c r="K885" s="1" t="s">
        <v>12</v>
      </c>
      <c r="L885" s="1" t="s">
        <v>395</v>
      </c>
    </row>
    <row r="886" spans="1:12" x14ac:dyDescent="0.2">
      <c r="A886" s="1" t="s">
        <v>234</v>
      </c>
      <c r="B886" s="1" t="s">
        <v>13</v>
      </c>
      <c r="C886" s="2">
        <v>43574</v>
      </c>
      <c r="D886" s="1" t="s">
        <v>132</v>
      </c>
      <c r="E886" s="1"/>
      <c r="F886" s="1" t="s">
        <v>893</v>
      </c>
      <c r="G886" s="3">
        <v>648.41</v>
      </c>
      <c r="H886" s="3"/>
      <c r="I886" s="1" t="s">
        <v>119</v>
      </c>
      <c r="J886" s="1" t="s">
        <v>86</v>
      </c>
      <c r="K886" s="1" t="s">
        <v>12</v>
      </c>
      <c r="L886" s="1" t="s">
        <v>358</v>
      </c>
    </row>
    <row r="887" spans="1:12" x14ac:dyDescent="0.2">
      <c r="A887" s="1" t="s">
        <v>234</v>
      </c>
      <c r="B887" s="1" t="s">
        <v>13</v>
      </c>
      <c r="C887" s="2">
        <v>43574</v>
      </c>
      <c r="D887" s="1" t="s">
        <v>132</v>
      </c>
      <c r="E887" s="1"/>
      <c r="F887" s="1" t="s">
        <v>894</v>
      </c>
      <c r="G887" s="3">
        <v>1293.42</v>
      </c>
      <c r="H887" s="3"/>
      <c r="I887" s="1" t="s">
        <v>106</v>
      </c>
      <c r="J887" s="1" t="s">
        <v>121</v>
      </c>
      <c r="K887" s="1" t="s">
        <v>12</v>
      </c>
      <c r="L887" s="1" t="s">
        <v>65</v>
      </c>
    </row>
    <row r="888" spans="1:12" x14ac:dyDescent="0.2">
      <c r="A888" s="1" t="s">
        <v>234</v>
      </c>
      <c r="B888" s="1" t="s">
        <v>13</v>
      </c>
      <c r="C888" s="2">
        <v>43574</v>
      </c>
      <c r="D888" s="1" t="s">
        <v>132</v>
      </c>
      <c r="E888" s="1"/>
      <c r="F888" s="1" t="s">
        <v>895</v>
      </c>
      <c r="G888" s="3">
        <v>279.02</v>
      </c>
      <c r="H888" s="3"/>
      <c r="I888" s="1" t="s">
        <v>83</v>
      </c>
      <c r="J888" s="1" t="s">
        <v>176</v>
      </c>
      <c r="K888" s="1" t="s">
        <v>12</v>
      </c>
      <c r="L888" s="1" t="s">
        <v>68</v>
      </c>
    </row>
    <row r="889" spans="1:12" x14ac:dyDescent="0.2">
      <c r="A889" s="1" t="s">
        <v>234</v>
      </c>
      <c r="B889" s="1" t="s">
        <v>13</v>
      </c>
      <c r="C889" s="2">
        <v>43574</v>
      </c>
      <c r="D889" s="1" t="s">
        <v>132</v>
      </c>
      <c r="E889" s="1"/>
      <c r="F889" s="1" t="s">
        <v>896</v>
      </c>
      <c r="G889" s="3">
        <v>1104.23</v>
      </c>
      <c r="H889" s="3"/>
      <c r="I889" s="1" t="s">
        <v>119</v>
      </c>
      <c r="J889" s="1" t="s">
        <v>86</v>
      </c>
      <c r="K889" s="1" t="s">
        <v>12</v>
      </c>
      <c r="L889" s="1" t="s">
        <v>427</v>
      </c>
    </row>
    <row r="890" spans="1:12" x14ac:dyDescent="0.2">
      <c r="A890" s="1" t="s">
        <v>234</v>
      </c>
      <c r="B890" s="1" t="s">
        <v>13</v>
      </c>
      <c r="C890" s="2">
        <v>43574</v>
      </c>
      <c r="D890" s="1" t="s">
        <v>132</v>
      </c>
      <c r="E890" s="1"/>
      <c r="F890" s="1" t="s">
        <v>897</v>
      </c>
      <c r="G890" s="3">
        <v>141.49</v>
      </c>
      <c r="H890" s="3"/>
      <c r="I890" s="1" t="s">
        <v>83</v>
      </c>
      <c r="J890" s="1" t="s">
        <v>301</v>
      </c>
      <c r="K890" s="1" t="s">
        <v>12</v>
      </c>
      <c r="L890" s="1" t="s">
        <v>99</v>
      </c>
    </row>
    <row r="891" spans="1:12" x14ac:dyDescent="0.2">
      <c r="A891" s="1" t="s">
        <v>234</v>
      </c>
      <c r="B891" s="1" t="s">
        <v>13</v>
      </c>
      <c r="C891" s="2">
        <v>43574</v>
      </c>
      <c r="D891" s="1" t="s">
        <v>132</v>
      </c>
      <c r="E891" s="1"/>
      <c r="F891" s="1" t="s">
        <v>898</v>
      </c>
      <c r="G891" s="3">
        <v>678.7</v>
      </c>
      <c r="H891" s="3"/>
      <c r="I891" s="1" t="s">
        <v>177</v>
      </c>
      <c r="J891" s="1" t="s">
        <v>178</v>
      </c>
      <c r="K891" s="1" t="s">
        <v>12</v>
      </c>
      <c r="L891" s="1" t="s">
        <v>384</v>
      </c>
    </row>
    <row r="892" spans="1:12" x14ac:dyDescent="0.2">
      <c r="A892" s="1" t="s">
        <v>234</v>
      </c>
      <c r="B892" s="1" t="s">
        <v>13</v>
      </c>
      <c r="C892" s="2">
        <v>43574</v>
      </c>
      <c r="D892" s="1" t="s">
        <v>132</v>
      </c>
      <c r="E892" s="1"/>
      <c r="F892" s="1" t="s">
        <v>879</v>
      </c>
      <c r="G892" s="3">
        <v>183.5</v>
      </c>
      <c r="H892" s="3"/>
      <c r="I892" s="1" t="s">
        <v>83</v>
      </c>
      <c r="J892" s="1" t="s">
        <v>243</v>
      </c>
      <c r="K892" s="1" t="s">
        <v>12</v>
      </c>
      <c r="L892" s="1" t="s">
        <v>14</v>
      </c>
    </row>
    <row r="893" spans="1:12" x14ac:dyDescent="0.2">
      <c r="A893" s="1" t="s">
        <v>234</v>
      </c>
      <c r="B893" s="1" t="s">
        <v>13</v>
      </c>
      <c r="C893" s="2">
        <v>43574</v>
      </c>
      <c r="D893" s="1" t="s">
        <v>132</v>
      </c>
      <c r="E893" s="1"/>
      <c r="F893" s="1" t="s">
        <v>899</v>
      </c>
      <c r="G893" s="3">
        <v>922.51</v>
      </c>
      <c r="H893" s="3"/>
      <c r="I893" s="1" t="s">
        <v>83</v>
      </c>
      <c r="J893" s="1" t="s">
        <v>176</v>
      </c>
      <c r="K893" s="1" t="s">
        <v>12</v>
      </c>
      <c r="L893" s="1" t="s">
        <v>265</v>
      </c>
    </row>
    <row r="894" spans="1:12" x14ac:dyDescent="0.2">
      <c r="A894" s="1" t="s">
        <v>234</v>
      </c>
      <c r="B894" s="1" t="s">
        <v>13</v>
      </c>
      <c r="C894" s="2">
        <v>43574</v>
      </c>
      <c r="D894" s="1" t="s">
        <v>132</v>
      </c>
      <c r="E894" s="1"/>
      <c r="F894" s="1" t="s">
        <v>900</v>
      </c>
      <c r="G894" s="3">
        <v>561.91</v>
      </c>
      <c r="H894" s="3"/>
      <c r="I894" s="1" t="s">
        <v>119</v>
      </c>
      <c r="J894" s="1" t="s">
        <v>86</v>
      </c>
      <c r="K894" s="1" t="s">
        <v>12</v>
      </c>
      <c r="L894" s="1" t="s">
        <v>109</v>
      </c>
    </row>
    <row r="895" spans="1:12" x14ac:dyDescent="0.2">
      <c r="A895" s="1" t="s">
        <v>234</v>
      </c>
      <c r="B895" s="1" t="s">
        <v>13</v>
      </c>
      <c r="C895" s="2">
        <v>43574</v>
      </c>
      <c r="D895" s="1" t="s">
        <v>132</v>
      </c>
      <c r="E895" s="1"/>
      <c r="F895" s="1" t="s">
        <v>901</v>
      </c>
      <c r="G895" s="3">
        <v>2294.86</v>
      </c>
      <c r="H895" s="3"/>
      <c r="I895" s="1" t="s">
        <v>119</v>
      </c>
      <c r="J895" s="1" t="s">
        <v>86</v>
      </c>
      <c r="K895" s="1" t="s">
        <v>12</v>
      </c>
      <c r="L895" s="1" t="s">
        <v>433</v>
      </c>
    </row>
    <row r="896" spans="1:12" x14ac:dyDescent="0.2">
      <c r="A896" s="1" t="s">
        <v>234</v>
      </c>
      <c r="B896" s="1" t="s">
        <v>13</v>
      </c>
      <c r="C896" s="2">
        <v>43574</v>
      </c>
      <c r="D896" s="1" t="s">
        <v>132</v>
      </c>
      <c r="E896" s="1"/>
      <c r="F896" s="1" t="s">
        <v>902</v>
      </c>
      <c r="G896" s="3">
        <v>648.69000000000005</v>
      </c>
      <c r="H896" s="3"/>
      <c r="I896" s="1" t="s">
        <v>119</v>
      </c>
      <c r="J896" s="1" t="s">
        <v>86</v>
      </c>
      <c r="K896" s="1" t="s">
        <v>12</v>
      </c>
      <c r="L896" s="1" t="s">
        <v>366</v>
      </c>
    </row>
    <row r="897" spans="1:12" x14ac:dyDescent="0.2">
      <c r="A897" s="1" t="s">
        <v>234</v>
      </c>
      <c r="B897" s="1" t="s">
        <v>13</v>
      </c>
      <c r="C897" s="2">
        <v>43574</v>
      </c>
      <c r="D897" s="1" t="s">
        <v>132</v>
      </c>
      <c r="E897" s="1"/>
      <c r="F897" s="1" t="s">
        <v>872</v>
      </c>
      <c r="G897" s="3">
        <v>491.19</v>
      </c>
      <c r="H897" s="3"/>
      <c r="I897" s="1" t="s">
        <v>87</v>
      </c>
      <c r="J897" s="1" t="s">
        <v>116</v>
      </c>
      <c r="K897" s="1" t="s">
        <v>12</v>
      </c>
      <c r="L897" s="1" t="s">
        <v>77</v>
      </c>
    </row>
    <row r="898" spans="1:12" x14ac:dyDescent="0.2">
      <c r="A898" s="1" t="s">
        <v>234</v>
      </c>
      <c r="B898" s="1" t="s">
        <v>13</v>
      </c>
      <c r="C898" s="2">
        <v>43574</v>
      </c>
      <c r="D898" s="1" t="s">
        <v>132</v>
      </c>
      <c r="E898" s="1"/>
      <c r="F898" s="1" t="s">
        <v>903</v>
      </c>
      <c r="G898" s="3">
        <v>1962.74</v>
      </c>
      <c r="H898" s="3"/>
      <c r="I898" s="1" t="s">
        <v>119</v>
      </c>
      <c r="J898" s="1" t="s">
        <v>86</v>
      </c>
      <c r="K898" s="1" t="s">
        <v>12</v>
      </c>
      <c r="L898" s="1" t="s">
        <v>289</v>
      </c>
    </row>
    <row r="899" spans="1:12" x14ac:dyDescent="0.2">
      <c r="A899" s="1" t="s">
        <v>234</v>
      </c>
      <c r="B899" s="1" t="s">
        <v>13</v>
      </c>
      <c r="C899" s="2">
        <v>43574</v>
      </c>
      <c r="D899" s="1" t="s">
        <v>132</v>
      </c>
      <c r="E899" s="1"/>
      <c r="F899" s="1" t="s">
        <v>865</v>
      </c>
      <c r="G899" s="3">
        <v>250</v>
      </c>
      <c r="H899" s="3"/>
      <c r="I899" s="1" t="s">
        <v>83</v>
      </c>
      <c r="J899" s="1" t="s">
        <v>175</v>
      </c>
      <c r="K899" s="1" t="s">
        <v>84</v>
      </c>
      <c r="L899" s="1" t="s">
        <v>29</v>
      </c>
    </row>
    <row r="900" spans="1:12" x14ac:dyDescent="0.2">
      <c r="A900" s="1" t="s">
        <v>234</v>
      </c>
      <c r="B900" s="1" t="s">
        <v>13</v>
      </c>
      <c r="C900" s="2">
        <v>43574</v>
      </c>
      <c r="D900" s="1" t="s">
        <v>132</v>
      </c>
      <c r="E900" s="1"/>
      <c r="F900" s="1" t="s">
        <v>904</v>
      </c>
      <c r="G900" s="3">
        <v>242.31</v>
      </c>
      <c r="H900" s="3"/>
      <c r="I900" s="1" t="s">
        <v>185</v>
      </c>
      <c r="J900" s="1" t="s">
        <v>126</v>
      </c>
      <c r="K900" s="1" t="s">
        <v>84</v>
      </c>
      <c r="L900" s="1" t="s">
        <v>26</v>
      </c>
    </row>
    <row r="901" spans="1:12" x14ac:dyDescent="0.2">
      <c r="A901" s="1" t="s">
        <v>234</v>
      </c>
      <c r="B901" s="1" t="s">
        <v>13</v>
      </c>
      <c r="C901" s="2">
        <v>43574</v>
      </c>
      <c r="D901" s="1" t="s">
        <v>132</v>
      </c>
      <c r="E901" s="1"/>
      <c r="F901" s="1" t="s">
        <v>905</v>
      </c>
      <c r="G901" s="3">
        <v>1552.4</v>
      </c>
      <c r="H901" s="3"/>
      <c r="I901" s="1" t="s">
        <v>83</v>
      </c>
      <c r="J901" s="1" t="s">
        <v>188</v>
      </c>
      <c r="K901" s="1" t="s">
        <v>12</v>
      </c>
      <c r="L901" s="1" t="s">
        <v>429</v>
      </c>
    </row>
    <row r="902" spans="1:12" x14ac:dyDescent="0.2">
      <c r="A902" s="1" t="s">
        <v>234</v>
      </c>
      <c r="B902" s="1" t="s">
        <v>13</v>
      </c>
      <c r="C902" s="2">
        <v>43574</v>
      </c>
      <c r="D902" s="1" t="s">
        <v>132</v>
      </c>
      <c r="E902" s="1"/>
      <c r="F902" s="1" t="s">
        <v>906</v>
      </c>
      <c r="G902" s="3">
        <v>910.26</v>
      </c>
      <c r="H902" s="3"/>
      <c r="I902" s="1" t="s">
        <v>83</v>
      </c>
      <c r="J902" s="1" t="s">
        <v>176</v>
      </c>
      <c r="K902" s="1" t="s">
        <v>12</v>
      </c>
      <c r="L902" s="1" t="s">
        <v>462</v>
      </c>
    </row>
    <row r="903" spans="1:12" x14ac:dyDescent="0.2">
      <c r="A903" s="1" t="s">
        <v>234</v>
      </c>
      <c r="B903" s="1" t="s">
        <v>13</v>
      </c>
      <c r="C903" s="2">
        <v>43574</v>
      </c>
      <c r="D903" s="1" t="s">
        <v>132</v>
      </c>
      <c r="E903" s="1"/>
      <c r="F903" s="1" t="s">
        <v>907</v>
      </c>
      <c r="G903" s="3">
        <v>801.24</v>
      </c>
      <c r="H903" s="3"/>
      <c r="I903" s="1" t="s">
        <v>83</v>
      </c>
      <c r="J903" s="1" t="s">
        <v>176</v>
      </c>
      <c r="K903" s="1" t="s">
        <v>12</v>
      </c>
      <c r="L903" s="1" t="s">
        <v>431</v>
      </c>
    </row>
    <row r="904" spans="1:12" x14ac:dyDescent="0.2">
      <c r="A904" s="1" t="s">
        <v>234</v>
      </c>
      <c r="B904" s="1" t="s">
        <v>13</v>
      </c>
      <c r="C904" s="2">
        <v>43574</v>
      </c>
      <c r="D904" s="1" t="s">
        <v>130</v>
      </c>
      <c r="E904" s="1"/>
      <c r="F904" s="1" t="s">
        <v>131</v>
      </c>
      <c r="G904" s="3"/>
      <c r="H904" s="3">
        <v>725.4</v>
      </c>
      <c r="I904" s="1"/>
      <c r="J904" s="1"/>
      <c r="K904" s="1" t="s">
        <v>12</v>
      </c>
      <c r="L904" s="1"/>
    </row>
    <row r="905" spans="1:12" x14ac:dyDescent="0.2">
      <c r="A905" s="1" t="s">
        <v>234</v>
      </c>
      <c r="B905" s="1" t="s">
        <v>13</v>
      </c>
      <c r="C905" s="2">
        <v>43574</v>
      </c>
      <c r="D905" s="1" t="s">
        <v>132</v>
      </c>
      <c r="E905" s="1"/>
      <c r="F905" s="1" t="s">
        <v>908</v>
      </c>
      <c r="G905" s="3">
        <v>1083</v>
      </c>
      <c r="H905" s="3"/>
      <c r="I905" s="1" t="s">
        <v>119</v>
      </c>
      <c r="J905" s="1" t="s">
        <v>86</v>
      </c>
      <c r="K905" s="1" t="s">
        <v>12</v>
      </c>
      <c r="L905" s="1" t="s">
        <v>283</v>
      </c>
    </row>
    <row r="906" spans="1:12" x14ac:dyDescent="0.2">
      <c r="A906" s="1" t="s">
        <v>234</v>
      </c>
      <c r="B906" s="1" t="s">
        <v>13</v>
      </c>
      <c r="C906" s="2">
        <v>43574</v>
      </c>
      <c r="D906" s="1" t="s">
        <v>132</v>
      </c>
      <c r="E906" s="1"/>
      <c r="F906" s="1" t="s">
        <v>909</v>
      </c>
      <c r="G906" s="3">
        <v>809.91</v>
      </c>
      <c r="H906" s="3"/>
      <c r="I906" s="1" t="s">
        <v>119</v>
      </c>
      <c r="J906" s="1" t="s">
        <v>86</v>
      </c>
      <c r="K906" s="1" t="s">
        <v>12</v>
      </c>
      <c r="L906" s="1" t="s">
        <v>88</v>
      </c>
    </row>
    <row r="907" spans="1:12" x14ac:dyDescent="0.2">
      <c r="A907" s="1" t="s">
        <v>234</v>
      </c>
      <c r="B907" s="1" t="s">
        <v>13</v>
      </c>
      <c r="C907" s="2">
        <v>43574</v>
      </c>
      <c r="D907" s="1" t="s">
        <v>132</v>
      </c>
      <c r="E907" s="1"/>
      <c r="F907" s="1" t="s">
        <v>910</v>
      </c>
      <c r="G907" s="3">
        <v>951.35</v>
      </c>
      <c r="H907" s="3"/>
      <c r="I907" s="1" t="s">
        <v>119</v>
      </c>
      <c r="J907" s="1" t="s">
        <v>86</v>
      </c>
      <c r="K907" s="1" t="s">
        <v>12</v>
      </c>
      <c r="L907" s="1" t="s">
        <v>257</v>
      </c>
    </row>
    <row r="908" spans="1:12" x14ac:dyDescent="0.2">
      <c r="A908" s="1" t="s">
        <v>234</v>
      </c>
      <c r="B908" s="1" t="s">
        <v>13</v>
      </c>
      <c r="C908" s="2">
        <v>43574</v>
      </c>
      <c r="D908" s="1" t="s">
        <v>132</v>
      </c>
      <c r="E908" s="1"/>
      <c r="F908" s="1" t="s">
        <v>869</v>
      </c>
      <c r="G908" s="3">
        <v>88.88</v>
      </c>
      <c r="H908" s="3"/>
      <c r="I908" s="1" t="s">
        <v>83</v>
      </c>
      <c r="J908" s="1" t="s">
        <v>279</v>
      </c>
      <c r="K908" s="1" t="s">
        <v>12</v>
      </c>
      <c r="L908" s="1" t="s">
        <v>57</v>
      </c>
    </row>
    <row r="909" spans="1:12" x14ac:dyDescent="0.2">
      <c r="A909" s="1" t="s">
        <v>234</v>
      </c>
      <c r="B909" s="1" t="s">
        <v>13</v>
      </c>
      <c r="C909" s="2">
        <v>43574</v>
      </c>
      <c r="D909" s="1" t="s">
        <v>132</v>
      </c>
      <c r="E909" s="1"/>
      <c r="F909" s="1" t="s">
        <v>911</v>
      </c>
      <c r="G909" s="3">
        <v>1203.73</v>
      </c>
      <c r="H909" s="3"/>
      <c r="I909" s="1" t="s">
        <v>179</v>
      </c>
      <c r="J909" s="1" t="s">
        <v>89</v>
      </c>
      <c r="K909" s="1" t="s">
        <v>12</v>
      </c>
      <c r="L909" s="1" t="s">
        <v>483</v>
      </c>
    </row>
    <row r="910" spans="1:12" x14ac:dyDescent="0.2">
      <c r="A910" s="1" t="s">
        <v>234</v>
      </c>
      <c r="B910" s="1" t="s">
        <v>13</v>
      </c>
      <c r="C910" s="2">
        <v>43574</v>
      </c>
      <c r="D910" s="1" t="s">
        <v>132</v>
      </c>
      <c r="E910" s="1"/>
      <c r="F910" s="1" t="s">
        <v>912</v>
      </c>
      <c r="G910" s="3">
        <v>498.96</v>
      </c>
      <c r="H910" s="3"/>
      <c r="I910" s="1" t="s">
        <v>123</v>
      </c>
      <c r="J910" s="1" t="s">
        <v>124</v>
      </c>
      <c r="K910" s="1" t="s">
        <v>12</v>
      </c>
      <c r="L910" s="1" t="s">
        <v>913</v>
      </c>
    </row>
    <row r="911" spans="1:12" x14ac:dyDescent="0.2">
      <c r="A911" s="1" t="s">
        <v>234</v>
      </c>
      <c r="B911" s="1" t="s">
        <v>13</v>
      </c>
      <c r="C911" s="2">
        <v>43574</v>
      </c>
      <c r="D911" s="1" t="s">
        <v>132</v>
      </c>
      <c r="E911" s="1"/>
      <c r="F911" s="1" t="s">
        <v>914</v>
      </c>
      <c r="G911" s="3">
        <v>156.85</v>
      </c>
      <c r="H911" s="3"/>
      <c r="I911" s="1" t="s">
        <v>106</v>
      </c>
      <c r="J911" s="1" t="s">
        <v>122</v>
      </c>
      <c r="K911" s="1" t="s">
        <v>12</v>
      </c>
      <c r="L911" s="1" t="s">
        <v>313</v>
      </c>
    </row>
    <row r="912" spans="1:12" x14ac:dyDescent="0.2">
      <c r="A912" s="1" t="s">
        <v>234</v>
      </c>
      <c r="B912" s="1" t="s">
        <v>13</v>
      </c>
      <c r="C912" s="2">
        <v>43574</v>
      </c>
      <c r="D912" s="1" t="s">
        <v>132</v>
      </c>
      <c r="E912" s="1"/>
      <c r="F912" s="1" t="s">
        <v>915</v>
      </c>
      <c r="G912" s="3">
        <v>265.83</v>
      </c>
      <c r="H912" s="3"/>
      <c r="I912" s="1" t="s">
        <v>87</v>
      </c>
      <c r="J912" s="1" t="s">
        <v>253</v>
      </c>
      <c r="K912" s="1" t="s">
        <v>12</v>
      </c>
      <c r="L912" s="1" t="s">
        <v>28</v>
      </c>
    </row>
    <row r="913" spans="1:12" x14ac:dyDescent="0.2">
      <c r="A913" s="1" t="s">
        <v>234</v>
      </c>
      <c r="B913" s="1" t="s">
        <v>13</v>
      </c>
      <c r="C913" s="2">
        <v>43574</v>
      </c>
      <c r="D913" s="1" t="s">
        <v>132</v>
      </c>
      <c r="E913" s="1"/>
      <c r="F913" s="1" t="s">
        <v>916</v>
      </c>
      <c r="G913" s="3">
        <v>988</v>
      </c>
      <c r="H913" s="3"/>
      <c r="I913" s="1" t="s">
        <v>119</v>
      </c>
      <c r="J913" s="1" t="s">
        <v>86</v>
      </c>
      <c r="K913" s="1" t="s">
        <v>12</v>
      </c>
      <c r="L913" s="1" t="s">
        <v>333</v>
      </c>
    </row>
    <row r="914" spans="1:12" x14ac:dyDescent="0.2">
      <c r="A914" s="1" t="s">
        <v>234</v>
      </c>
      <c r="B914" s="1" t="s">
        <v>13</v>
      </c>
      <c r="C914" s="2">
        <v>43574</v>
      </c>
      <c r="D914" s="1" t="s">
        <v>132</v>
      </c>
      <c r="E914" s="1"/>
      <c r="F914" s="1" t="s">
        <v>917</v>
      </c>
      <c r="G914" s="3">
        <v>493.51</v>
      </c>
      <c r="H914" s="3"/>
      <c r="I914" s="1" t="s">
        <v>123</v>
      </c>
      <c r="J914" s="1" t="s">
        <v>124</v>
      </c>
      <c r="K914" s="1" t="s">
        <v>12</v>
      </c>
      <c r="L914" s="1" t="s">
        <v>49</v>
      </c>
    </row>
    <row r="915" spans="1:12" x14ac:dyDescent="0.2">
      <c r="A915" s="1" t="s">
        <v>234</v>
      </c>
      <c r="B915" s="1" t="s">
        <v>13</v>
      </c>
      <c r="C915" s="2">
        <v>43574</v>
      </c>
      <c r="D915" s="1" t="s">
        <v>132</v>
      </c>
      <c r="E915" s="1"/>
      <c r="F915" s="1" t="s">
        <v>918</v>
      </c>
      <c r="G915" s="3">
        <v>686.11</v>
      </c>
      <c r="H915" s="3"/>
      <c r="I915" s="1" t="s">
        <v>106</v>
      </c>
      <c r="J915" s="1" t="s">
        <v>121</v>
      </c>
      <c r="K915" s="1" t="s">
        <v>84</v>
      </c>
      <c r="L915" s="1" t="s">
        <v>66</v>
      </c>
    </row>
    <row r="916" spans="1:12" x14ac:dyDescent="0.2">
      <c r="A916" s="1" t="s">
        <v>234</v>
      </c>
      <c r="B916" s="1" t="s">
        <v>13</v>
      </c>
      <c r="C916" s="2">
        <v>43574</v>
      </c>
      <c r="D916" s="1" t="s">
        <v>132</v>
      </c>
      <c r="E916" s="1"/>
      <c r="F916" s="1" t="s">
        <v>919</v>
      </c>
      <c r="G916" s="3">
        <v>1374.61</v>
      </c>
      <c r="H916" s="3"/>
      <c r="I916" s="1" t="s">
        <v>83</v>
      </c>
      <c r="J916" s="1" t="s">
        <v>176</v>
      </c>
      <c r="K916" s="1" t="s">
        <v>12</v>
      </c>
      <c r="L916" s="1" t="s">
        <v>405</v>
      </c>
    </row>
    <row r="917" spans="1:12" x14ac:dyDescent="0.2">
      <c r="A917" s="1" t="s">
        <v>234</v>
      </c>
      <c r="B917" s="1" t="s">
        <v>13</v>
      </c>
      <c r="C917" s="2">
        <v>43574</v>
      </c>
      <c r="D917" s="1" t="s">
        <v>132</v>
      </c>
      <c r="E917" s="1"/>
      <c r="F917" s="1" t="s">
        <v>920</v>
      </c>
      <c r="G917" s="3">
        <v>550.08000000000004</v>
      </c>
      <c r="H917" s="3"/>
      <c r="I917" s="1" t="s">
        <v>119</v>
      </c>
      <c r="J917" s="1" t="s">
        <v>86</v>
      </c>
      <c r="K917" s="1" t="s">
        <v>12</v>
      </c>
      <c r="L917" s="1" t="s">
        <v>491</v>
      </c>
    </row>
    <row r="918" spans="1:12" x14ac:dyDescent="0.2">
      <c r="A918" s="1" t="s">
        <v>234</v>
      </c>
      <c r="B918" s="1" t="s">
        <v>13</v>
      </c>
      <c r="C918" s="2">
        <v>43574</v>
      </c>
      <c r="D918" s="1" t="s">
        <v>132</v>
      </c>
      <c r="E918" s="1"/>
      <c r="F918" s="1" t="s">
        <v>921</v>
      </c>
      <c r="G918" s="3">
        <v>644.04</v>
      </c>
      <c r="H918" s="3"/>
      <c r="I918" s="1" t="s">
        <v>119</v>
      </c>
      <c r="J918" s="1" t="s">
        <v>86</v>
      </c>
      <c r="K918" s="1" t="s">
        <v>12</v>
      </c>
      <c r="L918" s="1" t="s">
        <v>364</v>
      </c>
    </row>
    <row r="919" spans="1:12" x14ac:dyDescent="0.2">
      <c r="A919" s="1" t="s">
        <v>234</v>
      </c>
      <c r="B919" s="1" t="s">
        <v>13</v>
      </c>
      <c r="C919" s="2">
        <v>43574</v>
      </c>
      <c r="D919" s="1" t="s">
        <v>132</v>
      </c>
      <c r="E919" s="1"/>
      <c r="F919" s="1" t="s">
        <v>922</v>
      </c>
      <c r="G919" s="3">
        <v>867.97</v>
      </c>
      <c r="H919" s="3"/>
      <c r="I919" s="1" t="s">
        <v>119</v>
      </c>
      <c r="J919" s="1" t="s">
        <v>86</v>
      </c>
      <c r="K919" s="1" t="s">
        <v>12</v>
      </c>
      <c r="L919" s="1" t="s">
        <v>717</v>
      </c>
    </row>
    <row r="920" spans="1:12" x14ac:dyDescent="0.2">
      <c r="A920" s="1" t="s">
        <v>234</v>
      </c>
      <c r="B920" s="1" t="s">
        <v>13</v>
      </c>
      <c r="C920" s="2">
        <v>43574</v>
      </c>
      <c r="D920" s="1" t="s">
        <v>132</v>
      </c>
      <c r="E920" s="1"/>
      <c r="F920" s="1" t="s">
        <v>923</v>
      </c>
      <c r="G920" s="3">
        <v>313.08999999999997</v>
      </c>
      <c r="H920" s="3"/>
      <c r="I920" s="1" t="s">
        <v>119</v>
      </c>
      <c r="J920" s="1" t="s">
        <v>86</v>
      </c>
      <c r="K920" s="1" t="s">
        <v>12</v>
      </c>
      <c r="L920" s="1" t="s">
        <v>110</v>
      </c>
    </row>
    <row r="921" spans="1:12" x14ac:dyDescent="0.2">
      <c r="A921" s="1" t="s">
        <v>234</v>
      </c>
      <c r="B921" s="1" t="s">
        <v>13</v>
      </c>
      <c r="C921" s="2">
        <v>43574</v>
      </c>
      <c r="D921" s="1" t="s">
        <v>132</v>
      </c>
      <c r="E921" s="1"/>
      <c r="F921" s="1" t="s">
        <v>924</v>
      </c>
      <c r="G921" s="3">
        <v>68.83</v>
      </c>
      <c r="H921" s="3"/>
      <c r="I921" s="1" t="s">
        <v>85</v>
      </c>
      <c r="J921" s="1" t="s">
        <v>125</v>
      </c>
      <c r="K921" s="1" t="s">
        <v>84</v>
      </c>
      <c r="L921" s="1" t="s">
        <v>409</v>
      </c>
    </row>
    <row r="922" spans="1:12" x14ac:dyDescent="0.2">
      <c r="A922" s="1" t="s">
        <v>234</v>
      </c>
      <c r="B922" s="1" t="s">
        <v>13</v>
      </c>
      <c r="C922" s="2">
        <v>43574</v>
      </c>
      <c r="D922" s="1" t="s">
        <v>132</v>
      </c>
      <c r="E922" s="1"/>
      <c r="F922" s="1" t="s">
        <v>925</v>
      </c>
      <c r="G922" s="3">
        <v>565.77</v>
      </c>
      <c r="H922" s="3"/>
      <c r="I922" s="1" t="s">
        <v>106</v>
      </c>
      <c r="J922" s="1" t="s">
        <v>121</v>
      </c>
      <c r="K922" s="1" t="s">
        <v>12</v>
      </c>
      <c r="L922" s="1" t="s">
        <v>25</v>
      </c>
    </row>
    <row r="923" spans="1:12" x14ac:dyDescent="0.2">
      <c r="A923" s="1" t="s">
        <v>234</v>
      </c>
      <c r="B923" s="1" t="s">
        <v>13</v>
      </c>
      <c r="C923" s="2">
        <v>43574</v>
      </c>
      <c r="D923" s="1" t="s">
        <v>132</v>
      </c>
      <c r="E923" s="1"/>
      <c r="F923" s="1" t="s">
        <v>926</v>
      </c>
      <c r="G923" s="3">
        <v>1014.42</v>
      </c>
      <c r="H923" s="3"/>
      <c r="I923" s="1" t="s">
        <v>83</v>
      </c>
      <c r="J923" s="1" t="s">
        <v>176</v>
      </c>
      <c r="K923" s="1" t="s">
        <v>12</v>
      </c>
      <c r="L923" s="1" t="s">
        <v>93</v>
      </c>
    </row>
    <row r="924" spans="1:12" x14ac:dyDescent="0.2">
      <c r="A924" s="1" t="s">
        <v>234</v>
      </c>
      <c r="B924" s="1" t="s">
        <v>13</v>
      </c>
      <c r="C924" s="2">
        <v>43574</v>
      </c>
      <c r="D924" s="1" t="s">
        <v>132</v>
      </c>
      <c r="E924" s="1"/>
      <c r="F924" s="1" t="s">
        <v>867</v>
      </c>
      <c r="G924" s="3">
        <v>167.47</v>
      </c>
      <c r="H924" s="3"/>
      <c r="I924" s="1" t="s">
        <v>120</v>
      </c>
      <c r="J924" s="1" t="s">
        <v>171</v>
      </c>
      <c r="K924" s="1" t="s">
        <v>12</v>
      </c>
      <c r="L924" s="1" t="s">
        <v>78</v>
      </c>
    </row>
    <row r="925" spans="1:12" x14ac:dyDescent="0.2">
      <c r="A925" s="1" t="s">
        <v>234</v>
      </c>
      <c r="B925" s="1" t="s">
        <v>13</v>
      </c>
      <c r="C925" s="2">
        <v>43574</v>
      </c>
      <c r="D925" s="1" t="s">
        <v>132</v>
      </c>
      <c r="E925" s="1"/>
      <c r="F925" s="1" t="s">
        <v>927</v>
      </c>
      <c r="G925" s="3">
        <v>534</v>
      </c>
      <c r="H925" s="3"/>
      <c r="I925" s="1" t="s">
        <v>119</v>
      </c>
      <c r="J925" s="1" t="s">
        <v>86</v>
      </c>
      <c r="K925" s="1" t="s">
        <v>12</v>
      </c>
      <c r="L925" s="1" t="s">
        <v>471</v>
      </c>
    </row>
    <row r="926" spans="1:12" x14ac:dyDescent="0.2">
      <c r="A926" s="1" t="s">
        <v>234</v>
      </c>
      <c r="B926" s="1" t="s">
        <v>13</v>
      </c>
      <c r="C926" s="2">
        <v>43574</v>
      </c>
      <c r="D926" s="1" t="s">
        <v>132</v>
      </c>
      <c r="E926" s="1"/>
      <c r="F926" s="1" t="s">
        <v>924</v>
      </c>
      <c r="G926" s="3">
        <v>187.37</v>
      </c>
      <c r="H926" s="3"/>
      <c r="I926" s="1" t="s">
        <v>119</v>
      </c>
      <c r="J926" s="1" t="s">
        <v>86</v>
      </c>
      <c r="K926" s="1" t="s">
        <v>84</v>
      </c>
      <c r="L926" s="1" t="s">
        <v>409</v>
      </c>
    </row>
    <row r="927" spans="1:12" x14ac:dyDescent="0.2">
      <c r="A927" s="1" t="s">
        <v>234</v>
      </c>
      <c r="B927" s="1" t="s">
        <v>13</v>
      </c>
      <c r="C927" s="2">
        <v>43574</v>
      </c>
      <c r="D927" s="1" t="s">
        <v>132</v>
      </c>
      <c r="E927" s="1"/>
      <c r="F927" s="1" t="s">
        <v>865</v>
      </c>
      <c r="G927" s="3">
        <v>75</v>
      </c>
      <c r="H927" s="3"/>
      <c r="I927" s="1" t="s">
        <v>123</v>
      </c>
      <c r="J927" s="1" t="s">
        <v>124</v>
      </c>
      <c r="K927" s="1" t="s">
        <v>84</v>
      </c>
      <c r="L927" s="1" t="s">
        <v>29</v>
      </c>
    </row>
    <row r="928" spans="1:12" x14ac:dyDescent="0.2">
      <c r="A928" s="1" t="s">
        <v>234</v>
      </c>
      <c r="B928" s="1" t="s">
        <v>13</v>
      </c>
      <c r="C928" s="2">
        <v>43574</v>
      </c>
      <c r="D928" s="1" t="s">
        <v>132</v>
      </c>
      <c r="E928" s="1"/>
      <c r="F928" s="1" t="s">
        <v>928</v>
      </c>
      <c r="G928" s="3">
        <v>291.12</v>
      </c>
      <c r="H928" s="3"/>
      <c r="I928" s="1" t="s">
        <v>123</v>
      </c>
      <c r="J928" s="1" t="s">
        <v>124</v>
      </c>
      <c r="K928" s="1" t="s">
        <v>12</v>
      </c>
      <c r="L928" s="1" t="s">
        <v>304</v>
      </c>
    </row>
    <row r="929" spans="1:12" x14ac:dyDescent="0.2">
      <c r="A929" s="1" t="s">
        <v>234</v>
      </c>
      <c r="B929" s="1" t="s">
        <v>13</v>
      </c>
      <c r="C929" s="2">
        <v>43574</v>
      </c>
      <c r="D929" s="1" t="s">
        <v>132</v>
      </c>
      <c r="E929" s="1"/>
      <c r="F929" s="1" t="s">
        <v>904</v>
      </c>
      <c r="G929" s="3">
        <v>1480.77</v>
      </c>
      <c r="H929" s="3"/>
      <c r="I929" s="1" t="s">
        <v>108</v>
      </c>
      <c r="J929" s="1" t="s">
        <v>117</v>
      </c>
      <c r="K929" s="1" t="s">
        <v>84</v>
      </c>
      <c r="L929" s="1" t="s">
        <v>26</v>
      </c>
    </row>
    <row r="930" spans="1:12" x14ac:dyDescent="0.2">
      <c r="A930" s="1" t="s">
        <v>234</v>
      </c>
      <c r="B930" s="1" t="s">
        <v>13</v>
      </c>
      <c r="C930" s="2">
        <v>43574</v>
      </c>
      <c r="D930" s="1" t="s">
        <v>132</v>
      </c>
      <c r="E930" s="1"/>
      <c r="F930" s="1" t="s">
        <v>929</v>
      </c>
      <c r="G930" s="3">
        <v>655.16999999999996</v>
      </c>
      <c r="H930" s="3"/>
      <c r="I930" s="1" t="s">
        <v>119</v>
      </c>
      <c r="J930" s="1" t="s">
        <v>86</v>
      </c>
      <c r="K930" s="1" t="s">
        <v>12</v>
      </c>
      <c r="L930" s="1" t="s">
        <v>376</v>
      </c>
    </row>
    <row r="931" spans="1:12" x14ac:dyDescent="0.2">
      <c r="A931" s="1" t="s">
        <v>234</v>
      </c>
      <c r="B931" s="1" t="s">
        <v>13</v>
      </c>
      <c r="C931" s="2">
        <v>43574</v>
      </c>
      <c r="D931" s="1" t="s">
        <v>132</v>
      </c>
      <c r="E931" s="1"/>
      <c r="F931" s="1" t="s">
        <v>872</v>
      </c>
      <c r="G931" s="3">
        <v>469.62</v>
      </c>
      <c r="H931" s="3"/>
      <c r="I931" s="1" t="s">
        <v>185</v>
      </c>
      <c r="J931" s="1" t="s">
        <v>126</v>
      </c>
      <c r="K931" s="1" t="s">
        <v>12</v>
      </c>
      <c r="L931" s="1" t="s">
        <v>77</v>
      </c>
    </row>
    <row r="932" spans="1:12" x14ac:dyDescent="0.2">
      <c r="A932" s="1" t="s">
        <v>234</v>
      </c>
      <c r="B932" s="1" t="s">
        <v>13</v>
      </c>
      <c r="C932" s="2">
        <v>43574</v>
      </c>
      <c r="D932" s="1" t="s">
        <v>132</v>
      </c>
      <c r="E932" s="1"/>
      <c r="F932" s="1" t="s">
        <v>930</v>
      </c>
      <c r="G932" s="3">
        <v>790.41</v>
      </c>
      <c r="H932" s="3"/>
      <c r="I932" s="1" t="s">
        <v>119</v>
      </c>
      <c r="J932" s="1" t="s">
        <v>86</v>
      </c>
      <c r="K932" s="1" t="s">
        <v>12</v>
      </c>
      <c r="L932" s="1" t="s">
        <v>35</v>
      </c>
    </row>
    <row r="933" spans="1:12" x14ac:dyDescent="0.2">
      <c r="A933" s="1" t="s">
        <v>234</v>
      </c>
      <c r="B933" s="1" t="s">
        <v>13</v>
      </c>
      <c r="C933" s="2">
        <v>43574</v>
      </c>
      <c r="D933" s="1" t="s">
        <v>132</v>
      </c>
      <c r="E933" s="1"/>
      <c r="F933" s="1" t="s">
        <v>883</v>
      </c>
      <c r="G933" s="3">
        <v>841.17</v>
      </c>
      <c r="H933" s="3"/>
      <c r="I933" s="1" t="s">
        <v>119</v>
      </c>
      <c r="J933" s="1" t="s">
        <v>86</v>
      </c>
      <c r="K933" s="1" t="s">
        <v>84</v>
      </c>
      <c r="L933" s="1" t="s">
        <v>114</v>
      </c>
    </row>
    <row r="934" spans="1:12" x14ac:dyDescent="0.2">
      <c r="A934" s="1" t="s">
        <v>234</v>
      </c>
      <c r="B934" s="1" t="s">
        <v>13</v>
      </c>
      <c r="C934" s="2">
        <v>43574</v>
      </c>
      <c r="D934" s="1" t="s">
        <v>132</v>
      </c>
      <c r="E934" s="1"/>
      <c r="F934" s="1" t="s">
        <v>931</v>
      </c>
      <c r="G934" s="3">
        <v>1489.73</v>
      </c>
      <c r="H934" s="3"/>
      <c r="I934" s="1" t="s">
        <v>119</v>
      </c>
      <c r="J934" s="1" t="s">
        <v>86</v>
      </c>
      <c r="K934" s="1" t="s">
        <v>12</v>
      </c>
      <c r="L934" s="1" t="s">
        <v>55</v>
      </c>
    </row>
    <row r="935" spans="1:12" x14ac:dyDescent="0.2">
      <c r="A935" s="1" t="s">
        <v>234</v>
      </c>
      <c r="B935" s="1" t="s">
        <v>13</v>
      </c>
      <c r="C935" s="2">
        <v>43574</v>
      </c>
      <c r="D935" s="1" t="s">
        <v>132</v>
      </c>
      <c r="E935" s="1"/>
      <c r="F935" s="1" t="s">
        <v>932</v>
      </c>
      <c r="G935" s="3">
        <v>1968.73</v>
      </c>
      <c r="H935" s="3"/>
      <c r="I935" s="1" t="s">
        <v>119</v>
      </c>
      <c r="J935" s="1" t="s">
        <v>86</v>
      </c>
      <c r="K935" s="1" t="s">
        <v>12</v>
      </c>
      <c r="L935" s="1" t="s">
        <v>15</v>
      </c>
    </row>
    <row r="936" spans="1:12" x14ac:dyDescent="0.2">
      <c r="A936" s="1" t="s">
        <v>234</v>
      </c>
      <c r="B936" s="1" t="s">
        <v>13</v>
      </c>
      <c r="C936" s="2">
        <v>43574</v>
      </c>
      <c r="D936" s="1" t="s">
        <v>132</v>
      </c>
      <c r="E936" s="1"/>
      <c r="F936" s="1" t="s">
        <v>933</v>
      </c>
      <c r="G936" s="3">
        <v>1201.96</v>
      </c>
      <c r="H936" s="3"/>
      <c r="I936" s="1" t="s">
        <v>119</v>
      </c>
      <c r="J936" s="1" t="s">
        <v>86</v>
      </c>
      <c r="K936" s="1" t="s">
        <v>12</v>
      </c>
      <c r="L936" s="1" t="s">
        <v>451</v>
      </c>
    </row>
    <row r="937" spans="1:12" x14ac:dyDescent="0.2">
      <c r="A937" s="1" t="s">
        <v>234</v>
      </c>
      <c r="B937" s="1" t="s">
        <v>13</v>
      </c>
      <c r="C937" s="2">
        <v>43574</v>
      </c>
      <c r="D937" s="1" t="s">
        <v>132</v>
      </c>
      <c r="E937" s="1"/>
      <c r="F937" s="1" t="s">
        <v>895</v>
      </c>
      <c r="G937" s="3">
        <v>255.11</v>
      </c>
      <c r="H937" s="3"/>
      <c r="I937" s="1" t="s">
        <v>119</v>
      </c>
      <c r="J937" s="1" t="s">
        <v>86</v>
      </c>
      <c r="K937" s="1" t="s">
        <v>12</v>
      </c>
      <c r="L937" s="1" t="s">
        <v>68</v>
      </c>
    </row>
    <row r="938" spans="1:12" x14ac:dyDescent="0.2">
      <c r="A938" s="1" t="s">
        <v>234</v>
      </c>
      <c r="B938" s="1" t="s">
        <v>13</v>
      </c>
      <c r="C938" s="2">
        <v>43574</v>
      </c>
      <c r="D938" s="1" t="s">
        <v>132</v>
      </c>
      <c r="E938" s="1"/>
      <c r="F938" s="1" t="s">
        <v>934</v>
      </c>
      <c r="G938" s="3">
        <v>250</v>
      </c>
      <c r="H938" s="3"/>
      <c r="I938" s="1" t="s">
        <v>83</v>
      </c>
      <c r="J938" s="1" t="s">
        <v>175</v>
      </c>
      <c r="K938" s="1" t="s">
        <v>84</v>
      </c>
      <c r="L938" s="1" t="s">
        <v>300</v>
      </c>
    </row>
    <row r="939" spans="1:12" x14ac:dyDescent="0.2">
      <c r="A939" s="1" t="s">
        <v>234</v>
      </c>
      <c r="B939" s="1" t="s">
        <v>13</v>
      </c>
      <c r="C939" s="2">
        <v>43574</v>
      </c>
      <c r="D939" s="1" t="s">
        <v>132</v>
      </c>
      <c r="E939" s="1"/>
      <c r="F939" s="1" t="s">
        <v>854</v>
      </c>
      <c r="G939" s="3">
        <v>43.31</v>
      </c>
      <c r="H939" s="3"/>
      <c r="I939" s="1" t="s">
        <v>179</v>
      </c>
      <c r="J939" s="1" t="s">
        <v>89</v>
      </c>
      <c r="K939" s="1" t="s">
        <v>84</v>
      </c>
      <c r="L939" s="1" t="s">
        <v>306</v>
      </c>
    </row>
    <row r="940" spans="1:12" x14ac:dyDescent="0.2">
      <c r="A940" s="1" t="s">
        <v>234</v>
      </c>
      <c r="B940" s="1" t="s">
        <v>13</v>
      </c>
      <c r="C940" s="2">
        <v>43574</v>
      </c>
      <c r="D940" s="1" t="s">
        <v>132</v>
      </c>
      <c r="E940" s="1"/>
      <c r="F940" s="1" t="s">
        <v>868</v>
      </c>
      <c r="G940" s="3">
        <v>34.619999999999997</v>
      </c>
      <c r="H940" s="3"/>
      <c r="I940" s="1" t="s">
        <v>179</v>
      </c>
      <c r="J940" s="1" t="s">
        <v>89</v>
      </c>
      <c r="K940" s="1" t="s">
        <v>84</v>
      </c>
      <c r="L940" s="1" t="s">
        <v>63</v>
      </c>
    </row>
    <row r="941" spans="1:12" x14ac:dyDescent="0.2">
      <c r="A941" s="1" t="s">
        <v>234</v>
      </c>
      <c r="B941" s="1" t="s">
        <v>13</v>
      </c>
      <c r="C941" s="2">
        <v>43574</v>
      </c>
      <c r="D941" s="1" t="s">
        <v>132</v>
      </c>
      <c r="E941" s="1"/>
      <c r="F941" s="1" t="s">
        <v>935</v>
      </c>
      <c r="G941" s="3">
        <v>1090.52</v>
      </c>
      <c r="H941" s="3"/>
      <c r="I941" s="1" t="s">
        <v>119</v>
      </c>
      <c r="J941" s="1" t="s">
        <v>86</v>
      </c>
      <c r="K941" s="1" t="s">
        <v>12</v>
      </c>
      <c r="L941" s="1" t="s">
        <v>382</v>
      </c>
    </row>
    <row r="942" spans="1:12" x14ac:dyDescent="0.2">
      <c r="A942" s="1" t="s">
        <v>234</v>
      </c>
      <c r="B942" s="1" t="s">
        <v>13</v>
      </c>
      <c r="C942" s="2">
        <v>43574</v>
      </c>
      <c r="D942" s="1" t="s">
        <v>132</v>
      </c>
      <c r="E942" s="1"/>
      <c r="F942" s="1" t="s">
        <v>936</v>
      </c>
      <c r="G942" s="3">
        <v>739.42</v>
      </c>
      <c r="H942" s="3"/>
      <c r="I942" s="1" t="s">
        <v>119</v>
      </c>
      <c r="J942" s="1" t="s">
        <v>86</v>
      </c>
      <c r="K942" s="1" t="s">
        <v>12</v>
      </c>
      <c r="L942" s="1" t="s">
        <v>319</v>
      </c>
    </row>
    <row r="943" spans="1:12" x14ac:dyDescent="0.2">
      <c r="A943" s="1" t="s">
        <v>234</v>
      </c>
      <c r="B943" s="1" t="s">
        <v>13</v>
      </c>
      <c r="C943" s="2">
        <v>43574</v>
      </c>
      <c r="D943" s="1" t="s">
        <v>132</v>
      </c>
      <c r="E943" s="1"/>
      <c r="F943" s="1" t="s">
        <v>937</v>
      </c>
      <c r="G943" s="3">
        <v>222.5</v>
      </c>
      <c r="H943" s="3"/>
      <c r="I943" s="1" t="s">
        <v>119</v>
      </c>
      <c r="J943" s="1" t="s">
        <v>86</v>
      </c>
      <c r="K943" s="1" t="s">
        <v>12</v>
      </c>
      <c r="L943" s="1" t="s">
        <v>239</v>
      </c>
    </row>
    <row r="944" spans="1:12" x14ac:dyDescent="0.2">
      <c r="A944" s="1" t="s">
        <v>234</v>
      </c>
      <c r="B944" s="1" t="s">
        <v>13</v>
      </c>
      <c r="C944" s="2">
        <v>43574</v>
      </c>
      <c r="D944" s="1" t="s">
        <v>132</v>
      </c>
      <c r="E944" s="1"/>
      <c r="F944" s="1" t="s">
        <v>938</v>
      </c>
      <c r="G944" s="3">
        <v>1077.6099999999999</v>
      </c>
      <c r="H944" s="3"/>
      <c r="I944" s="1" t="s">
        <v>119</v>
      </c>
      <c r="J944" s="1" t="s">
        <v>86</v>
      </c>
      <c r="K944" s="1" t="s">
        <v>12</v>
      </c>
      <c r="L944" s="1" t="s">
        <v>71</v>
      </c>
    </row>
    <row r="945" spans="1:12" x14ac:dyDescent="0.2">
      <c r="A945" s="1" t="s">
        <v>234</v>
      </c>
      <c r="B945" s="1" t="s">
        <v>13</v>
      </c>
      <c r="C945" s="2">
        <v>43574</v>
      </c>
      <c r="D945" s="1" t="s">
        <v>132</v>
      </c>
      <c r="E945" s="1"/>
      <c r="F945" s="1" t="s">
        <v>868</v>
      </c>
      <c r="G945" s="3">
        <v>1033.96</v>
      </c>
      <c r="H945" s="3"/>
      <c r="I945" s="1" t="s">
        <v>87</v>
      </c>
      <c r="J945" s="1" t="s">
        <v>253</v>
      </c>
      <c r="K945" s="1" t="s">
        <v>84</v>
      </c>
      <c r="L945" s="1" t="s">
        <v>63</v>
      </c>
    </row>
    <row r="946" spans="1:12" x14ac:dyDescent="0.2">
      <c r="A946" s="1" t="s">
        <v>234</v>
      </c>
      <c r="B946" s="1" t="s">
        <v>13</v>
      </c>
      <c r="C946" s="2">
        <v>43574</v>
      </c>
      <c r="D946" s="1" t="s">
        <v>132</v>
      </c>
      <c r="E946" s="1"/>
      <c r="F946" s="1" t="s">
        <v>897</v>
      </c>
      <c r="G946" s="3">
        <v>801.77</v>
      </c>
      <c r="H946" s="3"/>
      <c r="I946" s="1" t="s">
        <v>83</v>
      </c>
      <c r="J946" s="1" t="s">
        <v>176</v>
      </c>
      <c r="K946" s="1" t="s">
        <v>12</v>
      </c>
      <c r="L946" s="1" t="s">
        <v>99</v>
      </c>
    </row>
    <row r="947" spans="1:12" x14ac:dyDescent="0.2">
      <c r="A947" s="1" t="s">
        <v>234</v>
      </c>
      <c r="B947" s="1" t="s">
        <v>13</v>
      </c>
      <c r="C947" s="2">
        <v>43574</v>
      </c>
      <c r="D947" s="1" t="s">
        <v>132</v>
      </c>
      <c r="E947" s="1"/>
      <c r="F947" s="1" t="s">
        <v>852</v>
      </c>
      <c r="G947" s="3">
        <v>197.29</v>
      </c>
      <c r="H947" s="3"/>
      <c r="I947" s="1" t="s">
        <v>83</v>
      </c>
      <c r="J947" s="1" t="s">
        <v>176</v>
      </c>
      <c r="K947" s="1" t="s">
        <v>12</v>
      </c>
      <c r="L947" s="1" t="s">
        <v>73</v>
      </c>
    </row>
    <row r="948" spans="1:12" x14ac:dyDescent="0.2">
      <c r="A948" s="1" t="s">
        <v>234</v>
      </c>
      <c r="B948" s="1" t="s">
        <v>13</v>
      </c>
      <c r="C948" s="2">
        <v>43574</v>
      </c>
      <c r="D948" s="1" t="s">
        <v>132</v>
      </c>
      <c r="E948" s="1"/>
      <c r="F948" s="1" t="s">
        <v>939</v>
      </c>
      <c r="G948" s="3">
        <v>540.91</v>
      </c>
      <c r="H948" s="3"/>
      <c r="I948" s="1" t="s">
        <v>119</v>
      </c>
      <c r="J948" s="1" t="s">
        <v>86</v>
      </c>
      <c r="K948" s="1" t="s">
        <v>12</v>
      </c>
      <c r="L948" s="1" t="s">
        <v>389</v>
      </c>
    </row>
    <row r="949" spans="1:12" x14ac:dyDescent="0.2">
      <c r="A949" s="1" t="s">
        <v>234</v>
      </c>
      <c r="B949" s="1" t="s">
        <v>13</v>
      </c>
      <c r="C949" s="2">
        <v>43574</v>
      </c>
      <c r="D949" s="1" t="s">
        <v>132</v>
      </c>
      <c r="E949" s="1"/>
      <c r="F949" s="1" t="s">
        <v>940</v>
      </c>
      <c r="G949" s="3">
        <v>826.12</v>
      </c>
      <c r="H949" s="3"/>
      <c r="I949" s="1" t="s">
        <v>119</v>
      </c>
      <c r="J949" s="1" t="s">
        <v>86</v>
      </c>
      <c r="K949" s="1" t="s">
        <v>12</v>
      </c>
      <c r="L949" s="1" t="s">
        <v>50</v>
      </c>
    </row>
    <row r="950" spans="1:12" x14ac:dyDescent="0.2">
      <c r="A950" s="1" t="s">
        <v>234</v>
      </c>
      <c r="B950" s="1" t="s">
        <v>13</v>
      </c>
      <c r="C950" s="2">
        <v>43574</v>
      </c>
      <c r="D950" s="1" t="s">
        <v>132</v>
      </c>
      <c r="E950" s="1"/>
      <c r="F950" s="1" t="s">
        <v>941</v>
      </c>
      <c r="G950" s="3">
        <v>716.8</v>
      </c>
      <c r="H950" s="3"/>
      <c r="I950" s="1" t="s">
        <v>119</v>
      </c>
      <c r="J950" s="1" t="s">
        <v>86</v>
      </c>
      <c r="K950" s="1" t="s">
        <v>12</v>
      </c>
      <c r="L950" s="1" t="s">
        <v>486</v>
      </c>
    </row>
    <row r="951" spans="1:12" x14ac:dyDescent="0.2">
      <c r="A951" s="1" t="s">
        <v>234</v>
      </c>
      <c r="B951" s="1" t="s">
        <v>13</v>
      </c>
      <c r="C951" s="2">
        <v>43574</v>
      </c>
      <c r="D951" s="1" t="s">
        <v>132</v>
      </c>
      <c r="E951" s="1"/>
      <c r="F951" s="1" t="s">
        <v>942</v>
      </c>
      <c r="G951" s="3">
        <v>89.26</v>
      </c>
      <c r="H951" s="3"/>
      <c r="I951" s="1" t="s">
        <v>119</v>
      </c>
      <c r="J951" s="1" t="s">
        <v>86</v>
      </c>
      <c r="K951" s="1" t="s">
        <v>12</v>
      </c>
      <c r="L951" s="1" t="s">
        <v>251</v>
      </c>
    </row>
    <row r="952" spans="1:12" x14ac:dyDescent="0.2">
      <c r="A952" s="1" t="s">
        <v>234</v>
      </c>
      <c r="B952" s="1" t="s">
        <v>13</v>
      </c>
      <c r="C952" s="2">
        <v>43574</v>
      </c>
      <c r="D952" s="1" t="s">
        <v>132</v>
      </c>
      <c r="E952" s="1"/>
      <c r="F952" s="1" t="s">
        <v>868</v>
      </c>
      <c r="G952" s="3">
        <v>574.62</v>
      </c>
      <c r="H952" s="3"/>
      <c r="I952" s="1" t="s">
        <v>87</v>
      </c>
      <c r="J952" s="1" t="s">
        <v>116</v>
      </c>
      <c r="K952" s="1" t="s">
        <v>84</v>
      </c>
      <c r="L952" s="1" t="s">
        <v>63</v>
      </c>
    </row>
    <row r="953" spans="1:12" x14ac:dyDescent="0.2">
      <c r="A953" s="1" t="s">
        <v>234</v>
      </c>
      <c r="B953" s="1" t="s">
        <v>13</v>
      </c>
      <c r="C953" s="2">
        <v>43574</v>
      </c>
      <c r="D953" s="1" t="s">
        <v>132</v>
      </c>
      <c r="E953" s="1"/>
      <c r="F953" s="1" t="s">
        <v>865</v>
      </c>
      <c r="G953" s="3">
        <v>500</v>
      </c>
      <c r="H953" s="3"/>
      <c r="I953" s="1" t="s">
        <v>87</v>
      </c>
      <c r="J953" s="1" t="s">
        <v>116</v>
      </c>
      <c r="K953" s="1" t="s">
        <v>84</v>
      </c>
      <c r="L953" s="1" t="s">
        <v>29</v>
      </c>
    </row>
    <row r="954" spans="1:12" x14ac:dyDescent="0.2">
      <c r="A954" s="1" t="s">
        <v>234</v>
      </c>
      <c r="B954" s="1" t="s">
        <v>13</v>
      </c>
      <c r="C954" s="2">
        <v>43574</v>
      </c>
      <c r="D954" s="1" t="s">
        <v>132</v>
      </c>
      <c r="E954" s="1"/>
      <c r="F954" s="1" t="s">
        <v>943</v>
      </c>
      <c r="G954" s="3">
        <v>1051.06</v>
      </c>
      <c r="H954" s="3"/>
      <c r="I954" s="1" t="s">
        <v>83</v>
      </c>
      <c r="J954" s="1" t="s">
        <v>176</v>
      </c>
      <c r="K954" s="1" t="s">
        <v>12</v>
      </c>
      <c r="L954" s="1" t="s">
        <v>44</v>
      </c>
    </row>
    <row r="955" spans="1:12" x14ac:dyDescent="0.2">
      <c r="A955" s="1" t="s">
        <v>234</v>
      </c>
      <c r="B955" s="1" t="s">
        <v>13</v>
      </c>
      <c r="C955" s="2">
        <v>43574</v>
      </c>
      <c r="D955" s="1" t="s">
        <v>132</v>
      </c>
      <c r="E955" s="1"/>
      <c r="F955" s="1" t="s">
        <v>944</v>
      </c>
      <c r="G955" s="3">
        <v>873.82</v>
      </c>
      <c r="H955" s="3"/>
      <c r="I955" s="1" t="s">
        <v>119</v>
      </c>
      <c r="J955" s="1" t="s">
        <v>86</v>
      </c>
      <c r="K955" s="1" t="s">
        <v>12</v>
      </c>
      <c r="L955" s="1" t="s">
        <v>90</v>
      </c>
    </row>
    <row r="956" spans="1:12" x14ac:dyDescent="0.2">
      <c r="A956" s="1" t="s">
        <v>234</v>
      </c>
      <c r="B956" s="1" t="s">
        <v>13</v>
      </c>
      <c r="C956" s="2">
        <v>43574</v>
      </c>
      <c r="D956" s="1" t="s">
        <v>132</v>
      </c>
      <c r="E956" s="1"/>
      <c r="F956" s="1" t="s">
        <v>945</v>
      </c>
      <c r="G956" s="3">
        <v>568.41999999999996</v>
      </c>
      <c r="H956" s="3"/>
      <c r="I956" s="1" t="s">
        <v>119</v>
      </c>
      <c r="J956" s="1" t="s">
        <v>86</v>
      </c>
      <c r="K956" s="1" t="s">
        <v>12</v>
      </c>
      <c r="L956" s="1" t="s">
        <v>354</v>
      </c>
    </row>
    <row r="957" spans="1:12" x14ac:dyDescent="0.2">
      <c r="A957" s="1" t="s">
        <v>234</v>
      </c>
      <c r="B957" s="1" t="s">
        <v>13</v>
      </c>
      <c r="C957" s="2">
        <v>43574</v>
      </c>
      <c r="D957" s="1" t="s">
        <v>132</v>
      </c>
      <c r="E957" s="1"/>
      <c r="F957" s="1" t="s">
        <v>856</v>
      </c>
      <c r="G957" s="3">
        <v>276.66000000000003</v>
      </c>
      <c r="H957" s="3"/>
      <c r="I957" s="1" t="s">
        <v>87</v>
      </c>
      <c r="J957" s="1" t="s">
        <v>253</v>
      </c>
      <c r="K957" s="1" t="s">
        <v>84</v>
      </c>
      <c r="L957" s="1" t="s">
        <v>241</v>
      </c>
    </row>
    <row r="958" spans="1:12" x14ac:dyDescent="0.2">
      <c r="A958" s="1" t="s">
        <v>234</v>
      </c>
      <c r="B958" s="1" t="s">
        <v>13</v>
      </c>
      <c r="C958" s="2">
        <v>43574</v>
      </c>
      <c r="D958" s="1" t="s">
        <v>132</v>
      </c>
      <c r="E958" s="1"/>
      <c r="F958" s="1" t="s">
        <v>865</v>
      </c>
      <c r="G958" s="3">
        <v>250</v>
      </c>
      <c r="H958" s="3"/>
      <c r="I958" s="1" t="s">
        <v>83</v>
      </c>
      <c r="J958" s="1" t="s">
        <v>176</v>
      </c>
      <c r="K958" s="1" t="s">
        <v>84</v>
      </c>
      <c r="L958" s="1" t="s">
        <v>29</v>
      </c>
    </row>
    <row r="959" spans="1:12" x14ac:dyDescent="0.2">
      <c r="A959" s="1" t="s">
        <v>234</v>
      </c>
      <c r="B959" s="1" t="s">
        <v>13</v>
      </c>
      <c r="C959" s="2">
        <v>43574</v>
      </c>
      <c r="D959" s="1" t="s">
        <v>132</v>
      </c>
      <c r="E959" s="1"/>
      <c r="F959" s="1" t="s">
        <v>884</v>
      </c>
      <c r="G959" s="3">
        <v>1037.03</v>
      </c>
      <c r="H959" s="3"/>
      <c r="I959" s="1" t="s">
        <v>120</v>
      </c>
      <c r="J959" s="1" t="s">
        <v>171</v>
      </c>
      <c r="K959" s="1" t="s">
        <v>12</v>
      </c>
      <c r="L959" s="1" t="s">
        <v>20</v>
      </c>
    </row>
    <row r="960" spans="1:12" x14ac:dyDescent="0.2">
      <c r="A960" s="1" t="s">
        <v>234</v>
      </c>
      <c r="B960" s="1" t="s">
        <v>13</v>
      </c>
      <c r="C960" s="2">
        <v>43574</v>
      </c>
      <c r="D960" s="1" t="s">
        <v>132</v>
      </c>
      <c r="E960" s="1"/>
      <c r="F960" s="1" t="s">
        <v>946</v>
      </c>
      <c r="G960" s="3">
        <v>796.91</v>
      </c>
      <c r="H960" s="3"/>
      <c r="I960" s="1" t="s">
        <v>119</v>
      </c>
      <c r="J960" s="1" t="s">
        <v>86</v>
      </c>
      <c r="K960" s="1" t="s">
        <v>12</v>
      </c>
      <c r="L960" s="1" t="s">
        <v>380</v>
      </c>
    </row>
    <row r="961" spans="1:12" x14ac:dyDescent="0.2">
      <c r="A961" s="1" t="s">
        <v>234</v>
      </c>
      <c r="B961" s="1" t="s">
        <v>13</v>
      </c>
      <c r="C961" s="2">
        <v>43574</v>
      </c>
      <c r="D961" s="1" t="s">
        <v>132</v>
      </c>
      <c r="E961" s="1"/>
      <c r="F961" s="1" t="s">
        <v>947</v>
      </c>
      <c r="G961" s="3">
        <v>685.48</v>
      </c>
      <c r="H961" s="3"/>
      <c r="I961" s="1" t="s">
        <v>119</v>
      </c>
      <c r="J961" s="1" t="s">
        <v>86</v>
      </c>
      <c r="K961" s="1" t="s">
        <v>12</v>
      </c>
      <c r="L961" s="1" t="s">
        <v>82</v>
      </c>
    </row>
    <row r="962" spans="1:12" x14ac:dyDescent="0.2">
      <c r="A962" s="1" t="s">
        <v>234</v>
      </c>
      <c r="B962" s="1" t="s">
        <v>13</v>
      </c>
      <c r="C962" s="2">
        <v>43574</v>
      </c>
      <c r="D962" s="1" t="s">
        <v>132</v>
      </c>
      <c r="E962" s="1"/>
      <c r="F962" s="1" t="s">
        <v>875</v>
      </c>
      <c r="G962" s="3">
        <v>195.5</v>
      </c>
      <c r="H962" s="3"/>
      <c r="I962" s="1" t="s">
        <v>83</v>
      </c>
      <c r="J962" s="1" t="s">
        <v>175</v>
      </c>
      <c r="K962" s="1" t="s">
        <v>84</v>
      </c>
      <c r="L962" s="1" t="s">
        <v>51</v>
      </c>
    </row>
    <row r="963" spans="1:12" x14ac:dyDescent="0.2">
      <c r="A963" s="1" t="s">
        <v>234</v>
      </c>
      <c r="B963" s="1" t="s">
        <v>13</v>
      </c>
      <c r="C963" s="2">
        <v>43574</v>
      </c>
      <c r="D963" s="1" t="s">
        <v>132</v>
      </c>
      <c r="E963" s="1"/>
      <c r="F963" s="1" t="s">
        <v>869</v>
      </c>
      <c r="G963" s="3">
        <v>1599.79</v>
      </c>
      <c r="H963" s="3"/>
      <c r="I963" s="1" t="s">
        <v>83</v>
      </c>
      <c r="J963" s="1" t="s">
        <v>243</v>
      </c>
      <c r="K963" s="1" t="s">
        <v>12</v>
      </c>
      <c r="L963" s="1" t="s">
        <v>57</v>
      </c>
    </row>
    <row r="964" spans="1:12" x14ac:dyDescent="0.2">
      <c r="A964" s="1" t="s">
        <v>234</v>
      </c>
      <c r="B964" s="1" t="s">
        <v>13</v>
      </c>
      <c r="C964" s="2">
        <v>43574</v>
      </c>
      <c r="D964" s="1" t="s">
        <v>132</v>
      </c>
      <c r="E964" s="1"/>
      <c r="F964" s="1" t="s">
        <v>895</v>
      </c>
      <c r="G964" s="3">
        <v>143.5</v>
      </c>
      <c r="H964" s="3"/>
      <c r="I964" s="1" t="s">
        <v>120</v>
      </c>
      <c r="J964" s="1" t="s">
        <v>171</v>
      </c>
      <c r="K964" s="1" t="s">
        <v>12</v>
      </c>
      <c r="L964" s="1" t="s">
        <v>68</v>
      </c>
    </row>
    <row r="965" spans="1:12" x14ac:dyDescent="0.2">
      <c r="A965" s="1" t="s">
        <v>234</v>
      </c>
      <c r="B965" s="1" t="s">
        <v>13</v>
      </c>
      <c r="C965" s="2">
        <v>43574</v>
      </c>
      <c r="D965" s="1" t="s">
        <v>132</v>
      </c>
      <c r="E965" s="1"/>
      <c r="F965" s="1" t="s">
        <v>948</v>
      </c>
      <c r="G965" s="3">
        <v>676.75</v>
      </c>
      <c r="H965" s="3"/>
      <c r="I965" s="1" t="s">
        <v>119</v>
      </c>
      <c r="J965" s="1" t="s">
        <v>86</v>
      </c>
      <c r="K965" s="1" t="s">
        <v>12</v>
      </c>
      <c r="L965" s="1" t="s">
        <v>182</v>
      </c>
    </row>
    <row r="966" spans="1:12" x14ac:dyDescent="0.2">
      <c r="A966" s="1" t="s">
        <v>234</v>
      </c>
      <c r="B966" s="1" t="s">
        <v>13</v>
      </c>
      <c r="C966" s="2">
        <v>43574</v>
      </c>
      <c r="D966" s="1" t="s">
        <v>132</v>
      </c>
      <c r="E966" s="1"/>
      <c r="F966" s="1" t="s">
        <v>949</v>
      </c>
      <c r="G966" s="3">
        <v>1904.54</v>
      </c>
      <c r="H966" s="3"/>
      <c r="I966" s="1" t="s">
        <v>119</v>
      </c>
      <c r="J966" s="1" t="s">
        <v>86</v>
      </c>
      <c r="K966" s="1" t="s">
        <v>12</v>
      </c>
      <c r="L966" s="1" t="s">
        <v>397</v>
      </c>
    </row>
    <row r="967" spans="1:12" x14ac:dyDescent="0.2">
      <c r="A967" s="1" t="s">
        <v>234</v>
      </c>
      <c r="B967" s="1" t="s">
        <v>13</v>
      </c>
      <c r="C967" s="2">
        <v>43574</v>
      </c>
      <c r="D967" s="1" t="s">
        <v>132</v>
      </c>
      <c r="E967" s="1"/>
      <c r="F967" s="1" t="s">
        <v>865</v>
      </c>
      <c r="G967" s="3">
        <v>75</v>
      </c>
      <c r="H967" s="3"/>
      <c r="I967" s="1" t="s">
        <v>185</v>
      </c>
      <c r="J967" s="1" t="s">
        <v>126</v>
      </c>
      <c r="K967" s="1" t="s">
        <v>84</v>
      </c>
      <c r="L967" s="1" t="s">
        <v>29</v>
      </c>
    </row>
    <row r="968" spans="1:12" x14ac:dyDescent="0.2">
      <c r="A968" s="1" t="s">
        <v>234</v>
      </c>
      <c r="B968" s="1" t="s">
        <v>13</v>
      </c>
      <c r="C968" s="2">
        <v>43574</v>
      </c>
      <c r="D968" s="1" t="s">
        <v>132</v>
      </c>
      <c r="E968" s="1"/>
      <c r="F968" s="1" t="s">
        <v>925</v>
      </c>
      <c r="G968" s="3">
        <v>615.38</v>
      </c>
      <c r="H968" s="3"/>
      <c r="I968" s="1" t="s">
        <v>106</v>
      </c>
      <c r="J968" s="1" t="s">
        <v>107</v>
      </c>
      <c r="K968" s="1" t="s">
        <v>12</v>
      </c>
      <c r="L968" s="1" t="s">
        <v>25</v>
      </c>
    </row>
    <row r="969" spans="1:12" x14ac:dyDescent="0.2">
      <c r="A969" s="1" t="s">
        <v>234</v>
      </c>
      <c r="B969" s="1" t="s">
        <v>13</v>
      </c>
      <c r="C969" s="2">
        <v>43574</v>
      </c>
      <c r="D969" s="1" t="s">
        <v>132</v>
      </c>
      <c r="E969" s="1"/>
      <c r="F969" s="1" t="s">
        <v>895</v>
      </c>
      <c r="G969" s="3">
        <v>651.04999999999995</v>
      </c>
      <c r="H969" s="3"/>
      <c r="I969" s="1" t="s">
        <v>87</v>
      </c>
      <c r="J969" s="1" t="s">
        <v>116</v>
      </c>
      <c r="K969" s="1" t="s">
        <v>12</v>
      </c>
      <c r="L969" s="1" t="s">
        <v>68</v>
      </c>
    </row>
    <row r="970" spans="1:12" x14ac:dyDescent="0.2">
      <c r="A970" s="1" t="s">
        <v>234</v>
      </c>
      <c r="B970" s="1" t="s">
        <v>13</v>
      </c>
      <c r="C970" s="2">
        <v>43574</v>
      </c>
      <c r="D970" s="1" t="s">
        <v>132</v>
      </c>
      <c r="E970" s="1"/>
      <c r="F970" s="1" t="s">
        <v>950</v>
      </c>
      <c r="G970" s="3">
        <v>667.3</v>
      </c>
      <c r="H970" s="3"/>
      <c r="I970" s="1" t="s">
        <v>83</v>
      </c>
      <c r="J970" s="1" t="s">
        <v>301</v>
      </c>
      <c r="K970" s="1" t="s">
        <v>12</v>
      </c>
      <c r="L970" s="1" t="s">
        <v>36</v>
      </c>
    </row>
    <row r="971" spans="1:12" x14ac:dyDescent="0.2">
      <c r="A971" s="1" t="s">
        <v>234</v>
      </c>
      <c r="B971" s="1" t="s">
        <v>13</v>
      </c>
      <c r="C971" s="2">
        <v>43574</v>
      </c>
      <c r="D971" s="1" t="s">
        <v>132</v>
      </c>
      <c r="E971" s="1"/>
      <c r="F971" s="1" t="s">
        <v>873</v>
      </c>
      <c r="G971" s="3">
        <v>377.63</v>
      </c>
      <c r="H971" s="3"/>
      <c r="I971" s="1" t="s">
        <v>185</v>
      </c>
      <c r="J971" s="1" t="s">
        <v>126</v>
      </c>
      <c r="K971" s="1" t="s">
        <v>12</v>
      </c>
      <c r="L971" s="1" t="s">
        <v>261</v>
      </c>
    </row>
    <row r="972" spans="1:12" x14ac:dyDescent="0.2">
      <c r="A972" s="1" t="s">
        <v>234</v>
      </c>
      <c r="B972" s="1" t="s">
        <v>13</v>
      </c>
      <c r="C972" s="2">
        <v>43574</v>
      </c>
      <c r="D972" s="1" t="s">
        <v>132</v>
      </c>
      <c r="E972" s="1"/>
      <c r="F972" s="1" t="s">
        <v>865</v>
      </c>
      <c r="G972" s="3">
        <v>71.25</v>
      </c>
      <c r="H972" s="3"/>
      <c r="I972" s="1" t="s">
        <v>108</v>
      </c>
      <c r="J972" s="1" t="s">
        <v>117</v>
      </c>
      <c r="K972" s="1" t="s">
        <v>84</v>
      </c>
      <c r="L972" s="1" t="s">
        <v>29</v>
      </c>
    </row>
    <row r="973" spans="1:12" x14ac:dyDescent="0.2">
      <c r="A973" s="1" t="s">
        <v>234</v>
      </c>
      <c r="B973" s="1" t="s">
        <v>13</v>
      </c>
      <c r="C973" s="2">
        <v>43574</v>
      </c>
      <c r="D973" s="1" t="s">
        <v>132</v>
      </c>
      <c r="E973" s="1"/>
      <c r="F973" s="1" t="s">
        <v>951</v>
      </c>
      <c r="G973" s="3">
        <v>912.82</v>
      </c>
      <c r="H973" s="3"/>
      <c r="I973" s="1" t="s">
        <v>83</v>
      </c>
      <c r="J973" s="1" t="s">
        <v>176</v>
      </c>
      <c r="K973" s="1" t="s">
        <v>12</v>
      </c>
      <c r="L973" s="1" t="s">
        <v>347</v>
      </c>
    </row>
    <row r="974" spans="1:12" x14ac:dyDescent="0.2">
      <c r="A974" s="1" t="s">
        <v>234</v>
      </c>
      <c r="B974" s="1" t="s">
        <v>13</v>
      </c>
      <c r="C974" s="2">
        <v>43574</v>
      </c>
      <c r="D974" s="1" t="s">
        <v>132</v>
      </c>
      <c r="E974" s="1"/>
      <c r="F974" s="1" t="s">
        <v>857</v>
      </c>
      <c r="G974" s="3">
        <v>134.30000000000001</v>
      </c>
      <c r="H974" s="3"/>
      <c r="I974" s="1" t="s">
        <v>83</v>
      </c>
      <c r="J974" s="1" t="s">
        <v>176</v>
      </c>
      <c r="K974" s="1" t="s">
        <v>12</v>
      </c>
      <c r="L974" s="1" t="s">
        <v>64</v>
      </c>
    </row>
    <row r="975" spans="1:12" x14ac:dyDescent="0.2">
      <c r="A975" s="1" t="s">
        <v>234</v>
      </c>
      <c r="B975" s="1" t="s">
        <v>13</v>
      </c>
      <c r="C975" s="2">
        <v>43574</v>
      </c>
      <c r="D975" s="1" t="s">
        <v>132</v>
      </c>
      <c r="E975" s="1"/>
      <c r="F975" s="1" t="s">
        <v>950</v>
      </c>
      <c r="G975" s="3">
        <v>533.85</v>
      </c>
      <c r="H975" s="3"/>
      <c r="I975" s="1" t="s">
        <v>83</v>
      </c>
      <c r="J975" s="1" t="s">
        <v>174</v>
      </c>
      <c r="K975" s="1" t="s">
        <v>12</v>
      </c>
      <c r="L975" s="1" t="s">
        <v>36</v>
      </c>
    </row>
    <row r="976" spans="1:12" x14ac:dyDescent="0.2">
      <c r="A976" s="1" t="s">
        <v>234</v>
      </c>
      <c r="B976" s="1" t="s">
        <v>13</v>
      </c>
      <c r="C976" s="2">
        <v>43574</v>
      </c>
      <c r="D976" s="1" t="s">
        <v>132</v>
      </c>
      <c r="E976" s="1"/>
      <c r="F976" s="1" t="s">
        <v>915</v>
      </c>
      <c r="G976" s="3">
        <v>1133.25</v>
      </c>
      <c r="H976" s="3"/>
      <c r="I976" s="1" t="s">
        <v>179</v>
      </c>
      <c r="J976" s="1" t="s">
        <v>89</v>
      </c>
      <c r="K976" s="1" t="s">
        <v>12</v>
      </c>
      <c r="L976" s="1" t="s">
        <v>28</v>
      </c>
    </row>
    <row r="977" spans="1:12" x14ac:dyDescent="0.2">
      <c r="A977" s="1" t="s">
        <v>234</v>
      </c>
      <c r="B977" s="1" t="s">
        <v>13</v>
      </c>
      <c r="C977" s="2">
        <v>43574</v>
      </c>
      <c r="D977" s="1" t="s">
        <v>132</v>
      </c>
      <c r="E977" s="1"/>
      <c r="F977" s="1" t="s">
        <v>952</v>
      </c>
      <c r="G977" s="3">
        <v>1320</v>
      </c>
      <c r="H977" s="3"/>
      <c r="I977" s="1" t="s">
        <v>177</v>
      </c>
      <c r="J977" s="1" t="s">
        <v>178</v>
      </c>
      <c r="K977" s="1" t="s">
        <v>12</v>
      </c>
      <c r="L977" s="1" t="s">
        <v>75</v>
      </c>
    </row>
    <row r="978" spans="1:12" x14ac:dyDescent="0.2">
      <c r="A978" s="1" t="s">
        <v>234</v>
      </c>
      <c r="B978" s="1" t="s">
        <v>13</v>
      </c>
      <c r="C978" s="2">
        <v>43574</v>
      </c>
      <c r="D978" s="1" t="s">
        <v>132</v>
      </c>
      <c r="E978" s="1"/>
      <c r="F978" s="1" t="s">
        <v>870</v>
      </c>
      <c r="G978" s="3">
        <v>522.5</v>
      </c>
      <c r="H978" s="3"/>
      <c r="I978" s="1" t="s">
        <v>123</v>
      </c>
      <c r="J978" s="1" t="s">
        <v>124</v>
      </c>
      <c r="K978" s="1" t="s">
        <v>12</v>
      </c>
      <c r="L978" s="1" t="s">
        <v>92</v>
      </c>
    </row>
    <row r="979" spans="1:12" x14ac:dyDescent="0.2">
      <c r="A979" s="1" t="s">
        <v>234</v>
      </c>
      <c r="B979" s="1" t="s">
        <v>13</v>
      </c>
      <c r="C979" s="2">
        <v>43574</v>
      </c>
      <c r="D979" s="1" t="s">
        <v>132</v>
      </c>
      <c r="E979" s="1"/>
      <c r="F979" s="1" t="s">
        <v>953</v>
      </c>
      <c r="G979" s="3">
        <v>1080.3800000000001</v>
      </c>
      <c r="H979" s="3"/>
      <c r="I979" s="1" t="s">
        <v>120</v>
      </c>
      <c r="J979" s="1" t="s">
        <v>171</v>
      </c>
      <c r="K979" s="1" t="s">
        <v>12</v>
      </c>
      <c r="L979" s="1" t="s">
        <v>19</v>
      </c>
    </row>
    <row r="980" spans="1:12" x14ac:dyDescent="0.2">
      <c r="A980" s="1" t="s">
        <v>234</v>
      </c>
      <c r="B980" s="1" t="s">
        <v>13</v>
      </c>
      <c r="C980" s="2">
        <v>43574</v>
      </c>
      <c r="D980" s="1" t="s">
        <v>132</v>
      </c>
      <c r="E980" s="1"/>
      <c r="F980" s="1" t="s">
        <v>954</v>
      </c>
      <c r="G980" s="3">
        <v>907.05</v>
      </c>
      <c r="H980" s="3"/>
      <c r="I980" s="1" t="s">
        <v>119</v>
      </c>
      <c r="J980" s="1" t="s">
        <v>86</v>
      </c>
      <c r="K980" s="1" t="s">
        <v>12</v>
      </c>
      <c r="L980" s="1" t="s">
        <v>955</v>
      </c>
    </row>
    <row r="981" spans="1:12" x14ac:dyDescent="0.2">
      <c r="A981" s="1" t="s">
        <v>234</v>
      </c>
      <c r="B981" s="1" t="s">
        <v>13</v>
      </c>
      <c r="C981" s="2">
        <v>43574</v>
      </c>
      <c r="D981" s="1" t="s">
        <v>132</v>
      </c>
      <c r="E981" s="1"/>
      <c r="F981" s="1" t="s">
        <v>956</v>
      </c>
      <c r="G981" s="3">
        <v>650.72</v>
      </c>
      <c r="H981" s="3"/>
      <c r="I981" s="1" t="s">
        <v>119</v>
      </c>
      <c r="J981" s="1" t="s">
        <v>86</v>
      </c>
      <c r="K981" s="1" t="s">
        <v>12</v>
      </c>
      <c r="L981" s="1" t="s">
        <v>356</v>
      </c>
    </row>
    <row r="982" spans="1:12" x14ac:dyDescent="0.2">
      <c r="A982" s="1" t="s">
        <v>234</v>
      </c>
      <c r="B982" s="1" t="s">
        <v>13</v>
      </c>
      <c r="C982" s="2">
        <v>43574</v>
      </c>
      <c r="D982" s="1" t="s">
        <v>132</v>
      </c>
      <c r="E982" s="1"/>
      <c r="F982" s="1" t="s">
        <v>882</v>
      </c>
      <c r="G982" s="3">
        <v>903.32</v>
      </c>
      <c r="H982" s="3"/>
      <c r="I982" s="1" t="s">
        <v>119</v>
      </c>
      <c r="J982" s="1" t="s">
        <v>86</v>
      </c>
      <c r="K982" s="1" t="s">
        <v>12</v>
      </c>
      <c r="L982" s="1" t="s">
        <v>34</v>
      </c>
    </row>
    <row r="983" spans="1:12" x14ac:dyDescent="0.2">
      <c r="A983" s="1" t="s">
        <v>234</v>
      </c>
      <c r="B983" s="1" t="s">
        <v>13</v>
      </c>
      <c r="C983" s="2">
        <v>43574</v>
      </c>
      <c r="D983" s="1" t="s">
        <v>132</v>
      </c>
      <c r="E983" s="1"/>
      <c r="F983" s="1" t="s">
        <v>957</v>
      </c>
      <c r="G983" s="3">
        <v>841.07</v>
      </c>
      <c r="H983" s="3"/>
      <c r="I983" s="1" t="s">
        <v>119</v>
      </c>
      <c r="J983" s="1" t="s">
        <v>86</v>
      </c>
      <c r="K983" s="1" t="s">
        <v>12</v>
      </c>
      <c r="L983" s="1" t="s">
        <v>72</v>
      </c>
    </row>
    <row r="984" spans="1:12" x14ac:dyDescent="0.2">
      <c r="A984" s="1" t="s">
        <v>234</v>
      </c>
      <c r="B984" s="1" t="s">
        <v>13</v>
      </c>
      <c r="C984" s="2">
        <v>43574</v>
      </c>
      <c r="D984" s="1" t="s">
        <v>132</v>
      </c>
      <c r="E984" s="1"/>
      <c r="F984" s="1" t="s">
        <v>856</v>
      </c>
      <c r="G984" s="3">
        <v>2769.98</v>
      </c>
      <c r="H984" s="3"/>
      <c r="I984" s="1" t="s">
        <v>119</v>
      </c>
      <c r="J984" s="1" t="s">
        <v>86</v>
      </c>
      <c r="K984" s="1" t="s">
        <v>84</v>
      </c>
      <c r="L984" s="1" t="s">
        <v>241</v>
      </c>
    </row>
    <row r="985" spans="1:12" x14ac:dyDescent="0.2">
      <c r="A985" s="1" t="s">
        <v>234</v>
      </c>
      <c r="B985" s="1" t="s">
        <v>13</v>
      </c>
      <c r="C985" s="2">
        <v>43574</v>
      </c>
      <c r="D985" s="1" t="s">
        <v>132</v>
      </c>
      <c r="E985" s="1"/>
      <c r="F985" s="1" t="s">
        <v>958</v>
      </c>
      <c r="G985" s="3">
        <v>396.89</v>
      </c>
      <c r="H985" s="3"/>
      <c r="I985" s="1" t="s">
        <v>119</v>
      </c>
      <c r="J985" s="1" t="s">
        <v>178</v>
      </c>
      <c r="K985" s="1" t="s">
        <v>12</v>
      </c>
      <c r="L985" s="1" t="s">
        <v>349</v>
      </c>
    </row>
    <row r="986" spans="1:12" x14ac:dyDescent="0.2">
      <c r="A986" s="1" t="s">
        <v>234</v>
      </c>
      <c r="B986" s="1" t="s">
        <v>13</v>
      </c>
      <c r="C986" s="2">
        <v>43574</v>
      </c>
      <c r="D986" s="1" t="s">
        <v>132</v>
      </c>
      <c r="E986" s="1"/>
      <c r="F986" s="1" t="s">
        <v>959</v>
      </c>
      <c r="G986" s="3">
        <v>1216</v>
      </c>
      <c r="H986" s="3"/>
      <c r="I986" s="1" t="s">
        <v>106</v>
      </c>
      <c r="J986" s="1" t="s">
        <v>121</v>
      </c>
      <c r="K986" s="1" t="s">
        <v>12</v>
      </c>
      <c r="L986" s="1" t="s">
        <v>317</v>
      </c>
    </row>
    <row r="987" spans="1:12" x14ac:dyDescent="0.2">
      <c r="A987" s="1" t="s">
        <v>234</v>
      </c>
      <c r="B987" s="1" t="s">
        <v>13</v>
      </c>
      <c r="C987" s="2">
        <v>43574</v>
      </c>
      <c r="D987" s="1" t="s">
        <v>132</v>
      </c>
      <c r="E987" s="1"/>
      <c r="F987" s="1" t="s">
        <v>904</v>
      </c>
      <c r="G987" s="3">
        <v>79.69</v>
      </c>
      <c r="H987" s="3"/>
      <c r="I987" s="1" t="s">
        <v>106</v>
      </c>
      <c r="J987" s="1" t="s">
        <v>121</v>
      </c>
      <c r="K987" s="1" t="s">
        <v>84</v>
      </c>
      <c r="L987" s="1" t="s">
        <v>26</v>
      </c>
    </row>
    <row r="988" spans="1:12" x14ac:dyDescent="0.2">
      <c r="A988" s="1" t="s">
        <v>234</v>
      </c>
      <c r="B988" s="1" t="s">
        <v>13</v>
      </c>
      <c r="C988" s="2">
        <v>43574</v>
      </c>
      <c r="D988" s="1" t="s">
        <v>132</v>
      </c>
      <c r="E988" s="1"/>
      <c r="F988" s="1" t="s">
        <v>925</v>
      </c>
      <c r="G988" s="3">
        <v>506.21</v>
      </c>
      <c r="H988" s="3"/>
      <c r="I988" s="1" t="s">
        <v>106</v>
      </c>
      <c r="J988" s="1" t="s">
        <v>122</v>
      </c>
      <c r="K988" s="1" t="s">
        <v>12</v>
      </c>
      <c r="L988" s="1" t="s">
        <v>25</v>
      </c>
    </row>
    <row r="989" spans="1:12" x14ac:dyDescent="0.2">
      <c r="A989" s="1" t="s">
        <v>234</v>
      </c>
      <c r="B989" s="1" t="s">
        <v>13</v>
      </c>
      <c r="C989" s="2">
        <v>43574</v>
      </c>
      <c r="D989" s="1" t="s">
        <v>132</v>
      </c>
      <c r="E989" s="1"/>
      <c r="F989" s="1" t="s">
        <v>960</v>
      </c>
      <c r="G989" s="3">
        <v>1517.52</v>
      </c>
      <c r="H989" s="3"/>
      <c r="I989" s="1" t="s">
        <v>83</v>
      </c>
      <c r="J989" s="1" t="s">
        <v>176</v>
      </c>
      <c r="K989" s="1" t="s">
        <v>12</v>
      </c>
      <c r="L989" s="1" t="s">
        <v>30</v>
      </c>
    </row>
    <row r="990" spans="1:12" x14ac:dyDescent="0.2">
      <c r="A990" s="1" t="s">
        <v>234</v>
      </c>
      <c r="B990" s="1" t="s">
        <v>13</v>
      </c>
      <c r="C990" s="2">
        <v>43574</v>
      </c>
      <c r="D990" s="1" t="s">
        <v>132</v>
      </c>
      <c r="E990" s="1"/>
      <c r="F990" s="1" t="s">
        <v>810</v>
      </c>
      <c r="G990" s="3">
        <v>659.95</v>
      </c>
      <c r="H990" s="3"/>
      <c r="I990" s="1" t="s">
        <v>119</v>
      </c>
      <c r="J990" s="1" t="s">
        <v>86</v>
      </c>
      <c r="K990" s="1" t="s">
        <v>12</v>
      </c>
      <c r="L990" s="1" t="s">
        <v>811</v>
      </c>
    </row>
    <row r="991" spans="1:12" x14ac:dyDescent="0.2">
      <c r="A991" s="1" t="s">
        <v>234</v>
      </c>
      <c r="B991" s="1" t="s">
        <v>13</v>
      </c>
      <c r="C991" s="2">
        <v>43574</v>
      </c>
      <c r="D991" s="1" t="s">
        <v>132</v>
      </c>
      <c r="E991" s="1"/>
      <c r="F991" s="1" t="s">
        <v>914</v>
      </c>
      <c r="G991" s="3">
        <v>1755.57</v>
      </c>
      <c r="H991" s="3"/>
      <c r="I991" s="1" t="s">
        <v>106</v>
      </c>
      <c r="J991" s="1" t="s">
        <v>121</v>
      </c>
      <c r="K991" s="1" t="s">
        <v>12</v>
      </c>
      <c r="L991" s="1" t="s">
        <v>313</v>
      </c>
    </row>
    <row r="992" spans="1:12" x14ac:dyDescent="0.2">
      <c r="A992" s="1" t="s">
        <v>234</v>
      </c>
      <c r="B992" s="1" t="s">
        <v>13</v>
      </c>
      <c r="C992" s="2">
        <v>43574</v>
      </c>
      <c r="D992" s="1" t="s">
        <v>132</v>
      </c>
      <c r="E992" s="1"/>
      <c r="F992" s="1" t="s">
        <v>950</v>
      </c>
      <c r="G992" s="3">
        <v>266.92</v>
      </c>
      <c r="H992" s="3"/>
      <c r="I992" s="1" t="s">
        <v>83</v>
      </c>
      <c r="J992" s="1" t="s">
        <v>243</v>
      </c>
      <c r="K992" s="1" t="s">
        <v>12</v>
      </c>
      <c r="L992" s="1" t="s">
        <v>36</v>
      </c>
    </row>
    <row r="993" spans="1:12" x14ac:dyDescent="0.2">
      <c r="A993" s="1" t="s">
        <v>234</v>
      </c>
      <c r="B993" s="1" t="s">
        <v>13</v>
      </c>
      <c r="C993" s="2">
        <v>43574</v>
      </c>
      <c r="D993" s="1" t="s">
        <v>132</v>
      </c>
      <c r="E993" s="1"/>
      <c r="F993" s="1" t="s">
        <v>961</v>
      </c>
      <c r="G993" s="3">
        <v>686.64</v>
      </c>
      <c r="H993" s="3"/>
      <c r="I993" s="1" t="s">
        <v>120</v>
      </c>
      <c r="J993" s="1" t="s">
        <v>171</v>
      </c>
      <c r="K993" s="1" t="s">
        <v>12</v>
      </c>
      <c r="L993" s="1" t="s">
        <v>378</v>
      </c>
    </row>
    <row r="994" spans="1:12" x14ac:dyDescent="0.2">
      <c r="A994" s="1" t="s">
        <v>234</v>
      </c>
      <c r="B994" s="1" t="s">
        <v>13</v>
      </c>
      <c r="C994" s="2">
        <v>43574</v>
      </c>
      <c r="D994" s="1" t="s">
        <v>132</v>
      </c>
      <c r="E994" s="1"/>
      <c r="F994" s="1" t="s">
        <v>868</v>
      </c>
      <c r="G994" s="3">
        <v>1211.54</v>
      </c>
      <c r="H994" s="3"/>
      <c r="I994" s="1" t="s">
        <v>119</v>
      </c>
      <c r="J994" s="1" t="s">
        <v>86</v>
      </c>
      <c r="K994" s="1" t="s">
        <v>84</v>
      </c>
      <c r="L994" s="1" t="s">
        <v>63</v>
      </c>
    </row>
    <row r="995" spans="1:12" x14ac:dyDescent="0.2">
      <c r="A995" s="1" t="s">
        <v>234</v>
      </c>
      <c r="B995" s="1" t="s">
        <v>13</v>
      </c>
      <c r="C995" s="2">
        <v>43574</v>
      </c>
      <c r="D995" s="1" t="s">
        <v>132</v>
      </c>
      <c r="E995" s="1"/>
      <c r="F995" s="1" t="s">
        <v>962</v>
      </c>
      <c r="G995" s="3">
        <v>469.75</v>
      </c>
      <c r="H995" s="3"/>
      <c r="I995" s="1" t="s">
        <v>119</v>
      </c>
      <c r="J995" s="1" t="s">
        <v>86</v>
      </c>
      <c r="K995" s="1" t="s">
        <v>12</v>
      </c>
      <c r="L995" s="1" t="s">
        <v>454</v>
      </c>
    </row>
    <row r="996" spans="1:12" x14ac:dyDescent="0.2">
      <c r="A996" s="1" t="s">
        <v>234</v>
      </c>
      <c r="B996" s="1" t="s">
        <v>13</v>
      </c>
      <c r="C996" s="2">
        <v>43574</v>
      </c>
      <c r="D996" s="1" t="s">
        <v>132</v>
      </c>
      <c r="E996" s="1"/>
      <c r="F996" s="1" t="s">
        <v>963</v>
      </c>
      <c r="G996" s="3">
        <v>664.56</v>
      </c>
      <c r="H996" s="3"/>
      <c r="I996" s="1" t="s">
        <v>119</v>
      </c>
      <c r="J996" s="1" t="s">
        <v>86</v>
      </c>
      <c r="K996" s="1" t="s">
        <v>12</v>
      </c>
      <c r="L996" s="1" t="s">
        <v>494</v>
      </c>
    </row>
    <row r="997" spans="1:12" x14ac:dyDescent="0.2">
      <c r="A997" s="1" t="s">
        <v>234</v>
      </c>
      <c r="B997" s="1" t="s">
        <v>13</v>
      </c>
      <c r="C997" s="2">
        <v>43574</v>
      </c>
      <c r="D997" s="1" t="s">
        <v>132</v>
      </c>
      <c r="E997" s="1"/>
      <c r="F997" s="1" t="s">
        <v>964</v>
      </c>
      <c r="G997" s="3">
        <v>1859.35</v>
      </c>
      <c r="H997" s="3"/>
      <c r="I997" s="1" t="s">
        <v>177</v>
      </c>
      <c r="J997" s="1" t="s">
        <v>178</v>
      </c>
      <c r="K997" s="1" t="s">
        <v>12</v>
      </c>
      <c r="L997" s="1" t="s">
        <v>56</v>
      </c>
    </row>
    <row r="998" spans="1:12" x14ac:dyDescent="0.2">
      <c r="A998" s="1" t="s">
        <v>234</v>
      </c>
      <c r="B998" s="1" t="s">
        <v>13</v>
      </c>
      <c r="C998" s="2">
        <v>43574</v>
      </c>
      <c r="D998" s="1" t="s">
        <v>132</v>
      </c>
      <c r="E998" s="1"/>
      <c r="F998" s="1" t="s">
        <v>965</v>
      </c>
      <c r="G998" s="3">
        <v>208.67</v>
      </c>
      <c r="H998" s="3"/>
      <c r="I998" s="1" t="s">
        <v>185</v>
      </c>
      <c r="J998" s="1" t="s">
        <v>126</v>
      </c>
      <c r="K998" s="1" t="s">
        <v>12</v>
      </c>
      <c r="L998" s="1" t="s">
        <v>311</v>
      </c>
    </row>
    <row r="999" spans="1:12" x14ac:dyDescent="0.2">
      <c r="A999" s="1" t="s">
        <v>234</v>
      </c>
      <c r="B999" s="1" t="s">
        <v>13</v>
      </c>
      <c r="C999" s="2">
        <v>43574</v>
      </c>
      <c r="D999" s="1" t="s">
        <v>132</v>
      </c>
      <c r="E999" s="1"/>
      <c r="F999" s="1" t="s">
        <v>966</v>
      </c>
      <c r="G999" s="3">
        <v>1496.25</v>
      </c>
      <c r="H999" s="3"/>
      <c r="I999" s="1" t="s">
        <v>119</v>
      </c>
      <c r="J999" s="1" t="s">
        <v>86</v>
      </c>
      <c r="K999" s="1" t="s">
        <v>12</v>
      </c>
      <c r="L999" s="1" t="s">
        <v>393</v>
      </c>
    </row>
    <row r="1000" spans="1:12" x14ac:dyDescent="0.2">
      <c r="A1000" s="1" t="s">
        <v>234</v>
      </c>
      <c r="B1000" s="1" t="s">
        <v>13</v>
      </c>
      <c r="C1000" s="2">
        <v>43574</v>
      </c>
      <c r="D1000" s="1" t="s">
        <v>132</v>
      </c>
      <c r="E1000" s="1"/>
      <c r="F1000" s="1" t="s">
        <v>904</v>
      </c>
      <c r="G1000" s="3">
        <v>403.85</v>
      </c>
      <c r="H1000" s="3"/>
      <c r="I1000" s="1" t="s">
        <v>123</v>
      </c>
      <c r="J1000" s="1" t="s">
        <v>124</v>
      </c>
      <c r="K1000" s="1" t="s">
        <v>84</v>
      </c>
      <c r="L1000" s="1" t="s">
        <v>26</v>
      </c>
    </row>
    <row r="1001" spans="1:12" x14ac:dyDescent="0.2">
      <c r="A1001" s="1" t="s">
        <v>234</v>
      </c>
      <c r="B1001" s="1" t="s">
        <v>13</v>
      </c>
      <c r="C1001" s="2">
        <v>43574</v>
      </c>
      <c r="D1001" s="1" t="s">
        <v>132</v>
      </c>
      <c r="E1001" s="1"/>
      <c r="F1001" s="1" t="s">
        <v>879</v>
      </c>
      <c r="G1001" s="3">
        <v>1488.68</v>
      </c>
      <c r="H1001" s="3"/>
      <c r="I1001" s="1" t="s">
        <v>83</v>
      </c>
      <c r="J1001" s="1" t="s">
        <v>176</v>
      </c>
      <c r="K1001" s="1" t="s">
        <v>12</v>
      </c>
      <c r="L1001" s="1" t="s">
        <v>14</v>
      </c>
    </row>
    <row r="1002" spans="1:12" x14ac:dyDescent="0.2">
      <c r="A1002" s="1" t="s">
        <v>234</v>
      </c>
      <c r="B1002" s="1" t="s">
        <v>13</v>
      </c>
      <c r="C1002" s="2">
        <v>43574</v>
      </c>
      <c r="D1002" s="1" t="s">
        <v>132</v>
      </c>
      <c r="E1002" s="1"/>
      <c r="F1002" s="1" t="s">
        <v>967</v>
      </c>
      <c r="G1002" s="3">
        <v>685.33</v>
      </c>
      <c r="H1002" s="3"/>
      <c r="I1002" s="1" t="s">
        <v>119</v>
      </c>
      <c r="J1002" s="1" t="s">
        <v>86</v>
      </c>
      <c r="K1002" s="1" t="s">
        <v>12</v>
      </c>
      <c r="L1002" s="1" t="s">
        <v>270</v>
      </c>
    </row>
    <row r="1003" spans="1:12" x14ac:dyDescent="0.2">
      <c r="A1003" s="1" t="s">
        <v>234</v>
      </c>
      <c r="B1003" s="1" t="s">
        <v>13</v>
      </c>
      <c r="C1003" s="2">
        <v>43574</v>
      </c>
      <c r="D1003" s="1" t="s">
        <v>132</v>
      </c>
      <c r="E1003" s="1"/>
      <c r="F1003" s="1" t="s">
        <v>968</v>
      </c>
      <c r="G1003" s="3">
        <v>1386.45</v>
      </c>
      <c r="H1003" s="3"/>
      <c r="I1003" s="1" t="s">
        <v>119</v>
      </c>
      <c r="J1003" s="1" t="s">
        <v>86</v>
      </c>
      <c r="K1003" s="1" t="s">
        <v>12</v>
      </c>
      <c r="L1003" s="1" t="s">
        <v>32</v>
      </c>
    </row>
    <row r="1004" spans="1:12" x14ac:dyDescent="0.2">
      <c r="A1004" s="1" t="s">
        <v>234</v>
      </c>
      <c r="B1004" s="1" t="s">
        <v>13</v>
      </c>
      <c r="C1004" s="2">
        <v>43574</v>
      </c>
      <c r="D1004" s="1" t="s">
        <v>132</v>
      </c>
      <c r="E1004" s="1"/>
      <c r="F1004" s="1" t="s">
        <v>969</v>
      </c>
      <c r="G1004" s="3">
        <v>461.71</v>
      </c>
      <c r="H1004" s="3"/>
      <c r="I1004" s="1" t="s">
        <v>119</v>
      </c>
      <c r="J1004" s="1" t="s">
        <v>86</v>
      </c>
      <c r="K1004" s="1" t="s">
        <v>12</v>
      </c>
      <c r="L1004" s="1" t="s">
        <v>33</v>
      </c>
    </row>
    <row r="1005" spans="1:12" x14ac:dyDescent="0.2">
      <c r="A1005" s="1" t="s">
        <v>234</v>
      </c>
      <c r="B1005" s="1" t="s">
        <v>13</v>
      </c>
      <c r="C1005" s="2">
        <v>43574</v>
      </c>
      <c r="D1005" s="1" t="s">
        <v>132</v>
      </c>
      <c r="E1005" s="1"/>
      <c r="F1005" s="1" t="s">
        <v>742</v>
      </c>
      <c r="G1005" s="3">
        <v>1496.59</v>
      </c>
      <c r="H1005" s="3"/>
      <c r="I1005" s="1" t="s">
        <v>119</v>
      </c>
      <c r="J1005" s="1" t="s">
        <v>86</v>
      </c>
      <c r="K1005" s="1" t="s">
        <v>12</v>
      </c>
      <c r="L1005" s="1" t="s">
        <v>41</v>
      </c>
    </row>
    <row r="1006" spans="1:12" x14ac:dyDescent="0.2">
      <c r="A1006" s="1" t="s">
        <v>234</v>
      </c>
      <c r="B1006" s="1" t="s">
        <v>13</v>
      </c>
      <c r="C1006" s="2">
        <v>43574</v>
      </c>
      <c r="D1006" s="1" t="s">
        <v>132</v>
      </c>
      <c r="E1006" s="1"/>
      <c r="F1006" s="1" t="s">
        <v>710</v>
      </c>
      <c r="G1006" s="3">
        <v>718.28</v>
      </c>
      <c r="H1006" s="3"/>
      <c r="I1006" s="1" t="s">
        <v>119</v>
      </c>
      <c r="J1006" s="1" t="s">
        <v>86</v>
      </c>
      <c r="K1006" s="1" t="s">
        <v>12</v>
      </c>
      <c r="L1006" s="1" t="s">
        <v>248</v>
      </c>
    </row>
    <row r="1007" spans="1:12" x14ac:dyDescent="0.2">
      <c r="A1007" s="1" t="s">
        <v>234</v>
      </c>
      <c r="B1007" s="1" t="s">
        <v>13</v>
      </c>
      <c r="C1007" s="2">
        <v>43574</v>
      </c>
      <c r="D1007" s="1" t="s">
        <v>132</v>
      </c>
      <c r="E1007" s="1"/>
      <c r="F1007" s="1" t="s">
        <v>875</v>
      </c>
      <c r="G1007" s="3">
        <v>325.83999999999997</v>
      </c>
      <c r="H1007" s="3"/>
      <c r="I1007" s="1" t="s">
        <v>87</v>
      </c>
      <c r="J1007" s="1" t="s">
        <v>116</v>
      </c>
      <c r="K1007" s="1" t="s">
        <v>84</v>
      </c>
      <c r="L1007" s="1" t="s">
        <v>51</v>
      </c>
    </row>
    <row r="1008" spans="1:12" x14ac:dyDescent="0.2">
      <c r="A1008" s="1" t="s">
        <v>234</v>
      </c>
      <c r="B1008" s="1" t="s">
        <v>13</v>
      </c>
      <c r="C1008" s="2">
        <v>43574</v>
      </c>
      <c r="D1008" s="1" t="s">
        <v>132</v>
      </c>
      <c r="E1008" s="1"/>
      <c r="F1008" s="1" t="s">
        <v>970</v>
      </c>
      <c r="G1008" s="3">
        <v>702.1</v>
      </c>
      <c r="H1008" s="3"/>
      <c r="I1008" s="1" t="s">
        <v>119</v>
      </c>
      <c r="J1008" s="1" t="s">
        <v>86</v>
      </c>
      <c r="K1008" s="1" t="s">
        <v>12</v>
      </c>
      <c r="L1008" s="1" t="s">
        <v>372</v>
      </c>
    </row>
    <row r="1009" spans="1:12" x14ac:dyDescent="0.2">
      <c r="A1009" s="1" t="s">
        <v>234</v>
      </c>
      <c r="B1009" s="1" t="s">
        <v>13</v>
      </c>
      <c r="C1009" s="2">
        <v>43574</v>
      </c>
      <c r="D1009" s="1" t="s">
        <v>132</v>
      </c>
      <c r="E1009" s="1"/>
      <c r="F1009" s="1" t="s">
        <v>971</v>
      </c>
      <c r="G1009" s="3">
        <v>807.73</v>
      </c>
      <c r="H1009" s="3"/>
      <c r="I1009" s="1" t="s">
        <v>119</v>
      </c>
      <c r="J1009" s="1" t="s">
        <v>86</v>
      </c>
      <c r="K1009" s="1" t="s">
        <v>12</v>
      </c>
      <c r="L1009" s="1" t="s">
        <v>294</v>
      </c>
    </row>
    <row r="1010" spans="1:12" x14ac:dyDescent="0.2">
      <c r="A1010" s="1" t="s">
        <v>234</v>
      </c>
      <c r="B1010" s="1" t="s">
        <v>13</v>
      </c>
      <c r="C1010" s="2">
        <v>43574</v>
      </c>
      <c r="D1010" s="1" t="s">
        <v>132</v>
      </c>
      <c r="E1010" s="1"/>
      <c r="F1010" s="1" t="s">
        <v>856</v>
      </c>
      <c r="G1010" s="3">
        <v>917.71</v>
      </c>
      <c r="H1010" s="3"/>
      <c r="I1010" s="1" t="s">
        <v>83</v>
      </c>
      <c r="J1010" s="1" t="s">
        <v>175</v>
      </c>
      <c r="K1010" s="1" t="s">
        <v>84</v>
      </c>
      <c r="L1010" s="1" t="s">
        <v>241</v>
      </c>
    </row>
    <row r="1011" spans="1:12" x14ac:dyDescent="0.2">
      <c r="A1011" s="1" t="s">
        <v>234</v>
      </c>
      <c r="B1011" s="1" t="s">
        <v>13</v>
      </c>
      <c r="C1011" s="2">
        <v>43574</v>
      </c>
      <c r="D1011" s="1" t="s">
        <v>132</v>
      </c>
      <c r="E1011" s="1"/>
      <c r="F1011" s="1" t="s">
        <v>879</v>
      </c>
      <c r="G1011" s="3">
        <v>164.23</v>
      </c>
      <c r="H1011" s="3"/>
      <c r="I1011" s="1" t="s">
        <v>83</v>
      </c>
      <c r="J1011" s="1" t="s">
        <v>175</v>
      </c>
      <c r="K1011" s="1" t="s">
        <v>12</v>
      </c>
      <c r="L1011" s="1" t="s">
        <v>14</v>
      </c>
    </row>
    <row r="1012" spans="1:12" x14ac:dyDescent="0.2">
      <c r="A1012" s="1" t="s">
        <v>234</v>
      </c>
      <c r="B1012" s="1" t="s">
        <v>13</v>
      </c>
      <c r="C1012" s="2">
        <v>43574</v>
      </c>
      <c r="D1012" s="1" t="s">
        <v>132</v>
      </c>
      <c r="E1012" s="1"/>
      <c r="F1012" s="1" t="s">
        <v>972</v>
      </c>
      <c r="G1012" s="3">
        <v>1431.53</v>
      </c>
      <c r="H1012" s="3"/>
      <c r="I1012" s="1" t="s">
        <v>106</v>
      </c>
      <c r="J1012" s="1" t="s">
        <v>122</v>
      </c>
      <c r="K1012" s="1" t="s">
        <v>12</v>
      </c>
      <c r="L1012" s="1" t="s">
        <v>16</v>
      </c>
    </row>
    <row r="1013" spans="1:12" x14ac:dyDescent="0.2">
      <c r="A1013" s="1" t="s">
        <v>234</v>
      </c>
      <c r="B1013" s="1" t="s">
        <v>13</v>
      </c>
      <c r="C1013" s="2">
        <v>43574</v>
      </c>
      <c r="D1013" s="1" t="s">
        <v>132</v>
      </c>
      <c r="E1013" s="1"/>
      <c r="F1013" s="1" t="s">
        <v>973</v>
      </c>
      <c r="G1013" s="3">
        <v>812.9</v>
      </c>
      <c r="H1013" s="3"/>
      <c r="I1013" s="1" t="s">
        <v>87</v>
      </c>
      <c r="J1013" s="1" t="s">
        <v>253</v>
      </c>
      <c r="K1013" s="1" t="s">
        <v>12</v>
      </c>
      <c r="L1013" s="1" t="s">
        <v>74</v>
      </c>
    </row>
    <row r="1014" spans="1:12" x14ac:dyDescent="0.2">
      <c r="A1014" s="1" t="s">
        <v>234</v>
      </c>
      <c r="B1014" s="1" t="s">
        <v>13</v>
      </c>
      <c r="C1014" s="2">
        <v>43574</v>
      </c>
      <c r="D1014" s="1" t="s">
        <v>132</v>
      </c>
      <c r="E1014" s="1"/>
      <c r="F1014" s="1" t="s">
        <v>857</v>
      </c>
      <c r="G1014" s="3">
        <v>134.30000000000001</v>
      </c>
      <c r="H1014" s="3"/>
      <c r="I1014" s="1" t="s">
        <v>83</v>
      </c>
      <c r="J1014" s="1" t="s">
        <v>180</v>
      </c>
      <c r="K1014" s="1" t="s">
        <v>12</v>
      </c>
      <c r="L1014" s="1" t="s">
        <v>64</v>
      </c>
    </row>
    <row r="1015" spans="1:12" x14ac:dyDescent="0.2">
      <c r="A1015" s="1" t="s">
        <v>234</v>
      </c>
      <c r="B1015" s="1" t="s">
        <v>13</v>
      </c>
      <c r="C1015" s="2">
        <v>43574</v>
      </c>
      <c r="D1015" s="1" t="s">
        <v>132</v>
      </c>
      <c r="E1015" s="1"/>
      <c r="F1015" s="1" t="s">
        <v>974</v>
      </c>
      <c r="G1015" s="3">
        <v>1061.25</v>
      </c>
      <c r="H1015" s="3"/>
      <c r="I1015" s="1" t="s">
        <v>120</v>
      </c>
      <c r="J1015" s="1" t="s">
        <v>171</v>
      </c>
      <c r="K1015" s="1" t="s">
        <v>12</v>
      </c>
      <c r="L1015" s="1" t="s">
        <v>58</v>
      </c>
    </row>
    <row r="1016" spans="1:12" x14ac:dyDescent="0.2">
      <c r="A1016" s="1" t="s">
        <v>234</v>
      </c>
      <c r="B1016" s="1" t="s">
        <v>13</v>
      </c>
      <c r="C1016" s="2">
        <v>43574</v>
      </c>
      <c r="D1016" s="1" t="s">
        <v>132</v>
      </c>
      <c r="E1016" s="1"/>
      <c r="F1016" s="1" t="s">
        <v>872</v>
      </c>
      <c r="G1016" s="3">
        <v>799.62</v>
      </c>
      <c r="H1016" s="3"/>
      <c r="I1016" s="1" t="s">
        <v>123</v>
      </c>
      <c r="J1016" s="1" t="s">
        <v>124</v>
      </c>
      <c r="K1016" s="1" t="s">
        <v>12</v>
      </c>
      <c r="L1016" s="1" t="s">
        <v>77</v>
      </c>
    </row>
    <row r="1017" spans="1:12" x14ac:dyDescent="0.2">
      <c r="A1017" s="1" t="s">
        <v>234</v>
      </c>
      <c r="B1017" s="1" t="s">
        <v>13</v>
      </c>
      <c r="C1017" s="2">
        <v>43574</v>
      </c>
      <c r="D1017" s="1" t="s">
        <v>132</v>
      </c>
      <c r="E1017" s="1"/>
      <c r="F1017" s="1" t="s">
        <v>965</v>
      </c>
      <c r="G1017" s="3">
        <v>355.29</v>
      </c>
      <c r="H1017" s="3"/>
      <c r="I1017" s="1" t="s">
        <v>123</v>
      </c>
      <c r="J1017" s="1" t="s">
        <v>124</v>
      </c>
      <c r="K1017" s="1" t="s">
        <v>12</v>
      </c>
      <c r="L1017" s="1" t="s">
        <v>311</v>
      </c>
    </row>
    <row r="1018" spans="1:12" x14ac:dyDescent="0.2">
      <c r="A1018" s="1" t="s">
        <v>234</v>
      </c>
      <c r="B1018" s="1" t="s">
        <v>13</v>
      </c>
      <c r="C1018" s="2">
        <v>43574</v>
      </c>
      <c r="D1018" s="1" t="s">
        <v>132</v>
      </c>
      <c r="E1018" s="1"/>
      <c r="F1018" s="1" t="s">
        <v>975</v>
      </c>
      <c r="G1018" s="3">
        <v>1018.59</v>
      </c>
      <c r="H1018" s="3"/>
      <c r="I1018" s="1" t="s">
        <v>119</v>
      </c>
      <c r="J1018" s="1" t="s">
        <v>86</v>
      </c>
      <c r="K1018" s="1" t="s">
        <v>12</v>
      </c>
      <c r="L1018" s="1" t="s">
        <v>70</v>
      </c>
    </row>
    <row r="1019" spans="1:12" x14ac:dyDescent="0.2">
      <c r="A1019" s="1" t="s">
        <v>234</v>
      </c>
      <c r="B1019" s="1" t="s">
        <v>13</v>
      </c>
      <c r="C1019" s="2">
        <v>43574</v>
      </c>
      <c r="D1019" s="1" t="s">
        <v>132</v>
      </c>
      <c r="E1019" s="1"/>
      <c r="F1019" s="1" t="s">
        <v>924</v>
      </c>
      <c r="G1019" s="3">
        <v>126.19</v>
      </c>
      <c r="H1019" s="3"/>
      <c r="I1019" s="1" t="s">
        <v>83</v>
      </c>
      <c r="J1019" s="1" t="s">
        <v>176</v>
      </c>
      <c r="K1019" s="1" t="s">
        <v>84</v>
      </c>
      <c r="L1019" s="1" t="s">
        <v>409</v>
      </c>
    </row>
    <row r="1020" spans="1:12" x14ac:dyDescent="0.2">
      <c r="A1020" s="1" t="s">
        <v>234</v>
      </c>
      <c r="B1020" s="1" t="s">
        <v>13</v>
      </c>
      <c r="C1020" s="2">
        <v>43574</v>
      </c>
      <c r="D1020" s="1" t="s">
        <v>132</v>
      </c>
      <c r="E1020" s="1"/>
      <c r="F1020" s="1" t="s">
        <v>976</v>
      </c>
      <c r="G1020" s="3">
        <v>1006.95</v>
      </c>
      <c r="H1020" s="3"/>
      <c r="I1020" s="1" t="s">
        <v>83</v>
      </c>
      <c r="J1020" s="1" t="s">
        <v>176</v>
      </c>
      <c r="K1020" s="1" t="s">
        <v>12</v>
      </c>
      <c r="L1020" s="1" t="s">
        <v>345</v>
      </c>
    </row>
    <row r="1021" spans="1:12" x14ac:dyDescent="0.2">
      <c r="A1021" s="1" t="s">
        <v>234</v>
      </c>
      <c r="B1021" s="1" t="s">
        <v>13</v>
      </c>
      <c r="C1021" s="2">
        <v>43574</v>
      </c>
      <c r="D1021" s="1" t="s">
        <v>132</v>
      </c>
      <c r="E1021" s="1"/>
      <c r="F1021" s="1" t="s">
        <v>977</v>
      </c>
      <c r="G1021" s="3">
        <v>870.73</v>
      </c>
      <c r="H1021" s="3"/>
      <c r="I1021" s="1" t="s">
        <v>119</v>
      </c>
      <c r="J1021" s="1" t="s">
        <v>86</v>
      </c>
      <c r="K1021" s="1" t="s">
        <v>12</v>
      </c>
      <c r="L1021" s="1" t="s">
        <v>340</v>
      </c>
    </row>
    <row r="1022" spans="1:12" x14ac:dyDescent="0.2">
      <c r="A1022" s="1" t="s">
        <v>234</v>
      </c>
      <c r="B1022" s="1" t="s">
        <v>13</v>
      </c>
      <c r="C1022" s="2">
        <v>43574</v>
      </c>
      <c r="D1022" s="1" t="s">
        <v>132</v>
      </c>
      <c r="E1022" s="1"/>
      <c r="F1022" s="1" t="s">
        <v>978</v>
      </c>
      <c r="G1022" s="3">
        <v>549.95000000000005</v>
      </c>
      <c r="H1022" s="3"/>
      <c r="I1022" s="1" t="s">
        <v>119</v>
      </c>
      <c r="J1022" s="1" t="s">
        <v>86</v>
      </c>
      <c r="K1022" s="1" t="s">
        <v>12</v>
      </c>
      <c r="L1022" s="1" t="s">
        <v>296</v>
      </c>
    </row>
    <row r="1023" spans="1:12" x14ac:dyDescent="0.2">
      <c r="A1023" s="1" t="s">
        <v>234</v>
      </c>
      <c r="B1023" s="1" t="s">
        <v>13</v>
      </c>
      <c r="C1023" s="2">
        <v>43574</v>
      </c>
      <c r="D1023" s="1" t="s">
        <v>132</v>
      </c>
      <c r="E1023" s="1"/>
      <c r="F1023" s="1" t="s">
        <v>856</v>
      </c>
      <c r="G1023" s="3">
        <v>202.43</v>
      </c>
      <c r="H1023" s="3"/>
      <c r="I1023" s="1" t="s">
        <v>123</v>
      </c>
      <c r="J1023" s="1" t="s">
        <v>124</v>
      </c>
      <c r="K1023" s="1" t="s">
        <v>84</v>
      </c>
      <c r="L1023" s="1" t="s">
        <v>241</v>
      </c>
    </row>
    <row r="1024" spans="1:12" x14ac:dyDescent="0.2">
      <c r="A1024" s="1" t="s">
        <v>234</v>
      </c>
      <c r="B1024" s="1" t="s">
        <v>13</v>
      </c>
      <c r="C1024" s="2">
        <v>43574</v>
      </c>
      <c r="D1024" s="1" t="s">
        <v>132</v>
      </c>
      <c r="E1024" s="1"/>
      <c r="F1024" s="1" t="s">
        <v>928</v>
      </c>
      <c r="G1024" s="3">
        <v>171.04</v>
      </c>
      <c r="H1024" s="3"/>
      <c r="I1024" s="1" t="s">
        <v>185</v>
      </c>
      <c r="J1024" s="1" t="s">
        <v>126</v>
      </c>
      <c r="K1024" s="1" t="s">
        <v>12</v>
      </c>
      <c r="L1024" s="1" t="s">
        <v>304</v>
      </c>
    </row>
    <row r="1025" spans="1:12" x14ac:dyDescent="0.2">
      <c r="A1025" s="1" t="s">
        <v>234</v>
      </c>
      <c r="B1025" s="1" t="s">
        <v>13</v>
      </c>
      <c r="C1025" s="2">
        <v>43574</v>
      </c>
      <c r="D1025" s="1" t="s">
        <v>132</v>
      </c>
      <c r="E1025" s="1"/>
      <c r="F1025" s="1" t="s">
        <v>979</v>
      </c>
      <c r="G1025" s="3">
        <v>2184.13</v>
      </c>
      <c r="H1025" s="3"/>
      <c r="I1025" s="1" t="s">
        <v>83</v>
      </c>
      <c r="J1025" s="1" t="s">
        <v>176</v>
      </c>
      <c r="K1025" s="1" t="s">
        <v>12</v>
      </c>
      <c r="L1025" s="1" t="s">
        <v>47</v>
      </c>
    </row>
    <row r="1026" spans="1:12" x14ac:dyDescent="0.2">
      <c r="A1026" s="1" t="s">
        <v>234</v>
      </c>
      <c r="B1026" s="1" t="s">
        <v>13</v>
      </c>
      <c r="C1026" s="2">
        <v>43574</v>
      </c>
      <c r="D1026" s="1" t="s">
        <v>132</v>
      </c>
      <c r="E1026" s="1"/>
      <c r="F1026" s="1" t="s">
        <v>980</v>
      </c>
      <c r="G1026" s="3">
        <v>1046.68</v>
      </c>
      <c r="H1026" s="3"/>
      <c r="I1026" s="1" t="s">
        <v>83</v>
      </c>
      <c r="J1026" s="1" t="s">
        <v>174</v>
      </c>
      <c r="K1026" s="1" t="s">
        <v>12</v>
      </c>
      <c r="L1026" s="1" t="s">
        <v>425</v>
      </c>
    </row>
    <row r="1027" spans="1:12" x14ac:dyDescent="0.2">
      <c r="A1027" s="1" t="s">
        <v>234</v>
      </c>
      <c r="B1027" s="1" t="s">
        <v>13</v>
      </c>
      <c r="C1027" s="2">
        <v>43574</v>
      </c>
      <c r="D1027" s="1" t="s">
        <v>132</v>
      </c>
      <c r="E1027" s="1"/>
      <c r="F1027" s="1" t="s">
        <v>879</v>
      </c>
      <c r="G1027" s="3">
        <v>49.25</v>
      </c>
      <c r="H1027" s="3"/>
      <c r="I1027" s="1" t="s">
        <v>83</v>
      </c>
      <c r="J1027" s="1" t="s">
        <v>174</v>
      </c>
      <c r="K1027" s="1" t="s">
        <v>12</v>
      </c>
      <c r="L1027" s="1" t="s">
        <v>14</v>
      </c>
    </row>
    <row r="1028" spans="1:12" x14ac:dyDescent="0.2">
      <c r="A1028" s="1" t="s">
        <v>234</v>
      </c>
      <c r="B1028" s="1" t="s">
        <v>13</v>
      </c>
      <c r="C1028" s="2">
        <v>43574</v>
      </c>
      <c r="D1028" s="1" t="s">
        <v>132</v>
      </c>
      <c r="E1028" s="1"/>
      <c r="F1028" s="1" t="s">
        <v>981</v>
      </c>
      <c r="G1028" s="3">
        <v>773.63</v>
      </c>
      <c r="H1028" s="3"/>
      <c r="I1028" s="1" t="s">
        <v>120</v>
      </c>
      <c r="J1028" s="1" t="s">
        <v>171</v>
      </c>
      <c r="K1028" s="1" t="s">
        <v>12</v>
      </c>
      <c r="L1028" s="1" t="s">
        <v>101</v>
      </c>
    </row>
    <row r="1029" spans="1:12" x14ac:dyDescent="0.2">
      <c r="A1029" s="1" t="s">
        <v>234</v>
      </c>
      <c r="B1029" s="1" t="s">
        <v>13</v>
      </c>
      <c r="C1029" s="2">
        <v>43574</v>
      </c>
      <c r="D1029" s="1" t="s">
        <v>132</v>
      </c>
      <c r="E1029" s="1"/>
      <c r="F1029" s="1" t="s">
        <v>982</v>
      </c>
      <c r="G1029" s="3">
        <v>1358.74</v>
      </c>
      <c r="H1029" s="3"/>
      <c r="I1029" s="1" t="s">
        <v>119</v>
      </c>
      <c r="J1029" s="1" t="s">
        <v>86</v>
      </c>
      <c r="K1029" s="1" t="s">
        <v>12</v>
      </c>
      <c r="L1029" s="1" t="s">
        <v>52</v>
      </c>
    </row>
    <row r="1030" spans="1:12" x14ac:dyDescent="0.2">
      <c r="A1030" s="1" t="s">
        <v>234</v>
      </c>
      <c r="B1030" s="1" t="s">
        <v>13</v>
      </c>
      <c r="C1030" s="2">
        <v>43574</v>
      </c>
      <c r="D1030" s="1" t="s">
        <v>132</v>
      </c>
      <c r="E1030" s="1"/>
      <c r="F1030" s="1" t="s">
        <v>904</v>
      </c>
      <c r="G1030" s="3">
        <v>106.62</v>
      </c>
      <c r="H1030" s="3"/>
      <c r="I1030" s="1" t="s">
        <v>106</v>
      </c>
      <c r="J1030" s="1" t="s">
        <v>122</v>
      </c>
      <c r="K1030" s="1" t="s">
        <v>84</v>
      </c>
      <c r="L1030" s="1" t="s">
        <v>26</v>
      </c>
    </row>
    <row r="1031" spans="1:12" x14ac:dyDescent="0.2">
      <c r="A1031" s="1" t="s">
        <v>234</v>
      </c>
      <c r="B1031" s="1" t="s">
        <v>13</v>
      </c>
      <c r="C1031" s="2">
        <v>43574</v>
      </c>
      <c r="D1031" s="1" t="s">
        <v>132</v>
      </c>
      <c r="E1031" s="1"/>
      <c r="F1031" s="1" t="s">
        <v>918</v>
      </c>
      <c r="G1031" s="3">
        <v>158.33000000000001</v>
      </c>
      <c r="H1031" s="3"/>
      <c r="I1031" s="1" t="s">
        <v>106</v>
      </c>
      <c r="J1031" s="1" t="s">
        <v>107</v>
      </c>
      <c r="K1031" s="1" t="s">
        <v>84</v>
      </c>
      <c r="L1031" s="1" t="s">
        <v>66</v>
      </c>
    </row>
    <row r="1032" spans="1:12" x14ac:dyDescent="0.2">
      <c r="A1032" s="1" t="s">
        <v>234</v>
      </c>
      <c r="B1032" s="1" t="s">
        <v>13</v>
      </c>
      <c r="C1032" s="2">
        <v>43574</v>
      </c>
      <c r="D1032" s="1" t="s">
        <v>132</v>
      </c>
      <c r="E1032" s="1"/>
      <c r="F1032" s="1" t="s">
        <v>983</v>
      </c>
      <c r="G1032" s="3">
        <v>1117.27</v>
      </c>
      <c r="H1032" s="3"/>
      <c r="I1032" s="1" t="s">
        <v>119</v>
      </c>
      <c r="J1032" s="1" t="s">
        <v>86</v>
      </c>
      <c r="K1032" s="1" t="s">
        <v>12</v>
      </c>
      <c r="L1032" s="1" t="s">
        <v>96</v>
      </c>
    </row>
    <row r="1033" spans="1:12" x14ac:dyDescent="0.2">
      <c r="A1033" s="1" t="s">
        <v>234</v>
      </c>
      <c r="B1033" s="1" t="s">
        <v>13</v>
      </c>
      <c r="C1033" s="2">
        <v>43574</v>
      </c>
      <c r="D1033" s="1" t="s">
        <v>132</v>
      </c>
      <c r="E1033" s="1"/>
      <c r="F1033" s="1" t="s">
        <v>917</v>
      </c>
      <c r="G1033" s="3">
        <v>336.48</v>
      </c>
      <c r="H1033" s="3"/>
      <c r="I1033" s="1" t="s">
        <v>179</v>
      </c>
      <c r="J1033" s="1" t="s">
        <v>89</v>
      </c>
      <c r="K1033" s="1" t="s">
        <v>12</v>
      </c>
      <c r="L1033" s="1" t="s">
        <v>49</v>
      </c>
    </row>
    <row r="1034" spans="1:12" x14ac:dyDescent="0.2">
      <c r="A1034" s="1" t="s">
        <v>234</v>
      </c>
      <c r="B1034" s="1" t="s">
        <v>13</v>
      </c>
      <c r="C1034" s="2">
        <v>43574</v>
      </c>
      <c r="D1034" s="1" t="s">
        <v>132</v>
      </c>
      <c r="E1034" s="1"/>
      <c r="F1034" s="1" t="s">
        <v>934</v>
      </c>
      <c r="G1034" s="3">
        <v>625</v>
      </c>
      <c r="H1034" s="3"/>
      <c r="I1034" s="1" t="s">
        <v>87</v>
      </c>
      <c r="J1034" s="1" t="s">
        <v>116</v>
      </c>
      <c r="K1034" s="1" t="s">
        <v>84</v>
      </c>
      <c r="L1034" s="1" t="s">
        <v>300</v>
      </c>
    </row>
    <row r="1035" spans="1:12" x14ac:dyDescent="0.2">
      <c r="A1035" s="1" t="s">
        <v>234</v>
      </c>
      <c r="B1035" s="1" t="s">
        <v>13</v>
      </c>
      <c r="C1035" s="2">
        <v>43574</v>
      </c>
      <c r="D1035" s="1" t="s">
        <v>132</v>
      </c>
      <c r="E1035" s="1"/>
      <c r="F1035" s="1" t="s">
        <v>984</v>
      </c>
      <c r="G1035" s="3">
        <v>776.1</v>
      </c>
      <c r="H1035" s="3"/>
      <c r="I1035" s="1" t="s">
        <v>120</v>
      </c>
      <c r="J1035" s="1" t="s">
        <v>171</v>
      </c>
      <c r="K1035" s="1" t="s">
        <v>12</v>
      </c>
      <c r="L1035" s="1" t="s">
        <v>81</v>
      </c>
    </row>
    <row r="1036" spans="1:12" x14ac:dyDescent="0.2">
      <c r="A1036" s="1" t="s">
        <v>234</v>
      </c>
      <c r="B1036" s="1" t="s">
        <v>13</v>
      </c>
      <c r="C1036" s="2">
        <v>43574</v>
      </c>
      <c r="D1036" s="1" t="s">
        <v>132</v>
      </c>
      <c r="E1036" s="1"/>
      <c r="F1036" s="1" t="s">
        <v>985</v>
      </c>
      <c r="G1036" s="3">
        <v>828.03</v>
      </c>
      <c r="H1036" s="3"/>
      <c r="I1036" s="1" t="s">
        <v>87</v>
      </c>
      <c r="J1036" s="1" t="s">
        <v>116</v>
      </c>
      <c r="K1036" s="1" t="s">
        <v>84</v>
      </c>
      <c r="L1036" s="1" t="s">
        <v>435</v>
      </c>
    </row>
    <row r="1037" spans="1:12" x14ac:dyDescent="0.2">
      <c r="A1037" s="1" t="s">
        <v>234</v>
      </c>
      <c r="B1037" s="1" t="s">
        <v>13</v>
      </c>
      <c r="C1037" s="2">
        <v>43574</v>
      </c>
      <c r="D1037" s="1" t="s">
        <v>132</v>
      </c>
      <c r="E1037" s="1"/>
      <c r="F1037" s="1" t="s">
        <v>986</v>
      </c>
      <c r="G1037" s="3">
        <v>280.18</v>
      </c>
      <c r="H1037" s="3"/>
      <c r="I1037" s="1" t="s">
        <v>83</v>
      </c>
      <c r="J1037" s="1" t="s">
        <v>391</v>
      </c>
      <c r="K1037" s="1" t="s">
        <v>12</v>
      </c>
      <c r="L1037" s="1" t="s">
        <v>17</v>
      </c>
    </row>
    <row r="1038" spans="1:12" x14ac:dyDescent="0.2">
      <c r="A1038" s="1" t="s">
        <v>234</v>
      </c>
      <c r="B1038" s="1" t="s">
        <v>13</v>
      </c>
      <c r="C1038" s="2">
        <v>43574</v>
      </c>
      <c r="D1038" s="1" t="s">
        <v>132</v>
      </c>
      <c r="E1038" s="1"/>
      <c r="F1038" s="1" t="s">
        <v>987</v>
      </c>
      <c r="G1038" s="3">
        <v>475</v>
      </c>
      <c r="H1038" s="3"/>
      <c r="I1038" s="1" t="s">
        <v>119</v>
      </c>
      <c r="J1038" s="1" t="s">
        <v>86</v>
      </c>
      <c r="K1038" s="1" t="s">
        <v>84</v>
      </c>
      <c r="L1038" s="1" t="s">
        <v>66</v>
      </c>
    </row>
    <row r="1039" spans="1:12" x14ac:dyDescent="0.2">
      <c r="A1039" s="1" t="s">
        <v>234</v>
      </c>
      <c r="B1039" s="1" t="s">
        <v>13</v>
      </c>
      <c r="C1039" s="2">
        <v>43574</v>
      </c>
      <c r="D1039" s="1" t="s">
        <v>132</v>
      </c>
      <c r="E1039" s="1"/>
      <c r="F1039" s="1" t="s">
        <v>988</v>
      </c>
      <c r="G1039" s="3">
        <v>1092.69</v>
      </c>
      <c r="H1039" s="3"/>
      <c r="I1039" s="1" t="s">
        <v>119</v>
      </c>
      <c r="J1039" s="1" t="s">
        <v>86</v>
      </c>
      <c r="K1039" s="1" t="s">
        <v>12</v>
      </c>
      <c r="L1039" s="1" t="s">
        <v>48</v>
      </c>
    </row>
    <row r="1040" spans="1:12" x14ac:dyDescent="0.2">
      <c r="A1040" s="1" t="s">
        <v>234</v>
      </c>
      <c r="B1040" s="1" t="s">
        <v>13</v>
      </c>
      <c r="C1040" s="2">
        <v>43574</v>
      </c>
      <c r="D1040" s="1" t="s">
        <v>132</v>
      </c>
      <c r="E1040" s="1"/>
      <c r="F1040" s="1" t="s">
        <v>989</v>
      </c>
      <c r="G1040" s="3">
        <v>606.87</v>
      </c>
      <c r="H1040" s="3"/>
      <c r="I1040" s="1" t="s">
        <v>119</v>
      </c>
      <c r="J1040" s="1" t="s">
        <v>86</v>
      </c>
      <c r="K1040" s="1" t="s">
        <v>12</v>
      </c>
      <c r="L1040" s="1" t="s">
        <v>325</v>
      </c>
    </row>
    <row r="1041" spans="1:12" x14ac:dyDescent="0.2">
      <c r="A1041" s="1" t="s">
        <v>234</v>
      </c>
      <c r="B1041" s="1" t="s">
        <v>13</v>
      </c>
      <c r="C1041" s="2">
        <v>43574</v>
      </c>
      <c r="D1041" s="1" t="s">
        <v>132</v>
      </c>
      <c r="E1041" s="1"/>
      <c r="F1041" s="1" t="s">
        <v>990</v>
      </c>
      <c r="G1041" s="3">
        <v>646.1</v>
      </c>
      <c r="H1041" s="3"/>
      <c r="I1041" s="1" t="s">
        <v>119</v>
      </c>
      <c r="J1041" s="1" t="s">
        <v>86</v>
      </c>
      <c r="K1041" s="1" t="s">
        <v>12</v>
      </c>
      <c r="L1041" s="1" t="s">
        <v>991</v>
      </c>
    </row>
    <row r="1042" spans="1:12" x14ac:dyDescent="0.2">
      <c r="A1042" s="1" t="s">
        <v>234</v>
      </c>
      <c r="B1042" s="1" t="s">
        <v>13</v>
      </c>
      <c r="C1042" s="2">
        <v>43574</v>
      </c>
      <c r="D1042" s="1" t="s">
        <v>132</v>
      </c>
      <c r="E1042" s="1"/>
      <c r="F1042" s="1" t="s">
        <v>992</v>
      </c>
      <c r="G1042" s="3">
        <v>258.44</v>
      </c>
      <c r="H1042" s="3"/>
      <c r="I1042" s="1" t="s">
        <v>119</v>
      </c>
      <c r="J1042" s="1" t="s">
        <v>86</v>
      </c>
      <c r="K1042" s="1" t="s">
        <v>12</v>
      </c>
      <c r="L1042" s="1" t="s">
        <v>993</v>
      </c>
    </row>
    <row r="1043" spans="1:12" x14ac:dyDescent="0.2">
      <c r="A1043" s="1" t="s">
        <v>234</v>
      </c>
      <c r="B1043" s="1" t="s">
        <v>13</v>
      </c>
      <c r="C1043" s="2">
        <v>43574</v>
      </c>
      <c r="D1043" s="1" t="s">
        <v>132</v>
      </c>
      <c r="E1043" s="1"/>
      <c r="F1043" s="1" t="s">
        <v>917</v>
      </c>
      <c r="G1043" s="3">
        <v>291.62</v>
      </c>
      <c r="H1043" s="3"/>
      <c r="I1043" s="1" t="s">
        <v>185</v>
      </c>
      <c r="J1043" s="1" t="s">
        <v>126</v>
      </c>
      <c r="K1043" s="1" t="s">
        <v>12</v>
      </c>
      <c r="L1043" s="1" t="s">
        <v>49</v>
      </c>
    </row>
    <row r="1044" spans="1:12" x14ac:dyDescent="0.2">
      <c r="A1044" s="1" t="s">
        <v>234</v>
      </c>
      <c r="B1044" s="1" t="s">
        <v>13</v>
      </c>
      <c r="C1044" s="2">
        <v>43574</v>
      </c>
      <c r="D1044" s="1" t="s">
        <v>132</v>
      </c>
      <c r="E1044" s="1"/>
      <c r="F1044" s="1" t="s">
        <v>994</v>
      </c>
      <c r="G1044" s="3">
        <v>1379.97</v>
      </c>
      <c r="H1044" s="3"/>
      <c r="I1044" s="1" t="s">
        <v>106</v>
      </c>
      <c r="J1044" s="1" t="s">
        <v>122</v>
      </c>
      <c r="K1044" s="1" t="s">
        <v>12</v>
      </c>
      <c r="L1044" s="1" t="s">
        <v>27</v>
      </c>
    </row>
    <row r="1045" spans="1:12" x14ac:dyDescent="0.2">
      <c r="A1045" s="1" t="s">
        <v>234</v>
      </c>
      <c r="B1045" s="1" t="s">
        <v>13</v>
      </c>
      <c r="C1045" s="2">
        <v>43574</v>
      </c>
      <c r="D1045" s="1" t="s">
        <v>132</v>
      </c>
      <c r="E1045" s="1"/>
      <c r="F1045" s="1" t="s">
        <v>854</v>
      </c>
      <c r="G1045" s="3">
        <v>127.86</v>
      </c>
      <c r="H1045" s="3"/>
      <c r="I1045" s="1" t="s">
        <v>120</v>
      </c>
      <c r="J1045" s="1" t="s">
        <v>171</v>
      </c>
      <c r="K1045" s="1" t="s">
        <v>84</v>
      </c>
      <c r="L1045" s="1" t="s">
        <v>306</v>
      </c>
    </row>
    <row r="1046" spans="1:12" x14ac:dyDescent="0.2">
      <c r="A1046" s="1" t="s">
        <v>234</v>
      </c>
      <c r="B1046" s="1" t="s">
        <v>13</v>
      </c>
      <c r="C1046" s="2">
        <v>43574</v>
      </c>
      <c r="D1046" s="1" t="s">
        <v>132</v>
      </c>
      <c r="E1046" s="1"/>
      <c r="F1046" s="1" t="s">
        <v>995</v>
      </c>
      <c r="G1046" s="3">
        <v>471.75</v>
      </c>
      <c r="H1046" s="3"/>
      <c r="I1046" s="1" t="s">
        <v>119</v>
      </c>
      <c r="J1046" s="1" t="s">
        <v>86</v>
      </c>
      <c r="K1046" s="1" t="s">
        <v>12</v>
      </c>
      <c r="L1046" s="1" t="s">
        <v>40</v>
      </c>
    </row>
    <row r="1047" spans="1:12" x14ac:dyDescent="0.2">
      <c r="A1047" s="1" t="s">
        <v>234</v>
      </c>
      <c r="B1047" s="1" t="s">
        <v>13</v>
      </c>
      <c r="C1047" s="2">
        <v>43574</v>
      </c>
      <c r="D1047" s="1" t="s">
        <v>132</v>
      </c>
      <c r="E1047" s="1"/>
      <c r="F1047" s="1" t="s">
        <v>923</v>
      </c>
      <c r="G1047" s="3">
        <v>635.66</v>
      </c>
      <c r="H1047" s="3"/>
      <c r="I1047" s="1" t="s">
        <v>120</v>
      </c>
      <c r="J1047" s="1" t="s">
        <v>171</v>
      </c>
      <c r="K1047" s="1" t="s">
        <v>12</v>
      </c>
      <c r="L1047" s="1" t="s">
        <v>110</v>
      </c>
    </row>
    <row r="1048" spans="1:12" x14ac:dyDescent="0.2">
      <c r="A1048" s="1" t="s">
        <v>234</v>
      </c>
      <c r="B1048" s="1" t="s">
        <v>13</v>
      </c>
      <c r="C1048" s="2">
        <v>43574</v>
      </c>
      <c r="D1048" s="1" t="s">
        <v>132</v>
      </c>
      <c r="E1048" s="1"/>
      <c r="F1048" s="1" t="s">
        <v>985</v>
      </c>
      <c r="G1048" s="3">
        <v>247.34</v>
      </c>
      <c r="H1048" s="3"/>
      <c r="I1048" s="1" t="s">
        <v>119</v>
      </c>
      <c r="J1048" s="1" t="s">
        <v>86</v>
      </c>
      <c r="K1048" s="1" t="s">
        <v>84</v>
      </c>
      <c r="L1048" s="1" t="s">
        <v>435</v>
      </c>
    </row>
    <row r="1049" spans="1:12" x14ac:dyDescent="0.2">
      <c r="A1049" s="1" t="s">
        <v>234</v>
      </c>
      <c r="B1049" s="1" t="s">
        <v>13</v>
      </c>
      <c r="C1049" s="2">
        <v>43574</v>
      </c>
      <c r="D1049" s="1" t="s">
        <v>132</v>
      </c>
      <c r="E1049" s="1"/>
      <c r="F1049" s="1" t="s">
        <v>934</v>
      </c>
      <c r="G1049" s="3">
        <v>1125</v>
      </c>
      <c r="H1049" s="3"/>
      <c r="I1049" s="1" t="s">
        <v>119</v>
      </c>
      <c r="J1049" s="1" t="s">
        <v>86</v>
      </c>
      <c r="K1049" s="1" t="s">
        <v>84</v>
      </c>
      <c r="L1049" s="1" t="s">
        <v>300</v>
      </c>
    </row>
    <row r="1050" spans="1:12" x14ac:dyDescent="0.2">
      <c r="A1050" s="1" t="s">
        <v>234</v>
      </c>
      <c r="B1050" s="1" t="s">
        <v>13</v>
      </c>
      <c r="C1050" s="2">
        <v>43574</v>
      </c>
      <c r="D1050" s="1" t="s">
        <v>132</v>
      </c>
      <c r="E1050" s="1"/>
      <c r="F1050" s="1" t="s">
        <v>856</v>
      </c>
      <c r="G1050" s="3">
        <v>121.83</v>
      </c>
      <c r="H1050" s="3"/>
      <c r="I1050" s="1" t="s">
        <v>185</v>
      </c>
      <c r="J1050" s="1" t="s">
        <v>126</v>
      </c>
      <c r="K1050" s="1" t="s">
        <v>84</v>
      </c>
      <c r="L1050" s="1" t="s">
        <v>241</v>
      </c>
    </row>
    <row r="1051" spans="1:12" x14ac:dyDescent="0.2">
      <c r="A1051" s="1" t="s">
        <v>234</v>
      </c>
      <c r="B1051" s="1" t="s">
        <v>13</v>
      </c>
      <c r="C1051" s="2">
        <v>43574</v>
      </c>
      <c r="D1051" s="1" t="s">
        <v>132</v>
      </c>
      <c r="E1051" s="1"/>
      <c r="F1051" s="1" t="s">
        <v>996</v>
      </c>
      <c r="G1051" s="3">
        <v>961.54</v>
      </c>
      <c r="H1051" s="3"/>
      <c r="I1051" s="1" t="s">
        <v>87</v>
      </c>
      <c r="J1051" s="1" t="s">
        <v>116</v>
      </c>
      <c r="K1051" s="1" t="s">
        <v>12</v>
      </c>
      <c r="L1051" s="1" t="s">
        <v>80</v>
      </c>
    </row>
    <row r="1052" spans="1:12" x14ac:dyDescent="0.2">
      <c r="A1052" s="1" t="s">
        <v>234</v>
      </c>
      <c r="B1052" s="1" t="s">
        <v>13</v>
      </c>
      <c r="C1052" s="2">
        <v>43574</v>
      </c>
      <c r="D1052" s="1" t="s">
        <v>132</v>
      </c>
      <c r="E1052" s="1"/>
      <c r="F1052" s="1" t="s">
        <v>997</v>
      </c>
      <c r="G1052" s="3">
        <v>870.4</v>
      </c>
      <c r="H1052" s="3"/>
      <c r="I1052" s="1" t="s">
        <v>120</v>
      </c>
      <c r="J1052" s="1" t="s">
        <v>171</v>
      </c>
      <c r="K1052" s="1" t="s">
        <v>12</v>
      </c>
      <c r="L1052" s="1" t="s">
        <v>76</v>
      </c>
    </row>
    <row r="1053" spans="1:12" x14ac:dyDescent="0.2">
      <c r="A1053" s="1" t="s">
        <v>234</v>
      </c>
      <c r="B1053" s="1" t="s">
        <v>13</v>
      </c>
      <c r="C1053" s="2">
        <v>43574</v>
      </c>
      <c r="D1053" s="1" t="s">
        <v>132</v>
      </c>
      <c r="E1053" s="1"/>
      <c r="F1053" s="1" t="s">
        <v>998</v>
      </c>
      <c r="G1053" s="3">
        <v>1527.17</v>
      </c>
      <c r="H1053" s="3"/>
      <c r="I1053" s="1" t="s">
        <v>119</v>
      </c>
      <c r="J1053" s="1" t="s">
        <v>86</v>
      </c>
      <c r="K1053" s="1" t="s">
        <v>12</v>
      </c>
      <c r="L1053" s="1" t="s">
        <v>54</v>
      </c>
    </row>
    <row r="1054" spans="1:12" x14ac:dyDescent="0.2">
      <c r="A1054" s="1" t="s">
        <v>234</v>
      </c>
      <c r="B1054" s="1" t="s">
        <v>13</v>
      </c>
      <c r="C1054" s="2">
        <v>43574</v>
      </c>
      <c r="D1054" s="1" t="s">
        <v>132</v>
      </c>
      <c r="E1054" s="1"/>
      <c r="F1054" s="1" t="s">
        <v>999</v>
      </c>
      <c r="G1054" s="3">
        <v>722</v>
      </c>
      <c r="H1054" s="3"/>
      <c r="I1054" s="1" t="s">
        <v>119</v>
      </c>
      <c r="J1054" s="1" t="s">
        <v>86</v>
      </c>
      <c r="K1054" s="1" t="s">
        <v>12</v>
      </c>
      <c r="L1054" s="1" t="s">
        <v>399</v>
      </c>
    </row>
    <row r="1055" spans="1:12" x14ac:dyDescent="0.2">
      <c r="A1055" s="1" t="s">
        <v>234</v>
      </c>
      <c r="B1055" s="1" t="s">
        <v>13</v>
      </c>
      <c r="C1055" s="2">
        <v>43574</v>
      </c>
      <c r="D1055" s="1" t="s">
        <v>132</v>
      </c>
      <c r="E1055" s="1"/>
      <c r="F1055" s="1" t="s">
        <v>1000</v>
      </c>
      <c r="G1055" s="3">
        <v>618.97</v>
      </c>
      <c r="H1055" s="3"/>
      <c r="I1055" s="1" t="s">
        <v>119</v>
      </c>
      <c r="J1055" s="1" t="s">
        <v>86</v>
      </c>
      <c r="K1055" s="1" t="s">
        <v>12</v>
      </c>
      <c r="L1055" s="1" t="s">
        <v>469</v>
      </c>
    </row>
    <row r="1056" spans="1:12" x14ac:dyDescent="0.2">
      <c r="A1056" s="1" t="s">
        <v>234</v>
      </c>
      <c r="B1056" s="1" t="s">
        <v>13</v>
      </c>
      <c r="C1056" s="2">
        <v>43574</v>
      </c>
      <c r="D1056" s="1" t="s">
        <v>132</v>
      </c>
      <c r="E1056" s="1"/>
      <c r="F1056" s="1" t="s">
        <v>875</v>
      </c>
      <c r="G1056" s="3">
        <v>81.459999999999994</v>
      </c>
      <c r="H1056" s="3"/>
      <c r="I1056" s="1" t="s">
        <v>185</v>
      </c>
      <c r="J1056" s="1" t="s">
        <v>126</v>
      </c>
      <c r="K1056" s="1" t="s">
        <v>84</v>
      </c>
      <c r="L1056" s="1" t="s">
        <v>51</v>
      </c>
    </row>
    <row r="1057" spans="1:12" x14ac:dyDescent="0.2">
      <c r="A1057" s="1" t="s">
        <v>234</v>
      </c>
      <c r="B1057" s="1" t="s">
        <v>13</v>
      </c>
      <c r="C1057" s="2">
        <v>43574</v>
      </c>
      <c r="D1057" s="1" t="s">
        <v>132</v>
      </c>
      <c r="E1057" s="1"/>
      <c r="F1057" s="1" t="s">
        <v>1001</v>
      </c>
      <c r="G1057" s="3">
        <v>484.97</v>
      </c>
      <c r="H1057" s="3"/>
      <c r="I1057" s="1" t="s">
        <v>119</v>
      </c>
      <c r="J1057" s="1" t="s">
        <v>86</v>
      </c>
      <c r="K1057" s="1" t="s">
        <v>12</v>
      </c>
      <c r="L1057" s="1" t="s">
        <v>53</v>
      </c>
    </row>
    <row r="1058" spans="1:12" x14ac:dyDescent="0.2">
      <c r="A1058" s="1" t="s">
        <v>234</v>
      </c>
      <c r="B1058" s="1" t="s">
        <v>13</v>
      </c>
      <c r="C1058" s="2">
        <v>43574</v>
      </c>
      <c r="D1058" s="1" t="s">
        <v>132</v>
      </c>
      <c r="E1058" s="1"/>
      <c r="F1058" s="1" t="s">
        <v>854</v>
      </c>
      <c r="G1058" s="3">
        <v>391.62</v>
      </c>
      <c r="H1058" s="3"/>
      <c r="I1058" s="1" t="s">
        <v>119</v>
      </c>
      <c r="J1058" s="1" t="s">
        <v>86</v>
      </c>
      <c r="K1058" s="1" t="s">
        <v>84</v>
      </c>
      <c r="L1058" s="1" t="s">
        <v>306</v>
      </c>
    </row>
    <row r="1059" spans="1:12" x14ac:dyDescent="0.2">
      <c r="A1059" s="1" t="s">
        <v>234</v>
      </c>
      <c r="B1059" s="1" t="s">
        <v>13</v>
      </c>
      <c r="C1059" s="2">
        <v>43574</v>
      </c>
      <c r="D1059" s="1" t="s">
        <v>132</v>
      </c>
      <c r="E1059" s="1"/>
      <c r="F1059" s="1" t="s">
        <v>1002</v>
      </c>
      <c r="G1059" s="3">
        <v>825.45</v>
      </c>
      <c r="H1059" s="3"/>
      <c r="I1059" s="1" t="s">
        <v>123</v>
      </c>
      <c r="J1059" s="1" t="s">
        <v>124</v>
      </c>
      <c r="K1059" s="1" t="s">
        <v>12</v>
      </c>
      <c r="L1059" s="1" t="s">
        <v>97</v>
      </c>
    </row>
    <row r="1060" spans="1:12" x14ac:dyDescent="0.2">
      <c r="A1060" s="1" t="s">
        <v>234</v>
      </c>
      <c r="B1060" s="1" t="s">
        <v>13</v>
      </c>
      <c r="C1060" s="2">
        <v>43574</v>
      </c>
      <c r="D1060" s="1" t="s">
        <v>132</v>
      </c>
      <c r="E1060" s="1"/>
      <c r="F1060" s="1" t="s">
        <v>1003</v>
      </c>
      <c r="G1060" s="3">
        <v>1380.17</v>
      </c>
      <c r="H1060" s="3"/>
      <c r="I1060" s="1" t="s">
        <v>106</v>
      </c>
      <c r="J1060" s="1" t="s">
        <v>122</v>
      </c>
      <c r="K1060" s="1" t="s">
        <v>12</v>
      </c>
      <c r="L1060" s="1" t="s">
        <v>21</v>
      </c>
    </row>
    <row r="1061" spans="1:12" x14ac:dyDescent="0.2">
      <c r="A1061" s="1" t="s">
        <v>234</v>
      </c>
      <c r="B1061" s="1" t="s">
        <v>13</v>
      </c>
      <c r="C1061" s="2">
        <v>43574</v>
      </c>
      <c r="D1061" s="1" t="s">
        <v>132</v>
      </c>
      <c r="E1061" s="1"/>
      <c r="F1061" s="1" t="s">
        <v>868</v>
      </c>
      <c r="G1061" s="3">
        <v>190.38</v>
      </c>
      <c r="H1061" s="3"/>
      <c r="I1061" s="1" t="s">
        <v>120</v>
      </c>
      <c r="J1061" s="1" t="s">
        <v>171</v>
      </c>
      <c r="K1061" s="1" t="s">
        <v>84</v>
      </c>
      <c r="L1061" s="1" t="s">
        <v>63</v>
      </c>
    </row>
    <row r="1062" spans="1:12" x14ac:dyDescent="0.2">
      <c r="A1062" s="1" t="s">
        <v>234</v>
      </c>
      <c r="B1062" s="1" t="s">
        <v>13</v>
      </c>
      <c r="C1062" s="2">
        <v>43574</v>
      </c>
      <c r="D1062" s="1" t="s">
        <v>132</v>
      </c>
      <c r="E1062" s="1"/>
      <c r="F1062" s="1" t="s">
        <v>1004</v>
      </c>
      <c r="G1062" s="3">
        <v>865.43</v>
      </c>
      <c r="H1062" s="3"/>
      <c r="I1062" s="1" t="s">
        <v>120</v>
      </c>
      <c r="J1062" s="1" t="s">
        <v>171</v>
      </c>
      <c r="K1062" s="1" t="s">
        <v>12</v>
      </c>
      <c r="L1062" s="1" t="s">
        <v>59</v>
      </c>
    </row>
    <row r="1063" spans="1:12" x14ac:dyDescent="0.2">
      <c r="A1063" s="1" t="s">
        <v>234</v>
      </c>
      <c r="B1063" s="1" t="s">
        <v>13</v>
      </c>
      <c r="C1063" s="2">
        <v>43574</v>
      </c>
      <c r="D1063" s="1" t="s">
        <v>132</v>
      </c>
      <c r="E1063" s="1"/>
      <c r="F1063" s="1" t="s">
        <v>1005</v>
      </c>
      <c r="G1063" s="3">
        <v>565.58000000000004</v>
      </c>
      <c r="H1063" s="3"/>
      <c r="I1063" s="1" t="s">
        <v>119</v>
      </c>
      <c r="J1063" s="1" t="s">
        <v>86</v>
      </c>
      <c r="K1063" s="1" t="s">
        <v>12</v>
      </c>
      <c r="L1063" s="1" t="s">
        <v>246</v>
      </c>
    </row>
    <row r="1064" spans="1:12" x14ac:dyDescent="0.2">
      <c r="A1064" s="1" t="s">
        <v>234</v>
      </c>
      <c r="B1064" s="1" t="s">
        <v>13</v>
      </c>
      <c r="C1064" s="2">
        <v>43574</v>
      </c>
      <c r="D1064" s="1" t="s">
        <v>132</v>
      </c>
      <c r="E1064" s="1"/>
      <c r="F1064" s="1" t="s">
        <v>1002</v>
      </c>
      <c r="G1064" s="3">
        <v>484.79</v>
      </c>
      <c r="H1064" s="3"/>
      <c r="I1064" s="1" t="s">
        <v>185</v>
      </c>
      <c r="J1064" s="1" t="s">
        <v>126</v>
      </c>
      <c r="K1064" s="1" t="s">
        <v>12</v>
      </c>
      <c r="L1064" s="1" t="s">
        <v>97</v>
      </c>
    </row>
    <row r="1065" spans="1:12" x14ac:dyDescent="0.2">
      <c r="A1065" s="1" t="s">
        <v>234</v>
      </c>
      <c r="B1065" s="1" t="s">
        <v>13</v>
      </c>
      <c r="C1065" s="2">
        <v>43574</v>
      </c>
      <c r="D1065" s="1" t="s">
        <v>132</v>
      </c>
      <c r="E1065" s="1"/>
      <c r="F1065" s="1" t="s">
        <v>912</v>
      </c>
      <c r="G1065" s="3">
        <v>293.04000000000002</v>
      </c>
      <c r="H1065" s="3"/>
      <c r="I1065" s="1" t="s">
        <v>185</v>
      </c>
      <c r="J1065" s="1" t="s">
        <v>126</v>
      </c>
      <c r="K1065" s="1" t="s">
        <v>12</v>
      </c>
      <c r="L1065" s="1" t="s">
        <v>913</v>
      </c>
    </row>
    <row r="1066" spans="1:12" x14ac:dyDescent="0.2">
      <c r="A1066" s="1" t="s">
        <v>234</v>
      </c>
      <c r="B1066" s="1" t="s">
        <v>13</v>
      </c>
      <c r="C1066" s="2">
        <v>43574</v>
      </c>
      <c r="D1066" s="1" t="s">
        <v>132</v>
      </c>
      <c r="E1066" s="1"/>
      <c r="F1066" s="1" t="s">
        <v>986</v>
      </c>
      <c r="G1066" s="3">
        <v>1050.6600000000001</v>
      </c>
      <c r="H1066" s="3"/>
      <c r="I1066" s="1" t="s">
        <v>83</v>
      </c>
      <c r="J1066" s="1" t="s">
        <v>243</v>
      </c>
      <c r="K1066" s="1" t="s">
        <v>12</v>
      </c>
      <c r="L1066" s="1" t="s">
        <v>17</v>
      </c>
    </row>
    <row r="1067" spans="1:12" x14ac:dyDescent="0.2">
      <c r="A1067" s="1" t="s">
        <v>234</v>
      </c>
      <c r="B1067" s="1" t="s">
        <v>13</v>
      </c>
      <c r="C1067" s="2">
        <v>43574</v>
      </c>
      <c r="D1067" s="1" t="s">
        <v>132</v>
      </c>
      <c r="E1067" s="1"/>
      <c r="F1067" s="1" t="s">
        <v>950</v>
      </c>
      <c r="G1067" s="3">
        <v>667.3</v>
      </c>
      <c r="H1067" s="3"/>
      <c r="I1067" s="1" t="s">
        <v>83</v>
      </c>
      <c r="J1067" s="1" t="s">
        <v>176</v>
      </c>
      <c r="K1067" s="1" t="s">
        <v>12</v>
      </c>
      <c r="L1067" s="1" t="s">
        <v>36</v>
      </c>
    </row>
    <row r="1068" spans="1:12" x14ac:dyDescent="0.2">
      <c r="A1068" s="1" t="s">
        <v>234</v>
      </c>
      <c r="B1068" s="1" t="s">
        <v>13</v>
      </c>
      <c r="C1068" s="2">
        <v>43574</v>
      </c>
      <c r="D1068" s="1" t="s">
        <v>132</v>
      </c>
      <c r="E1068" s="1"/>
      <c r="F1068" s="1" t="s">
        <v>1006</v>
      </c>
      <c r="G1068" s="3">
        <v>875.89</v>
      </c>
      <c r="H1068" s="3"/>
      <c r="I1068" s="1" t="s">
        <v>119</v>
      </c>
      <c r="J1068" s="1" t="s">
        <v>86</v>
      </c>
      <c r="K1068" s="1" t="s">
        <v>12</v>
      </c>
      <c r="L1068" s="1" t="s">
        <v>69</v>
      </c>
    </row>
    <row r="1069" spans="1:12" x14ac:dyDescent="0.2">
      <c r="A1069" s="1" t="s">
        <v>234</v>
      </c>
      <c r="B1069" s="1" t="s">
        <v>13</v>
      </c>
      <c r="C1069" s="2">
        <v>43574</v>
      </c>
      <c r="D1069" s="1" t="s">
        <v>132</v>
      </c>
      <c r="E1069" s="1"/>
      <c r="F1069" s="1" t="s">
        <v>1007</v>
      </c>
      <c r="G1069" s="3">
        <v>523.79999999999995</v>
      </c>
      <c r="H1069" s="3"/>
      <c r="I1069" s="1" t="s">
        <v>119</v>
      </c>
      <c r="J1069" s="1" t="s">
        <v>86</v>
      </c>
      <c r="K1069" s="1" t="s">
        <v>12</v>
      </c>
      <c r="L1069" s="1" t="s">
        <v>444</v>
      </c>
    </row>
    <row r="1070" spans="1:12" x14ac:dyDescent="0.2">
      <c r="A1070" s="1" t="s">
        <v>234</v>
      </c>
      <c r="B1070" s="1" t="s">
        <v>13</v>
      </c>
      <c r="C1070" s="2">
        <v>43574</v>
      </c>
      <c r="D1070" s="1" t="s">
        <v>132</v>
      </c>
      <c r="E1070" s="1"/>
      <c r="F1070" s="1" t="s">
        <v>1008</v>
      </c>
      <c r="G1070" s="3">
        <v>917.5</v>
      </c>
      <c r="H1070" s="3"/>
      <c r="I1070" s="1" t="s">
        <v>83</v>
      </c>
      <c r="J1070" s="1" t="s">
        <v>176</v>
      </c>
      <c r="K1070" s="1" t="s">
        <v>12</v>
      </c>
      <c r="L1070" s="1" t="s">
        <v>459</v>
      </c>
    </row>
    <row r="1071" spans="1:12" x14ac:dyDescent="0.2">
      <c r="A1071" s="1" t="s">
        <v>234</v>
      </c>
      <c r="B1071" s="1" t="s">
        <v>13</v>
      </c>
      <c r="C1071" s="2">
        <v>43574</v>
      </c>
      <c r="D1071" s="1" t="s">
        <v>132</v>
      </c>
      <c r="E1071" s="1"/>
      <c r="F1071" s="1" t="s">
        <v>854</v>
      </c>
      <c r="G1071" s="3">
        <v>1381.69</v>
      </c>
      <c r="H1071" s="3"/>
      <c r="I1071" s="1" t="s">
        <v>83</v>
      </c>
      <c r="J1071" s="1" t="s">
        <v>176</v>
      </c>
      <c r="K1071" s="1" t="s">
        <v>84</v>
      </c>
      <c r="L1071" s="1" t="s">
        <v>306</v>
      </c>
    </row>
    <row r="1072" spans="1:12" x14ac:dyDescent="0.2">
      <c r="A1072" s="1" t="s">
        <v>234</v>
      </c>
      <c r="B1072" s="1" t="s">
        <v>13</v>
      </c>
      <c r="C1072" s="2">
        <v>43574</v>
      </c>
      <c r="D1072" s="1" t="s">
        <v>132</v>
      </c>
      <c r="E1072" s="1"/>
      <c r="F1072" s="1" t="s">
        <v>1009</v>
      </c>
      <c r="G1072" s="3">
        <v>2000.82</v>
      </c>
      <c r="H1072" s="3"/>
      <c r="I1072" s="1" t="s">
        <v>120</v>
      </c>
      <c r="J1072" s="1" t="s">
        <v>171</v>
      </c>
      <c r="K1072" s="1" t="s">
        <v>12</v>
      </c>
      <c r="L1072" s="1" t="s">
        <v>43</v>
      </c>
    </row>
    <row r="1073" spans="1:12" x14ac:dyDescent="0.2">
      <c r="A1073" s="1" t="s">
        <v>234</v>
      </c>
      <c r="B1073" s="1" t="s">
        <v>13</v>
      </c>
      <c r="C1073" s="2">
        <v>43574</v>
      </c>
      <c r="D1073" s="1" t="s">
        <v>132</v>
      </c>
      <c r="E1073" s="1"/>
      <c r="F1073" s="1" t="s">
        <v>1010</v>
      </c>
      <c r="G1073" s="3">
        <v>204.7</v>
      </c>
      <c r="H1073" s="3"/>
      <c r="I1073" s="1" t="s">
        <v>119</v>
      </c>
      <c r="J1073" s="1" t="s">
        <v>86</v>
      </c>
      <c r="K1073" s="1" t="s">
        <v>12</v>
      </c>
      <c r="L1073" s="1" t="s">
        <v>1011</v>
      </c>
    </row>
    <row r="1074" spans="1:12" x14ac:dyDescent="0.2">
      <c r="A1074" s="1" t="s">
        <v>234</v>
      </c>
      <c r="B1074" s="1" t="s">
        <v>13</v>
      </c>
      <c r="C1074" s="2">
        <v>43574</v>
      </c>
      <c r="D1074" s="1" t="s">
        <v>132</v>
      </c>
      <c r="E1074" s="1"/>
      <c r="F1074" s="1" t="s">
        <v>1012</v>
      </c>
      <c r="G1074" s="3">
        <v>752.92</v>
      </c>
      <c r="H1074" s="3"/>
      <c r="I1074" s="1" t="s">
        <v>119</v>
      </c>
      <c r="J1074" s="1" t="s">
        <v>86</v>
      </c>
      <c r="K1074" s="1" t="s">
        <v>12</v>
      </c>
      <c r="L1074" s="1" t="s">
        <v>45</v>
      </c>
    </row>
    <row r="1075" spans="1:12" x14ac:dyDescent="0.2">
      <c r="A1075" s="1" t="s">
        <v>234</v>
      </c>
      <c r="B1075" s="1" t="s">
        <v>13</v>
      </c>
      <c r="C1075" s="2">
        <v>43574</v>
      </c>
      <c r="D1075" s="1" t="s">
        <v>132</v>
      </c>
      <c r="E1075" s="1"/>
      <c r="F1075" s="1" t="s">
        <v>1013</v>
      </c>
      <c r="G1075" s="3">
        <v>921.58</v>
      </c>
      <c r="H1075" s="3"/>
      <c r="I1075" s="1" t="s">
        <v>119</v>
      </c>
      <c r="J1075" s="1" t="s">
        <v>86</v>
      </c>
      <c r="K1075" s="1" t="s">
        <v>12</v>
      </c>
      <c r="L1075" s="1" t="s">
        <v>446</v>
      </c>
    </row>
    <row r="1076" spans="1:12" x14ac:dyDescent="0.2">
      <c r="A1076" s="1" t="s">
        <v>234</v>
      </c>
      <c r="B1076" s="1" t="s">
        <v>13</v>
      </c>
      <c r="C1076" s="2">
        <v>43574</v>
      </c>
      <c r="D1076" s="1" t="s">
        <v>132</v>
      </c>
      <c r="E1076" s="1"/>
      <c r="F1076" s="1" t="s">
        <v>1014</v>
      </c>
      <c r="G1076" s="3">
        <v>198.53</v>
      </c>
      <c r="H1076" s="3"/>
      <c r="I1076" s="1" t="s">
        <v>119</v>
      </c>
      <c r="J1076" s="1" t="s">
        <v>86</v>
      </c>
      <c r="K1076" s="1" t="s">
        <v>12</v>
      </c>
      <c r="L1076" s="1" t="s">
        <v>464</v>
      </c>
    </row>
    <row r="1077" spans="1:12" x14ac:dyDescent="0.2">
      <c r="A1077" s="1" t="s">
        <v>234</v>
      </c>
      <c r="B1077" s="1" t="s">
        <v>13</v>
      </c>
      <c r="C1077" s="2">
        <v>43574</v>
      </c>
      <c r="D1077" s="1" t="s">
        <v>132</v>
      </c>
      <c r="E1077" s="1"/>
      <c r="F1077" s="1" t="s">
        <v>1015</v>
      </c>
      <c r="G1077" s="3">
        <v>860.64</v>
      </c>
      <c r="H1077" s="3"/>
      <c r="I1077" s="1" t="s">
        <v>119</v>
      </c>
      <c r="J1077" s="1" t="s">
        <v>86</v>
      </c>
      <c r="K1077" s="1" t="s">
        <v>12</v>
      </c>
      <c r="L1077" s="1" t="s">
        <v>94</v>
      </c>
    </row>
    <row r="1078" spans="1:12" x14ac:dyDescent="0.2">
      <c r="A1078" s="1" t="s">
        <v>234</v>
      </c>
      <c r="B1078" s="1" t="s">
        <v>13</v>
      </c>
      <c r="C1078" s="2">
        <v>43574</v>
      </c>
      <c r="D1078" s="1" t="s">
        <v>132</v>
      </c>
      <c r="E1078" s="1"/>
      <c r="F1078" s="1" t="s">
        <v>914</v>
      </c>
      <c r="G1078" s="3">
        <v>98.54</v>
      </c>
      <c r="H1078" s="3"/>
      <c r="I1078" s="1" t="s">
        <v>106</v>
      </c>
      <c r="J1078" s="1" t="s">
        <v>107</v>
      </c>
      <c r="K1078" s="1" t="s">
        <v>12</v>
      </c>
      <c r="L1078" s="1" t="s">
        <v>313</v>
      </c>
    </row>
    <row r="1079" spans="1:12" x14ac:dyDescent="0.2">
      <c r="A1079" s="1" t="s">
        <v>234</v>
      </c>
      <c r="B1079" s="1" t="s">
        <v>13</v>
      </c>
      <c r="C1079" s="2">
        <v>43574</v>
      </c>
      <c r="D1079" s="1" t="s">
        <v>132</v>
      </c>
      <c r="E1079" s="1"/>
      <c r="F1079" s="1" t="s">
        <v>1016</v>
      </c>
      <c r="G1079" s="3">
        <v>500</v>
      </c>
      <c r="H1079" s="3"/>
      <c r="I1079" s="1" t="s">
        <v>120</v>
      </c>
      <c r="J1079" s="1" t="s">
        <v>171</v>
      </c>
      <c r="K1079" s="1" t="s">
        <v>84</v>
      </c>
      <c r="L1079" s="1" t="s">
        <v>300</v>
      </c>
    </row>
    <row r="1080" spans="1:12" x14ac:dyDescent="0.2">
      <c r="A1080" s="1" t="s">
        <v>234</v>
      </c>
      <c r="B1080" s="1" t="s">
        <v>13</v>
      </c>
      <c r="C1080" s="2">
        <v>43574</v>
      </c>
      <c r="D1080" s="1" t="s">
        <v>132</v>
      </c>
      <c r="E1080" s="1"/>
      <c r="F1080" s="1" t="s">
        <v>1017</v>
      </c>
      <c r="G1080" s="3">
        <v>666.95</v>
      </c>
      <c r="H1080" s="3"/>
      <c r="I1080" s="1" t="s">
        <v>119</v>
      </c>
      <c r="J1080" s="1" t="s">
        <v>86</v>
      </c>
      <c r="K1080" s="1" t="s">
        <v>12</v>
      </c>
      <c r="L1080" s="1" t="s">
        <v>275</v>
      </c>
    </row>
    <row r="1081" spans="1:12" x14ac:dyDescent="0.2">
      <c r="A1081" s="1" t="s">
        <v>234</v>
      </c>
      <c r="B1081" s="1" t="s">
        <v>13</v>
      </c>
      <c r="C1081" s="2">
        <v>43574</v>
      </c>
      <c r="D1081" s="1" t="s">
        <v>132</v>
      </c>
      <c r="E1081" s="1"/>
      <c r="F1081" s="1" t="s">
        <v>1018</v>
      </c>
      <c r="G1081" s="3">
        <v>373.82</v>
      </c>
      <c r="H1081" s="3"/>
      <c r="I1081" s="1" t="s">
        <v>119</v>
      </c>
      <c r="J1081" s="1" t="s">
        <v>86</v>
      </c>
      <c r="K1081" s="1" t="s">
        <v>12</v>
      </c>
      <c r="L1081" s="1" t="s">
        <v>61</v>
      </c>
    </row>
    <row r="1082" spans="1:12" x14ac:dyDescent="0.2">
      <c r="A1082" s="1" t="s">
        <v>234</v>
      </c>
      <c r="B1082" s="1" t="s">
        <v>13</v>
      </c>
      <c r="C1082" s="2">
        <v>43574</v>
      </c>
      <c r="D1082" s="1" t="s">
        <v>132</v>
      </c>
      <c r="E1082" s="1"/>
      <c r="F1082" s="1" t="s">
        <v>1019</v>
      </c>
      <c r="G1082" s="3">
        <v>885.8</v>
      </c>
      <c r="H1082" s="3"/>
      <c r="I1082" s="1" t="s">
        <v>119</v>
      </c>
      <c r="J1082" s="1" t="s">
        <v>86</v>
      </c>
      <c r="K1082" s="1" t="s">
        <v>12</v>
      </c>
      <c r="L1082" s="1" t="s">
        <v>456</v>
      </c>
    </row>
    <row r="1083" spans="1:12" x14ac:dyDescent="0.2">
      <c r="A1083" s="1" t="s">
        <v>234</v>
      </c>
      <c r="B1083" s="1" t="s">
        <v>13</v>
      </c>
      <c r="C1083" s="2">
        <v>43574</v>
      </c>
      <c r="D1083" s="1" t="s">
        <v>132</v>
      </c>
      <c r="E1083" s="1"/>
      <c r="F1083" s="1" t="s">
        <v>875</v>
      </c>
      <c r="G1083" s="3">
        <v>81.459999999999994</v>
      </c>
      <c r="H1083" s="3"/>
      <c r="I1083" s="1" t="s">
        <v>123</v>
      </c>
      <c r="J1083" s="1" t="s">
        <v>124</v>
      </c>
      <c r="K1083" s="1" t="s">
        <v>84</v>
      </c>
      <c r="L1083" s="1" t="s">
        <v>51</v>
      </c>
    </row>
    <row r="1084" spans="1:12" x14ac:dyDescent="0.2">
      <c r="A1084" s="1" t="s">
        <v>234</v>
      </c>
      <c r="B1084" s="1" t="s">
        <v>13</v>
      </c>
      <c r="C1084" s="2">
        <v>43574</v>
      </c>
      <c r="D1084" s="1" t="s">
        <v>132</v>
      </c>
      <c r="E1084" s="1"/>
      <c r="F1084" s="1" t="s">
        <v>1020</v>
      </c>
      <c r="G1084" s="3">
        <v>1134.76</v>
      </c>
      <c r="H1084" s="3"/>
      <c r="I1084" s="1" t="s">
        <v>83</v>
      </c>
      <c r="J1084" s="1" t="s">
        <v>176</v>
      </c>
      <c r="K1084" s="1" t="s">
        <v>12</v>
      </c>
      <c r="L1084" s="1" t="s">
        <v>421</v>
      </c>
    </row>
    <row r="1085" spans="1:12" x14ac:dyDescent="0.2">
      <c r="A1085" s="1" t="s">
        <v>234</v>
      </c>
      <c r="B1085" s="1" t="s">
        <v>13</v>
      </c>
      <c r="C1085" s="2">
        <v>43574</v>
      </c>
      <c r="D1085" s="1" t="s">
        <v>132</v>
      </c>
      <c r="E1085" s="1"/>
      <c r="F1085" s="1" t="s">
        <v>1021</v>
      </c>
      <c r="G1085" s="3">
        <v>910.39</v>
      </c>
      <c r="H1085" s="3"/>
      <c r="I1085" s="1" t="s">
        <v>83</v>
      </c>
      <c r="J1085" s="1" t="s">
        <v>176</v>
      </c>
      <c r="K1085" s="1" t="s">
        <v>12</v>
      </c>
      <c r="L1085" s="1" t="s">
        <v>98</v>
      </c>
    </row>
    <row r="1086" spans="1:12" x14ac:dyDescent="0.2">
      <c r="A1086" s="1" t="s">
        <v>234</v>
      </c>
      <c r="B1086" s="1" t="s">
        <v>13</v>
      </c>
      <c r="C1086" s="2">
        <v>43574</v>
      </c>
      <c r="D1086" s="1" t="s">
        <v>132</v>
      </c>
      <c r="E1086" s="1"/>
      <c r="F1086" s="1" t="s">
        <v>969</v>
      </c>
      <c r="G1086" s="3">
        <v>227.4</v>
      </c>
      <c r="H1086" s="3"/>
      <c r="I1086" s="1" t="s">
        <v>120</v>
      </c>
      <c r="J1086" s="1" t="s">
        <v>171</v>
      </c>
      <c r="K1086" s="1" t="s">
        <v>12</v>
      </c>
      <c r="L1086" s="1" t="s">
        <v>33</v>
      </c>
    </row>
    <row r="1087" spans="1:12" x14ac:dyDescent="0.2">
      <c r="A1087" s="1" t="s">
        <v>234</v>
      </c>
      <c r="B1087" s="1" t="s">
        <v>13</v>
      </c>
      <c r="C1087" s="2">
        <v>43574</v>
      </c>
      <c r="D1087" s="1" t="s">
        <v>132</v>
      </c>
      <c r="E1087" s="1"/>
      <c r="F1087" s="1" t="s">
        <v>857</v>
      </c>
      <c r="G1087" s="3">
        <v>134.30000000000001</v>
      </c>
      <c r="H1087" s="3"/>
      <c r="I1087" s="1" t="s">
        <v>83</v>
      </c>
      <c r="J1087" s="1" t="s">
        <v>301</v>
      </c>
      <c r="K1087" s="1" t="s">
        <v>12</v>
      </c>
      <c r="L1087" s="1" t="s">
        <v>64</v>
      </c>
    </row>
    <row r="1088" spans="1:12" x14ac:dyDescent="0.2">
      <c r="A1088" s="1" t="s">
        <v>234</v>
      </c>
      <c r="B1088" s="1" t="s">
        <v>13</v>
      </c>
      <c r="C1088" s="2">
        <v>43574</v>
      </c>
      <c r="D1088" s="1" t="s">
        <v>132</v>
      </c>
      <c r="E1088" s="1"/>
      <c r="F1088" s="1" t="s">
        <v>852</v>
      </c>
      <c r="G1088" s="3">
        <v>295.93</v>
      </c>
      <c r="H1088" s="3"/>
      <c r="I1088" s="1" t="s">
        <v>83</v>
      </c>
      <c r="J1088" s="1" t="s">
        <v>301</v>
      </c>
      <c r="K1088" s="1" t="s">
        <v>12</v>
      </c>
      <c r="L1088" s="1" t="s">
        <v>73</v>
      </c>
    </row>
    <row r="1089" spans="1:12" x14ac:dyDescent="0.2">
      <c r="A1089" s="1" t="s">
        <v>234</v>
      </c>
      <c r="B1089" s="1" t="s">
        <v>13</v>
      </c>
      <c r="C1089" s="2">
        <v>43574</v>
      </c>
      <c r="D1089" s="1" t="s">
        <v>132</v>
      </c>
      <c r="E1089" s="1"/>
      <c r="F1089" s="1" t="s">
        <v>1022</v>
      </c>
      <c r="G1089" s="3">
        <v>913.04</v>
      </c>
      <c r="H1089" s="3"/>
      <c r="I1089" s="1" t="s">
        <v>120</v>
      </c>
      <c r="J1089" s="1" t="s">
        <v>171</v>
      </c>
      <c r="K1089" s="1" t="s">
        <v>12</v>
      </c>
      <c r="L1089" s="1" t="s">
        <v>418</v>
      </c>
    </row>
    <row r="1090" spans="1:12" x14ac:dyDescent="0.2">
      <c r="A1090" s="1" t="s">
        <v>234</v>
      </c>
      <c r="B1090" s="1" t="s">
        <v>13</v>
      </c>
      <c r="C1090" s="2">
        <v>43574</v>
      </c>
      <c r="D1090" s="1" t="s">
        <v>132</v>
      </c>
      <c r="E1090" s="1"/>
      <c r="F1090" s="1" t="s">
        <v>854</v>
      </c>
      <c r="G1090" s="3">
        <v>58.98</v>
      </c>
      <c r="H1090" s="3"/>
      <c r="I1090" s="1" t="s">
        <v>106</v>
      </c>
      <c r="J1090" s="1" t="s">
        <v>121</v>
      </c>
      <c r="K1090" s="1" t="s">
        <v>84</v>
      </c>
      <c r="L1090" s="1" t="s">
        <v>306</v>
      </c>
    </row>
    <row r="1091" spans="1:12" x14ac:dyDescent="0.2">
      <c r="A1091" s="1" t="s">
        <v>234</v>
      </c>
      <c r="B1091" s="1" t="s">
        <v>13</v>
      </c>
      <c r="C1091" s="2">
        <v>43574</v>
      </c>
      <c r="D1091" s="1" t="s">
        <v>132</v>
      </c>
      <c r="E1091" s="1"/>
      <c r="F1091" s="1" t="s">
        <v>857</v>
      </c>
      <c r="G1091" s="3">
        <v>805.82</v>
      </c>
      <c r="H1091" s="3"/>
      <c r="I1091" s="1" t="s">
        <v>83</v>
      </c>
      <c r="J1091" s="1" t="s">
        <v>676</v>
      </c>
      <c r="K1091" s="1" t="s">
        <v>12</v>
      </c>
      <c r="L1091" s="1" t="s">
        <v>64</v>
      </c>
    </row>
    <row r="1092" spans="1:12" x14ac:dyDescent="0.2">
      <c r="A1092" s="1" t="s">
        <v>234</v>
      </c>
      <c r="B1092" s="1" t="s">
        <v>13</v>
      </c>
      <c r="C1092" s="2">
        <v>43574</v>
      </c>
      <c r="D1092" s="1" t="s">
        <v>132</v>
      </c>
      <c r="E1092" s="1"/>
      <c r="F1092" s="1" t="s">
        <v>1023</v>
      </c>
      <c r="G1092" s="3">
        <v>827.35</v>
      </c>
      <c r="H1092" s="3"/>
      <c r="I1092" s="1" t="s">
        <v>120</v>
      </c>
      <c r="J1092" s="1" t="s">
        <v>171</v>
      </c>
      <c r="K1092" s="1" t="s">
        <v>12</v>
      </c>
      <c r="L1092" s="1" t="s">
        <v>91</v>
      </c>
    </row>
    <row r="1093" spans="1:12" x14ac:dyDescent="0.2">
      <c r="A1093" s="1" t="s">
        <v>234</v>
      </c>
      <c r="B1093" s="1" t="s">
        <v>13</v>
      </c>
      <c r="C1093" s="2">
        <v>43574</v>
      </c>
      <c r="D1093" s="1" t="s">
        <v>132</v>
      </c>
      <c r="E1093" s="1"/>
      <c r="F1093" s="1" t="s">
        <v>1024</v>
      </c>
      <c r="G1093" s="3">
        <v>720.43</v>
      </c>
      <c r="H1093" s="3"/>
      <c r="I1093" s="1" t="s">
        <v>119</v>
      </c>
      <c r="J1093" s="1" t="s">
        <v>86</v>
      </c>
      <c r="K1093" s="1" t="s">
        <v>12</v>
      </c>
      <c r="L1093" s="1" t="s">
        <v>387</v>
      </c>
    </row>
    <row r="1094" spans="1:12" x14ac:dyDescent="0.2">
      <c r="A1094" s="1" t="s">
        <v>234</v>
      </c>
      <c r="B1094" s="1" t="s">
        <v>13</v>
      </c>
      <c r="C1094" s="2">
        <v>43574</v>
      </c>
      <c r="D1094" s="1" t="s">
        <v>132</v>
      </c>
      <c r="E1094" s="1"/>
      <c r="F1094" s="1" t="s">
        <v>904</v>
      </c>
      <c r="G1094" s="3">
        <v>379.07</v>
      </c>
      <c r="H1094" s="3"/>
      <c r="I1094" s="1" t="s">
        <v>83</v>
      </c>
      <c r="J1094" s="1" t="s">
        <v>175</v>
      </c>
      <c r="K1094" s="1" t="s">
        <v>84</v>
      </c>
      <c r="L1094" s="1" t="s">
        <v>26</v>
      </c>
    </row>
    <row r="1095" spans="1:12" x14ac:dyDescent="0.2">
      <c r="A1095" s="1" t="s">
        <v>234</v>
      </c>
      <c r="B1095" s="1" t="s">
        <v>13</v>
      </c>
      <c r="C1095" s="2">
        <v>43574</v>
      </c>
      <c r="D1095" s="1" t="s">
        <v>132</v>
      </c>
      <c r="E1095" s="1"/>
      <c r="F1095" s="1" t="s">
        <v>1025</v>
      </c>
      <c r="G1095" s="3">
        <v>881.61</v>
      </c>
      <c r="H1095" s="3"/>
      <c r="I1095" s="1" t="s">
        <v>119</v>
      </c>
      <c r="J1095" s="1" t="s">
        <v>86</v>
      </c>
      <c r="K1095" s="1" t="s">
        <v>12</v>
      </c>
      <c r="L1095" s="1" t="s">
        <v>42</v>
      </c>
    </row>
    <row r="1096" spans="1:12" x14ac:dyDescent="0.2">
      <c r="A1096" s="1" t="s">
        <v>234</v>
      </c>
      <c r="B1096" s="1" t="s">
        <v>13</v>
      </c>
      <c r="C1096" s="2">
        <v>43574</v>
      </c>
      <c r="D1096" s="1" t="s">
        <v>132</v>
      </c>
      <c r="E1096" s="1"/>
      <c r="F1096" s="1" t="s">
        <v>950</v>
      </c>
      <c r="G1096" s="3">
        <v>533.84</v>
      </c>
      <c r="H1096" s="3"/>
      <c r="I1096" s="1" t="s">
        <v>83</v>
      </c>
      <c r="J1096" s="1" t="s">
        <v>175</v>
      </c>
      <c r="K1096" s="1" t="s">
        <v>12</v>
      </c>
      <c r="L1096" s="1" t="s">
        <v>36</v>
      </c>
    </row>
    <row r="1097" spans="1:12" x14ac:dyDescent="0.2">
      <c r="A1097" s="1" t="s">
        <v>234</v>
      </c>
      <c r="B1097" s="1" t="s">
        <v>13</v>
      </c>
      <c r="C1097" s="2">
        <v>43574</v>
      </c>
      <c r="D1097" s="1" t="s">
        <v>132</v>
      </c>
      <c r="E1097" s="1"/>
      <c r="F1097" s="1" t="s">
        <v>1026</v>
      </c>
      <c r="G1097" s="3">
        <v>938.87</v>
      </c>
      <c r="H1097" s="3"/>
      <c r="I1097" s="1" t="s">
        <v>120</v>
      </c>
      <c r="J1097" s="1" t="s">
        <v>171</v>
      </c>
      <c r="K1097" s="1" t="s">
        <v>12</v>
      </c>
      <c r="L1097" s="1" t="s">
        <v>352</v>
      </c>
    </row>
    <row r="1098" spans="1:12" x14ac:dyDescent="0.2">
      <c r="A1098" s="1" t="s">
        <v>234</v>
      </c>
      <c r="B1098" s="1" t="s">
        <v>13</v>
      </c>
      <c r="C1098" s="2">
        <v>43574</v>
      </c>
      <c r="D1098" s="1" t="s">
        <v>132</v>
      </c>
      <c r="E1098" s="1"/>
      <c r="F1098" s="1" t="s">
        <v>1027</v>
      </c>
      <c r="G1098" s="3">
        <v>669.25</v>
      </c>
      <c r="H1098" s="3"/>
      <c r="I1098" s="1" t="s">
        <v>119</v>
      </c>
      <c r="J1098" s="1" t="s">
        <v>86</v>
      </c>
      <c r="K1098" s="1" t="s">
        <v>12</v>
      </c>
      <c r="L1098" s="1" t="s">
        <v>481</v>
      </c>
    </row>
    <row r="1099" spans="1:12" x14ac:dyDescent="0.2">
      <c r="A1099" s="1" t="s">
        <v>234</v>
      </c>
      <c r="B1099" s="1" t="s">
        <v>13</v>
      </c>
      <c r="C1099" s="2">
        <v>43574</v>
      </c>
      <c r="D1099" s="1" t="s">
        <v>132</v>
      </c>
      <c r="E1099" s="1"/>
      <c r="F1099" s="1" t="s">
        <v>986</v>
      </c>
      <c r="G1099" s="3">
        <v>70.040000000000006</v>
      </c>
      <c r="H1099" s="3"/>
      <c r="I1099" s="1" t="s">
        <v>83</v>
      </c>
      <c r="J1099" s="1" t="s">
        <v>279</v>
      </c>
      <c r="K1099" s="1" t="s">
        <v>12</v>
      </c>
      <c r="L1099" s="1" t="s">
        <v>17</v>
      </c>
    </row>
    <row r="1100" spans="1:12" x14ac:dyDescent="0.2">
      <c r="A1100" s="1" t="s">
        <v>234</v>
      </c>
      <c r="B1100" s="1" t="s">
        <v>13</v>
      </c>
      <c r="C1100" s="2">
        <v>43585</v>
      </c>
      <c r="D1100" s="1" t="s">
        <v>192</v>
      </c>
      <c r="E1100" s="1"/>
      <c r="F1100" s="1" t="s">
        <v>193</v>
      </c>
      <c r="G1100" s="3">
        <v>1785.32</v>
      </c>
      <c r="H1100" s="3"/>
      <c r="I1100" s="1" t="s">
        <v>83</v>
      </c>
      <c r="J1100" s="1" t="s">
        <v>301</v>
      </c>
      <c r="K1100" s="1" t="s">
        <v>12</v>
      </c>
      <c r="L1100" s="1"/>
    </row>
    <row r="1101" spans="1:12" x14ac:dyDescent="0.2">
      <c r="A1101" s="1" t="s">
        <v>234</v>
      </c>
      <c r="B1101" s="1" t="s">
        <v>13</v>
      </c>
      <c r="C1101" s="2">
        <v>43585</v>
      </c>
      <c r="D1101" s="1" t="s">
        <v>192</v>
      </c>
      <c r="E1101" s="1"/>
      <c r="F1101" s="1" t="s">
        <v>193</v>
      </c>
      <c r="G1101" s="3">
        <v>6300.81</v>
      </c>
      <c r="H1101" s="3"/>
      <c r="I1101" s="1" t="s">
        <v>123</v>
      </c>
      <c r="J1101" s="1" t="s">
        <v>124</v>
      </c>
      <c r="K1101" s="1" t="s">
        <v>12</v>
      </c>
      <c r="L1101" s="1"/>
    </row>
    <row r="1102" spans="1:12" x14ac:dyDescent="0.2">
      <c r="A1102" s="1" t="s">
        <v>234</v>
      </c>
      <c r="B1102" s="1" t="s">
        <v>13</v>
      </c>
      <c r="C1102" s="2">
        <v>43585</v>
      </c>
      <c r="D1102" s="1" t="s">
        <v>192</v>
      </c>
      <c r="E1102" s="1"/>
      <c r="F1102" s="1" t="s">
        <v>193</v>
      </c>
      <c r="G1102" s="3">
        <v>2118.37</v>
      </c>
      <c r="H1102" s="3"/>
      <c r="I1102" s="1" t="s">
        <v>108</v>
      </c>
      <c r="J1102" s="1" t="s">
        <v>117</v>
      </c>
      <c r="K1102" s="1" t="s">
        <v>12</v>
      </c>
      <c r="L1102" s="1"/>
    </row>
    <row r="1103" spans="1:12" x14ac:dyDescent="0.2">
      <c r="A1103" s="1" t="s">
        <v>234</v>
      </c>
      <c r="B1103" s="1" t="s">
        <v>13</v>
      </c>
      <c r="C1103" s="2">
        <v>43585</v>
      </c>
      <c r="D1103" s="1" t="s">
        <v>192</v>
      </c>
      <c r="E1103" s="1"/>
      <c r="F1103" s="1" t="s">
        <v>193</v>
      </c>
      <c r="G1103" s="3">
        <v>3760.37</v>
      </c>
      <c r="H1103" s="3"/>
      <c r="I1103" s="1" t="s">
        <v>83</v>
      </c>
      <c r="J1103" s="1" t="s">
        <v>174</v>
      </c>
      <c r="K1103" s="1" t="s">
        <v>12</v>
      </c>
      <c r="L1103" s="1"/>
    </row>
    <row r="1104" spans="1:12" x14ac:dyDescent="0.2">
      <c r="A1104" s="1" t="s">
        <v>234</v>
      </c>
      <c r="B1104" s="1" t="s">
        <v>13</v>
      </c>
      <c r="C1104" s="2">
        <v>43585</v>
      </c>
      <c r="D1104" s="1" t="s">
        <v>192</v>
      </c>
      <c r="E1104" s="1"/>
      <c r="F1104" s="1" t="s">
        <v>193</v>
      </c>
      <c r="G1104" s="3">
        <v>10969.03</v>
      </c>
      <c r="H1104" s="3"/>
      <c r="I1104" s="1" t="s">
        <v>106</v>
      </c>
      <c r="J1104" s="1" t="s">
        <v>121</v>
      </c>
      <c r="K1104" s="1" t="s">
        <v>12</v>
      </c>
      <c r="L1104" s="1"/>
    </row>
    <row r="1105" spans="1:12" x14ac:dyDescent="0.2">
      <c r="A1105" s="1" t="s">
        <v>234</v>
      </c>
      <c r="B1105" s="1" t="s">
        <v>13</v>
      </c>
      <c r="C1105" s="2">
        <v>43585</v>
      </c>
      <c r="D1105" s="1" t="s">
        <v>192</v>
      </c>
      <c r="E1105" s="1"/>
      <c r="F1105" s="1" t="s">
        <v>193</v>
      </c>
      <c r="G1105" s="3">
        <v>9252.74</v>
      </c>
      <c r="H1105" s="3"/>
      <c r="I1105" s="1" t="s">
        <v>87</v>
      </c>
      <c r="J1105" s="1" t="s">
        <v>116</v>
      </c>
      <c r="K1105" s="1" t="s">
        <v>12</v>
      </c>
      <c r="L1105" s="1"/>
    </row>
    <row r="1106" spans="1:12" x14ac:dyDescent="0.2">
      <c r="A1106" s="1" t="s">
        <v>234</v>
      </c>
      <c r="B1106" s="1" t="s">
        <v>13</v>
      </c>
      <c r="C1106" s="2">
        <v>43585</v>
      </c>
      <c r="D1106" s="1" t="s">
        <v>192</v>
      </c>
      <c r="E1106" s="1"/>
      <c r="F1106" s="1" t="s">
        <v>193</v>
      </c>
      <c r="G1106" s="3">
        <v>301.25</v>
      </c>
      <c r="H1106" s="3"/>
      <c r="I1106" s="1" t="s">
        <v>85</v>
      </c>
      <c r="J1106" s="1" t="s">
        <v>125</v>
      </c>
      <c r="K1106" s="1" t="s">
        <v>12</v>
      </c>
      <c r="L1106" s="1"/>
    </row>
    <row r="1107" spans="1:12" x14ac:dyDescent="0.2">
      <c r="A1107" s="1" t="s">
        <v>234</v>
      </c>
      <c r="B1107" s="1" t="s">
        <v>13</v>
      </c>
      <c r="C1107" s="2">
        <v>43585</v>
      </c>
      <c r="D1107" s="1" t="s">
        <v>192</v>
      </c>
      <c r="E1107" s="1"/>
      <c r="F1107" s="1" t="s">
        <v>193</v>
      </c>
      <c r="G1107" s="3">
        <v>1171.27</v>
      </c>
      <c r="H1107" s="3"/>
      <c r="I1107" s="1" t="s">
        <v>106</v>
      </c>
      <c r="J1107" s="1" t="s">
        <v>107</v>
      </c>
      <c r="K1107" s="1" t="s">
        <v>12</v>
      </c>
      <c r="L1107" s="1"/>
    </row>
    <row r="1108" spans="1:12" x14ac:dyDescent="0.2">
      <c r="A1108" s="1" t="s">
        <v>234</v>
      </c>
      <c r="B1108" s="1" t="s">
        <v>13</v>
      </c>
      <c r="C1108" s="2">
        <v>43585</v>
      </c>
      <c r="D1108" s="1" t="s">
        <v>192</v>
      </c>
      <c r="E1108" s="1"/>
      <c r="F1108" s="1" t="s">
        <v>190</v>
      </c>
      <c r="G1108" s="3">
        <v>3838.44</v>
      </c>
      <c r="H1108" s="3"/>
      <c r="I1108" s="1" t="s">
        <v>185</v>
      </c>
      <c r="J1108" s="1" t="s">
        <v>126</v>
      </c>
      <c r="K1108" s="1" t="s">
        <v>12</v>
      </c>
      <c r="L1108" s="1"/>
    </row>
    <row r="1109" spans="1:12" x14ac:dyDescent="0.2">
      <c r="A1109" s="1" t="s">
        <v>234</v>
      </c>
      <c r="B1109" s="1" t="s">
        <v>13</v>
      </c>
      <c r="C1109" s="2">
        <v>43585</v>
      </c>
      <c r="D1109" s="1" t="s">
        <v>192</v>
      </c>
      <c r="E1109" s="1"/>
      <c r="F1109" s="1" t="s">
        <v>193</v>
      </c>
      <c r="G1109" s="3">
        <v>3992.09</v>
      </c>
      <c r="H1109" s="3"/>
      <c r="I1109" s="1" t="s">
        <v>179</v>
      </c>
      <c r="J1109" s="1" t="s">
        <v>89</v>
      </c>
      <c r="K1109" s="1" t="s">
        <v>12</v>
      </c>
      <c r="L1109" s="1"/>
    </row>
    <row r="1110" spans="1:12" x14ac:dyDescent="0.2">
      <c r="A1110" s="1" t="s">
        <v>234</v>
      </c>
      <c r="B1110" s="1" t="s">
        <v>13</v>
      </c>
      <c r="C1110" s="2">
        <v>43585</v>
      </c>
      <c r="D1110" s="1" t="s">
        <v>192</v>
      </c>
      <c r="E1110" s="1"/>
      <c r="F1110" s="1" t="s">
        <v>193</v>
      </c>
      <c r="G1110" s="3">
        <v>20887.95</v>
      </c>
      <c r="H1110" s="3"/>
      <c r="I1110" s="1" t="s">
        <v>120</v>
      </c>
      <c r="J1110" s="1" t="s">
        <v>171</v>
      </c>
      <c r="K1110" s="1" t="s">
        <v>12</v>
      </c>
      <c r="L1110" s="1"/>
    </row>
    <row r="1111" spans="1:12" x14ac:dyDescent="0.2">
      <c r="A1111" s="1" t="s">
        <v>234</v>
      </c>
      <c r="B1111" s="1" t="s">
        <v>13</v>
      </c>
      <c r="C1111" s="2">
        <v>43585</v>
      </c>
      <c r="D1111" s="1" t="s">
        <v>192</v>
      </c>
      <c r="E1111" s="1"/>
      <c r="F1111" s="1" t="s">
        <v>193</v>
      </c>
      <c r="G1111" s="3">
        <v>4544.5600000000004</v>
      </c>
      <c r="H1111" s="3"/>
      <c r="I1111" s="1" t="s">
        <v>83</v>
      </c>
      <c r="J1111" s="1" t="s">
        <v>175</v>
      </c>
      <c r="K1111" s="1" t="s">
        <v>12</v>
      </c>
      <c r="L1111" s="1"/>
    </row>
    <row r="1112" spans="1:12" x14ac:dyDescent="0.2">
      <c r="A1112" s="1" t="s">
        <v>234</v>
      </c>
      <c r="B1112" s="1" t="s">
        <v>13</v>
      </c>
      <c r="C1112" s="2">
        <v>43585</v>
      </c>
      <c r="D1112" s="1" t="s">
        <v>192</v>
      </c>
      <c r="E1112" s="1"/>
      <c r="F1112" s="1" t="s">
        <v>193</v>
      </c>
      <c r="G1112" s="3">
        <v>3789.13</v>
      </c>
      <c r="H1112" s="3"/>
      <c r="I1112" s="1" t="s">
        <v>83</v>
      </c>
      <c r="J1112" s="1" t="s">
        <v>188</v>
      </c>
      <c r="K1112" s="1" t="s">
        <v>12</v>
      </c>
      <c r="L1112" s="1"/>
    </row>
    <row r="1113" spans="1:12" x14ac:dyDescent="0.2">
      <c r="A1113" s="1" t="s">
        <v>234</v>
      </c>
      <c r="B1113" s="1" t="s">
        <v>13</v>
      </c>
      <c r="C1113" s="2">
        <v>43585</v>
      </c>
      <c r="D1113" s="1" t="s">
        <v>192</v>
      </c>
      <c r="E1113" s="1"/>
      <c r="F1113" s="1" t="s">
        <v>193</v>
      </c>
      <c r="G1113" s="3">
        <v>32183.11</v>
      </c>
      <c r="H1113" s="3"/>
      <c r="I1113" s="1" t="s">
        <v>83</v>
      </c>
      <c r="J1113" s="1" t="s">
        <v>176</v>
      </c>
      <c r="K1113" s="1" t="s">
        <v>12</v>
      </c>
      <c r="L1113" s="1"/>
    </row>
    <row r="1114" spans="1:12" x14ac:dyDescent="0.2">
      <c r="A1114" s="1" t="s">
        <v>234</v>
      </c>
      <c r="B1114" s="1" t="s">
        <v>13</v>
      </c>
      <c r="C1114" s="2">
        <v>43585</v>
      </c>
      <c r="D1114" s="1" t="s">
        <v>192</v>
      </c>
      <c r="E1114" s="1"/>
      <c r="F1114" s="1" t="s">
        <v>193</v>
      </c>
      <c r="G1114" s="3">
        <v>1940.45</v>
      </c>
      <c r="H1114" s="3"/>
      <c r="I1114" s="1" t="s">
        <v>83</v>
      </c>
      <c r="J1114" s="1" t="s">
        <v>676</v>
      </c>
      <c r="K1114" s="1" t="s">
        <v>12</v>
      </c>
      <c r="L1114" s="1"/>
    </row>
    <row r="1115" spans="1:12" x14ac:dyDescent="0.2">
      <c r="A1115" s="1" t="s">
        <v>234</v>
      </c>
      <c r="B1115" s="1" t="s">
        <v>13</v>
      </c>
      <c r="C1115" s="2">
        <v>43585</v>
      </c>
      <c r="D1115" s="1" t="s">
        <v>192</v>
      </c>
      <c r="E1115" s="1"/>
      <c r="F1115" s="1" t="s">
        <v>193</v>
      </c>
      <c r="G1115" s="3">
        <v>334.92</v>
      </c>
      <c r="H1115" s="3"/>
      <c r="I1115" s="1" t="s">
        <v>83</v>
      </c>
      <c r="J1115" s="1" t="s">
        <v>279</v>
      </c>
      <c r="K1115" s="1" t="s">
        <v>12</v>
      </c>
      <c r="L1115" s="1"/>
    </row>
    <row r="1116" spans="1:12" x14ac:dyDescent="0.2">
      <c r="A1116" s="1" t="s">
        <v>234</v>
      </c>
      <c r="B1116" s="1" t="s">
        <v>13</v>
      </c>
      <c r="C1116" s="2">
        <v>43585</v>
      </c>
      <c r="D1116" s="1" t="s">
        <v>192</v>
      </c>
      <c r="E1116" s="1"/>
      <c r="F1116" s="1" t="s">
        <v>193</v>
      </c>
      <c r="G1116" s="3">
        <v>380.25</v>
      </c>
      <c r="H1116" s="3"/>
      <c r="I1116" s="1" t="s">
        <v>83</v>
      </c>
      <c r="J1116" s="1" t="s">
        <v>391</v>
      </c>
      <c r="K1116" s="1" t="s">
        <v>12</v>
      </c>
      <c r="L1116" s="1"/>
    </row>
    <row r="1117" spans="1:12" x14ac:dyDescent="0.2">
      <c r="A1117" s="1" t="s">
        <v>234</v>
      </c>
      <c r="B1117" s="1" t="s">
        <v>13</v>
      </c>
      <c r="C1117" s="2">
        <v>43585</v>
      </c>
      <c r="D1117" s="1" t="s">
        <v>192</v>
      </c>
      <c r="E1117" s="1"/>
      <c r="F1117" s="1" t="s">
        <v>193</v>
      </c>
      <c r="G1117" s="3">
        <v>2039.13</v>
      </c>
      <c r="H1117" s="3"/>
      <c r="I1117" s="1" t="s">
        <v>83</v>
      </c>
      <c r="J1117" s="1" t="s">
        <v>180</v>
      </c>
      <c r="K1117" s="1" t="s">
        <v>12</v>
      </c>
      <c r="L1117" s="1"/>
    </row>
    <row r="1118" spans="1:12" x14ac:dyDescent="0.2">
      <c r="A1118" s="1" t="s">
        <v>234</v>
      </c>
      <c r="B1118" s="1" t="s">
        <v>13</v>
      </c>
      <c r="C1118" s="2">
        <v>43585</v>
      </c>
      <c r="D1118" s="1" t="s">
        <v>192</v>
      </c>
      <c r="E1118" s="1"/>
      <c r="F1118" s="1" t="s">
        <v>193</v>
      </c>
      <c r="G1118" s="3">
        <v>2167.7600000000002</v>
      </c>
      <c r="H1118" s="3"/>
      <c r="I1118" s="1" t="s">
        <v>83</v>
      </c>
      <c r="J1118" s="1" t="s">
        <v>243</v>
      </c>
      <c r="K1118" s="1" t="s">
        <v>12</v>
      </c>
      <c r="L1118" s="1"/>
    </row>
    <row r="1119" spans="1:12" x14ac:dyDescent="0.2">
      <c r="A1119" s="1" t="s">
        <v>234</v>
      </c>
      <c r="B1119" s="1" t="s">
        <v>13</v>
      </c>
      <c r="C1119" s="2">
        <v>43585</v>
      </c>
      <c r="D1119" s="1" t="s">
        <v>192</v>
      </c>
      <c r="E1119" s="1"/>
      <c r="F1119" s="1" t="s">
        <v>193</v>
      </c>
      <c r="G1119" s="3">
        <v>3181</v>
      </c>
      <c r="H1119" s="3"/>
      <c r="I1119" s="1" t="s">
        <v>87</v>
      </c>
      <c r="J1119" s="1" t="s">
        <v>253</v>
      </c>
      <c r="K1119" s="1" t="s">
        <v>12</v>
      </c>
      <c r="L1119" s="1"/>
    </row>
    <row r="1120" spans="1:12" x14ac:dyDescent="0.2">
      <c r="A1120" s="1" t="s">
        <v>234</v>
      </c>
      <c r="B1120" s="1" t="s">
        <v>13</v>
      </c>
      <c r="C1120" s="2">
        <v>43585</v>
      </c>
      <c r="D1120" s="1" t="s">
        <v>192</v>
      </c>
      <c r="E1120" s="1"/>
      <c r="F1120" s="1" t="s">
        <v>193</v>
      </c>
      <c r="G1120" s="3">
        <v>125431.41</v>
      </c>
      <c r="H1120" s="3"/>
      <c r="I1120" s="1" t="s">
        <v>119</v>
      </c>
      <c r="J1120" s="1" t="s">
        <v>86</v>
      </c>
      <c r="K1120" s="1" t="s">
        <v>12</v>
      </c>
      <c r="L1120" s="1"/>
    </row>
    <row r="1121" spans="1:12" x14ac:dyDescent="0.2">
      <c r="A1121" s="1" t="s">
        <v>234</v>
      </c>
      <c r="B1121" s="1" t="s">
        <v>13</v>
      </c>
      <c r="C1121" s="2">
        <v>43585</v>
      </c>
      <c r="D1121" s="1" t="s">
        <v>192</v>
      </c>
      <c r="E1121" s="1"/>
      <c r="F1121" s="1" t="s">
        <v>193</v>
      </c>
      <c r="G1121" s="3">
        <v>6350.44</v>
      </c>
      <c r="H1121" s="3"/>
      <c r="I1121" s="1" t="s">
        <v>106</v>
      </c>
      <c r="J1121" s="1" t="s">
        <v>122</v>
      </c>
      <c r="K1121" s="1" t="s">
        <v>12</v>
      </c>
      <c r="L1121" s="1"/>
    </row>
    <row r="1122" spans="1:12" x14ac:dyDescent="0.2">
      <c r="A1122" s="1" t="s">
        <v>234</v>
      </c>
      <c r="B1122" s="1" t="s">
        <v>13</v>
      </c>
      <c r="C1122" s="2">
        <v>43586</v>
      </c>
      <c r="D1122" s="1" t="s">
        <v>194</v>
      </c>
      <c r="E1122" s="1"/>
      <c r="F1122" s="1" t="s">
        <v>193</v>
      </c>
      <c r="G1122" s="3"/>
      <c r="H1122" s="3">
        <v>2167.7600000000002</v>
      </c>
      <c r="I1122" s="1" t="s">
        <v>83</v>
      </c>
      <c r="J1122" s="1" t="s">
        <v>243</v>
      </c>
      <c r="K1122" s="1" t="s">
        <v>12</v>
      </c>
      <c r="L1122" s="1"/>
    </row>
    <row r="1123" spans="1:12" x14ac:dyDescent="0.2">
      <c r="A1123" s="1" t="s">
        <v>234</v>
      </c>
      <c r="B1123" s="1" t="s">
        <v>13</v>
      </c>
      <c r="C1123" s="2">
        <v>43586</v>
      </c>
      <c r="D1123" s="1" t="s">
        <v>194</v>
      </c>
      <c r="E1123" s="1"/>
      <c r="F1123" s="1" t="s">
        <v>193</v>
      </c>
      <c r="G1123" s="3"/>
      <c r="H1123" s="3">
        <v>10969.03</v>
      </c>
      <c r="I1123" s="1" t="s">
        <v>106</v>
      </c>
      <c r="J1123" s="1" t="s">
        <v>121</v>
      </c>
      <c r="K1123" s="1" t="s">
        <v>12</v>
      </c>
      <c r="L1123" s="1"/>
    </row>
    <row r="1124" spans="1:12" x14ac:dyDescent="0.2">
      <c r="A1124" s="1" t="s">
        <v>234</v>
      </c>
      <c r="B1124" s="1" t="s">
        <v>13</v>
      </c>
      <c r="C1124" s="2">
        <v>43586</v>
      </c>
      <c r="D1124" s="1" t="s">
        <v>194</v>
      </c>
      <c r="E1124" s="1"/>
      <c r="F1124" s="1" t="s">
        <v>193</v>
      </c>
      <c r="G1124" s="3"/>
      <c r="H1124" s="3">
        <v>3992.09</v>
      </c>
      <c r="I1124" s="1" t="s">
        <v>179</v>
      </c>
      <c r="J1124" s="1" t="s">
        <v>89</v>
      </c>
      <c r="K1124" s="1" t="s">
        <v>12</v>
      </c>
      <c r="L1124" s="1"/>
    </row>
    <row r="1125" spans="1:12" x14ac:dyDescent="0.2">
      <c r="A1125" s="1" t="s">
        <v>234</v>
      </c>
      <c r="B1125" s="1" t="s">
        <v>13</v>
      </c>
      <c r="C1125" s="2">
        <v>43586</v>
      </c>
      <c r="D1125" s="1" t="s">
        <v>194</v>
      </c>
      <c r="E1125" s="1"/>
      <c r="F1125" s="1" t="s">
        <v>193</v>
      </c>
      <c r="G1125" s="3"/>
      <c r="H1125" s="3">
        <v>6350.44</v>
      </c>
      <c r="I1125" s="1" t="s">
        <v>106</v>
      </c>
      <c r="J1125" s="1" t="s">
        <v>122</v>
      </c>
      <c r="K1125" s="1" t="s">
        <v>12</v>
      </c>
      <c r="L1125" s="1"/>
    </row>
    <row r="1126" spans="1:12" x14ac:dyDescent="0.2">
      <c r="A1126" s="1" t="s">
        <v>234</v>
      </c>
      <c r="B1126" s="1" t="s">
        <v>13</v>
      </c>
      <c r="C1126" s="2">
        <v>43586</v>
      </c>
      <c r="D1126" s="1" t="s">
        <v>194</v>
      </c>
      <c r="E1126" s="1"/>
      <c r="F1126" s="1" t="s">
        <v>193</v>
      </c>
      <c r="G1126" s="3"/>
      <c r="H1126" s="3">
        <v>3760.37</v>
      </c>
      <c r="I1126" s="1" t="s">
        <v>83</v>
      </c>
      <c r="J1126" s="1" t="s">
        <v>174</v>
      </c>
      <c r="K1126" s="1" t="s">
        <v>12</v>
      </c>
      <c r="L1126" s="1"/>
    </row>
    <row r="1127" spans="1:12" x14ac:dyDescent="0.2">
      <c r="A1127" s="1" t="s">
        <v>234</v>
      </c>
      <c r="B1127" s="1" t="s">
        <v>13</v>
      </c>
      <c r="C1127" s="2">
        <v>43586</v>
      </c>
      <c r="D1127" s="1" t="s">
        <v>194</v>
      </c>
      <c r="E1127" s="1"/>
      <c r="F1127" s="1" t="s">
        <v>193</v>
      </c>
      <c r="G1127" s="3"/>
      <c r="H1127" s="3">
        <v>3789.13</v>
      </c>
      <c r="I1127" s="1" t="s">
        <v>83</v>
      </c>
      <c r="J1127" s="1" t="s">
        <v>188</v>
      </c>
      <c r="K1127" s="1" t="s">
        <v>12</v>
      </c>
      <c r="L1127" s="1"/>
    </row>
    <row r="1128" spans="1:12" x14ac:dyDescent="0.2">
      <c r="A1128" s="1" t="s">
        <v>234</v>
      </c>
      <c r="B1128" s="1" t="s">
        <v>13</v>
      </c>
      <c r="C1128" s="2">
        <v>43586</v>
      </c>
      <c r="D1128" s="1" t="s">
        <v>194</v>
      </c>
      <c r="E1128" s="1"/>
      <c r="F1128" s="1" t="s">
        <v>193</v>
      </c>
      <c r="G1128" s="3"/>
      <c r="H1128" s="3">
        <v>334.92</v>
      </c>
      <c r="I1128" s="1" t="s">
        <v>83</v>
      </c>
      <c r="J1128" s="1" t="s">
        <v>279</v>
      </c>
      <c r="K1128" s="1" t="s">
        <v>12</v>
      </c>
      <c r="L1128" s="1"/>
    </row>
    <row r="1129" spans="1:12" x14ac:dyDescent="0.2">
      <c r="A1129" s="1" t="s">
        <v>234</v>
      </c>
      <c r="B1129" s="1" t="s">
        <v>13</v>
      </c>
      <c r="C1129" s="2">
        <v>43586</v>
      </c>
      <c r="D1129" s="1" t="s">
        <v>194</v>
      </c>
      <c r="E1129" s="1"/>
      <c r="F1129" s="1" t="s">
        <v>193</v>
      </c>
      <c r="G1129" s="3"/>
      <c r="H1129" s="3">
        <v>20887.95</v>
      </c>
      <c r="I1129" s="1" t="s">
        <v>120</v>
      </c>
      <c r="J1129" s="1" t="s">
        <v>171</v>
      </c>
      <c r="K1129" s="1" t="s">
        <v>12</v>
      </c>
      <c r="L1129" s="1"/>
    </row>
    <row r="1130" spans="1:12" x14ac:dyDescent="0.2">
      <c r="A1130" s="1" t="s">
        <v>234</v>
      </c>
      <c r="B1130" s="1" t="s">
        <v>13</v>
      </c>
      <c r="C1130" s="2">
        <v>43586</v>
      </c>
      <c r="D1130" s="1" t="s">
        <v>194</v>
      </c>
      <c r="E1130" s="1"/>
      <c r="F1130" s="1" t="s">
        <v>193</v>
      </c>
      <c r="G1130" s="3"/>
      <c r="H1130" s="3">
        <v>6300.81</v>
      </c>
      <c r="I1130" s="1" t="s">
        <v>123</v>
      </c>
      <c r="J1130" s="1" t="s">
        <v>124</v>
      </c>
      <c r="K1130" s="1" t="s">
        <v>12</v>
      </c>
      <c r="L1130" s="1"/>
    </row>
    <row r="1131" spans="1:12" x14ac:dyDescent="0.2">
      <c r="A1131" s="1" t="s">
        <v>234</v>
      </c>
      <c r="B1131" s="1" t="s">
        <v>13</v>
      </c>
      <c r="C1131" s="2">
        <v>43586</v>
      </c>
      <c r="D1131" s="1" t="s">
        <v>194</v>
      </c>
      <c r="E1131" s="1"/>
      <c r="F1131" s="1" t="s">
        <v>193</v>
      </c>
      <c r="G1131" s="3"/>
      <c r="H1131" s="3">
        <v>3181</v>
      </c>
      <c r="I1131" s="1" t="s">
        <v>87</v>
      </c>
      <c r="J1131" s="1" t="s">
        <v>253</v>
      </c>
      <c r="K1131" s="1" t="s">
        <v>12</v>
      </c>
      <c r="L1131" s="1"/>
    </row>
    <row r="1132" spans="1:12" x14ac:dyDescent="0.2">
      <c r="A1132" s="1" t="s">
        <v>234</v>
      </c>
      <c r="B1132" s="1" t="s">
        <v>13</v>
      </c>
      <c r="C1132" s="2">
        <v>43586</v>
      </c>
      <c r="D1132" s="1" t="s">
        <v>194</v>
      </c>
      <c r="E1132" s="1"/>
      <c r="F1132" s="1" t="s">
        <v>193</v>
      </c>
      <c r="G1132" s="3"/>
      <c r="H1132" s="3">
        <v>1940.45</v>
      </c>
      <c r="I1132" s="1" t="s">
        <v>83</v>
      </c>
      <c r="J1132" s="1" t="s">
        <v>676</v>
      </c>
      <c r="K1132" s="1" t="s">
        <v>12</v>
      </c>
      <c r="L1132" s="1"/>
    </row>
    <row r="1133" spans="1:12" x14ac:dyDescent="0.2">
      <c r="A1133" s="1" t="s">
        <v>234</v>
      </c>
      <c r="B1133" s="1" t="s">
        <v>13</v>
      </c>
      <c r="C1133" s="2">
        <v>43586</v>
      </c>
      <c r="D1133" s="1" t="s">
        <v>194</v>
      </c>
      <c r="E1133" s="1"/>
      <c r="F1133" s="1" t="s">
        <v>193</v>
      </c>
      <c r="G1133" s="3"/>
      <c r="H1133" s="3">
        <v>32183.11</v>
      </c>
      <c r="I1133" s="1" t="s">
        <v>83</v>
      </c>
      <c r="J1133" s="1" t="s">
        <v>176</v>
      </c>
      <c r="K1133" s="1" t="s">
        <v>12</v>
      </c>
      <c r="L1133" s="1"/>
    </row>
    <row r="1134" spans="1:12" x14ac:dyDescent="0.2">
      <c r="A1134" s="1" t="s">
        <v>234</v>
      </c>
      <c r="B1134" s="1" t="s">
        <v>13</v>
      </c>
      <c r="C1134" s="2">
        <v>43586</v>
      </c>
      <c r="D1134" s="1" t="s">
        <v>194</v>
      </c>
      <c r="E1134" s="1"/>
      <c r="F1134" s="1" t="s">
        <v>193</v>
      </c>
      <c r="G1134" s="3"/>
      <c r="H1134" s="3">
        <v>301.25</v>
      </c>
      <c r="I1134" s="1" t="s">
        <v>85</v>
      </c>
      <c r="J1134" s="1" t="s">
        <v>125</v>
      </c>
      <c r="K1134" s="1" t="s">
        <v>12</v>
      </c>
      <c r="L1134" s="1"/>
    </row>
    <row r="1135" spans="1:12" x14ac:dyDescent="0.2">
      <c r="A1135" s="1" t="s">
        <v>234</v>
      </c>
      <c r="B1135" s="1" t="s">
        <v>13</v>
      </c>
      <c r="C1135" s="2">
        <v>43586</v>
      </c>
      <c r="D1135" s="1" t="s">
        <v>194</v>
      </c>
      <c r="E1135" s="1"/>
      <c r="F1135" s="1" t="s">
        <v>193</v>
      </c>
      <c r="G1135" s="3"/>
      <c r="H1135" s="3">
        <v>380.25</v>
      </c>
      <c r="I1135" s="1" t="s">
        <v>83</v>
      </c>
      <c r="J1135" s="1" t="s">
        <v>391</v>
      </c>
      <c r="K1135" s="1" t="s">
        <v>12</v>
      </c>
      <c r="L1135" s="1"/>
    </row>
    <row r="1136" spans="1:12" x14ac:dyDescent="0.2">
      <c r="A1136" s="1" t="s">
        <v>234</v>
      </c>
      <c r="B1136" s="1" t="s">
        <v>13</v>
      </c>
      <c r="C1136" s="2">
        <v>43586</v>
      </c>
      <c r="D1136" s="1" t="s">
        <v>194</v>
      </c>
      <c r="E1136" s="1"/>
      <c r="F1136" s="1" t="s">
        <v>193</v>
      </c>
      <c r="G1136" s="3"/>
      <c r="H1136" s="3">
        <v>1171.27</v>
      </c>
      <c r="I1136" s="1" t="s">
        <v>106</v>
      </c>
      <c r="J1136" s="1" t="s">
        <v>107</v>
      </c>
      <c r="K1136" s="1" t="s">
        <v>12</v>
      </c>
      <c r="L1136" s="1"/>
    </row>
    <row r="1137" spans="1:12" x14ac:dyDescent="0.2">
      <c r="A1137" s="1" t="s">
        <v>234</v>
      </c>
      <c r="B1137" s="1" t="s">
        <v>13</v>
      </c>
      <c r="C1137" s="2">
        <v>43586</v>
      </c>
      <c r="D1137" s="1" t="s">
        <v>194</v>
      </c>
      <c r="E1137" s="1"/>
      <c r="F1137" s="1" t="s">
        <v>193</v>
      </c>
      <c r="G1137" s="3"/>
      <c r="H1137" s="3">
        <v>125431.41</v>
      </c>
      <c r="I1137" s="1" t="s">
        <v>119</v>
      </c>
      <c r="J1137" s="1" t="s">
        <v>86</v>
      </c>
      <c r="K1137" s="1" t="s">
        <v>12</v>
      </c>
      <c r="L1137" s="1"/>
    </row>
    <row r="1138" spans="1:12" x14ac:dyDescent="0.2">
      <c r="A1138" s="1" t="s">
        <v>234</v>
      </c>
      <c r="B1138" s="1" t="s">
        <v>13</v>
      </c>
      <c r="C1138" s="2">
        <v>43586</v>
      </c>
      <c r="D1138" s="1" t="s">
        <v>194</v>
      </c>
      <c r="E1138" s="1"/>
      <c r="F1138" s="1" t="s">
        <v>193</v>
      </c>
      <c r="G1138" s="3"/>
      <c r="H1138" s="3">
        <v>4544.5600000000004</v>
      </c>
      <c r="I1138" s="1" t="s">
        <v>83</v>
      </c>
      <c r="J1138" s="1" t="s">
        <v>175</v>
      </c>
      <c r="K1138" s="1" t="s">
        <v>12</v>
      </c>
      <c r="L1138" s="1"/>
    </row>
    <row r="1139" spans="1:12" x14ac:dyDescent="0.2">
      <c r="A1139" s="1" t="s">
        <v>234</v>
      </c>
      <c r="B1139" s="1" t="s">
        <v>13</v>
      </c>
      <c r="C1139" s="2">
        <v>43586</v>
      </c>
      <c r="D1139" s="1" t="s">
        <v>194</v>
      </c>
      <c r="E1139" s="1"/>
      <c r="F1139" s="1" t="s">
        <v>190</v>
      </c>
      <c r="G1139" s="3"/>
      <c r="H1139" s="3">
        <v>3838.44</v>
      </c>
      <c r="I1139" s="1" t="s">
        <v>185</v>
      </c>
      <c r="J1139" s="1" t="s">
        <v>126</v>
      </c>
      <c r="K1139" s="1" t="s">
        <v>12</v>
      </c>
      <c r="L1139" s="1"/>
    </row>
    <row r="1140" spans="1:12" x14ac:dyDescent="0.2">
      <c r="A1140" s="1" t="s">
        <v>234</v>
      </c>
      <c r="B1140" s="1" t="s">
        <v>13</v>
      </c>
      <c r="C1140" s="2">
        <v>43586</v>
      </c>
      <c r="D1140" s="1" t="s">
        <v>194</v>
      </c>
      <c r="E1140" s="1"/>
      <c r="F1140" s="1" t="s">
        <v>193</v>
      </c>
      <c r="G1140" s="3"/>
      <c r="H1140" s="3">
        <v>1785.32</v>
      </c>
      <c r="I1140" s="1" t="s">
        <v>83</v>
      </c>
      <c r="J1140" s="1" t="s">
        <v>301</v>
      </c>
      <c r="K1140" s="1" t="s">
        <v>12</v>
      </c>
      <c r="L1140" s="1"/>
    </row>
    <row r="1141" spans="1:12" x14ac:dyDescent="0.2">
      <c r="A1141" s="1" t="s">
        <v>234</v>
      </c>
      <c r="B1141" s="1" t="s">
        <v>13</v>
      </c>
      <c r="C1141" s="2">
        <v>43586</v>
      </c>
      <c r="D1141" s="1" t="s">
        <v>194</v>
      </c>
      <c r="E1141" s="1"/>
      <c r="F1141" s="1" t="s">
        <v>193</v>
      </c>
      <c r="G1141" s="3"/>
      <c r="H1141" s="3">
        <v>2039.13</v>
      </c>
      <c r="I1141" s="1" t="s">
        <v>83</v>
      </c>
      <c r="J1141" s="1" t="s">
        <v>180</v>
      </c>
      <c r="K1141" s="1" t="s">
        <v>12</v>
      </c>
      <c r="L1141" s="1"/>
    </row>
    <row r="1142" spans="1:12" x14ac:dyDescent="0.2">
      <c r="A1142" s="1" t="s">
        <v>234</v>
      </c>
      <c r="B1142" s="1" t="s">
        <v>13</v>
      </c>
      <c r="C1142" s="2">
        <v>43586</v>
      </c>
      <c r="D1142" s="1" t="s">
        <v>194</v>
      </c>
      <c r="E1142" s="1"/>
      <c r="F1142" s="1" t="s">
        <v>193</v>
      </c>
      <c r="G1142" s="3"/>
      <c r="H1142" s="3">
        <v>2118.37</v>
      </c>
      <c r="I1142" s="1" t="s">
        <v>108</v>
      </c>
      <c r="J1142" s="1" t="s">
        <v>117</v>
      </c>
      <c r="K1142" s="1" t="s">
        <v>12</v>
      </c>
      <c r="L1142" s="1"/>
    </row>
    <row r="1143" spans="1:12" x14ac:dyDescent="0.2">
      <c r="A1143" s="1" t="s">
        <v>234</v>
      </c>
      <c r="B1143" s="1" t="s">
        <v>13</v>
      </c>
      <c r="C1143" s="2">
        <v>43586</v>
      </c>
      <c r="D1143" s="1" t="s">
        <v>194</v>
      </c>
      <c r="E1143" s="1"/>
      <c r="F1143" s="1" t="s">
        <v>193</v>
      </c>
      <c r="G1143" s="3"/>
      <c r="H1143" s="3">
        <v>9252.74</v>
      </c>
      <c r="I1143" s="1" t="s">
        <v>87</v>
      </c>
      <c r="J1143" s="1" t="s">
        <v>116</v>
      </c>
      <c r="K1143" s="1" t="s">
        <v>12</v>
      </c>
      <c r="L1143" s="1"/>
    </row>
    <row r="1144" spans="1:12" x14ac:dyDescent="0.2">
      <c r="A1144" s="1" t="s">
        <v>234</v>
      </c>
      <c r="B1144" s="1" t="s">
        <v>13</v>
      </c>
      <c r="C1144" s="2">
        <v>43588</v>
      </c>
      <c r="D1144" s="1" t="s">
        <v>133</v>
      </c>
      <c r="E1144" s="1"/>
      <c r="F1144" s="1" t="s">
        <v>1028</v>
      </c>
      <c r="G1144" s="3">
        <v>484.61</v>
      </c>
      <c r="H1144" s="3"/>
      <c r="I1144" s="1" t="s">
        <v>185</v>
      </c>
      <c r="J1144" s="1" t="s">
        <v>126</v>
      </c>
      <c r="K1144" s="1" t="s">
        <v>84</v>
      </c>
      <c r="L1144" s="1" t="s">
        <v>26</v>
      </c>
    </row>
    <row r="1145" spans="1:12" x14ac:dyDescent="0.2">
      <c r="A1145" s="1" t="s">
        <v>234</v>
      </c>
      <c r="B1145" s="1" t="s">
        <v>13</v>
      </c>
      <c r="C1145" s="2">
        <v>43588</v>
      </c>
      <c r="D1145" s="1" t="s">
        <v>133</v>
      </c>
      <c r="E1145" s="1"/>
      <c r="F1145" s="1" t="s">
        <v>1029</v>
      </c>
      <c r="G1145" s="3">
        <v>498.9</v>
      </c>
      <c r="H1145" s="3"/>
      <c r="I1145" s="1" t="s">
        <v>119</v>
      </c>
      <c r="J1145" s="1" t="s">
        <v>86</v>
      </c>
      <c r="K1145" s="1" t="s">
        <v>12</v>
      </c>
      <c r="L1145" s="1" t="s">
        <v>20</v>
      </c>
    </row>
    <row r="1146" spans="1:12" x14ac:dyDescent="0.2">
      <c r="A1146" s="1" t="s">
        <v>234</v>
      </c>
      <c r="B1146" s="1" t="s">
        <v>13</v>
      </c>
      <c r="C1146" s="2">
        <v>43588</v>
      </c>
      <c r="D1146" s="1" t="s">
        <v>133</v>
      </c>
      <c r="E1146" s="1"/>
      <c r="F1146" s="1" t="s">
        <v>1030</v>
      </c>
      <c r="G1146" s="3">
        <v>1003.8</v>
      </c>
      <c r="H1146" s="3"/>
      <c r="I1146" s="1" t="s">
        <v>179</v>
      </c>
      <c r="J1146" s="1" t="s">
        <v>89</v>
      </c>
      <c r="K1146" s="1" t="s">
        <v>12</v>
      </c>
      <c r="L1146" s="1" t="s">
        <v>483</v>
      </c>
    </row>
    <row r="1147" spans="1:12" x14ac:dyDescent="0.2">
      <c r="A1147" s="1" t="s">
        <v>234</v>
      </c>
      <c r="B1147" s="1" t="s">
        <v>13</v>
      </c>
      <c r="C1147" s="2">
        <v>43588</v>
      </c>
      <c r="D1147" s="1" t="s">
        <v>133</v>
      </c>
      <c r="E1147" s="1"/>
      <c r="F1147" s="1" t="s">
        <v>1031</v>
      </c>
      <c r="G1147" s="3">
        <v>121.83</v>
      </c>
      <c r="H1147" s="3"/>
      <c r="I1147" s="1" t="s">
        <v>185</v>
      </c>
      <c r="J1147" s="1" t="s">
        <v>126</v>
      </c>
      <c r="K1147" s="1" t="s">
        <v>84</v>
      </c>
      <c r="L1147" s="1" t="s">
        <v>241</v>
      </c>
    </row>
    <row r="1148" spans="1:12" x14ac:dyDescent="0.2">
      <c r="A1148" s="1" t="s">
        <v>234</v>
      </c>
      <c r="B1148" s="1" t="s">
        <v>13</v>
      </c>
      <c r="C1148" s="2">
        <v>43588</v>
      </c>
      <c r="D1148" s="1" t="s">
        <v>133</v>
      </c>
      <c r="E1148" s="1"/>
      <c r="F1148" s="1" t="s">
        <v>1032</v>
      </c>
      <c r="G1148" s="3">
        <v>1379.97</v>
      </c>
      <c r="H1148" s="3"/>
      <c r="I1148" s="1" t="s">
        <v>106</v>
      </c>
      <c r="J1148" s="1" t="s">
        <v>122</v>
      </c>
      <c r="K1148" s="1" t="s">
        <v>12</v>
      </c>
      <c r="L1148" s="1" t="s">
        <v>27</v>
      </c>
    </row>
    <row r="1149" spans="1:12" x14ac:dyDescent="0.2">
      <c r="A1149" s="1" t="s">
        <v>234</v>
      </c>
      <c r="B1149" s="1" t="s">
        <v>13</v>
      </c>
      <c r="C1149" s="2">
        <v>43588</v>
      </c>
      <c r="D1149" s="1" t="s">
        <v>133</v>
      </c>
      <c r="E1149" s="1"/>
      <c r="F1149" s="1" t="s">
        <v>1033</v>
      </c>
      <c r="G1149" s="3">
        <v>709.23</v>
      </c>
      <c r="H1149" s="3"/>
      <c r="I1149" s="1" t="s">
        <v>119</v>
      </c>
      <c r="J1149" s="1" t="s">
        <v>86</v>
      </c>
      <c r="K1149" s="1" t="s">
        <v>12</v>
      </c>
      <c r="L1149" s="1" t="s">
        <v>486</v>
      </c>
    </row>
    <row r="1150" spans="1:12" x14ac:dyDescent="0.2">
      <c r="A1150" s="1" t="s">
        <v>234</v>
      </c>
      <c r="B1150" s="1" t="s">
        <v>13</v>
      </c>
      <c r="C1150" s="2">
        <v>43588</v>
      </c>
      <c r="D1150" s="1" t="s">
        <v>133</v>
      </c>
      <c r="E1150" s="1"/>
      <c r="F1150" s="1" t="s">
        <v>1034</v>
      </c>
      <c r="G1150" s="3">
        <v>713.24</v>
      </c>
      <c r="H1150" s="3"/>
      <c r="I1150" s="1" t="s">
        <v>119</v>
      </c>
      <c r="J1150" s="1" t="s">
        <v>86</v>
      </c>
      <c r="K1150" s="1" t="s">
        <v>12</v>
      </c>
      <c r="L1150" s="1" t="s">
        <v>277</v>
      </c>
    </row>
    <row r="1151" spans="1:12" x14ac:dyDescent="0.2">
      <c r="A1151" s="1" t="s">
        <v>234</v>
      </c>
      <c r="B1151" s="1" t="s">
        <v>13</v>
      </c>
      <c r="C1151" s="2">
        <v>43588</v>
      </c>
      <c r="D1151" s="1" t="s">
        <v>133</v>
      </c>
      <c r="E1151" s="1"/>
      <c r="F1151" s="1" t="s">
        <v>1035</v>
      </c>
      <c r="G1151" s="3">
        <v>1216</v>
      </c>
      <c r="H1151" s="3"/>
      <c r="I1151" s="1" t="s">
        <v>106</v>
      </c>
      <c r="J1151" s="1" t="s">
        <v>121</v>
      </c>
      <c r="K1151" s="1" t="s">
        <v>12</v>
      </c>
      <c r="L1151" s="1" t="s">
        <v>317</v>
      </c>
    </row>
    <row r="1152" spans="1:12" x14ac:dyDescent="0.2">
      <c r="A1152" s="1" t="s">
        <v>234</v>
      </c>
      <c r="B1152" s="1" t="s">
        <v>13</v>
      </c>
      <c r="C1152" s="2">
        <v>43588</v>
      </c>
      <c r="D1152" s="1" t="s">
        <v>133</v>
      </c>
      <c r="E1152" s="1"/>
      <c r="F1152" s="1" t="s">
        <v>1036</v>
      </c>
      <c r="G1152" s="3">
        <v>565.77</v>
      </c>
      <c r="H1152" s="3"/>
      <c r="I1152" s="1" t="s">
        <v>106</v>
      </c>
      <c r="J1152" s="1" t="s">
        <v>121</v>
      </c>
      <c r="K1152" s="1" t="s">
        <v>12</v>
      </c>
      <c r="L1152" s="1" t="s">
        <v>25</v>
      </c>
    </row>
    <row r="1153" spans="1:12" x14ac:dyDescent="0.2">
      <c r="A1153" s="1" t="s">
        <v>234</v>
      </c>
      <c r="B1153" s="1" t="s">
        <v>13</v>
      </c>
      <c r="C1153" s="2">
        <v>43588</v>
      </c>
      <c r="D1153" s="1" t="s">
        <v>133</v>
      </c>
      <c r="E1153" s="1"/>
      <c r="F1153" s="1" t="s">
        <v>710</v>
      </c>
      <c r="G1153" s="3">
        <v>708.21</v>
      </c>
      <c r="H1153" s="3"/>
      <c r="I1153" s="1" t="s">
        <v>119</v>
      </c>
      <c r="J1153" s="1" t="s">
        <v>86</v>
      </c>
      <c r="K1153" s="1" t="s">
        <v>12</v>
      </c>
      <c r="L1153" s="1" t="s">
        <v>248</v>
      </c>
    </row>
    <row r="1154" spans="1:12" x14ac:dyDescent="0.2">
      <c r="A1154" s="1" t="s">
        <v>234</v>
      </c>
      <c r="B1154" s="1" t="s">
        <v>13</v>
      </c>
      <c r="C1154" s="2">
        <v>43588</v>
      </c>
      <c r="D1154" s="1" t="s">
        <v>133</v>
      </c>
      <c r="E1154" s="1"/>
      <c r="F1154" s="1" t="s">
        <v>1037</v>
      </c>
      <c r="G1154" s="3">
        <v>1125</v>
      </c>
      <c r="H1154" s="3"/>
      <c r="I1154" s="1" t="s">
        <v>119</v>
      </c>
      <c r="J1154" s="1" t="s">
        <v>86</v>
      </c>
      <c r="K1154" s="1" t="s">
        <v>84</v>
      </c>
      <c r="L1154" s="1" t="s">
        <v>300</v>
      </c>
    </row>
    <row r="1155" spans="1:12" x14ac:dyDescent="0.2">
      <c r="A1155" s="1" t="s">
        <v>234</v>
      </c>
      <c r="B1155" s="1" t="s">
        <v>13</v>
      </c>
      <c r="C1155" s="2">
        <v>43588</v>
      </c>
      <c r="D1155" s="1" t="s">
        <v>133</v>
      </c>
      <c r="E1155" s="1"/>
      <c r="F1155" s="1" t="s">
        <v>1038</v>
      </c>
      <c r="G1155" s="3">
        <v>73.900000000000006</v>
      </c>
      <c r="H1155" s="3"/>
      <c r="I1155" s="1" t="s">
        <v>123</v>
      </c>
      <c r="J1155" s="1" t="s">
        <v>124</v>
      </c>
      <c r="K1155" s="1" t="s">
        <v>84</v>
      </c>
      <c r="L1155" s="1" t="s">
        <v>51</v>
      </c>
    </row>
    <row r="1156" spans="1:12" x14ac:dyDescent="0.2">
      <c r="A1156" s="1" t="s">
        <v>234</v>
      </c>
      <c r="B1156" s="1" t="s">
        <v>13</v>
      </c>
      <c r="C1156" s="2">
        <v>43588</v>
      </c>
      <c r="D1156" s="1" t="s">
        <v>133</v>
      </c>
      <c r="E1156" s="1"/>
      <c r="F1156" s="1" t="s">
        <v>1039</v>
      </c>
      <c r="G1156" s="3">
        <v>397.28</v>
      </c>
      <c r="H1156" s="3"/>
      <c r="I1156" s="1" t="s">
        <v>119</v>
      </c>
      <c r="J1156" s="1" t="s">
        <v>86</v>
      </c>
      <c r="K1156" s="1" t="s">
        <v>84</v>
      </c>
      <c r="L1156" s="1" t="s">
        <v>306</v>
      </c>
    </row>
    <row r="1157" spans="1:12" x14ac:dyDescent="0.2">
      <c r="A1157" s="1" t="s">
        <v>234</v>
      </c>
      <c r="B1157" s="1" t="s">
        <v>13</v>
      </c>
      <c r="C1157" s="2">
        <v>43588</v>
      </c>
      <c r="D1157" s="1" t="s">
        <v>133</v>
      </c>
      <c r="E1157" s="1"/>
      <c r="F1157" s="1" t="s">
        <v>1040</v>
      </c>
      <c r="G1157" s="3">
        <v>864.19</v>
      </c>
      <c r="H1157" s="3"/>
      <c r="I1157" s="1" t="s">
        <v>119</v>
      </c>
      <c r="J1157" s="1" t="s">
        <v>86</v>
      </c>
      <c r="K1157" s="1" t="s">
        <v>12</v>
      </c>
      <c r="L1157" s="1" t="s">
        <v>456</v>
      </c>
    </row>
    <row r="1158" spans="1:12" x14ac:dyDescent="0.2">
      <c r="A1158" s="1" t="s">
        <v>234</v>
      </c>
      <c r="B1158" s="1" t="s">
        <v>13</v>
      </c>
      <c r="C1158" s="2">
        <v>43588</v>
      </c>
      <c r="D1158" s="1" t="s">
        <v>133</v>
      </c>
      <c r="E1158" s="1"/>
      <c r="F1158" s="1" t="s">
        <v>1041</v>
      </c>
      <c r="G1158" s="3">
        <v>923.03</v>
      </c>
      <c r="H1158" s="3"/>
      <c r="I1158" s="1" t="s">
        <v>83</v>
      </c>
      <c r="J1158" s="1" t="s">
        <v>176</v>
      </c>
      <c r="K1158" s="1" t="s">
        <v>12</v>
      </c>
      <c r="L1158" s="1" t="s">
        <v>265</v>
      </c>
    </row>
    <row r="1159" spans="1:12" x14ac:dyDescent="0.2">
      <c r="A1159" s="1" t="s">
        <v>234</v>
      </c>
      <c r="B1159" s="1" t="s">
        <v>13</v>
      </c>
      <c r="C1159" s="2">
        <v>43588</v>
      </c>
      <c r="D1159" s="1" t="s">
        <v>133</v>
      </c>
      <c r="E1159" s="1"/>
      <c r="F1159" s="1" t="s">
        <v>1042</v>
      </c>
      <c r="G1159" s="3">
        <v>533.84</v>
      </c>
      <c r="H1159" s="3"/>
      <c r="I1159" s="1" t="s">
        <v>83</v>
      </c>
      <c r="J1159" s="1" t="s">
        <v>174</v>
      </c>
      <c r="K1159" s="1" t="s">
        <v>12</v>
      </c>
      <c r="L1159" s="1" t="s">
        <v>36</v>
      </c>
    </row>
    <row r="1160" spans="1:12" x14ac:dyDescent="0.2">
      <c r="A1160" s="1" t="s">
        <v>234</v>
      </c>
      <c r="B1160" s="1" t="s">
        <v>13</v>
      </c>
      <c r="C1160" s="2">
        <v>43588</v>
      </c>
      <c r="D1160" s="1" t="s">
        <v>133</v>
      </c>
      <c r="E1160" s="1"/>
      <c r="F1160" s="1" t="s">
        <v>1043</v>
      </c>
      <c r="G1160" s="3">
        <v>485.9</v>
      </c>
      <c r="H1160" s="3"/>
      <c r="I1160" s="1" t="s">
        <v>119</v>
      </c>
      <c r="J1160" s="1" t="s">
        <v>86</v>
      </c>
      <c r="K1160" s="1" t="s">
        <v>12</v>
      </c>
      <c r="L1160" s="1" t="s">
        <v>491</v>
      </c>
    </row>
    <row r="1161" spans="1:12" x14ac:dyDescent="0.2">
      <c r="A1161" s="1" t="s">
        <v>234</v>
      </c>
      <c r="B1161" s="1" t="s">
        <v>13</v>
      </c>
      <c r="C1161" s="2">
        <v>43588</v>
      </c>
      <c r="D1161" s="1" t="s">
        <v>133</v>
      </c>
      <c r="E1161" s="1"/>
      <c r="F1161" s="1" t="s">
        <v>1044</v>
      </c>
      <c r="G1161" s="3">
        <v>1078.51</v>
      </c>
      <c r="H1161" s="3"/>
      <c r="I1161" s="1" t="s">
        <v>87</v>
      </c>
      <c r="J1161" s="1" t="s">
        <v>253</v>
      </c>
      <c r="K1161" s="1" t="s">
        <v>12</v>
      </c>
      <c r="L1161" s="1" t="s">
        <v>74</v>
      </c>
    </row>
    <row r="1162" spans="1:12" x14ac:dyDescent="0.2">
      <c r="A1162" s="1" t="s">
        <v>234</v>
      </c>
      <c r="B1162" s="1" t="s">
        <v>13</v>
      </c>
      <c r="C1162" s="2">
        <v>43588</v>
      </c>
      <c r="D1162" s="1" t="s">
        <v>133</v>
      </c>
      <c r="E1162" s="1"/>
      <c r="F1162" s="1" t="s">
        <v>1045</v>
      </c>
      <c r="G1162" s="3">
        <v>250</v>
      </c>
      <c r="H1162" s="3"/>
      <c r="I1162" s="1" t="s">
        <v>83</v>
      </c>
      <c r="J1162" s="1" t="s">
        <v>175</v>
      </c>
      <c r="K1162" s="1" t="s">
        <v>84</v>
      </c>
      <c r="L1162" s="1" t="s">
        <v>29</v>
      </c>
    </row>
    <row r="1163" spans="1:12" x14ac:dyDescent="0.2">
      <c r="A1163" s="1" t="s">
        <v>234</v>
      </c>
      <c r="B1163" s="1" t="s">
        <v>13</v>
      </c>
      <c r="C1163" s="2">
        <v>43588</v>
      </c>
      <c r="D1163" s="1" t="s">
        <v>133</v>
      </c>
      <c r="E1163" s="1"/>
      <c r="F1163" s="1" t="s">
        <v>1046</v>
      </c>
      <c r="G1163" s="3">
        <v>209.19</v>
      </c>
      <c r="H1163" s="3"/>
      <c r="I1163" s="1" t="s">
        <v>108</v>
      </c>
      <c r="J1163" s="1" t="s">
        <v>117</v>
      </c>
      <c r="K1163" s="1" t="s">
        <v>12</v>
      </c>
      <c r="L1163" s="1" t="s">
        <v>1047</v>
      </c>
    </row>
    <row r="1164" spans="1:12" x14ac:dyDescent="0.2">
      <c r="A1164" s="1" t="s">
        <v>234</v>
      </c>
      <c r="B1164" s="1" t="s">
        <v>13</v>
      </c>
      <c r="C1164" s="2">
        <v>43588</v>
      </c>
      <c r="D1164" s="1" t="s">
        <v>133</v>
      </c>
      <c r="E1164" s="1"/>
      <c r="F1164" s="1" t="s">
        <v>1048</v>
      </c>
      <c r="G1164" s="3">
        <v>491.19</v>
      </c>
      <c r="H1164" s="3"/>
      <c r="I1164" s="1" t="s">
        <v>87</v>
      </c>
      <c r="J1164" s="1" t="s">
        <v>116</v>
      </c>
      <c r="K1164" s="1" t="s">
        <v>12</v>
      </c>
      <c r="L1164" s="1" t="s">
        <v>77</v>
      </c>
    </row>
    <row r="1165" spans="1:12" x14ac:dyDescent="0.2">
      <c r="A1165" s="1" t="s">
        <v>234</v>
      </c>
      <c r="B1165" s="1" t="s">
        <v>13</v>
      </c>
      <c r="C1165" s="2">
        <v>43588</v>
      </c>
      <c r="D1165" s="1" t="s">
        <v>133</v>
      </c>
      <c r="E1165" s="1"/>
      <c r="F1165" s="1" t="s">
        <v>1049</v>
      </c>
      <c r="G1165" s="3">
        <v>498.64</v>
      </c>
      <c r="H1165" s="3"/>
      <c r="I1165" s="1" t="s">
        <v>123</v>
      </c>
      <c r="J1165" s="1" t="s">
        <v>124</v>
      </c>
      <c r="K1165" s="1" t="s">
        <v>12</v>
      </c>
      <c r="L1165" s="1" t="s">
        <v>49</v>
      </c>
    </row>
    <row r="1166" spans="1:12" x14ac:dyDescent="0.2">
      <c r="A1166" s="1" t="s">
        <v>234</v>
      </c>
      <c r="B1166" s="1" t="s">
        <v>13</v>
      </c>
      <c r="C1166" s="2">
        <v>43588</v>
      </c>
      <c r="D1166" s="1" t="s">
        <v>133</v>
      </c>
      <c r="E1166" s="1"/>
      <c r="F1166" s="1" t="s">
        <v>1050</v>
      </c>
      <c r="G1166" s="3">
        <v>772.13</v>
      </c>
      <c r="H1166" s="3"/>
      <c r="I1166" s="1" t="s">
        <v>83</v>
      </c>
      <c r="J1166" s="1" t="s">
        <v>176</v>
      </c>
      <c r="K1166" s="1" t="s">
        <v>12</v>
      </c>
      <c r="L1166" s="1" t="s">
        <v>411</v>
      </c>
    </row>
    <row r="1167" spans="1:12" x14ac:dyDescent="0.2">
      <c r="A1167" s="1" t="s">
        <v>234</v>
      </c>
      <c r="B1167" s="1" t="s">
        <v>13</v>
      </c>
      <c r="C1167" s="2">
        <v>43588</v>
      </c>
      <c r="D1167" s="1" t="s">
        <v>133</v>
      </c>
      <c r="E1167" s="1"/>
      <c r="F1167" s="1" t="s">
        <v>1051</v>
      </c>
      <c r="G1167" s="3">
        <v>964.03</v>
      </c>
      <c r="H1167" s="3"/>
      <c r="I1167" s="1" t="s">
        <v>83</v>
      </c>
      <c r="J1167" s="1" t="s">
        <v>175</v>
      </c>
      <c r="K1167" s="1" t="s">
        <v>84</v>
      </c>
      <c r="L1167" s="1" t="s">
        <v>114</v>
      </c>
    </row>
    <row r="1168" spans="1:12" x14ac:dyDescent="0.2">
      <c r="A1168" s="1" t="s">
        <v>234</v>
      </c>
      <c r="B1168" s="1" t="s">
        <v>13</v>
      </c>
      <c r="C1168" s="2">
        <v>43588</v>
      </c>
      <c r="D1168" s="1" t="s">
        <v>133</v>
      </c>
      <c r="E1168" s="1"/>
      <c r="F1168" s="1" t="s">
        <v>1052</v>
      </c>
      <c r="G1168" s="3">
        <v>99.25</v>
      </c>
      <c r="H1168" s="3"/>
      <c r="I1168" s="1" t="s">
        <v>83</v>
      </c>
      <c r="J1168" s="1" t="s">
        <v>301</v>
      </c>
      <c r="K1168" s="1" t="s">
        <v>12</v>
      </c>
      <c r="L1168" s="1" t="s">
        <v>14</v>
      </c>
    </row>
    <row r="1169" spans="1:12" x14ac:dyDescent="0.2">
      <c r="A1169" s="1" t="s">
        <v>234</v>
      </c>
      <c r="B1169" s="1" t="s">
        <v>13</v>
      </c>
      <c r="C1169" s="2">
        <v>43588</v>
      </c>
      <c r="D1169" s="1" t="s">
        <v>133</v>
      </c>
      <c r="E1169" s="1"/>
      <c r="F1169" s="1" t="s">
        <v>1053</v>
      </c>
      <c r="G1169" s="3">
        <v>640.08000000000004</v>
      </c>
      <c r="H1169" s="3"/>
      <c r="I1169" s="1" t="s">
        <v>123</v>
      </c>
      <c r="J1169" s="1" t="s">
        <v>124</v>
      </c>
      <c r="K1169" s="1" t="s">
        <v>12</v>
      </c>
      <c r="L1169" s="1" t="s">
        <v>261</v>
      </c>
    </row>
    <row r="1170" spans="1:12" x14ac:dyDescent="0.2">
      <c r="A1170" s="1" t="s">
        <v>234</v>
      </c>
      <c r="B1170" s="1" t="s">
        <v>13</v>
      </c>
      <c r="C1170" s="2">
        <v>43588</v>
      </c>
      <c r="D1170" s="1" t="s">
        <v>133</v>
      </c>
      <c r="E1170" s="1"/>
      <c r="F1170" s="1" t="s">
        <v>1054</v>
      </c>
      <c r="G1170" s="3">
        <v>900.84</v>
      </c>
      <c r="H1170" s="3"/>
      <c r="I1170" s="1" t="s">
        <v>83</v>
      </c>
      <c r="J1170" s="1" t="s">
        <v>176</v>
      </c>
      <c r="K1170" s="1" t="s">
        <v>12</v>
      </c>
      <c r="L1170" s="1" t="s">
        <v>369</v>
      </c>
    </row>
    <row r="1171" spans="1:12" x14ac:dyDescent="0.2">
      <c r="A1171" s="1" t="s">
        <v>234</v>
      </c>
      <c r="B1171" s="1" t="s">
        <v>13</v>
      </c>
      <c r="C1171" s="2">
        <v>43588</v>
      </c>
      <c r="D1171" s="1" t="s">
        <v>133</v>
      </c>
      <c r="E1171" s="1"/>
      <c r="F1171" s="1" t="s">
        <v>1055</v>
      </c>
      <c r="G1171" s="3">
        <v>572.26</v>
      </c>
      <c r="H1171" s="3"/>
      <c r="I1171" s="1" t="s">
        <v>119</v>
      </c>
      <c r="J1171" s="1" t="s">
        <v>86</v>
      </c>
      <c r="K1171" s="1" t="s">
        <v>12</v>
      </c>
      <c r="L1171" s="1" t="s">
        <v>61</v>
      </c>
    </row>
    <row r="1172" spans="1:12" x14ac:dyDescent="0.2">
      <c r="A1172" s="1" t="s">
        <v>234</v>
      </c>
      <c r="B1172" s="1" t="s">
        <v>13</v>
      </c>
      <c r="C1172" s="2">
        <v>43588</v>
      </c>
      <c r="D1172" s="1" t="s">
        <v>133</v>
      </c>
      <c r="E1172" s="1"/>
      <c r="F1172" s="1" t="s">
        <v>1056</v>
      </c>
      <c r="G1172" s="3">
        <v>583.79999999999995</v>
      </c>
      <c r="H1172" s="3"/>
      <c r="I1172" s="1" t="s">
        <v>119</v>
      </c>
      <c r="J1172" s="1" t="s">
        <v>86</v>
      </c>
      <c r="K1172" s="1" t="s">
        <v>12</v>
      </c>
      <c r="L1172" s="1" t="s">
        <v>444</v>
      </c>
    </row>
    <row r="1173" spans="1:12" x14ac:dyDescent="0.2">
      <c r="A1173" s="1" t="s">
        <v>234</v>
      </c>
      <c r="B1173" s="1" t="s">
        <v>13</v>
      </c>
      <c r="C1173" s="2">
        <v>43588</v>
      </c>
      <c r="D1173" s="1" t="s">
        <v>133</v>
      </c>
      <c r="E1173" s="1"/>
      <c r="F1173" s="1" t="s">
        <v>1057</v>
      </c>
      <c r="G1173" s="3">
        <v>1135.23</v>
      </c>
      <c r="H1173" s="3"/>
      <c r="I1173" s="1" t="s">
        <v>83</v>
      </c>
      <c r="J1173" s="1" t="s">
        <v>176</v>
      </c>
      <c r="K1173" s="1" t="s">
        <v>12</v>
      </c>
      <c r="L1173" s="1" t="s">
        <v>421</v>
      </c>
    </row>
    <row r="1174" spans="1:12" x14ac:dyDescent="0.2">
      <c r="A1174" s="1" t="s">
        <v>234</v>
      </c>
      <c r="B1174" s="1" t="s">
        <v>13</v>
      </c>
      <c r="C1174" s="2">
        <v>43588</v>
      </c>
      <c r="D1174" s="1" t="s">
        <v>133</v>
      </c>
      <c r="E1174" s="1"/>
      <c r="F1174" s="1" t="s">
        <v>155</v>
      </c>
      <c r="G1174" s="3">
        <v>401.14</v>
      </c>
      <c r="H1174" s="3"/>
      <c r="I1174" s="1"/>
      <c r="J1174" s="1"/>
      <c r="K1174" s="1" t="s">
        <v>12</v>
      </c>
      <c r="L1174" s="1"/>
    </row>
    <row r="1175" spans="1:12" x14ac:dyDescent="0.2">
      <c r="A1175" s="1" t="s">
        <v>234</v>
      </c>
      <c r="B1175" s="1" t="s">
        <v>13</v>
      </c>
      <c r="C1175" s="2">
        <v>43588</v>
      </c>
      <c r="D1175" s="1" t="s">
        <v>133</v>
      </c>
      <c r="E1175" s="1"/>
      <c r="F1175" s="1" t="s">
        <v>1058</v>
      </c>
      <c r="G1175" s="3">
        <v>1185.93</v>
      </c>
      <c r="H1175" s="3"/>
      <c r="I1175" s="1" t="s">
        <v>119</v>
      </c>
      <c r="J1175" s="1" t="s">
        <v>86</v>
      </c>
      <c r="K1175" s="1" t="s">
        <v>12</v>
      </c>
      <c r="L1175" s="1" t="s">
        <v>95</v>
      </c>
    </row>
    <row r="1176" spans="1:12" x14ac:dyDescent="0.2">
      <c r="A1176" s="1" t="s">
        <v>234</v>
      </c>
      <c r="B1176" s="1" t="s">
        <v>13</v>
      </c>
      <c r="C1176" s="2">
        <v>43588</v>
      </c>
      <c r="D1176" s="1" t="s">
        <v>133</v>
      </c>
      <c r="E1176" s="1"/>
      <c r="F1176" s="1" t="s">
        <v>1059</v>
      </c>
      <c r="G1176" s="3">
        <v>646.1</v>
      </c>
      <c r="H1176" s="3"/>
      <c r="I1176" s="1" t="s">
        <v>119</v>
      </c>
      <c r="J1176" s="1" t="s">
        <v>86</v>
      </c>
      <c r="K1176" s="1" t="s">
        <v>12</v>
      </c>
      <c r="L1176" s="1" t="s">
        <v>356</v>
      </c>
    </row>
    <row r="1177" spans="1:12" x14ac:dyDescent="0.2">
      <c r="A1177" s="1" t="s">
        <v>234</v>
      </c>
      <c r="B1177" s="1" t="s">
        <v>13</v>
      </c>
      <c r="C1177" s="2">
        <v>43588</v>
      </c>
      <c r="D1177" s="1" t="s">
        <v>133</v>
      </c>
      <c r="E1177" s="1"/>
      <c r="F1177" s="1" t="s">
        <v>1060</v>
      </c>
      <c r="G1177" s="3">
        <v>418.3</v>
      </c>
      <c r="H1177" s="3"/>
      <c r="I1177" s="1" t="s">
        <v>119</v>
      </c>
      <c r="J1177" s="1" t="s">
        <v>86</v>
      </c>
      <c r="K1177" s="1" t="s">
        <v>12</v>
      </c>
      <c r="L1177" s="1" t="s">
        <v>1011</v>
      </c>
    </row>
    <row r="1178" spans="1:12" x14ac:dyDescent="0.2">
      <c r="A1178" s="1" t="s">
        <v>234</v>
      </c>
      <c r="B1178" s="1" t="s">
        <v>13</v>
      </c>
      <c r="C1178" s="2">
        <v>43588</v>
      </c>
      <c r="D1178" s="1" t="s">
        <v>133</v>
      </c>
      <c r="E1178" s="1"/>
      <c r="F1178" s="1" t="s">
        <v>1031</v>
      </c>
      <c r="G1178" s="3">
        <v>202.43</v>
      </c>
      <c r="H1178" s="3"/>
      <c r="I1178" s="1" t="s">
        <v>123</v>
      </c>
      <c r="J1178" s="1" t="s">
        <v>124</v>
      </c>
      <c r="K1178" s="1" t="s">
        <v>84</v>
      </c>
      <c r="L1178" s="1" t="s">
        <v>241</v>
      </c>
    </row>
    <row r="1179" spans="1:12" x14ac:dyDescent="0.2">
      <c r="A1179" s="1" t="s">
        <v>234</v>
      </c>
      <c r="B1179" s="1" t="s">
        <v>13</v>
      </c>
      <c r="C1179" s="2">
        <v>43588</v>
      </c>
      <c r="D1179" s="1" t="s">
        <v>133</v>
      </c>
      <c r="E1179" s="1"/>
      <c r="F1179" s="1" t="s">
        <v>1039</v>
      </c>
      <c r="G1179" s="3">
        <v>59.83</v>
      </c>
      <c r="H1179" s="3"/>
      <c r="I1179" s="1" t="s">
        <v>106</v>
      </c>
      <c r="J1179" s="1" t="s">
        <v>121</v>
      </c>
      <c r="K1179" s="1" t="s">
        <v>84</v>
      </c>
      <c r="L1179" s="1" t="s">
        <v>306</v>
      </c>
    </row>
    <row r="1180" spans="1:12" x14ac:dyDescent="0.2">
      <c r="A1180" s="1" t="s">
        <v>234</v>
      </c>
      <c r="B1180" s="1" t="s">
        <v>13</v>
      </c>
      <c r="C1180" s="2">
        <v>43588</v>
      </c>
      <c r="D1180" s="1" t="s">
        <v>133</v>
      </c>
      <c r="E1180" s="1"/>
      <c r="F1180" s="1" t="s">
        <v>1061</v>
      </c>
      <c r="G1180" s="3">
        <v>648.41</v>
      </c>
      <c r="H1180" s="3"/>
      <c r="I1180" s="1" t="s">
        <v>119</v>
      </c>
      <c r="J1180" s="1" t="s">
        <v>86</v>
      </c>
      <c r="K1180" s="1" t="s">
        <v>12</v>
      </c>
      <c r="L1180" s="1" t="s">
        <v>342</v>
      </c>
    </row>
    <row r="1181" spans="1:12" x14ac:dyDescent="0.2">
      <c r="A1181" s="1" t="s">
        <v>234</v>
      </c>
      <c r="B1181" s="1" t="s">
        <v>13</v>
      </c>
      <c r="C1181" s="2">
        <v>43588</v>
      </c>
      <c r="D1181" s="1" t="s">
        <v>133</v>
      </c>
      <c r="E1181" s="1"/>
      <c r="F1181" s="1" t="s">
        <v>1062</v>
      </c>
      <c r="G1181" s="3">
        <v>830.23</v>
      </c>
      <c r="H1181" s="3"/>
      <c r="I1181" s="1" t="s">
        <v>119</v>
      </c>
      <c r="J1181" s="1" t="s">
        <v>86</v>
      </c>
      <c r="K1181" s="1" t="s">
        <v>12</v>
      </c>
      <c r="L1181" s="1" t="s">
        <v>94</v>
      </c>
    </row>
    <row r="1182" spans="1:12" x14ac:dyDescent="0.2">
      <c r="A1182" s="1" t="s">
        <v>234</v>
      </c>
      <c r="B1182" s="1" t="s">
        <v>13</v>
      </c>
      <c r="C1182" s="2">
        <v>43588</v>
      </c>
      <c r="D1182" s="1" t="s">
        <v>133</v>
      </c>
      <c r="E1182" s="1"/>
      <c r="F1182" s="1" t="s">
        <v>1045</v>
      </c>
      <c r="G1182" s="3">
        <v>71.25</v>
      </c>
      <c r="H1182" s="3"/>
      <c r="I1182" s="1" t="s">
        <v>106</v>
      </c>
      <c r="J1182" s="1" t="s">
        <v>121</v>
      </c>
      <c r="K1182" s="1" t="s">
        <v>84</v>
      </c>
      <c r="L1182" s="1" t="s">
        <v>29</v>
      </c>
    </row>
    <row r="1183" spans="1:12" x14ac:dyDescent="0.2">
      <c r="A1183" s="1" t="s">
        <v>234</v>
      </c>
      <c r="B1183" s="1" t="s">
        <v>13</v>
      </c>
      <c r="C1183" s="2">
        <v>43588</v>
      </c>
      <c r="D1183" s="1" t="s">
        <v>133</v>
      </c>
      <c r="E1183" s="1"/>
      <c r="F1183" s="1" t="s">
        <v>1063</v>
      </c>
      <c r="G1183" s="3">
        <v>2000.82</v>
      </c>
      <c r="H1183" s="3"/>
      <c r="I1183" s="1" t="s">
        <v>120</v>
      </c>
      <c r="J1183" s="1" t="s">
        <v>171</v>
      </c>
      <c r="K1183" s="1" t="s">
        <v>12</v>
      </c>
      <c r="L1183" s="1" t="s">
        <v>43</v>
      </c>
    </row>
    <row r="1184" spans="1:12" x14ac:dyDescent="0.2">
      <c r="A1184" s="1" t="s">
        <v>234</v>
      </c>
      <c r="B1184" s="1" t="s">
        <v>13</v>
      </c>
      <c r="C1184" s="2">
        <v>43588</v>
      </c>
      <c r="D1184" s="1" t="s">
        <v>133</v>
      </c>
      <c r="E1184" s="1"/>
      <c r="F1184" s="1" t="s">
        <v>1064</v>
      </c>
      <c r="G1184" s="3">
        <v>900.24</v>
      </c>
      <c r="H1184" s="3"/>
      <c r="I1184" s="1" t="s">
        <v>120</v>
      </c>
      <c r="J1184" s="1" t="s">
        <v>171</v>
      </c>
      <c r="K1184" s="1" t="s">
        <v>12</v>
      </c>
      <c r="L1184" s="1" t="s">
        <v>418</v>
      </c>
    </row>
    <row r="1185" spans="1:12" x14ac:dyDescent="0.2">
      <c r="A1185" s="1" t="s">
        <v>234</v>
      </c>
      <c r="B1185" s="1" t="s">
        <v>13</v>
      </c>
      <c r="C1185" s="2">
        <v>43588</v>
      </c>
      <c r="D1185" s="1" t="s">
        <v>133</v>
      </c>
      <c r="E1185" s="1"/>
      <c r="F1185" s="1" t="s">
        <v>1065</v>
      </c>
      <c r="G1185" s="3">
        <v>928.94</v>
      </c>
      <c r="H1185" s="3"/>
      <c r="I1185" s="1" t="s">
        <v>119</v>
      </c>
      <c r="J1185" s="1" t="s">
        <v>86</v>
      </c>
      <c r="K1185" s="1" t="s">
        <v>12</v>
      </c>
      <c r="L1185" s="1" t="s">
        <v>100</v>
      </c>
    </row>
    <row r="1186" spans="1:12" x14ac:dyDescent="0.2">
      <c r="A1186" s="1" t="s">
        <v>234</v>
      </c>
      <c r="B1186" s="1" t="s">
        <v>13</v>
      </c>
      <c r="C1186" s="2">
        <v>43588</v>
      </c>
      <c r="D1186" s="1" t="s">
        <v>133</v>
      </c>
      <c r="E1186" s="1"/>
      <c r="F1186" s="1" t="s">
        <v>1066</v>
      </c>
      <c r="G1186" s="3">
        <v>909.09</v>
      </c>
      <c r="H1186" s="3"/>
      <c r="I1186" s="1" t="s">
        <v>83</v>
      </c>
      <c r="J1186" s="1" t="s">
        <v>176</v>
      </c>
      <c r="K1186" s="1" t="s">
        <v>12</v>
      </c>
      <c r="L1186" s="1" t="s">
        <v>462</v>
      </c>
    </row>
    <row r="1187" spans="1:12" x14ac:dyDescent="0.2">
      <c r="A1187" s="1" t="s">
        <v>234</v>
      </c>
      <c r="B1187" s="1" t="s">
        <v>13</v>
      </c>
      <c r="C1187" s="2">
        <v>43588</v>
      </c>
      <c r="D1187" s="1" t="s">
        <v>133</v>
      </c>
      <c r="E1187" s="1"/>
      <c r="F1187" s="1" t="s">
        <v>1067</v>
      </c>
      <c r="G1187" s="3">
        <v>1299.23</v>
      </c>
      <c r="H1187" s="3"/>
      <c r="I1187" s="1" t="s">
        <v>83</v>
      </c>
      <c r="J1187" s="1" t="s">
        <v>176</v>
      </c>
      <c r="K1187" s="1" t="s">
        <v>12</v>
      </c>
      <c r="L1187" s="1" t="s">
        <v>405</v>
      </c>
    </row>
    <row r="1188" spans="1:12" x14ac:dyDescent="0.2">
      <c r="A1188" s="1" t="s">
        <v>234</v>
      </c>
      <c r="B1188" s="1" t="s">
        <v>13</v>
      </c>
      <c r="C1188" s="2">
        <v>43588</v>
      </c>
      <c r="D1188" s="1" t="s">
        <v>133</v>
      </c>
      <c r="E1188" s="1"/>
      <c r="F1188" s="1" t="s">
        <v>1068</v>
      </c>
      <c r="G1188" s="3">
        <v>1429.23</v>
      </c>
      <c r="H1188" s="3"/>
      <c r="I1188" s="1" t="s">
        <v>119</v>
      </c>
      <c r="J1188" s="1" t="s">
        <v>86</v>
      </c>
      <c r="K1188" s="1" t="s">
        <v>12</v>
      </c>
      <c r="L1188" s="1" t="s">
        <v>31</v>
      </c>
    </row>
    <row r="1189" spans="1:12" x14ac:dyDescent="0.2">
      <c r="A1189" s="1" t="s">
        <v>234</v>
      </c>
      <c r="B1189" s="1" t="s">
        <v>13</v>
      </c>
      <c r="C1189" s="2">
        <v>43588</v>
      </c>
      <c r="D1189" s="1" t="s">
        <v>133</v>
      </c>
      <c r="E1189" s="1"/>
      <c r="F1189" s="1" t="s">
        <v>1069</v>
      </c>
      <c r="G1189" s="3">
        <v>166.14</v>
      </c>
      <c r="H1189" s="3"/>
      <c r="I1189" s="1" t="s">
        <v>119</v>
      </c>
      <c r="J1189" s="1" t="s">
        <v>86</v>
      </c>
      <c r="K1189" s="1" t="s">
        <v>12</v>
      </c>
      <c r="L1189" s="1" t="s">
        <v>1070</v>
      </c>
    </row>
    <row r="1190" spans="1:12" x14ac:dyDescent="0.2">
      <c r="A1190" s="1" t="s">
        <v>234</v>
      </c>
      <c r="B1190" s="1" t="s">
        <v>13</v>
      </c>
      <c r="C1190" s="2">
        <v>43588</v>
      </c>
      <c r="D1190" s="1" t="s">
        <v>133</v>
      </c>
      <c r="E1190" s="1"/>
      <c r="F1190" s="1" t="s">
        <v>1071</v>
      </c>
      <c r="G1190" s="3">
        <v>136.68</v>
      </c>
      <c r="H1190" s="3"/>
      <c r="I1190" s="1" t="s">
        <v>83</v>
      </c>
      <c r="J1190" s="1" t="s">
        <v>301</v>
      </c>
      <c r="K1190" s="1" t="s">
        <v>12</v>
      </c>
      <c r="L1190" s="1" t="s">
        <v>64</v>
      </c>
    </row>
    <row r="1191" spans="1:12" x14ac:dyDescent="0.2">
      <c r="A1191" s="1" t="s">
        <v>234</v>
      </c>
      <c r="B1191" s="1" t="s">
        <v>13</v>
      </c>
      <c r="C1191" s="2">
        <v>43588</v>
      </c>
      <c r="D1191" s="1" t="s">
        <v>133</v>
      </c>
      <c r="E1191" s="1"/>
      <c r="F1191" s="1" t="s">
        <v>1072</v>
      </c>
      <c r="G1191" s="3">
        <v>843.39</v>
      </c>
      <c r="H1191" s="3"/>
      <c r="I1191" s="1" t="s">
        <v>120</v>
      </c>
      <c r="J1191" s="1" t="s">
        <v>171</v>
      </c>
      <c r="K1191" s="1" t="s">
        <v>12</v>
      </c>
      <c r="L1191" s="1" t="s">
        <v>76</v>
      </c>
    </row>
    <row r="1192" spans="1:12" x14ac:dyDescent="0.2">
      <c r="A1192" s="1" t="s">
        <v>234</v>
      </c>
      <c r="B1192" s="1" t="s">
        <v>13</v>
      </c>
      <c r="C1192" s="2">
        <v>43588</v>
      </c>
      <c r="D1192" s="1" t="s">
        <v>133</v>
      </c>
      <c r="E1192" s="1"/>
      <c r="F1192" s="1" t="s">
        <v>1073</v>
      </c>
      <c r="G1192" s="3">
        <v>238.86</v>
      </c>
      <c r="H1192" s="3"/>
      <c r="I1192" s="1" t="s">
        <v>119</v>
      </c>
      <c r="J1192" s="1" t="s">
        <v>86</v>
      </c>
      <c r="K1192" s="1" t="s">
        <v>84</v>
      </c>
      <c r="L1192" s="1" t="s">
        <v>435</v>
      </c>
    </row>
    <row r="1193" spans="1:12" x14ac:dyDescent="0.2">
      <c r="A1193" s="1" t="s">
        <v>234</v>
      </c>
      <c r="B1193" s="1" t="s">
        <v>13</v>
      </c>
      <c r="C1193" s="2">
        <v>43588</v>
      </c>
      <c r="D1193" s="1" t="s">
        <v>133</v>
      </c>
      <c r="E1193" s="1"/>
      <c r="F1193" s="1" t="s">
        <v>1074</v>
      </c>
      <c r="G1193" s="3">
        <v>128.01</v>
      </c>
      <c r="H1193" s="3"/>
      <c r="I1193" s="1" t="s">
        <v>119</v>
      </c>
      <c r="J1193" s="1" t="s">
        <v>86</v>
      </c>
      <c r="K1193" s="1" t="s">
        <v>12</v>
      </c>
      <c r="L1193" s="1" t="s">
        <v>68</v>
      </c>
    </row>
    <row r="1194" spans="1:12" x14ac:dyDescent="0.2">
      <c r="A1194" s="1" t="s">
        <v>234</v>
      </c>
      <c r="B1194" s="1" t="s">
        <v>13</v>
      </c>
      <c r="C1194" s="2">
        <v>43588</v>
      </c>
      <c r="D1194" s="1" t="s">
        <v>133</v>
      </c>
      <c r="E1194" s="1"/>
      <c r="F1194" s="1" t="s">
        <v>1075</v>
      </c>
      <c r="G1194" s="3">
        <v>2294.86</v>
      </c>
      <c r="H1194" s="3"/>
      <c r="I1194" s="1" t="s">
        <v>119</v>
      </c>
      <c r="J1194" s="1" t="s">
        <v>86</v>
      </c>
      <c r="K1194" s="1" t="s">
        <v>12</v>
      </c>
      <c r="L1194" s="1" t="s">
        <v>433</v>
      </c>
    </row>
    <row r="1195" spans="1:12" x14ac:dyDescent="0.2">
      <c r="A1195" s="1" t="s">
        <v>234</v>
      </c>
      <c r="B1195" s="1" t="s">
        <v>13</v>
      </c>
      <c r="C1195" s="2">
        <v>43588</v>
      </c>
      <c r="D1195" s="1" t="s">
        <v>133</v>
      </c>
      <c r="E1195" s="1"/>
      <c r="F1195" s="1" t="s">
        <v>1076</v>
      </c>
      <c r="G1195" s="3">
        <v>88.88</v>
      </c>
      <c r="H1195" s="3"/>
      <c r="I1195" s="1" t="s">
        <v>83</v>
      </c>
      <c r="J1195" s="1" t="s">
        <v>279</v>
      </c>
      <c r="K1195" s="1" t="s">
        <v>12</v>
      </c>
      <c r="L1195" s="1" t="s">
        <v>57</v>
      </c>
    </row>
    <row r="1196" spans="1:12" x14ac:dyDescent="0.2">
      <c r="A1196" s="1" t="s">
        <v>234</v>
      </c>
      <c r="B1196" s="1" t="s">
        <v>13</v>
      </c>
      <c r="C1196" s="2">
        <v>43588</v>
      </c>
      <c r="D1196" s="1" t="s">
        <v>133</v>
      </c>
      <c r="E1196" s="1"/>
      <c r="F1196" s="1" t="s">
        <v>1052</v>
      </c>
      <c r="G1196" s="3">
        <v>49.25</v>
      </c>
      <c r="H1196" s="3"/>
      <c r="I1196" s="1" t="s">
        <v>83</v>
      </c>
      <c r="J1196" s="1" t="s">
        <v>174</v>
      </c>
      <c r="K1196" s="1" t="s">
        <v>12</v>
      </c>
      <c r="L1196" s="1" t="s">
        <v>14</v>
      </c>
    </row>
    <row r="1197" spans="1:12" x14ac:dyDescent="0.2">
      <c r="A1197" s="1" t="s">
        <v>234</v>
      </c>
      <c r="B1197" s="1" t="s">
        <v>13</v>
      </c>
      <c r="C1197" s="2">
        <v>43588</v>
      </c>
      <c r="D1197" s="1" t="s">
        <v>133</v>
      </c>
      <c r="E1197" s="1"/>
      <c r="F1197" s="1" t="s">
        <v>1077</v>
      </c>
      <c r="G1197" s="3">
        <v>846.8</v>
      </c>
      <c r="H1197" s="3"/>
      <c r="I1197" s="1" t="s">
        <v>119</v>
      </c>
      <c r="J1197" s="1" t="s">
        <v>86</v>
      </c>
      <c r="K1197" s="1" t="s">
        <v>12</v>
      </c>
      <c r="L1197" s="1" t="s">
        <v>90</v>
      </c>
    </row>
    <row r="1198" spans="1:12" x14ac:dyDescent="0.2">
      <c r="A1198" s="1" t="s">
        <v>234</v>
      </c>
      <c r="B1198" s="1" t="s">
        <v>13</v>
      </c>
      <c r="C1198" s="2">
        <v>43588</v>
      </c>
      <c r="D1198" s="1" t="s">
        <v>133</v>
      </c>
      <c r="E1198" s="1"/>
      <c r="F1198" s="1" t="s">
        <v>1078</v>
      </c>
      <c r="G1198" s="3">
        <v>635.67999999999995</v>
      </c>
      <c r="H1198" s="3"/>
      <c r="I1198" s="1" t="s">
        <v>120</v>
      </c>
      <c r="J1198" s="1" t="s">
        <v>171</v>
      </c>
      <c r="K1198" s="1" t="s">
        <v>12</v>
      </c>
      <c r="L1198" s="1" t="s">
        <v>110</v>
      </c>
    </row>
    <row r="1199" spans="1:12" x14ac:dyDescent="0.2">
      <c r="A1199" s="1" t="s">
        <v>234</v>
      </c>
      <c r="B1199" s="1" t="s">
        <v>13</v>
      </c>
      <c r="C1199" s="2">
        <v>43588</v>
      </c>
      <c r="D1199" s="1" t="s">
        <v>133</v>
      </c>
      <c r="E1199" s="1"/>
      <c r="F1199" s="1" t="s">
        <v>1079</v>
      </c>
      <c r="G1199" s="3">
        <v>795.96</v>
      </c>
      <c r="H1199" s="3"/>
      <c r="I1199" s="1" t="s">
        <v>120</v>
      </c>
      <c r="J1199" s="1" t="s">
        <v>171</v>
      </c>
      <c r="K1199" s="1" t="s">
        <v>12</v>
      </c>
      <c r="L1199" s="1" t="s">
        <v>101</v>
      </c>
    </row>
    <row r="1200" spans="1:12" x14ac:dyDescent="0.2">
      <c r="A1200" s="1" t="s">
        <v>234</v>
      </c>
      <c r="B1200" s="1" t="s">
        <v>13</v>
      </c>
      <c r="C1200" s="2">
        <v>43588</v>
      </c>
      <c r="D1200" s="1" t="s">
        <v>133</v>
      </c>
      <c r="E1200" s="1"/>
      <c r="F1200" s="1" t="s">
        <v>1080</v>
      </c>
      <c r="G1200" s="3">
        <v>443.39</v>
      </c>
      <c r="H1200" s="3"/>
      <c r="I1200" s="1" t="s">
        <v>120</v>
      </c>
      <c r="J1200" s="1" t="s">
        <v>171</v>
      </c>
      <c r="K1200" s="1" t="s">
        <v>12</v>
      </c>
      <c r="L1200" s="1" t="s">
        <v>34</v>
      </c>
    </row>
    <row r="1201" spans="1:12" x14ac:dyDescent="0.2">
      <c r="A1201" s="1" t="s">
        <v>234</v>
      </c>
      <c r="B1201" s="1" t="s">
        <v>13</v>
      </c>
      <c r="C1201" s="2">
        <v>43588</v>
      </c>
      <c r="D1201" s="1" t="s">
        <v>133</v>
      </c>
      <c r="E1201" s="1"/>
      <c r="F1201" s="1" t="s">
        <v>1081</v>
      </c>
      <c r="G1201" s="3">
        <v>41.54</v>
      </c>
      <c r="H1201" s="3"/>
      <c r="I1201" s="1" t="s">
        <v>119</v>
      </c>
      <c r="J1201" s="1" t="s">
        <v>86</v>
      </c>
      <c r="K1201" s="1" t="s">
        <v>12</v>
      </c>
      <c r="L1201" s="1" t="s">
        <v>993</v>
      </c>
    </row>
    <row r="1202" spans="1:12" x14ac:dyDescent="0.2">
      <c r="A1202" s="1" t="s">
        <v>234</v>
      </c>
      <c r="B1202" s="1" t="s">
        <v>13</v>
      </c>
      <c r="C1202" s="2">
        <v>43588</v>
      </c>
      <c r="D1202" s="1" t="s">
        <v>133</v>
      </c>
      <c r="E1202" s="1"/>
      <c r="F1202" s="1" t="s">
        <v>1082</v>
      </c>
      <c r="G1202" s="3">
        <v>972.02</v>
      </c>
      <c r="H1202" s="3"/>
      <c r="I1202" s="1" t="s">
        <v>119</v>
      </c>
      <c r="J1202" s="1" t="s">
        <v>86</v>
      </c>
      <c r="K1202" s="1" t="s">
        <v>12</v>
      </c>
      <c r="L1202" s="1" t="s">
        <v>395</v>
      </c>
    </row>
    <row r="1203" spans="1:12" x14ac:dyDescent="0.2">
      <c r="A1203" s="1" t="s">
        <v>234</v>
      </c>
      <c r="B1203" s="1" t="s">
        <v>13</v>
      </c>
      <c r="C1203" s="2">
        <v>43588</v>
      </c>
      <c r="D1203" s="1" t="s">
        <v>133</v>
      </c>
      <c r="E1203" s="1"/>
      <c r="F1203" s="1" t="s">
        <v>1028</v>
      </c>
      <c r="G1203" s="3">
        <v>758.15</v>
      </c>
      <c r="H1203" s="3"/>
      <c r="I1203" s="1" t="s">
        <v>83</v>
      </c>
      <c r="J1203" s="1" t="s">
        <v>175</v>
      </c>
      <c r="K1203" s="1" t="s">
        <v>84</v>
      </c>
      <c r="L1203" s="1" t="s">
        <v>26</v>
      </c>
    </row>
    <row r="1204" spans="1:12" x14ac:dyDescent="0.2">
      <c r="A1204" s="1" t="s">
        <v>234</v>
      </c>
      <c r="B1204" s="1" t="s">
        <v>13</v>
      </c>
      <c r="C1204" s="2">
        <v>43588</v>
      </c>
      <c r="D1204" s="1" t="s">
        <v>133</v>
      </c>
      <c r="E1204" s="1"/>
      <c r="F1204" s="1" t="s">
        <v>1042</v>
      </c>
      <c r="G1204" s="3">
        <v>533.84</v>
      </c>
      <c r="H1204" s="3"/>
      <c r="I1204" s="1" t="s">
        <v>83</v>
      </c>
      <c r="J1204" s="1" t="s">
        <v>175</v>
      </c>
      <c r="K1204" s="1" t="s">
        <v>12</v>
      </c>
      <c r="L1204" s="1" t="s">
        <v>36</v>
      </c>
    </row>
    <row r="1205" spans="1:12" x14ac:dyDescent="0.2">
      <c r="A1205" s="1" t="s">
        <v>234</v>
      </c>
      <c r="B1205" s="1" t="s">
        <v>13</v>
      </c>
      <c r="C1205" s="2">
        <v>43588</v>
      </c>
      <c r="D1205" s="1" t="s">
        <v>133</v>
      </c>
      <c r="E1205" s="1"/>
      <c r="F1205" s="1" t="s">
        <v>1083</v>
      </c>
      <c r="G1205" s="3">
        <v>141.53</v>
      </c>
      <c r="H1205" s="3"/>
      <c r="I1205" s="1" t="s">
        <v>83</v>
      </c>
      <c r="J1205" s="1" t="s">
        <v>301</v>
      </c>
      <c r="K1205" s="1" t="s">
        <v>12</v>
      </c>
      <c r="L1205" s="1" t="s">
        <v>99</v>
      </c>
    </row>
    <row r="1206" spans="1:12" x14ac:dyDescent="0.2">
      <c r="A1206" s="1" t="s">
        <v>234</v>
      </c>
      <c r="B1206" s="1" t="s">
        <v>13</v>
      </c>
      <c r="C1206" s="2">
        <v>43588</v>
      </c>
      <c r="D1206" s="1" t="s">
        <v>133</v>
      </c>
      <c r="E1206" s="1"/>
      <c r="F1206" s="1" t="s">
        <v>1042</v>
      </c>
      <c r="G1206" s="3">
        <v>667.3</v>
      </c>
      <c r="H1206" s="3"/>
      <c r="I1206" s="1" t="s">
        <v>83</v>
      </c>
      <c r="J1206" s="1" t="s">
        <v>301</v>
      </c>
      <c r="K1206" s="1" t="s">
        <v>12</v>
      </c>
      <c r="L1206" s="1" t="s">
        <v>36</v>
      </c>
    </row>
    <row r="1207" spans="1:12" x14ac:dyDescent="0.2">
      <c r="A1207" s="1" t="s">
        <v>234</v>
      </c>
      <c r="B1207" s="1" t="s">
        <v>13</v>
      </c>
      <c r="C1207" s="2">
        <v>43588</v>
      </c>
      <c r="D1207" s="1" t="s">
        <v>133</v>
      </c>
      <c r="E1207" s="1"/>
      <c r="F1207" s="1" t="s">
        <v>1084</v>
      </c>
      <c r="G1207" s="3">
        <v>475.65</v>
      </c>
      <c r="H1207" s="3"/>
      <c r="I1207" s="1" t="s">
        <v>185</v>
      </c>
      <c r="J1207" s="1" t="s">
        <v>126</v>
      </c>
      <c r="K1207" s="1" t="s">
        <v>12</v>
      </c>
      <c r="L1207" s="1" t="s">
        <v>97</v>
      </c>
    </row>
    <row r="1208" spans="1:12" x14ac:dyDescent="0.2">
      <c r="A1208" s="1" t="s">
        <v>234</v>
      </c>
      <c r="B1208" s="1" t="s">
        <v>13</v>
      </c>
      <c r="C1208" s="2">
        <v>43588</v>
      </c>
      <c r="D1208" s="1" t="s">
        <v>133</v>
      </c>
      <c r="E1208" s="1"/>
      <c r="F1208" s="1" t="s">
        <v>1085</v>
      </c>
      <c r="G1208" s="3">
        <v>1430.1</v>
      </c>
      <c r="H1208" s="3"/>
      <c r="I1208" s="1" t="s">
        <v>106</v>
      </c>
      <c r="J1208" s="1" t="s">
        <v>122</v>
      </c>
      <c r="K1208" s="1" t="s">
        <v>12</v>
      </c>
      <c r="L1208" s="1" t="s">
        <v>16</v>
      </c>
    </row>
    <row r="1209" spans="1:12" x14ac:dyDescent="0.2">
      <c r="A1209" s="1" t="s">
        <v>234</v>
      </c>
      <c r="B1209" s="1" t="s">
        <v>13</v>
      </c>
      <c r="C1209" s="2">
        <v>43588</v>
      </c>
      <c r="D1209" s="1" t="s">
        <v>133</v>
      </c>
      <c r="E1209" s="1"/>
      <c r="F1209" s="1" t="s">
        <v>1028</v>
      </c>
      <c r="G1209" s="3">
        <v>2961.52</v>
      </c>
      <c r="H1209" s="3"/>
      <c r="I1209" s="1" t="s">
        <v>108</v>
      </c>
      <c r="J1209" s="1" t="s">
        <v>117</v>
      </c>
      <c r="K1209" s="1" t="s">
        <v>84</v>
      </c>
      <c r="L1209" s="1" t="s">
        <v>26</v>
      </c>
    </row>
    <row r="1210" spans="1:12" x14ac:dyDescent="0.2">
      <c r="A1210" s="1" t="s">
        <v>234</v>
      </c>
      <c r="B1210" s="1" t="s">
        <v>13</v>
      </c>
      <c r="C1210" s="2">
        <v>43588</v>
      </c>
      <c r="D1210" s="1" t="s">
        <v>133</v>
      </c>
      <c r="E1210" s="1"/>
      <c r="F1210" s="1" t="s">
        <v>1086</v>
      </c>
      <c r="G1210" s="3">
        <v>1755.57</v>
      </c>
      <c r="H1210" s="3"/>
      <c r="I1210" s="1" t="s">
        <v>106</v>
      </c>
      <c r="J1210" s="1" t="s">
        <v>121</v>
      </c>
      <c r="K1210" s="1" t="s">
        <v>12</v>
      </c>
      <c r="L1210" s="1" t="s">
        <v>313</v>
      </c>
    </row>
    <row r="1211" spans="1:12" x14ac:dyDescent="0.2">
      <c r="A1211" s="1" t="s">
        <v>234</v>
      </c>
      <c r="B1211" s="1" t="s">
        <v>13</v>
      </c>
      <c r="C1211" s="2">
        <v>43588</v>
      </c>
      <c r="D1211" s="1" t="s">
        <v>133</v>
      </c>
      <c r="E1211" s="1"/>
      <c r="F1211" s="1" t="s">
        <v>1087</v>
      </c>
      <c r="G1211" s="3">
        <v>910</v>
      </c>
      <c r="H1211" s="3"/>
      <c r="I1211" s="1" t="s">
        <v>83</v>
      </c>
      <c r="J1211" s="1" t="s">
        <v>176</v>
      </c>
      <c r="K1211" s="1" t="s">
        <v>12</v>
      </c>
      <c r="L1211" s="1" t="s">
        <v>98</v>
      </c>
    </row>
    <row r="1212" spans="1:12" x14ac:dyDescent="0.2">
      <c r="A1212" s="1" t="s">
        <v>234</v>
      </c>
      <c r="B1212" s="1" t="s">
        <v>13</v>
      </c>
      <c r="C1212" s="2">
        <v>43588</v>
      </c>
      <c r="D1212" s="1" t="s">
        <v>133</v>
      </c>
      <c r="E1212" s="1"/>
      <c r="F1212" s="1" t="s">
        <v>1088</v>
      </c>
      <c r="G1212" s="3">
        <v>1084.54</v>
      </c>
      <c r="H1212" s="3"/>
      <c r="I1212" s="1" t="s">
        <v>120</v>
      </c>
      <c r="J1212" s="1" t="s">
        <v>171</v>
      </c>
      <c r="K1212" s="1" t="s">
        <v>12</v>
      </c>
      <c r="L1212" s="1" t="s">
        <v>19</v>
      </c>
    </row>
    <row r="1213" spans="1:12" x14ac:dyDescent="0.2">
      <c r="A1213" s="1" t="s">
        <v>234</v>
      </c>
      <c r="B1213" s="1" t="s">
        <v>13</v>
      </c>
      <c r="C1213" s="2">
        <v>43588</v>
      </c>
      <c r="D1213" s="1" t="s">
        <v>133</v>
      </c>
      <c r="E1213" s="1"/>
      <c r="F1213" s="1" t="s">
        <v>1089</v>
      </c>
      <c r="G1213" s="3">
        <v>988</v>
      </c>
      <c r="H1213" s="3"/>
      <c r="I1213" s="1" t="s">
        <v>119</v>
      </c>
      <c r="J1213" s="1" t="s">
        <v>86</v>
      </c>
      <c r="K1213" s="1" t="s">
        <v>12</v>
      </c>
      <c r="L1213" s="1" t="s">
        <v>283</v>
      </c>
    </row>
    <row r="1214" spans="1:12" x14ac:dyDescent="0.2">
      <c r="A1214" s="1" t="s">
        <v>234</v>
      </c>
      <c r="B1214" s="1" t="s">
        <v>13</v>
      </c>
      <c r="C1214" s="2">
        <v>43588</v>
      </c>
      <c r="D1214" s="1" t="s">
        <v>133</v>
      </c>
      <c r="E1214" s="1"/>
      <c r="F1214" s="1" t="s">
        <v>1090</v>
      </c>
      <c r="G1214" s="3">
        <v>1076.99</v>
      </c>
      <c r="H1214" s="3"/>
      <c r="I1214" s="1" t="s">
        <v>119</v>
      </c>
      <c r="J1214" s="1" t="s">
        <v>86</v>
      </c>
      <c r="K1214" s="1" t="s">
        <v>12</v>
      </c>
      <c r="L1214" s="1" t="s">
        <v>48</v>
      </c>
    </row>
    <row r="1215" spans="1:12" x14ac:dyDescent="0.2">
      <c r="A1215" s="1" t="s">
        <v>234</v>
      </c>
      <c r="B1215" s="1" t="s">
        <v>13</v>
      </c>
      <c r="C1215" s="2">
        <v>43588</v>
      </c>
      <c r="D1215" s="1" t="s">
        <v>133</v>
      </c>
      <c r="E1215" s="1"/>
      <c r="F1215" s="1" t="s">
        <v>1073</v>
      </c>
      <c r="G1215" s="3">
        <v>799.65</v>
      </c>
      <c r="H1215" s="3"/>
      <c r="I1215" s="1" t="s">
        <v>87</v>
      </c>
      <c r="J1215" s="1" t="s">
        <v>116</v>
      </c>
      <c r="K1215" s="1" t="s">
        <v>84</v>
      </c>
      <c r="L1215" s="1" t="s">
        <v>435</v>
      </c>
    </row>
    <row r="1216" spans="1:12" x14ac:dyDescent="0.2">
      <c r="A1216" s="1" t="s">
        <v>234</v>
      </c>
      <c r="B1216" s="1" t="s">
        <v>13</v>
      </c>
      <c r="C1216" s="2">
        <v>43588</v>
      </c>
      <c r="D1216" s="1" t="s">
        <v>133</v>
      </c>
      <c r="E1216" s="1"/>
      <c r="F1216" s="1" t="s">
        <v>1091</v>
      </c>
      <c r="G1216" s="3">
        <v>900.62</v>
      </c>
      <c r="H1216" s="3"/>
      <c r="I1216" s="1" t="s">
        <v>119</v>
      </c>
      <c r="J1216" s="1" t="s">
        <v>86</v>
      </c>
      <c r="K1216" s="1" t="s">
        <v>12</v>
      </c>
      <c r="L1216" s="1" t="s">
        <v>955</v>
      </c>
    </row>
    <row r="1217" spans="1:12" x14ac:dyDescent="0.2">
      <c r="A1217" s="1" t="s">
        <v>234</v>
      </c>
      <c r="B1217" s="1" t="s">
        <v>13</v>
      </c>
      <c r="C1217" s="2">
        <v>43588</v>
      </c>
      <c r="D1217" s="1" t="s">
        <v>133</v>
      </c>
      <c r="E1217" s="1"/>
      <c r="F1217" s="1" t="s">
        <v>1092</v>
      </c>
      <c r="G1217" s="3">
        <v>840.76</v>
      </c>
      <c r="H1217" s="3"/>
      <c r="I1217" s="1" t="s">
        <v>119</v>
      </c>
      <c r="J1217" s="1" t="s">
        <v>86</v>
      </c>
      <c r="K1217" s="1" t="s">
        <v>12</v>
      </c>
      <c r="L1217" s="1" t="s">
        <v>294</v>
      </c>
    </row>
    <row r="1218" spans="1:12" x14ac:dyDescent="0.2">
      <c r="A1218" s="1" t="s">
        <v>234</v>
      </c>
      <c r="B1218" s="1" t="s">
        <v>13</v>
      </c>
      <c r="C1218" s="2">
        <v>43588</v>
      </c>
      <c r="D1218" s="1" t="s">
        <v>133</v>
      </c>
      <c r="E1218" s="1"/>
      <c r="F1218" s="1" t="s">
        <v>1076</v>
      </c>
      <c r="G1218" s="3">
        <v>88.87</v>
      </c>
      <c r="H1218" s="3"/>
      <c r="I1218" s="1" t="s">
        <v>83</v>
      </c>
      <c r="J1218" s="1" t="s">
        <v>301</v>
      </c>
      <c r="K1218" s="1" t="s">
        <v>12</v>
      </c>
      <c r="L1218" s="1" t="s">
        <v>57</v>
      </c>
    </row>
    <row r="1219" spans="1:12" x14ac:dyDescent="0.2">
      <c r="A1219" s="1" t="s">
        <v>234</v>
      </c>
      <c r="B1219" s="1" t="s">
        <v>13</v>
      </c>
      <c r="C1219" s="2">
        <v>43588</v>
      </c>
      <c r="D1219" s="1" t="s">
        <v>133</v>
      </c>
      <c r="E1219" s="1"/>
      <c r="F1219" s="1" t="s">
        <v>1093</v>
      </c>
      <c r="G1219" s="3">
        <v>1827.05</v>
      </c>
      <c r="H1219" s="3"/>
      <c r="I1219" s="1" t="s">
        <v>177</v>
      </c>
      <c r="J1219" s="1" t="s">
        <v>178</v>
      </c>
      <c r="K1219" s="1" t="s">
        <v>12</v>
      </c>
      <c r="L1219" s="1" t="s">
        <v>56</v>
      </c>
    </row>
    <row r="1220" spans="1:12" x14ac:dyDescent="0.2">
      <c r="A1220" s="1" t="s">
        <v>234</v>
      </c>
      <c r="B1220" s="1" t="s">
        <v>13</v>
      </c>
      <c r="C1220" s="2">
        <v>43588</v>
      </c>
      <c r="D1220" s="1" t="s">
        <v>133</v>
      </c>
      <c r="E1220" s="1"/>
      <c r="F1220" s="1" t="s">
        <v>1094</v>
      </c>
      <c r="G1220" s="3">
        <v>230.88</v>
      </c>
      <c r="H1220" s="3"/>
      <c r="I1220" s="1" t="s">
        <v>185</v>
      </c>
      <c r="J1220" s="1" t="s">
        <v>126</v>
      </c>
      <c r="K1220" s="1" t="s">
        <v>12</v>
      </c>
      <c r="L1220" s="1" t="s">
        <v>913</v>
      </c>
    </row>
    <row r="1221" spans="1:12" x14ac:dyDescent="0.2">
      <c r="A1221" s="1" t="s">
        <v>234</v>
      </c>
      <c r="B1221" s="1" t="s">
        <v>13</v>
      </c>
      <c r="C1221" s="2">
        <v>43588</v>
      </c>
      <c r="D1221" s="1" t="s">
        <v>133</v>
      </c>
      <c r="E1221" s="1"/>
      <c r="F1221" s="1" t="s">
        <v>1038</v>
      </c>
      <c r="G1221" s="3">
        <v>177.36</v>
      </c>
      <c r="H1221" s="3"/>
      <c r="I1221" s="1" t="s">
        <v>87</v>
      </c>
      <c r="J1221" s="1" t="s">
        <v>116</v>
      </c>
      <c r="K1221" s="1" t="s">
        <v>84</v>
      </c>
      <c r="L1221" s="1" t="s">
        <v>51</v>
      </c>
    </row>
    <row r="1222" spans="1:12" x14ac:dyDescent="0.2">
      <c r="A1222" s="1" t="s">
        <v>234</v>
      </c>
      <c r="B1222" s="1" t="s">
        <v>13</v>
      </c>
      <c r="C1222" s="2">
        <v>43588</v>
      </c>
      <c r="D1222" s="1" t="s">
        <v>133</v>
      </c>
      <c r="E1222" s="1"/>
      <c r="F1222" s="1" t="s">
        <v>1095</v>
      </c>
      <c r="G1222" s="3">
        <v>280.3</v>
      </c>
      <c r="H1222" s="3"/>
      <c r="I1222" s="1" t="s">
        <v>83</v>
      </c>
      <c r="J1222" s="1" t="s">
        <v>391</v>
      </c>
      <c r="K1222" s="1" t="s">
        <v>12</v>
      </c>
      <c r="L1222" s="1" t="s">
        <v>17</v>
      </c>
    </row>
    <row r="1223" spans="1:12" x14ac:dyDescent="0.2">
      <c r="A1223" s="1" t="s">
        <v>234</v>
      </c>
      <c r="B1223" s="1" t="s">
        <v>13</v>
      </c>
      <c r="C1223" s="2">
        <v>43588</v>
      </c>
      <c r="D1223" s="1" t="s">
        <v>133</v>
      </c>
      <c r="E1223" s="1"/>
      <c r="F1223" s="1" t="s">
        <v>1096</v>
      </c>
      <c r="G1223" s="3">
        <v>950</v>
      </c>
      <c r="H1223" s="3"/>
      <c r="I1223" s="1" t="s">
        <v>119</v>
      </c>
      <c r="J1223" s="1" t="s">
        <v>86</v>
      </c>
      <c r="K1223" s="1" t="s">
        <v>12</v>
      </c>
      <c r="L1223" s="1" t="s">
        <v>333</v>
      </c>
    </row>
    <row r="1224" spans="1:12" x14ac:dyDescent="0.2">
      <c r="A1224" s="1" t="s">
        <v>234</v>
      </c>
      <c r="B1224" s="1" t="s">
        <v>13</v>
      </c>
      <c r="C1224" s="2">
        <v>43588</v>
      </c>
      <c r="D1224" s="1" t="s">
        <v>133</v>
      </c>
      <c r="E1224" s="1"/>
      <c r="F1224" s="1" t="s">
        <v>1097</v>
      </c>
      <c r="G1224" s="3">
        <v>358.68</v>
      </c>
      <c r="H1224" s="3"/>
      <c r="I1224" s="1" t="s">
        <v>119</v>
      </c>
      <c r="J1224" s="1" t="s">
        <v>86</v>
      </c>
      <c r="K1224" s="1" t="s">
        <v>12</v>
      </c>
      <c r="L1224" s="1" t="s">
        <v>1098</v>
      </c>
    </row>
    <row r="1225" spans="1:12" x14ac:dyDescent="0.2">
      <c r="A1225" s="1" t="s">
        <v>234</v>
      </c>
      <c r="B1225" s="1" t="s">
        <v>13</v>
      </c>
      <c r="C1225" s="2">
        <v>43588</v>
      </c>
      <c r="D1225" s="1" t="s">
        <v>133</v>
      </c>
      <c r="E1225" s="1"/>
      <c r="F1225" s="1" t="s">
        <v>1099</v>
      </c>
      <c r="G1225" s="3">
        <v>1902.32</v>
      </c>
      <c r="H1225" s="3"/>
      <c r="I1225" s="1" t="s">
        <v>119</v>
      </c>
      <c r="J1225" s="1" t="s">
        <v>86</v>
      </c>
      <c r="K1225" s="1" t="s">
        <v>12</v>
      </c>
      <c r="L1225" s="1" t="s">
        <v>289</v>
      </c>
    </row>
    <row r="1226" spans="1:12" x14ac:dyDescent="0.2">
      <c r="A1226" s="1" t="s">
        <v>234</v>
      </c>
      <c r="B1226" s="1" t="s">
        <v>13</v>
      </c>
      <c r="C1226" s="2">
        <v>43588</v>
      </c>
      <c r="D1226" s="1" t="s">
        <v>133</v>
      </c>
      <c r="E1226" s="1"/>
      <c r="F1226" s="1" t="s">
        <v>1100</v>
      </c>
      <c r="G1226" s="3">
        <v>1271.58</v>
      </c>
      <c r="H1226" s="3"/>
      <c r="I1226" s="1" t="s">
        <v>119</v>
      </c>
      <c r="J1226" s="1" t="s">
        <v>86</v>
      </c>
      <c r="K1226" s="1" t="s">
        <v>12</v>
      </c>
      <c r="L1226" s="1" t="s">
        <v>32</v>
      </c>
    </row>
    <row r="1227" spans="1:12" x14ac:dyDescent="0.2">
      <c r="A1227" s="1" t="s">
        <v>234</v>
      </c>
      <c r="B1227" s="1" t="s">
        <v>13</v>
      </c>
      <c r="C1227" s="2">
        <v>43588</v>
      </c>
      <c r="D1227" s="1" t="s">
        <v>133</v>
      </c>
      <c r="E1227" s="1"/>
      <c r="F1227" s="1" t="s">
        <v>1051</v>
      </c>
      <c r="G1227" s="3">
        <v>889.88</v>
      </c>
      <c r="H1227" s="3"/>
      <c r="I1227" s="1" t="s">
        <v>119</v>
      </c>
      <c r="J1227" s="1" t="s">
        <v>86</v>
      </c>
      <c r="K1227" s="1" t="s">
        <v>84</v>
      </c>
      <c r="L1227" s="1" t="s">
        <v>114</v>
      </c>
    </row>
    <row r="1228" spans="1:12" x14ac:dyDescent="0.2">
      <c r="A1228" s="1" t="s">
        <v>234</v>
      </c>
      <c r="B1228" s="1" t="s">
        <v>13</v>
      </c>
      <c r="C1228" s="2">
        <v>43588</v>
      </c>
      <c r="D1228" s="1" t="s">
        <v>133</v>
      </c>
      <c r="E1228" s="1"/>
      <c r="F1228" s="1" t="s">
        <v>1095</v>
      </c>
      <c r="G1228" s="3">
        <v>70.069999999999993</v>
      </c>
      <c r="H1228" s="3"/>
      <c r="I1228" s="1" t="s">
        <v>83</v>
      </c>
      <c r="J1228" s="1" t="s">
        <v>279</v>
      </c>
      <c r="K1228" s="1" t="s">
        <v>12</v>
      </c>
      <c r="L1228" s="1" t="s">
        <v>17</v>
      </c>
    </row>
    <row r="1229" spans="1:12" x14ac:dyDescent="0.2">
      <c r="A1229" s="1" t="s">
        <v>234</v>
      </c>
      <c r="B1229" s="1" t="s">
        <v>13</v>
      </c>
      <c r="C1229" s="2">
        <v>43588</v>
      </c>
      <c r="D1229" s="1" t="s">
        <v>133</v>
      </c>
      <c r="E1229" s="1"/>
      <c r="F1229" s="1" t="s">
        <v>1101</v>
      </c>
      <c r="G1229" s="3">
        <v>1147.2</v>
      </c>
      <c r="H1229" s="3"/>
      <c r="I1229" s="1" t="s">
        <v>83</v>
      </c>
      <c r="J1229" s="1" t="s">
        <v>176</v>
      </c>
      <c r="K1229" s="1" t="s">
        <v>12</v>
      </c>
      <c r="L1229" s="1" t="s">
        <v>38</v>
      </c>
    </row>
    <row r="1230" spans="1:12" x14ac:dyDescent="0.2">
      <c r="A1230" s="1" t="s">
        <v>234</v>
      </c>
      <c r="B1230" s="1" t="s">
        <v>13</v>
      </c>
      <c r="C1230" s="2">
        <v>43588</v>
      </c>
      <c r="D1230" s="1" t="s">
        <v>133</v>
      </c>
      <c r="E1230" s="1"/>
      <c r="F1230" s="1" t="s">
        <v>1031</v>
      </c>
      <c r="G1230" s="3">
        <v>2769.98</v>
      </c>
      <c r="H1230" s="3"/>
      <c r="I1230" s="1" t="s">
        <v>119</v>
      </c>
      <c r="J1230" s="1" t="s">
        <v>86</v>
      </c>
      <c r="K1230" s="1" t="s">
        <v>84</v>
      </c>
      <c r="L1230" s="1" t="s">
        <v>241</v>
      </c>
    </row>
    <row r="1231" spans="1:12" x14ac:dyDescent="0.2">
      <c r="A1231" s="1" t="s">
        <v>234</v>
      </c>
      <c r="B1231" s="1" t="s">
        <v>13</v>
      </c>
      <c r="C1231" s="2">
        <v>43588</v>
      </c>
      <c r="D1231" s="1" t="s">
        <v>133</v>
      </c>
      <c r="E1231" s="1"/>
      <c r="F1231" s="1" t="s">
        <v>1102</v>
      </c>
      <c r="G1231" s="3">
        <v>760.99</v>
      </c>
      <c r="H1231" s="3"/>
      <c r="I1231" s="1" t="s">
        <v>119</v>
      </c>
      <c r="J1231" s="1" t="s">
        <v>86</v>
      </c>
      <c r="K1231" s="1" t="s">
        <v>12</v>
      </c>
      <c r="L1231" s="1" t="s">
        <v>45</v>
      </c>
    </row>
    <row r="1232" spans="1:12" x14ac:dyDescent="0.2">
      <c r="A1232" s="1" t="s">
        <v>234</v>
      </c>
      <c r="B1232" s="1" t="s">
        <v>13</v>
      </c>
      <c r="C1232" s="2">
        <v>43588</v>
      </c>
      <c r="D1232" s="1" t="s">
        <v>133</v>
      </c>
      <c r="E1232" s="1"/>
      <c r="F1232" s="1" t="s">
        <v>1103</v>
      </c>
      <c r="G1232" s="3">
        <v>908.02</v>
      </c>
      <c r="H1232" s="3"/>
      <c r="I1232" s="1" t="s">
        <v>83</v>
      </c>
      <c r="J1232" s="1" t="s">
        <v>176</v>
      </c>
      <c r="K1232" s="1" t="s">
        <v>12</v>
      </c>
      <c r="L1232" s="1" t="s">
        <v>347</v>
      </c>
    </row>
    <row r="1233" spans="1:12" x14ac:dyDescent="0.2">
      <c r="A1233" s="1" t="s">
        <v>234</v>
      </c>
      <c r="B1233" s="1" t="s">
        <v>13</v>
      </c>
      <c r="C1233" s="2">
        <v>43588</v>
      </c>
      <c r="D1233" s="1" t="s">
        <v>133</v>
      </c>
      <c r="E1233" s="1"/>
      <c r="F1233" s="1" t="s">
        <v>1104</v>
      </c>
      <c r="G1233" s="3">
        <v>190.38</v>
      </c>
      <c r="H1233" s="3"/>
      <c r="I1233" s="1" t="s">
        <v>120</v>
      </c>
      <c r="J1233" s="1" t="s">
        <v>171</v>
      </c>
      <c r="K1233" s="1" t="s">
        <v>84</v>
      </c>
      <c r="L1233" s="1" t="s">
        <v>63</v>
      </c>
    </row>
    <row r="1234" spans="1:12" x14ac:dyDescent="0.2">
      <c r="A1234" s="1" t="s">
        <v>234</v>
      </c>
      <c r="B1234" s="1" t="s">
        <v>13</v>
      </c>
      <c r="C1234" s="2">
        <v>43588</v>
      </c>
      <c r="D1234" s="1" t="s">
        <v>133</v>
      </c>
      <c r="E1234" s="1"/>
      <c r="F1234" s="1" t="s">
        <v>1105</v>
      </c>
      <c r="G1234" s="3">
        <v>1103.25</v>
      </c>
      <c r="H1234" s="3"/>
      <c r="I1234" s="1" t="s">
        <v>119</v>
      </c>
      <c r="J1234" s="1" t="s">
        <v>86</v>
      </c>
      <c r="K1234" s="1" t="s">
        <v>12</v>
      </c>
      <c r="L1234" s="1" t="s">
        <v>102</v>
      </c>
    </row>
    <row r="1235" spans="1:12" x14ac:dyDescent="0.2">
      <c r="A1235" s="1" t="s">
        <v>234</v>
      </c>
      <c r="B1235" s="1" t="s">
        <v>13</v>
      </c>
      <c r="C1235" s="2">
        <v>43588</v>
      </c>
      <c r="D1235" s="1" t="s">
        <v>133</v>
      </c>
      <c r="E1235" s="1"/>
      <c r="F1235" s="1" t="s">
        <v>1106</v>
      </c>
      <c r="G1235" s="3">
        <v>495.07</v>
      </c>
      <c r="H1235" s="3"/>
      <c r="I1235" s="1" t="s">
        <v>119</v>
      </c>
      <c r="J1235" s="1" t="s">
        <v>86</v>
      </c>
      <c r="K1235" s="1" t="s">
        <v>12</v>
      </c>
      <c r="L1235" s="1" t="s">
        <v>389</v>
      </c>
    </row>
    <row r="1236" spans="1:12" x14ac:dyDescent="0.2">
      <c r="A1236" s="1" t="s">
        <v>234</v>
      </c>
      <c r="B1236" s="1" t="s">
        <v>13</v>
      </c>
      <c r="C1236" s="2">
        <v>43588</v>
      </c>
      <c r="D1236" s="1" t="s">
        <v>133</v>
      </c>
      <c r="E1236" s="1"/>
      <c r="F1236" s="1" t="s">
        <v>1107</v>
      </c>
      <c r="G1236" s="3">
        <v>288.44</v>
      </c>
      <c r="H1236" s="3"/>
      <c r="I1236" s="1" t="s">
        <v>119</v>
      </c>
      <c r="J1236" s="1" t="s">
        <v>86</v>
      </c>
      <c r="K1236" s="1" t="s">
        <v>12</v>
      </c>
      <c r="L1236" s="1" t="s">
        <v>325</v>
      </c>
    </row>
    <row r="1237" spans="1:12" x14ac:dyDescent="0.2">
      <c r="A1237" s="1" t="s">
        <v>234</v>
      </c>
      <c r="B1237" s="1" t="s">
        <v>13</v>
      </c>
      <c r="C1237" s="2">
        <v>43588</v>
      </c>
      <c r="D1237" s="1" t="s">
        <v>133</v>
      </c>
      <c r="E1237" s="1"/>
      <c r="F1237" s="1" t="s">
        <v>1049</v>
      </c>
      <c r="G1237" s="3">
        <v>294.64999999999998</v>
      </c>
      <c r="H1237" s="3"/>
      <c r="I1237" s="1" t="s">
        <v>185</v>
      </c>
      <c r="J1237" s="1" t="s">
        <v>126</v>
      </c>
      <c r="K1237" s="1" t="s">
        <v>12</v>
      </c>
      <c r="L1237" s="1" t="s">
        <v>49</v>
      </c>
    </row>
    <row r="1238" spans="1:12" x14ac:dyDescent="0.2">
      <c r="A1238" s="1" t="s">
        <v>234</v>
      </c>
      <c r="B1238" s="1" t="s">
        <v>13</v>
      </c>
      <c r="C1238" s="2">
        <v>43588</v>
      </c>
      <c r="D1238" s="1" t="s">
        <v>133</v>
      </c>
      <c r="E1238" s="1"/>
      <c r="F1238" s="1" t="s">
        <v>1046</v>
      </c>
      <c r="G1238" s="3">
        <v>270.39</v>
      </c>
      <c r="H1238" s="3"/>
      <c r="I1238" s="1" t="s">
        <v>106</v>
      </c>
      <c r="J1238" s="1" t="s">
        <v>121</v>
      </c>
      <c r="K1238" s="1" t="s">
        <v>12</v>
      </c>
      <c r="L1238" s="1" t="s">
        <v>1047</v>
      </c>
    </row>
    <row r="1239" spans="1:12" x14ac:dyDescent="0.2">
      <c r="A1239" s="1" t="s">
        <v>234</v>
      </c>
      <c r="B1239" s="1" t="s">
        <v>13</v>
      </c>
      <c r="C1239" s="2">
        <v>43588</v>
      </c>
      <c r="D1239" s="1" t="s">
        <v>133</v>
      </c>
      <c r="E1239" s="1"/>
      <c r="F1239" s="1" t="s">
        <v>1104</v>
      </c>
      <c r="G1239" s="3">
        <v>1033.96</v>
      </c>
      <c r="H1239" s="3"/>
      <c r="I1239" s="1" t="s">
        <v>87</v>
      </c>
      <c r="J1239" s="1" t="s">
        <v>253</v>
      </c>
      <c r="K1239" s="1" t="s">
        <v>84</v>
      </c>
      <c r="L1239" s="1" t="s">
        <v>63</v>
      </c>
    </row>
    <row r="1240" spans="1:12" x14ac:dyDescent="0.2">
      <c r="A1240" s="1" t="s">
        <v>234</v>
      </c>
      <c r="B1240" s="1" t="s">
        <v>13</v>
      </c>
      <c r="C1240" s="2">
        <v>43588</v>
      </c>
      <c r="D1240" s="1" t="s">
        <v>133</v>
      </c>
      <c r="E1240" s="1"/>
      <c r="F1240" s="1" t="s">
        <v>1108</v>
      </c>
      <c r="G1240" s="3">
        <v>768.53</v>
      </c>
      <c r="H1240" s="3"/>
      <c r="I1240" s="1" t="s">
        <v>120</v>
      </c>
      <c r="J1240" s="1" t="s">
        <v>171</v>
      </c>
      <c r="K1240" s="1" t="s">
        <v>12</v>
      </c>
      <c r="L1240" s="1" t="s">
        <v>81</v>
      </c>
    </row>
    <row r="1241" spans="1:12" x14ac:dyDescent="0.2">
      <c r="A1241" s="1" t="s">
        <v>234</v>
      </c>
      <c r="B1241" s="1" t="s">
        <v>13</v>
      </c>
      <c r="C1241" s="2">
        <v>43588</v>
      </c>
      <c r="D1241" s="1" t="s">
        <v>133</v>
      </c>
      <c r="E1241" s="1"/>
      <c r="F1241" s="1" t="s">
        <v>1109</v>
      </c>
      <c r="G1241" s="3">
        <v>838.93</v>
      </c>
      <c r="H1241" s="3"/>
      <c r="I1241" s="1" t="s">
        <v>120</v>
      </c>
      <c r="J1241" s="1" t="s">
        <v>171</v>
      </c>
      <c r="K1241" s="1" t="s">
        <v>12</v>
      </c>
      <c r="L1241" s="1" t="s">
        <v>59</v>
      </c>
    </row>
    <row r="1242" spans="1:12" x14ac:dyDescent="0.2">
      <c r="A1242" s="1" t="s">
        <v>234</v>
      </c>
      <c r="B1242" s="1" t="s">
        <v>13</v>
      </c>
      <c r="C1242" s="2">
        <v>43588</v>
      </c>
      <c r="D1242" s="1" t="s">
        <v>133</v>
      </c>
      <c r="E1242" s="1"/>
      <c r="F1242" s="1" t="s">
        <v>1110</v>
      </c>
      <c r="G1242" s="3">
        <v>601.97</v>
      </c>
      <c r="H1242" s="3"/>
      <c r="I1242" s="1" t="s">
        <v>119</v>
      </c>
      <c r="J1242" s="1" t="s">
        <v>86</v>
      </c>
      <c r="K1242" s="1" t="s">
        <v>12</v>
      </c>
      <c r="L1242" s="1" t="s">
        <v>268</v>
      </c>
    </row>
    <row r="1243" spans="1:12" x14ac:dyDescent="0.2">
      <c r="A1243" s="1" t="s">
        <v>234</v>
      </c>
      <c r="B1243" s="1" t="s">
        <v>13</v>
      </c>
      <c r="C1243" s="2">
        <v>43588</v>
      </c>
      <c r="D1243" s="1" t="s">
        <v>133</v>
      </c>
      <c r="E1243" s="1"/>
      <c r="F1243" s="1" t="s">
        <v>1052</v>
      </c>
      <c r="G1243" s="3">
        <v>164.23</v>
      </c>
      <c r="H1243" s="3"/>
      <c r="I1243" s="1" t="s">
        <v>83</v>
      </c>
      <c r="J1243" s="1" t="s">
        <v>175</v>
      </c>
      <c r="K1243" s="1" t="s">
        <v>12</v>
      </c>
      <c r="L1243" s="1" t="s">
        <v>14</v>
      </c>
    </row>
    <row r="1244" spans="1:12" x14ac:dyDescent="0.2">
      <c r="A1244" s="1" t="s">
        <v>234</v>
      </c>
      <c r="B1244" s="1" t="s">
        <v>13</v>
      </c>
      <c r="C1244" s="2">
        <v>43588</v>
      </c>
      <c r="D1244" s="1" t="s">
        <v>133</v>
      </c>
      <c r="E1244" s="1"/>
      <c r="F1244" s="1" t="s">
        <v>1111</v>
      </c>
      <c r="G1244" s="3">
        <v>98.64</v>
      </c>
      <c r="H1244" s="3"/>
      <c r="I1244" s="1" t="s">
        <v>83</v>
      </c>
      <c r="J1244" s="1" t="s">
        <v>279</v>
      </c>
      <c r="K1244" s="1" t="s">
        <v>12</v>
      </c>
      <c r="L1244" s="1" t="s">
        <v>73</v>
      </c>
    </row>
    <row r="1245" spans="1:12" x14ac:dyDescent="0.2">
      <c r="A1245" s="1" t="s">
        <v>234</v>
      </c>
      <c r="B1245" s="1" t="s">
        <v>13</v>
      </c>
      <c r="C1245" s="2">
        <v>43588</v>
      </c>
      <c r="D1245" s="1" t="s">
        <v>133</v>
      </c>
      <c r="E1245" s="1"/>
      <c r="F1245" s="1" t="s">
        <v>1048</v>
      </c>
      <c r="G1245" s="3">
        <v>799.62</v>
      </c>
      <c r="H1245" s="3"/>
      <c r="I1245" s="1" t="s">
        <v>123</v>
      </c>
      <c r="J1245" s="1" t="s">
        <v>124</v>
      </c>
      <c r="K1245" s="1" t="s">
        <v>12</v>
      </c>
      <c r="L1245" s="1" t="s">
        <v>77</v>
      </c>
    </row>
    <row r="1246" spans="1:12" x14ac:dyDescent="0.2">
      <c r="A1246" s="1" t="s">
        <v>234</v>
      </c>
      <c r="B1246" s="1" t="s">
        <v>13</v>
      </c>
      <c r="C1246" s="2">
        <v>43588</v>
      </c>
      <c r="D1246" s="1" t="s">
        <v>133</v>
      </c>
      <c r="E1246" s="1"/>
      <c r="F1246" s="1" t="s">
        <v>1076</v>
      </c>
      <c r="G1246" s="3">
        <v>1599.79</v>
      </c>
      <c r="H1246" s="3"/>
      <c r="I1246" s="1" t="s">
        <v>83</v>
      </c>
      <c r="J1246" s="1" t="s">
        <v>243</v>
      </c>
      <c r="K1246" s="1" t="s">
        <v>12</v>
      </c>
      <c r="L1246" s="1" t="s">
        <v>57</v>
      </c>
    </row>
    <row r="1247" spans="1:12" x14ac:dyDescent="0.2">
      <c r="A1247" s="1" t="s">
        <v>234</v>
      </c>
      <c r="B1247" s="1" t="s">
        <v>13</v>
      </c>
      <c r="C1247" s="2">
        <v>43588</v>
      </c>
      <c r="D1247" s="1" t="s">
        <v>133</v>
      </c>
      <c r="E1247" s="1"/>
      <c r="F1247" s="1" t="s">
        <v>1112</v>
      </c>
      <c r="G1247" s="3">
        <v>1138.8599999999999</v>
      </c>
      <c r="H1247" s="3"/>
      <c r="I1247" s="1" t="s">
        <v>119</v>
      </c>
      <c r="J1247" s="1" t="s">
        <v>86</v>
      </c>
      <c r="K1247" s="1" t="s">
        <v>12</v>
      </c>
      <c r="L1247" s="1" t="s">
        <v>451</v>
      </c>
    </row>
    <row r="1248" spans="1:12" x14ac:dyDescent="0.2">
      <c r="A1248" s="1" t="s">
        <v>234</v>
      </c>
      <c r="B1248" s="1" t="s">
        <v>13</v>
      </c>
      <c r="C1248" s="2">
        <v>43588</v>
      </c>
      <c r="D1248" s="1" t="s">
        <v>133</v>
      </c>
      <c r="E1248" s="1"/>
      <c r="F1248" s="1" t="s">
        <v>1048</v>
      </c>
      <c r="G1248" s="3">
        <v>354.96</v>
      </c>
      <c r="H1248" s="3"/>
      <c r="I1248" s="1" t="s">
        <v>179</v>
      </c>
      <c r="J1248" s="1" t="s">
        <v>89</v>
      </c>
      <c r="K1248" s="1" t="s">
        <v>12</v>
      </c>
      <c r="L1248" s="1" t="s">
        <v>77</v>
      </c>
    </row>
    <row r="1249" spans="1:12" x14ac:dyDescent="0.2">
      <c r="A1249" s="1" t="s">
        <v>234</v>
      </c>
      <c r="B1249" s="1" t="s">
        <v>13</v>
      </c>
      <c r="C1249" s="2">
        <v>43588</v>
      </c>
      <c r="D1249" s="1" t="s">
        <v>133</v>
      </c>
      <c r="E1249" s="1"/>
      <c r="F1249" s="1" t="s">
        <v>1113</v>
      </c>
      <c r="G1249" s="3">
        <v>1012.54</v>
      </c>
      <c r="H1249" s="3"/>
      <c r="I1249" s="1" t="s">
        <v>83</v>
      </c>
      <c r="J1249" s="1" t="s">
        <v>176</v>
      </c>
      <c r="K1249" s="1" t="s">
        <v>12</v>
      </c>
      <c r="L1249" s="1" t="s">
        <v>345</v>
      </c>
    </row>
    <row r="1250" spans="1:12" x14ac:dyDescent="0.2">
      <c r="A1250" s="1" t="s">
        <v>234</v>
      </c>
      <c r="B1250" s="1" t="s">
        <v>13</v>
      </c>
      <c r="C1250" s="2">
        <v>43588</v>
      </c>
      <c r="D1250" s="1" t="s">
        <v>133</v>
      </c>
      <c r="E1250" s="1"/>
      <c r="F1250" s="1" t="s">
        <v>1114</v>
      </c>
      <c r="G1250" s="3">
        <v>891.43</v>
      </c>
      <c r="H1250" s="3"/>
      <c r="I1250" s="1" t="s">
        <v>119</v>
      </c>
      <c r="J1250" s="1" t="s">
        <v>86</v>
      </c>
      <c r="K1250" s="1" t="s">
        <v>12</v>
      </c>
      <c r="L1250" s="1" t="s">
        <v>69</v>
      </c>
    </row>
    <row r="1251" spans="1:12" x14ac:dyDescent="0.2">
      <c r="A1251" s="1" t="s">
        <v>234</v>
      </c>
      <c r="B1251" s="1" t="s">
        <v>13</v>
      </c>
      <c r="C1251" s="2">
        <v>43588</v>
      </c>
      <c r="D1251" s="1" t="s">
        <v>133</v>
      </c>
      <c r="E1251" s="1"/>
      <c r="F1251" s="1" t="s">
        <v>1115</v>
      </c>
      <c r="G1251" s="3">
        <v>475.64</v>
      </c>
      <c r="H1251" s="3"/>
      <c r="I1251" s="1" t="s">
        <v>119</v>
      </c>
      <c r="J1251" s="1" t="s">
        <v>86</v>
      </c>
      <c r="K1251" s="1" t="s">
        <v>12</v>
      </c>
      <c r="L1251" s="1" t="s">
        <v>53</v>
      </c>
    </row>
    <row r="1252" spans="1:12" x14ac:dyDescent="0.2">
      <c r="A1252" s="1" t="s">
        <v>234</v>
      </c>
      <c r="B1252" s="1" t="s">
        <v>13</v>
      </c>
      <c r="C1252" s="2">
        <v>43588</v>
      </c>
      <c r="D1252" s="1" t="s">
        <v>133</v>
      </c>
      <c r="E1252" s="1"/>
      <c r="F1252" s="1" t="s">
        <v>1116</v>
      </c>
      <c r="G1252" s="3">
        <v>1006.66</v>
      </c>
      <c r="H1252" s="3"/>
      <c r="I1252" s="1" t="s">
        <v>119</v>
      </c>
      <c r="J1252" s="1" t="s">
        <v>86</v>
      </c>
      <c r="K1252" s="1" t="s">
        <v>12</v>
      </c>
      <c r="L1252" s="1" t="s">
        <v>96</v>
      </c>
    </row>
    <row r="1253" spans="1:12" x14ac:dyDescent="0.2">
      <c r="A1253" s="1" t="s">
        <v>234</v>
      </c>
      <c r="B1253" s="1" t="s">
        <v>13</v>
      </c>
      <c r="C1253" s="2">
        <v>43588</v>
      </c>
      <c r="D1253" s="1" t="s">
        <v>133</v>
      </c>
      <c r="E1253" s="1"/>
      <c r="F1253" s="1" t="s">
        <v>1117</v>
      </c>
      <c r="G1253" s="3">
        <v>910.64</v>
      </c>
      <c r="H1253" s="3"/>
      <c r="I1253" s="1" t="s">
        <v>119</v>
      </c>
      <c r="J1253" s="1" t="s">
        <v>86</v>
      </c>
      <c r="K1253" s="1" t="s">
        <v>12</v>
      </c>
      <c r="L1253" s="1" t="s">
        <v>115</v>
      </c>
    </row>
    <row r="1254" spans="1:12" x14ac:dyDescent="0.2">
      <c r="A1254" s="1" t="s">
        <v>234</v>
      </c>
      <c r="B1254" s="1" t="s">
        <v>13</v>
      </c>
      <c r="C1254" s="2">
        <v>43588</v>
      </c>
      <c r="D1254" s="1" t="s">
        <v>133</v>
      </c>
      <c r="E1254" s="1"/>
      <c r="F1254" s="1" t="s">
        <v>1118</v>
      </c>
      <c r="G1254" s="3">
        <v>67.849999999999994</v>
      </c>
      <c r="H1254" s="3"/>
      <c r="I1254" s="1" t="s">
        <v>85</v>
      </c>
      <c r="J1254" s="1" t="s">
        <v>125</v>
      </c>
      <c r="K1254" s="1" t="s">
        <v>84</v>
      </c>
      <c r="L1254" s="1" t="s">
        <v>409</v>
      </c>
    </row>
    <row r="1255" spans="1:12" x14ac:dyDescent="0.2">
      <c r="A1255" s="1" t="s">
        <v>234</v>
      </c>
      <c r="B1255" s="1" t="s">
        <v>13</v>
      </c>
      <c r="C1255" s="2">
        <v>43588</v>
      </c>
      <c r="D1255" s="1" t="s">
        <v>133</v>
      </c>
      <c r="E1255" s="1"/>
      <c r="F1255" s="1" t="s">
        <v>1119</v>
      </c>
      <c r="G1255" s="3">
        <v>766.92</v>
      </c>
      <c r="H1255" s="3"/>
      <c r="I1255" s="1" t="s">
        <v>119</v>
      </c>
      <c r="J1255" s="1" t="s">
        <v>86</v>
      </c>
      <c r="K1255" s="1" t="s">
        <v>12</v>
      </c>
      <c r="L1255" s="1" t="s">
        <v>287</v>
      </c>
    </row>
    <row r="1256" spans="1:12" x14ac:dyDescent="0.2">
      <c r="A1256" s="1" t="s">
        <v>234</v>
      </c>
      <c r="B1256" s="1" t="s">
        <v>13</v>
      </c>
      <c r="C1256" s="2">
        <v>43588</v>
      </c>
      <c r="D1256" s="1" t="s">
        <v>133</v>
      </c>
      <c r="E1256" s="1"/>
      <c r="F1256" s="1" t="s">
        <v>1080</v>
      </c>
      <c r="G1256" s="3">
        <v>900.21</v>
      </c>
      <c r="H1256" s="3"/>
      <c r="I1256" s="1" t="s">
        <v>119</v>
      </c>
      <c r="J1256" s="1" t="s">
        <v>86</v>
      </c>
      <c r="K1256" s="1" t="s">
        <v>12</v>
      </c>
      <c r="L1256" s="1" t="s">
        <v>34</v>
      </c>
    </row>
    <row r="1257" spans="1:12" x14ac:dyDescent="0.2">
      <c r="A1257" s="1" t="s">
        <v>234</v>
      </c>
      <c r="B1257" s="1" t="s">
        <v>13</v>
      </c>
      <c r="C1257" s="2">
        <v>43588</v>
      </c>
      <c r="D1257" s="1" t="s">
        <v>133</v>
      </c>
      <c r="E1257" s="1"/>
      <c r="F1257" s="1" t="s">
        <v>1045</v>
      </c>
      <c r="G1257" s="3">
        <v>75</v>
      </c>
      <c r="H1257" s="3"/>
      <c r="I1257" s="1" t="s">
        <v>123</v>
      </c>
      <c r="J1257" s="1" t="s">
        <v>124</v>
      </c>
      <c r="K1257" s="1" t="s">
        <v>84</v>
      </c>
      <c r="L1257" s="1" t="s">
        <v>29</v>
      </c>
    </row>
    <row r="1258" spans="1:12" x14ac:dyDescent="0.2">
      <c r="A1258" s="1" t="s">
        <v>234</v>
      </c>
      <c r="B1258" s="1" t="s">
        <v>13</v>
      </c>
      <c r="C1258" s="2">
        <v>43588</v>
      </c>
      <c r="D1258" s="1" t="s">
        <v>133</v>
      </c>
      <c r="E1258" s="1"/>
      <c r="F1258" s="1" t="s">
        <v>1045</v>
      </c>
      <c r="G1258" s="3">
        <v>75</v>
      </c>
      <c r="H1258" s="3"/>
      <c r="I1258" s="1" t="s">
        <v>185</v>
      </c>
      <c r="J1258" s="1" t="s">
        <v>126</v>
      </c>
      <c r="K1258" s="1" t="s">
        <v>84</v>
      </c>
      <c r="L1258" s="1" t="s">
        <v>29</v>
      </c>
    </row>
    <row r="1259" spans="1:12" x14ac:dyDescent="0.2">
      <c r="A1259" s="1" t="s">
        <v>234</v>
      </c>
      <c r="B1259" s="1" t="s">
        <v>13</v>
      </c>
      <c r="C1259" s="2">
        <v>43588</v>
      </c>
      <c r="D1259" s="1" t="s">
        <v>133</v>
      </c>
      <c r="E1259" s="1"/>
      <c r="F1259" s="1" t="s">
        <v>1045</v>
      </c>
      <c r="G1259" s="3">
        <v>71.25</v>
      </c>
      <c r="H1259" s="3"/>
      <c r="I1259" s="1" t="s">
        <v>108</v>
      </c>
      <c r="J1259" s="1" t="s">
        <v>117</v>
      </c>
      <c r="K1259" s="1" t="s">
        <v>84</v>
      </c>
      <c r="L1259" s="1" t="s">
        <v>29</v>
      </c>
    </row>
    <row r="1260" spans="1:12" x14ac:dyDescent="0.2">
      <c r="A1260" s="1" t="s">
        <v>234</v>
      </c>
      <c r="B1260" s="1" t="s">
        <v>13</v>
      </c>
      <c r="C1260" s="2">
        <v>43588</v>
      </c>
      <c r="D1260" s="1" t="s">
        <v>133</v>
      </c>
      <c r="E1260" s="1"/>
      <c r="F1260" s="1" t="s">
        <v>1120</v>
      </c>
      <c r="G1260" s="3">
        <v>1357.64</v>
      </c>
      <c r="H1260" s="3"/>
      <c r="I1260" s="1" t="s">
        <v>106</v>
      </c>
      <c r="J1260" s="1" t="s">
        <v>121</v>
      </c>
      <c r="K1260" s="1" t="s">
        <v>12</v>
      </c>
      <c r="L1260" s="1" t="s">
        <v>23</v>
      </c>
    </row>
    <row r="1261" spans="1:12" x14ac:dyDescent="0.2">
      <c r="A1261" s="1" t="s">
        <v>234</v>
      </c>
      <c r="B1261" s="1" t="s">
        <v>13</v>
      </c>
      <c r="C1261" s="2">
        <v>43588</v>
      </c>
      <c r="D1261" s="1" t="s">
        <v>133</v>
      </c>
      <c r="E1261" s="1"/>
      <c r="F1261" s="1" t="s">
        <v>1121</v>
      </c>
      <c r="G1261" s="3">
        <v>1667.84</v>
      </c>
      <c r="H1261" s="3"/>
      <c r="I1261" s="1" t="s">
        <v>87</v>
      </c>
      <c r="J1261" s="1" t="s">
        <v>116</v>
      </c>
      <c r="K1261" s="1" t="s">
        <v>12</v>
      </c>
      <c r="L1261" s="1" t="s">
        <v>37</v>
      </c>
    </row>
    <row r="1262" spans="1:12" x14ac:dyDescent="0.2">
      <c r="A1262" s="1" t="s">
        <v>234</v>
      </c>
      <c r="B1262" s="1" t="s">
        <v>13</v>
      </c>
      <c r="C1262" s="2">
        <v>43588</v>
      </c>
      <c r="D1262" s="1" t="s">
        <v>133</v>
      </c>
      <c r="E1262" s="1"/>
      <c r="F1262" s="1" t="s">
        <v>1118</v>
      </c>
      <c r="G1262" s="3">
        <v>184.7</v>
      </c>
      <c r="H1262" s="3"/>
      <c r="I1262" s="1" t="s">
        <v>119</v>
      </c>
      <c r="J1262" s="1" t="s">
        <v>86</v>
      </c>
      <c r="K1262" s="1" t="s">
        <v>84</v>
      </c>
      <c r="L1262" s="1" t="s">
        <v>409</v>
      </c>
    </row>
    <row r="1263" spans="1:12" x14ac:dyDescent="0.2">
      <c r="A1263" s="1" t="s">
        <v>234</v>
      </c>
      <c r="B1263" s="1" t="s">
        <v>13</v>
      </c>
      <c r="C1263" s="2">
        <v>43588</v>
      </c>
      <c r="D1263" s="1" t="s">
        <v>133</v>
      </c>
      <c r="E1263" s="1"/>
      <c r="F1263" s="1" t="s">
        <v>1122</v>
      </c>
      <c r="G1263" s="3">
        <v>485.9</v>
      </c>
      <c r="H1263" s="3"/>
      <c r="I1263" s="1" t="s">
        <v>119</v>
      </c>
      <c r="J1263" s="1" t="s">
        <v>86</v>
      </c>
      <c r="K1263" s="1" t="s">
        <v>12</v>
      </c>
      <c r="L1263" s="1" t="s">
        <v>354</v>
      </c>
    </row>
    <row r="1264" spans="1:12" x14ac:dyDescent="0.2">
      <c r="A1264" s="1" t="s">
        <v>234</v>
      </c>
      <c r="B1264" s="1" t="s">
        <v>13</v>
      </c>
      <c r="C1264" s="2">
        <v>43588</v>
      </c>
      <c r="D1264" s="1" t="s">
        <v>133</v>
      </c>
      <c r="E1264" s="1"/>
      <c r="F1264" s="1" t="s">
        <v>1123</v>
      </c>
      <c r="G1264" s="3">
        <v>524</v>
      </c>
      <c r="H1264" s="3"/>
      <c r="I1264" s="1" t="s">
        <v>123</v>
      </c>
      <c r="J1264" s="1" t="s">
        <v>124</v>
      </c>
      <c r="K1264" s="1" t="s">
        <v>12</v>
      </c>
      <c r="L1264" s="1" t="s">
        <v>92</v>
      </c>
    </row>
    <row r="1265" spans="1:12" x14ac:dyDescent="0.2">
      <c r="A1265" s="1" t="s">
        <v>234</v>
      </c>
      <c r="B1265" s="1" t="s">
        <v>13</v>
      </c>
      <c r="C1265" s="2">
        <v>43588</v>
      </c>
      <c r="D1265" s="1" t="s">
        <v>133</v>
      </c>
      <c r="E1265" s="1"/>
      <c r="F1265" s="1" t="s">
        <v>1124</v>
      </c>
      <c r="G1265" s="3">
        <v>217.01</v>
      </c>
      <c r="H1265" s="3"/>
      <c r="I1265" s="1" t="s">
        <v>185</v>
      </c>
      <c r="J1265" s="1" t="s">
        <v>126</v>
      </c>
      <c r="K1265" s="1" t="s">
        <v>12</v>
      </c>
      <c r="L1265" s="1" t="s">
        <v>311</v>
      </c>
    </row>
    <row r="1266" spans="1:12" x14ac:dyDescent="0.2">
      <c r="A1266" s="1" t="s">
        <v>234</v>
      </c>
      <c r="B1266" s="1" t="s">
        <v>13</v>
      </c>
      <c r="C1266" s="2">
        <v>43588</v>
      </c>
      <c r="D1266" s="1" t="s">
        <v>133</v>
      </c>
      <c r="E1266" s="1"/>
      <c r="F1266" s="1" t="s">
        <v>1125</v>
      </c>
      <c r="G1266" s="3">
        <v>910</v>
      </c>
      <c r="H1266" s="3"/>
      <c r="I1266" s="1" t="s">
        <v>87</v>
      </c>
      <c r="J1266" s="1" t="s">
        <v>116</v>
      </c>
      <c r="K1266" s="1" t="s">
        <v>12</v>
      </c>
      <c r="L1266" s="1" t="s">
        <v>1126</v>
      </c>
    </row>
    <row r="1267" spans="1:12" x14ac:dyDescent="0.2">
      <c r="A1267" s="1" t="s">
        <v>234</v>
      </c>
      <c r="B1267" s="1" t="s">
        <v>13</v>
      </c>
      <c r="C1267" s="2">
        <v>43588</v>
      </c>
      <c r="D1267" s="1" t="s">
        <v>133</v>
      </c>
      <c r="E1267" s="1"/>
      <c r="F1267" s="1" t="s">
        <v>1111</v>
      </c>
      <c r="G1267" s="3">
        <v>197.29</v>
      </c>
      <c r="H1267" s="3"/>
      <c r="I1267" s="1" t="s">
        <v>83</v>
      </c>
      <c r="J1267" s="1" t="s">
        <v>243</v>
      </c>
      <c r="K1267" s="1" t="s">
        <v>12</v>
      </c>
      <c r="L1267" s="1" t="s">
        <v>73</v>
      </c>
    </row>
    <row r="1268" spans="1:12" x14ac:dyDescent="0.2">
      <c r="A1268" s="1" t="s">
        <v>234</v>
      </c>
      <c r="B1268" s="1" t="s">
        <v>13</v>
      </c>
      <c r="C1268" s="2">
        <v>43588</v>
      </c>
      <c r="D1268" s="1" t="s">
        <v>133</v>
      </c>
      <c r="E1268" s="1"/>
      <c r="F1268" s="1" t="s">
        <v>1127</v>
      </c>
      <c r="G1268" s="3">
        <v>1057.76</v>
      </c>
      <c r="H1268" s="3"/>
      <c r="I1268" s="1" t="s">
        <v>119</v>
      </c>
      <c r="J1268" s="1" t="s">
        <v>86</v>
      </c>
      <c r="K1268" s="1" t="s">
        <v>12</v>
      </c>
      <c r="L1268" s="1" t="s">
        <v>328</v>
      </c>
    </row>
    <row r="1269" spans="1:12" x14ac:dyDescent="0.2">
      <c r="A1269" s="1" t="s">
        <v>234</v>
      </c>
      <c r="B1269" s="1" t="s">
        <v>13</v>
      </c>
      <c r="C1269" s="2">
        <v>43588</v>
      </c>
      <c r="D1269" s="1" t="s">
        <v>133</v>
      </c>
      <c r="E1269" s="1"/>
      <c r="F1269" s="1" t="s">
        <v>742</v>
      </c>
      <c r="G1269" s="3">
        <v>1437.7</v>
      </c>
      <c r="H1269" s="3"/>
      <c r="I1269" s="1" t="s">
        <v>119</v>
      </c>
      <c r="J1269" s="1" t="s">
        <v>86</v>
      </c>
      <c r="K1269" s="1" t="s">
        <v>12</v>
      </c>
      <c r="L1269" s="1" t="s">
        <v>41</v>
      </c>
    </row>
    <row r="1270" spans="1:12" x14ac:dyDescent="0.2">
      <c r="A1270" s="1" t="s">
        <v>234</v>
      </c>
      <c r="B1270" s="1" t="s">
        <v>13</v>
      </c>
      <c r="C1270" s="2">
        <v>43588</v>
      </c>
      <c r="D1270" s="1" t="s">
        <v>133</v>
      </c>
      <c r="E1270" s="1"/>
      <c r="F1270" s="1" t="s">
        <v>1128</v>
      </c>
      <c r="G1270" s="3">
        <v>676.75</v>
      </c>
      <c r="H1270" s="3"/>
      <c r="I1270" s="1" t="s">
        <v>119</v>
      </c>
      <c r="J1270" s="1" t="s">
        <v>86</v>
      </c>
      <c r="K1270" s="1" t="s">
        <v>12</v>
      </c>
      <c r="L1270" s="1" t="s">
        <v>182</v>
      </c>
    </row>
    <row r="1271" spans="1:12" x14ac:dyDescent="0.2">
      <c r="A1271" s="1" t="s">
        <v>234</v>
      </c>
      <c r="B1271" s="1" t="s">
        <v>13</v>
      </c>
      <c r="C1271" s="2">
        <v>43588</v>
      </c>
      <c r="D1271" s="1" t="s">
        <v>133</v>
      </c>
      <c r="E1271" s="1"/>
      <c r="F1271" s="1" t="s">
        <v>1129</v>
      </c>
      <c r="G1271" s="3">
        <v>669.18</v>
      </c>
      <c r="H1271" s="3"/>
      <c r="I1271" s="1" t="s">
        <v>119</v>
      </c>
      <c r="J1271" s="1" t="s">
        <v>86</v>
      </c>
      <c r="K1271" s="1" t="s">
        <v>12</v>
      </c>
      <c r="L1271" s="1" t="s">
        <v>494</v>
      </c>
    </row>
    <row r="1272" spans="1:12" x14ac:dyDescent="0.2">
      <c r="A1272" s="1" t="s">
        <v>234</v>
      </c>
      <c r="B1272" s="1" t="s">
        <v>13</v>
      </c>
      <c r="C1272" s="2">
        <v>43588</v>
      </c>
      <c r="D1272" s="1" t="s">
        <v>133</v>
      </c>
      <c r="E1272" s="1"/>
      <c r="F1272" s="1" t="s">
        <v>1038</v>
      </c>
      <c r="G1272" s="3">
        <v>73.900000000000006</v>
      </c>
      <c r="H1272" s="3"/>
      <c r="I1272" s="1" t="s">
        <v>185</v>
      </c>
      <c r="J1272" s="1" t="s">
        <v>126</v>
      </c>
      <c r="K1272" s="1" t="s">
        <v>84</v>
      </c>
      <c r="L1272" s="1" t="s">
        <v>51</v>
      </c>
    </row>
    <row r="1273" spans="1:12" x14ac:dyDescent="0.2">
      <c r="A1273" s="1" t="s">
        <v>234</v>
      </c>
      <c r="B1273" s="1" t="s">
        <v>13</v>
      </c>
      <c r="C1273" s="2">
        <v>43588</v>
      </c>
      <c r="D1273" s="1" t="s">
        <v>133</v>
      </c>
      <c r="E1273" s="1"/>
      <c r="F1273" s="1" t="s">
        <v>1130</v>
      </c>
      <c r="G1273" s="3">
        <v>842.39</v>
      </c>
      <c r="H1273" s="3"/>
      <c r="I1273" s="1" t="s">
        <v>120</v>
      </c>
      <c r="J1273" s="1" t="s">
        <v>171</v>
      </c>
      <c r="K1273" s="1" t="s">
        <v>12</v>
      </c>
      <c r="L1273" s="1" t="s">
        <v>91</v>
      </c>
    </row>
    <row r="1274" spans="1:12" x14ac:dyDescent="0.2">
      <c r="A1274" s="1" t="s">
        <v>234</v>
      </c>
      <c r="B1274" s="1" t="s">
        <v>13</v>
      </c>
      <c r="C1274" s="2">
        <v>43588</v>
      </c>
      <c r="D1274" s="1" t="s">
        <v>133</v>
      </c>
      <c r="E1274" s="1"/>
      <c r="F1274" s="1" t="s">
        <v>1131</v>
      </c>
      <c r="G1274" s="3">
        <v>724.12</v>
      </c>
      <c r="H1274" s="3"/>
      <c r="I1274" s="1" t="s">
        <v>119</v>
      </c>
      <c r="J1274" s="1" t="s">
        <v>86</v>
      </c>
      <c r="K1274" s="1" t="s">
        <v>12</v>
      </c>
      <c r="L1274" s="1" t="s">
        <v>319</v>
      </c>
    </row>
    <row r="1275" spans="1:12" x14ac:dyDescent="0.2">
      <c r="A1275" s="1" t="s">
        <v>234</v>
      </c>
      <c r="B1275" s="1" t="s">
        <v>13</v>
      </c>
      <c r="C1275" s="2">
        <v>43588</v>
      </c>
      <c r="D1275" s="1" t="s">
        <v>133</v>
      </c>
      <c r="E1275" s="1"/>
      <c r="F1275" s="1" t="s">
        <v>1132</v>
      </c>
      <c r="G1275" s="3">
        <v>2137.39</v>
      </c>
      <c r="H1275" s="3"/>
      <c r="I1275" s="1" t="s">
        <v>119</v>
      </c>
      <c r="J1275" s="1" t="s">
        <v>86</v>
      </c>
      <c r="K1275" s="1" t="s">
        <v>12</v>
      </c>
      <c r="L1275" s="1" t="s">
        <v>24</v>
      </c>
    </row>
    <row r="1276" spans="1:12" x14ac:dyDescent="0.2">
      <c r="A1276" s="1" t="s">
        <v>234</v>
      </c>
      <c r="B1276" s="1" t="s">
        <v>13</v>
      </c>
      <c r="C1276" s="2">
        <v>43588</v>
      </c>
      <c r="D1276" s="1" t="s">
        <v>133</v>
      </c>
      <c r="E1276" s="1"/>
      <c r="F1276" s="1" t="s">
        <v>1133</v>
      </c>
      <c r="G1276" s="3">
        <v>671.78</v>
      </c>
      <c r="H1276" s="3"/>
      <c r="I1276" s="1" t="s">
        <v>119</v>
      </c>
      <c r="J1276" s="1" t="s">
        <v>86</v>
      </c>
      <c r="K1276" s="1" t="s">
        <v>12</v>
      </c>
      <c r="L1276" s="1" t="s">
        <v>366</v>
      </c>
    </row>
    <row r="1277" spans="1:12" x14ac:dyDescent="0.2">
      <c r="A1277" s="1" t="s">
        <v>234</v>
      </c>
      <c r="B1277" s="1" t="s">
        <v>13</v>
      </c>
      <c r="C1277" s="2">
        <v>43588</v>
      </c>
      <c r="D1277" s="1" t="s">
        <v>133</v>
      </c>
      <c r="E1277" s="1"/>
      <c r="F1277" s="1" t="s">
        <v>1134</v>
      </c>
      <c r="G1277" s="3">
        <v>1827.06</v>
      </c>
      <c r="H1277" s="3"/>
      <c r="I1277" s="1" t="s">
        <v>119</v>
      </c>
      <c r="J1277" s="1" t="s">
        <v>86</v>
      </c>
      <c r="K1277" s="1" t="s">
        <v>12</v>
      </c>
      <c r="L1277" s="1" t="s">
        <v>397</v>
      </c>
    </row>
    <row r="1278" spans="1:12" x14ac:dyDescent="0.2">
      <c r="A1278" s="1" t="s">
        <v>234</v>
      </c>
      <c r="B1278" s="1" t="s">
        <v>13</v>
      </c>
      <c r="C1278" s="2">
        <v>43588</v>
      </c>
      <c r="D1278" s="1" t="s">
        <v>133</v>
      </c>
      <c r="E1278" s="1"/>
      <c r="F1278" s="1" t="s">
        <v>1135</v>
      </c>
      <c r="G1278" s="3">
        <v>1380.17</v>
      </c>
      <c r="H1278" s="3"/>
      <c r="I1278" s="1" t="s">
        <v>106</v>
      </c>
      <c r="J1278" s="1" t="s">
        <v>122</v>
      </c>
      <c r="K1278" s="1" t="s">
        <v>12</v>
      </c>
      <c r="L1278" s="1" t="s">
        <v>21</v>
      </c>
    </row>
    <row r="1279" spans="1:12" x14ac:dyDescent="0.2">
      <c r="A1279" s="1" t="s">
        <v>234</v>
      </c>
      <c r="B1279" s="1" t="s">
        <v>13</v>
      </c>
      <c r="C1279" s="2">
        <v>43588</v>
      </c>
      <c r="D1279" s="1" t="s">
        <v>133</v>
      </c>
      <c r="E1279" s="1"/>
      <c r="F1279" s="1" t="s">
        <v>1136</v>
      </c>
      <c r="G1279" s="3">
        <v>1317.08</v>
      </c>
      <c r="H1279" s="3"/>
      <c r="I1279" s="1" t="s">
        <v>106</v>
      </c>
      <c r="J1279" s="1" t="s">
        <v>121</v>
      </c>
      <c r="K1279" s="1" t="s">
        <v>12</v>
      </c>
      <c r="L1279" s="1" t="s">
        <v>18</v>
      </c>
    </row>
    <row r="1280" spans="1:12" x14ac:dyDescent="0.2">
      <c r="A1280" s="1" t="s">
        <v>234</v>
      </c>
      <c r="B1280" s="1" t="s">
        <v>13</v>
      </c>
      <c r="C1280" s="2">
        <v>43588</v>
      </c>
      <c r="D1280" s="1" t="s">
        <v>133</v>
      </c>
      <c r="E1280" s="1"/>
      <c r="F1280" s="1" t="s">
        <v>1039</v>
      </c>
      <c r="G1280" s="3">
        <v>1401.67</v>
      </c>
      <c r="H1280" s="3"/>
      <c r="I1280" s="1" t="s">
        <v>83</v>
      </c>
      <c r="J1280" s="1" t="s">
        <v>176</v>
      </c>
      <c r="K1280" s="1" t="s">
        <v>84</v>
      </c>
      <c r="L1280" s="1" t="s">
        <v>306</v>
      </c>
    </row>
    <row r="1281" spans="1:12" x14ac:dyDescent="0.2">
      <c r="A1281" s="1" t="s">
        <v>234</v>
      </c>
      <c r="B1281" s="1" t="s">
        <v>13</v>
      </c>
      <c r="C1281" s="2">
        <v>43588</v>
      </c>
      <c r="D1281" s="1" t="s">
        <v>133</v>
      </c>
      <c r="E1281" s="1"/>
      <c r="F1281" s="1" t="s">
        <v>1071</v>
      </c>
      <c r="G1281" s="3">
        <v>136.68</v>
      </c>
      <c r="H1281" s="3"/>
      <c r="I1281" s="1" t="s">
        <v>83</v>
      </c>
      <c r="J1281" s="1" t="s">
        <v>176</v>
      </c>
      <c r="K1281" s="1" t="s">
        <v>12</v>
      </c>
      <c r="L1281" s="1" t="s">
        <v>64</v>
      </c>
    </row>
    <row r="1282" spans="1:12" x14ac:dyDescent="0.2">
      <c r="A1282" s="1" t="s">
        <v>234</v>
      </c>
      <c r="B1282" s="1" t="s">
        <v>13</v>
      </c>
      <c r="C1282" s="2">
        <v>43588</v>
      </c>
      <c r="D1282" s="1" t="s">
        <v>133</v>
      </c>
      <c r="E1282" s="1"/>
      <c r="F1282" s="1" t="s">
        <v>1074</v>
      </c>
      <c r="G1282" s="3">
        <v>221.11</v>
      </c>
      <c r="H1282" s="3"/>
      <c r="I1282" s="1" t="s">
        <v>120</v>
      </c>
      <c r="J1282" s="1" t="s">
        <v>171</v>
      </c>
      <c r="K1282" s="1" t="s">
        <v>12</v>
      </c>
      <c r="L1282" s="1" t="s">
        <v>68</v>
      </c>
    </row>
    <row r="1283" spans="1:12" x14ac:dyDescent="0.2">
      <c r="A1283" s="1" t="s">
        <v>234</v>
      </c>
      <c r="B1283" s="1" t="s">
        <v>13</v>
      </c>
      <c r="C1283" s="2">
        <v>43588</v>
      </c>
      <c r="D1283" s="1" t="s">
        <v>133</v>
      </c>
      <c r="E1283" s="1"/>
      <c r="F1283" s="1" t="s">
        <v>1137</v>
      </c>
      <c r="G1283" s="3">
        <v>608.83000000000004</v>
      </c>
      <c r="H1283" s="3"/>
      <c r="I1283" s="1" t="s">
        <v>119</v>
      </c>
      <c r="J1283" s="1" t="s">
        <v>86</v>
      </c>
      <c r="K1283" s="1" t="s">
        <v>12</v>
      </c>
      <c r="L1283" s="1" t="s">
        <v>469</v>
      </c>
    </row>
    <row r="1284" spans="1:12" x14ac:dyDescent="0.2">
      <c r="A1284" s="1" t="s">
        <v>234</v>
      </c>
      <c r="B1284" s="1" t="s">
        <v>13</v>
      </c>
      <c r="C1284" s="2">
        <v>43588</v>
      </c>
      <c r="D1284" s="1" t="s">
        <v>133</v>
      </c>
      <c r="E1284" s="1"/>
      <c r="F1284" s="1" t="s">
        <v>1138</v>
      </c>
      <c r="G1284" s="3">
        <v>835.6</v>
      </c>
      <c r="H1284" s="3"/>
      <c r="I1284" s="1" t="s">
        <v>119</v>
      </c>
      <c r="J1284" s="1" t="s">
        <v>86</v>
      </c>
      <c r="K1284" s="1" t="s">
        <v>12</v>
      </c>
      <c r="L1284" s="1" t="s">
        <v>72</v>
      </c>
    </row>
    <row r="1285" spans="1:12" x14ac:dyDescent="0.2">
      <c r="A1285" s="1" t="s">
        <v>234</v>
      </c>
      <c r="B1285" s="1" t="s">
        <v>13</v>
      </c>
      <c r="C1285" s="2">
        <v>43588</v>
      </c>
      <c r="D1285" s="1" t="s">
        <v>133</v>
      </c>
      <c r="E1285" s="1"/>
      <c r="F1285" s="1" t="s">
        <v>1139</v>
      </c>
      <c r="G1285" s="3">
        <v>1303.54</v>
      </c>
      <c r="H1285" s="3"/>
      <c r="I1285" s="1" t="s">
        <v>119</v>
      </c>
      <c r="J1285" s="1" t="s">
        <v>86</v>
      </c>
      <c r="K1285" s="1" t="s">
        <v>12</v>
      </c>
      <c r="L1285" s="1" t="s">
        <v>52</v>
      </c>
    </row>
    <row r="1286" spans="1:12" x14ac:dyDescent="0.2">
      <c r="A1286" s="1" t="s">
        <v>234</v>
      </c>
      <c r="B1286" s="1" t="s">
        <v>13</v>
      </c>
      <c r="C1286" s="2">
        <v>43588</v>
      </c>
      <c r="D1286" s="1" t="s">
        <v>133</v>
      </c>
      <c r="E1286" s="1"/>
      <c r="F1286" s="1" t="s">
        <v>1104</v>
      </c>
      <c r="G1286" s="3">
        <v>574.62</v>
      </c>
      <c r="H1286" s="3"/>
      <c r="I1286" s="1" t="s">
        <v>87</v>
      </c>
      <c r="J1286" s="1" t="s">
        <v>116</v>
      </c>
      <c r="K1286" s="1" t="s">
        <v>84</v>
      </c>
      <c r="L1286" s="1" t="s">
        <v>63</v>
      </c>
    </row>
    <row r="1287" spans="1:12" x14ac:dyDescent="0.2">
      <c r="A1287" s="1" t="s">
        <v>234</v>
      </c>
      <c r="B1287" s="1" t="s">
        <v>13</v>
      </c>
      <c r="C1287" s="2">
        <v>43588</v>
      </c>
      <c r="D1287" s="1" t="s">
        <v>133</v>
      </c>
      <c r="E1287" s="1"/>
      <c r="F1287" s="1" t="s">
        <v>1140</v>
      </c>
      <c r="G1287" s="3">
        <v>1515.87</v>
      </c>
      <c r="H1287" s="3"/>
      <c r="I1287" s="1" t="s">
        <v>83</v>
      </c>
      <c r="J1287" s="1" t="s">
        <v>176</v>
      </c>
      <c r="K1287" s="1" t="s">
        <v>12</v>
      </c>
      <c r="L1287" s="1" t="s">
        <v>30</v>
      </c>
    </row>
    <row r="1288" spans="1:12" x14ac:dyDescent="0.2">
      <c r="A1288" s="1" t="s">
        <v>234</v>
      </c>
      <c r="B1288" s="1" t="s">
        <v>13</v>
      </c>
      <c r="C1288" s="2">
        <v>43588</v>
      </c>
      <c r="D1288" s="1" t="s">
        <v>133</v>
      </c>
      <c r="E1288" s="1"/>
      <c r="F1288" s="1" t="s">
        <v>1141</v>
      </c>
      <c r="G1288" s="3">
        <v>1968.73</v>
      </c>
      <c r="H1288" s="3"/>
      <c r="I1288" s="1" t="s">
        <v>119</v>
      </c>
      <c r="J1288" s="1" t="s">
        <v>86</v>
      </c>
      <c r="K1288" s="1" t="s">
        <v>12</v>
      </c>
      <c r="L1288" s="1" t="s">
        <v>15</v>
      </c>
    </row>
    <row r="1289" spans="1:12" x14ac:dyDescent="0.2">
      <c r="A1289" s="1" t="s">
        <v>234</v>
      </c>
      <c r="B1289" s="1" t="s">
        <v>13</v>
      </c>
      <c r="C1289" s="2">
        <v>43588</v>
      </c>
      <c r="D1289" s="1" t="s">
        <v>133</v>
      </c>
      <c r="E1289" s="1"/>
      <c r="F1289" s="1" t="s">
        <v>1142</v>
      </c>
      <c r="G1289" s="3">
        <v>855.34</v>
      </c>
      <c r="H1289" s="3"/>
      <c r="I1289" s="1" t="s">
        <v>119</v>
      </c>
      <c r="J1289" s="1" t="s">
        <v>86</v>
      </c>
      <c r="K1289" s="1" t="s">
        <v>12</v>
      </c>
      <c r="L1289" s="1" t="s">
        <v>42</v>
      </c>
    </row>
    <row r="1290" spans="1:12" x14ac:dyDescent="0.2">
      <c r="A1290" s="1" t="s">
        <v>234</v>
      </c>
      <c r="B1290" s="1" t="s">
        <v>13</v>
      </c>
      <c r="C1290" s="2">
        <v>43588</v>
      </c>
      <c r="D1290" s="1" t="s">
        <v>133</v>
      </c>
      <c r="E1290" s="1"/>
      <c r="F1290" s="1" t="s">
        <v>1052</v>
      </c>
      <c r="G1290" s="3">
        <v>1488.68</v>
      </c>
      <c r="H1290" s="3"/>
      <c r="I1290" s="1" t="s">
        <v>83</v>
      </c>
      <c r="J1290" s="1" t="s">
        <v>176</v>
      </c>
      <c r="K1290" s="1" t="s">
        <v>12</v>
      </c>
      <c r="L1290" s="1" t="s">
        <v>14</v>
      </c>
    </row>
    <row r="1291" spans="1:12" x14ac:dyDescent="0.2">
      <c r="A1291" s="1" t="s">
        <v>234</v>
      </c>
      <c r="B1291" s="1" t="s">
        <v>13</v>
      </c>
      <c r="C1291" s="2">
        <v>43588</v>
      </c>
      <c r="D1291" s="1" t="s">
        <v>133</v>
      </c>
      <c r="E1291" s="1"/>
      <c r="F1291" s="1" t="s">
        <v>1143</v>
      </c>
      <c r="G1291" s="3">
        <v>304.73</v>
      </c>
      <c r="H1291" s="3"/>
      <c r="I1291" s="1" t="s">
        <v>119</v>
      </c>
      <c r="J1291" s="1" t="s">
        <v>86</v>
      </c>
      <c r="K1291" s="1" t="s">
        <v>12</v>
      </c>
      <c r="L1291" s="1" t="s">
        <v>464</v>
      </c>
    </row>
    <row r="1292" spans="1:12" x14ac:dyDescent="0.2">
      <c r="A1292" s="1" t="s">
        <v>234</v>
      </c>
      <c r="B1292" s="1" t="s">
        <v>13</v>
      </c>
      <c r="C1292" s="2">
        <v>43588</v>
      </c>
      <c r="D1292" s="1" t="s">
        <v>133</v>
      </c>
      <c r="E1292" s="1"/>
      <c r="F1292" s="1" t="s">
        <v>1045</v>
      </c>
      <c r="G1292" s="3">
        <v>500</v>
      </c>
      <c r="H1292" s="3"/>
      <c r="I1292" s="1" t="s">
        <v>87</v>
      </c>
      <c r="J1292" s="1" t="s">
        <v>116</v>
      </c>
      <c r="K1292" s="1" t="s">
        <v>84</v>
      </c>
      <c r="L1292" s="1" t="s">
        <v>29</v>
      </c>
    </row>
    <row r="1293" spans="1:12" x14ac:dyDescent="0.2">
      <c r="A1293" s="1" t="s">
        <v>234</v>
      </c>
      <c r="B1293" s="1" t="s">
        <v>13</v>
      </c>
      <c r="C1293" s="2">
        <v>43588</v>
      </c>
      <c r="D1293" s="1" t="s">
        <v>133</v>
      </c>
      <c r="E1293" s="1"/>
      <c r="F1293" s="1" t="s">
        <v>1144</v>
      </c>
      <c r="G1293" s="3">
        <v>932.58</v>
      </c>
      <c r="H1293" s="3"/>
      <c r="I1293" s="1" t="s">
        <v>119</v>
      </c>
      <c r="J1293" s="1" t="s">
        <v>86</v>
      </c>
      <c r="K1293" s="1" t="s">
        <v>12</v>
      </c>
      <c r="L1293" s="1" t="s">
        <v>67</v>
      </c>
    </row>
    <row r="1294" spans="1:12" x14ac:dyDescent="0.2">
      <c r="A1294" s="1" t="s">
        <v>234</v>
      </c>
      <c r="B1294" s="1" t="s">
        <v>13</v>
      </c>
      <c r="C1294" s="2">
        <v>43588</v>
      </c>
      <c r="D1294" s="1" t="s">
        <v>133</v>
      </c>
      <c r="E1294" s="1"/>
      <c r="F1294" s="1" t="s">
        <v>1145</v>
      </c>
      <c r="G1294" s="3">
        <v>650.91</v>
      </c>
      <c r="H1294" s="3"/>
      <c r="I1294" s="1" t="s">
        <v>119</v>
      </c>
      <c r="J1294" s="1" t="s">
        <v>86</v>
      </c>
      <c r="K1294" s="1" t="s">
        <v>12</v>
      </c>
      <c r="L1294" s="1" t="s">
        <v>481</v>
      </c>
    </row>
    <row r="1295" spans="1:12" x14ac:dyDescent="0.2">
      <c r="A1295" s="1" t="s">
        <v>234</v>
      </c>
      <c r="B1295" s="1" t="s">
        <v>13</v>
      </c>
      <c r="C1295" s="2">
        <v>43588</v>
      </c>
      <c r="D1295" s="1" t="s">
        <v>133</v>
      </c>
      <c r="E1295" s="1"/>
      <c r="F1295" s="1" t="s">
        <v>1146</v>
      </c>
      <c r="G1295" s="3">
        <v>1085.76</v>
      </c>
      <c r="H1295" s="3"/>
      <c r="I1295" s="1" t="s">
        <v>119</v>
      </c>
      <c r="J1295" s="1" t="s">
        <v>86</v>
      </c>
      <c r="K1295" s="1" t="s">
        <v>12</v>
      </c>
      <c r="L1295" s="1" t="s">
        <v>427</v>
      </c>
    </row>
    <row r="1296" spans="1:12" x14ac:dyDescent="0.2">
      <c r="A1296" s="1" t="s">
        <v>234</v>
      </c>
      <c r="B1296" s="1" t="s">
        <v>13</v>
      </c>
      <c r="C1296" s="2">
        <v>43588</v>
      </c>
      <c r="D1296" s="1" t="s">
        <v>133</v>
      </c>
      <c r="E1296" s="1"/>
      <c r="F1296" s="1" t="s">
        <v>1147</v>
      </c>
      <c r="G1296" s="3">
        <v>1443.76</v>
      </c>
      <c r="H1296" s="3"/>
      <c r="I1296" s="1" t="s">
        <v>119</v>
      </c>
      <c r="J1296" s="1" t="s">
        <v>86</v>
      </c>
      <c r="K1296" s="1" t="s">
        <v>12</v>
      </c>
      <c r="L1296" s="1" t="s">
        <v>78</v>
      </c>
    </row>
    <row r="1297" spans="1:12" x14ac:dyDescent="0.2">
      <c r="A1297" s="1" t="s">
        <v>234</v>
      </c>
      <c r="B1297" s="1" t="s">
        <v>13</v>
      </c>
      <c r="C1297" s="2">
        <v>43588</v>
      </c>
      <c r="D1297" s="1" t="s">
        <v>133</v>
      </c>
      <c r="E1297" s="1"/>
      <c r="F1297" s="1" t="s">
        <v>1037</v>
      </c>
      <c r="G1297" s="3">
        <v>250</v>
      </c>
      <c r="H1297" s="3"/>
      <c r="I1297" s="1" t="s">
        <v>83</v>
      </c>
      <c r="J1297" s="1" t="s">
        <v>175</v>
      </c>
      <c r="K1297" s="1" t="s">
        <v>84</v>
      </c>
      <c r="L1297" s="1" t="s">
        <v>300</v>
      </c>
    </row>
    <row r="1298" spans="1:12" x14ac:dyDescent="0.2">
      <c r="A1298" s="1" t="s">
        <v>234</v>
      </c>
      <c r="B1298" s="1" t="s">
        <v>13</v>
      </c>
      <c r="C1298" s="2">
        <v>43588</v>
      </c>
      <c r="D1298" s="1" t="s">
        <v>133</v>
      </c>
      <c r="E1298" s="1"/>
      <c r="F1298" s="1" t="s">
        <v>1036</v>
      </c>
      <c r="G1298" s="3">
        <v>506.21</v>
      </c>
      <c r="H1298" s="3"/>
      <c r="I1298" s="1" t="s">
        <v>106</v>
      </c>
      <c r="J1298" s="1" t="s">
        <v>122</v>
      </c>
      <c r="K1298" s="1" t="s">
        <v>12</v>
      </c>
      <c r="L1298" s="1" t="s">
        <v>25</v>
      </c>
    </row>
    <row r="1299" spans="1:12" x14ac:dyDescent="0.2">
      <c r="A1299" s="1" t="s">
        <v>234</v>
      </c>
      <c r="B1299" s="1" t="s">
        <v>13</v>
      </c>
      <c r="C1299" s="2">
        <v>43588</v>
      </c>
      <c r="D1299" s="1" t="s">
        <v>133</v>
      </c>
      <c r="E1299" s="1"/>
      <c r="F1299" s="1" t="s">
        <v>1148</v>
      </c>
      <c r="G1299" s="3">
        <v>273.27</v>
      </c>
      <c r="H1299" s="3"/>
      <c r="I1299" s="1" t="s">
        <v>87</v>
      </c>
      <c r="J1299" s="1" t="s">
        <v>253</v>
      </c>
      <c r="K1299" s="1" t="s">
        <v>12</v>
      </c>
      <c r="L1299" s="1" t="s">
        <v>28</v>
      </c>
    </row>
    <row r="1300" spans="1:12" x14ac:dyDescent="0.2">
      <c r="A1300" s="1" t="s">
        <v>234</v>
      </c>
      <c r="B1300" s="1" t="s">
        <v>13</v>
      </c>
      <c r="C1300" s="2">
        <v>43588</v>
      </c>
      <c r="D1300" s="1" t="s">
        <v>133</v>
      </c>
      <c r="E1300" s="1"/>
      <c r="F1300" s="1" t="s">
        <v>1149</v>
      </c>
      <c r="G1300" s="3">
        <v>1107.3</v>
      </c>
      <c r="H1300" s="3"/>
      <c r="I1300" s="1" t="s">
        <v>83</v>
      </c>
      <c r="J1300" s="1" t="s">
        <v>188</v>
      </c>
      <c r="K1300" s="1" t="s">
        <v>12</v>
      </c>
      <c r="L1300" s="1" t="s">
        <v>429</v>
      </c>
    </row>
    <row r="1301" spans="1:12" x14ac:dyDescent="0.2">
      <c r="A1301" s="1" t="s">
        <v>234</v>
      </c>
      <c r="B1301" s="1" t="s">
        <v>13</v>
      </c>
      <c r="C1301" s="2">
        <v>43588</v>
      </c>
      <c r="D1301" s="1" t="s">
        <v>133</v>
      </c>
      <c r="E1301" s="1"/>
      <c r="F1301" s="1" t="s">
        <v>1074</v>
      </c>
      <c r="G1301" s="3">
        <v>244.39</v>
      </c>
      <c r="H1301" s="3"/>
      <c r="I1301" s="1" t="s">
        <v>83</v>
      </c>
      <c r="J1301" s="1" t="s">
        <v>176</v>
      </c>
      <c r="K1301" s="1" t="s">
        <v>12</v>
      </c>
      <c r="L1301" s="1" t="s">
        <v>68</v>
      </c>
    </row>
    <row r="1302" spans="1:12" x14ac:dyDescent="0.2">
      <c r="A1302" s="1" t="s">
        <v>234</v>
      </c>
      <c r="B1302" s="1" t="s">
        <v>13</v>
      </c>
      <c r="C1302" s="2">
        <v>43588</v>
      </c>
      <c r="D1302" s="1" t="s">
        <v>133</v>
      </c>
      <c r="E1302" s="1"/>
      <c r="F1302" s="1" t="s">
        <v>1150</v>
      </c>
      <c r="G1302" s="3">
        <v>1527.17</v>
      </c>
      <c r="H1302" s="3"/>
      <c r="I1302" s="1" t="s">
        <v>119</v>
      </c>
      <c r="J1302" s="1" t="s">
        <v>86</v>
      </c>
      <c r="K1302" s="1" t="s">
        <v>12</v>
      </c>
      <c r="L1302" s="1" t="s">
        <v>54</v>
      </c>
    </row>
    <row r="1303" spans="1:12" x14ac:dyDescent="0.2">
      <c r="A1303" s="1" t="s">
        <v>234</v>
      </c>
      <c r="B1303" s="1" t="s">
        <v>13</v>
      </c>
      <c r="C1303" s="2">
        <v>43588</v>
      </c>
      <c r="D1303" s="1" t="s">
        <v>133</v>
      </c>
      <c r="E1303" s="1"/>
      <c r="F1303" s="1" t="s">
        <v>1151</v>
      </c>
      <c r="G1303" s="3">
        <v>595.44000000000005</v>
      </c>
      <c r="H1303" s="3"/>
      <c r="I1303" s="1" t="s">
        <v>119</v>
      </c>
      <c r="J1303" s="1" t="s">
        <v>86</v>
      </c>
      <c r="K1303" s="1" t="s">
        <v>12</v>
      </c>
      <c r="L1303" s="1" t="s">
        <v>340</v>
      </c>
    </row>
    <row r="1304" spans="1:12" x14ac:dyDescent="0.2">
      <c r="A1304" s="1" t="s">
        <v>234</v>
      </c>
      <c r="B1304" s="1" t="s">
        <v>13</v>
      </c>
      <c r="C1304" s="2">
        <v>43588</v>
      </c>
      <c r="D1304" s="1" t="s">
        <v>133</v>
      </c>
      <c r="E1304" s="1"/>
      <c r="F1304" s="1" t="s">
        <v>1104</v>
      </c>
      <c r="G1304" s="3">
        <v>34.619999999999997</v>
      </c>
      <c r="H1304" s="3"/>
      <c r="I1304" s="1" t="s">
        <v>179</v>
      </c>
      <c r="J1304" s="1" t="s">
        <v>89</v>
      </c>
      <c r="K1304" s="1" t="s">
        <v>84</v>
      </c>
      <c r="L1304" s="1" t="s">
        <v>63</v>
      </c>
    </row>
    <row r="1305" spans="1:12" x14ac:dyDescent="0.2">
      <c r="A1305" s="1" t="s">
        <v>234</v>
      </c>
      <c r="B1305" s="1" t="s">
        <v>13</v>
      </c>
      <c r="C1305" s="2">
        <v>43588</v>
      </c>
      <c r="D1305" s="1" t="s">
        <v>133</v>
      </c>
      <c r="E1305" s="1"/>
      <c r="F1305" s="1" t="s">
        <v>1084</v>
      </c>
      <c r="G1305" s="3">
        <v>809.88</v>
      </c>
      <c r="H1305" s="3"/>
      <c r="I1305" s="1" t="s">
        <v>123</v>
      </c>
      <c r="J1305" s="1" t="s">
        <v>124</v>
      </c>
      <c r="K1305" s="1" t="s">
        <v>12</v>
      </c>
      <c r="L1305" s="1" t="s">
        <v>97</v>
      </c>
    </row>
    <row r="1306" spans="1:12" x14ac:dyDescent="0.2">
      <c r="A1306" s="1" t="s">
        <v>234</v>
      </c>
      <c r="B1306" s="1" t="s">
        <v>13</v>
      </c>
      <c r="C1306" s="2">
        <v>43588</v>
      </c>
      <c r="D1306" s="1" t="s">
        <v>133</v>
      </c>
      <c r="E1306" s="1"/>
      <c r="F1306" s="1" t="s">
        <v>1152</v>
      </c>
      <c r="G1306" s="3">
        <v>1410.75</v>
      </c>
      <c r="H1306" s="3"/>
      <c r="I1306" s="1" t="s">
        <v>119</v>
      </c>
      <c r="J1306" s="1" t="s">
        <v>86</v>
      </c>
      <c r="K1306" s="1" t="s">
        <v>12</v>
      </c>
      <c r="L1306" s="1" t="s">
        <v>393</v>
      </c>
    </row>
    <row r="1307" spans="1:12" x14ac:dyDescent="0.2">
      <c r="A1307" s="1" t="s">
        <v>234</v>
      </c>
      <c r="B1307" s="1" t="s">
        <v>13</v>
      </c>
      <c r="C1307" s="2">
        <v>43588</v>
      </c>
      <c r="D1307" s="1" t="s">
        <v>133</v>
      </c>
      <c r="E1307" s="1"/>
      <c r="F1307" s="1" t="s">
        <v>1153</v>
      </c>
      <c r="G1307" s="3">
        <v>276.89999999999998</v>
      </c>
      <c r="H1307" s="3"/>
      <c r="I1307" s="1" t="s">
        <v>177</v>
      </c>
      <c r="J1307" s="1" t="s">
        <v>178</v>
      </c>
      <c r="K1307" s="1" t="s">
        <v>12</v>
      </c>
      <c r="L1307" s="1" t="s">
        <v>1154</v>
      </c>
    </row>
    <row r="1308" spans="1:12" x14ac:dyDescent="0.2">
      <c r="A1308" s="1" t="s">
        <v>234</v>
      </c>
      <c r="B1308" s="1" t="s">
        <v>13</v>
      </c>
      <c r="C1308" s="2">
        <v>43588</v>
      </c>
      <c r="D1308" s="1" t="s">
        <v>133</v>
      </c>
      <c r="E1308" s="1"/>
      <c r="F1308" s="1" t="s">
        <v>1028</v>
      </c>
      <c r="G1308" s="3">
        <v>807.69</v>
      </c>
      <c r="H1308" s="3"/>
      <c r="I1308" s="1" t="s">
        <v>123</v>
      </c>
      <c r="J1308" s="1" t="s">
        <v>124</v>
      </c>
      <c r="K1308" s="1" t="s">
        <v>84</v>
      </c>
      <c r="L1308" s="1" t="s">
        <v>26</v>
      </c>
    </row>
    <row r="1309" spans="1:12" x14ac:dyDescent="0.2">
      <c r="A1309" s="1" t="s">
        <v>234</v>
      </c>
      <c r="B1309" s="1" t="s">
        <v>13</v>
      </c>
      <c r="C1309" s="2">
        <v>43588</v>
      </c>
      <c r="D1309" s="1" t="s">
        <v>133</v>
      </c>
      <c r="E1309" s="1"/>
      <c r="F1309" s="1" t="s">
        <v>1039</v>
      </c>
      <c r="G1309" s="3">
        <v>129.71</v>
      </c>
      <c r="H1309" s="3"/>
      <c r="I1309" s="1" t="s">
        <v>120</v>
      </c>
      <c r="J1309" s="1" t="s">
        <v>171</v>
      </c>
      <c r="K1309" s="1" t="s">
        <v>84</v>
      </c>
      <c r="L1309" s="1" t="s">
        <v>306</v>
      </c>
    </row>
    <row r="1310" spans="1:12" x14ac:dyDescent="0.2">
      <c r="A1310" s="1" t="s">
        <v>234</v>
      </c>
      <c r="B1310" s="1" t="s">
        <v>13</v>
      </c>
      <c r="C1310" s="2">
        <v>43588</v>
      </c>
      <c r="D1310" s="1" t="s">
        <v>133</v>
      </c>
      <c r="E1310" s="1"/>
      <c r="F1310" s="1" t="s">
        <v>1155</v>
      </c>
      <c r="G1310" s="3">
        <v>547.91999999999996</v>
      </c>
      <c r="H1310" s="3"/>
      <c r="I1310" s="1" t="s">
        <v>119</v>
      </c>
      <c r="J1310" s="1" t="s">
        <v>86</v>
      </c>
      <c r="K1310" s="1" t="s">
        <v>12</v>
      </c>
      <c r="L1310" s="1" t="s">
        <v>109</v>
      </c>
    </row>
    <row r="1311" spans="1:12" x14ac:dyDescent="0.2">
      <c r="A1311" s="1" t="s">
        <v>234</v>
      </c>
      <c r="B1311" s="1" t="s">
        <v>13</v>
      </c>
      <c r="C1311" s="2">
        <v>43588</v>
      </c>
      <c r="D1311" s="1" t="s">
        <v>133</v>
      </c>
      <c r="E1311" s="1"/>
      <c r="F1311" s="1" t="s">
        <v>1148</v>
      </c>
      <c r="G1311" s="3">
        <v>1165</v>
      </c>
      <c r="H1311" s="3"/>
      <c r="I1311" s="1" t="s">
        <v>179</v>
      </c>
      <c r="J1311" s="1" t="s">
        <v>89</v>
      </c>
      <c r="K1311" s="1" t="s">
        <v>12</v>
      </c>
      <c r="L1311" s="1" t="s">
        <v>28</v>
      </c>
    </row>
    <row r="1312" spans="1:12" x14ac:dyDescent="0.2">
      <c r="A1312" s="1" t="s">
        <v>234</v>
      </c>
      <c r="B1312" s="1" t="s">
        <v>13</v>
      </c>
      <c r="C1312" s="2">
        <v>43588</v>
      </c>
      <c r="D1312" s="1" t="s">
        <v>133</v>
      </c>
      <c r="E1312" s="1"/>
      <c r="F1312" s="1" t="s">
        <v>1071</v>
      </c>
      <c r="G1312" s="3">
        <v>136.68</v>
      </c>
      <c r="H1312" s="3"/>
      <c r="I1312" s="1" t="s">
        <v>83</v>
      </c>
      <c r="J1312" s="1" t="s">
        <v>180</v>
      </c>
      <c r="K1312" s="1" t="s">
        <v>12</v>
      </c>
      <c r="L1312" s="1" t="s">
        <v>64</v>
      </c>
    </row>
    <row r="1313" spans="1:12" x14ac:dyDescent="0.2">
      <c r="A1313" s="1" t="s">
        <v>234</v>
      </c>
      <c r="B1313" s="1" t="s">
        <v>13</v>
      </c>
      <c r="C1313" s="2">
        <v>43588</v>
      </c>
      <c r="D1313" s="1" t="s">
        <v>133</v>
      </c>
      <c r="E1313" s="1"/>
      <c r="F1313" s="1" t="s">
        <v>1111</v>
      </c>
      <c r="G1313" s="3">
        <v>197.29</v>
      </c>
      <c r="H1313" s="3"/>
      <c r="I1313" s="1" t="s">
        <v>83</v>
      </c>
      <c r="J1313" s="1" t="s">
        <v>176</v>
      </c>
      <c r="K1313" s="1" t="s">
        <v>12</v>
      </c>
      <c r="L1313" s="1" t="s">
        <v>73</v>
      </c>
    </row>
    <row r="1314" spans="1:12" x14ac:dyDescent="0.2">
      <c r="A1314" s="1" t="s">
        <v>234</v>
      </c>
      <c r="B1314" s="1" t="s">
        <v>13</v>
      </c>
      <c r="C1314" s="2">
        <v>43588</v>
      </c>
      <c r="D1314" s="1" t="s">
        <v>133</v>
      </c>
      <c r="E1314" s="1"/>
      <c r="F1314" s="1" t="s">
        <v>1156</v>
      </c>
      <c r="G1314" s="3">
        <v>681.84</v>
      </c>
      <c r="H1314" s="3"/>
      <c r="I1314" s="1" t="s">
        <v>120</v>
      </c>
      <c r="J1314" s="1" t="s">
        <v>171</v>
      </c>
      <c r="K1314" s="1" t="s">
        <v>12</v>
      </c>
      <c r="L1314" s="1" t="s">
        <v>378</v>
      </c>
    </row>
    <row r="1315" spans="1:12" x14ac:dyDescent="0.2">
      <c r="A1315" s="1" t="s">
        <v>234</v>
      </c>
      <c r="B1315" s="1" t="s">
        <v>13</v>
      </c>
      <c r="C1315" s="2">
        <v>43588</v>
      </c>
      <c r="D1315" s="1" t="s">
        <v>133</v>
      </c>
      <c r="E1315" s="1"/>
      <c r="F1315" s="1" t="s">
        <v>1031</v>
      </c>
      <c r="G1315" s="3">
        <v>367.39</v>
      </c>
      <c r="H1315" s="3"/>
      <c r="I1315" s="1" t="s">
        <v>120</v>
      </c>
      <c r="J1315" s="1" t="s">
        <v>171</v>
      </c>
      <c r="K1315" s="1" t="s">
        <v>84</v>
      </c>
      <c r="L1315" s="1" t="s">
        <v>241</v>
      </c>
    </row>
    <row r="1316" spans="1:12" x14ac:dyDescent="0.2">
      <c r="A1316" s="1" t="s">
        <v>234</v>
      </c>
      <c r="B1316" s="1" t="s">
        <v>13</v>
      </c>
      <c r="C1316" s="2">
        <v>43588</v>
      </c>
      <c r="D1316" s="1" t="s">
        <v>133</v>
      </c>
      <c r="E1316" s="1"/>
      <c r="F1316" s="1" t="s">
        <v>1157</v>
      </c>
      <c r="G1316" s="3">
        <v>662.37</v>
      </c>
      <c r="H1316" s="3"/>
      <c r="I1316" s="1" t="s">
        <v>119</v>
      </c>
      <c r="J1316" s="1" t="s">
        <v>86</v>
      </c>
      <c r="K1316" s="1" t="s">
        <v>12</v>
      </c>
      <c r="L1316" s="1" t="s">
        <v>275</v>
      </c>
    </row>
    <row r="1317" spans="1:12" x14ac:dyDescent="0.2">
      <c r="A1317" s="1" t="s">
        <v>234</v>
      </c>
      <c r="B1317" s="1" t="s">
        <v>13</v>
      </c>
      <c r="C1317" s="2">
        <v>43588</v>
      </c>
      <c r="D1317" s="1" t="s">
        <v>133</v>
      </c>
      <c r="E1317" s="1"/>
      <c r="F1317" s="1" t="s">
        <v>1158</v>
      </c>
      <c r="G1317" s="3">
        <v>847.16</v>
      </c>
      <c r="H1317" s="3"/>
      <c r="I1317" s="1" t="s">
        <v>119</v>
      </c>
      <c r="J1317" s="1" t="s">
        <v>86</v>
      </c>
      <c r="K1317" s="1" t="s">
        <v>12</v>
      </c>
      <c r="L1317" s="1" t="s">
        <v>717</v>
      </c>
    </row>
    <row r="1318" spans="1:12" x14ac:dyDescent="0.2">
      <c r="A1318" s="1" t="s">
        <v>234</v>
      </c>
      <c r="B1318" s="1" t="s">
        <v>13</v>
      </c>
      <c r="C1318" s="2">
        <v>43588</v>
      </c>
      <c r="D1318" s="1" t="s">
        <v>133</v>
      </c>
      <c r="E1318" s="1"/>
      <c r="F1318" s="1" t="s">
        <v>1031</v>
      </c>
      <c r="G1318" s="3">
        <v>276.66000000000003</v>
      </c>
      <c r="H1318" s="3"/>
      <c r="I1318" s="1" t="s">
        <v>87</v>
      </c>
      <c r="J1318" s="1" t="s">
        <v>253</v>
      </c>
      <c r="K1318" s="1" t="s">
        <v>84</v>
      </c>
      <c r="L1318" s="1" t="s">
        <v>241</v>
      </c>
    </row>
    <row r="1319" spans="1:12" x14ac:dyDescent="0.2">
      <c r="A1319" s="1" t="s">
        <v>234</v>
      </c>
      <c r="B1319" s="1" t="s">
        <v>13</v>
      </c>
      <c r="C1319" s="2">
        <v>43588</v>
      </c>
      <c r="D1319" s="1" t="s">
        <v>133</v>
      </c>
      <c r="E1319" s="1"/>
      <c r="F1319" s="1" t="s">
        <v>1159</v>
      </c>
      <c r="G1319" s="3">
        <v>1552.4</v>
      </c>
      <c r="H1319" s="3"/>
      <c r="I1319" s="1" t="s">
        <v>83</v>
      </c>
      <c r="J1319" s="1" t="s">
        <v>188</v>
      </c>
      <c r="K1319" s="1" t="s">
        <v>12</v>
      </c>
      <c r="L1319" s="1" t="s">
        <v>22</v>
      </c>
    </row>
    <row r="1320" spans="1:12" x14ac:dyDescent="0.2">
      <c r="A1320" s="1" t="s">
        <v>234</v>
      </c>
      <c r="B1320" s="1" t="s">
        <v>13</v>
      </c>
      <c r="C1320" s="2">
        <v>43588</v>
      </c>
      <c r="D1320" s="1" t="s">
        <v>133</v>
      </c>
      <c r="E1320" s="1"/>
      <c r="F1320" s="1" t="s">
        <v>1160</v>
      </c>
      <c r="G1320" s="3">
        <v>1276.3699999999999</v>
      </c>
      <c r="H1320" s="3"/>
      <c r="I1320" s="1" t="s">
        <v>120</v>
      </c>
      <c r="J1320" s="1" t="s">
        <v>171</v>
      </c>
      <c r="K1320" s="1" t="s">
        <v>12</v>
      </c>
      <c r="L1320" s="1" t="s">
        <v>473</v>
      </c>
    </row>
    <row r="1321" spans="1:12" x14ac:dyDescent="0.2">
      <c r="A1321" s="1" t="s">
        <v>234</v>
      </c>
      <c r="B1321" s="1" t="s">
        <v>13</v>
      </c>
      <c r="C1321" s="2">
        <v>43588</v>
      </c>
      <c r="D1321" s="1" t="s">
        <v>133</v>
      </c>
      <c r="E1321" s="1"/>
      <c r="F1321" s="1" t="s">
        <v>1161</v>
      </c>
      <c r="G1321" s="3">
        <v>2758.37</v>
      </c>
      <c r="H1321" s="3"/>
      <c r="I1321" s="1" t="s">
        <v>119</v>
      </c>
      <c r="J1321" s="1" t="s">
        <v>86</v>
      </c>
      <c r="K1321" s="1" t="s">
        <v>12</v>
      </c>
      <c r="L1321" s="1" t="s">
        <v>62</v>
      </c>
    </row>
    <row r="1322" spans="1:12" x14ac:dyDescent="0.2">
      <c r="A1322" s="1" t="s">
        <v>234</v>
      </c>
      <c r="B1322" s="1" t="s">
        <v>13</v>
      </c>
      <c r="C1322" s="2">
        <v>43588</v>
      </c>
      <c r="D1322" s="1" t="s">
        <v>133</v>
      </c>
      <c r="E1322" s="1"/>
      <c r="F1322" s="1" t="s">
        <v>1162</v>
      </c>
      <c r="G1322" s="3">
        <v>715.32</v>
      </c>
      <c r="H1322" s="3"/>
      <c r="I1322" s="1" t="s">
        <v>119</v>
      </c>
      <c r="J1322" s="1" t="s">
        <v>86</v>
      </c>
      <c r="K1322" s="1" t="s">
        <v>12</v>
      </c>
      <c r="L1322" s="1" t="s">
        <v>387</v>
      </c>
    </row>
    <row r="1323" spans="1:12" x14ac:dyDescent="0.2">
      <c r="A1323" s="1" t="s">
        <v>234</v>
      </c>
      <c r="B1323" s="1" t="s">
        <v>13</v>
      </c>
      <c r="C1323" s="2">
        <v>43588</v>
      </c>
      <c r="D1323" s="1" t="s">
        <v>133</v>
      </c>
      <c r="E1323" s="1"/>
      <c r="F1323" s="1" t="s">
        <v>1038</v>
      </c>
      <c r="G1323" s="3">
        <v>295.60000000000002</v>
      </c>
      <c r="H1323" s="3"/>
      <c r="I1323" s="1" t="s">
        <v>83</v>
      </c>
      <c r="J1323" s="1" t="s">
        <v>175</v>
      </c>
      <c r="K1323" s="1" t="s">
        <v>84</v>
      </c>
      <c r="L1323" s="1" t="s">
        <v>51</v>
      </c>
    </row>
    <row r="1324" spans="1:12" x14ac:dyDescent="0.2">
      <c r="A1324" s="1" t="s">
        <v>234</v>
      </c>
      <c r="B1324" s="1" t="s">
        <v>13</v>
      </c>
      <c r="C1324" s="2">
        <v>43588</v>
      </c>
      <c r="D1324" s="1" t="s">
        <v>133</v>
      </c>
      <c r="E1324" s="1"/>
      <c r="F1324" s="1" t="s">
        <v>1163</v>
      </c>
      <c r="G1324" s="3">
        <v>421.59</v>
      </c>
      <c r="H1324" s="3"/>
      <c r="I1324" s="1" t="s">
        <v>119</v>
      </c>
      <c r="J1324" s="1" t="s">
        <v>86</v>
      </c>
      <c r="K1324" s="1" t="s">
        <v>84</v>
      </c>
      <c r="L1324" s="1" t="s">
        <v>66</v>
      </c>
    </row>
    <row r="1325" spans="1:12" x14ac:dyDescent="0.2">
      <c r="A1325" s="1" t="s">
        <v>234</v>
      </c>
      <c r="B1325" s="1" t="s">
        <v>13</v>
      </c>
      <c r="C1325" s="2">
        <v>43588</v>
      </c>
      <c r="D1325" s="1" t="s">
        <v>133</v>
      </c>
      <c r="E1325" s="1"/>
      <c r="F1325" s="1" t="s">
        <v>1164</v>
      </c>
      <c r="G1325" s="3">
        <v>521.5</v>
      </c>
      <c r="H1325" s="3"/>
      <c r="I1325" s="1" t="s">
        <v>119</v>
      </c>
      <c r="J1325" s="1" t="s">
        <v>86</v>
      </c>
      <c r="K1325" s="1" t="s">
        <v>12</v>
      </c>
      <c r="L1325" s="1" t="s">
        <v>358</v>
      </c>
    </row>
    <row r="1326" spans="1:12" x14ac:dyDescent="0.2">
      <c r="A1326" s="1" t="s">
        <v>234</v>
      </c>
      <c r="B1326" s="1" t="s">
        <v>13</v>
      </c>
      <c r="C1326" s="2">
        <v>43588</v>
      </c>
      <c r="D1326" s="1" t="s">
        <v>133</v>
      </c>
      <c r="E1326" s="1"/>
      <c r="F1326" s="1" t="s">
        <v>1028</v>
      </c>
      <c r="G1326" s="3">
        <v>159.38</v>
      </c>
      <c r="H1326" s="3"/>
      <c r="I1326" s="1" t="s">
        <v>106</v>
      </c>
      <c r="J1326" s="1" t="s">
        <v>121</v>
      </c>
      <c r="K1326" s="1" t="s">
        <v>84</v>
      </c>
      <c r="L1326" s="1" t="s">
        <v>26</v>
      </c>
    </row>
    <row r="1327" spans="1:12" x14ac:dyDescent="0.2">
      <c r="A1327" s="1" t="s">
        <v>234</v>
      </c>
      <c r="B1327" s="1" t="s">
        <v>13</v>
      </c>
      <c r="C1327" s="2">
        <v>43588</v>
      </c>
      <c r="D1327" s="1" t="s">
        <v>133</v>
      </c>
      <c r="E1327" s="1"/>
      <c r="F1327" s="1" t="s">
        <v>1165</v>
      </c>
      <c r="G1327" s="3">
        <v>1923.08</v>
      </c>
      <c r="H1327" s="3"/>
      <c r="I1327" s="1" t="s">
        <v>87</v>
      </c>
      <c r="J1327" s="1" t="s">
        <v>116</v>
      </c>
      <c r="K1327" s="1" t="s">
        <v>12</v>
      </c>
      <c r="L1327" s="1" t="s">
        <v>80</v>
      </c>
    </row>
    <row r="1328" spans="1:12" x14ac:dyDescent="0.2">
      <c r="A1328" s="1" t="s">
        <v>234</v>
      </c>
      <c r="B1328" s="1" t="s">
        <v>13</v>
      </c>
      <c r="C1328" s="2">
        <v>43588</v>
      </c>
      <c r="D1328" s="1" t="s">
        <v>133</v>
      </c>
      <c r="E1328" s="1"/>
      <c r="F1328" s="1" t="s">
        <v>1118</v>
      </c>
      <c r="G1328" s="3">
        <v>124.39</v>
      </c>
      <c r="H1328" s="3"/>
      <c r="I1328" s="1" t="s">
        <v>83</v>
      </c>
      <c r="J1328" s="1" t="s">
        <v>176</v>
      </c>
      <c r="K1328" s="1" t="s">
        <v>84</v>
      </c>
      <c r="L1328" s="1" t="s">
        <v>409</v>
      </c>
    </row>
    <row r="1329" spans="1:12" x14ac:dyDescent="0.2">
      <c r="A1329" s="1" t="s">
        <v>234</v>
      </c>
      <c r="B1329" s="1" t="s">
        <v>13</v>
      </c>
      <c r="C1329" s="2">
        <v>43588</v>
      </c>
      <c r="D1329" s="1" t="s">
        <v>133</v>
      </c>
      <c r="E1329" s="1"/>
      <c r="F1329" s="1" t="s">
        <v>1166</v>
      </c>
      <c r="G1329" s="3">
        <v>664.56</v>
      </c>
      <c r="H1329" s="3"/>
      <c r="I1329" s="1" t="s">
        <v>119</v>
      </c>
      <c r="J1329" s="1" t="s">
        <v>86</v>
      </c>
      <c r="K1329" s="1" t="s">
        <v>12</v>
      </c>
      <c r="L1329" s="1" t="s">
        <v>449</v>
      </c>
    </row>
    <row r="1330" spans="1:12" x14ac:dyDescent="0.2">
      <c r="A1330" s="1" t="s">
        <v>234</v>
      </c>
      <c r="B1330" s="1" t="s">
        <v>13</v>
      </c>
      <c r="C1330" s="2">
        <v>43588</v>
      </c>
      <c r="D1330" s="1" t="s">
        <v>133</v>
      </c>
      <c r="E1330" s="1"/>
      <c r="F1330" s="1" t="s">
        <v>1046</v>
      </c>
      <c r="G1330" s="3">
        <v>120.96</v>
      </c>
      <c r="H1330" s="3"/>
      <c r="I1330" s="1" t="s">
        <v>87</v>
      </c>
      <c r="J1330" s="1" t="s">
        <v>116</v>
      </c>
      <c r="K1330" s="1" t="s">
        <v>12</v>
      </c>
      <c r="L1330" s="1" t="s">
        <v>1047</v>
      </c>
    </row>
    <row r="1331" spans="1:12" x14ac:dyDescent="0.2">
      <c r="A1331" s="1" t="s">
        <v>234</v>
      </c>
      <c r="B1331" s="1" t="s">
        <v>13</v>
      </c>
      <c r="C1331" s="2">
        <v>43588</v>
      </c>
      <c r="D1331" s="1" t="s">
        <v>133</v>
      </c>
      <c r="E1331" s="1"/>
      <c r="F1331" s="1" t="s">
        <v>1167</v>
      </c>
      <c r="G1331" s="3">
        <v>688.42</v>
      </c>
      <c r="H1331" s="3"/>
      <c r="I1331" s="1" t="s">
        <v>119</v>
      </c>
      <c r="J1331" s="1" t="s">
        <v>86</v>
      </c>
      <c r="K1331" s="1" t="s">
        <v>12</v>
      </c>
      <c r="L1331" s="1" t="s">
        <v>35</v>
      </c>
    </row>
    <row r="1332" spans="1:12" x14ac:dyDescent="0.2">
      <c r="A1332" s="1" t="s">
        <v>234</v>
      </c>
      <c r="B1332" s="1" t="s">
        <v>13</v>
      </c>
      <c r="C1332" s="2">
        <v>43588</v>
      </c>
      <c r="D1332" s="1" t="s">
        <v>133</v>
      </c>
      <c r="E1332" s="1"/>
      <c r="F1332" s="1" t="s">
        <v>810</v>
      </c>
      <c r="G1332" s="3">
        <v>653.02</v>
      </c>
      <c r="H1332" s="3"/>
      <c r="I1332" s="1" t="s">
        <v>119</v>
      </c>
      <c r="J1332" s="1" t="s">
        <v>86</v>
      </c>
      <c r="K1332" s="1" t="s">
        <v>12</v>
      </c>
      <c r="L1332" s="1" t="s">
        <v>811</v>
      </c>
    </row>
    <row r="1333" spans="1:12" x14ac:dyDescent="0.2">
      <c r="A1333" s="1" t="s">
        <v>234</v>
      </c>
      <c r="B1333" s="1" t="s">
        <v>13</v>
      </c>
      <c r="C1333" s="2">
        <v>43588</v>
      </c>
      <c r="D1333" s="1" t="s">
        <v>133</v>
      </c>
      <c r="E1333" s="1"/>
      <c r="F1333" s="1" t="s">
        <v>1086</v>
      </c>
      <c r="G1333" s="3">
        <v>98.54</v>
      </c>
      <c r="H1333" s="3"/>
      <c r="I1333" s="1" t="s">
        <v>106</v>
      </c>
      <c r="J1333" s="1" t="s">
        <v>107</v>
      </c>
      <c r="K1333" s="1" t="s">
        <v>12</v>
      </c>
      <c r="L1333" s="1" t="s">
        <v>313</v>
      </c>
    </row>
    <row r="1334" spans="1:12" x14ac:dyDescent="0.2">
      <c r="A1334" s="1" t="s">
        <v>234</v>
      </c>
      <c r="B1334" s="1" t="s">
        <v>13</v>
      </c>
      <c r="C1334" s="2">
        <v>43588</v>
      </c>
      <c r="D1334" s="1" t="s">
        <v>133</v>
      </c>
      <c r="E1334" s="1"/>
      <c r="F1334" s="1" t="s">
        <v>1168</v>
      </c>
      <c r="G1334" s="3">
        <v>1292.06</v>
      </c>
      <c r="H1334" s="3"/>
      <c r="I1334" s="1" t="s">
        <v>106</v>
      </c>
      <c r="J1334" s="1" t="s">
        <v>121</v>
      </c>
      <c r="K1334" s="1" t="s">
        <v>12</v>
      </c>
      <c r="L1334" s="1" t="s">
        <v>65</v>
      </c>
    </row>
    <row r="1335" spans="1:12" x14ac:dyDescent="0.2">
      <c r="A1335" s="1" t="s">
        <v>234</v>
      </c>
      <c r="B1335" s="1" t="s">
        <v>13</v>
      </c>
      <c r="C1335" s="2">
        <v>43588</v>
      </c>
      <c r="D1335" s="1" t="s">
        <v>133</v>
      </c>
      <c r="E1335" s="1"/>
      <c r="F1335" s="1" t="s">
        <v>1169</v>
      </c>
      <c r="G1335" s="3">
        <v>227.4</v>
      </c>
      <c r="H1335" s="3"/>
      <c r="I1335" s="1" t="s">
        <v>120</v>
      </c>
      <c r="J1335" s="1" t="s">
        <v>171</v>
      </c>
      <c r="K1335" s="1" t="s">
        <v>12</v>
      </c>
      <c r="L1335" s="1" t="s">
        <v>33</v>
      </c>
    </row>
    <row r="1336" spans="1:12" x14ac:dyDescent="0.2">
      <c r="A1336" s="1" t="s">
        <v>234</v>
      </c>
      <c r="B1336" s="1" t="s">
        <v>13</v>
      </c>
      <c r="C1336" s="2">
        <v>43588</v>
      </c>
      <c r="D1336" s="1" t="s">
        <v>133</v>
      </c>
      <c r="E1336" s="1"/>
      <c r="F1336" s="1" t="s">
        <v>1170</v>
      </c>
      <c r="G1336" s="3">
        <v>969.3</v>
      </c>
      <c r="H1336" s="3"/>
      <c r="I1336" s="1" t="s">
        <v>119</v>
      </c>
      <c r="J1336" s="1" t="s">
        <v>86</v>
      </c>
      <c r="K1336" s="1" t="s">
        <v>12</v>
      </c>
      <c r="L1336" s="1" t="s">
        <v>70</v>
      </c>
    </row>
    <row r="1337" spans="1:12" x14ac:dyDescent="0.2">
      <c r="A1337" s="1" t="s">
        <v>234</v>
      </c>
      <c r="B1337" s="1" t="s">
        <v>13</v>
      </c>
      <c r="C1337" s="2">
        <v>43588</v>
      </c>
      <c r="D1337" s="1" t="s">
        <v>133</v>
      </c>
      <c r="E1337" s="1"/>
      <c r="F1337" s="1" t="s">
        <v>1171</v>
      </c>
      <c r="G1337" s="3">
        <v>178</v>
      </c>
      <c r="H1337" s="3"/>
      <c r="I1337" s="1" t="s">
        <v>119</v>
      </c>
      <c r="J1337" s="1" t="s">
        <v>86</v>
      </c>
      <c r="K1337" s="1" t="s">
        <v>12</v>
      </c>
      <c r="L1337" s="1" t="s">
        <v>239</v>
      </c>
    </row>
    <row r="1338" spans="1:12" x14ac:dyDescent="0.2">
      <c r="A1338" s="1" t="s">
        <v>234</v>
      </c>
      <c r="B1338" s="1" t="s">
        <v>13</v>
      </c>
      <c r="C1338" s="2">
        <v>43588</v>
      </c>
      <c r="D1338" s="1" t="s">
        <v>133</v>
      </c>
      <c r="E1338" s="1"/>
      <c r="F1338" s="1" t="s">
        <v>1172</v>
      </c>
      <c r="G1338" s="3">
        <v>876.98</v>
      </c>
      <c r="H1338" s="3"/>
      <c r="I1338" s="1" t="s">
        <v>119</v>
      </c>
      <c r="J1338" s="1" t="s">
        <v>86</v>
      </c>
      <c r="K1338" s="1" t="s">
        <v>12</v>
      </c>
      <c r="L1338" s="1" t="s">
        <v>446</v>
      </c>
    </row>
    <row r="1339" spans="1:12" x14ac:dyDescent="0.2">
      <c r="A1339" s="1" t="s">
        <v>234</v>
      </c>
      <c r="B1339" s="1" t="s">
        <v>13</v>
      </c>
      <c r="C1339" s="2">
        <v>43588</v>
      </c>
      <c r="D1339" s="1" t="s">
        <v>133</v>
      </c>
      <c r="E1339" s="1"/>
      <c r="F1339" s="1" t="s">
        <v>1173</v>
      </c>
      <c r="G1339" s="3">
        <v>664.56</v>
      </c>
      <c r="H1339" s="3"/>
      <c r="I1339" s="1" t="s">
        <v>119</v>
      </c>
      <c r="J1339" s="1" t="s">
        <v>86</v>
      </c>
      <c r="K1339" s="1" t="s">
        <v>12</v>
      </c>
      <c r="L1339" s="1" t="s">
        <v>270</v>
      </c>
    </row>
    <row r="1340" spans="1:12" x14ac:dyDescent="0.2">
      <c r="A1340" s="1" t="s">
        <v>234</v>
      </c>
      <c r="B1340" s="1" t="s">
        <v>13</v>
      </c>
      <c r="C1340" s="2">
        <v>43588</v>
      </c>
      <c r="D1340" s="1" t="s">
        <v>133</v>
      </c>
      <c r="E1340" s="1"/>
      <c r="F1340" s="1" t="s">
        <v>1174</v>
      </c>
      <c r="G1340" s="3">
        <v>641.74</v>
      </c>
      <c r="H1340" s="3"/>
      <c r="I1340" s="1" t="s">
        <v>119</v>
      </c>
      <c r="J1340" s="1" t="s">
        <v>86</v>
      </c>
      <c r="K1340" s="1" t="s">
        <v>12</v>
      </c>
      <c r="L1340" s="1" t="s">
        <v>364</v>
      </c>
    </row>
    <row r="1341" spans="1:12" x14ac:dyDescent="0.2">
      <c r="A1341" s="1" t="s">
        <v>234</v>
      </c>
      <c r="B1341" s="1" t="s">
        <v>13</v>
      </c>
      <c r="C1341" s="2">
        <v>43588</v>
      </c>
      <c r="D1341" s="1" t="s">
        <v>133</v>
      </c>
      <c r="E1341" s="1"/>
      <c r="F1341" s="1" t="s">
        <v>1175</v>
      </c>
      <c r="G1341" s="3">
        <v>711.9</v>
      </c>
      <c r="H1341" s="3"/>
      <c r="I1341" s="1" t="s">
        <v>119</v>
      </c>
      <c r="J1341" s="1" t="s">
        <v>86</v>
      </c>
      <c r="K1341" s="1" t="s">
        <v>12</v>
      </c>
      <c r="L1341" s="1" t="s">
        <v>399</v>
      </c>
    </row>
    <row r="1342" spans="1:12" x14ac:dyDescent="0.2">
      <c r="A1342" s="1" t="s">
        <v>234</v>
      </c>
      <c r="B1342" s="1" t="s">
        <v>13</v>
      </c>
      <c r="C1342" s="2">
        <v>43588</v>
      </c>
      <c r="D1342" s="1" t="s">
        <v>133</v>
      </c>
      <c r="E1342" s="1"/>
      <c r="F1342" s="1" t="s">
        <v>1094</v>
      </c>
      <c r="G1342" s="3">
        <v>393.12</v>
      </c>
      <c r="H1342" s="3"/>
      <c r="I1342" s="1" t="s">
        <v>123</v>
      </c>
      <c r="J1342" s="1" t="s">
        <v>124</v>
      </c>
      <c r="K1342" s="1" t="s">
        <v>12</v>
      </c>
      <c r="L1342" s="1" t="s">
        <v>913</v>
      </c>
    </row>
    <row r="1343" spans="1:12" x14ac:dyDescent="0.2">
      <c r="A1343" s="1" t="s">
        <v>234</v>
      </c>
      <c r="B1343" s="1" t="s">
        <v>13</v>
      </c>
      <c r="C1343" s="2">
        <v>43588</v>
      </c>
      <c r="D1343" s="1" t="s">
        <v>133</v>
      </c>
      <c r="E1343" s="1"/>
      <c r="F1343" s="1" t="s">
        <v>1031</v>
      </c>
      <c r="G1343" s="3">
        <v>2091.83</v>
      </c>
      <c r="H1343" s="3"/>
      <c r="I1343" s="1" t="s">
        <v>87</v>
      </c>
      <c r="J1343" s="1" t="s">
        <v>116</v>
      </c>
      <c r="K1343" s="1" t="s">
        <v>84</v>
      </c>
      <c r="L1343" s="1" t="s">
        <v>241</v>
      </c>
    </row>
    <row r="1344" spans="1:12" x14ac:dyDescent="0.2">
      <c r="A1344" s="1" t="s">
        <v>234</v>
      </c>
      <c r="B1344" s="1" t="s">
        <v>13</v>
      </c>
      <c r="C1344" s="2">
        <v>43588</v>
      </c>
      <c r="D1344" s="1" t="s">
        <v>133</v>
      </c>
      <c r="E1344" s="1"/>
      <c r="F1344" s="1" t="s">
        <v>1176</v>
      </c>
      <c r="G1344" s="3">
        <v>699.59</v>
      </c>
      <c r="H1344" s="3"/>
      <c r="I1344" s="1" t="s">
        <v>119</v>
      </c>
      <c r="J1344" s="1" t="s">
        <v>86</v>
      </c>
      <c r="K1344" s="1" t="s">
        <v>12</v>
      </c>
      <c r="L1344" s="1" t="s">
        <v>372</v>
      </c>
    </row>
    <row r="1345" spans="1:12" x14ac:dyDescent="0.2">
      <c r="A1345" s="1" t="s">
        <v>234</v>
      </c>
      <c r="B1345" s="1" t="s">
        <v>13</v>
      </c>
      <c r="C1345" s="2">
        <v>43588</v>
      </c>
      <c r="D1345" s="1" t="s">
        <v>133</v>
      </c>
      <c r="E1345" s="1"/>
      <c r="F1345" s="1" t="s">
        <v>1177</v>
      </c>
      <c r="G1345" s="3">
        <v>712.32</v>
      </c>
      <c r="H1345" s="3"/>
      <c r="I1345" s="1" t="s">
        <v>119</v>
      </c>
      <c r="J1345" s="1" t="s">
        <v>86</v>
      </c>
      <c r="K1345" s="1" t="s">
        <v>12</v>
      </c>
      <c r="L1345" s="1" t="s">
        <v>55</v>
      </c>
    </row>
    <row r="1346" spans="1:12" x14ac:dyDescent="0.2">
      <c r="A1346" s="1" t="s">
        <v>234</v>
      </c>
      <c r="B1346" s="1" t="s">
        <v>13</v>
      </c>
      <c r="C1346" s="2">
        <v>43588</v>
      </c>
      <c r="D1346" s="1" t="s">
        <v>133</v>
      </c>
      <c r="E1346" s="1"/>
      <c r="F1346" s="1" t="s">
        <v>1178</v>
      </c>
      <c r="G1346" s="3">
        <v>1245.75</v>
      </c>
      <c r="H1346" s="3"/>
      <c r="I1346" s="1" t="s">
        <v>177</v>
      </c>
      <c r="J1346" s="1" t="s">
        <v>178</v>
      </c>
      <c r="K1346" s="1" t="s">
        <v>12</v>
      </c>
      <c r="L1346" s="1" t="s">
        <v>75</v>
      </c>
    </row>
    <row r="1347" spans="1:12" x14ac:dyDescent="0.2">
      <c r="A1347" s="1" t="s">
        <v>234</v>
      </c>
      <c r="B1347" s="1" t="s">
        <v>13</v>
      </c>
      <c r="C1347" s="2">
        <v>43588</v>
      </c>
      <c r="D1347" s="1" t="s">
        <v>133</v>
      </c>
      <c r="E1347" s="1"/>
      <c r="F1347" s="1" t="s">
        <v>1053</v>
      </c>
      <c r="G1347" s="3">
        <v>375.92</v>
      </c>
      <c r="H1347" s="3"/>
      <c r="I1347" s="1" t="s">
        <v>185</v>
      </c>
      <c r="J1347" s="1" t="s">
        <v>126</v>
      </c>
      <c r="K1347" s="1" t="s">
        <v>12</v>
      </c>
      <c r="L1347" s="1" t="s">
        <v>261</v>
      </c>
    </row>
    <row r="1348" spans="1:12" x14ac:dyDescent="0.2">
      <c r="A1348" s="1" t="s">
        <v>234</v>
      </c>
      <c r="B1348" s="1" t="s">
        <v>13</v>
      </c>
      <c r="C1348" s="2">
        <v>43588</v>
      </c>
      <c r="D1348" s="1" t="s">
        <v>133</v>
      </c>
      <c r="E1348" s="1"/>
      <c r="F1348" s="1" t="s">
        <v>1046</v>
      </c>
      <c r="G1348" s="3">
        <v>822.54</v>
      </c>
      <c r="H1348" s="3"/>
      <c r="I1348" s="1" t="s">
        <v>87</v>
      </c>
      <c r="J1348" s="1" t="s">
        <v>253</v>
      </c>
      <c r="K1348" s="1" t="s">
        <v>12</v>
      </c>
      <c r="L1348" s="1" t="s">
        <v>1047</v>
      </c>
    </row>
    <row r="1349" spans="1:12" x14ac:dyDescent="0.2">
      <c r="A1349" s="1" t="s">
        <v>234</v>
      </c>
      <c r="B1349" s="1" t="s">
        <v>13</v>
      </c>
      <c r="C1349" s="2">
        <v>43588</v>
      </c>
      <c r="D1349" s="1" t="s">
        <v>133</v>
      </c>
      <c r="E1349" s="1"/>
      <c r="F1349" s="1" t="s">
        <v>1095</v>
      </c>
      <c r="G1349" s="3">
        <v>1051.1199999999999</v>
      </c>
      <c r="H1349" s="3"/>
      <c r="I1349" s="1" t="s">
        <v>83</v>
      </c>
      <c r="J1349" s="1" t="s">
        <v>243</v>
      </c>
      <c r="K1349" s="1" t="s">
        <v>12</v>
      </c>
      <c r="L1349" s="1" t="s">
        <v>17</v>
      </c>
    </row>
    <row r="1350" spans="1:12" x14ac:dyDescent="0.2">
      <c r="A1350" s="1" t="s">
        <v>234</v>
      </c>
      <c r="B1350" s="1" t="s">
        <v>13</v>
      </c>
      <c r="C1350" s="2">
        <v>43588</v>
      </c>
      <c r="D1350" s="1" t="s">
        <v>133</v>
      </c>
      <c r="E1350" s="1"/>
      <c r="F1350" s="1" t="s">
        <v>1042</v>
      </c>
      <c r="G1350" s="3">
        <v>667.3</v>
      </c>
      <c r="H1350" s="3"/>
      <c r="I1350" s="1" t="s">
        <v>83</v>
      </c>
      <c r="J1350" s="1" t="s">
        <v>176</v>
      </c>
      <c r="K1350" s="1" t="s">
        <v>12</v>
      </c>
      <c r="L1350" s="1" t="s">
        <v>36</v>
      </c>
    </row>
    <row r="1351" spans="1:12" x14ac:dyDescent="0.2">
      <c r="A1351" s="1" t="s">
        <v>234</v>
      </c>
      <c r="B1351" s="1" t="s">
        <v>13</v>
      </c>
      <c r="C1351" s="2">
        <v>43588</v>
      </c>
      <c r="D1351" s="1" t="s">
        <v>133</v>
      </c>
      <c r="E1351" s="1"/>
      <c r="F1351" s="1" t="s">
        <v>1147</v>
      </c>
      <c r="G1351" s="3">
        <v>160.41999999999999</v>
      </c>
      <c r="H1351" s="3"/>
      <c r="I1351" s="1" t="s">
        <v>120</v>
      </c>
      <c r="J1351" s="1" t="s">
        <v>171</v>
      </c>
      <c r="K1351" s="1" t="s">
        <v>12</v>
      </c>
      <c r="L1351" s="1" t="s">
        <v>78</v>
      </c>
    </row>
    <row r="1352" spans="1:12" x14ac:dyDescent="0.2">
      <c r="A1352" s="1" t="s">
        <v>234</v>
      </c>
      <c r="B1352" s="1" t="s">
        <v>13</v>
      </c>
      <c r="C1352" s="2">
        <v>43588</v>
      </c>
      <c r="D1352" s="1" t="s">
        <v>133</v>
      </c>
      <c r="E1352" s="1"/>
      <c r="F1352" s="1" t="s">
        <v>1179</v>
      </c>
      <c r="G1352" s="3">
        <v>462.85</v>
      </c>
      <c r="H1352" s="3"/>
      <c r="I1352" s="1" t="s">
        <v>119</v>
      </c>
      <c r="J1352" s="1" t="s">
        <v>86</v>
      </c>
      <c r="K1352" s="1" t="s">
        <v>12</v>
      </c>
      <c r="L1352" s="1" t="s">
        <v>40</v>
      </c>
    </row>
    <row r="1353" spans="1:12" x14ac:dyDescent="0.2">
      <c r="A1353" s="1" t="s">
        <v>234</v>
      </c>
      <c r="B1353" s="1" t="s">
        <v>13</v>
      </c>
      <c r="C1353" s="2">
        <v>43588</v>
      </c>
      <c r="D1353" s="1" t="s">
        <v>133</v>
      </c>
      <c r="E1353" s="1"/>
      <c r="F1353" s="1" t="s">
        <v>1039</v>
      </c>
      <c r="G1353" s="3">
        <v>59.62</v>
      </c>
      <c r="H1353" s="3"/>
      <c r="I1353" s="1" t="s">
        <v>108</v>
      </c>
      <c r="J1353" s="1" t="s">
        <v>117</v>
      </c>
      <c r="K1353" s="1" t="s">
        <v>84</v>
      </c>
      <c r="L1353" s="1" t="s">
        <v>306</v>
      </c>
    </row>
    <row r="1354" spans="1:12" x14ac:dyDescent="0.2">
      <c r="A1354" s="1" t="s">
        <v>234</v>
      </c>
      <c r="B1354" s="1" t="s">
        <v>13</v>
      </c>
      <c r="C1354" s="2">
        <v>43588</v>
      </c>
      <c r="D1354" s="1" t="s">
        <v>133</v>
      </c>
      <c r="E1354" s="1"/>
      <c r="F1354" s="1" t="s">
        <v>1180</v>
      </c>
      <c r="G1354" s="3">
        <v>1065</v>
      </c>
      <c r="H1354" s="3"/>
      <c r="I1354" s="1" t="s">
        <v>120</v>
      </c>
      <c r="J1354" s="1" t="s">
        <v>171</v>
      </c>
      <c r="K1354" s="1" t="s">
        <v>12</v>
      </c>
      <c r="L1354" s="1" t="s">
        <v>58</v>
      </c>
    </row>
    <row r="1355" spans="1:12" x14ac:dyDescent="0.2">
      <c r="A1355" s="1" t="s">
        <v>234</v>
      </c>
      <c r="B1355" s="1" t="s">
        <v>13</v>
      </c>
      <c r="C1355" s="2">
        <v>43588</v>
      </c>
      <c r="D1355" s="1" t="s">
        <v>133</v>
      </c>
      <c r="E1355" s="1"/>
      <c r="F1355" s="1" t="s">
        <v>1029</v>
      </c>
      <c r="G1355" s="3">
        <v>1012.92</v>
      </c>
      <c r="H1355" s="3"/>
      <c r="I1355" s="1" t="s">
        <v>120</v>
      </c>
      <c r="J1355" s="1" t="s">
        <v>171</v>
      </c>
      <c r="K1355" s="1" t="s">
        <v>12</v>
      </c>
      <c r="L1355" s="1" t="s">
        <v>20</v>
      </c>
    </row>
    <row r="1356" spans="1:12" x14ac:dyDescent="0.2">
      <c r="A1356" s="1" t="s">
        <v>234</v>
      </c>
      <c r="B1356" s="1" t="s">
        <v>13</v>
      </c>
      <c r="C1356" s="2">
        <v>43588</v>
      </c>
      <c r="D1356" s="1" t="s">
        <v>133</v>
      </c>
      <c r="E1356" s="1"/>
      <c r="F1356" s="1" t="s">
        <v>1104</v>
      </c>
      <c r="G1356" s="3">
        <v>1211.54</v>
      </c>
      <c r="H1356" s="3"/>
      <c r="I1356" s="1" t="s">
        <v>119</v>
      </c>
      <c r="J1356" s="1" t="s">
        <v>86</v>
      </c>
      <c r="K1356" s="1" t="s">
        <v>84</v>
      </c>
      <c r="L1356" s="1" t="s">
        <v>63</v>
      </c>
    </row>
    <row r="1357" spans="1:12" x14ac:dyDescent="0.2">
      <c r="A1357" s="1" t="s">
        <v>234</v>
      </c>
      <c r="B1357" s="1" t="s">
        <v>13</v>
      </c>
      <c r="C1357" s="2">
        <v>43588</v>
      </c>
      <c r="D1357" s="1" t="s">
        <v>133</v>
      </c>
      <c r="E1357" s="1"/>
      <c r="F1357" s="1" t="s">
        <v>1123</v>
      </c>
      <c r="G1357" s="3">
        <v>307.74</v>
      </c>
      <c r="H1357" s="3"/>
      <c r="I1357" s="1" t="s">
        <v>185</v>
      </c>
      <c r="J1357" s="1" t="s">
        <v>126</v>
      </c>
      <c r="K1357" s="1" t="s">
        <v>12</v>
      </c>
      <c r="L1357" s="1" t="s">
        <v>92</v>
      </c>
    </row>
    <row r="1358" spans="1:12" x14ac:dyDescent="0.2">
      <c r="A1358" s="1" t="s">
        <v>234</v>
      </c>
      <c r="B1358" s="1" t="s">
        <v>13</v>
      </c>
      <c r="C1358" s="2">
        <v>43588</v>
      </c>
      <c r="D1358" s="1" t="s">
        <v>133</v>
      </c>
      <c r="E1358" s="1"/>
      <c r="F1358" s="1" t="s">
        <v>1181</v>
      </c>
      <c r="G1358" s="3">
        <v>950.63</v>
      </c>
      <c r="H1358" s="3"/>
      <c r="I1358" s="1" t="s">
        <v>83</v>
      </c>
      <c r="J1358" s="1" t="s">
        <v>176</v>
      </c>
      <c r="K1358" s="1" t="s">
        <v>12</v>
      </c>
      <c r="L1358" s="1" t="s">
        <v>459</v>
      </c>
    </row>
    <row r="1359" spans="1:12" x14ac:dyDescent="0.2">
      <c r="A1359" s="1" t="s">
        <v>234</v>
      </c>
      <c r="B1359" s="1" t="s">
        <v>13</v>
      </c>
      <c r="C1359" s="2">
        <v>43588</v>
      </c>
      <c r="D1359" s="1" t="s">
        <v>133</v>
      </c>
      <c r="E1359" s="1"/>
      <c r="F1359" s="1" t="s">
        <v>1038</v>
      </c>
      <c r="G1359" s="3">
        <v>709.43</v>
      </c>
      <c r="H1359" s="3"/>
      <c r="I1359" s="1" t="s">
        <v>119</v>
      </c>
      <c r="J1359" s="1" t="s">
        <v>86</v>
      </c>
      <c r="K1359" s="1" t="s">
        <v>84</v>
      </c>
      <c r="L1359" s="1" t="s">
        <v>51</v>
      </c>
    </row>
    <row r="1360" spans="1:12" x14ac:dyDescent="0.2">
      <c r="A1360" s="1" t="s">
        <v>234</v>
      </c>
      <c r="B1360" s="1" t="s">
        <v>13</v>
      </c>
      <c r="C1360" s="2">
        <v>43588</v>
      </c>
      <c r="D1360" s="1" t="s">
        <v>133</v>
      </c>
      <c r="E1360" s="1"/>
      <c r="F1360" s="1" t="s">
        <v>1048</v>
      </c>
      <c r="G1360" s="3">
        <v>469.62</v>
      </c>
      <c r="H1360" s="3"/>
      <c r="I1360" s="1" t="s">
        <v>185</v>
      </c>
      <c r="J1360" s="1" t="s">
        <v>126</v>
      </c>
      <c r="K1360" s="1" t="s">
        <v>12</v>
      </c>
      <c r="L1360" s="1" t="s">
        <v>77</v>
      </c>
    </row>
    <row r="1361" spans="1:12" x14ac:dyDescent="0.2">
      <c r="A1361" s="1" t="s">
        <v>234</v>
      </c>
      <c r="B1361" s="1" t="s">
        <v>13</v>
      </c>
      <c r="C1361" s="2">
        <v>43588</v>
      </c>
      <c r="D1361" s="1" t="s">
        <v>133</v>
      </c>
      <c r="E1361" s="1"/>
      <c r="F1361" s="1" t="s">
        <v>1182</v>
      </c>
      <c r="G1361" s="3">
        <v>1048.6600000000001</v>
      </c>
      <c r="H1361" s="3"/>
      <c r="I1361" s="1" t="s">
        <v>83</v>
      </c>
      <c r="J1361" s="1" t="s">
        <v>176</v>
      </c>
      <c r="K1361" s="1" t="s">
        <v>12</v>
      </c>
      <c r="L1361" s="1" t="s">
        <v>44</v>
      </c>
    </row>
    <row r="1362" spans="1:12" x14ac:dyDescent="0.2">
      <c r="A1362" s="1" t="s">
        <v>234</v>
      </c>
      <c r="B1362" s="1" t="s">
        <v>13</v>
      </c>
      <c r="C1362" s="2">
        <v>43588</v>
      </c>
      <c r="D1362" s="1" t="s">
        <v>133</v>
      </c>
      <c r="E1362" s="1"/>
      <c r="F1362" s="1" t="s">
        <v>1078</v>
      </c>
      <c r="G1362" s="3">
        <v>313.08999999999997</v>
      </c>
      <c r="H1362" s="3"/>
      <c r="I1362" s="1" t="s">
        <v>119</v>
      </c>
      <c r="J1362" s="1" t="s">
        <v>86</v>
      </c>
      <c r="K1362" s="1" t="s">
        <v>12</v>
      </c>
      <c r="L1362" s="1" t="s">
        <v>110</v>
      </c>
    </row>
    <row r="1363" spans="1:12" x14ac:dyDescent="0.2">
      <c r="A1363" s="1" t="s">
        <v>234</v>
      </c>
      <c r="B1363" s="1" t="s">
        <v>13</v>
      </c>
      <c r="C1363" s="2">
        <v>43588</v>
      </c>
      <c r="D1363" s="1" t="s">
        <v>133</v>
      </c>
      <c r="E1363" s="1"/>
      <c r="F1363" s="1" t="s">
        <v>1183</v>
      </c>
      <c r="G1363" s="3">
        <v>527.22</v>
      </c>
      <c r="H1363" s="3"/>
      <c r="I1363" s="1" t="s">
        <v>119</v>
      </c>
      <c r="J1363" s="1" t="s">
        <v>86</v>
      </c>
      <c r="K1363" s="1" t="s">
        <v>12</v>
      </c>
      <c r="L1363" s="1" t="s">
        <v>296</v>
      </c>
    </row>
    <row r="1364" spans="1:12" x14ac:dyDescent="0.2">
      <c r="A1364" s="1" t="s">
        <v>234</v>
      </c>
      <c r="B1364" s="1" t="s">
        <v>13</v>
      </c>
      <c r="C1364" s="2">
        <v>43588</v>
      </c>
      <c r="D1364" s="1" t="s">
        <v>133</v>
      </c>
      <c r="E1364" s="1"/>
      <c r="F1364" s="1" t="s">
        <v>1184</v>
      </c>
      <c r="G1364" s="3">
        <v>471.7</v>
      </c>
      <c r="H1364" s="3"/>
      <c r="I1364" s="1" t="s">
        <v>119</v>
      </c>
      <c r="J1364" s="1" t="s">
        <v>86</v>
      </c>
      <c r="K1364" s="1" t="s">
        <v>12</v>
      </c>
      <c r="L1364" s="1" t="s">
        <v>471</v>
      </c>
    </row>
    <row r="1365" spans="1:12" x14ac:dyDescent="0.2">
      <c r="A1365" s="1" t="s">
        <v>234</v>
      </c>
      <c r="B1365" s="1" t="s">
        <v>13</v>
      </c>
      <c r="C1365" s="2">
        <v>43588</v>
      </c>
      <c r="D1365" s="1" t="s">
        <v>133</v>
      </c>
      <c r="E1365" s="1"/>
      <c r="F1365" s="1" t="s">
        <v>1185</v>
      </c>
      <c r="G1365" s="3">
        <v>643.52</v>
      </c>
      <c r="H1365" s="3"/>
      <c r="I1365" s="1" t="s">
        <v>119</v>
      </c>
      <c r="J1365" s="1" t="s">
        <v>86</v>
      </c>
      <c r="K1365" s="1" t="s">
        <v>12</v>
      </c>
      <c r="L1365" s="1" t="s">
        <v>39</v>
      </c>
    </row>
    <row r="1366" spans="1:12" x14ac:dyDescent="0.2">
      <c r="A1366" s="1" t="s">
        <v>234</v>
      </c>
      <c r="B1366" s="1" t="s">
        <v>13</v>
      </c>
      <c r="C1366" s="2">
        <v>43588</v>
      </c>
      <c r="D1366" s="1" t="s">
        <v>133</v>
      </c>
      <c r="E1366" s="1"/>
      <c r="F1366" s="1" t="s">
        <v>1186</v>
      </c>
      <c r="G1366" s="3">
        <v>1325.59</v>
      </c>
      <c r="H1366" s="3"/>
      <c r="I1366" s="1" t="s">
        <v>119</v>
      </c>
      <c r="J1366" s="1" t="s">
        <v>86</v>
      </c>
      <c r="K1366" s="1" t="s">
        <v>12</v>
      </c>
      <c r="L1366" s="1" t="s">
        <v>407</v>
      </c>
    </row>
    <row r="1367" spans="1:12" x14ac:dyDescent="0.2">
      <c r="A1367" s="1" t="s">
        <v>234</v>
      </c>
      <c r="B1367" s="1" t="s">
        <v>13</v>
      </c>
      <c r="C1367" s="2">
        <v>43588</v>
      </c>
      <c r="D1367" s="1" t="s">
        <v>133</v>
      </c>
      <c r="E1367" s="1"/>
      <c r="F1367" s="1" t="s">
        <v>1187</v>
      </c>
      <c r="G1367" s="3">
        <v>657.5</v>
      </c>
      <c r="H1367" s="3"/>
      <c r="I1367" s="1" t="s">
        <v>119</v>
      </c>
      <c r="J1367" s="1" t="s">
        <v>86</v>
      </c>
      <c r="K1367" s="1" t="s">
        <v>12</v>
      </c>
      <c r="L1367" s="1" t="s">
        <v>376</v>
      </c>
    </row>
    <row r="1368" spans="1:12" x14ac:dyDescent="0.2">
      <c r="A1368" s="1" t="s">
        <v>234</v>
      </c>
      <c r="B1368" s="1" t="s">
        <v>13</v>
      </c>
      <c r="C1368" s="2">
        <v>43588</v>
      </c>
      <c r="D1368" s="1" t="s">
        <v>133</v>
      </c>
      <c r="E1368" s="1"/>
      <c r="F1368" s="1" t="s">
        <v>1039</v>
      </c>
      <c r="G1368" s="3">
        <v>43.93</v>
      </c>
      <c r="H1368" s="3"/>
      <c r="I1368" s="1" t="s">
        <v>179</v>
      </c>
      <c r="J1368" s="1" t="s">
        <v>89</v>
      </c>
      <c r="K1368" s="1" t="s">
        <v>84</v>
      </c>
      <c r="L1368" s="1" t="s">
        <v>306</v>
      </c>
    </row>
    <row r="1369" spans="1:12" x14ac:dyDescent="0.2">
      <c r="A1369" s="1" t="s">
        <v>234</v>
      </c>
      <c r="B1369" s="1" t="s">
        <v>13</v>
      </c>
      <c r="C1369" s="2">
        <v>43588</v>
      </c>
      <c r="D1369" s="1" t="s">
        <v>133</v>
      </c>
      <c r="E1369" s="1"/>
      <c r="F1369" s="1" t="s">
        <v>1188</v>
      </c>
      <c r="G1369" s="3">
        <v>290.87</v>
      </c>
      <c r="H1369" s="3"/>
      <c r="I1369" s="1" t="s">
        <v>123</v>
      </c>
      <c r="J1369" s="1" t="s">
        <v>124</v>
      </c>
      <c r="K1369" s="1" t="s">
        <v>12</v>
      </c>
      <c r="L1369" s="1" t="s">
        <v>304</v>
      </c>
    </row>
    <row r="1370" spans="1:12" x14ac:dyDescent="0.2">
      <c r="A1370" s="1" t="s">
        <v>234</v>
      </c>
      <c r="B1370" s="1" t="s">
        <v>13</v>
      </c>
      <c r="C1370" s="2">
        <v>43588</v>
      </c>
      <c r="D1370" s="1" t="s">
        <v>133</v>
      </c>
      <c r="E1370" s="1"/>
      <c r="F1370" s="1" t="s">
        <v>1189</v>
      </c>
      <c r="G1370" s="3">
        <v>646.1</v>
      </c>
      <c r="H1370" s="3"/>
      <c r="I1370" s="1" t="s">
        <v>119</v>
      </c>
      <c r="J1370" s="1" t="s">
        <v>86</v>
      </c>
      <c r="K1370" s="1" t="s">
        <v>12</v>
      </c>
      <c r="L1370" s="1" t="s">
        <v>991</v>
      </c>
    </row>
    <row r="1371" spans="1:12" x14ac:dyDescent="0.2">
      <c r="A1371" s="1" t="s">
        <v>234</v>
      </c>
      <c r="B1371" s="1" t="s">
        <v>13</v>
      </c>
      <c r="C1371" s="2">
        <v>43588</v>
      </c>
      <c r="D1371" s="1" t="s">
        <v>133</v>
      </c>
      <c r="E1371" s="1"/>
      <c r="F1371" s="1" t="s">
        <v>1071</v>
      </c>
      <c r="G1371" s="3">
        <v>820.09</v>
      </c>
      <c r="H1371" s="3"/>
      <c r="I1371" s="1" t="s">
        <v>83</v>
      </c>
      <c r="J1371" s="1" t="s">
        <v>676</v>
      </c>
      <c r="K1371" s="1" t="s">
        <v>12</v>
      </c>
      <c r="L1371" s="1" t="s">
        <v>64</v>
      </c>
    </row>
    <row r="1372" spans="1:12" x14ac:dyDescent="0.2">
      <c r="A1372" s="1" t="s">
        <v>234</v>
      </c>
      <c r="B1372" s="1" t="s">
        <v>13</v>
      </c>
      <c r="C1372" s="2">
        <v>43588</v>
      </c>
      <c r="D1372" s="1" t="s">
        <v>133</v>
      </c>
      <c r="E1372" s="1"/>
      <c r="F1372" s="1" t="s">
        <v>1190</v>
      </c>
      <c r="G1372" s="3">
        <v>1048.6300000000001</v>
      </c>
      <c r="H1372" s="3"/>
      <c r="I1372" s="1" t="s">
        <v>83</v>
      </c>
      <c r="J1372" s="1" t="s">
        <v>174</v>
      </c>
      <c r="K1372" s="1" t="s">
        <v>12</v>
      </c>
      <c r="L1372" s="1" t="s">
        <v>425</v>
      </c>
    </row>
    <row r="1373" spans="1:12" x14ac:dyDescent="0.2">
      <c r="A1373" s="1" t="s">
        <v>234</v>
      </c>
      <c r="B1373" s="1" t="s">
        <v>13</v>
      </c>
      <c r="C1373" s="2">
        <v>43588</v>
      </c>
      <c r="D1373" s="1" t="s">
        <v>133</v>
      </c>
      <c r="E1373" s="1"/>
      <c r="F1373" s="1" t="s">
        <v>1191</v>
      </c>
      <c r="G1373" s="3">
        <v>817.36</v>
      </c>
      <c r="H1373" s="3"/>
      <c r="I1373" s="1" t="s">
        <v>119</v>
      </c>
      <c r="J1373" s="1" t="s">
        <v>86</v>
      </c>
      <c r="K1373" s="1" t="s">
        <v>12</v>
      </c>
      <c r="L1373" s="1" t="s">
        <v>50</v>
      </c>
    </row>
    <row r="1374" spans="1:12" x14ac:dyDescent="0.2">
      <c r="A1374" s="1" t="s">
        <v>234</v>
      </c>
      <c r="B1374" s="1" t="s">
        <v>13</v>
      </c>
      <c r="C1374" s="2">
        <v>43588</v>
      </c>
      <c r="D1374" s="1" t="s">
        <v>133</v>
      </c>
      <c r="E1374" s="1"/>
      <c r="F1374" s="1" t="s">
        <v>1192</v>
      </c>
      <c r="G1374" s="3">
        <v>1117.5</v>
      </c>
      <c r="H1374" s="3"/>
      <c r="I1374" s="1" t="s">
        <v>119</v>
      </c>
      <c r="J1374" s="1" t="s">
        <v>86</v>
      </c>
      <c r="K1374" s="1" t="s">
        <v>12</v>
      </c>
      <c r="L1374" s="1" t="s">
        <v>382</v>
      </c>
    </row>
    <row r="1375" spans="1:12" x14ac:dyDescent="0.2">
      <c r="A1375" s="1" t="s">
        <v>234</v>
      </c>
      <c r="B1375" s="1" t="s">
        <v>13</v>
      </c>
      <c r="C1375" s="2">
        <v>43588</v>
      </c>
      <c r="D1375" s="1" t="s">
        <v>133</v>
      </c>
      <c r="E1375" s="1"/>
      <c r="F1375" s="1" t="s">
        <v>1031</v>
      </c>
      <c r="G1375" s="3">
        <v>917.7</v>
      </c>
      <c r="H1375" s="3"/>
      <c r="I1375" s="1" t="s">
        <v>83</v>
      </c>
      <c r="J1375" s="1" t="s">
        <v>175</v>
      </c>
      <c r="K1375" s="1" t="s">
        <v>84</v>
      </c>
      <c r="L1375" s="1" t="s">
        <v>241</v>
      </c>
    </row>
    <row r="1376" spans="1:12" x14ac:dyDescent="0.2">
      <c r="A1376" s="1" t="s">
        <v>234</v>
      </c>
      <c r="B1376" s="1" t="s">
        <v>13</v>
      </c>
      <c r="C1376" s="2">
        <v>43588</v>
      </c>
      <c r="D1376" s="1" t="s">
        <v>133</v>
      </c>
      <c r="E1376" s="1"/>
      <c r="F1376" s="1" t="s">
        <v>1049</v>
      </c>
      <c r="G1376" s="3">
        <v>339.98</v>
      </c>
      <c r="H1376" s="3"/>
      <c r="I1376" s="1" t="s">
        <v>179</v>
      </c>
      <c r="J1376" s="1" t="s">
        <v>89</v>
      </c>
      <c r="K1376" s="1" t="s">
        <v>12</v>
      </c>
      <c r="L1376" s="1" t="s">
        <v>49</v>
      </c>
    </row>
    <row r="1377" spans="1:12" x14ac:dyDescent="0.2">
      <c r="A1377" s="1" t="s">
        <v>234</v>
      </c>
      <c r="B1377" s="1" t="s">
        <v>13</v>
      </c>
      <c r="C1377" s="2">
        <v>43588</v>
      </c>
      <c r="D1377" s="1" t="s">
        <v>133</v>
      </c>
      <c r="E1377" s="1"/>
      <c r="F1377" s="1" t="s">
        <v>1052</v>
      </c>
      <c r="G1377" s="3">
        <v>183.5</v>
      </c>
      <c r="H1377" s="3"/>
      <c r="I1377" s="1" t="s">
        <v>83</v>
      </c>
      <c r="J1377" s="1" t="s">
        <v>243</v>
      </c>
      <c r="K1377" s="1" t="s">
        <v>12</v>
      </c>
      <c r="L1377" s="1" t="s">
        <v>14</v>
      </c>
    </row>
    <row r="1378" spans="1:12" x14ac:dyDescent="0.2">
      <c r="A1378" s="1" t="s">
        <v>234</v>
      </c>
      <c r="B1378" s="1" t="s">
        <v>13</v>
      </c>
      <c r="C1378" s="2">
        <v>43588</v>
      </c>
      <c r="D1378" s="1" t="s">
        <v>133</v>
      </c>
      <c r="E1378" s="1"/>
      <c r="F1378" s="1" t="s">
        <v>1042</v>
      </c>
      <c r="G1378" s="3">
        <v>266.92</v>
      </c>
      <c r="H1378" s="3"/>
      <c r="I1378" s="1" t="s">
        <v>83</v>
      </c>
      <c r="J1378" s="1" t="s">
        <v>243</v>
      </c>
      <c r="K1378" s="1" t="s">
        <v>12</v>
      </c>
      <c r="L1378" s="1" t="s">
        <v>36</v>
      </c>
    </row>
    <row r="1379" spans="1:12" x14ac:dyDescent="0.2">
      <c r="A1379" s="1" t="s">
        <v>234</v>
      </c>
      <c r="B1379" s="1" t="s">
        <v>13</v>
      </c>
      <c r="C1379" s="2">
        <v>43588</v>
      </c>
      <c r="D1379" s="1" t="s">
        <v>133</v>
      </c>
      <c r="E1379" s="1"/>
      <c r="F1379" s="1" t="s">
        <v>1193</v>
      </c>
      <c r="G1379" s="3">
        <v>730.2</v>
      </c>
      <c r="H1379" s="3"/>
      <c r="I1379" s="1" t="s">
        <v>83</v>
      </c>
      <c r="J1379" s="1" t="s">
        <v>176</v>
      </c>
      <c r="K1379" s="1" t="s">
        <v>12</v>
      </c>
      <c r="L1379" s="1" t="s">
        <v>431</v>
      </c>
    </row>
    <row r="1380" spans="1:12" x14ac:dyDescent="0.2">
      <c r="A1380" s="1" t="s">
        <v>234</v>
      </c>
      <c r="B1380" s="1" t="s">
        <v>13</v>
      </c>
      <c r="C1380" s="2">
        <v>43588</v>
      </c>
      <c r="D1380" s="1" t="s">
        <v>133</v>
      </c>
      <c r="E1380" s="1"/>
      <c r="F1380" s="1" t="s">
        <v>1194</v>
      </c>
      <c r="G1380" s="3">
        <v>1012.71</v>
      </c>
      <c r="H1380" s="3"/>
      <c r="I1380" s="1" t="s">
        <v>83</v>
      </c>
      <c r="J1380" s="1" t="s">
        <v>176</v>
      </c>
      <c r="K1380" s="1" t="s">
        <v>12</v>
      </c>
      <c r="L1380" s="1" t="s">
        <v>93</v>
      </c>
    </row>
    <row r="1381" spans="1:12" x14ac:dyDescent="0.2">
      <c r="A1381" s="1" t="s">
        <v>234</v>
      </c>
      <c r="B1381" s="1" t="s">
        <v>13</v>
      </c>
      <c r="C1381" s="2">
        <v>43588</v>
      </c>
      <c r="D1381" s="1" t="s">
        <v>133</v>
      </c>
      <c r="E1381" s="1"/>
      <c r="F1381" s="1" t="s">
        <v>1071</v>
      </c>
      <c r="G1381" s="3">
        <v>136.68</v>
      </c>
      <c r="H1381" s="3"/>
      <c r="I1381" s="1" t="s">
        <v>83</v>
      </c>
      <c r="J1381" s="1" t="s">
        <v>174</v>
      </c>
      <c r="K1381" s="1" t="s">
        <v>12</v>
      </c>
      <c r="L1381" s="1" t="s">
        <v>64</v>
      </c>
    </row>
    <row r="1382" spans="1:12" x14ac:dyDescent="0.2">
      <c r="A1382" s="1" t="s">
        <v>234</v>
      </c>
      <c r="B1382" s="1" t="s">
        <v>13</v>
      </c>
      <c r="C1382" s="2">
        <v>43588</v>
      </c>
      <c r="D1382" s="1" t="s">
        <v>133</v>
      </c>
      <c r="E1382" s="1"/>
      <c r="F1382" s="1" t="s">
        <v>1111</v>
      </c>
      <c r="G1382" s="3">
        <v>295.93</v>
      </c>
      <c r="H1382" s="3"/>
      <c r="I1382" s="1" t="s">
        <v>83</v>
      </c>
      <c r="J1382" s="1" t="s">
        <v>301</v>
      </c>
      <c r="K1382" s="1" t="s">
        <v>12</v>
      </c>
      <c r="L1382" s="1" t="s">
        <v>73</v>
      </c>
    </row>
    <row r="1383" spans="1:12" x14ac:dyDescent="0.2">
      <c r="A1383" s="1" t="s">
        <v>234</v>
      </c>
      <c r="B1383" s="1" t="s">
        <v>13</v>
      </c>
      <c r="C1383" s="2">
        <v>43588</v>
      </c>
      <c r="D1383" s="1" t="s">
        <v>133</v>
      </c>
      <c r="E1383" s="1"/>
      <c r="F1383" s="1" t="s">
        <v>1188</v>
      </c>
      <c r="G1383" s="3">
        <v>170.83</v>
      </c>
      <c r="H1383" s="3"/>
      <c r="I1383" s="1" t="s">
        <v>185</v>
      </c>
      <c r="J1383" s="1" t="s">
        <v>126</v>
      </c>
      <c r="K1383" s="1" t="s">
        <v>12</v>
      </c>
      <c r="L1383" s="1" t="s">
        <v>304</v>
      </c>
    </row>
    <row r="1384" spans="1:12" x14ac:dyDescent="0.2">
      <c r="A1384" s="1" t="s">
        <v>234</v>
      </c>
      <c r="B1384" s="1" t="s">
        <v>13</v>
      </c>
      <c r="C1384" s="2">
        <v>43588</v>
      </c>
      <c r="D1384" s="1" t="s">
        <v>133</v>
      </c>
      <c r="E1384" s="1"/>
      <c r="F1384" s="1" t="s">
        <v>1083</v>
      </c>
      <c r="G1384" s="3">
        <v>801.99</v>
      </c>
      <c r="H1384" s="3"/>
      <c r="I1384" s="1" t="s">
        <v>83</v>
      </c>
      <c r="J1384" s="1" t="s">
        <v>176</v>
      </c>
      <c r="K1384" s="1" t="s">
        <v>12</v>
      </c>
      <c r="L1384" s="1" t="s">
        <v>99</v>
      </c>
    </row>
    <row r="1385" spans="1:12" x14ac:dyDescent="0.2">
      <c r="A1385" s="1" t="s">
        <v>234</v>
      </c>
      <c r="B1385" s="1" t="s">
        <v>13</v>
      </c>
      <c r="C1385" s="2">
        <v>43588</v>
      </c>
      <c r="D1385" s="1" t="s">
        <v>133</v>
      </c>
      <c r="E1385" s="1"/>
      <c r="F1385" s="1" t="s">
        <v>1195</v>
      </c>
      <c r="G1385" s="3">
        <v>500</v>
      </c>
      <c r="H1385" s="3"/>
      <c r="I1385" s="1" t="s">
        <v>120</v>
      </c>
      <c r="J1385" s="1" t="s">
        <v>171</v>
      </c>
      <c r="K1385" s="1" t="s">
        <v>84</v>
      </c>
      <c r="L1385" s="1" t="s">
        <v>300</v>
      </c>
    </row>
    <row r="1386" spans="1:12" x14ac:dyDescent="0.2">
      <c r="A1386" s="1" t="s">
        <v>234</v>
      </c>
      <c r="B1386" s="1" t="s">
        <v>13</v>
      </c>
      <c r="C1386" s="2">
        <v>43588</v>
      </c>
      <c r="D1386" s="1" t="s">
        <v>133</v>
      </c>
      <c r="E1386" s="1"/>
      <c r="F1386" s="1" t="s">
        <v>1196</v>
      </c>
      <c r="G1386" s="3">
        <v>1846.16</v>
      </c>
      <c r="H1386" s="3"/>
      <c r="I1386" s="1" t="s">
        <v>119</v>
      </c>
      <c r="J1386" s="1" t="s">
        <v>86</v>
      </c>
      <c r="K1386" s="1" t="s">
        <v>12</v>
      </c>
      <c r="L1386" s="1" t="s">
        <v>322</v>
      </c>
    </row>
    <row r="1387" spans="1:12" x14ac:dyDescent="0.2">
      <c r="A1387" s="1" t="s">
        <v>234</v>
      </c>
      <c r="B1387" s="1" t="s">
        <v>13</v>
      </c>
      <c r="C1387" s="2">
        <v>43588</v>
      </c>
      <c r="D1387" s="1" t="s">
        <v>133</v>
      </c>
      <c r="E1387" s="1"/>
      <c r="F1387" s="1" t="s">
        <v>1169</v>
      </c>
      <c r="G1387" s="3">
        <v>461.71</v>
      </c>
      <c r="H1387" s="3"/>
      <c r="I1387" s="1" t="s">
        <v>119</v>
      </c>
      <c r="J1387" s="1" t="s">
        <v>86</v>
      </c>
      <c r="K1387" s="1" t="s">
        <v>12</v>
      </c>
      <c r="L1387" s="1" t="s">
        <v>33</v>
      </c>
    </row>
    <row r="1388" spans="1:12" x14ac:dyDescent="0.2">
      <c r="A1388" s="1" t="s">
        <v>234</v>
      </c>
      <c r="B1388" s="1" t="s">
        <v>13</v>
      </c>
      <c r="C1388" s="2">
        <v>43588</v>
      </c>
      <c r="D1388" s="1" t="s">
        <v>133</v>
      </c>
      <c r="E1388" s="1"/>
      <c r="F1388" s="1" t="s">
        <v>1197</v>
      </c>
      <c r="G1388" s="3">
        <v>140.53</v>
      </c>
      <c r="H1388" s="3"/>
      <c r="I1388" s="1" t="s">
        <v>106</v>
      </c>
      <c r="J1388" s="1" t="s">
        <v>107</v>
      </c>
      <c r="K1388" s="1" t="s">
        <v>84</v>
      </c>
      <c r="L1388" s="1" t="s">
        <v>66</v>
      </c>
    </row>
    <row r="1389" spans="1:12" x14ac:dyDescent="0.2">
      <c r="A1389" s="1" t="s">
        <v>234</v>
      </c>
      <c r="B1389" s="1" t="s">
        <v>13</v>
      </c>
      <c r="C1389" s="2">
        <v>43588</v>
      </c>
      <c r="D1389" s="1" t="s">
        <v>133</v>
      </c>
      <c r="E1389" s="1"/>
      <c r="F1389" s="1" t="s">
        <v>1074</v>
      </c>
      <c r="G1389" s="3">
        <v>570.24</v>
      </c>
      <c r="H1389" s="3"/>
      <c r="I1389" s="1" t="s">
        <v>87</v>
      </c>
      <c r="J1389" s="1" t="s">
        <v>116</v>
      </c>
      <c r="K1389" s="1" t="s">
        <v>12</v>
      </c>
      <c r="L1389" s="1" t="s">
        <v>68</v>
      </c>
    </row>
    <row r="1390" spans="1:12" x14ac:dyDescent="0.2">
      <c r="A1390" s="1" t="s">
        <v>234</v>
      </c>
      <c r="B1390" s="1" t="s">
        <v>13</v>
      </c>
      <c r="C1390" s="2">
        <v>43588</v>
      </c>
      <c r="D1390" s="1" t="s">
        <v>133</v>
      </c>
      <c r="E1390" s="1"/>
      <c r="F1390" s="1" t="s">
        <v>1045</v>
      </c>
      <c r="G1390" s="3">
        <v>1207.5</v>
      </c>
      <c r="H1390" s="3"/>
      <c r="I1390" s="1" t="s">
        <v>119</v>
      </c>
      <c r="J1390" s="1" t="s">
        <v>86</v>
      </c>
      <c r="K1390" s="1" t="s">
        <v>84</v>
      </c>
      <c r="L1390" s="1" t="s">
        <v>29</v>
      </c>
    </row>
    <row r="1391" spans="1:12" x14ac:dyDescent="0.2">
      <c r="A1391" s="1" t="s">
        <v>234</v>
      </c>
      <c r="B1391" s="1" t="s">
        <v>13</v>
      </c>
      <c r="C1391" s="2">
        <v>43588</v>
      </c>
      <c r="D1391" s="1" t="s">
        <v>133</v>
      </c>
      <c r="E1391" s="1"/>
      <c r="F1391" s="1" t="s">
        <v>1038</v>
      </c>
      <c r="G1391" s="3">
        <v>147.80000000000001</v>
      </c>
      <c r="H1391" s="3"/>
      <c r="I1391" s="1" t="s">
        <v>85</v>
      </c>
      <c r="J1391" s="1" t="s">
        <v>125</v>
      </c>
      <c r="K1391" s="1" t="s">
        <v>84</v>
      </c>
      <c r="L1391" s="1" t="s">
        <v>51</v>
      </c>
    </row>
    <row r="1392" spans="1:12" x14ac:dyDescent="0.2">
      <c r="A1392" s="1" t="s">
        <v>234</v>
      </c>
      <c r="B1392" s="1" t="s">
        <v>13</v>
      </c>
      <c r="C1392" s="2">
        <v>43588</v>
      </c>
      <c r="D1392" s="1" t="s">
        <v>133</v>
      </c>
      <c r="E1392" s="1"/>
      <c r="F1392" s="1" t="s">
        <v>1198</v>
      </c>
      <c r="G1392" s="3">
        <v>678.7</v>
      </c>
      <c r="H1392" s="3"/>
      <c r="I1392" s="1" t="s">
        <v>177</v>
      </c>
      <c r="J1392" s="1" t="s">
        <v>178</v>
      </c>
      <c r="K1392" s="1" t="s">
        <v>12</v>
      </c>
      <c r="L1392" s="1" t="s">
        <v>384</v>
      </c>
    </row>
    <row r="1393" spans="1:12" x14ac:dyDescent="0.2">
      <c r="A1393" s="1" t="s">
        <v>234</v>
      </c>
      <c r="B1393" s="1" t="s">
        <v>13</v>
      </c>
      <c r="C1393" s="2">
        <v>43588</v>
      </c>
      <c r="D1393" s="1" t="s">
        <v>133</v>
      </c>
      <c r="E1393" s="1"/>
      <c r="F1393" s="1" t="s">
        <v>1124</v>
      </c>
      <c r="G1393" s="3">
        <v>369.5</v>
      </c>
      <c r="H1393" s="3"/>
      <c r="I1393" s="1" t="s">
        <v>123</v>
      </c>
      <c r="J1393" s="1" t="s">
        <v>124</v>
      </c>
      <c r="K1393" s="1" t="s">
        <v>12</v>
      </c>
      <c r="L1393" s="1" t="s">
        <v>311</v>
      </c>
    </row>
    <row r="1394" spans="1:12" x14ac:dyDescent="0.2">
      <c r="A1394" s="1" t="s">
        <v>234</v>
      </c>
      <c r="B1394" s="1" t="s">
        <v>13</v>
      </c>
      <c r="C1394" s="2">
        <v>43588</v>
      </c>
      <c r="D1394" s="1" t="s">
        <v>133</v>
      </c>
      <c r="E1394" s="1"/>
      <c r="F1394" s="1" t="s">
        <v>1036</v>
      </c>
      <c r="G1394" s="3">
        <v>615.38</v>
      </c>
      <c r="H1394" s="3"/>
      <c r="I1394" s="1" t="s">
        <v>106</v>
      </c>
      <c r="J1394" s="1" t="s">
        <v>107</v>
      </c>
      <c r="K1394" s="1" t="s">
        <v>12</v>
      </c>
      <c r="L1394" s="1" t="s">
        <v>25</v>
      </c>
    </row>
    <row r="1395" spans="1:12" x14ac:dyDescent="0.2">
      <c r="A1395" s="1" t="s">
        <v>234</v>
      </c>
      <c r="B1395" s="1" t="s">
        <v>13</v>
      </c>
      <c r="C1395" s="2">
        <v>43588</v>
      </c>
      <c r="D1395" s="1" t="s">
        <v>133</v>
      </c>
      <c r="E1395" s="1"/>
      <c r="F1395" s="1" t="s">
        <v>1197</v>
      </c>
      <c r="G1395" s="3">
        <v>608.97</v>
      </c>
      <c r="H1395" s="3"/>
      <c r="I1395" s="1" t="s">
        <v>106</v>
      </c>
      <c r="J1395" s="1" t="s">
        <v>121</v>
      </c>
      <c r="K1395" s="1" t="s">
        <v>84</v>
      </c>
      <c r="L1395" s="1" t="s">
        <v>66</v>
      </c>
    </row>
    <row r="1396" spans="1:12" x14ac:dyDescent="0.2">
      <c r="A1396" s="1" t="s">
        <v>234</v>
      </c>
      <c r="B1396" s="1" t="s">
        <v>13</v>
      </c>
      <c r="C1396" s="2">
        <v>43588</v>
      </c>
      <c r="D1396" s="1" t="s">
        <v>133</v>
      </c>
      <c r="E1396" s="1"/>
      <c r="F1396" s="1" t="s">
        <v>1037</v>
      </c>
      <c r="G1396" s="3">
        <v>625</v>
      </c>
      <c r="H1396" s="3"/>
      <c r="I1396" s="1" t="s">
        <v>87</v>
      </c>
      <c r="J1396" s="1" t="s">
        <v>116</v>
      </c>
      <c r="K1396" s="1" t="s">
        <v>84</v>
      </c>
      <c r="L1396" s="1" t="s">
        <v>300</v>
      </c>
    </row>
    <row r="1397" spans="1:12" x14ac:dyDescent="0.2">
      <c r="A1397" s="1" t="s">
        <v>234</v>
      </c>
      <c r="B1397" s="1" t="s">
        <v>13</v>
      </c>
      <c r="C1397" s="2">
        <v>43588</v>
      </c>
      <c r="D1397" s="1" t="s">
        <v>133</v>
      </c>
      <c r="E1397" s="1"/>
      <c r="F1397" s="1" t="s">
        <v>1045</v>
      </c>
      <c r="G1397" s="3">
        <v>250</v>
      </c>
      <c r="H1397" s="3"/>
      <c r="I1397" s="1" t="s">
        <v>83</v>
      </c>
      <c r="J1397" s="1" t="s">
        <v>176</v>
      </c>
      <c r="K1397" s="1" t="s">
        <v>84</v>
      </c>
      <c r="L1397" s="1" t="s">
        <v>29</v>
      </c>
    </row>
    <row r="1398" spans="1:12" x14ac:dyDescent="0.2">
      <c r="A1398" s="1" t="s">
        <v>234</v>
      </c>
      <c r="B1398" s="1" t="s">
        <v>13</v>
      </c>
      <c r="C1398" s="2">
        <v>43588</v>
      </c>
      <c r="D1398" s="1" t="s">
        <v>133</v>
      </c>
      <c r="E1398" s="1"/>
      <c r="F1398" s="1" t="s">
        <v>1111</v>
      </c>
      <c r="G1398" s="3">
        <v>1183.75</v>
      </c>
      <c r="H1398" s="3"/>
      <c r="I1398" s="1" t="s">
        <v>83</v>
      </c>
      <c r="J1398" s="1" t="s">
        <v>174</v>
      </c>
      <c r="K1398" s="1" t="s">
        <v>12</v>
      </c>
      <c r="L1398" s="1" t="s">
        <v>73</v>
      </c>
    </row>
    <row r="1399" spans="1:12" x14ac:dyDescent="0.2">
      <c r="A1399" s="1" t="s">
        <v>234</v>
      </c>
      <c r="B1399" s="1" t="s">
        <v>13</v>
      </c>
      <c r="C1399" s="2">
        <v>43588</v>
      </c>
      <c r="D1399" s="1" t="s">
        <v>133</v>
      </c>
      <c r="E1399" s="1"/>
      <c r="F1399" s="1" t="s">
        <v>1104</v>
      </c>
      <c r="G1399" s="3">
        <v>416.42</v>
      </c>
      <c r="H1399" s="3"/>
      <c r="I1399" s="1" t="s">
        <v>83</v>
      </c>
      <c r="J1399" s="1" t="s">
        <v>175</v>
      </c>
      <c r="K1399" s="1" t="s">
        <v>84</v>
      </c>
      <c r="L1399" s="1" t="s">
        <v>63</v>
      </c>
    </row>
    <row r="1400" spans="1:12" x14ac:dyDescent="0.2">
      <c r="A1400" s="1" t="s">
        <v>234</v>
      </c>
      <c r="B1400" s="1" t="s">
        <v>13</v>
      </c>
      <c r="C1400" s="2">
        <v>43588</v>
      </c>
      <c r="D1400" s="1" t="s">
        <v>133</v>
      </c>
      <c r="E1400" s="1"/>
      <c r="F1400" s="1" t="s">
        <v>1199</v>
      </c>
      <c r="G1400" s="3">
        <v>646.1</v>
      </c>
      <c r="H1400" s="3"/>
      <c r="I1400" s="1" t="s">
        <v>177</v>
      </c>
      <c r="J1400" s="1" t="s">
        <v>178</v>
      </c>
      <c r="K1400" s="1" t="s">
        <v>12</v>
      </c>
      <c r="L1400" s="1" t="s">
        <v>349</v>
      </c>
    </row>
    <row r="1401" spans="1:12" x14ac:dyDescent="0.2">
      <c r="A1401" s="1" t="s">
        <v>234</v>
      </c>
      <c r="B1401" s="1" t="s">
        <v>13</v>
      </c>
      <c r="C1401" s="2">
        <v>43588</v>
      </c>
      <c r="D1401" s="1" t="s">
        <v>133</v>
      </c>
      <c r="E1401" s="1"/>
      <c r="F1401" s="1" t="s">
        <v>1028</v>
      </c>
      <c r="G1401" s="3">
        <v>213.23</v>
      </c>
      <c r="H1401" s="3"/>
      <c r="I1401" s="1" t="s">
        <v>106</v>
      </c>
      <c r="J1401" s="1" t="s">
        <v>122</v>
      </c>
      <c r="K1401" s="1" t="s">
        <v>84</v>
      </c>
      <c r="L1401" s="1" t="s">
        <v>26</v>
      </c>
    </row>
    <row r="1402" spans="1:12" x14ac:dyDescent="0.2">
      <c r="A1402" s="1" t="s">
        <v>234</v>
      </c>
      <c r="B1402" s="1" t="s">
        <v>13</v>
      </c>
      <c r="C1402" s="2">
        <v>43588</v>
      </c>
      <c r="D1402" s="1" t="s">
        <v>133</v>
      </c>
      <c r="E1402" s="1"/>
      <c r="F1402" s="1" t="s">
        <v>1200</v>
      </c>
      <c r="G1402" s="3">
        <v>903.3</v>
      </c>
      <c r="H1402" s="3"/>
      <c r="I1402" s="1" t="s">
        <v>120</v>
      </c>
      <c r="J1402" s="1" t="s">
        <v>171</v>
      </c>
      <c r="K1402" s="1" t="s">
        <v>12</v>
      </c>
      <c r="L1402" s="1" t="s">
        <v>352</v>
      </c>
    </row>
    <row r="1403" spans="1:12" x14ac:dyDescent="0.2">
      <c r="A1403" s="1" t="s">
        <v>234</v>
      </c>
      <c r="B1403" s="1" t="s">
        <v>13</v>
      </c>
      <c r="C1403" s="2">
        <v>43588</v>
      </c>
      <c r="D1403" s="1" t="s">
        <v>133</v>
      </c>
      <c r="E1403" s="1"/>
      <c r="F1403" s="1" t="s">
        <v>1201</v>
      </c>
      <c r="G1403" s="3">
        <v>664.5</v>
      </c>
      <c r="H1403" s="3"/>
      <c r="I1403" s="1" t="s">
        <v>119</v>
      </c>
      <c r="J1403" s="1" t="s">
        <v>86</v>
      </c>
      <c r="K1403" s="1" t="s">
        <v>12</v>
      </c>
      <c r="L1403" s="1" t="s">
        <v>82</v>
      </c>
    </row>
    <row r="1404" spans="1:12" x14ac:dyDescent="0.2">
      <c r="A1404" s="1" t="s">
        <v>234</v>
      </c>
      <c r="B1404" s="1" t="s">
        <v>13</v>
      </c>
      <c r="C1404" s="2">
        <v>43588</v>
      </c>
      <c r="D1404" s="1" t="s">
        <v>133</v>
      </c>
      <c r="E1404" s="1"/>
      <c r="F1404" s="1" t="s">
        <v>1202</v>
      </c>
      <c r="G1404" s="3">
        <v>876.25</v>
      </c>
      <c r="H1404" s="3"/>
      <c r="I1404" s="1" t="s">
        <v>119</v>
      </c>
      <c r="J1404" s="1" t="s">
        <v>86</v>
      </c>
      <c r="K1404" s="1" t="s">
        <v>12</v>
      </c>
      <c r="L1404" s="1" t="s">
        <v>257</v>
      </c>
    </row>
    <row r="1405" spans="1:12" x14ac:dyDescent="0.2">
      <c r="A1405" s="1" t="s">
        <v>234</v>
      </c>
      <c r="B1405" s="1" t="s">
        <v>13</v>
      </c>
      <c r="C1405" s="2">
        <v>43588</v>
      </c>
      <c r="D1405" s="1" t="s">
        <v>133</v>
      </c>
      <c r="E1405" s="1"/>
      <c r="F1405" s="1" t="s">
        <v>1203</v>
      </c>
      <c r="G1405" s="3">
        <v>2184.13</v>
      </c>
      <c r="H1405" s="3"/>
      <c r="I1405" s="1" t="s">
        <v>83</v>
      </c>
      <c r="J1405" s="1" t="s">
        <v>176</v>
      </c>
      <c r="K1405" s="1" t="s">
        <v>12</v>
      </c>
      <c r="L1405" s="1" t="s">
        <v>47</v>
      </c>
    </row>
    <row r="1406" spans="1:12" x14ac:dyDescent="0.2">
      <c r="A1406" s="1" t="s">
        <v>234</v>
      </c>
      <c r="B1406" s="1" t="s">
        <v>13</v>
      </c>
      <c r="C1406" s="2">
        <v>43588</v>
      </c>
      <c r="D1406" s="1" t="s">
        <v>133</v>
      </c>
      <c r="E1406" s="1"/>
      <c r="F1406" s="1" t="s">
        <v>1204</v>
      </c>
      <c r="G1406" s="3">
        <v>804.51</v>
      </c>
      <c r="H1406" s="3"/>
      <c r="I1406" s="1" t="s">
        <v>119</v>
      </c>
      <c r="J1406" s="1" t="s">
        <v>86</v>
      </c>
      <c r="K1406" s="1" t="s">
        <v>12</v>
      </c>
      <c r="L1406" s="1" t="s">
        <v>380</v>
      </c>
    </row>
    <row r="1407" spans="1:12" x14ac:dyDescent="0.2">
      <c r="A1407" s="1" t="s">
        <v>234</v>
      </c>
      <c r="B1407" s="1" t="s">
        <v>13</v>
      </c>
      <c r="C1407" s="2">
        <v>43588</v>
      </c>
      <c r="D1407" s="1" t="s">
        <v>133</v>
      </c>
      <c r="E1407" s="1"/>
      <c r="F1407" s="1" t="s">
        <v>1205</v>
      </c>
      <c r="G1407" s="3">
        <v>1073.45</v>
      </c>
      <c r="H1407" s="3"/>
      <c r="I1407" s="1" t="s">
        <v>119</v>
      </c>
      <c r="J1407" s="1" t="s">
        <v>86</v>
      </c>
      <c r="K1407" s="1" t="s">
        <v>12</v>
      </c>
      <c r="L1407" s="1" t="s">
        <v>71</v>
      </c>
    </row>
    <row r="1408" spans="1:12" x14ac:dyDescent="0.2">
      <c r="A1408" s="1" t="s">
        <v>234</v>
      </c>
      <c r="B1408" s="1" t="s">
        <v>13</v>
      </c>
      <c r="C1408" s="2">
        <v>43588</v>
      </c>
      <c r="D1408" s="1" t="s">
        <v>133</v>
      </c>
      <c r="E1408" s="1"/>
      <c r="F1408" s="1" t="s">
        <v>1086</v>
      </c>
      <c r="G1408" s="3">
        <v>156.86000000000001</v>
      </c>
      <c r="H1408" s="3"/>
      <c r="I1408" s="1" t="s">
        <v>106</v>
      </c>
      <c r="J1408" s="1" t="s">
        <v>122</v>
      </c>
      <c r="K1408" s="1" t="s">
        <v>12</v>
      </c>
      <c r="L1408" s="1" t="s">
        <v>313</v>
      </c>
    </row>
    <row r="1409" spans="1:12" x14ac:dyDescent="0.2">
      <c r="A1409" s="1" t="s">
        <v>234</v>
      </c>
      <c r="B1409" s="1" t="s">
        <v>13</v>
      </c>
      <c r="C1409" s="2">
        <v>43602</v>
      </c>
      <c r="D1409" s="1" t="s">
        <v>135</v>
      </c>
      <c r="E1409" s="1"/>
      <c r="F1409" s="1" t="s">
        <v>1206</v>
      </c>
      <c r="G1409" s="3">
        <v>720.04</v>
      </c>
      <c r="H1409" s="3"/>
      <c r="I1409" s="1" t="s">
        <v>119</v>
      </c>
      <c r="J1409" s="1" t="s">
        <v>86</v>
      </c>
      <c r="K1409" s="1" t="s">
        <v>12</v>
      </c>
      <c r="L1409" s="1" t="s">
        <v>319</v>
      </c>
    </row>
    <row r="1410" spans="1:12" x14ac:dyDescent="0.2">
      <c r="A1410" s="1" t="s">
        <v>234</v>
      </c>
      <c r="B1410" s="1" t="s">
        <v>13</v>
      </c>
      <c r="C1410" s="2">
        <v>43602</v>
      </c>
      <c r="D1410" s="1" t="s">
        <v>135</v>
      </c>
      <c r="E1410" s="1"/>
      <c r="F1410" s="1" t="s">
        <v>1207</v>
      </c>
      <c r="G1410" s="3">
        <v>1045</v>
      </c>
      <c r="H1410" s="3"/>
      <c r="I1410" s="1" t="s">
        <v>119</v>
      </c>
      <c r="J1410" s="1" t="s">
        <v>86</v>
      </c>
      <c r="K1410" s="1" t="s">
        <v>12</v>
      </c>
      <c r="L1410" s="1" t="s">
        <v>283</v>
      </c>
    </row>
    <row r="1411" spans="1:12" x14ac:dyDescent="0.2">
      <c r="A1411" s="1" t="s">
        <v>234</v>
      </c>
      <c r="B1411" s="1" t="s">
        <v>13</v>
      </c>
      <c r="C1411" s="2">
        <v>43602</v>
      </c>
      <c r="D1411" s="1" t="s">
        <v>135</v>
      </c>
      <c r="E1411" s="1"/>
      <c r="F1411" s="1" t="s">
        <v>1208</v>
      </c>
      <c r="G1411" s="3">
        <v>882.71</v>
      </c>
      <c r="H1411" s="3"/>
      <c r="I1411" s="1" t="s">
        <v>119</v>
      </c>
      <c r="J1411" s="1" t="s">
        <v>86</v>
      </c>
      <c r="K1411" s="1" t="s">
        <v>12</v>
      </c>
      <c r="L1411" s="1" t="s">
        <v>456</v>
      </c>
    </row>
    <row r="1412" spans="1:12" x14ac:dyDescent="0.2">
      <c r="A1412" s="1" t="s">
        <v>234</v>
      </c>
      <c r="B1412" s="1" t="s">
        <v>13</v>
      </c>
      <c r="C1412" s="2">
        <v>43602</v>
      </c>
      <c r="D1412" s="1" t="s">
        <v>135</v>
      </c>
      <c r="E1412" s="1"/>
      <c r="F1412" s="1" t="s">
        <v>1209</v>
      </c>
      <c r="G1412" s="3">
        <v>327.76</v>
      </c>
      <c r="H1412" s="3"/>
      <c r="I1412" s="1" t="s">
        <v>119</v>
      </c>
      <c r="J1412" s="1" t="s">
        <v>86</v>
      </c>
      <c r="K1412" s="1" t="s">
        <v>12</v>
      </c>
      <c r="L1412" s="1" t="s">
        <v>110</v>
      </c>
    </row>
    <row r="1413" spans="1:12" x14ac:dyDescent="0.2">
      <c r="A1413" s="1" t="s">
        <v>234</v>
      </c>
      <c r="B1413" s="1" t="s">
        <v>13</v>
      </c>
      <c r="C1413" s="2">
        <v>43602</v>
      </c>
      <c r="D1413" s="1" t="s">
        <v>135</v>
      </c>
      <c r="E1413" s="1"/>
      <c r="F1413" s="1" t="s">
        <v>1210</v>
      </c>
      <c r="G1413" s="3">
        <v>88.87</v>
      </c>
      <c r="H1413" s="3"/>
      <c r="I1413" s="1" t="s">
        <v>83</v>
      </c>
      <c r="J1413" s="1" t="s">
        <v>301</v>
      </c>
      <c r="K1413" s="1" t="s">
        <v>12</v>
      </c>
      <c r="L1413" s="1" t="s">
        <v>57</v>
      </c>
    </row>
    <row r="1414" spans="1:12" x14ac:dyDescent="0.2">
      <c r="A1414" s="1" t="s">
        <v>234</v>
      </c>
      <c r="B1414" s="1" t="s">
        <v>13</v>
      </c>
      <c r="C1414" s="2">
        <v>43602</v>
      </c>
      <c r="D1414" s="1" t="s">
        <v>135</v>
      </c>
      <c r="E1414" s="1"/>
      <c r="F1414" s="1" t="s">
        <v>1211</v>
      </c>
      <c r="G1414" s="3">
        <v>98.54</v>
      </c>
      <c r="H1414" s="3"/>
      <c r="I1414" s="1" t="s">
        <v>106</v>
      </c>
      <c r="J1414" s="1" t="s">
        <v>107</v>
      </c>
      <c r="K1414" s="1" t="s">
        <v>12</v>
      </c>
      <c r="L1414" s="1" t="s">
        <v>313</v>
      </c>
    </row>
    <row r="1415" spans="1:12" x14ac:dyDescent="0.2">
      <c r="A1415" s="1" t="s">
        <v>234</v>
      </c>
      <c r="B1415" s="1" t="s">
        <v>13</v>
      </c>
      <c r="C1415" s="2">
        <v>43602</v>
      </c>
      <c r="D1415" s="1" t="s">
        <v>135</v>
      </c>
      <c r="E1415" s="1"/>
      <c r="F1415" s="1" t="s">
        <v>1212</v>
      </c>
      <c r="G1415" s="3">
        <v>1667.84</v>
      </c>
      <c r="H1415" s="3"/>
      <c r="I1415" s="1" t="s">
        <v>87</v>
      </c>
      <c r="J1415" s="1" t="s">
        <v>116</v>
      </c>
      <c r="K1415" s="1" t="s">
        <v>12</v>
      </c>
      <c r="L1415" s="1" t="s">
        <v>37</v>
      </c>
    </row>
    <row r="1416" spans="1:12" x14ac:dyDescent="0.2">
      <c r="A1416" s="1" t="s">
        <v>234</v>
      </c>
      <c r="B1416" s="1" t="s">
        <v>13</v>
      </c>
      <c r="C1416" s="2">
        <v>43602</v>
      </c>
      <c r="D1416" s="1" t="s">
        <v>135</v>
      </c>
      <c r="E1416" s="1"/>
      <c r="F1416" s="1" t="s">
        <v>1213</v>
      </c>
      <c r="G1416" s="3">
        <v>134.57</v>
      </c>
      <c r="H1416" s="3"/>
      <c r="I1416" s="1" t="s">
        <v>83</v>
      </c>
      <c r="J1416" s="1" t="s">
        <v>180</v>
      </c>
      <c r="K1416" s="1" t="s">
        <v>12</v>
      </c>
      <c r="L1416" s="1" t="s">
        <v>64</v>
      </c>
    </row>
    <row r="1417" spans="1:12" x14ac:dyDescent="0.2">
      <c r="A1417" s="1" t="s">
        <v>234</v>
      </c>
      <c r="B1417" s="1" t="s">
        <v>13</v>
      </c>
      <c r="C1417" s="2">
        <v>43602</v>
      </c>
      <c r="D1417" s="1" t="s">
        <v>135</v>
      </c>
      <c r="E1417" s="1"/>
      <c r="F1417" s="1" t="s">
        <v>1214</v>
      </c>
      <c r="G1417" s="3">
        <v>1014.13</v>
      </c>
      <c r="H1417" s="3"/>
      <c r="I1417" s="1" t="s">
        <v>83</v>
      </c>
      <c r="J1417" s="1" t="s">
        <v>176</v>
      </c>
      <c r="K1417" s="1" t="s">
        <v>12</v>
      </c>
      <c r="L1417" s="1" t="s">
        <v>93</v>
      </c>
    </row>
    <row r="1418" spans="1:12" x14ac:dyDescent="0.2">
      <c r="A1418" s="1" t="s">
        <v>234</v>
      </c>
      <c r="B1418" s="1" t="s">
        <v>13</v>
      </c>
      <c r="C1418" s="2">
        <v>43602</v>
      </c>
      <c r="D1418" s="1" t="s">
        <v>135</v>
      </c>
      <c r="E1418" s="1"/>
      <c r="F1418" s="1" t="s">
        <v>1215</v>
      </c>
      <c r="G1418" s="3">
        <v>851.41</v>
      </c>
      <c r="H1418" s="3"/>
      <c r="I1418" s="1" t="s">
        <v>120</v>
      </c>
      <c r="J1418" s="1" t="s">
        <v>171</v>
      </c>
      <c r="K1418" s="1" t="s">
        <v>12</v>
      </c>
      <c r="L1418" s="1" t="s">
        <v>91</v>
      </c>
    </row>
    <row r="1419" spans="1:12" x14ac:dyDescent="0.2">
      <c r="A1419" s="1" t="s">
        <v>234</v>
      </c>
      <c r="B1419" s="1" t="s">
        <v>13</v>
      </c>
      <c r="C1419" s="2">
        <v>43602</v>
      </c>
      <c r="D1419" s="1" t="s">
        <v>135</v>
      </c>
      <c r="E1419" s="1"/>
      <c r="F1419" s="1" t="s">
        <v>1216</v>
      </c>
      <c r="G1419" s="3">
        <v>1216</v>
      </c>
      <c r="H1419" s="3"/>
      <c r="I1419" s="1" t="s">
        <v>106</v>
      </c>
      <c r="J1419" s="1" t="s">
        <v>121</v>
      </c>
      <c r="K1419" s="1" t="s">
        <v>12</v>
      </c>
      <c r="L1419" s="1" t="s">
        <v>317</v>
      </c>
    </row>
    <row r="1420" spans="1:12" x14ac:dyDescent="0.2">
      <c r="A1420" s="1" t="s">
        <v>234</v>
      </c>
      <c r="B1420" s="1" t="s">
        <v>13</v>
      </c>
      <c r="C1420" s="2">
        <v>43602</v>
      </c>
      <c r="D1420" s="1" t="s">
        <v>135</v>
      </c>
      <c r="E1420" s="1"/>
      <c r="F1420" s="1" t="s">
        <v>1217</v>
      </c>
      <c r="G1420" s="3">
        <v>1055.9100000000001</v>
      </c>
      <c r="H1420" s="3"/>
      <c r="I1420" s="1" t="s">
        <v>83</v>
      </c>
      <c r="J1420" s="1" t="s">
        <v>243</v>
      </c>
      <c r="K1420" s="1" t="s">
        <v>12</v>
      </c>
      <c r="L1420" s="1" t="s">
        <v>17</v>
      </c>
    </row>
    <row r="1421" spans="1:12" x14ac:dyDescent="0.2">
      <c r="A1421" s="1" t="s">
        <v>234</v>
      </c>
      <c r="B1421" s="1" t="s">
        <v>13</v>
      </c>
      <c r="C1421" s="2">
        <v>43602</v>
      </c>
      <c r="D1421" s="1" t="s">
        <v>135</v>
      </c>
      <c r="E1421" s="1"/>
      <c r="F1421" s="1" t="s">
        <v>1218</v>
      </c>
      <c r="G1421" s="3">
        <v>1638.44</v>
      </c>
      <c r="H1421" s="3"/>
      <c r="I1421" s="1" t="s">
        <v>83</v>
      </c>
      <c r="J1421" s="1" t="s">
        <v>176</v>
      </c>
      <c r="K1421" s="1" t="s">
        <v>12</v>
      </c>
      <c r="L1421" s="1" t="s">
        <v>30</v>
      </c>
    </row>
    <row r="1422" spans="1:12" x14ac:dyDescent="0.2">
      <c r="A1422" s="1" t="s">
        <v>234</v>
      </c>
      <c r="B1422" s="1" t="s">
        <v>13</v>
      </c>
      <c r="C1422" s="2">
        <v>43602</v>
      </c>
      <c r="D1422" s="1" t="s">
        <v>135</v>
      </c>
      <c r="E1422" s="1"/>
      <c r="F1422" s="1" t="s">
        <v>1213</v>
      </c>
      <c r="G1422" s="3">
        <v>134.57</v>
      </c>
      <c r="H1422" s="3"/>
      <c r="I1422" s="1" t="s">
        <v>83</v>
      </c>
      <c r="J1422" s="1" t="s">
        <v>174</v>
      </c>
      <c r="K1422" s="1" t="s">
        <v>12</v>
      </c>
      <c r="L1422" s="1" t="s">
        <v>64</v>
      </c>
    </row>
    <row r="1423" spans="1:12" x14ac:dyDescent="0.2">
      <c r="A1423" s="1" t="s">
        <v>234</v>
      </c>
      <c r="B1423" s="1" t="s">
        <v>13</v>
      </c>
      <c r="C1423" s="2">
        <v>43602</v>
      </c>
      <c r="D1423" s="1" t="s">
        <v>135</v>
      </c>
      <c r="E1423" s="1"/>
      <c r="F1423" s="1" t="s">
        <v>1219</v>
      </c>
      <c r="G1423" s="3">
        <v>250</v>
      </c>
      <c r="H1423" s="3"/>
      <c r="I1423" s="1" t="s">
        <v>83</v>
      </c>
      <c r="J1423" s="1" t="s">
        <v>175</v>
      </c>
      <c r="K1423" s="1" t="s">
        <v>84</v>
      </c>
      <c r="L1423" s="1" t="s">
        <v>29</v>
      </c>
    </row>
    <row r="1424" spans="1:12" x14ac:dyDescent="0.2">
      <c r="A1424" s="1" t="s">
        <v>234</v>
      </c>
      <c r="B1424" s="1" t="s">
        <v>13</v>
      </c>
      <c r="C1424" s="2">
        <v>43602</v>
      </c>
      <c r="D1424" s="1" t="s">
        <v>135</v>
      </c>
      <c r="E1424" s="1"/>
      <c r="F1424" s="1" t="s">
        <v>1220</v>
      </c>
      <c r="G1424" s="3">
        <v>492.54</v>
      </c>
      <c r="H1424" s="3"/>
      <c r="I1424" s="1" t="s">
        <v>185</v>
      </c>
      <c r="J1424" s="1" t="s">
        <v>126</v>
      </c>
      <c r="K1424" s="1" t="s">
        <v>12</v>
      </c>
      <c r="L1424" s="1" t="s">
        <v>97</v>
      </c>
    </row>
    <row r="1425" spans="1:12" x14ac:dyDescent="0.2">
      <c r="A1425" s="1" t="s">
        <v>234</v>
      </c>
      <c r="B1425" s="1" t="s">
        <v>13</v>
      </c>
      <c r="C1425" s="2">
        <v>43602</v>
      </c>
      <c r="D1425" s="1" t="s">
        <v>135</v>
      </c>
      <c r="E1425" s="1"/>
      <c r="F1425" s="1" t="s">
        <v>1210</v>
      </c>
      <c r="G1425" s="3">
        <v>1599.79</v>
      </c>
      <c r="H1425" s="3"/>
      <c r="I1425" s="1" t="s">
        <v>83</v>
      </c>
      <c r="J1425" s="1" t="s">
        <v>243</v>
      </c>
      <c r="K1425" s="1" t="s">
        <v>12</v>
      </c>
      <c r="L1425" s="1" t="s">
        <v>57</v>
      </c>
    </row>
    <row r="1426" spans="1:12" x14ac:dyDescent="0.2">
      <c r="A1426" s="1" t="s">
        <v>234</v>
      </c>
      <c r="B1426" s="1" t="s">
        <v>13</v>
      </c>
      <c r="C1426" s="2">
        <v>43602</v>
      </c>
      <c r="D1426" s="1" t="s">
        <v>135</v>
      </c>
      <c r="E1426" s="1"/>
      <c r="F1426" s="1" t="s">
        <v>1221</v>
      </c>
      <c r="G1426" s="3">
        <v>843.79</v>
      </c>
      <c r="H1426" s="3"/>
      <c r="I1426" s="1" t="s">
        <v>119</v>
      </c>
      <c r="J1426" s="1" t="s">
        <v>86</v>
      </c>
      <c r="K1426" s="1" t="s">
        <v>12</v>
      </c>
      <c r="L1426" s="1" t="s">
        <v>90</v>
      </c>
    </row>
    <row r="1427" spans="1:12" x14ac:dyDescent="0.2">
      <c r="A1427" s="1" t="s">
        <v>234</v>
      </c>
      <c r="B1427" s="1" t="s">
        <v>13</v>
      </c>
      <c r="C1427" s="2">
        <v>43602</v>
      </c>
      <c r="D1427" s="1" t="s">
        <v>135</v>
      </c>
      <c r="E1427" s="1"/>
      <c r="F1427" s="1" t="s">
        <v>1222</v>
      </c>
      <c r="G1427" s="3">
        <v>1256.2</v>
      </c>
      <c r="H1427" s="3"/>
      <c r="I1427" s="1" t="s">
        <v>119</v>
      </c>
      <c r="J1427" s="1" t="s">
        <v>86</v>
      </c>
      <c r="K1427" s="1" t="s">
        <v>12</v>
      </c>
      <c r="L1427" s="1" t="s">
        <v>88</v>
      </c>
    </row>
    <row r="1428" spans="1:12" x14ac:dyDescent="0.2">
      <c r="A1428" s="1" t="s">
        <v>234</v>
      </c>
      <c r="B1428" s="1" t="s">
        <v>13</v>
      </c>
      <c r="C1428" s="2">
        <v>43602</v>
      </c>
      <c r="D1428" s="1" t="s">
        <v>135</v>
      </c>
      <c r="E1428" s="1"/>
      <c r="F1428" s="1" t="s">
        <v>1223</v>
      </c>
      <c r="G1428" s="3">
        <v>506.71</v>
      </c>
      <c r="H1428" s="3"/>
      <c r="I1428" s="1" t="s">
        <v>106</v>
      </c>
      <c r="J1428" s="1" t="s">
        <v>122</v>
      </c>
      <c r="K1428" s="1" t="s">
        <v>12</v>
      </c>
      <c r="L1428" s="1" t="s">
        <v>25</v>
      </c>
    </row>
    <row r="1429" spans="1:12" x14ac:dyDescent="0.2">
      <c r="A1429" s="1" t="s">
        <v>234</v>
      </c>
      <c r="B1429" s="1" t="s">
        <v>13</v>
      </c>
      <c r="C1429" s="2">
        <v>43602</v>
      </c>
      <c r="D1429" s="1" t="s">
        <v>135</v>
      </c>
      <c r="E1429" s="1"/>
      <c r="F1429" s="1" t="s">
        <v>1224</v>
      </c>
      <c r="G1429" s="3">
        <v>673.83</v>
      </c>
      <c r="H1429" s="3"/>
      <c r="I1429" s="1" t="s">
        <v>119</v>
      </c>
      <c r="J1429" s="1" t="s">
        <v>86</v>
      </c>
      <c r="K1429" s="1" t="s">
        <v>12</v>
      </c>
      <c r="L1429" s="1" t="s">
        <v>481</v>
      </c>
    </row>
    <row r="1430" spans="1:12" x14ac:dyDescent="0.2">
      <c r="A1430" s="1" t="s">
        <v>234</v>
      </c>
      <c r="B1430" s="1" t="s">
        <v>13</v>
      </c>
      <c r="C1430" s="2">
        <v>43602</v>
      </c>
      <c r="D1430" s="1" t="s">
        <v>135</v>
      </c>
      <c r="E1430" s="1"/>
      <c r="F1430" s="1" t="s">
        <v>1225</v>
      </c>
      <c r="G1430" s="3">
        <v>799.18</v>
      </c>
      <c r="H1430" s="3"/>
      <c r="I1430" s="1" t="s">
        <v>119</v>
      </c>
      <c r="J1430" s="1" t="s">
        <v>86</v>
      </c>
      <c r="K1430" s="1" t="s">
        <v>12</v>
      </c>
      <c r="L1430" s="1" t="s">
        <v>380</v>
      </c>
    </row>
    <row r="1431" spans="1:12" x14ac:dyDescent="0.2">
      <c r="A1431" s="1" t="s">
        <v>234</v>
      </c>
      <c r="B1431" s="1" t="s">
        <v>13</v>
      </c>
      <c r="C1431" s="2">
        <v>43602</v>
      </c>
      <c r="D1431" s="1" t="s">
        <v>135</v>
      </c>
      <c r="E1431" s="1"/>
      <c r="F1431" s="1" t="s">
        <v>1226</v>
      </c>
      <c r="G1431" s="3">
        <v>462.8</v>
      </c>
      <c r="H1431" s="3"/>
      <c r="I1431" s="1" t="s">
        <v>119</v>
      </c>
      <c r="J1431" s="1" t="s">
        <v>86</v>
      </c>
      <c r="K1431" s="1" t="s">
        <v>12</v>
      </c>
      <c r="L1431" s="1" t="s">
        <v>239</v>
      </c>
    </row>
    <row r="1432" spans="1:12" x14ac:dyDescent="0.2">
      <c r="A1432" s="1" t="s">
        <v>234</v>
      </c>
      <c r="B1432" s="1" t="s">
        <v>13</v>
      </c>
      <c r="C1432" s="2">
        <v>43602</v>
      </c>
      <c r="D1432" s="1" t="s">
        <v>135</v>
      </c>
      <c r="E1432" s="1"/>
      <c r="F1432" s="1" t="s">
        <v>1227</v>
      </c>
      <c r="G1432" s="3">
        <v>805.77</v>
      </c>
      <c r="H1432" s="3"/>
      <c r="I1432" s="1" t="s">
        <v>83</v>
      </c>
      <c r="J1432" s="1" t="s">
        <v>301</v>
      </c>
      <c r="K1432" s="1" t="s">
        <v>12</v>
      </c>
      <c r="L1432" s="1" t="s">
        <v>99</v>
      </c>
    </row>
    <row r="1433" spans="1:12" x14ac:dyDescent="0.2">
      <c r="A1433" s="1" t="s">
        <v>234</v>
      </c>
      <c r="B1433" s="1" t="s">
        <v>13</v>
      </c>
      <c r="C1433" s="2">
        <v>43602</v>
      </c>
      <c r="D1433" s="1" t="s">
        <v>135</v>
      </c>
      <c r="E1433" s="1"/>
      <c r="F1433" s="1" t="s">
        <v>1228</v>
      </c>
      <c r="G1433" s="3">
        <v>698.9</v>
      </c>
      <c r="H1433" s="3"/>
      <c r="I1433" s="1" t="s">
        <v>119</v>
      </c>
      <c r="J1433" s="1" t="s">
        <v>86</v>
      </c>
      <c r="K1433" s="1" t="s">
        <v>12</v>
      </c>
      <c r="L1433" s="1" t="s">
        <v>55</v>
      </c>
    </row>
    <row r="1434" spans="1:12" x14ac:dyDescent="0.2">
      <c r="A1434" s="1" t="s">
        <v>234</v>
      </c>
      <c r="B1434" s="1" t="s">
        <v>13</v>
      </c>
      <c r="C1434" s="2">
        <v>43602</v>
      </c>
      <c r="D1434" s="1" t="s">
        <v>135</v>
      </c>
      <c r="E1434" s="1"/>
      <c r="F1434" s="1" t="s">
        <v>1229</v>
      </c>
      <c r="G1434" s="3">
        <v>592.34</v>
      </c>
      <c r="H1434" s="3"/>
      <c r="I1434" s="1" t="s">
        <v>119</v>
      </c>
      <c r="J1434" s="1" t="s">
        <v>86</v>
      </c>
      <c r="K1434" s="1" t="s">
        <v>12</v>
      </c>
      <c r="L1434" s="1" t="s">
        <v>268</v>
      </c>
    </row>
    <row r="1435" spans="1:12" x14ac:dyDescent="0.2">
      <c r="A1435" s="1" t="s">
        <v>234</v>
      </c>
      <c r="B1435" s="1" t="s">
        <v>13</v>
      </c>
      <c r="C1435" s="2">
        <v>43602</v>
      </c>
      <c r="D1435" s="1" t="s">
        <v>135</v>
      </c>
      <c r="E1435" s="1"/>
      <c r="F1435" s="1" t="s">
        <v>1230</v>
      </c>
      <c r="G1435" s="3">
        <v>1585.19</v>
      </c>
      <c r="H1435" s="3"/>
      <c r="I1435" s="1" t="s">
        <v>119</v>
      </c>
      <c r="J1435" s="1" t="s">
        <v>86</v>
      </c>
      <c r="K1435" s="1" t="s">
        <v>12</v>
      </c>
      <c r="L1435" s="1" t="s">
        <v>31</v>
      </c>
    </row>
    <row r="1436" spans="1:12" x14ac:dyDescent="0.2">
      <c r="A1436" s="1" t="s">
        <v>234</v>
      </c>
      <c r="B1436" s="1" t="s">
        <v>13</v>
      </c>
      <c r="C1436" s="2">
        <v>43602</v>
      </c>
      <c r="D1436" s="1" t="s">
        <v>135</v>
      </c>
      <c r="E1436" s="1"/>
      <c r="F1436" s="1" t="s">
        <v>1231</v>
      </c>
      <c r="G1436" s="3">
        <v>613.79999999999995</v>
      </c>
      <c r="H1436" s="3"/>
      <c r="I1436" s="1" t="s">
        <v>119</v>
      </c>
      <c r="J1436" s="1" t="s">
        <v>86</v>
      </c>
      <c r="K1436" s="1" t="s">
        <v>12</v>
      </c>
      <c r="L1436" s="1" t="s">
        <v>991</v>
      </c>
    </row>
    <row r="1437" spans="1:12" x14ac:dyDescent="0.2">
      <c r="A1437" s="1" t="s">
        <v>234</v>
      </c>
      <c r="B1437" s="1" t="s">
        <v>13</v>
      </c>
      <c r="C1437" s="2">
        <v>43602</v>
      </c>
      <c r="D1437" s="1" t="s">
        <v>135</v>
      </c>
      <c r="E1437" s="1"/>
      <c r="F1437" s="1" t="s">
        <v>1232</v>
      </c>
      <c r="G1437" s="3">
        <v>917.71</v>
      </c>
      <c r="H1437" s="3"/>
      <c r="I1437" s="1" t="s">
        <v>83</v>
      </c>
      <c r="J1437" s="1" t="s">
        <v>175</v>
      </c>
      <c r="K1437" s="1" t="s">
        <v>84</v>
      </c>
      <c r="L1437" s="1" t="s">
        <v>241</v>
      </c>
    </row>
    <row r="1438" spans="1:12" x14ac:dyDescent="0.2">
      <c r="A1438" s="1" t="s">
        <v>234</v>
      </c>
      <c r="B1438" s="1" t="s">
        <v>13</v>
      </c>
      <c r="C1438" s="2">
        <v>43602</v>
      </c>
      <c r="D1438" s="1" t="s">
        <v>135</v>
      </c>
      <c r="E1438" s="1"/>
      <c r="F1438" s="1" t="s">
        <v>1219</v>
      </c>
      <c r="G1438" s="3">
        <v>71.25</v>
      </c>
      <c r="H1438" s="3"/>
      <c r="I1438" s="1" t="s">
        <v>106</v>
      </c>
      <c r="J1438" s="1" t="s">
        <v>121</v>
      </c>
      <c r="K1438" s="1" t="s">
        <v>84</v>
      </c>
      <c r="L1438" s="1" t="s">
        <v>29</v>
      </c>
    </row>
    <row r="1439" spans="1:12" x14ac:dyDescent="0.2">
      <c r="A1439" s="1" t="s">
        <v>234</v>
      </c>
      <c r="B1439" s="1" t="s">
        <v>13</v>
      </c>
      <c r="C1439" s="2">
        <v>43602</v>
      </c>
      <c r="D1439" s="1" t="s">
        <v>135</v>
      </c>
      <c r="E1439" s="1"/>
      <c r="F1439" s="1" t="s">
        <v>1233</v>
      </c>
      <c r="G1439" s="3">
        <v>126.34</v>
      </c>
      <c r="H1439" s="3"/>
      <c r="I1439" s="1" t="s">
        <v>83</v>
      </c>
      <c r="J1439" s="1" t="s">
        <v>176</v>
      </c>
      <c r="K1439" s="1" t="s">
        <v>84</v>
      </c>
      <c r="L1439" s="1" t="s">
        <v>409</v>
      </c>
    </row>
    <row r="1440" spans="1:12" x14ac:dyDescent="0.2">
      <c r="A1440" s="1" t="s">
        <v>234</v>
      </c>
      <c r="B1440" s="1" t="s">
        <v>13</v>
      </c>
      <c r="C1440" s="2">
        <v>43602</v>
      </c>
      <c r="D1440" s="1" t="s">
        <v>135</v>
      </c>
      <c r="E1440" s="1"/>
      <c r="F1440" s="1" t="s">
        <v>1234</v>
      </c>
      <c r="G1440" s="3">
        <v>652.84</v>
      </c>
      <c r="H1440" s="3"/>
      <c r="I1440" s="1" t="s">
        <v>119</v>
      </c>
      <c r="J1440" s="1" t="s">
        <v>86</v>
      </c>
      <c r="K1440" s="1" t="s">
        <v>12</v>
      </c>
      <c r="L1440" s="1" t="s">
        <v>376</v>
      </c>
    </row>
    <row r="1441" spans="1:12" x14ac:dyDescent="0.2">
      <c r="A1441" s="1" t="s">
        <v>234</v>
      </c>
      <c r="B1441" s="1" t="s">
        <v>13</v>
      </c>
      <c r="C1441" s="2">
        <v>43602</v>
      </c>
      <c r="D1441" s="1" t="s">
        <v>135</v>
      </c>
      <c r="E1441" s="1"/>
      <c r="F1441" s="1" t="s">
        <v>1210</v>
      </c>
      <c r="G1441" s="3">
        <v>88.88</v>
      </c>
      <c r="H1441" s="3"/>
      <c r="I1441" s="1" t="s">
        <v>83</v>
      </c>
      <c r="J1441" s="1" t="s">
        <v>279</v>
      </c>
      <c r="K1441" s="1" t="s">
        <v>12</v>
      </c>
      <c r="L1441" s="1" t="s">
        <v>57</v>
      </c>
    </row>
    <row r="1442" spans="1:12" x14ac:dyDescent="0.2">
      <c r="A1442" s="1" t="s">
        <v>234</v>
      </c>
      <c r="B1442" s="1" t="s">
        <v>13</v>
      </c>
      <c r="C1442" s="2">
        <v>43602</v>
      </c>
      <c r="D1442" s="1" t="s">
        <v>135</v>
      </c>
      <c r="E1442" s="1"/>
      <c r="F1442" s="1" t="s">
        <v>1235</v>
      </c>
      <c r="G1442" s="3">
        <v>172.78</v>
      </c>
      <c r="H1442" s="3"/>
      <c r="I1442" s="1" t="s">
        <v>185</v>
      </c>
      <c r="J1442" s="1" t="s">
        <v>126</v>
      </c>
      <c r="K1442" s="1" t="s">
        <v>12</v>
      </c>
      <c r="L1442" s="1" t="s">
        <v>304</v>
      </c>
    </row>
    <row r="1443" spans="1:12" x14ac:dyDescent="0.2">
      <c r="A1443" s="1" t="s">
        <v>234</v>
      </c>
      <c r="B1443" s="1" t="s">
        <v>13</v>
      </c>
      <c r="C1443" s="2">
        <v>43602</v>
      </c>
      <c r="D1443" s="1" t="s">
        <v>135</v>
      </c>
      <c r="E1443" s="1"/>
      <c r="F1443" s="1" t="s">
        <v>1236</v>
      </c>
      <c r="G1443" s="3">
        <v>906.73</v>
      </c>
      <c r="H1443" s="3"/>
      <c r="I1443" s="1" t="s">
        <v>83</v>
      </c>
      <c r="J1443" s="1" t="s">
        <v>176</v>
      </c>
      <c r="K1443" s="1" t="s">
        <v>12</v>
      </c>
      <c r="L1443" s="1" t="s">
        <v>347</v>
      </c>
    </row>
    <row r="1444" spans="1:12" x14ac:dyDescent="0.2">
      <c r="A1444" s="1" t="s">
        <v>234</v>
      </c>
      <c r="B1444" s="1" t="s">
        <v>13</v>
      </c>
      <c r="C1444" s="2">
        <v>43602</v>
      </c>
      <c r="D1444" s="1" t="s">
        <v>135</v>
      </c>
      <c r="E1444" s="1"/>
      <c r="F1444" s="1" t="s">
        <v>1237</v>
      </c>
      <c r="G1444" s="3">
        <v>533.84</v>
      </c>
      <c r="H1444" s="3"/>
      <c r="I1444" s="1" t="s">
        <v>83</v>
      </c>
      <c r="J1444" s="1" t="s">
        <v>175</v>
      </c>
      <c r="K1444" s="1" t="s">
        <v>12</v>
      </c>
      <c r="L1444" s="1" t="s">
        <v>36</v>
      </c>
    </row>
    <row r="1445" spans="1:12" x14ac:dyDescent="0.2">
      <c r="A1445" s="1" t="s">
        <v>234</v>
      </c>
      <c r="B1445" s="1" t="s">
        <v>13</v>
      </c>
      <c r="C1445" s="2">
        <v>43602</v>
      </c>
      <c r="D1445" s="1" t="s">
        <v>135</v>
      </c>
      <c r="E1445" s="1"/>
      <c r="F1445" s="1" t="s">
        <v>1238</v>
      </c>
      <c r="G1445" s="3">
        <v>210.54</v>
      </c>
      <c r="H1445" s="3"/>
      <c r="I1445" s="1" t="s">
        <v>108</v>
      </c>
      <c r="J1445" s="1" t="s">
        <v>117</v>
      </c>
      <c r="K1445" s="1" t="s">
        <v>12</v>
      </c>
      <c r="L1445" s="1" t="s">
        <v>1047</v>
      </c>
    </row>
    <row r="1446" spans="1:12" x14ac:dyDescent="0.2">
      <c r="A1446" s="1" t="s">
        <v>234</v>
      </c>
      <c r="B1446" s="1" t="s">
        <v>13</v>
      </c>
      <c r="C1446" s="2">
        <v>43602</v>
      </c>
      <c r="D1446" s="1" t="s">
        <v>135</v>
      </c>
      <c r="E1446" s="1"/>
      <c r="F1446" s="1" t="s">
        <v>1239</v>
      </c>
      <c r="G1446" s="3">
        <v>1246.94</v>
      </c>
      <c r="H1446" s="3"/>
      <c r="I1446" s="1" t="s">
        <v>83</v>
      </c>
      <c r="J1446" s="1" t="s">
        <v>176</v>
      </c>
      <c r="K1446" s="1" t="s">
        <v>12</v>
      </c>
      <c r="L1446" s="1" t="s">
        <v>405</v>
      </c>
    </row>
    <row r="1447" spans="1:12" x14ac:dyDescent="0.2">
      <c r="A1447" s="1" t="s">
        <v>234</v>
      </c>
      <c r="B1447" s="1" t="s">
        <v>13</v>
      </c>
      <c r="C1447" s="2">
        <v>43602</v>
      </c>
      <c r="D1447" s="1" t="s">
        <v>135</v>
      </c>
      <c r="E1447" s="1"/>
      <c r="F1447" s="1" t="s">
        <v>1240</v>
      </c>
      <c r="G1447" s="3">
        <v>778.14</v>
      </c>
      <c r="H1447" s="3"/>
      <c r="I1447" s="1" t="s">
        <v>120</v>
      </c>
      <c r="J1447" s="1" t="s">
        <v>171</v>
      </c>
      <c r="K1447" s="1" t="s">
        <v>12</v>
      </c>
      <c r="L1447" s="1" t="s">
        <v>101</v>
      </c>
    </row>
    <row r="1448" spans="1:12" x14ac:dyDescent="0.2">
      <c r="A1448" s="1" t="s">
        <v>234</v>
      </c>
      <c r="B1448" s="1" t="s">
        <v>13</v>
      </c>
      <c r="C1448" s="2">
        <v>43602</v>
      </c>
      <c r="D1448" s="1" t="s">
        <v>135</v>
      </c>
      <c r="E1448" s="1"/>
      <c r="F1448" s="1" t="s">
        <v>1241</v>
      </c>
      <c r="G1448" s="3">
        <v>1095.53</v>
      </c>
      <c r="H1448" s="3"/>
      <c r="I1448" s="1" t="s">
        <v>119</v>
      </c>
      <c r="J1448" s="1" t="s">
        <v>86</v>
      </c>
      <c r="K1448" s="1" t="s">
        <v>12</v>
      </c>
      <c r="L1448" s="1" t="s">
        <v>102</v>
      </c>
    </row>
    <row r="1449" spans="1:12" x14ac:dyDescent="0.2">
      <c r="A1449" s="1" t="s">
        <v>234</v>
      </c>
      <c r="B1449" s="1" t="s">
        <v>13</v>
      </c>
      <c r="C1449" s="2">
        <v>43602</v>
      </c>
      <c r="D1449" s="1" t="s">
        <v>135</v>
      </c>
      <c r="E1449" s="1"/>
      <c r="F1449" s="1" t="s">
        <v>1219</v>
      </c>
      <c r="G1449" s="3">
        <v>1207.5</v>
      </c>
      <c r="H1449" s="3"/>
      <c r="I1449" s="1" t="s">
        <v>119</v>
      </c>
      <c r="J1449" s="1" t="s">
        <v>86</v>
      </c>
      <c r="K1449" s="1" t="s">
        <v>84</v>
      </c>
      <c r="L1449" s="1" t="s">
        <v>29</v>
      </c>
    </row>
    <row r="1450" spans="1:12" x14ac:dyDescent="0.2">
      <c r="A1450" s="1" t="s">
        <v>234</v>
      </c>
      <c r="B1450" s="1" t="s">
        <v>13</v>
      </c>
      <c r="C1450" s="2">
        <v>43602</v>
      </c>
      <c r="D1450" s="1" t="s">
        <v>135</v>
      </c>
      <c r="E1450" s="1"/>
      <c r="F1450" s="1" t="s">
        <v>1242</v>
      </c>
      <c r="G1450" s="3">
        <v>1061.9100000000001</v>
      </c>
      <c r="H1450" s="3"/>
      <c r="I1450" s="1" t="s">
        <v>119</v>
      </c>
      <c r="J1450" s="1" t="s">
        <v>86</v>
      </c>
      <c r="K1450" s="1" t="s">
        <v>12</v>
      </c>
      <c r="L1450" s="1" t="s">
        <v>427</v>
      </c>
    </row>
    <row r="1451" spans="1:12" x14ac:dyDescent="0.2">
      <c r="A1451" s="1" t="s">
        <v>234</v>
      </c>
      <c r="B1451" s="1" t="s">
        <v>13</v>
      </c>
      <c r="C1451" s="2">
        <v>43602</v>
      </c>
      <c r="D1451" s="1" t="s">
        <v>135</v>
      </c>
      <c r="E1451" s="1"/>
      <c r="F1451" s="1" t="s">
        <v>1243</v>
      </c>
      <c r="G1451" s="3">
        <v>648.01</v>
      </c>
      <c r="H1451" s="3"/>
      <c r="I1451" s="1" t="s">
        <v>119</v>
      </c>
      <c r="J1451" s="1" t="s">
        <v>86</v>
      </c>
      <c r="K1451" s="1" t="s">
        <v>12</v>
      </c>
      <c r="L1451" s="1" t="s">
        <v>717</v>
      </c>
    </row>
    <row r="1452" spans="1:12" x14ac:dyDescent="0.2">
      <c r="A1452" s="1" t="s">
        <v>234</v>
      </c>
      <c r="B1452" s="1" t="s">
        <v>13</v>
      </c>
      <c r="C1452" s="2">
        <v>43602</v>
      </c>
      <c r="D1452" s="1" t="s">
        <v>135</v>
      </c>
      <c r="E1452" s="1"/>
      <c r="F1452" s="1" t="s">
        <v>1244</v>
      </c>
      <c r="G1452" s="3">
        <v>692.25</v>
      </c>
      <c r="H1452" s="3"/>
      <c r="I1452" s="1" t="s">
        <v>119</v>
      </c>
      <c r="J1452" s="1" t="s">
        <v>86</v>
      </c>
      <c r="K1452" s="1" t="s">
        <v>12</v>
      </c>
      <c r="L1452" s="1" t="s">
        <v>270</v>
      </c>
    </row>
    <row r="1453" spans="1:12" x14ac:dyDescent="0.2">
      <c r="A1453" s="1" t="s">
        <v>234</v>
      </c>
      <c r="B1453" s="1" t="s">
        <v>13</v>
      </c>
      <c r="C1453" s="2">
        <v>43602</v>
      </c>
      <c r="D1453" s="1" t="s">
        <v>135</v>
      </c>
      <c r="E1453" s="1"/>
      <c r="F1453" s="1" t="s">
        <v>1211</v>
      </c>
      <c r="G1453" s="3">
        <v>1755.57</v>
      </c>
      <c r="H1453" s="3"/>
      <c r="I1453" s="1" t="s">
        <v>106</v>
      </c>
      <c r="J1453" s="1" t="s">
        <v>121</v>
      </c>
      <c r="K1453" s="1" t="s">
        <v>12</v>
      </c>
      <c r="L1453" s="1" t="s">
        <v>313</v>
      </c>
    </row>
    <row r="1454" spans="1:12" x14ac:dyDescent="0.2">
      <c r="A1454" s="1" t="s">
        <v>234</v>
      </c>
      <c r="B1454" s="1" t="s">
        <v>13</v>
      </c>
      <c r="C1454" s="2">
        <v>43602</v>
      </c>
      <c r="D1454" s="1" t="s">
        <v>135</v>
      </c>
      <c r="E1454" s="1"/>
      <c r="F1454" s="1" t="s">
        <v>1245</v>
      </c>
      <c r="G1454" s="3">
        <v>263.35000000000002</v>
      </c>
      <c r="H1454" s="3"/>
      <c r="I1454" s="1" t="s">
        <v>87</v>
      </c>
      <c r="J1454" s="1" t="s">
        <v>253</v>
      </c>
      <c r="K1454" s="1" t="s">
        <v>12</v>
      </c>
      <c r="L1454" s="1" t="s">
        <v>28</v>
      </c>
    </row>
    <row r="1455" spans="1:12" x14ac:dyDescent="0.2">
      <c r="A1455" s="1" t="s">
        <v>234</v>
      </c>
      <c r="B1455" s="1" t="s">
        <v>13</v>
      </c>
      <c r="C1455" s="2">
        <v>43602</v>
      </c>
      <c r="D1455" s="1" t="s">
        <v>135</v>
      </c>
      <c r="E1455" s="1"/>
      <c r="F1455" s="1" t="s">
        <v>1246</v>
      </c>
      <c r="G1455" s="3">
        <v>190.38</v>
      </c>
      <c r="H1455" s="3"/>
      <c r="I1455" s="1" t="s">
        <v>120</v>
      </c>
      <c r="J1455" s="1" t="s">
        <v>171</v>
      </c>
      <c r="K1455" s="1" t="s">
        <v>84</v>
      </c>
      <c r="L1455" s="1" t="s">
        <v>63</v>
      </c>
    </row>
    <row r="1456" spans="1:12" x14ac:dyDescent="0.2">
      <c r="A1456" s="1" t="s">
        <v>234</v>
      </c>
      <c r="B1456" s="1" t="s">
        <v>13</v>
      </c>
      <c r="C1456" s="2">
        <v>43602</v>
      </c>
      <c r="D1456" s="1" t="s">
        <v>135</v>
      </c>
      <c r="E1456" s="1"/>
      <c r="F1456" s="1" t="s">
        <v>1247</v>
      </c>
      <c r="G1456" s="3">
        <v>346.28</v>
      </c>
      <c r="H1456" s="3"/>
      <c r="I1456" s="1" t="s">
        <v>119</v>
      </c>
      <c r="J1456" s="1" t="s">
        <v>86</v>
      </c>
      <c r="K1456" s="1" t="s">
        <v>12</v>
      </c>
      <c r="L1456" s="1" t="s">
        <v>464</v>
      </c>
    </row>
    <row r="1457" spans="1:12" x14ac:dyDescent="0.2">
      <c r="A1457" s="1" t="s">
        <v>234</v>
      </c>
      <c r="B1457" s="1" t="s">
        <v>13</v>
      </c>
      <c r="C1457" s="2">
        <v>43602</v>
      </c>
      <c r="D1457" s="1" t="s">
        <v>135</v>
      </c>
      <c r="E1457" s="1"/>
      <c r="F1457" s="1" t="s">
        <v>1248</v>
      </c>
      <c r="G1457" s="3">
        <v>790.41</v>
      </c>
      <c r="H1457" s="3"/>
      <c r="I1457" s="1" t="s">
        <v>119</v>
      </c>
      <c r="J1457" s="1" t="s">
        <v>86</v>
      </c>
      <c r="K1457" s="1" t="s">
        <v>12</v>
      </c>
      <c r="L1457" s="1" t="s">
        <v>35</v>
      </c>
    </row>
    <row r="1458" spans="1:12" x14ac:dyDescent="0.2">
      <c r="A1458" s="1" t="s">
        <v>234</v>
      </c>
      <c r="B1458" s="1" t="s">
        <v>13</v>
      </c>
      <c r="C1458" s="2">
        <v>43602</v>
      </c>
      <c r="D1458" s="1" t="s">
        <v>135</v>
      </c>
      <c r="E1458" s="1"/>
      <c r="F1458" s="1" t="s">
        <v>1249</v>
      </c>
      <c r="G1458" s="3">
        <v>294.29000000000002</v>
      </c>
      <c r="H1458" s="3"/>
      <c r="I1458" s="1" t="s">
        <v>83</v>
      </c>
      <c r="J1458" s="1" t="s">
        <v>175</v>
      </c>
      <c r="K1458" s="1" t="s">
        <v>84</v>
      </c>
      <c r="L1458" s="1" t="s">
        <v>51</v>
      </c>
    </row>
    <row r="1459" spans="1:12" x14ac:dyDescent="0.2">
      <c r="A1459" s="1" t="s">
        <v>234</v>
      </c>
      <c r="B1459" s="1" t="s">
        <v>13</v>
      </c>
      <c r="C1459" s="2">
        <v>43602</v>
      </c>
      <c r="D1459" s="1" t="s">
        <v>135</v>
      </c>
      <c r="E1459" s="1"/>
      <c r="F1459" s="1" t="s">
        <v>1250</v>
      </c>
      <c r="G1459" s="3">
        <v>1346.01</v>
      </c>
      <c r="H1459" s="3"/>
      <c r="I1459" s="1" t="s">
        <v>119</v>
      </c>
      <c r="J1459" s="1" t="s">
        <v>86</v>
      </c>
      <c r="K1459" s="1" t="s">
        <v>12</v>
      </c>
      <c r="L1459" s="1" t="s">
        <v>52</v>
      </c>
    </row>
    <row r="1460" spans="1:12" x14ac:dyDescent="0.2">
      <c r="A1460" s="1" t="s">
        <v>234</v>
      </c>
      <c r="B1460" s="1" t="s">
        <v>13</v>
      </c>
      <c r="C1460" s="2">
        <v>43602</v>
      </c>
      <c r="D1460" s="1" t="s">
        <v>135</v>
      </c>
      <c r="E1460" s="1"/>
      <c r="F1460" s="1" t="s">
        <v>1251</v>
      </c>
      <c r="G1460" s="3">
        <v>577.58000000000004</v>
      </c>
      <c r="H1460" s="3"/>
      <c r="I1460" s="1" t="s">
        <v>119</v>
      </c>
      <c r="J1460" s="1" t="s">
        <v>86</v>
      </c>
      <c r="K1460" s="1" t="s">
        <v>12</v>
      </c>
      <c r="L1460" s="1" t="s">
        <v>389</v>
      </c>
    </row>
    <row r="1461" spans="1:12" x14ac:dyDescent="0.2">
      <c r="A1461" s="1" t="s">
        <v>234</v>
      </c>
      <c r="B1461" s="1" t="s">
        <v>13</v>
      </c>
      <c r="C1461" s="2">
        <v>43602</v>
      </c>
      <c r="D1461" s="1" t="s">
        <v>135</v>
      </c>
      <c r="E1461" s="1"/>
      <c r="F1461" s="1" t="s">
        <v>1237</v>
      </c>
      <c r="G1461" s="3">
        <v>667.3</v>
      </c>
      <c r="H1461" s="3"/>
      <c r="I1461" s="1" t="s">
        <v>83</v>
      </c>
      <c r="J1461" s="1" t="s">
        <v>301</v>
      </c>
      <c r="K1461" s="1" t="s">
        <v>12</v>
      </c>
      <c r="L1461" s="1" t="s">
        <v>36</v>
      </c>
    </row>
    <row r="1462" spans="1:12" x14ac:dyDescent="0.2">
      <c r="A1462" s="1" t="s">
        <v>234</v>
      </c>
      <c r="B1462" s="1" t="s">
        <v>13</v>
      </c>
      <c r="C1462" s="2">
        <v>43602</v>
      </c>
      <c r="D1462" s="1" t="s">
        <v>135</v>
      </c>
      <c r="E1462" s="1"/>
      <c r="F1462" s="1" t="s">
        <v>1252</v>
      </c>
      <c r="G1462" s="3">
        <v>1379.98</v>
      </c>
      <c r="H1462" s="3"/>
      <c r="I1462" s="1" t="s">
        <v>106</v>
      </c>
      <c r="J1462" s="1" t="s">
        <v>122</v>
      </c>
      <c r="K1462" s="1" t="s">
        <v>12</v>
      </c>
      <c r="L1462" s="1" t="s">
        <v>27</v>
      </c>
    </row>
    <row r="1463" spans="1:12" x14ac:dyDescent="0.2">
      <c r="A1463" s="1" t="s">
        <v>234</v>
      </c>
      <c r="B1463" s="1" t="s">
        <v>13</v>
      </c>
      <c r="C1463" s="2">
        <v>43602</v>
      </c>
      <c r="D1463" s="1" t="s">
        <v>135</v>
      </c>
      <c r="E1463" s="1"/>
      <c r="F1463" s="1" t="s">
        <v>1253</v>
      </c>
      <c r="G1463" s="3">
        <v>197.29</v>
      </c>
      <c r="H1463" s="3"/>
      <c r="I1463" s="1" t="s">
        <v>83</v>
      </c>
      <c r="J1463" s="1" t="s">
        <v>176</v>
      </c>
      <c r="K1463" s="1" t="s">
        <v>12</v>
      </c>
      <c r="L1463" s="1" t="s">
        <v>73</v>
      </c>
    </row>
    <row r="1464" spans="1:12" x14ac:dyDescent="0.2">
      <c r="A1464" s="1" t="s">
        <v>234</v>
      </c>
      <c r="B1464" s="1" t="s">
        <v>13</v>
      </c>
      <c r="C1464" s="2">
        <v>43602</v>
      </c>
      <c r="D1464" s="1" t="s">
        <v>135</v>
      </c>
      <c r="E1464" s="1"/>
      <c r="F1464" s="1" t="s">
        <v>1254</v>
      </c>
      <c r="G1464" s="3">
        <v>1224.27</v>
      </c>
      <c r="H1464" s="3"/>
      <c r="I1464" s="1" t="s">
        <v>120</v>
      </c>
      <c r="J1464" s="1" t="s">
        <v>171</v>
      </c>
      <c r="K1464" s="1" t="s">
        <v>12</v>
      </c>
      <c r="L1464" s="1" t="s">
        <v>473</v>
      </c>
    </row>
    <row r="1465" spans="1:12" x14ac:dyDescent="0.2">
      <c r="A1465" s="1" t="s">
        <v>234</v>
      </c>
      <c r="B1465" s="1" t="s">
        <v>13</v>
      </c>
      <c r="C1465" s="2">
        <v>43602</v>
      </c>
      <c r="D1465" s="1" t="s">
        <v>135</v>
      </c>
      <c r="E1465" s="1"/>
      <c r="F1465" s="1" t="s">
        <v>1255</v>
      </c>
      <c r="G1465" s="3">
        <v>259.92</v>
      </c>
      <c r="H1465" s="3"/>
      <c r="I1465" s="1" t="s">
        <v>119</v>
      </c>
      <c r="J1465" s="1" t="s">
        <v>86</v>
      </c>
      <c r="K1465" s="1" t="s">
        <v>12</v>
      </c>
      <c r="L1465" s="1" t="s">
        <v>68</v>
      </c>
    </row>
    <row r="1466" spans="1:12" x14ac:dyDescent="0.2">
      <c r="A1466" s="1" t="s">
        <v>234</v>
      </c>
      <c r="B1466" s="1" t="s">
        <v>13</v>
      </c>
      <c r="C1466" s="2">
        <v>43602</v>
      </c>
      <c r="D1466" s="1" t="s">
        <v>135</v>
      </c>
      <c r="E1466" s="1"/>
      <c r="F1466" s="1" t="s">
        <v>1256</v>
      </c>
      <c r="G1466" s="3">
        <v>1535.84</v>
      </c>
      <c r="H1466" s="3"/>
      <c r="I1466" s="1" t="s">
        <v>119</v>
      </c>
      <c r="J1466" s="1" t="s">
        <v>86</v>
      </c>
      <c r="K1466" s="1" t="s">
        <v>12</v>
      </c>
      <c r="L1466" s="1" t="s">
        <v>41</v>
      </c>
    </row>
    <row r="1467" spans="1:12" x14ac:dyDescent="0.2">
      <c r="A1467" s="1" t="s">
        <v>234</v>
      </c>
      <c r="B1467" s="1" t="s">
        <v>13</v>
      </c>
      <c r="C1467" s="2">
        <v>43602</v>
      </c>
      <c r="D1467" s="1" t="s">
        <v>135</v>
      </c>
      <c r="E1467" s="1"/>
      <c r="F1467" s="1" t="s">
        <v>1246</v>
      </c>
      <c r="G1467" s="3">
        <v>1211.54</v>
      </c>
      <c r="H1467" s="3"/>
      <c r="I1467" s="1" t="s">
        <v>119</v>
      </c>
      <c r="J1467" s="1" t="s">
        <v>86</v>
      </c>
      <c r="K1467" s="1" t="s">
        <v>84</v>
      </c>
      <c r="L1467" s="1" t="s">
        <v>63</v>
      </c>
    </row>
    <row r="1468" spans="1:12" x14ac:dyDescent="0.2">
      <c r="A1468" s="1" t="s">
        <v>234</v>
      </c>
      <c r="B1468" s="1" t="s">
        <v>13</v>
      </c>
      <c r="C1468" s="2">
        <v>43602</v>
      </c>
      <c r="D1468" s="1" t="s">
        <v>135</v>
      </c>
      <c r="E1468" s="1"/>
      <c r="F1468" s="1" t="s">
        <v>1257</v>
      </c>
      <c r="G1468" s="3">
        <v>769.05</v>
      </c>
      <c r="H1468" s="3"/>
      <c r="I1468" s="1" t="s">
        <v>119</v>
      </c>
      <c r="J1468" s="1" t="s">
        <v>86</v>
      </c>
      <c r="K1468" s="1" t="s">
        <v>12</v>
      </c>
      <c r="L1468" s="1" t="s">
        <v>45</v>
      </c>
    </row>
    <row r="1469" spans="1:12" x14ac:dyDescent="0.2">
      <c r="A1469" s="1" t="s">
        <v>234</v>
      </c>
      <c r="B1469" s="1" t="s">
        <v>13</v>
      </c>
      <c r="C1469" s="2">
        <v>43602</v>
      </c>
      <c r="D1469" s="1" t="s">
        <v>135</v>
      </c>
      <c r="E1469" s="1"/>
      <c r="F1469" s="1" t="s">
        <v>1258</v>
      </c>
      <c r="G1469" s="3">
        <v>916.25</v>
      </c>
      <c r="H1469" s="3"/>
      <c r="I1469" s="1" t="s">
        <v>120</v>
      </c>
      <c r="J1469" s="1" t="s">
        <v>171</v>
      </c>
      <c r="K1469" s="1" t="s">
        <v>12</v>
      </c>
      <c r="L1469" s="1" t="s">
        <v>418</v>
      </c>
    </row>
    <row r="1470" spans="1:12" x14ac:dyDescent="0.2">
      <c r="A1470" s="1" t="s">
        <v>234</v>
      </c>
      <c r="B1470" s="1" t="s">
        <v>13</v>
      </c>
      <c r="C1470" s="2">
        <v>43602</v>
      </c>
      <c r="D1470" s="1" t="s">
        <v>135</v>
      </c>
      <c r="E1470" s="1"/>
      <c r="F1470" s="1" t="s">
        <v>1259</v>
      </c>
      <c r="G1470" s="3">
        <v>338.02</v>
      </c>
      <c r="H1470" s="3"/>
      <c r="I1470" s="1" t="s">
        <v>179</v>
      </c>
      <c r="J1470" s="1" t="s">
        <v>89</v>
      </c>
      <c r="K1470" s="1" t="s">
        <v>12</v>
      </c>
      <c r="L1470" s="1" t="s">
        <v>49</v>
      </c>
    </row>
    <row r="1471" spans="1:12" x14ac:dyDescent="0.2">
      <c r="A1471" s="1" t="s">
        <v>234</v>
      </c>
      <c r="B1471" s="1" t="s">
        <v>13</v>
      </c>
      <c r="C1471" s="2">
        <v>43602</v>
      </c>
      <c r="D1471" s="1" t="s">
        <v>135</v>
      </c>
      <c r="E1471" s="1"/>
      <c r="F1471" s="1" t="s">
        <v>1223</v>
      </c>
      <c r="G1471" s="3">
        <v>615.99</v>
      </c>
      <c r="H1471" s="3"/>
      <c r="I1471" s="1" t="s">
        <v>106</v>
      </c>
      <c r="J1471" s="1" t="s">
        <v>107</v>
      </c>
      <c r="K1471" s="1" t="s">
        <v>12</v>
      </c>
      <c r="L1471" s="1" t="s">
        <v>25</v>
      </c>
    </row>
    <row r="1472" spans="1:12" x14ac:dyDescent="0.2">
      <c r="A1472" s="1" t="s">
        <v>234</v>
      </c>
      <c r="B1472" s="1" t="s">
        <v>13</v>
      </c>
      <c r="C1472" s="2">
        <v>43602</v>
      </c>
      <c r="D1472" s="1" t="s">
        <v>135</v>
      </c>
      <c r="E1472" s="1"/>
      <c r="F1472" s="1" t="s">
        <v>1238</v>
      </c>
      <c r="G1472" s="3">
        <v>121.74</v>
      </c>
      <c r="H1472" s="3"/>
      <c r="I1472" s="1" t="s">
        <v>87</v>
      </c>
      <c r="J1472" s="1" t="s">
        <v>116</v>
      </c>
      <c r="K1472" s="1" t="s">
        <v>12</v>
      </c>
      <c r="L1472" s="1" t="s">
        <v>1047</v>
      </c>
    </row>
    <row r="1473" spans="1:12" x14ac:dyDescent="0.2">
      <c r="A1473" s="1" t="s">
        <v>234</v>
      </c>
      <c r="B1473" s="1" t="s">
        <v>13</v>
      </c>
      <c r="C1473" s="2">
        <v>43602</v>
      </c>
      <c r="D1473" s="1" t="s">
        <v>135</v>
      </c>
      <c r="E1473" s="1"/>
      <c r="F1473" s="1" t="s">
        <v>1260</v>
      </c>
      <c r="G1473" s="3">
        <v>837.5</v>
      </c>
      <c r="H1473" s="3"/>
      <c r="I1473" s="1" t="s">
        <v>83</v>
      </c>
      <c r="J1473" s="1" t="s">
        <v>176</v>
      </c>
      <c r="K1473" s="1" t="s">
        <v>12</v>
      </c>
      <c r="L1473" s="1" t="s">
        <v>411</v>
      </c>
    </row>
    <row r="1474" spans="1:12" x14ac:dyDescent="0.2">
      <c r="A1474" s="1" t="s">
        <v>234</v>
      </c>
      <c r="B1474" s="1" t="s">
        <v>13</v>
      </c>
      <c r="C1474" s="2">
        <v>43602</v>
      </c>
      <c r="D1474" s="1" t="s">
        <v>135</v>
      </c>
      <c r="E1474" s="1"/>
      <c r="F1474" s="1" t="s">
        <v>1261</v>
      </c>
      <c r="G1474" s="3">
        <v>2137.37</v>
      </c>
      <c r="H1474" s="3"/>
      <c r="I1474" s="1" t="s">
        <v>119</v>
      </c>
      <c r="J1474" s="1" t="s">
        <v>86</v>
      </c>
      <c r="K1474" s="1" t="s">
        <v>12</v>
      </c>
      <c r="L1474" s="1" t="s">
        <v>24</v>
      </c>
    </row>
    <row r="1475" spans="1:12" x14ac:dyDescent="0.2">
      <c r="A1475" s="1" t="s">
        <v>234</v>
      </c>
      <c r="B1475" s="1" t="s">
        <v>13</v>
      </c>
      <c r="C1475" s="2">
        <v>43602</v>
      </c>
      <c r="D1475" s="1" t="s">
        <v>135</v>
      </c>
      <c r="E1475" s="1"/>
      <c r="F1475" s="1" t="s">
        <v>1262</v>
      </c>
      <c r="G1475" s="3">
        <v>243.72</v>
      </c>
      <c r="H1475" s="3"/>
      <c r="I1475" s="1" t="s">
        <v>119</v>
      </c>
      <c r="J1475" s="1" t="s">
        <v>86</v>
      </c>
      <c r="K1475" s="1" t="s">
        <v>84</v>
      </c>
      <c r="L1475" s="1" t="s">
        <v>435</v>
      </c>
    </row>
    <row r="1476" spans="1:12" x14ac:dyDescent="0.2">
      <c r="A1476" s="1" t="s">
        <v>234</v>
      </c>
      <c r="B1476" s="1" t="s">
        <v>13</v>
      </c>
      <c r="C1476" s="2">
        <v>43602</v>
      </c>
      <c r="D1476" s="1" t="s">
        <v>135</v>
      </c>
      <c r="E1476" s="1"/>
      <c r="F1476" s="1" t="s">
        <v>1263</v>
      </c>
      <c r="G1476" s="3">
        <v>1852.75</v>
      </c>
      <c r="H1476" s="3"/>
      <c r="I1476" s="1" t="s">
        <v>119</v>
      </c>
      <c r="J1476" s="1" t="s">
        <v>86</v>
      </c>
      <c r="K1476" s="1" t="s">
        <v>12</v>
      </c>
      <c r="L1476" s="1" t="s">
        <v>322</v>
      </c>
    </row>
    <row r="1477" spans="1:12" x14ac:dyDescent="0.2">
      <c r="A1477" s="1" t="s">
        <v>234</v>
      </c>
      <c r="B1477" s="1" t="s">
        <v>13</v>
      </c>
      <c r="C1477" s="2">
        <v>43602</v>
      </c>
      <c r="D1477" s="1" t="s">
        <v>135</v>
      </c>
      <c r="E1477" s="1"/>
      <c r="F1477" s="1" t="s">
        <v>1264</v>
      </c>
      <c r="G1477" s="3">
        <v>99.25</v>
      </c>
      <c r="H1477" s="3"/>
      <c r="I1477" s="1" t="s">
        <v>83</v>
      </c>
      <c r="J1477" s="1" t="s">
        <v>301</v>
      </c>
      <c r="K1477" s="1" t="s">
        <v>12</v>
      </c>
      <c r="L1477" s="1" t="s">
        <v>14</v>
      </c>
    </row>
    <row r="1478" spans="1:12" x14ac:dyDescent="0.2">
      <c r="A1478" s="1" t="s">
        <v>234</v>
      </c>
      <c r="B1478" s="1" t="s">
        <v>13</v>
      </c>
      <c r="C1478" s="2">
        <v>43602</v>
      </c>
      <c r="D1478" s="1" t="s">
        <v>135</v>
      </c>
      <c r="E1478" s="1"/>
      <c r="F1478" s="1" t="s">
        <v>1249</v>
      </c>
      <c r="G1478" s="3">
        <v>147.15</v>
      </c>
      <c r="H1478" s="3"/>
      <c r="I1478" s="1" t="s">
        <v>85</v>
      </c>
      <c r="J1478" s="1" t="s">
        <v>125</v>
      </c>
      <c r="K1478" s="1" t="s">
        <v>84</v>
      </c>
      <c r="L1478" s="1" t="s">
        <v>51</v>
      </c>
    </row>
    <row r="1479" spans="1:12" x14ac:dyDescent="0.2">
      <c r="A1479" s="1" t="s">
        <v>234</v>
      </c>
      <c r="B1479" s="1" t="s">
        <v>13</v>
      </c>
      <c r="C1479" s="2">
        <v>43602</v>
      </c>
      <c r="D1479" s="1" t="s">
        <v>135</v>
      </c>
      <c r="E1479" s="1"/>
      <c r="F1479" s="1" t="s">
        <v>1211</v>
      </c>
      <c r="G1479" s="3">
        <v>156.85</v>
      </c>
      <c r="H1479" s="3"/>
      <c r="I1479" s="1" t="s">
        <v>106</v>
      </c>
      <c r="J1479" s="1" t="s">
        <v>122</v>
      </c>
      <c r="K1479" s="1" t="s">
        <v>12</v>
      </c>
      <c r="L1479" s="1" t="s">
        <v>313</v>
      </c>
    </row>
    <row r="1480" spans="1:12" x14ac:dyDescent="0.2">
      <c r="A1480" s="1" t="s">
        <v>234</v>
      </c>
      <c r="B1480" s="1" t="s">
        <v>13</v>
      </c>
      <c r="C1480" s="2">
        <v>43602</v>
      </c>
      <c r="D1480" s="1" t="s">
        <v>135</v>
      </c>
      <c r="E1480" s="1"/>
      <c r="F1480" s="1" t="s">
        <v>1265</v>
      </c>
      <c r="G1480" s="3">
        <v>171.13</v>
      </c>
      <c r="H1480" s="3"/>
      <c r="I1480" s="1" t="s">
        <v>120</v>
      </c>
      <c r="J1480" s="1" t="s">
        <v>171</v>
      </c>
      <c r="K1480" s="1" t="s">
        <v>12</v>
      </c>
      <c r="L1480" s="1" t="s">
        <v>78</v>
      </c>
    </row>
    <row r="1481" spans="1:12" x14ac:dyDescent="0.2">
      <c r="A1481" s="1" t="s">
        <v>234</v>
      </c>
      <c r="B1481" s="1" t="s">
        <v>13</v>
      </c>
      <c r="C1481" s="2">
        <v>43602</v>
      </c>
      <c r="D1481" s="1" t="s">
        <v>135</v>
      </c>
      <c r="E1481" s="1"/>
      <c r="F1481" s="1" t="s">
        <v>1266</v>
      </c>
      <c r="G1481" s="3">
        <v>583.79999999999995</v>
      </c>
      <c r="H1481" s="3"/>
      <c r="I1481" s="1" t="s">
        <v>119</v>
      </c>
      <c r="J1481" s="1" t="s">
        <v>86</v>
      </c>
      <c r="K1481" s="1" t="s">
        <v>12</v>
      </c>
      <c r="L1481" s="1" t="s">
        <v>61</v>
      </c>
    </row>
    <row r="1482" spans="1:12" x14ac:dyDescent="0.2">
      <c r="A1482" s="1" t="s">
        <v>234</v>
      </c>
      <c r="B1482" s="1" t="s">
        <v>13</v>
      </c>
      <c r="C1482" s="2">
        <v>43602</v>
      </c>
      <c r="D1482" s="1" t="s">
        <v>135</v>
      </c>
      <c r="E1482" s="1"/>
      <c r="F1482" s="1" t="s">
        <v>1267</v>
      </c>
      <c r="G1482" s="3">
        <v>1553.07</v>
      </c>
      <c r="H1482" s="3"/>
      <c r="I1482" s="1" t="s">
        <v>83</v>
      </c>
      <c r="J1482" s="1" t="s">
        <v>188</v>
      </c>
      <c r="K1482" s="1" t="s">
        <v>12</v>
      </c>
      <c r="L1482" s="1" t="s">
        <v>22</v>
      </c>
    </row>
    <row r="1483" spans="1:12" x14ac:dyDescent="0.2">
      <c r="A1483" s="1" t="s">
        <v>234</v>
      </c>
      <c r="B1483" s="1" t="s">
        <v>13</v>
      </c>
      <c r="C1483" s="2">
        <v>43602</v>
      </c>
      <c r="D1483" s="1" t="s">
        <v>135</v>
      </c>
      <c r="E1483" s="1"/>
      <c r="F1483" s="1" t="s">
        <v>1264</v>
      </c>
      <c r="G1483" s="3">
        <v>164.23</v>
      </c>
      <c r="H1483" s="3"/>
      <c r="I1483" s="1" t="s">
        <v>83</v>
      </c>
      <c r="J1483" s="1" t="s">
        <v>175</v>
      </c>
      <c r="K1483" s="1" t="s">
        <v>12</v>
      </c>
      <c r="L1483" s="1" t="s">
        <v>14</v>
      </c>
    </row>
    <row r="1484" spans="1:12" x14ac:dyDescent="0.2">
      <c r="A1484" s="1" t="s">
        <v>234</v>
      </c>
      <c r="B1484" s="1" t="s">
        <v>13</v>
      </c>
      <c r="C1484" s="2">
        <v>43602</v>
      </c>
      <c r="D1484" s="1" t="s">
        <v>135</v>
      </c>
      <c r="E1484" s="1"/>
      <c r="F1484" s="1" t="s">
        <v>1233</v>
      </c>
      <c r="G1484" s="3">
        <v>68.91</v>
      </c>
      <c r="H1484" s="3"/>
      <c r="I1484" s="1" t="s">
        <v>85</v>
      </c>
      <c r="J1484" s="1" t="s">
        <v>125</v>
      </c>
      <c r="K1484" s="1" t="s">
        <v>84</v>
      </c>
      <c r="L1484" s="1" t="s">
        <v>409</v>
      </c>
    </row>
    <row r="1485" spans="1:12" x14ac:dyDescent="0.2">
      <c r="A1485" s="1" t="s">
        <v>234</v>
      </c>
      <c r="B1485" s="1" t="s">
        <v>13</v>
      </c>
      <c r="C1485" s="2">
        <v>43602</v>
      </c>
      <c r="D1485" s="1" t="s">
        <v>135</v>
      </c>
      <c r="E1485" s="1"/>
      <c r="F1485" s="1" t="s">
        <v>1268</v>
      </c>
      <c r="G1485" s="3">
        <v>229.07</v>
      </c>
      <c r="H1485" s="3"/>
      <c r="I1485" s="1" t="s">
        <v>123</v>
      </c>
      <c r="J1485" s="1" t="s">
        <v>124</v>
      </c>
      <c r="K1485" s="1" t="s">
        <v>12</v>
      </c>
      <c r="L1485" s="1" t="s">
        <v>913</v>
      </c>
    </row>
    <row r="1486" spans="1:12" x14ac:dyDescent="0.2">
      <c r="A1486" s="1" t="s">
        <v>234</v>
      </c>
      <c r="B1486" s="1" t="s">
        <v>13</v>
      </c>
      <c r="C1486" s="2">
        <v>43602</v>
      </c>
      <c r="D1486" s="1" t="s">
        <v>135</v>
      </c>
      <c r="E1486" s="1"/>
      <c r="F1486" s="1" t="s">
        <v>1269</v>
      </c>
      <c r="G1486" s="3">
        <v>355.51</v>
      </c>
      <c r="H1486" s="3"/>
      <c r="I1486" s="1" t="s">
        <v>123</v>
      </c>
      <c r="J1486" s="1" t="s">
        <v>124</v>
      </c>
      <c r="K1486" s="1" t="s">
        <v>12</v>
      </c>
      <c r="L1486" s="1" t="s">
        <v>311</v>
      </c>
    </row>
    <row r="1487" spans="1:12" x14ac:dyDescent="0.2">
      <c r="A1487" s="1" t="s">
        <v>234</v>
      </c>
      <c r="B1487" s="1" t="s">
        <v>13</v>
      </c>
      <c r="C1487" s="2">
        <v>43602</v>
      </c>
      <c r="D1487" s="1" t="s">
        <v>135</v>
      </c>
      <c r="E1487" s="1"/>
      <c r="F1487" s="1" t="s">
        <v>1259</v>
      </c>
      <c r="G1487" s="3">
        <v>292.95</v>
      </c>
      <c r="H1487" s="3"/>
      <c r="I1487" s="1" t="s">
        <v>185</v>
      </c>
      <c r="J1487" s="1" t="s">
        <v>126</v>
      </c>
      <c r="K1487" s="1" t="s">
        <v>12</v>
      </c>
      <c r="L1487" s="1" t="s">
        <v>49</v>
      </c>
    </row>
    <row r="1488" spans="1:12" x14ac:dyDescent="0.2">
      <c r="A1488" s="1" t="s">
        <v>234</v>
      </c>
      <c r="B1488" s="1" t="s">
        <v>13</v>
      </c>
      <c r="C1488" s="2">
        <v>43602</v>
      </c>
      <c r="D1488" s="1" t="s">
        <v>135</v>
      </c>
      <c r="E1488" s="1"/>
      <c r="F1488" s="1" t="s">
        <v>1264</v>
      </c>
      <c r="G1488" s="3">
        <v>49.25</v>
      </c>
      <c r="H1488" s="3"/>
      <c r="I1488" s="1" t="s">
        <v>83</v>
      </c>
      <c r="J1488" s="1" t="s">
        <v>174</v>
      </c>
      <c r="K1488" s="1" t="s">
        <v>12</v>
      </c>
      <c r="L1488" s="1" t="s">
        <v>14</v>
      </c>
    </row>
    <row r="1489" spans="1:12" x14ac:dyDescent="0.2">
      <c r="A1489" s="1" t="s">
        <v>234</v>
      </c>
      <c r="B1489" s="1" t="s">
        <v>13</v>
      </c>
      <c r="C1489" s="2">
        <v>43602</v>
      </c>
      <c r="D1489" s="1" t="s">
        <v>135</v>
      </c>
      <c r="E1489" s="1"/>
      <c r="F1489" s="1" t="s">
        <v>1213</v>
      </c>
      <c r="G1489" s="3">
        <v>807.43</v>
      </c>
      <c r="H1489" s="3"/>
      <c r="I1489" s="1" t="s">
        <v>83</v>
      </c>
      <c r="J1489" s="1" t="s">
        <v>676</v>
      </c>
      <c r="K1489" s="1" t="s">
        <v>12</v>
      </c>
      <c r="L1489" s="1" t="s">
        <v>64</v>
      </c>
    </row>
    <row r="1490" spans="1:12" x14ac:dyDescent="0.2">
      <c r="A1490" s="1" t="s">
        <v>234</v>
      </c>
      <c r="B1490" s="1" t="s">
        <v>13</v>
      </c>
      <c r="C1490" s="2">
        <v>43602</v>
      </c>
      <c r="D1490" s="1" t="s">
        <v>135</v>
      </c>
      <c r="E1490" s="1"/>
      <c r="F1490" s="1" t="s">
        <v>1270</v>
      </c>
      <c r="G1490" s="3">
        <v>674.64</v>
      </c>
      <c r="H1490" s="3"/>
      <c r="I1490" s="1" t="s">
        <v>120</v>
      </c>
      <c r="J1490" s="1" t="s">
        <v>171</v>
      </c>
      <c r="K1490" s="1" t="s">
        <v>12</v>
      </c>
      <c r="L1490" s="1" t="s">
        <v>378</v>
      </c>
    </row>
    <row r="1491" spans="1:12" x14ac:dyDescent="0.2">
      <c r="A1491" s="1" t="s">
        <v>234</v>
      </c>
      <c r="B1491" s="1" t="s">
        <v>13</v>
      </c>
      <c r="C1491" s="2">
        <v>43602</v>
      </c>
      <c r="D1491" s="1" t="s">
        <v>135</v>
      </c>
      <c r="E1491" s="1"/>
      <c r="F1491" s="1" t="s">
        <v>1271</v>
      </c>
      <c r="G1491" s="3">
        <v>114.23</v>
      </c>
      <c r="H1491" s="3"/>
      <c r="I1491" s="1" t="s">
        <v>106</v>
      </c>
      <c r="J1491" s="1" t="s">
        <v>122</v>
      </c>
      <c r="K1491" s="1" t="s">
        <v>84</v>
      </c>
      <c r="L1491" s="1" t="s">
        <v>26</v>
      </c>
    </row>
    <row r="1492" spans="1:12" x14ac:dyDescent="0.2">
      <c r="A1492" s="1" t="s">
        <v>234</v>
      </c>
      <c r="B1492" s="1" t="s">
        <v>13</v>
      </c>
      <c r="C1492" s="2">
        <v>43602</v>
      </c>
      <c r="D1492" s="1" t="s">
        <v>135</v>
      </c>
      <c r="E1492" s="1"/>
      <c r="F1492" s="1" t="s">
        <v>1272</v>
      </c>
      <c r="G1492" s="3">
        <v>1167.99</v>
      </c>
      <c r="H1492" s="3"/>
      <c r="I1492" s="1" t="s">
        <v>83</v>
      </c>
      <c r="J1492" s="1" t="s">
        <v>176</v>
      </c>
      <c r="K1492" s="1" t="s">
        <v>12</v>
      </c>
      <c r="L1492" s="1" t="s">
        <v>38</v>
      </c>
    </row>
    <row r="1493" spans="1:12" x14ac:dyDescent="0.2">
      <c r="A1493" s="1" t="s">
        <v>234</v>
      </c>
      <c r="B1493" s="1" t="s">
        <v>13</v>
      </c>
      <c r="C1493" s="2">
        <v>43602</v>
      </c>
      <c r="D1493" s="1" t="s">
        <v>135</v>
      </c>
      <c r="E1493" s="1"/>
      <c r="F1493" s="1" t="s">
        <v>1273</v>
      </c>
      <c r="G1493" s="3">
        <v>929.27</v>
      </c>
      <c r="H1493" s="3"/>
      <c r="I1493" s="1" t="s">
        <v>119</v>
      </c>
      <c r="J1493" s="1" t="s">
        <v>86</v>
      </c>
      <c r="K1493" s="1" t="s">
        <v>12</v>
      </c>
      <c r="L1493" s="1" t="s">
        <v>67</v>
      </c>
    </row>
    <row r="1494" spans="1:12" x14ac:dyDescent="0.2">
      <c r="A1494" s="1" t="s">
        <v>234</v>
      </c>
      <c r="B1494" s="1" t="s">
        <v>13</v>
      </c>
      <c r="C1494" s="2">
        <v>43602</v>
      </c>
      <c r="D1494" s="1" t="s">
        <v>135</v>
      </c>
      <c r="E1494" s="1"/>
      <c r="F1494" s="1" t="s">
        <v>1274</v>
      </c>
      <c r="G1494" s="3">
        <v>44.24</v>
      </c>
      <c r="H1494" s="3"/>
      <c r="I1494" s="1" t="s">
        <v>179</v>
      </c>
      <c r="J1494" s="1" t="s">
        <v>89</v>
      </c>
      <c r="K1494" s="1" t="s">
        <v>84</v>
      </c>
      <c r="L1494" s="1" t="s">
        <v>306</v>
      </c>
    </row>
    <row r="1495" spans="1:12" x14ac:dyDescent="0.2">
      <c r="A1495" s="1" t="s">
        <v>234</v>
      </c>
      <c r="B1495" s="1" t="s">
        <v>13</v>
      </c>
      <c r="C1495" s="2">
        <v>43602</v>
      </c>
      <c r="D1495" s="1" t="s">
        <v>135</v>
      </c>
      <c r="E1495" s="1"/>
      <c r="F1495" s="1" t="s">
        <v>1275</v>
      </c>
      <c r="G1495" s="3">
        <v>1087.77</v>
      </c>
      <c r="H1495" s="3"/>
      <c r="I1495" s="1" t="s">
        <v>120</v>
      </c>
      <c r="J1495" s="1" t="s">
        <v>171</v>
      </c>
      <c r="K1495" s="1" t="s">
        <v>12</v>
      </c>
      <c r="L1495" s="1" t="s">
        <v>19</v>
      </c>
    </row>
    <row r="1496" spans="1:12" x14ac:dyDescent="0.2">
      <c r="A1496" s="1" t="s">
        <v>234</v>
      </c>
      <c r="B1496" s="1" t="s">
        <v>13</v>
      </c>
      <c r="C1496" s="2">
        <v>43602</v>
      </c>
      <c r="D1496" s="1" t="s">
        <v>135</v>
      </c>
      <c r="E1496" s="1"/>
      <c r="F1496" s="1" t="s">
        <v>155</v>
      </c>
      <c r="G1496" s="3">
        <v>80.06</v>
      </c>
      <c r="H1496" s="3"/>
      <c r="I1496" s="1"/>
      <c r="J1496" s="1"/>
      <c r="K1496" s="1" t="s">
        <v>12</v>
      </c>
      <c r="L1496" s="1"/>
    </row>
    <row r="1497" spans="1:12" x14ac:dyDescent="0.2">
      <c r="A1497" s="1" t="s">
        <v>234</v>
      </c>
      <c r="B1497" s="1" t="s">
        <v>13</v>
      </c>
      <c r="C1497" s="2">
        <v>43602</v>
      </c>
      <c r="D1497" s="1" t="s">
        <v>135</v>
      </c>
      <c r="E1497" s="1"/>
      <c r="F1497" s="1" t="s">
        <v>1276</v>
      </c>
      <c r="G1497" s="3">
        <v>586.11</v>
      </c>
      <c r="H1497" s="3"/>
      <c r="I1497" s="1" t="s">
        <v>119</v>
      </c>
      <c r="J1497" s="1" t="s">
        <v>86</v>
      </c>
      <c r="K1497" s="1" t="s">
        <v>12</v>
      </c>
      <c r="L1497" s="1" t="s">
        <v>358</v>
      </c>
    </row>
    <row r="1498" spans="1:12" x14ac:dyDescent="0.2">
      <c r="A1498" s="1" t="s">
        <v>234</v>
      </c>
      <c r="B1498" s="1" t="s">
        <v>13</v>
      </c>
      <c r="C1498" s="2">
        <v>43602</v>
      </c>
      <c r="D1498" s="1" t="s">
        <v>135</v>
      </c>
      <c r="E1498" s="1"/>
      <c r="F1498" s="1" t="s">
        <v>1277</v>
      </c>
      <c r="G1498" s="3">
        <v>507.3</v>
      </c>
      <c r="H1498" s="3"/>
      <c r="I1498" s="1" t="s">
        <v>119</v>
      </c>
      <c r="J1498" s="1" t="s">
        <v>86</v>
      </c>
      <c r="K1498" s="1" t="s">
        <v>12</v>
      </c>
      <c r="L1498" s="1" t="s">
        <v>471</v>
      </c>
    </row>
    <row r="1499" spans="1:12" x14ac:dyDescent="0.2">
      <c r="A1499" s="1" t="s">
        <v>234</v>
      </c>
      <c r="B1499" s="1" t="s">
        <v>13</v>
      </c>
      <c r="C1499" s="2">
        <v>43602</v>
      </c>
      <c r="D1499" s="1" t="s">
        <v>135</v>
      </c>
      <c r="E1499" s="1"/>
      <c r="F1499" s="1" t="s">
        <v>1278</v>
      </c>
      <c r="G1499" s="3">
        <v>1003.52</v>
      </c>
      <c r="H1499" s="3"/>
      <c r="I1499" s="1" t="s">
        <v>179</v>
      </c>
      <c r="J1499" s="1" t="s">
        <v>89</v>
      </c>
      <c r="K1499" s="1" t="s">
        <v>12</v>
      </c>
      <c r="L1499" s="1" t="s">
        <v>483</v>
      </c>
    </row>
    <row r="1500" spans="1:12" x14ac:dyDescent="0.2">
      <c r="A1500" s="1" t="s">
        <v>234</v>
      </c>
      <c r="B1500" s="1" t="s">
        <v>13</v>
      </c>
      <c r="C1500" s="2">
        <v>43602</v>
      </c>
      <c r="D1500" s="1" t="s">
        <v>135</v>
      </c>
      <c r="E1500" s="1"/>
      <c r="F1500" s="1" t="s">
        <v>1238</v>
      </c>
      <c r="G1500" s="3">
        <v>943.84</v>
      </c>
      <c r="H1500" s="3"/>
      <c r="I1500" s="1" t="s">
        <v>87</v>
      </c>
      <c r="J1500" s="1" t="s">
        <v>253</v>
      </c>
      <c r="K1500" s="1" t="s">
        <v>12</v>
      </c>
      <c r="L1500" s="1" t="s">
        <v>1047</v>
      </c>
    </row>
    <row r="1501" spans="1:12" x14ac:dyDescent="0.2">
      <c r="A1501" s="1" t="s">
        <v>234</v>
      </c>
      <c r="B1501" s="1" t="s">
        <v>13</v>
      </c>
      <c r="C1501" s="2">
        <v>43602</v>
      </c>
      <c r="D1501" s="1" t="s">
        <v>135</v>
      </c>
      <c r="E1501" s="1"/>
      <c r="F1501" s="1" t="s">
        <v>1279</v>
      </c>
      <c r="G1501" s="3">
        <v>306.43</v>
      </c>
      <c r="H1501" s="3"/>
      <c r="I1501" s="1" t="s">
        <v>185</v>
      </c>
      <c r="J1501" s="1" t="s">
        <v>126</v>
      </c>
      <c r="K1501" s="1" t="s">
        <v>12</v>
      </c>
      <c r="L1501" s="1" t="s">
        <v>92</v>
      </c>
    </row>
    <row r="1502" spans="1:12" x14ac:dyDescent="0.2">
      <c r="A1502" s="1" t="s">
        <v>234</v>
      </c>
      <c r="B1502" s="1" t="s">
        <v>13</v>
      </c>
      <c r="C1502" s="2">
        <v>43602</v>
      </c>
      <c r="D1502" s="1" t="s">
        <v>135</v>
      </c>
      <c r="E1502" s="1"/>
      <c r="F1502" s="1" t="s">
        <v>1271</v>
      </c>
      <c r="G1502" s="3">
        <v>85.38</v>
      </c>
      <c r="H1502" s="3"/>
      <c r="I1502" s="1" t="s">
        <v>106</v>
      </c>
      <c r="J1502" s="1" t="s">
        <v>121</v>
      </c>
      <c r="K1502" s="1" t="s">
        <v>84</v>
      </c>
      <c r="L1502" s="1" t="s">
        <v>26</v>
      </c>
    </row>
    <row r="1503" spans="1:12" x14ac:dyDescent="0.2">
      <c r="A1503" s="1" t="s">
        <v>234</v>
      </c>
      <c r="B1503" s="1" t="s">
        <v>13</v>
      </c>
      <c r="C1503" s="2">
        <v>43602</v>
      </c>
      <c r="D1503" s="1" t="s">
        <v>135</v>
      </c>
      <c r="E1503" s="1"/>
      <c r="F1503" s="1" t="s">
        <v>1280</v>
      </c>
      <c r="G1503" s="3">
        <v>817.95</v>
      </c>
      <c r="H1503" s="3"/>
      <c r="I1503" s="1" t="s">
        <v>119</v>
      </c>
      <c r="J1503" s="1" t="s">
        <v>86</v>
      </c>
      <c r="K1503" s="1" t="s">
        <v>12</v>
      </c>
      <c r="L1503" s="1" t="s">
        <v>50</v>
      </c>
    </row>
    <row r="1504" spans="1:12" x14ac:dyDescent="0.2">
      <c r="A1504" s="1" t="s">
        <v>234</v>
      </c>
      <c r="B1504" s="1" t="s">
        <v>13</v>
      </c>
      <c r="C1504" s="2">
        <v>43602</v>
      </c>
      <c r="D1504" s="1" t="s">
        <v>135</v>
      </c>
      <c r="E1504" s="1"/>
      <c r="F1504" s="1" t="s">
        <v>1223</v>
      </c>
      <c r="G1504" s="3">
        <v>566.34</v>
      </c>
      <c r="H1504" s="3"/>
      <c r="I1504" s="1" t="s">
        <v>106</v>
      </c>
      <c r="J1504" s="1" t="s">
        <v>121</v>
      </c>
      <c r="K1504" s="1" t="s">
        <v>12</v>
      </c>
      <c r="L1504" s="1" t="s">
        <v>25</v>
      </c>
    </row>
    <row r="1505" spans="1:12" x14ac:dyDescent="0.2">
      <c r="A1505" s="1" t="s">
        <v>234</v>
      </c>
      <c r="B1505" s="1" t="s">
        <v>13</v>
      </c>
      <c r="C1505" s="2">
        <v>43602</v>
      </c>
      <c r="D1505" s="1" t="s">
        <v>135</v>
      </c>
      <c r="E1505" s="1"/>
      <c r="F1505" s="1" t="s">
        <v>1249</v>
      </c>
      <c r="G1505" s="3">
        <v>176.58</v>
      </c>
      <c r="H1505" s="3"/>
      <c r="I1505" s="1" t="s">
        <v>87</v>
      </c>
      <c r="J1505" s="1" t="s">
        <v>116</v>
      </c>
      <c r="K1505" s="1" t="s">
        <v>84</v>
      </c>
      <c r="L1505" s="1" t="s">
        <v>51</v>
      </c>
    </row>
    <row r="1506" spans="1:12" x14ac:dyDescent="0.2">
      <c r="A1506" s="1" t="s">
        <v>234</v>
      </c>
      <c r="B1506" s="1" t="s">
        <v>13</v>
      </c>
      <c r="C1506" s="2">
        <v>43602</v>
      </c>
      <c r="D1506" s="1" t="s">
        <v>135</v>
      </c>
      <c r="E1506" s="1"/>
      <c r="F1506" s="1" t="s">
        <v>1281</v>
      </c>
      <c r="G1506" s="3">
        <v>888.97</v>
      </c>
      <c r="H1506" s="3"/>
      <c r="I1506" s="1" t="s">
        <v>120</v>
      </c>
      <c r="J1506" s="1" t="s">
        <v>171</v>
      </c>
      <c r="K1506" s="1" t="s">
        <v>12</v>
      </c>
      <c r="L1506" s="1" t="s">
        <v>59</v>
      </c>
    </row>
    <row r="1507" spans="1:12" x14ac:dyDescent="0.2">
      <c r="A1507" s="1" t="s">
        <v>234</v>
      </c>
      <c r="B1507" s="1" t="s">
        <v>13</v>
      </c>
      <c r="C1507" s="2">
        <v>43602</v>
      </c>
      <c r="D1507" s="1" t="s">
        <v>135</v>
      </c>
      <c r="E1507" s="1"/>
      <c r="F1507" s="1" t="s">
        <v>1274</v>
      </c>
      <c r="G1507" s="3">
        <v>130.61000000000001</v>
      </c>
      <c r="H1507" s="3"/>
      <c r="I1507" s="1" t="s">
        <v>120</v>
      </c>
      <c r="J1507" s="1" t="s">
        <v>171</v>
      </c>
      <c r="K1507" s="1" t="s">
        <v>84</v>
      </c>
      <c r="L1507" s="1" t="s">
        <v>306</v>
      </c>
    </row>
    <row r="1508" spans="1:12" x14ac:dyDescent="0.2">
      <c r="A1508" s="1" t="s">
        <v>234</v>
      </c>
      <c r="B1508" s="1" t="s">
        <v>13</v>
      </c>
      <c r="C1508" s="2">
        <v>43602</v>
      </c>
      <c r="D1508" s="1" t="s">
        <v>135</v>
      </c>
      <c r="E1508" s="1"/>
      <c r="F1508" s="1" t="s">
        <v>1282</v>
      </c>
      <c r="G1508" s="3">
        <v>147.68</v>
      </c>
      <c r="H1508" s="3"/>
      <c r="I1508" s="1" t="s">
        <v>119</v>
      </c>
      <c r="J1508" s="1" t="s">
        <v>86</v>
      </c>
      <c r="K1508" s="1" t="s">
        <v>12</v>
      </c>
      <c r="L1508" s="1" t="s">
        <v>444</v>
      </c>
    </row>
    <row r="1509" spans="1:12" x14ac:dyDescent="0.2">
      <c r="A1509" s="1" t="s">
        <v>234</v>
      </c>
      <c r="B1509" s="1" t="s">
        <v>13</v>
      </c>
      <c r="C1509" s="2">
        <v>43602</v>
      </c>
      <c r="D1509" s="1" t="s">
        <v>135</v>
      </c>
      <c r="E1509" s="1"/>
      <c r="F1509" s="1" t="s">
        <v>1283</v>
      </c>
      <c r="G1509" s="3">
        <v>241.21</v>
      </c>
      <c r="H1509" s="3"/>
      <c r="I1509" s="1" t="s">
        <v>119</v>
      </c>
      <c r="J1509" s="1" t="s">
        <v>86</v>
      </c>
      <c r="K1509" s="1" t="s">
        <v>12</v>
      </c>
      <c r="L1509" s="1" t="s">
        <v>33</v>
      </c>
    </row>
    <row r="1510" spans="1:12" x14ac:dyDescent="0.2">
      <c r="A1510" s="1" t="s">
        <v>234</v>
      </c>
      <c r="B1510" s="1" t="s">
        <v>13</v>
      </c>
      <c r="C1510" s="2">
        <v>43602</v>
      </c>
      <c r="D1510" s="1" t="s">
        <v>135</v>
      </c>
      <c r="E1510" s="1"/>
      <c r="F1510" s="1" t="s">
        <v>1284</v>
      </c>
      <c r="G1510" s="3">
        <v>469.62</v>
      </c>
      <c r="H1510" s="3"/>
      <c r="I1510" s="1" t="s">
        <v>185</v>
      </c>
      <c r="J1510" s="1" t="s">
        <v>126</v>
      </c>
      <c r="K1510" s="1" t="s">
        <v>12</v>
      </c>
      <c r="L1510" s="1" t="s">
        <v>77</v>
      </c>
    </row>
    <row r="1511" spans="1:12" x14ac:dyDescent="0.2">
      <c r="A1511" s="1" t="s">
        <v>234</v>
      </c>
      <c r="B1511" s="1" t="s">
        <v>13</v>
      </c>
      <c r="C1511" s="2">
        <v>43602</v>
      </c>
      <c r="D1511" s="1" t="s">
        <v>135</v>
      </c>
      <c r="E1511" s="1"/>
      <c r="F1511" s="1" t="s">
        <v>1269</v>
      </c>
      <c r="G1511" s="3">
        <v>208.79</v>
      </c>
      <c r="H1511" s="3"/>
      <c r="I1511" s="1" t="s">
        <v>185</v>
      </c>
      <c r="J1511" s="1" t="s">
        <v>126</v>
      </c>
      <c r="K1511" s="1" t="s">
        <v>12</v>
      </c>
      <c r="L1511" s="1" t="s">
        <v>311</v>
      </c>
    </row>
    <row r="1512" spans="1:12" x14ac:dyDescent="0.2">
      <c r="A1512" s="1" t="s">
        <v>234</v>
      </c>
      <c r="B1512" s="1" t="s">
        <v>13</v>
      </c>
      <c r="C1512" s="2">
        <v>43602</v>
      </c>
      <c r="D1512" s="1" t="s">
        <v>135</v>
      </c>
      <c r="E1512" s="1"/>
      <c r="F1512" s="1" t="s">
        <v>1285</v>
      </c>
      <c r="G1512" s="3">
        <v>1292.06</v>
      </c>
      <c r="H1512" s="3"/>
      <c r="I1512" s="1" t="s">
        <v>106</v>
      </c>
      <c r="J1512" s="1" t="s">
        <v>121</v>
      </c>
      <c r="K1512" s="1" t="s">
        <v>12</v>
      </c>
      <c r="L1512" s="1" t="s">
        <v>65</v>
      </c>
    </row>
    <row r="1513" spans="1:12" x14ac:dyDescent="0.2">
      <c r="A1513" s="1" t="s">
        <v>234</v>
      </c>
      <c r="B1513" s="1" t="s">
        <v>13</v>
      </c>
      <c r="C1513" s="2">
        <v>43602</v>
      </c>
      <c r="D1513" s="1" t="s">
        <v>135</v>
      </c>
      <c r="E1513" s="1"/>
      <c r="F1513" s="1" t="s">
        <v>1286</v>
      </c>
      <c r="G1513" s="3">
        <v>1317.08</v>
      </c>
      <c r="H1513" s="3"/>
      <c r="I1513" s="1" t="s">
        <v>106</v>
      </c>
      <c r="J1513" s="1" t="s">
        <v>121</v>
      </c>
      <c r="K1513" s="1" t="s">
        <v>12</v>
      </c>
      <c r="L1513" s="1" t="s">
        <v>18</v>
      </c>
    </row>
    <row r="1514" spans="1:12" x14ac:dyDescent="0.2">
      <c r="A1514" s="1" t="s">
        <v>234</v>
      </c>
      <c r="B1514" s="1" t="s">
        <v>13</v>
      </c>
      <c r="C1514" s="2">
        <v>43602</v>
      </c>
      <c r="D1514" s="1" t="s">
        <v>135</v>
      </c>
      <c r="E1514" s="1"/>
      <c r="F1514" s="1" t="s">
        <v>1233</v>
      </c>
      <c r="G1514" s="3">
        <v>187.6</v>
      </c>
      <c r="H1514" s="3"/>
      <c r="I1514" s="1" t="s">
        <v>119</v>
      </c>
      <c r="J1514" s="1" t="s">
        <v>86</v>
      </c>
      <c r="K1514" s="1" t="s">
        <v>84</v>
      </c>
      <c r="L1514" s="1" t="s">
        <v>409</v>
      </c>
    </row>
    <row r="1515" spans="1:12" x14ac:dyDescent="0.2">
      <c r="A1515" s="1" t="s">
        <v>234</v>
      </c>
      <c r="B1515" s="1" t="s">
        <v>13</v>
      </c>
      <c r="C1515" s="2">
        <v>43602</v>
      </c>
      <c r="D1515" s="1" t="s">
        <v>135</v>
      </c>
      <c r="E1515" s="1"/>
      <c r="F1515" s="1" t="s">
        <v>1287</v>
      </c>
      <c r="G1515" s="3">
        <v>943.82</v>
      </c>
      <c r="H1515" s="3"/>
      <c r="I1515" s="1" t="s">
        <v>119</v>
      </c>
      <c r="J1515" s="1" t="s">
        <v>86</v>
      </c>
      <c r="K1515" s="1" t="s">
        <v>12</v>
      </c>
      <c r="L1515" s="1" t="s">
        <v>34</v>
      </c>
    </row>
    <row r="1516" spans="1:12" x14ac:dyDescent="0.2">
      <c r="A1516" s="1" t="s">
        <v>234</v>
      </c>
      <c r="B1516" s="1" t="s">
        <v>13</v>
      </c>
      <c r="C1516" s="2">
        <v>43602</v>
      </c>
      <c r="D1516" s="1" t="s">
        <v>135</v>
      </c>
      <c r="E1516" s="1"/>
      <c r="F1516" s="1" t="s">
        <v>1279</v>
      </c>
      <c r="G1516" s="3">
        <v>521.76</v>
      </c>
      <c r="H1516" s="3"/>
      <c r="I1516" s="1" t="s">
        <v>123</v>
      </c>
      <c r="J1516" s="1" t="s">
        <v>124</v>
      </c>
      <c r="K1516" s="1" t="s">
        <v>12</v>
      </c>
      <c r="L1516" s="1" t="s">
        <v>92</v>
      </c>
    </row>
    <row r="1517" spans="1:12" x14ac:dyDescent="0.2">
      <c r="A1517" s="1" t="s">
        <v>234</v>
      </c>
      <c r="B1517" s="1" t="s">
        <v>13</v>
      </c>
      <c r="C1517" s="2">
        <v>43602</v>
      </c>
      <c r="D1517" s="1" t="s">
        <v>135</v>
      </c>
      <c r="E1517" s="1"/>
      <c r="F1517" s="1" t="s">
        <v>1232</v>
      </c>
      <c r="G1517" s="3">
        <v>121.83</v>
      </c>
      <c r="H1517" s="3"/>
      <c r="I1517" s="1" t="s">
        <v>185</v>
      </c>
      <c r="J1517" s="1" t="s">
        <v>126</v>
      </c>
      <c r="K1517" s="1" t="s">
        <v>84</v>
      </c>
      <c r="L1517" s="1" t="s">
        <v>241</v>
      </c>
    </row>
    <row r="1518" spans="1:12" x14ac:dyDescent="0.2">
      <c r="A1518" s="1" t="s">
        <v>234</v>
      </c>
      <c r="B1518" s="1" t="s">
        <v>13</v>
      </c>
      <c r="C1518" s="2">
        <v>43602</v>
      </c>
      <c r="D1518" s="1" t="s">
        <v>135</v>
      </c>
      <c r="E1518" s="1"/>
      <c r="F1518" s="1" t="s">
        <v>1268</v>
      </c>
      <c r="G1518" s="3">
        <v>134.53</v>
      </c>
      <c r="H1518" s="3"/>
      <c r="I1518" s="1" t="s">
        <v>185</v>
      </c>
      <c r="J1518" s="1" t="s">
        <v>126</v>
      </c>
      <c r="K1518" s="1" t="s">
        <v>12</v>
      </c>
      <c r="L1518" s="1" t="s">
        <v>913</v>
      </c>
    </row>
    <row r="1519" spans="1:12" x14ac:dyDescent="0.2">
      <c r="A1519" s="1" t="s">
        <v>234</v>
      </c>
      <c r="B1519" s="1" t="s">
        <v>13</v>
      </c>
      <c r="C1519" s="2">
        <v>43602</v>
      </c>
      <c r="D1519" s="1" t="s">
        <v>135</v>
      </c>
      <c r="E1519" s="1"/>
      <c r="F1519" s="1" t="s">
        <v>1219</v>
      </c>
      <c r="G1519" s="3">
        <v>500</v>
      </c>
      <c r="H1519" s="3"/>
      <c r="I1519" s="1" t="s">
        <v>87</v>
      </c>
      <c r="J1519" s="1" t="s">
        <v>116</v>
      </c>
      <c r="K1519" s="1" t="s">
        <v>84</v>
      </c>
      <c r="L1519" s="1" t="s">
        <v>29</v>
      </c>
    </row>
    <row r="1520" spans="1:12" x14ac:dyDescent="0.2">
      <c r="A1520" s="1" t="s">
        <v>234</v>
      </c>
      <c r="B1520" s="1" t="s">
        <v>13</v>
      </c>
      <c r="C1520" s="2">
        <v>43602</v>
      </c>
      <c r="D1520" s="1" t="s">
        <v>135</v>
      </c>
      <c r="E1520" s="1"/>
      <c r="F1520" s="1" t="s">
        <v>1262</v>
      </c>
      <c r="G1520" s="3">
        <v>815.94</v>
      </c>
      <c r="H1520" s="3"/>
      <c r="I1520" s="1" t="s">
        <v>87</v>
      </c>
      <c r="J1520" s="1" t="s">
        <v>116</v>
      </c>
      <c r="K1520" s="1" t="s">
        <v>84</v>
      </c>
      <c r="L1520" s="1" t="s">
        <v>435</v>
      </c>
    </row>
    <row r="1521" spans="1:12" x14ac:dyDescent="0.2">
      <c r="A1521" s="1" t="s">
        <v>234</v>
      </c>
      <c r="B1521" s="1" t="s">
        <v>13</v>
      </c>
      <c r="C1521" s="2">
        <v>43602</v>
      </c>
      <c r="D1521" s="1" t="s">
        <v>135</v>
      </c>
      <c r="E1521" s="1"/>
      <c r="F1521" s="1" t="s">
        <v>1288</v>
      </c>
      <c r="G1521" s="3">
        <v>984.38</v>
      </c>
      <c r="H1521" s="3"/>
      <c r="I1521" s="1" t="s">
        <v>83</v>
      </c>
      <c r="J1521" s="1" t="s">
        <v>176</v>
      </c>
      <c r="K1521" s="1" t="s">
        <v>12</v>
      </c>
      <c r="L1521" s="1" t="s">
        <v>459</v>
      </c>
    </row>
    <row r="1522" spans="1:12" x14ac:dyDescent="0.2">
      <c r="A1522" s="1" t="s">
        <v>234</v>
      </c>
      <c r="B1522" s="1" t="s">
        <v>13</v>
      </c>
      <c r="C1522" s="2">
        <v>43602</v>
      </c>
      <c r="D1522" s="1" t="s">
        <v>135</v>
      </c>
      <c r="E1522" s="1"/>
      <c r="F1522" s="1" t="s">
        <v>1289</v>
      </c>
      <c r="G1522" s="3">
        <v>907.44</v>
      </c>
      <c r="H1522" s="3"/>
      <c r="I1522" s="1" t="s">
        <v>119</v>
      </c>
      <c r="J1522" s="1" t="s">
        <v>86</v>
      </c>
      <c r="K1522" s="1" t="s">
        <v>12</v>
      </c>
      <c r="L1522" s="1" t="s">
        <v>115</v>
      </c>
    </row>
    <row r="1523" spans="1:12" x14ac:dyDescent="0.2">
      <c r="A1523" s="1" t="s">
        <v>234</v>
      </c>
      <c r="B1523" s="1" t="s">
        <v>13</v>
      </c>
      <c r="C1523" s="2">
        <v>43602</v>
      </c>
      <c r="D1523" s="1" t="s">
        <v>135</v>
      </c>
      <c r="E1523" s="1"/>
      <c r="F1523" s="1" t="s">
        <v>1290</v>
      </c>
      <c r="G1523" s="3">
        <v>1077.31</v>
      </c>
      <c r="H1523" s="3"/>
      <c r="I1523" s="1" t="s">
        <v>119</v>
      </c>
      <c r="J1523" s="1" t="s">
        <v>86</v>
      </c>
      <c r="K1523" s="1" t="s">
        <v>12</v>
      </c>
      <c r="L1523" s="1" t="s">
        <v>71</v>
      </c>
    </row>
    <row r="1524" spans="1:12" x14ac:dyDescent="0.2">
      <c r="A1524" s="1" t="s">
        <v>234</v>
      </c>
      <c r="B1524" s="1" t="s">
        <v>13</v>
      </c>
      <c r="C1524" s="2">
        <v>43602</v>
      </c>
      <c r="D1524" s="1" t="s">
        <v>135</v>
      </c>
      <c r="E1524" s="1"/>
      <c r="F1524" s="1" t="s">
        <v>1291</v>
      </c>
      <c r="G1524" s="3">
        <v>1077.3</v>
      </c>
      <c r="H1524" s="3"/>
      <c r="I1524" s="1" t="s">
        <v>119</v>
      </c>
      <c r="J1524" s="1" t="s">
        <v>86</v>
      </c>
      <c r="K1524" s="1" t="s">
        <v>12</v>
      </c>
      <c r="L1524" s="1" t="s">
        <v>48</v>
      </c>
    </row>
    <row r="1525" spans="1:12" x14ac:dyDescent="0.2">
      <c r="A1525" s="1" t="s">
        <v>234</v>
      </c>
      <c r="B1525" s="1" t="s">
        <v>13</v>
      </c>
      <c r="C1525" s="2">
        <v>43602</v>
      </c>
      <c r="D1525" s="1" t="s">
        <v>135</v>
      </c>
      <c r="E1525" s="1"/>
      <c r="F1525" s="1" t="s">
        <v>1292</v>
      </c>
      <c r="G1525" s="3">
        <v>588.41</v>
      </c>
      <c r="H1525" s="3"/>
      <c r="I1525" s="1" t="s">
        <v>119</v>
      </c>
      <c r="J1525" s="1" t="s">
        <v>86</v>
      </c>
      <c r="K1525" s="1" t="s">
        <v>12</v>
      </c>
      <c r="L1525" s="1" t="s">
        <v>811</v>
      </c>
    </row>
    <row r="1526" spans="1:12" x14ac:dyDescent="0.2">
      <c r="A1526" s="1" t="s">
        <v>234</v>
      </c>
      <c r="B1526" s="1" t="s">
        <v>13</v>
      </c>
      <c r="C1526" s="2">
        <v>43602</v>
      </c>
      <c r="D1526" s="1" t="s">
        <v>135</v>
      </c>
      <c r="E1526" s="1"/>
      <c r="F1526" s="1" t="s">
        <v>1293</v>
      </c>
      <c r="G1526" s="3">
        <v>1357.64</v>
      </c>
      <c r="H1526" s="3"/>
      <c r="I1526" s="1" t="s">
        <v>106</v>
      </c>
      <c r="J1526" s="1" t="s">
        <v>121</v>
      </c>
      <c r="K1526" s="1" t="s">
        <v>12</v>
      </c>
      <c r="L1526" s="1" t="s">
        <v>23</v>
      </c>
    </row>
    <row r="1527" spans="1:12" x14ac:dyDescent="0.2">
      <c r="A1527" s="1" t="s">
        <v>234</v>
      </c>
      <c r="B1527" s="1" t="s">
        <v>13</v>
      </c>
      <c r="C1527" s="2">
        <v>43602</v>
      </c>
      <c r="D1527" s="1" t="s">
        <v>135</v>
      </c>
      <c r="E1527" s="1"/>
      <c r="F1527" s="1" t="s">
        <v>1232</v>
      </c>
      <c r="G1527" s="3">
        <v>276.66000000000003</v>
      </c>
      <c r="H1527" s="3"/>
      <c r="I1527" s="1" t="s">
        <v>87</v>
      </c>
      <c r="J1527" s="1" t="s">
        <v>253</v>
      </c>
      <c r="K1527" s="1" t="s">
        <v>84</v>
      </c>
      <c r="L1527" s="1" t="s">
        <v>241</v>
      </c>
    </row>
    <row r="1528" spans="1:12" x14ac:dyDescent="0.2">
      <c r="A1528" s="1" t="s">
        <v>234</v>
      </c>
      <c r="B1528" s="1" t="s">
        <v>13</v>
      </c>
      <c r="C1528" s="2">
        <v>43602</v>
      </c>
      <c r="D1528" s="1" t="s">
        <v>135</v>
      </c>
      <c r="E1528" s="1"/>
      <c r="F1528" s="1" t="s">
        <v>1246</v>
      </c>
      <c r="G1528" s="3">
        <v>1033.96</v>
      </c>
      <c r="H1528" s="3"/>
      <c r="I1528" s="1" t="s">
        <v>87</v>
      </c>
      <c r="J1528" s="1" t="s">
        <v>253</v>
      </c>
      <c r="K1528" s="1" t="s">
        <v>84</v>
      </c>
      <c r="L1528" s="1" t="s">
        <v>63</v>
      </c>
    </row>
    <row r="1529" spans="1:12" x14ac:dyDescent="0.2">
      <c r="A1529" s="1" t="s">
        <v>234</v>
      </c>
      <c r="B1529" s="1" t="s">
        <v>13</v>
      </c>
      <c r="C1529" s="2">
        <v>43602</v>
      </c>
      <c r="D1529" s="1" t="s">
        <v>135</v>
      </c>
      <c r="E1529" s="1"/>
      <c r="F1529" s="1" t="s">
        <v>1294</v>
      </c>
      <c r="G1529" s="3">
        <v>907.79</v>
      </c>
      <c r="H1529" s="3"/>
      <c r="I1529" s="1" t="s">
        <v>83</v>
      </c>
      <c r="J1529" s="1" t="s">
        <v>176</v>
      </c>
      <c r="K1529" s="1" t="s">
        <v>12</v>
      </c>
      <c r="L1529" s="1" t="s">
        <v>462</v>
      </c>
    </row>
    <row r="1530" spans="1:12" x14ac:dyDescent="0.2">
      <c r="A1530" s="1" t="s">
        <v>234</v>
      </c>
      <c r="B1530" s="1" t="s">
        <v>13</v>
      </c>
      <c r="C1530" s="2">
        <v>43602</v>
      </c>
      <c r="D1530" s="1" t="s">
        <v>135</v>
      </c>
      <c r="E1530" s="1"/>
      <c r="F1530" s="1" t="s">
        <v>1295</v>
      </c>
      <c r="G1530" s="3">
        <v>939.72</v>
      </c>
      <c r="H1530" s="3"/>
      <c r="I1530" s="1" t="s">
        <v>119</v>
      </c>
      <c r="J1530" s="1" t="s">
        <v>86</v>
      </c>
      <c r="K1530" s="1" t="s">
        <v>12</v>
      </c>
      <c r="L1530" s="1" t="s">
        <v>94</v>
      </c>
    </row>
    <row r="1531" spans="1:12" x14ac:dyDescent="0.2">
      <c r="A1531" s="1" t="s">
        <v>234</v>
      </c>
      <c r="B1531" s="1" t="s">
        <v>13</v>
      </c>
      <c r="C1531" s="2">
        <v>43602</v>
      </c>
      <c r="D1531" s="1" t="s">
        <v>135</v>
      </c>
      <c r="E1531" s="1"/>
      <c r="F1531" s="1" t="s">
        <v>1296</v>
      </c>
      <c r="G1531" s="3">
        <v>1430.1</v>
      </c>
      <c r="H1531" s="3"/>
      <c r="I1531" s="1" t="s">
        <v>106</v>
      </c>
      <c r="J1531" s="1" t="s">
        <v>122</v>
      </c>
      <c r="K1531" s="1" t="s">
        <v>12</v>
      </c>
      <c r="L1531" s="1" t="s">
        <v>16</v>
      </c>
    </row>
    <row r="1532" spans="1:12" x14ac:dyDescent="0.2">
      <c r="A1532" s="1" t="s">
        <v>234</v>
      </c>
      <c r="B1532" s="1" t="s">
        <v>13</v>
      </c>
      <c r="C1532" s="2">
        <v>43602</v>
      </c>
      <c r="D1532" s="1" t="s">
        <v>135</v>
      </c>
      <c r="E1532" s="1"/>
      <c r="F1532" s="1" t="s">
        <v>1297</v>
      </c>
      <c r="G1532" s="3">
        <v>879.4</v>
      </c>
      <c r="H1532" s="3"/>
      <c r="I1532" s="1" t="s">
        <v>120</v>
      </c>
      <c r="J1532" s="1" t="s">
        <v>171</v>
      </c>
      <c r="K1532" s="1" t="s">
        <v>12</v>
      </c>
      <c r="L1532" s="1" t="s">
        <v>76</v>
      </c>
    </row>
    <row r="1533" spans="1:12" x14ac:dyDescent="0.2">
      <c r="A1533" s="1" t="s">
        <v>234</v>
      </c>
      <c r="B1533" s="1" t="s">
        <v>13</v>
      </c>
      <c r="C1533" s="2">
        <v>43602</v>
      </c>
      <c r="D1533" s="1" t="s">
        <v>135</v>
      </c>
      <c r="E1533" s="1"/>
      <c r="F1533" s="1" t="s">
        <v>1298</v>
      </c>
      <c r="G1533" s="3">
        <v>676.16</v>
      </c>
      <c r="H1533" s="3"/>
      <c r="I1533" s="1" t="s">
        <v>119</v>
      </c>
      <c r="J1533" s="1" t="s">
        <v>86</v>
      </c>
      <c r="K1533" s="1" t="s">
        <v>12</v>
      </c>
      <c r="L1533" s="1" t="s">
        <v>82</v>
      </c>
    </row>
    <row r="1534" spans="1:12" x14ac:dyDescent="0.2">
      <c r="A1534" s="1" t="s">
        <v>234</v>
      </c>
      <c r="B1534" s="1" t="s">
        <v>13</v>
      </c>
      <c r="C1534" s="2">
        <v>43602</v>
      </c>
      <c r="D1534" s="1" t="s">
        <v>135</v>
      </c>
      <c r="E1534" s="1"/>
      <c r="F1534" s="1" t="s">
        <v>1220</v>
      </c>
      <c r="G1534" s="3">
        <v>838.64</v>
      </c>
      <c r="H1534" s="3"/>
      <c r="I1534" s="1" t="s">
        <v>123</v>
      </c>
      <c r="J1534" s="1" t="s">
        <v>124</v>
      </c>
      <c r="K1534" s="1" t="s">
        <v>12</v>
      </c>
      <c r="L1534" s="1" t="s">
        <v>97</v>
      </c>
    </row>
    <row r="1535" spans="1:12" x14ac:dyDescent="0.2">
      <c r="A1535" s="1" t="s">
        <v>234</v>
      </c>
      <c r="B1535" s="1" t="s">
        <v>13</v>
      </c>
      <c r="C1535" s="2">
        <v>43602</v>
      </c>
      <c r="D1535" s="1" t="s">
        <v>135</v>
      </c>
      <c r="E1535" s="1"/>
      <c r="F1535" s="1" t="s">
        <v>1299</v>
      </c>
      <c r="G1535" s="3">
        <v>2184.14</v>
      </c>
      <c r="H1535" s="3"/>
      <c r="I1535" s="1" t="s">
        <v>83</v>
      </c>
      <c r="J1535" s="1" t="s">
        <v>176</v>
      </c>
      <c r="K1535" s="1" t="s">
        <v>12</v>
      </c>
      <c r="L1535" s="1" t="s">
        <v>47</v>
      </c>
    </row>
    <row r="1536" spans="1:12" x14ac:dyDescent="0.2">
      <c r="A1536" s="1" t="s">
        <v>234</v>
      </c>
      <c r="B1536" s="1" t="s">
        <v>13</v>
      </c>
      <c r="C1536" s="2">
        <v>43602</v>
      </c>
      <c r="D1536" s="1" t="s">
        <v>135</v>
      </c>
      <c r="E1536" s="1"/>
      <c r="F1536" s="1" t="s">
        <v>1287</v>
      </c>
      <c r="G1536" s="3">
        <v>464.86</v>
      </c>
      <c r="H1536" s="3"/>
      <c r="I1536" s="1" t="s">
        <v>120</v>
      </c>
      <c r="J1536" s="1" t="s">
        <v>171</v>
      </c>
      <c r="K1536" s="1" t="s">
        <v>12</v>
      </c>
      <c r="L1536" s="1" t="s">
        <v>34</v>
      </c>
    </row>
    <row r="1537" spans="1:12" x14ac:dyDescent="0.2">
      <c r="A1537" s="1" t="s">
        <v>234</v>
      </c>
      <c r="B1537" s="1" t="s">
        <v>13</v>
      </c>
      <c r="C1537" s="2">
        <v>43602</v>
      </c>
      <c r="D1537" s="1" t="s">
        <v>135</v>
      </c>
      <c r="E1537" s="1"/>
      <c r="F1537" s="1" t="s">
        <v>1300</v>
      </c>
      <c r="G1537" s="3">
        <v>928.94</v>
      </c>
      <c r="H1537" s="3"/>
      <c r="I1537" s="1" t="s">
        <v>119</v>
      </c>
      <c r="J1537" s="1" t="s">
        <v>86</v>
      </c>
      <c r="K1537" s="1" t="s">
        <v>12</v>
      </c>
      <c r="L1537" s="1" t="s">
        <v>100</v>
      </c>
    </row>
    <row r="1538" spans="1:12" x14ac:dyDescent="0.2">
      <c r="A1538" s="1" t="s">
        <v>234</v>
      </c>
      <c r="B1538" s="1" t="s">
        <v>13</v>
      </c>
      <c r="C1538" s="2">
        <v>43602</v>
      </c>
      <c r="D1538" s="1" t="s">
        <v>135</v>
      </c>
      <c r="E1538" s="1"/>
      <c r="F1538" s="1" t="s">
        <v>1253</v>
      </c>
      <c r="G1538" s="3">
        <v>98.64</v>
      </c>
      <c r="H1538" s="3"/>
      <c r="I1538" s="1" t="s">
        <v>83</v>
      </c>
      <c r="J1538" s="1" t="s">
        <v>279</v>
      </c>
      <c r="K1538" s="1" t="s">
        <v>12</v>
      </c>
      <c r="L1538" s="1" t="s">
        <v>73</v>
      </c>
    </row>
    <row r="1539" spans="1:12" x14ac:dyDescent="0.2">
      <c r="A1539" s="1" t="s">
        <v>234</v>
      </c>
      <c r="B1539" s="1" t="s">
        <v>13</v>
      </c>
      <c r="C1539" s="2">
        <v>43602</v>
      </c>
      <c r="D1539" s="1" t="s">
        <v>135</v>
      </c>
      <c r="E1539" s="1"/>
      <c r="F1539" s="1" t="s">
        <v>1219</v>
      </c>
      <c r="G1539" s="3">
        <v>75</v>
      </c>
      <c r="H1539" s="3"/>
      <c r="I1539" s="1" t="s">
        <v>123</v>
      </c>
      <c r="J1539" s="1" t="s">
        <v>124</v>
      </c>
      <c r="K1539" s="1" t="s">
        <v>84</v>
      </c>
      <c r="L1539" s="1" t="s">
        <v>29</v>
      </c>
    </row>
    <row r="1540" spans="1:12" x14ac:dyDescent="0.2">
      <c r="A1540" s="1" t="s">
        <v>234</v>
      </c>
      <c r="B1540" s="1" t="s">
        <v>13</v>
      </c>
      <c r="C1540" s="2">
        <v>43602</v>
      </c>
      <c r="D1540" s="1" t="s">
        <v>135</v>
      </c>
      <c r="E1540" s="1"/>
      <c r="F1540" s="1" t="s">
        <v>1271</v>
      </c>
      <c r="G1540" s="3">
        <v>432.69</v>
      </c>
      <c r="H1540" s="3"/>
      <c r="I1540" s="1" t="s">
        <v>123</v>
      </c>
      <c r="J1540" s="1" t="s">
        <v>124</v>
      </c>
      <c r="K1540" s="1" t="s">
        <v>84</v>
      </c>
      <c r="L1540" s="1" t="s">
        <v>26</v>
      </c>
    </row>
    <row r="1541" spans="1:12" x14ac:dyDescent="0.2">
      <c r="A1541" s="1" t="s">
        <v>234</v>
      </c>
      <c r="B1541" s="1" t="s">
        <v>13</v>
      </c>
      <c r="C1541" s="2">
        <v>43602</v>
      </c>
      <c r="D1541" s="1" t="s">
        <v>135</v>
      </c>
      <c r="E1541" s="1"/>
      <c r="F1541" s="1" t="s">
        <v>1219</v>
      </c>
      <c r="G1541" s="3">
        <v>75</v>
      </c>
      <c r="H1541" s="3"/>
      <c r="I1541" s="1" t="s">
        <v>185</v>
      </c>
      <c r="J1541" s="1" t="s">
        <v>126</v>
      </c>
      <c r="K1541" s="1" t="s">
        <v>84</v>
      </c>
      <c r="L1541" s="1" t="s">
        <v>29</v>
      </c>
    </row>
    <row r="1542" spans="1:12" x14ac:dyDescent="0.2">
      <c r="A1542" s="1" t="s">
        <v>234</v>
      </c>
      <c r="B1542" s="1" t="s">
        <v>13</v>
      </c>
      <c r="C1542" s="2">
        <v>43602</v>
      </c>
      <c r="D1542" s="1" t="s">
        <v>135</v>
      </c>
      <c r="E1542" s="1"/>
      <c r="F1542" s="1" t="s">
        <v>1301</v>
      </c>
      <c r="G1542" s="3">
        <v>958.93</v>
      </c>
      <c r="H1542" s="3"/>
      <c r="I1542" s="1" t="s">
        <v>83</v>
      </c>
      <c r="J1542" s="1" t="s">
        <v>176</v>
      </c>
      <c r="K1542" s="1" t="s">
        <v>12</v>
      </c>
      <c r="L1542" s="1" t="s">
        <v>265</v>
      </c>
    </row>
    <row r="1543" spans="1:12" x14ac:dyDescent="0.2">
      <c r="A1543" s="1" t="s">
        <v>234</v>
      </c>
      <c r="B1543" s="1" t="s">
        <v>13</v>
      </c>
      <c r="C1543" s="2">
        <v>43602</v>
      </c>
      <c r="D1543" s="1" t="s">
        <v>135</v>
      </c>
      <c r="E1543" s="1"/>
      <c r="F1543" s="1" t="s">
        <v>1302</v>
      </c>
      <c r="G1543" s="3">
        <v>702.1</v>
      </c>
      <c r="H1543" s="3"/>
      <c r="I1543" s="1" t="s">
        <v>119</v>
      </c>
      <c r="J1543" s="1" t="s">
        <v>86</v>
      </c>
      <c r="K1543" s="1" t="s">
        <v>12</v>
      </c>
      <c r="L1543" s="1" t="s">
        <v>372</v>
      </c>
    </row>
    <row r="1544" spans="1:12" x14ac:dyDescent="0.2">
      <c r="A1544" s="1" t="s">
        <v>234</v>
      </c>
      <c r="B1544" s="1" t="s">
        <v>13</v>
      </c>
      <c r="C1544" s="2">
        <v>43602</v>
      </c>
      <c r="D1544" s="1" t="s">
        <v>135</v>
      </c>
      <c r="E1544" s="1"/>
      <c r="F1544" s="1" t="s">
        <v>1303</v>
      </c>
      <c r="G1544" s="3">
        <v>846.77</v>
      </c>
      <c r="H1544" s="3"/>
      <c r="I1544" s="1" t="s">
        <v>119</v>
      </c>
      <c r="J1544" s="1" t="s">
        <v>86</v>
      </c>
      <c r="K1544" s="1" t="s">
        <v>12</v>
      </c>
      <c r="L1544" s="1" t="s">
        <v>294</v>
      </c>
    </row>
    <row r="1545" spans="1:12" x14ac:dyDescent="0.2">
      <c r="A1545" s="1" t="s">
        <v>234</v>
      </c>
      <c r="B1545" s="1" t="s">
        <v>13</v>
      </c>
      <c r="C1545" s="2">
        <v>43602</v>
      </c>
      <c r="D1545" s="1" t="s">
        <v>135</v>
      </c>
      <c r="E1545" s="1"/>
      <c r="F1545" s="1" t="s">
        <v>1304</v>
      </c>
      <c r="G1545" s="3">
        <v>650.72</v>
      </c>
      <c r="H1545" s="3"/>
      <c r="I1545" s="1" t="s">
        <v>119</v>
      </c>
      <c r="J1545" s="1" t="s">
        <v>86</v>
      </c>
      <c r="K1545" s="1" t="s">
        <v>12</v>
      </c>
      <c r="L1545" s="1" t="s">
        <v>356</v>
      </c>
    </row>
    <row r="1546" spans="1:12" x14ac:dyDescent="0.2">
      <c r="A1546" s="1" t="s">
        <v>234</v>
      </c>
      <c r="B1546" s="1" t="s">
        <v>13</v>
      </c>
      <c r="C1546" s="2">
        <v>43602</v>
      </c>
      <c r="D1546" s="1" t="s">
        <v>135</v>
      </c>
      <c r="E1546" s="1"/>
      <c r="F1546" s="1" t="s">
        <v>1305</v>
      </c>
      <c r="G1546" s="3">
        <v>925.59</v>
      </c>
      <c r="H1546" s="3"/>
      <c r="I1546" s="1" t="s">
        <v>119</v>
      </c>
      <c r="J1546" s="1" t="s">
        <v>86</v>
      </c>
      <c r="K1546" s="1" t="s">
        <v>12</v>
      </c>
      <c r="L1546" s="1" t="s">
        <v>287</v>
      </c>
    </row>
    <row r="1547" spans="1:12" x14ac:dyDescent="0.2">
      <c r="A1547" s="1" t="s">
        <v>234</v>
      </c>
      <c r="B1547" s="1" t="s">
        <v>13</v>
      </c>
      <c r="C1547" s="2">
        <v>43602</v>
      </c>
      <c r="D1547" s="1" t="s">
        <v>135</v>
      </c>
      <c r="E1547" s="1"/>
      <c r="F1547" s="1" t="s">
        <v>1284</v>
      </c>
      <c r="G1547" s="3">
        <v>799.62</v>
      </c>
      <c r="H1547" s="3"/>
      <c r="I1547" s="1" t="s">
        <v>123</v>
      </c>
      <c r="J1547" s="1" t="s">
        <v>124</v>
      </c>
      <c r="K1547" s="1" t="s">
        <v>12</v>
      </c>
      <c r="L1547" s="1" t="s">
        <v>77</v>
      </c>
    </row>
    <row r="1548" spans="1:12" x14ac:dyDescent="0.2">
      <c r="A1548" s="1" t="s">
        <v>234</v>
      </c>
      <c r="B1548" s="1" t="s">
        <v>13</v>
      </c>
      <c r="C1548" s="2">
        <v>43602</v>
      </c>
      <c r="D1548" s="1" t="s">
        <v>135</v>
      </c>
      <c r="E1548" s="1"/>
      <c r="F1548" s="1" t="s">
        <v>1259</v>
      </c>
      <c r="G1548" s="3">
        <v>495.76</v>
      </c>
      <c r="H1548" s="3"/>
      <c r="I1548" s="1" t="s">
        <v>123</v>
      </c>
      <c r="J1548" s="1" t="s">
        <v>124</v>
      </c>
      <c r="K1548" s="1" t="s">
        <v>12</v>
      </c>
      <c r="L1548" s="1" t="s">
        <v>49</v>
      </c>
    </row>
    <row r="1549" spans="1:12" x14ac:dyDescent="0.2">
      <c r="A1549" s="1" t="s">
        <v>234</v>
      </c>
      <c r="B1549" s="1" t="s">
        <v>13</v>
      </c>
      <c r="C1549" s="2">
        <v>43602</v>
      </c>
      <c r="D1549" s="1" t="s">
        <v>135</v>
      </c>
      <c r="E1549" s="1"/>
      <c r="F1549" s="1" t="s">
        <v>1306</v>
      </c>
      <c r="G1549" s="3">
        <v>377.9</v>
      </c>
      <c r="H1549" s="3"/>
      <c r="I1549" s="1" t="s">
        <v>123</v>
      </c>
      <c r="J1549" s="1" t="s">
        <v>124</v>
      </c>
      <c r="K1549" s="1" t="s">
        <v>12</v>
      </c>
      <c r="L1549" s="1" t="s">
        <v>261</v>
      </c>
    </row>
    <row r="1550" spans="1:12" x14ac:dyDescent="0.2">
      <c r="A1550" s="1" t="s">
        <v>234</v>
      </c>
      <c r="B1550" s="1" t="s">
        <v>13</v>
      </c>
      <c r="C1550" s="2">
        <v>43602</v>
      </c>
      <c r="D1550" s="1" t="s">
        <v>135</v>
      </c>
      <c r="E1550" s="1"/>
      <c r="F1550" s="1" t="s">
        <v>1306</v>
      </c>
      <c r="G1550" s="3">
        <v>643.45000000000005</v>
      </c>
      <c r="H1550" s="3"/>
      <c r="I1550" s="1" t="s">
        <v>185</v>
      </c>
      <c r="J1550" s="1" t="s">
        <v>126</v>
      </c>
      <c r="K1550" s="1" t="s">
        <v>12</v>
      </c>
      <c r="L1550" s="1" t="s">
        <v>261</v>
      </c>
    </row>
    <row r="1551" spans="1:12" x14ac:dyDescent="0.2">
      <c r="A1551" s="1" t="s">
        <v>234</v>
      </c>
      <c r="B1551" s="1" t="s">
        <v>13</v>
      </c>
      <c r="C1551" s="2">
        <v>43602</v>
      </c>
      <c r="D1551" s="1" t="s">
        <v>135</v>
      </c>
      <c r="E1551" s="1"/>
      <c r="F1551" s="1" t="s">
        <v>1209</v>
      </c>
      <c r="G1551" s="3">
        <v>665.45</v>
      </c>
      <c r="H1551" s="3"/>
      <c r="I1551" s="1" t="s">
        <v>120</v>
      </c>
      <c r="J1551" s="1" t="s">
        <v>171</v>
      </c>
      <c r="K1551" s="1" t="s">
        <v>12</v>
      </c>
      <c r="L1551" s="1" t="s">
        <v>110</v>
      </c>
    </row>
    <row r="1552" spans="1:12" x14ac:dyDescent="0.2">
      <c r="A1552" s="1" t="s">
        <v>234</v>
      </c>
      <c r="B1552" s="1" t="s">
        <v>13</v>
      </c>
      <c r="C1552" s="2">
        <v>43602</v>
      </c>
      <c r="D1552" s="1" t="s">
        <v>135</v>
      </c>
      <c r="E1552" s="1"/>
      <c r="F1552" s="1" t="s">
        <v>1307</v>
      </c>
      <c r="G1552" s="3">
        <v>604.57000000000005</v>
      </c>
      <c r="H1552" s="3"/>
      <c r="I1552" s="1" t="s">
        <v>119</v>
      </c>
      <c r="J1552" s="1" t="s">
        <v>86</v>
      </c>
      <c r="K1552" s="1" t="s">
        <v>12</v>
      </c>
      <c r="L1552" s="1" t="s">
        <v>325</v>
      </c>
    </row>
    <row r="1553" spans="1:12" x14ac:dyDescent="0.2">
      <c r="A1553" s="1" t="s">
        <v>234</v>
      </c>
      <c r="B1553" s="1" t="s">
        <v>13</v>
      </c>
      <c r="C1553" s="2">
        <v>43602</v>
      </c>
      <c r="D1553" s="1" t="s">
        <v>135</v>
      </c>
      <c r="E1553" s="1"/>
      <c r="F1553" s="1" t="s">
        <v>1308</v>
      </c>
      <c r="G1553" s="3">
        <v>851.66</v>
      </c>
      <c r="H1553" s="3"/>
      <c r="I1553" s="1" t="s">
        <v>119</v>
      </c>
      <c r="J1553" s="1" t="s">
        <v>86</v>
      </c>
      <c r="K1553" s="1" t="s">
        <v>12</v>
      </c>
      <c r="L1553" s="1" t="s">
        <v>72</v>
      </c>
    </row>
    <row r="1554" spans="1:12" x14ac:dyDescent="0.2">
      <c r="A1554" s="1" t="s">
        <v>234</v>
      </c>
      <c r="B1554" s="1" t="s">
        <v>13</v>
      </c>
      <c r="C1554" s="2">
        <v>43602</v>
      </c>
      <c r="D1554" s="1" t="s">
        <v>135</v>
      </c>
      <c r="E1554" s="1"/>
      <c r="F1554" s="1" t="s">
        <v>1309</v>
      </c>
      <c r="G1554" s="3">
        <v>2820.31</v>
      </c>
      <c r="H1554" s="3"/>
      <c r="I1554" s="1" t="s">
        <v>119</v>
      </c>
      <c r="J1554" s="1" t="s">
        <v>86</v>
      </c>
      <c r="K1554" s="1" t="s">
        <v>12</v>
      </c>
      <c r="L1554" s="1" t="s">
        <v>15</v>
      </c>
    </row>
    <row r="1555" spans="1:12" x14ac:dyDescent="0.2">
      <c r="A1555" s="1" t="s">
        <v>234</v>
      </c>
      <c r="B1555" s="1" t="s">
        <v>13</v>
      </c>
      <c r="C1555" s="2">
        <v>43602</v>
      </c>
      <c r="D1555" s="1" t="s">
        <v>135</v>
      </c>
      <c r="E1555" s="1"/>
      <c r="F1555" s="1" t="s">
        <v>1310</v>
      </c>
      <c r="G1555" s="3">
        <v>646.1</v>
      </c>
      <c r="H1555" s="3"/>
      <c r="I1555" s="1" t="s">
        <v>177</v>
      </c>
      <c r="J1555" s="1" t="s">
        <v>178</v>
      </c>
      <c r="K1555" s="1" t="s">
        <v>12</v>
      </c>
      <c r="L1555" s="1" t="s">
        <v>349</v>
      </c>
    </row>
    <row r="1556" spans="1:12" x14ac:dyDescent="0.2">
      <c r="A1556" s="1" t="s">
        <v>234</v>
      </c>
      <c r="B1556" s="1" t="s">
        <v>13</v>
      </c>
      <c r="C1556" s="2">
        <v>43602</v>
      </c>
      <c r="D1556" s="1" t="s">
        <v>135</v>
      </c>
      <c r="E1556" s="1"/>
      <c r="F1556" s="1" t="s">
        <v>1255</v>
      </c>
      <c r="G1556" s="3">
        <v>284.29000000000002</v>
      </c>
      <c r="H1556" s="3"/>
      <c r="I1556" s="1" t="s">
        <v>83</v>
      </c>
      <c r="J1556" s="1" t="s">
        <v>176</v>
      </c>
      <c r="K1556" s="1" t="s">
        <v>12</v>
      </c>
      <c r="L1556" s="1" t="s">
        <v>68</v>
      </c>
    </row>
    <row r="1557" spans="1:12" x14ac:dyDescent="0.2">
      <c r="A1557" s="1" t="s">
        <v>234</v>
      </c>
      <c r="B1557" s="1" t="s">
        <v>13</v>
      </c>
      <c r="C1557" s="2">
        <v>43602</v>
      </c>
      <c r="D1557" s="1" t="s">
        <v>135</v>
      </c>
      <c r="E1557" s="1"/>
      <c r="F1557" s="1" t="s">
        <v>1311</v>
      </c>
      <c r="G1557" s="3">
        <v>550.08000000000004</v>
      </c>
      <c r="H1557" s="3"/>
      <c r="I1557" s="1" t="s">
        <v>119</v>
      </c>
      <c r="J1557" s="1" t="s">
        <v>86</v>
      </c>
      <c r="K1557" s="1" t="s">
        <v>12</v>
      </c>
      <c r="L1557" s="1" t="s">
        <v>491</v>
      </c>
    </row>
    <row r="1558" spans="1:12" x14ac:dyDescent="0.2">
      <c r="A1558" s="1" t="s">
        <v>234</v>
      </c>
      <c r="B1558" s="1" t="s">
        <v>13</v>
      </c>
      <c r="C1558" s="2">
        <v>43602</v>
      </c>
      <c r="D1558" s="1" t="s">
        <v>135</v>
      </c>
      <c r="E1558" s="1"/>
      <c r="F1558" s="1" t="s">
        <v>1312</v>
      </c>
      <c r="G1558" s="3">
        <v>653.21</v>
      </c>
      <c r="H1558" s="3"/>
      <c r="I1558" s="1" t="s">
        <v>119</v>
      </c>
      <c r="J1558" s="1" t="s">
        <v>86</v>
      </c>
      <c r="K1558" s="1" t="s">
        <v>12</v>
      </c>
      <c r="L1558" s="1" t="s">
        <v>364</v>
      </c>
    </row>
    <row r="1559" spans="1:12" x14ac:dyDescent="0.2">
      <c r="A1559" s="1" t="s">
        <v>234</v>
      </c>
      <c r="B1559" s="1" t="s">
        <v>13</v>
      </c>
      <c r="C1559" s="2">
        <v>43602</v>
      </c>
      <c r="D1559" s="1" t="s">
        <v>135</v>
      </c>
      <c r="E1559" s="1"/>
      <c r="F1559" s="1" t="s">
        <v>1313</v>
      </c>
      <c r="G1559" s="3">
        <v>1839.98</v>
      </c>
      <c r="H1559" s="3"/>
      <c r="I1559" s="1" t="s">
        <v>119</v>
      </c>
      <c r="J1559" s="1" t="s">
        <v>86</v>
      </c>
      <c r="K1559" s="1" t="s">
        <v>12</v>
      </c>
      <c r="L1559" s="1" t="s">
        <v>397</v>
      </c>
    </row>
    <row r="1560" spans="1:12" x14ac:dyDescent="0.2">
      <c r="A1560" s="1" t="s">
        <v>234</v>
      </c>
      <c r="B1560" s="1" t="s">
        <v>13</v>
      </c>
      <c r="C1560" s="2">
        <v>43602</v>
      </c>
      <c r="D1560" s="1" t="s">
        <v>135</v>
      </c>
      <c r="E1560" s="1"/>
      <c r="F1560" s="1" t="s">
        <v>1314</v>
      </c>
      <c r="G1560" s="3">
        <v>911.69</v>
      </c>
      <c r="H1560" s="3"/>
      <c r="I1560" s="1" t="s">
        <v>83</v>
      </c>
      <c r="J1560" s="1" t="s">
        <v>176</v>
      </c>
      <c r="K1560" s="1" t="s">
        <v>12</v>
      </c>
      <c r="L1560" s="1" t="s">
        <v>98</v>
      </c>
    </row>
    <row r="1561" spans="1:12" x14ac:dyDescent="0.2">
      <c r="A1561" s="1" t="s">
        <v>234</v>
      </c>
      <c r="B1561" s="1" t="s">
        <v>13</v>
      </c>
      <c r="C1561" s="2">
        <v>43602</v>
      </c>
      <c r="D1561" s="1" t="s">
        <v>135</v>
      </c>
      <c r="E1561" s="1"/>
      <c r="F1561" s="1" t="s">
        <v>1315</v>
      </c>
      <c r="G1561" s="3">
        <v>678.7</v>
      </c>
      <c r="H1561" s="3"/>
      <c r="I1561" s="1" t="s">
        <v>177</v>
      </c>
      <c r="J1561" s="1" t="s">
        <v>178</v>
      </c>
      <c r="K1561" s="1" t="s">
        <v>12</v>
      </c>
      <c r="L1561" s="1" t="s">
        <v>384</v>
      </c>
    </row>
    <row r="1562" spans="1:12" x14ac:dyDescent="0.2">
      <c r="A1562" s="1" t="s">
        <v>234</v>
      </c>
      <c r="B1562" s="1" t="s">
        <v>13</v>
      </c>
      <c r="C1562" s="2">
        <v>43602</v>
      </c>
      <c r="D1562" s="1" t="s">
        <v>135</v>
      </c>
      <c r="E1562" s="1"/>
      <c r="F1562" s="1" t="s">
        <v>1316</v>
      </c>
      <c r="G1562" s="3">
        <v>1053.1600000000001</v>
      </c>
      <c r="H1562" s="3"/>
      <c r="I1562" s="1" t="s">
        <v>83</v>
      </c>
      <c r="J1562" s="1" t="s">
        <v>176</v>
      </c>
      <c r="K1562" s="1" t="s">
        <v>12</v>
      </c>
      <c r="L1562" s="1" t="s">
        <v>44</v>
      </c>
    </row>
    <row r="1563" spans="1:12" x14ac:dyDescent="0.2">
      <c r="A1563" s="1" t="s">
        <v>234</v>
      </c>
      <c r="B1563" s="1" t="s">
        <v>13</v>
      </c>
      <c r="C1563" s="2">
        <v>43602</v>
      </c>
      <c r="D1563" s="1" t="s">
        <v>135</v>
      </c>
      <c r="E1563" s="1"/>
      <c r="F1563" s="1" t="s">
        <v>1317</v>
      </c>
      <c r="G1563" s="3">
        <v>1053.75</v>
      </c>
      <c r="H1563" s="3"/>
      <c r="I1563" s="1" t="s">
        <v>120</v>
      </c>
      <c r="J1563" s="1" t="s">
        <v>171</v>
      </c>
      <c r="K1563" s="1" t="s">
        <v>12</v>
      </c>
      <c r="L1563" s="1" t="s">
        <v>58</v>
      </c>
    </row>
    <row r="1564" spans="1:12" x14ac:dyDescent="0.2">
      <c r="A1564" s="1" t="s">
        <v>234</v>
      </c>
      <c r="B1564" s="1" t="s">
        <v>13</v>
      </c>
      <c r="C1564" s="2">
        <v>43602</v>
      </c>
      <c r="D1564" s="1" t="s">
        <v>135</v>
      </c>
      <c r="E1564" s="1"/>
      <c r="F1564" s="1" t="s">
        <v>1318</v>
      </c>
      <c r="G1564" s="3">
        <v>1542.86</v>
      </c>
      <c r="H1564" s="3"/>
      <c r="I1564" s="1" t="s">
        <v>119</v>
      </c>
      <c r="J1564" s="1" t="s">
        <v>86</v>
      </c>
      <c r="K1564" s="1" t="s">
        <v>12</v>
      </c>
      <c r="L1564" s="1" t="s">
        <v>54</v>
      </c>
    </row>
    <row r="1565" spans="1:12" x14ac:dyDescent="0.2">
      <c r="A1565" s="1" t="s">
        <v>234</v>
      </c>
      <c r="B1565" s="1" t="s">
        <v>13</v>
      </c>
      <c r="C1565" s="2">
        <v>43602</v>
      </c>
      <c r="D1565" s="1" t="s">
        <v>135</v>
      </c>
      <c r="E1565" s="1"/>
      <c r="F1565" s="1" t="s">
        <v>1319</v>
      </c>
      <c r="G1565" s="3">
        <v>1345.09</v>
      </c>
      <c r="H1565" s="3"/>
      <c r="I1565" s="1" t="s">
        <v>119</v>
      </c>
      <c r="J1565" s="1" t="s">
        <v>86</v>
      </c>
      <c r="K1565" s="1" t="s">
        <v>12</v>
      </c>
      <c r="L1565" s="1" t="s">
        <v>407</v>
      </c>
    </row>
    <row r="1566" spans="1:12" x14ac:dyDescent="0.2">
      <c r="A1566" s="1" t="s">
        <v>234</v>
      </c>
      <c r="B1566" s="1" t="s">
        <v>13</v>
      </c>
      <c r="C1566" s="2">
        <v>43602</v>
      </c>
      <c r="D1566" s="1" t="s">
        <v>135</v>
      </c>
      <c r="E1566" s="1"/>
      <c r="F1566" s="1" t="s">
        <v>1320</v>
      </c>
      <c r="G1566" s="3">
        <v>673.83</v>
      </c>
      <c r="H1566" s="3"/>
      <c r="I1566" s="1" t="s">
        <v>119</v>
      </c>
      <c r="J1566" s="1" t="s">
        <v>86</v>
      </c>
      <c r="K1566" s="1" t="s">
        <v>12</v>
      </c>
      <c r="L1566" s="1" t="s">
        <v>39</v>
      </c>
    </row>
    <row r="1567" spans="1:12" x14ac:dyDescent="0.2">
      <c r="A1567" s="1" t="s">
        <v>234</v>
      </c>
      <c r="B1567" s="1" t="s">
        <v>13</v>
      </c>
      <c r="C1567" s="2">
        <v>43602</v>
      </c>
      <c r="D1567" s="1" t="s">
        <v>135</v>
      </c>
      <c r="E1567" s="1"/>
      <c r="F1567" s="1" t="s">
        <v>1321</v>
      </c>
      <c r="G1567" s="3">
        <v>553.79999999999995</v>
      </c>
      <c r="H1567" s="3"/>
      <c r="I1567" s="1" t="s">
        <v>119</v>
      </c>
      <c r="J1567" s="1" t="s">
        <v>86</v>
      </c>
      <c r="K1567" s="1" t="s">
        <v>12</v>
      </c>
      <c r="L1567" s="1" t="s">
        <v>342</v>
      </c>
    </row>
    <row r="1568" spans="1:12" x14ac:dyDescent="0.2">
      <c r="A1568" s="1" t="s">
        <v>234</v>
      </c>
      <c r="B1568" s="1" t="s">
        <v>13</v>
      </c>
      <c r="C1568" s="2">
        <v>43602</v>
      </c>
      <c r="D1568" s="1" t="s">
        <v>135</v>
      </c>
      <c r="E1568" s="1"/>
      <c r="F1568" s="1" t="s">
        <v>1213</v>
      </c>
      <c r="G1568" s="3">
        <v>134.57</v>
      </c>
      <c r="H1568" s="3"/>
      <c r="I1568" s="1" t="s">
        <v>83</v>
      </c>
      <c r="J1568" s="1" t="s">
        <v>176</v>
      </c>
      <c r="K1568" s="1" t="s">
        <v>12</v>
      </c>
      <c r="L1568" s="1" t="s">
        <v>64</v>
      </c>
    </row>
    <row r="1569" spans="1:12" x14ac:dyDescent="0.2">
      <c r="A1569" s="1" t="s">
        <v>234</v>
      </c>
      <c r="B1569" s="1" t="s">
        <v>13</v>
      </c>
      <c r="C1569" s="2">
        <v>43602</v>
      </c>
      <c r="D1569" s="1" t="s">
        <v>135</v>
      </c>
      <c r="E1569" s="1"/>
      <c r="F1569" s="1" t="s">
        <v>1322</v>
      </c>
      <c r="G1569" s="3">
        <v>936.98</v>
      </c>
      <c r="H1569" s="3"/>
      <c r="I1569" s="1" t="s">
        <v>120</v>
      </c>
      <c r="J1569" s="1" t="s">
        <v>171</v>
      </c>
      <c r="K1569" s="1" t="s">
        <v>12</v>
      </c>
      <c r="L1569" s="1" t="s">
        <v>352</v>
      </c>
    </row>
    <row r="1570" spans="1:12" x14ac:dyDescent="0.2">
      <c r="A1570" s="1" t="s">
        <v>234</v>
      </c>
      <c r="B1570" s="1" t="s">
        <v>13</v>
      </c>
      <c r="C1570" s="2">
        <v>43602</v>
      </c>
      <c r="D1570" s="1" t="s">
        <v>135</v>
      </c>
      <c r="E1570" s="1"/>
      <c r="F1570" s="1" t="s">
        <v>1323</v>
      </c>
      <c r="G1570" s="3">
        <v>473.31</v>
      </c>
      <c r="H1570" s="3"/>
      <c r="I1570" s="1" t="s">
        <v>119</v>
      </c>
      <c r="J1570" s="1" t="s">
        <v>86</v>
      </c>
      <c r="K1570" s="1" t="s">
        <v>12</v>
      </c>
      <c r="L1570" s="1" t="s">
        <v>53</v>
      </c>
    </row>
    <row r="1571" spans="1:12" x14ac:dyDescent="0.2">
      <c r="A1571" s="1" t="s">
        <v>234</v>
      </c>
      <c r="B1571" s="1" t="s">
        <v>13</v>
      </c>
      <c r="C1571" s="2">
        <v>43602</v>
      </c>
      <c r="D1571" s="1" t="s">
        <v>135</v>
      </c>
      <c r="E1571" s="1"/>
      <c r="F1571" s="1" t="s">
        <v>1324</v>
      </c>
      <c r="G1571" s="3">
        <v>584.03</v>
      </c>
      <c r="H1571" s="3"/>
      <c r="I1571" s="1" t="s">
        <v>119</v>
      </c>
      <c r="J1571" s="1" t="s">
        <v>86</v>
      </c>
      <c r="K1571" s="1" t="s">
        <v>12</v>
      </c>
      <c r="L1571" s="1" t="s">
        <v>296</v>
      </c>
    </row>
    <row r="1572" spans="1:12" x14ac:dyDescent="0.2">
      <c r="A1572" s="1" t="s">
        <v>234</v>
      </c>
      <c r="B1572" s="1" t="s">
        <v>13</v>
      </c>
      <c r="C1572" s="2">
        <v>43602</v>
      </c>
      <c r="D1572" s="1" t="s">
        <v>135</v>
      </c>
      <c r="E1572" s="1"/>
      <c r="F1572" s="1" t="s">
        <v>1274</v>
      </c>
      <c r="G1572" s="3">
        <v>1411.42</v>
      </c>
      <c r="H1572" s="3"/>
      <c r="I1572" s="1" t="s">
        <v>83</v>
      </c>
      <c r="J1572" s="1" t="s">
        <v>176</v>
      </c>
      <c r="K1572" s="1" t="s">
        <v>84</v>
      </c>
      <c r="L1572" s="1" t="s">
        <v>306</v>
      </c>
    </row>
    <row r="1573" spans="1:12" x14ac:dyDescent="0.2">
      <c r="A1573" s="1" t="s">
        <v>234</v>
      </c>
      <c r="B1573" s="1" t="s">
        <v>13</v>
      </c>
      <c r="C1573" s="2">
        <v>43602</v>
      </c>
      <c r="D1573" s="1" t="s">
        <v>135</v>
      </c>
      <c r="E1573" s="1"/>
      <c r="F1573" s="1" t="s">
        <v>1232</v>
      </c>
      <c r="G1573" s="3">
        <v>2091.83</v>
      </c>
      <c r="H1573" s="3"/>
      <c r="I1573" s="1" t="s">
        <v>87</v>
      </c>
      <c r="J1573" s="1" t="s">
        <v>116</v>
      </c>
      <c r="K1573" s="1" t="s">
        <v>84</v>
      </c>
      <c r="L1573" s="1" t="s">
        <v>241</v>
      </c>
    </row>
    <row r="1574" spans="1:12" x14ac:dyDescent="0.2">
      <c r="A1574" s="1" t="s">
        <v>234</v>
      </c>
      <c r="B1574" s="1" t="s">
        <v>13</v>
      </c>
      <c r="C1574" s="2">
        <v>43602</v>
      </c>
      <c r="D1574" s="1" t="s">
        <v>135</v>
      </c>
      <c r="E1574" s="1"/>
      <c r="F1574" s="1" t="s">
        <v>1325</v>
      </c>
      <c r="G1574" s="3">
        <v>1551.95</v>
      </c>
      <c r="H1574" s="3"/>
      <c r="I1574" s="1" t="s">
        <v>83</v>
      </c>
      <c r="J1574" s="1" t="s">
        <v>188</v>
      </c>
      <c r="K1574" s="1" t="s">
        <v>12</v>
      </c>
      <c r="L1574" s="1" t="s">
        <v>429</v>
      </c>
    </row>
    <row r="1575" spans="1:12" x14ac:dyDescent="0.2">
      <c r="A1575" s="1" t="s">
        <v>234</v>
      </c>
      <c r="B1575" s="1" t="s">
        <v>13</v>
      </c>
      <c r="C1575" s="2">
        <v>43602</v>
      </c>
      <c r="D1575" s="1" t="s">
        <v>135</v>
      </c>
      <c r="E1575" s="1"/>
      <c r="F1575" s="1" t="s">
        <v>1326</v>
      </c>
      <c r="G1575" s="3">
        <v>1105.94</v>
      </c>
      <c r="H1575" s="3"/>
      <c r="I1575" s="1" t="s">
        <v>119</v>
      </c>
      <c r="J1575" s="1" t="s">
        <v>86</v>
      </c>
      <c r="K1575" s="1" t="s">
        <v>12</v>
      </c>
      <c r="L1575" s="1" t="s">
        <v>382</v>
      </c>
    </row>
    <row r="1576" spans="1:12" x14ac:dyDescent="0.2">
      <c r="A1576" s="1" t="s">
        <v>234</v>
      </c>
      <c r="B1576" s="1" t="s">
        <v>13</v>
      </c>
      <c r="C1576" s="2">
        <v>43602</v>
      </c>
      <c r="D1576" s="1" t="s">
        <v>135</v>
      </c>
      <c r="E1576" s="1"/>
      <c r="F1576" s="1" t="s">
        <v>1217</v>
      </c>
      <c r="G1576" s="3">
        <v>70.39</v>
      </c>
      <c r="H1576" s="3"/>
      <c r="I1576" s="1" t="s">
        <v>83</v>
      </c>
      <c r="J1576" s="1" t="s">
        <v>279</v>
      </c>
      <c r="K1576" s="1" t="s">
        <v>12</v>
      </c>
      <c r="L1576" s="1" t="s">
        <v>17</v>
      </c>
    </row>
    <row r="1577" spans="1:12" x14ac:dyDescent="0.2">
      <c r="A1577" s="1" t="s">
        <v>234</v>
      </c>
      <c r="B1577" s="1" t="s">
        <v>13</v>
      </c>
      <c r="C1577" s="2">
        <v>43602</v>
      </c>
      <c r="D1577" s="1" t="s">
        <v>135</v>
      </c>
      <c r="E1577" s="1"/>
      <c r="F1577" s="1" t="s">
        <v>1327</v>
      </c>
      <c r="G1577" s="3">
        <v>1923.08</v>
      </c>
      <c r="H1577" s="3"/>
      <c r="I1577" s="1" t="s">
        <v>87</v>
      </c>
      <c r="J1577" s="1" t="s">
        <v>116</v>
      </c>
      <c r="K1577" s="1" t="s">
        <v>12</v>
      </c>
      <c r="L1577" s="1" t="s">
        <v>80</v>
      </c>
    </row>
    <row r="1578" spans="1:12" x14ac:dyDescent="0.2">
      <c r="A1578" s="1" t="s">
        <v>234</v>
      </c>
      <c r="B1578" s="1" t="s">
        <v>13</v>
      </c>
      <c r="C1578" s="2">
        <v>43602</v>
      </c>
      <c r="D1578" s="1" t="s">
        <v>135</v>
      </c>
      <c r="E1578" s="1"/>
      <c r="F1578" s="1" t="s">
        <v>1328</v>
      </c>
      <c r="G1578" s="3">
        <v>564.24</v>
      </c>
      <c r="H1578" s="3"/>
      <c r="I1578" s="1" t="s">
        <v>119</v>
      </c>
      <c r="J1578" s="1" t="s">
        <v>86</v>
      </c>
      <c r="K1578" s="1" t="s">
        <v>12</v>
      </c>
      <c r="L1578" s="1" t="s">
        <v>109</v>
      </c>
    </row>
    <row r="1579" spans="1:12" x14ac:dyDescent="0.2">
      <c r="A1579" s="1" t="s">
        <v>234</v>
      </c>
      <c r="B1579" s="1" t="s">
        <v>13</v>
      </c>
      <c r="C1579" s="2">
        <v>43602</v>
      </c>
      <c r="D1579" s="1" t="s">
        <v>135</v>
      </c>
      <c r="E1579" s="1"/>
      <c r="F1579" s="1" t="s">
        <v>1329</v>
      </c>
      <c r="G1579" s="3">
        <v>502.29</v>
      </c>
      <c r="H1579" s="3"/>
      <c r="I1579" s="1" t="s">
        <v>119</v>
      </c>
      <c r="J1579" s="1" t="s">
        <v>86</v>
      </c>
      <c r="K1579" s="1" t="s">
        <v>12</v>
      </c>
      <c r="L1579" s="1" t="s">
        <v>20</v>
      </c>
    </row>
    <row r="1580" spans="1:12" x14ac:dyDescent="0.2">
      <c r="A1580" s="1" t="s">
        <v>234</v>
      </c>
      <c r="B1580" s="1" t="s">
        <v>13</v>
      </c>
      <c r="C1580" s="2">
        <v>43602</v>
      </c>
      <c r="D1580" s="1" t="s">
        <v>135</v>
      </c>
      <c r="E1580" s="1"/>
      <c r="F1580" s="1" t="s">
        <v>1330</v>
      </c>
      <c r="G1580" s="3">
        <v>636.13</v>
      </c>
      <c r="H1580" s="3"/>
      <c r="I1580" s="1" t="s">
        <v>119</v>
      </c>
      <c r="J1580" s="1" t="s">
        <v>86</v>
      </c>
      <c r="K1580" s="1" t="s">
        <v>12</v>
      </c>
      <c r="L1580" s="1" t="s">
        <v>387</v>
      </c>
    </row>
    <row r="1581" spans="1:12" x14ac:dyDescent="0.2">
      <c r="A1581" s="1" t="s">
        <v>234</v>
      </c>
      <c r="B1581" s="1" t="s">
        <v>13</v>
      </c>
      <c r="C1581" s="2">
        <v>43602</v>
      </c>
      <c r="D1581" s="1" t="s">
        <v>135</v>
      </c>
      <c r="E1581" s="1"/>
      <c r="F1581" s="1" t="s">
        <v>1274</v>
      </c>
      <c r="G1581" s="3">
        <v>400.04</v>
      </c>
      <c r="H1581" s="3"/>
      <c r="I1581" s="1" t="s">
        <v>119</v>
      </c>
      <c r="J1581" s="1" t="s">
        <v>86</v>
      </c>
      <c r="K1581" s="1" t="s">
        <v>84</v>
      </c>
      <c r="L1581" s="1" t="s">
        <v>306</v>
      </c>
    </row>
    <row r="1582" spans="1:12" x14ac:dyDescent="0.2">
      <c r="A1582" s="1" t="s">
        <v>234</v>
      </c>
      <c r="B1582" s="1" t="s">
        <v>13</v>
      </c>
      <c r="C1582" s="2">
        <v>43602</v>
      </c>
      <c r="D1582" s="1" t="s">
        <v>135</v>
      </c>
      <c r="E1582" s="1"/>
      <c r="F1582" s="1" t="s">
        <v>1331</v>
      </c>
      <c r="G1582" s="3">
        <v>676.1</v>
      </c>
      <c r="H1582" s="3"/>
      <c r="I1582" s="1" t="s">
        <v>177</v>
      </c>
      <c r="J1582" s="1" t="s">
        <v>178</v>
      </c>
      <c r="K1582" s="1" t="s">
        <v>12</v>
      </c>
      <c r="L1582" s="1" t="s">
        <v>1154</v>
      </c>
    </row>
    <row r="1583" spans="1:12" x14ac:dyDescent="0.2">
      <c r="A1583" s="1" t="s">
        <v>234</v>
      </c>
      <c r="B1583" s="1" t="s">
        <v>13</v>
      </c>
      <c r="C1583" s="2">
        <v>43602</v>
      </c>
      <c r="D1583" s="1" t="s">
        <v>135</v>
      </c>
      <c r="E1583" s="1"/>
      <c r="F1583" s="1" t="s">
        <v>1271</v>
      </c>
      <c r="G1583" s="3">
        <v>259.61</v>
      </c>
      <c r="H1583" s="3"/>
      <c r="I1583" s="1" t="s">
        <v>185</v>
      </c>
      <c r="J1583" s="1" t="s">
        <v>126</v>
      </c>
      <c r="K1583" s="1" t="s">
        <v>84</v>
      </c>
      <c r="L1583" s="1" t="s">
        <v>26</v>
      </c>
    </row>
    <row r="1584" spans="1:12" x14ac:dyDescent="0.2">
      <c r="A1584" s="1" t="s">
        <v>234</v>
      </c>
      <c r="B1584" s="1" t="s">
        <v>13</v>
      </c>
      <c r="C1584" s="2">
        <v>43602</v>
      </c>
      <c r="D1584" s="1" t="s">
        <v>135</v>
      </c>
      <c r="E1584" s="1"/>
      <c r="F1584" s="1" t="s">
        <v>1332</v>
      </c>
      <c r="G1584" s="3">
        <v>1380.17</v>
      </c>
      <c r="H1584" s="3"/>
      <c r="I1584" s="1" t="s">
        <v>106</v>
      </c>
      <c r="J1584" s="1" t="s">
        <v>122</v>
      </c>
      <c r="K1584" s="1" t="s">
        <v>12</v>
      </c>
      <c r="L1584" s="1" t="s">
        <v>21</v>
      </c>
    </row>
    <row r="1585" spans="1:12" x14ac:dyDescent="0.2">
      <c r="A1585" s="1" t="s">
        <v>234</v>
      </c>
      <c r="B1585" s="1" t="s">
        <v>13</v>
      </c>
      <c r="C1585" s="2">
        <v>43602</v>
      </c>
      <c r="D1585" s="1" t="s">
        <v>135</v>
      </c>
      <c r="E1585" s="1"/>
      <c r="F1585" s="1" t="s">
        <v>1274</v>
      </c>
      <c r="G1585" s="3">
        <v>60.25</v>
      </c>
      <c r="H1585" s="3"/>
      <c r="I1585" s="1" t="s">
        <v>106</v>
      </c>
      <c r="J1585" s="1" t="s">
        <v>121</v>
      </c>
      <c r="K1585" s="1" t="s">
        <v>84</v>
      </c>
      <c r="L1585" s="1" t="s">
        <v>306</v>
      </c>
    </row>
    <row r="1586" spans="1:12" x14ac:dyDescent="0.2">
      <c r="A1586" s="1" t="s">
        <v>234</v>
      </c>
      <c r="B1586" s="1" t="s">
        <v>13</v>
      </c>
      <c r="C1586" s="2">
        <v>43602</v>
      </c>
      <c r="D1586" s="1" t="s">
        <v>135</v>
      </c>
      <c r="E1586" s="1"/>
      <c r="F1586" s="1" t="s">
        <v>1333</v>
      </c>
      <c r="G1586" s="3">
        <v>649.79999999999995</v>
      </c>
      <c r="H1586" s="3"/>
      <c r="I1586" s="1" t="s">
        <v>83</v>
      </c>
      <c r="J1586" s="1" t="s">
        <v>176</v>
      </c>
      <c r="K1586" s="1" t="s">
        <v>12</v>
      </c>
      <c r="L1586" s="1" t="s">
        <v>431</v>
      </c>
    </row>
    <row r="1587" spans="1:12" x14ac:dyDescent="0.2">
      <c r="A1587" s="1" t="s">
        <v>234</v>
      </c>
      <c r="B1587" s="1" t="s">
        <v>13</v>
      </c>
      <c r="C1587" s="2">
        <v>43602</v>
      </c>
      <c r="D1587" s="1" t="s">
        <v>135</v>
      </c>
      <c r="E1587" s="1"/>
      <c r="F1587" s="1" t="s">
        <v>1217</v>
      </c>
      <c r="G1587" s="3">
        <v>281.58</v>
      </c>
      <c r="H1587" s="3"/>
      <c r="I1587" s="1" t="s">
        <v>83</v>
      </c>
      <c r="J1587" s="1" t="s">
        <v>391</v>
      </c>
      <c r="K1587" s="1" t="s">
        <v>12</v>
      </c>
      <c r="L1587" s="1" t="s">
        <v>17</v>
      </c>
    </row>
    <row r="1588" spans="1:12" x14ac:dyDescent="0.2">
      <c r="A1588" s="1" t="s">
        <v>234</v>
      </c>
      <c r="B1588" s="1" t="s">
        <v>13</v>
      </c>
      <c r="C1588" s="2">
        <v>43602</v>
      </c>
      <c r="D1588" s="1" t="s">
        <v>135</v>
      </c>
      <c r="E1588" s="1"/>
      <c r="F1588" s="1" t="s">
        <v>1334</v>
      </c>
      <c r="G1588" s="3">
        <v>1047.1300000000001</v>
      </c>
      <c r="H1588" s="3"/>
      <c r="I1588" s="1" t="s">
        <v>83</v>
      </c>
      <c r="J1588" s="1" t="s">
        <v>174</v>
      </c>
      <c r="K1588" s="1" t="s">
        <v>12</v>
      </c>
      <c r="L1588" s="1" t="s">
        <v>425</v>
      </c>
    </row>
    <row r="1589" spans="1:12" x14ac:dyDescent="0.2">
      <c r="A1589" s="1" t="s">
        <v>234</v>
      </c>
      <c r="B1589" s="1" t="s">
        <v>13</v>
      </c>
      <c r="C1589" s="2">
        <v>43602</v>
      </c>
      <c r="D1589" s="1" t="s">
        <v>135</v>
      </c>
      <c r="E1589" s="1"/>
      <c r="F1589" s="1" t="s">
        <v>1335</v>
      </c>
      <c r="G1589" s="3">
        <v>657.93</v>
      </c>
      <c r="H1589" s="3"/>
      <c r="I1589" s="1" t="s">
        <v>119</v>
      </c>
      <c r="J1589" s="1" t="s">
        <v>86</v>
      </c>
      <c r="K1589" s="1" t="s">
        <v>12</v>
      </c>
      <c r="L1589" s="1" t="s">
        <v>366</v>
      </c>
    </row>
    <row r="1590" spans="1:12" x14ac:dyDescent="0.2">
      <c r="A1590" s="1" t="s">
        <v>234</v>
      </c>
      <c r="B1590" s="1" t="s">
        <v>13</v>
      </c>
      <c r="C1590" s="2">
        <v>43602</v>
      </c>
      <c r="D1590" s="1" t="s">
        <v>135</v>
      </c>
      <c r="E1590" s="1"/>
      <c r="F1590" s="1" t="s">
        <v>1271</v>
      </c>
      <c r="G1590" s="3">
        <v>1586.54</v>
      </c>
      <c r="H1590" s="3"/>
      <c r="I1590" s="1" t="s">
        <v>108</v>
      </c>
      <c r="J1590" s="1" t="s">
        <v>117</v>
      </c>
      <c r="K1590" s="1" t="s">
        <v>84</v>
      </c>
      <c r="L1590" s="1" t="s">
        <v>26</v>
      </c>
    </row>
    <row r="1591" spans="1:12" x14ac:dyDescent="0.2">
      <c r="A1591" s="1" t="s">
        <v>234</v>
      </c>
      <c r="B1591" s="1" t="s">
        <v>13</v>
      </c>
      <c r="C1591" s="2">
        <v>43602</v>
      </c>
      <c r="D1591" s="1" t="s">
        <v>135</v>
      </c>
      <c r="E1591" s="1"/>
      <c r="F1591" s="1" t="s">
        <v>1336</v>
      </c>
      <c r="G1591" s="3">
        <v>1121.2</v>
      </c>
      <c r="H1591" s="3"/>
      <c r="I1591" s="1" t="s">
        <v>87</v>
      </c>
      <c r="J1591" s="1" t="s">
        <v>253</v>
      </c>
      <c r="K1591" s="1" t="s">
        <v>12</v>
      </c>
      <c r="L1591" s="1" t="s">
        <v>74</v>
      </c>
    </row>
    <row r="1592" spans="1:12" x14ac:dyDescent="0.2">
      <c r="A1592" s="1" t="s">
        <v>234</v>
      </c>
      <c r="B1592" s="1" t="s">
        <v>13</v>
      </c>
      <c r="C1592" s="2">
        <v>43602</v>
      </c>
      <c r="D1592" s="1" t="s">
        <v>135</v>
      </c>
      <c r="E1592" s="1"/>
      <c r="F1592" s="1" t="s">
        <v>1337</v>
      </c>
      <c r="G1592" s="3">
        <v>1100.79</v>
      </c>
      <c r="H1592" s="3"/>
      <c r="I1592" s="1" t="s">
        <v>119</v>
      </c>
      <c r="J1592" s="1" t="s">
        <v>86</v>
      </c>
      <c r="K1592" s="1" t="s">
        <v>12</v>
      </c>
      <c r="L1592" s="1" t="s">
        <v>328</v>
      </c>
    </row>
    <row r="1593" spans="1:12" x14ac:dyDescent="0.2">
      <c r="A1593" s="1" t="s">
        <v>234</v>
      </c>
      <c r="B1593" s="1" t="s">
        <v>13</v>
      </c>
      <c r="C1593" s="2">
        <v>43602</v>
      </c>
      <c r="D1593" s="1" t="s">
        <v>135</v>
      </c>
      <c r="E1593" s="1"/>
      <c r="F1593" s="1" t="s">
        <v>1338</v>
      </c>
      <c r="G1593" s="3">
        <v>436.1</v>
      </c>
      <c r="H1593" s="3"/>
      <c r="I1593" s="1" t="s">
        <v>119</v>
      </c>
      <c r="J1593" s="1" t="s">
        <v>86</v>
      </c>
      <c r="K1593" s="1" t="s">
        <v>12</v>
      </c>
      <c r="L1593" s="1" t="s">
        <v>1011</v>
      </c>
    </row>
    <row r="1594" spans="1:12" x14ac:dyDescent="0.2">
      <c r="A1594" s="1" t="s">
        <v>234</v>
      </c>
      <c r="B1594" s="1" t="s">
        <v>13</v>
      </c>
      <c r="C1594" s="2">
        <v>43602</v>
      </c>
      <c r="D1594" s="1" t="s">
        <v>135</v>
      </c>
      <c r="E1594" s="1"/>
      <c r="F1594" s="1" t="s">
        <v>1235</v>
      </c>
      <c r="G1594" s="3">
        <v>294.18</v>
      </c>
      <c r="H1594" s="3"/>
      <c r="I1594" s="1" t="s">
        <v>123</v>
      </c>
      <c r="J1594" s="1" t="s">
        <v>124</v>
      </c>
      <c r="K1594" s="1" t="s">
        <v>12</v>
      </c>
      <c r="L1594" s="1" t="s">
        <v>304</v>
      </c>
    </row>
    <row r="1595" spans="1:12" x14ac:dyDescent="0.2">
      <c r="A1595" s="1" t="s">
        <v>234</v>
      </c>
      <c r="B1595" s="1" t="s">
        <v>13</v>
      </c>
      <c r="C1595" s="2">
        <v>43602</v>
      </c>
      <c r="D1595" s="1" t="s">
        <v>135</v>
      </c>
      <c r="E1595" s="1"/>
      <c r="F1595" s="1" t="s">
        <v>1339</v>
      </c>
      <c r="G1595" s="3">
        <v>1030.04</v>
      </c>
      <c r="H1595" s="3"/>
      <c r="I1595" s="1" t="s">
        <v>119</v>
      </c>
      <c r="J1595" s="1" t="s">
        <v>86</v>
      </c>
      <c r="K1595" s="1" t="s">
        <v>12</v>
      </c>
      <c r="L1595" s="1" t="s">
        <v>395</v>
      </c>
    </row>
    <row r="1596" spans="1:12" x14ac:dyDescent="0.2">
      <c r="A1596" s="1" t="s">
        <v>234</v>
      </c>
      <c r="B1596" s="1" t="s">
        <v>13</v>
      </c>
      <c r="C1596" s="2">
        <v>43602</v>
      </c>
      <c r="D1596" s="1" t="s">
        <v>135</v>
      </c>
      <c r="E1596" s="1"/>
      <c r="F1596" s="1" t="s">
        <v>1340</v>
      </c>
      <c r="G1596" s="3">
        <v>1489.07</v>
      </c>
      <c r="H1596" s="3"/>
      <c r="I1596" s="1" t="s">
        <v>119</v>
      </c>
      <c r="J1596" s="1" t="s">
        <v>86</v>
      </c>
      <c r="K1596" s="1" t="s">
        <v>12</v>
      </c>
      <c r="L1596" s="1" t="s">
        <v>32</v>
      </c>
    </row>
    <row r="1597" spans="1:12" x14ac:dyDescent="0.2">
      <c r="A1597" s="1" t="s">
        <v>234</v>
      </c>
      <c r="B1597" s="1" t="s">
        <v>13</v>
      </c>
      <c r="C1597" s="2">
        <v>43602</v>
      </c>
      <c r="D1597" s="1" t="s">
        <v>135</v>
      </c>
      <c r="E1597" s="1"/>
      <c r="F1597" s="1" t="s">
        <v>1284</v>
      </c>
      <c r="G1597" s="3">
        <v>354.96</v>
      </c>
      <c r="H1597" s="3"/>
      <c r="I1597" s="1" t="s">
        <v>179</v>
      </c>
      <c r="J1597" s="1" t="s">
        <v>89</v>
      </c>
      <c r="K1597" s="1" t="s">
        <v>12</v>
      </c>
      <c r="L1597" s="1" t="s">
        <v>77</v>
      </c>
    </row>
    <row r="1598" spans="1:12" x14ac:dyDescent="0.2">
      <c r="A1598" s="1" t="s">
        <v>234</v>
      </c>
      <c r="B1598" s="1" t="s">
        <v>13</v>
      </c>
      <c r="C1598" s="2">
        <v>43602</v>
      </c>
      <c r="D1598" s="1" t="s">
        <v>135</v>
      </c>
      <c r="E1598" s="1"/>
      <c r="F1598" s="1" t="s">
        <v>1341</v>
      </c>
      <c r="G1598" s="3">
        <v>125.47</v>
      </c>
      <c r="H1598" s="3"/>
      <c r="I1598" s="1" t="s">
        <v>106</v>
      </c>
      <c r="J1598" s="1" t="s">
        <v>121</v>
      </c>
      <c r="K1598" s="1" t="s">
        <v>84</v>
      </c>
      <c r="L1598" s="1" t="s">
        <v>66</v>
      </c>
    </row>
    <row r="1599" spans="1:12" x14ac:dyDescent="0.2">
      <c r="A1599" s="1" t="s">
        <v>234</v>
      </c>
      <c r="B1599" s="1" t="s">
        <v>13</v>
      </c>
      <c r="C1599" s="2">
        <v>43602</v>
      </c>
      <c r="D1599" s="1" t="s">
        <v>135</v>
      </c>
      <c r="E1599" s="1"/>
      <c r="F1599" s="1" t="s">
        <v>1219</v>
      </c>
      <c r="G1599" s="3">
        <v>250</v>
      </c>
      <c r="H1599" s="3"/>
      <c r="I1599" s="1" t="s">
        <v>83</v>
      </c>
      <c r="J1599" s="1" t="s">
        <v>176</v>
      </c>
      <c r="K1599" s="1" t="s">
        <v>84</v>
      </c>
      <c r="L1599" s="1" t="s">
        <v>29</v>
      </c>
    </row>
    <row r="1600" spans="1:12" x14ac:dyDescent="0.2">
      <c r="A1600" s="1" t="s">
        <v>234</v>
      </c>
      <c r="B1600" s="1" t="s">
        <v>13</v>
      </c>
      <c r="C1600" s="2">
        <v>43602</v>
      </c>
      <c r="D1600" s="1" t="s">
        <v>135</v>
      </c>
      <c r="E1600" s="1"/>
      <c r="F1600" s="1" t="s">
        <v>1342</v>
      </c>
      <c r="G1600" s="3">
        <v>1133.46</v>
      </c>
      <c r="H1600" s="3"/>
      <c r="I1600" s="1" t="s">
        <v>83</v>
      </c>
      <c r="J1600" s="1" t="s">
        <v>176</v>
      </c>
      <c r="K1600" s="1" t="s">
        <v>12</v>
      </c>
      <c r="L1600" s="1" t="s">
        <v>421</v>
      </c>
    </row>
    <row r="1601" spans="1:12" x14ac:dyDescent="0.2">
      <c r="A1601" s="1" t="s">
        <v>234</v>
      </c>
      <c r="B1601" s="1" t="s">
        <v>13</v>
      </c>
      <c r="C1601" s="2">
        <v>43602</v>
      </c>
      <c r="D1601" s="1" t="s">
        <v>135</v>
      </c>
      <c r="E1601" s="1"/>
      <c r="F1601" s="1" t="s">
        <v>1253</v>
      </c>
      <c r="G1601" s="3">
        <v>1183.75</v>
      </c>
      <c r="H1601" s="3"/>
      <c r="I1601" s="1" t="s">
        <v>83</v>
      </c>
      <c r="J1601" s="1" t="s">
        <v>174</v>
      </c>
      <c r="K1601" s="1" t="s">
        <v>12</v>
      </c>
      <c r="L1601" s="1" t="s">
        <v>73</v>
      </c>
    </row>
    <row r="1602" spans="1:12" x14ac:dyDescent="0.2">
      <c r="A1602" s="1" t="s">
        <v>234</v>
      </c>
      <c r="B1602" s="1" t="s">
        <v>13</v>
      </c>
      <c r="C1602" s="2">
        <v>43602</v>
      </c>
      <c r="D1602" s="1" t="s">
        <v>134</v>
      </c>
      <c r="E1602" s="1"/>
      <c r="F1602" s="1" t="s">
        <v>131</v>
      </c>
      <c r="G1602" s="3"/>
      <c r="H1602" s="3">
        <v>794.27</v>
      </c>
      <c r="I1602" s="1"/>
      <c r="J1602" s="1"/>
      <c r="K1602" s="1" t="s">
        <v>12</v>
      </c>
      <c r="L1602" s="1"/>
    </row>
    <row r="1603" spans="1:12" x14ac:dyDescent="0.2">
      <c r="A1603" s="1" t="s">
        <v>234</v>
      </c>
      <c r="B1603" s="1" t="s">
        <v>13</v>
      </c>
      <c r="C1603" s="2">
        <v>43602</v>
      </c>
      <c r="D1603" s="1" t="s">
        <v>135</v>
      </c>
      <c r="E1603" s="1"/>
      <c r="F1603" s="1" t="s">
        <v>1343</v>
      </c>
      <c r="G1603" s="3">
        <v>676.75</v>
      </c>
      <c r="H1603" s="3"/>
      <c r="I1603" s="1" t="s">
        <v>119</v>
      </c>
      <c r="J1603" s="1" t="s">
        <v>86</v>
      </c>
      <c r="K1603" s="1" t="s">
        <v>12</v>
      </c>
      <c r="L1603" s="1" t="s">
        <v>182</v>
      </c>
    </row>
    <row r="1604" spans="1:12" x14ac:dyDescent="0.2">
      <c r="A1604" s="1" t="s">
        <v>234</v>
      </c>
      <c r="B1604" s="1" t="s">
        <v>13</v>
      </c>
      <c r="C1604" s="2">
        <v>43602</v>
      </c>
      <c r="D1604" s="1" t="s">
        <v>135</v>
      </c>
      <c r="E1604" s="1"/>
      <c r="F1604" s="1" t="s">
        <v>1344</v>
      </c>
      <c r="G1604" s="3">
        <v>969.88</v>
      </c>
      <c r="H1604" s="3"/>
      <c r="I1604" s="1" t="s">
        <v>119</v>
      </c>
      <c r="J1604" s="1" t="s">
        <v>86</v>
      </c>
      <c r="K1604" s="1" t="s">
        <v>12</v>
      </c>
      <c r="L1604" s="1" t="s">
        <v>257</v>
      </c>
    </row>
    <row r="1605" spans="1:12" x14ac:dyDescent="0.2">
      <c r="A1605" s="1" t="s">
        <v>234</v>
      </c>
      <c r="B1605" s="1" t="s">
        <v>13</v>
      </c>
      <c r="C1605" s="2">
        <v>43602</v>
      </c>
      <c r="D1605" s="1" t="s">
        <v>135</v>
      </c>
      <c r="E1605" s="1"/>
      <c r="F1605" s="1" t="s">
        <v>1253</v>
      </c>
      <c r="G1605" s="3">
        <v>295.93</v>
      </c>
      <c r="H1605" s="3"/>
      <c r="I1605" s="1" t="s">
        <v>83</v>
      </c>
      <c r="J1605" s="1" t="s">
        <v>301</v>
      </c>
      <c r="K1605" s="1" t="s">
        <v>12</v>
      </c>
      <c r="L1605" s="1" t="s">
        <v>73</v>
      </c>
    </row>
    <row r="1606" spans="1:12" x14ac:dyDescent="0.2">
      <c r="A1606" s="1" t="s">
        <v>234</v>
      </c>
      <c r="B1606" s="1" t="s">
        <v>13</v>
      </c>
      <c r="C1606" s="2">
        <v>43602</v>
      </c>
      <c r="D1606" s="1" t="s">
        <v>135</v>
      </c>
      <c r="E1606" s="1"/>
      <c r="F1606" s="1" t="s">
        <v>1246</v>
      </c>
      <c r="G1606" s="3">
        <v>574.62</v>
      </c>
      <c r="H1606" s="3"/>
      <c r="I1606" s="1" t="s">
        <v>87</v>
      </c>
      <c r="J1606" s="1" t="s">
        <v>116</v>
      </c>
      <c r="K1606" s="1" t="s">
        <v>84</v>
      </c>
      <c r="L1606" s="1" t="s">
        <v>63</v>
      </c>
    </row>
    <row r="1607" spans="1:12" x14ac:dyDescent="0.2">
      <c r="A1607" s="1" t="s">
        <v>234</v>
      </c>
      <c r="B1607" s="1" t="s">
        <v>13</v>
      </c>
      <c r="C1607" s="2">
        <v>43602</v>
      </c>
      <c r="D1607" s="1" t="s">
        <v>135</v>
      </c>
      <c r="E1607" s="1"/>
      <c r="F1607" s="1" t="s">
        <v>1345</v>
      </c>
      <c r="G1607" s="3">
        <v>500</v>
      </c>
      <c r="H1607" s="3"/>
      <c r="I1607" s="1" t="s">
        <v>120</v>
      </c>
      <c r="J1607" s="1" t="s">
        <v>171</v>
      </c>
      <c r="K1607" s="1" t="s">
        <v>84</v>
      </c>
      <c r="L1607" s="1" t="s">
        <v>300</v>
      </c>
    </row>
    <row r="1608" spans="1:12" x14ac:dyDescent="0.2">
      <c r="A1608" s="1" t="s">
        <v>234</v>
      </c>
      <c r="B1608" s="1" t="s">
        <v>13</v>
      </c>
      <c r="C1608" s="2">
        <v>43602</v>
      </c>
      <c r="D1608" s="1" t="s">
        <v>135</v>
      </c>
      <c r="E1608" s="1"/>
      <c r="F1608" s="1" t="s">
        <v>1346</v>
      </c>
      <c r="G1608" s="3">
        <v>608.83000000000004</v>
      </c>
      <c r="H1608" s="3"/>
      <c r="I1608" s="1" t="s">
        <v>119</v>
      </c>
      <c r="J1608" s="1" t="s">
        <v>86</v>
      </c>
      <c r="K1608" s="1" t="s">
        <v>12</v>
      </c>
      <c r="L1608" s="1" t="s">
        <v>469</v>
      </c>
    </row>
    <row r="1609" spans="1:12" x14ac:dyDescent="0.2">
      <c r="A1609" s="1" t="s">
        <v>234</v>
      </c>
      <c r="B1609" s="1" t="s">
        <v>13</v>
      </c>
      <c r="C1609" s="2">
        <v>43602</v>
      </c>
      <c r="D1609" s="1" t="s">
        <v>135</v>
      </c>
      <c r="E1609" s="1"/>
      <c r="F1609" s="1" t="s">
        <v>1284</v>
      </c>
      <c r="G1609" s="3">
        <v>491.19</v>
      </c>
      <c r="H1609" s="3"/>
      <c r="I1609" s="1" t="s">
        <v>87</v>
      </c>
      <c r="J1609" s="1" t="s">
        <v>116</v>
      </c>
      <c r="K1609" s="1" t="s">
        <v>12</v>
      </c>
      <c r="L1609" s="1" t="s">
        <v>77</v>
      </c>
    </row>
    <row r="1610" spans="1:12" x14ac:dyDescent="0.2">
      <c r="A1610" s="1" t="s">
        <v>234</v>
      </c>
      <c r="B1610" s="1" t="s">
        <v>13</v>
      </c>
      <c r="C1610" s="2">
        <v>43602</v>
      </c>
      <c r="D1610" s="1" t="s">
        <v>135</v>
      </c>
      <c r="E1610" s="1"/>
      <c r="F1610" s="1" t="s">
        <v>1347</v>
      </c>
      <c r="G1610" s="3">
        <v>910</v>
      </c>
      <c r="H1610" s="3"/>
      <c r="I1610" s="1" t="s">
        <v>87</v>
      </c>
      <c r="J1610" s="1" t="s">
        <v>116</v>
      </c>
      <c r="K1610" s="1" t="s">
        <v>12</v>
      </c>
      <c r="L1610" s="1" t="s">
        <v>1126</v>
      </c>
    </row>
    <row r="1611" spans="1:12" x14ac:dyDescent="0.2">
      <c r="A1611" s="1" t="s">
        <v>234</v>
      </c>
      <c r="B1611" s="1" t="s">
        <v>13</v>
      </c>
      <c r="C1611" s="2">
        <v>43602</v>
      </c>
      <c r="D1611" s="1" t="s">
        <v>135</v>
      </c>
      <c r="E1611" s="1"/>
      <c r="F1611" s="1" t="s">
        <v>1348</v>
      </c>
      <c r="G1611" s="3">
        <v>722</v>
      </c>
      <c r="H1611" s="3"/>
      <c r="I1611" s="1" t="s">
        <v>119</v>
      </c>
      <c r="J1611" s="1" t="s">
        <v>86</v>
      </c>
      <c r="K1611" s="1" t="s">
        <v>12</v>
      </c>
      <c r="L1611" s="1" t="s">
        <v>399</v>
      </c>
    </row>
    <row r="1612" spans="1:12" x14ac:dyDescent="0.2">
      <c r="A1612" s="1" t="s">
        <v>234</v>
      </c>
      <c r="B1612" s="1" t="s">
        <v>13</v>
      </c>
      <c r="C1612" s="2">
        <v>43602</v>
      </c>
      <c r="D1612" s="1" t="s">
        <v>135</v>
      </c>
      <c r="E1612" s="1"/>
      <c r="F1612" s="1" t="s">
        <v>1349</v>
      </c>
      <c r="G1612" s="3">
        <v>250</v>
      </c>
      <c r="H1612" s="3"/>
      <c r="I1612" s="1" t="s">
        <v>83</v>
      </c>
      <c r="J1612" s="1" t="s">
        <v>175</v>
      </c>
      <c r="K1612" s="1" t="s">
        <v>84</v>
      </c>
      <c r="L1612" s="1" t="s">
        <v>300</v>
      </c>
    </row>
    <row r="1613" spans="1:12" x14ac:dyDescent="0.2">
      <c r="A1613" s="1" t="s">
        <v>234</v>
      </c>
      <c r="B1613" s="1" t="s">
        <v>13</v>
      </c>
      <c r="C1613" s="2">
        <v>43602</v>
      </c>
      <c r="D1613" s="1" t="s">
        <v>135</v>
      </c>
      <c r="E1613" s="1"/>
      <c r="F1613" s="1" t="s">
        <v>1274</v>
      </c>
      <c r="G1613" s="3">
        <v>60.04</v>
      </c>
      <c r="H1613" s="3"/>
      <c r="I1613" s="1" t="s">
        <v>108</v>
      </c>
      <c r="J1613" s="1" t="s">
        <v>117</v>
      </c>
      <c r="K1613" s="1" t="s">
        <v>84</v>
      </c>
      <c r="L1613" s="1" t="s">
        <v>306</v>
      </c>
    </row>
    <row r="1614" spans="1:12" x14ac:dyDescent="0.2">
      <c r="A1614" s="1" t="s">
        <v>234</v>
      </c>
      <c r="B1614" s="1" t="s">
        <v>13</v>
      </c>
      <c r="C1614" s="2">
        <v>43602</v>
      </c>
      <c r="D1614" s="1" t="s">
        <v>135</v>
      </c>
      <c r="E1614" s="1"/>
      <c r="F1614" s="1" t="s">
        <v>1264</v>
      </c>
      <c r="G1614" s="3">
        <v>183.5</v>
      </c>
      <c r="H1614" s="3"/>
      <c r="I1614" s="1" t="s">
        <v>83</v>
      </c>
      <c r="J1614" s="1" t="s">
        <v>243</v>
      </c>
      <c r="K1614" s="1" t="s">
        <v>12</v>
      </c>
      <c r="L1614" s="1" t="s">
        <v>14</v>
      </c>
    </row>
    <row r="1615" spans="1:12" x14ac:dyDescent="0.2">
      <c r="A1615" s="1" t="s">
        <v>234</v>
      </c>
      <c r="B1615" s="1" t="s">
        <v>13</v>
      </c>
      <c r="C1615" s="2">
        <v>43602</v>
      </c>
      <c r="D1615" s="1" t="s">
        <v>135</v>
      </c>
      <c r="E1615" s="1"/>
      <c r="F1615" s="1" t="s">
        <v>1227</v>
      </c>
      <c r="G1615" s="3">
        <v>142.19</v>
      </c>
      <c r="H1615" s="3"/>
      <c r="I1615" s="1" t="s">
        <v>83</v>
      </c>
      <c r="J1615" s="1" t="s">
        <v>176</v>
      </c>
      <c r="K1615" s="1" t="s">
        <v>12</v>
      </c>
      <c r="L1615" s="1" t="s">
        <v>99</v>
      </c>
    </row>
    <row r="1616" spans="1:12" x14ac:dyDescent="0.2">
      <c r="A1616" s="1" t="s">
        <v>234</v>
      </c>
      <c r="B1616" s="1" t="s">
        <v>13</v>
      </c>
      <c r="C1616" s="2">
        <v>43602</v>
      </c>
      <c r="D1616" s="1" t="s">
        <v>135</v>
      </c>
      <c r="E1616" s="1"/>
      <c r="F1616" s="1" t="s">
        <v>1232</v>
      </c>
      <c r="G1616" s="3">
        <v>2769.98</v>
      </c>
      <c r="H1616" s="3"/>
      <c r="I1616" s="1" t="s">
        <v>119</v>
      </c>
      <c r="J1616" s="1" t="s">
        <v>86</v>
      </c>
      <c r="K1616" s="1" t="s">
        <v>84</v>
      </c>
      <c r="L1616" s="1" t="s">
        <v>241</v>
      </c>
    </row>
    <row r="1617" spans="1:12" x14ac:dyDescent="0.2">
      <c r="A1617" s="1" t="s">
        <v>234</v>
      </c>
      <c r="B1617" s="1" t="s">
        <v>13</v>
      </c>
      <c r="C1617" s="2">
        <v>43602</v>
      </c>
      <c r="D1617" s="1" t="s">
        <v>135</v>
      </c>
      <c r="E1617" s="1"/>
      <c r="F1617" s="1" t="s">
        <v>1350</v>
      </c>
      <c r="G1617" s="3">
        <v>662.37</v>
      </c>
      <c r="H1617" s="3"/>
      <c r="I1617" s="1" t="s">
        <v>119</v>
      </c>
      <c r="J1617" s="1" t="s">
        <v>86</v>
      </c>
      <c r="K1617" s="1" t="s">
        <v>12</v>
      </c>
      <c r="L1617" s="1" t="s">
        <v>275</v>
      </c>
    </row>
    <row r="1618" spans="1:12" x14ac:dyDescent="0.2">
      <c r="A1618" s="1" t="s">
        <v>234</v>
      </c>
      <c r="B1618" s="1" t="s">
        <v>13</v>
      </c>
      <c r="C1618" s="2">
        <v>43602</v>
      </c>
      <c r="D1618" s="1" t="s">
        <v>135</v>
      </c>
      <c r="E1618" s="1"/>
      <c r="F1618" s="1" t="s">
        <v>1255</v>
      </c>
      <c r="G1618" s="3">
        <v>660.64</v>
      </c>
      <c r="H1618" s="3"/>
      <c r="I1618" s="1" t="s">
        <v>87</v>
      </c>
      <c r="J1618" s="1" t="s">
        <v>116</v>
      </c>
      <c r="K1618" s="1" t="s">
        <v>12</v>
      </c>
      <c r="L1618" s="1" t="s">
        <v>68</v>
      </c>
    </row>
    <row r="1619" spans="1:12" x14ac:dyDescent="0.2">
      <c r="A1619" s="1" t="s">
        <v>234</v>
      </c>
      <c r="B1619" s="1" t="s">
        <v>13</v>
      </c>
      <c r="C1619" s="2">
        <v>43602</v>
      </c>
      <c r="D1619" s="1" t="s">
        <v>135</v>
      </c>
      <c r="E1619" s="1"/>
      <c r="F1619" s="1" t="s">
        <v>1253</v>
      </c>
      <c r="G1619" s="3">
        <v>197.29</v>
      </c>
      <c r="H1619" s="3"/>
      <c r="I1619" s="1" t="s">
        <v>83</v>
      </c>
      <c r="J1619" s="1" t="s">
        <v>243</v>
      </c>
      <c r="K1619" s="1" t="s">
        <v>12</v>
      </c>
      <c r="L1619" s="1" t="s">
        <v>73</v>
      </c>
    </row>
    <row r="1620" spans="1:12" x14ac:dyDescent="0.2">
      <c r="A1620" s="1" t="s">
        <v>234</v>
      </c>
      <c r="B1620" s="1" t="s">
        <v>13</v>
      </c>
      <c r="C1620" s="2">
        <v>43602</v>
      </c>
      <c r="D1620" s="1" t="s">
        <v>135</v>
      </c>
      <c r="E1620" s="1"/>
      <c r="F1620" s="1" t="s">
        <v>1351</v>
      </c>
      <c r="G1620" s="3">
        <v>891.85</v>
      </c>
      <c r="H1620" s="3"/>
      <c r="I1620" s="1" t="s">
        <v>119</v>
      </c>
      <c r="J1620" s="1" t="s">
        <v>86</v>
      </c>
      <c r="K1620" s="1" t="s">
        <v>12</v>
      </c>
      <c r="L1620" s="1" t="s">
        <v>446</v>
      </c>
    </row>
    <row r="1621" spans="1:12" x14ac:dyDescent="0.2">
      <c r="A1621" s="1" t="s">
        <v>234</v>
      </c>
      <c r="B1621" s="1" t="s">
        <v>13</v>
      </c>
      <c r="C1621" s="2">
        <v>43602</v>
      </c>
      <c r="D1621" s="1" t="s">
        <v>135</v>
      </c>
      <c r="E1621" s="1"/>
      <c r="F1621" s="1" t="s">
        <v>1329</v>
      </c>
      <c r="G1621" s="3">
        <v>1019.8</v>
      </c>
      <c r="H1621" s="3"/>
      <c r="I1621" s="1" t="s">
        <v>120</v>
      </c>
      <c r="J1621" s="1" t="s">
        <v>171</v>
      </c>
      <c r="K1621" s="1" t="s">
        <v>12</v>
      </c>
      <c r="L1621" s="1" t="s">
        <v>20</v>
      </c>
    </row>
    <row r="1622" spans="1:12" x14ac:dyDescent="0.2">
      <c r="A1622" s="1" t="s">
        <v>234</v>
      </c>
      <c r="B1622" s="1" t="s">
        <v>13</v>
      </c>
      <c r="C1622" s="2">
        <v>43602</v>
      </c>
      <c r="D1622" s="1" t="s">
        <v>135</v>
      </c>
      <c r="E1622" s="1"/>
      <c r="F1622" s="1" t="s">
        <v>1219</v>
      </c>
      <c r="G1622" s="3">
        <v>71.25</v>
      </c>
      <c r="H1622" s="3"/>
      <c r="I1622" s="1" t="s">
        <v>108</v>
      </c>
      <c r="J1622" s="1" t="s">
        <v>117</v>
      </c>
      <c r="K1622" s="1" t="s">
        <v>84</v>
      </c>
      <c r="L1622" s="1" t="s">
        <v>29</v>
      </c>
    </row>
    <row r="1623" spans="1:12" x14ac:dyDescent="0.2">
      <c r="A1623" s="1" t="s">
        <v>234</v>
      </c>
      <c r="B1623" s="1" t="s">
        <v>13</v>
      </c>
      <c r="C1623" s="2">
        <v>43602</v>
      </c>
      <c r="D1623" s="1" t="s">
        <v>135</v>
      </c>
      <c r="E1623" s="1"/>
      <c r="F1623" s="1" t="s">
        <v>1232</v>
      </c>
      <c r="G1623" s="3">
        <v>367.39</v>
      </c>
      <c r="H1623" s="3"/>
      <c r="I1623" s="1" t="s">
        <v>120</v>
      </c>
      <c r="J1623" s="1" t="s">
        <v>171</v>
      </c>
      <c r="K1623" s="1" t="s">
        <v>84</v>
      </c>
      <c r="L1623" s="1" t="s">
        <v>241</v>
      </c>
    </row>
    <row r="1624" spans="1:12" x14ac:dyDescent="0.2">
      <c r="A1624" s="1" t="s">
        <v>234</v>
      </c>
      <c r="B1624" s="1" t="s">
        <v>13</v>
      </c>
      <c r="C1624" s="2">
        <v>43602</v>
      </c>
      <c r="D1624" s="1" t="s">
        <v>135</v>
      </c>
      <c r="E1624" s="1"/>
      <c r="F1624" s="1" t="s">
        <v>1352</v>
      </c>
      <c r="G1624" s="3">
        <v>1878.71</v>
      </c>
      <c r="H1624" s="3"/>
      <c r="I1624" s="1" t="s">
        <v>177</v>
      </c>
      <c r="J1624" s="1" t="s">
        <v>178</v>
      </c>
      <c r="K1624" s="1" t="s">
        <v>12</v>
      </c>
      <c r="L1624" s="1" t="s">
        <v>56</v>
      </c>
    </row>
    <row r="1625" spans="1:12" x14ac:dyDescent="0.2">
      <c r="A1625" s="1" t="s">
        <v>234</v>
      </c>
      <c r="B1625" s="1" t="s">
        <v>13</v>
      </c>
      <c r="C1625" s="2">
        <v>43602</v>
      </c>
      <c r="D1625" s="1" t="s">
        <v>135</v>
      </c>
      <c r="E1625" s="1"/>
      <c r="F1625" s="1" t="s">
        <v>1353</v>
      </c>
      <c r="G1625" s="3">
        <v>979.16</v>
      </c>
      <c r="H1625" s="3"/>
      <c r="I1625" s="1" t="s">
        <v>119</v>
      </c>
      <c r="J1625" s="1" t="s">
        <v>86</v>
      </c>
      <c r="K1625" s="1" t="s">
        <v>12</v>
      </c>
      <c r="L1625" s="1" t="s">
        <v>70</v>
      </c>
    </row>
    <row r="1626" spans="1:12" x14ac:dyDescent="0.2">
      <c r="A1626" s="1" t="s">
        <v>234</v>
      </c>
      <c r="B1626" s="1" t="s">
        <v>13</v>
      </c>
      <c r="C1626" s="2">
        <v>43602</v>
      </c>
      <c r="D1626" s="1" t="s">
        <v>135</v>
      </c>
      <c r="E1626" s="1"/>
      <c r="F1626" s="1" t="s">
        <v>1354</v>
      </c>
      <c r="G1626" s="3">
        <v>559.25</v>
      </c>
      <c r="H1626" s="3"/>
      <c r="I1626" s="1" t="s">
        <v>119</v>
      </c>
      <c r="J1626" s="1" t="s">
        <v>86</v>
      </c>
      <c r="K1626" s="1" t="s">
        <v>12</v>
      </c>
      <c r="L1626" s="1" t="s">
        <v>354</v>
      </c>
    </row>
    <row r="1627" spans="1:12" x14ac:dyDescent="0.2">
      <c r="A1627" s="1" t="s">
        <v>234</v>
      </c>
      <c r="B1627" s="1" t="s">
        <v>13</v>
      </c>
      <c r="C1627" s="2">
        <v>43602</v>
      </c>
      <c r="D1627" s="1" t="s">
        <v>135</v>
      </c>
      <c r="E1627" s="1"/>
      <c r="F1627" s="1" t="s">
        <v>1355</v>
      </c>
      <c r="G1627" s="3">
        <v>1895.94</v>
      </c>
      <c r="H1627" s="3"/>
      <c r="I1627" s="1" t="s">
        <v>119</v>
      </c>
      <c r="J1627" s="1" t="s">
        <v>86</v>
      </c>
      <c r="K1627" s="1" t="s">
        <v>12</v>
      </c>
      <c r="L1627" s="1" t="s">
        <v>289</v>
      </c>
    </row>
    <row r="1628" spans="1:12" x14ac:dyDescent="0.2">
      <c r="A1628" s="1" t="s">
        <v>234</v>
      </c>
      <c r="B1628" s="1" t="s">
        <v>13</v>
      </c>
      <c r="C1628" s="2">
        <v>43602</v>
      </c>
      <c r="D1628" s="1" t="s">
        <v>135</v>
      </c>
      <c r="E1628" s="1"/>
      <c r="F1628" s="1" t="s">
        <v>1356</v>
      </c>
      <c r="G1628" s="3">
        <v>671.48</v>
      </c>
      <c r="H1628" s="3"/>
      <c r="I1628" s="1" t="s">
        <v>119</v>
      </c>
      <c r="J1628" s="1" t="s">
        <v>86</v>
      </c>
      <c r="K1628" s="1" t="s">
        <v>12</v>
      </c>
      <c r="L1628" s="1" t="s">
        <v>494</v>
      </c>
    </row>
    <row r="1629" spans="1:12" x14ac:dyDescent="0.2">
      <c r="A1629" s="1" t="s">
        <v>234</v>
      </c>
      <c r="B1629" s="1" t="s">
        <v>13</v>
      </c>
      <c r="C1629" s="2">
        <v>43602</v>
      </c>
      <c r="D1629" s="1" t="s">
        <v>135</v>
      </c>
      <c r="E1629" s="1"/>
      <c r="F1629" s="1" t="s">
        <v>1357</v>
      </c>
      <c r="G1629" s="3">
        <v>1014.13</v>
      </c>
      <c r="H1629" s="3"/>
      <c r="I1629" s="1" t="s">
        <v>83</v>
      </c>
      <c r="J1629" s="1" t="s">
        <v>176</v>
      </c>
      <c r="K1629" s="1" t="s">
        <v>12</v>
      </c>
      <c r="L1629" s="1" t="s">
        <v>345</v>
      </c>
    </row>
    <row r="1630" spans="1:12" x14ac:dyDescent="0.2">
      <c r="A1630" s="1" t="s">
        <v>234</v>
      </c>
      <c r="B1630" s="1" t="s">
        <v>13</v>
      </c>
      <c r="C1630" s="2">
        <v>43602</v>
      </c>
      <c r="D1630" s="1" t="s">
        <v>135</v>
      </c>
      <c r="E1630" s="1"/>
      <c r="F1630" s="1" t="s">
        <v>1264</v>
      </c>
      <c r="G1630" s="3">
        <v>1488.68</v>
      </c>
      <c r="H1630" s="3"/>
      <c r="I1630" s="1" t="s">
        <v>83</v>
      </c>
      <c r="J1630" s="1" t="s">
        <v>176</v>
      </c>
      <c r="K1630" s="1" t="s">
        <v>12</v>
      </c>
      <c r="L1630" s="1" t="s">
        <v>14</v>
      </c>
    </row>
    <row r="1631" spans="1:12" x14ac:dyDescent="0.2">
      <c r="A1631" s="1" t="s">
        <v>234</v>
      </c>
      <c r="B1631" s="1" t="s">
        <v>13</v>
      </c>
      <c r="C1631" s="2">
        <v>43602</v>
      </c>
      <c r="D1631" s="1" t="s">
        <v>135</v>
      </c>
      <c r="E1631" s="1"/>
      <c r="F1631" s="1" t="s">
        <v>1358</v>
      </c>
      <c r="G1631" s="3">
        <v>974.7</v>
      </c>
      <c r="H1631" s="3"/>
      <c r="I1631" s="1" t="s">
        <v>119</v>
      </c>
      <c r="J1631" s="1" t="s">
        <v>86</v>
      </c>
      <c r="K1631" s="1" t="s">
        <v>12</v>
      </c>
      <c r="L1631" s="1" t="s">
        <v>333</v>
      </c>
    </row>
    <row r="1632" spans="1:12" x14ac:dyDescent="0.2">
      <c r="A1632" s="1" t="s">
        <v>234</v>
      </c>
      <c r="B1632" s="1" t="s">
        <v>13</v>
      </c>
      <c r="C1632" s="2">
        <v>43602</v>
      </c>
      <c r="D1632" s="1" t="s">
        <v>135</v>
      </c>
      <c r="E1632" s="1"/>
      <c r="F1632" s="1" t="s">
        <v>1359</v>
      </c>
      <c r="G1632" s="3">
        <v>1185.93</v>
      </c>
      <c r="H1632" s="3"/>
      <c r="I1632" s="1" t="s">
        <v>119</v>
      </c>
      <c r="J1632" s="1" t="s">
        <v>86</v>
      </c>
      <c r="K1632" s="1" t="s">
        <v>12</v>
      </c>
      <c r="L1632" s="1" t="s">
        <v>95</v>
      </c>
    </row>
    <row r="1633" spans="1:12" x14ac:dyDescent="0.2">
      <c r="A1633" s="1" t="s">
        <v>234</v>
      </c>
      <c r="B1633" s="1" t="s">
        <v>13</v>
      </c>
      <c r="C1633" s="2">
        <v>43602</v>
      </c>
      <c r="D1633" s="1" t="s">
        <v>135</v>
      </c>
      <c r="E1633" s="1"/>
      <c r="F1633" s="1" t="s">
        <v>1360</v>
      </c>
      <c r="G1633" s="3">
        <v>2294.86</v>
      </c>
      <c r="H1633" s="3"/>
      <c r="I1633" s="1" t="s">
        <v>119</v>
      </c>
      <c r="J1633" s="1" t="s">
        <v>86</v>
      </c>
      <c r="K1633" s="1" t="s">
        <v>12</v>
      </c>
      <c r="L1633" s="1" t="s">
        <v>433</v>
      </c>
    </row>
    <row r="1634" spans="1:12" x14ac:dyDescent="0.2">
      <c r="A1634" s="1" t="s">
        <v>234</v>
      </c>
      <c r="B1634" s="1" t="s">
        <v>13</v>
      </c>
      <c r="C1634" s="2">
        <v>43602</v>
      </c>
      <c r="D1634" s="1" t="s">
        <v>135</v>
      </c>
      <c r="E1634" s="1"/>
      <c r="F1634" s="1" t="s">
        <v>1361</v>
      </c>
      <c r="G1634" s="3">
        <v>274.35000000000002</v>
      </c>
      <c r="H1634" s="3"/>
      <c r="I1634" s="1" t="s">
        <v>85</v>
      </c>
      <c r="J1634" s="1" t="s">
        <v>125</v>
      </c>
      <c r="K1634" s="1" t="s">
        <v>12</v>
      </c>
      <c r="L1634" s="1" t="s">
        <v>1362</v>
      </c>
    </row>
    <row r="1635" spans="1:12" x14ac:dyDescent="0.2">
      <c r="A1635" s="1" t="s">
        <v>234</v>
      </c>
      <c r="B1635" s="1" t="s">
        <v>13</v>
      </c>
      <c r="C1635" s="2">
        <v>43602</v>
      </c>
      <c r="D1635" s="1" t="s">
        <v>135</v>
      </c>
      <c r="E1635" s="1"/>
      <c r="F1635" s="1" t="s">
        <v>1237</v>
      </c>
      <c r="G1635" s="3">
        <v>667.3</v>
      </c>
      <c r="H1635" s="3"/>
      <c r="I1635" s="1" t="s">
        <v>83</v>
      </c>
      <c r="J1635" s="1" t="s">
        <v>176</v>
      </c>
      <c r="K1635" s="1" t="s">
        <v>12</v>
      </c>
      <c r="L1635" s="1" t="s">
        <v>36</v>
      </c>
    </row>
    <row r="1636" spans="1:12" x14ac:dyDescent="0.2">
      <c r="A1636" s="1" t="s">
        <v>234</v>
      </c>
      <c r="B1636" s="1" t="s">
        <v>13</v>
      </c>
      <c r="C1636" s="2">
        <v>43602</v>
      </c>
      <c r="D1636" s="1" t="s">
        <v>135</v>
      </c>
      <c r="E1636" s="1"/>
      <c r="F1636" s="1" t="s">
        <v>1255</v>
      </c>
      <c r="G1636" s="3">
        <v>148.91</v>
      </c>
      <c r="H1636" s="3"/>
      <c r="I1636" s="1" t="s">
        <v>120</v>
      </c>
      <c r="J1636" s="1" t="s">
        <v>171</v>
      </c>
      <c r="K1636" s="1" t="s">
        <v>12</v>
      </c>
      <c r="L1636" s="1" t="s">
        <v>68</v>
      </c>
    </row>
    <row r="1637" spans="1:12" x14ac:dyDescent="0.2">
      <c r="A1637" s="1" t="s">
        <v>234</v>
      </c>
      <c r="B1637" s="1" t="s">
        <v>13</v>
      </c>
      <c r="C1637" s="2">
        <v>43602</v>
      </c>
      <c r="D1637" s="1" t="s">
        <v>135</v>
      </c>
      <c r="E1637" s="1"/>
      <c r="F1637" s="1" t="s">
        <v>1363</v>
      </c>
      <c r="G1637" s="3">
        <v>723.32</v>
      </c>
      <c r="H1637" s="3"/>
      <c r="I1637" s="1" t="s">
        <v>119</v>
      </c>
      <c r="J1637" s="1" t="s">
        <v>86</v>
      </c>
      <c r="K1637" s="1" t="s">
        <v>12</v>
      </c>
      <c r="L1637" s="1" t="s">
        <v>277</v>
      </c>
    </row>
    <row r="1638" spans="1:12" x14ac:dyDescent="0.2">
      <c r="A1638" s="1" t="s">
        <v>234</v>
      </c>
      <c r="B1638" s="1" t="s">
        <v>13</v>
      </c>
      <c r="C1638" s="2">
        <v>43602</v>
      </c>
      <c r="D1638" s="1" t="s">
        <v>135</v>
      </c>
      <c r="E1638" s="1"/>
      <c r="F1638" s="1" t="s">
        <v>1265</v>
      </c>
      <c r="G1638" s="3">
        <v>1540.18</v>
      </c>
      <c r="H1638" s="3"/>
      <c r="I1638" s="1" t="s">
        <v>119</v>
      </c>
      <c r="J1638" s="1" t="s">
        <v>86</v>
      </c>
      <c r="K1638" s="1" t="s">
        <v>12</v>
      </c>
      <c r="L1638" s="1" t="s">
        <v>78</v>
      </c>
    </row>
    <row r="1639" spans="1:12" x14ac:dyDescent="0.2">
      <c r="A1639" s="1" t="s">
        <v>234</v>
      </c>
      <c r="B1639" s="1" t="s">
        <v>13</v>
      </c>
      <c r="C1639" s="2">
        <v>43602</v>
      </c>
      <c r="D1639" s="1" t="s">
        <v>135</v>
      </c>
      <c r="E1639" s="1"/>
      <c r="F1639" s="1" t="s">
        <v>1364</v>
      </c>
      <c r="G1639" s="3">
        <v>709.23</v>
      </c>
      <c r="H1639" s="3"/>
      <c r="I1639" s="1" t="s">
        <v>119</v>
      </c>
      <c r="J1639" s="1" t="s">
        <v>86</v>
      </c>
      <c r="K1639" s="1" t="s">
        <v>12</v>
      </c>
      <c r="L1639" s="1" t="s">
        <v>486</v>
      </c>
    </row>
    <row r="1640" spans="1:12" x14ac:dyDescent="0.2">
      <c r="A1640" s="1" t="s">
        <v>234</v>
      </c>
      <c r="B1640" s="1" t="s">
        <v>13</v>
      </c>
      <c r="C1640" s="2">
        <v>43602</v>
      </c>
      <c r="D1640" s="1" t="s">
        <v>135</v>
      </c>
      <c r="E1640" s="1"/>
      <c r="F1640" s="1" t="s">
        <v>1232</v>
      </c>
      <c r="G1640" s="3">
        <v>202.43</v>
      </c>
      <c r="H1640" s="3"/>
      <c r="I1640" s="1" t="s">
        <v>123</v>
      </c>
      <c r="J1640" s="1" t="s">
        <v>124</v>
      </c>
      <c r="K1640" s="1" t="s">
        <v>84</v>
      </c>
      <c r="L1640" s="1" t="s">
        <v>241</v>
      </c>
    </row>
    <row r="1641" spans="1:12" x14ac:dyDescent="0.2">
      <c r="A1641" s="1" t="s">
        <v>234</v>
      </c>
      <c r="B1641" s="1" t="s">
        <v>13</v>
      </c>
      <c r="C1641" s="2">
        <v>43602</v>
      </c>
      <c r="D1641" s="1" t="s">
        <v>135</v>
      </c>
      <c r="E1641" s="1"/>
      <c r="F1641" s="1" t="s">
        <v>1341</v>
      </c>
      <c r="G1641" s="3">
        <v>611.21</v>
      </c>
      <c r="H1641" s="3"/>
      <c r="I1641" s="1" t="s">
        <v>106</v>
      </c>
      <c r="J1641" s="1" t="s">
        <v>107</v>
      </c>
      <c r="K1641" s="1" t="s">
        <v>84</v>
      </c>
      <c r="L1641" s="1" t="s">
        <v>66</v>
      </c>
    </row>
    <row r="1642" spans="1:12" x14ac:dyDescent="0.2">
      <c r="A1642" s="1" t="s">
        <v>234</v>
      </c>
      <c r="B1642" s="1" t="s">
        <v>13</v>
      </c>
      <c r="C1642" s="2">
        <v>43602</v>
      </c>
      <c r="D1642" s="1" t="s">
        <v>135</v>
      </c>
      <c r="E1642" s="1"/>
      <c r="F1642" s="1" t="s">
        <v>1365</v>
      </c>
      <c r="G1642" s="3">
        <v>2000.82</v>
      </c>
      <c r="H1642" s="3"/>
      <c r="I1642" s="1" t="s">
        <v>120</v>
      </c>
      <c r="J1642" s="1" t="s">
        <v>171</v>
      </c>
      <c r="K1642" s="1" t="s">
        <v>12</v>
      </c>
      <c r="L1642" s="1" t="s">
        <v>43</v>
      </c>
    </row>
    <row r="1643" spans="1:12" x14ac:dyDescent="0.2">
      <c r="A1643" s="1" t="s">
        <v>234</v>
      </c>
      <c r="B1643" s="1" t="s">
        <v>13</v>
      </c>
      <c r="C1643" s="2">
        <v>43602</v>
      </c>
      <c r="D1643" s="1" t="s">
        <v>135</v>
      </c>
      <c r="E1643" s="1"/>
      <c r="F1643" s="1" t="s">
        <v>1366</v>
      </c>
      <c r="G1643" s="3">
        <v>710.72</v>
      </c>
      <c r="H1643" s="3"/>
      <c r="I1643" s="1" t="s">
        <v>119</v>
      </c>
      <c r="J1643" s="1" t="s">
        <v>86</v>
      </c>
      <c r="K1643" s="1" t="s">
        <v>12</v>
      </c>
      <c r="L1643" s="1" t="s">
        <v>248</v>
      </c>
    </row>
    <row r="1644" spans="1:12" x14ac:dyDescent="0.2">
      <c r="A1644" s="1" t="s">
        <v>234</v>
      </c>
      <c r="B1644" s="1" t="s">
        <v>13</v>
      </c>
      <c r="C1644" s="2">
        <v>43602</v>
      </c>
      <c r="D1644" s="1" t="s">
        <v>135</v>
      </c>
      <c r="E1644" s="1"/>
      <c r="F1644" s="1" t="s">
        <v>1367</v>
      </c>
      <c r="G1644" s="3">
        <v>968.52</v>
      </c>
      <c r="H1644" s="3"/>
      <c r="I1644" s="1" t="s">
        <v>83</v>
      </c>
      <c r="J1644" s="1" t="s">
        <v>175</v>
      </c>
      <c r="K1644" s="1" t="s">
        <v>84</v>
      </c>
      <c r="L1644" s="1" t="s">
        <v>114</v>
      </c>
    </row>
    <row r="1645" spans="1:12" x14ac:dyDescent="0.2">
      <c r="A1645" s="1" t="s">
        <v>234</v>
      </c>
      <c r="B1645" s="1" t="s">
        <v>13</v>
      </c>
      <c r="C1645" s="2">
        <v>43602</v>
      </c>
      <c r="D1645" s="1" t="s">
        <v>135</v>
      </c>
      <c r="E1645" s="1"/>
      <c r="F1645" s="1" t="s">
        <v>1213</v>
      </c>
      <c r="G1645" s="3">
        <v>134.57</v>
      </c>
      <c r="H1645" s="3"/>
      <c r="I1645" s="1" t="s">
        <v>83</v>
      </c>
      <c r="J1645" s="1" t="s">
        <v>301</v>
      </c>
      <c r="K1645" s="1" t="s">
        <v>12</v>
      </c>
      <c r="L1645" s="1" t="s">
        <v>64</v>
      </c>
    </row>
    <row r="1646" spans="1:12" x14ac:dyDescent="0.2">
      <c r="A1646" s="1" t="s">
        <v>234</v>
      </c>
      <c r="B1646" s="1" t="s">
        <v>13</v>
      </c>
      <c r="C1646" s="2">
        <v>43602</v>
      </c>
      <c r="D1646" s="1" t="s">
        <v>135</v>
      </c>
      <c r="E1646" s="1"/>
      <c r="F1646" s="1" t="s">
        <v>1368</v>
      </c>
      <c r="G1646" s="3">
        <v>913.53</v>
      </c>
      <c r="H1646" s="3"/>
      <c r="I1646" s="1" t="s">
        <v>83</v>
      </c>
      <c r="J1646" s="1" t="s">
        <v>176</v>
      </c>
      <c r="K1646" s="1" t="s">
        <v>12</v>
      </c>
      <c r="L1646" s="1" t="s">
        <v>369</v>
      </c>
    </row>
    <row r="1647" spans="1:12" x14ac:dyDescent="0.2">
      <c r="A1647" s="1" t="s">
        <v>234</v>
      </c>
      <c r="B1647" s="1" t="s">
        <v>13</v>
      </c>
      <c r="C1647" s="2">
        <v>43602</v>
      </c>
      <c r="D1647" s="1" t="s">
        <v>135</v>
      </c>
      <c r="E1647" s="1"/>
      <c r="F1647" s="1" t="s">
        <v>1369</v>
      </c>
      <c r="G1647" s="3">
        <v>634.55999999999995</v>
      </c>
      <c r="H1647" s="3"/>
      <c r="I1647" s="1" t="s">
        <v>119</v>
      </c>
      <c r="J1647" s="1" t="s">
        <v>86</v>
      </c>
      <c r="K1647" s="1" t="s">
        <v>12</v>
      </c>
      <c r="L1647" s="1" t="s">
        <v>449</v>
      </c>
    </row>
    <row r="1648" spans="1:12" x14ac:dyDescent="0.2">
      <c r="A1648" s="1" t="s">
        <v>234</v>
      </c>
      <c r="B1648" s="1" t="s">
        <v>13</v>
      </c>
      <c r="C1648" s="2">
        <v>43602</v>
      </c>
      <c r="D1648" s="1" t="s">
        <v>135</v>
      </c>
      <c r="E1648" s="1"/>
      <c r="F1648" s="1" t="s">
        <v>1370</v>
      </c>
      <c r="G1648" s="3">
        <v>1315.88</v>
      </c>
      <c r="H1648" s="3"/>
      <c r="I1648" s="1" t="s">
        <v>177</v>
      </c>
      <c r="J1648" s="1" t="s">
        <v>178</v>
      </c>
      <c r="K1648" s="1" t="s">
        <v>12</v>
      </c>
      <c r="L1648" s="1" t="s">
        <v>75</v>
      </c>
    </row>
    <row r="1649" spans="1:12" x14ac:dyDescent="0.2">
      <c r="A1649" s="1" t="s">
        <v>234</v>
      </c>
      <c r="B1649" s="1" t="s">
        <v>13</v>
      </c>
      <c r="C1649" s="2">
        <v>43602</v>
      </c>
      <c r="D1649" s="1" t="s">
        <v>135</v>
      </c>
      <c r="E1649" s="1"/>
      <c r="F1649" s="1" t="s">
        <v>1249</v>
      </c>
      <c r="G1649" s="3">
        <v>73.569999999999993</v>
      </c>
      <c r="H1649" s="3"/>
      <c r="I1649" s="1" t="s">
        <v>185</v>
      </c>
      <c r="J1649" s="1" t="s">
        <v>126</v>
      </c>
      <c r="K1649" s="1" t="s">
        <v>84</v>
      </c>
      <c r="L1649" s="1" t="s">
        <v>51</v>
      </c>
    </row>
    <row r="1650" spans="1:12" x14ac:dyDescent="0.2">
      <c r="A1650" s="1" t="s">
        <v>234</v>
      </c>
      <c r="B1650" s="1" t="s">
        <v>13</v>
      </c>
      <c r="C1650" s="2">
        <v>43602</v>
      </c>
      <c r="D1650" s="1" t="s">
        <v>135</v>
      </c>
      <c r="E1650" s="1"/>
      <c r="F1650" s="1" t="s">
        <v>1371</v>
      </c>
      <c r="G1650" s="3">
        <v>893.28</v>
      </c>
      <c r="H1650" s="3"/>
      <c r="I1650" s="1" t="s">
        <v>119</v>
      </c>
      <c r="J1650" s="1" t="s">
        <v>86</v>
      </c>
      <c r="K1650" s="1" t="s">
        <v>12</v>
      </c>
      <c r="L1650" s="1" t="s">
        <v>42</v>
      </c>
    </row>
    <row r="1651" spans="1:12" x14ac:dyDescent="0.2">
      <c r="A1651" s="1" t="s">
        <v>234</v>
      </c>
      <c r="B1651" s="1" t="s">
        <v>13</v>
      </c>
      <c r="C1651" s="2">
        <v>43602</v>
      </c>
      <c r="D1651" s="1" t="s">
        <v>135</v>
      </c>
      <c r="E1651" s="1"/>
      <c r="F1651" s="1" t="s">
        <v>1249</v>
      </c>
      <c r="G1651" s="3">
        <v>706.31</v>
      </c>
      <c r="H1651" s="3"/>
      <c r="I1651" s="1" t="s">
        <v>119</v>
      </c>
      <c r="J1651" s="1" t="s">
        <v>86</v>
      </c>
      <c r="K1651" s="1" t="s">
        <v>84</v>
      </c>
      <c r="L1651" s="1" t="s">
        <v>51</v>
      </c>
    </row>
    <row r="1652" spans="1:12" x14ac:dyDescent="0.2">
      <c r="A1652" s="1" t="s">
        <v>234</v>
      </c>
      <c r="B1652" s="1" t="s">
        <v>13</v>
      </c>
      <c r="C1652" s="2">
        <v>43602</v>
      </c>
      <c r="D1652" s="1" t="s">
        <v>135</v>
      </c>
      <c r="E1652" s="1"/>
      <c r="F1652" s="1" t="s">
        <v>1372</v>
      </c>
      <c r="G1652" s="3">
        <v>1453.5</v>
      </c>
      <c r="H1652" s="3"/>
      <c r="I1652" s="1" t="s">
        <v>119</v>
      </c>
      <c r="J1652" s="1" t="s">
        <v>86</v>
      </c>
      <c r="K1652" s="1" t="s">
        <v>12</v>
      </c>
      <c r="L1652" s="1" t="s">
        <v>393</v>
      </c>
    </row>
    <row r="1653" spans="1:12" x14ac:dyDescent="0.2">
      <c r="A1653" s="1" t="s">
        <v>234</v>
      </c>
      <c r="B1653" s="1" t="s">
        <v>13</v>
      </c>
      <c r="C1653" s="2">
        <v>43602</v>
      </c>
      <c r="D1653" s="1" t="s">
        <v>135</v>
      </c>
      <c r="E1653" s="1"/>
      <c r="F1653" s="1" t="s">
        <v>1238</v>
      </c>
      <c r="G1653" s="3">
        <v>156.11000000000001</v>
      </c>
      <c r="H1653" s="3"/>
      <c r="I1653" s="1" t="s">
        <v>106</v>
      </c>
      <c r="J1653" s="1" t="s">
        <v>121</v>
      </c>
      <c r="K1653" s="1" t="s">
        <v>12</v>
      </c>
      <c r="L1653" s="1" t="s">
        <v>1047</v>
      </c>
    </row>
    <row r="1654" spans="1:12" x14ac:dyDescent="0.2">
      <c r="A1654" s="1" t="s">
        <v>234</v>
      </c>
      <c r="B1654" s="1" t="s">
        <v>13</v>
      </c>
      <c r="C1654" s="2">
        <v>43602</v>
      </c>
      <c r="D1654" s="1" t="s">
        <v>135</v>
      </c>
      <c r="E1654" s="1"/>
      <c r="F1654" s="1" t="s">
        <v>1237</v>
      </c>
      <c r="G1654" s="3">
        <v>266.92</v>
      </c>
      <c r="H1654" s="3"/>
      <c r="I1654" s="1" t="s">
        <v>83</v>
      </c>
      <c r="J1654" s="1" t="s">
        <v>243</v>
      </c>
      <c r="K1654" s="1" t="s">
        <v>12</v>
      </c>
      <c r="L1654" s="1" t="s">
        <v>36</v>
      </c>
    </row>
    <row r="1655" spans="1:12" x14ac:dyDescent="0.2">
      <c r="A1655" s="1" t="s">
        <v>234</v>
      </c>
      <c r="B1655" s="1" t="s">
        <v>13</v>
      </c>
      <c r="C1655" s="2">
        <v>43602</v>
      </c>
      <c r="D1655" s="1" t="s">
        <v>135</v>
      </c>
      <c r="E1655" s="1"/>
      <c r="F1655" s="1" t="s">
        <v>1373</v>
      </c>
      <c r="G1655" s="3">
        <v>776.32</v>
      </c>
      <c r="H1655" s="3"/>
      <c r="I1655" s="1" t="s">
        <v>120</v>
      </c>
      <c r="J1655" s="1" t="s">
        <v>171</v>
      </c>
      <c r="K1655" s="1" t="s">
        <v>12</v>
      </c>
      <c r="L1655" s="1" t="s">
        <v>81</v>
      </c>
    </row>
    <row r="1656" spans="1:12" x14ac:dyDescent="0.2">
      <c r="A1656" s="1" t="s">
        <v>234</v>
      </c>
      <c r="B1656" s="1" t="s">
        <v>13</v>
      </c>
      <c r="C1656" s="2">
        <v>43602</v>
      </c>
      <c r="D1656" s="1" t="s">
        <v>135</v>
      </c>
      <c r="E1656" s="1"/>
      <c r="F1656" s="1" t="s">
        <v>1374</v>
      </c>
      <c r="G1656" s="3">
        <v>967.16</v>
      </c>
      <c r="H1656" s="3"/>
      <c r="I1656" s="1" t="s">
        <v>119</v>
      </c>
      <c r="J1656" s="1" t="s">
        <v>86</v>
      </c>
      <c r="K1656" s="1" t="s">
        <v>12</v>
      </c>
      <c r="L1656" s="1" t="s">
        <v>1098</v>
      </c>
    </row>
    <row r="1657" spans="1:12" x14ac:dyDescent="0.2">
      <c r="A1657" s="1" t="s">
        <v>234</v>
      </c>
      <c r="B1657" s="1" t="s">
        <v>13</v>
      </c>
      <c r="C1657" s="2">
        <v>43602</v>
      </c>
      <c r="D1657" s="1" t="s">
        <v>135</v>
      </c>
      <c r="E1657" s="1"/>
      <c r="F1657" s="1" t="s">
        <v>1375</v>
      </c>
      <c r="G1657" s="3">
        <v>414.38</v>
      </c>
      <c r="H1657" s="3"/>
      <c r="I1657" s="1" t="s">
        <v>119</v>
      </c>
      <c r="J1657" s="1" t="s">
        <v>86</v>
      </c>
      <c r="K1657" s="1" t="s">
        <v>84</v>
      </c>
      <c r="L1657" s="1" t="s">
        <v>66</v>
      </c>
    </row>
    <row r="1658" spans="1:12" x14ac:dyDescent="0.2">
      <c r="A1658" s="1" t="s">
        <v>234</v>
      </c>
      <c r="B1658" s="1" t="s">
        <v>13</v>
      </c>
      <c r="C1658" s="2">
        <v>43602</v>
      </c>
      <c r="D1658" s="1" t="s">
        <v>135</v>
      </c>
      <c r="E1658" s="1"/>
      <c r="F1658" s="1" t="s">
        <v>1376</v>
      </c>
      <c r="G1658" s="3">
        <v>515.37</v>
      </c>
      <c r="H1658" s="3"/>
      <c r="I1658" s="1" t="s">
        <v>119</v>
      </c>
      <c r="J1658" s="1" t="s">
        <v>86</v>
      </c>
      <c r="K1658" s="1" t="s">
        <v>12</v>
      </c>
      <c r="L1658" s="1" t="s">
        <v>40</v>
      </c>
    </row>
    <row r="1659" spans="1:12" x14ac:dyDescent="0.2">
      <c r="A1659" s="1" t="s">
        <v>234</v>
      </c>
      <c r="B1659" s="1" t="s">
        <v>13</v>
      </c>
      <c r="C1659" s="2">
        <v>43602</v>
      </c>
      <c r="D1659" s="1" t="s">
        <v>135</v>
      </c>
      <c r="E1659" s="1"/>
      <c r="F1659" s="1" t="s">
        <v>1271</v>
      </c>
      <c r="G1659" s="3">
        <v>406.15</v>
      </c>
      <c r="H1659" s="3"/>
      <c r="I1659" s="1" t="s">
        <v>83</v>
      </c>
      <c r="J1659" s="1" t="s">
        <v>175</v>
      </c>
      <c r="K1659" s="1" t="s">
        <v>84</v>
      </c>
      <c r="L1659" s="1" t="s">
        <v>26</v>
      </c>
    </row>
    <row r="1660" spans="1:12" x14ac:dyDescent="0.2">
      <c r="A1660" s="1" t="s">
        <v>234</v>
      </c>
      <c r="B1660" s="1" t="s">
        <v>13</v>
      </c>
      <c r="C1660" s="2">
        <v>43602</v>
      </c>
      <c r="D1660" s="1" t="s">
        <v>135</v>
      </c>
      <c r="E1660" s="1"/>
      <c r="F1660" s="1" t="s">
        <v>1237</v>
      </c>
      <c r="G1660" s="3">
        <v>533.84</v>
      </c>
      <c r="H1660" s="3"/>
      <c r="I1660" s="1" t="s">
        <v>83</v>
      </c>
      <c r="J1660" s="1" t="s">
        <v>174</v>
      </c>
      <c r="K1660" s="1" t="s">
        <v>12</v>
      </c>
      <c r="L1660" s="1" t="s">
        <v>36</v>
      </c>
    </row>
    <row r="1661" spans="1:12" x14ac:dyDescent="0.2">
      <c r="A1661" s="1" t="s">
        <v>234</v>
      </c>
      <c r="B1661" s="1" t="s">
        <v>13</v>
      </c>
      <c r="C1661" s="2">
        <v>43602</v>
      </c>
      <c r="D1661" s="1" t="s">
        <v>135</v>
      </c>
      <c r="E1661" s="1"/>
      <c r="F1661" s="1" t="s">
        <v>1377</v>
      </c>
      <c r="G1661" s="3">
        <v>891.42</v>
      </c>
      <c r="H1661" s="3"/>
      <c r="I1661" s="1" t="s">
        <v>119</v>
      </c>
      <c r="J1661" s="1" t="s">
        <v>86</v>
      </c>
      <c r="K1661" s="1" t="s">
        <v>12</v>
      </c>
      <c r="L1661" s="1" t="s">
        <v>69</v>
      </c>
    </row>
    <row r="1662" spans="1:12" x14ac:dyDescent="0.2">
      <c r="A1662" s="1" t="s">
        <v>234</v>
      </c>
      <c r="B1662" s="1" t="s">
        <v>13</v>
      </c>
      <c r="C1662" s="2">
        <v>43602</v>
      </c>
      <c r="D1662" s="1" t="s">
        <v>135</v>
      </c>
      <c r="E1662" s="1"/>
      <c r="F1662" s="1" t="s">
        <v>1378</v>
      </c>
      <c r="G1662" s="3">
        <v>913.49</v>
      </c>
      <c r="H1662" s="3"/>
      <c r="I1662" s="1" t="s">
        <v>119</v>
      </c>
      <c r="J1662" s="1" t="s">
        <v>86</v>
      </c>
      <c r="K1662" s="1" t="s">
        <v>12</v>
      </c>
      <c r="L1662" s="1" t="s">
        <v>955</v>
      </c>
    </row>
    <row r="1663" spans="1:12" x14ac:dyDescent="0.2">
      <c r="A1663" s="1" t="s">
        <v>234</v>
      </c>
      <c r="B1663" s="1" t="s">
        <v>13</v>
      </c>
      <c r="C1663" s="2">
        <v>43602</v>
      </c>
      <c r="D1663" s="1" t="s">
        <v>135</v>
      </c>
      <c r="E1663" s="1"/>
      <c r="F1663" s="1" t="s">
        <v>1379</v>
      </c>
      <c r="G1663" s="3">
        <v>1206.58</v>
      </c>
      <c r="H1663" s="3"/>
      <c r="I1663" s="1" t="s">
        <v>119</v>
      </c>
      <c r="J1663" s="1" t="s">
        <v>86</v>
      </c>
      <c r="K1663" s="1" t="s">
        <v>12</v>
      </c>
      <c r="L1663" s="1" t="s">
        <v>451</v>
      </c>
    </row>
    <row r="1664" spans="1:12" x14ac:dyDescent="0.2">
      <c r="A1664" s="1" t="s">
        <v>234</v>
      </c>
      <c r="B1664" s="1" t="s">
        <v>13</v>
      </c>
      <c r="C1664" s="2">
        <v>43602</v>
      </c>
      <c r="D1664" s="1" t="s">
        <v>135</v>
      </c>
      <c r="E1664" s="1"/>
      <c r="F1664" s="1" t="s">
        <v>1283</v>
      </c>
      <c r="G1664" s="3">
        <v>489.74</v>
      </c>
      <c r="H1664" s="3"/>
      <c r="I1664" s="1" t="s">
        <v>120</v>
      </c>
      <c r="J1664" s="1" t="s">
        <v>171</v>
      </c>
      <c r="K1664" s="1" t="s">
        <v>12</v>
      </c>
      <c r="L1664" s="1" t="s">
        <v>33</v>
      </c>
    </row>
    <row r="1665" spans="1:12" x14ac:dyDescent="0.2">
      <c r="A1665" s="1" t="s">
        <v>234</v>
      </c>
      <c r="B1665" s="1" t="s">
        <v>13</v>
      </c>
      <c r="C1665" s="2">
        <v>43602</v>
      </c>
      <c r="D1665" s="1" t="s">
        <v>135</v>
      </c>
      <c r="E1665" s="1"/>
      <c r="F1665" s="1" t="s">
        <v>1367</v>
      </c>
      <c r="G1665" s="3">
        <v>894.01</v>
      </c>
      <c r="H1665" s="3"/>
      <c r="I1665" s="1" t="s">
        <v>119</v>
      </c>
      <c r="J1665" s="1" t="s">
        <v>86</v>
      </c>
      <c r="K1665" s="1" t="s">
        <v>84</v>
      </c>
      <c r="L1665" s="1" t="s">
        <v>114</v>
      </c>
    </row>
    <row r="1666" spans="1:12" x14ac:dyDescent="0.2">
      <c r="A1666" s="1" t="s">
        <v>234</v>
      </c>
      <c r="B1666" s="1" t="s">
        <v>13</v>
      </c>
      <c r="C1666" s="2">
        <v>43602</v>
      </c>
      <c r="D1666" s="1" t="s">
        <v>135</v>
      </c>
      <c r="E1666" s="1"/>
      <c r="F1666" s="1" t="s">
        <v>1246</v>
      </c>
      <c r="G1666" s="3">
        <v>34.619999999999997</v>
      </c>
      <c r="H1666" s="3"/>
      <c r="I1666" s="1" t="s">
        <v>179</v>
      </c>
      <c r="J1666" s="1" t="s">
        <v>89</v>
      </c>
      <c r="K1666" s="1" t="s">
        <v>12</v>
      </c>
      <c r="L1666" s="1" t="s">
        <v>63</v>
      </c>
    </row>
    <row r="1667" spans="1:12" x14ac:dyDescent="0.2">
      <c r="A1667" s="1" t="s">
        <v>234</v>
      </c>
      <c r="B1667" s="1" t="s">
        <v>13</v>
      </c>
      <c r="C1667" s="2">
        <v>43602</v>
      </c>
      <c r="D1667" s="1" t="s">
        <v>135</v>
      </c>
      <c r="E1667" s="1"/>
      <c r="F1667" s="1" t="s">
        <v>1249</v>
      </c>
      <c r="G1667" s="3">
        <v>73.569999999999993</v>
      </c>
      <c r="H1667" s="3"/>
      <c r="I1667" s="1" t="s">
        <v>123</v>
      </c>
      <c r="J1667" s="1" t="s">
        <v>124</v>
      </c>
      <c r="K1667" s="1" t="s">
        <v>84</v>
      </c>
      <c r="L1667" s="1" t="s">
        <v>51</v>
      </c>
    </row>
    <row r="1668" spans="1:12" x14ac:dyDescent="0.2">
      <c r="A1668" s="1" t="s">
        <v>234</v>
      </c>
      <c r="B1668" s="1" t="s">
        <v>13</v>
      </c>
      <c r="C1668" s="2">
        <v>43602</v>
      </c>
      <c r="D1668" s="1" t="s">
        <v>135</v>
      </c>
      <c r="E1668" s="1"/>
      <c r="F1668" s="1" t="s">
        <v>1349</v>
      </c>
      <c r="G1668" s="3">
        <v>625</v>
      </c>
      <c r="H1668" s="3"/>
      <c r="I1668" s="1" t="s">
        <v>87</v>
      </c>
      <c r="J1668" s="1" t="s">
        <v>116</v>
      </c>
      <c r="K1668" s="1" t="s">
        <v>84</v>
      </c>
      <c r="L1668" s="1" t="s">
        <v>300</v>
      </c>
    </row>
    <row r="1669" spans="1:12" x14ac:dyDescent="0.2">
      <c r="A1669" s="1" t="s">
        <v>234</v>
      </c>
      <c r="B1669" s="1" t="s">
        <v>13</v>
      </c>
      <c r="C1669" s="2">
        <v>43602</v>
      </c>
      <c r="D1669" s="1" t="s">
        <v>135</v>
      </c>
      <c r="E1669" s="1"/>
      <c r="F1669" s="1" t="s">
        <v>1380</v>
      </c>
      <c r="G1669" s="3">
        <v>961.97</v>
      </c>
      <c r="H1669" s="3"/>
      <c r="I1669" s="1" t="s">
        <v>119</v>
      </c>
      <c r="J1669" s="1" t="s">
        <v>86</v>
      </c>
      <c r="K1669" s="1" t="s">
        <v>12</v>
      </c>
      <c r="L1669" s="1" t="s">
        <v>96</v>
      </c>
    </row>
    <row r="1670" spans="1:12" x14ac:dyDescent="0.2">
      <c r="A1670" s="1" t="s">
        <v>234</v>
      </c>
      <c r="B1670" s="1" t="s">
        <v>13</v>
      </c>
      <c r="C1670" s="2">
        <v>43602</v>
      </c>
      <c r="D1670" s="1" t="s">
        <v>135</v>
      </c>
      <c r="E1670" s="1"/>
      <c r="F1670" s="1" t="s">
        <v>1246</v>
      </c>
      <c r="G1670" s="3">
        <v>416.42</v>
      </c>
      <c r="H1670" s="3"/>
      <c r="I1670" s="1" t="s">
        <v>83</v>
      </c>
      <c r="J1670" s="1" t="s">
        <v>175</v>
      </c>
      <c r="K1670" s="1" t="s">
        <v>84</v>
      </c>
      <c r="L1670" s="1" t="s">
        <v>63</v>
      </c>
    </row>
    <row r="1671" spans="1:12" x14ac:dyDescent="0.2">
      <c r="A1671" s="1" t="s">
        <v>234</v>
      </c>
      <c r="B1671" s="1" t="s">
        <v>13</v>
      </c>
      <c r="C1671" s="2">
        <v>43602</v>
      </c>
      <c r="D1671" s="1" t="s">
        <v>135</v>
      </c>
      <c r="E1671" s="1"/>
      <c r="F1671" s="1" t="s">
        <v>1245</v>
      </c>
      <c r="G1671" s="3">
        <v>1122.68</v>
      </c>
      <c r="H1671" s="3"/>
      <c r="I1671" s="1" t="s">
        <v>179</v>
      </c>
      <c r="J1671" s="1" t="s">
        <v>89</v>
      </c>
      <c r="K1671" s="1" t="s">
        <v>12</v>
      </c>
      <c r="L1671" s="1" t="s">
        <v>28</v>
      </c>
    </row>
    <row r="1672" spans="1:12" x14ac:dyDescent="0.2">
      <c r="A1672" s="1" t="s">
        <v>234</v>
      </c>
      <c r="B1672" s="1" t="s">
        <v>13</v>
      </c>
      <c r="C1672" s="2">
        <v>43602</v>
      </c>
      <c r="D1672" s="1" t="s">
        <v>135</v>
      </c>
      <c r="E1672" s="1"/>
      <c r="F1672" s="1" t="s">
        <v>1349</v>
      </c>
      <c r="G1672" s="3">
        <v>1125</v>
      </c>
      <c r="H1672" s="3"/>
      <c r="I1672" s="1" t="s">
        <v>119</v>
      </c>
      <c r="J1672" s="1" t="s">
        <v>86</v>
      </c>
      <c r="K1672" s="1" t="s">
        <v>84</v>
      </c>
      <c r="L1672" s="1" t="s">
        <v>300</v>
      </c>
    </row>
    <row r="1673" spans="1:12" x14ac:dyDescent="0.2">
      <c r="A1673" s="1" t="s">
        <v>234</v>
      </c>
      <c r="B1673" s="1" t="s">
        <v>13</v>
      </c>
      <c r="C1673" s="2">
        <v>43602</v>
      </c>
      <c r="D1673" s="1" t="s">
        <v>135</v>
      </c>
      <c r="E1673" s="1"/>
      <c r="F1673" s="1" t="s">
        <v>1381</v>
      </c>
      <c r="G1673" s="3">
        <v>2566.0500000000002</v>
      </c>
      <c r="H1673" s="3"/>
      <c r="I1673" s="1" t="s">
        <v>119</v>
      </c>
      <c r="J1673" s="1" t="s">
        <v>86</v>
      </c>
      <c r="K1673" s="1" t="s">
        <v>12</v>
      </c>
      <c r="L1673" s="1" t="s">
        <v>62</v>
      </c>
    </row>
    <row r="1674" spans="1:12" x14ac:dyDescent="0.2">
      <c r="A1674" s="1" t="s">
        <v>234</v>
      </c>
      <c r="B1674" s="1" t="s">
        <v>13</v>
      </c>
      <c r="C1674" s="2">
        <v>43616</v>
      </c>
      <c r="D1674" s="1" t="s">
        <v>136</v>
      </c>
      <c r="E1674" s="1"/>
      <c r="F1674" s="1" t="s">
        <v>1382</v>
      </c>
      <c r="G1674" s="3">
        <v>1025.19</v>
      </c>
      <c r="H1674" s="3"/>
      <c r="I1674" s="1" t="s">
        <v>83</v>
      </c>
      <c r="J1674" s="1" t="s">
        <v>176</v>
      </c>
      <c r="K1674" s="1" t="s">
        <v>12</v>
      </c>
      <c r="L1674" s="1" t="s">
        <v>44</v>
      </c>
    </row>
    <row r="1675" spans="1:12" x14ac:dyDescent="0.2">
      <c r="A1675" s="1" t="s">
        <v>234</v>
      </c>
      <c r="B1675" s="1" t="s">
        <v>13</v>
      </c>
      <c r="C1675" s="2">
        <v>43616</v>
      </c>
      <c r="D1675" s="1" t="s">
        <v>136</v>
      </c>
      <c r="E1675" s="1"/>
      <c r="F1675" s="1" t="s">
        <v>1383</v>
      </c>
      <c r="G1675" s="3">
        <v>790.41</v>
      </c>
      <c r="H1675" s="3"/>
      <c r="I1675" s="1" t="s">
        <v>119</v>
      </c>
      <c r="J1675" s="1" t="s">
        <v>86</v>
      </c>
      <c r="K1675" s="1" t="s">
        <v>12</v>
      </c>
      <c r="L1675" s="1" t="s">
        <v>35</v>
      </c>
    </row>
    <row r="1676" spans="1:12" x14ac:dyDescent="0.2">
      <c r="A1676" s="1" t="s">
        <v>234</v>
      </c>
      <c r="B1676" s="1" t="s">
        <v>13</v>
      </c>
      <c r="C1676" s="2">
        <v>43616</v>
      </c>
      <c r="D1676" s="1" t="s">
        <v>136</v>
      </c>
      <c r="E1676" s="1"/>
      <c r="F1676" s="1" t="s">
        <v>1384</v>
      </c>
      <c r="G1676" s="3">
        <v>703.16</v>
      </c>
      <c r="H1676" s="3"/>
      <c r="I1676" s="1" t="s">
        <v>119</v>
      </c>
      <c r="J1676" s="1" t="s">
        <v>86</v>
      </c>
      <c r="K1676" s="1" t="s">
        <v>12</v>
      </c>
      <c r="L1676" s="1" t="s">
        <v>248</v>
      </c>
    </row>
    <row r="1677" spans="1:12" x14ac:dyDescent="0.2">
      <c r="A1677" s="1" t="s">
        <v>234</v>
      </c>
      <c r="B1677" s="1" t="s">
        <v>13</v>
      </c>
      <c r="C1677" s="2">
        <v>43616</v>
      </c>
      <c r="D1677" s="1" t="s">
        <v>195</v>
      </c>
      <c r="E1677" s="1"/>
      <c r="F1677" s="1" t="s">
        <v>196</v>
      </c>
      <c r="G1677" s="3">
        <v>522.21</v>
      </c>
      <c r="H1677" s="3"/>
      <c r="I1677" s="1" t="s">
        <v>83</v>
      </c>
      <c r="J1677" s="1" t="s">
        <v>301</v>
      </c>
      <c r="K1677" s="1" t="s">
        <v>12</v>
      </c>
      <c r="L1677" s="1"/>
    </row>
    <row r="1678" spans="1:12" x14ac:dyDescent="0.2">
      <c r="A1678" s="1" t="s">
        <v>234</v>
      </c>
      <c r="B1678" s="1" t="s">
        <v>13</v>
      </c>
      <c r="C1678" s="2">
        <v>43616</v>
      </c>
      <c r="D1678" s="1" t="s">
        <v>136</v>
      </c>
      <c r="E1678" s="1"/>
      <c r="F1678" s="1" t="s">
        <v>1385</v>
      </c>
      <c r="G1678" s="3">
        <v>70.040000000000006</v>
      </c>
      <c r="H1678" s="3"/>
      <c r="I1678" s="1" t="s">
        <v>83</v>
      </c>
      <c r="J1678" s="1" t="s">
        <v>279</v>
      </c>
      <c r="K1678" s="1" t="s">
        <v>12</v>
      </c>
      <c r="L1678" s="1" t="s">
        <v>17</v>
      </c>
    </row>
    <row r="1679" spans="1:12" x14ac:dyDescent="0.2">
      <c r="A1679" s="1" t="s">
        <v>234</v>
      </c>
      <c r="B1679" s="1" t="s">
        <v>13</v>
      </c>
      <c r="C1679" s="2">
        <v>43616</v>
      </c>
      <c r="D1679" s="1" t="s">
        <v>136</v>
      </c>
      <c r="E1679" s="1"/>
      <c r="F1679" s="1" t="s">
        <v>1386</v>
      </c>
      <c r="G1679" s="3">
        <v>1755.57</v>
      </c>
      <c r="H1679" s="3"/>
      <c r="I1679" s="1" t="s">
        <v>106</v>
      </c>
      <c r="J1679" s="1" t="s">
        <v>121</v>
      </c>
      <c r="K1679" s="1" t="s">
        <v>12</v>
      </c>
      <c r="L1679" s="1" t="s">
        <v>313</v>
      </c>
    </row>
    <row r="1680" spans="1:12" x14ac:dyDescent="0.2">
      <c r="A1680" s="1" t="s">
        <v>234</v>
      </c>
      <c r="B1680" s="1" t="s">
        <v>13</v>
      </c>
      <c r="C1680" s="2">
        <v>43616</v>
      </c>
      <c r="D1680" s="1" t="s">
        <v>136</v>
      </c>
      <c r="E1680" s="1"/>
      <c r="F1680" s="1" t="s">
        <v>1387</v>
      </c>
      <c r="G1680" s="3">
        <v>1200.5999999999999</v>
      </c>
      <c r="H1680" s="3"/>
      <c r="I1680" s="1" t="s">
        <v>83</v>
      </c>
      <c r="J1680" s="1" t="s">
        <v>176</v>
      </c>
      <c r="K1680" s="1" t="s">
        <v>12</v>
      </c>
      <c r="L1680" s="1" t="s">
        <v>405</v>
      </c>
    </row>
    <row r="1681" spans="1:12" x14ac:dyDescent="0.2">
      <c r="A1681" s="1" t="s">
        <v>234</v>
      </c>
      <c r="B1681" s="1" t="s">
        <v>13</v>
      </c>
      <c r="C1681" s="2">
        <v>43616</v>
      </c>
      <c r="D1681" s="1" t="s">
        <v>136</v>
      </c>
      <c r="E1681" s="1"/>
      <c r="F1681" s="1" t="s">
        <v>1388</v>
      </c>
      <c r="G1681" s="3">
        <v>906.64</v>
      </c>
      <c r="H1681" s="3"/>
      <c r="I1681" s="1" t="s">
        <v>120</v>
      </c>
      <c r="J1681" s="1" t="s">
        <v>171</v>
      </c>
      <c r="K1681" s="1" t="s">
        <v>12</v>
      </c>
      <c r="L1681" s="1" t="s">
        <v>418</v>
      </c>
    </row>
    <row r="1682" spans="1:12" x14ac:dyDescent="0.2">
      <c r="A1682" s="1" t="s">
        <v>234</v>
      </c>
      <c r="B1682" s="1" t="s">
        <v>13</v>
      </c>
      <c r="C1682" s="2">
        <v>43616</v>
      </c>
      <c r="D1682" s="1" t="s">
        <v>136</v>
      </c>
      <c r="E1682" s="1"/>
      <c r="F1682" s="1" t="s">
        <v>1389</v>
      </c>
      <c r="G1682" s="3"/>
      <c r="H1682" s="3">
        <v>2418.4</v>
      </c>
      <c r="I1682" s="1"/>
      <c r="J1682" s="1"/>
      <c r="K1682" s="1" t="s">
        <v>12</v>
      </c>
      <c r="L1682" s="1"/>
    </row>
    <row r="1683" spans="1:12" x14ac:dyDescent="0.2">
      <c r="A1683" s="1" t="s">
        <v>234</v>
      </c>
      <c r="B1683" s="1" t="s">
        <v>13</v>
      </c>
      <c r="C1683" s="2">
        <v>43616</v>
      </c>
      <c r="D1683" s="1" t="s">
        <v>136</v>
      </c>
      <c r="E1683" s="1"/>
      <c r="F1683" s="1" t="s">
        <v>1390</v>
      </c>
      <c r="G1683" s="3">
        <v>413.97</v>
      </c>
      <c r="H1683" s="3"/>
      <c r="I1683" s="1" t="s">
        <v>119</v>
      </c>
      <c r="J1683" s="1" t="s">
        <v>86</v>
      </c>
      <c r="K1683" s="1" t="s">
        <v>84</v>
      </c>
      <c r="L1683" s="1" t="s">
        <v>66</v>
      </c>
    </row>
    <row r="1684" spans="1:12" x14ac:dyDescent="0.2">
      <c r="A1684" s="1" t="s">
        <v>234</v>
      </c>
      <c r="B1684" s="1" t="s">
        <v>13</v>
      </c>
      <c r="C1684" s="2">
        <v>43616</v>
      </c>
      <c r="D1684" s="1" t="s">
        <v>136</v>
      </c>
      <c r="E1684" s="1"/>
      <c r="F1684" s="1" t="s">
        <v>1391</v>
      </c>
      <c r="G1684" s="3">
        <v>929.26</v>
      </c>
      <c r="H1684" s="3"/>
      <c r="I1684" s="1" t="s">
        <v>119</v>
      </c>
      <c r="J1684" s="1" t="s">
        <v>86</v>
      </c>
      <c r="K1684" s="1" t="s">
        <v>12</v>
      </c>
      <c r="L1684" s="1" t="s">
        <v>67</v>
      </c>
    </row>
    <row r="1685" spans="1:12" x14ac:dyDescent="0.2">
      <c r="A1685" s="1" t="s">
        <v>234</v>
      </c>
      <c r="B1685" s="1" t="s">
        <v>13</v>
      </c>
      <c r="C1685" s="2">
        <v>43616</v>
      </c>
      <c r="D1685" s="1" t="s">
        <v>136</v>
      </c>
      <c r="E1685" s="1"/>
      <c r="F1685" s="1" t="s">
        <v>1392</v>
      </c>
      <c r="G1685" s="3">
        <v>120.96</v>
      </c>
      <c r="H1685" s="3"/>
      <c r="I1685" s="1" t="s">
        <v>87</v>
      </c>
      <c r="J1685" s="1" t="s">
        <v>116</v>
      </c>
      <c r="K1685" s="1" t="s">
        <v>12</v>
      </c>
      <c r="L1685" s="1" t="s">
        <v>1047</v>
      </c>
    </row>
    <row r="1686" spans="1:12" x14ac:dyDescent="0.2">
      <c r="A1686" s="1" t="s">
        <v>234</v>
      </c>
      <c r="B1686" s="1" t="s">
        <v>13</v>
      </c>
      <c r="C1686" s="2">
        <v>43616</v>
      </c>
      <c r="D1686" s="1" t="s">
        <v>136</v>
      </c>
      <c r="E1686" s="1"/>
      <c r="F1686" s="1" t="s">
        <v>1393</v>
      </c>
      <c r="G1686" s="3">
        <v>1488.68</v>
      </c>
      <c r="H1686" s="3"/>
      <c r="I1686" s="1" t="s">
        <v>83</v>
      </c>
      <c r="J1686" s="1" t="s">
        <v>176</v>
      </c>
      <c r="K1686" s="1" t="s">
        <v>12</v>
      </c>
      <c r="L1686" s="1" t="s">
        <v>14</v>
      </c>
    </row>
    <row r="1687" spans="1:12" x14ac:dyDescent="0.2">
      <c r="A1687" s="1" t="s">
        <v>234</v>
      </c>
      <c r="B1687" s="1" t="s">
        <v>13</v>
      </c>
      <c r="C1687" s="2">
        <v>43616</v>
      </c>
      <c r="D1687" s="1" t="s">
        <v>136</v>
      </c>
      <c r="E1687" s="1"/>
      <c r="F1687" s="1" t="s">
        <v>1394</v>
      </c>
      <c r="G1687" s="3">
        <v>844.82</v>
      </c>
      <c r="H1687" s="3"/>
      <c r="I1687" s="1" t="s">
        <v>120</v>
      </c>
      <c r="J1687" s="1" t="s">
        <v>171</v>
      </c>
      <c r="K1687" s="1" t="s">
        <v>12</v>
      </c>
      <c r="L1687" s="1" t="s">
        <v>59</v>
      </c>
    </row>
    <row r="1688" spans="1:12" x14ac:dyDescent="0.2">
      <c r="A1688" s="1" t="s">
        <v>234</v>
      </c>
      <c r="B1688" s="1" t="s">
        <v>13</v>
      </c>
      <c r="C1688" s="2">
        <v>43616</v>
      </c>
      <c r="D1688" s="1" t="s">
        <v>136</v>
      </c>
      <c r="E1688" s="1"/>
      <c r="F1688" s="1" t="s">
        <v>1395</v>
      </c>
      <c r="G1688" s="3">
        <v>1357.64</v>
      </c>
      <c r="H1688" s="3"/>
      <c r="I1688" s="1" t="s">
        <v>106</v>
      </c>
      <c r="J1688" s="1" t="s">
        <v>121</v>
      </c>
      <c r="K1688" s="1" t="s">
        <v>12</v>
      </c>
      <c r="L1688" s="1" t="s">
        <v>23</v>
      </c>
    </row>
    <row r="1689" spans="1:12" x14ac:dyDescent="0.2">
      <c r="A1689" s="1" t="s">
        <v>234</v>
      </c>
      <c r="B1689" s="1" t="s">
        <v>13</v>
      </c>
      <c r="C1689" s="2">
        <v>43616</v>
      </c>
      <c r="D1689" s="1" t="s">
        <v>136</v>
      </c>
      <c r="E1689" s="1"/>
      <c r="F1689" s="1" t="s">
        <v>1396</v>
      </c>
      <c r="G1689" s="3">
        <v>1154.01</v>
      </c>
      <c r="H1689" s="3"/>
      <c r="I1689" s="1" t="s">
        <v>87</v>
      </c>
      <c r="J1689" s="1" t="s">
        <v>253</v>
      </c>
      <c r="K1689" s="1" t="s">
        <v>12</v>
      </c>
      <c r="L1689" s="1" t="s">
        <v>74</v>
      </c>
    </row>
    <row r="1690" spans="1:12" x14ac:dyDescent="0.2">
      <c r="A1690" s="1" t="s">
        <v>234</v>
      </c>
      <c r="B1690" s="1" t="s">
        <v>13</v>
      </c>
      <c r="C1690" s="2">
        <v>43616</v>
      </c>
      <c r="D1690" s="1" t="s">
        <v>136</v>
      </c>
      <c r="E1690" s="1"/>
      <c r="F1690" s="1" t="s">
        <v>1397</v>
      </c>
      <c r="G1690" s="3">
        <v>134.76</v>
      </c>
      <c r="H1690" s="3"/>
      <c r="I1690" s="1" t="s">
        <v>83</v>
      </c>
      <c r="J1690" s="1" t="s">
        <v>174</v>
      </c>
      <c r="K1690" s="1" t="s">
        <v>12</v>
      </c>
      <c r="L1690" s="1" t="s">
        <v>64</v>
      </c>
    </row>
    <row r="1691" spans="1:12" x14ac:dyDescent="0.2">
      <c r="A1691" s="1" t="s">
        <v>234</v>
      </c>
      <c r="B1691" s="1" t="s">
        <v>13</v>
      </c>
      <c r="C1691" s="2">
        <v>43616</v>
      </c>
      <c r="D1691" s="1" t="s">
        <v>136</v>
      </c>
      <c r="E1691" s="1"/>
      <c r="F1691" s="1" t="s">
        <v>1398</v>
      </c>
      <c r="G1691" s="3">
        <v>190.38</v>
      </c>
      <c r="H1691" s="3"/>
      <c r="I1691" s="1" t="s">
        <v>120</v>
      </c>
      <c r="J1691" s="1" t="s">
        <v>171</v>
      </c>
      <c r="K1691" s="1" t="s">
        <v>84</v>
      </c>
      <c r="L1691" s="1" t="s">
        <v>63</v>
      </c>
    </row>
    <row r="1692" spans="1:12" x14ac:dyDescent="0.2">
      <c r="A1692" s="1" t="s">
        <v>234</v>
      </c>
      <c r="B1692" s="1" t="s">
        <v>13</v>
      </c>
      <c r="C1692" s="2">
        <v>43616</v>
      </c>
      <c r="D1692" s="1" t="s">
        <v>136</v>
      </c>
      <c r="E1692" s="1"/>
      <c r="F1692" s="1" t="s">
        <v>1399</v>
      </c>
      <c r="G1692" s="3">
        <v>773.4</v>
      </c>
      <c r="H1692" s="3"/>
      <c r="I1692" s="1" t="s">
        <v>120</v>
      </c>
      <c r="J1692" s="1" t="s">
        <v>171</v>
      </c>
      <c r="K1692" s="1" t="s">
        <v>12</v>
      </c>
      <c r="L1692" s="1" t="s">
        <v>81</v>
      </c>
    </row>
    <row r="1693" spans="1:12" x14ac:dyDescent="0.2">
      <c r="A1693" s="1" t="s">
        <v>234</v>
      </c>
      <c r="B1693" s="1" t="s">
        <v>13</v>
      </c>
      <c r="C1693" s="2">
        <v>43616</v>
      </c>
      <c r="D1693" s="1" t="s">
        <v>136</v>
      </c>
      <c r="E1693" s="1"/>
      <c r="F1693" s="1" t="s">
        <v>1400</v>
      </c>
      <c r="G1693" s="3">
        <v>1628.29</v>
      </c>
      <c r="H1693" s="3"/>
      <c r="I1693" s="1" t="s">
        <v>119</v>
      </c>
      <c r="J1693" s="1" t="s">
        <v>86</v>
      </c>
      <c r="K1693" s="1" t="s">
        <v>12</v>
      </c>
      <c r="L1693" s="1" t="s">
        <v>41</v>
      </c>
    </row>
    <row r="1694" spans="1:12" x14ac:dyDescent="0.2">
      <c r="A1694" s="1" t="s">
        <v>234</v>
      </c>
      <c r="B1694" s="1" t="s">
        <v>13</v>
      </c>
      <c r="C1694" s="2">
        <v>43616</v>
      </c>
      <c r="D1694" s="1" t="s">
        <v>136</v>
      </c>
      <c r="E1694" s="1"/>
      <c r="F1694" s="1" t="s">
        <v>1401</v>
      </c>
      <c r="G1694" s="3">
        <v>738.44</v>
      </c>
      <c r="H1694" s="3"/>
      <c r="I1694" s="1" t="s">
        <v>119</v>
      </c>
      <c r="J1694" s="1" t="s">
        <v>86</v>
      </c>
      <c r="K1694" s="1" t="s">
        <v>12</v>
      </c>
      <c r="L1694" s="1" t="s">
        <v>277</v>
      </c>
    </row>
    <row r="1695" spans="1:12" x14ac:dyDescent="0.2">
      <c r="A1695" s="1" t="s">
        <v>234</v>
      </c>
      <c r="B1695" s="1" t="s">
        <v>13</v>
      </c>
      <c r="C1695" s="2">
        <v>43616</v>
      </c>
      <c r="D1695" s="1" t="s">
        <v>136</v>
      </c>
      <c r="E1695" s="1"/>
      <c r="F1695" s="1" t="s">
        <v>1402</v>
      </c>
      <c r="G1695" s="3">
        <v>98.64</v>
      </c>
      <c r="H1695" s="3"/>
      <c r="I1695" s="1" t="s">
        <v>83</v>
      </c>
      <c r="J1695" s="1" t="s">
        <v>279</v>
      </c>
      <c r="K1695" s="1" t="s">
        <v>12</v>
      </c>
      <c r="L1695" s="1" t="s">
        <v>73</v>
      </c>
    </row>
    <row r="1696" spans="1:12" x14ac:dyDescent="0.2">
      <c r="A1696" s="1" t="s">
        <v>234</v>
      </c>
      <c r="B1696" s="1" t="s">
        <v>13</v>
      </c>
      <c r="C1696" s="2">
        <v>43616</v>
      </c>
      <c r="D1696" s="1" t="s">
        <v>136</v>
      </c>
      <c r="E1696" s="1"/>
      <c r="F1696" s="1" t="s">
        <v>1403</v>
      </c>
      <c r="G1696" s="3">
        <v>2184.13</v>
      </c>
      <c r="H1696" s="3"/>
      <c r="I1696" s="1" t="s">
        <v>83</v>
      </c>
      <c r="J1696" s="1" t="s">
        <v>176</v>
      </c>
      <c r="K1696" s="1" t="s">
        <v>12</v>
      </c>
      <c r="L1696" s="1" t="s">
        <v>47</v>
      </c>
    </row>
    <row r="1697" spans="1:12" x14ac:dyDescent="0.2">
      <c r="A1697" s="1" t="s">
        <v>234</v>
      </c>
      <c r="B1697" s="1" t="s">
        <v>13</v>
      </c>
      <c r="C1697" s="2">
        <v>43616</v>
      </c>
      <c r="D1697" s="1" t="s">
        <v>136</v>
      </c>
      <c r="E1697" s="1"/>
      <c r="F1697" s="1" t="s">
        <v>1404</v>
      </c>
      <c r="G1697" s="3">
        <v>988.79</v>
      </c>
      <c r="H1697" s="3"/>
      <c r="I1697" s="1" t="s">
        <v>120</v>
      </c>
      <c r="J1697" s="1" t="s">
        <v>171</v>
      </c>
      <c r="K1697" s="1" t="s">
        <v>12</v>
      </c>
      <c r="L1697" s="1" t="s">
        <v>20</v>
      </c>
    </row>
    <row r="1698" spans="1:12" x14ac:dyDescent="0.2">
      <c r="A1698" s="1" t="s">
        <v>234</v>
      </c>
      <c r="B1698" s="1" t="s">
        <v>13</v>
      </c>
      <c r="C1698" s="2">
        <v>43616</v>
      </c>
      <c r="D1698" s="1" t="s">
        <v>136</v>
      </c>
      <c r="E1698" s="1"/>
      <c r="F1698" s="1" t="s">
        <v>1405</v>
      </c>
      <c r="G1698" s="3">
        <v>498.4</v>
      </c>
      <c r="H1698" s="3"/>
      <c r="I1698" s="1" t="s">
        <v>119</v>
      </c>
      <c r="J1698" s="1" t="s">
        <v>86</v>
      </c>
      <c r="K1698" s="1" t="s">
        <v>12</v>
      </c>
      <c r="L1698" s="1" t="s">
        <v>471</v>
      </c>
    </row>
    <row r="1699" spans="1:12" x14ac:dyDescent="0.2">
      <c r="A1699" s="1" t="s">
        <v>234</v>
      </c>
      <c r="B1699" s="1" t="s">
        <v>13</v>
      </c>
      <c r="C1699" s="2">
        <v>43616</v>
      </c>
      <c r="D1699" s="1" t="s">
        <v>136</v>
      </c>
      <c r="E1699" s="1"/>
      <c r="F1699" s="1" t="s">
        <v>1406</v>
      </c>
      <c r="G1699" s="3">
        <v>2091.83</v>
      </c>
      <c r="H1699" s="3"/>
      <c r="I1699" s="1" t="s">
        <v>87</v>
      </c>
      <c r="J1699" s="1" t="s">
        <v>116</v>
      </c>
      <c r="K1699" s="1" t="s">
        <v>84</v>
      </c>
      <c r="L1699" s="1" t="s">
        <v>241</v>
      </c>
    </row>
    <row r="1700" spans="1:12" x14ac:dyDescent="0.2">
      <c r="A1700" s="1" t="s">
        <v>234</v>
      </c>
      <c r="B1700" s="1" t="s">
        <v>13</v>
      </c>
      <c r="C1700" s="2">
        <v>43616</v>
      </c>
      <c r="D1700" s="1" t="s">
        <v>136</v>
      </c>
      <c r="E1700" s="1"/>
      <c r="F1700" s="1" t="s">
        <v>1407</v>
      </c>
      <c r="G1700" s="3">
        <v>911.63</v>
      </c>
      <c r="H1700" s="3"/>
      <c r="I1700" s="1" t="s">
        <v>83</v>
      </c>
      <c r="J1700" s="1" t="s">
        <v>176</v>
      </c>
      <c r="K1700" s="1" t="s">
        <v>12</v>
      </c>
      <c r="L1700" s="1" t="s">
        <v>459</v>
      </c>
    </row>
    <row r="1701" spans="1:12" x14ac:dyDescent="0.2">
      <c r="A1701" s="1" t="s">
        <v>234</v>
      </c>
      <c r="B1701" s="1" t="s">
        <v>13</v>
      </c>
      <c r="C1701" s="2">
        <v>43616</v>
      </c>
      <c r="D1701" s="1" t="s">
        <v>136</v>
      </c>
      <c r="E1701" s="1"/>
      <c r="F1701" s="1" t="s">
        <v>1402</v>
      </c>
      <c r="G1701" s="3">
        <v>1183.75</v>
      </c>
      <c r="H1701" s="3"/>
      <c r="I1701" s="1" t="s">
        <v>83</v>
      </c>
      <c r="J1701" s="1" t="s">
        <v>174</v>
      </c>
      <c r="K1701" s="1" t="s">
        <v>12</v>
      </c>
      <c r="L1701" s="1" t="s">
        <v>73</v>
      </c>
    </row>
    <row r="1702" spans="1:12" x14ac:dyDescent="0.2">
      <c r="A1702" s="1" t="s">
        <v>234</v>
      </c>
      <c r="B1702" s="1" t="s">
        <v>13</v>
      </c>
      <c r="C1702" s="2">
        <v>43616</v>
      </c>
      <c r="D1702" s="1" t="s">
        <v>136</v>
      </c>
      <c r="E1702" s="1"/>
      <c r="F1702" s="1" t="s">
        <v>1408</v>
      </c>
      <c r="G1702" s="3">
        <v>1207.5</v>
      </c>
      <c r="H1702" s="3"/>
      <c r="I1702" s="1" t="s">
        <v>119</v>
      </c>
      <c r="J1702" s="1" t="s">
        <v>86</v>
      </c>
      <c r="K1702" s="1" t="s">
        <v>84</v>
      </c>
      <c r="L1702" s="1" t="s">
        <v>29</v>
      </c>
    </row>
    <row r="1703" spans="1:12" x14ac:dyDescent="0.2">
      <c r="A1703" s="1" t="s">
        <v>234</v>
      </c>
      <c r="B1703" s="1" t="s">
        <v>13</v>
      </c>
      <c r="C1703" s="2">
        <v>43616</v>
      </c>
      <c r="D1703" s="1" t="s">
        <v>136</v>
      </c>
      <c r="E1703" s="1"/>
      <c r="F1703" s="1" t="s">
        <v>1398</v>
      </c>
      <c r="G1703" s="3">
        <v>416.41</v>
      </c>
      <c r="H1703" s="3"/>
      <c r="I1703" s="1" t="s">
        <v>83</v>
      </c>
      <c r="J1703" s="1" t="s">
        <v>175</v>
      </c>
      <c r="K1703" s="1" t="s">
        <v>84</v>
      </c>
      <c r="L1703" s="1" t="s">
        <v>63</v>
      </c>
    </row>
    <row r="1704" spans="1:12" x14ac:dyDescent="0.2">
      <c r="A1704" s="1" t="s">
        <v>234</v>
      </c>
      <c r="B1704" s="1" t="s">
        <v>13</v>
      </c>
      <c r="C1704" s="2">
        <v>43616</v>
      </c>
      <c r="D1704" s="1" t="s">
        <v>136</v>
      </c>
      <c r="E1704" s="1"/>
      <c r="F1704" s="1" t="s">
        <v>1409</v>
      </c>
      <c r="G1704" s="3">
        <v>208.34</v>
      </c>
      <c r="H1704" s="3"/>
      <c r="I1704" s="1" t="s">
        <v>185</v>
      </c>
      <c r="J1704" s="1" t="s">
        <v>126</v>
      </c>
      <c r="K1704" s="1" t="s">
        <v>12</v>
      </c>
      <c r="L1704" s="1" t="s">
        <v>311</v>
      </c>
    </row>
    <row r="1705" spans="1:12" x14ac:dyDescent="0.2">
      <c r="A1705" s="1" t="s">
        <v>234</v>
      </c>
      <c r="B1705" s="1" t="s">
        <v>13</v>
      </c>
      <c r="C1705" s="2">
        <v>43616</v>
      </c>
      <c r="D1705" s="1" t="s">
        <v>136</v>
      </c>
      <c r="E1705" s="1"/>
      <c r="F1705" s="1" t="s">
        <v>1410</v>
      </c>
      <c r="G1705" s="3">
        <v>848.41</v>
      </c>
      <c r="H1705" s="3"/>
      <c r="I1705" s="1" t="s">
        <v>120</v>
      </c>
      <c r="J1705" s="1" t="s">
        <v>171</v>
      </c>
      <c r="K1705" s="1" t="s">
        <v>12</v>
      </c>
      <c r="L1705" s="1" t="s">
        <v>91</v>
      </c>
    </row>
    <row r="1706" spans="1:12" x14ac:dyDescent="0.2">
      <c r="A1706" s="1" t="s">
        <v>234</v>
      </c>
      <c r="B1706" s="1" t="s">
        <v>13</v>
      </c>
      <c r="C1706" s="2">
        <v>43616</v>
      </c>
      <c r="D1706" s="1" t="s">
        <v>136</v>
      </c>
      <c r="E1706" s="1"/>
      <c r="F1706" s="1" t="s">
        <v>1411</v>
      </c>
      <c r="G1706" s="3">
        <v>820.29</v>
      </c>
      <c r="H1706" s="3"/>
      <c r="I1706" s="1" t="s">
        <v>119</v>
      </c>
      <c r="J1706" s="1" t="s">
        <v>86</v>
      </c>
      <c r="K1706" s="1" t="s">
        <v>12</v>
      </c>
      <c r="L1706" s="1" t="s">
        <v>50</v>
      </c>
    </row>
    <row r="1707" spans="1:12" x14ac:dyDescent="0.2">
      <c r="A1707" s="1" t="s">
        <v>234</v>
      </c>
      <c r="B1707" s="1" t="s">
        <v>13</v>
      </c>
      <c r="C1707" s="2">
        <v>43616</v>
      </c>
      <c r="D1707" s="1" t="s">
        <v>136</v>
      </c>
      <c r="E1707" s="1"/>
      <c r="F1707" s="1" t="s">
        <v>1412</v>
      </c>
      <c r="G1707" s="3">
        <v>259.61</v>
      </c>
      <c r="H1707" s="3"/>
      <c r="I1707" s="1" t="s">
        <v>185</v>
      </c>
      <c r="J1707" s="1" t="s">
        <v>126</v>
      </c>
      <c r="K1707" s="1" t="s">
        <v>84</v>
      </c>
      <c r="L1707" s="1" t="s">
        <v>26</v>
      </c>
    </row>
    <row r="1708" spans="1:12" x14ac:dyDescent="0.2">
      <c r="A1708" s="1" t="s">
        <v>234</v>
      </c>
      <c r="B1708" s="1" t="s">
        <v>13</v>
      </c>
      <c r="C1708" s="2">
        <v>43616</v>
      </c>
      <c r="D1708" s="1" t="s">
        <v>136</v>
      </c>
      <c r="E1708" s="1"/>
      <c r="F1708" s="1" t="s">
        <v>1413</v>
      </c>
      <c r="G1708" s="3">
        <v>1599.79</v>
      </c>
      <c r="H1708" s="3"/>
      <c r="I1708" s="1" t="s">
        <v>83</v>
      </c>
      <c r="J1708" s="1" t="s">
        <v>243</v>
      </c>
      <c r="K1708" s="1" t="s">
        <v>12</v>
      </c>
      <c r="L1708" s="1" t="s">
        <v>57</v>
      </c>
    </row>
    <row r="1709" spans="1:12" x14ac:dyDescent="0.2">
      <c r="A1709" s="1" t="s">
        <v>234</v>
      </c>
      <c r="B1709" s="1" t="s">
        <v>13</v>
      </c>
      <c r="C1709" s="2">
        <v>43616</v>
      </c>
      <c r="D1709" s="1" t="s">
        <v>136</v>
      </c>
      <c r="E1709" s="1"/>
      <c r="F1709" s="1" t="s">
        <v>1414</v>
      </c>
      <c r="G1709" s="3">
        <v>1046.68</v>
      </c>
      <c r="H1709" s="3"/>
      <c r="I1709" s="1" t="s">
        <v>83</v>
      </c>
      <c r="J1709" s="1" t="s">
        <v>174</v>
      </c>
      <c r="K1709" s="1" t="s">
        <v>12</v>
      </c>
      <c r="L1709" s="1" t="s">
        <v>425</v>
      </c>
    </row>
    <row r="1710" spans="1:12" x14ac:dyDescent="0.2">
      <c r="A1710" s="1" t="s">
        <v>234</v>
      </c>
      <c r="B1710" s="1" t="s">
        <v>13</v>
      </c>
      <c r="C1710" s="2">
        <v>43616</v>
      </c>
      <c r="D1710" s="1" t="s">
        <v>136</v>
      </c>
      <c r="E1710" s="1"/>
      <c r="F1710" s="1" t="s">
        <v>1415</v>
      </c>
      <c r="G1710" s="3">
        <v>774.22</v>
      </c>
      <c r="H1710" s="3"/>
      <c r="I1710" s="1" t="s">
        <v>120</v>
      </c>
      <c r="J1710" s="1" t="s">
        <v>171</v>
      </c>
      <c r="K1710" s="1" t="s">
        <v>12</v>
      </c>
      <c r="L1710" s="1" t="s">
        <v>101</v>
      </c>
    </row>
    <row r="1711" spans="1:12" x14ac:dyDescent="0.2">
      <c r="A1711" s="1" t="s">
        <v>234</v>
      </c>
      <c r="B1711" s="1" t="s">
        <v>13</v>
      </c>
      <c r="C1711" s="2">
        <v>43616</v>
      </c>
      <c r="D1711" s="1" t="s">
        <v>136</v>
      </c>
      <c r="E1711" s="1"/>
      <c r="F1711" s="1" t="s">
        <v>1416</v>
      </c>
      <c r="G1711" s="3">
        <v>1144.47</v>
      </c>
      <c r="H1711" s="3"/>
      <c r="I1711" s="1" t="s">
        <v>119</v>
      </c>
      <c r="J1711" s="1" t="s">
        <v>86</v>
      </c>
      <c r="K1711" s="1" t="s">
        <v>12</v>
      </c>
      <c r="L1711" s="1" t="s">
        <v>382</v>
      </c>
    </row>
    <row r="1712" spans="1:12" x14ac:dyDescent="0.2">
      <c r="A1712" s="1" t="s">
        <v>234</v>
      </c>
      <c r="B1712" s="1" t="s">
        <v>13</v>
      </c>
      <c r="C1712" s="2">
        <v>43616</v>
      </c>
      <c r="D1712" s="1" t="s">
        <v>136</v>
      </c>
      <c r="E1712" s="1"/>
      <c r="F1712" s="1" t="s">
        <v>1393</v>
      </c>
      <c r="G1712" s="3">
        <v>99.25</v>
      </c>
      <c r="H1712" s="3"/>
      <c r="I1712" s="1" t="s">
        <v>83</v>
      </c>
      <c r="J1712" s="1" t="s">
        <v>301</v>
      </c>
      <c r="K1712" s="1" t="s">
        <v>12</v>
      </c>
      <c r="L1712" s="1" t="s">
        <v>14</v>
      </c>
    </row>
    <row r="1713" spans="1:12" x14ac:dyDescent="0.2">
      <c r="A1713" s="1" t="s">
        <v>234</v>
      </c>
      <c r="B1713" s="1" t="s">
        <v>13</v>
      </c>
      <c r="C1713" s="2">
        <v>43616</v>
      </c>
      <c r="D1713" s="1" t="s">
        <v>136</v>
      </c>
      <c r="E1713" s="1"/>
      <c r="F1713" s="1" t="s">
        <v>1417</v>
      </c>
      <c r="G1713" s="3">
        <v>993.58</v>
      </c>
      <c r="H1713" s="3"/>
      <c r="I1713" s="1" t="s">
        <v>179</v>
      </c>
      <c r="J1713" s="1" t="s">
        <v>89</v>
      </c>
      <c r="K1713" s="1" t="s">
        <v>12</v>
      </c>
      <c r="L1713" s="1" t="s">
        <v>483</v>
      </c>
    </row>
    <row r="1714" spans="1:12" x14ac:dyDescent="0.2">
      <c r="A1714" s="1" t="s">
        <v>234</v>
      </c>
      <c r="B1714" s="1" t="s">
        <v>13</v>
      </c>
      <c r="C1714" s="2">
        <v>43616</v>
      </c>
      <c r="D1714" s="1" t="s">
        <v>136</v>
      </c>
      <c r="E1714" s="1"/>
      <c r="F1714" s="1" t="s">
        <v>1418</v>
      </c>
      <c r="G1714" s="3">
        <v>496.65</v>
      </c>
      <c r="H1714" s="3"/>
      <c r="I1714" s="1" t="s">
        <v>185</v>
      </c>
      <c r="J1714" s="1" t="s">
        <v>126</v>
      </c>
      <c r="K1714" s="1" t="s">
        <v>12</v>
      </c>
      <c r="L1714" s="1" t="s">
        <v>97</v>
      </c>
    </row>
    <row r="1715" spans="1:12" x14ac:dyDescent="0.2">
      <c r="A1715" s="1" t="s">
        <v>234</v>
      </c>
      <c r="B1715" s="1" t="s">
        <v>13</v>
      </c>
      <c r="C1715" s="2">
        <v>43616</v>
      </c>
      <c r="D1715" s="1" t="s">
        <v>136</v>
      </c>
      <c r="E1715" s="1"/>
      <c r="F1715" s="1" t="s">
        <v>1412</v>
      </c>
      <c r="G1715" s="3">
        <v>1586.54</v>
      </c>
      <c r="H1715" s="3"/>
      <c r="I1715" s="1" t="s">
        <v>108</v>
      </c>
      <c r="J1715" s="1" t="s">
        <v>117</v>
      </c>
      <c r="K1715" s="1" t="s">
        <v>84</v>
      </c>
      <c r="L1715" s="1" t="s">
        <v>26</v>
      </c>
    </row>
    <row r="1716" spans="1:12" x14ac:dyDescent="0.2">
      <c r="A1716" s="1" t="s">
        <v>234</v>
      </c>
      <c r="B1716" s="1" t="s">
        <v>13</v>
      </c>
      <c r="C1716" s="2">
        <v>43616</v>
      </c>
      <c r="D1716" s="1" t="s">
        <v>136</v>
      </c>
      <c r="E1716" s="1"/>
      <c r="F1716" s="1" t="s">
        <v>1385</v>
      </c>
      <c r="G1716" s="3">
        <v>280.18</v>
      </c>
      <c r="H1716" s="3"/>
      <c r="I1716" s="1" t="s">
        <v>83</v>
      </c>
      <c r="J1716" s="1" t="s">
        <v>391</v>
      </c>
      <c r="K1716" s="1" t="s">
        <v>12</v>
      </c>
      <c r="L1716" s="1" t="s">
        <v>17</v>
      </c>
    </row>
    <row r="1717" spans="1:12" x14ac:dyDescent="0.2">
      <c r="A1717" s="1" t="s">
        <v>234</v>
      </c>
      <c r="B1717" s="1" t="s">
        <v>13</v>
      </c>
      <c r="C1717" s="2">
        <v>43616</v>
      </c>
      <c r="D1717" s="1" t="s">
        <v>136</v>
      </c>
      <c r="E1717" s="1"/>
      <c r="F1717" s="1" t="s">
        <v>1419</v>
      </c>
      <c r="G1717" s="3">
        <v>1057.5</v>
      </c>
      <c r="H1717" s="3"/>
      <c r="I1717" s="1" t="s">
        <v>120</v>
      </c>
      <c r="J1717" s="1" t="s">
        <v>171</v>
      </c>
      <c r="K1717" s="1" t="s">
        <v>12</v>
      </c>
      <c r="L1717" s="1" t="s">
        <v>58</v>
      </c>
    </row>
    <row r="1718" spans="1:12" x14ac:dyDescent="0.2">
      <c r="A1718" s="1" t="s">
        <v>234</v>
      </c>
      <c r="B1718" s="1" t="s">
        <v>13</v>
      </c>
      <c r="C1718" s="2">
        <v>43616</v>
      </c>
      <c r="D1718" s="1" t="s">
        <v>136</v>
      </c>
      <c r="E1718" s="1"/>
      <c r="F1718" s="1" t="s">
        <v>1420</v>
      </c>
      <c r="G1718" s="3">
        <v>879.8</v>
      </c>
      <c r="H1718" s="3"/>
      <c r="I1718" s="1" t="s">
        <v>120</v>
      </c>
      <c r="J1718" s="1" t="s">
        <v>171</v>
      </c>
      <c r="K1718" s="1" t="s">
        <v>12</v>
      </c>
      <c r="L1718" s="1" t="s">
        <v>352</v>
      </c>
    </row>
    <row r="1719" spans="1:12" x14ac:dyDescent="0.2">
      <c r="A1719" s="1" t="s">
        <v>234</v>
      </c>
      <c r="B1719" s="1" t="s">
        <v>13</v>
      </c>
      <c r="C1719" s="2">
        <v>43616</v>
      </c>
      <c r="D1719" s="1" t="s">
        <v>136</v>
      </c>
      <c r="E1719" s="1"/>
      <c r="F1719" s="1" t="s">
        <v>1421</v>
      </c>
      <c r="G1719" s="3">
        <v>1438.53</v>
      </c>
      <c r="H1719" s="3"/>
      <c r="I1719" s="1" t="s">
        <v>119</v>
      </c>
      <c r="J1719" s="1" t="s">
        <v>86</v>
      </c>
      <c r="K1719" s="1" t="s">
        <v>12</v>
      </c>
      <c r="L1719" s="1" t="s">
        <v>31</v>
      </c>
    </row>
    <row r="1720" spans="1:12" x14ac:dyDescent="0.2">
      <c r="A1720" s="1" t="s">
        <v>234</v>
      </c>
      <c r="B1720" s="1" t="s">
        <v>13</v>
      </c>
      <c r="C1720" s="2">
        <v>43616</v>
      </c>
      <c r="D1720" s="1" t="s">
        <v>136</v>
      </c>
      <c r="E1720" s="1"/>
      <c r="F1720" s="1" t="s">
        <v>1422</v>
      </c>
      <c r="G1720" s="3">
        <v>354.96</v>
      </c>
      <c r="H1720" s="3"/>
      <c r="I1720" s="1" t="s">
        <v>179</v>
      </c>
      <c r="J1720" s="1" t="s">
        <v>89</v>
      </c>
      <c r="K1720" s="1" t="s">
        <v>12</v>
      </c>
      <c r="L1720" s="1" t="s">
        <v>77</v>
      </c>
    </row>
    <row r="1721" spans="1:12" x14ac:dyDescent="0.2">
      <c r="A1721" s="1" t="s">
        <v>234</v>
      </c>
      <c r="B1721" s="1" t="s">
        <v>13</v>
      </c>
      <c r="C1721" s="2">
        <v>43616</v>
      </c>
      <c r="D1721" s="1" t="s">
        <v>136</v>
      </c>
      <c r="E1721" s="1"/>
      <c r="F1721" s="1" t="s">
        <v>1408</v>
      </c>
      <c r="G1721" s="3">
        <v>71.25</v>
      </c>
      <c r="H1721" s="3"/>
      <c r="I1721" s="1" t="s">
        <v>108</v>
      </c>
      <c r="J1721" s="1" t="s">
        <v>117</v>
      </c>
      <c r="K1721" s="1" t="s">
        <v>84</v>
      </c>
      <c r="L1721" s="1" t="s">
        <v>29</v>
      </c>
    </row>
    <row r="1722" spans="1:12" x14ac:dyDescent="0.2">
      <c r="A1722" s="1" t="s">
        <v>234</v>
      </c>
      <c r="B1722" s="1" t="s">
        <v>13</v>
      </c>
      <c r="C1722" s="2">
        <v>43616</v>
      </c>
      <c r="D1722" s="1" t="s">
        <v>136</v>
      </c>
      <c r="E1722" s="1"/>
      <c r="F1722" s="1" t="s">
        <v>1423</v>
      </c>
      <c r="G1722" s="3">
        <v>625</v>
      </c>
      <c r="H1722" s="3"/>
      <c r="I1722" s="1" t="s">
        <v>87</v>
      </c>
      <c r="J1722" s="1" t="s">
        <v>116</v>
      </c>
      <c r="K1722" s="1" t="s">
        <v>84</v>
      </c>
      <c r="L1722" s="1" t="s">
        <v>300</v>
      </c>
    </row>
    <row r="1723" spans="1:12" x14ac:dyDescent="0.2">
      <c r="A1723" s="1" t="s">
        <v>234</v>
      </c>
      <c r="B1723" s="1" t="s">
        <v>13</v>
      </c>
      <c r="C1723" s="2">
        <v>43616</v>
      </c>
      <c r="D1723" s="1" t="s">
        <v>136</v>
      </c>
      <c r="E1723" s="1"/>
      <c r="F1723" s="1" t="s">
        <v>1424</v>
      </c>
      <c r="G1723" s="3">
        <v>741.59</v>
      </c>
      <c r="H1723" s="3"/>
      <c r="I1723" s="1" t="s">
        <v>119</v>
      </c>
      <c r="J1723" s="1" t="s">
        <v>86</v>
      </c>
      <c r="K1723" s="1" t="s">
        <v>84</v>
      </c>
      <c r="L1723" s="1" t="s">
        <v>51</v>
      </c>
    </row>
    <row r="1724" spans="1:12" x14ac:dyDescent="0.2">
      <c r="A1724" s="1" t="s">
        <v>234</v>
      </c>
      <c r="B1724" s="1" t="s">
        <v>13</v>
      </c>
      <c r="C1724" s="2">
        <v>43616</v>
      </c>
      <c r="D1724" s="1" t="s">
        <v>136</v>
      </c>
      <c r="E1724" s="1"/>
      <c r="F1724" s="1" t="s">
        <v>1425</v>
      </c>
      <c r="G1724" s="3">
        <v>714.28</v>
      </c>
      <c r="H1724" s="3"/>
      <c r="I1724" s="1" t="s">
        <v>119</v>
      </c>
      <c r="J1724" s="1" t="s">
        <v>86</v>
      </c>
      <c r="K1724" s="1" t="s">
        <v>12</v>
      </c>
      <c r="L1724" s="1" t="s">
        <v>486</v>
      </c>
    </row>
    <row r="1725" spans="1:12" x14ac:dyDescent="0.2">
      <c r="A1725" s="1" t="s">
        <v>234</v>
      </c>
      <c r="B1725" s="1" t="s">
        <v>13</v>
      </c>
      <c r="C1725" s="2">
        <v>43616</v>
      </c>
      <c r="D1725" s="1" t="s">
        <v>136</v>
      </c>
      <c r="E1725" s="1"/>
      <c r="F1725" s="1" t="s">
        <v>1426</v>
      </c>
      <c r="G1725" s="3">
        <v>1132.47</v>
      </c>
      <c r="H1725" s="3"/>
      <c r="I1725" s="1" t="s">
        <v>179</v>
      </c>
      <c r="J1725" s="1" t="s">
        <v>89</v>
      </c>
      <c r="K1725" s="1" t="s">
        <v>12</v>
      </c>
      <c r="L1725" s="1" t="s">
        <v>28</v>
      </c>
    </row>
    <row r="1726" spans="1:12" x14ac:dyDescent="0.2">
      <c r="A1726" s="1" t="s">
        <v>234</v>
      </c>
      <c r="B1726" s="1" t="s">
        <v>13</v>
      </c>
      <c r="C1726" s="2">
        <v>43616</v>
      </c>
      <c r="D1726" s="1" t="s">
        <v>136</v>
      </c>
      <c r="E1726" s="1"/>
      <c r="F1726" s="1" t="s">
        <v>1427</v>
      </c>
      <c r="G1726" s="3">
        <v>82.54</v>
      </c>
      <c r="H1726" s="3"/>
      <c r="I1726" s="1" t="s">
        <v>85</v>
      </c>
      <c r="J1726" s="1" t="s">
        <v>125</v>
      </c>
      <c r="K1726" s="1" t="s">
        <v>84</v>
      </c>
      <c r="L1726" s="1" t="s">
        <v>409</v>
      </c>
    </row>
    <row r="1727" spans="1:12" x14ac:dyDescent="0.2">
      <c r="A1727" s="1" t="s">
        <v>234</v>
      </c>
      <c r="B1727" s="1" t="s">
        <v>13</v>
      </c>
      <c r="C1727" s="2">
        <v>43616</v>
      </c>
      <c r="D1727" s="1" t="s">
        <v>136</v>
      </c>
      <c r="E1727" s="1"/>
      <c r="F1727" s="1" t="s">
        <v>1428</v>
      </c>
      <c r="G1727" s="3">
        <v>667.3</v>
      </c>
      <c r="H1727" s="3"/>
      <c r="I1727" s="1" t="s">
        <v>83</v>
      </c>
      <c r="J1727" s="1" t="s">
        <v>176</v>
      </c>
      <c r="K1727" s="1" t="s">
        <v>12</v>
      </c>
      <c r="L1727" s="1" t="s">
        <v>36</v>
      </c>
    </row>
    <row r="1728" spans="1:12" x14ac:dyDescent="0.2">
      <c r="A1728" s="1" t="s">
        <v>234</v>
      </c>
      <c r="B1728" s="1" t="s">
        <v>13</v>
      </c>
      <c r="C1728" s="2">
        <v>43616</v>
      </c>
      <c r="D1728" s="1" t="s">
        <v>136</v>
      </c>
      <c r="E1728" s="1"/>
      <c r="F1728" s="1" t="s">
        <v>1429</v>
      </c>
      <c r="G1728" s="3">
        <v>902.25</v>
      </c>
      <c r="H1728" s="3"/>
      <c r="I1728" s="1" t="s">
        <v>83</v>
      </c>
      <c r="J1728" s="1" t="s">
        <v>176</v>
      </c>
      <c r="K1728" s="1" t="s">
        <v>12</v>
      </c>
      <c r="L1728" s="1" t="s">
        <v>369</v>
      </c>
    </row>
    <row r="1729" spans="1:12" x14ac:dyDescent="0.2">
      <c r="A1729" s="1" t="s">
        <v>234</v>
      </c>
      <c r="B1729" s="1" t="s">
        <v>13</v>
      </c>
      <c r="C1729" s="2">
        <v>43616</v>
      </c>
      <c r="D1729" s="1" t="s">
        <v>136</v>
      </c>
      <c r="E1729" s="1"/>
      <c r="F1729" s="1" t="s">
        <v>1430</v>
      </c>
      <c r="G1729" s="3">
        <v>62.3</v>
      </c>
      <c r="H1729" s="3"/>
      <c r="I1729" s="1" t="s">
        <v>119</v>
      </c>
      <c r="J1729" s="1" t="s">
        <v>86</v>
      </c>
      <c r="K1729" s="1" t="s">
        <v>12</v>
      </c>
      <c r="L1729" s="1" t="s">
        <v>1011</v>
      </c>
    </row>
    <row r="1730" spans="1:12" x14ac:dyDescent="0.2">
      <c r="A1730" s="1" t="s">
        <v>234</v>
      </c>
      <c r="B1730" s="1" t="s">
        <v>13</v>
      </c>
      <c r="C1730" s="2">
        <v>43616</v>
      </c>
      <c r="D1730" s="1" t="s">
        <v>136</v>
      </c>
      <c r="E1730" s="1"/>
      <c r="F1730" s="1" t="s">
        <v>1431</v>
      </c>
      <c r="G1730" s="3">
        <v>1080.0999999999999</v>
      </c>
      <c r="H1730" s="3"/>
      <c r="I1730" s="1" t="s">
        <v>119</v>
      </c>
      <c r="J1730" s="1" t="s">
        <v>86</v>
      </c>
      <c r="K1730" s="1" t="s">
        <v>12</v>
      </c>
      <c r="L1730" s="1" t="s">
        <v>102</v>
      </c>
    </row>
    <row r="1731" spans="1:12" x14ac:dyDescent="0.2">
      <c r="A1731" s="1" t="s">
        <v>234</v>
      </c>
      <c r="B1731" s="1" t="s">
        <v>13</v>
      </c>
      <c r="C1731" s="2">
        <v>43616</v>
      </c>
      <c r="D1731" s="1" t="s">
        <v>136</v>
      </c>
      <c r="E1731" s="1"/>
      <c r="F1731" s="1" t="s">
        <v>1432</v>
      </c>
      <c r="G1731" s="3">
        <v>689.94</v>
      </c>
      <c r="H1731" s="3"/>
      <c r="I1731" s="1" t="s">
        <v>119</v>
      </c>
      <c r="J1731" s="1" t="s">
        <v>86</v>
      </c>
      <c r="K1731" s="1" t="s">
        <v>12</v>
      </c>
      <c r="L1731" s="1" t="s">
        <v>270</v>
      </c>
    </row>
    <row r="1732" spans="1:12" x14ac:dyDescent="0.2">
      <c r="A1732" s="1" t="s">
        <v>234</v>
      </c>
      <c r="B1732" s="1" t="s">
        <v>13</v>
      </c>
      <c r="C1732" s="2">
        <v>43616</v>
      </c>
      <c r="D1732" s="1" t="s">
        <v>136</v>
      </c>
      <c r="E1732" s="1"/>
      <c r="F1732" s="1" t="s">
        <v>1433</v>
      </c>
      <c r="G1732" s="3">
        <v>653.02</v>
      </c>
      <c r="H1732" s="3"/>
      <c r="I1732" s="1" t="s">
        <v>119</v>
      </c>
      <c r="J1732" s="1" t="s">
        <v>86</v>
      </c>
      <c r="K1732" s="1" t="s">
        <v>12</v>
      </c>
      <c r="L1732" s="1" t="s">
        <v>494</v>
      </c>
    </row>
    <row r="1733" spans="1:12" x14ac:dyDescent="0.2">
      <c r="A1733" s="1" t="s">
        <v>234</v>
      </c>
      <c r="B1733" s="1" t="s">
        <v>13</v>
      </c>
      <c r="C1733" s="2">
        <v>43616</v>
      </c>
      <c r="D1733" s="1" t="s">
        <v>136</v>
      </c>
      <c r="E1733" s="1"/>
      <c r="F1733" s="1" t="s">
        <v>1404</v>
      </c>
      <c r="G1733" s="3">
        <v>487.01</v>
      </c>
      <c r="H1733" s="3"/>
      <c r="I1733" s="1" t="s">
        <v>119</v>
      </c>
      <c r="J1733" s="1" t="s">
        <v>86</v>
      </c>
      <c r="K1733" s="1" t="s">
        <v>12</v>
      </c>
      <c r="L1733" s="1" t="s">
        <v>20</v>
      </c>
    </row>
    <row r="1734" spans="1:12" x14ac:dyDescent="0.2">
      <c r="A1734" s="1" t="s">
        <v>234</v>
      </c>
      <c r="B1734" s="1" t="s">
        <v>13</v>
      </c>
      <c r="C1734" s="2">
        <v>43616</v>
      </c>
      <c r="D1734" s="1" t="s">
        <v>195</v>
      </c>
      <c r="E1734" s="1"/>
      <c r="F1734" s="1" t="s">
        <v>196</v>
      </c>
      <c r="G1734" s="3">
        <v>337.07</v>
      </c>
      <c r="H1734" s="3"/>
      <c r="I1734" s="1" t="s">
        <v>106</v>
      </c>
      <c r="J1734" s="1" t="s">
        <v>107</v>
      </c>
      <c r="K1734" s="1" t="s">
        <v>12</v>
      </c>
      <c r="L1734" s="1"/>
    </row>
    <row r="1735" spans="1:12" x14ac:dyDescent="0.2">
      <c r="A1735" s="1" t="s">
        <v>234</v>
      </c>
      <c r="B1735" s="1" t="s">
        <v>13</v>
      </c>
      <c r="C1735" s="2">
        <v>43616</v>
      </c>
      <c r="D1735" s="1" t="s">
        <v>136</v>
      </c>
      <c r="E1735" s="1"/>
      <c r="F1735" s="1" t="s">
        <v>1434</v>
      </c>
      <c r="G1735" s="3">
        <v>368.74</v>
      </c>
      <c r="H1735" s="3"/>
      <c r="I1735" s="1" t="s">
        <v>119</v>
      </c>
      <c r="J1735" s="1" t="s">
        <v>86</v>
      </c>
      <c r="K1735" s="1" t="s">
        <v>84</v>
      </c>
      <c r="L1735" s="1" t="s">
        <v>306</v>
      </c>
    </row>
    <row r="1736" spans="1:12" x14ac:dyDescent="0.2">
      <c r="A1736" s="1" t="s">
        <v>234</v>
      </c>
      <c r="B1736" s="1" t="s">
        <v>13</v>
      </c>
      <c r="C1736" s="2">
        <v>43616</v>
      </c>
      <c r="D1736" s="1" t="s">
        <v>136</v>
      </c>
      <c r="E1736" s="1"/>
      <c r="F1736" s="1" t="s">
        <v>1435</v>
      </c>
      <c r="G1736" s="3">
        <v>928.93</v>
      </c>
      <c r="H1736" s="3"/>
      <c r="I1736" s="1" t="s">
        <v>119</v>
      </c>
      <c r="J1736" s="1" t="s">
        <v>86</v>
      </c>
      <c r="K1736" s="1" t="s">
        <v>12</v>
      </c>
      <c r="L1736" s="1" t="s">
        <v>100</v>
      </c>
    </row>
    <row r="1737" spans="1:12" x14ac:dyDescent="0.2">
      <c r="A1737" s="1" t="s">
        <v>234</v>
      </c>
      <c r="B1737" s="1" t="s">
        <v>13</v>
      </c>
      <c r="C1737" s="2">
        <v>43616</v>
      </c>
      <c r="D1737" s="1" t="s">
        <v>136</v>
      </c>
      <c r="E1737" s="1"/>
      <c r="F1737" s="1" t="s">
        <v>1436</v>
      </c>
      <c r="G1737" s="3">
        <v>540.91</v>
      </c>
      <c r="H1737" s="3"/>
      <c r="I1737" s="1" t="s">
        <v>119</v>
      </c>
      <c r="J1737" s="1" t="s">
        <v>86</v>
      </c>
      <c r="K1737" s="1" t="s">
        <v>12</v>
      </c>
      <c r="L1737" s="1" t="s">
        <v>491</v>
      </c>
    </row>
    <row r="1738" spans="1:12" x14ac:dyDescent="0.2">
      <c r="A1738" s="1" t="s">
        <v>234</v>
      </c>
      <c r="B1738" s="1" t="s">
        <v>13</v>
      </c>
      <c r="C1738" s="2">
        <v>43616</v>
      </c>
      <c r="D1738" s="1" t="s">
        <v>136</v>
      </c>
      <c r="E1738" s="1"/>
      <c r="F1738" s="1" t="s">
        <v>1434</v>
      </c>
      <c r="G1738" s="3">
        <v>40.78</v>
      </c>
      <c r="H1738" s="3"/>
      <c r="I1738" s="1" t="s">
        <v>179</v>
      </c>
      <c r="J1738" s="1" t="s">
        <v>89</v>
      </c>
      <c r="K1738" s="1" t="s">
        <v>84</v>
      </c>
      <c r="L1738" s="1" t="s">
        <v>306</v>
      </c>
    </row>
    <row r="1739" spans="1:12" x14ac:dyDescent="0.2">
      <c r="A1739" s="1" t="s">
        <v>234</v>
      </c>
      <c r="B1739" s="1" t="s">
        <v>13</v>
      </c>
      <c r="C1739" s="2">
        <v>43616</v>
      </c>
      <c r="D1739" s="1" t="s">
        <v>136</v>
      </c>
      <c r="E1739" s="1"/>
      <c r="F1739" s="1" t="s">
        <v>1392</v>
      </c>
      <c r="G1739" s="3">
        <v>937.81</v>
      </c>
      <c r="H1739" s="3"/>
      <c r="I1739" s="1" t="s">
        <v>87</v>
      </c>
      <c r="J1739" s="1" t="s">
        <v>253</v>
      </c>
      <c r="K1739" s="1" t="s">
        <v>12</v>
      </c>
      <c r="L1739" s="1" t="s">
        <v>1047</v>
      </c>
    </row>
    <row r="1740" spans="1:12" x14ac:dyDescent="0.2">
      <c r="A1740" s="1" t="s">
        <v>234</v>
      </c>
      <c r="B1740" s="1" t="s">
        <v>13</v>
      </c>
      <c r="C1740" s="2">
        <v>43616</v>
      </c>
      <c r="D1740" s="1" t="s">
        <v>136</v>
      </c>
      <c r="E1740" s="1"/>
      <c r="F1740" s="1" t="s">
        <v>1427</v>
      </c>
      <c r="G1740" s="3">
        <v>151.33000000000001</v>
      </c>
      <c r="H1740" s="3"/>
      <c r="I1740" s="1" t="s">
        <v>83</v>
      </c>
      <c r="J1740" s="1" t="s">
        <v>176</v>
      </c>
      <c r="K1740" s="1" t="s">
        <v>84</v>
      </c>
      <c r="L1740" s="1" t="s">
        <v>409</v>
      </c>
    </row>
    <row r="1741" spans="1:12" x14ac:dyDescent="0.2">
      <c r="A1741" s="1" t="s">
        <v>234</v>
      </c>
      <c r="B1741" s="1" t="s">
        <v>13</v>
      </c>
      <c r="C1741" s="2">
        <v>43616</v>
      </c>
      <c r="D1741" s="1" t="s">
        <v>136</v>
      </c>
      <c r="E1741" s="1"/>
      <c r="F1741" s="1" t="s">
        <v>1437</v>
      </c>
      <c r="G1741" s="3">
        <v>734.63</v>
      </c>
      <c r="H1741" s="3"/>
      <c r="I1741" s="1" t="s">
        <v>119</v>
      </c>
      <c r="J1741" s="1" t="s">
        <v>86</v>
      </c>
      <c r="K1741" s="1" t="s">
        <v>12</v>
      </c>
      <c r="L1741" s="1" t="s">
        <v>399</v>
      </c>
    </row>
    <row r="1742" spans="1:12" x14ac:dyDescent="0.2">
      <c r="A1742" s="1" t="s">
        <v>234</v>
      </c>
      <c r="B1742" s="1" t="s">
        <v>13</v>
      </c>
      <c r="C1742" s="2">
        <v>43616</v>
      </c>
      <c r="D1742" s="1" t="s">
        <v>136</v>
      </c>
      <c r="E1742" s="1"/>
      <c r="F1742" s="1" t="s">
        <v>1438</v>
      </c>
      <c r="G1742" s="3">
        <v>515.86</v>
      </c>
      <c r="H1742" s="3"/>
      <c r="I1742" s="1" t="s">
        <v>119</v>
      </c>
      <c r="J1742" s="1" t="s">
        <v>86</v>
      </c>
      <c r="K1742" s="1" t="s">
        <v>12</v>
      </c>
      <c r="L1742" s="1" t="s">
        <v>296</v>
      </c>
    </row>
    <row r="1743" spans="1:12" x14ac:dyDescent="0.2">
      <c r="A1743" s="1" t="s">
        <v>234</v>
      </c>
      <c r="B1743" s="1" t="s">
        <v>13</v>
      </c>
      <c r="C1743" s="2">
        <v>43616</v>
      </c>
      <c r="D1743" s="1" t="s">
        <v>136</v>
      </c>
      <c r="E1743" s="1"/>
      <c r="F1743" s="1" t="s">
        <v>1439</v>
      </c>
      <c r="G1743" s="3">
        <v>422.27</v>
      </c>
      <c r="H1743" s="3"/>
      <c r="I1743" s="1" t="s">
        <v>119</v>
      </c>
      <c r="J1743" s="1" t="s">
        <v>86</v>
      </c>
      <c r="K1743" s="1" t="s">
        <v>12</v>
      </c>
      <c r="L1743" s="1" t="s">
        <v>325</v>
      </c>
    </row>
    <row r="1744" spans="1:12" x14ac:dyDescent="0.2">
      <c r="A1744" s="1" t="s">
        <v>234</v>
      </c>
      <c r="B1744" s="1" t="s">
        <v>13</v>
      </c>
      <c r="C1744" s="2">
        <v>43616</v>
      </c>
      <c r="D1744" s="1" t="s">
        <v>136</v>
      </c>
      <c r="E1744" s="1"/>
      <c r="F1744" s="1" t="s">
        <v>1440</v>
      </c>
      <c r="G1744" s="3">
        <v>917.06</v>
      </c>
      <c r="H1744" s="3"/>
      <c r="I1744" s="1" t="s">
        <v>119</v>
      </c>
      <c r="J1744" s="1" t="s">
        <v>86</v>
      </c>
      <c r="K1744" s="1" t="s">
        <v>12</v>
      </c>
      <c r="L1744" s="1" t="s">
        <v>115</v>
      </c>
    </row>
    <row r="1745" spans="1:12" x14ac:dyDescent="0.2">
      <c r="A1745" s="1" t="s">
        <v>234</v>
      </c>
      <c r="B1745" s="1" t="s">
        <v>13</v>
      </c>
      <c r="C1745" s="2">
        <v>43616</v>
      </c>
      <c r="D1745" s="1" t="s">
        <v>136</v>
      </c>
      <c r="E1745" s="1"/>
      <c r="F1745" s="1" t="s">
        <v>1441</v>
      </c>
      <c r="G1745" s="3">
        <v>220.58</v>
      </c>
      <c r="H1745" s="3"/>
      <c r="I1745" s="1" t="s">
        <v>185</v>
      </c>
      <c r="J1745" s="1" t="s">
        <v>126</v>
      </c>
      <c r="K1745" s="1" t="s">
        <v>12</v>
      </c>
      <c r="L1745" s="1" t="s">
        <v>913</v>
      </c>
    </row>
    <row r="1746" spans="1:12" x14ac:dyDescent="0.2">
      <c r="A1746" s="1" t="s">
        <v>234</v>
      </c>
      <c r="B1746" s="1" t="s">
        <v>13</v>
      </c>
      <c r="C1746" s="2">
        <v>43616</v>
      </c>
      <c r="D1746" s="1" t="s">
        <v>136</v>
      </c>
      <c r="E1746" s="1"/>
      <c r="F1746" s="1" t="s">
        <v>1442</v>
      </c>
      <c r="G1746" s="3">
        <v>987.99</v>
      </c>
      <c r="H1746" s="3"/>
      <c r="I1746" s="1" t="s">
        <v>119</v>
      </c>
      <c r="J1746" s="1" t="s">
        <v>86</v>
      </c>
      <c r="K1746" s="1" t="s">
        <v>12</v>
      </c>
      <c r="L1746" s="1" t="s">
        <v>333</v>
      </c>
    </row>
    <row r="1747" spans="1:12" x14ac:dyDescent="0.2">
      <c r="A1747" s="1" t="s">
        <v>234</v>
      </c>
      <c r="B1747" s="1" t="s">
        <v>13</v>
      </c>
      <c r="C1747" s="2">
        <v>43616</v>
      </c>
      <c r="D1747" s="1" t="s">
        <v>136</v>
      </c>
      <c r="E1747" s="1"/>
      <c r="F1747" s="1" t="s">
        <v>1443</v>
      </c>
      <c r="G1747" s="3">
        <v>921.17</v>
      </c>
      <c r="H1747" s="3"/>
      <c r="I1747" s="1" t="s">
        <v>119</v>
      </c>
      <c r="J1747" s="1" t="s">
        <v>86</v>
      </c>
      <c r="K1747" s="1" t="s">
        <v>84</v>
      </c>
      <c r="L1747" s="1" t="s">
        <v>114</v>
      </c>
    </row>
    <row r="1748" spans="1:12" x14ac:dyDescent="0.2">
      <c r="A1748" s="1" t="s">
        <v>234</v>
      </c>
      <c r="B1748" s="1" t="s">
        <v>13</v>
      </c>
      <c r="C1748" s="2">
        <v>43616</v>
      </c>
      <c r="D1748" s="1" t="s">
        <v>136</v>
      </c>
      <c r="E1748" s="1"/>
      <c r="F1748" s="1" t="s">
        <v>1441</v>
      </c>
      <c r="G1748" s="3">
        <v>375.58</v>
      </c>
      <c r="H1748" s="3"/>
      <c r="I1748" s="1" t="s">
        <v>123</v>
      </c>
      <c r="J1748" s="1" t="s">
        <v>124</v>
      </c>
      <c r="K1748" s="1" t="s">
        <v>12</v>
      </c>
      <c r="L1748" s="1" t="s">
        <v>913</v>
      </c>
    </row>
    <row r="1749" spans="1:12" x14ac:dyDescent="0.2">
      <c r="A1749" s="1" t="s">
        <v>234</v>
      </c>
      <c r="B1749" s="1" t="s">
        <v>13</v>
      </c>
      <c r="C1749" s="2">
        <v>43616</v>
      </c>
      <c r="D1749" s="1" t="s">
        <v>136</v>
      </c>
      <c r="E1749" s="1"/>
      <c r="F1749" s="1" t="s">
        <v>1392</v>
      </c>
      <c r="G1749" s="3">
        <v>209.19</v>
      </c>
      <c r="H1749" s="3"/>
      <c r="I1749" s="1" t="s">
        <v>108</v>
      </c>
      <c r="J1749" s="1" t="s">
        <v>117</v>
      </c>
      <c r="K1749" s="1" t="s">
        <v>12</v>
      </c>
      <c r="L1749" s="1" t="s">
        <v>1047</v>
      </c>
    </row>
    <row r="1750" spans="1:12" x14ac:dyDescent="0.2">
      <c r="A1750" s="1" t="s">
        <v>234</v>
      </c>
      <c r="B1750" s="1" t="s">
        <v>13</v>
      </c>
      <c r="C1750" s="2">
        <v>43616</v>
      </c>
      <c r="D1750" s="1" t="s">
        <v>136</v>
      </c>
      <c r="E1750" s="1"/>
      <c r="F1750" s="1" t="s">
        <v>1444</v>
      </c>
      <c r="G1750" s="3">
        <v>137.99</v>
      </c>
      <c r="H1750" s="3"/>
      <c r="I1750" s="1" t="s">
        <v>106</v>
      </c>
      <c r="J1750" s="1" t="s">
        <v>107</v>
      </c>
      <c r="K1750" s="1" t="s">
        <v>84</v>
      </c>
      <c r="L1750" s="1" t="s">
        <v>66</v>
      </c>
    </row>
    <row r="1751" spans="1:12" x14ac:dyDescent="0.2">
      <c r="A1751" s="1" t="s">
        <v>234</v>
      </c>
      <c r="B1751" s="1" t="s">
        <v>13</v>
      </c>
      <c r="C1751" s="2">
        <v>43616</v>
      </c>
      <c r="D1751" s="1" t="s">
        <v>136</v>
      </c>
      <c r="E1751" s="1"/>
      <c r="F1751" s="1" t="s">
        <v>1445</v>
      </c>
      <c r="G1751" s="3">
        <v>2000.81</v>
      </c>
      <c r="H1751" s="3"/>
      <c r="I1751" s="1" t="s">
        <v>120</v>
      </c>
      <c r="J1751" s="1" t="s">
        <v>171</v>
      </c>
      <c r="K1751" s="1" t="s">
        <v>12</v>
      </c>
      <c r="L1751" s="1" t="s">
        <v>43</v>
      </c>
    </row>
    <row r="1752" spans="1:12" x14ac:dyDescent="0.2">
      <c r="A1752" s="1" t="s">
        <v>234</v>
      </c>
      <c r="B1752" s="1" t="s">
        <v>13</v>
      </c>
      <c r="C1752" s="2">
        <v>43616</v>
      </c>
      <c r="D1752" s="1" t="s">
        <v>136</v>
      </c>
      <c r="E1752" s="1"/>
      <c r="F1752" s="1" t="s">
        <v>1446</v>
      </c>
      <c r="G1752" s="3">
        <v>907.05</v>
      </c>
      <c r="H1752" s="3"/>
      <c r="I1752" s="1" t="s">
        <v>119</v>
      </c>
      <c r="J1752" s="1" t="s">
        <v>86</v>
      </c>
      <c r="K1752" s="1" t="s">
        <v>12</v>
      </c>
      <c r="L1752" s="1" t="s">
        <v>955</v>
      </c>
    </row>
    <row r="1753" spans="1:12" x14ac:dyDescent="0.2">
      <c r="A1753" s="1" t="s">
        <v>234</v>
      </c>
      <c r="B1753" s="1" t="s">
        <v>13</v>
      </c>
      <c r="C1753" s="2">
        <v>43616</v>
      </c>
      <c r="D1753" s="1" t="s">
        <v>195</v>
      </c>
      <c r="E1753" s="1"/>
      <c r="F1753" s="1" t="s">
        <v>196</v>
      </c>
      <c r="G1753" s="3">
        <v>36531.230000000003</v>
      </c>
      <c r="H1753" s="3"/>
      <c r="I1753" s="1" t="s">
        <v>119</v>
      </c>
      <c r="J1753" s="1" t="s">
        <v>86</v>
      </c>
      <c r="K1753" s="1" t="s">
        <v>12</v>
      </c>
      <c r="L1753" s="1"/>
    </row>
    <row r="1754" spans="1:12" x14ac:dyDescent="0.2">
      <c r="A1754" s="1" t="s">
        <v>234</v>
      </c>
      <c r="B1754" s="1" t="s">
        <v>13</v>
      </c>
      <c r="C1754" s="2">
        <v>43616</v>
      </c>
      <c r="D1754" s="1" t="s">
        <v>136</v>
      </c>
      <c r="E1754" s="1"/>
      <c r="F1754" s="1" t="s">
        <v>1412</v>
      </c>
      <c r="G1754" s="3">
        <v>406.16</v>
      </c>
      <c r="H1754" s="3"/>
      <c r="I1754" s="1" t="s">
        <v>83</v>
      </c>
      <c r="J1754" s="1" t="s">
        <v>175</v>
      </c>
      <c r="K1754" s="1" t="s">
        <v>84</v>
      </c>
      <c r="L1754" s="1" t="s">
        <v>26</v>
      </c>
    </row>
    <row r="1755" spans="1:12" x14ac:dyDescent="0.2">
      <c r="A1755" s="1" t="s">
        <v>234</v>
      </c>
      <c r="B1755" s="1" t="s">
        <v>13</v>
      </c>
      <c r="C1755" s="2">
        <v>43616</v>
      </c>
      <c r="D1755" s="1" t="s">
        <v>136</v>
      </c>
      <c r="E1755" s="1"/>
      <c r="F1755" s="1" t="s">
        <v>1428</v>
      </c>
      <c r="G1755" s="3">
        <v>667.3</v>
      </c>
      <c r="H1755" s="3"/>
      <c r="I1755" s="1" t="s">
        <v>83</v>
      </c>
      <c r="J1755" s="1" t="s">
        <v>301</v>
      </c>
      <c r="K1755" s="1" t="s">
        <v>12</v>
      </c>
      <c r="L1755" s="1" t="s">
        <v>36</v>
      </c>
    </row>
    <row r="1756" spans="1:12" x14ac:dyDescent="0.2">
      <c r="A1756" s="1" t="s">
        <v>234</v>
      </c>
      <c r="B1756" s="1" t="s">
        <v>13</v>
      </c>
      <c r="C1756" s="2">
        <v>43616</v>
      </c>
      <c r="D1756" s="1" t="s">
        <v>136</v>
      </c>
      <c r="E1756" s="1"/>
      <c r="F1756" s="1" t="s">
        <v>1447</v>
      </c>
      <c r="G1756" s="3">
        <v>639.41</v>
      </c>
      <c r="H1756" s="3"/>
      <c r="I1756" s="1" t="s">
        <v>119</v>
      </c>
      <c r="J1756" s="1" t="s">
        <v>86</v>
      </c>
      <c r="K1756" s="1" t="s">
        <v>12</v>
      </c>
      <c r="L1756" s="1" t="s">
        <v>372</v>
      </c>
    </row>
    <row r="1757" spans="1:12" x14ac:dyDescent="0.2">
      <c r="A1757" s="1" t="s">
        <v>234</v>
      </c>
      <c r="B1757" s="1" t="s">
        <v>13</v>
      </c>
      <c r="C1757" s="2">
        <v>43616</v>
      </c>
      <c r="D1757" s="1" t="s">
        <v>136</v>
      </c>
      <c r="E1757" s="1"/>
      <c r="F1757" s="1" t="s">
        <v>1448</v>
      </c>
      <c r="G1757" s="3">
        <v>1219</v>
      </c>
      <c r="H1757" s="3"/>
      <c r="I1757" s="1" t="s">
        <v>119</v>
      </c>
      <c r="J1757" s="1" t="s">
        <v>86</v>
      </c>
      <c r="K1757" s="1" t="s">
        <v>12</v>
      </c>
      <c r="L1757" s="1" t="s">
        <v>88</v>
      </c>
    </row>
    <row r="1758" spans="1:12" x14ac:dyDescent="0.2">
      <c r="A1758" s="1" t="s">
        <v>234</v>
      </c>
      <c r="B1758" s="1" t="s">
        <v>13</v>
      </c>
      <c r="C1758" s="2">
        <v>43616</v>
      </c>
      <c r="D1758" s="1" t="s">
        <v>136</v>
      </c>
      <c r="E1758" s="1"/>
      <c r="F1758" s="1" t="s">
        <v>1444</v>
      </c>
      <c r="G1758" s="3">
        <v>597.95000000000005</v>
      </c>
      <c r="H1758" s="3"/>
      <c r="I1758" s="1" t="s">
        <v>106</v>
      </c>
      <c r="J1758" s="1" t="s">
        <v>121</v>
      </c>
      <c r="K1758" s="1" t="s">
        <v>84</v>
      </c>
      <c r="L1758" s="1" t="s">
        <v>66</v>
      </c>
    </row>
    <row r="1759" spans="1:12" x14ac:dyDescent="0.2">
      <c r="A1759" s="1" t="s">
        <v>234</v>
      </c>
      <c r="B1759" s="1" t="s">
        <v>13</v>
      </c>
      <c r="C1759" s="2">
        <v>43616</v>
      </c>
      <c r="D1759" s="1" t="s">
        <v>195</v>
      </c>
      <c r="E1759" s="1"/>
      <c r="F1759" s="1" t="s">
        <v>196</v>
      </c>
      <c r="G1759" s="3">
        <v>112.07</v>
      </c>
      <c r="H1759" s="3"/>
      <c r="I1759" s="1" t="s">
        <v>83</v>
      </c>
      <c r="J1759" s="1" t="s">
        <v>391</v>
      </c>
      <c r="K1759" s="1" t="s">
        <v>12</v>
      </c>
      <c r="L1759" s="1"/>
    </row>
    <row r="1760" spans="1:12" x14ac:dyDescent="0.2">
      <c r="A1760" s="1" t="s">
        <v>234</v>
      </c>
      <c r="B1760" s="1" t="s">
        <v>13</v>
      </c>
      <c r="C1760" s="2">
        <v>43616</v>
      </c>
      <c r="D1760" s="1" t="s">
        <v>136</v>
      </c>
      <c r="E1760" s="1"/>
      <c r="F1760" s="1" t="s">
        <v>1449</v>
      </c>
      <c r="G1760" s="3">
        <v>867.28</v>
      </c>
      <c r="H1760" s="3"/>
      <c r="I1760" s="1" t="s">
        <v>119</v>
      </c>
      <c r="J1760" s="1" t="s">
        <v>86</v>
      </c>
      <c r="K1760" s="1" t="s">
        <v>12</v>
      </c>
      <c r="L1760" s="1" t="s">
        <v>456</v>
      </c>
    </row>
    <row r="1761" spans="1:12" x14ac:dyDescent="0.2">
      <c r="A1761" s="1" t="s">
        <v>234</v>
      </c>
      <c r="B1761" s="1" t="s">
        <v>13</v>
      </c>
      <c r="C1761" s="2">
        <v>43616</v>
      </c>
      <c r="D1761" s="1" t="s">
        <v>136</v>
      </c>
      <c r="E1761" s="1"/>
      <c r="F1761" s="1" t="s">
        <v>1450</v>
      </c>
      <c r="G1761" s="3">
        <v>1354.41</v>
      </c>
      <c r="H1761" s="3"/>
      <c r="I1761" s="1" t="s">
        <v>119</v>
      </c>
      <c r="J1761" s="1" t="s">
        <v>86</v>
      </c>
      <c r="K1761" s="1" t="s">
        <v>12</v>
      </c>
      <c r="L1761" s="1" t="s">
        <v>78</v>
      </c>
    </row>
    <row r="1762" spans="1:12" x14ac:dyDescent="0.2">
      <c r="A1762" s="1" t="s">
        <v>234</v>
      </c>
      <c r="B1762" s="1" t="s">
        <v>13</v>
      </c>
      <c r="C1762" s="2">
        <v>43616</v>
      </c>
      <c r="D1762" s="1" t="s">
        <v>136</v>
      </c>
      <c r="E1762" s="1"/>
      <c r="F1762" s="1" t="s">
        <v>1451</v>
      </c>
      <c r="G1762" s="3">
        <v>652.83000000000004</v>
      </c>
      <c r="H1762" s="3"/>
      <c r="I1762" s="1" t="s">
        <v>119</v>
      </c>
      <c r="J1762" s="1" t="s">
        <v>86</v>
      </c>
      <c r="K1762" s="1" t="s">
        <v>12</v>
      </c>
      <c r="L1762" s="1" t="s">
        <v>376</v>
      </c>
    </row>
    <row r="1763" spans="1:12" x14ac:dyDescent="0.2">
      <c r="A1763" s="1" t="s">
        <v>234</v>
      </c>
      <c r="B1763" s="1" t="s">
        <v>13</v>
      </c>
      <c r="C1763" s="2">
        <v>43616</v>
      </c>
      <c r="D1763" s="1" t="s">
        <v>136</v>
      </c>
      <c r="E1763" s="1"/>
      <c r="F1763" s="1" t="s">
        <v>1398</v>
      </c>
      <c r="G1763" s="3">
        <v>1211.54</v>
      </c>
      <c r="H1763" s="3"/>
      <c r="I1763" s="1" t="s">
        <v>119</v>
      </c>
      <c r="J1763" s="1" t="s">
        <v>86</v>
      </c>
      <c r="K1763" s="1" t="s">
        <v>84</v>
      </c>
      <c r="L1763" s="1" t="s">
        <v>63</v>
      </c>
    </row>
    <row r="1764" spans="1:12" x14ac:dyDescent="0.2">
      <c r="A1764" s="1" t="s">
        <v>234</v>
      </c>
      <c r="B1764" s="1" t="s">
        <v>13</v>
      </c>
      <c r="C1764" s="2">
        <v>43616</v>
      </c>
      <c r="D1764" s="1" t="s">
        <v>136</v>
      </c>
      <c r="E1764" s="1"/>
      <c r="F1764" s="1" t="s">
        <v>1452</v>
      </c>
      <c r="G1764" s="3">
        <v>1916.34</v>
      </c>
      <c r="H1764" s="3"/>
      <c r="I1764" s="1" t="s">
        <v>119</v>
      </c>
      <c r="J1764" s="1" t="s">
        <v>86</v>
      </c>
      <c r="K1764" s="1" t="s">
        <v>12</v>
      </c>
      <c r="L1764" s="1" t="s">
        <v>289</v>
      </c>
    </row>
    <row r="1765" spans="1:12" x14ac:dyDescent="0.2">
      <c r="A1765" s="1" t="s">
        <v>234</v>
      </c>
      <c r="B1765" s="1" t="s">
        <v>13</v>
      </c>
      <c r="C1765" s="2">
        <v>43616</v>
      </c>
      <c r="D1765" s="1" t="s">
        <v>136</v>
      </c>
      <c r="E1765" s="1"/>
      <c r="F1765" s="1" t="s">
        <v>1423</v>
      </c>
      <c r="G1765" s="3">
        <v>250</v>
      </c>
      <c r="H1765" s="3"/>
      <c r="I1765" s="1" t="s">
        <v>83</v>
      </c>
      <c r="J1765" s="1" t="s">
        <v>175</v>
      </c>
      <c r="K1765" s="1" t="s">
        <v>84</v>
      </c>
      <c r="L1765" s="1" t="s">
        <v>300</v>
      </c>
    </row>
    <row r="1766" spans="1:12" x14ac:dyDescent="0.2">
      <c r="A1766" s="1" t="s">
        <v>234</v>
      </c>
      <c r="B1766" s="1" t="s">
        <v>13</v>
      </c>
      <c r="C1766" s="2">
        <v>43616</v>
      </c>
      <c r="D1766" s="1" t="s">
        <v>136</v>
      </c>
      <c r="E1766" s="1"/>
      <c r="F1766" s="1" t="s">
        <v>1453</v>
      </c>
      <c r="G1766" s="3">
        <v>662.25</v>
      </c>
      <c r="H1766" s="3"/>
      <c r="I1766" s="1" t="s">
        <v>177</v>
      </c>
      <c r="J1766" s="1" t="s">
        <v>178</v>
      </c>
      <c r="K1766" s="1" t="s">
        <v>12</v>
      </c>
      <c r="L1766" s="1" t="s">
        <v>349</v>
      </c>
    </row>
    <row r="1767" spans="1:12" x14ac:dyDescent="0.2">
      <c r="A1767" s="1" t="s">
        <v>234</v>
      </c>
      <c r="B1767" s="1" t="s">
        <v>13</v>
      </c>
      <c r="C1767" s="2">
        <v>43616</v>
      </c>
      <c r="D1767" s="1" t="s">
        <v>136</v>
      </c>
      <c r="E1767" s="1"/>
      <c r="F1767" s="1" t="s">
        <v>1398</v>
      </c>
      <c r="G1767" s="3">
        <v>574.62</v>
      </c>
      <c r="H1767" s="3"/>
      <c r="I1767" s="1" t="s">
        <v>87</v>
      </c>
      <c r="J1767" s="1" t="s">
        <v>116</v>
      </c>
      <c r="K1767" s="1" t="s">
        <v>84</v>
      </c>
      <c r="L1767" s="1" t="s">
        <v>63</v>
      </c>
    </row>
    <row r="1768" spans="1:12" x14ac:dyDescent="0.2">
      <c r="A1768" s="1" t="s">
        <v>234</v>
      </c>
      <c r="B1768" s="1" t="s">
        <v>13</v>
      </c>
      <c r="C1768" s="2">
        <v>43616</v>
      </c>
      <c r="D1768" s="1" t="s">
        <v>136</v>
      </c>
      <c r="E1768" s="1"/>
      <c r="F1768" s="1" t="s">
        <v>1454</v>
      </c>
      <c r="G1768" s="3">
        <v>241.47</v>
      </c>
      <c r="H1768" s="3"/>
      <c r="I1768" s="1" t="s">
        <v>119</v>
      </c>
      <c r="J1768" s="1" t="s">
        <v>86</v>
      </c>
      <c r="K1768" s="1" t="s">
        <v>12</v>
      </c>
      <c r="L1768" s="1" t="s">
        <v>68</v>
      </c>
    </row>
    <row r="1769" spans="1:12" x14ac:dyDescent="0.2">
      <c r="A1769" s="1" t="s">
        <v>234</v>
      </c>
      <c r="B1769" s="1" t="s">
        <v>13</v>
      </c>
      <c r="C1769" s="2">
        <v>43616</v>
      </c>
      <c r="D1769" s="1" t="s">
        <v>136</v>
      </c>
      <c r="E1769" s="1"/>
      <c r="F1769" s="1" t="s">
        <v>1455</v>
      </c>
      <c r="G1769" s="3">
        <v>899.9</v>
      </c>
      <c r="H1769" s="3"/>
      <c r="I1769" s="1" t="s">
        <v>119</v>
      </c>
      <c r="J1769" s="1" t="s">
        <v>86</v>
      </c>
      <c r="K1769" s="1" t="s">
        <v>12</v>
      </c>
      <c r="L1769" s="1" t="s">
        <v>1098</v>
      </c>
    </row>
    <row r="1770" spans="1:12" x14ac:dyDescent="0.2">
      <c r="A1770" s="1" t="s">
        <v>234</v>
      </c>
      <c r="B1770" s="1" t="s">
        <v>13</v>
      </c>
      <c r="C1770" s="2">
        <v>43616</v>
      </c>
      <c r="D1770" s="1" t="s">
        <v>136</v>
      </c>
      <c r="E1770" s="1"/>
      <c r="F1770" s="1" t="s">
        <v>1456</v>
      </c>
      <c r="G1770" s="3">
        <v>550.26</v>
      </c>
      <c r="H1770" s="3"/>
      <c r="I1770" s="1" t="s">
        <v>119</v>
      </c>
      <c r="J1770" s="1" t="s">
        <v>86</v>
      </c>
      <c r="K1770" s="1" t="s">
        <v>12</v>
      </c>
      <c r="L1770" s="1" t="s">
        <v>109</v>
      </c>
    </row>
    <row r="1771" spans="1:12" x14ac:dyDescent="0.2">
      <c r="A1771" s="1" t="s">
        <v>234</v>
      </c>
      <c r="B1771" s="1" t="s">
        <v>13</v>
      </c>
      <c r="C1771" s="2">
        <v>43616</v>
      </c>
      <c r="D1771" s="1" t="s">
        <v>136</v>
      </c>
      <c r="E1771" s="1"/>
      <c r="F1771" s="1" t="s">
        <v>1457</v>
      </c>
      <c r="G1771" s="3">
        <v>969.3</v>
      </c>
      <c r="H1771" s="3"/>
      <c r="I1771" s="1" t="s">
        <v>119</v>
      </c>
      <c r="J1771" s="1" t="s">
        <v>86</v>
      </c>
      <c r="K1771" s="1" t="s">
        <v>12</v>
      </c>
      <c r="L1771" s="1" t="s">
        <v>70</v>
      </c>
    </row>
    <row r="1772" spans="1:12" x14ac:dyDescent="0.2">
      <c r="A1772" s="1" t="s">
        <v>234</v>
      </c>
      <c r="B1772" s="1" t="s">
        <v>13</v>
      </c>
      <c r="C1772" s="2">
        <v>43616</v>
      </c>
      <c r="D1772" s="1" t="s">
        <v>136</v>
      </c>
      <c r="E1772" s="1"/>
      <c r="F1772" s="1" t="s">
        <v>1418</v>
      </c>
      <c r="G1772" s="3">
        <v>845.64</v>
      </c>
      <c r="H1772" s="3"/>
      <c r="I1772" s="1" t="s">
        <v>123</v>
      </c>
      <c r="J1772" s="1" t="s">
        <v>124</v>
      </c>
      <c r="K1772" s="1" t="s">
        <v>12</v>
      </c>
      <c r="L1772" s="1" t="s">
        <v>97</v>
      </c>
    </row>
    <row r="1773" spans="1:12" x14ac:dyDescent="0.2">
      <c r="A1773" s="1" t="s">
        <v>234</v>
      </c>
      <c r="B1773" s="1" t="s">
        <v>13</v>
      </c>
      <c r="C1773" s="2">
        <v>43616</v>
      </c>
      <c r="D1773" s="1" t="s">
        <v>136</v>
      </c>
      <c r="E1773" s="1"/>
      <c r="F1773" s="1" t="s">
        <v>1458</v>
      </c>
      <c r="G1773" s="3">
        <v>1135.07</v>
      </c>
      <c r="H1773" s="3"/>
      <c r="I1773" s="1" t="s">
        <v>83</v>
      </c>
      <c r="J1773" s="1" t="s">
        <v>176</v>
      </c>
      <c r="K1773" s="1" t="s">
        <v>12</v>
      </c>
      <c r="L1773" s="1" t="s">
        <v>421</v>
      </c>
    </row>
    <row r="1774" spans="1:12" x14ac:dyDescent="0.2">
      <c r="A1774" s="1" t="s">
        <v>234</v>
      </c>
      <c r="B1774" s="1" t="s">
        <v>13</v>
      </c>
      <c r="C1774" s="2">
        <v>43616</v>
      </c>
      <c r="D1774" s="1" t="s">
        <v>136</v>
      </c>
      <c r="E1774" s="1"/>
      <c r="F1774" s="1" t="s">
        <v>1397</v>
      </c>
      <c r="G1774" s="3">
        <v>808.57</v>
      </c>
      <c r="H1774" s="3"/>
      <c r="I1774" s="1" t="s">
        <v>83</v>
      </c>
      <c r="J1774" s="1" t="s">
        <v>676</v>
      </c>
      <c r="K1774" s="1" t="s">
        <v>12</v>
      </c>
      <c r="L1774" s="1" t="s">
        <v>64</v>
      </c>
    </row>
    <row r="1775" spans="1:12" x14ac:dyDescent="0.2">
      <c r="A1775" s="1" t="s">
        <v>234</v>
      </c>
      <c r="B1775" s="1" t="s">
        <v>13</v>
      </c>
      <c r="C1775" s="2">
        <v>43616</v>
      </c>
      <c r="D1775" s="1" t="s">
        <v>136</v>
      </c>
      <c r="E1775" s="1"/>
      <c r="F1775" s="1" t="s">
        <v>1459</v>
      </c>
      <c r="G1775" s="3">
        <v>650.72</v>
      </c>
      <c r="H1775" s="3"/>
      <c r="I1775" s="1" t="s">
        <v>119</v>
      </c>
      <c r="J1775" s="1" t="s">
        <v>86</v>
      </c>
      <c r="K1775" s="1" t="s">
        <v>12</v>
      </c>
      <c r="L1775" s="1" t="s">
        <v>358</v>
      </c>
    </row>
    <row r="1776" spans="1:12" x14ac:dyDescent="0.2">
      <c r="A1776" s="1" t="s">
        <v>234</v>
      </c>
      <c r="B1776" s="1" t="s">
        <v>13</v>
      </c>
      <c r="C1776" s="2">
        <v>43616</v>
      </c>
      <c r="D1776" s="1" t="s">
        <v>136</v>
      </c>
      <c r="E1776" s="1"/>
      <c r="F1776" s="1" t="s">
        <v>1460</v>
      </c>
      <c r="G1776" s="3">
        <v>979.51</v>
      </c>
      <c r="H1776" s="3"/>
      <c r="I1776" s="1" t="s">
        <v>119</v>
      </c>
      <c r="J1776" s="1" t="s">
        <v>86</v>
      </c>
      <c r="K1776" s="1" t="s">
        <v>12</v>
      </c>
      <c r="L1776" s="1" t="s">
        <v>257</v>
      </c>
    </row>
    <row r="1777" spans="1:12" x14ac:dyDescent="0.2">
      <c r="A1777" s="1" t="s">
        <v>234</v>
      </c>
      <c r="B1777" s="1" t="s">
        <v>13</v>
      </c>
      <c r="C1777" s="2">
        <v>43616</v>
      </c>
      <c r="D1777" s="1" t="s">
        <v>136</v>
      </c>
      <c r="E1777" s="1"/>
      <c r="F1777" s="1" t="s">
        <v>1461</v>
      </c>
      <c r="G1777" s="3">
        <v>1345.09</v>
      </c>
      <c r="H1777" s="3"/>
      <c r="I1777" s="1" t="s">
        <v>119</v>
      </c>
      <c r="J1777" s="1" t="s">
        <v>86</v>
      </c>
      <c r="K1777" s="1" t="s">
        <v>12</v>
      </c>
      <c r="L1777" s="1" t="s">
        <v>407</v>
      </c>
    </row>
    <row r="1778" spans="1:12" x14ac:dyDescent="0.2">
      <c r="A1778" s="1" t="s">
        <v>234</v>
      </c>
      <c r="B1778" s="1" t="s">
        <v>13</v>
      </c>
      <c r="C1778" s="2">
        <v>43616</v>
      </c>
      <c r="D1778" s="1" t="s">
        <v>136</v>
      </c>
      <c r="E1778" s="1"/>
      <c r="F1778" s="1" t="s">
        <v>1462</v>
      </c>
      <c r="G1778" s="3">
        <v>290.79000000000002</v>
      </c>
      <c r="H1778" s="3"/>
      <c r="I1778" s="1" t="s">
        <v>185</v>
      </c>
      <c r="J1778" s="1" t="s">
        <v>126</v>
      </c>
      <c r="K1778" s="1" t="s">
        <v>12</v>
      </c>
      <c r="L1778" s="1" t="s">
        <v>49</v>
      </c>
    </row>
    <row r="1779" spans="1:12" x14ac:dyDescent="0.2">
      <c r="A1779" s="1" t="s">
        <v>234</v>
      </c>
      <c r="B1779" s="1" t="s">
        <v>13</v>
      </c>
      <c r="C1779" s="2">
        <v>43616</v>
      </c>
      <c r="D1779" s="1" t="s">
        <v>136</v>
      </c>
      <c r="E1779" s="1"/>
      <c r="F1779" s="1" t="s">
        <v>1463</v>
      </c>
      <c r="G1779" s="3">
        <v>1380.17</v>
      </c>
      <c r="H1779" s="3"/>
      <c r="I1779" s="1" t="s">
        <v>106</v>
      </c>
      <c r="J1779" s="1" t="s">
        <v>122</v>
      </c>
      <c r="K1779" s="1" t="s">
        <v>12</v>
      </c>
      <c r="L1779" s="1" t="s">
        <v>21</v>
      </c>
    </row>
    <row r="1780" spans="1:12" x14ac:dyDescent="0.2">
      <c r="A1780" s="1" t="s">
        <v>234</v>
      </c>
      <c r="B1780" s="1" t="s">
        <v>13</v>
      </c>
      <c r="C1780" s="2">
        <v>43616</v>
      </c>
      <c r="D1780" s="1" t="s">
        <v>136</v>
      </c>
      <c r="E1780" s="1"/>
      <c r="F1780" s="1" t="s">
        <v>1464</v>
      </c>
      <c r="G1780" s="3">
        <v>710.95</v>
      </c>
      <c r="H1780" s="3"/>
      <c r="I1780" s="1" t="s">
        <v>119</v>
      </c>
      <c r="J1780" s="1" t="s">
        <v>86</v>
      </c>
      <c r="K1780" s="1" t="s">
        <v>12</v>
      </c>
      <c r="L1780" s="1" t="s">
        <v>55</v>
      </c>
    </row>
    <row r="1781" spans="1:12" x14ac:dyDescent="0.2">
      <c r="A1781" s="1" t="s">
        <v>234</v>
      </c>
      <c r="B1781" s="1" t="s">
        <v>13</v>
      </c>
      <c r="C1781" s="2">
        <v>43616</v>
      </c>
      <c r="D1781" s="1" t="s">
        <v>136</v>
      </c>
      <c r="E1781" s="1"/>
      <c r="F1781" s="1" t="s">
        <v>1465</v>
      </c>
      <c r="G1781" s="3">
        <v>1036.53</v>
      </c>
      <c r="H1781" s="3"/>
      <c r="I1781" s="1" t="s">
        <v>119</v>
      </c>
      <c r="J1781" s="1" t="s">
        <v>86</v>
      </c>
      <c r="K1781" s="1" t="s">
        <v>12</v>
      </c>
      <c r="L1781" s="1" t="s">
        <v>328</v>
      </c>
    </row>
    <row r="1782" spans="1:12" x14ac:dyDescent="0.2">
      <c r="A1782" s="1" t="s">
        <v>234</v>
      </c>
      <c r="B1782" s="1" t="s">
        <v>13</v>
      </c>
      <c r="C1782" s="2">
        <v>43616</v>
      </c>
      <c r="D1782" s="1" t="s">
        <v>136</v>
      </c>
      <c r="E1782" s="1"/>
      <c r="F1782" s="1" t="s">
        <v>1397</v>
      </c>
      <c r="G1782" s="3">
        <v>134.76</v>
      </c>
      <c r="H1782" s="3"/>
      <c r="I1782" s="1" t="s">
        <v>83</v>
      </c>
      <c r="J1782" s="1" t="s">
        <v>301</v>
      </c>
      <c r="K1782" s="1" t="s">
        <v>12</v>
      </c>
      <c r="L1782" s="1" t="s">
        <v>64</v>
      </c>
    </row>
    <row r="1783" spans="1:12" x14ac:dyDescent="0.2">
      <c r="A1783" s="1" t="s">
        <v>234</v>
      </c>
      <c r="B1783" s="1" t="s">
        <v>13</v>
      </c>
      <c r="C1783" s="2">
        <v>43616</v>
      </c>
      <c r="D1783" s="1" t="s">
        <v>136</v>
      </c>
      <c r="E1783" s="1"/>
      <c r="F1783" s="1" t="s">
        <v>1424</v>
      </c>
      <c r="G1783" s="3">
        <v>77.25</v>
      </c>
      <c r="H1783" s="3"/>
      <c r="I1783" s="1" t="s">
        <v>185</v>
      </c>
      <c r="J1783" s="1" t="s">
        <v>126</v>
      </c>
      <c r="K1783" s="1" t="s">
        <v>84</v>
      </c>
      <c r="L1783" s="1" t="s">
        <v>51</v>
      </c>
    </row>
    <row r="1784" spans="1:12" x14ac:dyDescent="0.2">
      <c r="A1784" s="1" t="s">
        <v>234</v>
      </c>
      <c r="B1784" s="1" t="s">
        <v>13</v>
      </c>
      <c r="C1784" s="2">
        <v>43616</v>
      </c>
      <c r="D1784" s="1" t="s">
        <v>195</v>
      </c>
      <c r="E1784" s="1"/>
      <c r="F1784" s="1" t="s">
        <v>196</v>
      </c>
      <c r="G1784" s="3">
        <v>748.95</v>
      </c>
      <c r="H1784" s="3"/>
      <c r="I1784" s="1" t="s">
        <v>108</v>
      </c>
      <c r="J1784" s="1" t="s">
        <v>117</v>
      </c>
      <c r="K1784" s="1" t="s">
        <v>12</v>
      </c>
      <c r="L1784" s="1"/>
    </row>
    <row r="1785" spans="1:12" x14ac:dyDescent="0.2">
      <c r="A1785" s="1" t="s">
        <v>234</v>
      </c>
      <c r="B1785" s="1" t="s">
        <v>13</v>
      </c>
      <c r="C1785" s="2">
        <v>43616</v>
      </c>
      <c r="D1785" s="1" t="s">
        <v>136</v>
      </c>
      <c r="E1785" s="1"/>
      <c r="F1785" s="1" t="s">
        <v>1406</v>
      </c>
      <c r="G1785" s="3">
        <v>2769.98</v>
      </c>
      <c r="H1785" s="3"/>
      <c r="I1785" s="1" t="s">
        <v>119</v>
      </c>
      <c r="J1785" s="1" t="s">
        <v>86</v>
      </c>
      <c r="K1785" s="1" t="s">
        <v>84</v>
      </c>
      <c r="L1785" s="1" t="s">
        <v>241</v>
      </c>
    </row>
    <row r="1786" spans="1:12" x14ac:dyDescent="0.2">
      <c r="A1786" s="1" t="s">
        <v>234</v>
      </c>
      <c r="B1786" s="1" t="s">
        <v>13</v>
      </c>
      <c r="C1786" s="2">
        <v>43616</v>
      </c>
      <c r="D1786" s="1" t="s">
        <v>136</v>
      </c>
      <c r="E1786" s="1"/>
      <c r="F1786" s="1" t="s">
        <v>1466</v>
      </c>
      <c r="G1786" s="3">
        <v>1185.93</v>
      </c>
      <c r="H1786" s="3"/>
      <c r="I1786" s="1" t="s">
        <v>119</v>
      </c>
      <c r="J1786" s="1" t="s">
        <v>86</v>
      </c>
      <c r="K1786" s="1" t="s">
        <v>12</v>
      </c>
      <c r="L1786" s="1" t="s">
        <v>95</v>
      </c>
    </row>
    <row r="1787" spans="1:12" x14ac:dyDescent="0.2">
      <c r="A1787" s="1" t="s">
        <v>234</v>
      </c>
      <c r="B1787" s="1" t="s">
        <v>13</v>
      </c>
      <c r="C1787" s="2">
        <v>43616</v>
      </c>
      <c r="D1787" s="1" t="s">
        <v>136</v>
      </c>
      <c r="E1787" s="1"/>
      <c r="F1787" s="1" t="s">
        <v>1412</v>
      </c>
      <c r="G1787" s="3">
        <v>114.23</v>
      </c>
      <c r="H1787" s="3"/>
      <c r="I1787" s="1" t="s">
        <v>106</v>
      </c>
      <c r="J1787" s="1" t="s">
        <v>122</v>
      </c>
      <c r="K1787" s="1" t="s">
        <v>84</v>
      </c>
      <c r="L1787" s="1" t="s">
        <v>26</v>
      </c>
    </row>
    <row r="1788" spans="1:12" x14ac:dyDescent="0.2">
      <c r="A1788" s="1" t="s">
        <v>234</v>
      </c>
      <c r="B1788" s="1" t="s">
        <v>13</v>
      </c>
      <c r="C1788" s="2">
        <v>43616</v>
      </c>
      <c r="D1788" s="1" t="s">
        <v>136</v>
      </c>
      <c r="E1788" s="1"/>
      <c r="F1788" s="1" t="s">
        <v>1467</v>
      </c>
      <c r="G1788" s="3">
        <v>1317.08</v>
      </c>
      <c r="H1788" s="3"/>
      <c r="I1788" s="1" t="s">
        <v>106</v>
      </c>
      <c r="J1788" s="1" t="s">
        <v>121</v>
      </c>
      <c r="K1788" s="1" t="s">
        <v>12</v>
      </c>
      <c r="L1788" s="1" t="s">
        <v>18</v>
      </c>
    </row>
    <row r="1789" spans="1:12" x14ac:dyDescent="0.2">
      <c r="A1789" s="1" t="s">
        <v>234</v>
      </c>
      <c r="B1789" s="1" t="s">
        <v>13</v>
      </c>
      <c r="C1789" s="2">
        <v>43616</v>
      </c>
      <c r="D1789" s="1" t="s">
        <v>136</v>
      </c>
      <c r="E1789" s="1"/>
      <c r="F1789" s="1" t="s">
        <v>1468</v>
      </c>
      <c r="G1789" s="3">
        <v>798.39</v>
      </c>
      <c r="H1789" s="3"/>
      <c r="I1789" s="1" t="s">
        <v>120</v>
      </c>
      <c r="J1789" s="1" t="s">
        <v>171</v>
      </c>
      <c r="K1789" s="1" t="s">
        <v>12</v>
      </c>
      <c r="L1789" s="1" t="s">
        <v>110</v>
      </c>
    </row>
    <row r="1790" spans="1:12" x14ac:dyDescent="0.2">
      <c r="A1790" s="1" t="s">
        <v>234</v>
      </c>
      <c r="B1790" s="1" t="s">
        <v>13</v>
      </c>
      <c r="C1790" s="2">
        <v>43616</v>
      </c>
      <c r="D1790" s="1" t="s">
        <v>136</v>
      </c>
      <c r="E1790" s="1"/>
      <c r="F1790" s="1" t="s">
        <v>1469</v>
      </c>
      <c r="G1790" s="3">
        <v>1215.5899999999999</v>
      </c>
      <c r="H1790" s="3"/>
      <c r="I1790" s="1" t="s">
        <v>120</v>
      </c>
      <c r="J1790" s="1" t="s">
        <v>171</v>
      </c>
      <c r="K1790" s="1" t="s">
        <v>12</v>
      </c>
      <c r="L1790" s="1" t="s">
        <v>473</v>
      </c>
    </row>
    <row r="1791" spans="1:12" x14ac:dyDescent="0.2">
      <c r="A1791" s="1" t="s">
        <v>234</v>
      </c>
      <c r="B1791" s="1" t="s">
        <v>13</v>
      </c>
      <c r="C1791" s="2">
        <v>43616</v>
      </c>
      <c r="D1791" s="1" t="s">
        <v>136</v>
      </c>
      <c r="E1791" s="1"/>
      <c r="F1791" s="1" t="s">
        <v>1470</v>
      </c>
      <c r="G1791" s="3">
        <v>678.41</v>
      </c>
      <c r="H1791" s="3"/>
      <c r="I1791" s="1" t="s">
        <v>119</v>
      </c>
      <c r="J1791" s="1" t="s">
        <v>86</v>
      </c>
      <c r="K1791" s="1" t="s">
        <v>12</v>
      </c>
      <c r="L1791" s="1" t="s">
        <v>356</v>
      </c>
    </row>
    <row r="1792" spans="1:12" x14ac:dyDescent="0.2">
      <c r="A1792" s="1" t="s">
        <v>234</v>
      </c>
      <c r="B1792" s="1" t="s">
        <v>13</v>
      </c>
      <c r="C1792" s="2">
        <v>43616</v>
      </c>
      <c r="D1792" s="1" t="s">
        <v>136</v>
      </c>
      <c r="E1792" s="1"/>
      <c r="F1792" s="1" t="s">
        <v>1412</v>
      </c>
      <c r="G1792" s="3">
        <v>85.38</v>
      </c>
      <c r="H1792" s="3"/>
      <c r="I1792" s="1" t="s">
        <v>106</v>
      </c>
      <c r="J1792" s="1" t="s">
        <v>121</v>
      </c>
      <c r="K1792" s="1" t="s">
        <v>84</v>
      </c>
      <c r="L1792" s="1" t="s">
        <v>26</v>
      </c>
    </row>
    <row r="1793" spans="1:12" x14ac:dyDescent="0.2">
      <c r="A1793" s="1" t="s">
        <v>234</v>
      </c>
      <c r="B1793" s="1" t="s">
        <v>13</v>
      </c>
      <c r="C1793" s="2">
        <v>43616</v>
      </c>
      <c r="D1793" s="1" t="s">
        <v>195</v>
      </c>
      <c r="E1793" s="1"/>
      <c r="F1793" s="1" t="s">
        <v>196</v>
      </c>
      <c r="G1793" s="3">
        <v>3259.98</v>
      </c>
      <c r="H1793" s="3"/>
      <c r="I1793" s="1" t="s">
        <v>106</v>
      </c>
      <c r="J1793" s="1" t="s">
        <v>121</v>
      </c>
      <c r="K1793" s="1" t="s">
        <v>12</v>
      </c>
      <c r="L1793" s="1"/>
    </row>
    <row r="1794" spans="1:12" x14ac:dyDescent="0.2">
      <c r="A1794" s="1" t="s">
        <v>234</v>
      </c>
      <c r="B1794" s="1" t="s">
        <v>13</v>
      </c>
      <c r="C1794" s="2">
        <v>43616</v>
      </c>
      <c r="D1794" s="1" t="s">
        <v>136</v>
      </c>
      <c r="E1794" s="1"/>
      <c r="F1794" s="1" t="s">
        <v>1398</v>
      </c>
      <c r="G1794" s="3">
        <v>1033.96</v>
      </c>
      <c r="H1794" s="3"/>
      <c r="I1794" s="1" t="s">
        <v>87</v>
      </c>
      <c r="J1794" s="1" t="s">
        <v>253</v>
      </c>
      <c r="K1794" s="1" t="s">
        <v>84</v>
      </c>
      <c r="L1794" s="1" t="s">
        <v>63</v>
      </c>
    </row>
    <row r="1795" spans="1:12" x14ac:dyDescent="0.2">
      <c r="A1795" s="1" t="s">
        <v>234</v>
      </c>
      <c r="B1795" s="1" t="s">
        <v>13</v>
      </c>
      <c r="C1795" s="2">
        <v>43616</v>
      </c>
      <c r="D1795" s="1" t="s">
        <v>136</v>
      </c>
      <c r="E1795" s="1"/>
      <c r="F1795" s="1" t="s">
        <v>1402</v>
      </c>
      <c r="G1795" s="3">
        <v>197.29</v>
      </c>
      <c r="H1795" s="3"/>
      <c r="I1795" s="1" t="s">
        <v>83</v>
      </c>
      <c r="J1795" s="1" t="s">
        <v>243</v>
      </c>
      <c r="K1795" s="1" t="s">
        <v>12</v>
      </c>
      <c r="L1795" s="1" t="s">
        <v>73</v>
      </c>
    </row>
    <row r="1796" spans="1:12" x14ac:dyDescent="0.2">
      <c r="A1796" s="1" t="s">
        <v>234</v>
      </c>
      <c r="B1796" s="1" t="s">
        <v>13</v>
      </c>
      <c r="C1796" s="2">
        <v>43616</v>
      </c>
      <c r="D1796" s="1" t="s">
        <v>136</v>
      </c>
      <c r="E1796" s="1"/>
      <c r="F1796" s="1" t="s">
        <v>1471</v>
      </c>
      <c r="G1796" s="3">
        <v>897.13</v>
      </c>
      <c r="H1796" s="3"/>
      <c r="I1796" s="1" t="s">
        <v>83</v>
      </c>
      <c r="J1796" s="1" t="s">
        <v>176</v>
      </c>
      <c r="K1796" s="1" t="s">
        <v>12</v>
      </c>
      <c r="L1796" s="1" t="s">
        <v>411</v>
      </c>
    </row>
    <row r="1797" spans="1:12" x14ac:dyDescent="0.2">
      <c r="A1797" s="1" t="s">
        <v>234</v>
      </c>
      <c r="B1797" s="1" t="s">
        <v>13</v>
      </c>
      <c r="C1797" s="2">
        <v>43616</v>
      </c>
      <c r="D1797" s="1" t="s">
        <v>136</v>
      </c>
      <c r="E1797" s="1"/>
      <c r="F1797" s="1" t="s">
        <v>1472</v>
      </c>
      <c r="G1797" s="3">
        <v>1076.54</v>
      </c>
      <c r="H1797" s="3"/>
      <c r="I1797" s="1" t="s">
        <v>119</v>
      </c>
      <c r="J1797" s="1" t="s">
        <v>86</v>
      </c>
      <c r="K1797" s="1" t="s">
        <v>12</v>
      </c>
      <c r="L1797" s="1" t="s">
        <v>427</v>
      </c>
    </row>
    <row r="1798" spans="1:12" x14ac:dyDescent="0.2">
      <c r="A1798" s="1" t="s">
        <v>234</v>
      </c>
      <c r="B1798" s="1" t="s">
        <v>13</v>
      </c>
      <c r="C1798" s="2">
        <v>43616</v>
      </c>
      <c r="D1798" s="1" t="s">
        <v>136</v>
      </c>
      <c r="E1798" s="1"/>
      <c r="F1798" s="1" t="s">
        <v>1473</v>
      </c>
      <c r="G1798" s="3">
        <v>2294.86</v>
      </c>
      <c r="H1798" s="3"/>
      <c r="I1798" s="1" t="s">
        <v>119</v>
      </c>
      <c r="J1798" s="1" t="s">
        <v>86</v>
      </c>
      <c r="K1798" s="1" t="s">
        <v>12</v>
      </c>
      <c r="L1798" s="1" t="s">
        <v>433</v>
      </c>
    </row>
    <row r="1799" spans="1:12" x14ac:dyDescent="0.2">
      <c r="A1799" s="1" t="s">
        <v>234</v>
      </c>
      <c r="B1799" s="1" t="s">
        <v>13</v>
      </c>
      <c r="C1799" s="2">
        <v>43616</v>
      </c>
      <c r="D1799" s="1" t="s">
        <v>136</v>
      </c>
      <c r="E1799" s="1"/>
      <c r="F1799" s="1" t="s">
        <v>1474</v>
      </c>
      <c r="G1799" s="3">
        <v>681.13</v>
      </c>
      <c r="H1799" s="3"/>
      <c r="I1799" s="1" t="s">
        <v>177</v>
      </c>
      <c r="J1799" s="1" t="s">
        <v>86</v>
      </c>
      <c r="K1799" s="1" t="s">
        <v>12</v>
      </c>
      <c r="L1799" s="1" t="s">
        <v>384</v>
      </c>
    </row>
    <row r="1800" spans="1:12" x14ac:dyDescent="0.2">
      <c r="A1800" s="1" t="s">
        <v>234</v>
      </c>
      <c r="B1800" s="1" t="s">
        <v>13</v>
      </c>
      <c r="C1800" s="2">
        <v>43616</v>
      </c>
      <c r="D1800" s="1" t="s">
        <v>136</v>
      </c>
      <c r="E1800" s="1"/>
      <c r="F1800" s="1" t="s">
        <v>1475</v>
      </c>
      <c r="G1800" s="3">
        <v>921.62</v>
      </c>
      <c r="H1800" s="3"/>
      <c r="I1800" s="1" t="s">
        <v>83</v>
      </c>
      <c r="J1800" s="1" t="s">
        <v>176</v>
      </c>
      <c r="K1800" s="1" t="s">
        <v>12</v>
      </c>
      <c r="L1800" s="1" t="s">
        <v>265</v>
      </c>
    </row>
    <row r="1801" spans="1:12" x14ac:dyDescent="0.2">
      <c r="A1801" s="1" t="s">
        <v>234</v>
      </c>
      <c r="B1801" s="1" t="s">
        <v>13</v>
      </c>
      <c r="C1801" s="2">
        <v>43616</v>
      </c>
      <c r="D1801" s="1" t="s">
        <v>136</v>
      </c>
      <c r="E1801" s="1"/>
      <c r="F1801" s="1" t="s">
        <v>1476</v>
      </c>
      <c r="G1801" s="3">
        <v>329.3</v>
      </c>
      <c r="H1801" s="3"/>
      <c r="I1801" s="1" t="s">
        <v>119</v>
      </c>
      <c r="J1801" s="1" t="s">
        <v>86</v>
      </c>
      <c r="K1801" s="1" t="s">
        <v>12</v>
      </c>
      <c r="L1801" s="1" t="s">
        <v>239</v>
      </c>
    </row>
    <row r="1802" spans="1:12" x14ac:dyDescent="0.2">
      <c r="A1802" s="1" t="s">
        <v>234</v>
      </c>
      <c r="B1802" s="1" t="s">
        <v>13</v>
      </c>
      <c r="C1802" s="2">
        <v>43616</v>
      </c>
      <c r="D1802" s="1" t="s">
        <v>136</v>
      </c>
      <c r="E1802" s="1"/>
      <c r="F1802" s="1" t="s">
        <v>1412</v>
      </c>
      <c r="G1802" s="3">
        <v>432.69</v>
      </c>
      <c r="H1802" s="3"/>
      <c r="I1802" s="1" t="s">
        <v>123</v>
      </c>
      <c r="J1802" s="1" t="s">
        <v>124</v>
      </c>
      <c r="K1802" s="1" t="s">
        <v>84</v>
      </c>
      <c r="L1802" s="1" t="s">
        <v>26</v>
      </c>
    </row>
    <row r="1803" spans="1:12" x14ac:dyDescent="0.2">
      <c r="A1803" s="1" t="s">
        <v>234</v>
      </c>
      <c r="B1803" s="1" t="s">
        <v>13</v>
      </c>
      <c r="C1803" s="2">
        <v>43616</v>
      </c>
      <c r="D1803" s="1" t="s">
        <v>136</v>
      </c>
      <c r="E1803" s="1"/>
      <c r="F1803" s="1" t="s">
        <v>1408</v>
      </c>
      <c r="G1803" s="3">
        <v>500</v>
      </c>
      <c r="H1803" s="3"/>
      <c r="I1803" s="1" t="s">
        <v>87</v>
      </c>
      <c r="J1803" s="1" t="s">
        <v>116</v>
      </c>
      <c r="K1803" s="1" t="s">
        <v>84</v>
      </c>
      <c r="L1803" s="1" t="s">
        <v>29</v>
      </c>
    </row>
    <row r="1804" spans="1:12" x14ac:dyDescent="0.2">
      <c r="A1804" s="1" t="s">
        <v>234</v>
      </c>
      <c r="B1804" s="1" t="s">
        <v>13</v>
      </c>
      <c r="C1804" s="2">
        <v>43616</v>
      </c>
      <c r="D1804" s="1" t="s">
        <v>136</v>
      </c>
      <c r="E1804" s="1"/>
      <c r="F1804" s="1" t="s">
        <v>1477</v>
      </c>
      <c r="G1804" s="3">
        <v>606.79</v>
      </c>
      <c r="H1804" s="3"/>
      <c r="I1804" s="1" t="s">
        <v>119</v>
      </c>
      <c r="J1804" s="1" t="s">
        <v>86</v>
      </c>
      <c r="K1804" s="1" t="s">
        <v>12</v>
      </c>
      <c r="L1804" s="1" t="s">
        <v>268</v>
      </c>
    </row>
    <row r="1805" spans="1:12" x14ac:dyDescent="0.2">
      <c r="A1805" s="1" t="s">
        <v>234</v>
      </c>
      <c r="B1805" s="1" t="s">
        <v>13</v>
      </c>
      <c r="C1805" s="2">
        <v>43616</v>
      </c>
      <c r="D1805" s="1" t="s">
        <v>136</v>
      </c>
      <c r="E1805" s="1"/>
      <c r="F1805" s="1" t="s">
        <v>1385</v>
      </c>
      <c r="G1805" s="3">
        <v>1050.6600000000001</v>
      </c>
      <c r="H1805" s="3"/>
      <c r="I1805" s="1" t="s">
        <v>83</v>
      </c>
      <c r="J1805" s="1" t="s">
        <v>243</v>
      </c>
      <c r="K1805" s="1" t="s">
        <v>12</v>
      </c>
      <c r="L1805" s="1" t="s">
        <v>17</v>
      </c>
    </row>
    <row r="1806" spans="1:12" x14ac:dyDescent="0.2">
      <c r="A1806" s="1" t="s">
        <v>234</v>
      </c>
      <c r="B1806" s="1" t="s">
        <v>13</v>
      </c>
      <c r="C1806" s="2">
        <v>43616</v>
      </c>
      <c r="D1806" s="1" t="s">
        <v>136</v>
      </c>
      <c r="E1806" s="1"/>
      <c r="F1806" s="1" t="s">
        <v>1393</v>
      </c>
      <c r="G1806" s="3">
        <v>49.25</v>
      </c>
      <c r="H1806" s="3"/>
      <c r="I1806" s="1" t="s">
        <v>83</v>
      </c>
      <c r="J1806" s="1" t="s">
        <v>174</v>
      </c>
      <c r="K1806" s="1" t="s">
        <v>12</v>
      </c>
      <c r="L1806" s="1" t="s">
        <v>14</v>
      </c>
    </row>
    <row r="1807" spans="1:12" x14ac:dyDescent="0.2">
      <c r="A1807" s="1" t="s">
        <v>234</v>
      </c>
      <c r="B1807" s="1" t="s">
        <v>13</v>
      </c>
      <c r="C1807" s="2">
        <v>43616</v>
      </c>
      <c r="D1807" s="1" t="s">
        <v>136</v>
      </c>
      <c r="E1807" s="1"/>
      <c r="F1807" s="1" t="s">
        <v>1478</v>
      </c>
      <c r="G1807" s="3">
        <v>849.39</v>
      </c>
      <c r="H1807" s="3"/>
      <c r="I1807" s="1" t="s">
        <v>120</v>
      </c>
      <c r="J1807" s="1" t="s">
        <v>171</v>
      </c>
      <c r="K1807" s="1" t="s">
        <v>12</v>
      </c>
      <c r="L1807" s="1" t="s">
        <v>76</v>
      </c>
    </row>
    <row r="1808" spans="1:12" x14ac:dyDescent="0.2">
      <c r="A1808" s="1" t="s">
        <v>234</v>
      </c>
      <c r="B1808" s="1" t="s">
        <v>13</v>
      </c>
      <c r="C1808" s="2">
        <v>43616</v>
      </c>
      <c r="D1808" s="1" t="s">
        <v>136</v>
      </c>
      <c r="E1808" s="1"/>
      <c r="F1808" s="1" t="s">
        <v>1479</v>
      </c>
      <c r="G1808" s="3">
        <v>674.34</v>
      </c>
      <c r="H1808" s="3"/>
      <c r="I1808" s="1" t="s">
        <v>119</v>
      </c>
      <c r="J1808" s="1" t="s">
        <v>86</v>
      </c>
      <c r="K1808" s="1" t="s">
        <v>12</v>
      </c>
      <c r="L1808" s="1" t="s">
        <v>182</v>
      </c>
    </row>
    <row r="1809" spans="1:12" x14ac:dyDescent="0.2">
      <c r="A1809" s="1" t="s">
        <v>234</v>
      </c>
      <c r="B1809" s="1" t="s">
        <v>13</v>
      </c>
      <c r="C1809" s="2">
        <v>43616</v>
      </c>
      <c r="D1809" s="1" t="s">
        <v>195</v>
      </c>
      <c r="E1809" s="1"/>
      <c r="F1809" s="1" t="s">
        <v>196</v>
      </c>
      <c r="G1809" s="3">
        <v>1090.8</v>
      </c>
      <c r="H1809" s="3"/>
      <c r="I1809" s="1" t="s">
        <v>179</v>
      </c>
      <c r="J1809" s="1" t="s">
        <v>89</v>
      </c>
      <c r="K1809" s="1" t="s">
        <v>12</v>
      </c>
      <c r="L1809" s="1"/>
    </row>
    <row r="1810" spans="1:12" x14ac:dyDescent="0.2">
      <c r="A1810" s="1" t="s">
        <v>234</v>
      </c>
      <c r="B1810" s="1" t="s">
        <v>13</v>
      </c>
      <c r="C1810" s="2">
        <v>43616</v>
      </c>
      <c r="D1810" s="1" t="s">
        <v>136</v>
      </c>
      <c r="E1810" s="1"/>
      <c r="F1810" s="1" t="s">
        <v>1480</v>
      </c>
      <c r="G1810" s="3">
        <v>1039.3599999999999</v>
      </c>
      <c r="H1810" s="3"/>
      <c r="I1810" s="1" t="s">
        <v>87</v>
      </c>
      <c r="J1810" s="1" t="s">
        <v>116</v>
      </c>
      <c r="K1810" s="1" t="s">
        <v>12</v>
      </c>
      <c r="L1810" s="1" t="s">
        <v>1126</v>
      </c>
    </row>
    <row r="1811" spans="1:12" x14ac:dyDescent="0.2">
      <c r="A1811" s="1" t="s">
        <v>234</v>
      </c>
      <c r="B1811" s="1" t="s">
        <v>13</v>
      </c>
      <c r="C1811" s="2">
        <v>43616</v>
      </c>
      <c r="D1811" s="1" t="s">
        <v>136</v>
      </c>
      <c r="E1811" s="1"/>
      <c r="F1811" s="1" t="s">
        <v>1481</v>
      </c>
      <c r="G1811" s="3">
        <v>804.85</v>
      </c>
      <c r="H1811" s="3"/>
      <c r="I1811" s="1" t="s">
        <v>83</v>
      </c>
      <c r="J1811" s="1" t="s">
        <v>176</v>
      </c>
      <c r="K1811" s="1" t="s">
        <v>12</v>
      </c>
      <c r="L1811" s="1" t="s">
        <v>99</v>
      </c>
    </row>
    <row r="1812" spans="1:12" x14ac:dyDescent="0.2">
      <c r="A1812" s="1" t="s">
        <v>234</v>
      </c>
      <c r="B1812" s="1" t="s">
        <v>13</v>
      </c>
      <c r="C1812" s="2">
        <v>43616</v>
      </c>
      <c r="D1812" s="1" t="s">
        <v>136</v>
      </c>
      <c r="E1812" s="1"/>
      <c r="F1812" s="1" t="s">
        <v>1482</v>
      </c>
      <c r="G1812" s="3">
        <v>451.06</v>
      </c>
      <c r="H1812" s="3"/>
      <c r="I1812" s="1" t="s">
        <v>120</v>
      </c>
      <c r="J1812" s="1" t="s">
        <v>171</v>
      </c>
      <c r="K1812" s="1" t="s">
        <v>12</v>
      </c>
      <c r="L1812" s="1" t="s">
        <v>34</v>
      </c>
    </row>
    <row r="1813" spans="1:12" x14ac:dyDescent="0.2">
      <c r="A1813" s="1" t="s">
        <v>234</v>
      </c>
      <c r="B1813" s="1" t="s">
        <v>13</v>
      </c>
      <c r="C1813" s="2">
        <v>43616</v>
      </c>
      <c r="D1813" s="1" t="s">
        <v>136</v>
      </c>
      <c r="E1813" s="1"/>
      <c r="F1813" s="1" t="s">
        <v>1483</v>
      </c>
      <c r="G1813" s="3">
        <v>648.41</v>
      </c>
      <c r="H1813" s="3"/>
      <c r="I1813" s="1" t="s">
        <v>119</v>
      </c>
      <c r="J1813" s="1" t="s">
        <v>86</v>
      </c>
      <c r="K1813" s="1" t="s">
        <v>12</v>
      </c>
      <c r="L1813" s="1" t="s">
        <v>991</v>
      </c>
    </row>
    <row r="1814" spans="1:12" x14ac:dyDescent="0.2">
      <c r="A1814" s="1" t="s">
        <v>234</v>
      </c>
      <c r="B1814" s="1" t="s">
        <v>13</v>
      </c>
      <c r="C1814" s="2">
        <v>43616</v>
      </c>
      <c r="D1814" s="1" t="s">
        <v>136</v>
      </c>
      <c r="E1814" s="1"/>
      <c r="F1814" s="1" t="s">
        <v>1408</v>
      </c>
      <c r="G1814" s="3">
        <v>71.25</v>
      </c>
      <c r="H1814" s="3"/>
      <c r="I1814" s="1" t="s">
        <v>106</v>
      </c>
      <c r="J1814" s="1" t="s">
        <v>121</v>
      </c>
      <c r="K1814" s="1" t="s">
        <v>84</v>
      </c>
      <c r="L1814" s="1" t="s">
        <v>29</v>
      </c>
    </row>
    <row r="1815" spans="1:12" x14ac:dyDescent="0.2">
      <c r="A1815" s="1" t="s">
        <v>234</v>
      </c>
      <c r="B1815" s="1" t="s">
        <v>13</v>
      </c>
      <c r="C1815" s="2">
        <v>43616</v>
      </c>
      <c r="D1815" s="1" t="s">
        <v>195</v>
      </c>
      <c r="E1815" s="1"/>
      <c r="F1815" s="1" t="s">
        <v>196</v>
      </c>
      <c r="G1815" s="3">
        <v>916.53</v>
      </c>
      <c r="H1815" s="3"/>
      <c r="I1815" s="1" t="s">
        <v>83</v>
      </c>
      <c r="J1815" s="1" t="s">
        <v>188</v>
      </c>
      <c r="K1815" s="1" t="s">
        <v>12</v>
      </c>
      <c r="L1815" s="1"/>
    </row>
    <row r="1816" spans="1:12" x14ac:dyDescent="0.2">
      <c r="A1816" s="1" t="s">
        <v>234</v>
      </c>
      <c r="B1816" s="1" t="s">
        <v>13</v>
      </c>
      <c r="C1816" s="2">
        <v>43616</v>
      </c>
      <c r="D1816" s="1" t="s">
        <v>136</v>
      </c>
      <c r="E1816" s="1"/>
      <c r="F1816" s="1" t="s">
        <v>1484</v>
      </c>
      <c r="G1816" s="3">
        <v>1277.28</v>
      </c>
      <c r="H1816" s="3"/>
      <c r="I1816" s="1" t="s">
        <v>119</v>
      </c>
      <c r="J1816" s="1" t="s">
        <v>86</v>
      </c>
      <c r="K1816" s="1" t="s">
        <v>12</v>
      </c>
      <c r="L1816" s="1" t="s">
        <v>32</v>
      </c>
    </row>
    <row r="1817" spans="1:12" x14ac:dyDescent="0.2">
      <c r="A1817" s="1" t="s">
        <v>234</v>
      </c>
      <c r="B1817" s="1" t="s">
        <v>13</v>
      </c>
      <c r="C1817" s="2">
        <v>43616</v>
      </c>
      <c r="D1817" s="1" t="s">
        <v>195</v>
      </c>
      <c r="E1817" s="1"/>
      <c r="F1817" s="1" t="s">
        <v>196</v>
      </c>
      <c r="G1817" s="3">
        <v>3722.7</v>
      </c>
      <c r="H1817" s="3"/>
      <c r="I1817" s="1" t="s">
        <v>87</v>
      </c>
      <c r="J1817" s="1" t="s">
        <v>116</v>
      </c>
      <c r="K1817" s="1" t="s">
        <v>12</v>
      </c>
      <c r="L1817" s="1"/>
    </row>
    <row r="1818" spans="1:12" x14ac:dyDescent="0.2">
      <c r="A1818" s="1" t="s">
        <v>234</v>
      </c>
      <c r="B1818" s="1" t="s">
        <v>13</v>
      </c>
      <c r="C1818" s="2">
        <v>43616</v>
      </c>
      <c r="D1818" s="1" t="s">
        <v>136</v>
      </c>
      <c r="E1818" s="1"/>
      <c r="F1818" s="1" t="s">
        <v>1426</v>
      </c>
      <c r="G1818" s="3">
        <v>265.64</v>
      </c>
      <c r="H1818" s="3"/>
      <c r="I1818" s="1" t="s">
        <v>87</v>
      </c>
      <c r="J1818" s="1" t="s">
        <v>253</v>
      </c>
      <c r="K1818" s="1" t="s">
        <v>12</v>
      </c>
      <c r="L1818" s="1" t="s">
        <v>28</v>
      </c>
    </row>
    <row r="1819" spans="1:12" x14ac:dyDescent="0.2">
      <c r="A1819" s="1" t="s">
        <v>234</v>
      </c>
      <c r="B1819" s="1" t="s">
        <v>13</v>
      </c>
      <c r="C1819" s="2">
        <v>43616</v>
      </c>
      <c r="D1819" s="1" t="s">
        <v>136</v>
      </c>
      <c r="E1819" s="1"/>
      <c r="F1819" s="1" t="s">
        <v>1428</v>
      </c>
      <c r="G1819" s="3">
        <v>533.84</v>
      </c>
      <c r="H1819" s="3"/>
      <c r="I1819" s="1" t="s">
        <v>83</v>
      </c>
      <c r="J1819" s="1" t="s">
        <v>174</v>
      </c>
      <c r="K1819" s="1" t="s">
        <v>12</v>
      </c>
      <c r="L1819" s="1" t="s">
        <v>36</v>
      </c>
    </row>
    <row r="1820" spans="1:12" x14ac:dyDescent="0.2">
      <c r="A1820" s="1" t="s">
        <v>234</v>
      </c>
      <c r="B1820" s="1" t="s">
        <v>13</v>
      </c>
      <c r="C1820" s="2">
        <v>43616</v>
      </c>
      <c r="D1820" s="1" t="s">
        <v>136</v>
      </c>
      <c r="E1820" s="1"/>
      <c r="F1820" s="1" t="s">
        <v>1485</v>
      </c>
      <c r="G1820" s="3">
        <v>550.08000000000004</v>
      </c>
      <c r="H1820" s="3"/>
      <c r="I1820" s="1" t="s">
        <v>119</v>
      </c>
      <c r="J1820" s="1" t="s">
        <v>86</v>
      </c>
      <c r="K1820" s="1" t="s">
        <v>12</v>
      </c>
      <c r="L1820" s="1" t="s">
        <v>354</v>
      </c>
    </row>
    <row r="1821" spans="1:12" x14ac:dyDescent="0.2">
      <c r="A1821" s="1" t="s">
        <v>234</v>
      </c>
      <c r="B1821" s="1" t="s">
        <v>13</v>
      </c>
      <c r="C1821" s="2">
        <v>43616</v>
      </c>
      <c r="D1821" s="1" t="s">
        <v>136</v>
      </c>
      <c r="E1821" s="1"/>
      <c r="F1821" s="1" t="s">
        <v>1482</v>
      </c>
      <c r="G1821" s="3">
        <v>915.78</v>
      </c>
      <c r="H1821" s="3"/>
      <c r="I1821" s="1" t="s">
        <v>119</v>
      </c>
      <c r="J1821" s="1" t="s">
        <v>86</v>
      </c>
      <c r="K1821" s="1" t="s">
        <v>12</v>
      </c>
      <c r="L1821" s="1" t="s">
        <v>34</v>
      </c>
    </row>
    <row r="1822" spans="1:12" x14ac:dyDescent="0.2">
      <c r="A1822" s="1" t="s">
        <v>234</v>
      </c>
      <c r="B1822" s="1" t="s">
        <v>13</v>
      </c>
      <c r="C1822" s="2">
        <v>43616</v>
      </c>
      <c r="D1822" s="1" t="s">
        <v>136</v>
      </c>
      <c r="E1822" s="1"/>
      <c r="F1822" s="1" t="s">
        <v>1486</v>
      </c>
      <c r="G1822" s="3">
        <v>1923.08</v>
      </c>
      <c r="H1822" s="3"/>
      <c r="I1822" s="1" t="s">
        <v>87</v>
      </c>
      <c r="J1822" s="1" t="s">
        <v>116</v>
      </c>
      <c r="K1822" s="1" t="s">
        <v>12</v>
      </c>
      <c r="L1822" s="1" t="s">
        <v>80</v>
      </c>
    </row>
    <row r="1823" spans="1:12" x14ac:dyDescent="0.2">
      <c r="A1823" s="1" t="s">
        <v>234</v>
      </c>
      <c r="B1823" s="1" t="s">
        <v>13</v>
      </c>
      <c r="C1823" s="2">
        <v>43616</v>
      </c>
      <c r="D1823" s="1" t="s">
        <v>136</v>
      </c>
      <c r="E1823" s="1"/>
      <c r="F1823" s="1" t="s">
        <v>1422</v>
      </c>
      <c r="G1823" s="3">
        <v>491.19</v>
      </c>
      <c r="H1823" s="3"/>
      <c r="I1823" s="1" t="s">
        <v>87</v>
      </c>
      <c r="J1823" s="1" t="s">
        <v>116</v>
      </c>
      <c r="K1823" s="1" t="s">
        <v>12</v>
      </c>
      <c r="L1823" s="1" t="s">
        <v>77</v>
      </c>
    </row>
    <row r="1824" spans="1:12" x14ac:dyDescent="0.2">
      <c r="A1824" s="1" t="s">
        <v>234</v>
      </c>
      <c r="B1824" s="1" t="s">
        <v>13</v>
      </c>
      <c r="C1824" s="2">
        <v>43616</v>
      </c>
      <c r="D1824" s="1" t="s">
        <v>136</v>
      </c>
      <c r="E1824" s="1"/>
      <c r="F1824" s="1" t="s">
        <v>1408</v>
      </c>
      <c r="G1824" s="3">
        <v>250</v>
      </c>
      <c r="H1824" s="3"/>
      <c r="I1824" s="1" t="s">
        <v>83</v>
      </c>
      <c r="J1824" s="1" t="s">
        <v>176</v>
      </c>
      <c r="K1824" s="1" t="s">
        <v>84</v>
      </c>
      <c r="L1824" s="1" t="s">
        <v>29</v>
      </c>
    </row>
    <row r="1825" spans="1:12" x14ac:dyDescent="0.2">
      <c r="A1825" s="1" t="s">
        <v>234</v>
      </c>
      <c r="B1825" s="1" t="s">
        <v>13</v>
      </c>
      <c r="C1825" s="2">
        <v>43616</v>
      </c>
      <c r="D1825" s="1" t="s">
        <v>136</v>
      </c>
      <c r="E1825" s="1"/>
      <c r="F1825" s="1" t="s">
        <v>1434</v>
      </c>
      <c r="G1825" s="3">
        <v>120.39</v>
      </c>
      <c r="H1825" s="3"/>
      <c r="I1825" s="1" t="s">
        <v>120</v>
      </c>
      <c r="J1825" s="1" t="s">
        <v>171</v>
      </c>
      <c r="K1825" s="1" t="s">
        <v>84</v>
      </c>
      <c r="L1825" s="1" t="s">
        <v>306</v>
      </c>
    </row>
    <row r="1826" spans="1:12" x14ac:dyDescent="0.2">
      <c r="A1826" s="1" t="s">
        <v>234</v>
      </c>
      <c r="B1826" s="1" t="s">
        <v>13</v>
      </c>
      <c r="C1826" s="2">
        <v>43616</v>
      </c>
      <c r="D1826" s="1" t="s">
        <v>136</v>
      </c>
      <c r="E1826" s="1"/>
      <c r="F1826" s="1" t="s">
        <v>1487</v>
      </c>
      <c r="G1826" s="3">
        <v>884.53</v>
      </c>
      <c r="H1826" s="3"/>
      <c r="I1826" s="1" t="s">
        <v>119</v>
      </c>
      <c r="J1826" s="1" t="s">
        <v>86</v>
      </c>
      <c r="K1826" s="1" t="s">
        <v>12</v>
      </c>
      <c r="L1826" s="1" t="s">
        <v>42</v>
      </c>
    </row>
    <row r="1827" spans="1:12" x14ac:dyDescent="0.2">
      <c r="A1827" s="1" t="s">
        <v>234</v>
      </c>
      <c r="B1827" s="1" t="s">
        <v>13</v>
      </c>
      <c r="C1827" s="2">
        <v>43616</v>
      </c>
      <c r="D1827" s="1" t="s">
        <v>136</v>
      </c>
      <c r="E1827" s="1"/>
      <c r="F1827" s="1" t="s">
        <v>1488</v>
      </c>
      <c r="G1827" s="3">
        <v>1081.1500000000001</v>
      </c>
      <c r="H1827" s="3"/>
      <c r="I1827" s="1" t="s">
        <v>119</v>
      </c>
      <c r="J1827" s="1" t="s">
        <v>86</v>
      </c>
      <c r="K1827" s="1" t="s">
        <v>12</v>
      </c>
      <c r="L1827" s="1" t="s">
        <v>48</v>
      </c>
    </row>
    <row r="1828" spans="1:12" x14ac:dyDescent="0.2">
      <c r="A1828" s="1" t="s">
        <v>234</v>
      </c>
      <c r="B1828" s="1" t="s">
        <v>13</v>
      </c>
      <c r="C1828" s="2">
        <v>43616</v>
      </c>
      <c r="D1828" s="1" t="s">
        <v>136</v>
      </c>
      <c r="E1828" s="1"/>
      <c r="F1828" s="1" t="s">
        <v>1489</v>
      </c>
      <c r="G1828" s="3">
        <v>1292.06</v>
      </c>
      <c r="H1828" s="3"/>
      <c r="I1828" s="1" t="s">
        <v>106</v>
      </c>
      <c r="J1828" s="1" t="s">
        <v>121</v>
      </c>
      <c r="K1828" s="1" t="s">
        <v>12</v>
      </c>
      <c r="L1828" s="1" t="s">
        <v>65</v>
      </c>
    </row>
    <row r="1829" spans="1:12" x14ac:dyDescent="0.2">
      <c r="A1829" s="1" t="s">
        <v>234</v>
      </c>
      <c r="B1829" s="1" t="s">
        <v>13</v>
      </c>
      <c r="C1829" s="2">
        <v>43616</v>
      </c>
      <c r="D1829" s="1" t="s">
        <v>136</v>
      </c>
      <c r="E1829" s="1"/>
      <c r="F1829" s="1" t="s">
        <v>1490</v>
      </c>
      <c r="G1829" s="3">
        <v>1051.8599999999999</v>
      </c>
      <c r="H1829" s="3"/>
      <c r="I1829" s="1" t="s">
        <v>83</v>
      </c>
      <c r="J1829" s="1" t="s">
        <v>188</v>
      </c>
      <c r="K1829" s="1" t="s">
        <v>12</v>
      </c>
      <c r="L1829" s="1" t="s">
        <v>429</v>
      </c>
    </row>
    <row r="1830" spans="1:12" x14ac:dyDescent="0.2">
      <c r="A1830" s="1" t="s">
        <v>234</v>
      </c>
      <c r="B1830" s="1" t="s">
        <v>13</v>
      </c>
      <c r="C1830" s="2">
        <v>43616</v>
      </c>
      <c r="D1830" s="1" t="s">
        <v>136</v>
      </c>
      <c r="E1830" s="1"/>
      <c r="F1830" s="1" t="s">
        <v>1397</v>
      </c>
      <c r="G1830" s="3">
        <v>134.76</v>
      </c>
      <c r="H1830" s="3"/>
      <c r="I1830" s="1" t="s">
        <v>83</v>
      </c>
      <c r="J1830" s="1" t="s">
        <v>180</v>
      </c>
      <c r="K1830" s="1" t="s">
        <v>12</v>
      </c>
      <c r="L1830" s="1" t="s">
        <v>64</v>
      </c>
    </row>
    <row r="1831" spans="1:12" x14ac:dyDescent="0.2">
      <c r="A1831" s="1" t="s">
        <v>234</v>
      </c>
      <c r="B1831" s="1" t="s">
        <v>13</v>
      </c>
      <c r="C1831" s="2">
        <v>43616</v>
      </c>
      <c r="D1831" s="1" t="s">
        <v>136</v>
      </c>
      <c r="E1831" s="1"/>
      <c r="F1831" s="1" t="s">
        <v>1491</v>
      </c>
      <c r="G1831" s="3">
        <v>1044.55</v>
      </c>
      <c r="H1831" s="3"/>
      <c r="I1831" s="1" t="s">
        <v>119</v>
      </c>
      <c r="J1831" s="1" t="s">
        <v>86</v>
      </c>
      <c r="K1831" s="1" t="s">
        <v>12</v>
      </c>
      <c r="L1831" s="1" t="s">
        <v>395</v>
      </c>
    </row>
    <row r="1832" spans="1:12" x14ac:dyDescent="0.2">
      <c r="A1832" s="1" t="s">
        <v>234</v>
      </c>
      <c r="B1832" s="1" t="s">
        <v>13</v>
      </c>
      <c r="C1832" s="2">
        <v>43616</v>
      </c>
      <c r="D1832" s="1" t="s">
        <v>136</v>
      </c>
      <c r="E1832" s="1"/>
      <c r="F1832" s="1" t="s">
        <v>1492</v>
      </c>
      <c r="G1832" s="3">
        <v>2137.38</v>
      </c>
      <c r="H1832" s="3"/>
      <c r="I1832" s="1" t="s">
        <v>119</v>
      </c>
      <c r="J1832" s="1" t="s">
        <v>86</v>
      </c>
      <c r="K1832" s="1" t="s">
        <v>12</v>
      </c>
      <c r="L1832" s="1" t="s">
        <v>24</v>
      </c>
    </row>
    <row r="1833" spans="1:12" x14ac:dyDescent="0.2">
      <c r="A1833" s="1" t="s">
        <v>234</v>
      </c>
      <c r="B1833" s="1" t="s">
        <v>13</v>
      </c>
      <c r="C1833" s="2">
        <v>43616</v>
      </c>
      <c r="D1833" s="1" t="s">
        <v>136</v>
      </c>
      <c r="E1833" s="1"/>
      <c r="F1833" s="1" t="s">
        <v>1493</v>
      </c>
      <c r="G1833" s="3">
        <v>856.17</v>
      </c>
      <c r="H1833" s="3"/>
      <c r="I1833" s="1" t="s">
        <v>119</v>
      </c>
      <c r="J1833" s="1" t="s">
        <v>86</v>
      </c>
      <c r="K1833" s="1" t="s">
        <v>12</v>
      </c>
      <c r="L1833" s="1" t="s">
        <v>72</v>
      </c>
    </row>
    <row r="1834" spans="1:12" x14ac:dyDescent="0.2">
      <c r="A1834" s="1" t="s">
        <v>234</v>
      </c>
      <c r="B1834" s="1" t="s">
        <v>13</v>
      </c>
      <c r="C1834" s="2">
        <v>43616</v>
      </c>
      <c r="D1834" s="1" t="s">
        <v>136</v>
      </c>
      <c r="E1834" s="1"/>
      <c r="F1834" s="1" t="s">
        <v>1494</v>
      </c>
      <c r="G1834" s="3">
        <v>841.13</v>
      </c>
      <c r="H1834" s="3"/>
      <c r="I1834" s="1" t="s">
        <v>119</v>
      </c>
      <c r="J1834" s="1" t="s">
        <v>86</v>
      </c>
      <c r="K1834" s="1" t="s">
        <v>12</v>
      </c>
      <c r="L1834" s="1" t="s">
        <v>294</v>
      </c>
    </row>
    <row r="1835" spans="1:12" x14ac:dyDescent="0.2">
      <c r="A1835" s="1" t="s">
        <v>234</v>
      </c>
      <c r="B1835" s="1" t="s">
        <v>13</v>
      </c>
      <c r="C1835" s="2">
        <v>43616</v>
      </c>
      <c r="D1835" s="1" t="s">
        <v>136</v>
      </c>
      <c r="E1835" s="1"/>
      <c r="F1835" s="1" t="s">
        <v>1462</v>
      </c>
      <c r="G1835" s="3">
        <v>335.53</v>
      </c>
      <c r="H1835" s="3"/>
      <c r="I1835" s="1" t="s">
        <v>179</v>
      </c>
      <c r="J1835" s="1" t="s">
        <v>89</v>
      </c>
      <c r="K1835" s="1" t="s">
        <v>12</v>
      </c>
      <c r="L1835" s="1" t="s">
        <v>49</v>
      </c>
    </row>
    <row r="1836" spans="1:12" x14ac:dyDescent="0.2">
      <c r="A1836" s="1" t="s">
        <v>234</v>
      </c>
      <c r="B1836" s="1" t="s">
        <v>13</v>
      </c>
      <c r="C1836" s="2">
        <v>43616</v>
      </c>
      <c r="D1836" s="1" t="s">
        <v>136</v>
      </c>
      <c r="E1836" s="1"/>
      <c r="F1836" s="1" t="s">
        <v>1409</v>
      </c>
      <c r="G1836" s="3">
        <v>354.74</v>
      </c>
      <c r="H1836" s="3"/>
      <c r="I1836" s="1" t="s">
        <v>123</v>
      </c>
      <c r="J1836" s="1" t="s">
        <v>124</v>
      </c>
      <c r="K1836" s="1" t="s">
        <v>12</v>
      </c>
      <c r="L1836" s="1" t="s">
        <v>311</v>
      </c>
    </row>
    <row r="1837" spans="1:12" x14ac:dyDescent="0.2">
      <c r="A1837" s="1" t="s">
        <v>234</v>
      </c>
      <c r="B1837" s="1" t="s">
        <v>13</v>
      </c>
      <c r="C1837" s="2">
        <v>43616</v>
      </c>
      <c r="D1837" s="1" t="s">
        <v>136</v>
      </c>
      <c r="E1837" s="1"/>
      <c r="F1837" s="1" t="s">
        <v>1495</v>
      </c>
      <c r="G1837" s="3">
        <v>527.41999999999996</v>
      </c>
      <c r="H1837" s="3"/>
      <c r="I1837" s="1" t="s">
        <v>123</v>
      </c>
      <c r="J1837" s="1" t="s">
        <v>124</v>
      </c>
      <c r="K1837" s="1" t="s">
        <v>12</v>
      </c>
      <c r="L1837" s="1" t="s">
        <v>92</v>
      </c>
    </row>
    <row r="1838" spans="1:12" x14ac:dyDescent="0.2">
      <c r="A1838" s="1" t="s">
        <v>234</v>
      </c>
      <c r="B1838" s="1" t="s">
        <v>13</v>
      </c>
      <c r="C1838" s="2">
        <v>43616</v>
      </c>
      <c r="D1838" s="1" t="s">
        <v>136</v>
      </c>
      <c r="E1838" s="1"/>
      <c r="F1838" s="1" t="s">
        <v>1496</v>
      </c>
      <c r="G1838" s="3">
        <v>1521.87</v>
      </c>
      <c r="H1838" s="3"/>
      <c r="I1838" s="1" t="s">
        <v>83</v>
      </c>
      <c r="J1838" s="1" t="s">
        <v>176</v>
      </c>
      <c r="K1838" s="1" t="s">
        <v>12</v>
      </c>
      <c r="L1838" s="1" t="s">
        <v>30</v>
      </c>
    </row>
    <row r="1839" spans="1:12" x14ac:dyDescent="0.2">
      <c r="A1839" s="1" t="s">
        <v>234</v>
      </c>
      <c r="B1839" s="1" t="s">
        <v>13</v>
      </c>
      <c r="C1839" s="2">
        <v>43616</v>
      </c>
      <c r="D1839" s="1" t="s">
        <v>136</v>
      </c>
      <c r="E1839" s="1"/>
      <c r="F1839" s="1" t="s">
        <v>1497</v>
      </c>
      <c r="G1839" s="3">
        <v>905.71</v>
      </c>
      <c r="H1839" s="3"/>
      <c r="I1839" s="1" t="s">
        <v>83</v>
      </c>
      <c r="J1839" s="1" t="s">
        <v>176</v>
      </c>
      <c r="K1839" s="1" t="s">
        <v>12</v>
      </c>
      <c r="L1839" s="1" t="s">
        <v>462</v>
      </c>
    </row>
    <row r="1840" spans="1:12" x14ac:dyDescent="0.2">
      <c r="A1840" s="1" t="s">
        <v>234</v>
      </c>
      <c r="B1840" s="1" t="s">
        <v>13</v>
      </c>
      <c r="C1840" s="2">
        <v>43616</v>
      </c>
      <c r="D1840" s="1" t="s">
        <v>136</v>
      </c>
      <c r="E1840" s="1"/>
      <c r="F1840" s="1" t="s">
        <v>1498</v>
      </c>
      <c r="G1840" s="3">
        <v>1379.98</v>
      </c>
      <c r="H1840" s="3"/>
      <c r="I1840" s="1" t="s">
        <v>106</v>
      </c>
      <c r="J1840" s="1" t="s">
        <v>122</v>
      </c>
      <c r="K1840" s="1" t="s">
        <v>12</v>
      </c>
      <c r="L1840" s="1" t="s">
        <v>27</v>
      </c>
    </row>
    <row r="1841" spans="1:12" x14ac:dyDescent="0.2">
      <c r="A1841" s="1" t="s">
        <v>234</v>
      </c>
      <c r="B1841" s="1" t="s">
        <v>13</v>
      </c>
      <c r="C1841" s="2">
        <v>43616</v>
      </c>
      <c r="D1841" s="1" t="s">
        <v>195</v>
      </c>
      <c r="E1841" s="1"/>
      <c r="F1841" s="1" t="s">
        <v>196</v>
      </c>
      <c r="G1841" s="3">
        <v>1104.97</v>
      </c>
      <c r="H1841" s="3"/>
      <c r="I1841" s="1" t="s">
        <v>83</v>
      </c>
      <c r="J1841" s="1" t="s">
        <v>174</v>
      </c>
      <c r="K1841" s="1" t="s">
        <v>12</v>
      </c>
      <c r="L1841" s="1"/>
    </row>
    <row r="1842" spans="1:12" x14ac:dyDescent="0.2">
      <c r="A1842" s="1" t="s">
        <v>234</v>
      </c>
      <c r="B1842" s="1" t="s">
        <v>13</v>
      </c>
      <c r="C1842" s="2">
        <v>43616</v>
      </c>
      <c r="D1842" s="1" t="s">
        <v>136</v>
      </c>
      <c r="E1842" s="1"/>
      <c r="F1842" s="1" t="s">
        <v>1499</v>
      </c>
      <c r="G1842" s="3">
        <v>646.33000000000004</v>
      </c>
      <c r="H1842" s="3"/>
      <c r="I1842" s="1" t="s">
        <v>119</v>
      </c>
      <c r="J1842" s="1" t="s">
        <v>86</v>
      </c>
      <c r="K1842" s="1" t="s">
        <v>12</v>
      </c>
      <c r="L1842" s="1" t="s">
        <v>364</v>
      </c>
    </row>
    <row r="1843" spans="1:12" x14ac:dyDescent="0.2">
      <c r="A1843" s="1" t="s">
        <v>234</v>
      </c>
      <c r="B1843" s="1" t="s">
        <v>13</v>
      </c>
      <c r="C1843" s="2">
        <v>43616</v>
      </c>
      <c r="D1843" s="1" t="s">
        <v>136</v>
      </c>
      <c r="E1843" s="1"/>
      <c r="F1843" s="1" t="s">
        <v>1500</v>
      </c>
      <c r="G1843" s="3">
        <v>1846.16</v>
      </c>
      <c r="H1843" s="3"/>
      <c r="I1843" s="1" t="s">
        <v>119</v>
      </c>
      <c r="J1843" s="1" t="s">
        <v>86</v>
      </c>
      <c r="K1843" s="1" t="s">
        <v>12</v>
      </c>
      <c r="L1843" s="1" t="s">
        <v>322</v>
      </c>
    </row>
    <row r="1844" spans="1:12" x14ac:dyDescent="0.2">
      <c r="A1844" s="1" t="s">
        <v>234</v>
      </c>
      <c r="B1844" s="1" t="s">
        <v>13</v>
      </c>
      <c r="C1844" s="2">
        <v>43616</v>
      </c>
      <c r="D1844" s="1" t="s">
        <v>136</v>
      </c>
      <c r="E1844" s="1"/>
      <c r="F1844" s="1" t="s">
        <v>1443</v>
      </c>
      <c r="G1844" s="3">
        <v>997.94</v>
      </c>
      <c r="H1844" s="3"/>
      <c r="I1844" s="1" t="s">
        <v>83</v>
      </c>
      <c r="J1844" s="1" t="s">
        <v>175</v>
      </c>
      <c r="K1844" s="1" t="s">
        <v>84</v>
      </c>
      <c r="L1844" s="1" t="s">
        <v>114</v>
      </c>
    </row>
    <row r="1845" spans="1:12" x14ac:dyDescent="0.2">
      <c r="A1845" s="1" t="s">
        <v>234</v>
      </c>
      <c r="B1845" s="1" t="s">
        <v>13</v>
      </c>
      <c r="C1845" s="2">
        <v>43616</v>
      </c>
      <c r="D1845" s="1" t="s">
        <v>195</v>
      </c>
      <c r="E1845" s="1"/>
      <c r="F1845" s="1" t="s">
        <v>196</v>
      </c>
      <c r="G1845" s="3">
        <v>1371.06</v>
      </c>
      <c r="H1845" s="3"/>
      <c r="I1845" s="1" t="s">
        <v>83</v>
      </c>
      <c r="J1845" s="1" t="s">
        <v>175</v>
      </c>
      <c r="K1845" s="1" t="s">
        <v>12</v>
      </c>
      <c r="L1845" s="1"/>
    </row>
    <row r="1846" spans="1:12" x14ac:dyDescent="0.2">
      <c r="A1846" s="1" t="s">
        <v>234</v>
      </c>
      <c r="B1846" s="1" t="s">
        <v>13</v>
      </c>
      <c r="C1846" s="2">
        <v>43616</v>
      </c>
      <c r="D1846" s="1" t="s">
        <v>195</v>
      </c>
      <c r="E1846" s="1"/>
      <c r="F1846" s="1" t="s">
        <v>196</v>
      </c>
      <c r="G1846" s="3">
        <v>1819.88</v>
      </c>
      <c r="H1846" s="3"/>
      <c r="I1846" s="1" t="s">
        <v>123</v>
      </c>
      <c r="J1846" s="1" t="s">
        <v>124</v>
      </c>
      <c r="K1846" s="1" t="s">
        <v>12</v>
      </c>
      <c r="L1846" s="1"/>
    </row>
    <row r="1847" spans="1:12" x14ac:dyDescent="0.2">
      <c r="A1847" s="1" t="s">
        <v>234</v>
      </c>
      <c r="B1847" s="1" t="s">
        <v>13</v>
      </c>
      <c r="C1847" s="2">
        <v>43616</v>
      </c>
      <c r="D1847" s="1" t="s">
        <v>136</v>
      </c>
      <c r="E1847" s="1"/>
      <c r="F1847" s="1" t="s">
        <v>1501</v>
      </c>
      <c r="G1847" s="3">
        <v>1035.51</v>
      </c>
      <c r="H1847" s="3"/>
      <c r="I1847" s="1" t="s">
        <v>83</v>
      </c>
      <c r="J1847" s="1" t="s">
        <v>176</v>
      </c>
      <c r="K1847" s="1" t="s">
        <v>12</v>
      </c>
      <c r="L1847" s="1" t="s">
        <v>345</v>
      </c>
    </row>
    <row r="1848" spans="1:12" x14ac:dyDescent="0.2">
      <c r="A1848" s="1" t="s">
        <v>234</v>
      </c>
      <c r="B1848" s="1" t="s">
        <v>13</v>
      </c>
      <c r="C1848" s="2">
        <v>43616</v>
      </c>
      <c r="D1848" s="1" t="s">
        <v>136</v>
      </c>
      <c r="E1848" s="1"/>
      <c r="F1848" s="1" t="s">
        <v>1502</v>
      </c>
      <c r="G1848" s="3">
        <v>583.79999999999995</v>
      </c>
      <c r="H1848" s="3"/>
      <c r="I1848" s="1" t="s">
        <v>119</v>
      </c>
      <c r="J1848" s="1" t="s">
        <v>86</v>
      </c>
      <c r="K1848" s="1" t="s">
        <v>12</v>
      </c>
      <c r="L1848" s="1" t="s">
        <v>342</v>
      </c>
    </row>
    <row r="1849" spans="1:12" x14ac:dyDescent="0.2">
      <c r="A1849" s="1" t="s">
        <v>234</v>
      </c>
      <c r="B1849" s="1" t="s">
        <v>13</v>
      </c>
      <c r="C1849" s="2">
        <v>43616</v>
      </c>
      <c r="D1849" s="1" t="s">
        <v>136</v>
      </c>
      <c r="E1849" s="1"/>
      <c r="F1849" s="1" t="s">
        <v>1503</v>
      </c>
      <c r="G1849" s="3">
        <v>1982</v>
      </c>
      <c r="H1849" s="3"/>
      <c r="I1849" s="1" t="s">
        <v>177</v>
      </c>
      <c r="J1849" s="1" t="s">
        <v>178</v>
      </c>
      <c r="K1849" s="1" t="s">
        <v>12</v>
      </c>
      <c r="L1849" s="1" t="s">
        <v>56</v>
      </c>
    </row>
    <row r="1850" spans="1:12" x14ac:dyDescent="0.2">
      <c r="A1850" s="1" t="s">
        <v>234</v>
      </c>
      <c r="B1850" s="1" t="s">
        <v>13</v>
      </c>
      <c r="C1850" s="2">
        <v>43616</v>
      </c>
      <c r="D1850" s="1" t="s">
        <v>195</v>
      </c>
      <c r="E1850" s="1"/>
      <c r="F1850" s="1" t="s">
        <v>196</v>
      </c>
      <c r="G1850" s="3">
        <v>569.51</v>
      </c>
      <c r="H1850" s="3"/>
      <c r="I1850" s="1" t="s">
        <v>83</v>
      </c>
      <c r="J1850" s="1" t="s">
        <v>676</v>
      </c>
      <c r="K1850" s="1" t="s">
        <v>12</v>
      </c>
      <c r="L1850" s="1"/>
    </row>
    <row r="1851" spans="1:12" x14ac:dyDescent="0.2">
      <c r="A1851" s="1" t="s">
        <v>234</v>
      </c>
      <c r="B1851" s="1" t="s">
        <v>13</v>
      </c>
      <c r="C1851" s="2">
        <v>43616</v>
      </c>
      <c r="D1851" s="1" t="s">
        <v>136</v>
      </c>
      <c r="E1851" s="1"/>
      <c r="F1851" s="1" t="s">
        <v>1504</v>
      </c>
      <c r="G1851" s="3">
        <v>616.37</v>
      </c>
      <c r="H1851" s="3"/>
      <c r="I1851" s="1" t="s">
        <v>119</v>
      </c>
      <c r="J1851" s="1" t="s">
        <v>86</v>
      </c>
      <c r="K1851" s="1" t="s">
        <v>12</v>
      </c>
      <c r="L1851" s="1" t="s">
        <v>366</v>
      </c>
    </row>
    <row r="1852" spans="1:12" x14ac:dyDescent="0.2">
      <c r="A1852" s="1" t="s">
        <v>234</v>
      </c>
      <c r="B1852" s="1" t="s">
        <v>13</v>
      </c>
      <c r="C1852" s="2">
        <v>43616</v>
      </c>
      <c r="D1852" s="1" t="s">
        <v>136</v>
      </c>
      <c r="E1852" s="1"/>
      <c r="F1852" s="1" t="s">
        <v>1505</v>
      </c>
      <c r="G1852" s="3">
        <v>918.64</v>
      </c>
      <c r="H1852" s="3"/>
      <c r="I1852" s="1" t="s">
        <v>83</v>
      </c>
      <c r="J1852" s="1" t="s">
        <v>176</v>
      </c>
      <c r="K1852" s="1" t="s">
        <v>12</v>
      </c>
      <c r="L1852" s="1" t="s">
        <v>347</v>
      </c>
    </row>
    <row r="1853" spans="1:12" x14ac:dyDescent="0.2">
      <c r="A1853" s="1" t="s">
        <v>234</v>
      </c>
      <c r="B1853" s="1" t="s">
        <v>13</v>
      </c>
      <c r="C1853" s="2">
        <v>43616</v>
      </c>
      <c r="D1853" s="1" t="s">
        <v>136</v>
      </c>
      <c r="E1853" s="1"/>
      <c r="F1853" s="1" t="s">
        <v>1428</v>
      </c>
      <c r="G1853" s="3">
        <v>533.84</v>
      </c>
      <c r="H1853" s="3"/>
      <c r="I1853" s="1" t="s">
        <v>83</v>
      </c>
      <c r="J1853" s="1" t="s">
        <v>175</v>
      </c>
      <c r="K1853" s="1" t="s">
        <v>12</v>
      </c>
      <c r="L1853" s="1" t="s">
        <v>36</v>
      </c>
    </row>
    <row r="1854" spans="1:12" x14ac:dyDescent="0.2">
      <c r="A1854" s="1" t="s">
        <v>234</v>
      </c>
      <c r="B1854" s="1" t="s">
        <v>13</v>
      </c>
      <c r="C1854" s="2">
        <v>43616</v>
      </c>
      <c r="D1854" s="1" t="s">
        <v>136</v>
      </c>
      <c r="E1854" s="1"/>
      <c r="F1854" s="1" t="s">
        <v>1424</v>
      </c>
      <c r="G1854" s="3">
        <v>77.25</v>
      </c>
      <c r="H1854" s="3"/>
      <c r="I1854" s="1" t="s">
        <v>123</v>
      </c>
      <c r="J1854" s="1" t="s">
        <v>124</v>
      </c>
      <c r="K1854" s="1" t="s">
        <v>84</v>
      </c>
      <c r="L1854" s="1" t="s">
        <v>51</v>
      </c>
    </row>
    <row r="1855" spans="1:12" x14ac:dyDescent="0.2">
      <c r="A1855" s="1" t="s">
        <v>234</v>
      </c>
      <c r="B1855" s="1" t="s">
        <v>13</v>
      </c>
      <c r="C1855" s="2">
        <v>43616</v>
      </c>
      <c r="D1855" s="1" t="s">
        <v>136</v>
      </c>
      <c r="E1855" s="1"/>
      <c r="F1855" s="1" t="s">
        <v>1506</v>
      </c>
      <c r="G1855" s="3">
        <v>603.75</v>
      </c>
      <c r="H1855" s="3"/>
      <c r="I1855" s="1" t="s">
        <v>119</v>
      </c>
      <c r="J1855" s="1" t="s">
        <v>86</v>
      </c>
      <c r="K1855" s="1" t="s">
        <v>12</v>
      </c>
      <c r="L1855" s="1" t="s">
        <v>469</v>
      </c>
    </row>
    <row r="1856" spans="1:12" x14ac:dyDescent="0.2">
      <c r="A1856" s="1" t="s">
        <v>234</v>
      </c>
      <c r="B1856" s="1" t="s">
        <v>13</v>
      </c>
      <c r="C1856" s="2">
        <v>43616</v>
      </c>
      <c r="D1856" s="1" t="s">
        <v>136</v>
      </c>
      <c r="E1856" s="1"/>
      <c r="F1856" s="1" t="s">
        <v>1507</v>
      </c>
      <c r="G1856" s="3">
        <v>1472.5</v>
      </c>
      <c r="H1856" s="3"/>
      <c r="I1856" s="1" t="s">
        <v>119</v>
      </c>
      <c r="J1856" s="1" t="s">
        <v>86</v>
      </c>
      <c r="K1856" s="1" t="s">
        <v>12</v>
      </c>
      <c r="L1856" s="1" t="s">
        <v>393</v>
      </c>
    </row>
    <row r="1857" spans="1:12" x14ac:dyDescent="0.2">
      <c r="A1857" s="1" t="s">
        <v>234</v>
      </c>
      <c r="B1857" s="1" t="s">
        <v>13</v>
      </c>
      <c r="C1857" s="2">
        <v>43616</v>
      </c>
      <c r="D1857" s="1" t="s">
        <v>136</v>
      </c>
      <c r="E1857" s="1"/>
      <c r="F1857" s="1" t="s">
        <v>1408</v>
      </c>
      <c r="G1857" s="3">
        <v>250</v>
      </c>
      <c r="H1857" s="3"/>
      <c r="I1857" s="1" t="s">
        <v>83</v>
      </c>
      <c r="J1857" s="1" t="s">
        <v>175</v>
      </c>
      <c r="K1857" s="1" t="s">
        <v>84</v>
      </c>
      <c r="L1857" s="1" t="s">
        <v>29</v>
      </c>
    </row>
    <row r="1858" spans="1:12" x14ac:dyDescent="0.2">
      <c r="A1858" s="1" t="s">
        <v>234</v>
      </c>
      <c r="B1858" s="1" t="s">
        <v>13</v>
      </c>
      <c r="C1858" s="2">
        <v>43616</v>
      </c>
      <c r="D1858" s="1" t="s">
        <v>136</v>
      </c>
      <c r="E1858" s="1"/>
      <c r="F1858" s="1" t="s">
        <v>1422</v>
      </c>
      <c r="G1858" s="3">
        <v>799.62</v>
      </c>
      <c r="H1858" s="3"/>
      <c r="I1858" s="1" t="s">
        <v>123</v>
      </c>
      <c r="J1858" s="1" t="s">
        <v>124</v>
      </c>
      <c r="K1858" s="1" t="s">
        <v>12</v>
      </c>
      <c r="L1858" s="1" t="s">
        <v>77</v>
      </c>
    </row>
    <row r="1859" spans="1:12" x14ac:dyDescent="0.2">
      <c r="A1859" s="1" t="s">
        <v>234</v>
      </c>
      <c r="B1859" s="1" t="s">
        <v>13</v>
      </c>
      <c r="C1859" s="2">
        <v>43616</v>
      </c>
      <c r="D1859" s="1" t="s">
        <v>195</v>
      </c>
      <c r="E1859" s="1"/>
      <c r="F1859" s="1" t="s">
        <v>196</v>
      </c>
      <c r="G1859" s="3">
        <v>1108.5899999999999</v>
      </c>
      <c r="H1859" s="3"/>
      <c r="I1859" s="1" t="s">
        <v>185</v>
      </c>
      <c r="J1859" s="1" t="s">
        <v>126</v>
      </c>
      <c r="K1859" s="1" t="s">
        <v>12</v>
      </c>
      <c r="L1859" s="1"/>
    </row>
    <row r="1860" spans="1:12" x14ac:dyDescent="0.2">
      <c r="A1860" s="1" t="s">
        <v>234</v>
      </c>
      <c r="B1860" s="1" t="s">
        <v>13</v>
      </c>
      <c r="C1860" s="2">
        <v>43616</v>
      </c>
      <c r="D1860" s="1" t="s">
        <v>195</v>
      </c>
      <c r="E1860" s="1"/>
      <c r="F1860" s="1" t="s">
        <v>196</v>
      </c>
      <c r="G1860" s="3">
        <v>6147.09</v>
      </c>
      <c r="H1860" s="3"/>
      <c r="I1860" s="1" t="s">
        <v>120</v>
      </c>
      <c r="J1860" s="1" t="s">
        <v>171</v>
      </c>
      <c r="K1860" s="1" t="s">
        <v>12</v>
      </c>
      <c r="L1860" s="1"/>
    </row>
    <row r="1861" spans="1:12" x14ac:dyDescent="0.2">
      <c r="A1861" s="1" t="s">
        <v>234</v>
      </c>
      <c r="B1861" s="1" t="s">
        <v>13</v>
      </c>
      <c r="C1861" s="2">
        <v>43616</v>
      </c>
      <c r="D1861" s="1" t="s">
        <v>136</v>
      </c>
      <c r="E1861" s="1"/>
      <c r="F1861" s="1" t="s">
        <v>1508</v>
      </c>
      <c r="G1861" s="3">
        <v>1140</v>
      </c>
      <c r="H1861" s="3"/>
      <c r="I1861" s="1" t="s">
        <v>119</v>
      </c>
      <c r="J1861" s="1" t="s">
        <v>86</v>
      </c>
      <c r="K1861" s="1" t="s">
        <v>12</v>
      </c>
      <c r="L1861" s="1" t="s">
        <v>283</v>
      </c>
    </row>
    <row r="1862" spans="1:12" x14ac:dyDescent="0.2">
      <c r="A1862" s="1" t="s">
        <v>234</v>
      </c>
      <c r="B1862" s="1" t="s">
        <v>13</v>
      </c>
      <c r="C1862" s="2">
        <v>43616</v>
      </c>
      <c r="D1862" s="1" t="s">
        <v>136</v>
      </c>
      <c r="E1862" s="1"/>
      <c r="F1862" s="1" t="s">
        <v>1398</v>
      </c>
      <c r="G1862" s="3">
        <v>34.619999999999997</v>
      </c>
      <c r="H1862" s="3"/>
      <c r="I1862" s="1" t="s">
        <v>179</v>
      </c>
      <c r="J1862" s="1" t="s">
        <v>89</v>
      </c>
      <c r="K1862" s="1" t="s">
        <v>84</v>
      </c>
      <c r="L1862" s="1" t="s">
        <v>63</v>
      </c>
    </row>
    <row r="1863" spans="1:12" x14ac:dyDescent="0.2">
      <c r="A1863" s="1" t="s">
        <v>234</v>
      </c>
      <c r="B1863" s="1" t="s">
        <v>13</v>
      </c>
      <c r="C1863" s="2">
        <v>43616</v>
      </c>
      <c r="D1863" s="1" t="s">
        <v>136</v>
      </c>
      <c r="E1863" s="1"/>
      <c r="F1863" s="1" t="s">
        <v>1509</v>
      </c>
      <c r="G1863" s="3">
        <v>816.99</v>
      </c>
      <c r="H1863" s="3"/>
      <c r="I1863" s="1" t="s">
        <v>87</v>
      </c>
      <c r="J1863" s="1" t="s">
        <v>116</v>
      </c>
      <c r="K1863" s="1" t="s">
        <v>84</v>
      </c>
      <c r="L1863" s="1" t="s">
        <v>435</v>
      </c>
    </row>
    <row r="1864" spans="1:12" x14ac:dyDescent="0.2">
      <c r="A1864" s="1" t="s">
        <v>234</v>
      </c>
      <c r="B1864" s="1" t="s">
        <v>13</v>
      </c>
      <c r="C1864" s="2">
        <v>43616</v>
      </c>
      <c r="D1864" s="1" t="s">
        <v>136</v>
      </c>
      <c r="E1864" s="1"/>
      <c r="F1864" s="1" t="s">
        <v>1510</v>
      </c>
      <c r="G1864" s="3">
        <v>466.31</v>
      </c>
      <c r="H1864" s="3"/>
      <c r="I1864" s="1" t="s">
        <v>119</v>
      </c>
      <c r="J1864" s="1" t="s">
        <v>86</v>
      </c>
      <c r="K1864" s="1" t="s">
        <v>12</v>
      </c>
      <c r="L1864" s="1" t="s">
        <v>53</v>
      </c>
    </row>
    <row r="1865" spans="1:12" x14ac:dyDescent="0.2">
      <c r="A1865" s="1" t="s">
        <v>234</v>
      </c>
      <c r="B1865" s="1" t="s">
        <v>13</v>
      </c>
      <c r="C1865" s="2">
        <v>43616</v>
      </c>
      <c r="D1865" s="1" t="s">
        <v>136</v>
      </c>
      <c r="E1865" s="1"/>
      <c r="F1865" s="1" t="s">
        <v>1511</v>
      </c>
      <c r="G1865" s="3">
        <v>1968.74</v>
      </c>
      <c r="H1865" s="3"/>
      <c r="I1865" s="1" t="s">
        <v>119</v>
      </c>
      <c r="J1865" s="1" t="s">
        <v>86</v>
      </c>
      <c r="K1865" s="1" t="s">
        <v>12</v>
      </c>
      <c r="L1865" s="1" t="s">
        <v>15</v>
      </c>
    </row>
    <row r="1866" spans="1:12" x14ac:dyDescent="0.2">
      <c r="A1866" s="1" t="s">
        <v>234</v>
      </c>
      <c r="B1866" s="1" t="s">
        <v>13</v>
      </c>
      <c r="C1866" s="2">
        <v>43616</v>
      </c>
      <c r="D1866" s="1" t="s">
        <v>136</v>
      </c>
      <c r="E1866" s="1"/>
      <c r="F1866" s="1" t="s">
        <v>1512</v>
      </c>
      <c r="G1866" s="3">
        <v>680.91</v>
      </c>
      <c r="H1866" s="3"/>
      <c r="I1866" s="1" t="s">
        <v>123</v>
      </c>
      <c r="J1866" s="1" t="s">
        <v>124</v>
      </c>
      <c r="K1866" s="1" t="s">
        <v>12</v>
      </c>
      <c r="L1866" s="1" t="s">
        <v>261</v>
      </c>
    </row>
    <row r="1867" spans="1:12" x14ac:dyDescent="0.2">
      <c r="A1867" s="1" t="s">
        <v>234</v>
      </c>
      <c r="B1867" s="1" t="s">
        <v>13</v>
      </c>
      <c r="C1867" s="2">
        <v>43616</v>
      </c>
      <c r="D1867" s="1" t="s">
        <v>136</v>
      </c>
      <c r="E1867" s="1"/>
      <c r="F1867" s="1" t="s">
        <v>1402</v>
      </c>
      <c r="G1867" s="3">
        <v>197.29</v>
      </c>
      <c r="H1867" s="3"/>
      <c r="I1867" s="1" t="s">
        <v>83</v>
      </c>
      <c r="J1867" s="1" t="s">
        <v>176</v>
      </c>
      <c r="K1867" s="1" t="s">
        <v>12</v>
      </c>
      <c r="L1867" s="1" t="s">
        <v>73</v>
      </c>
    </row>
    <row r="1868" spans="1:12" x14ac:dyDescent="0.2">
      <c r="A1868" s="1" t="s">
        <v>234</v>
      </c>
      <c r="B1868" s="1" t="s">
        <v>13</v>
      </c>
      <c r="C1868" s="2">
        <v>43616</v>
      </c>
      <c r="D1868" s="1" t="s">
        <v>136</v>
      </c>
      <c r="E1868" s="1"/>
      <c r="F1868" s="1" t="s">
        <v>1406</v>
      </c>
      <c r="G1868" s="3">
        <v>367.39</v>
      </c>
      <c r="H1868" s="3"/>
      <c r="I1868" s="1" t="s">
        <v>120</v>
      </c>
      <c r="J1868" s="1" t="s">
        <v>171</v>
      </c>
      <c r="K1868" s="1" t="s">
        <v>84</v>
      </c>
      <c r="L1868" s="1" t="s">
        <v>241</v>
      </c>
    </row>
    <row r="1869" spans="1:12" x14ac:dyDescent="0.2">
      <c r="A1869" s="1" t="s">
        <v>234</v>
      </c>
      <c r="B1869" s="1" t="s">
        <v>13</v>
      </c>
      <c r="C1869" s="2">
        <v>43616</v>
      </c>
      <c r="D1869" s="1" t="s">
        <v>136</v>
      </c>
      <c r="E1869" s="1"/>
      <c r="F1869" s="1" t="s">
        <v>1513</v>
      </c>
      <c r="G1869" s="3">
        <v>242.03</v>
      </c>
      <c r="H1869" s="3"/>
      <c r="I1869" s="1" t="s">
        <v>119</v>
      </c>
      <c r="J1869" s="1" t="s">
        <v>86</v>
      </c>
      <c r="K1869" s="1" t="s">
        <v>12</v>
      </c>
      <c r="L1869" s="1" t="s">
        <v>33</v>
      </c>
    </row>
    <row r="1870" spans="1:12" x14ac:dyDescent="0.2">
      <c r="A1870" s="1" t="s">
        <v>234</v>
      </c>
      <c r="B1870" s="1" t="s">
        <v>13</v>
      </c>
      <c r="C1870" s="2">
        <v>43616</v>
      </c>
      <c r="D1870" s="1" t="s">
        <v>136</v>
      </c>
      <c r="E1870" s="1"/>
      <c r="F1870" s="1" t="s">
        <v>1402</v>
      </c>
      <c r="G1870" s="3">
        <v>295.93</v>
      </c>
      <c r="H1870" s="3"/>
      <c r="I1870" s="1" t="s">
        <v>83</v>
      </c>
      <c r="J1870" s="1" t="s">
        <v>301</v>
      </c>
      <c r="K1870" s="1" t="s">
        <v>12</v>
      </c>
      <c r="L1870" s="1" t="s">
        <v>73</v>
      </c>
    </row>
    <row r="1871" spans="1:12" x14ac:dyDescent="0.2">
      <c r="A1871" s="1" t="s">
        <v>234</v>
      </c>
      <c r="B1871" s="1" t="s">
        <v>13</v>
      </c>
      <c r="C1871" s="2">
        <v>43616</v>
      </c>
      <c r="D1871" s="1" t="s">
        <v>195</v>
      </c>
      <c r="E1871" s="1"/>
      <c r="F1871" s="1" t="s">
        <v>196</v>
      </c>
      <c r="G1871" s="3">
        <v>1591.95</v>
      </c>
      <c r="H1871" s="3"/>
      <c r="I1871" s="1" t="s">
        <v>87</v>
      </c>
      <c r="J1871" s="1" t="s">
        <v>253</v>
      </c>
      <c r="K1871" s="1" t="s">
        <v>12</v>
      </c>
      <c r="L1871" s="1"/>
    </row>
    <row r="1872" spans="1:12" x14ac:dyDescent="0.2">
      <c r="A1872" s="1" t="s">
        <v>234</v>
      </c>
      <c r="B1872" s="1" t="s">
        <v>13</v>
      </c>
      <c r="C1872" s="2">
        <v>43616</v>
      </c>
      <c r="D1872" s="1" t="s">
        <v>195</v>
      </c>
      <c r="E1872" s="1"/>
      <c r="F1872" s="1" t="s">
        <v>196</v>
      </c>
      <c r="G1872" s="3">
        <v>9363.99</v>
      </c>
      <c r="H1872" s="3"/>
      <c r="I1872" s="1" t="s">
        <v>83</v>
      </c>
      <c r="J1872" s="1" t="s">
        <v>176</v>
      </c>
      <c r="K1872" s="1" t="s">
        <v>12</v>
      </c>
      <c r="L1872" s="1"/>
    </row>
    <row r="1873" spans="1:12" x14ac:dyDescent="0.2">
      <c r="A1873" s="1" t="s">
        <v>234</v>
      </c>
      <c r="B1873" s="1" t="s">
        <v>13</v>
      </c>
      <c r="C1873" s="2">
        <v>43616</v>
      </c>
      <c r="D1873" s="1" t="s">
        <v>136</v>
      </c>
      <c r="E1873" s="1"/>
      <c r="F1873" s="1" t="s">
        <v>1514</v>
      </c>
      <c r="G1873" s="3">
        <v>648.61</v>
      </c>
      <c r="H1873" s="3"/>
      <c r="I1873" s="1" t="s">
        <v>119</v>
      </c>
      <c r="J1873" s="1" t="s">
        <v>86</v>
      </c>
      <c r="K1873" s="1" t="s">
        <v>12</v>
      </c>
      <c r="L1873" s="1" t="s">
        <v>481</v>
      </c>
    </row>
    <row r="1874" spans="1:12" x14ac:dyDescent="0.2">
      <c r="A1874" s="1" t="s">
        <v>234</v>
      </c>
      <c r="B1874" s="1" t="s">
        <v>13</v>
      </c>
      <c r="C1874" s="2">
        <v>43616</v>
      </c>
      <c r="D1874" s="1" t="s">
        <v>136</v>
      </c>
      <c r="E1874" s="1"/>
      <c r="F1874" s="1" t="s">
        <v>1481</v>
      </c>
      <c r="G1874" s="3">
        <v>142.03</v>
      </c>
      <c r="H1874" s="3"/>
      <c r="I1874" s="1" t="s">
        <v>83</v>
      </c>
      <c r="J1874" s="1" t="s">
        <v>301</v>
      </c>
      <c r="K1874" s="1" t="s">
        <v>12</v>
      </c>
      <c r="L1874" s="1" t="s">
        <v>99</v>
      </c>
    </row>
    <row r="1875" spans="1:12" x14ac:dyDescent="0.2">
      <c r="A1875" s="1" t="s">
        <v>234</v>
      </c>
      <c r="B1875" s="1" t="s">
        <v>13</v>
      </c>
      <c r="C1875" s="2">
        <v>43616</v>
      </c>
      <c r="D1875" s="1" t="s">
        <v>136</v>
      </c>
      <c r="E1875" s="1"/>
      <c r="F1875" s="1" t="s">
        <v>1515</v>
      </c>
      <c r="G1875" s="3">
        <v>531</v>
      </c>
      <c r="H1875" s="3"/>
      <c r="I1875" s="1" t="s">
        <v>85</v>
      </c>
      <c r="J1875" s="1" t="s">
        <v>125</v>
      </c>
      <c r="K1875" s="1" t="s">
        <v>12</v>
      </c>
      <c r="L1875" s="1" t="s">
        <v>1362</v>
      </c>
    </row>
    <row r="1876" spans="1:12" x14ac:dyDescent="0.2">
      <c r="A1876" s="1" t="s">
        <v>234</v>
      </c>
      <c r="B1876" s="1" t="s">
        <v>13</v>
      </c>
      <c r="C1876" s="2">
        <v>43616</v>
      </c>
      <c r="D1876" s="1" t="s">
        <v>136</v>
      </c>
      <c r="E1876" s="1"/>
      <c r="F1876" s="1" t="s">
        <v>1516</v>
      </c>
      <c r="G1876" s="3">
        <v>165.6</v>
      </c>
      <c r="H1876" s="3"/>
      <c r="I1876" s="1" t="s">
        <v>185</v>
      </c>
      <c r="J1876" s="1" t="s">
        <v>126</v>
      </c>
      <c r="K1876" s="1" t="s">
        <v>12</v>
      </c>
      <c r="L1876" s="1" t="s">
        <v>304</v>
      </c>
    </row>
    <row r="1877" spans="1:12" x14ac:dyDescent="0.2">
      <c r="A1877" s="1" t="s">
        <v>234</v>
      </c>
      <c r="B1877" s="1" t="s">
        <v>13</v>
      </c>
      <c r="C1877" s="2">
        <v>43616</v>
      </c>
      <c r="D1877" s="1" t="s">
        <v>136</v>
      </c>
      <c r="E1877" s="1"/>
      <c r="F1877" s="1" t="s">
        <v>1517</v>
      </c>
      <c r="G1877" s="3">
        <v>1667.84</v>
      </c>
      <c r="H1877" s="3"/>
      <c r="I1877" s="1" t="s">
        <v>87</v>
      </c>
      <c r="J1877" s="1" t="s">
        <v>116</v>
      </c>
      <c r="K1877" s="1" t="s">
        <v>12</v>
      </c>
      <c r="L1877" s="1" t="s">
        <v>37</v>
      </c>
    </row>
    <row r="1878" spans="1:12" x14ac:dyDescent="0.2">
      <c r="A1878" s="1" t="s">
        <v>234</v>
      </c>
      <c r="B1878" s="1" t="s">
        <v>13</v>
      </c>
      <c r="C1878" s="2">
        <v>43616</v>
      </c>
      <c r="D1878" s="1" t="s">
        <v>136</v>
      </c>
      <c r="E1878" s="1"/>
      <c r="F1878" s="1" t="s">
        <v>1406</v>
      </c>
      <c r="G1878" s="3">
        <v>276.66000000000003</v>
      </c>
      <c r="H1878" s="3"/>
      <c r="I1878" s="1" t="s">
        <v>87</v>
      </c>
      <c r="J1878" s="1" t="s">
        <v>253</v>
      </c>
      <c r="K1878" s="1" t="s">
        <v>84</v>
      </c>
      <c r="L1878" s="1" t="s">
        <v>241</v>
      </c>
    </row>
    <row r="1879" spans="1:12" x14ac:dyDescent="0.2">
      <c r="A1879" s="1" t="s">
        <v>234</v>
      </c>
      <c r="B1879" s="1" t="s">
        <v>13</v>
      </c>
      <c r="C1879" s="2">
        <v>43616</v>
      </c>
      <c r="D1879" s="1" t="s">
        <v>136</v>
      </c>
      <c r="E1879" s="1"/>
      <c r="F1879" s="1" t="s">
        <v>1518</v>
      </c>
      <c r="G1879" s="3">
        <v>498.45</v>
      </c>
      <c r="H1879" s="3"/>
      <c r="I1879" s="1" t="s">
        <v>119</v>
      </c>
      <c r="J1879" s="1" t="s">
        <v>86</v>
      </c>
      <c r="K1879" s="1" t="s">
        <v>12</v>
      </c>
      <c r="L1879" s="1" t="s">
        <v>40</v>
      </c>
    </row>
    <row r="1880" spans="1:12" x14ac:dyDescent="0.2">
      <c r="A1880" s="1" t="s">
        <v>234</v>
      </c>
      <c r="B1880" s="1" t="s">
        <v>13</v>
      </c>
      <c r="C1880" s="2">
        <v>43616</v>
      </c>
      <c r="D1880" s="1" t="s">
        <v>136</v>
      </c>
      <c r="E1880" s="1"/>
      <c r="F1880" s="1" t="s">
        <v>1519</v>
      </c>
      <c r="G1880" s="3">
        <v>1346.01</v>
      </c>
      <c r="H1880" s="3"/>
      <c r="I1880" s="1" t="s">
        <v>119</v>
      </c>
      <c r="J1880" s="1" t="s">
        <v>86</v>
      </c>
      <c r="K1880" s="1" t="s">
        <v>12</v>
      </c>
      <c r="L1880" s="1" t="s">
        <v>52</v>
      </c>
    </row>
    <row r="1881" spans="1:12" x14ac:dyDescent="0.2">
      <c r="A1881" s="1" t="s">
        <v>234</v>
      </c>
      <c r="B1881" s="1" t="s">
        <v>13</v>
      </c>
      <c r="C1881" s="2">
        <v>43616</v>
      </c>
      <c r="D1881" s="1" t="s">
        <v>136</v>
      </c>
      <c r="E1881" s="1"/>
      <c r="F1881" s="1" t="s">
        <v>1520</v>
      </c>
      <c r="G1881" s="3">
        <v>846.8</v>
      </c>
      <c r="H1881" s="3"/>
      <c r="I1881" s="1" t="s">
        <v>119</v>
      </c>
      <c r="J1881" s="1" t="s">
        <v>86</v>
      </c>
      <c r="K1881" s="1" t="s">
        <v>12</v>
      </c>
      <c r="L1881" s="1" t="s">
        <v>90</v>
      </c>
    </row>
    <row r="1882" spans="1:12" x14ac:dyDescent="0.2">
      <c r="A1882" s="1" t="s">
        <v>234</v>
      </c>
      <c r="B1882" s="1" t="s">
        <v>13</v>
      </c>
      <c r="C1882" s="2">
        <v>43616</v>
      </c>
      <c r="D1882" s="1" t="s">
        <v>195</v>
      </c>
      <c r="E1882" s="1"/>
      <c r="F1882" s="1" t="s">
        <v>196</v>
      </c>
      <c r="G1882" s="3">
        <v>303.3</v>
      </c>
      <c r="H1882" s="3"/>
      <c r="I1882" s="1" t="s">
        <v>85</v>
      </c>
      <c r="J1882" s="1" t="s">
        <v>125</v>
      </c>
      <c r="K1882" s="1" t="s">
        <v>12</v>
      </c>
      <c r="L1882" s="1"/>
    </row>
    <row r="1883" spans="1:12" x14ac:dyDescent="0.2">
      <c r="A1883" s="1" t="s">
        <v>234</v>
      </c>
      <c r="B1883" s="1" t="s">
        <v>13</v>
      </c>
      <c r="C1883" s="2">
        <v>43616</v>
      </c>
      <c r="D1883" s="1" t="s">
        <v>195</v>
      </c>
      <c r="E1883" s="1"/>
      <c r="F1883" s="1" t="s">
        <v>196</v>
      </c>
      <c r="G1883" s="3">
        <v>599.41999999999996</v>
      </c>
      <c r="H1883" s="3"/>
      <c r="I1883" s="1" t="s">
        <v>83</v>
      </c>
      <c r="J1883" s="1" t="s">
        <v>180</v>
      </c>
      <c r="K1883" s="1" t="s">
        <v>12</v>
      </c>
      <c r="L1883" s="1"/>
    </row>
    <row r="1884" spans="1:12" x14ac:dyDescent="0.2">
      <c r="A1884" s="1" t="s">
        <v>234</v>
      </c>
      <c r="B1884" s="1" t="s">
        <v>13</v>
      </c>
      <c r="C1884" s="2">
        <v>43616</v>
      </c>
      <c r="D1884" s="1" t="s">
        <v>136</v>
      </c>
      <c r="E1884" s="1"/>
      <c r="F1884" s="1" t="s">
        <v>1521</v>
      </c>
      <c r="G1884" s="3">
        <v>1027.52</v>
      </c>
      <c r="H1884" s="3"/>
      <c r="I1884" s="1" t="s">
        <v>83</v>
      </c>
      <c r="J1884" s="1" t="s">
        <v>176</v>
      </c>
      <c r="K1884" s="1" t="s">
        <v>12</v>
      </c>
      <c r="L1884" s="1" t="s">
        <v>93</v>
      </c>
    </row>
    <row r="1885" spans="1:12" x14ac:dyDescent="0.2">
      <c r="A1885" s="1" t="s">
        <v>234</v>
      </c>
      <c r="B1885" s="1" t="s">
        <v>13</v>
      </c>
      <c r="C1885" s="2">
        <v>43616</v>
      </c>
      <c r="D1885" s="1" t="s">
        <v>136</v>
      </c>
      <c r="E1885" s="1"/>
      <c r="F1885" s="1" t="s">
        <v>1522</v>
      </c>
      <c r="G1885" s="3">
        <v>2566.06</v>
      </c>
      <c r="H1885" s="3"/>
      <c r="I1885" s="1" t="s">
        <v>119</v>
      </c>
      <c r="J1885" s="1" t="s">
        <v>86</v>
      </c>
      <c r="K1885" s="1" t="s">
        <v>12</v>
      </c>
      <c r="L1885" s="1" t="s">
        <v>62</v>
      </c>
    </row>
    <row r="1886" spans="1:12" x14ac:dyDescent="0.2">
      <c r="A1886" s="1" t="s">
        <v>234</v>
      </c>
      <c r="B1886" s="1" t="s">
        <v>13</v>
      </c>
      <c r="C1886" s="2">
        <v>43616</v>
      </c>
      <c r="D1886" s="1" t="s">
        <v>136</v>
      </c>
      <c r="E1886" s="1"/>
      <c r="F1886" s="1" t="s">
        <v>1523</v>
      </c>
      <c r="G1886" s="3">
        <v>666.83</v>
      </c>
      <c r="H1886" s="3"/>
      <c r="I1886" s="1" t="s">
        <v>119</v>
      </c>
      <c r="J1886" s="1" t="s">
        <v>86</v>
      </c>
      <c r="K1886" s="1" t="s">
        <v>12</v>
      </c>
      <c r="L1886" s="1" t="s">
        <v>82</v>
      </c>
    </row>
    <row r="1887" spans="1:12" x14ac:dyDescent="0.2">
      <c r="A1887" s="1" t="s">
        <v>234</v>
      </c>
      <c r="B1887" s="1" t="s">
        <v>13</v>
      </c>
      <c r="C1887" s="2">
        <v>43616</v>
      </c>
      <c r="D1887" s="1" t="s">
        <v>136</v>
      </c>
      <c r="E1887" s="1"/>
      <c r="F1887" s="1" t="s">
        <v>1524</v>
      </c>
      <c r="G1887" s="3">
        <v>909.35</v>
      </c>
      <c r="H1887" s="3"/>
      <c r="I1887" s="1" t="s">
        <v>83</v>
      </c>
      <c r="J1887" s="1" t="s">
        <v>176</v>
      </c>
      <c r="K1887" s="1" t="s">
        <v>12</v>
      </c>
      <c r="L1887" s="1" t="s">
        <v>98</v>
      </c>
    </row>
    <row r="1888" spans="1:12" x14ac:dyDescent="0.2">
      <c r="A1888" s="1" t="s">
        <v>234</v>
      </c>
      <c r="B1888" s="1" t="s">
        <v>13</v>
      </c>
      <c r="C1888" s="2">
        <v>43616</v>
      </c>
      <c r="D1888" s="1" t="s">
        <v>136</v>
      </c>
      <c r="E1888" s="1"/>
      <c r="F1888" s="1" t="s">
        <v>1525</v>
      </c>
      <c r="G1888" s="3">
        <v>1516.71</v>
      </c>
      <c r="H1888" s="3"/>
      <c r="I1888" s="1" t="s">
        <v>119</v>
      </c>
      <c r="J1888" s="1" t="s">
        <v>86</v>
      </c>
      <c r="K1888" s="1" t="s">
        <v>12</v>
      </c>
      <c r="L1888" s="1" t="s">
        <v>54</v>
      </c>
    </row>
    <row r="1889" spans="1:12" x14ac:dyDescent="0.2">
      <c r="A1889" s="1" t="s">
        <v>234</v>
      </c>
      <c r="B1889" s="1" t="s">
        <v>13</v>
      </c>
      <c r="C1889" s="2">
        <v>43616</v>
      </c>
      <c r="D1889" s="1" t="s">
        <v>136</v>
      </c>
      <c r="E1889" s="1"/>
      <c r="F1889" s="1" t="s">
        <v>1413</v>
      </c>
      <c r="G1889" s="3">
        <v>88.88</v>
      </c>
      <c r="H1889" s="3"/>
      <c r="I1889" s="1" t="s">
        <v>83</v>
      </c>
      <c r="J1889" s="1" t="s">
        <v>279</v>
      </c>
      <c r="K1889" s="1" t="s">
        <v>12</v>
      </c>
      <c r="L1889" s="1" t="s">
        <v>57</v>
      </c>
    </row>
    <row r="1890" spans="1:12" x14ac:dyDescent="0.2">
      <c r="A1890" s="1" t="s">
        <v>234</v>
      </c>
      <c r="B1890" s="1" t="s">
        <v>13</v>
      </c>
      <c r="C1890" s="2">
        <v>43616</v>
      </c>
      <c r="D1890" s="1" t="s">
        <v>136</v>
      </c>
      <c r="E1890" s="1"/>
      <c r="F1890" s="1" t="s">
        <v>1516</v>
      </c>
      <c r="G1890" s="3">
        <v>281.97000000000003</v>
      </c>
      <c r="H1890" s="3"/>
      <c r="I1890" s="1" t="s">
        <v>123</v>
      </c>
      <c r="J1890" s="1" t="s">
        <v>124</v>
      </c>
      <c r="K1890" s="1" t="s">
        <v>12</v>
      </c>
      <c r="L1890" s="1" t="s">
        <v>304</v>
      </c>
    </row>
    <row r="1891" spans="1:12" x14ac:dyDescent="0.2">
      <c r="A1891" s="1" t="s">
        <v>234</v>
      </c>
      <c r="B1891" s="1" t="s">
        <v>13</v>
      </c>
      <c r="C1891" s="2">
        <v>43616</v>
      </c>
      <c r="D1891" s="1" t="s">
        <v>136</v>
      </c>
      <c r="E1891" s="1"/>
      <c r="F1891" s="1" t="s">
        <v>1526</v>
      </c>
      <c r="G1891" s="3">
        <v>615.38</v>
      </c>
      <c r="H1891" s="3"/>
      <c r="I1891" s="1" t="s">
        <v>106</v>
      </c>
      <c r="J1891" s="1" t="s">
        <v>107</v>
      </c>
      <c r="K1891" s="1" t="s">
        <v>12</v>
      </c>
      <c r="L1891" s="1" t="s">
        <v>25</v>
      </c>
    </row>
    <row r="1892" spans="1:12" x14ac:dyDescent="0.2">
      <c r="A1892" s="1" t="s">
        <v>234</v>
      </c>
      <c r="B1892" s="1" t="s">
        <v>13</v>
      </c>
      <c r="C1892" s="2">
        <v>43616</v>
      </c>
      <c r="D1892" s="1" t="s">
        <v>136</v>
      </c>
      <c r="E1892" s="1"/>
      <c r="F1892" s="1" t="s">
        <v>1527</v>
      </c>
      <c r="G1892" s="3">
        <v>810.96</v>
      </c>
      <c r="H1892" s="3"/>
      <c r="I1892" s="1" t="s">
        <v>83</v>
      </c>
      <c r="J1892" s="1" t="s">
        <v>176</v>
      </c>
      <c r="K1892" s="1" t="s">
        <v>12</v>
      </c>
      <c r="L1892" s="1" t="s">
        <v>431</v>
      </c>
    </row>
    <row r="1893" spans="1:12" x14ac:dyDescent="0.2">
      <c r="A1893" s="1" t="s">
        <v>234</v>
      </c>
      <c r="B1893" s="1" t="s">
        <v>13</v>
      </c>
      <c r="C1893" s="2">
        <v>43616</v>
      </c>
      <c r="D1893" s="1" t="s">
        <v>136</v>
      </c>
      <c r="E1893" s="1"/>
      <c r="F1893" s="1" t="s">
        <v>1528</v>
      </c>
      <c r="G1893" s="3">
        <v>894.82</v>
      </c>
      <c r="H1893" s="3"/>
      <c r="I1893" s="1" t="s">
        <v>119</v>
      </c>
      <c r="J1893" s="1" t="s">
        <v>86</v>
      </c>
      <c r="K1893" s="1" t="s">
        <v>12</v>
      </c>
      <c r="L1893" s="1" t="s">
        <v>446</v>
      </c>
    </row>
    <row r="1894" spans="1:12" x14ac:dyDescent="0.2">
      <c r="A1894" s="1" t="s">
        <v>234</v>
      </c>
      <c r="B1894" s="1" t="s">
        <v>13</v>
      </c>
      <c r="C1894" s="2">
        <v>43616</v>
      </c>
      <c r="D1894" s="1" t="s">
        <v>136</v>
      </c>
      <c r="E1894" s="1"/>
      <c r="F1894" s="1" t="s">
        <v>1526</v>
      </c>
      <c r="G1894" s="3">
        <v>565.77</v>
      </c>
      <c r="H1894" s="3"/>
      <c r="I1894" s="1" t="s">
        <v>106</v>
      </c>
      <c r="J1894" s="1" t="s">
        <v>121</v>
      </c>
      <c r="K1894" s="1" t="s">
        <v>12</v>
      </c>
      <c r="L1894" s="1" t="s">
        <v>25</v>
      </c>
    </row>
    <row r="1895" spans="1:12" x14ac:dyDescent="0.2">
      <c r="A1895" s="1" t="s">
        <v>234</v>
      </c>
      <c r="B1895" s="1" t="s">
        <v>13</v>
      </c>
      <c r="C1895" s="2">
        <v>43616</v>
      </c>
      <c r="D1895" s="1" t="s">
        <v>136</v>
      </c>
      <c r="E1895" s="1"/>
      <c r="F1895" s="1" t="s">
        <v>1529</v>
      </c>
      <c r="G1895" s="3">
        <v>679.44</v>
      </c>
      <c r="H1895" s="3"/>
      <c r="I1895" s="1" t="s">
        <v>120</v>
      </c>
      <c r="J1895" s="1" t="s">
        <v>171</v>
      </c>
      <c r="K1895" s="1" t="s">
        <v>12</v>
      </c>
      <c r="L1895" s="1" t="s">
        <v>378</v>
      </c>
    </row>
    <row r="1896" spans="1:12" x14ac:dyDescent="0.2">
      <c r="A1896" s="1" t="s">
        <v>234</v>
      </c>
      <c r="B1896" s="1" t="s">
        <v>13</v>
      </c>
      <c r="C1896" s="2">
        <v>43616</v>
      </c>
      <c r="D1896" s="1" t="s">
        <v>136</v>
      </c>
      <c r="E1896" s="1"/>
      <c r="F1896" s="1" t="s">
        <v>1530</v>
      </c>
      <c r="G1896" s="3">
        <v>910.06</v>
      </c>
      <c r="H1896" s="3"/>
      <c r="I1896" s="1" t="s">
        <v>119</v>
      </c>
      <c r="J1896" s="1" t="s">
        <v>86</v>
      </c>
      <c r="K1896" s="1" t="s">
        <v>12</v>
      </c>
      <c r="L1896" s="1" t="s">
        <v>69</v>
      </c>
    </row>
    <row r="1897" spans="1:12" x14ac:dyDescent="0.2">
      <c r="A1897" s="1" t="s">
        <v>234</v>
      </c>
      <c r="B1897" s="1" t="s">
        <v>13</v>
      </c>
      <c r="C1897" s="2">
        <v>43616</v>
      </c>
      <c r="D1897" s="1" t="s">
        <v>136</v>
      </c>
      <c r="E1897" s="1"/>
      <c r="F1897" s="1" t="s">
        <v>1393</v>
      </c>
      <c r="G1897" s="3">
        <v>164.23</v>
      </c>
      <c r="H1897" s="3"/>
      <c r="I1897" s="1" t="s">
        <v>83</v>
      </c>
      <c r="J1897" s="1" t="s">
        <v>175</v>
      </c>
      <c r="K1897" s="1" t="s">
        <v>12</v>
      </c>
      <c r="L1897" s="1" t="s">
        <v>14</v>
      </c>
    </row>
    <row r="1898" spans="1:12" x14ac:dyDescent="0.2">
      <c r="A1898" s="1" t="s">
        <v>234</v>
      </c>
      <c r="B1898" s="1" t="s">
        <v>13</v>
      </c>
      <c r="C1898" s="2">
        <v>43616</v>
      </c>
      <c r="D1898" s="1" t="s">
        <v>136</v>
      </c>
      <c r="E1898" s="1"/>
      <c r="F1898" s="1" t="s">
        <v>1386</v>
      </c>
      <c r="G1898" s="3">
        <v>156.85</v>
      </c>
      <c r="H1898" s="3"/>
      <c r="I1898" s="1" t="s">
        <v>106</v>
      </c>
      <c r="J1898" s="1" t="s">
        <v>122</v>
      </c>
      <c r="K1898" s="1" t="s">
        <v>12</v>
      </c>
      <c r="L1898" s="1" t="s">
        <v>313</v>
      </c>
    </row>
    <row r="1899" spans="1:12" x14ac:dyDescent="0.2">
      <c r="A1899" s="1" t="s">
        <v>234</v>
      </c>
      <c r="B1899" s="1" t="s">
        <v>13</v>
      </c>
      <c r="C1899" s="2">
        <v>43616</v>
      </c>
      <c r="D1899" s="1" t="s">
        <v>136</v>
      </c>
      <c r="E1899" s="1"/>
      <c r="F1899" s="1" t="s">
        <v>1531</v>
      </c>
      <c r="G1899" s="3">
        <v>1182.3699999999999</v>
      </c>
      <c r="H1899" s="3"/>
      <c r="I1899" s="1" t="s">
        <v>83</v>
      </c>
      <c r="J1899" s="1" t="s">
        <v>176</v>
      </c>
      <c r="K1899" s="1" t="s">
        <v>12</v>
      </c>
      <c r="L1899" s="1" t="s">
        <v>38</v>
      </c>
    </row>
    <row r="1900" spans="1:12" x14ac:dyDescent="0.2">
      <c r="A1900" s="1" t="s">
        <v>234</v>
      </c>
      <c r="B1900" s="1" t="s">
        <v>13</v>
      </c>
      <c r="C1900" s="2">
        <v>43616</v>
      </c>
      <c r="D1900" s="1" t="s">
        <v>136</v>
      </c>
      <c r="E1900" s="1"/>
      <c r="F1900" s="1" t="s">
        <v>1532</v>
      </c>
      <c r="G1900" s="3">
        <v>1004.93</v>
      </c>
      <c r="H1900" s="3"/>
      <c r="I1900" s="1" t="s">
        <v>119</v>
      </c>
      <c r="J1900" s="1" t="s">
        <v>86</v>
      </c>
      <c r="K1900" s="1" t="s">
        <v>12</v>
      </c>
      <c r="L1900" s="1" t="s">
        <v>287</v>
      </c>
    </row>
    <row r="1901" spans="1:12" x14ac:dyDescent="0.2">
      <c r="A1901" s="1" t="s">
        <v>234</v>
      </c>
      <c r="B1901" s="1" t="s">
        <v>13</v>
      </c>
      <c r="C1901" s="2">
        <v>43616</v>
      </c>
      <c r="D1901" s="1" t="s">
        <v>136</v>
      </c>
      <c r="E1901" s="1"/>
      <c r="F1901" s="1" t="s">
        <v>1533</v>
      </c>
      <c r="G1901" s="3">
        <v>1243.51</v>
      </c>
      <c r="H1901" s="3"/>
      <c r="I1901" s="1" t="s">
        <v>119</v>
      </c>
      <c r="J1901" s="1" t="s">
        <v>86</v>
      </c>
      <c r="K1901" s="1" t="s">
        <v>12</v>
      </c>
      <c r="L1901" s="1" t="s">
        <v>451</v>
      </c>
    </row>
    <row r="1902" spans="1:12" x14ac:dyDescent="0.2">
      <c r="A1902" s="1" t="s">
        <v>234</v>
      </c>
      <c r="B1902" s="1" t="s">
        <v>13</v>
      </c>
      <c r="C1902" s="2">
        <v>43616</v>
      </c>
      <c r="D1902" s="1" t="s">
        <v>136</v>
      </c>
      <c r="E1902" s="1"/>
      <c r="F1902" s="1" t="s">
        <v>1534</v>
      </c>
      <c r="G1902" s="3">
        <v>798.95</v>
      </c>
      <c r="H1902" s="3"/>
      <c r="I1902" s="1" t="s">
        <v>119</v>
      </c>
      <c r="J1902" s="1" t="s">
        <v>86</v>
      </c>
      <c r="K1902" s="1" t="s">
        <v>12</v>
      </c>
      <c r="L1902" s="1" t="s">
        <v>380</v>
      </c>
    </row>
    <row r="1903" spans="1:12" x14ac:dyDescent="0.2">
      <c r="A1903" s="1" t="s">
        <v>234</v>
      </c>
      <c r="B1903" s="1" t="s">
        <v>13</v>
      </c>
      <c r="C1903" s="2">
        <v>43616</v>
      </c>
      <c r="D1903" s="1" t="s">
        <v>136</v>
      </c>
      <c r="E1903" s="1"/>
      <c r="F1903" s="1" t="s">
        <v>1392</v>
      </c>
      <c r="G1903" s="3">
        <v>155.12</v>
      </c>
      <c r="H1903" s="3"/>
      <c r="I1903" s="1" t="s">
        <v>106</v>
      </c>
      <c r="J1903" s="1" t="s">
        <v>121</v>
      </c>
      <c r="K1903" s="1" t="s">
        <v>12</v>
      </c>
      <c r="L1903" s="1" t="s">
        <v>1047</v>
      </c>
    </row>
    <row r="1904" spans="1:12" x14ac:dyDescent="0.2">
      <c r="A1904" s="1" t="s">
        <v>234</v>
      </c>
      <c r="B1904" s="1" t="s">
        <v>13</v>
      </c>
      <c r="C1904" s="2">
        <v>43616</v>
      </c>
      <c r="D1904" s="1" t="s">
        <v>136</v>
      </c>
      <c r="E1904" s="1"/>
      <c r="F1904" s="1" t="s">
        <v>1535</v>
      </c>
      <c r="G1904" s="3">
        <v>641.49</v>
      </c>
      <c r="H1904" s="3"/>
      <c r="I1904" s="1" t="s">
        <v>177</v>
      </c>
      <c r="J1904" s="1" t="s">
        <v>86</v>
      </c>
      <c r="K1904" s="1" t="s">
        <v>12</v>
      </c>
      <c r="L1904" s="1" t="s">
        <v>1154</v>
      </c>
    </row>
    <row r="1905" spans="1:12" x14ac:dyDescent="0.2">
      <c r="A1905" s="1" t="s">
        <v>234</v>
      </c>
      <c r="B1905" s="1" t="s">
        <v>13</v>
      </c>
      <c r="C1905" s="2">
        <v>43616</v>
      </c>
      <c r="D1905" s="1" t="s">
        <v>136</v>
      </c>
      <c r="E1905" s="1"/>
      <c r="F1905" s="1" t="s">
        <v>1413</v>
      </c>
      <c r="G1905" s="3">
        <v>88.87</v>
      </c>
      <c r="H1905" s="3"/>
      <c r="I1905" s="1" t="s">
        <v>83</v>
      </c>
      <c r="J1905" s="1" t="s">
        <v>301</v>
      </c>
      <c r="K1905" s="1" t="s">
        <v>12</v>
      </c>
      <c r="L1905" s="1" t="s">
        <v>57</v>
      </c>
    </row>
    <row r="1906" spans="1:12" x14ac:dyDescent="0.2">
      <c r="A1906" s="1" t="s">
        <v>234</v>
      </c>
      <c r="B1906" s="1" t="s">
        <v>13</v>
      </c>
      <c r="C1906" s="2">
        <v>43616</v>
      </c>
      <c r="D1906" s="1" t="s">
        <v>136</v>
      </c>
      <c r="E1906" s="1"/>
      <c r="F1906" s="1" t="s">
        <v>1468</v>
      </c>
      <c r="G1906" s="3">
        <v>393.24</v>
      </c>
      <c r="H1906" s="3"/>
      <c r="I1906" s="1" t="s">
        <v>119</v>
      </c>
      <c r="J1906" s="1" t="s">
        <v>86</v>
      </c>
      <c r="K1906" s="1" t="s">
        <v>12</v>
      </c>
      <c r="L1906" s="1" t="s">
        <v>110</v>
      </c>
    </row>
    <row r="1907" spans="1:12" x14ac:dyDescent="0.2">
      <c r="A1907" s="1" t="s">
        <v>234</v>
      </c>
      <c r="B1907" s="1" t="s">
        <v>13</v>
      </c>
      <c r="C1907" s="2">
        <v>43616</v>
      </c>
      <c r="D1907" s="1" t="s">
        <v>136</v>
      </c>
      <c r="E1907" s="1"/>
      <c r="F1907" s="1" t="s">
        <v>1536</v>
      </c>
      <c r="G1907" s="3">
        <v>749.62</v>
      </c>
      <c r="H1907" s="3"/>
      <c r="I1907" s="1" t="s">
        <v>119</v>
      </c>
      <c r="J1907" s="1" t="s">
        <v>86</v>
      </c>
      <c r="K1907" s="1" t="s">
        <v>12</v>
      </c>
      <c r="L1907" s="1" t="s">
        <v>319</v>
      </c>
    </row>
    <row r="1908" spans="1:12" x14ac:dyDescent="0.2">
      <c r="A1908" s="1" t="s">
        <v>234</v>
      </c>
      <c r="B1908" s="1" t="s">
        <v>13</v>
      </c>
      <c r="C1908" s="2">
        <v>43616</v>
      </c>
      <c r="D1908" s="1" t="s">
        <v>136</v>
      </c>
      <c r="E1908" s="1"/>
      <c r="F1908" s="1" t="s">
        <v>1386</v>
      </c>
      <c r="G1908" s="3">
        <v>98.54</v>
      </c>
      <c r="H1908" s="3"/>
      <c r="I1908" s="1" t="s">
        <v>106</v>
      </c>
      <c r="J1908" s="1" t="s">
        <v>107</v>
      </c>
      <c r="K1908" s="1" t="s">
        <v>12</v>
      </c>
      <c r="L1908" s="1" t="s">
        <v>313</v>
      </c>
    </row>
    <row r="1909" spans="1:12" x14ac:dyDescent="0.2">
      <c r="A1909" s="1" t="s">
        <v>234</v>
      </c>
      <c r="B1909" s="1" t="s">
        <v>13</v>
      </c>
      <c r="C1909" s="2">
        <v>43616</v>
      </c>
      <c r="D1909" s="1" t="s">
        <v>136</v>
      </c>
      <c r="E1909" s="1"/>
      <c r="F1909" s="1" t="s">
        <v>1454</v>
      </c>
      <c r="G1909" s="3">
        <v>616.24</v>
      </c>
      <c r="H1909" s="3"/>
      <c r="I1909" s="1" t="s">
        <v>87</v>
      </c>
      <c r="J1909" s="1" t="s">
        <v>116</v>
      </c>
      <c r="K1909" s="1" t="s">
        <v>12</v>
      </c>
      <c r="L1909" s="1" t="s">
        <v>68</v>
      </c>
    </row>
    <row r="1910" spans="1:12" x14ac:dyDescent="0.2">
      <c r="A1910" s="1" t="s">
        <v>234</v>
      </c>
      <c r="B1910" s="1" t="s">
        <v>13</v>
      </c>
      <c r="C1910" s="2">
        <v>43616</v>
      </c>
      <c r="D1910" s="1" t="s">
        <v>136</v>
      </c>
      <c r="E1910" s="1"/>
      <c r="F1910" s="1" t="s">
        <v>1537</v>
      </c>
      <c r="G1910" s="3">
        <v>664.66</v>
      </c>
      <c r="H1910" s="3"/>
      <c r="I1910" s="1" t="s">
        <v>119</v>
      </c>
      <c r="J1910" s="1" t="s">
        <v>86</v>
      </c>
      <c r="K1910" s="1" t="s">
        <v>12</v>
      </c>
      <c r="L1910" s="1" t="s">
        <v>275</v>
      </c>
    </row>
    <row r="1911" spans="1:12" x14ac:dyDescent="0.2">
      <c r="A1911" s="1" t="s">
        <v>234</v>
      </c>
      <c r="B1911" s="1" t="s">
        <v>13</v>
      </c>
      <c r="C1911" s="2">
        <v>43616</v>
      </c>
      <c r="D1911" s="1" t="s">
        <v>136</v>
      </c>
      <c r="E1911" s="1"/>
      <c r="F1911" s="1" t="s">
        <v>1538</v>
      </c>
      <c r="G1911" s="3">
        <v>717.87</v>
      </c>
      <c r="H1911" s="3"/>
      <c r="I1911" s="1" t="s">
        <v>119</v>
      </c>
      <c r="J1911" s="1" t="s">
        <v>86</v>
      </c>
      <c r="K1911" s="1" t="s">
        <v>12</v>
      </c>
      <c r="L1911" s="1" t="s">
        <v>387</v>
      </c>
    </row>
    <row r="1912" spans="1:12" x14ac:dyDescent="0.2">
      <c r="A1912" s="1" t="s">
        <v>234</v>
      </c>
      <c r="B1912" s="1" t="s">
        <v>13</v>
      </c>
      <c r="C1912" s="2">
        <v>43616</v>
      </c>
      <c r="D1912" s="1" t="s">
        <v>136</v>
      </c>
      <c r="E1912" s="1"/>
      <c r="F1912" s="1" t="s">
        <v>1539</v>
      </c>
      <c r="G1912" s="3">
        <v>655.16999999999996</v>
      </c>
      <c r="H1912" s="3"/>
      <c r="I1912" s="1" t="s">
        <v>119</v>
      </c>
      <c r="J1912" s="1" t="s">
        <v>86</v>
      </c>
      <c r="K1912" s="1" t="s">
        <v>12</v>
      </c>
      <c r="L1912" s="1" t="s">
        <v>39</v>
      </c>
    </row>
    <row r="1913" spans="1:12" x14ac:dyDescent="0.2">
      <c r="A1913" s="1" t="s">
        <v>234</v>
      </c>
      <c r="B1913" s="1" t="s">
        <v>13</v>
      </c>
      <c r="C1913" s="2">
        <v>43616</v>
      </c>
      <c r="D1913" s="1" t="s">
        <v>136</v>
      </c>
      <c r="E1913" s="1"/>
      <c r="F1913" s="1" t="s">
        <v>1540</v>
      </c>
      <c r="G1913" s="3">
        <v>1091.29</v>
      </c>
      <c r="H1913" s="3"/>
      <c r="I1913" s="1" t="s">
        <v>119</v>
      </c>
      <c r="J1913" s="1" t="s">
        <v>86</v>
      </c>
      <c r="K1913" s="1" t="s">
        <v>12</v>
      </c>
      <c r="L1913" s="1" t="s">
        <v>96</v>
      </c>
    </row>
    <row r="1914" spans="1:12" x14ac:dyDescent="0.2">
      <c r="A1914" s="1" t="s">
        <v>234</v>
      </c>
      <c r="B1914" s="1" t="s">
        <v>13</v>
      </c>
      <c r="C1914" s="2">
        <v>43616</v>
      </c>
      <c r="D1914" s="1" t="s">
        <v>136</v>
      </c>
      <c r="E1914" s="1"/>
      <c r="F1914" s="1" t="s">
        <v>1408</v>
      </c>
      <c r="G1914" s="3">
        <v>75</v>
      </c>
      <c r="H1914" s="3"/>
      <c r="I1914" s="1" t="s">
        <v>123</v>
      </c>
      <c r="J1914" s="1" t="s">
        <v>124</v>
      </c>
      <c r="K1914" s="1" t="s">
        <v>84</v>
      </c>
      <c r="L1914" s="1" t="s">
        <v>29</v>
      </c>
    </row>
    <row r="1915" spans="1:12" x14ac:dyDescent="0.2">
      <c r="A1915" s="1" t="s">
        <v>234</v>
      </c>
      <c r="B1915" s="1" t="s">
        <v>13</v>
      </c>
      <c r="C1915" s="2">
        <v>43616</v>
      </c>
      <c r="D1915" s="1" t="s">
        <v>136</v>
      </c>
      <c r="E1915" s="1"/>
      <c r="F1915" s="1" t="s">
        <v>1428</v>
      </c>
      <c r="G1915" s="3">
        <v>266.92</v>
      </c>
      <c r="H1915" s="3"/>
      <c r="I1915" s="1" t="s">
        <v>83</v>
      </c>
      <c r="J1915" s="1" t="s">
        <v>243</v>
      </c>
      <c r="K1915" s="1" t="s">
        <v>12</v>
      </c>
      <c r="L1915" s="1" t="s">
        <v>36</v>
      </c>
    </row>
    <row r="1916" spans="1:12" x14ac:dyDescent="0.2">
      <c r="A1916" s="1" t="s">
        <v>234</v>
      </c>
      <c r="B1916" s="1" t="s">
        <v>13</v>
      </c>
      <c r="C1916" s="2">
        <v>43616</v>
      </c>
      <c r="D1916" s="1" t="s">
        <v>136</v>
      </c>
      <c r="E1916" s="1"/>
      <c r="F1916" s="1" t="s">
        <v>1541</v>
      </c>
      <c r="G1916" s="3">
        <v>752.92</v>
      </c>
      <c r="H1916" s="3"/>
      <c r="I1916" s="1" t="s">
        <v>119</v>
      </c>
      <c r="J1916" s="1" t="s">
        <v>86</v>
      </c>
      <c r="K1916" s="1" t="s">
        <v>12</v>
      </c>
      <c r="L1916" s="1" t="s">
        <v>45</v>
      </c>
    </row>
    <row r="1917" spans="1:12" x14ac:dyDescent="0.2">
      <c r="A1917" s="1" t="s">
        <v>234</v>
      </c>
      <c r="B1917" s="1" t="s">
        <v>13</v>
      </c>
      <c r="C1917" s="2">
        <v>43616</v>
      </c>
      <c r="D1917" s="1" t="s">
        <v>136</v>
      </c>
      <c r="E1917" s="1"/>
      <c r="F1917" s="1" t="s">
        <v>1434</v>
      </c>
      <c r="G1917" s="3">
        <v>55.53</v>
      </c>
      <c r="H1917" s="3"/>
      <c r="I1917" s="1" t="s">
        <v>106</v>
      </c>
      <c r="J1917" s="1" t="s">
        <v>121</v>
      </c>
      <c r="K1917" s="1" t="s">
        <v>84</v>
      </c>
      <c r="L1917" s="1" t="s">
        <v>306</v>
      </c>
    </row>
    <row r="1918" spans="1:12" x14ac:dyDescent="0.2">
      <c r="A1918" s="1" t="s">
        <v>234</v>
      </c>
      <c r="B1918" s="1" t="s">
        <v>13</v>
      </c>
      <c r="C1918" s="2">
        <v>43616</v>
      </c>
      <c r="D1918" s="1" t="s">
        <v>136</v>
      </c>
      <c r="E1918" s="1"/>
      <c r="F1918" s="1" t="s">
        <v>1393</v>
      </c>
      <c r="G1918" s="3">
        <v>183.49</v>
      </c>
      <c r="H1918" s="3"/>
      <c r="I1918" s="1" t="s">
        <v>83</v>
      </c>
      <c r="J1918" s="1" t="s">
        <v>243</v>
      </c>
      <c r="K1918" s="1" t="s">
        <v>12</v>
      </c>
      <c r="L1918" s="1" t="s">
        <v>14</v>
      </c>
    </row>
    <row r="1919" spans="1:12" x14ac:dyDescent="0.2">
      <c r="A1919" s="1" t="s">
        <v>234</v>
      </c>
      <c r="B1919" s="1" t="s">
        <v>13</v>
      </c>
      <c r="C1919" s="2">
        <v>43616</v>
      </c>
      <c r="D1919" s="1" t="s">
        <v>136</v>
      </c>
      <c r="E1919" s="1"/>
      <c r="F1919" s="1" t="s">
        <v>1454</v>
      </c>
      <c r="G1919" s="3">
        <v>264.10000000000002</v>
      </c>
      <c r="H1919" s="3"/>
      <c r="I1919" s="1" t="s">
        <v>83</v>
      </c>
      <c r="J1919" s="1" t="s">
        <v>176</v>
      </c>
      <c r="K1919" s="1" t="s">
        <v>12</v>
      </c>
      <c r="L1919" s="1" t="s">
        <v>68</v>
      </c>
    </row>
    <row r="1920" spans="1:12" x14ac:dyDescent="0.2">
      <c r="A1920" s="1" t="s">
        <v>234</v>
      </c>
      <c r="B1920" s="1" t="s">
        <v>13</v>
      </c>
      <c r="C1920" s="2">
        <v>43616</v>
      </c>
      <c r="D1920" s="1" t="s">
        <v>136</v>
      </c>
      <c r="E1920" s="1"/>
      <c r="F1920" s="1" t="s">
        <v>1542</v>
      </c>
      <c r="G1920" s="3">
        <v>500</v>
      </c>
      <c r="H1920" s="3"/>
      <c r="I1920" s="1" t="s">
        <v>120</v>
      </c>
      <c r="J1920" s="1" t="s">
        <v>171</v>
      </c>
      <c r="K1920" s="1" t="s">
        <v>84</v>
      </c>
      <c r="L1920" s="1" t="s">
        <v>300</v>
      </c>
    </row>
    <row r="1921" spans="1:12" x14ac:dyDescent="0.2">
      <c r="A1921" s="1" t="s">
        <v>234</v>
      </c>
      <c r="B1921" s="1" t="s">
        <v>13</v>
      </c>
      <c r="C1921" s="2">
        <v>43616</v>
      </c>
      <c r="D1921" s="1" t="s">
        <v>136</v>
      </c>
      <c r="E1921" s="1"/>
      <c r="F1921" s="1" t="s">
        <v>1454</v>
      </c>
      <c r="G1921" s="3">
        <v>135.83000000000001</v>
      </c>
      <c r="H1921" s="3"/>
      <c r="I1921" s="1" t="s">
        <v>120</v>
      </c>
      <c r="J1921" s="1" t="s">
        <v>171</v>
      </c>
      <c r="K1921" s="1" t="s">
        <v>12</v>
      </c>
      <c r="L1921" s="1" t="s">
        <v>68</v>
      </c>
    </row>
    <row r="1922" spans="1:12" x14ac:dyDescent="0.2">
      <c r="A1922" s="1" t="s">
        <v>234</v>
      </c>
      <c r="B1922" s="1" t="s">
        <v>13</v>
      </c>
      <c r="C1922" s="2">
        <v>43616</v>
      </c>
      <c r="D1922" s="1" t="s">
        <v>136</v>
      </c>
      <c r="E1922" s="1"/>
      <c r="F1922" s="1" t="s">
        <v>1424</v>
      </c>
      <c r="G1922" s="3">
        <v>308.99</v>
      </c>
      <c r="H1922" s="3"/>
      <c r="I1922" s="1" t="s">
        <v>83</v>
      </c>
      <c r="J1922" s="1" t="s">
        <v>175</v>
      </c>
      <c r="K1922" s="1" t="s">
        <v>84</v>
      </c>
      <c r="L1922" s="1" t="s">
        <v>51</v>
      </c>
    </row>
    <row r="1923" spans="1:12" x14ac:dyDescent="0.2">
      <c r="A1923" s="1" t="s">
        <v>234</v>
      </c>
      <c r="B1923" s="1" t="s">
        <v>13</v>
      </c>
      <c r="C1923" s="2">
        <v>43616</v>
      </c>
      <c r="D1923" s="1" t="s">
        <v>136</v>
      </c>
      <c r="E1923" s="1"/>
      <c r="F1923" s="1" t="s">
        <v>1406</v>
      </c>
      <c r="G1923" s="3">
        <v>121.83</v>
      </c>
      <c r="H1923" s="3"/>
      <c r="I1923" s="1" t="s">
        <v>185</v>
      </c>
      <c r="J1923" s="1" t="s">
        <v>126</v>
      </c>
      <c r="K1923" s="1" t="s">
        <v>84</v>
      </c>
      <c r="L1923" s="1" t="s">
        <v>241</v>
      </c>
    </row>
    <row r="1924" spans="1:12" x14ac:dyDescent="0.2">
      <c r="A1924" s="1" t="s">
        <v>234</v>
      </c>
      <c r="B1924" s="1" t="s">
        <v>13</v>
      </c>
      <c r="C1924" s="2">
        <v>43616</v>
      </c>
      <c r="D1924" s="1" t="s">
        <v>136</v>
      </c>
      <c r="E1924" s="1"/>
      <c r="F1924" s="1" t="s">
        <v>1543</v>
      </c>
      <c r="G1924" s="3">
        <v>1552.4</v>
      </c>
      <c r="H1924" s="3"/>
      <c r="I1924" s="1" t="s">
        <v>83</v>
      </c>
      <c r="J1924" s="1" t="s">
        <v>188</v>
      </c>
      <c r="K1924" s="1" t="s">
        <v>12</v>
      </c>
      <c r="L1924" s="1" t="s">
        <v>22</v>
      </c>
    </row>
    <row r="1925" spans="1:12" x14ac:dyDescent="0.2">
      <c r="A1925" s="1" t="s">
        <v>234</v>
      </c>
      <c r="B1925" s="1" t="s">
        <v>13</v>
      </c>
      <c r="C1925" s="2">
        <v>43616</v>
      </c>
      <c r="D1925" s="1" t="s">
        <v>136</v>
      </c>
      <c r="E1925" s="1"/>
      <c r="F1925" s="1" t="s">
        <v>1513</v>
      </c>
      <c r="G1925" s="3">
        <v>491.38</v>
      </c>
      <c r="H1925" s="3"/>
      <c r="I1925" s="1" t="s">
        <v>120</v>
      </c>
      <c r="J1925" s="1" t="s">
        <v>171</v>
      </c>
      <c r="K1925" s="1" t="s">
        <v>12</v>
      </c>
      <c r="L1925" s="1" t="s">
        <v>33</v>
      </c>
    </row>
    <row r="1926" spans="1:12" x14ac:dyDescent="0.2">
      <c r="A1926" s="1" t="s">
        <v>234</v>
      </c>
      <c r="B1926" s="1" t="s">
        <v>13</v>
      </c>
      <c r="C1926" s="2">
        <v>43616</v>
      </c>
      <c r="D1926" s="1" t="s">
        <v>136</v>
      </c>
      <c r="E1926" s="1"/>
      <c r="F1926" s="1" t="s">
        <v>1544</v>
      </c>
      <c r="G1926" s="3">
        <v>362.43</v>
      </c>
      <c r="H1926" s="3"/>
      <c r="I1926" s="1" t="s">
        <v>119</v>
      </c>
      <c r="J1926" s="1" t="s">
        <v>86</v>
      </c>
      <c r="K1926" s="1" t="s">
        <v>12</v>
      </c>
      <c r="L1926" s="1" t="s">
        <v>464</v>
      </c>
    </row>
    <row r="1927" spans="1:12" x14ac:dyDescent="0.2">
      <c r="A1927" s="1" t="s">
        <v>234</v>
      </c>
      <c r="B1927" s="1" t="s">
        <v>13</v>
      </c>
      <c r="C1927" s="2">
        <v>43616</v>
      </c>
      <c r="D1927" s="1" t="s">
        <v>136</v>
      </c>
      <c r="E1927" s="1"/>
      <c r="F1927" s="1" t="s">
        <v>1545</v>
      </c>
      <c r="G1927" s="3">
        <v>671.48</v>
      </c>
      <c r="H1927" s="3"/>
      <c r="I1927" s="1" t="s">
        <v>119</v>
      </c>
      <c r="J1927" s="1" t="s">
        <v>86</v>
      </c>
      <c r="K1927" s="1" t="s">
        <v>12</v>
      </c>
      <c r="L1927" s="1" t="s">
        <v>449</v>
      </c>
    </row>
    <row r="1928" spans="1:12" x14ac:dyDescent="0.2">
      <c r="A1928" s="1" t="s">
        <v>234</v>
      </c>
      <c r="B1928" s="1" t="s">
        <v>13</v>
      </c>
      <c r="C1928" s="2">
        <v>43616</v>
      </c>
      <c r="D1928" s="1" t="s">
        <v>195</v>
      </c>
      <c r="E1928" s="1"/>
      <c r="F1928" s="1" t="s">
        <v>196</v>
      </c>
      <c r="G1928" s="3">
        <v>98.71</v>
      </c>
      <c r="H1928" s="3"/>
      <c r="I1928" s="1" t="s">
        <v>83</v>
      </c>
      <c r="J1928" s="1" t="s">
        <v>279</v>
      </c>
      <c r="K1928" s="1" t="s">
        <v>12</v>
      </c>
      <c r="L1928" s="1"/>
    </row>
    <row r="1929" spans="1:12" x14ac:dyDescent="0.2">
      <c r="A1929" s="1" t="s">
        <v>234</v>
      </c>
      <c r="B1929" s="1" t="s">
        <v>13</v>
      </c>
      <c r="C1929" s="2">
        <v>43616</v>
      </c>
      <c r="D1929" s="1" t="s">
        <v>136</v>
      </c>
      <c r="E1929" s="1"/>
      <c r="F1929" s="1" t="s">
        <v>1397</v>
      </c>
      <c r="G1929" s="3">
        <v>134.76</v>
      </c>
      <c r="H1929" s="3"/>
      <c r="I1929" s="1" t="s">
        <v>83</v>
      </c>
      <c r="J1929" s="1" t="s">
        <v>176</v>
      </c>
      <c r="K1929" s="1" t="s">
        <v>12</v>
      </c>
      <c r="L1929" s="1" t="s">
        <v>64</v>
      </c>
    </row>
    <row r="1930" spans="1:12" x14ac:dyDescent="0.2">
      <c r="A1930" s="1" t="s">
        <v>234</v>
      </c>
      <c r="B1930" s="1" t="s">
        <v>13</v>
      </c>
      <c r="C1930" s="2">
        <v>43616</v>
      </c>
      <c r="D1930" s="1" t="s">
        <v>136</v>
      </c>
      <c r="E1930" s="1"/>
      <c r="F1930" s="1" t="s">
        <v>1546</v>
      </c>
      <c r="G1930" s="3">
        <v>891.06</v>
      </c>
      <c r="H1930" s="3"/>
      <c r="I1930" s="1" t="s">
        <v>119</v>
      </c>
      <c r="J1930" s="1" t="s">
        <v>86</v>
      </c>
      <c r="K1930" s="1" t="s">
        <v>12</v>
      </c>
      <c r="L1930" s="1" t="s">
        <v>94</v>
      </c>
    </row>
    <row r="1931" spans="1:12" x14ac:dyDescent="0.2">
      <c r="A1931" s="1" t="s">
        <v>234</v>
      </c>
      <c r="B1931" s="1" t="s">
        <v>13</v>
      </c>
      <c r="C1931" s="2">
        <v>43616</v>
      </c>
      <c r="D1931" s="1" t="s">
        <v>136</v>
      </c>
      <c r="E1931" s="1"/>
      <c r="F1931" s="1" t="s">
        <v>1547</v>
      </c>
      <c r="G1931" s="3">
        <v>1911</v>
      </c>
      <c r="H1931" s="3"/>
      <c r="I1931" s="1" t="s">
        <v>119</v>
      </c>
      <c r="J1931" s="1" t="s">
        <v>86</v>
      </c>
      <c r="K1931" s="1" t="s">
        <v>12</v>
      </c>
      <c r="L1931" s="1" t="s">
        <v>397</v>
      </c>
    </row>
    <row r="1932" spans="1:12" x14ac:dyDescent="0.2">
      <c r="A1932" s="1" t="s">
        <v>234</v>
      </c>
      <c r="B1932" s="1" t="s">
        <v>13</v>
      </c>
      <c r="C1932" s="2">
        <v>43616</v>
      </c>
      <c r="D1932" s="1" t="s">
        <v>136</v>
      </c>
      <c r="E1932" s="1"/>
      <c r="F1932" s="1" t="s">
        <v>1509</v>
      </c>
      <c r="G1932" s="3">
        <v>244.03</v>
      </c>
      <c r="H1932" s="3"/>
      <c r="I1932" s="1" t="s">
        <v>119</v>
      </c>
      <c r="J1932" s="1" t="s">
        <v>86</v>
      </c>
      <c r="K1932" s="1" t="s">
        <v>84</v>
      </c>
      <c r="L1932" s="1" t="s">
        <v>435</v>
      </c>
    </row>
    <row r="1933" spans="1:12" x14ac:dyDescent="0.2">
      <c r="A1933" s="1" t="s">
        <v>234</v>
      </c>
      <c r="B1933" s="1" t="s">
        <v>13</v>
      </c>
      <c r="C1933" s="2">
        <v>43616</v>
      </c>
      <c r="D1933" s="1" t="s">
        <v>136</v>
      </c>
      <c r="E1933" s="1"/>
      <c r="F1933" s="1" t="s">
        <v>1548</v>
      </c>
      <c r="G1933" s="3">
        <v>1291.1300000000001</v>
      </c>
      <c r="H1933" s="3"/>
      <c r="I1933" s="1" t="s">
        <v>177</v>
      </c>
      <c r="J1933" s="1" t="s">
        <v>178</v>
      </c>
      <c r="K1933" s="1" t="s">
        <v>12</v>
      </c>
      <c r="L1933" s="1" t="s">
        <v>75</v>
      </c>
    </row>
    <row r="1934" spans="1:12" x14ac:dyDescent="0.2">
      <c r="A1934" s="1" t="s">
        <v>234</v>
      </c>
      <c r="B1934" s="1" t="s">
        <v>13</v>
      </c>
      <c r="C1934" s="2">
        <v>43616</v>
      </c>
      <c r="D1934" s="1" t="s">
        <v>136</v>
      </c>
      <c r="E1934" s="1"/>
      <c r="F1934" s="1" t="s">
        <v>1526</v>
      </c>
      <c r="G1934" s="3">
        <v>506.21</v>
      </c>
      <c r="H1934" s="3"/>
      <c r="I1934" s="1" t="s">
        <v>106</v>
      </c>
      <c r="J1934" s="1" t="s">
        <v>122</v>
      </c>
      <c r="K1934" s="1" t="s">
        <v>12</v>
      </c>
      <c r="L1934" s="1" t="s">
        <v>25</v>
      </c>
    </row>
    <row r="1935" spans="1:12" x14ac:dyDescent="0.2">
      <c r="A1935" s="1" t="s">
        <v>234</v>
      </c>
      <c r="B1935" s="1" t="s">
        <v>13</v>
      </c>
      <c r="C1935" s="2">
        <v>43616</v>
      </c>
      <c r="D1935" s="1" t="s">
        <v>136</v>
      </c>
      <c r="E1935" s="1"/>
      <c r="F1935" s="1" t="s">
        <v>1549</v>
      </c>
      <c r="G1935" s="3">
        <v>1430.1</v>
      </c>
      <c r="H1935" s="3"/>
      <c r="I1935" s="1" t="s">
        <v>106</v>
      </c>
      <c r="J1935" s="1" t="s">
        <v>122</v>
      </c>
      <c r="K1935" s="1" t="s">
        <v>12</v>
      </c>
      <c r="L1935" s="1" t="s">
        <v>16</v>
      </c>
    </row>
    <row r="1936" spans="1:12" x14ac:dyDescent="0.2">
      <c r="A1936" s="1" t="s">
        <v>234</v>
      </c>
      <c r="B1936" s="1" t="s">
        <v>13</v>
      </c>
      <c r="C1936" s="2">
        <v>43616</v>
      </c>
      <c r="D1936" s="1" t="s">
        <v>195</v>
      </c>
      <c r="E1936" s="1"/>
      <c r="F1936" s="1" t="s">
        <v>196</v>
      </c>
      <c r="G1936" s="3">
        <v>638.89</v>
      </c>
      <c r="H1936" s="3"/>
      <c r="I1936" s="1" t="s">
        <v>83</v>
      </c>
      <c r="J1936" s="1" t="s">
        <v>243</v>
      </c>
      <c r="K1936" s="1" t="s">
        <v>12</v>
      </c>
      <c r="L1936" s="1"/>
    </row>
    <row r="1937" spans="1:12" x14ac:dyDescent="0.2">
      <c r="A1937" s="1" t="s">
        <v>234</v>
      </c>
      <c r="B1937" s="1" t="s">
        <v>13</v>
      </c>
      <c r="C1937" s="2">
        <v>43616</v>
      </c>
      <c r="D1937" s="1" t="s">
        <v>136</v>
      </c>
      <c r="E1937" s="1"/>
      <c r="F1937" s="1" t="s">
        <v>1434</v>
      </c>
      <c r="G1937" s="3">
        <v>1300.98</v>
      </c>
      <c r="H1937" s="3"/>
      <c r="I1937" s="1" t="s">
        <v>83</v>
      </c>
      <c r="J1937" s="1" t="s">
        <v>176</v>
      </c>
      <c r="K1937" s="1" t="s">
        <v>84</v>
      </c>
      <c r="L1937" s="1" t="s">
        <v>306</v>
      </c>
    </row>
    <row r="1938" spans="1:12" x14ac:dyDescent="0.2">
      <c r="A1938" s="1" t="s">
        <v>234</v>
      </c>
      <c r="B1938" s="1" t="s">
        <v>13</v>
      </c>
      <c r="C1938" s="2">
        <v>43616</v>
      </c>
      <c r="D1938" s="1" t="s">
        <v>136</v>
      </c>
      <c r="E1938" s="1"/>
      <c r="F1938" s="1" t="s">
        <v>1406</v>
      </c>
      <c r="G1938" s="3">
        <v>917.7</v>
      </c>
      <c r="H1938" s="3"/>
      <c r="I1938" s="1" t="s">
        <v>83</v>
      </c>
      <c r="J1938" s="1" t="s">
        <v>175</v>
      </c>
      <c r="K1938" s="1" t="s">
        <v>84</v>
      </c>
      <c r="L1938" s="1" t="s">
        <v>241</v>
      </c>
    </row>
    <row r="1939" spans="1:12" x14ac:dyDescent="0.2">
      <c r="A1939" s="1" t="s">
        <v>234</v>
      </c>
      <c r="B1939" s="1" t="s">
        <v>13</v>
      </c>
      <c r="C1939" s="2">
        <v>43616</v>
      </c>
      <c r="D1939" s="1" t="s">
        <v>136</v>
      </c>
      <c r="E1939" s="1"/>
      <c r="F1939" s="1" t="s">
        <v>1406</v>
      </c>
      <c r="G1939" s="3">
        <v>202.43</v>
      </c>
      <c r="H1939" s="3"/>
      <c r="I1939" s="1" t="s">
        <v>123</v>
      </c>
      <c r="J1939" s="1" t="s">
        <v>124</v>
      </c>
      <c r="K1939" s="1" t="s">
        <v>84</v>
      </c>
      <c r="L1939" s="1" t="s">
        <v>241</v>
      </c>
    </row>
    <row r="1940" spans="1:12" x14ac:dyDescent="0.2">
      <c r="A1940" s="1" t="s">
        <v>234</v>
      </c>
      <c r="B1940" s="1" t="s">
        <v>13</v>
      </c>
      <c r="C1940" s="2">
        <v>43616</v>
      </c>
      <c r="D1940" s="1" t="s">
        <v>136</v>
      </c>
      <c r="E1940" s="1"/>
      <c r="F1940" s="1" t="s">
        <v>1512</v>
      </c>
      <c r="G1940" s="3">
        <v>335.37</v>
      </c>
      <c r="H1940" s="3"/>
      <c r="I1940" s="1" t="s">
        <v>185</v>
      </c>
      <c r="J1940" s="1" t="s">
        <v>126</v>
      </c>
      <c r="K1940" s="1" t="s">
        <v>12</v>
      </c>
      <c r="L1940" s="1" t="s">
        <v>261</v>
      </c>
    </row>
    <row r="1941" spans="1:12" x14ac:dyDescent="0.2">
      <c r="A1941" s="1" t="s">
        <v>234</v>
      </c>
      <c r="B1941" s="1" t="s">
        <v>13</v>
      </c>
      <c r="C1941" s="2">
        <v>43616</v>
      </c>
      <c r="D1941" s="1" t="s">
        <v>136</v>
      </c>
      <c r="E1941" s="1"/>
      <c r="F1941" s="1" t="s">
        <v>1550</v>
      </c>
      <c r="G1941" s="3">
        <v>1082.22</v>
      </c>
      <c r="H1941" s="3"/>
      <c r="I1941" s="1" t="s">
        <v>120</v>
      </c>
      <c r="J1941" s="1" t="s">
        <v>171</v>
      </c>
      <c r="K1941" s="1" t="s">
        <v>12</v>
      </c>
      <c r="L1941" s="1" t="s">
        <v>19</v>
      </c>
    </row>
    <row r="1942" spans="1:12" x14ac:dyDescent="0.2">
      <c r="A1942" s="1" t="s">
        <v>234</v>
      </c>
      <c r="B1942" s="1" t="s">
        <v>13</v>
      </c>
      <c r="C1942" s="2">
        <v>43616</v>
      </c>
      <c r="D1942" s="1" t="s">
        <v>136</v>
      </c>
      <c r="E1942" s="1"/>
      <c r="F1942" s="1" t="s">
        <v>1462</v>
      </c>
      <c r="G1942" s="3">
        <v>492.1</v>
      </c>
      <c r="H1942" s="3"/>
      <c r="I1942" s="1" t="s">
        <v>123</v>
      </c>
      <c r="J1942" s="1" t="s">
        <v>124</v>
      </c>
      <c r="K1942" s="1" t="s">
        <v>12</v>
      </c>
      <c r="L1942" s="1" t="s">
        <v>49</v>
      </c>
    </row>
    <row r="1943" spans="1:12" x14ac:dyDescent="0.2">
      <c r="A1943" s="1" t="s">
        <v>234</v>
      </c>
      <c r="B1943" s="1" t="s">
        <v>13</v>
      </c>
      <c r="C1943" s="2">
        <v>43616</v>
      </c>
      <c r="D1943" s="1" t="s">
        <v>136</v>
      </c>
      <c r="E1943" s="1"/>
      <c r="F1943" s="1" t="s">
        <v>1450</v>
      </c>
      <c r="G1943" s="3">
        <v>150.49</v>
      </c>
      <c r="H1943" s="3"/>
      <c r="I1943" s="1" t="s">
        <v>120</v>
      </c>
      <c r="J1943" s="1" t="s">
        <v>171</v>
      </c>
      <c r="K1943" s="1" t="s">
        <v>12</v>
      </c>
      <c r="L1943" s="1" t="s">
        <v>78</v>
      </c>
    </row>
    <row r="1944" spans="1:12" x14ac:dyDescent="0.2">
      <c r="A1944" s="1" t="s">
        <v>234</v>
      </c>
      <c r="B1944" s="1" t="s">
        <v>13</v>
      </c>
      <c r="C1944" s="2">
        <v>43616</v>
      </c>
      <c r="D1944" s="1" t="s">
        <v>136</v>
      </c>
      <c r="E1944" s="1"/>
      <c r="F1944" s="1" t="s">
        <v>1422</v>
      </c>
      <c r="G1944" s="3">
        <v>469.62</v>
      </c>
      <c r="H1944" s="3"/>
      <c r="I1944" s="1" t="s">
        <v>185</v>
      </c>
      <c r="J1944" s="1" t="s">
        <v>126</v>
      </c>
      <c r="K1944" s="1" t="s">
        <v>12</v>
      </c>
      <c r="L1944" s="1" t="s">
        <v>77</v>
      </c>
    </row>
    <row r="1945" spans="1:12" x14ac:dyDescent="0.2">
      <c r="A1945" s="1" t="s">
        <v>234</v>
      </c>
      <c r="B1945" s="1" t="s">
        <v>13</v>
      </c>
      <c r="C1945" s="2">
        <v>43616</v>
      </c>
      <c r="D1945" s="1" t="s">
        <v>195</v>
      </c>
      <c r="E1945" s="1"/>
      <c r="F1945" s="1" t="s">
        <v>196</v>
      </c>
      <c r="G1945" s="3">
        <v>1936.15</v>
      </c>
      <c r="H1945" s="3"/>
      <c r="I1945" s="1" t="s">
        <v>106</v>
      </c>
      <c r="J1945" s="1" t="s">
        <v>122</v>
      </c>
      <c r="K1945" s="1" t="s">
        <v>12</v>
      </c>
      <c r="L1945" s="1"/>
    </row>
    <row r="1946" spans="1:12" x14ac:dyDescent="0.2">
      <c r="A1946" s="1" t="s">
        <v>234</v>
      </c>
      <c r="B1946" s="1" t="s">
        <v>13</v>
      </c>
      <c r="C1946" s="2">
        <v>43616</v>
      </c>
      <c r="D1946" s="1" t="s">
        <v>136</v>
      </c>
      <c r="E1946" s="1"/>
      <c r="F1946" s="1" t="s">
        <v>1423</v>
      </c>
      <c r="G1946" s="3">
        <v>1125</v>
      </c>
      <c r="H1946" s="3"/>
      <c r="I1946" s="1" t="s">
        <v>119</v>
      </c>
      <c r="J1946" s="1" t="s">
        <v>86</v>
      </c>
      <c r="K1946" s="1" t="s">
        <v>84</v>
      </c>
      <c r="L1946" s="1" t="s">
        <v>300</v>
      </c>
    </row>
    <row r="1947" spans="1:12" x14ac:dyDescent="0.2">
      <c r="A1947" s="1" t="s">
        <v>234</v>
      </c>
      <c r="B1947" s="1" t="s">
        <v>13</v>
      </c>
      <c r="C1947" s="2">
        <v>43616</v>
      </c>
      <c r="D1947" s="1" t="s">
        <v>136</v>
      </c>
      <c r="E1947" s="1"/>
      <c r="F1947" s="1" t="s">
        <v>1424</v>
      </c>
      <c r="G1947" s="3">
        <v>154.5</v>
      </c>
      <c r="H1947" s="3"/>
      <c r="I1947" s="1" t="s">
        <v>85</v>
      </c>
      <c r="J1947" s="1" t="s">
        <v>125</v>
      </c>
      <c r="K1947" s="1" t="s">
        <v>84</v>
      </c>
      <c r="L1947" s="1" t="s">
        <v>51</v>
      </c>
    </row>
    <row r="1948" spans="1:12" x14ac:dyDescent="0.2">
      <c r="A1948" s="1" t="s">
        <v>234</v>
      </c>
      <c r="B1948" s="1" t="s">
        <v>13</v>
      </c>
      <c r="C1948" s="2">
        <v>43616</v>
      </c>
      <c r="D1948" s="1" t="s">
        <v>136</v>
      </c>
      <c r="E1948" s="1"/>
      <c r="F1948" s="1" t="s">
        <v>1408</v>
      </c>
      <c r="G1948" s="3">
        <v>75</v>
      </c>
      <c r="H1948" s="3"/>
      <c r="I1948" s="1" t="s">
        <v>185</v>
      </c>
      <c r="J1948" s="1" t="s">
        <v>126</v>
      </c>
      <c r="K1948" s="1" t="s">
        <v>84</v>
      </c>
      <c r="L1948" s="1" t="s">
        <v>29</v>
      </c>
    </row>
    <row r="1949" spans="1:12" x14ac:dyDescent="0.2">
      <c r="A1949" s="1" t="s">
        <v>234</v>
      </c>
      <c r="B1949" s="1" t="s">
        <v>13</v>
      </c>
      <c r="C1949" s="2">
        <v>43616</v>
      </c>
      <c r="D1949" s="1" t="s">
        <v>136</v>
      </c>
      <c r="E1949" s="1"/>
      <c r="F1949" s="1" t="s">
        <v>1424</v>
      </c>
      <c r="G1949" s="3">
        <v>185.4</v>
      </c>
      <c r="H1949" s="3"/>
      <c r="I1949" s="1" t="s">
        <v>87</v>
      </c>
      <c r="J1949" s="1" t="s">
        <v>116</v>
      </c>
      <c r="K1949" s="1" t="s">
        <v>84</v>
      </c>
      <c r="L1949" s="1" t="s">
        <v>51</v>
      </c>
    </row>
    <row r="1950" spans="1:12" x14ac:dyDescent="0.2">
      <c r="A1950" s="1" t="s">
        <v>234</v>
      </c>
      <c r="B1950" s="1" t="s">
        <v>13</v>
      </c>
      <c r="C1950" s="2">
        <v>43616</v>
      </c>
      <c r="D1950" s="1" t="s">
        <v>136</v>
      </c>
      <c r="E1950" s="1"/>
      <c r="F1950" s="1" t="s">
        <v>1427</v>
      </c>
      <c r="G1950" s="3">
        <v>224.7</v>
      </c>
      <c r="H1950" s="3"/>
      <c r="I1950" s="1" t="s">
        <v>119</v>
      </c>
      <c r="J1950" s="1" t="s">
        <v>86</v>
      </c>
      <c r="K1950" s="1" t="s">
        <v>84</v>
      </c>
      <c r="L1950" s="1" t="s">
        <v>409</v>
      </c>
    </row>
    <row r="1951" spans="1:12" x14ac:dyDescent="0.2">
      <c r="A1951" s="1" t="s">
        <v>234</v>
      </c>
      <c r="B1951" s="1" t="s">
        <v>13</v>
      </c>
      <c r="C1951" s="2">
        <v>43616</v>
      </c>
      <c r="D1951" s="1" t="s">
        <v>136</v>
      </c>
      <c r="E1951" s="1"/>
      <c r="F1951" s="1" t="s">
        <v>1551</v>
      </c>
      <c r="G1951" s="3">
        <v>579.17999999999995</v>
      </c>
      <c r="H1951" s="3"/>
      <c r="I1951" s="1" t="s">
        <v>119</v>
      </c>
      <c r="J1951" s="1" t="s">
        <v>86</v>
      </c>
      <c r="K1951" s="1" t="s">
        <v>12</v>
      </c>
      <c r="L1951" s="1" t="s">
        <v>811</v>
      </c>
    </row>
    <row r="1952" spans="1:12" x14ac:dyDescent="0.2">
      <c r="A1952" s="1" t="s">
        <v>234</v>
      </c>
      <c r="B1952" s="1" t="s">
        <v>13</v>
      </c>
      <c r="C1952" s="2">
        <v>43616</v>
      </c>
      <c r="D1952" s="1" t="s">
        <v>136</v>
      </c>
      <c r="E1952" s="1"/>
      <c r="F1952" s="1" t="s">
        <v>1434</v>
      </c>
      <c r="G1952" s="3">
        <v>55.34</v>
      </c>
      <c r="H1952" s="3"/>
      <c r="I1952" s="1" t="s">
        <v>108</v>
      </c>
      <c r="J1952" s="1" t="s">
        <v>117</v>
      </c>
      <c r="K1952" s="1" t="s">
        <v>84</v>
      </c>
      <c r="L1952" s="1" t="s">
        <v>306</v>
      </c>
    </row>
    <row r="1953" spans="1:12" x14ac:dyDescent="0.2">
      <c r="A1953" s="1" t="s">
        <v>234</v>
      </c>
      <c r="B1953" s="1" t="s">
        <v>13</v>
      </c>
      <c r="C1953" s="2">
        <v>43616</v>
      </c>
      <c r="D1953" s="1" t="s">
        <v>136</v>
      </c>
      <c r="E1953" s="1"/>
      <c r="F1953" s="1" t="s">
        <v>1552</v>
      </c>
      <c r="G1953" s="3">
        <v>1216</v>
      </c>
      <c r="H1953" s="3"/>
      <c r="I1953" s="1" t="s">
        <v>106</v>
      </c>
      <c r="J1953" s="1" t="s">
        <v>121</v>
      </c>
      <c r="K1953" s="1" t="s">
        <v>12</v>
      </c>
      <c r="L1953" s="1" t="s">
        <v>317</v>
      </c>
    </row>
    <row r="1954" spans="1:12" x14ac:dyDescent="0.2">
      <c r="A1954" s="1" t="s">
        <v>234</v>
      </c>
      <c r="B1954" s="1" t="s">
        <v>13</v>
      </c>
      <c r="C1954" s="2">
        <v>43616</v>
      </c>
      <c r="D1954" s="1" t="s">
        <v>136</v>
      </c>
      <c r="E1954" s="1"/>
      <c r="F1954" s="1" t="s">
        <v>1553</v>
      </c>
      <c r="G1954" s="3">
        <v>1077.3</v>
      </c>
      <c r="H1954" s="3"/>
      <c r="I1954" s="1" t="s">
        <v>119</v>
      </c>
      <c r="J1954" s="1" t="s">
        <v>86</v>
      </c>
      <c r="K1954" s="1" t="s">
        <v>12</v>
      </c>
      <c r="L1954" s="1" t="s">
        <v>71</v>
      </c>
    </row>
    <row r="1955" spans="1:12" x14ac:dyDescent="0.2">
      <c r="A1955" s="1" t="s">
        <v>234</v>
      </c>
      <c r="B1955" s="1" t="s">
        <v>13</v>
      </c>
      <c r="C1955" s="2">
        <v>43616</v>
      </c>
      <c r="D1955" s="1" t="s">
        <v>136</v>
      </c>
      <c r="E1955" s="1"/>
      <c r="F1955" s="1" t="s">
        <v>1554</v>
      </c>
      <c r="G1955" s="3">
        <v>568.41999999999996</v>
      </c>
      <c r="H1955" s="3"/>
      <c r="I1955" s="1" t="s">
        <v>119</v>
      </c>
      <c r="J1955" s="1" t="s">
        <v>86</v>
      </c>
      <c r="K1955" s="1" t="s">
        <v>12</v>
      </c>
      <c r="L1955" s="1" t="s">
        <v>389</v>
      </c>
    </row>
    <row r="1956" spans="1:12" x14ac:dyDescent="0.2">
      <c r="A1956" s="1" t="s">
        <v>234</v>
      </c>
      <c r="B1956" s="1" t="s">
        <v>13</v>
      </c>
      <c r="C1956" s="2">
        <v>43616</v>
      </c>
      <c r="D1956" s="1" t="s">
        <v>136</v>
      </c>
      <c r="E1956" s="1"/>
      <c r="F1956" s="1" t="s">
        <v>1555</v>
      </c>
      <c r="G1956" s="3">
        <v>507.65</v>
      </c>
      <c r="H1956" s="3"/>
      <c r="I1956" s="1" t="s">
        <v>119</v>
      </c>
      <c r="J1956" s="1" t="s">
        <v>86</v>
      </c>
      <c r="K1956" s="1" t="s">
        <v>12</v>
      </c>
      <c r="L1956" s="1" t="s">
        <v>61</v>
      </c>
    </row>
    <row r="1957" spans="1:12" x14ac:dyDescent="0.2">
      <c r="A1957" s="1" t="s">
        <v>234</v>
      </c>
      <c r="B1957" s="1" t="s">
        <v>13</v>
      </c>
      <c r="C1957" s="2">
        <v>43616</v>
      </c>
      <c r="D1957" s="1" t="s">
        <v>136</v>
      </c>
      <c r="E1957" s="1"/>
      <c r="F1957" s="1" t="s">
        <v>1495</v>
      </c>
      <c r="G1957" s="3">
        <v>309.75</v>
      </c>
      <c r="H1957" s="3"/>
      <c r="I1957" s="1" t="s">
        <v>185</v>
      </c>
      <c r="J1957" s="1" t="s">
        <v>126</v>
      </c>
      <c r="K1957" s="1" t="s">
        <v>12</v>
      </c>
      <c r="L1957" s="1" t="s">
        <v>92</v>
      </c>
    </row>
    <row r="1958" spans="1:12" x14ac:dyDescent="0.2">
      <c r="A1958" s="1" t="s">
        <v>234</v>
      </c>
      <c r="B1958" s="1" t="s">
        <v>13</v>
      </c>
      <c r="C1958" s="2">
        <v>43617</v>
      </c>
      <c r="D1958" s="1" t="s">
        <v>197</v>
      </c>
      <c r="E1958" s="1"/>
      <c r="F1958" s="1" t="s">
        <v>196</v>
      </c>
      <c r="G1958" s="3"/>
      <c r="H1958" s="3">
        <v>98.71</v>
      </c>
      <c r="I1958" s="1" t="s">
        <v>83</v>
      </c>
      <c r="J1958" s="1" t="s">
        <v>279</v>
      </c>
      <c r="K1958" s="1" t="s">
        <v>12</v>
      </c>
      <c r="L1958" s="1"/>
    </row>
    <row r="1959" spans="1:12" x14ac:dyDescent="0.2">
      <c r="A1959" s="1" t="s">
        <v>234</v>
      </c>
      <c r="B1959" s="1" t="s">
        <v>13</v>
      </c>
      <c r="C1959" s="2">
        <v>43617</v>
      </c>
      <c r="D1959" s="1" t="s">
        <v>197</v>
      </c>
      <c r="E1959" s="1"/>
      <c r="F1959" s="1" t="s">
        <v>196</v>
      </c>
      <c r="G1959" s="3"/>
      <c r="H1959" s="3">
        <v>303.3</v>
      </c>
      <c r="I1959" s="1" t="s">
        <v>85</v>
      </c>
      <c r="J1959" s="1" t="s">
        <v>125</v>
      </c>
      <c r="K1959" s="1" t="s">
        <v>12</v>
      </c>
      <c r="L1959" s="1"/>
    </row>
    <row r="1960" spans="1:12" x14ac:dyDescent="0.2">
      <c r="A1960" s="1" t="s">
        <v>234</v>
      </c>
      <c r="B1960" s="1" t="s">
        <v>13</v>
      </c>
      <c r="C1960" s="2">
        <v>43617</v>
      </c>
      <c r="D1960" s="1" t="s">
        <v>197</v>
      </c>
      <c r="E1960" s="1"/>
      <c r="F1960" s="1" t="s">
        <v>196</v>
      </c>
      <c r="G1960" s="3"/>
      <c r="H1960" s="3">
        <v>748.95</v>
      </c>
      <c r="I1960" s="1" t="s">
        <v>108</v>
      </c>
      <c r="J1960" s="1" t="s">
        <v>117</v>
      </c>
      <c r="K1960" s="1" t="s">
        <v>12</v>
      </c>
      <c r="L1960" s="1"/>
    </row>
    <row r="1961" spans="1:12" x14ac:dyDescent="0.2">
      <c r="A1961" s="1" t="s">
        <v>234</v>
      </c>
      <c r="B1961" s="1" t="s">
        <v>13</v>
      </c>
      <c r="C1961" s="2">
        <v>43617</v>
      </c>
      <c r="D1961" s="1" t="s">
        <v>197</v>
      </c>
      <c r="E1961" s="1"/>
      <c r="F1961" s="1" t="s">
        <v>196</v>
      </c>
      <c r="G1961" s="3"/>
      <c r="H1961" s="3">
        <v>599.41999999999996</v>
      </c>
      <c r="I1961" s="1" t="s">
        <v>83</v>
      </c>
      <c r="J1961" s="1" t="s">
        <v>180</v>
      </c>
      <c r="K1961" s="1" t="s">
        <v>12</v>
      </c>
      <c r="L1961" s="1"/>
    </row>
    <row r="1962" spans="1:12" x14ac:dyDescent="0.2">
      <c r="A1962" s="1" t="s">
        <v>234</v>
      </c>
      <c r="B1962" s="1" t="s">
        <v>13</v>
      </c>
      <c r="C1962" s="2">
        <v>43617</v>
      </c>
      <c r="D1962" s="1" t="s">
        <v>197</v>
      </c>
      <c r="E1962" s="1"/>
      <c r="F1962" s="1" t="s">
        <v>196</v>
      </c>
      <c r="G1962" s="3"/>
      <c r="H1962" s="3">
        <v>6147.09</v>
      </c>
      <c r="I1962" s="1" t="s">
        <v>120</v>
      </c>
      <c r="J1962" s="1" t="s">
        <v>171</v>
      </c>
      <c r="K1962" s="1" t="s">
        <v>12</v>
      </c>
      <c r="L1962" s="1"/>
    </row>
    <row r="1963" spans="1:12" x14ac:dyDescent="0.2">
      <c r="A1963" s="1" t="s">
        <v>234</v>
      </c>
      <c r="B1963" s="1" t="s">
        <v>13</v>
      </c>
      <c r="C1963" s="2">
        <v>43617</v>
      </c>
      <c r="D1963" s="1" t="s">
        <v>197</v>
      </c>
      <c r="E1963" s="1"/>
      <c r="F1963" s="1" t="s">
        <v>196</v>
      </c>
      <c r="G1963" s="3"/>
      <c r="H1963" s="3">
        <v>36531.230000000003</v>
      </c>
      <c r="I1963" s="1" t="s">
        <v>119</v>
      </c>
      <c r="J1963" s="1" t="s">
        <v>86</v>
      </c>
      <c r="K1963" s="1" t="s">
        <v>12</v>
      </c>
      <c r="L1963" s="1"/>
    </row>
    <row r="1964" spans="1:12" x14ac:dyDescent="0.2">
      <c r="A1964" s="1" t="s">
        <v>234</v>
      </c>
      <c r="B1964" s="1" t="s">
        <v>13</v>
      </c>
      <c r="C1964" s="2">
        <v>43617</v>
      </c>
      <c r="D1964" s="1" t="s">
        <v>197</v>
      </c>
      <c r="E1964" s="1"/>
      <c r="F1964" s="1" t="s">
        <v>196</v>
      </c>
      <c r="G1964" s="3"/>
      <c r="H1964" s="3">
        <v>112.07</v>
      </c>
      <c r="I1964" s="1" t="s">
        <v>83</v>
      </c>
      <c r="J1964" s="1" t="s">
        <v>391</v>
      </c>
      <c r="K1964" s="1" t="s">
        <v>12</v>
      </c>
      <c r="L1964" s="1"/>
    </row>
    <row r="1965" spans="1:12" x14ac:dyDescent="0.2">
      <c r="A1965" s="1" t="s">
        <v>234</v>
      </c>
      <c r="B1965" s="1" t="s">
        <v>13</v>
      </c>
      <c r="C1965" s="2">
        <v>43617</v>
      </c>
      <c r="D1965" s="1" t="s">
        <v>197</v>
      </c>
      <c r="E1965" s="1"/>
      <c r="F1965" s="1" t="s">
        <v>196</v>
      </c>
      <c r="G1965" s="3"/>
      <c r="H1965" s="3">
        <v>337.07</v>
      </c>
      <c r="I1965" s="1" t="s">
        <v>106</v>
      </c>
      <c r="J1965" s="1" t="s">
        <v>107</v>
      </c>
      <c r="K1965" s="1" t="s">
        <v>12</v>
      </c>
      <c r="L1965" s="1"/>
    </row>
    <row r="1966" spans="1:12" x14ac:dyDescent="0.2">
      <c r="A1966" s="1" t="s">
        <v>234</v>
      </c>
      <c r="B1966" s="1" t="s">
        <v>13</v>
      </c>
      <c r="C1966" s="2">
        <v>43617</v>
      </c>
      <c r="D1966" s="1" t="s">
        <v>197</v>
      </c>
      <c r="E1966" s="1"/>
      <c r="F1966" s="1" t="s">
        <v>196</v>
      </c>
      <c r="G1966" s="3"/>
      <c r="H1966" s="3">
        <v>1108.5899999999999</v>
      </c>
      <c r="I1966" s="1" t="s">
        <v>185</v>
      </c>
      <c r="J1966" s="1" t="s">
        <v>126</v>
      </c>
      <c r="K1966" s="1" t="s">
        <v>12</v>
      </c>
      <c r="L1966" s="1"/>
    </row>
    <row r="1967" spans="1:12" x14ac:dyDescent="0.2">
      <c r="A1967" s="1" t="s">
        <v>234</v>
      </c>
      <c r="B1967" s="1" t="s">
        <v>13</v>
      </c>
      <c r="C1967" s="2">
        <v>43617</v>
      </c>
      <c r="D1967" s="1" t="s">
        <v>197</v>
      </c>
      <c r="E1967" s="1"/>
      <c r="F1967" s="1" t="s">
        <v>196</v>
      </c>
      <c r="G1967" s="3"/>
      <c r="H1967" s="3">
        <v>522.21</v>
      </c>
      <c r="I1967" s="1" t="s">
        <v>83</v>
      </c>
      <c r="J1967" s="1" t="s">
        <v>301</v>
      </c>
      <c r="K1967" s="1" t="s">
        <v>12</v>
      </c>
      <c r="L1967" s="1"/>
    </row>
    <row r="1968" spans="1:12" x14ac:dyDescent="0.2">
      <c r="A1968" s="1" t="s">
        <v>234</v>
      </c>
      <c r="B1968" s="1" t="s">
        <v>13</v>
      </c>
      <c r="C1968" s="2">
        <v>43617</v>
      </c>
      <c r="D1968" s="1" t="s">
        <v>197</v>
      </c>
      <c r="E1968" s="1"/>
      <c r="F1968" s="1" t="s">
        <v>196</v>
      </c>
      <c r="G1968" s="3"/>
      <c r="H1968" s="3">
        <v>569.51</v>
      </c>
      <c r="I1968" s="1" t="s">
        <v>83</v>
      </c>
      <c r="J1968" s="1" t="s">
        <v>676</v>
      </c>
      <c r="K1968" s="1" t="s">
        <v>12</v>
      </c>
      <c r="L1968" s="1"/>
    </row>
    <row r="1969" spans="1:12" x14ac:dyDescent="0.2">
      <c r="A1969" s="1" t="s">
        <v>234</v>
      </c>
      <c r="B1969" s="1" t="s">
        <v>13</v>
      </c>
      <c r="C1969" s="2">
        <v>43617</v>
      </c>
      <c r="D1969" s="1" t="s">
        <v>197</v>
      </c>
      <c r="E1969" s="1"/>
      <c r="F1969" s="1" t="s">
        <v>196</v>
      </c>
      <c r="G1969" s="3"/>
      <c r="H1969" s="3">
        <v>9363.99</v>
      </c>
      <c r="I1969" s="1" t="s">
        <v>83</v>
      </c>
      <c r="J1969" s="1" t="s">
        <v>176</v>
      </c>
      <c r="K1969" s="1" t="s">
        <v>12</v>
      </c>
      <c r="L1969" s="1"/>
    </row>
    <row r="1970" spans="1:12" x14ac:dyDescent="0.2">
      <c r="A1970" s="1" t="s">
        <v>234</v>
      </c>
      <c r="B1970" s="1" t="s">
        <v>13</v>
      </c>
      <c r="C1970" s="2">
        <v>43617</v>
      </c>
      <c r="D1970" s="1" t="s">
        <v>197</v>
      </c>
      <c r="E1970" s="1"/>
      <c r="F1970" s="1" t="s">
        <v>196</v>
      </c>
      <c r="G1970" s="3"/>
      <c r="H1970" s="3">
        <v>638.89</v>
      </c>
      <c r="I1970" s="1" t="s">
        <v>83</v>
      </c>
      <c r="J1970" s="1" t="s">
        <v>243</v>
      </c>
      <c r="K1970" s="1" t="s">
        <v>12</v>
      </c>
      <c r="L1970" s="1"/>
    </row>
    <row r="1971" spans="1:12" x14ac:dyDescent="0.2">
      <c r="A1971" s="1" t="s">
        <v>234</v>
      </c>
      <c r="B1971" s="1" t="s">
        <v>13</v>
      </c>
      <c r="C1971" s="2">
        <v>43617</v>
      </c>
      <c r="D1971" s="1" t="s">
        <v>197</v>
      </c>
      <c r="E1971" s="1"/>
      <c r="F1971" s="1" t="s">
        <v>196</v>
      </c>
      <c r="G1971" s="3"/>
      <c r="H1971" s="3">
        <v>1104.97</v>
      </c>
      <c r="I1971" s="1" t="s">
        <v>83</v>
      </c>
      <c r="J1971" s="1" t="s">
        <v>174</v>
      </c>
      <c r="K1971" s="1" t="s">
        <v>12</v>
      </c>
      <c r="L1971" s="1"/>
    </row>
    <row r="1972" spans="1:12" x14ac:dyDescent="0.2">
      <c r="A1972" s="1" t="s">
        <v>234</v>
      </c>
      <c r="B1972" s="1" t="s">
        <v>13</v>
      </c>
      <c r="C1972" s="2">
        <v>43617</v>
      </c>
      <c r="D1972" s="1" t="s">
        <v>197</v>
      </c>
      <c r="E1972" s="1"/>
      <c r="F1972" s="1" t="s">
        <v>196</v>
      </c>
      <c r="G1972" s="3"/>
      <c r="H1972" s="3">
        <v>1090.8</v>
      </c>
      <c r="I1972" s="1" t="s">
        <v>179</v>
      </c>
      <c r="J1972" s="1" t="s">
        <v>89</v>
      </c>
      <c r="K1972" s="1" t="s">
        <v>12</v>
      </c>
      <c r="L1972" s="1"/>
    </row>
    <row r="1973" spans="1:12" x14ac:dyDescent="0.2">
      <c r="A1973" s="1" t="s">
        <v>234</v>
      </c>
      <c r="B1973" s="1" t="s">
        <v>13</v>
      </c>
      <c r="C1973" s="2">
        <v>43617</v>
      </c>
      <c r="D1973" s="1" t="s">
        <v>197</v>
      </c>
      <c r="E1973" s="1"/>
      <c r="F1973" s="1" t="s">
        <v>196</v>
      </c>
      <c r="G1973" s="3"/>
      <c r="H1973" s="3">
        <v>1819.88</v>
      </c>
      <c r="I1973" s="1" t="s">
        <v>123</v>
      </c>
      <c r="J1973" s="1" t="s">
        <v>124</v>
      </c>
      <c r="K1973" s="1" t="s">
        <v>12</v>
      </c>
      <c r="L1973" s="1"/>
    </row>
    <row r="1974" spans="1:12" x14ac:dyDescent="0.2">
      <c r="A1974" s="1" t="s">
        <v>234</v>
      </c>
      <c r="B1974" s="1" t="s">
        <v>13</v>
      </c>
      <c r="C1974" s="2">
        <v>43617</v>
      </c>
      <c r="D1974" s="1" t="s">
        <v>197</v>
      </c>
      <c r="E1974" s="1"/>
      <c r="F1974" s="1" t="s">
        <v>196</v>
      </c>
      <c r="G1974" s="3"/>
      <c r="H1974" s="3">
        <v>3259.98</v>
      </c>
      <c r="I1974" s="1" t="s">
        <v>106</v>
      </c>
      <c r="J1974" s="1" t="s">
        <v>121</v>
      </c>
      <c r="K1974" s="1" t="s">
        <v>12</v>
      </c>
      <c r="L1974" s="1"/>
    </row>
    <row r="1975" spans="1:12" x14ac:dyDescent="0.2">
      <c r="A1975" s="1" t="s">
        <v>234</v>
      </c>
      <c r="B1975" s="1" t="s">
        <v>13</v>
      </c>
      <c r="C1975" s="2">
        <v>43617</v>
      </c>
      <c r="D1975" s="1" t="s">
        <v>197</v>
      </c>
      <c r="E1975" s="1"/>
      <c r="F1975" s="1" t="s">
        <v>196</v>
      </c>
      <c r="G1975" s="3"/>
      <c r="H1975" s="3">
        <v>916.53</v>
      </c>
      <c r="I1975" s="1" t="s">
        <v>83</v>
      </c>
      <c r="J1975" s="1" t="s">
        <v>188</v>
      </c>
      <c r="K1975" s="1" t="s">
        <v>12</v>
      </c>
      <c r="L1975" s="1"/>
    </row>
    <row r="1976" spans="1:12" x14ac:dyDescent="0.2">
      <c r="A1976" s="1" t="s">
        <v>234</v>
      </c>
      <c r="B1976" s="1" t="s">
        <v>13</v>
      </c>
      <c r="C1976" s="2">
        <v>43617</v>
      </c>
      <c r="D1976" s="1" t="s">
        <v>197</v>
      </c>
      <c r="E1976" s="1"/>
      <c r="F1976" s="1" t="s">
        <v>196</v>
      </c>
      <c r="G1976" s="3"/>
      <c r="H1976" s="3">
        <v>1371.06</v>
      </c>
      <c r="I1976" s="1" t="s">
        <v>83</v>
      </c>
      <c r="J1976" s="1" t="s">
        <v>175</v>
      </c>
      <c r="K1976" s="1" t="s">
        <v>12</v>
      </c>
      <c r="L1976" s="1"/>
    </row>
    <row r="1977" spans="1:12" x14ac:dyDescent="0.2">
      <c r="A1977" s="1" t="s">
        <v>234</v>
      </c>
      <c r="B1977" s="1" t="s">
        <v>13</v>
      </c>
      <c r="C1977" s="2">
        <v>43617</v>
      </c>
      <c r="D1977" s="1" t="s">
        <v>197</v>
      </c>
      <c r="E1977" s="1"/>
      <c r="F1977" s="1" t="s">
        <v>196</v>
      </c>
      <c r="G1977" s="3"/>
      <c r="H1977" s="3">
        <v>1591.95</v>
      </c>
      <c r="I1977" s="1" t="s">
        <v>87</v>
      </c>
      <c r="J1977" s="1" t="s">
        <v>253</v>
      </c>
      <c r="K1977" s="1" t="s">
        <v>12</v>
      </c>
      <c r="L1977" s="1"/>
    </row>
    <row r="1978" spans="1:12" x14ac:dyDescent="0.2">
      <c r="A1978" s="1" t="s">
        <v>234</v>
      </c>
      <c r="B1978" s="1" t="s">
        <v>13</v>
      </c>
      <c r="C1978" s="2">
        <v>43617</v>
      </c>
      <c r="D1978" s="1" t="s">
        <v>197</v>
      </c>
      <c r="E1978" s="1"/>
      <c r="F1978" s="1" t="s">
        <v>196</v>
      </c>
      <c r="G1978" s="3"/>
      <c r="H1978" s="3">
        <v>1936.15</v>
      </c>
      <c r="I1978" s="1" t="s">
        <v>106</v>
      </c>
      <c r="J1978" s="1" t="s">
        <v>122</v>
      </c>
      <c r="K1978" s="1" t="s">
        <v>12</v>
      </c>
      <c r="L1978" s="1"/>
    </row>
    <row r="1979" spans="1:12" x14ac:dyDescent="0.2">
      <c r="A1979" s="1" t="s">
        <v>234</v>
      </c>
      <c r="B1979" s="1" t="s">
        <v>13</v>
      </c>
      <c r="C1979" s="2">
        <v>43617</v>
      </c>
      <c r="D1979" s="1" t="s">
        <v>197</v>
      </c>
      <c r="E1979" s="1"/>
      <c r="F1979" s="1" t="s">
        <v>196</v>
      </c>
      <c r="G1979" s="3"/>
      <c r="H1979" s="3">
        <v>3722.7</v>
      </c>
      <c r="I1979" s="1" t="s">
        <v>87</v>
      </c>
      <c r="J1979" s="1" t="s">
        <v>116</v>
      </c>
      <c r="K1979" s="1" t="s">
        <v>12</v>
      </c>
      <c r="L1979" s="1"/>
    </row>
    <row r="1980" spans="1:12" x14ac:dyDescent="0.2">
      <c r="A1980" s="1" t="s">
        <v>234</v>
      </c>
      <c r="B1980" s="1" t="s">
        <v>13</v>
      </c>
      <c r="C1980" s="2">
        <v>43630</v>
      </c>
      <c r="D1980" s="1" t="s">
        <v>137</v>
      </c>
      <c r="E1980" s="1"/>
      <c r="F1980" s="1" t="s">
        <v>1556</v>
      </c>
      <c r="G1980" s="3">
        <v>134.63</v>
      </c>
      <c r="H1980" s="3"/>
      <c r="I1980" s="1" t="s">
        <v>83</v>
      </c>
      <c r="J1980" s="1" t="s">
        <v>176</v>
      </c>
      <c r="K1980" s="1" t="s">
        <v>12</v>
      </c>
      <c r="L1980" s="1" t="s">
        <v>64</v>
      </c>
    </row>
    <row r="1981" spans="1:12" x14ac:dyDescent="0.2">
      <c r="A1981" s="1" t="s">
        <v>234</v>
      </c>
      <c r="B1981" s="1" t="s">
        <v>13</v>
      </c>
      <c r="C1981" s="2">
        <v>43630</v>
      </c>
      <c r="D1981" s="1" t="s">
        <v>137</v>
      </c>
      <c r="E1981" s="1"/>
      <c r="F1981" s="1" t="s">
        <v>1557</v>
      </c>
      <c r="G1981" s="3">
        <v>662.25</v>
      </c>
      <c r="H1981" s="3"/>
      <c r="I1981" s="1" t="s">
        <v>119</v>
      </c>
      <c r="J1981" s="1" t="s">
        <v>86</v>
      </c>
      <c r="K1981" s="1" t="s">
        <v>12</v>
      </c>
      <c r="L1981" s="1" t="s">
        <v>494</v>
      </c>
    </row>
    <row r="1982" spans="1:12" x14ac:dyDescent="0.2">
      <c r="A1982" s="1" t="s">
        <v>234</v>
      </c>
      <c r="B1982" s="1" t="s">
        <v>13</v>
      </c>
      <c r="C1982" s="2">
        <v>43630</v>
      </c>
      <c r="D1982" s="1" t="s">
        <v>137</v>
      </c>
      <c r="E1982" s="1"/>
      <c r="F1982" s="1" t="s">
        <v>1558</v>
      </c>
      <c r="G1982" s="3">
        <v>760.99</v>
      </c>
      <c r="H1982" s="3"/>
      <c r="I1982" s="1" t="s">
        <v>119</v>
      </c>
      <c r="J1982" s="1" t="s">
        <v>86</v>
      </c>
      <c r="K1982" s="1" t="s">
        <v>12</v>
      </c>
      <c r="L1982" s="1" t="s">
        <v>45</v>
      </c>
    </row>
    <row r="1983" spans="1:12" x14ac:dyDescent="0.2">
      <c r="A1983" s="1" t="s">
        <v>234</v>
      </c>
      <c r="B1983" s="1" t="s">
        <v>13</v>
      </c>
      <c r="C1983" s="2">
        <v>43630</v>
      </c>
      <c r="D1983" s="1" t="s">
        <v>137</v>
      </c>
      <c r="E1983" s="1"/>
      <c r="F1983" s="1" t="s">
        <v>1559</v>
      </c>
      <c r="G1983" s="3">
        <v>958.74</v>
      </c>
      <c r="H1983" s="3"/>
      <c r="I1983" s="1" t="s">
        <v>119</v>
      </c>
      <c r="J1983" s="1" t="s">
        <v>86</v>
      </c>
      <c r="K1983" s="1" t="s">
        <v>12</v>
      </c>
      <c r="L1983" s="1" t="s">
        <v>115</v>
      </c>
    </row>
    <row r="1984" spans="1:12" x14ac:dyDescent="0.2">
      <c r="A1984" s="1" t="s">
        <v>234</v>
      </c>
      <c r="B1984" s="1" t="s">
        <v>13</v>
      </c>
      <c r="C1984" s="2">
        <v>43630</v>
      </c>
      <c r="D1984" s="1" t="s">
        <v>137</v>
      </c>
      <c r="E1984" s="1"/>
      <c r="F1984" s="1" t="s">
        <v>1560</v>
      </c>
      <c r="G1984" s="3">
        <v>715.32</v>
      </c>
      <c r="H1984" s="3"/>
      <c r="I1984" s="1" t="s">
        <v>119</v>
      </c>
      <c r="J1984" s="1" t="s">
        <v>86</v>
      </c>
      <c r="K1984" s="1" t="s">
        <v>12</v>
      </c>
      <c r="L1984" s="1" t="s">
        <v>387</v>
      </c>
    </row>
    <row r="1985" spans="1:12" x14ac:dyDescent="0.2">
      <c r="A1985" s="1" t="s">
        <v>234</v>
      </c>
      <c r="B1985" s="1" t="s">
        <v>13</v>
      </c>
      <c r="C1985" s="2">
        <v>43630</v>
      </c>
      <c r="D1985" s="1" t="s">
        <v>137</v>
      </c>
      <c r="E1985" s="1"/>
      <c r="F1985" s="1" t="s">
        <v>1561</v>
      </c>
      <c r="G1985" s="3">
        <v>1325.59</v>
      </c>
      <c r="H1985" s="3"/>
      <c r="I1985" s="1" t="s">
        <v>119</v>
      </c>
      <c r="J1985" s="1" t="s">
        <v>86</v>
      </c>
      <c r="K1985" s="1" t="s">
        <v>12</v>
      </c>
      <c r="L1985" s="1" t="s">
        <v>407</v>
      </c>
    </row>
    <row r="1986" spans="1:12" x14ac:dyDescent="0.2">
      <c r="A1986" s="1" t="s">
        <v>234</v>
      </c>
      <c r="B1986" s="1" t="s">
        <v>13</v>
      </c>
      <c r="C1986" s="2">
        <v>43630</v>
      </c>
      <c r="D1986" s="1" t="s">
        <v>137</v>
      </c>
      <c r="E1986" s="1"/>
      <c r="F1986" s="1" t="s">
        <v>1556</v>
      </c>
      <c r="G1986" s="3">
        <v>134.63</v>
      </c>
      <c r="H1986" s="3"/>
      <c r="I1986" s="1" t="s">
        <v>83</v>
      </c>
      <c r="J1986" s="1" t="s">
        <v>301</v>
      </c>
      <c r="K1986" s="1" t="s">
        <v>12</v>
      </c>
      <c r="L1986" s="1" t="s">
        <v>64</v>
      </c>
    </row>
    <row r="1987" spans="1:12" x14ac:dyDescent="0.2">
      <c r="A1987" s="1" t="s">
        <v>234</v>
      </c>
      <c r="B1987" s="1" t="s">
        <v>13</v>
      </c>
      <c r="C1987" s="2">
        <v>43630</v>
      </c>
      <c r="D1987" s="1" t="s">
        <v>137</v>
      </c>
      <c r="E1987" s="1"/>
      <c r="F1987" s="1" t="s">
        <v>1562</v>
      </c>
      <c r="G1987" s="3">
        <v>415.8</v>
      </c>
      <c r="H1987" s="3"/>
      <c r="I1987" s="1" t="s">
        <v>108</v>
      </c>
      <c r="J1987" s="1" t="s">
        <v>117</v>
      </c>
      <c r="K1987" s="1" t="s">
        <v>12</v>
      </c>
      <c r="L1987" s="1" t="s">
        <v>79</v>
      </c>
    </row>
    <row r="1988" spans="1:12" x14ac:dyDescent="0.2">
      <c r="A1988" s="1" t="s">
        <v>234</v>
      </c>
      <c r="B1988" s="1" t="s">
        <v>13</v>
      </c>
      <c r="C1988" s="2">
        <v>43630</v>
      </c>
      <c r="D1988" s="1" t="s">
        <v>137</v>
      </c>
      <c r="E1988" s="1"/>
      <c r="F1988" s="1" t="s">
        <v>1563</v>
      </c>
      <c r="G1988" s="3">
        <v>671.49</v>
      </c>
      <c r="H1988" s="3"/>
      <c r="I1988" s="1" t="s">
        <v>119</v>
      </c>
      <c r="J1988" s="1" t="s">
        <v>86</v>
      </c>
      <c r="K1988" s="1" t="s">
        <v>12</v>
      </c>
      <c r="L1988" s="1" t="s">
        <v>82</v>
      </c>
    </row>
    <row r="1989" spans="1:12" x14ac:dyDescent="0.2">
      <c r="A1989" s="1" t="s">
        <v>234</v>
      </c>
      <c r="B1989" s="1" t="s">
        <v>13</v>
      </c>
      <c r="C1989" s="2">
        <v>43630</v>
      </c>
      <c r="D1989" s="1" t="s">
        <v>137</v>
      </c>
      <c r="E1989" s="1"/>
      <c r="F1989" s="1" t="s">
        <v>1564</v>
      </c>
      <c r="G1989" s="3">
        <v>179.38</v>
      </c>
      <c r="H1989" s="3"/>
      <c r="I1989" s="1" t="s">
        <v>185</v>
      </c>
      <c r="J1989" s="1" t="s">
        <v>126</v>
      </c>
      <c r="K1989" s="1" t="s">
        <v>12</v>
      </c>
      <c r="L1989" s="1" t="s">
        <v>913</v>
      </c>
    </row>
    <row r="1990" spans="1:12" x14ac:dyDescent="0.2">
      <c r="A1990" s="1" t="s">
        <v>234</v>
      </c>
      <c r="B1990" s="1" t="s">
        <v>13</v>
      </c>
      <c r="C1990" s="2">
        <v>43630</v>
      </c>
      <c r="D1990" s="1" t="s">
        <v>137</v>
      </c>
      <c r="E1990" s="1"/>
      <c r="F1990" s="1" t="s">
        <v>1565</v>
      </c>
      <c r="G1990" s="3">
        <v>71.25</v>
      </c>
      <c r="H1990" s="3"/>
      <c r="I1990" s="1" t="s">
        <v>106</v>
      </c>
      <c r="J1990" s="1" t="s">
        <v>121</v>
      </c>
      <c r="K1990" s="1" t="s">
        <v>84</v>
      </c>
      <c r="L1990" s="1" t="s">
        <v>29</v>
      </c>
    </row>
    <row r="1991" spans="1:12" x14ac:dyDescent="0.2">
      <c r="A1991" s="1" t="s">
        <v>234</v>
      </c>
      <c r="B1991" s="1" t="s">
        <v>13</v>
      </c>
      <c r="C1991" s="2">
        <v>43630</v>
      </c>
      <c r="D1991" s="1" t="s">
        <v>137</v>
      </c>
      <c r="E1991" s="1"/>
      <c r="F1991" s="1" t="s">
        <v>1566</v>
      </c>
      <c r="G1991" s="3">
        <v>851.06</v>
      </c>
      <c r="H1991" s="3"/>
      <c r="I1991" s="1" t="s">
        <v>119</v>
      </c>
      <c r="J1991" s="1" t="s">
        <v>86</v>
      </c>
      <c r="K1991" s="1" t="s">
        <v>12</v>
      </c>
      <c r="L1991" s="1" t="s">
        <v>72</v>
      </c>
    </row>
    <row r="1992" spans="1:12" x14ac:dyDescent="0.2">
      <c r="A1992" s="1" t="s">
        <v>234</v>
      </c>
      <c r="B1992" s="1" t="s">
        <v>13</v>
      </c>
      <c r="C1992" s="2">
        <v>43630</v>
      </c>
      <c r="D1992" s="1" t="s">
        <v>137</v>
      </c>
      <c r="E1992" s="1"/>
      <c r="F1992" s="1" t="s">
        <v>1567</v>
      </c>
      <c r="G1992" s="3">
        <v>40.799999999999997</v>
      </c>
      <c r="H1992" s="3"/>
      <c r="I1992" s="1" t="s">
        <v>179</v>
      </c>
      <c r="J1992" s="1" t="s">
        <v>89</v>
      </c>
      <c r="K1992" s="1" t="s">
        <v>84</v>
      </c>
      <c r="L1992" s="1" t="s">
        <v>306</v>
      </c>
    </row>
    <row r="1993" spans="1:12" x14ac:dyDescent="0.2">
      <c r="A1993" s="1" t="s">
        <v>234</v>
      </c>
      <c r="B1993" s="1" t="s">
        <v>13</v>
      </c>
      <c r="C1993" s="2">
        <v>43630</v>
      </c>
      <c r="D1993" s="1" t="s">
        <v>137</v>
      </c>
      <c r="E1993" s="1"/>
      <c r="F1993" s="1" t="s">
        <v>1568</v>
      </c>
      <c r="G1993" s="3">
        <v>769.83</v>
      </c>
      <c r="H1993" s="3"/>
      <c r="I1993" s="1" t="s">
        <v>120</v>
      </c>
      <c r="J1993" s="1" t="s">
        <v>171</v>
      </c>
      <c r="K1993" s="1" t="s">
        <v>12</v>
      </c>
      <c r="L1993" s="1" t="s">
        <v>81</v>
      </c>
    </row>
    <row r="1994" spans="1:12" x14ac:dyDescent="0.2">
      <c r="A1994" s="1" t="s">
        <v>234</v>
      </c>
      <c r="B1994" s="1" t="s">
        <v>13</v>
      </c>
      <c r="C1994" s="2">
        <v>43630</v>
      </c>
      <c r="D1994" s="1" t="s">
        <v>137</v>
      </c>
      <c r="E1994" s="1"/>
      <c r="F1994" s="1" t="s">
        <v>1569</v>
      </c>
      <c r="G1994" s="3">
        <v>522.58000000000004</v>
      </c>
      <c r="H1994" s="3"/>
      <c r="I1994" s="1" t="s">
        <v>119</v>
      </c>
      <c r="J1994" s="1" t="s">
        <v>86</v>
      </c>
      <c r="K1994" s="1" t="s">
        <v>12</v>
      </c>
      <c r="L1994" s="1" t="s">
        <v>389</v>
      </c>
    </row>
    <row r="1995" spans="1:12" x14ac:dyDescent="0.2">
      <c r="A1995" s="1" t="s">
        <v>234</v>
      </c>
      <c r="B1995" s="1" t="s">
        <v>13</v>
      </c>
      <c r="C1995" s="2">
        <v>43630</v>
      </c>
      <c r="D1995" s="1" t="s">
        <v>137</v>
      </c>
      <c r="E1995" s="1"/>
      <c r="F1995" s="1" t="s">
        <v>1570</v>
      </c>
      <c r="G1995" s="3">
        <v>934.32</v>
      </c>
      <c r="H1995" s="3"/>
      <c r="I1995" s="1" t="s">
        <v>83</v>
      </c>
      <c r="J1995" s="1" t="s">
        <v>188</v>
      </c>
      <c r="K1995" s="1" t="s">
        <v>12</v>
      </c>
      <c r="L1995" s="1" t="s">
        <v>429</v>
      </c>
    </row>
    <row r="1996" spans="1:12" x14ac:dyDescent="0.2">
      <c r="A1996" s="1" t="s">
        <v>234</v>
      </c>
      <c r="B1996" s="1" t="s">
        <v>13</v>
      </c>
      <c r="C1996" s="2">
        <v>43630</v>
      </c>
      <c r="D1996" s="1" t="s">
        <v>137</v>
      </c>
      <c r="E1996" s="1"/>
      <c r="F1996" s="1" t="s">
        <v>1571</v>
      </c>
      <c r="G1996" s="3">
        <v>1599.79</v>
      </c>
      <c r="H1996" s="3"/>
      <c r="I1996" s="1" t="s">
        <v>83</v>
      </c>
      <c r="J1996" s="1" t="s">
        <v>243</v>
      </c>
      <c r="K1996" s="1" t="s">
        <v>12</v>
      </c>
      <c r="L1996" s="1" t="s">
        <v>57</v>
      </c>
    </row>
    <row r="1997" spans="1:12" x14ac:dyDescent="0.2">
      <c r="A1997" s="1" t="s">
        <v>234</v>
      </c>
      <c r="B1997" s="1" t="s">
        <v>13</v>
      </c>
      <c r="C1997" s="2">
        <v>43630</v>
      </c>
      <c r="D1997" s="1" t="s">
        <v>137</v>
      </c>
      <c r="E1997" s="1"/>
      <c r="F1997" s="1" t="s">
        <v>1572</v>
      </c>
      <c r="G1997" s="3">
        <v>1312.04</v>
      </c>
      <c r="H1997" s="3"/>
      <c r="I1997" s="1" t="s">
        <v>119</v>
      </c>
      <c r="J1997" s="1" t="s">
        <v>86</v>
      </c>
      <c r="K1997" s="1" t="s">
        <v>12</v>
      </c>
      <c r="L1997" s="1" t="s">
        <v>52</v>
      </c>
    </row>
    <row r="1998" spans="1:12" x14ac:dyDescent="0.2">
      <c r="A1998" s="1" t="s">
        <v>234</v>
      </c>
      <c r="B1998" s="1" t="s">
        <v>13</v>
      </c>
      <c r="C1998" s="2">
        <v>43630</v>
      </c>
      <c r="D1998" s="1" t="s">
        <v>137</v>
      </c>
      <c r="E1998" s="1"/>
      <c r="F1998" s="1" t="s">
        <v>1573</v>
      </c>
      <c r="G1998" s="3">
        <v>1055.73</v>
      </c>
      <c r="H1998" s="3"/>
      <c r="I1998" s="1" t="s">
        <v>119</v>
      </c>
      <c r="J1998" s="1" t="s">
        <v>86</v>
      </c>
      <c r="K1998" s="1" t="s">
        <v>12</v>
      </c>
      <c r="L1998" s="1" t="s">
        <v>70</v>
      </c>
    </row>
    <row r="1999" spans="1:12" x14ac:dyDescent="0.2">
      <c r="A1999" s="1" t="s">
        <v>234</v>
      </c>
      <c r="B1999" s="1" t="s">
        <v>13</v>
      </c>
      <c r="C1999" s="2">
        <v>43630</v>
      </c>
      <c r="D1999" s="1" t="s">
        <v>137</v>
      </c>
      <c r="E1999" s="1"/>
      <c r="F1999" s="1" t="s">
        <v>1574</v>
      </c>
      <c r="G1999" s="3">
        <v>266.92</v>
      </c>
      <c r="H1999" s="3"/>
      <c r="I1999" s="1" t="s">
        <v>83</v>
      </c>
      <c r="J1999" s="1" t="s">
        <v>243</v>
      </c>
      <c r="K1999" s="1" t="s">
        <v>12</v>
      </c>
      <c r="L1999" s="1" t="s">
        <v>36</v>
      </c>
    </row>
    <row r="2000" spans="1:12" x14ac:dyDescent="0.2">
      <c r="A2000" s="1" t="s">
        <v>234</v>
      </c>
      <c r="B2000" s="1" t="s">
        <v>13</v>
      </c>
      <c r="C2000" s="2">
        <v>43630</v>
      </c>
      <c r="D2000" s="1" t="s">
        <v>137</v>
      </c>
      <c r="E2000" s="1"/>
      <c r="F2000" s="1" t="s">
        <v>1575</v>
      </c>
      <c r="G2000" s="3">
        <v>594.75</v>
      </c>
      <c r="H2000" s="3"/>
      <c r="I2000" s="1" t="s">
        <v>119</v>
      </c>
      <c r="J2000" s="1" t="s">
        <v>86</v>
      </c>
      <c r="K2000" s="1" t="s">
        <v>12</v>
      </c>
      <c r="L2000" s="1" t="s">
        <v>268</v>
      </c>
    </row>
    <row r="2001" spans="1:12" x14ac:dyDescent="0.2">
      <c r="A2001" s="1" t="s">
        <v>234</v>
      </c>
      <c r="B2001" s="1" t="s">
        <v>13</v>
      </c>
      <c r="C2001" s="2">
        <v>43630</v>
      </c>
      <c r="D2001" s="1" t="s">
        <v>137</v>
      </c>
      <c r="E2001" s="1"/>
      <c r="F2001" s="1" t="s">
        <v>1576</v>
      </c>
      <c r="G2001" s="3">
        <v>892.38</v>
      </c>
      <c r="H2001" s="3"/>
      <c r="I2001" s="1" t="s">
        <v>83</v>
      </c>
      <c r="J2001" s="1" t="s">
        <v>176</v>
      </c>
      <c r="K2001" s="1" t="s">
        <v>12</v>
      </c>
      <c r="L2001" s="1" t="s">
        <v>369</v>
      </c>
    </row>
    <row r="2002" spans="1:12" x14ac:dyDescent="0.2">
      <c r="A2002" s="1" t="s">
        <v>234</v>
      </c>
      <c r="B2002" s="1" t="s">
        <v>13</v>
      </c>
      <c r="C2002" s="2">
        <v>43630</v>
      </c>
      <c r="D2002" s="1" t="s">
        <v>137</v>
      </c>
      <c r="E2002" s="1"/>
      <c r="F2002" s="1" t="s">
        <v>1577</v>
      </c>
      <c r="G2002" s="3">
        <v>720.8</v>
      </c>
      <c r="H2002" s="3"/>
      <c r="I2002" s="1" t="s">
        <v>119</v>
      </c>
      <c r="J2002" s="1" t="s">
        <v>86</v>
      </c>
      <c r="K2002" s="1" t="s">
        <v>12</v>
      </c>
      <c r="L2002" s="1" t="s">
        <v>277</v>
      </c>
    </row>
    <row r="2003" spans="1:12" x14ac:dyDescent="0.2">
      <c r="A2003" s="1" t="s">
        <v>234</v>
      </c>
      <c r="B2003" s="1" t="s">
        <v>13</v>
      </c>
      <c r="C2003" s="2">
        <v>43630</v>
      </c>
      <c r="D2003" s="1" t="s">
        <v>137</v>
      </c>
      <c r="E2003" s="1"/>
      <c r="F2003" s="1" t="s">
        <v>1578</v>
      </c>
      <c r="G2003" s="3">
        <v>99.25</v>
      </c>
      <c r="H2003" s="3"/>
      <c r="I2003" s="1" t="s">
        <v>83</v>
      </c>
      <c r="J2003" s="1" t="s">
        <v>301</v>
      </c>
      <c r="K2003" s="1" t="s">
        <v>12</v>
      </c>
      <c r="L2003" s="1" t="s">
        <v>14</v>
      </c>
    </row>
    <row r="2004" spans="1:12" x14ac:dyDescent="0.2">
      <c r="A2004" s="1" t="s">
        <v>234</v>
      </c>
      <c r="B2004" s="1" t="s">
        <v>13</v>
      </c>
      <c r="C2004" s="2">
        <v>43630</v>
      </c>
      <c r="D2004" s="1" t="s">
        <v>137</v>
      </c>
      <c r="E2004" s="1"/>
      <c r="F2004" s="1" t="s">
        <v>1579</v>
      </c>
      <c r="G2004" s="3">
        <v>43.27</v>
      </c>
      <c r="H2004" s="3"/>
      <c r="I2004" s="1" t="s">
        <v>106</v>
      </c>
      <c r="J2004" s="1" t="s">
        <v>122</v>
      </c>
      <c r="K2004" s="1" t="s">
        <v>84</v>
      </c>
      <c r="L2004" s="1" t="s">
        <v>104</v>
      </c>
    </row>
    <row r="2005" spans="1:12" x14ac:dyDescent="0.2">
      <c r="A2005" s="1" t="s">
        <v>234</v>
      </c>
      <c r="B2005" s="1" t="s">
        <v>13</v>
      </c>
      <c r="C2005" s="2">
        <v>43630</v>
      </c>
      <c r="D2005" s="1" t="s">
        <v>137</v>
      </c>
      <c r="E2005" s="1"/>
      <c r="F2005" s="1" t="s">
        <v>1580</v>
      </c>
      <c r="G2005" s="3">
        <v>586.11</v>
      </c>
      <c r="H2005" s="3"/>
      <c r="I2005" s="1" t="s">
        <v>119</v>
      </c>
      <c r="J2005" s="1" t="s">
        <v>86</v>
      </c>
      <c r="K2005" s="1" t="s">
        <v>12</v>
      </c>
      <c r="L2005" s="1" t="s">
        <v>991</v>
      </c>
    </row>
    <row r="2006" spans="1:12" x14ac:dyDescent="0.2">
      <c r="A2006" s="1" t="s">
        <v>234</v>
      </c>
      <c r="B2006" s="1" t="s">
        <v>13</v>
      </c>
      <c r="C2006" s="2">
        <v>43630</v>
      </c>
      <c r="D2006" s="1" t="s">
        <v>137</v>
      </c>
      <c r="E2006" s="1"/>
      <c r="F2006" s="1" t="s">
        <v>1581</v>
      </c>
      <c r="G2006" s="3">
        <v>1001</v>
      </c>
      <c r="H2006" s="3"/>
      <c r="I2006" s="1" t="s">
        <v>119</v>
      </c>
      <c r="J2006" s="1" t="s">
        <v>86</v>
      </c>
      <c r="K2006" s="1" t="s">
        <v>12</v>
      </c>
      <c r="L2006" s="1" t="s">
        <v>328</v>
      </c>
    </row>
    <row r="2007" spans="1:12" x14ac:dyDescent="0.2">
      <c r="A2007" s="1" t="s">
        <v>234</v>
      </c>
      <c r="B2007" s="1" t="s">
        <v>13</v>
      </c>
      <c r="C2007" s="2">
        <v>43630</v>
      </c>
      <c r="D2007" s="1" t="s">
        <v>137</v>
      </c>
      <c r="E2007" s="1"/>
      <c r="F2007" s="1" t="s">
        <v>1582</v>
      </c>
      <c r="G2007" s="3">
        <v>707.12</v>
      </c>
      <c r="H2007" s="3"/>
      <c r="I2007" s="1" t="s">
        <v>119</v>
      </c>
      <c r="J2007" s="1" t="s">
        <v>86</v>
      </c>
      <c r="K2007" s="1" t="s">
        <v>12</v>
      </c>
      <c r="L2007" s="1" t="s">
        <v>372</v>
      </c>
    </row>
    <row r="2008" spans="1:12" x14ac:dyDescent="0.2">
      <c r="A2008" s="1" t="s">
        <v>234</v>
      </c>
      <c r="B2008" s="1" t="s">
        <v>13</v>
      </c>
      <c r="C2008" s="2">
        <v>43630</v>
      </c>
      <c r="D2008" s="1" t="s">
        <v>137</v>
      </c>
      <c r="E2008" s="1"/>
      <c r="F2008" s="1" t="s">
        <v>1583</v>
      </c>
      <c r="G2008" s="3">
        <v>1077.31</v>
      </c>
      <c r="H2008" s="3"/>
      <c r="I2008" s="1" t="s">
        <v>119</v>
      </c>
      <c r="J2008" s="1" t="s">
        <v>86</v>
      </c>
      <c r="K2008" s="1" t="s">
        <v>12</v>
      </c>
      <c r="L2008" s="1" t="s">
        <v>71</v>
      </c>
    </row>
    <row r="2009" spans="1:12" x14ac:dyDescent="0.2">
      <c r="A2009" s="1" t="s">
        <v>234</v>
      </c>
      <c r="B2009" s="1" t="s">
        <v>13</v>
      </c>
      <c r="C2009" s="2">
        <v>43630</v>
      </c>
      <c r="D2009" s="1" t="s">
        <v>137</v>
      </c>
      <c r="E2009" s="1"/>
      <c r="F2009" s="1" t="s">
        <v>1584</v>
      </c>
      <c r="G2009" s="3">
        <v>1299.3800000000001</v>
      </c>
      <c r="H2009" s="3"/>
      <c r="I2009" s="1" t="s">
        <v>119</v>
      </c>
      <c r="J2009" s="1" t="s">
        <v>178</v>
      </c>
      <c r="K2009" s="1" t="s">
        <v>12</v>
      </c>
      <c r="L2009" s="1" t="s">
        <v>75</v>
      </c>
    </row>
    <row r="2010" spans="1:12" x14ac:dyDescent="0.2">
      <c r="A2010" s="1" t="s">
        <v>234</v>
      </c>
      <c r="B2010" s="1" t="s">
        <v>13</v>
      </c>
      <c r="C2010" s="2">
        <v>43630</v>
      </c>
      <c r="D2010" s="1" t="s">
        <v>137</v>
      </c>
      <c r="E2010" s="1"/>
      <c r="F2010" s="1" t="s">
        <v>1585</v>
      </c>
      <c r="G2010" s="3">
        <v>574.62</v>
      </c>
      <c r="H2010" s="3"/>
      <c r="I2010" s="1" t="s">
        <v>87</v>
      </c>
      <c r="J2010" s="1" t="s">
        <v>116</v>
      </c>
      <c r="K2010" s="1" t="s">
        <v>84</v>
      </c>
      <c r="L2010" s="1" t="s">
        <v>63</v>
      </c>
    </row>
    <row r="2011" spans="1:12" x14ac:dyDescent="0.2">
      <c r="A2011" s="1" t="s">
        <v>234</v>
      </c>
      <c r="B2011" s="1" t="s">
        <v>13</v>
      </c>
      <c r="C2011" s="2">
        <v>43630</v>
      </c>
      <c r="D2011" s="1" t="s">
        <v>137</v>
      </c>
      <c r="E2011" s="1"/>
      <c r="F2011" s="1" t="s">
        <v>1585</v>
      </c>
      <c r="G2011" s="3">
        <v>190.38</v>
      </c>
      <c r="H2011" s="3"/>
      <c r="I2011" s="1" t="s">
        <v>120</v>
      </c>
      <c r="J2011" s="1" t="s">
        <v>171</v>
      </c>
      <c r="K2011" s="1" t="s">
        <v>84</v>
      </c>
      <c r="L2011" s="1" t="s">
        <v>63</v>
      </c>
    </row>
    <row r="2012" spans="1:12" x14ac:dyDescent="0.2">
      <c r="A2012" s="1" t="s">
        <v>234</v>
      </c>
      <c r="B2012" s="1" t="s">
        <v>13</v>
      </c>
      <c r="C2012" s="2">
        <v>43630</v>
      </c>
      <c r="D2012" s="1" t="s">
        <v>137</v>
      </c>
      <c r="E2012" s="1"/>
      <c r="F2012" s="1" t="s">
        <v>1586</v>
      </c>
      <c r="G2012" s="3">
        <v>1050.81</v>
      </c>
      <c r="H2012" s="3"/>
      <c r="I2012" s="1" t="s">
        <v>119</v>
      </c>
      <c r="J2012" s="1" t="s">
        <v>86</v>
      </c>
      <c r="K2012" s="1" t="s">
        <v>12</v>
      </c>
      <c r="L2012" s="1" t="s">
        <v>20</v>
      </c>
    </row>
    <row r="2013" spans="1:12" x14ac:dyDescent="0.2">
      <c r="A2013" s="1" t="s">
        <v>234</v>
      </c>
      <c r="B2013" s="1" t="s">
        <v>13</v>
      </c>
      <c r="C2013" s="2">
        <v>43630</v>
      </c>
      <c r="D2013" s="1" t="s">
        <v>137</v>
      </c>
      <c r="E2013" s="1"/>
      <c r="F2013" s="1" t="s">
        <v>1587</v>
      </c>
      <c r="G2013" s="3">
        <v>715.76</v>
      </c>
      <c r="H2013" s="3"/>
      <c r="I2013" s="1" t="s">
        <v>119</v>
      </c>
      <c r="J2013" s="1" t="s">
        <v>86</v>
      </c>
      <c r="K2013" s="1" t="s">
        <v>12</v>
      </c>
      <c r="L2013" s="1" t="s">
        <v>248</v>
      </c>
    </row>
    <row r="2014" spans="1:12" x14ac:dyDescent="0.2">
      <c r="A2014" s="1" t="s">
        <v>234</v>
      </c>
      <c r="B2014" s="1" t="s">
        <v>13</v>
      </c>
      <c r="C2014" s="2">
        <v>43630</v>
      </c>
      <c r="D2014" s="1" t="s">
        <v>137</v>
      </c>
      <c r="E2014" s="1"/>
      <c r="F2014" s="1" t="s">
        <v>1588</v>
      </c>
      <c r="G2014" s="3">
        <v>965.26</v>
      </c>
      <c r="H2014" s="3"/>
      <c r="I2014" s="1" t="s">
        <v>119</v>
      </c>
      <c r="J2014" s="1" t="s">
        <v>86</v>
      </c>
      <c r="K2014" s="1" t="s">
        <v>12</v>
      </c>
      <c r="L2014" s="1" t="s">
        <v>287</v>
      </c>
    </row>
    <row r="2015" spans="1:12" x14ac:dyDescent="0.2">
      <c r="A2015" s="1" t="s">
        <v>234</v>
      </c>
      <c r="B2015" s="1" t="s">
        <v>13</v>
      </c>
      <c r="C2015" s="2">
        <v>43630</v>
      </c>
      <c r="D2015" s="1" t="s">
        <v>137</v>
      </c>
      <c r="E2015" s="1"/>
      <c r="F2015" s="1" t="s">
        <v>1589</v>
      </c>
      <c r="G2015" s="3">
        <v>250</v>
      </c>
      <c r="H2015" s="3"/>
      <c r="I2015" s="1" t="s">
        <v>83</v>
      </c>
      <c r="J2015" s="1" t="s">
        <v>175</v>
      </c>
      <c r="K2015" s="1" t="s">
        <v>84</v>
      </c>
      <c r="L2015" s="1" t="s">
        <v>300</v>
      </c>
    </row>
    <row r="2016" spans="1:12" x14ac:dyDescent="0.2">
      <c r="A2016" s="1" t="s">
        <v>234</v>
      </c>
      <c r="B2016" s="1" t="s">
        <v>13</v>
      </c>
      <c r="C2016" s="2">
        <v>43630</v>
      </c>
      <c r="D2016" s="1" t="s">
        <v>137</v>
      </c>
      <c r="E2016" s="1"/>
      <c r="F2016" s="1" t="s">
        <v>1590</v>
      </c>
      <c r="G2016" s="3">
        <v>76.37</v>
      </c>
      <c r="H2016" s="3"/>
      <c r="I2016" s="1" t="s">
        <v>123</v>
      </c>
      <c r="J2016" s="1" t="s">
        <v>124</v>
      </c>
      <c r="K2016" s="1" t="s">
        <v>84</v>
      </c>
      <c r="L2016" s="1" t="s">
        <v>51</v>
      </c>
    </row>
    <row r="2017" spans="1:12" x14ac:dyDescent="0.2">
      <c r="A2017" s="1" t="s">
        <v>234</v>
      </c>
      <c r="B2017" s="1" t="s">
        <v>13</v>
      </c>
      <c r="C2017" s="2">
        <v>43630</v>
      </c>
      <c r="D2017" s="1" t="s">
        <v>137</v>
      </c>
      <c r="E2017" s="1"/>
      <c r="F2017" s="1" t="s">
        <v>1591</v>
      </c>
      <c r="G2017" s="3">
        <v>203</v>
      </c>
      <c r="H2017" s="3"/>
      <c r="I2017" s="1" t="s">
        <v>185</v>
      </c>
      <c r="J2017" s="1" t="s">
        <v>126</v>
      </c>
      <c r="K2017" s="1" t="s">
        <v>12</v>
      </c>
      <c r="L2017" s="1" t="s">
        <v>1592</v>
      </c>
    </row>
    <row r="2018" spans="1:12" x14ac:dyDescent="0.2">
      <c r="A2018" s="1" t="s">
        <v>234</v>
      </c>
      <c r="B2018" s="1" t="s">
        <v>13</v>
      </c>
      <c r="C2018" s="2">
        <v>43630</v>
      </c>
      <c r="D2018" s="1" t="s">
        <v>137</v>
      </c>
      <c r="E2018" s="1"/>
      <c r="F2018" s="1" t="s">
        <v>1585</v>
      </c>
      <c r="G2018" s="3">
        <v>1211.54</v>
      </c>
      <c r="H2018" s="3"/>
      <c r="I2018" s="1" t="s">
        <v>119</v>
      </c>
      <c r="J2018" s="1" t="s">
        <v>86</v>
      </c>
      <c r="K2018" s="1" t="s">
        <v>84</v>
      </c>
      <c r="L2018" s="1" t="s">
        <v>63</v>
      </c>
    </row>
    <row r="2019" spans="1:12" x14ac:dyDescent="0.2">
      <c r="A2019" s="1" t="s">
        <v>234</v>
      </c>
      <c r="B2019" s="1" t="s">
        <v>13</v>
      </c>
      <c r="C2019" s="2">
        <v>43630</v>
      </c>
      <c r="D2019" s="1" t="s">
        <v>137</v>
      </c>
      <c r="E2019" s="1"/>
      <c r="F2019" s="1" t="s">
        <v>1593</v>
      </c>
      <c r="G2019" s="3">
        <v>137.93</v>
      </c>
      <c r="H2019" s="3"/>
      <c r="I2019" s="1" t="s">
        <v>106</v>
      </c>
      <c r="J2019" s="1" t="s">
        <v>107</v>
      </c>
      <c r="K2019" s="1" t="s">
        <v>84</v>
      </c>
      <c r="L2019" s="1" t="s">
        <v>66</v>
      </c>
    </row>
    <row r="2020" spans="1:12" x14ac:dyDescent="0.2">
      <c r="A2020" s="1" t="s">
        <v>234</v>
      </c>
      <c r="B2020" s="1" t="s">
        <v>13</v>
      </c>
      <c r="C2020" s="2">
        <v>43630</v>
      </c>
      <c r="D2020" s="1" t="s">
        <v>137</v>
      </c>
      <c r="E2020" s="1"/>
      <c r="F2020" s="1" t="s">
        <v>1594</v>
      </c>
      <c r="G2020" s="3">
        <v>711.76</v>
      </c>
      <c r="H2020" s="3"/>
      <c r="I2020" s="1" t="s">
        <v>119</v>
      </c>
      <c r="J2020" s="1" t="s">
        <v>86</v>
      </c>
      <c r="K2020" s="1" t="s">
        <v>12</v>
      </c>
      <c r="L2020" s="1" t="s">
        <v>486</v>
      </c>
    </row>
    <row r="2021" spans="1:12" x14ac:dyDescent="0.2">
      <c r="A2021" s="1" t="s">
        <v>234</v>
      </c>
      <c r="B2021" s="1" t="s">
        <v>13</v>
      </c>
      <c r="C2021" s="2">
        <v>43630</v>
      </c>
      <c r="D2021" s="1" t="s">
        <v>137</v>
      </c>
      <c r="E2021" s="1"/>
      <c r="F2021" s="1" t="s">
        <v>1595</v>
      </c>
      <c r="G2021" s="3">
        <v>1260.33</v>
      </c>
      <c r="H2021" s="3"/>
      <c r="I2021" s="1" t="s">
        <v>119</v>
      </c>
      <c r="J2021" s="1" t="s">
        <v>86</v>
      </c>
      <c r="K2021" s="1" t="s">
        <v>12</v>
      </c>
      <c r="L2021" s="1" t="s">
        <v>88</v>
      </c>
    </row>
    <row r="2022" spans="1:12" x14ac:dyDescent="0.2">
      <c r="A2022" s="1" t="s">
        <v>234</v>
      </c>
      <c r="B2022" s="1" t="s">
        <v>13</v>
      </c>
      <c r="C2022" s="2">
        <v>43630</v>
      </c>
      <c r="D2022" s="1" t="s">
        <v>137</v>
      </c>
      <c r="E2022" s="1"/>
      <c r="F2022" s="1" t="s">
        <v>1596</v>
      </c>
      <c r="G2022" s="3">
        <v>1326.55</v>
      </c>
      <c r="H2022" s="3"/>
      <c r="I2022" s="1" t="s">
        <v>119</v>
      </c>
      <c r="J2022" s="1" t="s">
        <v>86</v>
      </c>
      <c r="K2022" s="1" t="s">
        <v>12</v>
      </c>
      <c r="L2022" s="1" t="s">
        <v>32</v>
      </c>
    </row>
    <row r="2023" spans="1:12" x14ac:dyDescent="0.2">
      <c r="A2023" s="1" t="s">
        <v>234</v>
      </c>
      <c r="B2023" s="1" t="s">
        <v>13</v>
      </c>
      <c r="C2023" s="2">
        <v>43630</v>
      </c>
      <c r="D2023" s="1" t="s">
        <v>137</v>
      </c>
      <c r="E2023" s="1"/>
      <c r="F2023" s="1" t="s">
        <v>1597</v>
      </c>
      <c r="G2023" s="3">
        <v>685.33</v>
      </c>
      <c r="H2023" s="3"/>
      <c r="I2023" s="1" t="s">
        <v>177</v>
      </c>
      <c r="J2023" s="1" t="s">
        <v>178</v>
      </c>
      <c r="K2023" s="1" t="s">
        <v>12</v>
      </c>
      <c r="L2023" s="1" t="s">
        <v>1154</v>
      </c>
    </row>
    <row r="2024" spans="1:12" x14ac:dyDescent="0.2">
      <c r="A2024" s="1" t="s">
        <v>234</v>
      </c>
      <c r="B2024" s="1" t="s">
        <v>13</v>
      </c>
      <c r="C2024" s="2">
        <v>43630</v>
      </c>
      <c r="D2024" s="1" t="s">
        <v>137</v>
      </c>
      <c r="E2024" s="1"/>
      <c r="F2024" s="1" t="s">
        <v>1590</v>
      </c>
      <c r="G2024" s="3">
        <v>183.28</v>
      </c>
      <c r="H2024" s="3"/>
      <c r="I2024" s="1" t="s">
        <v>87</v>
      </c>
      <c r="J2024" s="1" t="s">
        <v>116</v>
      </c>
      <c r="K2024" s="1" t="s">
        <v>84</v>
      </c>
      <c r="L2024" s="1" t="s">
        <v>51</v>
      </c>
    </row>
    <row r="2025" spans="1:12" x14ac:dyDescent="0.2">
      <c r="A2025" s="1" t="s">
        <v>234</v>
      </c>
      <c r="B2025" s="1" t="s">
        <v>13</v>
      </c>
      <c r="C2025" s="2">
        <v>43630</v>
      </c>
      <c r="D2025" s="1" t="s">
        <v>137</v>
      </c>
      <c r="E2025" s="1"/>
      <c r="F2025" s="1" t="s">
        <v>1598</v>
      </c>
      <c r="G2025" s="3">
        <v>929.44</v>
      </c>
      <c r="H2025" s="3"/>
      <c r="I2025" s="1" t="s">
        <v>119</v>
      </c>
      <c r="J2025" s="1" t="s">
        <v>86</v>
      </c>
      <c r="K2025" s="1" t="s">
        <v>12</v>
      </c>
      <c r="L2025" s="1" t="s">
        <v>257</v>
      </c>
    </row>
    <row r="2026" spans="1:12" x14ac:dyDescent="0.2">
      <c r="A2026" s="1" t="s">
        <v>234</v>
      </c>
      <c r="B2026" s="1" t="s">
        <v>13</v>
      </c>
      <c r="C2026" s="2">
        <v>43630</v>
      </c>
      <c r="D2026" s="1" t="s">
        <v>137</v>
      </c>
      <c r="E2026" s="1"/>
      <c r="F2026" s="1" t="s">
        <v>1599</v>
      </c>
      <c r="G2026" s="3">
        <v>337.69</v>
      </c>
      <c r="H2026" s="3"/>
      <c r="I2026" s="1" t="s">
        <v>119</v>
      </c>
      <c r="J2026" s="1" t="s">
        <v>86</v>
      </c>
      <c r="K2026" s="1" t="s">
        <v>12</v>
      </c>
      <c r="L2026" s="1" t="s">
        <v>110</v>
      </c>
    </row>
    <row r="2027" spans="1:12" x14ac:dyDescent="0.2">
      <c r="A2027" s="1" t="s">
        <v>234</v>
      </c>
      <c r="B2027" s="1" t="s">
        <v>13</v>
      </c>
      <c r="C2027" s="2">
        <v>43630</v>
      </c>
      <c r="D2027" s="1" t="s">
        <v>137</v>
      </c>
      <c r="E2027" s="1"/>
      <c r="F2027" s="1" t="s">
        <v>1600</v>
      </c>
      <c r="G2027" s="3">
        <v>413.79</v>
      </c>
      <c r="H2027" s="3"/>
      <c r="I2027" s="1" t="s">
        <v>119</v>
      </c>
      <c r="J2027" s="1" t="s">
        <v>86</v>
      </c>
      <c r="K2027" s="1" t="s">
        <v>84</v>
      </c>
      <c r="L2027" s="1" t="s">
        <v>66</v>
      </c>
    </row>
    <row r="2028" spans="1:12" x14ac:dyDescent="0.2">
      <c r="A2028" s="1" t="s">
        <v>234</v>
      </c>
      <c r="B2028" s="1" t="s">
        <v>13</v>
      </c>
      <c r="C2028" s="2">
        <v>43630</v>
      </c>
      <c r="D2028" s="1" t="s">
        <v>137</v>
      </c>
      <c r="E2028" s="1"/>
      <c r="F2028" s="1" t="s">
        <v>1601</v>
      </c>
      <c r="G2028" s="3">
        <v>1163.18</v>
      </c>
      <c r="H2028" s="3"/>
      <c r="I2028" s="1" t="s">
        <v>119</v>
      </c>
      <c r="J2028" s="1" t="s">
        <v>86</v>
      </c>
      <c r="K2028" s="1" t="s">
        <v>12</v>
      </c>
      <c r="L2028" s="1" t="s">
        <v>451</v>
      </c>
    </row>
    <row r="2029" spans="1:12" x14ac:dyDescent="0.2">
      <c r="A2029" s="1" t="s">
        <v>234</v>
      </c>
      <c r="B2029" s="1" t="s">
        <v>13</v>
      </c>
      <c r="C2029" s="2">
        <v>43630</v>
      </c>
      <c r="D2029" s="1" t="s">
        <v>137</v>
      </c>
      <c r="E2029" s="1"/>
      <c r="F2029" s="1" t="s">
        <v>1602</v>
      </c>
      <c r="G2029" s="3">
        <v>875.77</v>
      </c>
      <c r="H2029" s="3"/>
      <c r="I2029" s="1" t="s">
        <v>119</v>
      </c>
      <c r="J2029" s="1" t="s">
        <v>86</v>
      </c>
      <c r="K2029" s="1" t="s">
        <v>12</v>
      </c>
      <c r="L2029" s="1" t="s">
        <v>42</v>
      </c>
    </row>
    <row r="2030" spans="1:12" x14ac:dyDescent="0.2">
      <c r="A2030" s="1" t="s">
        <v>234</v>
      </c>
      <c r="B2030" s="1" t="s">
        <v>13</v>
      </c>
      <c r="C2030" s="2">
        <v>43630</v>
      </c>
      <c r="D2030" s="1" t="s">
        <v>137</v>
      </c>
      <c r="E2030" s="1"/>
      <c r="F2030" s="1" t="s">
        <v>1603</v>
      </c>
      <c r="G2030" s="3">
        <v>615.38</v>
      </c>
      <c r="H2030" s="3"/>
      <c r="I2030" s="1" t="s">
        <v>106</v>
      </c>
      <c r="J2030" s="1" t="s">
        <v>107</v>
      </c>
      <c r="K2030" s="1" t="s">
        <v>12</v>
      </c>
      <c r="L2030" s="1" t="s">
        <v>25</v>
      </c>
    </row>
    <row r="2031" spans="1:12" x14ac:dyDescent="0.2">
      <c r="A2031" s="1" t="s">
        <v>234</v>
      </c>
      <c r="B2031" s="1" t="s">
        <v>13</v>
      </c>
      <c r="C2031" s="2">
        <v>43630</v>
      </c>
      <c r="D2031" s="1" t="s">
        <v>137</v>
      </c>
      <c r="E2031" s="1"/>
      <c r="F2031" s="1" t="s">
        <v>1604</v>
      </c>
      <c r="G2031" s="3">
        <v>484.79</v>
      </c>
      <c r="H2031" s="3"/>
      <c r="I2031" s="1" t="s">
        <v>120</v>
      </c>
      <c r="J2031" s="1" t="s">
        <v>171</v>
      </c>
      <c r="K2031" s="1" t="s">
        <v>12</v>
      </c>
      <c r="L2031" s="1" t="s">
        <v>33</v>
      </c>
    </row>
    <row r="2032" spans="1:12" x14ac:dyDescent="0.2">
      <c r="A2032" s="1" t="s">
        <v>234</v>
      </c>
      <c r="B2032" s="1" t="s">
        <v>13</v>
      </c>
      <c r="C2032" s="2">
        <v>43630</v>
      </c>
      <c r="D2032" s="1" t="s">
        <v>137</v>
      </c>
      <c r="E2032" s="1"/>
      <c r="F2032" s="1" t="s">
        <v>1605</v>
      </c>
      <c r="G2032" s="3">
        <v>676.28</v>
      </c>
      <c r="H2032" s="3"/>
      <c r="I2032" s="1" t="s">
        <v>177</v>
      </c>
      <c r="J2032" s="1" t="s">
        <v>178</v>
      </c>
      <c r="K2032" s="1" t="s">
        <v>12</v>
      </c>
      <c r="L2032" s="1" t="s">
        <v>384</v>
      </c>
    </row>
    <row r="2033" spans="1:12" x14ac:dyDescent="0.2">
      <c r="A2033" s="1" t="s">
        <v>234</v>
      </c>
      <c r="B2033" s="1" t="s">
        <v>13</v>
      </c>
      <c r="C2033" s="2">
        <v>43630</v>
      </c>
      <c r="D2033" s="1" t="s">
        <v>137</v>
      </c>
      <c r="E2033" s="1"/>
      <c r="F2033" s="1" t="s">
        <v>1606</v>
      </c>
      <c r="G2033" s="3">
        <v>293.95</v>
      </c>
      <c r="H2033" s="3"/>
      <c r="I2033" s="1" t="s">
        <v>123</v>
      </c>
      <c r="J2033" s="1" t="s">
        <v>124</v>
      </c>
      <c r="K2033" s="1" t="s">
        <v>12</v>
      </c>
      <c r="L2033" s="1" t="s">
        <v>304</v>
      </c>
    </row>
    <row r="2034" spans="1:12" x14ac:dyDescent="0.2">
      <c r="A2034" s="1" t="s">
        <v>234</v>
      </c>
      <c r="B2034" s="1" t="s">
        <v>13</v>
      </c>
      <c r="C2034" s="2">
        <v>43630</v>
      </c>
      <c r="D2034" s="1" t="s">
        <v>137</v>
      </c>
      <c r="E2034" s="1"/>
      <c r="F2034" s="1" t="s">
        <v>1607</v>
      </c>
      <c r="G2034" s="3">
        <v>439.9</v>
      </c>
      <c r="H2034" s="3"/>
      <c r="I2034" s="1" t="s">
        <v>120</v>
      </c>
      <c r="J2034" s="1" t="s">
        <v>171</v>
      </c>
      <c r="K2034" s="1" t="s">
        <v>12</v>
      </c>
      <c r="L2034" s="1" t="s">
        <v>352</v>
      </c>
    </row>
    <row r="2035" spans="1:12" x14ac:dyDescent="0.2">
      <c r="A2035" s="1" t="s">
        <v>234</v>
      </c>
      <c r="B2035" s="1" t="s">
        <v>13</v>
      </c>
      <c r="C2035" s="2">
        <v>43630</v>
      </c>
      <c r="D2035" s="1" t="s">
        <v>137</v>
      </c>
      <c r="E2035" s="1"/>
      <c r="F2035" s="1" t="s">
        <v>1608</v>
      </c>
      <c r="G2035" s="3">
        <v>674.8</v>
      </c>
      <c r="H2035" s="3"/>
      <c r="I2035" s="1" t="s">
        <v>119</v>
      </c>
      <c r="J2035" s="1" t="s">
        <v>86</v>
      </c>
      <c r="K2035" s="1" t="s">
        <v>12</v>
      </c>
      <c r="L2035" s="1" t="s">
        <v>55</v>
      </c>
    </row>
    <row r="2036" spans="1:12" x14ac:dyDescent="0.2">
      <c r="A2036" s="1" t="s">
        <v>234</v>
      </c>
      <c r="B2036" s="1" t="s">
        <v>13</v>
      </c>
      <c r="C2036" s="2">
        <v>43630</v>
      </c>
      <c r="D2036" s="1" t="s">
        <v>137</v>
      </c>
      <c r="E2036" s="1"/>
      <c r="F2036" s="1" t="s">
        <v>1609</v>
      </c>
      <c r="G2036" s="3">
        <v>1884.98</v>
      </c>
      <c r="H2036" s="3"/>
      <c r="I2036" s="1" t="s">
        <v>119</v>
      </c>
      <c r="J2036" s="1" t="s">
        <v>86</v>
      </c>
      <c r="K2036" s="1" t="s">
        <v>12</v>
      </c>
      <c r="L2036" s="1" t="s">
        <v>289</v>
      </c>
    </row>
    <row r="2037" spans="1:12" x14ac:dyDescent="0.2">
      <c r="A2037" s="1" t="s">
        <v>234</v>
      </c>
      <c r="B2037" s="1" t="s">
        <v>13</v>
      </c>
      <c r="C2037" s="2">
        <v>43630</v>
      </c>
      <c r="D2037" s="1" t="s">
        <v>137</v>
      </c>
      <c r="E2037" s="1"/>
      <c r="F2037" s="1" t="s">
        <v>1610</v>
      </c>
      <c r="G2037" s="3">
        <v>885.81</v>
      </c>
      <c r="H2037" s="3"/>
      <c r="I2037" s="1" t="s">
        <v>83</v>
      </c>
      <c r="J2037" s="1" t="s">
        <v>175</v>
      </c>
      <c r="K2037" s="1" t="s">
        <v>84</v>
      </c>
      <c r="L2037" s="1" t="s">
        <v>114</v>
      </c>
    </row>
    <row r="2038" spans="1:12" x14ac:dyDescent="0.2">
      <c r="A2038" s="1" t="s">
        <v>234</v>
      </c>
      <c r="B2038" s="1" t="s">
        <v>13</v>
      </c>
      <c r="C2038" s="2">
        <v>43630</v>
      </c>
      <c r="D2038" s="1" t="s">
        <v>137</v>
      </c>
      <c r="E2038" s="1"/>
      <c r="F2038" s="1" t="s">
        <v>1611</v>
      </c>
      <c r="G2038" s="3">
        <v>646.1</v>
      </c>
      <c r="H2038" s="3"/>
      <c r="I2038" s="1" t="s">
        <v>119</v>
      </c>
      <c r="J2038" s="1" t="s">
        <v>86</v>
      </c>
      <c r="K2038" s="1" t="s">
        <v>12</v>
      </c>
      <c r="L2038" s="1" t="s">
        <v>358</v>
      </c>
    </row>
    <row r="2039" spans="1:12" x14ac:dyDescent="0.2">
      <c r="A2039" s="1" t="s">
        <v>234</v>
      </c>
      <c r="B2039" s="1" t="s">
        <v>13</v>
      </c>
      <c r="C2039" s="2">
        <v>43630</v>
      </c>
      <c r="D2039" s="1" t="s">
        <v>137</v>
      </c>
      <c r="E2039" s="1"/>
      <c r="F2039" s="1" t="s">
        <v>1612</v>
      </c>
      <c r="G2039" s="3">
        <v>1586.54</v>
      </c>
      <c r="H2039" s="3"/>
      <c r="I2039" s="1" t="s">
        <v>108</v>
      </c>
      <c r="J2039" s="1" t="s">
        <v>117</v>
      </c>
      <c r="K2039" s="1" t="s">
        <v>84</v>
      </c>
      <c r="L2039" s="1" t="s">
        <v>26</v>
      </c>
    </row>
    <row r="2040" spans="1:12" x14ac:dyDescent="0.2">
      <c r="A2040" s="1" t="s">
        <v>234</v>
      </c>
      <c r="B2040" s="1" t="s">
        <v>13</v>
      </c>
      <c r="C2040" s="2">
        <v>43630</v>
      </c>
      <c r="D2040" s="1" t="s">
        <v>137</v>
      </c>
      <c r="E2040" s="1"/>
      <c r="F2040" s="1" t="s">
        <v>1613</v>
      </c>
      <c r="G2040" s="3">
        <v>276.66000000000003</v>
      </c>
      <c r="H2040" s="3"/>
      <c r="I2040" s="1" t="s">
        <v>87</v>
      </c>
      <c r="J2040" s="1" t="s">
        <v>253</v>
      </c>
      <c r="K2040" s="1" t="s">
        <v>84</v>
      </c>
      <c r="L2040" s="1" t="s">
        <v>241</v>
      </c>
    </row>
    <row r="2041" spans="1:12" x14ac:dyDescent="0.2">
      <c r="A2041" s="1" t="s">
        <v>234</v>
      </c>
      <c r="B2041" s="1" t="s">
        <v>13</v>
      </c>
      <c r="C2041" s="2">
        <v>43630</v>
      </c>
      <c r="D2041" s="1" t="s">
        <v>137</v>
      </c>
      <c r="E2041" s="1"/>
      <c r="F2041" s="1" t="s">
        <v>1614</v>
      </c>
      <c r="G2041" s="3">
        <v>127.2</v>
      </c>
      <c r="H2041" s="3"/>
      <c r="I2041" s="1" t="s">
        <v>120</v>
      </c>
      <c r="J2041" s="1" t="s">
        <v>171</v>
      </c>
      <c r="K2041" s="1" t="s">
        <v>12</v>
      </c>
      <c r="L2041" s="1" t="s">
        <v>68</v>
      </c>
    </row>
    <row r="2042" spans="1:12" x14ac:dyDescent="0.2">
      <c r="A2042" s="1" t="s">
        <v>234</v>
      </c>
      <c r="B2042" s="1" t="s">
        <v>13</v>
      </c>
      <c r="C2042" s="2">
        <v>43630</v>
      </c>
      <c r="D2042" s="1" t="s">
        <v>137</v>
      </c>
      <c r="E2042" s="1"/>
      <c r="F2042" s="1" t="s">
        <v>1585</v>
      </c>
      <c r="G2042" s="3">
        <v>34.619999999999997</v>
      </c>
      <c r="H2042" s="3"/>
      <c r="I2042" s="1" t="s">
        <v>179</v>
      </c>
      <c r="J2042" s="1" t="s">
        <v>89</v>
      </c>
      <c r="K2042" s="1" t="s">
        <v>84</v>
      </c>
      <c r="L2042" s="1" t="s">
        <v>63</v>
      </c>
    </row>
    <row r="2043" spans="1:12" x14ac:dyDescent="0.2">
      <c r="A2043" s="1" t="s">
        <v>234</v>
      </c>
      <c r="B2043" s="1" t="s">
        <v>13</v>
      </c>
      <c r="C2043" s="2">
        <v>43630</v>
      </c>
      <c r="D2043" s="1" t="s">
        <v>137</v>
      </c>
      <c r="E2043" s="1"/>
      <c r="F2043" s="1" t="s">
        <v>1615</v>
      </c>
      <c r="G2043" s="3">
        <v>1292.06</v>
      </c>
      <c r="H2043" s="3"/>
      <c r="I2043" s="1" t="s">
        <v>106</v>
      </c>
      <c r="J2043" s="1" t="s">
        <v>121</v>
      </c>
      <c r="K2043" s="1" t="s">
        <v>12</v>
      </c>
      <c r="L2043" s="1" t="s">
        <v>65</v>
      </c>
    </row>
    <row r="2044" spans="1:12" x14ac:dyDescent="0.2">
      <c r="A2044" s="1" t="s">
        <v>234</v>
      </c>
      <c r="B2044" s="1" t="s">
        <v>13</v>
      </c>
      <c r="C2044" s="2">
        <v>43630</v>
      </c>
      <c r="D2044" s="1" t="s">
        <v>137</v>
      </c>
      <c r="E2044" s="1"/>
      <c r="F2044" s="1" t="s">
        <v>1616</v>
      </c>
      <c r="G2044" s="3">
        <v>1073.1400000000001</v>
      </c>
      <c r="H2044" s="3"/>
      <c r="I2044" s="1" t="s">
        <v>120</v>
      </c>
      <c r="J2044" s="1" t="s">
        <v>171</v>
      </c>
      <c r="K2044" s="1" t="s">
        <v>12</v>
      </c>
      <c r="L2044" s="1" t="s">
        <v>19</v>
      </c>
    </row>
    <row r="2045" spans="1:12" x14ac:dyDescent="0.2">
      <c r="A2045" s="1" t="s">
        <v>234</v>
      </c>
      <c r="B2045" s="1" t="s">
        <v>13</v>
      </c>
      <c r="C2045" s="2">
        <v>43630</v>
      </c>
      <c r="D2045" s="1" t="s">
        <v>137</v>
      </c>
      <c r="E2045" s="1"/>
      <c r="F2045" s="1" t="s">
        <v>1617</v>
      </c>
      <c r="G2045" s="3">
        <v>650.72</v>
      </c>
      <c r="H2045" s="3"/>
      <c r="I2045" s="1" t="s">
        <v>119</v>
      </c>
      <c r="J2045" s="1" t="s">
        <v>86</v>
      </c>
      <c r="K2045" s="1" t="s">
        <v>12</v>
      </c>
      <c r="L2045" s="1" t="s">
        <v>356</v>
      </c>
    </row>
    <row r="2046" spans="1:12" x14ac:dyDescent="0.2">
      <c r="A2046" s="1" t="s">
        <v>234</v>
      </c>
      <c r="B2046" s="1" t="s">
        <v>13</v>
      </c>
      <c r="C2046" s="2">
        <v>43630</v>
      </c>
      <c r="D2046" s="1" t="s">
        <v>137</v>
      </c>
      <c r="E2046" s="1"/>
      <c r="F2046" s="1" t="s">
        <v>1618</v>
      </c>
      <c r="G2046" s="3">
        <v>1209.98</v>
      </c>
      <c r="H2046" s="3"/>
      <c r="I2046" s="1" t="s">
        <v>119</v>
      </c>
      <c r="J2046" s="1" t="s">
        <v>86</v>
      </c>
      <c r="K2046" s="1" t="s">
        <v>12</v>
      </c>
      <c r="L2046" s="1" t="s">
        <v>382</v>
      </c>
    </row>
    <row r="2047" spans="1:12" x14ac:dyDescent="0.2">
      <c r="A2047" s="1" t="s">
        <v>234</v>
      </c>
      <c r="B2047" s="1" t="s">
        <v>13</v>
      </c>
      <c r="C2047" s="2">
        <v>43630</v>
      </c>
      <c r="D2047" s="1" t="s">
        <v>137</v>
      </c>
      <c r="E2047" s="1"/>
      <c r="F2047" s="1" t="s">
        <v>1614</v>
      </c>
      <c r="G2047" s="3">
        <v>577.11</v>
      </c>
      <c r="H2047" s="3"/>
      <c r="I2047" s="1" t="s">
        <v>87</v>
      </c>
      <c r="J2047" s="1" t="s">
        <v>116</v>
      </c>
      <c r="K2047" s="1" t="s">
        <v>12</v>
      </c>
      <c r="L2047" s="1" t="s">
        <v>68</v>
      </c>
    </row>
    <row r="2048" spans="1:12" x14ac:dyDescent="0.2">
      <c r="A2048" s="1" t="s">
        <v>234</v>
      </c>
      <c r="B2048" s="1" t="s">
        <v>13</v>
      </c>
      <c r="C2048" s="2">
        <v>43630</v>
      </c>
      <c r="D2048" s="1" t="s">
        <v>137</v>
      </c>
      <c r="E2048" s="1"/>
      <c r="F2048" s="1" t="s">
        <v>1619</v>
      </c>
      <c r="G2048" s="3">
        <v>1846.16</v>
      </c>
      <c r="H2048" s="3"/>
      <c r="I2048" s="1" t="s">
        <v>119</v>
      </c>
      <c r="J2048" s="1" t="s">
        <v>86</v>
      </c>
      <c r="K2048" s="1" t="s">
        <v>12</v>
      </c>
      <c r="L2048" s="1" t="s">
        <v>322</v>
      </c>
    </row>
    <row r="2049" spans="1:12" x14ac:dyDescent="0.2">
      <c r="A2049" s="1" t="s">
        <v>234</v>
      </c>
      <c r="B2049" s="1" t="s">
        <v>13</v>
      </c>
      <c r="C2049" s="2">
        <v>43630</v>
      </c>
      <c r="D2049" s="1" t="s">
        <v>137</v>
      </c>
      <c r="E2049" s="1"/>
      <c r="F2049" s="1" t="s">
        <v>1565</v>
      </c>
      <c r="G2049" s="3">
        <v>75</v>
      </c>
      <c r="H2049" s="3"/>
      <c r="I2049" s="1" t="s">
        <v>123</v>
      </c>
      <c r="J2049" s="1" t="s">
        <v>124</v>
      </c>
      <c r="K2049" s="1" t="s">
        <v>84</v>
      </c>
      <c r="L2049" s="1" t="s">
        <v>29</v>
      </c>
    </row>
    <row r="2050" spans="1:12" x14ac:dyDescent="0.2">
      <c r="A2050" s="1" t="s">
        <v>234</v>
      </c>
      <c r="B2050" s="1" t="s">
        <v>13</v>
      </c>
      <c r="C2050" s="2">
        <v>43630</v>
      </c>
      <c r="D2050" s="1" t="s">
        <v>137</v>
      </c>
      <c r="E2050" s="1"/>
      <c r="F2050" s="1" t="s">
        <v>1620</v>
      </c>
      <c r="G2050" s="3">
        <v>98.54</v>
      </c>
      <c r="H2050" s="3"/>
      <c r="I2050" s="1" t="s">
        <v>106</v>
      </c>
      <c r="J2050" s="1" t="s">
        <v>107</v>
      </c>
      <c r="K2050" s="1" t="s">
        <v>12</v>
      </c>
      <c r="L2050" s="1" t="s">
        <v>313</v>
      </c>
    </row>
    <row r="2051" spans="1:12" x14ac:dyDescent="0.2">
      <c r="A2051" s="1" t="s">
        <v>234</v>
      </c>
      <c r="B2051" s="1" t="s">
        <v>13</v>
      </c>
      <c r="C2051" s="2">
        <v>43630</v>
      </c>
      <c r="D2051" s="1" t="s">
        <v>137</v>
      </c>
      <c r="E2051" s="1"/>
      <c r="F2051" s="1" t="s">
        <v>1579</v>
      </c>
      <c r="G2051" s="3">
        <v>675</v>
      </c>
      <c r="H2051" s="3"/>
      <c r="I2051" s="1" t="s">
        <v>87</v>
      </c>
      <c r="J2051" s="1" t="s">
        <v>116</v>
      </c>
      <c r="K2051" s="1" t="s">
        <v>84</v>
      </c>
      <c r="L2051" s="1" t="s">
        <v>104</v>
      </c>
    </row>
    <row r="2052" spans="1:12" x14ac:dyDescent="0.2">
      <c r="A2052" s="1" t="s">
        <v>234</v>
      </c>
      <c r="B2052" s="1" t="s">
        <v>13</v>
      </c>
      <c r="C2052" s="2">
        <v>43630</v>
      </c>
      <c r="D2052" s="1" t="s">
        <v>137</v>
      </c>
      <c r="E2052" s="1"/>
      <c r="F2052" s="1" t="s">
        <v>1621</v>
      </c>
      <c r="G2052" s="3">
        <v>857.02</v>
      </c>
      <c r="H2052" s="3"/>
      <c r="I2052" s="1" t="s">
        <v>87</v>
      </c>
      <c r="J2052" s="1" t="s">
        <v>253</v>
      </c>
      <c r="K2052" s="1" t="s">
        <v>12</v>
      </c>
      <c r="L2052" s="1" t="s">
        <v>1047</v>
      </c>
    </row>
    <row r="2053" spans="1:12" x14ac:dyDescent="0.2">
      <c r="A2053" s="1" t="s">
        <v>234</v>
      </c>
      <c r="B2053" s="1" t="s">
        <v>13</v>
      </c>
      <c r="C2053" s="2">
        <v>43630</v>
      </c>
      <c r="D2053" s="1" t="s">
        <v>137</v>
      </c>
      <c r="E2053" s="1"/>
      <c r="F2053" s="1" t="s">
        <v>1622</v>
      </c>
      <c r="G2053" s="3">
        <v>917.99</v>
      </c>
      <c r="H2053" s="3"/>
      <c r="I2053" s="1" t="s">
        <v>83</v>
      </c>
      <c r="J2053" s="1" t="s">
        <v>176</v>
      </c>
      <c r="K2053" s="1" t="s">
        <v>12</v>
      </c>
      <c r="L2053" s="1" t="s">
        <v>347</v>
      </c>
    </row>
    <row r="2054" spans="1:12" x14ac:dyDescent="0.2">
      <c r="A2054" s="1" t="s">
        <v>234</v>
      </c>
      <c r="B2054" s="1" t="s">
        <v>13</v>
      </c>
      <c r="C2054" s="2">
        <v>43630</v>
      </c>
      <c r="D2054" s="1" t="s">
        <v>137</v>
      </c>
      <c r="E2054" s="1"/>
      <c r="F2054" s="1" t="s">
        <v>1623</v>
      </c>
      <c r="G2054" s="3">
        <v>791.12</v>
      </c>
      <c r="H2054" s="3"/>
      <c r="I2054" s="1" t="s">
        <v>83</v>
      </c>
      <c r="J2054" s="1" t="s">
        <v>176</v>
      </c>
      <c r="K2054" s="1" t="s">
        <v>12</v>
      </c>
      <c r="L2054" s="1" t="s">
        <v>405</v>
      </c>
    </row>
    <row r="2055" spans="1:12" x14ac:dyDescent="0.2">
      <c r="A2055" s="1" t="s">
        <v>234</v>
      </c>
      <c r="B2055" s="1" t="s">
        <v>13</v>
      </c>
      <c r="C2055" s="2">
        <v>43630</v>
      </c>
      <c r="D2055" s="1" t="s">
        <v>137</v>
      </c>
      <c r="E2055" s="1"/>
      <c r="F2055" s="1" t="s">
        <v>1624</v>
      </c>
      <c r="G2055" s="3">
        <v>1076.22</v>
      </c>
      <c r="H2055" s="3"/>
      <c r="I2055" s="1" t="s">
        <v>119</v>
      </c>
      <c r="J2055" s="1" t="s">
        <v>86</v>
      </c>
      <c r="K2055" s="1" t="s">
        <v>12</v>
      </c>
      <c r="L2055" s="1" t="s">
        <v>48</v>
      </c>
    </row>
    <row r="2056" spans="1:12" x14ac:dyDescent="0.2">
      <c r="A2056" s="1" t="s">
        <v>234</v>
      </c>
      <c r="B2056" s="1" t="s">
        <v>13</v>
      </c>
      <c r="C2056" s="2">
        <v>43630</v>
      </c>
      <c r="D2056" s="1" t="s">
        <v>137</v>
      </c>
      <c r="E2056" s="1"/>
      <c r="F2056" s="1" t="s">
        <v>1562</v>
      </c>
      <c r="G2056" s="3">
        <v>29.94</v>
      </c>
      <c r="H2056" s="3"/>
      <c r="I2056" s="1" t="s">
        <v>106</v>
      </c>
      <c r="J2056" s="1" t="s">
        <v>122</v>
      </c>
      <c r="K2056" s="1" t="s">
        <v>12</v>
      </c>
      <c r="L2056" s="1" t="s">
        <v>79</v>
      </c>
    </row>
    <row r="2057" spans="1:12" x14ac:dyDescent="0.2">
      <c r="A2057" s="1" t="s">
        <v>234</v>
      </c>
      <c r="B2057" s="1" t="s">
        <v>13</v>
      </c>
      <c r="C2057" s="2">
        <v>43630</v>
      </c>
      <c r="D2057" s="1" t="s">
        <v>137</v>
      </c>
      <c r="E2057" s="1"/>
      <c r="F2057" s="1" t="s">
        <v>1625</v>
      </c>
      <c r="G2057" s="3">
        <v>646.1</v>
      </c>
      <c r="H2057" s="3"/>
      <c r="I2057" s="1" t="s">
        <v>119</v>
      </c>
      <c r="J2057" s="1" t="s">
        <v>86</v>
      </c>
      <c r="K2057" s="1" t="s">
        <v>12</v>
      </c>
      <c r="L2057" s="1" t="s">
        <v>61</v>
      </c>
    </row>
    <row r="2058" spans="1:12" x14ac:dyDescent="0.2">
      <c r="A2058" s="1" t="s">
        <v>234</v>
      </c>
      <c r="B2058" s="1" t="s">
        <v>13</v>
      </c>
      <c r="C2058" s="2">
        <v>43630</v>
      </c>
      <c r="D2058" s="1" t="s">
        <v>137</v>
      </c>
      <c r="E2058" s="1"/>
      <c r="F2058" s="1" t="s">
        <v>1567</v>
      </c>
      <c r="G2058" s="3">
        <v>368.95</v>
      </c>
      <c r="H2058" s="3"/>
      <c r="I2058" s="1" t="s">
        <v>119</v>
      </c>
      <c r="J2058" s="1" t="s">
        <v>86</v>
      </c>
      <c r="K2058" s="1" t="s">
        <v>84</v>
      </c>
      <c r="L2058" s="1" t="s">
        <v>306</v>
      </c>
    </row>
    <row r="2059" spans="1:12" x14ac:dyDescent="0.2">
      <c r="A2059" s="1" t="s">
        <v>234</v>
      </c>
      <c r="B2059" s="1" t="s">
        <v>13</v>
      </c>
      <c r="C2059" s="2">
        <v>43630</v>
      </c>
      <c r="D2059" s="1" t="s">
        <v>137</v>
      </c>
      <c r="E2059" s="1"/>
      <c r="F2059" s="1" t="s">
        <v>1565</v>
      </c>
      <c r="G2059" s="3">
        <v>250</v>
      </c>
      <c r="H2059" s="3"/>
      <c r="I2059" s="1" t="s">
        <v>83</v>
      </c>
      <c r="J2059" s="1" t="s">
        <v>176</v>
      </c>
      <c r="K2059" s="1" t="s">
        <v>84</v>
      </c>
      <c r="L2059" s="1" t="s">
        <v>29</v>
      </c>
    </row>
    <row r="2060" spans="1:12" x14ac:dyDescent="0.2">
      <c r="A2060" s="1" t="s">
        <v>234</v>
      </c>
      <c r="B2060" s="1" t="s">
        <v>13</v>
      </c>
      <c r="C2060" s="2">
        <v>43630</v>
      </c>
      <c r="D2060" s="1" t="s">
        <v>137</v>
      </c>
      <c r="E2060" s="1"/>
      <c r="F2060" s="1" t="s">
        <v>1556</v>
      </c>
      <c r="G2060" s="3">
        <v>134.63</v>
      </c>
      <c r="H2060" s="3"/>
      <c r="I2060" s="1" t="s">
        <v>83</v>
      </c>
      <c r="J2060" s="1" t="s">
        <v>174</v>
      </c>
      <c r="K2060" s="1" t="s">
        <v>12</v>
      </c>
      <c r="L2060" s="1" t="s">
        <v>64</v>
      </c>
    </row>
    <row r="2061" spans="1:12" x14ac:dyDescent="0.2">
      <c r="A2061" s="1" t="s">
        <v>234</v>
      </c>
      <c r="B2061" s="1" t="s">
        <v>13</v>
      </c>
      <c r="C2061" s="2">
        <v>43630</v>
      </c>
      <c r="D2061" s="1" t="s">
        <v>137</v>
      </c>
      <c r="E2061" s="1"/>
      <c r="F2061" s="1" t="s">
        <v>1579</v>
      </c>
      <c r="G2061" s="3">
        <v>2094.23</v>
      </c>
      <c r="H2061" s="3"/>
      <c r="I2061" s="1" t="s">
        <v>119</v>
      </c>
      <c r="J2061" s="1" t="s">
        <v>86</v>
      </c>
      <c r="K2061" s="1" t="s">
        <v>84</v>
      </c>
      <c r="L2061" s="1" t="s">
        <v>104</v>
      </c>
    </row>
    <row r="2062" spans="1:12" x14ac:dyDescent="0.2">
      <c r="A2062" s="1" t="s">
        <v>234</v>
      </c>
      <c r="B2062" s="1" t="s">
        <v>13</v>
      </c>
      <c r="C2062" s="2">
        <v>43630</v>
      </c>
      <c r="D2062" s="1" t="s">
        <v>137</v>
      </c>
      <c r="E2062" s="1"/>
      <c r="F2062" s="1" t="s">
        <v>1604</v>
      </c>
      <c r="G2062" s="3">
        <v>238.78</v>
      </c>
      <c r="H2062" s="3"/>
      <c r="I2062" s="1" t="s">
        <v>119</v>
      </c>
      <c r="J2062" s="1" t="s">
        <v>86</v>
      </c>
      <c r="K2062" s="1" t="s">
        <v>12</v>
      </c>
      <c r="L2062" s="1" t="s">
        <v>33</v>
      </c>
    </row>
    <row r="2063" spans="1:12" x14ac:dyDescent="0.2">
      <c r="A2063" s="1" t="s">
        <v>234</v>
      </c>
      <c r="B2063" s="1" t="s">
        <v>13</v>
      </c>
      <c r="C2063" s="2">
        <v>43630</v>
      </c>
      <c r="D2063" s="1" t="s">
        <v>137</v>
      </c>
      <c r="E2063" s="1"/>
      <c r="F2063" s="1" t="s">
        <v>1626</v>
      </c>
      <c r="G2063" s="3">
        <v>237.18</v>
      </c>
      <c r="H2063" s="3"/>
      <c r="I2063" s="1" t="s">
        <v>119</v>
      </c>
      <c r="J2063" s="1" t="s">
        <v>86</v>
      </c>
      <c r="K2063" s="1" t="s">
        <v>12</v>
      </c>
      <c r="L2063" s="1" t="s">
        <v>95</v>
      </c>
    </row>
    <row r="2064" spans="1:12" x14ac:dyDescent="0.2">
      <c r="A2064" s="1" t="s">
        <v>234</v>
      </c>
      <c r="B2064" s="1" t="s">
        <v>13</v>
      </c>
      <c r="C2064" s="2">
        <v>43630</v>
      </c>
      <c r="D2064" s="1" t="s">
        <v>137</v>
      </c>
      <c r="E2064" s="1"/>
      <c r="F2064" s="1" t="s">
        <v>1590</v>
      </c>
      <c r="G2064" s="3">
        <v>733.12</v>
      </c>
      <c r="H2064" s="3"/>
      <c r="I2064" s="1" t="s">
        <v>119</v>
      </c>
      <c r="J2064" s="1" t="s">
        <v>86</v>
      </c>
      <c r="K2064" s="1" t="s">
        <v>84</v>
      </c>
      <c r="L2064" s="1" t="s">
        <v>51</v>
      </c>
    </row>
    <row r="2065" spans="1:12" x14ac:dyDescent="0.2">
      <c r="A2065" s="1" t="s">
        <v>234</v>
      </c>
      <c r="B2065" s="1" t="s">
        <v>13</v>
      </c>
      <c r="C2065" s="2">
        <v>43630</v>
      </c>
      <c r="D2065" s="1" t="s">
        <v>137</v>
      </c>
      <c r="E2065" s="1"/>
      <c r="F2065" s="1" t="s">
        <v>1571</v>
      </c>
      <c r="G2065" s="3">
        <v>88.87</v>
      </c>
      <c r="H2065" s="3"/>
      <c r="I2065" s="1" t="s">
        <v>83</v>
      </c>
      <c r="J2065" s="1" t="s">
        <v>301</v>
      </c>
      <c r="K2065" s="1" t="s">
        <v>12</v>
      </c>
      <c r="L2065" s="1" t="s">
        <v>57</v>
      </c>
    </row>
    <row r="2066" spans="1:12" x14ac:dyDescent="0.2">
      <c r="A2066" s="1" t="s">
        <v>234</v>
      </c>
      <c r="B2066" s="1" t="s">
        <v>13</v>
      </c>
      <c r="C2066" s="2">
        <v>43630</v>
      </c>
      <c r="D2066" s="1" t="s">
        <v>137</v>
      </c>
      <c r="E2066" s="1"/>
      <c r="F2066" s="1" t="s">
        <v>1603</v>
      </c>
      <c r="G2066" s="3">
        <v>565.77</v>
      </c>
      <c r="H2066" s="3"/>
      <c r="I2066" s="1" t="s">
        <v>106</v>
      </c>
      <c r="J2066" s="1" t="s">
        <v>121</v>
      </c>
      <c r="K2066" s="1" t="s">
        <v>12</v>
      </c>
      <c r="L2066" s="1" t="s">
        <v>25</v>
      </c>
    </row>
    <row r="2067" spans="1:12" x14ac:dyDescent="0.2">
      <c r="A2067" s="1" t="s">
        <v>234</v>
      </c>
      <c r="B2067" s="1" t="s">
        <v>13</v>
      </c>
      <c r="C2067" s="2">
        <v>43630</v>
      </c>
      <c r="D2067" s="1" t="s">
        <v>137</v>
      </c>
      <c r="E2067" s="1"/>
      <c r="F2067" s="1" t="s">
        <v>1627</v>
      </c>
      <c r="G2067" s="3">
        <v>1134.27</v>
      </c>
      <c r="H2067" s="3"/>
      <c r="I2067" s="1" t="s">
        <v>83</v>
      </c>
      <c r="J2067" s="1" t="s">
        <v>176</v>
      </c>
      <c r="K2067" s="1" t="s">
        <v>12</v>
      </c>
      <c r="L2067" s="1" t="s">
        <v>421</v>
      </c>
    </row>
    <row r="2068" spans="1:12" x14ac:dyDescent="0.2">
      <c r="A2068" s="1" t="s">
        <v>234</v>
      </c>
      <c r="B2068" s="1" t="s">
        <v>13</v>
      </c>
      <c r="C2068" s="2">
        <v>43630</v>
      </c>
      <c r="D2068" s="1" t="s">
        <v>137</v>
      </c>
      <c r="E2068" s="1"/>
      <c r="F2068" s="1" t="s">
        <v>1628</v>
      </c>
      <c r="G2068" s="3">
        <v>1183.74</v>
      </c>
      <c r="H2068" s="3"/>
      <c r="I2068" s="1" t="s">
        <v>83</v>
      </c>
      <c r="J2068" s="1" t="s">
        <v>174</v>
      </c>
      <c r="K2068" s="1" t="s">
        <v>12</v>
      </c>
      <c r="L2068" s="1" t="s">
        <v>73</v>
      </c>
    </row>
    <row r="2069" spans="1:12" x14ac:dyDescent="0.2">
      <c r="A2069" s="1" t="s">
        <v>234</v>
      </c>
      <c r="B2069" s="1" t="s">
        <v>13</v>
      </c>
      <c r="C2069" s="2">
        <v>43630</v>
      </c>
      <c r="D2069" s="1" t="s">
        <v>137</v>
      </c>
      <c r="E2069" s="1"/>
      <c r="F2069" s="1" t="s">
        <v>1629</v>
      </c>
      <c r="G2069" s="3">
        <v>1046.68</v>
      </c>
      <c r="H2069" s="3"/>
      <c r="I2069" s="1" t="s">
        <v>83</v>
      </c>
      <c r="J2069" s="1" t="s">
        <v>174</v>
      </c>
      <c r="K2069" s="1" t="s">
        <v>12</v>
      </c>
      <c r="L2069" s="1" t="s">
        <v>425</v>
      </c>
    </row>
    <row r="2070" spans="1:12" x14ac:dyDescent="0.2">
      <c r="A2070" s="1" t="s">
        <v>234</v>
      </c>
      <c r="B2070" s="1" t="s">
        <v>13</v>
      </c>
      <c r="C2070" s="2">
        <v>43630</v>
      </c>
      <c r="D2070" s="1" t="s">
        <v>137</v>
      </c>
      <c r="E2070" s="1"/>
      <c r="F2070" s="1" t="s">
        <v>1630</v>
      </c>
      <c r="G2070" s="3">
        <v>1030.04</v>
      </c>
      <c r="H2070" s="3"/>
      <c r="I2070" s="1" t="s">
        <v>119</v>
      </c>
      <c r="J2070" s="1" t="s">
        <v>86</v>
      </c>
      <c r="K2070" s="1" t="s">
        <v>12</v>
      </c>
      <c r="L2070" s="1" t="s">
        <v>395</v>
      </c>
    </row>
    <row r="2071" spans="1:12" x14ac:dyDescent="0.2">
      <c r="A2071" s="1" t="s">
        <v>234</v>
      </c>
      <c r="B2071" s="1" t="s">
        <v>13</v>
      </c>
      <c r="C2071" s="2">
        <v>43630</v>
      </c>
      <c r="D2071" s="1" t="s">
        <v>137</v>
      </c>
      <c r="E2071" s="1"/>
      <c r="F2071" s="1" t="s">
        <v>1631</v>
      </c>
      <c r="G2071" s="3">
        <v>489.69</v>
      </c>
      <c r="H2071" s="3"/>
      <c r="I2071" s="1" t="s">
        <v>185</v>
      </c>
      <c r="J2071" s="1" t="s">
        <v>126</v>
      </c>
      <c r="K2071" s="1" t="s">
        <v>12</v>
      </c>
      <c r="L2071" s="1" t="s">
        <v>97</v>
      </c>
    </row>
    <row r="2072" spans="1:12" x14ac:dyDescent="0.2">
      <c r="A2072" s="1" t="s">
        <v>234</v>
      </c>
      <c r="B2072" s="1" t="s">
        <v>13</v>
      </c>
      <c r="C2072" s="2">
        <v>43630</v>
      </c>
      <c r="D2072" s="1" t="s">
        <v>137</v>
      </c>
      <c r="E2072" s="1"/>
      <c r="F2072" s="1" t="s">
        <v>1612</v>
      </c>
      <c r="G2072" s="3">
        <v>85.38</v>
      </c>
      <c r="H2072" s="3"/>
      <c r="I2072" s="1" t="s">
        <v>106</v>
      </c>
      <c r="J2072" s="1" t="s">
        <v>121</v>
      </c>
      <c r="K2072" s="1" t="s">
        <v>84</v>
      </c>
      <c r="L2072" s="1" t="s">
        <v>26</v>
      </c>
    </row>
    <row r="2073" spans="1:12" x14ac:dyDescent="0.2">
      <c r="A2073" s="1" t="s">
        <v>234</v>
      </c>
      <c r="B2073" s="1" t="s">
        <v>13</v>
      </c>
      <c r="C2073" s="2">
        <v>43630</v>
      </c>
      <c r="D2073" s="1" t="s">
        <v>137</v>
      </c>
      <c r="E2073" s="1"/>
      <c r="F2073" s="1" t="s">
        <v>1565</v>
      </c>
      <c r="G2073" s="3">
        <v>500</v>
      </c>
      <c r="H2073" s="3"/>
      <c r="I2073" s="1" t="s">
        <v>87</v>
      </c>
      <c r="J2073" s="1" t="s">
        <v>116</v>
      </c>
      <c r="K2073" s="1" t="s">
        <v>84</v>
      </c>
      <c r="L2073" s="1" t="s">
        <v>29</v>
      </c>
    </row>
    <row r="2074" spans="1:12" x14ac:dyDescent="0.2">
      <c r="A2074" s="1" t="s">
        <v>234</v>
      </c>
      <c r="B2074" s="1" t="s">
        <v>13</v>
      </c>
      <c r="C2074" s="2">
        <v>43630</v>
      </c>
      <c r="D2074" s="1" t="s">
        <v>137</v>
      </c>
      <c r="E2074" s="1"/>
      <c r="F2074" s="1" t="s">
        <v>1632</v>
      </c>
      <c r="G2074" s="3">
        <v>703.79</v>
      </c>
      <c r="H2074" s="3"/>
      <c r="I2074" s="1" t="s">
        <v>119</v>
      </c>
      <c r="J2074" s="1" t="s">
        <v>86</v>
      </c>
      <c r="K2074" s="1" t="s">
        <v>12</v>
      </c>
      <c r="L2074" s="1" t="s">
        <v>449</v>
      </c>
    </row>
    <row r="2075" spans="1:12" x14ac:dyDescent="0.2">
      <c r="A2075" s="1" t="s">
        <v>234</v>
      </c>
      <c r="B2075" s="1" t="s">
        <v>13</v>
      </c>
      <c r="C2075" s="2">
        <v>43630</v>
      </c>
      <c r="D2075" s="1" t="s">
        <v>137</v>
      </c>
      <c r="E2075" s="1"/>
      <c r="F2075" s="1" t="s">
        <v>1633</v>
      </c>
      <c r="G2075" s="3">
        <v>2566.06</v>
      </c>
      <c r="H2075" s="3"/>
      <c r="I2075" s="1" t="s">
        <v>119</v>
      </c>
      <c r="J2075" s="1" t="s">
        <v>86</v>
      </c>
      <c r="K2075" s="1" t="s">
        <v>12</v>
      </c>
      <c r="L2075" s="1" t="s">
        <v>62</v>
      </c>
    </row>
    <row r="2076" spans="1:12" x14ac:dyDescent="0.2">
      <c r="A2076" s="1" t="s">
        <v>234</v>
      </c>
      <c r="B2076" s="1" t="s">
        <v>13</v>
      </c>
      <c r="C2076" s="2">
        <v>43630</v>
      </c>
      <c r="D2076" s="1" t="s">
        <v>137</v>
      </c>
      <c r="E2076" s="1"/>
      <c r="F2076" s="1" t="s">
        <v>1634</v>
      </c>
      <c r="G2076" s="3">
        <v>70.040000000000006</v>
      </c>
      <c r="H2076" s="3"/>
      <c r="I2076" s="1" t="s">
        <v>83</v>
      </c>
      <c r="J2076" s="1" t="s">
        <v>279</v>
      </c>
      <c r="K2076" s="1" t="s">
        <v>12</v>
      </c>
      <c r="L2076" s="1" t="s">
        <v>17</v>
      </c>
    </row>
    <row r="2077" spans="1:12" x14ac:dyDescent="0.2">
      <c r="A2077" s="1" t="s">
        <v>234</v>
      </c>
      <c r="B2077" s="1" t="s">
        <v>13</v>
      </c>
      <c r="C2077" s="2">
        <v>43630</v>
      </c>
      <c r="D2077" s="1" t="s">
        <v>137</v>
      </c>
      <c r="E2077" s="1"/>
      <c r="F2077" s="1" t="s">
        <v>1635</v>
      </c>
      <c r="G2077" s="3">
        <v>307.13</v>
      </c>
      <c r="H2077" s="3"/>
      <c r="I2077" s="1" t="s">
        <v>185</v>
      </c>
      <c r="J2077" s="1" t="s">
        <v>126</v>
      </c>
      <c r="K2077" s="1" t="s">
        <v>12</v>
      </c>
      <c r="L2077" s="1" t="s">
        <v>92</v>
      </c>
    </row>
    <row r="2078" spans="1:12" x14ac:dyDescent="0.2">
      <c r="A2078" s="1" t="s">
        <v>234</v>
      </c>
      <c r="B2078" s="1" t="s">
        <v>13</v>
      </c>
      <c r="C2078" s="2">
        <v>43630</v>
      </c>
      <c r="D2078" s="1" t="s">
        <v>137</v>
      </c>
      <c r="E2078" s="1"/>
      <c r="F2078" s="1" t="s">
        <v>1636</v>
      </c>
      <c r="G2078" s="3">
        <v>214.21</v>
      </c>
      <c r="H2078" s="3"/>
      <c r="I2078" s="1" t="s">
        <v>185</v>
      </c>
      <c r="J2078" s="1" t="s">
        <v>126</v>
      </c>
      <c r="K2078" s="1" t="s">
        <v>12</v>
      </c>
      <c r="L2078" s="1" t="s">
        <v>311</v>
      </c>
    </row>
    <row r="2079" spans="1:12" x14ac:dyDescent="0.2">
      <c r="A2079" s="1" t="s">
        <v>234</v>
      </c>
      <c r="B2079" s="1" t="s">
        <v>13</v>
      </c>
      <c r="C2079" s="2">
        <v>43630</v>
      </c>
      <c r="D2079" s="1" t="s">
        <v>137</v>
      </c>
      <c r="E2079" s="1"/>
      <c r="F2079" s="1" t="s">
        <v>1637</v>
      </c>
      <c r="G2079" s="3">
        <v>1216</v>
      </c>
      <c r="H2079" s="3"/>
      <c r="I2079" s="1" t="s">
        <v>106</v>
      </c>
      <c r="J2079" s="1" t="s">
        <v>121</v>
      </c>
      <c r="K2079" s="1" t="s">
        <v>12</v>
      </c>
      <c r="L2079" s="1" t="s">
        <v>317</v>
      </c>
    </row>
    <row r="2080" spans="1:12" x14ac:dyDescent="0.2">
      <c r="A2080" s="1" t="s">
        <v>234</v>
      </c>
      <c r="B2080" s="1" t="s">
        <v>13</v>
      </c>
      <c r="C2080" s="2">
        <v>43630</v>
      </c>
      <c r="D2080" s="1" t="s">
        <v>137</v>
      </c>
      <c r="E2080" s="1"/>
      <c r="F2080" s="1" t="s">
        <v>1638</v>
      </c>
      <c r="G2080" s="3">
        <v>491.19</v>
      </c>
      <c r="H2080" s="3"/>
      <c r="I2080" s="1" t="s">
        <v>87</v>
      </c>
      <c r="J2080" s="1" t="s">
        <v>116</v>
      </c>
      <c r="K2080" s="1" t="s">
        <v>12</v>
      </c>
      <c r="L2080" s="1" t="s">
        <v>77</v>
      </c>
    </row>
    <row r="2081" spans="1:12" x14ac:dyDescent="0.2">
      <c r="A2081" s="1" t="s">
        <v>234</v>
      </c>
      <c r="B2081" s="1" t="s">
        <v>13</v>
      </c>
      <c r="C2081" s="2">
        <v>43630</v>
      </c>
      <c r="D2081" s="1" t="s">
        <v>137</v>
      </c>
      <c r="E2081" s="1"/>
      <c r="F2081" s="1" t="s">
        <v>1639</v>
      </c>
      <c r="G2081" s="3">
        <v>1552.84</v>
      </c>
      <c r="H2081" s="3"/>
      <c r="I2081" s="1" t="s">
        <v>83</v>
      </c>
      <c r="J2081" s="1" t="s">
        <v>188</v>
      </c>
      <c r="K2081" s="1" t="s">
        <v>12</v>
      </c>
      <c r="L2081" s="1" t="s">
        <v>22</v>
      </c>
    </row>
    <row r="2082" spans="1:12" x14ac:dyDescent="0.2">
      <c r="A2082" s="1" t="s">
        <v>234</v>
      </c>
      <c r="B2082" s="1" t="s">
        <v>13</v>
      </c>
      <c r="C2082" s="2">
        <v>43630</v>
      </c>
      <c r="D2082" s="1" t="s">
        <v>137</v>
      </c>
      <c r="E2082" s="1"/>
      <c r="F2082" s="1" t="s">
        <v>1628</v>
      </c>
      <c r="G2082" s="3">
        <v>197.29</v>
      </c>
      <c r="H2082" s="3"/>
      <c r="I2082" s="1" t="s">
        <v>83</v>
      </c>
      <c r="J2082" s="1" t="s">
        <v>176</v>
      </c>
      <c r="K2082" s="1" t="s">
        <v>12</v>
      </c>
      <c r="L2082" s="1" t="s">
        <v>73</v>
      </c>
    </row>
    <row r="2083" spans="1:12" x14ac:dyDescent="0.2">
      <c r="A2083" s="1" t="s">
        <v>234</v>
      </c>
      <c r="B2083" s="1" t="s">
        <v>13</v>
      </c>
      <c r="C2083" s="2">
        <v>43630</v>
      </c>
      <c r="D2083" s="1" t="s">
        <v>137</v>
      </c>
      <c r="E2083" s="1"/>
      <c r="F2083" s="1" t="s">
        <v>1640</v>
      </c>
      <c r="G2083" s="3">
        <v>2184.14</v>
      </c>
      <c r="H2083" s="3"/>
      <c r="I2083" s="1" t="s">
        <v>83</v>
      </c>
      <c r="J2083" s="1" t="s">
        <v>176</v>
      </c>
      <c r="K2083" s="1" t="s">
        <v>12</v>
      </c>
      <c r="L2083" s="1" t="s">
        <v>47</v>
      </c>
    </row>
    <row r="2084" spans="1:12" x14ac:dyDescent="0.2">
      <c r="A2084" s="1" t="s">
        <v>234</v>
      </c>
      <c r="B2084" s="1" t="s">
        <v>13</v>
      </c>
      <c r="C2084" s="2">
        <v>43630</v>
      </c>
      <c r="D2084" s="1" t="s">
        <v>137</v>
      </c>
      <c r="E2084" s="1"/>
      <c r="F2084" s="1" t="s">
        <v>1641</v>
      </c>
      <c r="G2084" s="3">
        <v>655.16</v>
      </c>
      <c r="H2084" s="3"/>
      <c r="I2084" s="1" t="s">
        <v>119</v>
      </c>
      <c r="J2084" s="1" t="s">
        <v>86</v>
      </c>
      <c r="K2084" s="1" t="s">
        <v>12</v>
      </c>
      <c r="L2084" s="1" t="s">
        <v>39</v>
      </c>
    </row>
    <row r="2085" spans="1:12" x14ac:dyDescent="0.2">
      <c r="A2085" s="1" t="s">
        <v>234</v>
      </c>
      <c r="B2085" s="1" t="s">
        <v>13</v>
      </c>
      <c r="C2085" s="2">
        <v>43630</v>
      </c>
      <c r="D2085" s="1" t="s">
        <v>137</v>
      </c>
      <c r="E2085" s="1"/>
      <c r="F2085" s="1" t="s">
        <v>1642</v>
      </c>
      <c r="G2085" s="3">
        <v>1545.66</v>
      </c>
      <c r="H2085" s="3"/>
      <c r="I2085" s="1" t="s">
        <v>119</v>
      </c>
      <c r="J2085" s="1" t="s">
        <v>86</v>
      </c>
      <c r="K2085" s="1" t="s">
        <v>12</v>
      </c>
      <c r="L2085" s="1" t="s">
        <v>41</v>
      </c>
    </row>
    <row r="2086" spans="1:12" x14ac:dyDescent="0.2">
      <c r="A2086" s="1" t="s">
        <v>234</v>
      </c>
      <c r="B2086" s="1" t="s">
        <v>13</v>
      </c>
      <c r="C2086" s="2">
        <v>43630</v>
      </c>
      <c r="D2086" s="1" t="s">
        <v>137</v>
      </c>
      <c r="E2086" s="1"/>
      <c r="F2086" s="1" t="s">
        <v>1590</v>
      </c>
      <c r="G2086" s="3">
        <v>152.72999999999999</v>
      </c>
      <c r="H2086" s="3"/>
      <c r="I2086" s="1" t="s">
        <v>85</v>
      </c>
      <c r="J2086" s="1" t="s">
        <v>125</v>
      </c>
      <c r="K2086" s="1" t="s">
        <v>84</v>
      </c>
      <c r="L2086" s="1" t="s">
        <v>51</v>
      </c>
    </row>
    <row r="2087" spans="1:12" x14ac:dyDescent="0.2">
      <c r="A2087" s="1" t="s">
        <v>234</v>
      </c>
      <c r="B2087" s="1" t="s">
        <v>13</v>
      </c>
      <c r="C2087" s="2">
        <v>43630</v>
      </c>
      <c r="D2087" s="1" t="s">
        <v>137</v>
      </c>
      <c r="E2087" s="1"/>
      <c r="F2087" s="1" t="s">
        <v>1613</v>
      </c>
      <c r="G2087" s="3">
        <v>202.43</v>
      </c>
      <c r="H2087" s="3"/>
      <c r="I2087" s="1" t="s">
        <v>123</v>
      </c>
      <c r="J2087" s="1" t="s">
        <v>124</v>
      </c>
      <c r="K2087" s="1" t="s">
        <v>84</v>
      </c>
      <c r="L2087" s="1" t="s">
        <v>241</v>
      </c>
    </row>
    <row r="2088" spans="1:12" x14ac:dyDescent="0.2">
      <c r="A2088" s="1" t="s">
        <v>234</v>
      </c>
      <c r="B2088" s="1" t="s">
        <v>13</v>
      </c>
      <c r="C2088" s="2">
        <v>43630</v>
      </c>
      <c r="D2088" s="1" t="s">
        <v>137</v>
      </c>
      <c r="E2088" s="1"/>
      <c r="F2088" s="1" t="s">
        <v>1562</v>
      </c>
      <c r="G2088" s="3">
        <v>113.4</v>
      </c>
      <c r="H2088" s="3"/>
      <c r="I2088" s="1" t="s">
        <v>123</v>
      </c>
      <c r="J2088" s="1" t="s">
        <v>124</v>
      </c>
      <c r="K2088" s="1" t="s">
        <v>12</v>
      </c>
      <c r="L2088" s="1" t="s">
        <v>79</v>
      </c>
    </row>
    <row r="2089" spans="1:12" x14ac:dyDescent="0.2">
      <c r="A2089" s="1" t="s">
        <v>234</v>
      </c>
      <c r="B2089" s="1" t="s">
        <v>13</v>
      </c>
      <c r="C2089" s="2">
        <v>43630</v>
      </c>
      <c r="D2089" s="1" t="s">
        <v>137</v>
      </c>
      <c r="E2089" s="1"/>
      <c r="F2089" s="1" t="s">
        <v>1603</v>
      </c>
      <c r="G2089" s="3">
        <v>506.21</v>
      </c>
      <c r="H2089" s="3"/>
      <c r="I2089" s="1" t="s">
        <v>106</v>
      </c>
      <c r="J2089" s="1" t="s">
        <v>122</v>
      </c>
      <c r="K2089" s="1" t="s">
        <v>12</v>
      </c>
      <c r="L2089" s="1" t="s">
        <v>25</v>
      </c>
    </row>
    <row r="2090" spans="1:12" x14ac:dyDescent="0.2">
      <c r="A2090" s="1" t="s">
        <v>234</v>
      </c>
      <c r="B2090" s="1" t="s">
        <v>13</v>
      </c>
      <c r="C2090" s="2">
        <v>43630</v>
      </c>
      <c r="D2090" s="1" t="s">
        <v>137</v>
      </c>
      <c r="E2090" s="1"/>
      <c r="F2090" s="1" t="s">
        <v>1643</v>
      </c>
      <c r="G2090" s="3">
        <v>736.87</v>
      </c>
      <c r="H2090" s="3"/>
      <c r="I2090" s="1" t="s">
        <v>119</v>
      </c>
      <c r="J2090" s="1" t="s">
        <v>86</v>
      </c>
      <c r="K2090" s="1" t="s">
        <v>12</v>
      </c>
      <c r="L2090" s="1" t="s">
        <v>35</v>
      </c>
    </row>
    <row r="2091" spans="1:12" x14ac:dyDescent="0.2">
      <c r="A2091" s="1" t="s">
        <v>234</v>
      </c>
      <c r="B2091" s="1" t="s">
        <v>13</v>
      </c>
      <c r="C2091" s="2">
        <v>43630</v>
      </c>
      <c r="D2091" s="1" t="s">
        <v>137</v>
      </c>
      <c r="E2091" s="1"/>
      <c r="F2091" s="1" t="s">
        <v>1644</v>
      </c>
      <c r="G2091" s="3">
        <v>480.66</v>
      </c>
      <c r="H2091" s="3"/>
      <c r="I2091" s="1" t="s">
        <v>119</v>
      </c>
      <c r="J2091" s="1" t="s">
        <v>86</v>
      </c>
      <c r="K2091" s="1" t="s">
        <v>12</v>
      </c>
      <c r="L2091" s="1" t="s">
        <v>40</v>
      </c>
    </row>
    <row r="2092" spans="1:12" x14ac:dyDescent="0.2">
      <c r="A2092" s="1" t="s">
        <v>234</v>
      </c>
      <c r="B2092" s="1" t="s">
        <v>13</v>
      </c>
      <c r="C2092" s="2">
        <v>43630</v>
      </c>
      <c r="D2092" s="1" t="s">
        <v>137</v>
      </c>
      <c r="E2092" s="1"/>
      <c r="F2092" s="1" t="s">
        <v>1645</v>
      </c>
      <c r="G2092" s="3">
        <v>918.42</v>
      </c>
      <c r="H2092" s="3"/>
      <c r="I2092" s="1" t="s">
        <v>119</v>
      </c>
      <c r="J2092" s="1" t="s">
        <v>86</v>
      </c>
      <c r="K2092" s="1" t="s">
        <v>12</v>
      </c>
      <c r="L2092" s="1" t="s">
        <v>94</v>
      </c>
    </row>
    <row r="2093" spans="1:12" x14ac:dyDescent="0.2">
      <c r="A2093" s="1" t="s">
        <v>234</v>
      </c>
      <c r="B2093" s="1" t="s">
        <v>13</v>
      </c>
      <c r="C2093" s="2">
        <v>43630</v>
      </c>
      <c r="D2093" s="1" t="s">
        <v>137</v>
      </c>
      <c r="E2093" s="1"/>
      <c r="F2093" s="1" t="s">
        <v>1646</v>
      </c>
      <c r="G2093" s="3">
        <v>1212.32</v>
      </c>
      <c r="H2093" s="3"/>
      <c r="I2093" s="1" t="s">
        <v>119</v>
      </c>
      <c r="J2093" s="1" t="s">
        <v>86</v>
      </c>
      <c r="K2093" s="1" t="s">
        <v>12</v>
      </c>
      <c r="L2093" s="1" t="s">
        <v>67</v>
      </c>
    </row>
    <row r="2094" spans="1:12" x14ac:dyDescent="0.2">
      <c r="A2094" s="1" t="s">
        <v>234</v>
      </c>
      <c r="B2094" s="1" t="s">
        <v>13</v>
      </c>
      <c r="C2094" s="2">
        <v>43630</v>
      </c>
      <c r="D2094" s="1" t="s">
        <v>137</v>
      </c>
      <c r="E2094" s="1"/>
      <c r="F2094" s="1" t="s">
        <v>1647</v>
      </c>
      <c r="G2094" s="3">
        <v>1516.71</v>
      </c>
      <c r="H2094" s="3"/>
      <c r="I2094" s="1" t="s">
        <v>119</v>
      </c>
      <c r="J2094" s="1" t="s">
        <v>86</v>
      </c>
      <c r="K2094" s="1" t="s">
        <v>12</v>
      </c>
      <c r="L2094" s="1" t="s">
        <v>54</v>
      </c>
    </row>
    <row r="2095" spans="1:12" x14ac:dyDescent="0.2">
      <c r="A2095" s="1" t="s">
        <v>234</v>
      </c>
      <c r="B2095" s="1" t="s">
        <v>13</v>
      </c>
      <c r="C2095" s="2">
        <v>43630</v>
      </c>
      <c r="D2095" s="1" t="s">
        <v>137</v>
      </c>
      <c r="E2095" s="1"/>
      <c r="F2095" s="1" t="s">
        <v>1648</v>
      </c>
      <c r="G2095" s="3">
        <v>68.95</v>
      </c>
      <c r="H2095" s="3"/>
      <c r="I2095" s="1" t="s">
        <v>85</v>
      </c>
      <c r="J2095" s="1" t="s">
        <v>125</v>
      </c>
      <c r="K2095" s="1" t="s">
        <v>84</v>
      </c>
      <c r="L2095" s="1" t="s">
        <v>409</v>
      </c>
    </row>
    <row r="2096" spans="1:12" x14ac:dyDescent="0.2">
      <c r="A2096" s="1" t="s">
        <v>234</v>
      </c>
      <c r="B2096" s="1" t="s">
        <v>13</v>
      </c>
      <c r="C2096" s="2">
        <v>43630</v>
      </c>
      <c r="D2096" s="1" t="s">
        <v>137</v>
      </c>
      <c r="E2096" s="1"/>
      <c r="F2096" s="1" t="s">
        <v>1591</v>
      </c>
      <c r="G2096" s="3">
        <v>345.64</v>
      </c>
      <c r="H2096" s="3"/>
      <c r="I2096" s="1" t="s">
        <v>123</v>
      </c>
      <c r="J2096" s="1" t="s">
        <v>124</v>
      </c>
      <c r="K2096" s="1" t="s">
        <v>12</v>
      </c>
      <c r="L2096" s="1" t="s">
        <v>1592</v>
      </c>
    </row>
    <row r="2097" spans="1:12" x14ac:dyDescent="0.2">
      <c r="A2097" s="1" t="s">
        <v>234</v>
      </c>
      <c r="B2097" s="1" t="s">
        <v>13</v>
      </c>
      <c r="C2097" s="2">
        <v>43630</v>
      </c>
      <c r="D2097" s="1" t="s">
        <v>137</v>
      </c>
      <c r="E2097" s="1"/>
      <c r="F2097" s="1" t="s">
        <v>1649</v>
      </c>
      <c r="G2097" s="3">
        <v>264.60000000000002</v>
      </c>
      <c r="H2097" s="3"/>
      <c r="I2097" s="1" t="s">
        <v>123</v>
      </c>
      <c r="J2097" s="1" t="s">
        <v>124</v>
      </c>
      <c r="K2097" s="1" t="s">
        <v>12</v>
      </c>
      <c r="L2097" s="1" t="s">
        <v>1650</v>
      </c>
    </row>
    <row r="2098" spans="1:12" x14ac:dyDescent="0.2">
      <c r="A2098" s="1" t="s">
        <v>234</v>
      </c>
      <c r="B2098" s="1" t="s">
        <v>13</v>
      </c>
      <c r="C2098" s="2">
        <v>43630</v>
      </c>
      <c r="D2098" s="1" t="s">
        <v>137</v>
      </c>
      <c r="E2098" s="1"/>
      <c r="F2098" s="1" t="s">
        <v>1651</v>
      </c>
      <c r="G2098" s="3">
        <v>1241.6400000000001</v>
      </c>
      <c r="H2098" s="3"/>
      <c r="I2098" s="1" t="s">
        <v>120</v>
      </c>
      <c r="J2098" s="1" t="s">
        <v>171</v>
      </c>
      <c r="K2098" s="1" t="s">
        <v>12</v>
      </c>
      <c r="L2098" s="1" t="s">
        <v>473</v>
      </c>
    </row>
    <row r="2099" spans="1:12" x14ac:dyDescent="0.2">
      <c r="A2099" s="1" t="s">
        <v>234</v>
      </c>
      <c r="B2099" s="1" t="s">
        <v>13</v>
      </c>
      <c r="C2099" s="2">
        <v>43630</v>
      </c>
      <c r="D2099" s="1" t="s">
        <v>137</v>
      </c>
      <c r="E2099" s="1"/>
      <c r="F2099" s="1" t="s">
        <v>1652</v>
      </c>
      <c r="G2099" s="3">
        <v>336</v>
      </c>
      <c r="H2099" s="3"/>
      <c r="I2099" s="1" t="s">
        <v>83</v>
      </c>
      <c r="J2099" s="1" t="s">
        <v>176</v>
      </c>
      <c r="K2099" s="1" t="s">
        <v>12</v>
      </c>
      <c r="L2099" s="1" t="s">
        <v>1653</v>
      </c>
    </row>
    <row r="2100" spans="1:12" x14ac:dyDescent="0.2">
      <c r="A2100" s="1" t="s">
        <v>234</v>
      </c>
      <c r="B2100" s="1" t="s">
        <v>13</v>
      </c>
      <c r="C2100" s="2">
        <v>43630</v>
      </c>
      <c r="D2100" s="1" t="s">
        <v>137</v>
      </c>
      <c r="E2100" s="1"/>
      <c r="F2100" s="1" t="s">
        <v>1613</v>
      </c>
      <c r="G2100" s="3">
        <v>2769.98</v>
      </c>
      <c r="H2100" s="3"/>
      <c r="I2100" s="1" t="s">
        <v>119</v>
      </c>
      <c r="J2100" s="1" t="s">
        <v>86</v>
      </c>
      <c r="K2100" s="1" t="s">
        <v>84</v>
      </c>
      <c r="L2100" s="1" t="s">
        <v>241</v>
      </c>
    </row>
    <row r="2101" spans="1:12" x14ac:dyDescent="0.2">
      <c r="A2101" s="1" t="s">
        <v>234</v>
      </c>
      <c r="B2101" s="1" t="s">
        <v>13</v>
      </c>
      <c r="C2101" s="2">
        <v>43630</v>
      </c>
      <c r="D2101" s="1" t="s">
        <v>137</v>
      </c>
      <c r="E2101" s="1"/>
      <c r="F2101" s="1" t="s">
        <v>1654</v>
      </c>
      <c r="G2101" s="3">
        <v>894.82</v>
      </c>
      <c r="H2101" s="3"/>
      <c r="I2101" s="1" t="s">
        <v>119</v>
      </c>
      <c r="J2101" s="1" t="s">
        <v>86</v>
      </c>
      <c r="K2101" s="1" t="s">
        <v>12</v>
      </c>
      <c r="L2101" s="1" t="s">
        <v>446</v>
      </c>
    </row>
    <row r="2102" spans="1:12" x14ac:dyDescent="0.2">
      <c r="A2102" s="1" t="s">
        <v>234</v>
      </c>
      <c r="B2102" s="1" t="s">
        <v>13</v>
      </c>
      <c r="C2102" s="2">
        <v>43630</v>
      </c>
      <c r="D2102" s="1" t="s">
        <v>137</v>
      </c>
      <c r="E2102" s="1"/>
      <c r="F2102" s="1" t="s">
        <v>1655</v>
      </c>
      <c r="G2102" s="3">
        <v>657.79</v>
      </c>
      <c r="H2102" s="3"/>
      <c r="I2102" s="1" t="s">
        <v>119</v>
      </c>
      <c r="J2102" s="1" t="s">
        <v>86</v>
      </c>
      <c r="K2102" s="1" t="s">
        <v>12</v>
      </c>
      <c r="L2102" s="1" t="s">
        <v>275</v>
      </c>
    </row>
    <row r="2103" spans="1:12" x14ac:dyDescent="0.2">
      <c r="A2103" s="1" t="s">
        <v>234</v>
      </c>
      <c r="B2103" s="1" t="s">
        <v>13</v>
      </c>
      <c r="C2103" s="2">
        <v>43630</v>
      </c>
      <c r="D2103" s="1" t="s">
        <v>137</v>
      </c>
      <c r="E2103" s="1"/>
      <c r="F2103" s="1" t="s">
        <v>1656</v>
      </c>
      <c r="G2103" s="3">
        <v>2137.37</v>
      </c>
      <c r="H2103" s="3"/>
      <c r="I2103" s="1" t="s">
        <v>119</v>
      </c>
      <c r="J2103" s="1" t="s">
        <v>86</v>
      </c>
      <c r="K2103" s="1" t="s">
        <v>12</v>
      </c>
      <c r="L2103" s="1" t="s">
        <v>24</v>
      </c>
    </row>
    <row r="2104" spans="1:12" x14ac:dyDescent="0.2">
      <c r="A2104" s="1" t="s">
        <v>234</v>
      </c>
      <c r="B2104" s="1" t="s">
        <v>13</v>
      </c>
      <c r="C2104" s="2">
        <v>43630</v>
      </c>
      <c r="D2104" s="1" t="s">
        <v>137</v>
      </c>
      <c r="E2104" s="1"/>
      <c r="F2104" s="1" t="s">
        <v>1657</v>
      </c>
      <c r="G2104" s="3">
        <v>864.19</v>
      </c>
      <c r="H2104" s="3"/>
      <c r="I2104" s="1" t="s">
        <v>119</v>
      </c>
      <c r="J2104" s="1" t="s">
        <v>86</v>
      </c>
      <c r="K2104" s="1" t="s">
        <v>12</v>
      </c>
      <c r="L2104" s="1" t="s">
        <v>456</v>
      </c>
    </row>
    <row r="2105" spans="1:12" x14ac:dyDescent="0.2">
      <c r="A2105" s="1" t="s">
        <v>234</v>
      </c>
      <c r="B2105" s="1" t="s">
        <v>13</v>
      </c>
      <c r="C2105" s="2">
        <v>43630</v>
      </c>
      <c r="D2105" s="1" t="s">
        <v>137</v>
      </c>
      <c r="E2105" s="1"/>
      <c r="F2105" s="1" t="s">
        <v>1567</v>
      </c>
      <c r="G2105" s="3">
        <v>55.37</v>
      </c>
      <c r="H2105" s="3"/>
      <c r="I2105" s="1" t="s">
        <v>108</v>
      </c>
      <c r="J2105" s="1" t="s">
        <v>117</v>
      </c>
      <c r="K2105" s="1" t="s">
        <v>84</v>
      </c>
      <c r="L2105" s="1" t="s">
        <v>306</v>
      </c>
    </row>
    <row r="2106" spans="1:12" x14ac:dyDescent="0.2">
      <c r="A2106" s="1" t="s">
        <v>234</v>
      </c>
      <c r="B2106" s="1" t="s">
        <v>13</v>
      </c>
      <c r="C2106" s="2">
        <v>43630</v>
      </c>
      <c r="D2106" s="1" t="s">
        <v>137</v>
      </c>
      <c r="E2106" s="1"/>
      <c r="F2106" s="1" t="s">
        <v>1565</v>
      </c>
      <c r="G2106" s="3">
        <v>71.25</v>
      </c>
      <c r="H2106" s="3"/>
      <c r="I2106" s="1" t="s">
        <v>108</v>
      </c>
      <c r="J2106" s="1" t="s">
        <v>117</v>
      </c>
      <c r="K2106" s="1" t="s">
        <v>84</v>
      </c>
      <c r="L2106" s="1" t="s">
        <v>29</v>
      </c>
    </row>
    <row r="2107" spans="1:12" x14ac:dyDescent="0.2">
      <c r="A2107" s="1" t="s">
        <v>234</v>
      </c>
      <c r="B2107" s="1" t="s">
        <v>13</v>
      </c>
      <c r="C2107" s="2">
        <v>43630</v>
      </c>
      <c r="D2107" s="1" t="s">
        <v>137</v>
      </c>
      <c r="E2107" s="1"/>
      <c r="F2107" s="1" t="s">
        <v>1658</v>
      </c>
      <c r="G2107" s="3">
        <v>641.74</v>
      </c>
      <c r="H2107" s="3"/>
      <c r="I2107" s="1" t="s">
        <v>119</v>
      </c>
      <c r="J2107" s="1" t="s">
        <v>86</v>
      </c>
      <c r="K2107" s="1" t="s">
        <v>12</v>
      </c>
      <c r="L2107" s="1" t="s">
        <v>364</v>
      </c>
    </row>
    <row r="2108" spans="1:12" x14ac:dyDescent="0.2">
      <c r="A2108" s="1" t="s">
        <v>234</v>
      </c>
      <c r="B2108" s="1" t="s">
        <v>13</v>
      </c>
      <c r="C2108" s="2">
        <v>43630</v>
      </c>
      <c r="D2108" s="1" t="s">
        <v>137</v>
      </c>
      <c r="E2108" s="1"/>
      <c r="F2108" s="1" t="s">
        <v>1648</v>
      </c>
      <c r="G2108" s="3">
        <v>187.69</v>
      </c>
      <c r="H2108" s="3"/>
      <c r="I2108" s="1" t="s">
        <v>119</v>
      </c>
      <c r="J2108" s="1" t="s">
        <v>86</v>
      </c>
      <c r="K2108" s="1" t="s">
        <v>84</v>
      </c>
      <c r="L2108" s="1" t="s">
        <v>409</v>
      </c>
    </row>
    <row r="2109" spans="1:12" x14ac:dyDescent="0.2">
      <c r="A2109" s="1" t="s">
        <v>234</v>
      </c>
      <c r="B2109" s="1" t="s">
        <v>13</v>
      </c>
      <c r="C2109" s="2">
        <v>43630</v>
      </c>
      <c r="D2109" s="1" t="s">
        <v>137</v>
      </c>
      <c r="E2109" s="1"/>
      <c r="F2109" s="1" t="s">
        <v>1659</v>
      </c>
      <c r="G2109" s="3">
        <v>2294.86</v>
      </c>
      <c r="H2109" s="3"/>
      <c r="I2109" s="1" t="s">
        <v>119</v>
      </c>
      <c r="J2109" s="1" t="s">
        <v>86</v>
      </c>
      <c r="K2109" s="1" t="s">
        <v>12</v>
      </c>
      <c r="L2109" s="1" t="s">
        <v>433</v>
      </c>
    </row>
    <row r="2110" spans="1:12" x14ac:dyDescent="0.2">
      <c r="A2110" s="1" t="s">
        <v>234</v>
      </c>
      <c r="B2110" s="1" t="s">
        <v>13</v>
      </c>
      <c r="C2110" s="2">
        <v>43630</v>
      </c>
      <c r="D2110" s="1" t="s">
        <v>137</v>
      </c>
      <c r="E2110" s="1"/>
      <c r="F2110" s="1" t="s">
        <v>1562</v>
      </c>
      <c r="G2110" s="3">
        <v>68.040000000000006</v>
      </c>
      <c r="H2110" s="3"/>
      <c r="I2110" s="1" t="s">
        <v>185</v>
      </c>
      <c r="J2110" s="1" t="s">
        <v>126</v>
      </c>
      <c r="K2110" s="1" t="s">
        <v>12</v>
      </c>
      <c r="L2110" s="1" t="s">
        <v>79</v>
      </c>
    </row>
    <row r="2111" spans="1:12" x14ac:dyDescent="0.2">
      <c r="A2111" s="1" t="s">
        <v>234</v>
      </c>
      <c r="B2111" s="1" t="s">
        <v>13</v>
      </c>
      <c r="C2111" s="2">
        <v>43630</v>
      </c>
      <c r="D2111" s="1" t="s">
        <v>137</v>
      </c>
      <c r="E2111" s="1"/>
      <c r="F2111" s="1" t="s">
        <v>1614</v>
      </c>
      <c r="G2111" s="3">
        <v>226.13</v>
      </c>
      <c r="H2111" s="3"/>
      <c r="I2111" s="1" t="s">
        <v>119</v>
      </c>
      <c r="J2111" s="1" t="s">
        <v>86</v>
      </c>
      <c r="K2111" s="1" t="s">
        <v>12</v>
      </c>
      <c r="L2111" s="1" t="s">
        <v>68</v>
      </c>
    </row>
    <row r="2112" spans="1:12" x14ac:dyDescent="0.2">
      <c r="A2112" s="1" t="s">
        <v>234</v>
      </c>
      <c r="B2112" s="1" t="s">
        <v>13</v>
      </c>
      <c r="C2112" s="2">
        <v>43630</v>
      </c>
      <c r="D2112" s="1" t="s">
        <v>137</v>
      </c>
      <c r="E2112" s="1"/>
      <c r="F2112" s="1" t="s">
        <v>1660</v>
      </c>
      <c r="G2112" s="3">
        <v>652.84</v>
      </c>
      <c r="H2112" s="3"/>
      <c r="I2112" s="1" t="s">
        <v>119</v>
      </c>
      <c r="J2112" s="1" t="s">
        <v>86</v>
      </c>
      <c r="K2112" s="1" t="s">
        <v>12</v>
      </c>
      <c r="L2112" s="1" t="s">
        <v>376</v>
      </c>
    </row>
    <row r="2113" spans="1:12" x14ac:dyDescent="0.2">
      <c r="A2113" s="1" t="s">
        <v>234</v>
      </c>
      <c r="B2113" s="1" t="s">
        <v>13</v>
      </c>
      <c r="C2113" s="2">
        <v>43630</v>
      </c>
      <c r="D2113" s="1" t="s">
        <v>137</v>
      </c>
      <c r="E2113" s="1"/>
      <c r="F2113" s="1" t="s">
        <v>1661</v>
      </c>
      <c r="G2113" s="3">
        <v>1968.74</v>
      </c>
      <c r="H2113" s="3"/>
      <c r="I2113" s="1" t="s">
        <v>119</v>
      </c>
      <c r="J2113" s="1" t="s">
        <v>86</v>
      </c>
      <c r="K2113" s="1" t="s">
        <v>12</v>
      </c>
      <c r="L2113" s="1" t="s">
        <v>15</v>
      </c>
    </row>
    <row r="2114" spans="1:12" x14ac:dyDescent="0.2">
      <c r="A2114" s="1" t="s">
        <v>234</v>
      </c>
      <c r="B2114" s="1" t="s">
        <v>13</v>
      </c>
      <c r="C2114" s="2">
        <v>43630</v>
      </c>
      <c r="D2114" s="1" t="s">
        <v>137</v>
      </c>
      <c r="E2114" s="1"/>
      <c r="F2114" s="1" t="s">
        <v>1662</v>
      </c>
      <c r="G2114" s="3">
        <v>950</v>
      </c>
      <c r="H2114" s="3"/>
      <c r="I2114" s="1" t="s">
        <v>119</v>
      </c>
      <c r="J2114" s="1" t="s">
        <v>86</v>
      </c>
      <c r="K2114" s="1" t="s">
        <v>12</v>
      </c>
      <c r="L2114" s="1" t="s">
        <v>333</v>
      </c>
    </row>
    <row r="2115" spans="1:12" x14ac:dyDescent="0.2">
      <c r="A2115" s="1" t="s">
        <v>234</v>
      </c>
      <c r="B2115" s="1" t="s">
        <v>13</v>
      </c>
      <c r="C2115" s="2">
        <v>43630</v>
      </c>
      <c r="D2115" s="1" t="s">
        <v>137</v>
      </c>
      <c r="E2115" s="1"/>
      <c r="F2115" s="1" t="s">
        <v>1565</v>
      </c>
      <c r="G2115" s="3">
        <v>250</v>
      </c>
      <c r="H2115" s="3"/>
      <c r="I2115" s="1" t="s">
        <v>83</v>
      </c>
      <c r="J2115" s="1" t="s">
        <v>175</v>
      </c>
      <c r="K2115" s="1" t="s">
        <v>84</v>
      </c>
      <c r="L2115" s="1" t="s">
        <v>29</v>
      </c>
    </row>
    <row r="2116" spans="1:12" x14ac:dyDescent="0.2">
      <c r="A2116" s="1" t="s">
        <v>234</v>
      </c>
      <c r="B2116" s="1" t="s">
        <v>13</v>
      </c>
      <c r="C2116" s="2">
        <v>43630</v>
      </c>
      <c r="D2116" s="1" t="s">
        <v>137</v>
      </c>
      <c r="E2116" s="1"/>
      <c r="F2116" s="1" t="s">
        <v>1663</v>
      </c>
      <c r="G2116" s="3">
        <v>641.16999999999996</v>
      </c>
      <c r="H2116" s="3"/>
      <c r="I2116" s="1" t="s">
        <v>123</v>
      </c>
      <c r="J2116" s="1" t="s">
        <v>124</v>
      </c>
      <c r="K2116" s="1" t="s">
        <v>12</v>
      </c>
      <c r="L2116" s="1" t="s">
        <v>261</v>
      </c>
    </row>
    <row r="2117" spans="1:12" x14ac:dyDescent="0.2">
      <c r="A2117" s="1" t="s">
        <v>234</v>
      </c>
      <c r="B2117" s="1" t="s">
        <v>13</v>
      </c>
      <c r="C2117" s="2">
        <v>43630</v>
      </c>
      <c r="D2117" s="1" t="s">
        <v>137</v>
      </c>
      <c r="E2117" s="1"/>
      <c r="F2117" s="1" t="s">
        <v>1664</v>
      </c>
      <c r="G2117" s="3">
        <v>492.25</v>
      </c>
      <c r="H2117" s="3"/>
      <c r="I2117" s="1" t="s">
        <v>123</v>
      </c>
      <c r="J2117" s="1" t="s">
        <v>124</v>
      </c>
      <c r="K2117" s="1" t="s">
        <v>12</v>
      </c>
      <c r="L2117" s="1" t="s">
        <v>49</v>
      </c>
    </row>
    <row r="2118" spans="1:12" x14ac:dyDescent="0.2">
      <c r="A2118" s="1" t="s">
        <v>234</v>
      </c>
      <c r="B2118" s="1" t="s">
        <v>13</v>
      </c>
      <c r="C2118" s="2">
        <v>43630</v>
      </c>
      <c r="D2118" s="1" t="s">
        <v>137</v>
      </c>
      <c r="E2118" s="1"/>
      <c r="F2118" s="1" t="s">
        <v>1574</v>
      </c>
      <c r="G2118" s="3">
        <v>667.3</v>
      </c>
      <c r="H2118" s="3"/>
      <c r="I2118" s="1" t="s">
        <v>83</v>
      </c>
      <c r="J2118" s="1" t="s">
        <v>176</v>
      </c>
      <c r="K2118" s="1" t="s">
        <v>12</v>
      </c>
      <c r="L2118" s="1" t="s">
        <v>36</v>
      </c>
    </row>
    <row r="2119" spans="1:12" x14ac:dyDescent="0.2">
      <c r="A2119" s="1" t="s">
        <v>234</v>
      </c>
      <c r="B2119" s="1" t="s">
        <v>13</v>
      </c>
      <c r="C2119" s="2">
        <v>43630</v>
      </c>
      <c r="D2119" s="1" t="s">
        <v>137</v>
      </c>
      <c r="E2119" s="1"/>
      <c r="F2119" s="1" t="s">
        <v>1599</v>
      </c>
      <c r="G2119" s="3">
        <v>685.62</v>
      </c>
      <c r="H2119" s="3"/>
      <c r="I2119" s="1" t="s">
        <v>120</v>
      </c>
      <c r="J2119" s="1" t="s">
        <v>171</v>
      </c>
      <c r="K2119" s="1" t="s">
        <v>12</v>
      </c>
      <c r="L2119" s="1" t="s">
        <v>110</v>
      </c>
    </row>
    <row r="2120" spans="1:12" x14ac:dyDescent="0.2">
      <c r="A2120" s="1" t="s">
        <v>234</v>
      </c>
      <c r="B2120" s="1" t="s">
        <v>13</v>
      </c>
      <c r="C2120" s="2">
        <v>43630</v>
      </c>
      <c r="D2120" s="1" t="s">
        <v>137</v>
      </c>
      <c r="E2120" s="1"/>
      <c r="F2120" s="1" t="s">
        <v>1665</v>
      </c>
      <c r="G2120" s="3">
        <v>681.84</v>
      </c>
      <c r="H2120" s="3"/>
      <c r="I2120" s="1" t="s">
        <v>120</v>
      </c>
      <c r="J2120" s="1" t="s">
        <v>171</v>
      </c>
      <c r="K2120" s="1" t="s">
        <v>12</v>
      </c>
      <c r="L2120" s="1" t="s">
        <v>378</v>
      </c>
    </row>
    <row r="2121" spans="1:12" x14ac:dyDescent="0.2">
      <c r="A2121" s="1" t="s">
        <v>234</v>
      </c>
      <c r="B2121" s="1" t="s">
        <v>13</v>
      </c>
      <c r="C2121" s="2">
        <v>43630</v>
      </c>
      <c r="D2121" s="1" t="s">
        <v>137</v>
      </c>
      <c r="E2121" s="1"/>
      <c r="F2121" s="1" t="s">
        <v>1666</v>
      </c>
      <c r="G2121" s="3">
        <v>445</v>
      </c>
      <c r="H2121" s="3"/>
      <c r="I2121" s="1" t="s">
        <v>119</v>
      </c>
      <c r="J2121" s="1" t="s">
        <v>86</v>
      </c>
      <c r="K2121" s="1" t="s">
        <v>12</v>
      </c>
      <c r="L2121" s="1" t="s">
        <v>239</v>
      </c>
    </row>
    <row r="2122" spans="1:12" x14ac:dyDescent="0.2">
      <c r="A2122" s="1" t="s">
        <v>234</v>
      </c>
      <c r="B2122" s="1" t="s">
        <v>13</v>
      </c>
      <c r="C2122" s="2">
        <v>43630</v>
      </c>
      <c r="D2122" s="1" t="s">
        <v>137</v>
      </c>
      <c r="E2122" s="1"/>
      <c r="F2122" s="1" t="s">
        <v>1667</v>
      </c>
      <c r="G2122" s="3">
        <v>982.2</v>
      </c>
      <c r="H2122" s="3"/>
      <c r="I2122" s="1" t="s">
        <v>119</v>
      </c>
      <c r="J2122" s="1" t="s">
        <v>86</v>
      </c>
      <c r="K2122" s="1" t="s">
        <v>12</v>
      </c>
      <c r="L2122" s="1" t="s">
        <v>96</v>
      </c>
    </row>
    <row r="2123" spans="1:12" x14ac:dyDescent="0.2">
      <c r="A2123" s="1" t="s">
        <v>234</v>
      </c>
      <c r="B2123" s="1" t="s">
        <v>13</v>
      </c>
      <c r="C2123" s="2">
        <v>43630</v>
      </c>
      <c r="D2123" s="1" t="s">
        <v>137</v>
      </c>
      <c r="E2123" s="1"/>
      <c r="F2123" s="1" t="s">
        <v>1621</v>
      </c>
      <c r="G2123" s="3">
        <v>110.54</v>
      </c>
      <c r="H2123" s="3"/>
      <c r="I2123" s="1" t="s">
        <v>87</v>
      </c>
      <c r="J2123" s="1" t="s">
        <v>116</v>
      </c>
      <c r="K2123" s="1" t="s">
        <v>12</v>
      </c>
      <c r="L2123" s="1" t="s">
        <v>1047</v>
      </c>
    </row>
    <row r="2124" spans="1:12" x14ac:dyDescent="0.2">
      <c r="A2124" s="1" t="s">
        <v>234</v>
      </c>
      <c r="B2124" s="1" t="s">
        <v>13</v>
      </c>
      <c r="C2124" s="2">
        <v>43630</v>
      </c>
      <c r="D2124" s="1" t="s">
        <v>137</v>
      </c>
      <c r="E2124" s="1"/>
      <c r="F2124" s="1" t="s">
        <v>1668</v>
      </c>
      <c r="G2124" s="3">
        <v>863.52</v>
      </c>
      <c r="H2124" s="3"/>
      <c r="I2124" s="1" t="s">
        <v>87</v>
      </c>
      <c r="J2124" s="1" t="s">
        <v>116</v>
      </c>
      <c r="K2124" s="1" t="s">
        <v>84</v>
      </c>
      <c r="L2124" s="1" t="s">
        <v>435</v>
      </c>
    </row>
    <row r="2125" spans="1:12" x14ac:dyDescent="0.2">
      <c r="A2125" s="1" t="s">
        <v>234</v>
      </c>
      <c r="B2125" s="1" t="s">
        <v>13</v>
      </c>
      <c r="C2125" s="2">
        <v>43630</v>
      </c>
      <c r="D2125" s="1" t="s">
        <v>137</v>
      </c>
      <c r="E2125" s="1"/>
      <c r="F2125" s="1" t="s">
        <v>1669</v>
      </c>
      <c r="G2125" s="3">
        <v>963.7</v>
      </c>
      <c r="H2125" s="3"/>
      <c r="I2125" s="1" t="s">
        <v>87</v>
      </c>
      <c r="J2125" s="1" t="s">
        <v>116</v>
      </c>
      <c r="K2125" s="1" t="s">
        <v>12</v>
      </c>
      <c r="L2125" s="1" t="s">
        <v>1126</v>
      </c>
    </row>
    <row r="2126" spans="1:12" x14ac:dyDescent="0.2">
      <c r="A2126" s="1" t="s">
        <v>234</v>
      </c>
      <c r="B2126" s="1" t="s">
        <v>13</v>
      </c>
      <c r="C2126" s="2">
        <v>43630</v>
      </c>
      <c r="D2126" s="1" t="s">
        <v>137</v>
      </c>
      <c r="E2126" s="1"/>
      <c r="F2126" s="1" t="s">
        <v>1670</v>
      </c>
      <c r="G2126" s="3"/>
      <c r="H2126" s="3">
        <v>201.97</v>
      </c>
      <c r="I2126" s="1"/>
      <c r="J2126" s="1"/>
      <c r="K2126" s="1" t="s">
        <v>12</v>
      </c>
      <c r="L2126" s="1"/>
    </row>
    <row r="2127" spans="1:12" x14ac:dyDescent="0.2">
      <c r="A2127" s="1" t="s">
        <v>234</v>
      </c>
      <c r="B2127" s="1" t="s">
        <v>13</v>
      </c>
      <c r="C2127" s="2">
        <v>43630</v>
      </c>
      <c r="D2127" s="1" t="s">
        <v>137</v>
      </c>
      <c r="E2127" s="1"/>
      <c r="F2127" s="1" t="s">
        <v>1671</v>
      </c>
      <c r="G2127" s="3">
        <v>804.86</v>
      </c>
      <c r="H2127" s="3"/>
      <c r="I2127" s="1" t="s">
        <v>119</v>
      </c>
      <c r="J2127" s="1" t="s">
        <v>86</v>
      </c>
      <c r="K2127" s="1" t="s">
        <v>12</v>
      </c>
      <c r="L2127" s="1" t="s">
        <v>380</v>
      </c>
    </row>
    <row r="2128" spans="1:12" x14ac:dyDescent="0.2">
      <c r="A2128" s="1" t="s">
        <v>234</v>
      </c>
      <c r="B2128" s="1" t="s">
        <v>13</v>
      </c>
      <c r="C2128" s="2">
        <v>43630</v>
      </c>
      <c r="D2128" s="1" t="s">
        <v>137</v>
      </c>
      <c r="E2128" s="1"/>
      <c r="F2128" s="1" t="s">
        <v>1672</v>
      </c>
      <c r="G2128" s="3">
        <v>724.53</v>
      </c>
      <c r="H2128" s="3"/>
      <c r="I2128" s="1" t="s">
        <v>119</v>
      </c>
      <c r="J2128" s="1" t="s">
        <v>86</v>
      </c>
      <c r="K2128" s="1" t="s">
        <v>12</v>
      </c>
      <c r="L2128" s="1" t="s">
        <v>399</v>
      </c>
    </row>
    <row r="2129" spans="1:12" x14ac:dyDescent="0.2">
      <c r="A2129" s="1" t="s">
        <v>234</v>
      </c>
      <c r="B2129" s="1" t="s">
        <v>13</v>
      </c>
      <c r="C2129" s="2">
        <v>43630</v>
      </c>
      <c r="D2129" s="1" t="s">
        <v>137</v>
      </c>
      <c r="E2129" s="1"/>
      <c r="F2129" s="1" t="s">
        <v>1673</v>
      </c>
      <c r="G2129" s="3">
        <v>910</v>
      </c>
      <c r="H2129" s="3"/>
      <c r="I2129" s="1" t="s">
        <v>83</v>
      </c>
      <c r="J2129" s="1" t="s">
        <v>176</v>
      </c>
      <c r="K2129" s="1" t="s">
        <v>12</v>
      </c>
      <c r="L2129" s="1" t="s">
        <v>462</v>
      </c>
    </row>
    <row r="2130" spans="1:12" x14ac:dyDescent="0.2">
      <c r="A2130" s="1" t="s">
        <v>234</v>
      </c>
      <c r="B2130" s="1" t="s">
        <v>13</v>
      </c>
      <c r="C2130" s="2">
        <v>43630</v>
      </c>
      <c r="D2130" s="1" t="s">
        <v>137</v>
      </c>
      <c r="E2130" s="1"/>
      <c r="F2130" s="1" t="s">
        <v>1674</v>
      </c>
      <c r="G2130" s="3">
        <v>1095.71</v>
      </c>
      <c r="H2130" s="3"/>
      <c r="I2130" s="1" t="s">
        <v>119</v>
      </c>
      <c r="J2130" s="1" t="s">
        <v>86</v>
      </c>
      <c r="K2130" s="1" t="s">
        <v>12</v>
      </c>
      <c r="L2130" s="1" t="s">
        <v>469</v>
      </c>
    </row>
    <row r="2131" spans="1:12" x14ac:dyDescent="0.2">
      <c r="A2131" s="1" t="s">
        <v>234</v>
      </c>
      <c r="B2131" s="1" t="s">
        <v>13</v>
      </c>
      <c r="C2131" s="2">
        <v>43630</v>
      </c>
      <c r="D2131" s="1" t="s">
        <v>137</v>
      </c>
      <c r="E2131" s="1"/>
      <c r="F2131" s="1" t="s">
        <v>1675</v>
      </c>
      <c r="G2131" s="3">
        <v>1081.1500000000001</v>
      </c>
      <c r="H2131" s="3"/>
      <c r="I2131" s="1" t="s">
        <v>119</v>
      </c>
      <c r="J2131" s="1" t="s">
        <v>86</v>
      </c>
      <c r="K2131" s="1" t="s">
        <v>12</v>
      </c>
      <c r="L2131" s="1" t="s">
        <v>427</v>
      </c>
    </row>
    <row r="2132" spans="1:12" x14ac:dyDescent="0.2">
      <c r="A2132" s="1" t="s">
        <v>234</v>
      </c>
      <c r="B2132" s="1" t="s">
        <v>13</v>
      </c>
      <c r="C2132" s="2">
        <v>43630</v>
      </c>
      <c r="D2132" s="1" t="s">
        <v>137</v>
      </c>
      <c r="E2132" s="1"/>
      <c r="F2132" s="1" t="s">
        <v>1613</v>
      </c>
      <c r="G2132" s="3">
        <v>917.7</v>
      </c>
      <c r="H2132" s="3"/>
      <c r="I2132" s="1" t="s">
        <v>83</v>
      </c>
      <c r="J2132" s="1" t="s">
        <v>175</v>
      </c>
      <c r="K2132" s="1" t="s">
        <v>84</v>
      </c>
      <c r="L2132" s="1" t="s">
        <v>241</v>
      </c>
    </row>
    <row r="2133" spans="1:12" x14ac:dyDescent="0.2">
      <c r="A2133" s="1" t="s">
        <v>234</v>
      </c>
      <c r="B2133" s="1" t="s">
        <v>13</v>
      </c>
      <c r="C2133" s="2">
        <v>43630</v>
      </c>
      <c r="D2133" s="1" t="s">
        <v>137</v>
      </c>
      <c r="E2133" s="1"/>
      <c r="F2133" s="1" t="s">
        <v>1676</v>
      </c>
      <c r="G2133" s="3">
        <v>619.5</v>
      </c>
      <c r="H2133" s="3"/>
      <c r="I2133" s="1" t="s">
        <v>85</v>
      </c>
      <c r="J2133" s="1" t="s">
        <v>125</v>
      </c>
      <c r="K2133" s="1" t="s">
        <v>12</v>
      </c>
      <c r="L2133" s="1" t="s">
        <v>1362</v>
      </c>
    </row>
    <row r="2134" spans="1:12" x14ac:dyDescent="0.2">
      <c r="A2134" s="1" t="s">
        <v>234</v>
      </c>
      <c r="B2134" s="1" t="s">
        <v>13</v>
      </c>
      <c r="C2134" s="2">
        <v>43630</v>
      </c>
      <c r="D2134" s="1" t="s">
        <v>137</v>
      </c>
      <c r="E2134" s="1"/>
      <c r="F2134" s="1" t="s">
        <v>1677</v>
      </c>
      <c r="G2134" s="3">
        <v>1911</v>
      </c>
      <c r="H2134" s="3"/>
      <c r="I2134" s="1" t="s">
        <v>177</v>
      </c>
      <c r="J2134" s="1" t="s">
        <v>178</v>
      </c>
      <c r="K2134" s="1" t="s">
        <v>12</v>
      </c>
      <c r="L2134" s="1" t="s">
        <v>56</v>
      </c>
    </row>
    <row r="2135" spans="1:12" x14ac:dyDescent="0.2">
      <c r="A2135" s="1" t="s">
        <v>234</v>
      </c>
      <c r="B2135" s="1" t="s">
        <v>13</v>
      </c>
      <c r="C2135" s="2">
        <v>43630</v>
      </c>
      <c r="D2135" s="1" t="s">
        <v>137</v>
      </c>
      <c r="E2135" s="1"/>
      <c r="F2135" s="1" t="s">
        <v>1567</v>
      </c>
      <c r="G2135" s="3">
        <v>55.57</v>
      </c>
      <c r="H2135" s="3"/>
      <c r="I2135" s="1" t="s">
        <v>106</v>
      </c>
      <c r="J2135" s="1" t="s">
        <v>121</v>
      </c>
      <c r="K2135" s="1" t="s">
        <v>84</v>
      </c>
      <c r="L2135" s="1" t="s">
        <v>306</v>
      </c>
    </row>
    <row r="2136" spans="1:12" x14ac:dyDescent="0.2">
      <c r="A2136" s="1" t="s">
        <v>234</v>
      </c>
      <c r="B2136" s="1" t="s">
        <v>13</v>
      </c>
      <c r="C2136" s="2">
        <v>43630</v>
      </c>
      <c r="D2136" s="1" t="s">
        <v>137</v>
      </c>
      <c r="E2136" s="1"/>
      <c r="F2136" s="1" t="s">
        <v>1678</v>
      </c>
      <c r="G2136" s="3">
        <v>590.04</v>
      </c>
      <c r="H2136" s="3"/>
      <c r="I2136" s="1" t="s">
        <v>83</v>
      </c>
      <c r="J2136" s="1" t="s">
        <v>176</v>
      </c>
      <c r="K2136" s="1" t="s">
        <v>12</v>
      </c>
      <c r="L2136" s="1" t="s">
        <v>431</v>
      </c>
    </row>
    <row r="2137" spans="1:12" x14ac:dyDescent="0.2">
      <c r="A2137" s="1" t="s">
        <v>234</v>
      </c>
      <c r="B2137" s="1" t="s">
        <v>13</v>
      </c>
      <c r="C2137" s="2">
        <v>43630</v>
      </c>
      <c r="D2137" s="1" t="s">
        <v>137</v>
      </c>
      <c r="E2137" s="1"/>
      <c r="F2137" s="1" t="s">
        <v>1614</v>
      </c>
      <c r="G2137" s="3">
        <v>247.33</v>
      </c>
      <c r="H2137" s="3"/>
      <c r="I2137" s="1" t="s">
        <v>83</v>
      </c>
      <c r="J2137" s="1" t="s">
        <v>176</v>
      </c>
      <c r="K2137" s="1" t="s">
        <v>12</v>
      </c>
      <c r="L2137" s="1" t="s">
        <v>68</v>
      </c>
    </row>
    <row r="2138" spans="1:12" x14ac:dyDescent="0.2">
      <c r="A2138" s="1" t="s">
        <v>234</v>
      </c>
      <c r="B2138" s="1" t="s">
        <v>13</v>
      </c>
      <c r="C2138" s="2">
        <v>43630</v>
      </c>
      <c r="D2138" s="1" t="s">
        <v>137</v>
      </c>
      <c r="E2138" s="1"/>
      <c r="F2138" s="1" t="s">
        <v>1679</v>
      </c>
      <c r="G2138" s="3">
        <v>1230.48</v>
      </c>
      <c r="H2138" s="3"/>
      <c r="I2138" s="1" t="s">
        <v>83</v>
      </c>
      <c r="J2138" s="1" t="s">
        <v>176</v>
      </c>
      <c r="K2138" s="1" t="s">
        <v>12</v>
      </c>
      <c r="L2138" s="1" t="s">
        <v>38</v>
      </c>
    </row>
    <row r="2139" spans="1:12" x14ac:dyDescent="0.2">
      <c r="A2139" s="1" t="s">
        <v>234</v>
      </c>
      <c r="B2139" s="1" t="s">
        <v>13</v>
      </c>
      <c r="C2139" s="2">
        <v>43630</v>
      </c>
      <c r="D2139" s="1" t="s">
        <v>137</v>
      </c>
      <c r="E2139" s="1"/>
      <c r="F2139" s="1" t="s">
        <v>1613</v>
      </c>
      <c r="G2139" s="3">
        <v>367.39</v>
      </c>
      <c r="H2139" s="3"/>
      <c r="I2139" s="1" t="s">
        <v>120</v>
      </c>
      <c r="J2139" s="1" t="s">
        <v>171</v>
      </c>
      <c r="K2139" s="1" t="s">
        <v>84</v>
      </c>
      <c r="L2139" s="1" t="s">
        <v>241</v>
      </c>
    </row>
    <row r="2140" spans="1:12" x14ac:dyDescent="0.2">
      <c r="A2140" s="1" t="s">
        <v>234</v>
      </c>
      <c r="B2140" s="1" t="s">
        <v>13</v>
      </c>
      <c r="C2140" s="2">
        <v>43630</v>
      </c>
      <c r="D2140" s="1" t="s">
        <v>137</v>
      </c>
      <c r="E2140" s="1"/>
      <c r="F2140" s="1" t="s">
        <v>1590</v>
      </c>
      <c r="G2140" s="3">
        <v>76.37</v>
      </c>
      <c r="H2140" s="3"/>
      <c r="I2140" s="1" t="s">
        <v>185</v>
      </c>
      <c r="J2140" s="1" t="s">
        <v>126</v>
      </c>
      <c r="K2140" s="1" t="s">
        <v>84</v>
      </c>
      <c r="L2140" s="1" t="s">
        <v>51</v>
      </c>
    </row>
    <row r="2141" spans="1:12" x14ac:dyDescent="0.2">
      <c r="A2141" s="1" t="s">
        <v>234</v>
      </c>
      <c r="B2141" s="1" t="s">
        <v>13</v>
      </c>
      <c r="C2141" s="2">
        <v>43630</v>
      </c>
      <c r="D2141" s="1" t="s">
        <v>137</v>
      </c>
      <c r="E2141" s="1"/>
      <c r="F2141" s="1" t="s">
        <v>1578</v>
      </c>
      <c r="G2141" s="3">
        <v>1488.68</v>
      </c>
      <c r="H2141" s="3"/>
      <c r="I2141" s="1" t="s">
        <v>83</v>
      </c>
      <c r="J2141" s="1" t="s">
        <v>176</v>
      </c>
      <c r="K2141" s="1" t="s">
        <v>12</v>
      </c>
      <c r="L2141" s="1" t="s">
        <v>14</v>
      </c>
    </row>
    <row r="2142" spans="1:12" x14ac:dyDescent="0.2">
      <c r="A2142" s="1" t="s">
        <v>234</v>
      </c>
      <c r="B2142" s="1" t="s">
        <v>13</v>
      </c>
      <c r="C2142" s="2">
        <v>43630</v>
      </c>
      <c r="D2142" s="1" t="s">
        <v>137</v>
      </c>
      <c r="E2142" s="1"/>
      <c r="F2142" s="1" t="s">
        <v>1680</v>
      </c>
      <c r="G2142" s="3">
        <v>1466.47</v>
      </c>
      <c r="H2142" s="3"/>
      <c r="I2142" s="1" t="s">
        <v>119</v>
      </c>
      <c r="J2142" s="1" t="s">
        <v>86</v>
      </c>
      <c r="K2142" s="1" t="s">
        <v>12</v>
      </c>
      <c r="L2142" s="1" t="s">
        <v>31</v>
      </c>
    </row>
    <row r="2143" spans="1:12" x14ac:dyDescent="0.2">
      <c r="A2143" s="1" t="s">
        <v>234</v>
      </c>
      <c r="B2143" s="1" t="s">
        <v>13</v>
      </c>
      <c r="C2143" s="2">
        <v>43630</v>
      </c>
      <c r="D2143" s="1" t="s">
        <v>137</v>
      </c>
      <c r="E2143" s="1"/>
      <c r="F2143" s="1" t="s">
        <v>1628</v>
      </c>
      <c r="G2143" s="3">
        <v>295.93</v>
      </c>
      <c r="H2143" s="3"/>
      <c r="I2143" s="1" t="s">
        <v>83</v>
      </c>
      <c r="J2143" s="1" t="s">
        <v>301</v>
      </c>
      <c r="K2143" s="1" t="s">
        <v>12</v>
      </c>
      <c r="L2143" s="1" t="s">
        <v>73</v>
      </c>
    </row>
    <row r="2144" spans="1:12" x14ac:dyDescent="0.2">
      <c r="A2144" s="1" t="s">
        <v>234</v>
      </c>
      <c r="B2144" s="1" t="s">
        <v>13</v>
      </c>
      <c r="C2144" s="2">
        <v>43630</v>
      </c>
      <c r="D2144" s="1" t="s">
        <v>137</v>
      </c>
      <c r="E2144" s="1"/>
      <c r="F2144" s="1" t="s">
        <v>1586</v>
      </c>
      <c r="G2144" s="3">
        <v>517.57000000000005</v>
      </c>
      <c r="H2144" s="3"/>
      <c r="I2144" s="1" t="s">
        <v>120</v>
      </c>
      <c r="J2144" s="1" t="s">
        <v>171</v>
      </c>
      <c r="K2144" s="1" t="s">
        <v>12</v>
      </c>
      <c r="L2144" s="1" t="s">
        <v>20</v>
      </c>
    </row>
    <row r="2145" spans="1:12" x14ac:dyDescent="0.2">
      <c r="A2145" s="1" t="s">
        <v>234</v>
      </c>
      <c r="B2145" s="1" t="s">
        <v>13</v>
      </c>
      <c r="C2145" s="2">
        <v>43630</v>
      </c>
      <c r="D2145" s="1" t="s">
        <v>137</v>
      </c>
      <c r="E2145" s="1"/>
      <c r="F2145" s="1" t="s">
        <v>1681</v>
      </c>
      <c r="G2145" s="3">
        <v>883.09</v>
      </c>
      <c r="H2145" s="3"/>
      <c r="I2145" s="1" t="s">
        <v>120</v>
      </c>
      <c r="J2145" s="1" t="s">
        <v>171</v>
      </c>
      <c r="K2145" s="1" t="s">
        <v>12</v>
      </c>
      <c r="L2145" s="1" t="s">
        <v>59</v>
      </c>
    </row>
    <row r="2146" spans="1:12" x14ac:dyDescent="0.2">
      <c r="A2146" s="1" t="s">
        <v>234</v>
      </c>
      <c r="B2146" s="1" t="s">
        <v>13</v>
      </c>
      <c r="C2146" s="2">
        <v>43630</v>
      </c>
      <c r="D2146" s="1" t="s">
        <v>137</v>
      </c>
      <c r="E2146" s="1"/>
      <c r="F2146" s="1" t="s">
        <v>1682</v>
      </c>
      <c r="G2146" s="3">
        <v>674.34</v>
      </c>
      <c r="H2146" s="3"/>
      <c r="I2146" s="1" t="s">
        <v>119</v>
      </c>
      <c r="J2146" s="1" t="s">
        <v>86</v>
      </c>
      <c r="K2146" s="1" t="s">
        <v>12</v>
      </c>
      <c r="L2146" s="1" t="s">
        <v>182</v>
      </c>
    </row>
    <row r="2147" spans="1:12" x14ac:dyDescent="0.2">
      <c r="A2147" s="1" t="s">
        <v>234</v>
      </c>
      <c r="B2147" s="1" t="s">
        <v>13</v>
      </c>
      <c r="C2147" s="2">
        <v>43630</v>
      </c>
      <c r="D2147" s="1" t="s">
        <v>137</v>
      </c>
      <c r="E2147" s="1"/>
      <c r="F2147" s="1" t="s">
        <v>1683</v>
      </c>
      <c r="G2147" s="3">
        <v>1340.31</v>
      </c>
      <c r="H2147" s="3"/>
      <c r="I2147" s="1" t="s">
        <v>119</v>
      </c>
      <c r="J2147" s="1" t="s">
        <v>86</v>
      </c>
      <c r="K2147" s="1" t="s">
        <v>12</v>
      </c>
      <c r="L2147" s="1" t="s">
        <v>78</v>
      </c>
    </row>
    <row r="2148" spans="1:12" x14ac:dyDescent="0.2">
      <c r="A2148" s="1" t="s">
        <v>234</v>
      </c>
      <c r="B2148" s="1" t="s">
        <v>13</v>
      </c>
      <c r="C2148" s="2">
        <v>43630</v>
      </c>
      <c r="D2148" s="1" t="s">
        <v>137</v>
      </c>
      <c r="E2148" s="1"/>
      <c r="F2148" s="1" t="s">
        <v>1684</v>
      </c>
      <c r="G2148" s="3">
        <v>907.05</v>
      </c>
      <c r="H2148" s="3"/>
      <c r="I2148" s="1" t="s">
        <v>119</v>
      </c>
      <c r="J2148" s="1" t="s">
        <v>86</v>
      </c>
      <c r="K2148" s="1" t="s">
        <v>12</v>
      </c>
      <c r="L2148" s="1" t="s">
        <v>955</v>
      </c>
    </row>
    <row r="2149" spans="1:12" x14ac:dyDescent="0.2">
      <c r="A2149" s="1" t="s">
        <v>234</v>
      </c>
      <c r="B2149" s="1" t="s">
        <v>13</v>
      </c>
      <c r="C2149" s="2">
        <v>43630</v>
      </c>
      <c r="D2149" s="1" t="s">
        <v>137</v>
      </c>
      <c r="E2149" s="1"/>
      <c r="F2149" s="1" t="s">
        <v>1663</v>
      </c>
      <c r="G2149" s="3">
        <v>376.56</v>
      </c>
      <c r="H2149" s="3"/>
      <c r="I2149" s="1" t="s">
        <v>185</v>
      </c>
      <c r="J2149" s="1" t="s">
        <v>126</v>
      </c>
      <c r="K2149" s="1" t="s">
        <v>12</v>
      </c>
      <c r="L2149" s="1" t="s">
        <v>261</v>
      </c>
    </row>
    <row r="2150" spans="1:12" x14ac:dyDescent="0.2">
      <c r="A2150" s="1" t="s">
        <v>234</v>
      </c>
      <c r="B2150" s="1" t="s">
        <v>13</v>
      </c>
      <c r="C2150" s="2">
        <v>43630</v>
      </c>
      <c r="D2150" s="1" t="s">
        <v>137</v>
      </c>
      <c r="E2150" s="1"/>
      <c r="F2150" s="1" t="s">
        <v>1621</v>
      </c>
      <c r="G2150" s="3">
        <v>191.17</v>
      </c>
      <c r="H2150" s="3"/>
      <c r="I2150" s="1" t="s">
        <v>108</v>
      </c>
      <c r="J2150" s="1" t="s">
        <v>117</v>
      </c>
      <c r="K2150" s="1" t="s">
        <v>12</v>
      </c>
      <c r="L2150" s="1" t="s">
        <v>1047</v>
      </c>
    </row>
    <row r="2151" spans="1:12" x14ac:dyDescent="0.2">
      <c r="A2151" s="1" t="s">
        <v>234</v>
      </c>
      <c r="B2151" s="1" t="s">
        <v>13</v>
      </c>
      <c r="C2151" s="2">
        <v>43630</v>
      </c>
      <c r="D2151" s="1" t="s">
        <v>137</v>
      </c>
      <c r="E2151" s="1"/>
      <c r="F2151" s="1" t="s">
        <v>1565</v>
      </c>
      <c r="G2151" s="3">
        <v>75</v>
      </c>
      <c r="H2151" s="3"/>
      <c r="I2151" s="1" t="s">
        <v>185</v>
      </c>
      <c r="J2151" s="1" t="s">
        <v>126</v>
      </c>
      <c r="K2151" s="1" t="s">
        <v>84</v>
      </c>
      <c r="L2151" s="1" t="s">
        <v>29</v>
      </c>
    </row>
    <row r="2152" spans="1:12" x14ac:dyDescent="0.2">
      <c r="A2152" s="1" t="s">
        <v>234</v>
      </c>
      <c r="B2152" s="1" t="s">
        <v>13</v>
      </c>
      <c r="C2152" s="2">
        <v>43630</v>
      </c>
      <c r="D2152" s="1" t="s">
        <v>137</v>
      </c>
      <c r="E2152" s="1"/>
      <c r="F2152" s="1" t="s">
        <v>1589</v>
      </c>
      <c r="G2152" s="3">
        <v>625</v>
      </c>
      <c r="H2152" s="3"/>
      <c r="I2152" s="1" t="s">
        <v>87</v>
      </c>
      <c r="J2152" s="1" t="s">
        <v>116</v>
      </c>
      <c r="K2152" s="1" t="s">
        <v>84</v>
      </c>
      <c r="L2152" s="1" t="s">
        <v>300</v>
      </c>
    </row>
    <row r="2153" spans="1:12" x14ac:dyDescent="0.2">
      <c r="A2153" s="1" t="s">
        <v>234</v>
      </c>
      <c r="B2153" s="1" t="s">
        <v>13</v>
      </c>
      <c r="C2153" s="2">
        <v>43630</v>
      </c>
      <c r="D2153" s="1" t="s">
        <v>137</v>
      </c>
      <c r="E2153" s="1"/>
      <c r="F2153" s="1" t="s">
        <v>1685</v>
      </c>
      <c r="G2153" s="3">
        <v>801.19</v>
      </c>
      <c r="H2153" s="3"/>
      <c r="I2153" s="1" t="s">
        <v>83</v>
      </c>
      <c r="J2153" s="1" t="s">
        <v>176</v>
      </c>
      <c r="K2153" s="1" t="s">
        <v>12</v>
      </c>
      <c r="L2153" s="1" t="s">
        <v>99</v>
      </c>
    </row>
    <row r="2154" spans="1:12" x14ac:dyDescent="0.2">
      <c r="A2154" s="1" t="s">
        <v>234</v>
      </c>
      <c r="B2154" s="1" t="s">
        <v>13</v>
      </c>
      <c r="C2154" s="2">
        <v>43630</v>
      </c>
      <c r="D2154" s="1" t="s">
        <v>137</v>
      </c>
      <c r="E2154" s="1"/>
      <c r="F2154" s="1" t="s">
        <v>1686</v>
      </c>
      <c r="G2154" s="3">
        <v>458.72</v>
      </c>
      <c r="H2154" s="3"/>
      <c r="I2154" s="1" t="s">
        <v>120</v>
      </c>
      <c r="J2154" s="1" t="s">
        <v>171</v>
      </c>
      <c r="K2154" s="1" t="s">
        <v>12</v>
      </c>
      <c r="L2154" s="1" t="s">
        <v>34</v>
      </c>
    </row>
    <row r="2155" spans="1:12" x14ac:dyDescent="0.2">
      <c r="A2155" s="1" t="s">
        <v>234</v>
      </c>
      <c r="B2155" s="1" t="s">
        <v>13</v>
      </c>
      <c r="C2155" s="2">
        <v>43630</v>
      </c>
      <c r="D2155" s="1" t="s">
        <v>137</v>
      </c>
      <c r="E2155" s="1"/>
      <c r="F2155" s="1" t="s">
        <v>1687</v>
      </c>
      <c r="G2155" s="3">
        <v>522.58000000000004</v>
      </c>
      <c r="H2155" s="3"/>
      <c r="I2155" s="1" t="s">
        <v>119</v>
      </c>
      <c r="J2155" s="1" t="s">
        <v>86</v>
      </c>
      <c r="K2155" s="1" t="s">
        <v>12</v>
      </c>
      <c r="L2155" s="1" t="s">
        <v>491</v>
      </c>
    </row>
    <row r="2156" spans="1:12" x14ac:dyDescent="0.2">
      <c r="A2156" s="1" t="s">
        <v>234</v>
      </c>
      <c r="B2156" s="1" t="s">
        <v>13</v>
      </c>
      <c r="C2156" s="2">
        <v>43630</v>
      </c>
      <c r="D2156" s="1" t="s">
        <v>137</v>
      </c>
      <c r="E2156" s="1"/>
      <c r="F2156" s="1" t="s">
        <v>1590</v>
      </c>
      <c r="G2156" s="3">
        <v>305.47000000000003</v>
      </c>
      <c r="H2156" s="3"/>
      <c r="I2156" s="1" t="s">
        <v>83</v>
      </c>
      <c r="J2156" s="1" t="s">
        <v>175</v>
      </c>
      <c r="K2156" s="1" t="s">
        <v>84</v>
      </c>
      <c r="L2156" s="1" t="s">
        <v>51</v>
      </c>
    </row>
    <row r="2157" spans="1:12" x14ac:dyDescent="0.2">
      <c r="A2157" s="1" t="s">
        <v>234</v>
      </c>
      <c r="B2157" s="1" t="s">
        <v>13</v>
      </c>
      <c r="C2157" s="2">
        <v>43630</v>
      </c>
      <c r="D2157" s="1" t="s">
        <v>137</v>
      </c>
      <c r="E2157" s="1"/>
      <c r="F2157" s="1" t="s">
        <v>1688</v>
      </c>
      <c r="G2157" s="3">
        <v>984.9</v>
      </c>
      <c r="H2157" s="3"/>
      <c r="I2157" s="1" t="s">
        <v>179</v>
      </c>
      <c r="J2157" s="1" t="s">
        <v>89</v>
      </c>
      <c r="K2157" s="1" t="s">
        <v>12</v>
      </c>
      <c r="L2157" s="1" t="s">
        <v>483</v>
      </c>
    </row>
    <row r="2158" spans="1:12" x14ac:dyDescent="0.2">
      <c r="A2158" s="1" t="s">
        <v>234</v>
      </c>
      <c r="B2158" s="1" t="s">
        <v>13</v>
      </c>
      <c r="C2158" s="2">
        <v>43630</v>
      </c>
      <c r="D2158" s="1" t="s">
        <v>137</v>
      </c>
      <c r="E2158" s="1"/>
      <c r="F2158" s="1" t="s">
        <v>1683</v>
      </c>
      <c r="G2158" s="3">
        <v>148.91999999999999</v>
      </c>
      <c r="H2158" s="3"/>
      <c r="I2158" s="1" t="s">
        <v>120</v>
      </c>
      <c r="J2158" s="1" t="s">
        <v>171</v>
      </c>
      <c r="K2158" s="1" t="s">
        <v>12</v>
      </c>
      <c r="L2158" s="1" t="s">
        <v>78</v>
      </c>
    </row>
    <row r="2159" spans="1:12" x14ac:dyDescent="0.2">
      <c r="A2159" s="1" t="s">
        <v>234</v>
      </c>
      <c r="B2159" s="1" t="s">
        <v>13</v>
      </c>
      <c r="C2159" s="2">
        <v>43630</v>
      </c>
      <c r="D2159" s="1" t="s">
        <v>137</v>
      </c>
      <c r="E2159" s="1"/>
      <c r="F2159" s="1" t="s">
        <v>1664</v>
      </c>
      <c r="G2159" s="3">
        <v>335.63</v>
      </c>
      <c r="H2159" s="3"/>
      <c r="I2159" s="1" t="s">
        <v>179</v>
      </c>
      <c r="J2159" s="1" t="s">
        <v>89</v>
      </c>
      <c r="K2159" s="1" t="s">
        <v>12</v>
      </c>
      <c r="L2159" s="1" t="s">
        <v>49</v>
      </c>
    </row>
    <row r="2160" spans="1:12" x14ac:dyDescent="0.2">
      <c r="A2160" s="1" t="s">
        <v>234</v>
      </c>
      <c r="B2160" s="1" t="s">
        <v>13</v>
      </c>
      <c r="C2160" s="2">
        <v>43630</v>
      </c>
      <c r="D2160" s="1" t="s">
        <v>137</v>
      </c>
      <c r="E2160" s="1"/>
      <c r="F2160" s="1" t="s">
        <v>1664</v>
      </c>
      <c r="G2160" s="3">
        <v>290.88</v>
      </c>
      <c r="H2160" s="3"/>
      <c r="I2160" s="1" t="s">
        <v>185</v>
      </c>
      <c r="J2160" s="1" t="s">
        <v>126</v>
      </c>
      <c r="K2160" s="1" t="s">
        <v>12</v>
      </c>
      <c r="L2160" s="1" t="s">
        <v>49</v>
      </c>
    </row>
    <row r="2161" spans="1:12" x14ac:dyDescent="0.2">
      <c r="A2161" s="1" t="s">
        <v>234</v>
      </c>
      <c r="B2161" s="1" t="s">
        <v>13</v>
      </c>
      <c r="C2161" s="2">
        <v>43630</v>
      </c>
      <c r="D2161" s="1" t="s">
        <v>137</v>
      </c>
      <c r="E2161" s="1"/>
      <c r="F2161" s="1" t="s">
        <v>1606</v>
      </c>
      <c r="G2161" s="3">
        <v>172.64</v>
      </c>
      <c r="H2161" s="3"/>
      <c r="I2161" s="1" t="s">
        <v>185</v>
      </c>
      <c r="J2161" s="1" t="s">
        <v>126</v>
      </c>
      <c r="K2161" s="1" t="s">
        <v>12</v>
      </c>
      <c r="L2161" s="1" t="s">
        <v>304</v>
      </c>
    </row>
    <row r="2162" spans="1:12" x14ac:dyDescent="0.2">
      <c r="A2162" s="1" t="s">
        <v>234</v>
      </c>
      <c r="B2162" s="1" t="s">
        <v>13</v>
      </c>
      <c r="C2162" s="2">
        <v>43630</v>
      </c>
      <c r="D2162" s="1" t="s">
        <v>137</v>
      </c>
      <c r="E2162" s="1"/>
      <c r="F2162" s="1" t="s">
        <v>1689</v>
      </c>
      <c r="G2162" s="3">
        <v>550.26</v>
      </c>
      <c r="H2162" s="3"/>
      <c r="I2162" s="1" t="s">
        <v>119</v>
      </c>
      <c r="J2162" s="1" t="s">
        <v>86</v>
      </c>
      <c r="K2162" s="1" t="s">
        <v>12</v>
      </c>
      <c r="L2162" s="1" t="s">
        <v>109</v>
      </c>
    </row>
    <row r="2163" spans="1:12" x14ac:dyDescent="0.2">
      <c r="A2163" s="1" t="s">
        <v>234</v>
      </c>
      <c r="B2163" s="1" t="s">
        <v>13</v>
      </c>
      <c r="C2163" s="2">
        <v>43630</v>
      </c>
      <c r="D2163" s="1" t="s">
        <v>137</v>
      </c>
      <c r="E2163" s="1"/>
      <c r="F2163" s="1" t="s">
        <v>1571</v>
      </c>
      <c r="G2163" s="3">
        <v>88.88</v>
      </c>
      <c r="H2163" s="3"/>
      <c r="I2163" s="1" t="s">
        <v>83</v>
      </c>
      <c r="J2163" s="1" t="s">
        <v>279</v>
      </c>
      <c r="K2163" s="1" t="s">
        <v>12</v>
      </c>
      <c r="L2163" s="1" t="s">
        <v>57</v>
      </c>
    </row>
    <row r="2164" spans="1:12" x14ac:dyDescent="0.2">
      <c r="A2164" s="1" t="s">
        <v>234</v>
      </c>
      <c r="B2164" s="1" t="s">
        <v>13</v>
      </c>
      <c r="C2164" s="2">
        <v>43630</v>
      </c>
      <c r="D2164" s="1" t="s">
        <v>137</v>
      </c>
      <c r="E2164" s="1"/>
      <c r="F2164" s="1" t="s">
        <v>1690</v>
      </c>
      <c r="G2164" s="3">
        <v>1156.31</v>
      </c>
      <c r="H2164" s="3"/>
      <c r="I2164" s="1" t="s">
        <v>179</v>
      </c>
      <c r="J2164" s="1" t="s">
        <v>89</v>
      </c>
      <c r="K2164" s="1" t="s">
        <v>12</v>
      </c>
      <c r="L2164" s="1" t="s">
        <v>28</v>
      </c>
    </row>
    <row r="2165" spans="1:12" x14ac:dyDescent="0.2">
      <c r="A2165" s="1" t="s">
        <v>234</v>
      </c>
      <c r="B2165" s="1" t="s">
        <v>13</v>
      </c>
      <c r="C2165" s="2">
        <v>43630</v>
      </c>
      <c r="D2165" s="1" t="s">
        <v>137</v>
      </c>
      <c r="E2165" s="1"/>
      <c r="F2165" s="1" t="s">
        <v>1613</v>
      </c>
      <c r="G2165" s="3">
        <v>2091.83</v>
      </c>
      <c r="H2165" s="3"/>
      <c r="I2165" s="1" t="s">
        <v>87</v>
      </c>
      <c r="J2165" s="1" t="s">
        <v>116</v>
      </c>
      <c r="K2165" s="1" t="s">
        <v>84</v>
      </c>
      <c r="L2165" s="1" t="s">
        <v>241</v>
      </c>
    </row>
    <row r="2166" spans="1:12" x14ac:dyDescent="0.2">
      <c r="A2166" s="1" t="s">
        <v>234</v>
      </c>
      <c r="B2166" s="1" t="s">
        <v>13</v>
      </c>
      <c r="C2166" s="2">
        <v>43630</v>
      </c>
      <c r="D2166" s="1" t="s">
        <v>137</v>
      </c>
      <c r="E2166" s="1"/>
      <c r="F2166" s="1" t="s">
        <v>1634</v>
      </c>
      <c r="G2166" s="3">
        <v>280.19</v>
      </c>
      <c r="H2166" s="3"/>
      <c r="I2166" s="1" t="s">
        <v>83</v>
      </c>
      <c r="J2166" s="1" t="s">
        <v>391</v>
      </c>
      <c r="K2166" s="1" t="s">
        <v>12</v>
      </c>
      <c r="L2166" s="1" t="s">
        <v>17</v>
      </c>
    </row>
    <row r="2167" spans="1:12" x14ac:dyDescent="0.2">
      <c r="A2167" s="1" t="s">
        <v>234</v>
      </c>
      <c r="B2167" s="1" t="s">
        <v>13</v>
      </c>
      <c r="C2167" s="2">
        <v>43630</v>
      </c>
      <c r="D2167" s="1" t="s">
        <v>137</v>
      </c>
      <c r="E2167" s="1"/>
      <c r="F2167" s="1" t="s">
        <v>1628</v>
      </c>
      <c r="G2167" s="3">
        <v>98.64</v>
      </c>
      <c r="H2167" s="3"/>
      <c r="I2167" s="1" t="s">
        <v>83</v>
      </c>
      <c r="J2167" s="1" t="s">
        <v>279</v>
      </c>
      <c r="K2167" s="1" t="s">
        <v>12</v>
      </c>
      <c r="L2167" s="1" t="s">
        <v>73</v>
      </c>
    </row>
    <row r="2168" spans="1:12" x14ac:dyDescent="0.2">
      <c r="A2168" s="1" t="s">
        <v>234</v>
      </c>
      <c r="B2168" s="1" t="s">
        <v>13</v>
      </c>
      <c r="C2168" s="2">
        <v>43630</v>
      </c>
      <c r="D2168" s="1" t="s">
        <v>137</v>
      </c>
      <c r="E2168" s="1"/>
      <c r="F2168" s="1" t="s">
        <v>1691</v>
      </c>
      <c r="G2168" s="3">
        <v>1885.17</v>
      </c>
      <c r="H2168" s="3"/>
      <c r="I2168" s="1" t="s">
        <v>119</v>
      </c>
      <c r="J2168" s="1" t="s">
        <v>86</v>
      </c>
      <c r="K2168" s="1" t="s">
        <v>12</v>
      </c>
      <c r="L2168" s="1" t="s">
        <v>397</v>
      </c>
    </row>
    <row r="2169" spans="1:12" x14ac:dyDescent="0.2">
      <c r="A2169" s="1" t="s">
        <v>234</v>
      </c>
      <c r="B2169" s="1" t="s">
        <v>13</v>
      </c>
      <c r="C2169" s="2">
        <v>43630</v>
      </c>
      <c r="D2169" s="1" t="s">
        <v>137</v>
      </c>
      <c r="E2169" s="1"/>
      <c r="F2169" s="1" t="s">
        <v>1692</v>
      </c>
      <c r="G2169" s="3">
        <v>526.11</v>
      </c>
      <c r="H2169" s="3"/>
      <c r="I2169" s="1" t="s">
        <v>119</v>
      </c>
      <c r="J2169" s="1" t="s">
        <v>86</v>
      </c>
      <c r="K2169" s="1" t="s">
        <v>12</v>
      </c>
      <c r="L2169" s="1" t="s">
        <v>342</v>
      </c>
    </row>
    <row r="2170" spans="1:12" x14ac:dyDescent="0.2">
      <c r="A2170" s="1" t="s">
        <v>234</v>
      </c>
      <c r="B2170" s="1" t="s">
        <v>13</v>
      </c>
      <c r="C2170" s="2">
        <v>43630</v>
      </c>
      <c r="D2170" s="1" t="s">
        <v>137</v>
      </c>
      <c r="E2170" s="1"/>
      <c r="F2170" s="1" t="s">
        <v>1693</v>
      </c>
      <c r="G2170" s="3">
        <v>527.22</v>
      </c>
      <c r="H2170" s="3"/>
      <c r="I2170" s="1" t="s">
        <v>119</v>
      </c>
      <c r="J2170" s="1" t="s">
        <v>86</v>
      </c>
      <c r="K2170" s="1" t="s">
        <v>12</v>
      </c>
      <c r="L2170" s="1" t="s">
        <v>296</v>
      </c>
    </row>
    <row r="2171" spans="1:12" x14ac:dyDescent="0.2">
      <c r="A2171" s="1" t="s">
        <v>234</v>
      </c>
      <c r="B2171" s="1" t="s">
        <v>13</v>
      </c>
      <c r="C2171" s="2">
        <v>43630</v>
      </c>
      <c r="D2171" s="1" t="s">
        <v>137</v>
      </c>
      <c r="E2171" s="1"/>
      <c r="F2171" s="1" t="s">
        <v>1694</v>
      </c>
      <c r="G2171" s="3">
        <v>1379.98</v>
      </c>
      <c r="H2171" s="3"/>
      <c r="I2171" s="1" t="s">
        <v>106</v>
      </c>
      <c r="J2171" s="1" t="s">
        <v>122</v>
      </c>
      <c r="K2171" s="1" t="s">
        <v>12</v>
      </c>
      <c r="L2171" s="1" t="s">
        <v>27</v>
      </c>
    </row>
    <row r="2172" spans="1:12" x14ac:dyDescent="0.2">
      <c r="A2172" s="1" t="s">
        <v>234</v>
      </c>
      <c r="B2172" s="1" t="s">
        <v>13</v>
      </c>
      <c r="C2172" s="2">
        <v>43630</v>
      </c>
      <c r="D2172" s="1" t="s">
        <v>137</v>
      </c>
      <c r="E2172" s="1"/>
      <c r="F2172" s="1" t="s">
        <v>1579</v>
      </c>
      <c r="G2172" s="3">
        <v>562.5</v>
      </c>
      <c r="H2172" s="3"/>
      <c r="I2172" s="1" t="s">
        <v>120</v>
      </c>
      <c r="J2172" s="1" t="s">
        <v>171</v>
      </c>
      <c r="K2172" s="1" t="s">
        <v>84</v>
      </c>
      <c r="L2172" s="1" t="s">
        <v>104</v>
      </c>
    </row>
    <row r="2173" spans="1:12" x14ac:dyDescent="0.2">
      <c r="A2173" s="1" t="s">
        <v>234</v>
      </c>
      <c r="B2173" s="1" t="s">
        <v>13</v>
      </c>
      <c r="C2173" s="2">
        <v>43630</v>
      </c>
      <c r="D2173" s="1" t="s">
        <v>137</v>
      </c>
      <c r="E2173" s="1"/>
      <c r="F2173" s="1" t="s">
        <v>1620</v>
      </c>
      <c r="G2173" s="3">
        <v>1755.57</v>
      </c>
      <c r="H2173" s="3"/>
      <c r="I2173" s="1" t="s">
        <v>106</v>
      </c>
      <c r="J2173" s="1" t="s">
        <v>121</v>
      </c>
      <c r="K2173" s="1" t="s">
        <v>12</v>
      </c>
      <c r="L2173" s="1" t="s">
        <v>313</v>
      </c>
    </row>
    <row r="2174" spans="1:12" x14ac:dyDescent="0.2">
      <c r="A2174" s="1" t="s">
        <v>234</v>
      </c>
      <c r="B2174" s="1" t="s">
        <v>13</v>
      </c>
      <c r="C2174" s="2">
        <v>43630</v>
      </c>
      <c r="D2174" s="1" t="s">
        <v>137</v>
      </c>
      <c r="E2174" s="1"/>
      <c r="F2174" s="1" t="s">
        <v>1695</v>
      </c>
      <c r="G2174" s="3">
        <v>867.4</v>
      </c>
      <c r="H2174" s="3"/>
      <c r="I2174" s="1" t="s">
        <v>120</v>
      </c>
      <c r="J2174" s="1" t="s">
        <v>171</v>
      </c>
      <c r="K2174" s="1" t="s">
        <v>12</v>
      </c>
      <c r="L2174" s="1" t="s">
        <v>76</v>
      </c>
    </row>
    <row r="2175" spans="1:12" x14ac:dyDescent="0.2">
      <c r="A2175" s="1" t="s">
        <v>234</v>
      </c>
      <c r="B2175" s="1" t="s">
        <v>13</v>
      </c>
      <c r="C2175" s="2">
        <v>43630</v>
      </c>
      <c r="D2175" s="1" t="s">
        <v>137</v>
      </c>
      <c r="E2175" s="1"/>
      <c r="F2175" s="1" t="s">
        <v>1631</v>
      </c>
      <c r="G2175" s="3">
        <v>833.8</v>
      </c>
      <c r="H2175" s="3"/>
      <c r="I2175" s="1" t="s">
        <v>123</v>
      </c>
      <c r="J2175" s="1" t="s">
        <v>124</v>
      </c>
      <c r="K2175" s="1" t="s">
        <v>12</v>
      </c>
      <c r="L2175" s="1" t="s">
        <v>97</v>
      </c>
    </row>
    <row r="2176" spans="1:12" x14ac:dyDescent="0.2">
      <c r="A2176" s="1" t="s">
        <v>234</v>
      </c>
      <c r="B2176" s="1" t="s">
        <v>13</v>
      </c>
      <c r="C2176" s="2">
        <v>43630</v>
      </c>
      <c r="D2176" s="1" t="s">
        <v>137</v>
      </c>
      <c r="E2176" s="1"/>
      <c r="F2176" s="1" t="s">
        <v>1620</v>
      </c>
      <c r="G2176" s="3">
        <v>156.85</v>
      </c>
      <c r="H2176" s="3"/>
      <c r="I2176" s="1" t="s">
        <v>106</v>
      </c>
      <c r="J2176" s="1" t="s">
        <v>122</v>
      </c>
      <c r="K2176" s="1" t="s">
        <v>12</v>
      </c>
      <c r="L2176" s="1" t="s">
        <v>313</v>
      </c>
    </row>
    <row r="2177" spans="1:12" x14ac:dyDescent="0.2">
      <c r="A2177" s="1" t="s">
        <v>234</v>
      </c>
      <c r="B2177" s="1" t="s">
        <v>13</v>
      </c>
      <c r="C2177" s="2">
        <v>43630</v>
      </c>
      <c r="D2177" s="1" t="s">
        <v>137</v>
      </c>
      <c r="E2177" s="1"/>
      <c r="F2177" s="1" t="s">
        <v>1567</v>
      </c>
      <c r="G2177" s="3">
        <v>1301.72</v>
      </c>
      <c r="H2177" s="3"/>
      <c r="I2177" s="1" t="s">
        <v>83</v>
      </c>
      <c r="J2177" s="1" t="s">
        <v>176</v>
      </c>
      <c r="K2177" s="1" t="s">
        <v>84</v>
      </c>
      <c r="L2177" s="1" t="s">
        <v>306</v>
      </c>
    </row>
    <row r="2178" spans="1:12" x14ac:dyDescent="0.2">
      <c r="A2178" s="1" t="s">
        <v>234</v>
      </c>
      <c r="B2178" s="1" t="s">
        <v>13</v>
      </c>
      <c r="C2178" s="2">
        <v>43630</v>
      </c>
      <c r="D2178" s="1" t="s">
        <v>137</v>
      </c>
      <c r="E2178" s="1"/>
      <c r="F2178" s="1" t="s">
        <v>1696</v>
      </c>
      <c r="G2178" s="3">
        <v>910.97</v>
      </c>
      <c r="H2178" s="3"/>
      <c r="I2178" s="1" t="s">
        <v>83</v>
      </c>
      <c r="J2178" s="1" t="s">
        <v>176</v>
      </c>
      <c r="K2178" s="1" t="s">
        <v>12</v>
      </c>
      <c r="L2178" s="1" t="s">
        <v>265</v>
      </c>
    </row>
    <row r="2179" spans="1:12" x14ac:dyDescent="0.2">
      <c r="A2179" s="1" t="s">
        <v>234</v>
      </c>
      <c r="B2179" s="1" t="s">
        <v>13</v>
      </c>
      <c r="C2179" s="2">
        <v>43630</v>
      </c>
      <c r="D2179" s="1" t="s">
        <v>137</v>
      </c>
      <c r="E2179" s="1"/>
      <c r="F2179" s="1" t="s">
        <v>1574</v>
      </c>
      <c r="G2179" s="3">
        <v>533.84</v>
      </c>
      <c r="H2179" s="3"/>
      <c r="I2179" s="1" t="s">
        <v>83</v>
      </c>
      <c r="J2179" s="1" t="s">
        <v>174</v>
      </c>
      <c r="K2179" s="1" t="s">
        <v>12</v>
      </c>
      <c r="L2179" s="1" t="s">
        <v>36</v>
      </c>
    </row>
    <row r="2180" spans="1:12" x14ac:dyDescent="0.2">
      <c r="A2180" s="1" t="s">
        <v>234</v>
      </c>
      <c r="B2180" s="1" t="s">
        <v>13</v>
      </c>
      <c r="C2180" s="2">
        <v>43630</v>
      </c>
      <c r="D2180" s="1" t="s">
        <v>137</v>
      </c>
      <c r="E2180" s="1"/>
      <c r="F2180" s="1" t="s">
        <v>1697</v>
      </c>
      <c r="G2180" s="3">
        <v>655.33000000000004</v>
      </c>
      <c r="H2180" s="3"/>
      <c r="I2180" s="1" t="s">
        <v>177</v>
      </c>
      <c r="J2180" s="1" t="s">
        <v>178</v>
      </c>
      <c r="K2180" s="1" t="s">
        <v>12</v>
      </c>
      <c r="L2180" s="1" t="s">
        <v>349</v>
      </c>
    </row>
    <row r="2181" spans="1:12" x14ac:dyDescent="0.2">
      <c r="A2181" s="1" t="s">
        <v>234</v>
      </c>
      <c r="B2181" s="1" t="s">
        <v>13</v>
      </c>
      <c r="C2181" s="2">
        <v>43630</v>
      </c>
      <c r="D2181" s="1" t="s">
        <v>137</v>
      </c>
      <c r="E2181" s="1"/>
      <c r="F2181" s="1" t="s">
        <v>1556</v>
      </c>
      <c r="G2181" s="3">
        <v>807.77</v>
      </c>
      <c r="H2181" s="3"/>
      <c r="I2181" s="1" t="s">
        <v>83</v>
      </c>
      <c r="J2181" s="1" t="s">
        <v>676</v>
      </c>
      <c r="K2181" s="1" t="s">
        <v>12</v>
      </c>
      <c r="L2181" s="1" t="s">
        <v>64</v>
      </c>
    </row>
    <row r="2182" spans="1:12" x14ac:dyDescent="0.2">
      <c r="A2182" s="1" t="s">
        <v>234</v>
      </c>
      <c r="B2182" s="1" t="s">
        <v>13</v>
      </c>
      <c r="C2182" s="2">
        <v>43630</v>
      </c>
      <c r="D2182" s="1" t="s">
        <v>137</v>
      </c>
      <c r="E2182" s="1"/>
      <c r="F2182" s="1" t="s">
        <v>1636</v>
      </c>
      <c r="G2182" s="3">
        <v>364.74</v>
      </c>
      <c r="H2182" s="3"/>
      <c r="I2182" s="1" t="s">
        <v>123</v>
      </c>
      <c r="J2182" s="1" t="s">
        <v>124</v>
      </c>
      <c r="K2182" s="1" t="s">
        <v>12</v>
      </c>
      <c r="L2182" s="1" t="s">
        <v>311</v>
      </c>
    </row>
    <row r="2183" spans="1:12" x14ac:dyDescent="0.2">
      <c r="A2183" s="1" t="s">
        <v>234</v>
      </c>
      <c r="B2183" s="1" t="s">
        <v>13</v>
      </c>
      <c r="C2183" s="2">
        <v>43630</v>
      </c>
      <c r="D2183" s="1" t="s">
        <v>137</v>
      </c>
      <c r="E2183" s="1"/>
      <c r="F2183" s="1" t="s">
        <v>1698</v>
      </c>
      <c r="G2183" s="3">
        <v>2000.82</v>
      </c>
      <c r="H2183" s="3"/>
      <c r="I2183" s="1" t="s">
        <v>120</v>
      </c>
      <c r="J2183" s="1" t="s">
        <v>171</v>
      </c>
      <c r="K2183" s="1" t="s">
        <v>12</v>
      </c>
      <c r="L2183" s="1" t="s">
        <v>43</v>
      </c>
    </row>
    <row r="2184" spans="1:12" x14ac:dyDescent="0.2">
      <c r="A2184" s="1" t="s">
        <v>234</v>
      </c>
      <c r="B2184" s="1" t="s">
        <v>13</v>
      </c>
      <c r="C2184" s="2">
        <v>43630</v>
      </c>
      <c r="D2184" s="1" t="s">
        <v>137</v>
      </c>
      <c r="E2184" s="1"/>
      <c r="F2184" s="1" t="s">
        <v>1686</v>
      </c>
      <c r="G2184" s="3">
        <v>931.35</v>
      </c>
      <c r="H2184" s="3"/>
      <c r="I2184" s="1" t="s">
        <v>119</v>
      </c>
      <c r="J2184" s="1" t="s">
        <v>86</v>
      </c>
      <c r="K2184" s="1" t="s">
        <v>12</v>
      </c>
      <c r="L2184" s="1" t="s">
        <v>34</v>
      </c>
    </row>
    <row r="2185" spans="1:12" x14ac:dyDescent="0.2">
      <c r="A2185" s="1" t="s">
        <v>234</v>
      </c>
      <c r="B2185" s="1" t="s">
        <v>13</v>
      </c>
      <c r="C2185" s="2">
        <v>43630</v>
      </c>
      <c r="D2185" s="1" t="s">
        <v>137</v>
      </c>
      <c r="E2185" s="1"/>
      <c r="F2185" s="1" t="s">
        <v>1699</v>
      </c>
      <c r="G2185" s="3">
        <v>664.66</v>
      </c>
      <c r="H2185" s="3"/>
      <c r="I2185" s="1" t="s">
        <v>119</v>
      </c>
      <c r="J2185" s="1" t="s">
        <v>86</v>
      </c>
      <c r="K2185" s="1" t="s">
        <v>12</v>
      </c>
      <c r="L2185" s="1" t="s">
        <v>481</v>
      </c>
    </row>
    <row r="2186" spans="1:12" x14ac:dyDescent="0.2">
      <c r="A2186" s="1" t="s">
        <v>234</v>
      </c>
      <c r="B2186" s="1" t="s">
        <v>13</v>
      </c>
      <c r="C2186" s="2">
        <v>43630</v>
      </c>
      <c r="D2186" s="1" t="s">
        <v>137</v>
      </c>
      <c r="E2186" s="1"/>
      <c r="F2186" s="1" t="s">
        <v>1700</v>
      </c>
      <c r="G2186" s="3">
        <v>734.32</v>
      </c>
      <c r="H2186" s="3"/>
      <c r="I2186" s="1" t="s">
        <v>119</v>
      </c>
      <c r="J2186" s="1" t="s">
        <v>86</v>
      </c>
      <c r="K2186" s="1" t="s">
        <v>12</v>
      </c>
      <c r="L2186" s="1" t="s">
        <v>319</v>
      </c>
    </row>
    <row r="2187" spans="1:12" x14ac:dyDescent="0.2">
      <c r="A2187" s="1" t="s">
        <v>234</v>
      </c>
      <c r="B2187" s="1" t="s">
        <v>13</v>
      </c>
      <c r="C2187" s="2">
        <v>43630</v>
      </c>
      <c r="D2187" s="1" t="s">
        <v>137</v>
      </c>
      <c r="E2187" s="1"/>
      <c r="F2187" s="1" t="s">
        <v>1612</v>
      </c>
      <c r="G2187" s="3">
        <v>114.23</v>
      </c>
      <c r="H2187" s="3"/>
      <c r="I2187" s="1" t="s">
        <v>106</v>
      </c>
      <c r="J2187" s="1" t="s">
        <v>122</v>
      </c>
      <c r="K2187" s="1" t="s">
        <v>84</v>
      </c>
      <c r="L2187" s="1" t="s">
        <v>26</v>
      </c>
    </row>
    <row r="2188" spans="1:12" x14ac:dyDescent="0.2">
      <c r="A2188" s="1" t="s">
        <v>234</v>
      </c>
      <c r="B2188" s="1" t="s">
        <v>13</v>
      </c>
      <c r="C2188" s="2">
        <v>43630</v>
      </c>
      <c r="D2188" s="1" t="s">
        <v>137</v>
      </c>
      <c r="E2188" s="1"/>
      <c r="F2188" s="1" t="s">
        <v>1621</v>
      </c>
      <c r="G2188" s="3">
        <v>141.75</v>
      </c>
      <c r="H2188" s="3"/>
      <c r="I2188" s="1" t="s">
        <v>106</v>
      </c>
      <c r="J2188" s="1" t="s">
        <v>121</v>
      </c>
      <c r="K2188" s="1" t="s">
        <v>12</v>
      </c>
      <c r="L2188" s="1" t="s">
        <v>1047</v>
      </c>
    </row>
    <row r="2189" spans="1:12" x14ac:dyDescent="0.2">
      <c r="A2189" s="1" t="s">
        <v>234</v>
      </c>
      <c r="B2189" s="1" t="s">
        <v>13</v>
      </c>
      <c r="C2189" s="2">
        <v>43630</v>
      </c>
      <c r="D2189" s="1" t="s">
        <v>137</v>
      </c>
      <c r="E2189" s="1"/>
      <c r="F2189" s="1" t="s">
        <v>1701</v>
      </c>
      <c r="G2189" s="3">
        <v>1357.64</v>
      </c>
      <c r="H2189" s="3"/>
      <c r="I2189" s="1" t="s">
        <v>106</v>
      </c>
      <c r="J2189" s="1" t="s">
        <v>121</v>
      </c>
      <c r="K2189" s="1" t="s">
        <v>12</v>
      </c>
      <c r="L2189" s="1" t="s">
        <v>23</v>
      </c>
    </row>
    <row r="2190" spans="1:12" x14ac:dyDescent="0.2">
      <c r="A2190" s="1" t="s">
        <v>234</v>
      </c>
      <c r="B2190" s="1" t="s">
        <v>13</v>
      </c>
      <c r="C2190" s="2">
        <v>43630</v>
      </c>
      <c r="D2190" s="1" t="s">
        <v>137</v>
      </c>
      <c r="E2190" s="1"/>
      <c r="F2190" s="1" t="s">
        <v>1628</v>
      </c>
      <c r="G2190" s="3">
        <v>197.29</v>
      </c>
      <c r="H2190" s="3"/>
      <c r="I2190" s="1" t="s">
        <v>83</v>
      </c>
      <c r="J2190" s="1" t="s">
        <v>243</v>
      </c>
      <c r="K2190" s="1" t="s">
        <v>12</v>
      </c>
      <c r="L2190" s="1" t="s">
        <v>73</v>
      </c>
    </row>
    <row r="2191" spans="1:12" x14ac:dyDescent="0.2">
      <c r="A2191" s="1" t="s">
        <v>234</v>
      </c>
      <c r="B2191" s="1" t="s">
        <v>13</v>
      </c>
      <c r="C2191" s="2">
        <v>43630</v>
      </c>
      <c r="D2191" s="1" t="s">
        <v>137</v>
      </c>
      <c r="E2191" s="1"/>
      <c r="F2191" s="1" t="s">
        <v>1702</v>
      </c>
      <c r="G2191" s="3">
        <v>1054.6099999999999</v>
      </c>
      <c r="H2191" s="3"/>
      <c r="I2191" s="1" t="s">
        <v>83</v>
      </c>
      <c r="J2191" s="1" t="s">
        <v>176</v>
      </c>
      <c r="K2191" s="1" t="s">
        <v>12</v>
      </c>
      <c r="L2191" s="1" t="s">
        <v>345</v>
      </c>
    </row>
    <row r="2192" spans="1:12" x14ac:dyDescent="0.2">
      <c r="A2192" s="1" t="s">
        <v>234</v>
      </c>
      <c r="B2192" s="1" t="s">
        <v>13</v>
      </c>
      <c r="C2192" s="2">
        <v>43630</v>
      </c>
      <c r="D2192" s="1" t="s">
        <v>137</v>
      </c>
      <c r="E2192" s="1"/>
      <c r="F2192" s="1" t="s">
        <v>1703</v>
      </c>
      <c r="G2192" s="3">
        <v>833.38</v>
      </c>
      <c r="H2192" s="3"/>
      <c r="I2192" s="1" t="s">
        <v>120</v>
      </c>
      <c r="J2192" s="1" t="s">
        <v>171</v>
      </c>
      <c r="K2192" s="1" t="s">
        <v>12</v>
      </c>
      <c r="L2192" s="1" t="s">
        <v>101</v>
      </c>
    </row>
    <row r="2193" spans="1:12" x14ac:dyDescent="0.2">
      <c r="A2193" s="1" t="s">
        <v>234</v>
      </c>
      <c r="B2193" s="1" t="s">
        <v>13</v>
      </c>
      <c r="C2193" s="2">
        <v>43630</v>
      </c>
      <c r="D2193" s="1" t="s">
        <v>137</v>
      </c>
      <c r="E2193" s="1"/>
      <c r="F2193" s="1" t="s">
        <v>1704</v>
      </c>
      <c r="G2193" s="3">
        <v>1140</v>
      </c>
      <c r="H2193" s="3"/>
      <c r="I2193" s="1" t="s">
        <v>119</v>
      </c>
      <c r="J2193" s="1" t="s">
        <v>86</v>
      </c>
      <c r="K2193" s="1" t="s">
        <v>12</v>
      </c>
      <c r="L2193" s="1" t="s">
        <v>283</v>
      </c>
    </row>
    <row r="2194" spans="1:12" x14ac:dyDescent="0.2">
      <c r="A2194" s="1" t="s">
        <v>234</v>
      </c>
      <c r="B2194" s="1" t="s">
        <v>13</v>
      </c>
      <c r="C2194" s="2">
        <v>43630</v>
      </c>
      <c r="D2194" s="1" t="s">
        <v>137</v>
      </c>
      <c r="E2194" s="1"/>
      <c r="F2194" s="1" t="s">
        <v>1705</v>
      </c>
      <c r="G2194" s="3">
        <v>855.81</v>
      </c>
      <c r="H2194" s="3"/>
      <c r="I2194" s="1" t="s">
        <v>119</v>
      </c>
      <c r="J2194" s="1" t="s">
        <v>86</v>
      </c>
      <c r="K2194" s="1" t="s">
        <v>12</v>
      </c>
      <c r="L2194" s="1" t="s">
        <v>90</v>
      </c>
    </row>
    <row r="2195" spans="1:12" x14ac:dyDescent="0.2">
      <c r="A2195" s="1" t="s">
        <v>234</v>
      </c>
      <c r="B2195" s="1" t="s">
        <v>13</v>
      </c>
      <c r="C2195" s="2">
        <v>43630</v>
      </c>
      <c r="D2195" s="1" t="s">
        <v>137</v>
      </c>
      <c r="E2195" s="1"/>
      <c r="F2195" s="1" t="s">
        <v>1685</v>
      </c>
      <c r="G2195" s="3">
        <v>141.38999999999999</v>
      </c>
      <c r="H2195" s="3"/>
      <c r="I2195" s="1" t="s">
        <v>83</v>
      </c>
      <c r="J2195" s="1" t="s">
        <v>301</v>
      </c>
      <c r="K2195" s="1" t="s">
        <v>12</v>
      </c>
      <c r="L2195" s="1" t="s">
        <v>99</v>
      </c>
    </row>
    <row r="2196" spans="1:12" x14ac:dyDescent="0.2">
      <c r="A2196" s="1" t="s">
        <v>234</v>
      </c>
      <c r="B2196" s="1" t="s">
        <v>13</v>
      </c>
      <c r="C2196" s="2">
        <v>43630</v>
      </c>
      <c r="D2196" s="1" t="s">
        <v>137</v>
      </c>
      <c r="E2196" s="1"/>
      <c r="F2196" s="1" t="s">
        <v>1706</v>
      </c>
      <c r="G2196" s="3">
        <v>1667.84</v>
      </c>
      <c r="H2196" s="3"/>
      <c r="I2196" s="1" t="s">
        <v>87</v>
      </c>
      <c r="J2196" s="1" t="s">
        <v>116</v>
      </c>
      <c r="K2196" s="1" t="s">
        <v>12</v>
      </c>
      <c r="L2196" s="1" t="s">
        <v>37</v>
      </c>
    </row>
    <row r="2197" spans="1:12" x14ac:dyDescent="0.2">
      <c r="A2197" s="1" t="s">
        <v>234</v>
      </c>
      <c r="B2197" s="1" t="s">
        <v>13</v>
      </c>
      <c r="C2197" s="2">
        <v>43630</v>
      </c>
      <c r="D2197" s="1" t="s">
        <v>137</v>
      </c>
      <c r="E2197" s="1"/>
      <c r="F2197" s="1" t="s">
        <v>1634</v>
      </c>
      <c r="G2197" s="3">
        <v>1050.6600000000001</v>
      </c>
      <c r="H2197" s="3"/>
      <c r="I2197" s="1" t="s">
        <v>83</v>
      </c>
      <c r="J2197" s="1" t="s">
        <v>243</v>
      </c>
      <c r="K2197" s="1" t="s">
        <v>12</v>
      </c>
      <c r="L2197" s="1" t="s">
        <v>17</v>
      </c>
    </row>
    <row r="2198" spans="1:12" x14ac:dyDescent="0.2">
      <c r="A2198" s="1" t="s">
        <v>234</v>
      </c>
      <c r="B2198" s="1" t="s">
        <v>13</v>
      </c>
      <c r="C2198" s="2">
        <v>43630</v>
      </c>
      <c r="D2198" s="1" t="s">
        <v>137</v>
      </c>
      <c r="E2198" s="1"/>
      <c r="F2198" s="1" t="s">
        <v>1707</v>
      </c>
      <c r="G2198" s="3">
        <v>897.64</v>
      </c>
      <c r="H2198" s="3"/>
      <c r="I2198" s="1" t="s">
        <v>119</v>
      </c>
      <c r="J2198" s="1" t="s">
        <v>86</v>
      </c>
      <c r="K2198" s="1" t="s">
        <v>12</v>
      </c>
      <c r="L2198" s="1" t="s">
        <v>69</v>
      </c>
    </row>
    <row r="2199" spans="1:12" x14ac:dyDescent="0.2">
      <c r="A2199" s="1" t="s">
        <v>234</v>
      </c>
      <c r="B2199" s="1" t="s">
        <v>13</v>
      </c>
      <c r="C2199" s="2">
        <v>43630</v>
      </c>
      <c r="D2199" s="1" t="s">
        <v>137</v>
      </c>
      <c r="E2199" s="1"/>
      <c r="F2199" s="1" t="s">
        <v>1574</v>
      </c>
      <c r="G2199" s="3">
        <v>667.3</v>
      </c>
      <c r="H2199" s="3"/>
      <c r="I2199" s="1" t="s">
        <v>83</v>
      </c>
      <c r="J2199" s="1" t="s">
        <v>301</v>
      </c>
      <c r="K2199" s="1" t="s">
        <v>12</v>
      </c>
      <c r="L2199" s="1" t="s">
        <v>36</v>
      </c>
    </row>
    <row r="2200" spans="1:12" x14ac:dyDescent="0.2">
      <c r="A2200" s="1" t="s">
        <v>234</v>
      </c>
      <c r="B2200" s="1" t="s">
        <v>13</v>
      </c>
      <c r="C2200" s="2">
        <v>43630</v>
      </c>
      <c r="D2200" s="1" t="s">
        <v>137</v>
      </c>
      <c r="E2200" s="1"/>
      <c r="F2200" s="1" t="s">
        <v>1579</v>
      </c>
      <c r="G2200" s="3">
        <v>367.79</v>
      </c>
      <c r="H2200" s="3"/>
      <c r="I2200" s="1" t="s">
        <v>83</v>
      </c>
      <c r="J2200" s="1" t="s">
        <v>176</v>
      </c>
      <c r="K2200" s="1" t="s">
        <v>84</v>
      </c>
      <c r="L2200" s="1" t="s">
        <v>104</v>
      </c>
    </row>
    <row r="2201" spans="1:12" x14ac:dyDescent="0.2">
      <c r="A2201" s="1" t="s">
        <v>234</v>
      </c>
      <c r="B2201" s="1" t="s">
        <v>13</v>
      </c>
      <c r="C2201" s="2">
        <v>43630</v>
      </c>
      <c r="D2201" s="1" t="s">
        <v>137</v>
      </c>
      <c r="E2201" s="1"/>
      <c r="F2201" s="1" t="s">
        <v>1612</v>
      </c>
      <c r="G2201" s="3">
        <v>259.61</v>
      </c>
      <c r="H2201" s="3"/>
      <c r="I2201" s="1" t="s">
        <v>185</v>
      </c>
      <c r="J2201" s="1" t="s">
        <v>126</v>
      </c>
      <c r="K2201" s="1" t="s">
        <v>84</v>
      </c>
      <c r="L2201" s="1" t="s">
        <v>26</v>
      </c>
    </row>
    <row r="2202" spans="1:12" x14ac:dyDescent="0.2">
      <c r="A2202" s="1" t="s">
        <v>234</v>
      </c>
      <c r="B2202" s="1" t="s">
        <v>13</v>
      </c>
      <c r="C2202" s="2">
        <v>43630</v>
      </c>
      <c r="D2202" s="1" t="s">
        <v>137</v>
      </c>
      <c r="E2202" s="1"/>
      <c r="F2202" s="1" t="s">
        <v>1708</v>
      </c>
      <c r="G2202" s="3">
        <v>1106.25</v>
      </c>
      <c r="H2202" s="3"/>
      <c r="I2202" s="1" t="s">
        <v>120</v>
      </c>
      <c r="J2202" s="1" t="s">
        <v>171</v>
      </c>
      <c r="K2202" s="1" t="s">
        <v>12</v>
      </c>
      <c r="L2202" s="1" t="s">
        <v>58</v>
      </c>
    </row>
    <row r="2203" spans="1:12" x14ac:dyDescent="0.2">
      <c r="A2203" s="1" t="s">
        <v>234</v>
      </c>
      <c r="B2203" s="1" t="s">
        <v>13</v>
      </c>
      <c r="C2203" s="2">
        <v>43630</v>
      </c>
      <c r="D2203" s="1" t="s">
        <v>137</v>
      </c>
      <c r="E2203" s="1"/>
      <c r="F2203" s="1" t="s">
        <v>1709</v>
      </c>
      <c r="G2203" s="3">
        <v>1130.67</v>
      </c>
      <c r="H2203" s="3"/>
      <c r="I2203" s="1" t="s">
        <v>119</v>
      </c>
      <c r="J2203" s="1" t="s">
        <v>86</v>
      </c>
      <c r="K2203" s="1" t="s">
        <v>12</v>
      </c>
      <c r="L2203" s="1" t="s">
        <v>100</v>
      </c>
    </row>
    <row r="2204" spans="1:12" x14ac:dyDescent="0.2">
      <c r="A2204" s="1" t="s">
        <v>234</v>
      </c>
      <c r="B2204" s="1" t="s">
        <v>13</v>
      </c>
      <c r="C2204" s="2">
        <v>43630</v>
      </c>
      <c r="D2204" s="1" t="s">
        <v>137</v>
      </c>
      <c r="E2204" s="1"/>
      <c r="F2204" s="1" t="s">
        <v>1710</v>
      </c>
      <c r="G2204" s="3">
        <v>681.01</v>
      </c>
      <c r="H2204" s="3"/>
      <c r="I2204" s="1" t="s">
        <v>119</v>
      </c>
      <c r="J2204" s="1" t="s">
        <v>86</v>
      </c>
      <c r="K2204" s="1" t="s">
        <v>12</v>
      </c>
      <c r="L2204" s="1" t="s">
        <v>366</v>
      </c>
    </row>
    <row r="2205" spans="1:12" x14ac:dyDescent="0.2">
      <c r="A2205" s="1" t="s">
        <v>234</v>
      </c>
      <c r="B2205" s="1" t="s">
        <v>13</v>
      </c>
      <c r="C2205" s="2">
        <v>43630</v>
      </c>
      <c r="D2205" s="1" t="s">
        <v>137</v>
      </c>
      <c r="E2205" s="1"/>
      <c r="F2205" s="1" t="s">
        <v>1579</v>
      </c>
      <c r="G2205" s="3">
        <v>129.81</v>
      </c>
      <c r="H2205" s="3"/>
      <c r="I2205" s="1" t="s">
        <v>123</v>
      </c>
      <c r="J2205" s="1" t="s">
        <v>124</v>
      </c>
      <c r="K2205" s="1" t="s">
        <v>84</v>
      </c>
      <c r="L2205" s="1" t="s">
        <v>104</v>
      </c>
    </row>
    <row r="2206" spans="1:12" x14ac:dyDescent="0.2">
      <c r="A2206" s="1" t="s">
        <v>234</v>
      </c>
      <c r="B2206" s="1" t="s">
        <v>13</v>
      </c>
      <c r="C2206" s="2">
        <v>43630</v>
      </c>
      <c r="D2206" s="1" t="s">
        <v>137</v>
      </c>
      <c r="E2206" s="1"/>
      <c r="F2206" s="1" t="s">
        <v>1635</v>
      </c>
      <c r="G2206" s="3">
        <v>522.96</v>
      </c>
      <c r="H2206" s="3"/>
      <c r="I2206" s="1" t="s">
        <v>123</v>
      </c>
      <c r="J2206" s="1" t="s">
        <v>124</v>
      </c>
      <c r="K2206" s="1" t="s">
        <v>12</v>
      </c>
      <c r="L2206" s="1" t="s">
        <v>92</v>
      </c>
    </row>
    <row r="2207" spans="1:12" x14ac:dyDescent="0.2">
      <c r="A2207" s="1" t="s">
        <v>234</v>
      </c>
      <c r="B2207" s="1" t="s">
        <v>13</v>
      </c>
      <c r="C2207" s="2">
        <v>43630</v>
      </c>
      <c r="D2207" s="1" t="s">
        <v>137</v>
      </c>
      <c r="E2207" s="1"/>
      <c r="F2207" s="1" t="s">
        <v>1711</v>
      </c>
      <c r="G2207" s="3">
        <v>885.88</v>
      </c>
      <c r="H2207" s="3"/>
      <c r="I2207" s="1" t="s">
        <v>83</v>
      </c>
      <c r="J2207" s="1" t="s">
        <v>176</v>
      </c>
      <c r="K2207" s="1" t="s">
        <v>12</v>
      </c>
      <c r="L2207" s="1" t="s">
        <v>411</v>
      </c>
    </row>
    <row r="2208" spans="1:12" x14ac:dyDescent="0.2">
      <c r="A2208" s="1" t="s">
        <v>234</v>
      </c>
      <c r="B2208" s="1" t="s">
        <v>13</v>
      </c>
      <c r="C2208" s="2">
        <v>43630</v>
      </c>
      <c r="D2208" s="1" t="s">
        <v>137</v>
      </c>
      <c r="E2208" s="1"/>
      <c r="F2208" s="1" t="s">
        <v>1612</v>
      </c>
      <c r="G2208" s="3">
        <v>406.16</v>
      </c>
      <c r="H2208" s="3"/>
      <c r="I2208" s="1" t="s">
        <v>83</v>
      </c>
      <c r="J2208" s="1" t="s">
        <v>175</v>
      </c>
      <c r="K2208" s="1" t="s">
        <v>84</v>
      </c>
      <c r="L2208" s="1" t="s">
        <v>26</v>
      </c>
    </row>
    <row r="2209" spans="1:12" x14ac:dyDescent="0.2">
      <c r="A2209" s="1" t="s">
        <v>234</v>
      </c>
      <c r="B2209" s="1" t="s">
        <v>13</v>
      </c>
      <c r="C2209" s="2">
        <v>43630</v>
      </c>
      <c r="D2209" s="1" t="s">
        <v>137</v>
      </c>
      <c r="E2209" s="1"/>
      <c r="F2209" s="1" t="s">
        <v>1593</v>
      </c>
      <c r="G2209" s="3">
        <v>597.69000000000005</v>
      </c>
      <c r="H2209" s="3"/>
      <c r="I2209" s="1" t="s">
        <v>106</v>
      </c>
      <c r="J2209" s="1" t="s">
        <v>121</v>
      </c>
      <c r="K2209" s="1" t="s">
        <v>84</v>
      </c>
      <c r="L2209" s="1" t="s">
        <v>66</v>
      </c>
    </row>
    <row r="2210" spans="1:12" x14ac:dyDescent="0.2">
      <c r="A2210" s="1" t="s">
        <v>234</v>
      </c>
      <c r="B2210" s="1" t="s">
        <v>13</v>
      </c>
      <c r="C2210" s="2">
        <v>43630</v>
      </c>
      <c r="D2210" s="1" t="s">
        <v>137</v>
      </c>
      <c r="E2210" s="1"/>
      <c r="F2210" s="1" t="s">
        <v>1578</v>
      </c>
      <c r="G2210" s="3">
        <v>183.49</v>
      </c>
      <c r="H2210" s="3"/>
      <c r="I2210" s="1" t="s">
        <v>83</v>
      </c>
      <c r="J2210" s="1" t="s">
        <v>243</v>
      </c>
      <c r="K2210" s="1" t="s">
        <v>12</v>
      </c>
      <c r="L2210" s="1" t="s">
        <v>14</v>
      </c>
    </row>
    <row r="2211" spans="1:12" x14ac:dyDescent="0.2">
      <c r="A2211" s="1" t="s">
        <v>234</v>
      </c>
      <c r="B2211" s="1" t="s">
        <v>13</v>
      </c>
      <c r="C2211" s="2">
        <v>43630</v>
      </c>
      <c r="D2211" s="1" t="s">
        <v>137</v>
      </c>
      <c r="E2211" s="1"/>
      <c r="F2211" s="1" t="s">
        <v>1578</v>
      </c>
      <c r="G2211" s="3">
        <v>49.25</v>
      </c>
      <c r="H2211" s="3"/>
      <c r="I2211" s="1" t="s">
        <v>83</v>
      </c>
      <c r="J2211" s="1" t="s">
        <v>174</v>
      </c>
      <c r="K2211" s="1" t="s">
        <v>12</v>
      </c>
      <c r="L2211" s="1" t="s">
        <v>14</v>
      </c>
    </row>
    <row r="2212" spans="1:12" x14ac:dyDescent="0.2">
      <c r="A2212" s="1" t="s">
        <v>234</v>
      </c>
      <c r="B2212" s="1" t="s">
        <v>13</v>
      </c>
      <c r="C2212" s="2">
        <v>43630</v>
      </c>
      <c r="D2212" s="1" t="s">
        <v>137</v>
      </c>
      <c r="E2212" s="1"/>
      <c r="F2212" s="1" t="s">
        <v>1567</v>
      </c>
      <c r="G2212" s="3">
        <v>120.46</v>
      </c>
      <c r="H2212" s="3"/>
      <c r="I2212" s="1" t="s">
        <v>120</v>
      </c>
      <c r="J2212" s="1" t="s">
        <v>171</v>
      </c>
      <c r="K2212" s="1" t="s">
        <v>84</v>
      </c>
      <c r="L2212" s="1" t="s">
        <v>306</v>
      </c>
    </row>
    <row r="2213" spans="1:12" x14ac:dyDescent="0.2">
      <c r="A2213" s="1" t="s">
        <v>234</v>
      </c>
      <c r="B2213" s="1" t="s">
        <v>13</v>
      </c>
      <c r="C2213" s="2">
        <v>43630</v>
      </c>
      <c r="D2213" s="1" t="s">
        <v>137</v>
      </c>
      <c r="E2213" s="1"/>
      <c r="F2213" s="1" t="s">
        <v>1712</v>
      </c>
      <c r="G2213" s="3">
        <v>657.64</v>
      </c>
      <c r="H2213" s="3"/>
      <c r="I2213" s="1" t="s">
        <v>119</v>
      </c>
      <c r="J2213" s="1" t="s">
        <v>86</v>
      </c>
      <c r="K2213" s="1" t="s">
        <v>12</v>
      </c>
      <c r="L2213" s="1" t="s">
        <v>811</v>
      </c>
    </row>
    <row r="2214" spans="1:12" x14ac:dyDescent="0.2">
      <c r="A2214" s="1" t="s">
        <v>234</v>
      </c>
      <c r="B2214" s="1" t="s">
        <v>13</v>
      </c>
      <c r="C2214" s="2">
        <v>43630</v>
      </c>
      <c r="D2214" s="1" t="s">
        <v>137</v>
      </c>
      <c r="E2214" s="1"/>
      <c r="F2214" s="1" t="s">
        <v>1713</v>
      </c>
      <c r="G2214" s="3">
        <v>270.08999999999997</v>
      </c>
      <c r="H2214" s="3"/>
      <c r="I2214" s="1" t="s">
        <v>119</v>
      </c>
      <c r="J2214" s="1" t="s">
        <v>86</v>
      </c>
      <c r="K2214" s="1" t="s">
        <v>12</v>
      </c>
      <c r="L2214" s="1" t="s">
        <v>464</v>
      </c>
    </row>
    <row r="2215" spans="1:12" x14ac:dyDescent="0.2">
      <c r="A2215" s="1" t="s">
        <v>234</v>
      </c>
      <c r="B2215" s="1" t="s">
        <v>13</v>
      </c>
      <c r="C2215" s="2">
        <v>43630</v>
      </c>
      <c r="D2215" s="1" t="s">
        <v>137</v>
      </c>
      <c r="E2215" s="1"/>
      <c r="F2215" s="1" t="s">
        <v>1579</v>
      </c>
      <c r="G2215" s="3">
        <v>454.33</v>
      </c>
      <c r="H2215" s="3"/>
      <c r="I2215" s="1" t="s">
        <v>83</v>
      </c>
      <c r="J2215" s="1" t="s">
        <v>175</v>
      </c>
      <c r="K2215" s="1" t="s">
        <v>84</v>
      </c>
      <c r="L2215" s="1" t="s">
        <v>104</v>
      </c>
    </row>
    <row r="2216" spans="1:12" x14ac:dyDescent="0.2">
      <c r="A2216" s="1" t="s">
        <v>234</v>
      </c>
      <c r="B2216" s="1" t="s">
        <v>13</v>
      </c>
      <c r="C2216" s="2">
        <v>43630</v>
      </c>
      <c r="D2216" s="1" t="s">
        <v>137</v>
      </c>
      <c r="E2216" s="1"/>
      <c r="F2216" s="1" t="s">
        <v>1714</v>
      </c>
      <c r="G2216" s="3">
        <v>1380.17</v>
      </c>
      <c r="H2216" s="3"/>
      <c r="I2216" s="1" t="s">
        <v>106</v>
      </c>
      <c r="J2216" s="1" t="s">
        <v>122</v>
      </c>
      <c r="K2216" s="1" t="s">
        <v>12</v>
      </c>
      <c r="L2216" s="1" t="s">
        <v>21</v>
      </c>
    </row>
    <row r="2217" spans="1:12" x14ac:dyDescent="0.2">
      <c r="A2217" s="1" t="s">
        <v>234</v>
      </c>
      <c r="B2217" s="1" t="s">
        <v>13</v>
      </c>
      <c r="C2217" s="2">
        <v>43630</v>
      </c>
      <c r="D2217" s="1" t="s">
        <v>137</v>
      </c>
      <c r="E2217" s="1"/>
      <c r="F2217" s="1" t="s">
        <v>1715</v>
      </c>
      <c r="G2217" s="3">
        <v>1456.35</v>
      </c>
      <c r="H2217" s="3"/>
      <c r="I2217" s="1" t="s">
        <v>83</v>
      </c>
      <c r="J2217" s="1" t="s">
        <v>176</v>
      </c>
      <c r="K2217" s="1" t="s">
        <v>12</v>
      </c>
      <c r="L2217" s="1" t="s">
        <v>30</v>
      </c>
    </row>
    <row r="2218" spans="1:12" x14ac:dyDescent="0.2">
      <c r="A2218" s="1" t="s">
        <v>234</v>
      </c>
      <c r="B2218" s="1" t="s">
        <v>13</v>
      </c>
      <c r="C2218" s="2">
        <v>43630</v>
      </c>
      <c r="D2218" s="1" t="s">
        <v>137</v>
      </c>
      <c r="E2218" s="1"/>
      <c r="F2218" s="1" t="s">
        <v>1589</v>
      </c>
      <c r="G2218" s="3">
        <v>1125</v>
      </c>
      <c r="H2218" s="3"/>
      <c r="I2218" s="1" t="s">
        <v>119</v>
      </c>
      <c r="J2218" s="1" t="s">
        <v>86</v>
      </c>
      <c r="K2218" s="1" t="s">
        <v>84</v>
      </c>
      <c r="L2218" s="1" t="s">
        <v>300</v>
      </c>
    </row>
    <row r="2219" spans="1:12" x14ac:dyDescent="0.2">
      <c r="A2219" s="1" t="s">
        <v>234</v>
      </c>
      <c r="B2219" s="1" t="s">
        <v>13</v>
      </c>
      <c r="C2219" s="2">
        <v>43630</v>
      </c>
      <c r="D2219" s="1" t="s">
        <v>137</v>
      </c>
      <c r="E2219" s="1"/>
      <c r="F2219" s="1" t="s">
        <v>1716</v>
      </c>
      <c r="G2219" s="3">
        <v>1432.56</v>
      </c>
      <c r="H2219" s="3"/>
      <c r="I2219" s="1" t="s">
        <v>106</v>
      </c>
      <c r="J2219" s="1" t="s">
        <v>122</v>
      </c>
      <c r="K2219" s="1" t="s">
        <v>12</v>
      </c>
      <c r="L2219" s="1" t="s">
        <v>16</v>
      </c>
    </row>
    <row r="2220" spans="1:12" x14ac:dyDescent="0.2">
      <c r="A2220" s="1" t="s">
        <v>234</v>
      </c>
      <c r="B2220" s="1" t="s">
        <v>13</v>
      </c>
      <c r="C2220" s="2">
        <v>43630</v>
      </c>
      <c r="D2220" s="1" t="s">
        <v>137</v>
      </c>
      <c r="E2220" s="1"/>
      <c r="F2220" s="1" t="s">
        <v>1717</v>
      </c>
      <c r="G2220" s="3">
        <v>1923.08</v>
      </c>
      <c r="H2220" s="3"/>
      <c r="I2220" s="1" t="s">
        <v>87</v>
      </c>
      <c r="J2220" s="1" t="s">
        <v>116</v>
      </c>
      <c r="K2220" s="1" t="s">
        <v>12</v>
      </c>
      <c r="L2220" s="1" t="s">
        <v>80</v>
      </c>
    </row>
    <row r="2221" spans="1:12" x14ac:dyDescent="0.2">
      <c r="A2221" s="1" t="s">
        <v>234</v>
      </c>
      <c r="B2221" s="1" t="s">
        <v>13</v>
      </c>
      <c r="C2221" s="2">
        <v>43630</v>
      </c>
      <c r="D2221" s="1" t="s">
        <v>137</v>
      </c>
      <c r="E2221" s="1"/>
      <c r="F2221" s="1" t="s">
        <v>1690</v>
      </c>
      <c r="G2221" s="3">
        <v>271.23</v>
      </c>
      <c r="H2221" s="3"/>
      <c r="I2221" s="1" t="s">
        <v>87</v>
      </c>
      <c r="J2221" s="1" t="s">
        <v>253</v>
      </c>
      <c r="K2221" s="1" t="s">
        <v>12</v>
      </c>
      <c r="L2221" s="1" t="s">
        <v>28</v>
      </c>
    </row>
    <row r="2222" spans="1:12" x14ac:dyDescent="0.2">
      <c r="A2222" s="1" t="s">
        <v>234</v>
      </c>
      <c r="B2222" s="1" t="s">
        <v>13</v>
      </c>
      <c r="C2222" s="2">
        <v>43630</v>
      </c>
      <c r="D2222" s="1" t="s">
        <v>137</v>
      </c>
      <c r="E2222" s="1"/>
      <c r="F2222" s="1" t="s">
        <v>1556</v>
      </c>
      <c r="G2222" s="3">
        <v>134.63</v>
      </c>
      <c r="H2222" s="3"/>
      <c r="I2222" s="1" t="s">
        <v>83</v>
      </c>
      <c r="J2222" s="1" t="s">
        <v>180</v>
      </c>
      <c r="K2222" s="1" t="s">
        <v>12</v>
      </c>
      <c r="L2222" s="1" t="s">
        <v>64</v>
      </c>
    </row>
    <row r="2223" spans="1:12" x14ac:dyDescent="0.2">
      <c r="A2223" s="1" t="s">
        <v>234</v>
      </c>
      <c r="B2223" s="1" t="s">
        <v>13</v>
      </c>
      <c r="C2223" s="2">
        <v>43630</v>
      </c>
      <c r="D2223" s="1" t="s">
        <v>137</v>
      </c>
      <c r="E2223" s="1"/>
      <c r="F2223" s="1" t="s">
        <v>1718</v>
      </c>
      <c r="G2223" s="3">
        <v>500</v>
      </c>
      <c r="H2223" s="3"/>
      <c r="I2223" s="1" t="s">
        <v>120</v>
      </c>
      <c r="J2223" s="1" t="s">
        <v>171</v>
      </c>
      <c r="K2223" s="1" t="s">
        <v>84</v>
      </c>
      <c r="L2223" s="1" t="s">
        <v>300</v>
      </c>
    </row>
    <row r="2224" spans="1:12" x14ac:dyDescent="0.2">
      <c r="A2224" s="1" t="s">
        <v>234</v>
      </c>
      <c r="B2224" s="1" t="s">
        <v>13</v>
      </c>
      <c r="C2224" s="2">
        <v>43630</v>
      </c>
      <c r="D2224" s="1" t="s">
        <v>137</v>
      </c>
      <c r="E2224" s="1"/>
      <c r="F2224" s="1" t="s">
        <v>1719</v>
      </c>
      <c r="G2224" s="3">
        <v>896.7</v>
      </c>
      <c r="H2224" s="3"/>
      <c r="I2224" s="1" t="s">
        <v>119</v>
      </c>
      <c r="J2224" s="1" t="s">
        <v>86</v>
      </c>
      <c r="K2224" s="1" t="s">
        <v>12</v>
      </c>
      <c r="L2224" s="1" t="s">
        <v>1098</v>
      </c>
    </row>
    <row r="2225" spans="1:12" x14ac:dyDescent="0.2">
      <c r="A2225" s="1" t="s">
        <v>234</v>
      </c>
      <c r="B2225" s="1" t="s">
        <v>13</v>
      </c>
      <c r="C2225" s="2">
        <v>43630</v>
      </c>
      <c r="D2225" s="1" t="s">
        <v>137</v>
      </c>
      <c r="E2225" s="1"/>
      <c r="F2225" s="1" t="s">
        <v>1578</v>
      </c>
      <c r="G2225" s="3">
        <v>164.23</v>
      </c>
      <c r="H2225" s="3"/>
      <c r="I2225" s="1" t="s">
        <v>83</v>
      </c>
      <c r="J2225" s="1" t="s">
        <v>175</v>
      </c>
      <c r="K2225" s="1" t="s">
        <v>12</v>
      </c>
      <c r="L2225" s="1" t="s">
        <v>14</v>
      </c>
    </row>
    <row r="2226" spans="1:12" x14ac:dyDescent="0.2">
      <c r="A2226" s="1" t="s">
        <v>234</v>
      </c>
      <c r="B2226" s="1" t="s">
        <v>13</v>
      </c>
      <c r="C2226" s="2">
        <v>43630</v>
      </c>
      <c r="D2226" s="1" t="s">
        <v>137</v>
      </c>
      <c r="E2226" s="1"/>
      <c r="F2226" s="1" t="s">
        <v>1720</v>
      </c>
      <c r="G2226" s="3">
        <v>1317.08</v>
      </c>
      <c r="H2226" s="3"/>
      <c r="I2226" s="1" t="s">
        <v>106</v>
      </c>
      <c r="J2226" s="1" t="s">
        <v>121</v>
      </c>
      <c r="K2226" s="1" t="s">
        <v>12</v>
      </c>
      <c r="L2226" s="1" t="s">
        <v>18</v>
      </c>
    </row>
    <row r="2227" spans="1:12" x14ac:dyDescent="0.2">
      <c r="A2227" s="1" t="s">
        <v>234</v>
      </c>
      <c r="B2227" s="1" t="s">
        <v>13</v>
      </c>
      <c r="C2227" s="2">
        <v>43630</v>
      </c>
      <c r="D2227" s="1" t="s">
        <v>137</v>
      </c>
      <c r="E2227" s="1"/>
      <c r="F2227" s="1" t="s">
        <v>1721</v>
      </c>
      <c r="G2227" s="3">
        <v>513.41</v>
      </c>
      <c r="H2227" s="3"/>
      <c r="I2227" s="1" t="s">
        <v>119</v>
      </c>
      <c r="J2227" s="1" t="s">
        <v>86</v>
      </c>
      <c r="K2227" s="1" t="s">
        <v>12</v>
      </c>
      <c r="L2227" s="1" t="s">
        <v>354</v>
      </c>
    </row>
    <row r="2228" spans="1:12" x14ac:dyDescent="0.2">
      <c r="A2228" s="1" t="s">
        <v>234</v>
      </c>
      <c r="B2228" s="1" t="s">
        <v>13</v>
      </c>
      <c r="C2228" s="2">
        <v>43630</v>
      </c>
      <c r="D2228" s="1" t="s">
        <v>137</v>
      </c>
      <c r="E2228" s="1"/>
      <c r="F2228" s="1" t="s">
        <v>1668</v>
      </c>
      <c r="G2228" s="3">
        <v>257.94</v>
      </c>
      <c r="H2228" s="3"/>
      <c r="I2228" s="1" t="s">
        <v>119</v>
      </c>
      <c r="J2228" s="1" t="s">
        <v>86</v>
      </c>
      <c r="K2228" s="1" t="s">
        <v>84</v>
      </c>
      <c r="L2228" s="1" t="s">
        <v>435</v>
      </c>
    </row>
    <row r="2229" spans="1:12" x14ac:dyDescent="0.2">
      <c r="A2229" s="1" t="s">
        <v>234</v>
      </c>
      <c r="B2229" s="1" t="s">
        <v>13</v>
      </c>
      <c r="C2229" s="2">
        <v>43630</v>
      </c>
      <c r="D2229" s="1" t="s">
        <v>137</v>
      </c>
      <c r="E2229" s="1"/>
      <c r="F2229" s="1" t="s">
        <v>1722</v>
      </c>
      <c r="G2229" s="3">
        <v>466.31</v>
      </c>
      <c r="H2229" s="3"/>
      <c r="I2229" s="1" t="s">
        <v>119</v>
      </c>
      <c r="J2229" s="1" t="s">
        <v>86</v>
      </c>
      <c r="K2229" s="1" t="s">
        <v>12</v>
      </c>
      <c r="L2229" s="1" t="s">
        <v>53</v>
      </c>
    </row>
    <row r="2230" spans="1:12" x14ac:dyDescent="0.2">
      <c r="A2230" s="1" t="s">
        <v>234</v>
      </c>
      <c r="B2230" s="1" t="s">
        <v>13</v>
      </c>
      <c r="C2230" s="2">
        <v>43630</v>
      </c>
      <c r="D2230" s="1" t="s">
        <v>137</v>
      </c>
      <c r="E2230" s="1"/>
      <c r="F2230" s="1" t="s">
        <v>1723</v>
      </c>
      <c r="G2230" s="3">
        <v>453.9</v>
      </c>
      <c r="H2230" s="3"/>
      <c r="I2230" s="1" t="s">
        <v>119</v>
      </c>
      <c r="J2230" s="1" t="s">
        <v>86</v>
      </c>
      <c r="K2230" s="1" t="s">
        <v>12</v>
      </c>
      <c r="L2230" s="1" t="s">
        <v>471</v>
      </c>
    </row>
    <row r="2231" spans="1:12" x14ac:dyDescent="0.2">
      <c r="A2231" s="1" t="s">
        <v>234</v>
      </c>
      <c r="B2231" s="1" t="s">
        <v>13</v>
      </c>
      <c r="C2231" s="2">
        <v>43630</v>
      </c>
      <c r="D2231" s="1" t="s">
        <v>137</v>
      </c>
      <c r="E2231" s="1"/>
      <c r="F2231" s="1" t="s">
        <v>1565</v>
      </c>
      <c r="G2231" s="3">
        <v>1207.5</v>
      </c>
      <c r="H2231" s="3"/>
      <c r="I2231" s="1" t="s">
        <v>119</v>
      </c>
      <c r="J2231" s="1" t="s">
        <v>86</v>
      </c>
      <c r="K2231" s="1" t="s">
        <v>84</v>
      </c>
      <c r="L2231" s="1" t="s">
        <v>29</v>
      </c>
    </row>
    <row r="2232" spans="1:12" x14ac:dyDescent="0.2">
      <c r="A2232" s="1" t="s">
        <v>234</v>
      </c>
      <c r="B2232" s="1" t="s">
        <v>13</v>
      </c>
      <c r="C2232" s="2">
        <v>43630</v>
      </c>
      <c r="D2232" s="1" t="s">
        <v>137</v>
      </c>
      <c r="E2232" s="1"/>
      <c r="F2232" s="1" t="s">
        <v>1724</v>
      </c>
      <c r="G2232" s="3">
        <v>907.13</v>
      </c>
      <c r="H2232" s="3"/>
      <c r="I2232" s="1" t="s">
        <v>83</v>
      </c>
      <c r="J2232" s="1" t="s">
        <v>176</v>
      </c>
      <c r="K2232" s="1" t="s">
        <v>12</v>
      </c>
      <c r="L2232" s="1" t="s">
        <v>459</v>
      </c>
    </row>
    <row r="2233" spans="1:12" x14ac:dyDescent="0.2">
      <c r="A2233" s="1" t="s">
        <v>234</v>
      </c>
      <c r="B2233" s="1" t="s">
        <v>13</v>
      </c>
      <c r="C2233" s="2">
        <v>43630</v>
      </c>
      <c r="D2233" s="1" t="s">
        <v>137</v>
      </c>
      <c r="E2233" s="1"/>
      <c r="F2233" s="1" t="s">
        <v>1725</v>
      </c>
      <c r="G2233" s="3">
        <v>817.37</v>
      </c>
      <c r="H2233" s="3"/>
      <c r="I2233" s="1" t="s">
        <v>119</v>
      </c>
      <c r="J2233" s="1" t="s">
        <v>86</v>
      </c>
      <c r="K2233" s="1" t="s">
        <v>12</v>
      </c>
      <c r="L2233" s="1" t="s">
        <v>50</v>
      </c>
    </row>
    <row r="2234" spans="1:12" x14ac:dyDescent="0.2">
      <c r="A2234" s="1" t="s">
        <v>234</v>
      </c>
      <c r="B2234" s="1" t="s">
        <v>13</v>
      </c>
      <c r="C2234" s="2">
        <v>43630</v>
      </c>
      <c r="D2234" s="1" t="s">
        <v>137</v>
      </c>
      <c r="E2234" s="1"/>
      <c r="F2234" s="1" t="s">
        <v>1585</v>
      </c>
      <c r="G2234" s="3">
        <v>416.41</v>
      </c>
      <c r="H2234" s="3"/>
      <c r="I2234" s="1" t="s">
        <v>83</v>
      </c>
      <c r="J2234" s="1" t="s">
        <v>175</v>
      </c>
      <c r="K2234" s="1" t="s">
        <v>84</v>
      </c>
      <c r="L2234" s="1" t="s">
        <v>63</v>
      </c>
    </row>
    <row r="2235" spans="1:12" x14ac:dyDescent="0.2">
      <c r="A2235" s="1" t="s">
        <v>234</v>
      </c>
      <c r="B2235" s="1" t="s">
        <v>13</v>
      </c>
      <c r="C2235" s="2">
        <v>43630</v>
      </c>
      <c r="D2235" s="1" t="s">
        <v>137</v>
      </c>
      <c r="E2235" s="1"/>
      <c r="F2235" s="1" t="s">
        <v>1562</v>
      </c>
      <c r="G2235" s="3">
        <v>106.44</v>
      </c>
      <c r="H2235" s="3"/>
      <c r="I2235" s="1" t="s">
        <v>83</v>
      </c>
      <c r="J2235" s="1" t="s">
        <v>175</v>
      </c>
      <c r="K2235" s="1" t="s">
        <v>12</v>
      </c>
      <c r="L2235" s="1" t="s">
        <v>79</v>
      </c>
    </row>
    <row r="2236" spans="1:12" x14ac:dyDescent="0.2">
      <c r="A2236" s="1" t="s">
        <v>234</v>
      </c>
      <c r="B2236" s="1" t="s">
        <v>13</v>
      </c>
      <c r="C2236" s="2">
        <v>43630</v>
      </c>
      <c r="D2236" s="1" t="s">
        <v>137</v>
      </c>
      <c r="E2236" s="1"/>
      <c r="F2236" s="1" t="s">
        <v>1562</v>
      </c>
      <c r="G2236" s="3">
        <v>22.38</v>
      </c>
      <c r="H2236" s="3"/>
      <c r="I2236" s="1" t="s">
        <v>106</v>
      </c>
      <c r="J2236" s="1" t="s">
        <v>121</v>
      </c>
      <c r="K2236" s="1" t="s">
        <v>12</v>
      </c>
      <c r="L2236" s="1" t="s">
        <v>79</v>
      </c>
    </row>
    <row r="2237" spans="1:12" x14ac:dyDescent="0.2">
      <c r="A2237" s="1" t="s">
        <v>234</v>
      </c>
      <c r="B2237" s="1" t="s">
        <v>13</v>
      </c>
      <c r="C2237" s="2">
        <v>43630</v>
      </c>
      <c r="D2237" s="1" t="s">
        <v>137</v>
      </c>
      <c r="E2237" s="1"/>
      <c r="F2237" s="1" t="s">
        <v>1726</v>
      </c>
      <c r="G2237" s="3">
        <v>685.33</v>
      </c>
      <c r="H2237" s="3"/>
      <c r="I2237" s="1" t="s">
        <v>119</v>
      </c>
      <c r="J2237" s="1" t="s">
        <v>86</v>
      </c>
      <c r="K2237" s="1" t="s">
        <v>12</v>
      </c>
      <c r="L2237" s="1" t="s">
        <v>270</v>
      </c>
    </row>
    <row r="2238" spans="1:12" x14ac:dyDescent="0.2">
      <c r="A2238" s="1" t="s">
        <v>234</v>
      </c>
      <c r="B2238" s="1" t="s">
        <v>13</v>
      </c>
      <c r="C2238" s="2">
        <v>43630</v>
      </c>
      <c r="D2238" s="1" t="s">
        <v>137</v>
      </c>
      <c r="E2238" s="1"/>
      <c r="F2238" s="1" t="s">
        <v>1564</v>
      </c>
      <c r="G2238" s="3">
        <v>305.42</v>
      </c>
      <c r="H2238" s="3"/>
      <c r="I2238" s="1" t="s">
        <v>123</v>
      </c>
      <c r="J2238" s="1" t="s">
        <v>124</v>
      </c>
      <c r="K2238" s="1" t="s">
        <v>12</v>
      </c>
      <c r="L2238" s="1" t="s">
        <v>913</v>
      </c>
    </row>
    <row r="2239" spans="1:12" x14ac:dyDescent="0.2">
      <c r="A2239" s="1" t="s">
        <v>234</v>
      </c>
      <c r="B2239" s="1" t="s">
        <v>13</v>
      </c>
      <c r="C2239" s="2">
        <v>43630</v>
      </c>
      <c r="D2239" s="1" t="s">
        <v>137</v>
      </c>
      <c r="E2239" s="1"/>
      <c r="F2239" s="1" t="s">
        <v>1638</v>
      </c>
      <c r="G2239" s="3">
        <v>469.62</v>
      </c>
      <c r="H2239" s="3"/>
      <c r="I2239" s="1" t="s">
        <v>185</v>
      </c>
      <c r="J2239" s="1" t="s">
        <v>126</v>
      </c>
      <c r="K2239" s="1" t="s">
        <v>12</v>
      </c>
      <c r="L2239" s="1" t="s">
        <v>77</v>
      </c>
    </row>
    <row r="2240" spans="1:12" x14ac:dyDescent="0.2">
      <c r="A2240" s="1" t="s">
        <v>234</v>
      </c>
      <c r="B2240" s="1" t="s">
        <v>13</v>
      </c>
      <c r="C2240" s="2">
        <v>43630</v>
      </c>
      <c r="D2240" s="1" t="s">
        <v>137</v>
      </c>
      <c r="E2240" s="1"/>
      <c r="F2240" s="1" t="s">
        <v>1727</v>
      </c>
      <c r="G2240" s="3">
        <v>1162.08</v>
      </c>
      <c r="H2240" s="3"/>
      <c r="I2240" s="1" t="s">
        <v>87</v>
      </c>
      <c r="J2240" s="1" t="s">
        <v>253</v>
      </c>
      <c r="K2240" s="1" t="s">
        <v>12</v>
      </c>
      <c r="L2240" s="1" t="s">
        <v>74</v>
      </c>
    </row>
    <row r="2241" spans="1:12" x14ac:dyDescent="0.2">
      <c r="A2241" s="1" t="s">
        <v>234</v>
      </c>
      <c r="B2241" s="1" t="s">
        <v>13</v>
      </c>
      <c r="C2241" s="2">
        <v>43630</v>
      </c>
      <c r="D2241" s="1" t="s">
        <v>137</v>
      </c>
      <c r="E2241" s="1"/>
      <c r="F2241" s="1" t="s">
        <v>1728</v>
      </c>
      <c r="G2241" s="3">
        <v>842.39</v>
      </c>
      <c r="H2241" s="3"/>
      <c r="I2241" s="1" t="s">
        <v>120</v>
      </c>
      <c r="J2241" s="1" t="s">
        <v>171</v>
      </c>
      <c r="K2241" s="1" t="s">
        <v>12</v>
      </c>
      <c r="L2241" s="1" t="s">
        <v>91</v>
      </c>
    </row>
    <row r="2242" spans="1:12" x14ac:dyDescent="0.2">
      <c r="A2242" s="1" t="s">
        <v>234</v>
      </c>
      <c r="B2242" s="1" t="s">
        <v>13</v>
      </c>
      <c r="C2242" s="2">
        <v>43630</v>
      </c>
      <c r="D2242" s="1" t="s">
        <v>137</v>
      </c>
      <c r="E2242" s="1"/>
      <c r="F2242" s="1" t="s">
        <v>1610</v>
      </c>
      <c r="G2242" s="3">
        <v>817.67</v>
      </c>
      <c r="H2242" s="3"/>
      <c r="I2242" s="1" t="s">
        <v>119</v>
      </c>
      <c r="J2242" s="1" t="s">
        <v>86</v>
      </c>
      <c r="K2242" s="1" t="s">
        <v>84</v>
      </c>
      <c r="L2242" s="1" t="s">
        <v>114</v>
      </c>
    </row>
    <row r="2243" spans="1:12" x14ac:dyDescent="0.2">
      <c r="A2243" s="1" t="s">
        <v>234</v>
      </c>
      <c r="B2243" s="1" t="s">
        <v>13</v>
      </c>
      <c r="C2243" s="2">
        <v>43630</v>
      </c>
      <c r="D2243" s="1" t="s">
        <v>137</v>
      </c>
      <c r="E2243" s="1"/>
      <c r="F2243" s="1" t="s">
        <v>1612</v>
      </c>
      <c r="G2243" s="3">
        <v>432.69</v>
      </c>
      <c r="H2243" s="3"/>
      <c r="I2243" s="1" t="s">
        <v>123</v>
      </c>
      <c r="J2243" s="1" t="s">
        <v>124</v>
      </c>
      <c r="K2243" s="1" t="s">
        <v>84</v>
      </c>
      <c r="L2243" s="1" t="s">
        <v>26</v>
      </c>
    </row>
    <row r="2244" spans="1:12" x14ac:dyDescent="0.2">
      <c r="A2244" s="1" t="s">
        <v>234</v>
      </c>
      <c r="B2244" s="1" t="s">
        <v>13</v>
      </c>
      <c r="C2244" s="2">
        <v>43630</v>
      </c>
      <c r="D2244" s="1" t="s">
        <v>137</v>
      </c>
      <c r="E2244" s="1"/>
      <c r="F2244" s="1" t="s">
        <v>1729</v>
      </c>
      <c r="G2244" s="3">
        <v>1013.99</v>
      </c>
      <c r="H2244" s="3"/>
      <c r="I2244" s="1" t="s">
        <v>83</v>
      </c>
      <c r="J2244" s="1" t="s">
        <v>176</v>
      </c>
      <c r="K2244" s="1" t="s">
        <v>12</v>
      </c>
      <c r="L2244" s="1" t="s">
        <v>93</v>
      </c>
    </row>
    <row r="2245" spans="1:12" x14ac:dyDescent="0.2">
      <c r="A2245" s="1" t="s">
        <v>234</v>
      </c>
      <c r="B2245" s="1" t="s">
        <v>13</v>
      </c>
      <c r="C2245" s="2">
        <v>43630</v>
      </c>
      <c r="D2245" s="1" t="s">
        <v>137</v>
      </c>
      <c r="E2245" s="1"/>
      <c r="F2245" s="1" t="s">
        <v>1730</v>
      </c>
      <c r="G2245" s="3">
        <v>913.04</v>
      </c>
      <c r="H2245" s="3"/>
      <c r="I2245" s="1" t="s">
        <v>120</v>
      </c>
      <c r="J2245" s="1" t="s">
        <v>171</v>
      </c>
      <c r="K2245" s="1" t="s">
        <v>12</v>
      </c>
      <c r="L2245" s="1" t="s">
        <v>418</v>
      </c>
    </row>
    <row r="2246" spans="1:12" x14ac:dyDescent="0.2">
      <c r="A2246" s="1" t="s">
        <v>234</v>
      </c>
      <c r="B2246" s="1" t="s">
        <v>13</v>
      </c>
      <c r="C2246" s="2">
        <v>43630</v>
      </c>
      <c r="D2246" s="1" t="s">
        <v>137</v>
      </c>
      <c r="E2246" s="1"/>
      <c r="F2246" s="1" t="s">
        <v>1731</v>
      </c>
      <c r="G2246" s="3">
        <v>1103.25</v>
      </c>
      <c r="H2246" s="3"/>
      <c r="I2246" s="1" t="s">
        <v>119</v>
      </c>
      <c r="J2246" s="1" t="s">
        <v>86</v>
      </c>
      <c r="K2246" s="1" t="s">
        <v>12</v>
      </c>
      <c r="L2246" s="1" t="s">
        <v>102</v>
      </c>
    </row>
    <row r="2247" spans="1:12" x14ac:dyDescent="0.2">
      <c r="A2247" s="1" t="s">
        <v>234</v>
      </c>
      <c r="B2247" s="1" t="s">
        <v>13</v>
      </c>
      <c r="C2247" s="2">
        <v>43630</v>
      </c>
      <c r="D2247" s="1" t="s">
        <v>137</v>
      </c>
      <c r="E2247" s="1"/>
      <c r="F2247" s="1" t="s">
        <v>1649</v>
      </c>
      <c r="G2247" s="3">
        <v>155.4</v>
      </c>
      <c r="H2247" s="3"/>
      <c r="I2247" s="1" t="s">
        <v>185</v>
      </c>
      <c r="J2247" s="1" t="s">
        <v>126</v>
      </c>
      <c r="K2247" s="1" t="s">
        <v>12</v>
      </c>
      <c r="L2247" s="1" t="s">
        <v>1650</v>
      </c>
    </row>
    <row r="2248" spans="1:12" x14ac:dyDescent="0.2">
      <c r="A2248" s="1" t="s">
        <v>234</v>
      </c>
      <c r="B2248" s="1" t="s">
        <v>13</v>
      </c>
      <c r="C2248" s="2">
        <v>43630</v>
      </c>
      <c r="D2248" s="1" t="s">
        <v>137</v>
      </c>
      <c r="E2248" s="1"/>
      <c r="F2248" s="1" t="s">
        <v>1585</v>
      </c>
      <c r="G2248" s="3">
        <v>1033.96</v>
      </c>
      <c r="H2248" s="3"/>
      <c r="I2248" s="1" t="s">
        <v>87</v>
      </c>
      <c r="J2248" s="1" t="s">
        <v>253</v>
      </c>
      <c r="K2248" s="1" t="s">
        <v>84</v>
      </c>
      <c r="L2248" s="1" t="s">
        <v>63</v>
      </c>
    </row>
    <row r="2249" spans="1:12" x14ac:dyDescent="0.2">
      <c r="A2249" s="1" t="s">
        <v>234</v>
      </c>
      <c r="B2249" s="1" t="s">
        <v>13</v>
      </c>
      <c r="C2249" s="2">
        <v>43630</v>
      </c>
      <c r="D2249" s="1" t="s">
        <v>137</v>
      </c>
      <c r="E2249" s="1"/>
      <c r="F2249" s="1" t="s">
        <v>1648</v>
      </c>
      <c r="G2249" s="3">
        <v>126.41</v>
      </c>
      <c r="H2249" s="3"/>
      <c r="I2249" s="1" t="s">
        <v>83</v>
      </c>
      <c r="J2249" s="1" t="s">
        <v>176</v>
      </c>
      <c r="K2249" s="1" t="s">
        <v>84</v>
      </c>
      <c r="L2249" s="1" t="s">
        <v>409</v>
      </c>
    </row>
    <row r="2250" spans="1:12" x14ac:dyDescent="0.2">
      <c r="A2250" s="1" t="s">
        <v>234</v>
      </c>
      <c r="B2250" s="1" t="s">
        <v>13</v>
      </c>
      <c r="C2250" s="2">
        <v>43630</v>
      </c>
      <c r="D2250" s="1" t="s">
        <v>137</v>
      </c>
      <c r="E2250" s="1"/>
      <c r="F2250" s="1" t="s">
        <v>1732</v>
      </c>
      <c r="G2250" s="3">
        <v>1491.5</v>
      </c>
      <c r="H2250" s="3"/>
      <c r="I2250" s="1" t="s">
        <v>119</v>
      </c>
      <c r="J2250" s="1" t="s">
        <v>86</v>
      </c>
      <c r="K2250" s="1" t="s">
        <v>12</v>
      </c>
      <c r="L2250" s="1" t="s">
        <v>393</v>
      </c>
    </row>
    <row r="2251" spans="1:12" x14ac:dyDescent="0.2">
      <c r="A2251" s="1" t="s">
        <v>234</v>
      </c>
      <c r="B2251" s="1" t="s">
        <v>13</v>
      </c>
      <c r="C2251" s="2">
        <v>43630</v>
      </c>
      <c r="D2251" s="1" t="s">
        <v>137</v>
      </c>
      <c r="E2251" s="1"/>
      <c r="F2251" s="1" t="s">
        <v>1638</v>
      </c>
      <c r="G2251" s="3">
        <v>799.62</v>
      </c>
      <c r="H2251" s="3"/>
      <c r="I2251" s="1" t="s">
        <v>123</v>
      </c>
      <c r="J2251" s="1" t="s">
        <v>124</v>
      </c>
      <c r="K2251" s="1" t="s">
        <v>12</v>
      </c>
      <c r="L2251" s="1" t="s">
        <v>77</v>
      </c>
    </row>
    <row r="2252" spans="1:12" x14ac:dyDescent="0.2">
      <c r="A2252" s="1" t="s">
        <v>234</v>
      </c>
      <c r="B2252" s="1" t="s">
        <v>13</v>
      </c>
      <c r="C2252" s="2">
        <v>43630</v>
      </c>
      <c r="D2252" s="1" t="s">
        <v>137</v>
      </c>
      <c r="E2252" s="1"/>
      <c r="F2252" s="1" t="s">
        <v>1733</v>
      </c>
      <c r="G2252" s="3">
        <v>910.26</v>
      </c>
      <c r="H2252" s="3"/>
      <c r="I2252" s="1" t="s">
        <v>83</v>
      </c>
      <c r="J2252" s="1" t="s">
        <v>176</v>
      </c>
      <c r="K2252" s="1" t="s">
        <v>12</v>
      </c>
      <c r="L2252" s="1" t="s">
        <v>98</v>
      </c>
    </row>
    <row r="2253" spans="1:12" x14ac:dyDescent="0.2">
      <c r="A2253" s="1" t="s">
        <v>234</v>
      </c>
      <c r="B2253" s="1" t="s">
        <v>13</v>
      </c>
      <c r="C2253" s="2">
        <v>43630</v>
      </c>
      <c r="D2253" s="1" t="s">
        <v>137</v>
      </c>
      <c r="E2253" s="1"/>
      <c r="F2253" s="1" t="s">
        <v>1734</v>
      </c>
      <c r="G2253" s="3">
        <v>1054.22</v>
      </c>
      <c r="H2253" s="3"/>
      <c r="I2253" s="1" t="s">
        <v>83</v>
      </c>
      <c r="J2253" s="1" t="s">
        <v>176</v>
      </c>
      <c r="K2253" s="1" t="s">
        <v>12</v>
      </c>
      <c r="L2253" s="1" t="s">
        <v>44</v>
      </c>
    </row>
    <row r="2254" spans="1:12" x14ac:dyDescent="0.2">
      <c r="A2254" s="1" t="s">
        <v>234</v>
      </c>
      <c r="B2254" s="1" t="s">
        <v>13</v>
      </c>
      <c r="C2254" s="2">
        <v>43630</v>
      </c>
      <c r="D2254" s="1" t="s">
        <v>137</v>
      </c>
      <c r="E2254" s="1"/>
      <c r="F2254" s="1" t="s">
        <v>1574</v>
      </c>
      <c r="G2254" s="3">
        <v>533.84</v>
      </c>
      <c r="H2254" s="3"/>
      <c r="I2254" s="1" t="s">
        <v>83</v>
      </c>
      <c r="J2254" s="1" t="s">
        <v>175</v>
      </c>
      <c r="K2254" s="1" t="s">
        <v>12</v>
      </c>
      <c r="L2254" s="1" t="s">
        <v>36</v>
      </c>
    </row>
    <row r="2255" spans="1:12" x14ac:dyDescent="0.2">
      <c r="A2255" s="1" t="s">
        <v>234</v>
      </c>
      <c r="B2255" s="1" t="s">
        <v>13</v>
      </c>
      <c r="C2255" s="2">
        <v>43630</v>
      </c>
      <c r="D2255" s="1" t="s">
        <v>137</v>
      </c>
      <c r="E2255" s="1"/>
      <c r="F2255" s="1" t="s">
        <v>1638</v>
      </c>
      <c r="G2255" s="3">
        <v>354.96</v>
      </c>
      <c r="H2255" s="3"/>
      <c r="I2255" s="1" t="s">
        <v>179</v>
      </c>
      <c r="J2255" s="1" t="s">
        <v>89</v>
      </c>
      <c r="K2255" s="1" t="s">
        <v>12</v>
      </c>
      <c r="L2255" s="1" t="s">
        <v>77</v>
      </c>
    </row>
    <row r="2256" spans="1:12" x14ac:dyDescent="0.2">
      <c r="A2256" s="1" t="s">
        <v>234</v>
      </c>
      <c r="B2256" s="1" t="s">
        <v>13</v>
      </c>
      <c r="C2256" s="2">
        <v>43630</v>
      </c>
      <c r="D2256" s="1" t="s">
        <v>137</v>
      </c>
      <c r="E2256" s="1"/>
      <c r="F2256" s="1" t="s">
        <v>1735</v>
      </c>
      <c r="G2256" s="3">
        <v>837.77</v>
      </c>
      <c r="H2256" s="3"/>
      <c r="I2256" s="1" t="s">
        <v>119</v>
      </c>
      <c r="J2256" s="1" t="s">
        <v>86</v>
      </c>
      <c r="K2256" s="1" t="s">
        <v>12</v>
      </c>
      <c r="L2256" s="1" t="s">
        <v>294</v>
      </c>
    </row>
    <row r="2257" spans="1:12" x14ac:dyDescent="0.2">
      <c r="A2257" s="1" t="s">
        <v>234</v>
      </c>
      <c r="B2257" s="1" t="s">
        <v>13</v>
      </c>
      <c r="C2257" s="2">
        <v>43630</v>
      </c>
      <c r="D2257" s="1" t="s">
        <v>137</v>
      </c>
      <c r="E2257" s="1"/>
      <c r="F2257" s="1" t="s">
        <v>1613</v>
      </c>
      <c r="G2257" s="3">
        <v>121.83</v>
      </c>
      <c r="H2257" s="3"/>
      <c r="I2257" s="1" t="s">
        <v>185</v>
      </c>
      <c r="J2257" s="1" t="s">
        <v>126</v>
      </c>
      <c r="K2257" s="1" t="s">
        <v>84</v>
      </c>
      <c r="L2257" s="1" t="s">
        <v>241</v>
      </c>
    </row>
    <row r="2258" spans="1:12" x14ac:dyDescent="0.2">
      <c r="A2258" s="1" t="s">
        <v>234</v>
      </c>
      <c r="B2258" s="1" t="s">
        <v>13</v>
      </c>
      <c r="C2258" s="2">
        <v>43644</v>
      </c>
      <c r="D2258" s="1" t="s">
        <v>138</v>
      </c>
      <c r="E2258" s="1"/>
      <c r="F2258" s="1" t="s">
        <v>1736</v>
      </c>
      <c r="G2258" s="3">
        <v>480.61</v>
      </c>
      <c r="H2258" s="3"/>
      <c r="I2258" s="1" t="s">
        <v>185</v>
      </c>
      <c r="J2258" s="1" t="s">
        <v>126</v>
      </c>
      <c r="K2258" s="1" t="s">
        <v>12</v>
      </c>
      <c r="L2258" s="1" t="s">
        <v>97</v>
      </c>
    </row>
    <row r="2259" spans="1:12" x14ac:dyDescent="0.2">
      <c r="A2259" s="1" t="s">
        <v>234</v>
      </c>
      <c r="B2259" s="1" t="s">
        <v>13</v>
      </c>
      <c r="C2259" s="2">
        <v>43644</v>
      </c>
      <c r="D2259" s="1" t="s">
        <v>138</v>
      </c>
      <c r="E2259" s="1"/>
      <c r="F2259" s="1" t="s">
        <v>1737</v>
      </c>
      <c r="G2259" s="3"/>
      <c r="H2259" s="3">
        <v>502.97</v>
      </c>
      <c r="I2259" s="1"/>
      <c r="J2259" s="1"/>
      <c r="K2259" s="1" t="s">
        <v>12</v>
      </c>
      <c r="L2259" s="1"/>
    </row>
    <row r="2260" spans="1:12" x14ac:dyDescent="0.2">
      <c r="A2260" s="1" t="s">
        <v>234</v>
      </c>
      <c r="B2260" s="1" t="s">
        <v>13</v>
      </c>
      <c r="C2260" s="2">
        <v>43644</v>
      </c>
      <c r="D2260" s="1" t="s">
        <v>138</v>
      </c>
      <c r="E2260" s="1"/>
      <c r="F2260" s="1" t="s">
        <v>1738</v>
      </c>
      <c r="G2260" s="3">
        <v>200.03</v>
      </c>
      <c r="H2260" s="3"/>
      <c r="I2260" s="1" t="s">
        <v>119</v>
      </c>
      <c r="J2260" s="1" t="s">
        <v>86</v>
      </c>
      <c r="K2260" s="1" t="s">
        <v>12</v>
      </c>
      <c r="L2260" s="1" t="s">
        <v>55</v>
      </c>
    </row>
    <row r="2261" spans="1:12" x14ac:dyDescent="0.2">
      <c r="A2261" s="1" t="s">
        <v>234</v>
      </c>
      <c r="B2261" s="1" t="s">
        <v>13</v>
      </c>
      <c r="C2261" s="2">
        <v>43644</v>
      </c>
      <c r="D2261" s="1" t="s">
        <v>138</v>
      </c>
      <c r="E2261" s="1"/>
      <c r="F2261" s="1" t="s">
        <v>1739</v>
      </c>
      <c r="G2261" s="3">
        <v>199.86</v>
      </c>
      <c r="H2261" s="3"/>
      <c r="I2261" s="1" t="s">
        <v>119</v>
      </c>
      <c r="J2261" s="1" t="s">
        <v>86</v>
      </c>
      <c r="K2261" s="1" t="s">
        <v>12</v>
      </c>
      <c r="L2261" s="1" t="s">
        <v>268</v>
      </c>
    </row>
    <row r="2262" spans="1:12" x14ac:dyDescent="0.2">
      <c r="A2262" s="1" t="s">
        <v>234</v>
      </c>
      <c r="B2262" s="1" t="s">
        <v>13</v>
      </c>
      <c r="C2262" s="2">
        <v>43644</v>
      </c>
      <c r="D2262" s="1" t="s">
        <v>138</v>
      </c>
      <c r="E2262" s="1"/>
      <c r="F2262" s="1" t="s">
        <v>1740</v>
      </c>
      <c r="G2262" s="3">
        <v>490.41</v>
      </c>
      <c r="H2262" s="3"/>
      <c r="I2262" s="1" t="s">
        <v>119</v>
      </c>
      <c r="J2262" s="1" t="s">
        <v>86</v>
      </c>
      <c r="K2262" s="1" t="s">
        <v>12</v>
      </c>
      <c r="L2262" s="1" t="s">
        <v>20</v>
      </c>
    </row>
    <row r="2263" spans="1:12" x14ac:dyDescent="0.2">
      <c r="A2263" s="1" t="s">
        <v>234</v>
      </c>
      <c r="B2263" s="1" t="s">
        <v>13</v>
      </c>
      <c r="C2263" s="2">
        <v>43644</v>
      </c>
      <c r="D2263" s="1" t="s">
        <v>138</v>
      </c>
      <c r="E2263" s="1"/>
      <c r="F2263" s="1" t="s">
        <v>1741</v>
      </c>
      <c r="G2263" s="3">
        <v>190.25</v>
      </c>
      <c r="H2263" s="3"/>
      <c r="I2263" s="1" t="s">
        <v>185</v>
      </c>
      <c r="J2263" s="1" t="s">
        <v>126</v>
      </c>
      <c r="K2263" s="1" t="s">
        <v>12</v>
      </c>
      <c r="L2263" s="1" t="s">
        <v>913</v>
      </c>
    </row>
    <row r="2264" spans="1:12" x14ac:dyDescent="0.2">
      <c r="A2264" s="1" t="s">
        <v>234</v>
      </c>
      <c r="B2264" s="1" t="s">
        <v>13</v>
      </c>
      <c r="C2264" s="2">
        <v>43644</v>
      </c>
      <c r="D2264" s="1" t="s">
        <v>138</v>
      </c>
      <c r="E2264" s="1"/>
      <c r="F2264" s="1" t="s">
        <v>1742</v>
      </c>
      <c r="G2264" s="3">
        <v>1586.54</v>
      </c>
      <c r="H2264" s="3"/>
      <c r="I2264" s="1" t="s">
        <v>108</v>
      </c>
      <c r="J2264" s="1" t="s">
        <v>117</v>
      </c>
      <c r="K2264" s="1" t="s">
        <v>84</v>
      </c>
      <c r="L2264" s="1" t="s">
        <v>26</v>
      </c>
    </row>
    <row r="2265" spans="1:12" x14ac:dyDescent="0.2">
      <c r="A2265" s="1" t="s">
        <v>234</v>
      </c>
      <c r="B2265" s="1" t="s">
        <v>13</v>
      </c>
      <c r="C2265" s="2">
        <v>43644</v>
      </c>
      <c r="D2265" s="1" t="s">
        <v>138</v>
      </c>
      <c r="E2265" s="1"/>
      <c r="F2265" s="1" t="s">
        <v>1743</v>
      </c>
      <c r="G2265" s="3">
        <v>570.62</v>
      </c>
      <c r="H2265" s="3"/>
      <c r="I2265" s="1" t="s">
        <v>106</v>
      </c>
      <c r="J2265" s="1" t="s">
        <v>121</v>
      </c>
      <c r="K2265" s="1" t="s">
        <v>12</v>
      </c>
      <c r="L2265" s="1" t="s">
        <v>25</v>
      </c>
    </row>
    <row r="2266" spans="1:12" x14ac:dyDescent="0.2">
      <c r="A2266" s="1" t="s">
        <v>234</v>
      </c>
      <c r="B2266" s="1" t="s">
        <v>13</v>
      </c>
      <c r="C2266" s="2">
        <v>43644</v>
      </c>
      <c r="D2266" s="1" t="s">
        <v>138</v>
      </c>
      <c r="E2266" s="1"/>
      <c r="F2266" s="1" t="s">
        <v>1744</v>
      </c>
      <c r="G2266" s="3">
        <v>178.43</v>
      </c>
      <c r="H2266" s="3"/>
      <c r="I2266" s="1" t="s">
        <v>120</v>
      </c>
      <c r="J2266" s="1" t="s">
        <v>171</v>
      </c>
      <c r="K2266" s="1" t="s">
        <v>12</v>
      </c>
      <c r="L2266" s="1" t="s">
        <v>68</v>
      </c>
    </row>
    <row r="2267" spans="1:12" x14ac:dyDescent="0.2">
      <c r="A2267" s="1" t="s">
        <v>234</v>
      </c>
      <c r="B2267" s="1" t="s">
        <v>13</v>
      </c>
      <c r="C2267" s="2">
        <v>43644</v>
      </c>
      <c r="D2267" s="1" t="s">
        <v>138</v>
      </c>
      <c r="E2267" s="1"/>
      <c r="F2267" s="1" t="s">
        <v>1745</v>
      </c>
      <c r="G2267" s="3">
        <v>752.69</v>
      </c>
      <c r="H2267" s="3"/>
      <c r="I2267" s="1" t="s">
        <v>119</v>
      </c>
      <c r="J2267" s="1" t="s">
        <v>86</v>
      </c>
      <c r="K2267" s="1" t="s">
        <v>12</v>
      </c>
      <c r="L2267" s="1" t="s">
        <v>70</v>
      </c>
    </row>
    <row r="2268" spans="1:12" x14ac:dyDescent="0.2">
      <c r="A2268" s="1" t="s">
        <v>234</v>
      </c>
      <c r="B2268" s="1" t="s">
        <v>13</v>
      </c>
      <c r="C2268" s="2">
        <v>43644</v>
      </c>
      <c r="D2268" s="1" t="s">
        <v>138</v>
      </c>
      <c r="E2268" s="1"/>
      <c r="F2268" s="1" t="s">
        <v>1746</v>
      </c>
      <c r="G2268" s="3">
        <v>155.12</v>
      </c>
      <c r="H2268" s="3"/>
      <c r="I2268" s="1" t="s">
        <v>106</v>
      </c>
      <c r="J2268" s="1" t="s">
        <v>121</v>
      </c>
      <c r="K2268" s="1" t="s">
        <v>12</v>
      </c>
      <c r="L2268" s="1" t="s">
        <v>1047</v>
      </c>
    </row>
    <row r="2269" spans="1:12" x14ac:dyDescent="0.2">
      <c r="A2269" s="1" t="s">
        <v>234</v>
      </c>
      <c r="B2269" s="1" t="s">
        <v>13</v>
      </c>
      <c r="C2269" s="2">
        <v>43644</v>
      </c>
      <c r="D2269" s="1" t="s">
        <v>138</v>
      </c>
      <c r="E2269" s="1"/>
      <c r="F2269" s="1" t="s">
        <v>1746</v>
      </c>
      <c r="G2269" s="3">
        <v>155.12</v>
      </c>
      <c r="H2269" s="3"/>
      <c r="I2269" s="1" t="s">
        <v>106</v>
      </c>
      <c r="J2269" s="1" t="s">
        <v>122</v>
      </c>
      <c r="K2269" s="1" t="s">
        <v>12</v>
      </c>
      <c r="L2269" s="1" t="s">
        <v>1047</v>
      </c>
    </row>
    <row r="2270" spans="1:12" x14ac:dyDescent="0.2">
      <c r="A2270" s="1" t="s">
        <v>234</v>
      </c>
      <c r="B2270" s="1" t="s">
        <v>13</v>
      </c>
      <c r="C2270" s="2">
        <v>43644</v>
      </c>
      <c r="D2270" s="1" t="s">
        <v>138</v>
      </c>
      <c r="E2270" s="1"/>
      <c r="F2270" s="1" t="s">
        <v>1747</v>
      </c>
      <c r="G2270" s="3">
        <v>483.14</v>
      </c>
      <c r="H2270" s="3"/>
      <c r="I2270" s="1" t="s">
        <v>120</v>
      </c>
      <c r="J2270" s="1" t="s">
        <v>171</v>
      </c>
      <c r="K2270" s="1" t="s">
        <v>12</v>
      </c>
      <c r="L2270" s="1" t="s">
        <v>33</v>
      </c>
    </row>
    <row r="2271" spans="1:12" x14ac:dyDescent="0.2">
      <c r="A2271" s="1" t="s">
        <v>234</v>
      </c>
      <c r="B2271" s="1" t="s">
        <v>13</v>
      </c>
      <c r="C2271" s="2">
        <v>43644</v>
      </c>
      <c r="D2271" s="1" t="s">
        <v>138</v>
      </c>
      <c r="E2271" s="1"/>
      <c r="F2271" s="1" t="s">
        <v>1748</v>
      </c>
      <c r="G2271" s="3">
        <v>869.68</v>
      </c>
      <c r="H2271" s="3"/>
      <c r="I2271" s="1" t="s">
        <v>119</v>
      </c>
      <c r="J2271" s="1" t="s">
        <v>86</v>
      </c>
      <c r="K2271" s="1" t="s">
        <v>12</v>
      </c>
      <c r="L2271" s="1" t="s">
        <v>69</v>
      </c>
    </row>
    <row r="2272" spans="1:12" x14ac:dyDescent="0.2">
      <c r="A2272" s="1" t="s">
        <v>234</v>
      </c>
      <c r="B2272" s="1" t="s">
        <v>13</v>
      </c>
      <c r="C2272" s="2">
        <v>43644</v>
      </c>
      <c r="D2272" s="1" t="s">
        <v>138</v>
      </c>
      <c r="E2272" s="1"/>
      <c r="F2272" s="1" t="s">
        <v>1749</v>
      </c>
      <c r="G2272" s="3">
        <v>143.81</v>
      </c>
      <c r="H2272" s="3"/>
      <c r="I2272" s="1" t="s">
        <v>83</v>
      </c>
      <c r="J2272" s="1" t="s">
        <v>301</v>
      </c>
      <c r="K2272" s="1" t="s">
        <v>12</v>
      </c>
      <c r="L2272" s="1" t="s">
        <v>99</v>
      </c>
    </row>
    <row r="2273" spans="1:12" x14ac:dyDescent="0.2">
      <c r="A2273" s="1" t="s">
        <v>234</v>
      </c>
      <c r="B2273" s="1" t="s">
        <v>13</v>
      </c>
      <c r="C2273" s="2">
        <v>43644</v>
      </c>
      <c r="D2273" s="1" t="s">
        <v>138</v>
      </c>
      <c r="E2273" s="1"/>
      <c r="F2273" s="1" t="s">
        <v>1750</v>
      </c>
      <c r="G2273" s="3">
        <v>203.13</v>
      </c>
      <c r="H2273" s="3"/>
      <c r="I2273" s="1" t="s">
        <v>177</v>
      </c>
      <c r="J2273" s="1" t="s">
        <v>178</v>
      </c>
      <c r="K2273" s="1" t="s">
        <v>12</v>
      </c>
      <c r="L2273" s="1" t="s">
        <v>384</v>
      </c>
    </row>
    <row r="2274" spans="1:12" x14ac:dyDescent="0.2">
      <c r="A2274" s="1" t="s">
        <v>234</v>
      </c>
      <c r="B2274" s="1" t="s">
        <v>13</v>
      </c>
      <c r="C2274" s="2">
        <v>43644</v>
      </c>
      <c r="D2274" s="1" t="s">
        <v>138</v>
      </c>
      <c r="E2274" s="1"/>
      <c r="F2274" s="1" t="s">
        <v>1751</v>
      </c>
      <c r="G2274" s="3">
        <v>750</v>
      </c>
      <c r="H2274" s="3"/>
      <c r="I2274" s="1" t="s">
        <v>87</v>
      </c>
      <c r="J2274" s="1" t="s">
        <v>116</v>
      </c>
      <c r="K2274" s="1" t="s">
        <v>84</v>
      </c>
      <c r="L2274" s="1" t="s">
        <v>104</v>
      </c>
    </row>
    <row r="2275" spans="1:12" x14ac:dyDescent="0.2">
      <c r="A2275" s="1" t="s">
        <v>234</v>
      </c>
      <c r="B2275" s="1" t="s">
        <v>13</v>
      </c>
      <c r="C2275" s="2">
        <v>43644</v>
      </c>
      <c r="D2275" s="1" t="s">
        <v>138</v>
      </c>
      <c r="E2275" s="1"/>
      <c r="F2275" s="1" t="s">
        <v>1752</v>
      </c>
      <c r="G2275" s="3">
        <v>118.49</v>
      </c>
      <c r="H2275" s="3"/>
      <c r="I2275" s="1" t="s">
        <v>83</v>
      </c>
      <c r="J2275" s="1" t="s">
        <v>175</v>
      </c>
      <c r="K2275" s="1" t="s">
        <v>12</v>
      </c>
      <c r="L2275" s="1" t="s">
        <v>79</v>
      </c>
    </row>
    <row r="2276" spans="1:12" x14ac:dyDescent="0.2">
      <c r="A2276" s="1" t="s">
        <v>234</v>
      </c>
      <c r="B2276" s="1" t="s">
        <v>13</v>
      </c>
      <c r="C2276" s="2">
        <v>43644</v>
      </c>
      <c r="D2276" s="1" t="s">
        <v>138</v>
      </c>
      <c r="E2276" s="1"/>
      <c r="F2276" s="1" t="s">
        <v>1751</v>
      </c>
      <c r="G2276" s="3">
        <v>504.81</v>
      </c>
      <c r="H2276" s="3"/>
      <c r="I2276" s="1" t="s">
        <v>83</v>
      </c>
      <c r="J2276" s="1" t="s">
        <v>175</v>
      </c>
      <c r="K2276" s="1" t="s">
        <v>84</v>
      </c>
      <c r="L2276" s="1" t="s">
        <v>104</v>
      </c>
    </row>
    <row r="2277" spans="1:12" x14ac:dyDescent="0.2">
      <c r="A2277" s="1" t="s">
        <v>234</v>
      </c>
      <c r="B2277" s="1" t="s">
        <v>13</v>
      </c>
      <c r="C2277" s="2">
        <v>43644</v>
      </c>
      <c r="D2277" s="1" t="s">
        <v>138</v>
      </c>
      <c r="E2277" s="1"/>
      <c r="F2277" s="1" t="s">
        <v>1753</v>
      </c>
      <c r="G2277" s="3">
        <v>799.62</v>
      </c>
      <c r="H2277" s="3"/>
      <c r="I2277" s="1" t="s">
        <v>123</v>
      </c>
      <c r="J2277" s="1" t="s">
        <v>124</v>
      </c>
      <c r="K2277" s="1" t="s">
        <v>12</v>
      </c>
      <c r="L2277" s="1" t="s">
        <v>77</v>
      </c>
    </row>
    <row r="2278" spans="1:12" x14ac:dyDescent="0.2">
      <c r="A2278" s="1" t="s">
        <v>234</v>
      </c>
      <c r="B2278" s="1" t="s">
        <v>13</v>
      </c>
      <c r="C2278" s="2">
        <v>43644</v>
      </c>
      <c r="D2278" s="1" t="s">
        <v>138</v>
      </c>
      <c r="E2278" s="1"/>
      <c r="F2278" s="1" t="s">
        <v>1754</v>
      </c>
      <c r="G2278" s="3">
        <v>216.13</v>
      </c>
      <c r="H2278" s="3"/>
      <c r="I2278" s="1" t="s">
        <v>119</v>
      </c>
      <c r="J2278" s="1" t="s">
        <v>86</v>
      </c>
      <c r="K2278" s="1" t="s">
        <v>12</v>
      </c>
      <c r="L2278" s="1" t="s">
        <v>469</v>
      </c>
    </row>
    <row r="2279" spans="1:12" x14ac:dyDescent="0.2">
      <c r="A2279" s="1" t="s">
        <v>234</v>
      </c>
      <c r="B2279" s="1" t="s">
        <v>13</v>
      </c>
      <c r="C2279" s="2">
        <v>43644</v>
      </c>
      <c r="D2279" s="1" t="s">
        <v>138</v>
      </c>
      <c r="E2279" s="1"/>
      <c r="F2279" s="1" t="s">
        <v>1755</v>
      </c>
      <c r="G2279" s="3">
        <v>142.22</v>
      </c>
      <c r="H2279" s="3"/>
      <c r="I2279" s="1" t="s">
        <v>119</v>
      </c>
      <c r="J2279" s="1" t="s">
        <v>86</v>
      </c>
      <c r="K2279" s="1" t="s">
        <v>12</v>
      </c>
      <c r="L2279" s="1" t="s">
        <v>53</v>
      </c>
    </row>
    <row r="2280" spans="1:12" x14ac:dyDescent="0.2">
      <c r="A2280" s="1" t="s">
        <v>234</v>
      </c>
      <c r="B2280" s="1" t="s">
        <v>13</v>
      </c>
      <c r="C2280" s="2">
        <v>43644</v>
      </c>
      <c r="D2280" s="1" t="s">
        <v>138</v>
      </c>
      <c r="E2280" s="1"/>
      <c r="F2280" s="1" t="s">
        <v>1756</v>
      </c>
      <c r="G2280" s="3">
        <v>156.85</v>
      </c>
      <c r="H2280" s="3"/>
      <c r="I2280" s="1" t="s">
        <v>106</v>
      </c>
      <c r="J2280" s="1" t="s">
        <v>122</v>
      </c>
      <c r="K2280" s="1" t="s">
        <v>12</v>
      </c>
      <c r="L2280" s="1" t="s">
        <v>313</v>
      </c>
    </row>
    <row r="2281" spans="1:12" x14ac:dyDescent="0.2">
      <c r="A2281" s="1" t="s">
        <v>234</v>
      </c>
      <c r="B2281" s="1" t="s">
        <v>13</v>
      </c>
      <c r="C2281" s="2">
        <v>43644</v>
      </c>
      <c r="D2281" s="1" t="s">
        <v>138</v>
      </c>
      <c r="E2281" s="1"/>
      <c r="F2281" s="1" t="s">
        <v>1757</v>
      </c>
      <c r="G2281" s="3">
        <v>1216</v>
      </c>
      <c r="H2281" s="3"/>
      <c r="I2281" s="1" t="s">
        <v>106</v>
      </c>
      <c r="J2281" s="1" t="s">
        <v>121</v>
      </c>
      <c r="K2281" s="1" t="s">
        <v>12</v>
      </c>
      <c r="L2281" s="1" t="s">
        <v>317</v>
      </c>
    </row>
    <row r="2282" spans="1:12" x14ac:dyDescent="0.2">
      <c r="A2282" s="1" t="s">
        <v>234</v>
      </c>
      <c r="B2282" s="1" t="s">
        <v>13</v>
      </c>
      <c r="C2282" s="2">
        <v>43644</v>
      </c>
      <c r="D2282" s="1" t="s">
        <v>138</v>
      </c>
      <c r="E2282" s="1"/>
      <c r="F2282" s="1" t="s">
        <v>1758</v>
      </c>
      <c r="G2282" s="3">
        <v>1125</v>
      </c>
      <c r="H2282" s="3"/>
      <c r="I2282" s="1" t="s">
        <v>119</v>
      </c>
      <c r="J2282" s="1" t="s">
        <v>86</v>
      </c>
      <c r="K2282" s="1" t="s">
        <v>84</v>
      </c>
      <c r="L2282" s="1" t="s">
        <v>300</v>
      </c>
    </row>
    <row r="2283" spans="1:12" x14ac:dyDescent="0.2">
      <c r="A2283" s="1" t="s">
        <v>234</v>
      </c>
      <c r="B2283" s="1" t="s">
        <v>13</v>
      </c>
      <c r="C2283" s="2">
        <v>43644</v>
      </c>
      <c r="D2283" s="1" t="s">
        <v>138</v>
      </c>
      <c r="E2283" s="1"/>
      <c r="F2283" s="1" t="s">
        <v>1759</v>
      </c>
      <c r="G2283" s="3">
        <v>657.79</v>
      </c>
      <c r="H2283" s="3"/>
      <c r="I2283" s="1" t="s">
        <v>119</v>
      </c>
      <c r="J2283" s="1" t="s">
        <v>86</v>
      </c>
      <c r="K2283" s="1" t="s">
        <v>12</v>
      </c>
      <c r="L2283" s="1" t="s">
        <v>481</v>
      </c>
    </row>
    <row r="2284" spans="1:12" x14ac:dyDescent="0.2">
      <c r="A2284" s="1" t="s">
        <v>234</v>
      </c>
      <c r="B2284" s="1" t="s">
        <v>13</v>
      </c>
      <c r="C2284" s="2">
        <v>43644</v>
      </c>
      <c r="D2284" s="1" t="s">
        <v>138</v>
      </c>
      <c r="E2284" s="1"/>
      <c r="F2284" s="1" t="s">
        <v>1760</v>
      </c>
      <c r="G2284" s="3">
        <v>1856.94</v>
      </c>
      <c r="H2284" s="3"/>
      <c r="I2284" s="1" t="s">
        <v>119</v>
      </c>
      <c r="J2284" s="1" t="s">
        <v>86</v>
      </c>
      <c r="K2284" s="1" t="s">
        <v>12</v>
      </c>
      <c r="L2284" s="1" t="s">
        <v>289</v>
      </c>
    </row>
    <row r="2285" spans="1:12" x14ac:dyDescent="0.2">
      <c r="A2285" s="1" t="s">
        <v>234</v>
      </c>
      <c r="B2285" s="1" t="s">
        <v>13</v>
      </c>
      <c r="C2285" s="2">
        <v>43644</v>
      </c>
      <c r="D2285" s="1" t="s">
        <v>138</v>
      </c>
      <c r="E2285" s="1"/>
      <c r="F2285" s="1" t="s">
        <v>1761</v>
      </c>
      <c r="G2285" s="3">
        <v>1167.3800000000001</v>
      </c>
      <c r="H2285" s="3"/>
      <c r="I2285" s="1" t="s">
        <v>177</v>
      </c>
      <c r="J2285" s="1" t="s">
        <v>178</v>
      </c>
      <c r="K2285" s="1" t="s">
        <v>12</v>
      </c>
      <c r="L2285" s="1" t="s">
        <v>75</v>
      </c>
    </row>
    <row r="2286" spans="1:12" x14ac:dyDescent="0.2">
      <c r="A2286" s="1" t="s">
        <v>234</v>
      </c>
      <c r="B2286" s="1" t="s">
        <v>13</v>
      </c>
      <c r="C2286" s="2">
        <v>43644</v>
      </c>
      <c r="D2286" s="1" t="s">
        <v>138</v>
      </c>
      <c r="E2286" s="1"/>
      <c r="F2286" s="1" t="s">
        <v>1762</v>
      </c>
      <c r="G2286" s="3">
        <v>71.25</v>
      </c>
      <c r="H2286" s="3"/>
      <c r="I2286" s="1" t="s">
        <v>106</v>
      </c>
      <c r="J2286" s="1" t="s">
        <v>121</v>
      </c>
      <c r="K2286" s="1" t="s">
        <v>84</v>
      </c>
      <c r="L2286" s="1" t="s">
        <v>29</v>
      </c>
    </row>
    <row r="2287" spans="1:12" x14ac:dyDescent="0.2">
      <c r="A2287" s="1" t="s">
        <v>234</v>
      </c>
      <c r="B2287" s="1" t="s">
        <v>13</v>
      </c>
      <c r="C2287" s="2">
        <v>43644</v>
      </c>
      <c r="D2287" s="1" t="s">
        <v>138</v>
      </c>
      <c r="E2287" s="1"/>
      <c r="F2287" s="1" t="s">
        <v>1763</v>
      </c>
      <c r="G2287" s="3">
        <v>1846.15</v>
      </c>
      <c r="H2287" s="3"/>
      <c r="I2287" s="1" t="s">
        <v>119</v>
      </c>
      <c r="J2287" s="1" t="s">
        <v>86</v>
      </c>
      <c r="K2287" s="1" t="s">
        <v>12</v>
      </c>
      <c r="L2287" s="1" t="s">
        <v>322</v>
      </c>
    </row>
    <row r="2288" spans="1:12" x14ac:dyDescent="0.2">
      <c r="A2288" s="1" t="s">
        <v>234</v>
      </c>
      <c r="B2288" s="1" t="s">
        <v>13</v>
      </c>
      <c r="C2288" s="2">
        <v>43644</v>
      </c>
      <c r="D2288" s="1" t="s">
        <v>138</v>
      </c>
      <c r="E2288" s="1"/>
      <c r="F2288" s="1" t="s">
        <v>1764</v>
      </c>
      <c r="G2288" s="3">
        <v>354.89</v>
      </c>
      <c r="H2288" s="3"/>
      <c r="I2288" s="1" t="s">
        <v>119</v>
      </c>
      <c r="J2288" s="1" t="s">
        <v>86</v>
      </c>
      <c r="K2288" s="1" t="s">
        <v>12</v>
      </c>
      <c r="L2288" s="1" t="s">
        <v>102</v>
      </c>
    </row>
    <row r="2289" spans="1:12" x14ac:dyDescent="0.2">
      <c r="A2289" s="1" t="s">
        <v>234</v>
      </c>
      <c r="B2289" s="1" t="s">
        <v>13</v>
      </c>
      <c r="C2289" s="2">
        <v>43644</v>
      </c>
      <c r="D2289" s="1" t="s">
        <v>138</v>
      </c>
      <c r="E2289" s="1"/>
      <c r="F2289" s="1" t="s">
        <v>1752</v>
      </c>
      <c r="G2289" s="3">
        <v>75.739999999999995</v>
      </c>
      <c r="H2289" s="3"/>
      <c r="I2289" s="1" t="s">
        <v>185</v>
      </c>
      <c r="J2289" s="1" t="s">
        <v>126</v>
      </c>
      <c r="K2289" s="1" t="s">
        <v>12</v>
      </c>
      <c r="L2289" s="1" t="s">
        <v>79</v>
      </c>
    </row>
    <row r="2290" spans="1:12" x14ac:dyDescent="0.2">
      <c r="A2290" s="1" t="s">
        <v>234</v>
      </c>
      <c r="B2290" s="1" t="s">
        <v>13</v>
      </c>
      <c r="C2290" s="2">
        <v>43644</v>
      </c>
      <c r="D2290" s="1" t="s">
        <v>138</v>
      </c>
      <c r="E2290" s="1"/>
      <c r="F2290" s="1" t="s">
        <v>1765</v>
      </c>
      <c r="G2290" s="3">
        <v>1317.08</v>
      </c>
      <c r="H2290" s="3"/>
      <c r="I2290" s="1" t="s">
        <v>106</v>
      </c>
      <c r="J2290" s="1" t="s">
        <v>121</v>
      </c>
      <c r="K2290" s="1" t="s">
        <v>12</v>
      </c>
      <c r="L2290" s="1" t="s">
        <v>18</v>
      </c>
    </row>
    <row r="2291" spans="1:12" x14ac:dyDescent="0.2">
      <c r="A2291" s="1" t="s">
        <v>234</v>
      </c>
      <c r="B2291" s="1" t="s">
        <v>13</v>
      </c>
      <c r="C2291" s="2">
        <v>43644</v>
      </c>
      <c r="D2291" s="1" t="s">
        <v>138</v>
      </c>
      <c r="E2291" s="1"/>
      <c r="F2291" s="1" t="s">
        <v>1746</v>
      </c>
      <c r="G2291" s="3">
        <v>782.69</v>
      </c>
      <c r="H2291" s="3"/>
      <c r="I2291" s="1" t="s">
        <v>87</v>
      </c>
      <c r="J2291" s="1" t="s">
        <v>253</v>
      </c>
      <c r="K2291" s="1" t="s">
        <v>12</v>
      </c>
      <c r="L2291" s="1" t="s">
        <v>1047</v>
      </c>
    </row>
    <row r="2292" spans="1:12" x14ac:dyDescent="0.2">
      <c r="A2292" s="1" t="s">
        <v>234</v>
      </c>
      <c r="B2292" s="1" t="s">
        <v>13</v>
      </c>
      <c r="C2292" s="2">
        <v>43644</v>
      </c>
      <c r="D2292" s="1" t="s">
        <v>138</v>
      </c>
      <c r="E2292" s="1"/>
      <c r="F2292" s="1" t="s">
        <v>1766</v>
      </c>
      <c r="G2292" s="3">
        <v>257.89999999999998</v>
      </c>
      <c r="H2292" s="3"/>
      <c r="I2292" s="1" t="s">
        <v>87</v>
      </c>
      <c r="J2292" s="1" t="s">
        <v>253</v>
      </c>
      <c r="K2292" s="1" t="s">
        <v>12</v>
      </c>
      <c r="L2292" s="1" t="s">
        <v>28</v>
      </c>
    </row>
    <row r="2293" spans="1:12" x14ac:dyDescent="0.2">
      <c r="A2293" s="1" t="s">
        <v>234</v>
      </c>
      <c r="B2293" s="1" t="s">
        <v>13</v>
      </c>
      <c r="C2293" s="2">
        <v>43644</v>
      </c>
      <c r="D2293" s="1" t="s">
        <v>138</v>
      </c>
      <c r="E2293" s="1"/>
      <c r="F2293" s="1" t="s">
        <v>1767</v>
      </c>
      <c r="G2293" s="3">
        <v>211.7</v>
      </c>
      <c r="H2293" s="3"/>
      <c r="I2293" s="1" t="s">
        <v>119</v>
      </c>
      <c r="J2293" s="1" t="s">
        <v>86</v>
      </c>
      <c r="K2293" s="1" t="s">
        <v>12</v>
      </c>
      <c r="L2293" s="1" t="s">
        <v>248</v>
      </c>
    </row>
    <row r="2294" spans="1:12" x14ac:dyDescent="0.2">
      <c r="A2294" s="1" t="s">
        <v>234</v>
      </c>
      <c r="B2294" s="1" t="s">
        <v>13</v>
      </c>
      <c r="C2294" s="2">
        <v>43644</v>
      </c>
      <c r="D2294" s="1" t="s">
        <v>138</v>
      </c>
      <c r="E2294" s="1"/>
      <c r="F2294" s="1" t="s">
        <v>1768</v>
      </c>
      <c r="G2294" s="3">
        <v>266.97000000000003</v>
      </c>
      <c r="H2294" s="3"/>
      <c r="I2294" s="1" t="s">
        <v>119</v>
      </c>
      <c r="J2294" s="1" t="s">
        <v>86</v>
      </c>
      <c r="K2294" s="1" t="s">
        <v>12</v>
      </c>
      <c r="L2294" s="1" t="s">
        <v>955</v>
      </c>
    </row>
    <row r="2295" spans="1:12" x14ac:dyDescent="0.2">
      <c r="A2295" s="1" t="s">
        <v>234</v>
      </c>
      <c r="B2295" s="1" t="s">
        <v>13</v>
      </c>
      <c r="C2295" s="2">
        <v>43644</v>
      </c>
      <c r="D2295" s="1" t="s">
        <v>138</v>
      </c>
      <c r="E2295" s="1"/>
      <c r="F2295" s="1" t="s">
        <v>1769</v>
      </c>
      <c r="G2295" s="3">
        <v>1068.68</v>
      </c>
      <c r="H2295" s="3"/>
      <c r="I2295" s="1" t="s">
        <v>83</v>
      </c>
      <c r="J2295" s="1" t="s">
        <v>176</v>
      </c>
      <c r="K2295" s="1" t="s">
        <v>12</v>
      </c>
      <c r="L2295" s="1" t="s">
        <v>345</v>
      </c>
    </row>
    <row r="2296" spans="1:12" x14ac:dyDescent="0.2">
      <c r="A2296" s="1" t="s">
        <v>234</v>
      </c>
      <c r="B2296" s="1" t="s">
        <v>13</v>
      </c>
      <c r="C2296" s="2">
        <v>43644</v>
      </c>
      <c r="D2296" s="1" t="s">
        <v>138</v>
      </c>
      <c r="E2296" s="1"/>
      <c r="F2296" s="1" t="s">
        <v>1744</v>
      </c>
      <c r="G2296" s="3">
        <v>346.95</v>
      </c>
      <c r="H2296" s="3"/>
      <c r="I2296" s="1" t="s">
        <v>83</v>
      </c>
      <c r="J2296" s="1" t="s">
        <v>176</v>
      </c>
      <c r="K2296" s="1" t="s">
        <v>12</v>
      </c>
      <c r="L2296" s="1" t="s">
        <v>68</v>
      </c>
    </row>
    <row r="2297" spans="1:12" x14ac:dyDescent="0.2">
      <c r="A2297" s="1" t="s">
        <v>234</v>
      </c>
      <c r="B2297" s="1" t="s">
        <v>13</v>
      </c>
      <c r="C2297" s="2">
        <v>43644</v>
      </c>
      <c r="D2297" s="1" t="s">
        <v>138</v>
      </c>
      <c r="E2297" s="1"/>
      <c r="F2297" s="1" t="s">
        <v>1770</v>
      </c>
      <c r="G2297" s="3">
        <v>211.27</v>
      </c>
      <c r="H2297" s="3"/>
      <c r="I2297" s="1" t="s">
        <v>120</v>
      </c>
      <c r="J2297" s="1" t="s">
        <v>171</v>
      </c>
      <c r="K2297" s="1" t="s">
        <v>12</v>
      </c>
      <c r="L2297" s="1" t="s">
        <v>378</v>
      </c>
    </row>
    <row r="2298" spans="1:12" x14ac:dyDescent="0.2">
      <c r="A2298" s="1" t="s">
        <v>234</v>
      </c>
      <c r="B2298" s="1" t="s">
        <v>13</v>
      </c>
      <c r="C2298" s="2">
        <v>43644</v>
      </c>
      <c r="D2298" s="1" t="s">
        <v>138</v>
      </c>
      <c r="E2298" s="1"/>
      <c r="F2298" s="1" t="s">
        <v>1771</v>
      </c>
      <c r="G2298" s="3">
        <v>46.75</v>
      </c>
      <c r="H2298" s="3"/>
      <c r="I2298" s="1" t="s">
        <v>179</v>
      </c>
      <c r="J2298" s="1" t="s">
        <v>89</v>
      </c>
      <c r="K2298" s="1" t="s">
        <v>84</v>
      </c>
      <c r="L2298" s="1" t="s">
        <v>306</v>
      </c>
    </row>
    <row r="2299" spans="1:12" x14ac:dyDescent="0.2">
      <c r="A2299" s="1" t="s">
        <v>234</v>
      </c>
      <c r="B2299" s="1" t="s">
        <v>13</v>
      </c>
      <c r="C2299" s="2">
        <v>43644</v>
      </c>
      <c r="D2299" s="1" t="s">
        <v>138</v>
      </c>
      <c r="E2299" s="1"/>
      <c r="F2299" s="1" t="s">
        <v>1772</v>
      </c>
      <c r="G2299" s="3">
        <v>550.22</v>
      </c>
      <c r="H2299" s="3"/>
      <c r="I2299" s="1" t="s">
        <v>123</v>
      </c>
      <c r="J2299" s="1" t="s">
        <v>124</v>
      </c>
      <c r="K2299" s="1" t="s">
        <v>12</v>
      </c>
      <c r="L2299" s="1" t="s">
        <v>1650</v>
      </c>
    </row>
    <row r="2300" spans="1:12" x14ac:dyDescent="0.2">
      <c r="A2300" s="1" t="s">
        <v>234</v>
      </c>
      <c r="B2300" s="1" t="s">
        <v>13</v>
      </c>
      <c r="C2300" s="2">
        <v>43644</v>
      </c>
      <c r="D2300" s="1" t="s">
        <v>138</v>
      </c>
      <c r="E2300" s="1"/>
      <c r="F2300" s="1" t="s">
        <v>1773</v>
      </c>
      <c r="G2300" s="3">
        <v>293.49</v>
      </c>
      <c r="H2300" s="3"/>
      <c r="I2300" s="1" t="s">
        <v>185</v>
      </c>
      <c r="J2300" s="1" t="s">
        <v>126</v>
      </c>
      <c r="K2300" s="1" t="s">
        <v>12</v>
      </c>
      <c r="L2300" s="1" t="s">
        <v>49</v>
      </c>
    </row>
    <row r="2301" spans="1:12" x14ac:dyDescent="0.2">
      <c r="A2301" s="1" t="s">
        <v>234</v>
      </c>
      <c r="B2301" s="1" t="s">
        <v>13</v>
      </c>
      <c r="C2301" s="2">
        <v>43644</v>
      </c>
      <c r="D2301" s="1" t="s">
        <v>138</v>
      </c>
      <c r="E2301" s="1"/>
      <c r="F2301" s="1" t="s">
        <v>1774</v>
      </c>
      <c r="G2301" s="3">
        <v>1552.4</v>
      </c>
      <c r="H2301" s="3"/>
      <c r="I2301" s="1" t="s">
        <v>83</v>
      </c>
      <c r="J2301" s="1" t="s">
        <v>188</v>
      </c>
      <c r="K2301" s="1" t="s">
        <v>12</v>
      </c>
      <c r="L2301" s="1" t="s">
        <v>22</v>
      </c>
    </row>
    <row r="2302" spans="1:12" x14ac:dyDescent="0.2">
      <c r="A2302" s="1" t="s">
        <v>234</v>
      </c>
      <c r="B2302" s="1" t="s">
        <v>13</v>
      </c>
      <c r="C2302" s="2">
        <v>43644</v>
      </c>
      <c r="D2302" s="1" t="s">
        <v>138</v>
      </c>
      <c r="E2302" s="1"/>
      <c r="F2302" s="1" t="s">
        <v>1775</v>
      </c>
      <c r="G2302" s="3">
        <v>1050.6099999999999</v>
      </c>
      <c r="H2302" s="3"/>
      <c r="I2302" s="1" t="s">
        <v>83</v>
      </c>
      <c r="J2302" s="1" t="s">
        <v>176</v>
      </c>
      <c r="K2302" s="1" t="s">
        <v>12</v>
      </c>
      <c r="L2302" s="1" t="s">
        <v>44</v>
      </c>
    </row>
    <row r="2303" spans="1:12" x14ac:dyDescent="0.2">
      <c r="A2303" s="1" t="s">
        <v>234</v>
      </c>
      <c r="B2303" s="1" t="s">
        <v>13</v>
      </c>
      <c r="C2303" s="2">
        <v>43644</v>
      </c>
      <c r="D2303" s="1" t="s">
        <v>138</v>
      </c>
      <c r="E2303" s="1"/>
      <c r="F2303" s="1" t="s">
        <v>1776</v>
      </c>
      <c r="G2303" s="3">
        <v>337.77</v>
      </c>
      <c r="H2303" s="3"/>
      <c r="I2303" s="1" t="s">
        <v>119</v>
      </c>
      <c r="J2303" s="1" t="s">
        <v>86</v>
      </c>
      <c r="K2303" s="1" t="s">
        <v>12</v>
      </c>
      <c r="L2303" s="1" t="s">
        <v>67</v>
      </c>
    </row>
    <row r="2304" spans="1:12" x14ac:dyDescent="0.2">
      <c r="A2304" s="1" t="s">
        <v>234</v>
      </c>
      <c r="B2304" s="1" t="s">
        <v>13</v>
      </c>
      <c r="C2304" s="2">
        <v>43644</v>
      </c>
      <c r="D2304" s="1" t="s">
        <v>138</v>
      </c>
      <c r="E2304" s="1"/>
      <c r="F2304" s="1" t="s">
        <v>1777</v>
      </c>
      <c r="G2304" s="3">
        <v>810.23</v>
      </c>
      <c r="H2304" s="3"/>
      <c r="I2304" s="1" t="s">
        <v>119</v>
      </c>
      <c r="J2304" s="1" t="s">
        <v>86</v>
      </c>
      <c r="K2304" s="1" t="s">
        <v>12</v>
      </c>
      <c r="L2304" s="1" t="s">
        <v>1098</v>
      </c>
    </row>
    <row r="2305" spans="1:12" x14ac:dyDescent="0.2">
      <c r="A2305" s="1" t="s">
        <v>234</v>
      </c>
      <c r="B2305" s="1" t="s">
        <v>13</v>
      </c>
      <c r="C2305" s="2">
        <v>43644</v>
      </c>
      <c r="D2305" s="1" t="s">
        <v>138</v>
      </c>
      <c r="E2305" s="1"/>
      <c r="F2305" s="1" t="s">
        <v>1778</v>
      </c>
      <c r="G2305" s="3">
        <v>205.62</v>
      </c>
      <c r="H2305" s="3"/>
      <c r="I2305" s="1" t="s">
        <v>119</v>
      </c>
      <c r="J2305" s="1" t="s">
        <v>86</v>
      </c>
      <c r="K2305" s="1" t="s">
        <v>12</v>
      </c>
      <c r="L2305" s="1" t="s">
        <v>372</v>
      </c>
    </row>
    <row r="2306" spans="1:12" x14ac:dyDescent="0.2">
      <c r="A2306" s="1" t="s">
        <v>234</v>
      </c>
      <c r="B2306" s="1" t="s">
        <v>13</v>
      </c>
      <c r="C2306" s="2">
        <v>43644</v>
      </c>
      <c r="D2306" s="1" t="s">
        <v>138</v>
      </c>
      <c r="E2306" s="1"/>
      <c r="F2306" s="1" t="s">
        <v>1758</v>
      </c>
      <c r="G2306" s="3">
        <v>250</v>
      </c>
      <c r="H2306" s="3"/>
      <c r="I2306" s="1" t="s">
        <v>83</v>
      </c>
      <c r="J2306" s="1" t="s">
        <v>175</v>
      </c>
      <c r="K2306" s="1" t="s">
        <v>84</v>
      </c>
      <c r="L2306" s="1" t="s">
        <v>300</v>
      </c>
    </row>
    <row r="2307" spans="1:12" x14ac:dyDescent="0.2">
      <c r="A2307" s="1" t="s">
        <v>234</v>
      </c>
      <c r="B2307" s="1" t="s">
        <v>13</v>
      </c>
      <c r="C2307" s="2">
        <v>43644</v>
      </c>
      <c r="D2307" s="1" t="s">
        <v>138</v>
      </c>
      <c r="E2307" s="1"/>
      <c r="F2307" s="1" t="s">
        <v>1779</v>
      </c>
      <c r="G2307" s="3">
        <v>1025.3900000000001</v>
      </c>
      <c r="H2307" s="3"/>
      <c r="I2307" s="1" t="s">
        <v>83</v>
      </c>
      <c r="J2307" s="1" t="s">
        <v>176</v>
      </c>
      <c r="K2307" s="1" t="s">
        <v>12</v>
      </c>
      <c r="L2307" s="1" t="s">
        <v>93</v>
      </c>
    </row>
    <row r="2308" spans="1:12" x14ac:dyDescent="0.2">
      <c r="A2308" s="1" t="s">
        <v>234</v>
      </c>
      <c r="B2308" s="1" t="s">
        <v>13</v>
      </c>
      <c r="C2308" s="2">
        <v>43644</v>
      </c>
      <c r="D2308" s="1" t="s">
        <v>138</v>
      </c>
      <c r="E2308" s="1"/>
      <c r="F2308" s="1" t="s">
        <v>1780</v>
      </c>
      <c r="G2308" s="3">
        <v>500</v>
      </c>
      <c r="H2308" s="3"/>
      <c r="I2308" s="1" t="s">
        <v>120</v>
      </c>
      <c r="J2308" s="1" t="s">
        <v>171</v>
      </c>
      <c r="K2308" s="1" t="s">
        <v>84</v>
      </c>
      <c r="L2308" s="1" t="s">
        <v>300</v>
      </c>
    </row>
    <row r="2309" spans="1:12" x14ac:dyDescent="0.2">
      <c r="A2309" s="1" t="s">
        <v>234</v>
      </c>
      <c r="B2309" s="1" t="s">
        <v>13</v>
      </c>
      <c r="C2309" s="2">
        <v>43644</v>
      </c>
      <c r="D2309" s="1" t="s">
        <v>138</v>
      </c>
      <c r="E2309" s="1"/>
      <c r="F2309" s="1" t="s">
        <v>1781</v>
      </c>
      <c r="G2309" s="3">
        <v>888.41</v>
      </c>
      <c r="H2309" s="3"/>
      <c r="I2309" s="1" t="s">
        <v>120</v>
      </c>
      <c r="J2309" s="1" t="s">
        <v>171</v>
      </c>
      <c r="K2309" s="1" t="s">
        <v>12</v>
      </c>
      <c r="L2309" s="1" t="s">
        <v>76</v>
      </c>
    </row>
    <row r="2310" spans="1:12" x14ac:dyDescent="0.2">
      <c r="A2310" s="1" t="s">
        <v>234</v>
      </c>
      <c r="B2310" s="1" t="s">
        <v>13</v>
      </c>
      <c r="C2310" s="2">
        <v>43644</v>
      </c>
      <c r="D2310" s="1" t="s">
        <v>138</v>
      </c>
      <c r="E2310" s="1"/>
      <c r="F2310" s="1" t="s">
        <v>1782</v>
      </c>
      <c r="G2310" s="3">
        <v>190.38</v>
      </c>
      <c r="H2310" s="3"/>
      <c r="I2310" s="1" t="s">
        <v>120</v>
      </c>
      <c r="J2310" s="1" t="s">
        <v>171</v>
      </c>
      <c r="K2310" s="1" t="s">
        <v>84</v>
      </c>
      <c r="L2310" s="1" t="s">
        <v>63</v>
      </c>
    </row>
    <row r="2311" spans="1:12" x14ac:dyDescent="0.2">
      <c r="A2311" s="1" t="s">
        <v>234</v>
      </c>
      <c r="B2311" s="1" t="s">
        <v>13</v>
      </c>
      <c r="C2311" s="2">
        <v>43644</v>
      </c>
      <c r="D2311" s="1" t="s">
        <v>138</v>
      </c>
      <c r="E2311" s="1"/>
      <c r="F2311" s="1" t="s">
        <v>1783</v>
      </c>
      <c r="G2311" s="3">
        <v>2566.06</v>
      </c>
      <c r="H2311" s="3"/>
      <c r="I2311" s="1" t="s">
        <v>119</v>
      </c>
      <c r="J2311" s="1" t="s">
        <v>86</v>
      </c>
      <c r="K2311" s="1" t="s">
        <v>12</v>
      </c>
      <c r="L2311" s="1" t="s">
        <v>62</v>
      </c>
    </row>
    <row r="2312" spans="1:12" x14ac:dyDescent="0.2">
      <c r="A2312" s="1" t="s">
        <v>234</v>
      </c>
      <c r="B2312" s="1" t="s">
        <v>13</v>
      </c>
      <c r="C2312" s="2">
        <v>43644</v>
      </c>
      <c r="D2312" s="1" t="s">
        <v>138</v>
      </c>
      <c r="E2312" s="1"/>
      <c r="F2312" s="1" t="s">
        <v>1784</v>
      </c>
      <c r="G2312" s="3">
        <v>1080.3800000000001</v>
      </c>
      <c r="H2312" s="3"/>
      <c r="I2312" s="1" t="s">
        <v>119</v>
      </c>
      <c r="J2312" s="1" t="s">
        <v>86</v>
      </c>
      <c r="K2312" s="1" t="s">
        <v>12</v>
      </c>
      <c r="L2312" s="1" t="s">
        <v>451</v>
      </c>
    </row>
    <row r="2313" spans="1:12" x14ac:dyDescent="0.2">
      <c r="A2313" s="1" t="s">
        <v>234</v>
      </c>
      <c r="B2313" s="1" t="s">
        <v>13</v>
      </c>
      <c r="C2313" s="2">
        <v>43644</v>
      </c>
      <c r="D2313" s="1" t="s">
        <v>138</v>
      </c>
      <c r="E2313" s="1"/>
      <c r="F2313" s="1" t="s">
        <v>1771</v>
      </c>
      <c r="G2313" s="3">
        <v>1491.39</v>
      </c>
      <c r="H2313" s="3"/>
      <c r="I2313" s="1" t="s">
        <v>83</v>
      </c>
      <c r="J2313" s="1" t="s">
        <v>176</v>
      </c>
      <c r="K2313" s="1" t="s">
        <v>84</v>
      </c>
      <c r="L2313" s="1" t="s">
        <v>306</v>
      </c>
    </row>
    <row r="2314" spans="1:12" x14ac:dyDescent="0.2">
      <c r="A2314" s="1" t="s">
        <v>234</v>
      </c>
      <c r="B2314" s="1" t="s">
        <v>13</v>
      </c>
      <c r="C2314" s="2">
        <v>43644</v>
      </c>
      <c r="D2314" s="1" t="s">
        <v>138</v>
      </c>
      <c r="E2314" s="1"/>
      <c r="F2314" s="1" t="s">
        <v>1742</v>
      </c>
      <c r="G2314" s="3">
        <v>85.38</v>
      </c>
      <c r="H2314" s="3"/>
      <c r="I2314" s="1" t="s">
        <v>106</v>
      </c>
      <c r="J2314" s="1" t="s">
        <v>121</v>
      </c>
      <c r="K2314" s="1" t="s">
        <v>84</v>
      </c>
      <c r="L2314" s="1" t="s">
        <v>26</v>
      </c>
    </row>
    <row r="2315" spans="1:12" x14ac:dyDescent="0.2">
      <c r="A2315" s="1" t="s">
        <v>234</v>
      </c>
      <c r="B2315" s="1" t="s">
        <v>13</v>
      </c>
      <c r="C2315" s="2">
        <v>43644</v>
      </c>
      <c r="D2315" s="1" t="s">
        <v>138</v>
      </c>
      <c r="E2315" s="1"/>
      <c r="F2315" s="1" t="s">
        <v>1785</v>
      </c>
      <c r="G2315" s="3">
        <v>134.76</v>
      </c>
      <c r="H2315" s="3"/>
      <c r="I2315" s="1" t="s">
        <v>83</v>
      </c>
      <c r="J2315" s="1" t="s">
        <v>180</v>
      </c>
      <c r="K2315" s="1" t="s">
        <v>12</v>
      </c>
      <c r="L2315" s="1" t="s">
        <v>64</v>
      </c>
    </row>
    <row r="2316" spans="1:12" x14ac:dyDescent="0.2">
      <c r="A2316" s="1" t="s">
        <v>234</v>
      </c>
      <c r="B2316" s="1" t="s">
        <v>13</v>
      </c>
      <c r="C2316" s="2">
        <v>43644</v>
      </c>
      <c r="D2316" s="1" t="s">
        <v>138</v>
      </c>
      <c r="E2316" s="1"/>
      <c r="F2316" s="1" t="s">
        <v>1786</v>
      </c>
      <c r="G2316" s="3">
        <v>193.91</v>
      </c>
      <c r="H2316" s="3"/>
      <c r="I2316" s="1" t="s">
        <v>119</v>
      </c>
      <c r="J2316" s="1" t="s">
        <v>86</v>
      </c>
      <c r="K2316" s="1" t="s">
        <v>12</v>
      </c>
      <c r="L2316" s="1" t="s">
        <v>366</v>
      </c>
    </row>
    <row r="2317" spans="1:12" x14ac:dyDescent="0.2">
      <c r="A2317" s="1" t="s">
        <v>234</v>
      </c>
      <c r="B2317" s="1" t="s">
        <v>13</v>
      </c>
      <c r="C2317" s="2">
        <v>43644</v>
      </c>
      <c r="D2317" s="1" t="s">
        <v>138</v>
      </c>
      <c r="E2317" s="1"/>
      <c r="F2317" s="1" t="s">
        <v>1787</v>
      </c>
      <c r="G2317" s="3">
        <v>67.930000000000007</v>
      </c>
      <c r="H2317" s="3"/>
      <c r="I2317" s="1" t="s">
        <v>85</v>
      </c>
      <c r="J2317" s="1" t="s">
        <v>125</v>
      </c>
      <c r="K2317" s="1" t="s">
        <v>84</v>
      </c>
      <c r="L2317" s="1" t="s">
        <v>409</v>
      </c>
    </row>
    <row r="2318" spans="1:12" x14ac:dyDescent="0.2">
      <c r="A2318" s="1" t="s">
        <v>234</v>
      </c>
      <c r="B2318" s="1" t="s">
        <v>13</v>
      </c>
      <c r="C2318" s="2">
        <v>43644</v>
      </c>
      <c r="D2318" s="1" t="s">
        <v>138</v>
      </c>
      <c r="E2318" s="1"/>
      <c r="F2318" s="1" t="s">
        <v>1771</v>
      </c>
      <c r="G2318" s="3">
        <v>63.44</v>
      </c>
      <c r="H2318" s="3"/>
      <c r="I2318" s="1" t="s">
        <v>108</v>
      </c>
      <c r="J2318" s="1" t="s">
        <v>117</v>
      </c>
      <c r="K2318" s="1" t="s">
        <v>84</v>
      </c>
      <c r="L2318" s="1" t="s">
        <v>306</v>
      </c>
    </row>
    <row r="2319" spans="1:12" x14ac:dyDescent="0.2">
      <c r="A2319" s="1" t="s">
        <v>234</v>
      </c>
      <c r="B2319" s="1" t="s">
        <v>13</v>
      </c>
      <c r="C2319" s="2">
        <v>43644</v>
      </c>
      <c r="D2319" s="1" t="s">
        <v>138</v>
      </c>
      <c r="E2319" s="1"/>
      <c r="F2319" s="1" t="s">
        <v>1788</v>
      </c>
      <c r="G2319" s="3">
        <v>950</v>
      </c>
      <c r="H2319" s="3"/>
      <c r="I2319" s="1" t="s">
        <v>119</v>
      </c>
      <c r="J2319" s="1" t="s">
        <v>86</v>
      </c>
      <c r="K2319" s="1" t="s">
        <v>12</v>
      </c>
      <c r="L2319" s="1" t="s">
        <v>333</v>
      </c>
    </row>
    <row r="2320" spans="1:12" x14ac:dyDescent="0.2">
      <c r="A2320" s="1" t="s">
        <v>234</v>
      </c>
      <c r="B2320" s="1" t="s">
        <v>13</v>
      </c>
      <c r="C2320" s="2">
        <v>43644</v>
      </c>
      <c r="D2320" s="1" t="s">
        <v>138</v>
      </c>
      <c r="E2320" s="1"/>
      <c r="F2320" s="1" t="s">
        <v>1789</v>
      </c>
      <c r="G2320" s="3">
        <v>88.88</v>
      </c>
      <c r="H2320" s="3"/>
      <c r="I2320" s="1" t="s">
        <v>83</v>
      </c>
      <c r="J2320" s="1" t="s">
        <v>279</v>
      </c>
      <c r="K2320" s="1" t="s">
        <v>12</v>
      </c>
      <c r="L2320" s="1" t="s">
        <v>57</v>
      </c>
    </row>
    <row r="2321" spans="1:12" x14ac:dyDescent="0.2">
      <c r="A2321" s="1" t="s">
        <v>234</v>
      </c>
      <c r="B2321" s="1" t="s">
        <v>13</v>
      </c>
      <c r="C2321" s="2">
        <v>43644</v>
      </c>
      <c r="D2321" s="1" t="s">
        <v>138</v>
      </c>
      <c r="E2321" s="1"/>
      <c r="F2321" s="1" t="s">
        <v>1790</v>
      </c>
      <c r="G2321" s="3">
        <v>151.37</v>
      </c>
      <c r="H2321" s="3"/>
      <c r="I2321" s="1" t="s">
        <v>85</v>
      </c>
      <c r="J2321" s="1" t="s">
        <v>125</v>
      </c>
      <c r="K2321" s="1" t="s">
        <v>84</v>
      </c>
      <c r="L2321" s="1" t="s">
        <v>51</v>
      </c>
    </row>
    <row r="2322" spans="1:12" x14ac:dyDescent="0.2">
      <c r="A2322" s="1" t="s">
        <v>234</v>
      </c>
      <c r="B2322" s="1" t="s">
        <v>13</v>
      </c>
      <c r="C2322" s="2">
        <v>43644</v>
      </c>
      <c r="D2322" s="1" t="s">
        <v>138</v>
      </c>
      <c r="E2322" s="1"/>
      <c r="F2322" s="1" t="s">
        <v>1752</v>
      </c>
      <c r="G2322" s="3">
        <v>462.86</v>
      </c>
      <c r="H2322" s="3"/>
      <c r="I2322" s="1" t="s">
        <v>108</v>
      </c>
      <c r="J2322" s="1" t="s">
        <v>117</v>
      </c>
      <c r="K2322" s="1" t="s">
        <v>12</v>
      </c>
      <c r="L2322" s="1" t="s">
        <v>79</v>
      </c>
    </row>
    <row r="2323" spans="1:12" x14ac:dyDescent="0.2">
      <c r="A2323" s="1" t="s">
        <v>234</v>
      </c>
      <c r="B2323" s="1" t="s">
        <v>13</v>
      </c>
      <c r="C2323" s="2">
        <v>43644</v>
      </c>
      <c r="D2323" s="1" t="s">
        <v>138</v>
      </c>
      <c r="E2323" s="1"/>
      <c r="F2323" s="1" t="s">
        <v>1791</v>
      </c>
      <c r="G2323" s="3">
        <v>1552.4</v>
      </c>
      <c r="H2323" s="3"/>
      <c r="I2323" s="1" t="s">
        <v>83</v>
      </c>
      <c r="J2323" s="1" t="s">
        <v>188</v>
      </c>
      <c r="K2323" s="1" t="s">
        <v>12</v>
      </c>
      <c r="L2323" s="1" t="s">
        <v>429</v>
      </c>
    </row>
    <row r="2324" spans="1:12" x14ac:dyDescent="0.2">
      <c r="A2324" s="1" t="s">
        <v>234</v>
      </c>
      <c r="B2324" s="1" t="s">
        <v>13</v>
      </c>
      <c r="C2324" s="2">
        <v>43644</v>
      </c>
      <c r="D2324" s="1" t="s">
        <v>138</v>
      </c>
      <c r="E2324" s="1"/>
      <c r="F2324" s="1" t="s">
        <v>1792</v>
      </c>
      <c r="G2324" s="3">
        <v>69.67</v>
      </c>
      <c r="H2324" s="3"/>
      <c r="I2324" s="1" t="s">
        <v>83</v>
      </c>
      <c r="J2324" s="1" t="s">
        <v>279</v>
      </c>
      <c r="K2324" s="1" t="s">
        <v>12</v>
      </c>
      <c r="L2324" s="1" t="s">
        <v>17</v>
      </c>
    </row>
    <row r="2325" spans="1:12" x14ac:dyDescent="0.2">
      <c r="A2325" s="1" t="s">
        <v>234</v>
      </c>
      <c r="B2325" s="1" t="s">
        <v>13</v>
      </c>
      <c r="C2325" s="2">
        <v>43644</v>
      </c>
      <c r="D2325" s="1" t="s">
        <v>138</v>
      </c>
      <c r="E2325" s="1"/>
      <c r="F2325" s="1" t="s">
        <v>1756</v>
      </c>
      <c r="G2325" s="3">
        <v>98.54</v>
      </c>
      <c r="H2325" s="3"/>
      <c r="I2325" s="1" t="s">
        <v>106</v>
      </c>
      <c r="J2325" s="1" t="s">
        <v>107</v>
      </c>
      <c r="K2325" s="1" t="s">
        <v>12</v>
      </c>
      <c r="L2325" s="1" t="s">
        <v>313</v>
      </c>
    </row>
    <row r="2326" spans="1:12" x14ac:dyDescent="0.2">
      <c r="A2326" s="1" t="s">
        <v>234</v>
      </c>
      <c r="B2326" s="1" t="s">
        <v>13</v>
      </c>
      <c r="C2326" s="2">
        <v>43644</v>
      </c>
      <c r="D2326" s="1" t="s">
        <v>138</v>
      </c>
      <c r="E2326" s="1"/>
      <c r="F2326" s="1" t="s">
        <v>1793</v>
      </c>
      <c r="G2326" s="3">
        <v>533.84</v>
      </c>
      <c r="H2326" s="3"/>
      <c r="I2326" s="1" t="s">
        <v>83</v>
      </c>
      <c r="J2326" s="1" t="s">
        <v>174</v>
      </c>
      <c r="K2326" s="1" t="s">
        <v>12</v>
      </c>
      <c r="L2326" s="1" t="s">
        <v>36</v>
      </c>
    </row>
    <row r="2327" spans="1:12" x14ac:dyDescent="0.2">
      <c r="A2327" s="1" t="s">
        <v>234</v>
      </c>
      <c r="B2327" s="1" t="s">
        <v>13</v>
      </c>
      <c r="C2327" s="2">
        <v>43644</v>
      </c>
      <c r="D2327" s="1" t="s">
        <v>138</v>
      </c>
      <c r="E2327" s="1"/>
      <c r="F2327" s="1" t="s">
        <v>1794</v>
      </c>
      <c r="G2327" s="3">
        <v>1380.17</v>
      </c>
      <c r="H2327" s="3"/>
      <c r="I2327" s="1" t="s">
        <v>106</v>
      </c>
      <c r="J2327" s="1" t="s">
        <v>122</v>
      </c>
      <c r="K2327" s="1" t="s">
        <v>12</v>
      </c>
      <c r="L2327" s="1" t="s">
        <v>21</v>
      </c>
    </row>
    <row r="2328" spans="1:12" x14ac:dyDescent="0.2">
      <c r="A2328" s="1" t="s">
        <v>234</v>
      </c>
      <c r="B2328" s="1" t="s">
        <v>13</v>
      </c>
      <c r="C2328" s="2">
        <v>43644</v>
      </c>
      <c r="D2328" s="1" t="s">
        <v>138</v>
      </c>
      <c r="E2328" s="1"/>
      <c r="F2328" s="1" t="s">
        <v>1785</v>
      </c>
      <c r="G2328" s="3">
        <v>134.76</v>
      </c>
      <c r="H2328" s="3"/>
      <c r="I2328" s="1" t="s">
        <v>83</v>
      </c>
      <c r="J2328" s="1" t="s">
        <v>301</v>
      </c>
      <c r="K2328" s="1" t="s">
        <v>12</v>
      </c>
      <c r="L2328" s="1" t="s">
        <v>64</v>
      </c>
    </row>
    <row r="2329" spans="1:12" x14ac:dyDescent="0.2">
      <c r="A2329" s="1" t="s">
        <v>234</v>
      </c>
      <c r="B2329" s="1" t="s">
        <v>13</v>
      </c>
      <c r="C2329" s="2">
        <v>43644</v>
      </c>
      <c r="D2329" s="1" t="s">
        <v>138</v>
      </c>
      <c r="E2329" s="1"/>
      <c r="F2329" s="1" t="s">
        <v>1795</v>
      </c>
      <c r="G2329" s="3">
        <v>183.5</v>
      </c>
      <c r="H2329" s="3"/>
      <c r="I2329" s="1" t="s">
        <v>83</v>
      </c>
      <c r="J2329" s="1" t="s">
        <v>243</v>
      </c>
      <c r="K2329" s="1" t="s">
        <v>12</v>
      </c>
      <c r="L2329" s="1" t="s">
        <v>14</v>
      </c>
    </row>
    <row r="2330" spans="1:12" x14ac:dyDescent="0.2">
      <c r="A2330" s="1" t="s">
        <v>234</v>
      </c>
      <c r="B2330" s="1" t="s">
        <v>13</v>
      </c>
      <c r="C2330" s="2">
        <v>43644</v>
      </c>
      <c r="D2330" s="1" t="s">
        <v>138</v>
      </c>
      <c r="E2330" s="1"/>
      <c r="F2330" s="1" t="s">
        <v>1796</v>
      </c>
      <c r="G2330" s="3">
        <v>1183.74</v>
      </c>
      <c r="H2330" s="3"/>
      <c r="I2330" s="1" t="s">
        <v>83</v>
      </c>
      <c r="J2330" s="1" t="s">
        <v>174</v>
      </c>
      <c r="K2330" s="1" t="s">
        <v>12</v>
      </c>
      <c r="L2330" s="1" t="s">
        <v>73</v>
      </c>
    </row>
    <row r="2331" spans="1:12" x14ac:dyDescent="0.2">
      <c r="A2331" s="1" t="s">
        <v>234</v>
      </c>
      <c r="B2331" s="1" t="s">
        <v>13</v>
      </c>
      <c r="C2331" s="2">
        <v>43644</v>
      </c>
      <c r="D2331" s="1" t="s">
        <v>138</v>
      </c>
      <c r="E2331" s="1"/>
      <c r="F2331" s="1" t="s">
        <v>1751</v>
      </c>
      <c r="G2331" s="3">
        <v>48.08</v>
      </c>
      <c r="H2331" s="3"/>
      <c r="I2331" s="1" t="s">
        <v>106</v>
      </c>
      <c r="J2331" s="1" t="s">
        <v>122</v>
      </c>
      <c r="K2331" s="1" t="s">
        <v>84</v>
      </c>
      <c r="L2331" s="1" t="s">
        <v>104</v>
      </c>
    </row>
    <row r="2332" spans="1:12" x14ac:dyDescent="0.2">
      <c r="A2332" s="1" t="s">
        <v>234</v>
      </c>
      <c r="B2332" s="1" t="s">
        <v>13</v>
      </c>
      <c r="C2332" s="2">
        <v>43644</v>
      </c>
      <c r="D2332" s="1" t="s">
        <v>138</v>
      </c>
      <c r="E2332" s="1"/>
      <c r="F2332" s="1" t="s">
        <v>1797</v>
      </c>
      <c r="G2332" s="3">
        <v>201.43</v>
      </c>
      <c r="H2332" s="3"/>
      <c r="I2332" s="1" t="s">
        <v>119</v>
      </c>
      <c r="J2332" s="1" t="s">
        <v>86</v>
      </c>
      <c r="K2332" s="1" t="s">
        <v>12</v>
      </c>
      <c r="L2332" s="1" t="s">
        <v>319</v>
      </c>
    </row>
    <row r="2333" spans="1:12" x14ac:dyDescent="0.2">
      <c r="A2333" s="1" t="s">
        <v>234</v>
      </c>
      <c r="B2333" s="1" t="s">
        <v>13</v>
      </c>
      <c r="C2333" s="2">
        <v>43644</v>
      </c>
      <c r="D2333" s="1" t="s">
        <v>138</v>
      </c>
      <c r="E2333" s="1"/>
      <c r="F2333" s="1" t="s">
        <v>1790</v>
      </c>
      <c r="G2333" s="3">
        <v>726.57</v>
      </c>
      <c r="H2333" s="3"/>
      <c r="I2333" s="1" t="s">
        <v>119</v>
      </c>
      <c r="J2333" s="1" t="s">
        <v>86</v>
      </c>
      <c r="K2333" s="1" t="s">
        <v>84</v>
      </c>
      <c r="L2333" s="1" t="s">
        <v>51</v>
      </c>
    </row>
    <row r="2334" spans="1:12" x14ac:dyDescent="0.2">
      <c r="A2334" s="1" t="s">
        <v>234</v>
      </c>
      <c r="B2334" s="1" t="s">
        <v>13</v>
      </c>
      <c r="C2334" s="2">
        <v>43644</v>
      </c>
      <c r="D2334" s="1" t="s">
        <v>138</v>
      </c>
      <c r="E2334" s="1"/>
      <c r="F2334" s="1" t="s">
        <v>1782</v>
      </c>
      <c r="G2334" s="3">
        <v>34.619999999999997</v>
      </c>
      <c r="H2334" s="3"/>
      <c r="I2334" s="1" t="s">
        <v>179</v>
      </c>
      <c r="J2334" s="1" t="s">
        <v>89</v>
      </c>
      <c r="K2334" s="1" t="s">
        <v>84</v>
      </c>
      <c r="L2334" s="1" t="s">
        <v>63</v>
      </c>
    </row>
    <row r="2335" spans="1:12" x14ac:dyDescent="0.2">
      <c r="A2335" s="1" t="s">
        <v>234</v>
      </c>
      <c r="B2335" s="1" t="s">
        <v>13</v>
      </c>
      <c r="C2335" s="2">
        <v>43644</v>
      </c>
      <c r="D2335" s="1" t="s">
        <v>138</v>
      </c>
      <c r="E2335" s="1"/>
      <c r="F2335" s="1" t="s">
        <v>1790</v>
      </c>
      <c r="G2335" s="3">
        <v>181.64</v>
      </c>
      <c r="H2335" s="3"/>
      <c r="I2335" s="1" t="s">
        <v>87</v>
      </c>
      <c r="J2335" s="1" t="s">
        <v>116</v>
      </c>
      <c r="K2335" s="1" t="s">
        <v>84</v>
      </c>
      <c r="L2335" s="1" t="s">
        <v>51</v>
      </c>
    </row>
    <row r="2336" spans="1:12" x14ac:dyDescent="0.2">
      <c r="A2336" s="1" t="s">
        <v>234</v>
      </c>
      <c r="B2336" s="1" t="s">
        <v>13</v>
      </c>
      <c r="C2336" s="2">
        <v>43644</v>
      </c>
      <c r="D2336" s="1" t="s">
        <v>138</v>
      </c>
      <c r="E2336" s="1"/>
      <c r="F2336" s="1" t="s">
        <v>1798</v>
      </c>
      <c r="G2336" s="3">
        <v>768.15</v>
      </c>
      <c r="H2336" s="3"/>
      <c r="I2336" s="1" t="s">
        <v>120</v>
      </c>
      <c r="J2336" s="1" t="s">
        <v>171</v>
      </c>
      <c r="K2336" s="1" t="s">
        <v>12</v>
      </c>
      <c r="L2336" s="1" t="s">
        <v>110</v>
      </c>
    </row>
    <row r="2337" spans="1:12" x14ac:dyDescent="0.2">
      <c r="A2337" s="1" t="s">
        <v>234</v>
      </c>
      <c r="B2337" s="1" t="s">
        <v>13</v>
      </c>
      <c r="C2337" s="2">
        <v>43644</v>
      </c>
      <c r="D2337" s="1" t="s">
        <v>138</v>
      </c>
      <c r="E2337" s="1"/>
      <c r="F2337" s="1" t="s">
        <v>1799</v>
      </c>
      <c r="G2337" s="3">
        <v>418.93</v>
      </c>
      <c r="H2337" s="3"/>
      <c r="I2337" s="1" t="s">
        <v>119</v>
      </c>
      <c r="J2337" s="1" t="s">
        <v>86</v>
      </c>
      <c r="K2337" s="1" t="s">
        <v>12</v>
      </c>
      <c r="L2337" s="1" t="s">
        <v>72</v>
      </c>
    </row>
    <row r="2338" spans="1:12" x14ac:dyDescent="0.2">
      <c r="A2338" s="1" t="s">
        <v>234</v>
      </c>
      <c r="B2338" s="1" t="s">
        <v>13</v>
      </c>
      <c r="C2338" s="2">
        <v>43644</v>
      </c>
      <c r="D2338" s="1" t="s">
        <v>138</v>
      </c>
      <c r="E2338" s="1"/>
      <c r="F2338" s="1" t="s">
        <v>1793</v>
      </c>
      <c r="G2338" s="3">
        <v>533.84</v>
      </c>
      <c r="H2338" s="3"/>
      <c r="I2338" s="1" t="s">
        <v>83</v>
      </c>
      <c r="J2338" s="1" t="s">
        <v>175</v>
      </c>
      <c r="K2338" s="1" t="s">
        <v>12</v>
      </c>
      <c r="L2338" s="1" t="s">
        <v>36</v>
      </c>
    </row>
    <row r="2339" spans="1:12" x14ac:dyDescent="0.2">
      <c r="A2339" s="1" t="s">
        <v>234</v>
      </c>
      <c r="B2339" s="1" t="s">
        <v>13</v>
      </c>
      <c r="C2339" s="2">
        <v>43644</v>
      </c>
      <c r="D2339" s="1" t="s">
        <v>138</v>
      </c>
      <c r="E2339" s="1"/>
      <c r="F2339" s="1" t="s">
        <v>1796</v>
      </c>
      <c r="G2339" s="3">
        <v>98.64</v>
      </c>
      <c r="H2339" s="3"/>
      <c r="I2339" s="1" t="s">
        <v>83</v>
      </c>
      <c r="J2339" s="1" t="s">
        <v>279</v>
      </c>
      <c r="K2339" s="1" t="s">
        <v>12</v>
      </c>
      <c r="L2339" s="1" t="s">
        <v>73</v>
      </c>
    </row>
    <row r="2340" spans="1:12" x14ac:dyDescent="0.2">
      <c r="A2340" s="1" t="s">
        <v>234</v>
      </c>
      <c r="B2340" s="1" t="s">
        <v>13</v>
      </c>
      <c r="C2340" s="2">
        <v>43644</v>
      </c>
      <c r="D2340" s="1" t="s">
        <v>138</v>
      </c>
      <c r="E2340" s="1"/>
      <c r="F2340" s="1" t="s">
        <v>1742</v>
      </c>
      <c r="G2340" s="3">
        <v>259.61</v>
      </c>
      <c r="H2340" s="3"/>
      <c r="I2340" s="1" t="s">
        <v>185</v>
      </c>
      <c r="J2340" s="1" t="s">
        <v>126</v>
      </c>
      <c r="K2340" s="1" t="s">
        <v>84</v>
      </c>
      <c r="L2340" s="1" t="s">
        <v>26</v>
      </c>
    </row>
    <row r="2341" spans="1:12" x14ac:dyDescent="0.2">
      <c r="A2341" s="1" t="s">
        <v>234</v>
      </c>
      <c r="B2341" s="1" t="s">
        <v>13</v>
      </c>
      <c r="C2341" s="2">
        <v>43644</v>
      </c>
      <c r="D2341" s="1" t="s">
        <v>138</v>
      </c>
      <c r="E2341" s="1"/>
      <c r="F2341" s="1" t="s">
        <v>1800</v>
      </c>
      <c r="G2341" s="3">
        <v>1136.3800000000001</v>
      </c>
      <c r="H2341" s="3"/>
      <c r="I2341" s="1" t="s">
        <v>83</v>
      </c>
      <c r="J2341" s="1" t="s">
        <v>176</v>
      </c>
      <c r="K2341" s="1" t="s">
        <v>12</v>
      </c>
      <c r="L2341" s="1" t="s">
        <v>421</v>
      </c>
    </row>
    <row r="2342" spans="1:12" x14ac:dyDescent="0.2">
      <c r="A2342" s="1" t="s">
        <v>234</v>
      </c>
      <c r="B2342" s="1" t="s">
        <v>13</v>
      </c>
      <c r="C2342" s="2">
        <v>43644</v>
      </c>
      <c r="D2342" s="1" t="s">
        <v>138</v>
      </c>
      <c r="E2342" s="1"/>
      <c r="F2342" s="1" t="s">
        <v>1801</v>
      </c>
      <c r="G2342" s="3">
        <v>1680.19</v>
      </c>
      <c r="H2342" s="3"/>
      <c r="I2342" s="1" t="s">
        <v>83</v>
      </c>
      <c r="J2342" s="1" t="s">
        <v>176</v>
      </c>
      <c r="K2342" s="1" t="s">
        <v>12</v>
      </c>
      <c r="L2342" s="1" t="s">
        <v>30</v>
      </c>
    </row>
    <row r="2343" spans="1:12" x14ac:dyDescent="0.2">
      <c r="A2343" s="1" t="s">
        <v>234</v>
      </c>
      <c r="B2343" s="1" t="s">
        <v>13</v>
      </c>
      <c r="C2343" s="2">
        <v>43644</v>
      </c>
      <c r="D2343" s="1" t="s">
        <v>138</v>
      </c>
      <c r="E2343" s="1"/>
      <c r="F2343" s="1" t="s">
        <v>1802</v>
      </c>
      <c r="G2343" s="3">
        <v>212.01</v>
      </c>
      <c r="H2343" s="3"/>
      <c r="I2343" s="1" t="s">
        <v>119</v>
      </c>
      <c r="J2343" s="1" t="s">
        <v>86</v>
      </c>
      <c r="K2343" s="1" t="s">
        <v>12</v>
      </c>
      <c r="L2343" s="1" t="s">
        <v>486</v>
      </c>
    </row>
    <row r="2344" spans="1:12" x14ac:dyDescent="0.2">
      <c r="A2344" s="1" t="s">
        <v>234</v>
      </c>
      <c r="B2344" s="1" t="s">
        <v>13</v>
      </c>
      <c r="C2344" s="2">
        <v>43644</v>
      </c>
      <c r="D2344" s="1" t="s">
        <v>138</v>
      </c>
      <c r="E2344" s="1"/>
      <c r="F2344" s="1" t="s">
        <v>1803</v>
      </c>
      <c r="G2344" s="3">
        <v>2137.37</v>
      </c>
      <c r="H2344" s="3"/>
      <c r="I2344" s="1" t="s">
        <v>119</v>
      </c>
      <c r="J2344" s="1" t="s">
        <v>86</v>
      </c>
      <c r="K2344" s="1" t="s">
        <v>12</v>
      </c>
      <c r="L2344" s="1" t="s">
        <v>24</v>
      </c>
    </row>
    <row r="2345" spans="1:12" x14ac:dyDescent="0.2">
      <c r="A2345" s="1" t="s">
        <v>234</v>
      </c>
      <c r="B2345" s="1" t="s">
        <v>13</v>
      </c>
      <c r="C2345" s="2">
        <v>43644</v>
      </c>
      <c r="D2345" s="1" t="s">
        <v>138</v>
      </c>
      <c r="E2345" s="1"/>
      <c r="F2345" s="1" t="s">
        <v>1789</v>
      </c>
      <c r="G2345" s="3">
        <v>88.87</v>
      </c>
      <c r="H2345" s="3"/>
      <c r="I2345" s="1" t="s">
        <v>83</v>
      </c>
      <c r="J2345" s="1" t="s">
        <v>301</v>
      </c>
      <c r="K2345" s="1" t="s">
        <v>12</v>
      </c>
      <c r="L2345" s="1" t="s">
        <v>57</v>
      </c>
    </row>
    <row r="2346" spans="1:12" x14ac:dyDescent="0.2">
      <c r="A2346" s="1" t="s">
        <v>234</v>
      </c>
      <c r="B2346" s="1" t="s">
        <v>13</v>
      </c>
      <c r="C2346" s="2">
        <v>43644</v>
      </c>
      <c r="D2346" s="1" t="s">
        <v>138</v>
      </c>
      <c r="E2346" s="1"/>
      <c r="F2346" s="1" t="s">
        <v>1804</v>
      </c>
      <c r="G2346" s="3">
        <v>310.06</v>
      </c>
      <c r="H2346" s="3"/>
      <c r="I2346" s="1" t="s">
        <v>185</v>
      </c>
      <c r="J2346" s="1" t="s">
        <v>126</v>
      </c>
      <c r="K2346" s="1" t="s">
        <v>12</v>
      </c>
      <c r="L2346" s="1" t="s">
        <v>92</v>
      </c>
    </row>
    <row r="2347" spans="1:12" x14ac:dyDescent="0.2">
      <c r="A2347" s="1" t="s">
        <v>234</v>
      </c>
      <c r="B2347" s="1" t="s">
        <v>13</v>
      </c>
      <c r="C2347" s="2">
        <v>43644</v>
      </c>
      <c r="D2347" s="1" t="s">
        <v>138</v>
      </c>
      <c r="E2347" s="1"/>
      <c r="F2347" s="1" t="s">
        <v>1805</v>
      </c>
      <c r="G2347" s="3">
        <v>191.52</v>
      </c>
      <c r="H2347" s="3"/>
      <c r="I2347" s="1" t="s">
        <v>119</v>
      </c>
      <c r="J2347" s="1" t="s">
        <v>86</v>
      </c>
      <c r="K2347" s="1" t="s">
        <v>12</v>
      </c>
      <c r="L2347" s="1" t="s">
        <v>991</v>
      </c>
    </row>
    <row r="2348" spans="1:12" x14ac:dyDescent="0.2">
      <c r="A2348" s="1" t="s">
        <v>234</v>
      </c>
      <c r="B2348" s="1" t="s">
        <v>13</v>
      </c>
      <c r="C2348" s="2">
        <v>43644</v>
      </c>
      <c r="D2348" s="1" t="s">
        <v>138</v>
      </c>
      <c r="E2348" s="1"/>
      <c r="F2348" s="1" t="s">
        <v>1806</v>
      </c>
      <c r="G2348" s="3">
        <v>2184.14</v>
      </c>
      <c r="H2348" s="3"/>
      <c r="I2348" s="1" t="s">
        <v>83</v>
      </c>
      <c r="J2348" s="1" t="s">
        <v>176</v>
      </c>
      <c r="K2348" s="1" t="s">
        <v>12</v>
      </c>
      <c r="L2348" s="1" t="s">
        <v>47</v>
      </c>
    </row>
    <row r="2349" spans="1:12" x14ac:dyDescent="0.2">
      <c r="A2349" s="1" t="s">
        <v>234</v>
      </c>
      <c r="B2349" s="1" t="s">
        <v>13</v>
      </c>
      <c r="C2349" s="2">
        <v>43644</v>
      </c>
      <c r="D2349" s="1" t="s">
        <v>138</v>
      </c>
      <c r="E2349" s="1"/>
      <c r="F2349" s="1" t="s">
        <v>1807</v>
      </c>
      <c r="G2349" s="3">
        <v>1040.56</v>
      </c>
      <c r="H2349" s="3"/>
      <c r="I2349" s="1" t="s">
        <v>119</v>
      </c>
      <c r="J2349" s="1" t="s">
        <v>86</v>
      </c>
      <c r="K2349" s="1" t="s">
        <v>84</v>
      </c>
      <c r="L2349" s="1" t="s">
        <v>114</v>
      </c>
    </row>
    <row r="2350" spans="1:12" x14ac:dyDescent="0.2">
      <c r="A2350" s="1" t="s">
        <v>234</v>
      </c>
      <c r="B2350" s="1" t="s">
        <v>13</v>
      </c>
      <c r="C2350" s="2">
        <v>43644</v>
      </c>
      <c r="D2350" s="1" t="s">
        <v>138</v>
      </c>
      <c r="E2350" s="1"/>
      <c r="F2350" s="1" t="s">
        <v>1808</v>
      </c>
      <c r="G2350" s="3">
        <v>205.37</v>
      </c>
      <c r="H2350" s="3"/>
      <c r="I2350" s="1" t="s">
        <v>119</v>
      </c>
      <c r="J2350" s="1" t="s">
        <v>86</v>
      </c>
      <c r="K2350" s="1" t="s">
        <v>12</v>
      </c>
      <c r="L2350" s="1" t="s">
        <v>811</v>
      </c>
    </row>
    <row r="2351" spans="1:12" x14ac:dyDescent="0.2">
      <c r="A2351" s="1" t="s">
        <v>234</v>
      </c>
      <c r="B2351" s="1" t="s">
        <v>13</v>
      </c>
      <c r="C2351" s="2">
        <v>43644</v>
      </c>
      <c r="D2351" s="1" t="s">
        <v>138</v>
      </c>
      <c r="E2351" s="1"/>
      <c r="F2351" s="1" t="s">
        <v>1798</v>
      </c>
      <c r="G2351" s="3">
        <v>378.34</v>
      </c>
      <c r="H2351" s="3"/>
      <c r="I2351" s="1" t="s">
        <v>119</v>
      </c>
      <c r="J2351" s="1" t="s">
        <v>86</v>
      </c>
      <c r="K2351" s="1" t="s">
        <v>12</v>
      </c>
      <c r="L2351" s="1" t="s">
        <v>110</v>
      </c>
    </row>
    <row r="2352" spans="1:12" x14ac:dyDescent="0.2">
      <c r="A2352" s="1" t="s">
        <v>234</v>
      </c>
      <c r="B2352" s="1" t="s">
        <v>13</v>
      </c>
      <c r="C2352" s="2">
        <v>43644</v>
      </c>
      <c r="D2352" s="1" t="s">
        <v>138</v>
      </c>
      <c r="E2352" s="1"/>
      <c r="F2352" s="1" t="s">
        <v>1809</v>
      </c>
      <c r="G2352" s="3">
        <v>178.77</v>
      </c>
      <c r="H2352" s="3"/>
      <c r="I2352" s="1" t="s">
        <v>119</v>
      </c>
      <c r="J2352" s="1" t="s">
        <v>86</v>
      </c>
      <c r="K2352" s="1" t="s">
        <v>12</v>
      </c>
      <c r="L2352" s="1" t="s">
        <v>364</v>
      </c>
    </row>
    <row r="2353" spans="1:12" x14ac:dyDescent="0.2">
      <c r="A2353" s="1" t="s">
        <v>234</v>
      </c>
      <c r="B2353" s="1" t="s">
        <v>13</v>
      </c>
      <c r="C2353" s="2">
        <v>43644</v>
      </c>
      <c r="D2353" s="1" t="s">
        <v>138</v>
      </c>
      <c r="E2353" s="1"/>
      <c r="F2353" s="1" t="s">
        <v>1741</v>
      </c>
      <c r="G2353" s="3">
        <v>323.95</v>
      </c>
      <c r="H2353" s="3"/>
      <c r="I2353" s="1" t="s">
        <v>123</v>
      </c>
      <c r="J2353" s="1" t="s">
        <v>124</v>
      </c>
      <c r="K2353" s="1" t="s">
        <v>12</v>
      </c>
      <c r="L2353" s="1" t="s">
        <v>913</v>
      </c>
    </row>
    <row r="2354" spans="1:12" x14ac:dyDescent="0.2">
      <c r="A2354" s="1" t="s">
        <v>234</v>
      </c>
      <c r="B2354" s="1" t="s">
        <v>13</v>
      </c>
      <c r="C2354" s="2">
        <v>43644</v>
      </c>
      <c r="D2354" s="1" t="s">
        <v>138</v>
      </c>
      <c r="E2354" s="1"/>
      <c r="F2354" s="1" t="s">
        <v>1742</v>
      </c>
      <c r="G2354" s="3">
        <v>432.69</v>
      </c>
      <c r="H2354" s="3"/>
      <c r="I2354" s="1" t="s">
        <v>123</v>
      </c>
      <c r="J2354" s="1" t="s">
        <v>124</v>
      </c>
      <c r="K2354" s="1" t="s">
        <v>84</v>
      </c>
      <c r="L2354" s="1" t="s">
        <v>26</v>
      </c>
    </row>
    <row r="2355" spans="1:12" x14ac:dyDescent="0.2">
      <c r="A2355" s="1" t="s">
        <v>234</v>
      </c>
      <c r="B2355" s="1" t="s">
        <v>13</v>
      </c>
      <c r="C2355" s="2">
        <v>43644</v>
      </c>
      <c r="D2355" s="1" t="s">
        <v>138</v>
      </c>
      <c r="E2355" s="1"/>
      <c r="F2355" s="1" t="s">
        <v>1810</v>
      </c>
      <c r="G2355" s="3">
        <v>193.83</v>
      </c>
      <c r="H2355" s="3"/>
      <c r="I2355" s="1" t="s">
        <v>119</v>
      </c>
      <c r="J2355" s="1" t="s">
        <v>86</v>
      </c>
      <c r="K2355" s="1" t="s">
        <v>12</v>
      </c>
      <c r="L2355" s="1" t="s">
        <v>270</v>
      </c>
    </row>
    <row r="2356" spans="1:12" x14ac:dyDescent="0.2">
      <c r="A2356" s="1" t="s">
        <v>234</v>
      </c>
      <c r="B2356" s="1" t="s">
        <v>13</v>
      </c>
      <c r="C2356" s="2">
        <v>43644</v>
      </c>
      <c r="D2356" s="1" t="s">
        <v>138</v>
      </c>
      <c r="E2356" s="1"/>
      <c r="F2356" s="1" t="s">
        <v>1796</v>
      </c>
      <c r="G2356" s="3">
        <v>295.93</v>
      </c>
      <c r="H2356" s="3"/>
      <c r="I2356" s="1" t="s">
        <v>83</v>
      </c>
      <c r="J2356" s="1" t="s">
        <v>301</v>
      </c>
      <c r="K2356" s="1" t="s">
        <v>12</v>
      </c>
      <c r="L2356" s="1" t="s">
        <v>73</v>
      </c>
    </row>
    <row r="2357" spans="1:12" x14ac:dyDescent="0.2">
      <c r="A2357" s="1" t="s">
        <v>234</v>
      </c>
      <c r="B2357" s="1" t="s">
        <v>13</v>
      </c>
      <c r="C2357" s="2">
        <v>43644</v>
      </c>
      <c r="D2357" s="1" t="s">
        <v>138</v>
      </c>
      <c r="E2357" s="1"/>
      <c r="F2357" s="1" t="s">
        <v>1796</v>
      </c>
      <c r="G2357" s="3">
        <v>197.29</v>
      </c>
      <c r="H2357" s="3"/>
      <c r="I2357" s="1" t="s">
        <v>83</v>
      </c>
      <c r="J2357" s="1" t="s">
        <v>243</v>
      </c>
      <c r="K2357" s="1" t="s">
        <v>12</v>
      </c>
      <c r="L2357" s="1" t="s">
        <v>73</v>
      </c>
    </row>
    <row r="2358" spans="1:12" x14ac:dyDescent="0.2">
      <c r="A2358" s="1" t="s">
        <v>234</v>
      </c>
      <c r="B2358" s="1" t="s">
        <v>13</v>
      </c>
      <c r="C2358" s="2">
        <v>43644</v>
      </c>
      <c r="D2358" s="1" t="s">
        <v>138</v>
      </c>
      <c r="E2358" s="1"/>
      <c r="F2358" s="1" t="s">
        <v>1744</v>
      </c>
      <c r="G2358" s="3">
        <v>317.20999999999998</v>
      </c>
      <c r="H2358" s="3"/>
      <c r="I2358" s="1" t="s">
        <v>119</v>
      </c>
      <c r="J2358" s="1" t="s">
        <v>86</v>
      </c>
      <c r="K2358" s="1" t="s">
        <v>12</v>
      </c>
      <c r="L2358" s="1" t="s">
        <v>68</v>
      </c>
    </row>
    <row r="2359" spans="1:12" x14ac:dyDescent="0.2">
      <c r="A2359" s="1" t="s">
        <v>234</v>
      </c>
      <c r="B2359" s="1" t="s">
        <v>13</v>
      </c>
      <c r="C2359" s="2">
        <v>43644</v>
      </c>
      <c r="D2359" s="1" t="s">
        <v>138</v>
      </c>
      <c r="E2359" s="1"/>
      <c r="F2359" s="1" t="s">
        <v>1811</v>
      </c>
      <c r="G2359" s="3">
        <v>320.74</v>
      </c>
      <c r="H2359" s="3"/>
      <c r="I2359" s="1" t="s">
        <v>119</v>
      </c>
      <c r="J2359" s="1" t="s">
        <v>86</v>
      </c>
      <c r="K2359" s="1" t="s">
        <v>12</v>
      </c>
      <c r="L2359" s="1" t="s">
        <v>356</v>
      </c>
    </row>
    <row r="2360" spans="1:12" x14ac:dyDescent="0.2">
      <c r="A2360" s="1" t="s">
        <v>234</v>
      </c>
      <c r="B2360" s="1" t="s">
        <v>13</v>
      </c>
      <c r="C2360" s="2">
        <v>43644</v>
      </c>
      <c r="D2360" s="1" t="s">
        <v>138</v>
      </c>
      <c r="E2360" s="1"/>
      <c r="F2360" s="1" t="s">
        <v>1812</v>
      </c>
      <c r="G2360" s="3">
        <v>594.45000000000005</v>
      </c>
      <c r="H2360" s="3"/>
      <c r="I2360" s="1" t="s">
        <v>106</v>
      </c>
      <c r="J2360" s="1" t="s">
        <v>121</v>
      </c>
      <c r="K2360" s="1" t="s">
        <v>84</v>
      </c>
      <c r="L2360" s="1" t="s">
        <v>66</v>
      </c>
    </row>
    <row r="2361" spans="1:12" x14ac:dyDescent="0.2">
      <c r="A2361" s="1" t="s">
        <v>234</v>
      </c>
      <c r="B2361" s="1" t="s">
        <v>13</v>
      </c>
      <c r="C2361" s="2">
        <v>43644</v>
      </c>
      <c r="D2361" s="1" t="s">
        <v>138</v>
      </c>
      <c r="E2361" s="1"/>
      <c r="F2361" s="1" t="s">
        <v>1790</v>
      </c>
      <c r="G2361" s="3">
        <v>302.74</v>
      </c>
      <c r="H2361" s="3"/>
      <c r="I2361" s="1" t="s">
        <v>83</v>
      </c>
      <c r="J2361" s="1" t="s">
        <v>175</v>
      </c>
      <c r="K2361" s="1" t="s">
        <v>84</v>
      </c>
      <c r="L2361" s="1" t="s">
        <v>51</v>
      </c>
    </row>
    <row r="2362" spans="1:12" x14ac:dyDescent="0.2">
      <c r="A2362" s="1" t="s">
        <v>234</v>
      </c>
      <c r="B2362" s="1" t="s">
        <v>13</v>
      </c>
      <c r="C2362" s="2">
        <v>43644</v>
      </c>
      <c r="D2362" s="1" t="s">
        <v>138</v>
      </c>
      <c r="E2362" s="1"/>
      <c r="F2362" s="1" t="s">
        <v>1813</v>
      </c>
      <c r="G2362" s="3">
        <v>248.07</v>
      </c>
      <c r="H2362" s="3"/>
      <c r="I2362" s="1" t="s">
        <v>87</v>
      </c>
      <c r="J2362" s="1" t="s">
        <v>116</v>
      </c>
      <c r="K2362" s="1" t="s">
        <v>84</v>
      </c>
      <c r="L2362" s="1" t="s">
        <v>435</v>
      </c>
    </row>
    <row r="2363" spans="1:12" x14ac:dyDescent="0.2">
      <c r="A2363" s="1" t="s">
        <v>234</v>
      </c>
      <c r="B2363" s="1" t="s">
        <v>13</v>
      </c>
      <c r="C2363" s="2">
        <v>43644</v>
      </c>
      <c r="D2363" s="1" t="s">
        <v>138</v>
      </c>
      <c r="E2363" s="1"/>
      <c r="F2363" s="1" t="s">
        <v>1782</v>
      </c>
      <c r="G2363" s="3">
        <v>574.62</v>
      </c>
      <c r="H2363" s="3"/>
      <c r="I2363" s="1" t="s">
        <v>87</v>
      </c>
      <c r="J2363" s="1" t="s">
        <v>116</v>
      </c>
      <c r="K2363" s="1" t="s">
        <v>84</v>
      </c>
      <c r="L2363" s="1" t="s">
        <v>63</v>
      </c>
    </row>
    <row r="2364" spans="1:12" x14ac:dyDescent="0.2">
      <c r="A2364" s="1" t="s">
        <v>234</v>
      </c>
      <c r="B2364" s="1" t="s">
        <v>13</v>
      </c>
      <c r="C2364" s="2">
        <v>43644</v>
      </c>
      <c r="D2364" s="1" t="s">
        <v>138</v>
      </c>
      <c r="E2364" s="1"/>
      <c r="F2364" s="1" t="s">
        <v>1814</v>
      </c>
      <c r="G2364" s="3">
        <v>411.54</v>
      </c>
      <c r="H2364" s="3"/>
      <c r="I2364" s="1" t="s">
        <v>119</v>
      </c>
      <c r="J2364" s="1" t="s">
        <v>86</v>
      </c>
      <c r="K2364" s="1" t="s">
        <v>84</v>
      </c>
      <c r="L2364" s="1" t="s">
        <v>66</v>
      </c>
    </row>
    <row r="2365" spans="1:12" x14ac:dyDescent="0.2">
      <c r="A2365" s="1" t="s">
        <v>234</v>
      </c>
      <c r="B2365" s="1" t="s">
        <v>13</v>
      </c>
      <c r="C2365" s="2">
        <v>43644</v>
      </c>
      <c r="D2365" s="1" t="s">
        <v>138</v>
      </c>
      <c r="E2365" s="1"/>
      <c r="F2365" s="1" t="s">
        <v>1782</v>
      </c>
      <c r="G2365" s="3">
        <v>1211.54</v>
      </c>
      <c r="H2365" s="3"/>
      <c r="I2365" s="1" t="s">
        <v>119</v>
      </c>
      <c r="J2365" s="1" t="s">
        <v>86</v>
      </c>
      <c r="K2365" s="1" t="s">
        <v>84</v>
      </c>
      <c r="L2365" s="1" t="s">
        <v>63</v>
      </c>
    </row>
    <row r="2366" spans="1:12" x14ac:dyDescent="0.2">
      <c r="A2366" s="1" t="s">
        <v>234</v>
      </c>
      <c r="B2366" s="1" t="s">
        <v>13</v>
      </c>
      <c r="C2366" s="2">
        <v>43644</v>
      </c>
      <c r="D2366" s="1" t="s">
        <v>138</v>
      </c>
      <c r="E2366" s="1"/>
      <c r="F2366" s="1" t="s">
        <v>1815</v>
      </c>
      <c r="G2366" s="3">
        <v>917.71</v>
      </c>
      <c r="H2366" s="3"/>
      <c r="I2366" s="1" t="s">
        <v>83</v>
      </c>
      <c r="J2366" s="1" t="s">
        <v>175</v>
      </c>
      <c r="K2366" s="1" t="s">
        <v>84</v>
      </c>
      <c r="L2366" s="1" t="s">
        <v>241</v>
      </c>
    </row>
    <row r="2367" spans="1:12" x14ac:dyDescent="0.2">
      <c r="A2367" s="1" t="s">
        <v>234</v>
      </c>
      <c r="B2367" s="1" t="s">
        <v>13</v>
      </c>
      <c r="C2367" s="2">
        <v>43644</v>
      </c>
      <c r="D2367" s="1" t="s">
        <v>138</v>
      </c>
      <c r="E2367" s="1"/>
      <c r="F2367" s="1" t="s">
        <v>1743</v>
      </c>
      <c r="G2367" s="3">
        <v>510.54</v>
      </c>
      <c r="H2367" s="3"/>
      <c r="I2367" s="1" t="s">
        <v>106</v>
      </c>
      <c r="J2367" s="1" t="s">
        <v>122</v>
      </c>
      <c r="K2367" s="1" t="s">
        <v>12</v>
      </c>
      <c r="L2367" s="1" t="s">
        <v>25</v>
      </c>
    </row>
    <row r="2368" spans="1:12" x14ac:dyDescent="0.2">
      <c r="A2368" s="1" t="s">
        <v>234</v>
      </c>
      <c r="B2368" s="1" t="s">
        <v>13</v>
      </c>
      <c r="C2368" s="2">
        <v>43644</v>
      </c>
      <c r="D2368" s="1" t="s">
        <v>138</v>
      </c>
      <c r="E2368" s="1"/>
      <c r="F2368" s="1" t="s">
        <v>1815</v>
      </c>
      <c r="G2368" s="3">
        <v>202.43</v>
      </c>
      <c r="H2368" s="3"/>
      <c r="I2368" s="1" t="s">
        <v>123</v>
      </c>
      <c r="J2368" s="1" t="s">
        <v>124</v>
      </c>
      <c r="K2368" s="1" t="s">
        <v>84</v>
      </c>
      <c r="L2368" s="1" t="s">
        <v>241</v>
      </c>
    </row>
    <row r="2369" spans="1:12" x14ac:dyDescent="0.2">
      <c r="A2369" s="1" t="s">
        <v>234</v>
      </c>
      <c r="B2369" s="1" t="s">
        <v>13</v>
      </c>
      <c r="C2369" s="2">
        <v>43644</v>
      </c>
      <c r="D2369" s="1" t="s">
        <v>138</v>
      </c>
      <c r="E2369" s="1"/>
      <c r="F2369" s="1" t="s">
        <v>1816</v>
      </c>
      <c r="G2369" s="3">
        <v>470.7</v>
      </c>
      <c r="H2369" s="3"/>
      <c r="I2369" s="1" t="s">
        <v>119</v>
      </c>
      <c r="J2369" s="1" t="s">
        <v>86</v>
      </c>
      <c r="K2369" s="1" t="s">
        <v>12</v>
      </c>
      <c r="L2369" s="1" t="s">
        <v>54</v>
      </c>
    </row>
    <row r="2370" spans="1:12" x14ac:dyDescent="0.2">
      <c r="A2370" s="1" t="s">
        <v>234</v>
      </c>
      <c r="B2370" s="1" t="s">
        <v>13</v>
      </c>
      <c r="C2370" s="2">
        <v>43644</v>
      </c>
      <c r="D2370" s="1" t="s">
        <v>138</v>
      </c>
      <c r="E2370" s="1"/>
      <c r="F2370" s="1" t="s">
        <v>1817</v>
      </c>
      <c r="G2370" s="3">
        <v>2294.86</v>
      </c>
      <c r="H2370" s="3"/>
      <c r="I2370" s="1" t="s">
        <v>119</v>
      </c>
      <c r="J2370" s="1" t="s">
        <v>86</v>
      </c>
      <c r="K2370" s="1" t="s">
        <v>12</v>
      </c>
      <c r="L2370" s="1" t="s">
        <v>433</v>
      </c>
    </row>
    <row r="2371" spans="1:12" x14ac:dyDescent="0.2">
      <c r="A2371" s="1" t="s">
        <v>234</v>
      </c>
      <c r="B2371" s="1" t="s">
        <v>13</v>
      </c>
      <c r="C2371" s="2">
        <v>43644</v>
      </c>
      <c r="D2371" s="1" t="s">
        <v>138</v>
      </c>
      <c r="E2371" s="1"/>
      <c r="F2371" s="1" t="s">
        <v>1818</v>
      </c>
      <c r="G2371" s="3">
        <v>842.6</v>
      </c>
      <c r="H2371" s="3"/>
      <c r="I2371" s="1" t="s">
        <v>119</v>
      </c>
      <c r="J2371" s="1" t="s">
        <v>86</v>
      </c>
      <c r="K2371" s="1" t="s">
        <v>12</v>
      </c>
      <c r="L2371" s="1" t="s">
        <v>48</v>
      </c>
    </row>
    <row r="2372" spans="1:12" x14ac:dyDescent="0.2">
      <c r="A2372" s="1" t="s">
        <v>234</v>
      </c>
      <c r="B2372" s="1" t="s">
        <v>13</v>
      </c>
      <c r="C2372" s="2">
        <v>43644</v>
      </c>
      <c r="D2372" s="1" t="s">
        <v>138</v>
      </c>
      <c r="E2372" s="1"/>
      <c r="F2372" s="1" t="s">
        <v>1819</v>
      </c>
      <c r="G2372" s="3">
        <v>169.53</v>
      </c>
      <c r="H2372" s="3"/>
      <c r="I2372" s="1" t="s">
        <v>185</v>
      </c>
      <c r="J2372" s="1" t="s">
        <v>126</v>
      </c>
      <c r="K2372" s="1" t="s">
        <v>12</v>
      </c>
      <c r="L2372" s="1" t="s">
        <v>304</v>
      </c>
    </row>
    <row r="2373" spans="1:12" x14ac:dyDescent="0.2">
      <c r="A2373" s="1" t="s">
        <v>234</v>
      </c>
      <c r="B2373" s="1" t="s">
        <v>13</v>
      </c>
      <c r="C2373" s="2">
        <v>43644</v>
      </c>
      <c r="D2373" s="1" t="s">
        <v>138</v>
      </c>
      <c r="E2373" s="1"/>
      <c r="F2373" s="1" t="s">
        <v>1820</v>
      </c>
      <c r="G2373" s="3">
        <v>1046.68</v>
      </c>
      <c r="H2373" s="3"/>
      <c r="I2373" s="1" t="s">
        <v>83</v>
      </c>
      <c r="J2373" s="1" t="s">
        <v>174</v>
      </c>
      <c r="K2373" s="1" t="s">
        <v>12</v>
      </c>
      <c r="L2373" s="1" t="s">
        <v>425</v>
      </c>
    </row>
    <row r="2374" spans="1:12" x14ac:dyDescent="0.2">
      <c r="A2374" s="1" t="s">
        <v>234</v>
      </c>
      <c r="B2374" s="1" t="s">
        <v>13</v>
      </c>
      <c r="C2374" s="2">
        <v>43644</v>
      </c>
      <c r="D2374" s="1" t="s">
        <v>138</v>
      </c>
      <c r="E2374" s="1"/>
      <c r="F2374" s="1" t="s">
        <v>1751</v>
      </c>
      <c r="G2374" s="3">
        <v>625</v>
      </c>
      <c r="H2374" s="3"/>
      <c r="I2374" s="1" t="s">
        <v>120</v>
      </c>
      <c r="J2374" s="1" t="s">
        <v>171</v>
      </c>
      <c r="K2374" s="1" t="s">
        <v>84</v>
      </c>
      <c r="L2374" s="1" t="s">
        <v>104</v>
      </c>
    </row>
    <row r="2375" spans="1:12" x14ac:dyDescent="0.2">
      <c r="A2375" s="1" t="s">
        <v>234</v>
      </c>
      <c r="B2375" s="1" t="s">
        <v>13</v>
      </c>
      <c r="C2375" s="2">
        <v>43644</v>
      </c>
      <c r="D2375" s="1" t="s">
        <v>138</v>
      </c>
      <c r="E2375" s="1"/>
      <c r="F2375" s="1" t="s">
        <v>1821</v>
      </c>
      <c r="G2375" s="3">
        <v>229.86</v>
      </c>
      <c r="H2375" s="3"/>
      <c r="I2375" s="1" t="s">
        <v>185</v>
      </c>
      <c r="J2375" s="1" t="s">
        <v>126</v>
      </c>
      <c r="K2375" s="1" t="s">
        <v>12</v>
      </c>
      <c r="L2375" s="1" t="s">
        <v>1592</v>
      </c>
    </row>
    <row r="2376" spans="1:12" x14ac:dyDescent="0.2">
      <c r="A2376" s="1" t="s">
        <v>234</v>
      </c>
      <c r="B2376" s="1" t="s">
        <v>13</v>
      </c>
      <c r="C2376" s="2">
        <v>43644</v>
      </c>
      <c r="D2376" s="1" t="s">
        <v>138</v>
      </c>
      <c r="E2376" s="1"/>
      <c r="F2376" s="1" t="s">
        <v>1790</v>
      </c>
      <c r="G2376" s="3">
        <v>75.680000000000007</v>
      </c>
      <c r="H2376" s="3"/>
      <c r="I2376" s="1" t="s">
        <v>185</v>
      </c>
      <c r="J2376" s="1" t="s">
        <v>126</v>
      </c>
      <c r="K2376" s="1" t="s">
        <v>84</v>
      </c>
      <c r="L2376" s="1" t="s">
        <v>51</v>
      </c>
    </row>
    <row r="2377" spans="1:12" x14ac:dyDescent="0.2">
      <c r="A2377" s="1" t="s">
        <v>234</v>
      </c>
      <c r="B2377" s="1" t="s">
        <v>13</v>
      </c>
      <c r="C2377" s="2">
        <v>43644</v>
      </c>
      <c r="D2377" s="1" t="s">
        <v>138</v>
      </c>
      <c r="E2377" s="1"/>
      <c r="F2377" s="1" t="s">
        <v>1742</v>
      </c>
      <c r="G2377" s="3">
        <v>114.23</v>
      </c>
      <c r="H2377" s="3"/>
      <c r="I2377" s="1" t="s">
        <v>106</v>
      </c>
      <c r="J2377" s="1" t="s">
        <v>122</v>
      </c>
      <c r="K2377" s="1" t="s">
        <v>84</v>
      </c>
      <c r="L2377" s="1" t="s">
        <v>26</v>
      </c>
    </row>
    <row r="2378" spans="1:12" x14ac:dyDescent="0.2">
      <c r="A2378" s="1" t="s">
        <v>234</v>
      </c>
      <c r="B2378" s="1" t="s">
        <v>13</v>
      </c>
      <c r="C2378" s="2">
        <v>43644</v>
      </c>
      <c r="D2378" s="1" t="s">
        <v>138</v>
      </c>
      <c r="E2378" s="1"/>
      <c r="F2378" s="1" t="s">
        <v>1751</v>
      </c>
      <c r="G2378" s="3">
        <v>408.65</v>
      </c>
      <c r="H2378" s="3"/>
      <c r="I2378" s="1" t="s">
        <v>83</v>
      </c>
      <c r="J2378" s="1" t="s">
        <v>176</v>
      </c>
      <c r="K2378" s="1" t="s">
        <v>84</v>
      </c>
      <c r="L2378" s="1" t="s">
        <v>104</v>
      </c>
    </row>
    <row r="2379" spans="1:12" x14ac:dyDescent="0.2">
      <c r="A2379" s="1" t="s">
        <v>234</v>
      </c>
      <c r="B2379" s="1" t="s">
        <v>13</v>
      </c>
      <c r="C2379" s="2">
        <v>43644</v>
      </c>
      <c r="D2379" s="1" t="s">
        <v>138</v>
      </c>
      <c r="E2379" s="1"/>
      <c r="F2379" s="1" t="s">
        <v>1795</v>
      </c>
      <c r="G2379" s="3">
        <v>99.25</v>
      </c>
      <c r="H2379" s="3"/>
      <c r="I2379" s="1" t="s">
        <v>83</v>
      </c>
      <c r="J2379" s="1" t="s">
        <v>301</v>
      </c>
      <c r="K2379" s="1" t="s">
        <v>12</v>
      </c>
      <c r="L2379" s="1" t="s">
        <v>14</v>
      </c>
    </row>
    <row r="2380" spans="1:12" x14ac:dyDescent="0.2">
      <c r="A2380" s="1" t="s">
        <v>234</v>
      </c>
      <c r="B2380" s="1" t="s">
        <v>13</v>
      </c>
      <c r="C2380" s="2">
        <v>43644</v>
      </c>
      <c r="D2380" s="1" t="s">
        <v>138</v>
      </c>
      <c r="E2380" s="1"/>
      <c r="F2380" s="1" t="s">
        <v>1773</v>
      </c>
      <c r="G2380" s="3">
        <v>496.68</v>
      </c>
      <c r="H2380" s="3"/>
      <c r="I2380" s="1" t="s">
        <v>123</v>
      </c>
      <c r="J2380" s="1" t="s">
        <v>124</v>
      </c>
      <c r="K2380" s="1" t="s">
        <v>12</v>
      </c>
      <c r="L2380" s="1" t="s">
        <v>49</v>
      </c>
    </row>
    <row r="2381" spans="1:12" x14ac:dyDescent="0.2">
      <c r="A2381" s="1" t="s">
        <v>234</v>
      </c>
      <c r="B2381" s="1" t="s">
        <v>13</v>
      </c>
      <c r="C2381" s="2">
        <v>43644</v>
      </c>
      <c r="D2381" s="1" t="s">
        <v>138</v>
      </c>
      <c r="E2381" s="1"/>
      <c r="F2381" s="1" t="s">
        <v>1819</v>
      </c>
      <c r="G2381" s="3">
        <v>288.66000000000003</v>
      </c>
      <c r="H2381" s="3"/>
      <c r="I2381" s="1" t="s">
        <v>123</v>
      </c>
      <c r="J2381" s="1" t="s">
        <v>124</v>
      </c>
      <c r="K2381" s="1" t="s">
        <v>12</v>
      </c>
      <c r="L2381" s="1" t="s">
        <v>304</v>
      </c>
    </row>
    <row r="2382" spans="1:12" x14ac:dyDescent="0.2">
      <c r="A2382" s="1" t="s">
        <v>234</v>
      </c>
      <c r="B2382" s="1" t="s">
        <v>13</v>
      </c>
      <c r="C2382" s="2">
        <v>43644</v>
      </c>
      <c r="D2382" s="1" t="s">
        <v>138</v>
      </c>
      <c r="E2382" s="1"/>
      <c r="F2382" s="1" t="s">
        <v>1762</v>
      </c>
      <c r="G2382" s="3">
        <v>75</v>
      </c>
      <c r="H2382" s="3"/>
      <c r="I2382" s="1" t="s">
        <v>123</v>
      </c>
      <c r="J2382" s="1" t="s">
        <v>124</v>
      </c>
      <c r="K2382" s="1" t="s">
        <v>84</v>
      </c>
      <c r="L2382" s="1" t="s">
        <v>29</v>
      </c>
    </row>
    <row r="2383" spans="1:12" x14ac:dyDescent="0.2">
      <c r="A2383" s="1" t="s">
        <v>234</v>
      </c>
      <c r="B2383" s="1" t="s">
        <v>13</v>
      </c>
      <c r="C2383" s="2">
        <v>43644</v>
      </c>
      <c r="D2383" s="1" t="s">
        <v>138</v>
      </c>
      <c r="E2383" s="1"/>
      <c r="F2383" s="1" t="s">
        <v>1822</v>
      </c>
      <c r="G2383" s="3">
        <v>1923.08</v>
      </c>
      <c r="H2383" s="3"/>
      <c r="I2383" s="1" t="s">
        <v>87</v>
      </c>
      <c r="J2383" s="1" t="s">
        <v>116</v>
      </c>
      <c r="K2383" s="1" t="s">
        <v>12</v>
      </c>
      <c r="L2383" s="1" t="s">
        <v>80</v>
      </c>
    </row>
    <row r="2384" spans="1:12" x14ac:dyDescent="0.2">
      <c r="A2384" s="1" t="s">
        <v>234</v>
      </c>
      <c r="B2384" s="1" t="s">
        <v>13</v>
      </c>
      <c r="C2384" s="2">
        <v>43644</v>
      </c>
      <c r="D2384" s="1" t="s">
        <v>138</v>
      </c>
      <c r="E2384" s="1"/>
      <c r="F2384" s="1" t="s">
        <v>1823</v>
      </c>
      <c r="G2384" s="3">
        <v>146.31</v>
      </c>
      <c r="H2384" s="3"/>
      <c r="I2384" s="1" t="s">
        <v>120</v>
      </c>
      <c r="J2384" s="1" t="s">
        <v>171</v>
      </c>
      <c r="K2384" s="1" t="s">
        <v>12</v>
      </c>
      <c r="L2384" s="1" t="s">
        <v>78</v>
      </c>
    </row>
    <row r="2385" spans="1:12" x14ac:dyDescent="0.2">
      <c r="A2385" s="1" t="s">
        <v>234</v>
      </c>
      <c r="B2385" s="1" t="s">
        <v>13</v>
      </c>
      <c r="C2385" s="2">
        <v>43644</v>
      </c>
      <c r="D2385" s="1" t="s">
        <v>138</v>
      </c>
      <c r="E2385" s="1"/>
      <c r="F2385" s="1" t="s">
        <v>1824</v>
      </c>
      <c r="G2385" s="3">
        <v>1065</v>
      </c>
      <c r="H2385" s="3"/>
      <c r="I2385" s="1" t="s">
        <v>120</v>
      </c>
      <c r="J2385" s="1" t="s">
        <v>171</v>
      </c>
      <c r="K2385" s="1" t="s">
        <v>12</v>
      </c>
      <c r="L2385" s="1" t="s">
        <v>58</v>
      </c>
    </row>
    <row r="2386" spans="1:12" x14ac:dyDescent="0.2">
      <c r="A2386" s="1" t="s">
        <v>234</v>
      </c>
      <c r="B2386" s="1" t="s">
        <v>13</v>
      </c>
      <c r="C2386" s="2">
        <v>43644</v>
      </c>
      <c r="D2386" s="1" t="s">
        <v>138</v>
      </c>
      <c r="E2386" s="1"/>
      <c r="F2386" s="1" t="s">
        <v>1825</v>
      </c>
      <c r="G2386" s="3">
        <v>774.8</v>
      </c>
      <c r="H2386" s="3"/>
      <c r="I2386" s="1" t="s">
        <v>120</v>
      </c>
      <c r="J2386" s="1" t="s">
        <v>171</v>
      </c>
      <c r="K2386" s="1" t="s">
        <v>12</v>
      </c>
      <c r="L2386" s="1" t="s">
        <v>81</v>
      </c>
    </row>
    <row r="2387" spans="1:12" x14ac:dyDescent="0.2">
      <c r="A2387" s="1" t="s">
        <v>234</v>
      </c>
      <c r="B2387" s="1" t="s">
        <v>13</v>
      </c>
      <c r="C2387" s="2">
        <v>43644</v>
      </c>
      <c r="D2387" s="1" t="s">
        <v>138</v>
      </c>
      <c r="E2387" s="1"/>
      <c r="F2387" s="1" t="s">
        <v>1826</v>
      </c>
      <c r="G2387" s="3">
        <v>615.08000000000004</v>
      </c>
      <c r="H2387" s="3"/>
      <c r="I2387" s="1" t="s">
        <v>85</v>
      </c>
      <c r="J2387" s="1" t="s">
        <v>125</v>
      </c>
      <c r="K2387" s="1" t="s">
        <v>12</v>
      </c>
      <c r="L2387" s="1" t="s">
        <v>1362</v>
      </c>
    </row>
    <row r="2388" spans="1:12" x14ac:dyDescent="0.2">
      <c r="A2388" s="1" t="s">
        <v>234</v>
      </c>
      <c r="B2388" s="1" t="s">
        <v>13</v>
      </c>
      <c r="C2388" s="2">
        <v>43644</v>
      </c>
      <c r="D2388" s="1" t="s">
        <v>138</v>
      </c>
      <c r="E2388" s="1"/>
      <c r="F2388" s="1" t="s">
        <v>1827</v>
      </c>
      <c r="G2388" s="3">
        <v>646</v>
      </c>
      <c r="H2388" s="3"/>
      <c r="I2388" s="1" t="s">
        <v>123</v>
      </c>
      <c r="J2388" s="1" t="s">
        <v>124</v>
      </c>
      <c r="K2388" s="1" t="s">
        <v>12</v>
      </c>
      <c r="L2388" s="1" t="s">
        <v>261</v>
      </c>
    </row>
    <row r="2389" spans="1:12" x14ac:dyDescent="0.2">
      <c r="A2389" s="1" t="s">
        <v>234</v>
      </c>
      <c r="B2389" s="1" t="s">
        <v>13</v>
      </c>
      <c r="C2389" s="2">
        <v>43644</v>
      </c>
      <c r="D2389" s="1" t="s">
        <v>138</v>
      </c>
      <c r="E2389" s="1"/>
      <c r="F2389" s="1" t="s">
        <v>1796</v>
      </c>
      <c r="G2389" s="3">
        <v>197.29</v>
      </c>
      <c r="H2389" s="3"/>
      <c r="I2389" s="1" t="s">
        <v>83</v>
      </c>
      <c r="J2389" s="1" t="s">
        <v>176</v>
      </c>
      <c r="K2389" s="1" t="s">
        <v>12</v>
      </c>
      <c r="L2389" s="1" t="s">
        <v>73</v>
      </c>
    </row>
    <row r="2390" spans="1:12" x14ac:dyDescent="0.2">
      <c r="A2390" s="1" t="s">
        <v>234</v>
      </c>
      <c r="B2390" s="1" t="s">
        <v>13</v>
      </c>
      <c r="C2390" s="2">
        <v>43644</v>
      </c>
      <c r="D2390" s="1" t="s">
        <v>138</v>
      </c>
      <c r="E2390" s="1"/>
      <c r="F2390" s="1" t="s">
        <v>1828</v>
      </c>
      <c r="G2390" s="3">
        <v>678.41</v>
      </c>
      <c r="H2390" s="3"/>
      <c r="I2390" s="1" t="s">
        <v>119</v>
      </c>
      <c r="J2390" s="1" t="s">
        <v>86</v>
      </c>
      <c r="K2390" s="1" t="s">
        <v>12</v>
      </c>
      <c r="L2390" s="1" t="s">
        <v>449</v>
      </c>
    </row>
    <row r="2391" spans="1:12" x14ac:dyDescent="0.2">
      <c r="A2391" s="1" t="s">
        <v>234</v>
      </c>
      <c r="B2391" s="1" t="s">
        <v>13</v>
      </c>
      <c r="C2391" s="2">
        <v>43644</v>
      </c>
      <c r="D2391" s="1" t="s">
        <v>138</v>
      </c>
      <c r="E2391" s="1"/>
      <c r="F2391" s="1" t="s">
        <v>1829</v>
      </c>
      <c r="G2391" s="3">
        <v>1917.45</v>
      </c>
      <c r="H2391" s="3"/>
      <c r="I2391" s="1" t="s">
        <v>177</v>
      </c>
      <c r="J2391" s="1" t="s">
        <v>178</v>
      </c>
      <c r="K2391" s="1" t="s">
        <v>12</v>
      </c>
      <c r="L2391" s="1" t="s">
        <v>56</v>
      </c>
    </row>
    <row r="2392" spans="1:12" x14ac:dyDescent="0.2">
      <c r="A2392" s="1" t="s">
        <v>234</v>
      </c>
      <c r="B2392" s="1" t="s">
        <v>13</v>
      </c>
      <c r="C2392" s="2">
        <v>43644</v>
      </c>
      <c r="D2392" s="1" t="s">
        <v>138</v>
      </c>
      <c r="E2392" s="1"/>
      <c r="F2392" s="1" t="s">
        <v>1736</v>
      </c>
      <c r="G2392" s="3">
        <v>818.34</v>
      </c>
      <c r="H2392" s="3"/>
      <c r="I2392" s="1" t="s">
        <v>123</v>
      </c>
      <c r="J2392" s="1" t="s">
        <v>124</v>
      </c>
      <c r="K2392" s="1" t="s">
        <v>12</v>
      </c>
      <c r="L2392" s="1" t="s">
        <v>97</v>
      </c>
    </row>
    <row r="2393" spans="1:12" x14ac:dyDescent="0.2">
      <c r="A2393" s="1" t="s">
        <v>234</v>
      </c>
      <c r="B2393" s="1" t="s">
        <v>13</v>
      </c>
      <c r="C2393" s="2">
        <v>43644</v>
      </c>
      <c r="D2393" s="1" t="s">
        <v>138</v>
      </c>
      <c r="E2393" s="1"/>
      <c r="F2393" s="1" t="s">
        <v>1753</v>
      </c>
      <c r="G2393" s="3">
        <v>469.62</v>
      </c>
      <c r="H2393" s="3"/>
      <c r="I2393" s="1" t="s">
        <v>185</v>
      </c>
      <c r="J2393" s="1" t="s">
        <v>126</v>
      </c>
      <c r="K2393" s="1" t="s">
        <v>12</v>
      </c>
      <c r="L2393" s="1" t="s">
        <v>77</v>
      </c>
    </row>
    <row r="2394" spans="1:12" x14ac:dyDescent="0.2">
      <c r="A2394" s="1" t="s">
        <v>234</v>
      </c>
      <c r="B2394" s="1" t="s">
        <v>13</v>
      </c>
      <c r="C2394" s="2">
        <v>43644</v>
      </c>
      <c r="D2394" s="1" t="s">
        <v>138</v>
      </c>
      <c r="E2394" s="1"/>
      <c r="F2394" s="1" t="s">
        <v>1751</v>
      </c>
      <c r="G2394" s="3">
        <v>144.22999999999999</v>
      </c>
      <c r="H2394" s="3"/>
      <c r="I2394" s="1" t="s">
        <v>123</v>
      </c>
      <c r="J2394" s="1" t="s">
        <v>124</v>
      </c>
      <c r="K2394" s="1" t="s">
        <v>84</v>
      </c>
      <c r="L2394" s="1" t="s">
        <v>104</v>
      </c>
    </row>
    <row r="2395" spans="1:12" x14ac:dyDescent="0.2">
      <c r="A2395" s="1" t="s">
        <v>234</v>
      </c>
      <c r="B2395" s="1" t="s">
        <v>13</v>
      </c>
      <c r="C2395" s="2">
        <v>43644</v>
      </c>
      <c r="D2395" s="1" t="s">
        <v>138</v>
      </c>
      <c r="E2395" s="1"/>
      <c r="F2395" s="1" t="s">
        <v>1830</v>
      </c>
      <c r="G2395" s="3">
        <v>2000.82</v>
      </c>
      <c r="H2395" s="3"/>
      <c r="I2395" s="1" t="s">
        <v>120</v>
      </c>
      <c r="J2395" s="1" t="s">
        <v>171</v>
      </c>
      <c r="K2395" s="1" t="s">
        <v>12</v>
      </c>
      <c r="L2395" s="1" t="s">
        <v>43</v>
      </c>
    </row>
    <row r="2396" spans="1:12" x14ac:dyDescent="0.2">
      <c r="A2396" s="1" t="s">
        <v>234</v>
      </c>
      <c r="B2396" s="1" t="s">
        <v>13</v>
      </c>
      <c r="C2396" s="2">
        <v>43644</v>
      </c>
      <c r="D2396" s="1" t="s">
        <v>138</v>
      </c>
      <c r="E2396" s="1"/>
      <c r="F2396" s="1" t="s">
        <v>1831</v>
      </c>
      <c r="G2396" s="3">
        <v>846.58</v>
      </c>
      <c r="H2396" s="3"/>
      <c r="I2396" s="1" t="s">
        <v>119</v>
      </c>
      <c r="J2396" s="1" t="s">
        <v>86</v>
      </c>
      <c r="K2396" s="1" t="s">
        <v>12</v>
      </c>
      <c r="L2396" s="1" t="s">
        <v>42</v>
      </c>
    </row>
    <row r="2397" spans="1:12" x14ac:dyDescent="0.2">
      <c r="A2397" s="1" t="s">
        <v>234</v>
      </c>
      <c r="B2397" s="1" t="s">
        <v>13</v>
      </c>
      <c r="C2397" s="2">
        <v>43644</v>
      </c>
      <c r="D2397" s="1" t="s">
        <v>138</v>
      </c>
      <c r="E2397" s="1"/>
      <c r="F2397" s="1" t="s">
        <v>1815</v>
      </c>
      <c r="G2397" s="3">
        <v>2769.98</v>
      </c>
      <c r="H2397" s="3"/>
      <c r="I2397" s="1" t="s">
        <v>119</v>
      </c>
      <c r="J2397" s="1" t="s">
        <v>86</v>
      </c>
      <c r="K2397" s="1" t="s">
        <v>84</v>
      </c>
      <c r="L2397" s="1" t="s">
        <v>241</v>
      </c>
    </row>
    <row r="2398" spans="1:12" x14ac:dyDescent="0.2">
      <c r="A2398" s="1" t="s">
        <v>234</v>
      </c>
      <c r="B2398" s="1" t="s">
        <v>13</v>
      </c>
      <c r="C2398" s="2">
        <v>43644</v>
      </c>
      <c r="D2398" s="1" t="s">
        <v>138</v>
      </c>
      <c r="E2398" s="1"/>
      <c r="F2398" s="1" t="s">
        <v>1832</v>
      </c>
      <c r="G2398" s="3">
        <v>1314.27</v>
      </c>
      <c r="H2398" s="3"/>
      <c r="I2398" s="1" t="s">
        <v>119</v>
      </c>
      <c r="J2398" s="1" t="s">
        <v>86</v>
      </c>
      <c r="K2398" s="1" t="s">
        <v>12</v>
      </c>
      <c r="L2398" s="1" t="s">
        <v>32</v>
      </c>
    </row>
    <row r="2399" spans="1:12" x14ac:dyDescent="0.2">
      <c r="A2399" s="1" t="s">
        <v>234</v>
      </c>
      <c r="B2399" s="1" t="s">
        <v>13</v>
      </c>
      <c r="C2399" s="2">
        <v>43644</v>
      </c>
      <c r="D2399" s="1" t="s">
        <v>138</v>
      </c>
      <c r="E2399" s="1"/>
      <c r="F2399" s="1" t="s">
        <v>1771</v>
      </c>
      <c r="G2399" s="3">
        <v>63.66</v>
      </c>
      <c r="H2399" s="3"/>
      <c r="I2399" s="1" t="s">
        <v>106</v>
      </c>
      <c r="J2399" s="1" t="s">
        <v>121</v>
      </c>
      <c r="K2399" s="1" t="s">
        <v>84</v>
      </c>
      <c r="L2399" s="1" t="s">
        <v>306</v>
      </c>
    </row>
    <row r="2400" spans="1:12" x14ac:dyDescent="0.2">
      <c r="A2400" s="1" t="s">
        <v>234</v>
      </c>
      <c r="B2400" s="1" t="s">
        <v>13</v>
      </c>
      <c r="C2400" s="2">
        <v>43644</v>
      </c>
      <c r="D2400" s="1" t="s">
        <v>138</v>
      </c>
      <c r="E2400" s="1"/>
      <c r="F2400" s="1" t="s">
        <v>1740</v>
      </c>
      <c r="G2400" s="3">
        <v>995.69</v>
      </c>
      <c r="H2400" s="3"/>
      <c r="I2400" s="1" t="s">
        <v>120</v>
      </c>
      <c r="J2400" s="1" t="s">
        <v>171</v>
      </c>
      <c r="K2400" s="1" t="s">
        <v>12</v>
      </c>
      <c r="L2400" s="1" t="s">
        <v>20</v>
      </c>
    </row>
    <row r="2401" spans="1:12" x14ac:dyDescent="0.2">
      <c r="A2401" s="1" t="s">
        <v>234</v>
      </c>
      <c r="B2401" s="1" t="s">
        <v>13</v>
      </c>
      <c r="C2401" s="2">
        <v>43644</v>
      </c>
      <c r="D2401" s="1" t="s">
        <v>138</v>
      </c>
      <c r="E2401" s="1"/>
      <c r="F2401" s="1" t="s">
        <v>1807</v>
      </c>
      <c r="G2401" s="3">
        <v>1127.27</v>
      </c>
      <c r="H2401" s="3"/>
      <c r="I2401" s="1" t="s">
        <v>83</v>
      </c>
      <c r="J2401" s="1" t="s">
        <v>175</v>
      </c>
      <c r="K2401" s="1" t="s">
        <v>84</v>
      </c>
      <c r="L2401" s="1" t="s">
        <v>114</v>
      </c>
    </row>
    <row r="2402" spans="1:12" x14ac:dyDescent="0.2">
      <c r="A2402" s="1" t="s">
        <v>234</v>
      </c>
      <c r="B2402" s="1" t="s">
        <v>13</v>
      </c>
      <c r="C2402" s="2">
        <v>43644</v>
      </c>
      <c r="D2402" s="1" t="s">
        <v>138</v>
      </c>
      <c r="E2402" s="1"/>
      <c r="F2402" s="1" t="s">
        <v>1742</v>
      </c>
      <c r="G2402" s="3">
        <v>406.16</v>
      </c>
      <c r="H2402" s="3"/>
      <c r="I2402" s="1" t="s">
        <v>83</v>
      </c>
      <c r="J2402" s="1" t="s">
        <v>175</v>
      </c>
      <c r="K2402" s="1" t="s">
        <v>84</v>
      </c>
      <c r="L2402" s="1" t="s">
        <v>26</v>
      </c>
    </row>
    <row r="2403" spans="1:12" x14ac:dyDescent="0.2">
      <c r="A2403" s="1" t="s">
        <v>234</v>
      </c>
      <c r="B2403" s="1" t="s">
        <v>13</v>
      </c>
      <c r="C2403" s="2">
        <v>43644</v>
      </c>
      <c r="D2403" s="1" t="s">
        <v>138</v>
      </c>
      <c r="E2403" s="1"/>
      <c r="F2403" s="1" t="s">
        <v>1766</v>
      </c>
      <c r="G2403" s="3">
        <v>1099.48</v>
      </c>
      <c r="H2403" s="3"/>
      <c r="I2403" s="1" t="s">
        <v>179</v>
      </c>
      <c r="J2403" s="1" t="s">
        <v>89</v>
      </c>
      <c r="K2403" s="1" t="s">
        <v>12</v>
      </c>
      <c r="L2403" s="1" t="s">
        <v>28</v>
      </c>
    </row>
    <row r="2404" spans="1:12" x14ac:dyDescent="0.2">
      <c r="A2404" s="1" t="s">
        <v>234</v>
      </c>
      <c r="B2404" s="1" t="s">
        <v>13</v>
      </c>
      <c r="C2404" s="2">
        <v>43644</v>
      </c>
      <c r="D2404" s="1" t="s">
        <v>138</v>
      </c>
      <c r="E2404" s="1"/>
      <c r="F2404" s="1" t="s">
        <v>1833</v>
      </c>
      <c r="G2404" s="3">
        <v>992.66</v>
      </c>
      <c r="H2404" s="3"/>
      <c r="I2404" s="1" t="s">
        <v>83</v>
      </c>
      <c r="J2404" s="1" t="s">
        <v>176</v>
      </c>
      <c r="K2404" s="1" t="s">
        <v>12</v>
      </c>
      <c r="L2404" s="1" t="s">
        <v>265</v>
      </c>
    </row>
    <row r="2405" spans="1:12" x14ac:dyDescent="0.2">
      <c r="A2405" s="1" t="s">
        <v>234</v>
      </c>
      <c r="B2405" s="1" t="s">
        <v>13</v>
      </c>
      <c r="C2405" s="2">
        <v>43644</v>
      </c>
      <c r="D2405" s="1" t="s">
        <v>138</v>
      </c>
      <c r="E2405" s="1"/>
      <c r="F2405" s="1" t="s">
        <v>1834</v>
      </c>
      <c r="G2405" s="3">
        <v>1094.69</v>
      </c>
      <c r="H2405" s="3"/>
      <c r="I2405" s="1" t="s">
        <v>120</v>
      </c>
      <c r="J2405" s="1" t="s">
        <v>171</v>
      </c>
      <c r="K2405" s="1" t="s">
        <v>12</v>
      </c>
      <c r="L2405" s="1" t="s">
        <v>19</v>
      </c>
    </row>
    <row r="2406" spans="1:12" x14ac:dyDescent="0.2">
      <c r="A2406" s="1" t="s">
        <v>234</v>
      </c>
      <c r="B2406" s="1" t="s">
        <v>13</v>
      </c>
      <c r="C2406" s="2">
        <v>43644</v>
      </c>
      <c r="D2406" s="1" t="s">
        <v>138</v>
      </c>
      <c r="E2406" s="1"/>
      <c r="F2406" s="1" t="s">
        <v>1835</v>
      </c>
      <c r="G2406" s="3">
        <v>311.64999999999998</v>
      </c>
      <c r="H2406" s="3"/>
      <c r="I2406" s="1" t="s">
        <v>119</v>
      </c>
      <c r="J2406" s="1" t="s">
        <v>86</v>
      </c>
      <c r="K2406" s="1" t="s">
        <v>12</v>
      </c>
      <c r="L2406" s="1" t="s">
        <v>427</v>
      </c>
    </row>
    <row r="2407" spans="1:12" x14ac:dyDescent="0.2">
      <c r="A2407" s="1" t="s">
        <v>234</v>
      </c>
      <c r="B2407" s="1" t="s">
        <v>13</v>
      </c>
      <c r="C2407" s="2">
        <v>43644</v>
      </c>
      <c r="D2407" s="1" t="s">
        <v>138</v>
      </c>
      <c r="E2407" s="1"/>
      <c r="F2407" s="1" t="s">
        <v>1836</v>
      </c>
      <c r="G2407" s="3">
        <v>705.68</v>
      </c>
      <c r="H2407" s="3"/>
      <c r="I2407" s="1" t="s">
        <v>119</v>
      </c>
      <c r="J2407" s="1" t="s">
        <v>86</v>
      </c>
      <c r="K2407" s="1" t="s">
        <v>12</v>
      </c>
      <c r="L2407" s="1" t="s">
        <v>277</v>
      </c>
    </row>
    <row r="2408" spans="1:12" x14ac:dyDescent="0.2">
      <c r="A2408" s="1" t="s">
        <v>234</v>
      </c>
      <c r="B2408" s="1" t="s">
        <v>13</v>
      </c>
      <c r="C2408" s="2">
        <v>43644</v>
      </c>
      <c r="D2408" s="1" t="s">
        <v>138</v>
      </c>
      <c r="E2408" s="1"/>
      <c r="F2408" s="1" t="s">
        <v>1762</v>
      </c>
      <c r="G2408" s="3">
        <v>250</v>
      </c>
      <c r="H2408" s="3"/>
      <c r="I2408" s="1" t="s">
        <v>83</v>
      </c>
      <c r="J2408" s="1" t="s">
        <v>175</v>
      </c>
      <c r="K2408" s="1" t="s">
        <v>84</v>
      </c>
      <c r="L2408" s="1" t="s">
        <v>29</v>
      </c>
    </row>
    <row r="2409" spans="1:12" x14ac:dyDescent="0.2">
      <c r="A2409" s="1" t="s">
        <v>234</v>
      </c>
      <c r="B2409" s="1" t="s">
        <v>13</v>
      </c>
      <c r="C2409" s="2">
        <v>43644</v>
      </c>
      <c r="D2409" s="1" t="s">
        <v>138</v>
      </c>
      <c r="E2409" s="1"/>
      <c r="F2409" s="1" t="s">
        <v>1837</v>
      </c>
      <c r="G2409" s="3">
        <v>216.91</v>
      </c>
      <c r="H2409" s="3"/>
      <c r="I2409" s="1" t="s">
        <v>119</v>
      </c>
      <c r="J2409" s="1" t="s">
        <v>86</v>
      </c>
      <c r="K2409" s="1" t="s">
        <v>12</v>
      </c>
      <c r="L2409" s="1" t="s">
        <v>61</v>
      </c>
    </row>
    <row r="2410" spans="1:12" x14ac:dyDescent="0.2">
      <c r="A2410" s="1" t="s">
        <v>234</v>
      </c>
      <c r="B2410" s="1" t="s">
        <v>13</v>
      </c>
      <c r="C2410" s="2">
        <v>43644</v>
      </c>
      <c r="D2410" s="1" t="s">
        <v>138</v>
      </c>
      <c r="E2410" s="1"/>
      <c r="F2410" s="1" t="s">
        <v>1753</v>
      </c>
      <c r="G2410" s="3">
        <v>354.96</v>
      </c>
      <c r="H2410" s="3"/>
      <c r="I2410" s="1" t="s">
        <v>179</v>
      </c>
      <c r="J2410" s="1" t="s">
        <v>89</v>
      </c>
      <c r="K2410" s="1" t="s">
        <v>12</v>
      </c>
      <c r="L2410" s="1" t="s">
        <v>77</v>
      </c>
    </row>
    <row r="2411" spans="1:12" x14ac:dyDescent="0.2">
      <c r="A2411" s="1" t="s">
        <v>234</v>
      </c>
      <c r="B2411" s="1" t="s">
        <v>13</v>
      </c>
      <c r="C2411" s="2">
        <v>43644</v>
      </c>
      <c r="D2411" s="1" t="s">
        <v>138</v>
      </c>
      <c r="E2411" s="1"/>
      <c r="F2411" s="1" t="s">
        <v>1752</v>
      </c>
      <c r="G2411" s="3">
        <v>33.33</v>
      </c>
      <c r="H2411" s="3"/>
      <c r="I2411" s="1" t="s">
        <v>106</v>
      </c>
      <c r="J2411" s="1" t="s">
        <v>122</v>
      </c>
      <c r="K2411" s="1" t="s">
        <v>12</v>
      </c>
      <c r="L2411" s="1" t="s">
        <v>79</v>
      </c>
    </row>
    <row r="2412" spans="1:12" x14ac:dyDescent="0.2">
      <c r="A2412" s="1" t="s">
        <v>234</v>
      </c>
      <c r="B2412" s="1" t="s">
        <v>13</v>
      </c>
      <c r="C2412" s="2">
        <v>43644</v>
      </c>
      <c r="D2412" s="1" t="s">
        <v>138</v>
      </c>
      <c r="E2412" s="1"/>
      <c r="F2412" s="1" t="s">
        <v>1838</v>
      </c>
      <c r="G2412" s="3">
        <v>886.51</v>
      </c>
      <c r="H2412" s="3"/>
      <c r="I2412" s="1" t="s">
        <v>83</v>
      </c>
      <c r="J2412" s="1" t="s">
        <v>176</v>
      </c>
      <c r="K2412" s="1" t="s">
        <v>12</v>
      </c>
      <c r="L2412" s="1" t="s">
        <v>411</v>
      </c>
    </row>
    <row r="2413" spans="1:12" x14ac:dyDescent="0.2">
      <c r="A2413" s="1" t="s">
        <v>234</v>
      </c>
      <c r="B2413" s="1" t="s">
        <v>13</v>
      </c>
      <c r="C2413" s="2">
        <v>43644</v>
      </c>
      <c r="D2413" s="1" t="s">
        <v>138</v>
      </c>
      <c r="E2413" s="1"/>
      <c r="F2413" s="1" t="s">
        <v>1839</v>
      </c>
      <c r="G2413" s="3">
        <v>577.01</v>
      </c>
      <c r="H2413" s="3"/>
      <c r="I2413" s="1" t="s">
        <v>120</v>
      </c>
      <c r="J2413" s="1" t="s">
        <v>171</v>
      </c>
      <c r="K2413" s="1" t="s">
        <v>12</v>
      </c>
      <c r="L2413" s="1" t="s">
        <v>101</v>
      </c>
    </row>
    <row r="2414" spans="1:12" x14ac:dyDescent="0.2">
      <c r="A2414" s="1" t="s">
        <v>234</v>
      </c>
      <c r="B2414" s="1" t="s">
        <v>13</v>
      </c>
      <c r="C2414" s="2">
        <v>43644</v>
      </c>
      <c r="D2414" s="1" t="s">
        <v>138</v>
      </c>
      <c r="E2414" s="1"/>
      <c r="F2414" s="1" t="s">
        <v>1840</v>
      </c>
      <c r="G2414" s="3">
        <v>903.43</v>
      </c>
      <c r="H2414" s="3"/>
      <c r="I2414" s="1" t="s">
        <v>120</v>
      </c>
      <c r="J2414" s="1" t="s">
        <v>171</v>
      </c>
      <c r="K2414" s="1" t="s">
        <v>12</v>
      </c>
      <c r="L2414" s="1" t="s">
        <v>418</v>
      </c>
    </row>
    <row r="2415" spans="1:12" x14ac:dyDescent="0.2">
      <c r="A2415" s="1" t="s">
        <v>234</v>
      </c>
      <c r="B2415" s="1" t="s">
        <v>13</v>
      </c>
      <c r="C2415" s="2">
        <v>43644</v>
      </c>
      <c r="D2415" s="1" t="s">
        <v>138</v>
      </c>
      <c r="E2415" s="1"/>
      <c r="F2415" s="1" t="s">
        <v>1841</v>
      </c>
      <c r="G2415" s="3">
        <v>480.97</v>
      </c>
      <c r="H2415" s="3"/>
      <c r="I2415" s="1" t="s">
        <v>119</v>
      </c>
      <c r="J2415" s="1" t="s">
        <v>86</v>
      </c>
      <c r="K2415" s="1" t="s">
        <v>12</v>
      </c>
      <c r="L2415" s="1" t="s">
        <v>115</v>
      </c>
    </row>
    <row r="2416" spans="1:12" x14ac:dyDescent="0.2">
      <c r="A2416" s="1" t="s">
        <v>234</v>
      </c>
      <c r="B2416" s="1" t="s">
        <v>13</v>
      </c>
      <c r="C2416" s="2">
        <v>43644</v>
      </c>
      <c r="D2416" s="1" t="s">
        <v>138</v>
      </c>
      <c r="E2416" s="1"/>
      <c r="F2416" s="1" t="s">
        <v>1842</v>
      </c>
      <c r="G2416" s="3">
        <v>191.19</v>
      </c>
      <c r="H2416" s="3"/>
      <c r="I2416" s="1" t="s">
        <v>119</v>
      </c>
      <c r="J2416" s="1" t="s">
        <v>86</v>
      </c>
      <c r="K2416" s="1" t="s">
        <v>12</v>
      </c>
      <c r="L2416" s="1" t="s">
        <v>376</v>
      </c>
    </row>
    <row r="2417" spans="1:12" x14ac:dyDescent="0.2">
      <c r="A2417" s="1" t="s">
        <v>234</v>
      </c>
      <c r="B2417" s="1" t="s">
        <v>13</v>
      </c>
      <c r="C2417" s="2">
        <v>43644</v>
      </c>
      <c r="D2417" s="1" t="s">
        <v>138</v>
      </c>
      <c r="E2417" s="1"/>
      <c r="F2417" s="1" t="s">
        <v>1843</v>
      </c>
      <c r="G2417" s="3">
        <v>817.95</v>
      </c>
      <c r="H2417" s="3"/>
      <c r="I2417" s="1" t="s">
        <v>119</v>
      </c>
      <c r="J2417" s="1" t="s">
        <v>86</v>
      </c>
      <c r="K2417" s="1" t="s">
        <v>12</v>
      </c>
      <c r="L2417" s="1" t="s">
        <v>50</v>
      </c>
    </row>
    <row r="2418" spans="1:12" x14ac:dyDescent="0.2">
      <c r="A2418" s="1" t="s">
        <v>234</v>
      </c>
      <c r="B2418" s="1" t="s">
        <v>13</v>
      </c>
      <c r="C2418" s="2">
        <v>43644</v>
      </c>
      <c r="D2418" s="1" t="s">
        <v>138</v>
      </c>
      <c r="E2418" s="1"/>
      <c r="F2418" s="1" t="s">
        <v>1844</v>
      </c>
      <c r="G2418" s="3">
        <v>641.74</v>
      </c>
      <c r="H2418" s="3"/>
      <c r="I2418" s="1" t="s">
        <v>119</v>
      </c>
      <c r="J2418" s="1" t="s">
        <v>86</v>
      </c>
      <c r="K2418" s="1" t="s">
        <v>12</v>
      </c>
      <c r="L2418" s="1" t="s">
        <v>275</v>
      </c>
    </row>
    <row r="2419" spans="1:12" x14ac:dyDescent="0.2">
      <c r="A2419" s="1" t="s">
        <v>234</v>
      </c>
      <c r="B2419" s="1" t="s">
        <v>13</v>
      </c>
      <c r="C2419" s="2">
        <v>43644</v>
      </c>
      <c r="D2419" s="1" t="s">
        <v>138</v>
      </c>
      <c r="E2419" s="1"/>
      <c r="F2419" s="1" t="s">
        <v>1793</v>
      </c>
      <c r="G2419" s="3">
        <v>667.3</v>
      </c>
      <c r="H2419" s="3"/>
      <c r="I2419" s="1" t="s">
        <v>83</v>
      </c>
      <c r="J2419" s="1" t="s">
        <v>301</v>
      </c>
      <c r="K2419" s="1" t="s">
        <v>12</v>
      </c>
      <c r="L2419" s="1" t="s">
        <v>36</v>
      </c>
    </row>
    <row r="2420" spans="1:12" x14ac:dyDescent="0.2">
      <c r="A2420" s="1" t="s">
        <v>234</v>
      </c>
      <c r="B2420" s="1" t="s">
        <v>13</v>
      </c>
      <c r="C2420" s="2">
        <v>43644</v>
      </c>
      <c r="D2420" s="1" t="s">
        <v>138</v>
      </c>
      <c r="E2420" s="1"/>
      <c r="F2420" s="1" t="s">
        <v>1845</v>
      </c>
      <c r="G2420" s="3">
        <v>188.54</v>
      </c>
      <c r="H2420" s="3"/>
      <c r="I2420" s="1" t="s">
        <v>185</v>
      </c>
      <c r="J2420" s="1" t="s">
        <v>126</v>
      </c>
      <c r="K2420" s="1" t="s">
        <v>12</v>
      </c>
      <c r="L2420" s="1" t="s">
        <v>311</v>
      </c>
    </row>
    <row r="2421" spans="1:12" x14ac:dyDescent="0.2">
      <c r="A2421" s="1" t="s">
        <v>234</v>
      </c>
      <c r="B2421" s="1" t="s">
        <v>13</v>
      </c>
      <c r="C2421" s="2">
        <v>43644</v>
      </c>
      <c r="D2421" s="1" t="s">
        <v>138</v>
      </c>
      <c r="E2421" s="1"/>
      <c r="F2421" s="1" t="s">
        <v>1846</v>
      </c>
      <c r="G2421" s="3">
        <v>959.31</v>
      </c>
      <c r="H2421" s="3"/>
      <c r="I2421" s="1" t="s">
        <v>83</v>
      </c>
      <c r="J2421" s="1" t="s">
        <v>176</v>
      </c>
      <c r="K2421" s="1" t="s">
        <v>12</v>
      </c>
      <c r="L2421" s="1" t="s">
        <v>369</v>
      </c>
    </row>
    <row r="2422" spans="1:12" x14ac:dyDescent="0.2">
      <c r="A2422" s="1" t="s">
        <v>234</v>
      </c>
      <c r="B2422" s="1" t="s">
        <v>13</v>
      </c>
      <c r="C2422" s="2">
        <v>43644</v>
      </c>
      <c r="D2422" s="1" t="s">
        <v>138</v>
      </c>
      <c r="E2422" s="1"/>
      <c r="F2422" s="1" t="s">
        <v>1847</v>
      </c>
      <c r="G2422" s="3">
        <v>1191.78</v>
      </c>
      <c r="H2422" s="3"/>
      <c r="I2422" s="1" t="s">
        <v>119</v>
      </c>
      <c r="J2422" s="1" t="s">
        <v>86</v>
      </c>
      <c r="K2422" s="1" t="s">
        <v>12</v>
      </c>
      <c r="L2422" s="1" t="s">
        <v>96</v>
      </c>
    </row>
    <row r="2423" spans="1:12" x14ac:dyDescent="0.2">
      <c r="A2423" s="1" t="s">
        <v>234</v>
      </c>
      <c r="B2423" s="1" t="s">
        <v>13</v>
      </c>
      <c r="C2423" s="2">
        <v>43644</v>
      </c>
      <c r="D2423" s="1" t="s">
        <v>138</v>
      </c>
      <c r="E2423" s="1"/>
      <c r="F2423" s="1" t="s">
        <v>1848</v>
      </c>
      <c r="G2423" s="3">
        <v>160.88</v>
      </c>
      <c r="H2423" s="3"/>
      <c r="I2423" s="1" t="s">
        <v>119</v>
      </c>
      <c r="J2423" s="1" t="s">
        <v>86</v>
      </c>
      <c r="K2423" s="1" t="s">
        <v>12</v>
      </c>
      <c r="L2423" s="1" t="s">
        <v>109</v>
      </c>
    </row>
    <row r="2424" spans="1:12" x14ac:dyDescent="0.2">
      <c r="A2424" s="1" t="s">
        <v>234</v>
      </c>
      <c r="B2424" s="1" t="s">
        <v>13</v>
      </c>
      <c r="C2424" s="2">
        <v>43644</v>
      </c>
      <c r="D2424" s="1" t="s">
        <v>138</v>
      </c>
      <c r="E2424" s="1"/>
      <c r="F2424" s="1" t="s">
        <v>1849</v>
      </c>
      <c r="G2424" s="3">
        <v>848.88</v>
      </c>
      <c r="H2424" s="3"/>
      <c r="I2424" s="1" t="s">
        <v>119</v>
      </c>
      <c r="J2424" s="1" t="s">
        <v>86</v>
      </c>
      <c r="K2424" s="1" t="s">
        <v>12</v>
      </c>
      <c r="L2424" s="1" t="s">
        <v>380</v>
      </c>
    </row>
    <row r="2425" spans="1:12" x14ac:dyDescent="0.2">
      <c r="A2425" s="1" t="s">
        <v>234</v>
      </c>
      <c r="B2425" s="1" t="s">
        <v>13</v>
      </c>
      <c r="C2425" s="2">
        <v>43644</v>
      </c>
      <c r="D2425" s="1" t="s">
        <v>138</v>
      </c>
      <c r="E2425" s="1"/>
      <c r="F2425" s="1" t="s">
        <v>1850</v>
      </c>
      <c r="G2425" s="3">
        <v>258.24</v>
      </c>
      <c r="H2425" s="3"/>
      <c r="I2425" s="1" t="s">
        <v>119</v>
      </c>
      <c r="J2425" s="1" t="s">
        <v>86</v>
      </c>
      <c r="K2425" s="1" t="s">
        <v>12</v>
      </c>
      <c r="L2425" s="1" t="s">
        <v>90</v>
      </c>
    </row>
    <row r="2426" spans="1:12" x14ac:dyDescent="0.2">
      <c r="A2426" s="1" t="s">
        <v>234</v>
      </c>
      <c r="B2426" s="1" t="s">
        <v>13</v>
      </c>
      <c r="C2426" s="2">
        <v>43644</v>
      </c>
      <c r="D2426" s="1" t="s">
        <v>138</v>
      </c>
      <c r="E2426" s="1"/>
      <c r="F2426" s="1" t="s">
        <v>1823</v>
      </c>
      <c r="G2426" s="3">
        <v>1316.79</v>
      </c>
      <c r="H2426" s="3"/>
      <c r="I2426" s="1" t="s">
        <v>119</v>
      </c>
      <c r="J2426" s="1" t="s">
        <v>86</v>
      </c>
      <c r="K2426" s="1" t="s">
        <v>12</v>
      </c>
      <c r="L2426" s="1" t="s">
        <v>78</v>
      </c>
    </row>
    <row r="2427" spans="1:12" x14ac:dyDescent="0.2">
      <c r="A2427" s="1" t="s">
        <v>234</v>
      </c>
      <c r="B2427" s="1" t="s">
        <v>13</v>
      </c>
      <c r="C2427" s="2">
        <v>43644</v>
      </c>
      <c r="D2427" s="1" t="s">
        <v>138</v>
      </c>
      <c r="E2427" s="1"/>
      <c r="F2427" s="1" t="s">
        <v>1845</v>
      </c>
      <c r="G2427" s="3">
        <v>321.02</v>
      </c>
      <c r="H2427" s="3"/>
      <c r="I2427" s="1" t="s">
        <v>123</v>
      </c>
      <c r="J2427" s="1" t="s">
        <v>124</v>
      </c>
      <c r="K2427" s="1" t="s">
        <v>12</v>
      </c>
      <c r="L2427" s="1" t="s">
        <v>311</v>
      </c>
    </row>
    <row r="2428" spans="1:12" x14ac:dyDescent="0.2">
      <c r="A2428" s="1" t="s">
        <v>234</v>
      </c>
      <c r="B2428" s="1" t="s">
        <v>13</v>
      </c>
      <c r="C2428" s="2">
        <v>43644</v>
      </c>
      <c r="D2428" s="1" t="s">
        <v>138</v>
      </c>
      <c r="E2428" s="1"/>
      <c r="F2428" s="1" t="s">
        <v>1812</v>
      </c>
      <c r="G2428" s="3">
        <v>137.18</v>
      </c>
      <c r="H2428" s="3"/>
      <c r="I2428" s="1" t="s">
        <v>106</v>
      </c>
      <c r="J2428" s="1" t="s">
        <v>107</v>
      </c>
      <c r="K2428" s="1" t="s">
        <v>84</v>
      </c>
      <c r="L2428" s="1" t="s">
        <v>66</v>
      </c>
    </row>
    <row r="2429" spans="1:12" x14ac:dyDescent="0.2">
      <c r="A2429" s="1" t="s">
        <v>234</v>
      </c>
      <c r="B2429" s="1" t="s">
        <v>13</v>
      </c>
      <c r="C2429" s="2">
        <v>43644</v>
      </c>
      <c r="D2429" s="1" t="s">
        <v>138</v>
      </c>
      <c r="E2429" s="1"/>
      <c r="F2429" s="1" t="s">
        <v>1758</v>
      </c>
      <c r="G2429" s="3">
        <v>625</v>
      </c>
      <c r="H2429" s="3"/>
      <c r="I2429" s="1" t="s">
        <v>87</v>
      </c>
      <c r="J2429" s="1" t="s">
        <v>116</v>
      </c>
      <c r="K2429" s="1" t="s">
        <v>84</v>
      </c>
      <c r="L2429" s="1" t="s">
        <v>300</v>
      </c>
    </row>
    <row r="2430" spans="1:12" x14ac:dyDescent="0.2">
      <c r="A2430" s="1" t="s">
        <v>234</v>
      </c>
      <c r="B2430" s="1" t="s">
        <v>13</v>
      </c>
      <c r="C2430" s="2">
        <v>43644</v>
      </c>
      <c r="D2430" s="1" t="s">
        <v>138</v>
      </c>
      <c r="E2430" s="1"/>
      <c r="F2430" s="1" t="s">
        <v>1792</v>
      </c>
      <c r="G2430" s="3">
        <v>1045.1099999999999</v>
      </c>
      <c r="H2430" s="3"/>
      <c r="I2430" s="1" t="s">
        <v>83</v>
      </c>
      <c r="J2430" s="1" t="s">
        <v>243</v>
      </c>
      <c r="K2430" s="1" t="s">
        <v>12</v>
      </c>
      <c r="L2430" s="1" t="s">
        <v>17</v>
      </c>
    </row>
    <row r="2431" spans="1:12" x14ac:dyDescent="0.2">
      <c r="A2431" s="1" t="s">
        <v>234</v>
      </c>
      <c r="B2431" s="1" t="s">
        <v>13</v>
      </c>
      <c r="C2431" s="2">
        <v>43644</v>
      </c>
      <c r="D2431" s="1" t="s">
        <v>138</v>
      </c>
      <c r="E2431" s="1"/>
      <c r="F2431" s="1" t="s">
        <v>1851</v>
      </c>
      <c r="G2431" s="3">
        <v>911.04</v>
      </c>
      <c r="H2431" s="3"/>
      <c r="I2431" s="1" t="s">
        <v>83</v>
      </c>
      <c r="J2431" s="1" t="s">
        <v>176</v>
      </c>
      <c r="K2431" s="1" t="s">
        <v>12</v>
      </c>
      <c r="L2431" s="1" t="s">
        <v>462</v>
      </c>
    </row>
    <row r="2432" spans="1:12" x14ac:dyDescent="0.2">
      <c r="A2432" s="1" t="s">
        <v>234</v>
      </c>
      <c r="B2432" s="1" t="s">
        <v>13</v>
      </c>
      <c r="C2432" s="2">
        <v>43644</v>
      </c>
      <c r="D2432" s="1" t="s">
        <v>138</v>
      </c>
      <c r="E2432" s="1"/>
      <c r="F2432" s="1" t="s">
        <v>1852</v>
      </c>
      <c r="G2432" s="3">
        <v>163.62</v>
      </c>
      <c r="H2432" s="3"/>
      <c r="I2432" s="1" t="s">
        <v>119</v>
      </c>
      <c r="J2432" s="1" t="s">
        <v>86</v>
      </c>
      <c r="K2432" s="1" t="s">
        <v>12</v>
      </c>
      <c r="L2432" s="1" t="s">
        <v>296</v>
      </c>
    </row>
    <row r="2433" spans="1:12" x14ac:dyDescent="0.2">
      <c r="A2433" s="1" t="s">
        <v>234</v>
      </c>
      <c r="B2433" s="1" t="s">
        <v>13</v>
      </c>
      <c r="C2433" s="2">
        <v>43644</v>
      </c>
      <c r="D2433" s="1" t="s">
        <v>138</v>
      </c>
      <c r="E2433" s="1"/>
      <c r="F2433" s="1" t="s">
        <v>1815</v>
      </c>
      <c r="G2433" s="3">
        <v>121.83</v>
      </c>
      <c r="H2433" s="3"/>
      <c r="I2433" s="1" t="s">
        <v>185</v>
      </c>
      <c r="J2433" s="1" t="s">
        <v>126</v>
      </c>
      <c r="K2433" s="1" t="s">
        <v>84</v>
      </c>
      <c r="L2433" s="1" t="s">
        <v>241</v>
      </c>
    </row>
    <row r="2434" spans="1:12" x14ac:dyDescent="0.2">
      <c r="A2434" s="1" t="s">
        <v>234</v>
      </c>
      <c r="B2434" s="1" t="s">
        <v>13</v>
      </c>
      <c r="C2434" s="2">
        <v>43644</v>
      </c>
      <c r="D2434" s="1" t="s">
        <v>138</v>
      </c>
      <c r="E2434" s="1"/>
      <c r="F2434" s="1" t="s">
        <v>1762</v>
      </c>
      <c r="G2434" s="3">
        <v>75</v>
      </c>
      <c r="H2434" s="3"/>
      <c r="I2434" s="1" t="s">
        <v>185</v>
      </c>
      <c r="J2434" s="1" t="s">
        <v>126</v>
      </c>
      <c r="K2434" s="1" t="s">
        <v>84</v>
      </c>
      <c r="L2434" s="1" t="s">
        <v>29</v>
      </c>
    </row>
    <row r="2435" spans="1:12" x14ac:dyDescent="0.2">
      <c r="A2435" s="1" t="s">
        <v>234</v>
      </c>
      <c r="B2435" s="1" t="s">
        <v>13</v>
      </c>
      <c r="C2435" s="2">
        <v>43644</v>
      </c>
      <c r="D2435" s="1" t="s">
        <v>138</v>
      </c>
      <c r="E2435" s="1"/>
      <c r="F2435" s="1" t="s">
        <v>1793</v>
      </c>
      <c r="G2435" s="3">
        <v>667.3</v>
      </c>
      <c r="H2435" s="3"/>
      <c r="I2435" s="1" t="s">
        <v>83</v>
      </c>
      <c r="J2435" s="1" t="s">
        <v>176</v>
      </c>
      <c r="K2435" s="1" t="s">
        <v>12</v>
      </c>
      <c r="L2435" s="1" t="s">
        <v>36</v>
      </c>
    </row>
    <row r="2436" spans="1:12" x14ac:dyDescent="0.2">
      <c r="A2436" s="1" t="s">
        <v>234</v>
      </c>
      <c r="B2436" s="1" t="s">
        <v>13</v>
      </c>
      <c r="C2436" s="2">
        <v>43644</v>
      </c>
      <c r="D2436" s="1" t="s">
        <v>138</v>
      </c>
      <c r="E2436" s="1"/>
      <c r="F2436" s="1" t="s">
        <v>1785</v>
      </c>
      <c r="G2436" s="3">
        <v>808.58</v>
      </c>
      <c r="H2436" s="3"/>
      <c r="I2436" s="1" t="s">
        <v>83</v>
      </c>
      <c r="J2436" s="1" t="s">
        <v>676</v>
      </c>
      <c r="K2436" s="1" t="s">
        <v>12</v>
      </c>
      <c r="L2436" s="1" t="s">
        <v>64</v>
      </c>
    </row>
    <row r="2437" spans="1:12" x14ac:dyDescent="0.2">
      <c r="A2437" s="1" t="s">
        <v>234</v>
      </c>
      <c r="B2437" s="1" t="s">
        <v>13</v>
      </c>
      <c r="C2437" s="2">
        <v>43644</v>
      </c>
      <c r="D2437" s="1" t="s">
        <v>138</v>
      </c>
      <c r="E2437" s="1"/>
      <c r="F2437" s="1" t="s">
        <v>1853</v>
      </c>
      <c r="G2437" s="3">
        <v>323.19</v>
      </c>
      <c r="H2437" s="3"/>
      <c r="I2437" s="1" t="s">
        <v>119</v>
      </c>
      <c r="J2437" s="1" t="s">
        <v>86</v>
      </c>
      <c r="K2437" s="1" t="s">
        <v>12</v>
      </c>
      <c r="L2437" s="1" t="s">
        <v>71</v>
      </c>
    </row>
    <row r="2438" spans="1:12" x14ac:dyDescent="0.2">
      <c r="A2438" s="1" t="s">
        <v>234</v>
      </c>
      <c r="B2438" s="1" t="s">
        <v>13</v>
      </c>
      <c r="C2438" s="2">
        <v>43644</v>
      </c>
      <c r="D2438" s="1" t="s">
        <v>138</v>
      </c>
      <c r="E2438" s="1"/>
      <c r="F2438" s="1" t="s">
        <v>1854</v>
      </c>
      <c r="G2438" s="3">
        <v>1098.23</v>
      </c>
      <c r="H2438" s="3"/>
      <c r="I2438" s="1" t="s">
        <v>119</v>
      </c>
      <c r="J2438" s="1" t="s">
        <v>86</v>
      </c>
      <c r="K2438" s="1" t="s">
        <v>12</v>
      </c>
      <c r="L2438" s="1" t="s">
        <v>382</v>
      </c>
    </row>
    <row r="2439" spans="1:12" x14ac:dyDescent="0.2">
      <c r="A2439" s="1" t="s">
        <v>234</v>
      </c>
      <c r="B2439" s="1" t="s">
        <v>13</v>
      </c>
      <c r="C2439" s="2">
        <v>43644</v>
      </c>
      <c r="D2439" s="1" t="s">
        <v>138</v>
      </c>
      <c r="E2439" s="1"/>
      <c r="F2439" s="1" t="s">
        <v>1855</v>
      </c>
      <c r="G2439" s="3">
        <v>1339.5</v>
      </c>
      <c r="H2439" s="3"/>
      <c r="I2439" s="1" t="s">
        <v>119</v>
      </c>
      <c r="J2439" s="1" t="s">
        <v>86</v>
      </c>
      <c r="K2439" s="1" t="s">
        <v>12</v>
      </c>
      <c r="L2439" s="1" t="s">
        <v>393</v>
      </c>
    </row>
    <row r="2440" spans="1:12" x14ac:dyDescent="0.2">
      <c r="A2440" s="1" t="s">
        <v>234</v>
      </c>
      <c r="B2440" s="1" t="s">
        <v>13</v>
      </c>
      <c r="C2440" s="2">
        <v>43644</v>
      </c>
      <c r="D2440" s="1" t="s">
        <v>138</v>
      </c>
      <c r="E2440" s="1"/>
      <c r="F2440" s="1" t="s">
        <v>1772</v>
      </c>
      <c r="G2440" s="3">
        <v>323.14</v>
      </c>
      <c r="H2440" s="3"/>
      <c r="I2440" s="1" t="s">
        <v>185</v>
      </c>
      <c r="J2440" s="1" t="s">
        <v>126</v>
      </c>
      <c r="K2440" s="1" t="s">
        <v>12</v>
      </c>
      <c r="L2440" s="1" t="s">
        <v>1650</v>
      </c>
    </row>
    <row r="2441" spans="1:12" x14ac:dyDescent="0.2">
      <c r="A2441" s="1" t="s">
        <v>234</v>
      </c>
      <c r="B2441" s="1" t="s">
        <v>13</v>
      </c>
      <c r="C2441" s="2">
        <v>43644</v>
      </c>
      <c r="D2441" s="1" t="s">
        <v>138</v>
      </c>
      <c r="E2441" s="1"/>
      <c r="F2441" s="1" t="s">
        <v>1762</v>
      </c>
      <c r="G2441" s="3">
        <v>71.25</v>
      </c>
      <c r="H2441" s="3"/>
      <c r="I2441" s="1" t="s">
        <v>108</v>
      </c>
      <c r="J2441" s="1" t="s">
        <v>117</v>
      </c>
      <c r="K2441" s="1" t="s">
        <v>84</v>
      </c>
      <c r="L2441" s="1" t="s">
        <v>29</v>
      </c>
    </row>
    <row r="2442" spans="1:12" x14ac:dyDescent="0.2">
      <c r="A2442" s="1" t="s">
        <v>234</v>
      </c>
      <c r="B2442" s="1" t="s">
        <v>13</v>
      </c>
      <c r="C2442" s="2">
        <v>43644</v>
      </c>
      <c r="D2442" s="1" t="s">
        <v>138</v>
      </c>
      <c r="E2442" s="1"/>
      <c r="F2442" s="1" t="s">
        <v>1856</v>
      </c>
      <c r="G2442" s="3">
        <v>1292.06</v>
      </c>
      <c r="H2442" s="3"/>
      <c r="I2442" s="1" t="s">
        <v>106</v>
      </c>
      <c r="J2442" s="1" t="s">
        <v>121</v>
      </c>
      <c r="K2442" s="1" t="s">
        <v>12</v>
      </c>
      <c r="L2442" s="1" t="s">
        <v>65</v>
      </c>
    </row>
    <row r="2443" spans="1:12" x14ac:dyDescent="0.2">
      <c r="A2443" s="1" t="s">
        <v>234</v>
      </c>
      <c r="B2443" s="1" t="s">
        <v>13</v>
      </c>
      <c r="C2443" s="2">
        <v>43644</v>
      </c>
      <c r="D2443" s="1" t="s">
        <v>138</v>
      </c>
      <c r="E2443" s="1"/>
      <c r="F2443" s="1" t="s">
        <v>1785</v>
      </c>
      <c r="G2443" s="3">
        <v>134.76</v>
      </c>
      <c r="H2443" s="3"/>
      <c r="I2443" s="1" t="s">
        <v>83</v>
      </c>
      <c r="J2443" s="1" t="s">
        <v>176</v>
      </c>
      <c r="K2443" s="1" t="s">
        <v>12</v>
      </c>
      <c r="L2443" s="1" t="s">
        <v>64</v>
      </c>
    </row>
    <row r="2444" spans="1:12" x14ac:dyDescent="0.2">
      <c r="A2444" s="1" t="s">
        <v>234</v>
      </c>
      <c r="B2444" s="1" t="s">
        <v>13</v>
      </c>
      <c r="C2444" s="2">
        <v>43644</v>
      </c>
      <c r="D2444" s="1" t="s">
        <v>138</v>
      </c>
      <c r="E2444" s="1"/>
      <c r="F2444" s="1" t="s">
        <v>1857</v>
      </c>
      <c r="G2444" s="3">
        <v>1968.73</v>
      </c>
      <c r="H2444" s="3"/>
      <c r="I2444" s="1" t="s">
        <v>119</v>
      </c>
      <c r="J2444" s="1" t="s">
        <v>86</v>
      </c>
      <c r="K2444" s="1" t="s">
        <v>12</v>
      </c>
      <c r="L2444" s="1" t="s">
        <v>15</v>
      </c>
    </row>
    <row r="2445" spans="1:12" x14ac:dyDescent="0.2">
      <c r="A2445" s="1" t="s">
        <v>234</v>
      </c>
      <c r="B2445" s="1" t="s">
        <v>13</v>
      </c>
      <c r="C2445" s="2">
        <v>43644</v>
      </c>
      <c r="D2445" s="1" t="s">
        <v>138</v>
      </c>
      <c r="E2445" s="1"/>
      <c r="F2445" s="1" t="s">
        <v>1858</v>
      </c>
      <c r="G2445" s="3">
        <v>458.4</v>
      </c>
      <c r="H2445" s="3"/>
      <c r="I2445" s="1" t="s">
        <v>119</v>
      </c>
      <c r="J2445" s="1" t="s">
        <v>86</v>
      </c>
      <c r="K2445" s="1" t="s">
        <v>12</v>
      </c>
      <c r="L2445" s="1" t="s">
        <v>354</v>
      </c>
    </row>
    <row r="2446" spans="1:12" x14ac:dyDescent="0.2">
      <c r="A2446" s="1" t="s">
        <v>234</v>
      </c>
      <c r="B2446" s="1" t="s">
        <v>13</v>
      </c>
      <c r="C2446" s="2">
        <v>43644</v>
      </c>
      <c r="D2446" s="1" t="s">
        <v>138</v>
      </c>
      <c r="E2446" s="1"/>
      <c r="F2446" s="1" t="s">
        <v>1771</v>
      </c>
      <c r="G2446" s="3">
        <v>138.01</v>
      </c>
      <c r="H2446" s="3"/>
      <c r="I2446" s="1" t="s">
        <v>120</v>
      </c>
      <c r="J2446" s="1" t="s">
        <v>171</v>
      </c>
      <c r="K2446" s="1" t="s">
        <v>84</v>
      </c>
      <c r="L2446" s="1" t="s">
        <v>306</v>
      </c>
    </row>
    <row r="2447" spans="1:12" x14ac:dyDescent="0.2">
      <c r="A2447" s="1" t="s">
        <v>234</v>
      </c>
      <c r="B2447" s="1" t="s">
        <v>13</v>
      </c>
      <c r="C2447" s="2">
        <v>43644</v>
      </c>
      <c r="D2447" s="1" t="s">
        <v>138</v>
      </c>
      <c r="E2447" s="1"/>
      <c r="F2447" s="1" t="s">
        <v>1859</v>
      </c>
      <c r="G2447" s="3">
        <v>1026.6199999999999</v>
      </c>
      <c r="H2447" s="3"/>
      <c r="I2447" s="1" t="s">
        <v>119</v>
      </c>
      <c r="J2447" s="1" t="s">
        <v>86</v>
      </c>
      <c r="K2447" s="1" t="s">
        <v>12</v>
      </c>
      <c r="L2447" s="1" t="s">
        <v>328</v>
      </c>
    </row>
    <row r="2448" spans="1:12" x14ac:dyDescent="0.2">
      <c r="A2448" s="1" t="s">
        <v>234</v>
      </c>
      <c r="B2448" s="1" t="s">
        <v>13</v>
      </c>
      <c r="C2448" s="2">
        <v>43644</v>
      </c>
      <c r="D2448" s="1" t="s">
        <v>138</v>
      </c>
      <c r="E2448" s="1"/>
      <c r="F2448" s="1" t="s">
        <v>1860</v>
      </c>
      <c r="G2448" s="3">
        <v>207.12</v>
      </c>
      <c r="H2448" s="3"/>
      <c r="I2448" s="1" t="s">
        <v>119</v>
      </c>
      <c r="J2448" s="1" t="s">
        <v>86</v>
      </c>
      <c r="K2448" s="1" t="s">
        <v>12</v>
      </c>
      <c r="L2448" s="1" t="s">
        <v>182</v>
      </c>
    </row>
    <row r="2449" spans="1:12" x14ac:dyDescent="0.2">
      <c r="A2449" s="1" t="s">
        <v>234</v>
      </c>
      <c r="B2449" s="1" t="s">
        <v>13</v>
      </c>
      <c r="C2449" s="2">
        <v>43644</v>
      </c>
      <c r="D2449" s="1" t="s">
        <v>138</v>
      </c>
      <c r="E2449" s="1"/>
      <c r="F2449" s="1" t="s">
        <v>1751</v>
      </c>
      <c r="G2449" s="3">
        <v>2326.92</v>
      </c>
      <c r="H2449" s="3"/>
      <c r="I2449" s="1" t="s">
        <v>119</v>
      </c>
      <c r="J2449" s="1" t="s">
        <v>86</v>
      </c>
      <c r="K2449" s="1" t="s">
        <v>84</v>
      </c>
      <c r="L2449" s="1" t="s">
        <v>104</v>
      </c>
    </row>
    <row r="2450" spans="1:12" x14ac:dyDescent="0.2">
      <c r="A2450" s="1" t="s">
        <v>234</v>
      </c>
      <c r="B2450" s="1" t="s">
        <v>13</v>
      </c>
      <c r="C2450" s="2">
        <v>43644</v>
      </c>
      <c r="D2450" s="1" t="s">
        <v>138</v>
      </c>
      <c r="E2450" s="1"/>
      <c r="F2450" s="1" t="s">
        <v>1762</v>
      </c>
      <c r="G2450" s="3">
        <v>250</v>
      </c>
      <c r="H2450" s="3"/>
      <c r="I2450" s="1" t="s">
        <v>83</v>
      </c>
      <c r="J2450" s="1" t="s">
        <v>176</v>
      </c>
      <c r="K2450" s="1" t="s">
        <v>84</v>
      </c>
      <c r="L2450" s="1" t="s">
        <v>29</v>
      </c>
    </row>
    <row r="2451" spans="1:12" x14ac:dyDescent="0.2">
      <c r="A2451" s="1" t="s">
        <v>234</v>
      </c>
      <c r="B2451" s="1" t="s">
        <v>13</v>
      </c>
      <c r="C2451" s="2">
        <v>43644</v>
      </c>
      <c r="D2451" s="1" t="s">
        <v>138</v>
      </c>
      <c r="E2451" s="1"/>
      <c r="F2451" s="1" t="s">
        <v>1746</v>
      </c>
      <c r="G2451" s="3">
        <v>209.19</v>
      </c>
      <c r="H2451" s="3"/>
      <c r="I2451" s="1" t="s">
        <v>108</v>
      </c>
      <c r="J2451" s="1" t="s">
        <v>117</v>
      </c>
      <c r="K2451" s="1" t="s">
        <v>12</v>
      </c>
      <c r="L2451" s="1" t="s">
        <v>1047</v>
      </c>
    </row>
    <row r="2452" spans="1:12" x14ac:dyDescent="0.2">
      <c r="A2452" s="1" t="s">
        <v>234</v>
      </c>
      <c r="B2452" s="1" t="s">
        <v>13</v>
      </c>
      <c r="C2452" s="2">
        <v>43644</v>
      </c>
      <c r="D2452" s="1" t="s">
        <v>138</v>
      </c>
      <c r="E2452" s="1"/>
      <c r="F2452" s="1" t="s">
        <v>1785</v>
      </c>
      <c r="G2452" s="3">
        <v>134.76</v>
      </c>
      <c r="H2452" s="3"/>
      <c r="I2452" s="1" t="s">
        <v>83</v>
      </c>
      <c r="J2452" s="1" t="s">
        <v>174</v>
      </c>
      <c r="K2452" s="1" t="s">
        <v>12</v>
      </c>
      <c r="L2452" s="1" t="s">
        <v>64</v>
      </c>
    </row>
    <row r="2453" spans="1:12" x14ac:dyDescent="0.2">
      <c r="A2453" s="1" t="s">
        <v>234</v>
      </c>
      <c r="B2453" s="1" t="s">
        <v>13</v>
      </c>
      <c r="C2453" s="2">
        <v>43644</v>
      </c>
      <c r="D2453" s="1" t="s">
        <v>138</v>
      </c>
      <c r="E2453" s="1"/>
      <c r="F2453" s="1" t="s">
        <v>1861</v>
      </c>
      <c r="G2453" s="3">
        <v>845.39</v>
      </c>
      <c r="H2453" s="3"/>
      <c r="I2453" s="1" t="s">
        <v>120</v>
      </c>
      <c r="J2453" s="1" t="s">
        <v>171</v>
      </c>
      <c r="K2453" s="1" t="s">
        <v>12</v>
      </c>
      <c r="L2453" s="1" t="s">
        <v>91</v>
      </c>
    </row>
    <row r="2454" spans="1:12" x14ac:dyDescent="0.2">
      <c r="A2454" s="1" t="s">
        <v>234</v>
      </c>
      <c r="B2454" s="1" t="s">
        <v>13</v>
      </c>
      <c r="C2454" s="2">
        <v>43644</v>
      </c>
      <c r="D2454" s="1" t="s">
        <v>138</v>
      </c>
      <c r="E2454" s="1"/>
      <c r="F2454" s="1" t="s">
        <v>1795</v>
      </c>
      <c r="G2454" s="3">
        <v>164.23</v>
      </c>
      <c r="H2454" s="3"/>
      <c r="I2454" s="1" t="s">
        <v>83</v>
      </c>
      <c r="J2454" s="1" t="s">
        <v>175</v>
      </c>
      <c r="K2454" s="1" t="s">
        <v>12</v>
      </c>
      <c r="L2454" s="1" t="s">
        <v>14</v>
      </c>
    </row>
    <row r="2455" spans="1:12" x14ac:dyDescent="0.2">
      <c r="A2455" s="1" t="s">
        <v>234</v>
      </c>
      <c r="B2455" s="1" t="s">
        <v>13</v>
      </c>
      <c r="C2455" s="2">
        <v>43644</v>
      </c>
      <c r="D2455" s="1" t="s">
        <v>138</v>
      </c>
      <c r="E2455" s="1"/>
      <c r="F2455" s="1" t="s">
        <v>1815</v>
      </c>
      <c r="G2455" s="3">
        <v>276.66000000000003</v>
      </c>
      <c r="H2455" s="3"/>
      <c r="I2455" s="1" t="s">
        <v>87</v>
      </c>
      <c r="J2455" s="1" t="s">
        <v>253</v>
      </c>
      <c r="K2455" s="1" t="s">
        <v>84</v>
      </c>
      <c r="L2455" s="1" t="s">
        <v>241</v>
      </c>
    </row>
    <row r="2456" spans="1:12" x14ac:dyDescent="0.2">
      <c r="A2456" s="1" t="s">
        <v>234</v>
      </c>
      <c r="B2456" s="1" t="s">
        <v>13</v>
      </c>
      <c r="C2456" s="2">
        <v>43644</v>
      </c>
      <c r="D2456" s="1" t="s">
        <v>138</v>
      </c>
      <c r="E2456" s="1"/>
      <c r="F2456" s="1" t="s">
        <v>1862</v>
      </c>
      <c r="G2456" s="3">
        <v>325.76</v>
      </c>
      <c r="H2456" s="3"/>
      <c r="I2456" s="1" t="s">
        <v>119</v>
      </c>
      <c r="J2456" s="1" t="s">
        <v>86</v>
      </c>
      <c r="K2456" s="1" t="s">
        <v>12</v>
      </c>
      <c r="L2456" s="1" t="s">
        <v>100</v>
      </c>
    </row>
    <row r="2457" spans="1:12" x14ac:dyDescent="0.2">
      <c r="A2457" s="1" t="s">
        <v>234</v>
      </c>
      <c r="B2457" s="1" t="s">
        <v>13</v>
      </c>
      <c r="C2457" s="2">
        <v>43644</v>
      </c>
      <c r="D2457" s="1" t="s">
        <v>138</v>
      </c>
      <c r="E2457" s="1"/>
      <c r="F2457" s="1" t="s">
        <v>1863</v>
      </c>
      <c r="G2457" s="3">
        <v>249.37</v>
      </c>
      <c r="H2457" s="3"/>
      <c r="I2457" s="1" t="s">
        <v>119</v>
      </c>
      <c r="J2457" s="1" t="s">
        <v>86</v>
      </c>
      <c r="K2457" s="1" t="s">
        <v>12</v>
      </c>
      <c r="L2457" s="1" t="s">
        <v>94</v>
      </c>
    </row>
    <row r="2458" spans="1:12" x14ac:dyDescent="0.2">
      <c r="A2458" s="1" t="s">
        <v>234</v>
      </c>
      <c r="B2458" s="1" t="s">
        <v>13</v>
      </c>
      <c r="C2458" s="2">
        <v>43644</v>
      </c>
      <c r="D2458" s="1" t="s">
        <v>138</v>
      </c>
      <c r="E2458" s="1"/>
      <c r="F2458" s="1" t="s">
        <v>1864</v>
      </c>
      <c r="G2458" s="3">
        <v>912.66</v>
      </c>
      <c r="H2458" s="3"/>
      <c r="I2458" s="1" t="s">
        <v>119</v>
      </c>
      <c r="J2458" s="1" t="s">
        <v>86</v>
      </c>
      <c r="K2458" s="1" t="s">
        <v>12</v>
      </c>
      <c r="L2458" s="1" t="s">
        <v>34</v>
      </c>
    </row>
    <row r="2459" spans="1:12" x14ac:dyDescent="0.2">
      <c r="A2459" s="1" t="s">
        <v>234</v>
      </c>
      <c r="B2459" s="1" t="s">
        <v>13</v>
      </c>
      <c r="C2459" s="2">
        <v>43644</v>
      </c>
      <c r="D2459" s="1" t="s">
        <v>138</v>
      </c>
      <c r="E2459" s="1"/>
      <c r="F2459" s="1" t="s">
        <v>1865</v>
      </c>
      <c r="G2459" s="3">
        <v>530.73</v>
      </c>
      <c r="H2459" s="3"/>
      <c r="I2459" s="1" t="s">
        <v>177</v>
      </c>
      <c r="J2459" s="1" t="s">
        <v>178</v>
      </c>
      <c r="K2459" s="1" t="s">
        <v>12</v>
      </c>
      <c r="L2459" s="1" t="s">
        <v>349</v>
      </c>
    </row>
    <row r="2460" spans="1:12" x14ac:dyDescent="0.2">
      <c r="A2460" s="1" t="s">
        <v>234</v>
      </c>
      <c r="B2460" s="1" t="s">
        <v>13</v>
      </c>
      <c r="C2460" s="2">
        <v>43644</v>
      </c>
      <c r="D2460" s="1" t="s">
        <v>138</v>
      </c>
      <c r="E2460" s="1"/>
      <c r="F2460" s="1" t="s">
        <v>1787</v>
      </c>
      <c r="G2460" s="3">
        <v>124.55</v>
      </c>
      <c r="H2460" s="3"/>
      <c r="I2460" s="1" t="s">
        <v>83</v>
      </c>
      <c r="J2460" s="1" t="s">
        <v>176</v>
      </c>
      <c r="K2460" s="1" t="s">
        <v>84</v>
      </c>
      <c r="L2460" s="1" t="s">
        <v>409</v>
      </c>
    </row>
    <row r="2461" spans="1:12" x14ac:dyDescent="0.2">
      <c r="A2461" s="1" t="s">
        <v>234</v>
      </c>
      <c r="B2461" s="1" t="s">
        <v>13</v>
      </c>
      <c r="C2461" s="2">
        <v>43644</v>
      </c>
      <c r="D2461" s="1" t="s">
        <v>138</v>
      </c>
      <c r="E2461" s="1"/>
      <c r="F2461" s="1" t="s">
        <v>1787</v>
      </c>
      <c r="G2461" s="3">
        <v>184.93</v>
      </c>
      <c r="H2461" s="3"/>
      <c r="I2461" s="1" t="s">
        <v>119</v>
      </c>
      <c r="J2461" s="1" t="s">
        <v>86</v>
      </c>
      <c r="K2461" s="1" t="s">
        <v>84</v>
      </c>
      <c r="L2461" s="1" t="s">
        <v>409</v>
      </c>
    </row>
    <row r="2462" spans="1:12" x14ac:dyDescent="0.2">
      <c r="A2462" s="1" t="s">
        <v>234</v>
      </c>
      <c r="B2462" s="1" t="s">
        <v>13</v>
      </c>
      <c r="C2462" s="2">
        <v>43644</v>
      </c>
      <c r="D2462" s="1" t="s">
        <v>138</v>
      </c>
      <c r="E2462" s="1"/>
      <c r="F2462" s="1" t="s">
        <v>1866</v>
      </c>
      <c r="G2462" s="3">
        <v>1430.11</v>
      </c>
      <c r="H2462" s="3"/>
      <c r="I2462" s="1" t="s">
        <v>106</v>
      </c>
      <c r="J2462" s="1" t="s">
        <v>122</v>
      </c>
      <c r="K2462" s="1" t="s">
        <v>12</v>
      </c>
      <c r="L2462" s="1" t="s">
        <v>16</v>
      </c>
    </row>
    <row r="2463" spans="1:12" x14ac:dyDescent="0.2">
      <c r="A2463" s="1" t="s">
        <v>234</v>
      </c>
      <c r="B2463" s="1" t="s">
        <v>13</v>
      </c>
      <c r="C2463" s="2">
        <v>43644</v>
      </c>
      <c r="D2463" s="1" t="s">
        <v>138</v>
      </c>
      <c r="E2463" s="1"/>
      <c r="F2463" s="1" t="s">
        <v>1752</v>
      </c>
      <c r="G2463" s="3">
        <v>24.91</v>
      </c>
      <c r="H2463" s="3"/>
      <c r="I2463" s="1" t="s">
        <v>106</v>
      </c>
      <c r="J2463" s="1" t="s">
        <v>121</v>
      </c>
      <c r="K2463" s="1" t="s">
        <v>12</v>
      </c>
      <c r="L2463" s="1" t="s">
        <v>79</v>
      </c>
    </row>
    <row r="2464" spans="1:12" x14ac:dyDescent="0.2">
      <c r="A2464" s="1" t="s">
        <v>234</v>
      </c>
      <c r="B2464" s="1" t="s">
        <v>13</v>
      </c>
      <c r="C2464" s="2">
        <v>43644</v>
      </c>
      <c r="D2464" s="1" t="s">
        <v>138</v>
      </c>
      <c r="E2464" s="1"/>
      <c r="F2464" s="1" t="s">
        <v>1762</v>
      </c>
      <c r="G2464" s="3">
        <v>500</v>
      </c>
      <c r="H2464" s="3"/>
      <c r="I2464" s="1" t="s">
        <v>87</v>
      </c>
      <c r="J2464" s="1" t="s">
        <v>116</v>
      </c>
      <c r="K2464" s="1" t="s">
        <v>84</v>
      </c>
      <c r="L2464" s="1" t="s">
        <v>29</v>
      </c>
    </row>
    <row r="2465" spans="1:12" x14ac:dyDescent="0.2">
      <c r="A2465" s="1" t="s">
        <v>234</v>
      </c>
      <c r="B2465" s="1" t="s">
        <v>13</v>
      </c>
      <c r="C2465" s="2">
        <v>43644</v>
      </c>
      <c r="D2465" s="1" t="s">
        <v>138</v>
      </c>
      <c r="E2465" s="1"/>
      <c r="F2465" s="1" t="s">
        <v>1867</v>
      </c>
      <c r="G2465" s="3">
        <v>399.72</v>
      </c>
      <c r="H2465" s="3"/>
      <c r="I2465" s="1" t="s">
        <v>87</v>
      </c>
      <c r="J2465" s="1" t="s">
        <v>253</v>
      </c>
      <c r="K2465" s="1" t="s">
        <v>12</v>
      </c>
      <c r="L2465" s="1" t="s">
        <v>74</v>
      </c>
    </row>
    <row r="2466" spans="1:12" x14ac:dyDescent="0.2">
      <c r="A2466" s="1" t="s">
        <v>234</v>
      </c>
      <c r="B2466" s="1" t="s">
        <v>13</v>
      </c>
      <c r="C2466" s="2">
        <v>43644</v>
      </c>
      <c r="D2466" s="1" t="s">
        <v>138</v>
      </c>
      <c r="E2466" s="1"/>
      <c r="F2466" s="1" t="s">
        <v>1868</v>
      </c>
      <c r="G2466" s="3">
        <v>867.28</v>
      </c>
      <c r="H2466" s="3"/>
      <c r="I2466" s="1" t="s">
        <v>119</v>
      </c>
      <c r="J2466" s="1" t="s">
        <v>86</v>
      </c>
      <c r="K2466" s="1" t="s">
        <v>12</v>
      </c>
      <c r="L2466" s="1" t="s">
        <v>456</v>
      </c>
    </row>
    <row r="2467" spans="1:12" x14ac:dyDescent="0.2">
      <c r="A2467" s="1" t="s">
        <v>234</v>
      </c>
      <c r="B2467" s="1" t="s">
        <v>13</v>
      </c>
      <c r="C2467" s="2">
        <v>43644</v>
      </c>
      <c r="D2467" s="1" t="s">
        <v>138</v>
      </c>
      <c r="E2467" s="1"/>
      <c r="F2467" s="1" t="s">
        <v>1869</v>
      </c>
      <c r="G2467" s="3">
        <v>1216.9100000000001</v>
      </c>
      <c r="H2467" s="3"/>
      <c r="I2467" s="1" t="s">
        <v>83</v>
      </c>
      <c r="J2467" s="1" t="s">
        <v>176</v>
      </c>
      <c r="K2467" s="1" t="s">
        <v>12</v>
      </c>
      <c r="L2467" s="1" t="s">
        <v>38</v>
      </c>
    </row>
    <row r="2468" spans="1:12" x14ac:dyDescent="0.2">
      <c r="A2468" s="1" t="s">
        <v>234</v>
      </c>
      <c r="B2468" s="1" t="s">
        <v>13</v>
      </c>
      <c r="C2468" s="2">
        <v>43644</v>
      </c>
      <c r="D2468" s="1" t="s">
        <v>138</v>
      </c>
      <c r="E2468" s="1"/>
      <c r="F2468" s="1" t="s">
        <v>1795</v>
      </c>
      <c r="G2468" s="3">
        <v>49.25</v>
      </c>
      <c r="H2468" s="3"/>
      <c r="I2468" s="1" t="s">
        <v>83</v>
      </c>
      <c r="J2468" s="1" t="s">
        <v>174</v>
      </c>
      <c r="K2468" s="1" t="s">
        <v>12</v>
      </c>
      <c r="L2468" s="1" t="s">
        <v>14</v>
      </c>
    </row>
    <row r="2469" spans="1:12" x14ac:dyDescent="0.2">
      <c r="A2469" s="1" t="s">
        <v>234</v>
      </c>
      <c r="B2469" s="1" t="s">
        <v>13</v>
      </c>
      <c r="C2469" s="2">
        <v>43644</v>
      </c>
      <c r="D2469" s="1" t="s">
        <v>138</v>
      </c>
      <c r="E2469" s="1"/>
      <c r="F2469" s="1" t="s">
        <v>1870</v>
      </c>
      <c r="G2469" s="3">
        <v>251.99</v>
      </c>
      <c r="H2469" s="3"/>
      <c r="I2469" s="1" t="s">
        <v>119</v>
      </c>
      <c r="J2469" s="1" t="s">
        <v>86</v>
      </c>
      <c r="K2469" s="1" t="s">
        <v>12</v>
      </c>
      <c r="L2469" s="1" t="s">
        <v>294</v>
      </c>
    </row>
    <row r="2470" spans="1:12" x14ac:dyDescent="0.2">
      <c r="A2470" s="1" t="s">
        <v>234</v>
      </c>
      <c r="B2470" s="1" t="s">
        <v>13</v>
      </c>
      <c r="C2470" s="2">
        <v>43644</v>
      </c>
      <c r="D2470" s="1" t="s">
        <v>138</v>
      </c>
      <c r="E2470" s="1"/>
      <c r="F2470" s="1" t="s">
        <v>1871</v>
      </c>
      <c r="G2470" s="3">
        <v>1161.1600000000001</v>
      </c>
      <c r="H2470" s="3"/>
      <c r="I2470" s="1" t="s">
        <v>119</v>
      </c>
      <c r="J2470" s="1" t="s">
        <v>86</v>
      </c>
      <c r="K2470" s="1" t="s">
        <v>12</v>
      </c>
      <c r="L2470" s="1" t="s">
        <v>88</v>
      </c>
    </row>
    <row r="2471" spans="1:12" x14ac:dyDescent="0.2">
      <c r="A2471" s="1" t="s">
        <v>234</v>
      </c>
      <c r="B2471" s="1" t="s">
        <v>13</v>
      </c>
      <c r="C2471" s="2">
        <v>43644</v>
      </c>
      <c r="D2471" s="1" t="s">
        <v>138</v>
      </c>
      <c r="E2471" s="1"/>
      <c r="F2471" s="1" t="s">
        <v>1792</v>
      </c>
      <c r="G2471" s="3">
        <v>278.7</v>
      </c>
      <c r="H2471" s="3"/>
      <c r="I2471" s="1" t="s">
        <v>83</v>
      </c>
      <c r="J2471" s="1" t="s">
        <v>391</v>
      </c>
      <c r="K2471" s="1" t="s">
        <v>12</v>
      </c>
      <c r="L2471" s="1" t="s">
        <v>17</v>
      </c>
    </row>
    <row r="2472" spans="1:12" x14ac:dyDescent="0.2">
      <c r="A2472" s="1" t="s">
        <v>234</v>
      </c>
      <c r="B2472" s="1" t="s">
        <v>13</v>
      </c>
      <c r="C2472" s="2">
        <v>43644</v>
      </c>
      <c r="D2472" s="1" t="s">
        <v>138</v>
      </c>
      <c r="E2472" s="1"/>
      <c r="F2472" s="1" t="s">
        <v>1872</v>
      </c>
      <c r="G2472" s="3">
        <v>632.26</v>
      </c>
      <c r="H2472" s="3"/>
      <c r="I2472" s="1" t="s">
        <v>119</v>
      </c>
      <c r="J2472" s="1" t="s">
        <v>86</v>
      </c>
      <c r="K2472" s="1" t="s">
        <v>12</v>
      </c>
      <c r="L2472" s="1" t="s">
        <v>342</v>
      </c>
    </row>
    <row r="2473" spans="1:12" x14ac:dyDescent="0.2">
      <c r="A2473" s="1" t="s">
        <v>234</v>
      </c>
      <c r="B2473" s="1" t="s">
        <v>13</v>
      </c>
      <c r="C2473" s="2">
        <v>43644</v>
      </c>
      <c r="D2473" s="1" t="s">
        <v>138</v>
      </c>
      <c r="E2473" s="1"/>
      <c r="F2473" s="1" t="s">
        <v>1773</v>
      </c>
      <c r="G2473" s="3">
        <v>338.64</v>
      </c>
      <c r="H2473" s="3"/>
      <c r="I2473" s="1" t="s">
        <v>179</v>
      </c>
      <c r="J2473" s="1" t="s">
        <v>89</v>
      </c>
      <c r="K2473" s="1" t="s">
        <v>12</v>
      </c>
      <c r="L2473" s="1" t="s">
        <v>49</v>
      </c>
    </row>
    <row r="2474" spans="1:12" x14ac:dyDescent="0.2">
      <c r="A2474" s="1" t="s">
        <v>234</v>
      </c>
      <c r="B2474" s="1" t="s">
        <v>13</v>
      </c>
      <c r="C2474" s="2">
        <v>43644</v>
      </c>
      <c r="D2474" s="1" t="s">
        <v>138</v>
      </c>
      <c r="E2474" s="1"/>
      <c r="F2474" s="1" t="s">
        <v>1790</v>
      </c>
      <c r="G2474" s="3">
        <v>75.680000000000007</v>
      </c>
      <c r="H2474" s="3"/>
      <c r="I2474" s="1" t="s">
        <v>123</v>
      </c>
      <c r="J2474" s="1" t="s">
        <v>124</v>
      </c>
      <c r="K2474" s="1" t="s">
        <v>84</v>
      </c>
      <c r="L2474" s="1" t="s">
        <v>51</v>
      </c>
    </row>
    <row r="2475" spans="1:12" x14ac:dyDescent="0.2">
      <c r="A2475" s="1" t="s">
        <v>234</v>
      </c>
      <c r="B2475" s="1" t="s">
        <v>13</v>
      </c>
      <c r="C2475" s="2">
        <v>43644</v>
      </c>
      <c r="D2475" s="1" t="s">
        <v>138</v>
      </c>
      <c r="E2475" s="1"/>
      <c r="F2475" s="1" t="s">
        <v>1873</v>
      </c>
      <c r="G2475" s="3">
        <v>1904.54</v>
      </c>
      <c r="H2475" s="3"/>
      <c r="I2475" s="1" t="s">
        <v>119</v>
      </c>
      <c r="J2475" s="1" t="s">
        <v>86</v>
      </c>
      <c r="K2475" s="1" t="s">
        <v>12</v>
      </c>
      <c r="L2475" s="1" t="s">
        <v>397</v>
      </c>
    </row>
    <row r="2476" spans="1:12" x14ac:dyDescent="0.2">
      <c r="A2476" s="1" t="s">
        <v>234</v>
      </c>
      <c r="B2476" s="1" t="s">
        <v>13</v>
      </c>
      <c r="C2476" s="2">
        <v>43644</v>
      </c>
      <c r="D2476" s="1" t="s">
        <v>138</v>
      </c>
      <c r="E2476" s="1"/>
      <c r="F2476" s="1" t="s">
        <v>1747</v>
      </c>
      <c r="G2476" s="3">
        <v>237.97</v>
      </c>
      <c r="H2476" s="3"/>
      <c r="I2476" s="1" t="s">
        <v>119</v>
      </c>
      <c r="J2476" s="1" t="s">
        <v>86</v>
      </c>
      <c r="K2476" s="1" t="s">
        <v>12</v>
      </c>
      <c r="L2476" s="1" t="s">
        <v>33</v>
      </c>
    </row>
    <row r="2477" spans="1:12" x14ac:dyDescent="0.2">
      <c r="A2477" s="1" t="s">
        <v>234</v>
      </c>
      <c r="B2477" s="1" t="s">
        <v>13</v>
      </c>
      <c r="C2477" s="2">
        <v>43644</v>
      </c>
      <c r="D2477" s="1" t="s">
        <v>138</v>
      </c>
      <c r="E2477" s="1"/>
      <c r="F2477" s="1" t="s">
        <v>1874</v>
      </c>
      <c r="G2477" s="3">
        <v>806.12</v>
      </c>
      <c r="H2477" s="3"/>
      <c r="I2477" s="1" t="s">
        <v>179</v>
      </c>
      <c r="J2477" s="1" t="s">
        <v>89</v>
      </c>
      <c r="K2477" s="1" t="s">
        <v>12</v>
      </c>
      <c r="L2477" s="1" t="s">
        <v>483</v>
      </c>
    </row>
    <row r="2478" spans="1:12" x14ac:dyDescent="0.2">
      <c r="A2478" s="1" t="s">
        <v>234</v>
      </c>
      <c r="B2478" s="1" t="s">
        <v>13</v>
      </c>
      <c r="C2478" s="2">
        <v>43644</v>
      </c>
      <c r="D2478" s="1" t="s">
        <v>138</v>
      </c>
      <c r="E2478" s="1"/>
      <c r="F2478" s="1" t="s">
        <v>1821</v>
      </c>
      <c r="G2478" s="3">
        <v>391.38</v>
      </c>
      <c r="H2478" s="3"/>
      <c r="I2478" s="1" t="s">
        <v>123</v>
      </c>
      <c r="J2478" s="1" t="s">
        <v>124</v>
      </c>
      <c r="K2478" s="1" t="s">
        <v>12</v>
      </c>
      <c r="L2478" s="1" t="s">
        <v>1592</v>
      </c>
    </row>
    <row r="2479" spans="1:12" x14ac:dyDescent="0.2">
      <c r="A2479" s="1" t="s">
        <v>234</v>
      </c>
      <c r="B2479" s="1" t="s">
        <v>13</v>
      </c>
      <c r="C2479" s="2">
        <v>43644</v>
      </c>
      <c r="D2479" s="1" t="s">
        <v>138</v>
      </c>
      <c r="E2479" s="1"/>
      <c r="F2479" s="1" t="s">
        <v>1875</v>
      </c>
      <c r="G2479" s="3">
        <v>1357.65</v>
      </c>
      <c r="H2479" s="3"/>
      <c r="I2479" s="1" t="s">
        <v>106</v>
      </c>
      <c r="J2479" s="1" t="s">
        <v>121</v>
      </c>
      <c r="K2479" s="1" t="s">
        <v>12</v>
      </c>
      <c r="L2479" s="1" t="s">
        <v>23</v>
      </c>
    </row>
    <row r="2480" spans="1:12" x14ac:dyDescent="0.2">
      <c r="A2480" s="1" t="s">
        <v>234</v>
      </c>
      <c r="B2480" s="1" t="s">
        <v>13</v>
      </c>
      <c r="C2480" s="2">
        <v>43644</v>
      </c>
      <c r="D2480" s="1" t="s">
        <v>138</v>
      </c>
      <c r="E2480" s="1"/>
      <c r="F2480" s="1" t="s">
        <v>1789</v>
      </c>
      <c r="G2480" s="3">
        <v>1599.79</v>
      </c>
      <c r="H2480" s="3"/>
      <c r="I2480" s="1" t="s">
        <v>83</v>
      </c>
      <c r="J2480" s="1" t="s">
        <v>243</v>
      </c>
      <c r="K2480" s="1" t="s">
        <v>12</v>
      </c>
      <c r="L2480" s="1" t="s">
        <v>57</v>
      </c>
    </row>
    <row r="2481" spans="1:12" x14ac:dyDescent="0.2">
      <c r="A2481" s="1" t="s">
        <v>234</v>
      </c>
      <c r="B2481" s="1" t="s">
        <v>13</v>
      </c>
      <c r="C2481" s="2">
        <v>43644</v>
      </c>
      <c r="D2481" s="1" t="s">
        <v>138</v>
      </c>
      <c r="E2481" s="1"/>
      <c r="F2481" s="1" t="s">
        <v>1876</v>
      </c>
      <c r="G2481" s="3">
        <v>1286.56</v>
      </c>
      <c r="H2481" s="3"/>
      <c r="I2481" s="1" t="s">
        <v>119</v>
      </c>
      <c r="J2481" s="1" t="s">
        <v>86</v>
      </c>
      <c r="K2481" s="1" t="s">
        <v>12</v>
      </c>
      <c r="L2481" s="1" t="s">
        <v>52</v>
      </c>
    </row>
    <row r="2482" spans="1:12" x14ac:dyDescent="0.2">
      <c r="A2482" s="1" t="s">
        <v>234</v>
      </c>
      <c r="B2482" s="1" t="s">
        <v>13</v>
      </c>
      <c r="C2482" s="2">
        <v>43644</v>
      </c>
      <c r="D2482" s="1" t="s">
        <v>138</v>
      </c>
      <c r="E2482" s="1"/>
      <c r="F2482" s="1" t="s">
        <v>1877</v>
      </c>
      <c r="G2482" s="3">
        <v>196.14</v>
      </c>
      <c r="H2482" s="3"/>
      <c r="I2482" s="1" t="s">
        <v>119</v>
      </c>
      <c r="J2482" s="1" t="s">
        <v>86</v>
      </c>
      <c r="K2482" s="1" t="s">
        <v>12</v>
      </c>
      <c r="L2482" s="1" t="s">
        <v>494</v>
      </c>
    </row>
    <row r="2483" spans="1:12" x14ac:dyDescent="0.2">
      <c r="A2483" s="1" t="s">
        <v>234</v>
      </c>
      <c r="B2483" s="1" t="s">
        <v>13</v>
      </c>
      <c r="C2483" s="2">
        <v>43644</v>
      </c>
      <c r="D2483" s="1" t="s">
        <v>138</v>
      </c>
      <c r="E2483" s="1"/>
      <c r="F2483" s="1" t="s">
        <v>1827</v>
      </c>
      <c r="G2483" s="3">
        <v>379.39</v>
      </c>
      <c r="H2483" s="3"/>
      <c r="I2483" s="1" t="s">
        <v>185</v>
      </c>
      <c r="J2483" s="1" t="s">
        <v>126</v>
      </c>
      <c r="K2483" s="1" t="s">
        <v>12</v>
      </c>
      <c r="L2483" s="1" t="s">
        <v>261</v>
      </c>
    </row>
    <row r="2484" spans="1:12" x14ac:dyDescent="0.2">
      <c r="A2484" s="1" t="s">
        <v>234</v>
      </c>
      <c r="B2484" s="1" t="s">
        <v>13</v>
      </c>
      <c r="C2484" s="2">
        <v>43644</v>
      </c>
      <c r="D2484" s="1" t="s">
        <v>138</v>
      </c>
      <c r="E2484" s="1"/>
      <c r="F2484" s="1" t="s">
        <v>1878</v>
      </c>
      <c r="G2484" s="3">
        <v>909.09</v>
      </c>
      <c r="H2484" s="3"/>
      <c r="I2484" s="1" t="s">
        <v>83</v>
      </c>
      <c r="J2484" s="1" t="s">
        <v>176</v>
      </c>
      <c r="K2484" s="1" t="s">
        <v>12</v>
      </c>
      <c r="L2484" s="1" t="s">
        <v>98</v>
      </c>
    </row>
    <row r="2485" spans="1:12" x14ac:dyDescent="0.2">
      <c r="A2485" s="1" t="s">
        <v>234</v>
      </c>
      <c r="B2485" s="1" t="s">
        <v>13</v>
      </c>
      <c r="C2485" s="2">
        <v>43644</v>
      </c>
      <c r="D2485" s="1" t="s">
        <v>138</v>
      </c>
      <c r="E2485" s="1"/>
      <c r="F2485" s="1" t="s">
        <v>1879</v>
      </c>
      <c r="G2485" s="3">
        <v>909.97</v>
      </c>
      <c r="H2485" s="3"/>
      <c r="I2485" s="1" t="s">
        <v>83</v>
      </c>
      <c r="J2485" s="1" t="s">
        <v>176</v>
      </c>
      <c r="K2485" s="1" t="s">
        <v>12</v>
      </c>
      <c r="L2485" s="1" t="s">
        <v>347</v>
      </c>
    </row>
    <row r="2486" spans="1:12" x14ac:dyDescent="0.2">
      <c r="A2486" s="1" t="s">
        <v>234</v>
      </c>
      <c r="B2486" s="1" t="s">
        <v>13</v>
      </c>
      <c r="C2486" s="2">
        <v>43644</v>
      </c>
      <c r="D2486" s="1" t="s">
        <v>138</v>
      </c>
      <c r="E2486" s="1"/>
      <c r="F2486" s="1" t="s">
        <v>1744</v>
      </c>
      <c r="G2486" s="3">
        <v>809.55</v>
      </c>
      <c r="H2486" s="3"/>
      <c r="I2486" s="1" t="s">
        <v>87</v>
      </c>
      <c r="J2486" s="1" t="s">
        <v>116</v>
      </c>
      <c r="K2486" s="1" t="s">
        <v>12</v>
      </c>
      <c r="L2486" s="1" t="s">
        <v>68</v>
      </c>
    </row>
    <row r="2487" spans="1:12" x14ac:dyDescent="0.2">
      <c r="A2487" s="1" t="s">
        <v>234</v>
      </c>
      <c r="B2487" s="1" t="s">
        <v>13</v>
      </c>
      <c r="C2487" s="2">
        <v>43644</v>
      </c>
      <c r="D2487" s="1" t="s">
        <v>138</v>
      </c>
      <c r="E2487" s="1"/>
      <c r="F2487" s="1" t="s">
        <v>1782</v>
      </c>
      <c r="G2487" s="3">
        <v>1033.96</v>
      </c>
      <c r="H2487" s="3"/>
      <c r="I2487" s="1" t="s">
        <v>87</v>
      </c>
      <c r="J2487" s="1" t="s">
        <v>253</v>
      </c>
      <c r="K2487" s="1" t="s">
        <v>84</v>
      </c>
      <c r="L2487" s="1" t="s">
        <v>63</v>
      </c>
    </row>
    <row r="2488" spans="1:12" x14ac:dyDescent="0.2">
      <c r="A2488" s="1" t="s">
        <v>234</v>
      </c>
      <c r="B2488" s="1" t="s">
        <v>13</v>
      </c>
      <c r="C2488" s="2">
        <v>43644</v>
      </c>
      <c r="D2488" s="1" t="s">
        <v>138</v>
      </c>
      <c r="E2488" s="1"/>
      <c r="F2488" s="1" t="s">
        <v>1880</v>
      </c>
      <c r="G2488" s="3">
        <v>1261.8800000000001</v>
      </c>
      <c r="H2488" s="3"/>
      <c r="I2488" s="1" t="s">
        <v>83</v>
      </c>
      <c r="J2488" s="1" t="s">
        <v>176</v>
      </c>
      <c r="K2488" s="1" t="s">
        <v>12</v>
      </c>
      <c r="L2488" s="1" t="s">
        <v>405</v>
      </c>
    </row>
    <row r="2489" spans="1:12" x14ac:dyDescent="0.2">
      <c r="A2489" s="1" t="s">
        <v>234</v>
      </c>
      <c r="B2489" s="1" t="s">
        <v>13</v>
      </c>
      <c r="C2489" s="2">
        <v>43644</v>
      </c>
      <c r="D2489" s="1" t="s">
        <v>138</v>
      </c>
      <c r="E2489" s="1"/>
      <c r="F2489" s="1" t="s">
        <v>1881</v>
      </c>
      <c r="G2489" s="3">
        <v>225.87</v>
      </c>
      <c r="H2489" s="3"/>
      <c r="I2489" s="1" t="s">
        <v>119</v>
      </c>
      <c r="J2489" s="1" t="s">
        <v>86</v>
      </c>
      <c r="K2489" s="1" t="s">
        <v>12</v>
      </c>
      <c r="L2489" s="1" t="s">
        <v>45</v>
      </c>
    </row>
    <row r="2490" spans="1:12" x14ac:dyDescent="0.2">
      <c r="A2490" s="1" t="s">
        <v>234</v>
      </c>
      <c r="B2490" s="1" t="s">
        <v>13</v>
      </c>
      <c r="C2490" s="2">
        <v>43644</v>
      </c>
      <c r="D2490" s="1" t="s">
        <v>138</v>
      </c>
      <c r="E2490" s="1"/>
      <c r="F2490" s="1" t="s">
        <v>1882</v>
      </c>
      <c r="G2490" s="3">
        <v>1379.97</v>
      </c>
      <c r="H2490" s="3"/>
      <c r="I2490" s="1" t="s">
        <v>106</v>
      </c>
      <c r="J2490" s="1" t="s">
        <v>122</v>
      </c>
      <c r="K2490" s="1" t="s">
        <v>12</v>
      </c>
      <c r="L2490" s="1" t="s">
        <v>27</v>
      </c>
    </row>
    <row r="2491" spans="1:12" x14ac:dyDescent="0.2">
      <c r="A2491" s="1" t="s">
        <v>234</v>
      </c>
      <c r="B2491" s="1" t="s">
        <v>13</v>
      </c>
      <c r="C2491" s="2">
        <v>43644</v>
      </c>
      <c r="D2491" s="1" t="s">
        <v>138</v>
      </c>
      <c r="E2491" s="1"/>
      <c r="F2491" s="1" t="s">
        <v>1883</v>
      </c>
      <c r="G2491" s="3">
        <v>1219.92</v>
      </c>
      <c r="H2491" s="3"/>
      <c r="I2491" s="1" t="s">
        <v>120</v>
      </c>
      <c r="J2491" s="1" t="s">
        <v>171</v>
      </c>
      <c r="K2491" s="1" t="s">
        <v>12</v>
      </c>
      <c r="L2491" s="1" t="s">
        <v>473</v>
      </c>
    </row>
    <row r="2492" spans="1:12" x14ac:dyDescent="0.2">
      <c r="A2492" s="1" t="s">
        <v>234</v>
      </c>
      <c r="B2492" s="1" t="s">
        <v>13</v>
      </c>
      <c r="C2492" s="2">
        <v>43644</v>
      </c>
      <c r="D2492" s="1" t="s">
        <v>138</v>
      </c>
      <c r="E2492" s="1"/>
      <c r="F2492" s="1" t="s">
        <v>1884</v>
      </c>
      <c r="G2492" s="3">
        <v>249.72</v>
      </c>
      <c r="H2492" s="3"/>
      <c r="I2492" s="1" t="s">
        <v>119</v>
      </c>
      <c r="J2492" s="1" t="s">
        <v>86</v>
      </c>
      <c r="K2492" s="1" t="s">
        <v>12</v>
      </c>
      <c r="L2492" s="1" t="s">
        <v>446</v>
      </c>
    </row>
    <row r="2493" spans="1:12" x14ac:dyDescent="0.2">
      <c r="A2493" s="1" t="s">
        <v>234</v>
      </c>
      <c r="B2493" s="1" t="s">
        <v>13</v>
      </c>
      <c r="C2493" s="2">
        <v>43644</v>
      </c>
      <c r="D2493" s="1" t="s">
        <v>138</v>
      </c>
      <c r="E2493" s="1"/>
      <c r="F2493" s="1" t="s">
        <v>1885</v>
      </c>
      <c r="G2493" s="3">
        <v>1433.88</v>
      </c>
      <c r="H2493" s="3"/>
      <c r="I2493" s="1" t="s">
        <v>119</v>
      </c>
      <c r="J2493" s="1" t="s">
        <v>86</v>
      </c>
      <c r="K2493" s="1" t="s">
        <v>12</v>
      </c>
      <c r="L2493" s="1" t="s">
        <v>31</v>
      </c>
    </row>
    <row r="2494" spans="1:12" x14ac:dyDescent="0.2">
      <c r="A2494" s="1" t="s">
        <v>234</v>
      </c>
      <c r="B2494" s="1" t="s">
        <v>13</v>
      </c>
      <c r="C2494" s="2">
        <v>43644</v>
      </c>
      <c r="D2494" s="1" t="s">
        <v>138</v>
      </c>
      <c r="E2494" s="1"/>
      <c r="F2494" s="1" t="s">
        <v>1743</v>
      </c>
      <c r="G2494" s="3">
        <v>620.65</v>
      </c>
      <c r="H2494" s="3"/>
      <c r="I2494" s="1" t="s">
        <v>106</v>
      </c>
      <c r="J2494" s="1" t="s">
        <v>107</v>
      </c>
      <c r="K2494" s="1" t="s">
        <v>12</v>
      </c>
      <c r="L2494" s="1" t="s">
        <v>25</v>
      </c>
    </row>
    <row r="2495" spans="1:12" x14ac:dyDescent="0.2">
      <c r="A2495" s="1" t="s">
        <v>234</v>
      </c>
      <c r="B2495" s="1" t="s">
        <v>13</v>
      </c>
      <c r="C2495" s="2">
        <v>43644</v>
      </c>
      <c r="D2495" s="1" t="s">
        <v>138</v>
      </c>
      <c r="E2495" s="1"/>
      <c r="F2495" s="1" t="s">
        <v>1756</v>
      </c>
      <c r="G2495" s="3">
        <v>1755.57</v>
      </c>
      <c r="H2495" s="3"/>
      <c r="I2495" s="1" t="s">
        <v>106</v>
      </c>
      <c r="J2495" s="1" t="s">
        <v>121</v>
      </c>
      <c r="K2495" s="1" t="s">
        <v>12</v>
      </c>
      <c r="L2495" s="1" t="s">
        <v>313</v>
      </c>
    </row>
    <row r="2496" spans="1:12" x14ac:dyDescent="0.2">
      <c r="A2496" s="1" t="s">
        <v>234</v>
      </c>
      <c r="B2496" s="1" t="s">
        <v>13</v>
      </c>
      <c r="C2496" s="2">
        <v>43644</v>
      </c>
      <c r="D2496" s="1" t="s">
        <v>138</v>
      </c>
      <c r="E2496" s="1"/>
      <c r="F2496" s="1" t="s">
        <v>1886</v>
      </c>
      <c r="G2496" s="3">
        <v>1667.84</v>
      </c>
      <c r="H2496" s="3"/>
      <c r="I2496" s="1" t="s">
        <v>87</v>
      </c>
      <c r="J2496" s="1" t="s">
        <v>116</v>
      </c>
      <c r="K2496" s="1" t="s">
        <v>12</v>
      </c>
      <c r="L2496" s="1" t="s">
        <v>37</v>
      </c>
    </row>
    <row r="2497" spans="1:12" x14ac:dyDescent="0.2">
      <c r="A2497" s="1" t="s">
        <v>234</v>
      </c>
      <c r="B2497" s="1" t="s">
        <v>13</v>
      </c>
      <c r="C2497" s="2">
        <v>43644</v>
      </c>
      <c r="D2497" s="1" t="s">
        <v>138</v>
      </c>
      <c r="E2497" s="1"/>
      <c r="F2497" s="1" t="s">
        <v>1793</v>
      </c>
      <c r="G2497" s="3">
        <v>266.92</v>
      </c>
      <c r="H2497" s="3"/>
      <c r="I2497" s="1" t="s">
        <v>83</v>
      </c>
      <c r="J2497" s="1" t="s">
        <v>243</v>
      </c>
      <c r="K2497" s="1" t="s">
        <v>12</v>
      </c>
      <c r="L2497" s="1" t="s">
        <v>36</v>
      </c>
    </row>
    <row r="2498" spans="1:12" x14ac:dyDescent="0.2">
      <c r="A2498" s="1" t="s">
        <v>234</v>
      </c>
      <c r="B2498" s="1" t="s">
        <v>13</v>
      </c>
      <c r="C2498" s="2">
        <v>43644</v>
      </c>
      <c r="D2498" s="1" t="s">
        <v>138</v>
      </c>
      <c r="E2498" s="1"/>
      <c r="F2498" s="1" t="s">
        <v>1795</v>
      </c>
      <c r="G2498" s="3">
        <v>1488.68</v>
      </c>
      <c r="H2498" s="3"/>
      <c r="I2498" s="1" t="s">
        <v>83</v>
      </c>
      <c r="J2498" s="1" t="s">
        <v>176</v>
      </c>
      <c r="K2498" s="1" t="s">
        <v>12</v>
      </c>
      <c r="L2498" s="1" t="s">
        <v>14</v>
      </c>
    </row>
    <row r="2499" spans="1:12" x14ac:dyDescent="0.2">
      <c r="A2499" s="1" t="s">
        <v>234</v>
      </c>
      <c r="B2499" s="1" t="s">
        <v>13</v>
      </c>
      <c r="C2499" s="2">
        <v>43644</v>
      </c>
      <c r="D2499" s="1" t="s">
        <v>138</v>
      </c>
      <c r="E2499" s="1"/>
      <c r="F2499" s="1" t="s">
        <v>1864</v>
      </c>
      <c r="G2499" s="3">
        <v>449.52</v>
      </c>
      <c r="H2499" s="3"/>
      <c r="I2499" s="1" t="s">
        <v>120</v>
      </c>
      <c r="J2499" s="1" t="s">
        <v>171</v>
      </c>
      <c r="K2499" s="1" t="s">
        <v>12</v>
      </c>
      <c r="L2499" s="1" t="s">
        <v>34</v>
      </c>
    </row>
    <row r="2500" spans="1:12" x14ac:dyDescent="0.2">
      <c r="A2500" s="1" t="s">
        <v>234</v>
      </c>
      <c r="B2500" s="1" t="s">
        <v>13</v>
      </c>
      <c r="C2500" s="2">
        <v>43644</v>
      </c>
      <c r="D2500" s="1" t="s">
        <v>138</v>
      </c>
      <c r="E2500" s="1"/>
      <c r="F2500" s="1" t="s">
        <v>1887</v>
      </c>
      <c r="G2500" s="3">
        <v>470.98</v>
      </c>
      <c r="H2500" s="3"/>
      <c r="I2500" s="1" t="s">
        <v>120</v>
      </c>
      <c r="J2500" s="1" t="s">
        <v>171</v>
      </c>
      <c r="K2500" s="1" t="s">
        <v>12</v>
      </c>
      <c r="L2500" s="1" t="s">
        <v>59</v>
      </c>
    </row>
    <row r="2501" spans="1:12" x14ac:dyDescent="0.2">
      <c r="A2501" s="1" t="s">
        <v>234</v>
      </c>
      <c r="B2501" s="1" t="s">
        <v>13</v>
      </c>
      <c r="C2501" s="2">
        <v>43644</v>
      </c>
      <c r="D2501" s="1" t="s">
        <v>138</v>
      </c>
      <c r="E2501" s="1"/>
      <c r="F2501" s="1" t="s">
        <v>1888</v>
      </c>
      <c r="G2501" s="3">
        <v>652.84</v>
      </c>
      <c r="H2501" s="3"/>
      <c r="I2501" s="1" t="s">
        <v>119</v>
      </c>
      <c r="J2501" s="1" t="s">
        <v>86</v>
      </c>
      <c r="K2501" s="1" t="s">
        <v>12</v>
      </c>
      <c r="L2501" s="1" t="s">
        <v>82</v>
      </c>
    </row>
    <row r="2502" spans="1:12" x14ac:dyDescent="0.2">
      <c r="A2502" s="1" t="s">
        <v>234</v>
      </c>
      <c r="B2502" s="1" t="s">
        <v>13</v>
      </c>
      <c r="C2502" s="2">
        <v>43644</v>
      </c>
      <c r="D2502" s="1" t="s">
        <v>138</v>
      </c>
      <c r="E2502" s="1"/>
      <c r="F2502" s="1" t="s">
        <v>1804</v>
      </c>
      <c r="G2502" s="3">
        <v>527.94000000000005</v>
      </c>
      <c r="H2502" s="3"/>
      <c r="I2502" s="1" t="s">
        <v>123</v>
      </c>
      <c r="J2502" s="1" t="s">
        <v>124</v>
      </c>
      <c r="K2502" s="1" t="s">
        <v>12</v>
      </c>
      <c r="L2502" s="1" t="s">
        <v>92</v>
      </c>
    </row>
    <row r="2503" spans="1:12" x14ac:dyDescent="0.2">
      <c r="A2503" s="1" t="s">
        <v>234</v>
      </c>
      <c r="B2503" s="1" t="s">
        <v>13</v>
      </c>
      <c r="C2503" s="2">
        <v>43644</v>
      </c>
      <c r="D2503" s="1" t="s">
        <v>138</v>
      </c>
      <c r="E2503" s="1"/>
      <c r="F2503" s="1" t="s">
        <v>1749</v>
      </c>
      <c r="G2503" s="3">
        <v>814.91</v>
      </c>
      <c r="H2503" s="3"/>
      <c r="I2503" s="1" t="s">
        <v>83</v>
      </c>
      <c r="J2503" s="1" t="s">
        <v>176</v>
      </c>
      <c r="K2503" s="1" t="s">
        <v>12</v>
      </c>
      <c r="L2503" s="1" t="s">
        <v>99</v>
      </c>
    </row>
    <row r="2504" spans="1:12" x14ac:dyDescent="0.2">
      <c r="A2504" s="1" t="s">
        <v>234</v>
      </c>
      <c r="B2504" s="1" t="s">
        <v>13</v>
      </c>
      <c r="C2504" s="2">
        <v>43644</v>
      </c>
      <c r="D2504" s="1" t="s">
        <v>138</v>
      </c>
      <c r="E2504" s="1"/>
      <c r="F2504" s="1" t="s">
        <v>1813</v>
      </c>
      <c r="G2504" s="3">
        <v>830.48</v>
      </c>
      <c r="H2504" s="3"/>
      <c r="I2504" s="1" t="s">
        <v>119</v>
      </c>
      <c r="J2504" s="1" t="s">
        <v>86</v>
      </c>
      <c r="K2504" s="1" t="s">
        <v>84</v>
      </c>
      <c r="L2504" s="1" t="s">
        <v>435</v>
      </c>
    </row>
    <row r="2505" spans="1:12" x14ac:dyDescent="0.2">
      <c r="A2505" s="1" t="s">
        <v>234</v>
      </c>
      <c r="B2505" s="1" t="s">
        <v>13</v>
      </c>
      <c r="C2505" s="2">
        <v>43644</v>
      </c>
      <c r="D2505" s="1" t="s">
        <v>138</v>
      </c>
      <c r="E2505" s="1"/>
      <c r="F2505" s="1" t="s">
        <v>1771</v>
      </c>
      <c r="G2505" s="3">
        <v>422.71</v>
      </c>
      <c r="H2505" s="3"/>
      <c r="I2505" s="1" t="s">
        <v>119</v>
      </c>
      <c r="J2505" s="1" t="s">
        <v>86</v>
      </c>
      <c r="K2505" s="1" t="s">
        <v>84</v>
      </c>
      <c r="L2505" s="1" t="s">
        <v>306</v>
      </c>
    </row>
    <row r="2506" spans="1:12" x14ac:dyDescent="0.2">
      <c r="A2506" s="1" t="s">
        <v>234</v>
      </c>
      <c r="B2506" s="1" t="s">
        <v>13</v>
      </c>
      <c r="C2506" s="2">
        <v>43644</v>
      </c>
      <c r="D2506" s="1" t="s">
        <v>138</v>
      </c>
      <c r="E2506" s="1"/>
      <c r="F2506" s="1" t="s">
        <v>1762</v>
      </c>
      <c r="G2506" s="3">
        <v>1207.5</v>
      </c>
      <c r="H2506" s="3"/>
      <c r="I2506" s="1" t="s">
        <v>119</v>
      </c>
      <c r="J2506" s="1" t="s">
        <v>86</v>
      </c>
      <c r="K2506" s="1" t="s">
        <v>84</v>
      </c>
      <c r="L2506" s="1" t="s">
        <v>29</v>
      </c>
    </row>
    <row r="2507" spans="1:12" x14ac:dyDescent="0.2">
      <c r="A2507" s="1" t="s">
        <v>234</v>
      </c>
      <c r="B2507" s="1" t="s">
        <v>13</v>
      </c>
      <c r="C2507" s="2">
        <v>43644</v>
      </c>
      <c r="D2507" s="1" t="s">
        <v>138</v>
      </c>
      <c r="E2507" s="1"/>
      <c r="F2507" s="1" t="s">
        <v>1889</v>
      </c>
      <c r="G2507" s="3">
        <v>216.73</v>
      </c>
      <c r="H2507" s="3"/>
      <c r="I2507" s="1" t="s">
        <v>119</v>
      </c>
      <c r="J2507" s="1" t="s">
        <v>86</v>
      </c>
      <c r="K2507" s="1" t="s">
        <v>12</v>
      </c>
      <c r="L2507" s="1" t="s">
        <v>35</v>
      </c>
    </row>
    <row r="2508" spans="1:12" x14ac:dyDescent="0.2">
      <c r="A2508" s="1" t="s">
        <v>234</v>
      </c>
      <c r="B2508" s="1" t="s">
        <v>13</v>
      </c>
      <c r="C2508" s="2">
        <v>43644</v>
      </c>
      <c r="D2508" s="1" t="s">
        <v>138</v>
      </c>
      <c r="E2508" s="1"/>
      <c r="F2508" s="1" t="s">
        <v>1890</v>
      </c>
      <c r="G2508" s="3">
        <v>193.52</v>
      </c>
      <c r="H2508" s="3"/>
      <c r="I2508" s="1" t="s">
        <v>119</v>
      </c>
      <c r="J2508" s="1" t="s">
        <v>86</v>
      </c>
      <c r="K2508" s="1" t="s">
        <v>12</v>
      </c>
      <c r="L2508" s="1" t="s">
        <v>39</v>
      </c>
    </row>
    <row r="2509" spans="1:12" x14ac:dyDescent="0.2">
      <c r="A2509" s="1" t="s">
        <v>234</v>
      </c>
      <c r="B2509" s="1" t="s">
        <v>13</v>
      </c>
      <c r="C2509" s="2">
        <v>43644</v>
      </c>
      <c r="D2509" s="1" t="s">
        <v>138</v>
      </c>
      <c r="E2509" s="1"/>
      <c r="F2509" s="1" t="s">
        <v>1782</v>
      </c>
      <c r="G2509" s="3">
        <v>416.42</v>
      </c>
      <c r="H2509" s="3"/>
      <c r="I2509" s="1" t="s">
        <v>83</v>
      </c>
      <c r="J2509" s="1" t="s">
        <v>175</v>
      </c>
      <c r="K2509" s="1" t="s">
        <v>84</v>
      </c>
      <c r="L2509" s="1" t="s">
        <v>63</v>
      </c>
    </row>
    <row r="2510" spans="1:12" x14ac:dyDescent="0.2">
      <c r="A2510" s="1" t="s">
        <v>234</v>
      </c>
      <c r="B2510" s="1" t="s">
        <v>13</v>
      </c>
      <c r="C2510" s="2">
        <v>43644</v>
      </c>
      <c r="D2510" s="1" t="s">
        <v>138</v>
      </c>
      <c r="E2510" s="1"/>
      <c r="F2510" s="1" t="s">
        <v>1753</v>
      </c>
      <c r="G2510" s="3">
        <v>491.19</v>
      </c>
      <c r="H2510" s="3"/>
      <c r="I2510" s="1" t="s">
        <v>87</v>
      </c>
      <c r="J2510" s="1" t="s">
        <v>116</v>
      </c>
      <c r="K2510" s="1" t="s">
        <v>12</v>
      </c>
      <c r="L2510" s="1" t="s">
        <v>77</v>
      </c>
    </row>
    <row r="2511" spans="1:12" x14ac:dyDescent="0.2">
      <c r="A2511" s="1" t="s">
        <v>234</v>
      </c>
      <c r="B2511" s="1" t="s">
        <v>13</v>
      </c>
      <c r="C2511" s="2">
        <v>43644</v>
      </c>
      <c r="D2511" s="1" t="s">
        <v>138</v>
      </c>
      <c r="E2511" s="1"/>
      <c r="F2511" s="1" t="s">
        <v>1815</v>
      </c>
      <c r="G2511" s="3">
        <v>367.39</v>
      </c>
      <c r="H2511" s="3"/>
      <c r="I2511" s="1" t="s">
        <v>120</v>
      </c>
      <c r="J2511" s="1" t="s">
        <v>171</v>
      </c>
      <c r="K2511" s="1" t="s">
        <v>84</v>
      </c>
      <c r="L2511" s="1" t="s">
        <v>241</v>
      </c>
    </row>
    <row r="2512" spans="1:12" x14ac:dyDescent="0.2">
      <c r="A2512" s="1" t="s">
        <v>234</v>
      </c>
      <c r="B2512" s="1" t="s">
        <v>13</v>
      </c>
      <c r="C2512" s="2">
        <v>43644</v>
      </c>
      <c r="D2512" s="1" t="s">
        <v>138</v>
      </c>
      <c r="E2512" s="1"/>
      <c r="F2512" s="1" t="s">
        <v>1891</v>
      </c>
      <c r="G2512" s="3">
        <v>212.07</v>
      </c>
      <c r="H2512" s="3"/>
      <c r="I2512" s="1" t="s">
        <v>119</v>
      </c>
      <c r="J2512" s="1" t="s">
        <v>86</v>
      </c>
      <c r="K2512" s="1" t="s">
        <v>12</v>
      </c>
      <c r="L2512" s="1" t="s">
        <v>399</v>
      </c>
    </row>
    <row r="2513" spans="1:12" x14ac:dyDescent="0.2">
      <c r="A2513" s="1" t="s">
        <v>234</v>
      </c>
      <c r="B2513" s="1" t="s">
        <v>13</v>
      </c>
      <c r="C2513" s="2">
        <v>43644</v>
      </c>
      <c r="D2513" s="1" t="s">
        <v>138</v>
      </c>
      <c r="E2513" s="1"/>
      <c r="F2513" s="1" t="s">
        <v>1892</v>
      </c>
      <c r="G2513" s="3">
        <v>209.49</v>
      </c>
      <c r="H2513" s="3"/>
      <c r="I2513" s="1" t="s">
        <v>119</v>
      </c>
      <c r="J2513" s="1" t="s">
        <v>86</v>
      </c>
      <c r="K2513" s="1" t="s">
        <v>12</v>
      </c>
      <c r="L2513" s="1" t="s">
        <v>387</v>
      </c>
    </row>
    <row r="2514" spans="1:12" x14ac:dyDescent="0.2">
      <c r="A2514" s="1" t="s">
        <v>234</v>
      </c>
      <c r="B2514" s="1" t="s">
        <v>13</v>
      </c>
      <c r="C2514" s="2">
        <v>43644</v>
      </c>
      <c r="D2514" s="1" t="s">
        <v>138</v>
      </c>
      <c r="E2514" s="1"/>
      <c r="F2514" s="1" t="s">
        <v>1893</v>
      </c>
      <c r="G2514" s="3">
        <v>184.6</v>
      </c>
      <c r="H2514" s="3"/>
      <c r="I2514" s="1" t="s">
        <v>177</v>
      </c>
      <c r="J2514" s="1" t="s">
        <v>178</v>
      </c>
      <c r="K2514" s="1" t="s">
        <v>12</v>
      </c>
      <c r="L2514" s="1" t="s">
        <v>1154</v>
      </c>
    </row>
    <row r="2515" spans="1:12" x14ac:dyDescent="0.2">
      <c r="A2515" s="1" t="s">
        <v>234</v>
      </c>
      <c r="B2515" s="1" t="s">
        <v>13</v>
      </c>
      <c r="C2515" s="2">
        <v>43644</v>
      </c>
      <c r="D2515" s="1" t="s">
        <v>138</v>
      </c>
      <c r="E2515" s="1"/>
      <c r="F2515" s="1" t="s">
        <v>1752</v>
      </c>
      <c r="G2515" s="3">
        <v>126.23</v>
      </c>
      <c r="H2515" s="3"/>
      <c r="I2515" s="1" t="s">
        <v>123</v>
      </c>
      <c r="J2515" s="1" t="s">
        <v>124</v>
      </c>
      <c r="K2515" s="1" t="s">
        <v>12</v>
      </c>
      <c r="L2515" s="1" t="s">
        <v>79</v>
      </c>
    </row>
    <row r="2516" spans="1:12" x14ac:dyDescent="0.2">
      <c r="A2516" s="1" t="s">
        <v>234</v>
      </c>
      <c r="B2516" s="1" t="s">
        <v>13</v>
      </c>
      <c r="C2516" s="2">
        <v>43644</v>
      </c>
      <c r="D2516" s="1" t="s">
        <v>138</v>
      </c>
      <c r="E2516" s="1"/>
      <c r="F2516" s="1" t="s">
        <v>1746</v>
      </c>
      <c r="G2516" s="3">
        <v>120.96</v>
      </c>
      <c r="H2516" s="3"/>
      <c r="I2516" s="1" t="s">
        <v>87</v>
      </c>
      <c r="J2516" s="1" t="s">
        <v>116</v>
      </c>
      <c r="K2516" s="1" t="s">
        <v>12</v>
      </c>
      <c r="L2516" s="1" t="s">
        <v>1047</v>
      </c>
    </row>
    <row r="2517" spans="1:12" x14ac:dyDescent="0.2">
      <c r="A2517" s="1" t="s">
        <v>234</v>
      </c>
      <c r="B2517" s="1" t="s">
        <v>13</v>
      </c>
      <c r="C2517" s="2">
        <v>43644</v>
      </c>
      <c r="D2517" s="1" t="s">
        <v>138</v>
      </c>
      <c r="E2517" s="1"/>
      <c r="F2517" s="1" t="s">
        <v>1894</v>
      </c>
      <c r="G2517" s="3">
        <v>960.44</v>
      </c>
      <c r="H2517" s="3"/>
      <c r="I2517" s="1" t="s">
        <v>87</v>
      </c>
      <c r="J2517" s="1" t="s">
        <v>116</v>
      </c>
      <c r="K2517" s="1" t="s">
        <v>12</v>
      </c>
      <c r="L2517" s="1" t="s">
        <v>1126</v>
      </c>
    </row>
    <row r="2518" spans="1:12" x14ac:dyDescent="0.2">
      <c r="A2518" s="1" t="s">
        <v>234</v>
      </c>
      <c r="B2518" s="1" t="s">
        <v>13</v>
      </c>
      <c r="C2518" s="2">
        <v>43644</v>
      </c>
      <c r="D2518" s="1" t="s">
        <v>138</v>
      </c>
      <c r="E2518" s="1"/>
      <c r="F2518" s="1" t="s">
        <v>1895</v>
      </c>
      <c r="G2518" s="3">
        <v>1004.26</v>
      </c>
      <c r="H2518" s="3"/>
      <c r="I2518" s="1" t="s">
        <v>83</v>
      </c>
      <c r="J2518" s="1" t="s">
        <v>176</v>
      </c>
      <c r="K2518" s="1" t="s">
        <v>12</v>
      </c>
      <c r="L2518" s="1" t="s">
        <v>459</v>
      </c>
    </row>
    <row r="2519" spans="1:12" x14ac:dyDescent="0.2">
      <c r="A2519" s="1" t="s">
        <v>234</v>
      </c>
      <c r="B2519" s="1" t="s">
        <v>13</v>
      </c>
      <c r="C2519" s="2">
        <v>43644</v>
      </c>
      <c r="D2519" s="1" t="s">
        <v>138</v>
      </c>
      <c r="E2519" s="1"/>
      <c r="F2519" s="1" t="s">
        <v>1896</v>
      </c>
      <c r="G2519" s="3">
        <v>184.6</v>
      </c>
      <c r="H2519" s="3"/>
      <c r="I2519" s="1" t="s">
        <v>119</v>
      </c>
      <c r="J2519" s="1" t="s">
        <v>86</v>
      </c>
      <c r="K2519" s="1" t="s">
        <v>12</v>
      </c>
      <c r="L2519" s="1" t="s">
        <v>358</v>
      </c>
    </row>
    <row r="2520" spans="1:12" x14ac:dyDescent="0.2">
      <c r="A2520" s="1" t="s">
        <v>234</v>
      </c>
      <c r="B2520" s="1" t="s">
        <v>13</v>
      </c>
      <c r="C2520" s="2">
        <v>43644</v>
      </c>
      <c r="D2520" s="1" t="s">
        <v>138</v>
      </c>
      <c r="E2520" s="1"/>
      <c r="F2520" s="1" t="s">
        <v>1897</v>
      </c>
      <c r="G2520" s="3">
        <v>1452.43</v>
      </c>
      <c r="H2520" s="3"/>
      <c r="I2520" s="1" t="s">
        <v>119</v>
      </c>
      <c r="J2520" s="1" t="s">
        <v>86</v>
      </c>
      <c r="K2520" s="1" t="s">
        <v>12</v>
      </c>
      <c r="L2520" s="1" t="s">
        <v>41</v>
      </c>
    </row>
    <row r="2521" spans="1:12" x14ac:dyDescent="0.2">
      <c r="A2521" s="1" t="s">
        <v>234</v>
      </c>
      <c r="B2521" s="1" t="s">
        <v>13</v>
      </c>
      <c r="C2521" s="2">
        <v>43644</v>
      </c>
      <c r="D2521" s="1" t="s">
        <v>138</v>
      </c>
      <c r="E2521" s="1"/>
      <c r="F2521" s="1" t="s">
        <v>1815</v>
      </c>
      <c r="G2521" s="3">
        <v>2091.83</v>
      </c>
      <c r="H2521" s="3"/>
      <c r="I2521" s="1" t="s">
        <v>87</v>
      </c>
      <c r="J2521" s="1" t="s">
        <v>116</v>
      </c>
      <c r="K2521" s="1" t="s">
        <v>84</v>
      </c>
      <c r="L2521" s="1" t="s">
        <v>241</v>
      </c>
    </row>
    <row r="2522" spans="1:12" x14ac:dyDescent="0.2">
      <c r="A2522" s="1" t="s">
        <v>234</v>
      </c>
      <c r="B2522" s="1" t="s">
        <v>13</v>
      </c>
      <c r="C2522" s="2">
        <v>43644</v>
      </c>
      <c r="D2522" s="1" t="s">
        <v>138</v>
      </c>
      <c r="E2522" s="1"/>
      <c r="F2522" s="1" t="s">
        <v>1898</v>
      </c>
      <c r="G2522" s="3">
        <v>269.13</v>
      </c>
      <c r="H2522" s="3"/>
      <c r="I2522" s="1" t="s">
        <v>119</v>
      </c>
      <c r="J2522" s="1" t="s">
        <v>86</v>
      </c>
      <c r="K2522" s="1" t="s">
        <v>12</v>
      </c>
      <c r="L2522" s="1" t="s">
        <v>257</v>
      </c>
    </row>
    <row r="2523" spans="1:12" x14ac:dyDescent="0.2">
      <c r="A2523" s="1" t="s">
        <v>234</v>
      </c>
      <c r="B2523" s="1" t="s">
        <v>13</v>
      </c>
      <c r="C2523" s="2">
        <v>43646</v>
      </c>
      <c r="D2523" s="1" t="s">
        <v>198</v>
      </c>
      <c r="E2523" s="1"/>
      <c r="F2523" s="1" t="s">
        <v>199</v>
      </c>
      <c r="G2523" s="3">
        <v>1257.81</v>
      </c>
      <c r="H2523" s="3"/>
      <c r="I2523" s="1" t="s">
        <v>179</v>
      </c>
      <c r="J2523" s="1" t="s">
        <v>89</v>
      </c>
      <c r="K2523" s="1" t="s">
        <v>12</v>
      </c>
      <c r="L2523" s="1"/>
    </row>
    <row r="2524" spans="1:12" x14ac:dyDescent="0.2">
      <c r="A2524" s="1" t="s">
        <v>234</v>
      </c>
      <c r="B2524" s="1" t="s">
        <v>13</v>
      </c>
      <c r="C2524" s="2">
        <v>43646</v>
      </c>
      <c r="D2524" s="1" t="s">
        <v>198</v>
      </c>
      <c r="E2524" s="1"/>
      <c r="F2524" s="1" t="s">
        <v>199</v>
      </c>
      <c r="G2524" s="3">
        <v>749.27</v>
      </c>
      <c r="H2524" s="3"/>
      <c r="I2524" s="1" t="s">
        <v>83</v>
      </c>
      <c r="J2524" s="1" t="s">
        <v>180</v>
      </c>
      <c r="K2524" s="1" t="s">
        <v>12</v>
      </c>
      <c r="L2524" s="1"/>
    </row>
    <row r="2525" spans="1:12" x14ac:dyDescent="0.2">
      <c r="A2525" s="1" t="s">
        <v>234</v>
      </c>
      <c r="B2525" s="1" t="s">
        <v>13</v>
      </c>
      <c r="C2525" s="2">
        <v>43646</v>
      </c>
      <c r="D2525" s="1" t="s">
        <v>198</v>
      </c>
      <c r="E2525" s="1"/>
      <c r="F2525" s="1" t="s">
        <v>199</v>
      </c>
      <c r="G2525" s="3">
        <v>423.56</v>
      </c>
      <c r="H2525" s="3"/>
      <c r="I2525" s="1" t="s">
        <v>106</v>
      </c>
      <c r="J2525" s="1" t="s">
        <v>107</v>
      </c>
      <c r="K2525" s="1" t="s">
        <v>12</v>
      </c>
      <c r="L2525" s="1"/>
    </row>
    <row r="2526" spans="1:12" x14ac:dyDescent="0.2">
      <c r="A2526" s="1" t="s">
        <v>234</v>
      </c>
      <c r="B2526" s="1" t="s">
        <v>13</v>
      </c>
      <c r="C2526" s="2">
        <v>43646</v>
      </c>
      <c r="D2526" s="1" t="s">
        <v>198</v>
      </c>
      <c r="E2526" s="1"/>
      <c r="F2526" s="1" t="s">
        <v>199</v>
      </c>
      <c r="G2526" s="3">
        <v>653.66</v>
      </c>
      <c r="H2526" s="3"/>
      <c r="I2526" s="1" t="s">
        <v>83</v>
      </c>
      <c r="J2526" s="1" t="s">
        <v>301</v>
      </c>
      <c r="K2526" s="1" t="s">
        <v>12</v>
      </c>
      <c r="L2526" s="1"/>
    </row>
    <row r="2527" spans="1:12" x14ac:dyDescent="0.2">
      <c r="A2527" s="1" t="s">
        <v>234</v>
      </c>
      <c r="B2527" s="1" t="s">
        <v>13</v>
      </c>
      <c r="C2527" s="2">
        <v>43646</v>
      </c>
      <c r="D2527" s="1" t="s">
        <v>198</v>
      </c>
      <c r="E2527" s="1"/>
      <c r="F2527" s="1" t="s">
        <v>199</v>
      </c>
      <c r="G2527" s="3">
        <v>123.2</v>
      </c>
      <c r="H2527" s="3"/>
      <c r="I2527" s="1" t="s">
        <v>83</v>
      </c>
      <c r="J2527" s="1" t="s">
        <v>279</v>
      </c>
      <c r="K2527" s="1" t="s">
        <v>12</v>
      </c>
      <c r="L2527" s="1"/>
    </row>
    <row r="2528" spans="1:12" x14ac:dyDescent="0.2">
      <c r="A2528" s="1" t="s">
        <v>234</v>
      </c>
      <c r="B2528" s="1" t="s">
        <v>13</v>
      </c>
      <c r="C2528" s="2">
        <v>43646</v>
      </c>
      <c r="D2528" s="1" t="s">
        <v>198</v>
      </c>
      <c r="E2528" s="1"/>
      <c r="F2528" s="1" t="s">
        <v>199</v>
      </c>
      <c r="G2528" s="3">
        <v>31545.07</v>
      </c>
      <c r="H2528" s="3"/>
      <c r="I2528" s="1" t="s">
        <v>119</v>
      </c>
      <c r="J2528" s="1" t="s">
        <v>86</v>
      </c>
      <c r="K2528" s="1" t="s">
        <v>12</v>
      </c>
      <c r="L2528" s="1"/>
    </row>
    <row r="2529" spans="1:12" x14ac:dyDescent="0.2">
      <c r="A2529" s="1" t="s">
        <v>234</v>
      </c>
      <c r="B2529" s="1" t="s">
        <v>13</v>
      </c>
      <c r="C2529" s="2">
        <v>43646</v>
      </c>
      <c r="D2529" s="1" t="s">
        <v>198</v>
      </c>
      <c r="E2529" s="1"/>
      <c r="F2529" s="1" t="s">
        <v>199</v>
      </c>
      <c r="G2529" s="3">
        <v>412.29</v>
      </c>
      <c r="H2529" s="3"/>
      <c r="I2529" s="1" t="s">
        <v>85</v>
      </c>
      <c r="J2529" s="1" t="s">
        <v>125</v>
      </c>
      <c r="K2529" s="1" t="s">
        <v>12</v>
      </c>
      <c r="L2529" s="1"/>
    </row>
    <row r="2530" spans="1:12" x14ac:dyDescent="0.2">
      <c r="A2530" s="1" t="s">
        <v>234</v>
      </c>
      <c r="B2530" s="1" t="s">
        <v>13</v>
      </c>
      <c r="C2530" s="2">
        <v>43646</v>
      </c>
      <c r="D2530" s="1" t="s">
        <v>198</v>
      </c>
      <c r="E2530" s="1"/>
      <c r="F2530" s="1" t="s">
        <v>199</v>
      </c>
      <c r="G2530" s="3">
        <v>1589.2</v>
      </c>
      <c r="H2530" s="3"/>
      <c r="I2530" s="1" t="s">
        <v>87</v>
      </c>
      <c r="J2530" s="1" t="s">
        <v>253</v>
      </c>
      <c r="K2530" s="1" t="s">
        <v>12</v>
      </c>
      <c r="L2530" s="1"/>
    </row>
    <row r="2531" spans="1:12" x14ac:dyDescent="0.2">
      <c r="A2531" s="1" t="s">
        <v>234</v>
      </c>
      <c r="B2531" s="1" t="s">
        <v>13</v>
      </c>
      <c r="C2531" s="2">
        <v>43646</v>
      </c>
      <c r="D2531" s="1" t="s">
        <v>198</v>
      </c>
      <c r="E2531" s="1"/>
      <c r="F2531" s="1" t="s">
        <v>199</v>
      </c>
      <c r="G2531" s="3">
        <v>5129.51</v>
      </c>
      <c r="H2531" s="3"/>
      <c r="I2531" s="1" t="s">
        <v>87</v>
      </c>
      <c r="J2531" s="1" t="s">
        <v>116</v>
      </c>
      <c r="K2531" s="1" t="s">
        <v>12</v>
      </c>
      <c r="L2531" s="1"/>
    </row>
    <row r="2532" spans="1:12" x14ac:dyDescent="0.2">
      <c r="A2532" s="1" t="s">
        <v>234</v>
      </c>
      <c r="B2532" s="1" t="s">
        <v>13</v>
      </c>
      <c r="C2532" s="2">
        <v>43646</v>
      </c>
      <c r="D2532" s="1" t="s">
        <v>198</v>
      </c>
      <c r="E2532" s="1"/>
      <c r="F2532" s="1" t="s">
        <v>199</v>
      </c>
      <c r="G2532" s="3">
        <v>4092.16</v>
      </c>
      <c r="H2532" s="3"/>
      <c r="I2532" s="1" t="s">
        <v>106</v>
      </c>
      <c r="J2532" s="1" t="s">
        <v>121</v>
      </c>
      <c r="K2532" s="1" t="s">
        <v>12</v>
      </c>
      <c r="L2532" s="1"/>
    </row>
    <row r="2533" spans="1:12" x14ac:dyDescent="0.2">
      <c r="A2533" s="1" t="s">
        <v>234</v>
      </c>
      <c r="B2533" s="1" t="s">
        <v>13</v>
      </c>
      <c r="C2533" s="2">
        <v>43646</v>
      </c>
      <c r="D2533" s="1" t="s">
        <v>198</v>
      </c>
      <c r="E2533" s="1"/>
      <c r="F2533" s="1" t="s">
        <v>199</v>
      </c>
      <c r="G2533" s="3">
        <v>2087.0100000000002</v>
      </c>
      <c r="H2533" s="3"/>
      <c r="I2533" s="1" t="s">
        <v>83</v>
      </c>
      <c r="J2533" s="1" t="s">
        <v>175</v>
      </c>
      <c r="K2533" s="1" t="s">
        <v>12</v>
      </c>
      <c r="L2533" s="1"/>
    </row>
    <row r="2534" spans="1:12" x14ac:dyDescent="0.2">
      <c r="A2534" s="1" t="s">
        <v>234</v>
      </c>
      <c r="B2534" s="1" t="s">
        <v>13</v>
      </c>
      <c r="C2534" s="2">
        <v>43646</v>
      </c>
      <c r="D2534" s="1" t="s">
        <v>198</v>
      </c>
      <c r="E2534" s="1"/>
      <c r="F2534" s="1" t="s">
        <v>199</v>
      </c>
      <c r="G2534" s="3">
        <v>139.35</v>
      </c>
      <c r="H2534" s="3"/>
      <c r="I2534" s="1" t="s">
        <v>83</v>
      </c>
      <c r="J2534" s="1" t="s">
        <v>391</v>
      </c>
      <c r="K2534" s="1" t="s">
        <v>12</v>
      </c>
      <c r="L2534" s="1"/>
    </row>
    <row r="2535" spans="1:12" x14ac:dyDescent="0.2">
      <c r="A2535" s="1" t="s">
        <v>234</v>
      </c>
      <c r="B2535" s="1" t="s">
        <v>13</v>
      </c>
      <c r="C2535" s="2">
        <v>43646</v>
      </c>
      <c r="D2535" s="1" t="s">
        <v>198</v>
      </c>
      <c r="E2535" s="1"/>
      <c r="F2535" s="1" t="s">
        <v>199</v>
      </c>
      <c r="G2535" s="3">
        <v>711.89</v>
      </c>
      <c r="H2535" s="3"/>
      <c r="I2535" s="1" t="s">
        <v>83</v>
      </c>
      <c r="J2535" s="1" t="s">
        <v>676</v>
      </c>
      <c r="K2535" s="1" t="s">
        <v>12</v>
      </c>
      <c r="L2535" s="1"/>
    </row>
    <row r="2536" spans="1:12" x14ac:dyDescent="0.2">
      <c r="A2536" s="1" t="s">
        <v>234</v>
      </c>
      <c r="B2536" s="1" t="s">
        <v>13</v>
      </c>
      <c r="C2536" s="2">
        <v>43646</v>
      </c>
      <c r="D2536" s="1" t="s">
        <v>198</v>
      </c>
      <c r="E2536" s="1"/>
      <c r="F2536" s="1" t="s">
        <v>199</v>
      </c>
      <c r="G2536" s="3">
        <v>2439.02</v>
      </c>
      <c r="H2536" s="3"/>
      <c r="I2536" s="1" t="s">
        <v>106</v>
      </c>
      <c r="J2536" s="1" t="s">
        <v>122</v>
      </c>
      <c r="K2536" s="1" t="s">
        <v>12</v>
      </c>
      <c r="L2536" s="1"/>
    </row>
    <row r="2537" spans="1:12" x14ac:dyDescent="0.2">
      <c r="A2537" s="1" t="s">
        <v>234</v>
      </c>
      <c r="B2537" s="1" t="s">
        <v>13</v>
      </c>
      <c r="C2537" s="2">
        <v>43646</v>
      </c>
      <c r="D2537" s="1" t="s">
        <v>198</v>
      </c>
      <c r="E2537" s="1"/>
      <c r="F2537" s="1" t="s">
        <v>199</v>
      </c>
      <c r="G2537" s="3">
        <v>795.84</v>
      </c>
      <c r="H2537" s="3"/>
      <c r="I2537" s="1" t="s">
        <v>83</v>
      </c>
      <c r="J2537" s="1" t="s">
        <v>243</v>
      </c>
      <c r="K2537" s="1" t="s">
        <v>12</v>
      </c>
      <c r="L2537" s="1"/>
    </row>
    <row r="2538" spans="1:12" x14ac:dyDescent="0.2">
      <c r="A2538" s="1" t="s">
        <v>234</v>
      </c>
      <c r="B2538" s="1" t="s">
        <v>13</v>
      </c>
      <c r="C2538" s="2">
        <v>43646</v>
      </c>
      <c r="D2538" s="1" t="s">
        <v>198</v>
      </c>
      <c r="E2538" s="1"/>
      <c r="F2538" s="1" t="s">
        <v>199</v>
      </c>
      <c r="G2538" s="3">
        <v>1381.21</v>
      </c>
      <c r="H2538" s="3"/>
      <c r="I2538" s="1" t="s">
        <v>83</v>
      </c>
      <c r="J2538" s="1" t="s">
        <v>174</v>
      </c>
      <c r="K2538" s="1" t="s">
        <v>12</v>
      </c>
      <c r="L2538" s="1"/>
    </row>
    <row r="2539" spans="1:12" x14ac:dyDescent="0.2">
      <c r="A2539" s="1" t="s">
        <v>234</v>
      </c>
      <c r="B2539" s="1" t="s">
        <v>13</v>
      </c>
      <c r="C2539" s="2">
        <v>43646</v>
      </c>
      <c r="D2539" s="1" t="s">
        <v>198</v>
      </c>
      <c r="E2539" s="1"/>
      <c r="F2539" s="1" t="s">
        <v>199</v>
      </c>
      <c r="G2539" s="3">
        <v>1171.6600000000001</v>
      </c>
      <c r="H2539" s="3"/>
      <c r="I2539" s="1" t="s">
        <v>108</v>
      </c>
      <c r="J2539" s="1" t="s">
        <v>117</v>
      </c>
      <c r="K2539" s="1" t="s">
        <v>12</v>
      </c>
      <c r="L2539" s="1"/>
    </row>
    <row r="2540" spans="1:12" x14ac:dyDescent="0.2">
      <c r="A2540" s="1" t="s">
        <v>234</v>
      </c>
      <c r="B2540" s="1" t="s">
        <v>13</v>
      </c>
      <c r="C2540" s="2">
        <v>43646</v>
      </c>
      <c r="D2540" s="1" t="s">
        <v>198</v>
      </c>
      <c r="E2540" s="1"/>
      <c r="F2540" s="1" t="s">
        <v>199</v>
      </c>
      <c r="G2540" s="3">
        <v>11904.87</v>
      </c>
      <c r="H2540" s="3"/>
      <c r="I2540" s="1" t="s">
        <v>83</v>
      </c>
      <c r="J2540" s="1" t="s">
        <v>176</v>
      </c>
      <c r="K2540" s="1" t="s">
        <v>12</v>
      </c>
      <c r="L2540" s="1"/>
    </row>
    <row r="2541" spans="1:12" x14ac:dyDescent="0.2">
      <c r="A2541" s="1" t="s">
        <v>234</v>
      </c>
      <c r="B2541" s="1" t="s">
        <v>13</v>
      </c>
      <c r="C2541" s="2">
        <v>43646</v>
      </c>
      <c r="D2541" s="1" t="s">
        <v>198</v>
      </c>
      <c r="E2541" s="1"/>
      <c r="F2541" s="1" t="s">
        <v>199</v>
      </c>
      <c r="G2541" s="3">
        <v>1695.43</v>
      </c>
      <c r="H2541" s="3"/>
      <c r="I2541" s="1" t="s">
        <v>185</v>
      </c>
      <c r="J2541" s="1" t="s">
        <v>126</v>
      </c>
      <c r="K2541" s="1" t="s">
        <v>12</v>
      </c>
      <c r="L2541" s="1"/>
    </row>
    <row r="2542" spans="1:12" x14ac:dyDescent="0.2">
      <c r="A2542" s="1" t="s">
        <v>234</v>
      </c>
      <c r="B2542" s="1" t="s">
        <v>13</v>
      </c>
      <c r="C2542" s="2">
        <v>43646</v>
      </c>
      <c r="D2542" s="1" t="s">
        <v>198</v>
      </c>
      <c r="E2542" s="1"/>
      <c r="F2542" s="1" t="s">
        <v>199</v>
      </c>
      <c r="G2542" s="3">
        <v>7097.89</v>
      </c>
      <c r="H2542" s="3"/>
      <c r="I2542" s="1" t="s">
        <v>120</v>
      </c>
      <c r="J2542" s="1" t="s">
        <v>171</v>
      </c>
      <c r="K2542" s="1" t="s">
        <v>12</v>
      </c>
      <c r="L2542" s="1"/>
    </row>
    <row r="2543" spans="1:12" x14ac:dyDescent="0.2">
      <c r="A2543" s="1" t="s">
        <v>234</v>
      </c>
      <c r="B2543" s="1" t="s">
        <v>13</v>
      </c>
      <c r="C2543" s="2">
        <v>43646</v>
      </c>
      <c r="D2543" s="1" t="s">
        <v>198</v>
      </c>
      <c r="E2543" s="1"/>
      <c r="F2543" s="1" t="s">
        <v>199</v>
      </c>
      <c r="G2543" s="3">
        <v>2832.54</v>
      </c>
      <c r="H2543" s="3"/>
      <c r="I2543" s="1" t="s">
        <v>123</v>
      </c>
      <c r="J2543" s="1" t="s">
        <v>124</v>
      </c>
      <c r="K2543" s="1" t="s">
        <v>12</v>
      </c>
      <c r="L2543" s="1"/>
    </row>
    <row r="2544" spans="1:12" x14ac:dyDescent="0.2">
      <c r="A2544" s="1" t="s">
        <v>234</v>
      </c>
      <c r="B2544" s="1" t="s">
        <v>13</v>
      </c>
      <c r="C2544" s="2">
        <v>43646</v>
      </c>
      <c r="D2544" s="1" t="s">
        <v>198</v>
      </c>
      <c r="E2544" s="1"/>
      <c r="F2544" s="1" t="s">
        <v>199</v>
      </c>
      <c r="G2544" s="3">
        <v>1395.94</v>
      </c>
      <c r="H2544" s="3"/>
      <c r="I2544" s="1" t="s">
        <v>83</v>
      </c>
      <c r="J2544" s="1" t="s">
        <v>188</v>
      </c>
      <c r="K2544" s="1" t="s">
        <v>12</v>
      </c>
      <c r="L2544" s="1"/>
    </row>
    <row r="2545" spans="1:12" x14ac:dyDescent="0.2">
      <c r="A2545" s="1" t="s">
        <v>234</v>
      </c>
      <c r="B2545" s="1" t="s">
        <v>13</v>
      </c>
      <c r="C2545" s="2">
        <v>43647</v>
      </c>
      <c r="D2545" s="1" t="s">
        <v>200</v>
      </c>
      <c r="E2545" s="1"/>
      <c r="F2545" s="1" t="s">
        <v>199</v>
      </c>
      <c r="G2545" s="3"/>
      <c r="H2545" s="3">
        <v>423.56</v>
      </c>
      <c r="I2545" s="1" t="s">
        <v>106</v>
      </c>
      <c r="J2545" s="1" t="s">
        <v>107</v>
      </c>
      <c r="K2545" s="1" t="s">
        <v>12</v>
      </c>
      <c r="L2545" s="1"/>
    </row>
    <row r="2546" spans="1:12" x14ac:dyDescent="0.2">
      <c r="A2546" s="1" t="s">
        <v>234</v>
      </c>
      <c r="B2546" s="1" t="s">
        <v>13</v>
      </c>
      <c r="C2546" s="2">
        <v>43647</v>
      </c>
      <c r="D2546" s="1" t="s">
        <v>200</v>
      </c>
      <c r="E2546" s="1"/>
      <c r="F2546" s="1" t="s">
        <v>199</v>
      </c>
      <c r="G2546" s="3"/>
      <c r="H2546" s="3">
        <v>749.27</v>
      </c>
      <c r="I2546" s="1" t="s">
        <v>83</v>
      </c>
      <c r="J2546" s="1" t="s">
        <v>180</v>
      </c>
      <c r="K2546" s="1" t="s">
        <v>12</v>
      </c>
      <c r="L2546" s="1"/>
    </row>
    <row r="2547" spans="1:12" x14ac:dyDescent="0.2">
      <c r="A2547" s="1" t="s">
        <v>234</v>
      </c>
      <c r="B2547" s="1" t="s">
        <v>13</v>
      </c>
      <c r="C2547" s="2">
        <v>43647</v>
      </c>
      <c r="D2547" s="1" t="s">
        <v>200</v>
      </c>
      <c r="E2547" s="1"/>
      <c r="F2547" s="1" t="s">
        <v>199</v>
      </c>
      <c r="G2547" s="3"/>
      <c r="H2547" s="3">
        <v>1395.94</v>
      </c>
      <c r="I2547" s="1" t="s">
        <v>83</v>
      </c>
      <c r="J2547" s="1" t="s">
        <v>188</v>
      </c>
      <c r="K2547" s="1" t="s">
        <v>12</v>
      </c>
      <c r="L2547" s="1"/>
    </row>
    <row r="2548" spans="1:12" x14ac:dyDescent="0.2">
      <c r="A2548" s="1" t="s">
        <v>234</v>
      </c>
      <c r="B2548" s="1" t="s">
        <v>13</v>
      </c>
      <c r="C2548" s="2">
        <v>43647</v>
      </c>
      <c r="D2548" s="1" t="s">
        <v>200</v>
      </c>
      <c r="E2548" s="1"/>
      <c r="F2548" s="1" t="s">
        <v>199</v>
      </c>
      <c r="G2548" s="3"/>
      <c r="H2548" s="3">
        <v>711.89</v>
      </c>
      <c r="I2548" s="1" t="s">
        <v>83</v>
      </c>
      <c r="J2548" s="1" t="s">
        <v>676</v>
      </c>
      <c r="K2548" s="1" t="s">
        <v>12</v>
      </c>
      <c r="L2548" s="1"/>
    </row>
    <row r="2549" spans="1:12" x14ac:dyDescent="0.2">
      <c r="A2549" s="1" t="s">
        <v>234</v>
      </c>
      <c r="B2549" s="1" t="s">
        <v>13</v>
      </c>
      <c r="C2549" s="2">
        <v>43647</v>
      </c>
      <c r="D2549" s="1" t="s">
        <v>200</v>
      </c>
      <c r="E2549" s="1"/>
      <c r="F2549" s="1" t="s">
        <v>199</v>
      </c>
      <c r="G2549" s="3"/>
      <c r="H2549" s="3">
        <v>4092.16</v>
      </c>
      <c r="I2549" s="1" t="s">
        <v>106</v>
      </c>
      <c r="J2549" s="1" t="s">
        <v>121</v>
      </c>
      <c r="K2549" s="1" t="s">
        <v>12</v>
      </c>
      <c r="L2549" s="1"/>
    </row>
    <row r="2550" spans="1:12" x14ac:dyDescent="0.2">
      <c r="A2550" s="1" t="s">
        <v>234</v>
      </c>
      <c r="B2550" s="1" t="s">
        <v>13</v>
      </c>
      <c r="C2550" s="2">
        <v>43647</v>
      </c>
      <c r="D2550" s="1" t="s">
        <v>200</v>
      </c>
      <c r="E2550" s="1"/>
      <c r="F2550" s="1" t="s">
        <v>199</v>
      </c>
      <c r="G2550" s="3"/>
      <c r="H2550" s="3">
        <v>5129.51</v>
      </c>
      <c r="I2550" s="1" t="s">
        <v>87</v>
      </c>
      <c r="J2550" s="1" t="s">
        <v>116</v>
      </c>
      <c r="K2550" s="1" t="s">
        <v>12</v>
      </c>
      <c r="L2550" s="1"/>
    </row>
    <row r="2551" spans="1:12" x14ac:dyDescent="0.2">
      <c r="A2551" s="1" t="s">
        <v>234</v>
      </c>
      <c r="B2551" s="1" t="s">
        <v>13</v>
      </c>
      <c r="C2551" s="2">
        <v>43647</v>
      </c>
      <c r="D2551" s="1" t="s">
        <v>200</v>
      </c>
      <c r="E2551" s="1"/>
      <c r="F2551" s="1" t="s">
        <v>199</v>
      </c>
      <c r="G2551" s="3"/>
      <c r="H2551" s="3">
        <v>412.29</v>
      </c>
      <c r="I2551" s="1" t="s">
        <v>85</v>
      </c>
      <c r="J2551" s="1" t="s">
        <v>125</v>
      </c>
      <c r="K2551" s="1" t="s">
        <v>12</v>
      </c>
      <c r="L2551" s="1"/>
    </row>
    <row r="2552" spans="1:12" x14ac:dyDescent="0.2">
      <c r="A2552" s="1" t="s">
        <v>234</v>
      </c>
      <c r="B2552" s="1" t="s">
        <v>13</v>
      </c>
      <c r="C2552" s="2">
        <v>43647</v>
      </c>
      <c r="D2552" s="1" t="s">
        <v>200</v>
      </c>
      <c r="E2552" s="1"/>
      <c r="F2552" s="1" t="s">
        <v>199</v>
      </c>
      <c r="G2552" s="3"/>
      <c r="H2552" s="3">
        <v>139.35</v>
      </c>
      <c r="I2552" s="1" t="s">
        <v>83</v>
      </c>
      <c r="J2552" s="1" t="s">
        <v>391</v>
      </c>
      <c r="K2552" s="1" t="s">
        <v>12</v>
      </c>
      <c r="L2552" s="1"/>
    </row>
    <row r="2553" spans="1:12" x14ac:dyDescent="0.2">
      <c r="A2553" s="1" t="s">
        <v>234</v>
      </c>
      <c r="B2553" s="1" t="s">
        <v>13</v>
      </c>
      <c r="C2553" s="2">
        <v>43647</v>
      </c>
      <c r="D2553" s="1" t="s">
        <v>200</v>
      </c>
      <c r="E2553" s="1"/>
      <c r="F2553" s="1" t="s">
        <v>199</v>
      </c>
      <c r="G2553" s="3"/>
      <c r="H2553" s="3">
        <v>2087.0100000000002</v>
      </c>
      <c r="I2553" s="1" t="s">
        <v>83</v>
      </c>
      <c r="J2553" s="1" t="s">
        <v>175</v>
      </c>
      <c r="K2553" s="1" t="s">
        <v>12</v>
      </c>
      <c r="L2553" s="1"/>
    </row>
    <row r="2554" spans="1:12" x14ac:dyDescent="0.2">
      <c r="A2554" s="1" t="s">
        <v>234</v>
      </c>
      <c r="B2554" s="1" t="s">
        <v>13</v>
      </c>
      <c r="C2554" s="2">
        <v>43647</v>
      </c>
      <c r="D2554" s="1" t="s">
        <v>200</v>
      </c>
      <c r="E2554" s="1"/>
      <c r="F2554" s="1" t="s">
        <v>199</v>
      </c>
      <c r="G2554" s="3"/>
      <c r="H2554" s="3">
        <v>1257.81</v>
      </c>
      <c r="I2554" s="1" t="s">
        <v>179</v>
      </c>
      <c r="J2554" s="1" t="s">
        <v>89</v>
      </c>
      <c r="K2554" s="1" t="s">
        <v>12</v>
      </c>
      <c r="L2554" s="1"/>
    </row>
    <row r="2555" spans="1:12" x14ac:dyDescent="0.2">
      <c r="A2555" s="1" t="s">
        <v>234</v>
      </c>
      <c r="B2555" s="1" t="s">
        <v>13</v>
      </c>
      <c r="C2555" s="2">
        <v>43647</v>
      </c>
      <c r="D2555" s="1" t="s">
        <v>200</v>
      </c>
      <c r="E2555" s="1"/>
      <c r="F2555" s="1" t="s">
        <v>199</v>
      </c>
      <c r="G2555" s="3"/>
      <c r="H2555" s="3">
        <v>1695.43</v>
      </c>
      <c r="I2555" s="1" t="s">
        <v>185</v>
      </c>
      <c r="J2555" s="1" t="s">
        <v>126</v>
      </c>
      <c r="K2555" s="1" t="s">
        <v>12</v>
      </c>
      <c r="L2555" s="1"/>
    </row>
    <row r="2556" spans="1:12" x14ac:dyDescent="0.2">
      <c r="A2556" s="1" t="s">
        <v>234</v>
      </c>
      <c r="B2556" s="1" t="s">
        <v>13</v>
      </c>
      <c r="C2556" s="2">
        <v>43647</v>
      </c>
      <c r="D2556" s="1" t="s">
        <v>200</v>
      </c>
      <c r="E2556" s="1"/>
      <c r="F2556" s="1" t="s">
        <v>199</v>
      </c>
      <c r="G2556" s="3"/>
      <c r="H2556" s="3">
        <v>653.66</v>
      </c>
      <c r="I2556" s="1" t="s">
        <v>83</v>
      </c>
      <c r="J2556" s="1" t="s">
        <v>301</v>
      </c>
      <c r="K2556" s="1" t="s">
        <v>12</v>
      </c>
      <c r="L2556" s="1"/>
    </row>
    <row r="2557" spans="1:12" x14ac:dyDescent="0.2">
      <c r="A2557" s="1" t="s">
        <v>234</v>
      </c>
      <c r="B2557" s="1" t="s">
        <v>13</v>
      </c>
      <c r="C2557" s="2">
        <v>43647</v>
      </c>
      <c r="D2557" s="1" t="s">
        <v>200</v>
      </c>
      <c r="E2557" s="1"/>
      <c r="F2557" s="1" t="s">
        <v>199</v>
      </c>
      <c r="G2557" s="3"/>
      <c r="H2557" s="3">
        <v>795.84</v>
      </c>
      <c r="I2557" s="1" t="s">
        <v>83</v>
      </c>
      <c r="J2557" s="1" t="s">
        <v>243</v>
      </c>
      <c r="K2557" s="1" t="s">
        <v>12</v>
      </c>
      <c r="L2557" s="1"/>
    </row>
    <row r="2558" spans="1:12" x14ac:dyDescent="0.2">
      <c r="A2558" s="1" t="s">
        <v>234</v>
      </c>
      <c r="B2558" s="1" t="s">
        <v>13</v>
      </c>
      <c r="C2558" s="2">
        <v>43647</v>
      </c>
      <c r="D2558" s="1" t="s">
        <v>200</v>
      </c>
      <c r="E2558" s="1"/>
      <c r="F2558" s="1" t="s">
        <v>199</v>
      </c>
      <c r="G2558" s="3"/>
      <c r="H2558" s="3">
        <v>1171.6600000000001</v>
      </c>
      <c r="I2558" s="1" t="s">
        <v>108</v>
      </c>
      <c r="J2558" s="1" t="s">
        <v>117</v>
      </c>
      <c r="K2558" s="1" t="s">
        <v>12</v>
      </c>
      <c r="L2558" s="1"/>
    </row>
    <row r="2559" spans="1:12" x14ac:dyDescent="0.2">
      <c r="A2559" s="1" t="s">
        <v>234</v>
      </c>
      <c r="B2559" s="1" t="s">
        <v>13</v>
      </c>
      <c r="C2559" s="2">
        <v>43647</v>
      </c>
      <c r="D2559" s="1" t="s">
        <v>200</v>
      </c>
      <c r="E2559" s="1"/>
      <c r="F2559" s="1" t="s">
        <v>199</v>
      </c>
      <c r="G2559" s="3"/>
      <c r="H2559" s="3">
        <v>31545.07</v>
      </c>
      <c r="I2559" s="1" t="s">
        <v>119</v>
      </c>
      <c r="J2559" s="1" t="s">
        <v>86</v>
      </c>
      <c r="K2559" s="1" t="s">
        <v>12</v>
      </c>
      <c r="L2559" s="1"/>
    </row>
    <row r="2560" spans="1:12" x14ac:dyDescent="0.2">
      <c r="A2560" s="1" t="s">
        <v>234</v>
      </c>
      <c r="B2560" s="1" t="s">
        <v>13</v>
      </c>
      <c r="C2560" s="2">
        <v>43647</v>
      </c>
      <c r="D2560" s="1" t="s">
        <v>200</v>
      </c>
      <c r="E2560" s="1"/>
      <c r="F2560" s="1" t="s">
        <v>199</v>
      </c>
      <c r="G2560" s="3"/>
      <c r="H2560" s="3">
        <v>2832.54</v>
      </c>
      <c r="I2560" s="1" t="s">
        <v>123</v>
      </c>
      <c r="J2560" s="1" t="s">
        <v>124</v>
      </c>
      <c r="K2560" s="1" t="s">
        <v>12</v>
      </c>
      <c r="L2560" s="1"/>
    </row>
    <row r="2561" spans="1:12" x14ac:dyDescent="0.2">
      <c r="A2561" s="1" t="s">
        <v>234</v>
      </c>
      <c r="B2561" s="1" t="s">
        <v>13</v>
      </c>
      <c r="C2561" s="2">
        <v>43647</v>
      </c>
      <c r="D2561" s="1" t="s">
        <v>200</v>
      </c>
      <c r="E2561" s="1"/>
      <c r="F2561" s="1" t="s">
        <v>199</v>
      </c>
      <c r="G2561" s="3"/>
      <c r="H2561" s="3">
        <v>1381.21</v>
      </c>
      <c r="I2561" s="1" t="s">
        <v>83</v>
      </c>
      <c r="J2561" s="1" t="s">
        <v>174</v>
      </c>
      <c r="K2561" s="1" t="s">
        <v>12</v>
      </c>
      <c r="L2561" s="1"/>
    </row>
    <row r="2562" spans="1:12" x14ac:dyDescent="0.2">
      <c r="A2562" s="1" t="s">
        <v>234</v>
      </c>
      <c r="B2562" s="1" t="s">
        <v>13</v>
      </c>
      <c r="C2562" s="2">
        <v>43647</v>
      </c>
      <c r="D2562" s="1" t="s">
        <v>200</v>
      </c>
      <c r="E2562" s="1"/>
      <c r="F2562" s="1" t="s">
        <v>199</v>
      </c>
      <c r="G2562" s="3"/>
      <c r="H2562" s="3">
        <v>123.2</v>
      </c>
      <c r="I2562" s="1" t="s">
        <v>83</v>
      </c>
      <c r="J2562" s="1" t="s">
        <v>279</v>
      </c>
      <c r="K2562" s="1" t="s">
        <v>12</v>
      </c>
      <c r="L2562" s="1"/>
    </row>
    <row r="2563" spans="1:12" x14ac:dyDescent="0.2">
      <c r="A2563" s="1" t="s">
        <v>234</v>
      </c>
      <c r="B2563" s="1" t="s">
        <v>13</v>
      </c>
      <c r="C2563" s="2">
        <v>43647</v>
      </c>
      <c r="D2563" s="1" t="s">
        <v>200</v>
      </c>
      <c r="E2563" s="1"/>
      <c r="F2563" s="1" t="s">
        <v>199</v>
      </c>
      <c r="G2563" s="3"/>
      <c r="H2563" s="3">
        <v>2439.02</v>
      </c>
      <c r="I2563" s="1" t="s">
        <v>106</v>
      </c>
      <c r="J2563" s="1" t="s">
        <v>122</v>
      </c>
      <c r="K2563" s="1" t="s">
        <v>12</v>
      </c>
      <c r="L2563" s="1"/>
    </row>
    <row r="2564" spans="1:12" x14ac:dyDescent="0.2">
      <c r="A2564" s="1" t="s">
        <v>234</v>
      </c>
      <c r="B2564" s="1" t="s">
        <v>13</v>
      </c>
      <c r="C2564" s="2">
        <v>43647</v>
      </c>
      <c r="D2564" s="1" t="s">
        <v>200</v>
      </c>
      <c r="E2564" s="1"/>
      <c r="F2564" s="1" t="s">
        <v>199</v>
      </c>
      <c r="G2564" s="3"/>
      <c r="H2564" s="3">
        <v>11904.87</v>
      </c>
      <c r="I2564" s="1" t="s">
        <v>83</v>
      </c>
      <c r="J2564" s="1" t="s">
        <v>176</v>
      </c>
      <c r="K2564" s="1" t="s">
        <v>12</v>
      </c>
      <c r="L2564" s="1"/>
    </row>
    <row r="2565" spans="1:12" x14ac:dyDescent="0.2">
      <c r="A2565" s="1" t="s">
        <v>234</v>
      </c>
      <c r="B2565" s="1" t="s">
        <v>13</v>
      </c>
      <c r="C2565" s="2">
        <v>43647</v>
      </c>
      <c r="D2565" s="1" t="s">
        <v>200</v>
      </c>
      <c r="E2565" s="1"/>
      <c r="F2565" s="1" t="s">
        <v>199</v>
      </c>
      <c r="G2565" s="3"/>
      <c r="H2565" s="3">
        <v>1589.2</v>
      </c>
      <c r="I2565" s="1" t="s">
        <v>87</v>
      </c>
      <c r="J2565" s="1" t="s">
        <v>253</v>
      </c>
      <c r="K2565" s="1" t="s">
        <v>12</v>
      </c>
      <c r="L2565" s="1"/>
    </row>
    <row r="2566" spans="1:12" x14ac:dyDescent="0.2">
      <c r="A2566" s="1" t="s">
        <v>234</v>
      </c>
      <c r="B2566" s="1" t="s">
        <v>13</v>
      </c>
      <c r="C2566" s="2">
        <v>43647</v>
      </c>
      <c r="D2566" s="1" t="s">
        <v>200</v>
      </c>
      <c r="E2566" s="1"/>
      <c r="F2566" s="1" t="s">
        <v>199</v>
      </c>
      <c r="G2566" s="3"/>
      <c r="H2566" s="3">
        <v>7097.89</v>
      </c>
      <c r="I2566" s="1" t="s">
        <v>120</v>
      </c>
      <c r="J2566" s="1" t="s">
        <v>171</v>
      </c>
      <c r="K2566" s="1" t="s">
        <v>12</v>
      </c>
      <c r="L2566" s="1"/>
    </row>
    <row r="2567" spans="1:12" x14ac:dyDescent="0.2">
      <c r="A2567" s="1" t="s">
        <v>234</v>
      </c>
      <c r="B2567" s="1" t="s">
        <v>13</v>
      </c>
      <c r="C2567" s="2">
        <v>43658</v>
      </c>
      <c r="D2567" s="1" t="s">
        <v>139</v>
      </c>
      <c r="E2567" s="1"/>
      <c r="F2567" s="1" t="s">
        <v>1899</v>
      </c>
      <c r="G2567" s="3">
        <v>197.29</v>
      </c>
      <c r="H2567" s="3"/>
      <c r="I2567" s="1" t="s">
        <v>83</v>
      </c>
      <c r="J2567" s="1" t="s">
        <v>243</v>
      </c>
      <c r="K2567" s="1" t="s">
        <v>12</v>
      </c>
      <c r="L2567" s="1" t="s">
        <v>73</v>
      </c>
    </row>
    <row r="2568" spans="1:12" x14ac:dyDescent="0.2">
      <c r="A2568" s="1" t="s">
        <v>234</v>
      </c>
      <c r="B2568" s="1" t="s">
        <v>13</v>
      </c>
      <c r="C2568" s="2">
        <v>43658</v>
      </c>
      <c r="D2568" s="1" t="s">
        <v>139</v>
      </c>
      <c r="E2568" s="1"/>
      <c r="F2568" s="1" t="s">
        <v>1900</v>
      </c>
      <c r="G2568" s="3">
        <v>2294.86</v>
      </c>
      <c r="H2568" s="3"/>
      <c r="I2568" s="1" t="s">
        <v>119</v>
      </c>
      <c r="J2568" s="1" t="s">
        <v>86</v>
      </c>
      <c r="K2568" s="1" t="s">
        <v>12</v>
      </c>
      <c r="L2568" s="1" t="s">
        <v>433</v>
      </c>
    </row>
    <row r="2569" spans="1:12" x14ac:dyDescent="0.2">
      <c r="A2569" s="1" t="s">
        <v>234</v>
      </c>
      <c r="B2569" s="1" t="s">
        <v>13</v>
      </c>
      <c r="C2569" s="2">
        <v>43658</v>
      </c>
      <c r="D2569" s="1" t="s">
        <v>139</v>
      </c>
      <c r="E2569" s="1"/>
      <c r="F2569" s="1" t="s">
        <v>1901</v>
      </c>
      <c r="G2569" s="3">
        <v>3016.75</v>
      </c>
      <c r="H2569" s="3"/>
      <c r="I2569" s="1" t="s">
        <v>83</v>
      </c>
      <c r="J2569" s="1" t="s">
        <v>175</v>
      </c>
      <c r="K2569" s="1" t="s">
        <v>84</v>
      </c>
      <c r="L2569" s="1" t="s">
        <v>114</v>
      </c>
    </row>
    <row r="2570" spans="1:12" x14ac:dyDescent="0.2">
      <c r="A2570" s="1" t="s">
        <v>234</v>
      </c>
      <c r="B2570" s="1" t="s">
        <v>13</v>
      </c>
      <c r="C2570" s="2">
        <v>43658</v>
      </c>
      <c r="D2570" s="1" t="s">
        <v>139</v>
      </c>
      <c r="E2570" s="1"/>
      <c r="F2570" s="1" t="s">
        <v>1902</v>
      </c>
      <c r="G2570" s="3">
        <v>67.040000000000006</v>
      </c>
      <c r="H2570" s="3"/>
      <c r="I2570" s="1" t="s">
        <v>185</v>
      </c>
      <c r="J2570" s="1" t="s">
        <v>126</v>
      </c>
      <c r="K2570" s="1" t="s">
        <v>12</v>
      </c>
      <c r="L2570" s="1" t="s">
        <v>913</v>
      </c>
    </row>
    <row r="2571" spans="1:12" x14ac:dyDescent="0.2">
      <c r="A2571" s="1" t="s">
        <v>234</v>
      </c>
      <c r="B2571" s="1" t="s">
        <v>13</v>
      </c>
      <c r="C2571" s="2">
        <v>43658</v>
      </c>
      <c r="D2571" s="1" t="s">
        <v>139</v>
      </c>
      <c r="E2571" s="1"/>
      <c r="F2571" s="1" t="s">
        <v>1903</v>
      </c>
      <c r="G2571" s="3">
        <v>209.19</v>
      </c>
      <c r="H2571" s="3"/>
      <c r="I2571" s="1" t="s">
        <v>108</v>
      </c>
      <c r="J2571" s="1" t="s">
        <v>117</v>
      </c>
      <c r="K2571" s="1" t="s">
        <v>12</v>
      </c>
      <c r="L2571" s="1" t="s">
        <v>1047</v>
      </c>
    </row>
    <row r="2572" spans="1:12" x14ac:dyDescent="0.2">
      <c r="A2572" s="1" t="s">
        <v>234</v>
      </c>
      <c r="B2572" s="1" t="s">
        <v>13</v>
      </c>
      <c r="C2572" s="2">
        <v>43658</v>
      </c>
      <c r="D2572" s="1" t="s">
        <v>139</v>
      </c>
      <c r="E2572" s="1"/>
      <c r="F2572" s="1" t="s">
        <v>1904</v>
      </c>
      <c r="G2572" s="3">
        <v>2091.83</v>
      </c>
      <c r="H2572" s="3"/>
      <c r="I2572" s="1" t="s">
        <v>87</v>
      </c>
      <c r="J2572" s="1" t="s">
        <v>116</v>
      </c>
      <c r="K2572" s="1" t="s">
        <v>84</v>
      </c>
      <c r="L2572" s="1" t="s">
        <v>241</v>
      </c>
    </row>
    <row r="2573" spans="1:12" x14ac:dyDescent="0.2">
      <c r="A2573" s="1" t="s">
        <v>234</v>
      </c>
      <c r="B2573" s="1" t="s">
        <v>13</v>
      </c>
      <c r="C2573" s="2">
        <v>43658</v>
      </c>
      <c r="D2573" s="1" t="s">
        <v>139</v>
      </c>
      <c r="E2573" s="1"/>
      <c r="F2573" s="1" t="s">
        <v>1905</v>
      </c>
      <c r="G2573" s="3">
        <v>75</v>
      </c>
      <c r="H2573" s="3"/>
      <c r="I2573" s="1" t="s">
        <v>185</v>
      </c>
      <c r="J2573" s="1" t="s">
        <v>126</v>
      </c>
      <c r="K2573" s="1" t="s">
        <v>84</v>
      </c>
      <c r="L2573" s="1" t="s">
        <v>29</v>
      </c>
    </row>
    <row r="2574" spans="1:12" x14ac:dyDescent="0.2">
      <c r="A2574" s="1" t="s">
        <v>234</v>
      </c>
      <c r="B2574" s="1" t="s">
        <v>13</v>
      </c>
      <c r="C2574" s="2">
        <v>43658</v>
      </c>
      <c r="D2574" s="1" t="s">
        <v>139</v>
      </c>
      <c r="E2574" s="1"/>
      <c r="F2574" s="1" t="s">
        <v>1906</v>
      </c>
      <c r="G2574" s="3">
        <v>906.64</v>
      </c>
      <c r="H2574" s="3"/>
      <c r="I2574" s="1" t="s">
        <v>120</v>
      </c>
      <c r="J2574" s="1" t="s">
        <v>171</v>
      </c>
      <c r="K2574" s="1" t="s">
        <v>12</v>
      </c>
      <c r="L2574" s="1" t="s">
        <v>418</v>
      </c>
    </row>
    <row r="2575" spans="1:12" x14ac:dyDescent="0.2">
      <c r="A2575" s="1" t="s">
        <v>234</v>
      </c>
      <c r="B2575" s="1" t="s">
        <v>13</v>
      </c>
      <c r="C2575" s="2">
        <v>43658</v>
      </c>
      <c r="D2575" s="1" t="s">
        <v>139</v>
      </c>
      <c r="E2575" s="1"/>
      <c r="F2575" s="1" t="s">
        <v>1907</v>
      </c>
      <c r="G2575" s="3">
        <v>1846.16</v>
      </c>
      <c r="H2575" s="3"/>
      <c r="I2575" s="1" t="s">
        <v>119</v>
      </c>
      <c r="J2575" s="1" t="s">
        <v>86</v>
      </c>
      <c r="K2575" s="1" t="s">
        <v>12</v>
      </c>
      <c r="L2575" s="1" t="s">
        <v>322</v>
      </c>
    </row>
    <row r="2576" spans="1:12" x14ac:dyDescent="0.2">
      <c r="A2576" s="1" t="s">
        <v>234</v>
      </c>
      <c r="B2576" s="1" t="s">
        <v>13</v>
      </c>
      <c r="C2576" s="2">
        <v>43658</v>
      </c>
      <c r="D2576" s="1" t="s">
        <v>139</v>
      </c>
      <c r="E2576" s="1"/>
      <c r="F2576" s="1" t="s">
        <v>1908</v>
      </c>
      <c r="G2576" s="3">
        <v>1077.3</v>
      </c>
      <c r="H2576" s="3"/>
      <c r="I2576" s="1" t="s">
        <v>119</v>
      </c>
      <c r="J2576" s="1" t="s">
        <v>86</v>
      </c>
      <c r="K2576" s="1" t="s">
        <v>12</v>
      </c>
      <c r="L2576" s="1" t="s">
        <v>1909</v>
      </c>
    </row>
    <row r="2577" spans="1:12" x14ac:dyDescent="0.2">
      <c r="A2577" s="1" t="s">
        <v>234</v>
      </c>
      <c r="B2577" s="1" t="s">
        <v>13</v>
      </c>
      <c r="C2577" s="2">
        <v>43658</v>
      </c>
      <c r="D2577" s="1" t="s">
        <v>139</v>
      </c>
      <c r="E2577" s="1"/>
      <c r="F2577" s="1" t="s">
        <v>1910</v>
      </c>
      <c r="G2577" s="3">
        <v>416.41</v>
      </c>
      <c r="H2577" s="3"/>
      <c r="I2577" s="1" t="s">
        <v>83</v>
      </c>
      <c r="J2577" s="1" t="s">
        <v>175</v>
      </c>
      <c r="K2577" s="1" t="s">
        <v>84</v>
      </c>
      <c r="L2577" s="1" t="s">
        <v>63</v>
      </c>
    </row>
    <row r="2578" spans="1:12" x14ac:dyDescent="0.2">
      <c r="A2578" s="1" t="s">
        <v>234</v>
      </c>
      <c r="B2578" s="1" t="s">
        <v>13</v>
      </c>
      <c r="C2578" s="2">
        <v>43658</v>
      </c>
      <c r="D2578" s="1" t="s">
        <v>139</v>
      </c>
      <c r="E2578" s="1"/>
      <c r="F2578" s="1" t="s">
        <v>1911</v>
      </c>
      <c r="G2578" s="3">
        <v>370.06</v>
      </c>
      <c r="H2578" s="3"/>
      <c r="I2578" s="1" t="s">
        <v>123</v>
      </c>
      <c r="J2578" s="1" t="s">
        <v>124</v>
      </c>
      <c r="K2578" s="1" t="s">
        <v>12</v>
      </c>
      <c r="L2578" s="1" t="s">
        <v>1592</v>
      </c>
    </row>
    <row r="2579" spans="1:12" x14ac:dyDescent="0.2">
      <c r="A2579" s="1" t="s">
        <v>234</v>
      </c>
      <c r="B2579" s="1" t="s">
        <v>13</v>
      </c>
      <c r="C2579" s="2">
        <v>43658</v>
      </c>
      <c r="D2579" s="1" t="s">
        <v>139</v>
      </c>
      <c r="E2579" s="1"/>
      <c r="F2579" s="1" t="s">
        <v>1912</v>
      </c>
      <c r="G2579" s="3">
        <v>134.66999999999999</v>
      </c>
      <c r="H2579" s="3"/>
      <c r="I2579" s="1" t="s">
        <v>83</v>
      </c>
      <c r="J2579" s="1" t="s">
        <v>176</v>
      </c>
      <c r="K2579" s="1" t="s">
        <v>12</v>
      </c>
      <c r="L2579" s="1" t="s">
        <v>64</v>
      </c>
    </row>
    <row r="2580" spans="1:12" x14ac:dyDescent="0.2">
      <c r="A2580" s="1" t="s">
        <v>234</v>
      </c>
      <c r="B2580" s="1" t="s">
        <v>13</v>
      </c>
      <c r="C2580" s="2">
        <v>43658</v>
      </c>
      <c r="D2580" s="1" t="s">
        <v>139</v>
      </c>
      <c r="E2580" s="1"/>
      <c r="F2580" s="1" t="s">
        <v>1913</v>
      </c>
      <c r="G2580" s="3">
        <v>98.54</v>
      </c>
      <c r="H2580" s="3"/>
      <c r="I2580" s="1" t="s">
        <v>106</v>
      </c>
      <c r="J2580" s="1" t="s">
        <v>107</v>
      </c>
      <c r="K2580" s="1" t="s">
        <v>12</v>
      </c>
      <c r="L2580" s="1" t="s">
        <v>313</v>
      </c>
    </row>
    <row r="2581" spans="1:12" x14ac:dyDescent="0.2">
      <c r="A2581" s="1" t="s">
        <v>234</v>
      </c>
      <c r="B2581" s="1" t="s">
        <v>13</v>
      </c>
      <c r="C2581" s="2">
        <v>43658</v>
      </c>
      <c r="D2581" s="1" t="s">
        <v>139</v>
      </c>
      <c r="E2581" s="1"/>
      <c r="F2581" s="1" t="s">
        <v>1914</v>
      </c>
      <c r="G2581" s="3">
        <v>266.92</v>
      </c>
      <c r="H2581" s="3"/>
      <c r="I2581" s="1" t="s">
        <v>83</v>
      </c>
      <c r="J2581" s="1" t="s">
        <v>243</v>
      </c>
      <c r="K2581" s="1" t="s">
        <v>12</v>
      </c>
      <c r="L2581" s="1" t="s">
        <v>36</v>
      </c>
    </row>
    <row r="2582" spans="1:12" x14ac:dyDescent="0.2">
      <c r="A2582" s="1" t="s">
        <v>234</v>
      </c>
      <c r="B2582" s="1" t="s">
        <v>13</v>
      </c>
      <c r="C2582" s="2">
        <v>43658</v>
      </c>
      <c r="D2582" s="1" t="s">
        <v>139</v>
      </c>
      <c r="E2582" s="1"/>
      <c r="F2582" s="1" t="s">
        <v>1915</v>
      </c>
      <c r="G2582" s="3">
        <v>126.47</v>
      </c>
      <c r="H2582" s="3"/>
      <c r="I2582" s="1" t="s">
        <v>83</v>
      </c>
      <c r="J2582" s="1" t="s">
        <v>176</v>
      </c>
      <c r="K2582" s="1" t="s">
        <v>84</v>
      </c>
      <c r="L2582" s="1" t="s">
        <v>409</v>
      </c>
    </row>
    <row r="2583" spans="1:12" x14ac:dyDescent="0.2">
      <c r="A2583" s="1" t="s">
        <v>234</v>
      </c>
      <c r="B2583" s="1" t="s">
        <v>13</v>
      </c>
      <c r="C2583" s="2">
        <v>43658</v>
      </c>
      <c r="D2583" s="1" t="s">
        <v>139</v>
      </c>
      <c r="E2583" s="1"/>
      <c r="F2583" s="1" t="s">
        <v>1916</v>
      </c>
      <c r="G2583" s="3">
        <v>49.25</v>
      </c>
      <c r="H2583" s="3"/>
      <c r="I2583" s="1" t="s">
        <v>83</v>
      </c>
      <c r="J2583" s="1" t="s">
        <v>174</v>
      </c>
      <c r="K2583" s="1" t="s">
        <v>12</v>
      </c>
      <c r="L2583" s="1" t="s">
        <v>14</v>
      </c>
    </row>
    <row r="2584" spans="1:12" x14ac:dyDescent="0.2">
      <c r="A2584" s="1" t="s">
        <v>234</v>
      </c>
      <c r="B2584" s="1" t="s">
        <v>13</v>
      </c>
      <c r="C2584" s="2">
        <v>43658</v>
      </c>
      <c r="D2584" s="1" t="s">
        <v>139</v>
      </c>
      <c r="E2584" s="1"/>
      <c r="F2584" s="1" t="s">
        <v>1917</v>
      </c>
      <c r="G2584" s="3">
        <v>41.67</v>
      </c>
      <c r="H2584" s="3"/>
      <c r="I2584" s="1" t="s">
        <v>179</v>
      </c>
      <c r="J2584" s="1" t="s">
        <v>89</v>
      </c>
      <c r="K2584" s="1" t="s">
        <v>84</v>
      </c>
      <c r="L2584" s="1" t="s">
        <v>306</v>
      </c>
    </row>
    <row r="2585" spans="1:12" x14ac:dyDescent="0.2">
      <c r="A2585" s="1" t="s">
        <v>234</v>
      </c>
      <c r="B2585" s="1" t="s">
        <v>13</v>
      </c>
      <c r="C2585" s="2">
        <v>43658</v>
      </c>
      <c r="D2585" s="1" t="s">
        <v>139</v>
      </c>
      <c r="E2585" s="1"/>
      <c r="F2585" s="1" t="s">
        <v>1918</v>
      </c>
      <c r="G2585" s="3">
        <v>583.71</v>
      </c>
      <c r="H2585" s="3"/>
      <c r="I2585" s="1" t="s">
        <v>123</v>
      </c>
      <c r="J2585" s="1" t="s">
        <v>124</v>
      </c>
      <c r="K2585" s="1" t="s">
        <v>12</v>
      </c>
      <c r="L2585" s="1" t="s">
        <v>92</v>
      </c>
    </row>
    <row r="2586" spans="1:12" x14ac:dyDescent="0.2">
      <c r="A2586" s="1" t="s">
        <v>234</v>
      </c>
      <c r="B2586" s="1" t="s">
        <v>13</v>
      </c>
      <c r="C2586" s="2">
        <v>43658</v>
      </c>
      <c r="D2586" s="1" t="s">
        <v>139</v>
      </c>
      <c r="E2586" s="1"/>
      <c r="F2586" s="1" t="s">
        <v>1903</v>
      </c>
      <c r="G2586" s="3">
        <v>155.12</v>
      </c>
      <c r="H2586" s="3"/>
      <c r="I2586" s="1" t="s">
        <v>106</v>
      </c>
      <c r="J2586" s="1" t="s">
        <v>122</v>
      </c>
      <c r="K2586" s="1" t="s">
        <v>12</v>
      </c>
      <c r="L2586" s="1" t="s">
        <v>1047</v>
      </c>
    </row>
    <row r="2587" spans="1:12" x14ac:dyDescent="0.2">
      <c r="A2587" s="1" t="s">
        <v>234</v>
      </c>
      <c r="B2587" s="1" t="s">
        <v>13</v>
      </c>
      <c r="C2587" s="2">
        <v>43658</v>
      </c>
      <c r="D2587" s="1" t="s">
        <v>139</v>
      </c>
      <c r="E2587" s="1"/>
      <c r="F2587" s="1" t="s">
        <v>1919</v>
      </c>
      <c r="G2587" s="3">
        <v>1381.16</v>
      </c>
      <c r="H2587" s="3"/>
      <c r="I2587" s="1" t="s">
        <v>106</v>
      </c>
      <c r="J2587" s="1" t="s">
        <v>122</v>
      </c>
      <c r="K2587" s="1" t="s">
        <v>12</v>
      </c>
      <c r="L2587" s="1" t="s">
        <v>21</v>
      </c>
    </row>
    <row r="2588" spans="1:12" x14ac:dyDescent="0.2">
      <c r="A2588" s="1" t="s">
        <v>234</v>
      </c>
      <c r="B2588" s="1" t="s">
        <v>13</v>
      </c>
      <c r="C2588" s="2">
        <v>43658</v>
      </c>
      <c r="D2588" s="1" t="s">
        <v>139</v>
      </c>
      <c r="E2588" s="1"/>
      <c r="F2588" s="1" t="s">
        <v>1920</v>
      </c>
      <c r="G2588" s="3">
        <v>814.33</v>
      </c>
      <c r="H2588" s="3"/>
      <c r="I2588" s="1" t="s">
        <v>83</v>
      </c>
      <c r="J2588" s="1" t="s">
        <v>176</v>
      </c>
      <c r="K2588" s="1" t="s">
        <v>12</v>
      </c>
      <c r="L2588" s="1" t="s">
        <v>99</v>
      </c>
    </row>
    <row r="2589" spans="1:12" x14ac:dyDescent="0.2">
      <c r="A2589" s="1" t="s">
        <v>234</v>
      </c>
      <c r="B2589" s="1" t="s">
        <v>13</v>
      </c>
      <c r="C2589" s="2">
        <v>43658</v>
      </c>
      <c r="D2589" s="1" t="s">
        <v>139</v>
      </c>
      <c r="E2589" s="1"/>
      <c r="F2589" s="1" t="s">
        <v>1921</v>
      </c>
      <c r="G2589" s="3">
        <v>1188.9000000000001</v>
      </c>
      <c r="H2589" s="3"/>
      <c r="I2589" s="1" t="s">
        <v>119</v>
      </c>
      <c r="J2589" s="1" t="s">
        <v>86</v>
      </c>
      <c r="K2589" s="1" t="s">
        <v>12</v>
      </c>
      <c r="L2589" s="1" t="s">
        <v>52</v>
      </c>
    </row>
    <row r="2590" spans="1:12" x14ac:dyDescent="0.2">
      <c r="A2590" s="1" t="s">
        <v>234</v>
      </c>
      <c r="B2590" s="1" t="s">
        <v>13</v>
      </c>
      <c r="C2590" s="2">
        <v>43658</v>
      </c>
      <c r="D2590" s="1" t="s">
        <v>139</v>
      </c>
      <c r="E2590" s="1"/>
      <c r="F2590" s="1" t="s">
        <v>1922</v>
      </c>
      <c r="G2590" s="3">
        <v>663.24</v>
      </c>
      <c r="H2590" s="3"/>
      <c r="I2590" s="1" t="s">
        <v>119</v>
      </c>
      <c r="J2590" s="1" t="s">
        <v>178</v>
      </c>
      <c r="K2590" s="1" t="s">
        <v>12</v>
      </c>
      <c r="L2590" s="1" t="s">
        <v>1154</v>
      </c>
    </row>
    <row r="2591" spans="1:12" x14ac:dyDescent="0.2">
      <c r="A2591" s="1" t="s">
        <v>234</v>
      </c>
      <c r="B2591" s="1" t="s">
        <v>13</v>
      </c>
      <c r="C2591" s="2">
        <v>43658</v>
      </c>
      <c r="D2591" s="1" t="s">
        <v>139</v>
      </c>
      <c r="E2591" s="1"/>
      <c r="F2591" s="1" t="s">
        <v>1923</v>
      </c>
      <c r="G2591" s="3">
        <v>75.88</v>
      </c>
      <c r="H2591" s="3"/>
      <c r="I2591" s="1" t="s">
        <v>185</v>
      </c>
      <c r="J2591" s="1" t="s">
        <v>126</v>
      </c>
      <c r="K2591" s="1" t="s">
        <v>84</v>
      </c>
      <c r="L2591" s="1" t="s">
        <v>51</v>
      </c>
    </row>
    <row r="2592" spans="1:12" x14ac:dyDescent="0.2">
      <c r="A2592" s="1" t="s">
        <v>234</v>
      </c>
      <c r="B2592" s="1" t="s">
        <v>13</v>
      </c>
      <c r="C2592" s="2">
        <v>43658</v>
      </c>
      <c r="D2592" s="1" t="s">
        <v>139</v>
      </c>
      <c r="E2592" s="1"/>
      <c r="F2592" s="1" t="s">
        <v>1924</v>
      </c>
      <c r="G2592" s="3">
        <v>138.03</v>
      </c>
      <c r="H2592" s="3"/>
      <c r="I2592" s="1" t="s">
        <v>106</v>
      </c>
      <c r="J2592" s="1" t="s">
        <v>107</v>
      </c>
      <c r="K2592" s="1" t="s">
        <v>84</v>
      </c>
      <c r="L2592" s="1" t="s">
        <v>66</v>
      </c>
    </row>
    <row r="2593" spans="1:12" x14ac:dyDescent="0.2">
      <c r="A2593" s="1" t="s">
        <v>234</v>
      </c>
      <c r="B2593" s="1" t="s">
        <v>13</v>
      </c>
      <c r="C2593" s="2">
        <v>43658</v>
      </c>
      <c r="D2593" s="1" t="s">
        <v>139</v>
      </c>
      <c r="E2593" s="1"/>
      <c r="F2593" s="1" t="s">
        <v>1925</v>
      </c>
      <c r="G2593" s="3">
        <v>1292.06</v>
      </c>
      <c r="H2593" s="3"/>
      <c r="I2593" s="1" t="s">
        <v>106</v>
      </c>
      <c r="J2593" s="1" t="s">
        <v>121</v>
      </c>
      <c r="K2593" s="1" t="s">
        <v>12</v>
      </c>
      <c r="L2593" s="1" t="s">
        <v>65</v>
      </c>
    </row>
    <row r="2594" spans="1:12" x14ac:dyDescent="0.2">
      <c r="A2594" s="1" t="s">
        <v>234</v>
      </c>
      <c r="B2594" s="1" t="s">
        <v>13</v>
      </c>
      <c r="C2594" s="2">
        <v>43658</v>
      </c>
      <c r="D2594" s="1" t="s">
        <v>139</v>
      </c>
      <c r="E2594" s="1"/>
      <c r="F2594" s="1" t="s">
        <v>1926</v>
      </c>
      <c r="G2594" s="3">
        <v>1050.67</v>
      </c>
      <c r="H2594" s="3"/>
      <c r="I2594" s="1" t="s">
        <v>83</v>
      </c>
      <c r="J2594" s="1" t="s">
        <v>243</v>
      </c>
      <c r="K2594" s="1" t="s">
        <v>12</v>
      </c>
      <c r="L2594" s="1" t="s">
        <v>17</v>
      </c>
    </row>
    <row r="2595" spans="1:12" x14ac:dyDescent="0.2">
      <c r="A2595" s="1" t="s">
        <v>234</v>
      </c>
      <c r="B2595" s="1" t="s">
        <v>13</v>
      </c>
      <c r="C2595" s="2">
        <v>43658</v>
      </c>
      <c r="D2595" s="1" t="s">
        <v>139</v>
      </c>
      <c r="E2595" s="1"/>
      <c r="F2595" s="1" t="s">
        <v>1927</v>
      </c>
      <c r="G2595" s="3">
        <v>433.15</v>
      </c>
      <c r="H2595" s="3"/>
      <c r="I2595" s="1" t="s">
        <v>83</v>
      </c>
      <c r="J2595" s="1" t="s">
        <v>176</v>
      </c>
      <c r="K2595" s="1" t="s">
        <v>84</v>
      </c>
      <c r="L2595" s="1" t="s">
        <v>111</v>
      </c>
    </row>
    <row r="2596" spans="1:12" x14ac:dyDescent="0.2">
      <c r="A2596" s="1" t="s">
        <v>234</v>
      </c>
      <c r="B2596" s="1" t="s">
        <v>13</v>
      </c>
      <c r="C2596" s="2">
        <v>43658</v>
      </c>
      <c r="D2596" s="1" t="s">
        <v>139</v>
      </c>
      <c r="E2596" s="1"/>
      <c r="F2596" s="1" t="s">
        <v>1914</v>
      </c>
      <c r="G2596" s="3">
        <v>667.3</v>
      </c>
      <c r="H2596" s="3"/>
      <c r="I2596" s="1" t="s">
        <v>83</v>
      </c>
      <c r="J2596" s="1" t="s">
        <v>176</v>
      </c>
      <c r="K2596" s="1" t="s">
        <v>12</v>
      </c>
      <c r="L2596" s="1" t="s">
        <v>36</v>
      </c>
    </row>
    <row r="2597" spans="1:12" x14ac:dyDescent="0.2">
      <c r="A2597" s="1" t="s">
        <v>234</v>
      </c>
      <c r="B2597" s="1" t="s">
        <v>13</v>
      </c>
      <c r="C2597" s="2">
        <v>43658</v>
      </c>
      <c r="D2597" s="1" t="s">
        <v>139</v>
      </c>
      <c r="E2597" s="1"/>
      <c r="F2597" s="1" t="s">
        <v>1928</v>
      </c>
      <c r="G2597" s="3">
        <v>1523.31</v>
      </c>
      <c r="H2597" s="3"/>
      <c r="I2597" s="1" t="s">
        <v>83</v>
      </c>
      <c r="J2597" s="1" t="s">
        <v>176</v>
      </c>
      <c r="K2597" s="1" t="s">
        <v>12</v>
      </c>
      <c r="L2597" s="1" t="s">
        <v>30</v>
      </c>
    </row>
    <row r="2598" spans="1:12" x14ac:dyDescent="0.2">
      <c r="A2598" s="1" t="s">
        <v>234</v>
      </c>
      <c r="B2598" s="1" t="s">
        <v>13</v>
      </c>
      <c r="C2598" s="2">
        <v>43658</v>
      </c>
      <c r="D2598" s="1" t="s">
        <v>139</v>
      </c>
      <c r="E2598" s="1"/>
      <c r="F2598" s="1" t="s">
        <v>1901</v>
      </c>
      <c r="G2598" s="3">
        <v>2784.69</v>
      </c>
      <c r="H2598" s="3"/>
      <c r="I2598" s="1" t="s">
        <v>119</v>
      </c>
      <c r="J2598" s="1" t="s">
        <v>86</v>
      </c>
      <c r="K2598" s="1" t="s">
        <v>84</v>
      </c>
      <c r="L2598" s="1" t="s">
        <v>114</v>
      </c>
    </row>
    <row r="2599" spans="1:12" x14ac:dyDescent="0.2">
      <c r="A2599" s="1" t="s">
        <v>234</v>
      </c>
      <c r="B2599" s="1" t="s">
        <v>13</v>
      </c>
      <c r="C2599" s="2">
        <v>43658</v>
      </c>
      <c r="D2599" s="1" t="s">
        <v>139</v>
      </c>
      <c r="E2599" s="1"/>
      <c r="F2599" s="1" t="s">
        <v>1929</v>
      </c>
      <c r="G2599" s="3">
        <v>584.21</v>
      </c>
      <c r="H2599" s="3"/>
      <c r="I2599" s="1" t="s">
        <v>119</v>
      </c>
      <c r="J2599" s="1" t="s">
        <v>86</v>
      </c>
      <c r="K2599" s="1" t="s">
        <v>12</v>
      </c>
      <c r="L2599" s="1" t="s">
        <v>449</v>
      </c>
    </row>
    <row r="2600" spans="1:12" x14ac:dyDescent="0.2">
      <c r="A2600" s="1" t="s">
        <v>234</v>
      </c>
      <c r="B2600" s="1" t="s">
        <v>13</v>
      </c>
      <c r="C2600" s="2">
        <v>43658</v>
      </c>
      <c r="D2600" s="1" t="s">
        <v>139</v>
      </c>
      <c r="E2600" s="1"/>
      <c r="F2600" s="1" t="s">
        <v>1930</v>
      </c>
      <c r="G2600" s="3">
        <v>842.26</v>
      </c>
      <c r="H2600" s="3"/>
      <c r="I2600" s="1" t="s">
        <v>119</v>
      </c>
      <c r="J2600" s="1" t="s">
        <v>86</v>
      </c>
      <c r="K2600" s="1" t="s">
        <v>12</v>
      </c>
      <c r="L2600" s="1" t="s">
        <v>1098</v>
      </c>
    </row>
    <row r="2601" spans="1:12" x14ac:dyDescent="0.2">
      <c r="A2601" s="1" t="s">
        <v>234</v>
      </c>
      <c r="B2601" s="1" t="s">
        <v>13</v>
      </c>
      <c r="C2601" s="2">
        <v>43658</v>
      </c>
      <c r="D2601" s="1" t="s">
        <v>139</v>
      </c>
      <c r="E2601" s="1"/>
      <c r="F2601" s="1" t="s">
        <v>1931</v>
      </c>
      <c r="G2601" s="3">
        <v>1058.07</v>
      </c>
      <c r="H2601" s="3"/>
      <c r="I2601" s="1" t="s">
        <v>119</v>
      </c>
      <c r="J2601" s="1" t="s">
        <v>86</v>
      </c>
      <c r="K2601" s="1" t="s">
        <v>12</v>
      </c>
      <c r="L2601" s="1" t="s">
        <v>48</v>
      </c>
    </row>
    <row r="2602" spans="1:12" x14ac:dyDescent="0.2">
      <c r="A2602" s="1" t="s">
        <v>234</v>
      </c>
      <c r="B2602" s="1" t="s">
        <v>13</v>
      </c>
      <c r="C2602" s="2">
        <v>43658</v>
      </c>
      <c r="D2602" s="1" t="s">
        <v>139</v>
      </c>
      <c r="E2602" s="1"/>
      <c r="F2602" s="1" t="s">
        <v>1932</v>
      </c>
      <c r="G2602" s="3">
        <v>88.88</v>
      </c>
      <c r="H2602" s="3"/>
      <c r="I2602" s="1" t="s">
        <v>83</v>
      </c>
      <c r="J2602" s="1" t="s">
        <v>279</v>
      </c>
      <c r="K2602" s="1" t="s">
        <v>12</v>
      </c>
      <c r="L2602" s="1" t="s">
        <v>57</v>
      </c>
    </row>
    <row r="2603" spans="1:12" x14ac:dyDescent="0.2">
      <c r="A2603" s="1" t="s">
        <v>234</v>
      </c>
      <c r="B2603" s="1" t="s">
        <v>13</v>
      </c>
      <c r="C2603" s="2">
        <v>43658</v>
      </c>
      <c r="D2603" s="1" t="s">
        <v>139</v>
      </c>
      <c r="E2603" s="1"/>
      <c r="F2603" s="1" t="s">
        <v>1933</v>
      </c>
      <c r="G2603" s="3">
        <v>1029.3699999999999</v>
      </c>
      <c r="H2603" s="3"/>
      <c r="I2603" s="1" t="s">
        <v>83</v>
      </c>
      <c r="J2603" s="1" t="s">
        <v>176</v>
      </c>
      <c r="K2603" s="1" t="s">
        <v>12</v>
      </c>
      <c r="L2603" s="1" t="s">
        <v>93</v>
      </c>
    </row>
    <row r="2604" spans="1:12" x14ac:dyDescent="0.2">
      <c r="A2604" s="1" t="s">
        <v>234</v>
      </c>
      <c r="B2604" s="1" t="s">
        <v>13</v>
      </c>
      <c r="C2604" s="2">
        <v>43658</v>
      </c>
      <c r="D2604" s="1" t="s">
        <v>139</v>
      </c>
      <c r="E2604" s="1"/>
      <c r="F2604" s="1" t="s">
        <v>1905</v>
      </c>
      <c r="G2604" s="3">
        <v>250</v>
      </c>
      <c r="H2604" s="3"/>
      <c r="I2604" s="1" t="s">
        <v>83</v>
      </c>
      <c r="J2604" s="1" t="s">
        <v>176</v>
      </c>
      <c r="K2604" s="1" t="s">
        <v>84</v>
      </c>
      <c r="L2604" s="1" t="s">
        <v>29</v>
      </c>
    </row>
    <row r="2605" spans="1:12" x14ac:dyDescent="0.2">
      <c r="A2605" s="1" t="s">
        <v>234</v>
      </c>
      <c r="B2605" s="1" t="s">
        <v>13</v>
      </c>
      <c r="C2605" s="2">
        <v>43658</v>
      </c>
      <c r="D2605" s="1" t="s">
        <v>139</v>
      </c>
      <c r="E2605" s="1"/>
      <c r="F2605" s="1" t="s">
        <v>1934</v>
      </c>
      <c r="G2605" s="3">
        <v>259.61</v>
      </c>
      <c r="H2605" s="3"/>
      <c r="I2605" s="1" t="s">
        <v>185</v>
      </c>
      <c r="J2605" s="1" t="s">
        <v>126</v>
      </c>
      <c r="K2605" s="1" t="s">
        <v>84</v>
      </c>
      <c r="L2605" s="1" t="s">
        <v>26</v>
      </c>
    </row>
    <row r="2606" spans="1:12" x14ac:dyDescent="0.2">
      <c r="A2606" s="1" t="s">
        <v>234</v>
      </c>
      <c r="B2606" s="1" t="s">
        <v>13</v>
      </c>
      <c r="C2606" s="2">
        <v>43658</v>
      </c>
      <c r="D2606" s="1" t="s">
        <v>139</v>
      </c>
      <c r="E2606" s="1"/>
      <c r="F2606" s="1" t="s">
        <v>1923</v>
      </c>
      <c r="G2606" s="3">
        <v>303.52999999999997</v>
      </c>
      <c r="H2606" s="3"/>
      <c r="I2606" s="1" t="s">
        <v>83</v>
      </c>
      <c r="J2606" s="1" t="s">
        <v>175</v>
      </c>
      <c r="K2606" s="1" t="s">
        <v>84</v>
      </c>
      <c r="L2606" s="1" t="s">
        <v>51</v>
      </c>
    </row>
    <row r="2607" spans="1:12" x14ac:dyDescent="0.2">
      <c r="A2607" s="1" t="s">
        <v>234</v>
      </c>
      <c r="B2607" s="1" t="s">
        <v>13</v>
      </c>
      <c r="C2607" s="2">
        <v>43658</v>
      </c>
      <c r="D2607" s="1" t="s">
        <v>139</v>
      </c>
      <c r="E2607" s="1"/>
      <c r="F2607" s="1" t="s">
        <v>1935</v>
      </c>
      <c r="G2607" s="3">
        <v>506.21</v>
      </c>
      <c r="H2607" s="3"/>
      <c r="I2607" s="1" t="s">
        <v>106</v>
      </c>
      <c r="J2607" s="1" t="s">
        <v>122</v>
      </c>
      <c r="K2607" s="1" t="s">
        <v>12</v>
      </c>
      <c r="L2607" s="1" t="s">
        <v>25</v>
      </c>
    </row>
    <row r="2608" spans="1:12" x14ac:dyDescent="0.2">
      <c r="A2608" s="1" t="s">
        <v>234</v>
      </c>
      <c r="B2608" s="1" t="s">
        <v>13</v>
      </c>
      <c r="C2608" s="2">
        <v>43658</v>
      </c>
      <c r="D2608" s="1" t="s">
        <v>139</v>
      </c>
      <c r="E2608" s="1"/>
      <c r="F2608" s="1" t="s">
        <v>1936</v>
      </c>
      <c r="G2608" s="3">
        <v>1923.08</v>
      </c>
      <c r="H2608" s="3"/>
      <c r="I2608" s="1" t="s">
        <v>87</v>
      </c>
      <c r="J2608" s="1" t="s">
        <v>116</v>
      </c>
      <c r="K2608" s="1" t="s">
        <v>12</v>
      </c>
      <c r="L2608" s="1" t="s">
        <v>80</v>
      </c>
    </row>
    <row r="2609" spans="1:12" x14ac:dyDescent="0.2">
      <c r="A2609" s="1" t="s">
        <v>234</v>
      </c>
      <c r="B2609" s="1" t="s">
        <v>13</v>
      </c>
      <c r="C2609" s="2">
        <v>43658</v>
      </c>
      <c r="D2609" s="1" t="s">
        <v>139</v>
      </c>
      <c r="E2609" s="1"/>
      <c r="F2609" s="1" t="s">
        <v>1937</v>
      </c>
      <c r="G2609" s="3">
        <v>408.65</v>
      </c>
      <c r="H2609" s="3"/>
      <c r="I2609" s="1" t="s">
        <v>83</v>
      </c>
      <c r="J2609" s="1" t="s">
        <v>176</v>
      </c>
      <c r="K2609" s="1" t="s">
        <v>84</v>
      </c>
      <c r="L2609" s="1" t="s">
        <v>104</v>
      </c>
    </row>
    <row r="2610" spans="1:12" x14ac:dyDescent="0.2">
      <c r="A2610" s="1" t="s">
        <v>234</v>
      </c>
      <c r="B2610" s="1" t="s">
        <v>13</v>
      </c>
      <c r="C2610" s="2">
        <v>43658</v>
      </c>
      <c r="D2610" s="1" t="s">
        <v>139</v>
      </c>
      <c r="E2610" s="1"/>
      <c r="F2610" s="1" t="s">
        <v>1923</v>
      </c>
      <c r="G2610" s="3">
        <v>728.48</v>
      </c>
      <c r="H2610" s="3"/>
      <c r="I2610" s="1" t="s">
        <v>119</v>
      </c>
      <c r="J2610" s="1" t="s">
        <v>86</v>
      </c>
      <c r="K2610" s="1" t="s">
        <v>84</v>
      </c>
      <c r="L2610" s="1" t="s">
        <v>51</v>
      </c>
    </row>
    <row r="2611" spans="1:12" x14ac:dyDescent="0.2">
      <c r="A2611" s="1" t="s">
        <v>234</v>
      </c>
      <c r="B2611" s="1" t="s">
        <v>13</v>
      </c>
      <c r="C2611" s="2">
        <v>43658</v>
      </c>
      <c r="D2611" s="1" t="s">
        <v>139</v>
      </c>
      <c r="E2611" s="1"/>
      <c r="F2611" s="1" t="s">
        <v>1938</v>
      </c>
      <c r="G2611" s="3">
        <v>217.1</v>
      </c>
      <c r="H2611" s="3"/>
      <c r="I2611" s="1" t="s">
        <v>119</v>
      </c>
      <c r="J2611" s="1" t="s">
        <v>86</v>
      </c>
      <c r="K2611" s="1" t="s">
        <v>84</v>
      </c>
      <c r="L2611" s="1" t="s">
        <v>435</v>
      </c>
    </row>
    <row r="2612" spans="1:12" x14ac:dyDescent="0.2">
      <c r="A2612" s="1" t="s">
        <v>234</v>
      </c>
      <c r="B2612" s="1" t="s">
        <v>13</v>
      </c>
      <c r="C2612" s="2">
        <v>43658</v>
      </c>
      <c r="D2612" s="1" t="s">
        <v>139</v>
      </c>
      <c r="E2612" s="1"/>
      <c r="F2612" s="1" t="s">
        <v>1939</v>
      </c>
      <c r="G2612" s="3">
        <v>414.08</v>
      </c>
      <c r="H2612" s="3"/>
      <c r="I2612" s="1" t="s">
        <v>119</v>
      </c>
      <c r="J2612" s="1" t="s">
        <v>86</v>
      </c>
      <c r="K2612" s="1" t="s">
        <v>84</v>
      </c>
      <c r="L2612" s="1" t="s">
        <v>66</v>
      </c>
    </row>
    <row r="2613" spans="1:12" x14ac:dyDescent="0.2">
      <c r="A2613" s="1" t="s">
        <v>234</v>
      </c>
      <c r="B2613" s="1" t="s">
        <v>13</v>
      </c>
      <c r="C2613" s="2">
        <v>43658</v>
      </c>
      <c r="D2613" s="1" t="s">
        <v>139</v>
      </c>
      <c r="E2613" s="1"/>
      <c r="F2613" s="1" t="s">
        <v>1912</v>
      </c>
      <c r="G2613" s="3">
        <v>134.66999999999999</v>
      </c>
      <c r="H2613" s="3"/>
      <c r="I2613" s="1" t="s">
        <v>83</v>
      </c>
      <c r="J2613" s="1" t="s">
        <v>301</v>
      </c>
      <c r="K2613" s="1" t="s">
        <v>12</v>
      </c>
      <c r="L2613" s="1" t="s">
        <v>64</v>
      </c>
    </row>
    <row r="2614" spans="1:12" x14ac:dyDescent="0.2">
      <c r="A2614" s="1" t="s">
        <v>234</v>
      </c>
      <c r="B2614" s="1" t="s">
        <v>13</v>
      </c>
      <c r="C2614" s="2">
        <v>43658</v>
      </c>
      <c r="D2614" s="1" t="s">
        <v>139</v>
      </c>
      <c r="E2614" s="1"/>
      <c r="F2614" s="1" t="s">
        <v>1915</v>
      </c>
      <c r="G2614" s="3">
        <v>68.98</v>
      </c>
      <c r="H2614" s="3"/>
      <c r="I2614" s="1" t="s">
        <v>85</v>
      </c>
      <c r="J2614" s="1" t="s">
        <v>125</v>
      </c>
      <c r="K2614" s="1" t="s">
        <v>84</v>
      </c>
      <c r="L2614" s="1" t="s">
        <v>409</v>
      </c>
    </row>
    <row r="2615" spans="1:12" x14ac:dyDescent="0.2">
      <c r="A2615" s="1" t="s">
        <v>234</v>
      </c>
      <c r="B2615" s="1" t="s">
        <v>13</v>
      </c>
      <c r="C2615" s="2">
        <v>43658</v>
      </c>
      <c r="D2615" s="1" t="s">
        <v>139</v>
      </c>
      <c r="E2615" s="1"/>
      <c r="F2615" s="1" t="s">
        <v>1934</v>
      </c>
      <c r="G2615" s="3">
        <v>1586.54</v>
      </c>
      <c r="H2615" s="3"/>
      <c r="I2615" s="1" t="s">
        <v>108</v>
      </c>
      <c r="J2615" s="1" t="s">
        <v>117</v>
      </c>
      <c r="K2615" s="1" t="s">
        <v>84</v>
      </c>
      <c r="L2615" s="1" t="s">
        <v>26</v>
      </c>
    </row>
    <row r="2616" spans="1:12" x14ac:dyDescent="0.2">
      <c r="A2616" s="1" t="s">
        <v>234</v>
      </c>
      <c r="B2616" s="1" t="s">
        <v>13</v>
      </c>
      <c r="C2616" s="2">
        <v>43658</v>
      </c>
      <c r="D2616" s="1" t="s">
        <v>139</v>
      </c>
      <c r="E2616" s="1"/>
      <c r="F2616" s="1" t="s">
        <v>1916</v>
      </c>
      <c r="G2616" s="3">
        <v>1488.68</v>
      </c>
      <c r="H2616" s="3"/>
      <c r="I2616" s="1" t="s">
        <v>83</v>
      </c>
      <c r="J2616" s="1" t="s">
        <v>176</v>
      </c>
      <c r="K2616" s="1" t="s">
        <v>12</v>
      </c>
      <c r="L2616" s="1" t="s">
        <v>14</v>
      </c>
    </row>
    <row r="2617" spans="1:12" x14ac:dyDescent="0.2">
      <c r="A2617" s="1" t="s">
        <v>234</v>
      </c>
      <c r="B2617" s="1" t="s">
        <v>13</v>
      </c>
      <c r="C2617" s="2">
        <v>43658</v>
      </c>
      <c r="D2617" s="1" t="s">
        <v>139</v>
      </c>
      <c r="E2617" s="1"/>
      <c r="F2617" s="1" t="s">
        <v>1940</v>
      </c>
      <c r="G2617" s="3">
        <v>949.4</v>
      </c>
      <c r="H2617" s="3"/>
      <c r="I2617" s="1" t="s">
        <v>119</v>
      </c>
      <c r="J2617" s="1" t="s">
        <v>86</v>
      </c>
      <c r="K2617" s="1" t="s">
        <v>12</v>
      </c>
      <c r="L2617" s="1" t="s">
        <v>96</v>
      </c>
    </row>
    <row r="2618" spans="1:12" x14ac:dyDescent="0.2">
      <c r="A2618" s="1" t="s">
        <v>234</v>
      </c>
      <c r="B2618" s="1" t="s">
        <v>13</v>
      </c>
      <c r="C2618" s="2">
        <v>43658</v>
      </c>
      <c r="D2618" s="1" t="s">
        <v>139</v>
      </c>
      <c r="E2618" s="1"/>
      <c r="F2618" s="1" t="s">
        <v>1941</v>
      </c>
      <c r="G2618" s="3">
        <v>1083.92</v>
      </c>
      <c r="H2618" s="3"/>
      <c r="I2618" s="1" t="s">
        <v>119</v>
      </c>
      <c r="J2618" s="1" t="s">
        <v>86</v>
      </c>
      <c r="K2618" s="1" t="s">
        <v>12</v>
      </c>
      <c r="L2618" s="1" t="s">
        <v>451</v>
      </c>
    </row>
    <row r="2619" spans="1:12" x14ac:dyDescent="0.2">
      <c r="A2619" s="1" t="s">
        <v>234</v>
      </c>
      <c r="B2619" s="1" t="s">
        <v>13</v>
      </c>
      <c r="C2619" s="2">
        <v>43658</v>
      </c>
      <c r="D2619" s="1" t="s">
        <v>139</v>
      </c>
      <c r="E2619" s="1"/>
      <c r="F2619" s="1" t="s">
        <v>1942</v>
      </c>
      <c r="G2619" s="3">
        <v>1379.98</v>
      </c>
      <c r="H2619" s="3"/>
      <c r="I2619" s="1" t="s">
        <v>106</v>
      </c>
      <c r="J2619" s="1" t="s">
        <v>122</v>
      </c>
      <c r="K2619" s="1" t="s">
        <v>12</v>
      </c>
      <c r="L2619" s="1" t="s">
        <v>27</v>
      </c>
    </row>
    <row r="2620" spans="1:12" x14ac:dyDescent="0.2">
      <c r="A2620" s="1" t="s">
        <v>234</v>
      </c>
      <c r="B2620" s="1" t="s">
        <v>13</v>
      </c>
      <c r="C2620" s="2">
        <v>43658</v>
      </c>
      <c r="D2620" s="1" t="s">
        <v>139</v>
      </c>
      <c r="E2620" s="1"/>
      <c r="F2620" s="1" t="s">
        <v>1903</v>
      </c>
      <c r="G2620" s="3">
        <v>120.96</v>
      </c>
      <c r="H2620" s="3"/>
      <c r="I2620" s="1" t="s">
        <v>87</v>
      </c>
      <c r="J2620" s="1" t="s">
        <v>116</v>
      </c>
      <c r="K2620" s="1" t="s">
        <v>12</v>
      </c>
      <c r="L2620" s="1" t="s">
        <v>1047</v>
      </c>
    </row>
    <row r="2621" spans="1:12" x14ac:dyDescent="0.2">
      <c r="A2621" s="1" t="s">
        <v>234</v>
      </c>
      <c r="B2621" s="1" t="s">
        <v>13</v>
      </c>
      <c r="C2621" s="2">
        <v>43658</v>
      </c>
      <c r="D2621" s="1" t="s">
        <v>139</v>
      </c>
      <c r="E2621" s="1"/>
      <c r="F2621" s="1" t="s">
        <v>1943</v>
      </c>
      <c r="G2621" s="3">
        <v>1190.72</v>
      </c>
      <c r="H2621" s="3"/>
      <c r="I2621" s="1" t="s">
        <v>83</v>
      </c>
      <c r="J2621" s="1" t="s">
        <v>176</v>
      </c>
      <c r="K2621" s="1" t="s">
        <v>12</v>
      </c>
      <c r="L2621" s="1" t="s">
        <v>38</v>
      </c>
    </row>
    <row r="2622" spans="1:12" x14ac:dyDescent="0.2">
      <c r="A2622" s="1" t="s">
        <v>234</v>
      </c>
      <c r="B2622" s="1" t="s">
        <v>13</v>
      </c>
      <c r="C2622" s="2">
        <v>43658</v>
      </c>
      <c r="D2622" s="1" t="s">
        <v>139</v>
      </c>
      <c r="E2622" s="1"/>
      <c r="F2622" s="1" t="s">
        <v>1914</v>
      </c>
      <c r="G2622" s="3">
        <v>533.84</v>
      </c>
      <c r="H2622" s="3"/>
      <c r="I2622" s="1" t="s">
        <v>83</v>
      </c>
      <c r="J2622" s="1" t="s">
        <v>175</v>
      </c>
      <c r="K2622" s="1" t="s">
        <v>12</v>
      </c>
      <c r="L2622" s="1" t="s">
        <v>36</v>
      </c>
    </row>
    <row r="2623" spans="1:12" x14ac:dyDescent="0.2">
      <c r="A2623" s="1" t="s">
        <v>234</v>
      </c>
      <c r="B2623" s="1" t="s">
        <v>13</v>
      </c>
      <c r="C2623" s="2">
        <v>43658</v>
      </c>
      <c r="D2623" s="1" t="s">
        <v>139</v>
      </c>
      <c r="E2623" s="1"/>
      <c r="F2623" s="1" t="s">
        <v>1944</v>
      </c>
      <c r="G2623" s="3">
        <v>1807.7</v>
      </c>
      <c r="H2623" s="3"/>
      <c r="I2623" s="1" t="s">
        <v>177</v>
      </c>
      <c r="J2623" s="1" t="s">
        <v>178</v>
      </c>
      <c r="K2623" s="1" t="s">
        <v>12</v>
      </c>
      <c r="L2623" s="1" t="s">
        <v>56</v>
      </c>
    </row>
    <row r="2624" spans="1:12" x14ac:dyDescent="0.2">
      <c r="A2624" s="1" t="s">
        <v>234</v>
      </c>
      <c r="B2624" s="1" t="s">
        <v>13</v>
      </c>
      <c r="C2624" s="2">
        <v>43658</v>
      </c>
      <c r="D2624" s="1" t="s">
        <v>139</v>
      </c>
      <c r="E2624" s="1"/>
      <c r="F2624" s="1" t="s">
        <v>1923</v>
      </c>
      <c r="G2624" s="3">
        <v>75.88</v>
      </c>
      <c r="H2624" s="3"/>
      <c r="I2624" s="1" t="s">
        <v>123</v>
      </c>
      <c r="J2624" s="1" t="s">
        <v>124</v>
      </c>
      <c r="K2624" s="1" t="s">
        <v>84</v>
      </c>
      <c r="L2624" s="1" t="s">
        <v>51</v>
      </c>
    </row>
    <row r="2625" spans="1:12" x14ac:dyDescent="0.2">
      <c r="A2625" s="1" t="s">
        <v>234</v>
      </c>
      <c r="B2625" s="1" t="s">
        <v>13</v>
      </c>
      <c r="C2625" s="2">
        <v>43658</v>
      </c>
      <c r="D2625" s="1" t="s">
        <v>139</v>
      </c>
      <c r="E2625" s="1"/>
      <c r="F2625" s="1" t="s">
        <v>1945</v>
      </c>
      <c r="G2625" s="3">
        <v>910.39</v>
      </c>
      <c r="H2625" s="3"/>
      <c r="I2625" s="1" t="s">
        <v>83</v>
      </c>
      <c r="J2625" s="1" t="s">
        <v>176</v>
      </c>
      <c r="K2625" s="1" t="s">
        <v>12</v>
      </c>
      <c r="L2625" s="1" t="s">
        <v>98</v>
      </c>
    </row>
    <row r="2626" spans="1:12" x14ac:dyDescent="0.2">
      <c r="A2626" s="1" t="s">
        <v>234</v>
      </c>
      <c r="B2626" s="1" t="s">
        <v>13</v>
      </c>
      <c r="C2626" s="2">
        <v>43658</v>
      </c>
      <c r="D2626" s="1" t="s">
        <v>139</v>
      </c>
      <c r="E2626" s="1"/>
      <c r="F2626" s="1" t="s">
        <v>1946</v>
      </c>
      <c r="G2626" s="3">
        <v>990.81</v>
      </c>
      <c r="H2626" s="3"/>
      <c r="I2626" s="1" t="s">
        <v>119</v>
      </c>
      <c r="J2626" s="1" t="s">
        <v>86</v>
      </c>
      <c r="K2626" s="1" t="s">
        <v>12</v>
      </c>
      <c r="L2626" s="1" t="s">
        <v>328</v>
      </c>
    </row>
    <row r="2627" spans="1:12" x14ac:dyDescent="0.2">
      <c r="A2627" s="1" t="s">
        <v>234</v>
      </c>
      <c r="B2627" s="1" t="s">
        <v>13</v>
      </c>
      <c r="C2627" s="2">
        <v>43658</v>
      </c>
      <c r="D2627" s="1" t="s">
        <v>139</v>
      </c>
      <c r="E2627" s="1"/>
      <c r="F2627" s="1" t="s">
        <v>1934</v>
      </c>
      <c r="G2627" s="3">
        <v>114.23</v>
      </c>
      <c r="H2627" s="3"/>
      <c r="I2627" s="1" t="s">
        <v>106</v>
      </c>
      <c r="J2627" s="1" t="s">
        <v>122</v>
      </c>
      <c r="K2627" s="1" t="s">
        <v>84</v>
      </c>
      <c r="L2627" s="1" t="s">
        <v>26</v>
      </c>
    </row>
    <row r="2628" spans="1:12" x14ac:dyDescent="0.2">
      <c r="A2628" s="1" t="s">
        <v>234</v>
      </c>
      <c r="B2628" s="1" t="s">
        <v>13</v>
      </c>
      <c r="C2628" s="2">
        <v>43658</v>
      </c>
      <c r="D2628" s="1" t="s">
        <v>139</v>
      </c>
      <c r="E2628" s="1"/>
      <c r="F2628" s="1" t="s">
        <v>1935</v>
      </c>
      <c r="G2628" s="3">
        <v>615.38</v>
      </c>
      <c r="H2628" s="3"/>
      <c r="I2628" s="1" t="s">
        <v>106</v>
      </c>
      <c r="J2628" s="1" t="s">
        <v>107</v>
      </c>
      <c r="K2628" s="1" t="s">
        <v>12</v>
      </c>
      <c r="L2628" s="1" t="s">
        <v>25</v>
      </c>
    </row>
    <row r="2629" spans="1:12" x14ac:dyDescent="0.2">
      <c r="A2629" s="1" t="s">
        <v>234</v>
      </c>
      <c r="B2629" s="1" t="s">
        <v>13</v>
      </c>
      <c r="C2629" s="2">
        <v>43658</v>
      </c>
      <c r="D2629" s="1" t="s">
        <v>139</v>
      </c>
      <c r="E2629" s="1"/>
      <c r="F2629" s="1" t="s">
        <v>1905</v>
      </c>
      <c r="G2629" s="3">
        <v>500</v>
      </c>
      <c r="H2629" s="3"/>
      <c r="I2629" s="1" t="s">
        <v>87</v>
      </c>
      <c r="J2629" s="1" t="s">
        <v>116</v>
      </c>
      <c r="K2629" s="1" t="s">
        <v>84</v>
      </c>
      <c r="L2629" s="1" t="s">
        <v>29</v>
      </c>
    </row>
    <row r="2630" spans="1:12" x14ac:dyDescent="0.2">
      <c r="A2630" s="1" t="s">
        <v>234</v>
      </c>
      <c r="B2630" s="1" t="s">
        <v>13</v>
      </c>
      <c r="C2630" s="2">
        <v>43658</v>
      </c>
      <c r="D2630" s="1" t="s">
        <v>139</v>
      </c>
      <c r="E2630" s="1"/>
      <c r="F2630" s="1" t="s">
        <v>1947</v>
      </c>
      <c r="G2630" s="3">
        <v>1016.36</v>
      </c>
      <c r="H2630" s="3"/>
      <c r="I2630" s="1" t="s">
        <v>120</v>
      </c>
      <c r="J2630" s="1" t="s">
        <v>171</v>
      </c>
      <c r="K2630" s="1" t="s">
        <v>12</v>
      </c>
      <c r="L2630" s="1" t="s">
        <v>20</v>
      </c>
    </row>
    <row r="2631" spans="1:12" x14ac:dyDescent="0.2">
      <c r="A2631" s="1" t="s">
        <v>234</v>
      </c>
      <c r="B2631" s="1" t="s">
        <v>13</v>
      </c>
      <c r="C2631" s="2">
        <v>43658</v>
      </c>
      <c r="D2631" s="1" t="s">
        <v>139</v>
      </c>
      <c r="E2631" s="1"/>
      <c r="F2631" s="1" t="s">
        <v>1915</v>
      </c>
      <c r="G2631" s="3">
        <v>187.79</v>
      </c>
      <c r="H2631" s="3"/>
      <c r="I2631" s="1" t="s">
        <v>119</v>
      </c>
      <c r="J2631" s="1" t="s">
        <v>86</v>
      </c>
      <c r="K2631" s="1" t="s">
        <v>84</v>
      </c>
      <c r="L2631" s="1" t="s">
        <v>409</v>
      </c>
    </row>
    <row r="2632" spans="1:12" x14ac:dyDescent="0.2">
      <c r="A2632" s="1" t="s">
        <v>234</v>
      </c>
      <c r="B2632" s="1" t="s">
        <v>13</v>
      </c>
      <c r="C2632" s="2">
        <v>43658</v>
      </c>
      <c r="D2632" s="1" t="s">
        <v>139</v>
      </c>
      <c r="E2632" s="1"/>
      <c r="F2632" s="1" t="s">
        <v>1927</v>
      </c>
      <c r="G2632" s="3">
        <v>433.85</v>
      </c>
      <c r="H2632" s="3"/>
      <c r="I2632" s="1" t="s">
        <v>83</v>
      </c>
      <c r="J2632" s="1" t="s">
        <v>175</v>
      </c>
      <c r="K2632" s="1" t="s">
        <v>84</v>
      </c>
      <c r="L2632" s="1" t="s">
        <v>111</v>
      </c>
    </row>
    <row r="2633" spans="1:12" x14ac:dyDescent="0.2">
      <c r="A2633" s="1" t="s">
        <v>234</v>
      </c>
      <c r="B2633" s="1" t="s">
        <v>13</v>
      </c>
      <c r="C2633" s="2">
        <v>43658</v>
      </c>
      <c r="D2633" s="1" t="s">
        <v>139</v>
      </c>
      <c r="E2633" s="1"/>
      <c r="F2633" s="1" t="s">
        <v>1948</v>
      </c>
      <c r="G2633" s="3">
        <v>21.96</v>
      </c>
      <c r="H2633" s="3"/>
      <c r="I2633" s="1" t="s">
        <v>106</v>
      </c>
      <c r="J2633" s="1" t="s">
        <v>122</v>
      </c>
      <c r="K2633" s="1" t="s">
        <v>12</v>
      </c>
      <c r="L2633" s="1" t="s">
        <v>79</v>
      </c>
    </row>
    <row r="2634" spans="1:12" x14ac:dyDescent="0.2">
      <c r="A2634" s="1" t="s">
        <v>234</v>
      </c>
      <c r="B2634" s="1" t="s">
        <v>13</v>
      </c>
      <c r="C2634" s="2">
        <v>43658</v>
      </c>
      <c r="D2634" s="1" t="s">
        <v>139</v>
      </c>
      <c r="E2634" s="1"/>
      <c r="F2634" s="1" t="s">
        <v>1949</v>
      </c>
      <c r="G2634" s="3">
        <v>1552.4</v>
      </c>
      <c r="H2634" s="3"/>
      <c r="I2634" s="1" t="s">
        <v>83</v>
      </c>
      <c r="J2634" s="1" t="s">
        <v>188</v>
      </c>
      <c r="K2634" s="1" t="s">
        <v>12</v>
      </c>
      <c r="L2634" s="1" t="s">
        <v>22</v>
      </c>
    </row>
    <row r="2635" spans="1:12" x14ac:dyDescent="0.2">
      <c r="A2635" s="1" t="s">
        <v>234</v>
      </c>
      <c r="B2635" s="1" t="s">
        <v>13</v>
      </c>
      <c r="C2635" s="2">
        <v>43658</v>
      </c>
      <c r="D2635" s="1" t="s">
        <v>139</v>
      </c>
      <c r="E2635" s="1"/>
      <c r="F2635" s="1" t="s">
        <v>1905</v>
      </c>
      <c r="G2635" s="3">
        <v>250</v>
      </c>
      <c r="H2635" s="3"/>
      <c r="I2635" s="1" t="s">
        <v>83</v>
      </c>
      <c r="J2635" s="1" t="s">
        <v>175</v>
      </c>
      <c r="K2635" s="1" t="s">
        <v>84</v>
      </c>
      <c r="L2635" s="1" t="s">
        <v>29</v>
      </c>
    </row>
    <row r="2636" spans="1:12" x14ac:dyDescent="0.2">
      <c r="A2636" s="1" t="s">
        <v>234</v>
      </c>
      <c r="B2636" s="1" t="s">
        <v>13</v>
      </c>
      <c r="C2636" s="2">
        <v>43658</v>
      </c>
      <c r="D2636" s="1" t="s">
        <v>139</v>
      </c>
      <c r="E2636" s="1"/>
      <c r="F2636" s="1" t="s">
        <v>1923</v>
      </c>
      <c r="G2636" s="3">
        <v>151.77000000000001</v>
      </c>
      <c r="H2636" s="3"/>
      <c r="I2636" s="1" t="s">
        <v>85</v>
      </c>
      <c r="J2636" s="1" t="s">
        <v>125</v>
      </c>
      <c r="K2636" s="1" t="s">
        <v>84</v>
      </c>
      <c r="L2636" s="1" t="s">
        <v>51</v>
      </c>
    </row>
    <row r="2637" spans="1:12" x14ac:dyDescent="0.2">
      <c r="A2637" s="1" t="s">
        <v>234</v>
      </c>
      <c r="B2637" s="1" t="s">
        <v>13</v>
      </c>
      <c r="C2637" s="2">
        <v>43658</v>
      </c>
      <c r="D2637" s="1" t="s">
        <v>139</v>
      </c>
      <c r="E2637" s="1"/>
      <c r="F2637" s="1" t="s">
        <v>1934</v>
      </c>
      <c r="G2637" s="3">
        <v>85.38</v>
      </c>
      <c r="H2637" s="3"/>
      <c r="I2637" s="1" t="s">
        <v>106</v>
      </c>
      <c r="J2637" s="1" t="s">
        <v>121</v>
      </c>
      <c r="K2637" s="1" t="s">
        <v>84</v>
      </c>
      <c r="L2637" s="1" t="s">
        <v>26</v>
      </c>
    </row>
    <row r="2638" spans="1:12" x14ac:dyDescent="0.2">
      <c r="A2638" s="1" t="s">
        <v>234</v>
      </c>
      <c r="B2638" s="1" t="s">
        <v>13</v>
      </c>
      <c r="C2638" s="2">
        <v>43658</v>
      </c>
      <c r="D2638" s="1" t="s">
        <v>139</v>
      </c>
      <c r="E2638" s="1"/>
      <c r="F2638" s="1" t="s">
        <v>1950</v>
      </c>
      <c r="G2638" s="3">
        <v>490.3</v>
      </c>
      <c r="H2638" s="3"/>
      <c r="I2638" s="1" t="s">
        <v>120</v>
      </c>
      <c r="J2638" s="1" t="s">
        <v>171</v>
      </c>
      <c r="K2638" s="1" t="s">
        <v>12</v>
      </c>
      <c r="L2638" s="1" t="s">
        <v>33</v>
      </c>
    </row>
    <row r="2639" spans="1:12" x14ac:dyDescent="0.2">
      <c r="A2639" s="1" t="s">
        <v>234</v>
      </c>
      <c r="B2639" s="1" t="s">
        <v>13</v>
      </c>
      <c r="C2639" s="2">
        <v>43658</v>
      </c>
      <c r="D2639" s="1" t="s">
        <v>139</v>
      </c>
      <c r="E2639" s="1"/>
      <c r="F2639" s="1" t="s">
        <v>1927</v>
      </c>
      <c r="G2639" s="3">
        <v>1038.46</v>
      </c>
      <c r="H2639" s="3"/>
      <c r="I2639" s="1" t="s">
        <v>119</v>
      </c>
      <c r="J2639" s="1" t="s">
        <v>86</v>
      </c>
      <c r="K2639" s="1" t="s">
        <v>84</v>
      </c>
      <c r="L2639" s="1" t="s">
        <v>111</v>
      </c>
    </row>
    <row r="2640" spans="1:12" x14ac:dyDescent="0.2">
      <c r="A2640" s="1" t="s">
        <v>234</v>
      </c>
      <c r="B2640" s="1" t="s">
        <v>13</v>
      </c>
      <c r="C2640" s="2">
        <v>43658</v>
      </c>
      <c r="D2640" s="1" t="s">
        <v>139</v>
      </c>
      <c r="E2640" s="1"/>
      <c r="F2640" s="1" t="s">
        <v>1951</v>
      </c>
      <c r="G2640" s="3">
        <v>817.37</v>
      </c>
      <c r="H2640" s="3"/>
      <c r="I2640" s="1" t="s">
        <v>119</v>
      </c>
      <c r="J2640" s="1" t="s">
        <v>86</v>
      </c>
      <c r="K2640" s="1" t="s">
        <v>12</v>
      </c>
      <c r="L2640" s="1" t="s">
        <v>50</v>
      </c>
    </row>
    <row r="2641" spans="1:12" x14ac:dyDescent="0.2">
      <c r="A2641" s="1" t="s">
        <v>234</v>
      </c>
      <c r="B2641" s="1" t="s">
        <v>13</v>
      </c>
      <c r="C2641" s="2">
        <v>43658</v>
      </c>
      <c r="D2641" s="1" t="s">
        <v>139</v>
      </c>
      <c r="E2641" s="1"/>
      <c r="F2641" s="1" t="s">
        <v>1937</v>
      </c>
      <c r="G2641" s="3">
        <v>48.08</v>
      </c>
      <c r="H2641" s="3"/>
      <c r="I2641" s="1" t="s">
        <v>106</v>
      </c>
      <c r="J2641" s="1" t="s">
        <v>122</v>
      </c>
      <c r="K2641" s="1" t="s">
        <v>84</v>
      </c>
      <c r="L2641" s="1" t="s">
        <v>104</v>
      </c>
    </row>
    <row r="2642" spans="1:12" x14ac:dyDescent="0.2">
      <c r="A2642" s="1" t="s">
        <v>234</v>
      </c>
      <c r="B2642" s="1" t="s">
        <v>13</v>
      </c>
      <c r="C2642" s="2">
        <v>43658</v>
      </c>
      <c r="D2642" s="1" t="s">
        <v>139</v>
      </c>
      <c r="E2642" s="1"/>
      <c r="F2642" s="1" t="s">
        <v>1952</v>
      </c>
      <c r="G2642" s="3">
        <v>263.72000000000003</v>
      </c>
      <c r="H2642" s="3"/>
      <c r="I2642" s="1" t="s">
        <v>87</v>
      </c>
      <c r="J2642" s="1" t="s">
        <v>253</v>
      </c>
      <c r="K2642" s="1" t="s">
        <v>12</v>
      </c>
      <c r="L2642" s="1" t="s">
        <v>28</v>
      </c>
    </row>
    <row r="2643" spans="1:12" x14ac:dyDescent="0.2">
      <c r="A2643" s="1" t="s">
        <v>234</v>
      </c>
      <c r="B2643" s="1" t="s">
        <v>13</v>
      </c>
      <c r="C2643" s="2">
        <v>43658</v>
      </c>
      <c r="D2643" s="1" t="s">
        <v>139</v>
      </c>
      <c r="E2643" s="1"/>
      <c r="F2643" s="1" t="s">
        <v>1927</v>
      </c>
      <c r="G2643" s="3">
        <v>115.38</v>
      </c>
      <c r="H2643" s="3"/>
      <c r="I2643" s="1" t="s">
        <v>120</v>
      </c>
      <c r="J2643" s="1" t="s">
        <v>171</v>
      </c>
      <c r="K2643" s="1" t="s">
        <v>84</v>
      </c>
      <c r="L2643" s="1" t="s">
        <v>111</v>
      </c>
    </row>
    <row r="2644" spans="1:12" x14ac:dyDescent="0.2">
      <c r="A2644" s="1" t="s">
        <v>234</v>
      </c>
      <c r="B2644" s="1" t="s">
        <v>13</v>
      </c>
      <c r="C2644" s="2">
        <v>43658</v>
      </c>
      <c r="D2644" s="1" t="s">
        <v>139</v>
      </c>
      <c r="E2644" s="1"/>
      <c r="F2644" s="1" t="s">
        <v>1953</v>
      </c>
      <c r="G2644" s="3">
        <v>1552.4</v>
      </c>
      <c r="H2644" s="3"/>
      <c r="I2644" s="1" t="s">
        <v>83</v>
      </c>
      <c r="J2644" s="1" t="s">
        <v>188</v>
      </c>
      <c r="K2644" s="1" t="s">
        <v>12</v>
      </c>
      <c r="L2644" s="1" t="s">
        <v>429</v>
      </c>
    </row>
    <row r="2645" spans="1:12" x14ac:dyDescent="0.2">
      <c r="A2645" s="1" t="s">
        <v>234</v>
      </c>
      <c r="B2645" s="1" t="s">
        <v>13</v>
      </c>
      <c r="C2645" s="2">
        <v>43658</v>
      </c>
      <c r="D2645" s="1" t="s">
        <v>139</v>
      </c>
      <c r="E2645" s="1"/>
      <c r="F2645" s="1" t="s">
        <v>1947</v>
      </c>
      <c r="G2645" s="3">
        <v>500.59</v>
      </c>
      <c r="H2645" s="3"/>
      <c r="I2645" s="1" t="s">
        <v>119</v>
      </c>
      <c r="J2645" s="1" t="s">
        <v>86</v>
      </c>
      <c r="K2645" s="1" t="s">
        <v>12</v>
      </c>
      <c r="L2645" s="1" t="s">
        <v>20</v>
      </c>
    </row>
    <row r="2646" spans="1:12" x14ac:dyDescent="0.2">
      <c r="A2646" s="1" t="s">
        <v>234</v>
      </c>
      <c r="B2646" s="1" t="s">
        <v>13</v>
      </c>
      <c r="C2646" s="2">
        <v>43658</v>
      </c>
      <c r="D2646" s="1" t="s">
        <v>139</v>
      </c>
      <c r="E2646" s="1"/>
      <c r="F2646" s="1" t="s">
        <v>1954</v>
      </c>
      <c r="G2646" s="3">
        <v>858.01</v>
      </c>
      <c r="H2646" s="3"/>
      <c r="I2646" s="1" t="s">
        <v>119</v>
      </c>
      <c r="J2646" s="1" t="s">
        <v>86</v>
      </c>
      <c r="K2646" s="1" t="s">
        <v>12</v>
      </c>
      <c r="L2646" s="1" t="s">
        <v>456</v>
      </c>
    </row>
    <row r="2647" spans="1:12" x14ac:dyDescent="0.2">
      <c r="A2647" s="1" t="s">
        <v>234</v>
      </c>
      <c r="B2647" s="1" t="s">
        <v>13</v>
      </c>
      <c r="C2647" s="2">
        <v>43658</v>
      </c>
      <c r="D2647" s="1" t="s">
        <v>139</v>
      </c>
      <c r="E2647" s="1"/>
      <c r="F2647" s="1" t="s">
        <v>1902</v>
      </c>
      <c r="G2647" s="3">
        <v>114.16</v>
      </c>
      <c r="H2647" s="3"/>
      <c r="I2647" s="1" t="s">
        <v>123</v>
      </c>
      <c r="J2647" s="1" t="s">
        <v>124</v>
      </c>
      <c r="K2647" s="1" t="s">
        <v>12</v>
      </c>
      <c r="L2647" s="1" t="s">
        <v>913</v>
      </c>
    </row>
    <row r="2648" spans="1:12" x14ac:dyDescent="0.2">
      <c r="A2648" s="1" t="s">
        <v>234</v>
      </c>
      <c r="B2648" s="1" t="s">
        <v>13</v>
      </c>
      <c r="C2648" s="2">
        <v>43658</v>
      </c>
      <c r="D2648" s="1" t="s">
        <v>139</v>
      </c>
      <c r="E2648" s="1"/>
      <c r="F2648" s="1" t="s">
        <v>1926</v>
      </c>
      <c r="G2648" s="3">
        <v>280.18</v>
      </c>
      <c r="H2648" s="3"/>
      <c r="I2648" s="1" t="s">
        <v>83</v>
      </c>
      <c r="J2648" s="1" t="s">
        <v>391</v>
      </c>
      <c r="K2648" s="1" t="s">
        <v>12</v>
      </c>
      <c r="L2648" s="1" t="s">
        <v>17</v>
      </c>
    </row>
    <row r="2649" spans="1:12" x14ac:dyDescent="0.2">
      <c r="A2649" s="1" t="s">
        <v>234</v>
      </c>
      <c r="B2649" s="1" t="s">
        <v>13</v>
      </c>
      <c r="C2649" s="2">
        <v>43658</v>
      </c>
      <c r="D2649" s="1" t="s">
        <v>139</v>
      </c>
      <c r="E2649" s="1"/>
      <c r="F2649" s="1" t="s">
        <v>1955</v>
      </c>
      <c r="G2649" s="3">
        <v>324.36</v>
      </c>
      <c r="H2649" s="3"/>
      <c r="I2649" s="1" t="s">
        <v>119</v>
      </c>
      <c r="J2649" s="1" t="s">
        <v>86</v>
      </c>
      <c r="K2649" s="1" t="s">
        <v>12</v>
      </c>
      <c r="L2649" s="1" t="s">
        <v>110</v>
      </c>
    </row>
    <row r="2650" spans="1:12" x14ac:dyDescent="0.2">
      <c r="A2650" s="1" t="s">
        <v>234</v>
      </c>
      <c r="B2650" s="1" t="s">
        <v>13</v>
      </c>
      <c r="C2650" s="2">
        <v>43658</v>
      </c>
      <c r="D2650" s="1" t="s">
        <v>139</v>
      </c>
      <c r="E2650" s="1"/>
      <c r="F2650" s="1" t="s">
        <v>1956</v>
      </c>
      <c r="G2650" s="3">
        <v>1312.83</v>
      </c>
      <c r="H2650" s="3"/>
      <c r="I2650" s="1" t="s">
        <v>119</v>
      </c>
      <c r="J2650" s="1" t="s">
        <v>86</v>
      </c>
      <c r="K2650" s="1" t="s">
        <v>12</v>
      </c>
      <c r="L2650" s="1" t="s">
        <v>31</v>
      </c>
    </row>
    <row r="2651" spans="1:12" x14ac:dyDescent="0.2">
      <c r="A2651" s="1" t="s">
        <v>234</v>
      </c>
      <c r="B2651" s="1" t="s">
        <v>13</v>
      </c>
      <c r="C2651" s="2">
        <v>43658</v>
      </c>
      <c r="D2651" s="1" t="s">
        <v>139</v>
      </c>
      <c r="E2651" s="1"/>
      <c r="F2651" s="1" t="s">
        <v>1904</v>
      </c>
      <c r="G2651" s="3">
        <v>121.83</v>
      </c>
      <c r="H2651" s="3"/>
      <c r="I2651" s="1" t="s">
        <v>185</v>
      </c>
      <c r="J2651" s="1" t="s">
        <v>126</v>
      </c>
      <c r="K2651" s="1" t="s">
        <v>84</v>
      </c>
      <c r="L2651" s="1" t="s">
        <v>241</v>
      </c>
    </row>
    <row r="2652" spans="1:12" x14ac:dyDescent="0.2">
      <c r="A2652" s="1" t="s">
        <v>234</v>
      </c>
      <c r="B2652" s="1" t="s">
        <v>13</v>
      </c>
      <c r="C2652" s="2">
        <v>43658</v>
      </c>
      <c r="D2652" s="1" t="s">
        <v>139</v>
      </c>
      <c r="E2652" s="1"/>
      <c r="F2652" s="1" t="s">
        <v>1899</v>
      </c>
      <c r="G2652" s="3">
        <v>1183.75</v>
      </c>
      <c r="H2652" s="3"/>
      <c r="I2652" s="1" t="s">
        <v>83</v>
      </c>
      <c r="J2652" s="1" t="s">
        <v>174</v>
      </c>
      <c r="K2652" s="1" t="s">
        <v>12</v>
      </c>
      <c r="L2652" s="1" t="s">
        <v>73</v>
      </c>
    </row>
    <row r="2653" spans="1:12" x14ac:dyDescent="0.2">
      <c r="A2653" s="1" t="s">
        <v>234</v>
      </c>
      <c r="B2653" s="1" t="s">
        <v>13</v>
      </c>
      <c r="C2653" s="2">
        <v>43658</v>
      </c>
      <c r="D2653" s="1" t="s">
        <v>139</v>
      </c>
      <c r="E2653" s="1"/>
      <c r="F2653" s="1" t="s">
        <v>1957</v>
      </c>
      <c r="G2653" s="3">
        <v>543.55999999999995</v>
      </c>
      <c r="H2653" s="3"/>
      <c r="I2653" s="1" t="s">
        <v>123</v>
      </c>
      <c r="J2653" s="1" t="s">
        <v>124</v>
      </c>
      <c r="K2653" s="1" t="s">
        <v>12</v>
      </c>
      <c r="L2653" s="1" t="s">
        <v>1650</v>
      </c>
    </row>
    <row r="2654" spans="1:12" x14ac:dyDescent="0.2">
      <c r="A2654" s="1" t="s">
        <v>234</v>
      </c>
      <c r="B2654" s="1" t="s">
        <v>13</v>
      </c>
      <c r="C2654" s="2">
        <v>43658</v>
      </c>
      <c r="D2654" s="1" t="s">
        <v>139</v>
      </c>
      <c r="E2654" s="1"/>
      <c r="F2654" s="1" t="s">
        <v>1958</v>
      </c>
      <c r="G2654" s="3">
        <v>1320.55</v>
      </c>
      <c r="H2654" s="3"/>
      <c r="I2654" s="1" t="s">
        <v>106</v>
      </c>
      <c r="J2654" s="1" t="s">
        <v>121</v>
      </c>
      <c r="K2654" s="1" t="s">
        <v>12</v>
      </c>
      <c r="L2654" s="1" t="s">
        <v>18</v>
      </c>
    </row>
    <row r="2655" spans="1:12" x14ac:dyDescent="0.2">
      <c r="A2655" s="1" t="s">
        <v>234</v>
      </c>
      <c r="B2655" s="1" t="s">
        <v>13</v>
      </c>
      <c r="C2655" s="2">
        <v>43658</v>
      </c>
      <c r="D2655" s="1" t="s">
        <v>139</v>
      </c>
      <c r="E2655" s="1"/>
      <c r="F2655" s="1" t="s">
        <v>1959</v>
      </c>
      <c r="G2655" s="3">
        <v>926.25</v>
      </c>
      <c r="H2655" s="3"/>
      <c r="I2655" s="1" t="s">
        <v>83</v>
      </c>
      <c r="J2655" s="1" t="s">
        <v>176</v>
      </c>
      <c r="K2655" s="1" t="s">
        <v>12</v>
      </c>
      <c r="L2655" s="1" t="s">
        <v>459</v>
      </c>
    </row>
    <row r="2656" spans="1:12" x14ac:dyDescent="0.2">
      <c r="A2656" s="1" t="s">
        <v>234</v>
      </c>
      <c r="B2656" s="1" t="s">
        <v>13</v>
      </c>
      <c r="C2656" s="2">
        <v>43658</v>
      </c>
      <c r="D2656" s="1" t="s">
        <v>139</v>
      </c>
      <c r="E2656" s="1"/>
      <c r="F2656" s="1" t="s">
        <v>1910</v>
      </c>
      <c r="G2656" s="3">
        <v>1211.54</v>
      </c>
      <c r="H2656" s="3"/>
      <c r="I2656" s="1" t="s">
        <v>119</v>
      </c>
      <c r="J2656" s="1" t="s">
        <v>86</v>
      </c>
      <c r="K2656" s="1" t="s">
        <v>84</v>
      </c>
      <c r="L2656" s="1" t="s">
        <v>63</v>
      </c>
    </row>
    <row r="2657" spans="1:12" x14ac:dyDescent="0.2">
      <c r="A2657" s="1" t="s">
        <v>234</v>
      </c>
      <c r="B2657" s="1" t="s">
        <v>13</v>
      </c>
      <c r="C2657" s="2">
        <v>43658</v>
      </c>
      <c r="D2657" s="1" t="s">
        <v>139</v>
      </c>
      <c r="E2657" s="1"/>
      <c r="F2657" s="1" t="s">
        <v>1904</v>
      </c>
      <c r="G2657" s="3">
        <v>917.7</v>
      </c>
      <c r="H2657" s="3"/>
      <c r="I2657" s="1" t="s">
        <v>83</v>
      </c>
      <c r="J2657" s="1" t="s">
        <v>175</v>
      </c>
      <c r="K2657" s="1" t="s">
        <v>84</v>
      </c>
      <c r="L2657" s="1" t="s">
        <v>241</v>
      </c>
    </row>
    <row r="2658" spans="1:12" x14ac:dyDescent="0.2">
      <c r="A2658" s="1" t="s">
        <v>234</v>
      </c>
      <c r="B2658" s="1" t="s">
        <v>13</v>
      </c>
      <c r="C2658" s="2">
        <v>43658</v>
      </c>
      <c r="D2658" s="1" t="s">
        <v>139</v>
      </c>
      <c r="E2658" s="1"/>
      <c r="F2658" s="1" t="s">
        <v>1960</v>
      </c>
      <c r="G2658" s="3">
        <v>1167.3800000000001</v>
      </c>
      <c r="H2658" s="3"/>
      <c r="I2658" s="1" t="s">
        <v>119</v>
      </c>
      <c r="J2658" s="1" t="s">
        <v>178</v>
      </c>
      <c r="K2658" s="1" t="s">
        <v>12</v>
      </c>
      <c r="L2658" s="1" t="s">
        <v>75</v>
      </c>
    </row>
    <row r="2659" spans="1:12" x14ac:dyDescent="0.2">
      <c r="A2659" s="1" t="s">
        <v>234</v>
      </c>
      <c r="B2659" s="1" t="s">
        <v>13</v>
      </c>
      <c r="C2659" s="2">
        <v>43658</v>
      </c>
      <c r="D2659" s="1" t="s">
        <v>139</v>
      </c>
      <c r="E2659" s="1"/>
      <c r="F2659" s="1" t="s">
        <v>1934</v>
      </c>
      <c r="G2659" s="3">
        <v>432.69</v>
      </c>
      <c r="H2659" s="3"/>
      <c r="I2659" s="1" t="s">
        <v>123</v>
      </c>
      <c r="J2659" s="1" t="s">
        <v>124</v>
      </c>
      <c r="K2659" s="1" t="s">
        <v>84</v>
      </c>
      <c r="L2659" s="1" t="s">
        <v>26</v>
      </c>
    </row>
    <row r="2660" spans="1:12" x14ac:dyDescent="0.2">
      <c r="A2660" s="1" t="s">
        <v>234</v>
      </c>
      <c r="B2660" s="1" t="s">
        <v>13</v>
      </c>
      <c r="C2660" s="2">
        <v>43658</v>
      </c>
      <c r="D2660" s="1" t="s">
        <v>139</v>
      </c>
      <c r="E2660" s="1"/>
      <c r="F2660" s="1" t="s">
        <v>1961</v>
      </c>
      <c r="G2660" s="3">
        <v>625</v>
      </c>
      <c r="H2660" s="3"/>
      <c r="I2660" s="1" t="s">
        <v>87</v>
      </c>
      <c r="J2660" s="1" t="s">
        <v>116</v>
      </c>
      <c r="K2660" s="1" t="s">
        <v>84</v>
      </c>
      <c r="L2660" s="1" t="s">
        <v>300</v>
      </c>
    </row>
    <row r="2661" spans="1:12" x14ac:dyDescent="0.2">
      <c r="A2661" s="1" t="s">
        <v>234</v>
      </c>
      <c r="B2661" s="1" t="s">
        <v>13</v>
      </c>
      <c r="C2661" s="2">
        <v>43658</v>
      </c>
      <c r="D2661" s="1" t="s">
        <v>139</v>
      </c>
      <c r="E2661" s="1"/>
      <c r="F2661" s="1" t="s">
        <v>1962</v>
      </c>
      <c r="G2661" s="3">
        <v>146.31</v>
      </c>
      <c r="H2661" s="3"/>
      <c r="I2661" s="1" t="s">
        <v>120</v>
      </c>
      <c r="J2661" s="1" t="s">
        <v>171</v>
      </c>
      <c r="K2661" s="1" t="s">
        <v>12</v>
      </c>
      <c r="L2661" s="1" t="s">
        <v>78</v>
      </c>
    </row>
    <row r="2662" spans="1:12" x14ac:dyDescent="0.2">
      <c r="A2662" s="1" t="s">
        <v>234</v>
      </c>
      <c r="B2662" s="1" t="s">
        <v>13</v>
      </c>
      <c r="C2662" s="2">
        <v>43658</v>
      </c>
      <c r="D2662" s="1" t="s">
        <v>139</v>
      </c>
      <c r="E2662" s="1"/>
      <c r="F2662" s="1" t="s">
        <v>1963</v>
      </c>
      <c r="G2662" s="3">
        <v>247.3</v>
      </c>
      <c r="H2662" s="3"/>
      <c r="I2662" s="1" t="s">
        <v>83</v>
      </c>
      <c r="J2662" s="1" t="s">
        <v>176</v>
      </c>
      <c r="K2662" s="1" t="s">
        <v>12</v>
      </c>
      <c r="L2662" s="1" t="s">
        <v>68</v>
      </c>
    </row>
    <row r="2663" spans="1:12" x14ac:dyDescent="0.2">
      <c r="A2663" s="1" t="s">
        <v>234</v>
      </c>
      <c r="B2663" s="1" t="s">
        <v>13</v>
      </c>
      <c r="C2663" s="2">
        <v>43658</v>
      </c>
      <c r="D2663" s="1" t="s">
        <v>139</v>
      </c>
      <c r="E2663" s="1"/>
      <c r="F2663" s="1" t="s">
        <v>1964</v>
      </c>
      <c r="G2663" s="3">
        <v>906.36</v>
      </c>
      <c r="H2663" s="3"/>
      <c r="I2663" s="1" t="s">
        <v>83</v>
      </c>
      <c r="J2663" s="1" t="s">
        <v>176</v>
      </c>
      <c r="K2663" s="1" t="s">
        <v>12</v>
      </c>
      <c r="L2663" s="1" t="s">
        <v>462</v>
      </c>
    </row>
    <row r="2664" spans="1:12" x14ac:dyDescent="0.2">
      <c r="A2664" s="1" t="s">
        <v>234</v>
      </c>
      <c r="B2664" s="1" t="s">
        <v>13</v>
      </c>
      <c r="C2664" s="2">
        <v>43658</v>
      </c>
      <c r="D2664" s="1" t="s">
        <v>139</v>
      </c>
      <c r="E2664" s="1"/>
      <c r="F2664" s="1" t="s">
        <v>1904</v>
      </c>
      <c r="G2664" s="3">
        <v>367.39</v>
      </c>
      <c r="H2664" s="3"/>
      <c r="I2664" s="1" t="s">
        <v>120</v>
      </c>
      <c r="J2664" s="1" t="s">
        <v>171</v>
      </c>
      <c r="K2664" s="1" t="s">
        <v>84</v>
      </c>
      <c r="L2664" s="1" t="s">
        <v>241</v>
      </c>
    </row>
    <row r="2665" spans="1:12" x14ac:dyDescent="0.2">
      <c r="A2665" s="1" t="s">
        <v>234</v>
      </c>
      <c r="B2665" s="1" t="s">
        <v>13</v>
      </c>
      <c r="C2665" s="2">
        <v>43658</v>
      </c>
      <c r="D2665" s="1" t="s">
        <v>139</v>
      </c>
      <c r="E2665" s="1"/>
      <c r="F2665" s="1" t="s">
        <v>1917</v>
      </c>
      <c r="G2665" s="3">
        <v>56.75</v>
      </c>
      <c r="H2665" s="3"/>
      <c r="I2665" s="1" t="s">
        <v>106</v>
      </c>
      <c r="J2665" s="1" t="s">
        <v>121</v>
      </c>
      <c r="K2665" s="1" t="s">
        <v>84</v>
      </c>
      <c r="L2665" s="1" t="s">
        <v>306</v>
      </c>
    </row>
    <row r="2666" spans="1:12" x14ac:dyDescent="0.2">
      <c r="A2666" s="1" t="s">
        <v>234</v>
      </c>
      <c r="B2666" s="1" t="s">
        <v>13</v>
      </c>
      <c r="C2666" s="2">
        <v>43658</v>
      </c>
      <c r="D2666" s="1" t="s">
        <v>139</v>
      </c>
      <c r="E2666" s="1"/>
      <c r="F2666" s="1" t="s">
        <v>1965</v>
      </c>
      <c r="G2666" s="3">
        <v>904.81</v>
      </c>
      <c r="H2666" s="3"/>
      <c r="I2666" s="1" t="s">
        <v>83</v>
      </c>
      <c r="J2666" s="1" t="s">
        <v>176</v>
      </c>
      <c r="K2666" s="1" t="s">
        <v>12</v>
      </c>
      <c r="L2666" s="1" t="s">
        <v>369</v>
      </c>
    </row>
    <row r="2667" spans="1:12" x14ac:dyDescent="0.2">
      <c r="A2667" s="1" t="s">
        <v>234</v>
      </c>
      <c r="B2667" s="1" t="s">
        <v>13</v>
      </c>
      <c r="C2667" s="2">
        <v>43658</v>
      </c>
      <c r="D2667" s="1" t="s">
        <v>139</v>
      </c>
      <c r="E2667" s="1"/>
      <c r="F2667" s="1" t="s">
        <v>1963</v>
      </c>
      <c r="G2667" s="3">
        <v>226.1</v>
      </c>
      <c r="H2667" s="3"/>
      <c r="I2667" s="1" t="s">
        <v>119</v>
      </c>
      <c r="J2667" s="1" t="s">
        <v>86</v>
      </c>
      <c r="K2667" s="1" t="s">
        <v>12</v>
      </c>
      <c r="L2667" s="1" t="s">
        <v>68</v>
      </c>
    </row>
    <row r="2668" spans="1:12" x14ac:dyDescent="0.2">
      <c r="A2668" s="1" t="s">
        <v>234</v>
      </c>
      <c r="B2668" s="1" t="s">
        <v>13</v>
      </c>
      <c r="C2668" s="2">
        <v>43658</v>
      </c>
      <c r="D2668" s="1" t="s">
        <v>139</v>
      </c>
      <c r="E2668" s="1"/>
      <c r="F2668" s="1" t="s">
        <v>1934</v>
      </c>
      <c r="G2668" s="3">
        <v>406.16</v>
      </c>
      <c r="H2668" s="3"/>
      <c r="I2668" s="1" t="s">
        <v>83</v>
      </c>
      <c r="J2668" s="1" t="s">
        <v>175</v>
      </c>
      <c r="K2668" s="1" t="s">
        <v>84</v>
      </c>
      <c r="L2668" s="1" t="s">
        <v>26</v>
      </c>
    </row>
    <row r="2669" spans="1:12" x14ac:dyDescent="0.2">
      <c r="A2669" s="1" t="s">
        <v>234</v>
      </c>
      <c r="B2669" s="1" t="s">
        <v>13</v>
      </c>
      <c r="C2669" s="2">
        <v>43658</v>
      </c>
      <c r="D2669" s="1" t="s">
        <v>139</v>
      </c>
      <c r="E2669" s="1"/>
      <c r="F2669" s="1" t="s">
        <v>1905</v>
      </c>
      <c r="G2669" s="3">
        <v>71.25</v>
      </c>
      <c r="H2669" s="3"/>
      <c r="I2669" s="1" t="s">
        <v>106</v>
      </c>
      <c r="J2669" s="1" t="s">
        <v>121</v>
      </c>
      <c r="K2669" s="1" t="s">
        <v>84</v>
      </c>
      <c r="L2669" s="1" t="s">
        <v>29</v>
      </c>
    </row>
    <row r="2670" spans="1:12" x14ac:dyDescent="0.2">
      <c r="A2670" s="1" t="s">
        <v>234</v>
      </c>
      <c r="B2670" s="1" t="s">
        <v>13</v>
      </c>
      <c r="C2670" s="2">
        <v>43658</v>
      </c>
      <c r="D2670" s="1" t="s">
        <v>139</v>
      </c>
      <c r="E2670" s="1"/>
      <c r="F2670" s="1" t="s">
        <v>1966</v>
      </c>
      <c r="G2670" s="3">
        <v>1134.42</v>
      </c>
      <c r="H2670" s="3"/>
      <c r="I2670" s="1" t="s">
        <v>83</v>
      </c>
      <c r="J2670" s="1" t="s">
        <v>176</v>
      </c>
      <c r="K2670" s="1" t="s">
        <v>12</v>
      </c>
      <c r="L2670" s="1" t="s">
        <v>421</v>
      </c>
    </row>
    <row r="2671" spans="1:12" x14ac:dyDescent="0.2">
      <c r="A2671" s="1" t="s">
        <v>234</v>
      </c>
      <c r="B2671" s="1" t="s">
        <v>13</v>
      </c>
      <c r="C2671" s="2">
        <v>43658</v>
      </c>
      <c r="D2671" s="1" t="s">
        <v>139</v>
      </c>
      <c r="E2671" s="1"/>
      <c r="F2671" s="1" t="s">
        <v>1917</v>
      </c>
      <c r="G2671" s="3">
        <v>376.83</v>
      </c>
      <c r="H2671" s="3"/>
      <c r="I2671" s="1" t="s">
        <v>119</v>
      </c>
      <c r="J2671" s="1" t="s">
        <v>86</v>
      </c>
      <c r="K2671" s="1" t="s">
        <v>84</v>
      </c>
      <c r="L2671" s="1" t="s">
        <v>306</v>
      </c>
    </row>
    <row r="2672" spans="1:12" x14ac:dyDescent="0.2">
      <c r="A2672" s="1" t="s">
        <v>234</v>
      </c>
      <c r="B2672" s="1" t="s">
        <v>13</v>
      </c>
      <c r="C2672" s="2">
        <v>43658</v>
      </c>
      <c r="D2672" s="1" t="s">
        <v>139</v>
      </c>
      <c r="E2672" s="1"/>
      <c r="F2672" s="1" t="s">
        <v>1961</v>
      </c>
      <c r="G2672" s="3">
        <v>250</v>
      </c>
      <c r="H2672" s="3"/>
      <c r="I2672" s="1" t="s">
        <v>83</v>
      </c>
      <c r="J2672" s="1" t="s">
        <v>175</v>
      </c>
      <c r="K2672" s="1" t="s">
        <v>84</v>
      </c>
      <c r="L2672" s="1" t="s">
        <v>300</v>
      </c>
    </row>
    <row r="2673" spans="1:12" x14ac:dyDescent="0.2">
      <c r="A2673" s="1" t="s">
        <v>234</v>
      </c>
      <c r="B2673" s="1" t="s">
        <v>13</v>
      </c>
      <c r="C2673" s="2">
        <v>43658</v>
      </c>
      <c r="D2673" s="1" t="s">
        <v>139</v>
      </c>
      <c r="E2673" s="1"/>
      <c r="F2673" s="1" t="s">
        <v>1967</v>
      </c>
      <c r="G2673" s="3">
        <v>506.15</v>
      </c>
      <c r="H2673" s="3"/>
      <c r="I2673" s="1" t="s">
        <v>123</v>
      </c>
      <c r="J2673" s="1" t="s">
        <v>124</v>
      </c>
      <c r="K2673" s="1" t="s">
        <v>12</v>
      </c>
      <c r="L2673" s="1" t="s">
        <v>49</v>
      </c>
    </row>
    <row r="2674" spans="1:12" x14ac:dyDescent="0.2">
      <c r="A2674" s="1" t="s">
        <v>234</v>
      </c>
      <c r="B2674" s="1" t="s">
        <v>13</v>
      </c>
      <c r="C2674" s="2">
        <v>43658</v>
      </c>
      <c r="D2674" s="1" t="s">
        <v>139</v>
      </c>
      <c r="E2674" s="1"/>
      <c r="F2674" s="1" t="s">
        <v>1968</v>
      </c>
      <c r="G2674" s="3">
        <v>378.43</v>
      </c>
      <c r="H2674" s="3"/>
      <c r="I2674" s="1" t="s">
        <v>185</v>
      </c>
      <c r="J2674" s="1" t="s">
        <v>126</v>
      </c>
      <c r="K2674" s="1" t="s">
        <v>12</v>
      </c>
      <c r="L2674" s="1" t="s">
        <v>261</v>
      </c>
    </row>
    <row r="2675" spans="1:12" x14ac:dyDescent="0.2">
      <c r="A2675" s="1" t="s">
        <v>234</v>
      </c>
      <c r="B2675" s="1" t="s">
        <v>13</v>
      </c>
      <c r="C2675" s="2">
        <v>43658</v>
      </c>
      <c r="D2675" s="1" t="s">
        <v>139</v>
      </c>
      <c r="E2675" s="1"/>
      <c r="F2675" s="1" t="s">
        <v>1969</v>
      </c>
      <c r="G2675" s="3">
        <v>500</v>
      </c>
      <c r="H2675" s="3"/>
      <c r="I2675" s="1" t="s">
        <v>120</v>
      </c>
      <c r="J2675" s="1" t="s">
        <v>171</v>
      </c>
      <c r="K2675" s="1" t="s">
        <v>84</v>
      </c>
      <c r="L2675" s="1" t="s">
        <v>300</v>
      </c>
    </row>
    <row r="2676" spans="1:12" x14ac:dyDescent="0.2">
      <c r="A2676" s="1" t="s">
        <v>234</v>
      </c>
      <c r="B2676" s="1" t="s">
        <v>13</v>
      </c>
      <c r="C2676" s="2">
        <v>43658</v>
      </c>
      <c r="D2676" s="1" t="s">
        <v>139</v>
      </c>
      <c r="E2676" s="1"/>
      <c r="F2676" s="1" t="s">
        <v>1961</v>
      </c>
      <c r="G2676" s="3">
        <v>1125</v>
      </c>
      <c r="H2676" s="3"/>
      <c r="I2676" s="1" t="s">
        <v>119</v>
      </c>
      <c r="J2676" s="1" t="s">
        <v>86</v>
      </c>
      <c r="K2676" s="1" t="s">
        <v>84</v>
      </c>
      <c r="L2676" s="1" t="s">
        <v>300</v>
      </c>
    </row>
    <row r="2677" spans="1:12" x14ac:dyDescent="0.2">
      <c r="A2677" s="1" t="s">
        <v>234</v>
      </c>
      <c r="B2677" s="1" t="s">
        <v>13</v>
      </c>
      <c r="C2677" s="2">
        <v>43658</v>
      </c>
      <c r="D2677" s="1" t="s">
        <v>139</v>
      </c>
      <c r="E2677" s="1"/>
      <c r="F2677" s="1" t="s">
        <v>1963</v>
      </c>
      <c r="G2677" s="3">
        <v>577.03</v>
      </c>
      <c r="H2677" s="3"/>
      <c r="I2677" s="1" t="s">
        <v>87</v>
      </c>
      <c r="J2677" s="1" t="s">
        <v>116</v>
      </c>
      <c r="K2677" s="1" t="s">
        <v>12</v>
      </c>
      <c r="L2677" s="1" t="s">
        <v>68</v>
      </c>
    </row>
    <row r="2678" spans="1:12" x14ac:dyDescent="0.2">
      <c r="A2678" s="1" t="s">
        <v>234</v>
      </c>
      <c r="B2678" s="1" t="s">
        <v>13</v>
      </c>
      <c r="C2678" s="2">
        <v>43658</v>
      </c>
      <c r="D2678" s="1" t="s">
        <v>139</v>
      </c>
      <c r="E2678" s="1"/>
      <c r="F2678" s="1" t="s">
        <v>1970</v>
      </c>
      <c r="G2678" s="3">
        <v>752.51</v>
      </c>
      <c r="H2678" s="3"/>
      <c r="I2678" s="1" t="s">
        <v>120</v>
      </c>
      <c r="J2678" s="1" t="s">
        <v>171</v>
      </c>
      <c r="K2678" s="1" t="s">
        <v>12</v>
      </c>
      <c r="L2678" s="1" t="s">
        <v>81</v>
      </c>
    </row>
    <row r="2679" spans="1:12" x14ac:dyDescent="0.2">
      <c r="A2679" s="1" t="s">
        <v>234</v>
      </c>
      <c r="B2679" s="1" t="s">
        <v>13</v>
      </c>
      <c r="C2679" s="2">
        <v>43658</v>
      </c>
      <c r="D2679" s="1" t="s">
        <v>139</v>
      </c>
      <c r="E2679" s="1"/>
      <c r="F2679" s="1" t="s">
        <v>1899</v>
      </c>
      <c r="G2679" s="3">
        <v>295.93</v>
      </c>
      <c r="H2679" s="3"/>
      <c r="I2679" s="1" t="s">
        <v>83</v>
      </c>
      <c r="J2679" s="1" t="s">
        <v>301</v>
      </c>
      <c r="K2679" s="1" t="s">
        <v>12</v>
      </c>
      <c r="L2679" s="1" t="s">
        <v>73</v>
      </c>
    </row>
    <row r="2680" spans="1:12" x14ac:dyDescent="0.2">
      <c r="A2680" s="1" t="s">
        <v>234</v>
      </c>
      <c r="B2680" s="1" t="s">
        <v>13</v>
      </c>
      <c r="C2680" s="2">
        <v>43658</v>
      </c>
      <c r="D2680" s="1" t="s">
        <v>139</v>
      </c>
      <c r="E2680" s="1"/>
      <c r="F2680" s="1" t="s">
        <v>1903</v>
      </c>
      <c r="G2680" s="3">
        <v>155.12</v>
      </c>
      <c r="H2680" s="3"/>
      <c r="I2680" s="1" t="s">
        <v>106</v>
      </c>
      <c r="J2680" s="1" t="s">
        <v>121</v>
      </c>
      <c r="K2680" s="1" t="s">
        <v>12</v>
      </c>
      <c r="L2680" s="1" t="s">
        <v>1047</v>
      </c>
    </row>
    <row r="2681" spans="1:12" x14ac:dyDescent="0.2">
      <c r="A2681" s="1" t="s">
        <v>234</v>
      </c>
      <c r="B2681" s="1" t="s">
        <v>13</v>
      </c>
      <c r="C2681" s="2">
        <v>43658</v>
      </c>
      <c r="D2681" s="1" t="s">
        <v>139</v>
      </c>
      <c r="E2681" s="1"/>
      <c r="F2681" s="1" t="s">
        <v>1916</v>
      </c>
      <c r="G2681" s="3">
        <v>183.49</v>
      </c>
      <c r="H2681" s="3"/>
      <c r="I2681" s="1" t="s">
        <v>83</v>
      </c>
      <c r="J2681" s="1" t="s">
        <v>243</v>
      </c>
      <c r="K2681" s="1" t="s">
        <v>12</v>
      </c>
      <c r="L2681" s="1" t="s">
        <v>14</v>
      </c>
    </row>
    <row r="2682" spans="1:12" x14ac:dyDescent="0.2">
      <c r="A2682" s="1" t="s">
        <v>234</v>
      </c>
      <c r="B2682" s="1" t="s">
        <v>13</v>
      </c>
      <c r="C2682" s="2">
        <v>43658</v>
      </c>
      <c r="D2682" s="1" t="s">
        <v>139</v>
      </c>
      <c r="E2682" s="1"/>
      <c r="F2682" s="1" t="s">
        <v>1937</v>
      </c>
      <c r="G2682" s="3">
        <v>2326.92</v>
      </c>
      <c r="H2682" s="3"/>
      <c r="I2682" s="1" t="s">
        <v>119</v>
      </c>
      <c r="J2682" s="1" t="s">
        <v>86</v>
      </c>
      <c r="K2682" s="1" t="s">
        <v>84</v>
      </c>
      <c r="L2682" s="1" t="s">
        <v>104</v>
      </c>
    </row>
    <row r="2683" spans="1:12" x14ac:dyDescent="0.2">
      <c r="A2683" s="1" t="s">
        <v>234</v>
      </c>
      <c r="B2683" s="1" t="s">
        <v>13</v>
      </c>
      <c r="C2683" s="2">
        <v>43658</v>
      </c>
      <c r="D2683" s="1" t="s">
        <v>139</v>
      </c>
      <c r="E2683" s="1"/>
      <c r="F2683" s="1" t="s">
        <v>1971</v>
      </c>
      <c r="G2683" s="3">
        <v>906.42</v>
      </c>
      <c r="H2683" s="3"/>
      <c r="I2683" s="1" t="s">
        <v>119</v>
      </c>
      <c r="J2683" s="1" t="s">
        <v>86</v>
      </c>
      <c r="K2683" s="1" t="s">
        <v>12</v>
      </c>
      <c r="L2683" s="1" t="s">
        <v>34</v>
      </c>
    </row>
    <row r="2684" spans="1:12" x14ac:dyDescent="0.2">
      <c r="A2684" s="1" t="s">
        <v>234</v>
      </c>
      <c r="B2684" s="1" t="s">
        <v>13</v>
      </c>
      <c r="C2684" s="2">
        <v>43658</v>
      </c>
      <c r="D2684" s="1" t="s">
        <v>139</v>
      </c>
      <c r="E2684" s="1"/>
      <c r="F2684" s="1" t="s">
        <v>1904</v>
      </c>
      <c r="G2684" s="3">
        <v>2769.98</v>
      </c>
      <c r="H2684" s="3"/>
      <c r="I2684" s="1" t="s">
        <v>119</v>
      </c>
      <c r="J2684" s="1" t="s">
        <v>86</v>
      </c>
      <c r="K2684" s="1" t="s">
        <v>84</v>
      </c>
      <c r="L2684" s="1" t="s">
        <v>241</v>
      </c>
    </row>
    <row r="2685" spans="1:12" x14ac:dyDescent="0.2">
      <c r="A2685" s="1" t="s">
        <v>234</v>
      </c>
      <c r="B2685" s="1" t="s">
        <v>13</v>
      </c>
      <c r="C2685" s="2">
        <v>43658</v>
      </c>
      <c r="D2685" s="1" t="s">
        <v>139</v>
      </c>
      <c r="E2685" s="1"/>
      <c r="F2685" s="1" t="s">
        <v>1972</v>
      </c>
      <c r="G2685" s="3">
        <v>1157.01</v>
      </c>
      <c r="H2685" s="3"/>
      <c r="I2685" s="1" t="s">
        <v>119</v>
      </c>
      <c r="J2685" s="1" t="s">
        <v>86</v>
      </c>
      <c r="K2685" s="1" t="s">
        <v>12</v>
      </c>
      <c r="L2685" s="1" t="s">
        <v>88</v>
      </c>
    </row>
    <row r="2686" spans="1:12" x14ac:dyDescent="0.2">
      <c r="A2686" s="1" t="s">
        <v>234</v>
      </c>
      <c r="B2686" s="1" t="s">
        <v>13</v>
      </c>
      <c r="C2686" s="2">
        <v>43658</v>
      </c>
      <c r="D2686" s="1" t="s">
        <v>139</v>
      </c>
      <c r="E2686" s="1"/>
      <c r="F2686" s="1" t="s">
        <v>1973</v>
      </c>
      <c r="G2686" s="3">
        <v>816.31</v>
      </c>
      <c r="H2686" s="3"/>
      <c r="I2686" s="1" t="s">
        <v>123</v>
      </c>
      <c r="J2686" s="1" t="s">
        <v>124</v>
      </c>
      <c r="K2686" s="1" t="s">
        <v>12</v>
      </c>
      <c r="L2686" s="1" t="s">
        <v>97</v>
      </c>
    </row>
    <row r="2687" spans="1:12" x14ac:dyDescent="0.2">
      <c r="A2687" s="1" t="s">
        <v>234</v>
      </c>
      <c r="B2687" s="1" t="s">
        <v>13</v>
      </c>
      <c r="C2687" s="2">
        <v>43658</v>
      </c>
      <c r="D2687" s="1" t="s">
        <v>139</v>
      </c>
      <c r="E2687" s="1"/>
      <c r="F2687" s="1" t="s">
        <v>1911</v>
      </c>
      <c r="G2687" s="3">
        <v>217.34</v>
      </c>
      <c r="H2687" s="3"/>
      <c r="I2687" s="1" t="s">
        <v>185</v>
      </c>
      <c r="J2687" s="1" t="s">
        <v>126</v>
      </c>
      <c r="K2687" s="1" t="s">
        <v>12</v>
      </c>
      <c r="L2687" s="1" t="s">
        <v>1592</v>
      </c>
    </row>
    <row r="2688" spans="1:12" x14ac:dyDescent="0.2">
      <c r="A2688" s="1" t="s">
        <v>234</v>
      </c>
      <c r="B2688" s="1" t="s">
        <v>13</v>
      </c>
      <c r="C2688" s="2">
        <v>43658</v>
      </c>
      <c r="D2688" s="1" t="s">
        <v>139</v>
      </c>
      <c r="E2688" s="1"/>
      <c r="F2688" s="1" t="s">
        <v>1927</v>
      </c>
      <c r="G2688" s="3">
        <v>184.62</v>
      </c>
      <c r="H2688" s="3"/>
      <c r="I2688" s="1" t="s">
        <v>87</v>
      </c>
      <c r="J2688" s="1" t="s">
        <v>116</v>
      </c>
      <c r="K2688" s="1" t="s">
        <v>84</v>
      </c>
      <c r="L2688" s="1" t="s">
        <v>111</v>
      </c>
    </row>
    <row r="2689" spans="1:12" x14ac:dyDescent="0.2">
      <c r="A2689" s="1" t="s">
        <v>234</v>
      </c>
      <c r="B2689" s="1" t="s">
        <v>13</v>
      </c>
      <c r="C2689" s="2">
        <v>43658</v>
      </c>
      <c r="D2689" s="1" t="s">
        <v>139</v>
      </c>
      <c r="E2689" s="1"/>
      <c r="F2689" s="1" t="s">
        <v>1904</v>
      </c>
      <c r="G2689" s="3">
        <v>276.66000000000003</v>
      </c>
      <c r="H2689" s="3"/>
      <c r="I2689" s="1" t="s">
        <v>87</v>
      </c>
      <c r="J2689" s="1" t="s">
        <v>253</v>
      </c>
      <c r="K2689" s="1" t="s">
        <v>84</v>
      </c>
      <c r="L2689" s="1" t="s">
        <v>241</v>
      </c>
    </row>
    <row r="2690" spans="1:12" x14ac:dyDescent="0.2">
      <c r="A2690" s="1" t="s">
        <v>234</v>
      </c>
      <c r="B2690" s="1" t="s">
        <v>13</v>
      </c>
      <c r="C2690" s="2">
        <v>43658</v>
      </c>
      <c r="D2690" s="1" t="s">
        <v>139</v>
      </c>
      <c r="E2690" s="1"/>
      <c r="F2690" s="1" t="s">
        <v>1974</v>
      </c>
      <c r="G2690" s="3">
        <v>932.75</v>
      </c>
      <c r="H2690" s="3"/>
      <c r="I2690" s="1" t="s">
        <v>83</v>
      </c>
      <c r="J2690" s="1" t="s">
        <v>176</v>
      </c>
      <c r="K2690" s="1" t="s">
        <v>12</v>
      </c>
      <c r="L2690" s="1" t="s">
        <v>411</v>
      </c>
    </row>
    <row r="2691" spans="1:12" x14ac:dyDescent="0.2">
      <c r="A2691" s="1" t="s">
        <v>234</v>
      </c>
      <c r="B2691" s="1" t="s">
        <v>13</v>
      </c>
      <c r="C2691" s="2">
        <v>43658</v>
      </c>
      <c r="D2691" s="1" t="s">
        <v>139</v>
      </c>
      <c r="E2691" s="1"/>
      <c r="F2691" s="1" t="s">
        <v>1975</v>
      </c>
      <c r="G2691" s="3">
        <v>1876.81</v>
      </c>
      <c r="H2691" s="3"/>
      <c r="I2691" s="1" t="s">
        <v>119</v>
      </c>
      <c r="J2691" s="1" t="s">
        <v>86</v>
      </c>
      <c r="K2691" s="1" t="s">
        <v>12</v>
      </c>
      <c r="L2691" s="1" t="s">
        <v>289</v>
      </c>
    </row>
    <row r="2692" spans="1:12" x14ac:dyDescent="0.2">
      <c r="A2692" s="1" t="s">
        <v>234</v>
      </c>
      <c r="B2692" s="1" t="s">
        <v>13</v>
      </c>
      <c r="C2692" s="2">
        <v>43658</v>
      </c>
      <c r="D2692" s="1" t="s">
        <v>139</v>
      </c>
      <c r="E2692" s="1"/>
      <c r="F2692" s="1" t="s">
        <v>1976</v>
      </c>
      <c r="G2692" s="3">
        <v>325.85000000000002</v>
      </c>
      <c r="H2692" s="3"/>
      <c r="I2692" s="1" t="s">
        <v>85</v>
      </c>
      <c r="J2692" s="1" t="s">
        <v>125</v>
      </c>
      <c r="K2692" s="1" t="s">
        <v>12</v>
      </c>
      <c r="L2692" s="1" t="s">
        <v>1362</v>
      </c>
    </row>
    <row r="2693" spans="1:12" x14ac:dyDescent="0.2">
      <c r="A2693" s="1" t="s">
        <v>234</v>
      </c>
      <c r="B2693" s="1" t="s">
        <v>13</v>
      </c>
      <c r="C2693" s="2">
        <v>43658</v>
      </c>
      <c r="D2693" s="1" t="s">
        <v>139</v>
      </c>
      <c r="E2693" s="1"/>
      <c r="F2693" s="1" t="s">
        <v>1910</v>
      </c>
      <c r="G2693" s="3">
        <v>1033.96</v>
      </c>
      <c r="H2693" s="3"/>
      <c r="I2693" s="1" t="s">
        <v>87</v>
      </c>
      <c r="J2693" s="1" t="s">
        <v>253</v>
      </c>
      <c r="K2693" s="1" t="s">
        <v>84</v>
      </c>
      <c r="L2693" s="1" t="s">
        <v>63</v>
      </c>
    </row>
    <row r="2694" spans="1:12" x14ac:dyDescent="0.2">
      <c r="A2694" s="1" t="s">
        <v>234</v>
      </c>
      <c r="B2694" s="1" t="s">
        <v>13</v>
      </c>
      <c r="C2694" s="2">
        <v>43658</v>
      </c>
      <c r="D2694" s="1" t="s">
        <v>139</v>
      </c>
      <c r="E2694" s="1"/>
      <c r="F2694" s="1" t="s">
        <v>1977</v>
      </c>
      <c r="G2694" s="3">
        <v>308.45</v>
      </c>
      <c r="H2694" s="3"/>
      <c r="I2694" s="1" t="s">
        <v>123</v>
      </c>
      <c r="J2694" s="1" t="s">
        <v>124</v>
      </c>
      <c r="K2694" s="1" t="s">
        <v>12</v>
      </c>
      <c r="L2694" s="1" t="s">
        <v>304</v>
      </c>
    </row>
    <row r="2695" spans="1:12" x14ac:dyDescent="0.2">
      <c r="A2695" s="1" t="s">
        <v>234</v>
      </c>
      <c r="B2695" s="1" t="s">
        <v>13</v>
      </c>
      <c r="C2695" s="2">
        <v>43658</v>
      </c>
      <c r="D2695" s="1" t="s">
        <v>139</v>
      </c>
      <c r="E2695" s="1"/>
      <c r="F2695" s="1" t="s">
        <v>1978</v>
      </c>
      <c r="G2695" s="3">
        <v>994.84</v>
      </c>
      <c r="H2695" s="3"/>
      <c r="I2695" s="1" t="s">
        <v>83</v>
      </c>
      <c r="J2695" s="1" t="s">
        <v>176</v>
      </c>
      <c r="K2695" s="1" t="s">
        <v>12</v>
      </c>
      <c r="L2695" s="1" t="s">
        <v>265</v>
      </c>
    </row>
    <row r="2696" spans="1:12" x14ac:dyDescent="0.2">
      <c r="A2696" s="1" t="s">
        <v>234</v>
      </c>
      <c r="B2696" s="1" t="s">
        <v>13</v>
      </c>
      <c r="C2696" s="2">
        <v>43658</v>
      </c>
      <c r="D2696" s="1" t="s">
        <v>139</v>
      </c>
      <c r="E2696" s="1"/>
      <c r="F2696" s="1" t="s">
        <v>1979</v>
      </c>
      <c r="G2696" s="3">
        <v>1024.51</v>
      </c>
      <c r="H2696" s="3"/>
      <c r="I2696" s="1" t="s">
        <v>120</v>
      </c>
      <c r="J2696" s="1" t="s">
        <v>171</v>
      </c>
      <c r="K2696" s="1" t="s">
        <v>12</v>
      </c>
      <c r="L2696" s="1" t="s">
        <v>19</v>
      </c>
    </row>
    <row r="2697" spans="1:12" x14ac:dyDescent="0.2">
      <c r="A2697" s="1" t="s">
        <v>234</v>
      </c>
      <c r="B2697" s="1" t="s">
        <v>13</v>
      </c>
      <c r="C2697" s="2">
        <v>43658</v>
      </c>
      <c r="D2697" s="1" t="s">
        <v>139</v>
      </c>
      <c r="E2697" s="1"/>
      <c r="F2697" s="1" t="s">
        <v>1955</v>
      </c>
      <c r="G2697" s="3">
        <v>658.56</v>
      </c>
      <c r="H2697" s="3"/>
      <c r="I2697" s="1" t="s">
        <v>120</v>
      </c>
      <c r="J2697" s="1" t="s">
        <v>171</v>
      </c>
      <c r="K2697" s="1" t="s">
        <v>12</v>
      </c>
      <c r="L2697" s="1" t="s">
        <v>110</v>
      </c>
    </row>
    <row r="2698" spans="1:12" x14ac:dyDescent="0.2">
      <c r="A2698" s="1" t="s">
        <v>234</v>
      </c>
      <c r="B2698" s="1" t="s">
        <v>13</v>
      </c>
      <c r="C2698" s="2">
        <v>43658</v>
      </c>
      <c r="D2698" s="1" t="s">
        <v>139</v>
      </c>
      <c r="E2698" s="1"/>
      <c r="F2698" s="1" t="s">
        <v>1938</v>
      </c>
      <c r="G2698" s="3">
        <v>726.82</v>
      </c>
      <c r="H2698" s="3"/>
      <c r="I2698" s="1" t="s">
        <v>87</v>
      </c>
      <c r="J2698" s="1" t="s">
        <v>116</v>
      </c>
      <c r="K2698" s="1" t="s">
        <v>84</v>
      </c>
      <c r="L2698" s="1" t="s">
        <v>435</v>
      </c>
    </row>
    <row r="2699" spans="1:12" x14ac:dyDescent="0.2">
      <c r="A2699" s="1" t="s">
        <v>234</v>
      </c>
      <c r="B2699" s="1" t="s">
        <v>13</v>
      </c>
      <c r="C2699" s="2">
        <v>43658</v>
      </c>
      <c r="D2699" s="1" t="s">
        <v>139</v>
      </c>
      <c r="E2699" s="1"/>
      <c r="F2699" s="1" t="s">
        <v>1980</v>
      </c>
      <c r="G2699" s="3">
        <v>843.39</v>
      </c>
      <c r="H2699" s="3"/>
      <c r="I2699" s="1" t="s">
        <v>120</v>
      </c>
      <c r="J2699" s="1" t="s">
        <v>171</v>
      </c>
      <c r="K2699" s="1" t="s">
        <v>12</v>
      </c>
      <c r="L2699" s="1" t="s">
        <v>76</v>
      </c>
    </row>
    <row r="2700" spans="1:12" x14ac:dyDescent="0.2">
      <c r="A2700" s="1" t="s">
        <v>234</v>
      </c>
      <c r="B2700" s="1" t="s">
        <v>13</v>
      </c>
      <c r="C2700" s="2">
        <v>43658</v>
      </c>
      <c r="D2700" s="1" t="s">
        <v>139</v>
      </c>
      <c r="E2700" s="1"/>
      <c r="F2700" s="1" t="s">
        <v>1968</v>
      </c>
      <c r="G2700" s="3">
        <v>644.35</v>
      </c>
      <c r="H2700" s="3"/>
      <c r="I2700" s="1" t="s">
        <v>123</v>
      </c>
      <c r="J2700" s="1" t="s">
        <v>124</v>
      </c>
      <c r="K2700" s="1" t="s">
        <v>12</v>
      </c>
      <c r="L2700" s="1" t="s">
        <v>261</v>
      </c>
    </row>
    <row r="2701" spans="1:12" x14ac:dyDescent="0.2">
      <c r="A2701" s="1" t="s">
        <v>234</v>
      </c>
      <c r="B2701" s="1" t="s">
        <v>13</v>
      </c>
      <c r="C2701" s="2">
        <v>43658</v>
      </c>
      <c r="D2701" s="1" t="s">
        <v>139</v>
      </c>
      <c r="E2701" s="1"/>
      <c r="F2701" s="1" t="s">
        <v>1920</v>
      </c>
      <c r="G2701" s="3">
        <v>143.69999999999999</v>
      </c>
      <c r="H2701" s="3"/>
      <c r="I2701" s="1" t="s">
        <v>83</v>
      </c>
      <c r="J2701" s="1" t="s">
        <v>301</v>
      </c>
      <c r="K2701" s="1" t="s">
        <v>12</v>
      </c>
      <c r="L2701" s="1" t="s">
        <v>99</v>
      </c>
    </row>
    <row r="2702" spans="1:12" x14ac:dyDescent="0.2">
      <c r="A2702" s="1" t="s">
        <v>234</v>
      </c>
      <c r="B2702" s="1" t="s">
        <v>13</v>
      </c>
      <c r="C2702" s="2">
        <v>43658</v>
      </c>
      <c r="D2702" s="1" t="s">
        <v>139</v>
      </c>
      <c r="E2702" s="1"/>
      <c r="F2702" s="1" t="s">
        <v>1937</v>
      </c>
      <c r="G2702" s="3">
        <v>144.22999999999999</v>
      </c>
      <c r="H2702" s="3"/>
      <c r="I2702" s="1" t="s">
        <v>123</v>
      </c>
      <c r="J2702" s="1" t="s">
        <v>124</v>
      </c>
      <c r="K2702" s="1" t="s">
        <v>84</v>
      </c>
      <c r="L2702" s="1" t="s">
        <v>104</v>
      </c>
    </row>
    <row r="2703" spans="1:12" x14ac:dyDescent="0.2">
      <c r="A2703" s="1" t="s">
        <v>234</v>
      </c>
      <c r="B2703" s="1" t="s">
        <v>13</v>
      </c>
      <c r="C2703" s="2">
        <v>43658</v>
      </c>
      <c r="D2703" s="1" t="s">
        <v>139</v>
      </c>
      <c r="E2703" s="1"/>
      <c r="F2703" s="1" t="s">
        <v>1981</v>
      </c>
      <c r="G2703" s="3">
        <v>469.62</v>
      </c>
      <c r="H2703" s="3"/>
      <c r="I2703" s="1" t="s">
        <v>185</v>
      </c>
      <c r="J2703" s="1" t="s">
        <v>126</v>
      </c>
      <c r="K2703" s="1" t="s">
        <v>12</v>
      </c>
      <c r="L2703" s="1" t="s">
        <v>77</v>
      </c>
    </row>
    <row r="2704" spans="1:12" x14ac:dyDescent="0.2">
      <c r="A2704" s="1" t="s">
        <v>234</v>
      </c>
      <c r="B2704" s="1" t="s">
        <v>13</v>
      </c>
      <c r="C2704" s="2">
        <v>43658</v>
      </c>
      <c r="D2704" s="1" t="s">
        <v>139</v>
      </c>
      <c r="E2704" s="1"/>
      <c r="F2704" s="1" t="s">
        <v>1917</v>
      </c>
      <c r="G2704" s="3">
        <v>56.55</v>
      </c>
      <c r="H2704" s="3"/>
      <c r="I2704" s="1" t="s">
        <v>108</v>
      </c>
      <c r="J2704" s="1" t="s">
        <v>117</v>
      </c>
      <c r="K2704" s="1" t="s">
        <v>84</v>
      </c>
      <c r="L2704" s="1" t="s">
        <v>306</v>
      </c>
    </row>
    <row r="2705" spans="1:12" x14ac:dyDescent="0.2">
      <c r="A2705" s="1" t="s">
        <v>234</v>
      </c>
      <c r="B2705" s="1" t="s">
        <v>13</v>
      </c>
      <c r="C2705" s="2">
        <v>43658</v>
      </c>
      <c r="D2705" s="1" t="s">
        <v>139</v>
      </c>
      <c r="E2705" s="1"/>
      <c r="F2705" s="1" t="s">
        <v>1982</v>
      </c>
      <c r="G2705" s="3">
        <v>1054.82</v>
      </c>
      <c r="H2705" s="3"/>
      <c r="I2705" s="1" t="s">
        <v>83</v>
      </c>
      <c r="J2705" s="1" t="s">
        <v>176</v>
      </c>
      <c r="K2705" s="1" t="s">
        <v>12</v>
      </c>
      <c r="L2705" s="1" t="s">
        <v>44</v>
      </c>
    </row>
    <row r="2706" spans="1:12" x14ac:dyDescent="0.2">
      <c r="A2706" s="1" t="s">
        <v>234</v>
      </c>
      <c r="B2706" s="1" t="s">
        <v>13</v>
      </c>
      <c r="C2706" s="2">
        <v>43658</v>
      </c>
      <c r="D2706" s="1" t="s">
        <v>139</v>
      </c>
      <c r="E2706" s="1"/>
      <c r="F2706" s="1" t="s">
        <v>1926</v>
      </c>
      <c r="G2706" s="3">
        <v>70.040000000000006</v>
      </c>
      <c r="H2706" s="3"/>
      <c r="I2706" s="1" t="s">
        <v>83</v>
      </c>
      <c r="J2706" s="1" t="s">
        <v>279</v>
      </c>
      <c r="K2706" s="1" t="s">
        <v>12</v>
      </c>
      <c r="L2706" s="1" t="s">
        <v>17</v>
      </c>
    </row>
    <row r="2707" spans="1:12" x14ac:dyDescent="0.2">
      <c r="A2707" s="1" t="s">
        <v>234</v>
      </c>
      <c r="B2707" s="1" t="s">
        <v>13</v>
      </c>
      <c r="C2707" s="2">
        <v>43658</v>
      </c>
      <c r="D2707" s="1" t="s">
        <v>139</v>
      </c>
      <c r="E2707" s="1"/>
      <c r="F2707" s="1" t="s">
        <v>1983</v>
      </c>
      <c r="G2707" s="3">
        <v>670.87</v>
      </c>
      <c r="H2707" s="3"/>
      <c r="I2707" s="1" t="s">
        <v>119</v>
      </c>
      <c r="J2707" s="1" t="s">
        <v>86</v>
      </c>
      <c r="K2707" s="1" t="s">
        <v>12</v>
      </c>
      <c r="L2707" s="1" t="s">
        <v>481</v>
      </c>
    </row>
    <row r="2708" spans="1:12" x14ac:dyDescent="0.2">
      <c r="A2708" s="1" t="s">
        <v>234</v>
      </c>
      <c r="B2708" s="1" t="s">
        <v>13</v>
      </c>
      <c r="C2708" s="2">
        <v>43658</v>
      </c>
      <c r="D2708" s="1" t="s">
        <v>139</v>
      </c>
      <c r="E2708" s="1"/>
      <c r="F2708" s="1" t="s">
        <v>1905</v>
      </c>
      <c r="G2708" s="3">
        <v>75</v>
      </c>
      <c r="H2708" s="3"/>
      <c r="I2708" s="1" t="s">
        <v>123</v>
      </c>
      <c r="J2708" s="1" t="s">
        <v>124</v>
      </c>
      <c r="K2708" s="1" t="s">
        <v>84</v>
      </c>
      <c r="L2708" s="1" t="s">
        <v>29</v>
      </c>
    </row>
    <row r="2709" spans="1:12" x14ac:dyDescent="0.2">
      <c r="A2709" s="1" t="s">
        <v>234</v>
      </c>
      <c r="B2709" s="1" t="s">
        <v>13</v>
      </c>
      <c r="C2709" s="2">
        <v>43658</v>
      </c>
      <c r="D2709" s="1" t="s">
        <v>139</v>
      </c>
      <c r="E2709" s="1"/>
      <c r="F2709" s="1" t="s">
        <v>1937</v>
      </c>
      <c r="G2709" s="3">
        <v>504.81</v>
      </c>
      <c r="H2709" s="3"/>
      <c r="I2709" s="1" t="s">
        <v>83</v>
      </c>
      <c r="J2709" s="1" t="s">
        <v>175</v>
      </c>
      <c r="K2709" s="1" t="s">
        <v>84</v>
      </c>
      <c r="L2709" s="1" t="s">
        <v>104</v>
      </c>
    </row>
    <row r="2710" spans="1:12" x14ac:dyDescent="0.2">
      <c r="A2710" s="1" t="s">
        <v>234</v>
      </c>
      <c r="B2710" s="1" t="s">
        <v>13</v>
      </c>
      <c r="C2710" s="2">
        <v>43658</v>
      </c>
      <c r="D2710" s="1" t="s">
        <v>139</v>
      </c>
      <c r="E2710" s="1"/>
      <c r="F2710" s="1" t="s">
        <v>1984</v>
      </c>
      <c r="G2710" s="3">
        <v>2184.13</v>
      </c>
      <c r="H2710" s="3"/>
      <c r="I2710" s="1" t="s">
        <v>83</v>
      </c>
      <c r="J2710" s="1" t="s">
        <v>176</v>
      </c>
      <c r="K2710" s="1" t="s">
        <v>12</v>
      </c>
      <c r="L2710" s="1" t="s">
        <v>47</v>
      </c>
    </row>
    <row r="2711" spans="1:12" x14ac:dyDescent="0.2">
      <c r="A2711" s="1" t="s">
        <v>234</v>
      </c>
      <c r="B2711" s="1" t="s">
        <v>13</v>
      </c>
      <c r="C2711" s="2">
        <v>43658</v>
      </c>
      <c r="D2711" s="1" t="s">
        <v>139</v>
      </c>
      <c r="E2711" s="1"/>
      <c r="F2711" s="1" t="s">
        <v>1917</v>
      </c>
      <c r="G2711" s="3">
        <v>1329.52</v>
      </c>
      <c r="H2711" s="3"/>
      <c r="I2711" s="1" t="s">
        <v>83</v>
      </c>
      <c r="J2711" s="1" t="s">
        <v>176</v>
      </c>
      <c r="K2711" s="1" t="s">
        <v>84</v>
      </c>
      <c r="L2711" s="1" t="s">
        <v>306</v>
      </c>
    </row>
    <row r="2712" spans="1:12" x14ac:dyDescent="0.2">
      <c r="A2712" s="1" t="s">
        <v>234</v>
      </c>
      <c r="B2712" s="1" t="s">
        <v>13</v>
      </c>
      <c r="C2712" s="2">
        <v>43658</v>
      </c>
      <c r="D2712" s="1" t="s">
        <v>139</v>
      </c>
      <c r="E2712" s="1"/>
      <c r="F2712" s="1" t="s">
        <v>1985</v>
      </c>
      <c r="G2712" s="3">
        <v>1250.32</v>
      </c>
      <c r="H2712" s="3"/>
      <c r="I2712" s="1" t="s">
        <v>120</v>
      </c>
      <c r="J2712" s="1" t="s">
        <v>171</v>
      </c>
      <c r="K2712" s="1" t="s">
        <v>12</v>
      </c>
      <c r="L2712" s="1" t="s">
        <v>473</v>
      </c>
    </row>
    <row r="2713" spans="1:12" x14ac:dyDescent="0.2">
      <c r="A2713" s="1" t="s">
        <v>234</v>
      </c>
      <c r="B2713" s="1" t="s">
        <v>13</v>
      </c>
      <c r="C2713" s="2">
        <v>43658</v>
      </c>
      <c r="D2713" s="1" t="s">
        <v>139</v>
      </c>
      <c r="E2713" s="1"/>
      <c r="F2713" s="1" t="s">
        <v>1918</v>
      </c>
      <c r="G2713" s="3">
        <v>342.82</v>
      </c>
      <c r="H2713" s="3"/>
      <c r="I2713" s="1" t="s">
        <v>185</v>
      </c>
      <c r="J2713" s="1" t="s">
        <v>126</v>
      </c>
      <c r="K2713" s="1" t="s">
        <v>12</v>
      </c>
      <c r="L2713" s="1" t="s">
        <v>92</v>
      </c>
    </row>
    <row r="2714" spans="1:12" x14ac:dyDescent="0.2">
      <c r="A2714" s="1" t="s">
        <v>234</v>
      </c>
      <c r="B2714" s="1" t="s">
        <v>13</v>
      </c>
      <c r="C2714" s="2">
        <v>43658</v>
      </c>
      <c r="D2714" s="1" t="s">
        <v>139</v>
      </c>
      <c r="E2714" s="1"/>
      <c r="F2714" s="1" t="s">
        <v>1914</v>
      </c>
      <c r="G2714" s="3">
        <v>533.84</v>
      </c>
      <c r="H2714" s="3"/>
      <c r="I2714" s="1" t="s">
        <v>83</v>
      </c>
      <c r="J2714" s="1" t="s">
        <v>174</v>
      </c>
      <c r="K2714" s="1" t="s">
        <v>12</v>
      </c>
      <c r="L2714" s="1" t="s">
        <v>36</v>
      </c>
    </row>
    <row r="2715" spans="1:12" x14ac:dyDescent="0.2">
      <c r="A2715" s="1" t="s">
        <v>234</v>
      </c>
      <c r="B2715" s="1" t="s">
        <v>13</v>
      </c>
      <c r="C2715" s="2">
        <v>43658</v>
      </c>
      <c r="D2715" s="1" t="s">
        <v>139</v>
      </c>
      <c r="E2715" s="1"/>
      <c r="F2715" s="1" t="s">
        <v>1952</v>
      </c>
      <c r="G2715" s="3">
        <v>1124.26</v>
      </c>
      <c r="H2715" s="3"/>
      <c r="I2715" s="1" t="s">
        <v>179</v>
      </c>
      <c r="J2715" s="1" t="s">
        <v>89</v>
      </c>
      <c r="K2715" s="1" t="s">
        <v>12</v>
      </c>
      <c r="L2715" s="1" t="s">
        <v>28</v>
      </c>
    </row>
    <row r="2716" spans="1:12" x14ac:dyDescent="0.2">
      <c r="A2716" s="1" t="s">
        <v>234</v>
      </c>
      <c r="B2716" s="1" t="s">
        <v>13</v>
      </c>
      <c r="C2716" s="2">
        <v>43658</v>
      </c>
      <c r="D2716" s="1" t="s">
        <v>139</v>
      </c>
      <c r="E2716" s="1"/>
      <c r="F2716" s="1" t="s">
        <v>1967</v>
      </c>
      <c r="G2716" s="3">
        <v>299.08999999999997</v>
      </c>
      <c r="H2716" s="3"/>
      <c r="I2716" s="1" t="s">
        <v>185</v>
      </c>
      <c r="J2716" s="1" t="s">
        <v>126</v>
      </c>
      <c r="K2716" s="1" t="s">
        <v>12</v>
      </c>
      <c r="L2716" s="1" t="s">
        <v>49</v>
      </c>
    </row>
    <row r="2717" spans="1:12" x14ac:dyDescent="0.2">
      <c r="A2717" s="1" t="s">
        <v>234</v>
      </c>
      <c r="B2717" s="1" t="s">
        <v>13</v>
      </c>
      <c r="C2717" s="2">
        <v>43658</v>
      </c>
      <c r="D2717" s="1" t="s">
        <v>139</v>
      </c>
      <c r="E2717" s="1"/>
      <c r="F2717" s="1" t="s">
        <v>1948</v>
      </c>
      <c r="G2717" s="3">
        <v>83.2</v>
      </c>
      <c r="H2717" s="3"/>
      <c r="I2717" s="1" t="s">
        <v>185</v>
      </c>
      <c r="J2717" s="1" t="s">
        <v>126</v>
      </c>
      <c r="K2717" s="1" t="s">
        <v>12</v>
      </c>
      <c r="L2717" s="1" t="s">
        <v>79</v>
      </c>
    </row>
    <row r="2718" spans="1:12" x14ac:dyDescent="0.2">
      <c r="A2718" s="1" t="s">
        <v>234</v>
      </c>
      <c r="B2718" s="1" t="s">
        <v>13</v>
      </c>
      <c r="C2718" s="2">
        <v>43658</v>
      </c>
      <c r="D2718" s="1" t="s">
        <v>139</v>
      </c>
      <c r="E2718" s="1"/>
      <c r="F2718" s="1" t="s">
        <v>1948</v>
      </c>
      <c r="G2718" s="3">
        <v>305.05</v>
      </c>
      <c r="H2718" s="3"/>
      <c r="I2718" s="1" t="s">
        <v>108</v>
      </c>
      <c r="J2718" s="1" t="s">
        <v>117</v>
      </c>
      <c r="K2718" s="1" t="s">
        <v>12</v>
      </c>
      <c r="L2718" s="1" t="s">
        <v>79</v>
      </c>
    </row>
    <row r="2719" spans="1:12" x14ac:dyDescent="0.2">
      <c r="A2719" s="1" t="s">
        <v>234</v>
      </c>
      <c r="B2719" s="1" t="s">
        <v>13</v>
      </c>
      <c r="C2719" s="2">
        <v>43658</v>
      </c>
      <c r="D2719" s="1" t="s">
        <v>139</v>
      </c>
      <c r="E2719" s="1"/>
      <c r="F2719" s="1" t="s">
        <v>1948</v>
      </c>
      <c r="G2719" s="3">
        <v>16.420000000000002</v>
      </c>
      <c r="H2719" s="3"/>
      <c r="I2719" s="1" t="s">
        <v>106</v>
      </c>
      <c r="J2719" s="1" t="s">
        <v>121</v>
      </c>
      <c r="K2719" s="1" t="s">
        <v>12</v>
      </c>
      <c r="L2719" s="1" t="s">
        <v>79</v>
      </c>
    </row>
    <row r="2720" spans="1:12" x14ac:dyDescent="0.2">
      <c r="A2720" s="1" t="s">
        <v>234</v>
      </c>
      <c r="B2720" s="1" t="s">
        <v>13</v>
      </c>
      <c r="C2720" s="2">
        <v>43658</v>
      </c>
      <c r="D2720" s="1" t="s">
        <v>139</v>
      </c>
      <c r="E2720" s="1"/>
      <c r="F2720" s="1" t="s">
        <v>1986</v>
      </c>
      <c r="G2720" s="3">
        <v>593.83000000000004</v>
      </c>
      <c r="H2720" s="3"/>
      <c r="I2720" s="1" t="s">
        <v>119</v>
      </c>
      <c r="J2720" s="1" t="s">
        <v>86</v>
      </c>
      <c r="K2720" s="1" t="s">
        <v>12</v>
      </c>
      <c r="L2720" s="1" t="s">
        <v>342</v>
      </c>
    </row>
    <row r="2721" spans="1:12" x14ac:dyDescent="0.2">
      <c r="A2721" s="1" t="s">
        <v>234</v>
      </c>
      <c r="B2721" s="1" t="s">
        <v>13</v>
      </c>
      <c r="C2721" s="2">
        <v>43658</v>
      </c>
      <c r="D2721" s="1" t="s">
        <v>139</v>
      </c>
      <c r="E2721" s="1"/>
      <c r="F2721" s="1" t="s">
        <v>1899</v>
      </c>
      <c r="G2721" s="3">
        <v>98.64</v>
      </c>
      <c r="H2721" s="3"/>
      <c r="I2721" s="1" t="s">
        <v>83</v>
      </c>
      <c r="J2721" s="1" t="s">
        <v>279</v>
      </c>
      <c r="K2721" s="1" t="s">
        <v>12</v>
      </c>
      <c r="L2721" s="1" t="s">
        <v>73</v>
      </c>
    </row>
    <row r="2722" spans="1:12" x14ac:dyDescent="0.2">
      <c r="A2722" s="1" t="s">
        <v>234</v>
      </c>
      <c r="B2722" s="1" t="s">
        <v>13</v>
      </c>
      <c r="C2722" s="2">
        <v>43658</v>
      </c>
      <c r="D2722" s="1" t="s">
        <v>139</v>
      </c>
      <c r="E2722" s="1"/>
      <c r="F2722" s="1" t="s">
        <v>1981</v>
      </c>
      <c r="G2722" s="3">
        <v>354.96</v>
      </c>
      <c r="H2722" s="3"/>
      <c r="I2722" s="1" t="s">
        <v>179</v>
      </c>
      <c r="J2722" s="1" t="s">
        <v>89</v>
      </c>
      <c r="K2722" s="1" t="s">
        <v>12</v>
      </c>
      <c r="L2722" s="1" t="s">
        <v>77</v>
      </c>
    </row>
    <row r="2723" spans="1:12" x14ac:dyDescent="0.2">
      <c r="A2723" s="1" t="s">
        <v>234</v>
      </c>
      <c r="B2723" s="1" t="s">
        <v>13</v>
      </c>
      <c r="C2723" s="2">
        <v>43658</v>
      </c>
      <c r="D2723" s="1" t="s">
        <v>139</v>
      </c>
      <c r="E2723" s="1"/>
      <c r="F2723" s="1" t="s">
        <v>1987</v>
      </c>
      <c r="G2723" s="3">
        <v>1230.4000000000001</v>
      </c>
      <c r="H2723" s="3"/>
      <c r="I2723" s="1" t="s">
        <v>106</v>
      </c>
      <c r="J2723" s="1" t="s">
        <v>121</v>
      </c>
      <c r="K2723" s="1" t="s">
        <v>12</v>
      </c>
      <c r="L2723" s="1" t="s">
        <v>317</v>
      </c>
    </row>
    <row r="2724" spans="1:12" x14ac:dyDescent="0.2">
      <c r="A2724" s="1" t="s">
        <v>234</v>
      </c>
      <c r="B2724" s="1" t="s">
        <v>13</v>
      </c>
      <c r="C2724" s="2">
        <v>43658</v>
      </c>
      <c r="D2724" s="1" t="s">
        <v>139</v>
      </c>
      <c r="E2724" s="1"/>
      <c r="F2724" s="1" t="s">
        <v>1937</v>
      </c>
      <c r="G2724" s="3">
        <v>750</v>
      </c>
      <c r="H2724" s="3"/>
      <c r="I2724" s="1" t="s">
        <v>87</v>
      </c>
      <c r="J2724" s="1" t="s">
        <v>116</v>
      </c>
      <c r="K2724" s="1" t="s">
        <v>84</v>
      </c>
      <c r="L2724" s="1" t="s">
        <v>104</v>
      </c>
    </row>
    <row r="2725" spans="1:12" x14ac:dyDescent="0.2">
      <c r="A2725" s="1" t="s">
        <v>234</v>
      </c>
      <c r="B2725" s="1" t="s">
        <v>13</v>
      </c>
      <c r="C2725" s="2">
        <v>43658</v>
      </c>
      <c r="D2725" s="1" t="s">
        <v>139</v>
      </c>
      <c r="E2725" s="1"/>
      <c r="F2725" s="1" t="s">
        <v>1971</v>
      </c>
      <c r="G2725" s="3">
        <v>446.45</v>
      </c>
      <c r="H2725" s="3"/>
      <c r="I2725" s="1" t="s">
        <v>120</v>
      </c>
      <c r="J2725" s="1" t="s">
        <v>171</v>
      </c>
      <c r="K2725" s="1" t="s">
        <v>12</v>
      </c>
      <c r="L2725" s="1" t="s">
        <v>34</v>
      </c>
    </row>
    <row r="2726" spans="1:12" x14ac:dyDescent="0.2">
      <c r="A2726" s="1" t="s">
        <v>234</v>
      </c>
      <c r="B2726" s="1" t="s">
        <v>13</v>
      </c>
      <c r="C2726" s="2">
        <v>43658</v>
      </c>
      <c r="D2726" s="1" t="s">
        <v>139</v>
      </c>
      <c r="E2726" s="1"/>
      <c r="F2726" s="1" t="s">
        <v>1988</v>
      </c>
      <c r="G2726" s="3">
        <v>1968.74</v>
      </c>
      <c r="H2726" s="3"/>
      <c r="I2726" s="1" t="s">
        <v>119</v>
      </c>
      <c r="J2726" s="1" t="s">
        <v>86</v>
      </c>
      <c r="K2726" s="1" t="s">
        <v>12</v>
      </c>
      <c r="L2726" s="1" t="s">
        <v>15</v>
      </c>
    </row>
    <row r="2727" spans="1:12" x14ac:dyDescent="0.2">
      <c r="A2727" s="1" t="s">
        <v>234</v>
      </c>
      <c r="B2727" s="1" t="s">
        <v>13</v>
      </c>
      <c r="C2727" s="2">
        <v>43658</v>
      </c>
      <c r="D2727" s="1" t="s">
        <v>139</v>
      </c>
      <c r="E2727" s="1"/>
      <c r="F2727" s="1" t="s">
        <v>1989</v>
      </c>
      <c r="G2727" s="3">
        <v>820.29</v>
      </c>
      <c r="H2727" s="3"/>
      <c r="I2727" s="1" t="s">
        <v>119</v>
      </c>
      <c r="J2727" s="1" t="s">
        <v>86</v>
      </c>
      <c r="K2727" s="1" t="s">
        <v>12</v>
      </c>
      <c r="L2727" s="1" t="s">
        <v>42</v>
      </c>
    </row>
    <row r="2728" spans="1:12" x14ac:dyDescent="0.2">
      <c r="A2728" s="1" t="s">
        <v>234</v>
      </c>
      <c r="B2728" s="1" t="s">
        <v>13</v>
      </c>
      <c r="C2728" s="2">
        <v>43658</v>
      </c>
      <c r="D2728" s="1" t="s">
        <v>139</v>
      </c>
      <c r="E2728" s="1"/>
      <c r="F2728" s="1" t="s">
        <v>1990</v>
      </c>
      <c r="G2728" s="3">
        <v>668.37</v>
      </c>
      <c r="H2728" s="3"/>
      <c r="I2728" s="1" t="s">
        <v>119</v>
      </c>
      <c r="J2728" s="1" t="s">
        <v>86</v>
      </c>
      <c r="K2728" s="1" t="s">
        <v>12</v>
      </c>
      <c r="L2728" s="1" t="s">
        <v>275</v>
      </c>
    </row>
    <row r="2729" spans="1:12" x14ac:dyDescent="0.2">
      <c r="A2729" s="1" t="s">
        <v>234</v>
      </c>
      <c r="B2729" s="1" t="s">
        <v>13</v>
      </c>
      <c r="C2729" s="2">
        <v>43658</v>
      </c>
      <c r="D2729" s="1" t="s">
        <v>139</v>
      </c>
      <c r="E2729" s="1"/>
      <c r="F2729" s="1" t="s">
        <v>1910</v>
      </c>
      <c r="G2729" s="3">
        <v>34.619999999999997</v>
      </c>
      <c r="H2729" s="3"/>
      <c r="I2729" s="1" t="s">
        <v>179</v>
      </c>
      <c r="J2729" s="1" t="s">
        <v>89</v>
      </c>
      <c r="K2729" s="1" t="s">
        <v>84</v>
      </c>
      <c r="L2729" s="1" t="s">
        <v>63</v>
      </c>
    </row>
    <row r="2730" spans="1:12" x14ac:dyDescent="0.2">
      <c r="A2730" s="1" t="s">
        <v>234</v>
      </c>
      <c r="B2730" s="1" t="s">
        <v>13</v>
      </c>
      <c r="C2730" s="2">
        <v>43658</v>
      </c>
      <c r="D2730" s="1" t="s">
        <v>139</v>
      </c>
      <c r="E2730" s="1"/>
      <c r="F2730" s="1" t="s">
        <v>1977</v>
      </c>
      <c r="G2730" s="3">
        <v>181.15</v>
      </c>
      <c r="H2730" s="3"/>
      <c r="I2730" s="1" t="s">
        <v>185</v>
      </c>
      <c r="J2730" s="1" t="s">
        <v>126</v>
      </c>
      <c r="K2730" s="1" t="s">
        <v>12</v>
      </c>
      <c r="L2730" s="1" t="s">
        <v>304</v>
      </c>
    </row>
    <row r="2731" spans="1:12" x14ac:dyDescent="0.2">
      <c r="A2731" s="1" t="s">
        <v>234</v>
      </c>
      <c r="B2731" s="1" t="s">
        <v>13</v>
      </c>
      <c r="C2731" s="2">
        <v>43658</v>
      </c>
      <c r="D2731" s="1" t="s">
        <v>139</v>
      </c>
      <c r="E2731" s="1"/>
      <c r="F2731" s="1" t="s">
        <v>1905</v>
      </c>
      <c r="G2731" s="3">
        <v>71.25</v>
      </c>
      <c r="H2731" s="3"/>
      <c r="I2731" s="1" t="s">
        <v>108</v>
      </c>
      <c r="J2731" s="1" t="s">
        <v>117</v>
      </c>
      <c r="K2731" s="1" t="s">
        <v>84</v>
      </c>
      <c r="L2731" s="1" t="s">
        <v>29</v>
      </c>
    </row>
    <row r="2732" spans="1:12" x14ac:dyDescent="0.2">
      <c r="A2732" s="1" t="s">
        <v>234</v>
      </c>
      <c r="B2732" s="1" t="s">
        <v>13</v>
      </c>
      <c r="C2732" s="2">
        <v>43658</v>
      </c>
      <c r="D2732" s="1" t="s">
        <v>139</v>
      </c>
      <c r="E2732" s="1"/>
      <c r="F2732" s="1" t="s">
        <v>1903</v>
      </c>
      <c r="G2732" s="3">
        <v>782.69</v>
      </c>
      <c r="H2732" s="3"/>
      <c r="I2732" s="1" t="s">
        <v>87</v>
      </c>
      <c r="J2732" s="1" t="s">
        <v>253</v>
      </c>
      <c r="K2732" s="1" t="s">
        <v>12</v>
      </c>
      <c r="L2732" s="1" t="s">
        <v>1047</v>
      </c>
    </row>
    <row r="2733" spans="1:12" x14ac:dyDescent="0.2">
      <c r="A2733" s="1" t="s">
        <v>234</v>
      </c>
      <c r="B2733" s="1" t="s">
        <v>13</v>
      </c>
      <c r="C2733" s="2">
        <v>43658</v>
      </c>
      <c r="D2733" s="1" t="s">
        <v>139</v>
      </c>
      <c r="E2733" s="1"/>
      <c r="F2733" s="1" t="s">
        <v>1932</v>
      </c>
      <c r="G2733" s="3">
        <v>1599.79</v>
      </c>
      <c r="H2733" s="3"/>
      <c r="I2733" s="1" t="s">
        <v>83</v>
      </c>
      <c r="J2733" s="1" t="s">
        <v>243</v>
      </c>
      <c r="K2733" s="1" t="s">
        <v>12</v>
      </c>
      <c r="L2733" s="1" t="s">
        <v>57</v>
      </c>
    </row>
    <row r="2734" spans="1:12" x14ac:dyDescent="0.2">
      <c r="A2734" s="1" t="s">
        <v>234</v>
      </c>
      <c r="B2734" s="1" t="s">
        <v>13</v>
      </c>
      <c r="C2734" s="2">
        <v>43658</v>
      </c>
      <c r="D2734" s="1" t="s">
        <v>139</v>
      </c>
      <c r="E2734" s="1"/>
      <c r="F2734" s="1" t="s">
        <v>1991</v>
      </c>
      <c r="G2734" s="3">
        <v>1056.6300000000001</v>
      </c>
      <c r="H2734" s="3"/>
      <c r="I2734" s="1" t="s">
        <v>83</v>
      </c>
      <c r="J2734" s="1" t="s">
        <v>176</v>
      </c>
      <c r="K2734" s="1" t="s">
        <v>12</v>
      </c>
      <c r="L2734" s="1" t="s">
        <v>345</v>
      </c>
    </row>
    <row r="2735" spans="1:12" x14ac:dyDescent="0.2">
      <c r="A2735" s="1" t="s">
        <v>234</v>
      </c>
      <c r="B2735" s="1" t="s">
        <v>13</v>
      </c>
      <c r="C2735" s="2">
        <v>43658</v>
      </c>
      <c r="D2735" s="1" t="s">
        <v>139</v>
      </c>
      <c r="E2735" s="1"/>
      <c r="F2735" s="1" t="s">
        <v>1992</v>
      </c>
      <c r="G2735" s="3">
        <v>1477.92</v>
      </c>
      <c r="H2735" s="3"/>
      <c r="I2735" s="1" t="s">
        <v>119</v>
      </c>
      <c r="J2735" s="1" t="s">
        <v>86</v>
      </c>
      <c r="K2735" s="1" t="s">
        <v>12</v>
      </c>
      <c r="L2735" s="1" t="s">
        <v>32</v>
      </c>
    </row>
    <row r="2736" spans="1:12" x14ac:dyDescent="0.2">
      <c r="A2736" s="1" t="s">
        <v>234</v>
      </c>
      <c r="B2736" s="1" t="s">
        <v>13</v>
      </c>
      <c r="C2736" s="2">
        <v>43658</v>
      </c>
      <c r="D2736" s="1" t="s">
        <v>139</v>
      </c>
      <c r="E2736" s="1"/>
      <c r="F2736" s="1" t="s">
        <v>1948</v>
      </c>
      <c r="G2736" s="3">
        <v>78.09</v>
      </c>
      <c r="H2736" s="3"/>
      <c r="I2736" s="1" t="s">
        <v>83</v>
      </c>
      <c r="J2736" s="1" t="s">
        <v>175</v>
      </c>
      <c r="K2736" s="1" t="s">
        <v>12</v>
      </c>
      <c r="L2736" s="1" t="s">
        <v>79</v>
      </c>
    </row>
    <row r="2737" spans="1:12" x14ac:dyDescent="0.2">
      <c r="A2737" s="1" t="s">
        <v>234</v>
      </c>
      <c r="B2737" s="1" t="s">
        <v>13</v>
      </c>
      <c r="C2737" s="2">
        <v>43658</v>
      </c>
      <c r="D2737" s="1" t="s">
        <v>139</v>
      </c>
      <c r="E2737" s="1"/>
      <c r="F2737" s="1" t="s">
        <v>1967</v>
      </c>
      <c r="G2737" s="3">
        <v>345.11</v>
      </c>
      <c r="H2737" s="3"/>
      <c r="I2737" s="1" t="s">
        <v>179</v>
      </c>
      <c r="J2737" s="1" t="s">
        <v>89</v>
      </c>
      <c r="K2737" s="1" t="s">
        <v>12</v>
      </c>
      <c r="L2737" s="1" t="s">
        <v>49</v>
      </c>
    </row>
    <row r="2738" spans="1:12" x14ac:dyDescent="0.2">
      <c r="A2738" s="1" t="s">
        <v>234</v>
      </c>
      <c r="B2738" s="1" t="s">
        <v>13</v>
      </c>
      <c r="C2738" s="2">
        <v>43658</v>
      </c>
      <c r="D2738" s="1" t="s">
        <v>139</v>
      </c>
      <c r="E2738" s="1"/>
      <c r="F2738" s="1" t="s">
        <v>1927</v>
      </c>
      <c r="G2738" s="3">
        <v>33</v>
      </c>
      <c r="H2738" s="3"/>
      <c r="I2738" s="1" t="s">
        <v>108</v>
      </c>
      <c r="J2738" s="1" t="s">
        <v>117</v>
      </c>
      <c r="K2738" s="1" t="s">
        <v>84</v>
      </c>
      <c r="L2738" s="1" t="s">
        <v>111</v>
      </c>
    </row>
    <row r="2739" spans="1:12" x14ac:dyDescent="0.2">
      <c r="A2739" s="1" t="s">
        <v>234</v>
      </c>
      <c r="B2739" s="1" t="s">
        <v>13</v>
      </c>
      <c r="C2739" s="2">
        <v>43658</v>
      </c>
      <c r="D2739" s="1" t="s">
        <v>139</v>
      </c>
      <c r="E2739" s="1"/>
      <c r="F2739" s="1" t="s">
        <v>1923</v>
      </c>
      <c r="G2739" s="3">
        <v>182.12</v>
      </c>
      <c r="H2739" s="3"/>
      <c r="I2739" s="1" t="s">
        <v>87</v>
      </c>
      <c r="J2739" s="1" t="s">
        <v>116</v>
      </c>
      <c r="K2739" s="1" t="s">
        <v>84</v>
      </c>
      <c r="L2739" s="1" t="s">
        <v>51</v>
      </c>
    </row>
    <row r="2740" spans="1:12" x14ac:dyDescent="0.2">
      <c r="A2740" s="1" t="s">
        <v>234</v>
      </c>
      <c r="B2740" s="1" t="s">
        <v>13</v>
      </c>
      <c r="C2740" s="2">
        <v>43658</v>
      </c>
      <c r="D2740" s="1" t="s">
        <v>139</v>
      </c>
      <c r="E2740" s="1"/>
      <c r="F2740" s="1" t="s">
        <v>1993</v>
      </c>
      <c r="G2740" s="3">
        <v>842.39</v>
      </c>
      <c r="H2740" s="3"/>
      <c r="I2740" s="1" t="s">
        <v>120</v>
      </c>
      <c r="J2740" s="1" t="s">
        <v>171</v>
      </c>
      <c r="K2740" s="1" t="s">
        <v>12</v>
      </c>
      <c r="L2740" s="1" t="s">
        <v>91</v>
      </c>
    </row>
    <row r="2741" spans="1:12" x14ac:dyDescent="0.2">
      <c r="A2741" s="1" t="s">
        <v>234</v>
      </c>
      <c r="B2741" s="1" t="s">
        <v>13</v>
      </c>
      <c r="C2741" s="2">
        <v>43658</v>
      </c>
      <c r="D2741" s="1" t="s">
        <v>139</v>
      </c>
      <c r="E2741" s="1"/>
      <c r="F2741" s="1" t="s">
        <v>1994</v>
      </c>
      <c r="G2741" s="3">
        <v>1046.68</v>
      </c>
      <c r="H2741" s="3"/>
      <c r="I2741" s="1" t="s">
        <v>83</v>
      </c>
      <c r="J2741" s="1" t="s">
        <v>174</v>
      </c>
      <c r="K2741" s="1" t="s">
        <v>12</v>
      </c>
      <c r="L2741" s="1" t="s">
        <v>425</v>
      </c>
    </row>
    <row r="2742" spans="1:12" x14ac:dyDescent="0.2">
      <c r="A2742" s="1" t="s">
        <v>234</v>
      </c>
      <c r="B2742" s="1" t="s">
        <v>13</v>
      </c>
      <c r="C2742" s="2">
        <v>43658</v>
      </c>
      <c r="D2742" s="1" t="s">
        <v>139</v>
      </c>
      <c r="E2742" s="1"/>
      <c r="F2742" s="1" t="s">
        <v>1937</v>
      </c>
      <c r="G2742" s="3">
        <v>625</v>
      </c>
      <c r="H2742" s="3"/>
      <c r="I2742" s="1" t="s">
        <v>120</v>
      </c>
      <c r="J2742" s="1" t="s">
        <v>171</v>
      </c>
      <c r="K2742" s="1" t="s">
        <v>84</v>
      </c>
      <c r="L2742" s="1" t="s">
        <v>104</v>
      </c>
    </row>
    <row r="2743" spans="1:12" x14ac:dyDescent="0.2">
      <c r="A2743" s="1" t="s">
        <v>234</v>
      </c>
      <c r="B2743" s="1" t="s">
        <v>13</v>
      </c>
      <c r="C2743" s="2">
        <v>43658</v>
      </c>
      <c r="D2743" s="1" t="s">
        <v>139</v>
      </c>
      <c r="E2743" s="1"/>
      <c r="F2743" s="1" t="s">
        <v>1950</v>
      </c>
      <c r="G2743" s="3">
        <v>241.49</v>
      </c>
      <c r="H2743" s="3"/>
      <c r="I2743" s="1" t="s">
        <v>119</v>
      </c>
      <c r="J2743" s="1" t="s">
        <v>86</v>
      </c>
      <c r="K2743" s="1" t="s">
        <v>12</v>
      </c>
      <c r="L2743" s="1" t="s">
        <v>33</v>
      </c>
    </row>
    <row r="2744" spans="1:12" x14ac:dyDescent="0.2">
      <c r="A2744" s="1" t="s">
        <v>234</v>
      </c>
      <c r="B2744" s="1" t="s">
        <v>13</v>
      </c>
      <c r="C2744" s="2">
        <v>43658</v>
      </c>
      <c r="D2744" s="1" t="s">
        <v>139</v>
      </c>
      <c r="E2744" s="1"/>
      <c r="F2744" s="1" t="s">
        <v>1995</v>
      </c>
      <c r="G2744" s="3">
        <v>2137.37</v>
      </c>
      <c r="H2744" s="3"/>
      <c r="I2744" s="1" t="s">
        <v>119</v>
      </c>
      <c r="J2744" s="1" t="s">
        <v>86</v>
      </c>
      <c r="K2744" s="1" t="s">
        <v>12</v>
      </c>
      <c r="L2744" s="1" t="s">
        <v>24</v>
      </c>
    </row>
    <row r="2745" spans="1:12" x14ac:dyDescent="0.2">
      <c r="A2745" s="1" t="s">
        <v>234</v>
      </c>
      <c r="B2745" s="1" t="s">
        <v>13</v>
      </c>
      <c r="C2745" s="2">
        <v>43658</v>
      </c>
      <c r="D2745" s="1" t="s">
        <v>139</v>
      </c>
      <c r="E2745" s="1"/>
      <c r="F2745" s="1" t="s">
        <v>1913</v>
      </c>
      <c r="G2745" s="3">
        <v>1755.57</v>
      </c>
      <c r="H2745" s="3"/>
      <c r="I2745" s="1" t="s">
        <v>106</v>
      </c>
      <c r="J2745" s="1" t="s">
        <v>121</v>
      </c>
      <c r="K2745" s="1" t="s">
        <v>12</v>
      </c>
      <c r="L2745" s="1" t="s">
        <v>313</v>
      </c>
    </row>
    <row r="2746" spans="1:12" x14ac:dyDescent="0.2">
      <c r="A2746" s="1" t="s">
        <v>234</v>
      </c>
      <c r="B2746" s="1" t="s">
        <v>13</v>
      </c>
      <c r="C2746" s="2">
        <v>43658</v>
      </c>
      <c r="D2746" s="1" t="s">
        <v>139</v>
      </c>
      <c r="E2746" s="1"/>
      <c r="F2746" s="1" t="s">
        <v>1996</v>
      </c>
      <c r="G2746" s="3">
        <v>1125.22</v>
      </c>
      <c r="H2746" s="3"/>
      <c r="I2746" s="1" t="s">
        <v>83</v>
      </c>
      <c r="J2746" s="1" t="s">
        <v>176</v>
      </c>
      <c r="K2746" s="1" t="s">
        <v>12</v>
      </c>
      <c r="L2746" s="1" t="s">
        <v>405</v>
      </c>
    </row>
    <row r="2747" spans="1:12" x14ac:dyDescent="0.2">
      <c r="A2747" s="1" t="s">
        <v>234</v>
      </c>
      <c r="B2747" s="1" t="s">
        <v>13</v>
      </c>
      <c r="C2747" s="2">
        <v>43658</v>
      </c>
      <c r="D2747" s="1" t="s">
        <v>139</v>
      </c>
      <c r="E2747" s="1"/>
      <c r="F2747" s="1" t="s">
        <v>1910</v>
      </c>
      <c r="G2747" s="3">
        <v>190.38</v>
      </c>
      <c r="H2747" s="3"/>
      <c r="I2747" s="1" t="s">
        <v>120</v>
      </c>
      <c r="J2747" s="1" t="s">
        <v>171</v>
      </c>
      <c r="K2747" s="1" t="s">
        <v>84</v>
      </c>
      <c r="L2747" s="1" t="s">
        <v>63</v>
      </c>
    </row>
    <row r="2748" spans="1:12" x14ac:dyDescent="0.2">
      <c r="A2748" s="1" t="s">
        <v>234</v>
      </c>
      <c r="B2748" s="1" t="s">
        <v>13</v>
      </c>
      <c r="C2748" s="2">
        <v>43658</v>
      </c>
      <c r="D2748" s="1" t="s">
        <v>139</v>
      </c>
      <c r="E2748" s="1"/>
      <c r="F2748" s="1" t="s">
        <v>1916</v>
      </c>
      <c r="G2748" s="3">
        <v>99.25</v>
      </c>
      <c r="H2748" s="3"/>
      <c r="I2748" s="1" t="s">
        <v>83</v>
      </c>
      <c r="J2748" s="1" t="s">
        <v>301</v>
      </c>
      <c r="K2748" s="1" t="s">
        <v>12</v>
      </c>
      <c r="L2748" s="1" t="s">
        <v>14</v>
      </c>
    </row>
    <row r="2749" spans="1:12" x14ac:dyDescent="0.2">
      <c r="A2749" s="1" t="s">
        <v>234</v>
      </c>
      <c r="B2749" s="1" t="s">
        <v>13</v>
      </c>
      <c r="C2749" s="2">
        <v>43658</v>
      </c>
      <c r="D2749" s="1" t="s">
        <v>139</v>
      </c>
      <c r="E2749" s="1"/>
      <c r="F2749" s="1" t="s">
        <v>1910</v>
      </c>
      <c r="G2749" s="3">
        <v>574.62</v>
      </c>
      <c r="H2749" s="3"/>
      <c r="I2749" s="1" t="s">
        <v>87</v>
      </c>
      <c r="J2749" s="1" t="s">
        <v>116</v>
      </c>
      <c r="K2749" s="1" t="s">
        <v>84</v>
      </c>
      <c r="L2749" s="1" t="s">
        <v>63</v>
      </c>
    </row>
    <row r="2750" spans="1:12" x14ac:dyDescent="0.2">
      <c r="A2750" s="1" t="s">
        <v>234</v>
      </c>
      <c r="B2750" s="1" t="s">
        <v>13</v>
      </c>
      <c r="C2750" s="2">
        <v>43658</v>
      </c>
      <c r="D2750" s="1" t="s">
        <v>139</v>
      </c>
      <c r="E2750" s="1"/>
      <c r="F2750" s="1" t="s">
        <v>1997</v>
      </c>
      <c r="G2750" s="3">
        <v>1078.96</v>
      </c>
      <c r="H2750" s="3"/>
      <c r="I2750" s="1" t="s">
        <v>119</v>
      </c>
      <c r="J2750" s="1" t="s">
        <v>86</v>
      </c>
      <c r="K2750" s="1" t="s">
        <v>12</v>
      </c>
      <c r="L2750" s="1" t="s">
        <v>382</v>
      </c>
    </row>
    <row r="2751" spans="1:12" x14ac:dyDescent="0.2">
      <c r="A2751" s="1" t="s">
        <v>234</v>
      </c>
      <c r="B2751" s="1" t="s">
        <v>13</v>
      </c>
      <c r="C2751" s="2">
        <v>43658</v>
      </c>
      <c r="D2751" s="1" t="s">
        <v>139</v>
      </c>
      <c r="E2751" s="1"/>
      <c r="F2751" s="1" t="s">
        <v>1998</v>
      </c>
      <c r="G2751" s="3">
        <v>1330</v>
      </c>
      <c r="H2751" s="3"/>
      <c r="I2751" s="1" t="s">
        <v>119</v>
      </c>
      <c r="J2751" s="1" t="s">
        <v>86</v>
      </c>
      <c r="K2751" s="1" t="s">
        <v>12</v>
      </c>
      <c r="L2751" s="1" t="s">
        <v>393</v>
      </c>
    </row>
    <row r="2752" spans="1:12" x14ac:dyDescent="0.2">
      <c r="A2752" s="1" t="s">
        <v>234</v>
      </c>
      <c r="B2752" s="1" t="s">
        <v>13</v>
      </c>
      <c r="C2752" s="2">
        <v>43658</v>
      </c>
      <c r="D2752" s="1" t="s">
        <v>139</v>
      </c>
      <c r="E2752" s="1"/>
      <c r="F2752" s="1" t="s">
        <v>1999</v>
      </c>
      <c r="G2752" s="3">
        <v>994.28</v>
      </c>
      <c r="H2752" s="3"/>
      <c r="I2752" s="1" t="s">
        <v>179</v>
      </c>
      <c r="J2752" s="1" t="s">
        <v>89</v>
      </c>
      <c r="K2752" s="1" t="s">
        <v>12</v>
      </c>
      <c r="L2752" s="1" t="s">
        <v>483</v>
      </c>
    </row>
    <row r="2753" spans="1:12" x14ac:dyDescent="0.2">
      <c r="A2753" s="1" t="s">
        <v>234</v>
      </c>
      <c r="B2753" s="1" t="s">
        <v>13</v>
      </c>
      <c r="C2753" s="2">
        <v>43658</v>
      </c>
      <c r="D2753" s="1" t="s">
        <v>139</v>
      </c>
      <c r="E2753" s="1"/>
      <c r="F2753" s="1" t="s">
        <v>1981</v>
      </c>
      <c r="G2753" s="3">
        <v>491.19</v>
      </c>
      <c r="H2753" s="3"/>
      <c r="I2753" s="1" t="s">
        <v>87</v>
      </c>
      <c r="J2753" s="1" t="s">
        <v>116</v>
      </c>
      <c r="K2753" s="1" t="s">
        <v>12</v>
      </c>
      <c r="L2753" s="1" t="s">
        <v>77</v>
      </c>
    </row>
    <row r="2754" spans="1:12" x14ac:dyDescent="0.2">
      <c r="A2754" s="1" t="s">
        <v>234</v>
      </c>
      <c r="B2754" s="1" t="s">
        <v>13</v>
      </c>
      <c r="C2754" s="2">
        <v>43658</v>
      </c>
      <c r="D2754" s="1" t="s">
        <v>139</v>
      </c>
      <c r="E2754" s="1"/>
      <c r="F2754" s="1" t="s">
        <v>1912</v>
      </c>
      <c r="G2754" s="3">
        <v>808</v>
      </c>
      <c r="H2754" s="3"/>
      <c r="I2754" s="1" t="s">
        <v>83</v>
      </c>
      <c r="J2754" s="1" t="s">
        <v>676</v>
      </c>
      <c r="K2754" s="1" t="s">
        <v>12</v>
      </c>
      <c r="L2754" s="1" t="s">
        <v>64</v>
      </c>
    </row>
    <row r="2755" spans="1:12" x14ac:dyDescent="0.2">
      <c r="A2755" s="1" t="s">
        <v>234</v>
      </c>
      <c r="B2755" s="1" t="s">
        <v>13</v>
      </c>
      <c r="C2755" s="2">
        <v>43658</v>
      </c>
      <c r="D2755" s="1" t="s">
        <v>139</v>
      </c>
      <c r="E2755" s="1"/>
      <c r="F2755" s="1" t="s">
        <v>2000</v>
      </c>
      <c r="G2755" s="3">
        <v>1807.68</v>
      </c>
      <c r="H2755" s="3"/>
      <c r="I2755" s="1" t="s">
        <v>119</v>
      </c>
      <c r="J2755" s="1" t="s">
        <v>86</v>
      </c>
      <c r="K2755" s="1" t="s">
        <v>12</v>
      </c>
      <c r="L2755" s="1" t="s">
        <v>397</v>
      </c>
    </row>
    <row r="2756" spans="1:12" x14ac:dyDescent="0.2">
      <c r="A2756" s="1" t="s">
        <v>234</v>
      </c>
      <c r="B2756" s="1" t="s">
        <v>13</v>
      </c>
      <c r="C2756" s="2">
        <v>43658</v>
      </c>
      <c r="D2756" s="1" t="s">
        <v>139</v>
      </c>
      <c r="E2756" s="1"/>
      <c r="F2756" s="1" t="s">
        <v>2001</v>
      </c>
      <c r="G2756" s="3">
        <v>879</v>
      </c>
      <c r="H2756" s="3"/>
      <c r="I2756" s="1" t="s">
        <v>119</v>
      </c>
      <c r="J2756" s="1" t="s">
        <v>86</v>
      </c>
      <c r="K2756" s="1" t="s">
        <v>12</v>
      </c>
      <c r="L2756" s="1" t="s">
        <v>69</v>
      </c>
    </row>
    <row r="2757" spans="1:12" x14ac:dyDescent="0.2">
      <c r="A2757" s="1" t="s">
        <v>234</v>
      </c>
      <c r="B2757" s="1" t="s">
        <v>13</v>
      </c>
      <c r="C2757" s="2">
        <v>43658</v>
      </c>
      <c r="D2757" s="1" t="s">
        <v>139</v>
      </c>
      <c r="E2757" s="1"/>
      <c r="F2757" s="1" t="s">
        <v>1905</v>
      </c>
      <c r="G2757" s="3">
        <v>1207.5</v>
      </c>
      <c r="H2757" s="3"/>
      <c r="I2757" s="1" t="s">
        <v>119</v>
      </c>
      <c r="J2757" s="1" t="s">
        <v>86</v>
      </c>
      <c r="K2757" s="1" t="s">
        <v>84</v>
      </c>
      <c r="L2757" s="1" t="s">
        <v>29</v>
      </c>
    </row>
    <row r="2758" spans="1:12" x14ac:dyDescent="0.2">
      <c r="A2758" s="1" t="s">
        <v>234</v>
      </c>
      <c r="B2758" s="1" t="s">
        <v>13</v>
      </c>
      <c r="C2758" s="2">
        <v>43658</v>
      </c>
      <c r="D2758" s="1" t="s">
        <v>139</v>
      </c>
      <c r="E2758" s="1"/>
      <c r="F2758" s="1" t="s">
        <v>2002</v>
      </c>
      <c r="G2758" s="3">
        <v>1430.1</v>
      </c>
      <c r="H2758" s="3"/>
      <c r="I2758" s="1" t="s">
        <v>106</v>
      </c>
      <c r="J2758" s="1" t="s">
        <v>122</v>
      </c>
      <c r="K2758" s="1" t="s">
        <v>12</v>
      </c>
      <c r="L2758" s="1" t="s">
        <v>16</v>
      </c>
    </row>
    <row r="2759" spans="1:12" x14ac:dyDescent="0.2">
      <c r="A2759" s="1" t="s">
        <v>234</v>
      </c>
      <c r="B2759" s="1" t="s">
        <v>13</v>
      </c>
      <c r="C2759" s="2">
        <v>43658</v>
      </c>
      <c r="D2759" s="1" t="s">
        <v>139</v>
      </c>
      <c r="E2759" s="1"/>
      <c r="F2759" s="1" t="s">
        <v>2003</v>
      </c>
      <c r="G2759" s="3">
        <v>1373.73</v>
      </c>
      <c r="H2759" s="3"/>
      <c r="I2759" s="1" t="s">
        <v>106</v>
      </c>
      <c r="J2759" s="1" t="s">
        <v>121</v>
      </c>
      <c r="K2759" s="1" t="s">
        <v>12</v>
      </c>
      <c r="L2759" s="1" t="s">
        <v>23</v>
      </c>
    </row>
    <row r="2760" spans="1:12" x14ac:dyDescent="0.2">
      <c r="A2760" s="1" t="s">
        <v>234</v>
      </c>
      <c r="B2760" s="1" t="s">
        <v>13</v>
      </c>
      <c r="C2760" s="2">
        <v>43658</v>
      </c>
      <c r="D2760" s="1" t="s">
        <v>139</v>
      </c>
      <c r="E2760" s="1"/>
      <c r="F2760" s="1" t="s">
        <v>1912</v>
      </c>
      <c r="G2760" s="3">
        <v>134.66999999999999</v>
      </c>
      <c r="H2760" s="3"/>
      <c r="I2760" s="1" t="s">
        <v>83</v>
      </c>
      <c r="J2760" s="1" t="s">
        <v>180</v>
      </c>
      <c r="K2760" s="1" t="s">
        <v>12</v>
      </c>
      <c r="L2760" s="1" t="s">
        <v>64</v>
      </c>
    </row>
    <row r="2761" spans="1:12" x14ac:dyDescent="0.2">
      <c r="A2761" s="1" t="s">
        <v>234</v>
      </c>
      <c r="B2761" s="1" t="s">
        <v>13</v>
      </c>
      <c r="C2761" s="2">
        <v>43658</v>
      </c>
      <c r="D2761" s="1" t="s">
        <v>139</v>
      </c>
      <c r="E2761" s="1"/>
      <c r="F2761" s="1" t="s">
        <v>2004</v>
      </c>
      <c r="G2761" s="3">
        <v>980.2</v>
      </c>
      <c r="H2761" s="3"/>
      <c r="I2761" s="1" t="s">
        <v>87</v>
      </c>
      <c r="J2761" s="1" t="s">
        <v>116</v>
      </c>
      <c r="K2761" s="1" t="s">
        <v>12</v>
      </c>
      <c r="L2761" s="1" t="s">
        <v>1126</v>
      </c>
    </row>
    <row r="2762" spans="1:12" x14ac:dyDescent="0.2">
      <c r="A2762" s="1" t="s">
        <v>234</v>
      </c>
      <c r="B2762" s="1" t="s">
        <v>13</v>
      </c>
      <c r="C2762" s="2">
        <v>43658</v>
      </c>
      <c r="D2762" s="1" t="s">
        <v>139</v>
      </c>
      <c r="E2762" s="1"/>
      <c r="F2762" s="1" t="s">
        <v>2005</v>
      </c>
      <c r="G2762" s="3">
        <v>919.55</v>
      </c>
      <c r="H2762" s="3"/>
      <c r="I2762" s="1" t="s">
        <v>83</v>
      </c>
      <c r="J2762" s="1" t="s">
        <v>176</v>
      </c>
      <c r="K2762" s="1" t="s">
        <v>12</v>
      </c>
      <c r="L2762" s="1" t="s">
        <v>347</v>
      </c>
    </row>
    <row r="2763" spans="1:12" x14ac:dyDescent="0.2">
      <c r="A2763" s="1" t="s">
        <v>234</v>
      </c>
      <c r="B2763" s="1" t="s">
        <v>13</v>
      </c>
      <c r="C2763" s="2">
        <v>43658</v>
      </c>
      <c r="D2763" s="1" t="s">
        <v>139</v>
      </c>
      <c r="E2763" s="1"/>
      <c r="F2763" s="1" t="s">
        <v>1963</v>
      </c>
      <c r="G2763" s="3">
        <v>127.18</v>
      </c>
      <c r="H2763" s="3"/>
      <c r="I2763" s="1" t="s">
        <v>120</v>
      </c>
      <c r="J2763" s="1" t="s">
        <v>171</v>
      </c>
      <c r="K2763" s="1" t="s">
        <v>12</v>
      </c>
      <c r="L2763" s="1" t="s">
        <v>68</v>
      </c>
    </row>
    <row r="2764" spans="1:12" x14ac:dyDescent="0.2">
      <c r="A2764" s="1" t="s">
        <v>234</v>
      </c>
      <c r="B2764" s="1" t="s">
        <v>13</v>
      </c>
      <c r="C2764" s="2">
        <v>43658</v>
      </c>
      <c r="D2764" s="1" t="s">
        <v>139</v>
      </c>
      <c r="E2764" s="1"/>
      <c r="F2764" s="1" t="s">
        <v>2006</v>
      </c>
      <c r="G2764" s="3">
        <v>206.7</v>
      </c>
      <c r="H2764" s="3"/>
      <c r="I2764" s="1" t="s">
        <v>185</v>
      </c>
      <c r="J2764" s="1" t="s">
        <v>126</v>
      </c>
      <c r="K2764" s="1" t="s">
        <v>12</v>
      </c>
      <c r="L2764" s="1" t="s">
        <v>311</v>
      </c>
    </row>
    <row r="2765" spans="1:12" x14ac:dyDescent="0.2">
      <c r="A2765" s="1" t="s">
        <v>234</v>
      </c>
      <c r="B2765" s="1" t="s">
        <v>13</v>
      </c>
      <c r="C2765" s="2">
        <v>43658</v>
      </c>
      <c r="D2765" s="1" t="s">
        <v>139</v>
      </c>
      <c r="E2765" s="1"/>
      <c r="F2765" s="1" t="s">
        <v>1935</v>
      </c>
      <c r="G2765" s="3">
        <v>565.77</v>
      </c>
      <c r="H2765" s="3"/>
      <c r="I2765" s="1" t="s">
        <v>106</v>
      </c>
      <c r="J2765" s="1" t="s">
        <v>121</v>
      </c>
      <c r="K2765" s="1" t="s">
        <v>12</v>
      </c>
      <c r="L2765" s="1" t="s">
        <v>25</v>
      </c>
    </row>
    <row r="2766" spans="1:12" x14ac:dyDescent="0.2">
      <c r="A2766" s="1" t="s">
        <v>234</v>
      </c>
      <c r="B2766" s="1" t="s">
        <v>13</v>
      </c>
      <c r="C2766" s="2">
        <v>43658</v>
      </c>
      <c r="D2766" s="1" t="s">
        <v>139</v>
      </c>
      <c r="E2766" s="1"/>
      <c r="F2766" s="1" t="s">
        <v>2007</v>
      </c>
      <c r="G2766" s="3">
        <v>678.75</v>
      </c>
      <c r="H2766" s="3"/>
      <c r="I2766" s="1" t="s">
        <v>119</v>
      </c>
      <c r="J2766" s="1" t="s">
        <v>86</v>
      </c>
      <c r="K2766" s="1" t="s">
        <v>12</v>
      </c>
      <c r="L2766" s="1" t="s">
        <v>82</v>
      </c>
    </row>
    <row r="2767" spans="1:12" x14ac:dyDescent="0.2">
      <c r="A2767" s="1" t="s">
        <v>234</v>
      </c>
      <c r="B2767" s="1" t="s">
        <v>13</v>
      </c>
      <c r="C2767" s="2">
        <v>43658</v>
      </c>
      <c r="D2767" s="1" t="s">
        <v>139</v>
      </c>
      <c r="E2767" s="1"/>
      <c r="F2767" s="1" t="s">
        <v>1914</v>
      </c>
      <c r="G2767" s="3">
        <v>667.3</v>
      </c>
      <c r="H2767" s="3"/>
      <c r="I2767" s="1" t="s">
        <v>83</v>
      </c>
      <c r="J2767" s="1" t="s">
        <v>301</v>
      </c>
      <c r="K2767" s="1" t="s">
        <v>12</v>
      </c>
      <c r="L2767" s="1" t="s">
        <v>36</v>
      </c>
    </row>
    <row r="2768" spans="1:12" x14ac:dyDescent="0.2">
      <c r="A2768" s="1" t="s">
        <v>234</v>
      </c>
      <c r="B2768" s="1" t="s">
        <v>13</v>
      </c>
      <c r="C2768" s="2">
        <v>43658</v>
      </c>
      <c r="D2768" s="1" t="s">
        <v>139</v>
      </c>
      <c r="E2768" s="1"/>
      <c r="F2768" s="1" t="s">
        <v>1927</v>
      </c>
      <c r="G2768" s="3">
        <v>69.23</v>
      </c>
      <c r="H2768" s="3"/>
      <c r="I2768" s="1" t="s">
        <v>119</v>
      </c>
      <c r="J2768" s="1" t="s">
        <v>178</v>
      </c>
      <c r="K2768" s="1" t="s">
        <v>84</v>
      </c>
      <c r="L2768" s="1" t="s">
        <v>111</v>
      </c>
    </row>
    <row r="2769" spans="1:12" x14ac:dyDescent="0.2">
      <c r="A2769" s="1" t="s">
        <v>234</v>
      </c>
      <c r="B2769" s="1" t="s">
        <v>13</v>
      </c>
      <c r="C2769" s="2">
        <v>43658</v>
      </c>
      <c r="D2769" s="1" t="s">
        <v>139</v>
      </c>
      <c r="E2769" s="1"/>
      <c r="F2769" s="1" t="s">
        <v>1917</v>
      </c>
      <c r="G2769" s="3">
        <v>123.03</v>
      </c>
      <c r="H2769" s="3"/>
      <c r="I2769" s="1" t="s">
        <v>120</v>
      </c>
      <c r="J2769" s="1" t="s">
        <v>171</v>
      </c>
      <c r="K2769" s="1" t="s">
        <v>84</v>
      </c>
      <c r="L2769" s="1" t="s">
        <v>306</v>
      </c>
    </row>
    <row r="2770" spans="1:12" x14ac:dyDescent="0.2">
      <c r="A2770" s="1" t="s">
        <v>234</v>
      </c>
      <c r="B2770" s="1" t="s">
        <v>13</v>
      </c>
      <c r="C2770" s="2">
        <v>43658</v>
      </c>
      <c r="D2770" s="1" t="s">
        <v>139</v>
      </c>
      <c r="E2770" s="1"/>
      <c r="F2770" s="1" t="s">
        <v>1916</v>
      </c>
      <c r="G2770" s="3">
        <v>164.23</v>
      </c>
      <c r="H2770" s="3"/>
      <c r="I2770" s="1" t="s">
        <v>83</v>
      </c>
      <c r="J2770" s="1" t="s">
        <v>175</v>
      </c>
      <c r="K2770" s="1" t="s">
        <v>12</v>
      </c>
      <c r="L2770" s="1" t="s">
        <v>14</v>
      </c>
    </row>
    <row r="2771" spans="1:12" x14ac:dyDescent="0.2">
      <c r="A2771" s="1" t="s">
        <v>234</v>
      </c>
      <c r="B2771" s="1" t="s">
        <v>13</v>
      </c>
      <c r="C2771" s="2">
        <v>43658</v>
      </c>
      <c r="D2771" s="1" t="s">
        <v>139</v>
      </c>
      <c r="E2771" s="1"/>
      <c r="F2771" s="1" t="s">
        <v>1904</v>
      </c>
      <c r="G2771" s="3">
        <v>202.43</v>
      </c>
      <c r="H2771" s="3"/>
      <c r="I2771" s="1" t="s">
        <v>123</v>
      </c>
      <c r="J2771" s="1" t="s">
        <v>124</v>
      </c>
      <c r="K2771" s="1" t="s">
        <v>84</v>
      </c>
      <c r="L2771" s="1" t="s">
        <v>241</v>
      </c>
    </row>
    <row r="2772" spans="1:12" x14ac:dyDescent="0.2">
      <c r="A2772" s="1" t="s">
        <v>234</v>
      </c>
      <c r="B2772" s="1" t="s">
        <v>13</v>
      </c>
      <c r="C2772" s="2">
        <v>43658</v>
      </c>
      <c r="D2772" s="1" t="s">
        <v>139</v>
      </c>
      <c r="E2772" s="1"/>
      <c r="F2772" s="1" t="s">
        <v>1981</v>
      </c>
      <c r="G2772" s="3">
        <v>799.62</v>
      </c>
      <c r="H2772" s="3"/>
      <c r="I2772" s="1" t="s">
        <v>123</v>
      </c>
      <c r="J2772" s="1" t="s">
        <v>124</v>
      </c>
      <c r="K2772" s="1" t="s">
        <v>12</v>
      </c>
      <c r="L2772" s="1" t="s">
        <v>77</v>
      </c>
    </row>
    <row r="2773" spans="1:12" x14ac:dyDescent="0.2">
      <c r="A2773" s="1" t="s">
        <v>234</v>
      </c>
      <c r="B2773" s="1" t="s">
        <v>13</v>
      </c>
      <c r="C2773" s="2">
        <v>43658</v>
      </c>
      <c r="D2773" s="1" t="s">
        <v>139</v>
      </c>
      <c r="E2773" s="1"/>
      <c r="F2773" s="1" t="s">
        <v>1899</v>
      </c>
      <c r="G2773" s="3">
        <v>197.29</v>
      </c>
      <c r="H2773" s="3"/>
      <c r="I2773" s="1" t="s">
        <v>83</v>
      </c>
      <c r="J2773" s="1" t="s">
        <v>176</v>
      </c>
      <c r="K2773" s="1" t="s">
        <v>12</v>
      </c>
      <c r="L2773" s="1" t="s">
        <v>73</v>
      </c>
    </row>
    <row r="2774" spans="1:12" x14ac:dyDescent="0.2">
      <c r="A2774" s="1" t="s">
        <v>234</v>
      </c>
      <c r="B2774" s="1" t="s">
        <v>13</v>
      </c>
      <c r="C2774" s="2">
        <v>43658</v>
      </c>
      <c r="D2774" s="1" t="s">
        <v>139</v>
      </c>
      <c r="E2774" s="1"/>
      <c r="F2774" s="1" t="s">
        <v>2008</v>
      </c>
      <c r="G2774" s="3">
        <v>705.68</v>
      </c>
      <c r="H2774" s="3"/>
      <c r="I2774" s="1" t="s">
        <v>119</v>
      </c>
      <c r="J2774" s="1" t="s">
        <v>86</v>
      </c>
      <c r="K2774" s="1" t="s">
        <v>12</v>
      </c>
      <c r="L2774" s="1" t="s">
        <v>277</v>
      </c>
    </row>
    <row r="2775" spans="1:12" x14ac:dyDescent="0.2">
      <c r="A2775" s="1" t="s">
        <v>234</v>
      </c>
      <c r="B2775" s="1" t="s">
        <v>13</v>
      </c>
      <c r="C2775" s="2">
        <v>43658</v>
      </c>
      <c r="D2775" s="1" t="s">
        <v>139</v>
      </c>
      <c r="E2775" s="1"/>
      <c r="F2775" s="1" t="s">
        <v>1912</v>
      </c>
      <c r="G2775" s="3">
        <v>134.66999999999999</v>
      </c>
      <c r="H2775" s="3"/>
      <c r="I2775" s="1" t="s">
        <v>83</v>
      </c>
      <c r="J2775" s="1" t="s">
        <v>174</v>
      </c>
      <c r="K2775" s="1" t="s">
        <v>12</v>
      </c>
      <c r="L2775" s="1" t="s">
        <v>64</v>
      </c>
    </row>
    <row r="2776" spans="1:12" x14ac:dyDescent="0.2">
      <c r="A2776" s="1" t="s">
        <v>234</v>
      </c>
      <c r="B2776" s="1" t="s">
        <v>13</v>
      </c>
      <c r="C2776" s="2">
        <v>43658</v>
      </c>
      <c r="D2776" s="1" t="s">
        <v>139</v>
      </c>
      <c r="E2776" s="1"/>
      <c r="F2776" s="1" t="s">
        <v>2009</v>
      </c>
      <c r="G2776" s="3">
        <v>2000.82</v>
      </c>
      <c r="H2776" s="3"/>
      <c r="I2776" s="1" t="s">
        <v>120</v>
      </c>
      <c r="J2776" s="1" t="s">
        <v>171</v>
      </c>
      <c r="K2776" s="1" t="s">
        <v>12</v>
      </c>
      <c r="L2776" s="1" t="s">
        <v>43</v>
      </c>
    </row>
    <row r="2777" spans="1:12" x14ac:dyDescent="0.2">
      <c r="A2777" s="1" t="s">
        <v>234</v>
      </c>
      <c r="B2777" s="1" t="s">
        <v>13</v>
      </c>
      <c r="C2777" s="2">
        <v>43658</v>
      </c>
      <c r="D2777" s="1" t="s">
        <v>139</v>
      </c>
      <c r="E2777" s="1"/>
      <c r="F2777" s="1" t="s">
        <v>2010</v>
      </c>
      <c r="G2777" s="3">
        <v>816.65</v>
      </c>
      <c r="H2777" s="3"/>
      <c r="I2777" s="1" t="s">
        <v>119</v>
      </c>
      <c r="J2777" s="1" t="s">
        <v>86</v>
      </c>
      <c r="K2777" s="1" t="s">
        <v>12</v>
      </c>
      <c r="L2777" s="1" t="s">
        <v>380</v>
      </c>
    </row>
    <row r="2778" spans="1:12" x14ac:dyDescent="0.2">
      <c r="A2778" s="1" t="s">
        <v>234</v>
      </c>
      <c r="B2778" s="1" t="s">
        <v>13</v>
      </c>
      <c r="C2778" s="2">
        <v>43658</v>
      </c>
      <c r="D2778" s="1" t="s">
        <v>139</v>
      </c>
      <c r="E2778" s="1"/>
      <c r="F2778" s="1" t="s">
        <v>2006</v>
      </c>
      <c r="G2778" s="3">
        <v>351.94</v>
      </c>
      <c r="H2778" s="3"/>
      <c r="I2778" s="1" t="s">
        <v>123</v>
      </c>
      <c r="J2778" s="1" t="s">
        <v>124</v>
      </c>
      <c r="K2778" s="1" t="s">
        <v>12</v>
      </c>
      <c r="L2778" s="1" t="s">
        <v>311</v>
      </c>
    </row>
    <row r="2779" spans="1:12" x14ac:dyDescent="0.2">
      <c r="A2779" s="1" t="s">
        <v>234</v>
      </c>
      <c r="B2779" s="1" t="s">
        <v>13</v>
      </c>
      <c r="C2779" s="2">
        <v>43658</v>
      </c>
      <c r="D2779" s="1" t="s">
        <v>139</v>
      </c>
      <c r="E2779" s="1"/>
      <c r="F2779" s="1" t="s">
        <v>1948</v>
      </c>
      <c r="G2779" s="3">
        <v>49.92</v>
      </c>
      <c r="H2779" s="3"/>
      <c r="I2779" s="1" t="s">
        <v>123</v>
      </c>
      <c r="J2779" s="1" t="s">
        <v>124</v>
      </c>
      <c r="K2779" s="1" t="s">
        <v>12</v>
      </c>
      <c r="L2779" s="1" t="s">
        <v>79</v>
      </c>
    </row>
    <row r="2780" spans="1:12" x14ac:dyDescent="0.2">
      <c r="A2780" s="1" t="s">
        <v>234</v>
      </c>
      <c r="B2780" s="1" t="s">
        <v>13</v>
      </c>
      <c r="C2780" s="2">
        <v>43658</v>
      </c>
      <c r="D2780" s="1" t="s">
        <v>139</v>
      </c>
      <c r="E2780" s="1"/>
      <c r="F2780" s="1" t="s">
        <v>2011</v>
      </c>
      <c r="G2780" s="3">
        <v>2566.06</v>
      </c>
      <c r="H2780" s="3"/>
      <c r="I2780" s="1" t="s">
        <v>119</v>
      </c>
      <c r="J2780" s="1" t="s">
        <v>86</v>
      </c>
      <c r="K2780" s="1" t="s">
        <v>12</v>
      </c>
      <c r="L2780" s="1" t="s">
        <v>62</v>
      </c>
    </row>
    <row r="2781" spans="1:12" x14ac:dyDescent="0.2">
      <c r="A2781" s="1" t="s">
        <v>234</v>
      </c>
      <c r="B2781" s="1" t="s">
        <v>13</v>
      </c>
      <c r="C2781" s="2">
        <v>43658</v>
      </c>
      <c r="D2781" s="1" t="s">
        <v>139</v>
      </c>
      <c r="E2781" s="1"/>
      <c r="F2781" s="1" t="s">
        <v>1957</v>
      </c>
      <c r="G2781" s="3">
        <v>319.24</v>
      </c>
      <c r="H2781" s="3"/>
      <c r="I2781" s="1" t="s">
        <v>185</v>
      </c>
      <c r="J2781" s="1" t="s">
        <v>126</v>
      </c>
      <c r="K2781" s="1" t="s">
        <v>12</v>
      </c>
      <c r="L2781" s="1" t="s">
        <v>1650</v>
      </c>
    </row>
    <row r="2782" spans="1:12" x14ac:dyDescent="0.2">
      <c r="A2782" s="1" t="s">
        <v>234</v>
      </c>
      <c r="B2782" s="1" t="s">
        <v>13</v>
      </c>
      <c r="C2782" s="2">
        <v>43658</v>
      </c>
      <c r="D2782" s="1" t="s">
        <v>139</v>
      </c>
      <c r="E2782" s="1"/>
      <c r="F2782" s="1" t="s">
        <v>1932</v>
      </c>
      <c r="G2782" s="3">
        <v>88.87</v>
      </c>
      <c r="H2782" s="3"/>
      <c r="I2782" s="1" t="s">
        <v>83</v>
      </c>
      <c r="J2782" s="1" t="s">
        <v>301</v>
      </c>
      <c r="K2782" s="1" t="s">
        <v>12</v>
      </c>
      <c r="L2782" s="1" t="s">
        <v>57</v>
      </c>
    </row>
    <row r="2783" spans="1:12" x14ac:dyDescent="0.2">
      <c r="A2783" s="1" t="s">
        <v>234</v>
      </c>
      <c r="B2783" s="1" t="s">
        <v>13</v>
      </c>
      <c r="C2783" s="2">
        <v>43658</v>
      </c>
      <c r="D2783" s="1" t="s">
        <v>139</v>
      </c>
      <c r="E2783" s="1"/>
      <c r="F2783" s="1" t="s">
        <v>1973</v>
      </c>
      <c r="G2783" s="3">
        <v>479.42</v>
      </c>
      <c r="H2783" s="3"/>
      <c r="I2783" s="1" t="s">
        <v>185</v>
      </c>
      <c r="J2783" s="1" t="s">
        <v>126</v>
      </c>
      <c r="K2783" s="1" t="s">
        <v>12</v>
      </c>
      <c r="L2783" s="1" t="s">
        <v>97</v>
      </c>
    </row>
    <row r="2784" spans="1:12" x14ac:dyDescent="0.2">
      <c r="A2784" s="1" t="s">
        <v>234</v>
      </c>
      <c r="B2784" s="1" t="s">
        <v>13</v>
      </c>
      <c r="C2784" s="2">
        <v>43658</v>
      </c>
      <c r="D2784" s="1" t="s">
        <v>139</v>
      </c>
      <c r="E2784" s="1"/>
      <c r="F2784" s="1" t="s">
        <v>1924</v>
      </c>
      <c r="G2784" s="3">
        <v>598.12</v>
      </c>
      <c r="H2784" s="3"/>
      <c r="I2784" s="1" t="s">
        <v>106</v>
      </c>
      <c r="J2784" s="1" t="s">
        <v>121</v>
      </c>
      <c r="K2784" s="1" t="s">
        <v>84</v>
      </c>
      <c r="L2784" s="1" t="s">
        <v>66</v>
      </c>
    </row>
    <row r="2785" spans="1:12" x14ac:dyDescent="0.2">
      <c r="A2785" s="1" t="s">
        <v>234</v>
      </c>
      <c r="B2785" s="1" t="s">
        <v>13</v>
      </c>
      <c r="C2785" s="2">
        <v>43658</v>
      </c>
      <c r="D2785" s="1" t="s">
        <v>139</v>
      </c>
      <c r="E2785" s="1"/>
      <c r="F2785" s="1" t="s">
        <v>2012</v>
      </c>
      <c r="G2785" s="3">
        <v>1076.25</v>
      </c>
      <c r="H2785" s="3"/>
      <c r="I2785" s="1" t="s">
        <v>120</v>
      </c>
      <c r="J2785" s="1" t="s">
        <v>171</v>
      </c>
      <c r="K2785" s="1" t="s">
        <v>12</v>
      </c>
      <c r="L2785" s="1" t="s">
        <v>58</v>
      </c>
    </row>
    <row r="2786" spans="1:12" x14ac:dyDescent="0.2">
      <c r="A2786" s="1" t="s">
        <v>234</v>
      </c>
      <c r="B2786" s="1" t="s">
        <v>13</v>
      </c>
      <c r="C2786" s="2">
        <v>43658</v>
      </c>
      <c r="D2786" s="1" t="s">
        <v>139</v>
      </c>
      <c r="E2786" s="1"/>
      <c r="F2786" s="1" t="s">
        <v>1962</v>
      </c>
      <c r="G2786" s="3">
        <v>1316.79</v>
      </c>
      <c r="H2786" s="3"/>
      <c r="I2786" s="1" t="s">
        <v>119</v>
      </c>
      <c r="J2786" s="1" t="s">
        <v>86</v>
      </c>
      <c r="K2786" s="1" t="s">
        <v>12</v>
      </c>
      <c r="L2786" s="1" t="s">
        <v>78</v>
      </c>
    </row>
    <row r="2787" spans="1:12" x14ac:dyDescent="0.2">
      <c r="A2787" s="1" t="s">
        <v>234</v>
      </c>
      <c r="B2787" s="1" t="s">
        <v>13</v>
      </c>
      <c r="C2787" s="2">
        <v>43658</v>
      </c>
      <c r="D2787" s="1" t="s">
        <v>139</v>
      </c>
      <c r="E2787" s="1"/>
      <c r="F2787" s="1" t="s">
        <v>2013</v>
      </c>
      <c r="G2787" s="3">
        <v>1393.55</v>
      </c>
      <c r="H2787" s="3"/>
      <c r="I2787" s="1" t="s">
        <v>119</v>
      </c>
      <c r="J2787" s="1" t="s">
        <v>86</v>
      </c>
      <c r="K2787" s="1" t="s">
        <v>12</v>
      </c>
      <c r="L2787" s="1" t="s">
        <v>41</v>
      </c>
    </row>
    <row r="2788" spans="1:12" x14ac:dyDescent="0.2">
      <c r="A2788" s="1" t="s">
        <v>234</v>
      </c>
      <c r="B2788" s="1" t="s">
        <v>13</v>
      </c>
      <c r="C2788" s="2">
        <v>43658</v>
      </c>
      <c r="D2788" s="1" t="s">
        <v>139</v>
      </c>
      <c r="E2788" s="1"/>
      <c r="F2788" s="1" t="s">
        <v>1913</v>
      </c>
      <c r="G2788" s="3">
        <v>156.86000000000001</v>
      </c>
      <c r="H2788" s="3"/>
      <c r="I2788" s="1" t="s">
        <v>106</v>
      </c>
      <c r="J2788" s="1" t="s">
        <v>122</v>
      </c>
      <c r="K2788" s="1" t="s">
        <v>12</v>
      </c>
      <c r="L2788" s="1" t="s">
        <v>313</v>
      </c>
    </row>
    <row r="2789" spans="1:12" x14ac:dyDescent="0.2">
      <c r="A2789" s="1" t="s">
        <v>234</v>
      </c>
      <c r="B2789" s="1" t="s">
        <v>13</v>
      </c>
      <c r="C2789" s="2">
        <v>43672</v>
      </c>
      <c r="D2789" s="1" t="s">
        <v>140</v>
      </c>
      <c r="E2789" s="1"/>
      <c r="F2789" s="1" t="s">
        <v>2014</v>
      </c>
      <c r="G2789" s="3">
        <v>999.12</v>
      </c>
      <c r="H2789" s="3"/>
      <c r="I2789" s="1" t="s">
        <v>120</v>
      </c>
      <c r="J2789" s="1" t="s">
        <v>171</v>
      </c>
      <c r="K2789" s="1" t="s">
        <v>12</v>
      </c>
      <c r="L2789" s="1" t="s">
        <v>20</v>
      </c>
    </row>
    <row r="2790" spans="1:12" x14ac:dyDescent="0.2">
      <c r="A2790" s="1" t="s">
        <v>234</v>
      </c>
      <c r="B2790" s="1" t="s">
        <v>13</v>
      </c>
      <c r="C2790" s="2">
        <v>43672</v>
      </c>
      <c r="D2790" s="1" t="s">
        <v>140</v>
      </c>
      <c r="E2790" s="1"/>
      <c r="F2790" s="1" t="s">
        <v>2015</v>
      </c>
      <c r="G2790" s="3">
        <v>1038.46</v>
      </c>
      <c r="H2790" s="3"/>
      <c r="I2790" s="1" t="s">
        <v>119</v>
      </c>
      <c r="J2790" s="1" t="s">
        <v>86</v>
      </c>
      <c r="K2790" s="1" t="s">
        <v>84</v>
      </c>
      <c r="L2790" s="1" t="s">
        <v>111</v>
      </c>
    </row>
    <row r="2791" spans="1:12" x14ac:dyDescent="0.2">
      <c r="A2791" s="1" t="s">
        <v>234</v>
      </c>
      <c r="B2791" s="1" t="s">
        <v>13</v>
      </c>
      <c r="C2791" s="2">
        <v>43672</v>
      </c>
      <c r="D2791" s="1" t="s">
        <v>140</v>
      </c>
      <c r="E2791" s="1"/>
      <c r="F2791" s="1" t="s">
        <v>2016</v>
      </c>
      <c r="G2791" s="3">
        <v>784.61</v>
      </c>
      <c r="H2791" s="3"/>
      <c r="I2791" s="1" t="s">
        <v>119</v>
      </c>
      <c r="J2791" s="1" t="s">
        <v>86</v>
      </c>
      <c r="K2791" s="1" t="s">
        <v>12</v>
      </c>
      <c r="L2791" s="1" t="s">
        <v>1098</v>
      </c>
    </row>
    <row r="2792" spans="1:12" x14ac:dyDescent="0.2">
      <c r="A2792" s="1" t="s">
        <v>234</v>
      </c>
      <c r="B2792" s="1" t="s">
        <v>13</v>
      </c>
      <c r="C2792" s="2">
        <v>43672</v>
      </c>
      <c r="D2792" s="1" t="s">
        <v>140</v>
      </c>
      <c r="E2792" s="1"/>
      <c r="F2792" s="1" t="s">
        <v>2017</v>
      </c>
      <c r="G2792" s="3">
        <v>506.21</v>
      </c>
      <c r="H2792" s="3"/>
      <c r="I2792" s="1" t="s">
        <v>106</v>
      </c>
      <c r="J2792" s="1" t="s">
        <v>122</v>
      </c>
      <c r="K2792" s="1" t="s">
        <v>12</v>
      </c>
      <c r="L2792" s="1" t="s">
        <v>25</v>
      </c>
    </row>
    <row r="2793" spans="1:12" x14ac:dyDescent="0.2">
      <c r="A2793" s="1" t="s">
        <v>234</v>
      </c>
      <c r="B2793" s="1" t="s">
        <v>13</v>
      </c>
      <c r="C2793" s="2">
        <v>43672</v>
      </c>
      <c r="D2793" s="1" t="s">
        <v>140</v>
      </c>
      <c r="E2793" s="1"/>
      <c r="F2793" s="1" t="s">
        <v>2018</v>
      </c>
      <c r="G2793" s="3">
        <v>1207.5</v>
      </c>
      <c r="H2793" s="3"/>
      <c r="I2793" s="1" t="s">
        <v>119</v>
      </c>
      <c r="J2793" s="1" t="s">
        <v>86</v>
      </c>
      <c r="K2793" s="1" t="s">
        <v>84</v>
      </c>
      <c r="L2793" s="1" t="s">
        <v>29</v>
      </c>
    </row>
    <row r="2794" spans="1:12" x14ac:dyDescent="0.2">
      <c r="A2794" s="1" t="s">
        <v>234</v>
      </c>
      <c r="B2794" s="1" t="s">
        <v>13</v>
      </c>
      <c r="C2794" s="2">
        <v>43672</v>
      </c>
      <c r="D2794" s="1" t="s">
        <v>140</v>
      </c>
      <c r="E2794" s="1"/>
      <c r="F2794" s="1" t="s">
        <v>2019</v>
      </c>
      <c r="G2794" s="3">
        <v>769.61</v>
      </c>
      <c r="H2794" s="3"/>
      <c r="I2794" s="1" t="s">
        <v>123</v>
      </c>
      <c r="J2794" s="1" t="s">
        <v>124</v>
      </c>
      <c r="K2794" s="1" t="s">
        <v>12</v>
      </c>
      <c r="L2794" s="1" t="s">
        <v>97</v>
      </c>
    </row>
    <row r="2795" spans="1:12" x14ac:dyDescent="0.2">
      <c r="A2795" s="1" t="s">
        <v>234</v>
      </c>
      <c r="B2795" s="1" t="s">
        <v>13</v>
      </c>
      <c r="C2795" s="2">
        <v>43672</v>
      </c>
      <c r="D2795" s="1" t="s">
        <v>140</v>
      </c>
      <c r="E2795" s="1"/>
      <c r="F2795" s="1" t="s">
        <v>2020</v>
      </c>
      <c r="G2795" s="3">
        <v>126</v>
      </c>
      <c r="H2795" s="3"/>
      <c r="I2795" s="1" t="s">
        <v>123</v>
      </c>
      <c r="J2795" s="1" t="s">
        <v>124</v>
      </c>
      <c r="K2795" s="1" t="s">
        <v>12</v>
      </c>
      <c r="L2795" s="1" t="s">
        <v>79</v>
      </c>
    </row>
    <row r="2796" spans="1:12" x14ac:dyDescent="0.2">
      <c r="A2796" s="1" t="s">
        <v>234</v>
      </c>
      <c r="B2796" s="1" t="s">
        <v>13</v>
      </c>
      <c r="C2796" s="2">
        <v>43672</v>
      </c>
      <c r="D2796" s="1" t="s">
        <v>140</v>
      </c>
      <c r="E2796" s="1"/>
      <c r="F2796" s="1" t="s">
        <v>2021</v>
      </c>
      <c r="G2796" s="3">
        <v>559.29</v>
      </c>
      <c r="H2796" s="3"/>
      <c r="I2796" s="1" t="s">
        <v>123</v>
      </c>
      <c r="J2796" s="1" t="s">
        <v>124</v>
      </c>
      <c r="K2796" s="1" t="s">
        <v>12</v>
      </c>
      <c r="L2796" s="1" t="s">
        <v>1650</v>
      </c>
    </row>
    <row r="2797" spans="1:12" x14ac:dyDescent="0.2">
      <c r="A2797" s="1" t="s">
        <v>234</v>
      </c>
      <c r="B2797" s="1" t="s">
        <v>13</v>
      </c>
      <c r="C2797" s="2">
        <v>43672</v>
      </c>
      <c r="D2797" s="1" t="s">
        <v>140</v>
      </c>
      <c r="E2797" s="1"/>
      <c r="F2797" s="1" t="s">
        <v>2022</v>
      </c>
      <c r="G2797" s="3">
        <v>367.39</v>
      </c>
      <c r="H2797" s="3"/>
      <c r="I2797" s="1" t="s">
        <v>120</v>
      </c>
      <c r="J2797" s="1" t="s">
        <v>171</v>
      </c>
      <c r="K2797" s="1" t="s">
        <v>84</v>
      </c>
      <c r="L2797" s="1" t="s">
        <v>241</v>
      </c>
    </row>
    <row r="2798" spans="1:12" x14ac:dyDescent="0.2">
      <c r="A2798" s="1" t="s">
        <v>234</v>
      </c>
      <c r="B2798" s="1" t="s">
        <v>13</v>
      </c>
      <c r="C2798" s="2">
        <v>43672</v>
      </c>
      <c r="D2798" s="1" t="s">
        <v>140</v>
      </c>
      <c r="E2798" s="1"/>
      <c r="F2798" s="1" t="s">
        <v>2018</v>
      </c>
      <c r="G2798" s="3">
        <v>75</v>
      </c>
      <c r="H2798" s="3"/>
      <c r="I2798" s="1" t="s">
        <v>123</v>
      </c>
      <c r="J2798" s="1" t="s">
        <v>124</v>
      </c>
      <c r="K2798" s="1" t="s">
        <v>84</v>
      </c>
      <c r="L2798" s="1" t="s">
        <v>29</v>
      </c>
    </row>
    <row r="2799" spans="1:12" x14ac:dyDescent="0.2">
      <c r="A2799" s="1" t="s">
        <v>234</v>
      </c>
      <c r="B2799" s="1" t="s">
        <v>13</v>
      </c>
      <c r="C2799" s="2">
        <v>43672</v>
      </c>
      <c r="D2799" s="1" t="s">
        <v>140</v>
      </c>
      <c r="E2799" s="1"/>
      <c r="F2799" s="1" t="s">
        <v>2023</v>
      </c>
      <c r="G2799" s="3">
        <v>799.62</v>
      </c>
      <c r="H2799" s="3"/>
      <c r="I2799" s="1" t="s">
        <v>123</v>
      </c>
      <c r="J2799" s="1" t="s">
        <v>124</v>
      </c>
      <c r="K2799" s="1" t="s">
        <v>12</v>
      </c>
      <c r="L2799" s="1" t="s">
        <v>77</v>
      </c>
    </row>
    <row r="2800" spans="1:12" x14ac:dyDescent="0.2">
      <c r="A2800" s="1" t="s">
        <v>234</v>
      </c>
      <c r="B2800" s="1" t="s">
        <v>13</v>
      </c>
      <c r="C2800" s="2">
        <v>43672</v>
      </c>
      <c r="D2800" s="1" t="s">
        <v>140</v>
      </c>
      <c r="E2800" s="1"/>
      <c r="F2800" s="1" t="s">
        <v>2020</v>
      </c>
      <c r="G2800" s="3">
        <v>33.26</v>
      </c>
      <c r="H2800" s="3"/>
      <c r="I2800" s="1" t="s">
        <v>106</v>
      </c>
      <c r="J2800" s="1" t="s">
        <v>122</v>
      </c>
      <c r="K2800" s="1" t="s">
        <v>12</v>
      </c>
      <c r="L2800" s="1" t="s">
        <v>79</v>
      </c>
    </row>
    <row r="2801" spans="1:12" x14ac:dyDescent="0.2">
      <c r="A2801" s="1" t="s">
        <v>234</v>
      </c>
      <c r="B2801" s="1" t="s">
        <v>13</v>
      </c>
      <c r="C2801" s="2">
        <v>43672</v>
      </c>
      <c r="D2801" s="1" t="s">
        <v>140</v>
      </c>
      <c r="E2801" s="1"/>
      <c r="F2801" s="1" t="s">
        <v>2024</v>
      </c>
      <c r="G2801" s="3">
        <v>782.69</v>
      </c>
      <c r="H2801" s="3"/>
      <c r="I2801" s="1" t="s">
        <v>87</v>
      </c>
      <c r="J2801" s="1" t="s">
        <v>253</v>
      </c>
      <c r="K2801" s="1" t="s">
        <v>12</v>
      </c>
      <c r="L2801" s="1" t="s">
        <v>1047</v>
      </c>
    </row>
    <row r="2802" spans="1:12" x14ac:dyDescent="0.2">
      <c r="A2802" s="1" t="s">
        <v>234</v>
      </c>
      <c r="B2802" s="1" t="s">
        <v>13</v>
      </c>
      <c r="C2802" s="2">
        <v>43672</v>
      </c>
      <c r="D2802" s="1" t="s">
        <v>140</v>
      </c>
      <c r="E2802" s="1"/>
      <c r="F2802" s="1" t="s">
        <v>2025</v>
      </c>
      <c r="G2802" s="3">
        <v>190.38</v>
      </c>
      <c r="H2802" s="3"/>
      <c r="I2802" s="1" t="s">
        <v>120</v>
      </c>
      <c r="J2802" s="1" t="s">
        <v>171</v>
      </c>
      <c r="K2802" s="1" t="s">
        <v>84</v>
      </c>
      <c r="L2802" s="1" t="s">
        <v>63</v>
      </c>
    </row>
    <row r="2803" spans="1:12" x14ac:dyDescent="0.2">
      <c r="A2803" s="1" t="s">
        <v>234</v>
      </c>
      <c r="B2803" s="1" t="s">
        <v>13</v>
      </c>
      <c r="C2803" s="2">
        <v>43672</v>
      </c>
      <c r="D2803" s="1" t="s">
        <v>140</v>
      </c>
      <c r="E2803" s="1"/>
      <c r="F2803" s="1" t="s">
        <v>2026</v>
      </c>
      <c r="G2803" s="3">
        <v>160</v>
      </c>
      <c r="H2803" s="3"/>
      <c r="I2803" s="1"/>
      <c r="J2803" s="1"/>
      <c r="K2803" s="1" t="s">
        <v>12</v>
      </c>
      <c r="L2803" s="1"/>
    </row>
    <row r="2804" spans="1:12" x14ac:dyDescent="0.2">
      <c r="A2804" s="1" t="s">
        <v>234</v>
      </c>
      <c r="B2804" s="1" t="s">
        <v>13</v>
      </c>
      <c r="C2804" s="2">
        <v>43672</v>
      </c>
      <c r="D2804" s="1" t="s">
        <v>140</v>
      </c>
      <c r="E2804" s="1"/>
      <c r="F2804" s="1" t="s">
        <v>2027</v>
      </c>
      <c r="G2804" s="3">
        <v>321.11</v>
      </c>
      <c r="H2804" s="3"/>
      <c r="I2804" s="1" t="s">
        <v>83</v>
      </c>
      <c r="J2804" s="1" t="s">
        <v>175</v>
      </c>
      <c r="K2804" s="1" t="s">
        <v>84</v>
      </c>
      <c r="L2804" s="1" t="s">
        <v>2028</v>
      </c>
    </row>
    <row r="2805" spans="1:12" x14ac:dyDescent="0.2">
      <c r="A2805" s="1" t="s">
        <v>234</v>
      </c>
      <c r="B2805" s="1" t="s">
        <v>13</v>
      </c>
      <c r="C2805" s="2">
        <v>43672</v>
      </c>
      <c r="D2805" s="1" t="s">
        <v>140</v>
      </c>
      <c r="E2805" s="1"/>
      <c r="F2805" s="1" t="s">
        <v>2029</v>
      </c>
      <c r="G2805" s="3">
        <v>1138.47</v>
      </c>
      <c r="H2805" s="3"/>
      <c r="I2805" s="1" t="s">
        <v>179</v>
      </c>
      <c r="J2805" s="1" t="s">
        <v>89</v>
      </c>
      <c r="K2805" s="1" t="s">
        <v>12</v>
      </c>
      <c r="L2805" s="1" t="s">
        <v>28</v>
      </c>
    </row>
    <row r="2806" spans="1:12" x14ac:dyDescent="0.2">
      <c r="A2806" s="1" t="s">
        <v>234</v>
      </c>
      <c r="B2806" s="1" t="s">
        <v>13</v>
      </c>
      <c r="C2806" s="2">
        <v>43672</v>
      </c>
      <c r="D2806" s="1" t="s">
        <v>140</v>
      </c>
      <c r="E2806" s="1"/>
      <c r="F2806" s="1" t="s">
        <v>2018</v>
      </c>
      <c r="G2806" s="3">
        <v>71.25</v>
      </c>
      <c r="H2806" s="3"/>
      <c r="I2806" s="1" t="s">
        <v>108</v>
      </c>
      <c r="J2806" s="1" t="s">
        <v>117</v>
      </c>
      <c r="K2806" s="1" t="s">
        <v>84</v>
      </c>
      <c r="L2806" s="1" t="s">
        <v>29</v>
      </c>
    </row>
    <row r="2807" spans="1:12" x14ac:dyDescent="0.2">
      <c r="A2807" s="1" t="s">
        <v>234</v>
      </c>
      <c r="B2807" s="1" t="s">
        <v>13</v>
      </c>
      <c r="C2807" s="2">
        <v>43672</v>
      </c>
      <c r="D2807" s="1" t="s">
        <v>140</v>
      </c>
      <c r="E2807" s="1"/>
      <c r="F2807" s="1" t="s">
        <v>2030</v>
      </c>
      <c r="G2807" s="3">
        <v>1552.4</v>
      </c>
      <c r="H2807" s="3"/>
      <c r="I2807" s="1" t="s">
        <v>83</v>
      </c>
      <c r="J2807" s="1" t="s">
        <v>188</v>
      </c>
      <c r="K2807" s="1" t="s">
        <v>12</v>
      </c>
      <c r="L2807" s="1" t="s">
        <v>22</v>
      </c>
    </row>
    <row r="2808" spans="1:12" x14ac:dyDescent="0.2">
      <c r="A2808" s="1" t="s">
        <v>234</v>
      </c>
      <c r="B2808" s="1" t="s">
        <v>13</v>
      </c>
      <c r="C2808" s="2">
        <v>43672</v>
      </c>
      <c r="D2808" s="1" t="s">
        <v>140</v>
      </c>
      <c r="E2808" s="1"/>
      <c r="F2808" s="1" t="s">
        <v>2031</v>
      </c>
      <c r="G2808" s="3">
        <v>1364.85</v>
      </c>
      <c r="H2808" s="3"/>
      <c r="I2808" s="1" t="s">
        <v>83</v>
      </c>
      <c r="J2808" s="1" t="s">
        <v>176</v>
      </c>
      <c r="K2808" s="1" t="s">
        <v>84</v>
      </c>
      <c r="L2808" s="1" t="s">
        <v>306</v>
      </c>
    </row>
    <row r="2809" spans="1:12" x14ac:dyDescent="0.2">
      <c r="A2809" s="1" t="s">
        <v>234</v>
      </c>
      <c r="B2809" s="1" t="s">
        <v>13</v>
      </c>
      <c r="C2809" s="2">
        <v>43672</v>
      </c>
      <c r="D2809" s="1" t="s">
        <v>140</v>
      </c>
      <c r="E2809" s="1"/>
      <c r="F2809" s="1" t="s">
        <v>2032</v>
      </c>
      <c r="G2809" s="3">
        <v>773.39</v>
      </c>
      <c r="H2809" s="3"/>
      <c r="I2809" s="1" t="s">
        <v>120</v>
      </c>
      <c r="J2809" s="1" t="s">
        <v>171</v>
      </c>
      <c r="K2809" s="1" t="s">
        <v>12</v>
      </c>
      <c r="L2809" s="1" t="s">
        <v>81</v>
      </c>
    </row>
    <row r="2810" spans="1:12" x14ac:dyDescent="0.2">
      <c r="A2810" s="1" t="s">
        <v>234</v>
      </c>
      <c r="B2810" s="1" t="s">
        <v>13</v>
      </c>
      <c r="C2810" s="2">
        <v>43672</v>
      </c>
      <c r="D2810" s="1" t="s">
        <v>140</v>
      </c>
      <c r="E2810" s="1"/>
      <c r="F2810" s="1" t="s">
        <v>2033</v>
      </c>
      <c r="G2810" s="3">
        <v>1149.45</v>
      </c>
      <c r="H2810" s="3"/>
      <c r="I2810" s="1" t="s">
        <v>83</v>
      </c>
      <c r="J2810" s="1" t="s">
        <v>175</v>
      </c>
      <c r="K2810" s="1" t="s">
        <v>84</v>
      </c>
      <c r="L2810" s="1" t="s">
        <v>114</v>
      </c>
    </row>
    <row r="2811" spans="1:12" x14ac:dyDescent="0.2">
      <c r="A2811" s="1" t="s">
        <v>234</v>
      </c>
      <c r="B2811" s="1" t="s">
        <v>13</v>
      </c>
      <c r="C2811" s="2">
        <v>43672</v>
      </c>
      <c r="D2811" s="1" t="s">
        <v>140</v>
      </c>
      <c r="E2811" s="1"/>
      <c r="F2811" s="1" t="s">
        <v>2034</v>
      </c>
      <c r="G2811" s="3">
        <v>134.69</v>
      </c>
      <c r="H2811" s="3"/>
      <c r="I2811" s="1" t="s">
        <v>83</v>
      </c>
      <c r="J2811" s="1" t="s">
        <v>301</v>
      </c>
      <c r="K2811" s="1" t="s">
        <v>12</v>
      </c>
      <c r="L2811" s="1" t="s">
        <v>64</v>
      </c>
    </row>
    <row r="2812" spans="1:12" x14ac:dyDescent="0.2">
      <c r="A2812" s="1" t="s">
        <v>234</v>
      </c>
      <c r="B2812" s="1" t="s">
        <v>13</v>
      </c>
      <c r="C2812" s="2">
        <v>43672</v>
      </c>
      <c r="D2812" s="1" t="s">
        <v>140</v>
      </c>
      <c r="E2812" s="1"/>
      <c r="F2812" s="1" t="s">
        <v>2022</v>
      </c>
      <c r="G2812" s="3">
        <v>202.43</v>
      </c>
      <c r="H2812" s="3"/>
      <c r="I2812" s="1" t="s">
        <v>123</v>
      </c>
      <c r="J2812" s="1" t="s">
        <v>124</v>
      </c>
      <c r="K2812" s="1" t="s">
        <v>84</v>
      </c>
      <c r="L2812" s="1" t="s">
        <v>241</v>
      </c>
    </row>
    <row r="2813" spans="1:12" x14ac:dyDescent="0.2">
      <c r="A2813" s="1" t="s">
        <v>234</v>
      </c>
      <c r="B2813" s="1" t="s">
        <v>13</v>
      </c>
      <c r="C2813" s="2">
        <v>43672</v>
      </c>
      <c r="D2813" s="1" t="s">
        <v>140</v>
      </c>
      <c r="E2813" s="1"/>
      <c r="F2813" s="1" t="s">
        <v>2035</v>
      </c>
      <c r="G2813" s="3">
        <v>75.459999999999994</v>
      </c>
      <c r="H2813" s="3"/>
      <c r="I2813" s="1" t="s">
        <v>123</v>
      </c>
      <c r="J2813" s="1" t="s">
        <v>124</v>
      </c>
      <c r="K2813" s="1" t="s">
        <v>84</v>
      </c>
      <c r="L2813" s="1" t="s">
        <v>51</v>
      </c>
    </row>
    <row r="2814" spans="1:12" x14ac:dyDescent="0.2">
      <c r="A2814" s="1" t="s">
        <v>234</v>
      </c>
      <c r="B2814" s="1" t="s">
        <v>13</v>
      </c>
      <c r="C2814" s="2">
        <v>43672</v>
      </c>
      <c r="D2814" s="1" t="s">
        <v>140</v>
      </c>
      <c r="E2814" s="1"/>
      <c r="F2814" s="1" t="s">
        <v>2036</v>
      </c>
      <c r="G2814" s="3">
        <v>750</v>
      </c>
      <c r="H2814" s="3"/>
      <c r="I2814" s="1" t="s">
        <v>87</v>
      </c>
      <c r="J2814" s="1" t="s">
        <v>116</v>
      </c>
      <c r="K2814" s="1" t="s">
        <v>84</v>
      </c>
      <c r="L2814" s="1" t="s">
        <v>104</v>
      </c>
    </row>
    <row r="2815" spans="1:12" x14ac:dyDescent="0.2">
      <c r="A2815" s="1" t="s">
        <v>234</v>
      </c>
      <c r="B2815" s="1" t="s">
        <v>13</v>
      </c>
      <c r="C2815" s="2">
        <v>43672</v>
      </c>
      <c r="D2815" s="1" t="s">
        <v>140</v>
      </c>
      <c r="E2815" s="1"/>
      <c r="F2815" s="1" t="s">
        <v>2037</v>
      </c>
      <c r="G2815" s="3">
        <v>1052.94</v>
      </c>
      <c r="H2815" s="3"/>
      <c r="I2815" s="1" t="s">
        <v>119</v>
      </c>
      <c r="J2815" s="1" t="s">
        <v>86</v>
      </c>
      <c r="K2815" s="1" t="s">
        <v>12</v>
      </c>
      <c r="L2815" s="1" t="s">
        <v>328</v>
      </c>
    </row>
    <row r="2816" spans="1:12" x14ac:dyDescent="0.2">
      <c r="A2816" s="1" t="s">
        <v>234</v>
      </c>
      <c r="B2816" s="1" t="s">
        <v>13</v>
      </c>
      <c r="C2816" s="2">
        <v>43672</v>
      </c>
      <c r="D2816" s="1" t="s">
        <v>140</v>
      </c>
      <c r="E2816" s="1"/>
      <c r="F2816" s="1" t="s">
        <v>2038</v>
      </c>
      <c r="G2816" s="3">
        <v>342.01</v>
      </c>
      <c r="H2816" s="3"/>
      <c r="I2816" s="1" t="s">
        <v>123</v>
      </c>
      <c r="J2816" s="1" t="s">
        <v>124</v>
      </c>
      <c r="K2816" s="1" t="s">
        <v>12</v>
      </c>
      <c r="L2816" s="1" t="s">
        <v>311</v>
      </c>
    </row>
    <row r="2817" spans="1:12" x14ac:dyDescent="0.2">
      <c r="A2817" s="1" t="s">
        <v>234</v>
      </c>
      <c r="B2817" s="1" t="s">
        <v>13</v>
      </c>
      <c r="C2817" s="2">
        <v>43672</v>
      </c>
      <c r="D2817" s="1" t="s">
        <v>140</v>
      </c>
      <c r="E2817" s="1"/>
      <c r="F2817" s="1" t="s">
        <v>2019</v>
      </c>
      <c r="G2817" s="3">
        <v>452</v>
      </c>
      <c r="H2817" s="3"/>
      <c r="I2817" s="1" t="s">
        <v>185</v>
      </c>
      <c r="J2817" s="1" t="s">
        <v>126</v>
      </c>
      <c r="K2817" s="1" t="s">
        <v>12</v>
      </c>
      <c r="L2817" s="1" t="s">
        <v>97</v>
      </c>
    </row>
    <row r="2818" spans="1:12" x14ac:dyDescent="0.2">
      <c r="A2818" s="1" t="s">
        <v>234</v>
      </c>
      <c r="B2818" s="1" t="s">
        <v>13</v>
      </c>
      <c r="C2818" s="2">
        <v>43672</v>
      </c>
      <c r="D2818" s="1" t="s">
        <v>140</v>
      </c>
      <c r="E2818" s="1"/>
      <c r="F2818" s="1" t="s">
        <v>2039</v>
      </c>
      <c r="G2818" s="3">
        <v>599.58000000000004</v>
      </c>
      <c r="H2818" s="3"/>
      <c r="I2818" s="1" t="s">
        <v>106</v>
      </c>
      <c r="J2818" s="1" t="s">
        <v>121</v>
      </c>
      <c r="K2818" s="1" t="s">
        <v>84</v>
      </c>
      <c r="L2818" s="1" t="s">
        <v>66</v>
      </c>
    </row>
    <row r="2819" spans="1:12" x14ac:dyDescent="0.2">
      <c r="A2819" s="1" t="s">
        <v>234</v>
      </c>
      <c r="B2819" s="1" t="s">
        <v>13</v>
      </c>
      <c r="C2819" s="2">
        <v>43672</v>
      </c>
      <c r="D2819" s="1" t="s">
        <v>140</v>
      </c>
      <c r="E2819" s="1"/>
      <c r="F2819" s="1" t="s">
        <v>2025</v>
      </c>
      <c r="G2819" s="3">
        <v>574.62</v>
      </c>
      <c r="H2819" s="3"/>
      <c r="I2819" s="1" t="s">
        <v>87</v>
      </c>
      <c r="J2819" s="1" t="s">
        <v>116</v>
      </c>
      <c r="K2819" s="1" t="s">
        <v>84</v>
      </c>
      <c r="L2819" s="1" t="s">
        <v>63</v>
      </c>
    </row>
    <row r="2820" spans="1:12" x14ac:dyDescent="0.2">
      <c r="A2820" s="1" t="s">
        <v>234</v>
      </c>
      <c r="B2820" s="1" t="s">
        <v>13</v>
      </c>
      <c r="C2820" s="2">
        <v>43672</v>
      </c>
      <c r="D2820" s="1" t="s">
        <v>140</v>
      </c>
      <c r="E2820" s="1"/>
      <c r="F2820" s="1" t="s">
        <v>2040</v>
      </c>
      <c r="G2820" s="3">
        <v>1488.68</v>
      </c>
      <c r="H2820" s="3"/>
      <c r="I2820" s="1" t="s">
        <v>83</v>
      </c>
      <c r="J2820" s="1" t="s">
        <v>176</v>
      </c>
      <c r="K2820" s="1" t="s">
        <v>12</v>
      </c>
      <c r="L2820" s="1" t="s">
        <v>14</v>
      </c>
    </row>
    <row r="2821" spans="1:12" x14ac:dyDescent="0.2">
      <c r="A2821" s="1" t="s">
        <v>234</v>
      </c>
      <c r="B2821" s="1" t="s">
        <v>13</v>
      </c>
      <c r="C2821" s="2">
        <v>43672</v>
      </c>
      <c r="D2821" s="1" t="s">
        <v>140</v>
      </c>
      <c r="E2821" s="1"/>
      <c r="F2821" s="1" t="s">
        <v>2041</v>
      </c>
      <c r="G2821" s="3">
        <v>1183.74</v>
      </c>
      <c r="H2821" s="3"/>
      <c r="I2821" s="1" t="s">
        <v>83</v>
      </c>
      <c r="J2821" s="1" t="s">
        <v>174</v>
      </c>
      <c r="K2821" s="1" t="s">
        <v>12</v>
      </c>
      <c r="L2821" s="1" t="s">
        <v>73</v>
      </c>
    </row>
    <row r="2822" spans="1:12" x14ac:dyDescent="0.2">
      <c r="A2822" s="1" t="s">
        <v>234</v>
      </c>
      <c r="B2822" s="1" t="s">
        <v>13</v>
      </c>
      <c r="C2822" s="2">
        <v>43672</v>
      </c>
      <c r="D2822" s="1" t="s">
        <v>140</v>
      </c>
      <c r="E2822" s="1"/>
      <c r="F2822" s="1" t="s">
        <v>2042</v>
      </c>
      <c r="G2822" s="3">
        <v>1046.68</v>
      </c>
      <c r="H2822" s="3"/>
      <c r="I2822" s="1" t="s">
        <v>83</v>
      </c>
      <c r="J2822" s="1" t="s">
        <v>174</v>
      </c>
      <c r="K2822" s="1" t="s">
        <v>12</v>
      </c>
      <c r="L2822" s="1" t="s">
        <v>425</v>
      </c>
    </row>
    <row r="2823" spans="1:12" x14ac:dyDescent="0.2">
      <c r="A2823" s="1" t="s">
        <v>234</v>
      </c>
      <c r="B2823" s="1" t="s">
        <v>13</v>
      </c>
      <c r="C2823" s="2">
        <v>43672</v>
      </c>
      <c r="D2823" s="1" t="s">
        <v>140</v>
      </c>
      <c r="E2823" s="1"/>
      <c r="F2823" s="1" t="s">
        <v>2043</v>
      </c>
      <c r="G2823" s="3">
        <v>940.88</v>
      </c>
      <c r="H2823" s="3"/>
      <c r="I2823" s="1" t="s">
        <v>83</v>
      </c>
      <c r="J2823" s="1" t="s">
        <v>176</v>
      </c>
      <c r="K2823" s="1" t="s">
        <v>12</v>
      </c>
      <c r="L2823" s="1" t="s">
        <v>459</v>
      </c>
    </row>
    <row r="2824" spans="1:12" x14ac:dyDescent="0.2">
      <c r="A2824" s="1" t="s">
        <v>234</v>
      </c>
      <c r="B2824" s="1" t="s">
        <v>13</v>
      </c>
      <c r="C2824" s="2">
        <v>43672</v>
      </c>
      <c r="D2824" s="1" t="s">
        <v>140</v>
      </c>
      <c r="E2824" s="1"/>
      <c r="F2824" s="1" t="s">
        <v>2034</v>
      </c>
      <c r="G2824" s="3">
        <v>134.69</v>
      </c>
      <c r="H2824" s="3"/>
      <c r="I2824" s="1" t="s">
        <v>83</v>
      </c>
      <c r="J2824" s="1" t="s">
        <v>174</v>
      </c>
      <c r="K2824" s="1" t="s">
        <v>12</v>
      </c>
      <c r="L2824" s="1" t="s">
        <v>64</v>
      </c>
    </row>
    <row r="2825" spans="1:12" x14ac:dyDescent="0.2">
      <c r="A2825" s="1" t="s">
        <v>234</v>
      </c>
      <c r="B2825" s="1" t="s">
        <v>13</v>
      </c>
      <c r="C2825" s="2">
        <v>43672</v>
      </c>
      <c r="D2825" s="1" t="s">
        <v>140</v>
      </c>
      <c r="E2825" s="1"/>
      <c r="F2825" s="1" t="s">
        <v>2044</v>
      </c>
      <c r="G2825" s="3">
        <v>415.09</v>
      </c>
      <c r="H2825" s="3"/>
      <c r="I2825" s="1" t="s">
        <v>119</v>
      </c>
      <c r="J2825" s="1" t="s">
        <v>86</v>
      </c>
      <c r="K2825" s="1" t="s">
        <v>84</v>
      </c>
      <c r="L2825" s="1" t="s">
        <v>66</v>
      </c>
    </row>
    <row r="2826" spans="1:12" x14ac:dyDescent="0.2">
      <c r="A2826" s="1" t="s">
        <v>234</v>
      </c>
      <c r="B2826" s="1" t="s">
        <v>13</v>
      </c>
      <c r="C2826" s="2">
        <v>43672</v>
      </c>
      <c r="D2826" s="1" t="s">
        <v>140</v>
      </c>
      <c r="E2826" s="1"/>
      <c r="F2826" s="1" t="s">
        <v>2022</v>
      </c>
      <c r="G2826" s="3">
        <v>2769.98</v>
      </c>
      <c r="H2826" s="3"/>
      <c r="I2826" s="1" t="s">
        <v>119</v>
      </c>
      <c r="J2826" s="1" t="s">
        <v>86</v>
      </c>
      <c r="K2826" s="1" t="s">
        <v>84</v>
      </c>
      <c r="L2826" s="1" t="s">
        <v>241</v>
      </c>
    </row>
    <row r="2827" spans="1:12" x14ac:dyDescent="0.2">
      <c r="A2827" s="1" t="s">
        <v>234</v>
      </c>
      <c r="B2827" s="1" t="s">
        <v>13</v>
      </c>
      <c r="C2827" s="2">
        <v>43672</v>
      </c>
      <c r="D2827" s="1" t="s">
        <v>140</v>
      </c>
      <c r="E2827" s="1"/>
      <c r="F2827" s="1" t="s">
        <v>2039</v>
      </c>
      <c r="G2827" s="3">
        <v>138.36000000000001</v>
      </c>
      <c r="H2827" s="3"/>
      <c r="I2827" s="1" t="s">
        <v>106</v>
      </c>
      <c r="J2827" s="1" t="s">
        <v>107</v>
      </c>
      <c r="K2827" s="1" t="s">
        <v>84</v>
      </c>
      <c r="L2827" s="1" t="s">
        <v>66</v>
      </c>
    </row>
    <row r="2828" spans="1:12" x14ac:dyDescent="0.2">
      <c r="A2828" s="1" t="s">
        <v>234</v>
      </c>
      <c r="B2828" s="1" t="s">
        <v>13</v>
      </c>
      <c r="C2828" s="2">
        <v>43672</v>
      </c>
      <c r="D2828" s="1" t="s">
        <v>140</v>
      </c>
      <c r="E2828" s="1"/>
      <c r="F2828" s="1" t="s">
        <v>2045</v>
      </c>
      <c r="G2828" s="3">
        <v>1357.64</v>
      </c>
      <c r="H2828" s="3"/>
      <c r="I2828" s="1" t="s">
        <v>106</v>
      </c>
      <c r="J2828" s="1" t="s">
        <v>121</v>
      </c>
      <c r="K2828" s="1" t="s">
        <v>12</v>
      </c>
      <c r="L2828" s="1" t="s">
        <v>23</v>
      </c>
    </row>
    <row r="2829" spans="1:12" x14ac:dyDescent="0.2">
      <c r="A2829" s="1" t="s">
        <v>234</v>
      </c>
      <c r="B2829" s="1" t="s">
        <v>13</v>
      </c>
      <c r="C2829" s="2">
        <v>43672</v>
      </c>
      <c r="D2829" s="1" t="s">
        <v>140</v>
      </c>
      <c r="E2829" s="1"/>
      <c r="F2829" s="1" t="s">
        <v>2027</v>
      </c>
      <c r="G2829" s="3">
        <v>66.63</v>
      </c>
      <c r="H2829" s="3"/>
      <c r="I2829" s="1" t="s">
        <v>83</v>
      </c>
      <c r="J2829" s="1" t="s">
        <v>176</v>
      </c>
      <c r="K2829" s="1" t="s">
        <v>84</v>
      </c>
      <c r="L2829" s="1" t="s">
        <v>2028</v>
      </c>
    </row>
    <row r="2830" spans="1:12" x14ac:dyDescent="0.2">
      <c r="A2830" s="1" t="s">
        <v>234</v>
      </c>
      <c r="B2830" s="1" t="s">
        <v>13</v>
      </c>
      <c r="C2830" s="2">
        <v>43672</v>
      </c>
      <c r="D2830" s="1" t="s">
        <v>140</v>
      </c>
      <c r="E2830" s="1"/>
      <c r="F2830" s="1" t="s">
        <v>2046</v>
      </c>
      <c r="G2830" s="3">
        <v>1820.61</v>
      </c>
      <c r="H2830" s="3"/>
      <c r="I2830" s="1" t="s">
        <v>119</v>
      </c>
      <c r="J2830" s="1" t="s">
        <v>86</v>
      </c>
      <c r="K2830" s="1" t="s">
        <v>12</v>
      </c>
      <c r="L2830" s="1" t="s">
        <v>397</v>
      </c>
    </row>
    <row r="2831" spans="1:12" x14ac:dyDescent="0.2">
      <c r="A2831" s="1" t="s">
        <v>234</v>
      </c>
      <c r="B2831" s="1" t="s">
        <v>13</v>
      </c>
      <c r="C2831" s="2">
        <v>43672</v>
      </c>
      <c r="D2831" s="1" t="s">
        <v>140</v>
      </c>
      <c r="E2831" s="1"/>
      <c r="F2831" s="1" t="s">
        <v>2047</v>
      </c>
      <c r="G2831" s="3">
        <v>932.36</v>
      </c>
      <c r="H2831" s="3"/>
      <c r="I2831" s="1" t="s">
        <v>87</v>
      </c>
      <c r="J2831" s="1" t="s">
        <v>116</v>
      </c>
      <c r="K2831" s="1" t="s">
        <v>12</v>
      </c>
      <c r="L2831" s="1" t="s">
        <v>1126</v>
      </c>
    </row>
    <row r="2832" spans="1:12" x14ac:dyDescent="0.2">
      <c r="A2832" s="1" t="s">
        <v>234</v>
      </c>
      <c r="B2832" s="1" t="s">
        <v>13</v>
      </c>
      <c r="C2832" s="2">
        <v>43672</v>
      </c>
      <c r="D2832" s="1" t="s">
        <v>140</v>
      </c>
      <c r="E2832" s="1"/>
      <c r="F2832" s="1" t="s">
        <v>2048</v>
      </c>
      <c r="G2832" s="3">
        <v>145.16</v>
      </c>
      <c r="H2832" s="3"/>
      <c r="I2832" s="1" t="s">
        <v>83</v>
      </c>
      <c r="J2832" s="1" t="s">
        <v>301</v>
      </c>
      <c r="K2832" s="1" t="s">
        <v>12</v>
      </c>
      <c r="L2832" s="1" t="s">
        <v>99</v>
      </c>
    </row>
    <row r="2833" spans="1:12" x14ac:dyDescent="0.2">
      <c r="A2833" s="1" t="s">
        <v>234</v>
      </c>
      <c r="B2833" s="1" t="s">
        <v>13</v>
      </c>
      <c r="C2833" s="2">
        <v>43672</v>
      </c>
      <c r="D2833" s="1" t="s">
        <v>140</v>
      </c>
      <c r="E2833" s="1"/>
      <c r="F2833" s="1" t="s">
        <v>2022</v>
      </c>
      <c r="G2833" s="3">
        <v>2091.83</v>
      </c>
      <c r="H2833" s="3"/>
      <c r="I2833" s="1" t="s">
        <v>87</v>
      </c>
      <c r="J2833" s="1" t="s">
        <v>116</v>
      </c>
      <c r="K2833" s="1" t="s">
        <v>84</v>
      </c>
      <c r="L2833" s="1" t="s">
        <v>241</v>
      </c>
    </row>
    <row r="2834" spans="1:12" x14ac:dyDescent="0.2">
      <c r="A2834" s="1" t="s">
        <v>234</v>
      </c>
      <c r="B2834" s="1" t="s">
        <v>13</v>
      </c>
      <c r="C2834" s="2">
        <v>43672</v>
      </c>
      <c r="D2834" s="1" t="s">
        <v>140</v>
      </c>
      <c r="E2834" s="1"/>
      <c r="F2834" s="1" t="s">
        <v>2049</v>
      </c>
      <c r="G2834" s="3">
        <v>500</v>
      </c>
      <c r="H2834" s="3"/>
      <c r="I2834" s="1" t="s">
        <v>120</v>
      </c>
      <c r="J2834" s="1" t="s">
        <v>171</v>
      </c>
      <c r="K2834" s="1" t="s">
        <v>84</v>
      </c>
      <c r="L2834" s="1" t="s">
        <v>300</v>
      </c>
    </row>
    <row r="2835" spans="1:12" x14ac:dyDescent="0.2">
      <c r="A2835" s="1" t="s">
        <v>234</v>
      </c>
      <c r="B2835" s="1" t="s">
        <v>13</v>
      </c>
      <c r="C2835" s="2">
        <v>43672</v>
      </c>
      <c r="D2835" s="1" t="s">
        <v>140</v>
      </c>
      <c r="E2835" s="1"/>
      <c r="F2835" s="1" t="s">
        <v>2050</v>
      </c>
      <c r="G2835" s="3">
        <v>1012.41</v>
      </c>
      <c r="H2835" s="3"/>
      <c r="I2835" s="1" t="s">
        <v>119</v>
      </c>
      <c r="J2835" s="1" t="s">
        <v>86</v>
      </c>
      <c r="K2835" s="1" t="s">
        <v>12</v>
      </c>
      <c r="L2835" s="1" t="s">
        <v>96</v>
      </c>
    </row>
    <row r="2836" spans="1:12" x14ac:dyDescent="0.2">
      <c r="A2836" s="1" t="s">
        <v>234</v>
      </c>
      <c r="B2836" s="1" t="s">
        <v>13</v>
      </c>
      <c r="C2836" s="2">
        <v>43672</v>
      </c>
      <c r="D2836" s="1" t="s">
        <v>140</v>
      </c>
      <c r="E2836" s="1"/>
      <c r="F2836" s="1" t="s">
        <v>2051</v>
      </c>
      <c r="G2836" s="3">
        <v>1403.56</v>
      </c>
      <c r="H2836" s="3"/>
      <c r="I2836" s="1" t="s">
        <v>119</v>
      </c>
      <c r="J2836" s="1" t="s">
        <v>86</v>
      </c>
      <c r="K2836" s="1" t="s">
        <v>12</v>
      </c>
      <c r="L2836" s="1" t="s">
        <v>41</v>
      </c>
    </row>
    <row r="2837" spans="1:12" x14ac:dyDescent="0.2">
      <c r="A2837" s="1" t="s">
        <v>234</v>
      </c>
      <c r="B2837" s="1" t="s">
        <v>13</v>
      </c>
      <c r="C2837" s="2">
        <v>43672</v>
      </c>
      <c r="D2837" s="1" t="s">
        <v>140</v>
      </c>
      <c r="E2837" s="1"/>
      <c r="F2837" s="1" t="s">
        <v>2052</v>
      </c>
      <c r="G2837" s="3">
        <v>250</v>
      </c>
      <c r="H2837" s="3"/>
      <c r="I2837" s="1" t="s">
        <v>83</v>
      </c>
      <c r="J2837" s="1" t="s">
        <v>175</v>
      </c>
      <c r="K2837" s="1" t="s">
        <v>84</v>
      </c>
      <c r="L2837" s="1" t="s">
        <v>300</v>
      </c>
    </row>
    <row r="2838" spans="1:12" x14ac:dyDescent="0.2">
      <c r="A2838" s="1" t="s">
        <v>234</v>
      </c>
      <c r="B2838" s="1" t="s">
        <v>13</v>
      </c>
      <c r="C2838" s="2">
        <v>43672</v>
      </c>
      <c r="D2838" s="1" t="s">
        <v>140</v>
      </c>
      <c r="E2838" s="1"/>
      <c r="F2838" s="1" t="s">
        <v>2053</v>
      </c>
      <c r="G2838" s="3">
        <v>817.36</v>
      </c>
      <c r="H2838" s="3"/>
      <c r="I2838" s="1" t="s">
        <v>119</v>
      </c>
      <c r="J2838" s="1" t="s">
        <v>86</v>
      </c>
      <c r="K2838" s="1" t="s">
        <v>12</v>
      </c>
      <c r="L2838" s="1" t="s">
        <v>50</v>
      </c>
    </row>
    <row r="2839" spans="1:12" x14ac:dyDescent="0.2">
      <c r="A2839" s="1" t="s">
        <v>234</v>
      </c>
      <c r="B2839" s="1" t="s">
        <v>13</v>
      </c>
      <c r="C2839" s="2">
        <v>43672</v>
      </c>
      <c r="D2839" s="1" t="s">
        <v>140</v>
      </c>
      <c r="E2839" s="1"/>
      <c r="F2839" s="1" t="s">
        <v>2054</v>
      </c>
      <c r="G2839" s="3">
        <v>1094.23</v>
      </c>
      <c r="H2839" s="3"/>
      <c r="I2839" s="1" t="s">
        <v>119</v>
      </c>
      <c r="J2839" s="1" t="s">
        <v>86</v>
      </c>
      <c r="K2839" s="1" t="s">
        <v>12</v>
      </c>
      <c r="L2839" s="1" t="s">
        <v>1909</v>
      </c>
    </row>
    <row r="2840" spans="1:12" x14ac:dyDescent="0.2">
      <c r="A2840" s="1" t="s">
        <v>234</v>
      </c>
      <c r="B2840" s="1" t="s">
        <v>13</v>
      </c>
      <c r="C2840" s="2">
        <v>43672</v>
      </c>
      <c r="D2840" s="1" t="s">
        <v>140</v>
      </c>
      <c r="E2840" s="1"/>
      <c r="F2840" s="1" t="s">
        <v>2055</v>
      </c>
      <c r="G2840" s="3">
        <v>1353.75</v>
      </c>
      <c r="H2840" s="3"/>
      <c r="I2840" s="1" t="s">
        <v>119</v>
      </c>
      <c r="J2840" s="1" t="s">
        <v>86</v>
      </c>
      <c r="K2840" s="1" t="s">
        <v>12</v>
      </c>
      <c r="L2840" s="1" t="s">
        <v>393</v>
      </c>
    </row>
    <row r="2841" spans="1:12" x14ac:dyDescent="0.2">
      <c r="A2841" s="1" t="s">
        <v>234</v>
      </c>
      <c r="B2841" s="1" t="s">
        <v>13</v>
      </c>
      <c r="C2841" s="2">
        <v>43672</v>
      </c>
      <c r="D2841" s="1" t="s">
        <v>140</v>
      </c>
      <c r="E2841" s="1"/>
      <c r="F2841" s="1" t="s">
        <v>2056</v>
      </c>
      <c r="G2841" s="3">
        <v>1968.74</v>
      </c>
      <c r="H2841" s="3"/>
      <c r="I2841" s="1" t="s">
        <v>119</v>
      </c>
      <c r="J2841" s="1" t="s">
        <v>86</v>
      </c>
      <c r="K2841" s="1" t="s">
        <v>12</v>
      </c>
      <c r="L2841" s="1" t="s">
        <v>15</v>
      </c>
    </row>
    <row r="2842" spans="1:12" x14ac:dyDescent="0.2">
      <c r="A2842" s="1" t="s">
        <v>234</v>
      </c>
      <c r="B2842" s="1" t="s">
        <v>13</v>
      </c>
      <c r="C2842" s="2">
        <v>43672</v>
      </c>
      <c r="D2842" s="1" t="s">
        <v>140</v>
      </c>
      <c r="E2842" s="1"/>
      <c r="F2842" s="1" t="s">
        <v>2015</v>
      </c>
      <c r="G2842" s="3">
        <v>69.23</v>
      </c>
      <c r="H2842" s="3"/>
      <c r="I2842" s="1" t="s">
        <v>119</v>
      </c>
      <c r="J2842" s="1" t="s">
        <v>178</v>
      </c>
      <c r="K2842" s="1" t="s">
        <v>84</v>
      </c>
      <c r="L2842" s="1" t="s">
        <v>111</v>
      </c>
    </row>
    <row r="2843" spans="1:12" x14ac:dyDescent="0.2">
      <c r="A2843" s="1" t="s">
        <v>234</v>
      </c>
      <c r="B2843" s="1" t="s">
        <v>13</v>
      </c>
      <c r="C2843" s="2">
        <v>43672</v>
      </c>
      <c r="D2843" s="1" t="s">
        <v>140</v>
      </c>
      <c r="E2843" s="1"/>
      <c r="F2843" s="1" t="s">
        <v>2057</v>
      </c>
      <c r="G2843" s="3">
        <v>186.59</v>
      </c>
      <c r="H2843" s="3"/>
      <c r="I2843" s="1" t="s">
        <v>185</v>
      </c>
      <c r="J2843" s="1" t="s">
        <v>126</v>
      </c>
      <c r="K2843" s="1" t="s">
        <v>12</v>
      </c>
      <c r="L2843" s="1" t="s">
        <v>304</v>
      </c>
    </row>
    <row r="2844" spans="1:12" x14ac:dyDescent="0.2">
      <c r="A2844" s="1" t="s">
        <v>234</v>
      </c>
      <c r="B2844" s="1" t="s">
        <v>13</v>
      </c>
      <c r="C2844" s="2">
        <v>43672</v>
      </c>
      <c r="D2844" s="1" t="s">
        <v>140</v>
      </c>
      <c r="E2844" s="1"/>
      <c r="F2844" s="1" t="s">
        <v>2058</v>
      </c>
      <c r="G2844" s="3">
        <v>1051.42</v>
      </c>
      <c r="H2844" s="3"/>
      <c r="I2844" s="1" t="s">
        <v>83</v>
      </c>
      <c r="J2844" s="1" t="s">
        <v>243</v>
      </c>
      <c r="K2844" s="1" t="s">
        <v>12</v>
      </c>
      <c r="L2844" s="1" t="s">
        <v>17</v>
      </c>
    </row>
    <row r="2845" spans="1:12" x14ac:dyDescent="0.2">
      <c r="A2845" s="1" t="s">
        <v>234</v>
      </c>
      <c r="B2845" s="1" t="s">
        <v>13</v>
      </c>
      <c r="C2845" s="2">
        <v>43672</v>
      </c>
      <c r="D2845" s="1" t="s">
        <v>140</v>
      </c>
      <c r="E2845" s="1"/>
      <c r="F2845" s="1" t="s">
        <v>2059</v>
      </c>
      <c r="G2845" s="3">
        <v>1192.7</v>
      </c>
      <c r="H2845" s="3"/>
      <c r="I2845" s="1" t="s">
        <v>83</v>
      </c>
      <c r="J2845" s="1" t="s">
        <v>176</v>
      </c>
      <c r="K2845" s="1" t="s">
        <v>12</v>
      </c>
      <c r="L2845" s="1" t="s">
        <v>38</v>
      </c>
    </row>
    <row r="2846" spans="1:12" x14ac:dyDescent="0.2">
      <c r="A2846" s="1" t="s">
        <v>234</v>
      </c>
      <c r="B2846" s="1" t="s">
        <v>13</v>
      </c>
      <c r="C2846" s="2">
        <v>43672</v>
      </c>
      <c r="D2846" s="1" t="s">
        <v>140</v>
      </c>
      <c r="E2846" s="1"/>
      <c r="F2846" s="1" t="s">
        <v>2027</v>
      </c>
      <c r="G2846" s="3">
        <v>423.08</v>
      </c>
      <c r="H2846" s="3"/>
      <c r="I2846" s="1" t="s">
        <v>119</v>
      </c>
      <c r="J2846" s="1" t="s">
        <v>86</v>
      </c>
      <c r="K2846" s="1" t="s">
        <v>84</v>
      </c>
      <c r="L2846" s="1" t="s">
        <v>2028</v>
      </c>
    </row>
    <row r="2847" spans="1:12" x14ac:dyDescent="0.2">
      <c r="A2847" s="1" t="s">
        <v>234</v>
      </c>
      <c r="B2847" s="1" t="s">
        <v>13</v>
      </c>
      <c r="C2847" s="2">
        <v>43672</v>
      </c>
      <c r="D2847" s="1" t="s">
        <v>140</v>
      </c>
      <c r="E2847" s="1"/>
      <c r="F2847" s="1" t="s">
        <v>2060</v>
      </c>
      <c r="G2847" s="3">
        <v>695</v>
      </c>
      <c r="H2847" s="3"/>
      <c r="I2847" s="1" t="s">
        <v>119</v>
      </c>
      <c r="J2847" s="1" t="s">
        <v>178</v>
      </c>
      <c r="K2847" s="1" t="s">
        <v>12</v>
      </c>
      <c r="L2847" s="1" t="s">
        <v>1154</v>
      </c>
    </row>
    <row r="2848" spans="1:12" x14ac:dyDescent="0.2">
      <c r="A2848" s="1" t="s">
        <v>234</v>
      </c>
      <c r="B2848" s="1" t="s">
        <v>13</v>
      </c>
      <c r="C2848" s="2">
        <v>43672</v>
      </c>
      <c r="D2848" s="1" t="s">
        <v>140</v>
      </c>
      <c r="E2848" s="1"/>
      <c r="F2848" s="1" t="s">
        <v>2023</v>
      </c>
      <c r="G2848" s="3">
        <v>469.62</v>
      </c>
      <c r="H2848" s="3"/>
      <c r="I2848" s="1" t="s">
        <v>185</v>
      </c>
      <c r="J2848" s="1" t="s">
        <v>126</v>
      </c>
      <c r="K2848" s="1" t="s">
        <v>12</v>
      </c>
      <c r="L2848" s="1" t="s">
        <v>77</v>
      </c>
    </row>
    <row r="2849" spans="1:12" x14ac:dyDescent="0.2">
      <c r="A2849" s="1" t="s">
        <v>234</v>
      </c>
      <c r="B2849" s="1" t="s">
        <v>13</v>
      </c>
      <c r="C2849" s="2">
        <v>43672</v>
      </c>
      <c r="D2849" s="1" t="s">
        <v>140</v>
      </c>
      <c r="E2849" s="1"/>
      <c r="F2849" s="1" t="s">
        <v>2015</v>
      </c>
      <c r="G2849" s="3">
        <v>33</v>
      </c>
      <c r="H2849" s="3"/>
      <c r="I2849" s="1" t="s">
        <v>108</v>
      </c>
      <c r="J2849" s="1" t="s">
        <v>117</v>
      </c>
      <c r="K2849" s="1" t="s">
        <v>84</v>
      </c>
      <c r="L2849" s="1" t="s">
        <v>111</v>
      </c>
    </row>
    <row r="2850" spans="1:12" x14ac:dyDescent="0.2">
      <c r="A2850" s="1" t="s">
        <v>234</v>
      </c>
      <c r="B2850" s="1" t="s">
        <v>13</v>
      </c>
      <c r="C2850" s="2">
        <v>43672</v>
      </c>
      <c r="D2850" s="1" t="s">
        <v>140</v>
      </c>
      <c r="E2850" s="1"/>
      <c r="F2850" s="1" t="s">
        <v>2024</v>
      </c>
      <c r="G2850" s="3">
        <v>120.96</v>
      </c>
      <c r="H2850" s="3"/>
      <c r="I2850" s="1" t="s">
        <v>87</v>
      </c>
      <c r="J2850" s="1" t="s">
        <v>116</v>
      </c>
      <c r="K2850" s="1" t="s">
        <v>12</v>
      </c>
      <c r="L2850" s="1" t="s">
        <v>1047</v>
      </c>
    </row>
    <row r="2851" spans="1:12" x14ac:dyDescent="0.2">
      <c r="A2851" s="1" t="s">
        <v>234</v>
      </c>
      <c r="B2851" s="1" t="s">
        <v>13</v>
      </c>
      <c r="C2851" s="2">
        <v>43672</v>
      </c>
      <c r="D2851" s="1" t="s">
        <v>140</v>
      </c>
      <c r="E2851" s="1"/>
      <c r="F2851" s="1" t="s">
        <v>2061</v>
      </c>
      <c r="G2851" s="3">
        <v>1865.94</v>
      </c>
      <c r="H2851" s="3"/>
      <c r="I2851" s="1" t="s">
        <v>119</v>
      </c>
      <c r="J2851" s="1" t="s">
        <v>86</v>
      </c>
      <c r="K2851" s="1" t="s">
        <v>12</v>
      </c>
      <c r="L2851" s="1" t="s">
        <v>322</v>
      </c>
    </row>
    <row r="2852" spans="1:12" x14ac:dyDescent="0.2">
      <c r="A2852" s="1" t="s">
        <v>234</v>
      </c>
      <c r="B2852" s="1" t="s">
        <v>13</v>
      </c>
      <c r="C2852" s="2">
        <v>43672</v>
      </c>
      <c r="D2852" s="1" t="s">
        <v>140</v>
      </c>
      <c r="E2852" s="1"/>
      <c r="F2852" s="1" t="s">
        <v>2040</v>
      </c>
      <c r="G2852" s="3">
        <v>164.23</v>
      </c>
      <c r="H2852" s="3"/>
      <c r="I2852" s="1" t="s">
        <v>83</v>
      </c>
      <c r="J2852" s="1" t="s">
        <v>175</v>
      </c>
      <c r="K2852" s="1" t="s">
        <v>12</v>
      </c>
      <c r="L2852" s="1" t="s">
        <v>14</v>
      </c>
    </row>
    <row r="2853" spans="1:12" x14ac:dyDescent="0.2">
      <c r="A2853" s="1" t="s">
        <v>234</v>
      </c>
      <c r="B2853" s="1" t="s">
        <v>13</v>
      </c>
      <c r="C2853" s="2">
        <v>43672</v>
      </c>
      <c r="D2853" s="1" t="s">
        <v>140</v>
      </c>
      <c r="E2853" s="1"/>
      <c r="F2853" s="1" t="s">
        <v>2062</v>
      </c>
      <c r="G2853" s="3">
        <v>1807.69</v>
      </c>
      <c r="H2853" s="3"/>
      <c r="I2853" s="1" t="s">
        <v>119</v>
      </c>
      <c r="J2853" s="1" t="s">
        <v>178</v>
      </c>
      <c r="K2853" s="1" t="s">
        <v>12</v>
      </c>
      <c r="L2853" s="1" t="s">
        <v>56</v>
      </c>
    </row>
    <row r="2854" spans="1:12" x14ac:dyDescent="0.2">
      <c r="A2854" s="1" t="s">
        <v>234</v>
      </c>
      <c r="B2854" s="1" t="s">
        <v>13</v>
      </c>
      <c r="C2854" s="2">
        <v>43672</v>
      </c>
      <c r="D2854" s="1" t="s">
        <v>140</v>
      </c>
      <c r="E2854" s="1"/>
      <c r="F2854" s="1" t="s">
        <v>2040</v>
      </c>
      <c r="G2854" s="3">
        <v>49.25</v>
      </c>
      <c r="H2854" s="3"/>
      <c r="I2854" s="1" t="s">
        <v>83</v>
      </c>
      <c r="J2854" s="1" t="s">
        <v>174</v>
      </c>
      <c r="K2854" s="1" t="s">
        <v>12</v>
      </c>
      <c r="L2854" s="1" t="s">
        <v>14</v>
      </c>
    </row>
    <row r="2855" spans="1:12" x14ac:dyDescent="0.2">
      <c r="A2855" s="1" t="s">
        <v>234</v>
      </c>
      <c r="B2855" s="1" t="s">
        <v>13</v>
      </c>
      <c r="C2855" s="2">
        <v>43672</v>
      </c>
      <c r="D2855" s="1" t="s">
        <v>140</v>
      </c>
      <c r="E2855" s="1"/>
      <c r="F2855" s="1" t="s">
        <v>2031</v>
      </c>
      <c r="G2855" s="3">
        <v>126.3</v>
      </c>
      <c r="H2855" s="3"/>
      <c r="I2855" s="1" t="s">
        <v>120</v>
      </c>
      <c r="J2855" s="1" t="s">
        <v>171</v>
      </c>
      <c r="K2855" s="1" t="s">
        <v>84</v>
      </c>
      <c r="L2855" s="1" t="s">
        <v>306</v>
      </c>
    </row>
    <row r="2856" spans="1:12" x14ac:dyDescent="0.2">
      <c r="A2856" s="1" t="s">
        <v>234</v>
      </c>
      <c r="B2856" s="1" t="s">
        <v>13</v>
      </c>
      <c r="C2856" s="2">
        <v>43672</v>
      </c>
      <c r="D2856" s="1" t="s">
        <v>140</v>
      </c>
      <c r="E2856" s="1"/>
      <c r="F2856" s="1" t="s">
        <v>2063</v>
      </c>
      <c r="G2856" s="3">
        <v>440.31</v>
      </c>
      <c r="H2856" s="3"/>
      <c r="I2856" s="1" t="s">
        <v>120</v>
      </c>
      <c r="J2856" s="1" t="s">
        <v>171</v>
      </c>
      <c r="K2856" s="1" t="s">
        <v>12</v>
      </c>
      <c r="L2856" s="1" t="s">
        <v>34</v>
      </c>
    </row>
    <row r="2857" spans="1:12" x14ac:dyDescent="0.2">
      <c r="A2857" s="1" t="s">
        <v>234</v>
      </c>
      <c r="B2857" s="1" t="s">
        <v>13</v>
      </c>
      <c r="C2857" s="2">
        <v>43672</v>
      </c>
      <c r="D2857" s="1" t="s">
        <v>140</v>
      </c>
      <c r="E2857" s="1"/>
      <c r="F2857" s="1" t="s">
        <v>2064</v>
      </c>
      <c r="G2857" s="3">
        <v>2566.0500000000002</v>
      </c>
      <c r="H2857" s="3"/>
      <c r="I2857" s="1" t="s">
        <v>119</v>
      </c>
      <c r="J2857" s="1" t="s">
        <v>86</v>
      </c>
      <c r="K2857" s="1" t="s">
        <v>12</v>
      </c>
      <c r="L2857" s="1" t="s">
        <v>62</v>
      </c>
    </row>
    <row r="2858" spans="1:12" x14ac:dyDescent="0.2">
      <c r="A2858" s="1" t="s">
        <v>234</v>
      </c>
      <c r="B2858" s="1" t="s">
        <v>13</v>
      </c>
      <c r="C2858" s="2">
        <v>43672</v>
      </c>
      <c r="D2858" s="1" t="s">
        <v>140</v>
      </c>
      <c r="E2858" s="1"/>
      <c r="F2858" s="1" t="s">
        <v>2065</v>
      </c>
      <c r="G2858" s="3">
        <v>1430.1</v>
      </c>
      <c r="H2858" s="3"/>
      <c r="I2858" s="1" t="s">
        <v>106</v>
      </c>
      <c r="J2858" s="1" t="s">
        <v>122</v>
      </c>
      <c r="K2858" s="1" t="s">
        <v>12</v>
      </c>
      <c r="L2858" s="1" t="s">
        <v>16</v>
      </c>
    </row>
    <row r="2859" spans="1:12" x14ac:dyDescent="0.2">
      <c r="A2859" s="1" t="s">
        <v>234</v>
      </c>
      <c r="B2859" s="1" t="s">
        <v>13</v>
      </c>
      <c r="C2859" s="2">
        <v>43672</v>
      </c>
      <c r="D2859" s="1" t="s">
        <v>140</v>
      </c>
      <c r="E2859" s="1"/>
      <c r="F2859" s="1" t="s">
        <v>2066</v>
      </c>
      <c r="G2859" s="3">
        <v>98.54</v>
      </c>
      <c r="H2859" s="3"/>
      <c r="I2859" s="1" t="s">
        <v>106</v>
      </c>
      <c r="J2859" s="1" t="s">
        <v>107</v>
      </c>
      <c r="K2859" s="1" t="s">
        <v>12</v>
      </c>
      <c r="L2859" s="1" t="s">
        <v>313</v>
      </c>
    </row>
    <row r="2860" spans="1:12" x14ac:dyDescent="0.2">
      <c r="A2860" s="1" t="s">
        <v>234</v>
      </c>
      <c r="B2860" s="1" t="s">
        <v>13</v>
      </c>
      <c r="C2860" s="2">
        <v>43672</v>
      </c>
      <c r="D2860" s="1" t="s">
        <v>140</v>
      </c>
      <c r="E2860" s="1"/>
      <c r="F2860" s="1" t="s">
        <v>2035</v>
      </c>
      <c r="G2860" s="3">
        <v>181.11</v>
      </c>
      <c r="H2860" s="3"/>
      <c r="I2860" s="1" t="s">
        <v>87</v>
      </c>
      <c r="J2860" s="1" t="s">
        <v>116</v>
      </c>
      <c r="K2860" s="1" t="s">
        <v>84</v>
      </c>
      <c r="L2860" s="1" t="s">
        <v>51</v>
      </c>
    </row>
    <row r="2861" spans="1:12" x14ac:dyDescent="0.2">
      <c r="A2861" s="1" t="s">
        <v>234</v>
      </c>
      <c r="B2861" s="1" t="s">
        <v>13</v>
      </c>
      <c r="C2861" s="2">
        <v>43672</v>
      </c>
      <c r="D2861" s="1" t="s">
        <v>140</v>
      </c>
      <c r="E2861" s="1"/>
      <c r="F2861" s="1" t="s">
        <v>2067</v>
      </c>
      <c r="G2861" s="3">
        <v>708.2</v>
      </c>
      <c r="H2861" s="3"/>
      <c r="I2861" s="1" t="s">
        <v>119</v>
      </c>
      <c r="J2861" s="1" t="s">
        <v>86</v>
      </c>
      <c r="K2861" s="1" t="s">
        <v>12</v>
      </c>
      <c r="L2861" s="1" t="s">
        <v>277</v>
      </c>
    </row>
    <row r="2862" spans="1:12" x14ac:dyDescent="0.2">
      <c r="A2862" s="1" t="s">
        <v>234</v>
      </c>
      <c r="B2862" s="1" t="s">
        <v>13</v>
      </c>
      <c r="C2862" s="2">
        <v>43672</v>
      </c>
      <c r="D2862" s="1" t="s">
        <v>140</v>
      </c>
      <c r="E2862" s="1"/>
      <c r="F2862" s="1" t="s">
        <v>2068</v>
      </c>
      <c r="G2862" s="3">
        <v>1785</v>
      </c>
      <c r="H2862" s="3"/>
      <c r="I2862" s="1" t="s">
        <v>119</v>
      </c>
      <c r="J2862" s="1" t="s">
        <v>86</v>
      </c>
      <c r="K2862" s="1" t="s">
        <v>12</v>
      </c>
      <c r="L2862" s="1" t="s">
        <v>289</v>
      </c>
    </row>
    <row r="2863" spans="1:12" x14ac:dyDescent="0.2">
      <c r="A2863" s="1" t="s">
        <v>234</v>
      </c>
      <c r="B2863" s="1" t="s">
        <v>13</v>
      </c>
      <c r="C2863" s="2">
        <v>43672</v>
      </c>
      <c r="D2863" s="1" t="s">
        <v>140</v>
      </c>
      <c r="E2863" s="1"/>
      <c r="F2863" s="1" t="s">
        <v>2022</v>
      </c>
      <c r="G2863" s="3">
        <v>917.71</v>
      </c>
      <c r="H2863" s="3"/>
      <c r="I2863" s="1" t="s">
        <v>83</v>
      </c>
      <c r="J2863" s="1" t="s">
        <v>175</v>
      </c>
      <c r="K2863" s="1" t="s">
        <v>84</v>
      </c>
      <c r="L2863" s="1" t="s">
        <v>241</v>
      </c>
    </row>
    <row r="2864" spans="1:12" x14ac:dyDescent="0.2">
      <c r="A2864" s="1" t="s">
        <v>234</v>
      </c>
      <c r="B2864" s="1" t="s">
        <v>13</v>
      </c>
      <c r="C2864" s="2">
        <v>43672</v>
      </c>
      <c r="D2864" s="1" t="s">
        <v>140</v>
      </c>
      <c r="E2864" s="1"/>
      <c r="F2864" s="1" t="s">
        <v>2069</v>
      </c>
      <c r="G2864" s="3">
        <v>259.61</v>
      </c>
      <c r="H2864" s="3"/>
      <c r="I2864" s="1" t="s">
        <v>185</v>
      </c>
      <c r="J2864" s="1" t="s">
        <v>126</v>
      </c>
      <c r="K2864" s="1" t="s">
        <v>84</v>
      </c>
      <c r="L2864" s="1" t="s">
        <v>26</v>
      </c>
    </row>
    <row r="2865" spans="1:12" x14ac:dyDescent="0.2">
      <c r="A2865" s="1" t="s">
        <v>234</v>
      </c>
      <c r="B2865" s="1" t="s">
        <v>13</v>
      </c>
      <c r="C2865" s="2">
        <v>43672</v>
      </c>
      <c r="D2865" s="1" t="s">
        <v>140</v>
      </c>
      <c r="E2865" s="1"/>
      <c r="F2865" s="1" t="s">
        <v>2052</v>
      </c>
      <c r="G2865" s="3">
        <v>625</v>
      </c>
      <c r="H2865" s="3"/>
      <c r="I2865" s="1" t="s">
        <v>87</v>
      </c>
      <c r="J2865" s="1" t="s">
        <v>116</v>
      </c>
      <c r="K2865" s="1" t="s">
        <v>84</v>
      </c>
      <c r="L2865" s="1" t="s">
        <v>300</v>
      </c>
    </row>
    <row r="2866" spans="1:12" x14ac:dyDescent="0.2">
      <c r="A2866" s="1" t="s">
        <v>234</v>
      </c>
      <c r="B2866" s="1" t="s">
        <v>13</v>
      </c>
      <c r="C2866" s="2">
        <v>43672</v>
      </c>
      <c r="D2866" s="1" t="s">
        <v>140</v>
      </c>
      <c r="E2866" s="1"/>
      <c r="F2866" s="1" t="s">
        <v>2070</v>
      </c>
      <c r="G2866" s="3">
        <v>926.17</v>
      </c>
      <c r="H2866" s="3"/>
      <c r="I2866" s="1" t="s">
        <v>83</v>
      </c>
      <c r="J2866" s="1" t="s">
        <v>176</v>
      </c>
      <c r="K2866" s="1" t="s">
        <v>12</v>
      </c>
      <c r="L2866" s="1" t="s">
        <v>347</v>
      </c>
    </row>
    <row r="2867" spans="1:12" x14ac:dyDescent="0.2">
      <c r="A2867" s="1" t="s">
        <v>234</v>
      </c>
      <c r="B2867" s="1" t="s">
        <v>13</v>
      </c>
      <c r="C2867" s="2">
        <v>43672</v>
      </c>
      <c r="D2867" s="1" t="s">
        <v>140</v>
      </c>
      <c r="E2867" s="1"/>
      <c r="F2867" s="1" t="s">
        <v>2071</v>
      </c>
      <c r="G2867" s="3">
        <v>1078.96</v>
      </c>
      <c r="H2867" s="3"/>
      <c r="I2867" s="1" t="s">
        <v>119</v>
      </c>
      <c r="J2867" s="1" t="s">
        <v>86</v>
      </c>
      <c r="K2867" s="1" t="s">
        <v>12</v>
      </c>
      <c r="L2867" s="1" t="s">
        <v>382</v>
      </c>
    </row>
    <row r="2868" spans="1:12" x14ac:dyDescent="0.2">
      <c r="A2868" s="1" t="s">
        <v>234</v>
      </c>
      <c r="B2868" s="1" t="s">
        <v>13</v>
      </c>
      <c r="C2868" s="2">
        <v>43672</v>
      </c>
      <c r="D2868" s="1" t="s">
        <v>140</v>
      </c>
      <c r="E2868" s="1"/>
      <c r="F2868" s="1" t="s">
        <v>2031</v>
      </c>
      <c r="G2868" s="3">
        <v>58.06</v>
      </c>
      <c r="H2868" s="3"/>
      <c r="I2868" s="1" t="s">
        <v>108</v>
      </c>
      <c r="J2868" s="1" t="s">
        <v>117</v>
      </c>
      <c r="K2868" s="1" t="s">
        <v>84</v>
      </c>
      <c r="L2868" s="1" t="s">
        <v>306</v>
      </c>
    </row>
    <row r="2869" spans="1:12" x14ac:dyDescent="0.2">
      <c r="A2869" s="1" t="s">
        <v>234</v>
      </c>
      <c r="B2869" s="1" t="s">
        <v>13</v>
      </c>
      <c r="C2869" s="2">
        <v>43672</v>
      </c>
      <c r="D2869" s="1" t="s">
        <v>140</v>
      </c>
      <c r="E2869" s="1"/>
      <c r="F2869" s="1" t="s">
        <v>2072</v>
      </c>
      <c r="G2869" s="3">
        <v>1599.79</v>
      </c>
      <c r="H2869" s="3"/>
      <c r="I2869" s="1" t="s">
        <v>83</v>
      </c>
      <c r="J2869" s="1" t="s">
        <v>243</v>
      </c>
      <c r="K2869" s="1" t="s">
        <v>12</v>
      </c>
      <c r="L2869" s="1" t="s">
        <v>57</v>
      </c>
    </row>
    <row r="2870" spans="1:12" x14ac:dyDescent="0.2">
      <c r="A2870" s="1" t="s">
        <v>234</v>
      </c>
      <c r="B2870" s="1" t="s">
        <v>13</v>
      </c>
      <c r="C2870" s="2">
        <v>43672</v>
      </c>
      <c r="D2870" s="1" t="s">
        <v>140</v>
      </c>
      <c r="E2870" s="1"/>
      <c r="F2870" s="1" t="s">
        <v>2073</v>
      </c>
      <c r="G2870" s="3">
        <v>71.33</v>
      </c>
      <c r="H2870" s="3"/>
      <c r="I2870" s="1" t="s">
        <v>85</v>
      </c>
      <c r="J2870" s="1" t="s">
        <v>125</v>
      </c>
      <c r="K2870" s="1" t="s">
        <v>84</v>
      </c>
      <c r="L2870" s="1" t="s">
        <v>409</v>
      </c>
    </row>
    <row r="2871" spans="1:12" x14ac:dyDescent="0.2">
      <c r="A2871" s="1" t="s">
        <v>234</v>
      </c>
      <c r="B2871" s="1" t="s">
        <v>13</v>
      </c>
      <c r="C2871" s="2">
        <v>43672</v>
      </c>
      <c r="D2871" s="1" t="s">
        <v>140</v>
      </c>
      <c r="E2871" s="1"/>
      <c r="F2871" s="1" t="s">
        <v>2069</v>
      </c>
      <c r="G2871" s="3">
        <v>85.38</v>
      </c>
      <c r="H2871" s="3"/>
      <c r="I2871" s="1" t="s">
        <v>106</v>
      </c>
      <c r="J2871" s="1" t="s">
        <v>121</v>
      </c>
      <c r="K2871" s="1" t="s">
        <v>84</v>
      </c>
      <c r="L2871" s="1" t="s">
        <v>26</v>
      </c>
    </row>
    <row r="2872" spans="1:12" x14ac:dyDescent="0.2">
      <c r="A2872" s="1" t="s">
        <v>234</v>
      </c>
      <c r="B2872" s="1" t="s">
        <v>13</v>
      </c>
      <c r="C2872" s="2">
        <v>43672</v>
      </c>
      <c r="D2872" s="1" t="s">
        <v>140</v>
      </c>
      <c r="E2872" s="1"/>
      <c r="F2872" s="1" t="s">
        <v>2074</v>
      </c>
      <c r="G2872" s="3">
        <v>1274.0999999999999</v>
      </c>
      <c r="H2872" s="3"/>
      <c r="I2872" s="1" t="s">
        <v>83</v>
      </c>
      <c r="J2872" s="1" t="s">
        <v>176</v>
      </c>
      <c r="K2872" s="1" t="s">
        <v>12</v>
      </c>
      <c r="L2872" s="1" t="s">
        <v>405</v>
      </c>
    </row>
    <row r="2873" spans="1:12" x14ac:dyDescent="0.2">
      <c r="A2873" s="1" t="s">
        <v>234</v>
      </c>
      <c r="B2873" s="1" t="s">
        <v>13</v>
      </c>
      <c r="C2873" s="2">
        <v>43672</v>
      </c>
      <c r="D2873" s="1" t="s">
        <v>140</v>
      </c>
      <c r="E2873" s="1"/>
      <c r="F2873" s="1" t="s">
        <v>2075</v>
      </c>
      <c r="G2873" s="3">
        <v>1060.3699999999999</v>
      </c>
      <c r="H2873" s="3"/>
      <c r="I2873" s="1" t="s">
        <v>120</v>
      </c>
      <c r="J2873" s="1" t="s">
        <v>171</v>
      </c>
      <c r="K2873" s="1" t="s">
        <v>12</v>
      </c>
      <c r="L2873" s="1" t="s">
        <v>19</v>
      </c>
    </row>
    <row r="2874" spans="1:12" x14ac:dyDescent="0.2">
      <c r="A2874" s="1" t="s">
        <v>234</v>
      </c>
      <c r="B2874" s="1" t="s">
        <v>13</v>
      </c>
      <c r="C2874" s="2">
        <v>43672</v>
      </c>
      <c r="D2874" s="1" t="s">
        <v>140</v>
      </c>
      <c r="E2874" s="1"/>
      <c r="F2874" s="1" t="s">
        <v>2076</v>
      </c>
      <c r="G2874" s="3">
        <v>906.63</v>
      </c>
      <c r="H2874" s="3"/>
      <c r="I2874" s="1" t="s">
        <v>120</v>
      </c>
      <c r="J2874" s="1" t="s">
        <v>171</v>
      </c>
      <c r="K2874" s="1" t="s">
        <v>12</v>
      </c>
      <c r="L2874" s="1" t="s">
        <v>418</v>
      </c>
    </row>
    <row r="2875" spans="1:12" x14ac:dyDescent="0.2">
      <c r="A2875" s="1" t="s">
        <v>234</v>
      </c>
      <c r="B2875" s="1" t="s">
        <v>13</v>
      </c>
      <c r="C2875" s="2">
        <v>43672</v>
      </c>
      <c r="D2875" s="1" t="s">
        <v>140</v>
      </c>
      <c r="E2875" s="1"/>
      <c r="F2875" s="1" t="s">
        <v>2077</v>
      </c>
      <c r="G2875" s="3">
        <v>157.72</v>
      </c>
      <c r="H2875" s="3"/>
      <c r="I2875" s="1" t="s">
        <v>120</v>
      </c>
      <c r="J2875" s="1" t="s">
        <v>171</v>
      </c>
      <c r="K2875" s="1" t="s">
        <v>12</v>
      </c>
      <c r="L2875" s="1" t="s">
        <v>68</v>
      </c>
    </row>
    <row r="2876" spans="1:12" x14ac:dyDescent="0.2">
      <c r="A2876" s="1" t="s">
        <v>234</v>
      </c>
      <c r="B2876" s="1" t="s">
        <v>13</v>
      </c>
      <c r="C2876" s="2">
        <v>43672</v>
      </c>
      <c r="D2876" s="1" t="s">
        <v>140</v>
      </c>
      <c r="E2876" s="1"/>
      <c r="F2876" s="1" t="s">
        <v>2072</v>
      </c>
      <c r="G2876" s="3">
        <v>88.87</v>
      </c>
      <c r="H2876" s="3"/>
      <c r="I2876" s="1" t="s">
        <v>83</v>
      </c>
      <c r="J2876" s="1" t="s">
        <v>301</v>
      </c>
      <c r="K2876" s="1" t="s">
        <v>12</v>
      </c>
      <c r="L2876" s="1" t="s">
        <v>57</v>
      </c>
    </row>
    <row r="2877" spans="1:12" x14ac:dyDescent="0.2">
      <c r="A2877" s="1" t="s">
        <v>234</v>
      </c>
      <c r="B2877" s="1" t="s">
        <v>13</v>
      </c>
      <c r="C2877" s="2">
        <v>43672</v>
      </c>
      <c r="D2877" s="1" t="s">
        <v>140</v>
      </c>
      <c r="E2877" s="1"/>
      <c r="F2877" s="1" t="s">
        <v>2034</v>
      </c>
      <c r="G2877" s="3">
        <v>808.12</v>
      </c>
      <c r="H2877" s="3"/>
      <c r="I2877" s="1" t="s">
        <v>83</v>
      </c>
      <c r="J2877" s="1" t="s">
        <v>676</v>
      </c>
      <c r="K2877" s="1" t="s">
        <v>12</v>
      </c>
      <c r="L2877" s="1" t="s">
        <v>64</v>
      </c>
    </row>
    <row r="2878" spans="1:12" x14ac:dyDescent="0.2">
      <c r="A2878" s="1" t="s">
        <v>234</v>
      </c>
      <c r="B2878" s="1" t="s">
        <v>13</v>
      </c>
      <c r="C2878" s="2">
        <v>43672</v>
      </c>
      <c r="D2878" s="1" t="s">
        <v>140</v>
      </c>
      <c r="E2878" s="1"/>
      <c r="F2878" s="1" t="s">
        <v>2031</v>
      </c>
      <c r="G2878" s="3">
        <v>386.84</v>
      </c>
      <c r="H2878" s="3"/>
      <c r="I2878" s="1" t="s">
        <v>119</v>
      </c>
      <c r="J2878" s="1" t="s">
        <v>86</v>
      </c>
      <c r="K2878" s="1" t="s">
        <v>84</v>
      </c>
      <c r="L2878" s="1" t="s">
        <v>306</v>
      </c>
    </row>
    <row r="2879" spans="1:12" x14ac:dyDescent="0.2">
      <c r="A2879" s="1" t="s">
        <v>234</v>
      </c>
      <c r="B2879" s="1" t="s">
        <v>13</v>
      </c>
      <c r="C2879" s="2">
        <v>43672</v>
      </c>
      <c r="D2879" s="1" t="s">
        <v>140</v>
      </c>
      <c r="E2879" s="1"/>
      <c r="F2879" s="1" t="s">
        <v>2078</v>
      </c>
      <c r="G2879" s="3">
        <v>1077.3</v>
      </c>
      <c r="H2879" s="3"/>
      <c r="I2879" s="1" t="s">
        <v>119</v>
      </c>
      <c r="J2879" s="1" t="s">
        <v>86</v>
      </c>
      <c r="K2879" s="1" t="s">
        <v>12</v>
      </c>
      <c r="L2879" s="1" t="s">
        <v>451</v>
      </c>
    </row>
    <row r="2880" spans="1:12" x14ac:dyDescent="0.2">
      <c r="A2880" s="1" t="s">
        <v>234</v>
      </c>
      <c r="B2880" s="1" t="s">
        <v>13</v>
      </c>
      <c r="C2880" s="2">
        <v>43672</v>
      </c>
      <c r="D2880" s="1" t="s">
        <v>140</v>
      </c>
      <c r="E2880" s="1"/>
      <c r="F2880" s="1" t="s">
        <v>2020</v>
      </c>
      <c r="G2880" s="3">
        <v>24.86</v>
      </c>
      <c r="H2880" s="3"/>
      <c r="I2880" s="1" t="s">
        <v>106</v>
      </c>
      <c r="J2880" s="1" t="s">
        <v>121</v>
      </c>
      <c r="K2880" s="1" t="s">
        <v>12</v>
      </c>
      <c r="L2880" s="1" t="s">
        <v>79</v>
      </c>
    </row>
    <row r="2881" spans="1:12" x14ac:dyDescent="0.2">
      <c r="A2881" s="1" t="s">
        <v>234</v>
      </c>
      <c r="B2881" s="1" t="s">
        <v>13</v>
      </c>
      <c r="C2881" s="2">
        <v>43672</v>
      </c>
      <c r="D2881" s="1" t="s">
        <v>140</v>
      </c>
      <c r="E2881" s="1"/>
      <c r="F2881" s="1" t="s">
        <v>2058</v>
      </c>
      <c r="G2881" s="3">
        <v>280.38</v>
      </c>
      <c r="H2881" s="3"/>
      <c r="I2881" s="1" t="s">
        <v>83</v>
      </c>
      <c r="J2881" s="1" t="s">
        <v>391</v>
      </c>
      <c r="K2881" s="1" t="s">
        <v>12</v>
      </c>
      <c r="L2881" s="1" t="s">
        <v>17</v>
      </c>
    </row>
    <row r="2882" spans="1:12" x14ac:dyDescent="0.2">
      <c r="A2882" s="1" t="s">
        <v>234</v>
      </c>
      <c r="B2882" s="1" t="s">
        <v>13</v>
      </c>
      <c r="C2882" s="2">
        <v>43672</v>
      </c>
      <c r="D2882" s="1" t="s">
        <v>140</v>
      </c>
      <c r="E2882" s="1"/>
      <c r="F2882" s="1" t="s">
        <v>2079</v>
      </c>
      <c r="G2882" s="3">
        <v>490</v>
      </c>
      <c r="H2882" s="3"/>
      <c r="I2882" s="1" t="s">
        <v>119</v>
      </c>
      <c r="J2882" s="1" t="s">
        <v>86</v>
      </c>
      <c r="K2882" s="1" t="s">
        <v>12</v>
      </c>
      <c r="L2882" s="1" t="s">
        <v>82</v>
      </c>
    </row>
    <row r="2883" spans="1:12" x14ac:dyDescent="0.2">
      <c r="A2883" s="1" t="s">
        <v>234</v>
      </c>
      <c r="B2883" s="1" t="s">
        <v>13</v>
      </c>
      <c r="C2883" s="2">
        <v>43672</v>
      </c>
      <c r="D2883" s="1" t="s">
        <v>140</v>
      </c>
      <c r="E2883" s="1"/>
      <c r="F2883" s="1" t="s">
        <v>2080</v>
      </c>
      <c r="G2883" s="3">
        <v>705</v>
      </c>
      <c r="H2883" s="3"/>
      <c r="I2883" s="1" t="s">
        <v>119</v>
      </c>
      <c r="J2883" s="1" t="s">
        <v>86</v>
      </c>
      <c r="K2883" s="1" t="s">
        <v>12</v>
      </c>
      <c r="L2883" s="1" t="s">
        <v>449</v>
      </c>
    </row>
    <row r="2884" spans="1:12" x14ac:dyDescent="0.2">
      <c r="A2884" s="1" t="s">
        <v>234</v>
      </c>
      <c r="B2884" s="1" t="s">
        <v>13</v>
      </c>
      <c r="C2884" s="2">
        <v>43672</v>
      </c>
      <c r="D2884" s="1" t="s">
        <v>140</v>
      </c>
      <c r="E2884" s="1"/>
      <c r="F2884" s="1" t="s">
        <v>2038</v>
      </c>
      <c r="G2884" s="3">
        <v>200.86</v>
      </c>
      <c r="H2884" s="3"/>
      <c r="I2884" s="1" t="s">
        <v>185</v>
      </c>
      <c r="J2884" s="1" t="s">
        <v>126</v>
      </c>
      <c r="K2884" s="1" t="s">
        <v>12</v>
      </c>
      <c r="L2884" s="1" t="s">
        <v>311</v>
      </c>
    </row>
    <row r="2885" spans="1:12" x14ac:dyDescent="0.2">
      <c r="A2885" s="1" t="s">
        <v>234</v>
      </c>
      <c r="B2885" s="1" t="s">
        <v>13</v>
      </c>
      <c r="C2885" s="2">
        <v>43672</v>
      </c>
      <c r="D2885" s="1" t="s">
        <v>140</v>
      </c>
      <c r="E2885" s="1"/>
      <c r="F2885" s="1" t="s">
        <v>2081</v>
      </c>
      <c r="G2885" s="3">
        <v>1104.29</v>
      </c>
      <c r="H2885" s="3"/>
      <c r="I2885" s="1" t="s">
        <v>83</v>
      </c>
      <c r="J2885" s="1" t="s">
        <v>176</v>
      </c>
      <c r="K2885" s="1" t="s">
        <v>12</v>
      </c>
      <c r="L2885" s="1" t="s">
        <v>345</v>
      </c>
    </row>
    <row r="2886" spans="1:12" x14ac:dyDescent="0.2">
      <c r="A2886" s="1" t="s">
        <v>234</v>
      </c>
      <c r="B2886" s="1" t="s">
        <v>13</v>
      </c>
      <c r="C2886" s="2">
        <v>43672</v>
      </c>
      <c r="D2886" s="1" t="s">
        <v>140</v>
      </c>
      <c r="E2886" s="1"/>
      <c r="F2886" s="1" t="s">
        <v>2082</v>
      </c>
      <c r="G2886" s="3">
        <v>477.5</v>
      </c>
      <c r="H2886" s="3"/>
      <c r="I2886" s="1" t="s">
        <v>85</v>
      </c>
      <c r="J2886" s="1" t="s">
        <v>125</v>
      </c>
      <c r="K2886" s="1" t="s">
        <v>12</v>
      </c>
      <c r="L2886" s="1" t="s">
        <v>1362</v>
      </c>
    </row>
    <row r="2887" spans="1:12" x14ac:dyDescent="0.2">
      <c r="A2887" s="1" t="s">
        <v>234</v>
      </c>
      <c r="B2887" s="1" t="s">
        <v>13</v>
      </c>
      <c r="C2887" s="2">
        <v>43672</v>
      </c>
      <c r="D2887" s="1" t="s">
        <v>140</v>
      </c>
      <c r="E2887" s="1"/>
      <c r="F2887" s="1" t="s">
        <v>2027</v>
      </c>
      <c r="G2887" s="3">
        <v>52.88</v>
      </c>
      <c r="H2887" s="3"/>
      <c r="I2887" s="1" t="s">
        <v>87</v>
      </c>
      <c r="J2887" s="1" t="s">
        <v>116</v>
      </c>
      <c r="K2887" s="1" t="s">
        <v>84</v>
      </c>
      <c r="L2887" s="1" t="s">
        <v>2028</v>
      </c>
    </row>
    <row r="2888" spans="1:12" x14ac:dyDescent="0.2">
      <c r="A2888" s="1" t="s">
        <v>234</v>
      </c>
      <c r="B2888" s="1" t="s">
        <v>13</v>
      </c>
      <c r="C2888" s="2">
        <v>43672</v>
      </c>
      <c r="D2888" s="1" t="s">
        <v>140</v>
      </c>
      <c r="E2888" s="1"/>
      <c r="F2888" s="1" t="s">
        <v>2083</v>
      </c>
      <c r="G2888" s="3">
        <v>700</v>
      </c>
      <c r="H2888" s="3"/>
      <c r="I2888" s="1" t="s">
        <v>119</v>
      </c>
      <c r="J2888" s="1" t="s">
        <v>86</v>
      </c>
      <c r="K2888" s="1" t="s">
        <v>12</v>
      </c>
      <c r="L2888" s="1" t="s">
        <v>481</v>
      </c>
    </row>
    <row r="2889" spans="1:12" x14ac:dyDescent="0.2">
      <c r="A2889" s="1" t="s">
        <v>234</v>
      </c>
      <c r="B2889" s="1" t="s">
        <v>13</v>
      </c>
      <c r="C2889" s="2">
        <v>43672</v>
      </c>
      <c r="D2889" s="1" t="s">
        <v>140</v>
      </c>
      <c r="E2889" s="1"/>
      <c r="F2889" s="1" t="s">
        <v>2069</v>
      </c>
      <c r="G2889" s="3">
        <v>432.69</v>
      </c>
      <c r="H2889" s="3"/>
      <c r="I2889" s="1" t="s">
        <v>123</v>
      </c>
      <c r="J2889" s="1" t="s">
        <v>124</v>
      </c>
      <c r="K2889" s="1" t="s">
        <v>84</v>
      </c>
      <c r="L2889" s="1" t="s">
        <v>26</v>
      </c>
    </row>
    <row r="2890" spans="1:12" x14ac:dyDescent="0.2">
      <c r="A2890" s="1" t="s">
        <v>234</v>
      </c>
      <c r="B2890" s="1" t="s">
        <v>13</v>
      </c>
      <c r="C2890" s="2">
        <v>43672</v>
      </c>
      <c r="D2890" s="1" t="s">
        <v>140</v>
      </c>
      <c r="E2890" s="1"/>
      <c r="F2890" s="1" t="s">
        <v>2084</v>
      </c>
      <c r="G2890" s="3">
        <v>2184.14</v>
      </c>
      <c r="H2890" s="3"/>
      <c r="I2890" s="1" t="s">
        <v>83</v>
      </c>
      <c r="J2890" s="1" t="s">
        <v>176</v>
      </c>
      <c r="K2890" s="1" t="s">
        <v>12</v>
      </c>
      <c r="L2890" s="1" t="s">
        <v>47</v>
      </c>
    </row>
    <row r="2891" spans="1:12" x14ac:dyDescent="0.2">
      <c r="A2891" s="1" t="s">
        <v>234</v>
      </c>
      <c r="B2891" s="1" t="s">
        <v>13</v>
      </c>
      <c r="C2891" s="2">
        <v>43672</v>
      </c>
      <c r="D2891" s="1" t="s">
        <v>140</v>
      </c>
      <c r="E2891" s="1"/>
      <c r="F2891" s="1" t="s">
        <v>2073</v>
      </c>
      <c r="G2891" s="3">
        <v>194.19</v>
      </c>
      <c r="H2891" s="3"/>
      <c r="I2891" s="1" t="s">
        <v>119</v>
      </c>
      <c r="J2891" s="1" t="s">
        <v>86</v>
      </c>
      <c r="K2891" s="1" t="s">
        <v>84</v>
      </c>
      <c r="L2891" s="1" t="s">
        <v>409</v>
      </c>
    </row>
    <row r="2892" spans="1:12" x14ac:dyDescent="0.2">
      <c r="A2892" s="1" t="s">
        <v>234</v>
      </c>
      <c r="B2892" s="1" t="s">
        <v>13</v>
      </c>
      <c r="C2892" s="2">
        <v>43672</v>
      </c>
      <c r="D2892" s="1" t="s">
        <v>140</v>
      </c>
      <c r="E2892" s="1"/>
      <c r="F2892" s="1" t="s">
        <v>2017</v>
      </c>
      <c r="G2892" s="3">
        <v>615.38</v>
      </c>
      <c r="H2892" s="3"/>
      <c r="I2892" s="1" t="s">
        <v>106</v>
      </c>
      <c r="J2892" s="1" t="s">
        <v>107</v>
      </c>
      <c r="K2892" s="1" t="s">
        <v>12</v>
      </c>
      <c r="L2892" s="1" t="s">
        <v>25</v>
      </c>
    </row>
    <row r="2893" spans="1:12" x14ac:dyDescent="0.2">
      <c r="A2893" s="1" t="s">
        <v>234</v>
      </c>
      <c r="B2893" s="1" t="s">
        <v>13</v>
      </c>
      <c r="C2893" s="2">
        <v>43672</v>
      </c>
      <c r="D2893" s="1" t="s">
        <v>140</v>
      </c>
      <c r="E2893" s="1"/>
      <c r="F2893" s="1" t="s">
        <v>2085</v>
      </c>
      <c r="G2893" s="3">
        <v>852.74</v>
      </c>
      <c r="H2893" s="3"/>
      <c r="I2893" s="1" t="s">
        <v>120</v>
      </c>
      <c r="J2893" s="1" t="s">
        <v>171</v>
      </c>
      <c r="K2893" s="1" t="s">
        <v>12</v>
      </c>
      <c r="L2893" s="1" t="s">
        <v>110</v>
      </c>
    </row>
    <row r="2894" spans="1:12" x14ac:dyDescent="0.2">
      <c r="A2894" s="1" t="s">
        <v>234</v>
      </c>
      <c r="B2894" s="1" t="s">
        <v>13</v>
      </c>
      <c r="C2894" s="2">
        <v>43672</v>
      </c>
      <c r="D2894" s="1" t="s">
        <v>140</v>
      </c>
      <c r="E2894" s="1"/>
      <c r="F2894" s="1" t="s">
        <v>2086</v>
      </c>
      <c r="G2894" s="3">
        <v>820.25</v>
      </c>
      <c r="H2894" s="3"/>
      <c r="I2894" s="1" t="s">
        <v>119</v>
      </c>
      <c r="J2894" s="1" t="s">
        <v>86</v>
      </c>
      <c r="K2894" s="1" t="s">
        <v>12</v>
      </c>
      <c r="L2894" s="1" t="s">
        <v>380</v>
      </c>
    </row>
    <row r="2895" spans="1:12" x14ac:dyDescent="0.2">
      <c r="A2895" s="1" t="s">
        <v>234</v>
      </c>
      <c r="B2895" s="1" t="s">
        <v>13</v>
      </c>
      <c r="C2895" s="2">
        <v>43672</v>
      </c>
      <c r="D2895" s="1" t="s">
        <v>140</v>
      </c>
      <c r="E2895" s="1"/>
      <c r="F2895" s="1" t="s">
        <v>2031</v>
      </c>
      <c r="G2895" s="3">
        <v>58.26</v>
      </c>
      <c r="H2895" s="3"/>
      <c r="I2895" s="1" t="s">
        <v>106</v>
      </c>
      <c r="J2895" s="1" t="s">
        <v>121</v>
      </c>
      <c r="K2895" s="1" t="s">
        <v>84</v>
      </c>
      <c r="L2895" s="1" t="s">
        <v>306</v>
      </c>
    </row>
    <row r="2896" spans="1:12" x14ac:dyDescent="0.2">
      <c r="A2896" s="1" t="s">
        <v>234</v>
      </c>
      <c r="B2896" s="1" t="s">
        <v>13</v>
      </c>
      <c r="C2896" s="2">
        <v>43672</v>
      </c>
      <c r="D2896" s="1" t="s">
        <v>140</v>
      </c>
      <c r="E2896" s="1"/>
      <c r="F2896" s="1" t="s">
        <v>2087</v>
      </c>
      <c r="G2896" s="3">
        <v>1316.79</v>
      </c>
      <c r="H2896" s="3"/>
      <c r="I2896" s="1" t="s">
        <v>119</v>
      </c>
      <c r="J2896" s="1" t="s">
        <v>86</v>
      </c>
      <c r="K2896" s="1" t="s">
        <v>12</v>
      </c>
      <c r="L2896" s="1" t="s">
        <v>78</v>
      </c>
    </row>
    <row r="2897" spans="1:12" x14ac:dyDescent="0.2">
      <c r="A2897" s="1" t="s">
        <v>234</v>
      </c>
      <c r="B2897" s="1" t="s">
        <v>13</v>
      </c>
      <c r="C2897" s="2">
        <v>43672</v>
      </c>
      <c r="D2897" s="1" t="s">
        <v>140</v>
      </c>
      <c r="E2897" s="1"/>
      <c r="F2897" s="1" t="s">
        <v>2088</v>
      </c>
      <c r="G2897" s="3">
        <v>1317.08</v>
      </c>
      <c r="H2897" s="3"/>
      <c r="I2897" s="1" t="s">
        <v>106</v>
      </c>
      <c r="J2897" s="1" t="s">
        <v>121</v>
      </c>
      <c r="K2897" s="1" t="s">
        <v>12</v>
      </c>
      <c r="L2897" s="1" t="s">
        <v>18</v>
      </c>
    </row>
    <row r="2898" spans="1:12" x14ac:dyDescent="0.2">
      <c r="A2898" s="1" t="s">
        <v>234</v>
      </c>
      <c r="B2898" s="1" t="s">
        <v>13</v>
      </c>
      <c r="C2898" s="2">
        <v>43672</v>
      </c>
      <c r="D2898" s="1" t="s">
        <v>140</v>
      </c>
      <c r="E2898" s="1"/>
      <c r="F2898" s="1" t="s">
        <v>2089</v>
      </c>
      <c r="G2898" s="3">
        <v>1132</v>
      </c>
      <c r="H2898" s="3"/>
      <c r="I2898" s="1" t="s">
        <v>83</v>
      </c>
      <c r="J2898" s="1" t="s">
        <v>176</v>
      </c>
      <c r="K2898" s="1" t="s">
        <v>12</v>
      </c>
      <c r="L2898" s="1" t="s">
        <v>421</v>
      </c>
    </row>
    <row r="2899" spans="1:12" x14ac:dyDescent="0.2">
      <c r="A2899" s="1" t="s">
        <v>234</v>
      </c>
      <c r="B2899" s="1" t="s">
        <v>13</v>
      </c>
      <c r="C2899" s="2">
        <v>43672</v>
      </c>
      <c r="D2899" s="1" t="s">
        <v>140</v>
      </c>
      <c r="E2899" s="1"/>
      <c r="F2899" s="1" t="s">
        <v>2090</v>
      </c>
      <c r="G2899" s="3">
        <v>2000.82</v>
      </c>
      <c r="H2899" s="3"/>
      <c r="I2899" s="1" t="s">
        <v>120</v>
      </c>
      <c r="J2899" s="1" t="s">
        <v>171</v>
      </c>
      <c r="K2899" s="1" t="s">
        <v>12</v>
      </c>
      <c r="L2899" s="1" t="s">
        <v>43</v>
      </c>
    </row>
    <row r="2900" spans="1:12" x14ac:dyDescent="0.2">
      <c r="A2900" s="1" t="s">
        <v>234</v>
      </c>
      <c r="B2900" s="1" t="s">
        <v>13</v>
      </c>
      <c r="C2900" s="2">
        <v>43672</v>
      </c>
      <c r="D2900" s="1" t="s">
        <v>140</v>
      </c>
      <c r="E2900" s="1"/>
      <c r="F2900" s="1" t="s">
        <v>2036</v>
      </c>
      <c r="G2900" s="3">
        <v>144.22999999999999</v>
      </c>
      <c r="H2900" s="3"/>
      <c r="I2900" s="1" t="s">
        <v>123</v>
      </c>
      <c r="J2900" s="1" t="s">
        <v>124</v>
      </c>
      <c r="K2900" s="1" t="s">
        <v>84</v>
      </c>
      <c r="L2900" s="1" t="s">
        <v>104</v>
      </c>
    </row>
    <row r="2901" spans="1:12" x14ac:dyDescent="0.2">
      <c r="A2901" s="1" t="s">
        <v>234</v>
      </c>
      <c r="B2901" s="1" t="s">
        <v>13</v>
      </c>
      <c r="C2901" s="2">
        <v>43672</v>
      </c>
      <c r="D2901" s="1" t="s">
        <v>140</v>
      </c>
      <c r="E2901" s="1"/>
      <c r="F2901" s="1" t="s">
        <v>2091</v>
      </c>
      <c r="G2901" s="3">
        <v>1197.4000000000001</v>
      </c>
      <c r="H2901" s="3"/>
      <c r="I2901" s="1" t="s">
        <v>119</v>
      </c>
      <c r="J2901" s="1" t="s">
        <v>86</v>
      </c>
      <c r="K2901" s="1" t="s">
        <v>12</v>
      </c>
      <c r="L2901" s="1" t="s">
        <v>52</v>
      </c>
    </row>
    <row r="2902" spans="1:12" x14ac:dyDescent="0.2">
      <c r="A2902" s="1" t="s">
        <v>234</v>
      </c>
      <c r="B2902" s="1" t="s">
        <v>13</v>
      </c>
      <c r="C2902" s="2">
        <v>43672</v>
      </c>
      <c r="D2902" s="1" t="s">
        <v>140</v>
      </c>
      <c r="E2902" s="1"/>
      <c r="F2902" s="1" t="s">
        <v>2077</v>
      </c>
      <c r="G2902" s="3">
        <v>280.39</v>
      </c>
      <c r="H2902" s="3"/>
      <c r="I2902" s="1" t="s">
        <v>119</v>
      </c>
      <c r="J2902" s="1" t="s">
        <v>86</v>
      </c>
      <c r="K2902" s="1" t="s">
        <v>12</v>
      </c>
      <c r="L2902" s="1" t="s">
        <v>68</v>
      </c>
    </row>
    <row r="2903" spans="1:12" x14ac:dyDescent="0.2">
      <c r="A2903" s="1" t="s">
        <v>234</v>
      </c>
      <c r="B2903" s="1" t="s">
        <v>13</v>
      </c>
      <c r="C2903" s="2">
        <v>43672</v>
      </c>
      <c r="D2903" s="1" t="s">
        <v>140</v>
      </c>
      <c r="E2903" s="1"/>
      <c r="F2903" s="1" t="s">
        <v>2092</v>
      </c>
      <c r="G2903" s="3">
        <v>1379.97</v>
      </c>
      <c r="H2903" s="3"/>
      <c r="I2903" s="1" t="s">
        <v>106</v>
      </c>
      <c r="J2903" s="1" t="s">
        <v>122</v>
      </c>
      <c r="K2903" s="1" t="s">
        <v>12</v>
      </c>
      <c r="L2903" s="1" t="s">
        <v>27</v>
      </c>
    </row>
    <row r="2904" spans="1:12" x14ac:dyDescent="0.2">
      <c r="A2904" s="1" t="s">
        <v>234</v>
      </c>
      <c r="B2904" s="1" t="s">
        <v>13</v>
      </c>
      <c r="C2904" s="2">
        <v>43672</v>
      </c>
      <c r="D2904" s="1" t="s">
        <v>140</v>
      </c>
      <c r="E2904" s="1"/>
      <c r="F2904" s="1" t="s">
        <v>2023</v>
      </c>
      <c r="G2904" s="3">
        <v>491.19</v>
      </c>
      <c r="H2904" s="3"/>
      <c r="I2904" s="1" t="s">
        <v>87</v>
      </c>
      <c r="J2904" s="1" t="s">
        <v>116</v>
      </c>
      <c r="K2904" s="1" t="s">
        <v>12</v>
      </c>
      <c r="L2904" s="1" t="s">
        <v>77</v>
      </c>
    </row>
    <row r="2905" spans="1:12" x14ac:dyDescent="0.2">
      <c r="A2905" s="1" t="s">
        <v>234</v>
      </c>
      <c r="B2905" s="1" t="s">
        <v>13</v>
      </c>
      <c r="C2905" s="2">
        <v>43672</v>
      </c>
      <c r="D2905" s="1" t="s">
        <v>140</v>
      </c>
      <c r="E2905" s="1"/>
      <c r="F2905" s="1" t="s">
        <v>2022</v>
      </c>
      <c r="G2905" s="3">
        <v>276.66000000000003</v>
      </c>
      <c r="H2905" s="3"/>
      <c r="I2905" s="1" t="s">
        <v>87</v>
      </c>
      <c r="J2905" s="1" t="s">
        <v>253</v>
      </c>
      <c r="K2905" s="1" t="s">
        <v>84</v>
      </c>
      <c r="L2905" s="1" t="s">
        <v>241</v>
      </c>
    </row>
    <row r="2906" spans="1:12" x14ac:dyDescent="0.2">
      <c r="A2906" s="1" t="s">
        <v>234</v>
      </c>
      <c r="B2906" s="1" t="s">
        <v>13</v>
      </c>
      <c r="C2906" s="2">
        <v>43672</v>
      </c>
      <c r="D2906" s="1" t="s">
        <v>140</v>
      </c>
      <c r="E2906" s="1"/>
      <c r="F2906" s="1" t="s">
        <v>2048</v>
      </c>
      <c r="G2906" s="3">
        <v>822.56</v>
      </c>
      <c r="H2906" s="3"/>
      <c r="I2906" s="1" t="s">
        <v>83</v>
      </c>
      <c r="J2906" s="1" t="s">
        <v>176</v>
      </c>
      <c r="K2906" s="1" t="s">
        <v>12</v>
      </c>
      <c r="L2906" s="1" t="s">
        <v>99</v>
      </c>
    </row>
    <row r="2907" spans="1:12" x14ac:dyDescent="0.2">
      <c r="A2907" s="1" t="s">
        <v>234</v>
      </c>
      <c r="B2907" s="1" t="s">
        <v>13</v>
      </c>
      <c r="C2907" s="2">
        <v>43672</v>
      </c>
      <c r="D2907" s="1" t="s">
        <v>140</v>
      </c>
      <c r="E2907" s="1"/>
      <c r="F2907" s="1" t="s">
        <v>2027</v>
      </c>
      <c r="G2907" s="3">
        <v>57.12</v>
      </c>
      <c r="H2907" s="3"/>
      <c r="I2907" s="1" t="s">
        <v>120</v>
      </c>
      <c r="J2907" s="1" t="s">
        <v>171</v>
      </c>
      <c r="K2907" s="1" t="s">
        <v>84</v>
      </c>
      <c r="L2907" s="1" t="s">
        <v>2028</v>
      </c>
    </row>
    <row r="2908" spans="1:12" x14ac:dyDescent="0.2">
      <c r="A2908" s="1" t="s">
        <v>234</v>
      </c>
      <c r="B2908" s="1" t="s">
        <v>13</v>
      </c>
      <c r="C2908" s="2">
        <v>43672</v>
      </c>
      <c r="D2908" s="1" t="s">
        <v>140</v>
      </c>
      <c r="E2908" s="1"/>
      <c r="F2908" s="1" t="s">
        <v>2093</v>
      </c>
      <c r="G2908" s="3">
        <v>851.85</v>
      </c>
      <c r="H2908" s="3"/>
      <c r="I2908" s="1" t="s">
        <v>119</v>
      </c>
      <c r="J2908" s="1" t="s">
        <v>86</v>
      </c>
      <c r="K2908" s="1" t="s">
        <v>12</v>
      </c>
      <c r="L2908" s="1" t="s">
        <v>456</v>
      </c>
    </row>
    <row r="2909" spans="1:12" x14ac:dyDescent="0.2">
      <c r="A2909" s="1" t="s">
        <v>234</v>
      </c>
      <c r="B2909" s="1" t="s">
        <v>13</v>
      </c>
      <c r="C2909" s="2">
        <v>43672</v>
      </c>
      <c r="D2909" s="1" t="s">
        <v>140</v>
      </c>
      <c r="E2909" s="1"/>
      <c r="F2909" s="1" t="s">
        <v>2036</v>
      </c>
      <c r="G2909" s="3">
        <v>504.81</v>
      </c>
      <c r="H2909" s="3"/>
      <c r="I2909" s="1" t="s">
        <v>83</v>
      </c>
      <c r="J2909" s="1" t="s">
        <v>175</v>
      </c>
      <c r="K2909" s="1" t="s">
        <v>84</v>
      </c>
      <c r="L2909" s="1" t="s">
        <v>104</v>
      </c>
    </row>
    <row r="2910" spans="1:12" x14ac:dyDescent="0.2">
      <c r="A2910" s="1" t="s">
        <v>234</v>
      </c>
      <c r="B2910" s="1" t="s">
        <v>13</v>
      </c>
      <c r="C2910" s="2">
        <v>43672</v>
      </c>
      <c r="D2910" s="1" t="s">
        <v>140</v>
      </c>
      <c r="E2910" s="1"/>
      <c r="F2910" s="1" t="s">
        <v>2018</v>
      </c>
      <c r="G2910" s="3">
        <v>500</v>
      </c>
      <c r="H2910" s="3"/>
      <c r="I2910" s="1" t="s">
        <v>87</v>
      </c>
      <c r="J2910" s="1" t="s">
        <v>116</v>
      </c>
      <c r="K2910" s="1" t="s">
        <v>84</v>
      </c>
      <c r="L2910" s="1" t="s">
        <v>29</v>
      </c>
    </row>
    <row r="2911" spans="1:12" x14ac:dyDescent="0.2">
      <c r="A2911" s="1" t="s">
        <v>234</v>
      </c>
      <c r="B2911" s="1" t="s">
        <v>13</v>
      </c>
      <c r="C2911" s="2">
        <v>43672</v>
      </c>
      <c r="D2911" s="1" t="s">
        <v>140</v>
      </c>
      <c r="E2911" s="1"/>
      <c r="F2911" s="1" t="s">
        <v>2094</v>
      </c>
      <c r="G2911" s="3">
        <v>1364.05</v>
      </c>
      <c r="H2911" s="3"/>
      <c r="I2911" s="1" t="s">
        <v>119</v>
      </c>
      <c r="J2911" s="1" t="s">
        <v>86</v>
      </c>
      <c r="K2911" s="1" t="s">
        <v>12</v>
      </c>
      <c r="L2911" s="1" t="s">
        <v>31</v>
      </c>
    </row>
    <row r="2912" spans="1:12" x14ac:dyDescent="0.2">
      <c r="A2912" s="1" t="s">
        <v>234</v>
      </c>
      <c r="B2912" s="1" t="s">
        <v>13</v>
      </c>
      <c r="C2912" s="2">
        <v>43672</v>
      </c>
      <c r="D2912" s="1" t="s">
        <v>140</v>
      </c>
      <c r="E2912" s="1"/>
      <c r="F2912" s="1" t="s">
        <v>2025</v>
      </c>
      <c r="G2912" s="3">
        <v>1211.54</v>
      </c>
      <c r="H2912" s="3"/>
      <c r="I2912" s="1" t="s">
        <v>119</v>
      </c>
      <c r="J2912" s="1" t="s">
        <v>86</v>
      </c>
      <c r="K2912" s="1" t="s">
        <v>84</v>
      </c>
      <c r="L2912" s="1" t="s">
        <v>63</v>
      </c>
    </row>
    <row r="2913" spans="1:12" x14ac:dyDescent="0.2">
      <c r="A2913" s="1" t="s">
        <v>234</v>
      </c>
      <c r="B2913" s="1" t="s">
        <v>13</v>
      </c>
      <c r="C2913" s="2">
        <v>43672</v>
      </c>
      <c r="D2913" s="1" t="s">
        <v>140</v>
      </c>
      <c r="E2913" s="1"/>
      <c r="F2913" s="1" t="s">
        <v>2095</v>
      </c>
      <c r="G2913" s="3">
        <v>931.48</v>
      </c>
      <c r="H2913" s="3"/>
      <c r="I2913" s="1" t="s">
        <v>83</v>
      </c>
      <c r="J2913" s="1" t="s">
        <v>176</v>
      </c>
      <c r="K2913" s="1" t="s">
        <v>12</v>
      </c>
      <c r="L2913" s="1" t="s">
        <v>369</v>
      </c>
    </row>
    <row r="2914" spans="1:12" x14ac:dyDescent="0.2">
      <c r="A2914" s="1" t="s">
        <v>234</v>
      </c>
      <c r="B2914" s="1" t="s">
        <v>13</v>
      </c>
      <c r="C2914" s="2">
        <v>43672</v>
      </c>
      <c r="D2914" s="1" t="s">
        <v>140</v>
      </c>
      <c r="E2914" s="1"/>
      <c r="F2914" s="1" t="s">
        <v>2035</v>
      </c>
      <c r="G2914" s="3">
        <v>301.85000000000002</v>
      </c>
      <c r="H2914" s="3"/>
      <c r="I2914" s="1" t="s">
        <v>83</v>
      </c>
      <c r="J2914" s="1" t="s">
        <v>175</v>
      </c>
      <c r="K2914" s="1" t="s">
        <v>84</v>
      </c>
      <c r="L2914" s="1" t="s">
        <v>51</v>
      </c>
    </row>
    <row r="2915" spans="1:12" x14ac:dyDescent="0.2">
      <c r="A2915" s="1" t="s">
        <v>234</v>
      </c>
      <c r="B2915" s="1" t="s">
        <v>13</v>
      </c>
      <c r="C2915" s="2">
        <v>43672</v>
      </c>
      <c r="D2915" s="1" t="s">
        <v>140</v>
      </c>
      <c r="E2915" s="1"/>
      <c r="F2915" s="1" t="s">
        <v>2024</v>
      </c>
      <c r="G2915" s="3">
        <v>155.12</v>
      </c>
      <c r="H2915" s="3"/>
      <c r="I2915" s="1" t="s">
        <v>106</v>
      </c>
      <c r="J2915" s="1" t="s">
        <v>122</v>
      </c>
      <c r="K2915" s="1" t="s">
        <v>12</v>
      </c>
      <c r="L2915" s="1" t="s">
        <v>1047</v>
      </c>
    </row>
    <row r="2916" spans="1:12" x14ac:dyDescent="0.2">
      <c r="A2916" s="1" t="s">
        <v>234</v>
      </c>
      <c r="B2916" s="1" t="s">
        <v>13</v>
      </c>
      <c r="C2916" s="2">
        <v>43672</v>
      </c>
      <c r="D2916" s="1" t="s">
        <v>140</v>
      </c>
      <c r="E2916" s="1"/>
      <c r="F2916" s="1" t="s">
        <v>2041</v>
      </c>
      <c r="G2916" s="3">
        <v>197.29</v>
      </c>
      <c r="H2916" s="3"/>
      <c r="I2916" s="1" t="s">
        <v>83</v>
      </c>
      <c r="J2916" s="1" t="s">
        <v>243</v>
      </c>
      <c r="K2916" s="1" t="s">
        <v>12</v>
      </c>
      <c r="L2916" s="1" t="s">
        <v>73</v>
      </c>
    </row>
    <row r="2917" spans="1:12" x14ac:dyDescent="0.2">
      <c r="A2917" s="1" t="s">
        <v>234</v>
      </c>
      <c r="B2917" s="1" t="s">
        <v>13</v>
      </c>
      <c r="C2917" s="2">
        <v>43672</v>
      </c>
      <c r="D2917" s="1" t="s">
        <v>140</v>
      </c>
      <c r="E2917" s="1"/>
      <c r="F2917" s="1" t="s">
        <v>2035</v>
      </c>
      <c r="G2917" s="3">
        <v>150.93</v>
      </c>
      <c r="H2917" s="3"/>
      <c r="I2917" s="1" t="s">
        <v>85</v>
      </c>
      <c r="J2917" s="1" t="s">
        <v>125</v>
      </c>
      <c r="K2917" s="1" t="s">
        <v>84</v>
      </c>
      <c r="L2917" s="1" t="s">
        <v>51</v>
      </c>
    </row>
    <row r="2918" spans="1:12" x14ac:dyDescent="0.2">
      <c r="A2918" s="1" t="s">
        <v>234</v>
      </c>
      <c r="B2918" s="1" t="s">
        <v>13</v>
      </c>
      <c r="C2918" s="2">
        <v>43672</v>
      </c>
      <c r="D2918" s="1" t="s">
        <v>140</v>
      </c>
      <c r="E2918" s="1"/>
      <c r="F2918" s="1" t="s">
        <v>2027</v>
      </c>
      <c r="G2918" s="3">
        <v>51.83</v>
      </c>
      <c r="H2918" s="3"/>
      <c r="I2918" s="1" t="s">
        <v>85</v>
      </c>
      <c r="J2918" s="1" t="s">
        <v>125</v>
      </c>
      <c r="K2918" s="1" t="s">
        <v>84</v>
      </c>
      <c r="L2918" s="1" t="s">
        <v>2028</v>
      </c>
    </row>
    <row r="2919" spans="1:12" x14ac:dyDescent="0.2">
      <c r="A2919" s="1" t="s">
        <v>234</v>
      </c>
      <c r="B2919" s="1" t="s">
        <v>13</v>
      </c>
      <c r="C2919" s="2">
        <v>43672</v>
      </c>
      <c r="D2919" s="1" t="s">
        <v>140</v>
      </c>
      <c r="E2919" s="1"/>
      <c r="F2919" s="1" t="s">
        <v>2021</v>
      </c>
      <c r="G2919" s="3">
        <v>328.47</v>
      </c>
      <c r="H2919" s="3"/>
      <c r="I2919" s="1" t="s">
        <v>185</v>
      </c>
      <c r="J2919" s="1" t="s">
        <v>126</v>
      </c>
      <c r="K2919" s="1" t="s">
        <v>12</v>
      </c>
      <c r="L2919" s="1" t="s">
        <v>1650</v>
      </c>
    </row>
    <row r="2920" spans="1:12" x14ac:dyDescent="0.2">
      <c r="A2920" s="1" t="s">
        <v>234</v>
      </c>
      <c r="B2920" s="1" t="s">
        <v>13</v>
      </c>
      <c r="C2920" s="2">
        <v>43672</v>
      </c>
      <c r="D2920" s="1" t="s">
        <v>140</v>
      </c>
      <c r="E2920" s="1"/>
      <c r="F2920" s="1" t="s">
        <v>2035</v>
      </c>
      <c r="G2920" s="3">
        <v>75.459999999999994</v>
      </c>
      <c r="H2920" s="3"/>
      <c r="I2920" s="1" t="s">
        <v>185</v>
      </c>
      <c r="J2920" s="1" t="s">
        <v>126</v>
      </c>
      <c r="K2920" s="1" t="s">
        <v>84</v>
      </c>
      <c r="L2920" s="1" t="s">
        <v>51</v>
      </c>
    </row>
    <row r="2921" spans="1:12" x14ac:dyDescent="0.2">
      <c r="A2921" s="1" t="s">
        <v>234</v>
      </c>
      <c r="B2921" s="1" t="s">
        <v>13</v>
      </c>
      <c r="C2921" s="2">
        <v>43672</v>
      </c>
      <c r="D2921" s="1" t="s">
        <v>140</v>
      </c>
      <c r="E2921" s="1"/>
      <c r="F2921" s="1" t="s">
        <v>2027</v>
      </c>
      <c r="G2921" s="3">
        <v>48.02</v>
      </c>
      <c r="H2921" s="3"/>
      <c r="I2921" s="1" t="s">
        <v>87</v>
      </c>
      <c r="J2921" s="1" t="s">
        <v>253</v>
      </c>
      <c r="K2921" s="1" t="s">
        <v>84</v>
      </c>
      <c r="L2921" s="1" t="s">
        <v>2028</v>
      </c>
    </row>
    <row r="2922" spans="1:12" x14ac:dyDescent="0.2">
      <c r="A2922" s="1" t="s">
        <v>234</v>
      </c>
      <c r="B2922" s="1" t="s">
        <v>13</v>
      </c>
      <c r="C2922" s="2">
        <v>43672</v>
      </c>
      <c r="D2922" s="1" t="s">
        <v>140</v>
      </c>
      <c r="E2922" s="1"/>
      <c r="F2922" s="1" t="s">
        <v>2018</v>
      </c>
      <c r="G2922" s="3">
        <v>250</v>
      </c>
      <c r="H2922" s="3"/>
      <c r="I2922" s="1" t="s">
        <v>83</v>
      </c>
      <c r="J2922" s="1" t="s">
        <v>175</v>
      </c>
      <c r="K2922" s="1" t="s">
        <v>84</v>
      </c>
      <c r="L2922" s="1" t="s">
        <v>29</v>
      </c>
    </row>
    <row r="2923" spans="1:12" x14ac:dyDescent="0.2">
      <c r="A2923" s="1" t="s">
        <v>234</v>
      </c>
      <c r="B2923" s="1" t="s">
        <v>13</v>
      </c>
      <c r="C2923" s="2">
        <v>43672</v>
      </c>
      <c r="D2923" s="1" t="s">
        <v>140</v>
      </c>
      <c r="E2923" s="1"/>
      <c r="F2923" s="1" t="s">
        <v>2015</v>
      </c>
      <c r="G2923" s="3">
        <v>115.38</v>
      </c>
      <c r="H2923" s="3"/>
      <c r="I2923" s="1" t="s">
        <v>120</v>
      </c>
      <c r="J2923" s="1" t="s">
        <v>171</v>
      </c>
      <c r="K2923" s="1" t="s">
        <v>84</v>
      </c>
      <c r="L2923" s="1" t="s">
        <v>111</v>
      </c>
    </row>
    <row r="2924" spans="1:12" x14ac:dyDescent="0.2">
      <c r="A2924" s="1" t="s">
        <v>234</v>
      </c>
      <c r="B2924" s="1" t="s">
        <v>13</v>
      </c>
      <c r="C2924" s="2">
        <v>43672</v>
      </c>
      <c r="D2924" s="1" t="s">
        <v>140</v>
      </c>
      <c r="E2924" s="1"/>
      <c r="F2924" s="1" t="s">
        <v>2096</v>
      </c>
      <c r="G2924" s="3">
        <v>533.84</v>
      </c>
      <c r="H2924" s="3"/>
      <c r="I2924" s="1" t="s">
        <v>83</v>
      </c>
      <c r="J2924" s="1" t="s">
        <v>175</v>
      </c>
      <c r="K2924" s="1" t="s">
        <v>12</v>
      </c>
      <c r="L2924" s="1" t="s">
        <v>36</v>
      </c>
    </row>
    <row r="2925" spans="1:12" x14ac:dyDescent="0.2">
      <c r="A2925" s="1" t="s">
        <v>234</v>
      </c>
      <c r="B2925" s="1" t="s">
        <v>13</v>
      </c>
      <c r="C2925" s="2">
        <v>43672</v>
      </c>
      <c r="D2925" s="1" t="s">
        <v>140</v>
      </c>
      <c r="E2925" s="1"/>
      <c r="F2925" s="1" t="s">
        <v>2097</v>
      </c>
      <c r="G2925" s="3">
        <v>950.34</v>
      </c>
      <c r="H2925" s="3"/>
      <c r="I2925" s="1" t="s">
        <v>83</v>
      </c>
      <c r="J2925" s="1" t="s">
        <v>176</v>
      </c>
      <c r="K2925" s="1" t="s">
        <v>12</v>
      </c>
      <c r="L2925" s="1" t="s">
        <v>265</v>
      </c>
    </row>
    <row r="2926" spans="1:12" x14ac:dyDescent="0.2">
      <c r="A2926" s="1" t="s">
        <v>234</v>
      </c>
      <c r="B2926" s="1" t="s">
        <v>13</v>
      </c>
      <c r="C2926" s="2">
        <v>43672</v>
      </c>
      <c r="D2926" s="1" t="s">
        <v>140</v>
      </c>
      <c r="E2926" s="1"/>
      <c r="F2926" s="1" t="s">
        <v>2096</v>
      </c>
      <c r="G2926" s="3">
        <v>533.84</v>
      </c>
      <c r="H2926" s="3"/>
      <c r="I2926" s="1" t="s">
        <v>83</v>
      </c>
      <c r="J2926" s="1" t="s">
        <v>174</v>
      </c>
      <c r="K2926" s="1" t="s">
        <v>12</v>
      </c>
      <c r="L2926" s="1" t="s">
        <v>36</v>
      </c>
    </row>
    <row r="2927" spans="1:12" x14ac:dyDescent="0.2">
      <c r="A2927" s="1" t="s">
        <v>234</v>
      </c>
      <c r="B2927" s="1" t="s">
        <v>13</v>
      </c>
      <c r="C2927" s="2">
        <v>43672</v>
      </c>
      <c r="D2927" s="1" t="s">
        <v>140</v>
      </c>
      <c r="E2927" s="1"/>
      <c r="F2927" s="1" t="s">
        <v>2098</v>
      </c>
      <c r="G2927" s="3">
        <v>524.44000000000005</v>
      </c>
      <c r="H2927" s="3"/>
      <c r="I2927" s="1" t="s">
        <v>123</v>
      </c>
      <c r="J2927" s="1" t="s">
        <v>124</v>
      </c>
      <c r="K2927" s="1" t="s">
        <v>12</v>
      </c>
      <c r="L2927" s="1" t="s">
        <v>92</v>
      </c>
    </row>
    <row r="2928" spans="1:12" x14ac:dyDescent="0.2">
      <c r="A2928" s="1" t="s">
        <v>234</v>
      </c>
      <c r="B2928" s="1" t="s">
        <v>13</v>
      </c>
      <c r="C2928" s="2">
        <v>43672</v>
      </c>
      <c r="D2928" s="1" t="s">
        <v>140</v>
      </c>
      <c r="E2928" s="1"/>
      <c r="F2928" s="1" t="s">
        <v>2024</v>
      </c>
      <c r="G2928" s="3">
        <v>155.12</v>
      </c>
      <c r="H2928" s="3"/>
      <c r="I2928" s="1" t="s">
        <v>106</v>
      </c>
      <c r="J2928" s="1" t="s">
        <v>121</v>
      </c>
      <c r="K2928" s="1" t="s">
        <v>12</v>
      </c>
      <c r="L2928" s="1" t="s">
        <v>1047</v>
      </c>
    </row>
    <row r="2929" spans="1:12" x14ac:dyDescent="0.2">
      <c r="A2929" s="1" t="s">
        <v>234</v>
      </c>
      <c r="B2929" s="1" t="s">
        <v>13</v>
      </c>
      <c r="C2929" s="2">
        <v>43672</v>
      </c>
      <c r="D2929" s="1" t="s">
        <v>140</v>
      </c>
      <c r="E2929" s="1"/>
      <c r="F2929" s="1" t="s">
        <v>2029</v>
      </c>
      <c r="G2929" s="3">
        <v>267.05</v>
      </c>
      <c r="H2929" s="3"/>
      <c r="I2929" s="1" t="s">
        <v>87</v>
      </c>
      <c r="J2929" s="1" t="s">
        <v>253</v>
      </c>
      <c r="K2929" s="1" t="s">
        <v>12</v>
      </c>
      <c r="L2929" s="1" t="s">
        <v>28</v>
      </c>
    </row>
    <row r="2930" spans="1:12" x14ac:dyDescent="0.2">
      <c r="A2930" s="1" t="s">
        <v>234</v>
      </c>
      <c r="B2930" s="1" t="s">
        <v>13</v>
      </c>
      <c r="C2930" s="2">
        <v>43672</v>
      </c>
      <c r="D2930" s="1" t="s">
        <v>140</v>
      </c>
      <c r="E2930" s="1"/>
      <c r="F2930" s="1" t="s">
        <v>2099</v>
      </c>
      <c r="G2930" s="3">
        <v>710</v>
      </c>
      <c r="H2930" s="3"/>
      <c r="I2930" s="1" t="s">
        <v>119</v>
      </c>
      <c r="J2930" s="1" t="s">
        <v>86</v>
      </c>
      <c r="K2930" s="1" t="s">
        <v>12</v>
      </c>
      <c r="L2930" s="1" t="s">
        <v>342</v>
      </c>
    </row>
    <row r="2931" spans="1:12" x14ac:dyDescent="0.2">
      <c r="A2931" s="1" t="s">
        <v>234</v>
      </c>
      <c r="B2931" s="1" t="s">
        <v>13</v>
      </c>
      <c r="C2931" s="2">
        <v>43672</v>
      </c>
      <c r="D2931" s="1" t="s">
        <v>140</v>
      </c>
      <c r="E2931" s="1"/>
      <c r="F2931" s="1" t="s">
        <v>2100</v>
      </c>
      <c r="G2931" s="3">
        <v>347.16</v>
      </c>
      <c r="H2931" s="3"/>
      <c r="I2931" s="1" t="s">
        <v>123</v>
      </c>
      <c r="J2931" s="1" t="s">
        <v>124</v>
      </c>
      <c r="K2931" s="1" t="s">
        <v>12</v>
      </c>
      <c r="L2931" s="1" t="s">
        <v>1592</v>
      </c>
    </row>
    <row r="2932" spans="1:12" x14ac:dyDescent="0.2">
      <c r="A2932" s="1" t="s">
        <v>234</v>
      </c>
      <c r="B2932" s="1" t="s">
        <v>13</v>
      </c>
      <c r="C2932" s="2">
        <v>43672</v>
      </c>
      <c r="D2932" s="1" t="s">
        <v>140</v>
      </c>
      <c r="E2932" s="1"/>
      <c r="F2932" s="1" t="s">
        <v>2101</v>
      </c>
      <c r="G2932" s="3">
        <v>377.26</v>
      </c>
      <c r="H2932" s="3"/>
      <c r="I2932" s="1" t="s">
        <v>185</v>
      </c>
      <c r="J2932" s="1" t="s">
        <v>126</v>
      </c>
      <c r="K2932" s="1" t="s">
        <v>12</v>
      </c>
      <c r="L2932" s="1" t="s">
        <v>261</v>
      </c>
    </row>
    <row r="2933" spans="1:12" x14ac:dyDescent="0.2">
      <c r="A2933" s="1" t="s">
        <v>234</v>
      </c>
      <c r="B2933" s="1" t="s">
        <v>13</v>
      </c>
      <c r="C2933" s="2">
        <v>43672</v>
      </c>
      <c r="D2933" s="1" t="s">
        <v>140</v>
      </c>
      <c r="E2933" s="1"/>
      <c r="F2933" s="1" t="s">
        <v>2025</v>
      </c>
      <c r="G2933" s="3">
        <v>1033.96</v>
      </c>
      <c r="H2933" s="3"/>
      <c r="I2933" s="1" t="s">
        <v>87</v>
      </c>
      <c r="J2933" s="1" t="s">
        <v>253</v>
      </c>
      <c r="K2933" s="1" t="s">
        <v>84</v>
      </c>
      <c r="L2933" s="1" t="s">
        <v>63</v>
      </c>
    </row>
    <row r="2934" spans="1:12" x14ac:dyDescent="0.2">
      <c r="A2934" s="1" t="s">
        <v>234</v>
      </c>
      <c r="B2934" s="1" t="s">
        <v>13</v>
      </c>
      <c r="C2934" s="2">
        <v>43672</v>
      </c>
      <c r="D2934" s="1" t="s">
        <v>140</v>
      </c>
      <c r="E2934" s="1"/>
      <c r="F2934" s="1" t="s">
        <v>2102</v>
      </c>
      <c r="G2934" s="3">
        <v>994.31</v>
      </c>
      <c r="H2934" s="3"/>
      <c r="I2934" s="1" t="s">
        <v>83</v>
      </c>
      <c r="J2934" s="1" t="s">
        <v>176</v>
      </c>
      <c r="K2934" s="1" t="s">
        <v>12</v>
      </c>
      <c r="L2934" s="1" t="s">
        <v>411</v>
      </c>
    </row>
    <row r="2935" spans="1:12" x14ac:dyDescent="0.2">
      <c r="A2935" s="1" t="s">
        <v>234</v>
      </c>
      <c r="B2935" s="1" t="s">
        <v>13</v>
      </c>
      <c r="C2935" s="2">
        <v>43672</v>
      </c>
      <c r="D2935" s="1" t="s">
        <v>140</v>
      </c>
      <c r="E2935" s="1"/>
      <c r="F2935" s="1" t="s">
        <v>2036</v>
      </c>
      <c r="G2935" s="3">
        <v>625</v>
      </c>
      <c r="H2935" s="3"/>
      <c r="I2935" s="1" t="s">
        <v>120</v>
      </c>
      <c r="J2935" s="1" t="s">
        <v>171</v>
      </c>
      <c r="K2935" s="1" t="s">
        <v>84</v>
      </c>
      <c r="L2935" s="1" t="s">
        <v>104</v>
      </c>
    </row>
    <row r="2936" spans="1:12" x14ac:dyDescent="0.2">
      <c r="A2936" s="1" t="s">
        <v>234</v>
      </c>
      <c r="B2936" s="1" t="s">
        <v>13</v>
      </c>
      <c r="C2936" s="2">
        <v>43672</v>
      </c>
      <c r="D2936" s="1" t="s">
        <v>140</v>
      </c>
      <c r="E2936" s="1"/>
      <c r="F2936" s="1" t="s">
        <v>2103</v>
      </c>
      <c r="G2936" s="3">
        <v>1047.9000000000001</v>
      </c>
      <c r="H2936" s="3"/>
      <c r="I2936" s="1" t="s">
        <v>119</v>
      </c>
      <c r="J2936" s="1" t="s">
        <v>86</v>
      </c>
      <c r="K2936" s="1" t="s">
        <v>12</v>
      </c>
      <c r="L2936" s="1" t="s">
        <v>48</v>
      </c>
    </row>
    <row r="2937" spans="1:12" x14ac:dyDescent="0.2">
      <c r="A2937" s="1" t="s">
        <v>234</v>
      </c>
      <c r="B2937" s="1" t="s">
        <v>13</v>
      </c>
      <c r="C2937" s="2">
        <v>43672</v>
      </c>
      <c r="D2937" s="1" t="s">
        <v>140</v>
      </c>
      <c r="E2937" s="1"/>
      <c r="F2937" s="1" t="s">
        <v>2072</v>
      </c>
      <c r="G2937" s="3">
        <v>88.88</v>
      </c>
      <c r="H2937" s="3"/>
      <c r="I2937" s="1" t="s">
        <v>83</v>
      </c>
      <c r="J2937" s="1" t="s">
        <v>279</v>
      </c>
      <c r="K2937" s="1" t="s">
        <v>12</v>
      </c>
      <c r="L2937" s="1" t="s">
        <v>57</v>
      </c>
    </row>
    <row r="2938" spans="1:12" x14ac:dyDescent="0.2">
      <c r="A2938" s="1" t="s">
        <v>234</v>
      </c>
      <c r="B2938" s="1" t="s">
        <v>13</v>
      </c>
      <c r="C2938" s="2">
        <v>43672</v>
      </c>
      <c r="D2938" s="1" t="s">
        <v>140</v>
      </c>
      <c r="E2938" s="1"/>
      <c r="F2938" s="1" t="s">
        <v>2015</v>
      </c>
      <c r="G2938" s="3">
        <v>184.62</v>
      </c>
      <c r="H2938" s="3"/>
      <c r="I2938" s="1" t="s">
        <v>87</v>
      </c>
      <c r="J2938" s="1" t="s">
        <v>116</v>
      </c>
      <c r="K2938" s="1" t="s">
        <v>84</v>
      </c>
      <c r="L2938" s="1" t="s">
        <v>111</v>
      </c>
    </row>
    <row r="2939" spans="1:12" x14ac:dyDescent="0.2">
      <c r="A2939" s="1" t="s">
        <v>234</v>
      </c>
      <c r="B2939" s="1" t="s">
        <v>13</v>
      </c>
      <c r="C2939" s="2">
        <v>43672</v>
      </c>
      <c r="D2939" s="1" t="s">
        <v>140</v>
      </c>
      <c r="E2939" s="1"/>
      <c r="F2939" s="1" t="s">
        <v>2104</v>
      </c>
      <c r="G2939" s="3">
        <v>1564.04</v>
      </c>
      <c r="H2939" s="3"/>
      <c r="I2939" s="1" t="s">
        <v>83</v>
      </c>
      <c r="J2939" s="1" t="s">
        <v>176</v>
      </c>
      <c r="K2939" s="1" t="s">
        <v>12</v>
      </c>
      <c r="L2939" s="1" t="s">
        <v>30</v>
      </c>
    </row>
    <row r="2940" spans="1:12" x14ac:dyDescent="0.2">
      <c r="A2940" s="1" t="s">
        <v>234</v>
      </c>
      <c r="B2940" s="1" t="s">
        <v>13</v>
      </c>
      <c r="C2940" s="2">
        <v>43672</v>
      </c>
      <c r="D2940" s="1" t="s">
        <v>140</v>
      </c>
      <c r="E2940" s="1"/>
      <c r="F2940" s="1" t="s">
        <v>2105</v>
      </c>
      <c r="G2940" s="3">
        <v>2137.37</v>
      </c>
      <c r="H2940" s="3"/>
      <c r="I2940" s="1" t="s">
        <v>119</v>
      </c>
      <c r="J2940" s="1" t="s">
        <v>86</v>
      </c>
      <c r="K2940" s="1" t="s">
        <v>12</v>
      </c>
      <c r="L2940" s="1" t="s">
        <v>24</v>
      </c>
    </row>
    <row r="2941" spans="1:12" x14ac:dyDescent="0.2">
      <c r="A2941" s="1" t="s">
        <v>234</v>
      </c>
      <c r="B2941" s="1" t="s">
        <v>13</v>
      </c>
      <c r="C2941" s="2">
        <v>43672</v>
      </c>
      <c r="D2941" s="1" t="s">
        <v>140</v>
      </c>
      <c r="E2941" s="1"/>
      <c r="F2941" s="1" t="s">
        <v>2041</v>
      </c>
      <c r="G2941" s="3">
        <v>295.93</v>
      </c>
      <c r="H2941" s="3"/>
      <c r="I2941" s="1" t="s">
        <v>83</v>
      </c>
      <c r="J2941" s="1" t="s">
        <v>301</v>
      </c>
      <c r="K2941" s="1" t="s">
        <v>12</v>
      </c>
      <c r="L2941" s="1" t="s">
        <v>73</v>
      </c>
    </row>
    <row r="2942" spans="1:12" x14ac:dyDescent="0.2">
      <c r="A2942" s="1" t="s">
        <v>234</v>
      </c>
      <c r="B2942" s="1" t="s">
        <v>13</v>
      </c>
      <c r="C2942" s="2">
        <v>43672</v>
      </c>
      <c r="D2942" s="1" t="s">
        <v>140</v>
      </c>
      <c r="E2942" s="1"/>
      <c r="F2942" s="1" t="s">
        <v>2069</v>
      </c>
      <c r="G2942" s="3">
        <v>114.23</v>
      </c>
      <c r="H2942" s="3"/>
      <c r="I2942" s="1" t="s">
        <v>106</v>
      </c>
      <c r="J2942" s="1" t="s">
        <v>122</v>
      </c>
      <c r="K2942" s="1" t="s">
        <v>84</v>
      </c>
      <c r="L2942" s="1" t="s">
        <v>26</v>
      </c>
    </row>
    <row r="2943" spans="1:12" x14ac:dyDescent="0.2">
      <c r="A2943" s="1" t="s">
        <v>234</v>
      </c>
      <c r="B2943" s="1" t="s">
        <v>13</v>
      </c>
      <c r="C2943" s="2">
        <v>43672</v>
      </c>
      <c r="D2943" s="1" t="s">
        <v>140</v>
      </c>
      <c r="E2943" s="1"/>
      <c r="F2943" s="1" t="s">
        <v>2073</v>
      </c>
      <c r="G2943" s="3">
        <v>130.78</v>
      </c>
      <c r="H2943" s="3"/>
      <c r="I2943" s="1" t="s">
        <v>83</v>
      </c>
      <c r="J2943" s="1" t="s">
        <v>176</v>
      </c>
      <c r="K2943" s="1" t="s">
        <v>84</v>
      </c>
      <c r="L2943" s="1" t="s">
        <v>409</v>
      </c>
    </row>
    <row r="2944" spans="1:12" x14ac:dyDescent="0.2">
      <c r="A2944" s="1" t="s">
        <v>234</v>
      </c>
      <c r="B2944" s="1" t="s">
        <v>13</v>
      </c>
      <c r="C2944" s="2">
        <v>43672</v>
      </c>
      <c r="D2944" s="1" t="s">
        <v>140</v>
      </c>
      <c r="E2944" s="1"/>
      <c r="F2944" s="1" t="s">
        <v>2077</v>
      </c>
      <c r="G2944" s="3">
        <v>306.67</v>
      </c>
      <c r="H2944" s="3"/>
      <c r="I2944" s="1" t="s">
        <v>83</v>
      </c>
      <c r="J2944" s="1" t="s">
        <v>176</v>
      </c>
      <c r="K2944" s="1" t="s">
        <v>12</v>
      </c>
      <c r="L2944" s="1" t="s">
        <v>68</v>
      </c>
    </row>
    <row r="2945" spans="1:12" x14ac:dyDescent="0.2">
      <c r="A2945" s="1" t="s">
        <v>234</v>
      </c>
      <c r="B2945" s="1" t="s">
        <v>13</v>
      </c>
      <c r="C2945" s="2">
        <v>43672</v>
      </c>
      <c r="D2945" s="1" t="s">
        <v>140</v>
      </c>
      <c r="E2945" s="1"/>
      <c r="F2945" s="1" t="s">
        <v>2106</v>
      </c>
      <c r="G2945" s="3">
        <v>1192.1300000000001</v>
      </c>
      <c r="H2945" s="3"/>
      <c r="I2945" s="1" t="s">
        <v>119</v>
      </c>
      <c r="J2945" s="1" t="s">
        <v>178</v>
      </c>
      <c r="K2945" s="1" t="s">
        <v>12</v>
      </c>
      <c r="L2945" s="1" t="s">
        <v>75</v>
      </c>
    </row>
    <row r="2946" spans="1:12" x14ac:dyDescent="0.2">
      <c r="A2946" s="1" t="s">
        <v>234</v>
      </c>
      <c r="B2946" s="1" t="s">
        <v>13</v>
      </c>
      <c r="C2946" s="2">
        <v>43672</v>
      </c>
      <c r="D2946" s="1" t="s">
        <v>140</v>
      </c>
      <c r="E2946" s="1"/>
      <c r="F2946" s="1" t="s">
        <v>2107</v>
      </c>
      <c r="G2946" s="3">
        <v>843.39</v>
      </c>
      <c r="H2946" s="3"/>
      <c r="I2946" s="1" t="s">
        <v>120</v>
      </c>
      <c r="J2946" s="1" t="s">
        <v>171</v>
      </c>
      <c r="K2946" s="1" t="s">
        <v>12</v>
      </c>
      <c r="L2946" s="1" t="s">
        <v>76</v>
      </c>
    </row>
    <row r="2947" spans="1:12" x14ac:dyDescent="0.2">
      <c r="A2947" s="1" t="s">
        <v>234</v>
      </c>
      <c r="B2947" s="1" t="s">
        <v>13</v>
      </c>
      <c r="C2947" s="2">
        <v>43672</v>
      </c>
      <c r="D2947" s="1" t="s">
        <v>140</v>
      </c>
      <c r="E2947" s="1"/>
      <c r="F2947" s="1" t="s">
        <v>2087</v>
      </c>
      <c r="G2947" s="3">
        <v>146.31</v>
      </c>
      <c r="H2947" s="3"/>
      <c r="I2947" s="1" t="s">
        <v>120</v>
      </c>
      <c r="J2947" s="1" t="s">
        <v>171</v>
      </c>
      <c r="K2947" s="1" t="s">
        <v>12</v>
      </c>
      <c r="L2947" s="1" t="s">
        <v>78</v>
      </c>
    </row>
    <row r="2948" spans="1:12" x14ac:dyDescent="0.2">
      <c r="A2948" s="1" t="s">
        <v>234</v>
      </c>
      <c r="B2948" s="1" t="s">
        <v>13</v>
      </c>
      <c r="C2948" s="2">
        <v>43672</v>
      </c>
      <c r="D2948" s="1" t="s">
        <v>140</v>
      </c>
      <c r="E2948" s="1"/>
      <c r="F2948" s="1" t="s">
        <v>2063</v>
      </c>
      <c r="G2948" s="3">
        <v>893.97</v>
      </c>
      <c r="H2948" s="3"/>
      <c r="I2948" s="1" t="s">
        <v>119</v>
      </c>
      <c r="J2948" s="1" t="s">
        <v>86</v>
      </c>
      <c r="K2948" s="1" t="s">
        <v>12</v>
      </c>
      <c r="L2948" s="1" t="s">
        <v>34</v>
      </c>
    </row>
    <row r="2949" spans="1:12" x14ac:dyDescent="0.2">
      <c r="A2949" s="1" t="s">
        <v>234</v>
      </c>
      <c r="B2949" s="1" t="s">
        <v>13</v>
      </c>
      <c r="C2949" s="2">
        <v>43672</v>
      </c>
      <c r="D2949" s="1" t="s">
        <v>140</v>
      </c>
      <c r="E2949" s="1"/>
      <c r="F2949" s="1" t="s">
        <v>2057</v>
      </c>
      <c r="G2949" s="3">
        <v>317.70999999999998</v>
      </c>
      <c r="H2949" s="3"/>
      <c r="I2949" s="1" t="s">
        <v>123</v>
      </c>
      <c r="J2949" s="1" t="s">
        <v>124</v>
      </c>
      <c r="K2949" s="1" t="s">
        <v>12</v>
      </c>
      <c r="L2949" s="1" t="s">
        <v>304</v>
      </c>
    </row>
    <row r="2950" spans="1:12" x14ac:dyDescent="0.2">
      <c r="A2950" s="1" t="s">
        <v>234</v>
      </c>
      <c r="B2950" s="1" t="s">
        <v>13</v>
      </c>
      <c r="C2950" s="2">
        <v>43672</v>
      </c>
      <c r="D2950" s="1" t="s">
        <v>140</v>
      </c>
      <c r="E2950" s="1"/>
      <c r="F2950" s="1" t="s">
        <v>2035</v>
      </c>
      <c r="G2950" s="3">
        <v>724.45</v>
      </c>
      <c r="H2950" s="3"/>
      <c r="I2950" s="1" t="s">
        <v>119</v>
      </c>
      <c r="J2950" s="1" t="s">
        <v>86</v>
      </c>
      <c r="K2950" s="1" t="s">
        <v>84</v>
      </c>
      <c r="L2950" s="1" t="s">
        <v>51</v>
      </c>
    </row>
    <row r="2951" spans="1:12" x14ac:dyDescent="0.2">
      <c r="A2951" s="1" t="s">
        <v>234</v>
      </c>
      <c r="B2951" s="1" t="s">
        <v>13</v>
      </c>
      <c r="C2951" s="2">
        <v>43672</v>
      </c>
      <c r="D2951" s="1" t="s">
        <v>140</v>
      </c>
      <c r="E2951" s="1"/>
      <c r="F2951" s="1" t="s">
        <v>2036</v>
      </c>
      <c r="G2951" s="3">
        <v>2326.92</v>
      </c>
      <c r="H2951" s="3"/>
      <c r="I2951" s="1" t="s">
        <v>119</v>
      </c>
      <c r="J2951" s="1" t="s">
        <v>86</v>
      </c>
      <c r="K2951" s="1" t="s">
        <v>84</v>
      </c>
      <c r="L2951" s="1" t="s">
        <v>104</v>
      </c>
    </row>
    <row r="2952" spans="1:12" x14ac:dyDescent="0.2">
      <c r="A2952" s="1" t="s">
        <v>234</v>
      </c>
      <c r="B2952" s="1" t="s">
        <v>13</v>
      </c>
      <c r="C2952" s="2">
        <v>43672</v>
      </c>
      <c r="D2952" s="1" t="s">
        <v>140</v>
      </c>
      <c r="E2952" s="1"/>
      <c r="F2952" s="1" t="s">
        <v>2108</v>
      </c>
      <c r="G2952" s="3">
        <v>867.13</v>
      </c>
      <c r="H2952" s="3"/>
      <c r="I2952" s="1" t="s">
        <v>87</v>
      </c>
      <c r="J2952" s="1" t="s">
        <v>116</v>
      </c>
      <c r="K2952" s="1" t="s">
        <v>84</v>
      </c>
      <c r="L2952" s="1" t="s">
        <v>435</v>
      </c>
    </row>
    <row r="2953" spans="1:12" x14ac:dyDescent="0.2">
      <c r="A2953" s="1" t="s">
        <v>234</v>
      </c>
      <c r="B2953" s="1" t="s">
        <v>13</v>
      </c>
      <c r="C2953" s="2">
        <v>43672</v>
      </c>
      <c r="D2953" s="1" t="s">
        <v>140</v>
      </c>
      <c r="E2953" s="1"/>
      <c r="F2953" s="1" t="s">
        <v>2108</v>
      </c>
      <c r="G2953" s="3">
        <v>259.01</v>
      </c>
      <c r="H2953" s="3"/>
      <c r="I2953" s="1" t="s">
        <v>119</v>
      </c>
      <c r="J2953" s="1" t="s">
        <v>86</v>
      </c>
      <c r="K2953" s="1" t="s">
        <v>84</v>
      </c>
      <c r="L2953" s="1" t="s">
        <v>435</v>
      </c>
    </row>
    <row r="2954" spans="1:12" x14ac:dyDescent="0.2">
      <c r="A2954" s="1" t="s">
        <v>234</v>
      </c>
      <c r="B2954" s="1" t="s">
        <v>13</v>
      </c>
      <c r="C2954" s="2">
        <v>43672</v>
      </c>
      <c r="D2954" s="1" t="s">
        <v>140</v>
      </c>
      <c r="E2954" s="1"/>
      <c r="F2954" s="1" t="s">
        <v>2025</v>
      </c>
      <c r="G2954" s="3">
        <v>416.42</v>
      </c>
      <c r="H2954" s="3"/>
      <c r="I2954" s="1" t="s">
        <v>83</v>
      </c>
      <c r="J2954" s="1" t="s">
        <v>175</v>
      </c>
      <c r="K2954" s="1" t="s">
        <v>84</v>
      </c>
      <c r="L2954" s="1" t="s">
        <v>63</v>
      </c>
    </row>
    <row r="2955" spans="1:12" x14ac:dyDescent="0.2">
      <c r="A2955" s="1" t="s">
        <v>234</v>
      </c>
      <c r="B2955" s="1" t="s">
        <v>13</v>
      </c>
      <c r="C2955" s="2">
        <v>43672</v>
      </c>
      <c r="D2955" s="1" t="s">
        <v>140</v>
      </c>
      <c r="E2955" s="1"/>
      <c r="F2955" s="1" t="s">
        <v>2018</v>
      </c>
      <c r="G2955" s="3">
        <v>75</v>
      </c>
      <c r="H2955" s="3"/>
      <c r="I2955" s="1" t="s">
        <v>185</v>
      </c>
      <c r="J2955" s="1" t="s">
        <v>126</v>
      </c>
      <c r="K2955" s="1" t="s">
        <v>84</v>
      </c>
      <c r="L2955" s="1" t="s">
        <v>29</v>
      </c>
    </row>
    <row r="2956" spans="1:12" x14ac:dyDescent="0.2">
      <c r="A2956" s="1" t="s">
        <v>234</v>
      </c>
      <c r="B2956" s="1" t="s">
        <v>13</v>
      </c>
      <c r="C2956" s="2">
        <v>43672</v>
      </c>
      <c r="D2956" s="1" t="s">
        <v>140</v>
      </c>
      <c r="E2956" s="1"/>
      <c r="F2956" s="1" t="s">
        <v>2017</v>
      </c>
      <c r="G2956" s="3">
        <v>565.76</v>
      </c>
      <c r="H2956" s="3"/>
      <c r="I2956" s="1" t="s">
        <v>106</v>
      </c>
      <c r="J2956" s="1" t="s">
        <v>121</v>
      </c>
      <c r="K2956" s="1" t="s">
        <v>12</v>
      </c>
      <c r="L2956" s="1" t="s">
        <v>25</v>
      </c>
    </row>
    <row r="2957" spans="1:12" x14ac:dyDescent="0.2">
      <c r="A2957" s="1" t="s">
        <v>234</v>
      </c>
      <c r="B2957" s="1" t="s">
        <v>13</v>
      </c>
      <c r="C2957" s="2">
        <v>43672</v>
      </c>
      <c r="D2957" s="1" t="s">
        <v>140</v>
      </c>
      <c r="E2957" s="1"/>
      <c r="F2957" s="1" t="s">
        <v>2015</v>
      </c>
      <c r="G2957" s="3">
        <v>433.15</v>
      </c>
      <c r="H2957" s="3"/>
      <c r="I2957" s="1" t="s">
        <v>83</v>
      </c>
      <c r="J2957" s="1" t="s">
        <v>176</v>
      </c>
      <c r="K2957" s="1" t="s">
        <v>84</v>
      </c>
      <c r="L2957" s="1" t="s">
        <v>111</v>
      </c>
    </row>
    <row r="2958" spans="1:12" x14ac:dyDescent="0.2">
      <c r="A2958" s="1" t="s">
        <v>234</v>
      </c>
      <c r="B2958" s="1" t="s">
        <v>13</v>
      </c>
      <c r="C2958" s="2">
        <v>43672</v>
      </c>
      <c r="D2958" s="1" t="s">
        <v>140</v>
      </c>
      <c r="E2958" s="1"/>
      <c r="F2958" s="1" t="s">
        <v>2109</v>
      </c>
      <c r="G2958" s="3">
        <v>1072.5</v>
      </c>
      <c r="H2958" s="3"/>
      <c r="I2958" s="1" t="s">
        <v>120</v>
      </c>
      <c r="J2958" s="1" t="s">
        <v>171</v>
      </c>
      <c r="K2958" s="1" t="s">
        <v>12</v>
      </c>
      <c r="L2958" s="1" t="s">
        <v>58</v>
      </c>
    </row>
    <row r="2959" spans="1:12" x14ac:dyDescent="0.2">
      <c r="A2959" s="1" t="s">
        <v>234</v>
      </c>
      <c r="B2959" s="1" t="s">
        <v>13</v>
      </c>
      <c r="C2959" s="2">
        <v>43672</v>
      </c>
      <c r="D2959" s="1" t="s">
        <v>140</v>
      </c>
      <c r="E2959" s="1"/>
      <c r="F2959" s="1" t="s">
        <v>2110</v>
      </c>
      <c r="G2959" s="3">
        <v>240.9</v>
      </c>
      <c r="H2959" s="3"/>
      <c r="I2959" s="1" t="s">
        <v>119</v>
      </c>
      <c r="J2959" s="1" t="s">
        <v>86</v>
      </c>
      <c r="K2959" s="1" t="s">
        <v>12</v>
      </c>
      <c r="L2959" s="1" t="s">
        <v>33</v>
      </c>
    </row>
    <row r="2960" spans="1:12" x14ac:dyDescent="0.2">
      <c r="A2960" s="1" t="s">
        <v>234</v>
      </c>
      <c r="B2960" s="1" t="s">
        <v>13</v>
      </c>
      <c r="C2960" s="2">
        <v>43672</v>
      </c>
      <c r="D2960" s="1" t="s">
        <v>140</v>
      </c>
      <c r="E2960" s="1"/>
      <c r="F2960" s="1" t="s">
        <v>2022</v>
      </c>
      <c r="G2960" s="3">
        <v>121.83</v>
      </c>
      <c r="H2960" s="3"/>
      <c r="I2960" s="1" t="s">
        <v>185</v>
      </c>
      <c r="J2960" s="1" t="s">
        <v>126</v>
      </c>
      <c r="K2960" s="1" t="s">
        <v>84</v>
      </c>
      <c r="L2960" s="1" t="s">
        <v>241</v>
      </c>
    </row>
    <row r="2961" spans="1:12" x14ac:dyDescent="0.2">
      <c r="A2961" s="1" t="s">
        <v>234</v>
      </c>
      <c r="B2961" s="1" t="s">
        <v>13</v>
      </c>
      <c r="C2961" s="2">
        <v>43672</v>
      </c>
      <c r="D2961" s="1" t="s">
        <v>140</v>
      </c>
      <c r="E2961" s="1"/>
      <c r="F2961" s="1" t="s">
        <v>2085</v>
      </c>
      <c r="G2961" s="3">
        <v>420.01</v>
      </c>
      <c r="H2961" s="3"/>
      <c r="I2961" s="1" t="s">
        <v>119</v>
      </c>
      <c r="J2961" s="1" t="s">
        <v>86</v>
      </c>
      <c r="K2961" s="1" t="s">
        <v>12</v>
      </c>
      <c r="L2961" s="1" t="s">
        <v>110</v>
      </c>
    </row>
    <row r="2962" spans="1:12" x14ac:dyDescent="0.2">
      <c r="A2962" s="1" t="s">
        <v>234</v>
      </c>
      <c r="B2962" s="1" t="s">
        <v>13</v>
      </c>
      <c r="C2962" s="2">
        <v>43672</v>
      </c>
      <c r="D2962" s="1" t="s">
        <v>140</v>
      </c>
      <c r="E2962" s="1"/>
      <c r="F2962" s="1" t="s">
        <v>2111</v>
      </c>
      <c r="G2962" s="3">
        <v>1161.1600000000001</v>
      </c>
      <c r="H2962" s="3"/>
      <c r="I2962" s="1" t="s">
        <v>119</v>
      </c>
      <c r="J2962" s="1" t="s">
        <v>86</v>
      </c>
      <c r="K2962" s="1" t="s">
        <v>12</v>
      </c>
      <c r="L2962" s="1" t="s">
        <v>88</v>
      </c>
    </row>
    <row r="2963" spans="1:12" x14ac:dyDescent="0.2">
      <c r="A2963" s="1" t="s">
        <v>234</v>
      </c>
      <c r="B2963" s="1" t="s">
        <v>13</v>
      </c>
      <c r="C2963" s="2">
        <v>43672</v>
      </c>
      <c r="D2963" s="1" t="s">
        <v>140</v>
      </c>
      <c r="E2963" s="1"/>
      <c r="F2963" s="1" t="s">
        <v>2036</v>
      </c>
      <c r="G2963" s="3">
        <v>48.08</v>
      </c>
      <c r="H2963" s="3"/>
      <c r="I2963" s="1" t="s">
        <v>106</v>
      </c>
      <c r="J2963" s="1" t="s">
        <v>122</v>
      </c>
      <c r="K2963" s="1" t="s">
        <v>84</v>
      </c>
      <c r="L2963" s="1" t="s">
        <v>104</v>
      </c>
    </row>
    <row r="2964" spans="1:12" x14ac:dyDescent="0.2">
      <c r="A2964" s="1" t="s">
        <v>234</v>
      </c>
      <c r="B2964" s="1" t="s">
        <v>13</v>
      </c>
      <c r="C2964" s="2">
        <v>43672</v>
      </c>
      <c r="D2964" s="1" t="s">
        <v>140</v>
      </c>
      <c r="E2964" s="1"/>
      <c r="F2964" s="1" t="s">
        <v>2018</v>
      </c>
      <c r="G2964" s="3">
        <v>71.25</v>
      </c>
      <c r="H2964" s="3"/>
      <c r="I2964" s="1" t="s">
        <v>106</v>
      </c>
      <c r="J2964" s="1" t="s">
        <v>121</v>
      </c>
      <c r="K2964" s="1" t="s">
        <v>84</v>
      </c>
      <c r="L2964" s="1" t="s">
        <v>29</v>
      </c>
    </row>
    <row r="2965" spans="1:12" x14ac:dyDescent="0.2">
      <c r="A2965" s="1" t="s">
        <v>234</v>
      </c>
      <c r="B2965" s="1" t="s">
        <v>13</v>
      </c>
      <c r="C2965" s="2">
        <v>43672</v>
      </c>
      <c r="D2965" s="1" t="s">
        <v>140</v>
      </c>
      <c r="E2965" s="1"/>
      <c r="F2965" s="1" t="s">
        <v>2066</v>
      </c>
      <c r="G2965" s="3">
        <v>156.85</v>
      </c>
      <c r="H2965" s="3"/>
      <c r="I2965" s="1" t="s">
        <v>106</v>
      </c>
      <c r="J2965" s="1" t="s">
        <v>122</v>
      </c>
      <c r="K2965" s="1" t="s">
        <v>12</v>
      </c>
      <c r="L2965" s="1" t="s">
        <v>313</v>
      </c>
    </row>
    <row r="2966" spans="1:12" x14ac:dyDescent="0.2">
      <c r="A2966" s="1" t="s">
        <v>234</v>
      </c>
      <c r="B2966" s="1" t="s">
        <v>13</v>
      </c>
      <c r="C2966" s="2">
        <v>43672</v>
      </c>
      <c r="D2966" s="1" t="s">
        <v>140</v>
      </c>
      <c r="E2966" s="1"/>
      <c r="F2966" s="1" t="s">
        <v>2112</v>
      </c>
      <c r="G2966" s="3">
        <v>1923.08</v>
      </c>
      <c r="H2966" s="3"/>
      <c r="I2966" s="1" t="s">
        <v>87</v>
      </c>
      <c r="J2966" s="1" t="s">
        <v>116</v>
      </c>
      <c r="K2966" s="1" t="s">
        <v>12</v>
      </c>
      <c r="L2966" s="1" t="s">
        <v>80</v>
      </c>
    </row>
    <row r="2967" spans="1:12" x14ac:dyDescent="0.2">
      <c r="A2967" s="1" t="s">
        <v>234</v>
      </c>
      <c r="B2967" s="1" t="s">
        <v>13</v>
      </c>
      <c r="C2967" s="2">
        <v>43672</v>
      </c>
      <c r="D2967" s="1" t="s">
        <v>140</v>
      </c>
      <c r="E2967" s="1"/>
      <c r="F2967" s="1" t="s">
        <v>2018</v>
      </c>
      <c r="G2967" s="3">
        <v>250</v>
      </c>
      <c r="H2967" s="3"/>
      <c r="I2967" s="1" t="s">
        <v>83</v>
      </c>
      <c r="J2967" s="1" t="s">
        <v>176</v>
      </c>
      <c r="K2967" s="1" t="s">
        <v>84</v>
      </c>
      <c r="L2967" s="1" t="s">
        <v>29</v>
      </c>
    </row>
    <row r="2968" spans="1:12" x14ac:dyDescent="0.2">
      <c r="A2968" s="1" t="s">
        <v>234</v>
      </c>
      <c r="B2968" s="1" t="s">
        <v>13</v>
      </c>
      <c r="C2968" s="2">
        <v>43672</v>
      </c>
      <c r="D2968" s="1" t="s">
        <v>140</v>
      </c>
      <c r="E2968" s="1"/>
      <c r="F2968" s="1" t="s">
        <v>2014</v>
      </c>
      <c r="G2968" s="3">
        <v>492.11</v>
      </c>
      <c r="H2968" s="3"/>
      <c r="I2968" s="1" t="s">
        <v>119</v>
      </c>
      <c r="J2968" s="1" t="s">
        <v>86</v>
      </c>
      <c r="K2968" s="1" t="s">
        <v>12</v>
      </c>
      <c r="L2968" s="1" t="s">
        <v>20</v>
      </c>
    </row>
    <row r="2969" spans="1:12" x14ac:dyDescent="0.2">
      <c r="A2969" s="1" t="s">
        <v>234</v>
      </c>
      <c r="B2969" s="1" t="s">
        <v>13</v>
      </c>
      <c r="C2969" s="2">
        <v>43672</v>
      </c>
      <c r="D2969" s="1" t="s">
        <v>140</v>
      </c>
      <c r="E2969" s="1"/>
      <c r="F2969" s="1" t="s">
        <v>2020</v>
      </c>
      <c r="G2969" s="3">
        <v>76.27</v>
      </c>
      <c r="H2969" s="3"/>
      <c r="I2969" s="1" t="s">
        <v>185</v>
      </c>
      <c r="J2969" s="1" t="s">
        <v>126</v>
      </c>
      <c r="K2969" s="1" t="s">
        <v>12</v>
      </c>
      <c r="L2969" s="1" t="s">
        <v>79</v>
      </c>
    </row>
    <row r="2970" spans="1:12" x14ac:dyDescent="0.2">
      <c r="A2970" s="1" t="s">
        <v>234</v>
      </c>
      <c r="B2970" s="1" t="s">
        <v>13</v>
      </c>
      <c r="C2970" s="2">
        <v>43672</v>
      </c>
      <c r="D2970" s="1" t="s">
        <v>140</v>
      </c>
      <c r="E2970" s="1"/>
      <c r="F2970" s="1" t="s">
        <v>2113</v>
      </c>
      <c r="G2970" s="3">
        <v>1104.5999999999999</v>
      </c>
      <c r="H2970" s="3"/>
      <c r="I2970" s="1" t="s">
        <v>83</v>
      </c>
      <c r="J2970" s="1" t="s">
        <v>176</v>
      </c>
      <c r="K2970" s="1" t="s">
        <v>12</v>
      </c>
      <c r="L2970" s="1" t="s">
        <v>93</v>
      </c>
    </row>
    <row r="2971" spans="1:12" x14ac:dyDescent="0.2">
      <c r="A2971" s="1" t="s">
        <v>234</v>
      </c>
      <c r="B2971" s="1" t="s">
        <v>13</v>
      </c>
      <c r="C2971" s="2">
        <v>43672</v>
      </c>
      <c r="D2971" s="1" t="s">
        <v>140</v>
      </c>
      <c r="E2971" s="1"/>
      <c r="F2971" s="1" t="s">
        <v>2114</v>
      </c>
      <c r="G2971" s="3">
        <v>1254.6600000000001</v>
      </c>
      <c r="H2971" s="3"/>
      <c r="I2971" s="1" t="s">
        <v>120</v>
      </c>
      <c r="J2971" s="1" t="s">
        <v>171</v>
      </c>
      <c r="K2971" s="1" t="s">
        <v>12</v>
      </c>
      <c r="L2971" s="1" t="s">
        <v>473</v>
      </c>
    </row>
    <row r="2972" spans="1:12" x14ac:dyDescent="0.2">
      <c r="A2972" s="1" t="s">
        <v>234</v>
      </c>
      <c r="B2972" s="1" t="s">
        <v>13</v>
      </c>
      <c r="C2972" s="2">
        <v>43672</v>
      </c>
      <c r="D2972" s="1" t="s">
        <v>140</v>
      </c>
      <c r="E2972" s="1"/>
      <c r="F2972" s="1" t="s">
        <v>2115</v>
      </c>
      <c r="G2972" s="3">
        <v>891.43</v>
      </c>
      <c r="H2972" s="3"/>
      <c r="I2972" s="1" t="s">
        <v>119</v>
      </c>
      <c r="J2972" s="1" t="s">
        <v>86</v>
      </c>
      <c r="K2972" s="1" t="s">
        <v>12</v>
      </c>
      <c r="L2972" s="1" t="s">
        <v>69</v>
      </c>
    </row>
    <row r="2973" spans="1:12" x14ac:dyDescent="0.2">
      <c r="A2973" s="1" t="s">
        <v>234</v>
      </c>
      <c r="B2973" s="1" t="s">
        <v>13</v>
      </c>
      <c r="C2973" s="2">
        <v>43672</v>
      </c>
      <c r="D2973" s="1" t="s">
        <v>140</v>
      </c>
      <c r="E2973" s="1"/>
      <c r="F2973" s="1" t="s">
        <v>2020</v>
      </c>
      <c r="G2973" s="3">
        <v>117.6</v>
      </c>
      <c r="H2973" s="3"/>
      <c r="I2973" s="1" t="s">
        <v>83</v>
      </c>
      <c r="J2973" s="1" t="s">
        <v>175</v>
      </c>
      <c r="K2973" s="1" t="s">
        <v>12</v>
      </c>
      <c r="L2973" s="1" t="s">
        <v>79</v>
      </c>
    </row>
    <row r="2974" spans="1:12" x14ac:dyDescent="0.2">
      <c r="A2974" s="1" t="s">
        <v>234</v>
      </c>
      <c r="B2974" s="1" t="s">
        <v>13</v>
      </c>
      <c r="C2974" s="2">
        <v>43672</v>
      </c>
      <c r="D2974" s="1" t="s">
        <v>140</v>
      </c>
      <c r="E2974" s="1"/>
      <c r="F2974" s="1" t="s">
        <v>2031</v>
      </c>
      <c r="G2974" s="3">
        <v>42.78</v>
      </c>
      <c r="H2974" s="3"/>
      <c r="I2974" s="1" t="s">
        <v>179</v>
      </c>
      <c r="J2974" s="1" t="s">
        <v>89</v>
      </c>
      <c r="K2974" s="1" t="s">
        <v>84</v>
      </c>
      <c r="L2974" s="1" t="s">
        <v>306</v>
      </c>
    </row>
    <row r="2975" spans="1:12" x14ac:dyDescent="0.2">
      <c r="A2975" s="1" t="s">
        <v>234</v>
      </c>
      <c r="B2975" s="1" t="s">
        <v>13</v>
      </c>
      <c r="C2975" s="2">
        <v>43672</v>
      </c>
      <c r="D2975" s="1" t="s">
        <v>140</v>
      </c>
      <c r="E2975" s="1"/>
      <c r="F2975" s="1" t="s">
        <v>2098</v>
      </c>
      <c r="G2975" s="3">
        <v>308.01</v>
      </c>
      <c r="H2975" s="3"/>
      <c r="I2975" s="1" t="s">
        <v>185</v>
      </c>
      <c r="J2975" s="1" t="s">
        <v>126</v>
      </c>
      <c r="K2975" s="1" t="s">
        <v>12</v>
      </c>
      <c r="L2975" s="1" t="s">
        <v>92</v>
      </c>
    </row>
    <row r="2976" spans="1:12" x14ac:dyDescent="0.2">
      <c r="A2976" s="1" t="s">
        <v>234</v>
      </c>
      <c r="B2976" s="1" t="s">
        <v>13</v>
      </c>
      <c r="C2976" s="2">
        <v>43672</v>
      </c>
      <c r="D2976" s="1" t="s">
        <v>140</v>
      </c>
      <c r="E2976" s="1"/>
      <c r="F2976" s="1" t="s">
        <v>2116</v>
      </c>
      <c r="G2976" s="3">
        <v>1051.95</v>
      </c>
      <c r="H2976" s="3"/>
      <c r="I2976" s="1" t="s">
        <v>83</v>
      </c>
      <c r="J2976" s="1" t="s">
        <v>176</v>
      </c>
      <c r="K2976" s="1" t="s">
        <v>12</v>
      </c>
      <c r="L2976" s="1" t="s">
        <v>44</v>
      </c>
    </row>
    <row r="2977" spans="1:12" x14ac:dyDescent="0.2">
      <c r="A2977" s="1" t="s">
        <v>234</v>
      </c>
      <c r="B2977" s="1" t="s">
        <v>13</v>
      </c>
      <c r="C2977" s="2">
        <v>43672</v>
      </c>
      <c r="D2977" s="1" t="s">
        <v>140</v>
      </c>
      <c r="E2977" s="1"/>
      <c r="F2977" s="1" t="s">
        <v>2117</v>
      </c>
      <c r="G2977" s="3">
        <v>920.79</v>
      </c>
      <c r="H2977" s="3"/>
      <c r="I2977" s="1" t="s">
        <v>83</v>
      </c>
      <c r="J2977" s="1" t="s">
        <v>176</v>
      </c>
      <c r="K2977" s="1" t="s">
        <v>12</v>
      </c>
      <c r="L2977" s="1" t="s">
        <v>462</v>
      </c>
    </row>
    <row r="2978" spans="1:12" x14ac:dyDescent="0.2">
      <c r="A2978" s="1" t="s">
        <v>234</v>
      </c>
      <c r="B2978" s="1" t="s">
        <v>13</v>
      </c>
      <c r="C2978" s="2">
        <v>43672</v>
      </c>
      <c r="D2978" s="1" t="s">
        <v>140</v>
      </c>
      <c r="E2978" s="1"/>
      <c r="F2978" s="1" t="s">
        <v>2118</v>
      </c>
      <c r="G2978" s="3">
        <v>1292.06</v>
      </c>
      <c r="H2978" s="3"/>
      <c r="I2978" s="1" t="s">
        <v>106</v>
      </c>
      <c r="J2978" s="1" t="s">
        <v>121</v>
      </c>
      <c r="K2978" s="1" t="s">
        <v>12</v>
      </c>
      <c r="L2978" s="1" t="s">
        <v>65</v>
      </c>
    </row>
    <row r="2979" spans="1:12" x14ac:dyDescent="0.2">
      <c r="A2979" s="1" t="s">
        <v>234</v>
      </c>
      <c r="B2979" s="1" t="s">
        <v>13</v>
      </c>
      <c r="C2979" s="2">
        <v>43672</v>
      </c>
      <c r="D2979" s="1" t="s">
        <v>140</v>
      </c>
      <c r="E2979" s="1"/>
      <c r="F2979" s="1" t="s">
        <v>2034</v>
      </c>
      <c r="G2979" s="3">
        <v>134.69</v>
      </c>
      <c r="H2979" s="3"/>
      <c r="I2979" s="1" t="s">
        <v>83</v>
      </c>
      <c r="J2979" s="1" t="s">
        <v>176</v>
      </c>
      <c r="K2979" s="1" t="s">
        <v>12</v>
      </c>
      <c r="L2979" s="1" t="s">
        <v>64</v>
      </c>
    </row>
    <row r="2980" spans="1:12" x14ac:dyDescent="0.2">
      <c r="A2980" s="1" t="s">
        <v>234</v>
      </c>
      <c r="B2980" s="1" t="s">
        <v>13</v>
      </c>
      <c r="C2980" s="2">
        <v>43672</v>
      </c>
      <c r="D2980" s="1" t="s">
        <v>140</v>
      </c>
      <c r="E2980" s="1"/>
      <c r="F2980" s="1" t="s">
        <v>2096</v>
      </c>
      <c r="G2980" s="3">
        <v>667.3</v>
      </c>
      <c r="H2980" s="3"/>
      <c r="I2980" s="1" t="s">
        <v>83</v>
      </c>
      <c r="J2980" s="1" t="s">
        <v>176</v>
      </c>
      <c r="K2980" s="1" t="s">
        <v>12</v>
      </c>
      <c r="L2980" s="1" t="s">
        <v>36</v>
      </c>
    </row>
    <row r="2981" spans="1:12" x14ac:dyDescent="0.2">
      <c r="A2981" s="1" t="s">
        <v>234</v>
      </c>
      <c r="B2981" s="1" t="s">
        <v>13</v>
      </c>
      <c r="C2981" s="2">
        <v>43672</v>
      </c>
      <c r="D2981" s="1" t="s">
        <v>140</v>
      </c>
      <c r="E2981" s="1"/>
      <c r="F2981" s="1" t="s">
        <v>2110</v>
      </c>
      <c r="G2981" s="3">
        <v>489.1</v>
      </c>
      <c r="H2981" s="3"/>
      <c r="I2981" s="1" t="s">
        <v>120</v>
      </c>
      <c r="J2981" s="1" t="s">
        <v>171</v>
      </c>
      <c r="K2981" s="1" t="s">
        <v>12</v>
      </c>
      <c r="L2981" s="1" t="s">
        <v>33</v>
      </c>
    </row>
    <row r="2982" spans="1:12" x14ac:dyDescent="0.2">
      <c r="A2982" s="1" t="s">
        <v>234</v>
      </c>
      <c r="B2982" s="1" t="s">
        <v>13</v>
      </c>
      <c r="C2982" s="2">
        <v>43672</v>
      </c>
      <c r="D2982" s="1" t="s">
        <v>140</v>
      </c>
      <c r="E2982" s="1"/>
      <c r="F2982" s="1" t="s">
        <v>2119</v>
      </c>
      <c r="G2982" s="3">
        <v>1380.18</v>
      </c>
      <c r="H2982" s="3"/>
      <c r="I2982" s="1" t="s">
        <v>106</v>
      </c>
      <c r="J2982" s="1" t="s">
        <v>122</v>
      </c>
      <c r="K2982" s="1" t="s">
        <v>12</v>
      </c>
      <c r="L2982" s="1" t="s">
        <v>21</v>
      </c>
    </row>
    <row r="2983" spans="1:12" x14ac:dyDescent="0.2">
      <c r="A2983" s="1" t="s">
        <v>234</v>
      </c>
      <c r="B2983" s="1" t="s">
        <v>13</v>
      </c>
      <c r="C2983" s="2">
        <v>43672</v>
      </c>
      <c r="D2983" s="1" t="s">
        <v>140</v>
      </c>
      <c r="E2983" s="1"/>
      <c r="F2983" s="1" t="s">
        <v>2096</v>
      </c>
      <c r="G2983" s="3">
        <v>266.92</v>
      </c>
      <c r="H2983" s="3"/>
      <c r="I2983" s="1" t="s">
        <v>83</v>
      </c>
      <c r="J2983" s="1" t="s">
        <v>243</v>
      </c>
      <c r="K2983" s="1" t="s">
        <v>12</v>
      </c>
      <c r="L2983" s="1" t="s">
        <v>36</v>
      </c>
    </row>
    <row r="2984" spans="1:12" x14ac:dyDescent="0.2">
      <c r="A2984" s="1" t="s">
        <v>234</v>
      </c>
      <c r="B2984" s="1" t="s">
        <v>13</v>
      </c>
      <c r="C2984" s="2">
        <v>43672</v>
      </c>
      <c r="D2984" s="1" t="s">
        <v>140</v>
      </c>
      <c r="E2984" s="1"/>
      <c r="F2984" s="1" t="s">
        <v>2041</v>
      </c>
      <c r="G2984" s="3">
        <v>197.29</v>
      </c>
      <c r="H2984" s="3"/>
      <c r="I2984" s="1" t="s">
        <v>83</v>
      </c>
      <c r="J2984" s="1" t="s">
        <v>176</v>
      </c>
      <c r="K2984" s="1" t="s">
        <v>12</v>
      </c>
      <c r="L2984" s="1" t="s">
        <v>73</v>
      </c>
    </row>
    <row r="2985" spans="1:12" x14ac:dyDescent="0.2">
      <c r="A2985" s="1" t="s">
        <v>234</v>
      </c>
      <c r="B2985" s="1" t="s">
        <v>13</v>
      </c>
      <c r="C2985" s="2">
        <v>43672</v>
      </c>
      <c r="D2985" s="1" t="s">
        <v>140</v>
      </c>
      <c r="E2985" s="1"/>
      <c r="F2985" s="1" t="s">
        <v>2040</v>
      </c>
      <c r="G2985" s="3">
        <v>99.25</v>
      </c>
      <c r="H2985" s="3"/>
      <c r="I2985" s="1" t="s">
        <v>83</v>
      </c>
      <c r="J2985" s="1" t="s">
        <v>301</v>
      </c>
      <c r="K2985" s="1" t="s">
        <v>12</v>
      </c>
      <c r="L2985" s="1" t="s">
        <v>14</v>
      </c>
    </row>
    <row r="2986" spans="1:12" x14ac:dyDescent="0.2">
      <c r="A2986" s="1" t="s">
        <v>234</v>
      </c>
      <c r="B2986" s="1" t="s">
        <v>13</v>
      </c>
      <c r="C2986" s="2">
        <v>43672</v>
      </c>
      <c r="D2986" s="1" t="s">
        <v>140</v>
      </c>
      <c r="E2986" s="1"/>
      <c r="F2986" s="1" t="s">
        <v>2058</v>
      </c>
      <c r="G2986" s="3">
        <v>70.09</v>
      </c>
      <c r="H2986" s="3"/>
      <c r="I2986" s="1" t="s">
        <v>83</v>
      </c>
      <c r="J2986" s="1" t="s">
        <v>279</v>
      </c>
      <c r="K2986" s="1" t="s">
        <v>12</v>
      </c>
      <c r="L2986" s="1" t="s">
        <v>17</v>
      </c>
    </row>
    <row r="2987" spans="1:12" x14ac:dyDescent="0.2">
      <c r="A2987" s="1" t="s">
        <v>234</v>
      </c>
      <c r="B2987" s="1" t="s">
        <v>13</v>
      </c>
      <c r="C2987" s="2">
        <v>43672</v>
      </c>
      <c r="D2987" s="1" t="s">
        <v>140</v>
      </c>
      <c r="E2987" s="1"/>
      <c r="F2987" s="1" t="s">
        <v>2120</v>
      </c>
      <c r="G2987" s="3">
        <v>363.17</v>
      </c>
      <c r="H2987" s="3"/>
      <c r="I2987" s="1" t="s">
        <v>179</v>
      </c>
      <c r="J2987" s="1" t="s">
        <v>89</v>
      </c>
      <c r="K2987" s="1" t="s">
        <v>12</v>
      </c>
      <c r="L2987" s="1" t="s">
        <v>49</v>
      </c>
    </row>
    <row r="2988" spans="1:12" x14ac:dyDescent="0.2">
      <c r="A2988" s="1" t="s">
        <v>234</v>
      </c>
      <c r="B2988" s="1" t="s">
        <v>13</v>
      </c>
      <c r="C2988" s="2">
        <v>43672</v>
      </c>
      <c r="D2988" s="1" t="s">
        <v>140</v>
      </c>
      <c r="E2988" s="1"/>
      <c r="F2988" s="1" t="s">
        <v>2066</v>
      </c>
      <c r="G2988" s="3">
        <v>1755.57</v>
      </c>
      <c r="H2988" s="3"/>
      <c r="I2988" s="1" t="s">
        <v>106</v>
      </c>
      <c r="J2988" s="1" t="s">
        <v>121</v>
      </c>
      <c r="K2988" s="1" t="s">
        <v>12</v>
      </c>
      <c r="L2988" s="1" t="s">
        <v>313</v>
      </c>
    </row>
    <row r="2989" spans="1:12" x14ac:dyDescent="0.2">
      <c r="A2989" s="1" t="s">
        <v>234</v>
      </c>
      <c r="B2989" s="1" t="s">
        <v>13</v>
      </c>
      <c r="C2989" s="2">
        <v>43672</v>
      </c>
      <c r="D2989" s="1" t="s">
        <v>140</v>
      </c>
      <c r="E2989" s="1"/>
      <c r="F2989" s="1" t="s">
        <v>2052</v>
      </c>
      <c r="G2989" s="3">
        <v>1125</v>
      </c>
      <c r="H2989" s="3"/>
      <c r="I2989" s="1" t="s">
        <v>119</v>
      </c>
      <c r="J2989" s="1" t="s">
        <v>86</v>
      </c>
      <c r="K2989" s="1" t="s">
        <v>84</v>
      </c>
      <c r="L2989" s="1" t="s">
        <v>300</v>
      </c>
    </row>
    <row r="2990" spans="1:12" x14ac:dyDescent="0.2">
      <c r="A2990" s="1" t="s">
        <v>234</v>
      </c>
      <c r="B2990" s="1" t="s">
        <v>13</v>
      </c>
      <c r="C2990" s="2">
        <v>43672</v>
      </c>
      <c r="D2990" s="1" t="s">
        <v>140</v>
      </c>
      <c r="E2990" s="1"/>
      <c r="F2990" s="1" t="s">
        <v>2121</v>
      </c>
      <c r="G2990" s="3">
        <v>829.05</v>
      </c>
      <c r="H2990" s="3"/>
      <c r="I2990" s="1" t="s">
        <v>119</v>
      </c>
      <c r="J2990" s="1" t="s">
        <v>86</v>
      </c>
      <c r="K2990" s="1" t="s">
        <v>12</v>
      </c>
      <c r="L2990" s="1" t="s">
        <v>42</v>
      </c>
    </row>
    <row r="2991" spans="1:12" x14ac:dyDescent="0.2">
      <c r="A2991" s="1" t="s">
        <v>234</v>
      </c>
      <c r="B2991" s="1" t="s">
        <v>13</v>
      </c>
      <c r="C2991" s="2">
        <v>43672</v>
      </c>
      <c r="D2991" s="1" t="s">
        <v>140</v>
      </c>
      <c r="E2991" s="1"/>
      <c r="F2991" s="1" t="s">
        <v>2120</v>
      </c>
      <c r="G2991" s="3">
        <v>532.64</v>
      </c>
      <c r="H2991" s="3"/>
      <c r="I2991" s="1" t="s">
        <v>123</v>
      </c>
      <c r="J2991" s="1" t="s">
        <v>124</v>
      </c>
      <c r="K2991" s="1" t="s">
        <v>12</v>
      </c>
      <c r="L2991" s="1" t="s">
        <v>49</v>
      </c>
    </row>
    <row r="2992" spans="1:12" x14ac:dyDescent="0.2">
      <c r="A2992" s="1" t="s">
        <v>234</v>
      </c>
      <c r="B2992" s="1" t="s">
        <v>13</v>
      </c>
      <c r="C2992" s="2">
        <v>43672</v>
      </c>
      <c r="D2992" s="1" t="s">
        <v>140</v>
      </c>
      <c r="E2992" s="1"/>
      <c r="F2992" s="1" t="s">
        <v>2120</v>
      </c>
      <c r="G2992" s="3">
        <v>314.74</v>
      </c>
      <c r="H2992" s="3"/>
      <c r="I2992" s="1" t="s">
        <v>185</v>
      </c>
      <c r="J2992" s="1" t="s">
        <v>126</v>
      </c>
      <c r="K2992" s="1" t="s">
        <v>12</v>
      </c>
      <c r="L2992" s="1" t="s">
        <v>49</v>
      </c>
    </row>
    <row r="2993" spans="1:12" x14ac:dyDescent="0.2">
      <c r="A2993" s="1" t="s">
        <v>234</v>
      </c>
      <c r="B2993" s="1" t="s">
        <v>13</v>
      </c>
      <c r="C2993" s="2">
        <v>43672</v>
      </c>
      <c r="D2993" s="1" t="s">
        <v>140</v>
      </c>
      <c r="E2993" s="1"/>
      <c r="F2993" s="1" t="s">
        <v>2015</v>
      </c>
      <c r="G2993" s="3">
        <v>433.85</v>
      </c>
      <c r="H2993" s="3"/>
      <c r="I2993" s="1" t="s">
        <v>83</v>
      </c>
      <c r="J2993" s="1" t="s">
        <v>175</v>
      </c>
      <c r="K2993" s="1" t="s">
        <v>84</v>
      </c>
      <c r="L2993" s="1" t="s">
        <v>111</v>
      </c>
    </row>
    <row r="2994" spans="1:12" x14ac:dyDescent="0.2">
      <c r="A2994" s="1" t="s">
        <v>234</v>
      </c>
      <c r="B2994" s="1" t="s">
        <v>13</v>
      </c>
      <c r="C2994" s="2">
        <v>43672</v>
      </c>
      <c r="D2994" s="1" t="s">
        <v>140</v>
      </c>
      <c r="E2994" s="1"/>
      <c r="F2994" s="1" t="s">
        <v>2096</v>
      </c>
      <c r="G2994" s="3">
        <v>667.3</v>
      </c>
      <c r="H2994" s="3"/>
      <c r="I2994" s="1" t="s">
        <v>83</v>
      </c>
      <c r="J2994" s="1" t="s">
        <v>301</v>
      </c>
      <c r="K2994" s="1" t="s">
        <v>12</v>
      </c>
      <c r="L2994" s="1" t="s">
        <v>36</v>
      </c>
    </row>
    <row r="2995" spans="1:12" x14ac:dyDescent="0.2">
      <c r="A2995" s="1" t="s">
        <v>234</v>
      </c>
      <c r="B2995" s="1" t="s">
        <v>13</v>
      </c>
      <c r="C2995" s="2">
        <v>43672</v>
      </c>
      <c r="D2995" s="1" t="s">
        <v>140</v>
      </c>
      <c r="E2995" s="1"/>
      <c r="F2995" s="1" t="s">
        <v>2025</v>
      </c>
      <c r="G2995" s="3">
        <v>34.619999999999997</v>
      </c>
      <c r="H2995" s="3"/>
      <c r="I2995" s="1" t="s">
        <v>179</v>
      </c>
      <c r="J2995" s="1" t="s">
        <v>89</v>
      </c>
      <c r="K2995" s="1" t="s">
        <v>84</v>
      </c>
      <c r="L2995" s="1" t="s">
        <v>63</v>
      </c>
    </row>
    <row r="2996" spans="1:12" x14ac:dyDescent="0.2">
      <c r="A2996" s="1" t="s">
        <v>234</v>
      </c>
      <c r="B2996" s="1" t="s">
        <v>13</v>
      </c>
      <c r="C2996" s="2">
        <v>43672</v>
      </c>
      <c r="D2996" s="1" t="s">
        <v>140</v>
      </c>
      <c r="E2996" s="1"/>
      <c r="F2996" s="1" t="s">
        <v>2122</v>
      </c>
      <c r="G2996" s="3">
        <v>1216</v>
      </c>
      <c r="H2996" s="3"/>
      <c r="I2996" s="1" t="s">
        <v>106</v>
      </c>
      <c r="J2996" s="1" t="s">
        <v>121</v>
      </c>
      <c r="K2996" s="1" t="s">
        <v>12</v>
      </c>
      <c r="L2996" s="1" t="s">
        <v>317</v>
      </c>
    </row>
    <row r="2997" spans="1:12" x14ac:dyDescent="0.2">
      <c r="A2997" s="1" t="s">
        <v>234</v>
      </c>
      <c r="B2997" s="1" t="s">
        <v>13</v>
      </c>
      <c r="C2997" s="2">
        <v>43672</v>
      </c>
      <c r="D2997" s="1" t="s">
        <v>140</v>
      </c>
      <c r="E2997" s="1"/>
      <c r="F2997" s="1" t="s">
        <v>2077</v>
      </c>
      <c r="G2997" s="3">
        <v>715.57</v>
      </c>
      <c r="H2997" s="3"/>
      <c r="I2997" s="1" t="s">
        <v>87</v>
      </c>
      <c r="J2997" s="1" t="s">
        <v>116</v>
      </c>
      <c r="K2997" s="1" t="s">
        <v>12</v>
      </c>
      <c r="L2997" s="1" t="s">
        <v>68</v>
      </c>
    </row>
    <row r="2998" spans="1:12" x14ac:dyDescent="0.2">
      <c r="A2998" s="1" t="s">
        <v>234</v>
      </c>
      <c r="B2998" s="1" t="s">
        <v>13</v>
      </c>
      <c r="C2998" s="2">
        <v>43672</v>
      </c>
      <c r="D2998" s="1" t="s">
        <v>140</v>
      </c>
      <c r="E2998" s="1"/>
      <c r="F2998" s="1" t="s">
        <v>2123</v>
      </c>
      <c r="G2998" s="3">
        <v>1360.1</v>
      </c>
      <c r="H2998" s="3"/>
      <c r="I2998" s="1" t="s">
        <v>119</v>
      </c>
      <c r="J2998" s="1" t="s">
        <v>86</v>
      </c>
      <c r="K2998" s="1" t="s">
        <v>12</v>
      </c>
      <c r="L2998" s="1" t="s">
        <v>32</v>
      </c>
    </row>
    <row r="2999" spans="1:12" x14ac:dyDescent="0.2">
      <c r="A2999" s="1" t="s">
        <v>234</v>
      </c>
      <c r="B2999" s="1" t="s">
        <v>13</v>
      </c>
      <c r="C2999" s="2">
        <v>43672</v>
      </c>
      <c r="D2999" s="1" t="s">
        <v>140</v>
      </c>
      <c r="E2999" s="1"/>
      <c r="F2999" s="1" t="s">
        <v>2069</v>
      </c>
      <c r="G2999" s="3">
        <v>406.16</v>
      </c>
      <c r="H2999" s="3"/>
      <c r="I2999" s="1" t="s">
        <v>83</v>
      </c>
      <c r="J2999" s="1" t="s">
        <v>175</v>
      </c>
      <c r="K2999" s="1" t="s">
        <v>84</v>
      </c>
      <c r="L2999" s="1" t="s">
        <v>26</v>
      </c>
    </row>
    <row r="3000" spans="1:12" x14ac:dyDescent="0.2">
      <c r="A3000" s="1" t="s">
        <v>234</v>
      </c>
      <c r="B3000" s="1" t="s">
        <v>13</v>
      </c>
      <c r="C3000" s="2">
        <v>43672</v>
      </c>
      <c r="D3000" s="1" t="s">
        <v>140</v>
      </c>
      <c r="E3000" s="1"/>
      <c r="F3000" s="1" t="s">
        <v>2100</v>
      </c>
      <c r="G3000" s="3">
        <v>203.88</v>
      </c>
      <c r="H3000" s="3"/>
      <c r="I3000" s="1" t="s">
        <v>185</v>
      </c>
      <c r="J3000" s="1" t="s">
        <v>126</v>
      </c>
      <c r="K3000" s="1" t="s">
        <v>12</v>
      </c>
      <c r="L3000" s="1" t="s">
        <v>1592</v>
      </c>
    </row>
    <row r="3001" spans="1:12" x14ac:dyDescent="0.2">
      <c r="A3001" s="1" t="s">
        <v>234</v>
      </c>
      <c r="B3001" s="1" t="s">
        <v>13</v>
      </c>
      <c r="C3001" s="2">
        <v>43672</v>
      </c>
      <c r="D3001" s="1" t="s">
        <v>140</v>
      </c>
      <c r="E3001" s="1"/>
      <c r="F3001" s="1" t="s">
        <v>2027</v>
      </c>
      <c r="G3001" s="3">
        <v>37.020000000000003</v>
      </c>
      <c r="H3001" s="3"/>
      <c r="I3001" s="1" t="s">
        <v>123</v>
      </c>
      <c r="J3001" s="1" t="s">
        <v>124</v>
      </c>
      <c r="K3001" s="1" t="s">
        <v>84</v>
      </c>
      <c r="L3001" s="1" t="s">
        <v>2028</v>
      </c>
    </row>
    <row r="3002" spans="1:12" x14ac:dyDescent="0.2">
      <c r="A3002" s="1" t="s">
        <v>234</v>
      </c>
      <c r="B3002" s="1" t="s">
        <v>13</v>
      </c>
      <c r="C3002" s="2">
        <v>43672</v>
      </c>
      <c r="D3002" s="1" t="s">
        <v>140</v>
      </c>
      <c r="E3002" s="1"/>
      <c r="F3002" s="1" t="s">
        <v>2020</v>
      </c>
      <c r="G3002" s="3">
        <v>462</v>
      </c>
      <c r="H3002" s="3"/>
      <c r="I3002" s="1" t="s">
        <v>108</v>
      </c>
      <c r="J3002" s="1" t="s">
        <v>117</v>
      </c>
      <c r="K3002" s="1" t="s">
        <v>12</v>
      </c>
      <c r="L3002" s="1" t="s">
        <v>79</v>
      </c>
    </row>
    <row r="3003" spans="1:12" x14ac:dyDescent="0.2">
      <c r="A3003" s="1" t="s">
        <v>234</v>
      </c>
      <c r="B3003" s="1" t="s">
        <v>13</v>
      </c>
      <c r="C3003" s="2">
        <v>43672</v>
      </c>
      <c r="D3003" s="1" t="s">
        <v>140</v>
      </c>
      <c r="E3003" s="1"/>
      <c r="F3003" s="1" t="s">
        <v>2033</v>
      </c>
      <c r="G3003" s="3">
        <v>1061.03</v>
      </c>
      <c r="H3003" s="3"/>
      <c r="I3003" s="1" t="s">
        <v>119</v>
      </c>
      <c r="J3003" s="1" t="s">
        <v>86</v>
      </c>
      <c r="K3003" s="1" t="s">
        <v>84</v>
      </c>
      <c r="L3003" s="1" t="s">
        <v>114</v>
      </c>
    </row>
    <row r="3004" spans="1:12" x14ac:dyDescent="0.2">
      <c r="A3004" s="1" t="s">
        <v>234</v>
      </c>
      <c r="B3004" s="1" t="s">
        <v>13</v>
      </c>
      <c r="C3004" s="2">
        <v>43672</v>
      </c>
      <c r="D3004" s="1" t="s">
        <v>140</v>
      </c>
      <c r="E3004" s="1"/>
      <c r="F3004" s="1" t="s">
        <v>2024</v>
      </c>
      <c r="G3004" s="3">
        <v>209.19</v>
      </c>
      <c r="H3004" s="3"/>
      <c r="I3004" s="1" t="s">
        <v>108</v>
      </c>
      <c r="J3004" s="1" t="s">
        <v>117</v>
      </c>
      <c r="K3004" s="1" t="s">
        <v>12</v>
      </c>
      <c r="L3004" s="1" t="s">
        <v>1047</v>
      </c>
    </row>
    <row r="3005" spans="1:12" x14ac:dyDescent="0.2">
      <c r="A3005" s="1" t="s">
        <v>234</v>
      </c>
      <c r="B3005" s="1" t="s">
        <v>13</v>
      </c>
      <c r="C3005" s="2">
        <v>43672</v>
      </c>
      <c r="D3005" s="1" t="s">
        <v>140</v>
      </c>
      <c r="E3005" s="1"/>
      <c r="F3005" s="1" t="s">
        <v>2124</v>
      </c>
      <c r="G3005" s="3">
        <v>1552.4</v>
      </c>
      <c r="H3005" s="3"/>
      <c r="I3005" s="1" t="s">
        <v>83</v>
      </c>
      <c r="J3005" s="1" t="s">
        <v>188</v>
      </c>
      <c r="K3005" s="1" t="s">
        <v>12</v>
      </c>
      <c r="L3005" s="1" t="s">
        <v>429</v>
      </c>
    </row>
    <row r="3006" spans="1:12" x14ac:dyDescent="0.2">
      <c r="A3006" s="1" t="s">
        <v>234</v>
      </c>
      <c r="B3006" s="1" t="s">
        <v>13</v>
      </c>
      <c r="C3006" s="2">
        <v>43672</v>
      </c>
      <c r="D3006" s="1" t="s">
        <v>140</v>
      </c>
      <c r="E3006" s="1"/>
      <c r="F3006" s="1" t="s">
        <v>2040</v>
      </c>
      <c r="G3006" s="3">
        <v>183.5</v>
      </c>
      <c r="H3006" s="3"/>
      <c r="I3006" s="1" t="s">
        <v>83</v>
      </c>
      <c r="J3006" s="1" t="s">
        <v>243</v>
      </c>
      <c r="K3006" s="1" t="s">
        <v>12</v>
      </c>
      <c r="L3006" s="1" t="s">
        <v>14</v>
      </c>
    </row>
    <row r="3007" spans="1:12" x14ac:dyDescent="0.2">
      <c r="A3007" s="1" t="s">
        <v>234</v>
      </c>
      <c r="B3007" s="1" t="s">
        <v>13</v>
      </c>
      <c r="C3007" s="2">
        <v>43672</v>
      </c>
      <c r="D3007" s="1" t="s">
        <v>140</v>
      </c>
      <c r="E3007" s="1"/>
      <c r="F3007" s="1" t="s">
        <v>2125</v>
      </c>
      <c r="G3007" s="3">
        <v>923.26</v>
      </c>
      <c r="H3007" s="3"/>
      <c r="I3007" s="1" t="s">
        <v>83</v>
      </c>
      <c r="J3007" s="1" t="s">
        <v>176</v>
      </c>
      <c r="K3007" s="1" t="s">
        <v>12</v>
      </c>
      <c r="L3007" s="1" t="s">
        <v>98</v>
      </c>
    </row>
    <row r="3008" spans="1:12" x14ac:dyDescent="0.2">
      <c r="A3008" s="1" t="s">
        <v>234</v>
      </c>
      <c r="B3008" s="1" t="s">
        <v>13</v>
      </c>
      <c r="C3008" s="2">
        <v>43672</v>
      </c>
      <c r="D3008" s="1" t="s">
        <v>140</v>
      </c>
      <c r="E3008" s="1"/>
      <c r="F3008" s="1" t="s">
        <v>2126</v>
      </c>
      <c r="G3008" s="3">
        <v>700</v>
      </c>
      <c r="H3008" s="3"/>
      <c r="I3008" s="1" t="s">
        <v>119</v>
      </c>
      <c r="J3008" s="1" t="s">
        <v>86</v>
      </c>
      <c r="K3008" s="1" t="s">
        <v>12</v>
      </c>
      <c r="L3008" s="1" t="s">
        <v>275</v>
      </c>
    </row>
    <row r="3009" spans="1:12" x14ac:dyDescent="0.2">
      <c r="A3009" s="1" t="s">
        <v>234</v>
      </c>
      <c r="B3009" s="1" t="s">
        <v>13</v>
      </c>
      <c r="C3009" s="2">
        <v>43672</v>
      </c>
      <c r="D3009" s="1" t="s">
        <v>140</v>
      </c>
      <c r="E3009" s="1"/>
      <c r="F3009" s="1" t="s">
        <v>2127</v>
      </c>
      <c r="G3009" s="3">
        <v>990.92</v>
      </c>
      <c r="H3009" s="3"/>
      <c r="I3009" s="1" t="s">
        <v>179</v>
      </c>
      <c r="J3009" s="1" t="s">
        <v>89</v>
      </c>
      <c r="K3009" s="1" t="s">
        <v>12</v>
      </c>
      <c r="L3009" s="1" t="s">
        <v>483</v>
      </c>
    </row>
    <row r="3010" spans="1:12" x14ac:dyDescent="0.2">
      <c r="A3010" s="1" t="s">
        <v>234</v>
      </c>
      <c r="B3010" s="1" t="s">
        <v>13</v>
      </c>
      <c r="C3010" s="2">
        <v>43672</v>
      </c>
      <c r="D3010" s="1" t="s">
        <v>140</v>
      </c>
      <c r="E3010" s="1"/>
      <c r="F3010" s="1" t="s">
        <v>2023</v>
      </c>
      <c r="G3010" s="3">
        <v>354.96</v>
      </c>
      <c r="H3010" s="3"/>
      <c r="I3010" s="1" t="s">
        <v>179</v>
      </c>
      <c r="J3010" s="1" t="s">
        <v>89</v>
      </c>
      <c r="K3010" s="1" t="s">
        <v>12</v>
      </c>
      <c r="L3010" s="1" t="s">
        <v>77</v>
      </c>
    </row>
    <row r="3011" spans="1:12" x14ac:dyDescent="0.2">
      <c r="A3011" s="1" t="s">
        <v>234</v>
      </c>
      <c r="B3011" s="1" t="s">
        <v>13</v>
      </c>
      <c r="C3011" s="2">
        <v>43672</v>
      </c>
      <c r="D3011" s="1" t="s">
        <v>140</v>
      </c>
      <c r="E3011" s="1"/>
      <c r="F3011" s="1" t="s">
        <v>2128</v>
      </c>
      <c r="G3011" s="3">
        <v>2294.86</v>
      </c>
      <c r="H3011" s="3"/>
      <c r="I3011" s="1" t="s">
        <v>119</v>
      </c>
      <c r="J3011" s="1" t="s">
        <v>86</v>
      </c>
      <c r="K3011" s="1" t="s">
        <v>12</v>
      </c>
      <c r="L3011" s="1" t="s">
        <v>433</v>
      </c>
    </row>
    <row r="3012" spans="1:12" x14ac:dyDescent="0.2">
      <c r="A3012" s="1" t="s">
        <v>234</v>
      </c>
      <c r="B3012" s="1" t="s">
        <v>13</v>
      </c>
      <c r="C3012" s="2">
        <v>43672</v>
      </c>
      <c r="D3012" s="1" t="s">
        <v>140</v>
      </c>
      <c r="E3012" s="1"/>
      <c r="F3012" s="1" t="s">
        <v>2041</v>
      </c>
      <c r="G3012" s="3">
        <v>98.64</v>
      </c>
      <c r="H3012" s="3"/>
      <c r="I3012" s="1" t="s">
        <v>83</v>
      </c>
      <c r="J3012" s="1" t="s">
        <v>279</v>
      </c>
      <c r="K3012" s="1" t="s">
        <v>12</v>
      </c>
      <c r="L3012" s="1" t="s">
        <v>73</v>
      </c>
    </row>
    <row r="3013" spans="1:12" x14ac:dyDescent="0.2">
      <c r="A3013" s="1" t="s">
        <v>234</v>
      </c>
      <c r="B3013" s="1" t="s">
        <v>13</v>
      </c>
      <c r="C3013" s="2">
        <v>43672</v>
      </c>
      <c r="D3013" s="1" t="s">
        <v>140</v>
      </c>
      <c r="E3013" s="1"/>
      <c r="F3013" s="1" t="s">
        <v>2101</v>
      </c>
      <c r="G3013" s="3">
        <v>642.35</v>
      </c>
      <c r="H3013" s="3"/>
      <c r="I3013" s="1" t="s">
        <v>123</v>
      </c>
      <c r="J3013" s="1" t="s">
        <v>124</v>
      </c>
      <c r="K3013" s="1" t="s">
        <v>12</v>
      </c>
      <c r="L3013" s="1" t="s">
        <v>261</v>
      </c>
    </row>
    <row r="3014" spans="1:12" x14ac:dyDescent="0.2">
      <c r="A3014" s="1" t="s">
        <v>234</v>
      </c>
      <c r="B3014" s="1" t="s">
        <v>13</v>
      </c>
      <c r="C3014" s="2">
        <v>43672</v>
      </c>
      <c r="D3014" s="1" t="s">
        <v>140</v>
      </c>
      <c r="E3014" s="1"/>
      <c r="F3014" s="1" t="s">
        <v>2129</v>
      </c>
      <c r="G3014" s="3">
        <v>845.39</v>
      </c>
      <c r="H3014" s="3"/>
      <c r="I3014" s="1" t="s">
        <v>120</v>
      </c>
      <c r="J3014" s="1" t="s">
        <v>171</v>
      </c>
      <c r="K3014" s="1" t="s">
        <v>12</v>
      </c>
      <c r="L3014" s="1" t="s">
        <v>91</v>
      </c>
    </row>
    <row r="3015" spans="1:12" x14ac:dyDescent="0.2">
      <c r="A3015" s="1" t="s">
        <v>234</v>
      </c>
      <c r="B3015" s="1" t="s">
        <v>13</v>
      </c>
      <c r="C3015" s="2">
        <v>43672</v>
      </c>
      <c r="D3015" s="1" t="s">
        <v>140</v>
      </c>
      <c r="E3015" s="1"/>
      <c r="F3015" s="1" t="s">
        <v>2069</v>
      </c>
      <c r="G3015" s="3">
        <v>1586.54</v>
      </c>
      <c r="H3015" s="3"/>
      <c r="I3015" s="1" t="s">
        <v>108</v>
      </c>
      <c r="J3015" s="1" t="s">
        <v>117</v>
      </c>
      <c r="K3015" s="1" t="s">
        <v>84</v>
      </c>
      <c r="L3015" s="1" t="s">
        <v>26</v>
      </c>
    </row>
    <row r="3016" spans="1:12" x14ac:dyDescent="0.2">
      <c r="A3016" s="1" t="s">
        <v>234</v>
      </c>
      <c r="B3016" s="1" t="s">
        <v>13</v>
      </c>
      <c r="C3016" s="2">
        <v>43672</v>
      </c>
      <c r="D3016" s="1" t="s">
        <v>140</v>
      </c>
      <c r="E3016" s="1"/>
      <c r="F3016" s="1" t="s">
        <v>2034</v>
      </c>
      <c r="G3016" s="3">
        <v>134.69</v>
      </c>
      <c r="H3016" s="3"/>
      <c r="I3016" s="1" t="s">
        <v>83</v>
      </c>
      <c r="J3016" s="1" t="s">
        <v>180</v>
      </c>
      <c r="K3016" s="1" t="s">
        <v>12</v>
      </c>
      <c r="L3016" s="1" t="s">
        <v>64</v>
      </c>
    </row>
    <row r="3017" spans="1:12" x14ac:dyDescent="0.2">
      <c r="A3017" s="1" t="s">
        <v>234</v>
      </c>
      <c r="B3017" s="1" t="s">
        <v>13</v>
      </c>
      <c r="C3017" s="2">
        <v>43672</v>
      </c>
      <c r="D3017" s="1" t="s">
        <v>140</v>
      </c>
      <c r="E3017" s="1"/>
      <c r="F3017" s="1" t="s">
        <v>2036</v>
      </c>
      <c r="G3017" s="3">
        <v>408.65</v>
      </c>
      <c r="H3017" s="3"/>
      <c r="I3017" s="1" t="s">
        <v>83</v>
      </c>
      <c r="J3017" s="1" t="s">
        <v>176</v>
      </c>
      <c r="K3017" s="1" t="s">
        <v>84</v>
      </c>
      <c r="L3017" s="1" t="s">
        <v>104</v>
      </c>
    </row>
    <row r="3018" spans="1:12" x14ac:dyDescent="0.2">
      <c r="A3018" s="1" t="s">
        <v>234</v>
      </c>
      <c r="B3018" s="1" t="s">
        <v>13</v>
      </c>
      <c r="C3018" s="2">
        <v>43677</v>
      </c>
      <c r="D3018" s="1" t="s">
        <v>2130</v>
      </c>
      <c r="E3018" s="1"/>
      <c r="F3018" s="1" t="s">
        <v>2131</v>
      </c>
      <c r="G3018" s="3">
        <v>99.98</v>
      </c>
      <c r="H3018" s="3"/>
      <c r="I3018" s="1" t="s">
        <v>83</v>
      </c>
      <c r="J3018" s="1" t="s">
        <v>174</v>
      </c>
      <c r="K3018" s="1" t="s">
        <v>12</v>
      </c>
      <c r="L3018" s="1" t="s">
        <v>14</v>
      </c>
    </row>
    <row r="3019" spans="1:12" x14ac:dyDescent="0.2">
      <c r="A3019" s="1" t="s">
        <v>234</v>
      </c>
      <c r="B3019" s="1" t="s">
        <v>13</v>
      </c>
      <c r="C3019" s="2">
        <v>43677</v>
      </c>
      <c r="D3019" s="1" t="s">
        <v>2130</v>
      </c>
      <c r="E3019" s="1"/>
      <c r="F3019" s="1" t="s">
        <v>2132</v>
      </c>
      <c r="G3019" s="3">
        <v>533.84</v>
      </c>
      <c r="H3019" s="3"/>
      <c r="I3019" s="1" t="s">
        <v>83</v>
      </c>
      <c r="J3019" s="1" t="s">
        <v>180</v>
      </c>
      <c r="K3019" s="1" t="s">
        <v>12</v>
      </c>
      <c r="L3019" s="1" t="s">
        <v>36</v>
      </c>
    </row>
    <row r="3020" spans="1:12" x14ac:dyDescent="0.2">
      <c r="A3020" s="1" t="s">
        <v>234</v>
      </c>
      <c r="B3020" s="1" t="s">
        <v>13</v>
      </c>
      <c r="C3020" s="2">
        <v>43677</v>
      </c>
      <c r="D3020" s="1" t="s">
        <v>201</v>
      </c>
      <c r="E3020" s="1"/>
      <c r="F3020" s="1" t="s">
        <v>202</v>
      </c>
      <c r="G3020" s="3">
        <v>3960.05</v>
      </c>
      <c r="H3020" s="3"/>
      <c r="I3020" s="1" t="s">
        <v>83</v>
      </c>
      <c r="J3020" s="1" t="s">
        <v>175</v>
      </c>
      <c r="K3020" s="1" t="s">
        <v>12</v>
      </c>
      <c r="L3020" s="1"/>
    </row>
    <row r="3021" spans="1:12" x14ac:dyDescent="0.2">
      <c r="A3021" s="1" t="s">
        <v>234</v>
      </c>
      <c r="B3021" s="1" t="s">
        <v>13</v>
      </c>
      <c r="C3021" s="2">
        <v>43677</v>
      </c>
      <c r="D3021" s="1" t="s">
        <v>201</v>
      </c>
      <c r="E3021" s="1"/>
      <c r="F3021" s="1" t="s">
        <v>202</v>
      </c>
      <c r="G3021" s="3">
        <v>1046.8699999999999</v>
      </c>
      <c r="H3021" s="3"/>
      <c r="I3021" s="1" t="s">
        <v>83</v>
      </c>
      <c r="J3021" s="1" t="s">
        <v>301</v>
      </c>
      <c r="K3021" s="1" t="s">
        <v>12</v>
      </c>
      <c r="L3021" s="1"/>
    </row>
    <row r="3022" spans="1:12" x14ac:dyDescent="0.2">
      <c r="A3022" s="1" t="s">
        <v>234</v>
      </c>
      <c r="B3022" s="1" t="s">
        <v>13</v>
      </c>
      <c r="C3022" s="2">
        <v>43677</v>
      </c>
      <c r="D3022" s="1" t="s">
        <v>201</v>
      </c>
      <c r="E3022" s="1"/>
      <c r="F3022" s="1" t="s">
        <v>202</v>
      </c>
      <c r="G3022" s="3">
        <v>1896.07</v>
      </c>
      <c r="H3022" s="3"/>
      <c r="I3022" s="1" t="s">
        <v>108</v>
      </c>
      <c r="J3022" s="1" t="s">
        <v>117</v>
      </c>
      <c r="K3022" s="1" t="s">
        <v>12</v>
      </c>
      <c r="L3022" s="1"/>
    </row>
    <row r="3023" spans="1:12" x14ac:dyDescent="0.2">
      <c r="A3023" s="1" t="s">
        <v>234</v>
      </c>
      <c r="B3023" s="1" t="s">
        <v>13</v>
      </c>
      <c r="C3023" s="2">
        <v>43677</v>
      </c>
      <c r="D3023" s="1" t="s">
        <v>201</v>
      </c>
      <c r="E3023" s="1"/>
      <c r="F3023" s="1" t="s">
        <v>202</v>
      </c>
      <c r="G3023" s="3">
        <v>2233.5</v>
      </c>
      <c r="H3023" s="3"/>
      <c r="I3023" s="1" t="s">
        <v>83</v>
      </c>
      <c r="J3023" s="1" t="s">
        <v>188</v>
      </c>
      <c r="K3023" s="1" t="s">
        <v>12</v>
      </c>
      <c r="L3023" s="1"/>
    </row>
    <row r="3024" spans="1:12" x14ac:dyDescent="0.2">
      <c r="A3024" s="1" t="s">
        <v>234</v>
      </c>
      <c r="B3024" s="1" t="s">
        <v>13</v>
      </c>
      <c r="C3024" s="2">
        <v>43677</v>
      </c>
      <c r="D3024" s="1" t="s">
        <v>201</v>
      </c>
      <c r="E3024" s="1"/>
      <c r="F3024" s="1" t="s">
        <v>202</v>
      </c>
      <c r="G3024" s="3">
        <v>1198.78</v>
      </c>
      <c r="H3024" s="3"/>
      <c r="I3024" s="1" t="s">
        <v>83</v>
      </c>
      <c r="J3024" s="1" t="s">
        <v>180</v>
      </c>
      <c r="K3024" s="1" t="s">
        <v>12</v>
      </c>
      <c r="L3024" s="1"/>
    </row>
    <row r="3025" spans="1:12" x14ac:dyDescent="0.2">
      <c r="A3025" s="1" t="s">
        <v>234</v>
      </c>
      <c r="B3025" s="1" t="s">
        <v>13</v>
      </c>
      <c r="C3025" s="2">
        <v>43677</v>
      </c>
      <c r="D3025" s="1" t="s">
        <v>201</v>
      </c>
      <c r="E3025" s="1"/>
      <c r="F3025" s="1" t="s">
        <v>202</v>
      </c>
      <c r="G3025" s="3">
        <v>2209.87</v>
      </c>
      <c r="H3025" s="3"/>
      <c r="I3025" s="1" t="s">
        <v>83</v>
      </c>
      <c r="J3025" s="1" t="s">
        <v>174</v>
      </c>
      <c r="K3025" s="1" t="s">
        <v>12</v>
      </c>
      <c r="L3025" s="1"/>
    </row>
    <row r="3026" spans="1:12" x14ac:dyDescent="0.2">
      <c r="A3026" s="1" t="s">
        <v>234</v>
      </c>
      <c r="B3026" s="1" t="s">
        <v>13</v>
      </c>
      <c r="C3026" s="2">
        <v>43677</v>
      </c>
      <c r="D3026" s="1" t="s">
        <v>201</v>
      </c>
      <c r="E3026" s="1"/>
      <c r="F3026" s="1" t="s">
        <v>202</v>
      </c>
      <c r="G3026" s="3">
        <v>594.27</v>
      </c>
      <c r="H3026" s="3"/>
      <c r="I3026" s="1" t="s">
        <v>85</v>
      </c>
      <c r="J3026" s="1" t="s">
        <v>125</v>
      </c>
      <c r="K3026" s="1" t="s">
        <v>12</v>
      </c>
      <c r="L3026" s="1"/>
    </row>
    <row r="3027" spans="1:12" x14ac:dyDescent="0.2">
      <c r="A3027" s="1" t="s">
        <v>234</v>
      </c>
      <c r="B3027" s="1" t="s">
        <v>13</v>
      </c>
      <c r="C3027" s="2">
        <v>43677</v>
      </c>
      <c r="D3027" s="1" t="s">
        <v>201</v>
      </c>
      <c r="E3027" s="1"/>
      <c r="F3027" s="1" t="s">
        <v>202</v>
      </c>
      <c r="G3027" s="3">
        <v>1138.6500000000001</v>
      </c>
      <c r="H3027" s="3"/>
      <c r="I3027" s="1" t="s">
        <v>83</v>
      </c>
      <c r="J3027" s="1" t="s">
        <v>676</v>
      </c>
      <c r="K3027" s="1" t="s">
        <v>12</v>
      </c>
      <c r="L3027" s="1"/>
    </row>
    <row r="3028" spans="1:12" x14ac:dyDescent="0.2">
      <c r="A3028" s="1" t="s">
        <v>234</v>
      </c>
      <c r="B3028" s="1" t="s">
        <v>13</v>
      </c>
      <c r="C3028" s="2">
        <v>43677</v>
      </c>
      <c r="D3028" s="1" t="s">
        <v>201</v>
      </c>
      <c r="E3028" s="1"/>
      <c r="F3028" s="1" t="s">
        <v>202</v>
      </c>
      <c r="G3028" s="3">
        <v>4298.1400000000003</v>
      </c>
      <c r="H3028" s="3"/>
      <c r="I3028" s="1" t="s">
        <v>123</v>
      </c>
      <c r="J3028" s="1" t="s">
        <v>124</v>
      </c>
      <c r="K3028" s="1" t="s">
        <v>12</v>
      </c>
      <c r="L3028" s="1"/>
    </row>
    <row r="3029" spans="1:12" x14ac:dyDescent="0.2">
      <c r="A3029" s="1" t="s">
        <v>234</v>
      </c>
      <c r="B3029" s="1" t="s">
        <v>13</v>
      </c>
      <c r="C3029" s="2">
        <v>43677</v>
      </c>
      <c r="D3029" s="1" t="s">
        <v>201</v>
      </c>
      <c r="E3029" s="1"/>
      <c r="F3029" s="1" t="s">
        <v>199</v>
      </c>
      <c r="G3029" s="3">
        <v>2557.9499999999998</v>
      </c>
      <c r="H3029" s="3"/>
      <c r="I3029" s="1" t="s">
        <v>185</v>
      </c>
      <c r="J3029" s="1" t="s">
        <v>126</v>
      </c>
      <c r="K3029" s="1" t="s">
        <v>12</v>
      </c>
      <c r="L3029" s="1"/>
    </row>
    <row r="3030" spans="1:12" x14ac:dyDescent="0.2">
      <c r="A3030" s="1" t="s">
        <v>234</v>
      </c>
      <c r="B3030" s="1" t="s">
        <v>13</v>
      </c>
      <c r="C3030" s="2">
        <v>43677</v>
      </c>
      <c r="D3030" s="1" t="s">
        <v>201</v>
      </c>
      <c r="E3030" s="1"/>
      <c r="F3030" s="1" t="s">
        <v>202</v>
      </c>
      <c r="G3030" s="3">
        <v>224.3</v>
      </c>
      <c r="H3030" s="3"/>
      <c r="I3030" s="1" t="s">
        <v>83</v>
      </c>
      <c r="J3030" s="1" t="s">
        <v>391</v>
      </c>
      <c r="K3030" s="1" t="s">
        <v>12</v>
      </c>
      <c r="L3030" s="1"/>
    </row>
    <row r="3031" spans="1:12" x14ac:dyDescent="0.2">
      <c r="A3031" s="1" t="s">
        <v>234</v>
      </c>
      <c r="B3031" s="1" t="s">
        <v>13</v>
      </c>
      <c r="C3031" s="2">
        <v>43677</v>
      </c>
      <c r="D3031" s="1" t="s">
        <v>2130</v>
      </c>
      <c r="E3031" s="1"/>
      <c r="F3031" s="1" t="s">
        <v>2133</v>
      </c>
      <c r="G3031" s="3">
        <v>1955.3</v>
      </c>
      <c r="H3031" s="3"/>
      <c r="I3031" s="1" t="s">
        <v>83</v>
      </c>
      <c r="J3031" s="1" t="s">
        <v>180</v>
      </c>
      <c r="K3031" s="1" t="s">
        <v>12</v>
      </c>
      <c r="L3031" s="1" t="s">
        <v>57</v>
      </c>
    </row>
    <row r="3032" spans="1:12" x14ac:dyDescent="0.2">
      <c r="A3032" s="1" t="s">
        <v>234</v>
      </c>
      <c r="B3032" s="1" t="s">
        <v>13</v>
      </c>
      <c r="C3032" s="2">
        <v>43677</v>
      </c>
      <c r="D3032" s="1" t="s">
        <v>201</v>
      </c>
      <c r="E3032" s="1"/>
      <c r="F3032" s="1" t="s">
        <v>202</v>
      </c>
      <c r="G3032" s="3">
        <v>42540.74</v>
      </c>
      <c r="H3032" s="3"/>
      <c r="I3032" s="1" t="s">
        <v>119</v>
      </c>
      <c r="J3032" s="1" t="s">
        <v>86</v>
      </c>
      <c r="K3032" s="1" t="s">
        <v>12</v>
      </c>
      <c r="L3032" s="1"/>
    </row>
    <row r="3033" spans="1:12" x14ac:dyDescent="0.2">
      <c r="A3033" s="1" t="s">
        <v>234</v>
      </c>
      <c r="B3033" s="1" t="s">
        <v>13</v>
      </c>
      <c r="C3033" s="2">
        <v>43677</v>
      </c>
      <c r="D3033" s="1" t="s">
        <v>201</v>
      </c>
      <c r="E3033" s="1"/>
      <c r="F3033" s="1" t="s">
        <v>202</v>
      </c>
      <c r="G3033" s="3">
        <v>19381.349999999999</v>
      </c>
      <c r="H3033" s="3"/>
      <c r="I3033" s="1" t="s">
        <v>83</v>
      </c>
      <c r="J3033" s="1" t="s">
        <v>176</v>
      </c>
      <c r="K3033" s="1" t="s">
        <v>12</v>
      </c>
      <c r="L3033" s="1"/>
    </row>
    <row r="3034" spans="1:12" x14ac:dyDescent="0.2">
      <c r="A3034" s="1" t="s">
        <v>234</v>
      </c>
      <c r="B3034" s="1" t="s">
        <v>13</v>
      </c>
      <c r="C3034" s="2">
        <v>43677</v>
      </c>
      <c r="D3034" s="1" t="s">
        <v>201</v>
      </c>
      <c r="E3034" s="1"/>
      <c r="F3034" s="1" t="s">
        <v>202</v>
      </c>
      <c r="G3034" s="3">
        <v>7136.71</v>
      </c>
      <c r="H3034" s="3"/>
      <c r="I3034" s="1" t="s">
        <v>87</v>
      </c>
      <c r="J3034" s="1" t="s">
        <v>116</v>
      </c>
      <c r="K3034" s="1" t="s">
        <v>12</v>
      </c>
      <c r="L3034" s="1"/>
    </row>
    <row r="3035" spans="1:12" x14ac:dyDescent="0.2">
      <c r="A3035" s="1" t="s">
        <v>234</v>
      </c>
      <c r="B3035" s="1" t="s">
        <v>13</v>
      </c>
      <c r="C3035" s="2">
        <v>43677</v>
      </c>
      <c r="D3035" s="1" t="s">
        <v>201</v>
      </c>
      <c r="E3035" s="1"/>
      <c r="F3035" s="1" t="s">
        <v>202</v>
      </c>
      <c r="G3035" s="3">
        <v>1278.3900000000001</v>
      </c>
      <c r="H3035" s="3"/>
      <c r="I3035" s="1" t="s">
        <v>83</v>
      </c>
      <c r="J3035" s="1" t="s">
        <v>243</v>
      </c>
      <c r="K3035" s="1" t="s">
        <v>12</v>
      </c>
      <c r="L3035" s="1"/>
    </row>
    <row r="3036" spans="1:12" x14ac:dyDescent="0.2">
      <c r="A3036" s="1" t="s">
        <v>234</v>
      </c>
      <c r="B3036" s="1" t="s">
        <v>13</v>
      </c>
      <c r="C3036" s="2">
        <v>43677</v>
      </c>
      <c r="D3036" s="1" t="s">
        <v>201</v>
      </c>
      <c r="E3036" s="1"/>
      <c r="F3036" s="1" t="s">
        <v>202</v>
      </c>
      <c r="G3036" s="3">
        <v>6543.32</v>
      </c>
      <c r="H3036" s="3"/>
      <c r="I3036" s="1" t="s">
        <v>106</v>
      </c>
      <c r="J3036" s="1" t="s">
        <v>121</v>
      </c>
      <c r="K3036" s="1" t="s">
        <v>12</v>
      </c>
      <c r="L3036" s="1"/>
    </row>
    <row r="3037" spans="1:12" x14ac:dyDescent="0.2">
      <c r="A3037" s="1" t="s">
        <v>234</v>
      </c>
      <c r="B3037" s="1" t="s">
        <v>13</v>
      </c>
      <c r="C3037" s="2">
        <v>43677</v>
      </c>
      <c r="D3037" s="1" t="s">
        <v>2130</v>
      </c>
      <c r="E3037" s="1"/>
      <c r="F3037" s="1" t="s">
        <v>2131</v>
      </c>
      <c r="G3037" s="3"/>
      <c r="H3037" s="3">
        <v>366.99</v>
      </c>
      <c r="I3037" s="1" t="s">
        <v>83</v>
      </c>
      <c r="J3037" s="1" t="s">
        <v>243</v>
      </c>
      <c r="K3037" s="1" t="s">
        <v>12</v>
      </c>
      <c r="L3037" s="1" t="s">
        <v>14</v>
      </c>
    </row>
    <row r="3038" spans="1:12" x14ac:dyDescent="0.2">
      <c r="A3038" s="1" t="s">
        <v>234</v>
      </c>
      <c r="B3038" s="1" t="s">
        <v>13</v>
      </c>
      <c r="C3038" s="2">
        <v>43677</v>
      </c>
      <c r="D3038" s="1" t="s">
        <v>2130</v>
      </c>
      <c r="E3038" s="1"/>
      <c r="F3038" s="1" t="s">
        <v>2132</v>
      </c>
      <c r="G3038" s="3"/>
      <c r="H3038" s="3">
        <v>1067.68</v>
      </c>
      <c r="I3038" s="1" t="s">
        <v>83</v>
      </c>
      <c r="J3038" s="1" t="s">
        <v>175</v>
      </c>
      <c r="K3038" s="1" t="s">
        <v>12</v>
      </c>
      <c r="L3038" s="1" t="s">
        <v>36</v>
      </c>
    </row>
    <row r="3039" spans="1:12" x14ac:dyDescent="0.2">
      <c r="A3039" s="1" t="s">
        <v>234</v>
      </c>
      <c r="B3039" s="1" t="s">
        <v>13</v>
      </c>
      <c r="C3039" s="2">
        <v>43677</v>
      </c>
      <c r="D3039" s="1" t="s">
        <v>201</v>
      </c>
      <c r="E3039" s="1"/>
      <c r="F3039" s="1" t="s">
        <v>202</v>
      </c>
      <c r="G3039" s="3">
        <v>2207.98</v>
      </c>
      <c r="H3039" s="3"/>
      <c r="I3039" s="1" t="s">
        <v>179</v>
      </c>
      <c r="J3039" s="1" t="s">
        <v>89</v>
      </c>
      <c r="K3039" s="1" t="s">
        <v>12</v>
      </c>
      <c r="L3039" s="1"/>
    </row>
    <row r="3040" spans="1:12" x14ac:dyDescent="0.2">
      <c r="A3040" s="1" t="s">
        <v>234</v>
      </c>
      <c r="B3040" s="1" t="s">
        <v>13</v>
      </c>
      <c r="C3040" s="2">
        <v>43677</v>
      </c>
      <c r="D3040" s="1" t="s">
        <v>2130</v>
      </c>
      <c r="E3040" s="1"/>
      <c r="F3040" s="1" t="s">
        <v>2131</v>
      </c>
      <c r="G3040" s="3">
        <v>198.5</v>
      </c>
      <c r="H3040" s="3"/>
      <c r="I3040" s="1" t="s">
        <v>83</v>
      </c>
      <c r="J3040" s="1" t="s">
        <v>180</v>
      </c>
      <c r="K3040" s="1" t="s">
        <v>12</v>
      </c>
      <c r="L3040" s="1" t="s">
        <v>14</v>
      </c>
    </row>
    <row r="3041" spans="1:12" x14ac:dyDescent="0.2">
      <c r="A3041" s="1" t="s">
        <v>234</v>
      </c>
      <c r="B3041" s="1" t="s">
        <v>13</v>
      </c>
      <c r="C3041" s="2">
        <v>43677</v>
      </c>
      <c r="D3041" s="1" t="s">
        <v>2130</v>
      </c>
      <c r="E3041" s="1"/>
      <c r="F3041" s="1" t="s">
        <v>2132</v>
      </c>
      <c r="G3041" s="3">
        <v>1067.68</v>
      </c>
      <c r="H3041" s="3"/>
      <c r="I3041" s="1" t="s">
        <v>83</v>
      </c>
      <c r="J3041" s="1" t="s">
        <v>676</v>
      </c>
      <c r="K3041" s="1" t="s">
        <v>12</v>
      </c>
      <c r="L3041" s="1" t="s">
        <v>36</v>
      </c>
    </row>
    <row r="3042" spans="1:12" x14ac:dyDescent="0.2">
      <c r="A3042" s="1" t="s">
        <v>234</v>
      </c>
      <c r="B3042" s="1" t="s">
        <v>13</v>
      </c>
      <c r="C3042" s="2">
        <v>43677</v>
      </c>
      <c r="D3042" s="1" t="s">
        <v>2130</v>
      </c>
      <c r="E3042" s="1"/>
      <c r="F3042" s="1" t="s">
        <v>2131</v>
      </c>
      <c r="G3042" s="3"/>
      <c r="H3042" s="3">
        <v>328.46</v>
      </c>
      <c r="I3042" s="1" t="s">
        <v>83</v>
      </c>
      <c r="J3042" s="1" t="s">
        <v>175</v>
      </c>
      <c r="K3042" s="1" t="s">
        <v>12</v>
      </c>
      <c r="L3042" s="1" t="s">
        <v>14</v>
      </c>
    </row>
    <row r="3043" spans="1:12" x14ac:dyDescent="0.2">
      <c r="A3043" s="1" t="s">
        <v>234</v>
      </c>
      <c r="B3043" s="1" t="s">
        <v>13</v>
      </c>
      <c r="C3043" s="2">
        <v>43677</v>
      </c>
      <c r="D3043" s="1" t="s">
        <v>201</v>
      </c>
      <c r="E3043" s="1"/>
      <c r="F3043" s="1" t="s">
        <v>202</v>
      </c>
      <c r="G3043" s="3">
        <v>10507.43</v>
      </c>
      <c r="H3043" s="3"/>
      <c r="I3043" s="1" t="s">
        <v>120</v>
      </c>
      <c r="J3043" s="1" t="s">
        <v>171</v>
      </c>
      <c r="K3043" s="1" t="s">
        <v>12</v>
      </c>
      <c r="L3043" s="1"/>
    </row>
    <row r="3044" spans="1:12" x14ac:dyDescent="0.2">
      <c r="A3044" s="1" t="s">
        <v>234</v>
      </c>
      <c r="B3044" s="1" t="s">
        <v>13</v>
      </c>
      <c r="C3044" s="2">
        <v>43677</v>
      </c>
      <c r="D3044" s="1" t="s">
        <v>201</v>
      </c>
      <c r="E3044" s="1"/>
      <c r="F3044" s="1" t="s">
        <v>202</v>
      </c>
      <c r="G3044" s="3">
        <v>3898.92</v>
      </c>
      <c r="H3044" s="3"/>
      <c r="I3044" s="1" t="s">
        <v>106</v>
      </c>
      <c r="J3044" s="1" t="s">
        <v>122</v>
      </c>
      <c r="K3044" s="1" t="s">
        <v>12</v>
      </c>
      <c r="L3044" s="1"/>
    </row>
    <row r="3045" spans="1:12" x14ac:dyDescent="0.2">
      <c r="A3045" s="1" t="s">
        <v>234</v>
      </c>
      <c r="B3045" s="1" t="s">
        <v>13</v>
      </c>
      <c r="C3045" s="2">
        <v>43677</v>
      </c>
      <c r="D3045" s="1" t="s">
        <v>2130</v>
      </c>
      <c r="E3045" s="1"/>
      <c r="F3045" s="1" t="s">
        <v>2133</v>
      </c>
      <c r="G3045" s="3"/>
      <c r="H3045" s="3">
        <v>1955.3</v>
      </c>
      <c r="I3045" s="1" t="s">
        <v>83</v>
      </c>
      <c r="J3045" s="1" t="s">
        <v>243</v>
      </c>
      <c r="K3045" s="1" t="s">
        <v>12</v>
      </c>
      <c r="L3045" s="1" t="s">
        <v>57</v>
      </c>
    </row>
    <row r="3046" spans="1:12" x14ac:dyDescent="0.2">
      <c r="A3046" s="1" t="s">
        <v>234</v>
      </c>
      <c r="B3046" s="1" t="s">
        <v>13</v>
      </c>
      <c r="C3046" s="2">
        <v>43677</v>
      </c>
      <c r="D3046" s="1" t="s">
        <v>201</v>
      </c>
      <c r="E3046" s="1"/>
      <c r="F3046" s="1" t="s">
        <v>202</v>
      </c>
      <c r="G3046" s="3">
        <v>197.46</v>
      </c>
      <c r="H3046" s="3"/>
      <c r="I3046" s="1" t="s">
        <v>83</v>
      </c>
      <c r="J3046" s="1" t="s">
        <v>279</v>
      </c>
      <c r="K3046" s="1" t="s">
        <v>12</v>
      </c>
      <c r="L3046" s="1"/>
    </row>
    <row r="3047" spans="1:12" x14ac:dyDescent="0.2">
      <c r="A3047" s="1" t="s">
        <v>234</v>
      </c>
      <c r="B3047" s="1" t="s">
        <v>13</v>
      </c>
      <c r="C3047" s="2">
        <v>43677</v>
      </c>
      <c r="D3047" s="1" t="s">
        <v>201</v>
      </c>
      <c r="E3047" s="1"/>
      <c r="F3047" s="1" t="s">
        <v>202</v>
      </c>
      <c r="G3047" s="3">
        <v>55.38</v>
      </c>
      <c r="H3047" s="3"/>
      <c r="I3047" s="1" t="s">
        <v>119</v>
      </c>
      <c r="J3047" s="1" t="s">
        <v>178</v>
      </c>
      <c r="K3047" s="1" t="s">
        <v>12</v>
      </c>
      <c r="L3047" s="1"/>
    </row>
    <row r="3048" spans="1:12" x14ac:dyDescent="0.2">
      <c r="A3048" s="1" t="s">
        <v>234</v>
      </c>
      <c r="B3048" s="1" t="s">
        <v>13</v>
      </c>
      <c r="C3048" s="2">
        <v>43677</v>
      </c>
      <c r="D3048" s="1" t="s">
        <v>2130</v>
      </c>
      <c r="E3048" s="1"/>
      <c r="F3048" s="1" t="s">
        <v>2131</v>
      </c>
      <c r="G3048" s="3">
        <v>396.97</v>
      </c>
      <c r="H3048" s="3"/>
      <c r="I3048" s="1" t="s">
        <v>83</v>
      </c>
      <c r="J3048" s="1" t="s">
        <v>676</v>
      </c>
      <c r="K3048" s="1" t="s">
        <v>12</v>
      </c>
      <c r="L3048" s="1" t="s">
        <v>14</v>
      </c>
    </row>
    <row r="3049" spans="1:12" x14ac:dyDescent="0.2">
      <c r="A3049" s="1" t="s">
        <v>234</v>
      </c>
      <c r="B3049" s="1" t="s">
        <v>13</v>
      </c>
      <c r="C3049" s="2">
        <v>43677</v>
      </c>
      <c r="D3049" s="1" t="s">
        <v>201</v>
      </c>
      <c r="E3049" s="1"/>
      <c r="F3049" s="1" t="s">
        <v>199</v>
      </c>
      <c r="G3049" s="3">
        <v>674.43</v>
      </c>
      <c r="H3049" s="3"/>
      <c r="I3049" s="1" t="s">
        <v>106</v>
      </c>
      <c r="J3049" s="1" t="s">
        <v>107</v>
      </c>
      <c r="K3049" s="1" t="s">
        <v>12</v>
      </c>
      <c r="L3049" s="1"/>
    </row>
    <row r="3050" spans="1:12" x14ac:dyDescent="0.2">
      <c r="A3050" s="1" t="s">
        <v>234</v>
      </c>
      <c r="B3050" s="1" t="s">
        <v>13</v>
      </c>
      <c r="C3050" s="2">
        <v>43677</v>
      </c>
      <c r="D3050" s="1" t="s">
        <v>201</v>
      </c>
      <c r="E3050" s="1"/>
      <c r="F3050" s="1" t="s">
        <v>202</v>
      </c>
      <c r="G3050" s="3">
        <v>2257.44</v>
      </c>
      <c r="H3050" s="3"/>
      <c r="I3050" s="1" t="s">
        <v>87</v>
      </c>
      <c r="J3050" s="1" t="s">
        <v>253</v>
      </c>
      <c r="K3050" s="1" t="s">
        <v>12</v>
      </c>
      <c r="L3050" s="1"/>
    </row>
    <row r="3051" spans="1:12" x14ac:dyDescent="0.2">
      <c r="A3051" s="1" t="s">
        <v>234</v>
      </c>
      <c r="B3051" s="1" t="s">
        <v>13</v>
      </c>
      <c r="C3051" s="2">
        <v>43677</v>
      </c>
      <c r="D3051" s="1" t="s">
        <v>2130</v>
      </c>
      <c r="E3051" s="1"/>
      <c r="F3051" s="1" t="s">
        <v>2132</v>
      </c>
      <c r="G3051" s="3"/>
      <c r="H3051" s="3">
        <v>533.84</v>
      </c>
      <c r="I3051" s="1" t="s">
        <v>83</v>
      </c>
      <c r="J3051" s="1" t="s">
        <v>243</v>
      </c>
      <c r="K3051" s="1" t="s">
        <v>12</v>
      </c>
      <c r="L3051" s="1" t="s">
        <v>36</v>
      </c>
    </row>
    <row r="3052" spans="1:12" x14ac:dyDescent="0.2">
      <c r="A3052" s="1" t="s">
        <v>234</v>
      </c>
      <c r="B3052" s="1" t="s">
        <v>13</v>
      </c>
      <c r="C3052" s="2">
        <v>43678</v>
      </c>
      <c r="D3052" s="1" t="s">
        <v>203</v>
      </c>
      <c r="E3052" s="1"/>
      <c r="F3052" s="1" t="s">
        <v>202</v>
      </c>
      <c r="G3052" s="3"/>
      <c r="H3052" s="3">
        <v>10507.43</v>
      </c>
      <c r="I3052" s="1" t="s">
        <v>120</v>
      </c>
      <c r="J3052" s="1" t="s">
        <v>171</v>
      </c>
      <c r="K3052" s="1" t="s">
        <v>12</v>
      </c>
      <c r="L3052" s="1"/>
    </row>
    <row r="3053" spans="1:12" x14ac:dyDescent="0.2">
      <c r="A3053" s="1" t="s">
        <v>234</v>
      </c>
      <c r="B3053" s="1" t="s">
        <v>13</v>
      </c>
      <c r="C3053" s="2">
        <v>43678</v>
      </c>
      <c r="D3053" s="1" t="s">
        <v>203</v>
      </c>
      <c r="E3053" s="1"/>
      <c r="F3053" s="1" t="s">
        <v>202</v>
      </c>
      <c r="G3053" s="3"/>
      <c r="H3053" s="3">
        <v>224.3</v>
      </c>
      <c r="I3053" s="1" t="s">
        <v>83</v>
      </c>
      <c r="J3053" s="1" t="s">
        <v>391</v>
      </c>
      <c r="K3053" s="1" t="s">
        <v>12</v>
      </c>
      <c r="L3053" s="1"/>
    </row>
    <row r="3054" spans="1:12" x14ac:dyDescent="0.2">
      <c r="A3054" s="1" t="s">
        <v>234</v>
      </c>
      <c r="B3054" s="1" t="s">
        <v>13</v>
      </c>
      <c r="C3054" s="2">
        <v>43678</v>
      </c>
      <c r="D3054" s="1" t="s">
        <v>203</v>
      </c>
      <c r="E3054" s="1"/>
      <c r="F3054" s="1" t="s">
        <v>202</v>
      </c>
      <c r="G3054" s="3"/>
      <c r="H3054" s="3">
        <v>7136.71</v>
      </c>
      <c r="I3054" s="1" t="s">
        <v>87</v>
      </c>
      <c r="J3054" s="1" t="s">
        <v>116</v>
      </c>
      <c r="K3054" s="1" t="s">
        <v>12</v>
      </c>
      <c r="L3054" s="1"/>
    </row>
    <row r="3055" spans="1:12" x14ac:dyDescent="0.2">
      <c r="A3055" s="1" t="s">
        <v>234</v>
      </c>
      <c r="B3055" s="1" t="s">
        <v>13</v>
      </c>
      <c r="C3055" s="2">
        <v>43678</v>
      </c>
      <c r="D3055" s="1" t="s">
        <v>203</v>
      </c>
      <c r="E3055" s="1"/>
      <c r="F3055" s="1" t="s">
        <v>202</v>
      </c>
      <c r="G3055" s="3"/>
      <c r="H3055" s="3">
        <v>2209.87</v>
      </c>
      <c r="I3055" s="1" t="s">
        <v>83</v>
      </c>
      <c r="J3055" s="1" t="s">
        <v>174</v>
      </c>
      <c r="K3055" s="1" t="s">
        <v>12</v>
      </c>
      <c r="L3055" s="1"/>
    </row>
    <row r="3056" spans="1:12" x14ac:dyDescent="0.2">
      <c r="A3056" s="1" t="s">
        <v>234</v>
      </c>
      <c r="B3056" s="1" t="s">
        <v>13</v>
      </c>
      <c r="C3056" s="2">
        <v>43678</v>
      </c>
      <c r="D3056" s="1" t="s">
        <v>203</v>
      </c>
      <c r="E3056" s="1"/>
      <c r="F3056" s="1" t="s">
        <v>202</v>
      </c>
      <c r="G3056" s="3"/>
      <c r="H3056" s="3">
        <v>3898.92</v>
      </c>
      <c r="I3056" s="1" t="s">
        <v>106</v>
      </c>
      <c r="J3056" s="1" t="s">
        <v>122</v>
      </c>
      <c r="K3056" s="1" t="s">
        <v>12</v>
      </c>
      <c r="L3056" s="1"/>
    </row>
    <row r="3057" spans="1:12" x14ac:dyDescent="0.2">
      <c r="A3057" s="1" t="s">
        <v>234</v>
      </c>
      <c r="B3057" s="1" t="s">
        <v>13</v>
      </c>
      <c r="C3057" s="2">
        <v>43678</v>
      </c>
      <c r="D3057" s="1" t="s">
        <v>203</v>
      </c>
      <c r="E3057" s="1"/>
      <c r="F3057" s="1" t="s">
        <v>202</v>
      </c>
      <c r="G3057" s="3"/>
      <c r="H3057" s="3">
        <v>1198.78</v>
      </c>
      <c r="I3057" s="1" t="s">
        <v>83</v>
      </c>
      <c r="J3057" s="1" t="s">
        <v>180</v>
      </c>
      <c r="K3057" s="1" t="s">
        <v>12</v>
      </c>
      <c r="L3057" s="1"/>
    </row>
    <row r="3058" spans="1:12" x14ac:dyDescent="0.2">
      <c r="A3058" s="1" t="s">
        <v>234</v>
      </c>
      <c r="B3058" s="1" t="s">
        <v>13</v>
      </c>
      <c r="C3058" s="2">
        <v>43678</v>
      </c>
      <c r="D3058" s="1" t="s">
        <v>203</v>
      </c>
      <c r="E3058" s="1"/>
      <c r="F3058" s="1" t="s">
        <v>202</v>
      </c>
      <c r="G3058" s="3"/>
      <c r="H3058" s="3">
        <v>6543.32</v>
      </c>
      <c r="I3058" s="1" t="s">
        <v>106</v>
      </c>
      <c r="J3058" s="1" t="s">
        <v>121</v>
      </c>
      <c r="K3058" s="1" t="s">
        <v>12</v>
      </c>
      <c r="L3058" s="1"/>
    </row>
    <row r="3059" spans="1:12" x14ac:dyDescent="0.2">
      <c r="A3059" s="1" t="s">
        <v>234</v>
      </c>
      <c r="B3059" s="1" t="s">
        <v>13</v>
      </c>
      <c r="C3059" s="2">
        <v>43678</v>
      </c>
      <c r="D3059" s="1" t="s">
        <v>203</v>
      </c>
      <c r="E3059" s="1"/>
      <c r="F3059" s="1" t="s">
        <v>202</v>
      </c>
      <c r="G3059" s="3"/>
      <c r="H3059" s="3">
        <v>594.27</v>
      </c>
      <c r="I3059" s="1" t="s">
        <v>85</v>
      </c>
      <c r="J3059" s="1" t="s">
        <v>125</v>
      </c>
      <c r="K3059" s="1" t="s">
        <v>12</v>
      </c>
      <c r="L3059" s="1"/>
    </row>
    <row r="3060" spans="1:12" x14ac:dyDescent="0.2">
      <c r="A3060" s="1" t="s">
        <v>234</v>
      </c>
      <c r="B3060" s="1" t="s">
        <v>13</v>
      </c>
      <c r="C3060" s="2">
        <v>43678</v>
      </c>
      <c r="D3060" s="1" t="s">
        <v>203</v>
      </c>
      <c r="E3060" s="1"/>
      <c r="F3060" s="1" t="s">
        <v>202</v>
      </c>
      <c r="G3060" s="3"/>
      <c r="H3060" s="3">
        <v>1278.3900000000001</v>
      </c>
      <c r="I3060" s="1" t="s">
        <v>83</v>
      </c>
      <c r="J3060" s="1" t="s">
        <v>243</v>
      </c>
      <c r="K3060" s="1" t="s">
        <v>12</v>
      </c>
      <c r="L3060" s="1"/>
    </row>
    <row r="3061" spans="1:12" x14ac:dyDescent="0.2">
      <c r="A3061" s="1" t="s">
        <v>234</v>
      </c>
      <c r="B3061" s="1" t="s">
        <v>13</v>
      </c>
      <c r="C3061" s="2">
        <v>43678</v>
      </c>
      <c r="D3061" s="1" t="s">
        <v>203</v>
      </c>
      <c r="E3061" s="1"/>
      <c r="F3061" s="1" t="s">
        <v>202</v>
      </c>
      <c r="G3061" s="3"/>
      <c r="H3061" s="3">
        <v>1138.6500000000001</v>
      </c>
      <c r="I3061" s="1" t="s">
        <v>83</v>
      </c>
      <c r="J3061" s="1" t="s">
        <v>676</v>
      </c>
      <c r="K3061" s="1" t="s">
        <v>12</v>
      </c>
      <c r="L3061" s="1"/>
    </row>
    <row r="3062" spans="1:12" x14ac:dyDescent="0.2">
      <c r="A3062" s="1" t="s">
        <v>234</v>
      </c>
      <c r="B3062" s="1" t="s">
        <v>13</v>
      </c>
      <c r="C3062" s="2">
        <v>43678</v>
      </c>
      <c r="D3062" s="1" t="s">
        <v>203</v>
      </c>
      <c r="E3062" s="1"/>
      <c r="F3062" s="1" t="s">
        <v>202</v>
      </c>
      <c r="G3062" s="3"/>
      <c r="H3062" s="3">
        <v>1896.07</v>
      </c>
      <c r="I3062" s="1" t="s">
        <v>108</v>
      </c>
      <c r="J3062" s="1" t="s">
        <v>117</v>
      </c>
      <c r="K3062" s="1" t="s">
        <v>12</v>
      </c>
      <c r="L3062" s="1"/>
    </row>
    <row r="3063" spans="1:12" x14ac:dyDescent="0.2">
      <c r="A3063" s="1" t="s">
        <v>234</v>
      </c>
      <c r="B3063" s="1" t="s">
        <v>13</v>
      </c>
      <c r="C3063" s="2">
        <v>43678</v>
      </c>
      <c r="D3063" s="1" t="s">
        <v>203</v>
      </c>
      <c r="E3063" s="1"/>
      <c r="F3063" s="1" t="s">
        <v>199</v>
      </c>
      <c r="G3063" s="3"/>
      <c r="H3063" s="3">
        <v>674.43</v>
      </c>
      <c r="I3063" s="1" t="s">
        <v>106</v>
      </c>
      <c r="J3063" s="1" t="s">
        <v>107</v>
      </c>
      <c r="K3063" s="1" t="s">
        <v>12</v>
      </c>
      <c r="L3063" s="1"/>
    </row>
    <row r="3064" spans="1:12" x14ac:dyDescent="0.2">
      <c r="A3064" s="1" t="s">
        <v>234</v>
      </c>
      <c r="B3064" s="1" t="s">
        <v>13</v>
      </c>
      <c r="C3064" s="2">
        <v>43678</v>
      </c>
      <c r="D3064" s="1" t="s">
        <v>203</v>
      </c>
      <c r="E3064" s="1"/>
      <c r="F3064" s="1" t="s">
        <v>202</v>
      </c>
      <c r="G3064" s="3"/>
      <c r="H3064" s="3">
        <v>3960.05</v>
      </c>
      <c r="I3064" s="1" t="s">
        <v>83</v>
      </c>
      <c r="J3064" s="1" t="s">
        <v>175</v>
      </c>
      <c r="K3064" s="1" t="s">
        <v>12</v>
      </c>
      <c r="L3064" s="1"/>
    </row>
    <row r="3065" spans="1:12" x14ac:dyDescent="0.2">
      <c r="A3065" s="1" t="s">
        <v>234</v>
      </c>
      <c r="B3065" s="1" t="s">
        <v>13</v>
      </c>
      <c r="C3065" s="2">
        <v>43678</v>
      </c>
      <c r="D3065" s="1" t="s">
        <v>203</v>
      </c>
      <c r="E3065" s="1"/>
      <c r="F3065" s="1" t="s">
        <v>202</v>
      </c>
      <c r="G3065" s="3"/>
      <c r="H3065" s="3">
        <v>55.38</v>
      </c>
      <c r="I3065" s="1" t="s">
        <v>119</v>
      </c>
      <c r="J3065" s="1" t="s">
        <v>178</v>
      </c>
      <c r="K3065" s="1" t="s">
        <v>12</v>
      </c>
      <c r="L3065" s="1"/>
    </row>
    <row r="3066" spans="1:12" x14ac:dyDescent="0.2">
      <c r="A3066" s="1" t="s">
        <v>234</v>
      </c>
      <c r="B3066" s="1" t="s">
        <v>13</v>
      </c>
      <c r="C3066" s="2">
        <v>43678</v>
      </c>
      <c r="D3066" s="1" t="s">
        <v>203</v>
      </c>
      <c r="E3066" s="1"/>
      <c r="F3066" s="1" t="s">
        <v>202</v>
      </c>
      <c r="G3066" s="3"/>
      <c r="H3066" s="3">
        <v>19381.349999999999</v>
      </c>
      <c r="I3066" s="1" t="s">
        <v>83</v>
      </c>
      <c r="J3066" s="1" t="s">
        <v>176</v>
      </c>
      <c r="K3066" s="1" t="s">
        <v>12</v>
      </c>
      <c r="L3066" s="1"/>
    </row>
    <row r="3067" spans="1:12" x14ac:dyDescent="0.2">
      <c r="A3067" s="1" t="s">
        <v>234</v>
      </c>
      <c r="B3067" s="1" t="s">
        <v>13</v>
      </c>
      <c r="C3067" s="2">
        <v>43678</v>
      </c>
      <c r="D3067" s="1" t="s">
        <v>203</v>
      </c>
      <c r="E3067" s="1"/>
      <c r="F3067" s="1" t="s">
        <v>202</v>
      </c>
      <c r="G3067" s="3"/>
      <c r="H3067" s="3">
        <v>42540.74</v>
      </c>
      <c r="I3067" s="1" t="s">
        <v>119</v>
      </c>
      <c r="J3067" s="1" t="s">
        <v>86</v>
      </c>
      <c r="K3067" s="1" t="s">
        <v>12</v>
      </c>
      <c r="L3067" s="1"/>
    </row>
    <row r="3068" spans="1:12" x14ac:dyDescent="0.2">
      <c r="A3068" s="1" t="s">
        <v>234</v>
      </c>
      <c r="B3068" s="1" t="s">
        <v>13</v>
      </c>
      <c r="C3068" s="2">
        <v>43678</v>
      </c>
      <c r="D3068" s="1" t="s">
        <v>203</v>
      </c>
      <c r="E3068" s="1"/>
      <c r="F3068" s="1" t="s">
        <v>202</v>
      </c>
      <c r="G3068" s="3"/>
      <c r="H3068" s="3">
        <v>2257.44</v>
      </c>
      <c r="I3068" s="1" t="s">
        <v>87</v>
      </c>
      <c r="J3068" s="1" t="s">
        <v>253</v>
      </c>
      <c r="K3068" s="1" t="s">
        <v>12</v>
      </c>
      <c r="L3068" s="1"/>
    </row>
    <row r="3069" spans="1:12" x14ac:dyDescent="0.2">
      <c r="A3069" s="1" t="s">
        <v>234</v>
      </c>
      <c r="B3069" s="1" t="s">
        <v>13</v>
      </c>
      <c r="C3069" s="2">
        <v>43678</v>
      </c>
      <c r="D3069" s="1" t="s">
        <v>203</v>
      </c>
      <c r="E3069" s="1"/>
      <c r="F3069" s="1" t="s">
        <v>202</v>
      </c>
      <c r="G3069" s="3"/>
      <c r="H3069" s="3">
        <v>4298.1400000000003</v>
      </c>
      <c r="I3069" s="1" t="s">
        <v>123</v>
      </c>
      <c r="J3069" s="1" t="s">
        <v>124</v>
      </c>
      <c r="K3069" s="1" t="s">
        <v>12</v>
      </c>
      <c r="L3069" s="1"/>
    </row>
    <row r="3070" spans="1:12" x14ac:dyDescent="0.2">
      <c r="A3070" s="1" t="s">
        <v>234</v>
      </c>
      <c r="B3070" s="1" t="s">
        <v>13</v>
      </c>
      <c r="C3070" s="2">
        <v>43678</v>
      </c>
      <c r="D3070" s="1" t="s">
        <v>203</v>
      </c>
      <c r="E3070" s="1"/>
      <c r="F3070" s="1" t="s">
        <v>202</v>
      </c>
      <c r="G3070" s="3"/>
      <c r="H3070" s="3">
        <v>197.46</v>
      </c>
      <c r="I3070" s="1" t="s">
        <v>83</v>
      </c>
      <c r="J3070" s="1" t="s">
        <v>279</v>
      </c>
      <c r="K3070" s="1" t="s">
        <v>12</v>
      </c>
      <c r="L3070" s="1"/>
    </row>
    <row r="3071" spans="1:12" x14ac:dyDescent="0.2">
      <c r="A3071" s="1" t="s">
        <v>234</v>
      </c>
      <c r="B3071" s="1" t="s">
        <v>13</v>
      </c>
      <c r="C3071" s="2">
        <v>43678</v>
      </c>
      <c r="D3071" s="1" t="s">
        <v>203</v>
      </c>
      <c r="E3071" s="1"/>
      <c r="F3071" s="1" t="s">
        <v>202</v>
      </c>
      <c r="G3071" s="3"/>
      <c r="H3071" s="3">
        <v>2207.98</v>
      </c>
      <c r="I3071" s="1" t="s">
        <v>179</v>
      </c>
      <c r="J3071" s="1" t="s">
        <v>89</v>
      </c>
      <c r="K3071" s="1" t="s">
        <v>12</v>
      </c>
      <c r="L3071" s="1"/>
    </row>
    <row r="3072" spans="1:12" x14ac:dyDescent="0.2">
      <c r="A3072" s="1" t="s">
        <v>234</v>
      </c>
      <c r="B3072" s="1" t="s">
        <v>13</v>
      </c>
      <c r="C3072" s="2">
        <v>43678</v>
      </c>
      <c r="D3072" s="1" t="s">
        <v>203</v>
      </c>
      <c r="E3072" s="1"/>
      <c r="F3072" s="1" t="s">
        <v>202</v>
      </c>
      <c r="G3072" s="3"/>
      <c r="H3072" s="3">
        <v>2233.5</v>
      </c>
      <c r="I3072" s="1" t="s">
        <v>83</v>
      </c>
      <c r="J3072" s="1" t="s">
        <v>188</v>
      </c>
      <c r="K3072" s="1" t="s">
        <v>12</v>
      </c>
      <c r="L3072" s="1"/>
    </row>
    <row r="3073" spans="1:12" x14ac:dyDescent="0.2">
      <c r="A3073" s="1" t="s">
        <v>234</v>
      </c>
      <c r="B3073" s="1" t="s">
        <v>13</v>
      </c>
      <c r="C3073" s="2">
        <v>43678</v>
      </c>
      <c r="D3073" s="1" t="s">
        <v>203</v>
      </c>
      <c r="E3073" s="1"/>
      <c r="F3073" s="1" t="s">
        <v>199</v>
      </c>
      <c r="G3073" s="3"/>
      <c r="H3073" s="3">
        <v>2557.9499999999998</v>
      </c>
      <c r="I3073" s="1" t="s">
        <v>185</v>
      </c>
      <c r="J3073" s="1" t="s">
        <v>126</v>
      </c>
      <c r="K3073" s="1" t="s">
        <v>12</v>
      </c>
      <c r="L3073" s="1"/>
    </row>
    <row r="3074" spans="1:12" x14ac:dyDescent="0.2">
      <c r="A3074" s="1" t="s">
        <v>234</v>
      </c>
      <c r="B3074" s="1" t="s">
        <v>13</v>
      </c>
      <c r="C3074" s="2">
        <v>43678</v>
      </c>
      <c r="D3074" s="1" t="s">
        <v>203</v>
      </c>
      <c r="E3074" s="1"/>
      <c r="F3074" s="1" t="s">
        <v>202</v>
      </c>
      <c r="G3074" s="3"/>
      <c r="H3074" s="3">
        <v>1046.8699999999999</v>
      </c>
      <c r="I3074" s="1" t="s">
        <v>83</v>
      </c>
      <c r="J3074" s="1" t="s">
        <v>301</v>
      </c>
      <c r="K3074" s="1" t="s">
        <v>12</v>
      </c>
      <c r="L3074" s="1"/>
    </row>
    <row r="3075" spans="1:12" x14ac:dyDescent="0.2">
      <c r="A3075" s="1" t="s">
        <v>234</v>
      </c>
      <c r="B3075" s="1" t="s">
        <v>13</v>
      </c>
      <c r="C3075" s="2">
        <v>43686</v>
      </c>
      <c r="D3075" s="1" t="s">
        <v>141</v>
      </c>
      <c r="E3075" s="1"/>
      <c r="F3075" s="1" t="s">
        <v>2134</v>
      </c>
      <c r="G3075" s="3">
        <v>767.44</v>
      </c>
      <c r="H3075" s="3"/>
      <c r="I3075" s="1" t="s">
        <v>120</v>
      </c>
      <c r="J3075" s="1" t="s">
        <v>171</v>
      </c>
      <c r="K3075" s="1" t="s">
        <v>12</v>
      </c>
      <c r="L3075" s="1" t="s">
        <v>81</v>
      </c>
    </row>
    <row r="3076" spans="1:12" x14ac:dyDescent="0.2">
      <c r="A3076" s="1" t="s">
        <v>234</v>
      </c>
      <c r="B3076" s="1" t="s">
        <v>13</v>
      </c>
      <c r="C3076" s="2">
        <v>43686</v>
      </c>
      <c r="D3076" s="1" t="s">
        <v>141</v>
      </c>
      <c r="E3076" s="1"/>
      <c r="F3076" s="1" t="s">
        <v>2135</v>
      </c>
      <c r="G3076" s="3">
        <v>897.08</v>
      </c>
      <c r="H3076" s="3"/>
      <c r="I3076" s="1" t="s">
        <v>119</v>
      </c>
      <c r="J3076" s="1" t="s">
        <v>86</v>
      </c>
      <c r="K3076" s="1" t="s">
        <v>12</v>
      </c>
      <c r="L3076" s="1" t="s">
        <v>34</v>
      </c>
    </row>
    <row r="3077" spans="1:12" x14ac:dyDescent="0.2">
      <c r="A3077" s="1" t="s">
        <v>234</v>
      </c>
      <c r="B3077" s="1" t="s">
        <v>13</v>
      </c>
      <c r="C3077" s="2">
        <v>43686</v>
      </c>
      <c r="D3077" s="1" t="s">
        <v>141</v>
      </c>
      <c r="E3077" s="1"/>
      <c r="F3077" s="1" t="s">
        <v>2136</v>
      </c>
      <c r="G3077" s="3">
        <v>869.68</v>
      </c>
      <c r="H3077" s="3"/>
      <c r="I3077" s="1" t="s">
        <v>119</v>
      </c>
      <c r="J3077" s="1" t="s">
        <v>86</v>
      </c>
      <c r="K3077" s="1" t="s">
        <v>12</v>
      </c>
      <c r="L3077" s="1" t="s">
        <v>69</v>
      </c>
    </row>
    <row r="3078" spans="1:12" x14ac:dyDescent="0.2">
      <c r="A3078" s="1" t="s">
        <v>234</v>
      </c>
      <c r="B3078" s="1" t="s">
        <v>13</v>
      </c>
      <c r="C3078" s="2">
        <v>43686</v>
      </c>
      <c r="D3078" s="1" t="s">
        <v>141</v>
      </c>
      <c r="E3078" s="1"/>
      <c r="F3078" s="1" t="s">
        <v>2137</v>
      </c>
      <c r="G3078" s="3">
        <v>302.52999999999997</v>
      </c>
      <c r="H3078" s="3"/>
      <c r="I3078" s="1" t="s">
        <v>83</v>
      </c>
      <c r="J3078" s="1" t="s">
        <v>175</v>
      </c>
      <c r="K3078" s="1" t="s">
        <v>84</v>
      </c>
      <c r="L3078" s="1" t="s">
        <v>51</v>
      </c>
    </row>
    <row r="3079" spans="1:12" x14ac:dyDescent="0.2">
      <c r="A3079" s="1" t="s">
        <v>234</v>
      </c>
      <c r="B3079" s="1" t="s">
        <v>13</v>
      </c>
      <c r="C3079" s="2">
        <v>43686</v>
      </c>
      <c r="D3079" s="1" t="s">
        <v>141</v>
      </c>
      <c r="E3079" s="1"/>
      <c r="F3079" s="1" t="s">
        <v>2138</v>
      </c>
      <c r="G3079" s="3">
        <v>940.52</v>
      </c>
      <c r="H3079" s="3"/>
      <c r="I3079" s="1" t="s">
        <v>179</v>
      </c>
      <c r="J3079" s="1" t="s">
        <v>89</v>
      </c>
      <c r="K3079" s="1" t="s">
        <v>12</v>
      </c>
      <c r="L3079" s="1" t="s">
        <v>483</v>
      </c>
    </row>
    <row r="3080" spans="1:12" x14ac:dyDescent="0.2">
      <c r="A3080" s="1" t="s">
        <v>234</v>
      </c>
      <c r="B3080" s="1" t="s">
        <v>13</v>
      </c>
      <c r="C3080" s="2">
        <v>43686</v>
      </c>
      <c r="D3080" s="1" t="s">
        <v>141</v>
      </c>
      <c r="E3080" s="1"/>
      <c r="F3080" s="1" t="s">
        <v>2139</v>
      </c>
      <c r="G3080" s="3">
        <v>114.29</v>
      </c>
      <c r="H3080" s="3"/>
      <c r="I3080" s="1" t="s">
        <v>120</v>
      </c>
      <c r="J3080" s="1" t="s">
        <v>171</v>
      </c>
      <c r="K3080" s="1" t="s">
        <v>84</v>
      </c>
      <c r="L3080" s="1" t="s">
        <v>306</v>
      </c>
    </row>
    <row r="3081" spans="1:12" x14ac:dyDescent="0.2">
      <c r="A3081" s="1" t="s">
        <v>234</v>
      </c>
      <c r="B3081" s="1" t="s">
        <v>13</v>
      </c>
      <c r="C3081" s="2">
        <v>43686</v>
      </c>
      <c r="D3081" s="1" t="s">
        <v>141</v>
      </c>
      <c r="E3081" s="1"/>
      <c r="F3081" s="1" t="s">
        <v>2140</v>
      </c>
      <c r="G3081" s="3">
        <v>238.43</v>
      </c>
      <c r="H3081" s="3"/>
      <c r="I3081" s="1" t="s">
        <v>119</v>
      </c>
      <c r="J3081" s="1" t="s">
        <v>86</v>
      </c>
      <c r="K3081" s="1" t="s">
        <v>12</v>
      </c>
      <c r="L3081" s="1" t="s">
        <v>33</v>
      </c>
    </row>
    <row r="3082" spans="1:12" x14ac:dyDescent="0.2">
      <c r="A3082" s="1" t="s">
        <v>234</v>
      </c>
      <c r="B3082" s="1" t="s">
        <v>13</v>
      </c>
      <c r="C3082" s="2">
        <v>43686</v>
      </c>
      <c r="D3082" s="1" t="s">
        <v>141</v>
      </c>
      <c r="E3082" s="1"/>
      <c r="F3082" s="1" t="s">
        <v>2141</v>
      </c>
      <c r="G3082" s="3">
        <v>99.4</v>
      </c>
      <c r="H3082" s="3"/>
      <c r="I3082" s="1" t="s">
        <v>83</v>
      </c>
      <c r="J3082" s="1" t="s">
        <v>175</v>
      </c>
      <c r="K3082" s="1" t="s">
        <v>12</v>
      </c>
      <c r="L3082" s="1" t="s">
        <v>79</v>
      </c>
    </row>
    <row r="3083" spans="1:12" x14ac:dyDescent="0.2">
      <c r="A3083" s="1" t="s">
        <v>234</v>
      </c>
      <c r="B3083" s="1" t="s">
        <v>13</v>
      </c>
      <c r="C3083" s="2">
        <v>43686</v>
      </c>
      <c r="D3083" s="1" t="s">
        <v>141</v>
      </c>
      <c r="E3083" s="1"/>
      <c r="F3083" s="1" t="s">
        <v>2142</v>
      </c>
      <c r="G3083" s="3">
        <v>48.08</v>
      </c>
      <c r="H3083" s="3"/>
      <c r="I3083" s="1" t="s">
        <v>106</v>
      </c>
      <c r="J3083" s="1" t="s">
        <v>122</v>
      </c>
      <c r="K3083" s="1" t="s">
        <v>84</v>
      </c>
      <c r="L3083" s="1" t="s">
        <v>104</v>
      </c>
    </row>
    <row r="3084" spans="1:12" x14ac:dyDescent="0.2">
      <c r="A3084" s="1" t="s">
        <v>234</v>
      </c>
      <c r="B3084" s="1" t="s">
        <v>13</v>
      </c>
      <c r="C3084" s="2">
        <v>43686</v>
      </c>
      <c r="D3084" s="1" t="s">
        <v>141</v>
      </c>
      <c r="E3084" s="1"/>
      <c r="F3084" s="1" t="s">
        <v>2141</v>
      </c>
      <c r="G3084" s="3">
        <v>20.9</v>
      </c>
      <c r="H3084" s="3"/>
      <c r="I3084" s="1" t="s">
        <v>106</v>
      </c>
      <c r="J3084" s="1" t="s">
        <v>121</v>
      </c>
      <c r="K3084" s="1" t="s">
        <v>12</v>
      </c>
      <c r="L3084" s="1" t="s">
        <v>79</v>
      </c>
    </row>
    <row r="3085" spans="1:12" x14ac:dyDescent="0.2">
      <c r="A3085" s="1" t="s">
        <v>234</v>
      </c>
      <c r="B3085" s="1" t="s">
        <v>13</v>
      </c>
      <c r="C3085" s="2">
        <v>43686</v>
      </c>
      <c r="D3085" s="1" t="s">
        <v>141</v>
      </c>
      <c r="E3085" s="1"/>
      <c r="F3085" s="1" t="s">
        <v>2143</v>
      </c>
      <c r="G3085" s="3">
        <v>782.69</v>
      </c>
      <c r="H3085" s="3"/>
      <c r="I3085" s="1" t="s">
        <v>87</v>
      </c>
      <c r="J3085" s="1" t="s">
        <v>253</v>
      </c>
      <c r="K3085" s="1" t="s">
        <v>12</v>
      </c>
      <c r="L3085" s="1" t="s">
        <v>1047</v>
      </c>
    </row>
    <row r="3086" spans="1:12" x14ac:dyDescent="0.2">
      <c r="A3086" s="1" t="s">
        <v>234</v>
      </c>
      <c r="B3086" s="1" t="s">
        <v>13</v>
      </c>
      <c r="C3086" s="2">
        <v>43686</v>
      </c>
      <c r="D3086" s="1" t="s">
        <v>141</v>
      </c>
      <c r="E3086" s="1"/>
      <c r="F3086" s="1" t="s">
        <v>2144</v>
      </c>
      <c r="G3086" s="3">
        <v>809.73</v>
      </c>
      <c r="H3086" s="3"/>
      <c r="I3086" s="1" t="s">
        <v>83</v>
      </c>
      <c r="J3086" s="1" t="s">
        <v>676</v>
      </c>
      <c r="K3086" s="1" t="s">
        <v>12</v>
      </c>
      <c r="L3086" s="1" t="s">
        <v>64</v>
      </c>
    </row>
    <row r="3087" spans="1:12" x14ac:dyDescent="0.2">
      <c r="A3087" s="1" t="s">
        <v>234</v>
      </c>
      <c r="B3087" s="1" t="s">
        <v>13</v>
      </c>
      <c r="C3087" s="2">
        <v>43686</v>
      </c>
      <c r="D3087" s="1" t="s">
        <v>141</v>
      </c>
      <c r="E3087" s="1"/>
      <c r="F3087" s="1" t="s">
        <v>2142</v>
      </c>
      <c r="G3087" s="3">
        <v>625</v>
      </c>
      <c r="H3087" s="3"/>
      <c r="I3087" s="1" t="s">
        <v>120</v>
      </c>
      <c r="J3087" s="1" t="s">
        <v>171</v>
      </c>
      <c r="K3087" s="1" t="s">
        <v>84</v>
      </c>
      <c r="L3087" s="1" t="s">
        <v>104</v>
      </c>
    </row>
    <row r="3088" spans="1:12" x14ac:dyDescent="0.2">
      <c r="A3088" s="1" t="s">
        <v>234</v>
      </c>
      <c r="B3088" s="1" t="s">
        <v>13</v>
      </c>
      <c r="C3088" s="2">
        <v>43686</v>
      </c>
      <c r="D3088" s="1" t="s">
        <v>141</v>
      </c>
      <c r="E3088" s="1"/>
      <c r="F3088" s="1" t="s">
        <v>2141</v>
      </c>
      <c r="G3088" s="3">
        <v>105.89</v>
      </c>
      <c r="H3088" s="3"/>
      <c r="I3088" s="1" t="s">
        <v>123</v>
      </c>
      <c r="J3088" s="1" t="s">
        <v>124</v>
      </c>
      <c r="K3088" s="1" t="s">
        <v>12</v>
      </c>
      <c r="L3088" s="1" t="s">
        <v>79</v>
      </c>
    </row>
    <row r="3089" spans="1:12" x14ac:dyDescent="0.2">
      <c r="A3089" s="1" t="s">
        <v>234</v>
      </c>
      <c r="B3089" s="1" t="s">
        <v>13</v>
      </c>
      <c r="C3089" s="2">
        <v>43686</v>
      </c>
      <c r="D3089" s="1" t="s">
        <v>141</v>
      </c>
      <c r="E3089" s="1"/>
      <c r="F3089" s="1" t="s">
        <v>2145</v>
      </c>
      <c r="G3089" s="3">
        <v>401.94</v>
      </c>
      <c r="H3089" s="3"/>
      <c r="I3089" s="1"/>
      <c r="J3089" s="1"/>
      <c r="K3089" s="1" t="s">
        <v>12</v>
      </c>
      <c r="L3089" s="1"/>
    </row>
    <row r="3090" spans="1:12" x14ac:dyDescent="0.2">
      <c r="A3090" s="1" t="s">
        <v>234</v>
      </c>
      <c r="B3090" s="1" t="s">
        <v>13</v>
      </c>
      <c r="C3090" s="2">
        <v>43686</v>
      </c>
      <c r="D3090" s="1" t="s">
        <v>141</v>
      </c>
      <c r="E3090" s="1"/>
      <c r="F3090" s="1" t="s">
        <v>2146</v>
      </c>
      <c r="G3090" s="3">
        <v>490</v>
      </c>
      <c r="H3090" s="3"/>
      <c r="I3090" s="1" t="s">
        <v>85</v>
      </c>
      <c r="J3090" s="1" t="s">
        <v>125</v>
      </c>
      <c r="K3090" s="1" t="s">
        <v>12</v>
      </c>
      <c r="L3090" s="1" t="s">
        <v>1362</v>
      </c>
    </row>
    <row r="3091" spans="1:12" x14ac:dyDescent="0.2">
      <c r="A3091" s="1" t="s">
        <v>234</v>
      </c>
      <c r="B3091" s="1" t="s">
        <v>13</v>
      </c>
      <c r="C3091" s="2">
        <v>43686</v>
      </c>
      <c r="D3091" s="1" t="s">
        <v>141</v>
      </c>
      <c r="E3091" s="1"/>
      <c r="F3091" s="1" t="s">
        <v>2147</v>
      </c>
      <c r="G3091" s="3">
        <v>646</v>
      </c>
      <c r="H3091" s="3"/>
      <c r="I3091" s="1" t="s">
        <v>123</v>
      </c>
      <c r="J3091" s="1" t="s">
        <v>124</v>
      </c>
      <c r="K3091" s="1" t="s">
        <v>12</v>
      </c>
      <c r="L3091" s="1" t="s">
        <v>261</v>
      </c>
    </row>
    <row r="3092" spans="1:12" x14ac:dyDescent="0.2">
      <c r="A3092" s="1" t="s">
        <v>234</v>
      </c>
      <c r="B3092" s="1" t="s">
        <v>13</v>
      </c>
      <c r="C3092" s="2">
        <v>43686</v>
      </c>
      <c r="D3092" s="1" t="s">
        <v>141</v>
      </c>
      <c r="E3092" s="1"/>
      <c r="F3092" s="1" t="s">
        <v>2148</v>
      </c>
      <c r="G3092" s="3">
        <v>899.13</v>
      </c>
      <c r="H3092" s="3"/>
      <c r="I3092" s="1" t="s">
        <v>83</v>
      </c>
      <c r="J3092" s="1" t="s">
        <v>176</v>
      </c>
      <c r="K3092" s="1" t="s">
        <v>12</v>
      </c>
      <c r="L3092" s="1" t="s">
        <v>459</v>
      </c>
    </row>
    <row r="3093" spans="1:12" x14ac:dyDescent="0.2">
      <c r="A3093" s="1" t="s">
        <v>234</v>
      </c>
      <c r="B3093" s="1" t="s">
        <v>13</v>
      </c>
      <c r="C3093" s="2">
        <v>43686</v>
      </c>
      <c r="D3093" s="1" t="s">
        <v>141</v>
      </c>
      <c r="E3093" s="1"/>
      <c r="F3093" s="1" t="s">
        <v>2149</v>
      </c>
      <c r="G3093" s="3">
        <v>846.15</v>
      </c>
      <c r="H3093" s="3"/>
      <c r="I3093" s="1" t="s">
        <v>119</v>
      </c>
      <c r="J3093" s="1" t="s">
        <v>86</v>
      </c>
      <c r="K3093" s="1" t="s">
        <v>84</v>
      </c>
      <c r="L3093" s="1" t="s">
        <v>2028</v>
      </c>
    </row>
    <row r="3094" spans="1:12" x14ac:dyDescent="0.2">
      <c r="A3094" s="1" t="s">
        <v>234</v>
      </c>
      <c r="B3094" s="1" t="s">
        <v>13</v>
      </c>
      <c r="C3094" s="2">
        <v>43686</v>
      </c>
      <c r="D3094" s="1" t="s">
        <v>141</v>
      </c>
      <c r="E3094" s="1"/>
      <c r="F3094" s="1" t="s">
        <v>2150</v>
      </c>
      <c r="G3094" s="3">
        <v>201.57</v>
      </c>
      <c r="H3094" s="3"/>
      <c r="I3094" s="1" t="s">
        <v>119</v>
      </c>
      <c r="J3094" s="1" t="s">
        <v>86</v>
      </c>
      <c r="K3094" s="1" t="s">
        <v>84</v>
      </c>
      <c r="L3094" s="1" t="s">
        <v>435</v>
      </c>
    </row>
    <row r="3095" spans="1:12" x14ac:dyDescent="0.2">
      <c r="A3095" s="1" t="s">
        <v>234</v>
      </c>
      <c r="B3095" s="1" t="s">
        <v>13</v>
      </c>
      <c r="C3095" s="2">
        <v>43686</v>
      </c>
      <c r="D3095" s="1" t="s">
        <v>141</v>
      </c>
      <c r="E3095" s="1"/>
      <c r="F3095" s="1" t="s">
        <v>2151</v>
      </c>
      <c r="G3095" s="3">
        <v>354.96</v>
      </c>
      <c r="H3095" s="3"/>
      <c r="I3095" s="1" t="s">
        <v>179</v>
      </c>
      <c r="J3095" s="1" t="s">
        <v>89</v>
      </c>
      <c r="K3095" s="1" t="s">
        <v>12</v>
      </c>
      <c r="L3095" s="1" t="s">
        <v>77</v>
      </c>
    </row>
    <row r="3096" spans="1:12" x14ac:dyDescent="0.2">
      <c r="A3096" s="1" t="s">
        <v>234</v>
      </c>
      <c r="B3096" s="1" t="s">
        <v>13</v>
      </c>
      <c r="C3096" s="2">
        <v>43686</v>
      </c>
      <c r="D3096" s="1" t="s">
        <v>141</v>
      </c>
      <c r="E3096" s="1"/>
      <c r="F3096" s="1" t="s">
        <v>2152</v>
      </c>
      <c r="G3096" s="3">
        <v>367.39</v>
      </c>
      <c r="H3096" s="3"/>
      <c r="I3096" s="1" t="s">
        <v>120</v>
      </c>
      <c r="J3096" s="1" t="s">
        <v>171</v>
      </c>
      <c r="K3096" s="1" t="s">
        <v>84</v>
      </c>
      <c r="L3096" s="1" t="s">
        <v>241</v>
      </c>
    </row>
    <row r="3097" spans="1:12" x14ac:dyDescent="0.2">
      <c r="A3097" s="1" t="s">
        <v>234</v>
      </c>
      <c r="B3097" s="1" t="s">
        <v>13</v>
      </c>
      <c r="C3097" s="2">
        <v>43686</v>
      </c>
      <c r="D3097" s="1" t="s">
        <v>141</v>
      </c>
      <c r="E3097" s="1"/>
      <c r="F3097" s="1" t="s">
        <v>2153</v>
      </c>
      <c r="G3097" s="3">
        <v>1814.15</v>
      </c>
      <c r="H3097" s="3"/>
      <c r="I3097" s="1" t="s">
        <v>119</v>
      </c>
      <c r="J3097" s="1" t="s">
        <v>178</v>
      </c>
      <c r="K3097" s="1" t="s">
        <v>12</v>
      </c>
      <c r="L3097" s="1" t="s">
        <v>56</v>
      </c>
    </row>
    <row r="3098" spans="1:12" x14ac:dyDescent="0.2">
      <c r="A3098" s="1" t="s">
        <v>234</v>
      </c>
      <c r="B3098" s="1" t="s">
        <v>13</v>
      </c>
      <c r="C3098" s="2">
        <v>43686</v>
      </c>
      <c r="D3098" s="1" t="s">
        <v>141</v>
      </c>
      <c r="E3098" s="1"/>
      <c r="F3098" s="1" t="s">
        <v>2154</v>
      </c>
      <c r="G3098" s="3">
        <v>615.38</v>
      </c>
      <c r="H3098" s="3"/>
      <c r="I3098" s="1" t="s">
        <v>106</v>
      </c>
      <c r="J3098" s="1" t="s">
        <v>107</v>
      </c>
      <c r="K3098" s="1" t="s">
        <v>12</v>
      </c>
      <c r="L3098" s="1" t="s">
        <v>25</v>
      </c>
    </row>
    <row r="3099" spans="1:12" x14ac:dyDescent="0.2">
      <c r="A3099" s="1" t="s">
        <v>234</v>
      </c>
      <c r="B3099" s="1" t="s">
        <v>13</v>
      </c>
      <c r="C3099" s="2">
        <v>43686</v>
      </c>
      <c r="D3099" s="1" t="s">
        <v>141</v>
      </c>
      <c r="E3099" s="1"/>
      <c r="F3099" s="1" t="s">
        <v>2155</v>
      </c>
      <c r="G3099" s="3">
        <v>512.47</v>
      </c>
      <c r="H3099" s="3"/>
      <c r="I3099" s="1" t="s">
        <v>119</v>
      </c>
      <c r="J3099" s="1" t="s">
        <v>86</v>
      </c>
      <c r="K3099" s="1" t="s">
        <v>12</v>
      </c>
      <c r="L3099" s="1" t="s">
        <v>20</v>
      </c>
    </row>
    <row r="3100" spans="1:12" x14ac:dyDescent="0.2">
      <c r="A3100" s="1" t="s">
        <v>234</v>
      </c>
      <c r="B3100" s="1" t="s">
        <v>13</v>
      </c>
      <c r="C3100" s="2">
        <v>43686</v>
      </c>
      <c r="D3100" s="1" t="s">
        <v>141</v>
      </c>
      <c r="E3100" s="1"/>
      <c r="F3100" s="1" t="s">
        <v>2156</v>
      </c>
      <c r="G3100" s="3">
        <v>2050.5500000000002</v>
      </c>
      <c r="H3100" s="3"/>
      <c r="I3100" s="1" t="s">
        <v>119</v>
      </c>
      <c r="J3100" s="1" t="s">
        <v>86</v>
      </c>
      <c r="K3100" s="1" t="s">
        <v>12</v>
      </c>
      <c r="L3100" s="1" t="s">
        <v>322</v>
      </c>
    </row>
    <row r="3101" spans="1:12" x14ac:dyDescent="0.2">
      <c r="A3101" s="1" t="s">
        <v>234</v>
      </c>
      <c r="B3101" s="1" t="s">
        <v>13</v>
      </c>
      <c r="C3101" s="2">
        <v>43686</v>
      </c>
      <c r="D3101" s="1" t="s">
        <v>141</v>
      </c>
      <c r="E3101" s="1"/>
      <c r="F3101" s="1" t="s">
        <v>2149</v>
      </c>
      <c r="G3101" s="3">
        <v>642.23</v>
      </c>
      <c r="H3101" s="3"/>
      <c r="I3101" s="1" t="s">
        <v>83</v>
      </c>
      <c r="J3101" s="1" t="s">
        <v>175</v>
      </c>
      <c r="K3101" s="1" t="s">
        <v>84</v>
      </c>
      <c r="L3101" s="1" t="s">
        <v>2028</v>
      </c>
    </row>
    <row r="3102" spans="1:12" x14ac:dyDescent="0.2">
      <c r="A3102" s="1" t="s">
        <v>234</v>
      </c>
      <c r="B3102" s="1" t="s">
        <v>13</v>
      </c>
      <c r="C3102" s="2">
        <v>43686</v>
      </c>
      <c r="D3102" s="1" t="s">
        <v>141</v>
      </c>
      <c r="E3102" s="1"/>
      <c r="F3102" s="1" t="s">
        <v>2157</v>
      </c>
      <c r="G3102" s="3">
        <v>138.58000000000001</v>
      </c>
      <c r="H3102" s="3"/>
      <c r="I3102" s="1" t="s">
        <v>106</v>
      </c>
      <c r="J3102" s="1" t="s">
        <v>107</v>
      </c>
      <c r="K3102" s="1" t="s">
        <v>84</v>
      </c>
      <c r="L3102" s="1" t="s">
        <v>66</v>
      </c>
    </row>
    <row r="3103" spans="1:12" x14ac:dyDescent="0.2">
      <c r="A3103" s="1" t="s">
        <v>234</v>
      </c>
      <c r="B3103" s="1" t="s">
        <v>13</v>
      </c>
      <c r="C3103" s="2">
        <v>43686</v>
      </c>
      <c r="D3103" s="1" t="s">
        <v>141</v>
      </c>
      <c r="E3103" s="1"/>
      <c r="F3103" s="1" t="s">
        <v>2158</v>
      </c>
      <c r="G3103" s="3">
        <v>197.29</v>
      </c>
      <c r="H3103" s="3"/>
      <c r="I3103" s="1" t="s">
        <v>83</v>
      </c>
      <c r="J3103" s="1" t="s">
        <v>243</v>
      </c>
      <c r="K3103" s="1" t="s">
        <v>12</v>
      </c>
      <c r="L3103" s="1" t="s">
        <v>73</v>
      </c>
    </row>
    <row r="3104" spans="1:12" x14ac:dyDescent="0.2">
      <c r="A3104" s="1" t="s">
        <v>234</v>
      </c>
      <c r="B3104" s="1" t="s">
        <v>13</v>
      </c>
      <c r="C3104" s="2">
        <v>43686</v>
      </c>
      <c r="D3104" s="1" t="s">
        <v>141</v>
      </c>
      <c r="E3104" s="1"/>
      <c r="F3104" s="1" t="s">
        <v>2159</v>
      </c>
      <c r="G3104" s="3">
        <v>500</v>
      </c>
      <c r="H3104" s="3"/>
      <c r="I3104" s="1" t="s">
        <v>120</v>
      </c>
      <c r="J3104" s="1" t="s">
        <v>171</v>
      </c>
      <c r="K3104" s="1" t="s">
        <v>84</v>
      </c>
      <c r="L3104" s="1" t="s">
        <v>300</v>
      </c>
    </row>
    <row r="3105" spans="1:12" x14ac:dyDescent="0.2">
      <c r="A3105" s="1" t="s">
        <v>234</v>
      </c>
      <c r="B3105" s="1" t="s">
        <v>13</v>
      </c>
      <c r="C3105" s="2">
        <v>43686</v>
      </c>
      <c r="D3105" s="1" t="s">
        <v>141</v>
      </c>
      <c r="E3105" s="1"/>
      <c r="F3105" s="1" t="s">
        <v>2160</v>
      </c>
      <c r="G3105" s="3">
        <v>1038.46</v>
      </c>
      <c r="H3105" s="3"/>
      <c r="I3105" s="1" t="s">
        <v>119</v>
      </c>
      <c r="J3105" s="1" t="s">
        <v>86</v>
      </c>
      <c r="K3105" s="1" t="s">
        <v>84</v>
      </c>
      <c r="L3105" s="1" t="s">
        <v>111</v>
      </c>
    </row>
    <row r="3106" spans="1:12" x14ac:dyDescent="0.2">
      <c r="A3106" s="1" t="s">
        <v>234</v>
      </c>
      <c r="B3106" s="1" t="s">
        <v>13</v>
      </c>
      <c r="C3106" s="2">
        <v>43686</v>
      </c>
      <c r="D3106" s="1" t="s">
        <v>141</v>
      </c>
      <c r="E3106" s="1"/>
      <c r="F3106" s="1" t="s">
        <v>2142</v>
      </c>
      <c r="G3106" s="3">
        <v>504.81</v>
      </c>
      <c r="H3106" s="3"/>
      <c r="I3106" s="1" t="s">
        <v>83</v>
      </c>
      <c r="J3106" s="1" t="s">
        <v>175</v>
      </c>
      <c r="K3106" s="1" t="s">
        <v>84</v>
      </c>
      <c r="L3106" s="1" t="s">
        <v>104</v>
      </c>
    </row>
    <row r="3107" spans="1:12" x14ac:dyDescent="0.2">
      <c r="A3107" s="1" t="s">
        <v>234</v>
      </c>
      <c r="B3107" s="1" t="s">
        <v>13</v>
      </c>
      <c r="C3107" s="2">
        <v>43686</v>
      </c>
      <c r="D3107" s="1" t="s">
        <v>141</v>
      </c>
      <c r="E3107" s="1"/>
      <c r="F3107" s="1" t="s">
        <v>2143</v>
      </c>
      <c r="G3107" s="3">
        <v>155.12</v>
      </c>
      <c r="H3107" s="3"/>
      <c r="I3107" s="1" t="s">
        <v>106</v>
      </c>
      <c r="J3107" s="1" t="s">
        <v>121</v>
      </c>
      <c r="K3107" s="1" t="s">
        <v>12</v>
      </c>
      <c r="L3107" s="1" t="s">
        <v>1047</v>
      </c>
    </row>
    <row r="3108" spans="1:12" x14ac:dyDescent="0.2">
      <c r="A3108" s="1" t="s">
        <v>234</v>
      </c>
      <c r="B3108" s="1" t="s">
        <v>13</v>
      </c>
      <c r="C3108" s="2">
        <v>43686</v>
      </c>
      <c r="D3108" s="1" t="s">
        <v>141</v>
      </c>
      <c r="E3108" s="1"/>
      <c r="F3108" s="1" t="s">
        <v>2161</v>
      </c>
      <c r="G3108" s="3">
        <v>700</v>
      </c>
      <c r="H3108" s="3"/>
      <c r="I3108" s="1" t="s">
        <v>119</v>
      </c>
      <c r="J3108" s="1" t="s">
        <v>86</v>
      </c>
      <c r="K3108" s="1" t="s">
        <v>12</v>
      </c>
      <c r="L3108" s="1" t="s">
        <v>275</v>
      </c>
    </row>
    <row r="3109" spans="1:12" x14ac:dyDescent="0.2">
      <c r="A3109" s="1" t="s">
        <v>234</v>
      </c>
      <c r="B3109" s="1" t="s">
        <v>13</v>
      </c>
      <c r="C3109" s="2">
        <v>43686</v>
      </c>
      <c r="D3109" s="1" t="s">
        <v>141</v>
      </c>
      <c r="E3109" s="1"/>
      <c r="F3109" s="1" t="s">
        <v>2162</v>
      </c>
      <c r="G3109" s="3">
        <v>1968.74</v>
      </c>
      <c r="H3109" s="3"/>
      <c r="I3109" s="1" t="s">
        <v>119</v>
      </c>
      <c r="J3109" s="1" t="s">
        <v>86</v>
      </c>
      <c r="K3109" s="1" t="s">
        <v>12</v>
      </c>
      <c r="L3109" s="1" t="s">
        <v>15</v>
      </c>
    </row>
    <row r="3110" spans="1:12" x14ac:dyDescent="0.2">
      <c r="A3110" s="1" t="s">
        <v>234</v>
      </c>
      <c r="B3110" s="1" t="s">
        <v>13</v>
      </c>
      <c r="C3110" s="2">
        <v>43686</v>
      </c>
      <c r="D3110" s="1" t="s">
        <v>141</v>
      </c>
      <c r="E3110" s="1"/>
      <c r="F3110" s="1" t="s">
        <v>2163</v>
      </c>
      <c r="G3110" s="3">
        <v>156.85</v>
      </c>
      <c r="H3110" s="3"/>
      <c r="I3110" s="1" t="s">
        <v>106</v>
      </c>
      <c r="J3110" s="1" t="s">
        <v>122</v>
      </c>
      <c r="K3110" s="1" t="s">
        <v>12</v>
      </c>
      <c r="L3110" s="1" t="s">
        <v>313</v>
      </c>
    </row>
    <row r="3111" spans="1:12" x14ac:dyDescent="0.2">
      <c r="A3111" s="1" t="s">
        <v>234</v>
      </c>
      <c r="B3111" s="1" t="s">
        <v>13</v>
      </c>
      <c r="C3111" s="2">
        <v>43686</v>
      </c>
      <c r="D3111" s="1" t="s">
        <v>141</v>
      </c>
      <c r="E3111" s="1"/>
      <c r="F3111" s="1" t="s">
        <v>2154</v>
      </c>
      <c r="G3111" s="3">
        <v>565.77</v>
      </c>
      <c r="H3111" s="3"/>
      <c r="I3111" s="1" t="s">
        <v>106</v>
      </c>
      <c r="J3111" s="1" t="s">
        <v>121</v>
      </c>
      <c r="K3111" s="1" t="s">
        <v>12</v>
      </c>
      <c r="L3111" s="1" t="s">
        <v>25</v>
      </c>
    </row>
    <row r="3112" spans="1:12" x14ac:dyDescent="0.2">
      <c r="A3112" s="1" t="s">
        <v>234</v>
      </c>
      <c r="B3112" s="1" t="s">
        <v>13</v>
      </c>
      <c r="C3112" s="2">
        <v>43686</v>
      </c>
      <c r="D3112" s="1" t="s">
        <v>141</v>
      </c>
      <c r="E3112" s="1"/>
      <c r="F3112" s="1" t="s">
        <v>2164</v>
      </c>
      <c r="G3112" s="3">
        <v>903.43</v>
      </c>
      <c r="H3112" s="3"/>
      <c r="I3112" s="1" t="s">
        <v>120</v>
      </c>
      <c r="J3112" s="1" t="s">
        <v>171</v>
      </c>
      <c r="K3112" s="1" t="s">
        <v>12</v>
      </c>
      <c r="L3112" s="1" t="s">
        <v>418</v>
      </c>
    </row>
    <row r="3113" spans="1:12" x14ac:dyDescent="0.2">
      <c r="A3113" s="1" t="s">
        <v>234</v>
      </c>
      <c r="B3113" s="1" t="s">
        <v>13</v>
      </c>
      <c r="C3113" s="2">
        <v>43686</v>
      </c>
      <c r="D3113" s="1" t="s">
        <v>141</v>
      </c>
      <c r="E3113" s="1"/>
      <c r="F3113" s="1" t="s">
        <v>2139</v>
      </c>
      <c r="G3113" s="3">
        <v>350.06</v>
      </c>
      <c r="H3113" s="3"/>
      <c r="I3113" s="1" t="s">
        <v>119</v>
      </c>
      <c r="J3113" s="1" t="s">
        <v>86</v>
      </c>
      <c r="K3113" s="1" t="s">
        <v>84</v>
      </c>
      <c r="L3113" s="1" t="s">
        <v>306</v>
      </c>
    </row>
    <row r="3114" spans="1:12" x14ac:dyDescent="0.2">
      <c r="A3114" s="1" t="s">
        <v>234</v>
      </c>
      <c r="B3114" s="1" t="s">
        <v>13</v>
      </c>
      <c r="C3114" s="2">
        <v>43686</v>
      </c>
      <c r="D3114" s="1" t="s">
        <v>141</v>
      </c>
      <c r="E3114" s="1"/>
      <c r="F3114" s="1" t="s">
        <v>2165</v>
      </c>
      <c r="G3114" s="3">
        <v>1183.8800000000001</v>
      </c>
      <c r="H3114" s="3"/>
      <c r="I3114" s="1" t="s">
        <v>119</v>
      </c>
      <c r="J3114" s="1" t="s">
        <v>178</v>
      </c>
      <c r="K3114" s="1" t="s">
        <v>12</v>
      </c>
      <c r="L3114" s="1" t="s">
        <v>75</v>
      </c>
    </row>
    <row r="3115" spans="1:12" x14ac:dyDescent="0.2">
      <c r="A3115" s="1" t="s">
        <v>234</v>
      </c>
      <c r="B3115" s="1" t="s">
        <v>13</v>
      </c>
      <c r="C3115" s="2">
        <v>43686</v>
      </c>
      <c r="D3115" s="1" t="s">
        <v>141</v>
      </c>
      <c r="E3115" s="1"/>
      <c r="F3115" s="1" t="s">
        <v>2166</v>
      </c>
      <c r="G3115" s="3">
        <v>388.58</v>
      </c>
      <c r="H3115" s="3"/>
      <c r="I3115" s="1" t="s">
        <v>123</v>
      </c>
      <c r="J3115" s="1" t="s">
        <v>124</v>
      </c>
      <c r="K3115" s="1" t="s">
        <v>12</v>
      </c>
      <c r="L3115" s="1" t="s">
        <v>1592</v>
      </c>
    </row>
    <row r="3116" spans="1:12" x14ac:dyDescent="0.2">
      <c r="A3116" s="1" t="s">
        <v>234</v>
      </c>
      <c r="B3116" s="1" t="s">
        <v>13</v>
      </c>
      <c r="C3116" s="2">
        <v>43686</v>
      </c>
      <c r="D3116" s="1" t="s">
        <v>141</v>
      </c>
      <c r="E3116" s="1"/>
      <c r="F3116" s="1" t="s">
        <v>2167</v>
      </c>
      <c r="G3116" s="3">
        <v>114.23</v>
      </c>
      <c r="H3116" s="3"/>
      <c r="I3116" s="1" t="s">
        <v>106</v>
      </c>
      <c r="J3116" s="1" t="s">
        <v>122</v>
      </c>
      <c r="K3116" s="1" t="s">
        <v>84</v>
      </c>
      <c r="L3116" s="1" t="s">
        <v>26</v>
      </c>
    </row>
    <row r="3117" spans="1:12" x14ac:dyDescent="0.2">
      <c r="A3117" s="1" t="s">
        <v>234</v>
      </c>
      <c r="B3117" s="1" t="s">
        <v>13</v>
      </c>
      <c r="C3117" s="2">
        <v>43686</v>
      </c>
      <c r="D3117" s="1" t="s">
        <v>141</v>
      </c>
      <c r="E3117" s="1"/>
      <c r="F3117" s="1" t="s">
        <v>2168</v>
      </c>
      <c r="G3117" s="3">
        <v>1393.36</v>
      </c>
      <c r="H3117" s="3"/>
      <c r="I3117" s="1" t="s">
        <v>106</v>
      </c>
      <c r="J3117" s="1" t="s">
        <v>121</v>
      </c>
      <c r="K3117" s="1" t="s">
        <v>12</v>
      </c>
      <c r="L3117" s="1" t="s">
        <v>23</v>
      </c>
    </row>
    <row r="3118" spans="1:12" x14ac:dyDescent="0.2">
      <c r="A3118" s="1" t="s">
        <v>234</v>
      </c>
      <c r="B3118" s="1" t="s">
        <v>13</v>
      </c>
      <c r="C3118" s="2">
        <v>43686</v>
      </c>
      <c r="D3118" s="1" t="s">
        <v>141</v>
      </c>
      <c r="E3118" s="1"/>
      <c r="F3118" s="1" t="s">
        <v>2169</v>
      </c>
      <c r="G3118" s="3">
        <v>280.18</v>
      </c>
      <c r="H3118" s="3"/>
      <c r="I3118" s="1" t="s">
        <v>83</v>
      </c>
      <c r="J3118" s="1" t="s">
        <v>391</v>
      </c>
      <c r="K3118" s="1" t="s">
        <v>12</v>
      </c>
      <c r="L3118" s="1" t="s">
        <v>17</v>
      </c>
    </row>
    <row r="3119" spans="1:12" x14ac:dyDescent="0.2">
      <c r="A3119" s="1" t="s">
        <v>234</v>
      </c>
      <c r="B3119" s="1" t="s">
        <v>13</v>
      </c>
      <c r="C3119" s="2">
        <v>43686</v>
      </c>
      <c r="D3119" s="1" t="s">
        <v>141</v>
      </c>
      <c r="E3119" s="1"/>
      <c r="F3119" s="1" t="s">
        <v>2144</v>
      </c>
      <c r="G3119" s="3">
        <v>134.96</v>
      </c>
      <c r="H3119" s="3"/>
      <c r="I3119" s="1" t="s">
        <v>83</v>
      </c>
      <c r="J3119" s="1" t="s">
        <v>180</v>
      </c>
      <c r="K3119" s="1" t="s">
        <v>12</v>
      </c>
      <c r="L3119" s="1" t="s">
        <v>64</v>
      </c>
    </row>
    <row r="3120" spans="1:12" x14ac:dyDescent="0.2">
      <c r="A3120" s="1" t="s">
        <v>234</v>
      </c>
      <c r="B3120" s="1" t="s">
        <v>13</v>
      </c>
      <c r="C3120" s="2">
        <v>43686</v>
      </c>
      <c r="D3120" s="1" t="s">
        <v>141</v>
      </c>
      <c r="E3120" s="1"/>
      <c r="F3120" s="1" t="s">
        <v>2170</v>
      </c>
      <c r="G3120" s="3">
        <v>705</v>
      </c>
      <c r="H3120" s="3"/>
      <c r="I3120" s="1" t="s">
        <v>119</v>
      </c>
      <c r="J3120" s="1" t="s">
        <v>86</v>
      </c>
      <c r="K3120" s="1" t="s">
        <v>12</v>
      </c>
      <c r="L3120" s="1" t="s">
        <v>449</v>
      </c>
    </row>
    <row r="3121" spans="1:12" x14ac:dyDescent="0.2">
      <c r="A3121" s="1" t="s">
        <v>234</v>
      </c>
      <c r="B3121" s="1" t="s">
        <v>13</v>
      </c>
      <c r="C3121" s="2">
        <v>43686</v>
      </c>
      <c r="D3121" s="1" t="s">
        <v>141</v>
      </c>
      <c r="E3121" s="1"/>
      <c r="F3121" s="1" t="s">
        <v>2151</v>
      </c>
      <c r="G3121" s="3">
        <v>469.62</v>
      </c>
      <c r="H3121" s="3"/>
      <c r="I3121" s="1" t="s">
        <v>185</v>
      </c>
      <c r="J3121" s="1" t="s">
        <v>126</v>
      </c>
      <c r="K3121" s="1" t="s">
        <v>12</v>
      </c>
      <c r="L3121" s="1" t="s">
        <v>77</v>
      </c>
    </row>
    <row r="3122" spans="1:12" x14ac:dyDescent="0.2">
      <c r="A3122" s="1" t="s">
        <v>234</v>
      </c>
      <c r="B3122" s="1" t="s">
        <v>13</v>
      </c>
      <c r="C3122" s="2">
        <v>43686</v>
      </c>
      <c r="D3122" s="1" t="s">
        <v>141</v>
      </c>
      <c r="E3122" s="1"/>
      <c r="F3122" s="1" t="s">
        <v>2171</v>
      </c>
      <c r="G3122" s="3">
        <v>910</v>
      </c>
      <c r="H3122" s="3"/>
      <c r="I3122" s="1" t="s">
        <v>83</v>
      </c>
      <c r="J3122" s="1" t="s">
        <v>176</v>
      </c>
      <c r="K3122" s="1" t="s">
        <v>12</v>
      </c>
      <c r="L3122" s="1" t="s">
        <v>98</v>
      </c>
    </row>
    <row r="3123" spans="1:12" x14ac:dyDescent="0.2">
      <c r="A3123" s="1" t="s">
        <v>234</v>
      </c>
      <c r="B3123" s="1" t="s">
        <v>13</v>
      </c>
      <c r="C3123" s="2">
        <v>43686</v>
      </c>
      <c r="D3123" s="1" t="s">
        <v>141</v>
      </c>
      <c r="E3123" s="1"/>
      <c r="F3123" s="1" t="s">
        <v>2144</v>
      </c>
      <c r="G3123" s="3">
        <v>134.96</v>
      </c>
      <c r="H3123" s="3"/>
      <c r="I3123" s="1" t="s">
        <v>83</v>
      </c>
      <c r="J3123" s="1" t="s">
        <v>174</v>
      </c>
      <c r="K3123" s="1" t="s">
        <v>12</v>
      </c>
      <c r="L3123" s="1" t="s">
        <v>64</v>
      </c>
    </row>
    <row r="3124" spans="1:12" x14ac:dyDescent="0.2">
      <c r="A3124" s="1" t="s">
        <v>234</v>
      </c>
      <c r="B3124" s="1" t="s">
        <v>13</v>
      </c>
      <c r="C3124" s="2">
        <v>43686</v>
      </c>
      <c r="D3124" s="1" t="s">
        <v>141</v>
      </c>
      <c r="E3124" s="1"/>
      <c r="F3124" s="1" t="s">
        <v>2172</v>
      </c>
      <c r="G3124" s="3">
        <v>839.38</v>
      </c>
      <c r="H3124" s="3"/>
      <c r="I3124" s="1" t="s">
        <v>120</v>
      </c>
      <c r="J3124" s="1" t="s">
        <v>171</v>
      </c>
      <c r="K3124" s="1" t="s">
        <v>12</v>
      </c>
      <c r="L3124" s="1" t="s">
        <v>91</v>
      </c>
    </row>
    <row r="3125" spans="1:12" x14ac:dyDescent="0.2">
      <c r="A3125" s="1" t="s">
        <v>234</v>
      </c>
      <c r="B3125" s="1" t="s">
        <v>13</v>
      </c>
      <c r="C3125" s="2">
        <v>43686</v>
      </c>
      <c r="D3125" s="1" t="s">
        <v>141</v>
      </c>
      <c r="E3125" s="1"/>
      <c r="F3125" s="1" t="s">
        <v>2173</v>
      </c>
      <c r="G3125" s="3">
        <v>2294.87</v>
      </c>
      <c r="H3125" s="3"/>
      <c r="I3125" s="1" t="s">
        <v>119</v>
      </c>
      <c r="J3125" s="1" t="s">
        <v>86</v>
      </c>
      <c r="K3125" s="1" t="s">
        <v>12</v>
      </c>
      <c r="L3125" s="1" t="s">
        <v>433</v>
      </c>
    </row>
    <row r="3126" spans="1:12" x14ac:dyDescent="0.2">
      <c r="A3126" s="1" t="s">
        <v>234</v>
      </c>
      <c r="B3126" s="1" t="s">
        <v>13</v>
      </c>
      <c r="C3126" s="2">
        <v>43686</v>
      </c>
      <c r="D3126" s="1" t="s">
        <v>141</v>
      </c>
      <c r="E3126" s="1"/>
      <c r="F3126" s="1" t="s">
        <v>2174</v>
      </c>
      <c r="G3126" s="3">
        <v>210.39</v>
      </c>
      <c r="H3126" s="3"/>
      <c r="I3126" s="1" t="s">
        <v>185</v>
      </c>
      <c r="J3126" s="1" t="s">
        <v>126</v>
      </c>
      <c r="K3126" s="1" t="s">
        <v>12</v>
      </c>
      <c r="L3126" s="1" t="s">
        <v>311</v>
      </c>
    </row>
    <row r="3127" spans="1:12" x14ac:dyDescent="0.2">
      <c r="A3127" s="1" t="s">
        <v>234</v>
      </c>
      <c r="B3127" s="1" t="s">
        <v>13</v>
      </c>
      <c r="C3127" s="2">
        <v>43686</v>
      </c>
      <c r="D3127" s="1" t="s">
        <v>141</v>
      </c>
      <c r="E3127" s="1"/>
      <c r="F3127" s="1" t="s">
        <v>2175</v>
      </c>
      <c r="G3127" s="3">
        <v>1419.4</v>
      </c>
      <c r="H3127" s="3"/>
      <c r="I3127" s="1" t="s">
        <v>106</v>
      </c>
      <c r="J3127" s="1" t="s">
        <v>122</v>
      </c>
      <c r="K3127" s="1" t="s">
        <v>12</v>
      </c>
      <c r="L3127" s="1" t="s">
        <v>27</v>
      </c>
    </row>
    <row r="3128" spans="1:12" x14ac:dyDescent="0.2">
      <c r="A3128" s="1" t="s">
        <v>234</v>
      </c>
      <c r="B3128" s="1" t="s">
        <v>13</v>
      </c>
      <c r="C3128" s="2">
        <v>43686</v>
      </c>
      <c r="D3128" s="1" t="s">
        <v>141</v>
      </c>
      <c r="E3128" s="1"/>
      <c r="F3128" s="1" t="s">
        <v>2176</v>
      </c>
      <c r="G3128" s="3">
        <v>1350.08</v>
      </c>
      <c r="H3128" s="3"/>
      <c r="I3128" s="1" t="s">
        <v>119</v>
      </c>
      <c r="J3128" s="1" t="s">
        <v>86</v>
      </c>
      <c r="K3128" s="1" t="s">
        <v>12</v>
      </c>
      <c r="L3128" s="1" t="s">
        <v>31</v>
      </c>
    </row>
    <row r="3129" spans="1:12" x14ac:dyDescent="0.2">
      <c r="A3129" s="1" t="s">
        <v>234</v>
      </c>
      <c r="B3129" s="1" t="s">
        <v>13</v>
      </c>
      <c r="C3129" s="2">
        <v>43686</v>
      </c>
      <c r="D3129" s="1" t="s">
        <v>141</v>
      </c>
      <c r="E3129" s="1"/>
      <c r="F3129" s="1" t="s">
        <v>2137</v>
      </c>
      <c r="G3129" s="3">
        <v>151.26</v>
      </c>
      <c r="H3129" s="3"/>
      <c r="I3129" s="1" t="s">
        <v>85</v>
      </c>
      <c r="J3129" s="1" t="s">
        <v>125</v>
      </c>
      <c r="K3129" s="1" t="s">
        <v>84</v>
      </c>
      <c r="L3129" s="1" t="s">
        <v>51</v>
      </c>
    </row>
    <row r="3130" spans="1:12" x14ac:dyDescent="0.2">
      <c r="A3130" s="1" t="s">
        <v>234</v>
      </c>
      <c r="B3130" s="1" t="s">
        <v>13</v>
      </c>
      <c r="C3130" s="2">
        <v>43686</v>
      </c>
      <c r="D3130" s="1" t="s">
        <v>141</v>
      </c>
      <c r="E3130" s="1"/>
      <c r="F3130" s="1" t="s">
        <v>2149</v>
      </c>
      <c r="G3130" s="3">
        <v>74.040000000000006</v>
      </c>
      <c r="H3130" s="3"/>
      <c r="I3130" s="1" t="s">
        <v>123</v>
      </c>
      <c r="J3130" s="1" t="s">
        <v>124</v>
      </c>
      <c r="K3130" s="1" t="s">
        <v>84</v>
      </c>
      <c r="L3130" s="1" t="s">
        <v>2028</v>
      </c>
    </row>
    <row r="3131" spans="1:12" x14ac:dyDescent="0.2">
      <c r="A3131" s="1" t="s">
        <v>234</v>
      </c>
      <c r="B3131" s="1" t="s">
        <v>13</v>
      </c>
      <c r="C3131" s="2">
        <v>43686</v>
      </c>
      <c r="D3131" s="1" t="s">
        <v>141</v>
      </c>
      <c r="E3131" s="1"/>
      <c r="F3131" s="1" t="s">
        <v>2143</v>
      </c>
      <c r="G3131" s="3">
        <v>120.96</v>
      </c>
      <c r="H3131" s="3"/>
      <c r="I3131" s="1" t="s">
        <v>87</v>
      </c>
      <c r="J3131" s="1" t="s">
        <v>116</v>
      </c>
      <c r="K3131" s="1" t="s">
        <v>12</v>
      </c>
      <c r="L3131" s="1" t="s">
        <v>1047</v>
      </c>
    </row>
    <row r="3132" spans="1:12" x14ac:dyDescent="0.2">
      <c r="A3132" s="1" t="s">
        <v>234</v>
      </c>
      <c r="B3132" s="1" t="s">
        <v>13</v>
      </c>
      <c r="C3132" s="2">
        <v>43686</v>
      </c>
      <c r="D3132" s="1" t="s">
        <v>141</v>
      </c>
      <c r="E3132" s="1"/>
      <c r="F3132" s="1" t="s">
        <v>2177</v>
      </c>
      <c r="G3132" s="3">
        <v>1289.3900000000001</v>
      </c>
      <c r="H3132" s="3"/>
      <c r="I3132" s="1" t="s">
        <v>120</v>
      </c>
      <c r="J3132" s="1" t="s">
        <v>171</v>
      </c>
      <c r="K3132" s="1" t="s">
        <v>12</v>
      </c>
      <c r="L3132" s="1" t="s">
        <v>473</v>
      </c>
    </row>
    <row r="3133" spans="1:12" x14ac:dyDescent="0.2">
      <c r="A3133" s="1" t="s">
        <v>234</v>
      </c>
      <c r="B3133" s="1" t="s">
        <v>13</v>
      </c>
      <c r="C3133" s="2">
        <v>43686</v>
      </c>
      <c r="D3133" s="1" t="s">
        <v>141</v>
      </c>
      <c r="E3133" s="1"/>
      <c r="F3133" s="1" t="s">
        <v>2178</v>
      </c>
      <c r="G3133" s="3">
        <v>142.97999999999999</v>
      </c>
      <c r="H3133" s="3"/>
      <c r="I3133" s="1" t="s">
        <v>83</v>
      </c>
      <c r="J3133" s="1" t="s">
        <v>301</v>
      </c>
      <c r="K3133" s="1" t="s">
        <v>12</v>
      </c>
      <c r="L3133" s="1" t="s">
        <v>99</v>
      </c>
    </row>
    <row r="3134" spans="1:12" x14ac:dyDescent="0.2">
      <c r="A3134" s="1" t="s">
        <v>234</v>
      </c>
      <c r="B3134" s="1" t="s">
        <v>13</v>
      </c>
      <c r="C3134" s="2">
        <v>43686</v>
      </c>
      <c r="D3134" s="1" t="s">
        <v>141</v>
      </c>
      <c r="E3134" s="1"/>
      <c r="F3134" s="1" t="s">
        <v>2179</v>
      </c>
      <c r="G3134" s="3">
        <v>88.86</v>
      </c>
      <c r="H3134" s="3"/>
      <c r="I3134" s="1" t="s">
        <v>83</v>
      </c>
      <c r="J3134" s="1" t="s">
        <v>301</v>
      </c>
      <c r="K3134" s="1" t="s">
        <v>12</v>
      </c>
      <c r="L3134" s="1" t="s">
        <v>57</v>
      </c>
    </row>
    <row r="3135" spans="1:12" x14ac:dyDescent="0.2">
      <c r="A3135" s="1" t="s">
        <v>234</v>
      </c>
      <c r="B3135" s="1" t="s">
        <v>13</v>
      </c>
      <c r="C3135" s="2">
        <v>43686</v>
      </c>
      <c r="D3135" s="1" t="s">
        <v>141</v>
      </c>
      <c r="E3135" s="1"/>
      <c r="F3135" s="1" t="s">
        <v>2137</v>
      </c>
      <c r="G3135" s="3">
        <v>75.63</v>
      </c>
      <c r="H3135" s="3"/>
      <c r="I3135" s="1" t="s">
        <v>123</v>
      </c>
      <c r="J3135" s="1" t="s">
        <v>124</v>
      </c>
      <c r="K3135" s="1" t="s">
        <v>84</v>
      </c>
      <c r="L3135" s="1" t="s">
        <v>51</v>
      </c>
    </row>
    <row r="3136" spans="1:12" x14ac:dyDescent="0.2">
      <c r="A3136" s="1" t="s">
        <v>234</v>
      </c>
      <c r="B3136" s="1" t="s">
        <v>13</v>
      </c>
      <c r="C3136" s="2">
        <v>43686</v>
      </c>
      <c r="D3136" s="1" t="s">
        <v>141</v>
      </c>
      <c r="E3136" s="1"/>
      <c r="F3136" s="1" t="s">
        <v>2180</v>
      </c>
      <c r="G3136" s="3">
        <v>321.3</v>
      </c>
      <c r="H3136" s="3"/>
      <c r="I3136" s="1" t="s">
        <v>123</v>
      </c>
      <c r="J3136" s="1" t="s">
        <v>124</v>
      </c>
      <c r="K3136" s="1" t="s">
        <v>12</v>
      </c>
      <c r="L3136" s="1" t="s">
        <v>304</v>
      </c>
    </row>
    <row r="3137" spans="1:12" x14ac:dyDescent="0.2">
      <c r="A3137" s="1" t="s">
        <v>234</v>
      </c>
      <c r="B3137" s="1" t="s">
        <v>13</v>
      </c>
      <c r="C3137" s="2">
        <v>43686</v>
      </c>
      <c r="D3137" s="1" t="s">
        <v>141</v>
      </c>
      <c r="E3137" s="1"/>
      <c r="F3137" s="1" t="s">
        <v>2143</v>
      </c>
      <c r="G3137" s="3">
        <v>155.12</v>
      </c>
      <c r="H3137" s="3"/>
      <c r="I3137" s="1" t="s">
        <v>106</v>
      </c>
      <c r="J3137" s="1" t="s">
        <v>122</v>
      </c>
      <c r="K3137" s="1" t="s">
        <v>12</v>
      </c>
      <c r="L3137" s="1" t="s">
        <v>1047</v>
      </c>
    </row>
    <row r="3138" spans="1:12" x14ac:dyDescent="0.2">
      <c r="A3138" s="1" t="s">
        <v>234</v>
      </c>
      <c r="B3138" s="1" t="s">
        <v>13</v>
      </c>
      <c r="C3138" s="2">
        <v>43686</v>
      </c>
      <c r="D3138" s="1" t="s">
        <v>141</v>
      </c>
      <c r="E3138" s="1"/>
      <c r="F3138" s="1" t="s">
        <v>2149</v>
      </c>
      <c r="G3138" s="3">
        <v>96.04</v>
      </c>
      <c r="H3138" s="3"/>
      <c r="I3138" s="1" t="s">
        <v>87</v>
      </c>
      <c r="J3138" s="1" t="s">
        <v>253</v>
      </c>
      <c r="K3138" s="1" t="s">
        <v>84</v>
      </c>
      <c r="L3138" s="1" t="s">
        <v>2028</v>
      </c>
    </row>
    <row r="3139" spans="1:12" x14ac:dyDescent="0.2">
      <c r="A3139" s="1" t="s">
        <v>234</v>
      </c>
      <c r="B3139" s="1" t="s">
        <v>13</v>
      </c>
      <c r="C3139" s="2">
        <v>43686</v>
      </c>
      <c r="D3139" s="1" t="s">
        <v>141</v>
      </c>
      <c r="E3139" s="1"/>
      <c r="F3139" s="1" t="s">
        <v>2152</v>
      </c>
      <c r="G3139" s="3">
        <v>2769.98</v>
      </c>
      <c r="H3139" s="3"/>
      <c r="I3139" s="1" t="s">
        <v>119</v>
      </c>
      <c r="J3139" s="1" t="s">
        <v>86</v>
      </c>
      <c r="K3139" s="1" t="s">
        <v>84</v>
      </c>
      <c r="L3139" s="1" t="s">
        <v>241</v>
      </c>
    </row>
    <row r="3140" spans="1:12" x14ac:dyDescent="0.2">
      <c r="A3140" s="1" t="s">
        <v>234</v>
      </c>
      <c r="B3140" s="1" t="s">
        <v>13</v>
      </c>
      <c r="C3140" s="2">
        <v>43686</v>
      </c>
      <c r="D3140" s="1" t="s">
        <v>141</v>
      </c>
      <c r="E3140" s="1"/>
      <c r="F3140" s="1" t="s">
        <v>2181</v>
      </c>
      <c r="G3140" s="3">
        <v>1029.81</v>
      </c>
      <c r="H3140" s="3"/>
      <c r="I3140" s="1" t="s">
        <v>83</v>
      </c>
      <c r="J3140" s="1" t="s">
        <v>176</v>
      </c>
      <c r="K3140" s="1" t="s">
        <v>12</v>
      </c>
      <c r="L3140" s="1" t="s">
        <v>93</v>
      </c>
    </row>
    <row r="3141" spans="1:12" x14ac:dyDescent="0.2">
      <c r="A3141" s="1" t="s">
        <v>234</v>
      </c>
      <c r="B3141" s="1" t="s">
        <v>13</v>
      </c>
      <c r="C3141" s="2">
        <v>43686</v>
      </c>
      <c r="D3141" s="1" t="s">
        <v>141</v>
      </c>
      <c r="E3141" s="1"/>
      <c r="F3141" s="1" t="s">
        <v>2182</v>
      </c>
      <c r="G3141" s="3">
        <v>700</v>
      </c>
      <c r="H3141" s="3"/>
      <c r="I3141" s="1" t="s">
        <v>119</v>
      </c>
      <c r="J3141" s="1" t="s">
        <v>178</v>
      </c>
      <c r="K3141" s="1" t="s">
        <v>12</v>
      </c>
      <c r="L3141" s="1" t="s">
        <v>1154</v>
      </c>
    </row>
    <row r="3142" spans="1:12" x14ac:dyDescent="0.2">
      <c r="A3142" s="1" t="s">
        <v>234</v>
      </c>
      <c r="B3142" s="1" t="s">
        <v>13</v>
      </c>
      <c r="C3142" s="2">
        <v>43686</v>
      </c>
      <c r="D3142" s="1" t="s">
        <v>141</v>
      </c>
      <c r="E3142" s="1"/>
      <c r="F3142" s="1" t="s">
        <v>2183</v>
      </c>
      <c r="G3142" s="3">
        <v>705.68</v>
      </c>
      <c r="H3142" s="3"/>
      <c r="I3142" s="1" t="s">
        <v>119</v>
      </c>
      <c r="J3142" s="1" t="s">
        <v>86</v>
      </c>
      <c r="K3142" s="1" t="s">
        <v>12</v>
      </c>
      <c r="L3142" s="1" t="s">
        <v>277</v>
      </c>
    </row>
    <row r="3143" spans="1:12" x14ac:dyDescent="0.2">
      <c r="A3143" s="1" t="s">
        <v>234</v>
      </c>
      <c r="B3143" s="1" t="s">
        <v>13</v>
      </c>
      <c r="C3143" s="2">
        <v>43686</v>
      </c>
      <c r="D3143" s="1" t="s">
        <v>141</v>
      </c>
      <c r="E3143" s="1"/>
      <c r="F3143" s="1" t="s">
        <v>2184</v>
      </c>
      <c r="G3143" s="3">
        <v>1554.53</v>
      </c>
      <c r="H3143" s="3"/>
      <c r="I3143" s="1" t="s">
        <v>83</v>
      </c>
      <c r="J3143" s="1" t="s">
        <v>176</v>
      </c>
      <c r="K3143" s="1" t="s">
        <v>12</v>
      </c>
      <c r="L3143" s="1" t="s">
        <v>30</v>
      </c>
    </row>
    <row r="3144" spans="1:12" x14ac:dyDescent="0.2">
      <c r="A3144" s="1" t="s">
        <v>234</v>
      </c>
      <c r="B3144" s="1" t="s">
        <v>13</v>
      </c>
      <c r="C3144" s="2">
        <v>43686</v>
      </c>
      <c r="D3144" s="1" t="s">
        <v>141</v>
      </c>
      <c r="E3144" s="1"/>
      <c r="F3144" s="1" t="s">
        <v>2185</v>
      </c>
      <c r="G3144" s="3">
        <v>425.67</v>
      </c>
      <c r="H3144" s="3"/>
      <c r="I3144" s="1" t="s">
        <v>83</v>
      </c>
      <c r="J3144" s="1" t="s">
        <v>676</v>
      </c>
      <c r="K3144" s="1" t="s">
        <v>12</v>
      </c>
      <c r="L3144" s="1" t="s">
        <v>2186</v>
      </c>
    </row>
    <row r="3145" spans="1:12" x14ac:dyDescent="0.2">
      <c r="A3145" s="1" t="s">
        <v>234</v>
      </c>
      <c r="B3145" s="1" t="s">
        <v>13</v>
      </c>
      <c r="C3145" s="2">
        <v>43686</v>
      </c>
      <c r="D3145" s="1" t="s">
        <v>141</v>
      </c>
      <c r="E3145" s="1"/>
      <c r="F3145" s="1" t="s">
        <v>2187</v>
      </c>
      <c r="G3145" s="3">
        <v>413.99</v>
      </c>
      <c r="H3145" s="3"/>
      <c r="I3145" s="1" t="s">
        <v>119</v>
      </c>
      <c r="J3145" s="1" t="s">
        <v>86</v>
      </c>
      <c r="K3145" s="1" t="s">
        <v>12</v>
      </c>
      <c r="L3145" s="1" t="s">
        <v>110</v>
      </c>
    </row>
    <row r="3146" spans="1:12" x14ac:dyDescent="0.2">
      <c r="A3146" s="1" t="s">
        <v>234</v>
      </c>
      <c r="B3146" s="1" t="s">
        <v>13</v>
      </c>
      <c r="C3146" s="2">
        <v>43686</v>
      </c>
      <c r="D3146" s="1" t="s">
        <v>141</v>
      </c>
      <c r="E3146" s="1"/>
      <c r="F3146" s="1" t="s">
        <v>2188</v>
      </c>
      <c r="G3146" s="3">
        <v>473.75</v>
      </c>
      <c r="H3146" s="3"/>
      <c r="I3146" s="1" t="s">
        <v>123</v>
      </c>
      <c r="J3146" s="1" t="s">
        <v>124</v>
      </c>
      <c r="K3146" s="1" t="s">
        <v>12</v>
      </c>
      <c r="L3146" s="1" t="s">
        <v>97</v>
      </c>
    </row>
    <row r="3147" spans="1:12" x14ac:dyDescent="0.2">
      <c r="A3147" s="1" t="s">
        <v>234</v>
      </c>
      <c r="B3147" s="1" t="s">
        <v>13</v>
      </c>
      <c r="C3147" s="2">
        <v>43686</v>
      </c>
      <c r="D3147" s="1" t="s">
        <v>141</v>
      </c>
      <c r="E3147" s="1"/>
      <c r="F3147" s="1" t="s">
        <v>2141</v>
      </c>
      <c r="G3147" s="3">
        <v>63.54</v>
      </c>
      <c r="H3147" s="3"/>
      <c r="I3147" s="1" t="s">
        <v>185</v>
      </c>
      <c r="J3147" s="1" t="s">
        <v>126</v>
      </c>
      <c r="K3147" s="1" t="s">
        <v>12</v>
      </c>
      <c r="L3147" s="1" t="s">
        <v>79</v>
      </c>
    </row>
    <row r="3148" spans="1:12" x14ac:dyDescent="0.2">
      <c r="A3148" s="1" t="s">
        <v>234</v>
      </c>
      <c r="B3148" s="1" t="s">
        <v>13</v>
      </c>
      <c r="C3148" s="2">
        <v>43686</v>
      </c>
      <c r="D3148" s="1" t="s">
        <v>141</v>
      </c>
      <c r="E3148" s="1"/>
      <c r="F3148" s="1" t="s">
        <v>2189</v>
      </c>
      <c r="G3148" s="3">
        <v>250</v>
      </c>
      <c r="H3148" s="3"/>
      <c r="I3148" s="1" t="s">
        <v>83</v>
      </c>
      <c r="J3148" s="1" t="s">
        <v>176</v>
      </c>
      <c r="K3148" s="1" t="s">
        <v>84</v>
      </c>
      <c r="L3148" s="1" t="s">
        <v>29</v>
      </c>
    </row>
    <row r="3149" spans="1:12" x14ac:dyDescent="0.2">
      <c r="A3149" s="1" t="s">
        <v>234</v>
      </c>
      <c r="B3149" s="1" t="s">
        <v>13</v>
      </c>
      <c r="C3149" s="2">
        <v>43686</v>
      </c>
      <c r="D3149" s="1" t="s">
        <v>141</v>
      </c>
      <c r="E3149" s="1"/>
      <c r="F3149" s="1" t="s">
        <v>2190</v>
      </c>
      <c r="G3149" s="3">
        <v>1060.31</v>
      </c>
      <c r="H3149" s="3"/>
      <c r="I3149" s="1" t="s">
        <v>119</v>
      </c>
      <c r="J3149" s="1" t="s">
        <v>86</v>
      </c>
      <c r="K3149" s="1" t="s">
        <v>12</v>
      </c>
      <c r="L3149" s="1" t="s">
        <v>328</v>
      </c>
    </row>
    <row r="3150" spans="1:12" x14ac:dyDescent="0.2">
      <c r="A3150" s="1" t="s">
        <v>234</v>
      </c>
      <c r="B3150" s="1" t="s">
        <v>13</v>
      </c>
      <c r="C3150" s="2">
        <v>43686</v>
      </c>
      <c r="D3150" s="1" t="s">
        <v>141</v>
      </c>
      <c r="E3150" s="1"/>
      <c r="F3150" s="1" t="s">
        <v>2191</v>
      </c>
      <c r="G3150" s="3">
        <v>415.74</v>
      </c>
      <c r="H3150" s="3"/>
      <c r="I3150" s="1" t="s">
        <v>119</v>
      </c>
      <c r="J3150" s="1" t="s">
        <v>86</v>
      </c>
      <c r="K3150" s="1" t="s">
        <v>84</v>
      </c>
      <c r="L3150" s="1" t="s">
        <v>66</v>
      </c>
    </row>
    <row r="3151" spans="1:12" x14ac:dyDescent="0.2">
      <c r="A3151" s="1" t="s">
        <v>234</v>
      </c>
      <c r="B3151" s="1" t="s">
        <v>13</v>
      </c>
      <c r="C3151" s="2">
        <v>43686</v>
      </c>
      <c r="D3151" s="1" t="s">
        <v>141</v>
      </c>
      <c r="E3151" s="1"/>
      <c r="F3151" s="1" t="s">
        <v>2192</v>
      </c>
      <c r="G3151" s="3">
        <v>416.42</v>
      </c>
      <c r="H3151" s="3"/>
      <c r="I3151" s="1" t="s">
        <v>83</v>
      </c>
      <c r="J3151" s="1" t="s">
        <v>175</v>
      </c>
      <c r="K3151" s="1" t="s">
        <v>84</v>
      </c>
      <c r="L3151" s="1" t="s">
        <v>63</v>
      </c>
    </row>
    <row r="3152" spans="1:12" x14ac:dyDescent="0.2">
      <c r="A3152" s="1" t="s">
        <v>234</v>
      </c>
      <c r="B3152" s="1" t="s">
        <v>13</v>
      </c>
      <c r="C3152" s="2">
        <v>43686</v>
      </c>
      <c r="D3152" s="1" t="s">
        <v>141</v>
      </c>
      <c r="E3152" s="1"/>
      <c r="F3152" s="1" t="s">
        <v>2193</v>
      </c>
      <c r="G3152" s="3">
        <v>667.3</v>
      </c>
      <c r="H3152" s="3"/>
      <c r="I3152" s="1" t="s">
        <v>83</v>
      </c>
      <c r="J3152" s="1" t="s">
        <v>301</v>
      </c>
      <c r="K3152" s="1" t="s">
        <v>12</v>
      </c>
      <c r="L3152" s="1" t="s">
        <v>36</v>
      </c>
    </row>
    <row r="3153" spans="1:12" x14ac:dyDescent="0.2">
      <c r="A3153" s="1" t="s">
        <v>234</v>
      </c>
      <c r="B3153" s="1" t="s">
        <v>13</v>
      </c>
      <c r="C3153" s="2">
        <v>43686</v>
      </c>
      <c r="D3153" s="1" t="s">
        <v>141</v>
      </c>
      <c r="E3153" s="1"/>
      <c r="F3153" s="1" t="s">
        <v>2194</v>
      </c>
      <c r="G3153" s="3">
        <v>242.55</v>
      </c>
      <c r="H3153" s="3"/>
      <c r="I3153" s="1" t="s">
        <v>83</v>
      </c>
      <c r="J3153" s="1" t="s">
        <v>176</v>
      </c>
      <c r="K3153" s="1" t="s">
        <v>12</v>
      </c>
      <c r="L3153" s="1" t="s">
        <v>68</v>
      </c>
    </row>
    <row r="3154" spans="1:12" x14ac:dyDescent="0.2">
      <c r="A3154" s="1" t="s">
        <v>234</v>
      </c>
      <c r="B3154" s="1" t="s">
        <v>13</v>
      </c>
      <c r="C3154" s="2">
        <v>43686</v>
      </c>
      <c r="D3154" s="1" t="s">
        <v>141</v>
      </c>
      <c r="E3154" s="1"/>
      <c r="F3154" s="1" t="s">
        <v>2195</v>
      </c>
      <c r="G3154" s="3">
        <v>1388.64</v>
      </c>
      <c r="H3154" s="3"/>
      <c r="I3154" s="1" t="s">
        <v>119</v>
      </c>
      <c r="J3154" s="1" t="s">
        <v>86</v>
      </c>
      <c r="K3154" s="1" t="s">
        <v>12</v>
      </c>
      <c r="L3154" s="1" t="s">
        <v>41</v>
      </c>
    </row>
    <row r="3155" spans="1:12" x14ac:dyDescent="0.2">
      <c r="A3155" s="1" t="s">
        <v>234</v>
      </c>
      <c r="B3155" s="1" t="s">
        <v>13</v>
      </c>
      <c r="C3155" s="2">
        <v>43686</v>
      </c>
      <c r="D3155" s="1" t="s">
        <v>141</v>
      </c>
      <c r="E3155" s="1"/>
      <c r="F3155" s="1" t="s">
        <v>2142</v>
      </c>
      <c r="G3155" s="3">
        <v>144.22999999999999</v>
      </c>
      <c r="H3155" s="3"/>
      <c r="I3155" s="1" t="s">
        <v>123</v>
      </c>
      <c r="J3155" s="1" t="s">
        <v>124</v>
      </c>
      <c r="K3155" s="1" t="s">
        <v>84</v>
      </c>
      <c r="L3155" s="1" t="s">
        <v>104</v>
      </c>
    </row>
    <row r="3156" spans="1:12" x14ac:dyDescent="0.2">
      <c r="A3156" s="1" t="s">
        <v>234</v>
      </c>
      <c r="B3156" s="1" t="s">
        <v>13</v>
      </c>
      <c r="C3156" s="2">
        <v>43686</v>
      </c>
      <c r="D3156" s="1" t="s">
        <v>141</v>
      </c>
      <c r="E3156" s="1"/>
      <c r="F3156" s="1" t="s">
        <v>2196</v>
      </c>
      <c r="G3156" s="3">
        <v>988</v>
      </c>
      <c r="H3156" s="3"/>
      <c r="I3156" s="1" t="s">
        <v>87</v>
      </c>
      <c r="J3156" s="1" t="s">
        <v>116</v>
      </c>
      <c r="K3156" s="1" t="s">
        <v>12</v>
      </c>
      <c r="L3156" s="1" t="s">
        <v>1126</v>
      </c>
    </row>
    <row r="3157" spans="1:12" x14ac:dyDescent="0.2">
      <c r="A3157" s="1" t="s">
        <v>234</v>
      </c>
      <c r="B3157" s="1" t="s">
        <v>13</v>
      </c>
      <c r="C3157" s="2">
        <v>43686</v>
      </c>
      <c r="D3157" s="1" t="s">
        <v>141</v>
      </c>
      <c r="E3157" s="1"/>
      <c r="F3157" s="1" t="s">
        <v>2152</v>
      </c>
      <c r="G3157" s="3">
        <v>2091.83</v>
      </c>
      <c r="H3157" s="3"/>
      <c r="I3157" s="1" t="s">
        <v>87</v>
      </c>
      <c r="J3157" s="1" t="s">
        <v>116</v>
      </c>
      <c r="K3157" s="1" t="s">
        <v>84</v>
      </c>
      <c r="L3157" s="1" t="s">
        <v>241</v>
      </c>
    </row>
    <row r="3158" spans="1:12" x14ac:dyDescent="0.2">
      <c r="A3158" s="1" t="s">
        <v>234</v>
      </c>
      <c r="B3158" s="1" t="s">
        <v>13</v>
      </c>
      <c r="C3158" s="2">
        <v>43686</v>
      </c>
      <c r="D3158" s="1" t="s">
        <v>141</v>
      </c>
      <c r="E3158" s="1"/>
      <c r="F3158" s="1" t="s">
        <v>2197</v>
      </c>
      <c r="G3158" s="3">
        <v>915.59</v>
      </c>
      <c r="H3158" s="3"/>
      <c r="I3158" s="1" t="s">
        <v>83</v>
      </c>
      <c r="J3158" s="1" t="s">
        <v>176</v>
      </c>
      <c r="K3158" s="1" t="s">
        <v>12</v>
      </c>
      <c r="L3158" s="1" t="s">
        <v>265</v>
      </c>
    </row>
    <row r="3159" spans="1:12" x14ac:dyDescent="0.2">
      <c r="A3159" s="1" t="s">
        <v>234</v>
      </c>
      <c r="B3159" s="1" t="s">
        <v>13</v>
      </c>
      <c r="C3159" s="2">
        <v>43686</v>
      </c>
      <c r="D3159" s="1" t="s">
        <v>141</v>
      </c>
      <c r="E3159" s="1"/>
      <c r="F3159" s="1" t="s">
        <v>2198</v>
      </c>
      <c r="G3159" s="3">
        <v>261.63</v>
      </c>
      <c r="H3159" s="3"/>
      <c r="I3159" s="1" t="s">
        <v>119</v>
      </c>
      <c r="J3159" s="1" t="s">
        <v>86</v>
      </c>
      <c r="K3159" s="1" t="s">
        <v>12</v>
      </c>
      <c r="L3159" s="1" t="s">
        <v>48</v>
      </c>
    </row>
    <row r="3160" spans="1:12" x14ac:dyDescent="0.2">
      <c r="A3160" s="1" t="s">
        <v>234</v>
      </c>
      <c r="B3160" s="1" t="s">
        <v>13</v>
      </c>
      <c r="C3160" s="2">
        <v>43686</v>
      </c>
      <c r="D3160" s="1" t="s">
        <v>141</v>
      </c>
      <c r="E3160" s="1"/>
      <c r="F3160" s="1" t="s">
        <v>2199</v>
      </c>
      <c r="G3160" s="3">
        <v>324.87</v>
      </c>
      <c r="H3160" s="3"/>
      <c r="I3160" s="1" t="s">
        <v>185</v>
      </c>
      <c r="J3160" s="1" t="s">
        <v>126</v>
      </c>
      <c r="K3160" s="1" t="s">
        <v>12</v>
      </c>
      <c r="L3160" s="1" t="s">
        <v>1650</v>
      </c>
    </row>
    <row r="3161" spans="1:12" x14ac:dyDescent="0.2">
      <c r="A3161" s="1" t="s">
        <v>234</v>
      </c>
      <c r="B3161" s="1" t="s">
        <v>13</v>
      </c>
      <c r="C3161" s="2">
        <v>43686</v>
      </c>
      <c r="D3161" s="1" t="s">
        <v>141</v>
      </c>
      <c r="E3161" s="1"/>
      <c r="F3161" s="1" t="s">
        <v>2140</v>
      </c>
      <c r="G3161" s="3">
        <v>484.08</v>
      </c>
      <c r="H3161" s="3"/>
      <c r="I3161" s="1" t="s">
        <v>120</v>
      </c>
      <c r="J3161" s="1" t="s">
        <v>171</v>
      </c>
      <c r="K3161" s="1" t="s">
        <v>12</v>
      </c>
      <c r="L3161" s="1" t="s">
        <v>33</v>
      </c>
    </row>
    <row r="3162" spans="1:12" x14ac:dyDescent="0.2">
      <c r="A3162" s="1" t="s">
        <v>234</v>
      </c>
      <c r="B3162" s="1" t="s">
        <v>13</v>
      </c>
      <c r="C3162" s="2">
        <v>43686</v>
      </c>
      <c r="D3162" s="1" t="s">
        <v>141</v>
      </c>
      <c r="E3162" s="1"/>
      <c r="F3162" s="1" t="s">
        <v>2200</v>
      </c>
      <c r="G3162" s="3">
        <v>1189.79</v>
      </c>
      <c r="H3162" s="3"/>
      <c r="I3162" s="1" t="s">
        <v>179</v>
      </c>
      <c r="J3162" s="1" t="s">
        <v>89</v>
      </c>
      <c r="K3162" s="1" t="s">
        <v>12</v>
      </c>
      <c r="L3162" s="1" t="s">
        <v>28</v>
      </c>
    </row>
    <row r="3163" spans="1:12" x14ac:dyDescent="0.2">
      <c r="A3163" s="1" t="s">
        <v>234</v>
      </c>
      <c r="B3163" s="1" t="s">
        <v>13</v>
      </c>
      <c r="C3163" s="2">
        <v>43686</v>
      </c>
      <c r="D3163" s="1" t="s">
        <v>141</v>
      </c>
      <c r="E3163" s="1"/>
      <c r="F3163" s="1" t="s">
        <v>2160</v>
      </c>
      <c r="G3163" s="3">
        <v>433.85</v>
      </c>
      <c r="H3163" s="3"/>
      <c r="I3163" s="1" t="s">
        <v>83</v>
      </c>
      <c r="J3163" s="1" t="s">
        <v>175</v>
      </c>
      <c r="K3163" s="1" t="s">
        <v>84</v>
      </c>
      <c r="L3163" s="1" t="s">
        <v>111</v>
      </c>
    </row>
    <row r="3164" spans="1:12" x14ac:dyDescent="0.2">
      <c r="A3164" s="1" t="s">
        <v>234</v>
      </c>
      <c r="B3164" s="1" t="s">
        <v>13</v>
      </c>
      <c r="C3164" s="2">
        <v>43686</v>
      </c>
      <c r="D3164" s="1" t="s">
        <v>141</v>
      </c>
      <c r="E3164" s="1"/>
      <c r="F3164" s="1" t="s">
        <v>2141</v>
      </c>
      <c r="G3164" s="3">
        <v>27.96</v>
      </c>
      <c r="H3164" s="3"/>
      <c r="I3164" s="1" t="s">
        <v>106</v>
      </c>
      <c r="J3164" s="1" t="s">
        <v>122</v>
      </c>
      <c r="K3164" s="1" t="s">
        <v>12</v>
      </c>
      <c r="L3164" s="1" t="s">
        <v>79</v>
      </c>
    </row>
    <row r="3165" spans="1:12" x14ac:dyDescent="0.2">
      <c r="A3165" s="1" t="s">
        <v>234</v>
      </c>
      <c r="B3165" s="1" t="s">
        <v>13</v>
      </c>
      <c r="C3165" s="2">
        <v>43686</v>
      </c>
      <c r="D3165" s="1" t="s">
        <v>141</v>
      </c>
      <c r="E3165" s="1"/>
      <c r="F3165" s="1" t="s">
        <v>2201</v>
      </c>
      <c r="G3165" s="3">
        <v>2000.81</v>
      </c>
      <c r="H3165" s="3"/>
      <c r="I3165" s="1" t="s">
        <v>120</v>
      </c>
      <c r="J3165" s="1" t="s">
        <v>171</v>
      </c>
      <c r="K3165" s="1" t="s">
        <v>12</v>
      </c>
      <c r="L3165" s="1" t="s">
        <v>43</v>
      </c>
    </row>
    <row r="3166" spans="1:12" x14ac:dyDescent="0.2">
      <c r="A3166" s="1" t="s">
        <v>234</v>
      </c>
      <c r="B3166" s="1" t="s">
        <v>13</v>
      </c>
      <c r="C3166" s="2">
        <v>43686</v>
      </c>
      <c r="D3166" s="1" t="s">
        <v>141</v>
      </c>
      <c r="E3166" s="1"/>
      <c r="F3166" s="1" t="s">
        <v>2202</v>
      </c>
      <c r="G3166" s="3">
        <v>1065</v>
      </c>
      <c r="H3166" s="3"/>
      <c r="I3166" s="1" t="s">
        <v>120</v>
      </c>
      <c r="J3166" s="1" t="s">
        <v>171</v>
      </c>
      <c r="K3166" s="1" t="s">
        <v>12</v>
      </c>
      <c r="L3166" s="1" t="s">
        <v>58</v>
      </c>
    </row>
    <row r="3167" spans="1:12" x14ac:dyDescent="0.2">
      <c r="A3167" s="1" t="s">
        <v>234</v>
      </c>
      <c r="B3167" s="1" t="s">
        <v>13</v>
      </c>
      <c r="C3167" s="2">
        <v>43686</v>
      </c>
      <c r="D3167" s="1" t="s">
        <v>141</v>
      </c>
      <c r="E3167" s="1"/>
      <c r="F3167" s="1" t="s">
        <v>2160</v>
      </c>
      <c r="G3167" s="3">
        <v>33</v>
      </c>
      <c r="H3167" s="3"/>
      <c r="I3167" s="1" t="s">
        <v>108</v>
      </c>
      <c r="J3167" s="1" t="s">
        <v>117</v>
      </c>
      <c r="K3167" s="1" t="s">
        <v>84</v>
      </c>
      <c r="L3167" s="1" t="s">
        <v>111</v>
      </c>
    </row>
    <row r="3168" spans="1:12" x14ac:dyDescent="0.2">
      <c r="A3168" s="1" t="s">
        <v>234</v>
      </c>
      <c r="B3168" s="1" t="s">
        <v>13</v>
      </c>
      <c r="C3168" s="2">
        <v>43686</v>
      </c>
      <c r="D3168" s="1" t="s">
        <v>141</v>
      </c>
      <c r="E3168" s="1"/>
      <c r="F3168" s="1" t="s">
        <v>2139</v>
      </c>
      <c r="G3168" s="3">
        <v>54.56</v>
      </c>
      <c r="H3168" s="3"/>
      <c r="I3168" s="1" t="s">
        <v>106</v>
      </c>
      <c r="J3168" s="1" t="s">
        <v>121</v>
      </c>
      <c r="K3168" s="1" t="s">
        <v>84</v>
      </c>
      <c r="L3168" s="1" t="s">
        <v>306</v>
      </c>
    </row>
    <row r="3169" spans="1:12" x14ac:dyDescent="0.2">
      <c r="A3169" s="1" t="s">
        <v>234</v>
      </c>
      <c r="B3169" s="1" t="s">
        <v>13</v>
      </c>
      <c r="C3169" s="2">
        <v>43686</v>
      </c>
      <c r="D3169" s="1" t="s">
        <v>141</v>
      </c>
      <c r="E3169" s="1"/>
      <c r="F3169" s="1" t="s">
        <v>2137</v>
      </c>
      <c r="G3169" s="3">
        <v>181.52</v>
      </c>
      <c r="H3169" s="3"/>
      <c r="I3169" s="1" t="s">
        <v>87</v>
      </c>
      <c r="J3169" s="1" t="s">
        <v>116</v>
      </c>
      <c r="K3169" s="1" t="s">
        <v>84</v>
      </c>
      <c r="L3169" s="1" t="s">
        <v>51</v>
      </c>
    </row>
    <row r="3170" spans="1:12" x14ac:dyDescent="0.2">
      <c r="A3170" s="1" t="s">
        <v>234</v>
      </c>
      <c r="B3170" s="1" t="s">
        <v>13</v>
      </c>
      <c r="C3170" s="2">
        <v>43686</v>
      </c>
      <c r="D3170" s="1" t="s">
        <v>141</v>
      </c>
      <c r="E3170" s="1"/>
      <c r="F3170" s="1" t="s">
        <v>2158</v>
      </c>
      <c r="G3170" s="3">
        <v>197.29</v>
      </c>
      <c r="H3170" s="3"/>
      <c r="I3170" s="1" t="s">
        <v>83</v>
      </c>
      <c r="J3170" s="1" t="s">
        <v>176</v>
      </c>
      <c r="K3170" s="1" t="s">
        <v>12</v>
      </c>
      <c r="L3170" s="1" t="s">
        <v>73</v>
      </c>
    </row>
    <row r="3171" spans="1:12" x14ac:dyDescent="0.2">
      <c r="A3171" s="1" t="s">
        <v>234</v>
      </c>
      <c r="B3171" s="1" t="s">
        <v>13</v>
      </c>
      <c r="C3171" s="2">
        <v>43686</v>
      </c>
      <c r="D3171" s="1" t="s">
        <v>141</v>
      </c>
      <c r="E3171" s="1"/>
      <c r="F3171" s="1" t="s">
        <v>2203</v>
      </c>
      <c r="G3171" s="3">
        <v>1172.08</v>
      </c>
      <c r="H3171" s="3"/>
      <c r="I3171" s="1" t="s">
        <v>119</v>
      </c>
      <c r="J3171" s="1" t="s">
        <v>86</v>
      </c>
      <c r="K3171" s="1" t="s">
        <v>12</v>
      </c>
      <c r="L3171" s="1" t="s">
        <v>96</v>
      </c>
    </row>
    <row r="3172" spans="1:12" x14ac:dyDescent="0.2">
      <c r="A3172" s="1" t="s">
        <v>234</v>
      </c>
      <c r="B3172" s="1" t="s">
        <v>13</v>
      </c>
      <c r="C3172" s="2">
        <v>43686</v>
      </c>
      <c r="D3172" s="1" t="s">
        <v>141</v>
      </c>
      <c r="E3172" s="1"/>
      <c r="F3172" s="1" t="s">
        <v>2204</v>
      </c>
      <c r="G3172" s="3">
        <v>2566.0500000000002</v>
      </c>
      <c r="H3172" s="3"/>
      <c r="I3172" s="1" t="s">
        <v>119</v>
      </c>
      <c r="J3172" s="1" t="s">
        <v>86</v>
      </c>
      <c r="K3172" s="1" t="s">
        <v>12</v>
      </c>
      <c r="L3172" s="1" t="s">
        <v>62</v>
      </c>
    </row>
    <row r="3173" spans="1:12" x14ac:dyDescent="0.2">
      <c r="A3173" s="1" t="s">
        <v>234</v>
      </c>
      <c r="B3173" s="1" t="s">
        <v>13</v>
      </c>
      <c r="C3173" s="2">
        <v>43686</v>
      </c>
      <c r="D3173" s="1" t="s">
        <v>141</v>
      </c>
      <c r="E3173" s="1"/>
      <c r="F3173" s="1" t="s">
        <v>2167</v>
      </c>
      <c r="G3173" s="3">
        <v>432.69</v>
      </c>
      <c r="H3173" s="3"/>
      <c r="I3173" s="1" t="s">
        <v>123</v>
      </c>
      <c r="J3173" s="1" t="s">
        <v>124</v>
      </c>
      <c r="K3173" s="1" t="s">
        <v>84</v>
      </c>
      <c r="L3173" s="1" t="s">
        <v>26</v>
      </c>
    </row>
    <row r="3174" spans="1:12" x14ac:dyDescent="0.2">
      <c r="A3174" s="1" t="s">
        <v>234</v>
      </c>
      <c r="B3174" s="1" t="s">
        <v>13</v>
      </c>
      <c r="C3174" s="2">
        <v>43686</v>
      </c>
      <c r="D3174" s="1" t="s">
        <v>141</v>
      </c>
      <c r="E3174" s="1"/>
      <c r="F3174" s="1" t="s">
        <v>2142</v>
      </c>
      <c r="G3174" s="3">
        <v>750</v>
      </c>
      <c r="H3174" s="3"/>
      <c r="I3174" s="1" t="s">
        <v>87</v>
      </c>
      <c r="J3174" s="1" t="s">
        <v>116</v>
      </c>
      <c r="K3174" s="1" t="s">
        <v>84</v>
      </c>
      <c r="L3174" s="1" t="s">
        <v>104</v>
      </c>
    </row>
    <row r="3175" spans="1:12" x14ac:dyDescent="0.2">
      <c r="A3175" s="1" t="s">
        <v>234</v>
      </c>
      <c r="B3175" s="1" t="s">
        <v>13</v>
      </c>
      <c r="C3175" s="2">
        <v>43686</v>
      </c>
      <c r="D3175" s="1" t="s">
        <v>141</v>
      </c>
      <c r="E3175" s="1"/>
      <c r="F3175" s="1" t="s">
        <v>2160</v>
      </c>
      <c r="G3175" s="3">
        <v>433.15</v>
      </c>
      <c r="H3175" s="3"/>
      <c r="I3175" s="1" t="s">
        <v>83</v>
      </c>
      <c r="J3175" s="1" t="s">
        <v>176</v>
      </c>
      <c r="K3175" s="1" t="s">
        <v>84</v>
      </c>
      <c r="L3175" s="1" t="s">
        <v>111</v>
      </c>
    </row>
    <row r="3176" spans="1:12" x14ac:dyDescent="0.2">
      <c r="A3176" s="1" t="s">
        <v>234</v>
      </c>
      <c r="B3176" s="1" t="s">
        <v>13</v>
      </c>
      <c r="C3176" s="2">
        <v>43686</v>
      </c>
      <c r="D3176" s="1" t="s">
        <v>141</v>
      </c>
      <c r="E3176" s="1"/>
      <c r="F3176" s="1" t="s">
        <v>2205</v>
      </c>
      <c r="G3176" s="3">
        <v>829.04</v>
      </c>
      <c r="H3176" s="3"/>
      <c r="I3176" s="1" t="s">
        <v>119</v>
      </c>
      <c r="J3176" s="1" t="s">
        <v>86</v>
      </c>
      <c r="K3176" s="1" t="s">
        <v>12</v>
      </c>
      <c r="L3176" s="1" t="s">
        <v>42</v>
      </c>
    </row>
    <row r="3177" spans="1:12" x14ac:dyDescent="0.2">
      <c r="A3177" s="1" t="s">
        <v>234</v>
      </c>
      <c r="B3177" s="1" t="s">
        <v>13</v>
      </c>
      <c r="C3177" s="2">
        <v>43686</v>
      </c>
      <c r="D3177" s="1" t="s">
        <v>141</v>
      </c>
      <c r="E3177" s="1"/>
      <c r="F3177" s="1" t="s">
        <v>2169</v>
      </c>
      <c r="G3177" s="3">
        <v>70.040000000000006</v>
      </c>
      <c r="H3177" s="3"/>
      <c r="I3177" s="1" t="s">
        <v>83</v>
      </c>
      <c r="J3177" s="1" t="s">
        <v>279</v>
      </c>
      <c r="K3177" s="1" t="s">
        <v>12</v>
      </c>
      <c r="L3177" s="1" t="s">
        <v>17</v>
      </c>
    </row>
    <row r="3178" spans="1:12" x14ac:dyDescent="0.2">
      <c r="A3178" s="1" t="s">
        <v>234</v>
      </c>
      <c r="B3178" s="1" t="s">
        <v>13</v>
      </c>
      <c r="C3178" s="2">
        <v>43686</v>
      </c>
      <c r="D3178" s="1" t="s">
        <v>141</v>
      </c>
      <c r="E3178" s="1"/>
      <c r="F3178" s="1" t="s">
        <v>2141</v>
      </c>
      <c r="G3178" s="3">
        <v>388.28</v>
      </c>
      <c r="H3178" s="3"/>
      <c r="I3178" s="1" t="s">
        <v>108</v>
      </c>
      <c r="J3178" s="1" t="s">
        <v>117</v>
      </c>
      <c r="K3178" s="1" t="s">
        <v>12</v>
      </c>
      <c r="L3178" s="1" t="s">
        <v>79</v>
      </c>
    </row>
    <row r="3179" spans="1:12" x14ac:dyDescent="0.2">
      <c r="A3179" s="1" t="s">
        <v>234</v>
      </c>
      <c r="B3179" s="1" t="s">
        <v>13</v>
      </c>
      <c r="C3179" s="2">
        <v>43686</v>
      </c>
      <c r="D3179" s="1" t="s">
        <v>141</v>
      </c>
      <c r="E3179" s="1"/>
      <c r="F3179" s="1" t="s">
        <v>2206</v>
      </c>
      <c r="G3179" s="3">
        <v>1552.4</v>
      </c>
      <c r="H3179" s="3"/>
      <c r="I3179" s="1" t="s">
        <v>83</v>
      </c>
      <c r="J3179" s="1" t="s">
        <v>188</v>
      </c>
      <c r="K3179" s="1" t="s">
        <v>12</v>
      </c>
      <c r="L3179" s="1" t="s">
        <v>429</v>
      </c>
    </row>
    <row r="3180" spans="1:12" x14ac:dyDescent="0.2">
      <c r="A3180" s="1" t="s">
        <v>234</v>
      </c>
      <c r="B3180" s="1" t="s">
        <v>13</v>
      </c>
      <c r="C3180" s="2">
        <v>43686</v>
      </c>
      <c r="D3180" s="1" t="s">
        <v>141</v>
      </c>
      <c r="E3180" s="1"/>
      <c r="F3180" s="1" t="s">
        <v>2192</v>
      </c>
      <c r="G3180" s="3">
        <v>34.619999999999997</v>
      </c>
      <c r="H3180" s="3"/>
      <c r="I3180" s="1" t="s">
        <v>179</v>
      </c>
      <c r="J3180" s="1" t="s">
        <v>89</v>
      </c>
      <c r="K3180" s="1" t="s">
        <v>84</v>
      </c>
      <c r="L3180" s="1" t="s">
        <v>63</v>
      </c>
    </row>
    <row r="3181" spans="1:12" x14ac:dyDescent="0.2">
      <c r="A3181" s="1" t="s">
        <v>234</v>
      </c>
      <c r="B3181" s="1" t="s">
        <v>13</v>
      </c>
      <c r="C3181" s="2">
        <v>43686</v>
      </c>
      <c r="D3181" s="1" t="s">
        <v>141</v>
      </c>
      <c r="E3181" s="1"/>
      <c r="F3181" s="1" t="s">
        <v>2189</v>
      </c>
      <c r="G3181" s="3">
        <v>75</v>
      </c>
      <c r="H3181" s="3"/>
      <c r="I3181" s="1" t="s">
        <v>185</v>
      </c>
      <c r="J3181" s="1" t="s">
        <v>126</v>
      </c>
      <c r="K3181" s="1" t="s">
        <v>84</v>
      </c>
      <c r="L3181" s="1" t="s">
        <v>29</v>
      </c>
    </row>
    <row r="3182" spans="1:12" x14ac:dyDescent="0.2">
      <c r="A3182" s="1" t="s">
        <v>234</v>
      </c>
      <c r="B3182" s="1" t="s">
        <v>13</v>
      </c>
      <c r="C3182" s="2">
        <v>43686</v>
      </c>
      <c r="D3182" s="1" t="s">
        <v>141</v>
      </c>
      <c r="E3182" s="1"/>
      <c r="F3182" s="1" t="s">
        <v>2207</v>
      </c>
      <c r="G3182" s="3">
        <v>1088.3800000000001</v>
      </c>
      <c r="H3182" s="3"/>
      <c r="I3182" s="1" t="s">
        <v>119</v>
      </c>
      <c r="J3182" s="1" t="s">
        <v>86</v>
      </c>
      <c r="K3182" s="1" t="s">
        <v>12</v>
      </c>
      <c r="L3182" s="1" t="s">
        <v>1909</v>
      </c>
    </row>
    <row r="3183" spans="1:12" x14ac:dyDescent="0.2">
      <c r="A3183" s="1" t="s">
        <v>234</v>
      </c>
      <c r="B3183" s="1" t="s">
        <v>13</v>
      </c>
      <c r="C3183" s="2">
        <v>43686</v>
      </c>
      <c r="D3183" s="1" t="s">
        <v>141</v>
      </c>
      <c r="E3183" s="1"/>
      <c r="F3183" s="1" t="s">
        <v>2189</v>
      </c>
      <c r="G3183" s="3">
        <v>250</v>
      </c>
      <c r="H3183" s="3"/>
      <c r="I3183" s="1" t="s">
        <v>83</v>
      </c>
      <c r="J3183" s="1" t="s">
        <v>175</v>
      </c>
      <c r="K3183" s="1" t="s">
        <v>84</v>
      </c>
      <c r="L3183" s="1" t="s">
        <v>29</v>
      </c>
    </row>
    <row r="3184" spans="1:12" x14ac:dyDescent="0.2">
      <c r="A3184" s="1" t="s">
        <v>234</v>
      </c>
      <c r="B3184" s="1" t="s">
        <v>13</v>
      </c>
      <c r="C3184" s="2">
        <v>43686</v>
      </c>
      <c r="D3184" s="1" t="s">
        <v>141</v>
      </c>
      <c r="E3184" s="1"/>
      <c r="F3184" s="1" t="s">
        <v>2208</v>
      </c>
      <c r="G3184" s="3">
        <v>311.14999999999998</v>
      </c>
      <c r="H3184" s="3"/>
      <c r="I3184" s="1" t="s">
        <v>185</v>
      </c>
      <c r="J3184" s="1" t="s">
        <v>126</v>
      </c>
      <c r="K3184" s="1" t="s">
        <v>12</v>
      </c>
      <c r="L3184" s="1" t="s">
        <v>92</v>
      </c>
    </row>
    <row r="3185" spans="1:12" x14ac:dyDescent="0.2">
      <c r="A3185" s="1" t="s">
        <v>234</v>
      </c>
      <c r="B3185" s="1" t="s">
        <v>13</v>
      </c>
      <c r="C3185" s="2">
        <v>43686</v>
      </c>
      <c r="D3185" s="1" t="s">
        <v>141</v>
      </c>
      <c r="E3185" s="1"/>
      <c r="F3185" s="1" t="s">
        <v>2188</v>
      </c>
      <c r="G3185" s="3">
        <v>278.23</v>
      </c>
      <c r="H3185" s="3"/>
      <c r="I3185" s="1" t="s">
        <v>185</v>
      </c>
      <c r="J3185" s="1" t="s">
        <v>126</v>
      </c>
      <c r="K3185" s="1" t="s">
        <v>12</v>
      </c>
      <c r="L3185" s="1" t="s">
        <v>97</v>
      </c>
    </row>
    <row r="3186" spans="1:12" x14ac:dyDescent="0.2">
      <c r="A3186" s="1" t="s">
        <v>234</v>
      </c>
      <c r="B3186" s="1" t="s">
        <v>13</v>
      </c>
      <c r="C3186" s="2">
        <v>43686</v>
      </c>
      <c r="D3186" s="1" t="s">
        <v>141</v>
      </c>
      <c r="E3186" s="1"/>
      <c r="F3186" s="1" t="s">
        <v>2209</v>
      </c>
      <c r="G3186" s="3">
        <v>1807.69</v>
      </c>
      <c r="H3186" s="3"/>
      <c r="I3186" s="1" t="s">
        <v>119</v>
      </c>
      <c r="J3186" s="1" t="s">
        <v>86</v>
      </c>
      <c r="K3186" s="1" t="s">
        <v>12</v>
      </c>
      <c r="L3186" s="1" t="s">
        <v>397</v>
      </c>
    </row>
    <row r="3187" spans="1:12" x14ac:dyDescent="0.2">
      <c r="A3187" s="1" t="s">
        <v>234</v>
      </c>
      <c r="B3187" s="1" t="s">
        <v>13</v>
      </c>
      <c r="C3187" s="2">
        <v>43686</v>
      </c>
      <c r="D3187" s="1" t="s">
        <v>141</v>
      </c>
      <c r="E3187" s="1"/>
      <c r="F3187" s="1" t="s">
        <v>2210</v>
      </c>
      <c r="G3187" s="3">
        <v>1923.08</v>
      </c>
      <c r="H3187" s="3"/>
      <c r="I3187" s="1" t="s">
        <v>87</v>
      </c>
      <c r="J3187" s="1" t="s">
        <v>116</v>
      </c>
      <c r="K3187" s="1" t="s">
        <v>12</v>
      </c>
      <c r="L3187" s="1" t="s">
        <v>80</v>
      </c>
    </row>
    <row r="3188" spans="1:12" x14ac:dyDescent="0.2">
      <c r="A3188" s="1" t="s">
        <v>234</v>
      </c>
      <c r="B3188" s="1" t="s">
        <v>13</v>
      </c>
      <c r="C3188" s="2">
        <v>43686</v>
      </c>
      <c r="D3188" s="1" t="s">
        <v>141</v>
      </c>
      <c r="E3188" s="1"/>
      <c r="F3188" s="1" t="s">
        <v>2194</v>
      </c>
      <c r="G3188" s="3">
        <v>565.95000000000005</v>
      </c>
      <c r="H3188" s="3"/>
      <c r="I3188" s="1" t="s">
        <v>87</v>
      </c>
      <c r="J3188" s="1" t="s">
        <v>116</v>
      </c>
      <c r="K3188" s="1" t="s">
        <v>12</v>
      </c>
      <c r="L3188" s="1" t="s">
        <v>68</v>
      </c>
    </row>
    <row r="3189" spans="1:12" x14ac:dyDescent="0.2">
      <c r="A3189" s="1" t="s">
        <v>234</v>
      </c>
      <c r="B3189" s="1" t="s">
        <v>13</v>
      </c>
      <c r="C3189" s="2">
        <v>43686</v>
      </c>
      <c r="D3189" s="1" t="s">
        <v>141</v>
      </c>
      <c r="E3189" s="1"/>
      <c r="F3189" s="1" t="s">
        <v>2211</v>
      </c>
      <c r="G3189" s="3">
        <v>894.4</v>
      </c>
      <c r="H3189" s="3"/>
      <c r="I3189" s="1" t="s">
        <v>83</v>
      </c>
      <c r="J3189" s="1" t="s">
        <v>176</v>
      </c>
      <c r="K3189" s="1" t="s">
        <v>12</v>
      </c>
      <c r="L3189" s="1" t="s">
        <v>462</v>
      </c>
    </row>
    <row r="3190" spans="1:12" x14ac:dyDescent="0.2">
      <c r="A3190" s="1" t="s">
        <v>234</v>
      </c>
      <c r="B3190" s="1" t="s">
        <v>13</v>
      </c>
      <c r="C3190" s="2">
        <v>43686</v>
      </c>
      <c r="D3190" s="1" t="s">
        <v>141</v>
      </c>
      <c r="E3190" s="1"/>
      <c r="F3190" s="1" t="s">
        <v>2212</v>
      </c>
      <c r="G3190" s="3">
        <v>878.78</v>
      </c>
      <c r="H3190" s="3"/>
      <c r="I3190" s="1" t="s">
        <v>83</v>
      </c>
      <c r="J3190" s="1" t="s">
        <v>176</v>
      </c>
      <c r="K3190" s="1" t="s">
        <v>12</v>
      </c>
      <c r="L3190" s="1" t="s">
        <v>369</v>
      </c>
    </row>
    <row r="3191" spans="1:12" x14ac:dyDescent="0.2">
      <c r="A3191" s="1" t="s">
        <v>234</v>
      </c>
      <c r="B3191" s="1" t="s">
        <v>13</v>
      </c>
      <c r="C3191" s="2">
        <v>43686</v>
      </c>
      <c r="D3191" s="1" t="s">
        <v>141</v>
      </c>
      <c r="E3191" s="1"/>
      <c r="F3191" s="1" t="s">
        <v>2155</v>
      </c>
      <c r="G3191" s="3">
        <v>1040.48</v>
      </c>
      <c r="H3191" s="3"/>
      <c r="I3191" s="1" t="s">
        <v>120</v>
      </c>
      <c r="J3191" s="1" t="s">
        <v>171</v>
      </c>
      <c r="K3191" s="1" t="s">
        <v>12</v>
      </c>
      <c r="L3191" s="1" t="s">
        <v>20</v>
      </c>
    </row>
    <row r="3192" spans="1:12" x14ac:dyDescent="0.2">
      <c r="A3192" s="1" t="s">
        <v>234</v>
      </c>
      <c r="B3192" s="1" t="s">
        <v>13</v>
      </c>
      <c r="C3192" s="2">
        <v>43686</v>
      </c>
      <c r="D3192" s="1" t="s">
        <v>141</v>
      </c>
      <c r="E3192" s="1"/>
      <c r="F3192" s="1" t="s">
        <v>2179</v>
      </c>
      <c r="G3192" s="3">
        <v>88.88</v>
      </c>
      <c r="H3192" s="3"/>
      <c r="I3192" s="1" t="s">
        <v>83</v>
      </c>
      <c r="J3192" s="1" t="s">
        <v>279</v>
      </c>
      <c r="K3192" s="1" t="s">
        <v>12</v>
      </c>
      <c r="L3192" s="1" t="s">
        <v>57</v>
      </c>
    </row>
    <row r="3193" spans="1:12" x14ac:dyDescent="0.2">
      <c r="A3193" s="1" t="s">
        <v>234</v>
      </c>
      <c r="B3193" s="1" t="s">
        <v>13</v>
      </c>
      <c r="C3193" s="2">
        <v>43686</v>
      </c>
      <c r="D3193" s="1" t="s">
        <v>141</v>
      </c>
      <c r="E3193" s="1"/>
      <c r="F3193" s="1" t="s">
        <v>2147</v>
      </c>
      <c r="G3193" s="3">
        <v>379.39</v>
      </c>
      <c r="H3193" s="3"/>
      <c r="I3193" s="1" t="s">
        <v>185</v>
      </c>
      <c r="J3193" s="1" t="s">
        <v>126</v>
      </c>
      <c r="K3193" s="1" t="s">
        <v>12</v>
      </c>
      <c r="L3193" s="1" t="s">
        <v>261</v>
      </c>
    </row>
    <row r="3194" spans="1:12" x14ac:dyDescent="0.2">
      <c r="A3194" s="1" t="s">
        <v>234</v>
      </c>
      <c r="B3194" s="1" t="s">
        <v>13</v>
      </c>
      <c r="C3194" s="2">
        <v>43686</v>
      </c>
      <c r="D3194" s="1" t="s">
        <v>141</v>
      </c>
      <c r="E3194" s="1"/>
      <c r="F3194" s="1" t="s">
        <v>2139</v>
      </c>
      <c r="G3194" s="3">
        <v>52.54</v>
      </c>
      <c r="H3194" s="3"/>
      <c r="I3194" s="1" t="s">
        <v>108</v>
      </c>
      <c r="J3194" s="1" t="s">
        <v>117</v>
      </c>
      <c r="K3194" s="1" t="s">
        <v>84</v>
      </c>
      <c r="L3194" s="1" t="s">
        <v>306</v>
      </c>
    </row>
    <row r="3195" spans="1:12" x14ac:dyDescent="0.2">
      <c r="A3195" s="1" t="s">
        <v>234</v>
      </c>
      <c r="B3195" s="1" t="s">
        <v>13</v>
      </c>
      <c r="C3195" s="2">
        <v>43686</v>
      </c>
      <c r="D3195" s="1" t="s">
        <v>141</v>
      </c>
      <c r="E3195" s="1"/>
      <c r="F3195" s="1" t="s">
        <v>2189</v>
      </c>
      <c r="G3195" s="3">
        <v>75</v>
      </c>
      <c r="H3195" s="3"/>
      <c r="I3195" s="1" t="s">
        <v>123</v>
      </c>
      <c r="J3195" s="1" t="s">
        <v>124</v>
      </c>
      <c r="K3195" s="1" t="s">
        <v>84</v>
      </c>
      <c r="L3195" s="1" t="s">
        <v>29</v>
      </c>
    </row>
    <row r="3196" spans="1:12" x14ac:dyDescent="0.2">
      <c r="A3196" s="1" t="s">
        <v>234</v>
      </c>
      <c r="B3196" s="1" t="s">
        <v>13</v>
      </c>
      <c r="C3196" s="2">
        <v>43686</v>
      </c>
      <c r="D3196" s="1" t="s">
        <v>141</v>
      </c>
      <c r="E3196" s="1"/>
      <c r="F3196" s="1" t="s">
        <v>2137</v>
      </c>
      <c r="G3196" s="3">
        <v>726.06</v>
      </c>
      <c r="H3196" s="3"/>
      <c r="I3196" s="1" t="s">
        <v>119</v>
      </c>
      <c r="J3196" s="1" t="s">
        <v>86</v>
      </c>
      <c r="K3196" s="1" t="s">
        <v>84</v>
      </c>
      <c r="L3196" s="1" t="s">
        <v>51</v>
      </c>
    </row>
    <row r="3197" spans="1:12" x14ac:dyDescent="0.2">
      <c r="A3197" s="1" t="s">
        <v>234</v>
      </c>
      <c r="B3197" s="1" t="s">
        <v>13</v>
      </c>
      <c r="C3197" s="2">
        <v>43686</v>
      </c>
      <c r="D3197" s="1" t="s">
        <v>141</v>
      </c>
      <c r="E3197" s="1"/>
      <c r="F3197" s="1" t="s">
        <v>2152</v>
      </c>
      <c r="G3197" s="3">
        <v>121.83</v>
      </c>
      <c r="H3197" s="3"/>
      <c r="I3197" s="1" t="s">
        <v>185</v>
      </c>
      <c r="J3197" s="1" t="s">
        <v>126</v>
      </c>
      <c r="K3197" s="1" t="s">
        <v>84</v>
      </c>
      <c r="L3197" s="1" t="s">
        <v>241</v>
      </c>
    </row>
    <row r="3198" spans="1:12" x14ac:dyDescent="0.2">
      <c r="A3198" s="1" t="s">
        <v>234</v>
      </c>
      <c r="B3198" s="1" t="s">
        <v>13</v>
      </c>
      <c r="C3198" s="2">
        <v>43686</v>
      </c>
      <c r="D3198" s="1" t="s">
        <v>141</v>
      </c>
      <c r="E3198" s="1"/>
      <c r="F3198" s="1" t="s">
        <v>2169</v>
      </c>
      <c r="G3198" s="3">
        <v>1050.6600000000001</v>
      </c>
      <c r="H3198" s="3"/>
      <c r="I3198" s="1" t="s">
        <v>83</v>
      </c>
      <c r="J3198" s="1" t="s">
        <v>243</v>
      </c>
      <c r="K3198" s="1" t="s">
        <v>12</v>
      </c>
      <c r="L3198" s="1" t="s">
        <v>17</v>
      </c>
    </row>
    <row r="3199" spans="1:12" x14ac:dyDescent="0.2">
      <c r="A3199" s="1" t="s">
        <v>234</v>
      </c>
      <c r="B3199" s="1" t="s">
        <v>13</v>
      </c>
      <c r="C3199" s="2">
        <v>43686</v>
      </c>
      <c r="D3199" s="1" t="s">
        <v>141</v>
      </c>
      <c r="E3199" s="1"/>
      <c r="F3199" s="1" t="s">
        <v>2213</v>
      </c>
      <c r="G3199" s="3">
        <v>1053</v>
      </c>
      <c r="H3199" s="3"/>
      <c r="I3199" s="1" t="s">
        <v>83</v>
      </c>
      <c r="J3199" s="1" t="s">
        <v>176</v>
      </c>
      <c r="K3199" s="1" t="s">
        <v>12</v>
      </c>
      <c r="L3199" s="1" t="s">
        <v>44</v>
      </c>
    </row>
    <row r="3200" spans="1:12" x14ac:dyDescent="0.2">
      <c r="A3200" s="1" t="s">
        <v>234</v>
      </c>
      <c r="B3200" s="1" t="s">
        <v>13</v>
      </c>
      <c r="C3200" s="2">
        <v>43686</v>
      </c>
      <c r="D3200" s="1" t="s">
        <v>141</v>
      </c>
      <c r="E3200" s="1"/>
      <c r="F3200" s="1" t="s">
        <v>2163</v>
      </c>
      <c r="G3200" s="3">
        <v>1755.57</v>
      </c>
      <c r="H3200" s="3"/>
      <c r="I3200" s="1" t="s">
        <v>106</v>
      </c>
      <c r="J3200" s="1" t="s">
        <v>121</v>
      </c>
      <c r="K3200" s="1" t="s">
        <v>12</v>
      </c>
      <c r="L3200" s="1" t="s">
        <v>313</v>
      </c>
    </row>
    <row r="3201" spans="1:12" x14ac:dyDescent="0.2">
      <c r="A3201" s="1" t="s">
        <v>234</v>
      </c>
      <c r="B3201" s="1" t="s">
        <v>13</v>
      </c>
      <c r="C3201" s="2">
        <v>43686</v>
      </c>
      <c r="D3201" s="1" t="s">
        <v>141</v>
      </c>
      <c r="E3201" s="1"/>
      <c r="F3201" s="1" t="s">
        <v>2214</v>
      </c>
      <c r="G3201" s="3">
        <v>1351.74</v>
      </c>
      <c r="H3201" s="3"/>
      <c r="I3201" s="1" t="s">
        <v>106</v>
      </c>
      <c r="J3201" s="1" t="s">
        <v>121</v>
      </c>
      <c r="K3201" s="1" t="s">
        <v>12</v>
      </c>
      <c r="L3201" s="1" t="s">
        <v>18</v>
      </c>
    </row>
    <row r="3202" spans="1:12" x14ac:dyDescent="0.2">
      <c r="A3202" s="1" t="s">
        <v>234</v>
      </c>
      <c r="B3202" s="1" t="s">
        <v>13</v>
      </c>
      <c r="C3202" s="2">
        <v>43686</v>
      </c>
      <c r="D3202" s="1" t="s">
        <v>141</v>
      </c>
      <c r="E3202" s="1"/>
      <c r="F3202" s="1" t="s">
        <v>2215</v>
      </c>
      <c r="G3202" s="3">
        <v>146.31</v>
      </c>
      <c r="H3202" s="3"/>
      <c r="I3202" s="1" t="s">
        <v>120</v>
      </c>
      <c r="J3202" s="1" t="s">
        <v>171</v>
      </c>
      <c r="K3202" s="1" t="s">
        <v>12</v>
      </c>
      <c r="L3202" s="1" t="s">
        <v>78</v>
      </c>
    </row>
    <row r="3203" spans="1:12" x14ac:dyDescent="0.2">
      <c r="A3203" s="1" t="s">
        <v>234</v>
      </c>
      <c r="B3203" s="1" t="s">
        <v>13</v>
      </c>
      <c r="C3203" s="2">
        <v>43686</v>
      </c>
      <c r="D3203" s="1" t="s">
        <v>141</v>
      </c>
      <c r="E3203" s="1"/>
      <c r="F3203" s="1" t="s">
        <v>2216</v>
      </c>
      <c r="G3203" s="3">
        <v>1210.1300000000001</v>
      </c>
      <c r="H3203" s="3"/>
      <c r="I3203" s="1" t="s">
        <v>119</v>
      </c>
      <c r="J3203" s="1" t="s">
        <v>86</v>
      </c>
      <c r="K3203" s="1" t="s">
        <v>12</v>
      </c>
      <c r="L3203" s="1" t="s">
        <v>52</v>
      </c>
    </row>
    <row r="3204" spans="1:12" x14ac:dyDescent="0.2">
      <c r="A3204" s="1" t="s">
        <v>234</v>
      </c>
      <c r="B3204" s="1" t="s">
        <v>13</v>
      </c>
      <c r="C3204" s="2">
        <v>43686</v>
      </c>
      <c r="D3204" s="1" t="s">
        <v>141</v>
      </c>
      <c r="E3204" s="1"/>
      <c r="F3204" s="1" t="s">
        <v>2217</v>
      </c>
      <c r="G3204" s="3">
        <v>781.41</v>
      </c>
      <c r="H3204" s="3"/>
      <c r="I3204" s="1" t="s">
        <v>119</v>
      </c>
      <c r="J3204" s="1" t="s">
        <v>86</v>
      </c>
      <c r="K3204" s="1" t="s">
        <v>12</v>
      </c>
      <c r="L3204" s="1" t="s">
        <v>1098</v>
      </c>
    </row>
    <row r="3205" spans="1:12" x14ac:dyDescent="0.2">
      <c r="A3205" s="1" t="s">
        <v>234</v>
      </c>
      <c r="B3205" s="1" t="s">
        <v>13</v>
      </c>
      <c r="C3205" s="2">
        <v>43686</v>
      </c>
      <c r="D3205" s="1" t="s">
        <v>141</v>
      </c>
      <c r="E3205" s="1"/>
      <c r="F3205" s="1" t="s">
        <v>2218</v>
      </c>
      <c r="G3205" s="3">
        <v>1169.4100000000001</v>
      </c>
      <c r="H3205" s="3"/>
      <c r="I3205" s="1" t="s">
        <v>119</v>
      </c>
      <c r="J3205" s="1" t="s">
        <v>86</v>
      </c>
      <c r="K3205" s="1" t="s">
        <v>12</v>
      </c>
      <c r="L3205" s="1" t="s">
        <v>88</v>
      </c>
    </row>
    <row r="3206" spans="1:12" x14ac:dyDescent="0.2">
      <c r="A3206" s="1" t="s">
        <v>234</v>
      </c>
      <c r="B3206" s="1" t="s">
        <v>13</v>
      </c>
      <c r="C3206" s="2">
        <v>43686</v>
      </c>
      <c r="D3206" s="1" t="s">
        <v>141</v>
      </c>
      <c r="E3206" s="1"/>
      <c r="F3206" s="1" t="s">
        <v>2166</v>
      </c>
      <c r="G3206" s="3">
        <v>228.22</v>
      </c>
      <c r="H3206" s="3"/>
      <c r="I3206" s="1" t="s">
        <v>185</v>
      </c>
      <c r="J3206" s="1" t="s">
        <v>126</v>
      </c>
      <c r="K3206" s="1" t="s">
        <v>12</v>
      </c>
      <c r="L3206" s="1" t="s">
        <v>1592</v>
      </c>
    </row>
    <row r="3207" spans="1:12" x14ac:dyDescent="0.2">
      <c r="A3207" s="1" t="s">
        <v>234</v>
      </c>
      <c r="B3207" s="1" t="s">
        <v>13</v>
      </c>
      <c r="C3207" s="2">
        <v>43686</v>
      </c>
      <c r="D3207" s="1" t="s">
        <v>141</v>
      </c>
      <c r="E3207" s="1"/>
      <c r="F3207" s="1" t="s">
        <v>2149</v>
      </c>
      <c r="G3207" s="3">
        <v>103.65</v>
      </c>
      <c r="H3207" s="3"/>
      <c r="I3207" s="1" t="s">
        <v>87</v>
      </c>
      <c r="J3207" s="1" t="s">
        <v>116</v>
      </c>
      <c r="K3207" s="1" t="s">
        <v>84</v>
      </c>
      <c r="L3207" s="1" t="s">
        <v>2028</v>
      </c>
    </row>
    <row r="3208" spans="1:12" x14ac:dyDescent="0.2">
      <c r="A3208" s="1" t="s">
        <v>234</v>
      </c>
      <c r="B3208" s="1" t="s">
        <v>13</v>
      </c>
      <c r="C3208" s="2">
        <v>43686</v>
      </c>
      <c r="D3208" s="1" t="s">
        <v>141</v>
      </c>
      <c r="E3208" s="1"/>
      <c r="F3208" s="1" t="s">
        <v>2219</v>
      </c>
      <c r="G3208" s="3">
        <v>1079.92</v>
      </c>
      <c r="H3208" s="3"/>
      <c r="I3208" s="1" t="s">
        <v>120</v>
      </c>
      <c r="J3208" s="1" t="s">
        <v>171</v>
      </c>
      <c r="K3208" s="1" t="s">
        <v>12</v>
      </c>
      <c r="L3208" s="1" t="s">
        <v>19</v>
      </c>
    </row>
    <row r="3209" spans="1:12" x14ac:dyDescent="0.2">
      <c r="A3209" s="1" t="s">
        <v>234</v>
      </c>
      <c r="B3209" s="1" t="s">
        <v>13</v>
      </c>
      <c r="C3209" s="2">
        <v>43686</v>
      </c>
      <c r="D3209" s="1" t="s">
        <v>141</v>
      </c>
      <c r="E3209" s="1"/>
      <c r="F3209" s="1" t="s">
        <v>2180</v>
      </c>
      <c r="G3209" s="3">
        <v>188.7</v>
      </c>
      <c r="H3209" s="3"/>
      <c r="I3209" s="1" t="s">
        <v>185</v>
      </c>
      <c r="J3209" s="1" t="s">
        <v>126</v>
      </c>
      <c r="K3209" s="1" t="s">
        <v>12</v>
      </c>
      <c r="L3209" s="1" t="s">
        <v>304</v>
      </c>
    </row>
    <row r="3210" spans="1:12" x14ac:dyDescent="0.2">
      <c r="A3210" s="1" t="s">
        <v>234</v>
      </c>
      <c r="B3210" s="1" t="s">
        <v>13</v>
      </c>
      <c r="C3210" s="2">
        <v>43686</v>
      </c>
      <c r="D3210" s="1" t="s">
        <v>141</v>
      </c>
      <c r="E3210" s="1"/>
      <c r="F3210" s="1" t="s">
        <v>2163</v>
      </c>
      <c r="G3210" s="3">
        <v>98.54</v>
      </c>
      <c r="H3210" s="3"/>
      <c r="I3210" s="1" t="s">
        <v>106</v>
      </c>
      <c r="J3210" s="1" t="s">
        <v>107</v>
      </c>
      <c r="K3210" s="1" t="s">
        <v>12</v>
      </c>
      <c r="L3210" s="1" t="s">
        <v>313</v>
      </c>
    </row>
    <row r="3211" spans="1:12" x14ac:dyDescent="0.2">
      <c r="A3211" s="1" t="s">
        <v>234</v>
      </c>
      <c r="B3211" s="1" t="s">
        <v>13</v>
      </c>
      <c r="C3211" s="2">
        <v>43686</v>
      </c>
      <c r="D3211" s="1" t="s">
        <v>141</v>
      </c>
      <c r="E3211" s="1"/>
      <c r="F3211" s="1" t="s">
        <v>2149</v>
      </c>
      <c r="G3211" s="3">
        <v>133.27000000000001</v>
      </c>
      <c r="H3211" s="3"/>
      <c r="I3211" s="1" t="s">
        <v>83</v>
      </c>
      <c r="J3211" s="1" t="s">
        <v>176</v>
      </c>
      <c r="K3211" s="1" t="s">
        <v>84</v>
      </c>
      <c r="L3211" s="1" t="s">
        <v>2028</v>
      </c>
    </row>
    <row r="3212" spans="1:12" x14ac:dyDescent="0.2">
      <c r="A3212" s="1" t="s">
        <v>234</v>
      </c>
      <c r="B3212" s="1" t="s">
        <v>13</v>
      </c>
      <c r="C3212" s="2">
        <v>43686</v>
      </c>
      <c r="D3212" s="1" t="s">
        <v>141</v>
      </c>
      <c r="E3212" s="1"/>
      <c r="F3212" s="1" t="s">
        <v>2220</v>
      </c>
      <c r="G3212" s="3">
        <v>864.19</v>
      </c>
      <c r="H3212" s="3"/>
      <c r="I3212" s="1" t="s">
        <v>119</v>
      </c>
      <c r="J3212" s="1" t="s">
        <v>86</v>
      </c>
      <c r="K3212" s="1" t="s">
        <v>12</v>
      </c>
      <c r="L3212" s="1" t="s">
        <v>456</v>
      </c>
    </row>
    <row r="3213" spans="1:12" x14ac:dyDescent="0.2">
      <c r="A3213" s="1" t="s">
        <v>234</v>
      </c>
      <c r="B3213" s="1" t="s">
        <v>13</v>
      </c>
      <c r="C3213" s="2">
        <v>43686</v>
      </c>
      <c r="D3213" s="1" t="s">
        <v>141</v>
      </c>
      <c r="E3213" s="1"/>
      <c r="F3213" s="1" t="s">
        <v>2139</v>
      </c>
      <c r="G3213" s="3">
        <v>36.869999999999997</v>
      </c>
      <c r="H3213" s="3"/>
      <c r="I3213" s="1" t="s">
        <v>179</v>
      </c>
      <c r="J3213" s="1" t="s">
        <v>89</v>
      </c>
      <c r="K3213" s="1" t="s">
        <v>84</v>
      </c>
      <c r="L3213" s="1" t="s">
        <v>306</v>
      </c>
    </row>
    <row r="3214" spans="1:12" x14ac:dyDescent="0.2">
      <c r="A3214" s="1" t="s">
        <v>234</v>
      </c>
      <c r="B3214" s="1" t="s">
        <v>13</v>
      </c>
      <c r="C3214" s="2">
        <v>43686</v>
      </c>
      <c r="D3214" s="1" t="s">
        <v>141</v>
      </c>
      <c r="E3214" s="1"/>
      <c r="F3214" s="1" t="s">
        <v>2160</v>
      </c>
      <c r="G3214" s="3">
        <v>184.62</v>
      </c>
      <c r="H3214" s="3"/>
      <c r="I3214" s="1" t="s">
        <v>87</v>
      </c>
      <c r="J3214" s="1" t="s">
        <v>116</v>
      </c>
      <c r="K3214" s="1" t="s">
        <v>84</v>
      </c>
      <c r="L3214" s="1" t="s">
        <v>111</v>
      </c>
    </row>
    <row r="3215" spans="1:12" x14ac:dyDescent="0.2">
      <c r="A3215" s="1" t="s">
        <v>234</v>
      </c>
      <c r="B3215" s="1" t="s">
        <v>13</v>
      </c>
      <c r="C3215" s="2">
        <v>43686</v>
      </c>
      <c r="D3215" s="1" t="s">
        <v>141</v>
      </c>
      <c r="E3215" s="1"/>
      <c r="F3215" s="1" t="s">
        <v>2193</v>
      </c>
      <c r="G3215" s="3">
        <v>533.84</v>
      </c>
      <c r="H3215" s="3"/>
      <c r="I3215" s="1" t="s">
        <v>83</v>
      </c>
      <c r="J3215" s="1" t="s">
        <v>175</v>
      </c>
      <c r="K3215" s="1" t="s">
        <v>12</v>
      </c>
      <c r="L3215" s="1" t="s">
        <v>36</v>
      </c>
    </row>
    <row r="3216" spans="1:12" x14ac:dyDescent="0.2">
      <c r="A3216" s="1" t="s">
        <v>234</v>
      </c>
      <c r="B3216" s="1" t="s">
        <v>13</v>
      </c>
      <c r="C3216" s="2">
        <v>43686</v>
      </c>
      <c r="D3216" s="1" t="s">
        <v>141</v>
      </c>
      <c r="E3216" s="1"/>
      <c r="F3216" s="1" t="s">
        <v>2221</v>
      </c>
      <c r="G3216" s="3">
        <v>183.49</v>
      </c>
      <c r="H3216" s="3"/>
      <c r="I3216" s="1" t="s">
        <v>83</v>
      </c>
      <c r="J3216" s="1" t="s">
        <v>243</v>
      </c>
      <c r="K3216" s="1" t="s">
        <v>12</v>
      </c>
      <c r="L3216" s="1" t="s">
        <v>14</v>
      </c>
    </row>
    <row r="3217" spans="1:12" x14ac:dyDescent="0.2">
      <c r="A3217" s="1" t="s">
        <v>234</v>
      </c>
      <c r="B3217" s="1" t="s">
        <v>13</v>
      </c>
      <c r="C3217" s="2">
        <v>43686</v>
      </c>
      <c r="D3217" s="1" t="s">
        <v>141</v>
      </c>
      <c r="E3217" s="1"/>
      <c r="F3217" s="1" t="s">
        <v>2222</v>
      </c>
      <c r="G3217" s="3">
        <v>250</v>
      </c>
      <c r="H3217" s="3"/>
      <c r="I3217" s="1" t="s">
        <v>83</v>
      </c>
      <c r="J3217" s="1" t="s">
        <v>175</v>
      </c>
      <c r="K3217" s="1" t="s">
        <v>84</v>
      </c>
      <c r="L3217" s="1" t="s">
        <v>300</v>
      </c>
    </row>
    <row r="3218" spans="1:12" x14ac:dyDescent="0.2">
      <c r="A3218" s="1" t="s">
        <v>234</v>
      </c>
      <c r="B3218" s="1" t="s">
        <v>13</v>
      </c>
      <c r="C3218" s="2">
        <v>43686</v>
      </c>
      <c r="D3218" s="1" t="s">
        <v>141</v>
      </c>
      <c r="E3218" s="1"/>
      <c r="F3218" s="1" t="s">
        <v>2174</v>
      </c>
      <c r="G3218" s="3">
        <v>358.24</v>
      </c>
      <c r="H3218" s="3"/>
      <c r="I3218" s="1" t="s">
        <v>123</v>
      </c>
      <c r="J3218" s="1" t="s">
        <v>124</v>
      </c>
      <c r="K3218" s="1" t="s">
        <v>12</v>
      </c>
      <c r="L3218" s="1" t="s">
        <v>311</v>
      </c>
    </row>
    <row r="3219" spans="1:12" x14ac:dyDescent="0.2">
      <c r="A3219" s="1" t="s">
        <v>234</v>
      </c>
      <c r="B3219" s="1" t="s">
        <v>13</v>
      </c>
      <c r="C3219" s="2">
        <v>43686</v>
      </c>
      <c r="D3219" s="1" t="s">
        <v>141</v>
      </c>
      <c r="E3219" s="1"/>
      <c r="F3219" s="1" t="s">
        <v>2221</v>
      </c>
      <c r="G3219" s="3">
        <v>1488.68</v>
      </c>
      <c r="H3219" s="3"/>
      <c r="I3219" s="1" t="s">
        <v>83</v>
      </c>
      <c r="J3219" s="1" t="s">
        <v>176</v>
      </c>
      <c r="K3219" s="1" t="s">
        <v>12</v>
      </c>
      <c r="L3219" s="1" t="s">
        <v>14</v>
      </c>
    </row>
    <row r="3220" spans="1:12" x14ac:dyDescent="0.2">
      <c r="A3220" s="1" t="s">
        <v>234</v>
      </c>
      <c r="B3220" s="1" t="s">
        <v>13</v>
      </c>
      <c r="C3220" s="2">
        <v>43686</v>
      </c>
      <c r="D3220" s="1" t="s">
        <v>141</v>
      </c>
      <c r="E3220" s="1"/>
      <c r="F3220" s="1" t="s">
        <v>2223</v>
      </c>
      <c r="G3220" s="3">
        <v>1162.0899999999999</v>
      </c>
      <c r="H3220" s="3"/>
      <c r="I3220" s="1" t="s">
        <v>83</v>
      </c>
      <c r="J3220" s="1" t="s">
        <v>176</v>
      </c>
      <c r="K3220" s="1" t="s">
        <v>12</v>
      </c>
      <c r="L3220" s="1" t="s">
        <v>38</v>
      </c>
    </row>
    <row r="3221" spans="1:12" x14ac:dyDescent="0.2">
      <c r="A3221" s="1" t="s">
        <v>234</v>
      </c>
      <c r="B3221" s="1" t="s">
        <v>13</v>
      </c>
      <c r="C3221" s="2">
        <v>43686</v>
      </c>
      <c r="D3221" s="1" t="s">
        <v>141</v>
      </c>
      <c r="E3221" s="1"/>
      <c r="F3221" s="1" t="s">
        <v>2224</v>
      </c>
      <c r="G3221" s="3">
        <v>211.04</v>
      </c>
      <c r="H3221" s="3"/>
      <c r="I3221" s="1" t="s">
        <v>119</v>
      </c>
      <c r="J3221" s="1" t="s">
        <v>86</v>
      </c>
      <c r="K3221" s="1" t="s">
        <v>84</v>
      </c>
      <c r="L3221" s="1" t="s">
        <v>409</v>
      </c>
    </row>
    <row r="3222" spans="1:12" x14ac:dyDescent="0.2">
      <c r="A3222" s="1" t="s">
        <v>234</v>
      </c>
      <c r="B3222" s="1" t="s">
        <v>13</v>
      </c>
      <c r="C3222" s="2">
        <v>43686</v>
      </c>
      <c r="D3222" s="1" t="s">
        <v>141</v>
      </c>
      <c r="E3222" s="1"/>
      <c r="F3222" s="1" t="s">
        <v>2149</v>
      </c>
      <c r="G3222" s="3">
        <v>105.77</v>
      </c>
      <c r="H3222" s="3"/>
      <c r="I3222" s="1" t="s">
        <v>85</v>
      </c>
      <c r="J3222" s="1" t="s">
        <v>125</v>
      </c>
      <c r="K3222" s="1" t="s">
        <v>84</v>
      </c>
      <c r="L3222" s="1" t="s">
        <v>2028</v>
      </c>
    </row>
    <row r="3223" spans="1:12" x14ac:dyDescent="0.2">
      <c r="A3223" s="1" t="s">
        <v>234</v>
      </c>
      <c r="B3223" s="1" t="s">
        <v>13</v>
      </c>
      <c r="C3223" s="2">
        <v>43686</v>
      </c>
      <c r="D3223" s="1" t="s">
        <v>141</v>
      </c>
      <c r="E3223" s="1"/>
      <c r="F3223" s="1" t="s">
        <v>2189</v>
      </c>
      <c r="G3223" s="3">
        <v>71.25</v>
      </c>
      <c r="H3223" s="3"/>
      <c r="I3223" s="1" t="s">
        <v>106</v>
      </c>
      <c r="J3223" s="1" t="s">
        <v>121</v>
      </c>
      <c r="K3223" s="1" t="s">
        <v>84</v>
      </c>
      <c r="L3223" s="1" t="s">
        <v>29</v>
      </c>
    </row>
    <row r="3224" spans="1:12" x14ac:dyDescent="0.2">
      <c r="A3224" s="1" t="s">
        <v>234</v>
      </c>
      <c r="B3224" s="1" t="s">
        <v>13</v>
      </c>
      <c r="C3224" s="2">
        <v>43686</v>
      </c>
      <c r="D3224" s="1" t="s">
        <v>141</v>
      </c>
      <c r="E3224" s="1"/>
      <c r="F3224" s="1" t="s">
        <v>2225</v>
      </c>
      <c r="G3224" s="3">
        <v>1046.69</v>
      </c>
      <c r="H3224" s="3"/>
      <c r="I3224" s="1" t="s">
        <v>83</v>
      </c>
      <c r="J3224" s="1" t="s">
        <v>174</v>
      </c>
      <c r="K3224" s="1" t="s">
        <v>12</v>
      </c>
      <c r="L3224" s="1" t="s">
        <v>425</v>
      </c>
    </row>
    <row r="3225" spans="1:12" x14ac:dyDescent="0.2">
      <c r="A3225" s="1" t="s">
        <v>234</v>
      </c>
      <c r="B3225" s="1" t="s">
        <v>13</v>
      </c>
      <c r="C3225" s="2">
        <v>43686</v>
      </c>
      <c r="D3225" s="1" t="s">
        <v>141</v>
      </c>
      <c r="E3225" s="1"/>
      <c r="F3225" s="1" t="s">
        <v>2135</v>
      </c>
      <c r="G3225" s="3">
        <v>441.85</v>
      </c>
      <c r="H3225" s="3"/>
      <c r="I3225" s="1" t="s">
        <v>120</v>
      </c>
      <c r="J3225" s="1" t="s">
        <v>171</v>
      </c>
      <c r="K3225" s="1" t="s">
        <v>12</v>
      </c>
      <c r="L3225" s="1" t="s">
        <v>34</v>
      </c>
    </row>
    <row r="3226" spans="1:12" x14ac:dyDescent="0.2">
      <c r="A3226" s="1" t="s">
        <v>234</v>
      </c>
      <c r="B3226" s="1" t="s">
        <v>13</v>
      </c>
      <c r="C3226" s="2">
        <v>43686</v>
      </c>
      <c r="D3226" s="1" t="s">
        <v>141</v>
      </c>
      <c r="E3226" s="1"/>
      <c r="F3226" s="1" t="s">
        <v>2226</v>
      </c>
      <c r="G3226" s="3">
        <v>1253.42</v>
      </c>
      <c r="H3226" s="3"/>
      <c r="I3226" s="1" t="s">
        <v>119</v>
      </c>
      <c r="J3226" s="1" t="s">
        <v>86</v>
      </c>
      <c r="K3226" s="1" t="s">
        <v>12</v>
      </c>
      <c r="L3226" s="1" t="s">
        <v>32</v>
      </c>
    </row>
    <row r="3227" spans="1:12" x14ac:dyDescent="0.2">
      <c r="A3227" s="1" t="s">
        <v>234</v>
      </c>
      <c r="B3227" s="1" t="s">
        <v>13</v>
      </c>
      <c r="C3227" s="2">
        <v>43686</v>
      </c>
      <c r="D3227" s="1" t="s">
        <v>141</v>
      </c>
      <c r="E3227" s="1"/>
      <c r="F3227" s="1" t="s">
        <v>2208</v>
      </c>
      <c r="G3227" s="3">
        <v>529.79999999999995</v>
      </c>
      <c r="H3227" s="3"/>
      <c r="I3227" s="1" t="s">
        <v>123</v>
      </c>
      <c r="J3227" s="1" t="s">
        <v>124</v>
      </c>
      <c r="K3227" s="1" t="s">
        <v>12</v>
      </c>
      <c r="L3227" s="1" t="s">
        <v>92</v>
      </c>
    </row>
    <row r="3228" spans="1:12" x14ac:dyDescent="0.2">
      <c r="A3228" s="1" t="s">
        <v>234</v>
      </c>
      <c r="B3228" s="1" t="s">
        <v>13</v>
      </c>
      <c r="C3228" s="2">
        <v>43686</v>
      </c>
      <c r="D3228" s="1" t="s">
        <v>141</v>
      </c>
      <c r="E3228" s="1"/>
      <c r="F3228" s="1" t="s">
        <v>2167</v>
      </c>
      <c r="G3228" s="3">
        <v>85.38</v>
      </c>
      <c r="H3228" s="3"/>
      <c r="I3228" s="1" t="s">
        <v>106</v>
      </c>
      <c r="J3228" s="1" t="s">
        <v>121</v>
      </c>
      <c r="K3228" s="1" t="s">
        <v>84</v>
      </c>
      <c r="L3228" s="1" t="s">
        <v>26</v>
      </c>
    </row>
    <row r="3229" spans="1:12" x14ac:dyDescent="0.2">
      <c r="A3229" s="1" t="s">
        <v>234</v>
      </c>
      <c r="B3229" s="1" t="s">
        <v>13</v>
      </c>
      <c r="C3229" s="2">
        <v>43686</v>
      </c>
      <c r="D3229" s="1" t="s">
        <v>141</v>
      </c>
      <c r="E3229" s="1"/>
      <c r="F3229" s="1" t="s">
        <v>2151</v>
      </c>
      <c r="G3229" s="3">
        <v>491.19</v>
      </c>
      <c r="H3229" s="3"/>
      <c r="I3229" s="1" t="s">
        <v>87</v>
      </c>
      <c r="J3229" s="1" t="s">
        <v>116</v>
      </c>
      <c r="K3229" s="1" t="s">
        <v>12</v>
      </c>
      <c r="L3229" s="1" t="s">
        <v>77</v>
      </c>
    </row>
    <row r="3230" spans="1:12" x14ac:dyDescent="0.2">
      <c r="A3230" s="1" t="s">
        <v>234</v>
      </c>
      <c r="B3230" s="1" t="s">
        <v>13</v>
      </c>
      <c r="C3230" s="2">
        <v>43686</v>
      </c>
      <c r="D3230" s="1" t="s">
        <v>141</v>
      </c>
      <c r="E3230" s="1"/>
      <c r="F3230" s="1" t="s">
        <v>2192</v>
      </c>
      <c r="G3230" s="3">
        <v>574.62</v>
      </c>
      <c r="H3230" s="3"/>
      <c r="I3230" s="1" t="s">
        <v>87</v>
      </c>
      <c r="J3230" s="1" t="s">
        <v>116</v>
      </c>
      <c r="K3230" s="1" t="s">
        <v>84</v>
      </c>
      <c r="L3230" s="1" t="s">
        <v>63</v>
      </c>
    </row>
    <row r="3231" spans="1:12" x14ac:dyDescent="0.2">
      <c r="A3231" s="1" t="s">
        <v>234</v>
      </c>
      <c r="B3231" s="1" t="s">
        <v>13</v>
      </c>
      <c r="C3231" s="2">
        <v>43686</v>
      </c>
      <c r="D3231" s="1" t="s">
        <v>141</v>
      </c>
      <c r="E3231" s="1"/>
      <c r="F3231" s="1" t="s">
        <v>2215</v>
      </c>
      <c r="G3231" s="3">
        <v>1316.79</v>
      </c>
      <c r="H3231" s="3"/>
      <c r="I3231" s="1" t="s">
        <v>119</v>
      </c>
      <c r="J3231" s="1" t="s">
        <v>86</v>
      </c>
      <c r="K3231" s="1" t="s">
        <v>12</v>
      </c>
      <c r="L3231" s="1" t="s">
        <v>78</v>
      </c>
    </row>
    <row r="3232" spans="1:12" x14ac:dyDescent="0.2">
      <c r="A3232" s="1" t="s">
        <v>234</v>
      </c>
      <c r="B3232" s="1" t="s">
        <v>13</v>
      </c>
      <c r="C3232" s="2">
        <v>43686</v>
      </c>
      <c r="D3232" s="1" t="s">
        <v>141</v>
      </c>
      <c r="E3232" s="1"/>
      <c r="F3232" s="1" t="s">
        <v>2222</v>
      </c>
      <c r="G3232" s="3">
        <v>1125</v>
      </c>
      <c r="H3232" s="3"/>
      <c r="I3232" s="1" t="s">
        <v>119</v>
      </c>
      <c r="J3232" s="1" t="s">
        <v>86</v>
      </c>
      <c r="K3232" s="1" t="s">
        <v>84</v>
      </c>
      <c r="L3232" s="1" t="s">
        <v>300</v>
      </c>
    </row>
    <row r="3233" spans="1:12" x14ac:dyDescent="0.2">
      <c r="A3233" s="1" t="s">
        <v>234</v>
      </c>
      <c r="B3233" s="1" t="s">
        <v>13</v>
      </c>
      <c r="C3233" s="2">
        <v>43686</v>
      </c>
      <c r="D3233" s="1" t="s">
        <v>141</v>
      </c>
      <c r="E3233" s="1"/>
      <c r="F3233" s="1" t="s">
        <v>2221</v>
      </c>
      <c r="G3233" s="3">
        <v>164.23</v>
      </c>
      <c r="H3233" s="3"/>
      <c r="I3233" s="1" t="s">
        <v>83</v>
      </c>
      <c r="J3233" s="1" t="s">
        <v>175</v>
      </c>
      <c r="K3233" s="1" t="s">
        <v>12</v>
      </c>
      <c r="L3233" s="1" t="s">
        <v>14</v>
      </c>
    </row>
    <row r="3234" spans="1:12" x14ac:dyDescent="0.2">
      <c r="A3234" s="1" t="s">
        <v>234</v>
      </c>
      <c r="B3234" s="1" t="s">
        <v>13</v>
      </c>
      <c r="C3234" s="2">
        <v>43686</v>
      </c>
      <c r="D3234" s="1" t="s">
        <v>141</v>
      </c>
      <c r="E3234" s="1"/>
      <c r="F3234" s="1" t="s">
        <v>2158</v>
      </c>
      <c r="G3234" s="3">
        <v>98.64</v>
      </c>
      <c r="H3234" s="3"/>
      <c r="I3234" s="1" t="s">
        <v>83</v>
      </c>
      <c r="J3234" s="1" t="s">
        <v>279</v>
      </c>
      <c r="K3234" s="1" t="s">
        <v>12</v>
      </c>
      <c r="L3234" s="1" t="s">
        <v>73</v>
      </c>
    </row>
    <row r="3235" spans="1:12" x14ac:dyDescent="0.2">
      <c r="A3235" s="1" t="s">
        <v>234</v>
      </c>
      <c r="B3235" s="1" t="s">
        <v>13</v>
      </c>
      <c r="C3235" s="2">
        <v>43686</v>
      </c>
      <c r="D3235" s="1" t="s">
        <v>141</v>
      </c>
      <c r="E3235" s="1"/>
      <c r="F3235" s="1" t="s">
        <v>2227</v>
      </c>
      <c r="G3235" s="3">
        <v>309.76</v>
      </c>
      <c r="H3235" s="3"/>
      <c r="I3235" s="1" t="s">
        <v>185</v>
      </c>
      <c r="J3235" s="1" t="s">
        <v>126</v>
      </c>
      <c r="K3235" s="1" t="s">
        <v>12</v>
      </c>
      <c r="L3235" s="1" t="s">
        <v>49</v>
      </c>
    </row>
    <row r="3236" spans="1:12" x14ac:dyDescent="0.2">
      <c r="A3236" s="1" t="s">
        <v>234</v>
      </c>
      <c r="B3236" s="1" t="s">
        <v>13</v>
      </c>
      <c r="C3236" s="2">
        <v>43686</v>
      </c>
      <c r="D3236" s="1" t="s">
        <v>141</v>
      </c>
      <c r="E3236" s="1"/>
      <c r="F3236" s="1" t="s">
        <v>2194</v>
      </c>
      <c r="G3236" s="3">
        <v>124.74</v>
      </c>
      <c r="H3236" s="3"/>
      <c r="I3236" s="1" t="s">
        <v>120</v>
      </c>
      <c r="J3236" s="1" t="s">
        <v>171</v>
      </c>
      <c r="K3236" s="1" t="s">
        <v>12</v>
      </c>
      <c r="L3236" s="1" t="s">
        <v>68</v>
      </c>
    </row>
    <row r="3237" spans="1:12" x14ac:dyDescent="0.2">
      <c r="A3237" s="1" t="s">
        <v>234</v>
      </c>
      <c r="B3237" s="1" t="s">
        <v>13</v>
      </c>
      <c r="C3237" s="2">
        <v>43686</v>
      </c>
      <c r="D3237" s="1" t="s">
        <v>141</v>
      </c>
      <c r="E3237" s="1"/>
      <c r="F3237" s="1" t="s">
        <v>2228</v>
      </c>
      <c r="G3237" s="3">
        <v>1136.71</v>
      </c>
      <c r="H3237" s="3"/>
      <c r="I3237" s="1" t="s">
        <v>83</v>
      </c>
      <c r="J3237" s="1" t="s">
        <v>175</v>
      </c>
      <c r="K3237" s="1" t="s">
        <v>84</v>
      </c>
      <c r="L3237" s="1" t="s">
        <v>114</v>
      </c>
    </row>
    <row r="3238" spans="1:12" x14ac:dyDescent="0.2">
      <c r="A3238" s="1" t="s">
        <v>234</v>
      </c>
      <c r="B3238" s="1" t="s">
        <v>13</v>
      </c>
      <c r="C3238" s="2">
        <v>43686</v>
      </c>
      <c r="D3238" s="1" t="s">
        <v>141</v>
      </c>
      <c r="E3238" s="1"/>
      <c r="F3238" s="1" t="s">
        <v>2158</v>
      </c>
      <c r="G3238" s="3">
        <v>295.93</v>
      </c>
      <c r="H3238" s="3"/>
      <c r="I3238" s="1" t="s">
        <v>83</v>
      </c>
      <c r="J3238" s="1" t="s">
        <v>301</v>
      </c>
      <c r="K3238" s="1" t="s">
        <v>12</v>
      </c>
      <c r="L3238" s="1" t="s">
        <v>73</v>
      </c>
    </row>
    <row r="3239" spans="1:12" x14ac:dyDescent="0.2">
      <c r="A3239" s="1" t="s">
        <v>234</v>
      </c>
      <c r="B3239" s="1" t="s">
        <v>13</v>
      </c>
      <c r="C3239" s="2">
        <v>43686</v>
      </c>
      <c r="D3239" s="1" t="s">
        <v>141</v>
      </c>
      <c r="E3239" s="1"/>
      <c r="F3239" s="1" t="s">
        <v>2157</v>
      </c>
      <c r="G3239" s="3">
        <v>600.51</v>
      </c>
      <c r="H3239" s="3"/>
      <c r="I3239" s="1" t="s">
        <v>106</v>
      </c>
      <c r="J3239" s="1" t="s">
        <v>121</v>
      </c>
      <c r="K3239" s="1" t="s">
        <v>84</v>
      </c>
      <c r="L3239" s="1" t="s">
        <v>66</v>
      </c>
    </row>
    <row r="3240" spans="1:12" x14ac:dyDescent="0.2">
      <c r="A3240" s="1" t="s">
        <v>234</v>
      </c>
      <c r="B3240" s="1" t="s">
        <v>13</v>
      </c>
      <c r="C3240" s="2">
        <v>43686</v>
      </c>
      <c r="D3240" s="1" t="s">
        <v>141</v>
      </c>
      <c r="E3240" s="1"/>
      <c r="F3240" s="1" t="s">
        <v>2200</v>
      </c>
      <c r="G3240" s="3">
        <v>279.08999999999997</v>
      </c>
      <c r="H3240" s="3"/>
      <c r="I3240" s="1" t="s">
        <v>87</v>
      </c>
      <c r="J3240" s="1" t="s">
        <v>253</v>
      </c>
      <c r="K3240" s="1" t="s">
        <v>12</v>
      </c>
      <c r="L3240" s="1" t="s">
        <v>28</v>
      </c>
    </row>
    <row r="3241" spans="1:12" x14ac:dyDescent="0.2">
      <c r="A3241" s="1" t="s">
        <v>234</v>
      </c>
      <c r="B3241" s="1" t="s">
        <v>13</v>
      </c>
      <c r="C3241" s="2">
        <v>43686</v>
      </c>
      <c r="D3241" s="1" t="s">
        <v>141</v>
      </c>
      <c r="E3241" s="1"/>
      <c r="F3241" s="1" t="s">
        <v>2193</v>
      </c>
      <c r="G3241" s="3">
        <v>266.92</v>
      </c>
      <c r="H3241" s="3"/>
      <c r="I3241" s="1" t="s">
        <v>83</v>
      </c>
      <c r="J3241" s="1" t="s">
        <v>243</v>
      </c>
      <c r="K3241" s="1" t="s">
        <v>12</v>
      </c>
      <c r="L3241" s="1" t="s">
        <v>36</v>
      </c>
    </row>
    <row r="3242" spans="1:12" x14ac:dyDescent="0.2">
      <c r="A3242" s="1" t="s">
        <v>234</v>
      </c>
      <c r="B3242" s="1" t="s">
        <v>13</v>
      </c>
      <c r="C3242" s="2">
        <v>43686</v>
      </c>
      <c r="D3242" s="1" t="s">
        <v>141</v>
      </c>
      <c r="E3242" s="1"/>
      <c r="F3242" s="1" t="s">
        <v>2229</v>
      </c>
      <c r="G3242" s="3">
        <v>954.76</v>
      </c>
      <c r="H3242" s="3"/>
      <c r="I3242" s="1" t="s">
        <v>83</v>
      </c>
      <c r="J3242" s="1" t="s">
        <v>176</v>
      </c>
      <c r="K3242" s="1" t="s">
        <v>12</v>
      </c>
      <c r="L3242" s="1" t="s">
        <v>411</v>
      </c>
    </row>
    <row r="3243" spans="1:12" x14ac:dyDescent="0.2">
      <c r="A3243" s="1" t="s">
        <v>234</v>
      </c>
      <c r="B3243" s="1" t="s">
        <v>13</v>
      </c>
      <c r="C3243" s="2">
        <v>43686</v>
      </c>
      <c r="D3243" s="1" t="s">
        <v>141</v>
      </c>
      <c r="E3243" s="1"/>
      <c r="F3243" s="1" t="s">
        <v>2230</v>
      </c>
      <c r="G3243" s="3">
        <v>697.5</v>
      </c>
      <c r="H3243" s="3"/>
      <c r="I3243" s="1" t="s">
        <v>119</v>
      </c>
      <c r="J3243" s="1" t="s">
        <v>86</v>
      </c>
      <c r="K3243" s="1" t="s">
        <v>12</v>
      </c>
      <c r="L3243" s="1" t="s">
        <v>82</v>
      </c>
    </row>
    <row r="3244" spans="1:12" x14ac:dyDescent="0.2">
      <c r="A3244" s="1" t="s">
        <v>234</v>
      </c>
      <c r="B3244" s="1" t="s">
        <v>13</v>
      </c>
      <c r="C3244" s="2">
        <v>43686</v>
      </c>
      <c r="D3244" s="1" t="s">
        <v>141</v>
      </c>
      <c r="E3244" s="1"/>
      <c r="F3244" s="1" t="s">
        <v>2231</v>
      </c>
      <c r="G3244" s="3">
        <v>1055.33</v>
      </c>
      <c r="H3244" s="3"/>
      <c r="I3244" s="1" t="s">
        <v>83</v>
      </c>
      <c r="J3244" s="1" t="s">
        <v>176</v>
      </c>
      <c r="K3244" s="1" t="s">
        <v>12</v>
      </c>
      <c r="L3244" s="1" t="s">
        <v>345</v>
      </c>
    </row>
    <row r="3245" spans="1:12" x14ac:dyDescent="0.2">
      <c r="A3245" s="1" t="s">
        <v>234</v>
      </c>
      <c r="B3245" s="1" t="s">
        <v>13</v>
      </c>
      <c r="C3245" s="2">
        <v>43686</v>
      </c>
      <c r="D3245" s="1" t="s">
        <v>141</v>
      </c>
      <c r="E3245" s="1"/>
      <c r="F3245" s="1" t="s">
        <v>2158</v>
      </c>
      <c r="G3245" s="3">
        <v>1183.74</v>
      </c>
      <c r="H3245" s="3"/>
      <c r="I3245" s="1" t="s">
        <v>83</v>
      </c>
      <c r="J3245" s="1" t="s">
        <v>174</v>
      </c>
      <c r="K3245" s="1" t="s">
        <v>12</v>
      </c>
      <c r="L3245" s="1" t="s">
        <v>73</v>
      </c>
    </row>
    <row r="3246" spans="1:12" x14ac:dyDescent="0.2">
      <c r="A3246" s="1" t="s">
        <v>234</v>
      </c>
      <c r="B3246" s="1" t="s">
        <v>13</v>
      </c>
      <c r="C3246" s="2">
        <v>43686</v>
      </c>
      <c r="D3246" s="1" t="s">
        <v>141</v>
      </c>
      <c r="E3246" s="1"/>
      <c r="F3246" s="1" t="s">
        <v>2160</v>
      </c>
      <c r="G3246" s="3">
        <v>69.23</v>
      </c>
      <c r="H3246" s="3"/>
      <c r="I3246" s="1" t="s">
        <v>119</v>
      </c>
      <c r="J3246" s="1" t="s">
        <v>178</v>
      </c>
      <c r="K3246" s="1" t="s">
        <v>84</v>
      </c>
      <c r="L3246" s="1" t="s">
        <v>111</v>
      </c>
    </row>
    <row r="3247" spans="1:12" x14ac:dyDescent="0.2">
      <c r="A3247" s="1" t="s">
        <v>234</v>
      </c>
      <c r="B3247" s="1" t="s">
        <v>13</v>
      </c>
      <c r="C3247" s="2">
        <v>43686</v>
      </c>
      <c r="D3247" s="1" t="s">
        <v>141</v>
      </c>
      <c r="E3247" s="1"/>
      <c r="F3247" s="1" t="s">
        <v>2151</v>
      </c>
      <c r="G3247" s="3">
        <v>799.62</v>
      </c>
      <c r="H3247" s="3"/>
      <c r="I3247" s="1" t="s">
        <v>123</v>
      </c>
      <c r="J3247" s="1" t="s">
        <v>124</v>
      </c>
      <c r="K3247" s="1" t="s">
        <v>12</v>
      </c>
      <c r="L3247" s="1" t="s">
        <v>77</v>
      </c>
    </row>
    <row r="3248" spans="1:12" x14ac:dyDescent="0.2">
      <c r="A3248" s="1" t="s">
        <v>234</v>
      </c>
      <c r="B3248" s="1" t="s">
        <v>13</v>
      </c>
      <c r="C3248" s="2">
        <v>43686</v>
      </c>
      <c r="D3248" s="1" t="s">
        <v>141</v>
      </c>
      <c r="E3248" s="1"/>
      <c r="F3248" s="1" t="s">
        <v>2137</v>
      </c>
      <c r="G3248" s="3">
        <v>75.63</v>
      </c>
      <c r="H3248" s="3"/>
      <c r="I3248" s="1" t="s">
        <v>185</v>
      </c>
      <c r="J3248" s="1" t="s">
        <v>126</v>
      </c>
      <c r="K3248" s="1" t="s">
        <v>84</v>
      </c>
      <c r="L3248" s="1" t="s">
        <v>51</v>
      </c>
    </row>
    <row r="3249" spans="1:12" x14ac:dyDescent="0.2">
      <c r="A3249" s="1" t="s">
        <v>234</v>
      </c>
      <c r="B3249" s="1" t="s">
        <v>13</v>
      </c>
      <c r="C3249" s="2">
        <v>43686</v>
      </c>
      <c r="D3249" s="1" t="s">
        <v>141</v>
      </c>
      <c r="E3249" s="1"/>
      <c r="F3249" s="1" t="s">
        <v>2154</v>
      </c>
      <c r="G3249" s="3">
        <v>506.21</v>
      </c>
      <c r="H3249" s="3"/>
      <c r="I3249" s="1" t="s">
        <v>106</v>
      </c>
      <c r="J3249" s="1" t="s">
        <v>122</v>
      </c>
      <c r="K3249" s="1" t="s">
        <v>12</v>
      </c>
      <c r="L3249" s="1" t="s">
        <v>25</v>
      </c>
    </row>
    <row r="3250" spans="1:12" x14ac:dyDescent="0.2">
      <c r="A3250" s="1" t="s">
        <v>234</v>
      </c>
      <c r="B3250" s="1" t="s">
        <v>13</v>
      </c>
      <c r="C3250" s="2">
        <v>43686</v>
      </c>
      <c r="D3250" s="1" t="s">
        <v>141</v>
      </c>
      <c r="E3250" s="1"/>
      <c r="F3250" s="1" t="s">
        <v>2189</v>
      </c>
      <c r="G3250" s="3">
        <v>500</v>
      </c>
      <c r="H3250" s="3"/>
      <c r="I3250" s="1" t="s">
        <v>87</v>
      </c>
      <c r="J3250" s="1" t="s">
        <v>116</v>
      </c>
      <c r="K3250" s="1" t="s">
        <v>84</v>
      </c>
      <c r="L3250" s="1" t="s">
        <v>29</v>
      </c>
    </row>
    <row r="3251" spans="1:12" x14ac:dyDescent="0.2">
      <c r="A3251" s="1" t="s">
        <v>234</v>
      </c>
      <c r="B3251" s="1" t="s">
        <v>13</v>
      </c>
      <c r="C3251" s="2">
        <v>43686</v>
      </c>
      <c r="D3251" s="1" t="s">
        <v>141</v>
      </c>
      <c r="E3251" s="1"/>
      <c r="F3251" s="1" t="s">
        <v>2152</v>
      </c>
      <c r="G3251" s="3">
        <v>276.66000000000003</v>
      </c>
      <c r="H3251" s="3"/>
      <c r="I3251" s="1" t="s">
        <v>87</v>
      </c>
      <c r="J3251" s="1" t="s">
        <v>253</v>
      </c>
      <c r="K3251" s="1" t="s">
        <v>84</v>
      </c>
      <c r="L3251" s="1" t="s">
        <v>241</v>
      </c>
    </row>
    <row r="3252" spans="1:12" x14ac:dyDescent="0.2">
      <c r="A3252" s="1" t="s">
        <v>234</v>
      </c>
      <c r="B3252" s="1" t="s">
        <v>13</v>
      </c>
      <c r="C3252" s="2">
        <v>43686</v>
      </c>
      <c r="D3252" s="1" t="s">
        <v>141</v>
      </c>
      <c r="E3252" s="1"/>
      <c r="F3252" s="1" t="s">
        <v>2232</v>
      </c>
      <c r="G3252" s="3">
        <v>1387</v>
      </c>
      <c r="H3252" s="3"/>
      <c r="I3252" s="1" t="s">
        <v>119</v>
      </c>
      <c r="J3252" s="1" t="s">
        <v>86</v>
      </c>
      <c r="K3252" s="1" t="s">
        <v>12</v>
      </c>
      <c r="L3252" s="1" t="s">
        <v>393</v>
      </c>
    </row>
    <row r="3253" spans="1:12" x14ac:dyDescent="0.2">
      <c r="A3253" s="1" t="s">
        <v>234</v>
      </c>
      <c r="B3253" s="1" t="s">
        <v>13</v>
      </c>
      <c r="C3253" s="2">
        <v>43686</v>
      </c>
      <c r="D3253" s="1" t="s">
        <v>141</v>
      </c>
      <c r="E3253" s="1"/>
      <c r="F3253" s="1" t="s">
        <v>2228</v>
      </c>
      <c r="G3253" s="3">
        <v>1049.28</v>
      </c>
      <c r="H3253" s="3"/>
      <c r="I3253" s="1" t="s">
        <v>119</v>
      </c>
      <c r="J3253" s="1" t="s">
        <v>86</v>
      </c>
      <c r="K3253" s="1" t="s">
        <v>84</v>
      </c>
      <c r="L3253" s="1" t="s">
        <v>114</v>
      </c>
    </row>
    <row r="3254" spans="1:12" x14ac:dyDescent="0.2">
      <c r="A3254" s="1" t="s">
        <v>234</v>
      </c>
      <c r="B3254" s="1" t="s">
        <v>13</v>
      </c>
      <c r="C3254" s="2">
        <v>43686</v>
      </c>
      <c r="D3254" s="1" t="s">
        <v>141</v>
      </c>
      <c r="E3254" s="1"/>
      <c r="F3254" s="1" t="s">
        <v>2233</v>
      </c>
      <c r="G3254" s="3">
        <v>705</v>
      </c>
      <c r="H3254" s="3"/>
      <c r="I3254" s="1" t="s">
        <v>119</v>
      </c>
      <c r="J3254" s="1" t="s">
        <v>86</v>
      </c>
      <c r="K3254" s="1" t="s">
        <v>12</v>
      </c>
      <c r="L3254" s="1" t="s">
        <v>342</v>
      </c>
    </row>
    <row r="3255" spans="1:12" x14ac:dyDescent="0.2">
      <c r="A3255" s="1" t="s">
        <v>234</v>
      </c>
      <c r="B3255" s="1" t="s">
        <v>13</v>
      </c>
      <c r="C3255" s="2">
        <v>43686</v>
      </c>
      <c r="D3255" s="1" t="s">
        <v>141</v>
      </c>
      <c r="E3255" s="1"/>
      <c r="F3255" s="1" t="s">
        <v>2178</v>
      </c>
      <c r="G3255" s="3">
        <v>810.22</v>
      </c>
      <c r="H3255" s="3"/>
      <c r="I3255" s="1" t="s">
        <v>83</v>
      </c>
      <c r="J3255" s="1" t="s">
        <v>176</v>
      </c>
      <c r="K3255" s="1" t="s">
        <v>12</v>
      </c>
      <c r="L3255" s="1" t="s">
        <v>99</v>
      </c>
    </row>
    <row r="3256" spans="1:12" x14ac:dyDescent="0.2">
      <c r="A3256" s="1" t="s">
        <v>234</v>
      </c>
      <c r="B3256" s="1" t="s">
        <v>13</v>
      </c>
      <c r="C3256" s="2">
        <v>43686</v>
      </c>
      <c r="D3256" s="1" t="s">
        <v>141</v>
      </c>
      <c r="E3256" s="1"/>
      <c r="F3256" s="1" t="s">
        <v>2234</v>
      </c>
      <c r="G3256" s="3">
        <v>1822.49</v>
      </c>
      <c r="H3256" s="3"/>
      <c r="I3256" s="1" t="s">
        <v>119</v>
      </c>
      <c r="J3256" s="1" t="s">
        <v>86</v>
      </c>
      <c r="K3256" s="1" t="s">
        <v>12</v>
      </c>
      <c r="L3256" s="1" t="s">
        <v>289</v>
      </c>
    </row>
    <row r="3257" spans="1:12" x14ac:dyDescent="0.2">
      <c r="A3257" s="1" t="s">
        <v>234</v>
      </c>
      <c r="B3257" s="1" t="s">
        <v>13</v>
      </c>
      <c r="C3257" s="2">
        <v>43686</v>
      </c>
      <c r="D3257" s="1" t="s">
        <v>141</v>
      </c>
      <c r="E3257" s="1"/>
      <c r="F3257" s="1" t="s">
        <v>2235</v>
      </c>
      <c r="G3257" s="3">
        <v>1081.1500000000001</v>
      </c>
      <c r="H3257" s="3"/>
      <c r="I3257" s="1" t="s">
        <v>119</v>
      </c>
      <c r="J3257" s="1" t="s">
        <v>86</v>
      </c>
      <c r="K3257" s="1" t="s">
        <v>12</v>
      </c>
      <c r="L3257" s="1" t="s">
        <v>451</v>
      </c>
    </row>
    <row r="3258" spans="1:12" x14ac:dyDescent="0.2">
      <c r="A3258" s="1" t="s">
        <v>234</v>
      </c>
      <c r="B3258" s="1" t="s">
        <v>13</v>
      </c>
      <c r="C3258" s="2">
        <v>43686</v>
      </c>
      <c r="D3258" s="1" t="s">
        <v>141</v>
      </c>
      <c r="E3258" s="1"/>
      <c r="F3258" s="1" t="s">
        <v>2143</v>
      </c>
      <c r="G3258" s="3">
        <v>209.19</v>
      </c>
      <c r="H3258" s="3"/>
      <c r="I3258" s="1" t="s">
        <v>108</v>
      </c>
      <c r="J3258" s="1" t="s">
        <v>117</v>
      </c>
      <c r="K3258" s="1" t="s">
        <v>12</v>
      </c>
      <c r="L3258" s="1" t="s">
        <v>1047</v>
      </c>
    </row>
    <row r="3259" spans="1:12" x14ac:dyDescent="0.2">
      <c r="A3259" s="1" t="s">
        <v>234</v>
      </c>
      <c r="B3259" s="1" t="s">
        <v>13</v>
      </c>
      <c r="C3259" s="2">
        <v>43686</v>
      </c>
      <c r="D3259" s="1" t="s">
        <v>141</v>
      </c>
      <c r="E3259" s="1"/>
      <c r="F3259" s="1" t="s">
        <v>2222</v>
      </c>
      <c r="G3259" s="3">
        <v>625</v>
      </c>
      <c r="H3259" s="3"/>
      <c r="I3259" s="1" t="s">
        <v>87</v>
      </c>
      <c r="J3259" s="1" t="s">
        <v>116</v>
      </c>
      <c r="K3259" s="1" t="s">
        <v>84</v>
      </c>
      <c r="L3259" s="1" t="s">
        <v>300</v>
      </c>
    </row>
    <row r="3260" spans="1:12" x14ac:dyDescent="0.2">
      <c r="A3260" s="1" t="s">
        <v>234</v>
      </c>
      <c r="B3260" s="1" t="s">
        <v>13</v>
      </c>
      <c r="C3260" s="2">
        <v>43686</v>
      </c>
      <c r="D3260" s="1" t="s">
        <v>141</v>
      </c>
      <c r="E3260" s="1"/>
      <c r="F3260" s="1" t="s">
        <v>2236</v>
      </c>
      <c r="G3260" s="3">
        <v>964.28</v>
      </c>
      <c r="H3260" s="3"/>
      <c r="I3260" s="1" t="s">
        <v>83</v>
      </c>
      <c r="J3260" s="1" t="s">
        <v>176</v>
      </c>
      <c r="K3260" s="1" t="s">
        <v>12</v>
      </c>
      <c r="L3260" s="1" t="s">
        <v>405</v>
      </c>
    </row>
    <row r="3261" spans="1:12" x14ac:dyDescent="0.2">
      <c r="A3261" s="1" t="s">
        <v>234</v>
      </c>
      <c r="B3261" s="1" t="s">
        <v>13</v>
      </c>
      <c r="C3261" s="2">
        <v>43686</v>
      </c>
      <c r="D3261" s="1" t="s">
        <v>141</v>
      </c>
      <c r="E3261" s="1"/>
      <c r="F3261" s="1" t="s">
        <v>2142</v>
      </c>
      <c r="G3261" s="3">
        <v>408.65</v>
      </c>
      <c r="H3261" s="3"/>
      <c r="I3261" s="1" t="s">
        <v>83</v>
      </c>
      <c r="J3261" s="1" t="s">
        <v>176</v>
      </c>
      <c r="K3261" s="1" t="s">
        <v>84</v>
      </c>
      <c r="L3261" s="1" t="s">
        <v>104</v>
      </c>
    </row>
    <row r="3262" spans="1:12" x14ac:dyDescent="0.2">
      <c r="A3262" s="1" t="s">
        <v>234</v>
      </c>
      <c r="B3262" s="1" t="s">
        <v>13</v>
      </c>
      <c r="C3262" s="2">
        <v>43686</v>
      </c>
      <c r="D3262" s="1" t="s">
        <v>141</v>
      </c>
      <c r="E3262" s="1"/>
      <c r="F3262" s="1" t="s">
        <v>2237</v>
      </c>
      <c r="G3262" s="3">
        <v>921.62</v>
      </c>
      <c r="H3262" s="3"/>
      <c r="I3262" s="1" t="s">
        <v>83</v>
      </c>
      <c r="J3262" s="1" t="s">
        <v>176</v>
      </c>
      <c r="K3262" s="1" t="s">
        <v>12</v>
      </c>
      <c r="L3262" s="1" t="s">
        <v>347</v>
      </c>
    </row>
    <row r="3263" spans="1:12" x14ac:dyDescent="0.2">
      <c r="A3263" s="1" t="s">
        <v>234</v>
      </c>
      <c r="B3263" s="1" t="s">
        <v>13</v>
      </c>
      <c r="C3263" s="2">
        <v>43686</v>
      </c>
      <c r="D3263" s="1" t="s">
        <v>141</v>
      </c>
      <c r="E3263" s="1"/>
      <c r="F3263" s="1" t="s">
        <v>2238</v>
      </c>
      <c r="G3263" s="3">
        <v>2184.14</v>
      </c>
      <c r="H3263" s="3"/>
      <c r="I3263" s="1" t="s">
        <v>83</v>
      </c>
      <c r="J3263" s="1" t="s">
        <v>176</v>
      </c>
      <c r="K3263" s="1" t="s">
        <v>12</v>
      </c>
      <c r="L3263" s="1" t="s">
        <v>47</v>
      </c>
    </row>
    <row r="3264" spans="1:12" x14ac:dyDescent="0.2">
      <c r="A3264" s="1" t="s">
        <v>234</v>
      </c>
      <c r="B3264" s="1" t="s">
        <v>13</v>
      </c>
      <c r="C3264" s="2">
        <v>43686</v>
      </c>
      <c r="D3264" s="1" t="s">
        <v>141</v>
      </c>
      <c r="E3264" s="1"/>
      <c r="F3264" s="1" t="s">
        <v>2239</v>
      </c>
      <c r="G3264" s="3">
        <v>1552.4</v>
      </c>
      <c r="H3264" s="3"/>
      <c r="I3264" s="1" t="s">
        <v>83</v>
      </c>
      <c r="J3264" s="1" t="s">
        <v>188</v>
      </c>
      <c r="K3264" s="1" t="s">
        <v>12</v>
      </c>
      <c r="L3264" s="1" t="s">
        <v>22</v>
      </c>
    </row>
    <row r="3265" spans="1:12" x14ac:dyDescent="0.2">
      <c r="A3265" s="1" t="s">
        <v>234</v>
      </c>
      <c r="B3265" s="1" t="s">
        <v>13</v>
      </c>
      <c r="C3265" s="2">
        <v>43686</v>
      </c>
      <c r="D3265" s="1" t="s">
        <v>141</v>
      </c>
      <c r="E3265" s="1"/>
      <c r="F3265" s="1" t="s">
        <v>2240</v>
      </c>
      <c r="G3265" s="3">
        <v>707.5</v>
      </c>
      <c r="H3265" s="3"/>
      <c r="I3265" s="1" t="s">
        <v>119</v>
      </c>
      <c r="J3265" s="1" t="s">
        <v>86</v>
      </c>
      <c r="K3265" s="1" t="s">
        <v>12</v>
      </c>
      <c r="L3265" s="1" t="s">
        <v>481</v>
      </c>
    </row>
    <row r="3266" spans="1:12" x14ac:dyDescent="0.2">
      <c r="A3266" s="1" t="s">
        <v>234</v>
      </c>
      <c r="B3266" s="1" t="s">
        <v>13</v>
      </c>
      <c r="C3266" s="2">
        <v>43686</v>
      </c>
      <c r="D3266" s="1" t="s">
        <v>141</v>
      </c>
      <c r="E3266" s="1"/>
      <c r="F3266" s="1" t="s">
        <v>2152</v>
      </c>
      <c r="G3266" s="3">
        <v>202.43</v>
      </c>
      <c r="H3266" s="3"/>
      <c r="I3266" s="1" t="s">
        <v>123</v>
      </c>
      <c r="J3266" s="1" t="s">
        <v>124</v>
      </c>
      <c r="K3266" s="1" t="s">
        <v>84</v>
      </c>
      <c r="L3266" s="1" t="s">
        <v>241</v>
      </c>
    </row>
    <row r="3267" spans="1:12" x14ac:dyDescent="0.2">
      <c r="A3267" s="1" t="s">
        <v>234</v>
      </c>
      <c r="B3267" s="1" t="s">
        <v>13</v>
      </c>
      <c r="C3267" s="2">
        <v>43686</v>
      </c>
      <c r="D3267" s="1" t="s">
        <v>141</v>
      </c>
      <c r="E3267" s="1"/>
      <c r="F3267" s="1" t="s">
        <v>2241</v>
      </c>
      <c r="G3267" s="3">
        <v>2137.37</v>
      </c>
      <c r="H3267" s="3"/>
      <c r="I3267" s="1" t="s">
        <v>119</v>
      </c>
      <c r="J3267" s="1" t="s">
        <v>86</v>
      </c>
      <c r="K3267" s="1" t="s">
        <v>12</v>
      </c>
      <c r="L3267" s="1" t="s">
        <v>24</v>
      </c>
    </row>
    <row r="3268" spans="1:12" x14ac:dyDescent="0.2">
      <c r="A3268" s="1" t="s">
        <v>234</v>
      </c>
      <c r="B3268" s="1" t="s">
        <v>13</v>
      </c>
      <c r="C3268" s="2">
        <v>43686</v>
      </c>
      <c r="D3268" s="1" t="s">
        <v>141</v>
      </c>
      <c r="E3268" s="1"/>
      <c r="F3268" s="1" t="s">
        <v>2192</v>
      </c>
      <c r="G3268" s="3">
        <v>1211.54</v>
      </c>
      <c r="H3268" s="3"/>
      <c r="I3268" s="1" t="s">
        <v>119</v>
      </c>
      <c r="J3268" s="1" t="s">
        <v>86</v>
      </c>
      <c r="K3268" s="1" t="s">
        <v>84</v>
      </c>
      <c r="L3268" s="1" t="s">
        <v>63</v>
      </c>
    </row>
    <row r="3269" spans="1:12" x14ac:dyDescent="0.2">
      <c r="A3269" s="1" t="s">
        <v>234</v>
      </c>
      <c r="B3269" s="1" t="s">
        <v>13</v>
      </c>
      <c r="C3269" s="2">
        <v>43686</v>
      </c>
      <c r="D3269" s="1" t="s">
        <v>141</v>
      </c>
      <c r="E3269" s="1"/>
      <c r="F3269" s="1" t="s">
        <v>2167</v>
      </c>
      <c r="G3269" s="3">
        <v>406.16</v>
      </c>
      <c r="H3269" s="3"/>
      <c r="I3269" s="1" t="s">
        <v>83</v>
      </c>
      <c r="J3269" s="1" t="s">
        <v>175</v>
      </c>
      <c r="K3269" s="1" t="s">
        <v>84</v>
      </c>
      <c r="L3269" s="1" t="s">
        <v>26</v>
      </c>
    </row>
    <row r="3270" spans="1:12" x14ac:dyDescent="0.2">
      <c r="A3270" s="1" t="s">
        <v>234</v>
      </c>
      <c r="B3270" s="1" t="s">
        <v>13</v>
      </c>
      <c r="C3270" s="2">
        <v>43686</v>
      </c>
      <c r="D3270" s="1" t="s">
        <v>141</v>
      </c>
      <c r="E3270" s="1"/>
      <c r="F3270" s="1" t="s">
        <v>2227</v>
      </c>
      <c r="G3270" s="3">
        <v>524.21</v>
      </c>
      <c r="H3270" s="3"/>
      <c r="I3270" s="1" t="s">
        <v>123</v>
      </c>
      <c r="J3270" s="1" t="s">
        <v>124</v>
      </c>
      <c r="K3270" s="1" t="s">
        <v>12</v>
      </c>
      <c r="L3270" s="1" t="s">
        <v>49</v>
      </c>
    </row>
    <row r="3271" spans="1:12" x14ac:dyDescent="0.2">
      <c r="A3271" s="1" t="s">
        <v>234</v>
      </c>
      <c r="B3271" s="1" t="s">
        <v>13</v>
      </c>
      <c r="C3271" s="2">
        <v>43686</v>
      </c>
      <c r="D3271" s="1" t="s">
        <v>141</v>
      </c>
      <c r="E3271" s="1"/>
      <c r="F3271" s="1" t="s">
        <v>2242</v>
      </c>
      <c r="G3271" s="3">
        <v>1232.48</v>
      </c>
      <c r="H3271" s="3"/>
      <c r="I3271" s="1" t="s">
        <v>106</v>
      </c>
      <c r="J3271" s="1" t="s">
        <v>121</v>
      </c>
      <c r="K3271" s="1" t="s">
        <v>12</v>
      </c>
      <c r="L3271" s="1" t="s">
        <v>317</v>
      </c>
    </row>
    <row r="3272" spans="1:12" x14ac:dyDescent="0.2">
      <c r="A3272" s="1" t="s">
        <v>234</v>
      </c>
      <c r="B3272" s="1" t="s">
        <v>13</v>
      </c>
      <c r="C3272" s="2">
        <v>43686</v>
      </c>
      <c r="D3272" s="1" t="s">
        <v>141</v>
      </c>
      <c r="E3272" s="1"/>
      <c r="F3272" s="1" t="s">
        <v>2142</v>
      </c>
      <c r="G3272" s="3">
        <v>2326.92</v>
      </c>
      <c r="H3272" s="3"/>
      <c r="I3272" s="1" t="s">
        <v>119</v>
      </c>
      <c r="J3272" s="1" t="s">
        <v>86</v>
      </c>
      <c r="K3272" s="1" t="s">
        <v>84</v>
      </c>
      <c r="L3272" s="1" t="s">
        <v>104</v>
      </c>
    </row>
    <row r="3273" spans="1:12" x14ac:dyDescent="0.2">
      <c r="A3273" s="1" t="s">
        <v>234</v>
      </c>
      <c r="B3273" s="1" t="s">
        <v>13</v>
      </c>
      <c r="C3273" s="2">
        <v>43686</v>
      </c>
      <c r="D3273" s="1" t="s">
        <v>141</v>
      </c>
      <c r="E3273" s="1"/>
      <c r="F3273" s="1" t="s">
        <v>2194</v>
      </c>
      <c r="G3273" s="3">
        <v>221.76</v>
      </c>
      <c r="H3273" s="3"/>
      <c r="I3273" s="1" t="s">
        <v>119</v>
      </c>
      <c r="J3273" s="1" t="s">
        <v>86</v>
      </c>
      <c r="K3273" s="1" t="s">
        <v>12</v>
      </c>
      <c r="L3273" s="1" t="s">
        <v>68</v>
      </c>
    </row>
    <row r="3274" spans="1:12" x14ac:dyDescent="0.2">
      <c r="A3274" s="1" t="s">
        <v>234</v>
      </c>
      <c r="B3274" s="1" t="s">
        <v>13</v>
      </c>
      <c r="C3274" s="2">
        <v>43686</v>
      </c>
      <c r="D3274" s="1" t="s">
        <v>141</v>
      </c>
      <c r="E3274" s="1"/>
      <c r="F3274" s="1" t="s">
        <v>2189</v>
      </c>
      <c r="G3274" s="3">
        <v>1207.5</v>
      </c>
      <c r="H3274" s="3"/>
      <c r="I3274" s="1" t="s">
        <v>119</v>
      </c>
      <c r="J3274" s="1" t="s">
        <v>86</v>
      </c>
      <c r="K3274" s="1" t="s">
        <v>84</v>
      </c>
      <c r="L3274" s="1" t="s">
        <v>29</v>
      </c>
    </row>
    <row r="3275" spans="1:12" x14ac:dyDescent="0.2">
      <c r="A3275" s="1" t="s">
        <v>234</v>
      </c>
      <c r="B3275" s="1" t="s">
        <v>13</v>
      </c>
      <c r="C3275" s="2">
        <v>43686</v>
      </c>
      <c r="D3275" s="1" t="s">
        <v>141</v>
      </c>
      <c r="E3275" s="1"/>
      <c r="F3275" s="1" t="s">
        <v>2221</v>
      </c>
      <c r="G3275" s="3">
        <v>99.25</v>
      </c>
      <c r="H3275" s="3"/>
      <c r="I3275" s="1" t="s">
        <v>83</v>
      </c>
      <c r="J3275" s="1" t="s">
        <v>301</v>
      </c>
      <c r="K3275" s="1" t="s">
        <v>12</v>
      </c>
      <c r="L3275" s="1" t="s">
        <v>14</v>
      </c>
    </row>
    <row r="3276" spans="1:12" x14ac:dyDescent="0.2">
      <c r="A3276" s="1" t="s">
        <v>234</v>
      </c>
      <c r="B3276" s="1" t="s">
        <v>13</v>
      </c>
      <c r="C3276" s="2">
        <v>43686</v>
      </c>
      <c r="D3276" s="1" t="s">
        <v>141</v>
      </c>
      <c r="E3276" s="1"/>
      <c r="F3276" s="1" t="s">
        <v>2167</v>
      </c>
      <c r="G3276" s="3">
        <v>1586.54</v>
      </c>
      <c r="H3276" s="3"/>
      <c r="I3276" s="1" t="s">
        <v>108</v>
      </c>
      <c r="J3276" s="1" t="s">
        <v>117</v>
      </c>
      <c r="K3276" s="1" t="s">
        <v>84</v>
      </c>
      <c r="L3276" s="1" t="s">
        <v>26</v>
      </c>
    </row>
    <row r="3277" spans="1:12" x14ac:dyDescent="0.2">
      <c r="A3277" s="1" t="s">
        <v>234</v>
      </c>
      <c r="B3277" s="1" t="s">
        <v>13</v>
      </c>
      <c r="C3277" s="2">
        <v>43686</v>
      </c>
      <c r="D3277" s="1" t="s">
        <v>141</v>
      </c>
      <c r="E3277" s="1"/>
      <c r="F3277" s="1" t="s">
        <v>2224</v>
      </c>
      <c r="G3277" s="3">
        <v>142.13</v>
      </c>
      <c r="H3277" s="3"/>
      <c r="I3277" s="1" t="s">
        <v>83</v>
      </c>
      <c r="J3277" s="1" t="s">
        <v>176</v>
      </c>
      <c r="K3277" s="1" t="s">
        <v>84</v>
      </c>
      <c r="L3277" s="1" t="s">
        <v>409</v>
      </c>
    </row>
    <row r="3278" spans="1:12" x14ac:dyDescent="0.2">
      <c r="A3278" s="1" t="s">
        <v>234</v>
      </c>
      <c r="B3278" s="1" t="s">
        <v>13</v>
      </c>
      <c r="C3278" s="2">
        <v>43686</v>
      </c>
      <c r="D3278" s="1" t="s">
        <v>141</v>
      </c>
      <c r="E3278" s="1"/>
      <c r="F3278" s="1" t="s">
        <v>2144</v>
      </c>
      <c r="G3278" s="3">
        <v>134.96</v>
      </c>
      <c r="H3278" s="3"/>
      <c r="I3278" s="1" t="s">
        <v>83</v>
      </c>
      <c r="J3278" s="1" t="s">
        <v>176</v>
      </c>
      <c r="K3278" s="1" t="s">
        <v>12</v>
      </c>
      <c r="L3278" s="1" t="s">
        <v>64</v>
      </c>
    </row>
    <row r="3279" spans="1:12" x14ac:dyDescent="0.2">
      <c r="A3279" s="1" t="s">
        <v>234</v>
      </c>
      <c r="B3279" s="1" t="s">
        <v>13</v>
      </c>
      <c r="C3279" s="2">
        <v>43686</v>
      </c>
      <c r="D3279" s="1" t="s">
        <v>141</v>
      </c>
      <c r="E3279" s="1"/>
      <c r="F3279" s="1" t="s">
        <v>2149</v>
      </c>
      <c r="G3279" s="3">
        <v>114.23</v>
      </c>
      <c r="H3279" s="3"/>
      <c r="I3279" s="1" t="s">
        <v>120</v>
      </c>
      <c r="J3279" s="1" t="s">
        <v>171</v>
      </c>
      <c r="K3279" s="1" t="s">
        <v>84</v>
      </c>
      <c r="L3279" s="1" t="s">
        <v>2028</v>
      </c>
    </row>
    <row r="3280" spans="1:12" x14ac:dyDescent="0.2">
      <c r="A3280" s="1" t="s">
        <v>234</v>
      </c>
      <c r="B3280" s="1" t="s">
        <v>13</v>
      </c>
      <c r="C3280" s="2">
        <v>43686</v>
      </c>
      <c r="D3280" s="1" t="s">
        <v>141</v>
      </c>
      <c r="E3280" s="1"/>
      <c r="F3280" s="1" t="s">
        <v>2144</v>
      </c>
      <c r="G3280" s="3">
        <v>134.96</v>
      </c>
      <c r="H3280" s="3"/>
      <c r="I3280" s="1" t="s">
        <v>83</v>
      </c>
      <c r="J3280" s="1" t="s">
        <v>301</v>
      </c>
      <c r="K3280" s="1" t="s">
        <v>12</v>
      </c>
      <c r="L3280" s="1" t="s">
        <v>64</v>
      </c>
    </row>
    <row r="3281" spans="1:12" x14ac:dyDescent="0.2">
      <c r="A3281" s="1" t="s">
        <v>234</v>
      </c>
      <c r="B3281" s="1" t="s">
        <v>13</v>
      </c>
      <c r="C3281" s="2">
        <v>43686</v>
      </c>
      <c r="D3281" s="1" t="s">
        <v>141</v>
      </c>
      <c r="E3281" s="1"/>
      <c r="F3281" s="1" t="s">
        <v>2243</v>
      </c>
      <c r="G3281" s="3">
        <v>1380.17</v>
      </c>
      <c r="H3281" s="3"/>
      <c r="I3281" s="1" t="s">
        <v>106</v>
      </c>
      <c r="J3281" s="1" t="s">
        <v>122</v>
      </c>
      <c r="K3281" s="1" t="s">
        <v>12</v>
      </c>
      <c r="L3281" s="1" t="s">
        <v>21</v>
      </c>
    </row>
    <row r="3282" spans="1:12" x14ac:dyDescent="0.2">
      <c r="A3282" s="1" t="s">
        <v>234</v>
      </c>
      <c r="B3282" s="1" t="s">
        <v>13</v>
      </c>
      <c r="C3282" s="2">
        <v>43686</v>
      </c>
      <c r="D3282" s="1" t="s">
        <v>141</v>
      </c>
      <c r="E3282" s="1"/>
      <c r="F3282" s="1" t="s">
        <v>2193</v>
      </c>
      <c r="G3282" s="3">
        <v>667.3</v>
      </c>
      <c r="H3282" s="3"/>
      <c r="I3282" s="1" t="s">
        <v>83</v>
      </c>
      <c r="J3282" s="1" t="s">
        <v>176</v>
      </c>
      <c r="K3282" s="1" t="s">
        <v>12</v>
      </c>
      <c r="L3282" s="1" t="s">
        <v>36</v>
      </c>
    </row>
    <row r="3283" spans="1:12" x14ac:dyDescent="0.2">
      <c r="A3283" s="1" t="s">
        <v>234</v>
      </c>
      <c r="B3283" s="1" t="s">
        <v>13</v>
      </c>
      <c r="C3283" s="2">
        <v>43686</v>
      </c>
      <c r="D3283" s="1" t="s">
        <v>141</v>
      </c>
      <c r="E3283" s="1"/>
      <c r="F3283" s="1" t="s">
        <v>2160</v>
      </c>
      <c r="G3283" s="3">
        <v>115.38</v>
      </c>
      <c r="H3283" s="3"/>
      <c r="I3283" s="1" t="s">
        <v>120</v>
      </c>
      <c r="J3283" s="1" t="s">
        <v>171</v>
      </c>
      <c r="K3283" s="1" t="s">
        <v>84</v>
      </c>
      <c r="L3283" s="1" t="s">
        <v>111</v>
      </c>
    </row>
    <row r="3284" spans="1:12" x14ac:dyDescent="0.2">
      <c r="A3284" s="1" t="s">
        <v>234</v>
      </c>
      <c r="B3284" s="1" t="s">
        <v>13</v>
      </c>
      <c r="C3284" s="2">
        <v>43686</v>
      </c>
      <c r="D3284" s="1" t="s">
        <v>141</v>
      </c>
      <c r="E3284" s="1"/>
      <c r="F3284" s="1" t="s">
        <v>2199</v>
      </c>
      <c r="G3284" s="3">
        <v>553.16999999999996</v>
      </c>
      <c r="H3284" s="3"/>
      <c r="I3284" s="1" t="s">
        <v>123</v>
      </c>
      <c r="J3284" s="1" t="s">
        <v>124</v>
      </c>
      <c r="K3284" s="1" t="s">
        <v>12</v>
      </c>
      <c r="L3284" s="1" t="s">
        <v>1650</v>
      </c>
    </row>
    <row r="3285" spans="1:12" x14ac:dyDescent="0.2">
      <c r="A3285" s="1" t="s">
        <v>234</v>
      </c>
      <c r="B3285" s="1" t="s">
        <v>13</v>
      </c>
      <c r="C3285" s="2">
        <v>43686</v>
      </c>
      <c r="D3285" s="1" t="s">
        <v>141</v>
      </c>
      <c r="E3285" s="1"/>
      <c r="F3285" s="1" t="s">
        <v>2167</v>
      </c>
      <c r="G3285" s="3">
        <v>259.61</v>
      </c>
      <c r="H3285" s="3"/>
      <c r="I3285" s="1" t="s">
        <v>185</v>
      </c>
      <c r="J3285" s="1" t="s">
        <v>126</v>
      </c>
      <c r="K3285" s="1" t="s">
        <v>84</v>
      </c>
      <c r="L3285" s="1" t="s">
        <v>26</v>
      </c>
    </row>
    <row r="3286" spans="1:12" x14ac:dyDescent="0.2">
      <c r="A3286" s="1" t="s">
        <v>234</v>
      </c>
      <c r="B3286" s="1" t="s">
        <v>13</v>
      </c>
      <c r="C3286" s="2">
        <v>43686</v>
      </c>
      <c r="D3286" s="1" t="s">
        <v>141</v>
      </c>
      <c r="E3286" s="1"/>
      <c r="F3286" s="1" t="s">
        <v>2244</v>
      </c>
      <c r="G3286" s="3">
        <v>1133.94</v>
      </c>
      <c r="H3286" s="3"/>
      <c r="I3286" s="1" t="s">
        <v>83</v>
      </c>
      <c r="J3286" s="1" t="s">
        <v>176</v>
      </c>
      <c r="K3286" s="1" t="s">
        <v>12</v>
      </c>
      <c r="L3286" s="1" t="s">
        <v>421</v>
      </c>
    </row>
    <row r="3287" spans="1:12" x14ac:dyDescent="0.2">
      <c r="A3287" s="1" t="s">
        <v>234</v>
      </c>
      <c r="B3287" s="1" t="s">
        <v>13</v>
      </c>
      <c r="C3287" s="2">
        <v>43686</v>
      </c>
      <c r="D3287" s="1" t="s">
        <v>141</v>
      </c>
      <c r="E3287" s="1"/>
      <c r="F3287" s="1" t="s">
        <v>2245</v>
      </c>
      <c r="G3287" s="3">
        <v>1470.96</v>
      </c>
      <c r="H3287" s="3"/>
      <c r="I3287" s="1" t="s">
        <v>106</v>
      </c>
      <c r="J3287" s="1" t="s">
        <v>122</v>
      </c>
      <c r="K3287" s="1" t="s">
        <v>12</v>
      </c>
      <c r="L3287" s="1" t="s">
        <v>16</v>
      </c>
    </row>
    <row r="3288" spans="1:12" x14ac:dyDescent="0.2">
      <c r="A3288" s="1" t="s">
        <v>234</v>
      </c>
      <c r="B3288" s="1" t="s">
        <v>13</v>
      </c>
      <c r="C3288" s="2">
        <v>43686</v>
      </c>
      <c r="D3288" s="1" t="s">
        <v>141</v>
      </c>
      <c r="E3288" s="1"/>
      <c r="F3288" s="1" t="s">
        <v>2189</v>
      </c>
      <c r="G3288" s="3">
        <v>71.25</v>
      </c>
      <c r="H3288" s="3"/>
      <c r="I3288" s="1" t="s">
        <v>108</v>
      </c>
      <c r="J3288" s="1" t="s">
        <v>117</v>
      </c>
      <c r="K3288" s="1" t="s">
        <v>84</v>
      </c>
      <c r="L3288" s="1" t="s">
        <v>29</v>
      </c>
    </row>
    <row r="3289" spans="1:12" x14ac:dyDescent="0.2">
      <c r="A3289" s="1" t="s">
        <v>234</v>
      </c>
      <c r="B3289" s="1" t="s">
        <v>13</v>
      </c>
      <c r="C3289" s="2">
        <v>43686</v>
      </c>
      <c r="D3289" s="1" t="s">
        <v>141</v>
      </c>
      <c r="E3289" s="1"/>
      <c r="F3289" s="1" t="s">
        <v>2246</v>
      </c>
      <c r="G3289" s="3">
        <v>1326.06</v>
      </c>
      <c r="H3289" s="3"/>
      <c r="I3289" s="1" t="s">
        <v>106</v>
      </c>
      <c r="J3289" s="1" t="s">
        <v>121</v>
      </c>
      <c r="K3289" s="1" t="s">
        <v>12</v>
      </c>
      <c r="L3289" s="1" t="s">
        <v>65</v>
      </c>
    </row>
    <row r="3290" spans="1:12" x14ac:dyDescent="0.2">
      <c r="A3290" s="1" t="s">
        <v>234</v>
      </c>
      <c r="B3290" s="1" t="s">
        <v>13</v>
      </c>
      <c r="C3290" s="2">
        <v>43686</v>
      </c>
      <c r="D3290" s="1" t="s">
        <v>141</v>
      </c>
      <c r="E3290" s="1"/>
      <c r="F3290" s="1" t="s">
        <v>2221</v>
      </c>
      <c r="G3290" s="3">
        <v>49.25</v>
      </c>
      <c r="H3290" s="3"/>
      <c r="I3290" s="1" t="s">
        <v>83</v>
      </c>
      <c r="J3290" s="1" t="s">
        <v>174</v>
      </c>
      <c r="K3290" s="1" t="s">
        <v>12</v>
      </c>
      <c r="L3290" s="1" t="s">
        <v>14</v>
      </c>
    </row>
    <row r="3291" spans="1:12" x14ac:dyDescent="0.2">
      <c r="A3291" s="1" t="s">
        <v>234</v>
      </c>
      <c r="B3291" s="1" t="s">
        <v>13</v>
      </c>
      <c r="C3291" s="2">
        <v>43686</v>
      </c>
      <c r="D3291" s="1" t="s">
        <v>141</v>
      </c>
      <c r="E3291" s="1"/>
      <c r="F3291" s="1" t="s">
        <v>2187</v>
      </c>
      <c r="G3291" s="3">
        <v>840.54</v>
      </c>
      <c r="H3291" s="3"/>
      <c r="I3291" s="1" t="s">
        <v>120</v>
      </c>
      <c r="J3291" s="1" t="s">
        <v>171</v>
      </c>
      <c r="K3291" s="1" t="s">
        <v>12</v>
      </c>
      <c r="L3291" s="1" t="s">
        <v>110</v>
      </c>
    </row>
    <row r="3292" spans="1:12" x14ac:dyDescent="0.2">
      <c r="A3292" s="1" t="s">
        <v>234</v>
      </c>
      <c r="B3292" s="1" t="s">
        <v>13</v>
      </c>
      <c r="C3292" s="2">
        <v>43686</v>
      </c>
      <c r="D3292" s="1" t="s">
        <v>141</v>
      </c>
      <c r="E3292" s="1"/>
      <c r="F3292" s="1" t="s">
        <v>2247</v>
      </c>
      <c r="G3292" s="3">
        <v>852.39</v>
      </c>
      <c r="H3292" s="3"/>
      <c r="I3292" s="1" t="s">
        <v>120</v>
      </c>
      <c r="J3292" s="1" t="s">
        <v>171</v>
      </c>
      <c r="K3292" s="1" t="s">
        <v>12</v>
      </c>
      <c r="L3292" s="1" t="s">
        <v>76</v>
      </c>
    </row>
    <row r="3293" spans="1:12" x14ac:dyDescent="0.2">
      <c r="A3293" s="1" t="s">
        <v>234</v>
      </c>
      <c r="B3293" s="1" t="s">
        <v>13</v>
      </c>
      <c r="C3293" s="2">
        <v>43686</v>
      </c>
      <c r="D3293" s="1" t="s">
        <v>141</v>
      </c>
      <c r="E3293" s="1"/>
      <c r="F3293" s="1" t="s">
        <v>2192</v>
      </c>
      <c r="G3293" s="3">
        <v>1033.96</v>
      </c>
      <c r="H3293" s="3"/>
      <c r="I3293" s="1" t="s">
        <v>87</v>
      </c>
      <c r="J3293" s="1" t="s">
        <v>253</v>
      </c>
      <c r="K3293" s="1" t="s">
        <v>84</v>
      </c>
      <c r="L3293" s="1" t="s">
        <v>63</v>
      </c>
    </row>
    <row r="3294" spans="1:12" x14ac:dyDescent="0.2">
      <c r="A3294" s="1" t="s">
        <v>234</v>
      </c>
      <c r="B3294" s="1" t="s">
        <v>13</v>
      </c>
      <c r="C3294" s="2">
        <v>43686</v>
      </c>
      <c r="D3294" s="1" t="s">
        <v>141</v>
      </c>
      <c r="E3294" s="1"/>
      <c r="F3294" s="1" t="s">
        <v>2139</v>
      </c>
      <c r="G3294" s="3">
        <v>1235.08</v>
      </c>
      <c r="H3294" s="3"/>
      <c r="I3294" s="1" t="s">
        <v>83</v>
      </c>
      <c r="J3294" s="1" t="s">
        <v>176</v>
      </c>
      <c r="K3294" s="1" t="s">
        <v>84</v>
      </c>
      <c r="L3294" s="1" t="s">
        <v>306</v>
      </c>
    </row>
    <row r="3295" spans="1:12" x14ac:dyDescent="0.2">
      <c r="A3295" s="1" t="s">
        <v>234</v>
      </c>
      <c r="B3295" s="1" t="s">
        <v>13</v>
      </c>
      <c r="C3295" s="2">
        <v>43686</v>
      </c>
      <c r="D3295" s="1" t="s">
        <v>141</v>
      </c>
      <c r="E3295" s="1"/>
      <c r="F3295" s="1" t="s">
        <v>2152</v>
      </c>
      <c r="G3295" s="3">
        <v>917.71</v>
      </c>
      <c r="H3295" s="3"/>
      <c r="I3295" s="1" t="s">
        <v>83</v>
      </c>
      <c r="J3295" s="1" t="s">
        <v>175</v>
      </c>
      <c r="K3295" s="1" t="s">
        <v>84</v>
      </c>
      <c r="L3295" s="1" t="s">
        <v>241</v>
      </c>
    </row>
    <row r="3296" spans="1:12" x14ac:dyDescent="0.2">
      <c r="A3296" s="1" t="s">
        <v>234</v>
      </c>
      <c r="B3296" s="1" t="s">
        <v>13</v>
      </c>
      <c r="C3296" s="2">
        <v>43686</v>
      </c>
      <c r="D3296" s="1" t="s">
        <v>141</v>
      </c>
      <c r="E3296" s="1"/>
      <c r="F3296" s="1" t="s">
        <v>2224</v>
      </c>
      <c r="G3296" s="3">
        <v>77.53</v>
      </c>
      <c r="H3296" s="3"/>
      <c r="I3296" s="1" t="s">
        <v>85</v>
      </c>
      <c r="J3296" s="1" t="s">
        <v>125</v>
      </c>
      <c r="K3296" s="1" t="s">
        <v>84</v>
      </c>
      <c r="L3296" s="1" t="s">
        <v>409</v>
      </c>
    </row>
    <row r="3297" spans="1:12" x14ac:dyDescent="0.2">
      <c r="A3297" s="1" t="s">
        <v>234</v>
      </c>
      <c r="B3297" s="1" t="s">
        <v>13</v>
      </c>
      <c r="C3297" s="2">
        <v>43686</v>
      </c>
      <c r="D3297" s="1" t="s">
        <v>141</v>
      </c>
      <c r="E3297" s="1"/>
      <c r="F3297" s="1" t="s">
        <v>2192</v>
      </c>
      <c r="G3297" s="3">
        <v>190.38</v>
      </c>
      <c r="H3297" s="3"/>
      <c r="I3297" s="1" t="s">
        <v>120</v>
      </c>
      <c r="J3297" s="1" t="s">
        <v>171</v>
      </c>
      <c r="K3297" s="1" t="s">
        <v>84</v>
      </c>
      <c r="L3297" s="1" t="s">
        <v>63</v>
      </c>
    </row>
    <row r="3298" spans="1:12" x14ac:dyDescent="0.2">
      <c r="A3298" s="1" t="s">
        <v>234</v>
      </c>
      <c r="B3298" s="1" t="s">
        <v>13</v>
      </c>
      <c r="C3298" s="2">
        <v>43686</v>
      </c>
      <c r="D3298" s="1" t="s">
        <v>141</v>
      </c>
      <c r="E3298" s="1"/>
      <c r="F3298" s="1" t="s">
        <v>2248</v>
      </c>
      <c r="G3298" s="3">
        <v>408.69</v>
      </c>
      <c r="H3298" s="3"/>
      <c r="I3298" s="1" t="s">
        <v>119</v>
      </c>
      <c r="J3298" s="1" t="s">
        <v>86</v>
      </c>
      <c r="K3298" s="1" t="s">
        <v>12</v>
      </c>
      <c r="L3298" s="1" t="s">
        <v>50</v>
      </c>
    </row>
    <row r="3299" spans="1:12" x14ac:dyDescent="0.2">
      <c r="A3299" s="1" t="s">
        <v>234</v>
      </c>
      <c r="B3299" s="1" t="s">
        <v>13</v>
      </c>
      <c r="C3299" s="2">
        <v>43686</v>
      </c>
      <c r="D3299" s="1" t="s">
        <v>141</v>
      </c>
      <c r="E3299" s="1"/>
      <c r="F3299" s="1" t="s">
        <v>2249</v>
      </c>
      <c r="G3299" s="3">
        <v>1094.3800000000001</v>
      </c>
      <c r="H3299" s="3"/>
      <c r="I3299" s="1" t="s">
        <v>119</v>
      </c>
      <c r="J3299" s="1" t="s">
        <v>86</v>
      </c>
      <c r="K3299" s="1" t="s">
        <v>12</v>
      </c>
      <c r="L3299" s="1" t="s">
        <v>382</v>
      </c>
    </row>
    <row r="3300" spans="1:12" x14ac:dyDescent="0.2">
      <c r="A3300" s="1" t="s">
        <v>234</v>
      </c>
      <c r="B3300" s="1" t="s">
        <v>13</v>
      </c>
      <c r="C3300" s="2">
        <v>43686</v>
      </c>
      <c r="D3300" s="1" t="s">
        <v>141</v>
      </c>
      <c r="E3300" s="1"/>
      <c r="F3300" s="1" t="s">
        <v>2227</v>
      </c>
      <c r="G3300" s="3">
        <v>357.42</v>
      </c>
      <c r="H3300" s="3"/>
      <c r="I3300" s="1" t="s">
        <v>179</v>
      </c>
      <c r="J3300" s="1" t="s">
        <v>89</v>
      </c>
      <c r="K3300" s="1" t="s">
        <v>12</v>
      </c>
      <c r="L3300" s="1" t="s">
        <v>49</v>
      </c>
    </row>
    <row r="3301" spans="1:12" x14ac:dyDescent="0.2">
      <c r="A3301" s="1" t="s">
        <v>234</v>
      </c>
      <c r="B3301" s="1" t="s">
        <v>13</v>
      </c>
      <c r="C3301" s="2">
        <v>43686</v>
      </c>
      <c r="D3301" s="1" t="s">
        <v>141</v>
      </c>
      <c r="E3301" s="1"/>
      <c r="F3301" s="1" t="s">
        <v>2150</v>
      </c>
      <c r="G3301" s="3">
        <v>674.81</v>
      </c>
      <c r="H3301" s="3"/>
      <c r="I3301" s="1" t="s">
        <v>87</v>
      </c>
      <c r="J3301" s="1" t="s">
        <v>116</v>
      </c>
      <c r="K3301" s="1" t="s">
        <v>84</v>
      </c>
      <c r="L3301" s="1" t="s">
        <v>435</v>
      </c>
    </row>
    <row r="3302" spans="1:12" x14ac:dyDescent="0.2">
      <c r="A3302" s="1" t="s">
        <v>234</v>
      </c>
      <c r="B3302" s="1" t="s">
        <v>13</v>
      </c>
      <c r="C3302" s="2">
        <v>43686</v>
      </c>
      <c r="D3302" s="1" t="s">
        <v>141</v>
      </c>
      <c r="E3302" s="1"/>
      <c r="F3302" s="1" t="s">
        <v>2179</v>
      </c>
      <c r="G3302" s="3">
        <v>1599.81</v>
      </c>
      <c r="H3302" s="3"/>
      <c r="I3302" s="1" t="s">
        <v>83</v>
      </c>
      <c r="J3302" s="1" t="s">
        <v>243</v>
      </c>
      <c r="K3302" s="1" t="s">
        <v>12</v>
      </c>
      <c r="L3302" s="1" t="s">
        <v>57</v>
      </c>
    </row>
    <row r="3303" spans="1:12" x14ac:dyDescent="0.2">
      <c r="A3303" s="1" t="s">
        <v>234</v>
      </c>
      <c r="B3303" s="1" t="s">
        <v>13</v>
      </c>
      <c r="C3303" s="2">
        <v>43686</v>
      </c>
      <c r="D3303" s="1" t="s">
        <v>141</v>
      </c>
      <c r="E3303" s="1"/>
      <c r="F3303" s="1" t="s">
        <v>2193</v>
      </c>
      <c r="G3303" s="3">
        <v>533.84</v>
      </c>
      <c r="H3303" s="3"/>
      <c r="I3303" s="1" t="s">
        <v>83</v>
      </c>
      <c r="J3303" s="1" t="s">
        <v>174</v>
      </c>
      <c r="K3303" s="1" t="s">
        <v>12</v>
      </c>
      <c r="L3303" s="1" t="s">
        <v>36</v>
      </c>
    </row>
    <row r="3304" spans="1:12" x14ac:dyDescent="0.2">
      <c r="A3304" s="1" t="s">
        <v>234</v>
      </c>
      <c r="B3304" s="1" t="s">
        <v>13</v>
      </c>
      <c r="C3304" s="2">
        <v>43700</v>
      </c>
      <c r="D3304" s="1" t="s">
        <v>142</v>
      </c>
      <c r="E3304" s="1"/>
      <c r="F3304" s="1" t="s">
        <v>2250</v>
      </c>
      <c r="G3304" s="3">
        <v>1586.54</v>
      </c>
      <c r="H3304" s="3"/>
      <c r="I3304" s="1" t="s">
        <v>108</v>
      </c>
      <c r="J3304" s="1" t="s">
        <v>117</v>
      </c>
      <c r="K3304" s="1" t="s">
        <v>84</v>
      </c>
      <c r="L3304" s="1" t="s">
        <v>26</v>
      </c>
    </row>
    <row r="3305" spans="1:12" x14ac:dyDescent="0.2">
      <c r="A3305" s="1" t="s">
        <v>234</v>
      </c>
      <c r="B3305" s="1" t="s">
        <v>13</v>
      </c>
      <c r="C3305" s="2">
        <v>43700</v>
      </c>
      <c r="D3305" s="1" t="s">
        <v>142</v>
      </c>
      <c r="E3305" s="1"/>
      <c r="F3305" s="1" t="s">
        <v>2251</v>
      </c>
      <c r="G3305" s="3">
        <v>707.5</v>
      </c>
      <c r="H3305" s="3"/>
      <c r="I3305" s="1" t="s">
        <v>119</v>
      </c>
      <c r="J3305" s="1" t="s">
        <v>86</v>
      </c>
      <c r="K3305" s="1" t="s">
        <v>12</v>
      </c>
      <c r="L3305" s="1" t="s">
        <v>481</v>
      </c>
    </row>
    <row r="3306" spans="1:12" x14ac:dyDescent="0.2">
      <c r="A3306" s="1" t="s">
        <v>234</v>
      </c>
      <c r="B3306" s="1" t="s">
        <v>13</v>
      </c>
      <c r="C3306" s="2">
        <v>43700</v>
      </c>
      <c r="D3306" s="1" t="s">
        <v>142</v>
      </c>
      <c r="E3306" s="1"/>
      <c r="F3306" s="1" t="s">
        <v>2252</v>
      </c>
      <c r="G3306" s="3">
        <v>563.30999999999995</v>
      </c>
      <c r="H3306" s="3"/>
      <c r="I3306" s="1" t="s">
        <v>123</v>
      </c>
      <c r="J3306" s="1" t="s">
        <v>124</v>
      </c>
      <c r="K3306" s="1" t="s">
        <v>12</v>
      </c>
      <c r="L3306" s="1" t="s">
        <v>92</v>
      </c>
    </row>
    <row r="3307" spans="1:12" x14ac:dyDescent="0.2">
      <c r="A3307" s="1" t="s">
        <v>234</v>
      </c>
      <c r="B3307" s="1" t="s">
        <v>13</v>
      </c>
      <c r="C3307" s="2">
        <v>43700</v>
      </c>
      <c r="D3307" s="1" t="s">
        <v>142</v>
      </c>
      <c r="E3307" s="1"/>
      <c r="F3307" s="1" t="s">
        <v>2253</v>
      </c>
      <c r="G3307" s="3">
        <v>509.68</v>
      </c>
      <c r="H3307" s="3"/>
      <c r="I3307" s="1" t="s">
        <v>106</v>
      </c>
      <c r="J3307" s="1" t="s">
        <v>122</v>
      </c>
      <c r="K3307" s="1" t="s">
        <v>12</v>
      </c>
      <c r="L3307" s="1" t="s">
        <v>25</v>
      </c>
    </row>
    <row r="3308" spans="1:12" x14ac:dyDescent="0.2">
      <c r="A3308" s="1" t="s">
        <v>234</v>
      </c>
      <c r="B3308" s="1" t="s">
        <v>13</v>
      </c>
      <c r="C3308" s="2">
        <v>43700</v>
      </c>
      <c r="D3308" s="1" t="s">
        <v>142</v>
      </c>
      <c r="E3308" s="1"/>
      <c r="F3308" s="1" t="s">
        <v>2254</v>
      </c>
      <c r="G3308" s="3">
        <v>491.19</v>
      </c>
      <c r="H3308" s="3"/>
      <c r="I3308" s="1" t="s">
        <v>87</v>
      </c>
      <c r="J3308" s="1" t="s">
        <v>116</v>
      </c>
      <c r="K3308" s="1" t="s">
        <v>12</v>
      </c>
      <c r="L3308" s="1" t="s">
        <v>77</v>
      </c>
    </row>
    <row r="3309" spans="1:12" x14ac:dyDescent="0.2">
      <c r="A3309" s="1" t="s">
        <v>234</v>
      </c>
      <c r="B3309" s="1" t="s">
        <v>13</v>
      </c>
      <c r="C3309" s="2">
        <v>43700</v>
      </c>
      <c r="D3309" s="1" t="s">
        <v>142</v>
      </c>
      <c r="E3309" s="1"/>
      <c r="F3309" s="1" t="s">
        <v>2255</v>
      </c>
      <c r="G3309" s="3">
        <v>75</v>
      </c>
      <c r="H3309" s="3"/>
      <c r="I3309" s="1" t="s">
        <v>185</v>
      </c>
      <c r="J3309" s="1" t="s">
        <v>126</v>
      </c>
      <c r="K3309" s="1" t="s">
        <v>84</v>
      </c>
      <c r="L3309" s="1" t="s">
        <v>29</v>
      </c>
    </row>
    <row r="3310" spans="1:12" x14ac:dyDescent="0.2">
      <c r="A3310" s="1" t="s">
        <v>234</v>
      </c>
      <c r="B3310" s="1" t="s">
        <v>13</v>
      </c>
      <c r="C3310" s="2">
        <v>43700</v>
      </c>
      <c r="D3310" s="1" t="s">
        <v>142</v>
      </c>
      <c r="E3310" s="1"/>
      <c r="F3310" s="1" t="s">
        <v>2256</v>
      </c>
      <c r="G3310" s="3">
        <v>155.94</v>
      </c>
      <c r="H3310" s="3"/>
      <c r="I3310" s="1" t="s">
        <v>106</v>
      </c>
      <c r="J3310" s="1" t="s">
        <v>121</v>
      </c>
      <c r="K3310" s="1" t="s">
        <v>12</v>
      </c>
      <c r="L3310" s="1" t="s">
        <v>1047</v>
      </c>
    </row>
    <row r="3311" spans="1:12" x14ac:dyDescent="0.2">
      <c r="A3311" s="1" t="s">
        <v>234</v>
      </c>
      <c r="B3311" s="1" t="s">
        <v>13</v>
      </c>
      <c r="C3311" s="2">
        <v>43700</v>
      </c>
      <c r="D3311" s="1" t="s">
        <v>142</v>
      </c>
      <c r="E3311" s="1"/>
      <c r="F3311" s="1" t="s">
        <v>2257</v>
      </c>
      <c r="G3311" s="3">
        <v>55.24</v>
      </c>
      <c r="H3311" s="3"/>
      <c r="I3311" s="1" t="s">
        <v>106</v>
      </c>
      <c r="J3311" s="1" t="s">
        <v>121</v>
      </c>
      <c r="K3311" s="1" t="s">
        <v>84</v>
      </c>
      <c r="L3311" s="1" t="s">
        <v>306</v>
      </c>
    </row>
    <row r="3312" spans="1:12" x14ac:dyDescent="0.2">
      <c r="A3312" s="1" t="s">
        <v>234</v>
      </c>
      <c r="B3312" s="1" t="s">
        <v>13</v>
      </c>
      <c r="C3312" s="2">
        <v>43700</v>
      </c>
      <c r="D3312" s="1" t="s">
        <v>142</v>
      </c>
      <c r="E3312" s="1"/>
      <c r="F3312" s="1" t="s">
        <v>2258</v>
      </c>
      <c r="G3312" s="3">
        <v>184.62</v>
      </c>
      <c r="H3312" s="3"/>
      <c r="I3312" s="1" t="s">
        <v>87</v>
      </c>
      <c r="J3312" s="1" t="s">
        <v>116</v>
      </c>
      <c r="K3312" s="1" t="s">
        <v>84</v>
      </c>
      <c r="L3312" s="1" t="s">
        <v>111</v>
      </c>
    </row>
    <row r="3313" spans="1:12" x14ac:dyDescent="0.2">
      <c r="A3313" s="1" t="s">
        <v>234</v>
      </c>
      <c r="B3313" s="1" t="s">
        <v>13</v>
      </c>
      <c r="C3313" s="2">
        <v>43700</v>
      </c>
      <c r="D3313" s="1" t="s">
        <v>142</v>
      </c>
      <c r="E3313" s="1"/>
      <c r="F3313" s="1" t="s">
        <v>2259</v>
      </c>
      <c r="G3313" s="3">
        <v>1552.84</v>
      </c>
      <c r="H3313" s="3"/>
      <c r="I3313" s="1" t="s">
        <v>83</v>
      </c>
      <c r="J3313" s="1" t="s">
        <v>188</v>
      </c>
      <c r="K3313" s="1" t="s">
        <v>12</v>
      </c>
      <c r="L3313" s="1" t="s">
        <v>22</v>
      </c>
    </row>
    <row r="3314" spans="1:12" x14ac:dyDescent="0.2">
      <c r="A3314" s="1" t="s">
        <v>234</v>
      </c>
      <c r="B3314" s="1" t="s">
        <v>13</v>
      </c>
      <c r="C3314" s="2">
        <v>43700</v>
      </c>
      <c r="D3314" s="1" t="s">
        <v>142</v>
      </c>
      <c r="E3314" s="1"/>
      <c r="F3314" s="1" t="s">
        <v>2260</v>
      </c>
      <c r="G3314" s="3">
        <v>390.74</v>
      </c>
      <c r="H3314" s="3"/>
      <c r="I3314" s="1" t="s">
        <v>119</v>
      </c>
      <c r="J3314" s="1" t="s">
        <v>86</v>
      </c>
      <c r="K3314" s="1" t="s">
        <v>12</v>
      </c>
      <c r="L3314" s="1" t="s">
        <v>110</v>
      </c>
    </row>
    <row r="3315" spans="1:12" x14ac:dyDescent="0.2">
      <c r="A3315" s="1" t="s">
        <v>234</v>
      </c>
      <c r="B3315" s="1" t="s">
        <v>13</v>
      </c>
      <c r="C3315" s="2">
        <v>43700</v>
      </c>
      <c r="D3315" s="1" t="s">
        <v>142</v>
      </c>
      <c r="E3315" s="1"/>
      <c r="F3315" s="1" t="s">
        <v>2261</v>
      </c>
      <c r="G3315" s="3">
        <v>295.93</v>
      </c>
      <c r="H3315" s="3"/>
      <c r="I3315" s="1" t="s">
        <v>83</v>
      </c>
      <c r="J3315" s="1" t="s">
        <v>301</v>
      </c>
      <c r="K3315" s="1" t="s">
        <v>12</v>
      </c>
      <c r="L3315" s="1" t="s">
        <v>73</v>
      </c>
    </row>
    <row r="3316" spans="1:12" x14ac:dyDescent="0.2">
      <c r="A3316" s="1" t="s">
        <v>234</v>
      </c>
      <c r="B3316" s="1" t="s">
        <v>13</v>
      </c>
      <c r="C3316" s="2">
        <v>43700</v>
      </c>
      <c r="D3316" s="1" t="s">
        <v>142</v>
      </c>
      <c r="E3316" s="1"/>
      <c r="F3316" s="1" t="s">
        <v>2262</v>
      </c>
      <c r="G3316" s="3">
        <v>88.86</v>
      </c>
      <c r="H3316" s="3"/>
      <c r="I3316" s="1" t="s">
        <v>83</v>
      </c>
      <c r="J3316" s="1" t="s">
        <v>301</v>
      </c>
      <c r="K3316" s="1" t="s">
        <v>12</v>
      </c>
      <c r="L3316" s="1" t="s">
        <v>57</v>
      </c>
    </row>
    <row r="3317" spans="1:12" x14ac:dyDescent="0.2">
      <c r="A3317" s="1" t="s">
        <v>234</v>
      </c>
      <c r="B3317" s="1" t="s">
        <v>13</v>
      </c>
      <c r="C3317" s="2">
        <v>43700</v>
      </c>
      <c r="D3317" s="1" t="s">
        <v>142</v>
      </c>
      <c r="E3317" s="1"/>
      <c r="F3317" s="1" t="s">
        <v>2263</v>
      </c>
      <c r="G3317" s="3">
        <v>1755.57</v>
      </c>
      <c r="H3317" s="3"/>
      <c r="I3317" s="1" t="s">
        <v>106</v>
      </c>
      <c r="J3317" s="1" t="s">
        <v>121</v>
      </c>
      <c r="K3317" s="1" t="s">
        <v>12</v>
      </c>
      <c r="L3317" s="1" t="s">
        <v>313</v>
      </c>
    </row>
    <row r="3318" spans="1:12" x14ac:dyDescent="0.2">
      <c r="A3318" s="1" t="s">
        <v>234</v>
      </c>
      <c r="B3318" s="1" t="s">
        <v>13</v>
      </c>
      <c r="C3318" s="2">
        <v>43700</v>
      </c>
      <c r="D3318" s="1" t="s">
        <v>142</v>
      </c>
      <c r="E3318" s="1"/>
      <c r="F3318" s="1" t="s">
        <v>2264</v>
      </c>
      <c r="G3318" s="3">
        <v>2024.17</v>
      </c>
      <c r="H3318" s="3"/>
      <c r="I3318" s="1" t="s">
        <v>119</v>
      </c>
      <c r="J3318" s="1" t="s">
        <v>86</v>
      </c>
      <c r="K3318" s="1" t="s">
        <v>12</v>
      </c>
      <c r="L3318" s="1" t="s">
        <v>322</v>
      </c>
    </row>
    <row r="3319" spans="1:12" x14ac:dyDescent="0.2">
      <c r="A3319" s="1" t="s">
        <v>234</v>
      </c>
      <c r="B3319" s="1" t="s">
        <v>13</v>
      </c>
      <c r="C3319" s="2">
        <v>43700</v>
      </c>
      <c r="D3319" s="1" t="s">
        <v>142</v>
      </c>
      <c r="E3319" s="1"/>
      <c r="F3319" s="1" t="s">
        <v>2265</v>
      </c>
      <c r="G3319" s="3">
        <v>707.5</v>
      </c>
      <c r="H3319" s="3"/>
      <c r="I3319" s="1" t="s">
        <v>119</v>
      </c>
      <c r="J3319" s="1" t="s">
        <v>86</v>
      </c>
      <c r="K3319" s="1" t="s">
        <v>12</v>
      </c>
      <c r="L3319" s="1" t="s">
        <v>275</v>
      </c>
    </row>
    <row r="3320" spans="1:12" x14ac:dyDescent="0.2">
      <c r="A3320" s="1" t="s">
        <v>234</v>
      </c>
      <c r="B3320" s="1" t="s">
        <v>13</v>
      </c>
      <c r="C3320" s="2">
        <v>43700</v>
      </c>
      <c r="D3320" s="1" t="s">
        <v>142</v>
      </c>
      <c r="E3320" s="1"/>
      <c r="F3320" s="1" t="s">
        <v>2266</v>
      </c>
      <c r="G3320" s="3">
        <v>132.16</v>
      </c>
      <c r="H3320" s="3"/>
      <c r="I3320" s="1" t="s">
        <v>85</v>
      </c>
      <c r="J3320" s="1" t="s">
        <v>125</v>
      </c>
      <c r="K3320" s="1" t="s">
        <v>84</v>
      </c>
      <c r="L3320" s="1" t="s">
        <v>63</v>
      </c>
    </row>
    <row r="3321" spans="1:12" x14ac:dyDescent="0.2">
      <c r="A3321" s="1" t="s">
        <v>234</v>
      </c>
      <c r="B3321" s="1" t="s">
        <v>13</v>
      </c>
      <c r="C3321" s="2">
        <v>43700</v>
      </c>
      <c r="D3321" s="1" t="s">
        <v>142</v>
      </c>
      <c r="E3321" s="1"/>
      <c r="F3321" s="1" t="s">
        <v>2250</v>
      </c>
      <c r="G3321" s="3">
        <v>114.23</v>
      </c>
      <c r="H3321" s="3"/>
      <c r="I3321" s="1" t="s">
        <v>106</v>
      </c>
      <c r="J3321" s="1" t="s">
        <v>122</v>
      </c>
      <c r="K3321" s="1" t="s">
        <v>84</v>
      </c>
      <c r="L3321" s="1" t="s">
        <v>26</v>
      </c>
    </row>
    <row r="3322" spans="1:12" x14ac:dyDescent="0.2">
      <c r="A3322" s="1" t="s">
        <v>234</v>
      </c>
      <c r="B3322" s="1" t="s">
        <v>13</v>
      </c>
      <c r="C3322" s="2">
        <v>43700</v>
      </c>
      <c r="D3322" s="1" t="s">
        <v>142</v>
      </c>
      <c r="E3322" s="1"/>
      <c r="F3322" s="1" t="s">
        <v>2266</v>
      </c>
      <c r="G3322" s="3">
        <v>190.38</v>
      </c>
      <c r="H3322" s="3"/>
      <c r="I3322" s="1" t="s">
        <v>120</v>
      </c>
      <c r="J3322" s="1" t="s">
        <v>171</v>
      </c>
      <c r="K3322" s="1" t="s">
        <v>84</v>
      </c>
      <c r="L3322" s="1" t="s">
        <v>63</v>
      </c>
    </row>
    <row r="3323" spans="1:12" x14ac:dyDescent="0.2">
      <c r="A3323" s="1" t="s">
        <v>234</v>
      </c>
      <c r="B3323" s="1" t="s">
        <v>13</v>
      </c>
      <c r="C3323" s="2">
        <v>43700</v>
      </c>
      <c r="D3323" s="1" t="s">
        <v>142</v>
      </c>
      <c r="E3323" s="1"/>
      <c r="F3323" s="1" t="s">
        <v>2267</v>
      </c>
      <c r="G3323" s="3">
        <v>702.5</v>
      </c>
      <c r="H3323" s="3"/>
      <c r="I3323" s="1" t="s">
        <v>119</v>
      </c>
      <c r="J3323" s="1" t="s">
        <v>178</v>
      </c>
      <c r="K3323" s="1" t="s">
        <v>12</v>
      </c>
      <c r="L3323" s="1" t="s">
        <v>1154</v>
      </c>
    </row>
    <row r="3324" spans="1:12" x14ac:dyDescent="0.2">
      <c r="A3324" s="1" t="s">
        <v>234</v>
      </c>
      <c r="B3324" s="1" t="s">
        <v>13</v>
      </c>
      <c r="C3324" s="2">
        <v>43700</v>
      </c>
      <c r="D3324" s="1" t="s">
        <v>142</v>
      </c>
      <c r="E3324" s="1"/>
      <c r="F3324" s="1" t="s">
        <v>2263</v>
      </c>
      <c r="G3324" s="3">
        <v>156.85</v>
      </c>
      <c r="H3324" s="3"/>
      <c r="I3324" s="1" t="s">
        <v>106</v>
      </c>
      <c r="J3324" s="1" t="s">
        <v>122</v>
      </c>
      <c r="K3324" s="1" t="s">
        <v>12</v>
      </c>
      <c r="L3324" s="1" t="s">
        <v>313</v>
      </c>
    </row>
    <row r="3325" spans="1:12" x14ac:dyDescent="0.2">
      <c r="A3325" s="1" t="s">
        <v>234</v>
      </c>
      <c r="B3325" s="1" t="s">
        <v>13</v>
      </c>
      <c r="C3325" s="2">
        <v>43700</v>
      </c>
      <c r="D3325" s="1" t="s">
        <v>142</v>
      </c>
      <c r="E3325" s="1"/>
      <c r="F3325" s="1" t="s">
        <v>2268</v>
      </c>
      <c r="G3325" s="3">
        <v>710</v>
      </c>
      <c r="H3325" s="3"/>
      <c r="I3325" s="1" t="s">
        <v>119</v>
      </c>
      <c r="J3325" s="1" t="s">
        <v>86</v>
      </c>
      <c r="K3325" s="1" t="s">
        <v>12</v>
      </c>
      <c r="L3325" s="1" t="s">
        <v>449</v>
      </c>
    </row>
    <row r="3326" spans="1:12" x14ac:dyDescent="0.2">
      <c r="A3326" s="1" t="s">
        <v>234</v>
      </c>
      <c r="B3326" s="1" t="s">
        <v>13</v>
      </c>
      <c r="C3326" s="2">
        <v>43700</v>
      </c>
      <c r="D3326" s="1" t="s">
        <v>142</v>
      </c>
      <c r="E3326" s="1"/>
      <c r="F3326" s="1" t="s">
        <v>2269</v>
      </c>
      <c r="G3326" s="3">
        <v>500.89</v>
      </c>
      <c r="H3326" s="3"/>
      <c r="I3326" s="1" t="s">
        <v>123</v>
      </c>
      <c r="J3326" s="1" t="s">
        <v>124</v>
      </c>
      <c r="K3326" s="1" t="s">
        <v>12</v>
      </c>
      <c r="L3326" s="1" t="s">
        <v>49</v>
      </c>
    </row>
    <row r="3327" spans="1:12" x14ac:dyDescent="0.2">
      <c r="A3327" s="1" t="s">
        <v>234</v>
      </c>
      <c r="B3327" s="1" t="s">
        <v>13</v>
      </c>
      <c r="C3327" s="2">
        <v>43700</v>
      </c>
      <c r="D3327" s="1" t="s">
        <v>142</v>
      </c>
      <c r="E3327" s="1"/>
      <c r="F3327" s="1" t="s">
        <v>2255</v>
      </c>
      <c r="G3327" s="3">
        <v>500</v>
      </c>
      <c r="H3327" s="3"/>
      <c r="I3327" s="1" t="s">
        <v>87</v>
      </c>
      <c r="J3327" s="1" t="s">
        <v>116</v>
      </c>
      <c r="K3327" s="1" t="s">
        <v>84</v>
      </c>
      <c r="L3327" s="1" t="s">
        <v>29</v>
      </c>
    </row>
    <row r="3328" spans="1:12" x14ac:dyDescent="0.2">
      <c r="A3328" s="1" t="s">
        <v>234</v>
      </c>
      <c r="B3328" s="1" t="s">
        <v>13</v>
      </c>
      <c r="C3328" s="2">
        <v>43700</v>
      </c>
      <c r="D3328" s="1" t="s">
        <v>142</v>
      </c>
      <c r="E3328" s="1"/>
      <c r="F3328" s="1" t="s">
        <v>2270</v>
      </c>
      <c r="G3328" s="3">
        <v>276.66000000000003</v>
      </c>
      <c r="H3328" s="3"/>
      <c r="I3328" s="1" t="s">
        <v>87</v>
      </c>
      <c r="J3328" s="1" t="s">
        <v>253</v>
      </c>
      <c r="K3328" s="1" t="s">
        <v>84</v>
      </c>
      <c r="L3328" s="1" t="s">
        <v>241</v>
      </c>
    </row>
    <row r="3329" spans="1:12" x14ac:dyDescent="0.2">
      <c r="A3329" s="1" t="s">
        <v>234</v>
      </c>
      <c r="B3329" s="1" t="s">
        <v>13</v>
      </c>
      <c r="C3329" s="2">
        <v>43700</v>
      </c>
      <c r="D3329" s="1" t="s">
        <v>142</v>
      </c>
      <c r="E3329" s="1"/>
      <c r="F3329" s="1" t="s">
        <v>2262</v>
      </c>
      <c r="G3329" s="3">
        <v>1599.81</v>
      </c>
      <c r="H3329" s="3"/>
      <c r="I3329" s="1" t="s">
        <v>83</v>
      </c>
      <c r="J3329" s="1" t="s">
        <v>243</v>
      </c>
      <c r="K3329" s="1" t="s">
        <v>12</v>
      </c>
      <c r="L3329" s="1" t="s">
        <v>57</v>
      </c>
    </row>
    <row r="3330" spans="1:12" x14ac:dyDescent="0.2">
      <c r="A3330" s="1" t="s">
        <v>234</v>
      </c>
      <c r="B3330" s="1" t="s">
        <v>13</v>
      </c>
      <c r="C3330" s="2">
        <v>43700</v>
      </c>
      <c r="D3330" s="1" t="s">
        <v>142</v>
      </c>
      <c r="E3330" s="1"/>
      <c r="F3330" s="1" t="s">
        <v>2271</v>
      </c>
      <c r="G3330" s="3">
        <v>1053.1500000000001</v>
      </c>
      <c r="H3330" s="3"/>
      <c r="I3330" s="1" t="s">
        <v>83</v>
      </c>
      <c r="J3330" s="1" t="s">
        <v>176</v>
      </c>
      <c r="K3330" s="1" t="s">
        <v>12</v>
      </c>
      <c r="L3330" s="1" t="s">
        <v>44</v>
      </c>
    </row>
    <row r="3331" spans="1:12" x14ac:dyDescent="0.2">
      <c r="A3331" s="1" t="s">
        <v>234</v>
      </c>
      <c r="B3331" s="1" t="s">
        <v>13</v>
      </c>
      <c r="C3331" s="2">
        <v>43700</v>
      </c>
      <c r="D3331" s="1" t="s">
        <v>142</v>
      </c>
      <c r="E3331" s="1"/>
      <c r="F3331" s="1" t="s">
        <v>2272</v>
      </c>
      <c r="G3331" s="3">
        <v>2137.37</v>
      </c>
      <c r="H3331" s="3"/>
      <c r="I3331" s="1" t="s">
        <v>119</v>
      </c>
      <c r="J3331" s="1" t="s">
        <v>86</v>
      </c>
      <c r="K3331" s="1" t="s">
        <v>12</v>
      </c>
      <c r="L3331" s="1" t="s">
        <v>24</v>
      </c>
    </row>
    <row r="3332" spans="1:12" x14ac:dyDescent="0.2">
      <c r="A3332" s="1" t="s">
        <v>234</v>
      </c>
      <c r="B3332" s="1" t="s">
        <v>13</v>
      </c>
      <c r="C3332" s="2">
        <v>43700</v>
      </c>
      <c r="D3332" s="1" t="s">
        <v>142</v>
      </c>
      <c r="E3332" s="1"/>
      <c r="F3332" s="1" t="s">
        <v>2273</v>
      </c>
      <c r="G3332" s="3">
        <v>144.22999999999999</v>
      </c>
      <c r="H3332" s="3"/>
      <c r="I3332" s="1" t="s">
        <v>123</v>
      </c>
      <c r="J3332" s="1" t="s">
        <v>124</v>
      </c>
      <c r="K3332" s="1" t="s">
        <v>84</v>
      </c>
      <c r="L3332" s="1" t="s">
        <v>104</v>
      </c>
    </row>
    <row r="3333" spans="1:12" x14ac:dyDescent="0.2">
      <c r="A3333" s="1" t="s">
        <v>234</v>
      </c>
      <c r="B3333" s="1" t="s">
        <v>13</v>
      </c>
      <c r="C3333" s="2">
        <v>43700</v>
      </c>
      <c r="D3333" s="1" t="s">
        <v>142</v>
      </c>
      <c r="E3333" s="1"/>
      <c r="F3333" s="1" t="s">
        <v>2255</v>
      </c>
      <c r="G3333" s="3">
        <v>71.25</v>
      </c>
      <c r="H3333" s="3"/>
      <c r="I3333" s="1" t="s">
        <v>108</v>
      </c>
      <c r="J3333" s="1" t="s">
        <v>117</v>
      </c>
      <c r="K3333" s="1" t="s">
        <v>84</v>
      </c>
      <c r="L3333" s="1" t="s">
        <v>29</v>
      </c>
    </row>
    <row r="3334" spans="1:12" x14ac:dyDescent="0.2">
      <c r="A3334" s="1" t="s">
        <v>234</v>
      </c>
      <c r="B3334" s="1" t="s">
        <v>13</v>
      </c>
      <c r="C3334" s="2">
        <v>43700</v>
      </c>
      <c r="D3334" s="1" t="s">
        <v>142</v>
      </c>
      <c r="E3334" s="1"/>
      <c r="F3334" s="1" t="s">
        <v>2274</v>
      </c>
      <c r="G3334" s="3">
        <v>809.03</v>
      </c>
      <c r="H3334" s="3"/>
      <c r="I3334" s="1" t="s">
        <v>83</v>
      </c>
      <c r="J3334" s="1" t="s">
        <v>676</v>
      </c>
      <c r="K3334" s="1" t="s">
        <v>12</v>
      </c>
      <c r="L3334" s="1" t="s">
        <v>64</v>
      </c>
    </row>
    <row r="3335" spans="1:12" x14ac:dyDescent="0.2">
      <c r="A3335" s="1" t="s">
        <v>234</v>
      </c>
      <c r="B3335" s="1" t="s">
        <v>13</v>
      </c>
      <c r="C3335" s="2">
        <v>43700</v>
      </c>
      <c r="D3335" s="1" t="s">
        <v>142</v>
      </c>
      <c r="E3335" s="1"/>
      <c r="F3335" s="1" t="s">
        <v>2275</v>
      </c>
      <c r="G3335" s="3">
        <v>146.83000000000001</v>
      </c>
      <c r="H3335" s="3"/>
      <c r="I3335" s="1" t="s">
        <v>120</v>
      </c>
      <c r="J3335" s="1" t="s">
        <v>171</v>
      </c>
      <c r="K3335" s="1" t="s">
        <v>12</v>
      </c>
      <c r="L3335" s="1" t="s">
        <v>78</v>
      </c>
    </row>
    <row r="3336" spans="1:12" x14ac:dyDescent="0.2">
      <c r="A3336" s="1" t="s">
        <v>234</v>
      </c>
      <c r="B3336" s="1" t="s">
        <v>13</v>
      </c>
      <c r="C3336" s="2">
        <v>43700</v>
      </c>
      <c r="D3336" s="1" t="s">
        <v>142</v>
      </c>
      <c r="E3336" s="1"/>
      <c r="F3336" s="1" t="s">
        <v>2276</v>
      </c>
      <c r="G3336" s="3">
        <v>811.24</v>
      </c>
      <c r="H3336" s="3"/>
      <c r="I3336" s="1" t="s">
        <v>119</v>
      </c>
      <c r="J3336" s="1" t="s">
        <v>86</v>
      </c>
      <c r="K3336" s="1" t="s">
        <v>84</v>
      </c>
      <c r="L3336" s="1" t="s">
        <v>51</v>
      </c>
    </row>
    <row r="3337" spans="1:12" x14ac:dyDescent="0.2">
      <c r="A3337" s="1" t="s">
        <v>234</v>
      </c>
      <c r="B3337" s="1" t="s">
        <v>13</v>
      </c>
      <c r="C3337" s="2">
        <v>43700</v>
      </c>
      <c r="D3337" s="1" t="s">
        <v>142</v>
      </c>
      <c r="E3337" s="1"/>
      <c r="F3337" s="1" t="s">
        <v>2277</v>
      </c>
      <c r="G3337" s="3">
        <v>482.4</v>
      </c>
      <c r="H3337" s="3"/>
      <c r="I3337" s="1" t="s">
        <v>120</v>
      </c>
      <c r="J3337" s="1" t="s">
        <v>171</v>
      </c>
      <c r="K3337" s="1" t="s">
        <v>12</v>
      </c>
      <c r="L3337" s="1" t="s">
        <v>33</v>
      </c>
    </row>
    <row r="3338" spans="1:12" x14ac:dyDescent="0.2">
      <c r="A3338" s="1" t="s">
        <v>234</v>
      </c>
      <c r="B3338" s="1" t="s">
        <v>13</v>
      </c>
      <c r="C3338" s="2">
        <v>43700</v>
      </c>
      <c r="D3338" s="1" t="s">
        <v>142</v>
      </c>
      <c r="E3338" s="1"/>
      <c r="F3338" s="1" t="s">
        <v>2278</v>
      </c>
      <c r="G3338" s="3">
        <v>1382.25</v>
      </c>
      <c r="H3338" s="3"/>
      <c r="I3338" s="1" t="s">
        <v>119</v>
      </c>
      <c r="J3338" s="1" t="s">
        <v>86</v>
      </c>
      <c r="K3338" s="1" t="s">
        <v>12</v>
      </c>
      <c r="L3338" s="1" t="s">
        <v>393</v>
      </c>
    </row>
    <row r="3339" spans="1:12" x14ac:dyDescent="0.2">
      <c r="A3339" s="1" t="s">
        <v>234</v>
      </c>
      <c r="B3339" s="1" t="s">
        <v>13</v>
      </c>
      <c r="C3339" s="2">
        <v>43700</v>
      </c>
      <c r="D3339" s="1" t="s">
        <v>142</v>
      </c>
      <c r="E3339" s="1"/>
      <c r="F3339" s="1" t="s">
        <v>2279</v>
      </c>
      <c r="G3339" s="3">
        <v>890.86</v>
      </c>
      <c r="H3339" s="3"/>
      <c r="I3339" s="1" t="s">
        <v>119</v>
      </c>
      <c r="J3339" s="1" t="s">
        <v>86</v>
      </c>
      <c r="K3339" s="1" t="s">
        <v>12</v>
      </c>
      <c r="L3339" s="1" t="s">
        <v>34</v>
      </c>
    </row>
    <row r="3340" spans="1:12" x14ac:dyDescent="0.2">
      <c r="A3340" s="1" t="s">
        <v>234</v>
      </c>
      <c r="B3340" s="1" t="s">
        <v>13</v>
      </c>
      <c r="C3340" s="2">
        <v>43700</v>
      </c>
      <c r="D3340" s="1" t="s">
        <v>142</v>
      </c>
      <c r="E3340" s="1"/>
      <c r="F3340" s="1" t="s">
        <v>2261</v>
      </c>
      <c r="G3340" s="3">
        <v>197.29</v>
      </c>
      <c r="H3340" s="3"/>
      <c r="I3340" s="1" t="s">
        <v>83</v>
      </c>
      <c r="J3340" s="1" t="s">
        <v>176</v>
      </c>
      <c r="K3340" s="1" t="s">
        <v>12</v>
      </c>
      <c r="L3340" s="1" t="s">
        <v>73</v>
      </c>
    </row>
    <row r="3341" spans="1:12" x14ac:dyDescent="0.2">
      <c r="A3341" s="1" t="s">
        <v>234</v>
      </c>
      <c r="B3341" s="1" t="s">
        <v>13</v>
      </c>
      <c r="C3341" s="2">
        <v>43700</v>
      </c>
      <c r="D3341" s="1" t="s">
        <v>142</v>
      </c>
      <c r="E3341" s="1"/>
      <c r="F3341" s="1" t="s">
        <v>2280</v>
      </c>
      <c r="G3341" s="3">
        <v>910.91</v>
      </c>
      <c r="H3341" s="3"/>
      <c r="I3341" s="1" t="s">
        <v>83</v>
      </c>
      <c r="J3341" s="1" t="s">
        <v>176</v>
      </c>
      <c r="K3341" s="1" t="s">
        <v>12</v>
      </c>
      <c r="L3341" s="1" t="s">
        <v>98</v>
      </c>
    </row>
    <row r="3342" spans="1:12" x14ac:dyDescent="0.2">
      <c r="A3342" s="1" t="s">
        <v>234</v>
      </c>
      <c r="B3342" s="1" t="s">
        <v>13</v>
      </c>
      <c r="C3342" s="2">
        <v>43700</v>
      </c>
      <c r="D3342" s="1" t="s">
        <v>142</v>
      </c>
      <c r="E3342" s="1"/>
      <c r="F3342" s="1" t="s">
        <v>2281</v>
      </c>
      <c r="G3342" s="3">
        <v>1254.6600000000001</v>
      </c>
      <c r="H3342" s="3"/>
      <c r="I3342" s="1" t="s">
        <v>120</v>
      </c>
      <c r="J3342" s="1" t="s">
        <v>171</v>
      </c>
      <c r="K3342" s="1" t="s">
        <v>12</v>
      </c>
      <c r="L3342" s="1" t="s">
        <v>473</v>
      </c>
    </row>
    <row r="3343" spans="1:12" x14ac:dyDescent="0.2">
      <c r="A3343" s="1" t="s">
        <v>234</v>
      </c>
      <c r="B3343" s="1" t="s">
        <v>13</v>
      </c>
      <c r="C3343" s="2">
        <v>43700</v>
      </c>
      <c r="D3343" s="1" t="s">
        <v>142</v>
      </c>
      <c r="E3343" s="1"/>
      <c r="F3343" s="1" t="s">
        <v>2282</v>
      </c>
      <c r="G3343" s="3">
        <v>505.69</v>
      </c>
      <c r="H3343" s="3"/>
      <c r="I3343" s="1" t="s">
        <v>119</v>
      </c>
      <c r="J3343" s="1" t="s">
        <v>86</v>
      </c>
      <c r="K3343" s="1" t="s">
        <v>12</v>
      </c>
      <c r="L3343" s="1" t="s">
        <v>20</v>
      </c>
    </row>
    <row r="3344" spans="1:12" x14ac:dyDescent="0.2">
      <c r="A3344" s="1" t="s">
        <v>234</v>
      </c>
      <c r="B3344" s="1" t="s">
        <v>13</v>
      </c>
      <c r="C3344" s="2">
        <v>43700</v>
      </c>
      <c r="D3344" s="1" t="s">
        <v>142</v>
      </c>
      <c r="E3344" s="1"/>
      <c r="F3344" s="1" t="s">
        <v>2283</v>
      </c>
      <c r="G3344" s="3">
        <v>919.94</v>
      </c>
      <c r="H3344" s="3"/>
      <c r="I3344" s="1" t="s">
        <v>83</v>
      </c>
      <c r="J3344" s="1" t="s">
        <v>176</v>
      </c>
      <c r="K3344" s="1" t="s">
        <v>12</v>
      </c>
      <c r="L3344" s="1" t="s">
        <v>347</v>
      </c>
    </row>
    <row r="3345" spans="1:12" x14ac:dyDescent="0.2">
      <c r="A3345" s="1" t="s">
        <v>234</v>
      </c>
      <c r="B3345" s="1" t="s">
        <v>13</v>
      </c>
      <c r="C3345" s="2">
        <v>43700</v>
      </c>
      <c r="D3345" s="1" t="s">
        <v>142</v>
      </c>
      <c r="E3345" s="1"/>
      <c r="F3345" s="1" t="s">
        <v>2270</v>
      </c>
      <c r="G3345" s="3">
        <v>367.39</v>
      </c>
      <c r="H3345" s="3"/>
      <c r="I3345" s="1" t="s">
        <v>120</v>
      </c>
      <c r="J3345" s="1" t="s">
        <v>171</v>
      </c>
      <c r="K3345" s="1" t="s">
        <v>84</v>
      </c>
      <c r="L3345" s="1" t="s">
        <v>241</v>
      </c>
    </row>
    <row r="3346" spans="1:12" x14ac:dyDescent="0.2">
      <c r="A3346" s="1" t="s">
        <v>234</v>
      </c>
      <c r="B3346" s="1" t="s">
        <v>13</v>
      </c>
      <c r="C3346" s="2">
        <v>43700</v>
      </c>
      <c r="D3346" s="1" t="s">
        <v>142</v>
      </c>
      <c r="E3346" s="1"/>
      <c r="F3346" s="1" t="s">
        <v>2261</v>
      </c>
      <c r="G3346" s="3">
        <v>98.64</v>
      </c>
      <c r="H3346" s="3"/>
      <c r="I3346" s="1" t="s">
        <v>83</v>
      </c>
      <c r="J3346" s="1" t="s">
        <v>279</v>
      </c>
      <c r="K3346" s="1" t="s">
        <v>12</v>
      </c>
      <c r="L3346" s="1" t="s">
        <v>73</v>
      </c>
    </row>
    <row r="3347" spans="1:12" x14ac:dyDescent="0.2">
      <c r="A3347" s="1" t="s">
        <v>234</v>
      </c>
      <c r="B3347" s="1" t="s">
        <v>13</v>
      </c>
      <c r="C3347" s="2">
        <v>43700</v>
      </c>
      <c r="D3347" s="1" t="s">
        <v>142</v>
      </c>
      <c r="E3347" s="1"/>
      <c r="F3347" s="1" t="s">
        <v>2284</v>
      </c>
      <c r="G3347" s="3">
        <v>1333.01</v>
      </c>
      <c r="H3347" s="3"/>
      <c r="I3347" s="1" t="s">
        <v>83</v>
      </c>
      <c r="J3347" s="1" t="s">
        <v>176</v>
      </c>
      <c r="K3347" s="1" t="s">
        <v>12</v>
      </c>
      <c r="L3347" s="1" t="s">
        <v>405</v>
      </c>
    </row>
    <row r="3348" spans="1:12" x14ac:dyDescent="0.2">
      <c r="A3348" s="1" t="s">
        <v>234</v>
      </c>
      <c r="B3348" s="1" t="s">
        <v>13</v>
      </c>
      <c r="C3348" s="2">
        <v>43700</v>
      </c>
      <c r="D3348" s="1" t="s">
        <v>142</v>
      </c>
      <c r="E3348" s="1"/>
      <c r="F3348" s="1" t="s">
        <v>2285</v>
      </c>
      <c r="G3348" s="3">
        <v>864.19</v>
      </c>
      <c r="H3348" s="3"/>
      <c r="I3348" s="1" t="s">
        <v>119</v>
      </c>
      <c r="J3348" s="1" t="s">
        <v>86</v>
      </c>
      <c r="K3348" s="1" t="s">
        <v>12</v>
      </c>
      <c r="L3348" s="1" t="s">
        <v>456</v>
      </c>
    </row>
    <row r="3349" spans="1:12" x14ac:dyDescent="0.2">
      <c r="A3349" s="1" t="s">
        <v>234</v>
      </c>
      <c r="B3349" s="1" t="s">
        <v>13</v>
      </c>
      <c r="C3349" s="2">
        <v>43700</v>
      </c>
      <c r="D3349" s="1" t="s">
        <v>142</v>
      </c>
      <c r="E3349" s="1"/>
      <c r="F3349" s="1" t="s">
        <v>2279</v>
      </c>
      <c r="G3349" s="3">
        <v>438.78</v>
      </c>
      <c r="H3349" s="3"/>
      <c r="I3349" s="1" t="s">
        <v>120</v>
      </c>
      <c r="J3349" s="1" t="s">
        <v>171</v>
      </c>
      <c r="K3349" s="1" t="s">
        <v>12</v>
      </c>
      <c r="L3349" s="1" t="s">
        <v>34</v>
      </c>
    </row>
    <row r="3350" spans="1:12" x14ac:dyDescent="0.2">
      <c r="A3350" s="1" t="s">
        <v>234</v>
      </c>
      <c r="B3350" s="1" t="s">
        <v>13</v>
      </c>
      <c r="C3350" s="2">
        <v>43700</v>
      </c>
      <c r="D3350" s="1" t="s">
        <v>142</v>
      </c>
      <c r="E3350" s="1"/>
      <c r="F3350" s="1" t="s">
        <v>2286</v>
      </c>
      <c r="G3350" s="3">
        <v>1331.46</v>
      </c>
      <c r="H3350" s="3"/>
      <c r="I3350" s="1" t="s">
        <v>119</v>
      </c>
      <c r="J3350" s="1" t="s">
        <v>86</v>
      </c>
      <c r="K3350" s="1" t="s">
        <v>12</v>
      </c>
      <c r="L3350" s="1" t="s">
        <v>31</v>
      </c>
    </row>
    <row r="3351" spans="1:12" x14ac:dyDescent="0.2">
      <c r="A3351" s="1" t="s">
        <v>234</v>
      </c>
      <c r="B3351" s="1" t="s">
        <v>13</v>
      </c>
      <c r="C3351" s="2">
        <v>43700</v>
      </c>
      <c r="D3351" s="1" t="s">
        <v>142</v>
      </c>
      <c r="E3351" s="1"/>
      <c r="F3351" s="1" t="s">
        <v>2287</v>
      </c>
      <c r="G3351" s="3">
        <v>533.84</v>
      </c>
      <c r="H3351" s="3"/>
      <c r="I3351" s="1" t="s">
        <v>83</v>
      </c>
      <c r="J3351" s="1" t="s">
        <v>175</v>
      </c>
      <c r="K3351" s="1" t="s">
        <v>12</v>
      </c>
      <c r="L3351" s="1" t="s">
        <v>36</v>
      </c>
    </row>
    <row r="3352" spans="1:12" x14ac:dyDescent="0.2">
      <c r="A3352" s="1" t="s">
        <v>234</v>
      </c>
      <c r="B3352" s="1" t="s">
        <v>13</v>
      </c>
      <c r="C3352" s="2">
        <v>43700</v>
      </c>
      <c r="D3352" s="1" t="s">
        <v>142</v>
      </c>
      <c r="E3352" s="1"/>
      <c r="F3352" s="1" t="s">
        <v>2287</v>
      </c>
      <c r="G3352" s="3">
        <v>266.92</v>
      </c>
      <c r="H3352" s="3"/>
      <c r="I3352" s="1" t="s">
        <v>83</v>
      </c>
      <c r="J3352" s="1" t="s">
        <v>243</v>
      </c>
      <c r="K3352" s="1" t="s">
        <v>12</v>
      </c>
      <c r="L3352" s="1" t="s">
        <v>36</v>
      </c>
    </row>
    <row r="3353" spans="1:12" x14ac:dyDescent="0.2">
      <c r="A3353" s="1" t="s">
        <v>234</v>
      </c>
      <c r="B3353" s="1" t="s">
        <v>13</v>
      </c>
      <c r="C3353" s="2">
        <v>43700</v>
      </c>
      <c r="D3353" s="1" t="s">
        <v>142</v>
      </c>
      <c r="E3353" s="1"/>
      <c r="F3353" s="1" t="s">
        <v>2287</v>
      </c>
      <c r="G3353" s="3">
        <v>667.3</v>
      </c>
      <c r="H3353" s="3"/>
      <c r="I3353" s="1" t="s">
        <v>83</v>
      </c>
      <c r="J3353" s="1" t="s">
        <v>176</v>
      </c>
      <c r="K3353" s="1" t="s">
        <v>12</v>
      </c>
      <c r="L3353" s="1" t="s">
        <v>36</v>
      </c>
    </row>
    <row r="3354" spans="1:12" x14ac:dyDescent="0.2">
      <c r="A3354" s="1" t="s">
        <v>234</v>
      </c>
      <c r="B3354" s="1" t="s">
        <v>13</v>
      </c>
      <c r="C3354" s="2">
        <v>43700</v>
      </c>
      <c r="D3354" s="1" t="s">
        <v>142</v>
      </c>
      <c r="E3354" s="1"/>
      <c r="F3354" s="1" t="s">
        <v>2288</v>
      </c>
      <c r="G3354" s="3">
        <v>1511.82</v>
      </c>
      <c r="H3354" s="3"/>
      <c r="I3354" s="1" t="s">
        <v>106</v>
      </c>
      <c r="J3354" s="1" t="s">
        <v>122</v>
      </c>
      <c r="K3354" s="1" t="s">
        <v>12</v>
      </c>
      <c r="L3354" s="1" t="s">
        <v>16</v>
      </c>
    </row>
    <row r="3355" spans="1:12" x14ac:dyDescent="0.2">
      <c r="A3355" s="1" t="s">
        <v>234</v>
      </c>
      <c r="B3355" s="1" t="s">
        <v>13</v>
      </c>
      <c r="C3355" s="2">
        <v>43700</v>
      </c>
      <c r="D3355" s="1" t="s">
        <v>142</v>
      </c>
      <c r="E3355" s="1"/>
      <c r="F3355" s="1" t="s">
        <v>2258</v>
      </c>
      <c r="G3355" s="3">
        <v>33</v>
      </c>
      <c r="H3355" s="3"/>
      <c r="I3355" s="1" t="s">
        <v>108</v>
      </c>
      <c r="J3355" s="1" t="s">
        <v>117</v>
      </c>
      <c r="K3355" s="1" t="s">
        <v>84</v>
      </c>
      <c r="L3355" s="1" t="s">
        <v>111</v>
      </c>
    </row>
    <row r="3356" spans="1:12" x14ac:dyDescent="0.2">
      <c r="A3356" s="1" t="s">
        <v>234</v>
      </c>
      <c r="B3356" s="1" t="s">
        <v>13</v>
      </c>
      <c r="C3356" s="2">
        <v>43700</v>
      </c>
      <c r="D3356" s="1" t="s">
        <v>142</v>
      </c>
      <c r="E3356" s="1"/>
      <c r="F3356" s="1" t="s">
        <v>2289</v>
      </c>
      <c r="G3356" s="3">
        <v>1488.68</v>
      </c>
      <c r="H3356" s="3"/>
      <c r="I3356" s="1" t="s">
        <v>83</v>
      </c>
      <c r="J3356" s="1" t="s">
        <v>176</v>
      </c>
      <c r="K3356" s="1" t="s">
        <v>12</v>
      </c>
      <c r="L3356" s="1" t="s">
        <v>14</v>
      </c>
    </row>
    <row r="3357" spans="1:12" x14ac:dyDescent="0.2">
      <c r="A3357" s="1" t="s">
        <v>234</v>
      </c>
      <c r="B3357" s="1" t="s">
        <v>13</v>
      </c>
      <c r="C3357" s="2">
        <v>43700</v>
      </c>
      <c r="D3357" s="1" t="s">
        <v>142</v>
      </c>
      <c r="E3357" s="1"/>
      <c r="F3357" s="1" t="s">
        <v>2287</v>
      </c>
      <c r="G3357" s="3">
        <v>533.85</v>
      </c>
      <c r="H3357" s="3"/>
      <c r="I3357" s="1" t="s">
        <v>83</v>
      </c>
      <c r="J3357" s="1" t="s">
        <v>174</v>
      </c>
      <c r="K3357" s="1" t="s">
        <v>12</v>
      </c>
      <c r="L3357" s="1" t="s">
        <v>36</v>
      </c>
    </row>
    <row r="3358" spans="1:12" x14ac:dyDescent="0.2">
      <c r="A3358" s="1" t="s">
        <v>234</v>
      </c>
      <c r="B3358" s="1" t="s">
        <v>13</v>
      </c>
      <c r="C3358" s="2">
        <v>43700</v>
      </c>
      <c r="D3358" s="1" t="s">
        <v>142</v>
      </c>
      <c r="E3358" s="1"/>
      <c r="F3358" s="1" t="s">
        <v>2266</v>
      </c>
      <c r="G3358" s="3">
        <v>416.42</v>
      </c>
      <c r="H3358" s="3"/>
      <c r="I3358" s="1" t="s">
        <v>83</v>
      </c>
      <c r="J3358" s="1" t="s">
        <v>175</v>
      </c>
      <c r="K3358" s="1" t="s">
        <v>84</v>
      </c>
      <c r="L3358" s="1" t="s">
        <v>63</v>
      </c>
    </row>
    <row r="3359" spans="1:12" x14ac:dyDescent="0.2">
      <c r="A3359" s="1" t="s">
        <v>234</v>
      </c>
      <c r="B3359" s="1" t="s">
        <v>13</v>
      </c>
      <c r="C3359" s="2">
        <v>43700</v>
      </c>
      <c r="D3359" s="1" t="s">
        <v>142</v>
      </c>
      <c r="E3359" s="1"/>
      <c r="F3359" s="1" t="s">
        <v>2290</v>
      </c>
      <c r="G3359" s="3">
        <v>105.77</v>
      </c>
      <c r="H3359" s="3"/>
      <c r="I3359" s="1" t="s">
        <v>85</v>
      </c>
      <c r="J3359" s="1" t="s">
        <v>125</v>
      </c>
      <c r="K3359" s="1" t="s">
        <v>84</v>
      </c>
      <c r="L3359" s="1" t="s">
        <v>2028</v>
      </c>
    </row>
    <row r="3360" spans="1:12" x14ac:dyDescent="0.2">
      <c r="A3360" s="1" t="s">
        <v>234</v>
      </c>
      <c r="B3360" s="1" t="s">
        <v>13</v>
      </c>
      <c r="C3360" s="2">
        <v>43700</v>
      </c>
      <c r="D3360" s="1" t="s">
        <v>142</v>
      </c>
      <c r="E3360" s="1"/>
      <c r="F3360" s="1" t="s">
        <v>2291</v>
      </c>
      <c r="G3360" s="3">
        <v>47.68</v>
      </c>
      <c r="H3360" s="3"/>
      <c r="I3360" s="1" t="s">
        <v>83</v>
      </c>
      <c r="J3360" s="1" t="s">
        <v>175</v>
      </c>
      <c r="K3360" s="1" t="s">
        <v>12</v>
      </c>
      <c r="L3360" s="1" t="s">
        <v>79</v>
      </c>
    </row>
    <row r="3361" spans="1:12" x14ac:dyDescent="0.2">
      <c r="A3361" s="1" t="s">
        <v>234</v>
      </c>
      <c r="B3361" s="1" t="s">
        <v>13</v>
      </c>
      <c r="C3361" s="2">
        <v>43700</v>
      </c>
      <c r="D3361" s="1" t="s">
        <v>142</v>
      </c>
      <c r="E3361" s="1"/>
      <c r="F3361" s="1" t="s">
        <v>2262</v>
      </c>
      <c r="G3361" s="3">
        <v>88.88</v>
      </c>
      <c r="H3361" s="3"/>
      <c r="I3361" s="1" t="s">
        <v>83</v>
      </c>
      <c r="J3361" s="1" t="s">
        <v>279</v>
      </c>
      <c r="K3361" s="1" t="s">
        <v>12</v>
      </c>
      <c r="L3361" s="1" t="s">
        <v>57</v>
      </c>
    </row>
    <row r="3362" spans="1:12" x14ac:dyDescent="0.2">
      <c r="A3362" s="1" t="s">
        <v>234</v>
      </c>
      <c r="B3362" s="1" t="s">
        <v>13</v>
      </c>
      <c r="C3362" s="2">
        <v>43700</v>
      </c>
      <c r="D3362" s="1" t="s">
        <v>142</v>
      </c>
      <c r="E3362" s="1"/>
      <c r="F3362" s="1" t="s">
        <v>2292</v>
      </c>
      <c r="G3362" s="3">
        <v>876.4</v>
      </c>
      <c r="H3362" s="3"/>
      <c r="I3362" s="1" t="s">
        <v>120</v>
      </c>
      <c r="J3362" s="1" t="s">
        <v>171</v>
      </c>
      <c r="K3362" s="1" t="s">
        <v>12</v>
      </c>
      <c r="L3362" s="1" t="s">
        <v>76</v>
      </c>
    </row>
    <row r="3363" spans="1:12" x14ac:dyDescent="0.2">
      <c r="A3363" s="1" t="s">
        <v>234</v>
      </c>
      <c r="B3363" s="1" t="s">
        <v>13</v>
      </c>
      <c r="C3363" s="2">
        <v>43700</v>
      </c>
      <c r="D3363" s="1" t="s">
        <v>142</v>
      </c>
      <c r="E3363" s="1"/>
      <c r="F3363" s="1" t="s">
        <v>2266</v>
      </c>
      <c r="G3363" s="3">
        <v>1211.54</v>
      </c>
      <c r="H3363" s="3"/>
      <c r="I3363" s="1" t="s">
        <v>119</v>
      </c>
      <c r="J3363" s="1" t="s">
        <v>86</v>
      </c>
      <c r="K3363" s="1" t="s">
        <v>84</v>
      </c>
      <c r="L3363" s="1" t="s">
        <v>63</v>
      </c>
    </row>
    <row r="3364" spans="1:12" x14ac:dyDescent="0.2">
      <c r="A3364" s="1" t="s">
        <v>234</v>
      </c>
      <c r="B3364" s="1" t="s">
        <v>13</v>
      </c>
      <c r="C3364" s="2">
        <v>43700</v>
      </c>
      <c r="D3364" s="1" t="s">
        <v>142</v>
      </c>
      <c r="E3364" s="1"/>
      <c r="F3364" s="1" t="s">
        <v>2293</v>
      </c>
      <c r="G3364" s="3">
        <v>1047.5999999999999</v>
      </c>
      <c r="H3364" s="3"/>
      <c r="I3364" s="1" t="s">
        <v>120</v>
      </c>
      <c r="J3364" s="1" t="s">
        <v>171</v>
      </c>
      <c r="K3364" s="1" t="s">
        <v>12</v>
      </c>
      <c r="L3364" s="1" t="s">
        <v>19</v>
      </c>
    </row>
    <row r="3365" spans="1:12" x14ac:dyDescent="0.2">
      <c r="A3365" s="1" t="s">
        <v>234</v>
      </c>
      <c r="B3365" s="1" t="s">
        <v>13</v>
      </c>
      <c r="C3365" s="2">
        <v>43700</v>
      </c>
      <c r="D3365" s="1" t="s">
        <v>142</v>
      </c>
      <c r="E3365" s="1"/>
      <c r="F3365" s="1" t="s">
        <v>2276</v>
      </c>
      <c r="G3365" s="3">
        <v>169.01</v>
      </c>
      <c r="H3365" s="3"/>
      <c r="I3365" s="1" t="s">
        <v>85</v>
      </c>
      <c r="J3365" s="1" t="s">
        <v>125</v>
      </c>
      <c r="K3365" s="1" t="s">
        <v>84</v>
      </c>
      <c r="L3365" s="1" t="s">
        <v>51</v>
      </c>
    </row>
    <row r="3366" spans="1:12" x14ac:dyDescent="0.2">
      <c r="A3366" s="1" t="s">
        <v>234</v>
      </c>
      <c r="B3366" s="1" t="s">
        <v>13</v>
      </c>
      <c r="C3366" s="2">
        <v>43700</v>
      </c>
      <c r="D3366" s="1" t="s">
        <v>142</v>
      </c>
      <c r="E3366" s="1"/>
      <c r="F3366" s="1" t="s">
        <v>2294</v>
      </c>
      <c r="G3366" s="3">
        <v>1057.78</v>
      </c>
      <c r="H3366" s="3"/>
      <c r="I3366" s="1" t="s">
        <v>83</v>
      </c>
      <c r="J3366" s="1" t="s">
        <v>176</v>
      </c>
      <c r="K3366" s="1" t="s">
        <v>12</v>
      </c>
      <c r="L3366" s="1" t="s">
        <v>345</v>
      </c>
    </row>
    <row r="3367" spans="1:12" x14ac:dyDescent="0.2">
      <c r="A3367" s="1" t="s">
        <v>234</v>
      </c>
      <c r="B3367" s="1" t="s">
        <v>13</v>
      </c>
      <c r="C3367" s="2">
        <v>43700</v>
      </c>
      <c r="D3367" s="1" t="s">
        <v>142</v>
      </c>
      <c r="E3367" s="1"/>
      <c r="F3367" s="1" t="s">
        <v>2295</v>
      </c>
      <c r="G3367" s="3">
        <v>1210.0899999999999</v>
      </c>
      <c r="H3367" s="3"/>
      <c r="I3367" s="1" t="s">
        <v>119</v>
      </c>
      <c r="J3367" s="1" t="s">
        <v>86</v>
      </c>
      <c r="K3367" s="1" t="s">
        <v>12</v>
      </c>
      <c r="L3367" s="1" t="s">
        <v>96</v>
      </c>
    </row>
    <row r="3368" spans="1:12" x14ac:dyDescent="0.2">
      <c r="A3368" s="1" t="s">
        <v>234</v>
      </c>
      <c r="B3368" s="1" t="s">
        <v>13</v>
      </c>
      <c r="C3368" s="2">
        <v>43700</v>
      </c>
      <c r="D3368" s="1" t="s">
        <v>142</v>
      </c>
      <c r="E3368" s="1"/>
      <c r="F3368" s="1" t="s">
        <v>2291</v>
      </c>
      <c r="G3368" s="3">
        <v>13.41</v>
      </c>
      <c r="H3368" s="3"/>
      <c r="I3368" s="1" t="s">
        <v>106</v>
      </c>
      <c r="J3368" s="1" t="s">
        <v>122</v>
      </c>
      <c r="K3368" s="1" t="s">
        <v>12</v>
      </c>
      <c r="L3368" s="1" t="s">
        <v>79</v>
      </c>
    </row>
    <row r="3369" spans="1:12" x14ac:dyDescent="0.2">
      <c r="A3369" s="1" t="s">
        <v>234</v>
      </c>
      <c r="B3369" s="1" t="s">
        <v>13</v>
      </c>
      <c r="C3369" s="2">
        <v>43700</v>
      </c>
      <c r="D3369" s="1" t="s">
        <v>142</v>
      </c>
      <c r="E3369" s="1"/>
      <c r="F3369" s="1" t="s">
        <v>2273</v>
      </c>
      <c r="G3369" s="3">
        <v>48.08</v>
      </c>
      <c r="H3369" s="3"/>
      <c r="I3369" s="1" t="s">
        <v>106</v>
      </c>
      <c r="J3369" s="1" t="s">
        <v>122</v>
      </c>
      <c r="K3369" s="1" t="s">
        <v>84</v>
      </c>
      <c r="L3369" s="1" t="s">
        <v>104</v>
      </c>
    </row>
    <row r="3370" spans="1:12" x14ac:dyDescent="0.2">
      <c r="A3370" s="1" t="s">
        <v>234</v>
      </c>
      <c r="B3370" s="1" t="s">
        <v>13</v>
      </c>
      <c r="C3370" s="2">
        <v>43700</v>
      </c>
      <c r="D3370" s="1" t="s">
        <v>142</v>
      </c>
      <c r="E3370" s="1"/>
      <c r="F3370" s="1" t="s">
        <v>2296</v>
      </c>
      <c r="G3370" s="3">
        <v>980.44</v>
      </c>
      <c r="H3370" s="3"/>
      <c r="I3370" s="1" t="s">
        <v>119</v>
      </c>
      <c r="J3370" s="1" t="s">
        <v>86</v>
      </c>
      <c r="K3370" s="1" t="s">
        <v>84</v>
      </c>
      <c r="L3370" s="1" t="s">
        <v>114</v>
      </c>
    </row>
    <row r="3371" spans="1:12" x14ac:dyDescent="0.2">
      <c r="A3371" s="1" t="s">
        <v>234</v>
      </c>
      <c r="B3371" s="1" t="s">
        <v>13</v>
      </c>
      <c r="C3371" s="2">
        <v>43700</v>
      </c>
      <c r="D3371" s="1" t="s">
        <v>142</v>
      </c>
      <c r="E3371" s="1"/>
      <c r="F3371" s="1" t="s">
        <v>2297</v>
      </c>
      <c r="G3371" s="3">
        <v>497.5</v>
      </c>
      <c r="H3371" s="3"/>
      <c r="I3371" s="1" t="s">
        <v>85</v>
      </c>
      <c r="J3371" s="1" t="s">
        <v>125</v>
      </c>
      <c r="K3371" s="1" t="s">
        <v>12</v>
      </c>
      <c r="L3371" s="1" t="s">
        <v>1362</v>
      </c>
    </row>
    <row r="3372" spans="1:12" x14ac:dyDescent="0.2">
      <c r="A3372" s="1" t="s">
        <v>234</v>
      </c>
      <c r="B3372" s="1" t="s">
        <v>13</v>
      </c>
      <c r="C3372" s="2">
        <v>43700</v>
      </c>
      <c r="D3372" s="1" t="s">
        <v>142</v>
      </c>
      <c r="E3372" s="1"/>
      <c r="F3372" s="1" t="s">
        <v>2261</v>
      </c>
      <c r="G3372" s="3">
        <v>197.29</v>
      </c>
      <c r="H3372" s="3"/>
      <c r="I3372" s="1" t="s">
        <v>83</v>
      </c>
      <c r="J3372" s="1" t="s">
        <v>243</v>
      </c>
      <c r="K3372" s="1" t="s">
        <v>12</v>
      </c>
      <c r="L3372" s="1" t="s">
        <v>73</v>
      </c>
    </row>
    <row r="3373" spans="1:12" x14ac:dyDescent="0.2">
      <c r="A3373" s="1" t="s">
        <v>234</v>
      </c>
      <c r="B3373" s="1" t="s">
        <v>13</v>
      </c>
      <c r="C3373" s="2">
        <v>43700</v>
      </c>
      <c r="D3373" s="1" t="s">
        <v>142</v>
      </c>
      <c r="E3373" s="1"/>
      <c r="F3373" s="1" t="s">
        <v>2290</v>
      </c>
      <c r="G3373" s="3">
        <v>133.27000000000001</v>
      </c>
      <c r="H3373" s="3"/>
      <c r="I3373" s="1" t="s">
        <v>83</v>
      </c>
      <c r="J3373" s="1" t="s">
        <v>176</v>
      </c>
      <c r="K3373" s="1" t="s">
        <v>84</v>
      </c>
      <c r="L3373" s="1" t="s">
        <v>2028</v>
      </c>
    </row>
    <row r="3374" spans="1:12" x14ac:dyDescent="0.2">
      <c r="A3374" s="1" t="s">
        <v>234</v>
      </c>
      <c r="B3374" s="1" t="s">
        <v>13</v>
      </c>
      <c r="C3374" s="2">
        <v>43700</v>
      </c>
      <c r="D3374" s="1" t="s">
        <v>142</v>
      </c>
      <c r="E3374" s="1"/>
      <c r="F3374" s="1" t="s">
        <v>2298</v>
      </c>
      <c r="G3374" s="3">
        <v>415.68</v>
      </c>
      <c r="H3374" s="3"/>
      <c r="I3374" s="1" t="s">
        <v>119</v>
      </c>
      <c r="J3374" s="1" t="s">
        <v>86</v>
      </c>
      <c r="K3374" s="1" t="s">
        <v>84</v>
      </c>
      <c r="L3374" s="1" t="s">
        <v>66</v>
      </c>
    </row>
    <row r="3375" spans="1:12" x14ac:dyDescent="0.2">
      <c r="A3375" s="1" t="s">
        <v>234</v>
      </c>
      <c r="B3375" s="1" t="s">
        <v>13</v>
      </c>
      <c r="C3375" s="2">
        <v>43700</v>
      </c>
      <c r="D3375" s="1" t="s">
        <v>142</v>
      </c>
      <c r="E3375" s="1"/>
      <c r="F3375" s="1" t="s">
        <v>2299</v>
      </c>
      <c r="G3375" s="3">
        <v>1460.61</v>
      </c>
      <c r="H3375" s="3"/>
      <c r="I3375" s="1" t="s">
        <v>106</v>
      </c>
      <c r="J3375" s="1" t="s">
        <v>122</v>
      </c>
      <c r="K3375" s="1" t="s">
        <v>12</v>
      </c>
      <c r="L3375" s="1" t="s">
        <v>21</v>
      </c>
    </row>
    <row r="3376" spans="1:12" x14ac:dyDescent="0.2">
      <c r="A3376" s="1" t="s">
        <v>234</v>
      </c>
      <c r="B3376" s="1" t="s">
        <v>13</v>
      </c>
      <c r="C3376" s="2">
        <v>43700</v>
      </c>
      <c r="D3376" s="1" t="s">
        <v>142</v>
      </c>
      <c r="E3376" s="1"/>
      <c r="F3376" s="1" t="s">
        <v>2261</v>
      </c>
      <c r="G3376" s="3">
        <v>1183.75</v>
      </c>
      <c r="H3376" s="3"/>
      <c r="I3376" s="1" t="s">
        <v>83</v>
      </c>
      <c r="J3376" s="1" t="s">
        <v>174</v>
      </c>
      <c r="K3376" s="1" t="s">
        <v>12</v>
      </c>
      <c r="L3376" s="1" t="s">
        <v>73</v>
      </c>
    </row>
    <row r="3377" spans="1:12" x14ac:dyDescent="0.2">
      <c r="A3377" s="1" t="s">
        <v>234</v>
      </c>
      <c r="B3377" s="1" t="s">
        <v>13</v>
      </c>
      <c r="C3377" s="2">
        <v>43700</v>
      </c>
      <c r="D3377" s="1" t="s">
        <v>142</v>
      </c>
      <c r="E3377" s="1"/>
      <c r="F3377" s="1" t="s">
        <v>2300</v>
      </c>
      <c r="G3377" s="3">
        <v>900.23</v>
      </c>
      <c r="H3377" s="3"/>
      <c r="I3377" s="1" t="s">
        <v>120</v>
      </c>
      <c r="J3377" s="1" t="s">
        <v>171</v>
      </c>
      <c r="K3377" s="1" t="s">
        <v>12</v>
      </c>
      <c r="L3377" s="1" t="s">
        <v>418</v>
      </c>
    </row>
    <row r="3378" spans="1:12" x14ac:dyDescent="0.2">
      <c r="A3378" s="1" t="s">
        <v>234</v>
      </c>
      <c r="B3378" s="1" t="s">
        <v>13</v>
      </c>
      <c r="C3378" s="2">
        <v>43700</v>
      </c>
      <c r="D3378" s="1" t="s">
        <v>142</v>
      </c>
      <c r="E3378" s="1"/>
      <c r="F3378" s="1" t="s">
        <v>2301</v>
      </c>
      <c r="G3378" s="3">
        <v>1201.6400000000001</v>
      </c>
      <c r="H3378" s="3"/>
      <c r="I3378" s="1" t="s">
        <v>119</v>
      </c>
      <c r="J3378" s="1" t="s">
        <v>86</v>
      </c>
      <c r="K3378" s="1" t="s">
        <v>12</v>
      </c>
      <c r="L3378" s="1" t="s">
        <v>52</v>
      </c>
    </row>
    <row r="3379" spans="1:12" x14ac:dyDescent="0.2">
      <c r="A3379" s="1" t="s">
        <v>234</v>
      </c>
      <c r="B3379" s="1" t="s">
        <v>13</v>
      </c>
      <c r="C3379" s="2">
        <v>43700</v>
      </c>
      <c r="D3379" s="1" t="s">
        <v>142</v>
      </c>
      <c r="E3379" s="1"/>
      <c r="F3379" s="1" t="s">
        <v>2302</v>
      </c>
      <c r="G3379" s="3">
        <v>1830.91</v>
      </c>
      <c r="H3379" s="3"/>
      <c r="I3379" s="1" t="s">
        <v>119</v>
      </c>
      <c r="J3379" s="1" t="s">
        <v>86</v>
      </c>
      <c r="K3379" s="1" t="s">
        <v>12</v>
      </c>
      <c r="L3379" s="1" t="s">
        <v>289</v>
      </c>
    </row>
    <row r="3380" spans="1:12" x14ac:dyDescent="0.2">
      <c r="A3380" s="1" t="s">
        <v>234</v>
      </c>
      <c r="B3380" s="1" t="s">
        <v>13</v>
      </c>
      <c r="C3380" s="2">
        <v>43700</v>
      </c>
      <c r="D3380" s="1" t="s">
        <v>142</v>
      </c>
      <c r="E3380" s="1"/>
      <c r="F3380" s="1" t="s">
        <v>2254</v>
      </c>
      <c r="G3380" s="3">
        <v>354.96</v>
      </c>
      <c r="H3380" s="3"/>
      <c r="I3380" s="1" t="s">
        <v>179</v>
      </c>
      <c r="J3380" s="1" t="s">
        <v>89</v>
      </c>
      <c r="K3380" s="1" t="s">
        <v>12</v>
      </c>
      <c r="L3380" s="1" t="s">
        <v>77</v>
      </c>
    </row>
    <row r="3381" spans="1:12" x14ac:dyDescent="0.2">
      <c r="A3381" s="1" t="s">
        <v>234</v>
      </c>
      <c r="B3381" s="1" t="s">
        <v>13</v>
      </c>
      <c r="C3381" s="2">
        <v>43700</v>
      </c>
      <c r="D3381" s="1" t="s">
        <v>142</v>
      </c>
      <c r="E3381" s="1"/>
      <c r="F3381" s="1" t="s">
        <v>2266</v>
      </c>
      <c r="G3381" s="3">
        <v>34.619999999999997</v>
      </c>
      <c r="H3381" s="3"/>
      <c r="I3381" s="1" t="s">
        <v>179</v>
      </c>
      <c r="J3381" s="1" t="s">
        <v>89</v>
      </c>
      <c r="K3381" s="1" t="s">
        <v>84</v>
      </c>
      <c r="L3381" s="1" t="s">
        <v>63</v>
      </c>
    </row>
    <row r="3382" spans="1:12" x14ac:dyDescent="0.2">
      <c r="A3382" s="1" t="s">
        <v>234</v>
      </c>
      <c r="B3382" s="1" t="s">
        <v>13</v>
      </c>
      <c r="C3382" s="2">
        <v>43700</v>
      </c>
      <c r="D3382" s="1" t="s">
        <v>142</v>
      </c>
      <c r="E3382" s="1"/>
      <c r="F3382" s="1" t="s">
        <v>2250</v>
      </c>
      <c r="G3382" s="3">
        <v>432.69</v>
      </c>
      <c r="H3382" s="3"/>
      <c r="I3382" s="1" t="s">
        <v>123</v>
      </c>
      <c r="J3382" s="1" t="s">
        <v>124</v>
      </c>
      <c r="K3382" s="1" t="s">
        <v>84</v>
      </c>
      <c r="L3382" s="1" t="s">
        <v>26</v>
      </c>
    </row>
    <row r="3383" spans="1:12" x14ac:dyDescent="0.2">
      <c r="A3383" s="1" t="s">
        <v>234</v>
      </c>
      <c r="B3383" s="1" t="s">
        <v>13</v>
      </c>
      <c r="C3383" s="2">
        <v>43700</v>
      </c>
      <c r="D3383" s="1" t="s">
        <v>142</v>
      </c>
      <c r="E3383" s="1"/>
      <c r="F3383" s="1" t="s">
        <v>2303</v>
      </c>
      <c r="G3383" s="3">
        <v>229.46</v>
      </c>
      <c r="H3383" s="3"/>
      <c r="I3383" s="1" t="s">
        <v>185</v>
      </c>
      <c r="J3383" s="1" t="s">
        <v>126</v>
      </c>
      <c r="K3383" s="1" t="s">
        <v>12</v>
      </c>
      <c r="L3383" s="1" t="s">
        <v>1592</v>
      </c>
    </row>
    <row r="3384" spans="1:12" x14ac:dyDescent="0.2">
      <c r="A3384" s="1" t="s">
        <v>234</v>
      </c>
      <c r="B3384" s="1" t="s">
        <v>13</v>
      </c>
      <c r="C3384" s="2">
        <v>43700</v>
      </c>
      <c r="D3384" s="1" t="s">
        <v>142</v>
      </c>
      <c r="E3384" s="1"/>
      <c r="F3384" s="1" t="s">
        <v>2304</v>
      </c>
      <c r="G3384" s="3">
        <v>208.58</v>
      </c>
      <c r="H3384" s="3"/>
      <c r="I3384" s="1" t="s">
        <v>185</v>
      </c>
      <c r="J3384" s="1" t="s">
        <v>126</v>
      </c>
      <c r="K3384" s="1" t="s">
        <v>12</v>
      </c>
      <c r="L3384" s="1" t="s">
        <v>311</v>
      </c>
    </row>
    <row r="3385" spans="1:12" x14ac:dyDescent="0.2">
      <c r="A3385" s="1" t="s">
        <v>234</v>
      </c>
      <c r="B3385" s="1" t="s">
        <v>13</v>
      </c>
      <c r="C3385" s="2">
        <v>43700</v>
      </c>
      <c r="D3385" s="1" t="s">
        <v>142</v>
      </c>
      <c r="E3385" s="1"/>
      <c r="F3385" s="1" t="s">
        <v>2305</v>
      </c>
      <c r="G3385" s="3">
        <v>138.69999999999999</v>
      </c>
      <c r="H3385" s="3"/>
      <c r="I3385" s="1" t="s">
        <v>83</v>
      </c>
      <c r="J3385" s="1" t="s">
        <v>176</v>
      </c>
      <c r="K3385" s="1" t="s">
        <v>84</v>
      </c>
      <c r="L3385" s="1" t="s">
        <v>409</v>
      </c>
    </row>
    <row r="3386" spans="1:12" x14ac:dyDescent="0.2">
      <c r="A3386" s="1" t="s">
        <v>234</v>
      </c>
      <c r="B3386" s="1" t="s">
        <v>13</v>
      </c>
      <c r="C3386" s="2">
        <v>43700</v>
      </c>
      <c r="D3386" s="1" t="s">
        <v>142</v>
      </c>
      <c r="E3386" s="1"/>
      <c r="F3386" s="1" t="s">
        <v>2306</v>
      </c>
      <c r="G3386" s="3">
        <v>144.44999999999999</v>
      </c>
      <c r="H3386" s="3"/>
      <c r="I3386" s="1" t="s">
        <v>83</v>
      </c>
      <c r="J3386" s="1" t="s">
        <v>301</v>
      </c>
      <c r="K3386" s="1" t="s">
        <v>12</v>
      </c>
      <c r="L3386" s="1" t="s">
        <v>99</v>
      </c>
    </row>
    <row r="3387" spans="1:12" x14ac:dyDescent="0.2">
      <c r="A3387" s="1" t="s">
        <v>234</v>
      </c>
      <c r="B3387" s="1" t="s">
        <v>13</v>
      </c>
      <c r="C3387" s="2">
        <v>43700</v>
      </c>
      <c r="D3387" s="1" t="s">
        <v>142</v>
      </c>
      <c r="E3387" s="1"/>
      <c r="F3387" s="1" t="s">
        <v>2307</v>
      </c>
      <c r="G3387" s="3">
        <v>1508.85</v>
      </c>
      <c r="H3387" s="3"/>
      <c r="I3387" s="1" t="s">
        <v>83</v>
      </c>
      <c r="J3387" s="1" t="s">
        <v>176</v>
      </c>
      <c r="K3387" s="1" t="s">
        <v>12</v>
      </c>
      <c r="L3387" s="1" t="s">
        <v>30</v>
      </c>
    </row>
    <row r="3388" spans="1:12" x14ac:dyDescent="0.2">
      <c r="A3388" s="1" t="s">
        <v>234</v>
      </c>
      <c r="B3388" s="1" t="s">
        <v>13</v>
      </c>
      <c r="C3388" s="2">
        <v>43700</v>
      </c>
      <c r="D3388" s="1" t="s">
        <v>142</v>
      </c>
      <c r="E3388" s="1"/>
      <c r="F3388" s="1" t="s">
        <v>2308</v>
      </c>
      <c r="G3388" s="3">
        <v>2184.14</v>
      </c>
      <c r="H3388" s="3"/>
      <c r="I3388" s="1" t="s">
        <v>83</v>
      </c>
      <c r="J3388" s="1" t="s">
        <v>176</v>
      </c>
      <c r="K3388" s="1" t="s">
        <v>12</v>
      </c>
      <c r="L3388" s="1" t="s">
        <v>47</v>
      </c>
    </row>
    <row r="3389" spans="1:12" x14ac:dyDescent="0.2">
      <c r="A3389" s="1" t="s">
        <v>234</v>
      </c>
      <c r="B3389" s="1" t="s">
        <v>13</v>
      </c>
      <c r="C3389" s="2">
        <v>43700</v>
      </c>
      <c r="D3389" s="1" t="s">
        <v>142</v>
      </c>
      <c r="E3389" s="1"/>
      <c r="F3389" s="1" t="s">
        <v>2257</v>
      </c>
      <c r="G3389" s="3">
        <v>1293.98</v>
      </c>
      <c r="H3389" s="3"/>
      <c r="I3389" s="1" t="s">
        <v>83</v>
      </c>
      <c r="J3389" s="1" t="s">
        <v>176</v>
      </c>
      <c r="K3389" s="1" t="s">
        <v>84</v>
      </c>
      <c r="L3389" s="1" t="s">
        <v>306</v>
      </c>
    </row>
    <row r="3390" spans="1:12" x14ac:dyDescent="0.2">
      <c r="A3390" s="1" t="s">
        <v>234</v>
      </c>
      <c r="B3390" s="1" t="s">
        <v>13</v>
      </c>
      <c r="C3390" s="2">
        <v>43700</v>
      </c>
      <c r="D3390" s="1" t="s">
        <v>142</v>
      </c>
      <c r="E3390" s="1"/>
      <c r="F3390" s="1" t="s">
        <v>2309</v>
      </c>
      <c r="G3390" s="3">
        <v>1018.5</v>
      </c>
      <c r="H3390" s="3"/>
      <c r="I3390" s="1" t="s">
        <v>179</v>
      </c>
      <c r="J3390" s="1" t="s">
        <v>89</v>
      </c>
      <c r="K3390" s="1" t="s">
        <v>12</v>
      </c>
      <c r="L3390" s="1" t="s">
        <v>483</v>
      </c>
    </row>
    <row r="3391" spans="1:12" x14ac:dyDescent="0.2">
      <c r="A3391" s="1" t="s">
        <v>234</v>
      </c>
      <c r="B3391" s="1" t="s">
        <v>13</v>
      </c>
      <c r="C3391" s="2">
        <v>43700</v>
      </c>
      <c r="D3391" s="1" t="s">
        <v>142</v>
      </c>
      <c r="E3391" s="1"/>
      <c r="F3391" s="1" t="s">
        <v>2270</v>
      </c>
      <c r="G3391" s="3">
        <v>202.43</v>
      </c>
      <c r="H3391" s="3"/>
      <c r="I3391" s="1" t="s">
        <v>123</v>
      </c>
      <c r="J3391" s="1" t="s">
        <v>124</v>
      </c>
      <c r="K3391" s="1" t="s">
        <v>84</v>
      </c>
      <c r="L3391" s="1" t="s">
        <v>241</v>
      </c>
    </row>
    <row r="3392" spans="1:12" x14ac:dyDescent="0.2">
      <c r="A3392" s="1" t="s">
        <v>234</v>
      </c>
      <c r="B3392" s="1" t="s">
        <v>13</v>
      </c>
      <c r="C3392" s="2">
        <v>43700</v>
      </c>
      <c r="D3392" s="1" t="s">
        <v>142</v>
      </c>
      <c r="E3392" s="1"/>
      <c r="F3392" s="1" t="s">
        <v>2306</v>
      </c>
      <c r="G3392" s="3">
        <v>818.57</v>
      </c>
      <c r="H3392" s="3"/>
      <c r="I3392" s="1" t="s">
        <v>83</v>
      </c>
      <c r="J3392" s="1" t="s">
        <v>176</v>
      </c>
      <c r="K3392" s="1" t="s">
        <v>12</v>
      </c>
      <c r="L3392" s="1" t="s">
        <v>99</v>
      </c>
    </row>
    <row r="3393" spans="1:12" x14ac:dyDescent="0.2">
      <c r="A3393" s="1" t="s">
        <v>234</v>
      </c>
      <c r="B3393" s="1" t="s">
        <v>13</v>
      </c>
      <c r="C3393" s="2">
        <v>43700</v>
      </c>
      <c r="D3393" s="1" t="s">
        <v>142</v>
      </c>
      <c r="E3393" s="1"/>
      <c r="F3393" s="1" t="s">
        <v>2310</v>
      </c>
      <c r="G3393" s="3">
        <v>1338.66</v>
      </c>
      <c r="H3393" s="3"/>
      <c r="I3393" s="1" t="s">
        <v>119</v>
      </c>
      <c r="J3393" s="1" t="s">
        <v>86</v>
      </c>
      <c r="K3393" s="1" t="s">
        <v>12</v>
      </c>
      <c r="L3393" s="1" t="s">
        <v>32</v>
      </c>
    </row>
    <row r="3394" spans="1:12" x14ac:dyDescent="0.2">
      <c r="A3394" s="1" t="s">
        <v>234</v>
      </c>
      <c r="B3394" s="1" t="s">
        <v>13</v>
      </c>
      <c r="C3394" s="2">
        <v>43700</v>
      </c>
      <c r="D3394" s="1" t="s">
        <v>142</v>
      </c>
      <c r="E3394" s="1"/>
      <c r="F3394" s="1" t="s">
        <v>2291</v>
      </c>
      <c r="G3394" s="3">
        <v>30.48</v>
      </c>
      <c r="H3394" s="3"/>
      <c r="I3394" s="1" t="s">
        <v>185</v>
      </c>
      <c r="J3394" s="1" t="s">
        <v>126</v>
      </c>
      <c r="K3394" s="1" t="s">
        <v>12</v>
      </c>
      <c r="L3394" s="1" t="s">
        <v>79</v>
      </c>
    </row>
    <row r="3395" spans="1:12" x14ac:dyDescent="0.2">
      <c r="A3395" s="1" t="s">
        <v>234</v>
      </c>
      <c r="B3395" s="1" t="s">
        <v>13</v>
      </c>
      <c r="C3395" s="2">
        <v>43700</v>
      </c>
      <c r="D3395" s="1" t="s">
        <v>142</v>
      </c>
      <c r="E3395" s="1"/>
      <c r="F3395" s="1" t="s">
        <v>2252</v>
      </c>
      <c r="G3395" s="3">
        <v>330.83</v>
      </c>
      <c r="H3395" s="3"/>
      <c r="I3395" s="1" t="s">
        <v>185</v>
      </c>
      <c r="J3395" s="1" t="s">
        <v>126</v>
      </c>
      <c r="K3395" s="1" t="s">
        <v>12</v>
      </c>
      <c r="L3395" s="1" t="s">
        <v>92</v>
      </c>
    </row>
    <row r="3396" spans="1:12" x14ac:dyDescent="0.2">
      <c r="A3396" s="1" t="s">
        <v>234</v>
      </c>
      <c r="B3396" s="1" t="s">
        <v>13</v>
      </c>
      <c r="C3396" s="2">
        <v>43700</v>
      </c>
      <c r="D3396" s="1" t="s">
        <v>142</v>
      </c>
      <c r="E3396" s="1"/>
      <c r="F3396" s="1" t="s">
        <v>2311</v>
      </c>
      <c r="G3396" s="3">
        <v>1107.3699999999999</v>
      </c>
      <c r="H3396" s="3"/>
      <c r="I3396" s="1" t="s">
        <v>179</v>
      </c>
      <c r="J3396" s="1" t="s">
        <v>89</v>
      </c>
      <c r="K3396" s="1" t="s">
        <v>12</v>
      </c>
      <c r="L3396" s="1" t="s">
        <v>28</v>
      </c>
    </row>
    <row r="3397" spans="1:12" x14ac:dyDescent="0.2">
      <c r="A3397" s="1" t="s">
        <v>234</v>
      </c>
      <c r="B3397" s="1" t="s">
        <v>13</v>
      </c>
      <c r="C3397" s="2">
        <v>43700</v>
      </c>
      <c r="D3397" s="1" t="s">
        <v>142</v>
      </c>
      <c r="E3397" s="1"/>
      <c r="F3397" s="1" t="s">
        <v>2255</v>
      </c>
      <c r="G3397" s="3">
        <v>75</v>
      </c>
      <c r="H3397" s="3"/>
      <c r="I3397" s="1" t="s">
        <v>123</v>
      </c>
      <c r="J3397" s="1" t="s">
        <v>124</v>
      </c>
      <c r="K3397" s="1" t="s">
        <v>84</v>
      </c>
      <c r="L3397" s="1" t="s">
        <v>29</v>
      </c>
    </row>
    <row r="3398" spans="1:12" x14ac:dyDescent="0.2">
      <c r="A3398" s="1" t="s">
        <v>234</v>
      </c>
      <c r="B3398" s="1" t="s">
        <v>13</v>
      </c>
      <c r="C3398" s="2">
        <v>43700</v>
      </c>
      <c r="D3398" s="1" t="s">
        <v>142</v>
      </c>
      <c r="E3398" s="1"/>
      <c r="F3398" s="1" t="s">
        <v>2270</v>
      </c>
      <c r="G3398" s="3">
        <v>121.83</v>
      </c>
      <c r="H3398" s="3"/>
      <c r="I3398" s="1" t="s">
        <v>185</v>
      </c>
      <c r="J3398" s="1" t="s">
        <v>126</v>
      </c>
      <c r="K3398" s="1" t="s">
        <v>84</v>
      </c>
      <c r="L3398" s="1" t="s">
        <v>241</v>
      </c>
    </row>
    <row r="3399" spans="1:12" x14ac:dyDescent="0.2">
      <c r="A3399" s="1" t="s">
        <v>234</v>
      </c>
      <c r="B3399" s="1" t="s">
        <v>13</v>
      </c>
      <c r="C3399" s="2">
        <v>43700</v>
      </c>
      <c r="D3399" s="1" t="s">
        <v>142</v>
      </c>
      <c r="E3399" s="1"/>
      <c r="F3399" s="1" t="s">
        <v>2312</v>
      </c>
      <c r="G3399" s="3">
        <v>1429.1</v>
      </c>
      <c r="H3399" s="3"/>
      <c r="I3399" s="1" t="s">
        <v>106</v>
      </c>
      <c r="J3399" s="1" t="s">
        <v>121</v>
      </c>
      <c r="K3399" s="1" t="s">
        <v>12</v>
      </c>
      <c r="L3399" s="1" t="s">
        <v>23</v>
      </c>
    </row>
    <row r="3400" spans="1:12" x14ac:dyDescent="0.2">
      <c r="A3400" s="1" t="s">
        <v>234</v>
      </c>
      <c r="B3400" s="1" t="s">
        <v>13</v>
      </c>
      <c r="C3400" s="2">
        <v>43700</v>
      </c>
      <c r="D3400" s="1" t="s">
        <v>142</v>
      </c>
      <c r="E3400" s="1"/>
      <c r="F3400" s="1" t="s">
        <v>2270</v>
      </c>
      <c r="G3400" s="3">
        <v>2091.83</v>
      </c>
      <c r="H3400" s="3"/>
      <c r="I3400" s="1" t="s">
        <v>87</v>
      </c>
      <c r="J3400" s="1" t="s">
        <v>116</v>
      </c>
      <c r="K3400" s="1" t="s">
        <v>84</v>
      </c>
      <c r="L3400" s="1" t="s">
        <v>241</v>
      </c>
    </row>
    <row r="3401" spans="1:12" x14ac:dyDescent="0.2">
      <c r="A3401" s="1" t="s">
        <v>234</v>
      </c>
      <c r="B3401" s="1" t="s">
        <v>13</v>
      </c>
      <c r="C3401" s="2">
        <v>43700</v>
      </c>
      <c r="D3401" s="1" t="s">
        <v>142</v>
      </c>
      <c r="E3401" s="1"/>
      <c r="F3401" s="1" t="s">
        <v>2296</v>
      </c>
      <c r="G3401" s="3">
        <v>1062.1400000000001</v>
      </c>
      <c r="H3401" s="3"/>
      <c r="I3401" s="1" t="s">
        <v>83</v>
      </c>
      <c r="J3401" s="1" t="s">
        <v>175</v>
      </c>
      <c r="K3401" s="1" t="s">
        <v>84</v>
      </c>
      <c r="L3401" s="1" t="s">
        <v>114</v>
      </c>
    </row>
    <row r="3402" spans="1:12" x14ac:dyDescent="0.2">
      <c r="A3402" s="1" t="s">
        <v>234</v>
      </c>
      <c r="B3402" s="1" t="s">
        <v>13</v>
      </c>
      <c r="C3402" s="2">
        <v>43700</v>
      </c>
      <c r="D3402" s="1" t="s">
        <v>142</v>
      </c>
      <c r="E3402" s="1"/>
      <c r="F3402" s="1" t="s">
        <v>2266</v>
      </c>
      <c r="G3402" s="3">
        <v>442.46</v>
      </c>
      <c r="H3402" s="3"/>
      <c r="I3402" s="1" t="s">
        <v>87</v>
      </c>
      <c r="J3402" s="1" t="s">
        <v>116</v>
      </c>
      <c r="K3402" s="1" t="s">
        <v>84</v>
      </c>
      <c r="L3402" s="1" t="s">
        <v>63</v>
      </c>
    </row>
    <row r="3403" spans="1:12" x14ac:dyDescent="0.2">
      <c r="A3403" s="1" t="s">
        <v>234</v>
      </c>
      <c r="B3403" s="1" t="s">
        <v>13</v>
      </c>
      <c r="C3403" s="2">
        <v>43700</v>
      </c>
      <c r="D3403" s="1" t="s">
        <v>142</v>
      </c>
      <c r="E3403" s="1"/>
      <c r="F3403" s="1" t="s">
        <v>2313</v>
      </c>
      <c r="G3403" s="3">
        <v>903.63</v>
      </c>
      <c r="H3403" s="3"/>
      <c r="I3403" s="1" t="s">
        <v>83</v>
      </c>
      <c r="J3403" s="1" t="s">
        <v>176</v>
      </c>
      <c r="K3403" s="1" t="s">
        <v>12</v>
      </c>
      <c r="L3403" s="1" t="s">
        <v>462</v>
      </c>
    </row>
    <row r="3404" spans="1:12" x14ac:dyDescent="0.2">
      <c r="A3404" s="1" t="s">
        <v>234</v>
      </c>
      <c r="B3404" s="1" t="s">
        <v>13</v>
      </c>
      <c r="C3404" s="2">
        <v>43700</v>
      </c>
      <c r="D3404" s="1" t="s">
        <v>142</v>
      </c>
      <c r="E3404" s="1"/>
      <c r="F3404" s="1" t="s">
        <v>2276</v>
      </c>
      <c r="G3404" s="3">
        <v>84.5</v>
      </c>
      <c r="H3404" s="3"/>
      <c r="I3404" s="1" t="s">
        <v>123</v>
      </c>
      <c r="J3404" s="1" t="s">
        <v>124</v>
      </c>
      <c r="K3404" s="1" t="s">
        <v>84</v>
      </c>
      <c r="L3404" s="1" t="s">
        <v>51</v>
      </c>
    </row>
    <row r="3405" spans="1:12" x14ac:dyDescent="0.2">
      <c r="A3405" s="1" t="s">
        <v>234</v>
      </c>
      <c r="B3405" s="1" t="s">
        <v>13</v>
      </c>
      <c r="C3405" s="2">
        <v>43700</v>
      </c>
      <c r="D3405" s="1" t="s">
        <v>142</v>
      </c>
      <c r="E3405" s="1"/>
      <c r="F3405" s="1" t="s">
        <v>2256</v>
      </c>
      <c r="G3405" s="3">
        <v>121.6</v>
      </c>
      <c r="H3405" s="3"/>
      <c r="I3405" s="1" t="s">
        <v>87</v>
      </c>
      <c r="J3405" s="1" t="s">
        <v>116</v>
      </c>
      <c r="K3405" s="1" t="s">
        <v>12</v>
      </c>
      <c r="L3405" s="1" t="s">
        <v>1047</v>
      </c>
    </row>
    <row r="3406" spans="1:12" x14ac:dyDescent="0.2">
      <c r="A3406" s="1" t="s">
        <v>234</v>
      </c>
      <c r="B3406" s="1" t="s">
        <v>13</v>
      </c>
      <c r="C3406" s="2">
        <v>43700</v>
      </c>
      <c r="D3406" s="1" t="s">
        <v>142</v>
      </c>
      <c r="E3406" s="1"/>
      <c r="F3406" s="1" t="s">
        <v>2314</v>
      </c>
      <c r="G3406" s="3">
        <v>2294.87</v>
      </c>
      <c r="H3406" s="3"/>
      <c r="I3406" s="1" t="s">
        <v>119</v>
      </c>
      <c r="J3406" s="1" t="s">
        <v>86</v>
      </c>
      <c r="K3406" s="1" t="s">
        <v>12</v>
      </c>
      <c r="L3406" s="1" t="s">
        <v>433</v>
      </c>
    </row>
    <row r="3407" spans="1:12" x14ac:dyDescent="0.2">
      <c r="A3407" s="1" t="s">
        <v>234</v>
      </c>
      <c r="B3407" s="1" t="s">
        <v>13</v>
      </c>
      <c r="C3407" s="2">
        <v>43700</v>
      </c>
      <c r="D3407" s="1" t="s">
        <v>142</v>
      </c>
      <c r="E3407" s="1"/>
      <c r="F3407" s="1" t="s">
        <v>2315</v>
      </c>
      <c r="G3407" s="3">
        <v>280.19</v>
      </c>
      <c r="H3407" s="3"/>
      <c r="I3407" s="1" t="s">
        <v>83</v>
      </c>
      <c r="J3407" s="1" t="s">
        <v>391</v>
      </c>
      <c r="K3407" s="1" t="s">
        <v>12</v>
      </c>
      <c r="L3407" s="1" t="s">
        <v>17</v>
      </c>
    </row>
    <row r="3408" spans="1:12" x14ac:dyDescent="0.2">
      <c r="A3408" s="1" t="s">
        <v>234</v>
      </c>
      <c r="B3408" s="1" t="s">
        <v>13</v>
      </c>
      <c r="C3408" s="2">
        <v>43700</v>
      </c>
      <c r="D3408" s="1" t="s">
        <v>142</v>
      </c>
      <c r="E3408" s="1"/>
      <c r="F3408" s="1" t="s">
        <v>2260</v>
      </c>
      <c r="G3408" s="3">
        <v>793.31</v>
      </c>
      <c r="H3408" s="3"/>
      <c r="I3408" s="1" t="s">
        <v>120</v>
      </c>
      <c r="J3408" s="1" t="s">
        <v>171</v>
      </c>
      <c r="K3408" s="1" t="s">
        <v>12</v>
      </c>
      <c r="L3408" s="1" t="s">
        <v>110</v>
      </c>
    </row>
    <row r="3409" spans="1:12" x14ac:dyDescent="0.2">
      <c r="A3409" s="1" t="s">
        <v>234</v>
      </c>
      <c r="B3409" s="1" t="s">
        <v>13</v>
      </c>
      <c r="C3409" s="2">
        <v>43700</v>
      </c>
      <c r="D3409" s="1" t="s">
        <v>142</v>
      </c>
      <c r="E3409" s="1"/>
      <c r="F3409" s="1" t="s">
        <v>2316</v>
      </c>
      <c r="G3409" s="3">
        <v>1102.3900000000001</v>
      </c>
      <c r="H3409" s="3"/>
      <c r="I3409" s="1" t="s">
        <v>119</v>
      </c>
      <c r="J3409" s="1" t="s">
        <v>86</v>
      </c>
      <c r="K3409" s="1" t="s">
        <v>12</v>
      </c>
      <c r="L3409" s="1" t="s">
        <v>1909</v>
      </c>
    </row>
    <row r="3410" spans="1:12" x14ac:dyDescent="0.2">
      <c r="A3410" s="1" t="s">
        <v>234</v>
      </c>
      <c r="B3410" s="1" t="s">
        <v>13</v>
      </c>
      <c r="C3410" s="2">
        <v>43700</v>
      </c>
      <c r="D3410" s="1" t="s">
        <v>142</v>
      </c>
      <c r="E3410" s="1"/>
      <c r="F3410" s="1" t="s">
        <v>2287</v>
      </c>
      <c r="G3410" s="3">
        <v>667.3</v>
      </c>
      <c r="H3410" s="3"/>
      <c r="I3410" s="1" t="s">
        <v>83</v>
      </c>
      <c r="J3410" s="1" t="s">
        <v>301</v>
      </c>
      <c r="K3410" s="1" t="s">
        <v>12</v>
      </c>
      <c r="L3410" s="1" t="s">
        <v>36</v>
      </c>
    </row>
    <row r="3411" spans="1:12" x14ac:dyDescent="0.2">
      <c r="A3411" s="1" t="s">
        <v>234</v>
      </c>
      <c r="B3411" s="1" t="s">
        <v>13</v>
      </c>
      <c r="C3411" s="2">
        <v>43700</v>
      </c>
      <c r="D3411" s="1" t="s">
        <v>142</v>
      </c>
      <c r="E3411" s="1"/>
      <c r="F3411" s="1" t="s">
        <v>2317</v>
      </c>
      <c r="G3411" s="3">
        <v>1133.94</v>
      </c>
      <c r="H3411" s="3"/>
      <c r="I3411" s="1" t="s">
        <v>83</v>
      </c>
      <c r="J3411" s="1" t="s">
        <v>176</v>
      </c>
      <c r="K3411" s="1" t="s">
        <v>12</v>
      </c>
      <c r="L3411" s="1" t="s">
        <v>421</v>
      </c>
    </row>
    <row r="3412" spans="1:12" x14ac:dyDescent="0.2">
      <c r="A3412" s="1" t="s">
        <v>234</v>
      </c>
      <c r="B3412" s="1" t="s">
        <v>13</v>
      </c>
      <c r="C3412" s="2">
        <v>43700</v>
      </c>
      <c r="D3412" s="1" t="s">
        <v>142</v>
      </c>
      <c r="E3412" s="1"/>
      <c r="F3412" s="1" t="s">
        <v>2318</v>
      </c>
      <c r="G3412" s="3">
        <v>422.26</v>
      </c>
      <c r="H3412" s="3"/>
      <c r="I3412" s="1" t="s">
        <v>185</v>
      </c>
      <c r="J3412" s="1" t="s">
        <v>126</v>
      </c>
      <c r="K3412" s="1" t="s">
        <v>12</v>
      </c>
      <c r="L3412" s="1" t="s">
        <v>261</v>
      </c>
    </row>
    <row r="3413" spans="1:12" x14ac:dyDescent="0.2">
      <c r="A3413" s="1" t="s">
        <v>234</v>
      </c>
      <c r="B3413" s="1" t="s">
        <v>13</v>
      </c>
      <c r="C3413" s="2">
        <v>43700</v>
      </c>
      <c r="D3413" s="1" t="s">
        <v>142</v>
      </c>
      <c r="E3413" s="1"/>
      <c r="F3413" s="1" t="s">
        <v>2258</v>
      </c>
      <c r="G3413" s="3">
        <v>1038.46</v>
      </c>
      <c r="H3413" s="3"/>
      <c r="I3413" s="1" t="s">
        <v>119</v>
      </c>
      <c r="J3413" s="1" t="s">
        <v>86</v>
      </c>
      <c r="K3413" s="1" t="s">
        <v>84</v>
      </c>
      <c r="L3413" s="1" t="s">
        <v>111</v>
      </c>
    </row>
    <row r="3414" spans="1:12" x14ac:dyDescent="0.2">
      <c r="A3414" s="1" t="s">
        <v>234</v>
      </c>
      <c r="B3414" s="1" t="s">
        <v>13</v>
      </c>
      <c r="C3414" s="2">
        <v>43700</v>
      </c>
      <c r="D3414" s="1" t="s">
        <v>142</v>
      </c>
      <c r="E3414" s="1"/>
      <c r="F3414" s="1" t="s">
        <v>2257</v>
      </c>
      <c r="G3414" s="3">
        <v>40.56</v>
      </c>
      <c r="H3414" s="3"/>
      <c r="I3414" s="1" t="s">
        <v>179</v>
      </c>
      <c r="J3414" s="1" t="s">
        <v>89</v>
      </c>
      <c r="K3414" s="1" t="s">
        <v>84</v>
      </c>
      <c r="L3414" s="1" t="s">
        <v>306</v>
      </c>
    </row>
    <row r="3415" spans="1:12" x14ac:dyDescent="0.2">
      <c r="A3415" s="1" t="s">
        <v>234</v>
      </c>
      <c r="B3415" s="1" t="s">
        <v>13</v>
      </c>
      <c r="C3415" s="2">
        <v>43700</v>
      </c>
      <c r="D3415" s="1" t="s">
        <v>142</v>
      </c>
      <c r="E3415" s="1"/>
      <c r="F3415" s="1" t="s">
        <v>2311</v>
      </c>
      <c r="G3415" s="3">
        <v>259.75</v>
      </c>
      <c r="H3415" s="3"/>
      <c r="I3415" s="1" t="s">
        <v>87</v>
      </c>
      <c r="J3415" s="1" t="s">
        <v>253</v>
      </c>
      <c r="K3415" s="1" t="s">
        <v>12</v>
      </c>
      <c r="L3415" s="1" t="s">
        <v>28</v>
      </c>
    </row>
    <row r="3416" spans="1:12" x14ac:dyDescent="0.2">
      <c r="A3416" s="1" t="s">
        <v>234</v>
      </c>
      <c r="B3416" s="1" t="s">
        <v>13</v>
      </c>
      <c r="C3416" s="2">
        <v>43700</v>
      </c>
      <c r="D3416" s="1" t="s">
        <v>142</v>
      </c>
      <c r="E3416" s="1"/>
      <c r="F3416" s="1" t="s">
        <v>2319</v>
      </c>
      <c r="G3416" s="3">
        <v>1807.71</v>
      </c>
      <c r="H3416" s="3"/>
      <c r="I3416" s="1" t="s">
        <v>119</v>
      </c>
      <c r="J3416" s="1" t="s">
        <v>86</v>
      </c>
      <c r="K3416" s="1" t="s">
        <v>12</v>
      </c>
      <c r="L3416" s="1" t="s">
        <v>397</v>
      </c>
    </row>
    <row r="3417" spans="1:12" x14ac:dyDescent="0.2">
      <c r="A3417" s="1" t="s">
        <v>234</v>
      </c>
      <c r="B3417" s="1" t="s">
        <v>13</v>
      </c>
      <c r="C3417" s="2">
        <v>43700</v>
      </c>
      <c r="D3417" s="1" t="s">
        <v>142</v>
      </c>
      <c r="E3417" s="1"/>
      <c r="F3417" s="1" t="s">
        <v>2320</v>
      </c>
      <c r="G3417" s="3">
        <v>1078.54</v>
      </c>
      <c r="H3417" s="3"/>
      <c r="I3417" s="1" t="s">
        <v>119</v>
      </c>
      <c r="J3417" s="1" t="s">
        <v>86</v>
      </c>
      <c r="K3417" s="1" t="s">
        <v>12</v>
      </c>
      <c r="L3417" s="1" t="s">
        <v>451</v>
      </c>
    </row>
    <row r="3418" spans="1:12" x14ac:dyDescent="0.2">
      <c r="A3418" s="1" t="s">
        <v>234</v>
      </c>
      <c r="B3418" s="1" t="s">
        <v>13</v>
      </c>
      <c r="C3418" s="2">
        <v>43700</v>
      </c>
      <c r="D3418" s="1" t="s">
        <v>142</v>
      </c>
      <c r="E3418" s="1"/>
      <c r="F3418" s="1" t="s">
        <v>2258</v>
      </c>
      <c r="G3418" s="3">
        <v>69.23</v>
      </c>
      <c r="H3418" s="3"/>
      <c r="I3418" s="1" t="s">
        <v>119</v>
      </c>
      <c r="J3418" s="1" t="s">
        <v>178</v>
      </c>
      <c r="K3418" s="1" t="s">
        <v>84</v>
      </c>
      <c r="L3418" s="1" t="s">
        <v>111</v>
      </c>
    </row>
    <row r="3419" spans="1:12" x14ac:dyDescent="0.2">
      <c r="A3419" s="1" t="s">
        <v>234</v>
      </c>
      <c r="B3419" s="1" t="s">
        <v>13</v>
      </c>
      <c r="C3419" s="2">
        <v>43700</v>
      </c>
      <c r="D3419" s="1" t="s">
        <v>142</v>
      </c>
      <c r="E3419" s="1"/>
      <c r="F3419" s="1" t="s">
        <v>2291</v>
      </c>
      <c r="G3419" s="3">
        <v>50.8</v>
      </c>
      <c r="H3419" s="3"/>
      <c r="I3419" s="1" t="s">
        <v>123</v>
      </c>
      <c r="J3419" s="1" t="s">
        <v>124</v>
      </c>
      <c r="K3419" s="1" t="s">
        <v>12</v>
      </c>
      <c r="L3419" s="1" t="s">
        <v>79</v>
      </c>
    </row>
    <row r="3420" spans="1:12" x14ac:dyDescent="0.2">
      <c r="A3420" s="1" t="s">
        <v>234</v>
      </c>
      <c r="B3420" s="1" t="s">
        <v>13</v>
      </c>
      <c r="C3420" s="2">
        <v>43700</v>
      </c>
      <c r="D3420" s="1" t="s">
        <v>142</v>
      </c>
      <c r="E3420" s="1"/>
      <c r="F3420" s="1" t="s">
        <v>2276</v>
      </c>
      <c r="G3420" s="3">
        <v>84.5</v>
      </c>
      <c r="H3420" s="3"/>
      <c r="I3420" s="1" t="s">
        <v>185</v>
      </c>
      <c r="J3420" s="1" t="s">
        <v>126</v>
      </c>
      <c r="K3420" s="1" t="s">
        <v>84</v>
      </c>
      <c r="L3420" s="1" t="s">
        <v>51</v>
      </c>
    </row>
    <row r="3421" spans="1:12" x14ac:dyDescent="0.2">
      <c r="A3421" s="1" t="s">
        <v>234</v>
      </c>
      <c r="B3421" s="1" t="s">
        <v>13</v>
      </c>
      <c r="C3421" s="2">
        <v>43700</v>
      </c>
      <c r="D3421" s="1" t="s">
        <v>142</v>
      </c>
      <c r="E3421" s="1"/>
      <c r="F3421" s="1" t="s">
        <v>2269</v>
      </c>
      <c r="G3421" s="3">
        <v>295.98</v>
      </c>
      <c r="H3421" s="3"/>
      <c r="I3421" s="1" t="s">
        <v>185</v>
      </c>
      <c r="J3421" s="1" t="s">
        <v>126</v>
      </c>
      <c r="K3421" s="1" t="s">
        <v>12</v>
      </c>
      <c r="L3421" s="1" t="s">
        <v>49</v>
      </c>
    </row>
    <row r="3422" spans="1:12" x14ac:dyDescent="0.2">
      <c r="A3422" s="1" t="s">
        <v>234</v>
      </c>
      <c r="B3422" s="1" t="s">
        <v>13</v>
      </c>
      <c r="C3422" s="2">
        <v>43700</v>
      </c>
      <c r="D3422" s="1" t="s">
        <v>142</v>
      </c>
      <c r="E3422" s="1"/>
      <c r="F3422" s="1" t="s">
        <v>2289</v>
      </c>
      <c r="G3422" s="3">
        <v>49.25</v>
      </c>
      <c r="H3422" s="3"/>
      <c r="I3422" s="1" t="s">
        <v>83</v>
      </c>
      <c r="J3422" s="1" t="s">
        <v>174</v>
      </c>
      <c r="K3422" s="1" t="s">
        <v>12</v>
      </c>
      <c r="L3422" s="1" t="s">
        <v>14</v>
      </c>
    </row>
    <row r="3423" spans="1:12" x14ac:dyDescent="0.2">
      <c r="A3423" s="1" t="s">
        <v>234</v>
      </c>
      <c r="B3423" s="1" t="s">
        <v>13</v>
      </c>
      <c r="C3423" s="2">
        <v>43700</v>
      </c>
      <c r="D3423" s="1" t="s">
        <v>142</v>
      </c>
      <c r="E3423" s="1"/>
      <c r="F3423" s="1" t="s">
        <v>2289</v>
      </c>
      <c r="G3423" s="3">
        <v>164.23</v>
      </c>
      <c r="H3423" s="3"/>
      <c r="I3423" s="1" t="s">
        <v>83</v>
      </c>
      <c r="J3423" s="1" t="s">
        <v>175</v>
      </c>
      <c r="K3423" s="1" t="s">
        <v>12</v>
      </c>
      <c r="L3423" s="1" t="s">
        <v>14</v>
      </c>
    </row>
    <row r="3424" spans="1:12" x14ac:dyDescent="0.2">
      <c r="A3424" s="1" t="s">
        <v>234</v>
      </c>
      <c r="B3424" s="1" t="s">
        <v>13</v>
      </c>
      <c r="C3424" s="2">
        <v>43700</v>
      </c>
      <c r="D3424" s="1" t="s">
        <v>142</v>
      </c>
      <c r="E3424" s="1"/>
      <c r="F3424" s="1" t="s">
        <v>2257</v>
      </c>
      <c r="G3424" s="3">
        <v>55.04</v>
      </c>
      <c r="H3424" s="3"/>
      <c r="I3424" s="1" t="s">
        <v>108</v>
      </c>
      <c r="J3424" s="1" t="s">
        <v>117</v>
      </c>
      <c r="K3424" s="1" t="s">
        <v>84</v>
      </c>
      <c r="L3424" s="1" t="s">
        <v>306</v>
      </c>
    </row>
    <row r="3425" spans="1:12" x14ac:dyDescent="0.2">
      <c r="A3425" s="1" t="s">
        <v>234</v>
      </c>
      <c r="B3425" s="1" t="s">
        <v>13</v>
      </c>
      <c r="C3425" s="2">
        <v>43700</v>
      </c>
      <c r="D3425" s="1" t="s">
        <v>142</v>
      </c>
      <c r="E3425" s="1"/>
      <c r="F3425" s="1" t="s">
        <v>2290</v>
      </c>
      <c r="G3425" s="3">
        <v>199.69</v>
      </c>
      <c r="H3425" s="3"/>
      <c r="I3425" s="1" t="s">
        <v>87</v>
      </c>
      <c r="J3425" s="1" t="s">
        <v>116</v>
      </c>
      <c r="K3425" s="1" t="s">
        <v>84</v>
      </c>
      <c r="L3425" s="1" t="s">
        <v>2028</v>
      </c>
    </row>
    <row r="3426" spans="1:12" x14ac:dyDescent="0.2">
      <c r="A3426" s="1" t="s">
        <v>234</v>
      </c>
      <c r="B3426" s="1" t="s">
        <v>13</v>
      </c>
      <c r="C3426" s="2">
        <v>43700</v>
      </c>
      <c r="D3426" s="1" t="s">
        <v>142</v>
      </c>
      <c r="E3426" s="1"/>
      <c r="F3426" s="1" t="s">
        <v>2258</v>
      </c>
      <c r="G3426" s="3">
        <v>433.15</v>
      </c>
      <c r="H3426" s="3"/>
      <c r="I3426" s="1" t="s">
        <v>83</v>
      </c>
      <c r="J3426" s="1" t="s">
        <v>176</v>
      </c>
      <c r="K3426" s="1" t="s">
        <v>84</v>
      </c>
      <c r="L3426" s="1" t="s">
        <v>111</v>
      </c>
    </row>
    <row r="3427" spans="1:12" x14ac:dyDescent="0.2">
      <c r="A3427" s="1" t="s">
        <v>234</v>
      </c>
      <c r="B3427" s="1" t="s">
        <v>13</v>
      </c>
      <c r="C3427" s="2">
        <v>43700</v>
      </c>
      <c r="D3427" s="1" t="s">
        <v>142</v>
      </c>
      <c r="E3427" s="1"/>
      <c r="F3427" s="1" t="s">
        <v>2321</v>
      </c>
      <c r="G3427" s="3">
        <v>2566.0500000000002</v>
      </c>
      <c r="H3427" s="3"/>
      <c r="I3427" s="1" t="s">
        <v>119</v>
      </c>
      <c r="J3427" s="1" t="s">
        <v>86</v>
      </c>
      <c r="K3427" s="1" t="s">
        <v>12</v>
      </c>
      <c r="L3427" s="1" t="s">
        <v>62</v>
      </c>
    </row>
    <row r="3428" spans="1:12" x14ac:dyDescent="0.2">
      <c r="A3428" s="1" t="s">
        <v>234</v>
      </c>
      <c r="B3428" s="1" t="s">
        <v>13</v>
      </c>
      <c r="C3428" s="2">
        <v>43700</v>
      </c>
      <c r="D3428" s="1" t="s">
        <v>142</v>
      </c>
      <c r="E3428" s="1"/>
      <c r="F3428" s="1" t="s">
        <v>2253</v>
      </c>
      <c r="G3428" s="3">
        <v>569.65</v>
      </c>
      <c r="H3428" s="3"/>
      <c r="I3428" s="1" t="s">
        <v>106</v>
      </c>
      <c r="J3428" s="1" t="s">
        <v>121</v>
      </c>
      <c r="K3428" s="1" t="s">
        <v>12</v>
      </c>
      <c r="L3428" s="1" t="s">
        <v>25</v>
      </c>
    </row>
    <row r="3429" spans="1:12" x14ac:dyDescent="0.2">
      <c r="A3429" s="1" t="s">
        <v>234</v>
      </c>
      <c r="B3429" s="1" t="s">
        <v>13</v>
      </c>
      <c r="C3429" s="2">
        <v>43700</v>
      </c>
      <c r="D3429" s="1" t="s">
        <v>142</v>
      </c>
      <c r="E3429" s="1"/>
      <c r="F3429" s="1" t="s">
        <v>2322</v>
      </c>
      <c r="G3429" s="3">
        <v>1386.4</v>
      </c>
      <c r="H3429" s="3"/>
      <c r="I3429" s="1" t="s">
        <v>106</v>
      </c>
      <c r="J3429" s="1" t="s">
        <v>121</v>
      </c>
      <c r="K3429" s="1" t="s">
        <v>12</v>
      </c>
      <c r="L3429" s="1" t="s">
        <v>18</v>
      </c>
    </row>
    <row r="3430" spans="1:12" x14ac:dyDescent="0.2">
      <c r="A3430" s="1" t="s">
        <v>234</v>
      </c>
      <c r="B3430" s="1" t="s">
        <v>13</v>
      </c>
      <c r="C3430" s="2">
        <v>43700</v>
      </c>
      <c r="D3430" s="1" t="s">
        <v>142</v>
      </c>
      <c r="E3430" s="1"/>
      <c r="F3430" s="1" t="s">
        <v>2282</v>
      </c>
      <c r="G3430" s="3">
        <v>1026.7</v>
      </c>
      <c r="H3430" s="3"/>
      <c r="I3430" s="1" t="s">
        <v>120</v>
      </c>
      <c r="J3430" s="1" t="s">
        <v>171</v>
      </c>
      <c r="K3430" s="1" t="s">
        <v>12</v>
      </c>
      <c r="L3430" s="1" t="s">
        <v>20</v>
      </c>
    </row>
    <row r="3431" spans="1:12" x14ac:dyDescent="0.2">
      <c r="A3431" s="1" t="s">
        <v>234</v>
      </c>
      <c r="B3431" s="1" t="s">
        <v>13</v>
      </c>
      <c r="C3431" s="2">
        <v>43700</v>
      </c>
      <c r="D3431" s="1" t="s">
        <v>142</v>
      </c>
      <c r="E3431" s="1"/>
      <c r="F3431" s="1" t="s">
        <v>2323</v>
      </c>
      <c r="G3431" s="3">
        <v>814.46</v>
      </c>
      <c r="H3431" s="3"/>
      <c r="I3431" s="1" t="s">
        <v>119</v>
      </c>
      <c r="J3431" s="1" t="s">
        <v>86</v>
      </c>
      <c r="K3431" s="1" t="s">
        <v>12</v>
      </c>
      <c r="L3431" s="1" t="s">
        <v>42</v>
      </c>
    </row>
    <row r="3432" spans="1:12" x14ac:dyDescent="0.2">
      <c r="A3432" s="1" t="s">
        <v>234</v>
      </c>
      <c r="B3432" s="1" t="s">
        <v>13</v>
      </c>
      <c r="C3432" s="2">
        <v>43700</v>
      </c>
      <c r="D3432" s="1" t="s">
        <v>142</v>
      </c>
      <c r="E3432" s="1"/>
      <c r="F3432" s="1" t="s">
        <v>2290</v>
      </c>
      <c r="G3432" s="3">
        <v>114.23</v>
      </c>
      <c r="H3432" s="3"/>
      <c r="I3432" s="1" t="s">
        <v>120</v>
      </c>
      <c r="J3432" s="1" t="s">
        <v>171</v>
      </c>
      <c r="K3432" s="1" t="s">
        <v>84</v>
      </c>
      <c r="L3432" s="1" t="s">
        <v>2028</v>
      </c>
    </row>
    <row r="3433" spans="1:12" x14ac:dyDescent="0.2">
      <c r="A3433" s="1" t="s">
        <v>234</v>
      </c>
      <c r="B3433" s="1" t="s">
        <v>13</v>
      </c>
      <c r="C3433" s="2">
        <v>43700</v>
      </c>
      <c r="D3433" s="1" t="s">
        <v>142</v>
      </c>
      <c r="E3433" s="1"/>
      <c r="F3433" s="1" t="s">
        <v>2290</v>
      </c>
      <c r="G3433" s="3">
        <v>846.15</v>
      </c>
      <c r="H3433" s="3"/>
      <c r="I3433" s="1" t="s">
        <v>119</v>
      </c>
      <c r="J3433" s="1" t="s">
        <v>86</v>
      </c>
      <c r="K3433" s="1" t="s">
        <v>84</v>
      </c>
      <c r="L3433" s="1" t="s">
        <v>2028</v>
      </c>
    </row>
    <row r="3434" spans="1:12" x14ac:dyDescent="0.2">
      <c r="A3434" s="1" t="s">
        <v>234</v>
      </c>
      <c r="B3434" s="1" t="s">
        <v>13</v>
      </c>
      <c r="C3434" s="2">
        <v>43700</v>
      </c>
      <c r="D3434" s="1" t="s">
        <v>142</v>
      </c>
      <c r="E3434" s="1"/>
      <c r="F3434" s="1" t="s">
        <v>2255</v>
      </c>
      <c r="G3434" s="3">
        <v>1207.5</v>
      </c>
      <c r="H3434" s="3"/>
      <c r="I3434" s="1" t="s">
        <v>119</v>
      </c>
      <c r="J3434" s="1" t="s">
        <v>86</v>
      </c>
      <c r="K3434" s="1" t="s">
        <v>84</v>
      </c>
      <c r="L3434" s="1" t="s">
        <v>29</v>
      </c>
    </row>
    <row r="3435" spans="1:12" x14ac:dyDescent="0.2">
      <c r="A3435" s="1" t="s">
        <v>234</v>
      </c>
      <c r="B3435" s="1" t="s">
        <v>13</v>
      </c>
      <c r="C3435" s="2">
        <v>43700</v>
      </c>
      <c r="D3435" s="1" t="s">
        <v>142</v>
      </c>
      <c r="E3435" s="1"/>
      <c r="F3435" s="1" t="s">
        <v>2256</v>
      </c>
      <c r="G3435" s="3">
        <v>786.83</v>
      </c>
      <c r="H3435" s="3"/>
      <c r="I3435" s="1" t="s">
        <v>87</v>
      </c>
      <c r="J3435" s="1" t="s">
        <v>253</v>
      </c>
      <c r="K3435" s="1" t="s">
        <v>12</v>
      </c>
      <c r="L3435" s="1" t="s">
        <v>1047</v>
      </c>
    </row>
    <row r="3436" spans="1:12" x14ac:dyDescent="0.2">
      <c r="A3436" s="1" t="s">
        <v>234</v>
      </c>
      <c r="B3436" s="1" t="s">
        <v>13</v>
      </c>
      <c r="C3436" s="2">
        <v>43700</v>
      </c>
      <c r="D3436" s="1" t="s">
        <v>142</v>
      </c>
      <c r="E3436" s="1"/>
      <c r="F3436" s="1" t="s">
        <v>2257</v>
      </c>
      <c r="G3436" s="3">
        <v>366.76</v>
      </c>
      <c r="H3436" s="3"/>
      <c r="I3436" s="1" t="s">
        <v>119</v>
      </c>
      <c r="J3436" s="1" t="s">
        <v>86</v>
      </c>
      <c r="K3436" s="1" t="s">
        <v>84</v>
      </c>
      <c r="L3436" s="1" t="s">
        <v>306</v>
      </c>
    </row>
    <row r="3437" spans="1:12" x14ac:dyDescent="0.2">
      <c r="A3437" s="1" t="s">
        <v>234</v>
      </c>
      <c r="B3437" s="1" t="s">
        <v>13</v>
      </c>
      <c r="C3437" s="2">
        <v>43700</v>
      </c>
      <c r="D3437" s="1" t="s">
        <v>142</v>
      </c>
      <c r="E3437" s="1"/>
      <c r="F3437" s="1" t="s">
        <v>2274</v>
      </c>
      <c r="G3437" s="3">
        <v>134.84</v>
      </c>
      <c r="H3437" s="3"/>
      <c r="I3437" s="1" t="s">
        <v>83</v>
      </c>
      <c r="J3437" s="1" t="s">
        <v>301</v>
      </c>
      <c r="K3437" s="1" t="s">
        <v>12</v>
      </c>
      <c r="L3437" s="1" t="s">
        <v>64</v>
      </c>
    </row>
    <row r="3438" spans="1:12" x14ac:dyDescent="0.2">
      <c r="A3438" s="1" t="s">
        <v>234</v>
      </c>
      <c r="B3438" s="1" t="s">
        <v>13</v>
      </c>
      <c r="C3438" s="2">
        <v>43700</v>
      </c>
      <c r="D3438" s="1" t="s">
        <v>142</v>
      </c>
      <c r="E3438" s="1"/>
      <c r="F3438" s="1" t="s">
        <v>2270</v>
      </c>
      <c r="G3438" s="3">
        <v>2769.98</v>
      </c>
      <c r="H3438" s="3"/>
      <c r="I3438" s="1" t="s">
        <v>119</v>
      </c>
      <c r="J3438" s="1" t="s">
        <v>86</v>
      </c>
      <c r="K3438" s="1" t="s">
        <v>84</v>
      </c>
      <c r="L3438" s="1" t="s">
        <v>241</v>
      </c>
    </row>
    <row r="3439" spans="1:12" x14ac:dyDescent="0.2">
      <c r="A3439" s="1" t="s">
        <v>234</v>
      </c>
      <c r="B3439" s="1" t="s">
        <v>13</v>
      </c>
      <c r="C3439" s="2">
        <v>43700</v>
      </c>
      <c r="D3439" s="1" t="s">
        <v>142</v>
      </c>
      <c r="E3439" s="1"/>
      <c r="F3439" s="1" t="s">
        <v>2324</v>
      </c>
      <c r="G3439" s="3">
        <v>632.5</v>
      </c>
      <c r="H3439" s="3"/>
      <c r="I3439" s="1" t="s">
        <v>119</v>
      </c>
      <c r="J3439" s="1" t="s">
        <v>86</v>
      </c>
      <c r="K3439" s="1" t="s">
        <v>12</v>
      </c>
      <c r="L3439" s="1" t="s">
        <v>82</v>
      </c>
    </row>
    <row r="3440" spans="1:12" x14ac:dyDescent="0.2">
      <c r="A3440" s="1" t="s">
        <v>234</v>
      </c>
      <c r="B3440" s="1" t="s">
        <v>13</v>
      </c>
      <c r="C3440" s="2">
        <v>43700</v>
      </c>
      <c r="D3440" s="1" t="s">
        <v>142</v>
      </c>
      <c r="E3440" s="1"/>
      <c r="F3440" s="1" t="s">
        <v>2289</v>
      </c>
      <c r="G3440" s="3">
        <v>99.25</v>
      </c>
      <c r="H3440" s="3"/>
      <c r="I3440" s="1" t="s">
        <v>83</v>
      </c>
      <c r="J3440" s="1" t="s">
        <v>301</v>
      </c>
      <c r="K3440" s="1" t="s">
        <v>12</v>
      </c>
      <c r="L3440" s="1" t="s">
        <v>14</v>
      </c>
    </row>
    <row r="3441" spans="1:12" x14ac:dyDescent="0.2">
      <c r="A3441" s="1" t="s">
        <v>234</v>
      </c>
      <c r="B3441" s="1" t="s">
        <v>13</v>
      </c>
      <c r="C3441" s="2">
        <v>43700</v>
      </c>
      <c r="D3441" s="1" t="s">
        <v>142</v>
      </c>
      <c r="E3441" s="1"/>
      <c r="F3441" s="1" t="s">
        <v>2253</v>
      </c>
      <c r="G3441" s="3">
        <v>619.6</v>
      </c>
      <c r="H3441" s="3"/>
      <c r="I3441" s="1" t="s">
        <v>106</v>
      </c>
      <c r="J3441" s="1" t="s">
        <v>107</v>
      </c>
      <c r="K3441" s="1" t="s">
        <v>12</v>
      </c>
      <c r="L3441" s="1" t="s">
        <v>25</v>
      </c>
    </row>
    <row r="3442" spans="1:12" x14ac:dyDescent="0.2">
      <c r="A3442" s="1" t="s">
        <v>234</v>
      </c>
      <c r="B3442" s="1" t="s">
        <v>13</v>
      </c>
      <c r="C3442" s="2">
        <v>43700</v>
      </c>
      <c r="D3442" s="1" t="s">
        <v>142</v>
      </c>
      <c r="E3442" s="1"/>
      <c r="F3442" s="1" t="s">
        <v>2325</v>
      </c>
      <c r="G3442" s="3">
        <v>600.42999999999995</v>
      </c>
      <c r="H3442" s="3"/>
      <c r="I3442" s="1" t="s">
        <v>106</v>
      </c>
      <c r="J3442" s="1" t="s">
        <v>121</v>
      </c>
      <c r="K3442" s="1" t="s">
        <v>84</v>
      </c>
      <c r="L3442" s="1" t="s">
        <v>66</v>
      </c>
    </row>
    <row r="3443" spans="1:12" x14ac:dyDescent="0.2">
      <c r="A3443" s="1" t="s">
        <v>234</v>
      </c>
      <c r="B3443" s="1" t="s">
        <v>13</v>
      </c>
      <c r="C3443" s="2">
        <v>43700</v>
      </c>
      <c r="D3443" s="1" t="s">
        <v>142</v>
      </c>
      <c r="E3443" s="1"/>
      <c r="F3443" s="1" t="s">
        <v>2326</v>
      </c>
      <c r="G3443" s="3">
        <v>2000.82</v>
      </c>
      <c r="H3443" s="3"/>
      <c r="I3443" s="1" t="s">
        <v>120</v>
      </c>
      <c r="J3443" s="1" t="s">
        <v>171</v>
      </c>
      <c r="K3443" s="1" t="s">
        <v>12</v>
      </c>
      <c r="L3443" s="1" t="s">
        <v>43</v>
      </c>
    </row>
    <row r="3444" spans="1:12" x14ac:dyDescent="0.2">
      <c r="A3444" s="1" t="s">
        <v>234</v>
      </c>
      <c r="B3444" s="1" t="s">
        <v>13</v>
      </c>
      <c r="C3444" s="2">
        <v>43700</v>
      </c>
      <c r="D3444" s="1" t="s">
        <v>142</v>
      </c>
      <c r="E3444" s="1"/>
      <c r="F3444" s="1" t="s">
        <v>2327</v>
      </c>
      <c r="G3444" s="3">
        <v>1125</v>
      </c>
      <c r="H3444" s="3"/>
      <c r="I3444" s="1" t="s">
        <v>119</v>
      </c>
      <c r="J3444" s="1" t="s">
        <v>86</v>
      </c>
      <c r="K3444" s="1" t="s">
        <v>84</v>
      </c>
      <c r="L3444" s="1" t="s">
        <v>300</v>
      </c>
    </row>
    <row r="3445" spans="1:12" x14ac:dyDescent="0.2">
      <c r="A3445" s="1" t="s">
        <v>234</v>
      </c>
      <c r="B3445" s="1" t="s">
        <v>13</v>
      </c>
      <c r="C3445" s="2">
        <v>43700</v>
      </c>
      <c r="D3445" s="1" t="s">
        <v>142</v>
      </c>
      <c r="E3445" s="1"/>
      <c r="F3445" s="1" t="s">
        <v>2328</v>
      </c>
      <c r="G3445" s="3">
        <v>1019.82</v>
      </c>
      <c r="H3445" s="3"/>
      <c r="I3445" s="1" t="s">
        <v>119</v>
      </c>
      <c r="J3445" s="1" t="s">
        <v>86</v>
      </c>
      <c r="K3445" s="1" t="s">
        <v>12</v>
      </c>
      <c r="L3445" s="1" t="s">
        <v>328</v>
      </c>
    </row>
    <row r="3446" spans="1:12" x14ac:dyDescent="0.2">
      <c r="A3446" s="1" t="s">
        <v>234</v>
      </c>
      <c r="B3446" s="1" t="s">
        <v>13</v>
      </c>
      <c r="C3446" s="2">
        <v>43700</v>
      </c>
      <c r="D3446" s="1" t="s">
        <v>142</v>
      </c>
      <c r="E3446" s="1"/>
      <c r="F3446" s="1" t="s">
        <v>2329</v>
      </c>
      <c r="G3446" s="3">
        <v>720.56</v>
      </c>
      <c r="H3446" s="3"/>
      <c r="I3446" s="1" t="s">
        <v>119</v>
      </c>
      <c r="J3446" s="1" t="s">
        <v>86</v>
      </c>
      <c r="K3446" s="1" t="s">
        <v>12</v>
      </c>
      <c r="L3446" s="1" t="s">
        <v>1098</v>
      </c>
    </row>
    <row r="3447" spans="1:12" x14ac:dyDescent="0.2">
      <c r="A3447" s="1" t="s">
        <v>234</v>
      </c>
      <c r="B3447" s="1" t="s">
        <v>13</v>
      </c>
      <c r="C3447" s="2">
        <v>43700</v>
      </c>
      <c r="D3447" s="1" t="s">
        <v>142</v>
      </c>
      <c r="E3447" s="1"/>
      <c r="F3447" s="1" t="s">
        <v>2330</v>
      </c>
      <c r="G3447" s="3">
        <v>942.75</v>
      </c>
      <c r="H3447" s="3"/>
      <c r="I3447" s="1" t="s">
        <v>83</v>
      </c>
      <c r="J3447" s="1" t="s">
        <v>176</v>
      </c>
      <c r="K3447" s="1" t="s">
        <v>12</v>
      </c>
      <c r="L3447" s="1" t="s">
        <v>459</v>
      </c>
    </row>
    <row r="3448" spans="1:12" x14ac:dyDescent="0.2">
      <c r="A3448" s="1" t="s">
        <v>234</v>
      </c>
      <c r="B3448" s="1" t="s">
        <v>13</v>
      </c>
      <c r="C3448" s="2">
        <v>43700</v>
      </c>
      <c r="D3448" s="1" t="s">
        <v>142</v>
      </c>
      <c r="E3448" s="1"/>
      <c r="F3448" s="1" t="s">
        <v>2331</v>
      </c>
      <c r="G3448" s="3">
        <v>801.32</v>
      </c>
      <c r="H3448" s="3"/>
      <c r="I3448" s="1" t="s">
        <v>83</v>
      </c>
      <c r="J3448" s="1" t="s">
        <v>676</v>
      </c>
      <c r="K3448" s="1" t="s">
        <v>12</v>
      </c>
      <c r="L3448" s="1" t="s">
        <v>2186</v>
      </c>
    </row>
    <row r="3449" spans="1:12" x14ac:dyDescent="0.2">
      <c r="A3449" s="1" t="s">
        <v>234</v>
      </c>
      <c r="B3449" s="1" t="s">
        <v>13</v>
      </c>
      <c r="C3449" s="2">
        <v>43700</v>
      </c>
      <c r="D3449" s="1" t="s">
        <v>142</v>
      </c>
      <c r="E3449" s="1"/>
      <c r="F3449" s="1" t="s">
        <v>2332</v>
      </c>
      <c r="G3449" s="3">
        <v>1194.57</v>
      </c>
      <c r="H3449" s="3"/>
      <c r="I3449" s="1" t="s">
        <v>119</v>
      </c>
      <c r="J3449" s="1" t="s">
        <v>86</v>
      </c>
      <c r="K3449" s="1" t="s">
        <v>12</v>
      </c>
      <c r="L3449" s="1" t="s">
        <v>382</v>
      </c>
    </row>
    <row r="3450" spans="1:12" x14ac:dyDescent="0.2">
      <c r="A3450" s="1" t="s">
        <v>234</v>
      </c>
      <c r="B3450" s="1" t="s">
        <v>13</v>
      </c>
      <c r="C3450" s="2">
        <v>43700</v>
      </c>
      <c r="D3450" s="1" t="s">
        <v>142</v>
      </c>
      <c r="E3450" s="1"/>
      <c r="F3450" s="1" t="s">
        <v>2273</v>
      </c>
      <c r="G3450" s="3">
        <v>504.81</v>
      </c>
      <c r="H3450" s="3"/>
      <c r="I3450" s="1" t="s">
        <v>83</v>
      </c>
      <c r="J3450" s="1" t="s">
        <v>175</v>
      </c>
      <c r="K3450" s="1" t="s">
        <v>84</v>
      </c>
      <c r="L3450" s="1" t="s">
        <v>104</v>
      </c>
    </row>
    <row r="3451" spans="1:12" x14ac:dyDescent="0.2">
      <c r="A3451" s="1" t="s">
        <v>234</v>
      </c>
      <c r="B3451" s="1" t="s">
        <v>13</v>
      </c>
      <c r="C3451" s="2">
        <v>43700</v>
      </c>
      <c r="D3451" s="1" t="s">
        <v>142</v>
      </c>
      <c r="E3451" s="1"/>
      <c r="F3451" s="1" t="s">
        <v>2304</v>
      </c>
      <c r="G3451" s="3">
        <v>355.16</v>
      </c>
      <c r="H3451" s="3"/>
      <c r="I3451" s="1" t="s">
        <v>123</v>
      </c>
      <c r="J3451" s="1" t="s">
        <v>124</v>
      </c>
      <c r="K3451" s="1" t="s">
        <v>12</v>
      </c>
      <c r="L3451" s="1" t="s">
        <v>311</v>
      </c>
    </row>
    <row r="3452" spans="1:12" x14ac:dyDescent="0.2">
      <c r="A3452" s="1" t="s">
        <v>234</v>
      </c>
      <c r="B3452" s="1" t="s">
        <v>13</v>
      </c>
      <c r="C3452" s="2">
        <v>43700</v>
      </c>
      <c r="D3452" s="1" t="s">
        <v>142</v>
      </c>
      <c r="E3452" s="1"/>
      <c r="F3452" s="1" t="s">
        <v>2273</v>
      </c>
      <c r="G3452" s="3">
        <v>750</v>
      </c>
      <c r="H3452" s="3"/>
      <c r="I3452" s="1" t="s">
        <v>87</v>
      </c>
      <c r="J3452" s="1" t="s">
        <v>116</v>
      </c>
      <c r="K3452" s="1" t="s">
        <v>84</v>
      </c>
      <c r="L3452" s="1" t="s">
        <v>104</v>
      </c>
    </row>
    <row r="3453" spans="1:12" x14ac:dyDescent="0.2">
      <c r="A3453" s="1" t="s">
        <v>234</v>
      </c>
      <c r="B3453" s="1" t="s">
        <v>13</v>
      </c>
      <c r="C3453" s="2">
        <v>43700</v>
      </c>
      <c r="D3453" s="1" t="s">
        <v>142</v>
      </c>
      <c r="E3453" s="1"/>
      <c r="F3453" s="1" t="s">
        <v>2333</v>
      </c>
      <c r="G3453" s="3">
        <v>918.66</v>
      </c>
      <c r="H3453" s="3"/>
      <c r="I3453" s="1" t="s">
        <v>83</v>
      </c>
      <c r="J3453" s="1" t="s">
        <v>176</v>
      </c>
      <c r="K3453" s="1" t="s">
        <v>12</v>
      </c>
      <c r="L3453" s="1" t="s">
        <v>265</v>
      </c>
    </row>
    <row r="3454" spans="1:12" x14ac:dyDescent="0.2">
      <c r="A3454" s="1" t="s">
        <v>234</v>
      </c>
      <c r="B3454" s="1" t="s">
        <v>13</v>
      </c>
      <c r="C3454" s="2">
        <v>43700</v>
      </c>
      <c r="D3454" s="1" t="s">
        <v>142</v>
      </c>
      <c r="E3454" s="1"/>
      <c r="F3454" s="1" t="s">
        <v>2334</v>
      </c>
      <c r="G3454" s="3">
        <v>931.8</v>
      </c>
      <c r="H3454" s="3"/>
      <c r="I3454" s="1" t="s">
        <v>119</v>
      </c>
      <c r="J3454" s="1" t="s">
        <v>86</v>
      </c>
      <c r="K3454" s="1" t="s">
        <v>12</v>
      </c>
      <c r="L3454" s="1" t="s">
        <v>69</v>
      </c>
    </row>
    <row r="3455" spans="1:12" x14ac:dyDescent="0.2">
      <c r="A3455" s="1" t="s">
        <v>234</v>
      </c>
      <c r="B3455" s="1" t="s">
        <v>13</v>
      </c>
      <c r="C3455" s="2">
        <v>43700</v>
      </c>
      <c r="D3455" s="1" t="s">
        <v>142</v>
      </c>
      <c r="E3455" s="1"/>
      <c r="F3455" s="1" t="s">
        <v>2270</v>
      </c>
      <c r="G3455" s="3">
        <v>917.71</v>
      </c>
      <c r="H3455" s="3"/>
      <c r="I3455" s="1" t="s">
        <v>83</v>
      </c>
      <c r="J3455" s="1" t="s">
        <v>175</v>
      </c>
      <c r="K3455" s="1" t="s">
        <v>84</v>
      </c>
      <c r="L3455" s="1" t="s">
        <v>241</v>
      </c>
    </row>
    <row r="3456" spans="1:12" x14ac:dyDescent="0.2">
      <c r="A3456" s="1" t="s">
        <v>234</v>
      </c>
      <c r="B3456" s="1" t="s">
        <v>13</v>
      </c>
      <c r="C3456" s="2">
        <v>43700</v>
      </c>
      <c r="D3456" s="1" t="s">
        <v>142</v>
      </c>
      <c r="E3456" s="1"/>
      <c r="F3456" s="1" t="s">
        <v>2276</v>
      </c>
      <c r="G3456" s="3">
        <v>338.02</v>
      </c>
      <c r="H3456" s="3"/>
      <c r="I3456" s="1" t="s">
        <v>83</v>
      </c>
      <c r="J3456" s="1" t="s">
        <v>175</v>
      </c>
      <c r="K3456" s="1" t="s">
        <v>84</v>
      </c>
      <c r="L3456" s="1" t="s">
        <v>51</v>
      </c>
    </row>
    <row r="3457" spans="1:12" x14ac:dyDescent="0.2">
      <c r="A3457" s="1" t="s">
        <v>234</v>
      </c>
      <c r="B3457" s="1" t="s">
        <v>13</v>
      </c>
      <c r="C3457" s="2">
        <v>43700</v>
      </c>
      <c r="D3457" s="1" t="s">
        <v>142</v>
      </c>
      <c r="E3457" s="1"/>
      <c r="F3457" s="1" t="s">
        <v>2258</v>
      </c>
      <c r="G3457" s="3">
        <v>433.85</v>
      </c>
      <c r="H3457" s="3"/>
      <c r="I3457" s="1" t="s">
        <v>83</v>
      </c>
      <c r="J3457" s="1" t="s">
        <v>175</v>
      </c>
      <c r="K3457" s="1" t="s">
        <v>84</v>
      </c>
      <c r="L3457" s="1" t="s">
        <v>111</v>
      </c>
    </row>
    <row r="3458" spans="1:12" x14ac:dyDescent="0.2">
      <c r="A3458" s="1" t="s">
        <v>234</v>
      </c>
      <c r="B3458" s="1" t="s">
        <v>13</v>
      </c>
      <c r="C3458" s="2">
        <v>43700</v>
      </c>
      <c r="D3458" s="1" t="s">
        <v>142</v>
      </c>
      <c r="E3458" s="1"/>
      <c r="F3458" s="1" t="s">
        <v>2250</v>
      </c>
      <c r="G3458" s="3">
        <v>259.61</v>
      </c>
      <c r="H3458" s="3"/>
      <c r="I3458" s="1" t="s">
        <v>185</v>
      </c>
      <c r="J3458" s="1" t="s">
        <v>126</v>
      </c>
      <c r="K3458" s="1" t="s">
        <v>84</v>
      </c>
      <c r="L3458" s="1" t="s">
        <v>26</v>
      </c>
    </row>
    <row r="3459" spans="1:12" x14ac:dyDescent="0.2">
      <c r="A3459" s="1" t="s">
        <v>234</v>
      </c>
      <c r="B3459" s="1" t="s">
        <v>13</v>
      </c>
      <c r="C3459" s="2">
        <v>43700</v>
      </c>
      <c r="D3459" s="1" t="s">
        <v>142</v>
      </c>
      <c r="E3459" s="1"/>
      <c r="F3459" s="1" t="s">
        <v>2273</v>
      </c>
      <c r="G3459" s="3">
        <v>408.65</v>
      </c>
      <c r="H3459" s="3"/>
      <c r="I3459" s="1" t="s">
        <v>83</v>
      </c>
      <c r="J3459" s="1" t="s">
        <v>176</v>
      </c>
      <c r="K3459" s="1" t="s">
        <v>84</v>
      </c>
      <c r="L3459" s="1" t="s">
        <v>104</v>
      </c>
    </row>
    <row r="3460" spans="1:12" x14ac:dyDescent="0.2">
      <c r="A3460" s="1" t="s">
        <v>234</v>
      </c>
      <c r="B3460" s="1" t="s">
        <v>13</v>
      </c>
      <c r="C3460" s="2">
        <v>43700</v>
      </c>
      <c r="D3460" s="1" t="s">
        <v>142</v>
      </c>
      <c r="E3460" s="1"/>
      <c r="F3460" s="1" t="s">
        <v>2335</v>
      </c>
      <c r="G3460" s="3">
        <v>502.14</v>
      </c>
      <c r="H3460" s="3"/>
      <c r="I3460" s="1" t="s">
        <v>123</v>
      </c>
      <c r="J3460" s="1" t="s">
        <v>124</v>
      </c>
      <c r="K3460" s="1" t="s">
        <v>12</v>
      </c>
      <c r="L3460" s="1" t="s">
        <v>1650</v>
      </c>
    </row>
    <row r="3461" spans="1:12" x14ac:dyDescent="0.2">
      <c r="A3461" s="1" t="s">
        <v>234</v>
      </c>
      <c r="B3461" s="1" t="s">
        <v>13</v>
      </c>
      <c r="C3461" s="2">
        <v>43700</v>
      </c>
      <c r="D3461" s="1" t="s">
        <v>142</v>
      </c>
      <c r="E3461" s="1"/>
      <c r="F3461" s="1" t="s">
        <v>2336</v>
      </c>
      <c r="G3461" s="3">
        <v>1403.36</v>
      </c>
      <c r="H3461" s="3"/>
      <c r="I3461" s="1" t="s">
        <v>119</v>
      </c>
      <c r="J3461" s="1" t="s">
        <v>86</v>
      </c>
      <c r="K3461" s="1" t="s">
        <v>12</v>
      </c>
      <c r="L3461" s="1" t="s">
        <v>41</v>
      </c>
    </row>
    <row r="3462" spans="1:12" x14ac:dyDescent="0.2">
      <c r="A3462" s="1" t="s">
        <v>234</v>
      </c>
      <c r="B3462" s="1" t="s">
        <v>13</v>
      </c>
      <c r="C3462" s="2">
        <v>43700</v>
      </c>
      <c r="D3462" s="1" t="s">
        <v>142</v>
      </c>
      <c r="E3462" s="1"/>
      <c r="F3462" s="1" t="s">
        <v>2290</v>
      </c>
      <c r="G3462" s="3">
        <v>74.040000000000006</v>
      </c>
      <c r="H3462" s="3"/>
      <c r="I3462" s="1" t="s">
        <v>123</v>
      </c>
      <c r="J3462" s="1" t="s">
        <v>124</v>
      </c>
      <c r="K3462" s="1" t="s">
        <v>84</v>
      </c>
      <c r="L3462" s="1" t="s">
        <v>2028</v>
      </c>
    </row>
    <row r="3463" spans="1:12" x14ac:dyDescent="0.2">
      <c r="A3463" s="1" t="s">
        <v>234</v>
      </c>
      <c r="B3463" s="1" t="s">
        <v>13</v>
      </c>
      <c r="C3463" s="2">
        <v>43700</v>
      </c>
      <c r="D3463" s="1" t="s">
        <v>142</v>
      </c>
      <c r="E3463" s="1"/>
      <c r="F3463" s="1" t="s">
        <v>2291</v>
      </c>
      <c r="G3463" s="3">
        <v>10.02</v>
      </c>
      <c r="H3463" s="3"/>
      <c r="I3463" s="1" t="s">
        <v>106</v>
      </c>
      <c r="J3463" s="1" t="s">
        <v>121</v>
      </c>
      <c r="K3463" s="1" t="s">
        <v>12</v>
      </c>
      <c r="L3463" s="1" t="s">
        <v>79</v>
      </c>
    </row>
    <row r="3464" spans="1:12" x14ac:dyDescent="0.2">
      <c r="A3464" s="1" t="s">
        <v>234</v>
      </c>
      <c r="B3464" s="1" t="s">
        <v>13</v>
      </c>
      <c r="C3464" s="2">
        <v>43700</v>
      </c>
      <c r="D3464" s="1" t="s">
        <v>142</v>
      </c>
      <c r="E3464" s="1"/>
      <c r="F3464" s="1" t="s">
        <v>2337</v>
      </c>
      <c r="G3464" s="3">
        <v>1166.8399999999999</v>
      </c>
      <c r="H3464" s="3"/>
      <c r="I3464" s="1" t="s">
        <v>83</v>
      </c>
      <c r="J3464" s="1" t="s">
        <v>176</v>
      </c>
      <c r="K3464" s="1" t="s">
        <v>12</v>
      </c>
      <c r="L3464" s="1" t="s">
        <v>38</v>
      </c>
    </row>
    <row r="3465" spans="1:12" x14ac:dyDescent="0.2">
      <c r="A3465" s="1" t="s">
        <v>234</v>
      </c>
      <c r="B3465" s="1" t="s">
        <v>13</v>
      </c>
      <c r="C3465" s="2">
        <v>43700</v>
      </c>
      <c r="D3465" s="1" t="s">
        <v>142</v>
      </c>
      <c r="E3465" s="1"/>
      <c r="F3465" s="1" t="s">
        <v>2327</v>
      </c>
      <c r="G3465" s="3">
        <v>625</v>
      </c>
      <c r="H3465" s="3"/>
      <c r="I3465" s="1" t="s">
        <v>87</v>
      </c>
      <c r="J3465" s="1" t="s">
        <v>116</v>
      </c>
      <c r="K3465" s="1" t="s">
        <v>84</v>
      </c>
      <c r="L3465" s="1" t="s">
        <v>300</v>
      </c>
    </row>
    <row r="3466" spans="1:12" x14ac:dyDescent="0.2">
      <c r="A3466" s="1" t="s">
        <v>234</v>
      </c>
      <c r="B3466" s="1" t="s">
        <v>13</v>
      </c>
      <c r="C3466" s="2">
        <v>43700</v>
      </c>
      <c r="D3466" s="1" t="s">
        <v>142</v>
      </c>
      <c r="E3466" s="1"/>
      <c r="F3466" s="1" t="s">
        <v>2338</v>
      </c>
      <c r="G3466" s="3">
        <v>99.96</v>
      </c>
      <c r="H3466" s="3"/>
      <c r="I3466" s="1"/>
      <c r="J3466" s="1"/>
      <c r="K3466" s="1" t="s">
        <v>12</v>
      </c>
      <c r="L3466" s="1"/>
    </row>
    <row r="3467" spans="1:12" x14ac:dyDescent="0.2">
      <c r="A3467" s="1" t="s">
        <v>234</v>
      </c>
      <c r="B3467" s="1" t="s">
        <v>13</v>
      </c>
      <c r="C3467" s="2">
        <v>43700</v>
      </c>
      <c r="D3467" s="1" t="s">
        <v>142</v>
      </c>
      <c r="E3467" s="1"/>
      <c r="F3467" s="1" t="s">
        <v>2339</v>
      </c>
      <c r="G3467" s="3">
        <v>1280</v>
      </c>
      <c r="H3467" s="3"/>
      <c r="I3467" s="1" t="s">
        <v>106</v>
      </c>
      <c r="J3467" s="1" t="s">
        <v>121</v>
      </c>
      <c r="K3467" s="1" t="s">
        <v>12</v>
      </c>
      <c r="L3467" s="1" t="s">
        <v>317</v>
      </c>
    </row>
    <row r="3468" spans="1:12" x14ac:dyDescent="0.2">
      <c r="A3468" s="1" t="s">
        <v>234</v>
      </c>
      <c r="B3468" s="1" t="s">
        <v>13</v>
      </c>
      <c r="C3468" s="2">
        <v>43700</v>
      </c>
      <c r="D3468" s="1" t="s">
        <v>142</v>
      </c>
      <c r="E3468" s="1"/>
      <c r="F3468" s="1" t="s">
        <v>2276</v>
      </c>
      <c r="G3468" s="3">
        <v>202.81</v>
      </c>
      <c r="H3468" s="3"/>
      <c r="I3468" s="1" t="s">
        <v>87</v>
      </c>
      <c r="J3468" s="1" t="s">
        <v>116</v>
      </c>
      <c r="K3468" s="1" t="s">
        <v>84</v>
      </c>
      <c r="L3468" s="1" t="s">
        <v>51</v>
      </c>
    </row>
    <row r="3469" spans="1:12" x14ac:dyDescent="0.2">
      <c r="A3469" s="1" t="s">
        <v>234</v>
      </c>
      <c r="B3469" s="1" t="s">
        <v>13</v>
      </c>
      <c r="C3469" s="2">
        <v>43700</v>
      </c>
      <c r="D3469" s="1" t="s">
        <v>142</v>
      </c>
      <c r="E3469" s="1"/>
      <c r="F3469" s="1" t="s">
        <v>2315</v>
      </c>
      <c r="G3469" s="3">
        <v>1050.6600000000001</v>
      </c>
      <c r="H3469" s="3"/>
      <c r="I3469" s="1" t="s">
        <v>83</v>
      </c>
      <c r="J3469" s="1" t="s">
        <v>243</v>
      </c>
      <c r="K3469" s="1" t="s">
        <v>12</v>
      </c>
      <c r="L3469" s="1" t="s">
        <v>17</v>
      </c>
    </row>
    <row r="3470" spans="1:12" x14ac:dyDescent="0.2">
      <c r="A3470" s="1" t="s">
        <v>234</v>
      </c>
      <c r="B3470" s="1" t="s">
        <v>13</v>
      </c>
      <c r="C3470" s="2">
        <v>43700</v>
      </c>
      <c r="D3470" s="1" t="s">
        <v>142</v>
      </c>
      <c r="E3470" s="1"/>
      <c r="F3470" s="1" t="s">
        <v>2274</v>
      </c>
      <c r="G3470" s="3">
        <v>134.84</v>
      </c>
      <c r="H3470" s="3"/>
      <c r="I3470" s="1" t="s">
        <v>83</v>
      </c>
      <c r="J3470" s="1" t="s">
        <v>174</v>
      </c>
      <c r="K3470" s="1" t="s">
        <v>12</v>
      </c>
      <c r="L3470" s="1" t="s">
        <v>64</v>
      </c>
    </row>
    <row r="3471" spans="1:12" x14ac:dyDescent="0.2">
      <c r="A3471" s="1" t="s">
        <v>234</v>
      </c>
      <c r="B3471" s="1" t="s">
        <v>13</v>
      </c>
      <c r="C3471" s="2">
        <v>43700</v>
      </c>
      <c r="D3471" s="1" t="s">
        <v>142</v>
      </c>
      <c r="E3471" s="1"/>
      <c r="F3471" s="1" t="s">
        <v>2305</v>
      </c>
      <c r="G3471" s="3">
        <v>205.95</v>
      </c>
      <c r="H3471" s="3"/>
      <c r="I3471" s="1" t="s">
        <v>119</v>
      </c>
      <c r="J3471" s="1" t="s">
        <v>86</v>
      </c>
      <c r="K3471" s="1" t="s">
        <v>84</v>
      </c>
      <c r="L3471" s="1" t="s">
        <v>409</v>
      </c>
    </row>
    <row r="3472" spans="1:12" x14ac:dyDescent="0.2">
      <c r="A3472" s="1" t="s">
        <v>234</v>
      </c>
      <c r="B3472" s="1" t="s">
        <v>13</v>
      </c>
      <c r="C3472" s="2">
        <v>43700</v>
      </c>
      <c r="D3472" s="1" t="s">
        <v>142</v>
      </c>
      <c r="E3472" s="1"/>
      <c r="F3472" s="1" t="s">
        <v>2250</v>
      </c>
      <c r="G3472" s="3">
        <v>406.17</v>
      </c>
      <c r="H3472" s="3"/>
      <c r="I3472" s="1" t="s">
        <v>83</v>
      </c>
      <c r="J3472" s="1" t="s">
        <v>175</v>
      </c>
      <c r="K3472" s="1" t="s">
        <v>84</v>
      </c>
      <c r="L3472" s="1" t="s">
        <v>26</v>
      </c>
    </row>
    <row r="3473" spans="1:12" x14ac:dyDescent="0.2">
      <c r="A3473" s="1" t="s">
        <v>234</v>
      </c>
      <c r="B3473" s="1" t="s">
        <v>13</v>
      </c>
      <c r="C3473" s="2">
        <v>43700</v>
      </c>
      <c r="D3473" s="1" t="s">
        <v>142</v>
      </c>
      <c r="E3473" s="1"/>
      <c r="F3473" s="1" t="s">
        <v>2340</v>
      </c>
      <c r="G3473" s="3">
        <v>1807.69</v>
      </c>
      <c r="H3473" s="3"/>
      <c r="I3473" s="1" t="s">
        <v>119</v>
      </c>
      <c r="J3473" s="1" t="s">
        <v>178</v>
      </c>
      <c r="K3473" s="1" t="s">
        <v>12</v>
      </c>
      <c r="L3473" s="1" t="s">
        <v>56</v>
      </c>
    </row>
    <row r="3474" spans="1:12" x14ac:dyDescent="0.2">
      <c r="A3474" s="1" t="s">
        <v>234</v>
      </c>
      <c r="B3474" s="1" t="s">
        <v>13</v>
      </c>
      <c r="C3474" s="2">
        <v>43700</v>
      </c>
      <c r="D3474" s="1" t="s">
        <v>142</v>
      </c>
      <c r="E3474" s="1"/>
      <c r="F3474" s="1" t="s">
        <v>2255</v>
      </c>
      <c r="G3474" s="3">
        <v>71.25</v>
      </c>
      <c r="H3474" s="3"/>
      <c r="I3474" s="1" t="s">
        <v>106</v>
      </c>
      <c r="J3474" s="1" t="s">
        <v>121</v>
      </c>
      <c r="K3474" s="1" t="s">
        <v>84</v>
      </c>
      <c r="L3474" s="1" t="s">
        <v>29</v>
      </c>
    </row>
    <row r="3475" spans="1:12" x14ac:dyDescent="0.2">
      <c r="A3475" s="1" t="s">
        <v>234</v>
      </c>
      <c r="B3475" s="1" t="s">
        <v>13</v>
      </c>
      <c r="C3475" s="2">
        <v>43700</v>
      </c>
      <c r="D3475" s="1" t="s">
        <v>142</v>
      </c>
      <c r="E3475" s="1"/>
      <c r="F3475" s="1" t="s">
        <v>2274</v>
      </c>
      <c r="G3475" s="3">
        <v>134.84</v>
      </c>
      <c r="H3475" s="3"/>
      <c r="I3475" s="1" t="s">
        <v>83</v>
      </c>
      <c r="J3475" s="1" t="s">
        <v>176</v>
      </c>
      <c r="K3475" s="1" t="s">
        <v>12</v>
      </c>
      <c r="L3475" s="1" t="s">
        <v>64</v>
      </c>
    </row>
    <row r="3476" spans="1:12" x14ac:dyDescent="0.2">
      <c r="A3476" s="1" t="s">
        <v>234</v>
      </c>
      <c r="B3476" s="1" t="s">
        <v>13</v>
      </c>
      <c r="C3476" s="2">
        <v>43700</v>
      </c>
      <c r="D3476" s="1" t="s">
        <v>142</v>
      </c>
      <c r="E3476" s="1"/>
      <c r="F3476" s="1" t="s">
        <v>2254</v>
      </c>
      <c r="G3476" s="3">
        <v>469.62</v>
      </c>
      <c r="H3476" s="3"/>
      <c r="I3476" s="1" t="s">
        <v>185</v>
      </c>
      <c r="J3476" s="1" t="s">
        <v>126</v>
      </c>
      <c r="K3476" s="1" t="s">
        <v>12</v>
      </c>
      <c r="L3476" s="1" t="s">
        <v>77</v>
      </c>
    </row>
    <row r="3477" spans="1:12" x14ac:dyDescent="0.2">
      <c r="A3477" s="1" t="s">
        <v>234</v>
      </c>
      <c r="B3477" s="1" t="s">
        <v>13</v>
      </c>
      <c r="C3477" s="2">
        <v>43700</v>
      </c>
      <c r="D3477" s="1" t="s">
        <v>142</v>
      </c>
      <c r="E3477" s="1"/>
      <c r="F3477" s="1" t="s">
        <v>2255</v>
      </c>
      <c r="G3477" s="3">
        <v>250</v>
      </c>
      <c r="H3477" s="3"/>
      <c r="I3477" s="1" t="s">
        <v>83</v>
      </c>
      <c r="J3477" s="1" t="s">
        <v>176</v>
      </c>
      <c r="K3477" s="1" t="s">
        <v>84</v>
      </c>
      <c r="L3477" s="1" t="s">
        <v>29</v>
      </c>
    </row>
    <row r="3478" spans="1:12" x14ac:dyDescent="0.2">
      <c r="A3478" s="1" t="s">
        <v>234</v>
      </c>
      <c r="B3478" s="1" t="s">
        <v>13</v>
      </c>
      <c r="C3478" s="2">
        <v>43700</v>
      </c>
      <c r="D3478" s="1" t="s">
        <v>142</v>
      </c>
      <c r="E3478" s="1"/>
      <c r="F3478" s="1" t="s">
        <v>2341</v>
      </c>
      <c r="G3478" s="3">
        <v>1039.78</v>
      </c>
      <c r="H3478" s="3"/>
      <c r="I3478" s="1" t="s">
        <v>83</v>
      </c>
      <c r="J3478" s="1" t="s">
        <v>176</v>
      </c>
      <c r="K3478" s="1" t="s">
        <v>12</v>
      </c>
      <c r="L3478" s="1" t="s">
        <v>93</v>
      </c>
    </row>
    <row r="3479" spans="1:12" x14ac:dyDescent="0.2">
      <c r="A3479" s="1" t="s">
        <v>234</v>
      </c>
      <c r="B3479" s="1" t="s">
        <v>13</v>
      </c>
      <c r="C3479" s="2">
        <v>43700</v>
      </c>
      <c r="D3479" s="1" t="s">
        <v>142</v>
      </c>
      <c r="E3479" s="1"/>
      <c r="F3479" s="1" t="s">
        <v>2342</v>
      </c>
      <c r="G3479" s="3">
        <v>1057.5</v>
      </c>
      <c r="H3479" s="3"/>
      <c r="I3479" s="1" t="s">
        <v>120</v>
      </c>
      <c r="J3479" s="1" t="s">
        <v>171</v>
      </c>
      <c r="K3479" s="1" t="s">
        <v>12</v>
      </c>
      <c r="L3479" s="1" t="s">
        <v>58</v>
      </c>
    </row>
    <row r="3480" spans="1:12" x14ac:dyDescent="0.2">
      <c r="A3480" s="1" t="s">
        <v>234</v>
      </c>
      <c r="B3480" s="1" t="s">
        <v>13</v>
      </c>
      <c r="C3480" s="2">
        <v>43700</v>
      </c>
      <c r="D3480" s="1" t="s">
        <v>142</v>
      </c>
      <c r="E3480" s="1"/>
      <c r="F3480" s="1" t="s">
        <v>2290</v>
      </c>
      <c r="G3480" s="3">
        <v>642.23</v>
      </c>
      <c r="H3480" s="3"/>
      <c r="I3480" s="1" t="s">
        <v>83</v>
      </c>
      <c r="J3480" s="1" t="s">
        <v>175</v>
      </c>
      <c r="K3480" s="1" t="s">
        <v>84</v>
      </c>
      <c r="L3480" s="1" t="s">
        <v>2028</v>
      </c>
    </row>
    <row r="3481" spans="1:12" x14ac:dyDescent="0.2">
      <c r="A3481" s="1" t="s">
        <v>234</v>
      </c>
      <c r="B3481" s="1" t="s">
        <v>13</v>
      </c>
      <c r="C3481" s="2">
        <v>43700</v>
      </c>
      <c r="D3481" s="1" t="s">
        <v>142</v>
      </c>
      <c r="E3481" s="1"/>
      <c r="F3481" s="1" t="s">
        <v>2315</v>
      </c>
      <c r="G3481" s="3">
        <v>70.040000000000006</v>
      </c>
      <c r="H3481" s="3"/>
      <c r="I3481" s="1" t="s">
        <v>83</v>
      </c>
      <c r="J3481" s="1" t="s">
        <v>279</v>
      </c>
      <c r="K3481" s="1" t="s">
        <v>12</v>
      </c>
      <c r="L3481" s="1" t="s">
        <v>17</v>
      </c>
    </row>
    <row r="3482" spans="1:12" x14ac:dyDescent="0.2">
      <c r="A3482" s="1" t="s">
        <v>234</v>
      </c>
      <c r="B3482" s="1" t="s">
        <v>13</v>
      </c>
      <c r="C3482" s="2">
        <v>43700</v>
      </c>
      <c r="D3482" s="1" t="s">
        <v>142</v>
      </c>
      <c r="E3482" s="1"/>
      <c r="F3482" s="1" t="s">
        <v>2305</v>
      </c>
      <c r="G3482" s="3">
        <v>75.650000000000006</v>
      </c>
      <c r="H3482" s="3"/>
      <c r="I3482" s="1" t="s">
        <v>85</v>
      </c>
      <c r="J3482" s="1" t="s">
        <v>125</v>
      </c>
      <c r="K3482" s="1" t="s">
        <v>84</v>
      </c>
      <c r="L3482" s="1" t="s">
        <v>409</v>
      </c>
    </row>
    <row r="3483" spans="1:12" x14ac:dyDescent="0.2">
      <c r="A3483" s="1" t="s">
        <v>234</v>
      </c>
      <c r="B3483" s="1" t="s">
        <v>13</v>
      </c>
      <c r="C3483" s="2">
        <v>43700</v>
      </c>
      <c r="D3483" s="1" t="s">
        <v>142</v>
      </c>
      <c r="E3483" s="1"/>
      <c r="F3483" s="1" t="s">
        <v>2343</v>
      </c>
      <c r="G3483" s="3">
        <v>1923.08</v>
      </c>
      <c r="H3483" s="3"/>
      <c r="I3483" s="1" t="s">
        <v>87</v>
      </c>
      <c r="J3483" s="1" t="s">
        <v>116</v>
      </c>
      <c r="K3483" s="1" t="s">
        <v>12</v>
      </c>
      <c r="L3483" s="1" t="s">
        <v>80</v>
      </c>
    </row>
    <row r="3484" spans="1:12" x14ac:dyDescent="0.2">
      <c r="A3484" s="1" t="s">
        <v>234</v>
      </c>
      <c r="B3484" s="1" t="s">
        <v>13</v>
      </c>
      <c r="C3484" s="2">
        <v>43700</v>
      </c>
      <c r="D3484" s="1" t="s">
        <v>142</v>
      </c>
      <c r="E3484" s="1"/>
      <c r="F3484" s="1" t="s">
        <v>2273</v>
      </c>
      <c r="G3484" s="3">
        <v>2326.92</v>
      </c>
      <c r="H3484" s="3"/>
      <c r="I3484" s="1" t="s">
        <v>119</v>
      </c>
      <c r="J3484" s="1" t="s">
        <v>86</v>
      </c>
      <c r="K3484" s="1" t="s">
        <v>84</v>
      </c>
      <c r="L3484" s="1" t="s">
        <v>104</v>
      </c>
    </row>
    <row r="3485" spans="1:12" x14ac:dyDescent="0.2">
      <c r="A3485" s="1" t="s">
        <v>234</v>
      </c>
      <c r="B3485" s="1" t="s">
        <v>13</v>
      </c>
      <c r="C3485" s="2">
        <v>43700</v>
      </c>
      <c r="D3485" s="1" t="s">
        <v>142</v>
      </c>
      <c r="E3485" s="1"/>
      <c r="F3485" s="1" t="s">
        <v>2344</v>
      </c>
      <c r="G3485" s="3">
        <v>1146.75</v>
      </c>
      <c r="H3485" s="3"/>
      <c r="I3485" s="1" t="s">
        <v>119</v>
      </c>
      <c r="J3485" s="1" t="s">
        <v>178</v>
      </c>
      <c r="K3485" s="1" t="s">
        <v>12</v>
      </c>
      <c r="L3485" s="1" t="s">
        <v>75</v>
      </c>
    </row>
    <row r="3486" spans="1:12" x14ac:dyDescent="0.2">
      <c r="A3486" s="1" t="s">
        <v>234</v>
      </c>
      <c r="B3486" s="1" t="s">
        <v>13</v>
      </c>
      <c r="C3486" s="2">
        <v>43700</v>
      </c>
      <c r="D3486" s="1" t="s">
        <v>142</v>
      </c>
      <c r="E3486" s="1"/>
      <c r="F3486" s="1" t="s">
        <v>2345</v>
      </c>
      <c r="G3486" s="3">
        <v>319.10000000000002</v>
      </c>
      <c r="H3486" s="3"/>
      <c r="I3486" s="1" t="s">
        <v>123</v>
      </c>
      <c r="J3486" s="1" t="s">
        <v>124</v>
      </c>
      <c r="K3486" s="1" t="s">
        <v>12</v>
      </c>
      <c r="L3486" s="1" t="s">
        <v>304</v>
      </c>
    </row>
    <row r="3487" spans="1:12" x14ac:dyDescent="0.2">
      <c r="A3487" s="1" t="s">
        <v>234</v>
      </c>
      <c r="B3487" s="1" t="s">
        <v>13</v>
      </c>
      <c r="C3487" s="2">
        <v>43700</v>
      </c>
      <c r="D3487" s="1" t="s">
        <v>142</v>
      </c>
      <c r="E3487" s="1"/>
      <c r="F3487" s="1" t="s">
        <v>2346</v>
      </c>
      <c r="G3487" s="3">
        <v>1360.06</v>
      </c>
      <c r="H3487" s="3"/>
      <c r="I3487" s="1" t="s">
        <v>106</v>
      </c>
      <c r="J3487" s="1" t="s">
        <v>121</v>
      </c>
      <c r="K3487" s="1" t="s">
        <v>12</v>
      </c>
      <c r="L3487" s="1" t="s">
        <v>65</v>
      </c>
    </row>
    <row r="3488" spans="1:12" x14ac:dyDescent="0.2">
      <c r="A3488" s="1" t="s">
        <v>234</v>
      </c>
      <c r="B3488" s="1" t="s">
        <v>13</v>
      </c>
      <c r="C3488" s="2">
        <v>43700</v>
      </c>
      <c r="D3488" s="1" t="s">
        <v>142</v>
      </c>
      <c r="E3488" s="1"/>
      <c r="F3488" s="1" t="s">
        <v>2275</v>
      </c>
      <c r="G3488" s="3">
        <v>1321.49</v>
      </c>
      <c r="H3488" s="3"/>
      <c r="I3488" s="1" t="s">
        <v>119</v>
      </c>
      <c r="J3488" s="1" t="s">
        <v>86</v>
      </c>
      <c r="K3488" s="1" t="s">
        <v>12</v>
      </c>
      <c r="L3488" s="1" t="s">
        <v>78</v>
      </c>
    </row>
    <row r="3489" spans="1:12" x14ac:dyDescent="0.2">
      <c r="A3489" s="1" t="s">
        <v>234</v>
      </c>
      <c r="B3489" s="1" t="s">
        <v>13</v>
      </c>
      <c r="C3489" s="2">
        <v>43700</v>
      </c>
      <c r="D3489" s="1" t="s">
        <v>142</v>
      </c>
      <c r="E3489" s="1"/>
      <c r="F3489" s="1" t="s">
        <v>2347</v>
      </c>
      <c r="G3489" s="3">
        <v>1458.83</v>
      </c>
      <c r="H3489" s="3"/>
      <c r="I3489" s="1" t="s">
        <v>106</v>
      </c>
      <c r="J3489" s="1" t="s">
        <v>122</v>
      </c>
      <c r="K3489" s="1" t="s">
        <v>12</v>
      </c>
      <c r="L3489" s="1" t="s">
        <v>27</v>
      </c>
    </row>
    <row r="3490" spans="1:12" x14ac:dyDescent="0.2">
      <c r="A3490" s="1" t="s">
        <v>234</v>
      </c>
      <c r="B3490" s="1" t="s">
        <v>13</v>
      </c>
      <c r="C3490" s="2">
        <v>43700</v>
      </c>
      <c r="D3490" s="1" t="s">
        <v>142</v>
      </c>
      <c r="E3490" s="1"/>
      <c r="F3490" s="1" t="s">
        <v>2291</v>
      </c>
      <c r="G3490" s="3">
        <v>186.25</v>
      </c>
      <c r="H3490" s="3"/>
      <c r="I3490" s="1" t="s">
        <v>108</v>
      </c>
      <c r="J3490" s="1" t="s">
        <v>117</v>
      </c>
      <c r="K3490" s="1" t="s">
        <v>12</v>
      </c>
      <c r="L3490" s="1" t="s">
        <v>79</v>
      </c>
    </row>
    <row r="3491" spans="1:12" x14ac:dyDescent="0.2">
      <c r="A3491" s="1" t="s">
        <v>234</v>
      </c>
      <c r="B3491" s="1" t="s">
        <v>13</v>
      </c>
      <c r="C3491" s="2">
        <v>43700</v>
      </c>
      <c r="D3491" s="1" t="s">
        <v>142</v>
      </c>
      <c r="E3491" s="1"/>
      <c r="F3491" s="1" t="s">
        <v>2325</v>
      </c>
      <c r="G3491" s="3">
        <v>138.56</v>
      </c>
      <c r="H3491" s="3"/>
      <c r="I3491" s="1" t="s">
        <v>106</v>
      </c>
      <c r="J3491" s="1" t="s">
        <v>107</v>
      </c>
      <c r="K3491" s="1" t="s">
        <v>84</v>
      </c>
      <c r="L3491" s="1" t="s">
        <v>66</v>
      </c>
    </row>
    <row r="3492" spans="1:12" x14ac:dyDescent="0.2">
      <c r="A3492" s="1" t="s">
        <v>234</v>
      </c>
      <c r="B3492" s="1" t="s">
        <v>13</v>
      </c>
      <c r="C3492" s="2">
        <v>43700</v>
      </c>
      <c r="D3492" s="1" t="s">
        <v>142</v>
      </c>
      <c r="E3492" s="1"/>
      <c r="F3492" s="1" t="s">
        <v>2348</v>
      </c>
      <c r="G3492" s="3">
        <v>1046.69</v>
      </c>
      <c r="H3492" s="3"/>
      <c r="I3492" s="1" t="s">
        <v>83</v>
      </c>
      <c r="J3492" s="1" t="s">
        <v>174</v>
      </c>
      <c r="K3492" s="1" t="s">
        <v>12</v>
      </c>
      <c r="L3492" s="1" t="s">
        <v>425</v>
      </c>
    </row>
    <row r="3493" spans="1:12" x14ac:dyDescent="0.2">
      <c r="A3493" s="1" t="s">
        <v>234</v>
      </c>
      <c r="B3493" s="1" t="s">
        <v>13</v>
      </c>
      <c r="C3493" s="2">
        <v>43700</v>
      </c>
      <c r="D3493" s="1" t="s">
        <v>142</v>
      </c>
      <c r="E3493" s="1"/>
      <c r="F3493" s="1" t="s">
        <v>2277</v>
      </c>
      <c r="G3493" s="3">
        <v>237.6</v>
      </c>
      <c r="H3493" s="3"/>
      <c r="I3493" s="1" t="s">
        <v>119</v>
      </c>
      <c r="J3493" s="1" t="s">
        <v>86</v>
      </c>
      <c r="K3493" s="1" t="s">
        <v>12</v>
      </c>
      <c r="L3493" s="1" t="s">
        <v>33</v>
      </c>
    </row>
    <row r="3494" spans="1:12" x14ac:dyDescent="0.2">
      <c r="A3494" s="1" t="s">
        <v>234</v>
      </c>
      <c r="B3494" s="1" t="s">
        <v>13</v>
      </c>
      <c r="C3494" s="2">
        <v>43700</v>
      </c>
      <c r="D3494" s="1" t="s">
        <v>142</v>
      </c>
      <c r="E3494" s="1"/>
      <c r="F3494" s="1" t="s">
        <v>2349</v>
      </c>
      <c r="G3494" s="3">
        <v>845.39</v>
      </c>
      <c r="H3494" s="3"/>
      <c r="I3494" s="1" t="s">
        <v>120</v>
      </c>
      <c r="J3494" s="1" t="s">
        <v>171</v>
      </c>
      <c r="K3494" s="1" t="s">
        <v>12</v>
      </c>
      <c r="L3494" s="1" t="s">
        <v>91</v>
      </c>
    </row>
    <row r="3495" spans="1:12" x14ac:dyDescent="0.2">
      <c r="A3495" s="1" t="s">
        <v>234</v>
      </c>
      <c r="B3495" s="1" t="s">
        <v>13</v>
      </c>
      <c r="C3495" s="2">
        <v>43700</v>
      </c>
      <c r="D3495" s="1" t="s">
        <v>142</v>
      </c>
      <c r="E3495" s="1"/>
      <c r="F3495" s="1" t="s">
        <v>2327</v>
      </c>
      <c r="G3495" s="3">
        <v>250</v>
      </c>
      <c r="H3495" s="3"/>
      <c r="I3495" s="1" t="s">
        <v>83</v>
      </c>
      <c r="J3495" s="1" t="s">
        <v>175</v>
      </c>
      <c r="K3495" s="1" t="s">
        <v>84</v>
      </c>
      <c r="L3495" s="1" t="s">
        <v>300</v>
      </c>
    </row>
    <row r="3496" spans="1:12" x14ac:dyDescent="0.2">
      <c r="A3496" s="1" t="s">
        <v>234</v>
      </c>
      <c r="B3496" s="1" t="s">
        <v>13</v>
      </c>
      <c r="C3496" s="2">
        <v>43700</v>
      </c>
      <c r="D3496" s="1" t="s">
        <v>142</v>
      </c>
      <c r="E3496" s="1"/>
      <c r="F3496" s="1" t="s">
        <v>2350</v>
      </c>
      <c r="G3496" s="3">
        <v>931.26</v>
      </c>
      <c r="H3496" s="3"/>
      <c r="I3496" s="1" t="s">
        <v>83</v>
      </c>
      <c r="J3496" s="1" t="s">
        <v>176</v>
      </c>
      <c r="K3496" s="1" t="s">
        <v>12</v>
      </c>
      <c r="L3496" s="1" t="s">
        <v>411</v>
      </c>
    </row>
    <row r="3497" spans="1:12" x14ac:dyDescent="0.2">
      <c r="A3497" s="1" t="s">
        <v>234</v>
      </c>
      <c r="B3497" s="1" t="s">
        <v>13</v>
      </c>
      <c r="C3497" s="2">
        <v>43700</v>
      </c>
      <c r="D3497" s="1" t="s">
        <v>142</v>
      </c>
      <c r="E3497" s="1"/>
      <c r="F3497" s="1" t="s">
        <v>2351</v>
      </c>
      <c r="G3497" s="3">
        <v>500</v>
      </c>
      <c r="H3497" s="3"/>
      <c r="I3497" s="1" t="s">
        <v>120</v>
      </c>
      <c r="J3497" s="1" t="s">
        <v>171</v>
      </c>
      <c r="K3497" s="1" t="s">
        <v>84</v>
      </c>
      <c r="L3497" s="1" t="s">
        <v>300</v>
      </c>
    </row>
    <row r="3498" spans="1:12" x14ac:dyDescent="0.2">
      <c r="A3498" s="1" t="s">
        <v>234</v>
      </c>
      <c r="B3498" s="1" t="s">
        <v>13</v>
      </c>
      <c r="C3498" s="2">
        <v>43700</v>
      </c>
      <c r="D3498" s="1" t="s">
        <v>142</v>
      </c>
      <c r="E3498" s="1"/>
      <c r="F3498" s="1" t="s">
        <v>2303</v>
      </c>
      <c r="G3498" s="3">
        <v>390.7</v>
      </c>
      <c r="H3498" s="3"/>
      <c r="I3498" s="1" t="s">
        <v>123</v>
      </c>
      <c r="J3498" s="1" t="s">
        <v>124</v>
      </c>
      <c r="K3498" s="1" t="s">
        <v>12</v>
      </c>
      <c r="L3498" s="1" t="s">
        <v>1592</v>
      </c>
    </row>
    <row r="3499" spans="1:12" x14ac:dyDescent="0.2">
      <c r="A3499" s="1" t="s">
        <v>234</v>
      </c>
      <c r="B3499" s="1" t="s">
        <v>13</v>
      </c>
      <c r="C3499" s="2">
        <v>43700</v>
      </c>
      <c r="D3499" s="1" t="s">
        <v>142</v>
      </c>
      <c r="E3499" s="1"/>
      <c r="F3499" s="1" t="s">
        <v>2335</v>
      </c>
      <c r="G3499" s="3">
        <v>294.89999999999998</v>
      </c>
      <c r="H3499" s="3"/>
      <c r="I3499" s="1" t="s">
        <v>185</v>
      </c>
      <c r="J3499" s="1" t="s">
        <v>126</v>
      </c>
      <c r="K3499" s="1" t="s">
        <v>12</v>
      </c>
      <c r="L3499" s="1" t="s">
        <v>1650</v>
      </c>
    </row>
    <row r="3500" spans="1:12" x14ac:dyDescent="0.2">
      <c r="A3500" s="1" t="s">
        <v>234</v>
      </c>
      <c r="B3500" s="1" t="s">
        <v>13</v>
      </c>
      <c r="C3500" s="2">
        <v>43700</v>
      </c>
      <c r="D3500" s="1" t="s">
        <v>142</v>
      </c>
      <c r="E3500" s="1"/>
      <c r="F3500" s="1" t="s">
        <v>2256</v>
      </c>
      <c r="G3500" s="3">
        <v>210.3</v>
      </c>
      <c r="H3500" s="3"/>
      <c r="I3500" s="1" t="s">
        <v>108</v>
      </c>
      <c r="J3500" s="1" t="s">
        <v>117</v>
      </c>
      <c r="K3500" s="1" t="s">
        <v>12</v>
      </c>
      <c r="L3500" s="1" t="s">
        <v>1047</v>
      </c>
    </row>
    <row r="3501" spans="1:12" x14ac:dyDescent="0.2">
      <c r="A3501" s="1" t="s">
        <v>234</v>
      </c>
      <c r="B3501" s="1" t="s">
        <v>13</v>
      </c>
      <c r="C3501" s="2">
        <v>43700</v>
      </c>
      <c r="D3501" s="1" t="s">
        <v>142</v>
      </c>
      <c r="E3501" s="1"/>
      <c r="F3501" s="1" t="s">
        <v>2289</v>
      </c>
      <c r="G3501" s="3">
        <v>183.49</v>
      </c>
      <c r="H3501" s="3"/>
      <c r="I3501" s="1" t="s">
        <v>83</v>
      </c>
      <c r="J3501" s="1" t="s">
        <v>243</v>
      </c>
      <c r="K3501" s="1" t="s">
        <v>12</v>
      </c>
      <c r="L3501" s="1" t="s">
        <v>14</v>
      </c>
    </row>
    <row r="3502" spans="1:12" x14ac:dyDescent="0.2">
      <c r="A3502" s="1" t="s">
        <v>234</v>
      </c>
      <c r="B3502" s="1" t="s">
        <v>13</v>
      </c>
      <c r="C3502" s="2">
        <v>43700</v>
      </c>
      <c r="D3502" s="1" t="s">
        <v>142</v>
      </c>
      <c r="E3502" s="1"/>
      <c r="F3502" s="1" t="s">
        <v>2352</v>
      </c>
      <c r="G3502" s="3">
        <v>1169.42</v>
      </c>
      <c r="H3502" s="3"/>
      <c r="I3502" s="1" t="s">
        <v>119</v>
      </c>
      <c r="J3502" s="1" t="s">
        <v>86</v>
      </c>
      <c r="K3502" s="1" t="s">
        <v>12</v>
      </c>
      <c r="L3502" s="1" t="s">
        <v>88</v>
      </c>
    </row>
    <row r="3503" spans="1:12" x14ac:dyDescent="0.2">
      <c r="A3503" s="1" t="s">
        <v>234</v>
      </c>
      <c r="B3503" s="1" t="s">
        <v>13</v>
      </c>
      <c r="C3503" s="2">
        <v>43700</v>
      </c>
      <c r="D3503" s="1" t="s">
        <v>142</v>
      </c>
      <c r="E3503" s="1"/>
      <c r="F3503" s="1" t="s">
        <v>2254</v>
      </c>
      <c r="G3503" s="3">
        <v>799.62</v>
      </c>
      <c r="H3503" s="3"/>
      <c r="I3503" s="1" t="s">
        <v>123</v>
      </c>
      <c r="J3503" s="1" t="s">
        <v>124</v>
      </c>
      <c r="K3503" s="1" t="s">
        <v>12</v>
      </c>
      <c r="L3503" s="1" t="s">
        <v>77</v>
      </c>
    </row>
    <row r="3504" spans="1:12" x14ac:dyDescent="0.2">
      <c r="A3504" s="1" t="s">
        <v>234</v>
      </c>
      <c r="B3504" s="1" t="s">
        <v>13</v>
      </c>
      <c r="C3504" s="2">
        <v>43700</v>
      </c>
      <c r="D3504" s="1" t="s">
        <v>142</v>
      </c>
      <c r="E3504" s="1"/>
      <c r="F3504" s="1" t="s">
        <v>2353</v>
      </c>
      <c r="G3504" s="3">
        <v>856.7</v>
      </c>
      <c r="H3504" s="3"/>
      <c r="I3504" s="1" t="s">
        <v>87</v>
      </c>
      <c r="J3504" s="1" t="s">
        <v>116</v>
      </c>
      <c r="K3504" s="1" t="s">
        <v>12</v>
      </c>
      <c r="L3504" s="1" t="s">
        <v>1126</v>
      </c>
    </row>
    <row r="3505" spans="1:12" x14ac:dyDescent="0.2">
      <c r="A3505" s="1" t="s">
        <v>234</v>
      </c>
      <c r="B3505" s="1" t="s">
        <v>13</v>
      </c>
      <c r="C3505" s="2">
        <v>43700</v>
      </c>
      <c r="D3505" s="1" t="s">
        <v>142</v>
      </c>
      <c r="E3505" s="1"/>
      <c r="F3505" s="1" t="s">
        <v>2257</v>
      </c>
      <c r="G3505" s="3">
        <v>119.74</v>
      </c>
      <c r="H3505" s="3"/>
      <c r="I3505" s="1" t="s">
        <v>120</v>
      </c>
      <c r="J3505" s="1" t="s">
        <v>171</v>
      </c>
      <c r="K3505" s="1" t="s">
        <v>84</v>
      </c>
      <c r="L3505" s="1" t="s">
        <v>306</v>
      </c>
    </row>
    <row r="3506" spans="1:12" x14ac:dyDescent="0.2">
      <c r="A3506" s="1" t="s">
        <v>234</v>
      </c>
      <c r="B3506" s="1" t="s">
        <v>13</v>
      </c>
      <c r="C3506" s="2">
        <v>43700</v>
      </c>
      <c r="D3506" s="1" t="s">
        <v>142</v>
      </c>
      <c r="E3506" s="1"/>
      <c r="F3506" s="1" t="s">
        <v>2258</v>
      </c>
      <c r="G3506" s="3">
        <v>115.38</v>
      </c>
      <c r="H3506" s="3"/>
      <c r="I3506" s="1" t="s">
        <v>120</v>
      </c>
      <c r="J3506" s="1" t="s">
        <v>171</v>
      </c>
      <c r="K3506" s="1" t="s">
        <v>84</v>
      </c>
      <c r="L3506" s="1" t="s">
        <v>111</v>
      </c>
    </row>
    <row r="3507" spans="1:12" x14ac:dyDescent="0.2">
      <c r="A3507" s="1" t="s">
        <v>234</v>
      </c>
      <c r="B3507" s="1" t="s">
        <v>13</v>
      </c>
      <c r="C3507" s="2">
        <v>43700</v>
      </c>
      <c r="D3507" s="1" t="s">
        <v>142</v>
      </c>
      <c r="E3507" s="1"/>
      <c r="F3507" s="1" t="s">
        <v>2318</v>
      </c>
      <c r="G3507" s="3">
        <v>718.99</v>
      </c>
      <c r="H3507" s="3"/>
      <c r="I3507" s="1" t="s">
        <v>123</v>
      </c>
      <c r="J3507" s="1" t="s">
        <v>124</v>
      </c>
      <c r="K3507" s="1" t="s">
        <v>12</v>
      </c>
      <c r="L3507" s="1" t="s">
        <v>261</v>
      </c>
    </row>
    <row r="3508" spans="1:12" x14ac:dyDescent="0.2">
      <c r="A3508" s="1" t="s">
        <v>234</v>
      </c>
      <c r="B3508" s="1" t="s">
        <v>13</v>
      </c>
      <c r="C3508" s="2">
        <v>43700</v>
      </c>
      <c r="D3508" s="1" t="s">
        <v>142</v>
      </c>
      <c r="E3508" s="1"/>
      <c r="F3508" s="1" t="s">
        <v>2256</v>
      </c>
      <c r="G3508" s="3">
        <v>155.94</v>
      </c>
      <c r="H3508" s="3"/>
      <c r="I3508" s="1" t="s">
        <v>106</v>
      </c>
      <c r="J3508" s="1" t="s">
        <v>122</v>
      </c>
      <c r="K3508" s="1" t="s">
        <v>12</v>
      </c>
      <c r="L3508" s="1" t="s">
        <v>1047</v>
      </c>
    </row>
    <row r="3509" spans="1:12" x14ac:dyDescent="0.2">
      <c r="A3509" s="1" t="s">
        <v>234</v>
      </c>
      <c r="B3509" s="1" t="s">
        <v>13</v>
      </c>
      <c r="C3509" s="2">
        <v>43700</v>
      </c>
      <c r="D3509" s="1" t="s">
        <v>142</v>
      </c>
      <c r="E3509" s="1"/>
      <c r="F3509" s="1" t="s">
        <v>2274</v>
      </c>
      <c r="G3509" s="3">
        <v>134.84</v>
      </c>
      <c r="H3509" s="3"/>
      <c r="I3509" s="1" t="s">
        <v>83</v>
      </c>
      <c r="J3509" s="1" t="s">
        <v>180</v>
      </c>
      <c r="K3509" s="1" t="s">
        <v>12</v>
      </c>
      <c r="L3509" s="1" t="s">
        <v>64</v>
      </c>
    </row>
    <row r="3510" spans="1:12" x14ac:dyDescent="0.2">
      <c r="A3510" s="1" t="s">
        <v>234</v>
      </c>
      <c r="B3510" s="1" t="s">
        <v>13</v>
      </c>
      <c r="C3510" s="2">
        <v>43700</v>
      </c>
      <c r="D3510" s="1" t="s">
        <v>142</v>
      </c>
      <c r="E3510" s="1"/>
      <c r="F3510" s="1" t="s">
        <v>2354</v>
      </c>
      <c r="G3510" s="3">
        <v>710</v>
      </c>
      <c r="H3510" s="3"/>
      <c r="I3510" s="1" t="s">
        <v>119</v>
      </c>
      <c r="J3510" s="1" t="s">
        <v>86</v>
      </c>
      <c r="K3510" s="1" t="s">
        <v>12</v>
      </c>
      <c r="L3510" s="1" t="s">
        <v>342</v>
      </c>
    </row>
    <row r="3511" spans="1:12" x14ac:dyDescent="0.2">
      <c r="A3511" s="1" t="s">
        <v>234</v>
      </c>
      <c r="B3511" s="1" t="s">
        <v>13</v>
      </c>
      <c r="C3511" s="2">
        <v>43700</v>
      </c>
      <c r="D3511" s="1" t="s">
        <v>142</v>
      </c>
      <c r="E3511" s="1"/>
      <c r="F3511" s="1" t="s">
        <v>2345</v>
      </c>
      <c r="G3511" s="3">
        <v>187.41</v>
      </c>
      <c r="H3511" s="3"/>
      <c r="I3511" s="1" t="s">
        <v>185</v>
      </c>
      <c r="J3511" s="1" t="s">
        <v>126</v>
      </c>
      <c r="K3511" s="1" t="s">
        <v>12</v>
      </c>
      <c r="L3511" s="1" t="s">
        <v>304</v>
      </c>
    </row>
    <row r="3512" spans="1:12" x14ac:dyDescent="0.2">
      <c r="A3512" s="1" t="s">
        <v>234</v>
      </c>
      <c r="B3512" s="1" t="s">
        <v>13</v>
      </c>
      <c r="C3512" s="2">
        <v>43700</v>
      </c>
      <c r="D3512" s="1" t="s">
        <v>142</v>
      </c>
      <c r="E3512" s="1"/>
      <c r="F3512" s="1" t="s">
        <v>2266</v>
      </c>
      <c r="G3512" s="3">
        <v>1033.96</v>
      </c>
      <c r="H3512" s="3"/>
      <c r="I3512" s="1" t="s">
        <v>87</v>
      </c>
      <c r="J3512" s="1" t="s">
        <v>253</v>
      </c>
      <c r="K3512" s="1" t="s">
        <v>84</v>
      </c>
      <c r="L3512" s="1" t="s">
        <v>63</v>
      </c>
    </row>
    <row r="3513" spans="1:12" x14ac:dyDescent="0.2">
      <c r="A3513" s="1" t="s">
        <v>234</v>
      </c>
      <c r="B3513" s="1" t="s">
        <v>13</v>
      </c>
      <c r="C3513" s="2">
        <v>43700</v>
      </c>
      <c r="D3513" s="1" t="s">
        <v>142</v>
      </c>
      <c r="E3513" s="1"/>
      <c r="F3513" s="1" t="s">
        <v>2355</v>
      </c>
      <c r="G3513" s="3">
        <v>1555.28</v>
      </c>
      <c r="H3513" s="3"/>
      <c r="I3513" s="1" t="s">
        <v>83</v>
      </c>
      <c r="J3513" s="1" t="s">
        <v>188</v>
      </c>
      <c r="K3513" s="1" t="s">
        <v>12</v>
      </c>
      <c r="L3513" s="1" t="s">
        <v>429</v>
      </c>
    </row>
    <row r="3514" spans="1:12" x14ac:dyDescent="0.2">
      <c r="A3514" s="1" t="s">
        <v>234</v>
      </c>
      <c r="B3514" s="1" t="s">
        <v>13</v>
      </c>
      <c r="C3514" s="2">
        <v>43700</v>
      </c>
      <c r="D3514" s="1" t="s">
        <v>142</v>
      </c>
      <c r="E3514" s="1"/>
      <c r="F3514" s="1" t="s">
        <v>2356</v>
      </c>
      <c r="G3514" s="3">
        <v>705.68</v>
      </c>
      <c r="H3514" s="3"/>
      <c r="I3514" s="1" t="s">
        <v>119</v>
      </c>
      <c r="J3514" s="1" t="s">
        <v>86</v>
      </c>
      <c r="K3514" s="1" t="s">
        <v>12</v>
      </c>
      <c r="L3514" s="1" t="s">
        <v>277</v>
      </c>
    </row>
    <row r="3515" spans="1:12" x14ac:dyDescent="0.2">
      <c r="A3515" s="1" t="s">
        <v>234</v>
      </c>
      <c r="B3515" s="1" t="s">
        <v>13</v>
      </c>
      <c r="C3515" s="2">
        <v>43700</v>
      </c>
      <c r="D3515" s="1" t="s">
        <v>142</v>
      </c>
      <c r="E3515" s="1"/>
      <c r="F3515" s="1" t="s">
        <v>2255</v>
      </c>
      <c r="G3515" s="3">
        <v>250</v>
      </c>
      <c r="H3515" s="3"/>
      <c r="I3515" s="1" t="s">
        <v>83</v>
      </c>
      <c r="J3515" s="1" t="s">
        <v>175</v>
      </c>
      <c r="K3515" s="1" t="s">
        <v>84</v>
      </c>
      <c r="L3515" s="1" t="s">
        <v>29</v>
      </c>
    </row>
    <row r="3516" spans="1:12" x14ac:dyDescent="0.2">
      <c r="A3516" s="1" t="s">
        <v>234</v>
      </c>
      <c r="B3516" s="1" t="s">
        <v>13</v>
      </c>
      <c r="C3516" s="2">
        <v>43700</v>
      </c>
      <c r="D3516" s="1" t="s">
        <v>142</v>
      </c>
      <c r="E3516" s="1"/>
      <c r="F3516" s="1" t="s">
        <v>2263</v>
      </c>
      <c r="G3516" s="3">
        <v>98.54</v>
      </c>
      <c r="H3516" s="3"/>
      <c r="I3516" s="1" t="s">
        <v>106</v>
      </c>
      <c r="J3516" s="1" t="s">
        <v>107</v>
      </c>
      <c r="K3516" s="1" t="s">
        <v>12</v>
      </c>
      <c r="L3516" s="1" t="s">
        <v>313</v>
      </c>
    </row>
    <row r="3517" spans="1:12" x14ac:dyDescent="0.2">
      <c r="A3517" s="1" t="s">
        <v>234</v>
      </c>
      <c r="B3517" s="1" t="s">
        <v>13</v>
      </c>
      <c r="C3517" s="2">
        <v>43700</v>
      </c>
      <c r="D3517" s="1" t="s">
        <v>142</v>
      </c>
      <c r="E3517" s="1"/>
      <c r="F3517" s="1" t="s">
        <v>2250</v>
      </c>
      <c r="G3517" s="3">
        <v>85.38</v>
      </c>
      <c r="H3517" s="3"/>
      <c r="I3517" s="1" t="s">
        <v>106</v>
      </c>
      <c r="J3517" s="1" t="s">
        <v>121</v>
      </c>
      <c r="K3517" s="1" t="s">
        <v>84</v>
      </c>
      <c r="L3517" s="1" t="s">
        <v>26</v>
      </c>
    </row>
    <row r="3518" spans="1:12" x14ac:dyDescent="0.2">
      <c r="A3518" s="1" t="s">
        <v>234</v>
      </c>
      <c r="B3518" s="1" t="s">
        <v>13</v>
      </c>
      <c r="C3518" s="2">
        <v>43700</v>
      </c>
      <c r="D3518" s="1" t="s">
        <v>142</v>
      </c>
      <c r="E3518" s="1"/>
      <c r="F3518" s="1" t="s">
        <v>2357</v>
      </c>
      <c r="G3518" s="3">
        <v>760.73</v>
      </c>
      <c r="H3518" s="3"/>
      <c r="I3518" s="1" t="s">
        <v>120</v>
      </c>
      <c r="J3518" s="1" t="s">
        <v>171</v>
      </c>
      <c r="K3518" s="1" t="s">
        <v>12</v>
      </c>
      <c r="L3518" s="1" t="s">
        <v>81</v>
      </c>
    </row>
    <row r="3519" spans="1:12" x14ac:dyDescent="0.2">
      <c r="A3519" s="1" t="s">
        <v>234</v>
      </c>
      <c r="B3519" s="1" t="s">
        <v>13</v>
      </c>
      <c r="C3519" s="2">
        <v>43700</v>
      </c>
      <c r="D3519" s="1" t="s">
        <v>142</v>
      </c>
      <c r="E3519" s="1"/>
      <c r="F3519" s="1" t="s">
        <v>2273</v>
      </c>
      <c r="G3519" s="3">
        <v>625</v>
      </c>
      <c r="H3519" s="3"/>
      <c r="I3519" s="1" t="s">
        <v>120</v>
      </c>
      <c r="J3519" s="1" t="s">
        <v>171</v>
      </c>
      <c r="K3519" s="1" t="s">
        <v>84</v>
      </c>
      <c r="L3519" s="1" t="s">
        <v>104</v>
      </c>
    </row>
    <row r="3520" spans="1:12" x14ac:dyDescent="0.2">
      <c r="A3520" s="1" t="s">
        <v>234</v>
      </c>
      <c r="B3520" s="1" t="s">
        <v>13</v>
      </c>
      <c r="C3520" s="2">
        <v>43700</v>
      </c>
      <c r="D3520" s="1" t="s">
        <v>142</v>
      </c>
      <c r="E3520" s="1"/>
      <c r="F3520" s="1" t="s">
        <v>2269</v>
      </c>
      <c r="G3520" s="3">
        <v>341.51</v>
      </c>
      <c r="H3520" s="3"/>
      <c r="I3520" s="1" t="s">
        <v>179</v>
      </c>
      <c r="J3520" s="1" t="s">
        <v>89</v>
      </c>
      <c r="K3520" s="1" t="s">
        <v>12</v>
      </c>
      <c r="L3520" s="1" t="s">
        <v>49</v>
      </c>
    </row>
    <row r="3521" spans="1:12" x14ac:dyDescent="0.2">
      <c r="A3521" s="1" t="s">
        <v>234</v>
      </c>
      <c r="B3521" s="1" t="s">
        <v>13</v>
      </c>
      <c r="C3521" s="2">
        <v>43708</v>
      </c>
      <c r="D3521" s="1" t="s">
        <v>2358</v>
      </c>
      <c r="E3521" s="1"/>
      <c r="F3521" s="1" t="s">
        <v>2359</v>
      </c>
      <c r="G3521" s="3">
        <v>595.44000000000005</v>
      </c>
      <c r="H3521" s="3"/>
      <c r="I3521" s="1" t="s">
        <v>83</v>
      </c>
      <c r="J3521" s="1" t="s">
        <v>676</v>
      </c>
      <c r="K3521" s="1" t="s">
        <v>12</v>
      </c>
      <c r="L3521" s="1" t="s">
        <v>14</v>
      </c>
    </row>
    <row r="3522" spans="1:12" x14ac:dyDescent="0.2">
      <c r="A3522" s="1" t="s">
        <v>234</v>
      </c>
      <c r="B3522" s="1" t="s">
        <v>13</v>
      </c>
      <c r="C3522" s="2">
        <v>43708</v>
      </c>
      <c r="D3522" s="1" t="s">
        <v>2358</v>
      </c>
      <c r="E3522" s="1"/>
      <c r="F3522" s="1" t="s">
        <v>2359</v>
      </c>
      <c r="G3522" s="3"/>
      <c r="H3522" s="3">
        <v>550.47</v>
      </c>
      <c r="I3522" s="1" t="s">
        <v>83</v>
      </c>
      <c r="J3522" s="1" t="s">
        <v>243</v>
      </c>
      <c r="K3522" s="1" t="s">
        <v>12</v>
      </c>
      <c r="L3522" s="1" t="s">
        <v>14</v>
      </c>
    </row>
    <row r="3523" spans="1:12" x14ac:dyDescent="0.2">
      <c r="A3523" s="1" t="s">
        <v>234</v>
      </c>
      <c r="B3523" s="1" t="s">
        <v>13</v>
      </c>
      <c r="C3523" s="2">
        <v>43708</v>
      </c>
      <c r="D3523" s="1" t="s">
        <v>2358</v>
      </c>
      <c r="E3523" s="1"/>
      <c r="F3523" s="1" t="s">
        <v>2360</v>
      </c>
      <c r="G3523" s="3"/>
      <c r="H3523" s="3">
        <v>2933</v>
      </c>
      <c r="I3523" s="1" t="s">
        <v>83</v>
      </c>
      <c r="J3523" s="1" t="s">
        <v>243</v>
      </c>
      <c r="K3523" s="1" t="s">
        <v>12</v>
      </c>
      <c r="L3523" s="1" t="s">
        <v>57</v>
      </c>
    </row>
    <row r="3524" spans="1:12" x14ac:dyDescent="0.2">
      <c r="A3524" s="1" t="s">
        <v>234</v>
      </c>
      <c r="B3524" s="1" t="s">
        <v>13</v>
      </c>
      <c r="C3524" s="2">
        <v>43708</v>
      </c>
      <c r="D3524" s="1" t="s">
        <v>204</v>
      </c>
      <c r="E3524" s="1"/>
      <c r="F3524" s="1" t="s">
        <v>205</v>
      </c>
      <c r="G3524" s="3">
        <v>8439.6200000000008</v>
      </c>
      <c r="H3524" s="3"/>
      <c r="I3524" s="1" t="s">
        <v>106</v>
      </c>
      <c r="J3524" s="1" t="s">
        <v>121</v>
      </c>
      <c r="K3524" s="1" t="s">
        <v>12</v>
      </c>
      <c r="L3524" s="1"/>
    </row>
    <row r="3525" spans="1:12" x14ac:dyDescent="0.2">
      <c r="A3525" s="1" t="s">
        <v>234</v>
      </c>
      <c r="B3525" s="1" t="s">
        <v>13</v>
      </c>
      <c r="C3525" s="2">
        <v>43708</v>
      </c>
      <c r="D3525" s="1" t="s">
        <v>2358</v>
      </c>
      <c r="E3525" s="1"/>
      <c r="F3525" s="1" t="s">
        <v>2359</v>
      </c>
      <c r="G3525" s="3">
        <v>297.75</v>
      </c>
      <c r="H3525" s="3"/>
      <c r="I3525" s="1" t="s">
        <v>83</v>
      </c>
      <c r="J3525" s="1" t="s">
        <v>180</v>
      </c>
      <c r="K3525" s="1" t="s">
        <v>12</v>
      </c>
      <c r="L3525" s="1" t="s">
        <v>14</v>
      </c>
    </row>
    <row r="3526" spans="1:12" x14ac:dyDescent="0.2">
      <c r="A3526" s="1" t="s">
        <v>234</v>
      </c>
      <c r="B3526" s="1" t="s">
        <v>13</v>
      </c>
      <c r="C3526" s="2">
        <v>43708</v>
      </c>
      <c r="D3526" s="1" t="s">
        <v>2358</v>
      </c>
      <c r="E3526" s="1"/>
      <c r="F3526" s="1" t="s">
        <v>2361</v>
      </c>
      <c r="G3526" s="3">
        <v>800.76</v>
      </c>
      <c r="H3526" s="3"/>
      <c r="I3526" s="1" t="s">
        <v>83</v>
      </c>
      <c r="J3526" s="1" t="s">
        <v>180</v>
      </c>
      <c r="K3526" s="1" t="s">
        <v>12</v>
      </c>
      <c r="L3526" s="1" t="s">
        <v>36</v>
      </c>
    </row>
    <row r="3527" spans="1:12" x14ac:dyDescent="0.2">
      <c r="A3527" s="1" t="s">
        <v>234</v>
      </c>
      <c r="B3527" s="1" t="s">
        <v>13</v>
      </c>
      <c r="C3527" s="2">
        <v>43708</v>
      </c>
      <c r="D3527" s="1" t="s">
        <v>204</v>
      </c>
      <c r="E3527" s="1"/>
      <c r="F3527" s="1" t="s">
        <v>205</v>
      </c>
      <c r="G3527" s="3">
        <v>2795.19</v>
      </c>
      <c r="H3527" s="3"/>
      <c r="I3527" s="1" t="s">
        <v>83</v>
      </c>
      <c r="J3527" s="1" t="s">
        <v>188</v>
      </c>
      <c r="K3527" s="1" t="s">
        <v>12</v>
      </c>
      <c r="L3527" s="1"/>
    </row>
    <row r="3528" spans="1:12" x14ac:dyDescent="0.2">
      <c r="A3528" s="1" t="s">
        <v>234</v>
      </c>
      <c r="B3528" s="1" t="s">
        <v>13</v>
      </c>
      <c r="C3528" s="2">
        <v>43708</v>
      </c>
      <c r="D3528" s="1" t="s">
        <v>204</v>
      </c>
      <c r="E3528" s="1"/>
      <c r="F3528" s="1" t="s">
        <v>205</v>
      </c>
      <c r="G3528" s="3">
        <v>246.77</v>
      </c>
      <c r="H3528" s="3"/>
      <c r="I3528" s="1" t="s">
        <v>83</v>
      </c>
      <c r="J3528" s="1" t="s">
        <v>279</v>
      </c>
      <c r="K3528" s="1" t="s">
        <v>12</v>
      </c>
      <c r="L3528" s="1"/>
    </row>
    <row r="3529" spans="1:12" x14ac:dyDescent="0.2">
      <c r="A3529" s="1" t="s">
        <v>234</v>
      </c>
      <c r="B3529" s="1" t="s">
        <v>13</v>
      </c>
      <c r="C3529" s="2">
        <v>43708</v>
      </c>
      <c r="D3529" s="1" t="s">
        <v>204</v>
      </c>
      <c r="E3529" s="1"/>
      <c r="F3529" s="1" t="s">
        <v>205</v>
      </c>
      <c r="G3529" s="3">
        <v>2762.51</v>
      </c>
      <c r="H3529" s="3"/>
      <c r="I3529" s="1" t="s">
        <v>83</v>
      </c>
      <c r="J3529" s="1" t="s">
        <v>174</v>
      </c>
      <c r="K3529" s="1" t="s">
        <v>12</v>
      </c>
      <c r="L3529" s="1"/>
    </row>
    <row r="3530" spans="1:12" x14ac:dyDescent="0.2">
      <c r="A3530" s="1" t="s">
        <v>234</v>
      </c>
      <c r="B3530" s="1" t="s">
        <v>13</v>
      </c>
      <c r="C3530" s="2">
        <v>43708</v>
      </c>
      <c r="D3530" s="1" t="s">
        <v>2358</v>
      </c>
      <c r="E3530" s="1"/>
      <c r="F3530" s="1" t="s">
        <v>2361</v>
      </c>
      <c r="G3530" s="3"/>
      <c r="H3530" s="3">
        <v>1601.52</v>
      </c>
      <c r="I3530" s="1" t="s">
        <v>83</v>
      </c>
      <c r="J3530" s="1" t="s">
        <v>175</v>
      </c>
      <c r="K3530" s="1" t="s">
        <v>12</v>
      </c>
      <c r="L3530" s="1" t="s">
        <v>36</v>
      </c>
    </row>
    <row r="3531" spans="1:12" x14ac:dyDescent="0.2">
      <c r="A3531" s="1" t="s">
        <v>234</v>
      </c>
      <c r="B3531" s="1" t="s">
        <v>13</v>
      </c>
      <c r="C3531" s="2">
        <v>43708</v>
      </c>
      <c r="D3531" s="1" t="s">
        <v>204</v>
      </c>
      <c r="E3531" s="1"/>
      <c r="F3531" s="1" t="s">
        <v>205</v>
      </c>
      <c r="G3531" s="3">
        <v>1597.24</v>
      </c>
      <c r="H3531" s="3"/>
      <c r="I3531" s="1" t="s">
        <v>83</v>
      </c>
      <c r="J3531" s="1" t="s">
        <v>243</v>
      </c>
      <c r="K3531" s="1" t="s">
        <v>12</v>
      </c>
      <c r="L3531" s="1"/>
    </row>
    <row r="3532" spans="1:12" x14ac:dyDescent="0.2">
      <c r="A3532" s="1" t="s">
        <v>234</v>
      </c>
      <c r="B3532" s="1" t="s">
        <v>13</v>
      </c>
      <c r="C3532" s="2">
        <v>43708</v>
      </c>
      <c r="D3532" s="1" t="s">
        <v>2358</v>
      </c>
      <c r="E3532" s="1"/>
      <c r="F3532" s="1" t="s">
        <v>2359</v>
      </c>
      <c r="G3532" s="3">
        <v>149.97</v>
      </c>
      <c r="H3532" s="3"/>
      <c r="I3532" s="1" t="s">
        <v>83</v>
      </c>
      <c r="J3532" s="1" t="s">
        <v>174</v>
      </c>
      <c r="K3532" s="1" t="s">
        <v>12</v>
      </c>
      <c r="L3532" s="1" t="s">
        <v>14</v>
      </c>
    </row>
    <row r="3533" spans="1:12" x14ac:dyDescent="0.2">
      <c r="A3533" s="1" t="s">
        <v>234</v>
      </c>
      <c r="B3533" s="1" t="s">
        <v>13</v>
      </c>
      <c r="C3533" s="2">
        <v>43708</v>
      </c>
      <c r="D3533" s="1" t="s">
        <v>204</v>
      </c>
      <c r="E3533" s="1"/>
      <c r="F3533" s="1" t="s">
        <v>205</v>
      </c>
      <c r="G3533" s="3">
        <v>847.45</v>
      </c>
      <c r="H3533" s="3"/>
      <c r="I3533" s="1" t="s">
        <v>106</v>
      </c>
      <c r="J3533" s="1" t="s">
        <v>107</v>
      </c>
      <c r="K3533" s="1" t="s">
        <v>12</v>
      </c>
      <c r="L3533" s="1"/>
    </row>
    <row r="3534" spans="1:12" x14ac:dyDescent="0.2">
      <c r="A3534" s="1" t="s">
        <v>234</v>
      </c>
      <c r="B3534" s="1" t="s">
        <v>13</v>
      </c>
      <c r="C3534" s="2">
        <v>43708</v>
      </c>
      <c r="D3534" s="1" t="s">
        <v>204</v>
      </c>
      <c r="E3534" s="1"/>
      <c r="F3534" s="1" t="s">
        <v>205</v>
      </c>
      <c r="G3534" s="3">
        <v>1308.04</v>
      </c>
      <c r="H3534" s="3"/>
      <c r="I3534" s="1" t="s">
        <v>83</v>
      </c>
      <c r="J3534" s="1" t="s">
        <v>301</v>
      </c>
      <c r="K3534" s="1" t="s">
        <v>12</v>
      </c>
      <c r="L3534" s="1"/>
    </row>
    <row r="3535" spans="1:12" x14ac:dyDescent="0.2">
      <c r="A3535" s="1" t="s">
        <v>234</v>
      </c>
      <c r="B3535" s="1" t="s">
        <v>13</v>
      </c>
      <c r="C3535" s="2">
        <v>43708</v>
      </c>
      <c r="D3535" s="1" t="s">
        <v>204</v>
      </c>
      <c r="E3535" s="1"/>
      <c r="F3535" s="1" t="s">
        <v>205</v>
      </c>
      <c r="G3535" s="3">
        <v>7452.88</v>
      </c>
      <c r="H3535" s="3"/>
      <c r="I3535" s="1" t="s">
        <v>87</v>
      </c>
      <c r="J3535" s="1" t="s">
        <v>116</v>
      </c>
      <c r="K3535" s="1" t="s">
        <v>12</v>
      </c>
      <c r="L3535" s="1"/>
    </row>
    <row r="3536" spans="1:12" x14ac:dyDescent="0.2">
      <c r="A3536" s="1" t="s">
        <v>234</v>
      </c>
      <c r="B3536" s="1" t="s">
        <v>13</v>
      </c>
      <c r="C3536" s="2">
        <v>43708</v>
      </c>
      <c r="D3536" s="1" t="s">
        <v>204</v>
      </c>
      <c r="E3536" s="1"/>
      <c r="F3536" s="1" t="s">
        <v>205</v>
      </c>
      <c r="G3536" s="3">
        <v>280.18</v>
      </c>
      <c r="H3536" s="3"/>
      <c r="I3536" s="1" t="s">
        <v>83</v>
      </c>
      <c r="J3536" s="1" t="s">
        <v>391</v>
      </c>
      <c r="K3536" s="1" t="s">
        <v>12</v>
      </c>
      <c r="L3536" s="1"/>
    </row>
    <row r="3537" spans="1:12" x14ac:dyDescent="0.2">
      <c r="A3537" s="1" t="s">
        <v>234</v>
      </c>
      <c r="B3537" s="1" t="s">
        <v>13</v>
      </c>
      <c r="C3537" s="2">
        <v>43708</v>
      </c>
      <c r="D3537" s="1" t="s">
        <v>204</v>
      </c>
      <c r="E3537" s="1"/>
      <c r="F3537" s="1" t="s">
        <v>205</v>
      </c>
      <c r="G3537" s="3">
        <v>5149.4399999999996</v>
      </c>
      <c r="H3537" s="3"/>
      <c r="I3537" s="1" t="s">
        <v>83</v>
      </c>
      <c r="J3537" s="1" t="s">
        <v>175</v>
      </c>
      <c r="K3537" s="1" t="s">
        <v>12</v>
      </c>
      <c r="L3537" s="1"/>
    </row>
    <row r="3538" spans="1:12" x14ac:dyDescent="0.2">
      <c r="A3538" s="1" t="s">
        <v>234</v>
      </c>
      <c r="B3538" s="1" t="s">
        <v>13</v>
      </c>
      <c r="C3538" s="2">
        <v>43708</v>
      </c>
      <c r="D3538" s="1" t="s">
        <v>204</v>
      </c>
      <c r="E3538" s="1"/>
      <c r="F3538" s="1" t="s">
        <v>205</v>
      </c>
      <c r="G3538" s="3">
        <v>2225.5500000000002</v>
      </c>
      <c r="H3538" s="3"/>
      <c r="I3538" s="1" t="s">
        <v>83</v>
      </c>
      <c r="J3538" s="1" t="s">
        <v>676</v>
      </c>
      <c r="K3538" s="1" t="s">
        <v>12</v>
      </c>
      <c r="L3538" s="1"/>
    </row>
    <row r="3539" spans="1:12" x14ac:dyDescent="0.2">
      <c r="A3539" s="1" t="s">
        <v>234</v>
      </c>
      <c r="B3539" s="1" t="s">
        <v>13</v>
      </c>
      <c r="C3539" s="2">
        <v>43708</v>
      </c>
      <c r="D3539" s="1" t="s">
        <v>204</v>
      </c>
      <c r="E3539" s="1"/>
      <c r="F3539" s="1" t="s">
        <v>205</v>
      </c>
      <c r="G3539" s="3">
        <v>2827.11</v>
      </c>
      <c r="H3539" s="3"/>
      <c r="I3539" s="1" t="s">
        <v>185</v>
      </c>
      <c r="J3539" s="1" t="s">
        <v>126</v>
      </c>
      <c r="K3539" s="1" t="s">
        <v>12</v>
      </c>
      <c r="L3539" s="1"/>
    </row>
    <row r="3540" spans="1:12" x14ac:dyDescent="0.2">
      <c r="A3540" s="1" t="s">
        <v>234</v>
      </c>
      <c r="B3540" s="1" t="s">
        <v>13</v>
      </c>
      <c r="C3540" s="2">
        <v>43708</v>
      </c>
      <c r="D3540" s="1" t="s">
        <v>2358</v>
      </c>
      <c r="E3540" s="1"/>
      <c r="F3540" s="1" t="s">
        <v>2360</v>
      </c>
      <c r="G3540" s="3">
        <v>2933</v>
      </c>
      <c r="H3540" s="3"/>
      <c r="I3540" s="1" t="s">
        <v>83</v>
      </c>
      <c r="J3540" s="1" t="s">
        <v>180</v>
      </c>
      <c r="K3540" s="1" t="s">
        <v>12</v>
      </c>
      <c r="L3540" s="1" t="s">
        <v>57</v>
      </c>
    </row>
    <row r="3541" spans="1:12" x14ac:dyDescent="0.2">
      <c r="A3541" s="1" t="s">
        <v>234</v>
      </c>
      <c r="B3541" s="1" t="s">
        <v>13</v>
      </c>
      <c r="C3541" s="2">
        <v>43708</v>
      </c>
      <c r="D3541" s="1" t="s">
        <v>204</v>
      </c>
      <c r="E3541" s="1"/>
      <c r="F3541" s="1" t="s">
        <v>205</v>
      </c>
      <c r="G3541" s="3">
        <v>5099.1000000000004</v>
      </c>
      <c r="H3541" s="3"/>
      <c r="I3541" s="1" t="s">
        <v>106</v>
      </c>
      <c r="J3541" s="1" t="s">
        <v>122</v>
      </c>
      <c r="K3541" s="1" t="s">
        <v>12</v>
      </c>
      <c r="L3541" s="1"/>
    </row>
    <row r="3542" spans="1:12" x14ac:dyDescent="0.2">
      <c r="A3542" s="1" t="s">
        <v>234</v>
      </c>
      <c r="B3542" s="1" t="s">
        <v>13</v>
      </c>
      <c r="C3542" s="2">
        <v>43708</v>
      </c>
      <c r="D3542" s="1" t="s">
        <v>204</v>
      </c>
      <c r="E3542" s="1"/>
      <c r="F3542" s="1" t="s">
        <v>205</v>
      </c>
      <c r="G3542" s="3">
        <v>2828.83</v>
      </c>
      <c r="H3542" s="3"/>
      <c r="I3542" s="1" t="s">
        <v>87</v>
      </c>
      <c r="J3542" s="1" t="s">
        <v>253</v>
      </c>
      <c r="K3542" s="1" t="s">
        <v>12</v>
      </c>
      <c r="L3542" s="1"/>
    </row>
    <row r="3543" spans="1:12" x14ac:dyDescent="0.2">
      <c r="A3543" s="1" t="s">
        <v>234</v>
      </c>
      <c r="B3543" s="1" t="s">
        <v>13</v>
      </c>
      <c r="C3543" s="2">
        <v>43708</v>
      </c>
      <c r="D3543" s="1" t="s">
        <v>204</v>
      </c>
      <c r="E3543" s="1"/>
      <c r="F3543" s="1" t="s">
        <v>205</v>
      </c>
      <c r="G3543" s="3">
        <v>2092.4299999999998</v>
      </c>
      <c r="H3543" s="3"/>
      <c r="I3543" s="1" t="s">
        <v>108</v>
      </c>
      <c r="J3543" s="1" t="s">
        <v>117</v>
      </c>
      <c r="K3543" s="1" t="s">
        <v>12</v>
      </c>
      <c r="L3543" s="1"/>
    </row>
    <row r="3544" spans="1:12" x14ac:dyDescent="0.2">
      <c r="A3544" s="1" t="s">
        <v>234</v>
      </c>
      <c r="B3544" s="1" t="s">
        <v>13</v>
      </c>
      <c r="C3544" s="2">
        <v>43708</v>
      </c>
      <c r="D3544" s="1" t="s">
        <v>204</v>
      </c>
      <c r="E3544" s="1"/>
      <c r="F3544" s="1" t="s">
        <v>205</v>
      </c>
      <c r="G3544" s="3">
        <v>4774.6000000000004</v>
      </c>
      <c r="H3544" s="3"/>
      <c r="I3544" s="1" t="s">
        <v>123</v>
      </c>
      <c r="J3544" s="1" t="s">
        <v>124</v>
      </c>
      <c r="K3544" s="1" t="s">
        <v>12</v>
      </c>
      <c r="L3544" s="1"/>
    </row>
    <row r="3545" spans="1:12" x14ac:dyDescent="0.2">
      <c r="A3545" s="1" t="s">
        <v>234</v>
      </c>
      <c r="B3545" s="1" t="s">
        <v>13</v>
      </c>
      <c r="C3545" s="2">
        <v>43708</v>
      </c>
      <c r="D3545" s="1" t="s">
        <v>204</v>
      </c>
      <c r="E3545" s="1"/>
      <c r="F3545" s="1" t="s">
        <v>205</v>
      </c>
      <c r="G3545" s="3">
        <v>12979.31</v>
      </c>
      <c r="H3545" s="3"/>
      <c r="I3545" s="1" t="s">
        <v>120</v>
      </c>
      <c r="J3545" s="1" t="s">
        <v>171</v>
      </c>
      <c r="K3545" s="1" t="s">
        <v>12</v>
      </c>
      <c r="L3545" s="1"/>
    </row>
    <row r="3546" spans="1:12" x14ac:dyDescent="0.2">
      <c r="A3546" s="1" t="s">
        <v>234</v>
      </c>
      <c r="B3546" s="1" t="s">
        <v>13</v>
      </c>
      <c r="C3546" s="2">
        <v>43708</v>
      </c>
      <c r="D3546" s="1" t="s">
        <v>204</v>
      </c>
      <c r="E3546" s="1"/>
      <c r="F3546" s="1" t="s">
        <v>205</v>
      </c>
      <c r="G3546" s="3">
        <v>22691.07</v>
      </c>
      <c r="H3546" s="3"/>
      <c r="I3546" s="1" t="s">
        <v>83</v>
      </c>
      <c r="J3546" s="1" t="s">
        <v>176</v>
      </c>
      <c r="K3546" s="1" t="s">
        <v>12</v>
      </c>
      <c r="L3546" s="1"/>
    </row>
    <row r="3547" spans="1:12" x14ac:dyDescent="0.2">
      <c r="A3547" s="1" t="s">
        <v>234</v>
      </c>
      <c r="B3547" s="1" t="s">
        <v>13</v>
      </c>
      <c r="C3547" s="2">
        <v>43708</v>
      </c>
      <c r="D3547" s="1" t="s">
        <v>2358</v>
      </c>
      <c r="E3547" s="1"/>
      <c r="F3547" s="1" t="s">
        <v>2359</v>
      </c>
      <c r="G3547" s="3"/>
      <c r="H3547" s="3">
        <v>492.69</v>
      </c>
      <c r="I3547" s="1" t="s">
        <v>83</v>
      </c>
      <c r="J3547" s="1" t="s">
        <v>175</v>
      </c>
      <c r="K3547" s="1" t="s">
        <v>12</v>
      </c>
      <c r="L3547" s="1" t="s">
        <v>14</v>
      </c>
    </row>
    <row r="3548" spans="1:12" x14ac:dyDescent="0.2">
      <c r="A3548" s="1" t="s">
        <v>234</v>
      </c>
      <c r="B3548" s="1" t="s">
        <v>13</v>
      </c>
      <c r="C3548" s="2">
        <v>43708</v>
      </c>
      <c r="D3548" s="1" t="s">
        <v>204</v>
      </c>
      <c r="E3548" s="1"/>
      <c r="F3548" s="1" t="s">
        <v>205</v>
      </c>
      <c r="G3548" s="3">
        <v>49207.98</v>
      </c>
      <c r="H3548" s="3"/>
      <c r="I3548" s="1" t="s">
        <v>119</v>
      </c>
      <c r="J3548" s="1" t="s">
        <v>86</v>
      </c>
      <c r="K3548" s="1" t="s">
        <v>12</v>
      </c>
      <c r="L3548" s="1"/>
    </row>
    <row r="3549" spans="1:12" x14ac:dyDescent="0.2">
      <c r="A3549" s="1" t="s">
        <v>234</v>
      </c>
      <c r="B3549" s="1" t="s">
        <v>13</v>
      </c>
      <c r="C3549" s="2">
        <v>43708</v>
      </c>
      <c r="D3549" s="1" t="s">
        <v>204</v>
      </c>
      <c r="E3549" s="1"/>
      <c r="F3549" s="1" t="s">
        <v>205</v>
      </c>
      <c r="G3549" s="3">
        <v>1498.63</v>
      </c>
      <c r="H3549" s="3"/>
      <c r="I3549" s="1" t="s">
        <v>83</v>
      </c>
      <c r="J3549" s="1" t="s">
        <v>180</v>
      </c>
      <c r="K3549" s="1" t="s">
        <v>12</v>
      </c>
      <c r="L3549" s="1"/>
    </row>
    <row r="3550" spans="1:12" x14ac:dyDescent="0.2">
      <c r="A3550" s="1" t="s">
        <v>234</v>
      </c>
      <c r="B3550" s="1" t="s">
        <v>13</v>
      </c>
      <c r="C3550" s="2">
        <v>43708</v>
      </c>
      <c r="D3550" s="1" t="s">
        <v>2358</v>
      </c>
      <c r="E3550" s="1"/>
      <c r="F3550" s="1" t="s">
        <v>2361</v>
      </c>
      <c r="G3550" s="3"/>
      <c r="H3550" s="3">
        <v>800.76</v>
      </c>
      <c r="I3550" s="1" t="s">
        <v>83</v>
      </c>
      <c r="J3550" s="1" t="s">
        <v>243</v>
      </c>
      <c r="K3550" s="1" t="s">
        <v>12</v>
      </c>
      <c r="L3550" s="1" t="s">
        <v>36</v>
      </c>
    </row>
    <row r="3551" spans="1:12" x14ac:dyDescent="0.2">
      <c r="A3551" s="1" t="s">
        <v>234</v>
      </c>
      <c r="B3551" s="1" t="s">
        <v>13</v>
      </c>
      <c r="C3551" s="2">
        <v>43708</v>
      </c>
      <c r="D3551" s="1" t="s">
        <v>204</v>
      </c>
      <c r="E3551" s="1"/>
      <c r="F3551" s="1" t="s">
        <v>205</v>
      </c>
      <c r="G3551" s="3">
        <v>2732.58</v>
      </c>
      <c r="H3551" s="3"/>
      <c r="I3551" s="1" t="s">
        <v>179</v>
      </c>
      <c r="J3551" s="1" t="s">
        <v>89</v>
      </c>
      <c r="K3551" s="1" t="s">
        <v>12</v>
      </c>
      <c r="L3551" s="1"/>
    </row>
    <row r="3552" spans="1:12" x14ac:dyDescent="0.2">
      <c r="A3552" s="1" t="s">
        <v>234</v>
      </c>
      <c r="B3552" s="1" t="s">
        <v>13</v>
      </c>
      <c r="C3552" s="2">
        <v>43708</v>
      </c>
      <c r="D3552" s="1" t="s">
        <v>2358</v>
      </c>
      <c r="E3552" s="1"/>
      <c r="F3552" s="1" t="s">
        <v>2361</v>
      </c>
      <c r="G3552" s="3">
        <v>1601.52</v>
      </c>
      <c r="H3552" s="3"/>
      <c r="I3552" s="1" t="s">
        <v>83</v>
      </c>
      <c r="J3552" s="1" t="s">
        <v>676</v>
      </c>
      <c r="K3552" s="1" t="s">
        <v>12</v>
      </c>
      <c r="L3552" s="1" t="s">
        <v>36</v>
      </c>
    </row>
    <row r="3553" spans="1:12" x14ac:dyDescent="0.2">
      <c r="A3553" s="1" t="s">
        <v>234</v>
      </c>
      <c r="B3553" s="1" t="s">
        <v>13</v>
      </c>
      <c r="C3553" s="2">
        <v>43708</v>
      </c>
      <c r="D3553" s="1" t="s">
        <v>204</v>
      </c>
      <c r="E3553" s="1"/>
      <c r="F3553" s="1" t="s">
        <v>205</v>
      </c>
      <c r="G3553" s="3">
        <v>838.19</v>
      </c>
      <c r="H3553" s="3"/>
      <c r="I3553" s="1" t="s">
        <v>85</v>
      </c>
      <c r="J3553" s="1" t="s">
        <v>125</v>
      </c>
      <c r="K3553" s="1" t="s">
        <v>12</v>
      </c>
      <c r="L3553" s="1"/>
    </row>
    <row r="3554" spans="1:12" x14ac:dyDescent="0.2">
      <c r="A3554" s="1" t="s">
        <v>234</v>
      </c>
      <c r="B3554" s="1" t="s">
        <v>13</v>
      </c>
      <c r="C3554" s="2">
        <v>43708</v>
      </c>
      <c r="D3554" s="1" t="s">
        <v>204</v>
      </c>
      <c r="E3554" s="1"/>
      <c r="F3554" s="1" t="s">
        <v>205</v>
      </c>
      <c r="G3554" s="3">
        <v>69.23</v>
      </c>
      <c r="H3554" s="3"/>
      <c r="I3554" s="1" t="s">
        <v>119</v>
      </c>
      <c r="J3554" s="1" t="s">
        <v>178</v>
      </c>
      <c r="K3554" s="1" t="s">
        <v>12</v>
      </c>
      <c r="L3554" s="1"/>
    </row>
    <row r="3555" spans="1:12" x14ac:dyDescent="0.2">
      <c r="A3555" s="1" t="s">
        <v>234</v>
      </c>
      <c r="B3555" s="1" t="s">
        <v>13</v>
      </c>
      <c r="C3555" s="2">
        <v>43709</v>
      </c>
      <c r="D3555" s="1" t="s">
        <v>206</v>
      </c>
      <c r="E3555" s="1"/>
      <c r="F3555" s="1" t="s">
        <v>205</v>
      </c>
      <c r="G3555" s="3"/>
      <c r="H3555" s="3">
        <v>1597.24</v>
      </c>
      <c r="I3555" s="1" t="s">
        <v>83</v>
      </c>
      <c r="J3555" s="1" t="s">
        <v>243</v>
      </c>
      <c r="K3555" s="1" t="s">
        <v>12</v>
      </c>
      <c r="L3555" s="1"/>
    </row>
    <row r="3556" spans="1:12" x14ac:dyDescent="0.2">
      <c r="A3556" s="1" t="s">
        <v>234</v>
      </c>
      <c r="B3556" s="1" t="s">
        <v>13</v>
      </c>
      <c r="C3556" s="2">
        <v>43709</v>
      </c>
      <c r="D3556" s="1" t="s">
        <v>206</v>
      </c>
      <c r="E3556" s="1"/>
      <c r="F3556" s="1" t="s">
        <v>205</v>
      </c>
      <c r="G3556" s="3"/>
      <c r="H3556" s="3">
        <v>7452.88</v>
      </c>
      <c r="I3556" s="1" t="s">
        <v>87</v>
      </c>
      <c r="J3556" s="1" t="s">
        <v>116</v>
      </c>
      <c r="K3556" s="1" t="s">
        <v>12</v>
      </c>
      <c r="L3556" s="1"/>
    </row>
    <row r="3557" spans="1:12" x14ac:dyDescent="0.2">
      <c r="A3557" s="1" t="s">
        <v>234</v>
      </c>
      <c r="B3557" s="1" t="s">
        <v>13</v>
      </c>
      <c r="C3557" s="2">
        <v>43709</v>
      </c>
      <c r="D3557" s="1" t="s">
        <v>206</v>
      </c>
      <c r="E3557" s="1"/>
      <c r="F3557" s="1" t="s">
        <v>205</v>
      </c>
      <c r="G3557" s="3"/>
      <c r="H3557" s="3">
        <v>2762.51</v>
      </c>
      <c r="I3557" s="1" t="s">
        <v>83</v>
      </c>
      <c r="J3557" s="1" t="s">
        <v>174</v>
      </c>
      <c r="K3557" s="1" t="s">
        <v>12</v>
      </c>
      <c r="L3557" s="1"/>
    </row>
    <row r="3558" spans="1:12" x14ac:dyDescent="0.2">
      <c r="A3558" s="1" t="s">
        <v>234</v>
      </c>
      <c r="B3558" s="1" t="s">
        <v>13</v>
      </c>
      <c r="C3558" s="2">
        <v>43709</v>
      </c>
      <c r="D3558" s="1" t="s">
        <v>206</v>
      </c>
      <c r="E3558" s="1"/>
      <c r="F3558" s="1" t="s">
        <v>205</v>
      </c>
      <c r="G3558" s="3"/>
      <c r="H3558" s="3">
        <v>5099.1000000000004</v>
      </c>
      <c r="I3558" s="1" t="s">
        <v>106</v>
      </c>
      <c r="J3558" s="1" t="s">
        <v>122</v>
      </c>
      <c r="K3558" s="1" t="s">
        <v>12</v>
      </c>
      <c r="L3558" s="1"/>
    </row>
    <row r="3559" spans="1:12" x14ac:dyDescent="0.2">
      <c r="A3559" s="1" t="s">
        <v>234</v>
      </c>
      <c r="B3559" s="1" t="s">
        <v>13</v>
      </c>
      <c r="C3559" s="2">
        <v>43709</v>
      </c>
      <c r="D3559" s="1" t="s">
        <v>206</v>
      </c>
      <c r="E3559" s="1"/>
      <c r="F3559" s="1" t="s">
        <v>205</v>
      </c>
      <c r="G3559" s="3"/>
      <c r="H3559" s="3">
        <v>847.45</v>
      </c>
      <c r="I3559" s="1" t="s">
        <v>106</v>
      </c>
      <c r="J3559" s="1" t="s">
        <v>107</v>
      </c>
      <c r="K3559" s="1" t="s">
        <v>12</v>
      </c>
      <c r="L3559" s="1"/>
    </row>
    <row r="3560" spans="1:12" x14ac:dyDescent="0.2">
      <c r="A3560" s="1" t="s">
        <v>234</v>
      </c>
      <c r="B3560" s="1" t="s">
        <v>13</v>
      </c>
      <c r="C3560" s="2">
        <v>43709</v>
      </c>
      <c r="D3560" s="1" t="s">
        <v>206</v>
      </c>
      <c r="E3560" s="1"/>
      <c r="F3560" s="1" t="s">
        <v>205</v>
      </c>
      <c r="G3560" s="3"/>
      <c r="H3560" s="3">
        <v>1308.04</v>
      </c>
      <c r="I3560" s="1" t="s">
        <v>83</v>
      </c>
      <c r="J3560" s="1" t="s">
        <v>301</v>
      </c>
      <c r="K3560" s="1" t="s">
        <v>12</v>
      </c>
      <c r="L3560" s="1"/>
    </row>
    <row r="3561" spans="1:12" x14ac:dyDescent="0.2">
      <c r="A3561" s="1" t="s">
        <v>234</v>
      </c>
      <c r="B3561" s="1" t="s">
        <v>13</v>
      </c>
      <c r="C3561" s="2">
        <v>43709</v>
      </c>
      <c r="D3561" s="1" t="s">
        <v>206</v>
      </c>
      <c r="E3561" s="1"/>
      <c r="F3561" s="1" t="s">
        <v>205</v>
      </c>
      <c r="G3561" s="3"/>
      <c r="H3561" s="3">
        <v>2795.19</v>
      </c>
      <c r="I3561" s="1" t="s">
        <v>83</v>
      </c>
      <c r="J3561" s="1" t="s">
        <v>188</v>
      </c>
      <c r="K3561" s="1" t="s">
        <v>12</v>
      </c>
      <c r="L3561" s="1"/>
    </row>
    <row r="3562" spans="1:12" x14ac:dyDescent="0.2">
      <c r="A3562" s="1" t="s">
        <v>234</v>
      </c>
      <c r="B3562" s="1" t="s">
        <v>13</v>
      </c>
      <c r="C3562" s="2">
        <v>43709</v>
      </c>
      <c r="D3562" s="1" t="s">
        <v>206</v>
      </c>
      <c r="E3562" s="1"/>
      <c r="F3562" s="1" t="s">
        <v>205</v>
      </c>
      <c r="G3562" s="3"/>
      <c r="H3562" s="3">
        <v>4774.6000000000004</v>
      </c>
      <c r="I3562" s="1" t="s">
        <v>123</v>
      </c>
      <c r="J3562" s="1" t="s">
        <v>124</v>
      </c>
      <c r="K3562" s="1" t="s">
        <v>12</v>
      </c>
      <c r="L3562" s="1"/>
    </row>
    <row r="3563" spans="1:12" x14ac:dyDescent="0.2">
      <c r="A3563" s="1" t="s">
        <v>234</v>
      </c>
      <c r="B3563" s="1" t="s">
        <v>13</v>
      </c>
      <c r="C3563" s="2">
        <v>43709</v>
      </c>
      <c r="D3563" s="1" t="s">
        <v>206</v>
      </c>
      <c r="E3563" s="1"/>
      <c r="F3563" s="1" t="s">
        <v>205</v>
      </c>
      <c r="G3563" s="3"/>
      <c r="H3563" s="3">
        <v>246.77</v>
      </c>
      <c r="I3563" s="1" t="s">
        <v>83</v>
      </c>
      <c r="J3563" s="1" t="s">
        <v>279</v>
      </c>
      <c r="K3563" s="1" t="s">
        <v>12</v>
      </c>
      <c r="L3563" s="1"/>
    </row>
    <row r="3564" spans="1:12" x14ac:dyDescent="0.2">
      <c r="A3564" s="1" t="s">
        <v>234</v>
      </c>
      <c r="B3564" s="1" t="s">
        <v>13</v>
      </c>
      <c r="C3564" s="2">
        <v>43709</v>
      </c>
      <c r="D3564" s="1" t="s">
        <v>206</v>
      </c>
      <c r="E3564" s="1"/>
      <c r="F3564" s="1" t="s">
        <v>205</v>
      </c>
      <c r="G3564" s="3"/>
      <c r="H3564" s="3">
        <v>69.23</v>
      </c>
      <c r="I3564" s="1" t="s">
        <v>119</v>
      </c>
      <c r="J3564" s="1" t="s">
        <v>178</v>
      </c>
      <c r="K3564" s="1" t="s">
        <v>12</v>
      </c>
      <c r="L3564" s="1"/>
    </row>
    <row r="3565" spans="1:12" x14ac:dyDescent="0.2">
      <c r="A3565" s="1" t="s">
        <v>234</v>
      </c>
      <c r="B3565" s="1" t="s">
        <v>13</v>
      </c>
      <c r="C3565" s="2">
        <v>43709</v>
      </c>
      <c r="D3565" s="1" t="s">
        <v>206</v>
      </c>
      <c r="E3565" s="1"/>
      <c r="F3565" s="1" t="s">
        <v>205</v>
      </c>
      <c r="G3565" s="3"/>
      <c r="H3565" s="3">
        <v>2732.58</v>
      </c>
      <c r="I3565" s="1" t="s">
        <v>179</v>
      </c>
      <c r="J3565" s="1" t="s">
        <v>89</v>
      </c>
      <c r="K3565" s="1" t="s">
        <v>12</v>
      </c>
      <c r="L3565" s="1"/>
    </row>
    <row r="3566" spans="1:12" x14ac:dyDescent="0.2">
      <c r="A3566" s="1" t="s">
        <v>234</v>
      </c>
      <c r="B3566" s="1" t="s">
        <v>13</v>
      </c>
      <c r="C3566" s="2">
        <v>43709</v>
      </c>
      <c r="D3566" s="1" t="s">
        <v>206</v>
      </c>
      <c r="E3566" s="1"/>
      <c r="F3566" s="1" t="s">
        <v>205</v>
      </c>
      <c r="G3566" s="3"/>
      <c r="H3566" s="3">
        <v>49207.98</v>
      </c>
      <c r="I3566" s="1" t="s">
        <v>119</v>
      </c>
      <c r="J3566" s="1" t="s">
        <v>86</v>
      </c>
      <c r="K3566" s="1" t="s">
        <v>12</v>
      </c>
      <c r="L3566" s="1"/>
    </row>
    <row r="3567" spans="1:12" x14ac:dyDescent="0.2">
      <c r="A3567" s="1" t="s">
        <v>234</v>
      </c>
      <c r="B3567" s="1" t="s">
        <v>13</v>
      </c>
      <c r="C3567" s="2">
        <v>43709</v>
      </c>
      <c r="D3567" s="1" t="s">
        <v>206</v>
      </c>
      <c r="E3567" s="1"/>
      <c r="F3567" s="1" t="s">
        <v>205</v>
      </c>
      <c r="G3567" s="3"/>
      <c r="H3567" s="3">
        <v>1498.63</v>
      </c>
      <c r="I3567" s="1" t="s">
        <v>83</v>
      </c>
      <c r="J3567" s="1" t="s">
        <v>180</v>
      </c>
      <c r="K3567" s="1" t="s">
        <v>12</v>
      </c>
      <c r="L3567" s="1"/>
    </row>
    <row r="3568" spans="1:12" x14ac:dyDescent="0.2">
      <c r="A3568" s="1" t="s">
        <v>234</v>
      </c>
      <c r="B3568" s="1" t="s">
        <v>13</v>
      </c>
      <c r="C3568" s="2">
        <v>43709</v>
      </c>
      <c r="D3568" s="1" t="s">
        <v>206</v>
      </c>
      <c r="E3568" s="1"/>
      <c r="F3568" s="1" t="s">
        <v>205</v>
      </c>
      <c r="G3568" s="3"/>
      <c r="H3568" s="3">
        <v>2827.11</v>
      </c>
      <c r="I3568" s="1" t="s">
        <v>185</v>
      </c>
      <c r="J3568" s="1" t="s">
        <v>126</v>
      </c>
      <c r="K3568" s="1" t="s">
        <v>12</v>
      </c>
      <c r="L3568" s="1"/>
    </row>
    <row r="3569" spans="1:12" x14ac:dyDescent="0.2">
      <c r="A3569" s="1" t="s">
        <v>234</v>
      </c>
      <c r="B3569" s="1" t="s">
        <v>13</v>
      </c>
      <c r="C3569" s="2">
        <v>43709</v>
      </c>
      <c r="D3569" s="1" t="s">
        <v>206</v>
      </c>
      <c r="E3569" s="1"/>
      <c r="F3569" s="1" t="s">
        <v>205</v>
      </c>
      <c r="G3569" s="3"/>
      <c r="H3569" s="3">
        <v>2092.4299999999998</v>
      </c>
      <c r="I3569" s="1" t="s">
        <v>108</v>
      </c>
      <c r="J3569" s="1" t="s">
        <v>117</v>
      </c>
      <c r="K3569" s="1" t="s">
        <v>12</v>
      </c>
      <c r="L3569" s="1"/>
    </row>
    <row r="3570" spans="1:12" x14ac:dyDescent="0.2">
      <c r="A3570" s="1" t="s">
        <v>234</v>
      </c>
      <c r="B3570" s="1" t="s">
        <v>13</v>
      </c>
      <c r="C3570" s="2">
        <v>43709</v>
      </c>
      <c r="D3570" s="1" t="s">
        <v>206</v>
      </c>
      <c r="E3570" s="1"/>
      <c r="F3570" s="1" t="s">
        <v>205</v>
      </c>
      <c r="G3570" s="3"/>
      <c r="H3570" s="3">
        <v>280.18</v>
      </c>
      <c r="I3570" s="1" t="s">
        <v>83</v>
      </c>
      <c r="J3570" s="1" t="s">
        <v>391</v>
      </c>
      <c r="K3570" s="1" t="s">
        <v>12</v>
      </c>
      <c r="L3570" s="1"/>
    </row>
    <row r="3571" spans="1:12" x14ac:dyDescent="0.2">
      <c r="A3571" s="1" t="s">
        <v>234</v>
      </c>
      <c r="B3571" s="1" t="s">
        <v>13</v>
      </c>
      <c r="C3571" s="2">
        <v>43709</v>
      </c>
      <c r="D3571" s="1" t="s">
        <v>206</v>
      </c>
      <c r="E3571" s="1"/>
      <c r="F3571" s="1" t="s">
        <v>205</v>
      </c>
      <c r="G3571" s="3"/>
      <c r="H3571" s="3">
        <v>8439.6200000000008</v>
      </c>
      <c r="I3571" s="1" t="s">
        <v>106</v>
      </c>
      <c r="J3571" s="1" t="s">
        <v>121</v>
      </c>
      <c r="K3571" s="1" t="s">
        <v>12</v>
      </c>
      <c r="L3571" s="1"/>
    </row>
    <row r="3572" spans="1:12" x14ac:dyDescent="0.2">
      <c r="A3572" s="1" t="s">
        <v>234</v>
      </c>
      <c r="B3572" s="1" t="s">
        <v>13</v>
      </c>
      <c r="C3572" s="2">
        <v>43709</v>
      </c>
      <c r="D3572" s="1" t="s">
        <v>206</v>
      </c>
      <c r="E3572" s="1"/>
      <c r="F3572" s="1" t="s">
        <v>205</v>
      </c>
      <c r="G3572" s="3"/>
      <c r="H3572" s="3">
        <v>5149.4399999999996</v>
      </c>
      <c r="I3572" s="1" t="s">
        <v>83</v>
      </c>
      <c r="J3572" s="1" t="s">
        <v>175</v>
      </c>
      <c r="K3572" s="1" t="s">
        <v>12</v>
      </c>
      <c r="L3572" s="1"/>
    </row>
    <row r="3573" spans="1:12" x14ac:dyDescent="0.2">
      <c r="A3573" s="1" t="s">
        <v>234</v>
      </c>
      <c r="B3573" s="1" t="s">
        <v>13</v>
      </c>
      <c r="C3573" s="2">
        <v>43709</v>
      </c>
      <c r="D3573" s="1" t="s">
        <v>206</v>
      </c>
      <c r="E3573" s="1"/>
      <c r="F3573" s="1" t="s">
        <v>205</v>
      </c>
      <c r="G3573" s="3"/>
      <c r="H3573" s="3">
        <v>838.19</v>
      </c>
      <c r="I3573" s="1" t="s">
        <v>85</v>
      </c>
      <c r="J3573" s="1" t="s">
        <v>125</v>
      </c>
      <c r="K3573" s="1" t="s">
        <v>12</v>
      </c>
      <c r="L3573" s="1"/>
    </row>
    <row r="3574" spans="1:12" x14ac:dyDescent="0.2">
      <c r="A3574" s="1" t="s">
        <v>234</v>
      </c>
      <c r="B3574" s="1" t="s">
        <v>13</v>
      </c>
      <c r="C3574" s="2">
        <v>43709</v>
      </c>
      <c r="D3574" s="1" t="s">
        <v>206</v>
      </c>
      <c r="E3574" s="1"/>
      <c r="F3574" s="1" t="s">
        <v>205</v>
      </c>
      <c r="G3574" s="3"/>
      <c r="H3574" s="3">
        <v>22691.07</v>
      </c>
      <c r="I3574" s="1" t="s">
        <v>83</v>
      </c>
      <c r="J3574" s="1" t="s">
        <v>176</v>
      </c>
      <c r="K3574" s="1" t="s">
        <v>12</v>
      </c>
      <c r="L3574" s="1"/>
    </row>
    <row r="3575" spans="1:12" x14ac:dyDescent="0.2">
      <c r="A3575" s="1" t="s">
        <v>234</v>
      </c>
      <c r="B3575" s="1" t="s">
        <v>13</v>
      </c>
      <c r="C3575" s="2">
        <v>43709</v>
      </c>
      <c r="D3575" s="1" t="s">
        <v>206</v>
      </c>
      <c r="E3575" s="1"/>
      <c r="F3575" s="1" t="s">
        <v>205</v>
      </c>
      <c r="G3575" s="3"/>
      <c r="H3575" s="3">
        <v>2828.83</v>
      </c>
      <c r="I3575" s="1" t="s">
        <v>87</v>
      </c>
      <c r="J3575" s="1" t="s">
        <v>253</v>
      </c>
      <c r="K3575" s="1" t="s">
        <v>12</v>
      </c>
      <c r="L3575" s="1"/>
    </row>
    <row r="3576" spans="1:12" x14ac:dyDescent="0.2">
      <c r="A3576" s="1" t="s">
        <v>234</v>
      </c>
      <c r="B3576" s="1" t="s">
        <v>13</v>
      </c>
      <c r="C3576" s="2">
        <v>43709</v>
      </c>
      <c r="D3576" s="1" t="s">
        <v>206</v>
      </c>
      <c r="E3576" s="1"/>
      <c r="F3576" s="1" t="s">
        <v>205</v>
      </c>
      <c r="G3576" s="3"/>
      <c r="H3576" s="3">
        <v>2225.5500000000002</v>
      </c>
      <c r="I3576" s="1" t="s">
        <v>83</v>
      </c>
      <c r="J3576" s="1" t="s">
        <v>676</v>
      </c>
      <c r="K3576" s="1" t="s">
        <v>12</v>
      </c>
      <c r="L3576" s="1"/>
    </row>
    <row r="3577" spans="1:12" x14ac:dyDescent="0.2">
      <c r="A3577" s="1" t="s">
        <v>234</v>
      </c>
      <c r="B3577" s="1" t="s">
        <v>13</v>
      </c>
      <c r="C3577" s="2">
        <v>43709</v>
      </c>
      <c r="D3577" s="1" t="s">
        <v>206</v>
      </c>
      <c r="E3577" s="1"/>
      <c r="F3577" s="1" t="s">
        <v>205</v>
      </c>
      <c r="G3577" s="3"/>
      <c r="H3577" s="3">
        <v>12979.31</v>
      </c>
      <c r="I3577" s="1" t="s">
        <v>120</v>
      </c>
      <c r="J3577" s="1" t="s">
        <v>171</v>
      </c>
      <c r="K3577" s="1" t="s">
        <v>12</v>
      </c>
      <c r="L3577" s="1"/>
    </row>
    <row r="3578" spans="1:12" x14ac:dyDescent="0.2">
      <c r="A3578" s="1" t="s">
        <v>234</v>
      </c>
      <c r="B3578" s="1" t="s">
        <v>13</v>
      </c>
      <c r="C3578" s="2">
        <v>43714</v>
      </c>
      <c r="D3578" s="1" t="s">
        <v>143</v>
      </c>
      <c r="E3578" s="1"/>
      <c r="F3578" s="1" t="s">
        <v>2362</v>
      </c>
      <c r="G3578" s="3">
        <v>1404.83</v>
      </c>
      <c r="H3578" s="3"/>
      <c r="I3578" s="1" t="s">
        <v>83</v>
      </c>
      <c r="J3578" s="1" t="s">
        <v>176</v>
      </c>
      <c r="K3578" s="1" t="s">
        <v>84</v>
      </c>
      <c r="L3578" s="1" t="s">
        <v>306</v>
      </c>
    </row>
    <row r="3579" spans="1:12" x14ac:dyDescent="0.2">
      <c r="A3579" s="1" t="s">
        <v>234</v>
      </c>
      <c r="B3579" s="1" t="s">
        <v>13</v>
      </c>
      <c r="C3579" s="2">
        <v>43714</v>
      </c>
      <c r="D3579" s="1" t="s">
        <v>143</v>
      </c>
      <c r="E3579" s="1"/>
      <c r="F3579" s="1" t="s">
        <v>2363</v>
      </c>
      <c r="G3579" s="3">
        <v>2326.92</v>
      </c>
      <c r="H3579" s="3"/>
      <c r="I3579" s="1" t="s">
        <v>119</v>
      </c>
      <c r="J3579" s="1" t="s">
        <v>86</v>
      </c>
      <c r="K3579" s="1" t="s">
        <v>84</v>
      </c>
      <c r="L3579" s="1" t="s">
        <v>104</v>
      </c>
    </row>
    <row r="3580" spans="1:12" x14ac:dyDescent="0.2">
      <c r="A3580" s="1" t="s">
        <v>234</v>
      </c>
      <c r="B3580" s="1" t="s">
        <v>13</v>
      </c>
      <c r="C3580" s="2">
        <v>43714</v>
      </c>
      <c r="D3580" s="1" t="s">
        <v>143</v>
      </c>
      <c r="E3580" s="1"/>
      <c r="F3580" s="1" t="s">
        <v>2364</v>
      </c>
      <c r="G3580" s="3">
        <v>88.86</v>
      </c>
      <c r="H3580" s="3"/>
      <c r="I3580" s="1" t="s">
        <v>83</v>
      </c>
      <c r="J3580" s="1" t="s">
        <v>301</v>
      </c>
      <c r="K3580" s="1" t="s">
        <v>12</v>
      </c>
      <c r="L3580" s="1" t="s">
        <v>57</v>
      </c>
    </row>
    <row r="3581" spans="1:12" x14ac:dyDescent="0.2">
      <c r="A3581" s="1" t="s">
        <v>234</v>
      </c>
      <c r="B3581" s="1" t="s">
        <v>13</v>
      </c>
      <c r="C3581" s="2">
        <v>43714</v>
      </c>
      <c r="D3581" s="1" t="s">
        <v>143</v>
      </c>
      <c r="E3581" s="1"/>
      <c r="F3581" s="1" t="s">
        <v>2365</v>
      </c>
      <c r="G3581" s="3">
        <v>98.65</v>
      </c>
      <c r="H3581" s="3"/>
      <c r="I3581" s="1" t="s">
        <v>83</v>
      </c>
      <c r="J3581" s="1" t="s">
        <v>279</v>
      </c>
      <c r="K3581" s="1" t="s">
        <v>12</v>
      </c>
      <c r="L3581" s="1" t="s">
        <v>73</v>
      </c>
    </row>
    <row r="3582" spans="1:12" x14ac:dyDescent="0.2">
      <c r="A3582" s="1" t="s">
        <v>234</v>
      </c>
      <c r="B3582" s="1" t="s">
        <v>13</v>
      </c>
      <c r="C3582" s="2">
        <v>43714</v>
      </c>
      <c r="D3582" s="1" t="s">
        <v>143</v>
      </c>
      <c r="E3582" s="1"/>
      <c r="F3582" s="1" t="s">
        <v>2366</v>
      </c>
      <c r="G3582" s="3">
        <v>1135.23</v>
      </c>
      <c r="H3582" s="3"/>
      <c r="I3582" s="1" t="s">
        <v>83</v>
      </c>
      <c r="J3582" s="1" t="s">
        <v>176</v>
      </c>
      <c r="K3582" s="1" t="s">
        <v>12</v>
      </c>
      <c r="L3582" s="1" t="s">
        <v>421</v>
      </c>
    </row>
    <row r="3583" spans="1:12" x14ac:dyDescent="0.2">
      <c r="A3583" s="1" t="s">
        <v>234</v>
      </c>
      <c r="B3583" s="1" t="s">
        <v>13</v>
      </c>
      <c r="C3583" s="2">
        <v>43714</v>
      </c>
      <c r="D3583" s="1" t="s">
        <v>143</v>
      </c>
      <c r="E3583" s="1"/>
      <c r="F3583" s="1" t="s">
        <v>2367</v>
      </c>
      <c r="G3583" s="3">
        <v>1038.3800000000001</v>
      </c>
      <c r="H3583" s="3"/>
      <c r="I3583" s="1" t="s">
        <v>179</v>
      </c>
      <c r="J3583" s="1" t="s">
        <v>89</v>
      </c>
      <c r="K3583" s="1" t="s">
        <v>12</v>
      </c>
      <c r="L3583" s="1" t="s">
        <v>483</v>
      </c>
    </row>
    <row r="3584" spans="1:12" x14ac:dyDescent="0.2">
      <c r="A3584" s="1" t="s">
        <v>234</v>
      </c>
      <c r="B3584" s="1" t="s">
        <v>13</v>
      </c>
      <c r="C3584" s="2">
        <v>43714</v>
      </c>
      <c r="D3584" s="1" t="s">
        <v>143</v>
      </c>
      <c r="E3584" s="1"/>
      <c r="F3584" s="1" t="s">
        <v>2368</v>
      </c>
      <c r="G3584" s="3">
        <v>354.96</v>
      </c>
      <c r="H3584" s="3"/>
      <c r="I3584" s="1" t="s">
        <v>179</v>
      </c>
      <c r="J3584" s="1" t="s">
        <v>89</v>
      </c>
      <c r="K3584" s="1" t="s">
        <v>12</v>
      </c>
      <c r="L3584" s="1" t="s">
        <v>77</v>
      </c>
    </row>
    <row r="3585" spans="1:12" x14ac:dyDescent="0.2">
      <c r="A3585" s="1" t="s">
        <v>234</v>
      </c>
      <c r="B3585" s="1" t="s">
        <v>13</v>
      </c>
      <c r="C3585" s="2">
        <v>43714</v>
      </c>
      <c r="D3585" s="1" t="s">
        <v>143</v>
      </c>
      <c r="E3585" s="1"/>
      <c r="F3585" s="1" t="s">
        <v>2369</v>
      </c>
      <c r="G3585" s="3">
        <v>103.65</v>
      </c>
      <c r="H3585" s="3"/>
      <c r="I3585" s="1" t="s">
        <v>87</v>
      </c>
      <c r="J3585" s="1" t="s">
        <v>116</v>
      </c>
      <c r="K3585" s="1" t="s">
        <v>84</v>
      </c>
      <c r="L3585" s="1" t="s">
        <v>2028</v>
      </c>
    </row>
    <row r="3586" spans="1:12" x14ac:dyDescent="0.2">
      <c r="A3586" s="1" t="s">
        <v>234</v>
      </c>
      <c r="B3586" s="1" t="s">
        <v>13</v>
      </c>
      <c r="C3586" s="2">
        <v>43714</v>
      </c>
      <c r="D3586" s="1" t="s">
        <v>143</v>
      </c>
      <c r="E3586" s="1"/>
      <c r="F3586" s="1" t="s">
        <v>2370</v>
      </c>
      <c r="G3586" s="3">
        <v>1051.8</v>
      </c>
      <c r="H3586" s="3"/>
      <c r="I3586" s="1" t="s">
        <v>83</v>
      </c>
      <c r="J3586" s="1" t="s">
        <v>176</v>
      </c>
      <c r="K3586" s="1" t="s">
        <v>12</v>
      </c>
      <c r="L3586" s="1" t="s">
        <v>44</v>
      </c>
    </row>
    <row r="3587" spans="1:12" x14ac:dyDescent="0.2">
      <c r="A3587" s="1" t="s">
        <v>234</v>
      </c>
      <c r="B3587" s="1" t="s">
        <v>13</v>
      </c>
      <c r="C3587" s="2">
        <v>43714</v>
      </c>
      <c r="D3587" s="1" t="s">
        <v>143</v>
      </c>
      <c r="E3587" s="1"/>
      <c r="F3587" s="1" t="s">
        <v>2371</v>
      </c>
      <c r="G3587" s="3">
        <v>400.57</v>
      </c>
      <c r="H3587" s="3"/>
      <c r="I3587" s="1" t="s">
        <v>119</v>
      </c>
      <c r="J3587" s="1" t="s">
        <v>86</v>
      </c>
      <c r="K3587" s="1" t="s">
        <v>12</v>
      </c>
      <c r="L3587" s="1" t="s">
        <v>110</v>
      </c>
    </row>
    <row r="3588" spans="1:12" x14ac:dyDescent="0.2">
      <c r="A3588" s="1" t="s">
        <v>234</v>
      </c>
      <c r="B3588" s="1" t="s">
        <v>13</v>
      </c>
      <c r="C3588" s="2">
        <v>43714</v>
      </c>
      <c r="D3588" s="1" t="s">
        <v>143</v>
      </c>
      <c r="E3588" s="1"/>
      <c r="F3588" s="1" t="s">
        <v>2372</v>
      </c>
      <c r="G3588" s="3">
        <v>1108.99</v>
      </c>
      <c r="H3588" s="3"/>
      <c r="I3588" s="1" t="s">
        <v>119</v>
      </c>
      <c r="J3588" s="1" t="s">
        <v>86</v>
      </c>
      <c r="K3588" s="1" t="s">
        <v>12</v>
      </c>
      <c r="L3588" s="1" t="s">
        <v>328</v>
      </c>
    </row>
    <row r="3589" spans="1:12" x14ac:dyDescent="0.2">
      <c r="A3589" s="1" t="s">
        <v>234</v>
      </c>
      <c r="B3589" s="1" t="s">
        <v>13</v>
      </c>
      <c r="C3589" s="2">
        <v>43714</v>
      </c>
      <c r="D3589" s="1" t="s">
        <v>143</v>
      </c>
      <c r="E3589" s="1"/>
      <c r="F3589" s="1" t="s">
        <v>2373</v>
      </c>
      <c r="G3589" s="3">
        <v>1755.57</v>
      </c>
      <c r="H3589" s="3"/>
      <c r="I3589" s="1" t="s">
        <v>106</v>
      </c>
      <c r="J3589" s="1" t="s">
        <v>121</v>
      </c>
      <c r="K3589" s="1" t="s">
        <v>12</v>
      </c>
      <c r="L3589" s="1" t="s">
        <v>313</v>
      </c>
    </row>
    <row r="3590" spans="1:12" x14ac:dyDescent="0.2">
      <c r="A3590" s="1" t="s">
        <v>234</v>
      </c>
      <c r="B3590" s="1" t="s">
        <v>13</v>
      </c>
      <c r="C3590" s="2">
        <v>43714</v>
      </c>
      <c r="D3590" s="1" t="s">
        <v>143</v>
      </c>
      <c r="E3590" s="1"/>
      <c r="F3590" s="1" t="s">
        <v>2374</v>
      </c>
      <c r="G3590" s="3">
        <v>71.25</v>
      </c>
      <c r="H3590" s="3"/>
      <c r="I3590" s="1" t="s">
        <v>106</v>
      </c>
      <c r="J3590" s="1" t="s">
        <v>121</v>
      </c>
      <c r="K3590" s="1" t="s">
        <v>84</v>
      </c>
      <c r="L3590" s="1" t="s">
        <v>29</v>
      </c>
    </row>
    <row r="3591" spans="1:12" x14ac:dyDescent="0.2">
      <c r="A3591" s="1" t="s">
        <v>234</v>
      </c>
      <c r="B3591" s="1" t="s">
        <v>13</v>
      </c>
      <c r="C3591" s="2">
        <v>43714</v>
      </c>
      <c r="D3591" s="1" t="s">
        <v>143</v>
      </c>
      <c r="E3591" s="1"/>
      <c r="F3591" s="1" t="s">
        <v>2375</v>
      </c>
      <c r="G3591" s="3">
        <v>1424.22</v>
      </c>
      <c r="H3591" s="3"/>
      <c r="I3591" s="1" t="s">
        <v>83</v>
      </c>
      <c r="J3591" s="1" t="s">
        <v>188</v>
      </c>
      <c r="K3591" s="1" t="s">
        <v>12</v>
      </c>
      <c r="L3591" s="1" t="s">
        <v>429</v>
      </c>
    </row>
    <row r="3592" spans="1:12" x14ac:dyDescent="0.2">
      <c r="A3592" s="1" t="s">
        <v>234</v>
      </c>
      <c r="B3592" s="1" t="s">
        <v>13</v>
      </c>
      <c r="C3592" s="2">
        <v>43714</v>
      </c>
      <c r="D3592" s="1" t="s">
        <v>143</v>
      </c>
      <c r="E3592" s="1"/>
      <c r="F3592" s="1" t="s">
        <v>2376</v>
      </c>
      <c r="G3592" s="3">
        <v>988.79</v>
      </c>
      <c r="H3592" s="3"/>
      <c r="I3592" s="1" t="s">
        <v>120</v>
      </c>
      <c r="J3592" s="1" t="s">
        <v>171</v>
      </c>
      <c r="K3592" s="1" t="s">
        <v>12</v>
      </c>
      <c r="L3592" s="1" t="s">
        <v>20</v>
      </c>
    </row>
    <row r="3593" spans="1:12" x14ac:dyDescent="0.2">
      <c r="A3593" s="1" t="s">
        <v>234</v>
      </c>
      <c r="B3593" s="1" t="s">
        <v>13</v>
      </c>
      <c r="C3593" s="2">
        <v>43714</v>
      </c>
      <c r="D3593" s="1" t="s">
        <v>143</v>
      </c>
      <c r="E3593" s="1"/>
      <c r="F3593" s="1" t="s">
        <v>2377</v>
      </c>
      <c r="G3593" s="3">
        <v>1811.02</v>
      </c>
      <c r="H3593" s="3"/>
      <c r="I3593" s="1" t="s">
        <v>119</v>
      </c>
      <c r="J3593" s="1" t="s">
        <v>86</v>
      </c>
      <c r="K3593" s="1" t="s">
        <v>12</v>
      </c>
      <c r="L3593" s="1" t="s">
        <v>289</v>
      </c>
    </row>
    <row r="3594" spans="1:12" x14ac:dyDescent="0.2">
      <c r="A3594" s="1" t="s">
        <v>234</v>
      </c>
      <c r="B3594" s="1" t="s">
        <v>13</v>
      </c>
      <c r="C3594" s="2">
        <v>43714</v>
      </c>
      <c r="D3594" s="1" t="s">
        <v>143</v>
      </c>
      <c r="E3594" s="1"/>
      <c r="F3594" s="1" t="s">
        <v>2374</v>
      </c>
      <c r="G3594" s="3">
        <v>71.25</v>
      </c>
      <c r="H3594" s="3"/>
      <c r="I3594" s="1" t="s">
        <v>108</v>
      </c>
      <c r="J3594" s="1" t="s">
        <v>117</v>
      </c>
      <c r="K3594" s="1" t="s">
        <v>84</v>
      </c>
      <c r="L3594" s="1" t="s">
        <v>29</v>
      </c>
    </row>
    <row r="3595" spans="1:12" x14ac:dyDescent="0.2">
      <c r="A3595" s="1" t="s">
        <v>234</v>
      </c>
      <c r="B3595" s="1" t="s">
        <v>13</v>
      </c>
      <c r="C3595" s="2">
        <v>43714</v>
      </c>
      <c r="D3595" s="1" t="s">
        <v>143</v>
      </c>
      <c r="E3595" s="1"/>
      <c r="F3595" s="1" t="s">
        <v>2378</v>
      </c>
      <c r="G3595" s="3">
        <v>292.99</v>
      </c>
      <c r="H3595" s="3"/>
      <c r="I3595" s="1" t="s">
        <v>185</v>
      </c>
      <c r="J3595" s="1" t="s">
        <v>126</v>
      </c>
      <c r="K3595" s="1" t="s">
        <v>12</v>
      </c>
      <c r="L3595" s="1" t="s">
        <v>49</v>
      </c>
    </row>
    <row r="3596" spans="1:12" x14ac:dyDescent="0.2">
      <c r="A3596" s="1" t="s">
        <v>234</v>
      </c>
      <c r="B3596" s="1" t="s">
        <v>13</v>
      </c>
      <c r="C3596" s="2">
        <v>43714</v>
      </c>
      <c r="D3596" s="1" t="s">
        <v>143</v>
      </c>
      <c r="E3596" s="1"/>
      <c r="F3596" s="1" t="s">
        <v>2379</v>
      </c>
      <c r="G3596" s="3">
        <v>947.33</v>
      </c>
      <c r="H3596" s="3"/>
      <c r="I3596" s="1" t="s">
        <v>119</v>
      </c>
      <c r="J3596" s="1" t="s">
        <v>86</v>
      </c>
      <c r="K3596" s="1" t="s">
        <v>12</v>
      </c>
      <c r="L3596" s="1" t="s">
        <v>69</v>
      </c>
    </row>
    <row r="3597" spans="1:12" x14ac:dyDescent="0.2">
      <c r="A3597" s="1" t="s">
        <v>234</v>
      </c>
      <c r="B3597" s="1" t="s">
        <v>13</v>
      </c>
      <c r="C3597" s="2">
        <v>43714</v>
      </c>
      <c r="D3597" s="1" t="s">
        <v>143</v>
      </c>
      <c r="E3597" s="1"/>
      <c r="F3597" s="1" t="s">
        <v>2374</v>
      </c>
      <c r="G3597" s="3">
        <v>250</v>
      </c>
      <c r="H3597" s="3"/>
      <c r="I3597" s="1" t="s">
        <v>83</v>
      </c>
      <c r="J3597" s="1" t="s">
        <v>175</v>
      </c>
      <c r="K3597" s="1" t="s">
        <v>84</v>
      </c>
      <c r="L3597" s="1" t="s">
        <v>29</v>
      </c>
    </row>
    <row r="3598" spans="1:12" x14ac:dyDescent="0.2">
      <c r="A3598" s="1" t="s">
        <v>234</v>
      </c>
      <c r="B3598" s="1" t="s">
        <v>13</v>
      </c>
      <c r="C3598" s="2">
        <v>43714</v>
      </c>
      <c r="D3598" s="1" t="s">
        <v>143</v>
      </c>
      <c r="E3598" s="1"/>
      <c r="F3598" s="1" t="s">
        <v>2380</v>
      </c>
      <c r="G3598" s="3">
        <v>1458.83</v>
      </c>
      <c r="H3598" s="3"/>
      <c r="I3598" s="1" t="s">
        <v>106</v>
      </c>
      <c r="J3598" s="1" t="s">
        <v>122</v>
      </c>
      <c r="K3598" s="1" t="s">
        <v>12</v>
      </c>
      <c r="L3598" s="1" t="s">
        <v>27</v>
      </c>
    </row>
    <row r="3599" spans="1:12" x14ac:dyDescent="0.2">
      <c r="A3599" s="1" t="s">
        <v>234</v>
      </c>
      <c r="B3599" s="1" t="s">
        <v>13</v>
      </c>
      <c r="C3599" s="2">
        <v>43714</v>
      </c>
      <c r="D3599" s="1" t="s">
        <v>143</v>
      </c>
      <c r="E3599" s="1"/>
      <c r="F3599" s="1" t="s">
        <v>2381</v>
      </c>
      <c r="G3599" s="3">
        <v>176.95</v>
      </c>
      <c r="H3599" s="3"/>
      <c r="I3599" s="1" t="s">
        <v>87</v>
      </c>
      <c r="J3599" s="1" t="s">
        <v>116</v>
      </c>
      <c r="K3599" s="1" t="s">
        <v>84</v>
      </c>
      <c r="L3599" s="1" t="s">
        <v>51</v>
      </c>
    </row>
    <row r="3600" spans="1:12" x14ac:dyDescent="0.2">
      <c r="A3600" s="1" t="s">
        <v>234</v>
      </c>
      <c r="B3600" s="1" t="s">
        <v>13</v>
      </c>
      <c r="C3600" s="2">
        <v>43714</v>
      </c>
      <c r="D3600" s="1" t="s">
        <v>143</v>
      </c>
      <c r="E3600" s="1"/>
      <c r="F3600" s="1" t="s">
        <v>2382</v>
      </c>
      <c r="G3600" s="3">
        <v>807.54</v>
      </c>
      <c r="H3600" s="3"/>
      <c r="I3600" s="1" t="s">
        <v>83</v>
      </c>
      <c r="J3600" s="1" t="s">
        <v>676</v>
      </c>
      <c r="K3600" s="1" t="s">
        <v>12</v>
      </c>
      <c r="L3600" s="1" t="s">
        <v>64</v>
      </c>
    </row>
    <row r="3601" spans="1:12" x14ac:dyDescent="0.2">
      <c r="A3601" s="1" t="s">
        <v>234</v>
      </c>
      <c r="B3601" s="1" t="s">
        <v>13</v>
      </c>
      <c r="C3601" s="2">
        <v>43714</v>
      </c>
      <c r="D3601" s="1" t="s">
        <v>143</v>
      </c>
      <c r="E3601" s="1"/>
      <c r="F3601" s="1" t="s">
        <v>2383</v>
      </c>
      <c r="G3601" s="3">
        <v>903.11</v>
      </c>
      <c r="H3601" s="3"/>
      <c r="I3601" s="1" t="s">
        <v>119</v>
      </c>
      <c r="J3601" s="1" t="s">
        <v>86</v>
      </c>
      <c r="K3601" s="1" t="s">
        <v>12</v>
      </c>
      <c r="L3601" s="1" t="s">
        <v>1098</v>
      </c>
    </row>
    <row r="3602" spans="1:12" x14ac:dyDescent="0.2">
      <c r="A3602" s="1" t="s">
        <v>234</v>
      </c>
      <c r="B3602" s="1" t="s">
        <v>13</v>
      </c>
      <c r="C3602" s="2">
        <v>43714</v>
      </c>
      <c r="D3602" s="1" t="s">
        <v>143</v>
      </c>
      <c r="E3602" s="1"/>
      <c r="F3602" s="1" t="s">
        <v>2384</v>
      </c>
      <c r="G3602" s="3">
        <v>433.15</v>
      </c>
      <c r="H3602" s="3"/>
      <c r="I3602" s="1" t="s">
        <v>83</v>
      </c>
      <c r="J3602" s="1" t="s">
        <v>176</v>
      </c>
      <c r="K3602" s="1" t="s">
        <v>84</v>
      </c>
      <c r="L3602" s="1" t="s">
        <v>111</v>
      </c>
    </row>
    <row r="3603" spans="1:12" x14ac:dyDescent="0.2">
      <c r="A3603" s="1" t="s">
        <v>234</v>
      </c>
      <c r="B3603" s="1" t="s">
        <v>13</v>
      </c>
      <c r="C3603" s="2">
        <v>43714</v>
      </c>
      <c r="D3603" s="1" t="s">
        <v>143</v>
      </c>
      <c r="E3603" s="1"/>
      <c r="F3603" s="1" t="s">
        <v>2376</v>
      </c>
      <c r="G3603" s="3">
        <v>487.02</v>
      </c>
      <c r="H3603" s="3"/>
      <c r="I3603" s="1" t="s">
        <v>119</v>
      </c>
      <c r="J3603" s="1" t="s">
        <v>86</v>
      </c>
      <c r="K3603" s="1" t="s">
        <v>12</v>
      </c>
      <c r="L3603" s="1" t="s">
        <v>20</v>
      </c>
    </row>
    <row r="3604" spans="1:12" x14ac:dyDescent="0.2">
      <c r="A3604" s="1" t="s">
        <v>234</v>
      </c>
      <c r="B3604" s="1" t="s">
        <v>13</v>
      </c>
      <c r="C3604" s="2">
        <v>43714</v>
      </c>
      <c r="D3604" s="1" t="s">
        <v>143</v>
      </c>
      <c r="E3604" s="1"/>
      <c r="F3604" s="1" t="s">
        <v>2385</v>
      </c>
      <c r="G3604" s="3">
        <v>1911</v>
      </c>
      <c r="H3604" s="3"/>
      <c r="I3604" s="1" t="s">
        <v>177</v>
      </c>
      <c r="J3604" s="1" t="s">
        <v>178</v>
      </c>
      <c r="K3604" s="1" t="s">
        <v>12</v>
      </c>
      <c r="L3604" s="1" t="s">
        <v>56</v>
      </c>
    </row>
    <row r="3605" spans="1:12" x14ac:dyDescent="0.2">
      <c r="A3605" s="1" t="s">
        <v>234</v>
      </c>
      <c r="B3605" s="1" t="s">
        <v>13</v>
      </c>
      <c r="C3605" s="2">
        <v>43714</v>
      </c>
      <c r="D3605" s="1" t="s">
        <v>143</v>
      </c>
      <c r="E3605" s="1"/>
      <c r="F3605" s="1" t="s">
        <v>2386</v>
      </c>
      <c r="G3605" s="3">
        <v>1552.4</v>
      </c>
      <c r="H3605" s="3"/>
      <c r="I3605" s="1" t="s">
        <v>83</v>
      </c>
      <c r="J3605" s="1" t="s">
        <v>188</v>
      </c>
      <c r="K3605" s="1" t="s">
        <v>12</v>
      </c>
      <c r="L3605" s="1" t="s">
        <v>22</v>
      </c>
    </row>
    <row r="3606" spans="1:12" x14ac:dyDescent="0.2">
      <c r="A3606" s="1" t="s">
        <v>234</v>
      </c>
      <c r="B3606" s="1" t="s">
        <v>13</v>
      </c>
      <c r="C3606" s="2">
        <v>43714</v>
      </c>
      <c r="D3606" s="1" t="s">
        <v>143</v>
      </c>
      <c r="E3606" s="1"/>
      <c r="F3606" s="1" t="s">
        <v>2381</v>
      </c>
      <c r="G3606" s="3">
        <v>294.92</v>
      </c>
      <c r="H3606" s="3"/>
      <c r="I3606" s="1" t="s">
        <v>83</v>
      </c>
      <c r="J3606" s="1" t="s">
        <v>175</v>
      </c>
      <c r="K3606" s="1" t="s">
        <v>84</v>
      </c>
      <c r="L3606" s="1" t="s">
        <v>51</v>
      </c>
    </row>
    <row r="3607" spans="1:12" x14ac:dyDescent="0.2">
      <c r="A3607" s="1" t="s">
        <v>234</v>
      </c>
      <c r="B3607" s="1" t="s">
        <v>13</v>
      </c>
      <c r="C3607" s="2">
        <v>43714</v>
      </c>
      <c r="D3607" s="1" t="s">
        <v>143</v>
      </c>
      <c r="E3607" s="1"/>
      <c r="F3607" s="1" t="s">
        <v>2387</v>
      </c>
      <c r="G3607" s="3">
        <v>505</v>
      </c>
      <c r="H3607" s="3"/>
      <c r="I3607" s="1" t="s">
        <v>85</v>
      </c>
      <c r="J3607" s="1" t="s">
        <v>125</v>
      </c>
      <c r="K3607" s="1" t="s">
        <v>12</v>
      </c>
      <c r="L3607" s="1" t="s">
        <v>1362</v>
      </c>
    </row>
    <row r="3608" spans="1:12" x14ac:dyDescent="0.2">
      <c r="A3608" s="1" t="s">
        <v>234</v>
      </c>
      <c r="B3608" s="1" t="s">
        <v>13</v>
      </c>
      <c r="C3608" s="2">
        <v>43714</v>
      </c>
      <c r="D3608" s="1" t="s">
        <v>143</v>
      </c>
      <c r="E3608" s="1"/>
      <c r="F3608" s="1" t="s">
        <v>2388</v>
      </c>
      <c r="G3608" s="3">
        <v>294.73</v>
      </c>
      <c r="H3608" s="3"/>
      <c r="I3608" s="1" t="s">
        <v>185</v>
      </c>
      <c r="J3608" s="1" t="s">
        <v>126</v>
      </c>
      <c r="K3608" s="1" t="s">
        <v>12</v>
      </c>
      <c r="L3608" s="1" t="s">
        <v>1650</v>
      </c>
    </row>
    <row r="3609" spans="1:12" x14ac:dyDescent="0.2">
      <c r="A3609" s="1" t="s">
        <v>234</v>
      </c>
      <c r="B3609" s="1" t="s">
        <v>13</v>
      </c>
      <c r="C3609" s="2">
        <v>43714</v>
      </c>
      <c r="D3609" s="1" t="s">
        <v>143</v>
      </c>
      <c r="E3609" s="1"/>
      <c r="F3609" s="1" t="s">
        <v>2389</v>
      </c>
      <c r="G3609" s="3">
        <v>200.87</v>
      </c>
      <c r="H3609" s="3"/>
      <c r="I3609" s="1" t="s">
        <v>83</v>
      </c>
      <c r="J3609" s="1" t="s">
        <v>176</v>
      </c>
      <c r="K3609" s="1" t="s">
        <v>84</v>
      </c>
      <c r="L3609" s="1" t="s">
        <v>409</v>
      </c>
    </row>
    <row r="3610" spans="1:12" x14ac:dyDescent="0.2">
      <c r="A3610" s="1" t="s">
        <v>234</v>
      </c>
      <c r="B3610" s="1" t="s">
        <v>13</v>
      </c>
      <c r="C3610" s="2">
        <v>43714</v>
      </c>
      <c r="D3610" s="1" t="s">
        <v>143</v>
      </c>
      <c r="E3610" s="1"/>
      <c r="F3610" s="1" t="s">
        <v>2390</v>
      </c>
      <c r="G3610" s="3">
        <v>864.4</v>
      </c>
      <c r="H3610" s="3"/>
      <c r="I3610" s="1" t="s">
        <v>120</v>
      </c>
      <c r="J3610" s="1" t="s">
        <v>171</v>
      </c>
      <c r="K3610" s="1" t="s">
        <v>12</v>
      </c>
      <c r="L3610" s="1" t="s">
        <v>76</v>
      </c>
    </row>
    <row r="3611" spans="1:12" x14ac:dyDescent="0.2">
      <c r="A3611" s="1" t="s">
        <v>234</v>
      </c>
      <c r="B3611" s="1" t="s">
        <v>13</v>
      </c>
      <c r="C3611" s="2">
        <v>43714</v>
      </c>
      <c r="D3611" s="1" t="s">
        <v>143</v>
      </c>
      <c r="E3611" s="1"/>
      <c r="F3611" s="1" t="s">
        <v>2371</v>
      </c>
      <c r="G3611" s="3">
        <v>813.29</v>
      </c>
      <c r="H3611" s="3"/>
      <c r="I3611" s="1" t="s">
        <v>120</v>
      </c>
      <c r="J3611" s="1" t="s">
        <v>171</v>
      </c>
      <c r="K3611" s="1" t="s">
        <v>12</v>
      </c>
      <c r="L3611" s="1" t="s">
        <v>110</v>
      </c>
    </row>
    <row r="3612" spans="1:12" x14ac:dyDescent="0.2">
      <c r="A3612" s="1" t="s">
        <v>234</v>
      </c>
      <c r="B3612" s="1" t="s">
        <v>13</v>
      </c>
      <c r="C3612" s="2">
        <v>43714</v>
      </c>
      <c r="D3612" s="1" t="s">
        <v>143</v>
      </c>
      <c r="E3612" s="1"/>
      <c r="F3612" s="1" t="s">
        <v>2391</v>
      </c>
      <c r="G3612" s="3">
        <v>682.5</v>
      </c>
      <c r="H3612" s="3"/>
      <c r="I3612" s="1" t="s">
        <v>119</v>
      </c>
      <c r="J3612" s="1" t="s">
        <v>86</v>
      </c>
      <c r="K3612" s="1" t="s">
        <v>12</v>
      </c>
      <c r="L3612" s="1" t="s">
        <v>342</v>
      </c>
    </row>
    <row r="3613" spans="1:12" x14ac:dyDescent="0.2">
      <c r="A3613" s="1" t="s">
        <v>234</v>
      </c>
      <c r="B3613" s="1" t="s">
        <v>13</v>
      </c>
      <c r="C3613" s="2">
        <v>43714</v>
      </c>
      <c r="D3613" s="1" t="s">
        <v>143</v>
      </c>
      <c r="E3613" s="1"/>
      <c r="F3613" s="1" t="s">
        <v>2392</v>
      </c>
      <c r="G3613" s="3">
        <v>621.35</v>
      </c>
      <c r="H3613" s="3"/>
      <c r="I3613" s="1" t="s">
        <v>106</v>
      </c>
      <c r="J3613" s="1" t="s">
        <v>121</v>
      </c>
      <c r="K3613" s="1" t="s">
        <v>84</v>
      </c>
      <c r="L3613" s="1" t="s">
        <v>66</v>
      </c>
    </row>
    <row r="3614" spans="1:12" x14ac:dyDescent="0.2">
      <c r="A3614" s="1" t="s">
        <v>234</v>
      </c>
      <c r="B3614" s="1" t="s">
        <v>13</v>
      </c>
      <c r="C3614" s="2">
        <v>43714</v>
      </c>
      <c r="D3614" s="1" t="s">
        <v>143</v>
      </c>
      <c r="E3614" s="1"/>
      <c r="F3614" s="1" t="s">
        <v>2382</v>
      </c>
      <c r="G3614" s="3">
        <v>134.59</v>
      </c>
      <c r="H3614" s="3"/>
      <c r="I3614" s="1" t="s">
        <v>83</v>
      </c>
      <c r="J3614" s="1" t="s">
        <v>180</v>
      </c>
      <c r="K3614" s="1" t="s">
        <v>12</v>
      </c>
      <c r="L3614" s="1" t="s">
        <v>64</v>
      </c>
    </row>
    <row r="3615" spans="1:12" x14ac:dyDescent="0.2">
      <c r="A3615" s="1" t="s">
        <v>234</v>
      </c>
      <c r="B3615" s="1" t="s">
        <v>13</v>
      </c>
      <c r="C3615" s="2">
        <v>43714</v>
      </c>
      <c r="D3615" s="1" t="s">
        <v>143</v>
      </c>
      <c r="E3615" s="1"/>
      <c r="F3615" s="1" t="s">
        <v>2393</v>
      </c>
      <c r="G3615" s="3">
        <v>533.84</v>
      </c>
      <c r="H3615" s="3"/>
      <c r="I3615" s="1" t="s">
        <v>83</v>
      </c>
      <c r="J3615" s="1" t="s">
        <v>174</v>
      </c>
      <c r="K3615" s="1" t="s">
        <v>12</v>
      </c>
      <c r="L3615" s="1" t="s">
        <v>36</v>
      </c>
    </row>
    <row r="3616" spans="1:12" x14ac:dyDescent="0.2">
      <c r="A3616" s="1" t="s">
        <v>234</v>
      </c>
      <c r="B3616" s="1" t="s">
        <v>13</v>
      </c>
      <c r="C3616" s="2">
        <v>43714</v>
      </c>
      <c r="D3616" s="1" t="s">
        <v>143</v>
      </c>
      <c r="E3616" s="1"/>
      <c r="F3616" s="1" t="s">
        <v>2394</v>
      </c>
      <c r="G3616" s="3">
        <v>430.16</v>
      </c>
      <c r="H3616" s="3"/>
      <c r="I3616" s="1" t="s">
        <v>119</v>
      </c>
      <c r="J3616" s="1" t="s">
        <v>86</v>
      </c>
      <c r="K3616" s="1" t="s">
        <v>84</v>
      </c>
      <c r="L3616" s="1" t="s">
        <v>66</v>
      </c>
    </row>
    <row r="3617" spans="1:12" x14ac:dyDescent="0.2">
      <c r="A3617" s="1" t="s">
        <v>234</v>
      </c>
      <c r="B3617" s="1" t="s">
        <v>13</v>
      </c>
      <c r="C3617" s="2">
        <v>43714</v>
      </c>
      <c r="D3617" s="1" t="s">
        <v>143</v>
      </c>
      <c r="E3617" s="1"/>
      <c r="F3617" s="1" t="s">
        <v>2381</v>
      </c>
      <c r="G3617" s="3">
        <v>147.46</v>
      </c>
      <c r="H3617" s="3"/>
      <c r="I3617" s="1" t="s">
        <v>85</v>
      </c>
      <c r="J3617" s="1" t="s">
        <v>125</v>
      </c>
      <c r="K3617" s="1" t="s">
        <v>84</v>
      </c>
      <c r="L3617" s="1" t="s">
        <v>51</v>
      </c>
    </row>
    <row r="3618" spans="1:12" x14ac:dyDescent="0.2">
      <c r="A3618" s="1" t="s">
        <v>234</v>
      </c>
      <c r="B3618" s="1" t="s">
        <v>13</v>
      </c>
      <c r="C3618" s="2">
        <v>43714</v>
      </c>
      <c r="D3618" s="1" t="s">
        <v>143</v>
      </c>
      <c r="E3618" s="1"/>
      <c r="F3618" s="1" t="s">
        <v>2364</v>
      </c>
      <c r="G3618" s="3">
        <v>88.88</v>
      </c>
      <c r="H3618" s="3"/>
      <c r="I3618" s="1" t="s">
        <v>83</v>
      </c>
      <c r="J3618" s="1" t="s">
        <v>279</v>
      </c>
      <c r="K3618" s="1" t="s">
        <v>12</v>
      </c>
      <c r="L3618" s="1" t="s">
        <v>57</v>
      </c>
    </row>
    <row r="3619" spans="1:12" x14ac:dyDescent="0.2">
      <c r="A3619" s="1" t="s">
        <v>234</v>
      </c>
      <c r="B3619" s="1" t="s">
        <v>13</v>
      </c>
      <c r="C3619" s="2">
        <v>43714</v>
      </c>
      <c r="D3619" s="1" t="s">
        <v>143</v>
      </c>
      <c r="E3619" s="1"/>
      <c r="F3619" s="1" t="s">
        <v>2362</v>
      </c>
      <c r="G3619" s="3">
        <v>54.44</v>
      </c>
      <c r="H3619" s="3"/>
      <c r="I3619" s="1" t="s">
        <v>106</v>
      </c>
      <c r="J3619" s="1" t="s">
        <v>121</v>
      </c>
      <c r="K3619" s="1" t="s">
        <v>84</v>
      </c>
      <c r="L3619" s="1" t="s">
        <v>306</v>
      </c>
    </row>
    <row r="3620" spans="1:12" x14ac:dyDescent="0.2">
      <c r="A3620" s="1" t="s">
        <v>234</v>
      </c>
      <c r="B3620" s="1" t="s">
        <v>13</v>
      </c>
      <c r="C3620" s="2">
        <v>43714</v>
      </c>
      <c r="D3620" s="1" t="s">
        <v>143</v>
      </c>
      <c r="E3620" s="1"/>
      <c r="F3620" s="1" t="s">
        <v>2395</v>
      </c>
      <c r="G3620" s="3">
        <v>500</v>
      </c>
      <c r="H3620" s="3"/>
      <c r="I3620" s="1" t="s">
        <v>120</v>
      </c>
      <c r="J3620" s="1" t="s">
        <v>171</v>
      </c>
      <c r="K3620" s="1" t="s">
        <v>84</v>
      </c>
      <c r="L3620" s="1" t="s">
        <v>300</v>
      </c>
    </row>
    <row r="3621" spans="1:12" x14ac:dyDescent="0.2">
      <c r="A3621" s="1" t="s">
        <v>234</v>
      </c>
      <c r="B3621" s="1" t="s">
        <v>13</v>
      </c>
      <c r="C3621" s="2">
        <v>43714</v>
      </c>
      <c r="D3621" s="1" t="s">
        <v>143</v>
      </c>
      <c r="E3621" s="1"/>
      <c r="F3621" s="1" t="s">
        <v>2396</v>
      </c>
      <c r="G3621" s="3">
        <v>506.21</v>
      </c>
      <c r="H3621" s="3"/>
      <c r="I3621" s="1" t="s">
        <v>106</v>
      </c>
      <c r="J3621" s="1" t="s">
        <v>122</v>
      </c>
      <c r="K3621" s="1" t="s">
        <v>12</v>
      </c>
      <c r="L3621" s="1" t="s">
        <v>25</v>
      </c>
    </row>
    <row r="3622" spans="1:12" x14ac:dyDescent="0.2">
      <c r="A3622" s="1" t="s">
        <v>234</v>
      </c>
      <c r="B3622" s="1" t="s">
        <v>13</v>
      </c>
      <c r="C3622" s="2">
        <v>43714</v>
      </c>
      <c r="D3622" s="1" t="s">
        <v>143</v>
      </c>
      <c r="E3622" s="1"/>
      <c r="F3622" s="1" t="s">
        <v>2397</v>
      </c>
      <c r="G3622" s="3">
        <v>1165.28</v>
      </c>
      <c r="H3622" s="3"/>
      <c r="I3622" s="1" t="s">
        <v>119</v>
      </c>
      <c r="J3622" s="1" t="s">
        <v>86</v>
      </c>
      <c r="K3622" s="1" t="s">
        <v>12</v>
      </c>
      <c r="L3622" s="1" t="s">
        <v>88</v>
      </c>
    </row>
    <row r="3623" spans="1:12" x14ac:dyDescent="0.2">
      <c r="A3623" s="1" t="s">
        <v>234</v>
      </c>
      <c r="B3623" s="1" t="s">
        <v>13</v>
      </c>
      <c r="C3623" s="2">
        <v>43714</v>
      </c>
      <c r="D3623" s="1" t="s">
        <v>143</v>
      </c>
      <c r="E3623" s="1"/>
      <c r="F3623" s="1" t="s">
        <v>2398</v>
      </c>
      <c r="G3623" s="3">
        <v>700</v>
      </c>
      <c r="H3623" s="3"/>
      <c r="I3623" s="1" t="s">
        <v>119</v>
      </c>
      <c r="J3623" s="1" t="s">
        <v>86</v>
      </c>
      <c r="K3623" s="1" t="s">
        <v>12</v>
      </c>
      <c r="L3623" s="1" t="s">
        <v>82</v>
      </c>
    </row>
    <row r="3624" spans="1:12" x14ac:dyDescent="0.2">
      <c r="A3624" s="1" t="s">
        <v>234</v>
      </c>
      <c r="B3624" s="1" t="s">
        <v>13</v>
      </c>
      <c r="C3624" s="2">
        <v>43714</v>
      </c>
      <c r="D3624" s="1" t="s">
        <v>143</v>
      </c>
      <c r="E3624" s="1"/>
      <c r="F3624" s="1" t="s">
        <v>2399</v>
      </c>
      <c r="G3624" s="3">
        <v>432.69</v>
      </c>
      <c r="H3624" s="3"/>
      <c r="I3624" s="1" t="s">
        <v>123</v>
      </c>
      <c r="J3624" s="1" t="s">
        <v>124</v>
      </c>
      <c r="K3624" s="1" t="s">
        <v>84</v>
      </c>
      <c r="L3624" s="1" t="s">
        <v>26</v>
      </c>
    </row>
    <row r="3625" spans="1:12" x14ac:dyDescent="0.2">
      <c r="A3625" s="1" t="s">
        <v>234</v>
      </c>
      <c r="B3625" s="1" t="s">
        <v>13</v>
      </c>
      <c r="C3625" s="2">
        <v>43714</v>
      </c>
      <c r="D3625" s="1" t="s">
        <v>143</v>
      </c>
      <c r="E3625" s="1"/>
      <c r="F3625" s="1" t="s">
        <v>2400</v>
      </c>
      <c r="G3625" s="3">
        <v>625</v>
      </c>
      <c r="H3625" s="3"/>
      <c r="I3625" s="1" t="s">
        <v>87</v>
      </c>
      <c r="J3625" s="1" t="s">
        <v>116</v>
      </c>
      <c r="K3625" s="1" t="s">
        <v>84</v>
      </c>
      <c r="L3625" s="1" t="s">
        <v>300</v>
      </c>
    </row>
    <row r="3626" spans="1:12" x14ac:dyDescent="0.2">
      <c r="A3626" s="1" t="s">
        <v>234</v>
      </c>
      <c r="B3626" s="1" t="s">
        <v>13</v>
      </c>
      <c r="C3626" s="2">
        <v>43714</v>
      </c>
      <c r="D3626" s="1" t="s">
        <v>143</v>
      </c>
      <c r="E3626" s="1"/>
      <c r="F3626" s="1" t="s">
        <v>2401</v>
      </c>
      <c r="G3626" s="3">
        <v>2184.14</v>
      </c>
      <c r="H3626" s="3"/>
      <c r="I3626" s="1" t="s">
        <v>83</v>
      </c>
      <c r="J3626" s="1" t="s">
        <v>176</v>
      </c>
      <c r="K3626" s="1" t="s">
        <v>12</v>
      </c>
      <c r="L3626" s="1" t="s">
        <v>47</v>
      </c>
    </row>
    <row r="3627" spans="1:12" x14ac:dyDescent="0.2">
      <c r="A3627" s="1" t="s">
        <v>234</v>
      </c>
      <c r="B3627" s="1" t="s">
        <v>13</v>
      </c>
      <c r="C3627" s="2">
        <v>43714</v>
      </c>
      <c r="D3627" s="1" t="s">
        <v>143</v>
      </c>
      <c r="E3627" s="1"/>
      <c r="F3627" s="1" t="s">
        <v>2369</v>
      </c>
      <c r="G3627" s="3">
        <v>114.23</v>
      </c>
      <c r="H3627" s="3"/>
      <c r="I3627" s="1" t="s">
        <v>120</v>
      </c>
      <c r="J3627" s="1" t="s">
        <v>171</v>
      </c>
      <c r="K3627" s="1" t="s">
        <v>84</v>
      </c>
      <c r="L3627" s="1" t="s">
        <v>2028</v>
      </c>
    </row>
    <row r="3628" spans="1:12" x14ac:dyDescent="0.2">
      <c r="A3628" s="1" t="s">
        <v>234</v>
      </c>
      <c r="B3628" s="1" t="s">
        <v>13</v>
      </c>
      <c r="C3628" s="2">
        <v>43714</v>
      </c>
      <c r="D3628" s="1" t="s">
        <v>143</v>
      </c>
      <c r="E3628" s="1"/>
      <c r="F3628" s="1" t="s">
        <v>2402</v>
      </c>
      <c r="G3628" s="3">
        <v>1200.3800000000001</v>
      </c>
      <c r="H3628" s="3"/>
      <c r="I3628" s="1" t="s">
        <v>177</v>
      </c>
      <c r="J3628" s="1" t="s">
        <v>178</v>
      </c>
      <c r="K3628" s="1" t="s">
        <v>12</v>
      </c>
      <c r="L3628" s="1" t="s">
        <v>75</v>
      </c>
    </row>
    <row r="3629" spans="1:12" x14ac:dyDescent="0.2">
      <c r="A3629" s="1" t="s">
        <v>234</v>
      </c>
      <c r="B3629" s="1" t="s">
        <v>13</v>
      </c>
      <c r="C3629" s="2">
        <v>43714</v>
      </c>
      <c r="D3629" s="1" t="s">
        <v>143</v>
      </c>
      <c r="E3629" s="1"/>
      <c r="F3629" s="1" t="s">
        <v>2403</v>
      </c>
      <c r="G3629" s="3">
        <v>380.36</v>
      </c>
      <c r="H3629" s="3"/>
      <c r="I3629" s="1" t="s">
        <v>185</v>
      </c>
      <c r="J3629" s="1" t="s">
        <v>126</v>
      </c>
      <c r="K3629" s="1" t="s">
        <v>12</v>
      </c>
      <c r="L3629" s="1" t="s">
        <v>92</v>
      </c>
    </row>
    <row r="3630" spans="1:12" x14ac:dyDescent="0.2">
      <c r="A3630" s="1" t="s">
        <v>234</v>
      </c>
      <c r="B3630" s="1" t="s">
        <v>13</v>
      </c>
      <c r="C3630" s="2">
        <v>43714</v>
      </c>
      <c r="D3630" s="1" t="s">
        <v>143</v>
      </c>
      <c r="E3630" s="1"/>
      <c r="F3630" s="1" t="s">
        <v>2404</v>
      </c>
      <c r="G3630" s="3">
        <v>49.25</v>
      </c>
      <c r="H3630" s="3"/>
      <c r="I3630" s="1" t="s">
        <v>83</v>
      </c>
      <c r="J3630" s="1" t="s">
        <v>174</v>
      </c>
      <c r="K3630" s="1" t="s">
        <v>12</v>
      </c>
      <c r="L3630" s="1" t="s">
        <v>14</v>
      </c>
    </row>
    <row r="3631" spans="1:12" x14ac:dyDescent="0.2">
      <c r="A3631" s="1" t="s">
        <v>234</v>
      </c>
      <c r="B3631" s="1" t="s">
        <v>13</v>
      </c>
      <c r="C3631" s="2">
        <v>43714</v>
      </c>
      <c r="D3631" s="1" t="s">
        <v>143</v>
      </c>
      <c r="E3631" s="1"/>
      <c r="F3631" s="1" t="s">
        <v>2405</v>
      </c>
      <c r="G3631" s="3">
        <v>416.42</v>
      </c>
      <c r="H3631" s="3"/>
      <c r="I3631" s="1" t="s">
        <v>83</v>
      </c>
      <c r="J3631" s="1" t="s">
        <v>175</v>
      </c>
      <c r="K3631" s="1" t="s">
        <v>84</v>
      </c>
      <c r="L3631" s="1" t="s">
        <v>63</v>
      </c>
    </row>
    <row r="3632" spans="1:12" x14ac:dyDescent="0.2">
      <c r="A3632" s="1" t="s">
        <v>234</v>
      </c>
      <c r="B3632" s="1" t="s">
        <v>13</v>
      </c>
      <c r="C3632" s="2">
        <v>43714</v>
      </c>
      <c r="D3632" s="1" t="s">
        <v>143</v>
      </c>
      <c r="E3632" s="1"/>
      <c r="F3632" s="1" t="s">
        <v>2406</v>
      </c>
      <c r="G3632" s="3">
        <v>1386.4</v>
      </c>
      <c r="H3632" s="3"/>
      <c r="I3632" s="1" t="s">
        <v>106</v>
      </c>
      <c r="J3632" s="1" t="s">
        <v>121</v>
      </c>
      <c r="K3632" s="1" t="s">
        <v>12</v>
      </c>
      <c r="L3632" s="1" t="s">
        <v>18</v>
      </c>
    </row>
    <row r="3633" spans="1:12" x14ac:dyDescent="0.2">
      <c r="A3633" s="1" t="s">
        <v>234</v>
      </c>
      <c r="B3633" s="1" t="s">
        <v>13</v>
      </c>
      <c r="C3633" s="2">
        <v>43714</v>
      </c>
      <c r="D3633" s="1" t="s">
        <v>143</v>
      </c>
      <c r="E3633" s="1"/>
      <c r="F3633" s="1" t="s">
        <v>2407</v>
      </c>
      <c r="G3633" s="3">
        <v>1330</v>
      </c>
      <c r="H3633" s="3"/>
      <c r="I3633" s="1" t="s">
        <v>119</v>
      </c>
      <c r="J3633" s="1" t="s">
        <v>86</v>
      </c>
      <c r="K3633" s="1" t="s">
        <v>12</v>
      </c>
      <c r="L3633" s="1" t="s">
        <v>393</v>
      </c>
    </row>
    <row r="3634" spans="1:12" x14ac:dyDescent="0.2">
      <c r="A3634" s="1" t="s">
        <v>234</v>
      </c>
      <c r="B3634" s="1" t="s">
        <v>13</v>
      </c>
      <c r="C3634" s="2">
        <v>43714</v>
      </c>
      <c r="D3634" s="1" t="s">
        <v>143</v>
      </c>
      <c r="E3634" s="1"/>
      <c r="F3634" s="1" t="s">
        <v>2408</v>
      </c>
      <c r="G3634" s="3">
        <v>1008.72</v>
      </c>
      <c r="H3634" s="3"/>
      <c r="I3634" s="1" t="s">
        <v>83</v>
      </c>
      <c r="J3634" s="1" t="s">
        <v>175</v>
      </c>
      <c r="K3634" s="1" t="s">
        <v>84</v>
      </c>
      <c r="L3634" s="1" t="s">
        <v>114</v>
      </c>
    </row>
    <row r="3635" spans="1:12" x14ac:dyDescent="0.2">
      <c r="A3635" s="1" t="s">
        <v>234</v>
      </c>
      <c r="B3635" s="1" t="s">
        <v>13</v>
      </c>
      <c r="C3635" s="2">
        <v>43714</v>
      </c>
      <c r="D3635" s="1" t="s">
        <v>143</v>
      </c>
      <c r="E3635" s="1"/>
      <c r="F3635" s="1" t="s">
        <v>2409</v>
      </c>
      <c r="G3635" s="3">
        <v>1118.73</v>
      </c>
      <c r="H3635" s="3"/>
      <c r="I3635" s="1" t="s">
        <v>179</v>
      </c>
      <c r="J3635" s="1" t="s">
        <v>89</v>
      </c>
      <c r="K3635" s="1" t="s">
        <v>12</v>
      </c>
      <c r="L3635" s="1" t="s">
        <v>28</v>
      </c>
    </row>
    <row r="3636" spans="1:12" x14ac:dyDescent="0.2">
      <c r="A3636" s="1" t="s">
        <v>234</v>
      </c>
      <c r="B3636" s="1" t="s">
        <v>13</v>
      </c>
      <c r="C3636" s="2">
        <v>43714</v>
      </c>
      <c r="D3636" s="1" t="s">
        <v>143</v>
      </c>
      <c r="E3636" s="1"/>
      <c r="F3636" s="1" t="s">
        <v>2368</v>
      </c>
      <c r="G3636" s="3">
        <v>469.62</v>
      </c>
      <c r="H3636" s="3"/>
      <c r="I3636" s="1" t="s">
        <v>185</v>
      </c>
      <c r="J3636" s="1" t="s">
        <v>126</v>
      </c>
      <c r="K3636" s="1" t="s">
        <v>12</v>
      </c>
      <c r="L3636" s="1" t="s">
        <v>77</v>
      </c>
    </row>
    <row r="3637" spans="1:12" x14ac:dyDescent="0.2">
      <c r="A3637" s="1" t="s">
        <v>234</v>
      </c>
      <c r="B3637" s="1" t="s">
        <v>13</v>
      </c>
      <c r="C3637" s="2">
        <v>43714</v>
      </c>
      <c r="D3637" s="1" t="s">
        <v>143</v>
      </c>
      <c r="E3637" s="1"/>
      <c r="F3637" s="1" t="s">
        <v>2410</v>
      </c>
      <c r="G3637" s="3">
        <v>1069.4000000000001</v>
      </c>
      <c r="H3637" s="3"/>
      <c r="I3637" s="1" t="s">
        <v>83</v>
      </c>
      <c r="J3637" s="1" t="s">
        <v>176</v>
      </c>
      <c r="K3637" s="1" t="s">
        <v>12</v>
      </c>
      <c r="L3637" s="1" t="s">
        <v>345</v>
      </c>
    </row>
    <row r="3638" spans="1:12" x14ac:dyDescent="0.2">
      <c r="A3638" s="1" t="s">
        <v>234</v>
      </c>
      <c r="B3638" s="1" t="s">
        <v>13</v>
      </c>
      <c r="C3638" s="2">
        <v>43714</v>
      </c>
      <c r="D3638" s="1" t="s">
        <v>143</v>
      </c>
      <c r="E3638" s="1"/>
      <c r="F3638" s="1" t="s">
        <v>2411</v>
      </c>
      <c r="G3638" s="3">
        <v>482.4</v>
      </c>
      <c r="H3638" s="3"/>
      <c r="I3638" s="1" t="s">
        <v>120</v>
      </c>
      <c r="J3638" s="1" t="s">
        <v>171</v>
      </c>
      <c r="K3638" s="1" t="s">
        <v>12</v>
      </c>
      <c r="L3638" s="1" t="s">
        <v>33</v>
      </c>
    </row>
    <row r="3639" spans="1:12" x14ac:dyDescent="0.2">
      <c r="A3639" s="1" t="s">
        <v>234</v>
      </c>
      <c r="B3639" s="1" t="s">
        <v>13</v>
      </c>
      <c r="C3639" s="2">
        <v>43714</v>
      </c>
      <c r="D3639" s="1" t="s">
        <v>143</v>
      </c>
      <c r="E3639" s="1"/>
      <c r="F3639" s="1" t="s">
        <v>2396</v>
      </c>
      <c r="G3639" s="3">
        <v>565.77</v>
      </c>
      <c r="H3639" s="3"/>
      <c r="I3639" s="1" t="s">
        <v>106</v>
      </c>
      <c r="J3639" s="1" t="s">
        <v>121</v>
      </c>
      <c r="K3639" s="1" t="s">
        <v>12</v>
      </c>
      <c r="L3639" s="1" t="s">
        <v>25</v>
      </c>
    </row>
    <row r="3640" spans="1:12" x14ac:dyDescent="0.2">
      <c r="A3640" s="1" t="s">
        <v>234</v>
      </c>
      <c r="B3640" s="1" t="s">
        <v>13</v>
      </c>
      <c r="C3640" s="2">
        <v>43714</v>
      </c>
      <c r="D3640" s="1" t="s">
        <v>143</v>
      </c>
      <c r="E3640" s="1"/>
      <c r="F3640" s="1" t="s">
        <v>2412</v>
      </c>
      <c r="G3640" s="3">
        <v>1051.1199999999999</v>
      </c>
      <c r="H3640" s="3"/>
      <c r="I3640" s="1" t="s">
        <v>83</v>
      </c>
      <c r="J3640" s="1" t="s">
        <v>243</v>
      </c>
      <c r="K3640" s="1" t="s">
        <v>12</v>
      </c>
      <c r="L3640" s="1" t="s">
        <v>17</v>
      </c>
    </row>
    <row r="3641" spans="1:12" x14ac:dyDescent="0.2">
      <c r="A3641" s="1" t="s">
        <v>234</v>
      </c>
      <c r="B3641" s="1" t="s">
        <v>13</v>
      </c>
      <c r="C3641" s="2">
        <v>43714</v>
      </c>
      <c r="D3641" s="1" t="s">
        <v>143</v>
      </c>
      <c r="E3641" s="1"/>
      <c r="F3641" s="1" t="s">
        <v>2413</v>
      </c>
      <c r="G3641" s="3">
        <v>853.41</v>
      </c>
      <c r="H3641" s="3"/>
      <c r="I3641" s="1" t="s">
        <v>123</v>
      </c>
      <c r="J3641" s="1" t="s">
        <v>124</v>
      </c>
      <c r="K3641" s="1" t="s">
        <v>12</v>
      </c>
      <c r="L3641" s="1" t="s">
        <v>261</v>
      </c>
    </row>
    <row r="3642" spans="1:12" x14ac:dyDescent="0.2">
      <c r="A3642" s="1" t="s">
        <v>234</v>
      </c>
      <c r="B3642" s="1" t="s">
        <v>13</v>
      </c>
      <c r="C3642" s="2">
        <v>43714</v>
      </c>
      <c r="D3642" s="1" t="s">
        <v>143</v>
      </c>
      <c r="E3642" s="1"/>
      <c r="F3642" s="1" t="s">
        <v>2414</v>
      </c>
      <c r="G3642" s="3">
        <v>202.43</v>
      </c>
      <c r="H3642" s="3"/>
      <c r="I3642" s="1" t="s">
        <v>123</v>
      </c>
      <c r="J3642" s="1" t="s">
        <v>124</v>
      </c>
      <c r="K3642" s="1" t="s">
        <v>84</v>
      </c>
      <c r="L3642" s="1" t="s">
        <v>241</v>
      </c>
    </row>
    <row r="3643" spans="1:12" x14ac:dyDescent="0.2">
      <c r="A3643" s="1" t="s">
        <v>234</v>
      </c>
      <c r="B3643" s="1" t="s">
        <v>13</v>
      </c>
      <c r="C3643" s="2">
        <v>43714</v>
      </c>
      <c r="D3643" s="1" t="s">
        <v>143</v>
      </c>
      <c r="E3643" s="1"/>
      <c r="F3643" s="1" t="s">
        <v>2415</v>
      </c>
      <c r="G3643" s="3">
        <v>1506.04</v>
      </c>
      <c r="H3643" s="3"/>
      <c r="I3643" s="1" t="s">
        <v>119</v>
      </c>
      <c r="J3643" s="1" t="s">
        <v>86</v>
      </c>
      <c r="K3643" s="1" t="s">
        <v>12</v>
      </c>
      <c r="L3643" s="1" t="s">
        <v>31</v>
      </c>
    </row>
    <row r="3644" spans="1:12" x14ac:dyDescent="0.2">
      <c r="A3644" s="1" t="s">
        <v>234</v>
      </c>
      <c r="B3644" s="1" t="s">
        <v>13</v>
      </c>
      <c r="C3644" s="2">
        <v>43714</v>
      </c>
      <c r="D3644" s="1" t="s">
        <v>143</v>
      </c>
      <c r="E3644" s="1"/>
      <c r="F3644" s="1" t="s">
        <v>2416</v>
      </c>
      <c r="G3644" s="3">
        <v>951.25</v>
      </c>
      <c r="H3644" s="3"/>
      <c r="I3644" s="1" t="s">
        <v>83</v>
      </c>
      <c r="J3644" s="1" t="s">
        <v>176</v>
      </c>
      <c r="K3644" s="1" t="s">
        <v>12</v>
      </c>
      <c r="L3644" s="1" t="s">
        <v>411</v>
      </c>
    </row>
    <row r="3645" spans="1:12" x14ac:dyDescent="0.2">
      <c r="A3645" s="1" t="s">
        <v>234</v>
      </c>
      <c r="B3645" s="1" t="s">
        <v>13</v>
      </c>
      <c r="C3645" s="2">
        <v>43714</v>
      </c>
      <c r="D3645" s="1" t="s">
        <v>143</v>
      </c>
      <c r="E3645" s="1"/>
      <c r="F3645" s="1" t="s">
        <v>2417</v>
      </c>
      <c r="G3645" s="3">
        <v>1051.25</v>
      </c>
      <c r="H3645" s="3"/>
      <c r="I3645" s="1" t="s">
        <v>83</v>
      </c>
      <c r="J3645" s="1" t="s">
        <v>176</v>
      </c>
      <c r="K3645" s="1" t="s">
        <v>12</v>
      </c>
      <c r="L3645" s="1" t="s">
        <v>459</v>
      </c>
    </row>
    <row r="3646" spans="1:12" x14ac:dyDescent="0.2">
      <c r="A3646" s="1" t="s">
        <v>234</v>
      </c>
      <c r="B3646" s="1" t="s">
        <v>13</v>
      </c>
      <c r="C3646" s="2">
        <v>43714</v>
      </c>
      <c r="D3646" s="1" t="s">
        <v>143</v>
      </c>
      <c r="E3646" s="1"/>
      <c r="F3646" s="1" t="s">
        <v>2365</v>
      </c>
      <c r="G3646" s="3">
        <v>197.29</v>
      </c>
      <c r="H3646" s="3"/>
      <c r="I3646" s="1" t="s">
        <v>83</v>
      </c>
      <c r="J3646" s="1" t="s">
        <v>176</v>
      </c>
      <c r="K3646" s="1" t="s">
        <v>12</v>
      </c>
      <c r="L3646" s="1" t="s">
        <v>73</v>
      </c>
    </row>
    <row r="3647" spans="1:12" x14ac:dyDescent="0.2">
      <c r="A3647" s="1" t="s">
        <v>234</v>
      </c>
      <c r="B3647" s="1" t="s">
        <v>13</v>
      </c>
      <c r="C3647" s="2">
        <v>43714</v>
      </c>
      <c r="D3647" s="1" t="s">
        <v>143</v>
      </c>
      <c r="E3647" s="1"/>
      <c r="F3647" s="1" t="s">
        <v>2418</v>
      </c>
      <c r="G3647" s="3">
        <v>1807.69</v>
      </c>
      <c r="H3647" s="3"/>
      <c r="I3647" s="1" t="s">
        <v>119</v>
      </c>
      <c r="J3647" s="1" t="s">
        <v>86</v>
      </c>
      <c r="K3647" s="1" t="s">
        <v>12</v>
      </c>
      <c r="L3647" s="1" t="s">
        <v>397</v>
      </c>
    </row>
    <row r="3648" spans="1:12" x14ac:dyDescent="0.2">
      <c r="A3648" s="1" t="s">
        <v>234</v>
      </c>
      <c r="B3648" s="1" t="s">
        <v>13</v>
      </c>
      <c r="C3648" s="2">
        <v>43714</v>
      </c>
      <c r="D3648" s="1" t="s">
        <v>143</v>
      </c>
      <c r="E3648" s="1"/>
      <c r="F3648" s="1" t="s">
        <v>2419</v>
      </c>
      <c r="G3648" s="3">
        <v>1984.62</v>
      </c>
      <c r="H3648" s="3"/>
      <c r="I3648" s="1" t="s">
        <v>119</v>
      </c>
      <c r="J3648" s="1" t="s">
        <v>86</v>
      </c>
      <c r="K3648" s="1" t="s">
        <v>12</v>
      </c>
      <c r="L3648" s="1" t="s">
        <v>322</v>
      </c>
    </row>
    <row r="3649" spans="1:12" x14ac:dyDescent="0.2">
      <c r="A3649" s="1" t="s">
        <v>234</v>
      </c>
      <c r="B3649" s="1" t="s">
        <v>13</v>
      </c>
      <c r="C3649" s="2">
        <v>43714</v>
      </c>
      <c r="D3649" s="1" t="s">
        <v>143</v>
      </c>
      <c r="E3649" s="1"/>
      <c r="F3649" s="1" t="s">
        <v>2420</v>
      </c>
      <c r="G3649" s="3">
        <v>705.68</v>
      </c>
      <c r="H3649" s="3"/>
      <c r="I3649" s="1" t="s">
        <v>119</v>
      </c>
      <c r="J3649" s="1" t="s">
        <v>86</v>
      </c>
      <c r="K3649" s="1" t="s">
        <v>12</v>
      </c>
      <c r="L3649" s="1" t="s">
        <v>277</v>
      </c>
    </row>
    <row r="3650" spans="1:12" x14ac:dyDescent="0.2">
      <c r="A3650" s="1" t="s">
        <v>234</v>
      </c>
      <c r="B3650" s="1" t="s">
        <v>13</v>
      </c>
      <c r="C3650" s="2">
        <v>43714</v>
      </c>
      <c r="D3650" s="1" t="s">
        <v>143</v>
      </c>
      <c r="E3650" s="1"/>
      <c r="F3650" s="1" t="s">
        <v>2374</v>
      </c>
      <c r="G3650" s="3">
        <v>75</v>
      </c>
      <c r="H3650" s="3"/>
      <c r="I3650" s="1" t="s">
        <v>185</v>
      </c>
      <c r="J3650" s="1" t="s">
        <v>126</v>
      </c>
      <c r="K3650" s="1" t="s">
        <v>84</v>
      </c>
      <c r="L3650" s="1" t="s">
        <v>29</v>
      </c>
    </row>
    <row r="3651" spans="1:12" x14ac:dyDescent="0.2">
      <c r="A3651" s="1" t="s">
        <v>234</v>
      </c>
      <c r="B3651" s="1" t="s">
        <v>13</v>
      </c>
      <c r="C3651" s="2">
        <v>43714</v>
      </c>
      <c r="D3651" s="1" t="s">
        <v>143</v>
      </c>
      <c r="E3651" s="1"/>
      <c r="F3651" s="1" t="s">
        <v>2363</v>
      </c>
      <c r="G3651" s="3">
        <v>625</v>
      </c>
      <c r="H3651" s="3"/>
      <c r="I3651" s="1" t="s">
        <v>120</v>
      </c>
      <c r="J3651" s="1" t="s">
        <v>171</v>
      </c>
      <c r="K3651" s="1" t="s">
        <v>84</v>
      </c>
      <c r="L3651" s="1" t="s">
        <v>104</v>
      </c>
    </row>
    <row r="3652" spans="1:12" x14ac:dyDescent="0.2">
      <c r="A3652" s="1" t="s">
        <v>234</v>
      </c>
      <c r="B3652" s="1" t="s">
        <v>13</v>
      </c>
      <c r="C3652" s="2">
        <v>43714</v>
      </c>
      <c r="D3652" s="1" t="s">
        <v>143</v>
      </c>
      <c r="E3652" s="1"/>
      <c r="F3652" s="1" t="s">
        <v>2421</v>
      </c>
      <c r="G3652" s="3">
        <v>209.61</v>
      </c>
      <c r="H3652" s="3"/>
      <c r="I3652" s="1" t="s">
        <v>185</v>
      </c>
      <c r="J3652" s="1" t="s">
        <v>126</v>
      </c>
      <c r="K3652" s="1" t="s">
        <v>12</v>
      </c>
      <c r="L3652" s="1" t="s">
        <v>311</v>
      </c>
    </row>
    <row r="3653" spans="1:12" x14ac:dyDescent="0.2">
      <c r="A3653" s="1" t="s">
        <v>234</v>
      </c>
      <c r="B3653" s="1" t="s">
        <v>13</v>
      </c>
      <c r="C3653" s="2">
        <v>43714</v>
      </c>
      <c r="D3653" s="1" t="s">
        <v>143</v>
      </c>
      <c r="E3653" s="1"/>
      <c r="F3653" s="1" t="s">
        <v>2422</v>
      </c>
      <c r="G3653" s="3">
        <v>1511.82</v>
      </c>
      <c r="H3653" s="3"/>
      <c r="I3653" s="1" t="s">
        <v>106</v>
      </c>
      <c r="J3653" s="1" t="s">
        <v>122</v>
      </c>
      <c r="K3653" s="1" t="s">
        <v>12</v>
      </c>
      <c r="L3653" s="1" t="s">
        <v>16</v>
      </c>
    </row>
    <row r="3654" spans="1:12" x14ac:dyDescent="0.2">
      <c r="A3654" s="1" t="s">
        <v>234</v>
      </c>
      <c r="B3654" s="1" t="s">
        <v>13</v>
      </c>
      <c r="C3654" s="2">
        <v>43714</v>
      </c>
      <c r="D3654" s="1" t="s">
        <v>143</v>
      </c>
      <c r="E3654" s="1"/>
      <c r="F3654" s="1" t="s">
        <v>2423</v>
      </c>
      <c r="G3654" s="3">
        <v>1429.11</v>
      </c>
      <c r="H3654" s="3"/>
      <c r="I3654" s="1" t="s">
        <v>106</v>
      </c>
      <c r="J3654" s="1" t="s">
        <v>121</v>
      </c>
      <c r="K3654" s="1" t="s">
        <v>12</v>
      </c>
      <c r="L3654" s="1" t="s">
        <v>23</v>
      </c>
    </row>
    <row r="3655" spans="1:12" x14ac:dyDescent="0.2">
      <c r="A3655" s="1" t="s">
        <v>234</v>
      </c>
      <c r="B3655" s="1" t="s">
        <v>13</v>
      </c>
      <c r="C3655" s="2">
        <v>43714</v>
      </c>
      <c r="D3655" s="1" t="s">
        <v>143</v>
      </c>
      <c r="E3655" s="1"/>
      <c r="F3655" s="1" t="s">
        <v>2424</v>
      </c>
      <c r="G3655" s="3">
        <v>823.71</v>
      </c>
      <c r="H3655" s="3"/>
      <c r="I3655" s="1" t="s">
        <v>83</v>
      </c>
      <c r="J3655" s="1" t="s">
        <v>176</v>
      </c>
      <c r="K3655" s="1" t="s">
        <v>12</v>
      </c>
      <c r="L3655" s="1" t="s">
        <v>99</v>
      </c>
    </row>
    <row r="3656" spans="1:12" x14ac:dyDescent="0.2">
      <c r="A3656" s="1" t="s">
        <v>234</v>
      </c>
      <c r="B3656" s="1" t="s">
        <v>13</v>
      </c>
      <c r="C3656" s="2">
        <v>43714</v>
      </c>
      <c r="D3656" s="1" t="s">
        <v>143</v>
      </c>
      <c r="E3656" s="1"/>
      <c r="F3656" s="1" t="s">
        <v>2381</v>
      </c>
      <c r="G3656" s="3">
        <v>707.82</v>
      </c>
      <c r="H3656" s="3"/>
      <c r="I3656" s="1" t="s">
        <v>119</v>
      </c>
      <c r="J3656" s="1" t="s">
        <v>86</v>
      </c>
      <c r="K3656" s="1" t="s">
        <v>84</v>
      </c>
      <c r="L3656" s="1" t="s">
        <v>51</v>
      </c>
    </row>
    <row r="3657" spans="1:12" x14ac:dyDescent="0.2">
      <c r="A3657" s="1" t="s">
        <v>234</v>
      </c>
      <c r="B3657" s="1" t="s">
        <v>13</v>
      </c>
      <c r="C3657" s="2">
        <v>43714</v>
      </c>
      <c r="D3657" s="1" t="s">
        <v>143</v>
      </c>
      <c r="E3657" s="1"/>
      <c r="F3657" s="1" t="s">
        <v>2404</v>
      </c>
      <c r="G3657" s="3">
        <v>164.23</v>
      </c>
      <c r="H3657" s="3"/>
      <c r="I3657" s="1" t="s">
        <v>83</v>
      </c>
      <c r="J3657" s="1" t="s">
        <v>175</v>
      </c>
      <c r="K3657" s="1" t="s">
        <v>12</v>
      </c>
      <c r="L3657" s="1" t="s">
        <v>14</v>
      </c>
    </row>
    <row r="3658" spans="1:12" x14ac:dyDescent="0.2">
      <c r="A3658" s="1" t="s">
        <v>234</v>
      </c>
      <c r="B3658" s="1" t="s">
        <v>13</v>
      </c>
      <c r="C3658" s="2">
        <v>43714</v>
      </c>
      <c r="D3658" s="1" t="s">
        <v>143</v>
      </c>
      <c r="E3658" s="1"/>
      <c r="F3658" s="1" t="s">
        <v>2363</v>
      </c>
      <c r="G3658" s="3">
        <v>750</v>
      </c>
      <c r="H3658" s="3"/>
      <c r="I3658" s="1" t="s">
        <v>87</v>
      </c>
      <c r="J3658" s="1" t="s">
        <v>116</v>
      </c>
      <c r="K3658" s="1" t="s">
        <v>84</v>
      </c>
      <c r="L3658" s="1" t="s">
        <v>104</v>
      </c>
    </row>
    <row r="3659" spans="1:12" x14ac:dyDescent="0.2">
      <c r="A3659" s="1" t="s">
        <v>234</v>
      </c>
      <c r="B3659" s="1" t="s">
        <v>13</v>
      </c>
      <c r="C3659" s="2">
        <v>43714</v>
      </c>
      <c r="D3659" s="1" t="s">
        <v>143</v>
      </c>
      <c r="E3659" s="1"/>
      <c r="F3659" s="1" t="s">
        <v>2425</v>
      </c>
      <c r="G3659" s="3">
        <v>1592.75</v>
      </c>
      <c r="H3659" s="3"/>
      <c r="I3659" s="1" t="s">
        <v>83</v>
      </c>
      <c r="J3659" s="1" t="s">
        <v>176</v>
      </c>
      <c r="K3659" s="1" t="s">
        <v>12</v>
      </c>
      <c r="L3659" s="1" t="s">
        <v>405</v>
      </c>
    </row>
    <row r="3660" spans="1:12" x14ac:dyDescent="0.2">
      <c r="A3660" s="1" t="s">
        <v>234</v>
      </c>
      <c r="B3660" s="1" t="s">
        <v>13</v>
      </c>
      <c r="C3660" s="2">
        <v>43714</v>
      </c>
      <c r="D3660" s="1" t="s">
        <v>143</v>
      </c>
      <c r="E3660" s="1"/>
      <c r="F3660" s="1" t="s">
        <v>2426</v>
      </c>
      <c r="G3660" s="3">
        <v>834.62</v>
      </c>
      <c r="H3660" s="3"/>
      <c r="I3660" s="1" t="s">
        <v>83</v>
      </c>
      <c r="J3660" s="1" t="s">
        <v>676</v>
      </c>
      <c r="K3660" s="1" t="s">
        <v>12</v>
      </c>
      <c r="L3660" s="1" t="s">
        <v>2186</v>
      </c>
    </row>
    <row r="3661" spans="1:12" x14ac:dyDescent="0.2">
      <c r="A3661" s="1" t="s">
        <v>234</v>
      </c>
      <c r="B3661" s="1" t="s">
        <v>13</v>
      </c>
      <c r="C3661" s="2">
        <v>43714</v>
      </c>
      <c r="D3661" s="1" t="s">
        <v>143</v>
      </c>
      <c r="E3661" s="1"/>
      <c r="F3661" s="1" t="s">
        <v>2414</v>
      </c>
      <c r="G3661" s="3">
        <v>367.39</v>
      </c>
      <c r="H3661" s="3"/>
      <c r="I3661" s="1" t="s">
        <v>120</v>
      </c>
      <c r="J3661" s="1" t="s">
        <v>171</v>
      </c>
      <c r="K3661" s="1" t="s">
        <v>84</v>
      </c>
      <c r="L3661" s="1" t="s">
        <v>241</v>
      </c>
    </row>
    <row r="3662" spans="1:12" x14ac:dyDescent="0.2">
      <c r="A3662" s="1" t="s">
        <v>234</v>
      </c>
      <c r="B3662" s="1" t="s">
        <v>13</v>
      </c>
      <c r="C3662" s="2">
        <v>43714</v>
      </c>
      <c r="D3662" s="1" t="s">
        <v>143</v>
      </c>
      <c r="E3662" s="1"/>
      <c r="F3662" s="1" t="s">
        <v>2427</v>
      </c>
      <c r="G3662" s="3">
        <v>1072.5</v>
      </c>
      <c r="H3662" s="3"/>
      <c r="I3662" s="1" t="s">
        <v>120</v>
      </c>
      <c r="J3662" s="1" t="s">
        <v>171</v>
      </c>
      <c r="K3662" s="1" t="s">
        <v>12</v>
      </c>
      <c r="L3662" s="1" t="s">
        <v>58</v>
      </c>
    </row>
    <row r="3663" spans="1:12" x14ac:dyDescent="0.2">
      <c r="A3663" s="1" t="s">
        <v>234</v>
      </c>
      <c r="B3663" s="1" t="s">
        <v>13</v>
      </c>
      <c r="C3663" s="2">
        <v>43714</v>
      </c>
      <c r="D3663" s="1" t="s">
        <v>143</v>
      </c>
      <c r="E3663" s="1"/>
      <c r="F3663" s="1" t="s">
        <v>2405</v>
      </c>
      <c r="G3663" s="3">
        <v>190.38</v>
      </c>
      <c r="H3663" s="3"/>
      <c r="I3663" s="1" t="s">
        <v>120</v>
      </c>
      <c r="J3663" s="1" t="s">
        <v>171</v>
      </c>
      <c r="K3663" s="1" t="s">
        <v>84</v>
      </c>
      <c r="L3663" s="1" t="s">
        <v>63</v>
      </c>
    </row>
    <row r="3664" spans="1:12" x14ac:dyDescent="0.2">
      <c r="A3664" s="1" t="s">
        <v>234</v>
      </c>
      <c r="B3664" s="1" t="s">
        <v>13</v>
      </c>
      <c r="C3664" s="2">
        <v>43714</v>
      </c>
      <c r="D3664" s="1" t="s">
        <v>143</v>
      </c>
      <c r="E3664" s="1"/>
      <c r="F3664" s="1" t="s">
        <v>2428</v>
      </c>
      <c r="G3664" s="3">
        <v>769.6</v>
      </c>
      <c r="H3664" s="3"/>
      <c r="I3664" s="1" t="s">
        <v>120</v>
      </c>
      <c r="J3664" s="1" t="s">
        <v>171</v>
      </c>
      <c r="K3664" s="1" t="s">
        <v>12</v>
      </c>
      <c r="L3664" s="1" t="s">
        <v>81</v>
      </c>
    </row>
    <row r="3665" spans="1:12" x14ac:dyDescent="0.2">
      <c r="A3665" s="1" t="s">
        <v>234</v>
      </c>
      <c r="B3665" s="1" t="s">
        <v>13</v>
      </c>
      <c r="C3665" s="2">
        <v>43714</v>
      </c>
      <c r="D3665" s="1" t="s">
        <v>143</v>
      </c>
      <c r="E3665" s="1"/>
      <c r="F3665" s="1" t="s">
        <v>2384</v>
      </c>
      <c r="G3665" s="3">
        <v>69.23</v>
      </c>
      <c r="H3665" s="3"/>
      <c r="I3665" s="1" t="s">
        <v>177</v>
      </c>
      <c r="J3665" s="1" t="s">
        <v>178</v>
      </c>
      <c r="K3665" s="1" t="s">
        <v>84</v>
      </c>
      <c r="L3665" s="1" t="s">
        <v>111</v>
      </c>
    </row>
    <row r="3666" spans="1:12" x14ac:dyDescent="0.2">
      <c r="A3666" s="1" t="s">
        <v>234</v>
      </c>
      <c r="B3666" s="1" t="s">
        <v>13</v>
      </c>
      <c r="C3666" s="2">
        <v>43714</v>
      </c>
      <c r="D3666" s="1" t="s">
        <v>143</v>
      </c>
      <c r="E3666" s="1"/>
      <c r="F3666" s="1" t="s">
        <v>2399</v>
      </c>
      <c r="G3666" s="3">
        <v>1586.54</v>
      </c>
      <c r="H3666" s="3"/>
      <c r="I3666" s="1" t="s">
        <v>108</v>
      </c>
      <c r="J3666" s="1" t="s">
        <v>117</v>
      </c>
      <c r="K3666" s="1" t="s">
        <v>84</v>
      </c>
      <c r="L3666" s="1" t="s">
        <v>26</v>
      </c>
    </row>
    <row r="3667" spans="1:12" x14ac:dyDescent="0.2">
      <c r="A3667" s="1" t="s">
        <v>234</v>
      </c>
      <c r="B3667" s="1" t="s">
        <v>13</v>
      </c>
      <c r="C3667" s="2">
        <v>43714</v>
      </c>
      <c r="D3667" s="1" t="s">
        <v>143</v>
      </c>
      <c r="E3667" s="1"/>
      <c r="F3667" s="1" t="s">
        <v>2412</v>
      </c>
      <c r="G3667" s="3">
        <v>280.3</v>
      </c>
      <c r="H3667" s="3"/>
      <c r="I3667" s="1" t="s">
        <v>83</v>
      </c>
      <c r="J3667" s="1" t="s">
        <v>391</v>
      </c>
      <c r="K3667" s="1" t="s">
        <v>12</v>
      </c>
      <c r="L3667" s="1" t="s">
        <v>17</v>
      </c>
    </row>
    <row r="3668" spans="1:12" x14ac:dyDescent="0.2">
      <c r="A3668" s="1" t="s">
        <v>234</v>
      </c>
      <c r="B3668" s="1" t="s">
        <v>13</v>
      </c>
      <c r="C3668" s="2">
        <v>43714</v>
      </c>
      <c r="D3668" s="1" t="s">
        <v>143</v>
      </c>
      <c r="E3668" s="1"/>
      <c r="F3668" s="1" t="s">
        <v>2429</v>
      </c>
      <c r="G3668" s="3">
        <v>814.47</v>
      </c>
      <c r="H3668" s="3"/>
      <c r="I3668" s="1" t="s">
        <v>119</v>
      </c>
      <c r="J3668" s="1" t="s">
        <v>86</v>
      </c>
      <c r="K3668" s="1" t="s">
        <v>12</v>
      </c>
      <c r="L3668" s="1" t="s">
        <v>42</v>
      </c>
    </row>
    <row r="3669" spans="1:12" x14ac:dyDescent="0.2">
      <c r="A3669" s="1" t="s">
        <v>234</v>
      </c>
      <c r="B3669" s="1" t="s">
        <v>13</v>
      </c>
      <c r="C3669" s="2">
        <v>43714</v>
      </c>
      <c r="D3669" s="1" t="s">
        <v>143</v>
      </c>
      <c r="E3669" s="1"/>
      <c r="F3669" s="1" t="s">
        <v>2400</v>
      </c>
      <c r="G3669" s="3">
        <v>1125</v>
      </c>
      <c r="H3669" s="3"/>
      <c r="I3669" s="1" t="s">
        <v>119</v>
      </c>
      <c r="J3669" s="1" t="s">
        <v>86</v>
      </c>
      <c r="K3669" s="1" t="s">
        <v>84</v>
      </c>
      <c r="L3669" s="1" t="s">
        <v>300</v>
      </c>
    </row>
    <row r="3670" spans="1:12" x14ac:dyDescent="0.2">
      <c r="A3670" s="1" t="s">
        <v>234</v>
      </c>
      <c r="B3670" s="1" t="s">
        <v>13</v>
      </c>
      <c r="C3670" s="2">
        <v>43714</v>
      </c>
      <c r="D3670" s="1" t="s">
        <v>143</v>
      </c>
      <c r="E3670" s="1"/>
      <c r="F3670" s="1" t="s">
        <v>2389</v>
      </c>
      <c r="G3670" s="3">
        <v>298.26</v>
      </c>
      <c r="H3670" s="3"/>
      <c r="I3670" s="1" t="s">
        <v>119</v>
      </c>
      <c r="J3670" s="1" t="s">
        <v>86</v>
      </c>
      <c r="K3670" s="1" t="s">
        <v>84</v>
      </c>
      <c r="L3670" s="1" t="s">
        <v>409</v>
      </c>
    </row>
    <row r="3671" spans="1:12" x14ac:dyDescent="0.2">
      <c r="A3671" s="1" t="s">
        <v>234</v>
      </c>
      <c r="B3671" s="1" t="s">
        <v>13</v>
      </c>
      <c r="C3671" s="2">
        <v>43714</v>
      </c>
      <c r="D3671" s="1" t="s">
        <v>143</v>
      </c>
      <c r="E3671" s="1"/>
      <c r="F3671" s="1" t="s">
        <v>2363</v>
      </c>
      <c r="G3671" s="3">
        <v>144.22999999999999</v>
      </c>
      <c r="H3671" s="3"/>
      <c r="I3671" s="1" t="s">
        <v>123</v>
      </c>
      <c r="J3671" s="1" t="s">
        <v>124</v>
      </c>
      <c r="K3671" s="1" t="s">
        <v>84</v>
      </c>
      <c r="L3671" s="1" t="s">
        <v>104</v>
      </c>
    </row>
    <row r="3672" spans="1:12" x14ac:dyDescent="0.2">
      <c r="A3672" s="1" t="s">
        <v>234</v>
      </c>
      <c r="B3672" s="1" t="s">
        <v>13</v>
      </c>
      <c r="C3672" s="2">
        <v>43714</v>
      </c>
      <c r="D3672" s="1" t="s">
        <v>143</v>
      </c>
      <c r="E3672" s="1"/>
      <c r="F3672" s="1" t="s">
        <v>2413</v>
      </c>
      <c r="G3672" s="3">
        <v>501.21</v>
      </c>
      <c r="H3672" s="3"/>
      <c r="I3672" s="1" t="s">
        <v>185</v>
      </c>
      <c r="J3672" s="1" t="s">
        <v>126</v>
      </c>
      <c r="K3672" s="1" t="s">
        <v>12</v>
      </c>
      <c r="L3672" s="1" t="s">
        <v>261</v>
      </c>
    </row>
    <row r="3673" spans="1:12" x14ac:dyDescent="0.2">
      <c r="A3673" s="1" t="s">
        <v>234</v>
      </c>
      <c r="B3673" s="1" t="s">
        <v>13</v>
      </c>
      <c r="C3673" s="2">
        <v>43714</v>
      </c>
      <c r="D3673" s="1" t="s">
        <v>143</v>
      </c>
      <c r="E3673" s="1"/>
      <c r="F3673" s="1" t="s">
        <v>2424</v>
      </c>
      <c r="G3673" s="3">
        <v>145.36000000000001</v>
      </c>
      <c r="H3673" s="3"/>
      <c r="I3673" s="1" t="s">
        <v>83</v>
      </c>
      <c r="J3673" s="1" t="s">
        <v>301</v>
      </c>
      <c r="K3673" s="1" t="s">
        <v>12</v>
      </c>
      <c r="L3673" s="1" t="s">
        <v>99</v>
      </c>
    </row>
    <row r="3674" spans="1:12" x14ac:dyDescent="0.2">
      <c r="A3674" s="1" t="s">
        <v>234</v>
      </c>
      <c r="B3674" s="1" t="s">
        <v>13</v>
      </c>
      <c r="C3674" s="2">
        <v>43714</v>
      </c>
      <c r="D3674" s="1" t="s">
        <v>143</v>
      </c>
      <c r="E3674" s="1"/>
      <c r="F3674" s="1" t="s">
        <v>2362</v>
      </c>
      <c r="G3674" s="3">
        <v>49.42</v>
      </c>
      <c r="H3674" s="3"/>
      <c r="I3674" s="1" t="s">
        <v>179</v>
      </c>
      <c r="J3674" s="1" t="s">
        <v>89</v>
      </c>
      <c r="K3674" s="1" t="s">
        <v>84</v>
      </c>
      <c r="L3674" s="1" t="s">
        <v>306</v>
      </c>
    </row>
    <row r="3675" spans="1:12" x14ac:dyDescent="0.2">
      <c r="A3675" s="1" t="s">
        <v>234</v>
      </c>
      <c r="B3675" s="1" t="s">
        <v>13</v>
      </c>
      <c r="C3675" s="2">
        <v>43714</v>
      </c>
      <c r="D3675" s="1" t="s">
        <v>143</v>
      </c>
      <c r="E3675" s="1"/>
      <c r="F3675" s="1" t="s">
        <v>2430</v>
      </c>
      <c r="G3675" s="3">
        <v>702.5</v>
      </c>
      <c r="H3675" s="3"/>
      <c r="I3675" s="1" t="s">
        <v>177</v>
      </c>
      <c r="J3675" s="1" t="s">
        <v>178</v>
      </c>
      <c r="K3675" s="1" t="s">
        <v>12</v>
      </c>
      <c r="L3675" s="1" t="s">
        <v>1154</v>
      </c>
    </row>
    <row r="3676" spans="1:12" x14ac:dyDescent="0.2">
      <c r="A3676" s="1" t="s">
        <v>234</v>
      </c>
      <c r="B3676" s="1" t="s">
        <v>13</v>
      </c>
      <c r="C3676" s="2">
        <v>43714</v>
      </c>
      <c r="D3676" s="1" t="s">
        <v>143</v>
      </c>
      <c r="E3676" s="1"/>
      <c r="F3676" s="1" t="s">
        <v>2393</v>
      </c>
      <c r="G3676" s="3">
        <v>667.3</v>
      </c>
      <c r="H3676" s="3"/>
      <c r="I3676" s="1" t="s">
        <v>83</v>
      </c>
      <c r="J3676" s="1" t="s">
        <v>176</v>
      </c>
      <c r="K3676" s="1" t="s">
        <v>12</v>
      </c>
      <c r="L3676" s="1" t="s">
        <v>36</v>
      </c>
    </row>
    <row r="3677" spans="1:12" x14ac:dyDescent="0.2">
      <c r="A3677" s="1" t="s">
        <v>234</v>
      </c>
      <c r="B3677" s="1" t="s">
        <v>13</v>
      </c>
      <c r="C3677" s="2">
        <v>43714</v>
      </c>
      <c r="D3677" s="1" t="s">
        <v>143</v>
      </c>
      <c r="E3677" s="1"/>
      <c r="F3677" s="1" t="s">
        <v>2374</v>
      </c>
      <c r="G3677" s="3">
        <v>250</v>
      </c>
      <c r="H3677" s="3"/>
      <c r="I3677" s="1" t="s">
        <v>83</v>
      </c>
      <c r="J3677" s="1" t="s">
        <v>176</v>
      </c>
      <c r="K3677" s="1" t="s">
        <v>84</v>
      </c>
      <c r="L3677" s="1" t="s">
        <v>29</v>
      </c>
    </row>
    <row r="3678" spans="1:12" x14ac:dyDescent="0.2">
      <c r="A3678" s="1" t="s">
        <v>234</v>
      </c>
      <c r="B3678" s="1" t="s">
        <v>13</v>
      </c>
      <c r="C3678" s="2">
        <v>43714</v>
      </c>
      <c r="D3678" s="1" t="s">
        <v>143</v>
      </c>
      <c r="E3678" s="1"/>
      <c r="F3678" s="1" t="s">
        <v>2431</v>
      </c>
      <c r="G3678" s="3">
        <v>712.5</v>
      </c>
      <c r="H3678" s="3"/>
      <c r="I3678" s="1" t="s">
        <v>119</v>
      </c>
      <c r="J3678" s="1" t="s">
        <v>86</v>
      </c>
      <c r="K3678" s="1" t="s">
        <v>12</v>
      </c>
      <c r="L3678" s="1" t="s">
        <v>449</v>
      </c>
    </row>
    <row r="3679" spans="1:12" x14ac:dyDescent="0.2">
      <c r="A3679" s="1" t="s">
        <v>234</v>
      </c>
      <c r="B3679" s="1" t="s">
        <v>13</v>
      </c>
      <c r="C3679" s="2">
        <v>43714</v>
      </c>
      <c r="D3679" s="1" t="s">
        <v>143</v>
      </c>
      <c r="E3679" s="1"/>
      <c r="F3679" s="1" t="s">
        <v>2432</v>
      </c>
      <c r="G3679" s="3">
        <v>1459.04</v>
      </c>
      <c r="H3679" s="3"/>
      <c r="I3679" s="1" t="s">
        <v>106</v>
      </c>
      <c r="J3679" s="1" t="s">
        <v>122</v>
      </c>
      <c r="K3679" s="1" t="s">
        <v>12</v>
      </c>
      <c r="L3679" s="1" t="s">
        <v>21</v>
      </c>
    </row>
    <row r="3680" spans="1:12" x14ac:dyDescent="0.2">
      <c r="A3680" s="1" t="s">
        <v>234</v>
      </c>
      <c r="B3680" s="1" t="s">
        <v>13</v>
      </c>
      <c r="C3680" s="2">
        <v>43714</v>
      </c>
      <c r="D3680" s="1" t="s">
        <v>143</v>
      </c>
      <c r="E3680" s="1"/>
      <c r="F3680" s="1" t="s">
        <v>2399</v>
      </c>
      <c r="G3680" s="3">
        <v>85.38</v>
      </c>
      <c r="H3680" s="3"/>
      <c r="I3680" s="1" t="s">
        <v>106</v>
      </c>
      <c r="J3680" s="1" t="s">
        <v>121</v>
      </c>
      <c r="K3680" s="1" t="s">
        <v>84</v>
      </c>
      <c r="L3680" s="1" t="s">
        <v>26</v>
      </c>
    </row>
    <row r="3681" spans="1:12" x14ac:dyDescent="0.2">
      <c r="A3681" s="1" t="s">
        <v>234</v>
      </c>
      <c r="B3681" s="1" t="s">
        <v>13</v>
      </c>
      <c r="C3681" s="2">
        <v>43714</v>
      </c>
      <c r="D3681" s="1" t="s">
        <v>143</v>
      </c>
      <c r="E3681" s="1"/>
      <c r="F3681" s="1" t="s">
        <v>2362</v>
      </c>
      <c r="G3681" s="3">
        <v>59.68</v>
      </c>
      <c r="H3681" s="3"/>
      <c r="I3681" s="1" t="s">
        <v>108</v>
      </c>
      <c r="J3681" s="1" t="s">
        <v>117</v>
      </c>
      <c r="K3681" s="1" t="s">
        <v>84</v>
      </c>
      <c r="L3681" s="1" t="s">
        <v>306</v>
      </c>
    </row>
    <row r="3682" spans="1:12" x14ac:dyDescent="0.2">
      <c r="A3682" s="1" t="s">
        <v>234</v>
      </c>
      <c r="B3682" s="1" t="s">
        <v>13</v>
      </c>
      <c r="C3682" s="2">
        <v>43714</v>
      </c>
      <c r="D3682" s="1" t="s">
        <v>143</v>
      </c>
      <c r="E3682" s="1"/>
      <c r="F3682" s="1" t="s">
        <v>2433</v>
      </c>
      <c r="G3682" s="3">
        <v>176.08</v>
      </c>
      <c r="H3682" s="3"/>
      <c r="I3682" s="1" t="s">
        <v>106</v>
      </c>
      <c r="J3682" s="1" t="s">
        <v>121</v>
      </c>
      <c r="K3682" s="1" t="s">
        <v>12</v>
      </c>
      <c r="L3682" s="1" t="s">
        <v>1047</v>
      </c>
    </row>
    <row r="3683" spans="1:12" x14ac:dyDescent="0.2">
      <c r="A3683" s="1" t="s">
        <v>234</v>
      </c>
      <c r="B3683" s="1" t="s">
        <v>13</v>
      </c>
      <c r="C3683" s="2">
        <v>43714</v>
      </c>
      <c r="D3683" s="1" t="s">
        <v>143</v>
      </c>
      <c r="E3683" s="1"/>
      <c r="F3683" s="1" t="s">
        <v>2403</v>
      </c>
      <c r="G3683" s="3">
        <v>647.63</v>
      </c>
      <c r="H3683" s="3"/>
      <c r="I3683" s="1" t="s">
        <v>123</v>
      </c>
      <c r="J3683" s="1" t="s">
        <v>124</v>
      </c>
      <c r="K3683" s="1" t="s">
        <v>12</v>
      </c>
      <c r="L3683" s="1" t="s">
        <v>92</v>
      </c>
    </row>
    <row r="3684" spans="1:12" x14ac:dyDescent="0.2">
      <c r="A3684" s="1" t="s">
        <v>234</v>
      </c>
      <c r="B3684" s="1" t="s">
        <v>13</v>
      </c>
      <c r="C3684" s="2">
        <v>43714</v>
      </c>
      <c r="D3684" s="1" t="s">
        <v>143</v>
      </c>
      <c r="E3684" s="1"/>
      <c r="F3684" s="1" t="s">
        <v>2378</v>
      </c>
      <c r="G3684" s="3">
        <v>495.83</v>
      </c>
      <c r="H3684" s="3"/>
      <c r="I3684" s="1" t="s">
        <v>123</v>
      </c>
      <c r="J3684" s="1" t="s">
        <v>124</v>
      </c>
      <c r="K3684" s="1" t="s">
        <v>12</v>
      </c>
      <c r="L3684" s="1" t="s">
        <v>49</v>
      </c>
    </row>
    <row r="3685" spans="1:12" x14ac:dyDescent="0.2">
      <c r="A3685" s="1" t="s">
        <v>234</v>
      </c>
      <c r="B3685" s="1" t="s">
        <v>13</v>
      </c>
      <c r="C3685" s="2">
        <v>43714</v>
      </c>
      <c r="D3685" s="1" t="s">
        <v>143</v>
      </c>
      <c r="E3685" s="1"/>
      <c r="F3685" s="1" t="s">
        <v>2434</v>
      </c>
      <c r="G3685" s="3">
        <v>2000.81</v>
      </c>
      <c r="H3685" s="3"/>
      <c r="I3685" s="1" t="s">
        <v>120</v>
      </c>
      <c r="J3685" s="1" t="s">
        <v>171</v>
      </c>
      <c r="K3685" s="1" t="s">
        <v>12</v>
      </c>
      <c r="L3685" s="1" t="s">
        <v>43</v>
      </c>
    </row>
    <row r="3686" spans="1:12" x14ac:dyDescent="0.2">
      <c r="A3686" s="1" t="s">
        <v>234</v>
      </c>
      <c r="B3686" s="1" t="s">
        <v>13</v>
      </c>
      <c r="C3686" s="2">
        <v>43714</v>
      </c>
      <c r="D3686" s="1" t="s">
        <v>143</v>
      </c>
      <c r="E3686" s="1"/>
      <c r="F3686" s="1" t="s">
        <v>2389</v>
      </c>
      <c r="G3686" s="3">
        <v>109.57</v>
      </c>
      <c r="H3686" s="3"/>
      <c r="I3686" s="1" t="s">
        <v>85</v>
      </c>
      <c r="J3686" s="1" t="s">
        <v>125</v>
      </c>
      <c r="K3686" s="1" t="s">
        <v>84</v>
      </c>
      <c r="L3686" s="1" t="s">
        <v>409</v>
      </c>
    </row>
    <row r="3687" spans="1:12" x14ac:dyDescent="0.2">
      <c r="A3687" s="1" t="s">
        <v>234</v>
      </c>
      <c r="B3687" s="1" t="s">
        <v>13</v>
      </c>
      <c r="C3687" s="2">
        <v>43714</v>
      </c>
      <c r="D3687" s="1" t="s">
        <v>143</v>
      </c>
      <c r="E3687" s="1"/>
      <c r="F3687" s="1" t="s">
        <v>2435</v>
      </c>
      <c r="G3687" s="3">
        <v>1050.29</v>
      </c>
      <c r="H3687" s="3"/>
      <c r="I3687" s="1" t="s">
        <v>119</v>
      </c>
      <c r="J3687" s="1" t="s">
        <v>86</v>
      </c>
      <c r="K3687" s="1" t="s">
        <v>12</v>
      </c>
      <c r="L3687" s="1" t="s">
        <v>96</v>
      </c>
    </row>
    <row r="3688" spans="1:12" x14ac:dyDescent="0.2">
      <c r="A3688" s="1" t="s">
        <v>234</v>
      </c>
      <c r="B3688" s="1" t="s">
        <v>13</v>
      </c>
      <c r="C3688" s="2">
        <v>43714</v>
      </c>
      <c r="D3688" s="1" t="s">
        <v>143</v>
      </c>
      <c r="E3688" s="1"/>
      <c r="F3688" s="1" t="s">
        <v>2363</v>
      </c>
      <c r="G3688" s="3">
        <v>504.81</v>
      </c>
      <c r="H3688" s="3"/>
      <c r="I3688" s="1" t="s">
        <v>83</v>
      </c>
      <c r="J3688" s="1" t="s">
        <v>175</v>
      </c>
      <c r="K3688" s="1" t="s">
        <v>84</v>
      </c>
      <c r="L3688" s="1" t="s">
        <v>104</v>
      </c>
    </row>
    <row r="3689" spans="1:12" x14ac:dyDescent="0.2">
      <c r="A3689" s="1" t="s">
        <v>234</v>
      </c>
      <c r="B3689" s="1" t="s">
        <v>13</v>
      </c>
      <c r="C3689" s="2">
        <v>43714</v>
      </c>
      <c r="D3689" s="1" t="s">
        <v>143</v>
      </c>
      <c r="E3689" s="1"/>
      <c r="F3689" s="1" t="s">
        <v>2414</v>
      </c>
      <c r="G3689" s="3">
        <v>121.83</v>
      </c>
      <c r="H3689" s="3"/>
      <c r="I3689" s="1" t="s">
        <v>185</v>
      </c>
      <c r="J3689" s="1" t="s">
        <v>126</v>
      </c>
      <c r="K3689" s="1" t="s">
        <v>84</v>
      </c>
      <c r="L3689" s="1" t="s">
        <v>241</v>
      </c>
    </row>
    <row r="3690" spans="1:12" x14ac:dyDescent="0.2">
      <c r="A3690" s="1" t="s">
        <v>234</v>
      </c>
      <c r="B3690" s="1" t="s">
        <v>13</v>
      </c>
      <c r="C3690" s="2">
        <v>43714</v>
      </c>
      <c r="D3690" s="1" t="s">
        <v>143</v>
      </c>
      <c r="E3690" s="1"/>
      <c r="F3690" s="1" t="s">
        <v>2436</v>
      </c>
      <c r="G3690" s="3">
        <v>2566.06</v>
      </c>
      <c r="H3690" s="3"/>
      <c r="I3690" s="1" t="s">
        <v>119</v>
      </c>
      <c r="J3690" s="1" t="s">
        <v>86</v>
      </c>
      <c r="K3690" s="1" t="s">
        <v>12</v>
      </c>
      <c r="L3690" s="1" t="s">
        <v>62</v>
      </c>
    </row>
    <row r="3691" spans="1:12" x14ac:dyDescent="0.2">
      <c r="A3691" s="1" t="s">
        <v>234</v>
      </c>
      <c r="B3691" s="1" t="s">
        <v>13</v>
      </c>
      <c r="C3691" s="2">
        <v>43714</v>
      </c>
      <c r="D3691" s="1" t="s">
        <v>143</v>
      </c>
      <c r="E3691" s="1"/>
      <c r="F3691" s="1" t="s">
        <v>2437</v>
      </c>
      <c r="G3691" s="3">
        <v>2294.86</v>
      </c>
      <c r="H3691" s="3"/>
      <c r="I3691" s="1" t="s">
        <v>119</v>
      </c>
      <c r="J3691" s="1" t="s">
        <v>86</v>
      </c>
      <c r="K3691" s="1" t="s">
        <v>12</v>
      </c>
      <c r="L3691" s="1" t="s">
        <v>433</v>
      </c>
    </row>
    <row r="3692" spans="1:12" x14ac:dyDescent="0.2">
      <c r="A3692" s="1" t="s">
        <v>234</v>
      </c>
      <c r="B3692" s="1" t="s">
        <v>13</v>
      </c>
      <c r="C3692" s="2">
        <v>43714</v>
      </c>
      <c r="D3692" s="1" t="s">
        <v>143</v>
      </c>
      <c r="E3692" s="1"/>
      <c r="F3692" s="1" t="s">
        <v>2414</v>
      </c>
      <c r="G3692" s="3">
        <v>276.66000000000003</v>
      </c>
      <c r="H3692" s="3"/>
      <c r="I3692" s="1" t="s">
        <v>87</v>
      </c>
      <c r="J3692" s="1" t="s">
        <v>253</v>
      </c>
      <c r="K3692" s="1" t="s">
        <v>84</v>
      </c>
      <c r="L3692" s="1" t="s">
        <v>241</v>
      </c>
    </row>
    <row r="3693" spans="1:12" x14ac:dyDescent="0.2">
      <c r="A3693" s="1" t="s">
        <v>234</v>
      </c>
      <c r="B3693" s="1" t="s">
        <v>13</v>
      </c>
      <c r="C3693" s="2">
        <v>43714</v>
      </c>
      <c r="D3693" s="1" t="s">
        <v>143</v>
      </c>
      <c r="E3693" s="1"/>
      <c r="F3693" s="1" t="s">
        <v>2409</v>
      </c>
      <c r="G3693" s="3">
        <v>262.42</v>
      </c>
      <c r="H3693" s="3"/>
      <c r="I3693" s="1" t="s">
        <v>87</v>
      </c>
      <c r="J3693" s="1" t="s">
        <v>253</v>
      </c>
      <c r="K3693" s="1" t="s">
        <v>12</v>
      </c>
      <c r="L3693" s="1" t="s">
        <v>28</v>
      </c>
    </row>
    <row r="3694" spans="1:12" x14ac:dyDescent="0.2">
      <c r="A3694" s="1" t="s">
        <v>234</v>
      </c>
      <c r="B3694" s="1" t="s">
        <v>13</v>
      </c>
      <c r="C3694" s="2">
        <v>43714</v>
      </c>
      <c r="D3694" s="1" t="s">
        <v>143</v>
      </c>
      <c r="E3694" s="1"/>
      <c r="F3694" s="1" t="s">
        <v>2404</v>
      </c>
      <c r="G3694" s="3">
        <v>183.49</v>
      </c>
      <c r="H3694" s="3"/>
      <c r="I3694" s="1" t="s">
        <v>83</v>
      </c>
      <c r="J3694" s="1" t="s">
        <v>243</v>
      </c>
      <c r="K3694" s="1" t="s">
        <v>12</v>
      </c>
      <c r="L3694" s="1" t="s">
        <v>14</v>
      </c>
    </row>
    <row r="3695" spans="1:12" x14ac:dyDescent="0.2">
      <c r="A3695" s="1" t="s">
        <v>234</v>
      </c>
      <c r="B3695" s="1" t="s">
        <v>13</v>
      </c>
      <c r="C3695" s="2">
        <v>43714</v>
      </c>
      <c r="D3695" s="1" t="s">
        <v>143</v>
      </c>
      <c r="E3695" s="1"/>
      <c r="F3695" s="1" t="s">
        <v>155</v>
      </c>
      <c r="G3695" s="3"/>
      <c r="H3695" s="3">
        <v>0.02</v>
      </c>
      <c r="I3695" s="1"/>
      <c r="J3695" s="1"/>
      <c r="K3695" s="1" t="s">
        <v>12</v>
      </c>
      <c r="L3695" s="1"/>
    </row>
    <row r="3696" spans="1:12" x14ac:dyDescent="0.2">
      <c r="A3696" s="1" t="s">
        <v>234</v>
      </c>
      <c r="B3696" s="1" t="s">
        <v>13</v>
      </c>
      <c r="C3696" s="2">
        <v>43714</v>
      </c>
      <c r="D3696" s="1" t="s">
        <v>143</v>
      </c>
      <c r="E3696" s="1"/>
      <c r="F3696" s="1" t="s">
        <v>2384</v>
      </c>
      <c r="G3696" s="3">
        <v>433.85</v>
      </c>
      <c r="H3696" s="3"/>
      <c r="I3696" s="1" t="s">
        <v>83</v>
      </c>
      <c r="J3696" s="1" t="s">
        <v>175</v>
      </c>
      <c r="K3696" s="1" t="s">
        <v>84</v>
      </c>
      <c r="L3696" s="1" t="s">
        <v>111</v>
      </c>
    </row>
    <row r="3697" spans="1:12" x14ac:dyDescent="0.2">
      <c r="A3697" s="1" t="s">
        <v>234</v>
      </c>
      <c r="B3697" s="1" t="s">
        <v>13</v>
      </c>
      <c r="C3697" s="2">
        <v>43714</v>
      </c>
      <c r="D3697" s="1" t="s">
        <v>143</v>
      </c>
      <c r="E3697" s="1"/>
      <c r="F3697" s="1" t="s">
        <v>2369</v>
      </c>
      <c r="G3697" s="3">
        <v>105.77</v>
      </c>
      <c r="H3697" s="3"/>
      <c r="I3697" s="1" t="s">
        <v>85</v>
      </c>
      <c r="J3697" s="1" t="s">
        <v>125</v>
      </c>
      <c r="K3697" s="1" t="s">
        <v>84</v>
      </c>
      <c r="L3697" s="1" t="s">
        <v>2028</v>
      </c>
    </row>
    <row r="3698" spans="1:12" x14ac:dyDescent="0.2">
      <c r="A3698" s="1" t="s">
        <v>234</v>
      </c>
      <c r="B3698" s="1" t="s">
        <v>13</v>
      </c>
      <c r="C3698" s="2">
        <v>43714</v>
      </c>
      <c r="D3698" s="1" t="s">
        <v>143</v>
      </c>
      <c r="E3698" s="1"/>
      <c r="F3698" s="1" t="s">
        <v>2365</v>
      </c>
      <c r="G3698" s="3">
        <v>1183.74</v>
      </c>
      <c r="H3698" s="3"/>
      <c r="I3698" s="1" t="s">
        <v>83</v>
      </c>
      <c r="J3698" s="1" t="s">
        <v>174</v>
      </c>
      <c r="K3698" s="1" t="s">
        <v>12</v>
      </c>
      <c r="L3698" s="1" t="s">
        <v>73</v>
      </c>
    </row>
    <row r="3699" spans="1:12" x14ac:dyDescent="0.2">
      <c r="A3699" s="1" t="s">
        <v>234</v>
      </c>
      <c r="B3699" s="1" t="s">
        <v>13</v>
      </c>
      <c r="C3699" s="2">
        <v>43714</v>
      </c>
      <c r="D3699" s="1" t="s">
        <v>143</v>
      </c>
      <c r="E3699" s="1"/>
      <c r="F3699" s="1" t="s">
        <v>2399</v>
      </c>
      <c r="G3699" s="3">
        <v>114.23</v>
      </c>
      <c r="H3699" s="3"/>
      <c r="I3699" s="1" t="s">
        <v>106</v>
      </c>
      <c r="J3699" s="1" t="s">
        <v>122</v>
      </c>
      <c r="K3699" s="1" t="s">
        <v>84</v>
      </c>
      <c r="L3699" s="1" t="s">
        <v>26</v>
      </c>
    </row>
    <row r="3700" spans="1:12" x14ac:dyDescent="0.2">
      <c r="A3700" s="1" t="s">
        <v>234</v>
      </c>
      <c r="B3700" s="1" t="s">
        <v>13</v>
      </c>
      <c r="C3700" s="2">
        <v>43714</v>
      </c>
      <c r="D3700" s="1" t="s">
        <v>143</v>
      </c>
      <c r="E3700" s="1"/>
      <c r="F3700" s="1" t="s">
        <v>2381</v>
      </c>
      <c r="G3700" s="3">
        <v>73.73</v>
      </c>
      <c r="H3700" s="3"/>
      <c r="I3700" s="1" t="s">
        <v>123</v>
      </c>
      <c r="J3700" s="1" t="s">
        <v>124</v>
      </c>
      <c r="K3700" s="1" t="s">
        <v>84</v>
      </c>
      <c r="L3700" s="1" t="s">
        <v>51</v>
      </c>
    </row>
    <row r="3701" spans="1:12" x14ac:dyDescent="0.2">
      <c r="A3701" s="1" t="s">
        <v>234</v>
      </c>
      <c r="B3701" s="1" t="s">
        <v>13</v>
      </c>
      <c r="C3701" s="2">
        <v>43714</v>
      </c>
      <c r="D3701" s="1" t="s">
        <v>143</v>
      </c>
      <c r="E3701" s="1"/>
      <c r="F3701" s="1" t="s">
        <v>2405</v>
      </c>
      <c r="G3701" s="3">
        <v>1033.96</v>
      </c>
      <c r="H3701" s="3"/>
      <c r="I3701" s="1" t="s">
        <v>87</v>
      </c>
      <c r="J3701" s="1" t="s">
        <v>253</v>
      </c>
      <c r="K3701" s="1" t="s">
        <v>84</v>
      </c>
      <c r="L3701" s="1" t="s">
        <v>63</v>
      </c>
    </row>
    <row r="3702" spans="1:12" x14ac:dyDescent="0.2">
      <c r="A3702" s="1" t="s">
        <v>234</v>
      </c>
      <c r="B3702" s="1" t="s">
        <v>13</v>
      </c>
      <c r="C3702" s="2">
        <v>43714</v>
      </c>
      <c r="D3702" s="1" t="s">
        <v>143</v>
      </c>
      <c r="E3702" s="1"/>
      <c r="F3702" s="1" t="s">
        <v>2382</v>
      </c>
      <c r="G3702" s="3">
        <v>134.59</v>
      </c>
      <c r="H3702" s="3"/>
      <c r="I3702" s="1" t="s">
        <v>83</v>
      </c>
      <c r="J3702" s="1" t="s">
        <v>174</v>
      </c>
      <c r="K3702" s="1" t="s">
        <v>12</v>
      </c>
      <c r="L3702" s="1" t="s">
        <v>64</v>
      </c>
    </row>
    <row r="3703" spans="1:12" x14ac:dyDescent="0.2">
      <c r="A3703" s="1" t="s">
        <v>234</v>
      </c>
      <c r="B3703" s="1" t="s">
        <v>13</v>
      </c>
      <c r="C3703" s="2">
        <v>43714</v>
      </c>
      <c r="D3703" s="1" t="s">
        <v>143</v>
      </c>
      <c r="E3703" s="1"/>
      <c r="F3703" s="1" t="s">
        <v>2438</v>
      </c>
      <c r="G3703" s="3">
        <v>1572.92</v>
      </c>
      <c r="H3703" s="3"/>
      <c r="I3703" s="1" t="s">
        <v>119</v>
      </c>
      <c r="J3703" s="1" t="s">
        <v>86</v>
      </c>
      <c r="K3703" s="1" t="s">
        <v>12</v>
      </c>
      <c r="L3703" s="1" t="s">
        <v>32</v>
      </c>
    </row>
    <row r="3704" spans="1:12" x14ac:dyDescent="0.2">
      <c r="A3704" s="1" t="s">
        <v>234</v>
      </c>
      <c r="B3704" s="1" t="s">
        <v>13</v>
      </c>
      <c r="C3704" s="2">
        <v>43714</v>
      </c>
      <c r="D3704" s="1" t="s">
        <v>143</v>
      </c>
      <c r="E3704" s="1"/>
      <c r="F3704" s="1" t="s">
        <v>2365</v>
      </c>
      <c r="G3704" s="3">
        <v>295.94</v>
      </c>
      <c r="H3704" s="3"/>
      <c r="I3704" s="1" t="s">
        <v>83</v>
      </c>
      <c r="J3704" s="1" t="s">
        <v>301</v>
      </c>
      <c r="K3704" s="1" t="s">
        <v>12</v>
      </c>
      <c r="L3704" s="1" t="s">
        <v>73</v>
      </c>
    </row>
    <row r="3705" spans="1:12" x14ac:dyDescent="0.2">
      <c r="A3705" s="1" t="s">
        <v>234</v>
      </c>
      <c r="B3705" s="1" t="s">
        <v>13</v>
      </c>
      <c r="C3705" s="2">
        <v>43714</v>
      </c>
      <c r="D3705" s="1" t="s">
        <v>143</v>
      </c>
      <c r="E3705" s="1"/>
      <c r="F3705" s="1" t="s">
        <v>2378</v>
      </c>
      <c r="G3705" s="3">
        <v>338.06</v>
      </c>
      <c r="H3705" s="3"/>
      <c r="I3705" s="1" t="s">
        <v>179</v>
      </c>
      <c r="J3705" s="1" t="s">
        <v>89</v>
      </c>
      <c r="K3705" s="1" t="s">
        <v>12</v>
      </c>
      <c r="L3705" s="1" t="s">
        <v>49</v>
      </c>
    </row>
    <row r="3706" spans="1:12" x14ac:dyDescent="0.2">
      <c r="A3706" s="1" t="s">
        <v>234</v>
      </c>
      <c r="B3706" s="1" t="s">
        <v>13</v>
      </c>
      <c r="C3706" s="2">
        <v>43714</v>
      </c>
      <c r="D3706" s="1" t="s">
        <v>143</v>
      </c>
      <c r="E3706" s="1"/>
      <c r="F3706" s="1" t="s">
        <v>2439</v>
      </c>
      <c r="G3706" s="3">
        <v>1360.06</v>
      </c>
      <c r="H3706" s="3"/>
      <c r="I3706" s="1" t="s">
        <v>106</v>
      </c>
      <c r="J3706" s="1" t="s">
        <v>121</v>
      </c>
      <c r="K3706" s="1" t="s">
        <v>12</v>
      </c>
      <c r="L3706" s="1" t="s">
        <v>65</v>
      </c>
    </row>
    <row r="3707" spans="1:12" x14ac:dyDescent="0.2">
      <c r="A3707" s="1" t="s">
        <v>234</v>
      </c>
      <c r="B3707" s="1" t="s">
        <v>13</v>
      </c>
      <c r="C3707" s="2">
        <v>43714</v>
      </c>
      <c r="D3707" s="1" t="s">
        <v>143</v>
      </c>
      <c r="E3707" s="1"/>
      <c r="F3707" s="1" t="s">
        <v>2374</v>
      </c>
      <c r="G3707" s="3">
        <v>500</v>
      </c>
      <c r="H3707" s="3"/>
      <c r="I3707" s="1" t="s">
        <v>87</v>
      </c>
      <c r="J3707" s="1" t="s">
        <v>116</v>
      </c>
      <c r="K3707" s="1" t="s">
        <v>84</v>
      </c>
      <c r="L3707" s="1" t="s">
        <v>29</v>
      </c>
    </row>
    <row r="3708" spans="1:12" x14ac:dyDescent="0.2">
      <c r="A3708" s="1" t="s">
        <v>234</v>
      </c>
      <c r="B3708" s="1" t="s">
        <v>13</v>
      </c>
      <c r="C3708" s="2">
        <v>43714</v>
      </c>
      <c r="D3708" s="1" t="s">
        <v>143</v>
      </c>
      <c r="E3708" s="1"/>
      <c r="F3708" s="1" t="s">
        <v>2440</v>
      </c>
      <c r="G3708" s="3">
        <v>1046.69</v>
      </c>
      <c r="H3708" s="3"/>
      <c r="I3708" s="1" t="s">
        <v>83</v>
      </c>
      <c r="J3708" s="1" t="s">
        <v>174</v>
      </c>
      <c r="K3708" s="1" t="s">
        <v>12</v>
      </c>
      <c r="L3708" s="1" t="s">
        <v>425</v>
      </c>
    </row>
    <row r="3709" spans="1:12" x14ac:dyDescent="0.2">
      <c r="A3709" s="1" t="s">
        <v>234</v>
      </c>
      <c r="B3709" s="1" t="s">
        <v>13</v>
      </c>
      <c r="C3709" s="2">
        <v>43714</v>
      </c>
      <c r="D3709" s="1" t="s">
        <v>143</v>
      </c>
      <c r="E3709" s="1"/>
      <c r="F3709" s="1" t="s">
        <v>2441</v>
      </c>
      <c r="G3709" s="3">
        <v>1280</v>
      </c>
      <c r="H3709" s="3"/>
      <c r="I3709" s="1" t="s">
        <v>106</v>
      </c>
      <c r="J3709" s="1" t="s">
        <v>121</v>
      </c>
      <c r="K3709" s="1" t="s">
        <v>12</v>
      </c>
      <c r="L3709" s="1" t="s">
        <v>317</v>
      </c>
    </row>
    <row r="3710" spans="1:12" x14ac:dyDescent="0.2">
      <c r="A3710" s="1" t="s">
        <v>234</v>
      </c>
      <c r="B3710" s="1" t="s">
        <v>13</v>
      </c>
      <c r="C3710" s="2">
        <v>43714</v>
      </c>
      <c r="D3710" s="1" t="s">
        <v>143</v>
      </c>
      <c r="E3710" s="1"/>
      <c r="F3710" s="1" t="s">
        <v>2414</v>
      </c>
      <c r="G3710" s="3">
        <v>2091.83</v>
      </c>
      <c r="H3710" s="3"/>
      <c r="I3710" s="1" t="s">
        <v>87</v>
      </c>
      <c r="J3710" s="1" t="s">
        <v>116</v>
      </c>
      <c r="K3710" s="1" t="s">
        <v>84</v>
      </c>
      <c r="L3710" s="1" t="s">
        <v>241</v>
      </c>
    </row>
    <row r="3711" spans="1:12" x14ac:dyDescent="0.2">
      <c r="A3711" s="1" t="s">
        <v>234</v>
      </c>
      <c r="B3711" s="1" t="s">
        <v>13</v>
      </c>
      <c r="C3711" s="2">
        <v>43714</v>
      </c>
      <c r="D3711" s="1" t="s">
        <v>143</v>
      </c>
      <c r="E3711" s="1"/>
      <c r="F3711" s="1" t="s">
        <v>2365</v>
      </c>
      <c r="G3711" s="3">
        <v>197.29</v>
      </c>
      <c r="H3711" s="3"/>
      <c r="I3711" s="1" t="s">
        <v>83</v>
      </c>
      <c r="J3711" s="1" t="s">
        <v>243</v>
      </c>
      <c r="K3711" s="1" t="s">
        <v>12</v>
      </c>
      <c r="L3711" s="1" t="s">
        <v>73</v>
      </c>
    </row>
    <row r="3712" spans="1:12" x14ac:dyDescent="0.2">
      <c r="A3712" s="1" t="s">
        <v>234</v>
      </c>
      <c r="B3712" s="1" t="s">
        <v>13</v>
      </c>
      <c r="C3712" s="2">
        <v>43714</v>
      </c>
      <c r="D3712" s="1" t="s">
        <v>143</v>
      </c>
      <c r="E3712" s="1"/>
      <c r="F3712" s="1" t="s">
        <v>2404</v>
      </c>
      <c r="G3712" s="3">
        <v>1488.68</v>
      </c>
      <c r="H3712" s="3"/>
      <c r="I3712" s="1" t="s">
        <v>83</v>
      </c>
      <c r="J3712" s="1" t="s">
        <v>176</v>
      </c>
      <c r="K3712" s="1" t="s">
        <v>12</v>
      </c>
      <c r="L3712" s="1" t="s">
        <v>14</v>
      </c>
    </row>
    <row r="3713" spans="1:12" x14ac:dyDescent="0.2">
      <c r="A3713" s="1" t="s">
        <v>234</v>
      </c>
      <c r="B3713" s="1" t="s">
        <v>13</v>
      </c>
      <c r="C3713" s="2">
        <v>43714</v>
      </c>
      <c r="D3713" s="1" t="s">
        <v>143</v>
      </c>
      <c r="E3713" s="1"/>
      <c r="F3713" s="1" t="s">
        <v>2408</v>
      </c>
      <c r="G3713" s="3">
        <v>1092.79</v>
      </c>
      <c r="H3713" s="3"/>
      <c r="I3713" s="1" t="s">
        <v>119</v>
      </c>
      <c r="J3713" s="1" t="s">
        <v>86</v>
      </c>
      <c r="K3713" s="1" t="s">
        <v>84</v>
      </c>
      <c r="L3713" s="1" t="s">
        <v>114</v>
      </c>
    </row>
    <row r="3714" spans="1:12" x14ac:dyDescent="0.2">
      <c r="A3714" s="1" t="s">
        <v>234</v>
      </c>
      <c r="B3714" s="1" t="s">
        <v>13</v>
      </c>
      <c r="C3714" s="2">
        <v>43714</v>
      </c>
      <c r="D3714" s="1" t="s">
        <v>143</v>
      </c>
      <c r="E3714" s="1"/>
      <c r="F3714" s="1" t="s">
        <v>2442</v>
      </c>
      <c r="G3714" s="3">
        <v>2137.38</v>
      </c>
      <c r="H3714" s="3"/>
      <c r="I3714" s="1" t="s">
        <v>119</v>
      </c>
      <c r="J3714" s="1" t="s">
        <v>86</v>
      </c>
      <c r="K3714" s="1" t="s">
        <v>12</v>
      </c>
      <c r="L3714" s="1" t="s">
        <v>24</v>
      </c>
    </row>
    <row r="3715" spans="1:12" x14ac:dyDescent="0.2">
      <c r="A3715" s="1" t="s">
        <v>234</v>
      </c>
      <c r="B3715" s="1" t="s">
        <v>13</v>
      </c>
      <c r="C3715" s="2">
        <v>43714</v>
      </c>
      <c r="D3715" s="1" t="s">
        <v>143</v>
      </c>
      <c r="E3715" s="1"/>
      <c r="F3715" s="1" t="s">
        <v>2363</v>
      </c>
      <c r="G3715" s="3">
        <v>48.08</v>
      </c>
      <c r="H3715" s="3"/>
      <c r="I3715" s="1" t="s">
        <v>106</v>
      </c>
      <c r="J3715" s="1" t="s">
        <v>122</v>
      </c>
      <c r="K3715" s="1" t="s">
        <v>84</v>
      </c>
      <c r="L3715" s="1" t="s">
        <v>104</v>
      </c>
    </row>
    <row r="3716" spans="1:12" x14ac:dyDescent="0.2">
      <c r="A3716" s="1" t="s">
        <v>234</v>
      </c>
      <c r="B3716" s="1" t="s">
        <v>13</v>
      </c>
      <c r="C3716" s="2">
        <v>43714</v>
      </c>
      <c r="D3716" s="1" t="s">
        <v>143</v>
      </c>
      <c r="E3716" s="1"/>
      <c r="F3716" s="1" t="s">
        <v>2443</v>
      </c>
      <c r="G3716" s="3">
        <v>913.47</v>
      </c>
      <c r="H3716" s="3"/>
      <c r="I3716" s="1" t="s">
        <v>83</v>
      </c>
      <c r="J3716" s="1" t="s">
        <v>176</v>
      </c>
      <c r="K3716" s="1" t="s">
        <v>12</v>
      </c>
      <c r="L3716" s="1" t="s">
        <v>347</v>
      </c>
    </row>
    <row r="3717" spans="1:12" x14ac:dyDescent="0.2">
      <c r="A3717" s="1" t="s">
        <v>234</v>
      </c>
      <c r="B3717" s="1" t="s">
        <v>13</v>
      </c>
      <c r="C3717" s="2">
        <v>43714</v>
      </c>
      <c r="D3717" s="1" t="s">
        <v>143</v>
      </c>
      <c r="E3717" s="1"/>
      <c r="F3717" s="1" t="s">
        <v>2444</v>
      </c>
      <c r="G3717" s="3">
        <v>997.14</v>
      </c>
      <c r="H3717" s="3"/>
      <c r="I3717" s="1" t="s">
        <v>83</v>
      </c>
      <c r="J3717" s="1" t="s">
        <v>176</v>
      </c>
      <c r="K3717" s="1" t="s">
        <v>12</v>
      </c>
      <c r="L3717" s="1" t="s">
        <v>265</v>
      </c>
    </row>
    <row r="3718" spans="1:12" x14ac:dyDescent="0.2">
      <c r="A3718" s="1" t="s">
        <v>234</v>
      </c>
      <c r="B3718" s="1" t="s">
        <v>13</v>
      </c>
      <c r="C3718" s="2">
        <v>43714</v>
      </c>
      <c r="D3718" s="1" t="s">
        <v>143</v>
      </c>
      <c r="E3718" s="1"/>
      <c r="F3718" s="1" t="s">
        <v>2445</v>
      </c>
      <c r="G3718" s="3">
        <v>1215.5899999999999</v>
      </c>
      <c r="H3718" s="3"/>
      <c r="I3718" s="1" t="s">
        <v>120</v>
      </c>
      <c r="J3718" s="1" t="s">
        <v>171</v>
      </c>
      <c r="K3718" s="1" t="s">
        <v>12</v>
      </c>
      <c r="L3718" s="1" t="s">
        <v>473</v>
      </c>
    </row>
    <row r="3719" spans="1:12" x14ac:dyDescent="0.2">
      <c r="A3719" s="1" t="s">
        <v>234</v>
      </c>
      <c r="B3719" s="1" t="s">
        <v>13</v>
      </c>
      <c r="C3719" s="2">
        <v>43714</v>
      </c>
      <c r="D3719" s="1" t="s">
        <v>143</v>
      </c>
      <c r="E3719" s="1"/>
      <c r="F3719" s="1" t="s">
        <v>2446</v>
      </c>
      <c r="G3719" s="3">
        <v>861.11</v>
      </c>
      <c r="H3719" s="3"/>
      <c r="I3719" s="1" t="s">
        <v>119</v>
      </c>
      <c r="J3719" s="1" t="s">
        <v>86</v>
      </c>
      <c r="K3719" s="1" t="s">
        <v>12</v>
      </c>
      <c r="L3719" s="1" t="s">
        <v>456</v>
      </c>
    </row>
    <row r="3720" spans="1:12" x14ac:dyDescent="0.2">
      <c r="A3720" s="1" t="s">
        <v>234</v>
      </c>
      <c r="B3720" s="1" t="s">
        <v>13</v>
      </c>
      <c r="C3720" s="2">
        <v>43714</v>
      </c>
      <c r="D3720" s="1" t="s">
        <v>143</v>
      </c>
      <c r="E3720" s="1"/>
      <c r="F3720" s="1" t="s">
        <v>2447</v>
      </c>
      <c r="G3720" s="3">
        <v>188.22</v>
      </c>
      <c r="H3720" s="3"/>
      <c r="I3720" s="1" t="s">
        <v>185</v>
      </c>
      <c r="J3720" s="1" t="s">
        <v>126</v>
      </c>
      <c r="K3720" s="1" t="s">
        <v>12</v>
      </c>
      <c r="L3720" s="1" t="s">
        <v>304</v>
      </c>
    </row>
    <row r="3721" spans="1:12" x14ac:dyDescent="0.2">
      <c r="A3721" s="1" t="s">
        <v>234</v>
      </c>
      <c r="B3721" s="1" t="s">
        <v>13</v>
      </c>
      <c r="C3721" s="2">
        <v>43714</v>
      </c>
      <c r="D3721" s="1" t="s">
        <v>143</v>
      </c>
      <c r="E3721" s="1"/>
      <c r="F3721" s="1" t="s">
        <v>2363</v>
      </c>
      <c r="G3721" s="3">
        <v>408.65</v>
      </c>
      <c r="H3721" s="3"/>
      <c r="I3721" s="1" t="s">
        <v>83</v>
      </c>
      <c r="J3721" s="1" t="s">
        <v>176</v>
      </c>
      <c r="K3721" s="1" t="s">
        <v>84</v>
      </c>
      <c r="L3721" s="1" t="s">
        <v>104</v>
      </c>
    </row>
    <row r="3722" spans="1:12" x14ac:dyDescent="0.2">
      <c r="A3722" s="1" t="s">
        <v>234</v>
      </c>
      <c r="B3722" s="1" t="s">
        <v>13</v>
      </c>
      <c r="C3722" s="2">
        <v>43714</v>
      </c>
      <c r="D3722" s="1" t="s">
        <v>143</v>
      </c>
      <c r="E3722" s="1"/>
      <c r="F3722" s="1" t="s">
        <v>2448</v>
      </c>
      <c r="G3722" s="3">
        <v>854.41</v>
      </c>
      <c r="H3722" s="3"/>
      <c r="I3722" s="1" t="s">
        <v>120</v>
      </c>
      <c r="J3722" s="1" t="s">
        <v>171</v>
      </c>
      <c r="K3722" s="1" t="s">
        <v>12</v>
      </c>
      <c r="L3722" s="1" t="s">
        <v>91</v>
      </c>
    </row>
    <row r="3723" spans="1:12" x14ac:dyDescent="0.2">
      <c r="A3723" s="1" t="s">
        <v>234</v>
      </c>
      <c r="B3723" s="1" t="s">
        <v>13</v>
      </c>
      <c r="C3723" s="2">
        <v>43714</v>
      </c>
      <c r="D3723" s="1" t="s">
        <v>143</v>
      </c>
      <c r="E3723" s="1"/>
      <c r="F3723" s="1" t="s">
        <v>2374</v>
      </c>
      <c r="G3723" s="3">
        <v>1207.5</v>
      </c>
      <c r="H3723" s="3"/>
      <c r="I3723" s="1" t="s">
        <v>119</v>
      </c>
      <c r="J3723" s="1" t="s">
        <v>86</v>
      </c>
      <c r="K3723" s="1" t="s">
        <v>84</v>
      </c>
      <c r="L3723" s="1" t="s">
        <v>29</v>
      </c>
    </row>
    <row r="3724" spans="1:12" x14ac:dyDescent="0.2">
      <c r="A3724" s="1" t="s">
        <v>234</v>
      </c>
      <c r="B3724" s="1" t="s">
        <v>13</v>
      </c>
      <c r="C3724" s="2">
        <v>43714</v>
      </c>
      <c r="D3724" s="1" t="s">
        <v>143</v>
      </c>
      <c r="E3724" s="1"/>
      <c r="F3724" s="1" t="s">
        <v>2400</v>
      </c>
      <c r="G3724" s="3">
        <v>250</v>
      </c>
      <c r="H3724" s="3"/>
      <c r="I3724" s="1" t="s">
        <v>83</v>
      </c>
      <c r="J3724" s="1" t="s">
        <v>175</v>
      </c>
      <c r="K3724" s="1" t="s">
        <v>84</v>
      </c>
      <c r="L3724" s="1" t="s">
        <v>300</v>
      </c>
    </row>
    <row r="3725" spans="1:12" x14ac:dyDescent="0.2">
      <c r="A3725" s="1" t="s">
        <v>234</v>
      </c>
      <c r="B3725" s="1" t="s">
        <v>13</v>
      </c>
      <c r="C3725" s="2">
        <v>43714</v>
      </c>
      <c r="D3725" s="1" t="s">
        <v>143</v>
      </c>
      <c r="E3725" s="1"/>
      <c r="F3725" s="1" t="s">
        <v>2449</v>
      </c>
      <c r="G3725" s="3">
        <v>389.72</v>
      </c>
      <c r="H3725" s="3"/>
      <c r="I3725" s="1" t="s">
        <v>123</v>
      </c>
      <c r="J3725" s="1" t="s">
        <v>124</v>
      </c>
      <c r="K3725" s="1" t="s">
        <v>12</v>
      </c>
      <c r="L3725" s="1" t="s">
        <v>1592</v>
      </c>
    </row>
    <row r="3726" spans="1:12" x14ac:dyDescent="0.2">
      <c r="A3726" s="1" t="s">
        <v>234</v>
      </c>
      <c r="B3726" s="1" t="s">
        <v>13</v>
      </c>
      <c r="C3726" s="2">
        <v>43714</v>
      </c>
      <c r="D3726" s="1" t="s">
        <v>143</v>
      </c>
      <c r="E3726" s="1"/>
      <c r="F3726" s="1" t="s">
        <v>2374</v>
      </c>
      <c r="G3726" s="3">
        <v>75</v>
      </c>
      <c r="H3726" s="3"/>
      <c r="I3726" s="1" t="s">
        <v>123</v>
      </c>
      <c r="J3726" s="1" t="s">
        <v>124</v>
      </c>
      <c r="K3726" s="1" t="s">
        <v>84</v>
      </c>
      <c r="L3726" s="1" t="s">
        <v>29</v>
      </c>
    </row>
    <row r="3727" spans="1:12" x14ac:dyDescent="0.2">
      <c r="A3727" s="1" t="s">
        <v>234</v>
      </c>
      <c r="B3727" s="1" t="s">
        <v>13</v>
      </c>
      <c r="C3727" s="2">
        <v>43714</v>
      </c>
      <c r="D3727" s="1" t="s">
        <v>143</v>
      </c>
      <c r="E3727" s="1"/>
      <c r="F3727" s="1" t="s">
        <v>2396</v>
      </c>
      <c r="G3727" s="3">
        <v>615.38</v>
      </c>
      <c r="H3727" s="3"/>
      <c r="I3727" s="1" t="s">
        <v>106</v>
      </c>
      <c r="J3727" s="1" t="s">
        <v>107</v>
      </c>
      <c r="K3727" s="1" t="s">
        <v>12</v>
      </c>
      <c r="L3727" s="1" t="s">
        <v>25</v>
      </c>
    </row>
    <row r="3728" spans="1:12" x14ac:dyDescent="0.2">
      <c r="A3728" s="1" t="s">
        <v>234</v>
      </c>
      <c r="B3728" s="1" t="s">
        <v>13</v>
      </c>
      <c r="C3728" s="2">
        <v>43714</v>
      </c>
      <c r="D3728" s="1" t="s">
        <v>143</v>
      </c>
      <c r="E3728" s="1"/>
      <c r="F3728" s="1" t="s">
        <v>2384</v>
      </c>
      <c r="G3728" s="3">
        <v>115.38</v>
      </c>
      <c r="H3728" s="3"/>
      <c r="I3728" s="1" t="s">
        <v>120</v>
      </c>
      <c r="J3728" s="1" t="s">
        <v>171</v>
      </c>
      <c r="K3728" s="1" t="s">
        <v>84</v>
      </c>
      <c r="L3728" s="1" t="s">
        <v>111</v>
      </c>
    </row>
    <row r="3729" spans="1:12" x14ac:dyDescent="0.2">
      <c r="A3729" s="1" t="s">
        <v>234</v>
      </c>
      <c r="B3729" s="1" t="s">
        <v>13</v>
      </c>
      <c r="C3729" s="2">
        <v>43714</v>
      </c>
      <c r="D3729" s="1" t="s">
        <v>143</v>
      </c>
      <c r="E3729" s="1"/>
      <c r="F3729" s="1" t="s">
        <v>2450</v>
      </c>
      <c r="G3729" s="3">
        <v>1316.28</v>
      </c>
      <c r="H3729" s="3"/>
      <c r="I3729" s="1" t="s">
        <v>119</v>
      </c>
      <c r="J3729" s="1" t="s">
        <v>86</v>
      </c>
      <c r="K3729" s="1" t="s">
        <v>12</v>
      </c>
      <c r="L3729" s="1" t="s">
        <v>52</v>
      </c>
    </row>
    <row r="3730" spans="1:12" x14ac:dyDescent="0.2">
      <c r="A3730" s="1" t="s">
        <v>234</v>
      </c>
      <c r="B3730" s="1" t="s">
        <v>13</v>
      </c>
      <c r="C3730" s="2">
        <v>43714</v>
      </c>
      <c r="D3730" s="1" t="s">
        <v>143</v>
      </c>
      <c r="E3730" s="1"/>
      <c r="F3730" s="1" t="s">
        <v>2405</v>
      </c>
      <c r="G3730" s="3">
        <v>1211.54</v>
      </c>
      <c r="H3730" s="3"/>
      <c r="I3730" s="1" t="s">
        <v>119</v>
      </c>
      <c r="J3730" s="1" t="s">
        <v>86</v>
      </c>
      <c r="K3730" s="1" t="s">
        <v>84</v>
      </c>
      <c r="L3730" s="1" t="s">
        <v>63</v>
      </c>
    </row>
    <row r="3731" spans="1:12" x14ac:dyDescent="0.2">
      <c r="A3731" s="1" t="s">
        <v>234</v>
      </c>
      <c r="B3731" s="1" t="s">
        <v>13</v>
      </c>
      <c r="C3731" s="2">
        <v>43714</v>
      </c>
      <c r="D3731" s="1" t="s">
        <v>143</v>
      </c>
      <c r="E3731" s="1"/>
      <c r="F3731" s="1" t="s">
        <v>2393</v>
      </c>
      <c r="G3731" s="3">
        <v>667.3</v>
      </c>
      <c r="H3731" s="3"/>
      <c r="I3731" s="1" t="s">
        <v>83</v>
      </c>
      <c r="J3731" s="1" t="s">
        <v>301</v>
      </c>
      <c r="K3731" s="1" t="s">
        <v>12</v>
      </c>
      <c r="L3731" s="1" t="s">
        <v>36</v>
      </c>
    </row>
    <row r="3732" spans="1:12" x14ac:dyDescent="0.2">
      <c r="A3732" s="1" t="s">
        <v>234</v>
      </c>
      <c r="B3732" s="1" t="s">
        <v>13</v>
      </c>
      <c r="C3732" s="2">
        <v>43714</v>
      </c>
      <c r="D3732" s="1" t="s">
        <v>143</v>
      </c>
      <c r="E3732" s="1"/>
      <c r="F3732" s="1" t="s">
        <v>2392</v>
      </c>
      <c r="G3732" s="3">
        <v>143.38999999999999</v>
      </c>
      <c r="H3732" s="3"/>
      <c r="I3732" s="1" t="s">
        <v>106</v>
      </c>
      <c r="J3732" s="1" t="s">
        <v>107</v>
      </c>
      <c r="K3732" s="1" t="s">
        <v>84</v>
      </c>
      <c r="L3732" s="1" t="s">
        <v>66</v>
      </c>
    </row>
    <row r="3733" spans="1:12" x14ac:dyDescent="0.2">
      <c r="A3733" s="1" t="s">
        <v>234</v>
      </c>
      <c r="B3733" s="1" t="s">
        <v>13</v>
      </c>
      <c r="C3733" s="2">
        <v>43714</v>
      </c>
      <c r="D3733" s="1" t="s">
        <v>143</v>
      </c>
      <c r="E3733" s="1"/>
      <c r="F3733" s="1" t="s">
        <v>2451</v>
      </c>
      <c r="G3733" s="3">
        <v>911.43</v>
      </c>
      <c r="H3733" s="3"/>
      <c r="I3733" s="1" t="s">
        <v>83</v>
      </c>
      <c r="J3733" s="1" t="s">
        <v>176</v>
      </c>
      <c r="K3733" s="1" t="s">
        <v>12</v>
      </c>
      <c r="L3733" s="1" t="s">
        <v>98</v>
      </c>
    </row>
    <row r="3734" spans="1:12" x14ac:dyDescent="0.2">
      <c r="A3734" s="1" t="s">
        <v>234</v>
      </c>
      <c r="B3734" s="1" t="s">
        <v>13</v>
      </c>
      <c r="C3734" s="2">
        <v>43714</v>
      </c>
      <c r="D3734" s="1" t="s">
        <v>143</v>
      </c>
      <c r="E3734" s="1"/>
      <c r="F3734" s="1" t="s">
        <v>2384</v>
      </c>
      <c r="G3734" s="3">
        <v>1038.46</v>
      </c>
      <c r="H3734" s="3"/>
      <c r="I3734" s="1" t="s">
        <v>119</v>
      </c>
      <c r="J3734" s="1" t="s">
        <v>86</v>
      </c>
      <c r="K3734" s="1" t="s">
        <v>84</v>
      </c>
      <c r="L3734" s="1" t="s">
        <v>111</v>
      </c>
    </row>
    <row r="3735" spans="1:12" x14ac:dyDescent="0.2">
      <c r="A3735" s="1" t="s">
        <v>234</v>
      </c>
      <c r="B3735" s="1" t="s">
        <v>13</v>
      </c>
      <c r="C3735" s="2">
        <v>43714</v>
      </c>
      <c r="D3735" s="1" t="s">
        <v>143</v>
      </c>
      <c r="E3735" s="1"/>
      <c r="F3735" s="1" t="s">
        <v>2452</v>
      </c>
      <c r="G3735" s="3">
        <v>990.34</v>
      </c>
      <c r="H3735" s="3"/>
      <c r="I3735" s="1" t="s">
        <v>87</v>
      </c>
      <c r="J3735" s="1" t="s">
        <v>116</v>
      </c>
      <c r="K3735" s="1" t="s">
        <v>12</v>
      </c>
      <c r="L3735" s="1" t="s">
        <v>1126</v>
      </c>
    </row>
    <row r="3736" spans="1:12" x14ac:dyDescent="0.2">
      <c r="A3736" s="1" t="s">
        <v>234</v>
      </c>
      <c r="B3736" s="1" t="s">
        <v>13</v>
      </c>
      <c r="C3736" s="2">
        <v>43714</v>
      </c>
      <c r="D3736" s="1" t="s">
        <v>143</v>
      </c>
      <c r="E3736" s="1"/>
      <c r="F3736" s="1" t="s">
        <v>2453</v>
      </c>
      <c r="G3736" s="3">
        <v>1316.78</v>
      </c>
      <c r="H3736" s="3"/>
      <c r="I3736" s="1" t="s">
        <v>119</v>
      </c>
      <c r="J3736" s="1" t="s">
        <v>86</v>
      </c>
      <c r="K3736" s="1" t="s">
        <v>12</v>
      </c>
      <c r="L3736" s="1" t="s">
        <v>78</v>
      </c>
    </row>
    <row r="3737" spans="1:12" x14ac:dyDescent="0.2">
      <c r="A3737" s="1" t="s">
        <v>234</v>
      </c>
      <c r="B3737" s="1" t="s">
        <v>13</v>
      </c>
      <c r="C3737" s="2">
        <v>43714</v>
      </c>
      <c r="D3737" s="1" t="s">
        <v>143</v>
      </c>
      <c r="E3737" s="1"/>
      <c r="F3737" s="1" t="s">
        <v>2454</v>
      </c>
      <c r="G3737" s="3">
        <v>697.5</v>
      </c>
      <c r="H3737" s="3"/>
      <c r="I3737" s="1" t="s">
        <v>119</v>
      </c>
      <c r="J3737" s="1" t="s">
        <v>86</v>
      </c>
      <c r="K3737" s="1" t="s">
        <v>12</v>
      </c>
      <c r="L3737" s="1" t="s">
        <v>275</v>
      </c>
    </row>
    <row r="3738" spans="1:12" x14ac:dyDescent="0.2">
      <c r="A3738" s="1" t="s">
        <v>234</v>
      </c>
      <c r="B3738" s="1" t="s">
        <v>13</v>
      </c>
      <c r="C3738" s="2">
        <v>43714</v>
      </c>
      <c r="D3738" s="1" t="s">
        <v>143</v>
      </c>
      <c r="E3738" s="1"/>
      <c r="F3738" s="1" t="s">
        <v>2382</v>
      </c>
      <c r="G3738" s="3">
        <v>134.59</v>
      </c>
      <c r="H3738" s="3"/>
      <c r="I3738" s="1" t="s">
        <v>83</v>
      </c>
      <c r="J3738" s="1" t="s">
        <v>301</v>
      </c>
      <c r="K3738" s="1" t="s">
        <v>12</v>
      </c>
      <c r="L3738" s="1" t="s">
        <v>64</v>
      </c>
    </row>
    <row r="3739" spans="1:12" x14ac:dyDescent="0.2">
      <c r="A3739" s="1" t="s">
        <v>234</v>
      </c>
      <c r="B3739" s="1" t="s">
        <v>13</v>
      </c>
      <c r="C3739" s="2">
        <v>43714</v>
      </c>
      <c r="D3739" s="1" t="s">
        <v>143</v>
      </c>
      <c r="E3739" s="1"/>
      <c r="F3739" s="1" t="s">
        <v>2369</v>
      </c>
      <c r="G3739" s="3">
        <v>74.040000000000006</v>
      </c>
      <c r="H3739" s="3"/>
      <c r="I3739" s="1" t="s">
        <v>123</v>
      </c>
      <c r="J3739" s="1" t="s">
        <v>124</v>
      </c>
      <c r="K3739" s="1" t="s">
        <v>84</v>
      </c>
      <c r="L3739" s="1" t="s">
        <v>2028</v>
      </c>
    </row>
    <row r="3740" spans="1:12" x14ac:dyDescent="0.2">
      <c r="A3740" s="1" t="s">
        <v>234</v>
      </c>
      <c r="B3740" s="1" t="s">
        <v>13</v>
      </c>
      <c r="C3740" s="2">
        <v>43714</v>
      </c>
      <c r="D3740" s="1" t="s">
        <v>143</v>
      </c>
      <c r="E3740" s="1"/>
      <c r="F3740" s="1" t="s">
        <v>2384</v>
      </c>
      <c r="G3740" s="3">
        <v>33</v>
      </c>
      <c r="H3740" s="3"/>
      <c r="I3740" s="1" t="s">
        <v>108</v>
      </c>
      <c r="J3740" s="1" t="s">
        <v>117</v>
      </c>
      <c r="K3740" s="1" t="s">
        <v>84</v>
      </c>
      <c r="L3740" s="1" t="s">
        <v>111</v>
      </c>
    </row>
    <row r="3741" spans="1:12" x14ac:dyDescent="0.2">
      <c r="A3741" s="1" t="s">
        <v>234</v>
      </c>
      <c r="B3741" s="1" t="s">
        <v>13</v>
      </c>
      <c r="C3741" s="2">
        <v>43714</v>
      </c>
      <c r="D3741" s="1" t="s">
        <v>143</v>
      </c>
      <c r="E3741" s="1"/>
      <c r="F3741" s="1" t="s">
        <v>2393</v>
      </c>
      <c r="G3741" s="3">
        <v>266.92</v>
      </c>
      <c r="H3741" s="3"/>
      <c r="I3741" s="1" t="s">
        <v>83</v>
      </c>
      <c r="J3741" s="1" t="s">
        <v>243</v>
      </c>
      <c r="K3741" s="1" t="s">
        <v>12</v>
      </c>
      <c r="L3741" s="1" t="s">
        <v>36</v>
      </c>
    </row>
    <row r="3742" spans="1:12" x14ac:dyDescent="0.2">
      <c r="A3742" s="1" t="s">
        <v>234</v>
      </c>
      <c r="B3742" s="1" t="s">
        <v>13</v>
      </c>
      <c r="C3742" s="2">
        <v>43714</v>
      </c>
      <c r="D3742" s="1" t="s">
        <v>143</v>
      </c>
      <c r="E3742" s="1"/>
      <c r="F3742" s="1" t="s">
        <v>2364</v>
      </c>
      <c r="G3742" s="3">
        <v>1599.8</v>
      </c>
      <c r="H3742" s="3"/>
      <c r="I3742" s="1" t="s">
        <v>83</v>
      </c>
      <c r="J3742" s="1" t="s">
        <v>243</v>
      </c>
      <c r="K3742" s="1" t="s">
        <v>12</v>
      </c>
      <c r="L3742" s="1" t="s">
        <v>57</v>
      </c>
    </row>
    <row r="3743" spans="1:12" x14ac:dyDescent="0.2">
      <c r="A3743" s="1" t="s">
        <v>234</v>
      </c>
      <c r="B3743" s="1" t="s">
        <v>13</v>
      </c>
      <c r="C3743" s="2">
        <v>43714</v>
      </c>
      <c r="D3743" s="1" t="s">
        <v>143</v>
      </c>
      <c r="E3743" s="1"/>
      <c r="F3743" s="1" t="s">
        <v>2455</v>
      </c>
      <c r="G3743" s="3">
        <v>1418.66</v>
      </c>
      <c r="H3743" s="3"/>
      <c r="I3743" s="1" t="s">
        <v>119</v>
      </c>
      <c r="J3743" s="1" t="s">
        <v>86</v>
      </c>
      <c r="K3743" s="1" t="s">
        <v>12</v>
      </c>
      <c r="L3743" s="1" t="s">
        <v>41</v>
      </c>
    </row>
    <row r="3744" spans="1:12" x14ac:dyDescent="0.2">
      <c r="A3744" s="1" t="s">
        <v>234</v>
      </c>
      <c r="B3744" s="1" t="s">
        <v>13</v>
      </c>
      <c r="C3744" s="2">
        <v>43714</v>
      </c>
      <c r="D3744" s="1" t="s">
        <v>143</v>
      </c>
      <c r="E3744" s="1"/>
      <c r="F3744" s="1" t="s">
        <v>2382</v>
      </c>
      <c r="G3744" s="3">
        <v>134.59</v>
      </c>
      <c r="H3744" s="3"/>
      <c r="I3744" s="1" t="s">
        <v>83</v>
      </c>
      <c r="J3744" s="1" t="s">
        <v>176</v>
      </c>
      <c r="K3744" s="1" t="s">
        <v>12</v>
      </c>
      <c r="L3744" s="1" t="s">
        <v>64</v>
      </c>
    </row>
    <row r="3745" spans="1:12" x14ac:dyDescent="0.2">
      <c r="A3745" s="1" t="s">
        <v>234</v>
      </c>
      <c r="B3745" s="1" t="s">
        <v>13</v>
      </c>
      <c r="C3745" s="2">
        <v>43714</v>
      </c>
      <c r="D3745" s="1" t="s">
        <v>143</v>
      </c>
      <c r="E3745" s="1"/>
      <c r="F3745" s="1" t="s">
        <v>2414</v>
      </c>
      <c r="G3745" s="3">
        <v>917.71</v>
      </c>
      <c r="H3745" s="3"/>
      <c r="I3745" s="1" t="s">
        <v>83</v>
      </c>
      <c r="J3745" s="1" t="s">
        <v>175</v>
      </c>
      <c r="K3745" s="1" t="s">
        <v>84</v>
      </c>
      <c r="L3745" s="1" t="s">
        <v>241</v>
      </c>
    </row>
    <row r="3746" spans="1:12" x14ac:dyDescent="0.2">
      <c r="A3746" s="1" t="s">
        <v>234</v>
      </c>
      <c r="B3746" s="1" t="s">
        <v>13</v>
      </c>
      <c r="C3746" s="2">
        <v>43714</v>
      </c>
      <c r="D3746" s="1" t="s">
        <v>143</v>
      </c>
      <c r="E3746" s="1"/>
      <c r="F3746" s="1" t="s">
        <v>2405</v>
      </c>
      <c r="G3746" s="3">
        <v>574.62</v>
      </c>
      <c r="H3746" s="3"/>
      <c r="I3746" s="1" t="s">
        <v>87</v>
      </c>
      <c r="J3746" s="1" t="s">
        <v>116</v>
      </c>
      <c r="K3746" s="1" t="s">
        <v>84</v>
      </c>
      <c r="L3746" s="1" t="s">
        <v>63</v>
      </c>
    </row>
    <row r="3747" spans="1:12" x14ac:dyDescent="0.2">
      <c r="A3747" s="1" t="s">
        <v>234</v>
      </c>
      <c r="B3747" s="1" t="s">
        <v>13</v>
      </c>
      <c r="C3747" s="2">
        <v>43714</v>
      </c>
      <c r="D3747" s="1" t="s">
        <v>143</v>
      </c>
      <c r="E3747" s="1"/>
      <c r="F3747" s="1" t="s">
        <v>2456</v>
      </c>
      <c r="G3747" s="3">
        <v>1019.69</v>
      </c>
      <c r="H3747" s="3"/>
      <c r="I3747" s="1" t="s">
        <v>83</v>
      </c>
      <c r="J3747" s="1" t="s">
        <v>176</v>
      </c>
      <c r="K3747" s="1" t="s">
        <v>12</v>
      </c>
      <c r="L3747" s="1" t="s">
        <v>93</v>
      </c>
    </row>
    <row r="3748" spans="1:12" x14ac:dyDescent="0.2">
      <c r="A3748" s="1" t="s">
        <v>234</v>
      </c>
      <c r="B3748" s="1" t="s">
        <v>13</v>
      </c>
      <c r="C3748" s="2">
        <v>43714</v>
      </c>
      <c r="D3748" s="1" t="s">
        <v>143</v>
      </c>
      <c r="E3748" s="1"/>
      <c r="F3748" s="1" t="s">
        <v>2457</v>
      </c>
      <c r="G3748" s="3">
        <v>1077.3</v>
      </c>
      <c r="H3748" s="3"/>
      <c r="I3748" s="1" t="s">
        <v>120</v>
      </c>
      <c r="J3748" s="1" t="s">
        <v>171</v>
      </c>
      <c r="K3748" s="1" t="s">
        <v>12</v>
      </c>
      <c r="L3748" s="1" t="s">
        <v>19</v>
      </c>
    </row>
    <row r="3749" spans="1:12" x14ac:dyDescent="0.2">
      <c r="A3749" s="1" t="s">
        <v>234</v>
      </c>
      <c r="B3749" s="1" t="s">
        <v>13</v>
      </c>
      <c r="C3749" s="2">
        <v>43714</v>
      </c>
      <c r="D3749" s="1" t="s">
        <v>143</v>
      </c>
      <c r="E3749" s="1"/>
      <c r="F3749" s="1" t="s">
        <v>2411</v>
      </c>
      <c r="G3749" s="3">
        <v>237.6</v>
      </c>
      <c r="H3749" s="3"/>
      <c r="I3749" s="1" t="s">
        <v>119</v>
      </c>
      <c r="J3749" s="1" t="s">
        <v>86</v>
      </c>
      <c r="K3749" s="1" t="s">
        <v>12</v>
      </c>
      <c r="L3749" s="1" t="s">
        <v>33</v>
      </c>
    </row>
    <row r="3750" spans="1:12" x14ac:dyDescent="0.2">
      <c r="A3750" s="1" t="s">
        <v>234</v>
      </c>
      <c r="B3750" s="1" t="s">
        <v>13</v>
      </c>
      <c r="C3750" s="2">
        <v>43714</v>
      </c>
      <c r="D3750" s="1" t="s">
        <v>143</v>
      </c>
      <c r="E3750" s="1"/>
      <c r="F3750" s="1" t="s">
        <v>2449</v>
      </c>
      <c r="G3750" s="3">
        <v>228.88</v>
      </c>
      <c r="H3750" s="3"/>
      <c r="I3750" s="1" t="s">
        <v>185</v>
      </c>
      <c r="J3750" s="1" t="s">
        <v>126</v>
      </c>
      <c r="K3750" s="1" t="s">
        <v>12</v>
      </c>
      <c r="L3750" s="1" t="s">
        <v>1592</v>
      </c>
    </row>
    <row r="3751" spans="1:12" x14ac:dyDescent="0.2">
      <c r="A3751" s="1" t="s">
        <v>234</v>
      </c>
      <c r="B3751" s="1" t="s">
        <v>13</v>
      </c>
      <c r="C3751" s="2">
        <v>43714</v>
      </c>
      <c r="D3751" s="1" t="s">
        <v>143</v>
      </c>
      <c r="E3751" s="1"/>
      <c r="F3751" s="1" t="s">
        <v>2458</v>
      </c>
      <c r="G3751" s="3">
        <v>1174.3599999999999</v>
      </c>
      <c r="H3751" s="3"/>
      <c r="I3751" s="1" t="s">
        <v>83</v>
      </c>
      <c r="J3751" s="1" t="s">
        <v>176</v>
      </c>
      <c r="K3751" s="1" t="s">
        <v>12</v>
      </c>
      <c r="L3751" s="1" t="s">
        <v>38</v>
      </c>
    </row>
    <row r="3752" spans="1:12" x14ac:dyDescent="0.2">
      <c r="A3752" s="1" t="s">
        <v>234</v>
      </c>
      <c r="B3752" s="1" t="s">
        <v>13</v>
      </c>
      <c r="C3752" s="2">
        <v>43714</v>
      </c>
      <c r="D3752" s="1" t="s">
        <v>143</v>
      </c>
      <c r="E3752" s="1"/>
      <c r="F3752" s="1" t="s">
        <v>2453</v>
      </c>
      <c r="G3752" s="3">
        <v>146.31</v>
      </c>
      <c r="H3752" s="3"/>
      <c r="I3752" s="1" t="s">
        <v>120</v>
      </c>
      <c r="J3752" s="1" t="s">
        <v>171</v>
      </c>
      <c r="K3752" s="1" t="s">
        <v>12</v>
      </c>
      <c r="L3752" s="1" t="s">
        <v>78</v>
      </c>
    </row>
    <row r="3753" spans="1:12" x14ac:dyDescent="0.2">
      <c r="A3753" s="1" t="s">
        <v>234</v>
      </c>
      <c r="B3753" s="1" t="s">
        <v>13</v>
      </c>
      <c r="C3753" s="2">
        <v>43714</v>
      </c>
      <c r="D3753" s="1" t="s">
        <v>143</v>
      </c>
      <c r="E3753" s="1"/>
      <c r="F3753" s="1" t="s">
        <v>2393</v>
      </c>
      <c r="G3753" s="3">
        <v>533.84</v>
      </c>
      <c r="H3753" s="3"/>
      <c r="I3753" s="1" t="s">
        <v>83</v>
      </c>
      <c r="J3753" s="1" t="s">
        <v>175</v>
      </c>
      <c r="K3753" s="1" t="s">
        <v>12</v>
      </c>
      <c r="L3753" s="1" t="s">
        <v>36</v>
      </c>
    </row>
    <row r="3754" spans="1:12" x14ac:dyDescent="0.2">
      <c r="A3754" s="1" t="s">
        <v>234</v>
      </c>
      <c r="B3754" s="1" t="s">
        <v>13</v>
      </c>
      <c r="C3754" s="2">
        <v>43714</v>
      </c>
      <c r="D3754" s="1" t="s">
        <v>143</v>
      </c>
      <c r="E3754" s="1"/>
      <c r="F3754" s="1" t="s">
        <v>2459</v>
      </c>
      <c r="G3754" s="3">
        <v>449.52</v>
      </c>
      <c r="H3754" s="3"/>
      <c r="I3754" s="1" t="s">
        <v>120</v>
      </c>
      <c r="J3754" s="1" t="s">
        <v>171</v>
      </c>
      <c r="K3754" s="1" t="s">
        <v>12</v>
      </c>
      <c r="L3754" s="1" t="s">
        <v>34</v>
      </c>
    </row>
    <row r="3755" spans="1:12" x14ac:dyDescent="0.2">
      <c r="A3755" s="1" t="s">
        <v>234</v>
      </c>
      <c r="B3755" s="1" t="s">
        <v>13</v>
      </c>
      <c r="C3755" s="2">
        <v>43714</v>
      </c>
      <c r="D3755" s="1" t="s">
        <v>143</v>
      </c>
      <c r="E3755" s="1"/>
      <c r="F3755" s="1" t="s">
        <v>2460</v>
      </c>
      <c r="G3755" s="3">
        <v>1079.1500000000001</v>
      </c>
      <c r="H3755" s="3"/>
      <c r="I3755" s="1" t="s">
        <v>119</v>
      </c>
      <c r="J3755" s="1" t="s">
        <v>86</v>
      </c>
      <c r="K3755" s="1" t="s">
        <v>12</v>
      </c>
      <c r="L3755" s="1" t="s">
        <v>451</v>
      </c>
    </row>
    <row r="3756" spans="1:12" x14ac:dyDescent="0.2">
      <c r="A3756" s="1" t="s">
        <v>234</v>
      </c>
      <c r="B3756" s="1" t="s">
        <v>13</v>
      </c>
      <c r="C3756" s="2">
        <v>43714</v>
      </c>
      <c r="D3756" s="1" t="s">
        <v>143</v>
      </c>
      <c r="E3756" s="1"/>
      <c r="F3756" s="1" t="s">
        <v>2399</v>
      </c>
      <c r="G3756" s="3">
        <v>406.16</v>
      </c>
      <c r="H3756" s="3"/>
      <c r="I3756" s="1" t="s">
        <v>83</v>
      </c>
      <c r="J3756" s="1" t="s">
        <v>175</v>
      </c>
      <c r="K3756" s="1" t="s">
        <v>84</v>
      </c>
      <c r="L3756" s="1" t="s">
        <v>26</v>
      </c>
    </row>
    <row r="3757" spans="1:12" x14ac:dyDescent="0.2">
      <c r="A3757" s="1" t="s">
        <v>234</v>
      </c>
      <c r="B3757" s="1" t="s">
        <v>13</v>
      </c>
      <c r="C3757" s="2">
        <v>43714</v>
      </c>
      <c r="D3757" s="1" t="s">
        <v>143</v>
      </c>
      <c r="E3757" s="1"/>
      <c r="F3757" s="1" t="s">
        <v>2433</v>
      </c>
      <c r="G3757" s="3">
        <v>237.46</v>
      </c>
      <c r="H3757" s="3"/>
      <c r="I3757" s="1" t="s">
        <v>108</v>
      </c>
      <c r="J3757" s="1" t="s">
        <v>117</v>
      </c>
      <c r="K3757" s="1" t="s">
        <v>12</v>
      </c>
      <c r="L3757" s="1" t="s">
        <v>1047</v>
      </c>
    </row>
    <row r="3758" spans="1:12" x14ac:dyDescent="0.2">
      <c r="A3758" s="1" t="s">
        <v>234</v>
      </c>
      <c r="B3758" s="1" t="s">
        <v>13</v>
      </c>
      <c r="C3758" s="2">
        <v>43714</v>
      </c>
      <c r="D3758" s="1" t="s">
        <v>143</v>
      </c>
      <c r="E3758" s="1"/>
      <c r="F3758" s="1" t="s">
        <v>2461</v>
      </c>
      <c r="G3758" s="3">
        <v>883.35</v>
      </c>
      <c r="H3758" s="3"/>
      <c r="I3758" s="1" t="s">
        <v>83</v>
      </c>
      <c r="J3758" s="1" t="s">
        <v>176</v>
      </c>
      <c r="K3758" s="1" t="s">
        <v>12</v>
      </c>
      <c r="L3758" s="1" t="s">
        <v>462</v>
      </c>
    </row>
    <row r="3759" spans="1:12" x14ac:dyDescent="0.2">
      <c r="A3759" s="1" t="s">
        <v>234</v>
      </c>
      <c r="B3759" s="1" t="s">
        <v>13</v>
      </c>
      <c r="C3759" s="2">
        <v>43714</v>
      </c>
      <c r="D3759" s="1" t="s">
        <v>143</v>
      </c>
      <c r="E3759" s="1"/>
      <c r="F3759" s="1" t="s">
        <v>2421</v>
      </c>
      <c r="G3759" s="3">
        <v>356.9</v>
      </c>
      <c r="H3759" s="3"/>
      <c r="I3759" s="1" t="s">
        <v>123</v>
      </c>
      <c r="J3759" s="1" t="s">
        <v>124</v>
      </c>
      <c r="K3759" s="1" t="s">
        <v>12</v>
      </c>
      <c r="L3759" s="1" t="s">
        <v>311</v>
      </c>
    </row>
    <row r="3760" spans="1:12" x14ac:dyDescent="0.2">
      <c r="A3760" s="1" t="s">
        <v>234</v>
      </c>
      <c r="B3760" s="1" t="s">
        <v>13</v>
      </c>
      <c r="C3760" s="2">
        <v>43714</v>
      </c>
      <c r="D3760" s="1" t="s">
        <v>143</v>
      </c>
      <c r="E3760" s="1"/>
      <c r="F3760" s="1" t="s">
        <v>2384</v>
      </c>
      <c r="G3760" s="3">
        <v>184.62</v>
      </c>
      <c r="H3760" s="3"/>
      <c r="I3760" s="1" t="s">
        <v>87</v>
      </c>
      <c r="J3760" s="1" t="s">
        <v>116</v>
      </c>
      <c r="K3760" s="1" t="s">
        <v>84</v>
      </c>
      <c r="L3760" s="1" t="s">
        <v>111</v>
      </c>
    </row>
    <row r="3761" spans="1:12" x14ac:dyDescent="0.2">
      <c r="A3761" s="1" t="s">
        <v>234</v>
      </c>
      <c r="B3761" s="1" t="s">
        <v>13</v>
      </c>
      <c r="C3761" s="2">
        <v>43714</v>
      </c>
      <c r="D3761" s="1" t="s">
        <v>143</v>
      </c>
      <c r="E3761" s="1"/>
      <c r="F3761" s="1" t="s">
        <v>2462</v>
      </c>
      <c r="G3761" s="3">
        <v>1923.08</v>
      </c>
      <c r="H3761" s="3"/>
      <c r="I3761" s="1" t="s">
        <v>87</v>
      </c>
      <c r="J3761" s="1" t="s">
        <v>116</v>
      </c>
      <c r="K3761" s="1" t="s">
        <v>12</v>
      </c>
      <c r="L3761" s="1" t="s">
        <v>80</v>
      </c>
    </row>
    <row r="3762" spans="1:12" x14ac:dyDescent="0.2">
      <c r="A3762" s="1" t="s">
        <v>234</v>
      </c>
      <c r="B3762" s="1" t="s">
        <v>13</v>
      </c>
      <c r="C3762" s="2">
        <v>43714</v>
      </c>
      <c r="D3762" s="1" t="s">
        <v>143</v>
      </c>
      <c r="E3762" s="1"/>
      <c r="F3762" s="1" t="s">
        <v>2412</v>
      </c>
      <c r="G3762" s="3">
        <v>70.069999999999993</v>
      </c>
      <c r="H3762" s="3"/>
      <c r="I3762" s="1" t="s">
        <v>83</v>
      </c>
      <c r="J3762" s="1" t="s">
        <v>279</v>
      </c>
      <c r="K3762" s="1" t="s">
        <v>12</v>
      </c>
      <c r="L3762" s="1" t="s">
        <v>17</v>
      </c>
    </row>
    <row r="3763" spans="1:12" x14ac:dyDescent="0.2">
      <c r="A3763" s="1" t="s">
        <v>234</v>
      </c>
      <c r="B3763" s="1" t="s">
        <v>13</v>
      </c>
      <c r="C3763" s="2">
        <v>43714</v>
      </c>
      <c r="D3763" s="1" t="s">
        <v>143</v>
      </c>
      <c r="E3763" s="1"/>
      <c r="F3763" s="1" t="s">
        <v>2362</v>
      </c>
      <c r="G3763" s="3">
        <v>395.76</v>
      </c>
      <c r="H3763" s="3"/>
      <c r="I3763" s="1" t="s">
        <v>119</v>
      </c>
      <c r="J3763" s="1" t="s">
        <v>86</v>
      </c>
      <c r="K3763" s="1" t="s">
        <v>84</v>
      </c>
      <c r="L3763" s="1" t="s">
        <v>306</v>
      </c>
    </row>
    <row r="3764" spans="1:12" x14ac:dyDescent="0.2">
      <c r="A3764" s="1" t="s">
        <v>234</v>
      </c>
      <c r="B3764" s="1" t="s">
        <v>13</v>
      </c>
      <c r="C3764" s="2">
        <v>43714</v>
      </c>
      <c r="D3764" s="1" t="s">
        <v>143</v>
      </c>
      <c r="E3764" s="1"/>
      <c r="F3764" s="1" t="s">
        <v>2463</v>
      </c>
      <c r="G3764" s="3">
        <v>1093.92</v>
      </c>
      <c r="H3764" s="3"/>
      <c r="I3764" s="1" t="s">
        <v>119</v>
      </c>
      <c r="J3764" s="1" t="s">
        <v>86</v>
      </c>
      <c r="K3764" s="1" t="s">
        <v>12</v>
      </c>
      <c r="L3764" s="1" t="s">
        <v>1909</v>
      </c>
    </row>
    <row r="3765" spans="1:12" x14ac:dyDescent="0.2">
      <c r="A3765" s="1" t="s">
        <v>234</v>
      </c>
      <c r="B3765" s="1" t="s">
        <v>13</v>
      </c>
      <c r="C3765" s="2">
        <v>43714</v>
      </c>
      <c r="D3765" s="1" t="s">
        <v>143</v>
      </c>
      <c r="E3765" s="1"/>
      <c r="F3765" s="1" t="s">
        <v>2464</v>
      </c>
      <c r="G3765" s="3">
        <v>1129.06</v>
      </c>
      <c r="H3765" s="3"/>
      <c r="I3765" s="1" t="s">
        <v>119</v>
      </c>
      <c r="J3765" s="1" t="s">
        <v>86</v>
      </c>
      <c r="K3765" s="1" t="s">
        <v>12</v>
      </c>
      <c r="L3765" s="1" t="s">
        <v>382</v>
      </c>
    </row>
    <row r="3766" spans="1:12" x14ac:dyDescent="0.2">
      <c r="A3766" s="1" t="s">
        <v>234</v>
      </c>
      <c r="B3766" s="1" t="s">
        <v>13</v>
      </c>
      <c r="C3766" s="2">
        <v>43714</v>
      </c>
      <c r="D3766" s="1" t="s">
        <v>143</v>
      </c>
      <c r="E3766" s="1"/>
      <c r="F3766" s="1" t="s">
        <v>2381</v>
      </c>
      <c r="G3766" s="3">
        <v>73.73</v>
      </c>
      <c r="H3766" s="3"/>
      <c r="I3766" s="1" t="s">
        <v>185</v>
      </c>
      <c r="J3766" s="1" t="s">
        <v>126</v>
      </c>
      <c r="K3766" s="1" t="s">
        <v>84</v>
      </c>
      <c r="L3766" s="1" t="s">
        <v>51</v>
      </c>
    </row>
    <row r="3767" spans="1:12" x14ac:dyDescent="0.2">
      <c r="A3767" s="1" t="s">
        <v>234</v>
      </c>
      <c r="B3767" s="1" t="s">
        <v>13</v>
      </c>
      <c r="C3767" s="2">
        <v>43714</v>
      </c>
      <c r="D3767" s="1" t="s">
        <v>143</v>
      </c>
      <c r="E3767" s="1"/>
      <c r="F3767" s="1" t="s">
        <v>2399</v>
      </c>
      <c r="G3767" s="3">
        <v>259.61</v>
      </c>
      <c r="H3767" s="3"/>
      <c r="I3767" s="1" t="s">
        <v>185</v>
      </c>
      <c r="J3767" s="1" t="s">
        <v>126</v>
      </c>
      <c r="K3767" s="1" t="s">
        <v>84</v>
      </c>
      <c r="L3767" s="1" t="s">
        <v>26</v>
      </c>
    </row>
    <row r="3768" spans="1:12" x14ac:dyDescent="0.2">
      <c r="A3768" s="1" t="s">
        <v>234</v>
      </c>
      <c r="B3768" s="1" t="s">
        <v>13</v>
      </c>
      <c r="C3768" s="2">
        <v>43714</v>
      </c>
      <c r="D3768" s="1" t="s">
        <v>143</v>
      </c>
      <c r="E3768" s="1"/>
      <c r="F3768" s="1" t="s">
        <v>2465</v>
      </c>
      <c r="G3768" s="3">
        <v>640</v>
      </c>
      <c r="H3768" s="3"/>
      <c r="I3768" s="1" t="s">
        <v>119</v>
      </c>
      <c r="J3768" s="1" t="s">
        <v>86</v>
      </c>
      <c r="K3768" s="1" t="s">
        <v>12</v>
      </c>
      <c r="L3768" s="1" t="s">
        <v>481</v>
      </c>
    </row>
    <row r="3769" spans="1:12" x14ac:dyDescent="0.2">
      <c r="A3769" s="1" t="s">
        <v>234</v>
      </c>
      <c r="B3769" s="1" t="s">
        <v>13</v>
      </c>
      <c r="C3769" s="2">
        <v>43714</v>
      </c>
      <c r="D3769" s="1" t="s">
        <v>143</v>
      </c>
      <c r="E3769" s="1"/>
      <c r="F3769" s="1" t="s">
        <v>2405</v>
      </c>
      <c r="G3769" s="3">
        <v>34.619999999999997</v>
      </c>
      <c r="H3769" s="3"/>
      <c r="I3769" s="1" t="s">
        <v>179</v>
      </c>
      <c r="J3769" s="1" t="s">
        <v>89</v>
      </c>
      <c r="K3769" s="1" t="s">
        <v>84</v>
      </c>
      <c r="L3769" s="1" t="s">
        <v>63</v>
      </c>
    </row>
    <row r="3770" spans="1:12" x14ac:dyDescent="0.2">
      <c r="A3770" s="1" t="s">
        <v>234</v>
      </c>
      <c r="B3770" s="1" t="s">
        <v>13</v>
      </c>
      <c r="C3770" s="2">
        <v>43714</v>
      </c>
      <c r="D3770" s="1" t="s">
        <v>143</v>
      </c>
      <c r="E3770" s="1"/>
      <c r="F3770" s="1" t="s">
        <v>2433</v>
      </c>
      <c r="G3770" s="3">
        <v>176.08</v>
      </c>
      <c r="H3770" s="3"/>
      <c r="I3770" s="1" t="s">
        <v>106</v>
      </c>
      <c r="J3770" s="1" t="s">
        <v>122</v>
      </c>
      <c r="K3770" s="1" t="s">
        <v>12</v>
      </c>
      <c r="L3770" s="1" t="s">
        <v>1047</v>
      </c>
    </row>
    <row r="3771" spans="1:12" x14ac:dyDescent="0.2">
      <c r="A3771" s="1" t="s">
        <v>234</v>
      </c>
      <c r="B3771" s="1" t="s">
        <v>13</v>
      </c>
      <c r="C3771" s="2">
        <v>43714</v>
      </c>
      <c r="D3771" s="1" t="s">
        <v>143</v>
      </c>
      <c r="E3771" s="1"/>
      <c r="F3771" s="1" t="s">
        <v>2362</v>
      </c>
      <c r="G3771" s="3">
        <v>129.82</v>
      </c>
      <c r="H3771" s="3"/>
      <c r="I3771" s="1" t="s">
        <v>120</v>
      </c>
      <c r="J3771" s="1" t="s">
        <v>171</v>
      </c>
      <c r="K3771" s="1" t="s">
        <v>84</v>
      </c>
      <c r="L3771" s="1" t="s">
        <v>306</v>
      </c>
    </row>
    <row r="3772" spans="1:12" x14ac:dyDescent="0.2">
      <c r="A3772" s="1" t="s">
        <v>234</v>
      </c>
      <c r="B3772" s="1" t="s">
        <v>13</v>
      </c>
      <c r="C3772" s="2">
        <v>43714</v>
      </c>
      <c r="D3772" s="1" t="s">
        <v>143</v>
      </c>
      <c r="E3772" s="1"/>
      <c r="F3772" s="1" t="s">
        <v>2369</v>
      </c>
      <c r="G3772" s="3">
        <v>846.15</v>
      </c>
      <c r="H3772" s="3"/>
      <c r="I3772" s="1" t="s">
        <v>119</v>
      </c>
      <c r="J3772" s="1" t="s">
        <v>86</v>
      </c>
      <c r="K3772" s="1" t="s">
        <v>84</v>
      </c>
      <c r="L3772" s="1" t="s">
        <v>2028</v>
      </c>
    </row>
    <row r="3773" spans="1:12" x14ac:dyDescent="0.2">
      <c r="A3773" s="1" t="s">
        <v>234</v>
      </c>
      <c r="B3773" s="1" t="s">
        <v>13</v>
      </c>
      <c r="C3773" s="2">
        <v>43714</v>
      </c>
      <c r="D3773" s="1" t="s">
        <v>143</v>
      </c>
      <c r="E3773" s="1"/>
      <c r="F3773" s="1" t="s">
        <v>2459</v>
      </c>
      <c r="G3773" s="3">
        <v>912.67</v>
      </c>
      <c r="H3773" s="3"/>
      <c r="I3773" s="1" t="s">
        <v>119</v>
      </c>
      <c r="J3773" s="1" t="s">
        <v>86</v>
      </c>
      <c r="K3773" s="1" t="s">
        <v>12</v>
      </c>
      <c r="L3773" s="1" t="s">
        <v>34</v>
      </c>
    </row>
    <row r="3774" spans="1:12" x14ac:dyDescent="0.2">
      <c r="A3774" s="1" t="s">
        <v>234</v>
      </c>
      <c r="B3774" s="1" t="s">
        <v>13</v>
      </c>
      <c r="C3774" s="2">
        <v>43714</v>
      </c>
      <c r="D3774" s="1" t="s">
        <v>143</v>
      </c>
      <c r="E3774" s="1"/>
      <c r="F3774" s="1" t="s">
        <v>2404</v>
      </c>
      <c r="G3774" s="3">
        <v>99.25</v>
      </c>
      <c r="H3774" s="3"/>
      <c r="I3774" s="1" t="s">
        <v>83</v>
      </c>
      <c r="J3774" s="1" t="s">
        <v>301</v>
      </c>
      <c r="K3774" s="1" t="s">
        <v>12</v>
      </c>
      <c r="L3774" s="1" t="s">
        <v>14</v>
      </c>
    </row>
    <row r="3775" spans="1:12" x14ac:dyDescent="0.2">
      <c r="A3775" s="1" t="s">
        <v>234</v>
      </c>
      <c r="B3775" s="1" t="s">
        <v>13</v>
      </c>
      <c r="C3775" s="2">
        <v>43714</v>
      </c>
      <c r="D3775" s="1" t="s">
        <v>143</v>
      </c>
      <c r="E3775" s="1"/>
      <c r="F3775" s="1" t="s">
        <v>2433</v>
      </c>
      <c r="G3775" s="3">
        <v>1025.77</v>
      </c>
      <c r="H3775" s="3"/>
      <c r="I3775" s="1" t="s">
        <v>87</v>
      </c>
      <c r="J3775" s="1" t="s">
        <v>116</v>
      </c>
      <c r="K3775" s="1" t="s">
        <v>12</v>
      </c>
      <c r="L3775" s="1" t="s">
        <v>1047</v>
      </c>
    </row>
    <row r="3776" spans="1:12" x14ac:dyDescent="0.2">
      <c r="A3776" s="1" t="s">
        <v>234</v>
      </c>
      <c r="B3776" s="1" t="s">
        <v>13</v>
      </c>
      <c r="C3776" s="2">
        <v>43714</v>
      </c>
      <c r="D3776" s="1" t="s">
        <v>143</v>
      </c>
      <c r="E3776" s="1"/>
      <c r="F3776" s="1" t="s">
        <v>2369</v>
      </c>
      <c r="G3776" s="3">
        <v>96.04</v>
      </c>
      <c r="H3776" s="3"/>
      <c r="I3776" s="1" t="s">
        <v>87</v>
      </c>
      <c r="J3776" s="1" t="s">
        <v>253</v>
      </c>
      <c r="K3776" s="1" t="s">
        <v>84</v>
      </c>
      <c r="L3776" s="1" t="s">
        <v>2028</v>
      </c>
    </row>
    <row r="3777" spans="1:12" x14ac:dyDescent="0.2">
      <c r="A3777" s="1" t="s">
        <v>234</v>
      </c>
      <c r="B3777" s="1" t="s">
        <v>13</v>
      </c>
      <c r="C3777" s="2">
        <v>43714</v>
      </c>
      <c r="D3777" s="1" t="s">
        <v>143</v>
      </c>
      <c r="E3777" s="1"/>
      <c r="F3777" s="1" t="s">
        <v>2369</v>
      </c>
      <c r="G3777" s="3">
        <v>133.27000000000001</v>
      </c>
      <c r="H3777" s="3"/>
      <c r="I3777" s="1" t="s">
        <v>83</v>
      </c>
      <c r="J3777" s="1" t="s">
        <v>176</v>
      </c>
      <c r="K3777" s="1" t="s">
        <v>84</v>
      </c>
      <c r="L3777" s="1" t="s">
        <v>2028</v>
      </c>
    </row>
    <row r="3778" spans="1:12" x14ac:dyDescent="0.2">
      <c r="A3778" s="1" t="s">
        <v>234</v>
      </c>
      <c r="B3778" s="1" t="s">
        <v>13</v>
      </c>
      <c r="C3778" s="2">
        <v>43714</v>
      </c>
      <c r="D3778" s="1" t="s">
        <v>143</v>
      </c>
      <c r="E3778" s="1"/>
      <c r="F3778" s="1" t="s">
        <v>2447</v>
      </c>
      <c r="G3778" s="3">
        <v>320.48</v>
      </c>
      <c r="H3778" s="3"/>
      <c r="I3778" s="1" t="s">
        <v>123</v>
      </c>
      <c r="J3778" s="1" t="s">
        <v>124</v>
      </c>
      <c r="K3778" s="1" t="s">
        <v>12</v>
      </c>
      <c r="L3778" s="1" t="s">
        <v>304</v>
      </c>
    </row>
    <row r="3779" spans="1:12" x14ac:dyDescent="0.2">
      <c r="A3779" s="1" t="s">
        <v>234</v>
      </c>
      <c r="B3779" s="1" t="s">
        <v>13</v>
      </c>
      <c r="C3779" s="2">
        <v>43714</v>
      </c>
      <c r="D3779" s="1" t="s">
        <v>143</v>
      </c>
      <c r="E3779" s="1"/>
      <c r="F3779" s="1" t="s">
        <v>2368</v>
      </c>
      <c r="G3779" s="3">
        <v>491.19</v>
      </c>
      <c r="H3779" s="3"/>
      <c r="I3779" s="1" t="s">
        <v>87</v>
      </c>
      <c r="J3779" s="1" t="s">
        <v>116</v>
      </c>
      <c r="K3779" s="1" t="s">
        <v>12</v>
      </c>
      <c r="L3779" s="1" t="s">
        <v>77</v>
      </c>
    </row>
    <row r="3780" spans="1:12" x14ac:dyDescent="0.2">
      <c r="A3780" s="1" t="s">
        <v>234</v>
      </c>
      <c r="B3780" s="1" t="s">
        <v>13</v>
      </c>
      <c r="C3780" s="2">
        <v>43714</v>
      </c>
      <c r="D3780" s="1" t="s">
        <v>143</v>
      </c>
      <c r="E3780" s="1"/>
      <c r="F3780" s="1" t="s">
        <v>2414</v>
      </c>
      <c r="G3780" s="3">
        <v>2769.98</v>
      </c>
      <c r="H3780" s="3"/>
      <c r="I3780" s="1" t="s">
        <v>119</v>
      </c>
      <c r="J3780" s="1" t="s">
        <v>86</v>
      </c>
      <c r="K3780" s="1" t="s">
        <v>84</v>
      </c>
      <c r="L3780" s="1" t="s">
        <v>241</v>
      </c>
    </row>
    <row r="3781" spans="1:12" x14ac:dyDescent="0.2">
      <c r="A3781" s="1" t="s">
        <v>234</v>
      </c>
      <c r="B3781" s="1" t="s">
        <v>13</v>
      </c>
      <c r="C3781" s="2">
        <v>43714</v>
      </c>
      <c r="D3781" s="1" t="s">
        <v>143</v>
      </c>
      <c r="E3781" s="1"/>
      <c r="F3781" s="1" t="s">
        <v>2369</v>
      </c>
      <c r="G3781" s="3">
        <v>642.23</v>
      </c>
      <c r="H3781" s="3"/>
      <c r="I3781" s="1" t="s">
        <v>83</v>
      </c>
      <c r="J3781" s="1" t="s">
        <v>175</v>
      </c>
      <c r="K3781" s="1" t="s">
        <v>84</v>
      </c>
      <c r="L3781" s="1" t="s">
        <v>2028</v>
      </c>
    </row>
    <row r="3782" spans="1:12" x14ac:dyDescent="0.2">
      <c r="A3782" s="1" t="s">
        <v>234</v>
      </c>
      <c r="B3782" s="1" t="s">
        <v>13</v>
      </c>
      <c r="C3782" s="2">
        <v>43714</v>
      </c>
      <c r="D3782" s="1" t="s">
        <v>143</v>
      </c>
      <c r="E3782" s="1"/>
      <c r="F3782" s="1" t="s">
        <v>2368</v>
      </c>
      <c r="G3782" s="3">
        <v>799.62</v>
      </c>
      <c r="H3782" s="3"/>
      <c r="I3782" s="1" t="s">
        <v>123</v>
      </c>
      <c r="J3782" s="1" t="s">
        <v>124</v>
      </c>
      <c r="K3782" s="1" t="s">
        <v>12</v>
      </c>
      <c r="L3782" s="1" t="s">
        <v>77</v>
      </c>
    </row>
    <row r="3783" spans="1:12" x14ac:dyDescent="0.2">
      <c r="A3783" s="1" t="s">
        <v>234</v>
      </c>
      <c r="B3783" s="1" t="s">
        <v>13</v>
      </c>
      <c r="C3783" s="2">
        <v>43714</v>
      </c>
      <c r="D3783" s="1" t="s">
        <v>143</v>
      </c>
      <c r="E3783" s="1"/>
      <c r="F3783" s="1" t="s">
        <v>2388</v>
      </c>
      <c r="G3783" s="3">
        <v>501.83</v>
      </c>
      <c r="H3783" s="3"/>
      <c r="I3783" s="1" t="s">
        <v>123</v>
      </c>
      <c r="J3783" s="1" t="s">
        <v>124</v>
      </c>
      <c r="K3783" s="1" t="s">
        <v>12</v>
      </c>
      <c r="L3783" s="1" t="s">
        <v>1650</v>
      </c>
    </row>
    <row r="3784" spans="1:12" x14ac:dyDescent="0.2">
      <c r="A3784" s="1" t="s">
        <v>234</v>
      </c>
      <c r="B3784" s="1" t="s">
        <v>13</v>
      </c>
      <c r="C3784" s="2">
        <v>43714</v>
      </c>
      <c r="D3784" s="1" t="s">
        <v>143</v>
      </c>
      <c r="E3784" s="1"/>
      <c r="F3784" s="1" t="s">
        <v>2373</v>
      </c>
      <c r="G3784" s="3">
        <v>156.85</v>
      </c>
      <c r="H3784" s="3"/>
      <c r="I3784" s="1" t="s">
        <v>106</v>
      </c>
      <c r="J3784" s="1" t="s">
        <v>122</v>
      </c>
      <c r="K3784" s="1" t="s">
        <v>12</v>
      </c>
      <c r="L3784" s="1" t="s">
        <v>313</v>
      </c>
    </row>
    <row r="3785" spans="1:12" x14ac:dyDescent="0.2">
      <c r="A3785" s="1" t="s">
        <v>234</v>
      </c>
      <c r="B3785" s="1" t="s">
        <v>13</v>
      </c>
      <c r="C3785" s="2">
        <v>43714</v>
      </c>
      <c r="D3785" s="1" t="s">
        <v>143</v>
      </c>
      <c r="E3785" s="1"/>
      <c r="F3785" s="1" t="s">
        <v>2373</v>
      </c>
      <c r="G3785" s="3">
        <v>98.54</v>
      </c>
      <c r="H3785" s="3"/>
      <c r="I3785" s="1" t="s">
        <v>106</v>
      </c>
      <c r="J3785" s="1" t="s">
        <v>107</v>
      </c>
      <c r="K3785" s="1" t="s">
        <v>12</v>
      </c>
      <c r="L3785" s="1" t="s">
        <v>313</v>
      </c>
    </row>
    <row r="3786" spans="1:12" x14ac:dyDescent="0.2">
      <c r="A3786" s="1" t="s">
        <v>234</v>
      </c>
      <c r="B3786" s="1" t="s">
        <v>13</v>
      </c>
      <c r="C3786" s="2">
        <v>43714</v>
      </c>
      <c r="D3786" s="1" t="s">
        <v>143</v>
      </c>
      <c r="E3786" s="1"/>
      <c r="F3786" s="1" t="s">
        <v>2466</v>
      </c>
      <c r="G3786" s="3">
        <v>1991.37</v>
      </c>
      <c r="H3786" s="3"/>
      <c r="I3786" s="1" t="s">
        <v>83</v>
      </c>
      <c r="J3786" s="1" t="s">
        <v>176</v>
      </c>
      <c r="K3786" s="1" t="s">
        <v>12</v>
      </c>
      <c r="L3786" s="1" t="s">
        <v>30</v>
      </c>
    </row>
    <row r="3787" spans="1:12" x14ac:dyDescent="0.2">
      <c r="A3787" s="1" t="s">
        <v>234</v>
      </c>
      <c r="B3787" s="1" t="s">
        <v>13</v>
      </c>
      <c r="C3787" s="2">
        <v>43714</v>
      </c>
      <c r="D3787" s="1" t="s">
        <v>143</v>
      </c>
      <c r="E3787" s="1"/>
      <c r="F3787" s="1" t="s">
        <v>2467</v>
      </c>
      <c r="G3787" s="3">
        <v>903.43</v>
      </c>
      <c r="H3787" s="3"/>
      <c r="I3787" s="1" t="s">
        <v>120</v>
      </c>
      <c r="J3787" s="1" t="s">
        <v>171</v>
      </c>
      <c r="K3787" s="1" t="s">
        <v>12</v>
      </c>
      <c r="L3787" s="1" t="s">
        <v>418</v>
      </c>
    </row>
    <row r="3788" spans="1:12" x14ac:dyDescent="0.2">
      <c r="A3788" s="1" t="s">
        <v>234</v>
      </c>
      <c r="B3788" s="1" t="s">
        <v>13</v>
      </c>
      <c r="C3788" s="2">
        <v>43728</v>
      </c>
      <c r="D3788" s="1" t="s">
        <v>144</v>
      </c>
      <c r="E3788" s="1"/>
      <c r="F3788" s="1" t="s">
        <v>2468</v>
      </c>
      <c r="G3788" s="3">
        <v>432.69</v>
      </c>
      <c r="H3788" s="3"/>
      <c r="I3788" s="1" t="s">
        <v>123</v>
      </c>
      <c r="J3788" s="1" t="s">
        <v>124</v>
      </c>
      <c r="K3788" s="1" t="s">
        <v>84</v>
      </c>
      <c r="L3788" s="1" t="s">
        <v>26</v>
      </c>
    </row>
    <row r="3789" spans="1:12" x14ac:dyDescent="0.2">
      <c r="A3789" s="1" t="s">
        <v>234</v>
      </c>
      <c r="B3789" s="1" t="s">
        <v>13</v>
      </c>
      <c r="C3789" s="2">
        <v>43728</v>
      </c>
      <c r="D3789" s="1" t="s">
        <v>144</v>
      </c>
      <c r="E3789" s="1"/>
      <c r="F3789" s="1" t="s">
        <v>2469</v>
      </c>
      <c r="G3789" s="3">
        <v>816</v>
      </c>
      <c r="H3789" s="3"/>
      <c r="I3789" s="1" t="s">
        <v>119</v>
      </c>
      <c r="J3789" s="1" t="s">
        <v>86</v>
      </c>
      <c r="K3789" s="1" t="s">
        <v>12</v>
      </c>
      <c r="L3789" s="1" t="s">
        <v>248</v>
      </c>
    </row>
    <row r="3790" spans="1:12" x14ac:dyDescent="0.2">
      <c r="A3790" s="1" t="s">
        <v>234</v>
      </c>
      <c r="B3790" s="1" t="s">
        <v>13</v>
      </c>
      <c r="C3790" s="2">
        <v>43728</v>
      </c>
      <c r="D3790" s="1" t="s">
        <v>144</v>
      </c>
      <c r="E3790" s="1"/>
      <c r="F3790" s="1" t="s">
        <v>2470</v>
      </c>
      <c r="G3790" s="3">
        <v>1580</v>
      </c>
      <c r="H3790" s="3"/>
      <c r="I3790" s="1" t="s">
        <v>119</v>
      </c>
      <c r="J3790" s="1" t="s">
        <v>86</v>
      </c>
      <c r="K3790" s="1" t="s">
        <v>12</v>
      </c>
      <c r="L3790" s="1" t="s">
        <v>41</v>
      </c>
    </row>
    <row r="3791" spans="1:12" x14ac:dyDescent="0.2">
      <c r="A3791" s="1" t="s">
        <v>234</v>
      </c>
      <c r="B3791" s="1" t="s">
        <v>13</v>
      </c>
      <c r="C3791" s="2">
        <v>43728</v>
      </c>
      <c r="D3791" s="1" t="s">
        <v>144</v>
      </c>
      <c r="E3791" s="1"/>
      <c r="F3791" s="1" t="s">
        <v>2471</v>
      </c>
      <c r="G3791" s="3">
        <v>588</v>
      </c>
      <c r="H3791" s="3"/>
      <c r="I3791" s="1" t="s">
        <v>119</v>
      </c>
      <c r="J3791" s="1" t="s">
        <v>86</v>
      </c>
      <c r="K3791" s="1" t="s">
        <v>12</v>
      </c>
      <c r="L3791" s="1" t="s">
        <v>354</v>
      </c>
    </row>
    <row r="3792" spans="1:12" x14ac:dyDescent="0.2">
      <c r="A3792" s="1" t="s">
        <v>234</v>
      </c>
      <c r="B3792" s="1" t="s">
        <v>13</v>
      </c>
      <c r="C3792" s="2">
        <v>43728</v>
      </c>
      <c r="D3792" s="1" t="s">
        <v>144</v>
      </c>
      <c r="E3792" s="1"/>
      <c r="F3792" s="1" t="s">
        <v>2472</v>
      </c>
      <c r="G3792" s="3">
        <v>330</v>
      </c>
      <c r="H3792" s="3"/>
      <c r="I3792" s="1" t="s">
        <v>119</v>
      </c>
      <c r="J3792" s="1" t="s">
        <v>86</v>
      </c>
      <c r="K3792" s="1" t="s">
        <v>12</v>
      </c>
      <c r="L3792" s="1" t="s">
        <v>2473</v>
      </c>
    </row>
    <row r="3793" spans="1:12" x14ac:dyDescent="0.2">
      <c r="A3793" s="1" t="s">
        <v>234</v>
      </c>
      <c r="B3793" s="1" t="s">
        <v>13</v>
      </c>
      <c r="C3793" s="2">
        <v>43728</v>
      </c>
      <c r="D3793" s="1" t="s">
        <v>144</v>
      </c>
      <c r="E3793" s="1"/>
      <c r="F3793" s="1" t="s">
        <v>2474</v>
      </c>
      <c r="G3793" s="3">
        <v>221.47</v>
      </c>
      <c r="H3793" s="3"/>
      <c r="I3793" s="1" t="s">
        <v>185</v>
      </c>
      <c r="J3793" s="1" t="s">
        <v>126</v>
      </c>
      <c r="K3793" s="1" t="s">
        <v>12</v>
      </c>
      <c r="L3793" s="1" t="s">
        <v>1592</v>
      </c>
    </row>
    <row r="3794" spans="1:12" x14ac:dyDescent="0.2">
      <c r="A3794" s="1" t="s">
        <v>234</v>
      </c>
      <c r="B3794" s="1" t="s">
        <v>13</v>
      </c>
      <c r="C3794" s="2">
        <v>43728</v>
      </c>
      <c r="D3794" s="1" t="s">
        <v>144</v>
      </c>
      <c r="E3794" s="1"/>
      <c r="F3794" s="1" t="s">
        <v>2475</v>
      </c>
      <c r="G3794" s="3">
        <v>1066.8800000000001</v>
      </c>
      <c r="H3794" s="3"/>
      <c r="I3794" s="1" t="s">
        <v>83</v>
      </c>
      <c r="J3794" s="1" t="s">
        <v>176</v>
      </c>
      <c r="K3794" s="1" t="s">
        <v>12</v>
      </c>
      <c r="L3794" s="1" t="s">
        <v>459</v>
      </c>
    </row>
    <row r="3795" spans="1:12" x14ac:dyDescent="0.2">
      <c r="A3795" s="1" t="s">
        <v>234</v>
      </c>
      <c r="B3795" s="1" t="s">
        <v>13</v>
      </c>
      <c r="C3795" s="2">
        <v>43728</v>
      </c>
      <c r="D3795" s="1" t="s">
        <v>144</v>
      </c>
      <c r="E3795" s="1"/>
      <c r="F3795" s="1" t="s">
        <v>2476</v>
      </c>
      <c r="G3795" s="3">
        <v>250</v>
      </c>
      <c r="H3795" s="3"/>
      <c r="I3795" s="1" t="s">
        <v>83</v>
      </c>
      <c r="J3795" s="1" t="s">
        <v>175</v>
      </c>
      <c r="K3795" s="1" t="s">
        <v>84</v>
      </c>
      <c r="L3795" s="1" t="s">
        <v>300</v>
      </c>
    </row>
    <row r="3796" spans="1:12" x14ac:dyDescent="0.2">
      <c r="A3796" s="1" t="s">
        <v>234</v>
      </c>
      <c r="B3796" s="1" t="s">
        <v>13</v>
      </c>
      <c r="C3796" s="2">
        <v>43728</v>
      </c>
      <c r="D3796" s="1" t="s">
        <v>144</v>
      </c>
      <c r="E3796" s="1"/>
      <c r="F3796" s="1" t="s">
        <v>2477</v>
      </c>
      <c r="G3796" s="3">
        <v>69.23</v>
      </c>
      <c r="H3796" s="3"/>
      <c r="I3796" s="1" t="s">
        <v>177</v>
      </c>
      <c r="J3796" s="1" t="s">
        <v>178</v>
      </c>
      <c r="K3796" s="1" t="s">
        <v>84</v>
      </c>
      <c r="L3796" s="1" t="s">
        <v>111</v>
      </c>
    </row>
    <row r="3797" spans="1:12" x14ac:dyDescent="0.2">
      <c r="A3797" s="1" t="s">
        <v>234</v>
      </c>
      <c r="B3797" s="1" t="s">
        <v>13</v>
      </c>
      <c r="C3797" s="2">
        <v>43728</v>
      </c>
      <c r="D3797" s="1" t="s">
        <v>144</v>
      </c>
      <c r="E3797" s="1"/>
      <c r="F3797" s="1" t="s">
        <v>2477</v>
      </c>
      <c r="G3797" s="3">
        <v>33</v>
      </c>
      <c r="H3797" s="3"/>
      <c r="I3797" s="1" t="s">
        <v>108</v>
      </c>
      <c r="J3797" s="1" t="s">
        <v>117</v>
      </c>
      <c r="K3797" s="1" t="s">
        <v>84</v>
      </c>
      <c r="L3797" s="1" t="s">
        <v>111</v>
      </c>
    </row>
    <row r="3798" spans="1:12" x14ac:dyDescent="0.2">
      <c r="A3798" s="1" t="s">
        <v>234</v>
      </c>
      <c r="B3798" s="1" t="s">
        <v>13</v>
      </c>
      <c r="C3798" s="2">
        <v>43728</v>
      </c>
      <c r="D3798" s="1" t="s">
        <v>144</v>
      </c>
      <c r="E3798" s="1"/>
      <c r="F3798" s="1" t="s">
        <v>2478</v>
      </c>
      <c r="G3798" s="3">
        <v>136.85</v>
      </c>
      <c r="H3798" s="3"/>
      <c r="I3798" s="1" t="s">
        <v>83</v>
      </c>
      <c r="J3798" s="1" t="s">
        <v>176</v>
      </c>
      <c r="K3798" s="1" t="s">
        <v>84</v>
      </c>
      <c r="L3798" s="1" t="s">
        <v>409</v>
      </c>
    </row>
    <row r="3799" spans="1:12" x14ac:dyDescent="0.2">
      <c r="A3799" s="1" t="s">
        <v>234</v>
      </c>
      <c r="B3799" s="1" t="s">
        <v>13</v>
      </c>
      <c r="C3799" s="2">
        <v>43728</v>
      </c>
      <c r="D3799" s="1" t="s">
        <v>144</v>
      </c>
      <c r="E3799" s="1"/>
      <c r="F3799" s="1" t="s">
        <v>2479</v>
      </c>
      <c r="G3799" s="3">
        <v>295.94</v>
      </c>
      <c r="H3799" s="3"/>
      <c r="I3799" s="1" t="s">
        <v>83</v>
      </c>
      <c r="J3799" s="1" t="s">
        <v>301</v>
      </c>
      <c r="K3799" s="1" t="s">
        <v>12</v>
      </c>
      <c r="L3799" s="1" t="s">
        <v>73</v>
      </c>
    </row>
    <row r="3800" spans="1:12" x14ac:dyDescent="0.2">
      <c r="A3800" s="1" t="s">
        <v>234</v>
      </c>
      <c r="B3800" s="1" t="s">
        <v>13</v>
      </c>
      <c r="C3800" s="2">
        <v>43728</v>
      </c>
      <c r="D3800" s="1" t="s">
        <v>144</v>
      </c>
      <c r="E3800" s="1"/>
      <c r="F3800" s="1" t="s">
        <v>2480</v>
      </c>
      <c r="G3800" s="3">
        <v>176.08</v>
      </c>
      <c r="H3800" s="3"/>
      <c r="I3800" s="1" t="s">
        <v>106</v>
      </c>
      <c r="J3800" s="1" t="s">
        <v>121</v>
      </c>
      <c r="K3800" s="1" t="s">
        <v>12</v>
      </c>
      <c r="L3800" s="1" t="s">
        <v>1047</v>
      </c>
    </row>
    <row r="3801" spans="1:12" x14ac:dyDescent="0.2">
      <c r="A3801" s="1" t="s">
        <v>234</v>
      </c>
      <c r="B3801" s="1" t="s">
        <v>13</v>
      </c>
      <c r="C3801" s="2">
        <v>43728</v>
      </c>
      <c r="D3801" s="1" t="s">
        <v>144</v>
      </c>
      <c r="E3801" s="1"/>
      <c r="F3801" s="1" t="s">
        <v>2481</v>
      </c>
      <c r="G3801" s="3">
        <v>408.65</v>
      </c>
      <c r="H3801" s="3"/>
      <c r="I3801" s="1" t="s">
        <v>83</v>
      </c>
      <c r="J3801" s="1" t="s">
        <v>176</v>
      </c>
      <c r="K3801" s="1" t="s">
        <v>84</v>
      </c>
      <c r="L3801" s="1" t="s">
        <v>104</v>
      </c>
    </row>
    <row r="3802" spans="1:12" x14ac:dyDescent="0.2">
      <c r="A3802" s="1" t="s">
        <v>234</v>
      </c>
      <c r="B3802" s="1" t="s">
        <v>13</v>
      </c>
      <c r="C3802" s="2">
        <v>43728</v>
      </c>
      <c r="D3802" s="1" t="s">
        <v>144</v>
      </c>
      <c r="E3802" s="1"/>
      <c r="F3802" s="1" t="s">
        <v>2482</v>
      </c>
      <c r="G3802" s="3">
        <v>2184.13</v>
      </c>
      <c r="H3802" s="3"/>
      <c r="I3802" s="1" t="s">
        <v>83</v>
      </c>
      <c r="J3802" s="1" t="s">
        <v>176</v>
      </c>
      <c r="K3802" s="1" t="s">
        <v>12</v>
      </c>
      <c r="L3802" s="1" t="s">
        <v>47</v>
      </c>
    </row>
    <row r="3803" spans="1:12" x14ac:dyDescent="0.2">
      <c r="A3803" s="1" t="s">
        <v>234</v>
      </c>
      <c r="B3803" s="1" t="s">
        <v>13</v>
      </c>
      <c r="C3803" s="2">
        <v>43728</v>
      </c>
      <c r="D3803" s="1" t="s">
        <v>144</v>
      </c>
      <c r="E3803" s="1"/>
      <c r="F3803" s="1" t="s">
        <v>2483</v>
      </c>
      <c r="G3803" s="3">
        <v>198.49</v>
      </c>
      <c r="H3803" s="3"/>
      <c r="I3803" s="1" t="s">
        <v>83</v>
      </c>
      <c r="J3803" s="1" t="s">
        <v>676</v>
      </c>
      <c r="K3803" s="1" t="s">
        <v>12</v>
      </c>
      <c r="L3803" s="1" t="s">
        <v>14</v>
      </c>
    </row>
    <row r="3804" spans="1:12" x14ac:dyDescent="0.2">
      <c r="A3804" s="1" t="s">
        <v>234</v>
      </c>
      <c r="B3804" s="1" t="s">
        <v>13</v>
      </c>
      <c r="C3804" s="2">
        <v>43728</v>
      </c>
      <c r="D3804" s="1" t="s">
        <v>144</v>
      </c>
      <c r="E3804" s="1"/>
      <c r="F3804" s="1" t="s">
        <v>2484</v>
      </c>
      <c r="G3804" s="3">
        <v>846.15</v>
      </c>
      <c r="H3804" s="3"/>
      <c r="I3804" s="1" t="s">
        <v>119</v>
      </c>
      <c r="J3804" s="1" t="s">
        <v>86</v>
      </c>
      <c r="K3804" s="1" t="s">
        <v>84</v>
      </c>
      <c r="L3804" s="1" t="s">
        <v>2028</v>
      </c>
    </row>
    <row r="3805" spans="1:12" x14ac:dyDescent="0.2">
      <c r="A3805" s="1" t="s">
        <v>234</v>
      </c>
      <c r="B3805" s="1" t="s">
        <v>13</v>
      </c>
      <c r="C3805" s="2">
        <v>43728</v>
      </c>
      <c r="D3805" s="1" t="s">
        <v>144</v>
      </c>
      <c r="E3805" s="1"/>
      <c r="F3805" s="1" t="s">
        <v>2485</v>
      </c>
      <c r="G3805" s="3">
        <v>1211.25</v>
      </c>
      <c r="H3805" s="3"/>
      <c r="I3805" s="1" t="s">
        <v>119</v>
      </c>
      <c r="J3805" s="1" t="s">
        <v>86</v>
      </c>
      <c r="K3805" s="1" t="s">
        <v>12</v>
      </c>
      <c r="L3805" s="1" t="s">
        <v>103</v>
      </c>
    </row>
    <row r="3806" spans="1:12" x14ac:dyDescent="0.2">
      <c r="A3806" s="1" t="s">
        <v>234</v>
      </c>
      <c r="B3806" s="1" t="s">
        <v>13</v>
      </c>
      <c r="C3806" s="2">
        <v>43728</v>
      </c>
      <c r="D3806" s="1" t="s">
        <v>144</v>
      </c>
      <c r="E3806" s="1"/>
      <c r="F3806" s="1" t="s">
        <v>2486</v>
      </c>
      <c r="G3806" s="3">
        <v>840</v>
      </c>
      <c r="H3806" s="3"/>
      <c r="I3806" s="1" t="s">
        <v>119</v>
      </c>
      <c r="J3806" s="1" t="s">
        <v>86</v>
      </c>
      <c r="K3806" s="1" t="s">
        <v>12</v>
      </c>
      <c r="L3806" s="1" t="s">
        <v>449</v>
      </c>
    </row>
    <row r="3807" spans="1:12" x14ac:dyDescent="0.2">
      <c r="A3807" s="1" t="s">
        <v>234</v>
      </c>
      <c r="B3807" s="1" t="s">
        <v>13</v>
      </c>
      <c r="C3807" s="2">
        <v>43728</v>
      </c>
      <c r="D3807" s="1" t="s">
        <v>144</v>
      </c>
      <c r="E3807" s="1"/>
      <c r="F3807" s="1" t="s">
        <v>2487</v>
      </c>
      <c r="G3807" s="3">
        <v>1463</v>
      </c>
      <c r="H3807" s="3"/>
      <c r="I3807" s="1" t="s">
        <v>119</v>
      </c>
      <c r="J3807" s="1" t="s">
        <v>86</v>
      </c>
      <c r="K3807" s="1" t="s">
        <v>12</v>
      </c>
      <c r="L3807" s="1" t="s">
        <v>31</v>
      </c>
    </row>
    <row r="3808" spans="1:12" x14ac:dyDescent="0.2">
      <c r="A3808" s="1" t="s">
        <v>234</v>
      </c>
      <c r="B3808" s="1" t="s">
        <v>13</v>
      </c>
      <c r="C3808" s="2">
        <v>43728</v>
      </c>
      <c r="D3808" s="1" t="s">
        <v>144</v>
      </c>
      <c r="E3808" s="1"/>
      <c r="F3808" s="1" t="s">
        <v>2488</v>
      </c>
      <c r="G3808" s="3">
        <v>931</v>
      </c>
      <c r="H3808" s="3"/>
      <c r="I3808" s="1" t="s">
        <v>119</v>
      </c>
      <c r="J3808" s="1" t="s">
        <v>86</v>
      </c>
      <c r="K3808" s="1" t="s">
        <v>12</v>
      </c>
      <c r="L3808" s="1" t="s">
        <v>2489</v>
      </c>
    </row>
    <row r="3809" spans="1:12" x14ac:dyDescent="0.2">
      <c r="A3809" s="1" t="s">
        <v>234</v>
      </c>
      <c r="B3809" s="1" t="s">
        <v>13</v>
      </c>
      <c r="C3809" s="2">
        <v>43728</v>
      </c>
      <c r="D3809" s="1" t="s">
        <v>144</v>
      </c>
      <c r="E3809" s="1"/>
      <c r="F3809" s="1" t="s">
        <v>2481</v>
      </c>
      <c r="G3809" s="3">
        <v>804.16</v>
      </c>
      <c r="H3809" s="3"/>
      <c r="I3809" s="1" t="s">
        <v>83</v>
      </c>
      <c r="J3809" s="1" t="s">
        <v>175</v>
      </c>
      <c r="K3809" s="1" t="s">
        <v>84</v>
      </c>
      <c r="L3809" s="1" t="s">
        <v>104</v>
      </c>
    </row>
    <row r="3810" spans="1:12" x14ac:dyDescent="0.2">
      <c r="A3810" s="1" t="s">
        <v>234</v>
      </c>
      <c r="B3810" s="1" t="s">
        <v>13</v>
      </c>
      <c r="C3810" s="2">
        <v>43728</v>
      </c>
      <c r="D3810" s="1" t="s">
        <v>144</v>
      </c>
      <c r="E3810" s="1"/>
      <c r="F3810" s="1" t="s">
        <v>2490</v>
      </c>
      <c r="G3810" s="3">
        <v>1575</v>
      </c>
      <c r="H3810" s="3"/>
      <c r="I3810" s="1" t="s">
        <v>177</v>
      </c>
      <c r="J3810" s="1" t="s">
        <v>178</v>
      </c>
      <c r="K3810" s="1" t="s">
        <v>12</v>
      </c>
      <c r="L3810" s="1" t="s">
        <v>75</v>
      </c>
    </row>
    <row r="3811" spans="1:12" x14ac:dyDescent="0.2">
      <c r="A3811" s="1" t="s">
        <v>234</v>
      </c>
      <c r="B3811" s="1" t="s">
        <v>13</v>
      </c>
      <c r="C3811" s="2">
        <v>43728</v>
      </c>
      <c r="D3811" s="1" t="s">
        <v>144</v>
      </c>
      <c r="E3811" s="1"/>
      <c r="F3811" s="1" t="s">
        <v>2491</v>
      </c>
      <c r="G3811" s="3">
        <v>370.59</v>
      </c>
      <c r="H3811" s="3"/>
      <c r="I3811" s="1" t="s">
        <v>123</v>
      </c>
      <c r="J3811" s="1" t="s">
        <v>124</v>
      </c>
      <c r="K3811" s="1" t="s">
        <v>12</v>
      </c>
      <c r="L3811" s="1" t="s">
        <v>1650</v>
      </c>
    </row>
    <row r="3812" spans="1:12" x14ac:dyDescent="0.2">
      <c r="A3812" s="1" t="s">
        <v>234</v>
      </c>
      <c r="B3812" s="1" t="s">
        <v>13</v>
      </c>
      <c r="C3812" s="2">
        <v>43728</v>
      </c>
      <c r="D3812" s="1" t="s">
        <v>144</v>
      </c>
      <c r="E3812" s="1"/>
      <c r="F3812" s="1" t="s">
        <v>2492</v>
      </c>
      <c r="G3812" s="3">
        <v>176.75</v>
      </c>
      <c r="H3812" s="3"/>
      <c r="I3812" s="1" t="s">
        <v>185</v>
      </c>
      <c r="J3812" s="1" t="s">
        <v>126</v>
      </c>
      <c r="K3812" s="1" t="s">
        <v>12</v>
      </c>
      <c r="L3812" s="1" t="s">
        <v>304</v>
      </c>
    </row>
    <row r="3813" spans="1:12" x14ac:dyDescent="0.2">
      <c r="A3813" s="1" t="s">
        <v>234</v>
      </c>
      <c r="B3813" s="1" t="s">
        <v>13</v>
      </c>
      <c r="C3813" s="2">
        <v>43728</v>
      </c>
      <c r="D3813" s="1" t="s">
        <v>144</v>
      </c>
      <c r="E3813" s="1"/>
      <c r="F3813" s="1" t="s">
        <v>2493</v>
      </c>
      <c r="G3813" s="3">
        <v>997.5</v>
      </c>
      <c r="H3813" s="3"/>
      <c r="I3813" s="1" t="s">
        <v>120</v>
      </c>
      <c r="J3813" s="1" t="s">
        <v>171</v>
      </c>
      <c r="K3813" s="1" t="s">
        <v>12</v>
      </c>
      <c r="L3813" s="1" t="s">
        <v>418</v>
      </c>
    </row>
    <row r="3814" spans="1:12" x14ac:dyDescent="0.2">
      <c r="A3814" s="1" t="s">
        <v>234</v>
      </c>
      <c r="B3814" s="1" t="s">
        <v>13</v>
      </c>
      <c r="C3814" s="2">
        <v>43728</v>
      </c>
      <c r="D3814" s="1" t="s">
        <v>144</v>
      </c>
      <c r="E3814" s="1"/>
      <c r="F3814" s="1" t="s">
        <v>2494</v>
      </c>
      <c r="G3814" s="3">
        <v>1330.57</v>
      </c>
      <c r="H3814" s="3"/>
      <c r="I3814" s="1" t="s">
        <v>120</v>
      </c>
      <c r="J3814" s="1" t="s">
        <v>171</v>
      </c>
      <c r="K3814" s="1" t="s">
        <v>12</v>
      </c>
      <c r="L3814" s="1" t="s">
        <v>19</v>
      </c>
    </row>
    <row r="3815" spans="1:12" x14ac:dyDescent="0.2">
      <c r="A3815" s="1" t="s">
        <v>234</v>
      </c>
      <c r="B3815" s="1" t="s">
        <v>13</v>
      </c>
      <c r="C3815" s="2">
        <v>43728</v>
      </c>
      <c r="D3815" s="1" t="s">
        <v>144</v>
      </c>
      <c r="E3815" s="1"/>
      <c r="F3815" s="1" t="s">
        <v>2495</v>
      </c>
      <c r="G3815" s="3">
        <v>1511.82</v>
      </c>
      <c r="H3815" s="3"/>
      <c r="I3815" s="1" t="s">
        <v>106</v>
      </c>
      <c r="J3815" s="1" t="s">
        <v>122</v>
      </c>
      <c r="K3815" s="1" t="s">
        <v>12</v>
      </c>
      <c r="L3815" s="1" t="s">
        <v>16</v>
      </c>
    </row>
    <row r="3816" spans="1:12" x14ac:dyDescent="0.2">
      <c r="A3816" s="1" t="s">
        <v>234</v>
      </c>
      <c r="B3816" s="1" t="s">
        <v>13</v>
      </c>
      <c r="C3816" s="2">
        <v>43728</v>
      </c>
      <c r="D3816" s="1" t="s">
        <v>144</v>
      </c>
      <c r="E3816" s="1"/>
      <c r="F3816" s="1" t="s">
        <v>2496</v>
      </c>
      <c r="G3816" s="3">
        <v>1552.39</v>
      </c>
      <c r="H3816" s="3"/>
      <c r="I3816" s="1" t="s">
        <v>83</v>
      </c>
      <c r="J3816" s="1" t="s">
        <v>188</v>
      </c>
      <c r="K3816" s="1" t="s">
        <v>12</v>
      </c>
      <c r="L3816" s="1" t="s">
        <v>22</v>
      </c>
    </row>
    <row r="3817" spans="1:12" x14ac:dyDescent="0.2">
      <c r="A3817" s="1" t="s">
        <v>234</v>
      </c>
      <c r="B3817" s="1" t="s">
        <v>13</v>
      </c>
      <c r="C3817" s="2">
        <v>43728</v>
      </c>
      <c r="D3817" s="1" t="s">
        <v>144</v>
      </c>
      <c r="E3817" s="1"/>
      <c r="F3817" s="1" t="s">
        <v>2497</v>
      </c>
      <c r="G3817" s="3">
        <v>762</v>
      </c>
      <c r="H3817" s="3"/>
      <c r="I3817" s="1" t="s">
        <v>119</v>
      </c>
      <c r="J3817" s="1" t="s">
        <v>86</v>
      </c>
      <c r="K3817" s="1" t="s">
        <v>12</v>
      </c>
      <c r="L3817" s="1" t="s">
        <v>35</v>
      </c>
    </row>
    <row r="3818" spans="1:12" x14ac:dyDescent="0.2">
      <c r="A3818" s="1" t="s">
        <v>234</v>
      </c>
      <c r="B3818" s="1" t="s">
        <v>13</v>
      </c>
      <c r="C3818" s="2">
        <v>43728</v>
      </c>
      <c r="D3818" s="1" t="s">
        <v>144</v>
      </c>
      <c r="E3818" s="1"/>
      <c r="F3818" s="1" t="s">
        <v>2498</v>
      </c>
      <c r="G3818" s="3">
        <v>759</v>
      </c>
      <c r="H3818" s="3"/>
      <c r="I3818" s="1" t="s">
        <v>119</v>
      </c>
      <c r="J3818" s="1" t="s">
        <v>86</v>
      </c>
      <c r="K3818" s="1" t="s">
        <v>12</v>
      </c>
      <c r="L3818" s="1" t="s">
        <v>356</v>
      </c>
    </row>
    <row r="3819" spans="1:12" x14ac:dyDescent="0.2">
      <c r="A3819" s="1" t="s">
        <v>234</v>
      </c>
      <c r="B3819" s="1" t="s">
        <v>13</v>
      </c>
      <c r="C3819" s="2">
        <v>43728</v>
      </c>
      <c r="D3819" s="1" t="s">
        <v>144</v>
      </c>
      <c r="E3819" s="1"/>
      <c r="F3819" s="1" t="s">
        <v>2499</v>
      </c>
      <c r="G3819" s="3">
        <v>1239.75</v>
      </c>
      <c r="H3819" s="3"/>
      <c r="I3819" s="1" t="s">
        <v>119</v>
      </c>
      <c r="J3819" s="1" t="s">
        <v>86</v>
      </c>
      <c r="K3819" s="1" t="s">
        <v>12</v>
      </c>
      <c r="L3819" s="1" t="s">
        <v>70</v>
      </c>
    </row>
    <row r="3820" spans="1:12" x14ac:dyDescent="0.2">
      <c r="A3820" s="1" t="s">
        <v>234</v>
      </c>
      <c r="B3820" s="1" t="s">
        <v>13</v>
      </c>
      <c r="C3820" s="2">
        <v>43728</v>
      </c>
      <c r="D3820" s="1" t="s">
        <v>144</v>
      </c>
      <c r="E3820" s="1"/>
      <c r="F3820" s="1" t="s">
        <v>2500</v>
      </c>
      <c r="G3820" s="3">
        <v>1062.81</v>
      </c>
      <c r="H3820" s="3"/>
      <c r="I3820" s="1" t="s">
        <v>83</v>
      </c>
      <c r="J3820" s="1" t="s">
        <v>176</v>
      </c>
      <c r="K3820" s="1" t="s">
        <v>12</v>
      </c>
      <c r="L3820" s="1" t="s">
        <v>345</v>
      </c>
    </row>
    <row r="3821" spans="1:12" x14ac:dyDescent="0.2">
      <c r="A3821" s="1" t="s">
        <v>234</v>
      </c>
      <c r="B3821" s="1" t="s">
        <v>13</v>
      </c>
      <c r="C3821" s="2">
        <v>43728</v>
      </c>
      <c r="D3821" s="1" t="s">
        <v>144</v>
      </c>
      <c r="E3821" s="1"/>
      <c r="F3821" s="1" t="s">
        <v>2501</v>
      </c>
      <c r="G3821" s="3">
        <v>1120.03</v>
      </c>
      <c r="H3821" s="3"/>
      <c r="I3821" s="1" t="s">
        <v>119</v>
      </c>
      <c r="J3821" s="1" t="s">
        <v>86</v>
      </c>
      <c r="K3821" s="1" t="s">
        <v>12</v>
      </c>
      <c r="L3821" s="1" t="s">
        <v>328</v>
      </c>
    </row>
    <row r="3822" spans="1:12" x14ac:dyDescent="0.2">
      <c r="A3822" s="1" t="s">
        <v>234</v>
      </c>
      <c r="B3822" s="1" t="s">
        <v>13</v>
      </c>
      <c r="C3822" s="2">
        <v>43728</v>
      </c>
      <c r="D3822" s="1" t="s">
        <v>144</v>
      </c>
      <c r="E3822" s="1"/>
      <c r="F3822" s="1" t="s">
        <v>2502</v>
      </c>
      <c r="G3822" s="3">
        <v>250</v>
      </c>
      <c r="H3822" s="3"/>
      <c r="I3822" s="1" t="s">
        <v>83</v>
      </c>
      <c r="J3822" s="1" t="s">
        <v>175</v>
      </c>
      <c r="K3822" s="1" t="s">
        <v>84</v>
      </c>
      <c r="L3822" s="1" t="s">
        <v>29</v>
      </c>
    </row>
    <row r="3823" spans="1:12" x14ac:dyDescent="0.2">
      <c r="A3823" s="1" t="s">
        <v>234</v>
      </c>
      <c r="B3823" s="1" t="s">
        <v>13</v>
      </c>
      <c r="C3823" s="2">
        <v>43728</v>
      </c>
      <c r="D3823" s="1" t="s">
        <v>144</v>
      </c>
      <c r="E3823" s="1"/>
      <c r="F3823" s="1" t="s">
        <v>2503</v>
      </c>
      <c r="G3823" s="3">
        <v>1209.98</v>
      </c>
      <c r="H3823" s="3"/>
      <c r="I3823" s="1" t="s">
        <v>119</v>
      </c>
      <c r="J3823" s="1" t="s">
        <v>86</v>
      </c>
      <c r="K3823" s="1" t="s">
        <v>12</v>
      </c>
      <c r="L3823" s="1" t="s">
        <v>382</v>
      </c>
    </row>
    <row r="3824" spans="1:12" x14ac:dyDescent="0.2">
      <c r="A3824" s="1" t="s">
        <v>234</v>
      </c>
      <c r="B3824" s="1" t="s">
        <v>13</v>
      </c>
      <c r="C3824" s="2">
        <v>43728</v>
      </c>
      <c r="D3824" s="1" t="s">
        <v>144</v>
      </c>
      <c r="E3824" s="1"/>
      <c r="F3824" s="1" t="s">
        <v>2478</v>
      </c>
      <c r="G3824" s="3">
        <v>74.650000000000006</v>
      </c>
      <c r="H3824" s="3"/>
      <c r="I3824" s="1" t="s">
        <v>85</v>
      </c>
      <c r="J3824" s="1" t="s">
        <v>125</v>
      </c>
      <c r="K3824" s="1" t="s">
        <v>84</v>
      </c>
      <c r="L3824" s="1" t="s">
        <v>409</v>
      </c>
    </row>
    <row r="3825" spans="1:12" x14ac:dyDescent="0.2">
      <c r="A3825" s="1" t="s">
        <v>234</v>
      </c>
      <c r="B3825" s="1" t="s">
        <v>13</v>
      </c>
      <c r="C3825" s="2">
        <v>43728</v>
      </c>
      <c r="D3825" s="1" t="s">
        <v>144</v>
      </c>
      <c r="E3825" s="1"/>
      <c r="F3825" s="1" t="s">
        <v>2484</v>
      </c>
      <c r="G3825" s="3">
        <v>74.040000000000006</v>
      </c>
      <c r="H3825" s="3"/>
      <c r="I3825" s="1" t="s">
        <v>123</v>
      </c>
      <c r="J3825" s="1" t="s">
        <v>124</v>
      </c>
      <c r="K3825" s="1" t="s">
        <v>84</v>
      </c>
      <c r="L3825" s="1" t="s">
        <v>2028</v>
      </c>
    </row>
    <row r="3826" spans="1:12" x14ac:dyDescent="0.2">
      <c r="A3826" s="1" t="s">
        <v>234</v>
      </c>
      <c r="B3826" s="1" t="s">
        <v>13</v>
      </c>
      <c r="C3826" s="2">
        <v>43728</v>
      </c>
      <c r="D3826" s="1" t="s">
        <v>144</v>
      </c>
      <c r="E3826" s="1"/>
      <c r="F3826" s="1" t="s">
        <v>2481</v>
      </c>
      <c r="G3826" s="3">
        <v>2326.92</v>
      </c>
      <c r="H3826" s="3"/>
      <c r="I3826" s="1" t="s">
        <v>119</v>
      </c>
      <c r="J3826" s="1" t="s">
        <v>86</v>
      </c>
      <c r="K3826" s="1" t="s">
        <v>84</v>
      </c>
      <c r="L3826" s="1" t="s">
        <v>104</v>
      </c>
    </row>
    <row r="3827" spans="1:12" x14ac:dyDescent="0.2">
      <c r="A3827" s="1" t="s">
        <v>234</v>
      </c>
      <c r="B3827" s="1" t="s">
        <v>13</v>
      </c>
      <c r="C3827" s="2">
        <v>43728</v>
      </c>
      <c r="D3827" s="1" t="s">
        <v>144</v>
      </c>
      <c r="E3827" s="1"/>
      <c r="F3827" s="1" t="s">
        <v>2504</v>
      </c>
      <c r="G3827" s="3">
        <v>420</v>
      </c>
      <c r="H3827" s="3"/>
      <c r="I3827" s="1" t="s">
        <v>119</v>
      </c>
      <c r="J3827" s="1" t="s">
        <v>86</v>
      </c>
      <c r="K3827" s="1" t="s">
        <v>12</v>
      </c>
      <c r="L3827" s="1" t="s">
        <v>50</v>
      </c>
    </row>
    <row r="3828" spans="1:12" x14ac:dyDescent="0.2">
      <c r="A3828" s="1" t="s">
        <v>234</v>
      </c>
      <c r="B3828" s="1" t="s">
        <v>13</v>
      </c>
      <c r="C3828" s="2">
        <v>43728</v>
      </c>
      <c r="D3828" s="1" t="s">
        <v>144</v>
      </c>
      <c r="E3828" s="1"/>
      <c r="F3828" s="1" t="s">
        <v>2505</v>
      </c>
      <c r="G3828" s="3">
        <v>2499.6999999999998</v>
      </c>
      <c r="H3828" s="3"/>
      <c r="I3828" s="1" t="s">
        <v>119</v>
      </c>
      <c r="J3828" s="1" t="s">
        <v>86</v>
      </c>
      <c r="K3828" s="1" t="s">
        <v>12</v>
      </c>
      <c r="L3828" s="1" t="s">
        <v>24</v>
      </c>
    </row>
    <row r="3829" spans="1:12" x14ac:dyDescent="0.2">
      <c r="A3829" s="1" t="s">
        <v>234</v>
      </c>
      <c r="B3829" s="1" t="s">
        <v>13</v>
      </c>
      <c r="C3829" s="2">
        <v>43728</v>
      </c>
      <c r="D3829" s="1" t="s">
        <v>144</v>
      </c>
      <c r="E3829" s="1"/>
      <c r="F3829" s="1" t="s">
        <v>2506</v>
      </c>
      <c r="G3829" s="3">
        <v>98.54</v>
      </c>
      <c r="H3829" s="3"/>
      <c r="I3829" s="1" t="s">
        <v>106</v>
      </c>
      <c r="J3829" s="1" t="s">
        <v>107</v>
      </c>
      <c r="K3829" s="1" t="s">
        <v>12</v>
      </c>
      <c r="L3829" s="1" t="s">
        <v>313</v>
      </c>
    </row>
    <row r="3830" spans="1:12" x14ac:dyDescent="0.2">
      <c r="A3830" s="1" t="s">
        <v>234</v>
      </c>
      <c r="B3830" s="1" t="s">
        <v>13</v>
      </c>
      <c r="C3830" s="2">
        <v>43728</v>
      </c>
      <c r="D3830" s="1" t="s">
        <v>144</v>
      </c>
      <c r="E3830" s="1"/>
      <c r="F3830" s="1" t="s">
        <v>2484</v>
      </c>
      <c r="G3830" s="3">
        <v>96.04</v>
      </c>
      <c r="H3830" s="3"/>
      <c r="I3830" s="1" t="s">
        <v>87</v>
      </c>
      <c r="J3830" s="1" t="s">
        <v>253</v>
      </c>
      <c r="K3830" s="1" t="s">
        <v>84</v>
      </c>
      <c r="L3830" s="1" t="s">
        <v>2028</v>
      </c>
    </row>
    <row r="3831" spans="1:12" x14ac:dyDescent="0.2">
      <c r="A3831" s="1" t="s">
        <v>234</v>
      </c>
      <c r="B3831" s="1" t="s">
        <v>13</v>
      </c>
      <c r="C3831" s="2">
        <v>43728</v>
      </c>
      <c r="D3831" s="1" t="s">
        <v>144</v>
      </c>
      <c r="E3831" s="1"/>
      <c r="F3831" s="1" t="s">
        <v>2507</v>
      </c>
      <c r="G3831" s="3">
        <v>627.12</v>
      </c>
      <c r="H3831" s="3"/>
      <c r="I3831" s="1" t="s">
        <v>120</v>
      </c>
      <c r="J3831" s="1" t="s">
        <v>171</v>
      </c>
      <c r="K3831" s="1" t="s">
        <v>12</v>
      </c>
      <c r="L3831" s="1" t="s">
        <v>33</v>
      </c>
    </row>
    <row r="3832" spans="1:12" x14ac:dyDescent="0.2">
      <c r="A3832" s="1" t="s">
        <v>234</v>
      </c>
      <c r="B3832" s="1" t="s">
        <v>13</v>
      </c>
      <c r="C3832" s="2">
        <v>43728</v>
      </c>
      <c r="D3832" s="1" t="s">
        <v>144</v>
      </c>
      <c r="E3832" s="1"/>
      <c r="F3832" s="1" t="s">
        <v>2508</v>
      </c>
      <c r="G3832" s="3">
        <v>1053.8900000000001</v>
      </c>
      <c r="H3832" s="3"/>
      <c r="I3832" s="1" t="s">
        <v>119</v>
      </c>
      <c r="J3832" s="1" t="s">
        <v>86</v>
      </c>
      <c r="K3832" s="1" t="s">
        <v>84</v>
      </c>
      <c r="L3832" s="1" t="s">
        <v>114</v>
      </c>
    </row>
    <row r="3833" spans="1:12" x14ac:dyDescent="0.2">
      <c r="A3833" s="1" t="s">
        <v>234</v>
      </c>
      <c r="B3833" s="1" t="s">
        <v>13</v>
      </c>
      <c r="C3833" s="2">
        <v>43728</v>
      </c>
      <c r="D3833" s="1" t="s">
        <v>144</v>
      </c>
      <c r="E3833" s="1"/>
      <c r="F3833" s="1" t="s">
        <v>2509</v>
      </c>
      <c r="G3833" s="3">
        <v>756.45</v>
      </c>
      <c r="H3833" s="3"/>
      <c r="I3833" s="1" t="s">
        <v>119</v>
      </c>
      <c r="J3833" s="1" t="s">
        <v>86</v>
      </c>
      <c r="K3833" s="1" t="s">
        <v>12</v>
      </c>
      <c r="L3833" s="1" t="s">
        <v>469</v>
      </c>
    </row>
    <row r="3834" spans="1:12" x14ac:dyDescent="0.2">
      <c r="A3834" s="1" t="s">
        <v>234</v>
      </c>
      <c r="B3834" s="1" t="s">
        <v>13</v>
      </c>
      <c r="C3834" s="2">
        <v>43728</v>
      </c>
      <c r="D3834" s="1" t="s">
        <v>144</v>
      </c>
      <c r="E3834" s="1"/>
      <c r="F3834" s="1" t="s">
        <v>2510</v>
      </c>
      <c r="G3834" s="3">
        <v>2512.27</v>
      </c>
      <c r="H3834" s="3"/>
      <c r="I3834" s="1" t="s">
        <v>119</v>
      </c>
      <c r="J3834" s="1" t="s">
        <v>86</v>
      </c>
      <c r="K3834" s="1" t="s">
        <v>12</v>
      </c>
      <c r="L3834" s="1" t="s">
        <v>2511</v>
      </c>
    </row>
    <row r="3835" spans="1:12" x14ac:dyDescent="0.2">
      <c r="A3835" s="1" t="s">
        <v>234</v>
      </c>
      <c r="B3835" s="1" t="s">
        <v>13</v>
      </c>
      <c r="C3835" s="2">
        <v>43728</v>
      </c>
      <c r="D3835" s="1" t="s">
        <v>2512</v>
      </c>
      <c r="E3835" s="1"/>
      <c r="F3835" s="1" t="s">
        <v>2513</v>
      </c>
      <c r="G3835" s="3"/>
      <c r="H3835" s="3">
        <v>299.35000000000002</v>
      </c>
      <c r="I3835" s="1" t="s">
        <v>83</v>
      </c>
      <c r="J3835" s="1" t="s">
        <v>175</v>
      </c>
      <c r="K3835" s="1" t="s">
        <v>84</v>
      </c>
      <c r="L3835" s="1" t="s">
        <v>104</v>
      </c>
    </row>
    <row r="3836" spans="1:12" x14ac:dyDescent="0.2">
      <c r="A3836" s="1" t="s">
        <v>234</v>
      </c>
      <c r="B3836" s="1" t="s">
        <v>13</v>
      </c>
      <c r="C3836" s="2">
        <v>43728</v>
      </c>
      <c r="D3836" s="1" t="s">
        <v>144</v>
      </c>
      <c r="E3836" s="1"/>
      <c r="F3836" s="1" t="s">
        <v>2514</v>
      </c>
      <c r="G3836" s="3">
        <v>648</v>
      </c>
      <c r="H3836" s="3"/>
      <c r="I3836" s="1" t="s">
        <v>85</v>
      </c>
      <c r="J3836" s="1" t="s">
        <v>125</v>
      </c>
      <c r="K3836" s="1" t="s">
        <v>12</v>
      </c>
      <c r="L3836" s="1" t="s">
        <v>296</v>
      </c>
    </row>
    <row r="3837" spans="1:12" x14ac:dyDescent="0.2">
      <c r="A3837" s="1" t="s">
        <v>234</v>
      </c>
      <c r="B3837" s="1" t="s">
        <v>13</v>
      </c>
      <c r="C3837" s="2">
        <v>43728</v>
      </c>
      <c r="D3837" s="1" t="s">
        <v>144</v>
      </c>
      <c r="E3837" s="1"/>
      <c r="F3837" s="1" t="s">
        <v>2515</v>
      </c>
      <c r="G3837" s="3">
        <v>356.21</v>
      </c>
      <c r="H3837" s="3"/>
      <c r="I3837" s="1" t="s">
        <v>123</v>
      </c>
      <c r="J3837" s="1" t="s">
        <v>124</v>
      </c>
      <c r="K3837" s="1" t="s">
        <v>12</v>
      </c>
      <c r="L3837" s="1" t="s">
        <v>311</v>
      </c>
    </row>
    <row r="3838" spans="1:12" x14ac:dyDescent="0.2">
      <c r="A3838" s="1" t="s">
        <v>234</v>
      </c>
      <c r="B3838" s="1" t="s">
        <v>13</v>
      </c>
      <c r="C3838" s="2">
        <v>43728</v>
      </c>
      <c r="D3838" s="1" t="s">
        <v>144</v>
      </c>
      <c r="E3838" s="1"/>
      <c r="F3838" s="1" t="s">
        <v>2516</v>
      </c>
      <c r="G3838" s="3">
        <v>588</v>
      </c>
      <c r="H3838" s="3"/>
      <c r="I3838" s="1" t="s">
        <v>119</v>
      </c>
      <c r="J3838" s="1" t="s">
        <v>86</v>
      </c>
      <c r="K3838" s="1" t="s">
        <v>12</v>
      </c>
      <c r="L3838" s="1" t="s">
        <v>239</v>
      </c>
    </row>
    <row r="3839" spans="1:12" x14ac:dyDescent="0.2">
      <c r="A3839" s="1" t="s">
        <v>234</v>
      </c>
      <c r="B3839" s="1" t="s">
        <v>13</v>
      </c>
      <c r="C3839" s="2">
        <v>43728</v>
      </c>
      <c r="D3839" s="1" t="s">
        <v>144</v>
      </c>
      <c r="E3839" s="1"/>
      <c r="F3839" s="1" t="s">
        <v>2517</v>
      </c>
      <c r="G3839" s="3">
        <v>588</v>
      </c>
      <c r="H3839" s="3"/>
      <c r="I3839" s="1" t="s">
        <v>119</v>
      </c>
      <c r="J3839" s="1" t="s">
        <v>86</v>
      </c>
      <c r="K3839" s="1" t="s">
        <v>12</v>
      </c>
      <c r="L3839" s="1" t="s">
        <v>471</v>
      </c>
    </row>
    <row r="3840" spans="1:12" x14ac:dyDescent="0.2">
      <c r="A3840" s="1" t="s">
        <v>234</v>
      </c>
      <c r="B3840" s="1" t="s">
        <v>13</v>
      </c>
      <c r="C3840" s="2">
        <v>43728</v>
      </c>
      <c r="D3840" s="1" t="s">
        <v>144</v>
      </c>
      <c r="E3840" s="1"/>
      <c r="F3840" s="1" t="s">
        <v>2518</v>
      </c>
      <c r="G3840" s="3">
        <v>931</v>
      </c>
      <c r="H3840" s="3"/>
      <c r="I3840" s="1" t="s">
        <v>119</v>
      </c>
      <c r="J3840" s="1" t="s">
        <v>86</v>
      </c>
      <c r="K3840" s="1" t="s">
        <v>12</v>
      </c>
      <c r="L3840" s="1" t="s">
        <v>2519</v>
      </c>
    </row>
    <row r="3841" spans="1:12" x14ac:dyDescent="0.2">
      <c r="A3841" s="1" t="s">
        <v>234</v>
      </c>
      <c r="B3841" s="1" t="s">
        <v>13</v>
      </c>
      <c r="C3841" s="2">
        <v>43728</v>
      </c>
      <c r="D3841" s="1" t="s">
        <v>144</v>
      </c>
      <c r="E3841" s="1"/>
      <c r="F3841" s="1" t="s">
        <v>2520</v>
      </c>
      <c r="G3841" s="3">
        <v>665</v>
      </c>
      <c r="H3841" s="3"/>
      <c r="I3841" s="1" t="s">
        <v>119</v>
      </c>
      <c r="J3841" s="1" t="s">
        <v>86</v>
      </c>
      <c r="K3841" s="1" t="s">
        <v>12</v>
      </c>
      <c r="L3841" s="1" t="s">
        <v>2521</v>
      </c>
    </row>
    <row r="3842" spans="1:12" x14ac:dyDescent="0.2">
      <c r="A3842" s="1" t="s">
        <v>234</v>
      </c>
      <c r="B3842" s="1" t="s">
        <v>13</v>
      </c>
      <c r="C3842" s="2">
        <v>43728</v>
      </c>
      <c r="D3842" s="1" t="s">
        <v>144</v>
      </c>
      <c r="E3842" s="1"/>
      <c r="F3842" s="1" t="s">
        <v>2522</v>
      </c>
      <c r="G3842" s="3">
        <v>55.59</v>
      </c>
      <c r="H3842" s="3"/>
      <c r="I3842" s="1" t="s">
        <v>108</v>
      </c>
      <c r="J3842" s="1" t="s">
        <v>117</v>
      </c>
      <c r="K3842" s="1" t="s">
        <v>84</v>
      </c>
      <c r="L3842" s="1" t="s">
        <v>306</v>
      </c>
    </row>
    <row r="3843" spans="1:12" x14ac:dyDescent="0.2">
      <c r="A3843" s="1" t="s">
        <v>234</v>
      </c>
      <c r="B3843" s="1" t="s">
        <v>13</v>
      </c>
      <c r="C3843" s="2">
        <v>43728</v>
      </c>
      <c r="D3843" s="1" t="s">
        <v>144</v>
      </c>
      <c r="E3843" s="1"/>
      <c r="F3843" s="1" t="s">
        <v>2468</v>
      </c>
      <c r="G3843" s="3">
        <v>1600.38</v>
      </c>
      <c r="H3843" s="3"/>
      <c r="I3843" s="1" t="s">
        <v>108</v>
      </c>
      <c r="J3843" s="1" t="s">
        <v>117</v>
      </c>
      <c r="K3843" s="1" t="s">
        <v>84</v>
      </c>
      <c r="L3843" s="1" t="s">
        <v>26</v>
      </c>
    </row>
    <row r="3844" spans="1:12" x14ac:dyDescent="0.2">
      <c r="A3844" s="1" t="s">
        <v>234</v>
      </c>
      <c r="B3844" s="1" t="s">
        <v>13</v>
      </c>
      <c r="C3844" s="2">
        <v>43728</v>
      </c>
      <c r="D3844" s="1" t="s">
        <v>144</v>
      </c>
      <c r="E3844" s="1"/>
      <c r="F3844" s="1" t="s">
        <v>2523</v>
      </c>
      <c r="G3844" s="3">
        <v>137.99</v>
      </c>
      <c r="H3844" s="3"/>
      <c r="I3844" s="1" t="s">
        <v>106</v>
      </c>
      <c r="J3844" s="1" t="s">
        <v>107</v>
      </c>
      <c r="K3844" s="1" t="s">
        <v>84</v>
      </c>
      <c r="L3844" s="1" t="s">
        <v>66</v>
      </c>
    </row>
    <row r="3845" spans="1:12" x14ac:dyDescent="0.2">
      <c r="A3845" s="1" t="s">
        <v>234</v>
      </c>
      <c r="B3845" s="1" t="s">
        <v>13</v>
      </c>
      <c r="C3845" s="2">
        <v>43728</v>
      </c>
      <c r="D3845" s="1" t="s">
        <v>144</v>
      </c>
      <c r="E3845" s="1"/>
      <c r="F3845" s="1" t="s">
        <v>2484</v>
      </c>
      <c r="G3845" s="3">
        <v>23.84</v>
      </c>
      <c r="H3845" s="3"/>
      <c r="I3845" s="1" t="s">
        <v>87</v>
      </c>
      <c r="J3845" s="1" t="s">
        <v>116</v>
      </c>
      <c r="K3845" s="1" t="s">
        <v>12</v>
      </c>
      <c r="L3845" s="1" t="s">
        <v>2028</v>
      </c>
    </row>
    <row r="3846" spans="1:12" x14ac:dyDescent="0.2">
      <c r="A3846" s="1" t="s">
        <v>234</v>
      </c>
      <c r="B3846" s="1" t="s">
        <v>13</v>
      </c>
      <c r="C3846" s="2">
        <v>43728</v>
      </c>
      <c r="D3846" s="1" t="s">
        <v>144</v>
      </c>
      <c r="E3846" s="1"/>
      <c r="F3846" s="1" t="s">
        <v>2481</v>
      </c>
      <c r="G3846" s="3">
        <v>450.65</v>
      </c>
      <c r="H3846" s="3"/>
      <c r="I3846" s="1" t="s">
        <v>87</v>
      </c>
      <c r="J3846" s="1" t="s">
        <v>116</v>
      </c>
      <c r="K3846" s="1" t="s">
        <v>84</v>
      </c>
      <c r="L3846" s="1" t="s">
        <v>104</v>
      </c>
    </row>
    <row r="3847" spans="1:12" x14ac:dyDescent="0.2">
      <c r="A3847" s="1" t="s">
        <v>234</v>
      </c>
      <c r="B3847" s="1" t="s">
        <v>13</v>
      </c>
      <c r="C3847" s="2">
        <v>43728</v>
      </c>
      <c r="D3847" s="1" t="s">
        <v>144</v>
      </c>
      <c r="E3847" s="1"/>
      <c r="F3847" s="1" t="s">
        <v>2524</v>
      </c>
      <c r="G3847" s="3">
        <v>1016.55</v>
      </c>
      <c r="H3847" s="3"/>
      <c r="I3847" s="1" t="s">
        <v>83</v>
      </c>
      <c r="J3847" s="1" t="s">
        <v>176</v>
      </c>
      <c r="K3847" s="1" t="s">
        <v>12</v>
      </c>
      <c r="L3847" s="1" t="s">
        <v>93</v>
      </c>
    </row>
    <row r="3848" spans="1:12" x14ac:dyDescent="0.2">
      <c r="A3848" s="1" t="s">
        <v>234</v>
      </c>
      <c r="B3848" s="1" t="s">
        <v>13</v>
      </c>
      <c r="C3848" s="2">
        <v>43728</v>
      </c>
      <c r="D3848" s="1" t="s">
        <v>144</v>
      </c>
      <c r="E3848" s="1"/>
      <c r="F3848" s="1" t="s">
        <v>2525</v>
      </c>
      <c r="G3848" s="3">
        <v>915.41</v>
      </c>
      <c r="H3848" s="3"/>
      <c r="I3848" s="1" t="s">
        <v>83</v>
      </c>
      <c r="J3848" s="1" t="s">
        <v>176</v>
      </c>
      <c r="K3848" s="1" t="s">
        <v>12</v>
      </c>
      <c r="L3848" s="1" t="s">
        <v>347</v>
      </c>
    </row>
    <row r="3849" spans="1:12" x14ac:dyDescent="0.2">
      <c r="A3849" s="1" t="s">
        <v>234</v>
      </c>
      <c r="B3849" s="1" t="s">
        <v>13</v>
      </c>
      <c r="C3849" s="2">
        <v>43728</v>
      </c>
      <c r="D3849" s="1" t="s">
        <v>144</v>
      </c>
      <c r="E3849" s="1"/>
      <c r="F3849" s="1" t="s">
        <v>2526</v>
      </c>
      <c r="G3849" s="3">
        <v>840</v>
      </c>
      <c r="H3849" s="3"/>
      <c r="I3849" s="1" t="s">
        <v>119</v>
      </c>
      <c r="J3849" s="1" t="s">
        <v>86</v>
      </c>
      <c r="K3849" s="1" t="s">
        <v>12</v>
      </c>
      <c r="L3849" s="1" t="s">
        <v>991</v>
      </c>
    </row>
    <row r="3850" spans="1:12" x14ac:dyDescent="0.2">
      <c r="A3850" s="1" t="s">
        <v>234</v>
      </c>
      <c r="B3850" s="1" t="s">
        <v>13</v>
      </c>
      <c r="C3850" s="2">
        <v>43728</v>
      </c>
      <c r="D3850" s="1" t="s">
        <v>144</v>
      </c>
      <c r="E3850" s="1"/>
      <c r="F3850" s="1" t="s">
        <v>2527</v>
      </c>
      <c r="G3850" s="3">
        <v>916.22</v>
      </c>
      <c r="H3850" s="3"/>
      <c r="I3850" s="1" t="s">
        <v>119</v>
      </c>
      <c r="J3850" s="1" t="s">
        <v>86</v>
      </c>
      <c r="K3850" s="1" t="s">
        <v>12</v>
      </c>
      <c r="L3850" s="1" t="s">
        <v>407</v>
      </c>
    </row>
    <row r="3851" spans="1:12" x14ac:dyDescent="0.2">
      <c r="A3851" s="1" t="s">
        <v>234</v>
      </c>
      <c r="B3851" s="1" t="s">
        <v>13</v>
      </c>
      <c r="C3851" s="2">
        <v>43728</v>
      </c>
      <c r="D3851" s="1" t="s">
        <v>144</v>
      </c>
      <c r="E3851" s="1"/>
      <c r="F3851" s="1" t="s">
        <v>2528</v>
      </c>
      <c r="G3851" s="3">
        <v>1348.43</v>
      </c>
      <c r="H3851" s="3"/>
      <c r="I3851" s="1" t="s">
        <v>119</v>
      </c>
      <c r="J3851" s="1" t="s">
        <v>86</v>
      </c>
      <c r="K3851" s="1" t="s">
        <v>12</v>
      </c>
      <c r="L3851" s="1" t="s">
        <v>1909</v>
      </c>
    </row>
    <row r="3852" spans="1:12" x14ac:dyDescent="0.2">
      <c r="A3852" s="1" t="s">
        <v>234</v>
      </c>
      <c r="B3852" s="1" t="s">
        <v>13</v>
      </c>
      <c r="C3852" s="2">
        <v>43728</v>
      </c>
      <c r="D3852" s="1" t="s">
        <v>144</v>
      </c>
      <c r="E3852" s="1"/>
      <c r="F3852" s="1" t="s">
        <v>2477</v>
      </c>
      <c r="G3852" s="3">
        <v>433.85</v>
      </c>
      <c r="H3852" s="3"/>
      <c r="I3852" s="1" t="s">
        <v>83</v>
      </c>
      <c r="J3852" s="1" t="s">
        <v>175</v>
      </c>
      <c r="K3852" s="1" t="s">
        <v>84</v>
      </c>
      <c r="L3852" s="1" t="s">
        <v>111</v>
      </c>
    </row>
    <row r="3853" spans="1:12" x14ac:dyDescent="0.2">
      <c r="A3853" s="1" t="s">
        <v>234</v>
      </c>
      <c r="B3853" s="1" t="s">
        <v>13</v>
      </c>
      <c r="C3853" s="2">
        <v>43728</v>
      </c>
      <c r="D3853" s="1" t="s">
        <v>144</v>
      </c>
      <c r="E3853" s="1"/>
      <c r="F3853" s="1" t="s">
        <v>2502</v>
      </c>
      <c r="G3853" s="3">
        <v>75</v>
      </c>
      <c r="H3853" s="3"/>
      <c r="I3853" s="1" t="s">
        <v>185</v>
      </c>
      <c r="J3853" s="1" t="s">
        <v>126</v>
      </c>
      <c r="K3853" s="1" t="s">
        <v>84</v>
      </c>
      <c r="L3853" s="1" t="s">
        <v>29</v>
      </c>
    </row>
    <row r="3854" spans="1:12" x14ac:dyDescent="0.2">
      <c r="A3854" s="1" t="s">
        <v>234</v>
      </c>
      <c r="B3854" s="1" t="s">
        <v>13</v>
      </c>
      <c r="C3854" s="2">
        <v>43728</v>
      </c>
      <c r="D3854" s="1" t="s">
        <v>144</v>
      </c>
      <c r="E3854" s="1"/>
      <c r="F3854" s="1" t="s">
        <v>2529</v>
      </c>
      <c r="G3854" s="3">
        <v>413.96</v>
      </c>
      <c r="H3854" s="3"/>
      <c r="I3854" s="1" t="s">
        <v>119</v>
      </c>
      <c r="J3854" s="1" t="s">
        <v>86</v>
      </c>
      <c r="K3854" s="1" t="s">
        <v>84</v>
      </c>
      <c r="L3854" s="1" t="s">
        <v>66</v>
      </c>
    </row>
    <row r="3855" spans="1:12" x14ac:dyDescent="0.2">
      <c r="A3855" s="1" t="s">
        <v>234</v>
      </c>
      <c r="B3855" s="1" t="s">
        <v>13</v>
      </c>
      <c r="C3855" s="2">
        <v>43728</v>
      </c>
      <c r="D3855" s="1" t="s">
        <v>144</v>
      </c>
      <c r="E3855" s="1"/>
      <c r="F3855" s="1" t="s">
        <v>2530</v>
      </c>
      <c r="G3855" s="3">
        <v>1197</v>
      </c>
      <c r="H3855" s="3"/>
      <c r="I3855" s="1" t="s">
        <v>119</v>
      </c>
      <c r="J3855" s="1" t="s">
        <v>86</v>
      </c>
      <c r="K3855" s="1" t="s">
        <v>12</v>
      </c>
      <c r="L3855" s="1" t="s">
        <v>100</v>
      </c>
    </row>
    <row r="3856" spans="1:12" x14ac:dyDescent="0.2">
      <c r="A3856" s="1" t="s">
        <v>234</v>
      </c>
      <c r="B3856" s="1" t="s">
        <v>13</v>
      </c>
      <c r="C3856" s="2">
        <v>43728</v>
      </c>
      <c r="D3856" s="1" t="s">
        <v>144</v>
      </c>
      <c r="E3856" s="1"/>
      <c r="F3856" s="1" t="s">
        <v>2476</v>
      </c>
      <c r="G3856" s="3">
        <v>625</v>
      </c>
      <c r="H3856" s="3"/>
      <c r="I3856" s="1" t="s">
        <v>87</v>
      </c>
      <c r="J3856" s="1" t="s">
        <v>116</v>
      </c>
      <c r="K3856" s="1" t="s">
        <v>84</v>
      </c>
      <c r="L3856" s="1" t="s">
        <v>300</v>
      </c>
    </row>
    <row r="3857" spans="1:12" x14ac:dyDescent="0.2">
      <c r="A3857" s="1" t="s">
        <v>234</v>
      </c>
      <c r="B3857" s="1" t="s">
        <v>13</v>
      </c>
      <c r="C3857" s="2">
        <v>43728</v>
      </c>
      <c r="D3857" s="1" t="s">
        <v>144</v>
      </c>
      <c r="E3857" s="1"/>
      <c r="F3857" s="1" t="s">
        <v>2531</v>
      </c>
      <c r="G3857" s="3">
        <v>404.78</v>
      </c>
      <c r="H3857" s="3"/>
      <c r="I3857" s="1" t="s">
        <v>119</v>
      </c>
      <c r="J3857" s="1" t="s">
        <v>86</v>
      </c>
      <c r="K3857" s="1" t="s">
        <v>12</v>
      </c>
      <c r="L3857" s="1" t="s">
        <v>110</v>
      </c>
    </row>
    <row r="3858" spans="1:12" x14ac:dyDescent="0.2">
      <c r="A3858" s="1" t="s">
        <v>234</v>
      </c>
      <c r="B3858" s="1" t="s">
        <v>13</v>
      </c>
      <c r="C3858" s="2">
        <v>43728</v>
      </c>
      <c r="D3858" s="1" t="s">
        <v>144</v>
      </c>
      <c r="E3858" s="1"/>
      <c r="F3858" s="1" t="s">
        <v>2532</v>
      </c>
      <c r="G3858" s="3">
        <v>1235</v>
      </c>
      <c r="H3858" s="3"/>
      <c r="I3858" s="1" t="s">
        <v>119</v>
      </c>
      <c r="J3858" s="1" t="s">
        <v>86</v>
      </c>
      <c r="K3858" s="1" t="s">
        <v>12</v>
      </c>
      <c r="L3858" s="1" t="s">
        <v>102</v>
      </c>
    </row>
    <row r="3859" spans="1:12" x14ac:dyDescent="0.2">
      <c r="A3859" s="1" t="s">
        <v>234</v>
      </c>
      <c r="B3859" s="1" t="s">
        <v>13</v>
      </c>
      <c r="C3859" s="2">
        <v>43728</v>
      </c>
      <c r="D3859" s="1" t="s">
        <v>144</v>
      </c>
      <c r="E3859" s="1"/>
      <c r="F3859" s="1" t="s">
        <v>2533</v>
      </c>
      <c r="G3859" s="3">
        <v>825</v>
      </c>
      <c r="H3859" s="3"/>
      <c r="I3859" s="1" t="s">
        <v>119</v>
      </c>
      <c r="J3859" s="1" t="s">
        <v>86</v>
      </c>
      <c r="K3859" s="1" t="s">
        <v>12</v>
      </c>
      <c r="L3859" s="1" t="s">
        <v>42</v>
      </c>
    </row>
    <row r="3860" spans="1:12" x14ac:dyDescent="0.2">
      <c r="A3860" s="1" t="s">
        <v>234</v>
      </c>
      <c r="B3860" s="1" t="s">
        <v>13</v>
      </c>
      <c r="C3860" s="2">
        <v>43728</v>
      </c>
      <c r="D3860" s="1" t="s">
        <v>144</v>
      </c>
      <c r="E3860" s="1"/>
      <c r="F3860" s="1" t="s">
        <v>2534</v>
      </c>
      <c r="G3860" s="3">
        <v>144.71</v>
      </c>
      <c r="H3860" s="3"/>
      <c r="I3860" s="1" t="s">
        <v>83</v>
      </c>
      <c r="J3860" s="1" t="s">
        <v>301</v>
      </c>
      <c r="K3860" s="1" t="s">
        <v>12</v>
      </c>
      <c r="L3860" s="1" t="s">
        <v>99</v>
      </c>
    </row>
    <row r="3861" spans="1:12" x14ac:dyDescent="0.2">
      <c r="A3861" s="1" t="s">
        <v>234</v>
      </c>
      <c r="B3861" s="1" t="s">
        <v>13</v>
      </c>
      <c r="C3861" s="2">
        <v>43728</v>
      </c>
      <c r="D3861" s="1" t="s">
        <v>144</v>
      </c>
      <c r="E3861" s="1"/>
      <c r="F3861" s="1" t="s">
        <v>2535</v>
      </c>
      <c r="G3861" s="3">
        <v>296.11</v>
      </c>
      <c r="H3861" s="3"/>
      <c r="I3861" s="1" t="s">
        <v>185</v>
      </c>
      <c r="J3861" s="1" t="s">
        <v>126</v>
      </c>
      <c r="K3861" s="1" t="s">
        <v>12</v>
      </c>
      <c r="L3861" s="1" t="s">
        <v>49</v>
      </c>
    </row>
    <row r="3862" spans="1:12" x14ac:dyDescent="0.2">
      <c r="A3862" s="1" t="s">
        <v>234</v>
      </c>
      <c r="B3862" s="1" t="s">
        <v>13</v>
      </c>
      <c r="C3862" s="2">
        <v>43728</v>
      </c>
      <c r="D3862" s="1" t="s">
        <v>144</v>
      </c>
      <c r="E3862" s="1"/>
      <c r="F3862" s="1" t="s">
        <v>2536</v>
      </c>
      <c r="G3862" s="3">
        <v>1626.08</v>
      </c>
      <c r="H3862" s="3"/>
      <c r="I3862" s="1" t="s">
        <v>119</v>
      </c>
      <c r="J3862" s="1" t="s">
        <v>86</v>
      </c>
      <c r="K3862" s="1" t="s">
        <v>12</v>
      </c>
      <c r="L3862" s="1" t="s">
        <v>32</v>
      </c>
    </row>
    <row r="3863" spans="1:12" x14ac:dyDescent="0.2">
      <c r="A3863" s="1" t="s">
        <v>234</v>
      </c>
      <c r="B3863" s="1" t="s">
        <v>13</v>
      </c>
      <c r="C3863" s="2">
        <v>43728</v>
      </c>
      <c r="D3863" s="1" t="s">
        <v>144</v>
      </c>
      <c r="E3863" s="1"/>
      <c r="F3863" s="1" t="s">
        <v>2537</v>
      </c>
      <c r="G3863" s="3">
        <v>134.76</v>
      </c>
      <c r="H3863" s="3"/>
      <c r="I3863" s="1" t="s">
        <v>83</v>
      </c>
      <c r="J3863" s="1" t="s">
        <v>301</v>
      </c>
      <c r="K3863" s="1" t="s">
        <v>12</v>
      </c>
      <c r="L3863" s="1" t="s">
        <v>64</v>
      </c>
    </row>
    <row r="3864" spans="1:12" x14ac:dyDescent="0.2">
      <c r="A3864" s="1" t="s">
        <v>234</v>
      </c>
      <c r="B3864" s="1" t="s">
        <v>13</v>
      </c>
      <c r="C3864" s="2">
        <v>43728</v>
      </c>
      <c r="D3864" s="1" t="s">
        <v>144</v>
      </c>
      <c r="E3864" s="1"/>
      <c r="F3864" s="1" t="s">
        <v>2538</v>
      </c>
      <c r="G3864" s="3">
        <v>202.43</v>
      </c>
      <c r="H3864" s="3"/>
      <c r="I3864" s="1" t="s">
        <v>123</v>
      </c>
      <c r="J3864" s="1" t="s">
        <v>124</v>
      </c>
      <c r="K3864" s="1" t="s">
        <v>84</v>
      </c>
      <c r="L3864" s="1" t="s">
        <v>241</v>
      </c>
    </row>
    <row r="3865" spans="1:12" x14ac:dyDescent="0.2">
      <c r="A3865" s="1" t="s">
        <v>234</v>
      </c>
      <c r="B3865" s="1" t="s">
        <v>13</v>
      </c>
      <c r="C3865" s="2">
        <v>43728</v>
      </c>
      <c r="D3865" s="1" t="s">
        <v>144</v>
      </c>
      <c r="E3865" s="1"/>
      <c r="F3865" s="1" t="s">
        <v>2502</v>
      </c>
      <c r="G3865" s="3">
        <v>71.25</v>
      </c>
      <c r="H3865" s="3"/>
      <c r="I3865" s="1" t="s">
        <v>106</v>
      </c>
      <c r="J3865" s="1" t="s">
        <v>121</v>
      </c>
      <c r="K3865" s="1" t="s">
        <v>84</v>
      </c>
      <c r="L3865" s="1" t="s">
        <v>29</v>
      </c>
    </row>
    <row r="3866" spans="1:12" x14ac:dyDescent="0.2">
      <c r="A3866" s="1" t="s">
        <v>234</v>
      </c>
      <c r="B3866" s="1" t="s">
        <v>13</v>
      </c>
      <c r="C3866" s="2">
        <v>43728</v>
      </c>
      <c r="D3866" s="1" t="s">
        <v>144</v>
      </c>
      <c r="E3866" s="1"/>
      <c r="F3866" s="1" t="s">
        <v>2539</v>
      </c>
      <c r="G3866" s="3">
        <v>883.12</v>
      </c>
      <c r="H3866" s="3"/>
      <c r="I3866" s="1" t="s">
        <v>119</v>
      </c>
      <c r="J3866" s="1" t="s">
        <v>86</v>
      </c>
      <c r="K3866" s="1" t="s">
        <v>12</v>
      </c>
      <c r="L3866" s="1" t="s">
        <v>72</v>
      </c>
    </row>
    <row r="3867" spans="1:12" x14ac:dyDescent="0.2">
      <c r="A3867" s="1" t="s">
        <v>234</v>
      </c>
      <c r="B3867" s="1" t="s">
        <v>13</v>
      </c>
      <c r="C3867" s="2">
        <v>43728</v>
      </c>
      <c r="D3867" s="1" t="s">
        <v>144</v>
      </c>
      <c r="E3867" s="1"/>
      <c r="F3867" s="1" t="s">
        <v>2540</v>
      </c>
      <c r="G3867" s="3">
        <v>720</v>
      </c>
      <c r="H3867" s="3"/>
      <c r="I3867" s="1" t="s">
        <v>119</v>
      </c>
      <c r="J3867" s="1" t="s">
        <v>86</v>
      </c>
      <c r="K3867" s="1" t="s">
        <v>12</v>
      </c>
      <c r="L3867" s="1" t="s">
        <v>372</v>
      </c>
    </row>
    <row r="3868" spans="1:12" x14ac:dyDescent="0.2">
      <c r="A3868" s="1" t="s">
        <v>234</v>
      </c>
      <c r="B3868" s="1" t="s">
        <v>13</v>
      </c>
      <c r="C3868" s="2">
        <v>43728</v>
      </c>
      <c r="D3868" s="1" t="s">
        <v>144</v>
      </c>
      <c r="E3868" s="1"/>
      <c r="F3868" s="1" t="s">
        <v>2541</v>
      </c>
      <c r="G3868" s="3">
        <v>1216</v>
      </c>
      <c r="H3868" s="3"/>
      <c r="I3868" s="1" t="s">
        <v>119</v>
      </c>
      <c r="J3868" s="1" t="s">
        <v>86</v>
      </c>
      <c r="K3868" s="1" t="s">
        <v>12</v>
      </c>
      <c r="L3868" s="1" t="s">
        <v>71</v>
      </c>
    </row>
    <row r="3869" spans="1:12" x14ac:dyDescent="0.2">
      <c r="A3869" s="1" t="s">
        <v>234</v>
      </c>
      <c r="B3869" s="1" t="s">
        <v>13</v>
      </c>
      <c r="C3869" s="2">
        <v>43728</v>
      </c>
      <c r="D3869" s="1" t="s">
        <v>144</v>
      </c>
      <c r="E3869" s="1"/>
      <c r="F3869" s="1" t="s">
        <v>2542</v>
      </c>
      <c r="G3869" s="3">
        <v>885.5</v>
      </c>
      <c r="H3869" s="3"/>
      <c r="I3869" s="1" t="s">
        <v>119</v>
      </c>
      <c r="J3869" s="1" t="s">
        <v>86</v>
      </c>
      <c r="K3869" s="1" t="s">
        <v>12</v>
      </c>
      <c r="L3869" s="1" t="s">
        <v>294</v>
      </c>
    </row>
    <row r="3870" spans="1:12" x14ac:dyDescent="0.2">
      <c r="A3870" s="1" t="s">
        <v>234</v>
      </c>
      <c r="B3870" s="1" t="s">
        <v>13</v>
      </c>
      <c r="C3870" s="2">
        <v>43728</v>
      </c>
      <c r="D3870" s="1" t="s">
        <v>144</v>
      </c>
      <c r="E3870" s="1"/>
      <c r="F3870" s="1" t="s">
        <v>2543</v>
      </c>
      <c r="G3870" s="3">
        <v>2566.06</v>
      </c>
      <c r="H3870" s="3"/>
      <c r="I3870" s="1" t="s">
        <v>119</v>
      </c>
      <c r="J3870" s="1" t="s">
        <v>86</v>
      </c>
      <c r="K3870" s="1" t="s">
        <v>12</v>
      </c>
      <c r="L3870" s="1" t="s">
        <v>62</v>
      </c>
    </row>
    <row r="3871" spans="1:12" x14ac:dyDescent="0.2">
      <c r="A3871" s="1" t="s">
        <v>234</v>
      </c>
      <c r="B3871" s="1" t="s">
        <v>13</v>
      </c>
      <c r="C3871" s="2">
        <v>43728</v>
      </c>
      <c r="D3871" s="1" t="s">
        <v>144</v>
      </c>
      <c r="E3871" s="1"/>
      <c r="F3871" s="1" t="s">
        <v>2544</v>
      </c>
      <c r="G3871" s="3">
        <v>1244.5</v>
      </c>
      <c r="H3871" s="3"/>
      <c r="I3871" s="1" t="s">
        <v>119</v>
      </c>
      <c r="J3871" s="1" t="s">
        <v>86</v>
      </c>
      <c r="K3871" s="1" t="s">
        <v>12</v>
      </c>
      <c r="L3871" s="1" t="s">
        <v>427</v>
      </c>
    </row>
    <row r="3872" spans="1:12" x14ac:dyDescent="0.2">
      <c r="A3872" s="1" t="s">
        <v>234</v>
      </c>
      <c r="B3872" s="1" t="s">
        <v>13</v>
      </c>
      <c r="C3872" s="2">
        <v>43728</v>
      </c>
      <c r="D3872" s="1" t="s">
        <v>144</v>
      </c>
      <c r="E3872" s="1"/>
      <c r="F3872" s="1" t="s">
        <v>2545</v>
      </c>
      <c r="G3872" s="3">
        <v>1097.25</v>
      </c>
      <c r="H3872" s="3"/>
      <c r="I3872" s="1" t="s">
        <v>119</v>
      </c>
      <c r="J3872" s="1" t="s">
        <v>86</v>
      </c>
      <c r="K3872" s="1" t="s">
        <v>12</v>
      </c>
      <c r="L3872" s="1" t="s">
        <v>112</v>
      </c>
    </row>
    <row r="3873" spans="1:12" x14ac:dyDescent="0.2">
      <c r="A3873" s="1" t="s">
        <v>234</v>
      </c>
      <c r="B3873" s="1" t="s">
        <v>13</v>
      </c>
      <c r="C3873" s="2">
        <v>43728</v>
      </c>
      <c r="D3873" s="1" t="s">
        <v>144</v>
      </c>
      <c r="E3873" s="1"/>
      <c r="F3873" s="1" t="s">
        <v>2546</v>
      </c>
      <c r="G3873" s="3">
        <v>88.88</v>
      </c>
      <c r="H3873" s="3"/>
      <c r="I3873" s="1" t="s">
        <v>83</v>
      </c>
      <c r="J3873" s="1" t="s">
        <v>301</v>
      </c>
      <c r="K3873" s="1" t="s">
        <v>12</v>
      </c>
      <c r="L3873" s="1" t="s">
        <v>57</v>
      </c>
    </row>
    <row r="3874" spans="1:12" x14ac:dyDescent="0.2">
      <c r="A3874" s="1" t="s">
        <v>234</v>
      </c>
      <c r="B3874" s="1" t="s">
        <v>13</v>
      </c>
      <c r="C3874" s="2">
        <v>43728</v>
      </c>
      <c r="D3874" s="1" t="s">
        <v>144</v>
      </c>
      <c r="E3874" s="1"/>
      <c r="F3874" s="1" t="s">
        <v>2546</v>
      </c>
      <c r="G3874" s="3">
        <v>88.88</v>
      </c>
      <c r="H3874" s="3"/>
      <c r="I3874" s="1" t="s">
        <v>83</v>
      </c>
      <c r="J3874" s="1" t="s">
        <v>279</v>
      </c>
      <c r="K3874" s="1" t="s">
        <v>12</v>
      </c>
      <c r="L3874" s="1" t="s">
        <v>57</v>
      </c>
    </row>
    <row r="3875" spans="1:12" x14ac:dyDescent="0.2">
      <c r="A3875" s="1" t="s">
        <v>234</v>
      </c>
      <c r="B3875" s="1" t="s">
        <v>13</v>
      </c>
      <c r="C3875" s="2">
        <v>43728</v>
      </c>
      <c r="D3875" s="1" t="s">
        <v>144</v>
      </c>
      <c r="E3875" s="1"/>
      <c r="F3875" s="1" t="s">
        <v>2481</v>
      </c>
      <c r="G3875" s="3">
        <v>144.22999999999999</v>
      </c>
      <c r="H3875" s="3"/>
      <c r="I3875" s="1" t="s">
        <v>123</v>
      </c>
      <c r="J3875" s="1" t="s">
        <v>124</v>
      </c>
      <c r="K3875" s="1" t="s">
        <v>84</v>
      </c>
      <c r="L3875" s="1" t="s">
        <v>104</v>
      </c>
    </row>
    <row r="3876" spans="1:12" x14ac:dyDescent="0.2">
      <c r="A3876" s="1" t="s">
        <v>234</v>
      </c>
      <c r="B3876" s="1" t="s">
        <v>13</v>
      </c>
      <c r="C3876" s="2">
        <v>43728</v>
      </c>
      <c r="D3876" s="1" t="s">
        <v>144</v>
      </c>
      <c r="E3876" s="1"/>
      <c r="F3876" s="1" t="s">
        <v>2547</v>
      </c>
      <c r="G3876" s="3">
        <v>190.38</v>
      </c>
      <c r="H3876" s="3"/>
      <c r="I3876" s="1" t="s">
        <v>120</v>
      </c>
      <c r="J3876" s="1" t="s">
        <v>171</v>
      </c>
      <c r="K3876" s="1" t="s">
        <v>84</v>
      </c>
      <c r="L3876" s="1" t="s">
        <v>63</v>
      </c>
    </row>
    <row r="3877" spans="1:12" x14ac:dyDescent="0.2">
      <c r="A3877" s="1" t="s">
        <v>234</v>
      </c>
      <c r="B3877" s="1" t="s">
        <v>13</v>
      </c>
      <c r="C3877" s="2">
        <v>43728</v>
      </c>
      <c r="D3877" s="1" t="s">
        <v>144</v>
      </c>
      <c r="E3877" s="1"/>
      <c r="F3877" s="1" t="s">
        <v>2548</v>
      </c>
      <c r="G3877" s="3">
        <v>113.89</v>
      </c>
      <c r="H3877" s="3"/>
      <c r="I3877" s="1"/>
      <c r="J3877" s="1"/>
      <c r="K3877" s="1" t="s">
        <v>12</v>
      </c>
      <c r="L3877" s="1"/>
    </row>
    <row r="3878" spans="1:12" x14ac:dyDescent="0.2">
      <c r="A3878" s="1" t="s">
        <v>234</v>
      </c>
      <c r="B3878" s="1" t="s">
        <v>13</v>
      </c>
      <c r="C3878" s="2">
        <v>43728</v>
      </c>
      <c r="D3878" s="1" t="s">
        <v>144</v>
      </c>
      <c r="E3878" s="1"/>
      <c r="F3878" s="1" t="s">
        <v>2549</v>
      </c>
      <c r="G3878" s="3">
        <v>885.5</v>
      </c>
      <c r="H3878" s="3"/>
      <c r="I3878" s="1" t="s">
        <v>119</v>
      </c>
      <c r="J3878" s="1" t="s">
        <v>86</v>
      </c>
      <c r="K3878" s="1" t="s">
        <v>12</v>
      </c>
      <c r="L3878" s="1" t="s">
        <v>115</v>
      </c>
    </row>
    <row r="3879" spans="1:12" x14ac:dyDescent="0.2">
      <c r="A3879" s="1" t="s">
        <v>234</v>
      </c>
      <c r="B3879" s="1" t="s">
        <v>13</v>
      </c>
      <c r="C3879" s="2">
        <v>43728</v>
      </c>
      <c r="D3879" s="1" t="s">
        <v>144</v>
      </c>
      <c r="E3879" s="1"/>
      <c r="F3879" s="1" t="s">
        <v>2478</v>
      </c>
      <c r="G3879" s="3">
        <v>203.2</v>
      </c>
      <c r="H3879" s="3"/>
      <c r="I3879" s="1" t="s">
        <v>119</v>
      </c>
      <c r="J3879" s="1" t="s">
        <v>86</v>
      </c>
      <c r="K3879" s="1" t="s">
        <v>84</v>
      </c>
      <c r="L3879" s="1" t="s">
        <v>409</v>
      </c>
    </row>
    <row r="3880" spans="1:12" x14ac:dyDescent="0.2">
      <c r="A3880" s="1" t="s">
        <v>234</v>
      </c>
      <c r="B3880" s="1" t="s">
        <v>13</v>
      </c>
      <c r="C3880" s="2">
        <v>43728</v>
      </c>
      <c r="D3880" s="1" t="s">
        <v>144</v>
      </c>
      <c r="E3880" s="1"/>
      <c r="F3880" s="1" t="s">
        <v>2550</v>
      </c>
      <c r="G3880" s="3">
        <v>588</v>
      </c>
      <c r="H3880" s="3"/>
      <c r="I3880" s="1" t="s">
        <v>119</v>
      </c>
      <c r="J3880" s="1" t="s">
        <v>86</v>
      </c>
      <c r="K3880" s="1" t="s">
        <v>12</v>
      </c>
      <c r="L3880" s="1" t="s">
        <v>491</v>
      </c>
    </row>
    <row r="3881" spans="1:12" x14ac:dyDescent="0.2">
      <c r="A3881" s="1" t="s">
        <v>234</v>
      </c>
      <c r="B3881" s="1" t="s">
        <v>13</v>
      </c>
      <c r="C3881" s="2">
        <v>43728</v>
      </c>
      <c r="D3881" s="1" t="s">
        <v>144</v>
      </c>
      <c r="E3881" s="1"/>
      <c r="F3881" s="1" t="s">
        <v>2468</v>
      </c>
      <c r="G3881" s="3">
        <v>406.15</v>
      </c>
      <c r="H3881" s="3"/>
      <c r="I3881" s="1" t="s">
        <v>83</v>
      </c>
      <c r="J3881" s="1" t="s">
        <v>175</v>
      </c>
      <c r="K3881" s="1" t="s">
        <v>84</v>
      </c>
      <c r="L3881" s="1" t="s">
        <v>26</v>
      </c>
    </row>
    <row r="3882" spans="1:12" x14ac:dyDescent="0.2">
      <c r="A3882" s="1" t="s">
        <v>234</v>
      </c>
      <c r="B3882" s="1" t="s">
        <v>13</v>
      </c>
      <c r="C3882" s="2">
        <v>43728</v>
      </c>
      <c r="D3882" s="1" t="s">
        <v>144</v>
      </c>
      <c r="E3882" s="1"/>
      <c r="F3882" s="1" t="s">
        <v>2551</v>
      </c>
      <c r="G3882" s="3">
        <v>925.34</v>
      </c>
      <c r="H3882" s="3"/>
      <c r="I3882" s="1" t="s">
        <v>87</v>
      </c>
      <c r="J3882" s="1" t="s">
        <v>253</v>
      </c>
      <c r="K3882" s="1" t="s">
        <v>12</v>
      </c>
      <c r="L3882" s="1" t="s">
        <v>1126</v>
      </c>
    </row>
    <row r="3883" spans="1:12" x14ac:dyDescent="0.2">
      <c r="A3883" s="1" t="s">
        <v>234</v>
      </c>
      <c r="B3883" s="1" t="s">
        <v>13</v>
      </c>
      <c r="C3883" s="2">
        <v>43728</v>
      </c>
      <c r="D3883" s="1" t="s">
        <v>144</v>
      </c>
      <c r="E3883" s="1"/>
      <c r="F3883" s="1" t="s">
        <v>2552</v>
      </c>
      <c r="G3883" s="3">
        <v>500</v>
      </c>
      <c r="H3883" s="3"/>
      <c r="I3883" s="1" t="s">
        <v>120</v>
      </c>
      <c r="J3883" s="1" t="s">
        <v>171</v>
      </c>
      <c r="K3883" s="1" t="s">
        <v>84</v>
      </c>
      <c r="L3883" s="1" t="s">
        <v>300</v>
      </c>
    </row>
    <row r="3884" spans="1:12" x14ac:dyDescent="0.2">
      <c r="A3884" s="1" t="s">
        <v>234</v>
      </c>
      <c r="B3884" s="1" t="s">
        <v>13</v>
      </c>
      <c r="C3884" s="2">
        <v>43728</v>
      </c>
      <c r="D3884" s="1" t="s">
        <v>144</v>
      </c>
      <c r="E3884" s="1"/>
      <c r="F3884" s="1" t="s">
        <v>2553</v>
      </c>
      <c r="G3884" s="3">
        <v>1698.38</v>
      </c>
      <c r="H3884" s="3"/>
      <c r="I3884" s="1" t="s">
        <v>119</v>
      </c>
      <c r="J3884" s="1" t="s">
        <v>86</v>
      </c>
      <c r="K3884" s="1" t="s">
        <v>12</v>
      </c>
      <c r="L3884" s="1" t="s">
        <v>52</v>
      </c>
    </row>
    <row r="3885" spans="1:12" x14ac:dyDescent="0.2">
      <c r="A3885" s="1" t="s">
        <v>234</v>
      </c>
      <c r="B3885" s="1" t="s">
        <v>13</v>
      </c>
      <c r="C3885" s="2">
        <v>43728</v>
      </c>
      <c r="D3885" s="1" t="s">
        <v>144</v>
      </c>
      <c r="E3885" s="1"/>
      <c r="F3885" s="1" t="s">
        <v>2502</v>
      </c>
      <c r="G3885" s="3">
        <v>1207.5</v>
      </c>
      <c r="H3885" s="3"/>
      <c r="I3885" s="1" t="s">
        <v>119</v>
      </c>
      <c r="J3885" s="1" t="s">
        <v>86</v>
      </c>
      <c r="K3885" s="1" t="s">
        <v>84</v>
      </c>
      <c r="L3885" s="1" t="s">
        <v>29</v>
      </c>
    </row>
    <row r="3886" spans="1:12" x14ac:dyDescent="0.2">
      <c r="A3886" s="1" t="s">
        <v>234</v>
      </c>
      <c r="B3886" s="1" t="s">
        <v>13</v>
      </c>
      <c r="C3886" s="2">
        <v>43728</v>
      </c>
      <c r="D3886" s="1" t="s">
        <v>144</v>
      </c>
      <c r="E3886" s="1"/>
      <c r="F3886" s="1" t="s">
        <v>2554</v>
      </c>
      <c r="G3886" s="3">
        <v>156.83000000000001</v>
      </c>
      <c r="H3886" s="3"/>
      <c r="I3886" s="1" t="s">
        <v>85</v>
      </c>
      <c r="J3886" s="1" t="s">
        <v>125</v>
      </c>
      <c r="K3886" s="1" t="s">
        <v>84</v>
      </c>
      <c r="L3886" s="1" t="s">
        <v>51</v>
      </c>
    </row>
    <row r="3887" spans="1:12" x14ac:dyDescent="0.2">
      <c r="A3887" s="1" t="s">
        <v>234</v>
      </c>
      <c r="B3887" s="1" t="s">
        <v>13</v>
      </c>
      <c r="C3887" s="2">
        <v>43728</v>
      </c>
      <c r="D3887" s="1" t="s">
        <v>144</v>
      </c>
      <c r="E3887" s="1"/>
      <c r="F3887" s="1" t="s">
        <v>2555</v>
      </c>
      <c r="G3887" s="3">
        <v>900</v>
      </c>
      <c r="H3887" s="3"/>
      <c r="I3887" s="1" t="s">
        <v>177</v>
      </c>
      <c r="J3887" s="1" t="s">
        <v>178</v>
      </c>
      <c r="K3887" s="1" t="s">
        <v>12</v>
      </c>
      <c r="L3887" s="1" t="s">
        <v>1154</v>
      </c>
    </row>
    <row r="3888" spans="1:12" x14ac:dyDescent="0.2">
      <c r="A3888" s="1" t="s">
        <v>234</v>
      </c>
      <c r="B3888" s="1" t="s">
        <v>13</v>
      </c>
      <c r="C3888" s="2">
        <v>43728</v>
      </c>
      <c r="D3888" s="1" t="s">
        <v>144</v>
      </c>
      <c r="E3888" s="1"/>
      <c r="F3888" s="1" t="s">
        <v>2556</v>
      </c>
      <c r="G3888" s="3">
        <v>1552.4</v>
      </c>
      <c r="H3888" s="3"/>
      <c r="I3888" s="1" t="s">
        <v>83</v>
      </c>
      <c r="J3888" s="1" t="s">
        <v>188</v>
      </c>
      <c r="K3888" s="1" t="s">
        <v>12</v>
      </c>
      <c r="L3888" s="1" t="s">
        <v>429</v>
      </c>
    </row>
    <row r="3889" spans="1:12" x14ac:dyDescent="0.2">
      <c r="A3889" s="1" t="s">
        <v>234</v>
      </c>
      <c r="B3889" s="1" t="s">
        <v>13</v>
      </c>
      <c r="C3889" s="2">
        <v>43728</v>
      </c>
      <c r="D3889" s="1" t="s">
        <v>144</v>
      </c>
      <c r="E3889" s="1"/>
      <c r="F3889" s="1" t="s">
        <v>2483</v>
      </c>
      <c r="G3889" s="3">
        <v>1488.67</v>
      </c>
      <c r="H3889" s="3"/>
      <c r="I3889" s="1" t="s">
        <v>83</v>
      </c>
      <c r="J3889" s="1" t="s">
        <v>176</v>
      </c>
      <c r="K3889" s="1" t="s">
        <v>12</v>
      </c>
      <c r="L3889" s="1" t="s">
        <v>14</v>
      </c>
    </row>
    <row r="3890" spans="1:12" x14ac:dyDescent="0.2">
      <c r="A3890" s="1" t="s">
        <v>234</v>
      </c>
      <c r="B3890" s="1" t="s">
        <v>13</v>
      </c>
      <c r="C3890" s="2">
        <v>43728</v>
      </c>
      <c r="D3890" s="1" t="s">
        <v>144</v>
      </c>
      <c r="E3890" s="1"/>
      <c r="F3890" s="1" t="s">
        <v>2557</v>
      </c>
      <c r="G3890" s="3">
        <v>1286.5</v>
      </c>
      <c r="H3890" s="3"/>
      <c r="I3890" s="1" t="s">
        <v>83</v>
      </c>
      <c r="J3890" s="1" t="s">
        <v>176</v>
      </c>
      <c r="K3890" s="1" t="s">
        <v>12</v>
      </c>
      <c r="L3890" s="1" t="s">
        <v>405</v>
      </c>
    </row>
    <row r="3891" spans="1:12" x14ac:dyDescent="0.2">
      <c r="A3891" s="1" t="s">
        <v>234</v>
      </c>
      <c r="B3891" s="1" t="s">
        <v>13</v>
      </c>
      <c r="C3891" s="2">
        <v>43728</v>
      </c>
      <c r="D3891" s="1" t="s">
        <v>144</v>
      </c>
      <c r="E3891" s="1"/>
      <c r="F3891" s="1" t="s">
        <v>2558</v>
      </c>
      <c r="G3891" s="3">
        <v>768</v>
      </c>
      <c r="H3891" s="3"/>
      <c r="I3891" s="1" t="s">
        <v>120</v>
      </c>
      <c r="J3891" s="1" t="s">
        <v>171</v>
      </c>
      <c r="K3891" s="1" t="s">
        <v>12</v>
      </c>
      <c r="L3891" s="1" t="s">
        <v>378</v>
      </c>
    </row>
    <row r="3892" spans="1:12" x14ac:dyDescent="0.2">
      <c r="A3892" s="1" t="s">
        <v>234</v>
      </c>
      <c r="B3892" s="1" t="s">
        <v>13</v>
      </c>
      <c r="C3892" s="2">
        <v>43728</v>
      </c>
      <c r="D3892" s="1" t="s">
        <v>144</v>
      </c>
      <c r="E3892" s="1"/>
      <c r="F3892" s="1" t="s">
        <v>2559</v>
      </c>
      <c r="G3892" s="3">
        <v>892.5</v>
      </c>
      <c r="H3892" s="3"/>
      <c r="I3892" s="1" t="s">
        <v>119</v>
      </c>
      <c r="J3892" s="1" t="s">
        <v>86</v>
      </c>
      <c r="K3892" s="1" t="s">
        <v>12</v>
      </c>
      <c r="L3892" s="1" t="s">
        <v>446</v>
      </c>
    </row>
    <row r="3893" spans="1:12" x14ac:dyDescent="0.2">
      <c r="A3893" s="1" t="s">
        <v>234</v>
      </c>
      <c r="B3893" s="1" t="s">
        <v>13</v>
      </c>
      <c r="C3893" s="2">
        <v>43728</v>
      </c>
      <c r="D3893" s="1" t="s">
        <v>144</v>
      </c>
      <c r="E3893" s="1"/>
      <c r="F3893" s="1" t="s">
        <v>2560</v>
      </c>
      <c r="G3893" s="3">
        <v>1920</v>
      </c>
      <c r="H3893" s="3"/>
      <c r="I3893" s="1" t="s">
        <v>119</v>
      </c>
      <c r="J3893" s="1" t="s">
        <v>86</v>
      </c>
      <c r="K3893" s="1" t="s">
        <v>12</v>
      </c>
      <c r="L3893" s="1" t="s">
        <v>393</v>
      </c>
    </row>
    <row r="3894" spans="1:12" x14ac:dyDescent="0.2">
      <c r="A3894" s="1" t="s">
        <v>234</v>
      </c>
      <c r="B3894" s="1" t="s">
        <v>13</v>
      </c>
      <c r="C3894" s="2">
        <v>43728</v>
      </c>
      <c r="D3894" s="1" t="s">
        <v>144</v>
      </c>
      <c r="E3894" s="1"/>
      <c r="F3894" s="1" t="s">
        <v>2561</v>
      </c>
      <c r="G3894" s="3">
        <v>506.21</v>
      </c>
      <c r="H3894" s="3"/>
      <c r="I3894" s="1" t="s">
        <v>106</v>
      </c>
      <c r="J3894" s="1" t="s">
        <v>122</v>
      </c>
      <c r="K3894" s="1" t="s">
        <v>12</v>
      </c>
      <c r="L3894" s="1" t="s">
        <v>25</v>
      </c>
    </row>
    <row r="3895" spans="1:12" x14ac:dyDescent="0.2">
      <c r="A3895" s="1" t="s">
        <v>234</v>
      </c>
      <c r="B3895" s="1" t="s">
        <v>13</v>
      </c>
      <c r="C3895" s="2">
        <v>43728</v>
      </c>
      <c r="D3895" s="1" t="s">
        <v>144</v>
      </c>
      <c r="E3895" s="1"/>
      <c r="F3895" s="1" t="s">
        <v>2547</v>
      </c>
      <c r="G3895" s="3">
        <v>416.42</v>
      </c>
      <c r="H3895" s="3"/>
      <c r="I3895" s="1" t="s">
        <v>83</v>
      </c>
      <c r="J3895" s="1" t="s">
        <v>175</v>
      </c>
      <c r="K3895" s="1" t="s">
        <v>84</v>
      </c>
      <c r="L3895" s="1" t="s">
        <v>63</v>
      </c>
    </row>
    <row r="3896" spans="1:12" x14ac:dyDescent="0.2">
      <c r="A3896" s="1" t="s">
        <v>234</v>
      </c>
      <c r="B3896" s="1" t="s">
        <v>13</v>
      </c>
      <c r="C3896" s="2">
        <v>43728</v>
      </c>
      <c r="D3896" s="1" t="s">
        <v>144</v>
      </c>
      <c r="E3896" s="1"/>
      <c r="F3896" s="1" t="s">
        <v>2562</v>
      </c>
      <c r="G3896" s="3">
        <v>1904.54</v>
      </c>
      <c r="H3896" s="3"/>
      <c r="I3896" s="1" t="s">
        <v>177</v>
      </c>
      <c r="J3896" s="1" t="s">
        <v>178</v>
      </c>
      <c r="K3896" s="1" t="s">
        <v>12</v>
      </c>
      <c r="L3896" s="1" t="s">
        <v>56</v>
      </c>
    </row>
    <row r="3897" spans="1:12" x14ac:dyDescent="0.2">
      <c r="A3897" s="1" t="s">
        <v>234</v>
      </c>
      <c r="B3897" s="1" t="s">
        <v>13</v>
      </c>
      <c r="C3897" s="2">
        <v>43728</v>
      </c>
      <c r="D3897" s="1" t="s">
        <v>144</v>
      </c>
      <c r="E3897" s="1"/>
      <c r="F3897" s="1" t="s">
        <v>2502</v>
      </c>
      <c r="G3897" s="3">
        <v>500</v>
      </c>
      <c r="H3897" s="3"/>
      <c r="I3897" s="1" t="s">
        <v>87</v>
      </c>
      <c r="J3897" s="1" t="s">
        <v>116</v>
      </c>
      <c r="K3897" s="1" t="s">
        <v>84</v>
      </c>
      <c r="L3897" s="1" t="s">
        <v>29</v>
      </c>
    </row>
    <row r="3898" spans="1:12" x14ac:dyDescent="0.2">
      <c r="A3898" s="1" t="s">
        <v>234</v>
      </c>
      <c r="B3898" s="1" t="s">
        <v>13</v>
      </c>
      <c r="C3898" s="2">
        <v>43728</v>
      </c>
      <c r="D3898" s="1" t="s">
        <v>144</v>
      </c>
      <c r="E3898" s="1"/>
      <c r="F3898" s="1" t="s">
        <v>2477</v>
      </c>
      <c r="G3898" s="3">
        <v>433.16</v>
      </c>
      <c r="H3898" s="3"/>
      <c r="I3898" s="1" t="s">
        <v>83</v>
      </c>
      <c r="J3898" s="1" t="s">
        <v>176</v>
      </c>
      <c r="K3898" s="1" t="s">
        <v>84</v>
      </c>
      <c r="L3898" s="1" t="s">
        <v>111</v>
      </c>
    </row>
    <row r="3899" spans="1:12" x14ac:dyDescent="0.2">
      <c r="A3899" s="1" t="s">
        <v>234</v>
      </c>
      <c r="B3899" s="1" t="s">
        <v>13</v>
      </c>
      <c r="C3899" s="2">
        <v>43728</v>
      </c>
      <c r="D3899" s="1" t="s">
        <v>144</v>
      </c>
      <c r="E3899" s="1"/>
      <c r="F3899" s="1" t="s">
        <v>2563</v>
      </c>
      <c r="G3899" s="3">
        <v>1854.63</v>
      </c>
      <c r="H3899" s="3"/>
      <c r="I3899" s="1" t="s">
        <v>119</v>
      </c>
      <c r="J3899" s="1" t="s">
        <v>86</v>
      </c>
      <c r="K3899" s="1" t="s">
        <v>12</v>
      </c>
      <c r="L3899" s="1" t="s">
        <v>289</v>
      </c>
    </row>
    <row r="3900" spans="1:12" x14ac:dyDescent="0.2">
      <c r="A3900" s="1" t="s">
        <v>234</v>
      </c>
      <c r="B3900" s="1" t="s">
        <v>13</v>
      </c>
      <c r="C3900" s="2">
        <v>43728</v>
      </c>
      <c r="D3900" s="1" t="s">
        <v>144</v>
      </c>
      <c r="E3900" s="1"/>
      <c r="F3900" s="1" t="s">
        <v>2564</v>
      </c>
      <c r="G3900" s="3">
        <v>1197</v>
      </c>
      <c r="H3900" s="3"/>
      <c r="I3900" s="1" t="s">
        <v>119</v>
      </c>
      <c r="J3900" s="1" t="s">
        <v>86</v>
      </c>
      <c r="K3900" s="1" t="s">
        <v>12</v>
      </c>
      <c r="L3900" s="1" t="s">
        <v>67</v>
      </c>
    </row>
    <row r="3901" spans="1:12" x14ac:dyDescent="0.2">
      <c r="A3901" s="1" t="s">
        <v>234</v>
      </c>
      <c r="B3901" s="1" t="s">
        <v>13</v>
      </c>
      <c r="C3901" s="2">
        <v>43728</v>
      </c>
      <c r="D3901" s="1" t="s">
        <v>144</v>
      </c>
      <c r="E3901" s="1"/>
      <c r="F3901" s="1" t="s">
        <v>2565</v>
      </c>
      <c r="G3901" s="3">
        <v>1197</v>
      </c>
      <c r="H3901" s="3"/>
      <c r="I3901" s="1" t="s">
        <v>119</v>
      </c>
      <c r="J3901" s="1" t="s">
        <v>86</v>
      </c>
      <c r="K3901" s="1" t="s">
        <v>12</v>
      </c>
      <c r="L3901" s="1" t="s">
        <v>395</v>
      </c>
    </row>
    <row r="3902" spans="1:12" x14ac:dyDescent="0.2">
      <c r="A3902" s="1" t="s">
        <v>234</v>
      </c>
      <c r="B3902" s="1" t="s">
        <v>13</v>
      </c>
      <c r="C3902" s="2">
        <v>43728</v>
      </c>
      <c r="D3902" s="1" t="s">
        <v>144</v>
      </c>
      <c r="E3902" s="1"/>
      <c r="F3902" s="1" t="s">
        <v>2566</v>
      </c>
      <c r="G3902" s="3">
        <v>2598.06</v>
      </c>
      <c r="H3902" s="3"/>
      <c r="I3902" s="1" t="s">
        <v>119</v>
      </c>
      <c r="J3902" s="1" t="s">
        <v>86</v>
      </c>
      <c r="K3902" s="1" t="s">
        <v>12</v>
      </c>
      <c r="L3902" s="1" t="s">
        <v>2567</v>
      </c>
    </row>
    <row r="3903" spans="1:12" x14ac:dyDescent="0.2">
      <c r="A3903" s="1" t="s">
        <v>234</v>
      </c>
      <c r="B3903" s="1" t="s">
        <v>13</v>
      </c>
      <c r="C3903" s="2">
        <v>43728</v>
      </c>
      <c r="D3903" s="1" t="s">
        <v>144</v>
      </c>
      <c r="E3903" s="1"/>
      <c r="F3903" s="1" t="s">
        <v>2554</v>
      </c>
      <c r="G3903" s="3">
        <v>78.41</v>
      </c>
      <c r="H3903" s="3"/>
      <c r="I3903" s="1" t="s">
        <v>185</v>
      </c>
      <c r="J3903" s="1" t="s">
        <v>126</v>
      </c>
      <c r="K3903" s="1" t="s">
        <v>84</v>
      </c>
      <c r="L3903" s="1" t="s">
        <v>51</v>
      </c>
    </row>
    <row r="3904" spans="1:12" x14ac:dyDescent="0.2">
      <c r="A3904" s="1" t="s">
        <v>234</v>
      </c>
      <c r="B3904" s="1" t="s">
        <v>13</v>
      </c>
      <c r="C3904" s="2">
        <v>43728</v>
      </c>
      <c r="D3904" s="1" t="s">
        <v>144</v>
      </c>
      <c r="E3904" s="1"/>
      <c r="F3904" s="1" t="s">
        <v>2484</v>
      </c>
      <c r="G3904" s="3">
        <v>79.8</v>
      </c>
      <c r="H3904" s="3"/>
      <c r="I3904" s="1" t="s">
        <v>87</v>
      </c>
      <c r="J3904" s="1" t="s">
        <v>116</v>
      </c>
      <c r="K3904" s="1" t="s">
        <v>84</v>
      </c>
      <c r="L3904" s="1" t="s">
        <v>2028</v>
      </c>
    </row>
    <row r="3905" spans="1:12" x14ac:dyDescent="0.2">
      <c r="A3905" s="1" t="s">
        <v>234</v>
      </c>
      <c r="B3905" s="1" t="s">
        <v>13</v>
      </c>
      <c r="C3905" s="2">
        <v>43728</v>
      </c>
      <c r="D3905" s="1" t="s">
        <v>144</v>
      </c>
      <c r="E3905" s="1"/>
      <c r="F3905" s="1" t="s">
        <v>2568</v>
      </c>
      <c r="G3905" s="3">
        <v>1009.47</v>
      </c>
      <c r="H3905" s="3"/>
      <c r="I3905" s="1" t="s">
        <v>120</v>
      </c>
      <c r="J3905" s="1" t="s">
        <v>171</v>
      </c>
      <c r="K3905" s="1" t="s">
        <v>12</v>
      </c>
      <c r="L3905" s="1" t="s">
        <v>20</v>
      </c>
    </row>
    <row r="3906" spans="1:12" x14ac:dyDescent="0.2">
      <c r="A3906" s="1" t="s">
        <v>234</v>
      </c>
      <c r="B3906" s="1" t="s">
        <v>13</v>
      </c>
      <c r="C3906" s="2">
        <v>43728</v>
      </c>
      <c r="D3906" s="1" t="s">
        <v>144</v>
      </c>
      <c r="E3906" s="1"/>
      <c r="F3906" s="1" t="s">
        <v>2484</v>
      </c>
      <c r="G3906" s="3">
        <v>105.77</v>
      </c>
      <c r="H3906" s="3"/>
      <c r="I3906" s="1" t="s">
        <v>85</v>
      </c>
      <c r="J3906" s="1" t="s">
        <v>125</v>
      </c>
      <c r="K3906" s="1" t="s">
        <v>84</v>
      </c>
      <c r="L3906" s="1" t="s">
        <v>2028</v>
      </c>
    </row>
    <row r="3907" spans="1:12" x14ac:dyDescent="0.2">
      <c r="A3907" s="1" t="s">
        <v>234</v>
      </c>
      <c r="B3907" s="1" t="s">
        <v>13</v>
      </c>
      <c r="C3907" s="2">
        <v>43728</v>
      </c>
      <c r="D3907" s="1" t="s">
        <v>144</v>
      </c>
      <c r="E3907" s="1"/>
      <c r="F3907" s="1" t="s">
        <v>2569</v>
      </c>
      <c r="G3907" s="3">
        <v>469.61</v>
      </c>
      <c r="H3907" s="3"/>
      <c r="I3907" s="1" t="s">
        <v>185</v>
      </c>
      <c r="J3907" s="1" t="s">
        <v>126</v>
      </c>
      <c r="K3907" s="1" t="s">
        <v>12</v>
      </c>
      <c r="L3907" s="1" t="s">
        <v>77</v>
      </c>
    </row>
    <row r="3908" spans="1:12" x14ac:dyDescent="0.2">
      <c r="A3908" s="1" t="s">
        <v>234</v>
      </c>
      <c r="B3908" s="1" t="s">
        <v>13</v>
      </c>
      <c r="C3908" s="2">
        <v>43728</v>
      </c>
      <c r="D3908" s="1" t="s">
        <v>144</v>
      </c>
      <c r="E3908" s="1"/>
      <c r="F3908" s="1" t="s">
        <v>2523</v>
      </c>
      <c r="G3908" s="3">
        <v>597.95000000000005</v>
      </c>
      <c r="H3908" s="3"/>
      <c r="I3908" s="1" t="s">
        <v>106</v>
      </c>
      <c r="J3908" s="1" t="s">
        <v>121</v>
      </c>
      <c r="K3908" s="1" t="s">
        <v>84</v>
      </c>
      <c r="L3908" s="1" t="s">
        <v>66</v>
      </c>
    </row>
    <row r="3909" spans="1:12" x14ac:dyDescent="0.2">
      <c r="A3909" s="1" t="s">
        <v>234</v>
      </c>
      <c r="B3909" s="1" t="s">
        <v>13</v>
      </c>
      <c r="C3909" s="2">
        <v>43728</v>
      </c>
      <c r="D3909" s="1" t="s">
        <v>144</v>
      </c>
      <c r="E3909" s="1"/>
      <c r="F3909" s="1" t="s">
        <v>2554</v>
      </c>
      <c r="G3909" s="3">
        <v>752.77</v>
      </c>
      <c r="H3909" s="3"/>
      <c r="I3909" s="1" t="s">
        <v>119</v>
      </c>
      <c r="J3909" s="1" t="s">
        <v>86</v>
      </c>
      <c r="K3909" s="1" t="s">
        <v>84</v>
      </c>
      <c r="L3909" s="1" t="s">
        <v>51</v>
      </c>
    </row>
    <row r="3910" spans="1:12" x14ac:dyDescent="0.2">
      <c r="A3910" s="1" t="s">
        <v>234</v>
      </c>
      <c r="B3910" s="1" t="s">
        <v>13</v>
      </c>
      <c r="C3910" s="2">
        <v>43728</v>
      </c>
      <c r="D3910" s="1" t="s">
        <v>144</v>
      </c>
      <c r="E3910" s="1"/>
      <c r="F3910" s="1" t="s">
        <v>2570</v>
      </c>
      <c r="G3910" s="3">
        <v>843</v>
      </c>
      <c r="H3910" s="3"/>
      <c r="I3910" s="1" t="s">
        <v>119</v>
      </c>
      <c r="J3910" s="1" t="s">
        <v>86</v>
      </c>
      <c r="K3910" s="1" t="s">
        <v>12</v>
      </c>
      <c r="L3910" s="1" t="s">
        <v>342</v>
      </c>
    </row>
    <row r="3911" spans="1:12" x14ac:dyDescent="0.2">
      <c r="A3911" s="1" t="s">
        <v>234</v>
      </c>
      <c r="B3911" s="1" t="s">
        <v>13</v>
      </c>
      <c r="C3911" s="2">
        <v>43728</v>
      </c>
      <c r="D3911" s="1" t="s">
        <v>144</v>
      </c>
      <c r="E3911" s="1"/>
      <c r="F3911" s="1" t="s">
        <v>2571</v>
      </c>
      <c r="G3911" s="3">
        <v>345.61</v>
      </c>
      <c r="H3911" s="3"/>
      <c r="I3911" s="1" t="s">
        <v>185</v>
      </c>
      <c r="J3911" s="1" t="s">
        <v>126</v>
      </c>
      <c r="K3911" s="1" t="s">
        <v>12</v>
      </c>
      <c r="L3911" s="1" t="s">
        <v>92</v>
      </c>
    </row>
    <row r="3912" spans="1:12" x14ac:dyDescent="0.2">
      <c r="A3912" s="1" t="s">
        <v>234</v>
      </c>
      <c r="B3912" s="1" t="s">
        <v>13</v>
      </c>
      <c r="C3912" s="2">
        <v>43728</v>
      </c>
      <c r="D3912" s="1" t="s">
        <v>144</v>
      </c>
      <c r="E3912" s="1"/>
      <c r="F3912" s="1" t="s">
        <v>2572</v>
      </c>
      <c r="G3912" s="3">
        <v>762</v>
      </c>
      <c r="H3912" s="3"/>
      <c r="I3912" s="1" t="s">
        <v>119</v>
      </c>
      <c r="J3912" s="1" t="s">
        <v>86</v>
      </c>
      <c r="K3912" s="1" t="s">
        <v>12</v>
      </c>
      <c r="L3912" s="1" t="s">
        <v>358</v>
      </c>
    </row>
    <row r="3913" spans="1:12" x14ac:dyDescent="0.2">
      <c r="A3913" s="1" t="s">
        <v>234</v>
      </c>
      <c r="B3913" s="1" t="s">
        <v>13</v>
      </c>
      <c r="C3913" s="2">
        <v>43728</v>
      </c>
      <c r="D3913" s="1" t="s">
        <v>144</v>
      </c>
      <c r="E3913" s="1"/>
      <c r="F3913" s="1" t="s">
        <v>2538</v>
      </c>
      <c r="G3913" s="3">
        <v>917.71</v>
      </c>
      <c r="H3913" s="3"/>
      <c r="I3913" s="1" t="s">
        <v>83</v>
      </c>
      <c r="J3913" s="1" t="s">
        <v>175</v>
      </c>
      <c r="K3913" s="1" t="s">
        <v>84</v>
      </c>
      <c r="L3913" s="1" t="s">
        <v>241</v>
      </c>
    </row>
    <row r="3914" spans="1:12" x14ac:dyDescent="0.2">
      <c r="A3914" s="1" t="s">
        <v>234</v>
      </c>
      <c r="B3914" s="1" t="s">
        <v>13</v>
      </c>
      <c r="C3914" s="2">
        <v>43728</v>
      </c>
      <c r="D3914" s="1" t="s">
        <v>144</v>
      </c>
      <c r="E3914" s="1"/>
      <c r="F3914" s="1" t="s">
        <v>2573</v>
      </c>
      <c r="G3914" s="3">
        <v>862.11</v>
      </c>
      <c r="H3914" s="3"/>
      <c r="I3914" s="1" t="s">
        <v>83</v>
      </c>
      <c r="J3914" s="1" t="s">
        <v>676</v>
      </c>
      <c r="K3914" s="1" t="s">
        <v>12</v>
      </c>
      <c r="L3914" s="1" t="s">
        <v>2186</v>
      </c>
    </row>
    <row r="3915" spans="1:12" x14ac:dyDescent="0.2">
      <c r="A3915" s="1" t="s">
        <v>234</v>
      </c>
      <c r="B3915" s="1" t="s">
        <v>13</v>
      </c>
      <c r="C3915" s="2">
        <v>43728</v>
      </c>
      <c r="D3915" s="1" t="s">
        <v>144</v>
      </c>
      <c r="E3915" s="1"/>
      <c r="F3915" s="1" t="s">
        <v>2574</v>
      </c>
      <c r="G3915" s="3">
        <v>885</v>
      </c>
      <c r="H3915" s="3"/>
      <c r="I3915" s="1" t="s">
        <v>119</v>
      </c>
      <c r="J3915" s="1" t="s">
        <v>86</v>
      </c>
      <c r="K3915" s="1" t="s">
        <v>12</v>
      </c>
      <c r="L3915" s="1" t="s">
        <v>277</v>
      </c>
    </row>
    <row r="3916" spans="1:12" x14ac:dyDescent="0.2">
      <c r="A3916" s="1" t="s">
        <v>234</v>
      </c>
      <c r="B3916" s="1" t="s">
        <v>13</v>
      </c>
      <c r="C3916" s="2">
        <v>43728</v>
      </c>
      <c r="D3916" s="1" t="s">
        <v>144</v>
      </c>
      <c r="E3916" s="1"/>
      <c r="F3916" s="1" t="s">
        <v>2575</v>
      </c>
      <c r="G3916" s="3">
        <v>667.3</v>
      </c>
      <c r="H3916" s="3"/>
      <c r="I3916" s="1" t="s">
        <v>83</v>
      </c>
      <c r="J3916" s="1" t="s">
        <v>301</v>
      </c>
      <c r="K3916" s="1" t="s">
        <v>12</v>
      </c>
      <c r="L3916" s="1" t="s">
        <v>36</v>
      </c>
    </row>
    <row r="3917" spans="1:12" x14ac:dyDescent="0.2">
      <c r="A3917" s="1" t="s">
        <v>234</v>
      </c>
      <c r="B3917" s="1" t="s">
        <v>13</v>
      </c>
      <c r="C3917" s="2">
        <v>43728</v>
      </c>
      <c r="D3917" s="1" t="s">
        <v>144</v>
      </c>
      <c r="E3917" s="1"/>
      <c r="F3917" s="1" t="s">
        <v>2522</v>
      </c>
      <c r="G3917" s="3">
        <v>40.96</v>
      </c>
      <c r="H3917" s="3"/>
      <c r="I3917" s="1" t="s">
        <v>179</v>
      </c>
      <c r="J3917" s="1" t="s">
        <v>89</v>
      </c>
      <c r="K3917" s="1" t="s">
        <v>84</v>
      </c>
      <c r="L3917" s="1" t="s">
        <v>306</v>
      </c>
    </row>
    <row r="3918" spans="1:12" x14ac:dyDescent="0.2">
      <c r="A3918" s="1" t="s">
        <v>234</v>
      </c>
      <c r="B3918" s="1" t="s">
        <v>13</v>
      </c>
      <c r="C3918" s="2">
        <v>43728</v>
      </c>
      <c r="D3918" s="1" t="s">
        <v>144</v>
      </c>
      <c r="E3918" s="1"/>
      <c r="F3918" s="1" t="s">
        <v>2576</v>
      </c>
      <c r="G3918" s="3">
        <v>774</v>
      </c>
      <c r="H3918" s="3"/>
      <c r="I3918" s="1" t="s">
        <v>120</v>
      </c>
      <c r="J3918" s="1" t="s">
        <v>171</v>
      </c>
      <c r="K3918" s="1" t="s">
        <v>12</v>
      </c>
      <c r="L3918" s="1" t="s">
        <v>59</v>
      </c>
    </row>
    <row r="3919" spans="1:12" x14ac:dyDescent="0.2">
      <c r="A3919" s="1" t="s">
        <v>234</v>
      </c>
      <c r="B3919" s="1" t="s">
        <v>13</v>
      </c>
      <c r="C3919" s="2">
        <v>43728</v>
      </c>
      <c r="D3919" s="1" t="s">
        <v>144</v>
      </c>
      <c r="E3919" s="1"/>
      <c r="F3919" s="1" t="s">
        <v>2484</v>
      </c>
      <c r="G3919" s="3">
        <v>114.23</v>
      </c>
      <c r="H3919" s="3"/>
      <c r="I3919" s="1" t="s">
        <v>120</v>
      </c>
      <c r="J3919" s="1" t="s">
        <v>171</v>
      </c>
      <c r="K3919" s="1" t="s">
        <v>84</v>
      </c>
      <c r="L3919" s="1" t="s">
        <v>2028</v>
      </c>
    </row>
    <row r="3920" spans="1:12" x14ac:dyDescent="0.2">
      <c r="A3920" s="1" t="s">
        <v>234</v>
      </c>
      <c r="B3920" s="1" t="s">
        <v>13</v>
      </c>
      <c r="C3920" s="2">
        <v>43728</v>
      </c>
      <c r="D3920" s="1" t="s">
        <v>144</v>
      </c>
      <c r="E3920" s="1"/>
      <c r="F3920" s="1" t="s">
        <v>2577</v>
      </c>
      <c r="G3920" s="3">
        <v>1108</v>
      </c>
      <c r="H3920" s="3"/>
      <c r="I3920" s="1" t="s">
        <v>179</v>
      </c>
      <c r="J3920" s="1" t="s">
        <v>89</v>
      </c>
      <c r="K3920" s="1" t="s">
        <v>12</v>
      </c>
      <c r="L3920" s="1" t="s">
        <v>28</v>
      </c>
    </row>
    <row r="3921" spans="1:12" x14ac:dyDescent="0.2">
      <c r="A3921" s="1" t="s">
        <v>234</v>
      </c>
      <c r="B3921" s="1" t="s">
        <v>13</v>
      </c>
      <c r="C3921" s="2">
        <v>43728</v>
      </c>
      <c r="D3921" s="1" t="s">
        <v>144</v>
      </c>
      <c r="E3921" s="1"/>
      <c r="F3921" s="1" t="s">
        <v>2547</v>
      </c>
      <c r="G3921" s="3">
        <v>1033.96</v>
      </c>
      <c r="H3921" s="3"/>
      <c r="I3921" s="1" t="s">
        <v>87</v>
      </c>
      <c r="J3921" s="1" t="s">
        <v>253</v>
      </c>
      <c r="K3921" s="1" t="s">
        <v>84</v>
      </c>
      <c r="L3921" s="1" t="s">
        <v>63</v>
      </c>
    </row>
    <row r="3922" spans="1:12" x14ac:dyDescent="0.2">
      <c r="A3922" s="1" t="s">
        <v>234</v>
      </c>
      <c r="B3922" s="1" t="s">
        <v>13</v>
      </c>
      <c r="C3922" s="2">
        <v>43728</v>
      </c>
      <c r="D3922" s="1" t="s">
        <v>144</v>
      </c>
      <c r="E3922" s="1"/>
      <c r="F3922" s="1" t="s">
        <v>2546</v>
      </c>
      <c r="G3922" s="3">
        <v>622.14</v>
      </c>
      <c r="H3922" s="3"/>
      <c r="I3922" s="1" t="s">
        <v>83</v>
      </c>
      <c r="J3922" s="1" t="s">
        <v>243</v>
      </c>
      <c r="K3922" s="1" t="s">
        <v>12</v>
      </c>
      <c r="L3922" s="1" t="s">
        <v>57</v>
      </c>
    </row>
    <row r="3923" spans="1:12" x14ac:dyDescent="0.2">
      <c r="A3923" s="1" t="s">
        <v>234</v>
      </c>
      <c r="B3923" s="1" t="s">
        <v>13</v>
      </c>
      <c r="C3923" s="2">
        <v>43728</v>
      </c>
      <c r="D3923" s="1" t="s">
        <v>144</v>
      </c>
      <c r="E3923" s="1"/>
      <c r="F3923" s="1" t="s">
        <v>2578</v>
      </c>
      <c r="G3923" s="3">
        <v>762</v>
      </c>
      <c r="H3923" s="3"/>
      <c r="I3923" s="1" t="s">
        <v>119</v>
      </c>
      <c r="J3923" s="1" t="s">
        <v>86</v>
      </c>
      <c r="K3923" s="1" t="s">
        <v>12</v>
      </c>
      <c r="L3923" s="1" t="s">
        <v>182</v>
      </c>
    </row>
    <row r="3924" spans="1:12" x14ac:dyDescent="0.2">
      <c r="A3924" s="1" t="s">
        <v>234</v>
      </c>
      <c r="B3924" s="1" t="s">
        <v>13</v>
      </c>
      <c r="C3924" s="2">
        <v>43728</v>
      </c>
      <c r="D3924" s="1" t="s">
        <v>144</v>
      </c>
      <c r="E3924" s="1"/>
      <c r="F3924" s="1" t="s">
        <v>2579</v>
      </c>
      <c r="G3924" s="3">
        <v>944.23</v>
      </c>
      <c r="H3924" s="3"/>
      <c r="I3924" s="1" t="s">
        <v>119</v>
      </c>
      <c r="J3924" s="1" t="s">
        <v>86</v>
      </c>
      <c r="K3924" s="1" t="s">
        <v>12</v>
      </c>
      <c r="L3924" s="1" t="s">
        <v>69</v>
      </c>
    </row>
    <row r="3925" spans="1:12" x14ac:dyDescent="0.2">
      <c r="A3925" s="1" t="s">
        <v>234</v>
      </c>
      <c r="B3925" s="1" t="s">
        <v>13</v>
      </c>
      <c r="C3925" s="2">
        <v>43728</v>
      </c>
      <c r="D3925" s="1" t="s">
        <v>144</v>
      </c>
      <c r="E3925" s="1"/>
      <c r="F3925" s="1" t="s">
        <v>2554</v>
      </c>
      <c r="G3925" s="3">
        <v>313.66000000000003</v>
      </c>
      <c r="H3925" s="3"/>
      <c r="I3925" s="1" t="s">
        <v>83</v>
      </c>
      <c r="J3925" s="1" t="s">
        <v>175</v>
      </c>
      <c r="K3925" s="1" t="s">
        <v>84</v>
      </c>
      <c r="L3925" s="1" t="s">
        <v>51</v>
      </c>
    </row>
    <row r="3926" spans="1:12" x14ac:dyDescent="0.2">
      <c r="A3926" s="1" t="s">
        <v>234</v>
      </c>
      <c r="B3926" s="1" t="s">
        <v>13</v>
      </c>
      <c r="C3926" s="2">
        <v>43728</v>
      </c>
      <c r="D3926" s="1" t="s">
        <v>144</v>
      </c>
      <c r="E3926" s="1"/>
      <c r="F3926" s="1" t="s">
        <v>2569</v>
      </c>
      <c r="G3926" s="3">
        <v>799.61</v>
      </c>
      <c r="H3926" s="3"/>
      <c r="I3926" s="1" t="s">
        <v>123</v>
      </c>
      <c r="J3926" s="1" t="s">
        <v>124</v>
      </c>
      <c r="K3926" s="1" t="s">
        <v>12</v>
      </c>
      <c r="L3926" s="1" t="s">
        <v>77</v>
      </c>
    </row>
    <row r="3927" spans="1:12" x14ac:dyDescent="0.2">
      <c r="A3927" s="1" t="s">
        <v>234</v>
      </c>
      <c r="B3927" s="1" t="s">
        <v>13</v>
      </c>
      <c r="C3927" s="2">
        <v>43728</v>
      </c>
      <c r="D3927" s="1" t="s">
        <v>144</v>
      </c>
      <c r="E3927" s="1"/>
      <c r="F3927" s="1" t="s">
        <v>2575</v>
      </c>
      <c r="G3927" s="3">
        <v>266.92</v>
      </c>
      <c r="H3927" s="3"/>
      <c r="I3927" s="1" t="s">
        <v>83</v>
      </c>
      <c r="J3927" s="1" t="s">
        <v>180</v>
      </c>
      <c r="K3927" s="1" t="s">
        <v>12</v>
      </c>
      <c r="L3927" s="1" t="s">
        <v>36</v>
      </c>
    </row>
    <row r="3928" spans="1:12" x14ac:dyDescent="0.2">
      <c r="A3928" s="1" t="s">
        <v>234</v>
      </c>
      <c r="B3928" s="1" t="s">
        <v>13</v>
      </c>
      <c r="C3928" s="2">
        <v>43728</v>
      </c>
      <c r="D3928" s="1" t="s">
        <v>144</v>
      </c>
      <c r="E3928" s="1"/>
      <c r="F3928" s="1" t="s">
        <v>2580</v>
      </c>
      <c r="G3928" s="3">
        <v>2499.6999999999998</v>
      </c>
      <c r="H3928" s="3"/>
      <c r="I3928" s="1" t="s">
        <v>120</v>
      </c>
      <c r="J3928" s="1" t="s">
        <v>171</v>
      </c>
      <c r="K3928" s="1" t="s">
        <v>12</v>
      </c>
      <c r="L3928" s="1" t="s">
        <v>43</v>
      </c>
    </row>
    <row r="3929" spans="1:12" x14ac:dyDescent="0.2">
      <c r="A3929" s="1" t="s">
        <v>234</v>
      </c>
      <c r="B3929" s="1" t="s">
        <v>13</v>
      </c>
      <c r="C3929" s="2">
        <v>43728</v>
      </c>
      <c r="D3929" s="1" t="s">
        <v>144</v>
      </c>
      <c r="E3929" s="1"/>
      <c r="F3929" s="1" t="s">
        <v>2581</v>
      </c>
      <c r="G3929" s="3">
        <v>931</v>
      </c>
      <c r="H3929" s="3"/>
      <c r="I3929" s="1" t="s">
        <v>119</v>
      </c>
      <c r="J3929" s="1" t="s">
        <v>86</v>
      </c>
      <c r="K3929" s="1" t="s">
        <v>12</v>
      </c>
      <c r="L3929" s="1" t="s">
        <v>109</v>
      </c>
    </row>
    <row r="3930" spans="1:12" x14ac:dyDescent="0.2">
      <c r="A3930" s="1" t="s">
        <v>234</v>
      </c>
      <c r="B3930" s="1" t="s">
        <v>13</v>
      </c>
      <c r="C3930" s="2">
        <v>43728</v>
      </c>
      <c r="D3930" s="1" t="s">
        <v>144</v>
      </c>
      <c r="E3930" s="1"/>
      <c r="F3930" s="1" t="s">
        <v>2561</v>
      </c>
      <c r="G3930" s="3">
        <v>565.76</v>
      </c>
      <c r="H3930" s="3"/>
      <c r="I3930" s="1" t="s">
        <v>106</v>
      </c>
      <c r="J3930" s="1" t="s">
        <v>121</v>
      </c>
      <c r="K3930" s="1" t="s">
        <v>12</v>
      </c>
      <c r="L3930" s="1" t="s">
        <v>25</v>
      </c>
    </row>
    <row r="3931" spans="1:12" x14ac:dyDescent="0.2">
      <c r="A3931" s="1" t="s">
        <v>234</v>
      </c>
      <c r="B3931" s="1" t="s">
        <v>13</v>
      </c>
      <c r="C3931" s="2">
        <v>43728</v>
      </c>
      <c r="D3931" s="1" t="s">
        <v>144</v>
      </c>
      <c r="E3931" s="1"/>
      <c r="F3931" s="1" t="s">
        <v>2582</v>
      </c>
      <c r="G3931" s="3">
        <v>756</v>
      </c>
      <c r="H3931" s="3"/>
      <c r="I3931" s="1" t="s">
        <v>119</v>
      </c>
      <c r="J3931" s="1" t="s">
        <v>86</v>
      </c>
      <c r="K3931" s="1" t="s">
        <v>12</v>
      </c>
      <c r="L3931" s="1" t="s">
        <v>52</v>
      </c>
    </row>
    <row r="3932" spans="1:12" x14ac:dyDescent="0.2">
      <c r="A3932" s="1" t="s">
        <v>234</v>
      </c>
      <c r="B3932" s="1" t="s">
        <v>13</v>
      </c>
      <c r="C3932" s="2">
        <v>43728</v>
      </c>
      <c r="D3932" s="1" t="s">
        <v>144</v>
      </c>
      <c r="E3932" s="1"/>
      <c r="F3932" s="1" t="s">
        <v>2583</v>
      </c>
      <c r="G3932" s="3">
        <v>252</v>
      </c>
      <c r="H3932" s="3"/>
      <c r="I3932" s="1" t="s">
        <v>119</v>
      </c>
      <c r="J3932" s="1" t="s">
        <v>86</v>
      </c>
      <c r="K3932" s="1" t="s">
        <v>12</v>
      </c>
      <c r="L3932" s="1" t="s">
        <v>566</v>
      </c>
    </row>
    <row r="3933" spans="1:12" x14ac:dyDescent="0.2">
      <c r="A3933" s="1" t="s">
        <v>234</v>
      </c>
      <c r="B3933" s="1" t="s">
        <v>13</v>
      </c>
      <c r="C3933" s="2">
        <v>43728</v>
      </c>
      <c r="D3933" s="1" t="s">
        <v>144</v>
      </c>
      <c r="E3933" s="1"/>
      <c r="F3933" s="1" t="s">
        <v>2483</v>
      </c>
      <c r="G3933" s="3">
        <v>99.24</v>
      </c>
      <c r="H3933" s="3"/>
      <c r="I3933" s="1" t="s">
        <v>83</v>
      </c>
      <c r="J3933" s="1" t="s">
        <v>180</v>
      </c>
      <c r="K3933" s="1" t="s">
        <v>12</v>
      </c>
      <c r="L3933" s="1" t="s">
        <v>14</v>
      </c>
    </row>
    <row r="3934" spans="1:12" x14ac:dyDescent="0.2">
      <c r="A3934" s="1" t="s">
        <v>234</v>
      </c>
      <c r="B3934" s="1" t="s">
        <v>13</v>
      </c>
      <c r="C3934" s="2">
        <v>43728</v>
      </c>
      <c r="D3934" s="1" t="s">
        <v>144</v>
      </c>
      <c r="E3934" s="1"/>
      <c r="F3934" s="1" t="s">
        <v>2522</v>
      </c>
      <c r="G3934" s="3">
        <v>1308.5999999999999</v>
      </c>
      <c r="H3934" s="3"/>
      <c r="I3934" s="1" t="s">
        <v>83</v>
      </c>
      <c r="J3934" s="1" t="s">
        <v>176</v>
      </c>
      <c r="K3934" s="1" t="s">
        <v>84</v>
      </c>
      <c r="L3934" s="1" t="s">
        <v>306</v>
      </c>
    </row>
    <row r="3935" spans="1:12" x14ac:dyDescent="0.2">
      <c r="A3935" s="1" t="s">
        <v>234</v>
      </c>
      <c r="B3935" s="1" t="s">
        <v>13</v>
      </c>
      <c r="C3935" s="2">
        <v>43728</v>
      </c>
      <c r="D3935" s="1" t="s">
        <v>144</v>
      </c>
      <c r="E3935" s="1"/>
      <c r="F3935" s="1" t="s">
        <v>2502</v>
      </c>
      <c r="G3935" s="3">
        <v>250</v>
      </c>
      <c r="H3935" s="3"/>
      <c r="I3935" s="1" t="s">
        <v>83</v>
      </c>
      <c r="J3935" s="1" t="s">
        <v>176</v>
      </c>
      <c r="K3935" s="1" t="s">
        <v>84</v>
      </c>
      <c r="L3935" s="1" t="s">
        <v>29</v>
      </c>
    </row>
    <row r="3936" spans="1:12" x14ac:dyDescent="0.2">
      <c r="A3936" s="1" t="s">
        <v>234</v>
      </c>
      <c r="B3936" s="1" t="s">
        <v>13</v>
      </c>
      <c r="C3936" s="2">
        <v>43728</v>
      </c>
      <c r="D3936" s="1" t="s">
        <v>144</v>
      </c>
      <c r="E3936" s="1"/>
      <c r="F3936" s="1" t="s">
        <v>2584</v>
      </c>
      <c r="G3936" s="3">
        <v>1074.0999999999999</v>
      </c>
      <c r="H3936" s="3"/>
      <c r="I3936" s="1" t="s">
        <v>119</v>
      </c>
      <c r="J3936" s="1" t="s">
        <v>86</v>
      </c>
      <c r="K3936" s="1" t="s">
        <v>12</v>
      </c>
      <c r="L3936" s="1" t="s">
        <v>96</v>
      </c>
    </row>
    <row r="3937" spans="1:12" x14ac:dyDescent="0.2">
      <c r="A3937" s="1" t="s">
        <v>234</v>
      </c>
      <c r="B3937" s="1" t="s">
        <v>13</v>
      </c>
      <c r="C3937" s="2">
        <v>43728</v>
      </c>
      <c r="D3937" s="1" t="s">
        <v>144</v>
      </c>
      <c r="E3937" s="1"/>
      <c r="F3937" s="1" t="s">
        <v>2585</v>
      </c>
      <c r="G3937" s="3">
        <v>588</v>
      </c>
      <c r="H3937" s="3"/>
      <c r="I3937" s="1" t="s">
        <v>119</v>
      </c>
      <c r="J3937" s="1" t="s">
        <v>86</v>
      </c>
      <c r="K3937" s="1" t="s">
        <v>12</v>
      </c>
      <c r="L3937" s="1" t="s">
        <v>40</v>
      </c>
    </row>
    <row r="3938" spans="1:12" x14ac:dyDescent="0.2">
      <c r="A3938" s="1" t="s">
        <v>234</v>
      </c>
      <c r="B3938" s="1" t="s">
        <v>13</v>
      </c>
      <c r="C3938" s="2">
        <v>43728</v>
      </c>
      <c r="D3938" s="1" t="s">
        <v>144</v>
      </c>
      <c r="E3938" s="1"/>
      <c r="F3938" s="1" t="s">
        <v>2586</v>
      </c>
      <c r="G3938" s="3">
        <v>1458.83</v>
      </c>
      <c r="H3938" s="3"/>
      <c r="I3938" s="1" t="s">
        <v>106</v>
      </c>
      <c r="J3938" s="1" t="s">
        <v>122</v>
      </c>
      <c r="K3938" s="1" t="s">
        <v>12</v>
      </c>
      <c r="L3938" s="1" t="s">
        <v>27</v>
      </c>
    </row>
    <row r="3939" spans="1:12" x14ac:dyDescent="0.2">
      <c r="A3939" s="1" t="s">
        <v>234</v>
      </c>
      <c r="B3939" s="1" t="s">
        <v>13</v>
      </c>
      <c r="C3939" s="2">
        <v>43728</v>
      </c>
      <c r="D3939" s="1" t="s">
        <v>144</v>
      </c>
      <c r="E3939" s="1"/>
      <c r="F3939" s="1" t="s">
        <v>2587</v>
      </c>
      <c r="G3939" s="3">
        <v>1429.1</v>
      </c>
      <c r="H3939" s="3"/>
      <c r="I3939" s="1" t="s">
        <v>106</v>
      </c>
      <c r="J3939" s="1" t="s">
        <v>121</v>
      </c>
      <c r="K3939" s="1" t="s">
        <v>12</v>
      </c>
      <c r="L3939" s="1" t="s">
        <v>23</v>
      </c>
    </row>
    <row r="3940" spans="1:12" x14ac:dyDescent="0.2">
      <c r="A3940" s="1" t="s">
        <v>234</v>
      </c>
      <c r="B3940" s="1" t="s">
        <v>13</v>
      </c>
      <c r="C3940" s="2">
        <v>43728</v>
      </c>
      <c r="D3940" s="1" t="s">
        <v>144</v>
      </c>
      <c r="E3940" s="1"/>
      <c r="F3940" s="1" t="s">
        <v>2537</v>
      </c>
      <c r="G3940" s="3">
        <v>134.76</v>
      </c>
      <c r="H3940" s="3"/>
      <c r="I3940" s="1" t="s">
        <v>83</v>
      </c>
      <c r="J3940" s="1" t="s">
        <v>176</v>
      </c>
      <c r="K3940" s="1" t="s">
        <v>12</v>
      </c>
      <c r="L3940" s="1" t="s">
        <v>64</v>
      </c>
    </row>
    <row r="3941" spans="1:12" x14ac:dyDescent="0.2">
      <c r="A3941" s="1" t="s">
        <v>234</v>
      </c>
      <c r="B3941" s="1" t="s">
        <v>13</v>
      </c>
      <c r="C3941" s="2">
        <v>43728</v>
      </c>
      <c r="D3941" s="1" t="s">
        <v>144</v>
      </c>
      <c r="E3941" s="1"/>
      <c r="F3941" s="1" t="s">
        <v>2575</v>
      </c>
      <c r="G3941" s="3">
        <v>533.84</v>
      </c>
      <c r="H3941" s="3"/>
      <c r="I3941" s="1" t="s">
        <v>83</v>
      </c>
      <c r="J3941" s="1" t="s">
        <v>676</v>
      </c>
      <c r="K3941" s="1" t="s">
        <v>12</v>
      </c>
      <c r="L3941" s="1" t="s">
        <v>36</v>
      </c>
    </row>
    <row r="3942" spans="1:12" x14ac:dyDescent="0.2">
      <c r="A3942" s="1" t="s">
        <v>234</v>
      </c>
      <c r="B3942" s="1" t="s">
        <v>13</v>
      </c>
      <c r="C3942" s="2">
        <v>43728</v>
      </c>
      <c r="D3942" s="1" t="s">
        <v>144</v>
      </c>
      <c r="E3942" s="1"/>
      <c r="F3942" s="1" t="s">
        <v>2588</v>
      </c>
      <c r="G3942" s="3">
        <v>1363.25</v>
      </c>
      <c r="H3942" s="3"/>
      <c r="I3942" s="1" t="s">
        <v>119</v>
      </c>
      <c r="J3942" s="1" t="s">
        <v>86</v>
      </c>
      <c r="K3942" s="1" t="s">
        <v>12</v>
      </c>
      <c r="L3942" s="1" t="s">
        <v>2589</v>
      </c>
    </row>
    <row r="3943" spans="1:12" x14ac:dyDescent="0.2">
      <c r="A3943" s="1" t="s">
        <v>234</v>
      </c>
      <c r="B3943" s="1" t="s">
        <v>13</v>
      </c>
      <c r="C3943" s="2">
        <v>43728</v>
      </c>
      <c r="D3943" s="1" t="s">
        <v>144</v>
      </c>
      <c r="E3943" s="1"/>
      <c r="F3943" s="1" t="s">
        <v>2590</v>
      </c>
      <c r="G3943" s="3">
        <v>638.27</v>
      </c>
      <c r="H3943" s="3"/>
      <c r="I3943" s="1" t="s">
        <v>123</v>
      </c>
      <c r="J3943" s="1" t="s">
        <v>124</v>
      </c>
      <c r="K3943" s="1" t="s">
        <v>12</v>
      </c>
      <c r="L3943" s="1" t="s">
        <v>261</v>
      </c>
    </row>
    <row r="3944" spans="1:12" x14ac:dyDescent="0.2">
      <c r="A3944" s="1" t="s">
        <v>234</v>
      </c>
      <c r="B3944" s="1" t="s">
        <v>13</v>
      </c>
      <c r="C3944" s="2">
        <v>43728</v>
      </c>
      <c r="D3944" s="1" t="s">
        <v>144</v>
      </c>
      <c r="E3944" s="1"/>
      <c r="F3944" s="1" t="s">
        <v>2491</v>
      </c>
      <c r="G3944" s="3">
        <v>217.65</v>
      </c>
      <c r="H3944" s="3"/>
      <c r="I3944" s="1" t="s">
        <v>185</v>
      </c>
      <c r="J3944" s="1" t="s">
        <v>126</v>
      </c>
      <c r="K3944" s="1" t="s">
        <v>12</v>
      </c>
      <c r="L3944" s="1" t="s">
        <v>1650</v>
      </c>
    </row>
    <row r="3945" spans="1:12" x14ac:dyDescent="0.2">
      <c r="A3945" s="1" t="s">
        <v>234</v>
      </c>
      <c r="B3945" s="1" t="s">
        <v>13</v>
      </c>
      <c r="C3945" s="2">
        <v>43728</v>
      </c>
      <c r="D3945" s="1" t="s">
        <v>144</v>
      </c>
      <c r="E3945" s="1"/>
      <c r="F3945" s="1" t="s">
        <v>2591</v>
      </c>
      <c r="G3945" s="3">
        <v>756</v>
      </c>
      <c r="H3945" s="3"/>
      <c r="I3945" s="1" t="s">
        <v>119</v>
      </c>
      <c r="J3945" s="1" t="s">
        <v>86</v>
      </c>
      <c r="K3945" s="1" t="s">
        <v>12</v>
      </c>
      <c r="L3945" s="1" t="s">
        <v>494</v>
      </c>
    </row>
    <row r="3946" spans="1:12" x14ac:dyDescent="0.2">
      <c r="A3946" s="1" t="s">
        <v>234</v>
      </c>
      <c r="B3946" s="1" t="s">
        <v>13</v>
      </c>
      <c r="C3946" s="2">
        <v>43728</v>
      </c>
      <c r="D3946" s="1" t="s">
        <v>144</v>
      </c>
      <c r="E3946" s="1"/>
      <c r="F3946" s="1" t="s">
        <v>2480</v>
      </c>
      <c r="G3946" s="3">
        <v>176.08</v>
      </c>
      <c r="H3946" s="3"/>
      <c r="I3946" s="1" t="s">
        <v>106</v>
      </c>
      <c r="J3946" s="1" t="s">
        <v>122</v>
      </c>
      <c r="K3946" s="1" t="s">
        <v>12</v>
      </c>
      <c r="L3946" s="1" t="s">
        <v>1047</v>
      </c>
    </row>
    <row r="3947" spans="1:12" x14ac:dyDescent="0.2">
      <c r="A3947" s="1" t="s">
        <v>234</v>
      </c>
      <c r="B3947" s="1" t="s">
        <v>13</v>
      </c>
      <c r="C3947" s="2">
        <v>43728</v>
      </c>
      <c r="D3947" s="1" t="s">
        <v>144</v>
      </c>
      <c r="E3947" s="1"/>
      <c r="F3947" s="1" t="s">
        <v>2506</v>
      </c>
      <c r="G3947" s="3">
        <v>156.85</v>
      </c>
      <c r="H3947" s="3"/>
      <c r="I3947" s="1" t="s">
        <v>106</v>
      </c>
      <c r="J3947" s="1" t="s">
        <v>122</v>
      </c>
      <c r="K3947" s="1" t="s">
        <v>12</v>
      </c>
      <c r="L3947" s="1" t="s">
        <v>313</v>
      </c>
    </row>
    <row r="3948" spans="1:12" x14ac:dyDescent="0.2">
      <c r="A3948" s="1" t="s">
        <v>234</v>
      </c>
      <c r="B3948" s="1" t="s">
        <v>13</v>
      </c>
      <c r="C3948" s="2">
        <v>43728</v>
      </c>
      <c r="D3948" s="1" t="s">
        <v>144</v>
      </c>
      <c r="E3948" s="1"/>
      <c r="F3948" s="1" t="s">
        <v>2592</v>
      </c>
      <c r="G3948" s="3">
        <v>1386.4</v>
      </c>
      <c r="H3948" s="3"/>
      <c r="I3948" s="1" t="s">
        <v>106</v>
      </c>
      <c r="J3948" s="1" t="s">
        <v>121</v>
      </c>
      <c r="K3948" s="1" t="s">
        <v>12</v>
      </c>
      <c r="L3948" s="1" t="s">
        <v>18</v>
      </c>
    </row>
    <row r="3949" spans="1:12" x14ac:dyDescent="0.2">
      <c r="A3949" s="1" t="s">
        <v>234</v>
      </c>
      <c r="B3949" s="1" t="s">
        <v>13</v>
      </c>
      <c r="C3949" s="2">
        <v>43728</v>
      </c>
      <c r="D3949" s="1" t="s">
        <v>144</v>
      </c>
      <c r="E3949" s="1"/>
      <c r="F3949" s="1" t="s">
        <v>2484</v>
      </c>
      <c r="G3949" s="3">
        <v>133.27000000000001</v>
      </c>
      <c r="H3949" s="3"/>
      <c r="I3949" s="1" t="s">
        <v>83</v>
      </c>
      <c r="J3949" s="1" t="s">
        <v>176</v>
      </c>
      <c r="K3949" s="1" t="s">
        <v>84</v>
      </c>
      <c r="L3949" s="1" t="s">
        <v>2028</v>
      </c>
    </row>
    <row r="3950" spans="1:12" x14ac:dyDescent="0.2">
      <c r="A3950" s="1" t="s">
        <v>234</v>
      </c>
      <c r="B3950" s="1" t="s">
        <v>13</v>
      </c>
      <c r="C3950" s="2">
        <v>43728</v>
      </c>
      <c r="D3950" s="1" t="s">
        <v>144</v>
      </c>
      <c r="E3950" s="1"/>
      <c r="F3950" s="1" t="s">
        <v>2538</v>
      </c>
      <c r="G3950" s="3">
        <v>367.41</v>
      </c>
      <c r="H3950" s="3"/>
      <c r="I3950" s="1" t="s">
        <v>120</v>
      </c>
      <c r="J3950" s="1" t="s">
        <v>171</v>
      </c>
      <c r="K3950" s="1" t="s">
        <v>84</v>
      </c>
      <c r="L3950" s="1" t="s">
        <v>241</v>
      </c>
    </row>
    <row r="3951" spans="1:12" x14ac:dyDescent="0.2">
      <c r="A3951" s="1" t="s">
        <v>234</v>
      </c>
      <c r="B3951" s="1" t="s">
        <v>13</v>
      </c>
      <c r="C3951" s="2">
        <v>43728</v>
      </c>
      <c r="D3951" s="1" t="s">
        <v>144</v>
      </c>
      <c r="E3951" s="1"/>
      <c r="F3951" s="1" t="s">
        <v>2554</v>
      </c>
      <c r="G3951" s="3">
        <v>188.19</v>
      </c>
      <c r="H3951" s="3"/>
      <c r="I3951" s="1" t="s">
        <v>87</v>
      </c>
      <c r="J3951" s="1" t="s">
        <v>116</v>
      </c>
      <c r="K3951" s="1" t="s">
        <v>84</v>
      </c>
      <c r="L3951" s="1" t="s">
        <v>51</v>
      </c>
    </row>
    <row r="3952" spans="1:12" x14ac:dyDescent="0.2">
      <c r="A3952" s="1" t="s">
        <v>234</v>
      </c>
      <c r="B3952" s="1" t="s">
        <v>13</v>
      </c>
      <c r="C3952" s="2">
        <v>43728</v>
      </c>
      <c r="D3952" s="1" t="s">
        <v>144</v>
      </c>
      <c r="E3952" s="1"/>
      <c r="F3952" s="1" t="s">
        <v>2593</v>
      </c>
      <c r="G3952" s="3">
        <v>280.18</v>
      </c>
      <c r="H3952" s="3"/>
      <c r="I3952" s="1" t="s">
        <v>83</v>
      </c>
      <c r="J3952" s="1" t="s">
        <v>391</v>
      </c>
      <c r="K3952" s="1" t="s">
        <v>12</v>
      </c>
      <c r="L3952" s="1" t="s">
        <v>17</v>
      </c>
    </row>
    <row r="3953" spans="1:12" x14ac:dyDescent="0.2">
      <c r="A3953" s="1" t="s">
        <v>234</v>
      </c>
      <c r="B3953" s="1" t="s">
        <v>13</v>
      </c>
      <c r="C3953" s="2">
        <v>43728</v>
      </c>
      <c r="D3953" s="1" t="s">
        <v>144</v>
      </c>
      <c r="E3953" s="1"/>
      <c r="F3953" s="1" t="s">
        <v>2481</v>
      </c>
      <c r="G3953" s="3">
        <v>625</v>
      </c>
      <c r="H3953" s="3"/>
      <c r="I3953" s="1" t="s">
        <v>120</v>
      </c>
      <c r="J3953" s="1" t="s">
        <v>171</v>
      </c>
      <c r="K3953" s="1" t="s">
        <v>84</v>
      </c>
      <c r="L3953" s="1" t="s">
        <v>104</v>
      </c>
    </row>
    <row r="3954" spans="1:12" x14ac:dyDescent="0.2">
      <c r="A3954" s="1" t="s">
        <v>234</v>
      </c>
      <c r="B3954" s="1" t="s">
        <v>13</v>
      </c>
      <c r="C3954" s="2">
        <v>43728</v>
      </c>
      <c r="D3954" s="1" t="s">
        <v>144</v>
      </c>
      <c r="E3954" s="1"/>
      <c r="F3954" s="1" t="s">
        <v>2594</v>
      </c>
      <c r="G3954" s="3">
        <v>768</v>
      </c>
      <c r="H3954" s="3"/>
      <c r="I3954" s="1" t="s">
        <v>119</v>
      </c>
      <c r="J3954" s="1" t="s">
        <v>86</v>
      </c>
      <c r="K3954" s="1" t="s">
        <v>12</v>
      </c>
      <c r="L3954" s="1" t="s">
        <v>61</v>
      </c>
    </row>
    <row r="3955" spans="1:12" x14ac:dyDescent="0.2">
      <c r="A3955" s="1" t="s">
        <v>234</v>
      </c>
      <c r="B3955" s="1" t="s">
        <v>13</v>
      </c>
      <c r="C3955" s="2">
        <v>43728</v>
      </c>
      <c r="D3955" s="1" t="s">
        <v>144</v>
      </c>
      <c r="E3955" s="1"/>
      <c r="F3955" s="1" t="s">
        <v>2595</v>
      </c>
      <c r="G3955" s="3">
        <v>684</v>
      </c>
      <c r="H3955" s="3"/>
      <c r="I3955" s="1" t="s">
        <v>119</v>
      </c>
      <c r="J3955" s="1" t="s">
        <v>86</v>
      </c>
      <c r="K3955" s="1" t="s">
        <v>12</v>
      </c>
      <c r="L3955" s="1" t="s">
        <v>270</v>
      </c>
    </row>
    <row r="3956" spans="1:12" x14ac:dyDescent="0.2">
      <c r="A3956" s="1" t="s">
        <v>234</v>
      </c>
      <c r="B3956" s="1" t="s">
        <v>13</v>
      </c>
      <c r="C3956" s="2">
        <v>43728</v>
      </c>
      <c r="D3956" s="1" t="s">
        <v>144</v>
      </c>
      <c r="E3956" s="1"/>
      <c r="F3956" s="1" t="s">
        <v>2515</v>
      </c>
      <c r="G3956" s="3">
        <v>209.2</v>
      </c>
      <c r="H3956" s="3"/>
      <c r="I3956" s="1" t="s">
        <v>185</v>
      </c>
      <c r="J3956" s="1" t="s">
        <v>126</v>
      </c>
      <c r="K3956" s="1" t="s">
        <v>12</v>
      </c>
      <c r="L3956" s="1" t="s">
        <v>311</v>
      </c>
    </row>
    <row r="3957" spans="1:12" x14ac:dyDescent="0.2">
      <c r="A3957" s="1" t="s">
        <v>234</v>
      </c>
      <c r="B3957" s="1" t="s">
        <v>13</v>
      </c>
      <c r="C3957" s="2">
        <v>43728</v>
      </c>
      <c r="D3957" s="1" t="s">
        <v>144</v>
      </c>
      <c r="E3957" s="1"/>
      <c r="F3957" s="1" t="s">
        <v>2477</v>
      </c>
      <c r="G3957" s="3">
        <v>184.62</v>
      </c>
      <c r="H3957" s="3"/>
      <c r="I3957" s="1" t="s">
        <v>87</v>
      </c>
      <c r="J3957" s="1" t="s">
        <v>116</v>
      </c>
      <c r="K3957" s="1" t="s">
        <v>84</v>
      </c>
      <c r="L3957" s="1" t="s">
        <v>111</v>
      </c>
    </row>
    <row r="3958" spans="1:12" x14ac:dyDescent="0.2">
      <c r="A3958" s="1" t="s">
        <v>234</v>
      </c>
      <c r="B3958" s="1" t="s">
        <v>13</v>
      </c>
      <c r="C3958" s="2">
        <v>43728</v>
      </c>
      <c r="D3958" s="1" t="s">
        <v>144</v>
      </c>
      <c r="E3958" s="1"/>
      <c r="F3958" s="1" t="s">
        <v>2538</v>
      </c>
      <c r="G3958" s="3">
        <v>276.66000000000003</v>
      </c>
      <c r="H3958" s="3"/>
      <c r="I3958" s="1" t="s">
        <v>87</v>
      </c>
      <c r="J3958" s="1" t="s">
        <v>253</v>
      </c>
      <c r="K3958" s="1" t="s">
        <v>84</v>
      </c>
      <c r="L3958" s="1" t="s">
        <v>241</v>
      </c>
    </row>
    <row r="3959" spans="1:12" x14ac:dyDescent="0.2">
      <c r="A3959" s="1" t="s">
        <v>234</v>
      </c>
      <c r="B3959" s="1" t="s">
        <v>13</v>
      </c>
      <c r="C3959" s="2">
        <v>43728</v>
      </c>
      <c r="D3959" s="1" t="s">
        <v>144</v>
      </c>
      <c r="E3959" s="1"/>
      <c r="F3959" s="1" t="s">
        <v>2479</v>
      </c>
      <c r="G3959" s="3">
        <v>197.29</v>
      </c>
      <c r="H3959" s="3"/>
      <c r="I3959" s="1" t="s">
        <v>83</v>
      </c>
      <c r="J3959" s="1" t="s">
        <v>243</v>
      </c>
      <c r="K3959" s="1" t="s">
        <v>12</v>
      </c>
      <c r="L3959" s="1" t="s">
        <v>73</v>
      </c>
    </row>
    <row r="3960" spans="1:12" x14ac:dyDescent="0.2">
      <c r="A3960" s="1" t="s">
        <v>234</v>
      </c>
      <c r="B3960" s="1" t="s">
        <v>13</v>
      </c>
      <c r="C3960" s="2">
        <v>43728</v>
      </c>
      <c r="D3960" s="1" t="s">
        <v>144</v>
      </c>
      <c r="E3960" s="1"/>
      <c r="F3960" s="1" t="s">
        <v>2596</v>
      </c>
      <c r="G3960" s="3">
        <v>914.29</v>
      </c>
      <c r="H3960" s="3"/>
      <c r="I3960" s="1" t="s">
        <v>83</v>
      </c>
      <c r="J3960" s="1" t="s">
        <v>176</v>
      </c>
      <c r="K3960" s="1" t="s">
        <v>12</v>
      </c>
      <c r="L3960" s="1" t="s">
        <v>98</v>
      </c>
    </row>
    <row r="3961" spans="1:12" x14ac:dyDescent="0.2">
      <c r="A3961" s="1" t="s">
        <v>234</v>
      </c>
      <c r="B3961" s="1" t="s">
        <v>13</v>
      </c>
      <c r="C3961" s="2">
        <v>43728</v>
      </c>
      <c r="D3961" s="1" t="s">
        <v>144</v>
      </c>
      <c r="E3961" s="1"/>
      <c r="F3961" s="1" t="s">
        <v>2597</v>
      </c>
      <c r="G3961" s="3">
        <v>336</v>
      </c>
      <c r="H3961" s="3"/>
      <c r="I3961" s="1" t="s">
        <v>119</v>
      </c>
      <c r="J3961" s="1" t="s">
        <v>86</v>
      </c>
      <c r="K3961" s="1" t="s">
        <v>12</v>
      </c>
      <c r="L3961" s="1" t="s">
        <v>2598</v>
      </c>
    </row>
    <row r="3962" spans="1:12" x14ac:dyDescent="0.2">
      <c r="A3962" s="1" t="s">
        <v>234</v>
      </c>
      <c r="B3962" s="1" t="s">
        <v>13</v>
      </c>
      <c r="C3962" s="2">
        <v>43728</v>
      </c>
      <c r="D3962" s="1" t="s">
        <v>144</v>
      </c>
      <c r="E3962" s="1"/>
      <c r="F3962" s="1" t="s">
        <v>2547</v>
      </c>
      <c r="G3962" s="3">
        <v>574.61</v>
      </c>
      <c r="H3962" s="3"/>
      <c r="I3962" s="1" t="s">
        <v>87</v>
      </c>
      <c r="J3962" s="1" t="s">
        <v>116</v>
      </c>
      <c r="K3962" s="1" t="s">
        <v>84</v>
      </c>
      <c r="L3962" s="1" t="s">
        <v>63</v>
      </c>
    </row>
    <row r="3963" spans="1:12" x14ac:dyDescent="0.2">
      <c r="A3963" s="1" t="s">
        <v>234</v>
      </c>
      <c r="B3963" s="1" t="s">
        <v>13</v>
      </c>
      <c r="C3963" s="2">
        <v>43728</v>
      </c>
      <c r="D3963" s="1" t="s">
        <v>144</v>
      </c>
      <c r="E3963" s="1"/>
      <c r="F3963" s="1" t="s">
        <v>2599</v>
      </c>
      <c r="G3963" s="3">
        <v>930.73</v>
      </c>
      <c r="H3963" s="3"/>
      <c r="I3963" s="1" t="s">
        <v>83</v>
      </c>
      <c r="J3963" s="1" t="s">
        <v>176</v>
      </c>
      <c r="K3963" s="1" t="s">
        <v>12</v>
      </c>
      <c r="L3963" s="1" t="s">
        <v>265</v>
      </c>
    </row>
    <row r="3964" spans="1:12" x14ac:dyDescent="0.2">
      <c r="A3964" s="1" t="s">
        <v>234</v>
      </c>
      <c r="B3964" s="1" t="s">
        <v>13</v>
      </c>
      <c r="C3964" s="2">
        <v>43728</v>
      </c>
      <c r="D3964" s="1" t="s">
        <v>144</v>
      </c>
      <c r="E3964" s="1"/>
      <c r="F3964" s="1" t="s">
        <v>2600</v>
      </c>
      <c r="G3964" s="3">
        <v>843.39</v>
      </c>
      <c r="H3964" s="3"/>
      <c r="I3964" s="1" t="s">
        <v>120</v>
      </c>
      <c r="J3964" s="1" t="s">
        <v>171</v>
      </c>
      <c r="K3964" s="1" t="s">
        <v>12</v>
      </c>
      <c r="L3964" s="1" t="s">
        <v>76</v>
      </c>
    </row>
    <row r="3965" spans="1:12" x14ac:dyDescent="0.2">
      <c r="A3965" s="1" t="s">
        <v>234</v>
      </c>
      <c r="B3965" s="1" t="s">
        <v>13</v>
      </c>
      <c r="C3965" s="2">
        <v>43728</v>
      </c>
      <c r="D3965" s="1" t="s">
        <v>144</v>
      </c>
      <c r="E3965" s="1"/>
      <c r="F3965" s="1" t="s">
        <v>2601</v>
      </c>
      <c r="G3965" s="3">
        <v>1582.2</v>
      </c>
      <c r="H3965" s="3"/>
      <c r="I3965" s="1" t="s">
        <v>119</v>
      </c>
      <c r="J3965" s="1" t="s">
        <v>86</v>
      </c>
      <c r="K3965" s="1" t="s">
        <v>12</v>
      </c>
      <c r="L3965" s="1" t="s">
        <v>78</v>
      </c>
    </row>
    <row r="3966" spans="1:12" x14ac:dyDescent="0.2">
      <c r="A3966" s="1" t="s">
        <v>234</v>
      </c>
      <c r="B3966" s="1" t="s">
        <v>13</v>
      </c>
      <c r="C3966" s="2">
        <v>43728</v>
      </c>
      <c r="D3966" s="1" t="s">
        <v>144</v>
      </c>
      <c r="E3966" s="1"/>
      <c r="F3966" s="1" t="s">
        <v>2479</v>
      </c>
      <c r="G3966" s="3">
        <v>1183.72</v>
      </c>
      <c r="H3966" s="3"/>
      <c r="I3966" s="1" t="s">
        <v>83</v>
      </c>
      <c r="J3966" s="1" t="s">
        <v>174</v>
      </c>
      <c r="K3966" s="1" t="s">
        <v>12</v>
      </c>
      <c r="L3966" s="1" t="s">
        <v>73</v>
      </c>
    </row>
    <row r="3967" spans="1:12" x14ac:dyDescent="0.2">
      <c r="A3967" s="1" t="s">
        <v>234</v>
      </c>
      <c r="B3967" s="1" t="s">
        <v>13</v>
      </c>
      <c r="C3967" s="2">
        <v>43728</v>
      </c>
      <c r="D3967" s="1" t="s">
        <v>144</v>
      </c>
      <c r="E3967" s="1"/>
      <c r="F3967" s="1" t="s">
        <v>2571</v>
      </c>
      <c r="G3967" s="3">
        <v>588.47</v>
      </c>
      <c r="H3967" s="3"/>
      <c r="I3967" s="1" t="s">
        <v>123</v>
      </c>
      <c r="J3967" s="1" t="s">
        <v>124</v>
      </c>
      <c r="K3967" s="1" t="s">
        <v>12</v>
      </c>
      <c r="L3967" s="1" t="s">
        <v>92</v>
      </c>
    </row>
    <row r="3968" spans="1:12" x14ac:dyDescent="0.2">
      <c r="A3968" s="1" t="s">
        <v>234</v>
      </c>
      <c r="B3968" s="1" t="s">
        <v>13</v>
      </c>
      <c r="C3968" s="2">
        <v>43728</v>
      </c>
      <c r="D3968" s="1" t="s">
        <v>144</v>
      </c>
      <c r="E3968" s="1"/>
      <c r="F3968" s="1" t="s">
        <v>2561</v>
      </c>
      <c r="G3968" s="3">
        <v>615.38</v>
      </c>
      <c r="H3968" s="3"/>
      <c r="I3968" s="1" t="s">
        <v>106</v>
      </c>
      <c r="J3968" s="1" t="s">
        <v>107</v>
      </c>
      <c r="K3968" s="1" t="s">
        <v>12</v>
      </c>
      <c r="L3968" s="1" t="s">
        <v>25</v>
      </c>
    </row>
    <row r="3969" spans="1:12" x14ac:dyDescent="0.2">
      <c r="A3969" s="1" t="s">
        <v>234</v>
      </c>
      <c r="B3969" s="1" t="s">
        <v>13</v>
      </c>
      <c r="C3969" s="2">
        <v>43728</v>
      </c>
      <c r="D3969" s="1" t="s">
        <v>144</v>
      </c>
      <c r="E3969" s="1"/>
      <c r="F3969" s="1" t="s">
        <v>2480</v>
      </c>
      <c r="G3969" s="3">
        <v>130.85</v>
      </c>
      <c r="H3969" s="3"/>
      <c r="I3969" s="1" t="s">
        <v>87</v>
      </c>
      <c r="J3969" s="1" t="s">
        <v>116</v>
      </c>
      <c r="K3969" s="1" t="s">
        <v>12</v>
      </c>
      <c r="L3969" s="1" t="s">
        <v>1047</v>
      </c>
    </row>
    <row r="3970" spans="1:12" x14ac:dyDescent="0.2">
      <c r="A3970" s="1" t="s">
        <v>234</v>
      </c>
      <c r="B3970" s="1" t="s">
        <v>13</v>
      </c>
      <c r="C3970" s="2">
        <v>43728</v>
      </c>
      <c r="D3970" s="1" t="s">
        <v>144</v>
      </c>
      <c r="E3970" s="1"/>
      <c r="F3970" s="1" t="s">
        <v>2602</v>
      </c>
      <c r="G3970" s="3">
        <v>1134.75</v>
      </c>
      <c r="H3970" s="3"/>
      <c r="I3970" s="1" t="s">
        <v>83</v>
      </c>
      <c r="J3970" s="1" t="s">
        <v>176</v>
      </c>
      <c r="K3970" s="1" t="s">
        <v>12</v>
      </c>
      <c r="L3970" s="1" t="s">
        <v>421</v>
      </c>
    </row>
    <row r="3971" spans="1:12" x14ac:dyDescent="0.2">
      <c r="A3971" s="1" t="s">
        <v>234</v>
      </c>
      <c r="B3971" s="1" t="s">
        <v>13</v>
      </c>
      <c r="C3971" s="2">
        <v>43728</v>
      </c>
      <c r="D3971" s="1" t="s">
        <v>144</v>
      </c>
      <c r="E3971" s="1"/>
      <c r="F3971" s="1" t="s">
        <v>2575</v>
      </c>
      <c r="G3971" s="3">
        <v>533.84</v>
      </c>
      <c r="H3971" s="3"/>
      <c r="I3971" s="1" t="s">
        <v>83</v>
      </c>
      <c r="J3971" s="1" t="s">
        <v>174</v>
      </c>
      <c r="K3971" s="1" t="s">
        <v>12</v>
      </c>
      <c r="L3971" s="1" t="s">
        <v>36</v>
      </c>
    </row>
    <row r="3972" spans="1:12" x14ac:dyDescent="0.2">
      <c r="A3972" s="1" t="s">
        <v>234</v>
      </c>
      <c r="B3972" s="1" t="s">
        <v>13</v>
      </c>
      <c r="C3972" s="2">
        <v>43728</v>
      </c>
      <c r="D3972" s="1" t="s">
        <v>144</v>
      </c>
      <c r="E3972" s="1"/>
      <c r="F3972" s="1" t="s">
        <v>2603</v>
      </c>
      <c r="G3972" s="3">
        <v>72</v>
      </c>
      <c r="H3972" s="3"/>
      <c r="I3972" s="1" t="s">
        <v>119</v>
      </c>
      <c r="J3972" s="1" t="s">
        <v>86</v>
      </c>
      <c r="K3972" s="1" t="s">
        <v>12</v>
      </c>
      <c r="L3972" s="1" t="s">
        <v>2604</v>
      </c>
    </row>
    <row r="3973" spans="1:12" x14ac:dyDescent="0.2">
      <c r="A3973" s="1" t="s">
        <v>234</v>
      </c>
      <c r="B3973" s="1" t="s">
        <v>13</v>
      </c>
      <c r="C3973" s="2">
        <v>43728</v>
      </c>
      <c r="D3973" s="1" t="s">
        <v>144</v>
      </c>
      <c r="E3973" s="1"/>
      <c r="F3973" s="1" t="s">
        <v>2605</v>
      </c>
      <c r="G3973" s="3">
        <v>2294.86</v>
      </c>
      <c r="H3973" s="3"/>
      <c r="I3973" s="1" t="s">
        <v>119</v>
      </c>
      <c r="J3973" s="1" t="s">
        <v>86</v>
      </c>
      <c r="K3973" s="1" t="s">
        <v>12</v>
      </c>
      <c r="L3973" s="1" t="s">
        <v>433</v>
      </c>
    </row>
    <row r="3974" spans="1:12" x14ac:dyDescent="0.2">
      <c r="A3974" s="1" t="s">
        <v>234</v>
      </c>
      <c r="B3974" s="1" t="s">
        <v>13</v>
      </c>
      <c r="C3974" s="2">
        <v>43728</v>
      </c>
      <c r="D3974" s="1" t="s">
        <v>144</v>
      </c>
      <c r="E3974" s="1"/>
      <c r="F3974" s="1" t="s">
        <v>2481</v>
      </c>
      <c r="G3974" s="3">
        <v>48.08</v>
      </c>
      <c r="H3974" s="3"/>
      <c r="I3974" s="1" t="s">
        <v>106</v>
      </c>
      <c r="J3974" s="1" t="s">
        <v>122</v>
      </c>
      <c r="K3974" s="1" t="s">
        <v>84</v>
      </c>
      <c r="L3974" s="1" t="s">
        <v>104</v>
      </c>
    </row>
    <row r="3975" spans="1:12" x14ac:dyDescent="0.2">
      <c r="A3975" s="1" t="s">
        <v>234</v>
      </c>
      <c r="B3975" s="1" t="s">
        <v>13</v>
      </c>
      <c r="C3975" s="2">
        <v>43728</v>
      </c>
      <c r="D3975" s="1" t="s">
        <v>144</v>
      </c>
      <c r="E3975" s="1"/>
      <c r="F3975" s="1" t="s">
        <v>2538</v>
      </c>
      <c r="G3975" s="3">
        <v>2091.81</v>
      </c>
      <c r="H3975" s="3"/>
      <c r="I3975" s="1" t="s">
        <v>87</v>
      </c>
      <c r="J3975" s="1" t="s">
        <v>116</v>
      </c>
      <c r="K3975" s="1" t="s">
        <v>84</v>
      </c>
      <c r="L3975" s="1" t="s">
        <v>241</v>
      </c>
    </row>
    <row r="3976" spans="1:12" x14ac:dyDescent="0.2">
      <c r="A3976" s="1" t="s">
        <v>234</v>
      </c>
      <c r="B3976" s="1" t="s">
        <v>13</v>
      </c>
      <c r="C3976" s="2">
        <v>43728</v>
      </c>
      <c r="D3976" s="1" t="s">
        <v>144</v>
      </c>
      <c r="E3976" s="1"/>
      <c r="F3976" s="1" t="s">
        <v>2606</v>
      </c>
      <c r="G3976" s="3">
        <v>786</v>
      </c>
      <c r="H3976" s="3"/>
      <c r="I3976" s="1" t="s">
        <v>119</v>
      </c>
      <c r="J3976" s="1" t="s">
        <v>86</v>
      </c>
      <c r="K3976" s="1" t="s">
        <v>12</v>
      </c>
      <c r="L3976" s="1" t="s">
        <v>496</v>
      </c>
    </row>
    <row r="3977" spans="1:12" x14ac:dyDescent="0.2">
      <c r="A3977" s="1" t="s">
        <v>234</v>
      </c>
      <c r="B3977" s="1" t="s">
        <v>13</v>
      </c>
      <c r="C3977" s="2">
        <v>43728</v>
      </c>
      <c r="D3977" s="1" t="s">
        <v>144</v>
      </c>
      <c r="E3977" s="1"/>
      <c r="F3977" s="1" t="s">
        <v>2483</v>
      </c>
      <c r="G3977" s="3">
        <v>99.24</v>
      </c>
      <c r="H3977" s="3"/>
      <c r="I3977" s="1" t="s">
        <v>83</v>
      </c>
      <c r="J3977" s="1" t="s">
        <v>301</v>
      </c>
      <c r="K3977" s="1" t="s">
        <v>12</v>
      </c>
      <c r="L3977" s="1" t="s">
        <v>14</v>
      </c>
    </row>
    <row r="3978" spans="1:12" x14ac:dyDescent="0.2">
      <c r="A3978" s="1" t="s">
        <v>234</v>
      </c>
      <c r="B3978" s="1" t="s">
        <v>13</v>
      </c>
      <c r="C3978" s="2">
        <v>43728</v>
      </c>
      <c r="D3978" s="1" t="s">
        <v>144</v>
      </c>
      <c r="E3978" s="1"/>
      <c r="F3978" s="1" t="s">
        <v>2479</v>
      </c>
      <c r="G3978" s="3">
        <v>98.65</v>
      </c>
      <c r="H3978" s="3"/>
      <c r="I3978" s="1" t="s">
        <v>83</v>
      </c>
      <c r="J3978" s="1" t="s">
        <v>279</v>
      </c>
      <c r="K3978" s="1" t="s">
        <v>12</v>
      </c>
      <c r="L3978" s="1" t="s">
        <v>73</v>
      </c>
    </row>
    <row r="3979" spans="1:12" x14ac:dyDescent="0.2">
      <c r="A3979" s="1" t="s">
        <v>234</v>
      </c>
      <c r="B3979" s="1" t="s">
        <v>13</v>
      </c>
      <c r="C3979" s="2">
        <v>43728</v>
      </c>
      <c r="D3979" s="1" t="s">
        <v>144</v>
      </c>
      <c r="E3979" s="1"/>
      <c r="F3979" s="1" t="s">
        <v>2492</v>
      </c>
      <c r="G3979" s="3">
        <v>300.95</v>
      </c>
      <c r="H3979" s="3"/>
      <c r="I3979" s="1" t="s">
        <v>123</v>
      </c>
      <c r="J3979" s="1" t="s">
        <v>124</v>
      </c>
      <c r="K3979" s="1" t="s">
        <v>12</v>
      </c>
      <c r="L3979" s="1" t="s">
        <v>304</v>
      </c>
    </row>
    <row r="3980" spans="1:12" x14ac:dyDescent="0.2">
      <c r="A3980" s="1" t="s">
        <v>234</v>
      </c>
      <c r="B3980" s="1" t="s">
        <v>13</v>
      </c>
      <c r="C3980" s="2">
        <v>43728</v>
      </c>
      <c r="D3980" s="1" t="s">
        <v>144</v>
      </c>
      <c r="E3980" s="1"/>
      <c r="F3980" s="1" t="s">
        <v>2607</v>
      </c>
      <c r="G3980" s="3">
        <v>1213.1400000000001</v>
      </c>
      <c r="H3980" s="3"/>
      <c r="I3980" s="1" t="s">
        <v>83</v>
      </c>
      <c r="J3980" s="1" t="s">
        <v>176</v>
      </c>
      <c r="K3980" s="1" t="s">
        <v>12</v>
      </c>
      <c r="L3980" s="1" t="s">
        <v>38</v>
      </c>
    </row>
    <row r="3981" spans="1:12" x14ac:dyDescent="0.2">
      <c r="A3981" s="1" t="s">
        <v>234</v>
      </c>
      <c r="B3981" s="1" t="s">
        <v>13</v>
      </c>
      <c r="C3981" s="2">
        <v>43728</v>
      </c>
      <c r="D3981" s="1" t="s">
        <v>144</v>
      </c>
      <c r="E3981" s="1"/>
      <c r="F3981" s="1" t="s">
        <v>2476</v>
      </c>
      <c r="G3981" s="3">
        <v>1125</v>
      </c>
      <c r="H3981" s="3"/>
      <c r="I3981" s="1" t="s">
        <v>119</v>
      </c>
      <c r="J3981" s="1" t="s">
        <v>86</v>
      </c>
      <c r="K3981" s="1" t="s">
        <v>84</v>
      </c>
      <c r="L3981" s="1" t="s">
        <v>300</v>
      </c>
    </row>
    <row r="3982" spans="1:12" x14ac:dyDescent="0.2">
      <c r="A3982" s="1" t="s">
        <v>234</v>
      </c>
      <c r="B3982" s="1" t="s">
        <v>13</v>
      </c>
      <c r="C3982" s="2">
        <v>43728</v>
      </c>
      <c r="D3982" s="1" t="s">
        <v>144</v>
      </c>
      <c r="E3982" s="1"/>
      <c r="F3982" s="1" t="s">
        <v>2569</v>
      </c>
      <c r="G3982" s="3">
        <v>354.96</v>
      </c>
      <c r="H3982" s="3"/>
      <c r="I3982" s="1" t="s">
        <v>179</v>
      </c>
      <c r="J3982" s="1" t="s">
        <v>89</v>
      </c>
      <c r="K3982" s="1" t="s">
        <v>12</v>
      </c>
      <c r="L3982" s="1" t="s">
        <v>77</v>
      </c>
    </row>
    <row r="3983" spans="1:12" x14ac:dyDescent="0.2">
      <c r="A3983" s="1" t="s">
        <v>234</v>
      </c>
      <c r="B3983" s="1" t="s">
        <v>13</v>
      </c>
      <c r="C3983" s="2">
        <v>43728</v>
      </c>
      <c r="D3983" s="1" t="s">
        <v>144</v>
      </c>
      <c r="E3983" s="1"/>
      <c r="F3983" s="1" t="s">
        <v>2522</v>
      </c>
      <c r="G3983" s="3">
        <v>120.93</v>
      </c>
      <c r="H3983" s="3"/>
      <c r="I3983" s="1" t="s">
        <v>120</v>
      </c>
      <c r="J3983" s="1" t="s">
        <v>171</v>
      </c>
      <c r="K3983" s="1" t="s">
        <v>84</v>
      </c>
      <c r="L3983" s="1" t="s">
        <v>306</v>
      </c>
    </row>
    <row r="3984" spans="1:12" x14ac:dyDescent="0.2">
      <c r="A3984" s="1" t="s">
        <v>234</v>
      </c>
      <c r="B3984" s="1" t="s">
        <v>13</v>
      </c>
      <c r="C3984" s="2">
        <v>43728</v>
      </c>
      <c r="D3984" s="1" t="s">
        <v>144</v>
      </c>
      <c r="E3984" s="1"/>
      <c r="F3984" s="1" t="s">
        <v>2593</v>
      </c>
      <c r="G3984" s="3">
        <v>70.040000000000006</v>
      </c>
      <c r="H3984" s="3"/>
      <c r="I3984" s="1" t="s">
        <v>83</v>
      </c>
      <c r="J3984" s="1" t="s">
        <v>279</v>
      </c>
      <c r="K3984" s="1" t="s">
        <v>12</v>
      </c>
      <c r="L3984" s="1" t="s">
        <v>17</v>
      </c>
    </row>
    <row r="3985" spans="1:12" x14ac:dyDescent="0.2">
      <c r="A3985" s="1" t="s">
        <v>234</v>
      </c>
      <c r="B3985" s="1" t="s">
        <v>13</v>
      </c>
      <c r="C3985" s="2">
        <v>43728</v>
      </c>
      <c r="D3985" s="1" t="s">
        <v>144</v>
      </c>
      <c r="E3985" s="1"/>
      <c r="F3985" s="1" t="s">
        <v>2608</v>
      </c>
      <c r="G3985" s="3">
        <v>750</v>
      </c>
      <c r="H3985" s="3"/>
      <c r="I3985" s="1" t="s">
        <v>177</v>
      </c>
      <c r="J3985" s="1" t="s">
        <v>178</v>
      </c>
      <c r="K3985" s="1" t="s">
        <v>12</v>
      </c>
      <c r="L3985" s="1" t="s">
        <v>384</v>
      </c>
    </row>
    <row r="3986" spans="1:12" x14ac:dyDescent="0.2">
      <c r="A3986" s="1" t="s">
        <v>234</v>
      </c>
      <c r="B3986" s="1" t="s">
        <v>13</v>
      </c>
      <c r="C3986" s="2">
        <v>43728</v>
      </c>
      <c r="D3986" s="1" t="s">
        <v>144</v>
      </c>
      <c r="E3986" s="1"/>
      <c r="F3986" s="1" t="s">
        <v>2502</v>
      </c>
      <c r="G3986" s="3">
        <v>75</v>
      </c>
      <c r="H3986" s="3"/>
      <c r="I3986" s="1" t="s">
        <v>123</v>
      </c>
      <c r="J3986" s="1" t="s">
        <v>124</v>
      </c>
      <c r="K3986" s="1" t="s">
        <v>84</v>
      </c>
      <c r="L3986" s="1" t="s">
        <v>29</v>
      </c>
    </row>
    <row r="3987" spans="1:12" x14ac:dyDescent="0.2">
      <c r="A3987" s="1" t="s">
        <v>234</v>
      </c>
      <c r="B3987" s="1" t="s">
        <v>13</v>
      </c>
      <c r="C3987" s="2">
        <v>43728</v>
      </c>
      <c r="D3987" s="1" t="s">
        <v>2512</v>
      </c>
      <c r="E3987" s="1"/>
      <c r="F3987" s="1" t="s">
        <v>2513</v>
      </c>
      <c r="G3987" s="3">
        <v>299.35000000000002</v>
      </c>
      <c r="H3987" s="3"/>
      <c r="I3987" s="1" t="s">
        <v>87</v>
      </c>
      <c r="J3987" s="1" t="s">
        <v>116</v>
      </c>
      <c r="K3987" s="1" t="s">
        <v>84</v>
      </c>
      <c r="L3987" s="1" t="s">
        <v>104</v>
      </c>
    </row>
    <row r="3988" spans="1:12" x14ac:dyDescent="0.2">
      <c r="A3988" s="1" t="s">
        <v>234</v>
      </c>
      <c r="B3988" s="1" t="s">
        <v>13</v>
      </c>
      <c r="C3988" s="2">
        <v>43728</v>
      </c>
      <c r="D3988" s="1" t="s">
        <v>144</v>
      </c>
      <c r="E3988" s="1"/>
      <c r="F3988" s="1" t="s">
        <v>2609</v>
      </c>
      <c r="G3988" s="3">
        <v>1331.52</v>
      </c>
      <c r="H3988" s="3"/>
      <c r="I3988" s="1" t="s">
        <v>119</v>
      </c>
      <c r="J3988" s="1" t="s">
        <v>86</v>
      </c>
      <c r="K3988" s="1" t="s">
        <v>12</v>
      </c>
      <c r="L3988" s="1" t="s">
        <v>451</v>
      </c>
    </row>
    <row r="3989" spans="1:12" x14ac:dyDescent="0.2">
      <c r="A3989" s="1" t="s">
        <v>234</v>
      </c>
      <c r="B3989" s="1" t="s">
        <v>13</v>
      </c>
      <c r="C3989" s="2">
        <v>43728</v>
      </c>
      <c r="D3989" s="1" t="s">
        <v>144</v>
      </c>
      <c r="E3989" s="1"/>
      <c r="F3989" s="1" t="s">
        <v>2610</v>
      </c>
      <c r="G3989" s="3">
        <v>588</v>
      </c>
      <c r="H3989" s="3"/>
      <c r="I3989" s="1" t="s">
        <v>85</v>
      </c>
      <c r="J3989" s="1" t="s">
        <v>125</v>
      </c>
      <c r="K3989" s="1" t="s">
        <v>12</v>
      </c>
      <c r="L3989" s="1" t="s">
        <v>1362</v>
      </c>
    </row>
    <row r="3990" spans="1:12" x14ac:dyDescent="0.2">
      <c r="A3990" s="1" t="s">
        <v>234</v>
      </c>
      <c r="B3990" s="1" t="s">
        <v>13</v>
      </c>
      <c r="C3990" s="2">
        <v>43728</v>
      </c>
      <c r="D3990" s="1" t="s">
        <v>144</v>
      </c>
      <c r="E3990" s="1"/>
      <c r="F3990" s="1" t="s">
        <v>2506</v>
      </c>
      <c r="G3990" s="3">
        <v>1755.57</v>
      </c>
      <c r="H3990" s="3"/>
      <c r="I3990" s="1" t="s">
        <v>106</v>
      </c>
      <c r="J3990" s="1" t="s">
        <v>121</v>
      </c>
      <c r="K3990" s="1" t="s">
        <v>12</v>
      </c>
      <c r="L3990" s="1" t="s">
        <v>313</v>
      </c>
    </row>
    <row r="3991" spans="1:12" x14ac:dyDescent="0.2">
      <c r="A3991" s="1" t="s">
        <v>234</v>
      </c>
      <c r="B3991" s="1" t="s">
        <v>13</v>
      </c>
      <c r="C3991" s="2">
        <v>43728</v>
      </c>
      <c r="D3991" s="1" t="s">
        <v>144</v>
      </c>
      <c r="E3991" s="1"/>
      <c r="F3991" s="1" t="s">
        <v>2611</v>
      </c>
      <c r="G3991" s="3">
        <v>940.88</v>
      </c>
      <c r="H3991" s="3"/>
      <c r="I3991" s="1" t="s">
        <v>83</v>
      </c>
      <c r="J3991" s="1" t="s">
        <v>176</v>
      </c>
      <c r="K3991" s="1" t="s">
        <v>12</v>
      </c>
      <c r="L3991" s="1" t="s">
        <v>411</v>
      </c>
    </row>
    <row r="3992" spans="1:12" x14ac:dyDescent="0.2">
      <c r="A3992" s="1" t="s">
        <v>234</v>
      </c>
      <c r="B3992" s="1" t="s">
        <v>13</v>
      </c>
      <c r="C3992" s="2">
        <v>43728</v>
      </c>
      <c r="D3992" s="1" t="s">
        <v>144</v>
      </c>
      <c r="E3992" s="1"/>
      <c r="F3992" s="1" t="s">
        <v>2612</v>
      </c>
      <c r="G3992" s="3">
        <v>1776.51</v>
      </c>
      <c r="H3992" s="3"/>
      <c r="I3992" s="1" t="s">
        <v>83</v>
      </c>
      <c r="J3992" s="1" t="s">
        <v>176</v>
      </c>
      <c r="K3992" s="1" t="s">
        <v>12</v>
      </c>
      <c r="L3992" s="1" t="s">
        <v>30</v>
      </c>
    </row>
    <row r="3993" spans="1:12" x14ac:dyDescent="0.2">
      <c r="A3993" s="1" t="s">
        <v>234</v>
      </c>
      <c r="B3993" s="1" t="s">
        <v>13</v>
      </c>
      <c r="C3993" s="2">
        <v>43728</v>
      </c>
      <c r="D3993" s="1" t="s">
        <v>144</v>
      </c>
      <c r="E3993" s="1"/>
      <c r="F3993" s="1" t="s">
        <v>2477</v>
      </c>
      <c r="G3993" s="3">
        <v>115.39</v>
      </c>
      <c r="H3993" s="3"/>
      <c r="I3993" s="1" t="s">
        <v>120</v>
      </c>
      <c r="J3993" s="1" t="s">
        <v>171</v>
      </c>
      <c r="K3993" s="1" t="s">
        <v>84</v>
      </c>
      <c r="L3993" s="1" t="s">
        <v>111</v>
      </c>
    </row>
    <row r="3994" spans="1:12" x14ac:dyDescent="0.2">
      <c r="A3994" s="1" t="s">
        <v>234</v>
      </c>
      <c r="B3994" s="1" t="s">
        <v>13</v>
      </c>
      <c r="C3994" s="2">
        <v>43728</v>
      </c>
      <c r="D3994" s="1" t="s">
        <v>144</v>
      </c>
      <c r="E3994" s="1"/>
      <c r="F3994" s="1" t="s">
        <v>2613</v>
      </c>
      <c r="G3994" s="3">
        <v>1339.5</v>
      </c>
      <c r="H3994" s="3"/>
      <c r="I3994" s="1" t="s">
        <v>120</v>
      </c>
      <c r="J3994" s="1" t="s">
        <v>171</v>
      </c>
      <c r="K3994" s="1" t="s">
        <v>12</v>
      </c>
      <c r="L3994" s="1" t="s">
        <v>58</v>
      </c>
    </row>
    <row r="3995" spans="1:12" x14ac:dyDescent="0.2">
      <c r="A3995" s="1" t="s">
        <v>234</v>
      </c>
      <c r="B3995" s="1" t="s">
        <v>13</v>
      </c>
      <c r="C3995" s="2">
        <v>43728</v>
      </c>
      <c r="D3995" s="1" t="s">
        <v>144</v>
      </c>
      <c r="E3995" s="1"/>
      <c r="F3995" s="1" t="s">
        <v>2614</v>
      </c>
      <c r="G3995" s="3">
        <v>753</v>
      </c>
      <c r="H3995" s="3"/>
      <c r="I3995" s="1" t="s">
        <v>119</v>
      </c>
      <c r="J3995" s="1" t="s">
        <v>86</v>
      </c>
      <c r="K3995" s="1" t="s">
        <v>12</v>
      </c>
      <c r="L3995" s="1" t="s">
        <v>20</v>
      </c>
    </row>
    <row r="3996" spans="1:12" x14ac:dyDescent="0.2">
      <c r="A3996" s="1" t="s">
        <v>234</v>
      </c>
      <c r="B3996" s="1" t="s">
        <v>13</v>
      </c>
      <c r="C3996" s="2">
        <v>43728</v>
      </c>
      <c r="D3996" s="1" t="s">
        <v>144</v>
      </c>
      <c r="E3996" s="1"/>
      <c r="F3996" s="1" t="s">
        <v>2507</v>
      </c>
      <c r="G3996" s="3">
        <v>308.88</v>
      </c>
      <c r="H3996" s="3"/>
      <c r="I3996" s="1" t="s">
        <v>119</v>
      </c>
      <c r="J3996" s="1" t="s">
        <v>86</v>
      </c>
      <c r="K3996" s="1" t="s">
        <v>12</v>
      </c>
      <c r="L3996" s="1" t="s">
        <v>33</v>
      </c>
    </row>
    <row r="3997" spans="1:12" x14ac:dyDescent="0.2">
      <c r="A3997" s="1" t="s">
        <v>234</v>
      </c>
      <c r="B3997" s="1" t="s">
        <v>13</v>
      </c>
      <c r="C3997" s="2">
        <v>43728</v>
      </c>
      <c r="D3997" s="1" t="s">
        <v>144</v>
      </c>
      <c r="E3997" s="1"/>
      <c r="F3997" s="1" t="s">
        <v>2615</v>
      </c>
      <c r="G3997" s="3">
        <v>180</v>
      </c>
      <c r="H3997" s="3"/>
      <c r="I3997" s="1" t="s">
        <v>119</v>
      </c>
      <c r="J3997" s="1" t="s">
        <v>86</v>
      </c>
      <c r="K3997" s="1" t="s">
        <v>12</v>
      </c>
      <c r="L3997" s="1" t="s">
        <v>2616</v>
      </c>
    </row>
    <row r="3998" spans="1:12" x14ac:dyDescent="0.2">
      <c r="A3998" s="1" t="s">
        <v>234</v>
      </c>
      <c r="B3998" s="1" t="s">
        <v>13</v>
      </c>
      <c r="C3998" s="2">
        <v>43728</v>
      </c>
      <c r="D3998" s="1" t="s">
        <v>144</v>
      </c>
      <c r="E3998" s="1"/>
      <c r="F3998" s="1" t="s">
        <v>2617</v>
      </c>
      <c r="G3998" s="3">
        <v>1533</v>
      </c>
      <c r="H3998" s="3"/>
      <c r="I3998" s="1" t="s">
        <v>119</v>
      </c>
      <c r="J3998" s="1" t="s">
        <v>86</v>
      </c>
      <c r="K3998" s="1" t="s">
        <v>12</v>
      </c>
      <c r="L3998" s="1" t="s">
        <v>88</v>
      </c>
    </row>
    <row r="3999" spans="1:12" x14ac:dyDescent="0.2">
      <c r="A3999" s="1" t="s">
        <v>234</v>
      </c>
      <c r="B3999" s="1" t="s">
        <v>13</v>
      </c>
      <c r="C3999" s="2">
        <v>43728</v>
      </c>
      <c r="D3999" s="1" t="s">
        <v>144</v>
      </c>
      <c r="E3999" s="1"/>
      <c r="F3999" s="1" t="s">
        <v>2484</v>
      </c>
      <c r="G3999" s="3">
        <v>642.23</v>
      </c>
      <c r="H3999" s="3"/>
      <c r="I3999" s="1" t="s">
        <v>83</v>
      </c>
      <c r="J3999" s="1" t="s">
        <v>175</v>
      </c>
      <c r="K3999" s="1" t="s">
        <v>84</v>
      </c>
      <c r="L3999" s="1" t="s">
        <v>2028</v>
      </c>
    </row>
    <row r="4000" spans="1:12" x14ac:dyDescent="0.2">
      <c r="A4000" s="1" t="s">
        <v>234</v>
      </c>
      <c r="B4000" s="1" t="s">
        <v>13</v>
      </c>
      <c r="C4000" s="2">
        <v>43728</v>
      </c>
      <c r="D4000" s="1" t="s">
        <v>144</v>
      </c>
      <c r="E4000" s="1"/>
      <c r="F4000" s="1" t="s">
        <v>2502</v>
      </c>
      <c r="G4000" s="3">
        <v>71.25</v>
      </c>
      <c r="H4000" s="3"/>
      <c r="I4000" s="1" t="s">
        <v>108</v>
      </c>
      <c r="J4000" s="1" t="s">
        <v>117</v>
      </c>
      <c r="K4000" s="1" t="s">
        <v>84</v>
      </c>
      <c r="L4000" s="1" t="s">
        <v>29</v>
      </c>
    </row>
    <row r="4001" spans="1:12" x14ac:dyDescent="0.2">
      <c r="A4001" s="1" t="s">
        <v>234</v>
      </c>
      <c r="B4001" s="1" t="s">
        <v>13</v>
      </c>
      <c r="C4001" s="2">
        <v>43728</v>
      </c>
      <c r="D4001" s="1" t="s">
        <v>144</v>
      </c>
      <c r="E4001" s="1"/>
      <c r="F4001" s="1" t="s">
        <v>2618</v>
      </c>
      <c r="G4001" s="3">
        <v>1415.5</v>
      </c>
      <c r="H4001" s="3"/>
      <c r="I4001" s="1" t="s">
        <v>120</v>
      </c>
      <c r="J4001" s="1" t="s">
        <v>171</v>
      </c>
      <c r="K4001" s="1" t="s">
        <v>12</v>
      </c>
      <c r="L4001" s="1" t="s">
        <v>473</v>
      </c>
    </row>
    <row r="4002" spans="1:12" x14ac:dyDescent="0.2">
      <c r="A4002" s="1" t="s">
        <v>234</v>
      </c>
      <c r="B4002" s="1" t="s">
        <v>13</v>
      </c>
      <c r="C4002" s="2">
        <v>43728</v>
      </c>
      <c r="D4002" s="1" t="s">
        <v>144</v>
      </c>
      <c r="E4002" s="1"/>
      <c r="F4002" s="1" t="s">
        <v>2619</v>
      </c>
      <c r="G4002" s="3">
        <v>1360.08</v>
      </c>
      <c r="H4002" s="3"/>
      <c r="I4002" s="1" t="s">
        <v>106</v>
      </c>
      <c r="J4002" s="1" t="s">
        <v>121</v>
      </c>
      <c r="K4002" s="1" t="s">
        <v>12</v>
      </c>
      <c r="L4002" s="1" t="s">
        <v>65</v>
      </c>
    </row>
    <row r="4003" spans="1:12" x14ac:dyDescent="0.2">
      <c r="A4003" s="1" t="s">
        <v>234</v>
      </c>
      <c r="B4003" s="1" t="s">
        <v>13</v>
      </c>
      <c r="C4003" s="2">
        <v>43728</v>
      </c>
      <c r="D4003" s="1" t="s">
        <v>144</v>
      </c>
      <c r="E4003" s="1"/>
      <c r="F4003" s="1" t="s">
        <v>2620</v>
      </c>
      <c r="G4003" s="3">
        <v>594</v>
      </c>
      <c r="H4003" s="3"/>
      <c r="I4003" s="1" t="s">
        <v>120</v>
      </c>
      <c r="J4003" s="1" t="s">
        <v>171</v>
      </c>
      <c r="K4003" s="1" t="s">
        <v>12</v>
      </c>
      <c r="L4003" s="1" t="s">
        <v>34</v>
      </c>
    </row>
    <row r="4004" spans="1:12" x14ac:dyDescent="0.2">
      <c r="A4004" s="1" t="s">
        <v>234</v>
      </c>
      <c r="B4004" s="1" t="s">
        <v>13</v>
      </c>
      <c r="C4004" s="2">
        <v>43728</v>
      </c>
      <c r="D4004" s="1" t="s">
        <v>144</v>
      </c>
      <c r="E4004" s="1"/>
      <c r="F4004" s="1" t="s">
        <v>2601</v>
      </c>
      <c r="G4004" s="3">
        <v>175.8</v>
      </c>
      <c r="H4004" s="3"/>
      <c r="I4004" s="1" t="s">
        <v>120</v>
      </c>
      <c r="J4004" s="1" t="s">
        <v>171</v>
      </c>
      <c r="K4004" s="1" t="s">
        <v>12</v>
      </c>
      <c r="L4004" s="1" t="s">
        <v>78</v>
      </c>
    </row>
    <row r="4005" spans="1:12" x14ac:dyDescent="0.2">
      <c r="A4005" s="1" t="s">
        <v>234</v>
      </c>
      <c r="B4005" s="1" t="s">
        <v>13</v>
      </c>
      <c r="C4005" s="2">
        <v>43728</v>
      </c>
      <c r="D4005" s="1" t="s">
        <v>144</v>
      </c>
      <c r="E4005" s="1"/>
      <c r="F4005" s="1" t="s">
        <v>2621</v>
      </c>
      <c r="G4005" s="3">
        <v>930.23</v>
      </c>
      <c r="H4005" s="3"/>
      <c r="I4005" s="1" t="s">
        <v>83</v>
      </c>
      <c r="J4005" s="1" t="s">
        <v>176</v>
      </c>
      <c r="K4005" s="1" t="s">
        <v>12</v>
      </c>
      <c r="L4005" s="1" t="s">
        <v>44</v>
      </c>
    </row>
    <row r="4006" spans="1:12" x14ac:dyDescent="0.2">
      <c r="A4006" s="1" t="s">
        <v>234</v>
      </c>
      <c r="B4006" s="1" t="s">
        <v>13</v>
      </c>
      <c r="C4006" s="2">
        <v>43728</v>
      </c>
      <c r="D4006" s="1" t="s">
        <v>144</v>
      </c>
      <c r="E4006" s="1"/>
      <c r="F4006" s="1" t="s">
        <v>2537</v>
      </c>
      <c r="G4006" s="3">
        <v>808.56</v>
      </c>
      <c r="H4006" s="3"/>
      <c r="I4006" s="1" t="s">
        <v>83</v>
      </c>
      <c r="J4006" s="1" t="s">
        <v>676</v>
      </c>
      <c r="K4006" s="1" t="s">
        <v>12</v>
      </c>
      <c r="L4006" s="1" t="s">
        <v>64</v>
      </c>
    </row>
    <row r="4007" spans="1:12" x14ac:dyDescent="0.2">
      <c r="A4007" s="1" t="s">
        <v>234</v>
      </c>
      <c r="B4007" s="1" t="s">
        <v>13</v>
      </c>
      <c r="C4007" s="2">
        <v>43728</v>
      </c>
      <c r="D4007" s="1" t="s">
        <v>144</v>
      </c>
      <c r="E4007" s="1"/>
      <c r="F4007" s="1" t="s">
        <v>2566</v>
      </c>
      <c r="G4007" s="3">
        <v>285.39999999999998</v>
      </c>
      <c r="H4007" s="3"/>
      <c r="I4007" s="1" t="s">
        <v>120</v>
      </c>
      <c r="J4007" s="1" t="s">
        <v>171</v>
      </c>
      <c r="K4007" s="1" t="s">
        <v>12</v>
      </c>
      <c r="L4007" s="1" t="s">
        <v>2567</v>
      </c>
    </row>
    <row r="4008" spans="1:12" x14ac:dyDescent="0.2">
      <c r="A4008" s="1" t="s">
        <v>234</v>
      </c>
      <c r="B4008" s="1" t="s">
        <v>13</v>
      </c>
      <c r="C4008" s="2">
        <v>43728</v>
      </c>
      <c r="D4008" s="1" t="s">
        <v>144</v>
      </c>
      <c r="E4008" s="1"/>
      <c r="F4008" s="1" t="s">
        <v>2622</v>
      </c>
      <c r="G4008" s="3">
        <v>756</v>
      </c>
      <c r="H4008" s="3"/>
      <c r="I4008" s="1" t="s">
        <v>119</v>
      </c>
      <c r="J4008" s="1" t="s">
        <v>86</v>
      </c>
      <c r="K4008" s="1" t="s">
        <v>12</v>
      </c>
      <c r="L4008" s="1" t="s">
        <v>364</v>
      </c>
    </row>
    <row r="4009" spans="1:12" x14ac:dyDescent="0.2">
      <c r="A4009" s="1" t="s">
        <v>234</v>
      </c>
      <c r="B4009" s="1" t="s">
        <v>13</v>
      </c>
      <c r="C4009" s="2">
        <v>43728</v>
      </c>
      <c r="D4009" s="1" t="s">
        <v>144</v>
      </c>
      <c r="E4009" s="1"/>
      <c r="F4009" s="1" t="s">
        <v>2623</v>
      </c>
      <c r="G4009" s="3">
        <v>1057.5</v>
      </c>
      <c r="H4009" s="3"/>
      <c r="I4009" s="1" t="s">
        <v>119</v>
      </c>
      <c r="J4009" s="1" t="s">
        <v>86</v>
      </c>
      <c r="K4009" s="1" t="s">
        <v>12</v>
      </c>
      <c r="L4009" s="1" t="s">
        <v>1098</v>
      </c>
    </row>
    <row r="4010" spans="1:12" x14ac:dyDescent="0.2">
      <c r="A4010" s="1" t="s">
        <v>234</v>
      </c>
      <c r="B4010" s="1" t="s">
        <v>13</v>
      </c>
      <c r="C4010" s="2">
        <v>43728</v>
      </c>
      <c r="D4010" s="1" t="s">
        <v>144</v>
      </c>
      <c r="E4010" s="1"/>
      <c r="F4010" s="1" t="s">
        <v>2624</v>
      </c>
      <c r="G4010" s="3">
        <v>934.5</v>
      </c>
      <c r="H4010" s="3"/>
      <c r="I4010" s="1" t="s">
        <v>119</v>
      </c>
      <c r="J4010" s="1" t="s">
        <v>86</v>
      </c>
      <c r="K4010" s="1" t="s">
        <v>12</v>
      </c>
      <c r="L4010" s="1" t="s">
        <v>257</v>
      </c>
    </row>
    <row r="4011" spans="1:12" x14ac:dyDescent="0.2">
      <c r="A4011" s="1" t="s">
        <v>234</v>
      </c>
      <c r="B4011" s="1" t="s">
        <v>13</v>
      </c>
      <c r="C4011" s="2">
        <v>43728</v>
      </c>
      <c r="D4011" s="1" t="s">
        <v>144</v>
      </c>
      <c r="E4011" s="1"/>
      <c r="F4011" s="1" t="s">
        <v>2535</v>
      </c>
      <c r="G4011" s="3">
        <v>341.66</v>
      </c>
      <c r="H4011" s="3"/>
      <c r="I4011" s="1" t="s">
        <v>179</v>
      </c>
      <c r="J4011" s="1" t="s">
        <v>89</v>
      </c>
      <c r="K4011" s="1" t="s">
        <v>12</v>
      </c>
      <c r="L4011" s="1" t="s">
        <v>49</v>
      </c>
    </row>
    <row r="4012" spans="1:12" x14ac:dyDescent="0.2">
      <c r="A4012" s="1" t="s">
        <v>234</v>
      </c>
      <c r="B4012" s="1" t="s">
        <v>13</v>
      </c>
      <c r="C4012" s="2">
        <v>43728</v>
      </c>
      <c r="D4012" s="1" t="s">
        <v>144</v>
      </c>
      <c r="E4012" s="1"/>
      <c r="F4012" s="1" t="s">
        <v>2554</v>
      </c>
      <c r="G4012" s="3">
        <v>78.41</v>
      </c>
      <c r="H4012" s="3"/>
      <c r="I4012" s="1" t="s">
        <v>123</v>
      </c>
      <c r="J4012" s="1" t="s">
        <v>124</v>
      </c>
      <c r="K4012" s="1" t="s">
        <v>84</v>
      </c>
      <c r="L4012" s="1" t="s">
        <v>51</v>
      </c>
    </row>
    <row r="4013" spans="1:12" x14ac:dyDescent="0.2">
      <c r="A4013" s="1" t="s">
        <v>234</v>
      </c>
      <c r="B4013" s="1" t="s">
        <v>13</v>
      </c>
      <c r="C4013" s="2">
        <v>43728</v>
      </c>
      <c r="D4013" s="1" t="s">
        <v>144</v>
      </c>
      <c r="E4013" s="1"/>
      <c r="F4013" s="1" t="s">
        <v>2538</v>
      </c>
      <c r="G4013" s="3">
        <v>2769.98</v>
      </c>
      <c r="H4013" s="3"/>
      <c r="I4013" s="1" t="s">
        <v>119</v>
      </c>
      <c r="J4013" s="1" t="s">
        <v>86</v>
      </c>
      <c r="K4013" s="1" t="s">
        <v>84</v>
      </c>
      <c r="L4013" s="1" t="s">
        <v>241</v>
      </c>
    </row>
    <row r="4014" spans="1:12" x14ac:dyDescent="0.2">
      <c r="A4014" s="1" t="s">
        <v>234</v>
      </c>
      <c r="B4014" s="1" t="s">
        <v>13</v>
      </c>
      <c r="C4014" s="2">
        <v>43728</v>
      </c>
      <c r="D4014" s="1" t="s">
        <v>144</v>
      </c>
      <c r="E4014" s="1"/>
      <c r="F4014" s="1" t="s">
        <v>2625</v>
      </c>
      <c r="G4014" s="3">
        <v>1055.18</v>
      </c>
      <c r="H4014" s="3"/>
      <c r="I4014" s="1" t="s">
        <v>179</v>
      </c>
      <c r="J4014" s="1" t="s">
        <v>89</v>
      </c>
      <c r="K4014" s="1" t="s">
        <v>12</v>
      </c>
      <c r="L4014" s="1" t="s">
        <v>483</v>
      </c>
    </row>
    <row r="4015" spans="1:12" x14ac:dyDescent="0.2">
      <c r="A4015" s="1" t="s">
        <v>234</v>
      </c>
      <c r="B4015" s="1" t="s">
        <v>13</v>
      </c>
      <c r="C4015" s="2">
        <v>43728</v>
      </c>
      <c r="D4015" s="1" t="s">
        <v>144</v>
      </c>
      <c r="E4015" s="1"/>
      <c r="F4015" s="1" t="s">
        <v>2480</v>
      </c>
      <c r="G4015" s="3">
        <v>237.46</v>
      </c>
      <c r="H4015" s="3"/>
      <c r="I4015" s="1" t="s">
        <v>108</v>
      </c>
      <c r="J4015" s="1" t="s">
        <v>117</v>
      </c>
      <c r="K4015" s="1" t="s">
        <v>12</v>
      </c>
      <c r="L4015" s="1" t="s">
        <v>1047</v>
      </c>
    </row>
    <row r="4016" spans="1:12" x14ac:dyDescent="0.2">
      <c r="A4016" s="1" t="s">
        <v>234</v>
      </c>
      <c r="B4016" s="1" t="s">
        <v>13</v>
      </c>
      <c r="C4016" s="2">
        <v>43728</v>
      </c>
      <c r="D4016" s="1" t="s">
        <v>144</v>
      </c>
      <c r="E4016" s="1"/>
      <c r="F4016" s="1" t="s">
        <v>2626</v>
      </c>
      <c r="G4016" s="3">
        <v>588</v>
      </c>
      <c r="H4016" s="3"/>
      <c r="I4016" s="1" t="s">
        <v>119</v>
      </c>
      <c r="J4016" s="1" t="s">
        <v>86</v>
      </c>
      <c r="K4016" s="1" t="s">
        <v>12</v>
      </c>
      <c r="L4016" s="1" t="s">
        <v>389</v>
      </c>
    </row>
    <row r="4017" spans="1:12" x14ac:dyDescent="0.2">
      <c r="A4017" s="1" t="s">
        <v>234</v>
      </c>
      <c r="B4017" s="1" t="s">
        <v>13</v>
      </c>
      <c r="C4017" s="2">
        <v>43728</v>
      </c>
      <c r="D4017" s="1" t="s">
        <v>144</v>
      </c>
      <c r="E4017" s="1"/>
      <c r="F4017" s="1" t="s">
        <v>55</v>
      </c>
      <c r="G4017" s="3">
        <v>762</v>
      </c>
      <c r="H4017" s="3"/>
      <c r="I4017" s="1" t="s">
        <v>119</v>
      </c>
      <c r="J4017" s="1" t="s">
        <v>86</v>
      </c>
      <c r="K4017" s="1" t="s">
        <v>12</v>
      </c>
      <c r="L4017" s="1" t="s">
        <v>55</v>
      </c>
    </row>
    <row r="4018" spans="1:12" x14ac:dyDescent="0.2">
      <c r="A4018" s="1" t="s">
        <v>234</v>
      </c>
      <c r="B4018" s="1" t="s">
        <v>13</v>
      </c>
      <c r="C4018" s="2">
        <v>43728</v>
      </c>
      <c r="D4018" s="1" t="s">
        <v>144</v>
      </c>
      <c r="E4018" s="1"/>
      <c r="F4018" s="1" t="s">
        <v>2627</v>
      </c>
      <c r="G4018" s="3">
        <v>835.25</v>
      </c>
      <c r="H4018" s="3"/>
      <c r="I4018" s="1" t="s">
        <v>119</v>
      </c>
      <c r="J4018" s="1" t="s">
        <v>86</v>
      </c>
      <c r="K4018" s="1" t="s">
        <v>12</v>
      </c>
      <c r="L4018" s="1" t="s">
        <v>2628</v>
      </c>
    </row>
    <row r="4019" spans="1:12" x14ac:dyDescent="0.2">
      <c r="A4019" s="1" t="s">
        <v>234</v>
      </c>
      <c r="B4019" s="1" t="s">
        <v>13</v>
      </c>
      <c r="C4019" s="2">
        <v>43728</v>
      </c>
      <c r="D4019" s="1" t="s">
        <v>144</v>
      </c>
      <c r="E4019" s="1"/>
      <c r="F4019" s="1" t="s">
        <v>2629</v>
      </c>
      <c r="G4019" s="3">
        <v>180</v>
      </c>
      <c r="H4019" s="3"/>
      <c r="I4019" s="1" t="s">
        <v>119</v>
      </c>
      <c r="J4019" s="1" t="s">
        <v>86</v>
      </c>
      <c r="K4019" s="1" t="s">
        <v>12</v>
      </c>
      <c r="L4019" s="1" t="s">
        <v>2630</v>
      </c>
    </row>
    <row r="4020" spans="1:12" x14ac:dyDescent="0.2">
      <c r="A4020" s="1" t="s">
        <v>234</v>
      </c>
      <c r="B4020" s="1" t="s">
        <v>13</v>
      </c>
      <c r="C4020" s="2">
        <v>43728</v>
      </c>
      <c r="D4020" s="1" t="s">
        <v>144</v>
      </c>
      <c r="E4020" s="1"/>
      <c r="F4020" s="1" t="s">
        <v>2468</v>
      </c>
      <c r="G4020" s="3">
        <v>320.19</v>
      </c>
      <c r="H4020" s="3"/>
      <c r="I4020" s="1" t="s">
        <v>185</v>
      </c>
      <c r="J4020" s="1" t="s">
        <v>126</v>
      </c>
      <c r="K4020" s="1" t="s">
        <v>84</v>
      </c>
      <c r="L4020" s="1" t="s">
        <v>26</v>
      </c>
    </row>
    <row r="4021" spans="1:12" x14ac:dyDescent="0.2">
      <c r="A4021" s="1" t="s">
        <v>234</v>
      </c>
      <c r="B4021" s="1" t="s">
        <v>13</v>
      </c>
      <c r="C4021" s="2">
        <v>43728</v>
      </c>
      <c r="D4021" s="1" t="s">
        <v>144</v>
      </c>
      <c r="E4021" s="1"/>
      <c r="F4021" s="1" t="s">
        <v>2468</v>
      </c>
      <c r="G4021" s="3">
        <v>42.69</v>
      </c>
      <c r="H4021" s="3"/>
      <c r="I4021" s="1" t="s">
        <v>106</v>
      </c>
      <c r="J4021" s="1" t="s">
        <v>122</v>
      </c>
      <c r="K4021" s="1" t="s">
        <v>84</v>
      </c>
      <c r="L4021" s="1" t="s">
        <v>26</v>
      </c>
    </row>
    <row r="4022" spans="1:12" x14ac:dyDescent="0.2">
      <c r="A4022" s="1" t="s">
        <v>234</v>
      </c>
      <c r="B4022" s="1" t="s">
        <v>13</v>
      </c>
      <c r="C4022" s="2">
        <v>43728</v>
      </c>
      <c r="D4022" s="1" t="s">
        <v>144</v>
      </c>
      <c r="E4022" s="1"/>
      <c r="F4022" s="1" t="s">
        <v>2631</v>
      </c>
      <c r="G4022" s="3">
        <v>1280</v>
      </c>
      <c r="H4022" s="3"/>
      <c r="I4022" s="1" t="s">
        <v>106</v>
      </c>
      <c r="J4022" s="1" t="s">
        <v>121</v>
      </c>
      <c r="K4022" s="1" t="s">
        <v>12</v>
      </c>
      <c r="L4022" s="1" t="s">
        <v>317</v>
      </c>
    </row>
    <row r="4023" spans="1:12" x14ac:dyDescent="0.2">
      <c r="A4023" s="1" t="s">
        <v>234</v>
      </c>
      <c r="B4023" s="1" t="s">
        <v>13</v>
      </c>
      <c r="C4023" s="2">
        <v>43728</v>
      </c>
      <c r="D4023" s="1" t="s">
        <v>144</v>
      </c>
      <c r="E4023" s="1"/>
      <c r="F4023" s="1" t="s">
        <v>2569</v>
      </c>
      <c r="G4023" s="3">
        <v>491.19</v>
      </c>
      <c r="H4023" s="3"/>
      <c r="I4023" s="1" t="s">
        <v>87</v>
      </c>
      <c r="J4023" s="1" t="s">
        <v>116</v>
      </c>
      <c r="K4023" s="1" t="s">
        <v>12</v>
      </c>
      <c r="L4023" s="1" t="s">
        <v>77</v>
      </c>
    </row>
    <row r="4024" spans="1:12" x14ac:dyDescent="0.2">
      <c r="A4024" s="1" t="s">
        <v>234</v>
      </c>
      <c r="B4024" s="1" t="s">
        <v>13</v>
      </c>
      <c r="C4024" s="2">
        <v>43728</v>
      </c>
      <c r="D4024" s="1" t="s">
        <v>144</v>
      </c>
      <c r="E4024" s="1"/>
      <c r="F4024" s="1" t="s">
        <v>2593</v>
      </c>
      <c r="G4024" s="3">
        <v>1050.6600000000001</v>
      </c>
      <c r="H4024" s="3"/>
      <c r="I4024" s="1" t="s">
        <v>83</v>
      </c>
      <c r="J4024" s="1" t="s">
        <v>243</v>
      </c>
      <c r="K4024" s="1" t="s">
        <v>12</v>
      </c>
      <c r="L4024" s="1" t="s">
        <v>17</v>
      </c>
    </row>
    <row r="4025" spans="1:12" x14ac:dyDescent="0.2">
      <c r="A4025" s="1" t="s">
        <v>234</v>
      </c>
      <c r="B4025" s="1" t="s">
        <v>13</v>
      </c>
      <c r="C4025" s="2">
        <v>43728</v>
      </c>
      <c r="D4025" s="1" t="s">
        <v>144</v>
      </c>
      <c r="E4025" s="1"/>
      <c r="F4025" s="1" t="s">
        <v>2575</v>
      </c>
      <c r="G4025" s="3">
        <v>667.3</v>
      </c>
      <c r="H4025" s="3"/>
      <c r="I4025" s="1" t="s">
        <v>83</v>
      </c>
      <c r="J4025" s="1" t="s">
        <v>176</v>
      </c>
      <c r="K4025" s="1" t="s">
        <v>12</v>
      </c>
      <c r="L4025" s="1" t="s">
        <v>36</v>
      </c>
    </row>
    <row r="4026" spans="1:12" x14ac:dyDescent="0.2">
      <c r="A4026" s="1" t="s">
        <v>234</v>
      </c>
      <c r="B4026" s="1" t="s">
        <v>13</v>
      </c>
      <c r="C4026" s="2">
        <v>43728</v>
      </c>
      <c r="D4026" s="1" t="s">
        <v>144</v>
      </c>
      <c r="E4026" s="1"/>
      <c r="F4026" s="1" t="s">
        <v>2632</v>
      </c>
      <c r="G4026" s="3">
        <v>753</v>
      </c>
      <c r="H4026" s="3"/>
      <c r="I4026" s="1" t="s">
        <v>119</v>
      </c>
      <c r="J4026" s="1" t="s">
        <v>86</v>
      </c>
      <c r="K4026" s="1" t="s">
        <v>12</v>
      </c>
      <c r="L4026" s="1" t="s">
        <v>387</v>
      </c>
    </row>
    <row r="4027" spans="1:12" x14ac:dyDescent="0.2">
      <c r="A4027" s="1" t="s">
        <v>234</v>
      </c>
      <c r="B4027" s="1" t="s">
        <v>13</v>
      </c>
      <c r="C4027" s="2">
        <v>43728</v>
      </c>
      <c r="D4027" s="1" t="s">
        <v>144</v>
      </c>
      <c r="E4027" s="1"/>
      <c r="F4027" s="1" t="s">
        <v>2508</v>
      </c>
      <c r="G4027" s="3">
        <v>1141.72</v>
      </c>
      <c r="H4027" s="3"/>
      <c r="I4027" s="1" t="s">
        <v>83</v>
      </c>
      <c r="J4027" s="1" t="s">
        <v>175</v>
      </c>
      <c r="K4027" s="1" t="s">
        <v>84</v>
      </c>
      <c r="L4027" s="1" t="s">
        <v>114</v>
      </c>
    </row>
    <row r="4028" spans="1:12" x14ac:dyDescent="0.2">
      <c r="A4028" s="1" t="s">
        <v>234</v>
      </c>
      <c r="B4028" s="1" t="s">
        <v>13</v>
      </c>
      <c r="C4028" s="2">
        <v>43728</v>
      </c>
      <c r="D4028" s="1" t="s">
        <v>144</v>
      </c>
      <c r="E4028" s="1"/>
      <c r="F4028" s="1" t="s">
        <v>2479</v>
      </c>
      <c r="G4028" s="3">
        <v>197.29</v>
      </c>
      <c r="H4028" s="3"/>
      <c r="I4028" s="1" t="s">
        <v>83</v>
      </c>
      <c r="J4028" s="1" t="s">
        <v>176</v>
      </c>
      <c r="K4028" s="1" t="s">
        <v>12</v>
      </c>
      <c r="L4028" s="1" t="s">
        <v>73</v>
      </c>
    </row>
    <row r="4029" spans="1:12" x14ac:dyDescent="0.2">
      <c r="A4029" s="1" t="s">
        <v>234</v>
      </c>
      <c r="B4029" s="1" t="s">
        <v>13</v>
      </c>
      <c r="C4029" s="2">
        <v>43728</v>
      </c>
      <c r="D4029" s="1" t="s">
        <v>144</v>
      </c>
      <c r="E4029" s="1"/>
      <c r="F4029" s="1" t="s">
        <v>2566</v>
      </c>
      <c r="G4029" s="3">
        <v>58.85</v>
      </c>
      <c r="H4029" s="3"/>
      <c r="I4029" s="1" t="s">
        <v>177</v>
      </c>
      <c r="J4029" s="1" t="s">
        <v>178</v>
      </c>
      <c r="K4029" s="1" t="s">
        <v>12</v>
      </c>
      <c r="L4029" s="1" t="s">
        <v>2567</v>
      </c>
    </row>
    <row r="4030" spans="1:12" x14ac:dyDescent="0.2">
      <c r="A4030" s="1" t="s">
        <v>234</v>
      </c>
      <c r="B4030" s="1" t="s">
        <v>13</v>
      </c>
      <c r="C4030" s="2">
        <v>43728</v>
      </c>
      <c r="D4030" s="1" t="s">
        <v>144</v>
      </c>
      <c r="E4030" s="1"/>
      <c r="F4030" s="1" t="s">
        <v>2534</v>
      </c>
      <c r="G4030" s="3">
        <v>820.05</v>
      </c>
      <c r="H4030" s="3"/>
      <c r="I4030" s="1" t="s">
        <v>83</v>
      </c>
      <c r="J4030" s="1" t="s">
        <v>176</v>
      </c>
      <c r="K4030" s="1" t="s">
        <v>12</v>
      </c>
      <c r="L4030" s="1" t="s">
        <v>99</v>
      </c>
    </row>
    <row r="4031" spans="1:12" x14ac:dyDescent="0.2">
      <c r="A4031" s="1" t="s">
        <v>234</v>
      </c>
      <c r="B4031" s="1" t="s">
        <v>13</v>
      </c>
      <c r="C4031" s="2">
        <v>43728</v>
      </c>
      <c r="D4031" s="1" t="s">
        <v>144</v>
      </c>
      <c r="E4031" s="1"/>
      <c r="F4031" s="1" t="s">
        <v>2633</v>
      </c>
      <c r="G4031" s="3">
        <v>825.5</v>
      </c>
      <c r="H4031" s="3"/>
      <c r="I4031" s="1" t="s">
        <v>119</v>
      </c>
      <c r="J4031" s="1" t="s">
        <v>86</v>
      </c>
      <c r="K4031" s="1" t="s">
        <v>12</v>
      </c>
      <c r="L4031" s="1" t="s">
        <v>955</v>
      </c>
    </row>
    <row r="4032" spans="1:12" x14ac:dyDescent="0.2">
      <c r="A4032" s="1" t="s">
        <v>234</v>
      </c>
      <c r="B4032" s="1" t="s">
        <v>13</v>
      </c>
      <c r="C4032" s="2">
        <v>43728</v>
      </c>
      <c r="D4032" s="1" t="s">
        <v>144</v>
      </c>
      <c r="E4032" s="1"/>
      <c r="F4032" s="1" t="s">
        <v>2634</v>
      </c>
      <c r="G4032" s="3">
        <v>492</v>
      </c>
      <c r="H4032" s="3"/>
      <c r="I4032" s="1" t="s">
        <v>119</v>
      </c>
      <c r="J4032" s="1" t="s">
        <v>86</v>
      </c>
      <c r="K4032" s="1" t="s">
        <v>12</v>
      </c>
      <c r="L4032" s="1" t="s">
        <v>109</v>
      </c>
    </row>
    <row r="4033" spans="1:12" x14ac:dyDescent="0.2">
      <c r="A4033" s="1" t="s">
        <v>234</v>
      </c>
      <c r="B4033" s="1" t="s">
        <v>13</v>
      </c>
      <c r="C4033" s="2">
        <v>43728</v>
      </c>
      <c r="D4033" s="1" t="s">
        <v>144</v>
      </c>
      <c r="E4033" s="1"/>
      <c r="F4033" s="1" t="s">
        <v>2635</v>
      </c>
      <c r="G4033" s="3">
        <v>1401.65</v>
      </c>
      <c r="H4033" s="3"/>
      <c r="I4033" s="1" t="s">
        <v>119</v>
      </c>
      <c r="J4033" s="1" t="s">
        <v>86</v>
      </c>
      <c r="K4033" s="1" t="s">
        <v>12</v>
      </c>
      <c r="L4033" s="1" t="s">
        <v>54</v>
      </c>
    </row>
    <row r="4034" spans="1:12" x14ac:dyDescent="0.2">
      <c r="A4034" s="1" t="s">
        <v>234</v>
      </c>
      <c r="B4034" s="1" t="s">
        <v>13</v>
      </c>
      <c r="C4034" s="2">
        <v>43728</v>
      </c>
      <c r="D4034" s="1" t="s">
        <v>144</v>
      </c>
      <c r="E4034" s="1"/>
      <c r="F4034" s="1" t="s">
        <v>2636</v>
      </c>
      <c r="G4034" s="3">
        <v>591</v>
      </c>
      <c r="H4034" s="3"/>
      <c r="I4034" s="1" t="s">
        <v>119</v>
      </c>
      <c r="J4034" s="1" t="s">
        <v>86</v>
      </c>
      <c r="K4034" s="1" t="s">
        <v>12</v>
      </c>
      <c r="L4034" s="1" t="s">
        <v>53</v>
      </c>
    </row>
    <row r="4035" spans="1:12" x14ac:dyDescent="0.2">
      <c r="A4035" s="1" t="s">
        <v>234</v>
      </c>
      <c r="B4035" s="1" t="s">
        <v>13</v>
      </c>
      <c r="C4035" s="2">
        <v>43728</v>
      </c>
      <c r="D4035" s="1" t="s">
        <v>144</v>
      </c>
      <c r="E4035" s="1"/>
      <c r="F4035" s="1" t="s">
        <v>2637</v>
      </c>
      <c r="G4035" s="3">
        <v>910</v>
      </c>
      <c r="H4035" s="3"/>
      <c r="I4035" s="1" t="s">
        <v>119</v>
      </c>
      <c r="J4035" s="1" t="s">
        <v>86</v>
      </c>
      <c r="K4035" s="1" t="s">
        <v>12</v>
      </c>
      <c r="L4035" s="1" t="s">
        <v>456</v>
      </c>
    </row>
    <row r="4036" spans="1:12" x14ac:dyDescent="0.2">
      <c r="A4036" s="1" t="s">
        <v>234</v>
      </c>
      <c r="B4036" s="1" t="s">
        <v>13</v>
      </c>
      <c r="C4036" s="2">
        <v>43728</v>
      </c>
      <c r="D4036" s="1" t="s">
        <v>144</v>
      </c>
      <c r="E4036" s="1"/>
      <c r="F4036" s="1" t="s">
        <v>2638</v>
      </c>
      <c r="G4036" s="3">
        <v>759</v>
      </c>
      <c r="H4036" s="3"/>
      <c r="I4036" s="1" t="s">
        <v>119</v>
      </c>
      <c r="J4036" s="1" t="s">
        <v>86</v>
      </c>
      <c r="K4036" s="1" t="s">
        <v>12</v>
      </c>
      <c r="L4036" s="1" t="s">
        <v>349</v>
      </c>
    </row>
    <row r="4037" spans="1:12" x14ac:dyDescent="0.2">
      <c r="A4037" s="1" t="s">
        <v>234</v>
      </c>
      <c r="B4037" s="1" t="s">
        <v>13</v>
      </c>
      <c r="C4037" s="2">
        <v>43728</v>
      </c>
      <c r="D4037" s="1" t="s">
        <v>144</v>
      </c>
      <c r="E4037" s="1"/>
      <c r="F4037" s="1" t="s">
        <v>2547</v>
      </c>
      <c r="G4037" s="3">
        <v>34.619999999999997</v>
      </c>
      <c r="H4037" s="3"/>
      <c r="I4037" s="1" t="s">
        <v>179</v>
      </c>
      <c r="J4037" s="1" t="s">
        <v>89</v>
      </c>
      <c r="K4037" s="1" t="s">
        <v>84</v>
      </c>
      <c r="L4037" s="1" t="s">
        <v>63</v>
      </c>
    </row>
    <row r="4038" spans="1:12" x14ac:dyDescent="0.2">
      <c r="A4038" s="1" t="s">
        <v>234</v>
      </c>
      <c r="B4038" s="1" t="s">
        <v>13</v>
      </c>
      <c r="C4038" s="2">
        <v>43728</v>
      </c>
      <c r="D4038" s="1" t="s">
        <v>144</v>
      </c>
      <c r="E4038" s="1"/>
      <c r="F4038" s="1" t="s">
        <v>2468</v>
      </c>
      <c r="G4038" s="3">
        <v>82.5</v>
      </c>
      <c r="H4038" s="3"/>
      <c r="I4038" s="1" t="s">
        <v>106</v>
      </c>
      <c r="J4038" s="1" t="s">
        <v>121</v>
      </c>
      <c r="K4038" s="1" t="s">
        <v>84</v>
      </c>
      <c r="L4038" s="1" t="s">
        <v>26</v>
      </c>
    </row>
    <row r="4039" spans="1:12" x14ac:dyDescent="0.2">
      <c r="A4039" s="1" t="s">
        <v>234</v>
      </c>
      <c r="B4039" s="1" t="s">
        <v>13</v>
      </c>
      <c r="C4039" s="2">
        <v>43728</v>
      </c>
      <c r="D4039" s="1" t="s">
        <v>144</v>
      </c>
      <c r="E4039" s="1"/>
      <c r="F4039" s="1" t="s">
        <v>2639</v>
      </c>
      <c r="G4039" s="3">
        <v>847.56</v>
      </c>
      <c r="H4039" s="3"/>
      <c r="I4039" s="1" t="s">
        <v>120</v>
      </c>
      <c r="J4039" s="1" t="s">
        <v>171</v>
      </c>
      <c r="K4039" s="1" t="s">
        <v>12</v>
      </c>
      <c r="L4039" s="1" t="s">
        <v>81</v>
      </c>
    </row>
    <row r="4040" spans="1:12" x14ac:dyDescent="0.2">
      <c r="A4040" s="1" t="s">
        <v>234</v>
      </c>
      <c r="B4040" s="1" t="s">
        <v>13</v>
      </c>
      <c r="C4040" s="2">
        <v>43728</v>
      </c>
      <c r="D4040" s="1" t="s">
        <v>144</v>
      </c>
      <c r="E4040" s="1"/>
      <c r="F4040" s="1" t="s">
        <v>2640</v>
      </c>
      <c r="G4040" s="3">
        <v>2109.88</v>
      </c>
      <c r="H4040" s="3"/>
      <c r="I4040" s="1" t="s">
        <v>119</v>
      </c>
      <c r="J4040" s="1" t="s">
        <v>86</v>
      </c>
      <c r="K4040" s="1" t="s">
        <v>12</v>
      </c>
      <c r="L4040" s="1" t="s">
        <v>322</v>
      </c>
    </row>
    <row r="4041" spans="1:12" x14ac:dyDescent="0.2">
      <c r="A4041" s="1" t="s">
        <v>234</v>
      </c>
      <c r="B4041" s="1" t="s">
        <v>13</v>
      </c>
      <c r="C4041" s="2">
        <v>43728</v>
      </c>
      <c r="D4041" s="1" t="s">
        <v>144</v>
      </c>
      <c r="E4041" s="1"/>
      <c r="F4041" s="1" t="s">
        <v>2474</v>
      </c>
      <c r="G4041" s="3">
        <v>377.09</v>
      </c>
      <c r="H4041" s="3"/>
      <c r="I4041" s="1" t="s">
        <v>123</v>
      </c>
      <c r="J4041" s="1" t="s">
        <v>124</v>
      </c>
      <c r="K4041" s="1" t="s">
        <v>12</v>
      </c>
      <c r="L4041" s="1" t="s">
        <v>1592</v>
      </c>
    </row>
    <row r="4042" spans="1:12" x14ac:dyDescent="0.2">
      <c r="A4042" s="1" t="s">
        <v>234</v>
      </c>
      <c r="B4042" s="1" t="s">
        <v>13</v>
      </c>
      <c r="C4042" s="2">
        <v>43728</v>
      </c>
      <c r="D4042" s="1" t="s">
        <v>144</v>
      </c>
      <c r="E4042" s="1"/>
      <c r="F4042" s="1" t="s">
        <v>2641</v>
      </c>
      <c r="G4042" s="3">
        <v>1046.68</v>
      </c>
      <c r="H4042" s="3"/>
      <c r="I4042" s="1" t="s">
        <v>83</v>
      </c>
      <c r="J4042" s="1" t="s">
        <v>174</v>
      </c>
      <c r="K4042" s="1" t="s">
        <v>12</v>
      </c>
      <c r="L4042" s="1" t="s">
        <v>425</v>
      </c>
    </row>
    <row r="4043" spans="1:12" x14ac:dyDescent="0.2">
      <c r="A4043" s="1" t="s">
        <v>234</v>
      </c>
      <c r="B4043" s="1" t="s">
        <v>13</v>
      </c>
      <c r="C4043" s="2">
        <v>43728</v>
      </c>
      <c r="D4043" s="1" t="s">
        <v>144</v>
      </c>
      <c r="E4043" s="1"/>
      <c r="F4043" s="1" t="s">
        <v>2620</v>
      </c>
      <c r="G4043" s="3">
        <v>1206</v>
      </c>
      <c r="H4043" s="3"/>
      <c r="I4043" s="1" t="s">
        <v>119</v>
      </c>
      <c r="J4043" s="1" t="s">
        <v>86</v>
      </c>
      <c r="K4043" s="1" t="s">
        <v>12</v>
      </c>
      <c r="L4043" s="1" t="s">
        <v>34</v>
      </c>
    </row>
    <row r="4044" spans="1:12" x14ac:dyDescent="0.2">
      <c r="A4044" s="1" t="s">
        <v>234</v>
      </c>
      <c r="B4044" s="1" t="s">
        <v>13</v>
      </c>
      <c r="C4044" s="2">
        <v>43728</v>
      </c>
      <c r="D4044" s="1" t="s">
        <v>144</v>
      </c>
      <c r="E4044" s="1"/>
      <c r="F4044" s="1" t="s">
        <v>2537</v>
      </c>
      <c r="G4044" s="3">
        <v>134.76</v>
      </c>
      <c r="H4044" s="3"/>
      <c r="I4044" s="1" t="s">
        <v>83</v>
      </c>
      <c r="J4044" s="1" t="s">
        <v>180</v>
      </c>
      <c r="K4044" s="1" t="s">
        <v>12</v>
      </c>
      <c r="L4044" s="1" t="s">
        <v>64</v>
      </c>
    </row>
    <row r="4045" spans="1:12" x14ac:dyDescent="0.2">
      <c r="A4045" s="1" t="s">
        <v>234</v>
      </c>
      <c r="B4045" s="1" t="s">
        <v>13</v>
      </c>
      <c r="C4045" s="2">
        <v>43728</v>
      </c>
      <c r="D4045" s="1" t="s">
        <v>144</v>
      </c>
      <c r="E4045" s="1"/>
      <c r="F4045" s="1" t="s">
        <v>2522</v>
      </c>
      <c r="G4045" s="3">
        <v>368.65</v>
      </c>
      <c r="H4045" s="3"/>
      <c r="I4045" s="1" t="s">
        <v>119</v>
      </c>
      <c r="J4045" s="1" t="s">
        <v>86</v>
      </c>
      <c r="K4045" s="1" t="s">
        <v>84</v>
      </c>
      <c r="L4045" s="1" t="s">
        <v>306</v>
      </c>
    </row>
    <row r="4046" spans="1:12" x14ac:dyDescent="0.2">
      <c r="A4046" s="1" t="s">
        <v>234</v>
      </c>
      <c r="B4046" s="1" t="s">
        <v>13</v>
      </c>
      <c r="C4046" s="2">
        <v>43728</v>
      </c>
      <c r="D4046" s="1" t="s">
        <v>144</v>
      </c>
      <c r="E4046" s="1"/>
      <c r="F4046" s="1" t="s">
        <v>2642</v>
      </c>
      <c r="G4046" s="3">
        <v>180</v>
      </c>
      <c r="H4046" s="3"/>
      <c r="I4046" s="1" t="s">
        <v>119</v>
      </c>
      <c r="J4046" s="1" t="s">
        <v>86</v>
      </c>
      <c r="K4046" s="1" t="s">
        <v>12</v>
      </c>
      <c r="L4046" s="1" t="s">
        <v>2643</v>
      </c>
    </row>
    <row r="4047" spans="1:12" x14ac:dyDescent="0.2">
      <c r="A4047" s="1" t="s">
        <v>234</v>
      </c>
      <c r="B4047" s="1" t="s">
        <v>13</v>
      </c>
      <c r="C4047" s="2">
        <v>43728</v>
      </c>
      <c r="D4047" s="1" t="s">
        <v>144</v>
      </c>
      <c r="E4047" s="1"/>
      <c r="F4047" s="1" t="s">
        <v>2644</v>
      </c>
      <c r="G4047" s="3">
        <v>1460.42</v>
      </c>
      <c r="H4047" s="3"/>
      <c r="I4047" s="1" t="s">
        <v>106</v>
      </c>
      <c r="J4047" s="1" t="s">
        <v>122</v>
      </c>
      <c r="K4047" s="1" t="s">
        <v>12</v>
      </c>
      <c r="L4047" s="1" t="s">
        <v>21</v>
      </c>
    </row>
    <row r="4048" spans="1:12" x14ac:dyDescent="0.2">
      <c r="A4048" s="1" t="s">
        <v>234</v>
      </c>
      <c r="B4048" s="1" t="s">
        <v>13</v>
      </c>
      <c r="C4048" s="2">
        <v>43728</v>
      </c>
      <c r="D4048" s="1" t="s">
        <v>144</v>
      </c>
      <c r="E4048" s="1"/>
      <c r="F4048" s="1" t="s">
        <v>2546</v>
      </c>
      <c r="G4048" s="3">
        <v>977.65</v>
      </c>
      <c r="H4048" s="3"/>
      <c r="I4048" s="1" t="s">
        <v>83</v>
      </c>
      <c r="J4048" s="1" t="s">
        <v>180</v>
      </c>
      <c r="K4048" s="1" t="s">
        <v>12</v>
      </c>
      <c r="L4048" s="1" t="s">
        <v>57</v>
      </c>
    </row>
    <row r="4049" spans="1:12" x14ac:dyDescent="0.2">
      <c r="A4049" s="1" t="s">
        <v>234</v>
      </c>
      <c r="B4049" s="1" t="s">
        <v>13</v>
      </c>
      <c r="C4049" s="2">
        <v>43728</v>
      </c>
      <c r="D4049" s="1" t="s">
        <v>144</v>
      </c>
      <c r="E4049" s="1"/>
      <c r="F4049" s="1" t="s">
        <v>2568</v>
      </c>
      <c r="G4049" s="3">
        <v>497.2</v>
      </c>
      <c r="H4049" s="3"/>
      <c r="I4049" s="1" t="s">
        <v>119</v>
      </c>
      <c r="J4049" s="1" t="s">
        <v>86</v>
      </c>
      <c r="K4049" s="1" t="s">
        <v>12</v>
      </c>
      <c r="L4049" s="1" t="s">
        <v>20</v>
      </c>
    </row>
    <row r="4050" spans="1:12" x14ac:dyDescent="0.2">
      <c r="A4050" s="1" t="s">
        <v>234</v>
      </c>
      <c r="B4050" s="1" t="s">
        <v>13</v>
      </c>
      <c r="C4050" s="2">
        <v>43728</v>
      </c>
      <c r="D4050" s="1" t="s">
        <v>144</v>
      </c>
      <c r="E4050" s="1"/>
      <c r="F4050" s="1" t="s">
        <v>2645</v>
      </c>
      <c r="G4050" s="3">
        <v>690</v>
      </c>
      <c r="H4050" s="3"/>
      <c r="I4050" s="1" t="s">
        <v>119</v>
      </c>
      <c r="J4050" s="1" t="s">
        <v>86</v>
      </c>
      <c r="K4050" s="1" t="s">
        <v>12</v>
      </c>
      <c r="L4050" s="1" t="s">
        <v>268</v>
      </c>
    </row>
    <row r="4051" spans="1:12" x14ac:dyDescent="0.2">
      <c r="A4051" s="1" t="s">
        <v>234</v>
      </c>
      <c r="B4051" s="1" t="s">
        <v>13</v>
      </c>
      <c r="C4051" s="2">
        <v>43728</v>
      </c>
      <c r="D4051" s="1" t="s">
        <v>144</v>
      </c>
      <c r="E4051" s="1"/>
      <c r="F4051" s="1" t="s">
        <v>2590</v>
      </c>
      <c r="G4051" s="3">
        <v>374.85</v>
      </c>
      <c r="H4051" s="3"/>
      <c r="I4051" s="1" t="s">
        <v>185</v>
      </c>
      <c r="J4051" s="1" t="s">
        <v>126</v>
      </c>
      <c r="K4051" s="1" t="s">
        <v>12</v>
      </c>
      <c r="L4051" s="1" t="s">
        <v>261</v>
      </c>
    </row>
    <row r="4052" spans="1:12" x14ac:dyDescent="0.2">
      <c r="A4052" s="1" t="s">
        <v>234</v>
      </c>
      <c r="B4052" s="1" t="s">
        <v>13</v>
      </c>
      <c r="C4052" s="2">
        <v>43728</v>
      </c>
      <c r="D4052" s="1" t="s">
        <v>144</v>
      </c>
      <c r="E4052" s="1"/>
      <c r="F4052" s="1" t="s">
        <v>2522</v>
      </c>
      <c r="G4052" s="3">
        <v>55.78</v>
      </c>
      <c r="H4052" s="3"/>
      <c r="I4052" s="1" t="s">
        <v>106</v>
      </c>
      <c r="J4052" s="1" t="s">
        <v>121</v>
      </c>
      <c r="K4052" s="1" t="s">
        <v>84</v>
      </c>
      <c r="L4052" s="1" t="s">
        <v>306</v>
      </c>
    </row>
    <row r="4053" spans="1:12" x14ac:dyDescent="0.2">
      <c r="A4053" s="1" t="s">
        <v>234</v>
      </c>
      <c r="B4053" s="1" t="s">
        <v>13</v>
      </c>
      <c r="C4053" s="2">
        <v>43728</v>
      </c>
      <c r="D4053" s="1" t="s">
        <v>144</v>
      </c>
      <c r="E4053" s="1"/>
      <c r="F4053" s="1" t="s">
        <v>2537</v>
      </c>
      <c r="G4053" s="3">
        <v>134.76</v>
      </c>
      <c r="H4053" s="3"/>
      <c r="I4053" s="1" t="s">
        <v>83</v>
      </c>
      <c r="J4053" s="1" t="s">
        <v>174</v>
      </c>
      <c r="K4053" s="1" t="s">
        <v>12</v>
      </c>
      <c r="L4053" s="1" t="s">
        <v>64</v>
      </c>
    </row>
    <row r="4054" spans="1:12" x14ac:dyDescent="0.2">
      <c r="A4054" s="1" t="s">
        <v>234</v>
      </c>
      <c r="B4054" s="1" t="s">
        <v>13</v>
      </c>
      <c r="C4054" s="2">
        <v>43728</v>
      </c>
      <c r="D4054" s="1" t="s">
        <v>144</v>
      </c>
      <c r="E4054" s="1"/>
      <c r="F4054" s="1" t="s">
        <v>2483</v>
      </c>
      <c r="G4054" s="3">
        <v>99.24</v>
      </c>
      <c r="H4054" s="3"/>
      <c r="I4054" s="1" t="s">
        <v>83</v>
      </c>
      <c r="J4054" s="1" t="s">
        <v>174</v>
      </c>
      <c r="K4054" s="1" t="s">
        <v>12</v>
      </c>
      <c r="L4054" s="1" t="s">
        <v>14</v>
      </c>
    </row>
    <row r="4055" spans="1:12" x14ac:dyDescent="0.2">
      <c r="A4055" s="1" t="s">
        <v>234</v>
      </c>
      <c r="B4055" s="1" t="s">
        <v>13</v>
      </c>
      <c r="C4055" s="2">
        <v>43728</v>
      </c>
      <c r="D4055" s="1" t="s">
        <v>144</v>
      </c>
      <c r="E4055" s="1"/>
      <c r="F4055" s="1" t="s">
        <v>2646</v>
      </c>
      <c r="G4055" s="3">
        <v>931</v>
      </c>
      <c r="H4055" s="3"/>
      <c r="I4055" s="1" t="s">
        <v>119</v>
      </c>
      <c r="J4055" s="1" t="s">
        <v>86</v>
      </c>
      <c r="K4055" s="1" t="s">
        <v>12</v>
      </c>
      <c r="L4055" s="1" t="s">
        <v>333</v>
      </c>
    </row>
    <row r="4056" spans="1:12" x14ac:dyDescent="0.2">
      <c r="A4056" s="1" t="s">
        <v>234</v>
      </c>
      <c r="B4056" s="1" t="s">
        <v>13</v>
      </c>
      <c r="C4056" s="2">
        <v>43728</v>
      </c>
      <c r="D4056" s="1" t="s">
        <v>144</v>
      </c>
      <c r="E4056" s="1"/>
      <c r="F4056" s="1" t="s">
        <v>2480</v>
      </c>
      <c r="G4056" s="3">
        <v>894.92</v>
      </c>
      <c r="H4056" s="3"/>
      <c r="I4056" s="1" t="s">
        <v>87</v>
      </c>
      <c r="J4056" s="1" t="s">
        <v>253</v>
      </c>
      <c r="K4056" s="1" t="s">
        <v>12</v>
      </c>
      <c r="L4056" s="1" t="s">
        <v>1047</v>
      </c>
    </row>
    <row r="4057" spans="1:12" x14ac:dyDescent="0.2">
      <c r="A4057" s="1" t="s">
        <v>234</v>
      </c>
      <c r="B4057" s="1" t="s">
        <v>13</v>
      </c>
      <c r="C4057" s="2">
        <v>43728</v>
      </c>
      <c r="D4057" s="1" t="s">
        <v>144</v>
      </c>
      <c r="E4057" s="1"/>
      <c r="F4057" s="1" t="s">
        <v>2647</v>
      </c>
      <c r="G4057" s="3">
        <v>852</v>
      </c>
      <c r="H4057" s="3"/>
      <c r="I4057" s="1" t="s">
        <v>119</v>
      </c>
      <c r="J4057" s="1" t="s">
        <v>86</v>
      </c>
      <c r="K4057" s="1" t="s">
        <v>12</v>
      </c>
      <c r="L4057" s="1" t="s">
        <v>82</v>
      </c>
    </row>
    <row r="4058" spans="1:12" x14ac:dyDescent="0.2">
      <c r="A4058" s="1" t="s">
        <v>234</v>
      </c>
      <c r="B4058" s="1" t="s">
        <v>13</v>
      </c>
      <c r="C4058" s="2">
        <v>43728</v>
      </c>
      <c r="D4058" s="1" t="s">
        <v>144</v>
      </c>
      <c r="E4058" s="1"/>
      <c r="F4058" s="1" t="s">
        <v>2648</v>
      </c>
      <c r="G4058" s="3">
        <v>1923.08</v>
      </c>
      <c r="H4058" s="3"/>
      <c r="I4058" s="1" t="s">
        <v>87</v>
      </c>
      <c r="J4058" s="1" t="s">
        <v>116</v>
      </c>
      <c r="K4058" s="1" t="s">
        <v>12</v>
      </c>
      <c r="L4058" s="1" t="s">
        <v>80</v>
      </c>
    </row>
    <row r="4059" spans="1:12" x14ac:dyDescent="0.2">
      <c r="A4059" s="1" t="s">
        <v>234</v>
      </c>
      <c r="B4059" s="1" t="s">
        <v>13</v>
      </c>
      <c r="C4059" s="2">
        <v>43728</v>
      </c>
      <c r="D4059" s="1" t="s">
        <v>144</v>
      </c>
      <c r="E4059" s="1"/>
      <c r="F4059" s="1" t="s">
        <v>2531</v>
      </c>
      <c r="G4059" s="3">
        <v>821.83</v>
      </c>
      <c r="H4059" s="3"/>
      <c r="I4059" s="1" t="s">
        <v>120</v>
      </c>
      <c r="J4059" s="1" t="s">
        <v>171</v>
      </c>
      <c r="K4059" s="1" t="s">
        <v>12</v>
      </c>
      <c r="L4059" s="1" t="s">
        <v>110</v>
      </c>
    </row>
    <row r="4060" spans="1:12" x14ac:dyDescent="0.2">
      <c r="A4060" s="1" t="s">
        <v>234</v>
      </c>
      <c r="B4060" s="1" t="s">
        <v>13</v>
      </c>
      <c r="C4060" s="2">
        <v>43728</v>
      </c>
      <c r="D4060" s="1" t="s">
        <v>144</v>
      </c>
      <c r="E4060" s="1"/>
      <c r="F4060" s="1" t="s">
        <v>2649</v>
      </c>
      <c r="G4060" s="3">
        <v>879</v>
      </c>
      <c r="H4060" s="3"/>
      <c r="I4060" s="1" t="s">
        <v>119</v>
      </c>
      <c r="J4060" s="1" t="s">
        <v>86</v>
      </c>
      <c r="K4060" s="1" t="s">
        <v>12</v>
      </c>
      <c r="L4060" s="1" t="s">
        <v>481</v>
      </c>
    </row>
    <row r="4061" spans="1:12" x14ac:dyDescent="0.2">
      <c r="A4061" s="1" t="s">
        <v>234</v>
      </c>
      <c r="B4061" s="1" t="s">
        <v>13</v>
      </c>
      <c r="C4061" s="2">
        <v>43728</v>
      </c>
      <c r="D4061" s="1" t="s">
        <v>144</v>
      </c>
      <c r="E4061" s="1"/>
      <c r="F4061" s="1" t="s">
        <v>2650</v>
      </c>
      <c r="G4061" s="3">
        <v>672</v>
      </c>
      <c r="H4061" s="3"/>
      <c r="I4061" s="1" t="s">
        <v>119</v>
      </c>
      <c r="J4061" s="1" t="s">
        <v>86</v>
      </c>
      <c r="K4061" s="1" t="s">
        <v>12</v>
      </c>
      <c r="L4061" s="1" t="s">
        <v>2651</v>
      </c>
    </row>
    <row r="4062" spans="1:12" x14ac:dyDescent="0.2">
      <c r="A4062" s="1" t="s">
        <v>234</v>
      </c>
      <c r="B4062" s="1" t="s">
        <v>13</v>
      </c>
      <c r="C4062" s="2">
        <v>43728</v>
      </c>
      <c r="D4062" s="1" t="s">
        <v>144</v>
      </c>
      <c r="E4062" s="1"/>
      <c r="F4062" s="1" t="s">
        <v>2652</v>
      </c>
      <c r="G4062" s="3">
        <v>843</v>
      </c>
      <c r="H4062" s="3"/>
      <c r="I4062" s="1" t="s">
        <v>119</v>
      </c>
      <c r="J4062" s="1" t="s">
        <v>86</v>
      </c>
      <c r="K4062" s="1" t="s">
        <v>12</v>
      </c>
      <c r="L4062" s="1" t="s">
        <v>275</v>
      </c>
    </row>
    <row r="4063" spans="1:12" x14ac:dyDescent="0.2">
      <c r="A4063" s="1" t="s">
        <v>234</v>
      </c>
      <c r="B4063" s="1" t="s">
        <v>13</v>
      </c>
      <c r="C4063" s="2">
        <v>43728</v>
      </c>
      <c r="D4063" s="1" t="s">
        <v>144</v>
      </c>
      <c r="E4063" s="1"/>
      <c r="F4063" s="1" t="s">
        <v>2653</v>
      </c>
      <c r="G4063" s="3">
        <v>1333.5</v>
      </c>
      <c r="H4063" s="3"/>
      <c r="I4063" s="1" t="s">
        <v>119</v>
      </c>
      <c r="J4063" s="1" t="s">
        <v>86</v>
      </c>
      <c r="K4063" s="1" t="s">
        <v>12</v>
      </c>
      <c r="L4063" s="1" t="s">
        <v>246</v>
      </c>
    </row>
    <row r="4064" spans="1:12" x14ac:dyDescent="0.2">
      <c r="A4064" s="1" t="s">
        <v>234</v>
      </c>
      <c r="B4064" s="1" t="s">
        <v>13</v>
      </c>
      <c r="C4064" s="2">
        <v>43728</v>
      </c>
      <c r="D4064" s="1" t="s">
        <v>144</v>
      </c>
      <c r="E4064" s="1"/>
      <c r="F4064" s="1" t="s">
        <v>2535</v>
      </c>
      <c r="G4064" s="3">
        <v>501.1</v>
      </c>
      <c r="H4064" s="3"/>
      <c r="I4064" s="1" t="s">
        <v>123</v>
      </c>
      <c r="J4064" s="1" t="s">
        <v>124</v>
      </c>
      <c r="K4064" s="1" t="s">
        <v>12</v>
      </c>
      <c r="L4064" s="1" t="s">
        <v>49</v>
      </c>
    </row>
    <row r="4065" spans="1:12" x14ac:dyDescent="0.2">
      <c r="A4065" s="1" t="s">
        <v>234</v>
      </c>
      <c r="B4065" s="1" t="s">
        <v>13</v>
      </c>
      <c r="C4065" s="2">
        <v>43728</v>
      </c>
      <c r="D4065" s="1" t="s">
        <v>144</v>
      </c>
      <c r="E4065" s="1"/>
      <c r="F4065" s="1" t="s">
        <v>2538</v>
      </c>
      <c r="G4065" s="3">
        <v>121.83</v>
      </c>
      <c r="H4065" s="3"/>
      <c r="I4065" s="1" t="s">
        <v>185</v>
      </c>
      <c r="J4065" s="1" t="s">
        <v>126</v>
      </c>
      <c r="K4065" s="1" t="s">
        <v>84</v>
      </c>
      <c r="L4065" s="1" t="s">
        <v>241</v>
      </c>
    </row>
    <row r="4066" spans="1:12" x14ac:dyDescent="0.2">
      <c r="A4066" s="1" t="s">
        <v>234</v>
      </c>
      <c r="B4066" s="1" t="s">
        <v>13</v>
      </c>
      <c r="C4066" s="2">
        <v>43728</v>
      </c>
      <c r="D4066" s="1" t="s">
        <v>144</v>
      </c>
      <c r="E4066" s="1"/>
      <c r="F4066" s="1" t="s">
        <v>2577</v>
      </c>
      <c r="G4066" s="3">
        <v>259.89999999999998</v>
      </c>
      <c r="H4066" s="3"/>
      <c r="I4066" s="1" t="s">
        <v>87</v>
      </c>
      <c r="J4066" s="1" t="s">
        <v>253</v>
      </c>
      <c r="K4066" s="1" t="s">
        <v>12</v>
      </c>
      <c r="L4066" s="1" t="s">
        <v>28</v>
      </c>
    </row>
    <row r="4067" spans="1:12" x14ac:dyDescent="0.2">
      <c r="A4067" s="1" t="s">
        <v>234</v>
      </c>
      <c r="B4067" s="1" t="s">
        <v>13</v>
      </c>
      <c r="C4067" s="2">
        <v>43728</v>
      </c>
      <c r="D4067" s="1" t="s">
        <v>144</v>
      </c>
      <c r="E4067" s="1"/>
      <c r="F4067" s="1" t="s">
        <v>2654</v>
      </c>
      <c r="G4067" s="3">
        <v>894.79</v>
      </c>
      <c r="H4067" s="3"/>
      <c r="I4067" s="1" t="s">
        <v>83</v>
      </c>
      <c r="J4067" s="1" t="s">
        <v>176</v>
      </c>
      <c r="K4067" s="1" t="s">
        <v>12</v>
      </c>
      <c r="L4067" s="1" t="s">
        <v>462</v>
      </c>
    </row>
    <row r="4068" spans="1:12" x14ac:dyDescent="0.2">
      <c r="A4068" s="1" t="s">
        <v>234</v>
      </c>
      <c r="B4068" s="1" t="s">
        <v>13</v>
      </c>
      <c r="C4068" s="2">
        <v>43728</v>
      </c>
      <c r="D4068" s="1" t="s">
        <v>144</v>
      </c>
      <c r="E4068" s="1"/>
      <c r="F4068" s="1" t="s">
        <v>2477</v>
      </c>
      <c r="G4068" s="3">
        <v>1038.47</v>
      </c>
      <c r="H4068" s="3"/>
      <c r="I4068" s="1" t="s">
        <v>119</v>
      </c>
      <c r="J4068" s="1" t="s">
        <v>86</v>
      </c>
      <c r="K4068" s="1" t="s">
        <v>84</v>
      </c>
      <c r="L4068" s="1" t="s">
        <v>111</v>
      </c>
    </row>
    <row r="4069" spans="1:12" x14ac:dyDescent="0.2">
      <c r="A4069" s="1" t="s">
        <v>234</v>
      </c>
      <c r="B4069" s="1" t="s">
        <v>13</v>
      </c>
      <c r="C4069" s="2">
        <v>43728</v>
      </c>
      <c r="D4069" s="1" t="s">
        <v>144</v>
      </c>
      <c r="E4069" s="1"/>
      <c r="F4069" s="1" t="s">
        <v>2547</v>
      </c>
      <c r="G4069" s="3">
        <v>1211.54</v>
      </c>
      <c r="H4069" s="3"/>
      <c r="I4069" s="1" t="s">
        <v>119</v>
      </c>
      <c r="J4069" s="1" t="s">
        <v>86</v>
      </c>
      <c r="K4069" s="1" t="s">
        <v>84</v>
      </c>
      <c r="L4069" s="1" t="s">
        <v>63</v>
      </c>
    </row>
    <row r="4070" spans="1:12" x14ac:dyDescent="0.2">
      <c r="A4070" s="1" t="s">
        <v>234</v>
      </c>
      <c r="B4070" s="1" t="s">
        <v>13</v>
      </c>
      <c r="C4070" s="2">
        <v>43738</v>
      </c>
      <c r="D4070" s="1" t="s">
        <v>207</v>
      </c>
      <c r="E4070" s="1"/>
      <c r="F4070" s="1" t="s">
        <v>208</v>
      </c>
      <c r="G4070" s="3">
        <v>30163.73</v>
      </c>
      <c r="H4070" s="3"/>
      <c r="I4070" s="1" t="s">
        <v>83</v>
      </c>
      <c r="J4070" s="1" t="s">
        <v>176</v>
      </c>
      <c r="K4070" s="1" t="s">
        <v>12</v>
      </c>
      <c r="L4070" s="1"/>
    </row>
    <row r="4071" spans="1:12" x14ac:dyDescent="0.2">
      <c r="A4071" s="1" t="s">
        <v>234</v>
      </c>
      <c r="B4071" s="1" t="s">
        <v>13</v>
      </c>
      <c r="C4071" s="2">
        <v>43738</v>
      </c>
      <c r="D4071" s="1" t="s">
        <v>209</v>
      </c>
      <c r="E4071" s="1"/>
      <c r="F4071" s="1" t="s">
        <v>210</v>
      </c>
      <c r="G4071" s="3">
        <v>24021.33</v>
      </c>
      <c r="H4071" s="3"/>
      <c r="I4071" s="1" t="s">
        <v>83</v>
      </c>
      <c r="J4071" s="1" t="s">
        <v>176</v>
      </c>
      <c r="K4071" s="1" t="s">
        <v>12</v>
      </c>
      <c r="L4071" s="1"/>
    </row>
    <row r="4072" spans="1:12" x14ac:dyDescent="0.2">
      <c r="A4072" s="1" t="s">
        <v>234</v>
      </c>
      <c r="B4072" s="1" t="s">
        <v>13</v>
      </c>
      <c r="C4072" s="2">
        <v>43738</v>
      </c>
      <c r="D4072" s="1" t="s">
        <v>209</v>
      </c>
      <c r="E4072" s="1"/>
      <c r="F4072" s="1" t="s">
        <v>210</v>
      </c>
      <c r="G4072" s="3">
        <v>100.67</v>
      </c>
      <c r="H4072" s="3"/>
      <c r="I4072" s="1" t="s">
        <v>83</v>
      </c>
      <c r="J4072" s="1" t="s">
        <v>174</v>
      </c>
      <c r="K4072" s="1" t="s">
        <v>12</v>
      </c>
      <c r="L4072" s="1"/>
    </row>
    <row r="4073" spans="1:12" x14ac:dyDescent="0.2">
      <c r="A4073" s="1" t="s">
        <v>234</v>
      </c>
      <c r="B4073" s="1" t="s">
        <v>13</v>
      </c>
      <c r="C4073" s="2">
        <v>43738</v>
      </c>
      <c r="D4073" s="1" t="s">
        <v>207</v>
      </c>
      <c r="E4073" s="1"/>
      <c r="F4073" s="1" t="s">
        <v>208</v>
      </c>
      <c r="G4073" s="3">
        <v>1758.22</v>
      </c>
      <c r="H4073" s="3"/>
      <c r="I4073" s="1" t="s">
        <v>85</v>
      </c>
      <c r="J4073" s="1" t="s">
        <v>125</v>
      </c>
      <c r="K4073" s="1" t="s">
        <v>12</v>
      </c>
      <c r="L4073" s="1"/>
    </row>
    <row r="4074" spans="1:12" x14ac:dyDescent="0.2">
      <c r="A4074" s="1" t="s">
        <v>234</v>
      </c>
      <c r="B4074" s="1" t="s">
        <v>13</v>
      </c>
      <c r="C4074" s="2">
        <v>43738</v>
      </c>
      <c r="D4074" s="1" t="s">
        <v>207</v>
      </c>
      <c r="E4074" s="1"/>
      <c r="F4074" s="1" t="s">
        <v>208</v>
      </c>
      <c r="G4074" s="3">
        <v>2352.44</v>
      </c>
      <c r="H4074" s="3"/>
      <c r="I4074" s="1" t="s">
        <v>83</v>
      </c>
      <c r="J4074" s="1" t="s">
        <v>676</v>
      </c>
      <c r="K4074" s="1" t="s">
        <v>12</v>
      </c>
      <c r="L4074" s="1"/>
    </row>
    <row r="4075" spans="1:12" x14ac:dyDescent="0.2">
      <c r="A4075" s="1" t="s">
        <v>234</v>
      </c>
      <c r="B4075" s="1" t="s">
        <v>13</v>
      </c>
      <c r="C4075" s="2">
        <v>43738</v>
      </c>
      <c r="D4075" s="1" t="s">
        <v>207</v>
      </c>
      <c r="E4075" s="1"/>
      <c r="F4075" s="1" t="s">
        <v>208</v>
      </c>
      <c r="G4075" s="3">
        <v>10098.44</v>
      </c>
      <c r="H4075" s="3"/>
      <c r="I4075" s="1" t="s">
        <v>87</v>
      </c>
      <c r="J4075" s="1" t="s">
        <v>116</v>
      </c>
      <c r="K4075" s="1" t="s">
        <v>12</v>
      </c>
      <c r="L4075" s="1"/>
    </row>
    <row r="4076" spans="1:12" x14ac:dyDescent="0.2">
      <c r="A4076" s="1" t="s">
        <v>234</v>
      </c>
      <c r="B4076" s="1" t="s">
        <v>13</v>
      </c>
      <c r="C4076" s="2">
        <v>43738</v>
      </c>
      <c r="D4076" s="1" t="s">
        <v>209</v>
      </c>
      <c r="E4076" s="1"/>
      <c r="F4076" s="1" t="s">
        <v>210</v>
      </c>
      <c r="G4076" s="3"/>
      <c r="H4076" s="3">
        <v>24030.23</v>
      </c>
      <c r="I4076" s="1" t="s">
        <v>83</v>
      </c>
      <c r="J4076" s="1" t="s">
        <v>175</v>
      </c>
      <c r="K4076" s="1" t="s">
        <v>12</v>
      </c>
      <c r="L4076" s="1"/>
    </row>
    <row r="4077" spans="1:12" x14ac:dyDescent="0.2">
      <c r="A4077" s="1" t="s">
        <v>234</v>
      </c>
      <c r="B4077" s="1" t="s">
        <v>13</v>
      </c>
      <c r="C4077" s="2">
        <v>43738</v>
      </c>
      <c r="D4077" s="1" t="s">
        <v>207</v>
      </c>
      <c r="E4077" s="1"/>
      <c r="F4077" s="1" t="s">
        <v>208</v>
      </c>
      <c r="G4077" s="3">
        <v>3021.82</v>
      </c>
      <c r="H4077" s="3"/>
      <c r="I4077" s="1" t="s">
        <v>185</v>
      </c>
      <c r="J4077" s="1" t="s">
        <v>126</v>
      </c>
      <c r="K4077" s="1" t="s">
        <v>12</v>
      </c>
      <c r="L4077" s="1"/>
    </row>
    <row r="4078" spans="1:12" x14ac:dyDescent="0.2">
      <c r="A4078" s="1" t="s">
        <v>234</v>
      </c>
      <c r="B4078" s="1" t="s">
        <v>13</v>
      </c>
      <c r="C4078" s="2">
        <v>43738</v>
      </c>
      <c r="D4078" s="1" t="s">
        <v>209</v>
      </c>
      <c r="E4078" s="1"/>
      <c r="F4078" s="1" t="s">
        <v>210</v>
      </c>
      <c r="G4078" s="3">
        <v>290.86</v>
      </c>
      <c r="H4078" s="3"/>
      <c r="I4078" s="1" t="s">
        <v>83</v>
      </c>
      <c r="J4078" s="1" t="s">
        <v>676</v>
      </c>
      <c r="K4078" s="1" t="s">
        <v>12</v>
      </c>
      <c r="L4078" s="1"/>
    </row>
    <row r="4079" spans="1:12" x14ac:dyDescent="0.2">
      <c r="A4079" s="1" t="s">
        <v>234</v>
      </c>
      <c r="B4079" s="1" t="s">
        <v>13</v>
      </c>
      <c r="C4079" s="2">
        <v>43738</v>
      </c>
      <c r="D4079" s="1" t="s">
        <v>209</v>
      </c>
      <c r="E4079" s="1"/>
      <c r="F4079" s="1" t="s">
        <v>210</v>
      </c>
      <c r="G4079" s="3">
        <v>36.31</v>
      </c>
      <c r="H4079" s="3"/>
      <c r="I4079" s="1" t="s">
        <v>83</v>
      </c>
      <c r="J4079" s="1" t="s">
        <v>243</v>
      </c>
      <c r="K4079" s="1" t="s">
        <v>12</v>
      </c>
      <c r="L4079" s="1"/>
    </row>
    <row r="4080" spans="1:12" x14ac:dyDescent="0.2">
      <c r="A4080" s="1" t="s">
        <v>234</v>
      </c>
      <c r="B4080" s="1" t="s">
        <v>13</v>
      </c>
      <c r="C4080" s="2">
        <v>43738</v>
      </c>
      <c r="D4080" s="1" t="s">
        <v>2655</v>
      </c>
      <c r="E4080" s="1"/>
      <c r="F4080" s="1" t="s">
        <v>2656</v>
      </c>
      <c r="G4080" s="3">
        <v>329.29</v>
      </c>
      <c r="H4080" s="3"/>
      <c r="I4080" s="1" t="s">
        <v>87</v>
      </c>
      <c r="J4080" s="1" t="s">
        <v>116</v>
      </c>
      <c r="K4080" s="1" t="s">
        <v>84</v>
      </c>
      <c r="L4080" s="1"/>
    </row>
    <row r="4081" spans="1:12" x14ac:dyDescent="0.2">
      <c r="A4081" s="1" t="s">
        <v>234</v>
      </c>
      <c r="B4081" s="1" t="s">
        <v>13</v>
      </c>
      <c r="C4081" s="2">
        <v>43738</v>
      </c>
      <c r="D4081" s="1" t="s">
        <v>209</v>
      </c>
      <c r="E4081" s="1"/>
      <c r="F4081" s="1" t="s">
        <v>210</v>
      </c>
      <c r="G4081" s="3">
        <v>5.19</v>
      </c>
      <c r="H4081" s="3"/>
      <c r="I4081" s="1" t="s">
        <v>83</v>
      </c>
      <c r="J4081" s="1" t="s">
        <v>279</v>
      </c>
      <c r="K4081" s="1" t="s">
        <v>12</v>
      </c>
      <c r="L4081" s="1"/>
    </row>
    <row r="4082" spans="1:12" x14ac:dyDescent="0.2">
      <c r="A4082" s="1" t="s">
        <v>234</v>
      </c>
      <c r="B4082" s="1" t="s">
        <v>13</v>
      </c>
      <c r="C4082" s="2">
        <v>43738</v>
      </c>
      <c r="D4082" s="1" t="s">
        <v>209</v>
      </c>
      <c r="E4082" s="1"/>
      <c r="F4082" s="1" t="s">
        <v>210</v>
      </c>
      <c r="G4082" s="3">
        <v>344.22</v>
      </c>
      <c r="H4082" s="3"/>
      <c r="I4082" s="1" t="s">
        <v>83</v>
      </c>
      <c r="J4082" s="1" t="s">
        <v>188</v>
      </c>
      <c r="K4082" s="1" t="s">
        <v>12</v>
      </c>
      <c r="L4082" s="1"/>
    </row>
    <row r="4083" spans="1:12" x14ac:dyDescent="0.2">
      <c r="A4083" s="1" t="s">
        <v>234</v>
      </c>
      <c r="B4083" s="1" t="s">
        <v>13</v>
      </c>
      <c r="C4083" s="2">
        <v>43738</v>
      </c>
      <c r="D4083" s="1" t="s">
        <v>207</v>
      </c>
      <c r="E4083" s="1"/>
      <c r="F4083" s="1" t="s">
        <v>208</v>
      </c>
      <c r="G4083" s="3">
        <v>3071.05</v>
      </c>
      <c r="H4083" s="3"/>
      <c r="I4083" s="1" t="s">
        <v>83</v>
      </c>
      <c r="J4083" s="1" t="s">
        <v>188</v>
      </c>
      <c r="K4083" s="1" t="s">
        <v>12</v>
      </c>
      <c r="L4083" s="1"/>
    </row>
    <row r="4084" spans="1:12" x14ac:dyDescent="0.2">
      <c r="A4084" s="1" t="s">
        <v>234</v>
      </c>
      <c r="B4084" s="1" t="s">
        <v>13</v>
      </c>
      <c r="C4084" s="2">
        <v>43738</v>
      </c>
      <c r="D4084" s="1" t="s">
        <v>2655</v>
      </c>
      <c r="E4084" s="1"/>
      <c r="F4084" s="1" t="s">
        <v>2656</v>
      </c>
      <c r="G4084" s="3"/>
      <c r="H4084" s="3">
        <v>329.29</v>
      </c>
      <c r="I4084" s="1" t="s">
        <v>85</v>
      </c>
      <c r="J4084" s="1" t="s">
        <v>175</v>
      </c>
      <c r="K4084" s="1" t="s">
        <v>84</v>
      </c>
      <c r="L4084" s="1"/>
    </row>
    <row r="4085" spans="1:12" x14ac:dyDescent="0.2">
      <c r="A4085" s="1" t="s">
        <v>234</v>
      </c>
      <c r="B4085" s="1" t="s">
        <v>13</v>
      </c>
      <c r="C4085" s="2">
        <v>43738</v>
      </c>
      <c r="D4085" s="1" t="s">
        <v>207</v>
      </c>
      <c r="E4085" s="1"/>
      <c r="F4085" s="1" t="s">
        <v>208</v>
      </c>
      <c r="G4085" s="3">
        <v>3329.34</v>
      </c>
      <c r="H4085" s="3"/>
      <c r="I4085" s="1" t="s">
        <v>87</v>
      </c>
      <c r="J4085" s="1" t="s">
        <v>253</v>
      </c>
      <c r="K4085" s="1" t="s">
        <v>12</v>
      </c>
      <c r="L4085" s="1"/>
    </row>
    <row r="4086" spans="1:12" x14ac:dyDescent="0.2">
      <c r="A4086" s="1" t="s">
        <v>234</v>
      </c>
      <c r="B4086" s="1" t="s">
        <v>13</v>
      </c>
      <c r="C4086" s="2">
        <v>43738</v>
      </c>
      <c r="D4086" s="1" t="s">
        <v>209</v>
      </c>
      <c r="E4086" s="1"/>
      <c r="F4086" s="1" t="s">
        <v>210</v>
      </c>
      <c r="G4086" s="3">
        <v>121.48</v>
      </c>
      <c r="H4086" s="3"/>
      <c r="I4086" s="1" t="s">
        <v>83</v>
      </c>
      <c r="J4086" s="1" t="s">
        <v>180</v>
      </c>
      <c r="K4086" s="1" t="s">
        <v>12</v>
      </c>
      <c r="L4086" s="1"/>
    </row>
    <row r="4087" spans="1:12" x14ac:dyDescent="0.2">
      <c r="A4087" s="1" t="s">
        <v>234</v>
      </c>
      <c r="B4087" s="1" t="s">
        <v>13</v>
      </c>
      <c r="C4087" s="2">
        <v>43738</v>
      </c>
      <c r="D4087" s="1" t="s">
        <v>207</v>
      </c>
      <c r="E4087" s="1"/>
      <c r="F4087" s="1" t="s">
        <v>208</v>
      </c>
      <c r="G4087" s="3">
        <v>1450.63</v>
      </c>
      <c r="H4087" s="3"/>
      <c r="I4087" s="1" t="s">
        <v>83</v>
      </c>
      <c r="J4087" s="1" t="s">
        <v>301</v>
      </c>
      <c r="K4087" s="1" t="s">
        <v>12</v>
      </c>
      <c r="L4087" s="1"/>
    </row>
    <row r="4088" spans="1:12" x14ac:dyDescent="0.2">
      <c r="A4088" s="1" t="s">
        <v>234</v>
      </c>
      <c r="B4088" s="1" t="s">
        <v>13</v>
      </c>
      <c r="C4088" s="2">
        <v>43738</v>
      </c>
      <c r="D4088" s="1" t="s">
        <v>207</v>
      </c>
      <c r="E4088" s="1"/>
      <c r="F4088" s="1" t="s">
        <v>208</v>
      </c>
      <c r="G4088" s="3">
        <v>3197.39</v>
      </c>
      <c r="H4088" s="3"/>
      <c r="I4088" s="1" t="s">
        <v>83</v>
      </c>
      <c r="J4088" s="1" t="s">
        <v>174</v>
      </c>
      <c r="K4088" s="1" t="s">
        <v>12</v>
      </c>
      <c r="L4088" s="1"/>
    </row>
    <row r="4089" spans="1:12" x14ac:dyDescent="0.2">
      <c r="A4089" s="1" t="s">
        <v>234</v>
      </c>
      <c r="B4089" s="1" t="s">
        <v>13</v>
      </c>
      <c r="C4089" s="2">
        <v>43738</v>
      </c>
      <c r="D4089" s="1" t="s">
        <v>207</v>
      </c>
      <c r="E4089" s="1"/>
      <c r="F4089" s="1" t="s">
        <v>208</v>
      </c>
      <c r="G4089" s="3">
        <v>3085.37</v>
      </c>
      <c r="H4089" s="3"/>
      <c r="I4089" s="1" t="s">
        <v>179</v>
      </c>
      <c r="J4089" s="1" t="s">
        <v>89</v>
      </c>
      <c r="K4089" s="1" t="s">
        <v>12</v>
      </c>
      <c r="L4089" s="1"/>
    </row>
    <row r="4090" spans="1:12" x14ac:dyDescent="0.2">
      <c r="A4090" s="1" t="s">
        <v>234</v>
      </c>
      <c r="B4090" s="1" t="s">
        <v>13</v>
      </c>
      <c r="C4090" s="2">
        <v>43738</v>
      </c>
      <c r="D4090" s="1" t="s">
        <v>207</v>
      </c>
      <c r="E4090" s="1"/>
      <c r="F4090" s="1" t="s">
        <v>208</v>
      </c>
      <c r="G4090" s="3">
        <v>72362.97</v>
      </c>
      <c r="H4090" s="3"/>
      <c r="I4090" s="1" t="s">
        <v>119</v>
      </c>
      <c r="J4090" s="1" t="s">
        <v>86</v>
      </c>
      <c r="K4090" s="1" t="s">
        <v>12</v>
      </c>
      <c r="L4090" s="1"/>
    </row>
    <row r="4091" spans="1:12" x14ac:dyDescent="0.2">
      <c r="A4091" s="1" t="s">
        <v>234</v>
      </c>
      <c r="B4091" s="1" t="s">
        <v>13</v>
      </c>
      <c r="C4091" s="2">
        <v>43738</v>
      </c>
      <c r="D4091" s="1" t="s">
        <v>209</v>
      </c>
      <c r="E4091" s="1"/>
      <c r="F4091" s="1" t="s">
        <v>210</v>
      </c>
      <c r="G4091" s="3">
        <v>123.28</v>
      </c>
      <c r="H4091" s="3"/>
      <c r="I4091" s="1" t="s">
        <v>83</v>
      </c>
      <c r="J4091" s="1" t="s">
        <v>301</v>
      </c>
      <c r="K4091" s="1" t="s">
        <v>12</v>
      </c>
      <c r="L4091" s="1"/>
    </row>
    <row r="4092" spans="1:12" x14ac:dyDescent="0.2">
      <c r="A4092" s="1" t="s">
        <v>234</v>
      </c>
      <c r="B4092" s="1" t="s">
        <v>13</v>
      </c>
      <c r="C4092" s="2">
        <v>43738</v>
      </c>
      <c r="D4092" s="1" t="s">
        <v>207</v>
      </c>
      <c r="E4092" s="1"/>
      <c r="F4092" s="1" t="s">
        <v>208</v>
      </c>
      <c r="G4092" s="3">
        <v>1497</v>
      </c>
      <c r="H4092" s="3"/>
      <c r="I4092" s="1" t="s">
        <v>106</v>
      </c>
      <c r="J4092" s="1" t="s">
        <v>107</v>
      </c>
      <c r="K4092" s="1" t="s">
        <v>12</v>
      </c>
      <c r="L4092" s="1"/>
    </row>
    <row r="4093" spans="1:12" x14ac:dyDescent="0.2">
      <c r="A4093" s="1" t="s">
        <v>234</v>
      </c>
      <c r="B4093" s="1" t="s">
        <v>13</v>
      </c>
      <c r="C4093" s="2">
        <v>43738</v>
      </c>
      <c r="D4093" s="1" t="s">
        <v>207</v>
      </c>
      <c r="E4093" s="1"/>
      <c r="F4093" s="1" t="s">
        <v>208</v>
      </c>
      <c r="G4093" s="3">
        <v>5009.76</v>
      </c>
      <c r="H4093" s="3"/>
      <c r="I4093" s="1" t="s">
        <v>123</v>
      </c>
      <c r="J4093" s="1" t="s">
        <v>124</v>
      </c>
      <c r="K4093" s="1" t="s">
        <v>12</v>
      </c>
      <c r="L4093" s="1"/>
    </row>
    <row r="4094" spans="1:12" x14ac:dyDescent="0.2">
      <c r="A4094" s="1" t="s">
        <v>234</v>
      </c>
      <c r="B4094" s="1" t="s">
        <v>13</v>
      </c>
      <c r="C4094" s="2">
        <v>43738</v>
      </c>
      <c r="D4094" s="1" t="s">
        <v>207</v>
      </c>
      <c r="E4094" s="1"/>
      <c r="F4094" s="1" t="s">
        <v>208</v>
      </c>
      <c r="G4094" s="3">
        <v>1504.95</v>
      </c>
      <c r="H4094" s="3"/>
      <c r="I4094" s="1" t="s">
        <v>83</v>
      </c>
      <c r="J4094" s="1" t="s">
        <v>180</v>
      </c>
      <c r="K4094" s="1" t="s">
        <v>12</v>
      </c>
      <c r="L4094" s="1"/>
    </row>
    <row r="4095" spans="1:12" x14ac:dyDescent="0.2">
      <c r="A4095" s="1" t="s">
        <v>234</v>
      </c>
      <c r="B4095" s="1" t="s">
        <v>13</v>
      </c>
      <c r="C4095" s="2">
        <v>43738</v>
      </c>
      <c r="D4095" s="1" t="s">
        <v>207</v>
      </c>
      <c r="E4095" s="1"/>
      <c r="F4095" s="1" t="s">
        <v>208</v>
      </c>
      <c r="G4095" s="3">
        <v>2138.67</v>
      </c>
      <c r="H4095" s="3"/>
      <c r="I4095" s="1" t="s">
        <v>108</v>
      </c>
      <c r="J4095" s="1" t="s">
        <v>117</v>
      </c>
      <c r="K4095" s="1" t="s">
        <v>12</v>
      </c>
      <c r="L4095" s="1"/>
    </row>
    <row r="4096" spans="1:12" x14ac:dyDescent="0.2">
      <c r="A4096" s="1" t="s">
        <v>234</v>
      </c>
      <c r="B4096" s="1" t="s">
        <v>13</v>
      </c>
      <c r="C4096" s="2">
        <v>43738</v>
      </c>
      <c r="D4096" s="1" t="s">
        <v>207</v>
      </c>
      <c r="E4096" s="1"/>
      <c r="F4096" s="1" t="s">
        <v>208</v>
      </c>
      <c r="G4096" s="3">
        <v>9513.08</v>
      </c>
      <c r="H4096" s="3"/>
      <c r="I4096" s="1" t="s">
        <v>106</v>
      </c>
      <c r="J4096" s="1" t="s">
        <v>121</v>
      </c>
      <c r="K4096" s="1" t="s">
        <v>12</v>
      </c>
      <c r="L4096" s="1"/>
    </row>
    <row r="4097" spans="1:12" x14ac:dyDescent="0.2">
      <c r="A4097" s="1" t="s">
        <v>234</v>
      </c>
      <c r="B4097" s="1" t="s">
        <v>13</v>
      </c>
      <c r="C4097" s="2">
        <v>43738</v>
      </c>
      <c r="D4097" s="1" t="s">
        <v>207</v>
      </c>
      <c r="E4097" s="1"/>
      <c r="F4097" s="1" t="s">
        <v>208</v>
      </c>
      <c r="G4097" s="3">
        <v>308.2</v>
      </c>
      <c r="H4097" s="3"/>
      <c r="I4097" s="1" t="s">
        <v>83</v>
      </c>
      <c r="J4097" s="1" t="s">
        <v>391</v>
      </c>
      <c r="K4097" s="1" t="s">
        <v>12</v>
      </c>
      <c r="L4097" s="1"/>
    </row>
    <row r="4098" spans="1:12" x14ac:dyDescent="0.2">
      <c r="A4098" s="1" t="s">
        <v>234</v>
      </c>
      <c r="B4098" s="1" t="s">
        <v>13</v>
      </c>
      <c r="C4098" s="2">
        <v>43738</v>
      </c>
      <c r="D4098" s="1" t="s">
        <v>207</v>
      </c>
      <c r="E4098" s="1"/>
      <c r="F4098" s="1" t="s">
        <v>208</v>
      </c>
      <c r="G4098" s="3">
        <v>278.14</v>
      </c>
      <c r="H4098" s="3"/>
      <c r="I4098" s="1" t="s">
        <v>83</v>
      </c>
      <c r="J4098" s="1" t="s">
        <v>279</v>
      </c>
      <c r="K4098" s="1" t="s">
        <v>12</v>
      </c>
      <c r="L4098" s="1"/>
    </row>
    <row r="4099" spans="1:12" x14ac:dyDescent="0.2">
      <c r="A4099" s="1" t="s">
        <v>234</v>
      </c>
      <c r="B4099" s="1" t="s">
        <v>13</v>
      </c>
      <c r="C4099" s="2">
        <v>43738</v>
      </c>
      <c r="D4099" s="1" t="s">
        <v>207</v>
      </c>
      <c r="E4099" s="1"/>
      <c r="F4099" s="1" t="s">
        <v>208</v>
      </c>
      <c r="G4099" s="3">
        <v>5941.21</v>
      </c>
      <c r="H4099" s="3"/>
      <c r="I4099" s="1" t="s">
        <v>106</v>
      </c>
      <c r="J4099" s="1" t="s">
        <v>122</v>
      </c>
      <c r="K4099" s="1" t="s">
        <v>12</v>
      </c>
      <c r="L4099" s="1"/>
    </row>
    <row r="4100" spans="1:12" x14ac:dyDescent="0.2">
      <c r="A4100" s="1" t="s">
        <v>234</v>
      </c>
      <c r="B4100" s="1" t="s">
        <v>13</v>
      </c>
      <c r="C4100" s="2">
        <v>43738</v>
      </c>
      <c r="D4100" s="1" t="s">
        <v>207</v>
      </c>
      <c r="E4100" s="1"/>
      <c r="F4100" s="1" t="s">
        <v>208</v>
      </c>
      <c r="G4100" s="3">
        <v>16571.98</v>
      </c>
      <c r="H4100" s="3"/>
      <c r="I4100" s="1" t="s">
        <v>120</v>
      </c>
      <c r="J4100" s="1" t="s">
        <v>171</v>
      </c>
      <c r="K4100" s="1" t="s">
        <v>12</v>
      </c>
      <c r="L4100" s="1"/>
    </row>
    <row r="4101" spans="1:12" x14ac:dyDescent="0.2">
      <c r="A4101" s="1" t="s">
        <v>234</v>
      </c>
      <c r="B4101" s="1" t="s">
        <v>13</v>
      </c>
      <c r="C4101" s="2">
        <v>43738</v>
      </c>
      <c r="D4101" s="1" t="s">
        <v>207</v>
      </c>
      <c r="E4101" s="1"/>
      <c r="F4101" s="1" t="s">
        <v>208</v>
      </c>
      <c r="G4101" s="3">
        <v>2020.79</v>
      </c>
      <c r="H4101" s="3"/>
      <c r="I4101" s="1" t="s">
        <v>83</v>
      </c>
      <c r="J4101" s="1" t="s">
        <v>243</v>
      </c>
      <c r="K4101" s="1" t="s">
        <v>12</v>
      </c>
      <c r="L4101" s="1"/>
    </row>
    <row r="4102" spans="1:12" x14ac:dyDescent="0.2">
      <c r="A4102" s="1" t="s">
        <v>234</v>
      </c>
      <c r="B4102" s="1" t="s">
        <v>13</v>
      </c>
      <c r="C4102" s="2">
        <v>43738</v>
      </c>
      <c r="D4102" s="1" t="s">
        <v>207</v>
      </c>
      <c r="E4102" s="1"/>
      <c r="F4102" s="1" t="s">
        <v>208</v>
      </c>
      <c r="G4102" s="3">
        <v>5068.8999999999996</v>
      </c>
      <c r="H4102" s="3"/>
      <c r="I4102" s="1" t="s">
        <v>177</v>
      </c>
      <c r="J4102" s="1" t="s">
        <v>178</v>
      </c>
      <c r="K4102" s="1" t="s">
        <v>12</v>
      </c>
      <c r="L4102" s="1"/>
    </row>
    <row r="4103" spans="1:12" x14ac:dyDescent="0.2">
      <c r="A4103" s="1" t="s">
        <v>234</v>
      </c>
      <c r="B4103" s="1" t="s">
        <v>13</v>
      </c>
      <c r="C4103" s="2">
        <v>43739</v>
      </c>
      <c r="D4103" s="1" t="s">
        <v>211</v>
      </c>
      <c r="E4103" s="1"/>
      <c r="F4103" s="1" t="s">
        <v>208</v>
      </c>
      <c r="G4103" s="3"/>
      <c r="H4103" s="3">
        <v>308.2</v>
      </c>
      <c r="I4103" s="1" t="s">
        <v>83</v>
      </c>
      <c r="J4103" s="1" t="s">
        <v>391</v>
      </c>
      <c r="K4103" s="1" t="s">
        <v>12</v>
      </c>
      <c r="L4103" s="1"/>
    </row>
    <row r="4104" spans="1:12" x14ac:dyDescent="0.2">
      <c r="A4104" s="1" t="s">
        <v>234</v>
      </c>
      <c r="B4104" s="1" t="s">
        <v>13</v>
      </c>
      <c r="C4104" s="2">
        <v>43739</v>
      </c>
      <c r="D4104" s="1" t="s">
        <v>211</v>
      </c>
      <c r="E4104" s="1"/>
      <c r="F4104" s="1" t="s">
        <v>208</v>
      </c>
      <c r="G4104" s="3"/>
      <c r="H4104" s="3">
        <v>5009.76</v>
      </c>
      <c r="I4104" s="1" t="s">
        <v>123</v>
      </c>
      <c r="J4104" s="1" t="s">
        <v>124</v>
      </c>
      <c r="K4104" s="1" t="s">
        <v>12</v>
      </c>
      <c r="L4104" s="1"/>
    </row>
    <row r="4105" spans="1:12" x14ac:dyDescent="0.2">
      <c r="A4105" s="1" t="s">
        <v>234</v>
      </c>
      <c r="B4105" s="1" t="s">
        <v>13</v>
      </c>
      <c r="C4105" s="2">
        <v>43739</v>
      </c>
      <c r="D4105" s="1" t="s">
        <v>212</v>
      </c>
      <c r="E4105" s="1"/>
      <c r="F4105" s="1" t="s">
        <v>210</v>
      </c>
      <c r="G4105" s="3"/>
      <c r="H4105" s="3">
        <v>344.22</v>
      </c>
      <c r="I4105" s="1" t="s">
        <v>83</v>
      </c>
      <c r="J4105" s="1" t="s">
        <v>188</v>
      </c>
      <c r="K4105" s="1" t="s">
        <v>12</v>
      </c>
      <c r="L4105" s="1"/>
    </row>
    <row r="4106" spans="1:12" x14ac:dyDescent="0.2">
      <c r="A4106" s="1" t="s">
        <v>234</v>
      </c>
      <c r="B4106" s="1" t="s">
        <v>13</v>
      </c>
      <c r="C4106" s="2">
        <v>43739</v>
      </c>
      <c r="D4106" s="1" t="s">
        <v>211</v>
      </c>
      <c r="E4106" s="1"/>
      <c r="F4106" s="1" t="s">
        <v>208</v>
      </c>
      <c r="G4106" s="3"/>
      <c r="H4106" s="3">
        <v>2020.79</v>
      </c>
      <c r="I4106" s="1" t="s">
        <v>83</v>
      </c>
      <c r="J4106" s="1" t="s">
        <v>243</v>
      </c>
      <c r="K4106" s="1" t="s">
        <v>12</v>
      </c>
      <c r="L4106" s="1"/>
    </row>
    <row r="4107" spans="1:12" x14ac:dyDescent="0.2">
      <c r="A4107" s="1" t="s">
        <v>234</v>
      </c>
      <c r="B4107" s="1" t="s">
        <v>13</v>
      </c>
      <c r="C4107" s="2">
        <v>43739</v>
      </c>
      <c r="D4107" s="1" t="s">
        <v>2657</v>
      </c>
      <c r="E4107" s="1"/>
      <c r="F4107" s="1" t="s">
        <v>2656</v>
      </c>
      <c r="G4107" s="3"/>
      <c r="H4107" s="3">
        <v>329.29</v>
      </c>
      <c r="I4107" s="1" t="s">
        <v>87</v>
      </c>
      <c r="J4107" s="1" t="s">
        <v>116</v>
      </c>
      <c r="K4107" s="1" t="s">
        <v>84</v>
      </c>
      <c r="L4107" s="1"/>
    </row>
    <row r="4108" spans="1:12" x14ac:dyDescent="0.2">
      <c r="A4108" s="1" t="s">
        <v>234</v>
      </c>
      <c r="B4108" s="1" t="s">
        <v>13</v>
      </c>
      <c r="C4108" s="2">
        <v>43739</v>
      </c>
      <c r="D4108" s="1" t="s">
        <v>212</v>
      </c>
      <c r="E4108" s="1"/>
      <c r="F4108" s="1" t="s">
        <v>210</v>
      </c>
      <c r="G4108" s="3"/>
      <c r="H4108" s="3">
        <v>24021.33</v>
      </c>
      <c r="I4108" s="1" t="s">
        <v>83</v>
      </c>
      <c r="J4108" s="1" t="s">
        <v>176</v>
      </c>
      <c r="K4108" s="1" t="s">
        <v>12</v>
      </c>
      <c r="L4108" s="1"/>
    </row>
    <row r="4109" spans="1:12" x14ac:dyDescent="0.2">
      <c r="A4109" s="1" t="s">
        <v>234</v>
      </c>
      <c r="B4109" s="1" t="s">
        <v>13</v>
      </c>
      <c r="C4109" s="2">
        <v>43739</v>
      </c>
      <c r="D4109" s="1" t="s">
        <v>2657</v>
      </c>
      <c r="E4109" s="1"/>
      <c r="F4109" s="1" t="s">
        <v>2656</v>
      </c>
      <c r="G4109" s="3">
        <v>329.29</v>
      </c>
      <c r="H4109" s="3"/>
      <c r="I4109" s="1" t="s">
        <v>85</v>
      </c>
      <c r="J4109" s="1" t="s">
        <v>175</v>
      </c>
      <c r="K4109" s="1" t="s">
        <v>84</v>
      </c>
      <c r="L4109" s="1"/>
    </row>
    <row r="4110" spans="1:12" x14ac:dyDescent="0.2">
      <c r="A4110" s="1" t="s">
        <v>234</v>
      </c>
      <c r="B4110" s="1" t="s">
        <v>13</v>
      </c>
      <c r="C4110" s="2">
        <v>43739</v>
      </c>
      <c r="D4110" s="1" t="s">
        <v>211</v>
      </c>
      <c r="E4110" s="1"/>
      <c r="F4110" s="1" t="s">
        <v>208</v>
      </c>
      <c r="G4110" s="3"/>
      <c r="H4110" s="3">
        <v>1758.22</v>
      </c>
      <c r="I4110" s="1" t="s">
        <v>85</v>
      </c>
      <c r="J4110" s="1" t="s">
        <v>125</v>
      </c>
      <c r="K4110" s="1" t="s">
        <v>12</v>
      </c>
      <c r="L4110" s="1"/>
    </row>
    <row r="4111" spans="1:12" x14ac:dyDescent="0.2">
      <c r="A4111" s="1" t="s">
        <v>234</v>
      </c>
      <c r="B4111" s="1" t="s">
        <v>13</v>
      </c>
      <c r="C4111" s="2">
        <v>43739</v>
      </c>
      <c r="D4111" s="1" t="s">
        <v>211</v>
      </c>
      <c r="E4111" s="1"/>
      <c r="F4111" s="1" t="s">
        <v>208</v>
      </c>
      <c r="G4111" s="3"/>
      <c r="H4111" s="3">
        <v>3085.37</v>
      </c>
      <c r="I4111" s="1" t="s">
        <v>179</v>
      </c>
      <c r="J4111" s="1" t="s">
        <v>89</v>
      </c>
      <c r="K4111" s="1" t="s">
        <v>12</v>
      </c>
      <c r="L4111" s="1"/>
    </row>
    <row r="4112" spans="1:12" x14ac:dyDescent="0.2">
      <c r="A4112" s="1" t="s">
        <v>234</v>
      </c>
      <c r="B4112" s="1" t="s">
        <v>13</v>
      </c>
      <c r="C4112" s="2">
        <v>43739</v>
      </c>
      <c r="D4112" s="1" t="s">
        <v>212</v>
      </c>
      <c r="E4112" s="1"/>
      <c r="F4112" s="1" t="s">
        <v>210</v>
      </c>
      <c r="G4112" s="3"/>
      <c r="H4112" s="3">
        <v>36.31</v>
      </c>
      <c r="I4112" s="1" t="s">
        <v>83</v>
      </c>
      <c r="J4112" s="1" t="s">
        <v>243</v>
      </c>
      <c r="K4112" s="1" t="s">
        <v>12</v>
      </c>
      <c r="L4112" s="1"/>
    </row>
    <row r="4113" spans="1:12" x14ac:dyDescent="0.2">
      <c r="A4113" s="1" t="s">
        <v>234</v>
      </c>
      <c r="B4113" s="1" t="s">
        <v>13</v>
      </c>
      <c r="C4113" s="2">
        <v>43739</v>
      </c>
      <c r="D4113" s="1" t="s">
        <v>211</v>
      </c>
      <c r="E4113" s="1"/>
      <c r="F4113" s="1" t="s">
        <v>208</v>
      </c>
      <c r="G4113" s="3"/>
      <c r="H4113" s="3">
        <v>30163.73</v>
      </c>
      <c r="I4113" s="1" t="s">
        <v>83</v>
      </c>
      <c r="J4113" s="1" t="s">
        <v>176</v>
      </c>
      <c r="K4113" s="1" t="s">
        <v>12</v>
      </c>
      <c r="L4113" s="1"/>
    </row>
    <row r="4114" spans="1:12" x14ac:dyDescent="0.2">
      <c r="A4114" s="1" t="s">
        <v>234</v>
      </c>
      <c r="B4114" s="1" t="s">
        <v>13</v>
      </c>
      <c r="C4114" s="2">
        <v>43739</v>
      </c>
      <c r="D4114" s="1" t="s">
        <v>211</v>
      </c>
      <c r="E4114" s="1"/>
      <c r="F4114" s="1" t="s">
        <v>208</v>
      </c>
      <c r="G4114" s="3"/>
      <c r="H4114" s="3">
        <v>10098.44</v>
      </c>
      <c r="I4114" s="1" t="s">
        <v>87</v>
      </c>
      <c r="J4114" s="1" t="s">
        <v>116</v>
      </c>
      <c r="K4114" s="1" t="s">
        <v>12</v>
      </c>
      <c r="L4114" s="1"/>
    </row>
    <row r="4115" spans="1:12" x14ac:dyDescent="0.2">
      <c r="A4115" s="1" t="s">
        <v>234</v>
      </c>
      <c r="B4115" s="1" t="s">
        <v>13</v>
      </c>
      <c r="C4115" s="2">
        <v>43739</v>
      </c>
      <c r="D4115" s="1" t="s">
        <v>212</v>
      </c>
      <c r="E4115" s="1"/>
      <c r="F4115" s="1" t="s">
        <v>210</v>
      </c>
      <c r="G4115" s="3"/>
      <c r="H4115" s="3">
        <v>290.86</v>
      </c>
      <c r="I4115" s="1" t="s">
        <v>83</v>
      </c>
      <c r="J4115" s="1" t="s">
        <v>676</v>
      </c>
      <c r="K4115" s="1" t="s">
        <v>12</v>
      </c>
      <c r="L4115" s="1"/>
    </row>
    <row r="4116" spans="1:12" x14ac:dyDescent="0.2">
      <c r="A4116" s="1" t="s">
        <v>234</v>
      </c>
      <c r="B4116" s="1" t="s">
        <v>13</v>
      </c>
      <c r="C4116" s="2">
        <v>43739</v>
      </c>
      <c r="D4116" s="1" t="s">
        <v>211</v>
      </c>
      <c r="E4116" s="1"/>
      <c r="F4116" s="1" t="s">
        <v>208</v>
      </c>
      <c r="G4116" s="3"/>
      <c r="H4116" s="3">
        <v>5068.8999999999996</v>
      </c>
      <c r="I4116" s="1" t="s">
        <v>177</v>
      </c>
      <c r="J4116" s="1" t="s">
        <v>178</v>
      </c>
      <c r="K4116" s="1" t="s">
        <v>12</v>
      </c>
      <c r="L4116" s="1"/>
    </row>
    <row r="4117" spans="1:12" x14ac:dyDescent="0.2">
      <c r="A4117" s="1" t="s">
        <v>234</v>
      </c>
      <c r="B4117" s="1" t="s">
        <v>13</v>
      </c>
      <c r="C4117" s="2">
        <v>43739</v>
      </c>
      <c r="D4117" s="1" t="s">
        <v>212</v>
      </c>
      <c r="E4117" s="1"/>
      <c r="F4117" s="1" t="s">
        <v>210</v>
      </c>
      <c r="G4117" s="3"/>
      <c r="H4117" s="3">
        <v>121.48</v>
      </c>
      <c r="I4117" s="1" t="s">
        <v>83</v>
      </c>
      <c r="J4117" s="1" t="s">
        <v>180</v>
      </c>
      <c r="K4117" s="1" t="s">
        <v>12</v>
      </c>
      <c r="L4117" s="1"/>
    </row>
    <row r="4118" spans="1:12" x14ac:dyDescent="0.2">
      <c r="A4118" s="1" t="s">
        <v>234</v>
      </c>
      <c r="B4118" s="1" t="s">
        <v>13</v>
      </c>
      <c r="C4118" s="2">
        <v>43739</v>
      </c>
      <c r="D4118" s="1" t="s">
        <v>211</v>
      </c>
      <c r="E4118" s="1"/>
      <c r="F4118" s="1" t="s">
        <v>208</v>
      </c>
      <c r="G4118" s="3"/>
      <c r="H4118" s="3">
        <v>2352.44</v>
      </c>
      <c r="I4118" s="1" t="s">
        <v>83</v>
      </c>
      <c r="J4118" s="1" t="s">
        <v>676</v>
      </c>
      <c r="K4118" s="1" t="s">
        <v>12</v>
      </c>
      <c r="L4118" s="1"/>
    </row>
    <row r="4119" spans="1:12" x14ac:dyDescent="0.2">
      <c r="A4119" s="1" t="s">
        <v>234</v>
      </c>
      <c r="B4119" s="1" t="s">
        <v>13</v>
      </c>
      <c r="C4119" s="2">
        <v>43739</v>
      </c>
      <c r="D4119" s="1" t="s">
        <v>211</v>
      </c>
      <c r="E4119" s="1"/>
      <c r="F4119" s="1" t="s">
        <v>208</v>
      </c>
      <c r="G4119" s="3"/>
      <c r="H4119" s="3">
        <v>1497</v>
      </c>
      <c r="I4119" s="1" t="s">
        <v>106</v>
      </c>
      <c r="J4119" s="1" t="s">
        <v>107</v>
      </c>
      <c r="K4119" s="1" t="s">
        <v>12</v>
      </c>
      <c r="L4119" s="1"/>
    </row>
    <row r="4120" spans="1:12" x14ac:dyDescent="0.2">
      <c r="A4120" s="1" t="s">
        <v>234</v>
      </c>
      <c r="B4120" s="1" t="s">
        <v>13</v>
      </c>
      <c r="C4120" s="2">
        <v>43739</v>
      </c>
      <c r="D4120" s="1" t="s">
        <v>211</v>
      </c>
      <c r="E4120" s="1"/>
      <c r="F4120" s="1" t="s">
        <v>208</v>
      </c>
      <c r="G4120" s="3"/>
      <c r="H4120" s="3">
        <v>5941.21</v>
      </c>
      <c r="I4120" s="1" t="s">
        <v>106</v>
      </c>
      <c r="J4120" s="1" t="s">
        <v>122</v>
      </c>
      <c r="K4120" s="1" t="s">
        <v>12</v>
      </c>
      <c r="L4120" s="1"/>
    </row>
    <row r="4121" spans="1:12" x14ac:dyDescent="0.2">
      <c r="A4121" s="1" t="s">
        <v>234</v>
      </c>
      <c r="B4121" s="1" t="s">
        <v>13</v>
      </c>
      <c r="C4121" s="2">
        <v>43739</v>
      </c>
      <c r="D4121" s="1" t="s">
        <v>211</v>
      </c>
      <c r="E4121" s="1"/>
      <c r="F4121" s="1" t="s">
        <v>208</v>
      </c>
      <c r="G4121" s="3"/>
      <c r="H4121" s="3">
        <v>3071.05</v>
      </c>
      <c r="I4121" s="1" t="s">
        <v>83</v>
      </c>
      <c r="J4121" s="1" t="s">
        <v>188</v>
      </c>
      <c r="K4121" s="1" t="s">
        <v>12</v>
      </c>
      <c r="L4121" s="1"/>
    </row>
    <row r="4122" spans="1:12" x14ac:dyDescent="0.2">
      <c r="A4122" s="1" t="s">
        <v>234</v>
      </c>
      <c r="B4122" s="1" t="s">
        <v>13</v>
      </c>
      <c r="C4122" s="2">
        <v>43739</v>
      </c>
      <c r="D4122" s="1" t="s">
        <v>211</v>
      </c>
      <c r="E4122" s="1"/>
      <c r="F4122" s="1" t="s">
        <v>208</v>
      </c>
      <c r="G4122" s="3"/>
      <c r="H4122" s="3">
        <v>2138.67</v>
      </c>
      <c r="I4122" s="1" t="s">
        <v>108</v>
      </c>
      <c r="J4122" s="1" t="s">
        <v>117</v>
      </c>
      <c r="K4122" s="1" t="s">
        <v>12</v>
      </c>
      <c r="L4122" s="1"/>
    </row>
    <row r="4123" spans="1:12" x14ac:dyDescent="0.2">
      <c r="A4123" s="1" t="s">
        <v>234</v>
      </c>
      <c r="B4123" s="1" t="s">
        <v>13</v>
      </c>
      <c r="C4123" s="2">
        <v>43739</v>
      </c>
      <c r="D4123" s="1" t="s">
        <v>211</v>
      </c>
      <c r="E4123" s="1"/>
      <c r="F4123" s="1" t="s">
        <v>208</v>
      </c>
      <c r="G4123" s="3"/>
      <c r="H4123" s="3">
        <v>3021.82</v>
      </c>
      <c r="I4123" s="1" t="s">
        <v>185</v>
      </c>
      <c r="J4123" s="1" t="s">
        <v>126</v>
      </c>
      <c r="K4123" s="1" t="s">
        <v>12</v>
      </c>
      <c r="L4123" s="1"/>
    </row>
    <row r="4124" spans="1:12" x14ac:dyDescent="0.2">
      <c r="A4124" s="1" t="s">
        <v>234</v>
      </c>
      <c r="B4124" s="1" t="s">
        <v>13</v>
      </c>
      <c r="C4124" s="2">
        <v>43739</v>
      </c>
      <c r="D4124" s="1" t="s">
        <v>211</v>
      </c>
      <c r="E4124" s="1"/>
      <c r="F4124" s="1" t="s">
        <v>208</v>
      </c>
      <c r="G4124" s="3"/>
      <c r="H4124" s="3">
        <v>9513.08</v>
      </c>
      <c r="I4124" s="1" t="s">
        <v>106</v>
      </c>
      <c r="J4124" s="1" t="s">
        <v>121</v>
      </c>
      <c r="K4124" s="1" t="s">
        <v>12</v>
      </c>
      <c r="L4124" s="1"/>
    </row>
    <row r="4125" spans="1:12" x14ac:dyDescent="0.2">
      <c r="A4125" s="1" t="s">
        <v>234</v>
      </c>
      <c r="B4125" s="1" t="s">
        <v>13</v>
      </c>
      <c r="C4125" s="2">
        <v>43739</v>
      </c>
      <c r="D4125" s="1" t="s">
        <v>211</v>
      </c>
      <c r="E4125" s="1"/>
      <c r="F4125" s="1" t="s">
        <v>208</v>
      </c>
      <c r="G4125" s="3"/>
      <c r="H4125" s="3">
        <v>72362.97</v>
      </c>
      <c r="I4125" s="1" t="s">
        <v>119</v>
      </c>
      <c r="J4125" s="1" t="s">
        <v>86</v>
      </c>
      <c r="K4125" s="1" t="s">
        <v>12</v>
      </c>
      <c r="L4125" s="1"/>
    </row>
    <row r="4126" spans="1:12" x14ac:dyDescent="0.2">
      <c r="A4126" s="1" t="s">
        <v>234</v>
      </c>
      <c r="B4126" s="1" t="s">
        <v>13</v>
      </c>
      <c r="C4126" s="2">
        <v>43739</v>
      </c>
      <c r="D4126" s="1" t="s">
        <v>211</v>
      </c>
      <c r="E4126" s="1"/>
      <c r="F4126" s="1" t="s">
        <v>208</v>
      </c>
      <c r="G4126" s="3"/>
      <c r="H4126" s="3">
        <v>16571.98</v>
      </c>
      <c r="I4126" s="1" t="s">
        <v>120</v>
      </c>
      <c r="J4126" s="1" t="s">
        <v>171</v>
      </c>
      <c r="K4126" s="1" t="s">
        <v>12</v>
      </c>
      <c r="L4126" s="1"/>
    </row>
    <row r="4127" spans="1:12" x14ac:dyDescent="0.2">
      <c r="A4127" s="1" t="s">
        <v>234</v>
      </c>
      <c r="B4127" s="1" t="s">
        <v>13</v>
      </c>
      <c r="C4127" s="2">
        <v>43739</v>
      </c>
      <c r="D4127" s="1" t="s">
        <v>212</v>
      </c>
      <c r="E4127" s="1"/>
      <c r="F4127" s="1" t="s">
        <v>210</v>
      </c>
      <c r="G4127" s="3"/>
      <c r="H4127" s="3">
        <v>5.19</v>
      </c>
      <c r="I4127" s="1" t="s">
        <v>83</v>
      </c>
      <c r="J4127" s="1" t="s">
        <v>279</v>
      </c>
      <c r="K4127" s="1" t="s">
        <v>12</v>
      </c>
      <c r="L4127" s="1"/>
    </row>
    <row r="4128" spans="1:12" x14ac:dyDescent="0.2">
      <c r="A4128" s="1" t="s">
        <v>234</v>
      </c>
      <c r="B4128" s="1" t="s">
        <v>13</v>
      </c>
      <c r="C4128" s="2">
        <v>43739</v>
      </c>
      <c r="D4128" s="1" t="s">
        <v>211</v>
      </c>
      <c r="E4128" s="1"/>
      <c r="F4128" s="1" t="s">
        <v>208</v>
      </c>
      <c r="G4128" s="3"/>
      <c r="H4128" s="3">
        <v>1450.63</v>
      </c>
      <c r="I4128" s="1" t="s">
        <v>83</v>
      </c>
      <c r="J4128" s="1" t="s">
        <v>301</v>
      </c>
      <c r="K4128" s="1" t="s">
        <v>12</v>
      </c>
      <c r="L4128" s="1"/>
    </row>
    <row r="4129" spans="1:12" x14ac:dyDescent="0.2">
      <c r="A4129" s="1" t="s">
        <v>234</v>
      </c>
      <c r="B4129" s="1" t="s">
        <v>13</v>
      </c>
      <c r="C4129" s="2">
        <v>43739</v>
      </c>
      <c r="D4129" s="1" t="s">
        <v>211</v>
      </c>
      <c r="E4129" s="1"/>
      <c r="F4129" s="1" t="s">
        <v>208</v>
      </c>
      <c r="G4129" s="3"/>
      <c r="H4129" s="3">
        <v>1504.95</v>
      </c>
      <c r="I4129" s="1" t="s">
        <v>83</v>
      </c>
      <c r="J4129" s="1" t="s">
        <v>180</v>
      </c>
      <c r="K4129" s="1" t="s">
        <v>12</v>
      </c>
      <c r="L4129" s="1"/>
    </row>
    <row r="4130" spans="1:12" x14ac:dyDescent="0.2">
      <c r="A4130" s="1" t="s">
        <v>234</v>
      </c>
      <c r="B4130" s="1" t="s">
        <v>13</v>
      </c>
      <c r="C4130" s="2">
        <v>43739</v>
      </c>
      <c r="D4130" s="1" t="s">
        <v>211</v>
      </c>
      <c r="E4130" s="1"/>
      <c r="F4130" s="1" t="s">
        <v>208</v>
      </c>
      <c r="G4130" s="3"/>
      <c r="H4130" s="3">
        <v>3197.39</v>
      </c>
      <c r="I4130" s="1" t="s">
        <v>83</v>
      </c>
      <c r="J4130" s="1" t="s">
        <v>174</v>
      </c>
      <c r="K4130" s="1" t="s">
        <v>12</v>
      </c>
      <c r="L4130" s="1"/>
    </row>
    <row r="4131" spans="1:12" x14ac:dyDescent="0.2">
      <c r="A4131" s="1" t="s">
        <v>234</v>
      </c>
      <c r="B4131" s="1" t="s">
        <v>13</v>
      </c>
      <c r="C4131" s="2">
        <v>43739</v>
      </c>
      <c r="D4131" s="1" t="s">
        <v>212</v>
      </c>
      <c r="E4131" s="1"/>
      <c r="F4131" s="1" t="s">
        <v>210</v>
      </c>
      <c r="G4131" s="3"/>
      <c r="H4131" s="3">
        <v>123.28</v>
      </c>
      <c r="I4131" s="1" t="s">
        <v>83</v>
      </c>
      <c r="J4131" s="1" t="s">
        <v>301</v>
      </c>
      <c r="K4131" s="1" t="s">
        <v>12</v>
      </c>
      <c r="L4131" s="1"/>
    </row>
    <row r="4132" spans="1:12" x14ac:dyDescent="0.2">
      <c r="A4132" s="1" t="s">
        <v>234</v>
      </c>
      <c r="B4132" s="1" t="s">
        <v>13</v>
      </c>
      <c r="C4132" s="2">
        <v>43739</v>
      </c>
      <c r="D4132" s="1" t="s">
        <v>212</v>
      </c>
      <c r="E4132" s="1"/>
      <c r="F4132" s="1" t="s">
        <v>210</v>
      </c>
      <c r="G4132" s="3">
        <v>24030.23</v>
      </c>
      <c r="H4132" s="3"/>
      <c r="I4132" s="1" t="s">
        <v>83</v>
      </c>
      <c r="J4132" s="1" t="s">
        <v>175</v>
      </c>
      <c r="K4132" s="1" t="s">
        <v>12</v>
      </c>
      <c r="L4132" s="1"/>
    </row>
    <row r="4133" spans="1:12" x14ac:dyDescent="0.2">
      <c r="A4133" s="1" t="s">
        <v>234</v>
      </c>
      <c r="B4133" s="1" t="s">
        <v>13</v>
      </c>
      <c r="C4133" s="2">
        <v>43739</v>
      </c>
      <c r="D4133" s="1" t="s">
        <v>212</v>
      </c>
      <c r="E4133" s="1"/>
      <c r="F4133" s="1" t="s">
        <v>210</v>
      </c>
      <c r="G4133" s="3"/>
      <c r="H4133" s="3">
        <v>100.67</v>
      </c>
      <c r="I4133" s="1" t="s">
        <v>83</v>
      </c>
      <c r="J4133" s="1" t="s">
        <v>174</v>
      </c>
      <c r="K4133" s="1" t="s">
        <v>12</v>
      </c>
      <c r="L4133" s="1"/>
    </row>
    <row r="4134" spans="1:12" x14ac:dyDescent="0.2">
      <c r="A4134" s="1" t="s">
        <v>234</v>
      </c>
      <c r="B4134" s="1" t="s">
        <v>13</v>
      </c>
      <c r="C4134" s="2">
        <v>43739</v>
      </c>
      <c r="D4134" s="1" t="s">
        <v>211</v>
      </c>
      <c r="E4134" s="1"/>
      <c r="F4134" s="1" t="s">
        <v>208</v>
      </c>
      <c r="G4134" s="3"/>
      <c r="H4134" s="3">
        <v>278.14</v>
      </c>
      <c r="I4134" s="1" t="s">
        <v>83</v>
      </c>
      <c r="J4134" s="1" t="s">
        <v>279</v>
      </c>
      <c r="K4134" s="1" t="s">
        <v>12</v>
      </c>
      <c r="L4134" s="1"/>
    </row>
    <row r="4135" spans="1:12" x14ac:dyDescent="0.2">
      <c r="A4135" s="1" t="s">
        <v>234</v>
      </c>
      <c r="B4135" s="1" t="s">
        <v>13</v>
      </c>
      <c r="C4135" s="2">
        <v>43739</v>
      </c>
      <c r="D4135" s="1" t="s">
        <v>211</v>
      </c>
      <c r="E4135" s="1"/>
      <c r="F4135" s="1" t="s">
        <v>208</v>
      </c>
      <c r="G4135" s="3"/>
      <c r="H4135" s="3">
        <v>3329.34</v>
      </c>
      <c r="I4135" s="1" t="s">
        <v>87</v>
      </c>
      <c r="J4135" s="1" t="s">
        <v>253</v>
      </c>
      <c r="K4135" s="1" t="s">
        <v>12</v>
      </c>
      <c r="L4135" s="1"/>
    </row>
    <row r="4136" spans="1:12" x14ac:dyDescent="0.2">
      <c r="A4136" s="1" t="s">
        <v>234</v>
      </c>
      <c r="B4136" s="1" t="s">
        <v>13</v>
      </c>
      <c r="C4136" s="2">
        <v>43742</v>
      </c>
      <c r="D4136" s="1" t="s">
        <v>145</v>
      </c>
      <c r="E4136" s="1"/>
      <c r="F4136" s="1" t="s">
        <v>2658</v>
      </c>
      <c r="G4136" s="3">
        <v>74.040000000000006</v>
      </c>
      <c r="H4136" s="3"/>
      <c r="I4136" s="1" t="s">
        <v>185</v>
      </c>
      <c r="J4136" s="1" t="s">
        <v>126</v>
      </c>
      <c r="K4136" s="1" t="s">
        <v>84</v>
      </c>
      <c r="L4136" s="1" t="s">
        <v>2028</v>
      </c>
    </row>
    <row r="4137" spans="1:12" x14ac:dyDescent="0.2">
      <c r="A4137" s="1" t="s">
        <v>234</v>
      </c>
      <c r="B4137" s="1" t="s">
        <v>13</v>
      </c>
      <c r="C4137" s="2">
        <v>43742</v>
      </c>
      <c r="D4137" s="1" t="s">
        <v>145</v>
      </c>
      <c r="E4137" s="1"/>
      <c r="F4137" s="1" t="s">
        <v>2659</v>
      </c>
      <c r="G4137" s="3">
        <v>1387</v>
      </c>
      <c r="H4137" s="3"/>
      <c r="I4137" s="1" t="s">
        <v>119</v>
      </c>
      <c r="J4137" s="1" t="s">
        <v>86</v>
      </c>
      <c r="K4137" s="1" t="s">
        <v>12</v>
      </c>
      <c r="L4137" s="1" t="s">
        <v>102</v>
      </c>
    </row>
    <row r="4138" spans="1:12" x14ac:dyDescent="0.2">
      <c r="A4138" s="1" t="s">
        <v>234</v>
      </c>
      <c r="B4138" s="1" t="s">
        <v>13</v>
      </c>
      <c r="C4138" s="2">
        <v>43742</v>
      </c>
      <c r="D4138" s="1" t="s">
        <v>145</v>
      </c>
      <c r="E4138" s="1"/>
      <c r="F4138" s="1" t="s">
        <v>2660</v>
      </c>
      <c r="G4138" s="3">
        <v>600</v>
      </c>
      <c r="H4138" s="3"/>
      <c r="I4138" s="1" t="s">
        <v>119</v>
      </c>
      <c r="J4138" s="1" t="s">
        <v>86</v>
      </c>
      <c r="K4138" s="1" t="s">
        <v>12</v>
      </c>
      <c r="L4138" s="1" t="s">
        <v>2643</v>
      </c>
    </row>
    <row r="4139" spans="1:12" x14ac:dyDescent="0.2">
      <c r="A4139" s="1" t="s">
        <v>234</v>
      </c>
      <c r="B4139" s="1" t="s">
        <v>13</v>
      </c>
      <c r="C4139" s="2">
        <v>43742</v>
      </c>
      <c r="D4139" s="1" t="s">
        <v>145</v>
      </c>
      <c r="E4139" s="1"/>
      <c r="F4139" s="1" t="s">
        <v>2661</v>
      </c>
      <c r="G4139" s="3">
        <v>1254.82</v>
      </c>
      <c r="H4139" s="3"/>
      <c r="I4139" s="1" t="s">
        <v>119</v>
      </c>
      <c r="J4139" s="1" t="s">
        <v>86</v>
      </c>
      <c r="K4139" s="1" t="s">
        <v>12</v>
      </c>
      <c r="L4139" s="1" t="s">
        <v>32</v>
      </c>
    </row>
    <row r="4140" spans="1:12" x14ac:dyDescent="0.2">
      <c r="A4140" s="1" t="s">
        <v>234</v>
      </c>
      <c r="B4140" s="1" t="s">
        <v>13</v>
      </c>
      <c r="C4140" s="2">
        <v>43742</v>
      </c>
      <c r="D4140" s="1" t="s">
        <v>145</v>
      </c>
      <c r="E4140" s="1"/>
      <c r="F4140" s="1" t="s">
        <v>2662</v>
      </c>
      <c r="G4140" s="3">
        <v>217.95</v>
      </c>
      <c r="H4140" s="3"/>
      <c r="I4140" s="1" t="s">
        <v>83</v>
      </c>
      <c r="J4140" s="1" t="s">
        <v>175</v>
      </c>
      <c r="K4140" s="1" t="s">
        <v>84</v>
      </c>
      <c r="L4140" s="1" t="s">
        <v>26</v>
      </c>
    </row>
    <row r="4141" spans="1:12" x14ac:dyDescent="0.2">
      <c r="A4141" s="1" t="s">
        <v>234</v>
      </c>
      <c r="B4141" s="1" t="s">
        <v>13</v>
      </c>
      <c r="C4141" s="2">
        <v>43742</v>
      </c>
      <c r="D4141" s="1" t="s">
        <v>145</v>
      </c>
      <c r="E4141" s="1"/>
      <c r="F4141" s="1" t="s">
        <v>2662</v>
      </c>
      <c r="G4141" s="3">
        <v>672.33</v>
      </c>
      <c r="H4141" s="3"/>
      <c r="I4141" s="1" t="s">
        <v>185</v>
      </c>
      <c r="J4141" s="1" t="s">
        <v>126</v>
      </c>
      <c r="K4141" s="1" t="s">
        <v>84</v>
      </c>
      <c r="L4141" s="1" t="s">
        <v>26</v>
      </c>
    </row>
    <row r="4142" spans="1:12" x14ac:dyDescent="0.2">
      <c r="A4142" s="1" t="s">
        <v>234</v>
      </c>
      <c r="B4142" s="1" t="s">
        <v>13</v>
      </c>
      <c r="C4142" s="2">
        <v>43742</v>
      </c>
      <c r="D4142" s="1" t="s">
        <v>145</v>
      </c>
      <c r="E4142" s="1"/>
      <c r="F4142" s="1" t="s">
        <v>2663</v>
      </c>
      <c r="G4142" s="3">
        <v>615.38</v>
      </c>
      <c r="H4142" s="3"/>
      <c r="I4142" s="1" t="s">
        <v>106</v>
      </c>
      <c r="J4142" s="1" t="s">
        <v>107</v>
      </c>
      <c r="K4142" s="1" t="s">
        <v>12</v>
      </c>
      <c r="L4142" s="1" t="s">
        <v>25</v>
      </c>
    </row>
    <row r="4143" spans="1:12" x14ac:dyDescent="0.2">
      <c r="A4143" s="1" t="s">
        <v>234</v>
      </c>
      <c r="B4143" s="1" t="s">
        <v>13</v>
      </c>
      <c r="C4143" s="2">
        <v>43742</v>
      </c>
      <c r="D4143" s="1" t="s">
        <v>145</v>
      </c>
      <c r="E4143" s="1"/>
      <c r="F4143" s="1" t="s">
        <v>2664</v>
      </c>
      <c r="G4143" s="3">
        <v>167.34</v>
      </c>
      <c r="H4143" s="3"/>
      <c r="I4143" s="1" t="s">
        <v>87</v>
      </c>
      <c r="J4143" s="1" t="s">
        <v>116</v>
      </c>
      <c r="K4143" s="1" t="s">
        <v>84</v>
      </c>
      <c r="L4143" s="1" t="s">
        <v>111</v>
      </c>
    </row>
    <row r="4144" spans="1:12" x14ac:dyDescent="0.2">
      <c r="A4144" s="1" t="s">
        <v>234</v>
      </c>
      <c r="B4144" s="1" t="s">
        <v>13</v>
      </c>
      <c r="C4144" s="2">
        <v>43742</v>
      </c>
      <c r="D4144" s="1" t="s">
        <v>145</v>
      </c>
      <c r="E4144" s="1"/>
      <c r="F4144" s="1" t="s">
        <v>2665</v>
      </c>
      <c r="G4144" s="3">
        <v>276.66000000000003</v>
      </c>
      <c r="H4144" s="3"/>
      <c r="I4144" s="1" t="s">
        <v>87</v>
      </c>
      <c r="J4144" s="1" t="s">
        <v>253</v>
      </c>
      <c r="K4144" s="1" t="s">
        <v>84</v>
      </c>
      <c r="L4144" s="1" t="s">
        <v>241</v>
      </c>
    </row>
    <row r="4145" spans="1:12" x14ac:dyDescent="0.2">
      <c r="A4145" s="1" t="s">
        <v>234</v>
      </c>
      <c r="B4145" s="1" t="s">
        <v>13</v>
      </c>
      <c r="C4145" s="2">
        <v>43742</v>
      </c>
      <c r="D4145" s="1" t="s">
        <v>145</v>
      </c>
      <c r="E4145" s="1"/>
      <c r="F4145" s="1" t="s">
        <v>2666</v>
      </c>
      <c r="G4145" s="3">
        <v>129.56</v>
      </c>
      <c r="H4145" s="3"/>
      <c r="I4145" s="1" t="s">
        <v>120</v>
      </c>
      <c r="J4145" s="1" t="s">
        <v>171</v>
      </c>
      <c r="K4145" s="1" t="s">
        <v>84</v>
      </c>
      <c r="L4145" s="1" t="s">
        <v>306</v>
      </c>
    </row>
    <row r="4146" spans="1:12" x14ac:dyDescent="0.2">
      <c r="A4146" s="1" t="s">
        <v>234</v>
      </c>
      <c r="B4146" s="1" t="s">
        <v>13</v>
      </c>
      <c r="C4146" s="2">
        <v>43742</v>
      </c>
      <c r="D4146" s="1" t="s">
        <v>145</v>
      </c>
      <c r="E4146" s="1"/>
      <c r="F4146" s="1" t="s">
        <v>2667</v>
      </c>
      <c r="G4146" s="3">
        <v>1687.88</v>
      </c>
      <c r="H4146" s="3"/>
      <c r="I4146" s="1" t="s">
        <v>177</v>
      </c>
      <c r="J4146" s="1" t="s">
        <v>178</v>
      </c>
      <c r="K4146" s="1" t="s">
        <v>12</v>
      </c>
      <c r="L4146" s="1" t="s">
        <v>75</v>
      </c>
    </row>
    <row r="4147" spans="1:12" x14ac:dyDescent="0.2">
      <c r="A4147" s="1" t="s">
        <v>234</v>
      </c>
      <c r="B4147" s="1" t="s">
        <v>13</v>
      </c>
      <c r="C4147" s="2">
        <v>43742</v>
      </c>
      <c r="D4147" s="1" t="s">
        <v>145</v>
      </c>
      <c r="E4147" s="1"/>
      <c r="F4147" s="1" t="s">
        <v>2662</v>
      </c>
      <c r="G4147" s="3">
        <v>97.49</v>
      </c>
      <c r="H4147" s="3"/>
      <c r="I4147" s="1" t="s">
        <v>106</v>
      </c>
      <c r="J4147" s="1" t="s">
        <v>122</v>
      </c>
      <c r="K4147" s="1" t="s">
        <v>84</v>
      </c>
      <c r="L4147" s="1" t="s">
        <v>26</v>
      </c>
    </row>
    <row r="4148" spans="1:12" x14ac:dyDescent="0.2">
      <c r="A4148" s="1" t="s">
        <v>234</v>
      </c>
      <c r="B4148" s="1" t="s">
        <v>13</v>
      </c>
      <c r="C4148" s="2">
        <v>43742</v>
      </c>
      <c r="D4148" s="1" t="s">
        <v>145</v>
      </c>
      <c r="E4148" s="1"/>
      <c r="F4148" s="1" t="s">
        <v>2668</v>
      </c>
      <c r="G4148" s="3">
        <v>840</v>
      </c>
      <c r="H4148" s="3"/>
      <c r="I4148" s="1" t="s">
        <v>119</v>
      </c>
      <c r="J4148" s="1" t="s">
        <v>86</v>
      </c>
      <c r="K4148" s="1" t="s">
        <v>12</v>
      </c>
      <c r="L4148" s="1" t="s">
        <v>2473</v>
      </c>
    </row>
    <row r="4149" spans="1:12" x14ac:dyDescent="0.2">
      <c r="A4149" s="1" t="s">
        <v>234</v>
      </c>
      <c r="B4149" s="1" t="s">
        <v>13</v>
      </c>
      <c r="C4149" s="2">
        <v>43742</v>
      </c>
      <c r="D4149" s="1" t="s">
        <v>145</v>
      </c>
      <c r="E4149" s="1"/>
      <c r="F4149" s="1" t="s">
        <v>2669</v>
      </c>
      <c r="G4149" s="3">
        <v>950</v>
      </c>
      <c r="H4149" s="3"/>
      <c r="I4149" s="1" t="s">
        <v>119</v>
      </c>
      <c r="J4149" s="1" t="s">
        <v>86</v>
      </c>
      <c r="K4149" s="1" t="s">
        <v>12</v>
      </c>
      <c r="L4149" s="1" t="s">
        <v>2489</v>
      </c>
    </row>
    <row r="4150" spans="1:12" x14ac:dyDescent="0.2">
      <c r="A4150" s="1" t="s">
        <v>234</v>
      </c>
      <c r="B4150" s="1" t="s">
        <v>13</v>
      </c>
      <c r="C4150" s="2">
        <v>43742</v>
      </c>
      <c r="D4150" s="1" t="s">
        <v>145</v>
      </c>
      <c r="E4150" s="1"/>
      <c r="F4150" s="1" t="s">
        <v>2670</v>
      </c>
      <c r="G4150" s="3">
        <v>600</v>
      </c>
      <c r="H4150" s="3"/>
      <c r="I4150" s="1" t="s">
        <v>119</v>
      </c>
      <c r="J4150" s="1" t="s">
        <v>86</v>
      </c>
      <c r="K4150" s="1" t="s">
        <v>12</v>
      </c>
      <c r="L4150" s="1" t="s">
        <v>2616</v>
      </c>
    </row>
    <row r="4151" spans="1:12" x14ac:dyDescent="0.2">
      <c r="A4151" s="1" t="s">
        <v>234</v>
      </c>
      <c r="B4151" s="1" t="s">
        <v>13</v>
      </c>
      <c r="C4151" s="2">
        <v>43742</v>
      </c>
      <c r="D4151" s="1" t="s">
        <v>145</v>
      </c>
      <c r="E4151" s="1"/>
      <c r="F4151" s="1" t="s">
        <v>2671</v>
      </c>
      <c r="G4151" s="3">
        <v>916.85</v>
      </c>
      <c r="H4151" s="3"/>
      <c r="I4151" s="1" t="s">
        <v>119</v>
      </c>
      <c r="J4151" s="1" t="s">
        <v>86</v>
      </c>
      <c r="K4151" s="1" t="s">
        <v>12</v>
      </c>
      <c r="L4151" s="1" t="s">
        <v>72</v>
      </c>
    </row>
    <row r="4152" spans="1:12" x14ac:dyDescent="0.2">
      <c r="A4152" s="1" t="s">
        <v>234</v>
      </c>
      <c r="B4152" s="1" t="s">
        <v>13</v>
      </c>
      <c r="C4152" s="2">
        <v>43742</v>
      </c>
      <c r="D4152" s="1" t="s">
        <v>145</v>
      </c>
      <c r="E4152" s="1"/>
      <c r="F4152" s="1" t="s">
        <v>2672</v>
      </c>
      <c r="G4152" s="3">
        <v>1000.58</v>
      </c>
      <c r="H4152" s="3"/>
      <c r="I4152" s="1" t="s">
        <v>179</v>
      </c>
      <c r="J4152" s="1" t="s">
        <v>89</v>
      </c>
      <c r="K4152" s="1" t="s">
        <v>12</v>
      </c>
      <c r="L4152" s="1" t="s">
        <v>483</v>
      </c>
    </row>
    <row r="4153" spans="1:12" x14ac:dyDescent="0.2">
      <c r="A4153" s="1" t="s">
        <v>234</v>
      </c>
      <c r="B4153" s="1" t="s">
        <v>13</v>
      </c>
      <c r="C4153" s="2">
        <v>43742</v>
      </c>
      <c r="D4153" s="1" t="s">
        <v>145</v>
      </c>
      <c r="E4153" s="1"/>
      <c r="F4153" s="1" t="s">
        <v>2673</v>
      </c>
      <c r="G4153" s="3">
        <v>903</v>
      </c>
      <c r="H4153" s="3"/>
      <c r="I4153" s="1" t="s">
        <v>177</v>
      </c>
      <c r="J4153" s="1" t="s">
        <v>178</v>
      </c>
      <c r="K4153" s="1" t="s">
        <v>12</v>
      </c>
      <c r="L4153" s="1" t="s">
        <v>1154</v>
      </c>
    </row>
    <row r="4154" spans="1:12" x14ac:dyDescent="0.2">
      <c r="A4154" s="1" t="s">
        <v>234</v>
      </c>
      <c r="B4154" s="1" t="s">
        <v>13</v>
      </c>
      <c r="C4154" s="2">
        <v>43742</v>
      </c>
      <c r="D4154" s="1" t="s">
        <v>145</v>
      </c>
      <c r="E4154" s="1"/>
      <c r="F4154" s="1" t="s">
        <v>2663</v>
      </c>
      <c r="G4154" s="3">
        <v>565.76</v>
      </c>
      <c r="H4154" s="3"/>
      <c r="I4154" s="1" t="s">
        <v>106</v>
      </c>
      <c r="J4154" s="1" t="s">
        <v>121</v>
      </c>
      <c r="K4154" s="1" t="s">
        <v>12</v>
      </c>
      <c r="L4154" s="1" t="s">
        <v>25</v>
      </c>
    </row>
    <row r="4155" spans="1:12" x14ac:dyDescent="0.2">
      <c r="A4155" s="1" t="s">
        <v>234</v>
      </c>
      <c r="B4155" s="1" t="s">
        <v>13</v>
      </c>
      <c r="C4155" s="2">
        <v>43742</v>
      </c>
      <c r="D4155" s="1" t="s">
        <v>145</v>
      </c>
      <c r="E4155" s="1"/>
      <c r="F4155" s="1" t="s">
        <v>2674</v>
      </c>
      <c r="G4155" s="3">
        <v>389.41</v>
      </c>
      <c r="H4155" s="3"/>
      <c r="I4155" s="1" t="s">
        <v>119</v>
      </c>
      <c r="J4155" s="1" t="s">
        <v>86</v>
      </c>
      <c r="K4155" s="1" t="s">
        <v>12</v>
      </c>
      <c r="L4155" s="1" t="s">
        <v>110</v>
      </c>
    </row>
    <row r="4156" spans="1:12" x14ac:dyDescent="0.2">
      <c r="A4156" s="1" t="s">
        <v>234</v>
      </c>
      <c r="B4156" s="1" t="s">
        <v>13</v>
      </c>
      <c r="C4156" s="2">
        <v>43742</v>
      </c>
      <c r="D4156" s="1" t="s">
        <v>145</v>
      </c>
      <c r="E4156" s="1"/>
      <c r="F4156" s="1" t="s">
        <v>2675</v>
      </c>
      <c r="G4156" s="3">
        <v>840</v>
      </c>
      <c r="H4156" s="3"/>
      <c r="I4156" s="1" t="s">
        <v>119</v>
      </c>
      <c r="J4156" s="1" t="s">
        <v>86</v>
      </c>
      <c r="K4156" s="1" t="s">
        <v>12</v>
      </c>
      <c r="L4156" s="1" t="s">
        <v>52</v>
      </c>
    </row>
    <row r="4157" spans="1:12" x14ac:dyDescent="0.2">
      <c r="A4157" s="1" t="s">
        <v>234</v>
      </c>
      <c r="B4157" s="1" t="s">
        <v>13</v>
      </c>
      <c r="C4157" s="2">
        <v>43742</v>
      </c>
      <c r="D4157" s="1" t="s">
        <v>145</v>
      </c>
      <c r="E4157" s="1"/>
      <c r="F4157" s="1" t="s">
        <v>2663</v>
      </c>
      <c r="G4157" s="3">
        <v>506.21</v>
      </c>
      <c r="H4157" s="3"/>
      <c r="I4157" s="1" t="s">
        <v>106</v>
      </c>
      <c r="J4157" s="1" t="s">
        <v>122</v>
      </c>
      <c r="K4157" s="1" t="s">
        <v>12</v>
      </c>
      <c r="L4157" s="1" t="s">
        <v>25</v>
      </c>
    </row>
    <row r="4158" spans="1:12" x14ac:dyDescent="0.2">
      <c r="A4158" s="1" t="s">
        <v>234</v>
      </c>
      <c r="B4158" s="1" t="s">
        <v>13</v>
      </c>
      <c r="C4158" s="2">
        <v>43742</v>
      </c>
      <c r="D4158" s="1" t="s">
        <v>145</v>
      </c>
      <c r="E4158" s="1"/>
      <c r="F4158" s="1" t="s">
        <v>2676</v>
      </c>
      <c r="G4158" s="3">
        <v>867</v>
      </c>
      <c r="H4158" s="3"/>
      <c r="I4158" s="1" t="s">
        <v>119</v>
      </c>
      <c r="J4158" s="1" t="s">
        <v>86</v>
      </c>
      <c r="K4158" s="1" t="s">
        <v>12</v>
      </c>
      <c r="L4158" s="1" t="s">
        <v>449</v>
      </c>
    </row>
    <row r="4159" spans="1:12" x14ac:dyDescent="0.2">
      <c r="A4159" s="1" t="s">
        <v>234</v>
      </c>
      <c r="B4159" s="1" t="s">
        <v>13</v>
      </c>
      <c r="C4159" s="2">
        <v>43742</v>
      </c>
      <c r="D4159" s="1" t="s">
        <v>145</v>
      </c>
      <c r="E4159" s="1"/>
      <c r="F4159" s="1" t="s">
        <v>2677</v>
      </c>
      <c r="G4159" s="3">
        <v>298.45</v>
      </c>
      <c r="H4159" s="3"/>
      <c r="I4159" s="1" t="s">
        <v>119</v>
      </c>
      <c r="J4159" s="1" t="s">
        <v>86</v>
      </c>
      <c r="K4159" s="1" t="s">
        <v>12</v>
      </c>
      <c r="L4159" s="1" t="s">
        <v>15</v>
      </c>
    </row>
    <row r="4160" spans="1:12" x14ac:dyDescent="0.2">
      <c r="A4160" s="1" t="s">
        <v>234</v>
      </c>
      <c r="B4160" s="1" t="s">
        <v>13</v>
      </c>
      <c r="C4160" s="2">
        <v>43742</v>
      </c>
      <c r="D4160" s="1" t="s">
        <v>145</v>
      </c>
      <c r="E4160" s="1"/>
      <c r="F4160" s="1" t="s">
        <v>2658</v>
      </c>
      <c r="G4160" s="3">
        <v>105.77</v>
      </c>
      <c r="H4160" s="3"/>
      <c r="I4160" s="1" t="s">
        <v>85</v>
      </c>
      <c r="J4160" s="1" t="s">
        <v>125</v>
      </c>
      <c r="K4160" s="1" t="s">
        <v>84</v>
      </c>
      <c r="L4160" s="1" t="s">
        <v>2028</v>
      </c>
    </row>
    <row r="4161" spans="1:12" x14ac:dyDescent="0.2">
      <c r="A4161" s="1" t="s">
        <v>234</v>
      </c>
      <c r="B4161" s="1" t="s">
        <v>13</v>
      </c>
      <c r="C4161" s="2">
        <v>43742</v>
      </c>
      <c r="D4161" s="1" t="s">
        <v>145</v>
      </c>
      <c r="E4161" s="1"/>
      <c r="F4161" s="1" t="s">
        <v>2678</v>
      </c>
      <c r="G4161" s="3">
        <v>237.45</v>
      </c>
      <c r="H4161" s="3"/>
      <c r="I4161" s="1" t="s">
        <v>108</v>
      </c>
      <c r="J4161" s="1" t="s">
        <v>117</v>
      </c>
      <c r="K4161" s="1" t="s">
        <v>12</v>
      </c>
      <c r="L4161" s="1" t="s">
        <v>1047</v>
      </c>
    </row>
    <row r="4162" spans="1:12" x14ac:dyDescent="0.2">
      <c r="A4162" s="1" t="s">
        <v>234</v>
      </c>
      <c r="B4162" s="1" t="s">
        <v>13</v>
      </c>
      <c r="C4162" s="2">
        <v>43742</v>
      </c>
      <c r="D4162" s="1" t="s">
        <v>145</v>
      </c>
      <c r="E4162" s="1"/>
      <c r="F4162" s="1" t="s">
        <v>2679</v>
      </c>
      <c r="G4162" s="3">
        <v>986.45</v>
      </c>
      <c r="H4162" s="3"/>
      <c r="I4162" s="1" t="s">
        <v>83</v>
      </c>
      <c r="J4162" s="1" t="s">
        <v>230</v>
      </c>
      <c r="K4162" s="1" t="s">
        <v>12</v>
      </c>
      <c r="L4162" s="1" t="s">
        <v>73</v>
      </c>
    </row>
    <row r="4163" spans="1:12" x14ac:dyDescent="0.2">
      <c r="A4163" s="1" t="s">
        <v>234</v>
      </c>
      <c r="B4163" s="1" t="s">
        <v>13</v>
      </c>
      <c r="C4163" s="2">
        <v>43742</v>
      </c>
      <c r="D4163" s="1" t="s">
        <v>145</v>
      </c>
      <c r="E4163" s="1"/>
      <c r="F4163" s="1" t="s">
        <v>2680</v>
      </c>
      <c r="G4163" s="3">
        <v>964.5</v>
      </c>
      <c r="H4163" s="3"/>
      <c r="I4163" s="1" t="s">
        <v>119</v>
      </c>
      <c r="J4163" s="1" t="s">
        <v>86</v>
      </c>
      <c r="K4163" s="1" t="s">
        <v>12</v>
      </c>
      <c r="L4163" s="1" t="s">
        <v>496</v>
      </c>
    </row>
    <row r="4164" spans="1:12" x14ac:dyDescent="0.2">
      <c r="A4164" s="1" t="s">
        <v>234</v>
      </c>
      <c r="B4164" s="1" t="s">
        <v>13</v>
      </c>
      <c r="C4164" s="2">
        <v>43742</v>
      </c>
      <c r="D4164" s="1" t="s">
        <v>145</v>
      </c>
      <c r="E4164" s="1"/>
      <c r="F4164" s="1" t="s">
        <v>2681</v>
      </c>
      <c r="G4164" s="3">
        <v>1330</v>
      </c>
      <c r="H4164" s="3"/>
      <c r="I4164" s="1" t="s">
        <v>119</v>
      </c>
      <c r="J4164" s="1" t="s">
        <v>86</v>
      </c>
      <c r="K4164" s="1" t="s">
        <v>12</v>
      </c>
      <c r="L4164" s="1" t="s">
        <v>395</v>
      </c>
    </row>
    <row r="4165" spans="1:12" x14ac:dyDescent="0.2">
      <c r="A4165" s="1" t="s">
        <v>234</v>
      </c>
      <c r="B4165" s="1" t="s">
        <v>13</v>
      </c>
      <c r="C4165" s="2">
        <v>43742</v>
      </c>
      <c r="D4165" s="1" t="s">
        <v>145</v>
      </c>
      <c r="E4165" s="1"/>
      <c r="F4165" s="1" t="s">
        <v>2682</v>
      </c>
      <c r="G4165" s="3">
        <v>175.37</v>
      </c>
      <c r="H4165" s="3"/>
      <c r="I4165" s="1" t="s">
        <v>87</v>
      </c>
      <c r="J4165" s="1" t="s">
        <v>116</v>
      </c>
      <c r="K4165" s="1" t="s">
        <v>84</v>
      </c>
      <c r="L4165" s="1" t="s">
        <v>51</v>
      </c>
    </row>
    <row r="4166" spans="1:12" x14ac:dyDescent="0.2">
      <c r="A4166" s="1" t="s">
        <v>234</v>
      </c>
      <c r="B4166" s="1" t="s">
        <v>13</v>
      </c>
      <c r="C4166" s="2">
        <v>43742</v>
      </c>
      <c r="D4166" s="1" t="s">
        <v>145</v>
      </c>
      <c r="E4166" s="1"/>
      <c r="F4166" s="1" t="s">
        <v>2683</v>
      </c>
      <c r="G4166" s="3">
        <v>9902.33</v>
      </c>
      <c r="H4166" s="3"/>
      <c r="I4166" s="1"/>
      <c r="J4166" s="1"/>
      <c r="K4166" s="1" t="s">
        <v>12</v>
      </c>
      <c r="L4166" s="1"/>
    </row>
    <row r="4167" spans="1:12" x14ac:dyDescent="0.2">
      <c r="A4167" s="1" t="s">
        <v>234</v>
      </c>
      <c r="B4167" s="1" t="s">
        <v>13</v>
      </c>
      <c r="C4167" s="2">
        <v>43742</v>
      </c>
      <c r="D4167" s="1" t="s">
        <v>145</v>
      </c>
      <c r="E4167" s="1"/>
      <c r="F4167" s="1" t="s">
        <v>2684</v>
      </c>
      <c r="G4167" s="3">
        <v>925.86</v>
      </c>
      <c r="H4167" s="3"/>
      <c r="I4167" s="1" t="s">
        <v>83</v>
      </c>
      <c r="J4167" s="1" t="s">
        <v>181</v>
      </c>
      <c r="K4167" s="1" t="s">
        <v>12</v>
      </c>
      <c r="L4167" s="1" t="s">
        <v>98</v>
      </c>
    </row>
    <row r="4168" spans="1:12" x14ac:dyDescent="0.2">
      <c r="A4168" s="1" t="s">
        <v>234</v>
      </c>
      <c r="B4168" s="1" t="s">
        <v>13</v>
      </c>
      <c r="C4168" s="2">
        <v>43742</v>
      </c>
      <c r="D4168" s="1" t="s">
        <v>145</v>
      </c>
      <c r="E4168" s="1"/>
      <c r="F4168" s="1" t="s">
        <v>2685</v>
      </c>
      <c r="G4168" s="3">
        <v>2886.73</v>
      </c>
      <c r="H4168" s="3"/>
      <c r="I4168" s="1" t="s">
        <v>119</v>
      </c>
      <c r="J4168" s="1" t="s">
        <v>86</v>
      </c>
      <c r="K4168" s="1" t="s">
        <v>12</v>
      </c>
      <c r="L4168" s="1" t="s">
        <v>2567</v>
      </c>
    </row>
    <row r="4169" spans="1:12" x14ac:dyDescent="0.2">
      <c r="A4169" s="1" t="s">
        <v>234</v>
      </c>
      <c r="B4169" s="1" t="s">
        <v>13</v>
      </c>
      <c r="C4169" s="2">
        <v>43742</v>
      </c>
      <c r="D4169" s="1" t="s">
        <v>145</v>
      </c>
      <c r="E4169" s="1"/>
      <c r="F4169" s="1" t="s">
        <v>2686</v>
      </c>
      <c r="G4169" s="3">
        <v>1446.6</v>
      </c>
      <c r="H4169" s="3"/>
      <c r="I4169" s="1" t="s">
        <v>119</v>
      </c>
      <c r="J4169" s="1" t="s">
        <v>86</v>
      </c>
      <c r="K4169" s="1" t="s">
        <v>12</v>
      </c>
      <c r="L4169" s="1" t="s">
        <v>31</v>
      </c>
    </row>
    <row r="4170" spans="1:12" x14ac:dyDescent="0.2">
      <c r="A4170" s="1" t="s">
        <v>234</v>
      </c>
      <c r="B4170" s="1" t="s">
        <v>13</v>
      </c>
      <c r="C4170" s="2">
        <v>43742</v>
      </c>
      <c r="D4170" s="1" t="s">
        <v>145</v>
      </c>
      <c r="E4170" s="1"/>
      <c r="F4170" s="1" t="s">
        <v>2687</v>
      </c>
      <c r="G4170" s="3">
        <v>487.16</v>
      </c>
      <c r="H4170" s="3"/>
      <c r="I4170" s="1" t="s">
        <v>83</v>
      </c>
      <c r="J4170" s="1" t="s">
        <v>175</v>
      </c>
      <c r="K4170" s="1" t="s">
        <v>84</v>
      </c>
      <c r="L4170" s="1" t="s">
        <v>29</v>
      </c>
    </row>
    <row r="4171" spans="1:12" x14ac:dyDescent="0.2">
      <c r="A4171" s="1" t="s">
        <v>234</v>
      </c>
      <c r="B4171" s="1" t="s">
        <v>13</v>
      </c>
      <c r="C4171" s="2">
        <v>43742</v>
      </c>
      <c r="D4171" s="1" t="s">
        <v>145</v>
      </c>
      <c r="E4171" s="1"/>
      <c r="F4171" s="1" t="s">
        <v>2688</v>
      </c>
      <c r="G4171" s="3">
        <v>301.98</v>
      </c>
      <c r="H4171" s="3"/>
      <c r="I4171" s="1" t="s">
        <v>120</v>
      </c>
      <c r="J4171" s="1" t="s">
        <v>171</v>
      </c>
      <c r="K4171" s="1" t="s">
        <v>12</v>
      </c>
      <c r="L4171" s="1" t="s">
        <v>101</v>
      </c>
    </row>
    <row r="4172" spans="1:12" x14ac:dyDescent="0.2">
      <c r="A4172" s="1" t="s">
        <v>234</v>
      </c>
      <c r="B4172" s="1" t="s">
        <v>13</v>
      </c>
      <c r="C4172" s="2">
        <v>43742</v>
      </c>
      <c r="D4172" s="1" t="s">
        <v>145</v>
      </c>
      <c r="E4172" s="1"/>
      <c r="F4172" s="1" t="s">
        <v>2689</v>
      </c>
      <c r="G4172" s="3">
        <v>1060.5</v>
      </c>
      <c r="H4172" s="3"/>
      <c r="I4172" s="1" t="s">
        <v>119</v>
      </c>
      <c r="J4172" s="1" t="s">
        <v>86</v>
      </c>
      <c r="K4172" s="1" t="s">
        <v>12</v>
      </c>
      <c r="L4172" s="1" t="s">
        <v>2598</v>
      </c>
    </row>
    <row r="4173" spans="1:12" x14ac:dyDescent="0.2">
      <c r="A4173" s="1" t="s">
        <v>234</v>
      </c>
      <c r="B4173" s="1" t="s">
        <v>13</v>
      </c>
      <c r="C4173" s="2">
        <v>43742</v>
      </c>
      <c r="D4173" s="1" t="s">
        <v>145</v>
      </c>
      <c r="E4173" s="1"/>
      <c r="F4173" s="1" t="s">
        <v>2690</v>
      </c>
      <c r="G4173" s="3">
        <v>1201.98</v>
      </c>
      <c r="H4173" s="3"/>
      <c r="I4173" s="1" t="s">
        <v>119</v>
      </c>
      <c r="J4173" s="1" t="s">
        <v>86</v>
      </c>
      <c r="K4173" s="1" t="s">
        <v>12</v>
      </c>
      <c r="L4173" s="1" t="s">
        <v>34</v>
      </c>
    </row>
    <row r="4174" spans="1:12" x14ac:dyDescent="0.2">
      <c r="A4174" s="1" t="s">
        <v>234</v>
      </c>
      <c r="B4174" s="1" t="s">
        <v>13</v>
      </c>
      <c r="C4174" s="2">
        <v>43742</v>
      </c>
      <c r="D4174" s="1" t="s">
        <v>145</v>
      </c>
      <c r="E4174" s="1"/>
      <c r="F4174" s="1" t="s">
        <v>2691</v>
      </c>
      <c r="G4174" s="3">
        <v>764.83</v>
      </c>
      <c r="H4174" s="3"/>
      <c r="I4174" s="1" t="s">
        <v>119</v>
      </c>
      <c r="J4174" s="1" t="s">
        <v>86</v>
      </c>
      <c r="K4174" s="1" t="s">
        <v>12</v>
      </c>
      <c r="L4174" s="1" t="s">
        <v>387</v>
      </c>
    </row>
    <row r="4175" spans="1:12" x14ac:dyDescent="0.2">
      <c r="A4175" s="1" t="s">
        <v>234</v>
      </c>
      <c r="B4175" s="1" t="s">
        <v>13</v>
      </c>
      <c r="C4175" s="2">
        <v>43742</v>
      </c>
      <c r="D4175" s="1" t="s">
        <v>145</v>
      </c>
      <c r="E4175" s="1"/>
      <c r="F4175" s="1" t="s">
        <v>2692</v>
      </c>
      <c r="G4175" s="3">
        <v>211.77</v>
      </c>
      <c r="H4175" s="3"/>
      <c r="I4175" s="1" t="s">
        <v>179</v>
      </c>
      <c r="J4175" s="1" t="s">
        <v>89</v>
      </c>
      <c r="K4175" s="1" t="s">
        <v>12</v>
      </c>
      <c r="L4175" s="1" t="s">
        <v>49</v>
      </c>
    </row>
    <row r="4176" spans="1:12" x14ac:dyDescent="0.2">
      <c r="A4176" s="1" t="s">
        <v>234</v>
      </c>
      <c r="B4176" s="1" t="s">
        <v>13</v>
      </c>
      <c r="C4176" s="2">
        <v>43742</v>
      </c>
      <c r="D4176" s="1" t="s">
        <v>145</v>
      </c>
      <c r="E4176" s="1"/>
      <c r="F4176" s="1" t="s">
        <v>2674</v>
      </c>
      <c r="G4176" s="3">
        <v>790.61</v>
      </c>
      <c r="H4176" s="3"/>
      <c r="I4176" s="1" t="s">
        <v>120</v>
      </c>
      <c r="J4176" s="1" t="s">
        <v>171</v>
      </c>
      <c r="K4176" s="1" t="s">
        <v>12</v>
      </c>
      <c r="L4176" s="1" t="s">
        <v>110</v>
      </c>
    </row>
    <row r="4177" spans="1:12" x14ac:dyDescent="0.2">
      <c r="A4177" s="1" t="s">
        <v>234</v>
      </c>
      <c r="B4177" s="1" t="s">
        <v>13</v>
      </c>
      <c r="C4177" s="2">
        <v>43742</v>
      </c>
      <c r="D4177" s="1" t="s">
        <v>145</v>
      </c>
      <c r="E4177" s="1"/>
      <c r="F4177" s="1" t="s">
        <v>2693</v>
      </c>
      <c r="G4177" s="3">
        <v>684</v>
      </c>
      <c r="H4177" s="3"/>
      <c r="I4177" s="1" t="s">
        <v>119</v>
      </c>
      <c r="J4177" s="1" t="s">
        <v>86</v>
      </c>
      <c r="K4177" s="1" t="s">
        <v>12</v>
      </c>
      <c r="L4177" s="1" t="s">
        <v>389</v>
      </c>
    </row>
    <row r="4178" spans="1:12" x14ac:dyDescent="0.2">
      <c r="A4178" s="1" t="s">
        <v>234</v>
      </c>
      <c r="B4178" s="1" t="s">
        <v>13</v>
      </c>
      <c r="C4178" s="2">
        <v>43742</v>
      </c>
      <c r="D4178" s="1" t="s">
        <v>145</v>
      </c>
      <c r="E4178" s="1"/>
      <c r="F4178" s="1" t="s">
        <v>2694</v>
      </c>
      <c r="G4178" s="3">
        <v>792</v>
      </c>
      <c r="H4178" s="3"/>
      <c r="I4178" s="1" t="s">
        <v>119</v>
      </c>
      <c r="J4178" s="1" t="s">
        <v>86</v>
      </c>
      <c r="K4178" s="1" t="s">
        <v>12</v>
      </c>
      <c r="L4178" s="1" t="s">
        <v>471</v>
      </c>
    </row>
    <row r="4179" spans="1:12" x14ac:dyDescent="0.2">
      <c r="A4179" s="1" t="s">
        <v>234</v>
      </c>
      <c r="B4179" s="1" t="s">
        <v>13</v>
      </c>
      <c r="C4179" s="2">
        <v>43742</v>
      </c>
      <c r="D4179" s="1" t="s">
        <v>145</v>
      </c>
      <c r="E4179" s="1"/>
      <c r="F4179" s="1" t="s">
        <v>2665</v>
      </c>
      <c r="G4179" s="3">
        <v>917.71</v>
      </c>
      <c r="H4179" s="3"/>
      <c r="I4179" s="1" t="s">
        <v>83</v>
      </c>
      <c r="J4179" s="1" t="s">
        <v>175</v>
      </c>
      <c r="K4179" s="1" t="s">
        <v>84</v>
      </c>
      <c r="L4179" s="1" t="s">
        <v>241</v>
      </c>
    </row>
    <row r="4180" spans="1:12" x14ac:dyDescent="0.2">
      <c r="A4180" s="1" t="s">
        <v>234</v>
      </c>
      <c r="B4180" s="1" t="s">
        <v>13</v>
      </c>
      <c r="C4180" s="2">
        <v>43742</v>
      </c>
      <c r="D4180" s="1" t="s">
        <v>145</v>
      </c>
      <c r="E4180" s="1"/>
      <c r="F4180" s="1" t="s">
        <v>2695</v>
      </c>
      <c r="G4180" s="3">
        <v>269.11</v>
      </c>
      <c r="H4180" s="3"/>
      <c r="I4180" s="1" t="s">
        <v>87</v>
      </c>
      <c r="J4180" s="1" t="s">
        <v>253</v>
      </c>
      <c r="K4180" s="1" t="s">
        <v>12</v>
      </c>
      <c r="L4180" s="1" t="s">
        <v>28</v>
      </c>
    </row>
    <row r="4181" spans="1:12" x14ac:dyDescent="0.2">
      <c r="A4181" s="1" t="s">
        <v>234</v>
      </c>
      <c r="B4181" s="1" t="s">
        <v>13</v>
      </c>
      <c r="C4181" s="2">
        <v>43742</v>
      </c>
      <c r="D4181" s="1" t="s">
        <v>145</v>
      </c>
      <c r="E4181" s="1"/>
      <c r="F4181" s="1" t="s">
        <v>2690</v>
      </c>
      <c r="G4181" s="3">
        <v>592.02</v>
      </c>
      <c r="H4181" s="3"/>
      <c r="I4181" s="1" t="s">
        <v>120</v>
      </c>
      <c r="J4181" s="1" t="s">
        <v>171</v>
      </c>
      <c r="K4181" s="1" t="s">
        <v>12</v>
      </c>
      <c r="L4181" s="1" t="s">
        <v>34</v>
      </c>
    </row>
    <row r="4182" spans="1:12" x14ac:dyDescent="0.2">
      <c r="A4182" s="1" t="s">
        <v>234</v>
      </c>
      <c r="B4182" s="1" t="s">
        <v>13</v>
      </c>
      <c r="C4182" s="2">
        <v>43742</v>
      </c>
      <c r="D4182" s="1" t="s">
        <v>145</v>
      </c>
      <c r="E4182" s="1"/>
      <c r="F4182" s="1" t="s">
        <v>2696</v>
      </c>
      <c r="G4182" s="3">
        <v>876.4</v>
      </c>
      <c r="H4182" s="3"/>
      <c r="I4182" s="1" t="s">
        <v>120</v>
      </c>
      <c r="J4182" s="1" t="s">
        <v>171</v>
      </c>
      <c r="K4182" s="1" t="s">
        <v>12</v>
      </c>
      <c r="L4182" s="1" t="s">
        <v>76</v>
      </c>
    </row>
    <row r="4183" spans="1:12" x14ac:dyDescent="0.2">
      <c r="A4183" s="1" t="s">
        <v>234</v>
      </c>
      <c r="B4183" s="1" t="s">
        <v>13</v>
      </c>
      <c r="C4183" s="2">
        <v>43742</v>
      </c>
      <c r="D4183" s="1" t="s">
        <v>145</v>
      </c>
      <c r="E4183" s="1"/>
      <c r="F4183" s="1" t="s">
        <v>2697</v>
      </c>
      <c r="G4183" s="3">
        <v>2686.14</v>
      </c>
      <c r="H4183" s="3"/>
      <c r="I4183" s="1" t="s">
        <v>119</v>
      </c>
      <c r="J4183" s="1" t="s">
        <v>86</v>
      </c>
      <c r="K4183" s="1" t="s">
        <v>12</v>
      </c>
      <c r="L4183" s="1" t="s">
        <v>433</v>
      </c>
    </row>
    <row r="4184" spans="1:12" x14ac:dyDescent="0.2">
      <c r="A4184" s="1" t="s">
        <v>234</v>
      </c>
      <c r="B4184" s="1" t="s">
        <v>13</v>
      </c>
      <c r="C4184" s="2">
        <v>43742</v>
      </c>
      <c r="D4184" s="1" t="s">
        <v>145</v>
      </c>
      <c r="E4184" s="1"/>
      <c r="F4184" s="1" t="s">
        <v>2687</v>
      </c>
      <c r="G4184" s="3">
        <v>148.80000000000001</v>
      </c>
      <c r="H4184" s="3"/>
      <c r="I4184" s="1" t="s">
        <v>185</v>
      </c>
      <c r="J4184" s="1" t="s">
        <v>126</v>
      </c>
      <c r="K4184" s="1" t="s">
        <v>84</v>
      </c>
      <c r="L4184" s="1" t="s">
        <v>29</v>
      </c>
    </row>
    <row r="4185" spans="1:12" x14ac:dyDescent="0.2">
      <c r="A4185" s="1" t="s">
        <v>234</v>
      </c>
      <c r="B4185" s="1" t="s">
        <v>13</v>
      </c>
      <c r="C4185" s="2">
        <v>43742</v>
      </c>
      <c r="D4185" s="1" t="s">
        <v>145</v>
      </c>
      <c r="E4185" s="1"/>
      <c r="F4185" s="1" t="s">
        <v>2698</v>
      </c>
      <c r="G4185" s="3">
        <v>699</v>
      </c>
      <c r="H4185" s="3"/>
      <c r="I4185" s="1" t="s">
        <v>85</v>
      </c>
      <c r="J4185" s="1" t="s">
        <v>125</v>
      </c>
      <c r="K4185" s="1" t="s">
        <v>12</v>
      </c>
      <c r="L4185" s="1" t="s">
        <v>296</v>
      </c>
    </row>
    <row r="4186" spans="1:12" x14ac:dyDescent="0.2">
      <c r="A4186" s="1" t="s">
        <v>234</v>
      </c>
      <c r="B4186" s="1" t="s">
        <v>13</v>
      </c>
      <c r="C4186" s="2">
        <v>43742</v>
      </c>
      <c r="D4186" s="1" t="s">
        <v>145</v>
      </c>
      <c r="E4186" s="1"/>
      <c r="F4186" s="1" t="s">
        <v>2699</v>
      </c>
      <c r="G4186" s="3">
        <v>736.55</v>
      </c>
      <c r="H4186" s="3"/>
      <c r="I4186" s="1" t="s">
        <v>87</v>
      </c>
      <c r="J4186" s="1" t="s">
        <v>116</v>
      </c>
      <c r="K4186" s="1" t="s">
        <v>84</v>
      </c>
      <c r="L4186" s="1" t="s">
        <v>104</v>
      </c>
    </row>
    <row r="4187" spans="1:12" x14ac:dyDescent="0.2">
      <c r="A4187" s="1" t="s">
        <v>234</v>
      </c>
      <c r="B4187" s="1" t="s">
        <v>13</v>
      </c>
      <c r="C4187" s="2">
        <v>43742</v>
      </c>
      <c r="D4187" s="1" t="s">
        <v>145</v>
      </c>
      <c r="E4187" s="1"/>
      <c r="F4187" s="1" t="s">
        <v>2700</v>
      </c>
      <c r="G4187" s="3">
        <v>507</v>
      </c>
      <c r="H4187" s="3"/>
      <c r="I4187" s="1" t="s">
        <v>119</v>
      </c>
      <c r="J4187" s="1" t="s">
        <v>86</v>
      </c>
      <c r="K4187" s="1" t="s">
        <v>12</v>
      </c>
      <c r="L4187" s="1" t="s">
        <v>40</v>
      </c>
    </row>
    <row r="4188" spans="1:12" x14ac:dyDescent="0.2">
      <c r="A4188" s="1" t="s">
        <v>234</v>
      </c>
      <c r="B4188" s="1" t="s">
        <v>13</v>
      </c>
      <c r="C4188" s="2">
        <v>43742</v>
      </c>
      <c r="D4188" s="1" t="s">
        <v>145</v>
      </c>
      <c r="E4188" s="1"/>
      <c r="F4188" s="1" t="s">
        <v>2701</v>
      </c>
      <c r="G4188" s="3">
        <v>1102.8399999999999</v>
      </c>
      <c r="H4188" s="3"/>
      <c r="I4188" s="1" t="s">
        <v>119</v>
      </c>
      <c r="J4188" s="1" t="s">
        <v>86</v>
      </c>
      <c r="K4188" s="1" t="s">
        <v>84</v>
      </c>
      <c r="L4188" s="1" t="s">
        <v>300</v>
      </c>
    </row>
    <row r="4189" spans="1:12" x14ac:dyDescent="0.2">
      <c r="A4189" s="1" t="s">
        <v>234</v>
      </c>
      <c r="B4189" s="1" t="s">
        <v>13</v>
      </c>
      <c r="C4189" s="2">
        <v>43742</v>
      </c>
      <c r="D4189" s="1" t="s">
        <v>145</v>
      </c>
      <c r="E4189" s="1"/>
      <c r="F4189" s="1" t="s">
        <v>2702</v>
      </c>
      <c r="G4189" s="3">
        <v>131.88</v>
      </c>
      <c r="H4189" s="3"/>
      <c r="I4189" s="1" t="s">
        <v>106</v>
      </c>
      <c r="J4189" s="1" t="s">
        <v>107</v>
      </c>
      <c r="K4189" s="1" t="s">
        <v>84</v>
      </c>
      <c r="L4189" s="1" t="s">
        <v>66</v>
      </c>
    </row>
    <row r="4190" spans="1:12" x14ac:dyDescent="0.2">
      <c r="A4190" s="1" t="s">
        <v>234</v>
      </c>
      <c r="B4190" s="1" t="s">
        <v>13</v>
      </c>
      <c r="C4190" s="2">
        <v>43742</v>
      </c>
      <c r="D4190" s="1" t="s">
        <v>145</v>
      </c>
      <c r="E4190" s="1"/>
      <c r="F4190" s="1" t="s">
        <v>2703</v>
      </c>
      <c r="G4190" s="3">
        <v>1683.24</v>
      </c>
      <c r="H4190" s="3"/>
      <c r="I4190" s="1" t="s">
        <v>83</v>
      </c>
      <c r="J4190" s="1" t="s">
        <v>230</v>
      </c>
      <c r="K4190" s="1" t="s">
        <v>12</v>
      </c>
      <c r="L4190" s="1" t="s">
        <v>57</v>
      </c>
    </row>
    <row r="4191" spans="1:12" x14ac:dyDescent="0.2">
      <c r="A4191" s="1" t="s">
        <v>234</v>
      </c>
      <c r="B4191" s="1" t="s">
        <v>13</v>
      </c>
      <c r="C4191" s="2">
        <v>43742</v>
      </c>
      <c r="D4191" s="1" t="s">
        <v>145</v>
      </c>
      <c r="E4191" s="1"/>
      <c r="F4191" s="1" t="s">
        <v>2704</v>
      </c>
      <c r="G4191" s="3">
        <v>600</v>
      </c>
      <c r="H4191" s="3"/>
      <c r="I4191" s="1" t="s">
        <v>119</v>
      </c>
      <c r="J4191" s="1" t="s">
        <v>86</v>
      </c>
      <c r="K4191" s="1" t="s">
        <v>12</v>
      </c>
      <c r="L4191" s="1" t="s">
        <v>491</v>
      </c>
    </row>
    <row r="4192" spans="1:12" x14ac:dyDescent="0.2">
      <c r="A4192" s="1" t="s">
        <v>234</v>
      </c>
      <c r="B4192" s="1" t="s">
        <v>13</v>
      </c>
      <c r="C4192" s="2">
        <v>43742</v>
      </c>
      <c r="D4192" s="1" t="s">
        <v>145</v>
      </c>
      <c r="E4192" s="1"/>
      <c r="F4192" s="1" t="s">
        <v>2705</v>
      </c>
      <c r="G4192" s="3">
        <v>796.2</v>
      </c>
      <c r="H4192" s="3"/>
      <c r="I4192" s="1" t="s">
        <v>185</v>
      </c>
      <c r="J4192" s="1" t="s">
        <v>126</v>
      </c>
      <c r="K4192" s="1" t="s">
        <v>12</v>
      </c>
      <c r="L4192" s="1" t="s">
        <v>1650</v>
      </c>
    </row>
    <row r="4193" spans="1:12" x14ac:dyDescent="0.2">
      <c r="A4193" s="1" t="s">
        <v>234</v>
      </c>
      <c r="B4193" s="1" t="s">
        <v>13</v>
      </c>
      <c r="C4193" s="2">
        <v>43742</v>
      </c>
      <c r="D4193" s="1" t="s">
        <v>145</v>
      </c>
      <c r="E4193" s="1"/>
      <c r="F4193" s="1" t="s">
        <v>2685</v>
      </c>
      <c r="G4193" s="3">
        <v>317.12</v>
      </c>
      <c r="H4193" s="3"/>
      <c r="I4193" s="1" t="s">
        <v>120</v>
      </c>
      <c r="J4193" s="1" t="s">
        <v>171</v>
      </c>
      <c r="K4193" s="1" t="s">
        <v>12</v>
      </c>
      <c r="L4193" s="1" t="s">
        <v>2567</v>
      </c>
    </row>
    <row r="4194" spans="1:12" x14ac:dyDescent="0.2">
      <c r="A4194" s="1" t="s">
        <v>234</v>
      </c>
      <c r="B4194" s="1" t="s">
        <v>13</v>
      </c>
      <c r="C4194" s="2">
        <v>43742</v>
      </c>
      <c r="D4194" s="1" t="s">
        <v>145</v>
      </c>
      <c r="E4194" s="1"/>
      <c r="F4194" s="1" t="s">
        <v>2682</v>
      </c>
      <c r="G4194" s="3">
        <v>701.48</v>
      </c>
      <c r="H4194" s="3"/>
      <c r="I4194" s="1" t="s">
        <v>119</v>
      </c>
      <c r="J4194" s="1" t="s">
        <v>86</v>
      </c>
      <c r="K4194" s="1" t="s">
        <v>84</v>
      </c>
      <c r="L4194" s="1" t="s">
        <v>51</v>
      </c>
    </row>
    <row r="4195" spans="1:12" x14ac:dyDescent="0.2">
      <c r="A4195" s="1" t="s">
        <v>234</v>
      </c>
      <c r="B4195" s="1" t="s">
        <v>13</v>
      </c>
      <c r="C4195" s="2">
        <v>43742</v>
      </c>
      <c r="D4195" s="1" t="s">
        <v>145</v>
      </c>
      <c r="E4195" s="1"/>
      <c r="F4195" s="1" t="s">
        <v>2706</v>
      </c>
      <c r="G4195" s="3">
        <v>1207.98</v>
      </c>
      <c r="H4195" s="3"/>
      <c r="I4195" s="1" t="s">
        <v>106</v>
      </c>
      <c r="J4195" s="1" t="s">
        <v>121</v>
      </c>
      <c r="K4195" s="1" t="s">
        <v>12</v>
      </c>
      <c r="L4195" s="1" t="s">
        <v>65</v>
      </c>
    </row>
    <row r="4196" spans="1:12" x14ac:dyDescent="0.2">
      <c r="A4196" s="1" t="s">
        <v>234</v>
      </c>
      <c r="B4196" s="1" t="s">
        <v>13</v>
      </c>
      <c r="C4196" s="2">
        <v>43742</v>
      </c>
      <c r="D4196" s="1" t="s">
        <v>145</v>
      </c>
      <c r="E4196" s="1"/>
      <c r="F4196" s="1" t="s">
        <v>2707</v>
      </c>
      <c r="G4196" s="3">
        <v>809.84</v>
      </c>
      <c r="H4196" s="3"/>
      <c r="I4196" s="1" t="s">
        <v>119</v>
      </c>
      <c r="J4196" s="1" t="s">
        <v>86</v>
      </c>
      <c r="K4196" s="1" t="s">
        <v>12</v>
      </c>
      <c r="L4196" s="1" t="s">
        <v>456</v>
      </c>
    </row>
    <row r="4197" spans="1:12" x14ac:dyDescent="0.2">
      <c r="A4197" s="1" t="s">
        <v>234</v>
      </c>
      <c r="B4197" s="1" t="s">
        <v>13</v>
      </c>
      <c r="C4197" s="2">
        <v>43742</v>
      </c>
      <c r="D4197" s="1" t="s">
        <v>145</v>
      </c>
      <c r="E4197" s="1"/>
      <c r="F4197" s="1" t="s">
        <v>2708</v>
      </c>
      <c r="G4197" s="3">
        <v>775.69</v>
      </c>
      <c r="H4197" s="3"/>
      <c r="I4197" s="1" t="s">
        <v>123</v>
      </c>
      <c r="J4197" s="1" t="s">
        <v>126</v>
      </c>
      <c r="K4197" s="1" t="s">
        <v>12</v>
      </c>
      <c r="L4197" s="1" t="s">
        <v>77</v>
      </c>
    </row>
    <row r="4198" spans="1:12" x14ac:dyDescent="0.2">
      <c r="A4198" s="1" t="s">
        <v>234</v>
      </c>
      <c r="B4198" s="1" t="s">
        <v>13</v>
      </c>
      <c r="C4198" s="2">
        <v>43742</v>
      </c>
      <c r="D4198" s="1" t="s">
        <v>145</v>
      </c>
      <c r="E4198" s="1"/>
      <c r="F4198" s="1" t="s">
        <v>2709</v>
      </c>
      <c r="G4198" s="3">
        <v>8.02</v>
      </c>
      <c r="H4198" s="3"/>
      <c r="I4198" s="1" t="s">
        <v>106</v>
      </c>
      <c r="J4198" s="1" t="s">
        <v>107</v>
      </c>
      <c r="K4198" s="1" t="s">
        <v>84</v>
      </c>
      <c r="L4198" s="1" t="s">
        <v>409</v>
      </c>
    </row>
    <row r="4199" spans="1:12" x14ac:dyDescent="0.2">
      <c r="A4199" s="1" t="s">
        <v>234</v>
      </c>
      <c r="B4199" s="1" t="s">
        <v>13</v>
      </c>
      <c r="C4199" s="2">
        <v>43742</v>
      </c>
      <c r="D4199" s="1" t="s">
        <v>145</v>
      </c>
      <c r="E4199" s="1"/>
      <c r="F4199" s="1" t="s">
        <v>2710</v>
      </c>
      <c r="G4199" s="3">
        <v>887.23</v>
      </c>
      <c r="H4199" s="3"/>
      <c r="I4199" s="1" t="s">
        <v>85</v>
      </c>
      <c r="J4199" s="1" t="s">
        <v>125</v>
      </c>
      <c r="K4199" s="1" t="s">
        <v>12</v>
      </c>
      <c r="L4199" s="1" t="s">
        <v>33</v>
      </c>
    </row>
    <row r="4200" spans="1:12" x14ac:dyDescent="0.2">
      <c r="A4200" s="1" t="s">
        <v>234</v>
      </c>
      <c r="B4200" s="1" t="s">
        <v>13</v>
      </c>
      <c r="C4200" s="2">
        <v>43742</v>
      </c>
      <c r="D4200" s="1" t="s">
        <v>145</v>
      </c>
      <c r="E4200" s="1"/>
      <c r="F4200" s="1" t="s">
        <v>2711</v>
      </c>
      <c r="G4200" s="3">
        <v>181.89</v>
      </c>
      <c r="H4200" s="3"/>
      <c r="I4200" s="1" t="s">
        <v>120</v>
      </c>
      <c r="J4200" s="1" t="s">
        <v>171</v>
      </c>
      <c r="K4200" s="1" t="s">
        <v>84</v>
      </c>
      <c r="L4200" s="1" t="s">
        <v>63</v>
      </c>
    </row>
    <row r="4201" spans="1:12" x14ac:dyDescent="0.2">
      <c r="A4201" s="1" t="s">
        <v>234</v>
      </c>
      <c r="B4201" s="1" t="s">
        <v>13</v>
      </c>
      <c r="C4201" s="2">
        <v>43742</v>
      </c>
      <c r="D4201" s="1" t="s">
        <v>145</v>
      </c>
      <c r="E4201" s="1"/>
      <c r="F4201" s="1" t="s">
        <v>2712</v>
      </c>
      <c r="G4201" s="3">
        <v>1124.92</v>
      </c>
      <c r="H4201" s="3"/>
      <c r="I4201" s="1" t="s">
        <v>83</v>
      </c>
      <c r="J4201" s="1" t="s">
        <v>181</v>
      </c>
      <c r="K4201" s="1" t="s">
        <v>12</v>
      </c>
      <c r="L4201" s="1" t="s">
        <v>421</v>
      </c>
    </row>
    <row r="4202" spans="1:12" x14ac:dyDescent="0.2">
      <c r="A4202" s="1" t="s">
        <v>234</v>
      </c>
      <c r="B4202" s="1" t="s">
        <v>13</v>
      </c>
      <c r="C4202" s="2">
        <v>43742</v>
      </c>
      <c r="D4202" s="1" t="s">
        <v>145</v>
      </c>
      <c r="E4202" s="1"/>
      <c r="F4202" s="1" t="s">
        <v>2713</v>
      </c>
      <c r="G4202" s="3">
        <v>1387</v>
      </c>
      <c r="H4202" s="3"/>
      <c r="I4202" s="1" t="s">
        <v>119</v>
      </c>
      <c r="J4202" s="1" t="s">
        <v>86</v>
      </c>
      <c r="K4202" s="1" t="s">
        <v>12</v>
      </c>
      <c r="L4202" s="1" t="s">
        <v>67</v>
      </c>
    </row>
    <row r="4203" spans="1:12" x14ac:dyDescent="0.2">
      <c r="A4203" s="1" t="s">
        <v>234</v>
      </c>
      <c r="B4203" s="1" t="s">
        <v>13</v>
      </c>
      <c r="C4203" s="2">
        <v>43742</v>
      </c>
      <c r="D4203" s="1" t="s">
        <v>145</v>
      </c>
      <c r="E4203" s="1"/>
      <c r="F4203" s="1" t="s">
        <v>2665</v>
      </c>
      <c r="G4203" s="3">
        <v>2769.98</v>
      </c>
      <c r="H4203" s="3"/>
      <c r="I4203" s="1" t="s">
        <v>119</v>
      </c>
      <c r="J4203" s="1" t="s">
        <v>86</v>
      </c>
      <c r="K4203" s="1" t="s">
        <v>84</v>
      </c>
      <c r="L4203" s="1" t="s">
        <v>241</v>
      </c>
    </row>
    <row r="4204" spans="1:12" x14ac:dyDescent="0.2">
      <c r="A4204" s="1" t="s">
        <v>234</v>
      </c>
      <c r="B4204" s="1" t="s">
        <v>13</v>
      </c>
      <c r="C4204" s="2">
        <v>43742</v>
      </c>
      <c r="D4204" s="1" t="s">
        <v>145</v>
      </c>
      <c r="E4204" s="1"/>
      <c r="F4204" s="1" t="s">
        <v>2714</v>
      </c>
      <c r="G4204" s="3">
        <v>1753.06</v>
      </c>
      <c r="H4204" s="3"/>
      <c r="I4204" s="1" t="s">
        <v>177</v>
      </c>
      <c r="J4204" s="1" t="s">
        <v>178</v>
      </c>
      <c r="K4204" s="1" t="s">
        <v>12</v>
      </c>
      <c r="L4204" s="1" t="s">
        <v>56</v>
      </c>
    </row>
    <row r="4205" spans="1:12" x14ac:dyDescent="0.2">
      <c r="A4205" s="1" t="s">
        <v>234</v>
      </c>
      <c r="B4205" s="1" t="s">
        <v>13</v>
      </c>
      <c r="C4205" s="2">
        <v>43742</v>
      </c>
      <c r="D4205" s="1" t="s">
        <v>145</v>
      </c>
      <c r="E4205" s="1"/>
      <c r="F4205" s="1" t="s">
        <v>2678</v>
      </c>
      <c r="G4205" s="3">
        <v>306.93</v>
      </c>
      <c r="H4205" s="3"/>
      <c r="I4205" s="1" t="s">
        <v>87</v>
      </c>
      <c r="J4205" s="1" t="s">
        <v>116</v>
      </c>
      <c r="K4205" s="1" t="s">
        <v>12</v>
      </c>
      <c r="L4205" s="1" t="s">
        <v>1047</v>
      </c>
    </row>
    <row r="4206" spans="1:12" x14ac:dyDescent="0.2">
      <c r="A4206" s="1" t="s">
        <v>234</v>
      </c>
      <c r="B4206" s="1" t="s">
        <v>13</v>
      </c>
      <c r="C4206" s="2">
        <v>43742</v>
      </c>
      <c r="D4206" s="1" t="s">
        <v>145</v>
      </c>
      <c r="E4206" s="1"/>
      <c r="F4206" s="1" t="s">
        <v>2715</v>
      </c>
      <c r="G4206" s="3">
        <v>1047.8699999999999</v>
      </c>
      <c r="H4206" s="3"/>
      <c r="I4206" s="1" t="s">
        <v>83</v>
      </c>
      <c r="J4206" s="1" t="s">
        <v>181</v>
      </c>
      <c r="K4206" s="1" t="s">
        <v>12</v>
      </c>
      <c r="L4206" s="1" t="s">
        <v>345</v>
      </c>
    </row>
    <row r="4207" spans="1:12" x14ac:dyDescent="0.2">
      <c r="A4207" s="1" t="s">
        <v>234</v>
      </c>
      <c r="B4207" s="1" t="s">
        <v>13</v>
      </c>
      <c r="C4207" s="2">
        <v>43742</v>
      </c>
      <c r="D4207" s="1" t="s">
        <v>145</v>
      </c>
      <c r="E4207" s="1"/>
      <c r="F4207" s="1" t="s">
        <v>2716</v>
      </c>
      <c r="G4207" s="3">
        <v>1178.69</v>
      </c>
      <c r="H4207" s="3"/>
      <c r="I4207" s="1" t="s">
        <v>83</v>
      </c>
      <c r="J4207" s="1" t="s">
        <v>181</v>
      </c>
      <c r="K4207" s="1" t="s">
        <v>12</v>
      </c>
      <c r="L4207" s="1" t="s">
        <v>38</v>
      </c>
    </row>
    <row r="4208" spans="1:12" x14ac:dyDescent="0.2">
      <c r="A4208" s="1" t="s">
        <v>234</v>
      </c>
      <c r="B4208" s="1" t="s">
        <v>13</v>
      </c>
      <c r="C4208" s="2">
        <v>43742</v>
      </c>
      <c r="D4208" s="1" t="s">
        <v>145</v>
      </c>
      <c r="E4208" s="1"/>
      <c r="F4208" s="1" t="s">
        <v>2717</v>
      </c>
      <c r="G4208" s="3">
        <v>852</v>
      </c>
      <c r="H4208" s="3"/>
      <c r="I4208" s="1" t="s">
        <v>119</v>
      </c>
      <c r="J4208" s="1" t="s">
        <v>86</v>
      </c>
      <c r="K4208" s="1" t="s">
        <v>12</v>
      </c>
      <c r="L4208" s="1" t="s">
        <v>494</v>
      </c>
    </row>
    <row r="4209" spans="1:12" x14ac:dyDescent="0.2">
      <c r="A4209" s="1" t="s">
        <v>234</v>
      </c>
      <c r="B4209" s="1" t="s">
        <v>13</v>
      </c>
      <c r="C4209" s="2">
        <v>43742</v>
      </c>
      <c r="D4209" s="1" t="s">
        <v>145</v>
      </c>
      <c r="E4209" s="1"/>
      <c r="F4209" s="1" t="s">
        <v>2718</v>
      </c>
      <c r="G4209" s="3">
        <v>465</v>
      </c>
      <c r="H4209" s="3"/>
      <c r="I4209" s="1" t="s">
        <v>119</v>
      </c>
      <c r="J4209" s="1" t="s">
        <v>86</v>
      </c>
      <c r="K4209" s="1" t="s">
        <v>12</v>
      </c>
      <c r="L4209" s="1" t="s">
        <v>109</v>
      </c>
    </row>
    <row r="4210" spans="1:12" x14ac:dyDescent="0.2">
      <c r="A4210" s="1" t="s">
        <v>234</v>
      </c>
      <c r="B4210" s="1" t="s">
        <v>13</v>
      </c>
      <c r="C4210" s="2">
        <v>43742</v>
      </c>
      <c r="D4210" s="1" t="s">
        <v>145</v>
      </c>
      <c r="E4210" s="1"/>
      <c r="F4210" s="1" t="s">
        <v>2719</v>
      </c>
      <c r="G4210" s="3">
        <v>882</v>
      </c>
      <c r="H4210" s="3"/>
      <c r="I4210" s="1" t="s">
        <v>119</v>
      </c>
      <c r="J4210" s="1" t="s">
        <v>86</v>
      </c>
      <c r="K4210" s="1" t="s">
        <v>12</v>
      </c>
      <c r="L4210" s="1" t="s">
        <v>275</v>
      </c>
    </row>
    <row r="4211" spans="1:12" x14ac:dyDescent="0.2">
      <c r="A4211" s="1" t="s">
        <v>234</v>
      </c>
      <c r="B4211" s="1" t="s">
        <v>13</v>
      </c>
      <c r="C4211" s="2">
        <v>43742</v>
      </c>
      <c r="D4211" s="1" t="s">
        <v>145</v>
      </c>
      <c r="E4211" s="1"/>
      <c r="F4211" s="1" t="s">
        <v>2720</v>
      </c>
      <c r="G4211" s="3">
        <v>859.75</v>
      </c>
      <c r="H4211" s="3"/>
      <c r="I4211" s="1" t="s">
        <v>119</v>
      </c>
      <c r="J4211" s="1" t="s">
        <v>86</v>
      </c>
      <c r="K4211" s="1" t="s">
        <v>12</v>
      </c>
      <c r="L4211" s="1" t="s">
        <v>2589</v>
      </c>
    </row>
    <row r="4212" spans="1:12" x14ac:dyDescent="0.2">
      <c r="A4212" s="1" t="s">
        <v>234</v>
      </c>
      <c r="B4212" s="1" t="s">
        <v>13</v>
      </c>
      <c r="C4212" s="2">
        <v>43742</v>
      </c>
      <c r="D4212" s="1" t="s">
        <v>145</v>
      </c>
      <c r="E4212" s="1"/>
      <c r="F4212" s="1" t="s">
        <v>2721</v>
      </c>
      <c r="G4212" s="3">
        <v>444</v>
      </c>
      <c r="H4212" s="3"/>
      <c r="I4212" s="1" t="s">
        <v>119</v>
      </c>
      <c r="J4212" s="1" t="s">
        <v>86</v>
      </c>
      <c r="K4212" s="1" t="s">
        <v>12</v>
      </c>
      <c r="L4212" s="1" t="s">
        <v>239</v>
      </c>
    </row>
    <row r="4213" spans="1:12" x14ac:dyDescent="0.2">
      <c r="A4213" s="1" t="s">
        <v>234</v>
      </c>
      <c r="B4213" s="1" t="s">
        <v>13</v>
      </c>
      <c r="C4213" s="2">
        <v>43742</v>
      </c>
      <c r="D4213" s="1" t="s">
        <v>145</v>
      </c>
      <c r="E4213" s="1"/>
      <c r="F4213" s="1" t="s">
        <v>2722</v>
      </c>
      <c r="G4213" s="3">
        <v>2675.52</v>
      </c>
      <c r="H4213" s="3"/>
      <c r="I4213" s="1" t="s">
        <v>119</v>
      </c>
      <c r="J4213" s="1" t="s">
        <v>86</v>
      </c>
      <c r="K4213" s="1" t="s">
        <v>12</v>
      </c>
      <c r="L4213" s="1" t="s">
        <v>2511</v>
      </c>
    </row>
    <row r="4214" spans="1:12" x14ac:dyDescent="0.2">
      <c r="A4214" s="1" t="s">
        <v>234</v>
      </c>
      <c r="B4214" s="1" t="s">
        <v>13</v>
      </c>
      <c r="C4214" s="2">
        <v>43742</v>
      </c>
      <c r="D4214" s="1" t="s">
        <v>145</v>
      </c>
      <c r="E4214" s="1"/>
      <c r="F4214" s="1" t="s">
        <v>2723</v>
      </c>
      <c r="G4214" s="3">
        <v>1332.21</v>
      </c>
      <c r="H4214" s="3"/>
      <c r="I4214" s="1" t="s">
        <v>106</v>
      </c>
      <c r="J4214" s="1" t="s">
        <v>122</v>
      </c>
      <c r="K4214" s="1" t="s">
        <v>12</v>
      </c>
      <c r="L4214" s="1" t="s">
        <v>16</v>
      </c>
    </row>
    <row r="4215" spans="1:12" x14ac:dyDescent="0.2">
      <c r="A4215" s="1" t="s">
        <v>234</v>
      </c>
      <c r="B4215" s="1" t="s">
        <v>13</v>
      </c>
      <c r="C4215" s="2">
        <v>43742</v>
      </c>
      <c r="D4215" s="1" t="s">
        <v>145</v>
      </c>
      <c r="E4215" s="1"/>
      <c r="F4215" s="1" t="s">
        <v>2724</v>
      </c>
      <c r="G4215" s="3">
        <v>756.08</v>
      </c>
      <c r="H4215" s="3"/>
      <c r="I4215" s="1" t="s">
        <v>120</v>
      </c>
      <c r="J4215" s="1" t="s">
        <v>171</v>
      </c>
      <c r="K4215" s="1" t="s">
        <v>12</v>
      </c>
      <c r="L4215" s="1" t="s">
        <v>378</v>
      </c>
    </row>
    <row r="4216" spans="1:12" x14ac:dyDescent="0.2">
      <c r="A4216" s="1" t="s">
        <v>234</v>
      </c>
      <c r="B4216" s="1" t="s">
        <v>13</v>
      </c>
      <c r="C4216" s="2">
        <v>43742</v>
      </c>
      <c r="D4216" s="1" t="s">
        <v>145</v>
      </c>
      <c r="E4216" s="1"/>
      <c r="F4216" s="1" t="s">
        <v>2678</v>
      </c>
      <c r="G4216" s="3">
        <v>176.08</v>
      </c>
      <c r="H4216" s="3"/>
      <c r="I4216" s="1" t="s">
        <v>106</v>
      </c>
      <c r="J4216" s="1" t="s">
        <v>121</v>
      </c>
      <c r="K4216" s="1" t="s">
        <v>12</v>
      </c>
      <c r="L4216" s="1" t="s">
        <v>1047</v>
      </c>
    </row>
    <row r="4217" spans="1:12" x14ac:dyDescent="0.2">
      <c r="A4217" s="1" t="s">
        <v>234</v>
      </c>
      <c r="B4217" s="1" t="s">
        <v>13</v>
      </c>
      <c r="C4217" s="2">
        <v>43742</v>
      </c>
      <c r="D4217" s="1" t="s">
        <v>145</v>
      </c>
      <c r="E4217" s="1"/>
      <c r="F4217" s="1" t="s">
        <v>2701</v>
      </c>
      <c r="G4217" s="3">
        <v>574.4</v>
      </c>
      <c r="H4217" s="3"/>
      <c r="I4217" s="1" t="s">
        <v>87</v>
      </c>
      <c r="J4217" s="1" t="s">
        <v>116</v>
      </c>
      <c r="K4217" s="1" t="s">
        <v>84</v>
      </c>
      <c r="L4217" s="1" t="s">
        <v>300</v>
      </c>
    </row>
    <row r="4218" spans="1:12" x14ac:dyDescent="0.2">
      <c r="A4218" s="1" t="s">
        <v>234</v>
      </c>
      <c r="B4218" s="1" t="s">
        <v>13</v>
      </c>
      <c r="C4218" s="2">
        <v>43742</v>
      </c>
      <c r="D4218" s="1" t="s">
        <v>145</v>
      </c>
      <c r="E4218" s="1"/>
      <c r="F4218" s="1" t="s">
        <v>2664</v>
      </c>
      <c r="G4218" s="3">
        <v>62.75</v>
      </c>
      <c r="H4218" s="3"/>
      <c r="I4218" s="1" t="s">
        <v>232</v>
      </c>
      <c r="J4218" s="1" t="s">
        <v>233</v>
      </c>
      <c r="K4218" s="1" t="s">
        <v>84</v>
      </c>
      <c r="L4218" s="1" t="s">
        <v>111</v>
      </c>
    </row>
    <row r="4219" spans="1:12" x14ac:dyDescent="0.2">
      <c r="A4219" s="1" t="s">
        <v>234</v>
      </c>
      <c r="B4219" s="1" t="s">
        <v>13</v>
      </c>
      <c r="C4219" s="2">
        <v>43742</v>
      </c>
      <c r="D4219" s="1" t="s">
        <v>145</v>
      </c>
      <c r="E4219" s="1"/>
      <c r="F4219" s="1" t="s">
        <v>2725</v>
      </c>
      <c r="G4219" s="3">
        <v>1472.81</v>
      </c>
      <c r="H4219" s="3"/>
      <c r="I4219" s="1" t="s">
        <v>83</v>
      </c>
      <c r="J4219" s="1" t="s">
        <v>181</v>
      </c>
      <c r="K4219" s="1" t="s">
        <v>12</v>
      </c>
      <c r="L4219" s="1" t="s">
        <v>14</v>
      </c>
    </row>
    <row r="4220" spans="1:12" x14ac:dyDescent="0.2">
      <c r="A4220" s="1" t="s">
        <v>234</v>
      </c>
      <c r="B4220" s="1" t="s">
        <v>13</v>
      </c>
      <c r="C4220" s="2">
        <v>43742</v>
      </c>
      <c r="D4220" s="1" t="s">
        <v>145</v>
      </c>
      <c r="E4220" s="1"/>
      <c r="F4220" s="1" t="s">
        <v>2726</v>
      </c>
      <c r="G4220" s="3">
        <v>896.09</v>
      </c>
      <c r="H4220" s="3"/>
      <c r="I4220" s="1" t="s">
        <v>83</v>
      </c>
      <c r="J4220" s="1" t="s">
        <v>181</v>
      </c>
      <c r="K4220" s="1" t="s">
        <v>12</v>
      </c>
      <c r="L4220" s="1" t="s">
        <v>265</v>
      </c>
    </row>
    <row r="4221" spans="1:12" x14ac:dyDescent="0.2">
      <c r="A4221" s="1" t="s">
        <v>234</v>
      </c>
      <c r="B4221" s="1" t="s">
        <v>13</v>
      </c>
      <c r="C4221" s="2">
        <v>43742</v>
      </c>
      <c r="D4221" s="1" t="s">
        <v>145</v>
      </c>
      <c r="E4221" s="1"/>
      <c r="F4221" s="1" t="s">
        <v>2727</v>
      </c>
      <c r="G4221" s="3">
        <v>994.44</v>
      </c>
      <c r="H4221" s="3"/>
      <c r="I4221" s="1" t="s">
        <v>119</v>
      </c>
      <c r="J4221" s="1" t="s">
        <v>86</v>
      </c>
      <c r="K4221" s="1" t="s">
        <v>12</v>
      </c>
      <c r="L4221" s="1" t="s">
        <v>294</v>
      </c>
    </row>
    <row r="4222" spans="1:12" x14ac:dyDescent="0.2">
      <c r="A4222" s="1" t="s">
        <v>234</v>
      </c>
      <c r="B4222" s="1" t="s">
        <v>13</v>
      </c>
      <c r="C4222" s="2">
        <v>43742</v>
      </c>
      <c r="D4222" s="1" t="s">
        <v>145</v>
      </c>
      <c r="E4222" s="1"/>
      <c r="F4222" s="1" t="s">
        <v>2699</v>
      </c>
      <c r="G4222" s="3">
        <v>188.88</v>
      </c>
      <c r="H4222" s="3"/>
      <c r="I4222" s="1" t="s">
        <v>185</v>
      </c>
      <c r="J4222" s="1" t="s">
        <v>126</v>
      </c>
      <c r="K4222" s="1" t="s">
        <v>84</v>
      </c>
      <c r="L4222" s="1" t="s">
        <v>104</v>
      </c>
    </row>
    <row r="4223" spans="1:12" x14ac:dyDescent="0.2">
      <c r="A4223" s="1" t="s">
        <v>234</v>
      </c>
      <c r="B4223" s="1" t="s">
        <v>13</v>
      </c>
      <c r="C4223" s="2">
        <v>43742</v>
      </c>
      <c r="D4223" s="1" t="s">
        <v>145</v>
      </c>
      <c r="E4223" s="1"/>
      <c r="F4223" s="1" t="s">
        <v>2664</v>
      </c>
      <c r="G4223" s="3">
        <v>104.59</v>
      </c>
      <c r="H4223" s="3"/>
      <c r="I4223" s="1" t="s">
        <v>120</v>
      </c>
      <c r="J4223" s="1" t="s">
        <v>171</v>
      </c>
      <c r="K4223" s="1" t="s">
        <v>84</v>
      </c>
      <c r="L4223" s="1" t="s">
        <v>111</v>
      </c>
    </row>
    <row r="4224" spans="1:12" x14ac:dyDescent="0.2">
      <c r="A4224" s="1" t="s">
        <v>234</v>
      </c>
      <c r="B4224" s="1" t="s">
        <v>13</v>
      </c>
      <c r="C4224" s="2">
        <v>43742</v>
      </c>
      <c r="D4224" s="1" t="s">
        <v>145</v>
      </c>
      <c r="E4224" s="1"/>
      <c r="F4224" s="1" t="s">
        <v>2728</v>
      </c>
      <c r="G4224" s="3">
        <v>1001.56</v>
      </c>
      <c r="H4224" s="3"/>
      <c r="I4224" s="1" t="s">
        <v>83</v>
      </c>
      <c r="J4224" s="1" t="s">
        <v>181</v>
      </c>
      <c r="K4224" s="1" t="s">
        <v>12</v>
      </c>
      <c r="L4224" s="1" t="s">
        <v>411</v>
      </c>
    </row>
    <row r="4225" spans="1:12" x14ac:dyDescent="0.2">
      <c r="A4225" s="1" t="s">
        <v>234</v>
      </c>
      <c r="B4225" s="1" t="s">
        <v>13</v>
      </c>
      <c r="C4225" s="2">
        <v>43742</v>
      </c>
      <c r="D4225" s="1" t="s">
        <v>145</v>
      </c>
      <c r="E4225" s="1"/>
      <c r="F4225" s="1" t="s">
        <v>2729</v>
      </c>
      <c r="G4225" s="3">
        <v>840</v>
      </c>
      <c r="H4225" s="3"/>
      <c r="I4225" s="1" t="s">
        <v>119</v>
      </c>
      <c r="J4225" s="1" t="s">
        <v>86</v>
      </c>
      <c r="K4225" s="1" t="s">
        <v>12</v>
      </c>
      <c r="L4225" s="1" t="s">
        <v>364</v>
      </c>
    </row>
    <row r="4226" spans="1:12" x14ac:dyDescent="0.2">
      <c r="A4226" s="1" t="s">
        <v>234</v>
      </c>
      <c r="B4226" s="1" t="s">
        <v>13</v>
      </c>
      <c r="C4226" s="2">
        <v>43742</v>
      </c>
      <c r="D4226" s="1" t="s">
        <v>145</v>
      </c>
      <c r="E4226" s="1"/>
      <c r="F4226" s="1" t="s">
        <v>2730</v>
      </c>
      <c r="G4226" s="3">
        <v>1920</v>
      </c>
      <c r="H4226" s="3"/>
      <c r="I4226" s="1" t="s">
        <v>119</v>
      </c>
      <c r="J4226" s="1" t="s">
        <v>86</v>
      </c>
      <c r="K4226" s="1" t="s">
        <v>12</v>
      </c>
      <c r="L4226" s="1" t="s">
        <v>393</v>
      </c>
    </row>
    <row r="4227" spans="1:12" x14ac:dyDescent="0.2">
      <c r="A4227" s="1" t="s">
        <v>234</v>
      </c>
      <c r="B4227" s="1" t="s">
        <v>13</v>
      </c>
      <c r="C4227" s="2">
        <v>43742</v>
      </c>
      <c r="D4227" s="1" t="s">
        <v>145</v>
      </c>
      <c r="E4227" s="1"/>
      <c r="F4227" s="1" t="s">
        <v>2692</v>
      </c>
      <c r="G4227" s="3">
        <v>494.12</v>
      </c>
      <c r="H4227" s="3"/>
      <c r="I4227" s="1" t="s">
        <v>185</v>
      </c>
      <c r="J4227" s="1" t="s">
        <v>126</v>
      </c>
      <c r="K4227" s="1" t="s">
        <v>12</v>
      </c>
      <c r="L4227" s="1" t="s">
        <v>49</v>
      </c>
    </row>
    <row r="4228" spans="1:12" x14ac:dyDescent="0.2">
      <c r="A4228" s="1" t="s">
        <v>234</v>
      </c>
      <c r="B4228" s="1" t="s">
        <v>13</v>
      </c>
      <c r="C4228" s="2">
        <v>43742</v>
      </c>
      <c r="D4228" s="1" t="s">
        <v>145</v>
      </c>
      <c r="E4228" s="1"/>
      <c r="F4228" s="1" t="s">
        <v>2731</v>
      </c>
      <c r="G4228" s="3">
        <v>661.2</v>
      </c>
      <c r="H4228" s="3"/>
      <c r="I4228" s="1" t="s">
        <v>185</v>
      </c>
      <c r="J4228" s="1" t="s">
        <v>126</v>
      </c>
      <c r="K4228" s="1" t="s">
        <v>12</v>
      </c>
      <c r="L4228" s="1" t="s">
        <v>1592</v>
      </c>
    </row>
    <row r="4229" spans="1:12" x14ac:dyDescent="0.2">
      <c r="A4229" s="1" t="s">
        <v>234</v>
      </c>
      <c r="B4229" s="1" t="s">
        <v>13</v>
      </c>
      <c r="C4229" s="2">
        <v>43742</v>
      </c>
      <c r="D4229" s="1" t="s">
        <v>145</v>
      </c>
      <c r="E4229" s="1"/>
      <c r="F4229" s="1" t="s">
        <v>2732</v>
      </c>
      <c r="G4229" s="3">
        <v>2112.09</v>
      </c>
      <c r="H4229" s="3"/>
      <c r="I4229" s="1" t="s">
        <v>83</v>
      </c>
      <c r="J4229" s="1" t="s">
        <v>181</v>
      </c>
      <c r="K4229" s="1" t="s">
        <v>12</v>
      </c>
      <c r="L4229" s="1" t="s">
        <v>47</v>
      </c>
    </row>
    <row r="4230" spans="1:12" x14ac:dyDescent="0.2">
      <c r="A4230" s="1" t="s">
        <v>234</v>
      </c>
      <c r="B4230" s="1" t="s">
        <v>13</v>
      </c>
      <c r="C4230" s="2">
        <v>43742</v>
      </c>
      <c r="D4230" s="1" t="s">
        <v>145</v>
      </c>
      <c r="E4230" s="1"/>
      <c r="F4230" s="1" t="s">
        <v>2733</v>
      </c>
      <c r="G4230" s="3">
        <v>1044.5899999999999</v>
      </c>
      <c r="H4230" s="3"/>
      <c r="I4230" s="1" t="s">
        <v>119</v>
      </c>
      <c r="J4230" s="1" t="s">
        <v>86</v>
      </c>
      <c r="K4230" s="1" t="s">
        <v>12</v>
      </c>
      <c r="L4230" s="1" t="s">
        <v>328</v>
      </c>
    </row>
    <row r="4231" spans="1:12" x14ac:dyDescent="0.2">
      <c r="A4231" s="1" t="s">
        <v>234</v>
      </c>
      <c r="B4231" s="1" t="s">
        <v>13</v>
      </c>
      <c r="C4231" s="2">
        <v>43742</v>
      </c>
      <c r="D4231" s="1" t="s">
        <v>145</v>
      </c>
      <c r="E4231" s="1"/>
      <c r="F4231" s="1" t="s">
        <v>2664</v>
      </c>
      <c r="G4231" s="3">
        <v>393.25</v>
      </c>
      <c r="H4231" s="3"/>
      <c r="I4231" s="1" t="s">
        <v>85</v>
      </c>
      <c r="J4231" s="1" t="s">
        <v>125</v>
      </c>
      <c r="K4231" s="1" t="s">
        <v>84</v>
      </c>
      <c r="L4231" s="1" t="s">
        <v>111</v>
      </c>
    </row>
    <row r="4232" spans="1:12" x14ac:dyDescent="0.2">
      <c r="A4232" s="1" t="s">
        <v>234</v>
      </c>
      <c r="B4232" s="1" t="s">
        <v>13</v>
      </c>
      <c r="C4232" s="2">
        <v>43742</v>
      </c>
      <c r="D4232" s="1" t="s">
        <v>145</v>
      </c>
      <c r="E4232" s="1"/>
      <c r="F4232" s="1" t="s">
        <v>2687</v>
      </c>
      <c r="G4232" s="3">
        <v>69.42</v>
      </c>
      <c r="H4232" s="3"/>
      <c r="I4232" s="1" t="s">
        <v>108</v>
      </c>
      <c r="J4232" s="1" t="s">
        <v>117</v>
      </c>
      <c r="K4232" s="1" t="s">
        <v>84</v>
      </c>
      <c r="L4232" s="1" t="s">
        <v>29</v>
      </c>
    </row>
    <row r="4233" spans="1:12" x14ac:dyDescent="0.2">
      <c r="A4233" s="1" t="s">
        <v>234</v>
      </c>
      <c r="B4233" s="1" t="s">
        <v>13</v>
      </c>
      <c r="C4233" s="2">
        <v>43742</v>
      </c>
      <c r="D4233" s="1" t="s">
        <v>145</v>
      </c>
      <c r="E4233" s="1"/>
      <c r="F4233" s="1" t="s">
        <v>2658</v>
      </c>
      <c r="G4233" s="3">
        <v>88.85</v>
      </c>
      <c r="H4233" s="3"/>
      <c r="I4233" s="1" t="s">
        <v>87</v>
      </c>
      <c r="J4233" s="1" t="s">
        <v>253</v>
      </c>
      <c r="K4233" s="1" t="s">
        <v>84</v>
      </c>
      <c r="L4233" s="1" t="s">
        <v>2028</v>
      </c>
    </row>
    <row r="4234" spans="1:12" x14ac:dyDescent="0.2">
      <c r="A4234" s="1" t="s">
        <v>234</v>
      </c>
      <c r="B4234" s="1" t="s">
        <v>13</v>
      </c>
      <c r="C4234" s="2">
        <v>43742</v>
      </c>
      <c r="D4234" s="1" t="s">
        <v>145</v>
      </c>
      <c r="E4234" s="1"/>
      <c r="F4234" s="1" t="s">
        <v>2734</v>
      </c>
      <c r="G4234" s="3">
        <v>1280</v>
      </c>
      <c r="H4234" s="3"/>
      <c r="I4234" s="1" t="s">
        <v>106</v>
      </c>
      <c r="J4234" s="1" t="s">
        <v>121</v>
      </c>
      <c r="K4234" s="1" t="s">
        <v>12</v>
      </c>
      <c r="L4234" s="1" t="s">
        <v>317</v>
      </c>
    </row>
    <row r="4235" spans="1:12" x14ac:dyDescent="0.2">
      <c r="A4235" s="1" t="s">
        <v>234</v>
      </c>
      <c r="B4235" s="1" t="s">
        <v>13</v>
      </c>
      <c r="C4235" s="2">
        <v>43742</v>
      </c>
      <c r="D4235" s="1" t="s">
        <v>145</v>
      </c>
      <c r="E4235" s="1"/>
      <c r="F4235" s="1" t="s">
        <v>55</v>
      </c>
      <c r="G4235" s="3">
        <v>861</v>
      </c>
      <c r="H4235" s="3"/>
      <c r="I4235" s="1" t="s">
        <v>119</v>
      </c>
      <c r="J4235" s="1" t="s">
        <v>86</v>
      </c>
      <c r="K4235" s="1" t="s">
        <v>12</v>
      </c>
      <c r="L4235" s="1" t="s">
        <v>55</v>
      </c>
    </row>
    <row r="4236" spans="1:12" x14ac:dyDescent="0.2">
      <c r="A4236" s="1" t="s">
        <v>234</v>
      </c>
      <c r="B4236" s="1" t="s">
        <v>13</v>
      </c>
      <c r="C4236" s="2">
        <v>43742</v>
      </c>
      <c r="D4236" s="1" t="s">
        <v>145</v>
      </c>
      <c r="E4236" s="1"/>
      <c r="F4236" s="1" t="s">
        <v>2735</v>
      </c>
      <c r="G4236" s="3">
        <v>1265.1500000000001</v>
      </c>
      <c r="H4236" s="3"/>
      <c r="I4236" s="1" t="s">
        <v>119</v>
      </c>
      <c r="J4236" s="1" t="s">
        <v>86</v>
      </c>
      <c r="K4236" s="1" t="s">
        <v>12</v>
      </c>
      <c r="L4236" s="1" t="s">
        <v>451</v>
      </c>
    </row>
    <row r="4237" spans="1:12" x14ac:dyDescent="0.2">
      <c r="A4237" s="1" t="s">
        <v>234</v>
      </c>
      <c r="B4237" s="1" t="s">
        <v>13</v>
      </c>
      <c r="C4237" s="2">
        <v>43742</v>
      </c>
      <c r="D4237" s="1" t="s">
        <v>145</v>
      </c>
      <c r="E4237" s="1"/>
      <c r="F4237" s="1" t="s">
        <v>2736</v>
      </c>
      <c r="G4237" s="3">
        <v>1037.24</v>
      </c>
      <c r="H4237" s="3"/>
      <c r="I4237" s="1" t="s">
        <v>83</v>
      </c>
      <c r="J4237" s="1" t="s">
        <v>175</v>
      </c>
      <c r="K4237" s="1" t="s">
        <v>84</v>
      </c>
      <c r="L4237" s="1" t="s">
        <v>114</v>
      </c>
    </row>
    <row r="4238" spans="1:12" x14ac:dyDescent="0.2">
      <c r="A4238" s="1" t="s">
        <v>234</v>
      </c>
      <c r="B4238" s="1" t="s">
        <v>13</v>
      </c>
      <c r="C4238" s="2">
        <v>43742</v>
      </c>
      <c r="D4238" s="1" t="s">
        <v>145</v>
      </c>
      <c r="E4238" s="1"/>
      <c r="F4238" s="1" t="s">
        <v>2737</v>
      </c>
      <c r="G4238" s="3">
        <v>840</v>
      </c>
      <c r="H4238" s="3"/>
      <c r="I4238" s="1" t="s">
        <v>119</v>
      </c>
      <c r="J4238" s="1" t="s">
        <v>86</v>
      </c>
      <c r="K4238" s="1" t="s">
        <v>12</v>
      </c>
      <c r="L4238" s="1" t="s">
        <v>2738</v>
      </c>
    </row>
    <row r="4239" spans="1:12" x14ac:dyDescent="0.2">
      <c r="A4239" s="1" t="s">
        <v>234</v>
      </c>
      <c r="B4239" s="1" t="s">
        <v>13</v>
      </c>
      <c r="C4239" s="2">
        <v>43742</v>
      </c>
      <c r="D4239" s="1" t="s">
        <v>145</v>
      </c>
      <c r="E4239" s="1"/>
      <c r="F4239" s="1" t="s">
        <v>2739</v>
      </c>
      <c r="G4239" s="3">
        <v>1670.31</v>
      </c>
      <c r="H4239" s="3"/>
      <c r="I4239" s="1" t="s">
        <v>119</v>
      </c>
      <c r="J4239" s="1" t="s">
        <v>86</v>
      </c>
      <c r="K4239" s="1" t="s">
        <v>12</v>
      </c>
      <c r="L4239" s="1" t="s">
        <v>52</v>
      </c>
    </row>
    <row r="4240" spans="1:12" x14ac:dyDescent="0.2">
      <c r="A4240" s="1" t="s">
        <v>234</v>
      </c>
      <c r="B4240" s="1" t="s">
        <v>13</v>
      </c>
      <c r="C4240" s="2">
        <v>43742</v>
      </c>
      <c r="D4240" s="1" t="s">
        <v>145</v>
      </c>
      <c r="E4240" s="1"/>
      <c r="F4240" s="1" t="s">
        <v>2687</v>
      </c>
      <c r="G4240" s="3">
        <v>1172.56</v>
      </c>
      <c r="H4240" s="3"/>
      <c r="I4240" s="1" t="s">
        <v>119</v>
      </c>
      <c r="J4240" s="1" t="s">
        <v>86</v>
      </c>
      <c r="K4240" s="1" t="s">
        <v>84</v>
      </c>
      <c r="L4240" s="1" t="s">
        <v>29</v>
      </c>
    </row>
    <row r="4241" spans="1:12" x14ac:dyDescent="0.2">
      <c r="A4241" s="1" t="s">
        <v>234</v>
      </c>
      <c r="B4241" s="1" t="s">
        <v>13</v>
      </c>
      <c r="C4241" s="2">
        <v>43742</v>
      </c>
      <c r="D4241" s="1" t="s">
        <v>145</v>
      </c>
      <c r="E4241" s="1"/>
      <c r="F4241" s="1" t="s">
        <v>2740</v>
      </c>
      <c r="G4241" s="3">
        <v>950</v>
      </c>
      <c r="H4241" s="3"/>
      <c r="I4241" s="1" t="s">
        <v>119</v>
      </c>
      <c r="J4241" s="1" t="s">
        <v>86</v>
      </c>
      <c r="K4241" s="1" t="s">
        <v>12</v>
      </c>
      <c r="L4241" s="1" t="s">
        <v>2519</v>
      </c>
    </row>
    <row r="4242" spans="1:12" x14ac:dyDescent="0.2">
      <c r="A4242" s="1" t="s">
        <v>234</v>
      </c>
      <c r="B4242" s="1" t="s">
        <v>13</v>
      </c>
      <c r="C4242" s="2">
        <v>43742</v>
      </c>
      <c r="D4242" s="1" t="s">
        <v>145</v>
      </c>
      <c r="E4242" s="1"/>
      <c r="F4242" s="1" t="s">
        <v>2664</v>
      </c>
      <c r="G4242" s="3">
        <v>62.75</v>
      </c>
      <c r="H4242" s="3"/>
      <c r="I4242" s="1" t="s">
        <v>177</v>
      </c>
      <c r="J4242" s="1" t="s">
        <v>178</v>
      </c>
      <c r="K4242" s="1" t="s">
        <v>84</v>
      </c>
      <c r="L4242" s="1" t="s">
        <v>111</v>
      </c>
    </row>
    <row r="4243" spans="1:12" x14ac:dyDescent="0.2">
      <c r="A4243" s="1" t="s">
        <v>234</v>
      </c>
      <c r="B4243" s="1" t="s">
        <v>13</v>
      </c>
      <c r="C4243" s="2">
        <v>43742</v>
      </c>
      <c r="D4243" s="1" t="s">
        <v>145</v>
      </c>
      <c r="E4243" s="1"/>
      <c r="F4243" s="1" t="s">
        <v>2665</v>
      </c>
      <c r="G4243" s="3">
        <v>202.43</v>
      </c>
      <c r="H4243" s="3"/>
      <c r="I4243" s="1" t="s">
        <v>123</v>
      </c>
      <c r="J4243" s="1" t="s">
        <v>126</v>
      </c>
      <c r="K4243" s="1" t="s">
        <v>84</v>
      </c>
      <c r="L4243" s="1" t="s">
        <v>241</v>
      </c>
    </row>
    <row r="4244" spans="1:12" x14ac:dyDescent="0.2">
      <c r="A4244" s="1" t="s">
        <v>234</v>
      </c>
      <c r="B4244" s="1" t="s">
        <v>13</v>
      </c>
      <c r="C4244" s="2">
        <v>43742</v>
      </c>
      <c r="D4244" s="1" t="s">
        <v>145</v>
      </c>
      <c r="E4244" s="1"/>
      <c r="F4244" s="1" t="s">
        <v>2702</v>
      </c>
      <c r="G4244" s="3">
        <v>571.46</v>
      </c>
      <c r="H4244" s="3"/>
      <c r="I4244" s="1" t="s">
        <v>106</v>
      </c>
      <c r="J4244" s="1" t="s">
        <v>121</v>
      </c>
      <c r="K4244" s="1" t="s">
        <v>84</v>
      </c>
      <c r="L4244" s="1" t="s">
        <v>66</v>
      </c>
    </row>
    <row r="4245" spans="1:12" x14ac:dyDescent="0.2">
      <c r="A4245" s="1" t="s">
        <v>234</v>
      </c>
      <c r="B4245" s="1" t="s">
        <v>13</v>
      </c>
      <c r="C4245" s="2">
        <v>43742</v>
      </c>
      <c r="D4245" s="1" t="s">
        <v>145</v>
      </c>
      <c r="E4245" s="1"/>
      <c r="F4245" s="1" t="s">
        <v>2741</v>
      </c>
      <c r="G4245" s="3">
        <v>149.38</v>
      </c>
      <c r="H4245" s="3"/>
      <c r="I4245" s="1" t="s">
        <v>120</v>
      </c>
      <c r="J4245" s="1" t="s">
        <v>171</v>
      </c>
      <c r="K4245" s="1" t="s">
        <v>12</v>
      </c>
      <c r="L4245" s="1" t="s">
        <v>78</v>
      </c>
    </row>
    <row r="4246" spans="1:12" x14ac:dyDescent="0.2">
      <c r="A4246" s="1" t="s">
        <v>234</v>
      </c>
      <c r="B4246" s="1" t="s">
        <v>13</v>
      </c>
      <c r="C4246" s="2">
        <v>43742</v>
      </c>
      <c r="D4246" s="1" t="s">
        <v>145</v>
      </c>
      <c r="E4246" s="1"/>
      <c r="F4246" s="1" t="s">
        <v>2742</v>
      </c>
      <c r="G4246" s="3">
        <v>2393.02</v>
      </c>
      <c r="H4246" s="3"/>
      <c r="I4246" s="1" t="s">
        <v>120</v>
      </c>
      <c r="J4246" s="1" t="s">
        <v>171</v>
      </c>
      <c r="K4246" s="1" t="s">
        <v>12</v>
      </c>
      <c r="L4246" s="1" t="s">
        <v>43</v>
      </c>
    </row>
    <row r="4247" spans="1:12" x14ac:dyDescent="0.2">
      <c r="A4247" s="1" t="s">
        <v>234</v>
      </c>
      <c r="B4247" s="1" t="s">
        <v>13</v>
      </c>
      <c r="C4247" s="2">
        <v>43742</v>
      </c>
      <c r="D4247" s="1" t="s">
        <v>145</v>
      </c>
      <c r="E4247" s="1"/>
      <c r="F4247" s="1" t="s">
        <v>2743</v>
      </c>
      <c r="G4247" s="3">
        <v>1632.75</v>
      </c>
      <c r="H4247" s="3"/>
      <c r="I4247" s="1" t="s">
        <v>119</v>
      </c>
      <c r="J4247" s="1" t="s">
        <v>86</v>
      </c>
      <c r="K4247" s="1" t="s">
        <v>12</v>
      </c>
      <c r="L4247" s="1" t="s">
        <v>246</v>
      </c>
    </row>
    <row r="4248" spans="1:12" x14ac:dyDescent="0.2">
      <c r="A4248" s="1" t="s">
        <v>234</v>
      </c>
      <c r="B4248" s="1" t="s">
        <v>13</v>
      </c>
      <c r="C4248" s="2">
        <v>43742</v>
      </c>
      <c r="D4248" s="1" t="s">
        <v>145</v>
      </c>
      <c r="E4248" s="1"/>
      <c r="F4248" s="1" t="s">
        <v>2744</v>
      </c>
      <c r="G4248" s="3">
        <v>949</v>
      </c>
      <c r="H4248" s="3"/>
      <c r="I4248" s="1" t="s">
        <v>119</v>
      </c>
      <c r="J4248" s="1" t="s">
        <v>86</v>
      </c>
      <c r="K4248" s="1" t="s">
        <v>12</v>
      </c>
      <c r="L4248" s="1" t="s">
        <v>2628</v>
      </c>
    </row>
    <row r="4249" spans="1:12" x14ac:dyDescent="0.2">
      <c r="A4249" s="1" t="s">
        <v>234</v>
      </c>
      <c r="B4249" s="1" t="s">
        <v>13</v>
      </c>
      <c r="C4249" s="2">
        <v>43742</v>
      </c>
      <c r="D4249" s="1" t="s">
        <v>145</v>
      </c>
      <c r="E4249" s="1"/>
      <c r="F4249" s="1" t="s">
        <v>2745</v>
      </c>
      <c r="G4249" s="3">
        <v>858</v>
      </c>
      <c r="H4249" s="3"/>
      <c r="I4249" s="1" t="s">
        <v>119</v>
      </c>
      <c r="J4249" s="1" t="s">
        <v>86</v>
      </c>
      <c r="K4249" s="1" t="s">
        <v>12</v>
      </c>
      <c r="L4249" s="1" t="s">
        <v>2651</v>
      </c>
    </row>
    <row r="4250" spans="1:12" x14ac:dyDescent="0.2">
      <c r="A4250" s="1" t="s">
        <v>234</v>
      </c>
      <c r="B4250" s="1" t="s">
        <v>13</v>
      </c>
      <c r="C4250" s="2">
        <v>43742</v>
      </c>
      <c r="D4250" s="1" t="s">
        <v>145</v>
      </c>
      <c r="E4250" s="1"/>
      <c r="F4250" s="1" t="s">
        <v>2746</v>
      </c>
      <c r="G4250" s="3">
        <v>1032.5</v>
      </c>
      <c r="H4250" s="3"/>
      <c r="I4250" s="1" t="s">
        <v>119</v>
      </c>
      <c r="J4250" s="1" t="s">
        <v>86</v>
      </c>
      <c r="K4250" s="1" t="s">
        <v>12</v>
      </c>
      <c r="L4250" s="1" t="s">
        <v>115</v>
      </c>
    </row>
    <row r="4251" spans="1:12" x14ac:dyDescent="0.2">
      <c r="A4251" s="1" t="s">
        <v>234</v>
      </c>
      <c r="B4251" s="1" t="s">
        <v>13</v>
      </c>
      <c r="C4251" s="2">
        <v>43742</v>
      </c>
      <c r="D4251" s="1" t="s">
        <v>145</v>
      </c>
      <c r="E4251" s="1"/>
      <c r="F4251" s="1" t="s">
        <v>2747</v>
      </c>
      <c r="G4251" s="3">
        <v>1349</v>
      </c>
      <c r="H4251" s="3"/>
      <c r="I4251" s="1" t="s">
        <v>119</v>
      </c>
      <c r="J4251" s="1" t="s">
        <v>86</v>
      </c>
      <c r="K4251" s="1" t="s">
        <v>12</v>
      </c>
      <c r="L4251" s="1" t="s">
        <v>103</v>
      </c>
    </row>
    <row r="4252" spans="1:12" x14ac:dyDescent="0.2">
      <c r="A4252" s="1" t="s">
        <v>234</v>
      </c>
      <c r="B4252" s="1" t="s">
        <v>13</v>
      </c>
      <c r="C4252" s="2">
        <v>43742</v>
      </c>
      <c r="D4252" s="1" t="s">
        <v>145</v>
      </c>
      <c r="E4252" s="1"/>
      <c r="F4252" s="1" t="s">
        <v>2666</v>
      </c>
      <c r="G4252" s="3">
        <v>59.56</v>
      </c>
      <c r="H4252" s="3"/>
      <c r="I4252" s="1" t="s">
        <v>108</v>
      </c>
      <c r="J4252" s="1" t="s">
        <v>117</v>
      </c>
      <c r="K4252" s="1" t="s">
        <v>84</v>
      </c>
      <c r="L4252" s="1" t="s">
        <v>306</v>
      </c>
    </row>
    <row r="4253" spans="1:12" x14ac:dyDescent="0.2">
      <c r="A4253" s="1" t="s">
        <v>234</v>
      </c>
      <c r="B4253" s="1" t="s">
        <v>13</v>
      </c>
      <c r="C4253" s="2">
        <v>43742</v>
      </c>
      <c r="D4253" s="1" t="s">
        <v>145</v>
      </c>
      <c r="E4253" s="1"/>
      <c r="F4253" s="1" t="s">
        <v>2664</v>
      </c>
      <c r="G4253" s="3">
        <v>29.28</v>
      </c>
      <c r="H4253" s="3"/>
      <c r="I4253" s="1" t="s">
        <v>108</v>
      </c>
      <c r="J4253" s="1" t="s">
        <v>117</v>
      </c>
      <c r="K4253" s="1" t="s">
        <v>84</v>
      </c>
      <c r="L4253" s="1" t="s">
        <v>111</v>
      </c>
    </row>
    <row r="4254" spans="1:12" x14ac:dyDescent="0.2">
      <c r="A4254" s="1" t="s">
        <v>234</v>
      </c>
      <c r="B4254" s="1" t="s">
        <v>13</v>
      </c>
      <c r="C4254" s="2">
        <v>43742</v>
      </c>
      <c r="D4254" s="1" t="s">
        <v>145</v>
      </c>
      <c r="E4254" s="1"/>
      <c r="F4254" s="1" t="s">
        <v>2748</v>
      </c>
      <c r="G4254" s="3">
        <v>1343.56</v>
      </c>
      <c r="H4254" s="3"/>
      <c r="I4254" s="1" t="s">
        <v>106</v>
      </c>
      <c r="J4254" s="1" t="s">
        <v>121</v>
      </c>
      <c r="K4254" s="1" t="s">
        <v>12</v>
      </c>
      <c r="L4254" s="1" t="s">
        <v>23</v>
      </c>
    </row>
    <row r="4255" spans="1:12" x14ac:dyDescent="0.2">
      <c r="A4255" s="1" t="s">
        <v>234</v>
      </c>
      <c r="B4255" s="1" t="s">
        <v>13</v>
      </c>
      <c r="C4255" s="2">
        <v>43742</v>
      </c>
      <c r="D4255" s="1" t="s">
        <v>145</v>
      </c>
      <c r="E4255" s="1"/>
      <c r="F4255" s="1" t="s">
        <v>2679</v>
      </c>
      <c r="G4255" s="3">
        <v>986.45</v>
      </c>
      <c r="H4255" s="3"/>
      <c r="I4255" s="1" t="s">
        <v>83</v>
      </c>
      <c r="J4255" s="1" t="s">
        <v>229</v>
      </c>
      <c r="K4255" s="1" t="s">
        <v>12</v>
      </c>
      <c r="L4255" s="1" t="s">
        <v>73</v>
      </c>
    </row>
    <row r="4256" spans="1:12" x14ac:dyDescent="0.2">
      <c r="A4256" s="1" t="s">
        <v>234</v>
      </c>
      <c r="B4256" s="1" t="s">
        <v>13</v>
      </c>
      <c r="C4256" s="2">
        <v>43742</v>
      </c>
      <c r="D4256" s="1" t="s">
        <v>145</v>
      </c>
      <c r="E4256" s="1"/>
      <c r="F4256" s="1" t="s">
        <v>2749</v>
      </c>
      <c r="G4256" s="3">
        <v>1923.08</v>
      </c>
      <c r="H4256" s="3"/>
      <c r="I4256" s="1" t="s">
        <v>87</v>
      </c>
      <c r="J4256" s="1" t="s">
        <v>116</v>
      </c>
      <c r="K4256" s="1" t="s">
        <v>12</v>
      </c>
      <c r="L4256" s="1" t="s">
        <v>80</v>
      </c>
    </row>
    <row r="4257" spans="1:12" x14ac:dyDescent="0.2">
      <c r="A4257" s="1" t="s">
        <v>234</v>
      </c>
      <c r="B4257" s="1" t="s">
        <v>13</v>
      </c>
      <c r="C4257" s="2">
        <v>43742</v>
      </c>
      <c r="D4257" s="1" t="s">
        <v>145</v>
      </c>
      <c r="E4257" s="1"/>
      <c r="F4257" s="1" t="s">
        <v>2750</v>
      </c>
      <c r="G4257" s="3">
        <v>1398.01</v>
      </c>
      <c r="H4257" s="3"/>
      <c r="I4257" s="1" t="s">
        <v>83</v>
      </c>
      <c r="J4257" s="1" t="s">
        <v>230</v>
      </c>
      <c r="K4257" s="1" t="s">
        <v>12</v>
      </c>
      <c r="L4257" s="1" t="s">
        <v>429</v>
      </c>
    </row>
    <row r="4258" spans="1:12" x14ac:dyDescent="0.2">
      <c r="A4258" s="1" t="s">
        <v>234</v>
      </c>
      <c r="B4258" s="1" t="s">
        <v>13</v>
      </c>
      <c r="C4258" s="2">
        <v>43742</v>
      </c>
      <c r="D4258" s="1" t="s">
        <v>145</v>
      </c>
      <c r="E4258" s="1"/>
      <c r="F4258" s="1" t="s">
        <v>2751</v>
      </c>
      <c r="G4258" s="3">
        <v>950</v>
      </c>
      <c r="H4258" s="3"/>
      <c r="I4258" s="1" t="s">
        <v>119</v>
      </c>
      <c r="J4258" s="1" t="s">
        <v>86</v>
      </c>
      <c r="K4258" s="1" t="s">
        <v>12</v>
      </c>
      <c r="L4258" s="1" t="s">
        <v>333</v>
      </c>
    </row>
    <row r="4259" spans="1:12" x14ac:dyDescent="0.2">
      <c r="A4259" s="1" t="s">
        <v>234</v>
      </c>
      <c r="B4259" s="1" t="s">
        <v>13</v>
      </c>
      <c r="C4259" s="2">
        <v>43742</v>
      </c>
      <c r="D4259" s="1" t="s">
        <v>145</v>
      </c>
      <c r="E4259" s="1"/>
      <c r="F4259" s="1" t="s">
        <v>2752</v>
      </c>
      <c r="G4259" s="3">
        <v>526.33000000000004</v>
      </c>
      <c r="H4259" s="3"/>
      <c r="I4259" s="1" t="s">
        <v>119</v>
      </c>
      <c r="J4259" s="1" t="s">
        <v>86</v>
      </c>
      <c r="K4259" s="1" t="s">
        <v>12</v>
      </c>
      <c r="L4259" s="1" t="s">
        <v>182</v>
      </c>
    </row>
    <row r="4260" spans="1:12" x14ac:dyDescent="0.2">
      <c r="A4260" s="1" t="s">
        <v>234</v>
      </c>
      <c r="B4260" s="1" t="s">
        <v>13</v>
      </c>
      <c r="C4260" s="2">
        <v>43742</v>
      </c>
      <c r="D4260" s="1" t="s">
        <v>145</v>
      </c>
      <c r="E4260" s="1"/>
      <c r="F4260" s="1" t="s">
        <v>2753</v>
      </c>
      <c r="G4260" s="3">
        <v>395.63</v>
      </c>
      <c r="H4260" s="3"/>
      <c r="I4260" s="1" t="s">
        <v>119</v>
      </c>
      <c r="J4260" s="1" t="s">
        <v>86</v>
      </c>
      <c r="K4260" s="1" t="s">
        <v>84</v>
      </c>
      <c r="L4260" s="1" t="s">
        <v>66</v>
      </c>
    </row>
    <row r="4261" spans="1:12" x14ac:dyDescent="0.2">
      <c r="A4261" s="1" t="s">
        <v>234</v>
      </c>
      <c r="B4261" s="1" t="s">
        <v>13</v>
      </c>
      <c r="C4261" s="2">
        <v>43742</v>
      </c>
      <c r="D4261" s="1" t="s">
        <v>145</v>
      </c>
      <c r="E4261" s="1"/>
      <c r="F4261" s="1" t="s">
        <v>2754</v>
      </c>
      <c r="G4261" s="3">
        <v>600</v>
      </c>
      <c r="H4261" s="3"/>
      <c r="I4261" s="1" t="s">
        <v>119</v>
      </c>
      <c r="J4261" s="1" t="s">
        <v>86</v>
      </c>
      <c r="K4261" s="1" t="s">
        <v>12</v>
      </c>
      <c r="L4261" s="1" t="s">
        <v>2630</v>
      </c>
    </row>
    <row r="4262" spans="1:12" x14ac:dyDescent="0.2">
      <c r="A4262" s="1" t="s">
        <v>234</v>
      </c>
      <c r="B4262" s="1" t="s">
        <v>13</v>
      </c>
      <c r="C4262" s="2">
        <v>43742</v>
      </c>
      <c r="D4262" s="1" t="s">
        <v>145</v>
      </c>
      <c r="E4262" s="1"/>
      <c r="F4262" s="1" t="s">
        <v>2755</v>
      </c>
      <c r="G4262" s="3">
        <v>1578.71</v>
      </c>
      <c r="H4262" s="3"/>
      <c r="I4262" s="1" t="s">
        <v>119</v>
      </c>
      <c r="J4262" s="1" t="s">
        <v>86</v>
      </c>
      <c r="K4262" s="1" t="s">
        <v>12</v>
      </c>
      <c r="L4262" s="1" t="s">
        <v>88</v>
      </c>
    </row>
    <row r="4263" spans="1:12" x14ac:dyDescent="0.2">
      <c r="A4263" s="1" t="s">
        <v>234</v>
      </c>
      <c r="B4263" s="1" t="s">
        <v>13</v>
      </c>
      <c r="C4263" s="2">
        <v>43742</v>
      </c>
      <c r="D4263" s="1" t="s">
        <v>145</v>
      </c>
      <c r="E4263" s="1"/>
      <c r="F4263" s="1" t="s">
        <v>2665</v>
      </c>
      <c r="G4263" s="3">
        <v>2091.83</v>
      </c>
      <c r="H4263" s="3"/>
      <c r="I4263" s="1" t="s">
        <v>87</v>
      </c>
      <c r="J4263" s="1" t="s">
        <v>116</v>
      </c>
      <c r="K4263" s="1" t="s">
        <v>84</v>
      </c>
      <c r="L4263" s="1" t="s">
        <v>241</v>
      </c>
    </row>
    <row r="4264" spans="1:12" x14ac:dyDescent="0.2">
      <c r="A4264" s="1" t="s">
        <v>234</v>
      </c>
      <c r="B4264" s="1" t="s">
        <v>13</v>
      </c>
      <c r="C4264" s="2">
        <v>43742</v>
      </c>
      <c r="D4264" s="1" t="s">
        <v>145</v>
      </c>
      <c r="E4264" s="1"/>
      <c r="F4264" s="1" t="s">
        <v>2756</v>
      </c>
      <c r="G4264" s="3">
        <v>1275.21</v>
      </c>
      <c r="H4264" s="3"/>
      <c r="I4264" s="1" t="s">
        <v>119</v>
      </c>
      <c r="J4264" s="1" t="s">
        <v>86</v>
      </c>
      <c r="K4264" s="1" t="s">
        <v>12</v>
      </c>
      <c r="L4264" s="1" t="s">
        <v>427</v>
      </c>
    </row>
    <row r="4265" spans="1:12" x14ac:dyDescent="0.2">
      <c r="A4265" s="1" t="s">
        <v>234</v>
      </c>
      <c r="B4265" s="1" t="s">
        <v>13</v>
      </c>
      <c r="C4265" s="2">
        <v>43742</v>
      </c>
      <c r="D4265" s="1" t="s">
        <v>145</v>
      </c>
      <c r="E4265" s="1"/>
      <c r="F4265" s="1" t="s">
        <v>2757</v>
      </c>
      <c r="G4265" s="3">
        <v>855</v>
      </c>
      <c r="H4265" s="3"/>
      <c r="I4265" s="1" t="s">
        <v>119</v>
      </c>
      <c r="J4265" s="1" t="s">
        <v>86</v>
      </c>
      <c r="K4265" s="1" t="s">
        <v>12</v>
      </c>
      <c r="L4265" s="1" t="s">
        <v>372</v>
      </c>
    </row>
    <row r="4266" spans="1:12" x14ac:dyDescent="0.2">
      <c r="A4266" s="1" t="s">
        <v>234</v>
      </c>
      <c r="B4266" s="1" t="s">
        <v>13</v>
      </c>
      <c r="C4266" s="2">
        <v>43742</v>
      </c>
      <c r="D4266" s="1" t="s">
        <v>145</v>
      </c>
      <c r="E4266" s="1"/>
      <c r="F4266" s="1" t="s">
        <v>2758</v>
      </c>
      <c r="G4266" s="3">
        <v>100.94</v>
      </c>
      <c r="H4266" s="3"/>
      <c r="I4266" s="1" t="s">
        <v>106</v>
      </c>
      <c r="J4266" s="1" t="s">
        <v>107</v>
      </c>
      <c r="K4266" s="1" t="s">
        <v>12</v>
      </c>
      <c r="L4266" s="1" t="s">
        <v>313</v>
      </c>
    </row>
    <row r="4267" spans="1:12" x14ac:dyDescent="0.2">
      <c r="A4267" s="1" t="s">
        <v>234</v>
      </c>
      <c r="B4267" s="1" t="s">
        <v>13</v>
      </c>
      <c r="C4267" s="2">
        <v>43742</v>
      </c>
      <c r="D4267" s="1" t="s">
        <v>145</v>
      </c>
      <c r="E4267" s="1"/>
      <c r="F4267" s="1" t="s">
        <v>2759</v>
      </c>
      <c r="G4267" s="3">
        <v>918.13</v>
      </c>
      <c r="H4267" s="3"/>
      <c r="I4267" s="1" t="s">
        <v>83</v>
      </c>
      <c r="J4267" s="1" t="s">
        <v>181</v>
      </c>
      <c r="K4267" s="1" t="s">
        <v>12</v>
      </c>
      <c r="L4267" s="1" t="s">
        <v>347</v>
      </c>
    </row>
    <row r="4268" spans="1:12" x14ac:dyDescent="0.2">
      <c r="A4268" s="1" t="s">
        <v>234</v>
      </c>
      <c r="B4268" s="1" t="s">
        <v>13</v>
      </c>
      <c r="C4268" s="2">
        <v>43742</v>
      </c>
      <c r="D4268" s="1" t="s">
        <v>145</v>
      </c>
      <c r="E4268" s="1"/>
      <c r="F4268" s="1" t="s">
        <v>2760</v>
      </c>
      <c r="G4268" s="3">
        <v>1348.78</v>
      </c>
      <c r="H4268" s="3"/>
      <c r="I4268" s="1" t="s">
        <v>83</v>
      </c>
      <c r="J4268" s="1" t="s">
        <v>229</v>
      </c>
      <c r="K4268" s="1" t="s">
        <v>12</v>
      </c>
      <c r="L4268" s="1" t="s">
        <v>64</v>
      </c>
    </row>
    <row r="4269" spans="1:12" x14ac:dyDescent="0.2">
      <c r="A4269" s="1" t="s">
        <v>234</v>
      </c>
      <c r="B4269" s="1" t="s">
        <v>13</v>
      </c>
      <c r="C4269" s="2">
        <v>43742</v>
      </c>
      <c r="D4269" s="1" t="s">
        <v>145</v>
      </c>
      <c r="E4269" s="1"/>
      <c r="F4269" s="1" t="s">
        <v>2761</v>
      </c>
      <c r="G4269" s="3">
        <v>1079.98</v>
      </c>
      <c r="H4269" s="3"/>
      <c r="I4269" s="1" t="s">
        <v>119</v>
      </c>
      <c r="J4269" s="1" t="s">
        <v>86</v>
      </c>
      <c r="K4269" s="1" t="s">
        <v>12</v>
      </c>
      <c r="L4269" s="1" t="s">
        <v>469</v>
      </c>
    </row>
    <row r="4270" spans="1:12" x14ac:dyDescent="0.2">
      <c r="A4270" s="1" t="s">
        <v>234</v>
      </c>
      <c r="B4270" s="1" t="s">
        <v>13</v>
      </c>
      <c r="C4270" s="2">
        <v>43742</v>
      </c>
      <c r="D4270" s="1" t="s">
        <v>145</v>
      </c>
      <c r="E4270" s="1"/>
      <c r="F4270" s="1" t="s">
        <v>2762</v>
      </c>
      <c r="G4270" s="3">
        <v>764.92</v>
      </c>
      <c r="H4270" s="3"/>
      <c r="I4270" s="1" t="s">
        <v>119</v>
      </c>
      <c r="J4270" s="1" t="s">
        <v>86</v>
      </c>
      <c r="K4270" s="1" t="s">
        <v>12</v>
      </c>
      <c r="L4270" s="1" t="s">
        <v>69</v>
      </c>
    </row>
    <row r="4271" spans="1:12" x14ac:dyDescent="0.2">
      <c r="A4271" s="1" t="s">
        <v>234</v>
      </c>
      <c r="B4271" s="1" t="s">
        <v>13</v>
      </c>
      <c r="C4271" s="2">
        <v>43742</v>
      </c>
      <c r="D4271" s="1" t="s">
        <v>145</v>
      </c>
      <c r="E4271" s="1"/>
      <c r="F4271" s="1" t="s">
        <v>2763</v>
      </c>
      <c r="G4271" s="3">
        <v>204</v>
      </c>
      <c r="H4271" s="3"/>
      <c r="I4271" s="1" t="s">
        <v>119</v>
      </c>
      <c r="J4271" s="1" t="s">
        <v>86</v>
      </c>
      <c r="K4271" s="1" t="s">
        <v>12</v>
      </c>
      <c r="L4271" s="1" t="s">
        <v>2764</v>
      </c>
    </row>
    <row r="4272" spans="1:12" x14ac:dyDescent="0.2">
      <c r="A4272" s="1" t="s">
        <v>234</v>
      </c>
      <c r="B4272" s="1" t="s">
        <v>13</v>
      </c>
      <c r="C4272" s="2">
        <v>43742</v>
      </c>
      <c r="D4272" s="1" t="s">
        <v>145</v>
      </c>
      <c r="E4272" s="1"/>
      <c r="F4272" s="1" t="s">
        <v>2765</v>
      </c>
      <c r="G4272" s="3">
        <v>1551.18</v>
      </c>
      <c r="H4272" s="3"/>
      <c r="I4272" s="1" t="s">
        <v>119</v>
      </c>
      <c r="J4272" s="1" t="s">
        <v>86</v>
      </c>
      <c r="K4272" s="1" t="s">
        <v>12</v>
      </c>
      <c r="L4272" s="1" t="s">
        <v>54</v>
      </c>
    </row>
    <row r="4273" spans="1:12" x14ac:dyDescent="0.2">
      <c r="A4273" s="1" t="s">
        <v>234</v>
      </c>
      <c r="B4273" s="1" t="s">
        <v>13</v>
      </c>
      <c r="C4273" s="2">
        <v>43742</v>
      </c>
      <c r="D4273" s="1" t="s">
        <v>145</v>
      </c>
      <c r="E4273" s="1"/>
      <c r="F4273" s="1" t="s">
        <v>2699</v>
      </c>
      <c r="G4273" s="3">
        <v>613.88</v>
      </c>
      <c r="H4273" s="3"/>
      <c r="I4273" s="1" t="s">
        <v>120</v>
      </c>
      <c r="J4273" s="1" t="s">
        <v>171</v>
      </c>
      <c r="K4273" s="1" t="s">
        <v>84</v>
      </c>
      <c r="L4273" s="1" t="s">
        <v>104</v>
      </c>
    </row>
    <row r="4274" spans="1:12" x14ac:dyDescent="0.2">
      <c r="A4274" s="1" t="s">
        <v>234</v>
      </c>
      <c r="B4274" s="1" t="s">
        <v>13</v>
      </c>
      <c r="C4274" s="2">
        <v>43742</v>
      </c>
      <c r="D4274" s="1" t="s">
        <v>145</v>
      </c>
      <c r="E4274" s="1"/>
      <c r="F4274" s="1" t="s">
        <v>2766</v>
      </c>
      <c r="G4274" s="3">
        <v>894</v>
      </c>
      <c r="H4274" s="3"/>
      <c r="I4274" s="1" t="s">
        <v>119</v>
      </c>
      <c r="J4274" s="1" t="s">
        <v>86</v>
      </c>
      <c r="K4274" s="1" t="s">
        <v>12</v>
      </c>
      <c r="L4274" s="1" t="s">
        <v>270</v>
      </c>
    </row>
    <row r="4275" spans="1:12" x14ac:dyDescent="0.2">
      <c r="A4275" s="1" t="s">
        <v>234</v>
      </c>
      <c r="B4275" s="1" t="s">
        <v>13</v>
      </c>
      <c r="C4275" s="2">
        <v>43742</v>
      </c>
      <c r="D4275" s="1" t="s">
        <v>145</v>
      </c>
      <c r="E4275" s="1"/>
      <c r="F4275" s="1" t="s">
        <v>2682</v>
      </c>
      <c r="G4275" s="3">
        <v>292.27999999999997</v>
      </c>
      <c r="H4275" s="3"/>
      <c r="I4275" s="1" t="s">
        <v>83</v>
      </c>
      <c r="J4275" s="1" t="s">
        <v>175</v>
      </c>
      <c r="K4275" s="1" t="s">
        <v>84</v>
      </c>
      <c r="L4275" s="1" t="s">
        <v>51</v>
      </c>
    </row>
    <row r="4276" spans="1:12" x14ac:dyDescent="0.2">
      <c r="A4276" s="1" t="s">
        <v>234</v>
      </c>
      <c r="B4276" s="1" t="s">
        <v>13</v>
      </c>
      <c r="C4276" s="2">
        <v>43742</v>
      </c>
      <c r="D4276" s="1" t="s">
        <v>145</v>
      </c>
      <c r="E4276" s="1"/>
      <c r="F4276" s="1" t="s">
        <v>2666</v>
      </c>
      <c r="G4276" s="3">
        <v>24.87</v>
      </c>
      <c r="H4276" s="3"/>
      <c r="I4276" s="1" t="s">
        <v>179</v>
      </c>
      <c r="J4276" s="1" t="s">
        <v>89</v>
      </c>
      <c r="K4276" s="1" t="s">
        <v>84</v>
      </c>
      <c r="L4276" s="1" t="s">
        <v>306</v>
      </c>
    </row>
    <row r="4277" spans="1:12" x14ac:dyDescent="0.2">
      <c r="A4277" s="1" t="s">
        <v>234</v>
      </c>
      <c r="B4277" s="1" t="s">
        <v>13</v>
      </c>
      <c r="C4277" s="2">
        <v>43742</v>
      </c>
      <c r="D4277" s="1" t="s">
        <v>145</v>
      </c>
      <c r="E4277" s="1"/>
      <c r="F4277" s="1" t="s">
        <v>2767</v>
      </c>
      <c r="G4277" s="3">
        <v>820.26</v>
      </c>
      <c r="H4277" s="3"/>
      <c r="I4277" s="1" t="s">
        <v>185</v>
      </c>
      <c r="J4277" s="1" t="s">
        <v>126</v>
      </c>
      <c r="K4277" s="1" t="s">
        <v>12</v>
      </c>
      <c r="L4277" s="1" t="s">
        <v>261</v>
      </c>
    </row>
    <row r="4278" spans="1:12" x14ac:dyDescent="0.2">
      <c r="A4278" s="1" t="s">
        <v>234</v>
      </c>
      <c r="B4278" s="1" t="s">
        <v>13</v>
      </c>
      <c r="C4278" s="2">
        <v>43742</v>
      </c>
      <c r="D4278" s="1" t="s">
        <v>145</v>
      </c>
      <c r="E4278" s="1"/>
      <c r="F4278" s="1" t="s">
        <v>2662</v>
      </c>
      <c r="G4278" s="3">
        <v>997.29</v>
      </c>
      <c r="H4278" s="3"/>
      <c r="I4278" s="1" t="s">
        <v>108</v>
      </c>
      <c r="J4278" s="1" t="s">
        <v>117</v>
      </c>
      <c r="K4278" s="1" t="s">
        <v>84</v>
      </c>
      <c r="L4278" s="1" t="s">
        <v>26</v>
      </c>
    </row>
    <row r="4279" spans="1:12" x14ac:dyDescent="0.2">
      <c r="A4279" s="1" t="s">
        <v>234</v>
      </c>
      <c r="B4279" s="1" t="s">
        <v>13</v>
      </c>
      <c r="C4279" s="2">
        <v>43742</v>
      </c>
      <c r="D4279" s="1" t="s">
        <v>145</v>
      </c>
      <c r="E4279" s="1"/>
      <c r="F4279" s="1" t="s">
        <v>2711</v>
      </c>
      <c r="G4279" s="3">
        <v>548.99</v>
      </c>
      <c r="H4279" s="3"/>
      <c r="I4279" s="1" t="s">
        <v>87</v>
      </c>
      <c r="J4279" s="1" t="s">
        <v>116</v>
      </c>
      <c r="K4279" s="1" t="s">
        <v>84</v>
      </c>
      <c r="L4279" s="1" t="s">
        <v>63</v>
      </c>
    </row>
    <row r="4280" spans="1:12" x14ac:dyDescent="0.2">
      <c r="A4280" s="1" t="s">
        <v>234</v>
      </c>
      <c r="B4280" s="1" t="s">
        <v>13</v>
      </c>
      <c r="C4280" s="2">
        <v>43742</v>
      </c>
      <c r="D4280" s="1" t="s">
        <v>145</v>
      </c>
      <c r="E4280" s="1"/>
      <c r="F4280" s="1" t="s">
        <v>2699</v>
      </c>
      <c r="G4280" s="3">
        <v>906.65</v>
      </c>
      <c r="H4280" s="3"/>
      <c r="I4280" s="1" t="s">
        <v>83</v>
      </c>
      <c r="J4280" s="1" t="s">
        <v>175</v>
      </c>
      <c r="K4280" s="1" t="s">
        <v>84</v>
      </c>
      <c r="L4280" s="1" t="s">
        <v>104</v>
      </c>
    </row>
    <row r="4281" spans="1:12" x14ac:dyDescent="0.2">
      <c r="A4281" s="1" t="s">
        <v>234</v>
      </c>
      <c r="B4281" s="1" t="s">
        <v>13</v>
      </c>
      <c r="C4281" s="2">
        <v>43742</v>
      </c>
      <c r="D4281" s="1" t="s">
        <v>145</v>
      </c>
      <c r="E4281" s="1"/>
      <c r="F4281" s="1" t="s">
        <v>2708</v>
      </c>
      <c r="G4281" s="3">
        <v>455.56</v>
      </c>
      <c r="H4281" s="3"/>
      <c r="I4281" s="1" t="s">
        <v>185</v>
      </c>
      <c r="J4281" s="1" t="s">
        <v>126</v>
      </c>
      <c r="K4281" s="1" t="s">
        <v>12</v>
      </c>
      <c r="L4281" s="1" t="s">
        <v>77</v>
      </c>
    </row>
    <row r="4282" spans="1:12" x14ac:dyDescent="0.2">
      <c r="A4282" s="1" t="s">
        <v>234</v>
      </c>
      <c r="B4282" s="1" t="s">
        <v>13</v>
      </c>
      <c r="C4282" s="2">
        <v>43742</v>
      </c>
      <c r="D4282" s="1" t="s">
        <v>145</v>
      </c>
      <c r="E4282" s="1"/>
      <c r="F4282" s="1" t="s">
        <v>2768</v>
      </c>
      <c r="G4282" s="3">
        <v>1221.67</v>
      </c>
      <c r="H4282" s="3"/>
      <c r="I4282" s="1" t="s">
        <v>120</v>
      </c>
      <c r="J4282" s="1" t="s">
        <v>171</v>
      </c>
      <c r="K4282" s="1" t="s">
        <v>12</v>
      </c>
      <c r="L4282" s="1" t="s">
        <v>473</v>
      </c>
    </row>
    <row r="4283" spans="1:12" x14ac:dyDescent="0.2">
      <c r="A4283" s="1" t="s">
        <v>234</v>
      </c>
      <c r="B4283" s="1" t="s">
        <v>13</v>
      </c>
      <c r="C4283" s="2">
        <v>43742</v>
      </c>
      <c r="D4283" s="1" t="s">
        <v>145</v>
      </c>
      <c r="E4283" s="1"/>
      <c r="F4283" s="1" t="s">
        <v>2662</v>
      </c>
      <c r="G4283" s="3">
        <v>637.03</v>
      </c>
      <c r="H4283" s="3"/>
      <c r="I4283" s="1" t="s">
        <v>87</v>
      </c>
      <c r="J4283" s="1" t="s">
        <v>116</v>
      </c>
      <c r="K4283" s="1" t="s">
        <v>84</v>
      </c>
      <c r="L4283" s="1" t="s">
        <v>26</v>
      </c>
    </row>
    <row r="4284" spans="1:12" x14ac:dyDescent="0.2">
      <c r="A4284" s="1" t="s">
        <v>234</v>
      </c>
      <c r="B4284" s="1" t="s">
        <v>13</v>
      </c>
      <c r="C4284" s="2">
        <v>43742</v>
      </c>
      <c r="D4284" s="1" t="s">
        <v>145</v>
      </c>
      <c r="E4284" s="1"/>
      <c r="F4284" s="1" t="s">
        <v>2769</v>
      </c>
      <c r="G4284" s="3">
        <v>1885.19</v>
      </c>
      <c r="H4284" s="3"/>
      <c r="I4284" s="1" t="s">
        <v>83</v>
      </c>
      <c r="J4284" s="1" t="s">
        <v>181</v>
      </c>
      <c r="K4284" s="1" t="s">
        <v>12</v>
      </c>
      <c r="L4284" s="1" t="s">
        <v>30</v>
      </c>
    </row>
    <row r="4285" spans="1:12" x14ac:dyDescent="0.2">
      <c r="A4285" s="1" t="s">
        <v>234</v>
      </c>
      <c r="B4285" s="1" t="s">
        <v>13</v>
      </c>
      <c r="C4285" s="2">
        <v>43742</v>
      </c>
      <c r="D4285" s="1" t="s">
        <v>145</v>
      </c>
      <c r="E4285" s="1"/>
      <c r="F4285" s="1" t="s">
        <v>2770</v>
      </c>
      <c r="G4285" s="3">
        <v>1353.75</v>
      </c>
      <c r="H4285" s="3"/>
      <c r="I4285" s="1" t="s">
        <v>119</v>
      </c>
      <c r="J4285" s="1" t="s">
        <v>86</v>
      </c>
      <c r="K4285" s="1" t="s">
        <v>12</v>
      </c>
      <c r="L4285" s="1" t="s">
        <v>100</v>
      </c>
    </row>
    <row r="4286" spans="1:12" x14ac:dyDescent="0.2">
      <c r="A4286" s="1" t="s">
        <v>234</v>
      </c>
      <c r="B4286" s="1" t="s">
        <v>13</v>
      </c>
      <c r="C4286" s="2">
        <v>43742</v>
      </c>
      <c r="D4286" s="1" t="s">
        <v>145</v>
      </c>
      <c r="E4286" s="1"/>
      <c r="F4286" s="1" t="s">
        <v>2771</v>
      </c>
      <c r="G4286" s="3">
        <v>204</v>
      </c>
      <c r="H4286" s="3"/>
      <c r="I4286" s="1" t="s">
        <v>119</v>
      </c>
      <c r="J4286" s="1" t="s">
        <v>86</v>
      </c>
      <c r="K4286" s="1" t="s">
        <v>12</v>
      </c>
      <c r="L4286" s="1" t="s">
        <v>2772</v>
      </c>
    </row>
    <row r="4287" spans="1:12" x14ac:dyDescent="0.2">
      <c r="A4287" s="1" t="s">
        <v>234</v>
      </c>
      <c r="B4287" s="1" t="s">
        <v>13</v>
      </c>
      <c r="C4287" s="2">
        <v>43742</v>
      </c>
      <c r="D4287" s="1" t="s">
        <v>145</v>
      </c>
      <c r="E4287" s="1"/>
      <c r="F4287" s="1" t="s">
        <v>2773</v>
      </c>
      <c r="G4287" s="3">
        <v>692.13</v>
      </c>
      <c r="H4287" s="3"/>
      <c r="I4287" s="1" t="s">
        <v>185</v>
      </c>
      <c r="J4287" s="1" t="s">
        <v>126</v>
      </c>
      <c r="K4287" s="1" t="s">
        <v>12</v>
      </c>
      <c r="L4287" s="1" t="s">
        <v>92</v>
      </c>
    </row>
    <row r="4288" spans="1:12" x14ac:dyDescent="0.2">
      <c r="A4288" s="1" t="s">
        <v>234</v>
      </c>
      <c r="B4288" s="1" t="s">
        <v>13</v>
      </c>
      <c r="C4288" s="2">
        <v>43742</v>
      </c>
      <c r="D4288" s="1" t="s">
        <v>145</v>
      </c>
      <c r="E4288" s="1"/>
      <c r="F4288" s="1" t="s">
        <v>2774</v>
      </c>
      <c r="G4288" s="3">
        <v>524.1</v>
      </c>
      <c r="H4288" s="3"/>
      <c r="I4288" s="1" t="s">
        <v>185</v>
      </c>
      <c r="J4288" s="1" t="s">
        <v>126</v>
      </c>
      <c r="K4288" s="1" t="s">
        <v>12</v>
      </c>
      <c r="L4288" s="1" t="s">
        <v>304</v>
      </c>
    </row>
    <row r="4289" spans="1:12" x14ac:dyDescent="0.2">
      <c r="A4289" s="1" t="s">
        <v>234</v>
      </c>
      <c r="B4289" s="1" t="s">
        <v>13</v>
      </c>
      <c r="C4289" s="2">
        <v>43742</v>
      </c>
      <c r="D4289" s="1" t="s">
        <v>145</v>
      </c>
      <c r="E4289" s="1"/>
      <c r="F4289" s="1" t="s">
        <v>2775</v>
      </c>
      <c r="G4289" s="3">
        <v>1373.29</v>
      </c>
      <c r="H4289" s="3"/>
      <c r="I4289" s="1" t="s">
        <v>106</v>
      </c>
      <c r="J4289" s="1" t="s">
        <v>122</v>
      </c>
      <c r="K4289" s="1" t="s">
        <v>12</v>
      </c>
      <c r="L4289" s="1" t="s">
        <v>27</v>
      </c>
    </row>
    <row r="4290" spans="1:12" x14ac:dyDescent="0.2">
      <c r="A4290" s="1" t="s">
        <v>234</v>
      </c>
      <c r="B4290" s="1" t="s">
        <v>13</v>
      </c>
      <c r="C4290" s="2">
        <v>43742</v>
      </c>
      <c r="D4290" s="1" t="s">
        <v>145</v>
      </c>
      <c r="E4290" s="1"/>
      <c r="F4290" s="1" t="s">
        <v>2776</v>
      </c>
      <c r="G4290" s="3">
        <v>690</v>
      </c>
      <c r="H4290" s="3"/>
      <c r="I4290" s="1" t="s">
        <v>119</v>
      </c>
      <c r="J4290" s="1" t="s">
        <v>86</v>
      </c>
      <c r="K4290" s="1" t="s">
        <v>12</v>
      </c>
      <c r="L4290" s="1" t="s">
        <v>61</v>
      </c>
    </row>
    <row r="4291" spans="1:12" x14ac:dyDescent="0.2">
      <c r="A4291" s="1" t="s">
        <v>234</v>
      </c>
      <c r="B4291" s="1" t="s">
        <v>13</v>
      </c>
      <c r="C4291" s="2">
        <v>43742</v>
      </c>
      <c r="D4291" s="1" t="s">
        <v>145</v>
      </c>
      <c r="E4291" s="1"/>
      <c r="F4291" s="1" t="s">
        <v>2777</v>
      </c>
      <c r="G4291" s="3">
        <v>849</v>
      </c>
      <c r="H4291" s="3"/>
      <c r="I4291" s="1" t="s">
        <v>119</v>
      </c>
      <c r="J4291" s="1" t="s">
        <v>86</v>
      </c>
      <c r="K4291" s="1" t="s">
        <v>12</v>
      </c>
      <c r="L4291" s="1" t="s">
        <v>20</v>
      </c>
    </row>
    <row r="4292" spans="1:12" x14ac:dyDescent="0.2">
      <c r="A4292" s="1" t="s">
        <v>234</v>
      </c>
      <c r="B4292" s="1" t="s">
        <v>13</v>
      </c>
      <c r="C4292" s="2">
        <v>43742</v>
      </c>
      <c r="D4292" s="1" t="s">
        <v>145</v>
      </c>
      <c r="E4292" s="1"/>
      <c r="F4292" s="1" t="s">
        <v>2778</v>
      </c>
      <c r="G4292" s="3">
        <v>941.87</v>
      </c>
      <c r="H4292" s="3"/>
      <c r="I4292" s="1" t="s">
        <v>119</v>
      </c>
      <c r="J4292" s="1" t="s">
        <v>86</v>
      </c>
      <c r="K4292" s="1" t="s">
        <v>12</v>
      </c>
      <c r="L4292" s="1" t="s">
        <v>96</v>
      </c>
    </row>
    <row r="4293" spans="1:12" x14ac:dyDescent="0.2">
      <c r="A4293" s="1" t="s">
        <v>234</v>
      </c>
      <c r="B4293" s="1" t="s">
        <v>13</v>
      </c>
      <c r="C4293" s="2">
        <v>43742</v>
      </c>
      <c r="D4293" s="1" t="s">
        <v>145</v>
      </c>
      <c r="E4293" s="1"/>
      <c r="F4293" s="1" t="s">
        <v>2779</v>
      </c>
      <c r="G4293" s="3">
        <v>1391.75</v>
      </c>
      <c r="H4293" s="3"/>
      <c r="I4293" s="1" t="s">
        <v>119</v>
      </c>
      <c r="J4293" s="1" t="s">
        <v>86</v>
      </c>
      <c r="K4293" s="1" t="s">
        <v>12</v>
      </c>
      <c r="L4293" s="1" t="s">
        <v>70</v>
      </c>
    </row>
    <row r="4294" spans="1:12" x14ac:dyDescent="0.2">
      <c r="A4294" s="1" t="s">
        <v>234</v>
      </c>
      <c r="B4294" s="1" t="s">
        <v>13</v>
      </c>
      <c r="C4294" s="2">
        <v>43742</v>
      </c>
      <c r="D4294" s="1" t="s">
        <v>145</v>
      </c>
      <c r="E4294" s="1"/>
      <c r="F4294" s="1" t="s">
        <v>2780</v>
      </c>
      <c r="G4294" s="3">
        <v>1834.95</v>
      </c>
      <c r="H4294" s="3"/>
      <c r="I4294" s="1" t="s">
        <v>119</v>
      </c>
      <c r="J4294" s="1" t="s">
        <v>86</v>
      </c>
      <c r="K4294" s="1" t="s">
        <v>12</v>
      </c>
      <c r="L4294" s="1" t="s">
        <v>289</v>
      </c>
    </row>
    <row r="4295" spans="1:12" x14ac:dyDescent="0.2">
      <c r="A4295" s="1" t="s">
        <v>234</v>
      </c>
      <c r="B4295" s="1" t="s">
        <v>13</v>
      </c>
      <c r="C4295" s="2">
        <v>43742</v>
      </c>
      <c r="D4295" s="1" t="s">
        <v>145</v>
      </c>
      <c r="E4295" s="1"/>
      <c r="F4295" s="1" t="s">
        <v>2701</v>
      </c>
      <c r="G4295" s="3">
        <v>160.83000000000001</v>
      </c>
      <c r="H4295" s="3"/>
      <c r="I4295" s="1" t="s">
        <v>83</v>
      </c>
      <c r="J4295" s="1" t="s">
        <v>175</v>
      </c>
      <c r="K4295" s="1" t="s">
        <v>84</v>
      </c>
      <c r="L4295" s="1" t="s">
        <v>300</v>
      </c>
    </row>
    <row r="4296" spans="1:12" x14ac:dyDescent="0.2">
      <c r="A4296" s="1" t="s">
        <v>234</v>
      </c>
      <c r="B4296" s="1" t="s">
        <v>13</v>
      </c>
      <c r="C4296" s="2">
        <v>43742</v>
      </c>
      <c r="D4296" s="1" t="s">
        <v>145</v>
      </c>
      <c r="E4296" s="1"/>
      <c r="F4296" s="1" t="s">
        <v>2781</v>
      </c>
      <c r="G4296" s="3">
        <v>165</v>
      </c>
      <c r="H4296" s="3"/>
      <c r="I4296" s="1" t="s">
        <v>85</v>
      </c>
      <c r="J4296" s="1" t="s">
        <v>125</v>
      </c>
      <c r="K4296" s="1" t="s">
        <v>12</v>
      </c>
      <c r="L4296" s="1" t="s">
        <v>1362</v>
      </c>
    </row>
    <row r="4297" spans="1:12" x14ac:dyDescent="0.2">
      <c r="A4297" s="1" t="s">
        <v>234</v>
      </c>
      <c r="B4297" s="1" t="s">
        <v>13</v>
      </c>
      <c r="C4297" s="2">
        <v>43742</v>
      </c>
      <c r="D4297" s="1" t="s">
        <v>145</v>
      </c>
      <c r="E4297" s="1"/>
      <c r="F4297" s="1" t="s">
        <v>2665</v>
      </c>
      <c r="G4297" s="3">
        <v>367.39</v>
      </c>
      <c r="H4297" s="3"/>
      <c r="I4297" s="1" t="s">
        <v>120</v>
      </c>
      <c r="J4297" s="1" t="s">
        <v>171</v>
      </c>
      <c r="K4297" s="1" t="s">
        <v>84</v>
      </c>
      <c r="L4297" s="1" t="s">
        <v>241</v>
      </c>
    </row>
    <row r="4298" spans="1:12" x14ac:dyDescent="0.2">
      <c r="A4298" s="1" t="s">
        <v>234</v>
      </c>
      <c r="B4298" s="1" t="s">
        <v>13</v>
      </c>
      <c r="C4298" s="2">
        <v>43742</v>
      </c>
      <c r="D4298" s="1" t="s">
        <v>145</v>
      </c>
      <c r="E4298" s="1"/>
      <c r="F4298" s="1" t="s">
        <v>2782</v>
      </c>
      <c r="G4298" s="3">
        <v>1143.75</v>
      </c>
      <c r="H4298" s="3"/>
      <c r="I4298" s="1" t="s">
        <v>119</v>
      </c>
      <c r="J4298" s="1" t="s">
        <v>86</v>
      </c>
      <c r="K4298" s="1" t="s">
        <v>12</v>
      </c>
      <c r="L4298" s="1" t="s">
        <v>1098</v>
      </c>
    </row>
    <row r="4299" spans="1:12" x14ac:dyDescent="0.2">
      <c r="A4299" s="1" t="s">
        <v>234</v>
      </c>
      <c r="B4299" s="1" t="s">
        <v>13</v>
      </c>
      <c r="C4299" s="2">
        <v>43742</v>
      </c>
      <c r="D4299" s="1" t="s">
        <v>145</v>
      </c>
      <c r="E4299" s="1"/>
      <c r="F4299" s="1" t="s">
        <v>2685</v>
      </c>
      <c r="G4299" s="3">
        <v>65.38</v>
      </c>
      <c r="H4299" s="3"/>
      <c r="I4299" s="1" t="s">
        <v>177</v>
      </c>
      <c r="J4299" s="1" t="s">
        <v>178</v>
      </c>
      <c r="K4299" s="1" t="s">
        <v>12</v>
      </c>
      <c r="L4299" s="1" t="s">
        <v>2567</v>
      </c>
    </row>
    <row r="4300" spans="1:12" x14ac:dyDescent="0.2">
      <c r="A4300" s="1" t="s">
        <v>234</v>
      </c>
      <c r="B4300" s="1" t="s">
        <v>13</v>
      </c>
      <c r="C4300" s="2">
        <v>43742</v>
      </c>
      <c r="D4300" s="1" t="s">
        <v>145</v>
      </c>
      <c r="E4300" s="1"/>
      <c r="F4300" s="1" t="s">
        <v>2783</v>
      </c>
      <c r="G4300" s="3">
        <v>902.36</v>
      </c>
      <c r="H4300" s="3"/>
      <c r="I4300" s="1" t="s">
        <v>83</v>
      </c>
      <c r="J4300" s="1" t="s">
        <v>229</v>
      </c>
      <c r="K4300" s="1" t="s">
        <v>12</v>
      </c>
      <c r="L4300" s="1" t="s">
        <v>425</v>
      </c>
    </row>
    <row r="4301" spans="1:12" x14ac:dyDescent="0.2">
      <c r="A4301" s="1" t="s">
        <v>234</v>
      </c>
      <c r="B4301" s="1" t="s">
        <v>13</v>
      </c>
      <c r="C4301" s="2">
        <v>43742</v>
      </c>
      <c r="D4301" s="1" t="s">
        <v>145</v>
      </c>
      <c r="E4301" s="1"/>
      <c r="F4301" s="1" t="s">
        <v>2784</v>
      </c>
      <c r="G4301" s="3">
        <v>924</v>
      </c>
      <c r="H4301" s="3"/>
      <c r="I4301" s="1" t="s">
        <v>119</v>
      </c>
      <c r="J4301" s="1" t="s">
        <v>86</v>
      </c>
      <c r="K4301" s="1" t="s">
        <v>12</v>
      </c>
      <c r="L4301" s="1" t="s">
        <v>342</v>
      </c>
    </row>
    <row r="4302" spans="1:12" x14ac:dyDescent="0.2">
      <c r="A4302" s="1" t="s">
        <v>234</v>
      </c>
      <c r="B4302" s="1" t="s">
        <v>13</v>
      </c>
      <c r="C4302" s="2">
        <v>43742</v>
      </c>
      <c r="D4302" s="1" t="s">
        <v>145</v>
      </c>
      <c r="E4302" s="1"/>
      <c r="F4302" s="1" t="s">
        <v>2664</v>
      </c>
      <c r="G4302" s="3">
        <v>330.5</v>
      </c>
      <c r="H4302" s="3"/>
      <c r="I4302" s="1" t="s">
        <v>83</v>
      </c>
      <c r="J4302" s="1" t="s">
        <v>175</v>
      </c>
      <c r="K4302" s="1" t="s">
        <v>84</v>
      </c>
      <c r="L4302" s="1" t="s">
        <v>111</v>
      </c>
    </row>
    <row r="4303" spans="1:12" x14ac:dyDescent="0.2">
      <c r="A4303" s="1" t="s">
        <v>234</v>
      </c>
      <c r="B4303" s="1" t="s">
        <v>13</v>
      </c>
      <c r="C4303" s="2">
        <v>43742</v>
      </c>
      <c r="D4303" s="1" t="s">
        <v>145</v>
      </c>
      <c r="E4303" s="1"/>
      <c r="F4303" s="1" t="s">
        <v>2682</v>
      </c>
      <c r="G4303" s="3">
        <v>146.13999999999999</v>
      </c>
      <c r="H4303" s="3"/>
      <c r="I4303" s="1" t="s">
        <v>85</v>
      </c>
      <c r="J4303" s="1" t="s">
        <v>125</v>
      </c>
      <c r="K4303" s="1" t="s">
        <v>84</v>
      </c>
      <c r="L4303" s="1" t="s">
        <v>51</v>
      </c>
    </row>
    <row r="4304" spans="1:12" x14ac:dyDescent="0.2">
      <c r="A4304" s="1" t="s">
        <v>234</v>
      </c>
      <c r="B4304" s="1" t="s">
        <v>13</v>
      </c>
      <c r="C4304" s="2">
        <v>43742</v>
      </c>
      <c r="D4304" s="1" t="s">
        <v>145</v>
      </c>
      <c r="E4304" s="1"/>
      <c r="F4304" s="1" t="s">
        <v>2785</v>
      </c>
      <c r="G4304" s="3">
        <v>935.67</v>
      </c>
      <c r="H4304" s="3"/>
      <c r="I4304" s="1" t="s">
        <v>83</v>
      </c>
      <c r="J4304" s="1" t="s">
        <v>181</v>
      </c>
      <c r="K4304" s="1" t="s">
        <v>12</v>
      </c>
      <c r="L4304" s="1" t="s">
        <v>44</v>
      </c>
    </row>
    <row r="4305" spans="1:12" x14ac:dyDescent="0.2">
      <c r="A4305" s="1" t="s">
        <v>234</v>
      </c>
      <c r="B4305" s="1" t="s">
        <v>13</v>
      </c>
      <c r="C4305" s="2">
        <v>43742</v>
      </c>
      <c r="D4305" s="1" t="s">
        <v>145</v>
      </c>
      <c r="E4305" s="1"/>
      <c r="F4305" s="1" t="s">
        <v>2666</v>
      </c>
      <c r="G4305" s="3">
        <v>1003.1</v>
      </c>
      <c r="H4305" s="3"/>
      <c r="I4305" s="1" t="s">
        <v>119</v>
      </c>
      <c r="J4305" s="1" t="s">
        <v>86</v>
      </c>
      <c r="K4305" s="1" t="s">
        <v>84</v>
      </c>
      <c r="L4305" s="1" t="s">
        <v>306</v>
      </c>
    </row>
    <row r="4306" spans="1:12" x14ac:dyDescent="0.2">
      <c r="A4306" s="1" t="s">
        <v>234</v>
      </c>
      <c r="B4306" s="1" t="s">
        <v>13</v>
      </c>
      <c r="C4306" s="2">
        <v>43742</v>
      </c>
      <c r="D4306" s="1" t="s">
        <v>145</v>
      </c>
      <c r="E4306" s="1"/>
      <c r="F4306" s="1" t="s">
        <v>2786</v>
      </c>
      <c r="G4306" s="3">
        <v>2387.89</v>
      </c>
      <c r="H4306" s="3"/>
      <c r="I4306" s="1" t="s">
        <v>119</v>
      </c>
      <c r="J4306" s="1" t="s">
        <v>86</v>
      </c>
      <c r="K4306" s="1" t="s">
        <v>12</v>
      </c>
      <c r="L4306" s="1" t="s">
        <v>62</v>
      </c>
    </row>
    <row r="4307" spans="1:12" x14ac:dyDescent="0.2">
      <c r="A4307" s="1" t="s">
        <v>234</v>
      </c>
      <c r="B4307" s="1" t="s">
        <v>13</v>
      </c>
      <c r="C4307" s="2">
        <v>43742</v>
      </c>
      <c r="D4307" s="1" t="s">
        <v>145</v>
      </c>
      <c r="E4307" s="1"/>
      <c r="F4307" s="1" t="s">
        <v>2787</v>
      </c>
      <c r="G4307" s="3">
        <v>950</v>
      </c>
      <c r="H4307" s="3"/>
      <c r="I4307" s="1" t="s">
        <v>119</v>
      </c>
      <c r="J4307" s="1" t="s">
        <v>86</v>
      </c>
      <c r="K4307" s="1" t="s">
        <v>12</v>
      </c>
      <c r="L4307" s="1" t="s">
        <v>109</v>
      </c>
    </row>
    <row r="4308" spans="1:12" x14ac:dyDescent="0.2">
      <c r="A4308" s="1" t="s">
        <v>234</v>
      </c>
      <c r="B4308" s="1" t="s">
        <v>13</v>
      </c>
      <c r="C4308" s="2">
        <v>43742</v>
      </c>
      <c r="D4308" s="1" t="s">
        <v>145</v>
      </c>
      <c r="E4308" s="1"/>
      <c r="F4308" s="1" t="s">
        <v>2788</v>
      </c>
      <c r="G4308" s="3">
        <v>1015.57</v>
      </c>
      <c r="H4308" s="3"/>
      <c r="I4308" s="1" t="s">
        <v>119</v>
      </c>
      <c r="J4308" s="1" t="s">
        <v>86</v>
      </c>
      <c r="K4308" s="1" t="s">
        <v>12</v>
      </c>
      <c r="L4308" s="1" t="s">
        <v>382</v>
      </c>
    </row>
    <row r="4309" spans="1:12" x14ac:dyDescent="0.2">
      <c r="A4309" s="1" t="s">
        <v>234</v>
      </c>
      <c r="B4309" s="1" t="s">
        <v>13</v>
      </c>
      <c r="C4309" s="2">
        <v>43742</v>
      </c>
      <c r="D4309" s="1" t="s">
        <v>145</v>
      </c>
      <c r="E4309" s="1"/>
      <c r="F4309" s="1" t="s">
        <v>2789</v>
      </c>
      <c r="G4309" s="3">
        <v>459.52</v>
      </c>
      <c r="H4309" s="3"/>
      <c r="I4309" s="1" t="s">
        <v>120</v>
      </c>
      <c r="J4309" s="1" t="s">
        <v>171</v>
      </c>
      <c r="K4309" s="1" t="s">
        <v>84</v>
      </c>
      <c r="L4309" s="1" t="s">
        <v>300</v>
      </c>
    </row>
    <row r="4310" spans="1:12" x14ac:dyDescent="0.2">
      <c r="A4310" s="1" t="s">
        <v>234</v>
      </c>
      <c r="B4310" s="1" t="s">
        <v>13</v>
      </c>
      <c r="C4310" s="2">
        <v>43742</v>
      </c>
      <c r="D4310" s="1" t="s">
        <v>145</v>
      </c>
      <c r="E4310" s="1"/>
      <c r="F4310" s="1" t="s">
        <v>2790</v>
      </c>
      <c r="G4310" s="3">
        <v>800.5</v>
      </c>
      <c r="H4310" s="3"/>
      <c r="I4310" s="1" t="s">
        <v>119</v>
      </c>
      <c r="J4310" s="1" t="s">
        <v>86</v>
      </c>
      <c r="K4310" s="1" t="s">
        <v>12</v>
      </c>
      <c r="L4310" s="1" t="s">
        <v>35</v>
      </c>
    </row>
    <row r="4311" spans="1:12" x14ac:dyDescent="0.2">
      <c r="A4311" s="1" t="s">
        <v>234</v>
      </c>
      <c r="B4311" s="1" t="s">
        <v>13</v>
      </c>
      <c r="C4311" s="2">
        <v>43742</v>
      </c>
      <c r="D4311" s="1" t="s">
        <v>145</v>
      </c>
      <c r="E4311" s="1"/>
      <c r="F4311" s="1" t="s">
        <v>2708</v>
      </c>
      <c r="G4311" s="3">
        <v>344.34</v>
      </c>
      <c r="H4311" s="3"/>
      <c r="I4311" s="1" t="s">
        <v>179</v>
      </c>
      <c r="J4311" s="1" t="s">
        <v>89</v>
      </c>
      <c r="K4311" s="1" t="s">
        <v>12</v>
      </c>
      <c r="L4311" s="1" t="s">
        <v>77</v>
      </c>
    </row>
    <row r="4312" spans="1:12" x14ac:dyDescent="0.2">
      <c r="A4312" s="1" t="s">
        <v>234</v>
      </c>
      <c r="B4312" s="1" t="s">
        <v>13</v>
      </c>
      <c r="C4312" s="2">
        <v>43742</v>
      </c>
      <c r="D4312" s="1" t="s">
        <v>145</v>
      </c>
      <c r="E4312" s="1"/>
      <c r="F4312" s="1" t="s">
        <v>2658</v>
      </c>
      <c r="G4312" s="3">
        <v>103.76</v>
      </c>
      <c r="H4312" s="3"/>
      <c r="I4312" s="1" t="s">
        <v>87</v>
      </c>
      <c r="J4312" s="1" t="s">
        <v>116</v>
      </c>
      <c r="K4312" s="1" t="s">
        <v>84</v>
      </c>
      <c r="L4312" s="1" t="s">
        <v>2028</v>
      </c>
    </row>
    <row r="4313" spans="1:12" x14ac:dyDescent="0.2">
      <c r="A4313" s="1" t="s">
        <v>234</v>
      </c>
      <c r="B4313" s="1" t="s">
        <v>13</v>
      </c>
      <c r="C4313" s="2">
        <v>43742</v>
      </c>
      <c r="D4313" s="1" t="s">
        <v>145</v>
      </c>
      <c r="E4313" s="1"/>
      <c r="F4313" s="1" t="s">
        <v>2709</v>
      </c>
      <c r="G4313" s="3">
        <v>196.59</v>
      </c>
      <c r="H4313" s="3"/>
      <c r="I4313" s="1" t="s">
        <v>120</v>
      </c>
      <c r="J4313" s="1" t="s">
        <v>171</v>
      </c>
      <c r="K4313" s="1" t="s">
        <v>84</v>
      </c>
      <c r="L4313" s="1" t="s">
        <v>409</v>
      </c>
    </row>
    <row r="4314" spans="1:12" x14ac:dyDescent="0.2">
      <c r="A4314" s="1" t="s">
        <v>234</v>
      </c>
      <c r="B4314" s="1" t="s">
        <v>13</v>
      </c>
      <c r="C4314" s="2">
        <v>43742</v>
      </c>
      <c r="D4314" s="1" t="s">
        <v>145</v>
      </c>
      <c r="E4314" s="1"/>
      <c r="F4314" s="1" t="s">
        <v>2791</v>
      </c>
      <c r="G4314" s="3">
        <v>831</v>
      </c>
      <c r="H4314" s="3"/>
      <c r="I4314" s="1" t="s">
        <v>119</v>
      </c>
      <c r="J4314" s="1" t="s">
        <v>86</v>
      </c>
      <c r="K4314" s="1" t="s">
        <v>12</v>
      </c>
      <c r="L4314" s="1" t="s">
        <v>991</v>
      </c>
    </row>
    <row r="4315" spans="1:12" x14ac:dyDescent="0.2">
      <c r="A4315" s="1" t="s">
        <v>234</v>
      </c>
      <c r="B4315" s="1" t="s">
        <v>13</v>
      </c>
      <c r="C4315" s="2">
        <v>43742</v>
      </c>
      <c r="D4315" s="1" t="s">
        <v>145</v>
      </c>
      <c r="E4315" s="1"/>
      <c r="F4315" s="1" t="s">
        <v>2792</v>
      </c>
      <c r="G4315" s="3">
        <v>843</v>
      </c>
      <c r="H4315" s="3"/>
      <c r="I4315" s="1" t="s">
        <v>119</v>
      </c>
      <c r="J4315" s="1" t="s">
        <v>86</v>
      </c>
      <c r="K4315" s="1" t="s">
        <v>12</v>
      </c>
      <c r="L4315" s="1" t="s">
        <v>349</v>
      </c>
    </row>
    <row r="4316" spans="1:12" x14ac:dyDescent="0.2">
      <c r="A4316" s="1" t="s">
        <v>234</v>
      </c>
      <c r="B4316" s="1" t="s">
        <v>13</v>
      </c>
      <c r="C4316" s="2">
        <v>43742</v>
      </c>
      <c r="D4316" s="1" t="s">
        <v>145</v>
      </c>
      <c r="E4316" s="1"/>
      <c r="F4316" s="1" t="s">
        <v>2793</v>
      </c>
      <c r="G4316" s="3">
        <v>1085.44</v>
      </c>
      <c r="H4316" s="3"/>
      <c r="I4316" s="1" t="s">
        <v>119</v>
      </c>
      <c r="J4316" s="1" t="s">
        <v>86</v>
      </c>
      <c r="K4316" s="1" t="s">
        <v>12</v>
      </c>
      <c r="L4316" s="1" t="s">
        <v>257</v>
      </c>
    </row>
    <row r="4317" spans="1:12" x14ac:dyDescent="0.2">
      <c r="A4317" s="1" t="s">
        <v>234</v>
      </c>
      <c r="B4317" s="1" t="s">
        <v>13</v>
      </c>
      <c r="C4317" s="2">
        <v>43742</v>
      </c>
      <c r="D4317" s="1" t="s">
        <v>145</v>
      </c>
      <c r="E4317" s="1"/>
      <c r="F4317" s="1" t="s">
        <v>2794</v>
      </c>
      <c r="G4317" s="3">
        <v>1287.22</v>
      </c>
      <c r="H4317" s="3"/>
      <c r="I4317" s="1" t="s">
        <v>83</v>
      </c>
      <c r="J4317" s="1" t="s">
        <v>181</v>
      </c>
      <c r="K4317" s="1" t="s">
        <v>12</v>
      </c>
      <c r="L4317" s="1" t="s">
        <v>405</v>
      </c>
    </row>
    <row r="4318" spans="1:12" x14ac:dyDescent="0.2">
      <c r="A4318" s="1" t="s">
        <v>234</v>
      </c>
      <c r="B4318" s="1" t="s">
        <v>13</v>
      </c>
      <c r="C4318" s="2">
        <v>43742</v>
      </c>
      <c r="D4318" s="1" t="s">
        <v>145</v>
      </c>
      <c r="E4318" s="1"/>
      <c r="F4318" s="1" t="s">
        <v>2795</v>
      </c>
      <c r="G4318" s="3">
        <v>578.62</v>
      </c>
      <c r="H4318" s="3"/>
      <c r="I4318" s="1" t="s">
        <v>185</v>
      </c>
      <c r="J4318" s="1" t="s">
        <v>126</v>
      </c>
      <c r="K4318" s="1" t="s">
        <v>12</v>
      </c>
      <c r="L4318" s="1" t="s">
        <v>311</v>
      </c>
    </row>
    <row r="4319" spans="1:12" x14ac:dyDescent="0.2">
      <c r="A4319" s="1" t="s">
        <v>234</v>
      </c>
      <c r="B4319" s="1" t="s">
        <v>13</v>
      </c>
      <c r="C4319" s="2">
        <v>43742</v>
      </c>
      <c r="D4319" s="1" t="s">
        <v>145</v>
      </c>
      <c r="E4319" s="1"/>
      <c r="F4319" s="1" t="s">
        <v>2796</v>
      </c>
      <c r="G4319" s="3">
        <v>1393.86</v>
      </c>
      <c r="H4319" s="3"/>
      <c r="I4319" s="1" t="s">
        <v>83</v>
      </c>
      <c r="J4319" s="1" t="s">
        <v>230</v>
      </c>
      <c r="K4319" s="1" t="s">
        <v>12</v>
      </c>
      <c r="L4319" s="1" t="s">
        <v>22</v>
      </c>
    </row>
    <row r="4320" spans="1:12" x14ac:dyDescent="0.2">
      <c r="A4320" s="1" t="s">
        <v>234</v>
      </c>
      <c r="B4320" s="1" t="s">
        <v>13</v>
      </c>
      <c r="C4320" s="2">
        <v>43742</v>
      </c>
      <c r="D4320" s="1" t="s">
        <v>145</v>
      </c>
      <c r="E4320" s="1"/>
      <c r="F4320" s="1" t="s">
        <v>2797</v>
      </c>
      <c r="G4320" s="3">
        <v>1400.88</v>
      </c>
      <c r="H4320" s="3"/>
      <c r="I4320" s="1" t="s">
        <v>83</v>
      </c>
      <c r="J4320" s="1" t="s">
        <v>230</v>
      </c>
      <c r="K4320" s="1" t="s">
        <v>12</v>
      </c>
      <c r="L4320" s="1" t="s">
        <v>17</v>
      </c>
    </row>
    <row r="4321" spans="1:12" x14ac:dyDescent="0.2">
      <c r="A4321" s="1" t="s">
        <v>234</v>
      </c>
      <c r="B4321" s="1" t="s">
        <v>13</v>
      </c>
      <c r="C4321" s="2">
        <v>43742</v>
      </c>
      <c r="D4321" s="1" t="s">
        <v>145</v>
      </c>
      <c r="E4321" s="1"/>
      <c r="F4321" s="1" t="s">
        <v>2798</v>
      </c>
      <c r="G4321" s="3">
        <v>600</v>
      </c>
      <c r="H4321" s="3"/>
      <c r="I4321" s="1" t="s">
        <v>119</v>
      </c>
      <c r="J4321" s="1" t="s">
        <v>86</v>
      </c>
      <c r="K4321" s="1" t="s">
        <v>12</v>
      </c>
      <c r="L4321" s="1" t="s">
        <v>2799</v>
      </c>
    </row>
    <row r="4322" spans="1:12" x14ac:dyDescent="0.2">
      <c r="A4322" s="1" t="s">
        <v>234</v>
      </c>
      <c r="B4322" s="1" t="s">
        <v>13</v>
      </c>
      <c r="C4322" s="2">
        <v>43742</v>
      </c>
      <c r="D4322" s="1" t="s">
        <v>145</v>
      </c>
      <c r="E4322" s="1"/>
      <c r="F4322" s="1" t="s">
        <v>2741</v>
      </c>
      <c r="G4322" s="3">
        <v>1344.43</v>
      </c>
      <c r="H4322" s="3"/>
      <c r="I4322" s="1" t="s">
        <v>119</v>
      </c>
      <c r="J4322" s="1" t="s">
        <v>86</v>
      </c>
      <c r="K4322" s="1" t="s">
        <v>12</v>
      </c>
      <c r="L4322" s="1" t="s">
        <v>78</v>
      </c>
    </row>
    <row r="4323" spans="1:12" x14ac:dyDescent="0.2">
      <c r="A4323" s="1" t="s">
        <v>234</v>
      </c>
      <c r="B4323" s="1" t="s">
        <v>13</v>
      </c>
      <c r="C4323" s="2">
        <v>43742</v>
      </c>
      <c r="D4323" s="1" t="s">
        <v>145</v>
      </c>
      <c r="E4323" s="1"/>
      <c r="F4323" s="1" t="s">
        <v>2800</v>
      </c>
      <c r="G4323" s="3">
        <v>843</v>
      </c>
      <c r="H4323" s="3"/>
      <c r="I4323" s="1" t="s">
        <v>119</v>
      </c>
      <c r="J4323" s="1" t="s">
        <v>86</v>
      </c>
      <c r="K4323" s="1" t="s">
        <v>12</v>
      </c>
      <c r="L4323" s="1" t="s">
        <v>358</v>
      </c>
    </row>
    <row r="4324" spans="1:12" x14ac:dyDescent="0.2">
      <c r="A4324" s="1" t="s">
        <v>234</v>
      </c>
      <c r="B4324" s="1" t="s">
        <v>13</v>
      </c>
      <c r="C4324" s="2">
        <v>43742</v>
      </c>
      <c r="D4324" s="1" t="s">
        <v>145</v>
      </c>
      <c r="E4324" s="1"/>
      <c r="F4324" s="1" t="s">
        <v>2801</v>
      </c>
      <c r="G4324" s="3">
        <v>709.03</v>
      </c>
      <c r="H4324" s="3"/>
      <c r="I4324" s="1" t="s">
        <v>119</v>
      </c>
      <c r="J4324" s="1" t="s">
        <v>86</v>
      </c>
      <c r="K4324" s="1" t="s">
        <v>12</v>
      </c>
      <c r="L4324" s="1" t="s">
        <v>277</v>
      </c>
    </row>
    <row r="4325" spans="1:12" x14ac:dyDescent="0.2">
      <c r="A4325" s="1" t="s">
        <v>234</v>
      </c>
      <c r="B4325" s="1" t="s">
        <v>13</v>
      </c>
      <c r="C4325" s="2">
        <v>43742</v>
      </c>
      <c r="D4325" s="1" t="s">
        <v>145</v>
      </c>
      <c r="E4325" s="1"/>
      <c r="F4325" s="1" t="s">
        <v>2758</v>
      </c>
      <c r="G4325" s="3">
        <v>190.72</v>
      </c>
      <c r="H4325" s="3"/>
      <c r="I4325" s="1" t="s">
        <v>106</v>
      </c>
      <c r="J4325" s="1" t="s">
        <v>122</v>
      </c>
      <c r="K4325" s="1" t="s">
        <v>12</v>
      </c>
      <c r="L4325" s="1" t="s">
        <v>313</v>
      </c>
    </row>
    <row r="4326" spans="1:12" x14ac:dyDescent="0.2">
      <c r="A4326" s="1" t="s">
        <v>234</v>
      </c>
      <c r="B4326" s="1" t="s">
        <v>13</v>
      </c>
      <c r="C4326" s="2">
        <v>43742</v>
      </c>
      <c r="D4326" s="1" t="s">
        <v>145</v>
      </c>
      <c r="E4326" s="1"/>
      <c r="F4326" s="1" t="s">
        <v>2802</v>
      </c>
      <c r="G4326" s="3">
        <v>849</v>
      </c>
      <c r="H4326" s="3"/>
      <c r="I4326" s="1" t="s">
        <v>119</v>
      </c>
      <c r="J4326" s="1" t="s">
        <v>86</v>
      </c>
      <c r="K4326" s="1" t="s">
        <v>12</v>
      </c>
      <c r="L4326" s="1" t="s">
        <v>356</v>
      </c>
    </row>
    <row r="4327" spans="1:12" x14ac:dyDescent="0.2">
      <c r="A4327" s="1" t="s">
        <v>234</v>
      </c>
      <c r="B4327" s="1" t="s">
        <v>13</v>
      </c>
      <c r="C4327" s="2">
        <v>43742</v>
      </c>
      <c r="D4327" s="1" t="s">
        <v>145</v>
      </c>
      <c r="E4327" s="1"/>
      <c r="F4327" s="1" t="s">
        <v>2803</v>
      </c>
      <c r="G4327" s="3">
        <v>648</v>
      </c>
      <c r="H4327" s="3"/>
      <c r="I4327" s="1" t="s">
        <v>119</v>
      </c>
      <c r="J4327" s="1" t="s">
        <v>86</v>
      </c>
      <c r="K4327" s="1" t="s">
        <v>12</v>
      </c>
      <c r="L4327" s="1" t="s">
        <v>354</v>
      </c>
    </row>
    <row r="4328" spans="1:12" x14ac:dyDescent="0.2">
      <c r="A4328" s="1" t="s">
        <v>234</v>
      </c>
      <c r="B4328" s="1" t="s">
        <v>13</v>
      </c>
      <c r="C4328" s="2">
        <v>43742</v>
      </c>
      <c r="D4328" s="1" t="s">
        <v>145</v>
      </c>
      <c r="E4328" s="1"/>
      <c r="F4328" s="1" t="s">
        <v>2665</v>
      </c>
      <c r="G4328" s="3">
        <v>121.83</v>
      </c>
      <c r="H4328" s="3"/>
      <c r="I4328" s="1" t="s">
        <v>185</v>
      </c>
      <c r="J4328" s="1" t="s">
        <v>126</v>
      </c>
      <c r="K4328" s="1" t="s">
        <v>84</v>
      </c>
      <c r="L4328" s="1" t="s">
        <v>241</v>
      </c>
    </row>
    <row r="4329" spans="1:12" x14ac:dyDescent="0.2">
      <c r="A4329" s="1" t="s">
        <v>234</v>
      </c>
      <c r="B4329" s="1" t="s">
        <v>13</v>
      </c>
      <c r="C4329" s="2">
        <v>43742</v>
      </c>
      <c r="D4329" s="1" t="s">
        <v>145</v>
      </c>
      <c r="E4329" s="1"/>
      <c r="F4329" s="1" t="s">
        <v>2804</v>
      </c>
      <c r="G4329" s="3">
        <v>1301.28</v>
      </c>
      <c r="H4329" s="3"/>
      <c r="I4329" s="1" t="s">
        <v>120</v>
      </c>
      <c r="J4329" s="1" t="s">
        <v>171</v>
      </c>
      <c r="K4329" s="1" t="s">
        <v>12</v>
      </c>
      <c r="L4329" s="1" t="s">
        <v>58</v>
      </c>
    </row>
    <row r="4330" spans="1:12" x14ac:dyDescent="0.2">
      <c r="A4330" s="1" t="s">
        <v>234</v>
      </c>
      <c r="B4330" s="1" t="s">
        <v>13</v>
      </c>
      <c r="C4330" s="2">
        <v>43742</v>
      </c>
      <c r="D4330" s="1" t="s">
        <v>145</v>
      </c>
      <c r="E4330" s="1"/>
      <c r="F4330" s="1" t="s">
        <v>2805</v>
      </c>
      <c r="G4330" s="3">
        <v>840</v>
      </c>
      <c r="H4330" s="3"/>
      <c r="I4330" s="1" t="s">
        <v>177</v>
      </c>
      <c r="J4330" s="1" t="s">
        <v>178</v>
      </c>
      <c r="K4330" s="1" t="s">
        <v>12</v>
      </c>
      <c r="L4330" s="1" t="s">
        <v>384</v>
      </c>
    </row>
    <row r="4331" spans="1:12" x14ac:dyDescent="0.2">
      <c r="A4331" s="1" t="s">
        <v>234</v>
      </c>
      <c r="B4331" s="1" t="s">
        <v>13</v>
      </c>
      <c r="C4331" s="2">
        <v>43742</v>
      </c>
      <c r="D4331" s="1" t="s">
        <v>145</v>
      </c>
      <c r="E4331" s="1"/>
      <c r="F4331" s="1" t="s">
        <v>2682</v>
      </c>
      <c r="G4331" s="3">
        <v>146.13999999999999</v>
      </c>
      <c r="H4331" s="3"/>
      <c r="I4331" s="1" t="s">
        <v>185</v>
      </c>
      <c r="J4331" s="1" t="s">
        <v>126</v>
      </c>
      <c r="K4331" s="1" t="s">
        <v>84</v>
      </c>
      <c r="L4331" s="1" t="s">
        <v>51</v>
      </c>
    </row>
    <row r="4332" spans="1:12" x14ac:dyDescent="0.2">
      <c r="A4332" s="1" t="s">
        <v>234</v>
      </c>
      <c r="B4332" s="1" t="s">
        <v>13</v>
      </c>
      <c r="C4332" s="2">
        <v>43742</v>
      </c>
      <c r="D4332" s="1" t="s">
        <v>145</v>
      </c>
      <c r="E4332" s="1"/>
      <c r="F4332" s="1" t="s">
        <v>2708</v>
      </c>
      <c r="G4332" s="3">
        <v>476.5</v>
      </c>
      <c r="H4332" s="3"/>
      <c r="I4332" s="1" t="s">
        <v>87</v>
      </c>
      <c r="J4332" s="1" t="s">
        <v>116</v>
      </c>
      <c r="K4332" s="1" t="s">
        <v>12</v>
      </c>
      <c r="L4332" s="1" t="s">
        <v>77</v>
      </c>
    </row>
    <row r="4333" spans="1:12" x14ac:dyDescent="0.2">
      <c r="A4333" s="1" t="s">
        <v>234</v>
      </c>
      <c r="B4333" s="1" t="s">
        <v>13</v>
      </c>
      <c r="C4333" s="2">
        <v>43742</v>
      </c>
      <c r="D4333" s="1" t="s">
        <v>145</v>
      </c>
      <c r="E4333" s="1"/>
      <c r="F4333" s="1" t="s">
        <v>2687</v>
      </c>
      <c r="G4333" s="3">
        <v>487.16</v>
      </c>
      <c r="H4333" s="3"/>
      <c r="I4333" s="1" t="s">
        <v>87</v>
      </c>
      <c r="J4333" s="1" t="s">
        <v>116</v>
      </c>
      <c r="K4333" s="1" t="s">
        <v>84</v>
      </c>
      <c r="L4333" s="1" t="s">
        <v>29</v>
      </c>
    </row>
    <row r="4334" spans="1:12" x14ac:dyDescent="0.2">
      <c r="A4334" s="1" t="s">
        <v>234</v>
      </c>
      <c r="B4334" s="1" t="s">
        <v>13</v>
      </c>
      <c r="C4334" s="2">
        <v>43742</v>
      </c>
      <c r="D4334" s="1" t="s">
        <v>145</v>
      </c>
      <c r="E4334" s="1"/>
      <c r="F4334" s="1" t="s">
        <v>2806</v>
      </c>
      <c r="G4334" s="3">
        <v>1330.38</v>
      </c>
      <c r="H4334" s="3"/>
      <c r="I4334" s="1" t="s">
        <v>120</v>
      </c>
      <c r="J4334" s="1" t="s">
        <v>171</v>
      </c>
      <c r="K4334" s="1" t="s">
        <v>12</v>
      </c>
      <c r="L4334" s="1" t="s">
        <v>19</v>
      </c>
    </row>
    <row r="4335" spans="1:12" x14ac:dyDescent="0.2">
      <c r="A4335" s="1" t="s">
        <v>234</v>
      </c>
      <c r="B4335" s="1" t="s">
        <v>13</v>
      </c>
      <c r="C4335" s="2">
        <v>43742</v>
      </c>
      <c r="D4335" s="1" t="s">
        <v>145</v>
      </c>
      <c r="E4335" s="1"/>
      <c r="F4335" s="1" t="s">
        <v>2807</v>
      </c>
      <c r="G4335" s="3">
        <v>1004.5</v>
      </c>
      <c r="H4335" s="3"/>
      <c r="I4335" s="1" t="s">
        <v>120</v>
      </c>
      <c r="J4335" s="1" t="s">
        <v>171</v>
      </c>
      <c r="K4335" s="1" t="s">
        <v>12</v>
      </c>
      <c r="L4335" s="1" t="s">
        <v>418</v>
      </c>
    </row>
    <row r="4336" spans="1:12" x14ac:dyDescent="0.2">
      <c r="A4336" s="1" t="s">
        <v>234</v>
      </c>
      <c r="B4336" s="1" t="s">
        <v>13</v>
      </c>
      <c r="C4336" s="2">
        <v>43742</v>
      </c>
      <c r="D4336" s="1" t="s">
        <v>145</v>
      </c>
      <c r="E4336" s="1"/>
      <c r="F4336" s="1" t="s">
        <v>2658</v>
      </c>
      <c r="G4336" s="3">
        <v>114.23</v>
      </c>
      <c r="H4336" s="3"/>
      <c r="I4336" s="1" t="s">
        <v>120</v>
      </c>
      <c r="J4336" s="1" t="s">
        <v>171</v>
      </c>
      <c r="K4336" s="1" t="s">
        <v>84</v>
      </c>
      <c r="L4336" s="1" t="s">
        <v>2028</v>
      </c>
    </row>
    <row r="4337" spans="1:12" x14ac:dyDescent="0.2">
      <c r="A4337" s="1" t="s">
        <v>234</v>
      </c>
      <c r="B4337" s="1" t="s">
        <v>13</v>
      </c>
      <c r="C4337" s="2">
        <v>43742</v>
      </c>
      <c r="D4337" s="1" t="s">
        <v>145</v>
      </c>
      <c r="E4337" s="1"/>
      <c r="F4337" s="1" t="s">
        <v>2808</v>
      </c>
      <c r="G4337" s="3">
        <v>948.39</v>
      </c>
      <c r="H4337" s="3"/>
      <c r="I4337" s="1" t="s">
        <v>83</v>
      </c>
      <c r="J4337" s="1" t="s">
        <v>181</v>
      </c>
      <c r="K4337" s="1" t="s">
        <v>12</v>
      </c>
      <c r="L4337" s="1" t="s">
        <v>99</v>
      </c>
    </row>
    <row r="4338" spans="1:12" x14ac:dyDescent="0.2">
      <c r="A4338" s="1" t="s">
        <v>234</v>
      </c>
      <c r="B4338" s="1" t="s">
        <v>13</v>
      </c>
      <c r="C4338" s="2">
        <v>43742</v>
      </c>
      <c r="D4338" s="1" t="s">
        <v>145</v>
      </c>
      <c r="E4338" s="1"/>
      <c r="F4338" s="1" t="s">
        <v>2809</v>
      </c>
      <c r="G4338" s="3">
        <v>468.73</v>
      </c>
      <c r="H4338" s="3"/>
      <c r="I4338" s="1" t="s">
        <v>119</v>
      </c>
      <c r="J4338" s="1" t="s">
        <v>86</v>
      </c>
      <c r="K4338" s="1" t="s">
        <v>12</v>
      </c>
      <c r="L4338" s="1" t="s">
        <v>20</v>
      </c>
    </row>
    <row r="4339" spans="1:12" x14ac:dyDescent="0.2">
      <c r="A4339" s="1" t="s">
        <v>234</v>
      </c>
      <c r="B4339" s="1" t="s">
        <v>13</v>
      </c>
      <c r="C4339" s="2">
        <v>43742</v>
      </c>
      <c r="D4339" s="1" t="s">
        <v>145</v>
      </c>
      <c r="E4339" s="1"/>
      <c r="F4339" s="1" t="s">
        <v>2810</v>
      </c>
      <c r="G4339" s="3">
        <v>906</v>
      </c>
      <c r="H4339" s="3"/>
      <c r="I4339" s="1" t="s">
        <v>119</v>
      </c>
      <c r="J4339" s="1" t="s">
        <v>86</v>
      </c>
      <c r="K4339" s="1" t="s">
        <v>12</v>
      </c>
      <c r="L4339" s="1" t="s">
        <v>42</v>
      </c>
    </row>
    <row r="4340" spans="1:12" x14ac:dyDescent="0.2">
      <c r="A4340" s="1" t="s">
        <v>234</v>
      </c>
      <c r="B4340" s="1" t="s">
        <v>13</v>
      </c>
      <c r="C4340" s="2">
        <v>43742</v>
      </c>
      <c r="D4340" s="1" t="s">
        <v>145</v>
      </c>
      <c r="E4340" s="1"/>
      <c r="F4340" s="1" t="s">
        <v>2658</v>
      </c>
      <c r="G4340" s="3">
        <v>613.46</v>
      </c>
      <c r="H4340" s="3"/>
      <c r="I4340" s="1" t="s">
        <v>83</v>
      </c>
      <c r="J4340" s="1" t="s">
        <v>175</v>
      </c>
      <c r="K4340" s="1" t="s">
        <v>84</v>
      </c>
      <c r="L4340" s="1" t="s">
        <v>2028</v>
      </c>
    </row>
    <row r="4341" spans="1:12" x14ac:dyDescent="0.2">
      <c r="A4341" s="1" t="s">
        <v>234</v>
      </c>
      <c r="B4341" s="1" t="s">
        <v>13</v>
      </c>
      <c r="C4341" s="2">
        <v>43742</v>
      </c>
      <c r="D4341" s="1" t="s">
        <v>145</v>
      </c>
      <c r="E4341" s="1"/>
      <c r="F4341" s="1" t="s">
        <v>2811</v>
      </c>
      <c r="G4341" s="3">
        <v>624</v>
      </c>
      <c r="H4341" s="3"/>
      <c r="I4341" s="1" t="s">
        <v>119</v>
      </c>
      <c r="J4341" s="1" t="s">
        <v>86</v>
      </c>
      <c r="K4341" s="1" t="s">
        <v>12</v>
      </c>
      <c r="L4341" s="1" t="s">
        <v>53</v>
      </c>
    </row>
    <row r="4342" spans="1:12" x14ac:dyDescent="0.2">
      <c r="A4342" s="1" t="s">
        <v>234</v>
      </c>
      <c r="B4342" s="1" t="s">
        <v>13</v>
      </c>
      <c r="C4342" s="2">
        <v>43742</v>
      </c>
      <c r="D4342" s="1" t="s">
        <v>145</v>
      </c>
      <c r="E4342" s="1"/>
      <c r="F4342" s="1" t="s">
        <v>2687</v>
      </c>
      <c r="G4342" s="3">
        <v>70.680000000000007</v>
      </c>
      <c r="H4342" s="3"/>
      <c r="I4342" s="1" t="s">
        <v>106</v>
      </c>
      <c r="J4342" s="1" t="s">
        <v>121</v>
      </c>
      <c r="K4342" s="1" t="s">
        <v>84</v>
      </c>
      <c r="L4342" s="1" t="s">
        <v>29</v>
      </c>
    </row>
    <row r="4343" spans="1:12" x14ac:dyDescent="0.2">
      <c r="A4343" s="1" t="s">
        <v>234</v>
      </c>
      <c r="B4343" s="1" t="s">
        <v>13</v>
      </c>
      <c r="C4343" s="2">
        <v>43742</v>
      </c>
      <c r="D4343" s="1" t="s">
        <v>145</v>
      </c>
      <c r="E4343" s="1"/>
      <c r="F4343" s="1" t="s">
        <v>2812</v>
      </c>
      <c r="G4343" s="3">
        <v>2339.5700000000002</v>
      </c>
      <c r="H4343" s="3"/>
      <c r="I4343" s="1" t="s">
        <v>83</v>
      </c>
      <c r="J4343" s="1" t="s">
        <v>181</v>
      </c>
      <c r="K4343" s="1" t="s">
        <v>12</v>
      </c>
      <c r="L4343" s="1" t="s">
        <v>36</v>
      </c>
    </row>
    <row r="4344" spans="1:12" x14ac:dyDescent="0.2">
      <c r="A4344" s="1" t="s">
        <v>234</v>
      </c>
      <c r="B4344" s="1" t="s">
        <v>13</v>
      </c>
      <c r="C4344" s="2">
        <v>43742</v>
      </c>
      <c r="D4344" s="1" t="s">
        <v>145</v>
      </c>
      <c r="E4344" s="1"/>
      <c r="F4344" s="1" t="s">
        <v>2813</v>
      </c>
      <c r="G4344" s="3">
        <v>445.31</v>
      </c>
      <c r="H4344" s="3"/>
      <c r="I4344" s="1" t="s">
        <v>119</v>
      </c>
      <c r="J4344" s="1" t="s">
        <v>86</v>
      </c>
      <c r="K4344" s="1" t="s">
        <v>12</v>
      </c>
      <c r="L4344" s="1" t="s">
        <v>446</v>
      </c>
    </row>
    <row r="4345" spans="1:12" x14ac:dyDescent="0.2">
      <c r="A4345" s="1" t="s">
        <v>234</v>
      </c>
      <c r="B4345" s="1" t="s">
        <v>13</v>
      </c>
      <c r="C4345" s="2">
        <v>43742</v>
      </c>
      <c r="D4345" s="1" t="s">
        <v>145</v>
      </c>
      <c r="E4345" s="1"/>
      <c r="F4345" s="1" t="s">
        <v>2711</v>
      </c>
      <c r="G4345" s="3">
        <v>1555.35</v>
      </c>
      <c r="H4345" s="3"/>
      <c r="I4345" s="1" t="s">
        <v>119</v>
      </c>
      <c r="J4345" s="1" t="s">
        <v>86</v>
      </c>
      <c r="K4345" s="1" t="s">
        <v>84</v>
      </c>
      <c r="L4345" s="1" t="s">
        <v>63</v>
      </c>
    </row>
    <row r="4346" spans="1:12" x14ac:dyDescent="0.2">
      <c r="A4346" s="1" t="s">
        <v>234</v>
      </c>
      <c r="B4346" s="1" t="s">
        <v>13</v>
      </c>
      <c r="C4346" s="2">
        <v>43742</v>
      </c>
      <c r="D4346" s="1" t="s">
        <v>145</v>
      </c>
      <c r="E4346" s="1"/>
      <c r="F4346" s="1" t="s">
        <v>2658</v>
      </c>
      <c r="G4346" s="3">
        <v>1015.38</v>
      </c>
      <c r="H4346" s="3"/>
      <c r="I4346" s="1" t="s">
        <v>119</v>
      </c>
      <c r="J4346" s="1" t="s">
        <v>86</v>
      </c>
      <c r="K4346" s="1" t="s">
        <v>84</v>
      </c>
      <c r="L4346" s="1" t="s">
        <v>2028</v>
      </c>
    </row>
    <row r="4347" spans="1:12" x14ac:dyDescent="0.2">
      <c r="A4347" s="1" t="s">
        <v>234</v>
      </c>
      <c r="B4347" s="1" t="s">
        <v>13</v>
      </c>
      <c r="C4347" s="2">
        <v>43742</v>
      </c>
      <c r="D4347" s="1" t="s">
        <v>145</v>
      </c>
      <c r="E4347" s="1"/>
      <c r="F4347" s="1" t="s">
        <v>2666</v>
      </c>
      <c r="G4347" s="3">
        <v>812.88</v>
      </c>
      <c r="H4347" s="3"/>
      <c r="I4347" s="1" t="s">
        <v>83</v>
      </c>
      <c r="J4347" s="1" t="s">
        <v>175</v>
      </c>
      <c r="K4347" s="1" t="s">
        <v>84</v>
      </c>
      <c r="L4347" s="1" t="s">
        <v>306</v>
      </c>
    </row>
    <row r="4348" spans="1:12" x14ac:dyDescent="0.2">
      <c r="A4348" s="1" t="s">
        <v>234</v>
      </c>
      <c r="B4348" s="1" t="s">
        <v>13</v>
      </c>
      <c r="C4348" s="2">
        <v>43742</v>
      </c>
      <c r="D4348" s="1" t="s">
        <v>145</v>
      </c>
      <c r="E4348" s="1"/>
      <c r="F4348" s="1" t="s">
        <v>2711</v>
      </c>
      <c r="G4348" s="3">
        <v>33.07</v>
      </c>
      <c r="H4348" s="3"/>
      <c r="I4348" s="1" t="s">
        <v>179</v>
      </c>
      <c r="J4348" s="1" t="s">
        <v>89</v>
      </c>
      <c r="K4348" s="1" t="s">
        <v>84</v>
      </c>
      <c r="L4348" s="1" t="s">
        <v>63</v>
      </c>
    </row>
    <row r="4349" spans="1:12" x14ac:dyDescent="0.2">
      <c r="A4349" s="1" t="s">
        <v>234</v>
      </c>
      <c r="B4349" s="1" t="s">
        <v>13</v>
      </c>
      <c r="C4349" s="2">
        <v>43742</v>
      </c>
      <c r="D4349" s="1" t="s">
        <v>145</v>
      </c>
      <c r="E4349" s="1"/>
      <c r="F4349" s="1" t="s">
        <v>2814</v>
      </c>
      <c r="G4349" s="3">
        <v>867.23</v>
      </c>
      <c r="H4349" s="3"/>
      <c r="I4349" s="1" t="s">
        <v>120</v>
      </c>
      <c r="J4349" s="1" t="s">
        <v>171</v>
      </c>
      <c r="K4349" s="1" t="s">
        <v>12</v>
      </c>
      <c r="L4349" s="1" t="s">
        <v>59</v>
      </c>
    </row>
    <row r="4350" spans="1:12" x14ac:dyDescent="0.2">
      <c r="A4350" s="1" t="s">
        <v>234</v>
      </c>
      <c r="B4350" s="1" t="s">
        <v>13</v>
      </c>
      <c r="C4350" s="2">
        <v>43742</v>
      </c>
      <c r="D4350" s="1" t="s">
        <v>145</v>
      </c>
      <c r="E4350" s="1"/>
      <c r="F4350" s="1" t="s">
        <v>2815</v>
      </c>
      <c r="G4350" s="3">
        <v>665</v>
      </c>
      <c r="H4350" s="3"/>
      <c r="I4350" s="1" t="s">
        <v>119</v>
      </c>
      <c r="J4350" s="1" t="s">
        <v>86</v>
      </c>
      <c r="K4350" s="1" t="s">
        <v>12</v>
      </c>
      <c r="L4350" s="1" t="s">
        <v>2816</v>
      </c>
    </row>
    <row r="4351" spans="1:12" x14ac:dyDescent="0.2">
      <c r="A4351" s="1" t="s">
        <v>234</v>
      </c>
      <c r="B4351" s="1" t="s">
        <v>13</v>
      </c>
      <c r="C4351" s="2">
        <v>43742</v>
      </c>
      <c r="D4351" s="1" t="s">
        <v>145</v>
      </c>
      <c r="E4351" s="1"/>
      <c r="F4351" s="1" t="s">
        <v>2817</v>
      </c>
      <c r="G4351" s="3">
        <v>1482.05</v>
      </c>
      <c r="H4351" s="3"/>
      <c r="I4351" s="1" t="s">
        <v>119</v>
      </c>
      <c r="J4351" s="1" t="s">
        <v>86</v>
      </c>
      <c r="K4351" s="1" t="s">
        <v>12</v>
      </c>
      <c r="L4351" s="1" t="s">
        <v>41</v>
      </c>
    </row>
    <row r="4352" spans="1:12" x14ac:dyDescent="0.2">
      <c r="A4352" s="1" t="s">
        <v>234</v>
      </c>
      <c r="B4352" s="1" t="s">
        <v>13</v>
      </c>
      <c r="C4352" s="2">
        <v>43742</v>
      </c>
      <c r="D4352" s="1" t="s">
        <v>145</v>
      </c>
      <c r="E4352" s="1"/>
      <c r="F4352" s="1" t="s">
        <v>2818</v>
      </c>
      <c r="G4352" s="3">
        <v>718.62</v>
      </c>
      <c r="H4352" s="3"/>
      <c r="I4352" s="1" t="s">
        <v>119</v>
      </c>
      <c r="J4352" s="1" t="s">
        <v>86</v>
      </c>
      <c r="K4352" s="1" t="s">
        <v>12</v>
      </c>
      <c r="L4352" s="1" t="s">
        <v>82</v>
      </c>
    </row>
    <row r="4353" spans="1:12" x14ac:dyDescent="0.2">
      <c r="A4353" s="1" t="s">
        <v>234</v>
      </c>
      <c r="B4353" s="1" t="s">
        <v>13</v>
      </c>
      <c r="C4353" s="2">
        <v>43742</v>
      </c>
      <c r="D4353" s="1" t="s">
        <v>145</v>
      </c>
      <c r="E4353" s="1"/>
      <c r="F4353" s="1" t="s">
        <v>2709</v>
      </c>
      <c r="G4353" s="3">
        <v>196.59</v>
      </c>
      <c r="H4353" s="3"/>
      <c r="I4353" s="1" t="s">
        <v>119</v>
      </c>
      <c r="J4353" s="1" t="s">
        <v>86</v>
      </c>
      <c r="K4353" s="1" t="s">
        <v>84</v>
      </c>
      <c r="L4353" s="1" t="s">
        <v>409</v>
      </c>
    </row>
    <row r="4354" spans="1:12" x14ac:dyDescent="0.2">
      <c r="A4354" s="1" t="s">
        <v>234</v>
      </c>
      <c r="B4354" s="1" t="s">
        <v>13</v>
      </c>
      <c r="C4354" s="2">
        <v>43742</v>
      </c>
      <c r="D4354" s="1" t="s">
        <v>145</v>
      </c>
      <c r="E4354" s="1"/>
      <c r="F4354" s="1" t="s">
        <v>2819</v>
      </c>
      <c r="G4354" s="3">
        <v>846</v>
      </c>
      <c r="H4354" s="3"/>
      <c r="I4354" s="1" t="s">
        <v>119</v>
      </c>
      <c r="J4354" s="1" t="s">
        <v>86</v>
      </c>
      <c r="K4354" s="1" t="s">
        <v>12</v>
      </c>
      <c r="L4354" s="1" t="s">
        <v>566</v>
      </c>
    </row>
    <row r="4355" spans="1:12" x14ac:dyDescent="0.2">
      <c r="A4355" s="1" t="s">
        <v>234</v>
      </c>
      <c r="B4355" s="1" t="s">
        <v>13</v>
      </c>
      <c r="C4355" s="2">
        <v>43742</v>
      </c>
      <c r="D4355" s="1" t="s">
        <v>145</v>
      </c>
      <c r="E4355" s="1"/>
      <c r="F4355" s="1" t="s">
        <v>2820</v>
      </c>
      <c r="G4355" s="3">
        <v>765</v>
      </c>
      <c r="H4355" s="3"/>
      <c r="I4355" s="1" t="s">
        <v>119</v>
      </c>
      <c r="J4355" s="1" t="s">
        <v>86</v>
      </c>
      <c r="K4355" s="1" t="s">
        <v>12</v>
      </c>
      <c r="L4355" s="1" t="s">
        <v>268</v>
      </c>
    </row>
    <row r="4356" spans="1:12" x14ac:dyDescent="0.2">
      <c r="A4356" s="1" t="s">
        <v>234</v>
      </c>
      <c r="B4356" s="1" t="s">
        <v>13</v>
      </c>
      <c r="C4356" s="2">
        <v>43742</v>
      </c>
      <c r="D4356" s="1" t="s">
        <v>145</v>
      </c>
      <c r="E4356" s="1"/>
      <c r="F4356" s="1" t="s">
        <v>2821</v>
      </c>
      <c r="G4356" s="3">
        <v>1449.35</v>
      </c>
      <c r="H4356" s="3"/>
      <c r="I4356" s="1" t="s">
        <v>106</v>
      </c>
      <c r="J4356" s="1" t="s">
        <v>122</v>
      </c>
      <c r="K4356" s="1" t="s">
        <v>12</v>
      </c>
      <c r="L4356" s="1" t="s">
        <v>21</v>
      </c>
    </row>
    <row r="4357" spans="1:12" x14ac:dyDescent="0.2">
      <c r="A4357" s="1" t="s">
        <v>234</v>
      </c>
      <c r="B4357" s="1" t="s">
        <v>13</v>
      </c>
      <c r="C4357" s="2">
        <v>43742</v>
      </c>
      <c r="D4357" s="1" t="s">
        <v>145</v>
      </c>
      <c r="E4357" s="1"/>
      <c r="F4357" s="1" t="s">
        <v>2711</v>
      </c>
      <c r="G4357" s="3">
        <v>987.85</v>
      </c>
      <c r="H4357" s="3"/>
      <c r="I4357" s="1" t="s">
        <v>87</v>
      </c>
      <c r="J4357" s="1" t="s">
        <v>253</v>
      </c>
      <c r="K4357" s="1" t="s">
        <v>84</v>
      </c>
      <c r="L4357" s="1" t="s">
        <v>63</v>
      </c>
    </row>
    <row r="4358" spans="1:12" x14ac:dyDescent="0.2">
      <c r="A4358" s="1" t="s">
        <v>234</v>
      </c>
      <c r="B4358" s="1" t="s">
        <v>13</v>
      </c>
      <c r="C4358" s="2">
        <v>43742</v>
      </c>
      <c r="D4358" s="1" t="s">
        <v>145</v>
      </c>
      <c r="E4358" s="1"/>
      <c r="F4358" s="1" t="s">
        <v>2809</v>
      </c>
      <c r="G4358" s="3">
        <v>951.65</v>
      </c>
      <c r="H4358" s="3"/>
      <c r="I4358" s="1" t="s">
        <v>120</v>
      </c>
      <c r="J4358" s="1" t="s">
        <v>171</v>
      </c>
      <c r="K4358" s="1" t="s">
        <v>12</v>
      </c>
      <c r="L4358" s="1" t="s">
        <v>20</v>
      </c>
    </row>
    <row r="4359" spans="1:12" x14ac:dyDescent="0.2">
      <c r="A4359" s="1" t="s">
        <v>234</v>
      </c>
      <c r="B4359" s="1" t="s">
        <v>13</v>
      </c>
      <c r="C4359" s="2">
        <v>43742</v>
      </c>
      <c r="D4359" s="1" t="s">
        <v>145</v>
      </c>
      <c r="E4359" s="1"/>
      <c r="F4359" s="1" t="s">
        <v>2736</v>
      </c>
      <c r="G4359" s="3">
        <v>957.46</v>
      </c>
      <c r="H4359" s="3"/>
      <c r="I4359" s="1" t="s">
        <v>119</v>
      </c>
      <c r="J4359" s="1" t="s">
        <v>86</v>
      </c>
      <c r="K4359" s="1" t="s">
        <v>84</v>
      </c>
      <c r="L4359" s="1" t="s">
        <v>114</v>
      </c>
    </row>
    <row r="4360" spans="1:12" x14ac:dyDescent="0.2">
      <c r="A4360" s="1" t="s">
        <v>234</v>
      </c>
      <c r="B4360" s="1" t="s">
        <v>13</v>
      </c>
      <c r="C4360" s="2">
        <v>43742</v>
      </c>
      <c r="D4360" s="1" t="s">
        <v>145</v>
      </c>
      <c r="E4360" s="1"/>
      <c r="F4360" s="1" t="s">
        <v>2822</v>
      </c>
      <c r="G4360" s="3">
        <v>2174.83</v>
      </c>
      <c r="H4360" s="3"/>
      <c r="I4360" s="1" t="s">
        <v>119</v>
      </c>
      <c r="J4360" s="1" t="s">
        <v>86</v>
      </c>
      <c r="K4360" s="1" t="s">
        <v>12</v>
      </c>
      <c r="L4360" s="1" t="s">
        <v>24</v>
      </c>
    </row>
    <row r="4361" spans="1:12" x14ac:dyDescent="0.2">
      <c r="A4361" s="1" t="s">
        <v>234</v>
      </c>
      <c r="B4361" s="1" t="s">
        <v>13</v>
      </c>
      <c r="C4361" s="2">
        <v>43742</v>
      </c>
      <c r="D4361" s="1" t="s">
        <v>145</v>
      </c>
      <c r="E4361" s="1"/>
      <c r="F4361" s="1" t="s">
        <v>2823</v>
      </c>
      <c r="G4361" s="3">
        <v>1386.4</v>
      </c>
      <c r="H4361" s="3"/>
      <c r="I4361" s="1" t="s">
        <v>106</v>
      </c>
      <c r="J4361" s="1" t="s">
        <v>121</v>
      </c>
      <c r="K4361" s="1" t="s">
        <v>12</v>
      </c>
      <c r="L4361" s="1" t="s">
        <v>18</v>
      </c>
    </row>
    <row r="4362" spans="1:12" x14ac:dyDescent="0.2">
      <c r="A4362" s="1" t="s">
        <v>234</v>
      </c>
      <c r="B4362" s="1" t="s">
        <v>13</v>
      </c>
      <c r="C4362" s="2">
        <v>43742</v>
      </c>
      <c r="D4362" s="1" t="s">
        <v>145</v>
      </c>
      <c r="E4362" s="1"/>
      <c r="F4362" s="1" t="s">
        <v>2824</v>
      </c>
      <c r="G4362" s="3">
        <v>1286.5999999999999</v>
      </c>
      <c r="H4362" s="3"/>
      <c r="I4362" s="1" t="s">
        <v>119</v>
      </c>
      <c r="J4362" s="1" t="s">
        <v>86</v>
      </c>
      <c r="K4362" s="1" t="s">
        <v>12</v>
      </c>
      <c r="L4362" s="1" t="s">
        <v>407</v>
      </c>
    </row>
    <row r="4363" spans="1:12" x14ac:dyDescent="0.2">
      <c r="A4363" s="1" t="s">
        <v>234</v>
      </c>
      <c r="B4363" s="1" t="s">
        <v>13</v>
      </c>
      <c r="C4363" s="2">
        <v>43742</v>
      </c>
      <c r="D4363" s="1" t="s">
        <v>145</v>
      </c>
      <c r="E4363" s="1"/>
      <c r="F4363" s="1" t="s">
        <v>2825</v>
      </c>
      <c r="G4363" s="3">
        <v>949.26</v>
      </c>
      <c r="H4363" s="3"/>
      <c r="I4363" s="1" t="s">
        <v>87</v>
      </c>
      <c r="J4363" s="1" t="s">
        <v>116</v>
      </c>
      <c r="K4363" s="1" t="s">
        <v>12</v>
      </c>
      <c r="L4363" s="1" t="s">
        <v>1126</v>
      </c>
    </row>
    <row r="4364" spans="1:12" x14ac:dyDescent="0.2">
      <c r="A4364" s="1" t="s">
        <v>234</v>
      </c>
      <c r="B4364" s="1" t="s">
        <v>13</v>
      </c>
      <c r="C4364" s="2">
        <v>43742</v>
      </c>
      <c r="D4364" s="1" t="s">
        <v>145</v>
      </c>
      <c r="E4364" s="1"/>
      <c r="F4364" s="1" t="s">
        <v>2699</v>
      </c>
      <c r="G4364" s="3">
        <v>2276.08</v>
      </c>
      <c r="H4364" s="3"/>
      <c r="I4364" s="1" t="s">
        <v>119</v>
      </c>
      <c r="J4364" s="1" t="s">
        <v>86</v>
      </c>
      <c r="K4364" s="1" t="s">
        <v>84</v>
      </c>
      <c r="L4364" s="1" t="s">
        <v>104</v>
      </c>
    </row>
    <row r="4365" spans="1:12" x14ac:dyDescent="0.2">
      <c r="A4365" s="1" t="s">
        <v>234</v>
      </c>
      <c r="B4365" s="1" t="s">
        <v>13</v>
      </c>
      <c r="C4365" s="2">
        <v>43742</v>
      </c>
      <c r="D4365" s="1" t="s">
        <v>145</v>
      </c>
      <c r="E4365" s="1"/>
      <c r="F4365" s="1" t="s">
        <v>2695</v>
      </c>
      <c r="G4365" s="3">
        <v>1147.24</v>
      </c>
      <c r="H4365" s="3"/>
      <c r="I4365" s="1" t="s">
        <v>179</v>
      </c>
      <c r="J4365" s="1" t="s">
        <v>89</v>
      </c>
      <c r="K4365" s="1" t="s">
        <v>12</v>
      </c>
      <c r="L4365" s="1" t="s">
        <v>28</v>
      </c>
    </row>
    <row r="4366" spans="1:12" x14ac:dyDescent="0.2">
      <c r="A4366" s="1" t="s">
        <v>234</v>
      </c>
      <c r="B4366" s="1" t="s">
        <v>13</v>
      </c>
      <c r="C4366" s="2">
        <v>43742</v>
      </c>
      <c r="D4366" s="1" t="s">
        <v>145</v>
      </c>
      <c r="E4366" s="1"/>
      <c r="F4366" s="1" t="s">
        <v>2666</v>
      </c>
      <c r="G4366" s="3">
        <v>59.7</v>
      </c>
      <c r="H4366" s="3"/>
      <c r="I4366" s="1" t="s">
        <v>106</v>
      </c>
      <c r="J4366" s="1" t="s">
        <v>121</v>
      </c>
      <c r="K4366" s="1" t="s">
        <v>84</v>
      </c>
      <c r="L4366" s="1" t="s">
        <v>306</v>
      </c>
    </row>
    <row r="4367" spans="1:12" x14ac:dyDescent="0.2">
      <c r="A4367" s="1" t="s">
        <v>234</v>
      </c>
      <c r="B4367" s="1" t="s">
        <v>13</v>
      </c>
      <c r="C4367" s="2">
        <v>43742</v>
      </c>
      <c r="D4367" s="1" t="s">
        <v>145</v>
      </c>
      <c r="E4367" s="1"/>
      <c r="F4367" s="1" t="s">
        <v>2678</v>
      </c>
      <c r="G4367" s="3">
        <v>894.92</v>
      </c>
      <c r="H4367" s="3"/>
      <c r="I4367" s="1" t="s">
        <v>87</v>
      </c>
      <c r="J4367" s="1" t="s">
        <v>253</v>
      </c>
      <c r="K4367" s="1" t="s">
        <v>12</v>
      </c>
      <c r="L4367" s="1" t="s">
        <v>1047</v>
      </c>
    </row>
    <row r="4368" spans="1:12" x14ac:dyDescent="0.2">
      <c r="A4368" s="1" t="s">
        <v>234</v>
      </c>
      <c r="B4368" s="1" t="s">
        <v>13</v>
      </c>
      <c r="C4368" s="2">
        <v>43742</v>
      </c>
      <c r="D4368" s="1" t="s">
        <v>145</v>
      </c>
      <c r="E4368" s="1"/>
      <c r="F4368" s="1" t="s">
        <v>2826</v>
      </c>
      <c r="G4368" s="3">
        <v>926.95</v>
      </c>
      <c r="H4368" s="3"/>
      <c r="I4368" s="1" t="s">
        <v>83</v>
      </c>
      <c r="J4368" s="1" t="s">
        <v>229</v>
      </c>
      <c r="K4368" s="1" t="s">
        <v>12</v>
      </c>
      <c r="L4368" s="1" t="s">
        <v>459</v>
      </c>
    </row>
    <row r="4369" spans="1:12" x14ac:dyDescent="0.2">
      <c r="A4369" s="1" t="s">
        <v>234</v>
      </c>
      <c r="B4369" s="1" t="s">
        <v>13</v>
      </c>
      <c r="C4369" s="2">
        <v>43742</v>
      </c>
      <c r="D4369" s="1" t="s">
        <v>145</v>
      </c>
      <c r="E4369" s="1"/>
      <c r="F4369" s="1" t="s">
        <v>2827</v>
      </c>
      <c r="G4369" s="3">
        <v>839.52</v>
      </c>
      <c r="H4369" s="3"/>
      <c r="I4369" s="1" t="s">
        <v>119</v>
      </c>
      <c r="J4369" s="1" t="s">
        <v>86</v>
      </c>
      <c r="K4369" s="1" t="s">
        <v>12</v>
      </c>
      <c r="L4369" s="1" t="s">
        <v>50</v>
      </c>
    </row>
    <row r="4370" spans="1:12" x14ac:dyDescent="0.2">
      <c r="A4370" s="1" t="s">
        <v>234</v>
      </c>
      <c r="B4370" s="1" t="s">
        <v>13</v>
      </c>
      <c r="C4370" s="2">
        <v>43742</v>
      </c>
      <c r="D4370" s="1" t="s">
        <v>145</v>
      </c>
      <c r="E4370" s="1"/>
      <c r="F4370" s="1" t="s">
        <v>2828</v>
      </c>
      <c r="G4370" s="3">
        <v>864</v>
      </c>
      <c r="H4370" s="3"/>
      <c r="I4370" s="1" t="s">
        <v>119</v>
      </c>
      <c r="J4370" s="1" t="s">
        <v>86</v>
      </c>
      <c r="K4370" s="1" t="s">
        <v>12</v>
      </c>
      <c r="L4370" s="1" t="s">
        <v>481</v>
      </c>
    </row>
    <row r="4371" spans="1:12" x14ac:dyDescent="0.2">
      <c r="A4371" s="1" t="s">
        <v>234</v>
      </c>
      <c r="B4371" s="1" t="s">
        <v>13</v>
      </c>
      <c r="C4371" s="2">
        <v>43742</v>
      </c>
      <c r="D4371" s="1" t="s">
        <v>145</v>
      </c>
      <c r="E4371" s="1"/>
      <c r="F4371" s="1" t="s">
        <v>2829</v>
      </c>
      <c r="G4371" s="3">
        <v>851.76</v>
      </c>
      <c r="H4371" s="3"/>
      <c r="I4371" s="1" t="s">
        <v>120</v>
      </c>
      <c r="J4371" s="1" t="s">
        <v>171</v>
      </c>
      <c r="K4371" s="1" t="s">
        <v>12</v>
      </c>
      <c r="L4371" s="1" t="s">
        <v>81</v>
      </c>
    </row>
    <row r="4372" spans="1:12" x14ac:dyDescent="0.2">
      <c r="A4372" s="1" t="s">
        <v>234</v>
      </c>
      <c r="B4372" s="1" t="s">
        <v>13</v>
      </c>
      <c r="C4372" s="2">
        <v>43742</v>
      </c>
      <c r="D4372" s="1" t="s">
        <v>145</v>
      </c>
      <c r="E4372" s="1"/>
      <c r="F4372" s="1" t="s">
        <v>2830</v>
      </c>
      <c r="G4372" s="3">
        <v>843.06</v>
      </c>
      <c r="H4372" s="3"/>
      <c r="I4372" s="1" t="s">
        <v>83</v>
      </c>
      <c r="J4372" s="1" t="s">
        <v>181</v>
      </c>
      <c r="K4372" s="1" t="s">
        <v>12</v>
      </c>
      <c r="L4372" s="1" t="s">
        <v>93</v>
      </c>
    </row>
    <row r="4373" spans="1:12" x14ac:dyDescent="0.2">
      <c r="A4373" s="1" t="s">
        <v>234</v>
      </c>
      <c r="B4373" s="1" t="s">
        <v>13</v>
      </c>
      <c r="C4373" s="2">
        <v>43742</v>
      </c>
      <c r="D4373" s="1" t="s">
        <v>145</v>
      </c>
      <c r="E4373" s="1"/>
      <c r="F4373" s="1" t="s">
        <v>2831</v>
      </c>
      <c r="G4373" s="3">
        <v>665.01</v>
      </c>
      <c r="H4373" s="3"/>
      <c r="I4373" s="1" t="s">
        <v>83</v>
      </c>
      <c r="J4373" s="1" t="s">
        <v>181</v>
      </c>
      <c r="K4373" s="1" t="s">
        <v>12</v>
      </c>
      <c r="L4373" s="1" t="s">
        <v>462</v>
      </c>
    </row>
    <row r="4374" spans="1:12" x14ac:dyDescent="0.2">
      <c r="A4374" s="1" t="s">
        <v>234</v>
      </c>
      <c r="B4374" s="1" t="s">
        <v>13</v>
      </c>
      <c r="C4374" s="2">
        <v>43742</v>
      </c>
      <c r="D4374" s="1" t="s">
        <v>145</v>
      </c>
      <c r="E4374" s="1"/>
      <c r="F4374" s="1" t="s">
        <v>2832</v>
      </c>
      <c r="G4374" s="3">
        <v>1906.31</v>
      </c>
      <c r="H4374" s="3"/>
      <c r="I4374" s="1" t="s">
        <v>119</v>
      </c>
      <c r="J4374" s="1" t="s">
        <v>86</v>
      </c>
      <c r="K4374" s="1" t="s">
        <v>12</v>
      </c>
      <c r="L4374" s="1" t="s">
        <v>322</v>
      </c>
    </row>
    <row r="4375" spans="1:12" x14ac:dyDescent="0.2">
      <c r="A4375" s="1" t="s">
        <v>234</v>
      </c>
      <c r="B4375" s="1" t="s">
        <v>13</v>
      </c>
      <c r="C4375" s="2">
        <v>43742</v>
      </c>
      <c r="D4375" s="1" t="s">
        <v>145</v>
      </c>
      <c r="E4375" s="1"/>
      <c r="F4375" s="1" t="s">
        <v>2664</v>
      </c>
      <c r="G4375" s="3">
        <v>941.3</v>
      </c>
      <c r="H4375" s="3"/>
      <c r="I4375" s="1" t="s">
        <v>119</v>
      </c>
      <c r="J4375" s="1" t="s">
        <v>86</v>
      </c>
      <c r="K4375" s="1" t="s">
        <v>84</v>
      </c>
      <c r="L4375" s="1" t="s">
        <v>111</v>
      </c>
    </row>
    <row r="4376" spans="1:12" x14ac:dyDescent="0.2">
      <c r="A4376" s="1" t="s">
        <v>234</v>
      </c>
      <c r="B4376" s="1" t="s">
        <v>13</v>
      </c>
      <c r="C4376" s="2">
        <v>43742</v>
      </c>
      <c r="D4376" s="1" t="s">
        <v>145</v>
      </c>
      <c r="E4376" s="1"/>
      <c r="F4376" s="1" t="s">
        <v>2662</v>
      </c>
      <c r="G4376" s="3">
        <v>179.29</v>
      </c>
      <c r="H4376" s="3"/>
      <c r="I4376" s="1" t="s">
        <v>106</v>
      </c>
      <c r="J4376" s="1" t="s">
        <v>121</v>
      </c>
      <c r="K4376" s="1" t="s">
        <v>84</v>
      </c>
      <c r="L4376" s="1" t="s">
        <v>26</v>
      </c>
    </row>
    <row r="4377" spans="1:12" x14ac:dyDescent="0.2">
      <c r="A4377" s="1" t="s">
        <v>234</v>
      </c>
      <c r="B4377" s="1" t="s">
        <v>13</v>
      </c>
      <c r="C4377" s="2">
        <v>43742</v>
      </c>
      <c r="D4377" s="1" t="s">
        <v>145</v>
      </c>
      <c r="E4377" s="1"/>
      <c r="F4377" s="1" t="s">
        <v>2833</v>
      </c>
      <c r="G4377" s="3">
        <v>867</v>
      </c>
      <c r="H4377" s="3"/>
      <c r="I4377" s="1" t="s">
        <v>119</v>
      </c>
      <c r="J4377" s="1" t="s">
        <v>86</v>
      </c>
      <c r="K4377" s="1" t="s">
        <v>12</v>
      </c>
      <c r="L4377" s="1" t="s">
        <v>248</v>
      </c>
    </row>
    <row r="4378" spans="1:12" x14ac:dyDescent="0.2">
      <c r="A4378" s="1" t="s">
        <v>234</v>
      </c>
      <c r="B4378" s="1" t="s">
        <v>13</v>
      </c>
      <c r="C4378" s="2">
        <v>43742</v>
      </c>
      <c r="D4378" s="1" t="s">
        <v>145</v>
      </c>
      <c r="E4378" s="1"/>
      <c r="F4378" s="1" t="s">
        <v>2834</v>
      </c>
      <c r="G4378" s="3">
        <v>1363.25</v>
      </c>
      <c r="H4378" s="3"/>
      <c r="I4378" s="1" t="s">
        <v>119</v>
      </c>
      <c r="J4378" s="1" t="s">
        <v>86</v>
      </c>
      <c r="K4378" s="1" t="s">
        <v>12</v>
      </c>
      <c r="L4378" s="1" t="s">
        <v>71</v>
      </c>
    </row>
    <row r="4379" spans="1:12" x14ac:dyDescent="0.2">
      <c r="A4379" s="1" t="s">
        <v>234</v>
      </c>
      <c r="B4379" s="1" t="s">
        <v>13</v>
      </c>
      <c r="C4379" s="2">
        <v>43742</v>
      </c>
      <c r="D4379" s="1" t="s">
        <v>145</v>
      </c>
      <c r="E4379" s="1"/>
      <c r="F4379" s="1" t="s">
        <v>2835</v>
      </c>
      <c r="G4379" s="3">
        <v>1434.5</v>
      </c>
      <c r="H4379" s="3"/>
      <c r="I4379" s="1" t="s">
        <v>119</v>
      </c>
      <c r="J4379" s="1" t="s">
        <v>86</v>
      </c>
      <c r="K4379" s="1" t="s">
        <v>12</v>
      </c>
      <c r="L4379" s="1" t="s">
        <v>112</v>
      </c>
    </row>
    <row r="4380" spans="1:12" x14ac:dyDescent="0.2">
      <c r="A4380" s="1" t="s">
        <v>234</v>
      </c>
      <c r="B4380" s="1" t="s">
        <v>13</v>
      </c>
      <c r="C4380" s="2">
        <v>43742</v>
      </c>
      <c r="D4380" s="1" t="s">
        <v>145</v>
      </c>
      <c r="E4380" s="1"/>
      <c r="F4380" s="1" t="s">
        <v>2836</v>
      </c>
      <c r="G4380" s="3">
        <v>916.5</v>
      </c>
      <c r="H4380" s="3"/>
      <c r="I4380" s="1" t="s">
        <v>119</v>
      </c>
      <c r="J4380" s="1" t="s">
        <v>86</v>
      </c>
      <c r="K4380" s="1" t="s">
        <v>12</v>
      </c>
      <c r="L4380" s="1" t="s">
        <v>955</v>
      </c>
    </row>
    <row r="4381" spans="1:12" x14ac:dyDescent="0.2">
      <c r="A4381" s="1" t="s">
        <v>234</v>
      </c>
      <c r="B4381" s="1" t="s">
        <v>13</v>
      </c>
      <c r="C4381" s="2">
        <v>43742</v>
      </c>
      <c r="D4381" s="1" t="s">
        <v>145</v>
      </c>
      <c r="E4381" s="1"/>
      <c r="F4381" s="1" t="s">
        <v>2758</v>
      </c>
      <c r="G4381" s="3">
        <v>1766.26</v>
      </c>
      <c r="H4381" s="3"/>
      <c r="I4381" s="1" t="s">
        <v>106</v>
      </c>
      <c r="J4381" s="1" t="s">
        <v>121</v>
      </c>
      <c r="K4381" s="1" t="s">
        <v>12</v>
      </c>
      <c r="L4381" s="1" t="s">
        <v>313</v>
      </c>
    </row>
    <row r="4382" spans="1:12" x14ac:dyDescent="0.2">
      <c r="A4382" s="1" t="s">
        <v>234</v>
      </c>
      <c r="B4382" s="1" t="s">
        <v>13</v>
      </c>
      <c r="C4382" s="2">
        <v>43742</v>
      </c>
      <c r="D4382" s="1" t="s">
        <v>145</v>
      </c>
      <c r="E4382" s="1"/>
      <c r="F4382" s="1" t="s">
        <v>2837</v>
      </c>
      <c r="G4382" s="3">
        <v>1431.08</v>
      </c>
      <c r="H4382" s="3"/>
      <c r="I4382" s="1" t="s">
        <v>119</v>
      </c>
      <c r="J4382" s="1" t="s">
        <v>86</v>
      </c>
      <c r="K4382" s="1" t="s">
        <v>12</v>
      </c>
      <c r="L4382" s="1" t="s">
        <v>1909</v>
      </c>
    </row>
    <row r="4383" spans="1:12" x14ac:dyDescent="0.2">
      <c r="A4383" s="1" t="s">
        <v>234</v>
      </c>
      <c r="B4383" s="1" t="s">
        <v>13</v>
      </c>
      <c r="C4383" s="2">
        <v>43756</v>
      </c>
      <c r="D4383" s="1" t="s">
        <v>146</v>
      </c>
      <c r="E4383" s="1"/>
      <c r="F4383" s="1" t="s">
        <v>2838</v>
      </c>
      <c r="G4383" s="3">
        <v>564</v>
      </c>
      <c r="H4383" s="3"/>
      <c r="I4383" s="1" t="s">
        <v>119</v>
      </c>
      <c r="J4383" s="1" t="s">
        <v>86</v>
      </c>
      <c r="K4383" s="1" t="s">
        <v>12</v>
      </c>
      <c r="L4383" s="1" t="s">
        <v>40</v>
      </c>
    </row>
    <row r="4384" spans="1:12" x14ac:dyDescent="0.2">
      <c r="A4384" s="1" t="s">
        <v>234</v>
      </c>
      <c r="B4384" s="1" t="s">
        <v>13</v>
      </c>
      <c r="C4384" s="2">
        <v>43756</v>
      </c>
      <c r="D4384" s="1" t="s">
        <v>146</v>
      </c>
      <c r="E4384" s="1"/>
      <c r="F4384" s="1" t="s">
        <v>2839</v>
      </c>
      <c r="G4384" s="3">
        <v>832.52</v>
      </c>
      <c r="H4384" s="3"/>
      <c r="I4384" s="1" t="s">
        <v>83</v>
      </c>
      <c r="J4384" s="1" t="s">
        <v>181</v>
      </c>
      <c r="K4384" s="1" t="s">
        <v>12</v>
      </c>
      <c r="L4384" s="1" t="s">
        <v>93</v>
      </c>
    </row>
    <row r="4385" spans="1:12" x14ac:dyDescent="0.2">
      <c r="A4385" s="1" t="s">
        <v>234</v>
      </c>
      <c r="B4385" s="1" t="s">
        <v>13</v>
      </c>
      <c r="C4385" s="2">
        <v>43756</v>
      </c>
      <c r="D4385" s="1" t="s">
        <v>146</v>
      </c>
      <c r="E4385" s="1"/>
      <c r="F4385" s="1" t="s">
        <v>2840</v>
      </c>
      <c r="G4385" s="3">
        <v>907.37</v>
      </c>
      <c r="H4385" s="3"/>
      <c r="I4385" s="1" t="s">
        <v>119</v>
      </c>
      <c r="J4385" s="1" t="s">
        <v>86</v>
      </c>
      <c r="K4385" s="1" t="s">
        <v>12</v>
      </c>
      <c r="L4385" s="1" t="s">
        <v>78</v>
      </c>
    </row>
    <row r="4386" spans="1:12" x14ac:dyDescent="0.2">
      <c r="A4386" s="1" t="s">
        <v>234</v>
      </c>
      <c r="B4386" s="1" t="s">
        <v>13</v>
      </c>
      <c r="C4386" s="2">
        <v>43756</v>
      </c>
      <c r="D4386" s="1" t="s">
        <v>146</v>
      </c>
      <c r="E4386" s="1"/>
      <c r="F4386" s="1" t="s">
        <v>2841</v>
      </c>
      <c r="G4386" s="3">
        <v>713.53</v>
      </c>
      <c r="H4386" s="3"/>
      <c r="I4386" s="1" t="s">
        <v>185</v>
      </c>
      <c r="J4386" s="1" t="s">
        <v>126</v>
      </c>
      <c r="K4386" s="1" t="s">
        <v>12</v>
      </c>
      <c r="L4386" s="1" t="s">
        <v>92</v>
      </c>
    </row>
    <row r="4387" spans="1:12" x14ac:dyDescent="0.2">
      <c r="A4387" s="1" t="s">
        <v>234</v>
      </c>
      <c r="B4387" s="1" t="s">
        <v>13</v>
      </c>
      <c r="C4387" s="2">
        <v>43756</v>
      </c>
      <c r="D4387" s="1" t="s">
        <v>146</v>
      </c>
      <c r="E4387" s="1"/>
      <c r="F4387" s="1" t="s">
        <v>2842</v>
      </c>
      <c r="G4387" s="3">
        <v>1332.21</v>
      </c>
      <c r="H4387" s="3"/>
      <c r="I4387" s="1" t="s">
        <v>106</v>
      </c>
      <c r="J4387" s="1" t="s">
        <v>122</v>
      </c>
      <c r="K4387" s="1" t="s">
        <v>12</v>
      </c>
      <c r="L4387" s="1" t="s">
        <v>16</v>
      </c>
    </row>
    <row r="4388" spans="1:12" x14ac:dyDescent="0.2">
      <c r="A4388" s="1" t="s">
        <v>234</v>
      </c>
      <c r="B4388" s="1" t="s">
        <v>13</v>
      </c>
      <c r="C4388" s="2">
        <v>43756</v>
      </c>
      <c r="D4388" s="1" t="s">
        <v>146</v>
      </c>
      <c r="E4388" s="1"/>
      <c r="F4388" s="1" t="s">
        <v>2843</v>
      </c>
      <c r="G4388" s="3">
        <v>193.55</v>
      </c>
      <c r="H4388" s="3"/>
      <c r="I4388" s="1" t="s">
        <v>120</v>
      </c>
      <c r="J4388" s="1" t="s">
        <v>171</v>
      </c>
      <c r="K4388" s="1" t="s">
        <v>84</v>
      </c>
      <c r="L4388" s="1" t="s">
        <v>409</v>
      </c>
    </row>
    <row r="4389" spans="1:12" x14ac:dyDescent="0.2">
      <c r="A4389" s="1" t="s">
        <v>234</v>
      </c>
      <c r="B4389" s="1" t="s">
        <v>13</v>
      </c>
      <c r="C4389" s="2">
        <v>43756</v>
      </c>
      <c r="D4389" s="1" t="s">
        <v>146</v>
      </c>
      <c r="E4389" s="1"/>
      <c r="F4389" s="1" t="s">
        <v>2844</v>
      </c>
      <c r="G4389" s="3">
        <v>1001</v>
      </c>
      <c r="H4389" s="3"/>
      <c r="I4389" s="1" t="s">
        <v>120</v>
      </c>
      <c r="J4389" s="1" t="s">
        <v>171</v>
      </c>
      <c r="K4389" s="1" t="s">
        <v>12</v>
      </c>
      <c r="L4389" s="1" t="s">
        <v>418</v>
      </c>
    </row>
    <row r="4390" spans="1:12" x14ac:dyDescent="0.2">
      <c r="A4390" s="1" t="s">
        <v>234</v>
      </c>
      <c r="B4390" s="1" t="s">
        <v>13</v>
      </c>
      <c r="C4390" s="2">
        <v>43756</v>
      </c>
      <c r="D4390" s="1" t="s">
        <v>146</v>
      </c>
      <c r="E4390" s="1"/>
      <c r="F4390" s="1" t="s">
        <v>2845</v>
      </c>
      <c r="G4390" s="3">
        <v>1353.75</v>
      </c>
      <c r="H4390" s="3"/>
      <c r="I4390" s="1" t="s">
        <v>119</v>
      </c>
      <c r="J4390" s="1" t="s">
        <v>86</v>
      </c>
      <c r="K4390" s="1" t="s">
        <v>12</v>
      </c>
      <c r="L4390" s="1" t="s">
        <v>70</v>
      </c>
    </row>
    <row r="4391" spans="1:12" x14ac:dyDescent="0.2">
      <c r="A4391" s="1" t="s">
        <v>234</v>
      </c>
      <c r="B4391" s="1" t="s">
        <v>13</v>
      </c>
      <c r="C4391" s="2">
        <v>43756</v>
      </c>
      <c r="D4391" s="1" t="s">
        <v>146</v>
      </c>
      <c r="E4391" s="1"/>
      <c r="F4391" s="1" t="s">
        <v>2846</v>
      </c>
      <c r="G4391" s="3">
        <v>572.32000000000005</v>
      </c>
      <c r="H4391" s="3"/>
      <c r="I4391" s="1" t="s">
        <v>106</v>
      </c>
      <c r="J4391" s="1" t="s">
        <v>121</v>
      </c>
      <c r="K4391" s="1" t="s">
        <v>84</v>
      </c>
      <c r="L4391" s="1" t="s">
        <v>66</v>
      </c>
    </row>
    <row r="4392" spans="1:12" x14ac:dyDescent="0.2">
      <c r="A4392" s="1" t="s">
        <v>234</v>
      </c>
      <c r="B4392" s="1" t="s">
        <v>13</v>
      </c>
      <c r="C4392" s="2">
        <v>43756</v>
      </c>
      <c r="D4392" s="1" t="s">
        <v>146</v>
      </c>
      <c r="E4392" s="1"/>
      <c r="F4392" s="1" t="s">
        <v>2847</v>
      </c>
      <c r="G4392" s="3">
        <v>574.4</v>
      </c>
      <c r="H4392" s="3"/>
      <c r="I4392" s="1" t="s">
        <v>87</v>
      </c>
      <c r="J4392" s="1" t="s">
        <v>116</v>
      </c>
      <c r="K4392" s="1" t="s">
        <v>84</v>
      </c>
      <c r="L4392" s="1" t="s">
        <v>300</v>
      </c>
    </row>
    <row r="4393" spans="1:12" x14ac:dyDescent="0.2">
      <c r="A4393" s="1" t="s">
        <v>234</v>
      </c>
      <c r="B4393" s="1" t="s">
        <v>13</v>
      </c>
      <c r="C4393" s="2">
        <v>43756</v>
      </c>
      <c r="D4393" s="1" t="s">
        <v>146</v>
      </c>
      <c r="E4393" s="1"/>
      <c r="F4393" s="1" t="s">
        <v>2848</v>
      </c>
      <c r="G4393" s="3">
        <v>741.58</v>
      </c>
      <c r="H4393" s="3"/>
      <c r="I4393" s="1" t="s">
        <v>120</v>
      </c>
      <c r="J4393" s="1" t="s">
        <v>171</v>
      </c>
      <c r="K4393" s="1" t="s">
        <v>12</v>
      </c>
      <c r="L4393" s="1" t="s">
        <v>101</v>
      </c>
    </row>
    <row r="4394" spans="1:12" x14ac:dyDescent="0.2">
      <c r="A4394" s="1" t="s">
        <v>234</v>
      </c>
      <c r="B4394" s="1" t="s">
        <v>13</v>
      </c>
      <c r="C4394" s="2">
        <v>43756</v>
      </c>
      <c r="D4394" s="1" t="s">
        <v>146</v>
      </c>
      <c r="E4394" s="1"/>
      <c r="F4394" s="1" t="s">
        <v>2849</v>
      </c>
      <c r="G4394" s="3">
        <v>1400.88</v>
      </c>
      <c r="H4394" s="3"/>
      <c r="I4394" s="1" t="s">
        <v>83</v>
      </c>
      <c r="J4394" s="1" t="s">
        <v>230</v>
      </c>
      <c r="K4394" s="1" t="s">
        <v>12</v>
      </c>
      <c r="L4394" s="1" t="s">
        <v>17</v>
      </c>
    </row>
    <row r="4395" spans="1:12" x14ac:dyDescent="0.2">
      <c r="A4395" s="1" t="s">
        <v>234</v>
      </c>
      <c r="B4395" s="1" t="s">
        <v>13</v>
      </c>
      <c r="C4395" s="2">
        <v>43756</v>
      </c>
      <c r="D4395" s="1" t="s">
        <v>146</v>
      </c>
      <c r="E4395" s="1"/>
      <c r="F4395" s="1" t="s">
        <v>2850</v>
      </c>
      <c r="G4395" s="3">
        <v>1344.25</v>
      </c>
      <c r="H4395" s="3"/>
      <c r="I4395" s="1" t="s">
        <v>119</v>
      </c>
      <c r="J4395" s="1" t="s">
        <v>86</v>
      </c>
      <c r="K4395" s="1" t="s">
        <v>12</v>
      </c>
      <c r="L4395" s="1" t="s">
        <v>71</v>
      </c>
    </row>
    <row r="4396" spans="1:12" x14ac:dyDescent="0.2">
      <c r="A4396" s="1" t="s">
        <v>234</v>
      </c>
      <c r="B4396" s="1" t="s">
        <v>13</v>
      </c>
      <c r="C4396" s="2">
        <v>43756</v>
      </c>
      <c r="D4396" s="1" t="s">
        <v>146</v>
      </c>
      <c r="E4396" s="1"/>
      <c r="F4396" s="1" t="s">
        <v>2851</v>
      </c>
      <c r="G4396" s="3">
        <v>840</v>
      </c>
      <c r="H4396" s="3"/>
      <c r="I4396" s="1" t="s">
        <v>177</v>
      </c>
      <c r="J4396" s="1" t="s">
        <v>178</v>
      </c>
      <c r="K4396" s="1" t="s">
        <v>12</v>
      </c>
      <c r="L4396" s="1" t="s">
        <v>384</v>
      </c>
    </row>
    <row r="4397" spans="1:12" x14ac:dyDescent="0.2">
      <c r="A4397" s="1" t="s">
        <v>234</v>
      </c>
      <c r="B4397" s="1" t="s">
        <v>13</v>
      </c>
      <c r="C4397" s="2">
        <v>43756</v>
      </c>
      <c r="D4397" s="1" t="s">
        <v>146</v>
      </c>
      <c r="E4397" s="1"/>
      <c r="F4397" s="1" t="s">
        <v>2852</v>
      </c>
      <c r="G4397" s="3">
        <v>701.83</v>
      </c>
      <c r="H4397" s="3"/>
      <c r="I4397" s="1" t="s">
        <v>120</v>
      </c>
      <c r="J4397" s="1" t="s">
        <v>171</v>
      </c>
      <c r="K4397" s="1" t="s">
        <v>12</v>
      </c>
      <c r="L4397" s="1" t="s">
        <v>110</v>
      </c>
    </row>
    <row r="4398" spans="1:12" x14ac:dyDescent="0.2">
      <c r="A4398" s="1" t="s">
        <v>234</v>
      </c>
      <c r="B4398" s="1" t="s">
        <v>13</v>
      </c>
      <c r="C4398" s="2">
        <v>43756</v>
      </c>
      <c r="D4398" s="1" t="s">
        <v>146</v>
      </c>
      <c r="E4398" s="1"/>
      <c r="F4398" s="1" t="s">
        <v>2853</v>
      </c>
      <c r="G4398" s="3">
        <v>907.37</v>
      </c>
      <c r="H4398" s="3"/>
      <c r="I4398" s="1" t="s">
        <v>83</v>
      </c>
      <c r="J4398" s="1" t="s">
        <v>181</v>
      </c>
      <c r="K4398" s="1" t="s">
        <v>12</v>
      </c>
      <c r="L4398" s="1" t="s">
        <v>347</v>
      </c>
    </row>
    <row r="4399" spans="1:12" x14ac:dyDescent="0.2">
      <c r="A4399" s="1" t="s">
        <v>234</v>
      </c>
      <c r="B4399" s="1" t="s">
        <v>13</v>
      </c>
      <c r="C4399" s="2">
        <v>43756</v>
      </c>
      <c r="D4399" s="1" t="s">
        <v>146</v>
      </c>
      <c r="E4399" s="1"/>
      <c r="F4399" s="1" t="s">
        <v>2854</v>
      </c>
      <c r="G4399" s="3">
        <v>1078.44</v>
      </c>
      <c r="H4399" s="3"/>
      <c r="I4399" s="1" t="s">
        <v>119</v>
      </c>
      <c r="J4399" s="1" t="s">
        <v>86</v>
      </c>
      <c r="K4399" s="1" t="s">
        <v>12</v>
      </c>
      <c r="L4399" s="1" t="s">
        <v>257</v>
      </c>
    </row>
    <row r="4400" spans="1:12" x14ac:dyDescent="0.2">
      <c r="A4400" s="1" t="s">
        <v>234</v>
      </c>
      <c r="B4400" s="1" t="s">
        <v>13</v>
      </c>
      <c r="C4400" s="2">
        <v>43756</v>
      </c>
      <c r="D4400" s="1" t="s">
        <v>146</v>
      </c>
      <c r="E4400" s="1"/>
      <c r="F4400" s="1" t="s">
        <v>2855</v>
      </c>
      <c r="G4400" s="3">
        <v>1806.39</v>
      </c>
      <c r="H4400" s="3"/>
      <c r="I4400" s="1" t="s">
        <v>119</v>
      </c>
      <c r="J4400" s="1" t="s">
        <v>86</v>
      </c>
      <c r="K4400" s="1" t="s">
        <v>12</v>
      </c>
      <c r="L4400" s="1" t="s">
        <v>289</v>
      </c>
    </row>
    <row r="4401" spans="1:12" x14ac:dyDescent="0.2">
      <c r="A4401" s="1" t="s">
        <v>234</v>
      </c>
      <c r="B4401" s="1" t="s">
        <v>13</v>
      </c>
      <c r="C4401" s="2">
        <v>43756</v>
      </c>
      <c r="D4401" s="1" t="s">
        <v>146</v>
      </c>
      <c r="E4401" s="1"/>
      <c r="F4401" s="1" t="s">
        <v>2856</v>
      </c>
      <c r="G4401" s="3">
        <v>2276.08</v>
      </c>
      <c r="H4401" s="3"/>
      <c r="I4401" s="1" t="s">
        <v>119</v>
      </c>
      <c r="J4401" s="1" t="s">
        <v>86</v>
      </c>
      <c r="K4401" s="1" t="s">
        <v>84</v>
      </c>
      <c r="L4401" s="1" t="s">
        <v>104</v>
      </c>
    </row>
    <row r="4402" spans="1:12" x14ac:dyDescent="0.2">
      <c r="A4402" s="1" t="s">
        <v>234</v>
      </c>
      <c r="B4402" s="1" t="s">
        <v>13</v>
      </c>
      <c r="C4402" s="2">
        <v>43756</v>
      </c>
      <c r="D4402" s="1" t="s">
        <v>146</v>
      </c>
      <c r="E4402" s="1"/>
      <c r="F4402" s="1" t="s">
        <v>2857</v>
      </c>
      <c r="G4402" s="3">
        <v>1172.56</v>
      </c>
      <c r="H4402" s="3"/>
      <c r="I4402" s="1" t="s">
        <v>119</v>
      </c>
      <c r="J4402" s="1" t="s">
        <v>86</v>
      </c>
      <c r="K4402" s="1" t="s">
        <v>84</v>
      </c>
      <c r="L4402" s="1" t="s">
        <v>29</v>
      </c>
    </row>
    <row r="4403" spans="1:12" x14ac:dyDescent="0.2">
      <c r="A4403" s="1" t="s">
        <v>234</v>
      </c>
      <c r="B4403" s="1" t="s">
        <v>13</v>
      </c>
      <c r="C4403" s="2">
        <v>43756</v>
      </c>
      <c r="D4403" s="1" t="s">
        <v>146</v>
      </c>
      <c r="E4403" s="1"/>
      <c r="F4403" s="1" t="s">
        <v>2858</v>
      </c>
      <c r="G4403" s="3">
        <v>54.87</v>
      </c>
      <c r="H4403" s="3"/>
      <c r="I4403" s="1" t="s">
        <v>106</v>
      </c>
      <c r="J4403" s="1" t="s">
        <v>121</v>
      </c>
      <c r="K4403" s="1" t="s">
        <v>84</v>
      </c>
      <c r="L4403" s="1" t="s">
        <v>306</v>
      </c>
    </row>
    <row r="4404" spans="1:12" x14ac:dyDescent="0.2">
      <c r="A4404" s="1" t="s">
        <v>234</v>
      </c>
      <c r="B4404" s="1" t="s">
        <v>13</v>
      </c>
      <c r="C4404" s="2">
        <v>43756</v>
      </c>
      <c r="D4404" s="1" t="s">
        <v>146</v>
      </c>
      <c r="E4404" s="1"/>
      <c r="F4404" s="1" t="s">
        <v>2859</v>
      </c>
      <c r="G4404" s="3">
        <v>869.64</v>
      </c>
      <c r="H4404" s="3"/>
      <c r="I4404" s="1" t="s">
        <v>185</v>
      </c>
      <c r="J4404" s="1" t="s">
        <v>126</v>
      </c>
      <c r="K4404" s="1" t="s">
        <v>12</v>
      </c>
      <c r="L4404" s="1" t="s">
        <v>1650</v>
      </c>
    </row>
    <row r="4405" spans="1:12" x14ac:dyDescent="0.2">
      <c r="A4405" s="1" t="s">
        <v>234</v>
      </c>
      <c r="B4405" s="1" t="s">
        <v>13</v>
      </c>
      <c r="C4405" s="2">
        <v>43756</v>
      </c>
      <c r="D4405" s="1" t="s">
        <v>146</v>
      </c>
      <c r="E4405" s="1"/>
      <c r="F4405" s="1" t="s">
        <v>2860</v>
      </c>
      <c r="G4405" s="3">
        <v>958.5</v>
      </c>
      <c r="H4405" s="3"/>
      <c r="I4405" s="1" t="s">
        <v>87</v>
      </c>
      <c r="J4405" s="1" t="s">
        <v>116</v>
      </c>
      <c r="K4405" s="1" t="s">
        <v>12</v>
      </c>
      <c r="L4405" s="1" t="s">
        <v>1126</v>
      </c>
    </row>
    <row r="4406" spans="1:12" x14ac:dyDescent="0.2">
      <c r="A4406" s="1" t="s">
        <v>234</v>
      </c>
      <c r="B4406" s="1" t="s">
        <v>13</v>
      </c>
      <c r="C4406" s="2">
        <v>43756</v>
      </c>
      <c r="D4406" s="1" t="s">
        <v>146</v>
      </c>
      <c r="E4406" s="1"/>
      <c r="F4406" s="1" t="s">
        <v>2861</v>
      </c>
      <c r="G4406" s="3">
        <v>1301.28</v>
      </c>
      <c r="H4406" s="3"/>
      <c r="I4406" s="1" t="s">
        <v>120</v>
      </c>
      <c r="J4406" s="1" t="s">
        <v>171</v>
      </c>
      <c r="K4406" s="1" t="s">
        <v>12</v>
      </c>
      <c r="L4406" s="1" t="s">
        <v>58</v>
      </c>
    </row>
    <row r="4407" spans="1:12" x14ac:dyDescent="0.2">
      <c r="A4407" s="1" t="s">
        <v>234</v>
      </c>
      <c r="B4407" s="1" t="s">
        <v>13</v>
      </c>
      <c r="C4407" s="2">
        <v>43756</v>
      </c>
      <c r="D4407" s="1" t="s">
        <v>146</v>
      </c>
      <c r="E4407" s="1"/>
      <c r="F4407" s="1" t="s">
        <v>2862</v>
      </c>
      <c r="G4407" s="3">
        <v>792</v>
      </c>
      <c r="H4407" s="3"/>
      <c r="I4407" s="1" t="s">
        <v>119</v>
      </c>
      <c r="J4407" s="1" t="s">
        <v>86</v>
      </c>
      <c r="K4407" s="1" t="s">
        <v>12</v>
      </c>
      <c r="L4407" s="1" t="s">
        <v>471</v>
      </c>
    </row>
    <row r="4408" spans="1:12" x14ac:dyDescent="0.2">
      <c r="A4408" s="1" t="s">
        <v>234</v>
      </c>
      <c r="B4408" s="1" t="s">
        <v>13</v>
      </c>
      <c r="C4408" s="2">
        <v>43756</v>
      </c>
      <c r="D4408" s="1" t="s">
        <v>146</v>
      </c>
      <c r="E4408" s="1"/>
      <c r="F4408" s="1" t="s">
        <v>2863</v>
      </c>
      <c r="G4408" s="3">
        <v>615.38</v>
      </c>
      <c r="H4408" s="3"/>
      <c r="I4408" s="1" t="s">
        <v>106</v>
      </c>
      <c r="J4408" s="1" t="s">
        <v>107</v>
      </c>
      <c r="K4408" s="1" t="s">
        <v>12</v>
      </c>
      <c r="L4408" s="1" t="s">
        <v>25</v>
      </c>
    </row>
    <row r="4409" spans="1:12" x14ac:dyDescent="0.2">
      <c r="A4409" s="1" t="s">
        <v>234</v>
      </c>
      <c r="B4409" s="1" t="s">
        <v>13</v>
      </c>
      <c r="C4409" s="2">
        <v>43756</v>
      </c>
      <c r="D4409" s="1" t="s">
        <v>146</v>
      </c>
      <c r="E4409" s="1"/>
      <c r="F4409" s="1" t="s">
        <v>2864</v>
      </c>
      <c r="G4409" s="3">
        <v>843</v>
      </c>
      <c r="H4409" s="3"/>
      <c r="I4409" s="1" t="s">
        <v>119</v>
      </c>
      <c r="J4409" s="1" t="s">
        <v>86</v>
      </c>
      <c r="K4409" s="1" t="s">
        <v>12</v>
      </c>
      <c r="L4409" s="1" t="s">
        <v>494</v>
      </c>
    </row>
    <row r="4410" spans="1:12" x14ac:dyDescent="0.2">
      <c r="A4410" s="1" t="s">
        <v>234</v>
      </c>
      <c r="B4410" s="1" t="s">
        <v>13</v>
      </c>
      <c r="C4410" s="2">
        <v>43756</v>
      </c>
      <c r="D4410" s="1" t="s">
        <v>146</v>
      </c>
      <c r="E4410" s="1"/>
      <c r="F4410" s="1" t="s">
        <v>2865</v>
      </c>
      <c r="G4410" s="3">
        <v>600</v>
      </c>
      <c r="H4410" s="3"/>
      <c r="I4410" s="1" t="s">
        <v>119</v>
      </c>
      <c r="J4410" s="1" t="s">
        <v>86</v>
      </c>
      <c r="K4410" s="1" t="s">
        <v>12</v>
      </c>
      <c r="L4410" s="1" t="s">
        <v>2799</v>
      </c>
    </row>
    <row r="4411" spans="1:12" x14ac:dyDescent="0.2">
      <c r="A4411" s="1" t="s">
        <v>234</v>
      </c>
      <c r="B4411" s="1" t="s">
        <v>13</v>
      </c>
      <c r="C4411" s="2">
        <v>43756</v>
      </c>
      <c r="D4411" s="1" t="s">
        <v>146</v>
      </c>
      <c r="E4411" s="1"/>
      <c r="F4411" s="1" t="s">
        <v>2866</v>
      </c>
      <c r="G4411" s="3">
        <v>997.29</v>
      </c>
      <c r="H4411" s="3"/>
      <c r="I4411" s="1" t="s">
        <v>108</v>
      </c>
      <c r="J4411" s="1" t="s">
        <v>117</v>
      </c>
      <c r="K4411" s="1" t="s">
        <v>84</v>
      </c>
      <c r="L4411" s="1" t="s">
        <v>26</v>
      </c>
    </row>
    <row r="4412" spans="1:12" x14ac:dyDescent="0.2">
      <c r="A4412" s="1" t="s">
        <v>234</v>
      </c>
      <c r="B4412" s="1" t="s">
        <v>13</v>
      </c>
      <c r="C4412" s="2">
        <v>43756</v>
      </c>
      <c r="D4412" s="1" t="s">
        <v>146</v>
      </c>
      <c r="E4412" s="1"/>
      <c r="F4412" s="1" t="s">
        <v>2867</v>
      </c>
      <c r="G4412" s="3">
        <v>875.63</v>
      </c>
      <c r="H4412" s="3"/>
      <c r="I4412" s="1" t="s">
        <v>83</v>
      </c>
      <c r="J4412" s="1" t="s">
        <v>229</v>
      </c>
      <c r="K4412" s="1" t="s">
        <v>12</v>
      </c>
      <c r="L4412" s="1" t="s">
        <v>459</v>
      </c>
    </row>
    <row r="4413" spans="1:12" x14ac:dyDescent="0.2">
      <c r="A4413" s="1" t="s">
        <v>234</v>
      </c>
      <c r="B4413" s="1" t="s">
        <v>13</v>
      </c>
      <c r="C4413" s="2">
        <v>43756</v>
      </c>
      <c r="D4413" s="1" t="s">
        <v>146</v>
      </c>
      <c r="E4413" s="1"/>
      <c r="F4413" s="1" t="s">
        <v>2868</v>
      </c>
      <c r="G4413" s="3">
        <v>372</v>
      </c>
      <c r="H4413" s="3"/>
      <c r="I4413" s="1" t="s">
        <v>119</v>
      </c>
      <c r="J4413" s="1" t="s">
        <v>86</v>
      </c>
      <c r="K4413" s="1" t="s">
        <v>12</v>
      </c>
      <c r="L4413" s="1" t="s">
        <v>2869</v>
      </c>
    </row>
    <row r="4414" spans="1:12" x14ac:dyDescent="0.2">
      <c r="A4414" s="1" t="s">
        <v>234</v>
      </c>
      <c r="B4414" s="1" t="s">
        <v>13</v>
      </c>
      <c r="C4414" s="2">
        <v>43756</v>
      </c>
      <c r="D4414" s="1" t="s">
        <v>146</v>
      </c>
      <c r="E4414" s="1"/>
      <c r="F4414" s="1" t="s">
        <v>2870</v>
      </c>
      <c r="G4414" s="3">
        <v>476.5</v>
      </c>
      <c r="H4414" s="3"/>
      <c r="I4414" s="1" t="s">
        <v>87</v>
      </c>
      <c r="J4414" s="1" t="s">
        <v>116</v>
      </c>
      <c r="K4414" s="1" t="s">
        <v>12</v>
      </c>
      <c r="L4414" s="1" t="s">
        <v>77</v>
      </c>
    </row>
    <row r="4415" spans="1:12" x14ac:dyDescent="0.2">
      <c r="A4415" s="1" t="s">
        <v>234</v>
      </c>
      <c r="B4415" s="1" t="s">
        <v>13</v>
      </c>
      <c r="C4415" s="2">
        <v>43756</v>
      </c>
      <c r="D4415" s="1" t="s">
        <v>146</v>
      </c>
      <c r="E4415" s="1"/>
      <c r="F4415" s="1" t="s">
        <v>2871</v>
      </c>
      <c r="G4415" s="3">
        <v>276.66000000000003</v>
      </c>
      <c r="H4415" s="3"/>
      <c r="I4415" s="1" t="s">
        <v>87</v>
      </c>
      <c r="J4415" s="1" t="s">
        <v>253</v>
      </c>
      <c r="K4415" s="1" t="s">
        <v>84</v>
      </c>
      <c r="L4415" s="1" t="s">
        <v>241</v>
      </c>
    </row>
    <row r="4416" spans="1:12" x14ac:dyDescent="0.2">
      <c r="A4416" s="1" t="s">
        <v>234</v>
      </c>
      <c r="B4416" s="1" t="s">
        <v>13</v>
      </c>
      <c r="C4416" s="2">
        <v>43756</v>
      </c>
      <c r="D4416" s="1" t="s">
        <v>146</v>
      </c>
      <c r="E4416" s="1"/>
      <c r="F4416" s="1" t="s">
        <v>2856</v>
      </c>
      <c r="G4416" s="3">
        <v>613.88</v>
      </c>
      <c r="H4416" s="3"/>
      <c r="I4416" s="1" t="s">
        <v>120</v>
      </c>
      <c r="J4416" s="1" t="s">
        <v>171</v>
      </c>
      <c r="K4416" s="1" t="s">
        <v>84</v>
      </c>
      <c r="L4416" s="1" t="s">
        <v>104</v>
      </c>
    </row>
    <row r="4417" spans="1:12" x14ac:dyDescent="0.2">
      <c r="A4417" s="1" t="s">
        <v>234</v>
      </c>
      <c r="B4417" s="1" t="s">
        <v>13</v>
      </c>
      <c r="C4417" s="2">
        <v>43756</v>
      </c>
      <c r="D4417" s="1" t="s">
        <v>146</v>
      </c>
      <c r="E4417" s="1"/>
      <c r="F4417" s="1" t="s">
        <v>2872</v>
      </c>
      <c r="G4417" s="3">
        <v>1689.7</v>
      </c>
      <c r="H4417" s="3"/>
      <c r="I4417" s="1" t="s">
        <v>83</v>
      </c>
      <c r="J4417" s="1" t="s">
        <v>230</v>
      </c>
      <c r="K4417" s="1" t="s">
        <v>12</v>
      </c>
      <c r="L4417" s="1" t="s">
        <v>57</v>
      </c>
    </row>
    <row r="4418" spans="1:12" x14ac:dyDescent="0.2">
      <c r="A4418" s="1" t="s">
        <v>234</v>
      </c>
      <c r="B4418" s="1" t="s">
        <v>13</v>
      </c>
      <c r="C4418" s="2">
        <v>43756</v>
      </c>
      <c r="D4418" s="1" t="s">
        <v>146</v>
      </c>
      <c r="E4418" s="1"/>
      <c r="F4418" s="1" t="s">
        <v>2873</v>
      </c>
      <c r="G4418" s="3">
        <v>410.31</v>
      </c>
      <c r="H4418" s="3"/>
      <c r="I4418" s="1" t="s">
        <v>119</v>
      </c>
      <c r="J4418" s="1" t="s">
        <v>86</v>
      </c>
      <c r="K4418" s="1" t="s">
        <v>12</v>
      </c>
      <c r="L4418" s="1" t="s">
        <v>446</v>
      </c>
    </row>
    <row r="4419" spans="1:12" x14ac:dyDescent="0.2">
      <c r="A4419" s="1" t="s">
        <v>234</v>
      </c>
      <c r="B4419" s="1" t="s">
        <v>13</v>
      </c>
      <c r="C4419" s="2">
        <v>43756</v>
      </c>
      <c r="D4419" s="1" t="s">
        <v>146</v>
      </c>
      <c r="E4419" s="1"/>
      <c r="F4419" s="1" t="s">
        <v>2874</v>
      </c>
      <c r="G4419" s="3">
        <v>843</v>
      </c>
      <c r="H4419" s="3"/>
      <c r="I4419" s="1" t="s">
        <v>119</v>
      </c>
      <c r="J4419" s="1" t="s">
        <v>86</v>
      </c>
      <c r="K4419" s="1" t="s">
        <v>12</v>
      </c>
      <c r="L4419" s="1" t="s">
        <v>356</v>
      </c>
    </row>
    <row r="4420" spans="1:12" x14ac:dyDescent="0.2">
      <c r="A4420" s="1" t="s">
        <v>234</v>
      </c>
      <c r="B4420" s="1" t="s">
        <v>13</v>
      </c>
      <c r="C4420" s="2">
        <v>43756</v>
      </c>
      <c r="D4420" s="1" t="s">
        <v>146</v>
      </c>
      <c r="E4420" s="1"/>
      <c r="F4420" s="1" t="s">
        <v>2875</v>
      </c>
      <c r="G4420" s="3">
        <v>715.03</v>
      </c>
      <c r="H4420" s="3"/>
      <c r="I4420" s="1" t="s">
        <v>119</v>
      </c>
      <c r="J4420" s="1" t="s">
        <v>86</v>
      </c>
      <c r="K4420" s="1" t="s">
        <v>12</v>
      </c>
      <c r="L4420" s="1" t="s">
        <v>277</v>
      </c>
    </row>
    <row r="4421" spans="1:12" x14ac:dyDescent="0.2">
      <c r="A4421" s="1" t="s">
        <v>234</v>
      </c>
      <c r="B4421" s="1" t="s">
        <v>13</v>
      </c>
      <c r="C4421" s="2">
        <v>43756</v>
      </c>
      <c r="D4421" s="1" t="s">
        <v>146</v>
      </c>
      <c r="E4421" s="1"/>
      <c r="F4421" s="1" t="s">
        <v>2876</v>
      </c>
      <c r="G4421" s="3">
        <v>1011.5</v>
      </c>
      <c r="H4421" s="3"/>
      <c r="I4421" s="1" t="s">
        <v>119</v>
      </c>
      <c r="J4421" s="1" t="s">
        <v>86</v>
      </c>
      <c r="K4421" s="1" t="s">
        <v>12</v>
      </c>
      <c r="L4421" s="1" t="s">
        <v>115</v>
      </c>
    </row>
    <row r="4422" spans="1:12" x14ac:dyDescent="0.2">
      <c r="A4422" s="1" t="s">
        <v>234</v>
      </c>
      <c r="B4422" s="1" t="s">
        <v>13</v>
      </c>
      <c r="C4422" s="2">
        <v>43756</v>
      </c>
      <c r="D4422" s="1" t="s">
        <v>146</v>
      </c>
      <c r="E4422" s="1"/>
      <c r="F4422" s="1" t="s">
        <v>2877</v>
      </c>
      <c r="G4422" s="3">
        <v>1097.51</v>
      </c>
      <c r="H4422" s="3"/>
      <c r="I4422" s="1" t="s">
        <v>179</v>
      </c>
      <c r="J4422" s="1" t="s">
        <v>89</v>
      </c>
      <c r="K4422" s="1" t="s">
        <v>12</v>
      </c>
      <c r="L4422" s="1" t="s">
        <v>28</v>
      </c>
    </row>
    <row r="4423" spans="1:12" x14ac:dyDescent="0.2">
      <c r="A4423" s="1" t="s">
        <v>234</v>
      </c>
      <c r="B4423" s="1" t="s">
        <v>13</v>
      </c>
      <c r="C4423" s="2">
        <v>43756</v>
      </c>
      <c r="D4423" s="1" t="s">
        <v>146</v>
      </c>
      <c r="E4423" s="1"/>
      <c r="F4423" s="1" t="s">
        <v>2878</v>
      </c>
      <c r="G4423" s="3">
        <v>62.79</v>
      </c>
      <c r="H4423" s="3"/>
      <c r="I4423" s="1" t="s">
        <v>232</v>
      </c>
      <c r="J4423" s="1" t="s">
        <v>233</v>
      </c>
      <c r="K4423" s="1" t="s">
        <v>84</v>
      </c>
      <c r="L4423" s="1" t="s">
        <v>111</v>
      </c>
    </row>
    <row r="4424" spans="1:12" x14ac:dyDescent="0.2">
      <c r="A4424" s="1" t="s">
        <v>234</v>
      </c>
      <c r="B4424" s="1" t="s">
        <v>13</v>
      </c>
      <c r="C4424" s="2">
        <v>43756</v>
      </c>
      <c r="D4424" s="1" t="s">
        <v>146</v>
      </c>
      <c r="E4424" s="1"/>
      <c r="F4424" s="1" t="s">
        <v>2879</v>
      </c>
      <c r="G4424" s="3">
        <v>924.95</v>
      </c>
      <c r="H4424" s="3"/>
      <c r="I4424" s="1" t="s">
        <v>83</v>
      </c>
      <c r="J4424" s="1" t="s">
        <v>181</v>
      </c>
      <c r="K4424" s="1" t="s">
        <v>12</v>
      </c>
      <c r="L4424" s="1" t="s">
        <v>98</v>
      </c>
    </row>
    <row r="4425" spans="1:12" x14ac:dyDescent="0.2">
      <c r="A4425" s="1" t="s">
        <v>234</v>
      </c>
      <c r="B4425" s="1" t="s">
        <v>13</v>
      </c>
      <c r="C4425" s="2">
        <v>43756</v>
      </c>
      <c r="D4425" s="1" t="s">
        <v>146</v>
      </c>
      <c r="E4425" s="1"/>
      <c r="F4425" s="1" t="s">
        <v>2880</v>
      </c>
      <c r="G4425" s="3">
        <v>708</v>
      </c>
      <c r="H4425" s="3"/>
      <c r="I4425" s="1" t="s">
        <v>85</v>
      </c>
      <c r="J4425" s="1" t="s">
        <v>125</v>
      </c>
      <c r="K4425" s="1" t="s">
        <v>12</v>
      </c>
      <c r="L4425" s="1" t="s">
        <v>296</v>
      </c>
    </row>
    <row r="4426" spans="1:12" x14ac:dyDescent="0.2">
      <c r="A4426" s="1" t="s">
        <v>234</v>
      </c>
      <c r="B4426" s="1" t="s">
        <v>13</v>
      </c>
      <c r="C4426" s="2">
        <v>43756</v>
      </c>
      <c r="D4426" s="1" t="s">
        <v>146</v>
      </c>
      <c r="E4426" s="1"/>
      <c r="F4426" s="1" t="s">
        <v>2881</v>
      </c>
      <c r="G4426" s="3">
        <v>1343.56</v>
      </c>
      <c r="H4426" s="3"/>
      <c r="I4426" s="1" t="s">
        <v>106</v>
      </c>
      <c r="J4426" s="1" t="s">
        <v>121</v>
      </c>
      <c r="K4426" s="1" t="s">
        <v>12</v>
      </c>
      <c r="L4426" s="1" t="s">
        <v>23</v>
      </c>
    </row>
    <row r="4427" spans="1:12" x14ac:dyDescent="0.2">
      <c r="A4427" s="1" t="s">
        <v>234</v>
      </c>
      <c r="B4427" s="1" t="s">
        <v>13</v>
      </c>
      <c r="C4427" s="2">
        <v>43756</v>
      </c>
      <c r="D4427" s="1" t="s">
        <v>146</v>
      </c>
      <c r="E4427" s="1"/>
      <c r="F4427" s="1" t="s">
        <v>2882</v>
      </c>
      <c r="G4427" s="3">
        <v>867.4</v>
      </c>
      <c r="H4427" s="3"/>
      <c r="I4427" s="1" t="s">
        <v>120</v>
      </c>
      <c r="J4427" s="1" t="s">
        <v>171</v>
      </c>
      <c r="K4427" s="1" t="s">
        <v>12</v>
      </c>
      <c r="L4427" s="1" t="s">
        <v>76</v>
      </c>
    </row>
    <row r="4428" spans="1:12" x14ac:dyDescent="0.2">
      <c r="A4428" s="1" t="s">
        <v>234</v>
      </c>
      <c r="B4428" s="1" t="s">
        <v>13</v>
      </c>
      <c r="C4428" s="2">
        <v>43756</v>
      </c>
      <c r="D4428" s="1" t="s">
        <v>146</v>
      </c>
      <c r="E4428" s="1"/>
      <c r="F4428" s="1" t="s">
        <v>2866</v>
      </c>
      <c r="G4428" s="3">
        <v>217.96</v>
      </c>
      <c r="H4428" s="3"/>
      <c r="I4428" s="1" t="s">
        <v>83</v>
      </c>
      <c r="J4428" s="1" t="s">
        <v>175</v>
      </c>
      <c r="K4428" s="1" t="s">
        <v>84</v>
      </c>
      <c r="L4428" s="1" t="s">
        <v>26</v>
      </c>
    </row>
    <row r="4429" spans="1:12" x14ac:dyDescent="0.2">
      <c r="A4429" s="1" t="s">
        <v>234</v>
      </c>
      <c r="B4429" s="1" t="s">
        <v>13</v>
      </c>
      <c r="C4429" s="2">
        <v>43756</v>
      </c>
      <c r="D4429" s="1" t="s">
        <v>146</v>
      </c>
      <c r="E4429" s="1"/>
      <c r="F4429" s="1" t="s">
        <v>2863</v>
      </c>
      <c r="G4429" s="3">
        <v>565.77</v>
      </c>
      <c r="H4429" s="3"/>
      <c r="I4429" s="1" t="s">
        <v>106</v>
      </c>
      <c r="J4429" s="1" t="s">
        <v>121</v>
      </c>
      <c r="K4429" s="1" t="s">
        <v>12</v>
      </c>
      <c r="L4429" s="1" t="s">
        <v>25</v>
      </c>
    </row>
    <row r="4430" spans="1:12" x14ac:dyDescent="0.2">
      <c r="A4430" s="1" t="s">
        <v>234</v>
      </c>
      <c r="B4430" s="1" t="s">
        <v>13</v>
      </c>
      <c r="C4430" s="2">
        <v>43756</v>
      </c>
      <c r="D4430" s="1" t="s">
        <v>146</v>
      </c>
      <c r="E4430" s="1"/>
      <c r="F4430" s="1" t="s">
        <v>2883</v>
      </c>
      <c r="G4430" s="3">
        <v>951.65</v>
      </c>
      <c r="H4430" s="3"/>
      <c r="I4430" s="1" t="s">
        <v>120</v>
      </c>
      <c r="J4430" s="1" t="s">
        <v>171</v>
      </c>
      <c r="K4430" s="1" t="s">
        <v>12</v>
      </c>
      <c r="L4430" s="1" t="s">
        <v>20</v>
      </c>
    </row>
    <row r="4431" spans="1:12" x14ac:dyDescent="0.2">
      <c r="A4431" s="1" t="s">
        <v>234</v>
      </c>
      <c r="B4431" s="1" t="s">
        <v>13</v>
      </c>
      <c r="C4431" s="2">
        <v>43756</v>
      </c>
      <c r="D4431" s="1" t="s">
        <v>146</v>
      </c>
      <c r="E4431" s="1"/>
      <c r="F4431" s="1" t="s">
        <v>2884</v>
      </c>
      <c r="G4431" s="3">
        <v>459.52</v>
      </c>
      <c r="H4431" s="3"/>
      <c r="I4431" s="1" t="s">
        <v>120</v>
      </c>
      <c r="J4431" s="1" t="s">
        <v>171</v>
      </c>
      <c r="K4431" s="1" t="s">
        <v>84</v>
      </c>
      <c r="L4431" s="1" t="s">
        <v>300</v>
      </c>
    </row>
    <row r="4432" spans="1:12" x14ac:dyDescent="0.2">
      <c r="A4432" s="1" t="s">
        <v>234</v>
      </c>
      <c r="B4432" s="1" t="s">
        <v>13</v>
      </c>
      <c r="C4432" s="2">
        <v>43756</v>
      </c>
      <c r="D4432" s="1" t="s">
        <v>146</v>
      </c>
      <c r="E4432" s="1"/>
      <c r="F4432" s="1" t="s">
        <v>2885</v>
      </c>
      <c r="G4432" s="3">
        <v>645</v>
      </c>
      <c r="H4432" s="3"/>
      <c r="I4432" s="1" t="s">
        <v>119</v>
      </c>
      <c r="J4432" s="1" t="s">
        <v>86</v>
      </c>
      <c r="K4432" s="1" t="s">
        <v>12</v>
      </c>
      <c r="L4432" s="1" t="s">
        <v>53</v>
      </c>
    </row>
    <row r="4433" spans="1:12" x14ac:dyDescent="0.2">
      <c r="A4433" s="1" t="s">
        <v>234</v>
      </c>
      <c r="B4433" s="1" t="s">
        <v>13</v>
      </c>
      <c r="C4433" s="2">
        <v>43756</v>
      </c>
      <c r="D4433" s="1" t="s">
        <v>146</v>
      </c>
      <c r="E4433" s="1"/>
      <c r="F4433" s="1" t="s">
        <v>2886</v>
      </c>
      <c r="G4433" s="3">
        <v>840</v>
      </c>
      <c r="H4433" s="3"/>
      <c r="I4433" s="1" t="s">
        <v>119</v>
      </c>
      <c r="J4433" s="1" t="s">
        <v>86</v>
      </c>
      <c r="K4433" s="1" t="s">
        <v>12</v>
      </c>
      <c r="L4433" s="1" t="s">
        <v>566</v>
      </c>
    </row>
    <row r="4434" spans="1:12" x14ac:dyDescent="0.2">
      <c r="A4434" s="1" t="s">
        <v>234</v>
      </c>
      <c r="B4434" s="1" t="s">
        <v>13</v>
      </c>
      <c r="C4434" s="2">
        <v>43756</v>
      </c>
      <c r="D4434" s="1" t="s">
        <v>146</v>
      </c>
      <c r="E4434" s="1"/>
      <c r="F4434" s="1" t="s">
        <v>2887</v>
      </c>
      <c r="G4434" s="3">
        <v>708</v>
      </c>
      <c r="H4434" s="3"/>
      <c r="I4434" s="1" t="s">
        <v>119</v>
      </c>
      <c r="J4434" s="1" t="s">
        <v>86</v>
      </c>
      <c r="K4434" s="1" t="s">
        <v>12</v>
      </c>
      <c r="L4434" s="1" t="s">
        <v>389</v>
      </c>
    </row>
    <row r="4435" spans="1:12" x14ac:dyDescent="0.2">
      <c r="A4435" s="1" t="s">
        <v>234</v>
      </c>
      <c r="B4435" s="1" t="s">
        <v>13</v>
      </c>
      <c r="C4435" s="2">
        <v>43756</v>
      </c>
      <c r="D4435" s="1" t="s">
        <v>146</v>
      </c>
      <c r="E4435" s="1"/>
      <c r="F4435" s="1" t="s">
        <v>2888</v>
      </c>
      <c r="G4435" s="3">
        <v>2630.17</v>
      </c>
      <c r="H4435" s="3"/>
      <c r="I4435" s="1" t="s">
        <v>119</v>
      </c>
      <c r="J4435" s="1" t="s">
        <v>86</v>
      </c>
      <c r="K4435" s="1" t="s">
        <v>12</v>
      </c>
      <c r="L4435" s="1" t="s">
        <v>2511</v>
      </c>
    </row>
    <row r="4436" spans="1:12" x14ac:dyDescent="0.2">
      <c r="A4436" s="1" t="s">
        <v>234</v>
      </c>
      <c r="B4436" s="1" t="s">
        <v>13</v>
      </c>
      <c r="C4436" s="2">
        <v>43756</v>
      </c>
      <c r="D4436" s="1" t="s">
        <v>146</v>
      </c>
      <c r="E4436" s="1"/>
      <c r="F4436" s="1" t="s">
        <v>2889</v>
      </c>
      <c r="G4436" s="3">
        <v>1330</v>
      </c>
      <c r="H4436" s="3"/>
      <c r="I4436" s="1" t="s">
        <v>119</v>
      </c>
      <c r="J4436" s="1" t="s">
        <v>86</v>
      </c>
      <c r="K4436" s="1" t="s">
        <v>12</v>
      </c>
      <c r="L4436" s="1" t="s">
        <v>395</v>
      </c>
    </row>
    <row r="4437" spans="1:12" x14ac:dyDescent="0.2">
      <c r="A4437" s="1" t="s">
        <v>234</v>
      </c>
      <c r="B4437" s="1" t="s">
        <v>13</v>
      </c>
      <c r="C4437" s="2">
        <v>43756</v>
      </c>
      <c r="D4437" s="1" t="s">
        <v>146</v>
      </c>
      <c r="E4437" s="1"/>
      <c r="F4437" s="1" t="s">
        <v>2890</v>
      </c>
      <c r="G4437" s="3">
        <v>1670.31</v>
      </c>
      <c r="H4437" s="3"/>
      <c r="I4437" s="1" t="s">
        <v>119</v>
      </c>
      <c r="J4437" s="1" t="s">
        <v>86</v>
      </c>
      <c r="K4437" s="1" t="s">
        <v>12</v>
      </c>
      <c r="L4437" s="1" t="s">
        <v>52</v>
      </c>
    </row>
    <row r="4438" spans="1:12" x14ac:dyDescent="0.2">
      <c r="A4438" s="1" t="s">
        <v>234</v>
      </c>
      <c r="B4438" s="1" t="s">
        <v>13</v>
      </c>
      <c r="C4438" s="2">
        <v>43756</v>
      </c>
      <c r="D4438" s="1" t="s">
        <v>146</v>
      </c>
      <c r="E4438" s="1"/>
      <c r="F4438" s="1" t="s">
        <v>2891</v>
      </c>
      <c r="G4438" s="3">
        <v>2298.21</v>
      </c>
      <c r="H4438" s="3"/>
      <c r="I4438" s="1" t="s">
        <v>119</v>
      </c>
      <c r="J4438" s="1" t="s">
        <v>86</v>
      </c>
      <c r="K4438" s="1" t="s">
        <v>12</v>
      </c>
      <c r="L4438" s="1" t="s">
        <v>15</v>
      </c>
    </row>
    <row r="4439" spans="1:12" x14ac:dyDescent="0.2">
      <c r="A4439" s="1" t="s">
        <v>234</v>
      </c>
      <c r="B4439" s="1" t="s">
        <v>13</v>
      </c>
      <c r="C4439" s="2">
        <v>43756</v>
      </c>
      <c r="D4439" s="1" t="s">
        <v>146</v>
      </c>
      <c r="E4439" s="1"/>
      <c r="F4439" s="1" t="s">
        <v>2852</v>
      </c>
      <c r="G4439" s="3">
        <v>345.68</v>
      </c>
      <c r="H4439" s="3"/>
      <c r="I4439" s="1" t="s">
        <v>119</v>
      </c>
      <c r="J4439" s="1" t="s">
        <v>86</v>
      </c>
      <c r="K4439" s="1" t="s">
        <v>12</v>
      </c>
      <c r="L4439" s="1" t="s">
        <v>110</v>
      </c>
    </row>
    <row r="4440" spans="1:12" x14ac:dyDescent="0.2">
      <c r="A4440" s="1" t="s">
        <v>234</v>
      </c>
      <c r="B4440" s="1" t="s">
        <v>13</v>
      </c>
      <c r="C4440" s="2">
        <v>43756</v>
      </c>
      <c r="D4440" s="1" t="s">
        <v>146</v>
      </c>
      <c r="E4440" s="1"/>
      <c r="F4440" s="1" t="s">
        <v>2847</v>
      </c>
      <c r="G4440" s="3">
        <v>160.83000000000001</v>
      </c>
      <c r="H4440" s="3"/>
      <c r="I4440" s="1" t="s">
        <v>83</v>
      </c>
      <c r="J4440" s="1" t="s">
        <v>175</v>
      </c>
      <c r="K4440" s="1" t="s">
        <v>84</v>
      </c>
      <c r="L4440" s="1" t="s">
        <v>300</v>
      </c>
    </row>
    <row r="4441" spans="1:12" x14ac:dyDescent="0.2">
      <c r="A4441" s="1" t="s">
        <v>234</v>
      </c>
      <c r="B4441" s="1" t="s">
        <v>13</v>
      </c>
      <c r="C4441" s="2">
        <v>43756</v>
      </c>
      <c r="D4441" s="1" t="s">
        <v>146</v>
      </c>
      <c r="E4441" s="1"/>
      <c r="F4441" s="1" t="s">
        <v>2892</v>
      </c>
      <c r="G4441" s="3">
        <v>582.12</v>
      </c>
      <c r="H4441" s="3"/>
      <c r="I4441" s="1" t="s">
        <v>120</v>
      </c>
      <c r="J4441" s="1" t="s">
        <v>171</v>
      </c>
      <c r="K4441" s="1" t="s">
        <v>12</v>
      </c>
      <c r="L4441" s="1" t="s">
        <v>34</v>
      </c>
    </row>
    <row r="4442" spans="1:12" x14ac:dyDescent="0.2">
      <c r="A4442" s="1" t="s">
        <v>234</v>
      </c>
      <c r="B4442" s="1" t="s">
        <v>13</v>
      </c>
      <c r="C4442" s="2">
        <v>43756</v>
      </c>
      <c r="D4442" s="1" t="s">
        <v>146</v>
      </c>
      <c r="E4442" s="1"/>
      <c r="F4442" s="1" t="s">
        <v>2893</v>
      </c>
      <c r="G4442" s="3">
        <v>800.5</v>
      </c>
      <c r="H4442" s="3"/>
      <c r="I4442" s="1" t="s">
        <v>119</v>
      </c>
      <c r="J4442" s="1" t="s">
        <v>86</v>
      </c>
      <c r="K4442" s="1" t="s">
        <v>12</v>
      </c>
      <c r="L4442" s="1" t="s">
        <v>35</v>
      </c>
    </row>
    <row r="4443" spans="1:12" x14ac:dyDescent="0.2">
      <c r="A4443" s="1" t="s">
        <v>234</v>
      </c>
      <c r="B4443" s="1" t="s">
        <v>13</v>
      </c>
      <c r="C4443" s="2">
        <v>43756</v>
      </c>
      <c r="D4443" s="1" t="s">
        <v>146</v>
      </c>
      <c r="E4443" s="1"/>
      <c r="F4443" s="1" t="s">
        <v>2870</v>
      </c>
      <c r="G4443" s="3">
        <v>1231.25</v>
      </c>
      <c r="H4443" s="3"/>
      <c r="I4443" s="1" t="s">
        <v>185</v>
      </c>
      <c r="J4443" s="1" t="s">
        <v>126</v>
      </c>
      <c r="K4443" s="1" t="s">
        <v>12</v>
      </c>
      <c r="L4443" s="1" t="s">
        <v>77</v>
      </c>
    </row>
    <row r="4444" spans="1:12" x14ac:dyDescent="0.2">
      <c r="A4444" s="1" t="s">
        <v>234</v>
      </c>
      <c r="B4444" s="1" t="s">
        <v>13</v>
      </c>
      <c r="C4444" s="2">
        <v>43756</v>
      </c>
      <c r="D4444" s="1" t="s">
        <v>146</v>
      </c>
      <c r="E4444" s="1"/>
      <c r="F4444" s="1" t="s">
        <v>2894</v>
      </c>
      <c r="G4444" s="3">
        <v>873.28</v>
      </c>
      <c r="H4444" s="3"/>
      <c r="I4444" s="1" t="s">
        <v>185</v>
      </c>
      <c r="J4444" s="1" t="s">
        <v>126</v>
      </c>
      <c r="K4444" s="1" t="s">
        <v>12</v>
      </c>
      <c r="L4444" s="1" t="s">
        <v>261</v>
      </c>
    </row>
    <row r="4445" spans="1:12" x14ac:dyDescent="0.2">
      <c r="A4445" s="1" t="s">
        <v>234</v>
      </c>
      <c r="B4445" s="1" t="s">
        <v>13</v>
      </c>
      <c r="C4445" s="2">
        <v>43756</v>
      </c>
      <c r="D4445" s="1" t="s">
        <v>146</v>
      </c>
      <c r="E4445" s="1"/>
      <c r="F4445" s="1" t="s">
        <v>2895</v>
      </c>
      <c r="G4445" s="3">
        <v>711.03</v>
      </c>
      <c r="H4445" s="3"/>
      <c r="I4445" s="1" t="s">
        <v>83</v>
      </c>
      <c r="J4445" s="1" t="s">
        <v>181</v>
      </c>
      <c r="K4445" s="1" t="s">
        <v>12</v>
      </c>
      <c r="L4445" s="1" t="s">
        <v>462</v>
      </c>
    </row>
    <row r="4446" spans="1:12" x14ac:dyDescent="0.2">
      <c r="A4446" s="1" t="s">
        <v>234</v>
      </c>
      <c r="B4446" s="1" t="s">
        <v>13</v>
      </c>
      <c r="C4446" s="2">
        <v>43756</v>
      </c>
      <c r="D4446" s="1" t="s">
        <v>146</v>
      </c>
      <c r="E4446" s="1"/>
      <c r="F4446" s="1" t="s">
        <v>2883</v>
      </c>
      <c r="G4446" s="3">
        <v>468.73</v>
      </c>
      <c r="H4446" s="3"/>
      <c r="I4446" s="1" t="s">
        <v>119</v>
      </c>
      <c r="J4446" s="1" t="s">
        <v>86</v>
      </c>
      <c r="K4446" s="1" t="s">
        <v>12</v>
      </c>
      <c r="L4446" s="1" t="s">
        <v>20</v>
      </c>
    </row>
    <row r="4447" spans="1:12" x14ac:dyDescent="0.2">
      <c r="A4447" s="1" t="s">
        <v>234</v>
      </c>
      <c r="B4447" s="1" t="s">
        <v>13</v>
      </c>
      <c r="C4447" s="2">
        <v>43756</v>
      </c>
      <c r="D4447" s="1" t="s">
        <v>146</v>
      </c>
      <c r="E4447" s="1"/>
      <c r="F4447" s="1" t="s">
        <v>2896</v>
      </c>
      <c r="G4447" s="3">
        <v>600</v>
      </c>
      <c r="H4447" s="3"/>
      <c r="I4447" s="1" t="s">
        <v>119</v>
      </c>
      <c r="J4447" s="1" t="s">
        <v>86</v>
      </c>
      <c r="K4447" s="1" t="s">
        <v>12</v>
      </c>
      <c r="L4447" s="1" t="s">
        <v>2630</v>
      </c>
    </row>
    <row r="4448" spans="1:12" x14ac:dyDescent="0.2">
      <c r="A4448" s="1" t="s">
        <v>234</v>
      </c>
      <c r="B4448" s="1" t="s">
        <v>13</v>
      </c>
      <c r="C4448" s="2">
        <v>43756</v>
      </c>
      <c r="D4448" s="1" t="s">
        <v>146</v>
      </c>
      <c r="E4448" s="1"/>
      <c r="F4448" s="1" t="s">
        <v>2897</v>
      </c>
      <c r="G4448" s="3">
        <v>822</v>
      </c>
      <c r="H4448" s="3"/>
      <c r="I4448" s="1" t="s">
        <v>119</v>
      </c>
      <c r="J4448" s="1" t="s">
        <v>86</v>
      </c>
      <c r="K4448" s="1" t="s">
        <v>12</v>
      </c>
      <c r="L4448" s="1" t="s">
        <v>496</v>
      </c>
    </row>
    <row r="4449" spans="1:12" x14ac:dyDescent="0.2">
      <c r="A4449" s="1" t="s">
        <v>234</v>
      </c>
      <c r="B4449" s="1" t="s">
        <v>13</v>
      </c>
      <c r="C4449" s="2">
        <v>43756</v>
      </c>
      <c r="D4449" s="1" t="s">
        <v>146</v>
      </c>
      <c r="E4449" s="1"/>
      <c r="F4449" s="1" t="s">
        <v>2898</v>
      </c>
      <c r="G4449" s="3">
        <v>902.5</v>
      </c>
      <c r="H4449" s="3"/>
      <c r="I4449" s="1" t="s">
        <v>119</v>
      </c>
      <c r="J4449" s="1" t="s">
        <v>86</v>
      </c>
      <c r="K4449" s="1" t="s">
        <v>12</v>
      </c>
      <c r="L4449" s="1" t="s">
        <v>2489</v>
      </c>
    </row>
    <row r="4450" spans="1:12" x14ac:dyDescent="0.2">
      <c r="A4450" s="1" t="s">
        <v>234</v>
      </c>
      <c r="B4450" s="1" t="s">
        <v>13</v>
      </c>
      <c r="C4450" s="2">
        <v>43756</v>
      </c>
      <c r="D4450" s="1" t="s">
        <v>146</v>
      </c>
      <c r="E4450" s="1"/>
      <c r="F4450" s="1" t="s">
        <v>2878</v>
      </c>
      <c r="G4450" s="3">
        <v>941.3</v>
      </c>
      <c r="H4450" s="3"/>
      <c r="I4450" s="1" t="s">
        <v>119</v>
      </c>
      <c r="J4450" s="1" t="s">
        <v>86</v>
      </c>
      <c r="K4450" s="1" t="s">
        <v>84</v>
      </c>
      <c r="L4450" s="1" t="s">
        <v>111</v>
      </c>
    </row>
    <row r="4451" spans="1:12" x14ac:dyDescent="0.2">
      <c r="A4451" s="1" t="s">
        <v>234</v>
      </c>
      <c r="B4451" s="1" t="s">
        <v>13</v>
      </c>
      <c r="C4451" s="2">
        <v>43756</v>
      </c>
      <c r="D4451" s="1" t="s">
        <v>146</v>
      </c>
      <c r="E4451" s="1"/>
      <c r="F4451" s="1" t="s">
        <v>2899</v>
      </c>
      <c r="G4451" s="3">
        <v>525</v>
      </c>
      <c r="H4451" s="3"/>
      <c r="I4451" s="1" t="s">
        <v>119</v>
      </c>
      <c r="J4451" s="1" t="s">
        <v>86</v>
      </c>
      <c r="K4451" s="1" t="s">
        <v>12</v>
      </c>
      <c r="L4451" s="1" t="s">
        <v>2473</v>
      </c>
    </row>
    <row r="4452" spans="1:12" x14ac:dyDescent="0.2">
      <c r="A4452" s="1" t="s">
        <v>234</v>
      </c>
      <c r="B4452" s="1" t="s">
        <v>13</v>
      </c>
      <c r="C4452" s="2">
        <v>43756</v>
      </c>
      <c r="D4452" s="1" t="s">
        <v>146</v>
      </c>
      <c r="E4452" s="1"/>
      <c r="F4452" s="1" t="s">
        <v>2900</v>
      </c>
      <c r="G4452" s="3">
        <v>1122.98</v>
      </c>
      <c r="H4452" s="3"/>
      <c r="I4452" s="1" t="s">
        <v>83</v>
      </c>
      <c r="J4452" s="1" t="s">
        <v>181</v>
      </c>
      <c r="K4452" s="1" t="s">
        <v>12</v>
      </c>
      <c r="L4452" s="1" t="s">
        <v>421</v>
      </c>
    </row>
    <row r="4453" spans="1:12" x14ac:dyDescent="0.2">
      <c r="A4453" s="1" t="s">
        <v>234</v>
      </c>
      <c r="B4453" s="1" t="s">
        <v>13</v>
      </c>
      <c r="C4453" s="2">
        <v>43756</v>
      </c>
      <c r="D4453" s="1" t="s">
        <v>146</v>
      </c>
      <c r="E4453" s="1"/>
      <c r="F4453" s="1" t="s">
        <v>2843</v>
      </c>
      <c r="G4453" s="3">
        <v>193.55</v>
      </c>
      <c r="H4453" s="3"/>
      <c r="I4453" s="1" t="s">
        <v>119</v>
      </c>
      <c r="J4453" s="1" t="s">
        <v>86</v>
      </c>
      <c r="K4453" s="1" t="s">
        <v>84</v>
      </c>
      <c r="L4453" s="1" t="s">
        <v>409</v>
      </c>
    </row>
    <row r="4454" spans="1:12" x14ac:dyDescent="0.2">
      <c r="A4454" s="1" t="s">
        <v>234</v>
      </c>
      <c r="B4454" s="1" t="s">
        <v>13</v>
      </c>
      <c r="C4454" s="2">
        <v>43756</v>
      </c>
      <c r="D4454" s="1" t="s">
        <v>146</v>
      </c>
      <c r="E4454" s="1"/>
      <c r="F4454" s="1" t="s">
        <v>2901</v>
      </c>
      <c r="G4454" s="3">
        <v>950</v>
      </c>
      <c r="H4454" s="3"/>
      <c r="I4454" s="1" t="s">
        <v>119</v>
      </c>
      <c r="J4454" s="1" t="s">
        <v>86</v>
      </c>
      <c r="K4454" s="1" t="s">
        <v>12</v>
      </c>
      <c r="L4454" s="1" t="s">
        <v>333</v>
      </c>
    </row>
    <row r="4455" spans="1:12" x14ac:dyDescent="0.2">
      <c r="A4455" s="1" t="s">
        <v>234</v>
      </c>
      <c r="B4455" s="1" t="s">
        <v>13</v>
      </c>
      <c r="C4455" s="2">
        <v>43756</v>
      </c>
      <c r="D4455" s="1" t="s">
        <v>146</v>
      </c>
      <c r="E4455" s="1"/>
      <c r="F4455" s="1" t="s">
        <v>2902</v>
      </c>
      <c r="G4455" s="3">
        <v>1386.4</v>
      </c>
      <c r="H4455" s="3"/>
      <c r="I4455" s="1" t="s">
        <v>106</v>
      </c>
      <c r="J4455" s="1" t="s">
        <v>121</v>
      </c>
      <c r="K4455" s="1" t="s">
        <v>12</v>
      </c>
      <c r="L4455" s="1" t="s">
        <v>18</v>
      </c>
    </row>
    <row r="4456" spans="1:12" x14ac:dyDescent="0.2">
      <c r="A4456" s="1" t="s">
        <v>234</v>
      </c>
      <c r="B4456" s="1" t="s">
        <v>13</v>
      </c>
      <c r="C4456" s="2">
        <v>43756</v>
      </c>
      <c r="D4456" s="1" t="s">
        <v>146</v>
      </c>
      <c r="E4456" s="1"/>
      <c r="F4456" s="1" t="s">
        <v>2903</v>
      </c>
      <c r="G4456" s="3">
        <v>99.51</v>
      </c>
      <c r="H4456" s="3"/>
      <c r="I4456" s="1" t="s">
        <v>87</v>
      </c>
      <c r="J4456" s="1" t="s">
        <v>116</v>
      </c>
      <c r="K4456" s="1" t="s">
        <v>84</v>
      </c>
      <c r="L4456" s="1" t="s">
        <v>2028</v>
      </c>
    </row>
    <row r="4457" spans="1:12" x14ac:dyDescent="0.2">
      <c r="A4457" s="1" t="s">
        <v>234</v>
      </c>
      <c r="B4457" s="1" t="s">
        <v>13</v>
      </c>
      <c r="C4457" s="2">
        <v>43756</v>
      </c>
      <c r="D4457" s="1" t="s">
        <v>146</v>
      </c>
      <c r="E4457" s="1"/>
      <c r="F4457" s="1" t="s">
        <v>2904</v>
      </c>
      <c r="G4457" s="3">
        <v>756</v>
      </c>
      <c r="H4457" s="3"/>
      <c r="I4457" s="1" t="s">
        <v>119</v>
      </c>
      <c r="J4457" s="1" t="s">
        <v>86</v>
      </c>
      <c r="K4457" s="1" t="s">
        <v>12</v>
      </c>
      <c r="L4457" s="1" t="s">
        <v>372</v>
      </c>
    </row>
    <row r="4458" spans="1:12" x14ac:dyDescent="0.2">
      <c r="A4458" s="1" t="s">
        <v>234</v>
      </c>
      <c r="B4458" s="1" t="s">
        <v>13</v>
      </c>
      <c r="C4458" s="2">
        <v>43756</v>
      </c>
      <c r="D4458" s="1" t="s">
        <v>146</v>
      </c>
      <c r="E4458" s="1"/>
      <c r="F4458" s="1" t="s">
        <v>2905</v>
      </c>
      <c r="G4458" s="3">
        <v>989.53</v>
      </c>
      <c r="H4458" s="3"/>
      <c r="I4458" s="1" t="s">
        <v>83</v>
      </c>
      <c r="J4458" s="1" t="s">
        <v>175</v>
      </c>
      <c r="K4458" s="1" t="s">
        <v>84</v>
      </c>
      <c r="L4458" s="1" t="s">
        <v>114</v>
      </c>
    </row>
    <row r="4459" spans="1:12" x14ac:dyDescent="0.2">
      <c r="A4459" s="1" t="s">
        <v>234</v>
      </c>
      <c r="B4459" s="1" t="s">
        <v>13</v>
      </c>
      <c r="C4459" s="2">
        <v>43756</v>
      </c>
      <c r="D4459" s="1" t="s">
        <v>146</v>
      </c>
      <c r="E4459" s="1"/>
      <c r="F4459" s="1" t="s">
        <v>2871</v>
      </c>
      <c r="G4459" s="3">
        <v>2091.83</v>
      </c>
      <c r="H4459" s="3"/>
      <c r="I4459" s="1" t="s">
        <v>87</v>
      </c>
      <c r="J4459" s="1" t="s">
        <v>116</v>
      </c>
      <c r="K4459" s="1" t="s">
        <v>84</v>
      </c>
      <c r="L4459" s="1" t="s">
        <v>241</v>
      </c>
    </row>
    <row r="4460" spans="1:12" x14ac:dyDescent="0.2">
      <c r="A4460" s="1" t="s">
        <v>234</v>
      </c>
      <c r="B4460" s="1" t="s">
        <v>13</v>
      </c>
      <c r="C4460" s="2">
        <v>43756</v>
      </c>
      <c r="D4460" s="1" t="s">
        <v>146</v>
      </c>
      <c r="E4460" s="1"/>
      <c r="F4460" s="1" t="s">
        <v>2906</v>
      </c>
      <c r="G4460" s="3">
        <v>803.52</v>
      </c>
      <c r="H4460" s="3"/>
      <c r="I4460" s="1" t="s">
        <v>119</v>
      </c>
      <c r="J4460" s="1" t="s">
        <v>86</v>
      </c>
      <c r="K4460" s="1" t="s">
        <v>12</v>
      </c>
      <c r="L4460" s="1" t="s">
        <v>50</v>
      </c>
    </row>
    <row r="4461" spans="1:12" x14ac:dyDescent="0.2">
      <c r="A4461" s="1" t="s">
        <v>234</v>
      </c>
      <c r="B4461" s="1" t="s">
        <v>13</v>
      </c>
      <c r="C4461" s="2">
        <v>43756</v>
      </c>
      <c r="D4461" s="1" t="s">
        <v>146</v>
      </c>
      <c r="E4461" s="1"/>
      <c r="F4461" s="1" t="s">
        <v>2907</v>
      </c>
      <c r="G4461" s="3">
        <v>864.23</v>
      </c>
      <c r="H4461" s="3"/>
      <c r="I4461" s="1" t="s">
        <v>120</v>
      </c>
      <c r="J4461" s="1" t="s">
        <v>171</v>
      </c>
      <c r="K4461" s="1" t="s">
        <v>12</v>
      </c>
      <c r="L4461" s="1" t="s">
        <v>59</v>
      </c>
    </row>
    <row r="4462" spans="1:12" x14ac:dyDescent="0.2">
      <c r="A4462" s="1" t="s">
        <v>234</v>
      </c>
      <c r="B4462" s="1" t="s">
        <v>13</v>
      </c>
      <c r="C4462" s="2">
        <v>43756</v>
      </c>
      <c r="D4462" s="1" t="s">
        <v>146</v>
      </c>
      <c r="E4462" s="1"/>
      <c r="F4462" s="1" t="s">
        <v>2908</v>
      </c>
      <c r="G4462" s="3">
        <v>1138.44</v>
      </c>
      <c r="H4462" s="3"/>
      <c r="I4462" s="1" t="s">
        <v>83</v>
      </c>
      <c r="J4462" s="1" t="s">
        <v>181</v>
      </c>
      <c r="K4462" s="1" t="s">
        <v>12</v>
      </c>
      <c r="L4462" s="1" t="s">
        <v>38</v>
      </c>
    </row>
    <row r="4463" spans="1:12" x14ac:dyDescent="0.2">
      <c r="A4463" s="1" t="s">
        <v>234</v>
      </c>
      <c r="B4463" s="1" t="s">
        <v>13</v>
      </c>
      <c r="C4463" s="2">
        <v>43756</v>
      </c>
      <c r="D4463" s="1" t="s">
        <v>146</v>
      </c>
      <c r="E4463" s="1"/>
      <c r="F4463" s="1" t="s">
        <v>2878</v>
      </c>
      <c r="G4463" s="3">
        <v>62.73</v>
      </c>
      <c r="H4463" s="3"/>
      <c r="I4463" s="1" t="s">
        <v>177</v>
      </c>
      <c r="J4463" s="1" t="s">
        <v>178</v>
      </c>
      <c r="K4463" s="1" t="s">
        <v>84</v>
      </c>
      <c r="L4463" s="1" t="s">
        <v>111</v>
      </c>
    </row>
    <row r="4464" spans="1:12" x14ac:dyDescent="0.2">
      <c r="A4464" s="1" t="s">
        <v>234</v>
      </c>
      <c r="B4464" s="1" t="s">
        <v>13</v>
      </c>
      <c r="C4464" s="2">
        <v>43756</v>
      </c>
      <c r="D4464" s="1" t="s">
        <v>146</v>
      </c>
      <c r="E4464" s="1"/>
      <c r="F4464" s="1" t="s">
        <v>2903</v>
      </c>
      <c r="G4464" s="3">
        <v>71.08</v>
      </c>
      <c r="H4464" s="3"/>
      <c r="I4464" s="1" t="s">
        <v>185</v>
      </c>
      <c r="J4464" s="1" t="s">
        <v>126</v>
      </c>
      <c r="K4464" s="1" t="s">
        <v>84</v>
      </c>
      <c r="L4464" s="1" t="s">
        <v>2028</v>
      </c>
    </row>
    <row r="4465" spans="1:12" x14ac:dyDescent="0.2">
      <c r="A4465" s="1" t="s">
        <v>234</v>
      </c>
      <c r="B4465" s="1" t="s">
        <v>13</v>
      </c>
      <c r="C4465" s="2">
        <v>43756</v>
      </c>
      <c r="D4465" s="1" t="s">
        <v>146</v>
      </c>
      <c r="E4465" s="1"/>
      <c r="F4465" s="1" t="s">
        <v>2909</v>
      </c>
      <c r="G4465" s="3">
        <v>502.73</v>
      </c>
      <c r="H4465" s="3"/>
      <c r="I4465" s="1" t="s">
        <v>185</v>
      </c>
      <c r="J4465" s="1" t="s">
        <v>126</v>
      </c>
      <c r="K4465" s="1" t="s">
        <v>12</v>
      </c>
      <c r="L4465" s="1" t="s">
        <v>49</v>
      </c>
    </row>
    <row r="4466" spans="1:12" x14ac:dyDescent="0.2">
      <c r="A4466" s="1" t="s">
        <v>234</v>
      </c>
      <c r="B4466" s="1" t="s">
        <v>13</v>
      </c>
      <c r="C4466" s="2">
        <v>43756</v>
      </c>
      <c r="D4466" s="1" t="s">
        <v>146</v>
      </c>
      <c r="E4466" s="1"/>
      <c r="F4466" s="1" t="s">
        <v>2910</v>
      </c>
      <c r="G4466" s="3">
        <v>1280</v>
      </c>
      <c r="H4466" s="3"/>
      <c r="I4466" s="1" t="s">
        <v>106</v>
      </c>
      <c r="J4466" s="1" t="s">
        <v>121</v>
      </c>
      <c r="K4466" s="1" t="s">
        <v>12</v>
      </c>
      <c r="L4466" s="1" t="s">
        <v>317</v>
      </c>
    </row>
    <row r="4467" spans="1:12" x14ac:dyDescent="0.2">
      <c r="A4467" s="1" t="s">
        <v>234</v>
      </c>
      <c r="B4467" s="1" t="s">
        <v>13</v>
      </c>
      <c r="C4467" s="2">
        <v>43756</v>
      </c>
      <c r="D4467" s="1" t="s">
        <v>146</v>
      </c>
      <c r="E4467" s="1"/>
      <c r="F4467" s="1" t="s">
        <v>2911</v>
      </c>
      <c r="G4467" s="3">
        <v>756.08</v>
      </c>
      <c r="H4467" s="3"/>
      <c r="I4467" s="1" t="s">
        <v>120</v>
      </c>
      <c r="J4467" s="1" t="s">
        <v>171</v>
      </c>
      <c r="K4467" s="1" t="s">
        <v>12</v>
      </c>
      <c r="L4467" s="1" t="s">
        <v>378</v>
      </c>
    </row>
    <row r="4468" spans="1:12" x14ac:dyDescent="0.2">
      <c r="A4468" s="1" t="s">
        <v>234</v>
      </c>
      <c r="B4468" s="1" t="s">
        <v>13</v>
      </c>
      <c r="C4468" s="2">
        <v>43756</v>
      </c>
      <c r="D4468" s="1" t="s">
        <v>146</v>
      </c>
      <c r="E4468" s="1"/>
      <c r="F4468" s="1" t="s">
        <v>2912</v>
      </c>
      <c r="G4468" s="3">
        <v>882</v>
      </c>
      <c r="H4468" s="3"/>
      <c r="I4468" s="1" t="s">
        <v>119</v>
      </c>
      <c r="J4468" s="1" t="s">
        <v>86</v>
      </c>
      <c r="K4468" s="1" t="s">
        <v>12</v>
      </c>
      <c r="L4468" s="1" t="s">
        <v>109</v>
      </c>
    </row>
    <row r="4469" spans="1:12" x14ac:dyDescent="0.2">
      <c r="A4469" s="1" t="s">
        <v>234</v>
      </c>
      <c r="B4469" s="1" t="s">
        <v>13</v>
      </c>
      <c r="C4469" s="2">
        <v>43756</v>
      </c>
      <c r="D4469" s="1" t="s">
        <v>146</v>
      </c>
      <c r="E4469" s="1"/>
      <c r="F4469" s="1" t="s">
        <v>2913</v>
      </c>
      <c r="G4469" s="3">
        <v>237.45</v>
      </c>
      <c r="H4469" s="3"/>
      <c r="I4469" s="1" t="s">
        <v>108</v>
      </c>
      <c r="J4469" s="1" t="s">
        <v>117</v>
      </c>
      <c r="K4469" s="1" t="s">
        <v>12</v>
      </c>
      <c r="L4469" s="1" t="s">
        <v>1047</v>
      </c>
    </row>
    <row r="4470" spans="1:12" x14ac:dyDescent="0.2">
      <c r="A4470" s="1" t="s">
        <v>234</v>
      </c>
      <c r="B4470" s="1" t="s">
        <v>13</v>
      </c>
      <c r="C4470" s="2">
        <v>43756</v>
      </c>
      <c r="D4470" s="1" t="s">
        <v>146</v>
      </c>
      <c r="E4470" s="1"/>
      <c r="F4470" s="1" t="s">
        <v>2914</v>
      </c>
      <c r="G4470" s="3">
        <v>973.44</v>
      </c>
      <c r="H4470" s="3"/>
      <c r="I4470" s="1" t="s">
        <v>119</v>
      </c>
      <c r="J4470" s="1" t="s">
        <v>86</v>
      </c>
      <c r="K4470" s="1" t="s">
        <v>12</v>
      </c>
      <c r="L4470" s="1" t="s">
        <v>294</v>
      </c>
    </row>
    <row r="4471" spans="1:12" x14ac:dyDescent="0.2">
      <c r="A4471" s="1" t="s">
        <v>234</v>
      </c>
      <c r="B4471" s="1" t="s">
        <v>13</v>
      </c>
      <c r="C4471" s="2">
        <v>43756</v>
      </c>
      <c r="D4471" s="1" t="s">
        <v>146</v>
      </c>
      <c r="E4471" s="1"/>
      <c r="F4471" s="1" t="s">
        <v>2915</v>
      </c>
      <c r="G4471" s="3">
        <v>1638</v>
      </c>
      <c r="H4471" s="3"/>
      <c r="I4471" s="1" t="s">
        <v>119</v>
      </c>
      <c r="J4471" s="1" t="s">
        <v>86</v>
      </c>
      <c r="K4471" s="1" t="s">
        <v>12</v>
      </c>
      <c r="L4471" s="1" t="s">
        <v>246</v>
      </c>
    </row>
    <row r="4472" spans="1:12" x14ac:dyDescent="0.2">
      <c r="A4472" s="1" t="s">
        <v>234</v>
      </c>
      <c r="B4472" s="1" t="s">
        <v>13</v>
      </c>
      <c r="C4472" s="2">
        <v>43756</v>
      </c>
      <c r="D4472" s="1" t="s">
        <v>146</v>
      </c>
      <c r="E4472" s="1"/>
      <c r="F4472" s="1" t="s">
        <v>2916</v>
      </c>
      <c r="G4472" s="3">
        <v>994.35</v>
      </c>
      <c r="H4472" s="3"/>
      <c r="I4472" s="1" t="s">
        <v>119</v>
      </c>
      <c r="J4472" s="1" t="s">
        <v>86</v>
      </c>
      <c r="K4472" s="1" t="s">
        <v>12</v>
      </c>
      <c r="L4472" s="1" t="s">
        <v>328</v>
      </c>
    </row>
    <row r="4473" spans="1:12" x14ac:dyDescent="0.2">
      <c r="A4473" s="1" t="s">
        <v>234</v>
      </c>
      <c r="B4473" s="1" t="s">
        <v>13</v>
      </c>
      <c r="C4473" s="2">
        <v>43756</v>
      </c>
      <c r="D4473" s="1" t="s">
        <v>146</v>
      </c>
      <c r="E4473" s="1"/>
      <c r="F4473" s="1" t="s">
        <v>2857</v>
      </c>
      <c r="G4473" s="3">
        <v>487.16</v>
      </c>
      <c r="H4473" s="3"/>
      <c r="I4473" s="1" t="s">
        <v>83</v>
      </c>
      <c r="J4473" s="1" t="s">
        <v>175</v>
      </c>
      <c r="K4473" s="1" t="s">
        <v>84</v>
      </c>
      <c r="L4473" s="1" t="s">
        <v>29</v>
      </c>
    </row>
    <row r="4474" spans="1:12" x14ac:dyDescent="0.2">
      <c r="A4474" s="1" t="s">
        <v>234</v>
      </c>
      <c r="B4474" s="1" t="s">
        <v>13</v>
      </c>
      <c r="C4474" s="2">
        <v>43756</v>
      </c>
      <c r="D4474" s="1" t="s">
        <v>146</v>
      </c>
      <c r="E4474" s="1"/>
      <c r="F4474" s="1" t="s">
        <v>2917</v>
      </c>
      <c r="G4474" s="3">
        <v>152.72</v>
      </c>
      <c r="H4474" s="3"/>
      <c r="I4474" s="1" t="s">
        <v>106</v>
      </c>
      <c r="J4474" s="1" t="s">
        <v>122</v>
      </c>
      <c r="K4474" s="1" t="s">
        <v>12</v>
      </c>
      <c r="L4474" s="1" t="s">
        <v>313</v>
      </c>
    </row>
    <row r="4475" spans="1:12" x14ac:dyDescent="0.2">
      <c r="A4475" s="1" t="s">
        <v>234</v>
      </c>
      <c r="B4475" s="1" t="s">
        <v>13</v>
      </c>
      <c r="C4475" s="2">
        <v>43756</v>
      </c>
      <c r="D4475" s="1" t="s">
        <v>146</v>
      </c>
      <c r="E4475" s="1"/>
      <c r="F4475" s="1" t="s">
        <v>2866</v>
      </c>
      <c r="G4475" s="3">
        <v>179.29</v>
      </c>
      <c r="H4475" s="3"/>
      <c r="I4475" s="1" t="s">
        <v>106</v>
      </c>
      <c r="J4475" s="1" t="s">
        <v>121</v>
      </c>
      <c r="K4475" s="1" t="s">
        <v>84</v>
      </c>
      <c r="L4475" s="1" t="s">
        <v>26</v>
      </c>
    </row>
    <row r="4476" spans="1:12" x14ac:dyDescent="0.2">
      <c r="A4476" s="1" t="s">
        <v>234</v>
      </c>
      <c r="B4476" s="1" t="s">
        <v>13</v>
      </c>
      <c r="C4476" s="2">
        <v>43756</v>
      </c>
      <c r="D4476" s="1" t="s">
        <v>146</v>
      </c>
      <c r="E4476" s="1"/>
      <c r="F4476" s="1" t="s">
        <v>2918</v>
      </c>
      <c r="G4476" s="3">
        <v>1449.07</v>
      </c>
      <c r="H4476" s="3"/>
      <c r="I4476" s="1" t="s">
        <v>83</v>
      </c>
      <c r="J4476" s="1" t="s">
        <v>181</v>
      </c>
      <c r="K4476" s="1" t="s">
        <v>12</v>
      </c>
      <c r="L4476" s="1" t="s">
        <v>30</v>
      </c>
    </row>
    <row r="4477" spans="1:12" x14ac:dyDescent="0.2">
      <c r="A4477" s="1" t="s">
        <v>234</v>
      </c>
      <c r="B4477" s="1" t="s">
        <v>13</v>
      </c>
      <c r="C4477" s="2">
        <v>43756</v>
      </c>
      <c r="D4477" s="1" t="s">
        <v>146</v>
      </c>
      <c r="E4477" s="1"/>
      <c r="F4477" s="1" t="s">
        <v>2919</v>
      </c>
      <c r="G4477" s="3">
        <v>1474.78</v>
      </c>
      <c r="H4477" s="3"/>
      <c r="I4477" s="1" t="s">
        <v>119</v>
      </c>
      <c r="J4477" s="1" t="s">
        <v>86</v>
      </c>
      <c r="K4477" s="1" t="s">
        <v>12</v>
      </c>
      <c r="L4477" s="1" t="s">
        <v>1909</v>
      </c>
    </row>
    <row r="4478" spans="1:12" x14ac:dyDescent="0.2">
      <c r="A4478" s="1" t="s">
        <v>234</v>
      </c>
      <c r="B4478" s="1" t="s">
        <v>13</v>
      </c>
      <c r="C4478" s="2">
        <v>43756</v>
      </c>
      <c r="D4478" s="1" t="s">
        <v>146</v>
      </c>
      <c r="E4478" s="1"/>
      <c r="F4478" s="1" t="s">
        <v>2920</v>
      </c>
      <c r="G4478" s="3">
        <v>1355.23</v>
      </c>
      <c r="H4478" s="3"/>
      <c r="I4478" s="1" t="s">
        <v>119</v>
      </c>
      <c r="J4478" s="1" t="s">
        <v>86</v>
      </c>
      <c r="K4478" s="1" t="s">
        <v>12</v>
      </c>
      <c r="L4478" s="1" t="s">
        <v>78</v>
      </c>
    </row>
    <row r="4479" spans="1:12" x14ac:dyDescent="0.2">
      <c r="A4479" s="1" t="s">
        <v>234</v>
      </c>
      <c r="B4479" s="1" t="s">
        <v>13</v>
      </c>
      <c r="C4479" s="2">
        <v>43756</v>
      </c>
      <c r="D4479" s="1" t="s">
        <v>146</v>
      </c>
      <c r="E4479" s="1"/>
      <c r="F4479" s="1" t="s">
        <v>2921</v>
      </c>
      <c r="G4479" s="3">
        <v>986.44</v>
      </c>
      <c r="H4479" s="3"/>
      <c r="I4479" s="1" t="s">
        <v>83</v>
      </c>
      <c r="J4479" s="1" t="s">
        <v>230</v>
      </c>
      <c r="K4479" s="1" t="s">
        <v>12</v>
      </c>
      <c r="L4479" s="1" t="s">
        <v>73</v>
      </c>
    </row>
    <row r="4480" spans="1:12" x14ac:dyDescent="0.2">
      <c r="A4480" s="1" t="s">
        <v>234</v>
      </c>
      <c r="B4480" s="1" t="s">
        <v>13</v>
      </c>
      <c r="C4480" s="2">
        <v>43756</v>
      </c>
      <c r="D4480" s="1" t="s">
        <v>146</v>
      </c>
      <c r="E4480" s="1"/>
      <c r="F4480" s="1" t="s">
        <v>2871</v>
      </c>
      <c r="G4480" s="3">
        <v>2769.98</v>
      </c>
      <c r="H4480" s="3"/>
      <c r="I4480" s="1" t="s">
        <v>119</v>
      </c>
      <c r="J4480" s="1" t="s">
        <v>86</v>
      </c>
      <c r="K4480" s="1" t="s">
        <v>84</v>
      </c>
      <c r="L4480" s="1" t="s">
        <v>241</v>
      </c>
    </row>
    <row r="4481" spans="1:12" x14ac:dyDescent="0.2">
      <c r="A4481" s="1" t="s">
        <v>234</v>
      </c>
      <c r="B4481" s="1" t="s">
        <v>13</v>
      </c>
      <c r="C4481" s="2">
        <v>43756</v>
      </c>
      <c r="D4481" s="1" t="s">
        <v>146</v>
      </c>
      <c r="E4481" s="1"/>
      <c r="F4481" s="1" t="s">
        <v>2922</v>
      </c>
      <c r="G4481" s="3">
        <v>600</v>
      </c>
      <c r="H4481" s="3"/>
      <c r="I4481" s="1" t="s">
        <v>119</v>
      </c>
      <c r="J4481" s="1" t="s">
        <v>86</v>
      </c>
      <c r="K4481" s="1" t="s">
        <v>12</v>
      </c>
      <c r="L4481" s="1" t="s">
        <v>354</v>
      </c>
    </row>
    <row r="4482" spans="1:12" x14ac:dyDescent="0.2">
      <c r="A4482" s="1" t="s">
        <v>234</v>
      </c>
      <c r="B4482" s="1" t="s">
        <v>13</v>
      </c>
      <c r="C4482" s="2">
        <v>43756</v>
      </c>
      <c r="D4482" s="1" t="s">
        <v>146</v>
      </c>
      <c r="E4482" s="1"/>
      <c r="F4482" s="1" t="s">
        <v>2923</v>
      </c>
      <c r="G4482" s="3">
        <v>852</v>
      </c>
      <c r="H4482" s="3"/>
      <c r="I4482" s="1" t="s">
        <v>119</v>
      </c>
      <c r="J4482" s="1" t="s">
        <v>86</v>
      </c>
      <c r="K4482" s="1" t="s">
        <v>12</v>
      </c>
      <c r="L4482" s="1" t="s">
        <v>248</v>
      </c>
    </row>
    <row r="4483" spans="1:12" x14ac:dyDescent="0.2">
      <c r="A4483" s="1" t="s">
        <v>234</v>
      </c>
      <c r="B4483" s="1" t="s">
        <v>13</v>
      </c>
      <c r="C4483" s="2">
        <v>43756</v>
      </c>
      <c r="D4483" s="1" t="s">
        <v>146</v>
      </c>
      <c r="E4483" s="1"/>
      <c r="F4483" s="1" t="s">
        <v>2924</v>
      </c>
      <c r="G4483" s="3">
        <v>294.58999999999997</v>
      </c>
      <c r="H4483" s="3"/>
      <c r="I4483" s="1" t="s">
        <v>83</v>
      </c>
      <c r="J4483" s="1" t="s">
        <v>175</v>
      </c>
      <c r="K4483" s="1" t="s">
        <v>84</v>
      </c>
      <c r="L4483" s="1" t="s">
        <v>51</v>
      </c>
    </row>
    <row r="4484" spans="1:12" x14ac:dyDescent="0.2">
      <c r="A4484" s="1" t="s">
        <v>234</v>
      </c>
      <c r="B4484" s="1" t="s">
        <v>13</v>
      </c>
      <c r="C4484" s="2">
        <v>43756</v>
      </c>
      <c r="D4484" s="1" t="s">
        <v>146</v>
      </c>
      <c r="E4484" s="1"/>
      <c r="F4484" s="1" t="s">
        <v>2925</v>
      </c>
      <c r="G4484" s="3">
        <v>912</v>
      </c>
      <c r="H4484" s="3"/>
      <c r="I4484" s="1" t="s">
        <v>177</v>
      </c>
      <c r="J4484" s="1" t="s">
        <v>178</v>
      </c>
      <c r="K4484" s="1" t="s">
        <v>12</v>
      </c>
      <c r="L4484" s="1" t="s">
        <v>1154</v>
      </c>
    </row>
    <row r="4485" spans="1:12" x14ac:dyDescent="0.2">
      <c r="A4485" s="1" t="s">
        <v>234</v>
      </c>
      <c r="B4485" s="1" t="s">
        <v>13</v>
      </c>
      <c r="C4485" s="2">
        <v>43756</v>
      </c>
      <c r="D4485" s="1" t="s">
        <v>146</v>
      </c>
      <c r="E4485" s="1"/>
      <c r="F4485" s="1" t="s">
        <v>2924</v>
      </c>
      <c r="G4485" s="3">
        <v>147.30000000000001</v>
      </c>
      <c r="H4485" s="3"/>
      <c r="I4485" s="1" t="s">
        <v>185</v>
      </c>
      <c r="J4485" s="1" t="s">
        <v>126</v>
      </c>
      <c r="K4485" s="1" t="s">
        <v>84</v>
      </c>
      <c r="L4485" s="1" t="s">
        <v>51</v>
      </c>
    </row>
    <row r="4486" spans="1:12" x14ac:dyDescent="0.2">
      <c r="A4486" s="1" t="s">
        <v>234</v>
      </c>
      <c r="B4486" s="1" t="s">
        <v>13</v>
      </c>
      <c r="C4486" s="2">
        <v>43756</v>
      </c>
      <c r="D4486" s="1" t="s">
        <v>146</v>
      </c>
      <c r="E4486" s="1"/>
      <c r="F4486" s="1" t="s">
        <v>2926</v>
      </c>
      <c r="G4486" s="3">
        <v>1873.25</v>
      </c>
      <c r="H4486" s="3"/>
      <c r="I4486" s="1" t="s">
        <v>87</v>
      </c>
      <c r="J4486" s="1" t="s">
        <v>116</v>
      </c>
      <c r="K4486" s="1" t="s">
        <v>12</v>
      </c>
      <c r="L4486" s="1" t="s">
        <v>80</v>
      </c>
    </row>
    <row r="4487" spans="1:12" x14ac:dyDescent="0.2">
      <c r="A4487" s="1" t="s">
        <v>234</v>
      </c>
      <c r="B4487" s="1" t="s">
        <v>13</v>
      </c>
      <c r="C4487" s="2">
        <v>43756</v>
      </c>
      <c r="D4487" s="1" t="s">
        <v>146</v>
      </c>
      <c r="E4487" s="1"/>
      <c r="F4487" s="1" t="s">
        <v>2871</v>
      </c>
      <c r="G4487" s="3">
        <v>367.39</v>
      </c>
      <c r="H4487" s="3"/>
      <c r="I4487" s="1" t="s">
        <v>120</v>
      </c>
      <c r="J4487" s="1" t="s">
        <v>171</v>
      </c>
      <c r="K4487" s="1" t="s">
        <v>84</v>
      </c>
      <c r="L4487" s="1" t="s">
        <v>241</v>
      </c>
    </row>
    <row r="4488" spans="1:12" x14ac:dyDescent="0.2">
      <c r="A4488" s="1" t="s">
        <v>234</v>
      </c>
      <c r="B4488" s="1" t="s">
        <v>13</v>
      </c>
      <c r="C4488" s="2">
        <v>43756</v>
      </c>
      <c r="D4488" s="1" t="s">
        <v>146</v>
      </c>
      <c r="E4488" s="1"/>
      <c r="F4488" s="1" t="s">
        <v>2927</v>
      </c>
      <c r="G4488" s="3">
        <v>849</v>
      </c>
      <c r="H4488" s="3"/>
      <c r="I4488" s="1" t="s">
        <v>119</v>
      </c>
      <c r="J4488" s="1" t="s">
        <v>86</v>
      </c>
      <c r="K4488" s="1" t="s">
        <v>12</v>
      </c>
      <c r="L4488" s="1" t="s">
        <v>2764</v>
      </c>
    </row>
    <row r="4489" spans="1:12" x14ac:dyDescent="0.2">
      <c r="A4489" s="1" t="s">
        <v>234</v>
      </c>
      <c r="B4489" s="1" t="s">
        <v>13</v>
      </c>
      <c r="C4489" s="2">
        <v>43756</v>
      </c>
      <c r="D4489" s="1" t="s">
        <v>146</v>
      </c>
      <c r="E4489" s="1"/>
      <c r="F4489" s="1" t="s">
        <v>2928</v>
      </c>
      <c r="G4489" s="3">
        <v>912</v>
      </c>
      <c r="H4489" s="3"/>
      <c r="I4489" s="1" t="s">
        <v>119</v>
      </c>
      <c r="J4489" s="1" t="s">
        <v>86</v>
      </c>
      <c r="K4489" s="1" t="s">
        <v>12</v>
      </c>
      <c r="L4489" s="1" t="s">
        <v>270</v>
      </c>
    </row>
    <row r="4490" spans="1:12" x14ac:dyDescent="0.2">
      <c r="A4490" s="1" t="s">
        <v>234</v>
      </c>
      <c r="B4490" s="1" t="s">
        <v>13</v>
      </c>
      <c r="C4490" s="2">
        <v>43756</v>
      </c>
      <c r="D4490" s="1" t="s">
        <v>146</v>
      </c>
      <c r="E4490" s="1"/>
      <c r="F4490" s="1" t="s">
        <v>2929</v>
      </c>
      <c r="G4490" s="3">
        <v>1031.25</v>
      </c>
      <c r="H4490" s="3"/>
      <c r="I4490" s="1" t="s">
        <v>119</v>
      </c>
      <c r="J4490" s="1" t="s">
        <v>86</v>
      </c>
      <c r="K4490" s="1" t="s">
        <v>12</v>
      </c>
      <c r="L4490" s="1" t="s">
        <v>1098</v>
      </c>
    </row>
    <row r="4491" spans="1:12" x14ac:dyDescent="0.2">
      <c r="A4491" s="1" t="s">
        <v>234</v>
      </c>
      <c r="B4491" s="1" t="s">
        <v>13</v>
      </c>
      <c r="C4491" s="2">
        <v>43756</v>
      </c>
      <c r="D4491" s="1" t="s">
        <v>146</v>
      </c>
      <c r="E4491" s="1"/>
      <c r="F4491" s="1" t="s">
        <v>2930</v>
      </c>
      <c r="G4491" s="3">
        <v>768</v>
      </c>
      <c r="H4491" s="3"/>
      <c r="I4491" s="1" t="s">
        <v>119</v>
      </c>
      <c r="J4491" s="1" t="s">
        <v>86</v>
      </c>
      <c r="K4491" s="1" t="s">
        <v>12</v>
      </c>
      <c r="L4491" s="1" t="s">
        <v>268</v>
      </c>
    </row>
    <row r="4492" spans="1:12" x14ac:dyDescent="0.2">
      <c r="A4492" s="1" t="s">
        <v>234</v>
      </c>
      <c r="B4492" s="1" t="s">
        <v>13</v>
      </c>
      <c r="C4492" s="2">
        <v>43756</v>
      </c>
      <c r="D4492" s="1" t="s">
        <v>146</v>
      </c>
      <c r="E4492" s="1"/>
      <c r="F4492" s="1" t="s">
        <v>2931</v>
      </c>
      <c r="G4492" s="3">
        <v>1330</v>
      </c>
      <c r="H4492" s="3"/>
      <c r="I4492" s="1" t="s">
        <v>119</v>
      </c>
      <c r="J4492" s="1" t="s">
        <v>86</v>
      </c>
      <c r="K4492" s="1" t="s">
        <v>12</v>
      </c>
      <c r="L4492" s="1" t="s">
        <v>103</v>
      </c>
    </row>
    <row r="4493" spans="1:12" x14ac:dyDescent="0.2">
      <c r="A4493" s="1" t="s">
        <v>234</v>
      </c>
      <c r="B4493" s="1" t="s">
        <v>13</v>
      </c>
      <c r="C4493" s="2">
        <v>43756</v>
      </c>
      <c r="D4493" s="1" t="s">
        <v>146</v>
      </c>
      <c r="E4493" s="1"/>
      <c r="F4493" s="1" t="s">
        <v>2932</v>
      </c>
      <c r="G4493" s="3">
        <v>906</v>
      </c>
      <c r="H4493" s="3"/>
      <c r="I4493" s="1" t="s">
        <v>119</v>
      </c>
      <c r="J4493" s="1" t="s">
        <v>86</v>
      </c>
      <c r="K4493" s="1" t="s">
        <v>12</v>
      </c>
      <c r="L4493" s="1" t="s">
        <v>42</v>
      </c>
    </row>
    <row r="4494" spans="1:12" x14ac:dyDescent="0.2">
      <c r="A4494" s="1" t="s">
        <v>234</v>
      </c>
      <c r="B4494" s="1" t="s">
        <v>13</v>
      </c>
      <c r="C4494" s="2">
        <v>43756</v>
      </c>
      <c r="D4494" s="1" t="s">
        <v>146</v>
      </c>
      <c r="E4494" s="1"/>
      <c r="F4494" s="1" t="s">
        <v>2933</v>
      </c>
      <c r="G4494" s="3">
        <v>615.36</v>
      </c>
      <c r="H4494" s="3"/>
      <c r="I4494" s="1" t="s">
        <v>185</v>
      </c>
      <c r="J4494" s="1" t="s">
        <v>126</v>
      </c>
      <c r="K4494" s="1" t="s">
        <v>12</v>
      </c>
      <c r="L4494" s="1" t="s">
        <v>1592</v>
      </c>
    </row>
    <row r="4495" spans="1:12" x14ac:dyDescent="0.2">
      <c r="A4495" s="1" t="s">
        <v>234</v>
      </c>
      <c r="B4495" s="1" t="s">
        <v>13</v>
      </c>
      <c r="C4495" s="2">
        <v>43756</v>
      </c>
      <c r="D4495" s="1" t="s">
        <v>146</v>
      </c>
      <c r="E4495" s="1"/>
      <c r="F4495" s="1" t="s">
        <v>2866</v>
      </c>
      <c r="G4495" s="3">
        <v>97.49</v>
      </c>
      <c r="H4495" s="3"/>
      <c r="I4495" s="1" t="s">
        <v>106</v>
      </c>
      <c r="J4495" s="1" t="s">
        <v>122</v>
      </c>
      <c r="K4495" s="1" t="s">
        <v>84</v>
      </c>
      <c r="L4495" s="1" t="s">
        <v>26</v>
      </c>
    </row>
    <row r="4496" spans="1:12" x14ac:dyDescent="0.2">
      <c r="A4496" s="1" t="s">
        <v>234</v>
      </c>
      <c r="B4496" s="1" t="s">
        <v>13</v>
      </c>
      <c r="C4496" s="2">
        <v>43756</v>
      </c>
      <c r="D4496" s="1" t="s">
        <v>146</v>
      </c>
      <c r="E4496" s="1"/>
      <c r="F4496" s="1" t="s">
        <v>2934</v>
      </c>
      <c r="G4496" s="3">
        <v>1715.13</v>
      </c>
      <c r="H4496" s="3"/>
      <c r="I4496" s="1" t="s">
        <v>119</v>
      </c>
      <c r="J4496" s="1" t="s">
        <v>86</v>
      </c>
      <c r="K4496" s="1" t="s">
        <v>12</v>
      </c>
      <c r="L4496" s="1" t="s">
        <v>41</v>
      </c>
    </row>
    <row r="4497" spans="1:12" x14ac:dyDescent="0.2">
      <c r="A4497" s="1" t="s">
        <v>234</v>
      </c>
      <c r="B4497" s="1" t="s">
        <v>13</v>
      </c>
      <c r="C4497" s="2">
        <v>43756</v>
      </c>
      <c r="D4497" s="1" t="s">
        <v>146</v>
      </c>
      <c r="E4497" s="1"/>
      <c r="F4497" s="1" t="s">
        <v>2903</v>
      </c>
      <c r="G4497" s="3">
        <v>588.91999999999996</v>
      </c>
      <c r="H4497" s="3"/>
      <c r="I4497" s="1" t="s">
        <v>83</v>
      </c>
      <c r="J4497" s="1" t="s">
        <v>175</v>
      </c>
      <c r="K4497" s="1" t="s">
        <v>84</v>
      </c>
      <c r="L4497" s="1" t="s">
        <v>2028</v>
      </c>
    </row>
    <row r="4498" spans="1:12" x14ac:dyDescent="0.2">
      <c r="A4498" s="1" t="s">
        <v>234</v>
      </c>
      <c r="B4498" s="1" t="s">
        <v>13</v>
      </c>
      <c r="C4498" s="2">
        <v>43756</v>
      </c>
      <c r="D4498" s="1" t="s">
        <v>146</v>
      </c>
      <c r="E4498" s="1"/>
      <c r="F4498" s="1" t="s">
        <v>2903</v>
      </c>
      <c r="G4498" s="3">
        <v>85.29</v>
      </c>
      <c r="H4498" s="3"/>
      <c r="I4498" s="1" t="s">
        <v>87</v>
      </c>
      <c r="J4498" s="1" t="s">
        <v>253</v>
      </c>
      <c r="K4498" s="1" t="s">
        <v>84</v>
      </c>
      <c r="L4498" s="1" t="s">
        <v>2028</v>
      </c>
    </row>
    <row r="4499" spans="1:12" x14ac:dyDescent="0.2">
      <c r="A4499" s="1" t="s">
        <v>234</v>
      </c>
      <c r="B4499" s="1" t="s">
        <v>13</v>
      </c>
      <c r="C4499" s="2">
        <v>43756</v>
      </c>
      <c r="D4499" s="1" t="s">
        <v>146</v>
      </c>
      <c r="E4499" s="1"/>
      <c r="F4499" s="1" t="s">
        <v>2935</v>
      </c>
      <c r="G4499" s="3">
        <v>8697.32</v>
      </c>
      <c r="H4499" s="3"/>
      <c r="I4499" s="1"/>
      <c r="J4499" s="1"/>
      <c r="K4499" s="1" t="s">
        <v>12</v>
      </c>
      <c r="L4499" s="1"/>
    </row>
    <row r="4500" spans="1:12" x14ac:dyDescent="0.2">
      <c r="A4500" s="1" t="s">
        <v>234</v>
      </c>
      <c r="B4500" s="1" t="s">
        <v>13</v>
      </c>
      <c r="C4500" s="2">
        <v>43756</v>
      </c>
      <c r="D4500" s="1" t="s">
        <v>146</v>
      </c>
      <c r="E4500" s="1"/>
      <c r="F4500" s="1" t="s">
        <v>2936</v>
      </c>
      <c r="G4500" s="3">
        <v>852</v>
      </c>
      <c r="H4500" s="3"/>
      <c r="I4500" s="1" t="s">
        <v>119</v>
      </c>
      <c r="J4500" s="1" t="s">
        <v>86</v>
      </c>
      <c r="K4500" s="1" t="s">
        <v>12</v>
      </c>
      <c r="L4500" s="1" t="s">
        <v>2651</v>
      </c>
    </row>
    <row r="4501" spans="1:12" x14ac:dyDescent="0.2">
      <c r="A4501" s="1" t="s">
        <v>234</v>
      </c>
      <c r="B4501" s="1" t="s">
        <v>13</v>
      </c>
      <c r="C4501" s="2">
        <v>43756</v>
      </c>
      <c r="D4501" s="1" t="s">
        <v>146</v>
      </c>
      <c r="E4501" s="1"/>
      <c r="F4501" s="1" t="s">
        <v>2871</v>
      </c>
      <c r="G4501" s="3">
        <v>917.71</v>
      </c>
      <c r="H4501" s="3"/>
      <c r="I4501" s="1" t="s">
        <v>83</v>
      </c>
      <c r="J4501" s="1" t="s">
        <v>175</v>
      </c>
      <c r="K4501" s="1" t="s">
        <v>84</v>
      </c>
      <c r="L4501" s="1" t="s">
        <v>241</v>
      </c>
    </row>
    <row r="4502" spans="1:12" x14ac:dyDescent="0.2">
      <c r="A4502" s="1" t="s">
        <v>234</v>
      </c>
      <c r="B4502" s="1" t="s">
        <v>13</v>
      </c>
      <c r="C4502" s="2">
        <v>43756</v>
      </c>
      <c r="D4502" s="1" t="s">
        <v>146</v>
      </c>
      <c r="E4502" s="1"/>
      <c r="F4502" s="1" t="s">
        <v>2878</v>
      </c>
      <c r="G4502" s="3">
        <v>29.28</v>
      </c>
      <c r="H4502" s="3"/>
      <c r="I4502" s="1" t="s">
        <v>108</v>
      </c>
      <c r="J4502" s="1" t="s">
        <v>117</v>
      </c>
      <c r="K4502" s="1" t="s">
        <v>84</v>
      </c>
      <c r="L4502" s="1" t="s">
        <v>111</v>
      </c>
    </row>
    <row r="4503" spans="1:12" x14ac:dyDescent="0.2">
      <c r="A4503" s="1" t="s">
        <v>234</v>
      </c>
      <c r="B4503" s="1" t="s">
        <v>13</v>
      </c>
      <c r="C4503" s="2">
        <v>43756</v>
      </c>
      <c r="D4503" s="1" t="s">
        <v>146</v>
      </c>
      <c r="E4503" s="1"/>
      <c r="F4503" s="1" t="s">
        <v>2937</v>
      </c>
      <c r="G4503" s="3">
        <v>1017.38</v>
      </c>
      <c r="H4503" s="3"/>
      <c r="I4503" s="1" t="s">
        <v>179</v>
      </c>
      <c r="J4503" s="1" t="s">
        <v>89</v>
      </c>
      <c r="K4503" s="1" t="s">
        <v>12</v>
      </c>
      <c r="L4503" s="1" t="s">
        <v>483</v>
      </c>
    </row>
    <row r="4504" spans="1:12" x14ac:dyDescent="0.2">
      <c r="A4504" s="1" t="s">
        <v>234</v>
      </c>
      <c r="B4504" s="1" t="s">
        <v>13</v>
      </c>
      <c r="C4504" s="2">
        <v>43756</v>
      </c>
      <c r="D4504" s="1" t="s">
        <v>146</v>
      </c>
      <c r="E4504" s="1"/>
      <c r="F4504" s="1" t="s">
        <v>2938</v>
      </c>
      <c r="G4504" s="3">
        <v>548.99</v>
      </c>
      <c r="H4504" s="3"/>
      <c r="I4504" s="1" t="s">
        <v>87</v>
      </c>
      <c r="J4504" s="1" t="s">
        <v>116</v>
      </c>
      <c r="K4504" s="1" t="s">
        <v>84</v>
      </c>
      <c r="L4504" s="1" t="s">
        <v>63</v>
      </c>
    </row>
    <row r="4505" spans="1:12" x14ac:dyDescent="0.2">
      <c r="A4505" s="1" t="s">
        <v>234</v>
      </c>
      <c r="B4505" s="1" t="s">
        <v>13</v>
      </c>
      <c r="C4505" s="2">
        <v>43756</v>
      </c>
      <c r="D4505" s="1" t="s">
        <v>146</v>
      </c>
      <c r="E4505" s="1"/>
      <c r="F4505" s="1" t="s">
        <v>2938</v>
      </c>
      <c r="G4505" s="3">
        <v>987.85</v>
      </c>
      <c r="H4505" s="3"/>
      <c r="I4505" s="1" t="s">
        <v>87</v>
      </c>
      <c r="J4505" s="1" t="s">
        <v>253</v>
      </c>
      <c r="K4505" s="1" t="s">
        <v>84</v>
      </c>
      <c r="L4505" s="1" t="s">
        <v>63</v>
      </c>
    </row>
    <row r="4506" spans="1:12" x14ac:dyDescent="0.2">
      <c r="A4506" s="1" t="s">
        <v>234</v>
      </c>
      <c r="B4506" s="1" t="s">
        <v>13</v>
      </c>
      <c r="C4506" s="2">
        <v>43756</v>
      </c>
      <c r="D4506" s="1" t="s">
        <v>146</v>
      </c>
      <c r="E4506" s="1"/>
      <c r="F4506" s="1" t="s">
        <v>2939</v>
      </c>
      <c r="G4506" s="3">
        <v>600</v>
      </c>
      <c r="H4506" s="3"/>
      <c r="I4506" s="1" t="s">
        <v>119</v>
      </c>
      <c r="J4506" s="1" t="s">
        <v>86</v>
      </c>
      <c r="K4506" s="1" t="s">
        <v>12</v>
      </c>
      <c r="L4506" s="1" t="s">
        <v>239</v>
      </c>
    </row>
    <row r="4507" spans="1:12" x14ac:dyDescent="0.2">
      <c r="A4507" s="1" t="s">
        <v>234</v>
      </c>
      <c r="B4507" s="1" t="s">
        <v>13</v>
      </c>
      <c r="C4507" s="2">
        <v>43756</v>
      </c>
      <c r="D4507" s="1" t="s">
        <v>146</v>
      </c>
      <c r="E4507" s="1"/>
      <c r="F4507" s="1" t="s">
        <v>2909</v>
      </c>
      <c r="G4507" s="3">
        <v>215.45</v>
      </c>
      <c r="H4507" s="3"/>
      <c r="I4507" s="1" t="s">
        <v>179</v>
      </c>
      <c r="J4507" s="1" t="s">
        <v>89</v>
      </c>
      <c r="K4507" s="1" t="s">
        <v>12</v>
      </c>
      <c r="L4507" s="1" t="s">
        <v>49</v>
      </c>
    </row>
    <row r="4508" spans="1:12" x14ac:dyDescent="0.2">
      <c r="A4508" s="1" t="s">
        <v>234</v>
      </c>
      <c r="B4508" s="1" t="s">
        <v>13</v>
      </c>
      <c r="C4508" s="2">
        <v>43756</v>
      </c>
      <c r="D4508" s="1" t="s">
        <v>146</v>
      </c>
      <c r="E4508" s="1"/>
      <c r="F4508" s="1" t="s">
        <v>2866</v>
      </c>
      <c r="G4508" s="3">
        <v>672.33</v>
      </c>
      <c r="H4508" s="3"/>
      <c r="I4508" s="1" t="s">
        <v>185</v>
      </c>
      <c r="J4508" s="1" t="s">
        <v>126</v>
      </c>
      <c r="K4508" s="1" t="s">
        <v>84</v>
      </c>
      <c r="L4508" s="1" t="s">
        <v>26</v>
      </c>
    </row>
    <row r="4509" spans="1:12" x14ac:dyDescent="0.2">
      <c r="A4509" s="1" t="s">
        <v>234</v>
      </c>
      <c r="B4509" s="1" t="s">
        <v>13</v>
      </c>
      <c r="C4509" s="2">
        <v>43756</v>
      </c>
      <c r="D4509" s="1" t="s">
        <v>146</v>
      </c>
      <c r="E4509" s="1"/>
      <c r="F4509" s="1" t="s">
        <v>2940</v>
      </c>
      <c r="G4509" s="3">
        <v>1373.28</v>
      </c>
      <c r="H4509" s="3"/>
      <c r="I4509" s="1" t="s">
        <v>106</v>
      </c>
      <c r="J4509" s="1" t="s">
        <v>122</v>
      </c>
      <c r="K4509" s="1" t="s">
        <v>12</v>
      </c>
      <c r="L4509" s="1" t="s">
        <v>27</v>
      </c>
    </row>
    <row r="4510" spans="1:12" x14ac:dyDescent="0.2">
      <c r="A4510" s="1" t="s">
        <v>234</v>
      </c>
      <c r="B4510" s="1" t="s">
        <v>13</v>
      </c>
      <c r="C4510" s="2">
        <v>43756</v>
      </c>
      <c r="D4510" s="1" t="s">
        <v>146</v>
      </c>
      <c r="E4510" s="1"/>
      <c r="F4510" s="1" t="s">
        <v>2941</v>
      </c>
      <c r="G4510" s="3">
        <v>1014.84</v>
      </c>
      <c r="H4510" s="3"/>
      <c r="I4510" s="1" t="s">
        <v>83</v>
      </c>
      <c r="J4510" s="1" t="s">
        <v>181</v>
      </c>
      <c r="K4510" s="1" t="s">
        <v>12</v>
      </c>
      <c r="L4510" s="1" t="s">
        <v>345</v>
      </c>
    </row>
    <row r="4511" spans="1:12" x14ac:dyDescent="0.2">
      <c r="A4511" s="1" t="s">
        <v>234</v>
      </c>
      <c r="B4511" s="1" t="s">
        <v>13</v>
      </c>
      <c r="C4511" s="2">
        <v>43756</v>
      </c>
      <c r="D4511" s="1" t="s">
        <v>146</v>
      </c>
      <c r="E4511" s="1"/>
      <c r="F4511" s="1" t="s">
        <v>2942</v>
      </c>
      <c r="G4511" s="3">
        <v>1106.75</v>
      </c>
      <c r="H4511" s="3"/>
      <c r="I4511" s="1" t="s">
        <v>119</v>
      </c>
      <c r="J4511" s="1" t="s">
        <v>86</v>
      </c>
      <c r="K4511" s="1" t="s">
        <v>12</v>
      </c>
      <c r="L4511" s="1" t="s">
        <v>2589</v>
      </c>
    </row>
    <row r="4512" spans="1:12" x14ac:dyDescent="0.2">
      <c r="A4512" s="1" t="s">
        <v>234</v>
      </c>
      <c r="B4512" s="1" t="s">
        <v>13</v>
      </c>
      <c r="C4512" s="2">
        <v>43756</v>
      </c>
      <c r="D4512" s="1" t="s">
        <v>146</v>
      </c>
      <c r="E4512" s="1"/>
      <c r="F4512" s="1" t="s">
        <v>2903</v>
      </c>
      <c r="G4512" s="3">
        <v>101.54</v>
      </c>
      <c r="H4512" s="3"/>
      <c r="I4512" s="1" t="s">
        <v>85</v>
      </c>
      <c r="J4512" s="1" t="s">
        <v>125</v>
      </c>
      <c r="K4512" s="1" t="s">
        <v>84</v>
      </c>
      <c r="L4512" s="1" t="s">
        <v>2028</v>
      </c>
    </row>
    <row r="4513" spans="1:12" x14ac:dyDescent="0.2">
      <c r="A4513" s="1" t="s">
        <v>234</v>
      </c>
      <c r="B4513" s="1" t="s">
        <v>13</v>
      </c>
      <c r="C4513" s="2">
        <v>43756</v>
      </c>
      <c r="D4513" s="1" t="s">
        <v>146</v>
      </c>
      <c r="E4513" s="1"/>
      <c r="F4513" s="1" t="s">
        <v>2943</v>
      </c>
      <c r="G4513" s="3">
        <v>1669.13</v>
      </c>
      <c r="H4513" s="3"/>
      <c r="I4513" s="1" t="s">
        <v>177</v>
      </c>
      <c r="J4513" s="1" t="s">
        <v>178</v>
      </c>
      <c r="K4513" s="1" t="s">
        <v>12</v>
      </c>
      <c r="L4513" s="1" t="s">
        <v>56</v>
      </c>
    </row>
    <row r="4514" spans="1:12" x14ac:dyDescent="0.2">
      <c r="A4514" s="1" t="s">
        <v>234</v>
      </c>
      <c r="B4514" s="1" t="s">
        <v>13</v>
      </c>
      <c r="C4514" s="2">
        <v>43756</v>
      </c>
      <c r="D4514" s="1" t="s">
        <v>146</v>
      </c>
      <c r="E4514" s="1"/>
      <c r="F4514" s="1" t="s">
        <v>2858</v>
      </c>
      <c r="G4514" s="3">
        <v>119.07</v>
      </c>
      <c r="H4514" s="3"/>
      <c r="I4514" s="1" t="s">
        <v>120</v>
      </c>
      <c r="J4514" s="1" t="s">
        <v>171</v>
      </c>
      <c r="K4514" s="1" t="s">
        <v>84</v>
      </c>
      <c r="L4514" s="1" t="s">
        <v>306</v>
      </c>
    </row>
    <row r="4515" spans="1:12" x14ac:dyDescent="0.2">
      <c r="A4515" s="1" t="s">
        <v>234</v>
      </c>
      <c r="B4515" s="1" t="s">
        <v>13</v>
      </c>
      <c r="C4515" s="2">
        <v>43756</v>
      </c>
      <c r="D4515" s="1" t="s">
        <v>146</v>
      </c>
      <c r="E4515" s="1"/>
      <c r="F4515" s="1" t="s">
        <v>2944</v>
      </c>
      <c r="G4515" s="3">
        <v>1472.81</v>
      </c>
      <c r="H4515" s="3"/>
      <c r="I4515" s="1" t="s">
        <v>83</v>
      </c>
      <c r="J4515" s="1" t="s">
        <v>181</v>
      </c>
      <c r="K4515" s="1" t="s">
        <v>12</v>
      </c>
      <c r="L4515" s="1" t="s">
        <v>14</v>
      </c>
    </row>
    <row r="4516" spans="1:12" x14ac:dyDescent="0.2">
      <c r="A4516" s="1" t="s">
        <v>234</v>
      </c>
      <c r="B4516" s="1" t="s">
        <v>13</v>
      </c>
      <c r="C4516" s="2">
        <v>43756</v>
      </c>
      <c r="D4516" s="1" t="s">
        <v>146</v>
      </c>
      <c r="E4516" s="1"/>
      <c r="F4516" s="1" t="s">
        <v>2945</v>
      </c>
      <c r="G4516" s="3">
        <v>180</v>
      </c>
      <c r="H4516" s="3"/>
      <c r="I4516" s="1" t="s">
        <v>119</v>
      </c>
      <c r="J4516" s="1" t="s">
        <v>86</v>
      </c>
      <c r="K4516" s="1" t="s">
        <v>12</v>
      </c>
      <c r="L4516" s="1" t="s">
        <v>2946</v>
      </c>
    </row>
    <row r="4517" spans="1:12" x14ac:dyDescent="0.2">
      <c r="A4517" s="1" t="s">
        <v>234</v>
      </c>
      <c r="B4517" s="1" t="s">
        <v>13</v>
      </c>
      <c r="C4517" s="2">
        <v>43756</v>
      </c>
      <c r="D4517" s="1" t="s">
        <v>146</v>
      </c>
      <c r="E4517" s="1"/>
      <c r="F4517" s="1" t="s">
        <v>2947</v>
      </c>
      <c r="G4517" s="3">
        <v>600</v>
      </c>
      <c r="H4517" s="3"/>
      <c r="I4517" s="1" t="s">
        <v>119</v>
      </c>
      <c r="J4517" s="1" t="s">
        <v>86</v>
      </c>
      <c r="K4517" s="1" t="s">
        <v>12</v>
      </c>
      <c r="L4517" s="1" t="s">
        <v>491</v>
      </c>
    </row>
    <row r="4518" spans="1:12" x14ac:dyDescent="0.2">
      <c r="A4518" s="1" t="s">
        <v>234</v>
      </c>
      <c r="B4518" s="1" t="s">
        <v>13</v>
      </c>
      <c r="C4518" s="2">
        <v>43756</v>
      </c>
      <c r="D4518" s="1" t="s">
        <v>146</v>
      </c>
      <c r="E4518" s="1"/>
      <c r="F4518" s="1" t="s">
        <v>2948</v>
      </c>
      <c r="G4518" s="3">
        <v>600</v>
      </c>
      <c r="H4518" s="3"/>
      <c r="I4518" s="1" t="s">
        <v>119</v>
      </c>
      <c r="J4518" s="1" t="s">
        <v>86</v>
      </c>
      <c r="K4518" s="1" t="s">
        <v>12</v>
      </c>
      <c r="L4518" s="1" t="s">
        <v>2643</v>
      </c>
    </row>
    <row r="4519" spans="1:12" x14ac:dyDescent="0.2">
      <c r="A4519" s="1" t="s">
        <v>234</v>
      </c>
      <c r="B4519" s="1" t="s">
        <v>13</v>
      </c>
      <c r="C4519" s="2">
        <v>43756</v>
      </c>
      <c r="D4519" s="1" t="s">
        <v>146</v>
      </c>
      <c r="E4519" s="1"/>
      <c r="F4519" s="1" t="s">
        <v>2949</v>
      </c>
      <c r="G4519" s="3">
        <v>1131.42</v>
      </c>
      <c r="H4519" s="3"/>
      <c r="I4519" s="1" t="s">
        <v>120</v>
      </c>
      <c r="J4519" s="1" t="s">
        <v>171</v>
      </c>
      <c r="K4519" s="1" t="s">
        <v>12</v>
      </c>
      <c r="L4519" s="1" t="s">
        <v>473</v>
      </c>
    </row>
    <row r="4520" spans="1:12" x14ac:dyDescent="0.2">
      <c r="A4520" s="1" t="s">
        <v>234</v>
      </c>
      <c r="B4520" s="1" t="s">
        <v>13</v>
      </c>
      <c r="C4520" s="2">
        <v>43756</v>
      </c>
      <c r="D4520" s="1" t="s">
        <v>146</v>
      </c>
      <c r="E4520" s="1"/>
      <c r="F4520" s="1" t="s">
        <v>2950</v>
      </c>
      <c r="G4520" s="3">
        <v>954.84</v>
      </c>
      <c r="H4520" s="3"/>
      <c r="I4520" s="1" t="s">
        <v>83</v>
      </c>
      <c r="J4520" s="1" t="s">
        <v>181</v>
      </c>
      <c r="K4520" s="1" t="s">
        <v>12</v>
      </c>
      <c r="L4520" s="1" t="s">
        <v>99</v>
      </c>
    </row>
    <row r="4521" spans="1:12" x14ac:dyDescent="0.2">
      <c r="A4521" s="1" t="s">
        <v>234</v>
      </c>
      <c r="B4521" s="1" t="s">
        <v>13</v>
      </c>
      <c r="C4521" s="2">
        <v>43756</v>
      </c>
      <c r="D4521" s="1" t="s">
        <v>146</v>
      </c>
      <c r="E4521" s="1"/>
      <c r="F4521" s="1" t="s">
        <v>2951</v>
      </c>
      <c r="G4521" s="3">
        <v>756</v>
      </c>
      <c r="H4521" s="3"/>
      <c r="I4521" s="1" t="s">
        <v>119</v>
      </c>
      <c r="J4521" s="1" t="s">
        <v>86</v>
      </c>
      <c r="K4521" s="1" t="s">
        <v>12</v>
      </c>
      <c r="L4521" s="1" t="s">
        <v>991</v>
      </c>
    </row>
    <row r="4522" spans="1:12" x14ac:dyDescent="0.2">
      <c r="A4522" s="1" t="s">
        <v>234</v>
      </c>
      <c r="B4522" s="1" t="s">
        <v>13</v>
      </c>
      <c r="C4522" s="2">
        <v>43756</v>
      </c>
      <c r="D4522" s="1" t="s">
        <v>146</v>
      </c>
      <c r="E4522" s="1"/>
      <c r="F4522" s="1" t="s">
        <v>2866</v>
      </c>
      <c r="G4522" s="3">
        <v>637.03</v>
      </c>
      <c r="H4522" s="3"/>
      <c r="I4522" s="1" t="s">
        <v>87</v>
      </c>
      <c r="J4522" s="1" t="s">
        <v>116</v>
      </c>
      <c r="K4522" s="1" t="s">
        <v>84</v>
      </c>
      <c r="L4522" s="1" t="s">
        <v>26</v>
      </c>
    </row>
    <row r="4523" spans="1:12" x14ac:dyDescent="0.2">
      <c r="A4523" s="1" t="s">
        <v>234</v>
      </c>
      <c r="B4523" s="1" t="s">
        <v>13</v>
      </c>
      <c r="C4523" s="2">
        <v>43756</v>
      </c>
      <c r="D4523" s="1" t="s">
        <v>146</v>
      </c>
      <c r="E4523" s="1"/>
      <c r="F4523" s="1" t="s">
        <v>2878</v>
      </c>
      <c r="G4523" s="3">
        <v>167.34</v>
      </c>
      <c r="H4523" s="3"/>
      <c r="I4523" s="1" t="s">
        <v>87</v>
      </c>
      <c r="J4523" s="1" t="s">
        <v>116</v>
      </c>
      <c r="K4523" s="1" t="s">
        <v>84</v>
      </c>
      <c r="L4523" s="1" t="s">
        <v>111</v>
      </c>
    </row>
    <row r="4524" spans="1:12" x14ac:dyDescent="0.2">
      <c r="A4524" s="1" t="s">
        <v>234</v>
      </c>
      <c r="B4524" s="1" t="s">
        <v>13</v>
      </c>
      <c r="C4524" s="2">
        <v>43756</v>
      </c>
      <c r="D4524" s="1" t="s">
        <v>146</v>
      </c>
      <c r="E4524" s="1"/>
      <c r="F4524" s="1" t="s">
        <v>2952</v>
      </c>
      <c r="G4524" s="3">
        <v>168</v>
      </c>
      <c r="H4524" s="3"/>
      <c r="I4524" s="1" t="s">
        <v>119</v>
      </c>
      <c r="J4524" s="1" t="s">
        <v>86</v>
      </c>
      <c r="K4524" s="1" t="s">
        <v>12</v>
      </c>
      <c r="L4524" s="1" t="s">
        <v>35</v>
      </c>
    </row>
    <row r="4525" spans="1:12" x14ac:dyDescent="0.2">
      <c r="A4525" s="1" t="s">
        <v>234</v>
      </c>
      <c r="B4525" s="1" t="s">
        <v>13</v>
      </c>
      <c r="C4525" s="2">
        <v>43756</v>
      </c>
      <c r="D4525" s="1" t="s">
        <v>146</v>
      </c>
      <c r="E4525" s="1"/>
      <c r="F4525" s="1" t="s">
        <v>2953</v>
      </c>
      <c r="G4525" s="3">
        <v>813.09</v>
      </c>
      <c r="H4525" s="3"/>
      <c r="I4525" s="1" t="s">
        <v>119</v>
      </c>
      <c r="J4525" s="1" t="s">
        <v>86</v>
      </c>
      <c r="K4525" s="1" t="s">
        <v>12</v>
      </c>
      <c r="L4525" s="1" t="s">
        <v>456</v>
      </c>
    </row>
    <row r="4526" spans="1:12" x14ac:dyDescent="0.2">
      <c r="A4526" s="1" t="s">
        <v>234</v>
      </c>
      <c r="B4526" s="1" t="s">
        <v>13</v>
      </c>
      <c r="C4526" s="2">
        <v>43756</v>
      </c>
      <c r="D4526" s="1" t="s">
        <v>146</v>
      </c>
      <c r="E4526" s="1"/>
      <c r="F4526" s="1" t="s">
        <v>2938</v>
      </c>
      <c r="G4526" s="3">
        <v>33.07</v>
      </c>
      <c r="H4526" s="3"/>
      <c r="I4526" s="1" t="s">
        <v>179</v>
      </c>
      <c r="J4526" s="1" t="s">
        <v>89</v>
      </c>
      <c r="K4526" s="1" t="s">
        <v>84</v>
      </c>
      <c r="L4526" s="1" t="s">
        <v>63</v>
      </c>
    </row>
    <row r="4527" spans="1:12" x14ac:dyDescent="0.2">
      <c r="A4527" s="1" t="s">
        <v>234</v>
      </c>
      <c r="B4527" s="1" t="s">
        <v>13</v>
      </c>
      <c r="C4527" s="2">
        <v>43756</v>
      </c>
      <c r="D4527" s="1" t="s">
        <v>146</v>
      </c>
      <c r="E4527" s="1"/>
      <c r="F4527" s="1" t="s">
        <v>2913</v>
      </c>
      <c r="G4527" s="3">
        <v>894.92</v>
      </c>
      <c r="H4527" s="3"/>
      <c r="I4527" s="1" t="s">
        <v>87</v>
      </c>
      <c r="J4527" s="1" t="s">
        <v>253</v>
      </c>
      <c r="K4527" s="1" t="s">
        <v>12</v>
      </c>
      <c r="L4527" s="1" t="s">
        <v>1047</v>
      </c>
    </row>
    <row r="4528" spans="1:12" x14ac:dyDescent="0.2">
      <c r="A4528" s="1" t="s">
        <v>234</v>
      </c>
      <c r="B4528" s="1" t="s">
        <v>13</v>
      </c>
      <c r="C4528" s="2">
        <v>43756</v>
      </c>
      <c r="D4528" s="1" t="s">
        <v>146</v>
      </c>
      <c r="E4528" s="1"/>
      <c r="F4528" s="1" t="s">
        <v>2878</v>
      </c>
      <c r="G4528" s="3">
        <v>104.59</v>
      </c>
      <c r="H4528" s="3"/>
      <c r="I4528" s="1" t="s">
        <v>120</v>
      </c>
      <c r="J4528" s="1" t="s">
        <v>171</v>
      </c>
      <c r="K4528" s="1" t="s">
        <v>84</v>
      </c>
      <c r="L4528" s="1" t="s">
        <v>111</v>
      </c>
    </row>
    <row r="4529" spans="1:12" x14ac:dyDescent="0.2">
      <c r="A4529" s="1" t="s">
        <v>234</v>
      </c>
      <c r="B4529" s="1" t="s">
        <v>13</v>
      </c>
      <c r="C4529" s="2">
        <v>43756</v>
      </c>
      <c r="D4529" s="1" t="s">
        <v>146</v>
      </c>
      <c r="E4529" s="1"/>
      <c r="F4529" s="1" t="s">
        <v>2954</v>
      </c>
      <c r="G4529" s="3">
        <v>2393.02</v>
      </c>
      <c r="H4529" s="3"/>
      <c r="I4529" s="1" t="s">
        <v>120</v>
      </c>
      <c r="J4529" s="1" t="s">
        <v>171</v>
      </c>
      <c r="K4529" s="1" t="s">
        <v>12</v>
      </c>
      <c r="L4529" s="1" t="s">
        <v>2630</v>
      </c>
    </row>
    <row r="4530" spans="1:12" x14ac:dyDescent="0.2">
      <c r="A4530" s="1" t="s">
        <v>234</v>
      </c>
      <c r="B4530" s="1" t="s">
        <v>13</v>
      </c>
      <c r="C4530" s="2">
        <v>43756</v>
      </c>
      <c r="D4530" s="1" t="s">
        <v>146</v>
      </c>
      <c r="E4530" s="1"/>
      <c r="F4530" s="1" t="s">
        <v>2955</v>
      </c>
      <c r="G4530" s="3">
        <v>875.01</v>
      </c>
      <c r="H4530" s="3"/>
      <c r="I4530" s="1" t="s">
        <v>83</v>
      </c>
      <c r="J4530" s="1" t="s">
        <v>181</v>
      </c>
      <c r="K4530" s="1" t="s">
        <v>12</v>
      </c>
      <c r="L4530" s="1" t="s">
        <v>411</v>
      </c>
    </row>
    <row r="4531" spans="1:12" x14ac:dyDescent="0.2">
      <c r="A4531" s="1" t="s">
        <v>234</v>
      </c>
      <c r="B4531" s="1" t="s">
        <v>13</v>
      </c>
      <c r="C4531" s="2">
        <v>43756</v>
      </c>
      <c r="D4531" s="1" t="s">
        <v>146</v>
      </c>
      <c r="E4531" s="1"/>
      <c r="F4531" s="1" t="s">
        <v>2956</v>
      </c>
      <c r="G4531" s="3">
        <v>990.5</v>
      </c>
      <c r="H4531" s="3"/>
      <c r="I4531" s="1" t="s">
        <v>119</v>
      </c>
      <c r="J4531" s="1" t="s">
        <v>86</v>
      </c>
      <c r="K4531" s="1" t="s">
        <v>12</v>
      </c>
      <c r="L4531" s="1" t="s">
        <v>2598</v>
      </c>
    </row>
    <row r="4532" spans="1:12" x14ac:dyDescent="0.2">
      <c r="A4532" s="1" t="s">
        <v>234</v>
      </c>
      <c r="B4532" s="1" t="s">
        <v>13</v>
      </c>
      <c r="C4532" s="2">
        <v>43756</v>
      </c>
      <c r="D4532" s="1" t="s">
        <v>146</v>
      </c>
      <c r="E4532" s="1"/>
      <c r="F4532" s="1" t="s">
        <v>2957</v>
      </c>
      <c r="G4532" s="3">
        <v>1353.75</v>
      </c>
      <c r="H4532" s="3"/>
      <c r="I4532" s="1" t="s">
        <v>119</v>
      </c>
      <c r="J4532" s="1" t="s">
        <v>86</v>
      </c>
      <c r="K4532" s="1" t="s">
        <v>12</v>
      </c>
      <c r="L4532" s="1" t="s">
        <v>67</v>
      </c>
    </row>
    <row r="4533" spans="1:12" x14ac:dyDescent="0.2">
      <c r="A4533" s="1" t="s">
        <v>234</v>
      </c>
      <c r="B4533" s="1" t="s">
        <v>13</v>
      </c>
      <c r="C4533" s="2">
        <v>43756</v>
      </c>
      <c r="D4533" s="1" t="s">
        <v>146</v>
      </c>
      <c r="E4533" s="1"/>
      <c r="F4533" s="1" t="s">
        <v>2856</v>
      </c>
      <c r="G4533" s="3">
        <v>736.66</v>
      </c>
      <c r="H4533" s="3"/>
      <c r="I4533" s="1" t="s">
        <v>87</v>
      </c>
      <c r="J4533" s="1" t="s">
        <v>116</v>
      </c>
      <c r="K4533" s="1" t="s">
        <v>84</v>
      </c>
      <c r="L4533" s="1" t="s">
        <v>104</v>
      </c>
    </row>
    <row r="4534" spans="1:12" x14ac:dyDescent="0.2">
      <c r="A4534" s="1" t="s">
        <v>234</v>
      </c>
      <c r="B4534" s="1" t="s">
        <v>13</v>
      </c>
      <c r="C4534" s="2">
        <v>43756</v>
      </c>
      <c r="D4534" s="1" t="s">
        <v>146</v>
      </c>
      <c r="E4534" s="1"/>
      <c r="F4534" s="1" t="s">
        <v>2924</v>
      </c>
      <c r="G4534" s="3">
        <v>40.65</v>
      </c>
      <c r="H4534" s="3"/>
      <c r="I4534" s="1"/>
      <c r="J4534" s="1"/>
      <c r="K4534" s="1" t="s">
        <v>84</v>
      </c>
      <c r="L4534" s="1"/>
    </row>
    <row r="4535" spans="1:12" x14ac:dyDescent="0.2">
      <c r="A4535" s="1" t="s">
        <v>234</v>
      </c>
      <c r="B4535" s="1" t="s">
        <v>13</v>
      </c>
      <c r="C4535" s="2">
        <v>43756</v>
      </c>
      <c r="D4535" s="1" t="s">
        <v>146</v>
      </c>
      <c r="E4535" s="1"/>
      <c r="F4535" s="1" t="s">
        <v>2856</v>
      </c>
      <c r="G4535" s="3">
        <v>906.65</v>
      </c>
      <c r="H4535" s="3"/>
      <c r="I4535" s="1" t="s">
        <v>83</v>
      </c>
      <c r="J4535" s="1" t="s">
        <v>175</v>
      </c>
      <c r="K4535" s="1" t="s">
        <v>84</v>
      </c>
      <c r="L4535" s="1" t="s">
        <v>104</v>
      </c>
    </row>
    <row r="4536" spans="1:12" x14ac:dyDescent="0.2">
      <c r="A4536" s="1" t="s">
        <v>234</v>
      </c>
      <c r="B4536" s="1" t="s">
        <v>13</v>
      </c>
      <c r="C4536" s="2">
        <v>43756</v>
      </c>
      <c r="D4536" s="1" t="s">
        <v>146</v>
      </c>
      <c r="E4536" s="1"/>
      <c r="F4536" s="1" t="s">
        <v>2924</v>
      </c>
      <c r="G4536" s="3">
        <v>147.30000000000001</v>
      </c>
      <c r="H4536" s="3"/>
      <c r="I4536" s="1" t="s">
        <v>85</v>
      </c>
      <c r="J4536" s="1" t="s">
        <v>125</v>
      </c>
      <c r="K4536" s="1" t="s">
        <v>84</v>
      </c>
      <c r="L4536" s="1" t="s">
        <v>51</v>
      </c>
    </row>
    <row r="4537" spans="1:12" x14ac:dyDescent="0.2">
      <c r="A4537" s="1" t="s">
        <v>234</v>
      </c>
      <c r="B4537" s="1" t="s">
        <v>13</v>
      </c>
      <c r="C4537" s="2">
        <v>43756</v>
      </c>
      <c r="D4537" s="1" t="s">
        <v>146</v>
      </c>
      <c r="E4537" s="1"/>
      <c r="F4537" s="1" t="s">
        <v>2958</v>
      </c>
      <c r="G4537" s="3">
        <v>600</v>
      </c>
      <c r="H4537" s="3"/>
      <c r="I4537" s="1" t="s">
        <v>119</v>
      </c>
      <c r="J4537" s="1" t="s">
        <v>86</v>
      </c>
      <c r="K4537" s="1" t="s">
        <v>12</v>
      </c>
      <c r="L4537" s="1" t="s">
        <v>2616</v>
      </c>
    </row>
    <row r="4538" spans="1:12" x14ac:dyDescent="0.2">
      <c r="A4538" s="1" t="s">
        <v>234</v>
      </c>
      <c r="B4538" s="1" t="s">
        <v>13</v>
      </c>
      <c r="C4538" s="2">
        <v>43756</v>
      </c>
      <c r="D4538" s="1" t="s">
        <v>146</v>
      </c>
      <c r="E4538" s="1"/>
      <c r="F4538" s="1" t="s">
        <v>2959</v>
      </c>
      <c r="G4538" s="3">
        <v>880.77</v>
      </c>
      <c r="H4538" s="3"/>
      <c r="I4538" s="1" t="s">
        <v>119</v>
      </c>
      <c r="J4538" s="1" t="s">
        <v>86</v>
      </c>
      <c r="K4538" s="1" t="s">
        <v>12</v>
      </c>
      <c r="L4538" s="1" t="s">
        <v>32</v>
      </c>
    </row>
    <row r="4539" spans="1:12" x14ac:dyDescent="0.2">
      <c r="A4539" s="1" t="s">
        <v>234</v>
      </c>
      <c r="B4539" s="1" t="s">
        <v>13</v>
      </c>
      <c r="C4539" s="2">
        <v>43756</v>
      </c>
      <c r="D4539" s="1" t="s">
        <v>146</v>
      </c>
      <c r="E4539" s="1"/>
      <c r="F4539" s="1" t="s">
        <v>2960</v>
      </c>
      <c r="G4539" s="3">
        <v>1280.3499999999999</v>
      </c>
      <c r="H4539" s="3"/>
      <c r="I4539" s="1" t="s">
        <v>119</v>
      </c>
      <c r="J4539" s="1" t="s">
        <v>86</v>
      </c>
      <c r="K4539" s="1" t="s">
        <v>12</v>
      </c>
      <c r="L4539" s="1" t="s">
        <v>31</v>
      </c>
    </row>
    <row r="4540" spans="1:12" x14ac:dyDescent="0.2">
      <c r="A4540" s="1" t="s">
        <v>234</v>
      </c>
      <c r="B4540" s="1" t="s">
        <v>13</v>
      </c>
      <c r="C4540" s="2">
        <v>43756</v>
      </c>
      <c r="D4540" s="1" t="s">
        <v>146</v>
      </c>
      <c r="E4540" s="1"/>
      <c r="F4540" s="1" t="s">
        <v>2857</v>
      </c>
      <c r="G4540" s="3">
        <v>69.42</v>
      </c>
      <c r="H4540" s="3"/>
      <c r="I4540" s="1" t="s">
        <v>108</v>
      </c>
      <c r="J4540" s="1" t="s">
        <v>117</v>
      </c>
      <c r="K4540" s="1" t="s">
        <v>84</v>
      </c>
      <c r="L4540" s="1" t="s">
        <v>29</v>
      </c>
    </row>
    <row r="4541" spans="1:12" x14ac:dyDescent="0.2">
      <c r="A4541" s="1" t="s">
        <v>234</v>
      </c>
      <c r="B4541" s="1" t="s">
        <v>13</v>
      </c>
      <c r="C4541" s="2">
        <v>43756</v>
      </c>
      <c r="D4541" s="1" t="s">
        <v>146</v>
      </c>
      <c r="E4541" s="1"/>
      <c r="F4541" s="1" t="s">
        <v>2961</v>
      </c>
      <c r="G4541" s="3">
        <v>952.25</v>
      </c>
      <c r="H4541" s="3"/>
      <c r="I4541" s="1" t="s">
        <v>119</v>
      </c>
      <c r="J4541" s="1" t="s">
        <v>86</v>
      </c>
      <c r="K4541" s="1" t="s">
        <v>12</v>
      </c>
      <c r="L4541" s="1" t="s">
        <v>2628</v>
      </c>
    </row>
    <row r="4542" spans="1:12" x14ac:dyDescent="0.2">
      <c r="A4542" s="1" t="s">
        <v>234</v>
      </c>
      <c r="B4542" s="1" t="s">
        <v>13</v>
      </c>
      <c r="C4542" s="2">
        <v>43756</v>
      </c>
      <c r="D4542" s="1" t="s">
        <v>146</v>
      </c>
      <c r="E4542" s="1"/>
      <c r="F4542" s="1" t="s">
        <v>2924</v>
      </c>
      <c r="G4542" s="3">
        <v>707.02</v>
      </c>
      <c r="H4542" s="3"/>
      <c r="I4542" s="1" t="s">
        <v>119</v>
      </c>
      <c r="J4542" s="1" t="s">
        <v>86</v>
      </c>
      <c r="K4542" s="1" t="s">
        <v>84</v>
      </c>
      <c r="L4542" s="1" t="s">
        <v>51</v>
      </c>
    </row>
    <row r="4543" spans="1:12" x14ac:dyDescent="0.2">
      <c r="A4543" s="1" t="s">
        <v>234</v>
      </c>
      <c r="B4543" s="1" t="s">
        <v>13</v>
      </c>
      <c r="C4543" s="2">
        <v>43756</v>
      </c>
      <c r="D4543" s="1" t="s">
        <v>146</v>
      </c>
      <c r="E4543" s="1"/>
      <c r="F4543" s="1" t="s">
        <v>2962</v>
      </c>
      <c r="G4543" s="3">
        <v>523.33000000000004</v>
      </c>
      <c r="H4543" s="3"/>
      <c r="I4543" s="1" t="s">
        <v>119</v>
      </c>
      <c r="J4543" s="1" t="s">
        <v>86</v>
      </c>
      <c r="K4543" s="1" t="s">
        <v>12</v>
      </c>
      <c r="L4543" s="1" t="s">
        <v>182</v>
      </c>
    </row>
    <row r="4544" spans="1:12" x14ac:dyDescent="0.2">
      <c r="A4544" s="1" t="s">
        <v>234</v>
      </c>
      <c r="B4544" s="1" t="s">
        <v>13</v>
      </c>
      <c r="C4544" s="2">
        <v>43756</v>
      </c>
      <c r="D4544" s="1" t="s">
        <v>146</v>
      </c>
      <c r="E4544" s="1"/>
      <c r="F4544" s="1" t="s">
        <v>2847</v>
      </c>
      <c r="G4544" s="3">
        <v>1102.8399999999999</v>
      </c>
      <c r="H4544" s="3"/>
      <c r="I4544" s="1" t="s">
        <v>119</v>
      </c>
      <c r="J4544" s="1" t="s">
        <v>86</v>
      </c>
      <c r="K4544" s="1" t="s">
        <v>84</v>
      </c>
      <c r="L4544" s="1" t="s">
        <v>300</v>
      </c>
    </row>
    <row r="4545" spans="1:12" x14ac:dyDescent="0.2">
      <c r="A4545" s="1" t="s">
        <v>234</v>
      </c>
      <c r="B4545" s="1" t="s">
        <v>13</v>
      </c>
      <c r="C4545" s="2">
        <v>43756</v>
      </c>
      <c r="D4545" s="1" t="s">
        <v>146</v>
      </c>
      <c r="E4545" s="1"/>
      <c r="F4545" s="1" t="s">
        <v>2963</v>
      </c>
      <c r="G4545" s="3">
        <v>840</v>
      </c>
      <c r="H4545" s="3"/>
      <c r="I4545" s="1" t="s">
        <v>119</v>
      </c>
      <c r="J4545" s="1" t="s">
        <v>86</v>
      </c>
      <c r="K4545" s="1" t="s">
        <v>12</v>
      </c>
      <c r="L4545" s="1" t="s">
        <v>358</v>
      </c>
    </row>
    <row r="4546" spans="1:12" x14ac:dyDescent="0.2">
      <c r="A4546" s="1" t="s">
        <v>234</v>
      </c>
      <c r="B4546" s="1" t="s">
        <v>13</v>
      </c>
      <c r="C4546" s="2">
        <v>43756</v>
      </c>
      <c r="D4546" s="1" t="s">
        <v>146</v>
      </c>
      <c r="E4546" s="1"/>
      <c r="F4546" s="1" t="s">
        <v>2964</v>
      </c>
      <c r="G4546" s="3">
        <v>1669.5</v>
      </c>
      <c r="H4546" s="3"/>
      <c r="I4546" s="1" t="s">
        <v>177</v>
      </c>
      <c r="J4546" s="1" t="s">
        <v>178</v>
      </c>
      <c r="K4546" s="1" t="s">
        <v>12</v>
      </c>
      <c r="L4546" s="1" t="s">
        <v>75</v>
      </c>
    </row>
    <row r="4547" spans="1:12" x14ac:dyDescent="0.2">
      <c r="A4547" s="1" t="s">
        <v>234</v>
      </c>
      <c r="B4547" s="1" t="s">
        <v>13</v>
      </c>
      <c r="C4547" s="2">
        <v>43756</v>
      </c>
      <c r="D4547" s="1" t="s">
        <v>146</v>
      </c>
      <c r="E4547" s="1"/>
      <c r="F4547" s="1" t="s">
        <v>2965</v>
      </c>
      <c r="G4547" s="3">
        <v>902.36</v>
      </c>
      <c r="H4547" s="3"/>
      <c r="I4547" s="1" t="s">
        <v>83</v>
      </c>
      <c r="J4547" s="1" t="s">
        <v>229</v>
      </c>
      <c r="K4547" s="1" t="s">
        <v>12</v>
      </c>
      <c r="L4547" s="1" t="s">
        <v>425</v>
      </c>
    </row>
    <row r="4548" spans="1:12" x14ac:dyDescent="0.2">
      <c r="A4548" s="1" t="s">
        <v>234</v>
      </c>
      <c r="B4548" s="1" t="s">
        <v>13</v>
      </c>
      <c r="C4548" s="2">
        <v>43756</v>
      </c>
      <c r="D4548" s="1" t="s">
        <v>146</v>
      </c>
      <c r="E4548" s="1"/>
      <c r="F4548" s="1" t="s">
        <v>2938</v>
      </c>
      <c r="G4548" s="3">
        <v>1555.35</v>
      </c>
      <c r="H4548" s="3"/>
      <c r="I4548" s="1" t="s">
        <v>119</v>
      </c>
      <c r="J4548" s="1" t="s">
        <v>86</v>
      </c>
      <c r="K4548" s="1" t="s">
        <v>84</v>
      </c>
      <c r="L4548" s="1" t="s">
        <v>63</v>
      </c>
    </row>
    <row r="4549" spans="1:12" x14ac:dyDescent="0.2">
      <c r="A4549" s="1" t="s">
        <v>234</v>
      </c>
      <c r="B4549" s="1" t="s">
        <v>13</v>
      </c>
      <c r="C4549" s="2">
        <v>43756</v>
      </c>
      <c r="D4549" s="1" t="s">
        <v>146</v>
      </c>
      <c r="E4549" s="1"/>
      <c r="F4549" s="1" t="s">
        <v>2966</v>
      </c>
      <c r="G4549" s="3">
        <v>479.11</v>
      </c>
      <c r="H4549" s="3"/>
      <c r="I4549" s="1" t="s">
        <v>119</v>
      </c>
      <c r="J4549" s="1" t="s">
        <v>86</v>
      </c>
      <c r="K4549" s="1" t="s">
        <v>12</v>
      </c>
      <c r="L4549" s="1" t="s">
        <v>48</v>
      </c>
    </row>
    <row r="4550" spans="1:12" x14ac:dyDescent="0.2">
      <c r="A4550" s="1" t="s">
        <v>234</v>
      </c>
      <c r="B4550" s="1" t="s">
        <v>13</v>
      </c>
      <c r="C4550" s="2">
        <v>43756</v>
      </c>
      <c r="D4550" s="1" t="s">
        <v>146</v>
      </c>
      <c r="E4550" s="1"/>
      <c r="F4550" s="1" t="s">
        <v>2967</v>
      </c>
      <c r="G4550" s="3">
        <v>665</v>
      </c>
      <c r="H4550" s="3"/>
      <c r="I4550" s="1" t="s">
        <v>119</v>
      </c>
      <c r="J4550" s="1" t="s">
        <v>86</v>
      </c>
      <c r="K4550" s="1" t="s">
        <v>12</v>
      </c>
      <c r="L4550" s="1" t="s">
        <v>2968</v>
      </c>
    </row>
    <row r="4551" spans="1:12" x14ac:dyDescent="0.2">
      <c r="A4551" s="1" t="s">
        <v>234</v>
      </c>
      <c r="B4551" s="1" t="s">
        <v>13</v>
      </c>
      <c r="C4551" s="2">
        <v>43756</v>
      </c>
      <c r="D4551" s="1" t="s">
        <v>146</v>
      </c>
      <c r="E4551" s="1"/>
      <c r="F4551" s="1" t="s">
        <v>2870</v>
      </c>
      <c r="G4551" s="3">
        <v>344.34</v>
      </c>
      <c r="H4551" s="3"/>
      <c r="I4551" s="1" t="s">
        <v>179</v>
      </c>
      <c r="J4551" s="1" t="s">
        <v>89</v>
      </c>
      <c r="K4551" s="1" t="s">
        <v>12</v>
      </c>
      <c r="L4551" s="1" t="s">
        <v>77</v>
      </c>
    </row>
    <row r="4552" spans="1:12" x14ac:dyDescent="0.2">
      <c r="A4552" s="1" t="s">
        <v>234</v>
      </c>
      <c r="B4552" s="1" t="s">
        <v>13</v>
      </c>
      <c r="C4552" s="2">
        <v>43756</v>
      </c>
      <c r="D4552" s="1" t="s">
        <v>146</v>
      </c>
      <c r="E4552" s="1"/>
      <c r="F4552" s="1" t="s">
        <v>2969</v>
      </c>
      <c r="G4552" s="3">
        <v>851.76</v>
      </c>
      <c r="H4552" s="3"/>
      <c r="I4552" s="1" t="s">
        <v>120</v>
      </c>
      <c r="J4552" s="1" t="s">
        <v>171</v>
      </c>
      <c r="K4552" s="1" t="s">
        <v>12</v>
      </c>
      <c r="L4552" s="1" t="s">
        <v>81</v>
      </c>
    </row>
    <row r="4553" spans="1:12" x14ac:dyDescent="0.2">
      <c r="A4553" s="1" t="s">
        <v>234</v>
      </c>
      <c r="B4553" s="1" t="s">
        <v>13</v>
      </c>
      <c r="C4553" s="2">
        <v>43756</v>
      </c>
      <c r="D4553" s="1" t="s">
        <v>146</v>
      </c>
      <c r="E4553" s="1"/>
      <c r="F4553" s="1" t="s">
        <v>2970</v>
      </c>
      <c r="G4553" s="3">
        <v>885.48</v>
      </c>
      <c r="H4553" s="3"/>
      <c r="I4553" s="1" t="s">
        <v>83</v>
      </c>
      <c r="J4553" s="1" t="s">
        <v>181</v>
      </c>
      <c r="K4553" s="1" t="s">
        <v>12</v>
      </c>
      <c r="L4553" s="1" t="s">
        <v>44</v>
      </c>
    </row>
    <row r="4554" spans="1:12" x14ac:dyDescent="0.2">
      <c r="A4554" s="1" t="s">
        <v>234</v>
      </c>
      <c r="B4554" s="1" t="s">
        <v>13</v>
      </c>
      <c r="C4554" s="2">
        <v>43756</v>
      </c>
      <c r="D4554" s="1" t="s">
        <v>146</v>
      </c>
      <c r="E4554" s="1"/>
      <c r="F4554" s="1" t="s">
        <v>2971</v>
      </c>
      <c r="G4554" s="3">
        <v>1011.71</v>
      </c>
      <c r="H4554" s="3"/>
      <c r="I4554" s="1" t="s">
        <v>119</v>
      </c>
      <c r="J4554" s="1" t="s">
        <v>86</v>
      </c>
      <c r="K4554" s="1" t="s">
        <v>12</v>
      </c>
      <c r="L4554" s="1" t="s">
        <v>382</v>
      </c>
    </row>
    <row r="4555" spans="1:12" x14ac:dyDescent="0.2">
      <c r="A4555" s="1" t="s">
        <v>234</v>
      </c>
      <c r="B4555" s="1" t="s">
        <v>13</v>
      </c>
      <c r="C4555" s="2">
        <v>43756</v>
      </c>
      <c r="D4555" s="1" t="s">
        <v>146</v>
      </c>
      <c r="E4555" s="1"/>
      <c r="F4555" s="1" t="s">
        <v>2972</v>
      </c>
      <c r="G4555" s="3">
        <v>864</v>
      </c>
      <c r="H4555" s="3"/>
      <c r="I4555" s="1" t="s">
        <v>119</v>
      </c>
      <c r="J4555" s="1" t="s">
        <v>86</v>
      </c>
      <c r="K4555" s="1" t="s">
        <v>12</v>
      </c>
      <c r="L4555" s="1" t="s">
        <v>2772</v>
      </c>
    </row>
    <row r="4556" spans="1:12" x14ac:dyDescent="0.2">
      <c r="A4556" s="1" t="s">
        <v>234</v>
      </c>
      <c r="B4556" s="1" t="s">
        <v>13</v>
      </c>
      <c r="C4556" s="2">
        <v>43756</v>
      </c>
      <c r="D4556" s="1" t="s">
        <v>146</v>
      </c>
      <c r="E4556" s="1"/>
      <c r="F4556" s="1" t="s">
        <v>2973</v>
      </c>
      <c r="G4556" s="3">
        <v>547.53</v>
      </c>
      <c r="H4556" s="3"/>
      <c r="I4556" s="1" t="s">
        <v>185</v>
      </c>
      <c r="J4556" s="1" t="s">
        <v>126</v>
      </c>
      <c r="K4556" s="1" t="s">
        <v>12</v>
      </c>
      <c r="L4556" s="1" t="s">
        <v>311</v>
      </c>
    </row>
    <row r="4557" spans="1:12" x14ac:dyDescent="0.2">
      <c r="A4557" s="1" t="s">
        <v>234</v>
      </c>
      <c r="B4557" s="1" t="s">
        <v>13</v>
      </c>
      <c r="C4557" s="2">
        <v>43756</v>
      </c>
      <c r="D4557" s="1" t="s">
        <v>146</v>
      </c>
      <c r="E4557" s="1"/>
      <c r="F4557" s="1" t="s">
        <v>2974</v>
      </c>
      <c r="G4557" s="3">
        <v>1207.98</v>
      </c>
      <c r="H4557" s="3"/>
      <c r="I4557" s="1" t="s">
        <v>106</v>
      </c>
      <c r="J4557" s="1" t="s">
        <v>121</v>
      </c>
      <c r="K4557" s="1" t="s">
        <v>12</v>
      </c>
      <c r="L4557" s="1" t="s">
        <v>65</v>
      </c>
    </row>
    <row r="4558" spans="1:12" x14ac:dyDescent="0.2">
      <c r="A4558" s="1" t="s">
        <v>234</v>
      </c>
      <c r="B4558" s="1" t="s">
        <v>13</v>
      </c>
      <c r="C4558" s="2">
        <v>43756</v>
      </c>
      <c r="D4558" s="1" t="s">
        <v>146</v>
      </c>
      <c r="E4558" s="1"/>
      <c r="F4558" s="1" t="s">
        <v>2846</v>
      </c>
      <c r="G4558" s="3">
        <v>132.07</v>
      </c>
      <c r="H4558" s="3"/>
      <c r="I4558" s="1" t="s">
        <v>106</v>
      </c>
      <c r="J4558" s="1" t="s">
        <v>107</v>
      </c>
      <c r="K4558" s="1" t="s">
        <v>84</v>
      </c>
      <c r="L4558" s="1" t="s">
        <v>66</v>
      </c>
    </row>
    <row r="4559" spans="1:12" x14ac:dyDescent="0.2">
      <c r="A4559" s="1" t="s">
        <v>234</v>
      </c>
      <c r="B4559" s="1" t="s">
        <v>13</v>
      </c>
      <c r="C4559" s="2">
        <v>43756</v>
      </c>
      <c r="D4559" s="1" t="s">
        <v>146</v>
      </c>
      <c r="E4559" s="1"/>
      <c r="F4559" s="1" t="s">
        <v>2975</v>
      </c>
      <c r="G4559" s="3">
        <v>2174.83</v>
      </c>
      <c r="H4559" s="3"/>
      <c r="I4559" s="1" t="s">
        <v>119</v>
      </c>
      <c r="J4559" s="1" t="s">
        <v>86</v>
      </c>
      <c r="K4559" s="1" t="s">
        <v>12</v>
      </c>
      <c r="L4559" s="1" t="s">
        <v>24</v>
      </c>
    </row>
    <row r="4560" spans="1:12" x14ac:dyDescent="0.2">
      <c r="A4560" s="1" t="s">
        <v>234</v>
      </c>
      <c r="B4560" s="1" t="s">
        <v>13</v>
      </c>
      <c r="C4560" s="2">
        <v>43756</v>
      </c>
      <c r="D4560" s="1" t="s">
        <v>146</v>
      </c>
      <c r="E4560" s="1"/>
      <c r="F4560" s="1" t="s">
        <v>2917</v>
      </c>
      <c r="G4560" s="3">
        <v>95.94</v>
      </c>
      <c r="H4560" s="3"/>
      <c r="I4560" s="1" t="s">
        <v>106</v>
      </c>
      <c r="J4560" s="1" t="s">
        <v>107</v>
      </c>
      <c r="K4560" s="1" t="s">
        <v>12</v>
      </c>
      <c r="L4560" s="1" t="s">
        <v>313</v>
      </c>
    </row>
    <row r="4561" spans="1:12" x14ac:dyDescent="0.2">
      <c r="A4561" s="1" t="s">
        <v>234</v>
      </c>
      <c r="B4561" s="1" t="s">
        <v>13</v>
      </c>
      <c r="C4561" s="2">
        <v>43756</v>
      </c>
      <c r="D4561" s="1" t="s">
        <v>146</v>
      </c>
      <c r="E4561" s="1"/>
      <c r="F4561" s="1" t="s">
        <v>2857</v>
      </c>
      <c r="G4561" s="3">
        <v>70.680000000000007</v>
      </c>
      <c r="H4561" s="3"/>
      <c r="I4561" s="1" t="s">
        <v>106</v>
      </c>
      <c r="J4561" s="1" t="s">
        <v>121</v>
      </c>
      <c r="K4561" s="1" t="s">
        <v>84</v>
      </c>
      <c r="L4561" s="1" t="s">
        <v>29</v>
      </c>
    </row>
    <row r="4562" spans="1:12" x14ac:dyDescent="0.2">
      <c r="A4562" s="1" t="s">
        <v>234</v>
      </c>
      <c r="B4562" s="1" t="s">
        <v>13</v>
      </c>
      <c r="C4562" s="2">
        <v>43756</v>
      </c>
      <c r="D4562" s="1" t="s">
        <v>146</v>
      </c>
      <c r="E4562" s="1"/>
      <c r="F4562" s="1" t="s">
        <v>2938</v>
      </c>
      <c r="G4562" s="3">
        <v>181.89</v>
      </c>
      <c r="H4562" s="3"/>
      <c r="I4562" s="1" t="s">
        <v>120</v>
      </c>
      <c r="J4562" s="1" t="s">
        <v>171</v>
      </c>
      <c r="K4562" s="1" t="s">
        <v>84</v>
      </c>
      <c r="L4562" s="1" t="s">
        <v>63</v>
      </c>
    </row>
    <row r="4563" spans="1:12" x14ac:dyDescent="0.2">
      <c r="A4563" s="1" t="s">
        <v>234</v>
      </c>
      <c r="B4563" s="1" t="s">
        <v>13</v>
      </c>
      <c r="C4563" s="2">
        <v>43756</v>
      </c>
      <c r="D4563" s="1" t="s">
        <v>146</v>
      </c>
      <c r="E4563" s="1"/>
      <c r="F4563" s="1" t="s">
        <v>2976</v>
      </c>
      <c r="G4563" s="3">
        <v>840</v>
      </c>
      <c r="H4563" s="3"/>
      <c r="I4563" s="1" t="s">
        <v>119</v>
      </c>
      <c r="J4563" s="1" t="s">
        <v>86</v>
      </c>
      <c r="K4563" s="1" t="s">
        <v>12</v>
      </c>
      <c r="L4563" s="1" t="s">
        <v>364</v>
      </c>
    </row>
    <row r="4564" spans="1:12" x14ac:dyDescent="0.2">
      <c r="A4564" s="1" t="s">
        <v>234</v>
      </c>
      <c r="B4564" s="1" t="s">
        <v>13</v>
      </c>
      <c r="C4564" s="2">
        <v>43756</v>
      </c>
      <c r="D4564" s="1" t="s">
        <v>146</v>
      </c>
      <c r="E4564" s="1"/>
      <c r="F4564" s="1" t="s">
        <v>2913</v>
      </c>
      <c r="G4564" s="3">
        <v>176.08</v>
      </c>
      <c r="H4564" s="3"/>
      <c r="I4564" s="1" t="s">
        <v>106</v>
      </c>
      <c r="J4564" s="1" t="s">
        <v>122</v>
      </c>
      <c r="K4564" s="1" t="s">
        <v>12</v>
      </c>
      <c r="L4564" s="1" t="s">
        <v>1047</v>
      </c>
    </row>
    <row r="4565" spans="1:12" x14ac:dyDescent="0.2">
      <c r="A4565" s="1" t="s">
        <v>234</v>
      </c>
      <c r="B4565" s="1" t="s">
        <v>13</v>
      </c>
      <c r="C4565" s="2">
        <v>43756</v>
      </c>
      <c r="D4565" s="1" t="s">
        <v>146</v>
      </c>
      <c r="E4565" s="1"/>
      <c r="F4565" s="1" t="s">
        <v>2977</v>
      </c>
      <c r="G4565" s="3">
        <v>950</v>
      </c>
      <c r="H4565" s="3"/>
      <c r="I4565" s="1" t="s">
        <v>119</v>
      </c>
      <c r="J4565" s="1" t="s">
        <v>86</v>
      </c>
      <c r="K4565" s="1" t="s">
        <v>12</v>
      </c>
      <c r="L4565" s="1" t="s">
        <v>2519</v>
      </c>
    </row>
    <row r="4566" spans="1:12" x14ac:dyDescent="0.2">
      <c r="A4566" s="1" t="s">
        <v>234</v>
      </c>
      <c r="B4566" s="1" t="s">
        <v>13</v>
      </c>
      <c r="C4566" s="2">
        <v>43756</v>
      </c>
      <c r="D4566" s="1" t="s">
        <v>146</v>
      </c>
      <c r="E4566" s="1"/>
      <c r="F4566" s="1" t="s">
        <v>2978</v>
      </c>
      <c r="G4566" s="3">
        <v>914.33</v>
      </c>
      <c r="H4566" s="3"/>
      <c r="I4566" s="1" t="s">
        <v>119</v>
      </c>
      <c r="J4566" s="1" t="s">
        <v>86</v>
      </c>
      <c r="K4566" s="1" t="s">
        <v>12</v>
      </c>
      <c r="L4566" s="1" t="s">
        <v>72</v>
      </c>
    </row>
    <row r="4567" spans="1:12" x14ac:dyDescent="0.2">
      <c r="A4567" s="1" t="s">
        <v>234</v>
      </c>
      <c r="B4567" s="1" t="s">
        <v>13</v>
      </c>
      <c r="C4567" s="2">
        <v>43756</v>
      </c>
      <c r="D4567" s="1" t="s">
        <v>146</v>
      </c>
      <c r="E4567" s="1"/>
      <c r="F4567" s="1" t="s">
        <v>2924</v>
      </c>
      <c r="G4567" s="3">
        <v>136.11000000000001</v>
      </c>
      <c r="H4567" s="3"/>
      <c r="I4567" s="1" t="s">
        <v>87</v>
      </c>
      <c r="J4567" s="1" t="s">
        <v>116</v>
      </c>
      <c r="K4567" s="1" t="s">
        <v>84</v>
      </c>
      <c r="L4567" s="1" t="s">
        <v>51</v>
      </c>
    </row>
    <row r="4568" spans="1:12" x14ac:dyDescent="0.2">
      <c r="A4568" s="1" t="s">
        <v>234</v>
      </c>
      <c r="B4568" s="1" t="s">
        <v>13</v>
      </c>
      <c r="C4568" s="2">
        <v>43756</v>
      </c>
      <c r="D4568" s="1" t="s">
        <v>146</v>
      </c>
      <c r="E4568" s="1"/>
      <c r="F4568" s="1" t="s">
        <v>2913</v>
      </c>
      <c r="G4568" s="3">
        <v>130.85</v>
      </c>
      <c r="H4568" s="3"/>
      <c r="I4568" s="1" t="s">
        <v>87</v>
      </c>
      <c r="J4568" s="1" t="s">
        <v>116</v>
      </c>
      <c r="K4568" s="1" t="s">
        <v>12</v>
      </c>
      <c r="L4568" s="1" t="s">
        <v>1047</v>
      </c>
    </row>
    <row r="4569" spans="1:12" x14ac:dyDescent="0.2">
      <c r="A4569" s="1" t="s">
        <v>234</v>
      </c>
      <c r="B4569" s="1" t="s">
        <v>13</v>
      </c>
      <c r="C4569" s="2">
        <v>43756</v>
      </c>
      <c r="D4569" s="1" t="s">
        <v>146</v>
      </c>
      <c r="E4569" s="1"/>
      <c r="F4569" s="1" t="s">
        <v>2979</v>
      </c>
      <c r="G4569" s="3">
        <v>780.45</v>
      </c>
      <c r="H4569" s="3"/>
      <c r="I4569" s="1" t="s">
        <v>119</v>
      </c>
      <c r="J4569" s="1" t="s">
        <v>86</v>
      </c>
      <c r="K4569" s="1" t="s">
        <v>12</v>
      </c>
      <c r="L4569" s="1" t="s">
        <v>69</v>
      </c>
    </row>
    <row r="4570" spans="1:12" x14ac:dyDescent="0.2">
      <c r="A4570" s="1" t="s">
        <v>234</v>
      </c>
      <c r="B4570" s="1" t="s">
        <v>13</v>
      </c>
      <c r="C4570" s="2">
        <v>43756</v>
      </c>
      <c r="D4570" s="1" t="s">
        <v>146</v>
      </c>
      <c r="E4570" s="1"/>
      <c r="F4570" s="1" t="s">
        <v>2980</v>
      </c>
      <c r="G4570" s="3">
        <v>1249.8399999999999</v>
      </c>
      <c r="H4570" s="3"/>
      <c r="I4570" s="1" t="s">
        <v>119</v>
      </c>
      <c r="J4570" s="1" t="s">
        <v>86</v>
      </c>
      <c r="K4570" s="1" t="s">
        <v>12</v>
      </c>
      <c r="L4570" s="1" t="s">
        <v>96</v>
      </c>
    </row>
    <row r="4571" spans="1:12" x14ac:dyDescent="0.2">
      <c r="A4571" s="1" t="s">
        <v>234</v>
      </c>
      <c r="B4571" s="1" t="s">
        <v>13</v>
      </c>
      <c r="C4571" s="2">
        <v>43756</v>
      </c>
      <c r="D4571" s="1" t="s">
        <v>146</v>
      </c>
      <c r="E4571" s="1"/>
      <c r="F4571" s="1" t="s">
        <v>2858</v>
      </c>
      <c r="G4571" s="3">
        <v>40.33</v>
      </c>
      <c r="H4571" s="3"/>
      <c r="I4571" s="1" t="s">
        <v>179</v>
      </c>
      <c r="J4571" s="1" t="s">
        <v>89</v>
      </c>
      <c r="K4571" s="1" t="s">
        <v>84</v>
      </c>
      <c r="L4571" s="1" t="s">
        <v>306</v>
      </c>
    </row>
    <row r="4572" spans="1:12" x14ac:dyDescent="0.2">
      <c r="A4572" s="1" t="s">
        <v>234</v>
      </c>
      <c r="B4572" s="1" t="s">
        <v>13</v>
      </c>
      <c r="C4572" s="2">
        <v>43756</v>
      </c>
      <c r="D4572" s="1" t="s">
        <v>146</v>
      </c>
      <c r="E4572" s="1"/>
      <c r="F4572" s="1" t="s">
        <v>2903</v>
      </c>
      <c r="G4572" s="3">
        <v>109.66</v>
      </c>
      <c r="H4572" s="3"/>
      <c r="I4572" s="1" t="s">
        <v>120</v>
      </c>
      <c r="J4572" s="1" t="s">
        <v>171</v>
      </c>
      <c r="K4572" s="1" t="s">
        <v>84</v>
      </c>
      <c r="L4572" s="1" t="s">
        <v>2028</v>
      </c>
    </row>
    <row r="4573" spans="1:12" x14ac:dyDescent="0.2">
      <c r="A4573" s="1" t="s">
        <v>234</v>
      </c>
      <c r="B4573" s="1" t="s">
        <v>13</v>
      </c>
      <c r="C4573" s="2">
        <v>43756</v>
      </c>
      <c r="D4573" s="1" t="s">
        <v>146</v>
      </c>
      <c r="E4573" s="1"/>
      <c r="F4573" s="1" t="s">
        <v>2981</v>
      </c>
      <c r="G4573" s="3">
        <v>1185.53</v>
      </c>
      <c r="H4573" s="3"/>
      <c r="I4573" s="1" t="s">
        <v>83</v>
      </c>
      <c r="J4573" s="1" t="s">
        <v>181</v>
      </c>
      <c r="K4573" s="1" t="s">
        <v>12</v>
      </c>
      <c r="L4573" s="1" t="s">
        <v>405</v>
      </c>
    </row>
    <row r="4574" spans="1:12" x14ac:dyDescent="0.2">
      <c r="A4574" s="1" t="s">
        <v>234</v>
      </c>
      <c r="B4574" s="1" t="s">
        <v>13</v>
      </c>
      <c r="C4574" s="2">
        <v>43756</v>
      </c>
      <c r="D4574" s="1" t="s">
        <v>146</v>
      </c>
      <c r="E4574" s="1"/>
      <c r="F4574" s="1" t="s">
        <v>2982</v>
      </c>
      <c r="G4574" s="3">
        <v>2339.5700000000002</v>
      </c>
      <c r="H4574" s="3"/>
      <c r="I4574" s="1" t="s">
        <v>83</v>
      </c>
      <c r="J4574" s="1" t="s">
        <v>181</v>
      </c>
      <c r="K4574" s="1" t="s">
        <v>12</v>
      </c>
      <c r="L4574" s="1" t="s">
        <v>36</v>
      </c>
    </row>
    <row r="4575" spans="1:12" x14ac:dyDescent="0.2">
      <c r="A4575" s="1" t="s">
        <v>234</v>
      </c>
      <c r="B4575" s="1" t="s">
        <v>13</v>
      </c>
      <c r="C4575" s="2">
        <v>43756</v>
      </c>
      <c r="D4575" s="1" t="s">
        <v>146</v>
      </c>
      <c r="E4575" s="1"/>
      <c r="F4575" s="1" t="s">
        <v>2983</v>
      </c>
      <c r="G4575" s="3">
        <v>2387.89</v>
      </c>
      <c r="H4575" s="3"/>
      <c r="I4575" s="1" t="s">
        <v>119</v>
      </c>
      <c r="J4575" s="1" t="s">
        <v>86</v>
      </c>
      <c r="K4575" s="1" t="s">
        <v>12</v>
      </c>
      <c r="L4575" s="1" t="s">
        <v>62</v>
      </c>
    </row>
    <row r="4576" spans="1:12" x14ac:dyDescent="0.2">
      <c r="A4576" s="1" t="s">
        <v>234</v>
      </c>
      <c r="B4576" s="1" t="s">
        <v>13</v>
      </c>
      <c r="C4576" s="2">
        <v>43756</v>
      </c>
      <c r="D4576" s="1" t="s">
        <v>146</v>
      </c>
      <c r="E4576" s="1"/>
      <c r="F4576" s="1" t="s">
        <v>2984</v>
      </c>
      <c r="G4576" s="3">
        <v>1330.95</v>
      </c>
      <c r="H4576" s="3"/>
      <c r="I4576" s="1" t="s">
        <v>120</v>
      </c>
      <c r="J4576" s="1" t="s">
        <v>171</v>
      </c>
      <c r="K4576" s="1" t="s">
        <v>12</v>
      </c>
      <c r="L4576" s="1" t="s">
        <v>19</v>
      </c>
    </row>
    <row r="4577" spans="1:12" x14ac:dyDescent="0.2">
      <c r="A4577" s="1" t="s">
        <v>234</v>
      </c>
      <c r="B4577" s="1" t="s">
        <v>13</v>
      </c>
      <c r="C4577" s="2">
        <v>43756</v>
      </c>
      <c r="D4577" s="1" t="s">
        <v>146</v>
      </c>
      <c r="E4577" s="1"/>
      <c r="F4577" s="1" t="s">
        <v>2985</v>
      </c>
      <c r="G4577" s="3">
        <v>843</v>
      </c>
      <c r="H4577" s="3"/>
      <c r="I4577" s="1" t="s">
        <v>119</v>
      </c>
      <c r="J4577" s="1" t="s">
        <v>86</v>
      </c>
      <c r="K4577" s="1" t="s">
        <v>12</v>
      </c>
      <c r="L4577" s="1" t="s">
        <v>20</v>
      </c>
    </row>
    <row r="4578" spans="1:12" x14ac:dyDescent="0.2">
      <c r="A4578" s="1" t="s">
        <v>234</v>
      </c>
      <c r="B4578" s="1" t="s">
        <v>13</v>
      </c>
      <c r="C4578" s="2">
        <v>43756</v>
      </c>
      <c r="D4578" s="1" t="s">
        <v>146</v>
      </c>
      <c r="E4578" s="1"/>
      <c r="F4578" s="1" t="s">
        <v>2986</v>
      </c>
      <c r="G4578" s="3">
        <v>1906.31</v>
      </c>
      <c r="H4578" s="3"/>
      <c r="I4578" s="1" t="s">
        <v>119</v>
      </c>
      <c r="J4578" s="1" t="s">
        <v>86</v>
      </c>
      <c r="K4578" s="1" t="s">
        <v>12</v>
      </c>
      <c r="L4578" s="1" t="s">
        <v>322</v>
      </c>
    </row>
    <row r="4579" spans="1:12" x14ac:dyDescent="0.2">
      <c r="A4579" s="1" t="s">
        <v>234</v>
      </c>
      <c r="B4579" s="1" t="s">
        <v>13</v>
      </c>
      <c r="C4579" s="2">
        <v>43756</v>
      </c>
      <c r="D4579" s="1" t="s">
        <v>146</v>
      </c>
      <c r="E4579" s="1"/>
      <c r="F4579" s="1" t="s">
        <v>2987</v>
      </c>
      <c r="G4579" s="3">
        <v>861</v>
      </c>
      <c r="H4579" s="3"/>
      <c r="I4579" s="1" t="s">
        <v>119</v>
      </c>
      <c r="J4579" s="1" t="s">
        <v>86</v>
      </c>
      <c r="K4579" s="1" t="s">
        <v>12</v>
      </c>
      <c r="L4579" s="1" t="s">
        <v>449</v>
      </c>
    </row>
    <row r="4580" spans="1:12" x14ac:dyDescent="0.2">
      <c r="A4580" s="1" t="s">
        <v>234</v>
      </c>
      <c r="B4580" s="1" t="s">
        <v>13</v>
      </c>
      <c r="C4580" s="2">
        <v>43756</v>
      </c>
      <c r="D4580" s="1" t="s">
        <v>146</v>
      </c>
      <c r="E4580" s="1"/>
      <c r="F4580" s="1" t="s">
        <v>2988</v>
      </c>
      <c r="G4580" s="3">
        <v>879</v>
      </c>
      <c r="H4580" s="3"/>
      <c r="I4580" s="1" t="s">
        <v>119</v>
      </c>
      <c r="J4580" s="1" t="s">
        <v>86</v>
      </c>
      <c r="K4580" s="1" t="s">
        <v>12</v>
      </c>
      <c r="L4580" s="1" t="s">
        <v>55</v>
      </c>
    </row>
    <row r="4581" spans="1:12" x14ac:dyDescent="0.2">
      <c r="A4581" s="1" t="s">
        <v>234</v>
      </c>
      <c r="B4581" s="1" t="s">
        <v>13</v>
      </c>
      <c r="C4581" s="2">
        <v>43756</v>
      </c>
      <c r="D4581" s="1" t="s">
        <v>146</v>
      </c>
      <c r="E4581" s="1"/>
      <c r="F4581" s="1" t="s">
        <v>2989</v>
      </c>
      <c r="G4581" s="3">
        <v>855</v>
      </c>
      <c r="H4581" s="3"/>
      <c r="I4581" s="1" t="s">
        <v>119</v>
      </c>
      <c r="J4581" s="1" t="s">
        <v>86</v>
      </c>
      <c r="K4581" s="1" t="s">
        <v>12</v>
      </c>
      <c r="L4581" s="1" t="s">
        <v>2990</v>
      </c>
    </row>
    <row r="4582" spans="1:12" x14ac:dyDescent="0.2">
      <c r="A4582" s="1" t="s">
        <v>234</v>
      </c>
      <c r="B4582" s="1" t="s">
        <v>13</v>
      </c>
      <c r="C4582" s="2">
        <v>43756</v>
      </c>
      <c r="D4582" s="1" t="s">
        <v>146</v>
      </c>
      <c r="E4582" s="1"/>
      <c r="F4582" s="1" t="s">
        <v>2878</v>
      </c>
      <c r="G4582" s="3">
        <v>330.5</v>
      </c>
      <c r="H4582" s="3"/>
      <c r="I4582" s="1" t="s">
        <v>83</v>
      </c>
      <c r="J4582" s="1" t="s">
        <v>175</v>
      </c>
      <c r="K4582" s="1" t="s">
        <v>84</v>
      </c>
      <c r="L4582" s="1" t="s">
        <v>111</v>
      </c>
    </row>
    <row r="4583" spans="1:12" x14ac:dyDescent="0.2">
      <c r="A4583" s="1" t="s">
        <v>234</v>
      </c>
      <c r="B4583" s="1" t="s">
        <v>13</v>
      </c>
      <c r="C4583" s="2">
        <v>43756</v>
      </c>
      <c r="D4583" s="1" t="s">
        <v>146</v>
      </c>
      <c r="E4583" s="1"/>
      <c r="F4583" s="1" t="s">
        <v>2917</v>
      </c>
      <c r="G4583" s="3">
        <v>1709.26</v>
      </c>
      <c r="H4583" s="3"/>
      <c r="I4583" s="1" t="s">
        <v>106</v>
      </c>
      <c r="J4583" s="1" t="s">
        <v>121</v>
      </c>
      <c r="K4583" s="1" t="s">
        <v>12</v>
      </c>
      <c r="L4583" s="1" t="s">
        <v>313</v>
      </c>
    </row>
    <row r="4584" spans="1:12" x14ac:dyDescent="0.2">
      <c r="A4584" s="1" t="s">
        <v>234</v>
      </c>
      <c r="B4584" s="1" t="s">
        <v>13</v>
      </c>
      <c r="C4584" s="2">
        <v>43756</v>
      </c>
      <c r="D4584" s="1" t="s">
        <v>146</v>
      </c>
      <c r="E4584" s="1"/>
      <c r="F4584" s="1" t="s">
        <v>2991</v>
      </c>
      <c r="G4584" s="3">
        <v>840</v>
      </c>
      <c r="H4584" s="3"/>
      <c r="I4584" s="1" t="s">
        <v>119</v>
      </c>
      <c r="J4584" s="1" t="s">
        <v>86</v>
      </c>
      <c r="K4584" s="1" t="s">
        <v>12</v>
      </c>
      <c r="L4584" s="1" t="s">
        <v>349</v>
      </c>
    </row>
    <row r="4585" spans="1:12" x14ac:dyDescent="0.2">
      <c r="A4585" s="1" t="s">
        <v>234</v>
      </c>
      <c r="B4585" s="1" t="s">
        <v>13</v>
      </c>
      <c r="C4585" s="2">
        <v>43756</v>
      </c>
      <c r="D4585" s="1" t="s">
        <v>146</v>
      </c>
      <c r="E4585" s="1"/>
      <c r="F4585" s="1" t="s">
        <v>2992</v>
      </c>
      <c r="G4585" s="3">
        <v>1509.34</v>
      </c>
      <c r="H4585" s="3"/>
      <c r="I4585" s="1" t="s">
        <v>119</v>
      </c>
      <c r="J4585" s="1" t="s">
        <v>86</v>
      </c>
      <c r="K4585" s="1" t="s">
        <v>12</v>
      </c>
      <c r="L4585" s="1" t="s">
        <v>54</v>
      </c>
    </row>
    <row r="4586" spans="1:12" x14ac:dyDescent="0.2">
      <c r="A4586" s="1" t="s">
        <v>234</v>
      </c>
      <c r="B4586" s="1" t="s">
        <v>13</v>
      </c>
      <c r="C4586" s="2">
        <v>43756</v>
      </c>
      <c r="D4586" s="1" t="s">
        <v>146</v>
      </c>
      <c r="E4586" s="1"/>
      <c r="F4586" s="1" t="s">
        <v>2858</v>
      </c>
      <c r="G4586" s="3">
        <v>1288.46</v>
      </c>
      <c r="H4586" s="3"/>
      <c r="I4586" s="1" t="s">
        <v>83</v>
      </c>
      <c r="J4586" s="1" t="s">
        <v>175</v>
      </c>
      <c r="K4586" s="1" t="s">
        <v>84</v>
      </c>
      <c r="L4586" s="1" t="s">
        <v>306</v>
      </c>
    </row>
    <row r="4587" spans="1:12" x14ac:dyDescent="0.2">
      <c r="A4587" s="1" t="s">
        <v>234</v>
      </c>
      <c r="B4587" s="1" t="s">
        <v>13</v>
      </c>
      <c r="C4587" s="2">
        <v>43756</v>
      </c>
      <c r="D4587" s="1" t="s">
        <v>146</v>
      </c>
      <c r="E4587" s="1"/>
      <c r="F4587" s="1" t="s">
        <v>2993</v>
      </c>
      <c r="G4587" s="3">
        <v>877.48</v>
      </c>
      <c r="H4587" s="3"/>
      <c r="I4587" s="1" t="s">
        <v>85</v>
      </c>
      <c r="J4587" s="1" t="s">
        <v>125</v>
      </c>
      <c r="K4587" s="1" t="s">
        <v>12</v>
      </c>
      <c r="L4587" s="1" t="s">
        <v>33</v>
      </c>
    </row>
    <row r="4588" spans="1:12" x14ac:dyDescent="0.2">
      <c r="A4588" s="1" t="s">
        <v>234</v>
      </c>
      <c r="B4588" s="1" t="s">
        <v>13</v>
      </c>
      <c r="C4588" s="2">
        <v>43756</v>
      </c>
      <c r="D4588" s="1" t="s">
        <v>146</v>
      </c>
      <c r="E4588" s="1"/>
      <c r="F4588" s="1" t="s">
        <v>2857</v>
      </c>
      <c r="G4588" s="3">
        <v>148.80000000000001</v>
      </c>
      <c r="H4588" s="3"/>
      <c r="I4588" s="1" t="s">
        <v>185</v>
      </c>
      <c r="J4588" s="1" t="s">
        <v>126</v>
      </c>
      <c r="K4588" s="1" t="s">
        <v>84</v>
      </c>
      <c r="L4588" s="1" t="s">
        <v>29</v>
      </c>
    </row>
    <row r="4589" spans="1:12" x14ac:dyDescent="0.2">
      <c r="A4589" s="1" t="s">
        <v>234</v>
      </c>
      <c r="B4589" s="1" t="s">
        <v>13</v>
      </c>
      <c r="C4589" s="2">
        <v>43756</v>
      </c>
      <c r="D4589" s="1" t="s">
        <v>146</v>
      </c>
      <c r="E4589" s="1"/>
      <c r="F4589" s="1" t="s">
        <v>2858</v>
      </c>
      <c r="G4589" s="3">
        <v>54.73</v>
      </c>
      <c r="H4589" s="3"/>
      <c r="I4589" s="1" t="s">
        <v>108</v>
      </c>
      <c r="J4589" s="1" t="s">
        <v>117</v>
      </c>
      <c r="K4589" s="1" t="s">
        <v>84</v>
      </c>
      <c r="L4589" s="1" t="s">
        <v>306</v>
      </c>
    </row>
    <row r="4590" spans="1:12" x14ac:dyDescent="0.2">
      <c r="A4590" s="1" t="s">
        <v>234</v>
      </c>
      <c r="B4590" s="1" t="s">
        <v>13</v>
      </c>
      <c r="C4590" s="2">
        <v>43756</v>
      </c>
      <c r="D4590" s="1" t="s">
        <v>146</v>
      </c>
      <c r="E4590" s="1"/>
      <c r="F4590" s="1" t="s">
        <v>2994</v>
      </c>
      <c r="G4590" s="3">
        <v>840</v>
      </c>
      <c r="H4590" s="3"/>
      <c r="I4590" s="1" t="s">
        <v>119</v>
      </c>
      <c r="J4590" s="1" t="s">
        <v>86</v>
      </c>
      <c r="K4590" s="1" t="s">
        <v>12</v>
      </c>
      <c r="L4590" s="1" t="s">
        <v>52</v>
      </c>
    </row>
    <row r="4591" spans="1:12" x14ac:dyDescent="0.2">
      <c r="A4591" s="1" t="s">
        <v>234</v>
      </c>
      <c r="B4591" s="1" t="s">
        <v>13</v>
      </c>
      <c r="C4591" s="2">
        <v>43756</v>
      </c>
      <c r="D4591" s="1" t="s">
        <v>146</v>
      </c>
      <c r="E4591" s="1"/>
      <c r="F4591" s="1" t="s">
        <v>2995</v>
      </c>
      <c r="G4591" s="3">
        <v>1449.35</v>
      </c>
      <c r="H4591" s="3"/>
      <c r="I4591" s="1" t="s">
        <v>106</v>
      </c>
      <c r="J4591" s="1" t="s">
        <v>122</v>
      </c>
      <c r="K4591" s="1" t="s">
        <v>12</v>
      </c>
      <c r="L4591" s="1" t="s">
        <v>21</v>
      </c>
    </row>
    <row r="4592" spans="1:12" x14ac:dyDescent="0.2">
      <c r="A4592" s="1" t="s">
        <v>234</v>
      </c>
      <c r="B4592" s="1" t="s">
        <v>13</v>
      </c>
      <c r="C4592" s="2">
        <v>43756</v>
      </c>
      <c r="D4592" s="1" t="s">
        <v>146</v>
      </c>
      <c r="E4592" s="1"/>
      <c r="F4592" s="1" t="s">
        <v>2843</v>
      </c>
      <c r="G4592" s="3">
        <v>7.9</v>
      </c>
      <c r="H4592" s="3"/>
      <c r="I4592" s="1" t="s">
        <v>106</v>
      </c>
      <c r="J4592" s="1" t="s">
        <v>107</v>
      </c>
      <c r="K4592" s="1" t="s">
        <v>84</v>
      </c>
      <c r="L4592" s="1" t="s">
        <v>409</v>
      </c>
    </row>
    <row r="4593" spans="1:12" x14ac:dyDescent="0.2">
      <c r="A4593" s="1" t="s">
        <v>234</v>
      </c>
      <c r="B4593" s="1" t="s">
        <v>13</v>
      </c>
      <c r="C4593" s="2">
        <v>43756</v>
      </c>
      <c r="D4593" s="1" t="s">
        <v>146</v>
      </c>
      <c r="E4593" s="1"/>
      <c r="F4593" s="1" t="s">
        <v>2996</v>
      </c>
      <c r="G4593" s="3">
        <v>1347.63</v>
      </c>
      <c r="H4593" s="3"/>
      <c r="I4593" s="1" t="s">
        <v>83</v>
      </c>
      <c r="J4593" s="1" t="s">
        <v>229</v>
      </c>
      <c r="K4593" s="1" t="s">
        <v>12</v>
      </c>
      <c r="L4593" s="1" t="s">
        <v>64</v>
      </c>
    </row>
    <row r="4594" spans="1:12" x14ac:dyDescent="0.2">
      <c r="A4594" s="1" t="s">
        <v>234</v>
      </c>
      <c r="B4594" s="1" t="s">
        <v>13</v>
      </c>
      <c r="C4594" s="2">
        <v>43756</v>
      </c>
      <c r="D4594" s="1" t="s">
        <v>146</v>
      </c>
      <c r="E4594" s="1"/>
      <c r="F4594" s="1" t="s">
        <v>2857</v>
      </c>
      <c r="G4594" s="3">
        <v>487.16</v>
      </c>
      <c r="H4594" s="3"/>
      <c r="I4594" s="1" t="s">
        <v>87</v>
      </c>
      <c r="J4594" s="1" t="s">
        <v>116</v>
      </c>
      <c r="K4594" s="1" t="s">
        <v>84</v>
      </c>
      <c r="L4594" s="1" t="s">
        <v>29</v>
      </c>
    </row>
    <row r="4595" spans="1:12" x14ac:dyDescent="0.2">
      <c r="A4595" s="1" t="s">
        <v>234</v>
      </c>
      <c r="B4595" s="1" t="s">
        <v>13</v>
      </c>
      <c r="C4595" s="2">
        <v>43756</v>
      </c>
      <c r="D4595" s="1" t="s">
        <v>146</v>
      </c>
      <c r="E4595" s="1"/>
      <c r="F4595" s="1" t="s">
        <v>2997</v>
      </c>
      <c r="G4595" s="3">
        <v>1246.71</v>
      </c>
      <c r="H4595" s="3"/>
      <c r="I4595" s="1" t="s">
        <v>119</v>
      </c>
      <c r="J4595" s="1" t="s">
        <v>86</v>
      </c>
      <c r="K4595" s="1" t="s">
        <v>12</v>
      </c>
      <c r="L4595" s="1" t="s">
        <v>427</v>
      </c>
    </row>
    <row r="4596" spans="1:12" x14ac:dyDescent="0.2">
      <c r="A4596" s="1" t="s">
        <v>234</v>
      </c>
      <c r="B4596" s="1" t="s">
        <v>13</v>
      </c>
      <c r="C4596" s="2">
        <v>43756</v>
      </c>
      <c r="D4596" s="1" t="s">
        <v>146</v>
      </c>
      <c r="E4596" s="1"/>
      <c r="F4596" s="1" t="s">
        <v>2998</v>
      </c>
      <c r="G4596" s="3">
        <v>912</v>
      </c>
      <c r="H4596" s="3"/>
      <c r="I4596" s="1" t="s">
        <v>119</v>
      </c>
      <c r="J4596" s="1" t="s">
        <v>86</v>
      </c>
      <c r="K4596" s="1" t="s">
        <v>12</v>
      </c>
      <c r="L4596" s="1" t="s">
        <v>2738</v>
      </c>
    </row>
    <row r="4597" spans="1:12" x14ac:dyDescent="0.2">
      <c r="A4597" s="1" t="s">
        <v>234</v>
      </c>
      <c r="B4597" s="1" t="s">
        <v>13</v>
      </c>
      <c r="C4597" s="2">
        <v>43756</v>
      </c>
      <c r="D4597" s="1" t="s">
        <v>146</v>
      </c>
      <c r="E4597" s="1"/>
      <c r="F4597" s="1" t="s">
        <v>2858</v>
      </c>
      <c r="G4597" s="3">
        <v>362.98</v>
      </c>
      <c r="H4597" s="3"/>
      <c r="I4597" s="1" t="s">
        <v>119</v>
      </c>
      <c r="J4597" s="1" t="s">
        <v>86</v>
      </c>
      <c r="K4597" s="1" t="s">
        <v>84</v>
      </c>
      <c r="L4597" s="1" t="s">
        <v>306</v>
      </c>
    </row>
    <row r="4598" spans="1:12" x14ac:dyDescent="0.2">
      <c r="A4598" s="1" t="s">
        <v>234</v>
      </c>
      <c r="B4598" s="1" t="s">
        <v>13</v>
      </c>
      <c r="C4598" s="2">
        <v>43756</v>
      </c>
      <c r="D4598" s="1" t="s">
        <v>146</v>
      </c>
      <c r="E4598" s="1"/>
      <c r="F4598" s="1" t="s">
        <v>2999</v>
      </c>
      <c r="G4598" s="3">
        <v>490.7</v>
      </c>
      <c r="H4598" s="3"/>
      <c r="I4598" s="1" t="s">
        <v>185</v>
      </c>
      <c r="J4598" s="1" t="s">
        <v>126</v>
      </c>
      <c r="K4598" s="1" t="s">
        <v>12</v>
      </c>
      <c r="L4598" s="1" t="s">
        <v>304</v>
      </c>
    </row>
    <row r="4599" spans="1:12" x14ac:dyDescent="0.2">
      <c r="A4599" s="1" t="s">
        <v>234</v>
      </c>
      <c r="B4599" s="1" t="s">
        <v>13</v>
      </c>
      <c r="C4599" s="2">
        <v>43756</v>
      </c>
      <c r="D4599" s="1" t="s">
        <v>146</v>
      </c>
      <c r="E4599" s="1"/>
      <c r="F4599" s="1" t="s">
        <v>3000</v>
      </c>
      <c r="G4599" s="3">
        <v>1398</v>
      </c>
      <c r="H4599" s="3"/>
      <c r="I4599" s="1" t="s">
        <v>83</v>
      </c>
      <c r="J4599" s="1" t="s">
        <v>230</v>
      </c>
      <c r="K4599" s="1" t="s">
        <v>12</v>
      </c>
      <c r="L4599" s="1" t="s">
        <v>429</v>
      </c>
    </row>
    <row r="4600" spans="1:12" x14ac:dyDescent="0.2">
      <c r="A4600" s="1" t="s">
        <v>234</v>
      </c>
      <c r="B4600" s="1" t="s">
        <v>13</v>
      </c>
      <c r="C4600" s="2">
        <v>43756</v>
      </c>
      <c r="D4600" s="1" t="s">
        <v>146</v>
      </c>
      <c r="E4600" s="1"/>
      <c r="F4600" s="1" t="s">
        <v>3001</v>
      </c>
      <c r="G4600" s="3">
        <v>906.74</v>
      </c>
      <c r="H4600" s="3"/>
      <c r="I4600" s="1" t="s">
        <v>83</v>
      </c>
      <c r="J4600" s="1" t="s">
        <v>181</v>
      </c>
      <c r="K4600" s="1" t="s">
        <v>12</v>
      </c>
      <c r="L4600" s="1" t="s">
        <v>265</v>
      </c>
    </row>
    <row r="4601" spans="1:12" x14ac:dyDescent="0.2">
      <c r="A4601" s="1" t="s">
        <v>234</v>
      </c>
      <c r="B4601" s="1" t="s">
        <v>13</v>
      </c>
      <c r="C4601" s="2">
        <v>43756</v>
      </c>
      <c r="D4601" s="1" t="s">
        <v>146</v>
      </c>
      <c r="E4601" s="1"/>
      <c r="F4601" s="1" t="s">
        <v>3002</v>
      </c>
      <c r="G4601" s="3">
        <v>1489.46</v>
      </c>
      <c r="H4601" s="3"/>
      <c r="I4601" s="1" t="s">
        <v>119</v>
      </c>
      <c r="J4601" s="1" t="s">
        <v>86</v>
      </c>
      <c r="K4601" s="1" t="s">
        <v>12</v>
      </c>
      <c r="L4601" s="1" t="s">
        <v>88</v>
      </c>
    </row>
    <row r="4602" spans="1:12" x14ac:dyDescent="0.2">
      <c r="A4602" s="1" t="s">
        <v>234</v>
      </c>
      <c r="B4602" s="1" t="s">
        <v>13</v>
      </c>
      <c r="C4602" s="2">
        <v>43756</v>
      </c>
      <c r="D4602" s="1" t="s">
        <v>146</v>
      </c>
      <c r="E4602" s="1"/>
      <c r="F4602" s="1" t="s">
        <v>3003</v>
      </c>
      <c r="G4602" s="3">
        <v>2112.08</v>
      </c>
      <c r="H4602" s="3"/>
      <c r="I4602" s="1" t="s">
        <v>83</v>
      </c>
      <c r="J4602" s="1" t="s">
        <v>181</v>
      </c>
      <c r="K4602" s="1" t="s">
        <v>12</v>
      </c>
      <c r="L4602" s="1" t="s">
        <v>47</v>
      </c>
    </row>
    <row r="4603" spans="1:12" x14ac:dyDescent="0.2">
      <c r="A4603" s="1" t="s">
        <v>234</v>
      </c>
      <c r="B4603" s="1" t="s">
        <v>13</v>
      </c>
      <c r="C4603" s="2">
        <v>43756</v>
      </c>
      <c r="D4603" s="1" t="s">
        <v>146</v>
      </c>
      <c r="E4603" s="1"/>
      <c r="F4603" s="1" t="s">
        <v>3004</v>
      </c>
      <c r="G4603" s="3">
        <v>950</v>
      </c>
      <c r="H4603" s="3"/>
      <c r="I4603" s="1" t="s">
        <v>119</v>
      </c>
      <c r="J4603" s="1" t="s">
        <v>86</v>
      </c>
      <c r="K4603" s="1" t="s">
        <v>12</v>
      </c>
      <c r="L4603" s="1" t="s">
        <v>109</v>
      </c>
    </row>
    <row r="4604" spans="1:12" x14ac:dyDescent="0.2">
      <c r="A4604" s="1" t="s">
        <v>234</v>
      </c>
      <c r="B4604" s="1" t="s">
        <v>13</v>
      </c>
      <c r="C4604" s="2">
        <v>43756</v>
      </c>
      <c r="D4604" s="1" t="s">
        <v>146</v>
      </c>
      <c r="E4604" s="1"/>
      <c r="F4604" s="1" t="s">
        <v>3005</v>
      </c>
      <c r="G4604" s="3">
        <v>1794</v>
      </c>
      <c r="H4604" s="3"/>
      <c r="I4604" s="1" t="s">
        <v>119</v>
      </c>
      <c r="J4604" s="1" t="s">
        <v>86</v>
      </c>
      <c r="K4604" s="1" t="s">
        <v>12</v>
      </c>
      <c r="L4604" s="1" t="s">
        <v>393</v>
      </c>
    </row>
    <row r="4605" spans="1:12" x14ac:dyDescent="0.2">
      <c r="A4605" s="1" t="s">
        <v>234</v>
      </c>
      <c r="B4605" s="1" t="s">
        <v>13</v>
      </c>
      <c r="C4605" s="2">
        <v>43756</v>
      </c>
      <c r="D4605" s="1" t="s">
        <v>146</v>
      </c>
      <c r="E4605" s="1"/>
      <c r="F4605" s="1" t="s">
        <v>2903</v>
      </c>
      <c r="G4605" s="3">
        <v>974.76</v>
      </c>
      <c r="H4605" s="3"/>
      <c r="I4605" s="1" t="s">
        <v>119</v>
      </c>
      <c r="J4605" s="1" t="s">
        <v>86</v>
      </c>
      <c r="K4605" s="1" t="s">
        <v>84</v>
      </c>
      <c r="L4605" s="1" t="s">
        <v>2028</v>
      </c>
    </row>
    <row r="4606" spans="1:12" x14ac:dyDescent="0.2">
      <c r="A4606" s="1" t="s">
        <v>234</v>
      </c>
      <c r="B4606" s="1" t="s">
        <v>13</v>
      </c>
      <c r="C4606" s="2">
        <v>43756</v>
      </c>
      <c r="D4606" s="1" t="s">
        <v>146</v>
      </c>
      <c r="E4606" s="1"/>
      <c r="F4606" s="1" t="s">
        <v>3006</v>
      </c>
      <c r="G4606" s="3">
        <v>771</v>
      </c>
      <c r="H4606" s="3"/>
      <c r="I4606" s="1" t="s">
        <v>119</v>
      </c>
      <c r="J4606" s="1" t="s">
        <v>86</v>
      </c>
      <c r="K4606" s="1" t="s">
        <v>12</v>
      </c>
      <c r="L4606" s="1" t="s">
        <v>61</v>
      </c>
    </row>
    <row r="4607" spans="1:12" x14ac:dyDescent="0.2">
      <c r="A4607" s="1" t="s">
        <v>234</v>
      </c>
      <c r="B4607" s="1" t="s">
        <v>13</v>
      </c>
      <c r="C4607" s="2">
        <v>43756</v>
      </c>
      <c r="D4607" s="1" t="s">
        <v>146</v>
      </c>
      <c r="E4607" s="1"/>
      <c r="F4607" s="1" t="s">
        <v>2920</v>
      </c>
      <c r="G4607" s="3">
        <v>150.58000000000001</v>
      </c>
      <c r="H4607" s="3"/>
      <c r="I4607" s="1" t="s">
        <v>120</v>
      </c>
      <c r="J4607" s="1" t="s">
        <v>171</v>
      </c>
      <c r="K4607" s="1" t="s">
        <v>12</v>
      </c>
      <c r="L4607" s="1" t="s">
        <v>78</v>
      </c>
    </row>
    <row r="4608" spans="1:12" x14ac:dyDescent="0.2">
      <c r="A4608" s="1" t="s">
        <v>234</v>
      </c>
      <c r="B4608" s="1" t="s">
        <v>13</v>
      </c>
      <c r="C4608" s="2">
        <v>43756</v>
      </c>
      <c r="D4608" s="1" t="s">
        <v>146</v>
      </c>
      <c r="E4608" s="1"/>
      <c r="F4608" s="1" t="s">
        <v>3007</v>
      </c>
      <c r="G4608" s="3">
        <v>855</v>
      </c>
      <c r="H4608" s="3"/>
      <c r="I4608" s="1" t="s">
        <v>119</v>
      </c>
      <c r="J4608" s="1" t="s">
        <v>86</v>
      </c>
      <c r="K4608" s="1" t="s">
        <v>12</v>
      </c>
      <c r="L4608" s="1" t="s">
        <v>481</v>
      </c>
    </row>
    <row r="4609" spans="1:12" x14ac:dyDescent="0.2">
      <c r="A4609" s="1" t="s">
        <v>234</v>
      </c>
      <c r="B4609" s="1" t="s">
        <v>13</v>
      </c>
      <c r="C4609" s="2">
        <v>43756</v>
      </c>
      <c r="D4609" s="1" t="s">
        <v>146</v>
      </c>
      <c r="E4609" s="1"/>
      <c r="F4609" s="1" t="s">
        <v>3008</v>
      </c>
      <c r="G4609" s="3">
        <v>876</v>
      </c>
      <c r="H4609" s="3"/>
      <c r="I4609" s="1" t="s">
        <v>119</v>
      </c>
      <c r="J4609" s="1" t="s">
        <v>86</v>
      </c>
      <c r="K4609" s="1" t="s">
        <v>12</v>
      </c>
      <c r="L4609" s="1" t="s">
        <v>275</v>
      </c>
    </row>
    <row r="4610" spans="1:12" x14ac:dyDescent="0.2">
      <c r="A4610" s="1" t="s">
        <v>234</v>
      </c>
      <c r="B4610" s="1" t="s">
        <v>13</v>
      </c>
      <c r="C4610" s="2">
        <v>43756</v>
      </c>
      <c r="D4610" s="1" t="s">
        <v>146</v>
      </c>
      <c r="E4610" s="1"/>
      <c r="F4610" s="1" t="s">
        <v>3009</v>
      </c>
      <c r="G4610" s="3">
        <v>897</v>
      </c>
      <c r="H4610" s="3"/>
      <c r="I4610" s="1" t="s">
        <v>119</v>
      </c>
      <c r="J4610" s="1" t="s">
        <v>86</v>
      </c>
      <c r="K4610" s="1" t="s">
        <v>12</v>
      </c>
      <c r="L4610" s="1" t="s">
        <v>342</v>
      </c>
    </row>
    <row r="4611" spans="1:12" x14ac:dyDescent="0.2">
      <c r="A4611" s="1" t="s">
        <v>234</v>
      </c>
      <c r="B4611" s="1" t="s">
        <v>13</v>
      </c>
      <c r="C4611" s="2">
        <v>43756</v>
      </c>
      <c r="D4611" s="1" t="s">
        <v>146</v>
      </c>
      <c r="E4611" s="1"/>
      <c r="F4611" s="1" t="s">
        <v>3010</v>
      </c>
      <c r="G4611" s="3">
        <v>837</v>
      </c>
      <c r="H4611" s="3"/>
      <c r="I4611" s="1" t="s">
        <v>85</v>
      </c>
      <c r="J4611" s="1" t="s">
        <v>125</v>
      </c>
      <c r="K4611" s="1" t="s">
        <v>12</v>
      </c>
      <c r="L4611" s="1" t="s">
        <v>1362</v>
      </c>
    </row>
    <row r="4612" spans="1:12" x14ac:dyDescent="0.2">
      <c r="A4612" s="1" t="s">
        <v>234</v>
      </c>
      <c r="B4612" s="1" t="s">
        <v>13</v>
      </c>
      <c r="C4612" s="2">
        <v>43756</v>
      </c>
      <c r="D4612" s="1" t="s">
        <v>146</v>
      </c>
      <c r="E4612" s="1"/>
      <c r="F4612" s="1" t="s">
        <v>3011</v>
      </c>
      <c r="G4612" s="3">
        <v>1393.86</v>
      </c>
      <c r="H4612" s="3"/>
      <c r="I4612" s="1" t="s">
        <v>83</v>
      </c>
      <c r="J4612" s="1" t="s">
        <v>230</v>
      </c>
      <c r="K4612" s="1" t="s">
        <v>12</v>
      </c>
      <c r="L4612" s="1" t="s">
        <v>22</v>
      </c>
    </row>
    <row r="4613" spans="1:12" x14ac:dyDescent="0.2">
      <c r="A4613" s="1" t="s">
        <v>234</v>
      </c>
      <c r="B4613" s="1" t="s">
        <v>13</v>
      </c>
      <c r="C4613" s="2">
        <v>43756</v>
      </c>
      <c r="D4613" s="1" t="s">
        <v>146</v>
      </c>
      <c r="E4613" s="1"/>
      <c r="F4613" s="1" t="s">
        <v>3012</v>
      </c>
      <c r="G4613" s="3">
        <v>703.62</v>
      </c>
      <c r="H4613" s="3"/>
      <c r="I4613" s="1" t="s">
        <v>119</v>
      </c>
      <c r="J4613" s="1" t="s">
        <v>86</v>
      </c>
      <c r="K4613" s="1" t="s">
        <v>12</v>
      </c>
      <c r="L4613" s="1" t="s">
        <v>82</v>
      </c>
    </row>
    <row r="4614" spans="1:12" x14ac:dyDescent="0.2">
      <c r="A4614" s="1" t="s">
        <v>234</v>
      </c>
      <c r="B4614" s="1" t="s">
        <v>13</v>
      </c>
      <c r="C4614" s="2">
        <v>43756</v>
      </c>
      <c r="D4614" s="1" t="s">
        <v>146</v>
      </c>
      <c r="E4614" s="1"/>
      <c r="F4614" s="1" t="s">
        <v>3013</v>
      </c>
      <c r="G4614" s="3">
        <v>1353.75</v>
      </c>
      <c r="H4614" s="3"/>
      <c r="I4614" s="1" t="s">
        <v>119</v>
      </c>
      <c r="J4614" s="1" t="s">
        <v>86</v>
      </c>
      <c r="K4614" s="1" t="s">
        <v>12</v>
      </c>
      <c r="L4614" s="1" t="s">
        <v>102</v>
      </c>
    </row>
    <row r="4615" spans="1:12" x14ac:dyDescent="0.2">
      <c r="A4615" s="1" t="s">
        <v>234</v>
      </c>
      <c r="B4615" s="1" t="s">
        <v>13</v>
      </c>
      <c r="C4615" s="2">
        <v>43756</v>
      </c>
      <c r="D4615" s="1" t="s">
        <v>146</v>
      </c>
      <c r="E4615" s="1"/>
      <c r="F4615" s="1" t="s">
        <v>3014</v>
      </c>
      <c r="G4615" s="3">
        <v>922.92</v>
      </c>
      <c r="H4615" s="3"/>
      <c r="I4615" s="1" t="s">
        <v>119</v>
      </c>
      <c r="J4615" s="1" t="s">
        <v>86</v>
      </c>
      <c r="K4615" s="1" t="s">
        <v>12</v>
      </c>
      <c r="L4615" s="1" t="s">
        <v>469</v>
      </c>
    </row>
    <row r="4616" spans="1:12" x14ac:dyDescent="0.2">
      <c r="A4616" s="1" t="s">
        <v>234</v>
      </c>
      <c r="B4616" s="1" t="s">
        <v>13</v>
      </c>
      <c r="C4616" s="2">
        <v>43756</v>
      </c>
      <c r="D4616" s="1" t="s">
        <v>146</v>
      </c>
      <c r="E4616" s="1"/>
      <c r="F4616" s="1" t="s">
        <v>2878</v>
      </c>
      <c r="G4616" s="3">
        <v>393.25</v>
      </c>
      <c r="H4616" s="3"/>
      <c r="I4616" s="1" t="s">
        <v>85</v>
      </c>
      <c r="J4616" s="1" t="s">
        <v>125</v>
      </c>
      <c r="K4616" s="1" t="s">
        <v>84</v>
      </c>
      <c r="L4616" s="1" t="s">
        <v>111</v>
      </c>
    </row>
    <row r="4617" spans="1:12" x14ac:dyDescent="0.2">
      <c r="A4617" s="1" t="s">
        <v>234</v>
      </c>
      <c r="B4617" s="1" t="s">
        <v>13</v>
      </c>
      <c r="C4617" s="2">
        <v>43756</v>
      </c>
      <c r="D4617" s="1" t="s">
        <v>146</v>
      </c>
      <c r="E4617" s="1"/>
      <c r="F4617" s="1" t="s">
        <v>3015</v>
      </c>
      <c r="G4617" s="3">
        <v>2481.29</v>
      </c>
      <c r="H4617" s="3"/>
      <c r="I4617" s="1" t="s">
        <v>119</v>
      </c>
      <c r="J4617" s="1" t="s">
        <v>86</v>
      </c>
      <c r="K4617" s="1" t="s">
        <v>12</v>
      </c>
      <c r="L4617" s="1" t="s">
        <v>433</v>
      </c>
    </row>
    <row r="4618" spans="1:12" x14ac:dyDescent="0.2">
      <c r="A4618" s="1" t="s">
        <v>234</v>
      </c>
      <c r="B4618" s="1" t="s">
        <v>13</v>
      </c>
      <c r="C4618" s="2">
        <v>43756</v>
      </c>
      <c r="D4618" s="1" t="s">
        <v>146</v>
      </c>
      <c r="E4618" s="1"/>
      <c r="F4618" s="1" t="s">
        <v>3016</v>
      </c>
      <c r="G4618" s="3">
        <v>1434.5</v>
      </c>
      <c r="H4618" s="3"/>
      <c r="I4618" s="1" t="s">
        <v>119</v>
      </c>
      <c r="J4618" s="1" t="s">
        <v>86</v>
      </c>
      <c r="K4618" s="1" t="s">
        <v>12</v>
      </c>
      <c r="L4618" s="1" t="s">
        <v>112</v>
      </c>
    </row>
    <row r="4619" spans="1:12" x14ac:dyDescent="0.2">
      <c r="A4619" s="1" t="s">
        <v>234</v>
      </c>
      <c r="B4619" s="1" t="s">
        <v>13</v>
      </c>
      <c r="C4619" s="2">
        <v>43756</v>
      </c>
      <c r="D4619" s="1" t="s">
        <v>146</v>
      </c>
      <c r="E4619" s="1"/>
      <c r="F4619" s="1" t="s">
        <v>3017</v>
      </c>
      <c r="G4619" s="3">
        <v>1247.6199999999999</v>
      </c>
      <c r="H4619" s="3"/>
      <c r="I4619" s="1" t="s">
        <v>119</v>
      </c>
      <c r="J4619" s="1" t="s">
        <v>86</v>
      </c>
      <c r="K4619" s="1" t="s">
        <v>12</v>
      </c>
      <c r="L4619" s="1" t="s">
        <v>407</v>
      </c>
    </row>
    <row r="4620" spans="1:12" x14ac:dyDescent="0.2">
      <c r="A4620" s="1" t="s">
        <v>234</v>
      </c>
      <c r="B4620" s="1" t="s">
        <v>13</v>
      </c>
      <c r="C4620" s="2">
        <v>43756</v>
      </c>
      <c r="D4620" s="1" t="s">
        <v>146</v>
      </c>
      <c r="E4620" s="1"/>
      <c r="F4620" s="1" t="s">
        <v>2913</v>
      </c>
      <c r="G4620" s="3">
        <v>176.08</v>
      </c>
      <c r="H4620" s="3"/>
      <c r="I4620" s="1" t="s">
        <v>106</v>
      </c>
      <c r="J4620" s="1" t="s">
        <v>121</v>
      </c>
      <c r="K4620" s="1" t="s">
        <v>12</v>
      </c>
      <c r="L4620" s="1" t="s">
        <v>1047</v>
      </c>
    </row>
    <row r="4621" spans="1:12" x14ac:dyDescent="0.2">
      <c r="A4621" s="1" t="s">
        <v>234</v>
      </c>
      <c r="B4621" s="1" t="s">
        <v>13</v>
      </c>
      <c r="C4621" s="2">
        <v>43756</v>
      </c>
      <c r="D4621" s="1" t="s">
        <v>146</v>
      </c>
      <c r="E4621" s="1"/>
      <c r="F4621" s="1" t="s">
        <v>3018</v>
      </c>
      <c r="G4621" s="3">
        <v>1330</v>
      </c>
      <c r="H4621" s="3"/>
      <c r="I4621" s="1" t="s">
        <v>119</v>
      </c>
      <c r="J4621" s="1" t="s">
        <v>86</v>
      </c>
      <c r="K4621" s="1" t="s">
        <v>12</v>
      </c>
      <c r="L4621" s="1" t="s">
        <v>100</v>
      </c>
    </row>
    <row r="4622" spans="1:12" x14ac:dyDescent="0.2">
      <c r="A4622" s="1" t="s">
        <v>234</v>
      </c>
      <c r="B4622" s="1" t="s">
        <v>13</v>
      </c>
      <c r="C4622" s="2">
        <v>43756</v>
      </c>
      <c r="D4622" s="1" t="s">
        <v>146</v>
      </c>
      <c r="E4622" s="1"/>
      <c r="F4622" s="1" t="s">
        <v>2863</v>
      </c>
      <c r="G4622" s="3">
        <v>506.21</v>
      </c>
      <c r="H4622" s="3"/>
      <c r="I4622" s="1" t="s">
        <v>106</v>
      </c>
      <c r="J4622" s="1" t="s">
        <v>122</v>
      </c>
      <c r="K4622" s="1" t="s">
        <v>12</v>
      </c>
      <c r="L4622" s="1" t="s">
        <v>25</v>
      </c>
    </row>
    <row r="4623" spans="1:12" x14ac:dyDescent="0.2">
      <c r="A4623" s="1" t="s">
        <v>234</v>
      </c>
      <c r="B4623" s="1" t="s">
        <v>13</v>
      </c>
      <c r="C4623" s="2">
        <v>43756</v>
      </c>
      <c r="D4623" s="1" t="s">
        <v>146</v>
      </c>
      <c r="E4623" s="1"/>
      <c r="F4623" s="1" t="s">
        <v>3019</v>
      </c>
      <c r="G4623" s="3">
        <v>1248.43</v>
      </c>
      <c r="H4623" s="3"/>
      <c r="I4623" s="1" t="s">
        <v>119</v>
      </c>
      <c r="J4623" s="1" t="s">
        <v>86</v>
      </c>
      <c r="K4623" s="1" t="s">
        <v>12</v>
      </c>
      <c r="L4623" s="1" t="s">
        <v>451</v>
      </c>
    </row>
    <row r="4624" spans="1:12" x14ac:dyDescent="0.2">
      <c r="A4624" s="1" t="s">
        <v>234</v>
      </c>
      <c r="B4624" s="1" t="s">
        <v>13</v>
      </c>
      <c r="C4624" s="2">
        <v>43756</v>
      </c>
      <c r="D4624" s="1" t="s">
        <v>146</v>
      </c>
      <c r="E4624" s="1"/>
      <c r="F4624" s="1" t="s">
        <v>3020</v>
      </c>
      <c r="G4624" s="3">
        <v>731.83</v>
      </c>
      <c r="H4624" s="3"/>
      <c r="I4624" s="1" t="s">
        <v>119</v>
      </c>
      <c r="J4624" s="1" t="s">
        <v>86</v>
      </c>
      <c r="K4624" s="1" t="s">
        <v>12</v>
      </c>
      <c r="L4624" s="1" t="s">
        <v>387</v>
      </c>
    </row>
    <row r="4625" spans="1:12" x14ac:dyDescent="0.2">
      <c r="A4625" s="1" t="s">
        <v>234</v>
      </c>
      <c r="B4625" s="1" t="s">
        <v>13</v>
      </c>
      <c r="C4625" s="2">
        <v>43756</v>
      </c>
      <c r="D4625" s="1" t="s">
        <v>146</v>
      </c>
      <c r="E4625" s="1"/>
      <c r="F4625" s="1" t="s">
        <v>3021</v>
      </c>
      <c r="G4625" s="3">
        <v>936</v>
      </c>
      <c r="H4625" s="3"/>
      <c r="I4625" s="1" t="s">
        <v>119</v>
      </c>
      <c r="J4625" s="1" t="s">
        <v>86</v>
      </c>
      <c r="K4625" s="1" t="s">
        <v>12</v>
      </c>
      <c r="L4625" s="1" t="s">
        <v>955</v>
      </c>
    </row>
    <row r="4626" spans="1:12" x14ac:dyDescent="0.2">
      <c r="A4626" s="1" t="s">
        <v>234</v>
      </c>
      <c r="B4626" s="1" t="s">
        <v>13</v>
      </c>
      <c r="C4626" s="2">
        <v>43756</v>
      </c>
      <c r="D4626" s="1" t="s">
        <v>146</v>
      </c>
      <c r="E4626" s="1"/>
      <c r="F4626" s="1" t="s">
        <v>2871</v>
      </c>
      <c r="G4626" s="3">
        <v>324.26</v>
      </c>
      <c r="H4626" s="3"/>
      <c r="I4626" s="1" t="s">
        <v>185</v>
      </c>
      <c r="J4626" s="1" t="s">
        <v>126</v>
      </c>
      <c r="K4626" s="1" t="s">
        <v>84</v>
      </c>
      <c r="L4626" s="1" t="s">
        <v>241</v>
      </c>
    </row>
    <row r="4627" spans="1:12" x14ac:dyDescent="0.2">
      <c r="A4627" s="1" t="s">
        <v>234</v>
      </c>
      <c r="B4627" s="1" t="s">
        <v>13</v>
      </c>
      <c r="C4627" s="2">
        <v>43756</v>
      </c>
      <c r="D4627" s="1" t="s">
        <v>146</v>
      </c>
      <c r="E4627" s="1"/>
      <c r="F4627" s="1" t="s">
        <v>3022</v>
      </c>
      <c r="G4627" s="3">
        <v>990.5</v>
      </c>
      <c r="H4627" s="3"/>
      <c r="I4627" s="1" t="s">
        <v>119</v>
      </c>
      <c r="J4627" s="1" t="s">
        <v>86</v>
      </c>
      <c r="K4627" s="1" t="s">
        <v>12</v>
      </c>
      <c r="L4627" s="1" t="s">
        <v>3023</v>
      </c>
    </row>
    <row r="4628" spans="1:12" x14ac:dyDescent="0.2">
      <c r="A4628" s="1" t="s">
        <v>234</v>
      </c>
      <c r="B4628" s="1" t="s">
        <v>13</v>
      </c>
      <c r="C4628" s="2">
        <v>43756</v>
      </c>
      <c r="D4628" s="1" t="s">
        <v>146</v>
      </c>
      <c r="E4628" s="1"/>
      <c r="F4628" s="1" t="s">
        <v>2856</v>
      </c>
      <c r="G4628" s="3">
        <v>188.88</v>
      </c>
      <c r="H4628" s="3"/>
      <c r="I4628" s="1" t="s">
        <v>185</v>
      </c>
      <c r="J4628" s="1" t="s">
        <v>126</v>
      </c>
      <c r="K4628" s="1" t="s">
        <v>84</v>
      </c>
      <c r="L4628" s="1" t="s">
        <v>104</v>
      </c>
    </row>
    <row r="4629" spans="1:12" x14ac:dyDescent="0.2">
      <c r="A4629" s="1" t="s">
        <v>234</v>
      </c>
      <c r="B4629" s="1" t="s">
        <v>13</v>
      </c>
      <c r="C4629" s="2">
        <v>43756</v>
      </c>
      <c r="D4629" s="1" t="s">
        <v>146</v>
      </c>
      <c r="E4629" s="1"/>
      <c r="F4629" s="1" t="s">
        <v>2877</v>
      </c>
      <c r="G4629" s="3">
        <v>257.44</v>
      </c>
      <c r="H4629" s="3"/>
      <c r="I4629" s="1" t="s">
        <v>87</v>
      </c>
      <c r="J4629" s="1" t="s">
        <v>253</v>
      </c>
      <c r="K4629" s="1" t="s">
        <v>12</v>
      </c>
      <c r="L4629" s="1" t="s">
        <v>28</v>
      </c>
    </row>
    <row r="4630" spans="1:12" x14ac:dyDescent="0.2">
      <c r="A4630" s="1" t="s">
        <v>234</v>
      </c>
      <c r="B4630" s="1" t="s">
        <v>13</v>
      </c>
      <c r="C4630" s="2">
        <v>43756</v>
      </c>
      <c r="D4630" s="1" t="s">
        <v>146</v>
      </c>
      <c r="E4630" s="1"/>
      <c r="F4630" s="1" t="s">
        <v>2921</v>
      </c>
      <c r="G4630" s="3">
        <v>986.45</v>
      </c>
      <c r="H4630" s="3"/>
      <c r="I4630" s="1" t="s">
        <v>83</v>
      </c>
      <c r="J4630" s="1" t="s">
        <v>229</v>
      </c>
      <c r="K4630" s="1" t="s">
        <v>12</v>
      </c>
      <c r="L4630" s="1" t="s">
        <v>73</v>
      </c>
    </row>
    <row r="4631" spans="1:12" x14ac:dyDescent="0.2">
      <c r="A4631" s="1" t="s">
        <v>234</v>
      </c>
      <c r="B4631" s="1" t="s">
        <v>13</v>
      </c>
      <c r="C4631" s="2">
        <v>43756</v>
      </c>
      <c r="D4631" s="1" t="s">
        <v>146</v>
      </c>
      <c r="E4631" s="1"/>
      <c r="F4631" s="1" t="s">
        <v>3024</v>
      </c>
      <c r="G4631" s="3">
        <v>396.22</v>
      </c>
      <c r="H4631" s="3"/>
      <c r="I4631" s="1" t="s">
        <v>119</v>
      </c>
      <c r="J4631" s="1" t="s">
        <v>86</v>
      </c>
      <c r="K4631" s="1" t="s">
        <v>84</v>
      </c>
      <c r="L4631" s="1" t="s">
        <v>66</v>
      </c>
    </row>
    <row r="4632" spans="1:12" x14ac:dyDescent="0.2">
      <c r="A4632" s="1" t="s">
        <v>234</v>
      </c>
      <c r="B4632" s="1" t="s">
        <v>13</v>
      </c>
      <c r="C4632" s="2">
        <v>43756</v>
      </c>
      <c r="D4632" s="1" t="s">
        <v>146</v>
      </c>
      <c r="E4632" s="1"/>
      <c r="F4632" s="1" t="s">
        <v>2892</v>
      </c>
      <c r="G4632" s="3">
        <v>1181.8800000000001</v>
      </c>
      <c r="H4632" s="3"/>
      <c r="I4632" s="1" t="s">
        <v>119</v>
      </c>
      <c r="J4632" s="1" t="s">
        <v>86</v>
      </c>
      <c r="K4632" s="1" t="s">
        <v>12</v>
      </c>
      <c r="L4632" s="1" t="s">
        <v>34</v>
      </c>
    </row>
    <row r="4633" spans="1:12" x14ac:dyDescent="0.2">
      <c r="A4633" s="1" t="s">
        <v>234</v>
      </c>
      <c r="B4633" s="1" t="s">
        <v>13</v>
      </c>
      <c r="C4633" s="2">
        <v>43756</v>
      </c>
      <c r="D4633" s="1" t="s">
        <v>146</v>
      </c>
      <c r="E4633" s="1"/>
      <c r="F4633" s="1" t="s">
        <v>2905</v>
      </c>
      <c r="G4633" s="3">
        <v>913.41</v>
      </c>
      <c r="H4633" s="3"/>
      <c r="I4633" s="1" t="s">
        <v>119</v>
      </c>
      <c r="J4633" s="1" t="s">
        <v>86</v>
      </c>
      <c r="K4633" s="1" t="s">
        <v>84</v>
      </c>
      <c r="L4633" s="1" t="s">
        <v>114</v>
      </c>
    </row>
    <row r="4634" spans="1:12" x14ac:dyDescent="0.2">
      <c r="A4634" s="1" t="s">
        <v>234</v>
      </c>
      <c r="B4634" s="1" t="s">
        <v>13</v>
      </c>
      <c r="C4634" s="2">
        <v>43756</v>
      </c>
      <c r="D4634" s="1" t="s">
        <v>146</v>
      </c>
      <c r="E4634" s="1"/>
      <c r="F4634" s="1" t="s">
        <v>3025</v>
      </c>
      <c r="G4634" s="3">
        <v>624</v>
      </c>
      <c r="H4634" s="3"/>
      <c r="I4634" s="1" t="s">
        <v>119</v>
      </c>
      <c r="J4634" s="1" t="s">
        <v>86</v>
      </c>
      <c r="K4634" s="1" t="s">
        <v>12</v>
      </c>
      <c r="L4634" s="1" t="s">
        <v>3026</v>
      </c>
    </row>
    <row r="4635" spans="1:12" x14ac:dyDescent="0.2">
      <c r="A4635" s="1" t="s">
        <v>234</v>
      </c>
      <c r="B4635" s="1" t="s">
        <v>13</v>
      </c>
      <c r="C4635" s="2">
        <v>43769</v>
      </c>
      <c r="D4635" s="1" t="s">
        <v>213</v>
      </c>
      <c r="E4635" s="1"/>
      <c r="F4635" s="1" t="s">
        <v>214</v>
      </c>
      <c r="G4635" s="3">
        <v>2937.01</v>
      </c>
      <c r="H4635" s="3"/>
      <c r="I4635" s="1" t="s">
        <v>108</v>
      </c>
      <c r="J4635" s="1" t="s">
        <v>117</v>
      </c>
      <c r="K4635" s="1" t="s">
        <v>12</v>
      </c>
      <c r="L4635" s="1"/>
    </row>
    <row r="4636" spans="1:12" x14ac:dyDescent="0.2">
      <c r="A4636" s="1" t="s">
        <v>234</v>
      </c>
      <c r="B4636" s="1" t="s">
        <v>13</v>
      </c>
      <c r="C4636" s="2">
        <v>43769</v>
      </c>
      <c r="D4636" s="1" t="s">
        <v>213</v>
      </c>
      <c r="E4636" s="1"/>
      <c r="F4636" s="1" t="s">
        <v>214</v>
      </c>
      <c r="G4636" s="3">
        <v>11137.94</v>
      </c>
      <c r="H4636" s="3"/>
      <c r="I4636" s="1" t="s">
        <v>106</v>
      </c>
      <c r="J4636" s="1" t="s">
        <v>121</v>
      </c>
      <c r="K4636" s="1" t="s">
        <v>12</v>
      </c>
      <c r="L4636" s="1"/>
    </row>
    <row r="4637" spans="1:12" x14ac:dyDescent="0.2">
      <c r="A4637" s="1" t="s">
        <v>234</v>
      </c>
      <c r="B4637" s="1" t="s">
        <v>13</v>
      </c>
      <c r="C4637" s="2">
        <v>43769</v>
      </c>
      <c r="D4637" s="1" t="s">
        <v>213</v>
      </c>
      <c r="E4637" s="1"/>
      <c r="F4637" s="1" t="s">
        <v>214</v>
      </c>
      <c r="G4637" s="3">
        <v>3373.7</v>
      </c>
      <c r="H4637" s="3"/>
      <c r="I4637" s="1" t="s">
        <v>179</v>
      </c>
      <c r="J4637" s="1" t="s">
        <v>89</v>
      </c>
      <c r="K4637" s="1" t="s">
        <v>12</v>
      </c>
      <c r="L4637" s="1"/>
    </row>
    <row r="4638" spans="1:12" x14ac:dyDescent="0.2">
      <c r="A4638" s="1" t="s">
        <v>234</v>
      </c>
      <c r="B4638" s="1" t="s">
        <v>13</v>
      </c>
      <c r="C4638" s="2">
        <v>43769</v>
      </c>
      <c r="D4638" s="1" t="s">
        <v>213</v>
      </c>
      <c r="E4638" s="1"/>
      <c r="F4638" s="1" t="s">
        <v>214</v>
      </c>
      <c r="G4638" s="3">
        <v>4188.8100000000004</v>
      </c>
      <c r="H4638" s="3"/>
      <c r="I4638" s="1" t="s">
        <v>87</v>
      </c>
      <c r="J4638" s="1" t="s">
        <v>253</v>
      </c>
      <c r="K4638" s="1" t="s">
        <v>12</v>
      </c>
      <c r="L4638" s="1"/>
    </row>
    <row r="4639" spans="1:12" x14ac:dyDescent="0.2">
      <c r="A4639" s="1" t="s">
        <v>234</v>
      </c>
      <c r="B4639" s="1" t="s">
        <v>13</v>
      </c>
      <c r="C4639" s="2">
        <v>43769</v>
      </c>
      <c r="D4639" s="1" t="s">
        <v>213</v>
      </c>
      <c r="E4639" s="1"/>
      <c r="F4639" s="1" t="s">
        <v>214</v>
      </c>
      <c r="G4639" s="3">
        <v>6414.26</v>
      </c>
      <c r="H4639" s="3"/>
      <c r="I4639" s="1" t="s">
        <v>83</v>
      </c>
      <c r="J4639" s="1" t="s">
        <v>175</v>
      </c>
      <c r="K4639" s="1" t="s">
        <v>12</v>
      </c>
      <c r="L4639" s="1"/>
    </row>
    <row r="4640" spans="1:12" x14ac:dyDescent="0.2">
      <c r="A4640" s="1" t="s">
        <v>234</v>
      </c>
      <c r="B4640" s="1" t="s">
        <v>13</v>
      </c>
      <c r="C4640" s="2">
        <v>43769</v>
      </c>
      <c r="D4640" s="1" t="s">
        <v>213</v>
      </c>
      <c r="E4640" s="1"/>
      <c r="F4640" s="1" t="s">
        <v>214</v>
      </c>
      <c r="G4640" s="3">
        <v>4532.62</v>
      </c>
      <c r="H4640" s="3"/>
      <c r="I4640" s="1" t="s">
        <v>83</v>
      </c>
      <c r="J4640" s="1" t="s">
        <v>229</v>
      </c>
      <c r="K4640" s="1" t="s">
        <v>12</v>
      </c>
      <c r="L4640" s="1"/>
    </row>
    <row r="4641" spans="1:12" x14ac:dyDescent="0.2">
      <c r="A4641" s="1" t="s">
        <v>234</v>
      </c>
      <c r="B4641" s="1" t="s">
        <v>13</v>
      </c>
      <c r="C4641" s="2">
        <v>43769</v>
      </c>
      <c r="D4641" s="1" t="s">
        <v>213</v>
      </c>
      <c r="E4641" s="1"/>
      <c r="F4641" s="1" t="s">
        <v>214</v>
      </c>
      <c r="G4641" s="3">
        <v>5708.83</v>
      </c>
      <c r="H4641" s="3"/>
      <c r="I4641" s="1" t="s">
        <v>177</v>
      </c>
      <c r="J4641" s="1" t="s">
        <v>178</v>
      </c>
      <c r="K4641" s="1" t="s">
        <v>12</v>
      </c>
      <c r="L4641" s="1"/>
    </row>
    <row r="4642" spans="1:12" x14ac:dyDescent="0.2">
      <c r="A4642" s="1" t="s">
        <v>234</v>
      </c>
      <c r="B4642" s="1" t="s">
        <v>13</v>
      </c>
      <c r="C4642" s="2">
        <v>43769</v>
      </c>
      <c r="D4642" s="1" t="s">
        <v>213</v>
      </c>
      <c r="E4642" s="1"/>
      <c r="F4642" s="1" t="s">
        <v>214</v>
      </c>
      <c r="G4642" s="3">
        <v>10374.69</v>
      </c>
      <c r="H4642" s="3"/>
      <c r="I4642" s="1" t="s">
        <v>87</v>
      </c>
      <c r="J4642" s="1" t="s">
        <v>116</v>
      </c>
      <c r="K4642" s="1" t="s">
        <v>12</v>
      </c>
      <c r="L4642" s="1"/>
    </row>
    <row r="4643" spans="1:12" x14ac:dyDescent="0.2">
      <c r="A4643" s="1" t="s">
        <v>234</v>
      </c>
      <c r="B4643" s="1" t="s">
        <v>13</v>
      </c>
      <c r="C4643" s="2">
        <v>43769</v>
      </c>
      <c r="D4643" s="1" t="s">
        <v>213</v>
      </c>
      <c r="E4643" s="1"/>
      <c r="F4643" s="1" t="s">
        <v>214</v>
      </c>
      <c r="G4643" s="3">
        <v>31931.89</v>
      </c>
      <c r="H4643" s="3"/>
      <c r="I4643" s="1" t="s">
        <v>83</v>
      </c>
      <c r="J4643" s="1" t="s">
        <v>181</v>
      </c>
      <c r="K4643" s="1" t="s">
        <v>12</v>
      </c>
      <c r="L4643" s="1"/>
    </row>
    <row r="4644" spans="1:12" x14ac:dyDescent="0.2">
      <c r="A4644" s="1" t="s">
        <v>234</v>
      </c>
      <c r="B4644" s="1" t="s">
        <v>13</v>
      </c>
      <c r="C4644" s="2">
        <v>43769</v>
      </c>
      <c r="D4644" s="1" t="s">
        <v>213</v>
      </c>
      <c r="E4644" s="1"/>
      <c r="F4644" s="1" t="s">
        <v>214</v>
      </c>
      <c r="G4644" s="3">
        <v>10331.120000000001</v>
      </c>
      <c r="H4644" s="3"/>
      <c r="I4644" s="1" t="s">
        <v>185</v>
      </c>
      <c r="J4644" s="1" t="s">
        <v>126</v>
      </c>
      <c r="K4644" s="1" t="s">
        <v>12</v>
      </c>
      <c r="L4644" s="1"/>
    </row>
    <row r="4645" spans="1:12" x14ac:dyDescent="0.2">
      <c r="A4645" s="1" t="s">
        <v>234</v>
      </c>
      <c r="B4645" s="1" t="s">
        <v>13</v>
      </c>
      <c r="C4645" s="2">
        <v>43769</v>
      </c>
      <c r="D4645" s="1" t="s">
        <v>213</v>
      </c>
      <c r="E4645" s="1"/>
      <c r="F4645" s="1" t="s">
        <v>214</v>
      </c>
      <c r="G4645" s="3">
        <v>9607.41</v>
      </c>
      <c r="H4645" s="3"/>
      <c r="I4645" s="1" t="s">
        <v>83</v>
      </c>
      <c r="J4645" s="1" t="s">
        <v>230</v>
      </c>
      <c r="K4645" s="1" t="s">
        <v>12</v>
      </c>
      <c r="L4645" s="1"/>
    </row>
    <row r="4646" spans="1:12" x14ac:dyDescent="0.2">
      <c r="A4646" s="1" t="s">
        <v>234</v>
      </c>
      <c r="B4646" s="1" t="s">
        <v>13</v>
      </c>
      <c r="C4646" s="2">
        <v>43769</v>
      </c>
      <c r="D4646" s="1" t="s">
        <v>213</v>
      </c>
      <c r="E4646" s="1"/>
      <c r="F4646" s="1" t="s">
        <v>214</v>
      </c>
      <c r="G4646" s="3">
        <v>149376.92000000001</v>
      </c>
      <c r="H4646" s="3"/>
      <c r="I4646" s="1" t="s">
        <v>119</v>
      </c>
      <c r="J4646" s="1" t="s">
        <v>86</v>
      </c>
      <c r="K4646" s="1" t="s">
        <v>12</v>
      </c>
      <c r="L4646" s="1"/>
    </row>
    <row r="4647" spans="1:12" x14ac:dyDescent="0.2">
      <c r="A4647" s="1" t="s">
        <v>234</v>
      </c>
      <c r="B4647" s="1" t="s">
        <v>13</v>
      </c>
      <c r="C4647" s="2">
        <v>43769</v>
      </c>
      <c r="D4647" s="1" t="s">
        <v>213</v>
      </c>
      <c r="E4647" s="1"/>
      <c r="F4647" s="1" t="s">
        <v>214</v>
      </c>
      <c r="G4647" s="3">
        <v>7950.08</v>
      </c>
      <c r="H4647" s="3"/>
      <c r="I4647" s="1" t="s">
        <v>106</v>
      </c>
      <c r="J4647" s="1" t="s">
        <v>122</v>
      </c>
      <c r="K4647" s="1" t="s">
        <v>12</v>
      </c>
      <c r="L4647" s="1"/>
    </row>
    <row r="4648" spans="1:12" x14ac:dyDescent="0.2">
      <c r="A4648" s="1" t="s">
        <v>234</v>
      </c>
      <c r="B4648" s="1" t="s">
        <v>13</v>
      </c>
      <c r="C4648" s="2">
        <v>43769</v>
      </c>
      <c r="D4648" s="1" t="s">
        <v>213</v>
      </c>
      <c r="E4648" s="1"/>
      <c r="F4648" s="1" t="s">
        <v>214</v>
      </c>
      <c r="G4648" s="3">
        <v>10686.53</v>
      </c>
      <c r="H4648" s="3"/>
      <c r="I4648" s="1" t="s">
        <v>85</v>
      </c>
      <c r="J4648" s="1" t="s">
        <v>125</v>
      </c>
      <c r="K4648" s="1" t="s">
        <v>12</v>
      </c>
      <c r="L4648" s="1"/>
    </row>
    <row r="4649" spans="1:12" x14ac:dyDescent="0.2">
      <c r="A4649" s="1" t="s">
        <v>234</v>
      </c>
      <c r="B4649" s="1" t="s">
        <v>13</v>
      </c>
      <c r="C4649" s="2">
        <v>43769</v>
      </c>
      <c r="D4649" s="1" t="s">
        <v>213</v>
      </c>
      <c r="E4649" s="1"/>
      <c r="F4649" s="1" t="s">
        <v>214</v>
      </c>
      <c r="G4649" s="3">
        <v>5083.3100000000004</v>
      </c>
      <c r="H4649" s="3"/>
      <c r="I4649" s="1" t="s">
        <v>232</v>
      </c>
      <c r="J4649" s="1" t="s">
        <v>233</v>
      </c>
      <c r="K4649" s="1" t="s">
        <v>12</v>
      </c>
      <c r="L4649" s="1"/>
    </row>
    <row r="4650" spans="1:12" x14ac:dyDescent="0.2">
      <c r="A4650" s="1" t="s">
        <v>234</v>
      </c>
      <c r="B4650" s="1" t="s">
        <v>13</v>
      </c>
      <c r="C4650" s="2">
        <v>43769</v>
      </c>
      <c r="D4650" s="1" t="s">
        <v>213</v>
      </c>
      <c r="E4650" s="1"/>
      <c r="F4650" s="1" t="s">
        <v>214</v>
      </c>
      <c r="G4650" s="3">
        <v>22770.68</v>
      </c>
      <c r="H4650" s="3"/>
      <c r="I4650" s="1" t="s">
        <v>120</v>
      </c>
      <c r="J4650" s="1" t="s">
        <v>171</v>
      </c>
      <c r="K4650" s="1" t="s">
        <v>12</v>
      </c>
      <c r="L4650" s="1"/>
    </row>
    <row r="4651" spans="1:12" x14ac:dyDescent="0.2">
      <c r="A4651" s="1" t="s">
        <v>234</v>
      </c>
      <c r="B4651" s="1" t="s">
        <v>13</v>
      </c>
      <c r="C4651" s="2">
        <v>43769</v>
      </c>
      <c r="D4651" s="1" t="s">
        <v>213</v>
      </c>
      <c r="E4651" s="1"/>
      <c r="F4651" s="1" t="s">
        <v>214</v>
      </c>
      <c r="G4651" s="3">
        <v>1194.44</v>
      </c>
      <c r="H4651" s="3"/>
      <c r="I4651" s="1" t="s">
        <v>106</v>
      </c>
      <c r="J4651" s="1" t="s">
        <v>107</v>
      </c>
      <c r="K4651" s="1" t="s">
        <v>12</v>
      </c>
      <c r="L4651" s="1"/>
    </row>
    <row r="4652" spans="1:12" x14ac:dyDescent="0.2">
      <c r="A4652" s="1" t="s">
        <v>234</v>
      </c>
      <c r="B4652" s="1" t="s">
        <v>13</v>
      </c>
      <c r="C4652" s="2">
        <v>43770</v>
      </c>
      <c r="D4652" s="1" t="s">
        <v>147</v>
      </c>
      <c r="E4652" s="1"/>
      <c r="F4652" s="1" t="s">
        <v>3027</v>
      </c>
      <c r="G4652" s="3">
        <v>831</v>
      </c>
      <c r="H4652" s="3"/>
      <c r="I4652" s="1" t="s">
        <v>119</v>
      </c>
      <c r="J4652" s="1" t="s">
        <v>86</v>
      </c>
      <c r="K4652" s="1" t="s">
        <v>12</v>
      </c>
      <c r="L4652" s="1" t="s">
        <v>566</v>
      </c>
    </row>
    <row r="4653" spans="1:12" x14ac:dyDescent="0.2">
      <c r="A4653" s="1" t="s">
        <v>234</v>
      </c>
      <c r="B4653" s="1" t="s">
        <v>13</v>
      </c>
      <c r="C4653" s="2">
        <v>43770</v>
      </c>
      <c r="D4653" s="1" t="s">
        <v>147</v>
      </c>
      <c r="E4653" s="1"/>
      <c r="F4653" s="1" t="s">
        <v>3028</v>
      </c>
      <c r="G4653" s="3">
        <v>768</v>
      </c>
      <c r="H4653" s="3"/>
      <c r="I4653" s="1" t="s">
        <v>119</v>
      </c>
      <c r="J4653" s="1" t="s">
        <v>86</v>
      </c>
      <c r="K4653" s="1" t="s">
        <v>12</v>
      </c>
      <c r="L4653" s="1" t="s">
        <v>471</v>
      </c>
    </row>
    <row r="4654" spans="1:12" x14ac:dyDescent="0.2">
      <c r="A4654" s="1" t="s">
        <v>234</v>
      </c>
      <c r="B4654" s="1" t="s">
        <v>13</v>
      </c>
      <c r="C4654" s="2">
        <v>43770</v>
      </c>
      <c r="D4654" s="1" t="s">
        <v>147</v>
      </c>
      <c r="E4654" s="1"/>
      <c r="F4654" s="1" t="s">
        <v>3029</v>
      </c>
      <c r="G4654" s="3">
        <v>354.26</v>
      </c>
      <c r="H4654" s="3"/>
      <c r="I4654" s="1" t="s">
        <v>185</v>
      </c>
      <c r="J4654" s="1" t="s">
        <v>126</v>
      </c>
      <c r="K4654" s="1" t="s">
        <v>84</v>
      </c>
      <c r="L4654" s="1" t="s">
        <v>241</v>
      </c>
    </row>
    <row r="4655" spans="1:12" x14ac:dyDescent="0.2">
      <c r="A4655" s="1" t="s">
        <v>234</v>
      </c>
      <c r="B4655" s="1" t="s">
        <v>13</v>
      </c>
      <c r="C4655" s="2">
        <v>43770</v>
      </c>
      <c r="D4655" s="1" t="s">
        <v>147</v>
      </c>
      <c r="E4655" s="1"/>
      <c r="F4655" s="1" t="s">
        <v>3029</v>
      </c>
      <c r="G4655" s="3">
        <v>337.39</v>
      </c>
      <c r="H4655" s="3"/>
      <c r="I4655" s="1" t="s">
        <v>120</v>
      </c>
      <c r="J4655" s="1" t="s">
        <v>171</v>
      </c>
      <c r="K4655" s="1" t="s">
        <v>84</v>
      </c>
      <c r="L4655" s="1" t="s">
        <v>241</v>
      </c>
    </row>
    <row r="4656" spans="1:12" x14ac:dyDescent="0.2">
      <c r="A4656" s="1" t="s">
        <v>234</v>
      </c>
      <c r="B4656" s="1" t="s">
        <v>13</v>
      </c>
      <c r="C4656" s="2">
        <v>43770</v>
      </c>
      <c r="D4656" s="1" t="s">
        <v>215</v>
      </c>
      <c r="E4656" s="1"/>
      <c r="F4656" s="1" t="s">
        <v>214</v>
      </c>
      <c r="G4656" s="3"/>
      <c r="H4656" s="3">
        <v>22770.68</v>
      </c>
      <c r="I4656" s="1" t="s">
        <v>120</v>
      </c>
      <c r="J4656" s="1" t="s">
        <v>171</v>
      </c>
      <c r="K4656" s="1" t="s">
        <v>12</v>
      </c>
      <c r="L4656" s="1"/>
    </row>
    <row r="4657" spans="1:12" x14ac:dyDescent="0.2">
      <c r="A4657" s="1" t="s">
        <v>234</v>
      </c>
      <c r="B4657" s="1" t="s">
        <v>13</v>
      </c>
      <c r="C4657" s="2">
        <v>43770</v>
      </c>
      <c r="D4657" s="1" t="s">
        <v>147</v>
      </c>
      <c r="E4657" s="1"/>
      <c r="F4657" s="1" t="s">
        <v>3030</v>
      </c>
      <c r="G4657" s="3">
        <v>1351.6</v>
      </c>
      <c r="H4657" s="3"/>
      <c r="I4657" s="1" t="s">
        <v>119</v>
      </c>
      <c r="J4657" s="1" t="s">
        <v>86</v>
      </c>
      <c r="K4657" s="1" t="s">
        <v>12</v>
      </c>
      <c r="L4657" s="1" t="s">
        <v>31</v>
      </c>
    </row>
    <row r="4658" spans="1:12" x14ac:dyDescent="0.2">
      <c r="A4658" s="1" t="s">
        <v>234</v>
      </c>
      <c r="B4658" s="1" t="s">
        <v>13</v>
      </c>
      <c r="C4658" s="2">
        <v>43770</v>
      </c>
      <c r="D4658" s="1" t="s">
        <v>147</v>
      </c>
      <c r="E4658" s="1"/>
      <c r="F4658" s="1" t="s">
        <v>3031</v>
      </c>
      <c r="G4658" s="3">
        <v>858</v>
      </c>
      <c r="H4658" s="3"/>
      <c r="I4658" s="1" t="s">
        <v>119</v>
      </c>
      <c r="J4658" s="1" t="s">
        <v>86</v>
      </c>
      <c r="K4658" s="1" t="s">
        <v>12</v>
      </c>
      <c r="L4658" s="1" t="s">
        <v>275</v>
      </c>
    </row>
    <row r="4659" spans="1:12" x14ac:dyDescent="0.2">
      <c r="A4659" s="1" t="s">
        <v>234</v>
      </c>
      <c r="B4659" s="1" t="s">
        <v>13</v>
      </c>
      <c r="C4659" s="2">
        <v>43770</v>
      </c>
      <c r="D4659" s="1" t="s">
        <v>147</v>
      </c>
      <c r="E4659" s="1"/>
      <c r="F4659" s="1" t="s">
        <v>3032</v>
      </c>
      <c r="G4659" s="3">
        <v>616.79999999999995</v>
      </c>
      <c r="H4659" s="3"/>
      <c r="I4659" s="1" t="s">
        <v>185</v>
      </c>
      <c r="J4659" s="1" t="s">
        <v>126</v>
      </c>
      <c r="K4659" s="1" t="s">
        <v>12</v>
      </c>
      <c r="L4659" s="1" t="s">
        <v>1592</v>
      </c>
    </row>
    <row r="4660" spans="1:12" x14ac:dyDescent="0.2">
      <c r="A4660" s="1" t="s">
        <v>234</v>
      </c>
      <c r="B4660" s="1" t="s">
        <v>13</v>
      </c>
      <c r="C4660" s="2">
        <v>43770</v>
      </c>
      <c r="D4660" s="1" t="s">
        <v>147</v>
      </c>
      <c r="E4660" s="1"/>
      <c r="F4660" s="1" t="s">
        <v>3033</v>
      </c>
      <c r="G4660" s="3">
        <v>1207.98</v>
      </c>
      <c r="H4660" s="3"/>
      <c r="I4660" s="1" t="s">
        <v>106</v>
      </c>
      <c r="J4660" s="1" t="s">
        <v>121</v>
      </c>
      <c r="K4660" s="1" t="s">
        <v>12</v>
      </c>
      <c r="L4660" s="1" t="s">
        <v>65</v>
      </c>
    </row>
    <row r="4661" spans="1:12" x14ac:dyDescent="0.2">
      <c r="A4661" s="1" t="s">
        <v>234</v>
      </c>
      <c r="B4661" s="1" t="s">
        <v>13</v>
      </c>
      <c r="C4661" s="2">
        <v>43770</v>
      </c>
      <c r="D4661" s="1" t="s">
        <v>147</v>
      </c>
      <c r="E4661" s="1"/>
      <c r="F4661" s="1" t="s">
        <v>3034</v>
      </c>
      <c r="G4661" s="3">
        <v>1176.48</v>
      </c>
      <c r="H4661" s="3"/>
      <c r="I4661" s="1" t="s">
        <v>119</v>
      </c>
      <c r="J4661" s="1" t="s">
        <v>86</v>
      </c>
      <c r="K4661" s="1" t="s">
        <v>84</v>
      </c>
      <c r="L4661" s="1" t="s">
        <v>29</v>
      </c>
    </row>
    <row r="4662" spans="1:12" x14ac:dyDescent="0.2">
      <c r="A4662" s="1" t="s">
        <v>234</v>
      </c>
      <c r="B4662" s="1" t="s">
        <v>13</v>
      </c>
      <c r="C4662" s="2">
        <v>43770</v>
      </c>
      <c r="D4662" s="1" t="s">
        <v>147</v>
      </c>
      <c r="E4662" s="1"/>
      <c r="F4662" s="1" t="s">
        <v>3035</v>
      </c>
      <c r="G4662" s="3">
        <v>950</v>
      </c>
      <c r="H4662" s="3"/>
      <c r="I4662" s="1" t="s">
        <v>119</v>
      </c>
      <c r="J4662" s="1" t="s">
        <v>86</v>
      </c>
      <c r="K4662" s="1" t="s">
        <v>12</v>
      </c>
      <c r="L4662" s="1" t="s">
        <v>2968</v>
      </c>
    </row>
    <row r="4663" spans="1:12" x14ac:dyDescent="0.2">
      <c r="A4663" s="1" t="s">
        <v>234</v>
      </c>
      <c r="B4663" s="1" t="s">
        <v>13</v>
      </c>
      <c r="C4663" s="2">
        <v>43770</v>
      </c>
      <c r="D4663" s="1" t="s">
        <v>147</v>
      </c>
      <c r="E4663" s="1"/>
      <c r="F4663" s="1" t="s">
        <v>3036</v>
      </c>
      <c r="G4663" s="3">
        <v>855</v>
      </c>
      <c r="H4663" s="3"/>
      <c r="I4663" s="1" t="s">
        <v>119</v>
      </c>
      <c r="J4663" s="1" t="s">
        <v>86</v>
      </c>
      <c r="K4663" s="1" t="s">
        <v>12</v>
      </c>
      <c r="L4663" s="1" t="s">
        <v>481</v>
      </c>
    </row>
    <row r="4664" spans="1:12" x14ac:dyDescent="0.2">
      <c r="A4664" s="1" t="s">
        <v>234</v>
      </c>
      <c r="B4664" s="1" t="s">
        <v>13</v>
      </c>
      <c r="C4664" s="2">
        <v>43770</v>
      </c>
      <c r="D4664" s="1" t="s">
        <v>147</v>
      </c>
      <c r="E4664" s="1"/>
      <c r="F4664" s="1" t="s">
        <v>3037</v>
      </c>
      <c r="G4664" s="3">
        <v>721.62</v>
      </c>
      <c r="H4664" s="3"/>
      <c r="I4664" s="1" t="s">
        <v>119</v>
      </c>
      <c r="J4664" s="1" t="s">
        <v>86</v>
      </c>
      <c r="K4664" s="1" t="s">
        <v>12</v>
      </c>
      <c r="L4664" s="1" t="s">
        <v>82</v>
      </c>
    </row>
    <row r="4665" spans="1:12" x14ac:dyDescent="0.2">
      <c r="A4665" s="1" t="s">
        <v>234</v>
      </c>
      <c r="B4665" s="1" t="s">
        <v>13</v>
      </c>
      <c r="C4665" s="2">
        <v>43770</v>
      </c>
      <c r="D4665" s="1" t="s">
        <v>147</v>
      </c>
      <c r="E4665" s="1"/>
      <c r="F4665" s="1" t="s">
        <v>3038</v>
      </c>
      <c r="G4665" s="3">
        <v>840</v>
      </c>
      <c r="H4665" s="3"/>
      <c r="I4665" s="1" t="s">
        <v>85</v>
      </c>
      <c r="J4665" s="1" t="s">
        <v>125</v>
      </c>
      <c r="K4665" s="1" t="s">
        <v>12</v>
      </c>
      <c r="L4665" s="1" t="s">
        <v>376</v>
      </c>
    </row>
    <row r="4666" spans="1:12" x14ac:dyDescent="0.2">
      <c r="A4666" s="1" t="s">
        <v>234</v>
      </c>
      <c r="B4666" s="1" t="s">
        <v>13</v>
      </c>
      <c r="C4666" s="2">
        <v>43770</v>
      </c>
      <c r="D4666" s="1" t="s">
        <v>147</v>
      </c>
      <c r="E4666" s="1"/>
      <c r="F4666" s="1" t="s">
        <v>3039</v>
      </c>
      <c r="G4666" s="3">
        <v>1231.25</v>
      </c>
      <c r="H4666" s="3"/>
      <c r="I4666" s="1" t="s">
        <v>185</v>
      </c>
      <c r="J4666" s="1" t="s">
        <v>126</v>
      </c>
      <c r="K4666" s="1" t="s">
        <v>12</v>
      </c>
      <c r="L4666" s="1" t="s">
        <v>77</v>
      </c>
    </row>
    <row r="4667" spans="1:12" x14ac:dyDescent="0.2">
      <c r="A4667" s="1" t="s">
        <v>234</v>
      </c>
      <c r="B4667" s="1" t="s">
        <v>13</v>
      </c>
      <c r="C4667" s="2">
        <v>43770</v>
      </c>
      <c r="D4667" s="1" t="s">
        <v>147</v>
      </c>
      <c r="E4667" s="1"/>
      <c r="F4667" s="1" t="s">
        <v>3040</v>
      </c>
      <c r="G4667" s="3">
        <v>1449.35</v>
      </c>
      <c r="H4667" s="3"/>
      <c r="I4667" s="1" t="s">
        <v>106</v>
      </c>
      <c r="J4667" s="1" t="s">
        <v>122</v>
      </c>
      <c r="K4667" s="1" t="s">
        <v>12</v>
      </c>
      <c r="L4667" s="1" t="s">
        <v>21</v>
      </c>
    </row>
    <row r="4668" spans="1:12" x14ac:dyDescent="0.2">
      <c r="A4668" s="1" t="s">
        <v>234</v>
      </c>
      <c r="B4668" s="1" t="s">
        <v>13</v>
      </c>
      <c r="C4668" s="2">
        <v>43770</v>
      </c>
      <c r="D4668" s="1" t="s">
        <v>147</v>
      </c>
      <c r="E4668" s="1"/>
      <c r="F4668" s="1" t="s">
        <v>3041</v>
      </c>
      <c r="G4668" s="3">
        <v>179.29</v>
      </c>
      <c r="H4668" s="3"/>
      <c r="I4668" s="1" t="s">
        <v>106</v>
      </c>
      <c r="J4668" s="1" t="s">
        <v>121</v>
      </c>
      <c r="K4668" s="1" t="s">
        <v>84</v>
      </c>
      <c r="L4668" s="1" t="s">
        <v>26</v>
      </c>
    </row>
    <row r="4669" spans="1:12" x14ac:dyDescent="0.2">
      <c r="A4669" s="1" t="s">
        <v>234</v>
      </c>
      <c r="B4669" s="1" t="s">
        <v>13</v>
      </c>
      <c r="C4669" s="2">
        <v>43770</v>
      </c>
      <c r="D4669" s="1" t="s">
        <v>147</v>
      </c>
      <c r="E4669" s="1"/>
      <c r="F4669" s="1" t="s">
        <v>3042</v>
      </c>
      <c r="G4669" s="3">
        <v>176.96</v>
      </c>
      <c r="H4669" s="3"/>
      <c r="I4669" s="1" t="s">
        <v>106</v>
      </c>
      <c r="J4669" s="1" t="s">
        <v>121</v>
      </c>
      <c r="K4669" s="1" t="s">
        <v>12</v>
      </c>
      <c r="L4669" s="1" t="s">
        <v>1047</v>
      </c>
    </row>
    <row r="4670" spans="1:12" x14ac:dyDescent="0.2">
      <c r="A4670" s="1" t="s">
        <v>234</v>
      </c>
      <c r="B4670" s="1" t="s">
        <v>13</v>
      </c>
      <c r="C4670" s="2">
        <v>43770</v>
      </c>
      <c r="D4670" s="1" t="s">
        <v>147</v>
      </c>
      <c r="E4670" s="1"/>
      <c r="F4670" s="1" t="s">
        <v>3043</v>
      </c>
      <c r="G4670" s="3">
        <v>431.6</v>
      </c>
      <c r="H4670" s="3"/>
      <c r="I4670" s="1" t="s">
        <v>83</v>
      </c>
      <c r="J4670" s="1" t="s">
        <v>181</v>
      </c>
      <c r="K4670" s="1" t="s">
        <v>12</v>
      </c>
      <c r="L4670" s="1" t="s">
        <v>3044</v>
      </c>
    </row>
    <row r="4671" spans="1:12" x14ac:dyDescent="0.2">
      <c r="A4671" s="1" t="s">
        <v>234</v>
      </c>
      <c r="B4671" s="1" t="s">
        <v>13</v>
      </c>
      <c r="C4671" s="2">
        <v>43770</v>
      </c>
      <c r="D4671" s="1" t="s">
        <v>147</v>
      </c>
      <c r="E4671" s="1"/>
      <c r="F4671" s="1" t="s">
        <v>3045</v>
      </c>
      <c r="G4671" s="3">
        <v>540</v>
      </c>
      <c r="H4671" s="3"/>
      <c r="I4671" s="1" t="s">
        <v>119</v>
      </c>
      <c r="J4671" s="1" t="s">
        <v>86</v>
      </c>
      <c r="K4671" s="1" t="s">
        <v>12</v>
      </c>
      <c r="L4671" s="1" t="s">
        <v>78</v>
      </c>
    </row>
    <row r="4672" spans="1:12" x14ac:dyDescent="0.2">
      <c r="A4672" s="1" t="s">
        <v>234</v>
      </c>
      <c r="B4672" s="1" t="s">
        <v>13</v>
      </c>
      <c r="C4672" s="2">
        <v>43770</v>
      </c>
      <c r="D4672" s="1" t="s">
        <v>147</v>
      </c>
      <c r="E4672" s="1"/>
      <c r="F4672" s="1" t="s">
        <v>3046</v>
      </c>
      <c r="G4672" s="3">
        <v>1555.35</v>
      </c>
      <c r="H4672" s="3"/>
      <c r="I4672" s="1" t="s">
        <v>119</v>
      </c>
      <c r="J4672" s="1" t="s">
        <v>86</v>
      </c>
      <c r="K4672" s="1" t="s">
        <v>84</v>
      </c>
      <c r="L4672" s="1" t="s">
        <v>63</v>
      </c>
    </row>
    <row r="4673" spans="1:12" x14ac:dyDescent="0.2">
      <c r="A4673" s="1" t="s">
        <v>234</v>
      </c>
      <c r="B4673" s="1" t="s">
        <v>13</v>
      </c>
      <c r="C4673" s="2">
        <v>43770</v>
      </c>
      <c r="D4673" s="1" t="s">
        <v>215</v>
      </c>
      <c r="E4673" s="1"/>
      <c r="F4673" s="1" t="s">
        <v>214</v>
      </c>
      <c r="G4673" s="3"/>
      <c r="H4673" s="3">
        <v>149376.92000000001</v>
      </c>
      <c r="I4673" s="1" t="s">
        <v>119</v>
      </c>
      <c r="J4673" s="1" t="s">
        <v>86</v>
      </c>
      <c r="K4673" s="1" t="s">
        <v>12</v>
      </c>
      <c r="L4673" s="1"/>
    </row>
    <row r="4674" spans="1:12" x14ac:dyDescent="0.2">
      <c r="A4674" s="1" t="s">
        <v>234</v>
      </c>
      <c r="B4674" s="1" t="s">
        <v>13</v>
      </c>
      <c r="C4674" s="2">
        <v>43770</v>
      </c>
      <c r="D4674" s="1" t="s">
        <v>147</v>
      </c>
      <c r="E4674" s="1"/>
      <c r="F4674" s="1" t="s">
        <v>3047</v>
      </c>
      <c r="G4674" s="3">
        <v>1116.01</v>
      </c>
      <c r="H4674" s="3"/>
      <c r="I4674" s="1" t="s">
        <v>106</v>
      </c>
      <c r="J4674" s="1" t="s">
        <v>121</v>
      </c>
      <c r="K4674" s="1" t="s">
        <v>12</v>
      </c>
      <c r="L4674" s="1" t="s">
        <v>313</v>
      </c>
    </row>
    <row r="4675" spans="1:12" x14ac:dyDescent="0.2">
      <c r="A4675" s="1" t="s">
        <v>234</v>
      </c>
      <c r="B4675" s="1" t="s">
        <v>13</v>
      </c>
      <c r="C4675" s="2">
        <v>43770</v>
      </c>
      <c r="D4675" s="1" t="s">
        <v>147</v>
      </c>
      <c r="E4675" s="1"/>
      <c r="F4675" s="1" t="s">
        <v>3048</v>
      </c>
      <c r="G4675" s="3">
        <v>1377.5</v>
      </c>
      <c r="H4675" s="3"/>
      <c r="I4675" s="1" t="s">
        <v>119</v>
      </c>
      <c r="J4675" s="1" t="s">
        <v>86</v>
      </c>
      <c r="K4675" s="1" t="s">
        <v>12</v>
      </c>
      <c r="L4675" s="1" t="s">
        <v>70</v>
      </c>
    </row>
    <row r="4676" spans="1:12" x14ac:dyDescent="0.2">
      <c r="A4676" s="1" t="s">
        <v>234</v>
      </c>
      <c r="B4676" s="1" t="s">
        <v>13</v>
      </c>
      <c r="C4676" s="2">
        <v>43770</v>
      </c>
      <c r="D4676" s="1" t="s">
        <v>147</v>
      </c>
      <c r="E4676" s="1"/>
      <c r="F4676" s="1" t="s">
        <v>3029</v>
      </c>
      <c r="G4676" s="3">
        <v>448.72</v>
      </c>
      <c r="H4676" s="3"/>
      <c r="I4676" s="1" t="s">
        <v>83</v>
      </c>
      <c r="J4676" s="1" t="s">
        <v>175</v>
      </c>
      <c r="K4676" s="1" t="s">
        <v>84</v>
      </c>
      <c r="L4676" s="1" t="s">
        <v>241</v>
      </c>
    </row>
    <row r="4677" spans="1:12" x14ac:dyDescent="0.2">
      <c r="A4677" s="1" t="s">
        <v>234</v>
      </c>
      <c r="B4677" s="1" t="s">
        <v>13</v>
      </c>
      <c r="C4677" s="2">
        <v>43770</v>
      </c>
      <c r="D4677" s="1" t="s">
        <v>147</v>
      </c>
      <c r="E4677" s="1"/>
      <c r="F4677" s="1" t="s">
        <v>3049</v>
      </c>
      <c r="G4677" s="3">
        <v>591.49</v>
      </c>
      <c r="H4677" s="3"/>
      <c r="I4677" s="1" t="s">
        <v>185</v>
      </c>
      <c r="J4677" s="1" t="s">
        <v>126</v>
      </c>
      <c r="K4677" s="1" t="s">
        <v>12</v>
      </c>
      <c r="L4677" s="1" t="s">
        <v>311</v>
      </c>
    </row>
    <row r="4678" spans="1:12" x14ac:dyDescent="0.2">
      <c r="A4678" s="1" t="s">
        <v>234</v>
      </c>
      <c r="B4678" s="1" t="s">
        <v>13</v>
      </c>
      <c r="C4678" s="2">
        <v>43770</v>
      </c>
      <c r="D4678" s="1" t="s">
        <v>147</v>
      </c>
      <c r="E4678" s="1"/>
      <c r="F4678" s="1" t="s">
        <v>3050</v>
      </c>
      <c r="G4678" s="3">
        <v>55.07</v>
      </c>
      <c r="H4678" s="3"/>
      <c r="I4678" s="1" t="s">
        <v>108</v>
      </c>
      <c r="J4678" s="1" t="s">
        <v>117</v>
      </c>
      <c r="K4678" s="1" t="s">
        <v>84</v>
      </c>
      <c r="L4678" s="1" t="s">
        <v>306</v>
      </c>
    </row>
    <row r="4679" spans="1:12" x14ac:dyDescent="0.2">
      <c r="A4679" s="1" t="s">
        <v>234</v>
      </c>
      <c r="B4679" s="1" t="s">
        <v>13</v>
      </c>
      <c r="C4679" s="2">
        <v>43770</v>
      </c>
      <c r="D4679" s="1" t="s">
        <v>147</v>
      </c>
      <c r="E4679" s="1"/>
      <c r="F4679" s="1" t="s">
        <v>3051</v>
      </c>
      <c r="G4679" s="3">
        <v>7.95</v>
      </c>
      <c r="H4679" s="3"/>
      <c r="I4679" s="1" t="s">
        <v>106</v>
      </c>
      <c r="J4679" s="1" t="s">
        <v>107</v>
      </c>
      <c r="K4679" s="1" t="s">
        <v>84</v>
      </c>
      <c r="L4679" s="1" t="s">
        <v>409</v>
      </c>
    </row>
    <row r="4680" spans="1:12" x14ac:dyDescent="0.2">
      <c r="A4680" s="1" t="s">
        <v>234</v>
      </c>
      <c r="B4680" s="1" t="s">
        <v>13</v>
      </c>
      <c r="C4680" s="2">
        <v>43770</v>
      </c>
      <c r="D4680" s="1" t="s">
        <v>147</v>
      </c>
      <c r="E4680" s="1"/>
      <c r="F4680" s="1" t="s">
        <v>3052</v>
      </c>
      <c r="G4680" s="3">
        <v>1155.17</v>
      </c>
      <c r="H4680" s="3"/>
      <c r="I4680" s="1" t="s">
        <v>120</v>
      </c>
      <c r="J4680" s="1" t="s">
        <v>171</v>
      </c>
      <c r="K4680" s="1" t="s">
        <v>12</v>
      </c>
      <c r="L4680" s="1" t="s">
        <v>473</v>
      </c>
    </row>
    <row r="4681" spans="1:12" x14ac:dyDescent="0.2">
      <c r="A4681" s="1" t="s">
        <v>234</v>
      </c>
      <c r="B4681" s="1" t="s">
        <v>13</v>
      </c>
      <c r="C4681" s="2">
        <v>43770</v>
      </c>
      <c r="D4681" s="1" t="s">
        <v>147</v>
      </c>
      <c r="E4681" s="1"/>
      <c r="F4681" s="1" t="s">
        <v>3053</v>
      </c>
      <c r="G4681" s="3">
        <v>2393.02</v>
      </c>
      <c r="H4681" s="3"/>
      <c r="I4681" s="1" t="s">
        <v>120</v>
      </c>
      <c r="J4681" s="1" t="s">
        <v>171</v>
      </c>
      <c r="K4681" s="1" t="s">
        <v>12</v>
      </c>
      <c r="L4681" s="1" t="s">
        <v>43</v>
      </c>
    </row>
    <row r="4682" spans="1:12" x14ac:dyDescent="0.2">
      <c r="A4682" s="1" t="s">
        <v>234</v>
      </c>
      <c r="B4682" s="1" t="s">
        <v>13</v>
      </c>
      <c r="C4682" s="2">
        <v>43770</v>
      </c>
      <c r="D4682" s="1" t="s">
        <v>147</v>
      </c>
      <c r="E4682" s="1"/>
      <c r="F4682" s="1" t="s">
        <v>3054</v>
      </c>
      <c r="G4682" s="3">
        <v>813.09</v>
      </c>
      <c r="H4682" s="3"/>
      <c r="I4682" s="1" t="s">
        <v>85</v>
      </c>
      <c r="J4682" s="1" t="s">
        <v>125</v>
      </c>
      <c r="K4682" s="1" t="s">
        <v>12</v>
      </c>
      <c r="L4682" s="1" t="s">
        <v>456</v>
      </c>
    </row>
    <row r="4683" spans="1:12" x14ac:dyDescent="0.2">
      <c r="A4683" s="1" t="s">
        <v>234</v>
      </c>
      <c r="B4683" s="1" t="s">
        <v>13</v>
      </c>
      <c r="C4683" s="2">
        <v>43770</v>
      </c>
      <c r="D4683" s="1" t="s">
        <v>147</v>
      </c>
      <c r="E4683" s="1"/>
      <c r="F4683" s="1" t="s">
        <v>3055</v>
      </c>
      <c r="G4683" s="3">
        <v>1358.5</v>
      </c>
      <c r="H4683" s="3"/>
      <c r="I4683" s="1" t="s">
        <v>119</v>
      </c>
      <c r="J4683" s="1" t="s">
        <v>86</v>
      </c>
      <c r="K4683" s="1" t="s">
        <v>12</v>
      </c>
      <c r="L4683" s="1" t="s">
        <v>2589</v>
      </c>
    </row>
    <row r="4684" spans="1:12" x14ac:dyDescent="0.2">
      <c r="A4684" s="1" t="s">
        <v>234</v>
      </c>
      <c r="B4684" s="1" t="s">
        <v>13</v>
      </c>
      <c r="C4684" s="2">
        <v>43770</v>
      </c>
      <c r="D4684" s="1" t="s">
        <v>147</v>
      </c>
      <c r="E4684" s="1"/>
      <c r="F4684" s="1" t="s">
        <v>3056</v>
      </c>
      <c r="G4684" s="3">
        <v>600</v>
      </c>
      <c r="H4684" s="3"/>
      <c r="I4684" s="1" t="s">
        <v>119</v>
      </c>
      <c r="J4684" s="1" t="s">
        <v>86</v>
      </c>
      <c r="K4684" s="1" t="s">
        <v>12</v>
      </c>
      <c r="L4684" s="1" t="s">
        <v>2630</v>
      </c>
    </row>
    <row r="4685" spans="1:12" x14ac:dyDescent="0.2">
      <c r="A4685" s="1" t="s">
        <v>234</v>
      </c>
      <c r="B4685" s="1" t="s">
        <v>13</v>
      </c>
      <c r="C4685" s="2">
        <v>43770</v>
      </c>
      <c r="D4685" s="1" t="s">
        <v>147</v>
      </c>
      <c r="E4685" s="1"/>
      <c r="F4685" s="1" t="s">
        <v>3057</v>
      </c>
      <c r="G4685" s="3">
        <v>434.81</v>
      </c>
      <c r="H4685" s="3"/>
      <c r="I4685" s="1" t="s">
        <v>119</v>
      </c>
      <c r="J4685" s="1" t="s">
        <v>86</v>
      </c>
      <c r="K4685" s="1" t="s">
        <v>12</v>
      </c>
      <c r="L4685" s="1" t="s">
        <v>446</v>
      </c>
    </row>
    <row r="4686" spans="1:12" x14ac:dyDescent="0.2">
      <c r="A4686" s="1" t="s">
        <v>234</v>
      </c>
      <c r="B4686" s="1" t="s">
        <v>13</v>
      </c>
      <c r="C4686" s="2">
        <v>43770</v>
      </c>
      <c r="D4686" s="1" t="s">
        <v>147</v>
      </c>
      <c r="E4686" s="1"/>
      <c r="F4686" s="1" t="s">
        <v>3050</v>
      </c>
      <c r="G4686" s="3">
        <v>23.05</v>
      </c>
      <c r="H4686" s="3"/>
      <c r="I4686" s="1" t="s">
        <v>179</v>
      </c>
      <c r="J4686" s="1" t="s">
        <v>89</v>
      </c>
      <c r="K4686" s="1" t="s">
        <v>84</v>
      </c>
      <c r="L4686" s="1" t="s">
        <v>306</v>
      </c>
    </row>
    <row r="4687" spans="1:12" x14ac:dyDescent="0.2">
      <c r="A4687" s="1" t="s">
        <v>234</v>
      </c>
      <c r="B4687" s="1" t="s">
        <v>13</v>
      </c>
      <c r="C4687" s="2">
        <v>43770</v>
      </c>
      <c r="D4687" s="1" t="s">
        <v>147</v>
      </c>
      <c r="E4687" s="1"/>
      <c r="F4687" s="1" t="s">
        <v>3042</v>
      </c>
      <c r="G4687" s="3">
        <v>176.96</v>
      </c>
      <c r="H4687" s="3"/>
      <c r="I4687" s="1" t="s">
        <v>106</v>
      </c>
      <c r="J4687" s="1" t="s">
        <v>122</v>
      </c>
      <c r="K4687" s="1" t="s">
        <v>12</v>
      </c>
      <c r="L4687" s="1" t="s">
        <v>1047</v>
      </c>
    </row>
    <row r="4688" spans="1:12" x14ac:dyDescent="0.2">
      <c r="A4688" s="1" t="s">
        <v>234</v>
      </c>
      <c r="B4688" s="1" t="s">
        <v>13</v>
      </c>
      <c r="C4688" s="2">
        <v>43770</v>
      </c>
      <c r="D4688" s="1" t="s">
        <v>147</v>
      </c>
      <c r="E4688" s="1"/>
      <c r="F4688" s="1" t="s">
        <v>3058</v>
      </c>
      <c r="G4688" s="3">
        <v>1398.01</v>
      </c>
      <c r="H4688" s="3"/>
      <c r="I4688" s="1" t="s">
        <v>83</v>
      </c>
      <c r="J4688" s="1" t="s">
        <v>230</v>
      </c>
      <c r="K4688" s="1" t="s">
        <v>12</v>
      </c>
      <c r="L4688" s="1" t="s">
        <v>429</v>
      </c>
    </row>
    <row r="4689" spans="1:12" x14ac:dyDescent="0.2">
      <c r="A4689" s="1" t="s">
        <v>234</v>
      </c>
      <c r="B4689" s="1" t="s">
        <v>13</v>
      </c>
      <c r="C4689" s="2">
        <v>43770</v>
      </c>
      <c r="D4689" s="1" t="s">
        <v>147</v>
      </c>
      <c r="E4689" s="1"/>
      <c r="F4689" s="1" t="s">
        <v>3059</v>
      </c>
      <c r="G4689" s="3">
        <v>913.25</v>
      </c>
      <c r="H4689" s="3"/>
      <c r="I4689" s="1" t="s">
        <v>83</v>
      </c>
      <c r="J4689" s="1" t="s">
        <v>181</v>
      </c>
      <c r="K4689" s="1" t="s">
        <v>12</v>
      </c>
      <c r="L4689" s="1" t="s">
        <v>98</v>
      </c>
    </row>
    <row r="4690" spans="1:12" x14ac:dyDescent="0.2">
      <c r="A4690" s="1" t="s">
        <v>234</v>
      </c>
      <c r="B4690" s="1" t="s">
        <v>13</v>
      </c>
      <c r="C4690" s="2">
        <v>43770</v>
      </c>
      <c r="D4690" s="1" t="s">
        <v>147</v>
      </c>
      <c r="E4690" s="1"/>
      <c r="F4690" s="1" t="s">
        <v>3060</v>
      </c>
      <c r="G4690" s="3">
        <v>848.5</v>
      </c>
      <c r="H4690" s="3"/>
      <c r="I4690" s="1" t="s">
        <v>119</v>
      </c>
      <c r="J4690" s="1" t="s">
        <v>86</v>
      </c>
      <c r="K4690" s="1" t="s">
        <v>12</v>
      </c>
      <c r="L4690" s="1" t="s">
        <v>35</v>
      </c>
    </row>
    <row r="4691" spans="1:12" x14ac:dyDescent="0.2">
      <c r="A4691" s="1" t="s">
        <v>234</v>
      </c>
      <c r="B4691" s="1" t="s">
        <v>13</v>
      </c>
      <c r="C4691" s="2">
        <v>43770</v>
      </c>
      <c r="D4691" s="1" t="s">
        <v>147</v>
      </c>
      <c r="E4691" s="1"/>
      <c r="F4691" s="1" t="s">
        <v>3061</v>
      </c>
      <c r="G4691" s="3">
        <v>146</v>
      </c>
      <c r="H4691" s="3"/>
      <c r="I4691" s="1" t="s">
        <v>185</v>
      </c>
      <c r="J4691" s="1" t="s">
        <v>126</v>
      </c>
      <c r="K4691" s="1" t="s">
        <v>84</v>
      </c>
      <c r="L4691" s="1" t="s">
        <v>51</v>
      </c>
    </row>
    <row r="4692" spans="1:12" x14ac:dyDescent="0.2">
      <c r="A4692" s="1" t="s">
        <v>234</v>
      </c>
      <c r="B4692" s="1" t="s">
        <v>13</v>
      </c>
      <c r="C4692" s="2">
        <v>43770</v>
      </c>
      <c r="D4692" s="1" t="s">
        <v>147</v>
      </c>
      <c r="E4692" s="1"/>
      <c r="F4692" s="1" t="s">
        <v>3062</v>
      </c>
      <c r="G4692" s="3">
        <v>1332.21</v>
      </c>
      <c r="H4692" s="3"/>
      <c r="I4692" s="1" t="s">
        <v>106</v>
      </c>
      <c r="J4692" s="1" t="s">
        <v>122</v>
      </c>
      <c r="K4692" s="1" t="s">
        <v>12</v>
      </c>
      <c r="L4692" s="1" t="s">
        <v>16</v>
      </c>
    </row>
    <row r="4693" spans="1:12" x14ac:dyDescent="0.2">
      <c r="A4693" s="1" t="s">
        <v>234</v>
      </c>
      <c r="B4693" s="1" t="s">
        <v>13</v>
      </c>
      <c r="C4693" s="2">
        <v>43770</v>
      </c>
      <c r="D4693" s="1" t="s">
        <v>147</v>
      </c>
      <c r="E4693" s="1"/>
      <c r="F4693" s="1" t="s">
        <v>3029</v>
      </c>
      <c r="G4693" s="3">
        <v>2091.83</v>
      </c>
      <c r="H4693" s="3"/>
      <c r="I4693" s="1" t="s">
        <v>87</v>
      </c>
      <c r="J4693" s="1" t="s">
        <v>116</v>
      </c>
      <c r="K4693" s="1" t="s">
        <v>84</v>
      </c>
      <c r="L4693" s="1" t="s">
        <v>241</v>
      </c>
    </row>
    <row r="4694" spans="1:12" x14ac:dyDescent="0.2">
      <c r="A4694" s="1" t="s">
        <v>234</v>
      </c>
      <c r="B4694" s="1" t="s">
        <v>13</v>
      </c>
      <c r="C4694" s="2">
        <v>43770</v>
      </c>
      <c r="D4694" s="1" t="s">
        <v>147</v>
      </c>
      <c r="E4694" s="1"/>
      <c r="F4694" s="1" t="s">
        <v>3063</v>
      </c>
      <c r="G4694" s="3">
        <v>256.63</v>
      </c>
      <c r="H4694" s="3"/>
      <c r="I4694" s="1" t="s">
        <v>87</v>
      </c>
      <c r="J4694" s="1" t="s">
        <v>253</v>
      </c>
      <c r="K4694" s="1" t="s">
        <v>12</v>
      </c>
      <c r="L4694" s="1" t="s">
        <v>28</v>
      </c>
    </row>
    <row r="4695" spans="1:12" x14ac:dyDescent="0.2">
      <c r="A4695" s="1" t="s">
        <v>234</v>
      </c>
      <c r="B4695" s="1" t="s">
        <v>13</v>
      </c>
      <c r="C4695" s="2">
        <v>43770</v>
      </c>
      <c r="D4695" s="1" t="s">
        <v>147</v>
      </c>
      <c r="E4695" s="1"/>
      <c r="F4695" s="1" t="s">
        <v>3041</v>
      </c>
      <c r="G4695" s="3">
        <v>672.33</v>
      </c>
      <c r="H4695" s="3"/>
      <c r="I4695" s="1" t="s">
        <v>185</v>
      </c>
      <c r="J4695" s="1" t="s">
        <v>126</v>
      </c>
      <c r="K4695" s="1" t="s">
        <v>84</v>
      </c>
      <c r="L4695" s="1" t="s">
        <v>26</v>
      </c>
    </row>
    <row r="4696" spans="1:12" x14ac:dyDescent="0.2">
      <c r="A4696" s="1" t="s">
        <v>234</v>
      </c>
      <c r="B4696" s="1" t="s">
        <v>13</v>
      </c>
      <c r="C4696" s="2">
        <v>43770</v>
      </c>
      <c r="D4696" s="1" t="s">
        <v>147</v>
      </c>
      <c r="E4696" s="1"/>
      <c r="F4696" s="1" t="s">
        <v>3041</v>
      </c>
      <c r="G4696" s="3">
        <v>97.49</v>
      </c>
      <c r="H4696" s="3"/>
      <c r="I4696" s="1" t="s">
        <v>106</v>
      </c>
      <c r="J4696" s="1" t="s">
        <v>122</v>
      </c>
      <c r="K4696" s="1" t="s">
        <v>84</v>
      </c>
      <c r="L4696" s="1" t="s">
        <v>26</v>
      </c>
    </row>
    <row r="4697" spans="1:12" x14ac:dyDescent="0.2">
      <c r="A4697" s="1" t="s">
        <v>234</v>
      </c>
      <c r="B4697" s="1" t="s">
        <v>13</v>
      </c>
      <c r="C4697" s="2">
        <v>43770</v>
      </c>
      <c r="D4697" s="1" t="s">
        <v>147</v>
      </c>
      <c r="E4697" s="1"/>
      <c r="F4697" s="1" t="s">
        <v>3064</v>
      </c>
      <c r="G4697" s="3">
        <v>841.5</v>
      </c>
      <c r="H4697" s="3"/>
      <c r="I4697" s="1" t="s">
        <v>83</v>
      </c>
      <c r="J4697" s="1" t="s">
        <v>181</v>
      </c>
      <c r="K4697" s="1" t="s">
        <v>12</v>
      </c>
      <c r="L4697" s="1" t="s">
        <v>411</v>
      </c>
    </row>
    <row r="4698" spans="1:12" x14ac:dyDescent="0.2">
      <c r="A4698" s="1" t="s">
        <v>234</v>
      </c>
      <c r="B4698" s="1" t="s">
        <v>13</v>
      </c>
      <c r="C4698" s="2">
        <v>43770</v>
      </c>
      <c r="D4698" s="1" t="s">
        <v>147</v>
      </c>
      <c r="E4698" s="1"/>
      <c r="F4698" s="1" t="s">
        <v>3065</v>
      </c>
      <c r="G4698" s="3">
        <v>1469.12</v>
      </c>
      <c r="H4698" s="3"/>
      <c r="I4698" s="1" t="s">
        <v>83</v>
      </c>
      <c r="J4698" s="1" t="s">
        <v>181</v>
      </c>
      <c r="K4698" s="1" t="s">
        <v>12</v>
      </c>
      <c r="L4698" s="1" t="s">
        <v>30</v>
      </c>
    </row>
    <row r="4699" spans="1:12" x14ac:dyDescent="0.2">
      <c r="A4699" s="1" t="s">
        <v>234</v>
      </c>
      <c r="B4699" s="1" t="s">
        <v>13</v>
      </c>
      <c r="C4699" s="2">
        <v>43770</v>
      </c>
      <c r="D4699" s="1" t="s">
        <v>147</v>
      </c>
      <c r="E4699" s="1"/>
      <c r="F4699" s="1" t="s">
        <v>3066</v>
      </c>
      <c r="G4699" s="3">
        <v>962</v>
      </c>
      <c r="H4699" s="3"/>
      <c r="I4699" s="1" t="s">
        <v>119</v>
      </c>
      <c r="J4699" s="1" t="s">
        <v>86</v>
      </c>
      <c r="K4699" s="1" t="s">
        <v>12</v>
      </c>
      <c r="L4699" s="1" t="s">
        <v>2628</v>
      </c>
    </row>
    <row r="4700" spans="1:12" x14ac:dyDescent="0.2">
      <c r="A4700" s="1" t="s">
        <v>234</v>
      </c>
      <c r="B4700" s="1" t="s">
        <v>13</v>
      </c>
      <c r="C4700" s="2">
        <v>43770</v>
      </c>
      <c r="D4700" s="1" t="s">
        <v>147</v>
      </c>
      <c r="E4700" s="1"/>
      <c r="F4700" s="1" t="s">
        <v>3067</v>
      </c>
      <c r="G4700" s="3">
        <v>2126.2800000000002</v>
      </c>
      <c r="H4700" s="3"/>
      <c r="I4700" s="1" t="s">
        <v>177</v>
      </c>
      <c r="J4700" s="1" t="s">
        <v>178</v>
      </c>
      <c r="K4700" s="1" t="s">
        <v>12</v>
      </c>
      <c r="L4700" s="1" t="s">
        <v>75</v>
      </c>
    </row>
    <row r="4701" spans="1:12" x14ac:dyDescent="0.2">
      <c r="A4701" s="1" t="s">
        <v>234</v>
      </c>
      <c r="B4701" s="1" t="s">
        <v>13</v>
      </c>
      <c r="C4701" s="2">
        <v>43770</v>
      </c>
      <c r="D4701" s="1" t="s">
        <v>147</v>
      </c>
      <c r="E4701" s="1"/>
      <c r="F4701" s="1" t="s">
        <v>3068</v>
      </c>
      <c r="G4701" s="3">
        <v>188.88</v>
      </c>
      <c r="H4701" s="3"/>
      <c r="I4701" s="1" t="s">
        <v>185</v>
      </c>
      <c r="J4701" s="1" t="s">
        <v>126</v>
      </c>
      <c r="K4701" s="1" t="s">
        <v>84</v>
      </c>
      <c r="L4701" s="1" t="s">
        <v>104</v>
      </c>
    </row>
    <row r="4702" spans="1:12" x14ac:dyDescent="0.2">
      <c r="A4702" s="1" t="s">
        <v>234</v>
      </c>
      <c r="B4702" s="1" t="s">
        <v>13</v>
      </c>
      <c r="C4702" s="2">
        <v>43770</v>
      </c>
      <c r="D4702" s="1" t="s">
        <v>147</v>
      </c>
      <c r="E4702" s="1"/>
      <c r="F4702" s="1" t="s">
        <v>3069</v>
      </c>
      <c r="G4702" s="3">
        <v>503.96</v>
      </c>
      <c r="H4702" s="3"/>
      <c r="I4702" s="1" t="s">
        <v>185</v>
      </c>
      <c r="J4702" s="1" t="s">
        <v>126</v>
      </c>
      <c r="K4702" s="1" t="s">
        <v>12</v>
      </c>
      <c r="L4702" s="1" t="s">
        <v>49</v>
      </c>
    </row>
    <row r="4703" spans="1:12" x14ac:dyDescent="0.2">
      <c r="A4703" s="1" t="s">
        <v>234</v>
      </c>
      <c r="B4703" s="1" t="s">
        <v>13</v>
      </c>
      <c r="C4703" s="2">
        <v>43770</v>
      </c>
      <c r="D4703" s="1" t="s">
        <v>215</v>
      </c>
      <c r="E4703" s="1"/>
      <c r="F4703" s="1" t="s">
        <v>214</v>
      </c>
      <c r="G4703" s="3"/>
      <c r="H4703" s="3">
        <v>4532.62</v>
      </c>
      <c r="I4703" s="1" t="s">
        <v>83</v>
      </c>
      <c r="J4703" s="1" t="s">
        <v>229</v>
      </c>
      <c r="K4703" s="1" t="s">
        <v>12</v>
      </c>
      <c r="L4703" s="1"/>
    </row>
    <row r="4704" spans="1:12" x14ac:dyDescent="0.2">
      <c r="A4704" s="1" t="s">
        <v>234</v>
      </c>
      <c r="B4704" s="1" t="s">
        <v>13</v>
      </c>
      <c r="C4704" s="2">
        <v>43770</v>
      </c>
      <c r="D4704" s="1" t="s">
        <v>147</v>
      </c>
      <c r="E4704" s="1"/>
      <c r="F4704" s="1" t="s">
        <v>3070</v>
      </c>
      <c r="G4704" s="3">
        <v>600</v>
      </c>
      <c r="H4704" s="3"/>
      <c r="I4704" s="1" t="s">
        <v>119</v>
      </c>
      <c r="J4704" s="1" t="s">
        <v>86</v>
      </c>
      <c r="K4704" s="1" t="s">
        <v>12</v>
      </c>
      <c r="L4704" s="1" t="s">
        <v>354</v>
      </c>
    </row>
    <row r="4705" spans="1:12" x14ac:dyDescent="0.2">
      <c r="A4705" s="1" t="s">
        <v>234</v>
      </c>
      <c r="B4705" s="1" t="s">
        <v>13</v>
      </c>
      <c r="C4705" s="2">
        <v>43770</v>
      </c>
      <c r="D4705" s="1" t="s">
        <v>147</v>
      </c>
      <c r="E4705" s="1"/>
      <c r="F4705" s="1" t="s">
        <v>3051</v>
      </c>
      <c r="G4705" s="3">
        <v>194.88</v>
      </c>
      <c r="H4705" s="3"/>
      <c r="I4705" s="1" t="s">
        <v>119</v>
      </c>
      <c r="J4705" s="1" t="s">
        <v>86</v>
      </c>
      <c r="K4705" s="1" t="s">
        <v>84</v>
      </c>
      <c r="L4705" s="1" t="s">
        <v>409</v>
      </c>
    </row>
    <row r="4706" spans="1:12" x14ac:dyDescent="0.2">
      <c r="A4706" s="1" t="s">
        <v>234</v>
      </c>
      <c r="B4706" s="1" t="s">
        <v>13</v>
      </c>
      <c r="C4706" s="2">
        <v>43770</v>
      </c>
      <c r="D4706" s="1" t="s">
        <v>147</v>
      </c>
      <c r="E4706" s="1"/>
      <c r="F4706" s="1" t="s">
        <v>3071</v>
      </c>
      <c r="G4706" s="3">
        <v>887.23</v>
      </c>
      <c r="H4706" s="3"/>
      <c r="I4706" s="1" t="s">
        <v>85</v>
      </c>
      <c r="J4706" s="1" t="s">
        <v>125</v>
      </c>
      <c r="K4706" s="1" t="s">
        <v>12</v>
      </c>
      <c r="L4706" s="1" t="s">
        <v>33</v>
      </c>
    </row>
    <row r="4707" spans="1:12" x14ac:dyDescent="0.2">
      <c r="A4707" s="1" t="s">
        <v>234</v>
      </c>
      <c r="B4707" s="1" t="s">
        <v>13</v>
      </c>
      <c r="C4707" s="2">
        <v>43770</v>
      </c>
      <c r="D4707" s="1" t="s">
        <v>147</v>
      </c>
      <c r="E4707" s="1"/>
      <c r="F4707" s="1" t="s">
        <v>3039</v>
      </c>
      <c r="G4707" s="3">
        <v>476.5</v>
      </c>
      <c r="H4707" s="3"/>
      <c r="I4707" s="1" t="s">
        <v>87</v>
      </c>
      <c r="J4707" s="1" t="s">
        <v>116</v>
      </c>
      <c r="K4707" s="1" t="s">
        <v>12</v>
      </c>
      <c r="L4707" s="1" t="s">
        <v>77</v>
      </c>
    </row>
    <row r="4708" spans="1:12" x14ac:dyDescent="0.2">
      <c r="A4708" s="1" t="s">
        <v>234</v>
      </c>
      <c r="B4708" s="1" t="s">
        <v>13</v>
      </c>
      <c r="C4708" s="2">
        <v>43770</v>
      </c>
      <c r="D4708" s="1" t="s">
        <v>215</v>
      </c>
      <c r="E4708" s="1"/>
      <c r="F4708" s="1" t="s">
        <v>214</v>
      </c>
      <c r="G4708" s="3"/>
      <c r="H4708" s="3">
        <v>10374.69</v>
      </c>
      <c r="I4708" s="1" t="s">
        <v>87</v>
      </c>
      <c r="J4708" s="1" t="s">
        <v>116</v>
      </c>
      <c r="K4708" s="1" t="s">
        <v>12</v>
      </c>
      <c r="L4708" s="1"/>
    </row>
    <row r="4709" spans="1:12" x14ac:dyDescent="0.2">
      <c r="A4709" s="1" t="s">
        <v>234</v>
      </c>
      <c r="B4709" s="1" t="s">
        <v>13</v>
      </c>
      <c r="C4709" s="2">
        <v>43770</v>
      </c>
      <c r="D4709" s="1" t="s">
        <v>147</v>
      </c>
      <c r="E4709" s="1"/>
      <c r="F4709" s="1" t="s">
        <v>3072</v>
      </c>
      <c r="G4709" s="3">
        <v>1296.53</v>
      </c>
      <c r="H4709" s="3"/>
      <c r="I4709" s="1" t="s">
        <v>120</v>
      </c>
      <c r="J4709" s="1" t="s">
        <v>171</v>
      </c>
      <c r="K4709" s="1" t="s">
        <v>12</v>
      </c>
      <c r="L4709" s="1" t="s">
        <v>58</v>
      </c>
    </row>
    <row r="4710" spans="1:12" x14ac:dyDescent="0.2">
      <c r="A4710" s="1" t="s">
        <v>234</v>
      </c>
      <c r="B4710" s="1" t="s">
        <v>13</v>
      </c>
      <c r="C4710" s="2">
        <v>43770</v>
      </c>
      <c r="D4710" s="1" t="s">
        <v>147</v>
      </c>
      <c r="E4710" s="1"/>
      <c r="F4710" s="1" t="s">
        <v>3073</v>
      </c>
      <c r="G4710" s="3">
        <v>1347.25</v>
      </c>
      <c r="H4710" s="3"/>
      <c r="I4710" s="1" t="s">
        <v>83</v>
      </c>
      <c r="J4710" s="1" t="s">
        <v>231</v>
      </c>
      <c r="K4710" s="1" t="s">
        <v>12</v>
      </c>
      <c r="L4710" s="1" t="s">
        <v>64</v>
      </c>
    </row>
    <row r="4711" spans="1:12" x14ac:dyDescent="0.2">
      <c r="A4711" s="1" t="s">
        <v>234</v>
      </c>
      <c r="B4711" s="1" t="s">
        <v>13</v>
      </c>
      <c r="C4711" s="2">
        <v>43770</v>
      </c>
      <c r="D4711" s="1" t="s">
        <v>147</v>
      </c>
      <c r="E4711" s="1"/>
      <c r="F4711" s="1" t="s">
        <v>3074</v>
      </c>
      <c r="G4711" s="3">
        <v>182.97</v>
      </c>
      <c r="H4711" s="3"/>
      <c r="I4711" s="1" t="s">
        <v>83</v>
      </c>
      <c r="J4711" s="1" t="s">
        <v>181</v>
      </c>
      <c r="K4711" s="1" t="s">
        <v>12</v>
      </c>
      <c r="L4711" s="1" t="s">
        <v>462</v>
      </c>
    </row>
    <row r="4712" spans="1:12" x14ac:dyDescent="0.2">
      <c r="A4712" s="1" t="s">
        <v>234</v>
      </c>
      <c r="B4712" s="1" t="s">
        <v>13</v>
      </c>
      <c r="C4712" s="2">
        <v>43770</v>
      </c>
      <c r="D4712" s="1" t="s">
        <v>147</v>
      </c>
      <c r="E4712" s="1"/>
      <c r="F4712" s="1" t="s">
        <v>3075</v>
      </c>
      <c r="G4712" s="3">
        <v>1557.71</v>
      </c>
      <c r="H4712" s="3"/>
      <c r="I4712" s="1" t="s">
        <v>119</v>
      </c>
      <c r="J4712" s="1" t="s">
        <v>86</v>
      </c>
      <c r="K4712" s="1" t="s">
        <v>12</v>
      </c>
      <c r="L4712" s="1" t="s">
        <v>88</v>
      </c>
    </row>
    <row r="4713" spans="1:12" x14ac:dyDescent="0.2">
      <c r="A4713" s="1" t="s">
        <v>234</v>
      </c>
      <c r="B4713" s="1" t="s">
        <v>13</v>
      </c>
      <c r="C4713" s="2">
        <v>43770</v>
      </c>
      <c r="D4713" s="1" t="s">
        <v>147</v>
      </c>
      <c r="E4713" s="1"/>
      <c r="F4713" s="1" t="s">
        <v>3076</v>
      </c>
      <c r="G4713" s="3">
        <v>574.4</v>
      </c>
      <c r="H4713" s="3"/>
      <c r="I4713" s="1" t="s">
        <v>87</v>
      </c>
      <c r="J4713" s="1" t="s">
        <v>116</v>
      </c>
      <c r="K4713" s="1" t="s">
        <v>84</v>
      </c>
      <c r="L4713" s="1" t="s">
        <v>300</v>
      </c>
    </row>
    <row r="4714" spans="1:12" x14ac:dyDescent="0.2">
      <c r="A4714" s="1" t="s">
        <v>234</v>
      </c>
      <c r="B4714" s="1" t="s">
        <v>13</v>
      </c>
      <c r="C4714" s="2">
        <v>43770</v>
      </c>
      <c r="D4714" s="1" t="s">
        <v>147</v>
      </c>
      <c r="E4714" s="1"/>
      <c r="F4714" s="1" t="s">
        <v>3077</v>
      </c>
      <c r="G4714" s="3">
        <v>800.13</v>
      </c>
      <c r="H4714" s="3"/>
      <c r="I4714" s="1" t="s">
        <v>83</v>
      </c>
      <c r="J4714" s="1" t="s">
        <v>229</v>
      </c>
      <c r="K4714" s="1" t="s">
        <v>12</v>
      </c>
      <c r="L4714" s="1" t="s">
        <v>459</v>
      </c>
    </row>
    <row r="4715" spans="1:12" x14ac:dyDescent="0.2">
      <c r="A4715" s="1" t="s">
        <v>234</v>
      </c>
      <c r="B4715" s="1" t="s">
        <v>13</v>
      </c>
      <c r="C4715" s="2">
        <v>43770</v>
      </c>
      <c r="D4715" s="1" t="s">
        <v>147</v>
      </c>
      <c r="E4715" s="1"/>
      <c r="F4715" s="1" t="s">
        <v>3046</v>
      </c>
      <c r="G4715" s="3">
        <v>33.07</v>
      </c>
      <c r="H4715" s="3"/>
      <c r="I4715" s="1" t="s">
        <v>179</v>
      </c>
      <c r="J4715" s="1" t="s">
        <v>89</v>
      </c>
      <c r="K4715" s="1" t="s">
        <v>84</v>
      </c>
      <c r="L4715" s="1" t="s">
        <v>63</v>
      </c>
    </row>
    <row r="4716" spans="1:12" x14ac:dyDescent="0.2">
      <c r="A4716" s="1" t="s">
        <v>234</v>
      </c>
      <c r="B4716" s="1" t="s">
        <v>13</v>
      </c>
      <c r="C4716" s="2">
        <v>43770</v>
      </c>
      <c r="D4716" s="1" t="s">
        <v>147</v>
      </c>
      <c r="E4716" s="1"/>
      <c r="F4716" s="1" t="s">
        <v>3078</v>
      </c>
      <c r="G4716" s="3">
        <v>954.18</v>
      </c>
      <c r="H4716" s="3"/>
      <c r="I4716" s="1" t="s">
        <v>87</v>
      </c>
      <c r="J4716" s="1" t="s">
        <v>116</v>
      </c>
      <c r="K4716" s="1" t="s">
        <v>12</v>
      </c>
      <c r="L4716" s="1" t="s">
        <v>80</v>
      </c>
    </row>
    <row r="4717" spans="1:12" x14ac:dyDescent="0.2">
      <c r="A4717" s="1" t="s">
        <v>234</v>
      </c>
      <c r="B4717" s="1" t="s">
        <v>13</v>
      </c>
      <c r="C4717" s="2">
        <v>43770</v>
      </c>
      <c r="D4717" s="1" t="s">
        <v>147</v>
      </c>
      <c r="E4717" s="1"/>
      <c r="F4717" s="1" t="s">
        <v>3079</v>
      </c>
      <c r="G4717" s="3">
        <v>873</v>
      </c>
      <c r="H4717" s="3"/>
      <c r="I4717" s="1" t="s">
        <v>119</v>
      </c>
      <c r="J4717" s="1" t="s">
        <v>86</v>
      </c>
      <c r="K4717" s="1" t="s">
        <v>12</v>
      </c>
      <c r="L4717" s="1" t="s">
        <v>248</v>
      </c>
    </row>
    <row r="4718" spans="1:12" x14ac:dyDescent="0.2">
      <c r="A4718" s="1" t="s">
        <v>234</v>
      </c>
      <c r="B4718" s="1" t="s">
        <v>13</v>
      </c>
      <c r="C4718" s="2">
        <v>43770</v>
      </c>
      <c r="D4718" s="1" t="s">
        <v>147</v>
      </c>
      <c r="E4718" s="1"/>
      <c r="F4718" s="1" t="s">
        <v>3080</v>
      </c>
      <c r="G4718" s="3">
        <v>744</v>
      </c>
      <c r="H4718" s="3"/>
      <c r="I4718" s="1" t="s">
        <v>119</v>
      </c>
      <c r="J4718" s="1" t="s">
        <v>86</v>
      </c>
      <c r="K4718" s="1" t="s">
        <v>12</v>
      </c>
      <c r="L4718" s="1" t="s">
        <v>2764</v>
      </c>
    </row>
    <row r="4719" spans="1:12" x14ac:dyDescent="0.2">
      <c r="A4719" s="1" t="s">
        <v>234</v>
      </c>
      <c r="B4719" s="1" t="s">
        <v>13</v>
      </c>
      <c r="C4719" s="2">
        <v>43770</v>
      </c>
      <c r="D4719" s="1" t="s">
        <v>147</v>
      </c>
      <c r="E4719" s="1"/>
      <c r="F4719" s="1" t="s">
        <v>3081</v>
      </c>
      <c r="G4719" s="3">
        <v>1064</v>
      </c>
      <c r="H4719" s="3"/>
      <c r="I4719" s="1" t="s">
        <v>119</v>
      </c>
      <c r="J4719" s="1" t="s">
        <v>86</v>
      </c>
      <c r="K4719" s="1" t="s">
        <v>12</v>
      </c>
      <c r="L4719" s="1" t="s">
        <v>3082</v>
      </c>
    </row>
    <row r="4720" spans="1:12" x14ac:dyDescent="0.2">
      <c r="A4720" s="1" t="s">
        <v>234</v>
      </c>
      <c r="B4720" s="1" t="s">
        <v>13</v>
      </c>
      <c r="C4720" s="2">
        <v>43770</v>
      </c>
      <c r="D4720" s="1" t="s">
        <v>147</v>
      </c>
      <c r="E4720" s="1"/>
      <c r="F4720" s="1" t="s">
        <v>3083</v>
      </c>
      <c r="G4720" s="3">
        <v>1083</v>
      </c>
      <c r="H4720" s="3"/>
      <c r="I4720" s="1" t="s">
        <v>120</v>
      </c>
      <c r="J4720" s="1" t="s">
        <v>171</v>
      </c>
      <c r="K4720" s="1" t="s">
        <v>12</v>
      </c>
      <c r="L4720" s="1" t="s">
        <v>3084</v>
      </c>
    </row>
    <row r="4721" spans="1:12" x14ac:dyDescent="0.2">
      <c r="A4721" s="1" t="s">
        <v>234</v>
      </c>
      <c r="B4721" s="1" t="s">
        <v>13</v>
      </c>
      <c r="C4721" s="2">
        <v>43770</v>
      </c>
      <c r="D4721" s="1" t="s">
        <v>147</v>
      </c>
      <c r="E4721" s="1"/>
      <c r="F4721" s="1" t="s">
        <v>3085</v>
      </c>
      <c r="G4721" s="3">
        <v>612</v>
      </c>
      <c r="H4721" s="3"/>
      <c r="I4721" s="1" t="s">
        <v>119</v>
      </c>
      <c r="J4721" s="1" t="s">
        <v>86</v>
      </c>
      <c r="K4721" s="1" t="s">
        <v>12</v>
      </c>
      <c r="L4721" s="1" t="s">
        <v>2799</v>
      </c>
    </row>
    <row r="4722" spans="1:12" x14ac:dyDescent="0.2">
      <c r="A4722" s="1" t="s">
        <v>234</v>
      </c>
      <c r="B4722" s="1" t="s">
        <v>13</v>
      </c>
      <c r="C4722" s="2">
        <v>43770</v>
      </c>
      <c r="D4722" s="1" t="s">
        <v>147</v>
      </c>
      <c r="E4722" s="1"/>
      <c r="F4722" s="1" t="s">
        <v>3086</v>
      </c>
      <c r="G4722" s="3">
        <v>373.31</v>
      </c>
      <c r="H4722" s="3"/>
      <c r="I4722" s="1" t="s">
        <v>119</v>
      </c>
      <c r="J4722" s="1" t="s">
        <v>86</v>
      </c>
      <c r="K4722" s="1" t="s">
        <v>12</v>
      </c>
      <c r="L4722" s="1" t="s">
        <v>110</v>
      </c>
    </row>
    <row r="4723" spans="1:12" x14ac:dyDescent="0.2">
      <c r="A4723" s="1" t="s">
        <v>234</v>
      </c>
      <c r="B4723" s="1" t="s">
        <v>13</v>
      </c>
      <c r="C4723" s="2">
        <v>43770</v>
      </c>
      <c r="D4723" s="1" t="s">
        <v>147</v>
      </c>
      <c r="E4723" s="1"/>
      <c r="F4723" s="1" t="s">
        <v>3087</v>
      </c>
      <c r="G4723" s="3">
        <v>950</v>
      </c>
      <c r="H4723" s="3"/>
      <c r="I4723" s="1" t="s">
        <v>119</v>
      </c>
      <c r="J4723" s="1" t="s">
        <v>86</v>
      </c>
      <c r="K4723" s="1" t="s">
        <v>12</v>
      </c>
      <c r="L4723" s="1" t="s">
        <v>283</v>
      </c>
    </row>
    <row r="4724" spans="1:12" x14ac:dyDescent="0.2">
      <c r="A4724" s="1" t="s">
        <v>234</v>
      </c>
      <c r="B4724" s="1" t="s">
        <v>13</v>
      </c>
      <c r="C4724" s="2">
        <v>43770</v>
      </c>
      <c r="D4724" s="1" t="s">
        <v>215</v>
      </c>
      <c r="E4724" s="1"/>
      <c r="F4724" s="1" t="s">
        <v>214</v>
      </c>
      <c r="G4724" s="3"/>
      <c r="H4724" s="3">
        <v>5708.83</v>
      </c>
      <c r="I4724" s="1" t="s">
        <v>177</v>
      </c>
      <c r="J4724" s="1" t="s">
        <v>178</v>
      </c>
      <c r="K4724" s="1" t="s">
        <v>12</v>
      </c>
      <c r="L4724" s="1"/>
    </row>
    <row r="4725" spans="1:12" x14ac:dyDescent="0.2">
      <c r="A4725" s="1" t="s">
        <v>234</v>
      </c>
      <c r="B4725" s="1" t="s">
        <v>13</v>
      </c>
      <c r="C4725" s="2">
        <v>43770</v>
      </c>
      <c r="D4725" s="1" t="s">
        <v>147</v>
      </c>
      <c r="E4725" s="1"/>
      <c r="F4725" s="1" t="s">
        <v>3034</v>
      </c>
      <c r="G4725" s="3">
        <v>146.13999999999999</v>
      </c>
      <c r="H4725" s="3"/>
      <c r="I4725" s="1" t="s">
        <v>185</v>
      </c>
      <c r="J4725" s="1" t="s">
        <v>126</v>
      </c>
      <c r="K4725" s="1" t="s">
        <v>84</v>
      </c>
      <c r="L4725" s="1" t="s">
        <v>29</v>
      </c>
    </row>
    <row r="4726" spans="1:12" x14ac:dyDescent="0.2">
      <c r="A4726" s="1" t="s">
        <v>234</v>
      </c>
      <c r="B4726" s="1" t="s">
        <v>13</v>
      </c>
      <c r="C4726" s="2">
        <v>43770</v>
      </c>
      <c r="D4726" s="1" t="s">
        <v>147</v>
      </c>
      <c r="E4726" s="1"/>
      <c r="F4726" s="1" t="s">
        <v>3088</v>
      </c>
      <c r="G4726" s="3">
        <v>1143.8399999999999</v>
      </c>
      <c r="H4726" s="3"/>
      <c r="I4726" s="1" t="s">
        <v>83</v>
      </c>
      <c r="J4726" s="1" t="s">
        <v>181</v>
      </c>
      <c r="K4726" s="1" t="s">
        <v>12</v>
      </c>
      <c r="L4726" s="1" t="s">
        <v>38</v>
      </c>
    </row>
    <row r="4727" spans="1:12" x14ac:dyDescent="0.2">
      <c r="A4727" s="1" t="s">
        <v>234</v>
      </c>
      <c r="B4727" s="1" t="s">
        <v>13</v>
      </c>
      <c r="C4727" s="2">
        <v>43770</v>
      </c>
      <c r="D4727" s="1" t="s">
        <v>147</v>
      </c>
      <c r="E4727" s="1"/>
      <c r="F4727" s="1" t="s">
        <v>3089</v>
      </c>
      <c r="G4727" s="3">
        <v>950</v>
      </c>
      <c r="H4727" s="3"/>
      <c r="I4727" s="1" t="s">
        <v>119</v>
      </c>
      <c r="J4727" s="1" t="s">
        <v>86</v>
      </c>
      <c r="K4727" s="1" t="s">
        <v>12</v>
      </c>
      <c r="L4727" s="1" t="s">
        <v>2990</v>
      </c>
    </row>
    <row r="4728" spans="1:12" x14ac:dyDescent="0.2">
      <c r="A4728" s="1" t="s">
        <v>234</v>
      </c>
      <c r="B4728" s="1" t="s">
        <v>13</v>
      </c>
      <c r="C4728" s="2">
        <v>43770</v>
      </c>
      <c r="D4728" s="1" t="s">
        <v>147</v>
      </c>
      <c r="E4728" s="1"/>
      <c r="F4728" s="1" t="s">
        <v>3090</v>
      </c>
      <c r="G4728" s="3">
        <v>950</v>
      </c>
      <c r="H4728" s="3"/>
      <c r="I4728" s="1" t="s">
        <v>119</v>
      </c>
      <c r="J4728" s="1" t="s">
        <v>86</v>
      </c>
      <c r="K4728" s="1" t="s">
        <v>12</v>
      </c>
      <c r="L4728" s="1" t="s">
        <v>333</v>
      </c>
    </row>
    <row r="4729" spans="1:12" x14ac:dyDescent="0.2">
      <c r="A4729" s="1" t="s">
        <v>234</v>
      </c>
      <c r="B4729" s="1" t="s">
        <v>13</v>
      </c>
      <c r="C4729" s="2">
        <v>43770</v>
      </c>
      <c r="D4729" s="1" t="s">
        <v>147</v>
      </c>
      <c r="E4729" s="1"/>
      <c r="F4729" s="1" t="s">
        <v>3091</v>
      </c>
      <c r="G4729" s="3">
        <v>520.33000000000004</v>
      </c>
      <c r="H4729" s="3"/>
      <c r="I4729" s="1" t="s">
        <v>119</v>
      </c>
      <c r="J4729" s="1" t="s">
        <v>86</v>
      </c>
      <c r="K4729" s="1" t="s">
        <v>12</v>
      </c>
      <c r="L4729" s="1" t="s">
        <v>182</v>
      </c>
    </row>
    <row r="4730" spans="1:12" x14ac:dyDescent="0.2">
      <c r="A4730" s="1" t="s">
        <v>234</v>
      </c>
      <c r="B4730" s="1" t="s">
        <v>13</v>
      </c>
      <c r="C4730" s="2">
        <v>43770</v>
      </c>
      <c r="D4730" s="1" t="s">
        <v>215</v>
      </c>
      <c r="E4730" s="1"/>
      <c r="F4730" s="1" t="s">
        <v>214</v>
      </c>
      <c r="G4730" s="3"/>
      <c r="H4730" s="3">
        <v>6414.26</v>
      </c>
      <c r="I4730" s="1" t="s">
        <v>83</v>
      </c>
      <c r="J4730" s="1" t="s">
        <v>175</v>
      </c>
      <c r="K4730" s="1" t="s">
        <v>12</v>
      </c>
      <c r="L4730" s="1"/>
    </row>
    <row r="4731" spans="1:12" x14ac:dyDescent="0.2">
      <c r="A4731" s="1" t="s">
        <v>234</v>
      </c>
      <c r="B4731" s="1" t="s">
        <v>13</v>
      </c>
      <c r="C4731" s="2">
        <v>43770</v>
      </c>
      <c r="D4731" s="1" t="s">
        <v>215</v>
      </c>
      <c r="E4731" s="1"/>
      <c r="F4731" s="1" t="s">
        <v>214</v>
      </c>
      <c r="G4731" s="3"/>
      <c r="H4731" s="3">
        <v>10331.120000000001</v>
      </c>
      <c r="I4731" s="1" t="s">
        <v>185</v>
      </c>
      <c r="J4731" s="1" t="s">
        <v>126</v>
      </c>
      <c r="K4731" s="1" t="s">
        <v>12</v>
      </c>
      <c r="L4731" s="1"/>
    </row>
    <row r="4732" spans="1:12" x14ac:dyDescent="0.2">
      <c r="A4732" s="1" t="s">
        <v>234</v>
      </c>
      <c r="B4732" s="1" t="s">
        <v>13</v>
      </c>
      <c r="C4732" s="2">
        <v>43770</v>
      </c>
      <c r="D4732" s="1" t="s">
        <v>147</v>
      </c>
      <c r="E4732" s="1"/>
      <c r="F4732" s="1" t="s">
        <v>3046</v>
      </c>
      <c r="G4732" s="3">
        <v>181.89</v>
      </c>
      <c r="H4732" s="3"/>
      <c r="I4732" s="1" t="s">
        <v>120</v>
      </c>
      <c r="J4732" s="1" t="s">
        <v>171</v>
      </c>
      <c r="K4732" s="1" t="s">
        <v>84</v>
      </c>
      <c r="L4732" s="1" t="s">
        <v>63</v>
      </c>
    </row>
    <row r="4733" spans="1:12" x14ac:dyDescent="0.2">
      <c r="A4733" s="1" t="s">
        <v>234</v>
      </c>
      <c r="B4733" s="1" t="s">
        <v>13</v>
      </c>
      <c r="C4733" s="2">
        <v>43770</v>
      </c>
      <c r="D4733" s="1" t="s">
        <v>147</v>
      </c>
      <c r="E4733" s="1"/>
      <c r="F4733" s="1" t="s">
        <v>3039</v>
      </c>
      <c r="G4733" s="3">
        <v>344.34</v>
      </c>
      <c r="H4733" s="3"/>
      <c r="I4733" s="1" t="s">
        <v>179</v>
      </c>
      <c r="J4733" s="1" t="s">
        <v>89</v>
      </c>
      <c r="K4733" s="1" t="s">
        <v>12</v>
      </c>
      <c r="L4733" s="1" t="s">
        <v>77</v>
      </c>
    </row>
    <row r="4734" spans="1:12" x14ac:dyDescent="0.2">
      <c r="A4734" s="1" t="s">
        <v>234</v>
      </c>
      <c r="B4734" s="1" t="s">
        <v>13</v>
      </c>
      <c r="C4734" s="2">
        <v>43770</v>
      </c>
      <c r="D4734" s="1" t="s">
        <v>147</v>
      </c>
      <c r="E4734" s="1"/>
      <c r="F4734" s="1" t="s">
        <v>3092</v>
      </c>
      <c r="G4734" s="3">
        <v>840</v>
      </c>
      <c r="H4734" s="3"/>
      <c r="I4734" s="1" t="s">
        <v>177</v>
      </c>
      <c r="J4734" s="1" t="s">
        <v>178</v>
      </c>
      <c r="K4734" s="1" t="s">
        <v>12</v>
      </c>
      <c r="L4734" s="1" t="s">
        <v>384</v>
      </c>
    </row>
    <row r="4735" spans="1:12" x14ac:dyDescent="0.2">
      <c r="A4735" s="1" t="s">
        <v>234</v>
      </c>
      <c r="B4735" s="1" t="s">
        <v>13</v>
      </c>
      <c r="C4735" s="2">
        <v>43770</v>
      </c>
      <c r="D4735" s="1" t="s">
        <v>147</v>
      </c>
      <c r="E4735" s="1"/>
      <c r="F4735" s="1" t="s">
        <v>3050</v>
      </c>
      <c r="G4735" s="3">
        <v>55.2</v>
      </c>
      <c r="H4735" s="3"/>
      <c r="I4735" s="1" t="s">
        <v>106</v>
      </c>
      <c r="J4735" s="1" t="s">
        <v>121</v>
      </c>
      <c r="K4735" s="1" t="s">
        <v>84</v>
      </c>
      <c r="L4735" s="1" t="s">
        <v>306</v>
      </c>
    </row>
    <row r="4736" spans="1:12" x14ac:dyDescent="0.2">
      <c r="A4736" s="1" t="s">
        <v>234</v>
      </c>
      <c r="B4736" s="1" t="s">
        <v>13</v>
      </c>
      <c r="C4736" s="2">
        <v>43770</v>
      </c>
      <c r="D4736" s="1" t="s">
        <v>147</v>
      </c>
      <c r="E4736" s="1"/>
      <c r="F4736" s="1" t="s">
        <v>3093</v>
      </c>
      <c r="G4736" s="3">
        <v>167.34</v>
      </c>
      <c r="H4736" s="3"/>
      <c r="I4736" s="1" t="s">
        <v>87</v>
      </c>
      <c r="J4736" s="1" t="s">
        <v>116</v>
      </c>
      <c r="K4736" s="1" t="s">
        <v>84</v>
      </c>
      <c r="L4736" s="1" t="s">
        <v>111</v>
      </c>
    </row>
    <row r="4737" spans="1:12" x14ac:dyDescent="0.2">
      <c r="A4737" s="1" t="s">
        <v>234</v>
      </c>
      <c r="B4737" s="1" t="s">
        <v>13</v>
      </c>
      <c r="C4737" s="2">
        <v>43770</v>
      </c>
      <c r="D4737" s="1" t="s">
        <v>147</v>
      </c>
      <c r="E4737" s="1"/>
      <c r="F4737" s="1" t="s">
        <v>3094</v>
      </c>
      <c r="G4737" s="3">
        <v>986.44</v>
      </c>
      <c r="H4737" s="3"/>
      <c r="I4737" s="1" t="s">
        <v>83</v>
      </c>
      <c r="J4737" s="1" t="s">
        <v>230</v>
      </c>
      <c r="K4737" s="1" t="s">
        <v>12</v>
      </c>
      <c r="L4737" s="1" t="s">
        <v>73</v>
      </c>
    </row>
    <row r="4738" spans="1:12" x14ac:dyDescent="0.2">
      <c r="A4738" s="1" t="s">
        <v>234</v>
      </c>
      <c r="B4738" s="1" t="s">
        <v>13</v>
      </c>
      <c r="C4738" s="2">
        <v>43770</v>
      </c>
      <c r="D4738" s="1" t="s">
        <v>147</v>
      </c>
      <c r="E4738" s="1"/>
      <c r="F4738" s="1" t="s">
        <v>3095</v>
      </c>
      <c r="G4738" s="3">
        <v>947.3</v>
      </c>
      <c r="H4738" s="3"/>
      <c r="I4738" s="1" t="s">
        <v>119</v>
      </c>
      <c r="J4738" s="1" t="s">
        <v>86</v>
      </c>
      <c r="K4738" s="1" t="s">
        <v>84</v>
      </c>
      <c r="L4738" s="1" t="s">
        <v>114</v>
      </c>
    </row>
    <row r="4739" spans="1:12" x14ac:dyDescent="0.2">
      <c r="A4739" s="1" t="s">
        <v>234</v>
      </c>
      <c r="B4739" s="1" t="s">
        <v>13</v>
      </c>
      <c r="C4739" s="2">
        <v>43770</v>
      </c>
      <c r="D4739" s="1" t="s">
        <v>147</v>
      </c>
      <c r="E4739" s="1"/>
      <c r="F4739" s="1" t="s">
        <v>3096</v>
      </c>
      <c r="G4739" s="3">
        <v>1344.25</v>
      </c>
      <c r="H4739" s="3"/>
      <c r="I4739" s="1" t="s">
        <v>119</v>
      </c>
      <c r="J4739" s="1" t="s">
        <v>86</v>
      </c>
      <c r="K4739" s="1" t="s">
        <v>12</v>
      </c>
      <c r="L4739" s="1" t="s">
        <v>100</v>
      </c>
    </row>
    <row r="4740" spans="1:12" x14ac:dyDescent="0.2">
      <c r="A4740" s="1" t="s">
        <v>234</v>
      </c>
      <c r="B4740" s="1" t="s">
        <v>13</v>
      </c>
      <c r="C4740" s="2">
        <v>43770</v>
      </c>
      <c r="D4740" s="1" t="s">
        <v>147</v>
      </c>
      <c r="E4740" s="1"/>
      <c r="F4740" s="1" t="s">
        <v>3097</v>
      </c>
      <c r="G4740" s="3">
        <v>950</v>
      </c>
      <c r="H4740" s="3"/>
      <c r="I4740" s="1" t="s">
        <v>119</v>
      </c>
      <c r="J4740" s="1" t="s">
        <v>86</v>
      </c>
      <c r="K4740" s="1" t="s">
        <v>12</v>
      </c>
      <c r="L4740" s="1" t="s">
        <v>2519</v>
      </c>
    </row>
    <row r="4741" spans="1:12" x14ac:dyDescent="0.2">
      <c r="A4741" s="1" t="s">
        <v>234</v>
      </c>
      <c r="B4741" s="1" t="s">
        <v>13</v>
      </c>
      <c r="C4741" s="2">
        <v>43770</v>
      </c>
      <c r="D4741" s="1" t="s">
        <v>147</v>
      </c>
      <c r="E4741" s="1"/>
      <c r="F4741" s="1" t="s">
        <v>3098</v>
      </c>
      <c r="G4741" s="3">
        <v>702</v>
      </c>
      <c r="H4741" s="3"/>
      <c r="I4741" s="1" t="s">
        <v>85</v>
      </c>
      <c r="J4741" s="1" t="s">
        <v>125</v>
      </c>
      <c r="K4741" s="1" t="s">
        <v>12</v>
      </c>
      <c r="L4741" s="1" t="s">
        <v>296</v>
      </c>
    </row>
    <row r="4742" spans="1:12" x14ac:dyDescent="0.2">
      <c r="A4742" s="1" t="s">
        <v>234</v>
      </c>
      <c r="B4742" s="1" t="s">
        <v>13</v>
      </c>
      <c r="C4742" s="2">
        <v>43770</v>
      </c>
      <c r="D4742" s="1" t="s">
        <v>147</v>
      </c>
      <c r="E4742" s="1"/>
      <c r="F4742" s="1" t="s">
        <v>3099</v>
      </c>
      <c r="G4742" s="3">
        <v>1373.29</v>
      </c>
      <c r="H4742" s="3"/>
      <c r="I4742" s="1" t="s">
        <v>106</v>
      </c>
      <c r="J4742" s="1" t="s">
        <v>122</v>
      </c>
      <c r="K4742" s="1" t="s">
        <v>12</v>
      </c>
      <c r="L4742" s="1" t="s">
        <v>27</v>
      </c>
    </row>
    <row r="4743" spans="1:12" x14ac:dyDescent="0.2">
      <c r="A4743" s="1" t="s">
        <v>234</v>
      </c>
      <c r="B4743" s="1" t="s">
        <v>13</v>
      </c>
      <c r="C4743" s="2">
        <v>43770</v>
      </c>
      <c r="D4743" s="1" t="s">
        <v>147</v>
      </c>
      <c r="E4743" s="1"/>
      <c r="F4743" s="1" t="s">
        <v>3034</v>
      </c>
      <c r="G4743" s="3">
        <v>69.42</v>
      </c>
      <c r="H4743" s="3"/>
      <c r="I4743" s="1" t="s">
        <v>108</v>
      </c>
      <c r="J4743" s="1" t="s">
        <v>117</v>
      </c>
      <c r="K4743" s="1" t="s">
        <v>84</v>
      </c>
      <c r="L4743" s="1" t="s">
        <v>29</v>
      </c>
    </row>
    <row r="4744" spans="1:12" x14ac:dyDescent="0.2">
      <c r="A4744" s="1" t="s">
        <v>234</v>
      </c>
      <c r="B4744" s="1" t="s">
        <v>13</v>
      </c>
      <c r="C4744" s="2">
        <v>43770</v>
      </c>
      <c r="D4744" s="1" t="s">
        <v>147</v>
      </c>
      <c r="E4744" s="1"/>
      <c r="F4744" s="1" t="s">
        <v>3100</v>
      </c>
      <c r="G4744" s="3">
        <v>688.03</v>
      </c>
      <c r="H4744" s="3"/>
      <c r="I4744" s="1" t="s">
        <v>119</v>
      </c>
      <c r="J4744" s="1" t="s">
        <v>86</v>
      </c>
      <c r="K4744" s="1" t="s">
        <v>12</v>
      </c>
      <c r="L4744" s="1" t="s">
        <v>277</v>
      </c>
    </row>
    <row r="4745" spans="1:12" x14ac:dyDescent="0.2">
      <c r="A4745" s="1" t="s">
        <v>234</v>
      </c>
      <c r="B4745" s="1" t="s">
        <v>13</v>
      </c>
      <c r="C4745" s="2">
        <v>43770</v>
      </c>
      <c r="D4745" s="1" t="s">
        <v>147</v>
      </c>
      <c r="E4745" s="1"/>
      <c r="F4745" s="1" t="s">
        <v>3101</v>
      </c>
      <c r="G4745" s="3">
        <v>101.54</v>
      </c>
      <c r="H4745" s="3"/>
      <c r="I4745" s="1" t="s">
        <v>85</v>
      </c>
      <c r="J4745" s="1" t="s">
        <v>125</v>
      </c>
      <c r="K4745" s="1" t="s">
        <v>84</v>
      </c>
      <c r="L4745" s="1" t="s">
        <v>2028</v>
      </c>
    </row>
    <row r="4746" spans="1:12" x14ac:dyDescent="0.2">
      <c r="A4746" s="1" t="s">
        <v>234</v>
      </c>
      <c r="B4746" s="1" t="s">
        <v>13</v>
      </c>
      <c r="C4746" s="2">
        <v>43770</v>
      </c>
      <c r="D4746" s="1" t="s">
        <v>147</v>
      </c>
      <c r="E4746" s="1"/>
      <c r="F4746" s="1" t="s">
        <v>3102</v>
      </c>
      <c r="G4746" s="3">
        <v>759.08</v>
      </c>
      <c r="H4746" s="3"/>
      <c r="I4746" s="1" t="s">
        <v>120</v>
      </c>
      <c r="J4746" s="1" t="s">
        <v>171</v>
      </c>
      <c r="K4746" s="1" t="s">
        <v>12</v>
      </c>
      <c r="L4746" s="1" t="s">
        <v>378</v>
      </c>
    </row>
    <row r="4747" spans="1:12" x14ac:dyDescent="0.2">
      <c r="A4747" s="1" t="s">
        <v>234</v>
      </c>
      <c r="B4747" s="1" t="s">
        <v>13</v>
      </c>
      <c r="C4747" s="2">
        <v>43770</v>
      </c>
      <c r="D4747" s="1" t="s">
        <v>147</v>
      </c>
      <c r="E4747" s="1"/>
      <c r="F4747" s="1" t="s">
        <v>3093</v>
      </c>
      <c r="G4747" s="3">
        <v>104.59</v>
      </c>
      <c r="H4747" s="3"/>
      <c r="I4747" s="1" t="s">
        <v>232</v>
      </c>
      <c r="J4747" s="1" t="s">
        <v>233</v>
      </c>
      <c r="K4747" s="1" t="s">
        <v>84</v>
      </c>
      <c r="L4747" s="1" t="s">
        <v>111</v>
      </c>
    </row>
    <row r="4748" spans="1:12" x14ac:dyDescent="0.2">
      <c r="A4748" s="1" t="s">
        <v>234</v>
      </c>
      <c r="B4748" s="1" t="s">
        <v>13</v>
      </c>
      <c r="C4748" s="2">
        <v>43770</v>
      </c>
      <c r="D4748" s="1" t="s">
        <v>215</v>
      </c>
      <c r="E4748" s="1"/>
      <c r="F4748" s="1" t="s">
        <v>214</v>
      </c>
      <c r="G4748" s="3"/>
      <c r="H4748" s="3">
        <v>31931.89</v>
      </c>
      <c r="I4748" s="1" t="s">
        <v>83</v>
      </c>
      <c r="J4748" s="1" t="s">
        <v>181</v>
      </c>
      <c r="K4748" s="1" t="s">
        <v>12</v>
      </c>
      <c r="L4748" s="1"/>
    </row>
    <row r="4749" spans="1:12" x14ac:dyDescent="0.2">
      <c r="A4749" s="1" t="s">
        <v>234</v>
      </c>
      <c r="B4749" s="1" t="s">
        <v>13</v>
      </c>
      <c r="C4749" s="2">
        <v>43770</v>
      </c>
      <c r="D4749" s="1" t="s">
        <v>147</v>
      </c>
      <c r="E4749" s="1"/>
      <c r="F4749" s="1" t="s">
        <v>3103</v>
      </c>
      <c r="G4749" s="3">
        <v>1509.34</v>
      </c>
      <c r="H4749" s="3"/>
      <c r="I4749" s="1" t="s">
        <v>119</v>
      </c>
      <c r="J4749" s="1" t="s">
        <v>86</v>
      </c>
      <c r="K4749" s="1" t="s">
        <v>12</v>
      </c>
      <c r="L4749" s="1" t="s">
        <v>54</v>
      </c>
    </row>
    <row r="4750" spans="1:12" x14ac:dyDescent="0.2">
      <c r="A4750" s="1" t="s">
        <v>234</v>
      </c>
      <c r="B4750" s="1" t="s">
        <v>13</v>
      </c>
      <c r="C4750" s="2">
        <v>43770</v>
      </c>
      <c r="D4750" s="1" t="s">
        <v>147</v>
      </c>
      <c r="E4750" s="1"/>
      <c r="F4750" s="1" t="s">
        <v>155</v>
      </c>
      <c r="G4750" s="3">
        <v>10121.39</v>
      </c>
      <c r="H4750" s="3"/>
      <c r="I4750" s="1"/>
      <c r="J4750" s="1"/>
      <c r="K4750" s="1" t="s">
        <v>12</v>
      </c>
      <c r="L4750" s="1"/>
    </row>
    <row r="4751" spans="1:12" x14ac:dyDescent="0.2">
      <c r="A4751" s="1" t="s">
        <v>234</v>
      </c>
      <c r="B4751" s="1" t="s">
        <v>13</v>
      </c>
      <c r="C4751" s="2">
        <v>43770</v>
      </c>
      <c r="D4751" s="1" t="s">
        <v>147</v>
      </c>
      <c r="E4751" s="1"/>
      <c r="F4751" s="1" t="s">
        <v>3104</v>
      </c>
      <c r="G4751" s="3">
        <v>294</v>
      </c>
      <c r="H4751" s="3"/>
      <c r="I4751" s="1" t="s">
        <v>119</v>
      </c>
      <c r="J4751" s="1" t="s">
        <v>86</v>
      </c>
      <c r="K4751" s="1" t="s">
        <v>12</v>
      </c>
      <c r="L4751" s="1" t="s">
        <v>40</v>
      </c>
    </row>
    <row r="4752" spans="1:12" x14ac:dyDescent="0.2">
      <c r="A4752" s="1" t="s">
        <v>234</v>
      </c>
      <c r="B4752" s="1" t="s">
        <v>13</v>
      </c>
      <c r="C4752" s="2">
        <v>43770</v>
      </c>
      <c r="D4752" s="1" t="s">
        <v>147</v>
      </c>
      <c r="E4752" s="1"/>
      <c r="F4752" s="1" t="s">
        <v>3105</v>
      </c>
      <c r="G4752" s="3">
        <v>303.73</v>
      </c>
      <c r="H4752" s="3"/>
      <c r="I4752" s="1" t="s">
        <v>106</v>
      </c>
      <c r="J4752" s="1" t="s">
        <v>107</v>
      </c>
      <c r="K4752" s="1" t="s">
        <v>12</v>
      </c>
      <c r="L4752" s="1" t="s">
        <v>25</v>
      </c>
    </row>
    <row r="4753" spans="1:12" x14ac:dyDescent="0.2">
      <c r="A4753" s="1" t="s">
        <v>234</v>
      </c>
      <c r="B4753" s="1" t="s">
        <v>13</v>
      </c>
      <c r="C4753" s="2">
        <v>43770</v>
      </c>
      <c r="D4753" s="1" t="s">
        <v>215</v>
      </c>
      <c r="E4753" s="1"/>
      <c r="F4753" s="1" t="s">
        <v>214</v>
      </c>
      <c r="G4753" s="3"/>
      <c r="H4753" s="3">
        <v>11137.94</v>
      </c>
      <c r="I4753" s="1" t="s">
        <v>106</v>
      </c>
      <c r="J4753" s="1" t="s">
        <v>121</v>
      </c>
      <c r="K4753" s="1" t="s">
        <v>12</v>
      </c>
      <c r="L4753" s="1"/>
    </row>
    <row r="4754" spans="1:12" x14ac:dyDescent="0.2">
      <c r="A4754" s="1" t="s">
        <v>234</v>
      </c>
      <c r="B4754" s="1" t="s">
        <v>13</v>
      </c>
      <c r="C4754" s="2">
        <v>43770</v>
      </c>
      <c r="D4754" s="1" t="s">
        <v>147</v>
      </c>
      <c r="E4754" s="1"/>
      <c r="F4754" s="1" t="s">
        <v>3106</v>
      </c>
      <c r="G4754" s="3">
        <v>1472.81</v>
      </c>
      <c r="H4754" s="3"/>
      <c r="I4754" s="1" t="s">
        <v>83</v>
      </c>
      <c r="J4754" s="1" t="s">
        <v>181</v>
      </c>
      <c r="K4754" s="1" t="s">
        <v>12</v>
      </c>
      <c r="L4754" s="1" t="s">
        <v>14</v>
      </c>
    </row>
    <row r="4755" spans="1:12" x14ac:dyDescent="0.2">
      <c r="A4755" s="1" t="s">
        <v>234</v>
      </c>
      <c r="B4755" s="1" t="s">
        <v>13</v>
      </c>
      <c r="C4755" s="2">
        <v>43770</v>
      </c>
      <c r="D4755" s="1" t="s">
        <v>147</v>
      </c>
      <c r="E4755" s="1"/>
      <c r="F4755" s="1" t="s">
        <v>3107</v>
      </c>
      <c r="G4755" s="3">
        <v>699</v>
      </c>
      <c r="H4755" s="3"/>
      <c r="I4755" s="1" t="s">
        <v>119</v>
      </c>
      <c r="J4755" s="1" t="s">
        <v>86</v>
      </c>
      <c r="K4755" s="1" t="s">
        <v>12</v>
      </c>
      <c r="L4755" s="1" t="s">
        <v>2772</v>
      </c>
    </row>
    <row r="4756" spans="1:12" x14ac:dyDescent="0.2">
      <c r="A4756" s="1" t="s">
        <v>234</v>
      </c>
      <c r="B4756" s="1" t="s">
        <v>13</v>
      </c>
      <c r="C4756" s="2">
        <v>43770</v>
      </c>
      <c r="D4756" s="1" t="s">
        <v>147</v>
      </c>
      <c r="E4756" s="1"/>
      <c r="F4756" s="1" t="s">
        <v>3041</v>
      </c>
      <c r="G4756" s="3">
        <v>997.29</v>
      </c>
      <c r="H4756" s="3"/>
      <c r="I4756" s="1" t="s">
        <v>108</v>
      </c>
      <c r="J4756" s="1" t="s">
        <v>117</v>
      </c>
      <c r="K4756" s="1" t="s">
        <v>84</v>
      </c>
      <c r="L4756" s="1" t="s">
        <v>26</v>
      </c>
    </row>
    <row r="4757" spans="1:12" x14ac:dyDescent="0.2">
      <c r="A4757" s="1" t="s">
        <v>234</v>
      </c>
      <c r="B4757" s="1" t="s">
        <v>13</v>
      </c>
      <c r="C4757" s="2">
        <v>43770</v>
      </c>
      <c r="D4757" s="1" t="s">
        <v>147</v>
      </c>
      <c r="E4757" s="1"/>
      <c r="F4757" s="1" t="s">
        <v>3108</v>
      </c>
      <c r="G4757" s="3">
        <v>873.41</v>
      </c>
      <c r="H4757" s="3"/>
      <c r="I4757" s="1" t="s">
        <v>120</v>
      </c>
      <c r="J4757" s="1" t="s">
        <v>171</v>
      </c>
      <c r="K4757" s="1" t="s">
        <v>12</v>
      </c>
      <c r="L4757" s="1" t="s">
        <v>76</v>
      </c>
    </row>
    <row r="4758" spans="1:12" x14ac:dyDescent="0.2">
      <c r="A4758" s="1" t="s">
        <v>234</v>
      </c>
      <c r="B4758" s="1" t="s">
        <v>13</v>
      </c>
      <c r="C4758" s="2">
        <v>43770</v>
      </c>
      <c r="D4758" s="1" t="s">
        <v>147</v>
      </c>
      <c r="E4758" s="1"/>
      <c r="F4758" s="1" t="s">
        <v>3109</v>
      </c>
      <c r="G4758" s="3">
        <v>1220.1099999999999</v>
      </c>
      <c r="H4758" s="3"/>
      <c r="I4758" s="1" t="s">
        <v>119</v>
      </c>
      <c r="J4758" s="1" t="s">
        <v>86</v>
      </c>
      <c r="K4758" s="1" t="s">
        <v>12</v>
      </c>
      <c r="L4758" s="1" t="s">
        <v>48</v>
      </c>
    </row>
    <row r="4759" spans="1:12" x14ac:dyDescent="0.2">
      <c r="A4759" s="1" t="s">
        <v>234</v>
      </c>
      <c r="B4759" s="1" t="s">
        <v>13</v>
      </c>
      <c r="C4759" s="2">
        <v>43770</v>
      </c>
      <c r="D4759" s="1" t="s">
        <v>147</v>
      </c>
      <c r="E4759" s="1"/>
      <c r="F4759" s="1" t="s">
        <v>3110</v>
      </c>
      <c r="G4759" s="3">
        <v>600</v>
      </c>
      <c r="H4759" s="3"/>
      <c r="I4759" s="1" t="s">
        <v>119</v>
      </c>
      <c r="J4759" s="1" t="s">
        <v>86</v>
      </c>
      <c r="K4759" s="1" t="s">
        <v>12</v>
      </c>
      <c r="L4759" s="1" t="s">
        <v>2643</v>
      </c>
    </row>
    <row r="4760" spans="1:12" x14ac:dyDescent="0.2">
      <c r="A4760" s="1" t="s">
        <v>234</v>
      </c>
      <c r="B4760" s="1" t="s">
        <v>13</v>
      </c>
      <c r="C4760" s="2">
        <v>43770</v>
      </c>
      <c r="D4760" s="1" t="s">
        <v>147</v>
      </c>
      <c r="E4760" s="1"/>
      <c r="F4760" s="1" t="s">
        <v>3111</v>
      </c>
      <c r="G4760" s="3">
        <v>1523.76</v>
      </c>
      <c r="H4760" s="3"/>
      <c r="I4760" s="1" t="s">
        <v>119</v>
      </c>
      <c r="J4760" s="1" t="s">
        <v>86</v>
      </c>
      <c r="K4760" s="1" t="s">
        <v>12</v>
      </c>
      <c r="L4760" s="1" t="s">
        <v>41</v>
      </c>
    </row>
    <row r="4761" spans="1:12" x14ac:dyDescent="0.2">
      <c r="A4761" s="1" t="s">
        <v>234</v>
      </c>
      <c r="B4761" s="1" t="s">
        <v>13</v>
      </c>
      <c r="C4761" s="2">
        <v>43770</v>
      </c>
      <c r="D4761" s="1" t="s">
        <v>147</v>
      </c>
      <c r="E4761" s="1"/>
      <c r="F4761" s="1" t="s">
        <v>3112</v>
      </c>
      <c r="G4761" s="3">
        <v>822</v>
      </c>
      <c r="H4761" s="3"/>
      <c r="I4761" s="1" t="s">
        <v>119</v>
      </c>
      <c r="J4761" s="1" t="s">
        <v>86</v>
      </c>
      <c r="K4761" s="1" t="s">
        <v>12</v>
      </c>
      <c r="L4761" s="1" t="s">
        <v>270</v>
      </c>
    </row>
    <row r="4762" spans="1:12" x14ac:dyDescent="0.2">
      <c r="A4762" s="1" t="s">
        <v>234</v>
      </c>
      <c r="B4762" s="1" t="s">
        <v>13</v>
      </c>
      <c r="C4762" s="2">
        <v>43770</v>
      </c>
      <c r="D4762" s="1" t="s">
        <v>147</v>
      </c>
      <c r="E4762" s="1"/>
      <c r="F4762" s="1" t="s">
        <v>3113</v>
      </c>
      <c r="G4762" s="3">
        <v>786</v>
      </c>
      <c r="H4762" s="3"/>
      <c r="I4762" s="1" t="s">
        <v>119</v>
      </c>
      <c r="J4762" s="1" t="s">
        <v>86</v>
      </c>
      <c r="K4762" s="1" t="s">
        <v>12</v>
      </c>
      <c r="L4762" s="1" t="s">
        <v>3023</v>
      </c>
    </row>
    <row r="4763" spans="1:12" x14ac:dyDescent="0.2">
      <c r="A4763" s="1" t="s">
        <v>234</v>
      </c>
      <c r="B4763" s="1" t="s">
        <v>13</v>
      </c>
      <c r="C4763" s="2">
        <v>43770</v>
      </c>
      <c r="D4763" s="1" t="s">
        <v>147</v>
      </c>
      <c r="E4763" s="1"/>
      <c r="F4763" s="1" t="s">
        <v>3114</v>
      </c>
      <c r="G4763" s="3">
        <v>594.91999999999996</v>
      </c>
      <c r="H4763" s="3"/>
      <c r="I4763" s="1" t="s">
        <v>85</v>
      </c>
      <c r="J4763" s="1" t="s">
        <v>125</v>
      </c>
      <c r="K4763" s="1" t="s">
        <v>12</v>
      </c>
      <c r="L4763" s="1" t="s">
        <v>1362</v>
      </c>
    </row>
    <row r="4764" spans="1:12" x14ac:dyDescent="0.2">
      <c r="A4764" s="1" t="s">
        <v>234</v>
      </c>
      <c r="B4764" s="1" t="s">
        <v>13</v>
      </c>
      <c r="C4764" s="2">
        <v>43770</v>
      </c>
      <c r="D4764" s="1" t="s">
        <v>147</v>
      </c>
      <c r="E4764" s="1"/>
      <c r="F4764" s="1" t="s">
        <v>3046</v>
      </c>
      <c r="G4764" s="3">
        <v>411.33</v>
      </c>
      <c r="H4764" s="3"/>
      <c r="I4764" s="1" t="s">
        <v>87</v>
      </c>
      <c r="J4764" s="1" t="s">
        <v>253</v>
      </c>
      <c r="K4764" s="1" t="s">
        <v>84</v>
      </c>
      <c r="L4764" s="1" t="s">
        <v>63</v>
      </c>
    </row>
    <row r="4765" spans="1:12" x14ac:dyDescent="0.2">
      <c r="A4765" s="1" t="s">
        <v>234</v>
      </c>
      <c r="B4765" s="1" t="s">
        <v>13</v>
      </c>
      <c r="C4765" s="2">
        <v>43770</v>
      </c>
      <c r="D4765" s="1" t="s">
        <v>147</v>
      </c>
      <c r="E4765" s="1"/>
      <c r="F4765" s="1" t="s">
        <v>3115</v>
      </c>
      <c r="G4765" s="3">
        <v>902.36</v>
      </c>
      <c r="H4765" s="3"/>
      <c r="I4765" s="1" t="s">
        <v>83</v>
      </c>
      <c r="J4765" s="1" t="s">
        <v>229</v>
      </c>
      <c r="K4765" s="1" t="s">
        <v>12</v>
      </c>
      <c r="L4765" s="1" t="s">
        <v>425</v>
      </c>
    </row>
    <row r="4766" spans="1:12" x14ac:dyDescent="0.2">
      <c r="A4766" s="1" t="s">
        <v>234</v>
      </c>
      <c r="B4766" s="1" t="s">
        <v>13</v>
      </c>
      <c r="C4766" s="2">
        <v>43770</v>
      </c>
      <c r="D4766" s="1" t="s">
        <v>147</v>
      </c>
      <c r="E4766" s="1"/>
      <c r="F4766" s="1" t="s">
        <v>3116</v>
      </c>
      <c r="G4766" s="3">
        <v>1330</v>
      </c>
      <c r="H4766" s="3"/>
      <c r="I4766" s="1" t="s">
        <v>119</v>
      </c>
      <c r="J4766" s="1" t="s">
        <v>86</v>
      </c>
      <c r="K4766" s="1" t="s">
        <v>12</v>
      </c>
      <c r="L4766" s="1" t="s">
        <v>395</v>
      </c>
    </row>
    <row r="4767" spans="1:12" x14ac:dyDescent="0.2">
      <c r="A4767" s="1" t="s">
        <v>234</v>
      </c>
      <c r="B4767" s="1" t="s">
        <v>13</v>
      </c>
      <c r="C4767" s="2">
        <v>43770</v>
      </c>
      <c r="D4767" s="1" t="s">
        <v>215</v>
      </c>
      <c r="E4767" s="1"/>
      <c r="F4767" s="1" t="s">
        <v>214</v>
      </c>
      <c r="G4767" s="3"/>
      <c r="H4767" s="3">
        <v>1194.44</v>
      </c>
      <c r="I4767" s="1" t="s">
        <v>106</v>
      </c>
      <c r="J4767" s="1" t="s">
        <v>107</v>
      </c>
      <c r="K4767" s="1" t="s">
        <v>12</v>
      </c>
      <c r="L4767" s="1"/>
    </row>
    <row r="4768" spans="1:12" x14ac:dyDescent="0.2">
      <c r="A4768" s="1" t="s">
        <v>234</v>
      </c>
      <c r="B4768" s="1" t="s">
        <v>13</v>
      </c>
      <c r="C4768" s="2">
        <v>43770</v>
      </c>
      <c r="D4768" s="1" t="s">
        <v>147</v>
      </c>
      <c r="E4768" s="1"/>
      <c r="F4768" s="1" t="s">
        <v>3117</v>
      </c>
      <c r="G4768" s="3">
        <v>826.11</v>
      </c>
      <c r="H4768" s="3"/>
      <c r="I4768" s="1" t="s">
        <v>83</v>
      </c>
      <c r="J4768" s="1" t="s">
        <v>181</v>
      </c>
      <c r="K4768" s="1" t="s">
        <v>12</v>
      </c>
      <c r="L4768" s="1" t="s">
        <v>93</v>
      </c>
    </row>
    <row r="4769" spans="1:12" x14ac:dyDescent="0.2">
      <c r="A4769" s="1" t="s">
        <v>234</v>
      </c>
      <c r="B4769" s="1" t="s">
        <v>13</v>
      </c>
      <c r="C4769" s="2">
        <v>43770</v>
      </c>
      <c r="D4769" s="1" t="s">
        <v>147</v>
      </c>
      <c r="E4769" s="1"/>
      <c r="F4769" s="1" t="s">
        <v>3118</v>
      </c>
      <c r="G4769" s="3">
        <v>840</v>
      </c>
      <c r="H4769" s="3"/>
      <c r="I4769" s="1" t="s">
        <v>119</v>
      </c>
      <c r="J4769" s="1" t="s">
        <v>86</v>
      </c>
      <c r="K4769" s="1" t="s">
        <v>12</v>
      </c>
      <c r="L4769" s="1" t="s">
        <v>991</v>
      </c>
    </row>
    <row r="4770" spans="1:12" x14ac:dyDescent="0.2">
      <c r="A4770" s="1" t="s">
        <v>234</v>
      </c>
      <c r="B4770" s="1" t="s">
        <v>13</v>
      </c>
      <c r="C4770" s="2">
        <v>43770</v>
      </c>
      <c r="D4770" s="1" t="s">
        <v>147</v>
      </c>
      <c r="E4770" s="1"/>
      <c r="F4770" s="1" t="s">
        <v>3119</v>
      </c>
      <c r="G4770" s="3">
        <v>902.5</v>
      </c>
      <c r="H4770" s="3"/>
      <c r="I4770" s="1" t="s">
        <v>119</v>
      </c>
      <c r="J4770" s="1" t="s">
        <v>86</v>
      </c>
      <c r="K4770" s="1" t="s">
        <v>12</v>
      </c>
      <c r="L4770" s="1" t="s">
        <v>2489</v>
      </c>
    </row>
    <row r="4771" spans="1:12" x14ac:dyDescent="0.2">
      <c r="A4771" s="1" t="s">
        <v>234</v>
      </c>
      <c r="B4771" s="1" t="s">
        <v>13</v>
      </c>
      <c r="C4771" s="2">
        <v>43770</v>
      </c>
      <c r="D4771" s="1" t="s">
        <v>147</v>
      </c>
      <c r="E4771" s="1"/>
      <c r="F4771" s="1" t="s">
        <v>3120</v>
      </c>
      <c r="G4771" s="3">
        <v>846</v>
      </c>
      <c r="H4771" s="3"/>
      <c r="I4771" s="1" t="s">
        <v>119</v>
      </c>
      <c r="J4771" s="1" t="s">
        <v>86</v>
      </c>
      <c r="K4771" s="1" t="s">
        <v>12</v>
      </c>
      <c r="L4771" s="1" t="s">
        <v>358</v>
      </c>
    </row>
    <row r="4772" spans="1:12" x14ac:dyDescent="0.2">
      <c r="A4772" s="1" t="s">
        <v>234</v>
      </c>
      <c r="B4772" s="1" t="s">
        <v>13</v>
      </c>
      <c r="C4772" s="2">
        <v>43770</v>
      </c>
      <c r="D4772" s="1" t="s">
        <v>147</v>
      </c>
      <c r="E4772" s="1"/>
      <c r="F4772" s="1" t="s">
        <v>3121</v>
      </c>
      <c r="G4772" s="3">
        <v>1057.95</v>
      </c>
      <c r="H4772" s="3"/>
      <c r="I4772" s="1" t="s">
        <v>119</v>
      </c>
      <c r="J4772" s="1" t="s">
        <v>86</v>
      </c>
      <c r="K4772" s="1" t="s">
        <v>12</v>
      </c>
      <c r="L4772" s="1" t="s">
        <v>382</v>
      </c>
    </row>
    <row r="4773" spans="1:12" x14ac:dyDescent="0.2">
      <c r="A4773" s="1" t="s">
        <v>234</v>
      </c>
      <c r="B4773" s="1" t="s">
        <v>13</v>
      </c>
      <c r="C4773" s="2">
        <v>43770</v>
      </c>
      <c r="D4773" s="1" t="s">
        <v>147</v>
      </c>
      <c r="E4773" s="1"/>
      <c r="F4773" s="1" t="s">
        <v>3122</v>
      </c>
      <c r="G4773" s="3">
        <v>1343.15</v>
      </c>
      <c r="H4773" s="3"/>
      <c r="I4773" s="1" t="s">
        <v>119</v>
      </c>
      <c r="J4773" s="1" t="s">
        <v>86</v>
      </c>
      <c r="K4773" s="1" t="s">
        <v>12</v>
      </c>
      <c r="L4773" s="1" t="s">
        <v>451</v>
      </c>
    </row>
    <row r="4774" spans="1:12" x14ac:dyDescent="0.2">
      <c r="A4774" s="1" t="s">
        <v>234</v>
      </c>
      <c r="B4774" s="1" t="s">
        <v>13</v>
      </c>
      <c r="C4774" s="2">
        <v>43770</v>
      </c>
      <c r="D4774" s="1" t="s">
        <v>147</v>
      </c>
      <c r="E4774" s="1"/>
      <c r="F4774" s="1" t="s">
        <v>3093</v>
      </c>
      <c r="G4774" s="3">
        <v>393.25</v>
      </c>
      <c r="H4774" s="3"/>
      <c r="I4774" s="1" t="s">
        <v>85</v>
      </c>
      <c r="J4774" s="1" t="s">
        <v>125</v>
      </c>
      <c r="K4774" s="1" t="s">
        <v>84</v>
      </c>
      <c r="L4774" s="1" t="s">
        <v>111</v>
      </c>
    </row>
    <row r="4775" spans="1:12" x14ac:dyDescent="0.2">
      <c r="A4775" s="1" t="s">
        <v>234</v>
      </c>
      <c r="B4775" s="1" t="s">
        <v>13</v>
      </c>
      <c r="C4775" s="2">
        <v>43770</v>
      </c>
      <c r="D4775" s="1" t="s">
        <v>147</v>
      </c>
      <c r="E4775" s="1"/>
      <c r="F4775" s="1" t="s">
        <v>3123</v>
      </c>
      <c r="G4775" s="3">
        <v>511</v>
      </c>
      <c r="H4775" s="3"/>
      <c r="I4775" s="1" t="s">
        <v>185</v>
      </c>
      <c r="J4775" s="1" t="s">
        <v>126</v>
      </c>
      <c r="K4775" s="1" t="s">
        <v>12</v>
      </c>
      <c r="L4775" s="1" t="s">
        <v>304</v>
      </c>
    </row>
    <row r="4776" spans="1:12" x14ac:dyDescent="0.2">
      <c r="A4776" s="1" t="s">
        <v>234</v>
      </c>
      <c r="B4776" s="1" t="s">
        <v>13</v>
      </c>
      <c r="C4776" s="2">
        <v>43770</v>
      </c>
      <c r="D4776" s="1" t="s">
        <v>147</v>
      </c>
      <c r="E4776" s="1"/>
      <c r="F4776" s="1" t="s">
        <v>3124</v>
      </c>
      <c r="G4776" s="3">
        <v>525</v>
      </c>
      <c r="H4776" s="3"/>
      <c r="I4776" s="1" t="s">
        <v>119</v>
      </c>
      <c r="J4776" s="1" t="s">
        <v>86</v>
      </c>
      <c r="K4776" s="1" t="s">
        <v>12</v>
      </c>
      <c r="L4776" s="1" t="s">
        <v>3125</v>
      </c>
    </row>
    <row r="4777" spans="1:12" x14ac:dyDescent="0.2">
      <c r="A4777" s="1" t="s">
        <v>234</v>
      </c>
      <c r="B4777" s="1" t="s">
        <v>13</v>
      </c>
      <c r="C4777" s="2">
        <v>43770</v>
      </c>
      <c r="D4777" s="1" t="s">
        <v>147</v>
      </c>
      <c r="E4777" s="1"/>
      <c r="F4777" s="1" t="s">
        <v>3126</v>
      </c>
      <c r="G4777" s="3">
        <v>719.83</v>
      </c>
      <c r="H4777" s="3"/>
      <c r="I4777" s="1" t="s">
        <v>119</v>
      </c>
      <c r="J4777" s="1" t="s">
        <v>86</v>
      </c>
      <c r="K4777" s="1" t="s">
        <v>12</v>
      </c>
      <c r="L4777" s="1" t="s">
        <v>387</v>
      </c>
    </row>
    <row r="4778" spans="1:12" x14ac:dyDescent="0.2">
      <c r="A4778" s="1" t="s">
        <v>234</v>
      </c>
      <c r="B4778" s="1" t="s">
        <v>13</v>
      </c>
      <c r="C4778" s="2">
        <v>43770</v>
      </c>
      <c r="D4778" s="1" t="s">
        <v>147</v>
      </c>
      <c r="E4778" s="1"/>
      <c r="F4778" s="1" t="s">
        <v>3095</v>
      </c>
      <c r="G4778" s="3">
        <v>718.38</v>
      </c>
      <c r="H4778" s="3"/>
      <c r="I4778" s="1" t="s">
        <v>85</v>
      </c>
      <c r="J4778" s="1" t="s">
        <v>125</v>
      </c>
      <c r="K4778" s="1" t="s">
        <v>84</v>
      </c>
      <c r="L4778" s="1" t="s">
        <v>114</v>
      </c>
    </row>
    <row r="4779" spans="1:12" x14ac:dyDescent="0.2">
      <c r="A4779" s="1" t="s">
        <v>234</v>
      </c>
      <c r="B4779" s="1" t="s">
        <v>13</v>
      </c>
      <c r="C4779" s="2">
        <v>43770</v>
      </c>
      <c r="D4779" s="1" t="s">
        <v>147</v>
      </c>
      <c r="E4779" s="1"/>
      <c r="F4779" s="1" t="s">
        <v>3127</v>
      </c>
      <c r="G4779" s="3">
        <v>934.43</v>
      </c>
      <c r="H4779" s="3"/>
      <c r="I4779" s="1" t="s">
        <v>120</v>
      </c>
      <c r="J4779" s="1" t="s">
        <v>171</v>
      </c>
      <c r="K4779" s="1" t="s">
        <v>12</v>
      </c>
      <c r="L4779" s="1" t="s">
        <v>20</v>
      </c>
    </row>
    <row r="4780" spans="1:12" x14ac:dyDescent="0.2">
      <c r="A4780" s="1" t="s">
        <v>234</v>
      </c>
      <c r="B4780" s="1" t="s">
        <v>13</v>
      </c>
      <c r="C4780" s="2">
        <v>43770</v>
      </c>
      <c r="D4780" s="1" t="s">
        <v>147</v>
      </c>
      <c r="E4780" s="1"/>
      <c r="F4780" s="1" t="s">
        <v>3128</v>
      </c>
      <c r="G4780" s="3">
        <v>891</v>
      </c>
      <c r="H4780" s="3"/>
      <c r="I4780" s="1" t="s">
        <v>119</v>
      </c>
      <c r="J4780" s="1" t="s">
        <v>86</v>
      </c>
      <c r="K4780" s="1" t="s">
        <v>12</v>
      </c>
      <c r="L4780" s="1" t="s">
        <v>2738</v>
      </c>
    </row>
    <row r="4781" spans="1:12" x14ac:dyDescent="0.2">
      <c r="A4781" s="1" t="s">
        <v>234</v>
      </c>
      <c r="B4781" s="1" t="s">
        <v>13</v>
      </c>
      <c r="C4781" s="2">
        <v>43770</v>
      </c>
      <c r="D4781" s="1" t="s">
        <v>147</v>
      </c>
      <c r="E4781" s="1"/>
      <c r="F4781" s="1" t="s">
        <v>3129</v>
      </c>
      <c r="G4781" s="3">
        <v>830.16</v>
      </c>
      <c r="H4781" s="3"/>
      <c r="I4781" s="1" t="s">
        <v>185</v>
      </c>
      <c r="J4781" s="1" t="s">
        <v>126</v>
      </c>
      <c r="K4781" s="1" t="s">
        <v>12</v>
      </c>
      <c r="L4781" s="1" t="s">
        <v>1650</v>
      </c>
    </row>
    <row r="4782" spans="1:12" x14ac:dyDescent="0.2">
      <c r="A4782" s="1" t="s">
        <v>234</v>
      </c>
      <c r="B4782" s="1" t="s">
        <v>13</v>
      </c>
      <c r="C4782" s="2">
        <v>43770</v>
      </c>
      <c r="D4782" s="1" t="s">
        <v>147</v>
      </c>
      <c r="E4782" s="1"/>
      <c r="F4782" s="1" t="s">
        <v>3101</v>
      </c>
      <c r="G4782" s="3">
        <v>109.66</v>
      </c>
      <c r="H4782" s="3"/>
      <c r="I4782" s="1" t="s">
        <v>120</v>
      </c>
      <c r="J4782" s="1" t="s">
        <v>171</v>
      </c>
      <c r="K4782" s="1" t="s">
        <v>84</v>
      </c>
      <c r="L4782" s="1" t="s">
        <v>2028</v>
      </c>
    </row>
    <row r="4783" spans="1:12" x14ac:dyDescent="0.2">
      <c r="A4783" s="1" t="s">
        <v>234</v>
      </c>
      <c r="B4783" s="1" t="s">
        <v>13</v>
      </c>
      <c r="C4783" s="2">
        <v>43770</v>
      </c>
      <c r="D4783" s="1" t="s">
        <v>147</v>
      </c>
      <c r="E4783" s="1"/>
      <c r="F4783" s="1" t="s">
        <v>3130</v>
      </c>
      <c r="G4783" s="3">
        <v>2339.5700000000002</v>
      </c>
      <c r="H4783" s="3"/>
      <c r="I4783" s="1" t="s">
        <v>83</v>
      </c>
      <c r="J4783" s="1" t="s">
        <v>181</v>
      </c>
      <c r="K4783" s="1" t="s">
        <v>12</v>
      </c>
      <c r="L4783" s="1" t="s">
        <v>36</v>
      </c>
    </row>
    <row r="4784" spans="1:12" x14ac:dyDescent="0.2">
      <c r="A4784" s="1" t="s">
        <v>234</v>
      </c>
      <c r="B4784" s="1" t="s">
        <v>13</v>
      </c>
      <c r="C4784" s="2">
        <v>43770</v>
      </c>
      <c r="D4784" s="1" t="s">
        <v>147</v>
      </c>
      <c r="E4784" s="1"/>
      <c r="F4784" s="1" t="s">
        <v>3131</v>
      </c>
      <c r="G4784" s="3">
        <v>684</v>
      </c>
      <c r="H4784" s="3"/>
      <c r="I4784" s="1" t="s">
        <v>119</v>
      </c>
      <c r="J4784" s="1" t="s">
        <v>86</v>
      </c>
      <c r="K4784" s="1" t="s">
        <v>12</v>
      </c>
      <c r="L4784" s="1" t="s">
        <v>389</v>
      </c>
    </row>
    <row r="4785" spans="1:12" x14ac:dyDescent="0.2">
      <c r="A4785" s="1" t="s">
        <v>234</v>
      </c>
      <c r="B4785" s="1" t="s">
        <v>13</v>
      </c>
      <c r="C4785" s="2">
        <v>43770</v>
      </c>
      <c r="D4785" s="1" t="s">
        <v>147</v>
      </c>
      <c r="E4785" s="1"/>
      <c r="F4785" s="1" t="s">
        <v>3132</v>
      </c>
      <c r="G4785" s="3">
        <v>1906.31</v>
      </c>
      <c r="H4785" s="3"/>
      <c r="I4785" s="1" t="s">
        <v>119</v>
      </c>
      <c r="J4785" s="1" t="s">
        <v>86</v>
      </c>
      <c r="K4785" s="1" t="s">
        <v>12</v>
      </c>
      <c r="L4785" s="1" t="s">
        <v>322</v>
      </c>
    </row>
    <row r="4786" spans="1:12" x14ac:dyDescent="0.2">
      <c r="A4786" s="1" t="s">
        <v>234</v>
      </c>
      <c r="B4786" s="1" t="s">
        <v>13</v>
      </c>
      <c r="C4786" s="2">
        <v>43770</v>
      </c>
      <c r="D4786" s="1" t="s">
        <v>147</v>
      </c>
      <c r="E4786" s="1"/>
      <c r="F4786" s="1" t="s">
        <v>3133</v>
      </c>
      <c r="G4786" s="3">
        <v>1004.54</v>
      </c>
      <c r="H4786" s="3"/>
      <c r="I4786" s="1" t="s">
        <v>119</v>
      </c>
      <c r="J4786" s="1" t="s">
        <v>86</v>
      </c>
      <c r="K4786" s="1" t="s">
        <v>12</v>
      </c>
      <c r="L4786" s="1" t="s">
        <v>328</v>
      </c>
    </row>
    <row r="4787" spans="1:12" x14ac:dyDescent="0.2">
      <c r="A4787" s="1" t="s">
        <v>234</v>
      </c>
      <c r="B4787" s="1" t="s">
        <v>13</v>
      </c>
      <c r="C4787" s="2">
        <v>43770</v>
      </c>
      <c r="D4787" s="1" t="s">
        <v>147</v>
      </c>
      <c r="E4787" s="1"/>
      <c r="F4787" s="1" t="s">
        <v>3134</v>
      </c>
      <c r="G4787" s="3">
        <v>4654.67</v>
      </c>
      <c r="H4787" s="3"/>
      <c r="I4787" s="1" t="s">
        <v>177</v>
      </c>
      <c r="J4787" s="1" t="s">
        <v>178</v>
      </c>
      <c r="K4787" s="1" t="s">
        <v>12</v>
      </c>
      <c r="L4787" s="1" t="s">
        <v>56</v>
      </c>
    </row>
    <row r="4788" spans="1:12" x14ac:dyDescent="0.2">
      <c r="A4788" s="1" t="s">
        <v>234</v>
      </c>
      <c r="B4788" s="1" t="s">
        <v>13</v>
      </c>
      <c r="C4788" s="2">
        <v>43770</v>
      </c>
      <c r="D4788" s="1" t="s">
        <v>147</v>
      </c>
      <c r="E4788" s="1"/>
      <c r="F4788" s="1" t="s">
        <v>3034</v>
      </c>
      <c r="G4788" s="3">
        <v>69.42</v>
      </c>
      <c r="H4788" s="3"/>
      <c r="I4788" s="1" t="s">
        <v>106</v>
      </c>
      <c r="J4788" s="1" t="s">
        <v>121</v>
      </c>
      <c r="K4788" s="1" t="s">
        <v>84</v>
      </c>
      <c r="L4788" s="1" t="s">
        <v>29</v>
      </c>
    </row>
    <row r="4789" spans="1:12" x14ac:dyDescent="0.2">
      <c r="A4789" s="1" t="s">
        <v>234</v>
      </c>
      <c r="B4789" s="1" t="s">
        <v>13</v>
      </c>
      <c r="C4789" s="2">
        <v>43770</v>
      </c>
      <c r="D4789" s="1" t="s">
        <v>147</v>
      </c>
      <c r="E4789" s="1"/>
      <c r="F4789" s="1" t="s">
        <v>3041</v>
      </c>
      <c r="G4789" s="3">
        <v>637.03</v>
      </c>
      <c r="H4789" s="3"/>
      <c r="I4789" s="1" t="s">
        <v>87</v>
      </c>
      <c r="J4789" s="1" t="s">
        <v>116</v>
      </c>
      <c r="K4789" s="1" t="s">
        <v>84</v>
      </c>
      <c r="L4789" s="1" t="s">
        <v>26</v>
      </c>
    </row>
    <row r="4790" spans="1:12" x14ac:dyDescent="0.2">
      <c r="A4790" s="1" t="s">
        <v>234</v>
      </c>
      <c r="B4790" s="1" t="s">
        <v>13</v>
      </c>
      <c r="C4790" s="2">
        <v>43770</v>
      </c>
      <c r="D4790" s="1" t="s">
        <v>147</v>
      </c>
      <c r="E4790" s="1"/>
      <c r="F4790" s="1" t="s">
        <v>3046</v>
      </c>
      <c r="G4790" s="3">
        <v>1125.51</v>
      </c>
      <c r="H4790" s="3"/>
      <c r="I4790" s="1" t="s">
        <v>87</v>
      </c>
      <c r="J4790" s="1" t="s">
        <v>116</v>
      </c>
      <c r="K4790" s="1" t="s">
        <v>84</v>
      </c>
      <c r="L4790" s="1" t="s">
        <v>63</v>
      </c>
    </row>
    <row r="4791" spans="1:12" x14ac:dyDescent="0.2">
      <c r="A4791" s="1" t="s">
        <v>234</v>
      </c>
      <c r="B4791" s="1" t="s">
        <v>13</v>
      </c>
      <c r="C4791" s="2">
        <v>43770</v>
      </c>
      <c r="D4791" s="1" t="s">
        <v>147</v>
      </c>
      <c r="E4791" s="1"/>
      <c r="F4791" s="1" t="s">
        <v>3101</v>
      </c>
      <c r="G4791" s="3">
        <v>85.29</v>
      </c>
      <c r="H4791" s="3"/>
      <c r="I4791" s="1" t="s">
        <v>87</v>
      </c>
      <c r="J4791" s="1" t="s">
        <v>253</v>
      </c>
      <c r="K4791" s="1" t="s">
        <v>84</v>
      </c>
      <c r="L4791" s="1" t="s">
        <v>2028</v>
      </c>
    </row>
    <row r="4792" spans="1:12" x14ac:dyDescent="0.2">
      <c r="A4792" s="1" t="s">
        <v>234</v>
      </c>
      <c r="B4792" s="1" t="s">
        <v>13</v>
      </c>
      <c r="C4792" s="2">
        <v>43770</v>
      </c>
      <c r="D4792" s="1" t="s">
        <v>147</v>
      </c>
      <c r="E4792" s="1"/>
      <c r="F4792" s="1" t="s">
        <v>3135</v>
      </c>
      <c r="G4792" s="3">
        <v>1692</v>
      </c>
      <c r="H4792" s="3"/>
      <c r="I4792" s="1" t="s">
        <v>83</v>
      </c>
      <c r="J4792" s="1" t="s">
        <v>230</v>
      </c>
      <c r="K4792" s="1" t="s">
        <v>12</v>
      </c>
      <c r="L4792" s="1" t="s">
        <v>57</v>
      </c>
    </row>
    <row r="4793" spans="1:12" x14ac:dyDescent="0.2">
      <c r="A4793" s="1" t="s">
        <v>234</v>
      </c>
      <c r="B4793" s="1" t="s">
        <v>13</v>
      </c>
      <c r="C4793" s="2">
        <v>43770</v>
      </c>
      <c r="D4793" s="1" t="s">
        <v>147</v>
      </c>
      <c r="E4793" s="1"/>
      <c r="F4793" s="1" t="s">
        <v>3136</v>
      </c>
      <c r="G4793" s="3">
        <v>600</v>
      </c>
      <c r="H4793" s="3"/>
      <c r="I4793" s="1" t="s">
        <v>119</v>
      </c>
      <c r="J4793" s="1" t="s">
        <v>86</v>
      </c>
      <c r="K4793" s="1" t="s">
        <v>12</v>
      </c>
      <c r="L4793" s="1" t="s">
        <v>2946</v>
      </c>
    </row>
    <row r="4794" spans="1:12" x14ac:dyDescent="0.2">
      <c r="A4794" s="1" t="s">
        <v>234</v>
      </c>
      <c r="B4794" s="1" t="s">
        <v>13</v>
      </c>
      <c r="C4794" s="2">
        <v>43770</v>
      </c>
      <c r="D4794" s="1" t="s">
        <v>147</v>
      </c>
      <c r="E4794" s="1"/>
      <c r="F4794" s="1" t="s">
        <v>3078</v>
      </c>
      <c r="G4794" s="3">
        <v>916.76</v>
      </c>
      <c r="H4794" s="3"/>
      <c r="I4794" s="1" t="s">
        <v>108</v>
      </c>
      <c r="J4794" s="1" t="s">
        <v>117</v>
      </c>
      <c r="K4794" s="1" t="s">
        <v>12</v>
      </c>
      <c r="L4794" s="1" t="s">
        <v>80</v>
      </c>
    </row>
    <row r="4795" spans="1:12" x14ac:dyDescent="0.2">
      <c r="A4795" s="1" t="s">
        <v>234</v>
      </c>
      <c r="B4795" s="1" t="s">
        <v>13</v>
      </c>
      <c r="C4795" s="2">
        <v>43770</v>
      </c>
      <c r="D4795" s="1" t="s">
        <v>147</v>
      </c>
      <c r="E4795" s="1"/>
      <c r="F4795" s="1" t="s">
        <v>3137</v>
      </c>
      <c r="G4795" s="3">
        <v>771.68</v>
      </c>
      <c r="H4795" s="3"/>
      <c r="I4795" s="1" t="s">
        <v>120</v>
      </c>
      <c r="J4795" s="1" t="s">
        <v>171</v>
      </c>
      <c r="K4795" s="1" t="s">
        <v>12</v>
      </c>
      <c r="L4795" s="1" t="s">
        <v>101</v>
      </c>
    </row>
    <row r="4796" spans="1:12" x14ac:dyDescent="0.2">
      <c r="A4796" s="1" t="s">
        <v>234</v>
      </c>
      <c r="B4796" s="1" t="s">
        <v>13</v>
      </c>
      <c r="C4796" s="2">
        <v>43770</v>
      </c>
      <c r="D4796" s="1" t="s">
        <v>147</v>
      </c>
      <c r="E4796" s="1"/>
      <c r="F4796" s="1" t="s">
        <v>3138</v>
      </c>
      <c r="G4796" s="3">
        <v>812.89</v>
      </c>
      <c r="H4796" s="3"/>
      <c r="I4796" s="1" t="s">
        <v>83</v>
      </c>
      <c r="J4796" s="1" t="s">
        <v>181</v>
      </c>
      <c r="K4796" s="1" t="s">
        <v>12</v>
      </c>
      <c r="L4796" s="1" t="s">
        <v>405</v>
      </c>
    </row>
    <row r="4797" spans="1:12" x14ac:dyDescent="0.2">
      <c r="A4797" s="1" t="s">
        <v>234</v>
      </c>
      <c r="B4797" s="1" t="s">
        <v>13</v>
      </c>
      <c r="C4797" s="2">
        <v>43770</v>
      </c>
      <c r="D4797" s="1" t="s">
        <v>147</v>
      </c>
      <c r="E4797" s="1"/>
      <c r="F4797" s="1" t="s">
        <v>3139</v>
      </c>
      <c r="G4797" s="3">
        <v>1121.3599999999999</v>
      </c>
      <c r="H4797" s="3"/>
      <c r="I4797" s="1" t="s">
        <v>83</v>
      </c>
      <c r="J4797" s="1" t="s">
        <v>181</v>
      </c>
      <c r="K4797" s="1" t="s">
        <v>12</v>
      </c>
      <c r="L4797" s="1" t="s">
        <v>421</v>
      </c>
    </row>
    <row r="4798" spans="1:12" x14ac:dyDescent="0.2">
      <c r="A4798" s="1" t="s">
        <v>234</v>
      </c>
      <c r="B4798" s="1" t="s">
        <v>13</v>
      </c>
      <c r="C4798" s="2">
        <v>43770</v>
      </c>
      <c r="D4798" s="1" t="s">
        <v>147</v>
      </c>
      <c r="E4798" s="1"/>
      <c r="F4798" s="1" t="s">
        <v>3140</v>
      </c>
      <c r="G4798" s="3">
        <v>887.29</v>
      </c>
      <c r="H4798" s="3"/>
      <c r="I4798" s="1" t="s">
        <v>83</v>
      </c>
      <c r="J4798" s="1" t="s">
        <v>181</v>
      </c>
      <c r="K4798" s="1" t="s">
        <v>12</v>
      </c>
      <c r="L4798" s="1" t="s">
        <v>44</v>
      </c>
    </row>
    <row r="4799" spans="1:12" x14ac:dyDescent="0.2">
      <c r="A4799" s="1" t="s">
        <v>234</v>
      </c>
      <c r="B4799" s="1" t="s">
        <v>13</v>
      </c>
      <c r="C4799" s="2">
        <v>43770</v>
      </c>
      <c r="D4799" s="1" t="s">
        <v>147</v>
      </c>
      <c r="E4799" s="1"/>
      <c r="F4799" s="1" t="s">
        <v>3141</v>
      </c>
      <c r="G4799" s="3">
        <v>400.19</v>
      </c>
      <c r="H4799" s="3"/>
      <c r="I4799" s="1" t="s">
        <v>119</v>
      </c>
      <c r="J4799" s="1" t="s">
        <v>86</v>
      </c>
      <c r="K4799" s="1" t="s">
        <v>84</v>
      </c>
      <c r="L4799" s="1" t="s">
        <v>66</v>
      </c>
    </row>
    <row r="4800" spans="1:12" x14ac:dyDescent="0.2">
      <c r="A4800" s="1" t="s">
        <v>234</v>
      </c>
      <c r="B4800" s="1" t="s">
        <v>13</v>
      </c>
      <c r="C4800" s="2">
        <v>43770</v>
      </c>
      <c r="D4800" s="1" t="s">
        <v>147</v>
      </c>
      <c r="E4800" s="1"/>
      <c r="F4800" s="1" t="s">
        <v>3047</v>
      </c>
      <c r="G4800" s="3">
        <v>97.9</v>
      </c>
      <c r="H4800" s="3"/>
      <c r="I4800" s="1" t="s">
        <v>106</v>
      </c>
      <c r="J4800" s="1" t="s">
        <v>107</v>
      </c>
      <c r="K4800" s="1" t="s">
        <v>12</v>
      </c>
      <c r="L4800" s="1" t="s">
        <v>313</v>
      </c>
    </row>
    <row r="4801" spans="1:12" x14ac:dyDescent="0.2">
      <c r="A4801" s="1" t="s">
        <v>234</v>
      </c>
      <c r="B4801" s="1" t="s">
        <v>13</v>
      </c>
      <c r="C4801" s="2">
        <v>43770</v>
      </c>
      <c r="D4801" s="1" t="s">
        <v>215</v>
      </c>
      <c r="E4801" s="1"/>
      <c r="F4801" s="1" t="s">
        <v>214</v>
      </c>
      <c r="G4801" s="3"/>
      <c r="H4801" s="3">
        <v>7950.08</v>
      </c>
      <c r="I4801" s="1" t="s">
        <v>106</v>
      </c>
      <c r="J4801" s="1" t="s">
        <v>122</v>
      </c>
      <c r="K4801" s="1" t="s">
        <v>12</v>
      </c>
      <c r="L4801" s="1"/>
    </row>
    <row r="4802" spans="1:12" x14ac:dyDescent="0.2">
      <c r="A4802" s="1" t="s">
        <v>234</v>
      </c>
      <c r="B4802" s="1" t="s">
        <v>13</v>
      </c>
      <c r="C4802" s="2">
        <v>43770</v>
      </c>
      <c r="D4802" s="1" t="s">
        <v>147</v>
      </c>
      <c r="E4802" s="1"/>
      <c r="F4802" s="1" t="s">
        <v>3142</v>
      </c>
      <c r="G4802" s="3">
        <v>1343.56</v>
      </c>
      <c r="H4802" s="3"/>
      <c r="I4802" s="1" t="s">
        <v>106</v>
      </c>
      <c r="J4802" s="1" t="s">
        <v>121</v>
      </c>
      <c r="K4802" s="1" t="s">
        <v>12</v>
      </c>
      <c r="L4802" s="1" t="s">
        <v>23</v>
      </c>
    </row>
    <row r="4803" spans="1:12" x14ac:dyDescent="0.2">
      <c r="A4803" s="1" t="s">
        <v>234</v>
      </c>
      <c r="B4803" s="1" t="s">
        <v>13</v>
      </c>
      <c r="C4803" s="2">
        <v>43770</v>
      </c>
      <c r="D4803" s="1" t="s">
        <v>147</v>
      </c>
      <c r="E4803" s="1"/>
      <c r="F4803" s="1" t="s">
        <v>3143</v>
      </c>
      <c r="G4803" s="3">
        <v>1014.27</v>
      </c>
      <c r="H4803" s="3"/>
      <c r="I4803" s="1" t="s">
        <v>83</v>
      </c>
      <c r="J4803" s="1" t="s">
        <v>181</v>
      </c>
      <c r="K4803" s="1" t="s">
        <v>12</v>
      </c>
      <c r="L4803" s="1" t="s">
        <v>345</v>
      </c>
    </row>
    <row r="4804" spans="1:12" x14ac:dyDescent="0.2">
      <c r="A4804" s="1" t="s">
        <v>234</v>
      </c>
      <c r="B4804" s="1" t="s">
        <v>13</v>
      </c>
      <c r="C4804" s="2">
        <v>43770</v>
      </c>
      <c r="D4804" s="1" t="s">
        <v>147</v>
      </c>
      <c r="E4804" s="1"/>
      <c r="F4804" s="1" t="s">
        <v>3144</v>
      </c>
      <c r="G4804" s="3">
        <v>1339.03</v>
      </c>
      <c r="H4804" s="3"/>
      <c r="I4804" s="1" t="s">
        <v>119</v>
      </c>
      <c r="J4804" s="1" t="s">
        <v>86</v>
      </c>
      <c r="K4804" s="1" t="s">
        <v>12</v>
      </c>
      <c r="L4804" s="1" t="s">
        <v>78</v>
      </c>
    </row>
    <row r="4805" spans="1:12" x14ac:dyDescent="0.2">
      <c r="A4805" s="1" t="s">
        <v>234</v>
      </c>
      <c r="B4805" s="1" t="s">
        <v>13</v>
      </c>
      <c r="C4805" s="2">
        <v>43770</v>
      </c>
      <c r="D4805" s="1" t="s">
        <v>147</v>
      </c>
      <c r="E4805" s="1"/>
      <c r="F4805" s="1" t="s">
        <v>3145</v>
      </c>
      <c r="G4805" s="3">
        <v>684</v>
      </c>
      <c r="H4805" s="3"/>
      <c r="I4805" s="1" t="s">
        <v>119</v>
      </c>
      <c r="J4805" s="1" t="s">
        <v>86</v>
      </c>
      <c r="K4805" s="1" t="s">
        <v>12</v>
      </c>
      <c r="L4805" s="1" t="s">
        <v>53</v>
      </c>
    </row>
    <row r="4806" spans="1:12" x14ac:dyDescent="0.2">
      <c r="A4806" s="1" t="s">
        <v>234</v>
      </c>
      <c r="B4806" s="1" t="s">
        <v>13</v>
      </c>
      <c r="C4806" s="2">
        <v>43770</v>
      </c>
      <c r="D4806" s="1" t="s">
        <v>147</v>
      </c>
      <c r="E4806" s="1"/>
      <c r="F4806" s="1" t="s">
        <v>3146</v>
      </c>
      <c r="G4806" s="3">
        <v>803.52</v>
      </c>
      <c r="H4806" s="3"/>
      <c r="I4806" s="1" t="s">
        <v>119</v>
      </c>
      <c r="J4806" s="1" t="s">
        <v>86</v>
      </c>
      <c r="K4806" s="1" t="s">
        <v>12</v>
      </c>
      <c r="L4806" s="1" t="s">
        <v>50</v>
      </c>
    </row>
    <row r="4807" spans="1:12" x14ac:dyDescent="0.2">
      <c r="A4807" s="1" t="s">
        <v>234</v>
      </c>
      <c r="B4807" s="1" t="s">
        <v>13</v>
      </c>
      <c r="C4807" s="2">
        <v>43770</v>
      </c>
      <c r="D4807" s="1" t="s">
        <v>147</v>
      </c>
      <c r="E4807" s="1"/>
      <c r="F4807" s="1" t="s">
        <v>3147</v>
      </c>
      <c r="G4807" s="3">
        <v>350</v>
      </c>
      <c r="H4807" s="3"/>
      <c r="I4807" s="1" t="s">
        <v>119</v>
      </c>
      <c r="J4807" s="1" t="s">
        <v>86</v>
      </c>
      <c r="K4807" s="1" t="s">
        <v>12</v>
      </c>
      <c r="L4807" s="1" t="s">
        <v>3148</v>
      </c>
    </row>
    <row r="4808" spans="1:12" x14ac:dyDescent="0.2">
      <c r="A4808" s="1" t="s">
        <v>234</v>
      </c>
      <c r="B4808" s="1" t="s">
        <v>13</v>
      </c>
      <c r="C4808" s="2">
        <v>43770</v>
      </c>
      <c r="D4808" s="1" t="s">
        <v>147</v>
      </c>
      <c r="E4808" s="1"/>
      <c r="F4808" s="1" t="s">
        <v>3149</v>
      </c>
      <c r="G4808" s="3">
        <v>1330</v>
      </c>
      <c r="H4808" s="3"/>
      <c r="I4808" s="1" t="s">
        <v>119</v>
      </c>
      <c r="J4808" s="1" t="s">
        <v>86</v>
      </c>
      <c r="K4808" s="1" t="s">
        <v>12</v>
      </c>
      <c r="L4808" s="1" t="s">
        <v>103</v>
      </c>
    </row>
    <row r="4809" spans="1:12" x14ac:dyDescent="0.2">
      <c r="A4809" s="1" t="s">
        <v>234</v>
      </c>
      <c r="B4809" s="1" t="s">
        <v>13</v>
      </c>
      <c r="C4809" s="2">
        <v>43770</v>
      </c>
      <c r="D4809" s="1" t="s">
        <v>147</v>
      </c>
      <c r="E4809" s="1"/>
      <c r="F4809" s="1" t="s">
        <v>3150</v>
      </c>
      <c r="G4809" s="3">
        <v>777</v>
      </c>
      <c r="H4809" s="3"/>
      <c r="I4809" s="1" t="s">
        <v>119</v>
      </c>
      <c r="J4809" s="1" t="s">
        <v>86</v>
      </c>
      <c r="K4809" s="1" t="s">
        <v>12</v>
      </c>
      <c r="L4809" s="1" t="s">
        <v>496</v>
      </c>
    </row>
    <row r="4810" spans="1:12" x14ac:dyDescent="0.2">
      <c r="A4810" s="1" t="s">
        <v>234</v>
      </c>
      <c r="B4810" s="1" t="s">
        <v>13</v>
      </c>
      <c r="C4810" s="2">
        <v>43770</v>
      </c>
      <c r="D4810" s="1" t="s">
        <v>147</v>
      </c>
      <c r="E4810" s="1"/>
      <c r="F4810" s="1" t="s">
        <v>3101</v>
      </c>
      <c r="G4810" s="3">
        <v>71.08</v>
      </c>
      <c r="H4810" s="3"/>
      <c r="I4810" s="1" t="s">
        <v>185</v>
      </c>
      <c r="J4810" s="1" t="s">
        <v>126</v>
      </c>
      <c r="K4810" s="1" t="s">
        <v>84</v>
      </c>
      <c r="L4810" s="1" t="s">
        <v>2028</v>
      </c>
    </row>
    <row r="4811" spans="1:12" x14ac:dyDescent="0.2">
      <c r="A4811" s="1" t="s">
        <v>234</v>
      </c>
      <c r="B4811" s="1" t="s">
        <v>13</v>
      </c>
      <c r="C4811" s="2">
        <v>43770</v>
      </c>
      <c r="D4811" s="1" t="s">
        <v>147</v>
      </c>
      <c r="E4811" s="1"/>
      <c r="F4811" s="1" t="s">
        <v>3151</v>
      </c>
      <c r="G4811" s="3">
        <v>1400.88</v>
      </c>
      <c r="H4811" s="3"/>
      <c r="I4811" s="1" t="s">
        <v>83</v>
      </c>
      <c r="J4811" s="1" t="s">
        <v>230</v>
      </c>
      <c r="K4811" s="1" t="s">
        <v>12</v>
      </c>
      <c r="L4811" s="1" t="s">
        <v>17</v>
      </c>
    </row>
    <row r="4812" spans="1:12" x14ac:dyDescent="0.2">
      <c r="A4812" s="1" t="s">
        <v>234</v>
      </c>
      <c r="B4812" s="1" t="s">
        <v>13</v>
      </c>
      <c r="C4812" s="2">
        <v>43770</v>
      </c>
      <c r="D4812" s="1" t="s">
        <v>147</v>
      </c>
      <c r="E4812" s="1"/>
      <c r="F4812" s="1" t="s">
        <v>3152</v>
      </c>
      <c r="G4812" s="3">
        <v>881.29</v>
      </c>
      <c r="H4812" s="3"/>
      <c r="I4812" s="1" t="s">
        <v>83</v>
      </c>
      <c r="J4812" s="1" t="s">
        <v>181</v>
      </c>
      <c r="K4812" s="1" t="s">
        <v>12</v>
      </c>
      <c r="L4812" s="1" t="s">
        <v>32</v>
      </c>
    </row>
    <row r="4813" spans="1:12" x14ac:dyDescent="0.2">
      <c r="A4813" s="1" t="s">
        <v>234</v>
      </c>
      <c r="B4813" s="1" t="s">
        <v>13</v>
      </c>
      <c r="C4813" s="2">
        <v>43770</v>
      </c>
      <c r="D4813" s="1" t="s">
        <v>147</v>
      </c>
      <c r="E4813" s="1"/>
      <c r="F4813" s="1" t="s">
        <v>3068</v>
      </c>
      <c r="G4813" s="3">
        <v>2285.52</v>
      </c>
      <c r="H4813" s="3"/>
      <c r="I4813" s="1" t="s">
        <v>119</v>
      </c>
      <c r="J4813" s="1" t="s">
        <v>86</v>
      </c>
      <c r="K4813" s="1" t="s">
        <v>84</v>
      </c>
      <c r="L4813" s="1" t="s">
        <v>104</v>
      </c>
    </row>
    <row r="4814" spans="1:12" x14ac:dyDescent="0.2">
      <c r="A4814" s="1" t="s">
        <v>234</v>
      </c>
      <c r="B4814" s="1" t="s">
        <v>13</v>
      </c>
      <c r="C4814" s="2">
        <v>43770</v>
      </c>
      <c r="D4814" s="1" t="s">
        <v>147</v>
      </c>
      <c r="E4814" s="1"/>
      <c r="F4814" s="1" t="s">
        <v>3127</v>
      </c>
      <c r="G4814" s="3">
        <v>460.24</v>
      </c>
      <c r="H4814" s="3"/>
      <c r="I4814" s="1" t="s">
        <v>119</v>
      </c>
      <c r="J4814" s="1" t="s">
        <v>86</v>
      </c>
      <c r="K4814" s="1" t="s">
        <v>12</v>
      </c>
      <c r="L4814" s="1" t="s">
        <v>20</v>
      </c>
    </row>
    <row r="4815" spans="1:12" x14ac:dyDescent="0.2">
      <c r="A4815" s="1" t="s">
        <v>234</v>
      </c>
      <c r="B4815" s="1" t="s">
        <v>13</v>
      </c>
      <c r="C4815" s="2">
        <v>43770</v>
      </c>
      <c r="D4815" s="1" t="s">
        <v>147</v>
      </c>
      <c r="E4815" s="1"/>
      <c r="F4815" s="1" t="s">
        <v>3153</v>
      </c>
      <c r="G4815" s="3">
        <v>699</v>
      </c>
      <c r="H4815" s="3"/>
      <c r="I4815" s="1" t="s">
        <v>85</v>
      </c>
      <c r="J4815" s="1" t="s">
        <v>125</v>
      </c>
      <c r="K4815" s="1" t="s">
        <v>12</v>
      </c>
      <c r="L4815" s="1" t="s">
        <v>109</v>
      </c>
    </row>
    <row r="4816" spans="1:12" x14ac:dyDescent="0.2">
      <c r="A4816" s="1" t="s">
        <v>234</v>
      </c>
      <c r="B4816" s="1" t="s">
        <v>13</v>
      </c>
      <c r="C4816" s="2">
        <v>43770</v>
      </c>
      <c r="D4816" s="1" t="s">
        <v>147</v>
      </c>
      <c r="E4816" s="1"/>
      <c r="F4816" s="1" t="s">
        <v>3154</v>
      </c>
      <c r="G4816" s="3">
        <v>1330.38</v>
      </c>
      <c r="H4816" s="3"/>
      <c r="I4816" s="1" t="s">
        <v>120</v>
      </c>
      <c r="J4816" s="1" t="s">
        <v>171</v>
      </c>
      <c r="K4816" s="1" t="s">
        <v>12</v>
      </c>
      <c r="L4816" s="1" t="s">
        <v>19</v>
      </c>
    </row>
    <row r="4817" spans="1:12" x14ac:dyDescent="0.2">
      <c r="A4817" s="1" t="s">
        <v>234</v>
      </c>
      <c r="B4817" s="1" t="s">
        <v>13</v>
      </c>
      <c r="C4817" s="2">
        <v>43770</v>
      </c>
      <c r="D4817" s="1" t="s">
        <v>147</v>
      </c>
      <c r="E4817" s="1"/>
      <c r="F4817" s="1" t="s">
        <v>3155</v>
      </c>
      <c r="G4817" s="3">
        <v>459.52</v>
      </c>
      <c r="H4817" s="3"/>
      <c r="I4817" s="1" t="s">
        <v>120</v>
      </c>
      <c r="J4817" s="1" t="s">
        <v>171</v>
      </c>
      <c r="K4817" s="1" t="s">
        <v>84</v>
      </c>
      <c r="L4817" s="1" t="s">
        <v>300</v>
      </c>
    </row>
    <row r="4818" spans="1:12" x14ac:dyDescent="0.2">
      <c r="A4818" s="1" t="s">
        <v>234</v>
      </c>
      <c r="B4818" s="1" t="s">
        <v>13</v>
      </c>
      <c r="C4818" s="2">
        <v>43770</v>
      </c>
      <c r="D4818" s="1" t="s">
        <v>147</v>
      </c>
      <c r="E4818" s="1"/>
      <c r="F4818" s="1" t="s">
        <v>3156</v>
      </c>
      <c r="G4818" s="3">
        <v>600</v>
      </c>
      <c r="H4818" s="3"/>
      <c r="I4818" s="1" t="s">
        <v>119</v>
      </c>
      <c r="J4818" s="1" t="s">
        <v>86</v>
      </c>
      <c r="K4818" s="1" t="s">
        <v>12</v>
      </c>
      <c r="L4818" s="1" t="s">
        <v>2616</v>
      </c>
    </row>
    <row r="4819" spans="1:12" x14ac:dyDescent="0.2">
      <c r="A4819" s="1" t="s">
        <v>234</v>
      </c>
      <c r="B4819" s="1" t="s">
        <v>13</v>
      </c>
      <c r="C4819" s="2">
        <v>43770</v>
      </c>
      <c r="D4819" s="1" t="s">
        <v>147</v>
      </c>
      <c r="E4819" s="1"/>
      <c r="F4819" s="1" t="s">
        <v>3157</v>
      </c>
      <c r="G4819" s="3">
        <v>1434.5</v>
      </c>
      <c r="H4819" s="3"/>
      <c r="I4819" s="1" t="s">
        <v>119</v>
      </c>
      <c r="J4819" s="1" t="s">
        <v>86</v>
      </c>
      <c r="K4819" s="1" t="s">
        <v>12</v>
      </c>
      <c r="L4819" s="1" t="s">
        <v>112</v>
      </c>
    </row>
    <row r="4820" spans="1:12" x14ac:dyDescent="0.2">
      <c r="A4820" s="1" t="s">
        <v>234</v>
      </c>
      <c r="B4820" s="1" t="s">
        <v>13</v>
      </c>
      <c r="C4820" s="2">
        <v>43770</v>
      </c>
      <c r="D4820" s="1" t="s">
        <v>147</v>
      </c>
      <c r="E4820" s="1"/>
      <c r="F4820" s="1" t="s">
        <v>3158</v>
      </c>
      <c r="G4820" s="3">
        <v>852</v>
      </c>
      <c r="H4820" s="3"/>
      <c r="I4820" s="1" t="s">
        <v>85</v>
      </c>
      <c r="J4820" s="1" t="s">
        <v>125</v>
      </c>
      <c r="K4820" s="1" t="s">
        <v>12</v>
      </c>
      <c r="L4820" s="1" t="s">
        <v>364</v>
      </c>
    </row>
    <row r="4821" spans="1:12" x14ac:dyDescent="0.2">
      <c r="A4821" s="1" t="s">
        <v>234</v>
      </c>
      <c r="B4821" s="1" t="s">
        <v>13</v>
      </c>
      <c r="C4821" s="2">
        <v>43770</v>
      </c>
      <c r="D4821" s="1" t="s">
        <v>147</v>
      </c>
      <c r="E4821" s="1"/>
      <c r="F4821" s="1" t="s">
        <v>3159</v>
      </c>
      <c r="G4821" s="3">
        <v>687.78</v>
      </c>
      <c r="H4821" s="3"/>
      <c r="I4821" s="1" t="s">
        <v>185</v>
      </c>
      <c r="J4821" s="1" t="s">
        <v>126</v>
      </c>
      <c r="K4821" s="1" t="s">
        <v>12</v>
      </c>
      <c r="L4821" s="1" t="s">
        <v>92</v>
      </c>
    </row>
    <row r="4822" spans="1:12" x14ac:dyDescent="0.2">
      <c r="A4822" s="1" t="s">
        <v>234</v>
      </c>
      <c r="B4822" s="1" t="s">
        <v>13</v>
      </c>
      <c r="C4822" s="2">
        <v>43770</v>
      </c>
      <c r="D4822" s="1" t="s">
        <v>147</v>
      </c>
      <c r="E4822" s="1"/>
      <c r="F4822" s="1" t="s">
        <v>3160</v>
      </c>
      <c r="G4822" s="3">
        <v>929.89</v>
      </c>
      <c r="H4822" s="3"/>
      <c r="I4822" s="1" t="s">
        <v>87</v>
      </c>
      <c r="J4822" s="1" t="s">
        <v>116</v>
      </c>
      <c r="K4822" s="1" t="s">
        <v>12</v>
      </c>
      <c r="L4822" s="1" t="s">
        <v>1126</v>
      </c>
    </row>
    <row r="4823" spans="1:12" x14ac:dyDescent="0.2">
      <c r="A4823" s="1" t="s">
        <v>234</v>
      </c>
      <c r="B4823" s="1" t="s">
        <v>13</v>
      </c>
      <c r="C4823" s="2">
        <v>43770</v>
      </c>
      <c r="D4823" s="1" t="s">
        <v>147</v>
      </c>
      <c r="E4823" s="1"/>
      <c r="F4823" s="1" t="s">
        <v>3161</v>
      </c>
      <c r="G4823" s="3">
        <v>1349</v>
      </c>
      <c r="H4823" s="3"/>
      <c r="I4823" s="1" t="s">
        <v>119</v>
      </c>
      <c r="J4823" s="1" t="s">
        <v>86</v>
      </c>
      <c r="K4823" s="1" t="s">
        <v>12</v>
      </c>
      <c r="L4823" s="1" t="s">
        <v>71</v>
      </c>
    </row>
    <row r="4824" spans="1:12" x14ac:dyDescent="0.2">
      <c r="A4824" s="1" t="s">
        <v>234</v>
      </c>
      <c r="B4824" s="1" t="s">
        <v>13</v>
      </c>
      <c r="C4824" s="2">
        <v>43770</v>
      </c>
      <c r="D4824" s="1" t="s">
        <v>147</v>
      </c>
      <c r="E4824" s="1"/>
      <c r="F4824" s="1" t="s">
        <v>3069</v>
      </c>
      <c r="G4824" s="3">
        <v>215.98</v>
      </c>
      <c r="H4824" s="3"/>
      <c r="I4824" s="1" t="s">
        <v>179</v>
      </c>
      <c r="J4824" s="1" t="s">
        <v>89</v>
      </c>
      <c r="K4824" s="1" t="s">
        <v>12</v>
      </c>
      <c r="L4824" s="1" t="s">
        <v>49</v>
      </c>
    </row>
    <row r="4825" spans="1:12" x14ac:dyDescent="0.2">
      <c r="A4825" s="1" t="s">
        <v>234</v>
      </c>
      <c r="B4825" s="1" t="s">
        <v>13</v>
      </c>
      <c r="C4825" s="2">
        <v>43770</v>
      </c>
      <c r="D4825" s="1" t="s">
        <v>147</v>
      </c>
      <c r="E4825" s="1"/>
      <c r="F4825" s="1" t="s">
        <v>3162</v>
      </c>
      <c r="G4825" s="3">
        <v>1386.4</v>
      </c>
      <c r="H4825" s="3"/>
      <c r="I4825" s="1" t="s">
        <v>106</v>
      </c>
      <c r="J4825" s="1" t="s">
        <v>121</v>
      </c>
      <c r="K4825" s="1" t="s">
        <v>12</v>
      </c>
      <c r="L4825" s="1" t="s">
        <v>18</v>
      </c>
    </row>
    <row r="4826" spans="1:12" x14ac:dyDescent="0.2">
      <c r="A4826" s="1" t="s">
        <v>234</v>
      </c>
      <c r="B4826" s="1" t="s">
        <v>13</v>
      </c>
      <c r="C4826" s="2">
        <v>43770</v>
      </c>
      <c r="D4826" s="1" t="s">
        <v>147</v>
      </c>
      <c r="E4826" s="1"/>
      <c r="F4826" s="1" t="s">
        <v>3086</v>
      </c>
      <c r="G4826" s="3">
        <v>757.92</v>
      </c>
      <c r="H4826" s="3"/>
      <c r="I4826" s="1" t="s">
        <v>120</v>
      </c>
      <c r="J4826" s="1" t="s">
        <v>171</v>
      </c>
      <c r="K4826" s="1" t="s">
        <v>12</v>
      </c>
      <c r="L4826" s="1" t="s">
        <v>110</v>
      </c>
    </row>
    <row r="4827" spans="1:12" x14ac:dyDescent="0.2">
      <c r="A4827" s="1" t="s">
        <v>234</v>
      </c>
      <c r="B4827" s="1" t="s">
        <v>13</v>
      </c>
      <c r="C4827" s="2">
        <v>43770</v>
      </c>
      <c r="D4827" s="1" t="s">
        <v>147</v>
      </c>
      <c r="E4827" s="1"/>
      <c r="F4827" s="1" t="s">
        <v>3163</v>
      </c>
      <c r="G4827" s="3">
        <v>863.68</v>
      </c>
      <c r="H4827" s="3"/>
      <c r="I4827" s="1" t="s">
        <v>119</v>
      </c>
      <c r="J4827" s="1" t="s">
        <v>86</v>
      </c>
      <c r="K4827" s="1" t="s">
        <v>12</v>
      </c>
      <c r="L4827" s="1" t="s">
        <v>69</v>
      </c>
    </row>
    <row r="4828" spans="1:12" x14ac:dyDescent="0.2">
      <c r="A4828" s="1" t="s">
        <v>234</v>
      </c>
      <c r="B4828" s="1" t="s">
        <v>13</v>
      </c>
      <c r="C4828" s="2">
        <v>43770</v>
      </c>
      <c r="D4828" s="1" t="s">
        <v>147</v>
      </c>
      <c r="E4828" s="1"/>
      <c r="F4828" s="1" t="s">
        <v>3164</v>
      </c>
      <c r="G4828" s="3">
        <v>1339.42</v>
      </c>
      <c r="H4828" s="3"/>
      <c r="I4828" s="1" t="s">
        <v>119</v>
      </c>
      <c r="J4828" s="1" t="s">
        <v>86</v>
      </c>
      <c r="K4828" s="1" t="s">
        <v>12</v>
      </c>
      <c r="L4828" s="1" t="s">
        <v>469</v>
      </c>
    </row>
    <row r="4829" spans="1:12" x14ac:dyDescent="0.2">
      <c r="A4829" s="1" t="s">
        <v>234</v>
      </c>
      <c r="B4829" s="1" t="s">
        <v>13</v>
      </c>
      <c r="C4829" s="2">
        <v>43770</v>
      </c>
      <c r="D4829" s="1" t="s">
        <v>147</v>
      </c>
      <c r="E4829" s="1"/>
      <c r="F4829" s="1" t="s">
        <v>3165</v>
      </c>
      <c r="G4829" s="3">
        <v>852</v>
      </c>
      <c r="H4829" s="3"/>
      <c r="I4829" s="1" t="s">
        <v>119</v>
      </c>
      <c r="J4829" s="1" t="s">
        <v>86</v>
      </c>
      <c r="K4829" s="1" t="s">
        <v>12</v>
      </c>
      <c r="L4829" s="1" t="s">
        <v>2651</v>
      </c>
    </row>
    <row r="4830" spans="1:12" x14ac:dyDescent="0.2">
      <c r="A4830" s="1" t="s">
        <v>234</v>
      </c>
      <c r="B4830" s="1" t="s">
        <v>13</v>
      </c>
      <c r="C4830" s="2">
        <v>43770</v>
      </c>
      <c r="D4830" s="1" t="s">
        <v>147</v>
      </c>
      <c r="E4830" s="1"/>
      <c r="F4830" s="1" t="s">
        <v>3061</v>
      </c>
      <c r="G4830" s="3">
        <v>700.77</v>
      </c>
      <c r="H4830" s="3"/>
      <c r="I4830" s="1" t="s">
        <v>119</v>
      </c>
      <c r="J4830" s="1" t="s">
        <v>86</v>
      </c>
      <c r="K4830" s="1" t="s">
        <v>84</v>
      </c>
      <c r="L4830" s="1" t="s">
        <v>51</v>
      </c>
    </row>
    <row r="4831" spans="1:12" x14ac:dyDescent="0.2">
      <c r="A4831" s="1" t="s">
        <v>234</v>
      </c>
      <c r="B4831" s="1" t="s">
        <v>13</v>
      </c>
      <c r="C4831" s="2">
        <v>43770</v>
      </c>
      <c r="D4831" s="1" t="s">
        <v>147</v>
      </c>
      <c r="E4831" s="1"/>
      <c r="F4831" s="1" t="s">
        <v>3166</v>
      </c>
      <c r="G4831" s="3">
        <v>57</v>
      </c>
      <c r="H4831" s="3"/>
      <c r="I4831" s="1" t="s">
        <v>119</v>
      </c>
      <c r="J4831" s="1" t="s">
        <v>86</v>
      </c>
      <c r="K4831" s="1" t="s">
        <v>12</v>
      </c>
      <c r="L4831" s="1" t="s">
        <v>2473</v>
      </c>
    </row>
    <row r="4832" spans="1:12" x14ac:dyDescent="0.2">
      <c r="A4832" s="1" t="s">
        <v>234</v>
      </c>
      <c r="B4832" s="1" t="s">
        <v>13</v>
      </c>
      <c r="C4832" s="2">
        <v>43770</v>
      </c>
      <c r="D4832" s="1" t="s">
        <v>147</v>
      </c>
      <c r="E4832" s="1"/>
      <c r="F4832" s="1" t="s">
        <v>3167</v>
      </c>
      <c r="G4832" s="3">
        <v>882</v>
      </c>
      <c r="H4832" s="3"/>
      <c r="I4832" s="1" t="s">
        <v>119</v>
      </c>
      <c r="J4832" s="1" t="s">
        <v>86</v>
      </c>
      <c r="K4832" s="1" t="s">
        <v>12</v>
      </c>
      <c r="L4832" s="1" t="s">
        <v>42</v>
      </c>
    </row>
    <row r="4833" spans="1:12" x14ac:dyDescent="0.2">
      <c r="A4833" s="1" t="s">
        <v>234</v>
      </c>
      <c r="B4833" s="1" t="s">
        <v>13</v>
      </c>
      <c r="C4833" s="2">
        <v>43770</v>
      </c>
      <c r="D4833" s="1" t="s">
        <v>147</v>
      </c>
      <c r="E4833" s="1"/>
      <c r="F4833" s="1" t="s">
        <v>3168</v>
      </c>
      <c r="G4833" s="3">
        <v>1022</v>
      </c>
      <c r="H4833" s="3"/>
      <c r="I4833" s="1" t="s">
        <v>119</v>
      </c>
      <c r="J4833" s="1" t="s">
        <v>86</v>
      </c>
      <c r="K4833" s="1" t="s">
        <v>12</v>
      </c>
      <c r="L4833" s="1" t="s">
        <v>115</v>
      </c>
    </row>
    <row r="4834" spans="1:12" x14ac:dyDescent="0.2">
      <c r="A4834" s="1" t="s">
        <v>234</v>
      </c>
      <c r="B4834" s="1" t="s">
        <v>13</v>
      </c>
      <c r="C4834" s="2">
        <v>43770</v>
      </c>
      <c r="D4834" s="1" t="s">
        <v>147</v>
      </c>
      <c r="E4834" s="1"/>
      <c r="F4834" s="1" t="s">
        <v>3095</v>
      </c>
      <c r="G4834" s="3">
        <v>307.87</v>
      </c>
      <c r="H4834" s="3"/>
      <c r="I4834" s="1" t="s">
        <v>83</v>
      </c>
      <c r="J4834" s="1" t="s">
        <v>175</v>
      </c>
      <c r="K4834" s="1" t="s">
        <v>84</v>
      </c>
      <c r="L4834" s="1" t="s">
        <v>114</v>
      </c>
    </row>
    <row r="4835" spans="1:12" x14ac:dyDescent="0.2">
      <c r="A4835" s="1" t="s">
        <v>234</v>
      </c>
      <c r="B4835" s="1" t="s">
        <v>13</v>
      </c>
      <c r="C4835" s="2">
        <v>43770</v>
      </c>
      <c r="D4835" s="1" t="s">
        <v>147</v>
      </c>
      <c r="E4835" s="1"/>
      <c r="F4835" s="1" t="s">
        <v>3169</v>
      </c>
      <c r="G4835" s="3">
        <v>994.7</v>
      </c>
      <c r="H4835" s="3"/>
      <c r="I4835" s="1" t="s">
        <v>179</v>
      </c>
      <c r="J4835" s="1" t="s">
        <v>89</v>
      </c>
      <c r="K4835" s="1" t="s">
        <v>12</v>
      </c>
      <c r="L4835" s="1" t="s">
        <v>483</v>
      </c>
    </row>
    <row r="4836" spans="1:12" x14ac:dyDescent="0.2">
      <c r="A4836" s="1" t="s">
        <v>234</v>
      </c>
      <c r="B4836" s="1" t="s">
        <v>13</v>
      </c>
      <c r="C4836" s="2">
        <v>43770</v>
      </c>
      <c r="D4836" s="1" t="s">
        <v>147</v>
      </c>
      <c r="E4836" s="1"/>
      <c r="F4836" s="1" t="s">
        <v>3170</v>
      </c>
      <c r="G4836" s="3">
        <v>864</v>
      </c>
      <c r="H4836" s="3"/>
      <c r="I4836" s="1" t="s">
        <v>119</v>
      </c>
      <c r="J4836" s="1" t="s">
        <v>86</v>
      </c>
      <c r="K4836" s="1" t="s">
        <v>12</v>
      </c>
      <c r="L4836" s="1" t="s">
        <v>494</v>
      </c>
    </row>
    <row r="4837" spans="1:12" x14ac:dyDescent="0.2">
      <c r="A4837" s="1" t="s">
        <v>234</v>
      </c>
      <c r="B4837" s="1" t="s">
        <v>13</v>
      </c>
      <c r="C4837" s="2">
        <v>43770</v>
      </c>
      <c r="D4837" s="1" t="s">
        <v>147</v>
      </c>
      <c r="E4837" s="1"/>
      <c r="F4837" s="1" t="s">
        <v>3171</v>
      </c>
      <c r="G4837" s="3">
        <v>917.83</v>
      </c>
      <c r="H4837" s="3"/>
      <c r="I4837" s="1" t="s">
        <v>119</v>
      </c>
      <c r="J4837" s="1" t="s">
        <v>86</v>
      </c>
      <c r="K4837" s="1" t="s">
        <v>12</v>
      </c>
      <c r="L4837" s="1" t="s">
        <v>72</v>
      </c>
    </row>
    <row r="4838" spans="1:12" x14ac:dyDescent="0.2">
      <c r="A4838" s="1" t="s">
        <v>234</v>
      </c>
      <c r="B4838" s="1" t="s">
        <v>13</v>
      </c>
      <c r="C4838" s="2">
        <v>43770</v>
      </c>
      <c r="D4838" s="1" t="s">
        <v>147</v>
      </c>
      <c r="E4838" s="1"/>
      <c r="F4838" s="1" t="s">
        <v>3061</v>
      </c>
      <c r="G4838" s="3">
        <v>145.99</v>
      </c>
      <c r="H4838" s="3"/>
      <c r="I4838" s="1" t="s">
        <v>85</v>
      </c>
      <c r="J4838" s="1" t="s">
        <v>125</v>
      </c>
      <c r="K4838" s="1" t="s">
        <v>84</v>
      </c>
      <c r="L4838" s="1" t="s">
        <v>51</v>
      </c>
    </row>
    <row r="4839" spans="1:12" x14ac:dyDescent="0.2">
      <c r="A4839" s="1" t="s">
        <v>234</v>
      </c>
      <c r="B4839" s="1" t="s">
        <v>13</v>
      </c>
      <c r="C4839" s="2">
        <v>43770</v>
      </c>
      <c r="D4839" s="1" t="s">
        <v>147</v>
      </c>
      <c r="E4839" s="1"/>
      <c r="F4839" s="1" t="s">
        <v>3172</v>
      </c>
      <c r="G4839" s="3">
        <v>1280</v>
      </c>
      <c r="H4839" s="3"/>
      <c r="I4839" s="1" t="s">
        <v>106</v>
      </c>
      <c r="J4839" s="1" t="s">
        <v>121</v>
      </c>
      <c r="K4839" s="1" t="s">
        <v>12</v>
      </c>
      <c r="L4839" s="1" t="s">
        <v>317</v>
      </c>
    </row>
    <row r="4840" spans="1:12" x14ac:dyDescent="0.2">
      <c r="A4840" s="1" t="s">
        <v>234</v>
      </c>
      <c r="B4840" s="1" t="s">
        <v>13</v>
      </c>
      <c r="C4840" s="2">
        <v>43770</v>
      </c>
      <c r="D4840" s="1" t="s">
        <v>147</v>
      </c>
      <c r="E4840" s="1"/>
      <c r="F4840" s="1" t="s">
        <v>3034</v>
      </c>
      <c r="G4840" s="3">
        <v>487.16</v>
      </c>
      <c r="H4840" s="3"/>
      <c r="I4840" s="1" t="s">
        <v>87</v>
      </c>
      <c r="J4840" s="1" t="s">
        <v>116</v>
      </c>
      <c r="K4840" s="1" t="s">
        <v>84</v>
      </c>
      <c r="L4840" s="1" t="s">
        <v>29</v>
      </c>
    </row>
    <row r="4841" spans="1:12" x14ac:dyDescent="0.2">
      <c r="A4841" s="1" t="s">
        <v>234</v>
      </c>
      <c r="B4841" s="1" t="s">
        <v>13</v>
      </c>
      <c r="C4841" s="2">
        <v>43770</v>
      </c>
      <c r="D4841" s="1" t="s">
        <v>147</v>
      </c>
      <c r="E4841" s="1"/>
      <c r="F4841" s="1" t="s">
        <v>3173</v>
      </c>
      <c r="G4841" s="3">
        <v>840</v>
      </c>
      <c r="H4841" s="3"/>
      <c r="I4841" s="1" t="s">
        <v>119</v>
      </c>
      <c r="J4841" s="1" t="s">
        <v>86</v>
      </c>
      <c r="K4841" s="1" t="s">
        <v>12</v>
      </c>
      <c r="L4841" s="1" t="s">
        <v>356</v>
      </c>
    </row>
    <row r="4842" spans="1:12" x14ac:dyDescent="0.2">
      <c r="A4842" s="1" t="s">
        <v>234</v>
      </c>
      <c r="B4842" s="1" t="s">
        <v>13</v>
      </c>
      <c r="C4842" s="2">
        <v>43770</v>
      </c>
      <c r="D4842" s="1" t="s">
        <v>147</v>
      </c>
      <c r="E4842" s="1"/>
      <c r="F4842" s="1" t="s">
        <v>3174</v>
      </c>
      <c r="G4842" s="3">
        <v>1183.98</v>
      </c>
      <c r="H4842" s="3"/>
      <c r="I4842" s="1" t="s">
        <v>119</v>
      </c>
      <c r="J4842" s="1" t="s">
        <v>86</v>
      </c>
      <c r="K4842" s="1" t="s">
        <v>12</v>
      </c>
      <c r="L4842" s="1" t="s">
        <v>96</v>
      </c>
    </row>
    <row r="4843" spans="1:12" x14ac:dyDescent="0.2">
      <c r="A4843" s="1" t="s">
        <v>234</v>
      </c>
      <c r="B4843" s="1" t="s">
        <v>13</v>
      </c>
      <c r="C4843" s="2">
        <v>43770</v>
      </c>
      <c r="D4843" s="1" t="s">
        <v>147</v>
      </c>
      <c r="E4843" s="1"/>
      <c r="F4843" s="1" t="s">
        <v>3175</v>
      </c>
      <c r="G4843" s="3">
        <v>1596</v>
      </c>
      <c r="H4843" s="3"/>
      <c r="I4843" s="1" t="s">
        <v>119</v>
      </c>
      <c r="J4843" s="1" t="s">
        <v>86</v>
      </c>
      <c r="K4843" s="1" t="s">
        <v>12</v>
      </c>
      <c r="L4843" s="1" t="s">
        <v>246</v>
      </c>
    </row>
    <row r="4844" spans="1:12" x14ac:dyDescent="0.2">
      <c r="A4844" s="1" t="s">
        <v>234</v>
      </c>
      <c r="B4844" s="1" t="s">
        <v>13</v>
      </c>
      <c r="C4844" s="2">
        <v>43770</v>
      </c>
      <c r="D4844" s="1" t="s">
        <v>147</v>
      </c>
      <c r="E4844" s="1"/>
      <c r="F4844" s="1" t="s">
        <v>3176</v>
      </c>
      <c r="G4844" s="3">
        <v>976.94</v>
      </c>
      <c r="H4844" s="3"/>
      <c r="I4844" s="1" t="s">
        <v>119</v>
      </c>
      <c r="J4844" s="1" t="s">
        <v>86</v>
      </c>
      <c r="K4844" s="1" t="s">
        <v>12</v>
      </c>
      <c r="L4844" s="1" t="s">
        <v>294</v>
      </c>
    </row>
    <row r="4845" spans="1:12" x14ac:dyDescent="0.2">
      <c r="A4845" s="1" t="s">
        <v>234</v>
      </c>
      <c r="B4845" s="1" t="s">
        <v>13</v>
      </c>
      <c r="C4845" s="2">
        <v>43770</v>
      </c>
      <c r="D4845" s="1" t="s">
        <v>147</v>
      </c>
      <c r="E4845" s="1"/>
      <c r="F4845" s="1" t="s">
        <v>3177</v>
      </c>
      <c r="G4845" s="3">
        <v>2481.29</v>
      </c>
      <c r="H4845" s="3"/>
      <c r="I4845" s="1" t="s">
        <v>119</v>
      </c>
      <c r="J4845" s="1" t="s">
        <v>86</v>
      </c>
      <c r="K4845" s="1" t="s">
        <v>12</v>
      </c>
      <c r="L4845" s="1" t="s">
        <v>433</v>
      </c>
    </row>
    <row r="4846" spans="1:12" x14ac:dyDescent="0.2">
      <c r="A4846" s="1" t="s">
        <v>234</v>
      </c>
      <c r="B4846" s="1" t="s">
        <v>13</v>
      </c>
      <c r="C4846" s="2">
        <v>43770</v>
      </c>
      <c r="D4846" s="1" t="s">
        <v>147</v>
      </c>
      <c r="E4846" s="1"/>
      <c r="F4846" s="1" t="s">
        <v>3178</v>
      </c>
      <c r="G4846" s="3">
        <v>2639.24</v>
      </c>
      <c r="H4846" s="3"/>
      <c r="I4846" s="1" t="s">
        <v>119</v>
      </c>
      <c r="J4846" s="1" t="s">
        <v>86</v>
      </c>
      <c r="K4846" s="1" t="s">
        <v>12</v>
      </c>
      <c r="L4846" s="1" t="s">
        <v>2511</v>
      </c>
    </row>
    <row r="4847" spans="1:12" x14ac:dyDescent="0.2">
      <c r="A4847" s="1" t="s">
        <v>234</v>
      </c>
      <c r="B4847" s="1" t="s">
        <v>13</v>
      </c>
      <c r="C4847" s="2">
        <v>43770</v>
      </c>
      <c r="D4847" s="1" t="s">
        <v>147</v>
      </c>
      <c r="E4847" s="1"/>
      <c r="F4847" s="1" t="s">
        <v>3179</v>
      </c>
      <c r="G4847" s="3">
        <v>1848</v>
      </c>
      <c r="H4847" s="3"/>
      <c r="I4847" s="1" t="s">
        <v>119</v>
      </c>
      <c r="J4847" s="1" t="s">
        <v>86</v>
      </c>
      <c r="K4847" s="1" t="s">
        <v>12</v>
      </c>
      <c r="L4847" s="1" t="s">
        <v>393</v>
      </c>
    </row>
    <row r="4848" spans="1:12" x14ac:dyDescent="0.2">
      <c r="A4848" s="1" t="s">
        <v>234</v>
      </c>
      <c r="B4848" s="1" t="s">
        <v>13</v>
      </c>
      <c r="C4848" s="2">
        <v>43770</v>
      </c>
      <c r="D4848" s="1" t="s">
        <v>147</v>
      </c>
      <c r="E4848" s="1"/>
      <c r="F4848" s="1" t="s">
        <v>3101</v>
      </c>
      <c r="G4848" s="3">
        <v>588.91999999999996</v>
      </c>
      <c r="H4848" s="3"/>
      <c r="I4848" s="1" t="s">
        <v>83</v>
      </c>
      <c r="J4848" s="1" t="s">
        <v>175</v>
      </c>
      <c r="K4848" s="1" t="s">
        <v>84</v>
      </c>
      <c r="L4848" s="1" t="s">
        <v>2028</v>
      </c>
    </row>
    <row r="4849" spans="1:12" x14ac:dyDescent="0.2">
      <c r="A4849" s="1" t="s">
        <v>234</v>
      </c>
      <c r="B4849" s="1" t="s">
        <v>13</v>
      </c>
      <c r="C4849" s="2">
        <v>43770</v>
      </c>
      <c r="D4849" s="1" t="s">
        <v>147</v>
      </c>
      <c r="E4849" s="1"/>
      <c r="F4849" s="1" t="s">
        <v>3068</v>
      </c>
      <c r="G4849" s="3">
        <v>897.21</v>
      </c>
      <c r="H4849" s="3"/>
      <c r="I4849" s="1" t="s">
        <v>83</v>
      </c>
      <c r="J4849" s="1" t="s">
        <v>175</v>
      </c>
      <c r="K4849" s="1" t="s">
        <v>84</v>
      </c>
      <c r="L4849" s="1" t="s">
        <v>104</v>
      </c>
    </row>
    <row r="4850" spans="1:12" x14ac:dyDescent="0.2">
      <c r="A4850" s="1" t="s">
        <v>234</v>
      </c>
      <c r="B4850" s="1" t="s">
        <v>13</v>
      </c>
      <c r="C4850" s="2">
        <v>43770</v>
      </c>
      <c r="D4850" s="1" t="s">
        <v>147</v>
      </c>
      <c r="E4850" s="1"/>
      <c r="F4850" s="1" t="s">
        <v>3050</v>
      </c>
      <c r="G4850" s="3">
        <v>751.65</v>
      </c>
      <c r="H4850" s="3"/>
      <c r="I4850" s="1" t="s">
        <v>83</v>
      </c>
      <c r="J4850" s="1" t="s">
        <v>175</v>
      </c>
      <c r="K4850" s="1" t="s">
        <v>84</v>
      </c>
      <c r="L4850" s="1" t="s">
        <v>306</v>
      </c>
    </row>
    <row r="4851" spans="1:12" x14ac:dyDescent="0.2">
      <c r="A4851" s="1" t="s">
        <v>234</v>
      </c>
      <c r="B4851" s="1" t="s">
        <v>13</v>
      </c>
      <c r="C4851" s="2">
        <v>43770</v>
      </c>
      <c r="D4851" s="1" t="s">
        <v>147</v>
      </c>
      <c r="E4851" s="1"/>
      <c r="F4851" s="1" t="s">
        <v>3061</v>
      </c>
      <c r="G4851" s="3">
        <v>175.19</v>
      </c>
      <c r="H4851" s="3"/>
      <c r="I4851" s="1" t="s">
        <v>87</v>
      </c>
      <c r="J4851" s="1" t="s">
        <v>116</v>
      </c>
      <c r="K4851" s="1" t="s">
        <v>84</v>
      </c>
      <c r="L4851" s="1" t="s">
        <v>51</v>
      </c>
    </row>
    <row r="4852" spans="1:12" x14ac:dyDescent="0.2">
      <c r="A4852" s="1" t="s">
        <v>234</v>
      </c>
      <c r="B4852" s="1" t="s">
        <v>13</v>
      </c>
      <c r="C4852" s="2">
        <v>43770</v>
      </c>
      <c r="D4852" s="1" t="s">
        <v>147</v>
      </c>
      <c r="E4852" s="1"/>
      <c r="F4852" s="1" t="s">
        <v>3180</v>
      </c>
      <c r="G4852" s="3">
        <v>1176.6500000000001</v>
      </c>
      <c r="H4852" s="3"/>
      <c r="I4852" s="1" t="s">
        <v>119</v>
      </c>
      <c r="J4852" s="1" t="s">
        <v>86</v>
      </c>
      <c r="K4852" s="1" t="s">
        <v>12</v>
      </c>
      <c r="L4852" s="1" t="s">
        <v>34</v>
      </c>
    </row>
    <row r="4853" spans="1:12" x14ac:dyDescent="0.2">
      <c r="A4853" s="1" t="s">
        <v>234</v>
      </c>
      <c r="B4853" s="1" t="s">
        <v>13</v>
      </c>
      <c r="C4853" s="2">
        <v>43770</v>
      </c>
      <c r="D4853" s="1" t="s">
        <v>147</v>
      </c>
      <c r="E4853" s="1"/>
      <c r="F4853" s="1" t="s">
        <v>3181</v>
      </c>
      <c r="G4853" s="3">
        <v>3387.91</v>
      </c>
      <c r="H4853" s="3"/>
      <c r="I4853" s="1" t="s">
        <v>119</v>
      </c>
      <c r="J4853" s="1" t="s">
        <v>86</v>
      </c>
      <c r="K4853" s="1" t="s">
        <v>12</v>
      </c>
      <c r="L4853" s="1" t="s">
        <v>62</v>
      </c>
    </row>
    <row r="4854" spans="1:12" x14ac:dyDescent="0.2">
      <c r="A4854" s="1" t="s">
        <v>234</v>
      </c>
      <c r="B4854" s="1" t="s">
        <v>13</v>
      </c>
      <c r="C4854" s="2">
        <v>43770</v>
      </c>
      <c r="D4854" s="1" t="s">
        <v>147</v>
      </c>
      <c r="E4854" s="1"/>
      <c r="F4854" s="1" t="s">
        <v>3076</v>
      </c>
      <c r="G4854" s="3">
        <v>1102.8399999999999</v>
      </c>
      <c r="H4854" s="3"/>
      <c r="I4854" s="1" t="s">
        <v>119</v>
      </c>
      <c r="J4854" s="1" t="s">
        <v>86</v>
      </c>
      <c r="K4854" s="1" t="s">
        <v>84</v>
      </c>
      <c r="L4854" s="1" t="s">
        <v>300</v>
      </c>
    </row>
    <row r="4855" spans="1:12" x14ac:dyDescent="0.2">
      <c r="A4855" s="1" t="s">
        <v>234</v>
      </c>
      <c r="B4855" s="1" t="s">
        <v>13</v>
      </c>
      <c r="C4855" s="2">
        <v>43770</v>
      </c>
      <c r="D4855" s="1" t="s">
        <v>147</v>
      </c>
      <c r="E4855" s="1"/>
      <c r="F4855" s="1" t="s">
        <v>3182</v>
      </c>
      <c r="G4855" s="3">
        <v>133.38999999999999</v>
      </c>
      <c r="H4855" s="3"/>
      <c r="I4855" s="1" t="s">
        <v>106</v>
      </c>
      <c r="J4855" s="1" t="s">
        <v>107</v>
      </c>
      <c r="K4855" s="1" t="s">
        <v>84</v>
      </c>
      <c r="L4855" s="1" t="s">
        <v>66</v>
      </c>
    </row>
    <row r="4856" spans="1:12" x14ac:dyDescent="0.2">
      <c r="A4856" s="1" t="s">
        <v>234</v>
      </c>
      <c r="B4856" s="1" t="s">
        <v>13</v>
      </c>
      <c r="C4856" s="2">
        <v>43770</v>
      </c>
      <c r="D4856" s="1" t="s">
        <v>215</v>
      </c>
      <c r="E4856" s="1"/>
      <c r="F4856" s="1" t="s">
        <v>214</v>
      </c>
      <c r="G4856" s="3"/>
      <c r="H4856" s="3">
        <v>4188.8100000000004</v>
      </c>
      <c r="I4856" s="1" t="s">
        <v>87</v>
      </c>
      <c r="J4856" s="1" t="s">
        <v>253</v>
      </c>
      <c r="K4856" s="1" t="s">
        <v>12</v>
      </c>
      <c r="L4856" s="1"/>
    </row>
    <row r="4857" spans="1:12" x14ac:dyDescent="0.2">
      <c r="A4857" s="1" t="s">
        <v>234</v>
      </c>
      <c r="B4857" s="1" t="s">
        <v>13</v>
      </c>
      <c r="C4857" s="2">
        <v>43770</v>
      </c>
      <c r="D4857" s="1" t="s">
        <v>215</v>
      </c>
      <c r="E4857" s="1"/>
      <c r="F4857" s="1" t="s">
        <v>214</v>
      </c>
      <c r="G4857" s="3"/>
      <c r="H4857" s="3">
        <v>3373.7</v>
      </c>
      <c r="I4857" s="1" t="s">
        <v>179</v>
      </c>
      <c r="J4857" s="1" t="s">
        <v>89</v>
      </c>
      <c r="K4857" s="1" t="s">
        <v>12</v>
      </c>
      <c r="L4857" s="1"/>
    </row>
    <row r="4858" spans="1:12" x14ac:dyDescent="0.2">
      <c r="A4858" s="1" t="s">
        <v>234</v>
      </c>
      <c r="B4858" s="1" t="s">
        <v>13</v>
      </c>
      <c r="C4858" s="2">
        <v>43770</v>
      </c>
      <c r="D4858" s="1" t="s">
        <v>147</v>
      </c>
      <c r="E4858" s="1"/>
      <c r="F4858" s="1" t="s">
        <v>3093</v>
      </c>
      <c r="G4858" s="3">
        <v>62.77</v>
      </c>
      <c r="H4858" s="3"/>
      <c r="I4858" s="1" t="s">
        <v>177</v>
      </c>
      <c r="J4858" s="1" t="s">
        <v>178</v>
      </c>
      <c r="K4858" s="1" t="s">
        <v>84</v>
      </c>
      <c r="L4858" s="1" t="s">
        <v>111</v>
      </c>
    </row>
    <row r="4859" spans="1:12" x14ac:dyDescent="0.2">
      <c r="A4859" s="1" t="s">
        <v>234</v>
      </c>
      <c r="B4859" s="1" t="s">
        <v>13</v>
      </c>
      <c r="C4859" s="2">
        <v>43770</v>
      </c>
      <c r="D4859" s="1" t="s">
        <v>147</v>
      </c>
      <c r="E4859" s="1"/>
      <c r="F4859" s="1" t="s">
        <v>3183</v>
      </c>
      <c r="G4859" s="3">
        <v>827.78</v>
      </c>
      <c r="H4859" s="3"/>
      <c r="I4859" s="1" t="s">
        <v>185</v>
      </c>
      <c r="J4859" s="1" t="s">
        <v>126</v>
      </c>
      <c r="K4859" s="1" t="s">
        <v>12</v>
      </c>
      <c r="L4859" s="1" t="s">
        <v>261</v>
      </c>
    </row>
    <row r="4860" spans="1:12" x14ac:dyDescent="0.2">
      <c r="A4860" s="1" t="s">
        <v>234</v>
      </c>
      <c r="B4860" s="1" t="s">
        <v>13</v>
      </c>
      <c r="C4860" s="2">
        <v>43770</v>
      </c>
      <c r="D4860" s="1" t="s">
        <v>147</v>
      </c>
      <c r="E4860" s="1"/>
      <c r="F4860" s="1" t="s">
        <v>3047</v>
      </c>
      <c r="G4860" s="3">
        <v>744.01</v>
      </c>
      <c r="H4860" s="3"/>
      <c r="I4860" s="1" t="s">
        <v>106</v>
      </c>
      <c r="J4860" s="1" t="s">
        <v>122</v>
      </c>
      <c r="K4860" s="1" t="s">
        <v>12</v>
      </c>
      <c r="L4860" s="1" t="s">
        <v>313</v>
      </c>
    </row>
    <row r="4861" spans="1:12" x14ac:dyDescent="0.2">
      <c r="A4861" s="1" t="s">
        <v>234</v>
      </c>
      <c r="B4861" s="1" t="s">
        <v>13</v>
      </c>
      <c r="C4861" s="2">
        <v>43770</v>
      </c>
      <c r="D4861" s="1" t="s">
        <v>147</v>
      </c>
      <c r="E4861" s="1"/>
      <c r="F4861" s="1" t="s">
        <v>3094</v>
      </c>
      <c r="G4861" s="3">
        <v>986.45</v>
      </c>
      <c r="H4861" s="3"/>
      <c r="I4861" s="1" t="s">
        <v>83</v>
      </c>
      <c r="J4861" s="1" t="s">
        <v>229</v>
      </c>
      <c r="K4861" s="1" t="s">
        <v>12</v>
      </c>
      <c r="L4861" s="1" t="s">
        <v>73</v>
      </c>
    </row>
    <row r="4862" spans="1:12" x14ac:dyDescent="0.2">
      <c r="A4862" s="1" t="s">
        <v>234</v>
      </c>
      <c r="B4862" s="1" t="s">
        <v>13</v>
      </c>
      <c r="C4862" s="2">
        <v>43770</v>
      </c>
      <c r="D4862" s="1" t="s">
        <v>147</v>
      </c>
      <c r="E4862" s="1"/>
      <c r="F4862" s="1" t="s">
        <v>3184</v>
      </c>
      <c r="G4862" s="3">
        <v>1072.5</v>
      </c>
      <c r="H4862" s="3"/>
      <c r="I4862" s="1" t="s">
        <v>119</v>
      </c>
      <c r="J4862" s="1" t="s">
        <v>86</v>
      </c>
      <c r="K4862" s="1" t="s">
        <v>12</v>
      </c>
      <c r="L4862" s="1" t="s">
        <v>1098</v>
      </c>
    </row>
    <row r="4863" spans="1:12" x14ac:dyDescent="0.2">
      <c r="A4863" s="1" t="s">
        <v>234</v>
      </c>
      <c r="B4863" s="1" t="s">
        <v>13</v>
      </c>
      <c r="C4863" s="2">
        <v>43770</v>
      </c>
      <c r="D4863" s="1" t="s">
        <v>147</v>
      </c>
      <c r="E4863" s="1"/>
      <c r="F4863" s="1" t="s">
        <v>3144</v>
      </c>
      <c r="G4863" s="3">
        <v>148.78</v>
      </c>
      <c r="H4863" s="3"/>
      <c r="I4863" s="1" t="s">
        <v>120</v>
      </c>
      <c r="J4863" s="1" t="s">
        <v>171</v>
      </c>
      <c r="K4863" s="1" t="s">
        <v>12</v>
      </c>
      <c r="L4863" s="1" t="s">
        <v>78</v>
      </c>
    </row>
    <row r="4864" spans="1:12" x14ac:dyDescent="0.2">
      <c r="A4864" s="1" t="s">
        <v>234</v>
      </c>
      <c r="B4864" s="1" t="s">
        <v>13</v>
      </c>
      <c r="C4864" s="2">
        <v>43770</v>
      </c>
      <c r="D4864" s="1" t="s">
        <v>147</v>
      </c>
      <c r="E4864" s="1"/>
      <c r="F4864" s="1" t="s">
        <v>3185</v>
      </c>
      <c r="G4864" s="3">
        <v>958.2</v>
      </c>
      <c r="H4864" s="3"/>
      <c r="I4864" s="1" t="s">
        <v>83</v>
      </c>
      <c r="J4864" s="1" t="s">
        <v>181</v>
      </c>
      <c r="K4864" s="1" t="s">
        <v>12</v>
      </c>
      <c r="L4864" s="1" t="s">
        <v>99</v>
      </c>
    </row>
    <row r="4865" spans="1:12" x14ac:dyDescent="0.2">
      <c r="A4865" s="1" t="s">
        <v>234</v>
      </c>
      <c r="B4865" s="1" t="s">
        <v>13</v>
      </c>
      <c r="C4865" s="2">
        <v>43770</v>
      </c>
      <c r="D4865" s="1" t="s">
        <v>147</v>
      </c>
      <c r="E4865" s="1"/>
      <c r="F4865" s="1" t="s">
        <v>3101</v>
      </c>
      <c r="G4865" s="3">
        <v>974.76</v>
      </c>
      <c r="H4865" s="3"/>
      <c r="I4865" s="1" t="s">
        <v>119</v>
      </c>
      <c r="J4865" s="1" t="s">
        <v>86</v>
      </c>
      <c r="K4865" s="1" t="s">
        <v>84</v>
      </c>
      <c r="L4865" s="1" t="s">
        <v>2028</v>
      </c>
    </row>
    <row r="4866" spans="1:12" x14ac:dyDescent="0.2">
      <c r="A4866" s="1" t="s">
        <v>234</v>
      </c>
      <c r="B4866" s="1" t="s">
        <v>13</v>
      </c>
      <c r="C4866" s="2">
        <v>43770</v>
      </c>
      <c r="D4866" s="1" t="s">
        <v>147</v>
      </c>
      <c r="E4866" s="1"/>
      <c r="F4866" s="1" t="s">
        <v>3186</v>
      </c>
      <c r="G4866" s="3">
        <v>912</v>
      </c>
      <c r="H4866" s="3"/>
      <c r="I4866" s="1" t="s">
        <v>119</v>
      </c>
      <c r="J4866" s="1" t="s">
        <v>86</v>
      </c>
      <c r="K4866" s="1" t="s">
        <v>12</v>
      </c>
      <c r="L4866" s="1" t="s">
        <v>3187</v>
      </c>
    </row>
    <row r="4867" spans="1:12" x14ac:dyDescent="0.2">
      <c r="A4867" s="1" t="s">
        <v>234</v>
      </c>
      <c r="B4867" s="1" t="s">
        <v>13</v>
      </c>
      <c r="C4867" s="2">
        <v>43770</v>
      </c>
      <c r="D4867" s="1" t="s">
        <v>147</v>
      </c>
      <c r="E4867" s="1"/>
      <c r="F4867" s="1" t="s">
        <v>3188</v>
      </c>
      <c r="G4867" s="3">
        <v>849</v>
      </c>
      <c r="H4867" s="3"/>
      <c r="I4867" s="1" t="s">
        <v>119</v>
      </c>
      <c r="J4867" s="1" t="s">
        <v>86</v>
      </c>
      <c r="K4867" s="1" t="s">
        <v>12</v>
      </c>
      <c r="L4867" s="1" t="s">
        <v>449</v>
      </c>
    </row>
    <row r="4868" spans="1:12" x14ac:dyDescent="0.2">
      <c r="A4868" s="1" t="s">
        <v>234</v>
      </c>
      <c r="B4868" s="1" t="s">
        <v>13</v>
      </c>
      <c r="C4868" s="2">
        <v>43770</v>
      </c>
      <c r="D4868" s="1" t="s">
        <v>147</v>
      </c>
      <c r="E4868" s="1"/>
      <c r="F4868" s="1" t="s">
        <v>3189</v>
      </c>
      <c r="G4868" s="3">
        <v>1046.5</v>
      </c>
      <c r="H4868" s="3"/>
      <c r="I4868" s="1" t="s">
        <v>119</v>
      </c>
      <c r="J4868" s="1" t="s">
        <v>86</v>
      </c>
      <c r="K4868" s="1" t="s">
        <v>12</v>
      </c>
      <c r="L4868" s="1" t="s">
        <v>2598</v>
      </c>
    </row>
    <row r="4869" spans="1:12" x14ac:dyDescent="0.2">
      <c r="A4869" s="1" t="s">
        <v>234</v>
      </c>
      <c r="B4869" s="1" t="s">
        <v>13</v>
      </c>
      <c r="C4869" s="2">
        <v>43770</v>
      </c>
      <c r="D4869" s="1" t="s">
        <v>215</v>
      </c>
      <c r="E4869" s="1"/>
      <c r="F4869" s="1" t="s">
        <v>214</v>
      </c>
      <c r="G4869" s="3"/>
      <c r="H4869" s="3">
        <v>10686.53</v>
      </c>
      <c r="I4869" s="1" t="s">
        <v>85</v>
      </c>
      <c r="J4869" s="1" t="s">
        <v>125</v>
      </c>
      <c r="K4869" s="1" t="s">
        <v>12</v>
      </c>
      <c r="L4869" s="1"/>
    </row>
    <row r="4870" spans="1:12" x14ac:dyDescent="0.2">
      <c r="A4870" s="1" t="s">
        <v>234</v>
      </c>
      <c r="B4870" s="1" t="s">
        <v>13</v>
      </c>
      <c r="C4870" s="2">
        <v>43770</v>
      </c>
      <c r="D4870" s="1" t="s">
        <v>147</v>
      </c>
      <c r="E4870" s="1"/>
      <c r="F4870" s="1" t="s">
        <v>3190</v>
      </c>
      <c r="G4870" s="3">
        <v>2112.08</v>
      </c>
      <c r="H4870" s="3"/>
      <c r="I4870" s="1" t="s">
        <v>83</v>
      </c>
      <c r="J4870" s="1" t="s">
        <v>181</v>
      </c>
      <c r="K4870" s="1" t="s">
        <v>12</v>
      </c>
      <c r="L4870" s="1" t="s">
        <v>47</v>
      </c>
    </row>
    <row r="4871" spans="1:12" x14ac:dyDescent="0.2">
      <c r="A4871" s="1" t="s">
        <v>234</v>
      </c>
      <c r="B4871" s="1" t="s">
        <v>13</v>
      </c>
      <c r="C4871" s="2">
        <v>43770</v>
      </c>
      <c r="D4871" s="1" t="s">
        <v>147</v>
      </c>
      <c r="E4871" s="1"/>
      <c r="F4871" s="1" t="s">
        <v>3191</v>
      </c>
      <c r="G4871" s="3">
        <v>1067.94</v>
      </c>
      <c r="H4871" s="3"/>
      <c r="I4871" s="1" t="s">
        <v>119</v>
      </c>
      <c r="J4871" s="1" t="s">
        <v>86</v>
      </c>
      <c r="K4871" s="1" t="s">
        <v>12</v>
      </c>
      <c r="L4871" s="1" t="s">
        <v>257</v>
      </c>
    </row>
    <row r="4872" spans="1:12" x14ac:dyDescent="0.2">
      <c r="A4872" s="1" t="s">
        <v>234</v>
      </c>
      <c r="B4872" s="1" t="s">
        <v>13</v>
      </c>
      <c r="C4872" s="2">
        <v>43770</v>
      </c>
      <c r="D4872" s="1" t="s">
        <v>147</v>
      </c>
      <c r="E4872" s="1"/>
      <c r="F4872" s="1" t="s">
        <v>3093</v>
      </c>
      <c r="G4872" s="3">
        <v>1004.05</v>
      </c>
      <c r="H4872" s="3"/>
      <c r="I4872" s="1" t="s">
        <v>119</v>
      </c>
      <c r="J4872" s="1" t="s">
        <v>86</v>
      </c>
      <c r="K4872" s="1" t="s">
        <v>84</v>
      </c>
      <c r="L4872" s="1" t="s">
        <v>111</v>
      </c>
    </row>
    <row r="4873" spans="1:12" x14ac:dyDescent="0.2">
      <c r="A4873" s="1" t="s">
        <v>234</v>
      </c>
      <c r="B4873" s="1" t="s">
        <v>13</v>
      </c>
      <c r="C4873" s="2">
        <v>43770</v>
      </c>
      <c r="D4873" s="1" t="s">
        <v>147</v>
      </c>
      <c r="E4873" s="1"/>
      <c r="F4873" s="1" t="s">
        <v>3029</v>
      </c>
      <c r="G4873" s="3">
        <v>3238.95</v>
      </c>
      <c r="H4873" s="3"/>
      <c r="I4873" s="1" t="s">
        <v>119</v>
      </c>
      <c r="J4873" s="1" t="s">
        <v>86</v>
      </c>
      <c r="K4873" s="1" t="s">
        <v>84</v>
      </c>
      <c r="L4873" s="1" t="s">
        <v>241</v>
      </c>
    </row>
    <row r="4874" spans="1:12" x14ac:dyDescent="0.2">
      <c r="A4874" s="1" t="s">
        <v>234</v>
      </c>
      <c r="B4874" s="1" t="s">
        <v>13</v>
      </c>
      <c r="C4874" s="2">
        <v>43770</v>
      </c>
      <c r="D4874" s="1" t="s">
        <v>147</v>
      </c>
      <c r="E4874" s="1"/>
      <c r="F4874" s="1" t="s">
        <v>3068</v>
      </c>
      <c r="G4874" s="3">
        <v>613.88</v>
      </c>
      <c r="H4874" s="3"/>
      <c r="I4874" s="1" t="s">
        <v>120</v>
      </c>
      <c r="J4874" s="1" t="s">
        <v>171</v>
      </c>
      <c r="K4874" s="1" t="s">
        <v>84</v>
      </c>
      <c r="L4874" s="1" t="s">
        <v>104</v>
      </c>
    </row>
    <row r="4875" spans="1:12" x14ac:dyDescent="0.2">
      <c r="A4875" s="1" t="s">
        <v>234</v>
      </c>
      <c r="B4875" s="1" t="s">
        <v>13</v>
      </c>
      <c r="C4875" s="2">
        <v>43770</v>
      </c>
      <c r="D4875" s="1" t="s">
        <v>147</v>
      </c>
      <c r="E4875" s="1"/>
      <c r="F4875" s="1" t="s">
        <v>3192</v>
      </c>
      <c r="G4875" s="3">
        <v>846.24</v>
      </c>
      <c r="H4875" s="3"/>
      <c r="I4875" s="1" t="s">
        <v>120</v>
      </c>
      <c r="J4875" s="1" t="s">
        <v>171</v>
      </c>
      <c r="K4875" s="1" t="s">
        <v>12</v>
      </c>
      <c r="L4875" s="1" t="s">
        <v>81</v>
      </c>
    </row>
    <row r="4876" spans="1:12" x14ac:dyDescent="0.2">
      <c r="A4876" s="1" t="s">
        <v>234</v>
      </c>
      <c r="B4876" s="1" t="s">
        <v>13</v>
      </c>
      <c r="C4876" s="2">
        <v>43770</v>
      </c>
      <c r="D4876" s="1" t="s">
        <v>147</v>
      </c>
      <c r="E4876" s="1"/>
      <c r="F4876" s="1" t="s">
        <v>3193</v>
      </c>
      <c r="G4876" s="3">
        <v>920.07</v>
      </c>
      <c r="H4876" s="3"/>
      <c r="I4876" s="1" t="s">
        <v>83</v>
      </c>
      <c r="J4876" s="1" t="s">
        <v>181</v>
      </c>
      <c r="K4876" s="1" t="s">
        <v>12</v>
      </c>
      <c r="L4876" s="1" t="s">
        <v>347</v>
      </c>
    </row>
    <row r="4877" spans="1:12" x14ac:dyDescent="0.2">
      <c r="A4877" s="1" t="s">
        <v>234</v>
      </c>
      <c r="B4877" s="1" t="s">
        <v>13</v>
      </c>
      <c r="C4877" s="2">
        <v>43770</v>
      </c>
      <c r="D4877" s="1" t="s">
        <v>147</v>
      </c>
      <c r="E4877" s="1"/>
      <c r="F4877" s="1" t="s">
        <v>3101</v>
      </c>
      <c r="G4877" s="3">
        <v>99.51</v>
      </c>
      <c r="H4877" s="3"/>
      <c r="I4877" s="1" t="s">
        <v>87</v>
      </c>
      <c r="J4877" s="1" t="s">
        <v>116</v>
      </c>
      <c r="K4877" s="1" t="s">
        <v>84</v>
      </c>
      <c r="L4877" s="1" t="s">
        <v>2028</v>
      </c>
    </row>
    <row r="4878" spans="1:12" x14ac:dyDescent="0.2">
      <c r="A4878" s="1" t="s">
        <v>234</v>
      </c>
      <c r="B4878" s="1" t="s">
        <v>13</v>
      </c>
      <c r="C4878" s="2">
        <v>43770</v>
      </c>
      <c r="D4878" s="1" t="s">
        <v>147</v>
      </c>
      <c r="E4878" s="1"/>
      <c r="F4878" s="1" t="s">
        <v>3050</v>
      </c>
      <c r="G4878" s="3">
        <v>119.8</v>
      </c>
      <c r="H4878" s="3"/>
      <c r="I4878" s="1" t="s">
        <v>120</v>
      </c>
      <c r="J4878" s="1" t="s">
        <v>171</v>
      </c>
      <c r="K4878" s="1" t="s">
        <v>84</v>
      </c>
      <c r="L4878" s="1" t="s">
        <v>306</v>
      </c>
    </row>
    <row r="4879" spans="1:12" x14ac:dyDescent="0.2">
      <c r="A4879" s="1" t="s">
        <v>234</v>
      </c>
      <c r="B4879" s="1" t="s">
        <v>13</v>
      </c>
      <c r="C4879" s="2">
        <v>43770</v>
      </c>
      <c r="D4879" s="1" t="s">
        <v>147</v>
      </c>
      <c r="E4879" s="1"/>
      <c r="F4879" s="1" t="s">
        <v>3051</v>
      </c>
      <c r="G4879" s="3">
        <v>194.87</v>
      </c>
      <c r="H4879" s="3"/>
      <c r="I4879" s="1" t="s">
        <v>120</v>
      </c>
      <c r="J4879" s="1" t="s">
        <v>171</v>
      </c>
      <c r="K4879" s="1" t="s">
        <v>84</v>
      </c>
      <c r="L4879" s="1" t="s">
        <v>409</v>
      </c>
    </row>
    <row r="4880" spans="1:12" x14ac:dyDescent="0.2">
      <c r="A4880" s="1" t="s">
        <v>234</v>
      </c>
      <c r="B4880" s="1" t="s">
        <v>13</v>
      </c>
      <c r="C4880" s="2">
        <v>43770</v>
      </c>
      <c r="D4880" s="1" t="s">
        <v>147</v>
      </c>
      <c r="E4880" s="1"/>
      <c r="F4880" s="1" t="s">
        <v>3050</v>
      </c>
      <c r="G4880" s="3">
        <v>927.48</v>
      </c>
      <c r="H4880" s="3"/>
      <c r="I4880" s="1" t="s">
        <v>119</v>
      </c>
      <c r="J4880" s="1" t="s">
        <v>86</v>
      </c>
      <c r="K4880" s="1" t="s">
        <v>84</v>
      </c>
      <c r="L4880" s="1" t="s">
        <v>306</v>
      </c>
    </row>
    <row r="4881" spans="1:12" x14ac:dyDescent="0.2">
      <c r="A4881" s="1" t="s">
        <v>234</v>
      </c>
      <c r="B4881" s="1" t="s">
        <v>13</v>
      </c>
      <c r="C4881" s="2">
        <v>43770</v>
      </c>
      <c r="D4881" s="1" t="s">
        <v>147</v>
      </c>
      <c r="E4881" s="1"/>
      <c r="F4881" s="1" t="s">
        <v>3061</v>
      </c>
      <c r="G4881" s="3">
        <v>291.99</v>
      </c>
      <c r="H4881" s="3"/>
      <c r="I4881" s="1" t="s">
        <v>83</v>
      </c>
      <c r="J4881" s="1" t="s">
        <v>175</v>
      </c>
      <c r="K4881" s="1" t="s">
        <v>84</v>
      </c>
      <c r="L4881" s="1" t="s">
        <v>51</v>
      </c>
    </row>
    <row r="4882" spans="1:12" x14ac:dyDescent="0.2">
      <c r="A4882" s="1" t="s">
        <v>234</v>
      </c>
      <c r="B4882" s="1" t="s">
        <v>13</v>
      </c>
      <c r="C4882" s="2">
        <v>43770</v>
      </c>
      <c r="D4882" s="1" t="s">
        <v>147</v>
      </c>
      <c r="E4882" s="1"/>
      <c r="F4882" s="1" t="s">
        <v>3034</v>
      </c>
      <c r="G4882" s="3">
        <v>487.16</v>
      </c>
      <c r="H4882" s="3"/>
      <c r="I4882" s="1" t="s">
        <v>83</v>
      </c>
      <c r="J4882" s="1" t="s">
        <v>175</v>
      </c>
      <c r="K4882" s="1" t="s">
        <v>84</v>
      </c>
      <c r="L4882" s="1" t="s">
        <v>29</v>
      </c>
    </row>
    <row r="4883" spans="1:12" x14ac:dyDescent="0.2">
      <c r="A4883" s="1" t="s">
        <v>234</v>
      </c>
      <c r="B4883" s="1" t="s">
        <v>13</v>
      </c>
      <c r="C4883" s="2">
        <v>43770</v>
      </c>
      <c r="D4883" s="1" t="s">
        <v>147</v>
      </c>
      <c r="E4883" s="1"/>
      <c r="F4883" s="1" t="s">
        <v>3194</v>
      </c>
      <c r="G4883" s="3">
        <v>858.26</v>
      </c>
      <c r="H4883" s="3"/>
      <c r="I4883" s="1" t="s">
        <v>83</v>
      </c>
      <c r="J4883" s="1" t="s">
        <v>181</v>
      </c>
      <c r="K4883" s="1" t="s">
        <v>12</v>
      </c>
      <c r="L4883" s="1" t="s">
        <v>265</v>
      </c>
    </row>
    <row r="4884" spans="1:12" x14ac:dyDescent="0.2">
      <c r="A4884" s="1" t="s">
        <v>234</v>
      </c>
      <c r="B4884" s="1" t="s">
        <v>13</v>
      </c>
      <c r="C4884" s="2">
        <v>43770</v>
      </c>
      <c r="D4884" s="1" t="s">
        <v>147</v>
      </c>
      <c r="E4884" s="1"/>
      <c r="F4884" s="1" t="s">
        <v>3195</v>
      </c>
      <c r="G4884" s="3">
        <v>840</v>
      </c>
      <c r="H4884" s="3"/>
      <c r="I4884" s="1" t="s">
        <v>119</v>
      </c>
      <c r="J4884" s="1" t="s">
        <v>86</v>
      </c>
      <c r="K4884" s="1" t="s">
        <v>12</v>
      </c>
      <c r="L4884" s="1" t="s">
        <v>372</v>
      </c>
    </row>
    <row r="4885" spans="1:12" x14ac:dyDescent="0.2">
      <c r="A4885" s="1" t="s">
        <v>234</v>
      </c>
      <c r="B4885" s="1" t="s">
        <v>13</v>
      </c>
      <c r="C4885" s="2">
        <v>43770</v>
      </c>
      <c r="D4885" s="1" t="s">
        <v>147</v>
      </c>
      <c r="E4885" s="1"/>
      <c r="F4885" s="1" t="s">
        <v>3196</v>
      </c>
      <c r="G4885" s="3">
        <v>912</v>
      </c>
      <c r="H4885" s="3"/>
      <c r="I4885" s="1" t="s">
        <v>177</v>
      </c>
      <c r="J4885" s="1" t="s">
        <v>178</v>
      </c>
      <c r="K4885" s="1" t="s">
        <v>12</v>
      </c>
      <c r="L4885" s="1" t="s">
        <v>1154</v>
      </c>
    </row>
    <row r="4886" spans="1:12" x14ac:dyDescent="0.2">
      <c r="A4886" s="1" t="s">
        <v>234</v>
      </c>
      <c r="B4886" s="1" t="s">
        <v>13</v>
      </c>
      <c r="C4886" s="2">
        <v>43770</v>
      </c>
      <c r="D4886" s="1" t="s">
        <v>147</v>
      </c>
      <c r="E4886" s="1"/>
      <c r="F4886" s="1" t="s">
        <v>3105</v>
      </c>
      <c r="G4886" s="3">
        <v>539.96</v>
      </c>
      <c r="H4886" s="3"/>
      <c r="I4886" s="1" t="s">
        <v>106</v>
      </c>
      <c r="J4886" s="1" t="s">
        <v>121</v>
      </c>
      <c r="K4886" s="1" t="s">
        <v>12</v>
      </c>
      <c r="L4886" s="1" t="s">
        <v>25</v>
      </c>
    </row>
    <row r="4887" spans="1:12" x14ac:dyDescent="0.2">
      <c r="A4887" s="1" t="s">
        <v>234</v>
      </c>
      <c r="B4887" s="1" t="s">
        <v>13</v>
      </c>
      <c r="C4887" s="2">
        <v>43770</v>
      </c>
      <c r="D4887" s="1" t="s">
        <v>147</v>
      </c>
      <c r="E4887" s="1"/>
      <c r="F4887" s="1" t="s">
        <v>3197</v>
      </c>
      <c r="G4887" s="3">
        <v>1349</v>
      </c>
      <c r="H4887" s="3"/>
      <c r="I4887" s="1" t="s">
        <v>119</v>
      </c>
      <c r="J4887" s="1" t="s">
        <v>86</v>
      </c>
      <c r="K4887" s="1" t="s">
        <v>12</v>
      </c>
      <c r="L4887" s="1" t="s">
        <v>67</v>
      </c>
    </row>
    <row r="4888" spans="1:12" x14ac:dyDescent="0.2">
      <c r="A4888" s="1" t="s">
        <v>234</v>
      </c>
      <c r="B4888" s="1" t="s">
        <v>13</v>
      </c>
      <c r="C4888" s="2">
        <v>43770</v>
      </c>
      <c r="D4888" s="1" t="s">
        <v>147</v>
      </c>
      <c r="E4888" s="1"/>
      <c r="F4888" s="1" t="s">
        <v>3198</v>
      </c>
      <c r="G4888" s="3">
        <v>2174.83</v>
      </c>
      <c r="H4888" s="3"/>
      <c r="I4888" s="1" t="s">
        <v>119</v>
      </c>
      <c r="J4888" s="1" t="s">
        <v>86</v>
      </c>
      <c r="K4888" s="1" t="s">
        <v>12</v>
      </c>
      <c r="L4888" s="1" t="s">
        <v>24</v>
      </c>
    </row>
    <row r="4889" spans="1:12" x14ac:dyDescent="0.2">
      <c r="A4889" s="1" t="s">
        <v>234</v>
      </c>
      <c r="B4889" s="1" t="s">
        <v>13</v>
      </c>
      <c r="C4889" s="2">
        <v>43770</v>
      </c>
      <c r="D4889" s="1" t="s">
        <v>215</v>
      </c>
      <c r="E4889" s="1"/>
      <c r="F4889" s="1" t="s">
        <v>214</v>
      </c>
      <c r="G4889" s="3"/>
      <c r="H4889" s="3">
        <v>5083.3100000000004</v>
      </c>
      <c r="I4889" s="1" t="s">
        <v>232</v>
      </c>
      <c r="J4889" s="1" t="s">
        <v>233</v>
      </c>
      <c r="K4889" s="1" t="s">
        <v>12</v>
      </c>
      <c r="L4889" s="1"/>
    </row>
    <row r="4890" spans="1:12" x14ac:dyDescent="0.2">
      <c r="A4890" s="1" t="s">
        <v>234</v>
      </c>
      <c r="B4890" s="1" t="s">
        <v>13</v>
      </c>
      <c r="C4890" s="2">
        <v>43770</v>
      </c>
      <c r="D4890" s="1" t="s">
        <v>147</v>
      </c>
      <c r="E4890" s="1"/>
      <c r="F4890" s="1" t="s">
        <v>3199</v>
      </c>
      <c r="G4890" s="3">
        <v>399</v>
      </c>
      <c r="H4890" s="3"/>
      <c r="I4890" s="1" t="s">
        <v>119</v>
      </c>
      <c r="J4890" s="1" t="s">
        <v>86</v>
      </c>
      <c r="K4890" s="1" t="s">
        <v>12</v>
      </c>
      <c r="L4890" s="1" t="s">
        <v>3200</v>
      </c>
    </row>
    <row r="4891" spans="1:12" x14ac:dyDescent="0.2">
      <c r="A4891" s="1" t="s">
        <v>234</v>
      </c>
      <c r="B4891" s="1" t="s">
        <v>13</v>
      </c>
      <c r="C4891" s="2">
        <v>43770</v>
      </c>
      <c r="D4891" s="1" t="s">
        <v>147</v>
      </c>
      <c r="E4891" s="1"/>
      <c r="F4891" s="1" t="s">
        <v>3201</v>
      </c>
      <c r="G4891" s="3">
        <v>936</v>
      </c>
      <c r="H4891" s="3"/>
      <c r="I4891" s="1" t="s">
        <v>119</v>
      </c>
      <c r="J4891" s="1" t="s">
        <v>86</v>
      </c>
      <c r="K4891" s="1" t="s">
        <v>12</v>
      </c>
      <c r="L4891" s="1" t="s">
        <v>342</v>
      </c>
    </row>
    <row r="4892" spans="1:12" x14ac:dyDescent="0.2">
      <c r="A4892" s="1" t="s">
        <v>234</v>
      </c>
      <c r="B4892" s="1" t="s">
        <v>13</v>
      </c>
      <c r="C4892" s="2">
        <v>43770</v>
      </c>
      <c r="D4892" s="1" t="s">
        <v>147</v>
      </c>
      <c r="E4892" s="1"/>
      <c r="F4892" s="1" t="s">
        <v>3202</v>
      </c>
      <c r="G4892" s="3">
        <v>846</v>
      </c>
      <c r="H4892" s="3"/>
      <c r="I4892" s="1" t="s">
        <v>119</v>
      </c>
      <c r="J4892" s="1" t="s">
        <v>86</v>
      </c>
      <c r="K4892" s="1" t="s">
        <v>12</v>
      </c>
      <c r="L4892" s="1" t="s">
        <v>349</v>
      </c>
    </row>
    <row r="4893" spans="1:12" x14ac:dyDescent="0.2">
      <c r="A4893" s="1" t="s">
        <v>234</v>
      </c>
      <c r="B4893" s="1" t="s">
        <v>13</v>
      </c>
      <c r="C4893" s="2">
        <v>43770</v>
      </c>
      <c r="D4893" s="1" t="s">
        <v>147</v>
      </c>
      <c r="E4893" s="1"/>
      <c r="F4893" s="1" t="s">
        <v>3203</v>
      </c>
      <c r="G4893" s="3">
        <v>600</v>
      </c>
      <c r="H4893" s="3"/>
      <c r="I4893" s="1" t="s">
        <v>119</v>
      </c>
      <c r="J4893" s="1" t="s">
        <v>86</v>
      </c>
      <c r="K4893" s="1" t="s">
        <v>12</v>
      </c>
      <c r="L4893" s="1" t="s">
        <v>491</v>
      </c>
    </row>
    <row r="4894" spans="1:12" x14ac:dyDescent="0.2">
      <c r="A4894" s="1" t="s">
        <v>234</v>
      </c>
      <c r="B4894" s="1" t="s">
        <v>13</v>
      </c>
      <c r="C4894" s="2">
        <v>43770</v>
      </c>
      <c r="D4894" s="1" t="s">
        <v>147</v>
      </c>
      <c r="E4894" s="1"/>
      <c r="F4894" s="1" t="s">
        <v>3093</v>
      </c>
      <c r="G4894" s="3">
        <v>330.5</v>
      </c>
      <c r="H4894" s="3"/>
      <c r="I4894" s="1" t="s">
        <v>83</v>
      </c>
      <c r="J4894" s="1" t="s">
        <v>175</v>
      </c>
      <c r="K4894" s="1" t="s">
        <v>84</v>
      </c>
      <c r="L4894" s="1" t="s">
        <v>111</v>
      </c>
    </row>
    <row r="4895" spans="1:12" x14ac:dyDescent="0.2">
      <c r="A4895" s="1" t="s">
        <v>234</v>
      </c>
      <c r="B4895" s="1" t="s">
        <v>13</v>
      </c>
      <c r="C4895" s="2">
        <v>43770</v>
      </c>
      <c r="D4895" s="1" t="s">
        <v>147</v>
      </c>
      <c r="E4895" s="1"/>
      <c r="F4895" s="1" t="s">
        <v>3076</v>
      </c>
      <c r="G4895" s="3">
        <v>160.83000000000001</v>
      </c>
      <c r="H4895" s="3"/>
      <c r="I4895" s="1" t="s">
        <v>83</v>
      </c>
      <c r="J4895" s="1" t="s">
        <v>175</v>
      </c>
      <c r="K4895" s="1" t="s">
        <v>84</v>
      </c>
      <c r="L4895" s="1" t="s">
        <v>300</v>
      </c>
    </row>
    <row r="4896" spans="1:12" x14ac:dyDescent="0.2">
      <c r="A4896" s="1" t="s">
        <v>234</v>
      </c>
      <c r="B4896" s="1" t="s">
        <v>13</v>
      </c>
      <c r="C4896" s="2">
        <v>43770</v>
      </c>
      <c r="D4896" s="1" t="s">
        <v>215</v>
      </c>
      <c r="E4896" s="1"/>
      <c r="F4896" s="1" t="s">
        <v>214</v>
      </c>
      <c r="G4896" s="3"/>
      <c r="H4896" s="3">
        <v>2937.01</v>
      </c>
      <c r="I4896" s="1" t="s">
        <v>108</v>
      </c>
      <c r="J4896" s="1" t="s">
        <v>117</v>
      </c>
      <c r="K4896" s="1" t="s">
        <v>12</v>
      </c>
      <c r="L4896" s="1"/>
    </row>
    <row r="4897" spans="1:12" x14ac:dyDescent="0.2">
      <c r="A4897" s="1" t="s">
        <v>234</v>
      </c>
      <c r="B4897" s="1" t="s">
        <v>13</v>
      </c>
      <c r="C4897" s="2">
        <v>43770</v>
      </c>
      <c r="D4897" s="1" t="s">
        <v>147</v>
      </c>
      <c r="E4897" s="1"/>
      <c r="F4897" s="1" t="s">
        <v>3068</v>
      </c>
      <c r="G4897" s="3">
        <v>736.66</v>
      </c>
      <c r="H4897" s="3"/>
      <c r="I4897" s="1" t="s">
        <v>87</v>
      </c>
      <c r="J4897" s="1" t="s">
        <v>116</v>
      </c>
      <c r="K4897" s="1" t="s">
        <v>84</v>
      </c>
      <c r="L4897" s="1" t="s">
        <v>104</v>
      </c>
    </row>
    <row r="4898" spans="1:12" x14ac:dyDescent="0.2">
      <c r="A4898" s="1" t="s">
        <v>234</v>
      </c>
      <c r="B4898" s="1" t="s">
        <v>13</v>
      </c>
      <c r="C4898" s="2">
        <v>43770</v>
      </c>
      <c r="D4898" s="1" t="s">
        <v>147</v>
      </c>
      <c r="E4898" s="1"/>
      <c r="F4898" s="1" t="s">
        <v>3204</v>
      </c>
      <c r="G4898" s="3">
        <v>820.04</v>
      </c>
      <c r="H4898" s="3"/>
      <c r="I4898" s="1" t="s">
        <v>83</v>
      </c>
      <c r="J4898" s="1" t="s">
        <v>181</v>
      </c>
      <c r="K4898" s="1" t="s">
        <v>12</v>
      </c>
      <c r="L4898" s="1" t="s">
        <v>3205</v>
      </c>
    </row>
    <row r="4899" spans="1:12" x14ac:dyDescent="0.2">
      <c r="A4899" s="1" t="s">
        <v>234</v>
      </c>
      <c r="B4899" s="1" t="s">
        <v>13</v>
      </c>
      <c r="C4899" s="2">
        <v>43770</v>
      </c>
      <c r="D4899" s="1" t="s">
        <v>147</v>
      </c>
      <c r="E4899" s="1"/>
      <c r="F4899" s="1" t="s">
        <v>3206</v>
      </c>
      <c r="G4899" s="3">
        <v>2298.21</v>
      </c>
      <c r="H4899" s="3"/>
      <c r="I4899" s="1" t="s">
        <v>119</v>
      </c>
      <c r="J4899" s="1" t="s">
        <v>86</v>
      </c>
      <c r="K4899" s="1" t="s">
        <v>12</v>
      </c>
      <c r="L4899" s="1" t="s">
        <v>15</v>
      </c>
    </row>
    <row r="4900" spans="1:12" x14ac:dyDescent="0.2">
      <c r="A4900" s="1" t="s">
        <v>234</v>
      </c>
      <c r="B4900" s="1" t="s">
        <v>13</v>
      </c>
      <c r="C4900" s="2">
        <v>43770</v>
      </c>
      <c r="D4900" s="1" t="s">
        <v>147</v>
      </c>
      <c r="E4900" s="1"/>
      <c r="F4900" s="1" t="s">
        <v>3207</v>
      </c>
      <c r="G4900" s="3">
        <v>870</v>
      </c>
      <c r="H4900" s="3"/>
      <c r="I4900" s="1" t="s">
        <v>119</v>
      </c>
      <c r="J4900" s="1" t="s">
        <v>86</v>
      </c>
      <c r="K4900" s="1" t="s">
        <v>12</v>
      </c>
      <c r="L4900" s="1" t="s">
        <v>3026</v>
      </c>
    </row>
    <row r="4901" spans="1:12" x14ac:dyDescent="0.2">
      <c r="A4901" s="1" t="s">
        <v>234</v>
      </c>
      <c r="B4901" s="1" t="s">
        <v>13</v>
      </c>
      <c r="C4901" s="2">
        <v>43770</v>
      </c>
      <c r="D4901" s="1" t="s">
        <v>147</v>
      </c>
      <c r="E4901" s="1"/>
      <c r="F4901" s="1" t="s">
        <v>3042</v>
      </c>
      <c r="G4901" s="3">
        <v>370.14</v>
      </c>
      <c r="H4901" s="3"/>
      <c r="I4901" s="1" t="s">
        <v>87</v>
      </c>
      <c r="J4901" s="1" t="s">
        <v>116</v>
      </c>
      <c r="K4901" s="1" t="s">
        <v>12</v>
      </c>
      <c r="L4901" s="1" t="s">
        <v>1047</v>
      </c>
    </row>
    <row r="4902" spans="1:12" x14ac:dyDescent="0.2">
      <c r="A4902" s="1" t="s">
        <v>234</v>
      </c>
      <c r="B4902" s="1" t="s">
        <v>13</v>
      </c>
      <c r="C4902" s="2">
        <v>43770</v>
      </c>
      <c r="D4902" s="1" t="s">
        <v>147</v>
      </c>
      <c r="E4902" s="1"/>
      <c r="F4902" s="1" t="s">
        <v>3208</v>
      </c>
      <c r="G4902" s="3">
        <v>919.75</v>
      </c>
      <c r="H4902" s="3"/>
      <c r="I4902" s="1" t="s">
        <v>85</v>
      </c>
      <c r="J4902" s="1" t="s">
        <v>125</v>
      </c>
      <c r="K4902" s="1" t="s">
        <v>12</v>
      </c>
      <c r="L4902" s="1" t="s">
        <v>955</v>
      </c>
    </row>
    <row r="4903" spans="1:12" x14ac:dyDescent="0.2">
      <c r="A4903" s="1" t="s">
        <v>234</v>
      </c>
      <c r="B4903" s="1" t="s">
        <v>13</v>
      </c>
      <c r="C4903" s="2">
        <v>43770</v>
      </c>
      <c r="D4903" s="1" t="s">
        <v>147</v>
      </c>
      <c r="E4903" s="1"/>
      <c r="F4903" s="1" t="s">
        <v>3182</v>
      </c>
      <c r="G4903" s="3">
        <v>578.04</v>
      </c>
      <c r="H4903" s="3"/>
      <c r="I4903" s="1" t="s">
        <v>106</v>
      </c>
      <c r="J4903" s="1" t="s">
        <v>121</v>
      </c>
      <c r="K4903" s="1" t="s">
        <v>84</v>
      </c>
      <c r="L4903" s="1" t="s">
        <v>66</v>
      </c>
    </row>
    <row r="4904" spans="1:12" x14ac:dyDescent="0.2">
      <c r="A4904" s="1" t="s">
        <v>234</v>
      </c>
      <c r="B4904" s="1" t="s">
        <v>13</v>
      </c>
      <c r="C4904" s="2">
        <v>43770</v>
      </c>
      <c r="D4904" s="1" t="s">
        <v>147</v>
      </c>
      <c r="E4904" s="1"/>
      <c r="F4904" s="1" t="s">
        <v>3209</v>
      </c>
      <c r="G4904" s="3">
        <v>1832.91</v>
      </c>
      <c r="H4904" s="3"/>
      <c r="I4904" s="1" t="s">
        <v>119</v>
      </c>
      <c r="J4904" s="1" t="s">
        <v>86</v>
      </c>
      <c r="K4904" s="1" t="s">
        <v>12</v>
      </c>
      <c r="L4904" s="1" t="s">
        <v>289</v>
      </c>
    </row>
    <row r="4905" spans="1:12" x14ac:dyDescent="0.2">
      <c r="A4905" s="1" t="s">
        <v>234</v>
      </c>
      <c r="B4905" s="1" t="s">
        <v>13</v>
      </c>
      <c r="C4905" s="2">
        <v>43770</v>
      </c>
      <c r="D4905" s="1" t="s">
        <v>147</v>
      </c>
      <c r="E4905" s="1"/>
      <c r="F4905" s="1" t="s">
        <v>3041</v>
      </c>
      <c r="G4905" s="3">
        <v>217.95</v>
      </c>
      <c r="H4905" s="3"/>
      <c r="I4905" s="1" t="s">
        <v>83</v>
      </c>
      <c r="J4905" s="1" t="s">
        <v>175</v>
      </c>
      <c r="K4905" s="1" t="s">
        <v>84</v>
      </c>
      <c r="L4905" s="1" t="s">
        <v>26</v>
      </c>
    </row>
    <row r="4906" spans="1:12" x14ac:dyDescent="0.2">
      <c r="A4906" s="1" t="s">
        <v>234</v>
      </c>
      <c r="B4906" s="1" t="s">
        <v>13</v>
      </c>
      <c r="C4906" s="2">
        <v>43770</v>
      </c>
      <c r="D4906" s="1" t="s">
        <v>147</v>
      </c>
      <c r="E4906" s="1"/>
      <c r="F4906" s="1" t="s">
        <v>3042</v>
      </c>
      <c r="G4906" s="3">
        <v>899.4</v>
      </c>
      <c r="H4906" s="3"/>
      <c r="I4906" s="1" t="s">
        <v>87</v>
      </c>
      <c r="J4906" s="1" t="s">
        <v>253</v>
      </c>
      <c r="K4906" s="1" t="s">
        <v>12</v>
      </c>
      <c r="L4906" s="1" t="s">
        <v>1047</v>
      </c>
    </row>
    <row r="4907" spans="1:12" x14ac:dyDescent="0.2">
      <c r="A4907" s="1" t="s">
        <v>234</v>
      </c>
      <c r="B4907" s="1" t="s">
        <v>13</v>
      </c>
      <c r="C4907" s="2">
        <v>43770</v>
      </c>
      <c r="D4907" s="1" t="s">
        <v>147</v>
      </c>
      <c r="E4907" s="1"/>
      <c r="F4907" s="1" t="s">
        <v>3210</v>
      </c>
      <c r="G4907" s="3">
        <v>983.5</v>
      </c>
      <c r="H4907" s="3"/>
      <c r="I4907" s="1" t="s">
        <v>120</v>
      </c>
      <c r="J4907" s="1" t="s">
        <v>171</v>
      </c>
      <c r="K4907" s="1" t="s">
        <v>12</v>
      </c>
      <c r="L4907" s="1" t="s">
        <v>418</v>
      </c>
    </row>
    <row r="4908" spans="1:12" x14ac:dyDescent="0.2">
      <c r="A4908" s="1" t="s">
        <v>234</v>
      </c>
      <c r="B4908" s="1" t="s">
        <v>13</v>
      </c>
      <c r="C4908" s="2">
        <v>43770</v>
      </c>
      <c r="D4908" s="1" t="s">
        <v>215</v>
      </c>
      <c r="E4908" s="1"/>
      <c r="F4908" s="1" t="s">
        <v>214</v>
      </c>
      <c r="G4908" s="3"/>
      <c r="H4908" s="3">
        <v>9607.41</v>
      </c>
      <c r="I4908" s="1" t="s">
        <v>83</v>
      </c>
      <c r="J4908" s="1" t="s">
        <v>230</v>
      </c>
      <c r="K4908" s="1" t="s">
        <v>12</v>
      </c>
      <c r="L4908" s="1"/>
    </row>
    <row r="4909" spans="1:12" x14ac:dyDescent="0.2">
      <c r="A4909" s="1" t="s">
        <v>234</v>
      </c>
      <c r="B4909" s="1" t="s">
        <v>13</v>
      </c>
      <c r="C4909" s="2">
        <v>43770</v>
      </c>
      <c r="D4909" s="1" t="s">
        <v>147</v>
      </c>
      <c r="E4909" s="1"/>
      <c r="F4909" s="1" t="s">
        <v>3211</v>
      </c>
      <c r="G4909" s="3">
        <v>894</v>
      </c>
      <c r="H4909" s="3"/>
      <c r="I4909" s="1" t="s">
        <v>119</v>
      </c>
      <c r="J4909" s="1" t="s">
        <v>86</v>
      </c>
      <c r="K4909" s="1" t="s">
        <v>12</v>
      </c>
      <c r="L4909" s="1" t="s">
        <v>55</v>
      </c>
    </row>
    <row r="4910" spans="1:12" x14ac:dyDescent="0.2">
      <c r="A4910" s="1" t="s">
        <v>234</v>
      </c>
      <c r="B4910" s="1" t="s">
        <v>13</v>
      </c>
      <c r="C4910" s="2">
        <v>43770</v>
      </c>
      <c r="D4910" s="1" t="s">
        <v>147</v>
      </c>
      <c r="E4910" s="1"/>
      <c r="F4910" s="1" t="s">
        <v>3212</v>
      </c>
      <c r="G4910" s="3">
        <v>831</v>
      </c>
      <c r="H4910" s="3"/>
      <c r="I4910" s="1" t="s">
        <v>85</v>
      </c>
      <c r="J4910" s="1" t="s">
        <v>125</v>
      </c>
      <c r="K4910" s="1" t="s">
        <v>12</v>
      </c>
      <c r="L4910" s="1" t="s">
        <v>39</v>
      </c>
    </row>
    <row r="4911" spans="1:12" x14ac:dyDescent="0.2">
      <c r="A4911" s="1" t="s">
        <v>234</v>
      </c>
      <c r="B4911" s="1" t="s">
        <v>13</v>
      </c>
      <c r="C4911" s="2">
        <v>43770</v>
      </c>
      <c r="D4911" s="1" t="s">
        <v>147</v>
      </c>
      <c r="E4911" s="1"/>
      <c r="F4911" s="1" t="s">
        <v>3213</v>
      </c>
      <c r="G4911" s="3">
        <v>1246.71</v>
      </c>
      <c r="H4911" s="3"/>
      <c r="I4911" s="1" t="s">
        <v>119</v>
      </c>
      <c r="J4911" s="1" t="s">
        <v>86</v>
      </c>
      <c r="K4911" s="1" t="s">
        <v>12</v>
      </c>
      <c r="L4911" s="1" t="s">
        <v>427</v>
      </c>
    </row>
    <row r="4912" spans="1:12" x14ac:dyDescent="0.2">
      <c r="A4912" s="1" t="s">
        <v>234</v>
      </c>
      <c r="B4912" s="1" t="s">
        <v>13</v>
      </c>
      <c r="C4912" s="2">
        <v>43770</v>
      </c>
      <c r="D4912" s="1" t="s">
        <v>147</v>
      </c>
      <c r="E4912" s="1"/>
      <c r="F4912" s="1" t="s">
        <v>3214</v>
      </c>
      <c r="G4912" s="3">
        <v>1286.5999999999999</v>
      </c>
      <c r="H4912" s="3"/>
      <c r="I4912" s="1" t="s">
        <v>119</v>
      </c>
      <c r="J4912" s="1" t="s">
        <v>86</v>
      </c>
      <c r="K4912" s="1" t="s">
        <v>12</v>
      </c>
      <c r="L4912" s="1" t="s">
        <v>407</v>
      </c>
    </row>
    <row r="4913" spans="1:12" x14ac:dyDescent="0.2">
      <c r="A4913" s="1" t="s">
        <v>234</v>
      </c>
      <c r="B4913" s="1" t="s">
        <v>13</v>
      </c>
      <c r="C4913" s="2">
        <v>43770</v>
      </c>
      <c r="D4913" s="1" t="s">
        <v>147</v>
      </c>
      <c r="E4913" s="1"/>
      <c r="F4913" s="1" t="s">
        <v>3215</v>
      </c>
      <c r="G4913" s="3">
        <v>1363.25</v>
      </c>
      <c r="H4913" s="3"/>
      <c r="I4913" s="1" t="s">
        <v>119</v>
      </c>
      <c r="J4913" s="1" t="s">
        <v>86</v>
      </c>
      <c r="K4913" s="1" t="s">
        <v>12</v>
      </c>
      <c r="L4913" s="1" t="s">
        <v>102</v>
      </c>
    </row>
    <row r="4914" spans="1:12" x14ac:dyDescent="0.2">
      <c r="A4914" s="1" t="s">
        <v>234</v>
      </c>
      <c r="B4914" s="1" t="s">
        <v>13</v>
      </c>
      <c r="C4914" s="2">
        <v>43770</v>
      </c>
      <c r="D4914" s="1" t="s">
        <v>147</v>
      </c>
      <c r="E4914" s="1"/>
      <c r="F4914" s="1" t="s">
        <v>3216</v>
      </c>
      <c r="G4914" s="3">
        <v>720</v>
      </c>
      <c r="H4914" s="3"/>
      <c r="I4914" s="1" t="s">
        <v>119</v>
      </c>
      <c r="J4914" s="1" t="s">
        <v>86</v>
      </c>
      <c r="K4914" s="1" t="s">
        <v>12</v>
      </c>
      <c r="L4914" s="1" t="s">
        <v>268</v>
      </c>
    </row>
    <row r="4915" spans="1:12" x14ac:dyDescent="0.2">
      <c r="A4915" s="1" t="s">
        <v>234</v>
      </c>
      <c r="B4915" s="1" t="s">
        <v>13</v>
      </c>
      <c r="C4915" s="2">
        <v>43770</v>
      </c>
      <c r="D4915" s="1" t="s">
        <v>147</v>
      </c>
      <c r="E4915" s="1"/>
      <c r="F4915" s="1" t="s">
        <v>3217</v>
      </c>
      <c r="G4915" s="3">
        <v>771</v>
      </c>
      <c r="H4915" s="3"/>
      <c r="I4915" s="1" t="s">
        <v>119</v>
      </c>
      <c r="J4915" s="1" t="s">
        <v>86</v>
      </c>
      <c r="K4915" s="1" t="s">
        <v>12</v>
      </c>
      <c r="L4915" s="1" t="s">
        <v>61</v>
      </c>
    </row>
    <row r="4916" spans="1:12" x14ac:dyDescent="0.2">
      <c r="A4916" s="1" t="s">
        <v>234</v>
      </c>
      <c r="B4916" s="1" t="s">
        <v>13</v>
      </c>
      <c r="C4916" s="2">
        <v>43770</v>
      </c>
      <c r="D4916" s="1" t="s">
        <v>147</v>
      </c>
      <c r="E4916" s="1"/>
      <c r="F4916" s="1" t="s">
        <v>3218</v>
      </c>
      <c r="G4916" s="3">
        <v>1670.31</v>
      </c>
      <c r="H4916" s="3"/>
      <c r="I4916" s="1" t="s">
        <v>119</v>
      </c>
      <c r="J4916" s="1" t="s">
        <v>86</v>
      </c>
      <c r="K4916" s="1" t="s">
        <v>12</v>
      </c>
      <c r="L4916" s="1" t="s">
        <v>52</v>
      </c>
    </row>
    <row r="4917" spans="1:12" x14ac:dyDescent="0.2">
      <c r="A4917" s="1" t="s">
        <v>234</v>
      </c>
      <c r="B4917" s="1" t="s">
        <v>13</v>
      </c>
      <c r="C4917" s="2">
        <v>43770</v>
      </c>
      <c r="D4917" s="1" t="s">
        <v>147</v>
      </c>
      <c r="E4917" s="1"/>
      <c r="F4917" s="1" t="s">
        <v>3219</v>
      </c>
      <c r="G4917" s="3">
        <v>780</v>
      </c>
      <c r="H4917" s="3"/>
      <c r="I4917" s="1" t="s">
        <v>119</v>
      </c>
      <c r="J4917" s="1" t="s">
        <v>86</v>
      </c>
      <c r="K4917" s="1" t="s">
        <v>12</v>
      </c>
      <c r="L4917" s="1" t="s">
        <v>2869</v>
      </c>
    </row>
    <row r="4918" spans="1:12" x14ac:dyDescent="0.2">
      <c r="A4918" s="1" t="s">
        <v>234</v>
      </c>
      <c r="B4918" s="1" t="s">
        <v>13</v>
      </c>
      <c r="C4918" s="2">
        <v>43770</v>
      </c>
      <c r="D4918" s="1" t="s">
        <v>147</v>
      </c>
      <c r="E4918" s="1"/>
      <c r="F4918" s="1" t="s">
        <v>3063</v>
      </c>
      <c r="G4918" s="3">
        <v>1094.03</v>
      </c>
      <c r="H4918" s="3"/>
      <c r="I4918" s="1" t="s">
        <v>179</v>
      </c>
      <c r="J4918" s="1" t="s">
        <v>89</v>
      </c>
      <c r="K4918" s="1" t="s">
        <v>12</v>
      </c>
      <c r="L4918" s="1" t="s">
        <v>28</v>
      </c>
    </row>
    <row r="4919" spans="1:12" x14ac:dyDescent="0.2">
      <c r="A4919" s="1" t="s">
        <v>234</v>
      </c>
      <c r="B4919" s="1" t="s">
        <v>13</v>
      </c>
      <c r="C4919" s="2">
        <v>43770</v>
      </c>
      <c r="D4919" s="1" t="s">
        <v>147</v>
      </c>
      <c r="E4919" s="1"/>
      <c r="F4919" s="1" t="s">
        <v>3093</v>
      </c>
      <c r="G4919" s="3">
        <v>29.28</v>
      </c>
      <c r="H4919" s="3"/>
      <c r="I4919" s="1" t="s">
        <v>108</v>
      </c>
      <c r="J4919" s="1" t="s">
        <v>117</v>
      </c>
      <c r="K4919" s="1" t="s">
        <v>84</v>
      </c>
      <c r="L4919" s="1" t="s">
        <v>111</v>
      </c>
    </row>
    <row r="4920" spans="1:12" x14ac:dyDescent="0.2">
      <c r="A4920" s="1" t="s">
        <v>234</v>
      </c>
      <c r="B4920" s="1" t="s">
        <v>13</v>
      </c>
      <c r="C4920" s="2">
        <v>43770</v>
      </c>
      <c r="D4920" s="1" t="s">
        <v>147</v>
      </c>
      <c r="E4920" s="1"/>
      <c r="F4920" s="1" t="s">
        <v>3180</v>
      </c>
      <c r="G4920" s="3">
        <v>579.54999999999995</v>
      </c>
      <c r="H4920" s="3"/>
      <c r="I4920" s="1" t="s">
        <v>120</v>
      </c>
      <c r="J4920" s="1" t="s">
        <v>171</v>
      </c>
      <c r="K4920" s="1" t="s">
        <v>12</v>
      </c>
      <c r="L4920" s="1" t="s">
        <v>34</v>
      </c>
    </row>
    <row r="4921" spans="1:12" x14ac:dyDescent="0.2">
      <c r="A4921" s="1" t="s">
        <v>234</v>
      </c>
      <c r="B4921" s="1" t="s">
        <v>13</v>
      </c>
      <c r="C4921" s="2">
        <v>43770</v>
      </c>
      <c r="D4921" s="1" t="s">
        <v>147</v>
      </c>
      <c r="E4921" s="1"/>
      <c r="F4921" s="1" t="s">
        <v>3029</v>
      </c>
      <c r="G4921" s="3">
        <v>276.66000000000003</v>
      </c>
      <c r="H4921" s="3"/>
      <c r="I4921" s="1" t="s">
        <v>87</v>
      </c>
      <c r="J4921" s="1" t="s">
        <v>253</v>
      </c>
      <c r="K4921" s="1" t="s">
        <v>84</v>
      </c>
      <c r="L4921" s="1" t="s">
        <v>241</v>
      </c>
    </row>
    <row r="4922" spans="1:12" x14ac:dyDescent="0.2">
      <c r="A4922" s="1" t="s">
        <v>234</v>
      </c>
      <c r="B4922" s="1" t="s">
        <v>13</v>
      </c>
      <c r="C4922" s="2">
        <v>43770</v>
      </c>
      <c r="D4922" s="1" t="s">
        <v>147</v>
      </c>
      <c r="E4922" s="1"/>
      <c r="F4922" s="1" t="s">
        <v>3220</v>
      </c>
      <c r="G4922" s="3">
        <v>879.23</v>
      </c>
      <c r="H4922" s="3"/>
      <c r="I4922" s="1" t="s">
        <v>120</v>
      </c>
      <c r="J4922" s="1" t="s">
        <v>171</v>
      </c>
      <c r="K4922" s="1" t="s">
        <v>12</v>
      </c>
      <c r="L4922" s="1" t="s">
        <v>59</v>
      </c>
    </row>
    <row r="4923" spans="1:12" x14ac:dyDescent="0.2">
      <c r="A4923" s="1" t="s">
        <v>234</v>
      </c>
      <c r="B4923" s="1" t="s">
        <v>13</v>
      </c>
      <c r="C4923" s="2">
        <v>43770</v>
      </c>
      <c r="D4923" s="1" t="s">
        <v>147</v>
      </c>
      <c r="E4923" s="1"/>
      <c r="F4923" s="1" t="s">
        <v>3221</v>
      </c>
      <c r="G4923" s="3">
        <v>1393.86</v>
      </c>
      <c r="H4923" s="3"/>
      <c r="I4923" s="1" t="s">
        <v>83</v>
      </c>
      <c r="J4923" s="1" t="s">
        <v>230</v>
      </c>
      <c r="K4923" s="1" t="s">
        <v>12</v>
      </c>
      <c r="L4923" s="1" t="s">
        <v>22</v>
      </c>
    </row>
    <row r="4924" spans="1:12" x14ac:dyDescent="0.2">
      <c r="A4924" s="1" t="s">
        <v>234</v>
      </c>
      <c r="B4924" s="1" t="s">
        <v>13</v>
      </c>
      <c r="C4924" s="2">
        <v>43770</v>
      </c>
      <c r="D4924" s="1" t="s">
        <v>147</v>
      </c>
      <c r="E4924" s="1"/>
      <c r="F4924" s="1" t="s">
        <v>3222</v>
      </c>
      <c r="G4924" s="3">
        <v>1417.4</v>
      </c>
      <c r="H4924" s="3"/>
      <c r="I4924" s="1" t="s">
        <v>119</v>
      </c>
      <c r="J4924" s="1" t="s">
        <v>86</v>
      </c>
      <c r="K4924" s="1" t="s">
        <v>12</v>
      </c>
      <c r="L4924" s="1" t="s">
        <v>1909</v>
      </c>
    </row>
    <row r="4925" spans="1:12" x14ac:dyDescent="0.2">
      <c r="A4925" s="1" t="s">
        <v>234</v>
      </c>
      <c r="B4925" s="1" t="s">
        <v>13</v>
      </c>
      <c r="C4925" s="2">
        <v>43784</v>
      </c>
      <c r="D4925" s="1" t="s">
        <v>148</v>
      </c>
      <c r="E4925" s="1"/>
      <c r="F4925" s="1" t="s">
        <v>3223</v>
      </c>
      <c r="G4925" s="3">
        <v>459.52</v>
      </c>
      <c r="H4925" s="3"/>
      <c r="I4925" s="1" t="s">
        <v>120</v>
      </c>
      <c r="J4925" s="1" t="s">
        <v>171</v>
      </c>
      <c r="K4925" s="1" t="s">
        <v>84</v>
      </c>
      <c r="L4925" s="1" t="s">
        <v>300</v>
      </c>
    </row>
    <row r="4926" spans="1:12" x14ac:dyDescent="0.2">
      <c r="A4926" s="1" t="s">
        <v>234</v>
      </c>
      <c r="B4926" s="1" t="s">
        <v>13</v>
      </c>
      <c r="C4926" s="2">
        <v>43784</v>
      </c>
      <c r="D4926" s="1" t="s">
        <v>148</v>
      </c>
      <c r="E4926" s="1"/>
      <c r="F4926" s="1" t="s">
        <v>3224</v>
      </c>
      <c r="G4926" s="3">
        <v>1004.05</v>
      </c>
      <c r="H4926" s="3"/>
      <c r="I4926" s="1" t="s">
        <v>119</v>
      </c>
      <c r="J4926" s="1" t="s">
        <v>86</v>
      </c>
      <c r="K4926" s="1" t="s">
        <v>84</v>
      </c>
      <c r="L4926" s="1" t="s">
        <v>111</v>
      </c>
    </row>
    <row r="4927" spans="1:12" x14ac:dyDescent="0.2">
      <c r="A4927" s="1" t="s">
        <v>234</v>
      </c>
      <c r="B4927" s="1" t="s">
        <v>13</v>
      </c>
      <c r="C4927" s="2">
        <v>43784</v>
      </c>
      <c r="D4927" s="1" t="s">
        <v>148</v>
      </c>
      <c r="E4927" s="1"/>
      <c r="F4927" s="1" t="s">
        <v>3225</v>
      </c>
      <c r="G4927" s="3">
        <v>986.45</v>
      </c>
      <c r="H4927" s="3"/>
      <c r="I4927" s="1" t="s">
        <v>83</v>
      </c>
      <c r="J4927" s="1" t="s">
        <v>230</v>
      </c>
      <c r="K4927" s="1" t="s">
        <v>12</v>
      </c>
      <c r="L4927" s="1" t="s">
        <v>73</v>
      </c>
    </row>
    <row r="4928" spans="1:12" x14ac:dyDescent="0.2">
      <c r="A4928" s="1" t="s">
        <v>234</v>
      </c>
      <c r="B4928" s="1" t="s">
        <v>13</v>
      </c>
      <c r="C4928" s="2">
        <v>43784</v>
      </c>
      <c r="D4928" s="1" t="s">
        <v>148</v>
      </c>
      <c r="E4928" s="1"/>
      <c r="F4928" s="1" t="s">
        <v>3226</v>
      </c>
      <c r="G4928" s="3">
        <v>848.5</v>
      </c>
      <c r="H4928" s="3"/>
      <c r="I4928" s="1" t="s">
        <v>119</v>
      </c>
      <c r="J4928" s="1" t="s">
        <v>86</v>
      </c>
      <c r="K4928" s="1" t="s">
        <v>12</v>
      </c>
      <c r="L4928" s="1" t="s">
        <v>35</v>
      </c>
    </row>
    <row r="4929" spans="1:12" x14ac:dyDescent="0.2">
      <c r="A4929" s="1" t="s">
        <v>234</v>
      </c>
      <c r="B4929" s="1" t="s">
        <v>13</v>
      </c>
      <c r="C4929" s="2">
        <v>43784</v>
      </c>
      <c r="D4929" s="1" t="s">
        <v>148</v>
      </c>
      <c r="E4929" s="1"/>
      <c r="F4929" s="1" t="s">
        <v>3227</v>
      </c>
      <c r="G4929" s="3">
        <v>744</v>
      </c>
      <c r="H4929" s="3"/>
      <c r="I4929" s="1" t="s">
        <v>119</v>
      </c>
      <c r="J4929" s="1" t="s">
        <v>86</v>
      </c>
      <c r="K4929" s="1" t="s">
        <v>12</v>
      </c>
      <c r="L4929" s="1" t="s">
        <v>2764</v>
      </c>
    </row>
    <row r="4930" spans="1:12" x14ac:dyDescent="0.2">
      <c r="A4930" s="1" t="s">
        <v>234</v>
      </c>
      <c r="B4930" s="1" t="s">
        <v>13</v>
      </c>
      <c r="C4930" s="2">
        <v>43784</v>
      </c>
      <c r="D4930" s="1" t="s">
        <v>148</v>
      </c>
      <c r="E4930" s="1"/>
      <c r="F4930" s="1" t="s">
        <v>3228</v>
      </c>
      <c r="G4930" s="3">
        <v>146.13999999999999</v>
      </c>
      <c r="H4930" s="3"/>
      <c r="I4930" s="1" t="s">
        <v>185</v>
      </c>
      <c r="J4930" s="1" t="s">
        <v>126</v>
      </c>
      <c r="K4930" s="1" t="s">
        <v>84</v>
      </c>
      <c r="L4930" s="1" t="s">
        <v>29</v>
      </c>
    </row>
    <row r="4931" spans="1:12" x14ac:dyDescent="0.2">
      <c r="A4931" s="1" t="s">
        <v>234</v>
      </c>
      <c r="B4931" s="1" t="s">
        <v>13</v>
      </c>
      <c r="C4931" s="2">
        <v>43784</v>
      </c>
      <c r="D4931" s="1" t="s">
        <v>148</v>
      </c>
      <c r="E4931" s="1"/>
      <c r="F4931" s="1" t="s">
        <v>3229</v>
      </c>
      <c r="G4931" s="3">
        <v>830.16</v>
      </c>
      <c r="H4931" s="3"/>
      <c r="I4931" s="1" t="s">
        <v>185</v>
      </c>
      <c r="J4931" s="1" t="s">
        <v>126</v>
      </c>
      <c r="K4931" s="1" t="s">
        <v>12</v>
      </c>
      <c r="L4931" s="1" t="s">
        <v>1650</v>
      </c>
    </row>
    <row r="4932" spans="1:12" x14ac:dyDescent="0.2">
      <c r="A4932" s="1" t="s">
        <v>234</v>
      </c>
      <c r="B4932" s="1" t="s">
        <v>13</v>
      </c>
      <c r="C4932" s="2">
        <v>43784</v>
      </c>
      <c r="D4932" s="1" t="s">
        <v>148</v>
      </c>
      <c r="E4932" s="1"/>
      <c r="F4932" s="1" t="s">
        <v>3230</v>
      </c>
      <c r="G4932" s="3">
        <v>936.56</v>
      </c>
      <c r="H4932" s="3"/>
      <c r="I4932" s="1" t="s">
        <v>83</v>
      </c>
      <c r="J4932" s="1" t="s">
        <v>181</v>
      </c>
      <c r="K4932" s="1" t="s">
        <v>12</v>
      </c>
      <c r="L4932" s="1" t="s">
        <v>421</v>
      </c>
    </row>
    <row r="4933" spans="1:12" x14ac:dyDescent="0.2">
      <c r="A4933" s="1" t="s">
        <v>234</v>
      </c>
      <c r="B4933" s="1" t="s">
        <v>13</v>
      </c>
      <c r="C4933" s="2">
        <v>43784</v>
      </c>
      <c r="D4933" s="1" t="s">
        <v>148</v>
      </c>
      <c r="E4933" s="1"/>
      <c r="F4933" s="1" t="s">
        <v>3231</v>
      </c>
      <c r="G4933" s="3">
        <v>2298.21</v>
      </c>
      <c r="H4933" s="3"/>
      <c r="I4933" s="1" t="s">
        <v>119</v>
      </c>
      <c r="J4933" s="1" t="s">
        <v>86</v>
      </c>
      <c r="K4933" s="1" t="s">
        <v>12</v>
      </c>
      <c r="L4933" s="1" t="s">
        <v>15</v>
      </c>
    </row>
    <row r="4934" spans="1:12" x14ac:dyDescent="0.2">
      <c r="A4934" s="1" t="s">
        <v>234</v>
      </c>
      <c r="B4934" s="1" t="s">
        <v>13</v>
      </c>
      <c r="C4934" s="2">
        <v>43784</v>
      </c>
      <c r="D4934" s="1" t="s">
        <v>148</v>
      </c>
      <c r="E4934" s="1"/>
      <c r="F4934" s="1" t="s">
        <v>3232</v>
      </c>
      <c r="G4934" s="3">
        <v>882</v>
      </c>
      <c r="H4934" s="3"/>
      <c r="I4934" s="1" t="s">
        <v>119</v>
      </c>
      <c r="J4934" s="1" t="s">
        <v>86</v>
      </c>
      <c r="K4934" s="1" t="s">
        <v>12</v>
      </c>
      <c r="L4934" s="1" t="s">
        <v>42</v>
      </c>
    </row>
    <row r="4935" spans="1:12" x14ac:dyDescent="0.2">
      <c r="A4935" s="1" t="s">
        <v>234</v>
      </c>
      <c r="B4935" s="1" t="s">
        <v>13</v>
      </c>
      <c r="C4935" s="2">
        <v>43784</v>
      </c>
      <c r="D4935" s="1" t="s">
        <v>148</v>
      </c>
      <c r="E4935" s="1"/>
      <c r="F4935" s="1" t="s">
        <v>3233</v>
      </c>
      <c r="G4935" s="3">
        <v>912</v>
      </c>
      <c r="H4935" s="3"/>
      <c r="I4935" s="1" t="s">
        <v>119</v>
      </c>
      <c r="J4935" s="1" t="s">
        <v>86</v>
      </c>
      <c r="K4935" s="1" t="s">
        <v>12</v>
      </c>
      <c r="L4935" s="1" t="s">
        <v>3187</v>
      </c>
    </row>
    <row r="4936" spans="1:12" x14ac:dyDescent="0.2">
      <c r="A4936" s="1" t="s">
        <v>234</v>
      </c>
      <c r="B4936" s="1" t="s">
        <v>13</v>
      </c>
      <c r="C4936" s="2">
        <v>43784</v>
      </c>
      <c r="D4936" s="1" t="s">
        <v>148</v>
      </c>
      <c r="E4936" s="1"/>
      <c r="F4936" s="1" t="s">
        <v>3234</v>
      </c>
      <c r="G4936" s="3">
        <v>133.38999999999999</v>
      </c>
      <c r="H4936" s="3"/>
      <c r="I4936" s="1" t="s">
        <v>106</v>
      </c>
      <c r="J4936" s="1" t="s">
        <v>107</v>
      </c>
      <c r="K4936" s="1" t="s">
        <v>84</v>
      </c>
      <c r="L4936" s="1" t="s">
        <v>66</v>
      </c>
    </row>
    <row r="4937" spans="1:12" x14ac:dyDescent="0.2">
      <c r="A4937" s="1" t="s">
        <v>234</v>
      </c>
      <c r="B4937" s="1" t="s">
        <v>13</v>
      </c>
      <c r="C4937" s="2">
        <v>43784</v>
      </c>
      <c r="D4937" s="1" t="s">
        <v>148</v>
      </c>
      <c r="E4937" s="1"/>
      <c r="F4937" s="1" t="s">
        <v>3235</v>
      </c>
      <c r="G4937" s="3">
        <v>600</v>
      </c>
      <c r="H4937" s="3"/>
      <c r="I4937" s="1" t="s">
        <v>119</v>
      </c>
      <c r="J4937" s="1" t="s">
        <v>86</v>
      </c>
      <c r="K4937" s="1" t="s">
        <v>12</v>
      </c>
      <c r="L4937" s="1" t="s">
        <v>354</v>
      </c>
    </row>
    <row r="4938" spans="1:12" x14ac:dyDescent="0.2">
      <c r="A4938" s="1" t="s">
        <v>234</v>
      </c>
      <c r="B4938" s="1" t="s">
        <v>13</v>
      </c>
      <c r="C4938" s="2">
        <v>43784</v>
      </c>
      <c r="D4938" s="1" t="s">
        <v>148</v>
      </c>
      <c r="E4938" s="1"/>
      <c r="F4938" s="1" t="s">
        <v>3236</v>
      </c>
      <c r="G4938" s="3">
        <v>840</v>
      </c>
      <c r="H4938" s="3"/>
      <c r="I4938" s="1" t="s">
        <v>119</v>
      </c>
      <c r="J4938" s="1" t="s">
        <v>86</v>
      </c>
      <c r="K4938" s="1" t="s">
        <v>12</v>
      </c>
      <c r="L4938" s="1" t="s">
        <v>991</v>
      </c>
    </row>
    <row r="4939" spans="1:12" x14ac:dyDescent="0.2">
      <c r="A4939" s="1" t="s">
        <v>234</v>
      </c>
      <c r="B4939" s="1" t="s">
        <v>13</v>
      </c>
      <c r="C4939" s="2">
        <v>43784</v>
      </c>
      <c r="D4939" s="1" t="s">
        <v>148</v>
      </c>
      <c r="E4939" s="1"/>
      <c r="F4939" s="1" t="s">
        <v>3237</v>
      </c>
      <c r="G4939" s="3">
        <v>616.79999999999995</v>
      </c>
      <c r="H4939" s="3"/>
      <c r="I4939" s="1" t="s">
        <v>185</v>
      </c>
      <c r="J4939" s="1" t="s">
        <v>126</v>
      </c>
      <c r="K4939" s="1" t="s">
        <v>12</v>
      </c>
      <c r="L4939" s="1" t="s">
        <v>1592</v>
      </c>
    </row>
    <row r="4940" spans="1:12" x14ac:dyDescent="0.2">
      <c r="A4940" s="1" t="s">
        <v>234</v>
      </c>
      <c r="B4940" s="1" t="s">
        <v>13</v>
      </c>
      <c r="C4940" s="2">
        <v>43784</v>
      </c>
      <c r="D4940" s="1" t="s">
        <v>148</v>
      </c>
      <c r="E4940" s="1"/>
      <c r="F4940" s="1" t="s">
        <v>3238</v>
      </c>
      <c r="G4940" s="3">
        <v>744.01</v>
      </c>
      <c r="H4940" s="3"/>
      <c r="I4940" s="1" t="s">
        <v>106</v>
      </c>
      <c r="J4940" s="1" t="s">
        <v>122</v>
      </c>
      <c r="K4940" s="1" t="s">
        <v>12</v>
      </c>
      <c r="L4940" s="1" t="s">
        <v>313</v>
      </c>
    </row>
    <row r="4941" spans="1:12" x14ac:dyDescent="0.2">
      <c r="A4941" s="1" t="s">
        <v>234</v>
      </c>
      <c r="B4941" s="1" t="s">
        <v>13</v>
      </c>
      <c r="C4941" s="2">
        <v>43784</v>
      </c>
      <c r="D4941" s="1" t="s">
        <v>148</v>
      </c>
      <c r="E4941" s="1"/>
      <c r="F4941" s="1" t="s">
        <v>3239</v>
      </c>
      <c r="G4941" s="3">
        <v>913.25</v>
      </c>
      <c r="H4941" s="3"/>
      <c r="I4941" s="1" t="s">
        <v>83</v>
      </c>
      <c r="J4941" s="1" t="s">
        <v>181</v>
      </c>
      <c r="K4941" s="1" t="s">
        <v>12</v>
      </c>
      <c r="L4941" s="1" t="s">
        <v>98</v>
      </c>
    </row>
    <row r="4942" spans="1:12" x14ac:dyDescent="0.2">
      <c r="A4942" s="1" t="s">
        <v>234</v>
      </c>
      <c r="B4942" s="1" t="s">
        <v>13</v>
      </c>
      <c r="C4942" s="2">
        <v>43784</v>
      </c>
      <c r="D4942" s="1" t="s">
        <v>148</v>
      </c>
      <c r="E4942" s="1"/>
      <c r="F4942" s="1" t="s">
        <v>3240</v>
      </c>
      <c r="G4942" s="3">
        <v>460.24</v>
      </c>
      <c r="H4942" s="3"/>
      <c r="I4942" s="1" t="s">
        <v>119</v>
      </c>
      <c r="J4942" s="1" t="s">
        <v>86</v>
      </c>
      <c r="K4942" s="1" t="s">
        <v>12</v>
      </c>
      <c r="L4942" s="1" t="s">
        <v>20</v>
      </c>
    </row>
    <row r="4943" spans="1:12" x14ac:dyDescent="0.2">
      <c r="A4943" s="1" t="s">
        <v>234</v>
      </c>
      <c r="B4943" s="1" t="s">
        <v>13</v>
      </c>
      <c r="C4943" s="2">
        <v>43784</v>
      </c>
      <c r="D4943" s="1" t="s">
        <v>148</v>
      </c>
      <c r="E4943" s="1"/>
      <c r="F4943" s="1" t="s">
        <v>3241</v>
      </c>
      <c r="G4943" s="3">
        <v>751.65</v>
      </c>
      <c r="H4943" s="3"/>
      <c r="I4943" s="1" t="s">
        <v>83</v>
      </c>
      <c r="J4943" s="1" t="s">
        <v>175</v>
      </c>
      <c r="K4943" s="1" t="s">
        <v>84</v>
      </c>
      <c r="L4943" s="1" t="s">
        <v>306</v>
      </c>
    </row>
    <row r="4944" spans="1:12" x14ac:dyDescent="0.2">
      <c r="A4944" s="1" t="s">
        <v>234</v>
      </c>
      <c r="B4944" s="1" t="s">
        <v>13</v>
      </c>
      <c r="C4944" s="2">
        <v>43784</v>
      </c>
      <c r="D4944" s="1" t="s">
        <v>148</v>
      </c>
      <c r="E4944" s="1"/>
      <c r="F4944" s="1" t="s">
        <v>3242</v>
      </c>
      <c r="G4944" s="3">
        <v>1848</v>
      </c>
      <c r="H4944" s="3"/>
      <c r="I4944" s="1" t="s">
        <v>119</v>
      </c>
      <c r="J4944" s="1" t="s">
        <v>86</v>
      </c>
      <c r="K4944" s="1" t="s">
        <v>12</v>
      </c>
      <c r="L4944" s="1" t="s">
        <v>393</v>
      </c>
    </row>
    <row r="4945" spans="1:12" x14ac:dyDescent="0.2">
      <c r="A4945" s="1" t="s">
        <v>234</v>
      </c>
      <c r="B4945" s="1" t="s">
        <v>13</v>
      </c>
      <c r="C4945" s="2">
        <v>43784</v>
      </c>
      <c r="D4945" s="1" t="s">
        <v>148</v>
      </c>
      <c r="E4945" s="1"/>
      <c r="F4945" s="1" t="s">
        <v>3243</v>
      </c>
      <c r="G4945" s="3">
        <v>57</v>
      </c>
      <c r="H4945" s="3"/>
      <c r="I4945" s="1" t="s">
        <v>119</v>
      </c>
      <c r="J4945" s="1" t="s">
        <v>86</v>
      </c>
      <c r="K4945" s="1" t="s">
        <v>12</v>
      </c>
      <c r="L4945" s="1" t="s">
        <v>2473</v>
      </c>
    </row>
    <row r="4946" spans="1:12" x14ac:dyDescent="0.2">
      <c r="A4946" s="1" t="s">
        <v>234</v>
      </c>
      <c r="B4946" s="1" t="s">
        <v>13</v>
      </c>
      <c r="C4946" s="2">
        <v>43784</v>
      </c>
      <c r="D4946" s="1" t="s">
        <v>148</v>
      </c>
      <c r="E4946" s="1"/>
      <c r="F4946" s="1" t="s">
        <v>3244</v>
      </c>
      <c r="G4946" s="3">
        <v>916.76</v>
      </c>
      <c r="H4946" s="3"/>
      <c r="I4946" s="1" t="s">
        <v>108</v>
      </c>
      <c r="J4946" s="1" t="s">
        <v>117</v>
      </c>
      <c r="K4946" s="1" t="s">
        <v>12</v>
      </c>
      <c r="L4946" s="1" t="s">
        <v>80</v>
      </c>
    </row>
    <row r="4947" spans="1:12" x14ac:dyDescent="0.2">
      <c r="A4947" s="1" t="s">
        <v>234</v>
      </c>
      <c r="B4947" s="1" t="s">
        <v>13</v>
      </c>
      <c r="C4947" s="2">
        <v>43784</v>
      </c>
      <c r="D4947" s="1" t="s">
        <v>148</v>
      </c>
      <c r="E4947" s="1"/>
      <c r="F4947" s="1" t="s">
        <v>3224</v>
      </c>
      <c r="G4947" s="3">
        <v>29.28</v>
      </c>
      <c r="H4947" s="3"/>
      <c r="I4947" s="1" t="s">
        <v>108</v>
      </c>
      <c r="J4947" s="1" t="s">
        <v>117</v>
      </c>
      <c r="K4947" s="1" t="s">
        <v>84</v>
      </c>
      <c r="L4947" s="1" t="s">
        <v>111</v>
      </c>
    </row>
    <row r="4948" spans="1:12" x14ac:dyDescent="0.2">
      <c r="A4948" s="1" t="s">
        <v>234</v>
      </c>
      <c r="B4948" s="1" t="s">
        <v>13</v>
      </c>
      <c r="C4948" s="2">
        <v>43784</v>
      </c>
      <c r="D4948" s="1" t="s">
        <v>148</v>
      </c>
      <c r="E4948" s="1"/>
      <c r="F4948" s="1" t="s">
        <v>3245</v>
      </c>
      <c r="G4948" s="3">
        <v>688.03</v>
      </c>
      <c r="H4948" s="3"/>
      <c r="I4948" s="1" t="s">
        <v>119</v>
      </c>
      <c r="J4948" s="1" t="s">
        <v>86</v>
      </c>
      <c r="K4948" s="1" t="s">
        <v>12</v>
      </c>
      <c r="L4948" s="1" t="s">
        <v>277</v>
      </c>
    </row>
    <row r="4949" spans="1:12" x14ac:dyDescent="0.2">
      <c r="A4949" s="1" t="s">
        <v>234</v>
      </c>
      <c r="B4949" s="1" t="s">
        <v>13</v>
      </c>
      <c r="C4949" s="2">
        <v>43784</v>
      </c>
      <c r="D4949" s="1" t="s">
        <v>148</v>
      </c>
      <c r="E4949" s="1"/>
      <c r="F4949" s="1" t="s">
        <v>3246</v>
      </c>
      <c r="G4949" s="3">
        <v>950</v>
      </c>
      <c r="H4949" s="3"/>
      <c r="I4949" s="1" t="s">
        <v>119</v>
      </c>
      <c r="J4949" s="1" t="s">
        <v>86</v>
      </c>
      <c r="K4949" s="1" t="s">
        <v>12</v>
      </c>
      <c r="L4949" s="1" t="s">
        <v>283</v>
      </c>
    </row>
    <row r="4950" spans="1:12" x14ac:dyDescent="0.2">
      <c r="A4950" s="1" t="s">
        <v>234</v>
      </c>
      <c r="B4950" s="1" t="s">
        <v>13</v>
      </c>
      <c r="C4950" s="2">
        <v>43784</v>
      </c>
      <c r="D4950" s="1" t="s">
        <v>148</v>
      </c>
      <c r="E4950" s="1"/>
      <c r="F4950" s="1" t="s">
        <v>3247</v>
      </c>
      <c r="G4950" s="3">
        <v>997.29</v>
      </c>
      <c r="H4950" s="3"/>
      <c r="I4950" s="1" t="s">
        <v>108</v>
      </c>
      <c r="J4950" s="1" t="s">
        <v>117</v>
      </c>
      <c r="K4950" s="1" t="s">
        <v>84</v>
      </c>
      <c r="L4950" s="1" t="s">
        <v>26</v>
      </c>
    </row>
    <row r="4951" spans="1:12" x14ac:dyDescent="0.2">
      <c r="A4951" s="1" t="s">
        <v>234</v>
      </c>
      <c r="B4951" s="1" t="s">
        <v>13</v>
      </c>
      <c r="C4951" s="2">
        <v>43784</v>
      </c>
      <c r="D4951" s="1" t="s">
        <v>148</v>
      </c>
      <c r="E4951" s="1"/>
      <c r="F4951" s="1" t="s">
        <v>3248</v>
      </c>
      <c r="G4951" s="3">
        <v>370.15</v>
      </c>
      <c r="H4951" s="3"/>
      <c r="I4951" s="1" t="s">
        <v>87</v>
      </c>
      <c r="J4951" s="1" t="s">
        <v>116</v>
      </c>
      <c r="K4951" s="1" t="s">
        <v>12</v>
      </c>
      <c r="L4951" s="1" t="s">
        <v>1047</v>
      </c>
    </row>
    <row r="4952" spans="1:12" x14ac:dyDescent="0.2">
      <c r="A4952" s="1" t="s">
        <v>234</v>
      </c>
      <c r="B4952" s="1" t="s">
        <v>13</v>
      </c>
      <c r="C4952" s="2">
        <v>43784</v>
      </c>
      <c r="D4952" s="1" t="s">
        <v>148</v>
      </c>
      <c r="E4952" s="1"/>
      <c r="F4952" s="1" t="s">
        <v>3249</v>
      </c>
      <c r="G4952" s="3">
        <v>1176.6500000000001</v>
      </c>
      <c r="H4952" s="3"/>
      <c r="I4952" s="1" t="s">
        <v>119</v>
      </c>
      <c r="J4952" s="1" t="s">
        <v>86</v>
      </c>
      <c r="K4952" s="1" t="s">
        <v>12</v>
      </c>
      <c r="L4952" s="1" t="s">
        <v>34</v>
      </c>
    </row>
    <row r="4953" spans="1:12" x14ac:dyDescent="0.2">
      <c r="A4953" s="1" t="s">
        <v>234</v>
      </c>
      <c r="B4953" s="1" t="s">
        <v>13</v>
      </c>
      <c r="C4953" s="2">
        <v>43784</v>
      </c>
      <c r="D4953" s="1" t="s">
        <v>148</v>
      </c>
      <c r="E4953" s="1"/>
      <c r="F4953" s="1" t="s">
        <v>3250</v>
      </c>
      <c r="G4953" s="3">
        <v>7.95</v>
      </c>
      <c r="H4953" s="3"/>
      <c r="I4953" s="1" t="s">
        <v>106</v>
      </c>
      <c r="J4953" s="1" t="s">
        <v>107</v>
      </c>
      <c r="K4953" s="1" t="s">
        <v>84</v>
      </c>
      <c r="L4953" s="1" t="s">
        <v>409</v>
      </c>
    </row>
    <row r="4954" spans="1:12" x14ac:dyDescent="0.2">
      <c r="A4954" s="1" t="s">
        <v>234</v>
      </c>
      <c r="B4954" s="1" t="s">
        <v>13</v>
      </c>
      <c r="C4954" s="2">
        <v>43784</v>
      </c>
      <c r="D4954" s="1" t="s">
        <v>148</v>
      </c>
      <c r="E4954" s="1"/>
      <c r="F4954" s="1" t="s">
        <v>3251</v>
      </c>
      <c r="G4954" s="3">
        <v>858.26</v>
      </c>
      <c r="H4954" s="3"/>
      <c r="I4954" s="1" t="s">
        <v>83</v>
      </c>
      <c r="J4954" s="1" t="s">
        <v>181</v>
      </c>
      <c r="K4954" s="1" t="s">
        <v>12</v>
      </c>
      <c r="L4954" s="1" t="s">
        <v>265</v>
      </c>
    </row>
    <row r="4955" spans="1:12" x14ac:dyDescent="0.2">
      <c r="A4955" s="1" t="s">
        <v>234</v>
      </c>
      <c r="B4955" s="1" t="s">
        <v>13</v>
      </c>
      <c r="C4955" s="2">
        <v>43784</v>
      </c>
      <c r="D4955" s="1" t="s">
        <v>148</v>
      </c>
      <c r="E4955" s="1"/>
      <c r="F4955" s="1" t="s">
        <v>3252</v>
      </c>
      <c r="G4955" s="3">
        <v>1906.31</v>
      </c>
      <c r="H4955" s="3"/>
      <c r="I4955" s="1" t="s">
        <v>119</v>
      </c>
      <c r="J4955" s="1" t="s">
        <v>86</v>
      </c>
      <c r="K4955" s="1" t="s">
        <v>12</v>
      </c>
      <c r="L4955" s="1" t="s">
        <v>322</v>
      </c>
    </row>
    <row r="4956" spans="1:12" x14ac:dyDescent="0.2">
      <c r="A4956" s="1" t="s">
        <v>234</v>
      </c>
      <c r="B4956" s="1" t="s">
        <v>13</v>
      </c>
      <c r="C4956" s="2">
        <v>43784</v>
      </c>
      <c r="D4956" s="1" t="s">
        <v>148</v>
      </c>
      <c r="E4956" s="1"/>
      <c r="F4956" s="1" t="s">
        <v>3253</v>
      </c>
      <c r="G4956" s="3">
        <v>1377.5</v>
      </c>
      <c r="H4956" s="3"/>
      <c r="I4956" s="1" t="s">
        <v>119</v>
      </c>
      <c r="J4956" s="1" t="s">
        <v>86</v>
      </c>
      <c r="K4956" s="1" t="s">
        <v>12</v>
      </c>
      <c r="L4956" s="1" t="s">
        <v>70</v>
      </c>
    </row>
    <row r="4957" spans="1:12" x14ac:dyDescent="0.2">
      <c r="A4957" s="1" t="s">
        <v>234</v>
      </c>
      <c r="B4957" s="1" t="s">
        <v>13</v>
      </c>
      <c r="C4957" s="2">
        <v>43784</v>
      </c>
      <c r="D4957" s="1" t="s">
        <v>148</v>
      </c>
      <c r="E4957" s="1"/>
      <c r="F4957" s="1" t="s">
        <v>3254</v>
      </c>
      <c r="G4957" s="3">
        <v>846</v>
      </c>
      <c r="H4957" s="3"/>
      <c r="I4957" s="1" t="s">
        <v>119</v>
      </c>
      <c r="J4957" s="1" t="s">
        <v>86</v>
      </c>
      <c r="K4957" s="1" t="s">
        <v>12</v>
      </c>
      <c r="L4957" s="1" t="s">
        <v>349</v>
      </c>
    </row>
    <row r="4958" spans="1:12" x14ac:dyDescent="0.2">
      <c r="A4958" s="1" t="s">
        <v>234</v>
      </c>
      <c r="B4958" s="1" t="s">
        <v>13</v>
      </c>
      <c r="C4958" s="2">
        <v>43784</v>
      </c>
      <c r="D4958" s="1" t="s">
        <v>148</v>
      </c>
      <c r="E4958" s="1"/>
      <c r="F4958" s="1" t="s">
        <v>3255</v>
      </c>
      <c r="G4958" s="3">
        <v>864</v>
      </c>
      <c r="H4958" s="3"/>
      <c r="I4958" s="1" t="s">
        <v>119</v>
      </c>
      <c r="J4958" s="1" t="s">
        <v>86</v>
      </c>
      <c r="K4958" s="1" t="s">
        <v>12</v>
      </c>
      <c r="L4958" s="1" t="s">
        <v>494</v>
      </c>
    </row>
    <row r="4959" spans="1:12" x14ac:dyDescent="0.2">
      <c r="A4959" s="1" t="s">
        <v>234</v>
      </c>
      <c r="B4959" s="1" t="s">
        <v>13</v>
      </c>
      <c r="C4959" s="2">
        <v>43784</v>
      </c>
      <c r="D4959" s="1" t="s">
        <v>148</v>
      </c>
      <c r="E4959" s="1"/>
      <c r="F4959" s="1" t="s">
        <v>3256</v>
      </c>
      <c r="G4959" s="3">
        <v>1417.4</v>
      </c>
      <c r="H4959" s="3"/>
      <c r="I4959" s="1" t="s">
        <v>119</v>
      </c>
      <c r="J4959" s="1" t="s">
        <v>86</v>
      </c>
      <c r="K4959" s="1" t="s">
        <v>12</v>
      </c>
      <c r="L4959" s="1" t="s">
        <v>1909</v>
      </c>
    </row>
    <row r="4960" spans="1:12" x14ac:dyDescent="0.2">
      <c r="A4960" s="1" t="s">
        <v>234</v>
      </c>
      <c r="B4960" s="1" t="s">
        <v>13</v>
      </c>
      <c r="C4960" s="2">
        <v>43784</v>
      </c>
      <c r="D4960" s="1" t="s">
        <v>148</v>
      </c>
      <c r="E4960" s="1"/>
      <c r="F4960" s="1" t="s">
        <v>3257</v>
      </c>
      <c r="G4960" s="3">
        <v>777</v>
      </c>
      <c r="H4960" s="3"/>
      <c r="I4960" s="1" t="s">
        <v>119</v>
      </c>
      <c r="J4960" s="1" t="s">
        <v>86</v>
      </c>
      <c r="K4960" s="1" t="s">
        <v>12</v>
      </c>
      <c r="L4960" s="1" t="s">
        <v>496</v>
      </c>
    </row>
    <row r="4961" spans="1:12" x14ac:dyDescent="0.2">
      <c r="A4961" s="1" t="s">
        <v>234</v>
      </c>
      <c r="B4961" s="1" t="s">
        <v>13</v>
      </c>
      <c r="C4961" s="2">
        <v>43784</v>
      </c>
      <c r="D4961" s="1" t="s">
        <v>148</v>
      </c>
      <c r="E4961" s="1"/>
      <c r="F4961" s="1" t="s">
        <v>3247</v>
      </c>
      <c r="G4961" s="3">
        <v>672.33</v>
      </c>
      <c r="H4961" s="3"/>
      <c r="I4961" s="1" t="s">
        <v>185</v>
      </c>
      <c r="J4961" s="1" t="s">
        <v>126</v>
      </c>
      <c r="K4961" s="1" t="s">
        <v>84</v>
      </c>
      <c r="L4961" s="1" t="s">
        <v>26</v>
      </c>
    </row>
    <row r="4962" spans="1:12" x14ac:dyDescent="0.2">
      <c r="A4962" s="1" t="s">
        <v>234</v>
      </c>
      <c r="B4962" s="1" t="s">
        <v>13</v>
      </c>
      <c r="C4962" s="2">
        <v>43784</v>
      </c>
      <c r="D4962" s="1" t="s">
        <v>148</v>
      </c>
      <c r="E4962" s="1"/>
      <c r="F4962" s="1" t="s">
        <v>3258</v>
      </c>
      <c r="G4962" s="3">
        <v>175.19</v>
      </c>
      <c r="H4962" s="3"/>
      <c r="I4962" s="1" t="s">
        <v>87</v>
      </c>
      <c r="J4962" s="1" t="s">
        <v>116</v>
      </c>
      <c r="K4962" s="1" t="s">
        <v>84</v>
      </c>
      <c r="L4962" s="1" t="s">
        <v>51</v>
      </c>
    </row>
    <row r="4963" spans="1:12" x14ac:dyDescent="0.2">
      <c r="A4963" s="1" t="s">
        <v>234</v>
      </c>
      <c r="B4963" s="1" t="s">
        <v>13</v>
      </c>
      <c r="C4963" s="2">
        <v>43784</v>
      </c>
      <c r="D4963" s="1" t="s">
        <v>148</v>
      </c>
      <c r="E4963" s="1"/>
      <c r="F4963" s="1" t="s">
        <v>3259</v>
      </c>
      <c r="G4963" s="3">
        <v>1347.25</v>
      </c>
      <c r="H4963" s="3"/>
      <c r="I4963" s="1" t="s">
        <v>83</v>
      </c>
      <c r="J4963" s="1" t="s">
        <v>231</v>
      </c>
      <c r="K4963" s="1" t="s">
        <v>12</v>
      </c>
      <c r="L4963" s="1" t="s">
        <v>64</v>
      </c>
    </row>
    <row r="4964" spans="1:12" x14ac:dyDescent="0.2">
      <c r="A4964" s="1" t="s">
        <v>234</v>
      </c>
      <c r="B4964" s="1" t="s">
        <v>13</v>
      </c>
      <c r="C4964" s="2">
        <v>43784</v>
      </c>
      <c r="D4964" s="1" t="s">
        <v>148</v>
      </c>
      <c r="E4964" s="1"/>
      <c r="F4964" s="1" t="s">
        <v>3260</v>
      </c>
      <c r="G4964" s="3">
        <v>980.89</v>
      </c>
      <c r="H4964" s="3"/>
      <c r="I4964" s="1" t="s">
        <v>83</v>
      </c>
      <c r="J4964" s="1" t="s">
        <v>181</v>
      </c>
      <c r="K4964" s="1" t="s">
        <v>12</v>
      </c>
      <c r="L4964" s="1" t="s">
        <v>44</v>
      </c>
    </row>
    <row r="4965" spans="1:12" x14ac:dyDescent="0.2">
      <c r="A4965" s="1" t="s">
        <v>234</v>
      </c>
      <c r="B4965" s="1" t="s">
        <v>13</v>
      </c>
      <c r="C4965" s="2">
        <v>43784</v>
      </c>
      <c r="D4965" s="1" t="s">
        <v>148</v>
      </c>
      <c r="E4965" s="1"/>
      <c r="F4965" s="1" t="s">
        <v>3261</v>
      </c>
      <c r="G4965" s="3">
        <v>821.76</v>
      </c>
      <c r="H4965" s="3"/>
      <c r="I4965" s="1" t="s">
        <v>119</v>
      </c>
      <c r="J4965" s="1" t="s">
        <v>86</v>
      </c>
      <c r="K4965" s="1" t="s">
        <v>12</v>
      </c>
      <c r="L4965" s="1" t="s">
        <v>50</v>
      </c>
    </row>
    <row r="4966" spans="1:12" x14ac:dyDescent="0.2">
      <c r="A4966" s="1" t="s">
        <v>234</v>
      </c>
      <c r="B4966" s="1" t="s">
        <v>13</v>
      </c>
      <c r="C4966" s="2">
        <v>43784</v>
      </c>
      <c r="D4966" s="1" t="s">
        <v>148</v>
      </c>
      <c r="E4966" s="1"/>
      <c r="F4966" s="1" t="s">
        <v>3262</v>
      </c>
      <c r="G4966" s="3">
        <v>768</v>
      </c>
      <c r="H4966" s="3"/>
      <c r="I4966" s="1" t="s">
        <v>119</v>
      </c>
      <c r="J4966" s="1" t="s">
        <v>86</v>
      </c>
      <c r="K4966" s="1" t="s">
        <v>12</v>
      </c>
      <c r="L4966" s="1" t="s">
        <v>471</v>
      </c>
    </row>
    <row r="4967" spans="1:12" x14ac:dyDescent="0.2">
      <c r="A4967" s="1" t="s">
        <v>234</v>
      </c>
      <c r="B4967" s="1" t="s">
        <v>13</v>
      </c>
      <c r="C4967" s="2">
        <v>43784</v>
      </c>
      <c r="D4967" s="1" t="s">
        <v>148</v>
      </c>
      <c r="E4967" s="1"/>
      <c r="F4967" s="1" t="s">
        <v>3263</v>
      </c>
      <c r="G4967" s="3">
        <v>1555.35</v>
      </c>
      <c r="H4967" s="3"/>
      <c r="I4967" s="1" t="s">
        <v>119</v>
      </c>
      <c r="J4967" s="1" t="s">
        <v>86</v>
      </c>
      <c r="K4967" s="1" t="s">
        <v>84</v>
      </c>
      <c r="L4967" s="1" t="s">
        <v>63</v>
      </c>
    </row>
    <row r="4968" spans="1:12" x14ac:dyDescent="0.2">
      <c r="A4968" s="1" t="s">
        <v>234</v>
      </c>
      <c r="B4968" s="1" t="s">
        <v>13</v>
      </c>
      <c r="C4968" s="2">
        <v>43784</v>
      </c>
      <c r="D4968" s="1" t="s">
        <v>148</v>
      </c>
      <c r="E4968" s="1"/>
      <c r="F4968" s="1" t="s">
        <v>3247</v>
      </c>
      <c r="G4968" s="3">
        <v>217.95</v>
      </c>
      <c r="H4968" s="3"/>
      <c r="I4968" s="1" t="s">
        <v>83</v>
      </c>
      <c r="J4968" s="1" t="s">
        <v>175</v>
      </c>
      <c r="K4968" s="1" t="s">
        <v>84</v>
      </c>
      <c r="L4968" s="1" t="s">
        <v>26</v>
      </c>
    </row>
    <row r="4969" spans="1:12" x14ac:dyDescent="0.2">
      <c r="A4969" s="1" t="s">
        <v>234</v>
      </c>
      <c r="B4969" s="1" t="s">
        <v>13</v>
      </c>
      <c r="C4969" s="2">
        <v>43784</v>
      </c>
      <c r="D4969" s="1" t="s">
        <v>148</v>
      </c>
      <c r="E4969" s="1"/>
      <c r="F4969" s="1" t="s">
        <v>3264</v>
      </c>
      <c r="G4969" s="3">
        <v>702</v>
      </c>
      <c r="H4969" s="3"/>
      <c r="I4969" s="1" t="s">
        <v>85</v>
      </c>
      <c r="J4969" s="1" t="s">
        <v>125</v>
      </c>
      <c r="K4969" s="1" t="s">
        <v>12</v>
      </c>
      <c r="L4969" s="1" t="s">
        <v>296</v>
      </c>
    </row>
    <row r="4970" spans="1:12" x14ac:dyDescent="0.2">
      <c r="A4970" s="1" t="s">
        <v>234</v>
      </c>
      <c r="B4970" s="1" t="s">
        <v>13</v>
      </c>
      <c r="C4970" s="2">
        <v>43784</v>
      </c>
      <c r="D4970" s="1" t="s">
        <v>148</v>
      </c>
      <c r="E4970" s="1"/>
      <c r="F4970" s="1" t="s">
        <v>3265</v>
      </c>
      <c r="G4970" s="3">
        <v>887.23</v>
      </c>
      <c r="H4970" s="3"/>
      <c r="I4970" s="1" t="s">
        <v>85</v>
      </c>
      <c r="J4970" s="1" t="s">
        <v>125</v>
      </c>
      <c r="K4970" s="1" t="s">
        <v>12</v>
      </c>
      <c r="L4970" s="1" t="s">
        <v>33</v>
      </c>
    </row>
    <row r="4971" spans="1:12" x14ac:dyDescent="0.2">
      <c r="A4971" s="1" t="s">
        <v>234</v>
      </c>
      <c r="B4971" s="1" t="s">
        <v>13</v>
      </c>
      <c r="C4971" s="2">
        <v>43784</v>
      </c>
      <c r="D4971" s="1" t="s">
        <v>148</v>
      </c>
      <c r="E4971" s="1"/>
      <c r="F4971" s="1" t="s">
        <v>3266</v>
      </c>
      <c r="G4971" s="3">
        <v>354.26</v>
      </c>
      <c r="H4971" s="3"/>
      <c r="I4971" s="1" t="s">
        <v>185</v>
      </c>
      <c r="J4971" s="1" t="s">
        <v>126</v>
      </c>
      <c r="K4971" s="1" t="s">
        <v>84</v>
      </c>
      <c r="L4971" s="1" t="s">
        <v>241</v>
      </c>
    </row>
    <row r="4972" spans="1:12" x14ac:dyDescent="0.2">
      <c r="A4972" s="1" t="s">
        <v>234</v>
      </c>
      <c r="B4972" s="1" t="s">
        <v>13</v>
      </c>
      <c r="C4972" s="2">
        <v>43784</v>
      </c>
      <c r="D4972" s="1" t="s">
        <v>148</v>
      </c>
      <c r="E4972" s="1"/>
      <c r="F4972" s="1" t="s">
        <v>3267</v>
      </c>
      <c r="G4972" s="3">
        <v>613.88</v>
      </c>
      <c r="H4972" s="3"/>
      <c r="I4972" s="1" t="s">
        <v>120</v>
      </c>
      <c r="J4972" s="1" t="s">
        <v>171</v>
      </c>
      <c r="K4972" s="1" t="s">
        <v>84</v>
      </c>
      <c r="L4972" s="1" t="s">
        <v>104</v>
      </c>
    </row>
    <row r="4973" spans="1:12" x14ac:dyDescent="0.2">
      <c r="A4973" s="1" t="s">
        <v>234</v>
      </c>
      <c r="B4973" s="1" t="s">
        <v>13</v>
      </c>
      <c r="C4973" s="2">
        <v>43784</v>
      </c>
      <c r="D4973" s="1" t="s">
        <v>148</v>
      </c>
      <c r="E4973" s="1"/>
      <c r="F4973" s="1" t="s">
        <v>3268</v>
      </c>
      <c r="G4973" s="3">
        <v>1014.27</v>
      </c>
      <c r="H4973" s="3"/>
      <c r="I4973" s="1" t="s">
        <v>83</v>
      </c>
      <c r="J4973" s="1" t="s">
        <v>181</v>
      </c>
      <c r="K4973" s="1" t="s">
        <v>12</v>
      </c>
      <c r="L4973" s="1" t="s">
        <v>345</v>
      </c>
    </row>
    <row r="4974" spans="1:12" x14ac:dyDescent="0.2">
      <c r="A4974" s="1" t="s">
        <v>234</v>
      </c>
      <c r="B4974" s="1" t="s">
        <v>13</v>
      </c>
      <c r="C4974" s="2">
        <v>43784</v>
      </c>
      <c r="D4974" s="1" t="s">
        <v>148</v>
      </c>
      <c r="E4974" s="1"/>
      <c r="F4974" s="1" t="s">
        <v>3269</v>
      </c>
      <c r="G4974" s="3">
        <v>855</v>
      </c>
      <c r="H4974" s="3"/>
      <c r="I4974" s="1" t="s">
        <v>119</v>
      </c>
      <c r="J4974" s="1" t="s">
        <v>86</v>
      </c>
      <c r="K4974" s="1" t="s">
        <v>12</v>
      </c>
      <c r="L4974" s="1" t="s">
        <v>481</v>
      </c>
    </row>
    <row r="4975" spans="1:12" x14ac:dyDescent="0.2">
      <c r="A4975" s="1" t="s">
        <v>234</v>
      </c>
      <c r="B4975" s="1" t="s">
        <v>13</v>
      </c>
      <c r="C4975" s="2">
        <v>43784</v>
      </c>
      <c r="D4975" s="1" t="s">
        <v>148</v>
      </c>
      <c r="E4975" s="1"/>
      <c r="F4975" s="1" t="s">
        <v>3270</v>
      </c>
      <c r="G4975" s="3">
        <v>699</v>
      </c>
      <c r="H4975" s="3"/>
      <c r="I4975" s="1" t="s">
        <v>119</v>
      </c>
      <c r="J4975" s="1" t="s">
        <v>86</v>
      </c>
      <c r="K4975" s="1" t="s">
        <v>12</v>
      </c>
      <c r="L4975" s="1" t="s">
        <v>2772</v>
      </c>
    </row>
    <row r="4976" spans="1:12" x14ac:dyDescent="0.2">
      <c r="A4976" s="1" t="s">
        <v>234</v>
      </c>
      <c r="B4976" s="1" t="s">
        <v>13</v>
      </c>
      <c r="C4976" s="2">
        <v>43784</v>
      </c>
      <c r="D4976" s="1" t="s">
        <v>148</v>
      </c>
      <c r="E4976" s="1"/>
      <c r="F4976" s="1" t="s">
        <v>3271</v>
      </c>
      <c r="G4976" s="3">
        <v>1339.03</v>
      </c>
      <c r="H4976" s="3"/>
      <c r="I4976" s="1" t="s">
        <v>119</v>
      </c>
      <c r="J4976" s="1" t="s">
        <v>86</v>
      </c>
      <c r="K4976" s="1" t="s">
        <v>12</v>
      </c>
      <c r="L4976" s="1" t="s">
        <v>78</v>
      </c>
    </row>
    <row r="4977" spans="1:12" x14ac:dyDescent="0.2">
      <c r="A4977" s="1" t="s">
        <v>234</v>
      </c>
      <c r="B4977" s="1" t="s">
        <v>13</v>
      </c>
      <c r="C4977" s="2">
        <v>43784</v>
      </c>
      <c r="D4977" s="1" t="s">
        <v>148</v>
      </c>
      <c r="E4977" s="1"/>
      <c r="F4977" s="1" t="s">
        <v>3258</v>
      </c>
      <c r="G4977" s="3">
        <v>145.99</v>
      </c>
      <c r="H4977" s="3"/>
      <c r="I4977" s="1" t="s">
        <v>85</v>
      </c>
      <c r="J4977" s="1" t="s">
        <v>125</v>
      </c>
      <c r="K4977" s="1" t="s">
        <v>84</v>
      </c>
      <c r="L4977" s="1" t="s">
        <v>51</v>
      </c>
    </row>
    <row r="4978" spans="1:12" x14ac:dyDescent="0.2">
      <c r="A4978" s="1" t="s">
        <v>234</v>
      </c>
      <c r="B4978" s="1" t="s">
        <v>13</v>
      </c>
      <c r="C4978" s="2">
        <v>43784</v>
      </c>
      <c r="D4978" s="1" t="s">
        <v>148</v>
      </c>
      <c r="E4978" s="1"/>
      <c r="F4978" s="1" t="s">
        <v>3272</v>
      </c>
      <c r="G4978" s="3">
        <v>1398.01</v>
      </c>
      <c r="H4978" s="3"/>
      <c r="I4978" s="1" t="s">
        <v>83</v>
      </c>
      <c r="J4978" s="1" t="s">
        <v>230</v>
      </c>
      <c r="K4978" s="1" t="s">
        <v>12</v>
      </c>
      <c r="L4978" s="1" t="s">
        <v>429</v>
      </c>
    </row>
    <row r="4979" spans="1:12" x14ac:dyDescent="0.2">
      <c r="A4979" s="1" t="s">
        <v>234</v>
      </c>
      <c r="B4979" s="1" t="s">
        <v>13</v>
      </c>
      <c r="C4979" s="2">
        <v>43784</v>
      </c>
      <c r="D4979" s="1" t="s">
        <v>148</v>
      </c>
      <c r="E4979" s="1"/>
      <c r="F4979" s="1" t="s">
        <v>3273</v>
      </c>
      <c r="G4979" s="3">
        <v>1472.81</v>
      </c>
      <c r="H4979" s="3"/>
      <c r="I4979" s="1" t="s">
        <v>83</v>
      </c>
      <c r="J4979" s="1" t="s">
        <v>181</v>
      </c>
      <c r="K4979" s="1" t="s">
        <v>12</v>
      </c>
      <c r="L4979" s="1" t="s">
        <v>14</v>
      </c>
    </row>
    <row r="4980" spans="1:12" x14ac:dyDescent="0.2">
      <c r="A4980" s="1" t="s">
        <v>234</v>
      </c>
      <c r="B4980" s="1" t="s">
        <v>13</v>
      </c>
      <c r="C4980" s="2">
        <v>43784</v>
      </c>
      <c r="D4980" s="1" t="s">
        <v>148</v>
      </c>
      <c r="E4980" s="1"/>
      <c r="F4980" s="1" t="s">
        <v>3274</v>
      </c>
      <c r="G4980" s="3">
        <v>434.81</v>
      </c>
      <c r="H4980" s="3"/>
      <c r="I4980" s="1" t="s">
        <v>119</v>
      </c>
      <c r="J4980" s="1" t="s">
        <v>86</v>
      </c>
      <c r="K4980" s="1" t="s">
        <v>12</v>
      </c>
      <c r="L4980" s="1" t="s">
        <v>446</v>
      </c>
    </row>
    <row r="4981" spans="1:12" x14ac:dyDescent="0.2">
      <c r="A4981" s="1" t="s">
        <v>234</v>
      </c>
      <c r="B4981" s="1" t="s">
        <v>13</v>
      </c>
      <c r="C4981" s="2">
        <v>43784</v>
      </c>
      <c r="D4981" s="1" t="s">
        <v>148</v>
      </c>
      <c r="E4981" s="1"/>
      <c r="F4981" s="1" t="s">
        <v>3275</v>
      </c>
      <c r="G4981" s="3">
        <v>525</v>
      </c>
      <c r="H4981" s="3"/>
      <c r="I4981" s="1" t="s">
        <v>119</v>
      </c>
      <c r="J4981" s="1" t="s">
        <v>86</v>
      </c>
      <c r="K4981" s="1" t="s">
        <v>12</v>
      </c>
      <c r="L4981" s="1" t="s">
        <v>3125</v>
      </c>
    </row>
    <row r="4982" spans="1:12" x14ac:dyDescent="0.2">
      <c r="A4982" s="1" t="s">
        <v>234</v>
      </c>
      <c r="B4982" s="1" t="s">
        <v>13</v>
      </c>
      <c r="C4982" s="2">
        <v>43784</v>
      </c>
      <c r="D4982" s="1" t="s">
        <v>148</v>
      </c>
      <c r="E4982" s="1"/>
      <c r="F4982" s="1" t="s">
        <v>3267</v>
      </c>
      <c r="G4982" s="3">
        <v>897.21</v>
      </c>
      <c r="H4982" s="3"/>
      <c r="I4982" s="1" t="s">
        <v>83</v>
      </c>
      <c r="J4982" s="1" t="s">
        <v>175</v>
      </c>
      <c r="K4982" s="1" t="s">
        <v>84</v>
      </c>
      <c r="L4982" s="1" t="s">
        <v>104</v>
      </c>
    </row>
    <row r="4983" spans="1:12" x14ac:dyDescent="0.2">
      <c r="A4983" s="1" t="s">
        <v>234</v>
      </c>
      <c r="B4983" s="1" t="s">
        <v>13</v>
      </c>
      <c r="C4983" s="2">
        <v>43784</v>
      </c>
      <c r="D4983" s="1" t="s">
        <v>148</v>
      </c>
      <c r="E4983" s="1"/>
      <c r="F4983" s="1" t="s">
        <v>3276</v>
      </c>
      <c r="G4983" s="3">
        <v>919.75</v>
      </c>
      <c r="H4983" s="3"/>
      <c r="I4983" s="1" t="s">
        <v>85</v>
      </c>
      <c r="J4983" s="1" t="s">
        <v>125</v>
      </c>
      <c r="K4983" s="1" t="s">
        <v>12</v>
      </c>
      <c r="L4983" s="1" t="s">
        <v>955</v>
      </c>
    </row>
    <row r="4984" spans="1:12" x14ac:dyDescent="0.2">
      <c r="A4984" s="1" t="s">
        <v>234</v>
      </c>
      <c r="B4984" s="1" t="s">
        <v>13</v>
      </c>
      <c r="C4984" s="2">
        <v>43784</v>
      </c>
      <c r="D4984" s="1" t="s">
        <v>148</v>
      </c>
      <c r="E4984" s="1"/>
      <c r="F4984" s="1" t="s">
        <v>3263</v>
      </c>
      <c r="G4984" s="3">
        <v>181.89</v>
      </c>
      <c r="H4984" s="3"/>
      <c r="I4984" s="1" t="s">
        <v>120</v>
      </c>
      <c r="J4984" s="1" t="s">
        <v>171</v>
      </c>
      <c r="K4984" s="1" t="s">
        <v>84</v>
      </c>
      <c r="L4984" s="1" t="s">
        <v>63</v>
      </c>
    </row>
    <row r="4985" spans="1:12" x14ac:dyDescent="0.2">
      <c r="A4985" s="1" t="s">
        <v>234</v>
      </c>
      <c r="B4985" s="1" t="s">
        <v>13</v>
      </c>
      <c r="C4985" s="2">
        <v>43784</v>
      </c>
      <c r="D4985" s="1" t="s">
        <v>148</v>
      </c>
      <c r="E4985" s="1"/>
      <c r="F4985" s="1" t="s">
        <v>3277</v>
      </c>
      <c r="G4985" s="3">
        <v>1083</v>
      </c>
      <c r="H4985" s="3"/>
      <c r="I4985" s="1" t="s">
        <v>120</v>
      </c>
      <c r="J4985" s="1" t="s">
        <v>171</v>
      </c>
      <c r="K4985" s="1" t="s">
        <v>12</v>
      </c>
      <c r="L4985" s="1" t="s">
        <v>3084</v>
      </c>
    </row>
    <row r="4986" spans="1:12" x14ac:dyDescent="0.2">
      <c r="A4986" s="1" t="s">
        <v>234</v>
      </c>
      <c r="B4986" s="1" t="s">
        <v>13</v>
      </c>
      <c r="C4986" s="2">
        <v>43784</v>
      </c>
      <c r="D4986" s="1" t="s">
        <v>148</v>
      </c>
      <c r="E4986" s="1"/>
      <c r="F4986" s="1" t="s">
        <v>3278</v>
      </c>
      <c r="G4986" s="3">
        <v>35167.79</v>
      </c>
      <c r="H4986" s="3"/>
      <c r="I4986" s="1"/>
      <c r="J4986" s="1"/>
      <c r="K4986" s="1" t="s">
        <v>12</v>
      </c>
      <c r="L4986" s="1"/>
    </row>
    <row r="4987" spans="1:12" x14ac:dyDescent="0.2">
      <c r="A4987" s="1" t="s">
        <v>234</v>
      </c>
      <c r="B4987" s="1" t="s">
        <v>13</v>
      </c>
      <c r="C4987" s="2">
        <v>43784</v>
      </c>
      <c r="D4987" s="1" t="s">
        <v>148</v>
      </c>
      <c r="E4987" s="1"/>
      <c r="F4987" s="1" t="s">
        <v>3279</v>
      </c>
      <c r="G4987" s="3">
        <v>1393.86</v>
      </c>
      <c r="H4987" s="3"/>
      <c r="I4987" s="1" t="s">
        <v>83</v>
      </c>
      <c r="J4987" s="1" t="s">
        <v>230</v>
      </c>
      <c r="K4987" s="1" t="s">
        <v>12</v>
      </c>
      <c r="L4987" s="1" t="s">
        <v>22</v>
      </c>
    </row>
    <row r="4988" spans="1:12" x14ac:dyDescent="0.2">
      <c r="A4988" s="1" t="s">
        <v>234</v>
      </c>
      <c r="B4988" s="1" t="s">
        <v>13</v>
      </c>
      <c r="C4988" s="2">
        <v>43784</v>
      </c>
      <c r="D4988" s="1" t="s">
        <v>148</v>
      </c>
      <c r="E4988" s="1"/>
      <c r="F4988" s="1" t="s">
        <v>3280</v>
      </c>
      <c r="G4988" s="3">
        <v>881.29</v>
      </c>
      <c r="H4988" s="3"/>
      <c r="I4988" s="1" t="s">
        <v>83</v>
      </c>
      <c r="J4988" s="1" t="s">
        <v>181</v>
      </c>
      <c r="K4988" s="1" t="s">
        <v>12</v>
      </c>
      <c r="L4988" s="1" t="s">
        <v>32</v>
      </c>
    </row>
    <row r="4989" spans="1:12" x14ac:dyDescent="0.2">
      <c r="A4989" s="1" t="s">
        <v>234</v>
      </c>
      <c r="B4989" s="1" t="s">
        <v>13</v>
      </c>
      <c r="C4989" s="2">
        <v>43784</v>
      </c>
      <c r="D4989" s="1" t="s">
        <v>148</v>
      </c>
      <c r="E4989" s="1"/>
      <c r="F4989" s="1" t="s">
        <v>3281</v>
      </c>
      <c r="G4989" s="3">
        <v>1523.76</v>
      </c>
      <c r="H4989" s="3"/>
      <c r="I4989" s="1" t="s">
        <v>119</v>
      </c>
      <c r="J4989" s="1" t="s">
        <v>86</v>
      </c>
      <c r="K4989" s="1" t="s">
        <v>12</v>
      </c>
      <c r="L4989" s="1" t="s">
        <v>41</v>
      </c>
    </row>
    <row r="4990" spans="1:12" x14ac:dyDescent="0.2">
      <c r="A4990" s="1" t="s">
        <v>234</v>
      </c>
      <c r="B4990" s="1" t="s">
        <v>13</v>
      </c>
      <c r="C4990" s="2">
        <v>43784</v>
      </c>
      <c r="D4990" s="1" t="s">
        <v>148</v>
      </c>
      <c r="E4990" s="1"/>
      <c r="F4990" s="1" t="s">
        <v>3282</v>
      </c>
      <c r="G4990" s="3">
        <v>873</v>
      </c>
      <c r="H4990" s="3"/>
      <c r="I4990" s="1" t="s">
        <v>119</v>
      </c>
      <c r="J4990" s="1" t="s">
        <v>86</v>
      </c>
      <c r="K4990" s="1" t="s">
        <v>12</v>
      </c>
      <c r="L4990" s="1" t="s">
        <v>248</v>
      </c>
    </row>
    <row r="4991" spans="1:12" x14ac:dyDescent="0.2">
      <c r="A4991" s="1" t="s">
        <v>234</v>
      </c>
      <c r="B4991" s="1" t="s">
        <v>13</v>
      </c>
      <c r="C4991" s="2">
        <v>43784</v>
      </c>
      <c r="D4991" s="1" t="s">
        <v>148</v>
      </c>
      <c r="E4991" s="1"/>
      <c r="F4991" s="1" t="s">
        <v>3241</v>
      </c>
      <c r="G4991" s="3">
        <v>927.48</v>
      </c>
      <c r="H4991" s="3"/>
      <c r="I4991" s="1" t="s">
        <v>119</v>
      </c>
      <c r="J4991" s="1" t="s">
        <v>86</v>
      </c>
      <c r="K4991" s="1" t="s">
        <v>84</v>
      </c>
      <c r="L4991" s="1" t="s">
        <v>306</v>
      </c>
    </row>
    <row r="4992" spans="1:12" x14ac:dyDescent="0.2">
      <c r="A4992" s="1" t="s">
        <v>234</v>
      </c>
      <c r="B4992" s="1" t="s">
        <v>13</v>
      </c>
      <c r="C4992" s="2">
        <v>43784</v>
      </c>
      <c r="D4992" s="1" t="s">
        <v>148</v>
      </c>
      <c r="E4992" s="1"/>
      <c r="F4992" s="1" t="s">
        <v>3283</v>
      </c>
      <c r="G4992" s="3">
        <v>950</v>
      </c>
      <c r="H4992" s="3"/>
      <c r="I4992" s="1" t="s">
        <v>119</v>
      </c>
      <c r="J4992" s="1" t="s">
        <v>86</v>
      </c>
      <c r="K4992" s="1" t="s">
        <v>12</v>
      </c>
      <c r="L4992" s="1" t="s">
        <v>333</v>
      </c>
    </row>
    <row r="4993" spans="1:12" x14ac:dyDescent="0.2">
      <c r="A4993" s="1" t="s">
        <v>234</v>
      </c>
      <c r="B4993" s="1" t="s">
        <v>13</v>
      </c>
      <c r="C4993" s="2">
        <v>43784</v>
      </c>
      <c r="D4993" s="1" t="s">
        <v>148</v>
      </c>
      <c r="E4993" s="1"/>
      <c r="F4993" s="1" t="s">
        <v>3284</v>
      </c>
      <c r="G4993" s="3">
        <v>1434.5</v>
      </c>
      <c r="H4993" s="3"/>
      <c r="I4993" s="1" t="s">
        <v>119</v>
      </c>
      <c r="J4993" s="1" t="s">
        <v>86</v>
      </c>
      <c r="K4993" s="1" t="s">
        <v>12</v>
      </c>
      <c r="L4993" s="1" t="s">
        <v>112</v>
      </c>
    </row>
    <row r="4994" spans="1:12" x14ac:dyDescent="0.2">
      <c r="A4994" s="1" t="s">
        <v>234</v>
      </c>
      <c r="B4994" s="1" t="s">
        <v>13</v>
      </c>
      <c r="C4994" s="2">
        <v>43784</v>
      </c>
      <c r="D4994" s="1" t="s">
        <v>148</v>
      </c>
      <c r="E4994" s="1"/>
      <c r="F4994" s="1" t="s">
        <v>3285</v>
      </c>
      <c r="G4994" s="3">
        <v>1330</v>
      </c>
      <c r="H4994" s="3"/>
      <c r="I4994" s="1" t="s">
        <v>119</v>
      </c>
      <c r="J4994" s="1" t="s">
        <v>86</v>
      </c>
      <c r="K4994" s="1" t="s">
        <v>12</v>
      </c>
      <c r="L4994" s="1" t="s">
        <v>395</v>
      </c>
    </row>
    <row r="4995" spans="1:12" x14ac:dyDescent="0.2">
      <c r="A4995" s="1" t="s">
        <v>234</v>
      </c>
      <c r="B4995" s="1" t="s">
        <v>13</v>
      </c>
      <c r="C4995" s="2">
        <v>43784</v>
      </c>
      <c r="D4995" s="1" t="s">
        <v>148</v>
      </c>
      <c r="E4995" s="1"/>
      <c r="F4995" s="1" t="s">
        <v>3286</v>
      </c>
      <c r="G4995" s="3">
        <v>503.95</v>
      </c>
      <c r="H4995" s="3"/>
      <c r="I4995" s="1" t="s">
        <v>185</v>
      </c>
      <c r="J4995" s="1" t="s">
        <v>126</v>
      </c>
      <c r="K4995" s="1" t="s">
        <v>12</v>
      </c>
      <c r="L4995" s="1" t="s">
        <v>49</v>
      </c>
    </row>
    <row r="4996" spans="1:12" x14ac:dyDescent="0.2">
      <c r="A4996" s="1" t="s">
        <v>234</v>
      </c>
      <c r="B4996" s="1" t="s">
        <v>13</v>
      </c>
      <c r="C4996" s="2">
        <v>43784</v>
      </c>
      <c r="D4996" s="1" t="s">
        <v>148</v>
      </c>
      <c r="E4996" s="1"/>
      <c r="F4996" s="1" t="s">
        <v>3287</v>
      </c>
      <c r="G4996" s="3">
        <v>883.34</v>
      </c>
      <c r="H4996" s="3"/>
      <c r="I4996" s="1" t="s">
        <v>119</v>
      </c>
      <c r="J4996" s="1" t="s">
        <v>86</v>
      </c>
      <c r="K4996" s="1" t="s">
        <v>12</v>
      </c>
      <c r="L4996" s="1" t="s">
        <v>294</v>
      </c>
    </row>
    <row r="4997" spans="1:12" x14ac:dyDescent="0.2">
      <c r="A4997" s="1" t="s">
        <v>234</v>
      </c>
      <c r="B4997" s="1" t="s">
        <v>13</v>
      </c>
      <c r="C4997" s="2">
        <v>43784</v>
      </c>
      <c r="D4997" s="1" t="s">
        <v>148</v>
      </c>
      <c r="E4997" s="1"/>
      <c r="F4997" s="1" t="s">
        <v>3288</v>
      </c>
      <c r="G4997" s="3">
        <v>1373.29</v>
      </c>
      <c r="H4997" s="3"/>
      <c r="I4997" s="1" t="s">
        <v>106</v>
      </c>
      <c r="J4997" s="1" t="s">
        <v>122</v>
      </c>
      <c r="K4997" s="1" t="s">
        <v>12</v>
      </c>
      <c r="L4997" s="1" t="s">
        <v>27</v>
      </c>
    </row>
    <row r="4998" spans="1:12" x14ac:dyDescent="0.2">
      <c r="A4998" s="1" t="s">
        <v>234</v>
      </c>
      <c r="B4998" s="1" t="s">
        <v>13</v>
      </c>
      <c r="C4998" s="2">
        <v>43784</v>
      </c>
      <c r="D4998" s="1" t="s">
        <v>148</v>
      </c>
      <c r="E4998" s="1"/>
      <c r="F4998" s="1" t="s">
        <v>3224</v>
      </c>
      <c r="G4998" s="3">
        <v>104.59</v>
      </c>
      <c r="H4998" s="3"/>
      <c r="I4998" s="1" t="s">
        <v>120</v>
      </c>
      <c r="J4998" s="1" t="s">
        <v>171</v>
      </c>
      <c r="K4998" s="1" t="s">
        <v>84</v>
      </c>
      <c r="L4998" s="1" t="s">
        <v>111</v>
      </c>
    </row>
    <row r="4999" spans="1:12" x14ac:dyDescent="0.2">
      <c r="A4999" s="1" t="s">
        <v>234</v>
      </c>
      <c r="B4999" s="1" t="s">
        <v>13</v>
      </c>
      <c r="C4999" s="2">
        <v>43784</v>
      </c>
      <c r="D4999" s="1" t="s">
        <v>148</v>
      </c>
      <c r="E4999" s="1"/>
      <c r="F4999" s="1" t="s">
        <v>3289</v>
      </c>
      <c r="G4999" s="3">
        <v>1692</v>
      </c>
      <c r="H4999" s="3"/>
      <c r="I4999" s="1" t="s">
        <v>83</v>
      </c>
      <c r="J4999" s="1" t="s">
        <v>230</v>
      </c>
      <c r="K4999" s="1" t="s">
        <v>12</v>
      </c>
      <c r="L4999" s="1" t="s">
        <v>57</v>
      </c>
    </row>
    <row r="5000" spans="1:12" x14ac:dyDescent="0.2">
      <c r="A5000" s="1" t="s">
        <v>234</v>
      </c>
      <c r="B5000" s="1" t="s">
        <v>13</v>
      </c>
      <c r="C5000" s="2">
        <v>43784</v>
      </c>
      <c r="D5000" s="1" t="s">
        <v>148</v>
      </c>
      <c r="E5000" s="1"/>
      <c r="F5000" s="1" t="s">
        <v>3290</v>
      </c>
      <c r="G5000" s="3">
        <v>1400.88</v>
      </c>
      <c r="H5000" s="3"/>
      <c r="I5000" s="1" t="s">
        <v>83</v>
      </c>
      <c r="J5000" s="1" t="s">
        <v>181</v>
      </c>
      <c r="K5000" s="1" t="s">
        <v>12</v>
      </c>
      <c r="L5000" s="1" t="s">
        <v>17</v>
      </c>
    </row>
    <row r="5001" spans="1:12" x14ac:dyDescent="0.2">
      <c r="A5001" s="1" t="s">
        <v>234</v>
      </c>
      <c r="B5001" s="1" t="s">
        <v>13</v>
      </c>
      <c r="C5001" s="2">
        <v>43784</v>
      </c>
      <c r="D5001" s="1" t="s">
        <v>148</v>
      </c>
      <c r="E5001" s="1"/>
      <c r="F5001" s="1" t="s">
        <v>3266</v>
      </c>
      <c r="G5001" s="3">
        <v>3238.95</v>
      </c>
      <c r="H5001" s="3"/>
      <c r="I5001" s="1" t="s">
        <v>119</v>
      </c>
      <c r="J5001" s="1" t="s">
        <v>86</v>
      </c>
      <c r="K5001" s="1" t="s">
        <v>84</v>
      </c>
      <c r="L5001" s="1" t="s">
        <v>241</v>
      </c>
    </row>
    <row r="5002" spans="1:12" x14ac:dyDescent="0.2">
      <c r="A5002" s="1" t="s">
        <v>234</v>
      </c>
      <c r="B5002" s="1" t="s">
        <v>13</v>
      </c>
      <c r="C5002" s="2">
        <v>43784</v>
      </c>
      <c r="D5002" s="1" t="s">
        <v>148</v>
      </c>
      <c r="E5002" s="1"/>
      <c r="F5002" s="1" t="s">
        <v>3291</v>
      </c>
      <c r="G5002" s="3">
        <v>3387.91</v>
      </c>
      <c r="H5002" s="3"/>
      <c r="I5002" s="1" t="s">
        <v>119</v>
      </c>
      <c r="J5002" s="1" t="s">
        <v>86</v>
      </c>
      <c r="K5002" s="1" t="s">
        <v>12</v>
      </c>
      <c r="L5002" s="1" t="s">
        <v>62</v>
      </c>
    </row>
    <row r="5003" spans="1:12" x14ac:dyDescent="0.2">
      <c r="A5003" s="1" t="s">
        <v>234</v>
      </c>
      <c r="B5003" s="1" t="s">
        <v>13</v>
      </c>
      <c r="C5003" s="2">
        <v>43784</v>
      </c>
      <c r="D5003" s="1" t="s">
        <v>148</v>
      </c>
      <c r="E5003" s="1"/>
      <c r="F5003" s="1" t="s">
        <v>3292</v>
      </c>
      <c r="G5003" s="3">
        <v>1351.6</v>
      </c>
      <c r="H5003" s="3"/>
      <c r="I5003" s="1" t="s">
        <v>119</v>
      </c>
      <c r="J5003" s="1" t="s">
        <v>86</v>
      </c>
      <c r="K5003" s="1" t="s">
        <v>12</v>
      </c>
      <c r="L5003" s="1" t="s">
        <v>31</v>
      </c>
    </row>
    <row r="5004" spans="1:12" x14ac:dyDescent="0.2">
      <c r="A5004" s="1" t="s">
        <v>234</v>
      </c>
      <c r="B5004" s="1" t="s">
        <v>13</v>
      </c>
      <c r="C5004" s="2">
        <v>43784</v>
      </c>
      <c r="D5004" s="1" t="s">
        <v>148</v>
      </c>
      <c r="E5004" s="1"/>
      <c r="F5004" s="1" t="s">
        <v>3263</v>
      </c>
      <c r="G5004" s="3">
        <v>33.07</v>
      </c>
      <c r="H5004" s="3"/>
      <c r="I5004" s="1" t="s">
        <v>179</v>
      </c>
      <c r="J5004" s="1" t="s">
        <v>89</v>
      </c>
      <c r="K5004" s="1" t="s">
        <v>84</v>
      </c>
      <c r="L5004" s="1" t="s">
        <v>63</v>
      </c>
    </row>
    <row r="5005" spans="1:12" x14ac:dyDescent="0.2">
      <c r="A5005" s="1" t="s">
        <v>234</v>
      </c>
      <c r="B5005" s="1" t="s">
        <v>13</v>
      </c>
      <c r="C5005" s="2">
        <v>43784</v>
      </c>
      <c r="D5005" s="1" t="s">
        <v>148</v>
      </c>
      <c r="E5005" s="1"/>
      <c r="F5005" s="1" t="s">
        <v>3293</v>
      </c>
      <c r="G5005" s="3">
        <v>378.3</v>
      </c>
      <c r="H5005" s="3"/>
      <c r="I5005" s="1" t="s">
        <v>83</v>
      </c>
      <c r="J5005" s="1" t="s">
        <v>181</v>
      </c>
      <c r="K5005" s="1" t="s">
        <v>12</v>
      </c>
      <c r="L5005" s="1" t="s">
        <v>462</v>
      </c>
    </row>
    <row r="5006" spans="1:12" x14ac:dyDescent="0.2">
      <c r="A5006" s="1" t="s">
        <v>234</v>
      </c>
      <c r="B5006" s="1" t="s">
        <v>13</v>
      </c>
      <c r="C5006" s="2">
        <v>43784</v>
      </c>
      <c r="D5006" s="1" t="s">
        <v>148</v>
      </c>
      <c r="E5006" s="1"/>
      <c r="F5006" s="1" t="s">
        <v>3294</v>
      </c>
      <c r="G5006" s="3">
        <v>1509.34</v>
      </c>
      <c r="H5006" s="3"/>
      <c r="I5006" s="1" t="s">
        <v>119</v>
      </c>
      <c r="J5006" s="1" t="s">
        <v>86</v>
      </c>
      <c r="K5006" s="1" t="s">
        <v>12</v>
      </c>
      <c r="L5006" s="1" t="s">
        <v>54</v>
      </c>
    </row>
    <row r="5007" spans="1:12" x14ac:dyDescent="0.2">
      <c r="A5007" s="1" t="s">
        <v>234</v>
      </c>
      <c r="B5007" s="1" t="s">
        <v>13</v>
      </c>
      <c r="C5007" s="2">
        <v>43784</v>
      </c>
      <c r="D5007" s="1" t="s">
        <v>148</v>
      </c>
      <c r="E5007" s="1"/>
      <c r="F5007" s="1" t="s">
        <v>3295</v>
      </c>
      <c r="G5007" s="3">
        <v>720</v>
      </c>
      <c r="H5007" s="3"/>
      <c r="I5007" s="1" t="s">
        <v>119</v>
      </c>
      <c r="J5007" s="1" t="s">
        <v>86</v>
      </c>
      <c r="K5007" s="1" t="s">
        <v>12</v>
      </c>
      <c r="L5007" s="1" t="s">
        <v>268</v>
      </c>
    </row>
    <row r="5008" spans="1:12" x14ac:dyDescent="0.2">
      <c r="A5008" s="1" t="s">
        <v>234</v>
      </c>
      <c r="B5008" s="1" t="s">
        <v>13</v>
      </c>
      <c r="C5008" s="2">
        <v>43784</v>
      </c>
      <c r="D5008" s="1" t="s">
        <v>148</v>
      </c>
      <c r="E5008" s="1"/>
      <c r="F5008" s="1" t="s">
        <v>3296</v>
      </c>
      <c r="G5008" s="3">
        <v>771</v>
      </c>
      <c r="H5008" s="3"/>
      <c r="I5008" s="1" t="s">
        <v>119</v>
      </c>
      <c r="J5008" s="1" t="s">
        <v>86</v>
      </c>
      <c r="K5008" s="1" t="s">
        <v>12</v>
      </c>
      <c r="L5008" s="1" t="s">
        <v>61</v>
      </c>
    </row>
    <row r="5009" spans="1:12" x14ac:dyDescent="0.2">
      <c r="A5009" s="1" t="s">
        <v>234</v>
      </c>
      <c r="B5009" s="1" t="s">
        <v>13</v>
      </c>
      <c r="C5009" s="2">
        <v>43784</v>
      </c>
      <c r="D5009" s="1" t="s">
        <v>148</v>
      </c>
      <c r="E5009" s="1"/>
      <c r="F5009" s="1" t="s">
        <v>3297</v>
      </c>
      <c r="G5009" s="3">
        <v>684</v>
      </c>
      <c r="H5009" s="3"/>
      <c r="I5009" s="1" t="s">
        <v>119</v>
      </c>
      <c r="J5009" s="1" t="s">
        <v>86</v>
      </c>
      <c r="K5009" s="1" t="s">
        <v>12</v>
      </c>
      <c r="L5009" s="1" t="s">
        <v>389</v>
      </c>
    </row>
    <row r="5010" spans="1:12" x14ac:dyDescent="0.2">
      <c r="A5010" s="1" t="s">
        <v>234</v>
      </c>
      <c r="B5010" s="1" t="s">
        <v>13</v>
      </c>
      <c r="C5010" s="2">
        <v>43784</v>
      </c>
      <c r="D5010" s="1" t="s">
        <v>148</v>
      </c>
      <c r="E5010" s="1"/>
      <c r="F5010" s="1" t="s">
        <v>3298</v>
      </c>
      <c r="G5010" s="3">
        <v>1344.25</v>
      </c>
      <c r="H5010" s="3"/>
      <c r="I5010" s="1" t="s">
        <v>119</v>
      </c>
      <c r="J5010" s="1" t="s">
        <v>86</v>
      </c>
      <c r="K5010" s="1" t="s">
        <v>12</v>
      </c>
      <c r="L5010" s="1" t="s">
        <v>100</v>
      </c>
    </row>
    <row r="5011" spans="1:12" x14ac:dyDescent="0.2">
      <c r="A5011" s="1" t="s">
        <v>234</v>
      </c>
      <c r="B5011" s="1" t="s">
        <v>13</v>
      </c>
      <c r="C5011" s="2">
        <v>43784</v>
      </c>
      <c r="D5011" s="1" t="s">
        <v>148</v>
      </c>
      <c r="E5011" s="1"/>
      <c r="F5011" s="1" t="s">
        <v>3228</v>
      </c>
      <c r="G5011" s="3">
        <v>487.16</v>
      </c>
      <c r="H5011" s="3"/>
      <c r="I5011" s="1" t="s">
        <v>83</v>
      </c>
      <c r="J5011" s="1" t="s">
        <v>175</v>
      </c>
      <c r="K5011" s="1" t="s">
        <v>84</v>
      </c>
      <c r="L5011" s="1" t="s">
        <v>29</v>
      </c>
    </row>
    <row r="5012" spans="1:12" x14ac:dyDescent="0.2">
      <c r="A5012" s="1" t="s">
        <v>234</v>
      </c>
      <c r="B5012" s="1" t="s">
        <v>13</v>
      </c>
      <c r="C5012" s="2">
        <v>43784</v>
      </c>
      <c r="D5012" s="1" t="s">
        <v>148</v>
      </c>
      <c r="E5012" s="1"/>
      <c r="F5012" s="1" t="s">
        <v>3299</v>
      </c>
      <c r="G5012" s="3">
        <v>2393.02</v>
      </c>
      <c r="H5012" s="3"/>
      <c r="I5012" s="1" t="s">
        <v>120</v>
      </c>
      <c r="J5012" s="1" t="s">
        <v>171</v>
      </c>
      <c r="K5012" s="1" t="s">
        <v>12</v>
      </c>
      <c r="L5012" s="1" t="s">
        <v>43</v>
      </c>
    </row>
    <row r="5013" spans="1:12" x14ac:dyDescent="0.2">
      <c r="A5013" s="1" t="s">
        <v>234</v>
      </c>
      <c r="B5013" s="1" t="s">
        <v>13</v>
      </c>
      <c r="C5013" s="2">
        <v>43784</v>
      </c>
      <c r="D5013" s="1" t="s">
        <v>148</v>
      </c>
      <c r="E5013" s="1"/>
      <c r="F5013" s="1" t="s">
        <v>3300</v>
      </c>
      <c r="G5013" s="3">
        <v>846</v>
      </c>
      <c r="H5013" s="3"/>
      <c r="I5013" s="1" t="s">
        <v>119</v>
      </c>
      <c r="J5013" s="1" t="s">
        <v>86</v>
      </c>
      <c r="K5013" s="1" t="s">
        <v>12</v>
      </c>
      <c r="L5013" s="1" t="s">
        <v>358</v>
      </c>
    </row>
    <row r="5014" spans="1:12" x14ac:dyDescent="0.2">
      <c r="A5014" s="1" t="s">
        <v>234</v>
      </c>
      <c r="B5014" s="1" t="s">
        <v>13</v>
      </c>
      <c r="C5014" s="2">
        <v>43784</v>
      </c>
      <c r="D5014" s="1" t="s">
        <v>148</v>
      </c>
      <c r="E5014" s="1"/>
      <c r="F5014" s="1" t="s">
        <v>3266</v>
      </c>
      <c r="G5014" s="3">
        <v>448.73</v>
      </c>
      <c r="H5014" s="3"/>
      <c r="I5014" s="1" t="s">
        <v>83</v>
      </c>
      <c r="J5014" s="1" t="s">
        <v>175</v>
      </c>
      <c r="K5014" s="1" t="s">
        <v>84</v>
      </c>
      <c r="L5014" s="1" t="s">
        <v>241</v>
      </c>
    </row>
    <row r="5015" spans="1:12" x14ac:dyDescent="0.2">
      <c r="A5015" s="1" t="s">
        <v>234</v>
      </c>
      <c r="B5015" s="1" t="s">
        <v>13</v>
      </c>
      <c r="C5015" s="2">
        <v>43784</v>
      </c>
      <c r="D5015" s="1" t="s">
        <v>148</v>
      </c>
      <c r="E5015" s="1"/>
      <c r="F5015" s="1" t="s">
        <v>3301</v>
      </c>
      <c r="G5015" s="3">
        <v>1469.12</v>
      </c>
      <c r="H5015" s="3"/>
      <c r="I5015" s="1" t="s">
        <v>83</v>
      </c>
      <c r="J5015" s="1" t="s">
        <v>181</v>
      </c>
      <c r="K5015" s="1" t="s">
        <v>12</v>
      </c>
      <c r="L5015" s="1" t="s">
        <v>30</v>
      </c>
    </row>
    <row r="5016" spans="1:12" x14ac:dyDescent="0.2">
      <c r="A5016" s="1" t="s">
        <v>234</v>
      </c>
      <c r="B5016" s="1" t="s">
        <v>13</v>
      </c>
      <c r="C5016" s="2">
        <v>43784</v>
      </c>
      <c r="D5016" s="1" t="s">
        <v>148</v>
      </c>
      <c r="E5016" s="1"/>
      <c r="F5016" s="1" t="s">
        <v>3225</v>
      </c>
      <c r="G5016" s="3">
        <v>986.45</v>
      </c>
      <c r="H5016" s="3"/>
      <c r="I5016" s="1" t="s">
        <v>83</v>
      </c>
      <c r="J5016" s="1" t="s">
        <v>229</v>
      </c>
      <c r="K5016" s="1" t="s">
        <v>12</v>
      </c>
      <c r="L5016" s="1" t="s">
        <v>73</v>
      </c>
    </row>
    <row r="5017" spans="1:12" x14ac:dyDescent="0.2">
      <c r="A5017" s="1" t="s">
        <v>234</v>
      </c>
      <c r="B5017" s="1" t="s">
        <v>13</v>
      </c>
      <c r="C5017" s="2">
        <v>43784</v>
      </c>
      <c r="D5017" s="1" t="s">
        <v>148</v>
      </c>
      <c r="E5017" s="1"/>
      <c r="F5017" s="1" t="s">
        <v>3234</v>
      </c>
      <c r="G5017" s="3">
        <v>578.04</v>
      </c>
      <c r="H5017" s="3"/>
      <c r="I5017" s="1" t="s">
        <v>106</v>
      </c>
      <c r="J5017" s="1" t="s">
        <v>121</v>
      </c>
      <c r="K5017" s="1" t="s">
        <v>84</v>
      </c>
      <c r="L5017" s="1" t="s">
        <v>66</v>
      </c>
    </row>
    <row r="5018" spans="1:12" x14ac:dyDescent="0.2">
      <c r="A5018" s="1" t="s">
        <v>234</v>
      </c>
      <c r="B5018" s="1" t="s">
        <v>13</v>
      </c>
      <c r="C5018" s="2">
        <v>43784</v>
      </c>
      <c r="D5018" s="1" t="s">
        <v>148</v>
      </c>
      <c r="E5018" s="1"/>
      <c r="F5018" s="1" t="s">
        <v>3250</v>
      </c>
      <c r="G5018" s="3">
        <v>194.87</v>
      </c>
      <c r="H5018" s="3"/>
      <c r="I5018" s="1" t="s">
        <v>120</v>
      </c>
      <c r="J5018" s="1" t="s">
        <v>171</v>
      </c>
      <c r="K5018" s="1" t="s">
        <v>84</v>
      </c>
      <c r="L5018" s="1" t="s">
        <v>409</v>
      </c>
    </row>
    <row r="5019" spans="1:12" x14ac:dyDescent="0.2">
      <c r="A5019" s="1" t="s">
        <v>234</v>
      </c>
      <c r="B5019" s="1" t="s">
        <v>13</v>
      </c>
      <c r="C5019" s="2">
        <v>43784</v>
      </c>
      <c r="D5019" s="1" t="s">
        <v>148</v>
      </c>
      <c r="E5019" s="1"/>
      <c r="F5019" s="1" t="s">
        <v>3302</v>
      </c>
      <c r="G5019" s="3">
        <v>1296.53</v>
      </c>
      <c r="H5019" s="3"/>
      <c r="I5019" s="1" t="s">
        <v>120</v>
      </c>
      <c r="J5019" s="1" t="s">
        <v>171</v>
      </c>
      <c r="K5019" s="1" t="s">
        <v>12</v>
      </c>
      <c r="L5019" s="1" t="s">
        <v>58</v>
      </c>
    </row>
    <row r="5020" spans="1:12" x14ac:dyDescent="0.2">
      <c r="A5020" s="1" t="s">
        <v>234</v>
      </c>
      <c r="B5020" s="1" t="s">
        <v>13</v>
      </c>
      <c r="C5020" s="2">
        <v>43784</v>
      </c>
      <c r="D5020" s="1" t="s">
        <v>148</v>
      </c>
      <c r="E5020" s="1"/>
      <c r="F5020" s="1" t="s">
        <v>3303</v>
      </c>
      <c r="G5020" s="3">
        <v>1349</v>
      </c>
      <c r="H5020" s="3"/>
      <c r="I5020" s="1" t="s">
        <v>119</v>
      </c>
      <c r="J5020" s="1" t="s">
        <v>86</v>
      </c>
      <c r="K5020" s="1" t="s">
        <v>12</v>
      </c>
      <c r="L5020" s="1" t="s">
        <v>71</v>
      </c>
    </row>
    <row r="5021" spans="1:12" x14ac:dyDescent="0.2">
      <c r="A5021" s="1" t="s">
        <v>234</v>
      </c>
      <c r="B5021" s="1" t="s">
        <v>13</v>
      </c>
      <c r="C5021" s="2">
        <v>43784</v>
      </c>
      <c r="D5021" s="1" t="s">
        <v>148</v>
      </c>
      <c r="E5021" s="1"/>
      <c r="F5021" s="1" t="s">
        <v>3286</v>
      </c>
      <c r="G5021" s="3">
        <v>215.98</v>
      </c>
      <c r="H5021" s="3"/>
      <c r="I5021" s="1" t="s">
        <v>179</v>
      </c>
      <c r="J5021" s="1" t="s">
        <v>89</v>
      </c>
      <c r="K5021" s="1" t="s">
        <v>12</v>
      </c>
      <c r="L5021" s="1" t="s">
        <v>49</v>
      </c>
    </row>
    <row r="5022" spans="1:12" x14ac:dyDescent="0.2">
      <c r="A5022" s="1" t="s">
        <v>234</v>
      </c>
      <c r="B5022" s="1" t="s">
        <v>13</v>
      </c>
      <c r="C5022" s="2">
        <v>43784</v>
      </c>
      <c r="D5022" s="1" t="s">
        <v>148</v>
      </c>
      <c r="E5022" s="1"/>
      <c r="F5022" s="1" t="s">
        <v>3304</v>
      </c>
      <c r="G5022" s="3">
        <v>994.7</v>
      </c>
      <c r="H5022" s="3"/>
      <c r="I5022" s="1" t="s">
        <v>179</v>
      </c>
      <c r="J5022" s="1" t="s">
        <v>89</v>
      </c>
      <c r="K5022" s="1" t="s">
        <v>12</v>
      </c>
      <c r="L5022" s="1" t="s">
        <v>483</v>
      </c>
    </row>
    <row r="5023" spans="1:12" x14ac:dyDescent="0.2">
      <c r="A5023" s="1" t="s">
        <v>234</v>
      </c>
      <c r="B5023" s="1" t="s">
        <v>13</v>
      </c>
      <c r="C5023" s="2">
        <v>43784</v>
      </c>
      <c r="D5023" s="1" t="s">
        <v>148</v>
      </c>
      <c r="E5023" s="1"/>
      <c r="F5023" s="1" t="s">
        <v>3248</v>
      </c>
      <c r="G5023" s="3">
        <v>176.96</v>
      </c>
      <c r="H5023" s="3"/>
      <c r="I5023" s="1" t="s">
        <v>106</v>
      </c>
      <c r="J5023" s="1" t="s">
        <v>122</v>
      </c>
      <c r="K5023" s="1" t="s">
        <v>12</v>
      </c>
      <c r="L5023" s="1" t="s">
        <v>1047</v>
      </c>
    </row>
    <row r="5024" spans="1:12" x14ac:dyDescent="0.2">
      <c r="A5024" s="1" t="s">
        <v>234</v>
      </c>
      <c r="B5024" s="1" t="s">
        <v>13</v>
      </c>
      <c r="C5024" s="2">
        <v>43784</v>
      </c>
      <c r="D5024" s="1" t="s">
        <v>148</v>
      </c>
      <c r="E5024" s="1"/>
      <c r="F5024" s="1" t="s">
        <v>3305</v>
      </c>
      <c r="G5024" s="3">
        <v>99.51</v>
      </c>
      <c r="H5024" s="3"/>
      <c r="I5024" s="1" t="s">
        <v>87</v>
      </c>
      <c r="J5024" s="1" t="s">
        <v>116</v>
      </c>
      <c r="K5024" s="1" t="s">
        <v>84</v>
      </c>
      <c r="L5024" s="1" t="s">
        <v>2028</v>
      </c>
    </row>
    <row r="5025" spans="1:12" x14ac:dyDescent="0.2">
      <c r="A5025" s="1" t="s">
        <v>234</v>
      </c>
      <c r="B5025" s="1" t="s">
        <v>13</v>
      </c>
      <c r="C5025" s="2">
        <v>43784</v>
      </c>
      <c r="D5025" s="1" t="s">
        <v>148</v>
      </c>
      <c r="E5025" s="1"/>
      <c r="F5025" s="1" t="s">
        <v>3306</v>
      </c>
      <c r="G5025" s="3">
        <v>1557.71</v>
      </c>
      <c r="H5025" s="3"/>
      <c r="I5025" s="1" t="s">
        <v>119</v>
      </c>
      <c r="J5025" s="1" t="s">
        <v>86</v>
      </c>
      <c r="K5025" s="1" t="s">
        <v>12</v>
      </c>
      <c r="L5025" s="1" t="s">
        <v>88</v>
      </c>
    </row>
    <row r="5026" spans="1:12" x14ac:dyDescent="0.2">
      <c r="A5026" s="1" t="s">
        <v>234</v>
      </c>
      <c r="B5026" s="1" t="s">
        <v>13</v>
      </c>
      <c r="C5026" s="2">
        <v>43784</v>
      </c>
      <c r="D5026" s="1" t="s">
        <v>148</v>
      </c>
      <c r="E5026" s="1"/>
      <c r="F5026" s="1" t="s">
        <v>3307</v>
      </c>
      <c r="G5026" s="3">
        <v>950</v>
      </c>
      <c r="H5026" s="3"/>
      <c r="I5026" s="1" t="s">
        <v>119</v>
      </c>
      <c r="J5026" s="1" t="s">
        <v>86</v>
      </c>
      <c r="K5026" s="1" t="s">
        <v>12</v>
      </c>
      <c r="L5026" s="1" t="s">
        <v>2519</v>
      </c>
    </row>
    <row r="5027" spans="1:12" x14ac:dyDescent="0.2">
      <c r="A5027" s="1" t="s">
        <v>234</v>
      </c>
      <c r="B5027" s="1" t="s">
        <v>13</v>
      </c>
      <c r="C5027" s="2">
        <v>43784</v>
      </c>
      <c r="D5027" s="1" t="s">
        <v>148</v>
      </c>
      <c r="E5027" s="1"/>
      <c r="F5027" s="1" t="s">
        <v>3308</v>
      </c>
      <c r="G5027" s="3">
        <v>863.68</v>
      </c>
      <c r="H5027" s="3"/>
      <c r="I5027" s="1" t="s">
        <v>119</v>
      </c>
      <c r="J5027" s="1" t="s">
        <v>86</v>
      </c>
      <c r="K5027" s="1" t="s">
        <v>12</v>
      </c>
      <c r="L5027" s="1" t="s">
        <v>69</v>
      </c>
    </row>
    <row r="5028" spans="1:12" x14ac:dyDescent="0.2">
      <c r="A5028" s="1" t="s">
        <v>234</v>
      </c>
      <c r="B5028" s="1" t="s">
        <v>13</v>
      </c>
      <c r="C5028" s="2">
        <v>43784</v>
      </c>
      <c r="D5028" s="1" t="s">
        <v>148</v>
      </c>
      <c r="E5028" s="1"/>
      <c r="F5028" s="1" t="s">
        <v>3309</v>
      </c>
      <c r="G5028" s="3">
        <v>831</v>
      </c>
      <c r="H5028" s="3"/>
      <c r="I5028" s="1" t="s">
        <v>85</v>
      </c>
      <c r="J5028" s="1" t="s">
        <v>125</v>
      </c>
      <c r="K5028" s="1" t="s">
        <v>12</v>
      </c>
      <c r="L5028" s="1" t="s">
        <v>39</v>
      </c>
    </row>
    <row r="5029" spans="1:12" x14ac:dyDescent="0.2">
      <c r="A5029" s="1" t="s">
        <v>234</v>
      </c>
      <c r="B5029" s="1" t="s">
        <v>13</v>
      </c>
      <c r="C5029" s="2">
        <v>43784</v>
      </c>
      <c r="D5029" s="1" t="s">
        <v>148</v>
      </c>
      <c r="E5029" s="1"/>
      <c r="F5029" s="1" t="s">
        <v>3238</v>
      </c>
      <c r="G5029" s="3">
        <v>97.9</v>
      </c>
      <c r="H5029" s="3"/>
      <c r="I5029" s="1" t="s">
        <v>106</v>
      </c>
      <c r="J5029" s="1" t="s">
        <v>107</v>
      </c>
      <c r="K5029" s="1" t="s">
        <v>12</v>
      </c>
      <c r="L5029" s="1" t="s">
        <v>313</v>
      </c>
    </row>
    <row r="5030" spans="1:12" x14ac:dyDescent="0.2">
      <c r="A5030" s="1" t="s">
        <v>234</v>
      </c>
      <c r="B5030" s="1" t="s">
        <v>13</v>
      </c>
      <c r="C5030" s="2">
        <v>43784</v>
      </c>
      <c r="D5030" s="1" t="s">
        <v>148</v>
      </c>
      <c r="E5030" s="1"/>
      <c r="F5030" s="1" t="s">
        <v>3310</v>
      </c>
      <c r="G5030" s="3">
        <v>894</v>
      </c>
      <c r="H5030" s="3"/>
      <c r="I5030" s="1" t="s">
        <v>119</v>
      </c>
      <c r="J5030" s="1" t="s">
        <v>86</v>
      </c>
      <c r="K5030" s="1" t="s">
        <v>12</v>
      </c>
      <c r="L5030" s="1" t="s">
        <v>55</v>
      </c>
    </row>
    <row r="5031" spans="1:12" x14ac:dyDescent="0.2">
      <c r="A5031" s="1" t="s">
        <v>234</v>
      </c>
      <c r="B5031" s="1" t="s">
        <v>13</v>
      </c>
      <c r="C5031" s="2">
        <v>43784</v>
      </c>
      <c r="D5031" s="1" t="s">
        <v>148</v>
      </c>
      <c r="E5031" s="1"/>
      <c r="F5031" s="1" t="s">
        <v>3263</v>
      </c>
      <c r="G5031" s="3">
        <v>1536.84</v>
      </c>
      <c r="H5031" s="3"/>
      <c r="I5031" s="1" t="s">
        <v>87</v>
      </c>
      <c r="J5031" s="1" t="s">
        <v>116</v>
      </c>
      <c r="K5031" s="1" t="s">
        <v>84</v>
      </c>
      <c r="L5031" s="1" t="s">
        <v>63</v>
      </c>
    </row>
    <row r="5032" spans="1:12" x14ac:dyDescent="0.2">
      <c r="A5032" s="1" t="s">
        <v>234</v>
      </c>
      <c r="B5032" s="1" t="s">
        <v>13</v>
      </c>
      <c r="C5032" s="2">
        <v>43784</v>
      </c>
      <c r="D5032" s="1" t="s">
        <v>148</v>
      </c>
      <c r="E5032" s="1"/>
      <c r="F5032" s="1" t="s">
        <v>3266</v>
      </c>
      <c r="G5032" s="3">
        <v>2091.8200000000002</v>
      </c>
      <c r="H5032" s="3"/>
      <c r="I5032" s="1" t="s">
        <v>87</v>
      </c>
      <c r="J5032" s="1" t="s">
        <v>253</v>
      </c>
      <c r="K5032" s="1" t="s">
        <v>84</v>
      </c>
      <c r="L5032" s="1" t="s">
        <v>241</v>
      </c>
    </row>
    <row r="5033" spans="1:12" x14ac:dyDescent="0.2">
      <c r="A5033" s="1" t="s">
        <v>234</v>
      </c>
      <c r="B5033" s="1" t="s">
        <v>13</v>
      </c>
      <c r="C5033" s="2">
        <v>43784</v>
      </c>
      <c r="D5033" s="1" t="s">
        <v>148</v>
      </c>
      <c r="E5033" s="1"/>
      <c r="F5033" s="1" t="s">
        <v>3249</v>
      </c>
      <c r="G5033" s="3">
        <v>579.54999999999995</v>
      </c>
      <c r="H5033" s="3"/>
      <c r="I5033" s="1" t="s">
        <v>120</v>
      </c>
      <c r="J5033" s="1" t="s">
        <v>171</v>
      </c>
      <c r="K5033" s="1" t="s">
        <v>12</v>
      </c>
      <c r="L5033" s="1" t="s">
        <v>34</v>
      </c>
    </row>
    <row r="5034" spans="1:12" x14ac:dyDescent="0.2">
      <c r="A5034" s="1" t="s">
        <v>234</v>
      </c>
      <c r="B5034" s="1" t="s">
        <v>13</v>
      </c>
      <c r="C5034" s="2">
        <v>43784</v>
      </c>
      <c r="D5034" s="1" t="s">
        <v>148</v>
      </c>
      <c r="E5034" s="1"/>
      <c r="F5034" s="1" t="s">
        <v>3311</v>
      </c>
      <c r="G5034" s="3">
        <v>1330</v>
      </c>
      <c r="H5034" s="3"/>
      <c r="I5034" s="1" t="s">
        <v>119</v>
      </c>
      <c r="J5034" s="1" t="s">
        <v>86</v>
      </c>
      <c r="K5034" s="1" t="s">
        <v>12</v>
      </c>
      <c r="L5034" s="1" t="s">
        <v>103</v>
      </c>
    </row>
    <row r="5035" spans="1:12" x14ac:dyDescent="0.2">
      <c r="A5035" s="1" t="s">
        <v>234</v>
      </c>
      <c r="B5035" s="1" t="s">
        <v>13</v>
      </c>
      <c r="C5035" s="2">
        <v>43784</v>
      </c>
      <c r="D5035" s="1" t="s">
        <v>148</v>
      </c>
      <c r="E5035" s="1"/>
      <c r="F5035" s="1" t="s">
        <v>3247</v>
      </c>
      <c r="G5035" s="3">
        <v>179.29</v>
      </c>
      <c r="H5035" s="3"/>
      <c r="I5035" s="1" t="s">
        <v>106</v>
      </c>
      <c r="J5035" s="1" t="s">
        <v>121</v>
      </c>
      <c r="K5035" s="1" t="s">
        <v>84</v>
      </c>
      <c r="L5035" s="1" t="s">
        <v>26</v>
      </c>
    </row>
    <row r="5036" spans="1:12" x14ac:dyDescent="0.2">
      <c r="A5036" s="1" t="s">
        <v>234</v>
      </c>
      <c r="B5036" s="1" t="s">
        <v>13</v>
      </c>
      <c r="C5036" s="2">
        <v>43784</v>
      </c>
      <c r="D5036" s="1" t="s">
        <v>148</v>
      </c>
      <c r="E5036" s="1"/>
      <c r="F5036" s="1" t="s">
        <v>3312</v>
      </c>
      <c r="G5036" s="3">
        <v>2339.5700000000002</v>
      </c>
      <c r="H5036" s="3"/>
      <c r="I5036" s="1" t="s">
        <v>83</v>
      </c>
      <c r="J5036" s="1" t="s">
        <v>181</v>
      </c>
      <c r="K5036" s="1" t="s">
        <v>12</v>
      </c>
      <c r="L5036" s="1" t="s">
        <v>36</v>
      </c>
    </row>
    <row r="5037" spans="1:12" x14ac:dyDescent="0.2">
      <c r="A5037" s="1" t="s">
        <v>234</v>
      </c>
      <c r="B5037" s="1" t="s">
        <v>13</v>
      </c>
      <c r="C5037" s="2">
        <v>43784</v>
      </c>
      <c r="D5037" s="1" t="s">
        <v>148</v>
      </c>
      <c r="E5037" s="1"/>
      <c r="F5037" s="1" t="s">
        <v>3313</v>
      </c>
      <c r="G5037" s="3">
        <v>1246.71</v>
      </c>
      <c r="H5037" s="3"/>
      <c r="I5037" s="1" t="s">
        <v>119</v>
      </c>
      <c r="J5037" s="1" t="s">
        <v>86</v>
      </c>
      <c r="K5037" s="1" t="s">
        <v>12</v>
      </c>
      <c r="L5037" s="1" t="s">
        <v>427</v>
      </c>
    </row>
    <row r="5038" spans="1:12" x14ac:dyDescent="0.2">
      <c r="A5038" s="1" t="s">
        <v>234</v>
      </c>
      <c r="B5038" s="1" t="s">
        <v>13</v>
      </c>
      <c r="C5038" s="2">
        <v>43784</v>
      </c>
      <c r="D5038" s="1" t="s">
        <v>148</v>
      </c>
      <c r="E5038" s="1"/>
      <c r="F5038" s="1" t="s">
        <v>3314</v>
      </c>
      <c r="G5038" s="3">
        <v>827.78</v>
      </c>
      <c r="H5038" s="3"/>
      <c r="I5038" s="1" t="s">
        <v>185</v>
      </c>
      <c r="J5038" s="1" t="s">
        <v>126</v>
      </c>
      <c r="K5038" s="1" t="s">
        <v>12</v>
      </c>
      <c r="L5038" s="1" t="s">
        <v>261</v>
      </c>
    </row>
    <row r="5039" spans="1:12" x14ac:dyDescent="0.2">
      <c r="A5039" s="1" t="s">
        <v>234</v>
      </c>
      <c r="B5039" s="1" t="s">
        <v>13</v>
      </c>
      <c r="C5039" s="2">
        <v>43784</v>
      </c>
      <c r="D5039" s="1" t="s">
        <v>148</v>
      </c>
      <c r="E5039" s="1"/>
      <c r="F5039" s="1" t="s">
        <v>3315</v>
      </c>
      <c r="G5039" s="3">
        <v>1280</v>
      </c>
      <c r="H5039" s="3"/>
      <c r="I5039" s="1" t="s">
        <v>106</v>
      </c>
      <c r="J5039" s="1" t="s">
        <v>121</v>
      </c>
      <c r="K5039" s="1" t="s">
        <v>12</v>
      </c>
      <c r="L5039" s="1" t="s">
        <v>317</v>
      </c>
    </row>
    <row r="5040" spans="1:12" x14ac:dyDescent="0.2">
      <c r="A5040" s="1" t="s">
        <v>234</v>
      </c>
      <c r="B5040" s="1" t="s">
        <v>13</v>
      </c>
      <c r="C5040" s="2">
        <v>43784</v>
      </c>
      <c r="D5040" s="1" t="s">
        <v>148</v>
      </c>
      <c r="E5040" s="1"/>
      <c r="F5040" s="1" t="s">
        <v>3316</v>
      </c>
      <c r="G5040" s="3">
        <v>840</v>
      </c>
      <c r="H5040" s="3"/>
      <c r="I5040" s="1" t="s">
        <v>232</v>
      </c>
      <c r="J5040" s="1" t="s">
        <v>233</v>
      </c>
      <c r="K5040" s="1" t="s">
        <v>12</v>
      </c>
      <c r="L5040" s="1" t="s">
        <v>384</v>
      </c>
    </row>
    <row r="5041" spans="1:12" x14ac:dyDescent="0.2">
      <c r="A5041" s="1" t="s">
        <v>234</v>
      </c>
      <c r="B5041" s="1" t="s">
        <v>13</v>
      </c>
      <c r="C5041" s="2">
        <v>43784</v>
      </c>
      <c r="D5041" s="1" t="s">
        <v>148</v>
      </c>
      <c r="E5041" s="1"/>
      <c r="F5041" s="1" t="s">
        <v>3317</v>
      </c>
      <c r="G5041" s="3">
        <v>2481.29</v>
      </c>
      <c r="H5041" s="3"/>
      <c r="I5041" s="1" t="s">
        <v>119</v>
      </c>
      <c r="J5041" s="1" t="s">
        <v>86</v>
      </c>
      <c r="K5041" s="1" t="s">
        <v>12</v>
      </c>
      <c r="L5041" s="1" t="s">
        <v>433</v>
      </c>
    </row>
    <row r="5042" spans="1:12" x14ac:dyDescent="0.2">
      <c r="A5042" s="1" t="s">
        <v>234</v>
      </c>
      <c r="B5042" s="1" t="s">
        <v>13</v>
      </c>
      <c r="C5042" s="2">
        <v>43784</v>
      </c>
      <c r="D5042" s="1" t="s">
        <v>148</v>
      </c>
      <c r="E5042" s="1"/>
      <c r="F5042" s="1" t="s">
        <v>3318</v>
      </c>
      <c r="G5042" s="3">
        <v>1527.95</v>
      </c>
      <c r="H5042" s="3"/>
      <c r="I5042" s="1" t="s">
        <v>119</v>
      </c>
      <c r="J5042" s="1" t="s">
        <v>86</v>
      </c>
      <c r="K5042" s="1" t="s">
        <v>12</v>
      </c>
      <c r="L5042" s="1" t="s">
        <v>451</v>
      </c>
    </row>
    <row r="5043" spans="1:12" x14ac:dyDescent="0.2">
      <c r="A5043" s="1" t="s">
        <v>234</v>
      </c>
      <c r="B5043" s="1" t="s">
        <v>13</v>
      </c>
      <c r="C5043" s="2">
        <v>43784</v>
      </c>
      <c r="D5043" s="1" t="s">
        <v>148</v>
      </c>
      <c r="E5043" s="1"/>
      <c r="F5043" s="1" t="s">
        <v>3319</v>
      </c>
      <c r="G5043" s="3">
        <v>2174.83</v>
      </c>
      <c r="H5043" s="3"/>
      <c r="I5043" s="1" t="s">
        <v>119</v>
      </c>
      <c r="J5043" s="1" t="s">
        <v>86</v>
      </c>
      <c r="K5043" s="1" t="s">
        <v>12</v>
      </c>
      <c r="L5043" s="1" t="s">
        <v>24</v>
      </c>
    </row>
    <row r="5044" spans="1:12" x14ac:dyDescent="0.2">
      <c r="A5044" s="1" t="s">
        <v>234</v>
      </c>
      <c r="B5044" s="1" t="s">
        <v>13</v>
      </c>
      <c r="C5044" s="2">
        <v>43784</v>
      </c>
      <c r="D5044" s="1" t="s">
        <v>148</v>
      </c>
      <c r="E5044" s="1"/>
      <c r="F5044" s="1" t="s">
        <v>3320</v>
      </c>
      <c r="G5044" s="3">
        <v>591.49</v>
      </c>
      <c r="H5044" s="3"/>
      <c r="I5044" s="1" t="s">
        <v>185</v>
      </c>
      <c r="J5044" s="1" t="s">
        <v>126</v>
      </c>
      <c r="K5044" s="1" t="s">
        <v>12</v>
      </c>
      <c r="L5044" s="1" t="s">
        <v>311</v>
      </c>
    </row>
    <row r="5045" spans="1:12" x14ac:dyDescent="0.2">
      <c r="A5045" s="1" t="s">
        <v>234</v>
      </c>
      <c r="B5045" s="1" t="s">
        <v>13</v>
      </c>
      <c r="C5045" s="2">
        <v>43784</v>
      </c>
      <c r="D5045" s="1" t="s">
        <v>148</v>
      </c>
      <c r="E5045" s="1"/>
      <c r="F5045" s="1" t="s">
        <v>3321</v>
      </c>
      <c r="G5045" s="3">
        <v>757.92</v>
      </c>
      <c r="H5045" s="3"/>
      <c r="I5045" s="1" t="s">
        <v>120</v>
      </c>
      <c r="J5045" s="1" t="s">
        <v>171</v>
      </c>
      <c r="K5045" s="1" t="s">
        <v>12</v>
      </c>
      <c r="L5045" s="1" t="s">
        <v>110</v>
      </c>
    </row>
    <row r="5046" spans="1:12" x14ac:dyDescent="0.2">
      <c r="A5046" s="1" t="s">
        <v>234</v>
      </c>
      <c r="B5046" s="1" t="s">
        <v>13</v>
      </c>
      <c r="C5046" s="2">
        <v>43784</v>
      </c>
      <c r="D5046" s="1" t="s">
        <v>148</v>
      </c>
      <c r="E5046" s="1"/>
      <c r="F5046" s="1" t="s">
        <v>3322</v>
      </c>
      <c r="G5046" s="3">
        <v>1143.8399999999999</v>
      </c>
      <c r="H5046" s="3"/>
      <c r="I5046" s="1" t="s">
        <v>83</v>
      </c>
      <c r="J5046" s="1" t="s">
        <v>181</v>
      </c>
      <c r="K5046" s="1" t="s">
        <v>12</v>
      </c>
      <c r="L5046" s="1" t="s">
        <v>38</v>
      </c>
    </row>
    <row r="5047" spans="1:12" x14ac:dyDescent="0.2">
      <c r="A5047" s="1" t="s">
        <v>234</v>
      </c>
      <c r="B5047" s="1" t="s">
        <v>13</v>
      </c>
      <c r="C5047" s="2">
        <v>43784</v>
      </c>
      <c r="D5047" s="1" t="s">
        <v>148</v>
      </c>
      <c r="E5047" s="1"/>
      <c r="F5047" s="1" t="s">
        <v>3244</v>
      </c>
      <c r="G5047" s="3">
        <v>954.18</v>
      </c>
      <c r="H5047" s="3"/>
      <c r="I5047" s="1" t="s">
        <v>87</v>
      </c>
      <c r="J5047" s="1" t="s">
        <v>116</v>
      </c>
      <c r="K5047" s="1" t="s">
        <v>12</v>
      </c>
      <c r="L5047" s="1" t="s">
        <v>80</v>
      </c>
    </row>
    <row r="5048" spans="1:12" x14ac:dyDescent="0.2">
      <c r="A5048" s="1" t="s">
        <v>234</v>
      </c>
      <c r="B5048" s="1" t="s">
        <v>13</v>
      </c>
      <c r="C5048" s="2">
        <v>43784</v>
      </c>
      <c r="D5048" s="1" t="s">
        <v>148</v>
      </c>
      <c r="E5048" s="1"/>
      <c r="F5048" s="1" t="s">
        <v>3258</v>
      </c>
      <c r="G5048" s="3">
        <v>291.99</v>
      </c>
      <c r="H5048" s="3"/>
      <c r="I5048" s="1" t="s">
        <v>83</v>
      </c>
      <c r="J5048" s="1" t="s">
        <v>175</v>
      </c>
      <c r="K5048" s="1" t="s">
        <v>84</v>
      </c>
      <c r="L5048" s="1" t="s">
        <v>51</v>
      </c>
    </row>
    <row r="5049" spans="1:12" x14ac:dyDescent="0.2">
      <c r="A5049" s="1" t="s">
        <v>234</v>
      </c>
      <c r="B5049" s="1" t="s">
        <v>13</v>
      </c>
      <c r="C5049" s="2">
        <v>43784</v>
      </c>
      <c r="D5049" s="1" t="s">
        <v>148</v>
      </c>
      <c r="E5049" s="1"/>
      <c r="F5049" s="1" t="s">
        <v>3323</v>
      </c>
      <c r="G5049" s="3">
        <v>431.6</v>
      </c>
      <c r="H5049" s="3"/>
      <c r="I5049" s="1" t="s">
        <v>83</v>
      </c>
      <c r="J5049" s="1" t="s">
        <v>181</v>
      </c>
      <c r="K5049" s="1" t="s">
        <v>12</v>
      </c>
      <c r="L5049" s="1" t="s">
        <v>3324</v>
      </c>
    </row>
    <row r="5050" spans="1:12" x14ac:dyDescent="0.2">
      <c r="A5050" s="1" t="s">
        <v>234</v>
      </c>
      <c r="B5050" s="1" t="s">
        <v>13</v>
      </c>
      <c r="C5050" s="2">
        <v>43784</v>
      </c>
      <c r="D5050" s="1" t="s">
        <v>148</v>
      </c>
      <c r="E5050" s="1"/>
      <c r="F5050" s="1" t="s">
        <v>3250</v>
      </c>
      <c r="G5050" s="3">
        <v>194.87</v>
      </c>
      <c r="H5050" s="3"/>
      <c r="I5050" s="1" t="s">
        <v>119</v>
      </c>
      <c r="J5050" s="1" t="s">
        <v>86</v>
      </c>
      <c r="K5050" s="1" t="s">
        <v>84</v>
      </c>
      <c r="L5050" s="1" t="s">
        <v>409</v>
      </c>
    </row>
    <row r="5051" spans="1:12" x14ac:dyDescent="0.2">
      <c r="A5051" s="1" t="s">
        <v>234</v>
      </c>
      <c r="B5051" s="1" t="s">
        <v>13</v>
      </c>
      <c r="C5051" s="2">
        <v>43784</v>
      </c>
      <c r="D5051" s="1" t="s">
        <v>148</v>
      </c>
      <c r="E5051" s="1"/>
      <c r="F5051" s="1" t="s">
        <v>3325</v>
      </c>
      <c r="G5051" s="3">
        <v>1057.95</v>
      </c>
      <c r="H5051" s="3"/>
      <c r="I5051" s="1" t="s">
        <v>119</v>
      </c>
      <c r="J5051" s="1" t="s">
        <v>86</v>
      </c>
      <c r="K5051" s="1" t="s">
        <v>12</v>
      </c>
      <c r="L5051" s="1" t="s">
        <v>382</v>
      </c>
    </row>
    <row r="5052" spans="1:12" x14ac:dyDescent="0.2">
      <c r="A5052" s="1" t="s">
        <v>234</v>
      </c>
      <c r="B5052" s="1" t="s">
        <v>13</v>
      </c>
      <c r="C5052" s="2">
        <v>43784</v>
      </c>
      <c r="D5052" s="1" t="s">
        <v>148</v>
      </c>
      <c r="E5052" s="1"/>
      <c r="F5052" s="1" t="s">
        <v>3326</v>
      </c>
      <c r="G5052" s="3">
        <v>511</v>
      </c>
      <c r="H5052" s="3"/>
      <c r="I5052" s="1" t="s">
        <v>185</v>
      </c>
      <c r="J5052" s="1" t="s">
        <v>126</v>
      </c>
      <c r="K5052" s="1" t="s">
        <v>12</v>
      </c>
      <c r="L5052" s="1" t="s">
        <v>304</v>
      </c>
    </row>
    <row r="5053" spans="1:12" x14ac:dyDescent="0.2">
      <c r="A5053" s="1" t="s">
        <v>234</v>
      </c>
      <c r="B5053" s="1" t="s">
        <v>13</v>
      </c>
      <c r="C5053" s="2">
        <v>43784</v>
      </c>
      <c r="D5053" s="1" t="s">
        <v>148</v>
      </c>
      <c r="E5053" s="1"/>
      <c r="F5053" s="1" t="s">
        <v>3228</v>
      </c>
      <c r="G5053" s="3">
        <v>69.42</v>
      </c>
      <c r="H5053" s="3"/>
      <c r="I5053" s="1" t="s">
        <v>106</v>
      </c>
      <c r="J5053" s="1" t="s">
        <v>121</v>
      </c>
      <c r="K5053" s="1" t="s">
        <v>84</v>
      </c>
      <c r="L5053" s="1" t="s">
        <v>29</v>
      </c>
    </row>
    <row r="5054" spans="1:12" x14ac:dyDescent="0.2">
      <c r="A5054" s="1" t="s">
        <v>234</v>
      </c>
      <c r="B5054" s="1" t="s">
        <v>13</v>
      </c>
      <c r="C5054" s="2">
        <v>43784</v>
      </c>
      <c r="D5054" s="1" t="s">
        <v>148</v>
      </c>
      <c r="E5054" s="1"/>
      <c r="F5054" s="1" t="s">
        <v>3327</v>
      </c>
      <c r="G5054" s="3">
        <v>849</v>
      </c>
      <c r="H5054" s="3"/>
      <c r="I5054" s="1" t="s">
        <v>119</v>
      </c>
      <c r="J5054" s="1" t="s">
        <v>86</v>
      </c>
      <c r="K5054" s="1" t="s">
        <v>12</v>
      </c>
      <c r="L5054" s="1" t="s">
        <v>449</v>
      </c>
    </row>
    <row r="5055" spans="1:12" x14ac:dyDescent="0.2">
      <c r="A5055" s="1" t="s">
        <v>234</v>
      </c>
      <c r="B5055" s="1" t="s">
        <v>13</v>
      </c>
      <c r="C5055" s="2">
        <v>43784</v>
      </c>
      <c r="D5055" s="1" t="s">
        <v>148</v>
      </c>
      <c r="E5055" s="1"/>
      <c r="F5055" s="1" t="s">
        <v>3328</v>
      </c>
      <c r="G5055" s="3">
        <v>400.18</v>
      </c>
      <c r="H5055" s="3"/>
      <c r="I5055" s="1" t="s">
        <v>119</v>
      </c>
      <c r="J5055" s="1" t="s">
        <v>86</v>
      </c>
      <c r="K5055" s="1" t="s">
        <v>84</v>
      </c>
      <c r="L5055" s="1" t="s">
        <v>66</v>
      </c>
    </row>
    <row r="5056" spans="1:12" x14ac:dyDescent="0.2">
      <c r="A5056" s="1" t="s">
        <v>234</v>
      </c>
      <c r="B5056" s="1" t="s">
        <v>13</v>
      </c>
      <c r="C5056" s="2">
        <v>43784</v>
      </c>
      <c r="D5056" s="1" t="s">
        <v>148</v>
      </c>
      <c r="E5056" s="1"/>
      <c r="F5056" s="1" t="s">
        <v>3329</v>
      </c>
      <c r="G5056" s="3">
        <v>600</v>
      </c>
      <c r="H5056" s="3"/>
      <c r="I5056" s="1" t="s">
        <v>119</v>
      </c>
      <c r="J5056" s="1" t="s">
        <v>86</v>
      </c>
      <c r="K5056" s="1" t="s">
        <v>12</v>
      </c>
      <c r="L5056" s="1" t="s">
        <v>2946</v>
      </c>
    </row>
    <row r="5057" spans="1:12" x14ac:dyDescent="0.2">
      <c r="A5057" s="1" t="s">
        <v>234</v>
      </c>
      <c r="B5057" s="1" t="s">
        <v>13</v>
      </c>
      <c r="C5057" s="2">
        <v>43784</v>
      </c>
      <c r="D5057" s="1" t="s">
        <v>148</v>
      </c>
      <c r="E5057" s="1"/>
      <c r="F5057" s="1" t="s">
        <v>3330</v>
      </c>
      <c r="G5057" s="3">
        <v>4654.67</v>
      </c>
      <c r="H5057" s="3"/>
      <c r="I5057" s="1" t="s">
        <v>119</v>
      </c>
      <c r="J5057" s="1" t="s">
        <v>86</v>
      </c>
      <c r="K5057" s="1" t="s">
        <v>12</v>
      </c>
      <c r="L5057" s="1" t="s">
        <v>56</v>
      </c>
    </row>
    <row r="5058" spans="1:12" x14ac:dyDescent="0.2">
      <c r="A5058" s="1" t="s">
        <v>234</v>
      </c>
      <c r="B5058" s="1" t="s">
        <v>13</v>
      </c>
      <c r="C5058" s="2">
        <v>43784</v>
      </c>
      <c r="D5058" s="1" t="s">
        <v>148</v>
      </c>
      <c r="E5058" s="1"/>
      <c r="F5058" s="1" t="s">
        <v>3331</v>
      </c>
      <c r="G5058" s="3">
        <v>594.91999999999996</v>
      </c>
      <c r="H5058" s="3"/>
      <c r="I5058" s="1" t="s">
        <v>85</v>
      </c>
      <c r="J5058" s="1" t="s">
        <v>125</v>
      </c>
      <c r="K5058" s="1" t="s">
        <v>12</v>
      </c>
      <c r="L5058" s="1" t="s">
        <v>1362</v>
      </c>
    </row>
    <row r="5059" spans="1:12" x14ac:dyDescent="0.2">
      <c r="A5059" s="1" t="s">
        <v>234</v>
      </c>
      <c r="B5059" s="1" t="s">
        <v>13</v>
      </c>
      <c r="C5059" s="2">
        <v>43784</v>
      </c>
      <c r="D5059" s="1" t="s">
        <v>148</v>
      </c>
      <c r="E5059" s="1"/>
      <c r="F5059" s="1" t="s">
        <v>3224</v>
      </c>
      <c r="G5059" s="3">
        <v>62.77</v>
      </c>
      <c r="H5059" s="3"/>
      <c r="I5059" s="1" t="s">
        <v>177</v>
      </c>
      <c r="J5059" s="1" t="s">
        <v>178</v>
      </c>
      <c r="K5059" s="1" t="s">
        <v>84</v>
      </c>
      <c r="L5059" s="1" t="s">
        <v>111</v>
      </c>
    </row>
    <row r="5060" spans="1:12" x14ac:dyDescent="0.2">
      <c r="A5060" s="1" t="s">
        <v>234</v>
      </c>
      <c r="B5060" s="1" t="s">
        <v>13</v>
      </c>
      <c r="C5060" s="2">
        <v>43784</v>
      </c>
      <c r="D5060" s="1" t="s">
        <v>148</v>
      </c>
      <c r="E5060" s="1"/>
      <c r="F5060" s="1" t="s">
        <v>3266</v>
      </c>
      <c r="G5060" s="3">
        <v>276.66000000000003</v>
      </c>
      <c r="H5060" s="3"/>
      <c r="I5060" s="1" t="s">
        <v>87</v>
      </c>
      <c r="J5060" s="1" t="s">
        <v>116</v>
      </c>
      <c r="K5060" s="1" t="s">
        <v>84</v>
      </c>
      <c r="L5060" s="1" t="s">
        <v>241</v>
      </c>
    </row>
    <row r="5061" spans="1:12" x14ac:dyDescent="0.2">
      <c r="A5061" s="1" t="s">
        <v>234</v>
      </c>
      <c r="B5061" s="1" t="s">
        <v>13</v>
      </c>
      <c r="C5061" s="2">
        <v>43784</v>
      </c>
      <c r="D5061" s="1" t="s">
        <v>148</v>
      </c>
      <c r="E5061" s="1"/>
      <c r="F5061" s="1" t="s">
        <v>3224</v>
      </c>
      <c r="G5061" s="3">
        <v>167.34</v>
      </c>
      <c r="H5061" s="3"/>
      <c r="I5061" s="1" t="s">
        <v>87</v>
      </c>
      <c r="J5061" s="1" t="s">
        <v>116</v>
      </c>
      <c r="K5061" s="1" t="s">
        <v>84</v>
      </c>
      <c r="L5061" s="1" t="s">
        <v>111</v>
      </c>
    </row>
    <row r="5062" spans="1:12" x14ac:dyDescent="0.2">
      <c r="A5062" s="1" t="s">
        <v>234</v>
      </c>
      <c r="B5062" s="1" t="s">
        <v>13</v>
      </c>
      <c r="C5062" s="2">
        <v>43784</v>
      </c>
      <c r="D5062" s="1" t="s">
        <v>148</v>
      </c>
      <c r="E5062" s="1"/>
      <c r="F5062" s="1" t="s">
        <v>3332</v>
      </c>
      <c r="G5062" s="3">
        <v>879.23</v>
      </c>
      <c r="H5062" s="3"/>
      <c r="I5062" s="1" t="s">
        <v>120</v>
      </c>
      <c r="J5062" s="1" t="s">
        <v>171</v>
      </c>
      <c r="K5062" s="1" t="s">
        <v>12</v>
      </c>
      <c r="L5062" s="1" t="s">
        <v>59</v>
      </c>
    </row>
    <row r="5063" spans="1:12" x14ac:dyDescent="0.2">
      <c r="A5063" s="1" t="s">
        <v>234</v>
      </c>
      <c r="B5063" s="1" t="s">
        <v>13</v>
      </c>
      <c r="C5063" s="2">
        <v>43784</v>
      </c>
      <c r="D5063" s="1" t="s">
        <v>148</v>
      </c>
      <c r="E5063" s="1"/>
      <c r="F5063" s="1" t="s">
        <v>3333</v>
      </c>
      <c r="G5063" s="3">
        <v>1286.5999999999999</v>
      </c>
      <c r="H5063" s="3"/>
      <c r="I5063" s="1" t="s">
        <v>119</v>
      </c>
      <c r="J5063" s="1" t="s">
        <v>86</v>
      </c>
      <c r="K5063" s="1" t="s">
        <v>12</v>
      </c>
      <c r="L5063" s="1" t="s">
        <v>407</v>
      </c>
    </row>
    <row r="5064" spans="1:12" x14ac:dyDescent="0.2">
      <c r="A5064" s="1" t="s">
        <v>234</v>
      </c>
      <c r="B5064" s="1" t="s">
        <v>13</v>
      </c>
      <c r="C5064" s="2">
        <v>43784</v>
      </c>
      <c r="D5064" s="1" t="s">
        <v>148</v>
      </c>
      <c r="E5064" s="1"/>
      <c r="F5064" s="1" t="s">
        <v>3267</v>
      </c>
      <c r="G5064" s="3">
        <v>736.66</v>
      </c>
      <c r="H5064" s="3"/>
      <c r="I5064" s="1" t="s">
        <v>87</v>
      </c>
      <c r="J5064" s="1" t="s">
        <v>116</v>
      </c>
      <c r="K5064" s="1" t="s">
        <v>84</v>
      </c>
      <c r="L5064" s="1" t="s">
        <v>104</v>
      </c>
    </row>
    <row r="5065" spans="1:12" x14ac:dyDescent="0.2">
      <c r="A5065" s="1" t="s">
        <v>234</v>
      </c>
      <c r="B5065" s="1" t="s">
        <v>13</v>
      </c>
      <c r="C5065" s="2">
        <v>43784</v>
      </c>
      <c r="D5065" s="1" t="s">
        <v>148</v>
      </c>
      <c r="E5065" s="1"/>
      <c r="F5065" s="1" t="s">
        <v>3334</v>
      </c>
      <c r="G5065" s="3">
        <v>800.13</v>
      </c>
      <c r="H5065" s="3"/>
      <c r="I5065" s="1" t="s">
        <v>83</v>
      </c>
      <c r="J5065" s="1" t="s">
        <v>229</v>
      </c>
      <c r="K5065" s="1" t="s">
        <v>12</v>
      </c>
      <c r="L5065" s="1" t="s">
        <v>459</v>
      </c>
    </row>
    <row r="5066" spans="1:12" x14ac:dyDescent="0.2">
      <c r="A5066" s="1" t="s">
        <v>234</v>
      </c>
      <c r="B5066" s="1" t="s">
        <v>13</v>
      </c>
      <c r="C5066" s="2">
        <v>43784</v>
      </c>
      <c r="D5066" s="1" t="s">
        <v>148</v>
      </c>
      <c r="E5066" s="1"/>
      <c r="F5066" s="1" t="s">
        <v>3335</v>
      </c>
      <c r="G5066" s="3">
        <v>2639.24</v>
      </c>
      <c r="H5066" s="3"/>
      <c r="I5066" s="1" t="s">
        <v>119</v>
      </c>
      <c r="J5066" s="1" t="s">
        <v>86</v>
      </c>
      <c r="K5066" s="1" t="s">
        <v>12</v>
      </c>
      <c r="L5066" s="1" t="s">
        <v>2511</v>
      </c>
    </row>
    <row r="5067" spans="1:12" x14ac:dyDescent="0.2">
      <c r="A5067" s="1" t="s">
        <v>234</v>
      </c>
      <c r="B5067" s="1" t="s">
        <v>13</v>
      </c>
      <c r="C5067" s="2">
        <v>43784</v>
      </c>
      <c r="D5067" s="1" t="s">
        <v>148</v>
      </c>
      <c r="E5067" s="1"/>
      <c r="F5067" s="1" t="s">
        <v>3336</v>
      </c>
      <c r="G5067" s="3">
        <v>1596</v>
      </c>
      <c r="H5067" s="3"/>
      <c r="I5067" s="1" t="s">
        <v>119</v>
      </c>
      <c r="J5067" s="1" t="s">
        <v>86</v>
      </c>
      <c r="K5067" s="1" t="s">
        <v>12</v>
      </c>
      <c r="L5067" s="1" t="s">
        <v>246</v>
      </c>
    </row>
    <row r="5068" spans="1:12" x14ac:dyDescent="0.2">
      <c r="A5068" s="1" t="s">
        <v>234</v>
      </c>
      <c r="B5068" s="1" t="s">
        <v>13</v>
      </c>
      <c r="C5068" s="2">
        <v>43784</v>
      </c>
      <c r="D5068" s="1" t="s">
        <v>148</v>
      </c>
      <c r="E5068" s="1"/>
      <c r="F5068" s="1" t="s">
        <v>3337</v>
      </c>
      <c r="G5068" s="3">
        <v>947.3</v>
      </c>
      <c r="H5068" s="3"/>
      <c r="I5068" s="1" t="s">
        <v>119</v>
      </c>
      <c r="J5068" s="1" t="s">
        <v>86</v>
      </c>
      <c r="K5068" s="1" t="s">
        <v>84</v>
      </c>
      <c r="L5068" s="1" t="s">
        <v>114</v>
      </c>
    </row>
    <row r="5069" spans="1:12" x14ac:dyDescent="0.2">
      <c r="A5069" s="1" t="s">
        <v>234</v>
      </c>
      <c r="B5069" s="1" t="s">
        <v>13</v>
      </c>
      <c r="C5069" s="2">
        <v>43784</v>
      </c>
      <c r="D5069" s="1" t="s">
        <v>148</v>
      </c>
      <c r="E5069" s="1"/>
      <c r="F5069" s="1" t="s">
        <v>3338</v>
      </c>
      <c r="G5069" s="3">
        <v>574.4</v>
      </c>
      <c r="H5069" s="3"/>
      <c r="I5069" s="1" t="s">
        <v>87</v>
      </c>
      <c r="J5069" s="1" t="s">
        <v>116</v>
      </c>
      <c r="K5069" s="1" t="s">
        <v>84</v>
      </c>
      <c r="L5069" s="1" t="s">
        <v>300</v>
      </c>
    </row>
    <row r="5070" spans="1:12" x14ac:dyDescent="0.2">
      <c r="A5070" s="1" t="s">
        <v>234</v>
      </c>
      <c r="B5070" s="1" t="s">
        <v>13</v>
      </c>
      <c r="C5070" s="2">
        <v>43784</v>
      </c>
      <c r="D5070" s="1" t="s">
        <v>148</v>
      </c>
      <c r="E5070" s="1"/>
      <c r="F5070" s="1" t="s">
        <v>3339</v>
      </c>
      <c r="G5070" s="3">
        <v>841.5</v>
      </c>
      <c r="H5070" s="3"/>
      <c r="I5070" s="1" t="s">
        <v>83</v>
      </c>
      <c r="J5070" s="1" t="s">
        <v>181</v>
      </c>
      <c r="K5070" s="1" t="s">
        <v>12</v>
      </c>
      <c r="L5070" s="1" t="s">
        <v>411</v>
      </c>
    </row>
    <row r="5071" spans="1:12" x14ac:dyDescent="0.2">
      <c r="A5071" s="1" t="s">
        <v>234</v>
      </c>
      <c r="B5071" s="1" t="s">
        <v>13</v>
      </c>
      <c r="C5071" s="2">
        <v>43784</v>
      </c>
      <c r="D5071" s="1" t="s">
        <v>148</v>
      </c>
      <c r="E5071" s="1"/>
      <c r="F5071" s="1" t="s">
        <v>3340</v>
      </c>
      <c r="G5071" s="3">
        <v>780</v>
      </c>
      <c r="H5071" s="3"/>
      <c r="I5071" s="1" t="s">
        <v>119</v>
      </c>
      <c r="J5071" s="1" t="s">
        <v>86</v>
      </c>
      <c r="K5071" s="1" t="s">
        <v>12</v>
      </c>
      <c r="L5071" s="1" t="s">
        <v>2869</v>
      </c>
    </row>
    <row r="5072" spans="1:12" x14ac:dyDescent="0.2">
      <c r="A5072" s="1" t="s">
        <v>234</v>
      </c>
      <c r="B5072" s="1" t="s">
        <v>13</v>
      </c>
      <c r="C5072" s="2">
        <v>43784</v>
      </c>
      <c r="D5072" s="1" t="s">
        <v>148</v>
      </c>
      <c r="E5072" s="1"/>
      <c r="F5072" s="1" t="s">
        <v>3228</v>
      </c>
      <c r="G5072" s="3">
        <v>1176.48</v>
      </c>
      <c r="H5072" s="3"/>
      <c r="I5072" s="1" t="s">
        <v>119</v>
      </c>
      <c r="J5072" s="1" t="s">
        <v>86</v>
      </c>
      <c r="K5072" s="1" t="s">
        <v>84</v>
      </c>
      <c r="L5072" s="1" t="s">
        <v>29</v>
      </c>
    </row>
    <row r="5073" spans="1:12" x14ac:dyDescent="0.2">
      <c r="A5073" s="1" t="s">
        <v>234</v>
      </c>
      <c r="B5073" s="1" t="s">
        <v>13</v>
      </c>
      <c r="C5073" s="2">
        <v>43784</v>
      </c>
      <c r="D5073" s="1" t="s">
        <v>148</v>
      </c>
      <c r="E5073" s="1"/>
      <c r="F5073" s="1" t="s">
        <v>3341</v>
      </c>
      <c r="G5073" s="3">
        <v>983.5</v>
      </c>
      <c r="H5073" s="3"/>
      <c r="I5073" s="1" t="s">
        <v>120</v>
      </c>
      <c r="J5073" s="1" t="s">
        <v>171</v>
      </c>
      <c r="K5073" s="1" t="s">
        <v>12</v>
      </c>
      <c r="L5073" s="1" t="s">
        <v>418</v>
      </c>
    </row>
    <row r="5074" spans="1:12" x14ac:dyDescent="0.2">
      <c r="A5074" s="1" t="s">
        <v>234</v>
      </c>
      <c r="B5074" s="1" t="s">
        <v>13</v>
      </c>
      <c r="C5074" s="2">
        <v>43784</v>
      </c>
      <c r="D5074" s="1" t="s">
        <v>148</v>
      </c>
      <c r="E5074" s="1"/>
      <c r="F5074" s="1" t="s">
        <v>3305</v>
      </c>
      <c r="G5074" s="3">
        <v>71.08</v>
      </c>
      <c r="H5074" s="3"/>
      <c r="I5074" s="1" t="s">
        <v>185</v>
      </c>
      <c r="J5074" s="1" t="s">
        <v>126</v>
      </c>
      <c r="K5074" s="1" t="s">
        <v>84</v>
      </c>
      <c r="L5074" s="1" t="s">
        <v>2028</v>
      </c>
    </row>
    <row r="5075" spans="1:12" x14ac:dyDescent="0.2">
      <c r="A5075" s="1" t="s">
        <v>234</v>
      </c>
      <c r="B5075" s="1" t="s">
        <v>13</v>
      </c>
      <c r="C5075" s="2">
        <v>43784</v>
      </c>
      <c r="D5075" s="1" t="s">
        <v>148</v>
      </c>
      <c r="E5075" s="1"/>
      <c r="F5075" s="1" t="s">
        <v>3305</v>
      </c>
      <c r="G5075" s="3">
        <v>109.66</v>
      </c>
      <c r="H5075" s="3"/>
      <c r="I5075" s="1" t="s">
        <v>120</v>
      </c>
      <c r="J5075" s="1" t="s">
        <v>171</v>
      </c>
      <c r="K5075" s="1" t="s">
        <v>84</v>
      </c>
      <c r="L5075" s="1" t="s">
        <v>2028</v>
      </c>
    </row>
    <row r="5076" spans="1:12" x14ac:dyDescent="0.2">
      <c r="A5076" s="1" t="s">
        <v>234</v>
      </c>
      <c r="B5076" s="1" t="s">
        <v>13</v>
      </c>
      <c r="C5076" s="2">
        <v>43784</v>
      </c>
      <c r="D5076" s="1" t="s">
        <v>148</v>
      </c>
      <c r="E5076" s="1"/>
      <c r="F5076" s="1" t="s">
        <v>3342</v>
      </c>
      <c r="G5076" s="3">
        <v>822</v>
      </c>
      <c r="H5076" s="3"/>
      <c r="I5076" s="1" t="s">
        <v>119</v>
      </c>
      <c r="J5076" s="1" t="s">
        <v>86</v>
      </c>
      <c r="K5076" s="1" t="s">
        <v>12</v>
      </c>
      <c r="L5076" s="1" t="s">
        <v>270</v>
      </c>
    </row>
    <row r="5077" spans="1:12" x14ac:dyDescent="0.2">
      <c r="A5077" s="1" t="s">
        <v>234</v>
      </c>
      <c r="B5077" s="1" t="s">
        <v>13</v>
      </c>
      <c r="C5077" s="2">
        <v>43784</v>
      </c>
      <c r="D5077" s="1" t="s">
        <v>148</v>
      </c>
      <c r="E5077" s="1"/>
      <c r="F5077" s="1" t="s">
        <v>3248</v>
      </c>
      <c r="G5077" s="3">
        <v>176.96</v>
      </c>
      <c r="H5077" s="3"/>
      <c r="I5077" s="1" t="s">
        <v>106</v>
      </c>
      <c r="J5077" s="1" t="s">
        <v>121</v>
      </c>
      <c r="K5077" s="1" t="s">
        <v>12</v>
      </c>
      <c r="L5077" s="1" t="s">
        <v>1047</v>
      </c>
    </row>
    <row r="5078" spans="1:12" x14ac:dyDescent="0.2">
      <c r="A5078" s="1" t="s">
        <v>234</v>
      </c>
      <c r="B5078" s="1" t="s">
        <v>13</v>
      </c>
      <c r="C5078" s="2">
        <v>43784</v>
      </c>
      <c r="D5078" s="1" t="s">
        <v>148</v>
      </c>
      <c r="E5078" s="1"/>
      <c r="F5078" s="1" t="s">
        <v>3305</v>
      </c>
      <c r="G5078" s="3">
        <v>85.29</v>
      </c>
      <c r="H5078" s="3"/>
      <c r="I5078" s="1" t="s">
        <v>87</v>
      </c>
      <c r="J5078" s="1" t="s">
        <v>253</v>
      </c>
      <c r="K5078" s="1" t="s">
        <v>84</v>
      </c>
      <c r="L5078" s="1" t="s">
        <v>2028</v>
      </c>
    </row>
    <row r="5079" spans="1:12" x14ac:dyDescent="0.2">
      <c r="A5079" s="1" t="s">
        <v>234</v>
      </c>
      <c r="B5079" s="1" t="s">
        <v>13</v>
      </c>
      <c r="C5079" s="2">
        <v>43784</v>
      </c>
      <c r="D5079" s="1" t="s">
        <v>148</v>
      </c>
      <c r="E5079" s="1"/>
      <c r="F5079" s="1" t="s">
        <v>3343</v>
      </c>
      <c r="G5079" s="3">
        <v>920.07</v>
      </c>
      <c r="H5079" s="3"/>
      <c r="I5079" s="1" t="s">
        <v>83</v>
      </c>
      <c r="J5079" s="1" t="s">
        <v>181</v>
      </c>
      <c r="K5079" s="1" t="s">
        <v>12</v>
      </c>
      <c r="L5079" s="1" t="s">
        <v>347</v>
      </c>
    </row>
    <row r="5080" spans="1:12" x14ac:dyDescent="0.2">
      <c r="A5080" s="1" t="s">
        <v>234</v>
      </c>
      <c r="B5080" s="1" t="s">
        <v>13</v>
      </c>
      <c r="C5080" s="2">
        <v>43784</v>
      </c>
      <c r="D5080" s="1" t="s">
        <v>148</v>
      </c>
      <c r="E5080" s="1"/>
      <c r="F5080" s="1" t="s">
        <v>3344</v>
      </c>
      <c r="G5080" s="3">
        <v>831</v>
      </c>
      <c r="H5080" s="3"/>
      <c r="I5080" s="1" t="s">
        <v>119</v>
      </c>
      <c r="J5080" s="1" t="s">
        <v>86</v>
      </c>
      <c r="K5080" s="1" t="s">
        <v>12</v>
      </c>
      <c r="L5080" s="1" t="s">
        <v>566</v>
      </c>
    </row>
    <row r="5081" spans="1:12" x14ac:dyDescent="0.2">
      <c r="A5081" s="1" t="s">
        <v>234</v>
      </c>
      <c r="B5081" s="1" t="s">
        <v>13</v>
      </c>
      <c r="C5081" s="2">
        <v>43784</v>
      </c>
      <c r="D5081" s="1" t="s">
        <v>148</v>
      </c>
      <c r="E5081" s="1"/>
      <c r="F5081" s="1" t="s">
        <v>3345</v>
      </c>
      <c r="G5081" s="3">
        <v>1220.1099999999999</v>
      </c>
      <c r="H5081" s="3"/>
      <c r="I5081" s="1" t="s">
        <v>119</v>
      </c>
      <c r="J5081" s="1" t="s">
        <v>86</v>
      </c>
      <c r="K5081" s="1" t="s">
        <v>12</v>
      </c>
      <c r="L5081" s="1" t="s">
        <v>48</v>
      </c>
    </row>
    <row r="5082" spans="1:12" x14ac:dyDescent="0.2">
      <c r="A5082" s="1" t="s">
        <v>234</v>
      </c>
      <c r="B5082" s="1" t="s">
        <v>13</v>
      </c>
      <c r="C5082" s="2">
        <v>43784</v>
      </c>
      <c r="D5082" s="1" t="s">
        <v>148</v>
      </c>
      <c r="E5082" s="1"/>
      <c r="F5082" s="1" t="s">
        <v>3338</v>
      </c>
      <c r="G5082" s="3">
        <v>1102.8399999999999</v>
      </c>
      <c r="H5082" s="3"/>
      <c r="I5082" s="1" t="s">
        <v>119</v>
      </c>
      <c r="J5082" s="1" t="s">
        <v>86</v>
      </c>
      <c r="K5082" s="1" t="s">
        <v>84</v>
      </c>
      <c r="L5082" s="1" t="s">
        <v>300</v>
      </c>
    </row>
    <row r="5083" spans="1:12" x14ac:dyDescent="0.2">
      <c r="A5083" s="1" t="s">
        <v>234</v>
      </c>
      <c r="B5083" s="1" t="s">
        <v>13</v>
      </c>
      <c r="C5083" s="2">
        <v>43784</v>
      </c>
      <c r="D5083" s="1" t="s">
        <v>148</v>
      </c>
      <c r="E5083" s="1"/>
      <c r="F5083" s="1" t="s">
        <v>3337</v>
      </c>
      <c r="G5083" s="3">
        <v>718.37</v>
      </c>
      <c r="H5083" s="3"/>
      <c r="I5083" s="1" t="s">
        <v>85</v>
      </c>
      <c r="J5083" s="1" t="s">
        <v>125</v>
      </c>
      <c r="K5083" s="1" t="s">
        <v>84</v>
      </c>
      <c r="L5083" s="1" t="s">
        <v>114</v>
      </c>
    </row>
    <row r="5084" spans="1:12" x14ac:dyDescent="0.2">
      <c r="A5084" s="1" t="s">
        <v>234</v>
      </c>
      <c r="B5084" s="1" t="s">
        <v>13</v>
      </c>
      <c r="C5084" s="2">
        <v>43784</v>
      </c>
      <c r="D5084" s="1" t="s">
        <v>148</v>
      </c>
      <c r="E5084" s="1"/>
      <c r="F5084" s="1" t="s">
        <v>3346</v>
      </c>
      <c r="G5084" s="3">
        <v>684</v>
      </c>
      <c r="H5084" s="3"/>
      <c r="I5084" s="1" t="s">
        <v>119</v>
      </c>
      <c r="J5084" s="1" t="s">
        <v>86</v>
      </c>
      <c r="K5084" s="1" t="s">
        <v>12</v>
      </c>
      <c r="L5084" s="1" t="s">
        <v>53</v>
      </c>
    </row>
    <row r="5085" spans="1:12" x14ac:dyDescent="0.2">
      <c r="A5085" s="1" t="s">
        <v>234</v>
      </c>
      <c r="B5085" s="1" t="s">
        <v>13</v>
      </c>
      <c r="C5085" s="2">
        <v>43784</v>
      </c>
      <c r="D5085" s="1" t="s">
        <v>148</v>
      </c>
      <c r="E5085" s="1"/>
      <c r="F5085" s="1" t="s">
        <v>3347</v>
      </c>
      <c r="G5085" s="3">
        <v>1358.5</v>
      </c>
      <c r="H5085" s="3"/>
      <c r="I5085" s="1" t="s">
        <v>119</v>
      </c>
      <c r="J5085" s="1" t="s">
        <v>86</v>
      </c>
      <c r="K5085" s="1" t="s">
        <v>12</v>
      </c>
      <c r="L5085" s="1" t="s">
        <v>2589</v>
      </c>
    </row>
    <row r="5086" spans="1:12" x14ac:dyDescent="0.2">
      <c r="A5086" s="1" t="s">
        <v>234</v>
      </c>
      <c r="B5086" s="1" t="s">
        <v>13</v>
      </c>
      <c r="C5086" s="2">
        <v>43784</v>
      </c>
      <c r="D5086" s="1" t="s">
        <v>148</v>
      </c>
      <c r="E5086" s="1"/>
      <c r="F5086" s="1" t="s">
        <v>3338</v>
      </c>
      <c r="G5086" s="3">
        <v>160.83000000000001</v>
      </c>
      <c r="H5086" s="3"/>
      <c r="I5086" s="1" t="s">
        <v>83</v>
      </c>
      <c r="J5086" s="1" t="s">
        <v>175</v>
      </c>
      <c r="K5086" s="1" t="s">
        <v>12</v>
      </c>
      <c r="L5086" s="1" t="s">
        <v>300</v>
      </c>
    </row>
    <row r="5087" spans="1:12" x14ac:dyDescent="0.2">
      <c r="A5087" s="1" t="s">
        <v>234</v>
      </c>
      <c r="B5087" s="1" t="s">
        <v>13</v>
      </c>
      <c r="C5087" s="2">
        <v>43784</v>
      </c>
      <c r="D5087" s="1" t="s">
        <v>148</v>
      </c>
      <c r="E5087" s="1"/>
      <c r="F5087" s="1" t="s">
        <v>3348</v>
      </c>
      <c r="G5087" s="3">
        <v>858</v>
      </c>
      <c r="H5087" s="3"/>
      <c r="I5087" s="1" t="s">
        <v>119</v>
      </c>
      <c r="J5087" s="1" t="s">
        <v>86</v>
      </c>
      <c r="K5087" s="1" t="s">
        <v>12</v>
      </c>
      <c r="L5087" s="1" t="s">
        <v>275</v>
      </c>
    </row>
    <row r="5088" spans="1:12" x14ac:dyDescent="0.2">
      <c r="A5088" s="1" t="s">
        <v>234</v>
      </c>
      <c r="B5088" s="1" t="s">
        <v>13</v>
      </c>
      <c r="C5088" s="2">
        <v>43784</v>
      </c>
      <c r="D5088" s="1" t="s">
        <v>148</v>
      </c>
      <c r="E5088" s="1"/>
      <c r="F5088" s="1" t="s">
        <v>3349</v>
      </c>
      <c r="G5088" s="3">
        <v>687.78</v>
      </c>
      <c r="H5088" s="3"/>
      <c r="I5088" s="1" t="s">
        <v>185</v>
      </c>
      <c r="J5088" s="1" t="s">
        <v>126</v>
      </c>
      <c r="K5088" s="1" t="s">
        <v>12</v>
      </c>
      <c r="L5088" s="1" t="s">
        <v>92</v>
      </c>
    </row>
    <row r="5089" spans="1:12" x14ac:dyDescent="0.2">
      <c r="A5089" s="1" t="s">
        <v>234</v>
      </c>
      <c r="B5089" s="1" t="s">
        <v>13</v>
      </c>
      <c r="C5089" s="2">
        <v>43784</v>
      </c>
      <c r="D5089" s="1" t="s">
        <v>148</v>
      </c>
      <c r="E5089" s="1"/>
      <c r="F5089" s="1" t="s">
        <v>3350</v>
      </c>
      <c r="G5089" s="3">
        <v>929.9</v>
      </c>
      <c r="H5089" s="3"/>
      <c r="I5089" s="1" t="s">
        <v>87</v>
      </c>
      <c r="J5089" s="1" t="s">
        <v>116</v>
      </c>
      <c r="K5089" s="1" t="s">
        <v>12</v>
      </c>
      <c r="L5089" s="1" t="s">
        <v>1126</v>
      </c>
    </row>
    <row r="5090" spans="1:12" x14ac:dyDescent="0.2">
      <c r="A5090" s="1" t="s">
        <v>234</v>
      </c>
      <c r="B5090" s="1" t="s">
        <v>13</v>
      </c>
      <c r="C5090" s="2">
        <v>43784</v>
      </c>
      <c r="D5090" s="1" t="s">
        <v>148</v>
      </c>
      <c r="E5090" s="1"/>
      <c r="F5090" s="1" t="s">
        <v>3266</v>
      </c>
      <c r="G5090" s="3">
        <v>337.39</v>
      </c>
      <c r="H5090" s="3"/>
      <c r="I5090" s="1" t="s">
        <v>120</v>
      </c>
      <c r="J5090" s="1" t="s">
        <v>171</v>
      </c>
      <c r="K5090" s="1" t="s">
        <v>84</v>
      </c>
      <c r="L5090" s="1" t="s">
        <v>241</v>
      </c>
    </row>
    <row r="5091" spans="1:12" x14ac:dyDescent="0.2">
      <c r="A5091" s="1" t="s">
        <v>234</v>
      </c>
      <c r="B5091" s="1" t="s">
        <v>13</v>
      </c>
      <c r="C5091" s="2">
        <v>43784</v>
      </c>
      <c r="D5091" s="1" t="s">
        <v>148</v>
      </c>
      <c r="E5091" s="1"/>
      <c r="F5091" s="1" t="s">
        <v>3351</v>
      </c>
      <c r="G5091" s="3">
        <v>891</v>
      </c>
      <c r="H5091" s="3"/>
      <c r="I5091" s="1" t="s">
        <v>119</v>
      </c>
      <c r="J5091" s="1" t="s">
        <v>86</v>
      </c>
      <c r="K5091" s="1" t="s">
        <v>12</v>
      </c>
      <c r="L5091" s="1" t="s">
        <v>2738</v>
      </c>
    </row>
    <row r="5092" spans="1:12" x14ac:dyDescent="0.2">
      <c r="A5092" s="1" t="s">
        <v>234</v>
      </c>
      <c r="B5092" s="1" t="s">
        <v>13</v>
      </c>
      <c r="C5092" s="2">
        <v>43784</v>
      </c>
      <c r="D5092" s="1" t="s">
        <v>148</v>
      </c>
      <c r="E5092" s="1"/>
      <c r="F5092" s="1" t="s">
        <v>3352</v>
      </c>
      <c r="G5092" s="3">
        <v>2112.08</v>
      </c>
      <c r="H5092" s="3"/>
      <c r="I5092" s="1" t="s">
        <v>83</v>
      </c>
      <c r="J5092" s="1" t="s">
        <v>181</v>
      </c>
      <c r="K5092" s="1" t="s">
        <v>12</v>
      </c>
      <c r="L5092" s="1" t="s">
        <v>47</v>
      </c>
    </row>
    <row r="5093" spans="1:12" x14ac:dyDescent="0.2">
      <c r="A5093" s="1" t="s">
        <v>234</v>
      </c>
      <c r="B5093" s="1" t="s">
        <v>13</v>
      </c>
      <c r="C5093" s="2">
        <v>43784</v>
      </c>
      <c r="D5093" s="1" t="s">
        <v>148</v>
      </c>
      <c r="E5093" s="1"/>
      <c r="F5093" s="1" t="s">
        <v>3353</v>
      </c>
      <c r="G5093" s="3">
        <v>820.04</v>
      </c>
      <c r="H5093" s="3"/>
      <c r="I5093" s="1" t="s">
        <v>83</v>
      </c>
      <c r="J5093" s="1" t="s">
        <v>181</v>
      </c>
      <c r="K5093" s="1" t="s">
        <v>12</v>
      </c>
      <c r="L5093" s="1" t="s">
        <v>3354</v>
      </c>
    </row>
    <row r="5094" spans="1:12" x14ac:dyDescent="0.2">
      <c r="A5094" s="1" t="s">
        <v>234</v>
      </c>
      <c r="B5094" s="1" t="s">
        <v>13</v>
      </c>
      <c r="C5094" s="2">
        <v>43784</v>
      </c>
      <c r="D5094" s="1" t="s">
        <v>148</v>
      </c>
      <c r="E5094" s="1"/>
      <c r="F5094" s="1" t="s">
        <v>3355</v>
      </c>
      <c r="G5094" s="3">
        <v>600</v>
      </c>
      <c r="H5094" s="3"/>
      <c r="I5094" s="1" t="s">
        <v>119</v>
      </c>
      <c r="J5094" s="1" t="s">
        <v>86</v>
      </c>
      <c r="K5094" s="1" t="s">
        <v>12</v>
      </c>
      <c r="L5094" s="1" t="s">
        <v>491</v>
      </c>
    </row>
    <row r="5095" spans="1:12" x14ac:dyDescent="0.2">
      <c r="A5095" s="1" t="s">
        <v>234</v>
      </c>
      <c r="B5095" s="1" t="s">
        <v>13</v>
      </c>
      <c r="C5095" s="2">
        <v>43784</v>
      </c>
      <c r="D5095" s="1" t="s">
        <v>148</v>
      </c>
      <c r="E5095" s="1"/>
      <c r="F5095" s="1" t="s">
        <v>3356</v>
      </c>
      <c r="G5095" s="3">
        <v>1067.94</v>
      </c>
      <c r="H5095" s="3"/>
      <c r="I5095" s="1" t="s">
        <v>119</v>
      </c>
      <c r="J5095" s="1" t="s">
        <v>86</v>
      </c>
      <c r="K5095" s="1" t="s">
        <v>12</v>
      </c>
      <c r="L5095" s="1" t="s">
        <v>257</v>
      </c>
    </row>
    <row r="5096" spans="1:12" x14ac:dyDescent="0.2">
      <c r="A5096" s="1" t="s">
        <v>234</v>
      </c>
      <c r="B5096" s="1" t="s">
        <v>13</v>
      </c>
      <c r="C5096" s="2">
        <v>43784</v>
      </c>
      <c r="D5096" s="1" t="s">
        <v>148</v>
      </c>
      <c r="E5096" s="1"/>
      <c r="F5096" s="1" t="s">
        <v>3357</v>
      </c>
      <c r="G5096" s="3">
        <v>1832.91</v>
      </c>
      <c r="H5096" s="3"/>
      <c r="I5096" s="1" t="s">
        <v>119</v>
      </c>
      <c r="J5096" s="1" t="s">
        <v>86</v>
      </c>
      <c r="K5096" s="1" t="s">
        <v>12</v>
      </c>
      <c r="L5096" s="1" t="s">
        <v>289</v>
      </c>
    </row>
    <row r="5097" spans="1:12" x14ac:dyDescent="0.2">
      <c r="A5097" s="1" t="s">
        <v>234</v>
      </c>
      <c r="B5097" s="1" t="s">
        <v>13</v>
      </c>
      <c r="C5097" s="2">
        <v>43784</v>
      </c>
      <c r="D5097" s="1" t="s">
        <v>148</v>
      </c>
      <c r="E5097" s="1"/>
      <c r="F5097" s="1" t="s">
        <v>3358</v>
      </c>
      <c r="G5097" s="3">
        <v>699</v>
      </c>
      <c r="H5097" s="3"/>
      <c r="I5097" s="1" t="s">
        <v>85</v>
      </c>
      <c r="J5097" s="1" t="s">
        <v>125</v>
      </c>
      <c r="K5097" s="1" t="s">
        <v>12</v>
      </c>
      <c r="L5097" s="1" t="s">
        <v>109</v>
      </c>
    </row>
    <row r="5098" spans="1:12" x14ac:dyDescent="0.2">
      <c r="A5098" s="1" t="s">
        <v>234</v>
      </c>
      <c r="B5098" s="1" t="s">
        <v>13</v>
      </c>
      <c r="C5098" s="2">
        <v>43784</v>
      </c>
      <c r="D5098" s="1" t="s">
        <v>148</v>
      </c>
      <c r="E5098" s="1"/>
      <c r="F5098" s="1" t="s">
        <v>3247</v>
      </c>
      <c r="G5098" s="3">
        <v>637.03</v>
      </c>
      <c r="H5098" s="3"/>
      <c r="I5098" s="1" t="s">
        <v>87</v>
      </c>
      <c r="J5098" s="1" t="s">
        <v>116</v>
      </c>
      <c r="K5098" s="1" t="s">
        <v>84</v>
      </c>
      <c r="L5098" s="1" t="s">
        <v>26</v>
      </c>
    </row>
    <row r="5099" spans="1:12" x14ac:dyDescent="0.2">
      <c r="A5099" s="1" t="s">
        <v>234</v>
      </c>
      <c r="B5099" s="1" t="s">
        <v>13</v>
      </c>
      <c r="C5099" s="2">
        <v>43784</v>
      </c>
      <c r="D5099" s="1" t="s">
        <v>148</v>
      </c>
      <c r="E5099" s="1"/>
      <c r="F5099" s="1" t="s">
        <v>3359</v>
      </c>
      <c r="G5099" s="3">
        <v>1072.5</v>
      </c>
      <c r="H5099" s="3"/>
      <c r="I5099" s="1" t="s">
        <v>119</v>
      </c>
      <c r="J5099" s="1" t="s">
        <v>86</v>
      </c>
      <c r="K5099" s="1" t="s">
        <v>12</v>
      </c>
      <c r="L5099" s="1" t="s">
        <v>1098</v>
      </c>
    </row>
    <row r="5100" spans="1:12" x14ac:dyDescent="0.2">
      <c r="A5100" s="1" t="s">
        <v>234</v>
      </c>
      <c r="B5100" s="1" t="s">
        <v>13</v>
      </c>
      <c r="C5100" s="2">
        <v>43784</v>
      </c>
      <c r="D5100" s="1" t="s">
        <v>148</v>
      </c>
      <c r="E5100" s="1"/>
      <c r="F5100" s="1" t="s">
        <v>3360</v>
      </c>
      <c r="G5100" s="3">
        <v>719.83</v>
      </c>
      <c r="H5100" s="3"/>
      <c r="I5100" s="1" t="s">
        <v>119</v>
      </c>
      <c r="J5100" s="1" t="s">
        <v>86</v>
      </c>
      <c r="K5100" s="1" t="s">
        <v>12</v>
      </c>
      <c r="L5100" s="1" t="s">
        <v>387</v>
      </c>
    </row>
    <row r="5101" spans="1:12" x14ac:dyDescent="0.2">
      <c r="A5101" s="1" t="s">
        <v>234</v>
      </c>
      <c r="B5101" s="1" t="s">
        <v>13</v>
      </c>
      <c r="C5101" s="2">
        <v>43784</v>
      </c>
      <c r="D5101" s="1" t="s">
        <v>148</v>
      </c>
      <c r="E5101" s="1"/>
      <c r="F5101" s="1" t="s">
        <v>3361</v>
      </c>
      <c r="G5101" s="3">
        <v>539.96</v>
      </c>
      <c r="H5101" s="3"/>
      <c r="I5101" s="1" t="s">
        <v>106</v>
      </c>
      <c r="J5101" s="1" t="s">
        <v>121</v>
      </c>
      <c r="K5101" s="1" t="s">
        <v>12</v>
      </c>
      <c r="L5101" s="1" t="s">
        <v>25</v>
      </c>
    </row>
    <row r="5102" spans="1:12" x14ac:dyDescent="0.2">
      <c r="A5102" s="1" t="s">
        <v>234</v>
      </c>
      <c r="B5102" s="1" t="s">
        <v>13</v>
      </c>
      <c r="C5102" s="2">
        <v>43784</v>
      </c>
      <c r="D5102" s="1" t="s">
        <v>148</v>
      </c>
      <c r="E5102" s="1"/>
      <c r="F5102" s="1" t="s">
        <v>3362</v>
      </c>
      <c r="G5102" s="3">
        <v>1349</v>
      </c>
      <c r="H5102" s="3"/>
      <c r="I5102" s="1" t="s">
        <v>119</v>
      </c>
      <c r="J5102" s="1" t="s">
        <v>86</v>
      </c>
      <c r="K5102" s="1" t="s">
        <v>12</v>
      </c>
      <c r="L5102" s="1" t="s">
        <v>67</v>
      </c>
    </row>
    <row r="5103" spans="1:12" x14ac:dyDescent="0.2">
      <c r="A5103" s="1" t="s">
        <v>234</v>
      </c>
      <c r="B5103" s="1" t="s">
        <v>13</v>
      </c>
      <c r="C5103" s="2">
        <v>43784</v>
      </c>
      <c r="D5103" s="1" t="s">
        <v>148</v>
      </c>
      <c r="E5103" s="1"/>
      <c r="F5103" s="1" t="s">
        <v>3363</v>
      </c>
      <c r="G5103" s="3">
        <v>600</v>
      </c>
      <c r="H5103" s="3"/>
      <c r="I5103" s="1" t="s">
        <v>119</v>
      </c>
      <c r="J5103" s="1" t="s">
        <v>86</v>
      </c>
      <c r="K5103" s="1" t="s">
        <v>12</v>
      </c>
      <c r="L5103" s="1" t="s">
        <v>2630</v>
      </c>
    </row>
    <row r="5104" spans="1:12" x14ac:dyDescent="0.2">
      <c r="A5104" s="1" t="s">
        <v>234</v>
      </c>
      <c r="B5104" s="1" t="s">
        <v>13</v>
      </c>
      <c r="C5104" s="2">
        <v>43784</v>
      </c>
      <c r="D5104" s="1" t="s">
        <v>148</v>
      </c>
      <c r="E5104" s="1"/>
      <c r="F5104" s="1" t="s">
        <v>3364</v>
      </c>
      <c r="G5104" s="3">
        <v>950</v>
      </c>
      <c r="H5104" s="3"/>
      <c r="I5104" s="1" t="s">
        <v>119</v>
      </c>
      <c r="J5104" s="1" t="s">
        <v>86</v>
      </c>
      <c r="K5104" s="1" t="s">
        <v>12</v>
      </c>
      <c r="L5104" s="1" t="s">
        <v>2968</v>
      </c>
    </row>
    <row r="5105" spans="1:12" x14ac:dyDescent="0.2">
      <c r="A5105" s="1" t="s">
        <v>234</v>
      </c>
      <c r="B5105" s="1" t="s">
        <v>13</v>
      </c>
      <c r="C5105" s="2">
        <v>43784</v>
      </c>
      <c r="D5105" s="1" t="s">
        <v>148</v>
      </c>
      <c r="E5105" s="1"/>
      <c r="F5105" s="1" t="s">
        <v>3365</v>
      </c>
      <c r="G5105" s="3">
        <v>840</v>
      </c>
      <c r="H5105" s="3"/>
      <c r="I5105" s="1" t="s">
        <v>119</v>
      </c>
      <c r="J5105" s="1" t="s">
        <v>86</v>
      </c>
      <c r="K5105" s="1" t="s">
        <v>12</v>
      </c>
      <c r="L5105" s="1" t="s">
        <v>356</v>
      </c>
    </row>
    <row r="5106" spans="1:12" x14ac:dyDescent="0.2">
      <c r="A5106" s="1" t="s">
        <v>234</v>
      </c>
      <c r="B5106" s="1" t="s">
        <v>13</v>
      </c>
      <c r="C5106" s="2">
        <v>43784</v>
      </c>
      <c r="D5106" s="1" t="s">
        <v>148</v>
      </c>
      <c r="E5106" s="1"/>
      <c r="F5106" s="1" t="s">
        <v>3366</v>
      </c>
      <c r="G5106" s="3">
        <v>1022</v>
      </c>
      <c r="H5106" s="3"/>
      <c r="I5106" s="1" t="s">
        <v>119</v>
      </c>
      <c r="J5106" s="1" t="s">
        <v>86</v>
      </c>
      <c r="K5106" s="1" t="s">
        <v>12</v>
      </c>
      <c r="L5106" s="1" t="s">
        <v>115</v>
      </c>
    </row>
    <row r="5107" spans="1:12" x14ac:dyDescent="0.2">
      <c r="A5107" s="1" t="s">
        <v>234</v>
      </c>
      <c r="B5107" s="1" t="s">
        <v>13</v>
      </c>
      <c r="C5107" s="2">
        <v>43784</v>
      </c>
      <c r="D5107" s="1" t="s">
        <v>148</v>
      </c>
      <c r="E5107" s="1"/>
      <c r="F5107" s="1" t="s">
        <v>3224</v>
      </c>
      <c r="G5107" s="3">
        <v>393.25</v>
      </c>
      <c r="H5107" s="3"/>
      <c r="I5107" s="1" t="s">
        <v>85</v>
      </c>
      <c r="J5107" s="1" t="s">
        <v>125</v>
      </c>
      <c r="K5107" s="1" t="s">
        <v>84</v>
      </c>
      <c r="L5107" s="1" t="s">
        <v>111</v>
      </c>
    </row>
    <row r="5108" spans="1:12" x14ac:dyDescent="0.2">
      <c r="A5108" s="1" t="s">
        <v>234</v>
      </c>
      <c r="B5108" s="1" t="s">
        <v>13</v>
      </c>
      <c r="C5108" s="2">
        <v>43784</v>
      </c>
      <c r="D5108" s="1" t="s">
        <v>148</v>
      </c>
      <c r="E5108" s="1"/>
      <c r="F5108" s="1" t="s">
        <v>3367</v>
      </c>
      <c r="G5108" s="3">
        <v>840</v>
      </c>
      <c r="H5108" s="3"/>
      <c r="I5108" s="1" t="s">
        <v>85</v>
      </c>
      <c r="J5108" s="1" t="s">
        <v>125</v>
      </c>
      <c r="K5108" s="1" t="s">
        <v>12</v>
      </c>
      <c r="L5108" s="1" t="s">
        <v>376</v>
      </c>
    </row>
    <row r="5109" spans="1:12" x14ac:dyDescent="0.2">
      <c r="A5109" s="1" t="s">
        <v>234</v>
      </c>
      <c r="B5109" s="1" t="s">
        <v>13</v>
      </c>
      <c r="C5109" s="2">
        <v>43784</v>
      </c>
      <c r="D5109" s="1" t="s">
        <v>148</v>
      </c>
      <c r="E5109" s="1"/>
      <c r="F5109" s="1" t="s">
        <v>3247</v>
      </c>
      <c r="G5109" s="3">
        <v>97.49</v>
      </c>
      <c r="H5109" s="3"/>
      <c r="I5109" s="1" t="s">
        <v>106</v>
      </c>
      <c r="J5109" s="1" t="s">
        <v>122</v>
      </c>
      <c r="K5109" s="1" t="s">
        <v>84</v>
      </c>
      <c r="L5109" s="1" t="s">
        <v>26</v>
      </c>
    </row>
    <row r="5110" spans="1:12" x14ac:dyDescent="0.2">
      <c r="A5110" s="1" t="s">
        <v>234</v>
      </c>
      <c r="B5110" s="1" t="s">
        <v>13</v>
      </c>
      <c r="C5110" s="2">
        <v>43784</v>
      </c>
      <c r="D5110" s="1" t="s">
        <v>148</v>
      </c>
      <c r="E5110" s="1"/>
      <c r="F5110" s="1" t="s">
        <v>3241</v>
      </c>
      <c r="G5110" s="3">
        <v>55.07</v>
      </c>
      <c r="H5110" s="3"/>
      <c r="I5110" s="1" t="s">
        <v>108</v>
      </c>
      <c r="J5110" s="1" t="s">
        <v>117</v>
      </c>
      <c r="K5110" s="1" t="s">
        <v>84</v>
      </c>
      <c r="L5110" s="1" t="s">
        <v>306</v>
      </c>
    </row>
    <row r="5111" spans="1:12" x14ac:dyDescent="0.2">
      <c r="A5111" s="1" t="s">
        <v>234</v>
      </c>
      <c r="B5111" s="1" t="s">
        <v>13</v>
      </c>
      <c r="C5111" s="2">
        <v>43784</v>
      </c>
      <c r="D5111" s="1" t="s">
        <v>148</v>
      </c>
      <c r="E5111" s="1"/>
      <c r="F5111" s="1" t="s">
        <v>3238</v>
      </c>
      <c r="G5111" s="3">
        <v>1116.01</v>
      </c>
      <c r="H5111" s="3"/>
      <c r="I5111" s="1" t="s">
        <v>106</v>
      </c>
      <c r="J5111" s="1" t="s">
        <v>121</v>
      </c>
      <c r="K5111" s="1" t="s">
        <v>12</v>
      </c>
      <c r="L5111" s="1" t="s">
        <v>313</v>
      </c>
    </row>
    <row r="5112" spans="1:12" x14ac:dyDescent="0.2">
      <c r="A5112" s="1" t="s">
        <v>234</v>
      </c>
      <c r="B5112" s="1" t="s">
        <v>13</v>
      </c>
      <c r="C5112" s="2">
        <v>43784</v>
      </c>
      <c r="D5112" s="1" t="s">
        <v>148</v>
      </c>
      <c r="E5112" s="1"/>
      <c r="F5112" s="1" t="s">
        <v>3368</v>
      </c>
      <c r="G5112" s="3">
        <v>936</v>
      </c>
      <c r="H5112" s="3"/>
      <c r="I5112" s="1" t="s">
        <v>119</v>
      </c>
      <c r="J5112" s="1" t="s">
        <v>86</v>
      </c>
      <c r="K5112" s="1" t="s">
        <v>12</v>
      </c>
      <c r="L5112" s="1" t="s">
        <v>342</v>
      </c>
    </row>
    <row r="5113" spans="1:12" x14ac:dyDescent="0.2">
      <c r="A5113" s="1" t="s">
        <v>234</v>
      </c>
      <c r="B5113" s="1" t="s">
        <v>13</v>
      </c>
      <c r="C5113" s="2">
        <v>43784</v>
      </c>
      <c r="D5113" s="1" t="s">
        <v>148</v>
      </c>
      <c r="E5113" s="1"/>
      <c r="F5113" s="1" t="s">
        <v>3369</v>
      </c>
      <c r="G5113" s="3">
        <v>852</v>
      </c>
      <c r="H5113" s="3"/>
      <c r="I5113" s="1" t="s">
        <v>119</v>
      </c>
      <c r="J5113" s="1" t="s">
        <v>86</v>
      </c>
      <c r="K5113" s="1" t="s">
        <v>12</v>
      </c>
      <c r="L5113" s="1" t="s">
        <v>2651</v>
      </c>
    </row>
    <row r="5114" spans="1:12" x14ac:dyDescent="0.2">
      <c r="A5114" s="1" t="s">
        <v>234</v>
      </c>
      <c r="B5114" s="1" t="s">
        <v>13</v>
      </c>
      <c r="C5114" s="2">
        <v>43784</v>
      </c>
      <c r="D5114" s="1" t="s">
        <v>148</v>
      </c>
      <c r="E5114" s="1"/>
      <c r="F5114" s="1" t="s">
        <v>3370</v>
      </c>
      <c r="G5114" s="3">
        <v>350</v>
      </c>
      <c r="H5114" s="3"/>
      <c r="I5114" s="1" t="s">
        <v>119</v>
      </c>
      <c r="J5114" s="1" t="s">
        <v>86</v>
      </c>
      <c r="K5114" s="1" t="s">
        <v>12</v>
      </c>
      <c r="L5114" s="1" t="s">
        <v>3148</v>
      </c>
    </row>
    <row r="5115" spans="1:12" x14ac:dyDescent="0.2">
      <c r="A5115" s="1" t="s">
        <v>234</v>
      </c>
      <c r="B5115" s="1" t="s">
        <v>13</v>
      </c>
      <c r="C5115" s="2">
        <v>43784</v>
      </c>
      <c r="D5115" s="1" t="s">
        <v>148</v>
      </c>
      <c r="E5115" s="1"/>
      <c r="F5115" s="1" t="s">
        <v>3371</v>
      </c>
      <c r="G5115" s="3">
        <v>902.5</v>
      </c>
      <c r="H5115" s="3"/>
      <c r="I5115" s="1" t="s">
        <v>119</v>
      </c>
      <c r="J5115" s="1" t="s">
        <v>86</v>
      </c>
      <c r="K5115" s="1" t="s">
        <v>12</v>
      </c>
      <c r="L5115" s="1" t="s">
        <v>2489</v>
      </c>
    </row>
    <row r="5116" spans="1:12" x14ac:dyDescent="0.2">
      <c r="A5116" s="1" t="s">
        <v>234</v>
      </c>
      <c r="B5116" s="1" t="s">
        <v>13</v>
      </c>
      <c r="C5116" s="2">
        <v>43784</v>
      </c>
      <c r="D5116" s="1" t="s">
        <v>148</v>
      </c>
      <c r="E5116" s="1"/>
      <c r="F5116" s="1" t="s">
        <v>3267</v>
      </c>
      <c r="G5116" s="3">
        <v>188.88</v>
      </c>
      <c r="H5116" s="3"/>
      <c r="I5116" s="1" t="s">
        <v>185</v>
      </c>
      <c r="J5116" s="1" t="s">
        <v>126</v>
      </c>
      <c r="K5116" s="1" t="s">
        <v>84</v>
      </c>
      <c r="L5116" s="1" t="s">
        <v>104</v>
      </c>
    </row>
    <row r="5117" spans="1:12" x14ac:dyDescent="0.2">
      <c r="A5117" s="1" t="s">
        <v>234</v>
      </c>
      <c r="B5117" s="1" t="s">
        <v>13</v>
      </c>
      <c r="C5117" s="2">
        <v>43784</v>
      </c>
      <c r="D5117" s="1" t="s">
        <v>148</v>
      </c>
      <c r="E5117" s="1"/>
      <c r="F5117" s="1" t="s">
        <v>3372</v>
      </c>
      <c r="G5117" s="3">
        <v>962</v>
      </c>
      <c r="H5117" s="3"/>
      <c r="I5117" s="1" t="s">
        <v>119</v>
      </c>
      <c r="J5117" s="1" t="s">
        <v>86</v>
      </c>
      <c r="K5117" s="1" t="s">
        <v>12</v>
      </c>
      <c r="L5117" s="1" t="s">
        <v>2628</v>
      </c>
    </row>
    <row r="5118" spans="1:12" x14ac:dyDescent="0.2">
      <c r="A5118" s="1" t="s">
        <v>234</v>
      </c>
      <c r="B5118" s="1" t="s">
        <v>13</v>
      </c>
      <c r="C5118" s="2">
        <v>43784</v>
      </c>
      <c r="D5118" s="1" t="s">
        <v>148</v>
      </c>
      <c r="E5118" s="1"/>
      <c r="F5118" s="1" t="s">
        <v>3373</v>
      </c>
      <c r="G5118" s="3">
        <v>540</v>
      </c>
      <c r="H5118" s="3"/>
      <c r="I5118" s="1" t="s">
        <v>119</v>
      </c>
      <c r="J5118" s="1" t="s">
        <v>86</v>
      </c>
      <c r="K5118" s="1" t="s">
        <v>12</v>
      </c>
      <c r="L5118" s="1" t="s">
        <v>78</v>
      </c>
    </row>
    <row r="5119" spans="1:12" x14ac:dyDescent="0.2">
      <c r="A5119" s="1" t="s">
        <v>234</v>
      </c>
      <c r="B5119" s="1" t="s">
        <v>13</v>
      </c>
      <c r="C5119" s="2">
        <v>43784</v>
      </c>
      <c r="D5119" s="1" t="s">
        <v>148</v>
      </c>
      <c r="E5119" s="1"/>
      <c r="F5119" s="1" t="s">
        <v>3374</v>
      </c>
      <c r="G5119" s="3">
        <v>1670.31</v>
      </c>
      <c r="H5119" s="3"/>
      <c r="I5119" s="1" t="s">
        <v>119</v>
      </c>
      <c r="J5119" s="1" t="s">
        <v>86</v>
      </c>
      <c r="K5119" s="1" t="s">
        <v>12</v>
      </c>
      <c r="L5119" s="1" t="s">
        <v>52</v>
      </c>
    </row>
    <row r="5120" spans="1:12" x14ac:dyDescent="0.2">
      <c r="A5120" s="1" t="s">
        <v>234</v>
      </c>
      <c r="B5120" s="1" t="s">
        <v>13</v>
      </c>
      <c r="C5120" s="2">
        <v>43784</v>
      </c>
      <c r="D5120" s="1" t="s">
        <v>148</v>
      </c>
      <c r="E5120" s="1"/>
      <c r="F5120" s="1" t="s">
        <v>3241</v>
      </c>
      <c r="G5120" s="3">
        <v>119.8</v>
      </c>
      <c r="H5120" s="3"/>
      <c r="I5120" s="1" t="s">
        <v>120</v>
      </c>
      <c r="J5120" s="1" t="s">
        <v>171</v>
      </c>
      <c r="K5120" s="1" t="s">
        <v>84</v>
      </c>
      <c r="L5120" s="1" t="s">
        <v>306</v>
      </c>
    </row>
    <row r="5121" spans="1:12" x14ac:dyDescent="0.2">
      <c r="A5121" s="1" t="s">
        <v>234</v>
      </c>
      <c r="B5121" s="1" t="s">
        <v>13</v>
      </c>
      <c r="C5121" s="2">
        <v>43784</v>
      </c>
      <c r="D5121" s="1" t="s">
        <v>148</v>
      </c>
      <c r="E5121" s="1"/>
      <c r="F5121" s="1" t="s">
        <v>3375</v>
      </c>
      <c r="G5121" s="3">
        <v>958.2</v>
      </c>
      <c r="H5121" s="3"/>
      <c r="I5121" s="1" t="s">
        <v>83</v>
      </c>
      <c r="J5121" s="1" t="s">
        <v>181</v>
      </c>
      <c r="K5121" s="1" t="s">
        <v>12</v>
      </c>
      <c r="L5121" s="1" t="s">
        <v>99</v>
      </c>
    </row>
    <row r="5122" spans="1:12" x14ac:dyDescent="0.2">
      <c r="A5122" s="1" t="s">
        <v>234</v>
      </c>
      <c r="B5122" s="1" t="s">
        <v>13</v>
      </c>
      <c r="C5122" s="2">
        <v>43784</v>
      </c>
      <c r="D5122" s="1" t="s">
        <v>148</v>
      </c>
      <c r="E5122" s="1"/>
      <c r="F5122" s="1" t="s">
        <v>3376</v>
      </c>
      <c r="G5122" s="3">
        <v>917.83</v>
      </c>
      <c r="H5122" s="3"/>
      <c r="I5122" s="1" t="s">
        <v>119</v>
      </c>
      <c r="J5122" s="1" t="s">
        <v>86</v>
      </c>
      <c r="K5122" s="1" t="s">
        <v>12</v>
      </c>
      <c r="L5122" s="1" t="s">
        <v>72</v>
      </c>
    </row>
    <row r="5123" spans="1:12" x14ac:dyDescent="0.2">
      <c r="A5123" s="1" t="s">
        <v>234</v>
      </c>
      <c r="B5123" s="1" t="s">
        <v>13</v>
      </c>
      <c r="C5123" s="2">
        <v>43784</v>
      </c>
      <c r="D5123" s="1" t="s">
        <v>148</v>
      </c>
      <c r="E5123" s="1"/>
      <c r="F5123" s="1" t="s">
        <v>3377</v>
      </c>
      <c r="G5123" s="3">
        <v>256.63</v>
      </c>
      <c r="H5123" s="3"/>
      <c r="I5123" s="1" t="s">
        <v>87</v>
      </c>
      <c r="J5123" s="1" t="s">
        <v>253</v>
      </c>
      <c r="K5123" s="1" t="s">
        <v>12</v>
      </c>
      <c r="L5123" s="1" t="s">
        <v>28</v>
      </c>
    </row>
    <row r="5124" spans="1:12" x14ac:dyDescent="0.2">
      <c r="A5124" s="1" t="s">
        <v>234</v>
      </c>
      <c r="B5124" s="1" t="s">
        <v>13</v>
      </c>
      <c r="C5124" s="2">
        <v>43784</v>
      </c>
      <c r="D5124" s="1" t="s">
        <v>148</v>
      </c>
      <c r="E5124" s="1"/>
      <c r="F5124" s="1" t="s">
        <v>3378</v>
      </c>
      <c r="G5124" s="3">
        <v>600</v>
      </c>
      <c r="H5124" s="3"/>
      <c r="I5124" s="1" t="s">
        <v>119</v>
      </c>
      <c r="J5124" s="1" t="s">
        <v>86</v>
      </c>
      <c r="K5124" s="1" t="s">
        <v>12</v>
      </c>
      <c r="L5124" s="1" t="s">
        <v>2643</v>
      </c>
    </row>
    <row r="5125" spans="1:12" x14ac:dyDescent="0.2">
      <c r="A5125" s="1" t="s">
        <v>234</v>
      </c>
      <c r="B5125" s="1" t="s">
        <v>13</v>
      </c>
      <c r="C5125" s="2">
        <v>43784</v>
      </c>
      <c r="D5125" s="1" t="s">
        <v>148</v>
      </c>
      <c r="E5125" s="1"/>
      <c r="F5125" s="1" t="s">
        <v>3379</v>
      </c>
      <c r="G5125" s="3">
        <v>612</v>
      </c>
      <c r="H5125" s="3"/>
      <c r="I5125" s="1" t="s">
        <v>119</v>
      </c>
      <c r="J5125" s="1" t="s">
        <v>86</v>
      </c>
      <c r="K5125" s="1" t="s">
        <v>12</v>
      </c>
      <c r="L5125" s="1" t="s">
        <v>2799</v>
      </c>
    </row>
    <row r="5126" spans="1:12" x14ac:dyDescent="0.2">
      <c r="A5126" s="1" t="s">
        <v>234</v>
      </c>
      <c r="B5126" s="1" t="s">
        <v>13</v>
      </c>
      <c r="C5126" s="2">
        <v>43784</v>
      </c>
      <c r="D5126" s="1" t="s">
        <v>148</v>
      </c>
      <c r="E5126" s="1"/>
      <c r="F5126" s="1" t="s">
        <v>3380</v>
      </c>
      <c r="G5126" s="3">
        <v>870</v>
      </c>
      <c r="H5126" s="3"/>
      <c r="I5126" s="1" t="s">
        <v>119</v>
      </c>
      <c r="J5126" s="1" t="s">
        <v>86</v>
      </c>
      <c r="K5126" s="1" t="s">
        <v>12</v>
      </c>
      <c r="L5126" s="1" t="s">
        <v>3026</v>
      </c>
    </row>
    <row r="5127" spans="1:12" x14ac:dyDescent="0.2">
      <c r="A5127" s="1" t="s">
        <v>234</v>
      </c>
      <c r="B5127" s="1" t="s">
        <v>13</v>
      </c>
      <c r="C5127" s="2">
        <v>43784</v>
      </c>
      <c r="D5127" s="1" t="s">
        <v>148</v>
      </c>
      <c r="E5127" s="1"/>
      <c r="F5127" s="1" t="s">
        <v>3258</v>
      </c>
      <c r="G5127" s="3">
        <v>146</v>
      </c>
      <c r="H5127" s="3"/>
      <c r="I5127" s="1" t="s">
        <v>185</v>
      </c>
      <c r="J5127" s="1" t="s">
        <v>126</v>
      </c>
      <c r="K5127" s="1" t="s">
        <v>84</v>
      </c>
      <c r="L5127" s="1" t="s">
        <v>51</v>
      </c>
    </row>
    <row r="5128" spans="1:12" x14ac:dyDescent="0.2">
      <c r="A5128" s="1" t="s">
        <v>234</v>
      </c>
      <c r="B5128" s="1" t="s">
        <v>13</v>
      </c>
      <c r="C5128" s="2">
        <v>43784</v>
      </c>
      <c r="D5128" s="1" t="s">
        <v>148</v>
      </c>
      <c r="E5128" s="1"/>
      <c r="F5128" s="1" t="s">
        <v>3381</v>
      </c>
      <c r="G5128" s="3">
        <v>812.89</v>
      </c>
      <c r="H5128" s="3"/>
      <c r="I5128" s="1" t="s">
        <v>83</v>
      </c>
      <c r="J5128" s="1" t="s">
        <v>181</v>
      </c>
      <c r="K5128" s="1" t="s">
        <v>12</v>
      </c>
      <c r="L5128" s="1" t="s">
        <v>405</v>
      </c>
    </row>
    <row r="5129" spans="1:12" x14ac:dyDescent="0.2">
      <c r="A5129" s="1" t="s">
        <v>234</v>
      </c>
      <c r="B5129" s="1" t="s">
        <v>13</v>
      </c>
      <c r="C5129" s="2">
        <v>43784</v>
      </c>
      <c r="D5129" s="1" t="s">
        <v>148</v>
      </c>
      <c r="E5129" s="1"/>
      <c r="F5129" s="1" t="s">
        <v>3382</v>
      </c>
      <c r="G5129" s="3">
        <v>1339.42</v>
      </c>
      <c r="H5129" s="3"/>
      <c r="I5129" s="1" t="s">
        <v>119</v>
      </c>
      <c r="J5129" s="1" t="s">
        <v>86</v>
      </c>
      <c r="K5129" s="1" t="s">
        <v>12</v>
      </c>
      <c r="L5129" s="1" t="s">
        <v>469</v>
      </c>
    </row>
    <row r="5130" spans="1:12" x14ac:dyDescent="0.2">
      <c r="A5130" s="1" t="s">
        <v>234</v>
      </c>
      <c r="B5130" s="1" t="s">
        <v>13</v>
      </c>
      <c r="C5130" s="2">
        <v>43784</v>
      </c>
      <c r="D5130" s="1" t="s">
        <v>148</v>
      </c>
      <c r="E5130" s="1"/>
      <c r="F5130" s="1" t="s">
        <v>3383</v>
      </c>
      <c r="G5130" s="3">
        <v>721.62</v>
      </c>
      <c r="H5130" s="3"/>
      <c r="I5130" s="1" t="s">
        <v>119</v>
      </c>
      <c r="J5130" s="1" t="s">
        <v>86</v>
      </c>
      <c r="K5130" s="1" t="s">
        <v>12</v>
      </c>
      <c r="L5130" s="1" t="s">
        <v>82</v>
      </c>
    </row>
    <row r="5131" spans="1:12" x14ac:dyDescent="0.2">
      <c r="A5131" s="1" t="s">
        <v>234</v>
      </c>
      <c r="B5131" s="1" t="s">
        <v>13</v>
      </c>
      <c r="C5131" s="2">
        <v>43784</v>
      </c>
      <c r="D5131" s="1" t="s">
        <v>148</v>
      </c>
      <c r="E5131" s="1"/>
      <c r="F5131" s="1" t="s">
        <v>3305</v>
      </c>
      <c r="G5131" s="3">
        <v>101.54</v>
      </c>
      <c r="H5131" s="3"/>
      <c r="I5131" s="1" t="s">
        <v>85</v>
      </c>
      <c r="J5131" s="1" t="s">
        <v>125</v>
      </c>
      <c r="K5131" s="1" t="s">
        <v>84</v>
      </c>
      <c r="L5131" s="1" t="s">
        <v>2028</v>
      </c>
    </row>
    <row r="5132" spans="1:12" x14ac:dyDescent="0.2">
      <c r="A5132" s="1" t="s">
        <v>234</v>
      </c>
      <c r="B5132" s="1" t="s">
        <v>13</v>
      </c>
      <c r="C5132" s="2">
        <v>43784</v>
      </c>
      <c r="D5132" s="1" t="s">
        <v>148</v>
      </c>
      <c r="E5132" s="1"/>
      <c r="F5132" s="1" t="s">
        <v>3241</v>
      </c>
      <c r="G5132" s="3">
        <v>55.2</v>
      </c>
      <c r="H5132" s="3"/>
      <c r="I5132" s="1" t="s">
        <v>106</v>
      </c>
      <c r="J5132" s="1" t="s">
        <v>121</v>
      </c>
      <c r="K5132" s="1" t="s">
        <v>84</v>
      </c>
      <c r="L5132" s="1" t="s">
        <v>306</v>
      </c>
    </row>
    <row r="5133" spans="1:12" x14ac:dyDescent="0.2">
      <c r="A5133" s="1" t="s">
        <v>234</v>
      </c>
      <c r="B5133" s="1" t="s">
        <v>13</v>
      </c>
      <c r="C5133" s="2">
        <v>43784</v>
      </c>
      <c r="D5133" s="1" t="s">
        <v>148</v>
      </c>
      <c r="E5133" s="1"/>
      <c r="F5133" s="1" t="s">
        <v>3384</v>
      </c>
      <c r="G5133" s="3">
        <v>1004.54</v>
      </c>
      <c r="H5133" s="3"/>
      <c r="I5133" s="1" t="s">
        <v>83</v>
      </c>
      <c r="J5133" s="1" t="s">
        <v>181</v>
      </c>
      <c r="K5133" s="1" t="s">
        <v>12</v>
      </c>
      <c r="L5133" s="1" t="s">
        <v>328</v>
      </c>
    </row>
    <row r="5134" spans="1:12" x14ac:dyDescent="0.2">
      <c r="A5134" s="1" t="s">
        <v>234</v>
      </c>
      <c r="B5134" s="1" t="s">
        <v>13</v>
      </c>
      <c r="C5134" s="2">
        <v>43784</v>
      </c>
      <c r="D5134" s="1" t="s">
        <v>148</v>
      </c>
      <c r="E5134" s="1"/>
      <c r="F5134" s="1" t="s">
        <v>3385</v>
      </c>
      <c r="G5134" s="3">
        <v>1332.21</v>
      </c>
      <c r="H5134" s="3"/>
      <c r="I5134" s="1" t="s">
        <v>106</v>
      </c>
      <c r="J5134" s="1" t="s">
        <v>122</v>
      </c>
      <c r="K5134" s="1" t="s">
        <v>12</v>
      </c>
      <c r="L5134" s="1" t="s">
        <v>16</v>
      </c>
    </row>
    <row r="5135" spans="1:12" x14ac:dyDescent="0.2">
      <c r="A5135" s="1" t="s">
        <v>234</v>
      </c>
      <c r="B5135" s="1" t="s">
        <v>13</v>
      </c>
      <c r="C5135" s="2">
        <v>43784</v>
      </c>
      <c r="D5135" s="1" t="s">
        <v>148</v>
      </c>
      <c r="E5135" s="1"/>
      <c r="F5135" s="1" t="s">
        <v>3386</v>
      </c>
      <c r="G5135" s="3">
        <v>759.08</v>
      </c>
      <c r="H5135" s="3"/>
      <c r="I5135" s="1" t="s">
        <v>120</v>
      </c>
      <c r="J5135" s="1" t="s">
        <v>171</v>
      </c>
      <c r="K5135" s="1" t="s">
        <v>12</v>
      </c>
      <c r="L5135" s="1" t="s">
        <v>378</v>
      </c>
    </row>
    <row r="5136" spans="1:12" x14ac:dyDescent="0.2">
      <c r="A5136" s="1" t="s">
        <v>234</v>
      </c>
      <c r="B5136" s="1" t="s">
        <v>13</v>
      </c>
      <c r="C5136" s="2">
        <v>43784</v>
      </c>
      <c r="D5136" s="1" t="s">
        <v>148</v>
      </c>
      <c r="E5136" s="1"/>
      <c r="F5136" s="1" t="s">
        <v>3387</v>
      </c>
      <c r="G5136" s="3">
        <v>902.36</v>
      </c>
      <c r="H5136" s="3"/>
      <c r="I5136" s="1" t="s">
        <v>83</v>
      </c>
      <c r="J5136" s="1" t="s">
        <v>229</v>
      </c>
      <c r="K5136" s="1" t="s">
        <v>12</v>
      </c>
      <c r="L5136" s="1" t="s">
        <v>425</v>
      </c>
    </row>
    <row r="5137" spans="1:12" x14ac:dyDescent="0.2">
      <c r="A5137" s="1" t="s">
        <v>234</v>
      </c>
      <c r="B5137" s="1" t="s">
        <v>13</v>
      </c>
      <c r="C5137" s="2">
        <v>43784</v>
      </c>
      <c r="D5137" s="1" t="s">
        <v>148</v>
      </c>
      <c r="E5137" s="1"/>
      <c r="F5137" s="1" t="s">
        <v>3224</v>
      </c>
      <c r="G5137" s="3">
        <v>330.5</v>
      </c>
      <c r="H5137" s="3"/>
      <c r="I5137" s="1" t="s">
        <v>83</v>
      </c>
      <c r="J5137" s="1" t="s">
        <v>175</v>
      </c>
      <c r="K5137" s="1" t="s">
        <v>84</v>
      </c>
      <c r="L5137" s="1" t="s">
        <v>111</v>
      </c>
    </row>
    <row r="5138" spans="1:12" x14ac:dyDescent="0.2">
      <c r="A5138" s="1" t="s">
        <v>234</v>
      </c>
      <c r="B5138" s="1" t="s">
        <v>13</v>
      </c>
      <c r="C5138" s="2">
        <v>43784</v>
      </c>
      <c r="D5138" s="1" t="s">
        <v>148</v>
      </c>
      <c r="E5138" s="1"/>
      <c r="F5138" s="1" t="s">
        <v>3388</v>
      </c>
      <c r="G5138" s="3">
        <v>852</v>
      </c>
      <c r="H5138" s="3"/>
      <c r="I5138" s="1" t="s">
        <v>85</v>
      </c>
      <c r="J5138" s="1" t="s">
        <v>125</v>
      </c>
      <c r="K5138" s="1" t="s">
        <v>12</v>
      </c>
      <c r="L5138" s="1" t="s">
        <v>364</v>
      </c>
    </row>
    <row r="5139" spans="1:12" x14ac:dyDescent="0.2">
      <c r="A5139" s="1" t="s">
        <v>234</v>
      </c>
      <c r="B5139" s="1" t="s">
        <v>13</v>
      </c>
      <c r="C5139" s="2">
        <v>43784</v>
      </c>
      <c r="D5139" s="1" t="s">
        <v>148</v>
      </c>
      <c r="E5139" s="1"/>
      <c r="F5139" s="1" t="s">
        <v>3321</v>
      </c>
      <c r="G5139" s="3">
        <v>373.31</v>
      </c>
      <c r="H5139" s="3"/>
      <c r="I5139" s="1" t="s">
        <v>119</v>
      </c>
      <c r="J5139" s="1" t="s">
        <v>86</v>
      </c>
      <c r="K5139" s="1" t="s">
        <v>12</v>
      </c>
      <c r="L5139" s="1" t="s">
        <v>110</v>
      </c>
    </row>
    <row r="5140" spans="1:12" x14ac:dyDescent="0.2">
      <c r="A5140" s="1" t="s">
        <v>234</v>
      </c>
      <c r="B5140" s="1" t="s">
        <v>13</v>
      </c>
      <c r="C5140" s="2">
        <v>43784</v>
      </c>
      <c r="D5140" s="1" t="s">
        <v>148</v>
      </c>
      <c r="E5140" s="1"/>
      <c r="F5140" s="1" t="s">
        <v>3389</v>
      </c>
      <c r="G5140" s="3">
        <v>1046.5</v>
      </c>
      <c r="H5140" s="3"/>
      <c r="I5140" s="1" t="s">
        <v>119</v>
      </c>
      <c r="J5140" s="1" t="s">
        <v>86</v>
      </c>
      <c r="K5140" s="1" t="s">
        <v>12</v>
      </c>
      <c r="L5140" s="1" t="s">
        <v>2598</v>
      </c>
    </row>
    <row r="5141" spans="1:12" x14ac:dyDescent="0.2">
      <c r="A5141" s="1" t="s">
        <v>234</v>
      </c>
      <c r="B5141" s="1" t="s">
        <v>13</v>
      </c>
      <c r="C5141" s="2">
        <v>43784</v>
      </c>
      <c r="D5141" s="1" t="s">
        <v>148</v>
      </c>
      <c r="E5141" s="1"/>
      <c r="F5141" s="1" t="s">
        <v>3267</v>
      </c>
      <c r="G5141" s="3">
        <v>2285.52</v>
      </c>
      <c r="H5141" s="3"/>
      <c r="I5141" s="1" t="s">
        <v>119</v>
      </c>
      <c r="J5141" s="1" t="s">
        <v>86</v>
      </c>
      <c r="K5141" s="1" t="s">
        <v>84</v>
      </c>
      <c r="L5141" s="1" t="s">
        <v>104</v>
      </c>
    </row>
    <row r="5142" spans="1:12" x14ac:dyDescent="0.2">
      <c r="A5142" s="1" t="s">
        <v>234</v>
      </c>
      <c r="B5142" s="1" t="s">
        <v>13</v>
      </c>
      <c r="C5142" s="2">
        <v>43784</v>
      </c>
      <c r="D5142" s="1" t="s">
        <v>148</v>
      </c>
      <c r="E5142" s="1"/>
      <c r="F5142" s="1" t="s">
        <v>3390</v>
      </c>
      <c r="G5142" s="3">
        <v>476.5</v>
      </c>
      <c r="H5142" s="3"/>
      <c r="I5142" s="1" t="s">
        <v>87</v>
      </c>
      <c r="J5142" s="1" t="s">
        <v>116</v>
      </c>
      <c r="K5142" s="1" t="s">
        <v>12</v>
      </c>
      <c r="L5142" s="1" t="s">
        <v>77</v>
      </c>
    </row>
    <row r="5143" spans="1:12" x14ac:dyDescent="0.2">
      <c r="A5143" s="1" t="s">
        <v>234</v>
      </c>
      <c r="B5143" s="1" t="s">
        <v>13</v>
      </c>
      <c r="C5143" s="2">
        <v>43784</v>
      </c>
      <c r="D5143" s="1" t="s">
        <v>148</v>
      </c>
      <c r="E5143" s="1"/>
      <c r="F5143" s="1" t="s">
        <v>3248</v>
      </c>
      <c r="G5143" s="3">
        <v>899.4</v>
      </c>
      <c r="H5143" s="3"/>
      <c r="I5143" s="1" t="s">
        <v>87</v>
      </c>
      <c r="J5143" s="1" t="s">
        <v>253</v>
      </c>
      <c r="K5143" s="1" t="s">
        <v>12</v>
      </c>
      <c r="L5143" s="1" t="s">
        <v>1047</v>
      </c>
    </row>
    <row r="5144" spans="1:12" x14ac:dyDescent="0.2">
      <c r="A5144" s="1" t="s">
        <v>234</v>
      </c>
      <c r="B5144" s="1" t="s">
        <v>13</v>
      </c>
      <c r="C5144" s="2">
        <v>43784</v>
      </c>
      <c r="D5144" s="1" t="s">
        <v>148</v>
      </c>
      <c r="E5144" s="1"/>
      <c r="F5144" s="1" t="s">
        <v>3271</v>
      </c>
      <c r="G5144" s="3">
        <v>148.78</v>
      </c>
      <c r="H5144" s="3"/>
      <c r="I5144" s="1" t="s">
        <v>120</v>
      </c>
      <c r="J5144" s="1" t="s">
        <v>171</v>
      </c>
      <c r="K5144" s="1" t="s">
        <v>12</v>
      </c>
      <c r="L5144" s="1" t="s">
        <v>78</v>
      </c>
    </row>
    <row r="5145" spans="1:12" x14ac:dyDescent="0.2">
      <c r="A5145" s="1" t="s">
        <v>234</v>
      </c>
      <c r="B5145" s="1" t="s">
        <v>13</v>
      </c>
      <c r="C5145" s="2">
        <v>43784</v>
      </c>
      <c r="D5145" s="1" t="s">
        <v>148</v>
      </c>
      <c r="E5145" s="1"/>
      <c r="F5145" s="1" t="s">
        <v>3391</v>
      </c>
      <c r="G5145" s="3">
        <v>1363.25</v>
      </c>
      <c r="H5145" s="3"/>
      <c r="I5145" s="1" t="s">
        <v>119</v>
      </c>
      <c r="J5145" s="1" t="s">
        <v>86</v>
      </c>
      <c r="K5145" s="1" t="s">
        <v>12</v>
      </c>
      <c r="L5145" s="1" t="s">
        <v>102</v>
      </c>
    </row>
    <row r="5146" spans="1:12" x14ac:dyDescent="0.2">
      <c r="A5146" s="1" t="s">
        <v>234</v>
      </c>
      <c r="B5146" s="1" t="s">
        <v>13</v>
      </c>
      <c r="C5146" s="2">
        <v>43784</v>
      </c>
      <c r="D5146" s="1" t="s">
        <v>148</v>
      </c>
      <c r="E5146" s="1"/>
      <c r="F5146" s="1" t="s">
        <v>3392</v>
      </c>
      <c r="G5146" s="3">
        <v>399</v>
      </c>
      <c r="H5146" s="3"/>
      <c r="I5146" s="1" t="s">
        <v>119</v>
      </c>
      <c r="J5146" s="1" t="s">
        <v>86</v>
      </c>
      <c r="K5146" s="1" t="s">
        <v>12</v>
      </c>
      <c r="L5146" s="1" t="s">
        <v>3200</v>
      </c>
    </row>
    <row r="5147" spans="1:12" x14ac:dyDescent="0.2">
      <c r="A5147" s="1" t="s">
        <v>234</v>
      </c>
      <c r="B5147" s="1" t="s">
        <v>13</v>
      </c>
      <c r="C5147" s="2">
        <v>43784</v>
      </c>
      <c r="D5147" s="1" t="s">
        <v>148</v>
      </c>
      <c r="E5147" s="1"/>
      <c r="F5147" s="1" t="s">
        <v>3393</v>
      </c>
      <c r="G5147" s="3">
        <v>294</v>
      </c>
      <c r="H5147" s="3"/>
      <c r="I5147" s="1" t="s">
        <v>119</v>
      </c>
      <c r="J5147" s="1" t="s">
        <v>86</v>
      </c>
      <c r="K5147" s="1" t="s">
        <v>12</v>
      </c>
      <c r="L5147" s="1" t="s">
        <v>40</v>
      </c>
    </row>
    <row r="5148" spans="1:12" x14ac:dyDescent="0.2">
      <c r="A5148" s="1" t="s">
        <v>234</v>
      </c>
      <c r="B5148" s="1" t="s">
        <v>13</v>
      </c>
      <c r="C5148" s="2">
        <v>43784</v>
      </c>
      <c r="D5148" s="1" t="s">
        <v>148</v>
      </c>
      <c r="E5148" s="1"/>
      <c r="F5148" s="1" t="s">
        <v>3394</v>
      </c>
      <c r="G5148" s="3">
        <v>1330.38</v>
      </c>
      <c r="H5148" s="3"/>
      <c r="I5148" s="1" t="s">
        <v>120</v>
      </c>
      <c r="J5148" s="1" t="s">
        <v>171</v>
      </c>
      <c r="K5148" s="1" t="s">
        <v>12</v>
      </c>
      <c r="L5148" s="1" t="s">
        <v>19</v>
      </c>
    </row>
    <row r="5149" spans="1:12" x14ac:dyDescent="0.2">
      <c r="A5149" s="1" t="s">
        <v>234</v>
      </c>
      <c r="B5149" s="1" t="s">
        <v>13</v>
      </c>
      <c r="C5149" s="2">
        <v>43784</v>
      </c>
      <c r="D5149" s="1" t="s">
        <v>148</v>
      </c>
      <c r="E5149" s="1"/>
      <c r="F5149" s="1" t="s">
        <v>3240</v>
      </c>
      <c r="G5149" s="3">
        <v>934.43</v>
      </c>
      <c r="H5149" s="3"/>
      <c r="I5149" s="1" t="s">
        <v>120</v>
      </c>
      <c r="J5149" s="1" t="s">
        <v>171</v>
      </c>
      <c r="K5149" s="1" t="s">
        <v>12</v>
      </c>
      <c r="L5149" s="1" t="s">
        <v>20</v>
      </c>
    </row>
    <row r="5150" spans="1:12" x14ac:dyDescent="0.2">
      <c r="A5150" s="1" t="s">
        <v>234</v>
      </c>
      <c r="B5150" s="1" t="s">
        <v>13</v>
      </c>
      <c r="C5150" s="2">
        <v>43784</v>
      </c>
      <c r="D5150" s="1" t="s">
        <v>148</v>
      </c>
      <c r="E5150" s="1"/>
      <c r="F5150" s="1" t="s">
        <v>3395</v>
      </c>
      <c r="G5150" s="3">
        <v>1064</v>
      </c>
      <c r="H5150" s="3"/>
      <c r="I5150" s="1" t="s">
        <v>119</v>
      </c>
      <c r="J5150" s="1" t="s">
        <v>86</v>
      </c>
      <c r="K5150" s="1" t="s">
        <v>12</v>
      </c>
      <c r="L5150" s="1" t="s">
        <v>3082</v>
      </c>
    </row>
    <row r="5151" spans="1:12" x14ac:dyDescent="0.2">
      <c r="A5151" s="1" t="s">
        <v>234</v>
      </c>
      <c r="B5151" s="1" t="s">
        <v>13</v>
      </c>
      <c r="C5151" s="2">
        <v>43784</v>
      </c>
      <c r="D5151" s="1" t="s">
        <v>148</v>
      </c>
      <c r="E5151" s="1"/>
      <c r="F5151" s="1" t="s">
        <v>3241</v>
      </c>
      <c r="G5151" s="3">
        <v>23.05</v>
      </c>
      <c r="H5151" s="3"/>
      <c r="I5151" s="1" t="s">
        <v>179</v>
      </c>
      <c r="J5151" s="1" t="s">
        <v>89</v>
      </c>
      <c r="K5151" s="1" t="s">
        <v>84</v>
      </c>
      <c r="L5151" s="1" t="s">
        <v>306</v>
      </c>
    </row>
    <row r="5152" spans="1:12" x14ac:dyDescent="0.2">
      <c r="A5152" s="1" t="s">
        <v>234</v>
      </c>
      <c r="B5152" s="1" t="s">
        <v>13</v>
      </c>
      <c r="C5152" s="2">
        <v>43784</v>
      </c>
      <c r="D5152" s="1" t="s">
        <v>148</v>
      </c>
      <c r="E5152" s="1"/>
      <c r="F5152" s="1" t="s">
        <v>3396</v>
      </c>
      <c r="G5152" s="3">
        <v>1386.4</v>
      </c>
      <c r="H5152" s="3"/>
      <c r="I5152" s="1" t="s">
        <v>106</v>
      </c>
      <c r="J5152" s="1" t="s">
        <v>121</v>
      </c>
      <c r="K5152" s="1" t="s">
        <v>12</v>
      </c>
      <c r="L5152" s="1" t="s">
        <v>18</v>
      </c>
    </row>
    <row r="5153" spans="1:12" x14ac:dyDescent="0.2">
      <c r="A5153" s="1" t="s">
        <v>234</v>
      </c>
      <c r="B5153" s="1" t="s">
        <v>13</v>
      </c>
      <c r="C5153" s="2">
        <v>43784</v>
      </c>
      <c r="D5153" s="1" t="s">
        <v>148</v>
      </c>
      <c r="E5153" s="1"/>
      <c r="F5153" s="1" t="s">
        <v>3397</v>
      </c>
      <c r="G5153" s="3">
        <v>846.24</v>
      </c>
      <c r="H5153" s="3"/>
      <c r="I5153" s="1" t="s">
        <v>120</v>
      </c>
      <c r="J5153" s="1" t="s">
        <v>171</v>
      </c>
      <c r="K5153" s="1" t="s">
        <v>12</v>
      </c>
      <c r="L5153" s="1" t="s">
        <v>81</v>
      </c>
    </row>
    <row r="5154" spans="1:12" x14ac:dyDescent="0.2">
      <c r="A5154" s="1" t="s">
        <v>234</v>
      </c>
      <c r="B5154" s="1" t="s">
        <v>13</v>
      </c>
      <c r="C5154" s="2">
        <v>43784</v>
      </c>
      <c r="D5154" s="1" t="s">
        <v>148</v>
      </c>
      <c r="E5154" s="1"/>
      <c r="F5154" s="1" t="s">
        <v>3398</v>
      </c>
      <c r="G5154" s="3">
        <v>840</v>
      </c>
      <c r="H5154" s="3"/>
      <c r="I5154" s="1" t="s">
        <v>119</v>
      </c>
      <c r="J5154" s="1" t="s">
        <v>86</v>
      </c>
      <c r="K5154" s="1" t="s">
        <v>12</v>
      </c>
      <c r="L5154" s="1" t="s">
        <v>372</v>
      </c>
    </row>
    <row r="5155" spans="1:12" x14ac:dyDescent="0.2">
      <c r="A5155" s="1" t="s">
        <v>234</v>
      </c>
      <c r="B5155" s="1" t="s">
        <v>13</v>
      </c>
      <c r="C5155" s="2">
        <v>43784</v>
      </c>
      <c r="D5155" s="1" t="s">
        <v>148</v>
      </c>
      <c r="E5155" s="1"/>
      <c r="F5155" s="1" t="s">
        <v>3390</v>
      </c>
      <c r="G5155" s="3">
        <v>1231.25</v>
      </c>
      <c r="H5155" s="3"/>
      <c r="I5155" s="1" t="s">
        <v>185</v>
      </c>
      <c r="J5155" s="1" t="s">
        <v>126</v>
      </c>
      <c r="K5155" s="1" t="s">
        <v>12</v>
      </c>
      <c r="L5155" s="1" t="s">
        <v>77</v>
      </c>
    </row>
    <row r="5156" spans="1:12" x14ac:dyDescent="0.2">
      <c r="A5156" s="1" t="s">
        <v>234</v>
      </c>
      <c r="B5156" s="1" t="s">
        <v>13</v>
      </c>
      <c r="C5156" s="2">
        <v>43784</v>
      </c>
      <c r="D5156" s="1" t="s">
        <v>148</v>
      </c>
      <c r="E5156" s="1"/>
      <c r="F5156" s="1" t="s">
        <v>3399</v>
      </c>
      <c r="G5156" s="3">
        <v>1155.17</v>
      </c>
      <c r="H5156" s="3"/>
      <c r="I5156" s="1" t="s">
        <v>120</v>
      </c>
      <c r="J5156" s="1" t="s">
        <v>171</v>
      </c>
      <c r="K5156" s="1" t="s">
        <v>12</v>
      </c>
      <c r="L5156" s="1" t="s">
        <v>473</v>
      </c>
    </row>
    <row r="5157" spans="1:12" x14ac:dyDescent="0.2">
      <c r="A5157" s="1" t="s">
        <v>234</v>
      </c>
      <c r="B5157" s="1" t="s">
        <v>13</v>
      </c>
      <c r="C5157" s="2">
        <v>43784</v>
      </c>
      <c r="D5157" s="1" t="s">
        <v>148</v>
      </c>
      <c r="E5157" s="1"/>
      <c r="F5157" s="1" t="s">
        <v>3258</v>
      </c>
      <c r="G5157" s="3">
        <v>700.77</v>
      </c>
      <c r="H5157" s="3"/>
      <c r="I5157" s="1" t="s">
        <v>119</v>
      </c>
      <c r="J5157" s="1" t="s">
        <v>86</v>
      </c>
      <c r="K5157" s="1" t="s">
        <v>84</v>
      </c>
      <c r="L5157" s="1" t="s">
        <v>51</v>
      </c>
    </row>
    <row r="5158" spans="1:12" x14ac:dyDescent="0.2">
      <c r="A5158" s="1" t="s">
        <v>234</v>
      </c>
      <c r="B5158" s="1" t="s">
        <v>13</v>
      </c>
      <c r="C5158" s="2">
        <v>43784</v>
      </c>
      <c r="D5158" s="1" t="s">
        <v>148</v>
      </c>
      <c r="E5158" s="1"/>
      <c r="F5158" s="1" t="s">
        <v>3305</v>
      </c>
      <c r="G5158" s="3">
        <v>974.76</v>
      </c>
      <c r="H5158" s="3"/>
      <c r="I5158" s="1" t="s">
        <v>119</v>
      </c>
      <c r="J5158" s="1" t="s">
        <v>86</v>
      </c>
      <c r="K5158" s="1" t="s">
        <v>84</v>
      </c>
      <c r="L5158" s="1" t="s">
        <v>2028</v>
      </c>
    </row>
    <row r="5159" spans="1:12" x14ac:dyDescent="0.2">
      <c r="A5159" s="1" t="s">
        <v>234</v>
      </c>
      <c r="B5159" s="1" t="s">
        <v>13</v>
      </c>
      <c r="C5159" s="2">
        <v>43784</v>
      </c>
      <c r="D5159" s="1" t="s">
        <v>148</v>
      </c>
      <c r="E5159" s="1"/>
      <c r="F5159" s="1" t="s">
        <v>3390</v>
      </c>
      <c r="G5159" s="3">
        <v>344.34</v>
      </c>
      <c r="H5159" s="3"/>
      <c r="I5159" s="1" t="s">
        <v>179</v>
      </c>
      <c r="J5159" s="1" t="s">
        <v>89</v>
      </c>
      <c r="K5159" s="1" t="s">
        <v>12</v>
      </c>
      <c r="L5159" s="1" t="s">
        <v>77</v>
      </c>
    </row>
    <row r="5160" spans="1:12" x14ac:dyDescent="0.2">
      <c r="A5160" s="1" t="s">
        <v>234</v>
      </c>
      <c r="B5160" s="1" t="s">
        <v>13</v>
      </c>
      <c r="C5160" s="2">
        <v>43784</v>
      </c>
      <c r="D5160" s="1" t="s">
        <v>148</v>
      </c>
      <c r="E5160" s="1"/>
      <c r="F5160" s="1" t="s">
        <v>3377</v>
      </c>
      <c r="G5160" s="3">
        <v>1094.03</v>
      </c>
      <c r="H5160" s="3"/>
      <c r="I5160" s="1" t="s">
        <v>179</v>
      </c>
      <c r="J5160" s="1" t="s">
        <v>89</v>
      </c>
      <c r="K5160" s="1" t="s">
        <v>12</v>
      </c>
      <c r="L5160" s="1" t="s">
        <v>28</v>
      </c>
    </row>
    <row r="5161" spans="1:12" x14ac:dyDescent="0.2">
      <c r="A5161" s="1" t="s">
        <v>234</v>
      </c>
      <c r="B5161" s="1" t="s">
        <v>13</v>
      </c>
      <c r="C5161" s="2">
        <v>43784</v>
      </c>
      <c r="D5161" s="1" t="s">
        <v>148</v>
      </c>
      <c r="E5161" s="1"/>
      <c r="F5161" s="1" t="s">
        <v>3400</v>
      </c>
      <c r="G5161" s="3">
        <v>1449.35</v>
      </c>
      <c r="H5161" s="3"/>
      <c r="I5161" s="1" t="s">
        <v>106</v>
      </c>
      <c r="J5161" s="1" t="s">
        <v>122</v>
      </c>
      <c r="K5161" s="1" t="s">
        <v>12</v>
      </c>
      <c r="L5161" s="1" t="s">
        <v>21</v>
      </c>
    </row>
    <row r="5162" spans="1:12" x14ac:dyDescent="0.2">
      <c r="A5162" s="1" t="s">
        <v>234</v>
      </c>
      <c r="B5162" s="1" t="s">
        <v>13</v>
      </c>
      <c r="C5162" s="2">
        <v>43784</v>
      </c>
      <c r="D5162" s="1" t="s">
        <v>148</v>
      </c>
      <c r="E5162" s="1"/>
      <c r="F5162" s="1" t="s">
        <v>3401</v>
      </c>
      <c r="G5162" s="3">
        <v>1183.98</v>
      </c>
      <c r="H5162" s="3"/>
      <c r="I5162" s="1" t="s">
        <v>119</v>
      </c>
      <c r="J5162" s="1" t="s">
        <v>86</v>
      </c>
      <c r="K5162" s="1" t="s">
        <v>12</v>
      </c>
      <c r="L5162" s="1" t="s">
        <v>96</v>
      </c>
    </row>
    <row r="5163" spans="1:12" x14ac:dyDescent="0.2">
      <c r="A5163" s="1" t="s">
        <v>234</v>
      </c>
      <c r="B5163" s="1" t="s">
        <v>13</v>
      </c>
      <c r="C5163" s="2">
        <v>43784</v>
      </c>
      <c r="D5163" s="1" t="s">
        <v>148</v>
      </c>
      <c r="E5163" s="1"/>
      <c r="F5163" s="1" t="s">
        <v>3402</v>
      </c>
      <c r="G5163" s="3">
        <v>826.11</v>
      </c>
      <c r="H5163" s="3"/>
      <c r="I5163" s="1" t="s">
        <v>83</v>
      </c>
      <c r="J5163" s="1" t="s">
        <v>181</v>
      </c>
      <c r="K5163" s="1" t="s">
        <v>12</v>
      </c>
      <c r="L5163" s="1" t="s">
        <v>93</v>
      </c>
    </row>
    <row r="5164" spans="1:12" x14ac:dyDescent="0.2">
      <c r="A5164" s="1" t="s">
        <v>234</v>
      </c>
      <c r="B5164" s="1" t="s">
        <v>13</v>
      </c>
      <c r="C5164" s="2">
        <v>43784</v>
      </c>
      <c r="D5164" s="1" t="s">
        <v>148</v>
      </c>
      <c r="E5164" s="1"/>
      <c r="F5164" s="1" t="s">
        <v>3403</v>
      </c>
      <c r="G5164" s="3">
        <v>786</v>
      </c>
      <c r="H5164" s="3"/>
      <c r="I5164" s="1" t="s">
        <v>119</v>
      </c>
      <c r="J5164" s="1" t="s">
        <v>86</v>
      </c>
      <c r="K5164" s="1" t="s">
        <v>12</v>
      </c>
      <c r="L5164" s="1" t="s">
        <v>3023</v>
      </c>
    </row>
    <row r="5165" spans="1:12" x14ac:dyDescent="0.2">
      <c r="A5165" s="1" t="s">
        <v>234</v>
      </c>
      <c r="B5165" s="1" t="s">
        <v>13</v>
      </c>
      <c r="C5165" s="2">
        <v>43784</v>
      </c>
      <c r="D5165" s="1" t="s">
        <v>148</v>
      </c>
      <c r="E5165" s="1"/>
      <c r="F5165" s="1" t="s">
        <v>3337</v>
      </c>
      <c r="G5165" s="3">
        <v>307.87</v>
      </c>
      <c r="H5165" s="3"/>
      <c r="I5165" s="1" t="s">
        <v>83</v>
      </c>
      <c r="J5165" s="1" t="s">
        <v>175</v>
      </c>
      <c r="K5165" s="1" t="s">
        <v>84</v>
      </c>
      <c r="L5165" s="1" t="s">
        <v>114</v>
      </c>
    </row>
    <row r="5166" spans="1:12" x14ac:dyDescent="0.2">
      <c r="A5166" s="1" t="s">
        <v>234</v>
      </c>
      <c r="B5166" s="1" t="s">
        <v>13</v>
      </c>
      <c r="C5166" s="2">
        <v>43784</v>
      </c>
      <c r="D5166" s="1" t="s">
        <v>148</v>
      </c>
      <c r="E5166" s="1"/>
      <c r="F5166" s="1" t="s">
        <v>3404</v>
      </c>
      <c r="G5166" s="3">
        <v>950</v>
      </c>
      <c r="H5166" s="3"/>
      <c r="I5166" s="1" t="s">
        <v>119</v>
      </c>
      <c r="J5166" s="1" t="s">
        <v>86</v>
      </c>
      <c r="K5166" s="1" t="s">
        <v>12</v>
      </c>
      <c r="L5166" s="1" t="s">
        <v>2990</v>
      </c>
    </row>
    <row r="5167" spans="1:12" x14ac:dyDescent="0.2">
      <c r="A5167" s="1" t="s">
        <v>234</v>
      </c>
      <c r="B5167" s="1" t="s">
        <v>13</v>
      </c>
      <c r="C5167" s="2">
        <v>43784</v>
      </c>
      <c r="D5167" s="1" t="s">
        <v>148</v>
      </c>
      <c r="E5167" s="1"/>
      <c r="F5167" s="1" t="s">
        <v>3305</v>
      </c>
      <c r="G5167" s="3">
        <v>588.91999999999996</v>
      </c>
      <c r="H5167" s="3"/>
      <c r="I5167" s="1" t="s">
        <v>83</v>
      </c>
      <c r="J5167" s="1" t="s">
        <v>175</v>
      </c>
      <c r="K5167" s="1" t="s">
        <v>84</v>
      </c>
      <c r="L5167" s="1" t="s">
        <v>2028</v>
      </c>
    </row>
    <row r="5168" spans="1:12" x14ac:dyDescent="0.2">
      <c r="A5168" s="1" t="s">
        <v>234</v>
      </c>
      <c r="B5168" s="1" t="s">
        <v>13</v>
      </c>
      <c r="C5168" s="2">
        <v>43784</v>
      </c>
      <c r="D5168" s="1" t="s">
        <v>148</v>
      </c>
      <c r="E5168" s="1"/>
      <c r="F5168" s="1" t="s">
        <v>3228</v>
      </c>
      <c r="G5168" s="3">
        <v>69.42</v>
      </c>
      <c r="H5168" s="3"/>
      <c r="I5168" s="1" t="s">
        <v>108</v>
      </c>
      <c r="J5168" s="1" t="s">
        <v>117</v>
      </c>
      <c r="K5168" s="1" t="s">
        <v>84</v>
      </c>
      <c r="L5168" s="1" t="s">
        <v>29</v>
      </c>
    </row>
    <row r="5169" spans="1:12" x14ac:dyDescent="0.2">
      <c r="A5169" s="1" t="s">
        <v>234</v>
      </c>
      <c r="B5169" s="1" t="s">
        <v>13</v>
      </c>
      <c r="C5169" s="2">
        <v>43784</v>
      </c>
      <c r="D5169" s="1" t="s">
        <v>148</v>
      </c>
      <c r="E5169" s="1"/>
      <c r="F5169" s="1" t="s">
        <v>3405</v>
      </c>
      <c r="G5169" s="3">
        <v>1207.98</v>
      </c>
      <c r="H5169" s="3"/>
      <c r="I5169" s="1" t="s">
        <v>106</v>
      </c>
      <c r="J5169" s="1" t="s">
        <v>121</v>
      </c>
      <c r="K5169" s="1" t="s">
        <v>12</v>
      </c>
      <c r="L5169" s="1" t="s">
        <v>65</v>
      </c>
    </row>
    <row r="5170" spans="1:12" x14ac:dyDescent="0.2">
      <c r="A5170" s="1" t="s">
        <v>234</v>
      </c>
      <c r="B5170" s="1" t="s">
        <v>13</v>
      </c>
      <c r="C5170" s="2">
        <v>43784</v>
      </c>
      <c r="D5170" s="1" t="s">
        <v>148</v>
      </c>
      <c r="E5170" s="1"/>
      <c r="F5170" s="1" t="s">
        <v>3228</v>
      </c>
      <c r="G5170" s="3">
        <v>487.16</v>
      </c>
      <c r="H5170" s="3"/>
      <c r="I5170" s="1" t="s">
        <v>87</v>
      </c>
      <c r="J5170" s="1" t="s">
        <v>116</v>
      </c>
      <c r="K5170" s="1" t="s">
        <v>84</v>
      </c>
      <c r="L5170" s="1" t="s">
        <v>29</v>
      </c>
    </row>
    <row r="5171" spans="1:12" x14ac:dyDescent="0.2">
      <c r="A5171" s="1" t="s">
        <v>234</v>
      </c>
      <c r="B5171" s="1" t="s">
        <v>13</v>
      </c>
      <c r="C5171" s="2">
        <v>43784</v>
      </c>
      <c r="D5171" s="1" t="s">
        <v>148</v>
      </c>
      <c r="E5171" s="1"/>
      <c r="F5171" s="1" t="s">
        <v>3406</v>
      </c>
      <c r="G5171" s="3">
        <v>912</v>
      </c>
      <c r="H5171" s="3"/>
      <c r="I5171" s="1" t="s">
        <v>119</v>
      </c>
      <c r="J5171" s="1" t="s">
        <v>86</v>
      </c>
      <c r="K5171" s="1" t="s">
        <v>12</v>
      </c>
      <c r="L5171" s="1" t="s">
        <v>1154</v>
      </c>
    </row>
    <row r="5172" spans="1:12" x14ac:dyDescent="0.2">
      <c r="A5172" s="1" t="s">
        <v>234</v>
      </c>
      <c r="B5172" s="1" t="s">
        <v>13</v>
      </c>
      <c r="C5172" s="2">
        <v>43784</v>
      </c>
      <c r="D5172" s="1" t="s">
        <v>148</v>
      </c>
      <c r="E5172" s="1"/>
      <c r="F5172" s="1" t="s">
        <v>3407</v>
      </c>
      <c r="G5172" s="3">
        <v>520.33000000000004</v>
      </c>
      <c r="H5172" s="3"/>
      <c r="I5172" s="1" t="s">
        <v>119</v>
      </c>
      <c r="J5172" s="1" t="s">
        <v>86</v>
      </c>
      <c r="K5172" s="1" t="s">
        <v>12</v>
      </c>
      <c r="L5172" s="1" t="s">
        <v>182</v>
      </c>
    </row>
    <row r="5173" spans="1:12" x14ac:dyDescent="0.2">
      <c r="A5173" s="1" t="s">
        <v>234</v>
      </c>
      <c r="B5173" s="1" t="s">
        <v>13</v>
      </c>
      <c r="C5173" s="2">
        <v>43784</v>
      </c>
      <c r="D5173" s="1" t="s">
        <v>148</v>
      </c>
      <c r="E5173" s="1"/>
      <c r="F5173" s="1" t="s">
        <v>3361</v>
      </c>
      <c r="G5173" s="3">
        <v>303.73</v>
      </c>
      <c r="H5173" s="3"/>
      <c r="I5173" s="1" t="s">
        <v>106</v>
      </c>
      <c r="J5173" s="1" t="s">
        <v>107</v>
      </c>
      <c r="K5173" s="1" t="s">
        <v>12</v>
      </c>
      <c r="L5173" s="1" t="s">
        <v>25</v>
      </c>
    </row>
    <row r="5174" spans="1:12" x14ac:dyDescent="0.2">
      <c r="A5174" s="1" t="s">
        <v>234</v>
      </c>
      <c r="B5174" s="1" t="s">
        <v>13</v>
      </c>
      <c r="C5174" s="2">
        <v>43784</v>
      </c>
      <c r="D5174" s="1" t="s">
        <v>148</v>
      </c>
      <c r="E5174" s="1"/>
      <c r="F5174" s="1" t="s">
        <v>3408</v>
      </c>
      <c r="G5174" s="3">
        <v>873.41</v>
      </c>
      <c r="H5174" s="3"/>
      <c r="I5174" s="1" t="s">
        <v>120</v>
      </c>
      <c r="J5174" s="1" t="s">
        <v>171</v>
      </c>
      <c r="K5174" s="1" t="s">
        <v>12</v>
      </c>
      <c r="L5174" s="1" t="s">
        <v>76</v>
      </c>
    </row>
    <row r="5175" spans="1:12" x14ac:dyDescent="0.2">
      <c r="A5175" s="1" t="s">
        <v>234</v>
      </c>
      <c r="B5175" s="1" t="s">
        <v>13</v>
      </c>
      <c r="C5175" s="2">
        <v>43784</v>
      </c>
      <c r="D5175" s="1" t="s">
        <v>148</v>
      </c>
      <c r="E5175" s="1"/>
      <c r="F5175" s="1" t="s">
        <v>3409</v>
      </c>
      <c r="G5175" s="3">
        <v>771.68</v>
      </c>
      <c r="H5175" s="3"/>
      <c r="I5175" s="1" t="s">
        <v>120</v>
      </c>
      <c r="J5175" s="1" t="s">
        <v>171</v>
      </c>
      <c r="K5175" s="1" t="s">
        <v>12</v>
      </c>
      <c r="L5175" s="1" t="s">
        <v>101</v>
      </c>
    </row>
    <row r="5176" spans="1:12" x14ac:dyDescent="0.2">
      <c r="A5176" s="1" t="s">
        <v>234</v>
      </c>
      <c r="B5176" s="1" t="s">
        <v>13</v>
      </c>
      <c r="C5176" s="2">
        <v>43784</v>
      </c>
      <c r="D5176" s="1" t="s">
        <v>148</v>
      </c>
      <c r="E5176" s="1"/>
      <c r="F5176" s="1" t="s">
        <v>3410</v>
      </c>
      <c r="G5176" s="3">
        <v>600</v>
      </c>
      <c r="H5176" s="3"/>
      <c r="I5176" s="1" t="s">
        <v>119</v>
      </c>
      <c r="J5176" s="1" t="s">
        <v>86</v>
      </c>
      <c r="K5176" s="1" t="s">
        <v>12</v>
      </c>
      <c r="L5176" s="1" t="s">
        <v>2616</v>
      </c>
    </row>
    <row r="5177" spans="1:12" x14ac:dyDescent="0.2">
      <c r="A5177" s="1" t="s">
        <v>234</v>
      </c>
      <c r="B5177" s="1" t="s">
        <v>13</v>
      </c>
      <c r="C5177" s="2">
        <v>43784</v>
      </c>
      <c r="D5177" s="1" t="s">
        <v>148</v>
      </c>
      <c r="E5177" s="1"/>
      <c r="F5177" s="1" t="s">
        <v>3411</v>
      </c>
      <c r="G5177" s="3">
        <v>2126.2800000000002</v>
      </c>
      <c r="H5177" s="3"/>
      <c r="I5177" s="1" t="s">
        <v>119</v>
      </c>
      <c r="J5177" s="1" t="s">
        <v>86</v>
      </c>
      <c r="K5177" s="1" t="s">
        <v>12</v>
      </c>
      <c r="L5177" s="1" t="s">
        <v>75</v>
      </c>
    </row>
    <row r="5178" spans="1:12" x14ac:dyDescent="0.2">
      <c r="A5178" s="1" t="s">
        <v>234</v>
      </c>
      <c r="B5178" s="1" t="s">
        <v>13</v>
      </c>
      <c r="C5178" s="2">
        <v>43784</v>
      </c>
      <c r="D5178" s="1" t="s">
        <v>148</v>
      </c>
      <c r="E5178" s="1"/>
      <c r="F5178" s="1" t="s">
        <v>3412</v>
      </c>
      <c r="G5178" s="3">
        <v>1343.56</v>
      </c>
      <c r="H5178" s="3"/>
      <c r="I5178" s="1" t="s">
        <v>106</v>
      </c>
      <c r="J5178" s="1" t="s">
        <v>121</v>
      </c>
      <c r="K5178" s="1" t="s">
        <v>12</v>
      </c>
      <c r="L5178" s="1" t="s">
        <v>23</v>
      </c>
    </row>
    <row r="5179" spans="1:12" x14ac:dyDescent="0.2">
      <c r="A5179" s="1" t="s">
        <v>234</v>
      </c>
      <c r="B5179" s="1" t="s">
        <v>13</v>
      </c>
      <c r="C5179" s="2">
        <v>43784</v>
      </c>
      <c r="D5179" s="1" t="s">
        <v>148</v>
      </c>
      <c r="E5179" s="1"/>
      <c r="F5179" s="1" t="s">
        <v>3413</v>
      </c>
      <c r="G5179" s="3">
        <v>813.09</v>
      </c>
      <c r="H5179" s="3"/>
      <c r="I5179" s="1" t="s">
        <v>85</v>
      </c>
      <c r="J5179" s="1" t="s">
        <v>125</v>
      </c>
      <c r="K5179" s="1" t="s">
        <v>12</v>
      </c>
      <c r="L5179" s="1" t="s">
        <v>456</v>
      </c>
    </row>
    <row r="5180" spans="1:12" x14ac:dyDescent="0.2">
      <c r="A5180" s="1" t="s">
        <v>234</v>
      </c>
      <c r="B5180" s="1" t="s">
        <v>13</v>
      </c>
      <c r="C5180" s="2">
        <v>43796</v>
      </c>
      <c r="D5180" s="1" t="s">
        <v>149</v>
      </c>
      <c r="E5180" s="1"/>
      <c r="F5180" s="1" t="s">
        <v>3414</v>
      </c>
      <c r="G5180" s="3">
        <v>777.08</v>
      </c>
      <c r="H5180" s="3"/>
      <c r="I5180" s="1" t="s">
        <v>120</v>
      </c>
      <c r="J5180" s="1" t="s">
        <v>171</v>
      </c>
      <c r="K5180" s="1" t="s">
        <v>12</v>
      </c>
      <c r="L5180" s="1" t="s">
        <v>378</v>
      </c>
    </row>
    <row r="5181" spans="1:12" x14ac:dyDescent="0.2">
      <c r="A5181" s="1" t="s">
        <v>234</v>
      </c>
      <c r="B5181" s="1" t="s">
        <v>13</v>
      </c>
      <c r="C5181" s="2">
        <v>43796</v>
      </c>
      <c r="D5181" s="1" t="s">
        <v>149</v>
      </c>
      <c r="E5181" s="1"/>
      <c r="F5181" s="1" t="s">
        <v>3415</v>
      </c>
      <c r="G5181" s="3">
        <v>1145.8900000000001</v>
      </c>
      <c r="H5181" s="3"/>
      <c r="I5181" s="1" t="s">
        <v>83</v>
      </c>
      <c r="J5181" s="1" t="s">
        <v>181</v>
      </c>
      <c r="K5181" s="1" t="s">
        <v>12</v>
      </c>
      <c r="L5181" s="1" t="s">
        <v>421</v>
      </c>
    </row>
    <row r="5182" spans="1:12" x14ac:dyDescent="0.2">
      <c r="A5182" s="1" t="s">
        <v>234</v>
      </c>
      <c r="B5182" s="1" t="s">
        <v>13</v>
      </c>
      <c r="C5182" s="2">
        <v>43796</v>
      </c>
      <c r="D5182" s="1" t="s">
        <v>149</v>
      </c>
      <c r="E5182" s="1"/>
      <c r="F5182" s="1" t="s">
        <v>3416</v>
      </c>
      <c r="G5182" s="3">
        <v>679.03</v>
      </c>
      <c r="H5182" s="3"/>
      <c r="I5182" s="1" t="s">
        <v>119</v>
      </c>
      <c r="J5182" s="1" t="s">
        <v>86</v>
      </c>
      <c r="K5182" s="1" t="s">
        <v>12</v>
      </c>
      <c r="L5182" s="1" t="s">
        <v>277</v>
      </c>
    </row>
    <row r="5183" spans="1:12" x14ac:dyDescent="0.2">
      <c r="A5183" s="1" t="s">
        <v>234</v>
      </c>
      <c r="B5183" s="1" t="s">
        <v>13</v>
      </c>
      <c r="C5183" s="2">
        <v>43796</v>
      </c>
      <c r="D5183" s="1" t="s">
        <v>149</v>
      </c>
      <c r="E5183" s="1"/>
      <c r="F5183" s="1" t="s">
        <v>3417</v>
      </c>
      <c r="G5183" s="3">
        <v>392</v>
      </c>
      <c r="H5183" s="3"/>
      <c r="I5183" s="1" t="s">
        <v>119</v>
      </c>
      <c r="J5183" s="1" t="s">
        <v>86</v>
      </c>
      <c r="K5183" s="1" t="s">
        <v>12</v>
      </c>
      <c r="L5183" s="1" t="s">
        <v>3148</v>
      </c>
    </row>
    <row r="5184" spans="1:12" x14ac:dyDescent="0.2">
      <c r="A5184" s="1" t="s">
        <v>234</v>
      </c>
      <c r="B5184" s="1" t="s">
        <v>13</v>
      </c>
      <c r="C5184" s="2">
        <v>43796</v>
      </c>
      <c r="D5184" s="1" t="s">
        <v>149</v>
      </c>
      <c r="E5184" s="1"/>
      <c r="F5184" s="1" t="s">
        <v>3418</v>
      </c>
      <c r="G5184" s="3">
        <v>2276.08</v>
      </c>
      <c r="H5184" s="3"/>
      <c r="I5184" s="1" t="s">
        <v>119</v>
      </c>
      <c r="J5184" s="1" t="s">
        <v>86</v>
      </c>
      <c r="K5184" s="1" t="s">
        <v>84</v>
      </c>
      <c r="L5184" s="1" t="s">
        <v>104</v>
      </c>
    </row>
    <row r="5185" spans="1:12" x14ac:dyDescent="0.2">
      <c r="A5185" s="1" t="s">
        <v>234</v>
      </c>
      <c r="B5185" s="1" t="s">
        <v>13</v>
      </c>
      <c r="C5185" s="2">
        <v>43796</v>
      </c>
      <c r="D5185" s="1" t="s">
        <v>149</v>
      </c>
      <c r="E5185" s="1"/>
      <c r="F5185" s="1" t="s">
        <v>3419</v>
      </c>
      <c r="G5185" s="3">
        <v>843</v>
      </c>
      <c r="H5185" s="3"/>
      <c r="I5185" s="1" t="s">
        <v>119</v>
      </c>
      <c r="J5185" s="1" t="s">
        <v>86</v>
      </c>
      <c r="K5185" s="1" t="s">
        <v>12</v>
      </c>
      <c r="L5185" s="1" t="s">
        <v>356</v>
      </c>
    </row>
    <row r="5186" spans="1:12" x14ac:dyDescent="0.2">
      <c r="A5186" s="1" t="s">
        <v>234</v>
      </c>
      <c r="B5186" s="1" t="s">
        <v>13</v>
      </c>
      <c r="C5186" s="2">
        <v>43796</v>
      </c>
      <c r="D5186" s="1" t="s">
        <v>149</v>
      </c>
      <c r="E5186" s="1"/>
      <c r="F5186" s="1" t="s">
        <v>3420</v>
      </c>
      <c r="G5186" s="3">
        <v>70.680000000000007</v>
      </c>
      <c r="H5186" s="3"/>
      <c r="I5186" s="1" t="s">
        <v>108</v>
      </c>
      <c r="J5186" s="1" t="s">
        <v>117</v>
      </c>
      <c r="K5186" s="1" t="s">
        <v>84</v>
      </c>
      <c r="L5186" s="1" t="s">
        <v>29</v>
      </c>
    </row>
    <row r="5187" spans="1:12" x14ac:dyDescent="0.2">
      <c r="A5187" s="1" t="s">
        <v>234</v>
      </c>
      <c r="B5187" s="1" t="s">
        <v>13</v>
      </c>
      <c r="C5187" s="2">
        <v>43796</v>
      </c>
      <c r="D5187" s="1" t="s">
        <v>149</v>
      </c>
      <c r="E5187" s="1"/>
      <c r="F5187" s="1" t="s">
        <v>3421</v>
      </c>
      <c r="G5187" s="3">
        <v>1565.31</v>
      </c>
      <c r="H5187" s="3"/>
      <c r="I5187" s="1" t="s">
        <v>87</v>
      </c>
      <c r="J5187" s="1" t="s">
        <v>116</v>
      </c>
      <c r="K5187" s="1" t="s">
        <v>84</v>
      </c>
      <c r="L5187" s="1" t="s">
        <v>63</v>
      </c>
    </row>
    <row r="5188" spans="1:12" x14ac:dyDescent="0.2">
      <c r="A5188" s="1" t="s">
        <v>234</v>
      </c>
      <c r="B5188" s="1" t="s">
        <v>13</v>
      </c>
      <c r="C5188" s="2">
        <v>43796</v>
      </c>
      <c r="D5188" s="1" t="s">
        <v>149</v>
      </c>
      <c r="E5188" s="1"/>
      <c r="F5188" s="1" t="s">
        <v>3422</v>
      </c>
      <c r="G5188" s="3">
        <v>386.4</v>
      </c>
      <c r="H5188" s="3"/>
      <c r="I5188" s="1" t="s">
        <v>232</v>
      </c>
      <c r="J5188" s="1" t="s">
        <v>233</v>
      </c>
      <c r="K5188" s="1" t="s">
        <v>12</v>
      </c>
      <c r="L5188" s="1" t="s">
        <v>384</v>
      </c>
    </row>
    <row r="5189" spans="1:12" x14ac:dyDescent="0.2">
      <c r="A5189" s="1" t="s">
        <v>234</v>
      </c>
      <c r="B5189" s="1" t="s">
        <v>13</v>
      </c>
      <c r="C5189" s="2">
        <v>43796</v>
      </c>
      <c r="D5189" s="1" t="s">
        <v>149</v>
      </c>
      <c r="E5189" s="1"/>
      <c r="F5189" s="1" t="s">
        <v>3423</v>
      </c>
      <c r="G5189" s="3">
        <v>675</v>
      </c>
      <c r="H5189" s="3"/>
      <c r="I5189" s="1" t="s">
        <v>119</v>
      </c>
      <c r="J5189" s="1" t="s">
        <v>86</v>
      </c>
      <c r="K5189" s="1" t="s">
        <v>12</v>
      </c>
      <c r="L5189" s="1" t="s">
        <v>53</v>
      </c>
    </row>
    <row r="5190" spans="1:12" x14ac:dyDescent="0.2">
      <c r="A5190" s="1" t="s">
        <v>234</v>
      </c>
      <c r="B5190" s="1" t="s">
        <v>13</v>
      </c>
      <c r="C5190" s="2">
        <v>43796</v>
      </c>
      <c r="D5190" s="1" t="s">
        <v>149</v>
      </c>
      <c r="E5190" s="1"/>
      <c r="F5190" s="1" t="s">
        <v>3424</v>
      </c>
      <c r="G5190" s="3">
        <v>887.76</v>
      </c>
      <c r="H5190" s="3"/>
      <c r="I5190" s="1" t="s">
        <v>119</v>
      </c>
      <c r="J5190" s="1" t="s">
        <v>86</v>
      </c>
      <c r="K5190" s="1" t="s">
        <v>12</v>
      </c>
      <c r="L5190" s="1" t="s">
        <v>50</v>
      </c>
    </row>
    <row r="5191" spans="1:12" x14ac:dyDescent="0.2">
      <c r="A5191" s="1" t="s">
        <v>234</v>
      </c>
      <c r="B5191" s="1" t="s">
        <v>13</v>
      </c>
      <c r="C5191" s="2">
        <v>43796</v>
      </c>
      <c r="D5191" s="1" t="s">
        <v>149</v>
      </c>
      <c r="E5191" s="1"/>
      <c r="F5191" s="1" t="s">
        <v>3425</v>
      </c>
      <c r="G5191" s="3">
        <v>757.53</v>
      </c>
      <c r="H5191" s="3"/>
      <c r="I5191" s="1" t="s">
        <v>106</v>
      </c>
      <c r="J5191" s="1" t="s">
        <v>122</v>
      </c>
      <c r="K5191" s="1" t="s">
        <v>12</v>
      </c>
      <c r="L5191" s="1" t="s">
        <v>313</v>
      </c>
    </row>
    <row r="5192" spans="1:12" x14ac:dyDescent="0.2">
      <c r="A5192" s="1" t="s">
        <v>234</v>
      </c>
      <c r="B5192" s="1" t="s">
        <v>13</v>
      </c>
      <c r="C5192" s="2">
        <v>43796</v>
      </c>
      <c r="D5192" s="1" t="s">
        <v>149</v>
      </c>
      <c r="E5192" s="1"/>
      <c r="F5192" s="1" t="s">
        <v>3426</v>
      </c>
      <c r="G5192" s="3">
        <v>906.67</v>
      </c>
      <c r="H5192" s="3"/>
      <c r="I5192" s="1" t="s">
        <v>83</v>
      </c>
      <c r="J5192" s="1" t="s">
        <v>181</v>
      </c>
      <c r="K5192" s="1" t="s">
        <v>12</v>
      </c>
      <c r="L5192" s="1" t="s">
        <v>44</v>
      </c>
    </row>
    <row r="5193" spans="1:12" x14ac:dyDescent="0.2">
      <c r="A5193" s="1" t="s">
        <v>234</v>
      </c>
      <c r="B5193" s="1" t="s">
        <v>13</v>
      </c>
      <c r="C5193" s="2">
        <v>43796</v>
      </c>
      <c r="D5193" s="1" t="s">
        <v>149</v>
      </c>
      <c r="E5193" s="1"/>
      <c r="F5193" s="1" t="s">
        <v>3427</v>
      </c>
      <c r="G5193" s="3">
        <v>418.01</v>
      </c>
      <c r="H5193" s="3"/>
      <c r="I5193" s="1" t="s">
        <v>119</v>
      </c>
      <c r="J5193" s="1" t="s">
        <v>86</v>
      </c>
      <c r="K5193" s="1" t="s">
        <v>12</v>
      </c>
      <c r="L5193" s="1" t="s">
        <v>446</v>
      </c>
    </row>
    <row r="5194" spans="1:12" x14ac:dyDescent="0.2">
      <c r="A5194" s="1" t="s">
        <v>234</v>
      </c>
      <c r="B5194" s="1" t="s">
        <v>13</v>
      </c>
      <c r="C5194" s="2">
        <v>43796</v>
      </c>
      <c r="D5194" s="1" t="s">
        <v>149</v>
      </c>
      <c r="E5194" s="1"/>
      <c r="F5194" s="1" t="s">
        <v>3428</v>
      </c>
      <c r="G5194" s="3">
        <v>624</v>
      </c>
      <c r="H5194" s="3"/>
      <c r="I5194" s="1" t="s">
        <v>119</v>
      </c>
      <c r="J5194" s="1" t="s">
        <v>86</v>
      </c>
      <c r="K5194" s="1" t="s">
        <v>12</v>
      </c>
      <c r="L5194" s="1" t="s">
        <v>2630</v>
      </c>
    </row>
    <row r="5195" spans="1:12" x14ac:dyDescent="0.2">
      <c r="A5195" s="1" t="s">
        <v>234</v>
      </c>
      <c r="B5195" s="1" t="s">
        <v>13</v>
      </c>
      <c r="C5195" s="2">
        <v>43796</v>
      </c>
      <c r="D5195" s="1" t="s">
        <v>149</v>
      </c>
      <c r="E5195" s="1"/>
      <c r="F5195" s="1" t="s">
        <v>3429</v>
      </c>
      <c r="G5195" s="3">
        <v>876</v>
      </c>
      <c r="H5195" s="3"/>
      <c r="I5195" s="1" t="s">
        <v>119</v>
      </c>
      <c r="J5195" s="1" t="s">
        <v>86</v>
      </c>
      <c r="K5195" s="1" t="s">
        <v>12</v>
      </c>
      <c r="L5195" s="1" t="s">
        <v>42</v>
      </c>
    </row>
    <row r="5196" spans="1:12" x14ac:dyDescent="0.2">
      <c r="A5196" s="1" t="s">
        <v>234</v>
      </c>
      <c r="B5196" s="1" t="s">
        <v>13</v>
      </c>
      <c r="C5196" s="2">
        <v>43796</v>
      </c>
      <c r="D5196" s="1" t="s">
        <v>149</v>
      </c>
      <c r="E5196" s="1"/>
      <c r="F5196" s="1" t="s">
        <v>3430</v>
      </c>
      <c r="G5196" s="3">
        <v>273</v>
      </c>
      <c r="H5196" s="3"/>
      <c r="I5196" s="1" t="s">
        <v>119</v>
      </c>
      <c r="J5196" s="1" t="s">
        <v>86</v>
      </c>
      <c r="K5196" s="1" t="s">
        <v>12</v>
      </c>
      <c r="L5196" s="1" t="s">
        <v>496</v>
      </c>
    </row>
    <row r="5197" spans="1:12" x14ac:dyDescent="0.2">
      <c r="A5197" s="1" t="s">
        <v>234</v>
      </c>
      <c r="B5197" s="1" t="s">
        <v>13</v>
      </c>
      <c r="C5197" s="2">
        <v>43796</v>
      </c>
      <c r="D5197" s="1" t="s">
        <v>149</v>
      </c>
      <c r="E5197" s="1"/>
      <c r="F5197" s="1" t="s">
        <v>3431</v>
      </c>
      <c r="G5197" s="3">
        <v>1409.95</v>
      </c>
      <c r="H5197" s="3"/>
      <c r="I5197" s="1" t="s">
        <v>119</v>
      </c>
      <c r="J5197" s="1" t="s">
        <v>86</v>
      </c>
      <c r="K5197" s="1" t="s">
        <v>12</v>
      </c>
      <c r="L5197" s="1" t="s">
        <v>322</v>
      </c>
    </row>
    <row r="5198" spans="1:12" x14ac:dyDescent="0.2">
      <c r="A5198" s="1" t="s">
        <v>234</v>
      </c>
      <c r="B5198" s="1" t="s">
        <v>13</v>
      </c>
      <c r="C5198" s="2">
        <v>43796</v>
      </c>
      <c r="D5198" s="1" t="s">
        <v>149</v>
      </c>
      <c r="E5198" s="1"/>
      <c r="F5198" s="1" t="s">
        <v>3432</v>
      </c>
      <c r="G5198" s="3">
        <v>988</v>
      </c>
      <c r="H5198" s="3"/>
      <c r="I5198" s="1" t="s">
        <v>119</v>
      </c>
      <c r="J5198" s="1" t="s">
        <v>86</v>
      </c>
      <c r="K5198" s="1" t="s">
        <v>12</v>
      </c>
      <c r="L5198" s="1" t="s">
        <v>2519</v>
      </c>
    </row>
    <row r="5199" spans="1:12" x14ac:dyDescent="0.2">
      <c r="A5199" s="1" t="s">
        <v>234</v>
      </c>
      <c r="B5199" s="1" t="s">
        <v>13</v>
      </c>
      <c r="C5199" s="2">
        <v>43796</v>
      </c>
      <c r="D5199" s="1" t="s">
        <v>149</v>
      </c>
      <c r="E5199" s="1"/>
      <c r="F5199" s="1" t="s">
        <v>3433</v>
      </c>
      <c r="G5199" s="3">
        <v>762.92</v>
      </c>
      <c r="H5199" s="3"/>
      <c r="I5199" s="1" t="s">
        <v>85</v>
      </c>
      <c r="J5199" s="1" t="s">
        <v>125</v>
      </c>
      <c r="K5199" s="1" t="s">
        <v>12</v>
      </c>
      <c r="L5199" s="1" t="s">
        <v>1362</v>
      </c>
    </row>
    <row r="5200" spans="1:12" x14ac:dyDescent="0.2">
      <c r="A5200" s="1" t="s">
        <v>234</v>
      </c>
      <c r="B5200" s="1" t="s">
        <v>13</v>
      </c>
      <c r="C5200" s="2">
        <v>43796</v>
      </c>
      <c r="D5200" s="1" t="s">
        <v>149</v>
      </c>
      <c r="E5200" s="1"/>
      <c r="F5200" s="1" t="s">
        <v>3434</v>
      </c>
      <c r="G5200" s="3">
        <v>846</v>
      </c>
      <c r="H5200" s="3"/>
      <c r="I5200" s="1" t="s">
        <v>85</v>
      </c>
      <c r="J5200" s="1" t="s">
        <v>125</v>
      </c>
      <c r="K5200" s="1" t="s">
        <v>12</v>
      </c>
      <c r="L5200" s="1" t="s">
        <v>364</v>
      </c>
    </row>
    <row r="5201" spans="1:12" x14ac:dyDescent="0.2">
      <c r="A5201" s="1" t="s">
        <v>234</v>
      </c>
      <c r="B5201" s="1" t="s">
        <v>13</v>
      </c>
      <c r="C5201" s="2">
        <v>43796</v>
      </c>
      <c r="D5201" s="1" t="s">
        <v>149</v>
      </c>
      <c r="E5201" s="1"/>
      <c r="F5201" s="1" t="s">
        <v>3435</v>
      </c>
      <c r="G5201" s="3">
        <v>807.5</v>
      </c>
      <c r="H5201" s="3"/>
      <c r="I5201" s="1" t="s">
        <v>119</v>
      </c>
      <c r="J5201" s="1" t="s">
        <v>86</v>
      </c>
      <c r="K5201" s="1" t="s">
        <v>12</v>
      </c>
      <c r="L5201" s="1" t="s">
        <v>2489</v>
      </c>
    </row>
    <row r="5202" spans="1:12" x14ac:dyDescent="0.2">
      <c r="A5202" s="1" t="s">
        <v>234</v>
      </c>
      <c r="B5202" s="1" t="s">
        <v>13</v>
      </c>
      <c r="C5202" s="2">
        <v>43796</v>
      </c>
      <c r="D5202" s="1" t="s">
        <v>149</v>
      </c>
      <c r="E5202" s="1"/>
      <c r="F5202" s="1" t="s">
        <v>3436</v>
      </c>
      <c r="G5202" s="3">
        <v>99.51</v>
      </c>
      <c r="H5202" s="3"/>
      <c r="I5202" s="1" t="s">
        <v>87</v>
      </c>
      <c r="J5202" s="1" t="s">
        <v>116</v>
      </c>
      <c r="K5202" s="1" t="s">
        <v>84</v>
      </c>
      <c r="L5202" s="1" t="s">
        <v>2028</v>
      </c>
    </row>
    <row r="5203" spans="1:12" x14ac:dyDescent="0.2">
      <c r="A5203" s="1" t="s">
        <v>234</v>
      </c>
      <c r="B5203" s="1" t="s">
        <v>13</v>
      </c>
      <c r="C5203" s="2">
        <v>43796</v>
      </c>
      <c r="D5203" s="1" t="s">
        <v>149</v>
      </c>
      <c r="E5203" s="1"/>
      <c r="F5203" s="1" t="s">
        <v>3437</v>
      </c>
      <c r="G5203" s="3">
        <v>1358.5</v>
      </c>
      <c r="H5203" s="3"/>
      <c r="I5203" s="1" t="s">
        <v>119</v>
      </c>
      <c r="J5203" s="1" t="s">
        <v>86</v>
      </c>
      <c r="K5203" s="1" t="s">
        <v>12</v>
      </c>
      <c r="L5203" s="1" t="s">
        <v>3200</v>
      </c>
    </row>
    <row r="5204" spans="1:12" x14ac:dyDescent="0.2">
      <c r="A5204" s="1" t="s">
        <v>234</v>
      </c>
      <c r="B5204" s="1" t="s">
        <v>13</v>
      </c>
      <c r="C5204" s="2">
        <v>43796</v>
      </c>
      <c r="D5204" s="1" t="s">
        <v>149</v>
      </c>
      <c r="E5204" s="1"/>
      <c r="F5204" s="1" t="s">
        <v>3438</v>
      </c>
      <c r="G5204" s="3">
        <v>849</v>
      </c>
      <c r="H5204" s="3"/>
      <c r="I5204" s="1" t="s">
        <v>85</v>
      </c>
      <c r="J5204" s="1" t="s">
        <v>125</v>
      </c>
      <c r="K5204" s="1" t="s">
        <v>12</v>
      </c>
      <c r="L5204" s="1" t="s">
        <v>39</v>
      </c>
    </row>
    <row r="5205" spans="1:12" x14ac:dyDescent="0.2">
      <c r="A5205" s="1" t="s">
        <v>234</v>
      </c>
      <c r="B5205" s="1" t="s">
        <v>13</v>
      </c>
      <c r="C5205" s="2">
        <v>43796</v>
      </c>
      <c r="D5205" s="1" t="s">
        <v>149</v>
      </c>
      <c r="E5205" s="1"/>
      <c r="F5205" s="1" t="s">
        <v>3439</v>
      </c>
      <c r="G5205" s="3">
        <v>8.34</v>
      </c>
      <c r="H5205" s="3"/>
      <c r="I5205" s="1" t="s">
        <v>106</v>
      </c>
      <c r="J5205" s="1" t="s">
        <v>107</v>
      </c>
      <c r="K5205" s="1" t="s">
        <v>84</v>
      </c>
      <c r="L5205" s="1" t="s">
        <v>409</v>
      </c>
    </row>
    <row r="5206" spans="1:12" x14ac:dyDescent="0.2">
      <c r="A5206" s="1" t="s">
        <v>234</v>
      </c>
      <c r="B5206" s="1" t="s">
        <v>13</v>
      </c>
      <c r="C5206" s="2">
        <v>43796</v>
      </c>
      <c r="D5206" s="1" t="s">
        <v>149</v>
      </c>
      <c r="E5206" s="1"/>
      <c r="F5206" s="1" t="s">
        <v>3440</v>
      </c>
      <c r="G5206" s="3">
        <v>1240.97</v>
      </c>
      <c r="H5206" s="3"/>
      <c r="I5206" s="1" t="s">
        <v>119</v>
      </c>
      <c r="J5206" s="1" t="s">
        <v>86</v>
      </c>
      <c r="K5206" s="1" t="s">
        <v>12</v>
      </c>
      <c r="L5206" s="1" t="s">
        <v>34</v>
      </c>
    </row>
    <row r="5207" spans="1:12" x14ac:dyDescent="0.2">
      <c r="A5207" s="1" t="s">
        <v>234</v>
      </c>
      <c r="B5207" s="1" t="s">
        <v>13</v>
      </c>
      <c r="C5207" s="2">
        <v>43796</v>
      </c>
      <c r="D5207" s="1" t="s">
        <v>149</v>
      </c>
      <c r="E5207" s="1"/>
      <c r="F5207" s="1" t="s">
        <v>3441</v>
      </c>
      <c r="G5207" s="3">
        <v>816.33</v>
      </c>
      <c r="H5207" s="3"/>
      <c r="I5207" s="1" t="s">
        <v>85</v>
      </c>
      <c r="J5207" s="1" t="s">
        <v>125</v>
      </c>
      <c r="K5207" s="1" t="s">
        <v>12</v>
      </c>
      <c r="L5207" s="1" t="s">
        <v>456</v>
      </c>
    </row>
    <row r="5208" spans="1:12" x14ac:dyDescent="0.2">
      <c r="A5208" s="1" t="s">
        <v>234</v>
      </c>
      <c r="B5208" s="1" t="s">
        <v>13</v>
      </c>
      <c r="C5208" s="2">
        <v>43796</v>
      </c>
      <c r="D5208" s="1" t="s">
        <v>149</v>
      </c>
      <c r="E5208" s="1"/>
      <c r="F5208" s="1" t="s">
        <v>3442</v>
      </c>
      <c r="G5208" s="3">
        <v>846</v>
      </c>
      <c r="H5208" s="3"/>
      <c r="I5208" s="1" t="s">
        <v>177</v>
      </c>
      <c r="J5208" s="1" t="s">
        <v>178</v>
      </c>
      <c r="K5208" s="1" t="s">
        <v>12</v>
      </c>
      <c r="L5208" s="1" t="s">
        <v>349</v>
      </c>
    </row>
    <row r="5209" spans="1:12" x14ac:dyDescent="0.2">
      <c r="A5209" s="1" t="s">
        <v>234</v>
      </c>
      <c r="B5209" s="1" t="s">
        <v>13</v>
      </c>
      <c r="C5209" s="2">
        <v>43796</v>
      </c>
      <c r="D5209" s="1" t="s">
        <v>149</v>
      </c>
      <c r="E5209" s="1"/>
      <c r="F5209" s="1" t="s">
        <v>3443</v>
      </c>
      <c r="G5209" s="3">
        <v>176.08</v>
      </c>
      <c r="H5209" s="3"/>
      <c r="I5209" s="1" t="s">
        <v>106</v>
      </c>
      <c r="J5209" s="1" t="s">
        <v>121</v>
      </c>
      <c r="K5209" s="1" t="s">
        <v>12</v>
      </c>
      <c r="L5209" s="1" t="s">
        <v>1047</v>
      </c>
    </row>
    <row r="5210" spans="1:12" x14ac:dyDescent="0.2">
      <c r="A5210" s="1" t="s">
        <v>234</v>
      </c>
      <c r="B5210" s="1" t="s">
        <v>13</v>
      </c>
      <c r="C5210" s="2">
        <v>43796</v>
      </c>
      <c r="D5210" s="1" t="s">
        <v>149</v>
      </c>
      <c r="E5210" s="1"/>
      <c r="F5210" s="1" t="s">
        <v>3444</v>
      </c>
      <c r="G5210" s="3">
        <v>2393.02</v>
      </c>
      <c r="H5210" s="3"/>
      <c r="I5210" s="1" t="s">
        <v>120</v>
      </c>
      <c r="J5210" s="1" t="s">
        <v>171</v>
      </c>
      <c r="K5210" s="1" t="s">
        <v>12</v>
      </c>
      <c r="L5210" s="1" t="s">
        <v>43</v>
      </c>
    </row>
    <row r="5211" spans="1:12" x14ac:dyDescent="0.2">
      <c r="A5211" s="1" t="s">
        <v>234</v>
      </c>
      <c r="B5211" s="1" t="s">
        <v>13</v>
      </c>
      <c r="C5211" s="2">
        <v>43796</v>
      </c>
      <c r="D5211" s="1" t="s">
        <v>149</v>
      </c>
      <c r="E5211" s="1"/>
      <c r="F5211" s="1" t="s">
        <v>3445</v>
      </c>
      <c r="G5211" s="3">
        <v>920.89</v>
      </c>
      <c r="H5211" s="3"/>
      <c r="I5211" s="1" t="s">
        <v>83</v>
      </c>
      <c r="J5211" s="1" t="s">
        <v>229</v>
      </c>
      <c r="K5211" s="1" t="s">
        <v>12</v>
      </c>
      <c r="L5211" s="1" t="s">
        <v>425</v>
      </c>
    </row>
    <row r="5212" spans="1:12" x14ac:dyDescent="0.2">
      <c r="A5212" s="1" t="s">
        <v>234</v>
      </c>
      <c r="B5212" s="1" t="s">
        <v>13</v>
      </c>
      <c r="C5212" s="2">
        <v>43796</v>
      </c>
      <c r="D5212" s="1" t="s">
        <v>149</v>
      </c>
      <c r="E5212" s="1"/>
      <c r="F5212" s="1" t="s">
        <v>3446</v>
      </c>
      <c r="G5212" s="3">
        <v>1632.75</v>
      </c>
      <c r="H5212" s="3"/>
      <c r="I5212" s="1" t="s">
        <v>119</v>
      </c>
      <c r="J5212" s="1" t="s">
        <v>86</v>
      </c>
      <c r="K5212" s="1" t="s">
        <v>12</v>
      </c>
      <c r="L5212" s="1" t="s">
        <v>246</v>
      </c>
    </row>
    <row r="5213" spans="1:12" x14ac:dyDescent="0.2">
      <c r="A5213" s="1" t="s">
        <v>234</v>
      </c>
      <c r="B5213" s="1" t="s">
        <v>13</v>
      </c>
      <c r="C5213" s="2">
        <v>43796</v>
      </c>
      <c r="D5213" s="1" t="s">
        <v>149</v>
      </c>
      <c r="E5213" s="1"/>
      <c r="F5213" s="1" t="s">
        <v>3447</v>
      </c>
      <c r="G5213" s="3">
        <v>219.98</v>
      </c>
      <c r="H5213" s="3"/>
      <c r="I5213" s="1" t="s">
        <v>179</v>
      </c>
      <c r="J5213" s="1" t="s">
        <v>89</v>
      </c>
      <c r="K5213" s="1" t="s">
        <v>12</v>
      </c>
      <c r="L5213" s="1" t="s">
        <v>49</v>
      </c>
    </row>
    <row r="5214" spans="1:12" x14ac:dyDescent="0.2">
      <c r="A5214" s="1" t="s">
        <v>234</v>
      </c>
      <c r="B5214" s="1" t="s">
        <v>13</v>
      </c>
      <c r="C5214" s="2">
        <v>43796</v>
      </c>
      <c r="D5214" s="1" t="s">
        <v>149</v>
      </c>
      <c r="E5214" s="1"/>
      <c r="F5214" s="1" t="s">
        <v>3448</v>
      </c>
      <c r="G5214" s="3">
        <v>1044.6400000000001</v>
      </c>
      <c r="H5214" s="3"/>
      <c r="I5214" s="1" t="s">
        <v>179</v>
      </c>
      <c r="J5214" s="1" t="s">
        <v>89</v>
      </c>
      <c r="K5214" s="1" t="s">
        <v>12</v>
      </c>
      <c r="L5214" s="1" t="s">
        <v>483</v>
      </c>
    </row>
    <row r="5215" spans="1:12" x14ac:dyDescent="0.2">
      <c r="A5215" s="1" t="s">
        <v>234</v>
      </c>
      <c r="B5215" s="1" t="s">
        <v>13</v>
      </c>
      <c r="C5215" s="2">
        <v>43796</v>
      </c>
      <c r="D5215" s="1" t="s">
        <v>149</v>
      </c>
      <c r="E5215" s="1"/>
      <c r="F5215" s="1" t="s">
        <v>3449</v>
      </c>
      <c r="G5215" s="3">
        <v>99.27</v>
      </c>
      <c r="H5215" s="3"/>
      <c r="I5215" s="1" t="s">
        <v>106</v>
      </c>
      <c r="J5215" s="1" t="s">
        <v>122</v>
      </c>
      <c r="K5215" s="1" t="s">
        <v>84</v>
      </c>
      <c r="L5215" s="1" t="s">
        <v>26</v>
      </c>
    </row>
    <row r="5216" spans="1:12" x14ac:dyDescent="0.2">
      <c r="A5216" s="1" t="s">
        <v>234</v>
      </c>
      <c r="B5216" s="1" t="s">
        <v>13</v>
      </c>
      <c r="C5216" s="2">
        <v>43796</v>
      </c>
      <c r="D5216" s="1" t="s">
        <v>149</v>
      </c>
      <c r="E5216" s="1"/>
      <c r="F5216" s="1" t="s">
        <v>3425</v>
      </c>
      <c r="G5216" s="3">
        <v>1136.31</v>
      </c>
      <c r="H5216" s="3"/>
      <c r="I5216" s="1" t="s">
        <v>106</v>
      </c>
      <c r="J5216" s="1" t="s">
        <v>121</v>
      </c>
      <c r="K5216" s="1" t="s">
        <v>12</v>
      </c>
      <c r="L5216" s="1" t="s">
        <v>313</v>
      </c>
    </row>
    <row r="5217" spans="1:12" x14ac:dyDescent="0.2">
      <c r="A5217" s="1" t="s">
        <v>234</v>
      </c>
      <c r="B5217" s="1" t="s">
        <v>13</v>
      </c>
      <c r="C5217" s="2">
        <v>43796</v>
      </c>
      <c r="D5217" s="1" t="s">
        <v>149</v>
      </c>
      <c r="E5217" s="1"/>
      <c r="F5217" s="1" t="s">
        <v>3450</v>
      </c>
      <c r="G5217" s="3">
        <v>267.2</v>
      </c>
      <c r="H5217" s="3"/>
      <c r="I5217" s="1" t="s">
        <v>87</v>
      </c>
      <c r="J5217" s="1" t="s">
        <v>253</v>
      </c>
      <c r="K5217" s="1" t="s">
        <v>12</v>
      </c>
      <c r="L5217" s="1" t="s">
        <v>28</v>
      </c>
    </row>
    <row r="5218" spans="1:12" x14ac:dyDescent="0.2">
      <c r="A5218" s="1" t="s">
        <v>234</v>
      </c>
      <c r="B5218" s="1" t="s">
        <v>13</v>
      </c>
      <c r="C5218" s="2">
        <v>43796</v>
      </c>
      <c r="D5218" s="1" t="s">
        <v>149</v>
      </c>
      <c r="E5218" s="1"/>
      <c r="F5218" s="1" t="s">
        <v>3439</v>
      </c>
      <c r="G5218" s="3">
        <v>204.41</v>
      </c>
      <c r="H5218" s="3"/>
      <c r="I5218" s="1" t="s">
        <v>120</v>
      </c>
      <c r="J5218" s="1" t="s">
        <v>171</v>
      </c>
      <c r="K5218" s="1" t="s">
        <v>84</v>
      </c>
      <c r="L5218" s="1" t="s">
        <v>409</v>
      </c>
    </row>
    <row r="5219" spans="1:12" x14ac:dyDescent="0.2">
      <c r="A5219" s="1" t="s">
        <v>234</v>
      </c>
      <c r="B5219" s="1" t="s">
        <v>13</v>
      </c>
      <c r="C5219" s="2">
        <v>43796</v>
      </c>
      <c r="D5219" s="1" t="s">
        <v>149</v>
      </c>
      <c r="E5219" s="1"/>
      <c r="F5219" s="1" t="s">
        <v>3451</v>
      </c>
      <c r="G5219" s="3">
        <v>928.28</v>
      </c>
      <c r="H5219" s="3"/>
      <c r="I5219" s="1" t="s">
        <v>83</v>
      </c>
      <c r="J5219" s="1" t="s">
        <v>229</v>
      </c>
      <c r="K5219" s="1" t="s">
        <v>12</v>
      </c>
      <c r="L5219" s="1" t="s">
        <v>459</v>
      </c>
    </row>
    <row r="5220" spans="1:12" x14ac:dyDescent="0.2">
      <c r="A5220" s="1" t="s">
        <v>234</v>
      </c>
      <c r="B5220" s="1" t="s">
        <v>13</v>
      </c>
      <c r="C5220" s="2">
        <v>43796</v>
      </c>
      <c r="D5220" s="1" t="s">
        <v>149</v>
      </c>
      <c r="E5220" s="1"/>
      <c r="F5220" s="1" t="s">
        <v>3452</v>
      </c>
      <c r="G5220" s="3">
        <v>1334.75</v>
      </c>
      <c r="H5220" s="3"/>
      <c r="I5220" s="1" t="s">
        <v>119</v>
      </c>
      <c r="J5220" s="1" t="s">
        <v>86</v>
      </c>
      <c r="K5220" s="1" t="s">
        <v>12</v>
      </c>
      <c r="L5220" s="1" t="s">
        <v>100</v>
      </c>
    </row>
    <row r="5221" spans="1:12" x14ac:dyDescent="0.2">
      <c r="A5221" s="1" t="s">
        <v>234</v>
      </c>
      <c r="B5221" s="1" t="s">
        <v>13</v>
      </c>
      <c r="C5221" s="2">
        <v>43796</v>
      </c>
      <c r="D5221" s="1" t="s">
        <v>149</v>
      </c>
      <c r="E5221" s="1"/>
      <c r="F5221" s="1" t="s">
        <v>3453</v>
      </c>
      <c r="G5221" s="3">
        <v>330.5</v>
      </c>
      <c r="H5221" s="3"/>
      <c r="I5221" s="1" t="s">
        <v>83</v>
      </c>
      <c r="J5221" s="1" t="s">
        <v>175</v>
      </c>
      <c r="K5221" s="1" t="s">
        <v>84</v>
      </c>
      <c r="L5221" s="1" t="s">
        <v>111</v>
      </c>
    </row>
    <row r="5222" spans="1:12" x14ac:dyDescent="0.2">
      <c r="A5222" s="1" t="s">
        <v>234</v>
      </c>
      <c r="B5222" s="1" t="s">
        <v>13</v>
      </c>
      <c r="C5222" s="2">
        <v>43796</v>
      </c>
      <c r="D5222" s="1" t="s">
        <v>149</v>
      </c>
      <c r="E5222" s="1"/>
      <c r="F5222" s="1" t="s">
        <v>3454</v>
      </c>
      <c r="G5222" s="3">
        <v>893.73</v>
      </c>
      <c r="H5222" s="3"/>
      <c r="I5222" s="1" t="s">
        <v>85</v>
      </c>
      <c r="J5222" s="1" t="s">
        <v>125</v>
      </c>
      <c r="K5222" s="1" t="s">
        <v>12</v>
      </c>
      <c r="L5222" s="1" t="s">
        <v>33</v>
      </c>
    </row>
    <row r="5223" spans="1:12" x14ac:dyDescent="0.2">
      <c r="A5223" s="1" t="s">
        <v>234</v>
      </c>
      <c r="B5223" s="1" t="s">
        <v>13</v>
      </c>
      <c r="C5223" s="2">
        <v>43796</v>
      </c>
      <c r="D5223" s="1" t="s">
        <v>149</v>
      </c>
      <c r="E5223" s="1"/>
      <c r="F5223" s="1" t="s">
        <v>3455</v>
      </c>
      <c r="G5223" s="3">
        <v>1253.72</v>
      </c>
      <c r="H5223" s="3"/>
      <c r="I5223" s="1" t="s">
        <v>185</v>
      </c>
      <c r="J5223" s="1" t="s">
        <v>126</v>
      </c>
      <c r="K5223" s="1" t="s">
        <v>12</v>
      </c>
      <c r="L5223" s="1" t="s">
        <v>77</v>
      </c>
    </row>
    <row r="5224" spans="1:12" x14ac:dyDescent="0.2">
      <c r="A5224" s="1" t="s">
        <v>234</v>
      </c>
      <c r="B5224" s="1" t="s">
        <v>13</v>
      </c>
      <c r="C5224" s="2">
        <v>43796</v>
      </c>
      <c r="D5224" s="1" t="s">
        <v>149</v>
      </c>
      <c r="E5224" s="1"/>
      <c r="F5224" s="1" t="s">
        <v>3456</v>
      </c>
      <c r="G5224" s="3">
        <v>578.79999999999995</v>
      </c>
      <c r="H5224" s="3"/>
      <c r="I5224" s="1" t="s">
        <v>185</v>
      </c>
      <c r="J5224" s="1" t="s">
        <v>126</v>
      </c>
      <c r="K5224" s="1" t="s">
        <v>12</v>
      </c>
      <c r="L5224" s="1" t="s">
        <v>311</v>
      </c>
    </row>
    <row r="5225" spans="1:12" x14ac:dyDescent="0.2">
      <c r="A5225" s="1" t="s">
        <v>234</v>
      </c>
      <c r="B5225" s="1" t="s">
        <v>13</v>
      </c>
      <c r="C5225" s="2">
        <v>43796</v>
      </c>
      <c r="D5225" s="1" t="s">
        <v>149</v>
      </c>
      <c r="E5225" s="1"/>
      <c r="F5225" s="1" t="s">
        <v>3443</v>
      </c>
      <c r="G5225" s="3">
        <v>368.3</v>
      </c>
      <c r="H5225" s="3"/>
      <c r="I5225" s="1" t="s">
        <v>87</v>
      </c>
      <c r="J5225" s="1" t="s">
        <v>116</v>
      </c>
      <c r="K5225" s="1" t="s">
        <v>12</v>
      </c>
      <c r="L5225" s="1" t="s">
        <v>1047</v>
      </c>
    </row>
    <row r="5226" spans="1:12" x14ac:dyDescent="0.2">
      <c r="A5226" s="1" t="s">
        <v>234</v>
      </c>
      <c r="B5226" s="1" t="s">
        <v>13</v>
      </c>
      <c r="C5226" s="2">
        <v>43796</v>
      </c>
      <c r="D5226" s="1" t="s">
        <v>149</v>
      </c>
      <c r="E5226" s="1"/>
      <c r="F5226" s="1" t="s">
        <v>3457</v>
      </c>
      <c r="G5226" s="3">
        <v>1330</v>
      </c>
      <c r="H5226" s="3"/>
      <c r="I5226" s="1" t="s">
        <v>119</v>
      </c>
      <c r="J5226" s="1" t="s">
        <v>86</v>
      </c>
      <c r="K5226" s="1" t="s">
        <v>12</v>
      </c>
      <c r="L5226" s="1" t="s">
        <v>395</v>
      </c>
    </row>
    <row r="5227" spans="1:12" x14ac:dyDescent="0.2">
      <c r="A5227" s="1" t="s">
        <v>234</v>
      </c>
      <c r="B5227" s="1" t="s">
        <v>13</v>
      </c>
      <c r="C5227" s="2">
        <v>43796</v>
      </c>
      <c r="D5227" s="1" t="s">
        <v>149</v>
      </c>
      <c r="E5227" s="1"/>
      <c r="F5227" s="1" t="s">
        <v>3458</v>
      </c>
      <c r="G5227" s="3">
        <v>792</v>
      </c>
      <c r="H5227" s="3"/>
      <c r="I5227" s="1" t="s">
        <v>119</v>
      </c>
      <c r="J5227" s="1" t="s">
        <v>86</v>
      </c>
      <c r="K5227" s="1" t="s">
        <v>12</v>
      </c>
      <c r="L5227" s="1" t="s">
        <v>471</v>
      </c>
    </row>
    <row r="5228" spans="1:12" x14ac:dyDescent="0.2">
      <c r="A5228" s="1" t="s">
        <v>234</v>
      </c>
      <c r="B5228" s="1" t="s">
        <v>13</v>
      </c>
      <c r="C5228" s="2">
        <v>43796</v>
      </c>
      <c r="D5228" s="1" t="s">
        <v>149</v>
      </c>
      <c r="E5228" s="1"/>
      <c r="F5228" s="1" t="s">
        <v>3459</v>
      </c>
      <c r="G5228" s="3">
        <v>983.25</v>
      </c>
      <c r="H5228" s="3"/>
      <c r="I5228" s="1" t="s">
        <v>119</v>
      </c>
      <c r="J5228" s="1" t="s">
        <v>86</v>
      </c>
      <c r="K5228" s="1" t="s">
        <v>12</v>
      </c>
      <c r="L5228" s="1" t="s">
        <v>3082</v>
      </c>
    </row>
    <row r="5229" spans="1:12" x14ac:dyDescent="0.2">
      <c r="A5229" s="1" t="s">
        <v>234</v>
      </c>
      <c r="B5229" s="1" t="s">
        <v>13</v>
      </c>
      <c r="C5229" s="2">
        <v>43796</v>
      </c>
      <c r="D5229" s="1" t="s">
        <v>149</v>
      </c>
      <c r="E5229" s="1"/>
      <c r="F5229" s="1" t="s">
        <v>3460</v>
      </c>
      <c r="G5229" s="3">
        <v>1322.63</v>
      </c>
      <c r="H5229" s="3"/>
      <c r="I5229" s="1" t="s">
        <v>119</v>
      </c>
      <c r="J5229" s="1" t="s">
        <v>86</v>
      </c>
      <c r="K5229" s="1" t="s">
        <v>12</v>
      </c>
      <c r="L5229" s="1" t="s">
        <v>451</v>
      </c>
    </row>
    <row r="5230" spans="1:12" x14ac:dyDescent="0.2">
      <c r="A5230" s="1" t="s">
        <v>234</v>
      </c>
      <c r="B5230" s="1" t="s">
        <v>13</v>
      </c>
      <c r="C5230" s="2">
        <v>43796</v>
      </c>
      <c r="D5230" s="1" t="s">
        <v>149</v>
      </c>
      <c r="E5230" s="1"/>
      <c r="F5230" s="1" t="s">
        <v>3461</v>
      </c>
      <c r="G5230" s="3">
        <v>880.71</v>
      </c>
      <c r="H5230" s="3"/>
      <c r="I5230" s="1" t="s">
        <v>119</v>
      </c>
      <c r="J5230" s="1" t="s">
        <v>86</v>
      </c>
      <c r="K5230" s="1" t="s">
        <v>12</v>
      </c>
      <c r="L5230" s="1" t="s">
        <v>289</v>
      </c>
    </row>
    <row r="5231" spans="1:12" x14ac:dyDescent="0.2">
      <c r="A5231" s="1" t="s">
        <v>234</v>
      </c>
      <c r="B5231" s="1" t="s">
        <v>13</v>
      </c>
      <c r="C5231" s="2">
        <v>43796</v>
      </c>
      <c r="D5231" s="1" t="s">
        <v>149</v>
      </c>
      <c r="E5231" s="1"/>
      <c r="F5231" s="1" t="s">
        <v>3462</v>
      </c>
      <c r="G5231" s="3">
        <v>1084.27</v>
      </c>
      <c r="H5231" s="3"/>
      <c r="I5231" s="1" t="s">
        <v>177</v>
      </c>
      <c r="J5231" s="1" t="s">
        <v>178</v>
      </c>
      <c r="K5231" s="1" t="s">
        <v>12</v>
      </c>
      <c r="L5231" s="1" t="s">
        <v>56</v>
      </c>
    </row>
    <row r="5232" spans="1:12" x14ac:dyDescent="0.2">
      <c r="A5232" s="1" t="s">
        <v>234</v>
      </c>
      <c r="B5232" s="1" t="s">
        <v>13</v>
      </c>
      <c r="C5232" s="2">
        <v>43796</v>
      </c>
      <c r="D5232" s="1" t="s">
        <v>149</v>
      </c>
      <c r="E5232" s="1"/>
      <c r="F5232" s="1" t="s">
        <v>3443</v>
      </c>
      <c r="G5232" s="3">
        <v>176.08</v>
      </c>
      <c r="H5232" s="3"/>
      <c r="I5232" s="1" t="s">
        <v>106</v>
      </c>
      <c r="J5232" s="1" t="s">
        <v>122</v>
      </c>
      <c r="K5232" s="1" t="s">
        <v>12</v>
      </c>
      <c r="L5232" s="1" t="s">
        <v>1047</v>
      </c>
    </row>
    <row r="5233" spans="1:12" x14ac:dyDescent="0.2">
      <c r="A5233" s="1" t="s">
        <v>234</v>
      </c>
      <c r="B5233" s="1" t="s">
        <v>13</v>
      </c>
      <c r="C5233" s="2">
        <v>43796</v>
      </c>
      <c r="D5233" s="1" t="s">
        <v>149</v>
      </c>
      <c r="E5233" s="1"/>
      <c r="F5233" s="1" t="s">
        <v>3463</v>
      </c>
      <c r="G5233" s="3">
        <v>1007</v>
      </c>
      <c r="H5233" s="3"/>
      <c r="I5233" s="1" t="s">
        <v>119</v>
      </c>
      <c r="J5233" s="1" t="s">
        <v>86</v>
      </c>
      <c r="K5233" s="1" t="s">
        <v>12</v>
      </c>
      <c r="L5233" s="1" t="s">
        <v>283</v>
      </c>
    </row>
    <row r="5234" spans="1:12" x14ac:dyDescent="0.2">
      <c r="A5234" s="1" t="s">
        <v>234</v>
      </c>
      <c r="B5234" s="1" t="s">
        <v>13</v>
      </c>
      <c r="C5234" s="2">
        <v>43796</v>
      </c>
      <c r="D5234" s="1" t="s">
        <v>149</v>
      </c>
      <c r="E5234" s="1"/>
      <c r="F5234" s="1" t="s">
        <v>3464</v>
      </c>
      <c r="G5234" s="3">
        <v>950.23</v>
      </c>
      <c r="H5234" s="3"/>
      <c r="I5234" s="1" t="s">
        <v>119</v>
      </c>
      <c r="J5234" s="1" t="s">
        <v>86</v>
      </c>
      <c r="K5234" s="1" t="s">
        <v>84</v>
      </c>
      <c r="L5234" s="1" t="s">
        <v>306</v>
      </c>
    </row>
    <row r="5235" spans="1:12" x14ac:dyDescent="0.2">
      <c r="A5235" s="1" t="s">
        <v>234</v>
      </c>
      <c r="B5235" s="1" t="s">
        <v>13</v>
      </c>
      <c r="C5235" s="2">
        <v>43796</v>
      </c>
      <c r="D5235" s="1" t="s">
        <v>149</v>
      </c>
      <c r="E5235" s="1"/>
      <c r="F5235" s="1" t="s">
        <v>3420</v>
      </c>
      <c r="G5235" s="3">
        <v>1197.8499999999999</v>
      </c>
      <c r="H5235" s="3"/>
      <c r="I5235" s="1" t="s">
        <v>119</v>
      </c>
      <c r="J5235" s="1" t="s">
        <v>86</v>
      </c>
      <c r="K5235" s="1" t="s">
        <v>84</v>
      </c>
      <c r="L5235" s="1" t="s">
        <v>29</v>
      </c>
    </row>
    <row r="5236" spans="1:12" x14ac:dyDescent="0.2">
      <c r="A5236" s="1" t="s">
        <v>234</v>
      </c>
      <c r="B5236" s="1" t="s">
        <v>13</v>
      </c>
      <c r="C5236" s="2">
        <v>43796</v>
      </c>
      <c r="D5236" s="1" t="s">
        <v>149</v>
      </c>
      <c r="E5236" s="1"/>
      <c r="F5236" s="1" t="s">
        <v>3465</v>
      </c>
      <c r="G5236" s="3">
        <v>871</v>
      </c>
      <c r="H5236" s="3"/>
      <c r="I5236" s="1" t="s">
        <v>119</v>
      </c>
      <c r="J5236" s="1" t="s">
        <v>86</v>
      </c>
      <c r="K5236" s="1" t="s">
        <v>12</v>
      </c>
      <c r="L5236" s="1" t="s">
        <v>35</v>
      </c>
    </row>
    <row r="5237" spans="1:12" x14ac:dyDescent="0.2">
      <c r="A5237" s="1" t="s">
        <v>234</v>
      </c>
      <c r="B5237" s="1" t="s">
        <v>13</v>
      </c>
      <c r="C5237" s="2">
        <v>43796</v>
      </c>
      <c r="D5237" s="1" t="s">
        <v>149</v>
      </c>
      <c r="E5237" s="1"/>
      <c r="F5237" s="1" t="s">
        <v>3466</v>
      </c>
      <c r="G5237" s="3">
        <v>682.26</v>
      </c>
      <c r="H5237" s="3"/>
      <c r="I5237" s="1" t="s">
        <v>85</v>
      </c>
      <c r="J5237" s="1" t="s">
        <v>125</v>
      </c>
      <c r="K5237" s="1" t="s">
        <v>84</v>
      </c>
      <c r="L5237" s="1" t="s">
        <v>114</v>
      </c>
    </row>
    <row r="5238" spans="1:12" x14ac:dyDescent="0.2">
      <c r="A5238" s="1" t="s">
        <v>234</v>
      </c>
      <c r="B5238" s="1" t="s">
        <v>13</v>
      </c>
      <c r="C5238" s="2">
        <v>43796</v>
      </c>
      <c r="D5238" s="1" t="s">
        <v>149</v>
      </c>
      <c r="E5238" s="1"/>
      <c r="F5238" s="1" t="s">
        <v>3467</v>
      </c>
      <c r="G5238" s="3">
        <v>1425.69</v>
      </c>
      <c r="H5238" s="3"/>
      <c r="I5238" s="1" t="s">
        <v>83</v>
      </c>
      <c r="J5238" s="1" t="s">
        <v>230</v>
      </c>
      <c r="K5238" s="1" t="s">
        <v>12</v>
      </c>
      <c r="L5238" s="1" t="s">
        <v>17</v>
      </c>
    </row>
    <row r="5239" spans="1:12" x14ac:dyDescent="0.2">
      <c r="A5239" s="1" t="s">
        <v>234</v>
      </c>
      <c r="B5239" s="1" t="s">
        <v>13</v>
      </c>
      <c r="C5239" s="2">
        <v>43796</v>
      </c>
      <c r="D5239" s="1" t="s">
        <v>149</v>
      </c>
      <c r="E5239" s="1"/>
      <c r="F5239" s="1" t="s">
        <v>3449</v>
      </c>
      <c r="G5239" s="3">
        <v>221.92</v>
      </c>
      <c r="H5239" s="3"/>
      <c r="I5239" s="1" t="s">
        <v>83</v>
      </c>
      <c r="J5239" s="1" t="s">
        <v>175</v>
      </c>
      <c r="K5239" s="1" t="s">
        <v>84</v>
      </c>
      <c r="L5239" s="1" t="s">
        <v>26</v>
      </c>
    </row>
    <row r="5240" spans="1:12" x14ac:dyDescent="0.2">
      <c r="A5240" s="1" t="s">
        <v>234</v>
      </c>
      <c r="B5240" s="1" t="s">
        <v>13</v>
      </c>
      <c r="C5240" s="2">
        <v>43796</v>
      </c>
      <c r="D5240" s="1" t="s">
        <v>149</v>
      </c>
      <c r="E5240" s="1"/>
      <c r="F5240" s="1" t="s">
        <v>3468</v>
      </c>
      <c r="G5240" s="3">
        <v>1507.94</v>
      </c>
      <c r="H5240" s="3"/>
      <c r="I5240" s="1" t="s">
        <v>83</v>
      </c>
      <c r="J5240" s="1" t="s">
        <v>181</v>
      </c>
      <c r="K5240" s="1" t="s">
        <v>12</v>
      </c>
      <c r="L5240" s="1" t="s">
        <v>14</v>
      </c>
    </row>
    <row r="5241" spans="1:12" x14ac:dyDescent="0.2">
      <c r="A5241" s="1" t="s">
        <v>234</v>
      </c>
      <c r="B5241" s="1" t="s">
        <v>13</v>
      </c>
      <c r="C5241" s="2">
        <v>43796</v>
      </c>
      <c r="D5241" s="1" t="s">
        <v>149</v>
      </c>
      <c r="E5241" s="1"/>
      <c r="F5241" s="1" t="s">
        <v>3422</v>
      </c>
      <c r="G5241" s="3">
        <v>453.6</v>
      </c>
      <c r="H5241" s="3"/>
      <c r="I5241" s="1" t="s">
        <v>119</v>
      </c>
      <c r="J5241" s="1" t="s">
        <v>86</v>
      </c>
      <c r="K5241" s="1" t="s">
        <v>12</v>
      </c>
      <c r="L5241" s="1" t="s">
        <v>384</v>
      </c>
    </row>
    <row r="5242" spans="1:12" x14ac:dyDescent="0.2">
      <c r="A5242" s="1" t="s">
        <v>234</v>
      </c>
      <c r="B5242" s="1" t="s">
        <v>13</v>
      </c>
      <c r="C5242" s="2">
        <v>43796</v>
      </c>
      <c r="D5242" s="1" t="s">
        <v>149</v>
      </c>
      <c r="E5242" s="1"/>
      <c r="F5242" s="1" t="s">
        <v>3469</v>
      </c>
      <c r="G5242" s="3">
        <v>840</v>
      </c>
      <c r="H5242" s="3"/>
      <c r="I5242" s="1" t="s">
        <v>119</v>
      </c>
      <c r="J5242" s="1" t="s">
        <v>86</v>
      </c>
      <c r="K5242" s="1" t="s">
        <v>12</v>
      </c>
      <c r="L5242" s="1" t="s">
        <v>2651</v>
      </c>
    </row>
    <row r="5243" spans="1:12" x14ac:dyDescent="0.2">
      <c r="A5243" s="1" t="s">
        <v>234</v>
      </c>
      <c r="B5243" s="1" t="s">
        <v>13</v>
      </c>
      <c r="C5243" s="2">
        <v>43796</v>
      </c>
      <c r="D5243" s="1" t="s">
        <v>149</v>
      </c>
      <c r="E5243" s="1"/>
      <c r="F5243" s="1" t="s">
        <v>3470</v>
      </c>
      <c r="G5243" s="3">
        <v>305.58</v>
      </c>
      <c r="H5243" s="3"/>
      <c r="I5243" s="1" t="s">
        <v>83</v>
      </c>
      <c r="J5243" s="1" t="s">
        <v>175</v>
      </c>
      <c r="K5243" s="1" t="s">
        <v>84</v>
      </c>
      <c r="L5243" s="1" t="s">
        <v>51</v>
      </c>
    </row>
    <row r="5244" spans="1:12" x14ac:dyDescent="0.2">
      <c r="A5244" s="1" t="s">
        <v>234</v>
      </c>
      <c r="B5244" s="1" t="s">
        <v>13</v>
      </c>
      <c r="C5244" s="2">
        <v>43796</v>
      </c>
      <c r="D5244" s="1" t="s">
        <v>149</v>
      </c>
      <c r="E5244" s="1"/>
      <c r="F5244" s="1" t="s">
        <v>3471</v>
      </c>
      <c r="G5244" s="3">
        <v>919.65</v>
      </c>
      <c r="H5244" s="3"/>
      <c r="I5244" s="1" t="s">
        <v>232</v>
      </c>
      <c r="J5244" s="1" t="s">
        <v>233</v>
      </c>
      <c r="K5244" s="1" t="s">
        <v>12</v>
      </c>
      <c r="L5244" s="1" t="s">
        <v>3472</v>
      </c>
    </row>
    <row r="5245" spans="1:12" x14ac:dyDescent="0.2">
      <c r="A5245" s="1" t="s">
        <v>234</v>
      </c>
      <c r="B5245" s="1" t="s">
        <v>13</v>
      </c>
      <c r="C5245" s="2">
        <v>43796</v>
      </c>
      <c r="D5245" s="1" t="s">
        <v>149</v>
      </c>
      <c r="E5245" s="1"/>
      <c r="F5245" s="1" t="s">
        <v>3473</v>
      </c>
      <c r="G5245" s="3">
        <v>1373.58</v>
      </c>
      <c r="H5245" s="3"/>
      <c r="I5245" s="1" t="s">
        <v>119</v>
      </c>
      <c r="J5245" s="1" t="s">
        <v>86</v>
      </c>
      <c r="K5245" s="1" t="s">
        <v>12</v>
      </c>
      <c r="L5245" s="1" t="s">
        <v>75</v>
      </c>
    </row>
    <row r="5246" spans="1:12" x14ac:dyDescent="0.2">
      <c r="A5246" s="1" t="s">
        <v>234</v>
      </c>
      <c r="B5246" s="1" t="s">
        <v>13</v>
      </c>
      <c r="C5246" s="2">
        <v>43796</v>
      </c>
      <c r="D5246" s="1" t="s">
        <v>149</v>
      </c>
      <c r="E5246" s="1"/>
      <c r="F5246" s="1" t="s">
        <v>3474</v>
      </c>
      <c r="G5246" s="3">
        <v>306</v>
      </c>
      <c r="H5246" s="3"/>
      <c r="I5246" s="1" t="s">
        <v>119</v>
      </c>
      <c r="J5246" s="1" t="s">
        <v>86</v>
      </c>
      <c r="K5246" s="1" t="s">
        <v>12</v>
      </c>
      <c r="L5246" s="1" t="s">
        <v>2764</v>
      </c>
    </row>
    <row r="5247" spans="1:12" x14ac:dyDescent="0.2">
      <c r="A5247" s="1" t="s">
        <v>234</v>
      </c>
      <c r="B5247" s="1" t="s">
        <v>13</v>
      </c>
      <c r="C5247" s="2">
        <v>43796</v>
      </c>
      <c r="D5247" s="1" t="s">
        <v>149</v>
      </c>
      <c r="E5247" s="1"/>
      <c r="F5247" s="1" t="s">
        <v>3475</v>
      </c>
      <c r="G5247" s="3">
        <v>928.49</v>
      </c>
      <c r="H5247" s="3"/>
      <c r="I5247" s="1" t="s">
        <v>83</v>
      </c>
      <c r="J5247" s="1" t="s">
        <v>181</v>
      </c>
      <c r="K5247" s="1" t="s">
        <v>12</v>
      </c>
      <c r="L5247" s="1" t="s">
        <v>98</v>
      </c>
    </row>
    <row r="5248" spans="1:12" x14ac:dyDescent="0.2">
      <c r="A5248" s="1" t="s">
        <v>234</v>
      </c>
      <c r="B5248" s="1" t="s">
        <v>13</v>
      </c>
      <c r="C5248" s="2">
        <v>43796</v>
      </c>
      <c r="D5248" s="1" t="s">
        <v>149</v>
      </c>
      <c r="E5248" s="1"/>
      <c r="F5248" s="1" t="s">
        <v>3476</v>
      </c>
      <c r="G5248" s="3">
        <v>1453.12</v>
      </c>
      <c r="H5248" s="3"/>
      <c r="I5248" s="1" t="s">
        <v>119</v>
      </c>
      <c r="J5248" s="1" t="s">
        <v>86</v>
      </c>
      <c r="K5248" s="1" t="s">
        <v>12</v>
      </c>
      <c r="L5248" s="1" t="s">
        <v>1909</v>
      </c>
    </row>
    <row r="5249" spans="1:12" x14ac:dyDescent="0.2">
      <c r="A5249" s="1" t="s">
        <v>234</v>
      </c>
      <c r="B5249" s="1" t="s">
        <v>13</v>
      </c>
      <c r="C5249" s="2">
        <v>43796</v>
      </c>
      <c r="D5249" s="1" t="s">
        <v>149</v>
      </c>
      <c r="E5249" s="1"/>
      <c r="F5249" s="1" t="s">
        <v>3477</v>
      </c>
      <c r="G5249" s="3">
        <v>1124.08</v>
      </c>
      <c r="H5249" s="3"/>
      <c r="I5249" s="1" t="s">
        <v>119</v>
      </c>
      <c r="J5249" s="1" t="s">
        <v>86</v>
      </c>
      <c r="K5249" s="1" t="s">
        <v>84</v>
      </c>
      <c r="L5249" s="1" t="s">
        <v>300</v>
      </c>
    </row>
    <row r="5250" spans="1:12" x14ac:dyDescent="0.2">
      <c r="A5250" s="1" t="s">
        <v>234</v>
      </c>
      <c r="B5250" s="1" t="s">
        <v>13</v>
      </c>
      <c r="C5250" s="2">
        <v>43796</v>
      </c>
      <c r="D5250" s="1" t="s">
        <v>149</v>
      </c>
      <c r="E5250" s="1"/>
      <c r="F5250" s="1" t="s">
        <v>3478</v>
      </c>
      <c r="G5250" s="3">
        <v>636</v>
      </c>
      <c r="H5250" s="3"/>
      <c r="I5250" s="1" t="s">
        <v>119</v>
      </c>
      <c r="J5250" s="1" t="s">
        <v>86</v>
      </c>
      <c r="K5250" s="1" t="s">
        <v>12</v>
      </c>
      <c r="L5250" s="1" t="s">
        <v>2643</v>
      </c>
    </row>
    <row r="5251" spans="1:12" x14ac:dyDescent="0.2">
      <c r="A5251" s="1" t="s">
        <v>234</v>
      </c>
      <c r="B5251" s="1" t="s">
        <v>13</v>
      </c>
      <c r="C5251" s="2">
        <v>43796</v>
      </c>
      <c r="D5251" s="1" t="s">
        <v>149</v>
      </c>
      <c r="E5251" s="1"/>
      <c r="F5251" s="1" t="s">
        <v>3462</v>
      </c>
      <c r="G5251" s="3">
        <v>1272.8399999999999</v>
      </c>
      <c r="H5251" s="3"/>
      <c r="I5251" s="1" t="s">
        <v>119</v>
      </c>
      <c r="J5251" s="1" t="s">
        <v>86</v>
      </c>
      <c r="K5251" s="1" t="s">
        <v>12</v>
      </c>
      <c r="L5251" s="1" t="s">
        <v>56</v>
      </c>
    </row>
    <row r="5252" spans="1:12" x14ac:dyDescent="0.2">
      <c r="A5252" s="1" t="s">
        <v>234</v>
      </c>
      <c r="B5252" s="1" t="s">
        <v>13</v>
      </c>
      <c r="C5252" s="2">
        <v>43796</v>
      </c>
      <c r="D5252" s="1" t="s">
        <v>149</v>
      </c>
      <c r="E5252" s="1"/>
      <c r="F5252" s="1" t="s">
        <v>3479</v>
      </c>
      <c r="G5252" s="3">
        <v>68.95</v>
      </c>
      <c r="H5252" s="3"/>
      <c r="I5252" s="1" t="s">
        <v>177</v>
      </c>
      <c r="J5252" s="1" t="s">
        <v>178</v>
      </c>
      <c r="K5252" s="1" t="s">
        <v>12</v>
      </c>
      <c r="L5252" s="1" t="s">
        <v>15</v>
      </c>
    </row>
    <row r="5253" spans="1:12" x14ac:dyDescent="0.2">
      <c r="A5253" s="1" t="s">
        <v>234</v>
      </c>
      <c r="B5253" s="1" t="s">
        <v>13</v>
      </c>
      <c r="C5253" s="2">
        <v>43796</v>
      </c>
      <c r="D5253" s="1" t="s">
        <v>149</v>
      </c>
      <c r="E5253" s="1"/>
      <c r="F5253" s="1" t="s">
        <v>3480</v>
      </c>
      <c r="G5253" s="3">
        <v>842.64</v>
      </c>
      <c r="H5253" s="3"/>
      <c r="I5253" s="1" t="s">
        <v>120</v>
      </c>
      <c r="J5253" s="1" t="s">
        <v>171</v>
      </c>
      <c r="K5253" s="1" t="s">
        <v>12</v>
      </c>
      <c r="L5253" s="1" t="s">
        <v>81</v>
      </c>
    </row>
    <row r="5254" spans="1:12" x14ac:dyDescent="0.2">
      <c r="A5254" s="1" t="s">
        <v>234</v>
      </c>
      <c r="B5254" s="1" t="s">
        <v>13</v>
      </c>
      <c r="C5254" s="2">
        <v>43796</v>
      </c>
      <c r="D5254" s="1" t="s">
        <v>149</v>
      </c>
      <c r="E5254" s="1"/>
      <c r="F5254" s="1" t="s">
        <v>3481</v>
      </c>
      <c r="G5254" s="3">
        <v>843</v>
      </c>
      <c r="H5254" s="3"/>
      <c r="I5254" s="1" t="s">
        <v>119</v>
      </c>
      <c r="J5254" s="1" t="s">
        <v>86</v>
      </c>
      <c r="K5254" s="1" t="s">
        <v>12</v>
      </c>
      <c r="L5254" s="1" t="s">
        <v>991</v>
      </c>
    </row>
    <row r="5255" spans="1:12" x14ac:dyDescent="0.2">
      <c r="A5255" s="1" t="s">
        <v>234</v>
      </c>
      <c r="B5255" s="1" t="s">
        <v>13</v>
      </c>
      <c r="C5255" s="2">
        <v>43796</v>
      </c>
      <c r="D5255" s="1" t="s">
        <v>149</v>
      </c>
      <c r="E5255" s="1"/>
      <c r="F5255" s="1" t="s">
        <v>3464</v>
      </c>
      <c r="G5255" s="3">
        <v>56.42</v>
      </c>
      <c r="H5255" s="3"/>
      <c r="I5255" s="1" t="s">
        <v>108</v>
      </c>
      <c r="J5255" s="1" t="s">
        <v>117</v>
      </c>
      <c r="K5255" s="1" t="s">
        <v>84</v>
      </c>
      <c r="L5255" s="1" t="s">
        <v>306</v>
      </c>
    </row>
    <row r="5256" spans="1:12" x14ac:dyDescent="0.2">
      <c r="A5256" s="1" t="s">
        <v>234</v>
      </c>
      <c r="B5256" s="1" t="s">
        <v>13</v>
      </c>
      <c r="C5256" s="2">
        <v>43796</v>
      </c>
      <c r="D5256" s="1" t="s">
        <v>149</v>
      </c>
      <c r="E5256" s="1"/>
      <c r="F5256" s="1" t="s">
        <v>3464</v>
      </c>
      <c r="G5256" s="3">
        <v>122.74</v>
      </c>
      <c r="H5256" s="3"/>
      <c r="I5256" s="1" t="s">
        <v>120</v>
      </c>
      <c r="J5256" s="1" t="s">
        <v>171</v>
      </c>
      <c r="K5256" s="1" t="s">
        <v>84</v>
      </c>
      <c r="L5256" s="1" t="s">
        <v>306</v>
      </c>
    </row>
    <row r="5257" spans="1:12" x14ac:dyDescent="0.2">
      <c r="A5257" s="1" t="s">
        <v>234</v>
      </c>
      <c r="B5257" s="1" t="s">
        <v>13</v>
      </c>
      <c r="C5257" s="2">
        <v>43796</v>
      </c>
      <c r="D5257" s="1" t="s">
        <v>149</v>
      </c>
      <c r="E5257" s="1"/>
      <c r="F5257" s="1" t="s">
        <v>3482</v>
      </c>
      <c r="G5257" s="3">
        <v>1498.88</v>
      </c>
      <c r="H5257" s="3"/>
      <c r="I5257" s="1" t="s">
        <v>119</v>
      </c>
      <c r="J5257" s="1" t="s">
        <v>86</v>
      </c>
      <c r="K5257" s="1" t="s">
        <v>12</v>
      </c>
      <c r="L5257" s="1" t="s">
        <v>54</v>
      </c>
    </row>
    <row r="5258" spans="1:12" x14ac:dyDescent="0.2">
      <c r="A5258" s="1" t="s">
        <v>234</v>
      </c>
      <c r="B5258" s="1" t="s">
        <v>13</v>
      </c>
      <c r="C5258" s="2">
        <v>43796</v>
      </c>
      <c r="D5258" s="1" t="s">
        <v>149</v>
      </c>
      <c r="E5258" s="1"/>
      <c r="F5258" s="1" t="s">
        <v>3483</v>
      </c>
      <c r="G5258" s="3">
        <v>1364.58</v>
      </c>
      <c r="H5258" s="3"/>
      <c r="I5258" s="1" t="s">
        <v>119</v>
      </c>
      <c r="J5258" s="1" t="s">
        <v>86</v>
      </c>
      <c r="K5258" s="1" t="s">
        <v>12</v>
      </c>
      <c r="L5258" s="1" t="s">
        <v>407</v>
      </c>
    </row>
    <row r="5259" spans="1:12" x14ac:dyDescent="0.2">
      <c r="A5259" s="1" t="s">
        <v>234</v>
      </c>
      <c r="B5259" s="1" t="s">
        <v>13</v>
      </c>
      <c r="C5259" s="2">
        <v>43796</v>
      </c>
      <c r="D5259" s="1" t="s">
        <v>149</v>
      </c>
      <c r="E5259" s="1"/>
      <c r="F5259" s="1" t="s">
        <v>3466</v>
      </c>
      <c r="G5259" s="3">
        <v>899.68</v>
      </c>
      <c r="H5259" s="3"/>
      <c r="I5259" s="1" t="s">
        <v>119</v>
      </c>
      <c r="J5259" s="1" t="s">
        <v>86</v>
      </c>
      <c r="K5259" s="1" t="s">
        <v>84</v>
      </c>
      <c r="L5259" s="1" t="s">
        <v>114</v>
      </c>
    </row>
    <row r="5260" spans="1:12" x14ac:dyDescent="0.2">
      <c r="A5260" s="1" t="s">
        <v>234</v>
      </c>
      <c r="B5260" s="1" t="s">
        <v>13</v>
      </c>
      <c r="C5260" s="2">
        <v>43796</v>
      </c>
      <c r="D5260" s="1" t="s">
        <v>149</v>
      </c>
      <c r="E5260" s="1"/>
      <c r="F5260" s="1" t="s">
        <v>3484</v>
      </c>
      <c r="G5260" s="3">
        <v>684</v>
      </c>
      <c r="H5260" s="3"/>
      <c r="I5260" s="1" t="s">
        <v>119</v>
      </c>
      <c r="J5260" s="1" t="s">
        <v>86</v>
      </c>
      <c r="K5260" s="1" t="s">
        <v>12</v>
      </c>
      <c r="L5260" s="1" t="s">
        <v>342</v>
      </c>
    </row>
    <row r="5261" spans="1:12" x14ac:dyDescent="0.2">
      <c r="A5261" s="1" t="s">
        <v>234</v>
      </c>
      <c r="B5261" s="1" t="s">
        <v>13</v>
      </c>
      <c r="C5261" s="2">
        <v>43796</v>
      </c>
      <c r="D5261" s="1" t="s">
        <v>149</v>
      </c>
      <c r="E5261" s="1"/>
      <c r="F5261" s="1" t="s">
        <v>3485</v>
      </c>
      <c r="G5261" s="3">
        <v>422.28</v>
      </c>
      <c r="H5261" s="3"/>
      <c r="I5261" s="1" t="s">
        <v>177</v>
      </c>
      <c r="J5261" s="1" t="s">
        <v>178</v>
      </c>
      <c r="K5261" s="1" t="s">
        <v>12</v>
      </c>
      <c r="L5261" s="1" t="s">
        <v>2869</v>
      </c>
    </row>
    <row r="5262" spans="1:12" x14ac:dyDescent="0.2">
      <c r="A5262" s="1" t="s">
        <v>234</v>
      </c>
      <c r="B5262" s="1" t="s">
        <v>13</v>
      </c>
      <c r="C5262" s="2">
        <v>43796</v>
      </c>
      <c r="D5262" s="1" t="s">
        <v>149</v>
      </c>
      <c r="E5262" s="1"/>
      <c r="F5262" s="1" t="s">
        <v>3440</v>
      </c>
      <c r="G5262" s="3">
        <v>611.23</v>
      </c>
      <c r="H5262" s="3"/>
      <c r="I5262" s="1" t="s">
        <v>120</v>
      </c>
      <c r="J5262" s="1" t="s">
        <v>171</v>
      </c>
      <c r="K5262" s="1" t="s">
        <v>12</v>
      </c>
      <c r="L5262" s="1" t="s">
        <v>34</v>
      </c>
    </row>
    <row r="5263" spans="1:12" x14ac:dyDescent="0.2">
      <c r="A5263" s="1" t="s">
        <v>234</v>
      </c>
      <c r="B5263" s="1" t="s">
        <v>13</v>
      </c>
      <c r="C5263" s="2">
        <v>43796</v>
      </c>
      <c r="D5263" s="1" t="s">
        <v>149</v>
      </c>
      <c r="E5263" s="1"/>
      <c r="F5263" s="1" t="s">
        <v>3486</v>
      </c>
      <c r="G5263" s="3">
        <v>1000.78</v>
      </c>
      <c r="H5263" s="3"/>
      <c r="I5263" s="1" t="s">
        <v>83</v>
      </c>
      <c r="J5263" s="1" t="s">
        <v>181</v>
      </c>
      <c r="K5263" s="1" t="s">
        <v>12</v>
      </c>
      <c r="L5263" s="1" t="s">
        <v>99</v>
      </c>
    </row>
    <row r="5264" spans="1:12" x14ac:dyDescent="0.2">
      <c r="A5264" s="1" t="s">
        <v>234</v>
      </c>
      <c r="B5264" s="1" t="s">
        <v>13</v>
      </c>
      <c r="C5264" s="2">
        <v>43796</v>
      </c>
      <c r="D5264" s="1" t="s">
        <v>149</v>
      </c>
      <c r="E5264" s="1"/>
      <c r="F5264" s="1" t="s">
        <v>3487</v>
      </c>
      <c r="G5264" s="3">
        <v>869.89</v>
      </c>
      <c r="H5264" s="3"/>
      <c r="I5264" s="1" t="s">
        <v>119</v>
      </c>
      <c r="J5264" s="1" t="s">
        <v>86</v>
      </c>
      <c r="K5264" s="1" t="s">
        <v>12</v>
      </c>
      <c r="L5264" s="1" t="s">
        <v>69</v>
      </c>
    </row>
    <row r="5265" spans="1:12" x14ac:dyDescent="0.2">
      <c r="A5265" s="1" t="s">
        <v>234</v>
      </c>
      <c r="B5265" s="1" t="s">
        <v>13</v>
      </c>
      <c r="C5265" s="2">
        <v>43796</v>
      </c>
      <c r="D5265" s="1" t="s">
        <v>149</v>
      </c>
      <c r="E5265" s="1"/>
      <c r="F5265" s="1" t="s">
        <v>3485</v>
      </c>
      <c r="G5265" s="3">
        <v>495.72</v>
      </c>
      <c r="H5265" s="3"/>
      <c r="I5265" s="1" t="s">
        <v>119</v>
      </c>
      <c r="J5265" s="1" t="s">
        <v>86</v>
      </c>
      <c r="K5265" s="1" t="s">
        <v>12</v>
      </c>
      <c r="L5265" s="1" t="s">
        <v>2869</v>
      </c>
    </row>
    <row r="5266" spans="1:12" x14ac:dyDescent="0.2">
      <c r="A5266" s="1" t="s">
        <v>234</v>
      </c>
      <c r="B5266" s="1" t="s">
        <v>13</v>
      </c>
      <c r="C5266" s="2">
        <v>43796</v>
      </c>
      <c r="D5266" s="1" t="s">
        <v>149</v>
      </c>
      <c r="E5266" s="1"/>
      <c r="F5266" s="1" t="s">
        <v>3466</v>
      </c>
      <c r="G5266" s="3">
        <v>292.39999999999998</v>
      </c>
      <c r="H5266" s="3"/>
      <c r="I5266" s="1" t="s">
        <v>83</v>
      </c>
      <c r="J5266" s="1" t="s">
        <v>175</v>
      </c>
      <c r="K5266" s="1" t="s">
        <v>84</v>
      </c>
      <c r="L5266" s="1" t="s">
        <v>114</v>
      </c>
    </row>
    <row r="5267" spans="1:12" x14ac:dyDescent="0.2">
      <c r="A5267" s="1" t="s">
        <v>234</v>
      </c>
      <c r="B5267" s="1" t="s">
        <v>13</v>
      </c>
      <c r="C5267" s="2">
        <v>43796</v>
      </c>
      <c r="D5267" s="1" t="s">
        <v>149</v>
      </c>
      <c r="E5267" s="1"/>
      <c r="F5267" s="1" t="s">
        <v>3455</v>
      </c>
      <c r="G5267" s="3">
        <v>350.62</v>
      </c>
      <c r="H5267" s="3"/>
      <c r="I5267" s="1" t="s">
        <v>179</v>
      </c>
      <c r="J5267" s="1" t="s">
        <v>89</v>
      </c>
      <c r="K5267" s="1" t="s">
        <v>12</v>
      </c>
      <c r="L5267" s="1" t="s">
        <v>77</v>
      </c>
    </row>
    <row r="5268" spans="1:12" x14ac:dyDescent="0.2">
      <c r="A5268" s="1" t="s">
        <v>234</v>
      </c>
      <c r="B5268" s="1" t="s">
        <v>13</v>
      </c>
      <c r="C5268" s="2">
        <v>43796</v>
      </c>
      <c r="D5268" s="1" t="s">
        <v>149</v>
      </c>
      <c r="E5268" s="1"/>
      <c r="F5268" s="1" t="s">
        <v>3488</v>
      </c>
      <c r="G5268" s="3">
        <v>916.76</v>
      </c>
      <c r="H5268" s="3"/>
      <c r="I5268" s="1" t="s">
        <v>108</v>
      </c>
      <c r="J5268" s="1" t="s">
        <v>117</v>
      </c>
      <c r="K5268" s="1" t="s">
        <v>12</v>
      </c>
      <c r="L5268" s="1" t="s">
        <v>80</v>
      </c>
    </row>
    <row r="5269" spans="1:12" x14ac:dyDescent="0.2">
      <c r="A5269" s="1" t="s">
        <v>234</v>
      </c>
      <c r="B5269" s="1" t="s">
        <v>13</v>
      </c>
      <c r="C5269" s="2">
        <v>43796</v>
      </c>
      <c r="D5269" s="1" t="s">
        <v>149</v>
      </c>
      <c r="E5269" s="1"/>
      <c r="F5269" s="1" t="s">
        <v>3489</v>
      </c>
      <c r="G5269" s="3">
        <v>843.39</v>
      </c>
      <c r="H5269" s="3"/>
      <c r="I5269" s="1" t="s">
        <v>120</v>
      </c>
      <c r="J5269" s="1" t="s">
        <v>171</v>
      </c>
      <c r="K5269" s="1" t="s">
        <v>12</v>
      </c>
      <c r="L5269" s="1" t="s">
        <v>76</v>
      </c>
    </row>
    <row r="5270" spans="1:12" x14ac:dyDescent="0.2">
      <c r="A5270" s="1" t="s">
        <v>234</v>
      </c>
      <c r="B5270" s="1" t="s">
        <v>13</v>
      </c>
      <c r="C5270" s="2">
        <v>43796</v>
      </c>
      <c r="D5270" s="1" t="s">
        <v>149</v>
      </c>
      <c r="E5270" s="1"/>
      <c r="F5270" s="1" t="s">
        <v>3490</v>
      </c>
      <c r="G5270" s="3">
        <v>964.25</v>
      </c>
      <c r="H5270" s="3"/>
      <c r="I5270" s="1" t="s">
        <v>120</v>
      </c>
      <c r="J5270" s="1" t="s">
        <v>171</v>
      </c>
      <c r="K5270" s="1" t="s">
        <v>12</v>
      </c>
      <c r="L5270" s="1" t="s">
        <v>3084</v>
      </c>
    </row>
    <row r="5271" spans="1:12" x14ac:dyDescent="0.2">
      <c r="A5271" s="1" t="s">
        <v>234</v>
      </c>
      <c r="B5271" s="1" t="s">
        <v>13</v>
      </c>
      <c r="C5271" s="2">
        <v>43796</v>
      </c>
      <c r="D5271" s="1" t="s">
        <v>149</v>
      </c>
      <c r="E5271" s="1"/>
      <c r="F5271" s="1" t="s">
        <v>3491</v>
      </c>
      <c r="G5271" s="3">
        <v>876</v>
      </c>
      <c r="H5271" s="3"/>
      <c r="I5271" s="1" t="s">
        <v>119</v>
      </c>
      <c r="J5271" s="1" t="s">
        <v>86</v>
      </c>
      <c r="K5271" s="1" t="s">
        <v>12</v>
      </c>
      <c r="L5271" s="1" t="s">
        <v>2738</v>
      </c>
    </row>
    <row r="5272" spans="1:12" x14ac:dyDescent="0.2">
      <c r="A5272" s="1" t="s">
        <v>234</v>
      </c>
      <c r="B5272" s="1" t="s">
        <v>13</v>
      </c>
      <c r="C5272" s="2">
        <v>43796</v>
      </c>
      <c r="D5272" s="1" t="s">
        <v>149</v>
      </c>
      <c r="E5272" s="1"/>
      <c r="F5272" s="1" t="s">
        <v>3492</v>
      </c>
      <c r="G5272" s="3">
        <v>950</v>
      </c>
      <c r="H5272" s="3"/>
      <c r="I5272" s="1" t="s">
        <v>119</v>
      </c>
      <c r="J5272" s="1" t="s">
        <v>86</v>
      </c>
      <c r="K5272" s="1" t="s">
        <v>12</v>
      </c>
      <c r="L5272" s="1" t="s">
        <v>2990</v>
      </c>
    </row>
    <row r="5273" spans="1:12" x14ac:dyDescent="0.2">
      <c r="A5273" s="1" t="s">
        <v>234</v>
      </c>
      <c r="B5273" s="1" t="s">
        <v>13</v>
      </c>
      <c r="C5273" s="2">
        <v>43796</v>
      </c>
      <c r="D5273" s="1" t="s">
        <v>149</v>
      </c>
      <c r="E5273" s="1"/>
      <c r="F5273" s="1" t="s">
        <v>3493</v>
      </c>
      <c r="G5273" s="3">
        <v>837.23</v>
      </c>
      <c r="H5273" s="3"/>
      <c r="I5273" s="1" t="s">
        <v>120</v>
      </c>
      <c r="J5273" s="1" t="s">
        <v>171</v>
      </c>
      <c r="K5273" s="1" t="s">
        <v>12</v>
      </c>
      <c r="L5273" s="1" t="s">
        <v>59</v>
      </c>
    </row>
    <row r="5274" spans="1:12" x14ac:dyDescent="0.2">
      <c r="A5274" s="1" t="s">
        <v>234</v>
      </c>
      <c r="B5274" s="1" t="s">
        <v>13</v>
      </c>
      <c r="C5274" s="2">
        <v>43796</v>
      </c>
      <c r="D5274" s="1" t="s">
        <v>149</v>
      </c>
      <c r="E5274" s="1"/>
      <c r="F5274" s="1" t="s">
        <v>3324</v>
      </c>
      <c r="G5274" s="3">
        <v>839.54</v>
      </c>
      <c r="H5274" s="3"/>
      <c r="I5274" s="1" t="s">
        <v>83</v>
      </c>
      <c r="J5274" s="1" t="s">
        <v>181</v>
      </c>
      <c r="K5274" s="1" t="s">
        <v>12</v>
      </c>
      <c r="L5274" s="1" t="s">
        <v>3324</v>
      </c>
    </row>
    <row r="5275" spans="1:12" x14ac:dyDescent="0.2">
      <c r="A5275" s="1" t="s">
        <v>234</v>
      </c>
      <c r="B5275" s="1" t="s">
        <v>13</v>
      </c>
      <c r="C5275" s="2">
        <v>43796</v>
      </c>
      <c r="D5275" s="1" t="s">
        <v>149</v>
      </c>
      <c r="E5275" s="1"/>
      <c r="F5275" s="1" t="s">
        <v>3494</v>
      </c>
      <c r="G5275" s="3">
        <v>1337.03</v>
      </c>
      <c r="H5275" s="3"/>
      <c r="I5275" s="1" t="s">
        <v>119</v>
      </c>
      <c r="J5275" s="1" t="s">
        <v>86</v>
      </c>
      <c r="K5275" s="1" t="s">
        <v>12</v>
      </c>
      <c r="L5275" s="1" t="s">
        <v>2511</v>
      </c>
    </row>
    <row r="5276" spans="1:12" x14ac:dyDescent="0.2">
      <c r="A5276" s="1" t="s">
        <v>234</v>
      </c>
      <c r="B5276" s="1" t="s">
        <v>13</v>
      </c>
      <c r="C5276" s="2">
        <v>43796</v>
      </c>
      <c r="D5276" s="1" t="s">
        <v>149</v>
      </c>
      <c r="E5276" s="1"/>
      <c r="F5276" s="1" t="s">
        <v>3495</v>
      </c>
      <c r="G5276" s="3">
        <v>988</v>
      </c>
      <c r="H5276" s="3"/>
      <c r="I5276" s="1" t="s">
        <v>119</v>
      </c>
      <c r="J5276" s="1" t="s">
        <v>86</v>
      </c>
      <c r="K5276" s="1" t="s">
        <v>12</v>
      </c>
      <c r="L5276" s="1" t="s">
        <v>2968</v>
      </c>
    </row>
    <row r="5277" spans="1:12" x14ac:dyDescent="0.2">
      <c r="A5277" s="1" t="s">
        <v>234</v>
      </c>
      <c r="B5277" s="1" t="s">
        <v>13</v>
      </c>
      <c r="C5277" s="2">
        <v>43796</v>
      </c>
      <c r="D5277" s="1" t="s">
        <v>149</v>
      </c>
      <c r="E5277" s="1"/>
      <c r="F5277" s="1" t="s">
        <v>3436</v>
      </c>
      <c r="G5277" s="3">
        <v>974.76</v>
      </c>
      <c r="H5277" s="3"/>
      <c r="I5277" s="1" t="s">
        <v>119</v>
      </c>
      <c r="J5277" s="1" t="s">
        <v>86</v>
      </c>
      <c r="K5277" s="1" t="s">
        <v>84</v>
      </c>
      <c r="L5277" s="1" t="s">
        <v>2028</v>
      </c>
    </row>
    <row r="5278" spans="1:12" x14ac:dyDescent="0.2">
      <c r="A5278" s="1" t="s">
        <v>234</v>
      </c>
      <c r="B5278" s="1" t="s">
        <v>13</v>
      </c>
      <c r="C5278" s="2">
        <v>43796</v>
      </c>
      <c r="D5278" s="1" t="s">
        <v>149</v>
      </c>
      <c r="E5278" s="1"/>
      <c r="F5278" s="1" t="s">
        <v>3496</v>
      </c>
      <c r="G5278" s="3">
        <v>9730.6</v>
      </c>
      <c r="H5278" s="3"/>
      <c r="I5278" s="1"/>
      <c r="J5278" s="1"/>
      <c r="K5278" s="1" t="s">
        <v>12</v>
      </c>
      <c r="L5278" s="1"/>
    </row>
    <row r="5279" spans="1:12" x14ac:dyDescent="0.2">
      <c r="A5279" s="1" t="s">
        <v>234</v>
      </c>
      <c r="B5279" s="1" t="s">
        <v>13</v>
      </c>
      <c r="C5279" s="2">
        <v>43796</v>
      </c>
      <c r="D5279" s="1" t="s">
        <v>149</v>
      </c>
      <c r="E5279" s="1"/>
      <c r="F5279" s="1" t="s">
        <v>3497</v>
      </c>
      <c r="G5279" s="3">
        <v>1363.25</v>
      </c>
      <c r="H5279" s="3"/>
      <c r="I5279" s="1" t="s">
        <v>119</v>
      </c>
      <c r="J5279" s="1" t="s">
        <v>86</v>
      </c>
      <c r="K5279" s="1" t="s">
        <v>12</v>
      </c>
      <c r="L5279" s="1" t="s">
        <v>102</v>
      </c>
    </row>
    <row r="5280" spans="1:12" x14ac:dyDescent="0.2">
      <c r="A5280" s="1" t="s">
        <v>234</v>
      </c>
      <c r="B5280" s="1" t="s">
        <v>13</v>
      </c>
      <c r="C5280" s="2">
        <v>43796</v>
      </c>
      <c r="D5280" s="1" t="s">
        <v>149</v>
      </c>
      <c r="E5280" s="1"/>
      <c r="F5280" s="1" t="s">
        <v>3498</v>
      </c>
      <c r="G5280" s="3">
        <v>1164.67</v>
      </c>
      <c r="H5280" s="3"/>
      <c r="I5280" s="1" t="s">
        <v>120</v>
      </c>
      <c r="J5280" s="1" t="s">
        <v>171</v>
      </c>
      <c r="K5280" s="1" t="s">
        <v>12</v>
      </c>
      <c r="L5280" s="1" t="s">
        <v>473</v>
      </c>
    </row>
    <row r="5281" spans="1:12" x14ac:dyDescent="0.2">
      <c r="A5281" s="1" t="s">
        <v>234</v>
      </c>
      <c r="B5281" s="1" t="s">
        <v>13</v>
      </c>
      <c r="C5281" s="2">
        <v>43796</v>
      </c>
      <c r="D5281" s="1" t="s">
        <v>149</v>
      </c>
      <c r="E5281" s="1"/>
      <c r="F5281" s="1" t="s">
        <v>3499</v>
      </c>
      <c r="G5281" s="3">
        <v>1306.03</v>
      </c>
      <c r="H5281" s="3"/>
      <c r="I5281" s="1" t="s">
        <v>120</v>
      </c>
      <c r="J5281" s="1" t="s">
        <v>171</v>
      </c>
      <c r="K5281" s="1" t="s">
        <v>12</v>
      </c>
      <c r="L5281" s="1" t="s">
        <v>58</v>
      </c>
    </row>
    <row r="5282" spans="1:12" x14ac:dyDescent="0.2">
      <c r="A5282" s="1" t="s">
        <v>234</v>
      </c>
      <c r="B5282" s="1" t="s">
        <v>13</v>
      </c>
      <c r="C5282" s="2">
        <v>43796</v>
      </c>
      <c r="D5282" s="1" t="s">
        <v>149</v>
      </c>
      <c r="E5282" s="1"/>
      <c r="F5282" s="1" t="s">
        <v>3479</v>
      </c>
      <c r="G5282" s="3">
        <v>68.95</v>
      </c>
      <c r="H5282" s="3"/>
      <c r="I5282" s="1" t="s">
        <v>232</v>
      </c>
      <c r="J5282" s="1" t="s">
        <v>233</v>
      </c>
      <c r="K5282" s="1" t="s">
        <v>12</v>
      </c>
      <c r="L5282" s="1" t="s">
        <v>15</v>
      </c>
    </row>
    <row r="5283" spans="1:12" x14ac:dyDescent="0.2">
      <c r="A5283" s="1" t="s">
        <v>234</v>
      </c>
      <c r="B5283" s="1" t="s">
        <v>13</v>
      </c>
      <c r="C5283" s="2">
        <v>43796</v>
      </c>
      <c r="D5283" s="1" t="s">
        <v>149</v>
      </c>
      <c r="E5283" s="1"/>
      <c r="F5283" s="1" t="s">
        <v>3500</v>
      </c>
      <c r="G5283" s="3">
        <v>949</v>
      </c>
      <c r="H5283" s="3"/>
      <c r="I5283" s="1" t="s">
        <v>83</v>
      </c>
      <c r="J5283" s="1" t="s">
        <v>181</v>
      </c>
      <c r="K5283" s="1" t="s">
        <v>12</v>
      </c>
      <c r="L5283" s="1" t="s">
        <v>3354</v>
      </c>
    </row>
    <row r="5284" spans="1:12" x14ac:dyDescent="0.2">
      <c r="A5284" s="1" t="s">
        <v>234</v>
      </c>
      <c r="B5284" s="1" t="s">
        <v>13</v>
      </c>
      <c r="C5284" s="2">
        <v>43796</v>
      </c>
      <c r="D5284" s="1" t="s">
        <v>149</v>
      </c>
      <c r="E5284" s="1"/>
      <c r="F5284" s="1" t="s">
        <v>3501</v>
      </c>
      <c r="G5284" s="3">
        <v>1247.4000000000001</v>
      </c>
      <c r="H5284" s="3"/>
      <c r="I5284" s="1" t="s">
        <v>119</v>
      </c>
      <c r="J5284" s="1" t="s">
        <v>86</v>
      </c>
      <c r="K5284" s="1" t="s">
        <v>12</v>
      </c>
      <c r="L5284" s="1" t="s">
        <v>96</v>
      </c>
    </row>
    <row r="5285" spans="1:12" x14ac:dyDescent="0.2">
      <c r="A5285" s="1" t="s">
        <v>234</v>
      </c>
      <c r="B5285" s="1" t="s">
        <v>13</v>
      </c>
      <c r="C5285" s="2">
        <v>43796</v>
      </c>
      <c r="D5285" s="1" t="s">
        <v>149</v>
      </c>
      <c r="E5285" s="1"/>
      <c r="F5285" s="1" t="s">
        <v>3502</v>
      </c>
      <c r="G5285" s="3">
        <v>841.52</v>
      </c>
      <c r="H5285" s="3"/>
      <c r="I5285" s="1" t="s">
        <v>185</v>
      </c>
      <c r="J5285" s="1" t="s">
        <v>126</v>
      </c>
      <c r="K5285" s="1" t="s">
        <v>12</v>
      </c>
      <c r="L5285" s="1" t="s">
        <v>261</v>
      </c>
    </row>
    <row r="5286" spans="1:12" x14ac:dyDescent="0.2">
      <c r="A5286" s="1" t="s">
        <v>234</v>
      </c>
      <c r="B5286" s="1" t="s">
        <v>13</v>
      </c>
      <c r="C5286" s="2">
        <v>43796</v>
      </c>
      <c r="D5286" s="1" t="s">
        <v>149</v>
      </c>
      <c r="E5286" s="1"/>
      <c r="F5286" s="1" t="s">
        <v>3455</v>
      </c>
      <c r="G5286" s="3">
        <v>485.19</v>
      </c>
      <c r="H5286" s="3"/>
      <c r="I5286" s="1" t="s">
        <v>87</v>
      </c>
      <c r="J5286" s="1" t="s">
        <v>116</v>
      </c>
      <c r="K5286" s="1" t="s">
        <v>12</v>
      </c>
      <c r="L5286" s="1" t="s">
        <v>77</v>
      </c>
    </row>
    <row r="5287" spans="1:12" x14ac:dyDescent="0.2">
      <c r="A5287" s="1" t="s">
        <v>234</v>
      </c>
      <c r="B5287" s="1" t="s">
        <v>13</v>
      </c>
      <c r="C5287" s="2">
        <v>43796</v>
      </c>
      <c r="D5287" s="1" t="s">
        <v>149</v>
      </c>
      <c r="E5287" s="1"/>
      <c r="F5287" s="1" t="s">
        <v>3503</v>
      </c>
      <c r="G5287" s="3">
        <v>987</v>
      </c>
      <c r="H5287" s="3"/>
      <c r="I5287" s="1" t="s">
        <v>120</v>
      </c>
      <c r="J5287" s="1" t="s">
        <v>171</v>
      </c>
      <c r="K5287" s="1" t="s">
        <v>12</v>
      </c>
      <c r="L5287" s="1" t="s">
        <v>418</v>
      </c>
    </row>
    <row r="5288" spans="1:12" x14ac:dyDescent="0.2">
      <c r="A5288" s="1" t="s">
        <v>234</v>
      </c>
      <c r="B5288" s="1" t="s">
        <v>13</v>
      </c>
      <c r="C5288" s="2">
        <v>43796</v>
      </c>
      <c r="D5288" s="1" t="s">
        <v>149</v>
      </c>
      <c r="E5288" s="1"/>
      <c r="F5288" s="1" t="s">
        <v>3504</v>
      </c>
      <c r="G5288" s="3">
        <v>2150.75</v>
      </c>
      <c r="H5288" s="3"/>
      <c r="I5288" s="1" t="s">
        <v>83</v>
      </c>
      <c r="J5288" s="1" t="s">
        <v>181</v>
      </c>
      <c r="K5288" s="1" t="s">
        <v>12</v>
      </c>
      <c r="L5288" s="1" t="s">
        <v>47</v>
      </c>
    </row>
    <row r="5289" spans="1:12" x14ac:dyDescent="0.2">
      <c r="A5289" s="1" t="s">
        <v>234</v>
      </c>
      <c r="B5289" s="1" t="s">
        <v>13</v>
      </c>
      <c r="C5289" s="2">
        <v>43796</v>
      </c>
      <c r="D5289" s="1" t="s">
        <v>149</v>
      </c>
      <c r="E5289" s="1"/>
      <c r="F5289" s="1" t="s">
        <v>3505</v>
      </c>
      <c r="G5289" s="3">
        <v>420</v>
      </c>
      <c r="H5289" s="3"/>
      <c r="I5289" s="1" t="s">
        <v>119</v>
      </c>
      <c r="J5289" s="1" t="s">
        <v>86</v>
      </c>
      <c r="K5289" s="1" t="s">
        <v>12</v>
      </c>
      <c r="L5289" s="1" t="s">
        <v>2946</v>
      </c>
    </row>
    <row r="5290" spans="1:12" x14ac:dyDescent="0.2">
      <c r="A5290" s="1" t="s">
        <v>234</v>
      </c>
      <c r="B5290" s="1" t="s">
        <v>13</v>
      </c>
      <c r="C5290" s="2">
        <v>43796</v>
      </c>
      <c r="D5290" s="1" t="s">
        <v>149</v>
      </c>
      <c r="E5290" s="1"/>
      <c r="F5290" s="1" t="s">
        <v>3506</v>
      </c>
      <c r="G5290" s="3">
        <v>580.35</v>
      </c>
      <c r="H5290" s="3"/>
      <c r="I5290" s="1" t="s">
        <v>106</v>
      </c>
      <c r="J5290" s="1" t="s">
        <v>121</v>
      </c>
      <c r="K5290" s="1" t="s">
        <v>84</v>
      </c>
      <c r="L5290" s="1" t="s">
        <v>66</v>
      </c>
    </row>
    <row r="5291" spans="1:12" x14ac:dyDescent="0.2">
      <c r="A5291" s="1" t="s">
        <v>234</v>
      </c>
      <c r="B5291" s="1" t="s">
        <v>13</v>
      </c>
      <c r="C5291" s="2">
        <v>43796</v>
      </c>
      <c r="D5291" s="1" t="s">
        <v>149</v>
      </c>
      <c r="E5291" s="1"/>
      <c r="F5291" s="1" t="s">
        <v>3470</v>
      </c>
      <c r="G5291" s="3">
        <v>183.35</v>
      </c>
      <c r="H5291" s="3"/>
      <c r="I5291" s="1" t="s">
        <v>87</v>
      </c>
      <c r="J5291" s="1" t="s">
        <v>116</v>
      </c>
      <c r="K5291" s="1" t="s">
        <v>84</v>
      </c>
      <c r="L5291" s="1" t="s">
        <v>51</v>
      </c>
    </row>
    <row r="5292" spans="1:12" x14ac:dyDescent="0.2">
      <c r="A5292" s="1" t="s">
        <v>234</v>
      </c>
      <c r="B5292" s="1" t="s">
        <v>13</v>
      </c>
      <c r="C5292" s="2">
        <v>43796</v>
      </c>
      <c r="D5292" s="1" t="s">
        <v>149</v>
      </c>
      <c r="E5292" s="1"/>
      <c r="F5292" s="1" t="s">
        <v>3507</v>
      </c>
      <c r="G5292" s="3">
        <v>2386.81</v>
      </c>
      <c r="H5292" s="3"/>
      <c r="I5292" s="1" t="s">
        <v>83</v>
      </c>
      <c r="J5292" s="1" t="s">
        <v>181</v>
      </c>
      <c r="K5292" s="1" t="s">
        <v>12</v>
      </c>
      <c r="L5292" s="1" t="s">
        <v>36</v>
      </c>
    </row>
    <row r="5293" spans="1:12" x14ac:dyDescent="0.2">
      <c r="A5293" s="1" t="s">
        <v>234</v>
      </c>
      <c r="B5293" s="1" t="s">
        <v>13</v>
      </c>
      <c r="C5293" s="2">
        <v>43796</v>
      </c>
      <c r="D5293" s="1" t="s">
        <v>149</v>
      </c>
      <c r="E5293" s="1"/>
      <c r="F5293" s="1" t="s">
        <v>3508</v>
      </c>
      <c r="G5293" s="3">
        <v>1358.5</v>
      </c>
      <c r="H5293" s="3"/>
      <c r="I5293" s="1" t="s">
        <v>119</v>
      </c>
      <c r="J5293" s="1" t="s">
        <v>86</v>
      </c>
      <c r="K5293" s="1" t="s">
        <v>12</v>
      </c>
      <c r="L5293" s="1" t="s">
        <v>103</v>
      </c>
    </row>
    <row r="5294" spans="1:12" x14ac:dyDescent="0.2">
      <c r="A5294" s="1" t="s">
        <v>234</v>
      </c>
      <c r="B5294" s="1" t="s">
        <v>13</v>
      </c>
      <c r="C5294" s="2">
        <v>43796</v>
      </c>
      <c r="D5294" s="1" t="s">
        <v>149</v>
      </c>
      <c r="E5294" s="1"/>
      <c r="F5294" s="1" t="s">
        <v>3470</v>
      </c>
      <c r="G5294" s="3">
        <v>733.39</v>
      </c>
      <c r="H5294" s="3"/>
      <c r="I5294" s="1" t="s">
        <v>119</v>
      </c>
      <c r="J5294" s="1" t="s">
        <v>86</v>
      </c>
      <c r="K5294" s="1" t="s">
        <v>84</v>
      </c>
      <c r="L5294" s="1" t="s">
        <v>51</v>
      </c>
    </row>
    <row r="5295" spans="1:12" x14ac:dyDescent="0.2">
      <c r="A5295" s="1" t="s">
        <v>234</v>
      </c>
      <c r="B5295" s="1" t="s">
        <v>13</v>
      </c>
      <c r="C5295" s="2">
        <v>43796</v>
      </c>
      <c r="D5295" s="1" t="s">
        <v>149</v>
      </c>
      <c r="E5295" s="1"/>
      <c r="F5295" s="1" t="s">
        <v>3420</v>
      </c>
      <c r="G5295" s="3">
        <v>148.80000000000001</v>
      </c>
      <c r="H5295" s="3"/>
      <c r="I5295" s="1" t="s">
        <v>185</v>
      </c>
      <c r="J5295" s="1" t="s">
        <v>126</v>
      </c>
      <c r="K5295" s="1" t="s">
        <v>84</v>
      </c>
      <c r="L5295" s="1" t="s">
        <v>29</v>
      </c>
    </row>
    <row r="5296" spans="1:12" x14ac:dyDescent="0.2">
      <c r="A5296" s="1" t="s">
        <v>234</v>
      </c>
      <c r="B5296" s="1" t="s">
        <v>13</v>
      </c>
      <c r="C5296" s="2">
        <v>43796</v>
      </c>
      <c r="D5296" s="1" t="s">
        <v>149</v>
      </c>
      <c r="E5296" s="1"/>
      <c r="F5296" s="1" t="s">
        <v>3509</v>
      </c>
      <c r="G5296" s="3">
        <v>1232.05</v>
      </c>
      <c r="H5296" s="3"/>
      <c r="I5296" s="1" t="s">
        <v>106</v>
      </c>
      <c r="J5296" s="1" t="s">
        <v>121</v>
      </c>
      <c r="K5296" s="1" t="s">
        <v>12</v>
      </c>
      <c r="L5296" s="1" t="s">
        <v>65</v>
      </c>
    </row>
    <row r="5297" spans="1:12" x14ac:dyDescent="0.2">
      <c r="A5297" s="1" t="s">
        <v>234</v>
      </c>
      <c r="B5297" s="1" t="s">
        <v>13</v>
      </c>
      <c r="C5297" s="2">
        <v>43796</v>
      </c>
      <c r="D5297" s="1" t="s">
        <v>149</v>
      </c>
      <c r="E5297" s="1"/>
      <c r="F5297" s="1" t="s">
        <v>3439</v>
      </c>
      <c r="G5297" s="3">
        <v>204.41</v>
      </c>
      <c r="H5297" s="3"/>
      <c r="I5297" s="1" t="s">
        <v>119</v>
      </c>
      <c r="J5297" s="1" t="s">
        <v>86</v>
      </c>
      <c r="K5297" s="1" t="s">
        <v>84</v>
      </c>
      <c r="L5297" s="1" t="s">
        <v>409</v>
      </c>
    </row>
    <row r="5298" spans="1:12" x14ac:dyDescent="0.2">
      <c r="A5298" s="1" t="s">
        <v>234</v>
      </c>
      <c r="B5298" s="1" t="s">
        <v>13</v>
      </c>
      <c r="C5298" s="2">
        <v>43796</v>
      </c>
      <c r="D5298" s="1" t="s">
        <v>149</v>
      </c>
      <c r="E5298" s="1"/>
      <c r="F5298" s="1" t="s">
        <v>3510</v>
      </c>
      <c r="G5298" s="3">
        <v>624</v>
      </c>
      <c r="H5298" s="3"/>
      <c r="I5298" s="1" t="s">
        <v>119</v>
      </c>
      <c r="J5298" s="1" t="s">
        <v>86</v>
      </c>
      <c r="K5298" s="1" t="s">
        <v>12</v>
      </c>
      <c r="L5298" s="1" t="s">
        <v>354</v>
      </c>
    </row>
    <row r="5299" spans="1:12" x14ac:dyDescent="0.2">
      <c r="A5299" s="1" t="s">
        <v>234</v>
      </c>
      <c r="B5299" s="1" t="s">
        <v>13</v>
      </c>
      <c r="C5299" s="2">
        <v>43796</v>
      </c>
      <c r="D5299" s="1" t="s">
        <v>149</v>
      </c>
      <c r="E5299" s="1"/>
      <c r="F5299" s="1" t="s">
        <v>3511</v>
      </c>
      <c r="G5299" s="3">
        <v>2044.35</v>
      </c>
      <c r="H5299" s="3"/>
      <c r="I5299" s="1" t="s">
        <v>119</v>
      </c>
      <c r="J5299" s="1" t="s">
        <v>86</v>
      </c>
      <c r="K5299" s="1" t="s">
        <v>12</v>
      </c>
      <c r="L5299" s="1" t="s">
        <v>24</v>
      </c>
    </row>
    <row r="5300" spans="1:12" x14ac:dyDescent="0.2">
      <c r="A5300" s="1" t="s">
        <v>234</v>
      </c>
      <c r="B5300" s="1" t="s">
        <v>13</v>
      </c>
      <c r="C5300" s="2">
        <v>43796</v>
      </c>
      <c r="D5300" s="1" t="s">
        <v>149</v>
      </c>
      <c r="E5300" s="1"/>
      <c r="F5300" s="1" t="s">
        <v>3436</v>
      </c>
      <c r="G5300" s="3">
        <v>588.91999999999996</v>
      </c>
      <c r="H5300" s="3"/>
      <c r="I5300" s="1" t="s">
        <v>83</v>
      </c>
      <c r="J5300" s="1" t="s">
        <v>175</v>
      </c>
      <c r="K5300" s="1" t="s">
        <v>84</v>
      </c>
      <c r="L5300" s="1" t="s">
        <v>2028</v>
      </c>
    </row>
    <row r="5301" spans="1:12" x14ac:dyDescent="0.2">
      <c r="A5301" s="1" t="s">
        <v>234</v>
      </c>
      <c r="B5301" s="1" t="s">
        <v>13</v>
      </c>
      <c r="C5301" s="2">
        <v>43796</v>
      </c>
      <c r="D5301" s="1" t="s">
        <v>149</v>
      </c>
      <c r="E5301" s="1"/>
      <c r="F5301" s="1" t="s">
        <v>3512</v>
      </c>
      <c r="G5301" s="3">
        <v>517.51</v>
      </c>
      <c r="H5301" s="3"/>
      <c r="I5301" s="1" t="s">
        <v>185</v>
      </c>
      <c r="J5301" s="1" t="s">
        <v>126</v>
      </c>
      <c r="K5301" s="1" t="s">
        <v>12</v>
      </c>
      <c r="L5301" s="1" t="s">
        <v>304</v>
      </c>
    </row>
    <row r="5302" spans="1:12" x14ac:dyDescent="0.2">
      <c r="A5302" s="1" t="s">
        <v>234</v>
      </c>
      <c r="B5302" s="1" t="s">
        <v>13</v>
      </c>
      <c r="C5302" s="2">
        <v>43796</v>
      </c>
      <c r="D5302" s="1" t="s">
        <v>149</v>
      </c>
      <c r="E5302" s="1"/>
      <c r="F5302" s="1" t="s">
        <v>3443</v>
      </c>
      <c r="G5302" s="3">
        <v>894.92</v>
      </c>
      <c r="H5302" s="3"/>
      <c r="I5302" s="1" t="s">
        <v>87</v>
      </c>
      <c r="J5302" s="1" t="s">
        <v>253</v>
      </c>
      <c r="K5302" s="1" t="s">
        <v>12</v>
      </c>
      <c r="L5302" s="1" t="s">
        <v>1047</v>
      </c>
    </row>
    <row r="5303" spans="1:12" x14ac:dyDescent="0.2">
      <c r="A5303" s="1" t="s">
        <v>234</v>
      </c>
      <c r="B5303" s="1" t="s">
        <v>13</v>
      </c>
      <c r="C5303" s="2">
        <v>43796</v>
      </c>
      <c r="D5303" s="1" t="s">
        <v>149</v>
      </c>
      <c r="E5303" s="1"/>
      <c r="F5303" s="1" t="s">
        <v>3513</v>
      </c>
      <c r="G5303" s="3">
        <v>312.26</v>
      </c>
      <c r="H5303" s="3"/>
      <c r="I5303" s="1" t="s">
        <v>232</v>
      </c>
      <c r="J5303" s="1" t="s">
        <v>233</v>
      </c>
      <c r="K5303" s="1" t="s">
        <v>12</v>
      </c>
      <c r="L5303" s="1" t="s">
        <v>41</v>
      </c>
    </row>
    <row r="5304" spans="1:12" x14ac:dyDescent="0.2">
      <c r="A5304" s="1" t="s">
        <v>234</v>
      </c>
      <c r="B5304" s="1" t="s">
        <v>13</v>
      </c>
      <c r="C5304" s="2">
        <v>43796</v>
      </c>
      <c r="D5304" s="1" t="s">
        <v>149</v>
      </c>
      <c r="E5304" s="1"/>
      <c r="F5304" s="1" t="s">
        <v>3514</v>
      </c>
      <c r="G5304" s="3">
        <v>1544.81</v>
      </c>
      <c r="H5304" s="3"/>
      <c r="I5304" s="1" t="s">
        <v>83</v>
      </c>
      <c r="J5304" s="1" t="s">
        <v>181</v>
      </c>
      <c r="K5304" s="1" t="s">
        <v>12</v>
      </c>
      <c r="L5304" s="1" t="s">
        <v>30</v>
      </c>
    </row>
    <row r="5305" spans="1:12" x14ac:dyDescent="0.2">
      <c r="A5305" s="1" t="s">
        <v>234</v>
      </c>
      <c r="B5305" s="1" t="s">
        <v>13</v>
      </c>
      <c r="C5305" s="2">
        <v>43796</v>
      </c>
      <c r="D5305" s="1" t="s">
        <v>149</v>
      </c>
      <c r="E5305" s="1"/>
      <c r="F5305" s="1" t="s">
        <v>3515</v>
      </c>
      <c r="G5305" s="3">
        <v>825</v>
      </c>
      <c r="H5305" s="3"/>
      <c r="I5305" s="1" t="s">
        <v>119</v>
      </c>
      <c r="J5305" s="1" t="s">
        <v>86</v>
      </c>
      <c r="K5305" s="1" t="s">
        <v>12</v>
      </c>
      <c r="L5305" s="1" t="s">
        <v>481</v>
      </c>
    </row>
    <row r="5306" spans="1:12" x14ac:dyDescent="0.2">
      <c r="A5306" s="1" t="s">
        <v>234</v>
      </c>
      <c r="B5306" s="1" t="s">
        <v>13</v>
      </c>
      <c r="C5306" s="2">
        <v>43796</v>
      </c>
      <c r="D5306" s="1" t="s">
        <v>149</v>
      </c>
      <c r="E5306" s="1"/>
      <c r="F5306" s="1" t="s">
        <v>3516</v>
      </c>
      <c r="G5306" s="3">
        <v>1391.75</v>
      </c>
      <c r="H5306" s="3"/>
      <c r="I5306" s="1" t="s">
        <v>119</v>
      </c>
      <c r="J5306" s="1" t="s">
        <v>86</v>
      </c>
      <c r="K5306" s="1" t="s">
        <v>12</v>
      </c>
      <c r="L5306" s="1" t="s">
        <v>2589</v>
      </c>
    </row>
    <row r="5307" spans="1:12" x14ac:dyDescent="0.2">
      <c r="A5307" s="1" t="s">
        <v>234</v>
      </c>
      <c r="B5307" s="1" t="s">
        <v>13</v>
      </c>
      <c r="C5307" s="2">
        <v>43796</v>
      </c>
      <c r="D5307" s="1" t="s">
        <v>149</v>
      </c>
      <c r="E5307" s="1"/>
      <c r="F5307" s="1" t="s">
        <v>3517</v>
      </c>
      <c r="G5307" s="3">
        <v>424.13</v>
      </c>
      <c r="H5307" s="3"/>
      <c r="I5307" s="1" t="s">
        <v>119</v>
      </c>
      <c r="J5307" s="1" t="s">
        <v>86</v>
      </c>
      <c r="K5307" s="1" t="s">
        <v>12</v>
      </c>
      <c r="L5307" s="1" t="s">
        <v>110</v>
      </c>
    </row>
    <row r="5308" spans="1:12" x14ac:dyDescent="0.2">
      <c r="A5308" s="1" t="s">
        <v>234</v>
      </c>
      <c r="B5308" s="1" t="s">
        <v>13</v>
      </c>
      <c r="C5308" s="2">
        <v>43796</v>
      </c>
      <c r="D5308" s="1" t="s">
        <v>149</v>
      </c>
      <c r="E5308" s="1"/>
      <c r="F5308" s="1" t="s">
        <v>3518</v>
      </c>
      <c r="G5308" s="3">
        <v>1339.03</v>
      </c>
      <c r="H5308" s="3"/>
      <c r="I5308" s="1" t="s">
        <v>119</v>
      </c>
      <c r="J5308" s="1" t="s">
        <v>86</v>
      </c>
      <c r="K5308" s="1" t="s">
        <v>12</v>
      </c>
      <c r="L5308" s="1" t="s">
        <v>78</v>
      </c>
    </row>
    <row r="5309" spans="1:12" x14ac:dyDescent="0.2">
      <c r="A5309" s="1" t="s">
        <v>234</v>
      </c>
      <c r="B5309" s="1" t="s">
        <v>13</v>
      </c>
      <c r="C5309" s="2">
        <v>43796</v>
      </c>
      <c r="D5309" s="1" t="s">
        <v>149</v>
      </c>
      <c r="E5309" s="1"/>
      <c r="F5309" s="1" t="s">
        <v>3519</v>
      </c>
      <c r="G5309" s="3">
        <v>861</v>
      </c>
      <c r="H5309" s="3"/>
      <c r="I5309" s="1" t="s">
        <v>119</v>
      </c>
      <c r="J5309" s="1" t="s">
        <v>86</v>
      </c>
      <c r="K5309" s="1" t="s">
        <v>12</v>
      </c>
      <c r="L5309" s="1" t="s">
        <v>270</v>
      </c>
    </row>
    <row r="5310" spans="1:12" x14ac:dyDescent="0.2">
      <c r="A5310" s="1" t="s">
        <v>234</v>
      </c>
      <c r="B5310" s="1" t="s">
        <v>13</v>
      </c>
      <c r="C5310" s="2">
        <v>43796</v>
      </c>
      <c r="D5310" s="1" t="s">
        <v>149</v>
      </c>
      <c r="E5310" s="1"/>
      <c r="F5310" s="1" t="s">
        <v>3520</v>
      </c>
      <c r="G5310" s="3">
        <v>1444</v>
      </c>
      <c r="H5310" s="3"/>
      <c r="I5310" s="1" t="s">
        <v>119</v>
      </c>
      <c r="J5310" s="1" t="s">
        <v>86</v>
      </c>
      <c r="K5310" s="1" t="s">
        <v>12</v>
      </c>
      <c r="L5310" s="1" t="s">
        <v>112</v>
      </c>
    </row>
    <row r="5311" spans="1:12" x14ac:dyDescent="0.2">
      <c r="A5311" s="1" t="s">
        <v>234</v>
      </c>
      <c r="B5311" s="1" t="s">
        <v>13</v>
      </c>
      <c r="C5311" s="2">
        <v>43796</v>
      </c>
      <c r="D5311" s="1" t="s">
        <v>149</v>
      </c>
      <c r="E5311" s="1"/>
      <c r="F5311" s="1" t="s">
        <v>3521</v>
      </c>
      <c r="G5311" s="3">
        <v>835.2</v>
      </c>
      <c r="H5311" s="3"/>
      <c r="I5311" s="1" t="s">
        <v>185</v>
      </c>
      <c r="J5311" s="1" t="s">
        <v>126</v>
      </c>
      <c r="K5311" s="1" t="s">
        <v>12</v>
      </c>
      <c r="L5311" s="1" t="s">
        <v>1650</v>
      </c>
    </row>
    <row r="5312" spans="1:12" x14ac:dyDescent="0.2">
      <c r="A5312" s="1" t="s">
        <v>234</v>
      </c>
      <c r="B5312" s="1" t="s">
        <v>13</v>
      </c>
      <c r="C5312" s="2">
        <v>43796</v>
      </c>
      <c r="D5312" s="1" t="s">
        <v>149</v>
      </c>
      <c r="E5312" s="1"/>
      <c r="F5312" s="1" t="s">
        <v>3453</v>
      </c>
      <c r="G5312" s="3">
        <v>29.28</v>
      </c>
      <c r="H5312" s="3"/>
      <c r="I5312" s="1" t="s">
        <v>108</v>
      </c>
      <c r="J5312" s="1" t="s">
        <v>117</v>
      </c>
      <c r="K5312" s="1" t="s">
        <v>84</v>
      </c>
      <c r="L5312" s="1" t="s">
        <v>111</v>
      </c>
    </row>
    <row r="5313" spans="1:12" x14ac:dyDescent="0.2">
      <c r="A5313" s="1" t="s">
        <v>234</v>
      </c>
      <c r="B5313" s="1" t="s">
        <v>13</v>
      </c>
      <c r="C5313" s="2">
        <v>43796</v>
      </c>
      <c r="D5313" s="1" t="s">
        <v>149</v>
      </c>
      <c r="E5313" s="1"/>
      <c r="F5313" s="1" t="s">
        <v>3420</v>
      </c>
      <c r="G5313" s="3">
        <v>496</v>
      </c>
      <c r="H5313" s="3"/>
      <c r="I5313" s="1" t="s">
        <v>87</v>
      </c>
      <c r="J5313" s="1" t="s">
        <v>116</v>
      </c>
      <c r="K5313" s="1" t="s">
        <v>84</v>
      </c>
      <c r="L5313" s="1" t="s">
        <v>29</v>
      </c>
    </row>
    <row r="5314" spans="1:12" x14ac:dyDescent="0.2">
      <c r="A5314" s="1" t="s">
        <v>234</v>
      </c>
      <c r="B5314" s="1" t="s">
        <v>13</v>
      </c>
      <c r="C5314" s="2">
        <v>43796</v>
      </c>
      <c r="D5314" s="1" t="s">
        <v>149</v>
      </c>
      <c r="E5314" s="1"/>
      <c r="F5314" s="1" t="s">
        <v>3453</v>
      </c>
      <c r="G5314" s="3">
        <v>104.59</v>
      </c>
      <c r="H5314" s="3"/>
      <c r="I5314" s="1" t="s">
        <v>120</v>
      </c>
      <c r="J5314" s="1" t="s">
        <v>171</v>
      </c>
      <c r="K5314" s="1" t="s">
        <v>84</v>
      </c>
      <c r="L5314" s="1" t="s">
        <v>111</v>
      </c>
    </row>
    <row r="5315" spans="1:12" x14ac:dyDescent="0.2">
      <c r="A5315" s="1" t="s">
        <v>234</v>
      </c>
      <c r="B5315" s="1" t="s">
        <v>13</v>
      </c>
      <c r="C5315" s="2">
        <v>43796</v>
      </c>
      <c r="D5315" s="1" t="s">
        <v>149</v>
      </c>
      <c r="E5315" s="1"/>
      <c r="F5315" s="1" t="s">
        <v>3522</v>
      </c>
      <c r="G5315" s="3">
        <v>988</v>
      </c>
      <c r="H5315" s="3"/>
      <c r="I5315" s="1" t="s">
        <v>119</v>
      </c>
      <c r="J5315" s="1" t="s">
        <v>86</v>
      </c>
      <c r="K5315" s="1" t="s">
        <v>12</v>
      </c>
      <c r="L5315" s="1" t="s">
        <v>333</v>
      </c>
    </row>
    <row r="5316" spans="1:12" x14ac:dyDescent="0.2">
      <c r="A5316" s="1" t="s">
        <v>234</v>
      </c>
      <c r="B5316" s="1" t="s">
        <v>13</v>
      </c>
      <c r="C5316" s="2">
        <v>43796</v>
      </c>
      <c r="D5316" s="1" t="s">
        <v>149</v>
      </c>
      <c r="E5316" s="1"/>
      <c r="F5316" s="1" t="s">
        <v>3523</v>
      </c>
      <c r="G5316" s="3">
        <v>401.78</v>
      </c>
      <c r="H5316" s="3"/>
      <c r="I5316" s="1" t="s">
        <v>119</v>
      </c>
      <c r="J5316" s="1" t="s">
        <v>86</v>
      </c>
      <c r="K5316" s="1" t="s">
        <v>84</v>
      </c>
      <c r="L5316" s="1" t="s">
        <v>66</v>
      </c>
    </row>
    <row r="5317" spans="1:12" x14ac:dyDescent="0.2">
      <c r="A5317" s="1" t="s">
        <v>234</v>
      </c>
      <c r="B5317" s="1" t="s">
        <v>13</v>
      </c>
      <c r="C5317" s="2">
        <v>43796</v>
      </c>
      <c r="D5317" s="1" t="s">
        <v>149</v>
      </c>
      <c r="E5317" s="1"/>
      <c r="F5317" s="1" t="s">
        <v>3524</v>
      </c>
      <c r="G5317" s="3">
        <v>2128.85</v>
      </c>
      <c r="H5317" s="3"/>
      <c r="I5317" s="1" t="s">
        <v>87</v>
      </c>
      <c r="J5317" s="1" t="s">
        <v>116</v>
      </c>
      <c r="K5317" s="1" t="s">
        <v>84</v>
      </c>
      <c r="L5317" s="1" t="s">
        <v>241</v>
      </c>
    </row>
    <row r="5318" spans="1:12" x14ac:dyDescent="0.2">
      <c r="A5318" s="1" t="s">
        <v>234</v>
      </c>
      <c r="B5318" s="1" t="s">
        <v>13</v>
      </c>
      <c r="C5318" s="2">
        <v>43796</v>
      </c>
      <c r="D5318" s="1" t="s">
        <v>149</v>
      </c>
      <c r="E5318" s="1"/>
      <c r="F5318" s="1" t="s">
        <v>3436</v>
      </c>
      <c r="G5318" s="3">
        <v>109.66</v>
      </c>
      <c r="H5318" s="3"/>
      <c r="I5318" s="1" t="s">
        <v>120</v>
      </c>
      <c r="J5318" s="1" t="s">
        <v>171</v>
      </c>
      <c r="K5318" s="1" t="s">
        <v>84</v>
      </c>
      <c r="L5318" s="1" t="s">
        <v>2028</v>
      </c>
    </row>
    <row r="5319" spans="1:12" x14ac:dyDescent="0.2">
      <c r="A5319" s="1" t="s">
        <v>234</v>
      </c>
      <c r="B5319" s="1" t="s">
        <v>13</v>
      </c>
      <c r="C5319" s="2">
        <v>43796</v>
      </c>
      <c r="D5319" s="1" t="s">
        <v>149</v>
      </c>
      <c r="E5319" s="1"/>
      <c r="F5319" s="1" t="s">
        <v>3525</v>
      </c>
      <c r="G5319" s="3">
        <v>840</v>
      </c>
      <c r="H5319" s="3"/>
      <c r="I5319" s="1" t="s">
        <v>119</v>
      </c>
      <c r="J5319" s="1" t="s">
        <v>86</v>
      </c>
      <c r="K5319" s="1" t="s">
        <v>12</v>
      </c>
      <c r="L5319" s="1" t="s">
        <v>3526</v>
      </c>
    </row>
    <row r="5320" spans="1:12" x14ac:dyDescent="0.2">
      <c r="A5320" s="1" t="s">
        <v>234</v>
      </c>
      <c r="B5320" s="1" t="s">
        <v>13</v>
      </c>
      <c r="C5320" s="2">
        <v>43796</v>
      </c>
      <c r="D5320" s="1" t="s">
        <v>149</v>
      </c>
      <c r="E5320" s="1"/>
      <c r="F5320" s="1" t="s">
        <v>3527</v>
      </c>
      <c r="G5320" s="3">
        <v>1074.5</v>
      </c>
      <c r="H5320" s="3"/>
      <c r="I5320" s="1" t="s">
        <v>119</v>
      </c>
      <c r="J5320" s="1" t="s">
        <v>86</v>
      </c>
      <c r="K5320" s="1" t="s">
        <v>12</v>
      </c>
      <c r="L5320" s="1" t="s">
        <v>115</v>
      </c>
    </row>
    <row r="5321" spans="1:12" x14ac:dyDescent="0.2">
      <c r="A5321" s="1" t="s">
        <v>234</v>
      </c>
      <c r="B5321" s="1" t="s">
        <v>13</v>
      </c>
      <c r="C5321" s="2">
        <v>43796</v>
      </c>
      <c r="D5321" s="1" t="s">
        <v>149</v>
      </c>
      <c r="E5321" s="1"/>
      <c r="F5321" s="1" t="s">
        <v>3528</v>
      </c>
      <c r="G5321" s="3">
        <v>1526.21</v>
      </c>
      <c r="H5321" s="3"/>
      <c r="I5321" s="1" t="s">
        <v>119</v>
      </c>
      <c r="J5321" s="1" t="s">
        <v>86</v>
      </c>
      <c r="K5321" s="1" t="s">
        <v>12</v>
      </c>
      <c r="L5321" s="1" t="s">
        <v>88</v>
      </c>
    </row>
    <row r="5322" spans="1:12" x14ac:dyDescent="0.2">
      <c r="A5322" s="1" t="s">
        <v>234</v>
      </c>
      <c r="B5322" s="1" t="s">
        <v>13</v>
      </c>
      <c r="C5322" s="2">
        <v>43796</v>
      </c>
      <c r="D5322" s="1" t="s">
        <v>149</v>
      </c>
      <c r="E5322" s="1"/>
      <c r="F5322" s="1" t="s">
        <v>3418</v>
      </c>
      <c r="G5322" s="3">
        <v>736.66</v>
      </c>
      <c r="H5322" s="3"/>
      <c r="I5322" s="1" t="s">
        <v>87</v>
      </c>
      <c r="J5322" s="1" t="s">
        <v>116</v>
      </c>
      <c r="K5322" s="1" t="s">
        <v>84</v>
      </c>
      <c r="L5322" s="1" t="s">
        <v>104</v>
      </c>
    </row>
    <row r="5323" spans="1:12" x14ac:dyDescent="0.2">
      <c r="A5323" s="1" t="s">
        <v>234</v>
      </c>
      <c r="B5323" s="1" t="s">
        <v>13</v>
      </c>
      <c r="C5323" s="2">
        <v>43796</v>
      </c>
      <c r="D5323" s="1" t="s">
        <v>149</v>
      </c>
      <c r="E5323" s="1"/>
      <c r="F5323" s="1" t="s">
        <v>3529</v>
      </c>
      <c r="G5323" s="3">
        <v>919.75</v>
      </c>
      <c r="H5323" s="3"/>
      <c r="I5323" s="1" t="s">
        <v>119</v>
      </c>
      <c r="J5323" s="1" t="s">
        <v>86</v>
      </c>
      <c r="K5323" s="1" t="s">
        <v>12</v>
      </c>
      <c r="L5323" s="1" t="s">
        <v>109</v>
      </c>
    </row>
    <row r="5324" spans="1:12" x14ac:dyDescent="0.2">
      <c r="A5324" s="1" t="s">
        <v>234</v>
      </c>
      <c r="B5324" s="1" t="s">
        <v>13</v>
      </c>
      <c r="C5324" s="2">
        <v>43796</v>
      </c>
      <c r="D5324" s="1" t="s">
        <v>149</v>
      </c>
      <c r="E5324" s="1"/>
      <c r="F5324" s="1" t="s">
        <v>3530</v>
      </c>
      <c r="G5324" s="3">
        <v>624</v>
      </c>
      <c r="H5324" s="3"/>
      <c r="I5324" s="1" t="s">
        <v>119</v>
      </c>
      <c r="J5324" s="1" t="s">
        <v>86</v>
      </c>
      <c r="K5324" s="1" t="s">
        <v>12</v>
      </c>
      <c r="L5324" s="1" t="s">
        <v>491</v>
      </c>
    </row>
    <row r="5325" spans="1:12" x14ac:dyDescent="0.2">
      <c r="A5325" s="1" t="s">
        <v>234</v>
      </c>
      <c r="B5325" s="1" t="s">
        <v>13</v>
      </c>
      <c r="C5325" s="2">
        <v>43796</v>
      </c>
      <c r="D5325" s="1" t="s">
        <v>149</v>
      </c>
      <c r="E5325" s="1"/>
      <c r="F5325" s="1" t="s">
        <v>3531</v>
      </c>
      <c r="G5325" s="3">
        <v>858</v>
      </c>
      <c r="H5325" s="3"/>
      <c r="I5325" s="1" t="s">
        <v>119</v>
      </c>
      <c r="J5325" s="1" t="s">
        <v>86</v>
      </c>
      <c r="K5325" s="1" t="s">
        <v>12</v>
      </c>
      <c r="L5325" s="1" t="s">
        <v>494</v>
      </c>
    </row>
    <row r="5326" spans="1:12" x14ac:dyDescent="0.2">
      <c r="A5326" s="1" t="s">
        <v>234</v>
      </c>
      <c r="B5326" s="1" t="s">
        <v>13</v>
      </c>
      <c r="C5326" s="2">
        <v>43796</v>
      </c>
      <c r="D5326" s="1" t="s">
        <v>149</v>
      </c>
      <c r="E5326" s="1"/>
      <c r="F5326" s="1" t="s">
        <v>3421</v>
      </c>
      <c r="G5326" s="3">
        <v>33.68</v>
      </c>
      <c r="H5326" s="3"/>
      <c r="I5326" s="1" t="s">
        <v>179</v>
      </c>
      <c r="J5326" s="1" t="s">
        <v>89</v>
      </c>
      <c r="K5326" s="1" t="s">
        <v>84</v>
      </c>
      <c r="L5326" s="1" t="s">
        <v>63</v>
      </c>
    </row>
    <row r="5327" spans="1:12" x14ac:dyDescent="0.2">
      <c r="A5327" s="1" t="s">
        <v>234</v>
      </c>
      <c r="B5327" s="1" t="s">
        <v>13</v>
      </c>
      <c r="C5327" s="2">
        <v>43796</v>
      </c>
      <c r="D5327" s="1" t="s">
        <v>149</v>
      </c>
      <c r="E5327" s="1"/>
      <c r="F5327" s="1" t="s">
        <v>3470</v>
      </c>
      <c r="G5327" s="3">
        <v>152.78</v>
      </c>
      <c r="H5327" s="3"/>
      <c r="I5327" s="1" t="s">
        <v>85</v>
      </c>
      <c r="J5327" s="1" t="s">
        <v>125</v>
      </c>
      <c r="K5327" s="1" t="s">
        <v>84</v>
      </c>
      <c r="L5327" s="1" t="s">
        <v>51</v>
      </c>
    </row>
    <row r="5328" spans="1:12" x14ac:dyDescent="0.2">
      <c r="A5328" s="1" t="s">
        <v>234</v>
      </c>
      <c r="B5328" s="1" t="s">
        <v>13</v>
      </c>
      <c r="C5328" s="2">
        <v>43796</v>
      </c>
      <c r="D5328" s="1" t="s">
        <v>149</v>
      </c>
      <c r="E5328" s="1"/>
      <c r="F5328" s="1" t="s">
        <v>3425</v>
      </c>
      <c r="G5328" s="3">
        <v>99.68</v>
      </c>
      <c r="H5328" s="3"/>
      <c r="I5328" s="1" t="s">
        <v>106</v>
      </c>
      <c r="J5328" s="1" t="s">
        <v>107</v>
      </c>
      <c r="K5328" s="1" t="s">
        <v>12</v>
      </c>
      <c r="L5328" s="1" t="s">
        <v>313</v>
      </c>
    </row>
    <row r="5329" spans="1:12" x14ac:dyDescent="0.2">
      <c r="A5329" s="1" t="s">
        <v>234</v>
      </c>
      <c r="B5329" s="1" t="s">
        <v>13</v>
      </c>
      <c r="C5329" s="2">
        <v>43796</v>
      </c>
      <c r="D5329" s="1" t="s">
        <v>149</v>
      </c>
      <c r="E5329" s="1"/>
      <c r="F5329" s="1" t="s">
        <v>3532</v>
      </c>
      <c r="G5329" s="3">
        <v>1425.49</v>
      </c>
      <c r="H5329" s="3"/>
      <c r="I5329" s="1" t="s">
        <v>83</v>
      </c>
      <c r="J5329" s="1" t="s">
        <v>230</v>
      </c>
      <c r="K5329" s="1" t="s">
        <v>12</v>
      </c>
      <c r="L5329" s="1" t="s">
        <v>429</v>
      </c>
    </row>
    <row r="5330" spans="1:12" x14ac:dyDescent="0.2">
      <c r="A5330" s="1" t="s">
        <v>234</v>
      </c>
      <c r="B5330" s="1" t="s">
        <v>13</v>
      </c>
      <c r="C5330" s="2">
        <v>43796</v>
      </c>
      <c r="D5330" s="1" t="s">
        <v>149</v>
      </c>
      <c r="E5330" s="1"/>
      <c r="F5330" s="1" t="s">
        <v>3453</v>
      </c>
      <c r="G5330" s="3">
        <v>941.3</v>
      </c>
      <c r="H5330" s="3"/>
      <c r="I5330" s="1" t="s">
        <v>119</v>
      </c>
      <c r="J5330" s="1" t="s">
        <v>86</v>
      </c>
      <c r="K5330" s="1" t="s">
        <v>84</v>
      </c>
      <c r="L5330" s="1" t="s">
        <v>111</v>
      </c>
    </row>
    <row r="5331" spans="1:12" x14ac:dyDescent="0.2">
      <c r="A5331" s="1" t="s">
        <v>234</v>
      </c>
      <c r="B5331" s="1" t="s">
        <v>13</v>
      </c>
      <c r="C5331" s="2">
        <v>43796</v>
      </c>
      <c r="D5331" s="1" t="s">
        <v>149</v>
      </c>
      <c r="E5331" s="1"/>
      <c r="F5331" s="1" t="s">
        <v>3533</v>
      </c>
      <c r="G5331" s="3">
        <v>198.5</v>
      </c>
      <c r="H5331" s="3"/>
      <c r="I5331" s="1" t="s">
        <v>232</v>
      </c>
      <c r="J5331" s="1" t="s">
        <v>233</v>
      </c>
      <c r="K5331" s="1" t="s">
        <v>12</v>
      </c>
      <c r="L5331" s="1" t="s">
        <v>433</v>
      </c>
    </row>
    <row r="5332" spans="1:12" x14ac:dyDescent="0.2">
      <c r="A5332" s="1" t="s">
        <v>234</v>
      </c>
      <c r="B5332" s="1" t="s">
        <v>13</v>
      </c>
      <c r="C5332" s="2">
        <v>43796</v>
      </c>
      <c r="D5332" s="1" t="s">
        <v>149</v>
      </c>
      <c r="E5332" s="1"/>
      <c r="F5332" s="1" t="s">
        <v>3534</v>
      </c>
      <c r="G5332" s="3">
        <v>934.96</v>
      </c>
      <c r="H5332" s="3"/>
      <c r="I5332" s="1" t="s">
        <v>83</v>
      </c>
      <c r="J5332" s="1" t="s">
        <v>181</v>
      </c>
      <c r="K5332" s="1" t="s">
        <v>12</v>
      </c>
      <c r="L5332" s="1" t="s">
        <v>3535</v>
      </c>
    </row>
    <row r="5333" spans="1:12" x14ac:dyDescent="0.2">
      <c r="A5333" s="1" t="s">
        <v>234</v>
      </c>
      <c r="B5333" s="1" t="s">
        <v>13</v>
      </c>
      <c r="C5333" s="2">
        <v>43796</v>
      </c>
      <c r="D5333" s="1" t="s">
        <v>149</v>
      </c>
      <c r="E5333" s="1"/>
      <c r="F5333" s="1" t="s">
        <v>3536</v>
      </c>
      <c r="G5333" s="3">
        <v>840</v>
      </c>
      <c r="H5333" s="3"/>
      <c r="I5333" s="1" t="s">
        <v>119</v>
      </c>
      <c r="J5333" s="1" t="s">
        <v>86</v>
      </c>
      <c r="K5333" s="1" t="s">
        <v>12</v>
      </c>
      <c r="L5333" s="1" t="s">
        <v>275</v>
      </c>
    </row>
    <row r="5334" spans="1:12" x14ac:dyDescent="0.2">
      <c r="A5334" s="1" t="s">
        <v>234</v>
      </c>
      <c r="B5334" s="1" t="s">
        <v>13</v>
      </c>
      <c r="C5334" s="2">
        <v>43796</v>
      </c>
      <c r="D5334" s="1" t="s">
        <v>149</v>
      </c>
      <c r="E5334" s="1"/>
      <c r="F5334" s="1" t="s">
        <v>3453</v>
      </c>
      <c r="G5334" s="3">
        <v>393.25</v>
      </c>
      <c r="H5334" s="3"/>
      <c r="I5334" s="1" t="s">
        <v>85</v>
      </c>
      <c r="J5334" s="1" t="s">
        <v>125</v>
      </c>
      <c r="K5334" s="1" t="s">
        <v>84</v>
      </c>
      <c r="L5334" s="1" t="s">
        <v>111</v>
      </c>
    </row>
    <row r="5335" spans="1:12" x14ac:dyDescent="0.2">
      <c r="A5335" s="1" t="s">
        <v>234</v>
      </c>
      <c r="B5335" s="1" t="s">
        <v>13</v>
      </c>
      <c r="C5335" s="2">
        <v>43796</v>
      </c>
      <c r="D5335" s="1" t="s">
        <v>149</v>
      </c>
      <c r="E5335" s="1"/>
      <c r="F5335" s="1" t="s">
        <v>3537</v>
      </c>
      <c r="G5335" s="3">
        <v>636</v>
      </c>
      <c r="H5335" s="3"/>
      <c r="I5335" s="1" t="s">
        <v>119</v>
      </c>
      <c r="J5335" s="1" t="s">
        <v>86</v>
      </c>
      <c r="K5335" s="1" t="s">
        <v>12</v>
      </c>
      <c r="L5335" s="1" t="s">
        <v>2616</v>
      </c>
    </row>
    <row r="5336" spans="1:12" x14ac:dyDescent="0.2">
      <c r="A5336" s="1" t="s">
        <v>234</v>
      </c>
      <c r="B5336" s="1" t="s">
        <v>13</v>
      </c>
      <c r="C5336" s="2">
        <v>43796</v>
      </c>
      <c r="D5336" s="1" t="s">
        <v>149</v>
      </c>
      <c r="E5336" s="1"/>
      <c r="F5336" s="1" t="s">
        <v>3420</v>
      </c>
      <c r="G5336" s="3">
        <v>496.01</v>
      </c>
      <c r="H5336" s="3"/>
      <c r="I5336" s="1" t="s">
        <v>83</v>
      </c>
      <c r="J5336" s="1" t="s">
        <v>175</v>
      </c>
      <c r="K5336" s="1" t="s">
        <v>84</v>
      </c>
      <c r="L5336" s="1" t="s">
        <v>29</v>
      </c>
    </row>
    <row r="5337" spans="1:12" x14ac:dyDescent="0.2">
      <c r="A5337" s="1" t="s">
        <v>234</v>
      </c>
      <c r="B5337" s="1" t="s">
        <v>13</v>
      </c>
      <c r="C5337" s="2">
        <v>43796</v>
      </c>
      <c r="D5337" s="1" t="s">
        <v>149</v>
      </c>
      <c r="E5337" s="1"/>
      <c r="F5337" s="1" t="s">
        <v>3538</v>
      </c>
      <c r="G5337" s="3">
        <v>2887.9</v>
      </c>
      <c r="H5337" s="3"/>
      <c r="I5337" s="1" t="s">
        <v>119</v>
      </c>
      <c r="J5337" s="1" t="s">
        <v>86</v>
      </c>
      <c r="K5337" s="1" t="s">
        <v>12</v>
      </c>
      <c r="L5337" s="1" t="s">
        <v>62</v>
      </c>
    </row>
    <row r="5338" spans="1:12" x14ac:dyDescent="0.2">
      <c r="A5338" s="1" t="s">
        <v>234</v>
      </c>
      <c r="B5338" s="1" t="s">
        <v>13</v>
      </c>
      <c r="C5338" s="2">
        <v>43796</v>
      </c>
      <c r="D5338" s="1" t="s">
        <v>149</v>
      </c>
      <c r="E5338" s="1"/>
      <c r="F5338" s="1" t="s">
        <v>3471</v>
      </c>
      <c r="G5338" s="3">
        <v>1079.5899999999999</v>
      </c>
      <c r="H5338" s="3"/>
      <c r="I5338" s="1" t="s">
        <v>119</v>
      </c>
      <c r="J5338" s="1" t="s">
        <v>86</v>
      </c>
      <c r="K5338" s="1" t="s">
        <v>12</v>
      </c>
      <c r="L5338" s="1" t="s">
        <v>3472</v>
      </c>
    </row>
    <row r="5339" spans="1:12" x14ac:dyDescent="0.2">
      <c r="A5339" s="1" t="s">
        <v>234</v>
      </c>
      <c r="B5339" s="1" t="s">
        <v>13</v>
      </c>
      <c r="C5339" s="2">
        <v>43796</v>
      </c>
      <c r="D5339" s="1" t="s">
        <v>149</v>
      </c>
      <c r="E5339" s="1"/>
      <c r="F5339" s="1" t="s">
        <v>3539</v>
      </c>
      <c r="G5339" s="3">
        <v>1324.61</v>
      </c>
      <c r="H5339" s="3"/>
      <c r="I5339" s="1" t="s">
        <v>119</v>
      </c>
      <c r="J5339" s="1" t="s">
        <v>86</v>
      </c>
      <c r="K5339" s="1" t="s">
        <v>12</v>
      </c>
      <c r="L5339" s="1" t="s">
        <v>48</v>
      </c>
    </row>
    <row r="5340" spans="1:12" x14ac:dyDescent="0.2">
      <c r="A5340" s="1" t="s">
        <v>234</v>
      </c>
      <c r="B5340" s="1" t="s">
        <v>13</v>
      </c>
      <c r="C5340" s="2">
        <v>43796</v>
      </c>
      <c r="D5340" s="1" t="s">
        <v>149</v>
      </c>
      <c r="E5340" s="1"/>
      <c r="F5340" s="1" t="s">
        <v>3461</v>
      </c>
      <c r="G5340" s="3">
        <v>375.12</v>
      </c>
      <c r="H5340" s="3"/>
      <c r="I5340" s="1" t="s">
        <v>120</v>
      </c>
      <c r="J5340" s="1" t="s">
        <v>171</v>
      </c>
      <c r="K5340" s="1" t="s">
        <v>12</v>
      </c>
      <c r="L5340" s="1" t="s">
        <v>289</v>
      </c>
    </row>
    <row r="5341" spans="1:12" x14ac:dyDescent="0.2">
      <c r="A5341" s="1" t="s">
        <v>234</v>
      </c>
      <c r="B5341" s="1" t="s">
        <v>13</v>
      </c>
      <c r="C5341" s="2">
        <v>43796</v>
      </c>
      <c r="D5341" s="1" t="s">
        <v>149</v>
      </c>
      <c r="E5341" s="1"/>
      <c r="F5341" s="1" t="s">
        <v>3540</v>
      </c>
      <c r="G5341" s="3">
        <v>805.28</v>
      </c>
      <c r="H5341" s="3"/>
      <c r="I5341" s="1" t="s">
        <v>120</v>
      </c>
      <c r="J5341" s="1" t="s">
        <v>171</v>
      </c>
      <c r="K5341" s="1" t="s">
        <v>12</v>
      </c>
      <c r="L5341" s="1" t="s">
        <v>101</v>
      </c>
    </row>
    <row r="5342" spans="1:12" x14ac:dyDescent="0.2">
      <c r="A5342" s="1" t="s">
        <v>234</v>
      </c>
      <c r="B5342" s="1" t="s">
        <v>13</v>
      </c>
      <c r="C5342" s="2">
        <v>43796</v>
      </c>
      <c r="D5342" s="1" t="s">
        <v>149</v>
      </c>
      <c r="E5342" s="1"/>
      <c r="F5342" s="1" t="s">
        <v>3541</v>
      </c>
      <c r="G5342" s="3">
        <v>879</v>
      </c>
      <c r="H5342" s="3"/>
      <c r="I5342" s="1" t="s">
        <v>232</v>
      </c>
      <c r="J5342" s="1" t="s">
        <v>233</v>
      </c>
      <c r="K5342" s="1" t="s">
        <v>12</v>
      </c>
      <c r="L5342" s="1" t="s">
        <v>1154</v>
      </c>
    </row>
    <row r="5343" spans="1:12" x14ac:dyDescent="0.2">
      <c r="A5343" s="1" t="s">
        <v>234</v>
      </c>
      <c r="B5343" s="1" t="s">
        <v>13</v>
      </c>
      <c r="C5343" s="2">
        <v>43796</v>
      </c>
      <c r="D5343" s="1" t="s">
        <v>149</v>
      </c>
      <c r="E5343" s="1"/>
      <c r="F5343" s="1" t="s">
        <v>3533</v>
      </c>
      <c r="G5343" s="3">
        <v>198.5</v>
      </c>
      <c r="H5343" s="3"/>
      <c r="I5343" s="1" t="s">
        <v>177</v>
      </c>
      <c r="J5343" s="1" t="s">
        <v>178</v>
      </c>
      <c r="K5343" s="1" t="s">
        <v>12</v>
      </c>
      <c r="L5343" s="1" t="s">
        <v>433</v>
      </c>
    </row>
    <row r="5344" spans="1:12" x14ac:dyDescent="0.2">
      <c r="A5344" s="1" t="s">
        <v>234</v>
      </c>
      <c r="B5344" s="1" t="s">
        <v>13</v>
      </c>
      <c r="C5344" s="2">
        <v>43796</v>
      </c>
      <c r="D5344" s="1" t="s">
        <v>149</v>
      </c>
      <c r="E5344" s="1"/>
      <c r="F5344" s="1" t="s">
        <v>3494</v>
      </c>
      <c r="G5344" s="3">
        <v>1138.96</v>
      </c>
      <c r="H5344" s="3"/>
      <c r="I5344" s="1" t="s">
        <v>177</v>
      </c>
      <c r="J5344" s="1" t="s">
        <v>178</v>
      </c>
      <c r="K5344" s="1" t="s">
        <v>12</v>
      </c>
      <c r="L5344" s="1" t="s">
        <v>2511</v>
      </c>
    </row>
    <row r="5345" spans="1:12" x14ac:dyDescent="0.2">
      <c r="A5345" s="1" t="s">
        <v>234</v>
      </c>
      <c r="B5345" s="1" t="s">
        <v>13</v>
      </c>
      <c r="C5345" s="2">
        <v>43796</v>
      </c>
      <c r="D5345" s="1" t="s">
        <v>149</v>
      </c>
      <c r="E5345" s="1"/>
      <c r="F5345" s="1" t="s">
        <v>3518</v>
      </c>
      <c r="G5345" s="3">
        <v>148.78</v>
      </c>
      <c r="H5345" s="3"/>
      <c r="I5345" s="1" t="s">
        <v>120</v>
      </c>
      <c r="J5345" s="1" t="s">
        <v>171</v>
      </c>
      <c r="K5345" s="1" t="s">
        <v>12</v>
      </c>
      <c r="L5345" s="1" t="s">
        <v>78</v>
      </c>
    </row>
    <row r="5346" spans="1:12" x14ac:dyDescent="0.2">
      <c r="A5346" s="1" t="s">
        <v>234</v>
      </c>
      <c r="B5346" s="1" t="s">
        <v>13</v>
      </c>
      <c r="C5346" s="2">
        <v>43796</v>
      </c>
      <c r="D5346" s="1" t="s">
        <v>149</v>
      </c>
      <c r="E5346" s="1"/>
      <c r="F5346" s="1" t="s">
        <v>3542</v>
      </c>
      <c r="G5346" s="3">
        <v>458.54</v>
      </c>
      <c r="H5346" s="3"/>
      <c r="I5346" s="1" t="s">
        <v>119</v>
      </c>
      <c r="J5346" s="1" t="s">
        <v>86</v>
      </c>
      <c r="K5346" s="1" t="s">
        <v>12</v>
      </c>
      <c r="L5346" s="1" t="s">
        <v>20</v>
      </c>
    </row>
    <row r="5347" spans="1:12" x14ac:dyDescent="0.2">
      <c r="A5347" s="1" t="s">
        <v>234</v>
      </c>
      <c r="B5347" s="1" t="s">
        <v>13</v>
      </c>
      <c r="C5347" s="2">
        <v>43796</v>
      </c>
      <c r="D5347" s="1" t="s">
        <v>149</v>
      </c>
      <c r="E5347" s="1"/>
      <c r="F5347" s="1" t="s">
        <v>3450</v>
      </c>
      <c r="G5347" s="3">
        <v>1139.1199999999999</v>
      </c>
      <c r="H5347" s="3"/>
      <c r="I5347" s="1" t="s">
        <v>179</v>
      </c>
      <c r="J5347" s="1" t="s">
        <v>89</v>
      </c>
      <c r="K5347" s="1" t="s">
        <v>12</v>
      </c>
      <c r="L5347" s="1" t="s">
        <v>28</v>
      </c>
    </row>
    <row r="5348" spans="1:12" x14ac:dyDescent="0.2">
      <c r="A5348" s="1" t="s">
        <v>234</v>
      </c>
      <c r="B5348" s="1" t="s">
        <v>13</v>
      </c>
      <c r="C5348" s="2">
        <v>43796</v>
      </c>
      <c r="D5348" s="1" t="s">
        <v>149</v>
      </c>
      <c r="E5348" s="1"/>
      <c r="F5348" s="1" t="s">
        <v>3543</v>
      </c>
      <c r="G5348" s="3">
        <v>1292.8699999999999</v>
      </c>
      <c r="H5348" s="3"/>
      <c r="I5348" s="1" t="s">
        <v>83</v>
      </c>
      <c r="J5348" s="1" t="s">
        <v>181</v>
      </c>
      <c r="K5348" s="1" t="s">
        <v>12</v>
      </c>
      <c r="L5348" s="1" t="s">
        <v>405</v>
      </c>
    </row>
    <row r="5349" spans="1:12" x14ac:dyDescent="0.2">
      <c r="A5349" s="1" t="s">
        <v>234</v>
      </c>
      <c r="B5349" s="1" t="s">
        <v>13</v>
      </c>
      <c r="C5349" s="2">
        <v>43796</v>
      </c>
      <c r="D5349" s="1" t="s">
        <v>149</v>
      </c>
      <c r="E5349" s="1"/>
      <c r="F5349" s="1" t="s">
        <v>3544</v>
      </c>
      <c r="G5349" s="3">
        <v>768</v>
      </c>
      <c r="H5349" s="3"/>
      <c r="I5349" s="1" t="s">
        <v>119</v>
      </c>
      <c r="J5349" s="1" t="s">
        <v>86</v>
      </c>
      <c r="K5349" s="1" t="s">
        <v>12</v>
      </c>
      <c r="L5349" s="1" t="s">
        <v>61</v>
      </c>
    </row>
    <row r="5350" spans="1:12" x14ac:dyDescent="0.2">
      <c r="A5350" s="1" t="s">
        <v>234</v>
      </c>
      <c r="B5350" s="1" t="s">
        <v>13</v>
      </c>
      <c r="C5350" s="2">
        <v>43796</v>
      </c>
      <c r="D5350" s="1" t="s">
        <v>149</v>
      </c>
      <c r="E5350" s="1"/>
      <c r="F5350" s="1" t="s">
        <v>3464</v>
      </c>
      <c r="G5350" s="3">
        <v>770.08</v>
      </c>
      <c r="H5350" s="3"/>
      <c r="I5350" s="1" t="s">
        <v>83</v>
      </c>
      <c r="J5350" s="1" t="s">
        <v>175</v>
      </c>
      <c r="K5350" s="1" t="s">
        <v>84</v>
      </c>
      <c r="L5350" s="1" t="s">
        <v>306</v>
      </c>
    </row>
    <row r="5351" spans="1:12" x14ac:dyDescent="0.2">
      <c r="A5351" s="1" t="s">
        <v>234</v>
      </c>
      <c r="B5351" s="1" t="s">
        <v>13</v>
      </c>
      <c r="C5351" s="2">
        <v>43796</v>
      </c>
      <c r="D5351" s="1" t="s">
        <v>149</v>
      </c>
      <c r="E5351" s="1"/>
      <c r="F5351" s="1" t="s">
        <v>3436</v>
      </c>
      <c r="G5351" s="3">
        <v>71.08</v>
      </c>
      <c r="H5351" s="3"/>
      <c r="I5351" s="1" t="s">
        <v>185</v>
      </c>
      <c r="J5351" s="1" t="s">
        <v>126</v>
      </c>
      <c r="K5351" s="1" t="s">
        <v>84</v>
      </c>
      <c r="L5351" s="1" t="s">
        <v>2028</v>
      </c>
    </row>
    <row r="5352" spans="1:12" x14ac:dyDescent="0.2">
      <c r="A5352" s="1" t="s">
        <v>234</v>
      </c>
      <c r="B5352" s="1" t="s">
        <v>13</v>
      </c>
      <c r="C5352" s="2">
        <v>43796</v>
      </c>
      <c r="D5352" s="1" t="s">
        <v>149</v>
      </c>
      <c r="E5352" s="1"/>
      <c r="F5352" s="1" t="s">
        <v>3449</v>
      </c>
      <c r="G5352" s="3">
        <v>182.56</v>
      </c>
      <c r="H5352" s="3"/>
      <c r="I5352" s="1" t="s">
        <v>106</v>
      </c>
      <c r="J5352" s="1" t="s">
        <v>121</v>
      </c>
      <c r="K5352" s="1" t="s">
        <v>84</v>
      </c>
      <c r="L5352" s="1" t="s">
        <v>26</v>
      </c>
    </row>
    <row r="5353" spans="1:12" x14ac:dyDescent="0.2">
      <c r="A5353" s="1" t="s">
        <v>234</v>
      </c>
      <c r="B5353" s="1" t="s">
        <v>13</v>
      </c>
      <c r="C5353" s="2">
        <v>43796</v>
      </c>
      <c r="D5353" s="1" t="s">
        <v>149</v>
      </c>
      <c r="E5353" s="1"/>
      <c r="F5353" s="1" t="s">
        <v>3524</v>
      </c>
      <c r="G5353" s="3">
        <v>281.56</v>
      </c>
      <c r="H5353" s="3"/>
      <c r="I5353" s="1" t="s">
        <v>87</v>
      </c>
      <c r="J5353" s="1" t="s">
        <v>253</v>
      </c>
      <c r="K5353" s="1" t="s">
        <v>84</v>
      </c>
      <c r="L5353" s="1" t="s">
        <v>241</v>
      </c>
    </row>
    <row r="5354" spans="1:12" x14ac:dyDescent="0.2">
      <c r="A5354" s="1" t="s">
        <v>234</v>
      </c>
      <c r="B5354" s="1" t="s">
        <v>13</v>
      </c>
      <c r="C5354" s="2">
        <v>43796</v>
      </c>
      <c r="D5354" s="1" t="s">
        <v>149</v>
      </c>
      <c r="E5354" s="1"/>
      <c r="F5354" s="1" t="s">
        <v>3517</v>
      </c>
      <c r="G5354" s="3">
        <v>861.1</v>
      </c>
      <c r="H5354" s="3"/>
      <c r="I5354" s="1" t="s">
        <v>120</v>
      </c>
      <c r="J5354" s="1" t="s">
        <v>171</v>
      </c>
      <c r="K5354" s="1" t="s">
        <v>12</v>
      </c>
      <c r="L5354" s="1" t="s">
        <v>110</v>
      </c>
    </row>
    <row r="5355" spans="1:12" x14ac:dyDescent="0.2">
      <c r="A5355" s="1" t="s">
        <v>234</v>
      </c>
      <c r="B5355" s="1" t="s">
        <v>13</v>
      </c>
      <c r="C5355" s="2">
        <v>43796</v>
      </c>
      <c r="D5355" s="1" t="s">
        <v>149</v>
      </c>
      <c r="E5355" s="1"/>
      <c r="F5355" s="1" t="s">
        <v>3545</v>
      </c>
      <c r="G5355" s="3">
        <v>1372.07</v>
      </c>
      <c r="H5355" s="3"/>
      <c r="I5355" s="1" t="s">
        <v>83</v>
      </c>
      <c r="J5355" s="1" t="s">
        <v>229</v>
      </c>
      <c r="K5355" s="1" t="s">
        <v>12</v>
      </c>
      <c r="L5355" s="1" t="s">
        <v>64</v>
      </c>
    </row>
    <row r="5356" spans="1:12" x14ac:dyDescent="0.2">
      <c r="A5356" s="1" t="s">
        <v>234</v>
      </c>
      <c r="B5356" s="1" t="s">
        <v>13</v>
      </c>
      <c r="C5356" s="2">
        <v>43796</v>
      </c>
      <c r="D5356" s="1" t="s">
        <v>149</v>
      </c>
      <c r="E5356" s="1"/>
      <c r="F5356" s="1" t="s">
        <v>3421</v>
      </c>
      <c r="G5356" s="3">
        <v>1584.16</v>
      </c>
      <c r="H5356" s="3"/>
      <c r="I5356" s="1" t="s">
        <v>119</v>
      </c>
      <c r="J5356" s="1" t="s">
        <v>86</v>
      </c>
      <c r="K5356" s="1" t="s">
        <v>84</v>
      </c>
      <c r="L5356" s="1" t="s">
        <v>63</v>
      </c>
    </row>
    <row r="5357" spans="1:12" x14ac:dyDescent="0.2">
      <c r="A5357" s="1" t="s">
        <v>234</v>
      </c>
      <c r="B5357" s="1" t="s">
        <v>13</v>
      </c>
      <c r="C5357" s="2">
        <v>43796</v>
      </c>
      <c r="D5357" s="1" t="s">
        <v>149</v>
      </c>
      <c r="E5357" s="1"/>
      <c r="F5357" s="1" t="s">
        <v>3546</v>
      </c>
      <c r="G5357" s="3">
        <v>420</v>
      </c>
      <c r="H5357" s="3"/>
      <c r="I5357" s="1" t="s">
        <v>119</v>
      </c>
      <c r="J5357" s="1" t="s">
        <v>86</v>
      </c>
      <c r="K5357" s="1" t="s">
        <v>12</v>
      </c>
      <c r="L5357" s="1" t="s">
        <v>3547</v>
      </c>
    </row>
    <row r="5358" spans="1:12" x14ac:dyDescent="0.2">
      <c r="A5358" s="1" t="s">
        <v>234</v>
      </c>
      <c r="B5358" s="1" t="s">
        <v>13</v>
      </c>
      <c r="C5358" s="2">
        <v>43796</v>
      </c>
      <c r="D5358" s="1" t="s">
        <v>149</v>
      </c>
      <c r="E5358" s="1"/>
      <c r="F5358" s="1" t="s">
        <v>3548</v>
      </c>
      <c r="G5358" s="3">
        <v>1399.11</v>
      </c>
      <c r="H5358" s="3"/>
      <c r="I5358" s="1" t="s">
        <v>106</v>
      </c>
      <c r="J5358" s="1" t="s">
        <v>122</v>
      </c>
      <c r="K5358" s="1" t="s">
        <v>12</v>
      </c>
      <c r="L5358" s="1" t="s">
        <v>27</v>
      </c>
    </row>
    <row r="5359" spans="1:12" x14ac:dyDescent="0.2">
      <c r="A5359" s="1" t="s">
        <v>234</v>
      </c>
      <c r="B5359" s="1" t="s">
        <v>13</v>
      </c>
      <c r="C5359" s="2">
        <v>43796</v>
      </c>
      <c r="D5359" s="1" t="s">
        <v>149</v>
      </c>
      <c r="E5359" s="1"/>
      <c r="F5359" s="1" t="s">
        <v>3418</v>
      </c>
      <c r="G5359" s="3">
        <v>613.88</v>
      </c>
      <c r="H5359" s="3"/>
      <c r="I5359" s="1" t="s">
        <v>120</v>
      </c>
      <c r="J5359" s="1" t="s">
        <v>171</v>
      </c>
      <c r="K5359" s="1" t="s">
        <v>84</v>
      </c>
      <c r="L5359" s="1" t="s">
        <v>104</v>
      </c>
    </row>
    <row r="5360" spans="1:12" x14ac:dyDescent="0.2">
      <c r="A5360" s="1" t="s">
        <v>234</v>
      </c>
      <c r="B5360" s="1" t="s">
        <v>13</v>
      </c>
      <c r="C5360" s="2">
        <v>43796</v>
      </c>
      <c r="D5360" s="1" t="s">
        <v>149</v>
      </c>
      <c r="E5360" s="1"/>
      <c r="F5360" s="1" t="s">
        <v>3524</v>
      </c>
      <c r="G5360" s="3">
        <v>456.68</v>
      </c>
      <c r="H5360" s="3"/>
      <c r="I5360" s="1" t="s">
        <v>83</v>
      </c>
      <c r="J5360" s="1" t="s">
        <v>175</v>
      </c>
      <c r="K5360" s="1" t="s">
        <v>84</v>
      </c>
      <c r="L5360" s="1" t="s">
        <v>241</v>
      </c>
    </row>
    <row r="5361" spans="1:12" x14ac:dyDescent="0.2">
      <c r="A5361" s="1" t="s">
        <v>234</v>
      </c>
      <c r="B5361" s="1" t="s">
        <v>13</v>
      </c>
      <c r="C5361" s="2">
        <v>43796</v>
      </c>
      <c r="D5361" s="1" t="s">
        <v>149</v>
      </c>
      <c r="E5361" s="1"/>
      <c r="F5361" s="1" t="s">
        <v>3549</v>
      </c>
      <c r="G5361" s="3">
        <v>1178.3900000000001</v>
      </c>
      <c r="H5361" s="3"/>
      <c r="I5361" s="1" t="s">
        <v>83</v>
      </c>
      <c r="J5361" s="1" t="s">
        <v>181</v>
      </c>
      <c r="K5361" s="1" t="s">
        <v>12</v>
      </c>
      <c r="L5361" s="1" t="s">
        <v>38</v>
      </c>
    </row>
    <row r="5362" spans="1:12" x14ac:dyDescent="0.2">
      <c r="A5362" s="1" t="s">
        <v>234</v>
      </c>
      <c r="B5362" s="1" t="s">
        <v>13</v>
      </c>
      <c r="C5362" s="2">
        <v>43796</v>
      </c>
      <c r="D5362" s="1" t="s">
        <v>149</v>
      </c>
      <c r="E5362" s="1"/>
      <c r="F5362" s="1" t="s">
        <v>3550</v>
      </c>
      <c r="G5362" s="3">
        <v>935.71</v>
      </c>
      <c r="H5362" s="3"/>
      <c r="I5362" s="1" t="s">
        <v>83</v>
      </c>
      <c r="J5362" s="1" t="s">
        <v>181</v>
      </c>
      <c r="K5362" s="1" t="s">
        <v>12</v>
      </c>
      <c r="L5362" s="1" t="s">
        <v>347</v>
      </c>
    </row>
    <row r="5363" spans="1:12" x14ac:dyDescent="0.2">
      <c r="A5363" s="1" t="s">
        <v>234</v>
      </c>
      <c r="B5363" s="1" t="s">
        <v>13</v>
      </c>
      <c r="C5363" s="2">
        <v>43796</v>
      </c>
      <c r="D5363" s="1" t="s">
        <v>149</v>
      </c>
      <c r="E5363" s="1"/>
      <c r="F5363" s="1" t="s">
        <v>3551</v>
      </c>
      <c r="G5363" s="3">
        <v>783</v>
      </c>
      <c r="H5363" s="3"/>
      <c r="I5363" s="1" t="s">
        <v>119</v>
      </c>
      <c r="J5363" s="1" t="s">
        <v>86</v>
      </c>
      <c r="K5363" s="1" t="s">
        <v>12</v>
      </c>
      <c r="L5363" s="1" t="s">
        <v>268</v>
      </c>
    </row>
    <row r="5364" spans="1:12" x14ac:dyDescent="0.2">
      <c r="A5364" s="1" t="s">
        <v>234</v>
      </c>
      <c r="B5364" s="1" t="s">
        <v>13</v>
      </c>
      <c r="C5364" s="2">
        <v>43796</v>
      </c>
      <c r="D5364" s="1" t="s">
        <v>149</v>
      </c>
      <c r="E5364" s="1"/>
      <c r="F5364" s="1" t="s">
        <v>3533</v>
      </c>
      <c r="G5364" s="3">
        <v>2084.29</v>
      </c>
      <c r="H5364" s="3"/>
      <c r="I5364" s="1" t="s">
        <v>119</v>
      </c>
      <c r="J5364" s="1" t="s">
        <v>86</v>
      </c>
      <c r="K5364" s="1" t="s">
        <v>12</v>
      </c>
      <c r="L5364" s="1" t="s">
        <v>433</v>
      </c>
    </row>
    <row r="5365" spans="1:12" x14ac:dyDescent="0.2">
      <c r="A5365" s="1" t="s">
        <v>234</v>
      </c>
      <c r="B5365" s="1" t="s">
        <v>13</v>
      </c>
      <c r="C5365" s="2">
        <v>43796</v>
      </c>
      <c r="D5365" s="1" t="s">
        <v>149</v>
      </c>
      <c r="E5365" s="1"/>
      <c r="F5365" s="1" t="s">
        <v>3552</v>
      </c>
      <c r="G5365" s="3">
        <v>685.62</v>
      </c>
      <c r="H5365" s="3"/>
      <c r="I5365" s="1" t="s">
        <v>119</v>
      </c>
      <c r="J5365" s="1" t="s">
        <v>86</v>
      </c>
      <c r="K5365" s="1" t="s">
        <v>12</v>
      </c>
      <c r="L5365" s="1" t="s">
        <v>82</v>
      </c>
    </row>
    <row r="5366" spans="1:12" x14ac:dyDescent="0.2">
      <c r="A5366" s="1" t="s">
        <v>234</v>
      </c>
      <c r="B5366" s="1" t="s">
        <v>13</v>
      </c>
      <c r="C5366" s="2">
        <v>43796</v>
      </c>
      <c r="D5366" s="1" t="s">
        <v>149</v>
      </c>
      <c r="E5366" s="1"/>
      <c r="F5366" s="1" t="s">
        <v>3511</v>
      </c>
      <c r="G5366" s="3">
        <v>65.239999999999995</v>
      </c>
      <c r="H5366" s="3"/>
      <c r="I5366" s="1" t="s">
        <v>177</v>
      </c>
      <c r="J5366" s="1" t="s">
        <v>178</v>
      </c>
      <c r="K5366" s="1" t="s">
        <v>12</v>
      </c>
      <c r="L5366" s="1" t="s">
        <v>24</v>
      </c>
    </row>
    <row r="5367" spans="1:12" x14ac:dyDescent="0.2">
      <c r="A5367" s="1" t="s">
        <v>234</v>
      </c>
      <c r="B5367" s="1" t="s">
        <v>13</v>
      </c>
      <c r="C5367" s="2">
        <v>43796</v>
      </c>
      <c r="D5367" s="1" t="s">
        <v>149</v>
      </c>
      <c r="E5367" s="1"/>
      <c r="F5367" s="1" t="s">
        <v>3453</v>
      </c>
      <c r="G5367" s="3">
        <v>62.75</v>
      </c>
      <c r="H5367" s="3"/>
      <c r="I5367" s="1" t="s">
        <v>177</v>
      </c>
      <c r="J5367" s="1" t="s">
        <v>178</v>
      </c>
      <c r="K5367" s="1" t="s">
        <v>84</v>
      </c>
      <c r="L5367" s="1" t="s">
        <v>111</v>
      </c>
    </row>
    <row r="5368" spans="1:12" x14ac:dyDescent="0.2">
      <c r="A5368" s="1" t="s">
        <v>234</v>
      </c>
      <c r="B5368" s="1" t="s">
        <v>13</v>
      </c>
      <c r="C5368" s="2">
        <v>43796</v>
      </c>
      <c r="D5368" s="1" t="s">
        <v>149</v>
      </c>
      <c r="E5368" s="1"/>
      <c r="F5368" s="1" t="s">
        <v>3477</v>
      </c>
      <c r="G5368" s="3">
        <v>585.46</v>
      </c>
      <c r="H5368" s="3"/>
      <c r="I5368" s="1" t="s">
        <v>87</v>
      </c>
      <c r="J5368" s="1" t="s">
        <v>116</v>
      </c>
      <c r="K5368" s="1" t="s">
        <v>84</v>
      </c>
      <c r="L5368" s="1" t="s">
        <v>300</v>
      </c>
    </row>
    <row r="5369" spans="1:12" x14ac:dyDescent="0.2">
      <c r="A5369" s="1" t="s">
        <v>234</v>
      </c>
      <c r="B5369" s="1" t="s">
        <v>13</v>
      </c>
      <c r="C5369" s="2">
        <v>43796</v>
      </c>
      <c r="D5369" s="1" t="s">
        <v>149</v>
      </c>
      <c r="E5369" s="1"/>
      <c r="F5369" s="1" t="s">
        <v>3436</v>
      </c>
      <c r="G5369" s="3">
        <v>85.29</v>
      </c>
      <c r="H5369" s="3"/>
      <c r="I5369" s="1" t="s">
        <v>87</v>
      </c>
      <c r="J5369" s="1" t="s">
        <v>253</v>
      </c>
      <c r="K5369" s="1" t="s">
        <v>84</v>
      </c>
      <c r="L5369" s="1" t="s">
        <v>2028</v>
      </c>
    </row>
    <row r="5370" spans="1:12" x14ac:dyDescent="0.2">
      <c r="A5370" s="1" t="s">
        <v>234</v>
      </c>
      <c r="B5370" s="1" t="s">
        <v>13</v>
      </c>
      <c r="C5370" s="2">
        <v>43796</v>
      </c>
      <c r="D5370" s="1" t="s">
        <v>149</v>
      </c>
      <c r="E5370" s="1"/>
      <c r="F5370" s="1" t="s">
        <v>3420</v>
      </c>
      <c r="G5370" s="3">
        <v>70.680000000000007</v>
      </c>
      <c r="H5370" s="3"/>
      <c r="I5370" s="1" t="s">
        <v>106</v>
      </c>
      <c r="J5370" s="1" t="s">
        <v>121</v>
      </c>
      <c r="K5370" s="1" t="s">
        <v>84</v>
      </c>
      <c r="L5370" s="1" t="s">
        <v>29</v>
      </c>
    </row>
    <row r="5371" spans="1:12" x14ac:dyDescent="0.2">
      <c r="A5371" s="1" t="s">
        <v>234</v>
      </c>
      <c r="B5371" s="1" t="s">
        <v>13</v>
      </c>
      <c r="C5371" s="2">
        <v>43796</v>
      </c>
      <c r="D5371" s="1" t="s">
        <v>149</v>
      </c>
      <c r="E5371" s="1"/>
      <c r="F5371" s="1" t="s">
        <v>3553</v>
      </c>
      <c r="G5371" s="3">
        <v>1421.33</v>
      </c>
      <c r="H5371" s="3"/>
      <c r="I5371" s="1" t="s">
        <v>83</v>
      </c>
      <c r="J5371" s="1" t="s">
        <v>230</v>
      </c>
      <c r="K5371" s="1" t="s">
        <v>12</v>
      </c>
      <c r="L5371" s="1" t="s">
        <v>22</v>
      </c>
    </row>
    <row r="5372" spans="1:12" x14ac:dyDescent="0.2">
      <c r="A5372" s="1" t="s">
        <v>234</v>
      </c>
      <c r="B5372" s="1" t="s">
        <v>13</v>
      </c>
      <c r="C5372" s="2">
        <v>43796</v>
      </c>
      <c r="D5372" s="1" t="s">
        <v>149</v>
      </c>
      <c r="E5372" s="1"/>
      <c r="F5372" s="1" t="s">
        <v>3554</v>
      </c>
      <c r="G5372" s="3">
        <v>1117.5</v>
      </c>
      <c r="H5372" s="3"/>
      <c r="I5372" s="1" t="s">
        <v>119</v>
      </c>
      <c r="J5372" s="1" t="s">
        <v>86</v>
      </c>
      <c r="K5372" s="1" t="s">
        <v>12</v>
      </c>
      <c r="L5372" s="1" t="s">
        <v>3125</v>
      </c>
    </row>
    <row r="5373" spans="1:12" x14ac:dyDescent="0.2">
      <c r="A5373" s="1" t="s">
        <v>234</v>
      </c>
      <c r="B5373" s="1" t="s">
        <v>13</v>
      </c>
      <c r="C5373" s="2">
        <v>43796</v>
      </c>
      <c r="D5373" s="1" t="s">
        <v>149</v>
      </c>
      <c r="E5373" s="1"/>
      <c r="F5373" s="1" t="s">
        <v>3555</v>
      </c>
      <c r="G5373" s="3">
        <v>1068.75</v>
      </c>
      <c r="H5373" s="3"/>
      <c r="I5373" s="1" t="s">
        <v>119</v>
      </c>
      <c r="J5373" s="1" t="s">
        <v>86</v>
      </c>
      <c r="K5373" s="1" t="s">
        <v>12</v>
      </c>
      <c r="L5373" s="1" t="s">
        <v>1098</v>
      </c>
    </row>
    <row r="5374" spans="1:12" x14ac:dyDescent="0.2">
      <c r="A5374" s="1" t="s">
        <v>234</v>
      </c>
      <c r="B5374" s="1" t="s">
        <v>13</v>
      </c>
      <c r="C5374" s="2">
        <v>43796</v>
      </c>
      <c r="D5374" s="1" t="s">
        <v>149</v>
      </c>
      <c r="E5374" s="1"/>
      <c r="F5374" s="1" t="s">
        <v>3556</v>
      </c>
      <c r="G5374" s="3">
        <v>1381.5</v>
      </c>
      <c r="H5374" s="3"/>
      <c r="I5374" s="1" t="s">
        <v>119</v>
      </c>
      <c r="J5374" s="1" t="s">
        <v>86</v>
      </c>
      <c r="K5374" s="1" t="s">
        <v>12</v>
      </c>
      <c r="L5374" s="1" t="s">
        <v>393</v>
      </c>
    </row>
    <row r="5375" spans="1:12" x14ac:dyDescent="0.2">
      <c r="A5375" s="1" t="s">
        <v>234</v>
      </c>
      <c r="B5375" s="1" t="s">
        <v>13</v>
      </c>
      <c r="C5375" s="2">
        <v>43796</v>
      </c>
      <c r="D5375" s="1" t="s">
        <v>149</v>
      </c>
      <c r="E5375" s="1"/>
      <c r="F5375" s="1" t="s">
        <v>3557</v>
      </c>
      <c r="G5375" s="3">
        <v>636</v>
      </c>
      <c r="H5375" s="3"/>
      <c r="I5375" s="1" t="s">
        <v>119</v>
      </c>
      <c r="J5375" s="1" t="s">
        <v>86</v>
      </c>
      <c r="K5375" s="1" t="s">
        <v>12</v>
      </c>
      <c r="L5375" s="1" t="s">
        <v>2799</v>
      </c>
    </row>
    <row r="5376" spans="1:12" x14ac:dyDescent="0.2">
      <c r="A5376" s="1" t="s">
        <v>234</v>
      </c>
      <c r="B5376" s="1" t="s">
        <v>13</v>
      </c>
      <c r="C5376" s="2">
        <v>43796</v>
      </c>
      <c r="D5376" s="1" t="s">
        <v>149</v>
      </c>
      <c r="E5376" s="1"/>
      <c r="F5376" s="1" t="s">
        <v>3477</v>
      </c>
      <c r="G5376" s="3">
        <v>163.92</v>
      </c>
      <c r="H5376" s="3"/>
      <c r="I5376" s="1" t="s">
        <v>83</v>
      </c>
      <c r="J5376" s="1" t="s">
        <v>175</v>
      </c>
      <c r="K5376" s="1" t="s">
        <v>84</v>
      </c>
      <c r="L5376" s="1" t="s">
        <v>300</v>
      </c>
    </row>
    <row r="5377" spans="1:12" x14ac:dyDescent="0.2">
      <c r="A5377" s="1" t="s">
        <v>234</v>
      </c>
      <c r="B5377" s="1" t="s">
        <v>13</v>
      </c>
      <c r="C5377" s="2">
        <v>43796</v>
      </c>
      <c r="D5377" s="1" t="s">
        <v>149</v>
      </c>
      <c r="E5377" s="1"/>
      <c r="F5377" s="1" t="s">
        <v>3418</v>
      </c>
      <c r="G5377" s="3">
        <v>906.65</v>
      </c>
      <c r="H5377" s="3"/>
      <c r="I5377" s="1" t="s">
        <v>83</v>
      </c>
      <c r="J5377" s="1" t="s">
        <v>175</v>
      </c>
      <c r="K5377" s="1" t="s">
        <v>84</v>
      </c>
      <c r="L5377" s="1" t="s">
        <v>104</v>
      </c>
    </row>
    <row r="5378" spans="1:12" x14ac:dyDescent="0.2">
      <c r="A5378" s="1" t="s">
        <v>234</v>
      </c>
      <c r="B5378" s="1" t="s">
        <v>13</v>
      </c>
      <c r="C5378" s="2">
        <v>43796</v>
      </c>
      <c r="D5378" s="1" t="s">
        <v>149</v>
      </c>
      <c r="E5378" s="1"/>
      <c r="F5378" s="1" t="s">
        <v>3558</v>
      </c>
      <c r="G5378" s="3">
        <v>531</v>
      </c>
      <c r="H5378" s="3"/>
      <c r="I5378" s="1" t="s">
        <v>85</v>
      </c>
      <c r="J5378" s="1" t="s">
        <v>125</v>
      </c>
      <c r="K5378" s="1" t="s">
        <v>12</v>
      </c>
      <c r="L5378" s="1" t="s">
        <v>296</v>
      </c>
    </row>
    <row r="5379" spans="1:12" x14ac:dyDescent="0.2">
      <c r="A5379" s="1" t="s">
        <v>234</v>
      </c>
      <c r="B5379" s="1" t="s">
        <v>13</v>
      </c>
      <c r="C5379" s="2">
        <v>43796</v>
      </c>
      <c r="D5379" s="1" t="s">
        <v>149</v>
      </c>
      <c r="E5379" s="1"/>
      <c r="F5379" s="1" t="s">
        <v>3559</v>
      </c>
      <c r="G5379" s="3">
        <v>929.5</v>
      </c>
      <c r="H5379" s="3"/>
      <c r="I5379" s="1" t="s">
        <v>85</v>
      </c>
      <c r="J5379" s="1" t="s">
        <v>125</v>
      </c>
      <c r="K5379" s="1" t="s">
        <v>12</v>
      </c>
      <c r="L5379" s="1" t="s">
        <v>955</v>
      </c>
    </row>
    <row r="5380" spans="1:12" x14ac:dyDescent="0.2">
      <c r="A5380" s="1" t="s">
        <v>234</v>
      </c>
      <c r="B5380" s="1" t="s">
        <v>13</v>
      </c>
      <c r="C5380" s="2">
        <v>43796</v>
      </c>
      <c r="D5380" s="1" t="s">
        <v>149</v>
      </c>
      <c r="E5380" s="1"/>
      <c r="F5380" s="1" t="s">
        <v>3464</v>
      </c>
      <c r="G5380" s="3">
        <v>56.56</v>
      </c>
      <c r="H5380" s="3"/>
      <c r="I5380" s="1" t="s">
        <v>106</v>
      </c>
      <c r="J5380" s="1" t="s">
        <v>121</v>
      </c>
      <c r="K5380" s="1" t="s">
        <v>84</v>
      </c>
      <c r="L5380" s="1" t="s">
        <v>306</v>
      </c>
    </row>
    <row r="5381" spans="1:12" x14ac:dyDescent="0.2">
      <c r="A5381" s="1" t="s">
        <v>234</v>
      </c>
      <c r="B5381" s="1" t="s">
        <v>13</v>
      </c>
      <c r="C5381" s="2">
        <v>43796</v>
      </c>
      <c r="D5381" s="1" t="s">
        <v>149</v>
      </c>
      <c r="E5381" s="1"/>
      <c r="F5381" s="1" t="s">
        <v>3560</v>
      </c>
      <c r="G5381" s="3">
        <v>1463</v>
      </c>
      <c r="H5381" s="3"/>
      <c r="I5381" s="1" t="s">
        <v>119</v>
      </c>
      <c r="J5381" s="1" t="s">
        <v>86</v>
      </c>
      <c r="K5381" s="1" t="s">
        <v>12</v>
      </c>
      <c r="L5381" s="1" t="s">
        <v>71</v>
      </c>
    </row>
    <row r="5382" spans="1:12" x14ac:dyDescent="0.2">
      <c r="A5382" s="1" t="s">
        <v>234</v>
      </c>
      <c r="B5382" s="1" t="s">
        <v>13</v>
      </c>
      <c r="C5382" s="2">
        <v>43796</v>
      </c>
      <c r="D5382" s="1" t="s">
        <v>149</v>
      </c>
      <c r="E5382" s="1"/>
      <c r="F5382" s="1" t="s">
        <v>3561</v>
      </c>
      <c r="G5382" s="3">
        <v>949</v>
      </c>
      <c r="H5382" s="3"/>
      <c r="I5382" s="1" t="s">
        <v>119</v>
      </c>
      <c r="J5382" s="1" t="s">
        <v>86</v>
      </c>
      <c r="K5382" s="1" t="s">
        <v>12</v>
      </c>
      <c r="L5382" s="1" t="s">
        <v>2628</v>
      </c>
    </row>
    <row r="5383" spans="1:12" x14ac:dyDescent="0.2">
      <c r="A5383" s="1" t="s">
        <v>234</v>
      </c>
      <c r="B5383" s="1" t="s">
        <v>13</v>
      </c>
      <c r="C5383" s="2">
        <v>43796</v>
      </c>
      <c r="D5383" s="1" t="s">
        <v>149</v>
      </c>
      <c r="E5383" s="1"/>
      <c r="F5383" s="1" t="s">
        <v>3562</v>
      </c>
      <c r="G5383" s="3">
        <v>1030.97</v>
      </c>
      <c r="H5383" s="3"/>
      <c r="I5383" s="1" t="s">
        <v>119</v>
      </c>
      <c r="J5383" s="1" t="s">
        <v>86</v>
      </c>
      <c r="K5383" s="1" t="s">
        <v>12</v>
      </c>
      <c r="L5383" s="1" t="s">
        <v>382</v>
      </c>
    </row>
    <row r="5384" spans="1:12" x14ac:dyDescent="0.2">
      <c r="A5384" s="1" t="s">
        <v>234</v>
      </c>
      <c r="B5384" s="1" t="s">
        <v>13</v>
      </c>
      <c r="C5384" s="2">
        <v>43796</v>
      </c>
      <c r="D5384" s="1" t="s">
        <v>149</v>
      </c>
      <c r="E5384" s="1"/>
      <c r="F5384" s="1" t="s">
        <v>3563</v>
      </c>
      <c r="G5384" s="3">
        <v>933.37</v>
      </c>
      <c r="H5384" s="3"/>
      <c r="I5384" s="1" t="s">
        <v>119</v>
      </c>
      <c r="J5384" s="1" t="s">
        <v>86</v>
      </c>
      <c r="K5384" s="1" t="s">
        <v>12</v>
      </c>
      <c r="L5384" s="1" t="s">
        <v>72</v>
      </c>
    </row>
    <row r="5385" spans="1:12" x14ac:dyDescent="0.2">
      <c r="A5385" s="1" t="s">
        <v>234</v>
      </c>
      <c r="B5385" s="1" t="s">
        <v>13</v>
      </c>
      <c r="C5385" s="2">
        <v>43796</v>
      </c>
      <c r="D5385" s="1" t="s">
        <v>149</v>
      </c>
      <c r="E5385" s="1"/>
      <c r="F5385" s="1" t="s">
        <v>3564</v>
      </c>
      <c r="G5385" s="3">
        <v>756</v>
      </c>
      <c r="H5385" s="3"/>
      <c r="I5385" s="1" t="s">
        <v>119</v>
      </c>
      <c r="J5385" s="1" t="s">
        <v>86</v>
      </c>
      <c r="K5385" s="1" t="s">
        <v>12</v>
      </c>
      <c r="L5385" s="1" t="s">
        <v>389</v>
      </c>
    </row>
    <row r="5386" spans="1:12" x14ac:dyDescent="0.2">
      <c r="A5386" s="1" t="s">
        <v>234</v>
      </c>
      <c r="B5386" s="1" t="s">
        <v>13</v>
      </c>
      <c r="C5386" s="2">
        <v>43796</v>
      </c>
      <c r="D5386" s="1" t="s">
        <v>149</v>
      </c>
      <c r="E5386" s="1"/>
      <c r="F5386" s="1" t="s">
        <v>3565</v>
      </c>
      <c r="G5386" s="3">
        <v>1360.42</v>
      </c>
      <c r="H5386" s="3"/>
      <c r="I5386" s="1" t="s">
        <v>106</v>
      </c>
      <c r="J5386" s="1" t="s">
        <v>122</v>
      </c>
      <c r="K5386" s="1" t="s">
        <v>12</v>
      </c>
      <c r="L5386" s="1" t="s">
        <v>16</v>
      </c>
    </row>
    <row r="5387" spans="1:12" x14ac:dyDescent="0.2">
      <c r="A5387" s="1" t="s">
        <v>234</v>
      </c>
      <c r="B5387" s="1" t="s">
        <v>13</v>
      </c>
      <c r="C5387" s="2">
        <v>43796</v>
      </c>
      <c r="D5387" s="1" t="s">
        <v>149</v>
      </c>
      <c r="E5387" s="1"/>
      <c r="F5387" s="1" t="s">
        <v>3566</v>
      </c>
      <c r="G5387" s="3">
        <v>468.37</v>
      </c>
      <c r="H5387" s="3"/>
      <c r="I5387" s="1" t="s">
        <v>120</v>
      </c>
      <c r="J5387" s="1" t="s">
        <v>171</v>
      </c>
      <c r="K5387" s="1" t="s">
        <v>84</v>
      </c>
      <c r="L5387" s="1" t="s">
        <v>300</v>
      </c>
    </row>
    <row r="5388" spans="1:12" x14ac:dyDescent="0.2">
      <c r="A5388" s="1" t="s">
        <v>234</v>
      </c>
      <c r="B5388" s="1" t="s">
        <v>13</v>
      </c>
      <c r="C5388" s="2">
        <v>43796</v>
      </c>
      <c r="D5388" s="1" t="s">
        <v>149</v>
      </c>
      <c r="E5388" s="1"/>
      <c r="F5388" s="1" t="s">
        <v>3567</v>
      </c>
      <c r="G5388" s="3">
        <v>512.46</v>
      </c>
      <c r="H5388" s="3"/>
      <c r="I5388" s="1" t="s">
        <v>83</v>
      </c>
      <c r="J5388" s="1" t="s">
        <v>181</v>
      </c>
      <c r="K5388" s="1" t="s">
        <v>12</v>
      </c>
      <c r="L5388" s="1" t="s">
        <v>345</v>
      </c>
    </row>
    <row r="5389" spans="1:12" x14ac:dyDescent="0.2">
      <c r="A5389" s="1" t="s">
        <v>234</v>
      </c>
      <c r="B5389" s="1" t="s">
        <v>13</v>
      </c>
      <c r="C5389" s="2">
        <v>43796</v>
      </c>
      <c r="D5389" s="1" t="s">
        <v>149</v>
      </c>
      <c r="E5389" s="1"/>
      <c r="F5389" s="1" t="s">
        <v>3568</v>
      </c>
      <c r="G5389" s="3">
        <v>840</v>
      </c>
      <c r="H5389" s="3"/>
      <c r="I5389" s="1" t="s">
        <v>119</v>
      </c>
      <c r="J5389" s="1" t="s">
        <v>86</v>
      </c>
      <c r="K5389" s="1" t="s">
        <v>12</v>
      </c>
      <c r="L5389" s="1" t="s">
        <v>358</v>
      </c>
    </row>
    <row r="5390" spans="1:12" x14ac:dyDescent="0.2">
      <c r="A5390" s="1" t="s">
        <v>234</v>
      </c>
      <c r="B5390" s="1" t="s">
        <v>13</v>
      </c>
      <c r="C5390" s="2">
        <v>43796</v>
      </c>
      <c r="D5390" s="1" t="s">
        <v>149</v>
      </c>
      <c r="E5390" s="1"/>
      <c r="F5390" s="1" t="s">
        <v>3569</v>
      </c>
      <c r="G5390" s="3">
        <v>120</v>
      </c>
      <c r="H5390" s="3"/>
      <c r="I5390" s="1" t="s">
        <v>119</v>
      </c>
      <c r="J5390" s="1" t="s">
        <v>86</v>
      </c>
      <c r="K5390" s="1" t="s">
        <v>12</v>
      </c>
      <c r="L5390" s="1" t="s">
        <v>3570</v>
      </c>
    </row>
    <row r="5391" spans="1:12" x14ac:dyDescent="0.2">
      <c r="A5391" s="1" t="s">
        <v>234</v>
      </c>
      <c r="B5391" s="1" t="s">
        <v>13</v>
      </c>
      <c r="C5391" s="2">
        <v>43796</v>
      </c>
      <c r="D5391" s="1" t="s">
        <v>149</v>
      </c>
      <c r="E5391" s="1"/>
      <c r="F5391" s="1" t="s">
        <v>3571</v>
      </c>
      <c r="G5391" s="3">
        <v>930</v>
      </c>
      <c r="H5391" s="3"/>
      <c r="I5391" s="1" t="s">
        <v>85</v>
      </c>
      <c r="J5391" s="1" t="s">
        <v>125</v>
      </c>
      <c r="K5391" s="1" t="s">
        <v>12</v>
      </c>
      <c r="L5391" s="1" t="s">
        <v>376</v>
      </c>
    </row>
    <row r="5392" spans="1:12" x14ac:dyDescent="0.2">
      <c r="A5392" s="1" t="s">
        <v>234</v>
      </c>
      <c r="B5392" s="1" t="s">
        <v>13</v>
      </c>
      <c r="C5392" s="2">
        <v>43796</v>
      </c>
      <c r="D5392" s="1" t="s">
        <v>149</v>
      </c>
      <c r="E5392" s="1"/>
      <c r="F5392" s="1" t="s">
        <v>3572</v>
      </c>
      <c r="G5392" s="3">
        <v>625.20000000000005</v>
      </c>
      <c r="H5392" s="3"/>
      <c r="I5392" s="1" t="s">
        <v>185</v>
      </c>
      <c r="J5392" s="1" t="s">
        <v>126</v>
      </c>
      <c r="K5392" s="1" t="s">
        <v>12</v>
      </c>
      <c r="L5392" s="1" t="s">
        <v>1592</v>
      </c>
    </row>
    <row r="5393" spans="1:12" x14ac:dyDescent="0.2">
      <c r="A5393" s="1" t="s">
        <v>234</v>
      </c>
      <c r="B5393" s="1" t="s">
        <v>13</v>
      </c>
      <c r="C5393" s="2">
        <v>43796</v>
      </c>
      <c r="D5393" s="1" t="s">
        <v>149</v>
      </c>
      <c r="E5393" s="1"/>
      <c r="F5393" s="1" t="s">
        <v>3573</v>
      </c>
      <c r="G5393" s="3">
        <v>1042.19</v>
      </c>
      <c r="H5393" s="3"/>
      <c r="I5393" s="1" t="s">
        <v>83</v>
      </c>
      <c r="J5393" s="1" t="s">
        <v>181</v>
      </c>
      <c r="K5393" s="1" t="s">
        <v>12</v>
      </c>
      <c r="L5393" s="1" t="s">
        <v>328</v>
      </c>
    </row>
    <row r="5394" spans="1:12" x14ac:dyDescent="0.2">
      <c r="A5394" s="1" t="s">
        <v>234</v>
      </c>
      <c r="B5394" s="1" t="s">
        <v>13</v>
      </c>
      <c r="C5394" s="2">
        <v>43796</v>
      </c>
      <c r="D5394" s="1" t="s">
        <v>149</v>
      </c>
      <c r="E5394" s="1"/>
      <c r="F5394" s="1" t="s">
        <v>3574</v>
      </c>
      <c r="G5394" s="3">
        <v>1003.91</v>
      </c>
      <c r="H5394" s="3"/>
      <c r="I5394" s="1" t="s">
        <v>83</v>
      </c>
      <c r="J5394" s="1" t="s">
        <v>229</v>
      </c>
      <c r="K5394" s="1" t="s">
        <v>12</v>
      </c>
      <c r="L5394" s="1" t="s">
        <v>73</v>
      </c>
    </row>
    <row r="5395" spans="1:12" x14ac:dyDescent="0.2">
      <c r="A5395" s="1" t="s">
        <v>234</v>
      </c>
      <c r="B5395" s="1" t="s">
        <v>13</v>
      </c>
      <c r="C5395" s="2">
        <v>43796</v>
      </c>
      <c r="D5395" s="1" t="s">
        <v>149</v>
      </c>
      <c r="E5395" s="1"/>
      <c r="F5395" s="1" t="s">
        <v>3575</v>
      </c>
      <c r="G5395" s="3">
        <v>1011.5</v>
      </c>
      <c r="H5395" s="3"/>
      <c r="I5395" s="1" t="s">
        <v>119</v>
      </c>
      <c r="J5395" s="1" t="s">
        <v>86</v>
      </c>
      <c r="K5395" s="1" t="s">
        <v>12</v>
      </c>
      <c r="L5395" s="1" t="s">
        <v>2598</v>
      </c>
    </row>
    <row r="5396" spans="1:12" x14ac:dyDescent="0.2">
      <c r="A5396" s="1" t="s">
        <v>234</v>
      </c>
      <c r="B5396" s="1" t="s">
        <v>13</v>
      </c>
      <c r="C5396" s="2">
        <v>43796</v>
      </c>
      <c r="D5396" s="1" t="s">
        <v>149</v>
      </c>
      <c r="E5396" s="1"/>
      <c r="F5396" s="1" t="s">
        <v>3576</v>
      </c>
      <c r="G5396" s="3">
        <v>1043.44</v>
      </c>
      <c r="H5396" s="3"/>
      <c r="I5396" s="1" t="s">
        <v>119</v>
      </c>
      <c r="J5396" s="1" t="s">
        <v>86</v>
      </c>
      <c r="K5396" s="1" t="s">
        <v>12</v>
      </c>
      <c r="L5396" s="1" t="s">
        <v>257</v>
      </c>
    </row>
    <row r="5397" spans="1:12" x14ac:dyDescent="0.2">
      <c r="A5397" s="1" t="s">
        <v>234</v>
      </c>
      <c r="B5397" s="1" t="s">
        <v>13</v>
      </c>
      <c r="C5397" s="2">
        <v>43796</v>
      </c>
      <c r="D5397" s="1" t="s">
        <v>149</v>
      </c>
      <c r="E5397" s="1"/>
      <c r="F5397" s="1" t="s">
        <v>3524</v>
      </c>
      <c r="G5397" s="3">
        <v>360.53</v>
      </c>
      <c r="H5397" s="3"/>
      <c r="I5397" s="1" t="s">
        <v>185</v>
      </c>
      <c r="J5397" s="1" t="s">
        <v>126</v>
      </c>
      <c r="K5397" s="1" t="s">
        <v>84</v>
      </c>
      <c r="L5397" s="1" t="s">
        <v>241</v>
      </c>
    </row>
    <row r="5398" spans="1:12" x14ac:dyDescent="0.2">
      <c r="A5398" s="1" t="s">
        <v>234</v>
      </c>
      <c r="B5398" s="1" t="s">
        <v>13</v>
      </c>
      <c r="C5398" s="2">
        <v>43796</v>
      </c>
      <c r="D5398" s="1" t="s">
        <v>149</v>
      </c>
      <c r="E5398" s="1"/>
      <c r="F5398" s="1" t="s">
        <v>3431</v>
      </c>
      <c r="G5398" s="3">
        <v>469.98</v>
      </c>
      <c r="H5398" s="3"/>
      <c r="I5398" s="1" t="s">
        <v>177</v>
      </c>
      <c r="J5398" s="1" t="s">
        <v>178</v>
      </c>
      <c r="K5398" s="1" t="s">
        <v>12</v>
      </c>
      <c r="L5398" s="1" t="s">
        <v>322</v>
      </c>
    </row>
    <row r="5399" spans="1:12" x14ac:dyDescent="0.2">
      <c r="A5399" s="1" t="s">
        <v>234</v>
      </c>
      <c r="B5399" s="1" t="s">
        <v>13</v>
      </c>
      <c r="C5399" s="2">
        <v>43796</v>
      </c>
      <c r="D5399" s="1" t="s">
        <v>149</v>
      </c>
      <c r="E5399" s="1"/>
      <c r="F5399" s="1" t="s">
        <v>3577</v>
      </c>
      <c r="G5399" s="3">
        <v>1302.6600000000001</v>
      </c>
      <c r="H5399" s="3"/>
      <c r="I5399" s="1" t="s">
        <v>106</v>
      </c>
      <c r="J5399" s="1" t="s">
        <v>121</v>
      </c>
      <c r="K5399" s="1" t="s">
        <v>12</v>
      </c>
      <c r="L5399" s="1" t="s">
        <v>317</v>
      </c>
    </row>
    <row r="5400" spans="1:12" x14ac:dyDescent="0.2">
      <c r="A5400" s="1" t="s">
        <v>234</v>
      </c>
      <c r="B5400" s="1" t="s">
        <v>13</v>
      </c>
      <c r="C5400" s="2">
        <v>43796</v>
      </c>
      <c r="D5400" s="1" t="s">
        <v>149</v>
      </c>
      <c r="E5400" s="1"/>
      <c r="F5400" s="1" t="s">
        <v>3574</v>
      </c>
      <c r="G5400" s="3">
        <v>1003.91</v>
      </c>
      <c r="H5400" s="3"/>
      <c r="I5400" s="1" t="s">
        <v>83</v>
      </c>
      <c r="J5400" s="1" t="s">
        <v>230</v>
      </c>
      <c r="K5400" s="1" t="s">
        <v>12</v>
      </c>
      <c r="L5400" s="1" t="s">
        <v>73</v>
      </c>
    </row>
    <row r="5401" spans="1:12" x14ac:dyDescent="0.2">
      <c r="A5401" s="1" t="s">
        <v>234</v>
      </c>
      <c r="B5401" s="1" t="s">
        <v>13</v>
      </c>
      <c r="C5401" s="2">
        <v>43796</v>
      </c>
      <c r="D5401" s="1" t="s">
        <v>149</v>
      </c>
      <c r="E5401" s="1"/>
      <c r="F5401" s="1" t="s">
        <v>3578</v>
      </c>
      <c r="G5401" s="3">
        <v>1006.23</v>
      </c>
      <c r="H5401" s="3"/>
      <c r="I5401" s="1" t="s">
        <v>83</v>
      </c>
      <c r="J5401" s="1" t="s">
        <v>181</v>
      </c>
      <c r="K5401" s="1" t="s">
        <v>12</v>
      </c>
      <c r="L5401" s="1" t="s">
        <v>32</v>
      </c>
    </row>
    <row r="5402" spans="1:12" x14ac:dyDescent="0.2">
      <c r="A5402" s="1" t="s">
        <v>234</v>
      </c>
      <c r="B5402" s="1" t="s">
        <v>13</v>
      </c>
      <c r="C5402" s="2">
        <v>43796</v>
      </c>
      <c r="D5402" s="1" t="s">
        <v>149</v>
      </c>
      <c r="E5402" s="1"/>
      <c r="F5402" s="1" t="s">
        <v>3524</v>
      </c>
      <c r="G5402" s="3">
        <v>343.36</v>
      </c>
      <c r="H5402" s="3"/>
      <c r="I5402" s="1" t="s">
        <v>120</v>
      </c>
      <c r="J5402" s="1" t="s">
        <v>171</v>
      </c>
      <c r="K5402" s="1" t="s">
        <v>84</v>
      </c>
      <c r="L5402" s="1" t="s">
        <v>241</v>
      </c>
    </row>
    <row r="5403" spans="1:12" x14ac:dyDescent="0.2">
      <c r="A5403" s="1" t="s">
        <v>234</v>
      </c>
      <c r="B5403" s="1" t="s">
        <v>13</v>
      </c>
      <c r="C5403" s="2">
        <v>43796</v>
      </c>
      <c r="D5403" s="1" t="s">
        <v>149</v>
      </c>
      <c r="E5403" s="1"/>
      <c r="F5403" s="1" t="s">
        <v>3579</v>
      </c>
      <c r="G5403" s="3">
        <v>1263.5</v>
      </c>
      <c r="H5403" s="3"/>
      <c r="I5403" s="1" t="s">
        <v>120</v>
      </c>
      <c r="J5403" s="1" t="s">
        <v>171</v>
      </c>
      <c r="K5403" s="1" t="s">
        <v>12</v>
      </c>
      <c r="L5403" s="1" t="s">
        <v>19</v>
      </c>
    </row>
    <row r="5404" spans="1:12" x14ac:dyDescent="0.2">
      <c r="A5404" s="1" t="s">
        <v>234</v>
      </c>
      <c r="B5404" s="1" t="s">
        <v>13</v>
      </c>
      <c r="C5404" s="2">
        <v>43796</v>
      </c>
      <c r="D5404" s="1" t="s">
        <v>149</v>
      </c>
      <c r="E5404" s="1"/>
      <c r="F5404" s="1" t="s">
        <v>3461</v>
      </c>
      <c r="G5404" s="3">
        <v>375.12</v>
      </c>
      <c r="H5404" s="3"/>
      <c r="I5404" s="1" t="s">
        <v>232</v>
      </c>
      <c r="J5404" s="1" t="s">
        <v>233</v>
      </c>
      <c r="K5404" s="1" t="s">
        <v>12</v>
      </c>
      <c r="L5404" s="1" t="s">
        <v>289</v>
      </c>
    </row>
    <row r="5405" spans="1:12" x14ac:dyDescent="0.2">
      <c r="A5405" s="1" t="s">
        <v>234</v>
      </c>
      <c r="B5405" s="1" t="s">
        <v>13</v>
      </c>
      <c r="C5405" s="2">
        <v>43796</v>
      </c>
      <c r="D5405" s="1" t="s">
        <v>149</v>
      </c>
      <c r="E5405" s="1"/>
      <c r="F5405" s="1" t="s">
        <v>3580</v>
      </c>
      <c r="G5405" s="3">
        <v>1723.47</v>
      </c>
      <c r="H5405" s="3"/>
      <c r="I5405" s="1" t="s">
        <v>83</v>
      </c>
      <c r="J5405" s="1" t="s">
        <v>230</v>
      </c>
      <c r="K5405" s="1" t="s">
        <v>12</v>
      </c>
      <c r="L5405" s="1" t="s">
        <v>57</v>
      </c>
    </row>
    <row r="5406" spans="1:12" x14ac:dyDescent="0.2">
      <c r="A5406" s="1" t="s">
        <v>234</v>
      </c>
      <c r="B5406" s="1" t="s">
        <v>13</v>
      </c>
      <c r="C5406" s="2">
        <v>43796</v>
      </c>
      <c r="D5406" s="1" t="s">
        <v>149</v>
      </c>
      <c r="E5406" s="1"/>
      <c r="F5406" s="1" t="s">
        <v>3581</v>
      </c>
      <c r="G5406" s="3">
        <v>870</v>
      </c>
      <c r="H5406" s="3"/>
      <c r="I5406" s="1" t="s">
        <v>119</v>
      </c>
      <c r="J5406" s="1" t="s">
        <v>86</v>
      </c>
      <c r="K5406" s="1" t="s">
        <v>12</v>
      </c>
      <c r="L5406" s="1" t="s">
        <v>55</v>
      </c>
    </row>
    <row r="5407" spans="1:12" x14ac:dyDescent="0.2">
      <c r="A5407" s="1" t="s">
        <v>234</v>
      </c>
      <c r="B5407" s="1" t="s">
        <v>13</v>
      </c>
      <c r="C5407" s="2">
        <v>43796</v>
      </c>
      <c r="D5407" s="1" t="s">
        <v>149</v>
      </c>
      <c r="E5407" s="1"/>
      <c r="F5407" s="1" t="s">
        <v>3582</v>
      </c>
      <c r="G5407" s="3">
        <v>980.44</v>
      </c>
      <c r="H5407" s="3"/>
      <c r="I5407" s="1" t="s">
        <v>119</v>
      </c>
      <c r="J5407" s="1" t="s">
        <v>86</v>
      </c>
      <c r="K5407" s="1" t="s">
        <v>12</v>
      </c>
      <c r="L5407" s="1" t="s">
        <v>294</v>
      </c>
    </row>
    <row r="5408" spans="1:12" x14ac:dyDescent="0.2">
      <c r="A5408" s="1" t="s">
        <v>234</v>
      </c>
      <c r="B5408" s="1" t="s">
        <v>13</v>
      </c>
      <c r="C5408" s="2">
        <v>43796</v>
      </c>
      <c r="D5408" s="1" t="s">
        <v>149</v>
      </c>
      <c r="E5408" s="1"/>
      <c r="F5408" s="1" t="s">
        <v>3449</v>
      </c>
      <c r="G5408" s="3">
        <v>683.99</v>
      </c>
      <c r="H5408" s="3"/>
      <c r="I5408" s="1" t="s">
        <v>185</v>
      </c>
      <c r="J5408" s="1" t="s">
        <v>126</v>
      </c>
      <c r="K5408" s="1" t="s">
        <v>84</v>
      </c>
      <c r="L5408" s="1" t="s">
        <v>26</v>
      </c>
    </row>
    <row r="5409" spans="1:12" x14ac:dyDescent="0.2">
      <c r="A5409" s="1" t="s">
        <v>234</v>
      </c>
      <c r="B5409" s="1" t="s">
        <v>13</v>
      </c>
      <c r="C5409" s="2">
        <v>43796</v>
      </c>
      <c r="D5409" s="1" t="s">
        <v>149</v>
      </c>
      <c r="E5409" s="1"/>
      <c r="F5409" s="1" t="s">
        <v>3583</v>
      </c>
      <c r="G5409" s="3">
        <v>1410.93</v>
      </c>
      <c r="H5409" s="3"/>
      <c r="I5409" s="1" t="s">
        <v>106</v>
      </c>
      <c r="J5409" s="1" t="s">
        <v>121</v>
      </c>
      <c r="K5409" s="1" t="s">
        <v>12</v>
      </c>
      <c r="L5409" s="1" t="s">
        <v>18</v>
      </c>
    </row>
    <row r="5410" spans="1:12" x14ac:dyDescent="0.2">
      <c r="A5410" s="1" t="s">
        <v>234</v>
      </c>
      <c r="B5410" s="1" t="s">
        <v>13</v>
      </c>
      <c r="C5410" s="2">
        <v>43796</v>
      </c>
      <c r="D5410" s="1" t="s">
        <v>149</v>
      </c>
      <c r="E5410" s="1"/>
      <c r="F5410" s="1" t="s">
        <v>3542</v>
      </c>
      <c r="G5410" s="3">
        <v>930.99</v>
      </c>
      <c r="H5410" s="3"/>
      <c r="I5410" s="1" t="s">
        <v>120</v>
      </c>
      <c r="J5410" s="1" t="s">
        <v>171</v>
      </c>
      <c r="K5410" s="1" t="s">
        <v>12</v>
      </c>
      <c r="L5410" s="1" t="s">
        <v>20</v>
      </c>
    </row>
    <row r="5411" spans="1:12" x14ac:dyDescent="0.2">
      <c r="A5411" s="1" t="s">
        <v>234</v>
      </c>
      <c r="B5411" s="1" t="s">
        <v>13</v>
      </c>
      <c r="C5411" s="2">
        <v>43796</v>
      </c>
      <c r="D5411" s="1" t="s">
        <v>149</v>
      </c>
      <c r="E5411" s="1"/>
      <c r="F5411" s="1" t="s">
        <v>3511</v>
      </c>
      <c r="G5411" s="3">
        <v>65.239999999999995</v>
      </c>
      <c r="H5411" s="3"/>
      <c r="I5411" s="1" t="s">
        <v>232</v>
      </c>
      <c r="J5411" s="1" t="s">
        <v>233</v>
      </c>
      <c r="K5411" s="1" t="s">
        <v>12</v>
      </c>
      <c r="L5411" s="1" t="s">
        <v>24</v>
      </c>
    </row>
    <row r="5412" spans="1:12" x14ac:dyDescent="0.2">
      <c r="A5412" s="1" t="s">
        <v>234</v>
      </c>
      <c r="B5412" s="1" t="s">
        <v>13</v>
      </c>
      <c r="C5412" s="2">
        <v>43796</v>
      </c>
      <c r="D5412" s="1" t="s">
        <v>149</v>
      </c>
      <c r="E5412" s="1"/>
      <c r="F5412" s="1" t="s">
        <v>3556</v>
      </c>
      <c r="G5412" s="3">
        <v>460.5</v>
      </c>
      <c r="H5412" s="3"/>
      <c r="I5412" s="1" t="s">
        <v>232</v>
      </c>
      <c r="J5412" s="1" t="s">
        <v>233</v>
      </c>
      <c r="K5412" s="1" t="s">
        <v>12</v>
      </c>
      <c r="L5412" s="1" t="s">
        <v>393</v>
      </c>
    </row>
    <row r="5413" spans="1:12" x14ac:dyDescent="0.2">
      <c r="A5413" s="1" t="s">
        <v>234</v>
      </c>
      <c r="B5413" s="1" t="s">
        <v>13</v>
      </c>
      <c r="C5413" s="2">
        <v>43796</v>
      </c>
      <c r="D5413" s="1" t="s">
        <v>149</v>
      </c>
      <c r="E5413" s="1"/>
      <c r="F5413" s="1" t="s">
        <v>3584</v>
      </c>
      <c r="G5413" s="3">
        <v>846</v>
      </c>
      <c r="H5413" s="3"/>
      <c r="I5413" s="1" t="s">
        <v>119</v>
      </c>
      <c r="J5413" s="1" t="s">
        <v>86</v>
      </c>
      <c r="K5413" s="1" t="s">
        <v>12</v>
      </c>
      <c r="L5413" s="1" t="s">
        <v>3026</v>
      </c>
    </row>
    <row r="5414" spans="1:12" x14ac:dyDescent="0.2">
      <c r="A5414" s="1" t="s">
        <v>234</v>
      </c>
      <c r="B5414" s="1" t="s">
        <v>13</v>
      </c>
      <c r="C5414" s="2">
        <v>43796</v>
      </c>
      <c r="D5414" s="1" t="s">
        <v>149</v>
      </c>
      <c r="E5414" s="1"/>
      <c r="F5414" s="1" t="s">
        <v>3524</v>
      </c>
      <c r="G5414" s="3">
        <v>3296.28</v>
      </c>
      <c r="H5414" s="3"/>
      <c r="I5414" s="1" t="s">
        <v>119</v>
      </c>
      <c r="J5414" s="1" t="s">
        <v>86</v>
      </c>
      <c r="K5414" s="1" t="s">
        <v>84</v>
      </c>
      <c r="L5414" s="1" t="s">
        <v>241</v>
      </c>
    </row>
    <row r="5415" spans="1:12" x14ac:dyDescent="0.2">
      <c r="A5415" s="1" t="s">
        <v>234</v>
      </c>
      <c r="B5415" s="1" t="s">
        <v>13</v>
      </c>
      <c r="C5415" s="2">
        <v>43796</v>
      </c>
      <c r="D5415" s="1" t="s">
        <v>149</v>
      </c>
      <c r="E5415" s="1"/>
      <c r="F5415" s="1" t="s">
        <v>3585</v>
      </c>
      <c r="G5415" s="3">
        <v>1050.8800000000001</v>
      </c>
      <c r="H5415" s="3"/>
      <c r="I5415" s="1" t="s">
        <v>119</v>
      </c>
      <c r="J5415" s="1" t="s">
        <v>86</v>
      </c>
      <c r="K5415" s="1" t="s">
        <v>12</v>
      </c>
      <c r="L5415" s="1" t="s">
        <v>31</v>
      </c>
    </row>
    <row r="5416" spans="1:12" x14ac:dyDescent="0.2">
      <c r="A5416" s="1" t="s">
        <v>234</v>
      </c>
      <c r="B5416" s="1" t="s">
        <v>13</v>
      </c>
      <c r="C5416" s="2">
        <v>43796</v>
      </c>
      <c r="D5416" s="1" t="s">
        <v>149</v>
      </c>
      <c r="E5416" s="1"/>
      <c r="F5416" s="1" t="s">
        <v>3586</v>
      </c>
      <c r="G5416" s="3">
        <v>1391.75</v>
      </c>
      <c r="H5416" s="3"/>
      <c r="I5416" s="1" t="s">
        <v>119</v>
      </c>
      <c r="J5416" s="1" t="s">
        <v>86</v>
      </c>
      <c r="K5416" s="1" t="s">
        <v>12</v>
      </c>
      <c r="L5416" s="1" t="s">
        <v>70</v>
      </c>
    </row>
    <row r="5417" spans="1:12" x14ac:dyDescent="0.2">
      <c r="A5417" s="1" t="s">
        <v>234</v>
      </c>
      <c r="B5417" s="1" t="s">
        <v>13</v>
      </c>
      <c r="C5417" s="2">
        <v>43796</v>
      </c>
      <c r="D5417" s="1" t="s">
        <v>149</v>
      </c>
      <c r="E5417" s="1"/>
      <c r="F5417" s="1" t="s">
        <v>3447</v>
      </c>
      <c r="G5417" s="3">
        <v>513.28</v>
      </c>
      <c r="H5417" s="3"/>
      <c r="I5417" s="1" t="s">
        <v>185</v>
      </c>
      <c r="J5417" s="1" t="s">
        <v>126</v>
      </c>
      <c r="K5417" s="1" t="s">
        <v>12</v>
      </c>
      <c r="L5417" s="1" t="s">
        <v>49</v>
      </c>
    </row>
    <row r="5418" spans="1:12" x14ac:dyDescent="0.2">
      <c r="A5418" s="1" t="s">
        <v>234</v>
      </c>
      <c r="B5418" s="1" t="s">
        <v>13</v>
      </c>
      <c r="C5418" s="2">
        <v>43796</v>
      </c>
      <c r="D5418" s="1" t="s">
        <v>149</v>
      </c>
      <c r="E5418" s="1"/>
      <c r="F5418" s="1" t="s">
        <v>3421</v>
      </c>
      <c r="G5418" s="3">
        <v>185.26</v>
      </c>
      <c r="H5418" s="3"/>
      <c r="I5418" s="1" t="s">
        <v>120</v>
      </c>
      <c r="J5418" s="1" t="s">
        <v>171</v>
      </c>
      <c r="K5418" s="1" t="s">
        <v>84</v>
      </c>
      <c r="L5418" s="1" t="s">
        <v>63</v>
      </c>
    </row>
    <row r="5419" spans="1:12" x14ac:dyDescent="0.2">
      <c r="A5419" s="1" t="s">
        <v>234</v>
      </c>
      <c r="B5419" s="1" t="s">
        <v>13</v>
      </c>
      <c r="C5419" s="2">
        <v>43796</v>
      </c>
      <c r="D5419" s="1" t="s">
        <v>149</v>
      </c>
      <c r="E5419" s="1"/>
      <c r="F5419" s="1" t="s">
        <v>3587</v>
      </c>
      <c r="G5419" s="3">
        <v>1298.96</v>
      </c>
      <c r="H5419" s="3"/>
      <c r="I5419" s="1" t="s">
        <v>119</v>
      </c>
      <c r="J5419" s="1" t="s">
        <v>86</v>
      </c>
      <c r="K5419" s="1" t="s">
        <v>12</v>
      </c>
      <c r="L5419" s="1" t="s">
        <v>427</v>
      </c>
    </row>
    <row r="5420" spans="1:12" x14ac:dyDescent="0.2">
      <c r="A5420" s="1" t="s">
        <v>234</v>
      </c>
      <c r="B5420" s="1" t="s">
        <v>13</v>
      </c>
      <c r="C5420" s="2">
        <v>43796</v>
      </c>
      <c r="D5420" s="1" t="s">
        <v>149</v>
      </c>
      <c r="E5420" s="1"/>
      <c r="F5420" s="1" t="s">
        <v>3585</v>
      </c>
      <c r="G5420" s="3">
        <v>279.35000000000002</v>
      </c>
      <c r="H5420" s="3"/>
      <c r="I5420" s="1" t="s">
        <v>177</v>
      </c>
      <c r="J5420" s="1" t="s">
        <v>178</v>
      </c>
      <c r="K5420" s="1" t="s">
        <v>12</v>
      </c>
      <c r="L5420" s="1" t="s">
        <v>31</v>
      </c>
    </row>
    <row r="5421" spans="1:12" x14ac:dyDescent="0.2">
      <c r="A5421" s="1" t="s">
        <v>234</v>
      </c>
      <c r="B5421" s="1" t="s">
        <v>13</v>
      </c>
      <c r="C5421" s="2">
        <v>43796</v>
      </c>
      <c r="D5421" s="1" t="s">
        <v>149</v>
      </c>
      <c r="E5421" s="1"/>
      <c r="F5421" s="1" t="s">
        <v>3488</v>
      </c>
      <c r="G5421" s="3">
        <v>954.18</v>
      </c>
      <c r="H5421" s="3"/>
      <c r="I5421" s="1" t="s">
        <v>87</v>
      </c>
      <c r="J5421" s="1" t="s">
        <v>116</v>
      </c>
      <c r="K5421" s="1" t="s">
        <v>12</v>
      </c>
      <c r="L5421" s="1" t="s">
        <v>80</v>
      </c>
    </row>
    <row r="5422" spans="1:12" x14ac:dyDescent="0.2">
      <c r="A5422" s="1" t="s">
        <v>234</v>
      </c>
      <c r="B5422" s="1" t="s">
        <v>13</v>
      </c>
      <c r="C5422" s="2">
        <v>43796</v>
      </c>
      <c r="D5422" s="1" t="s">
        <v>149</v>
      </c>
      <c r="E5422" s="1"/>
      <c r="F5422" s="1" t="s">
        <v>3453</v>
      </c>
      <c r="G5422" s="3">
        <v>62.77</v>
      </c>
      <c r="H5422" s="3"/>
      <c r="I5422" s="1" t="s">
        <v>232</v>
      </c>
      <c r="J5422" s="1" t="s">
        <v>233</v>
      </c>
      <c r="K5422" s="1" t="s">
        <v>84</v>
      </c>
      <c r="L5422" s="1" t="s">
        <v>111</v>
      </c>
    </row>
    <row r="5423" spans="1:12" x14ac:dyDescent="0.2">
      <c r="A5423" s="1" t="s">
        <v>234</v>
      </c>
      <c r="B5423" s="1" t="s">
        <v>13</v>
      </c>
      <c r="C5423" s="2">
        <v>43796</v>
      </c>
      <c r="D5423" s="1" t="s">
        <v>149</v>
      </c>
      <c r="E5423" s="1"/>
      <c r="F5423" s="1" t="s">
        <v>3588</v>
      </c>
      <c r="G5423" s="3">
        <v>943.92</v>
      </c>
      <c r="H5423" s="3"/>
      <c r="I5423" s="1" t="s">
        <v>83</v>
      </c>
      <c r="J5423" s="1" t="s">
        <v>181</v>
      </c>
      <c r="K5423" s="1" t="s">
        <v>12</v>
      </c>
      <c r="L5423" s="1" t="s">
        <v>411</v>
      </c>
    </row>
    <row r="5424" spans="1:12" x14ac:dyDescent="0.2">
      <c r="A5424" s="1" t="s">
        <v>234</v>
      </c>
      <c r="B5424" s="1" t="s">
        <v>13</v>
      </c>
      <c r="C5424" s="2">
        <v>43796</v>
      </c>
      <c r="D5424" s="1" t="s">
        <v>149</v>
      </c>
      <c r="E5424" s="1"/>
      <c r="F5424" s="1" t="s">
        <v>3589</v>
      </c>
      <c r="G5424" s="3">
        <v>1477.78</v>
      </c>
      <c r="H5424" s="3"/>
      <c r="I5424" s="1" t="s">
        <v>106</v>
      </c>
      <c r="J5424" s="1" t="s">
        <v>122</v>
      </c>
      <c r="K5424" s="1" t="s">
        <v>12</v>
      </c>
      <c r="L5424" s="1" t="s">
        <v>21</v>
      </c>
    </row>
    <row r="5425" spans="1:12" x14ac:dyDescent="0.2">
      <c r="A5425" s="1" t="s">
        <v>234</v>
      </c>
      <c r="B5425" s="1" t="s">
        <v>13</v>
      </c>
      <c r="C5425" s="2">
        <v>43796</v>
      </c>
      <c r="D5425" s="1" t="s">
        <v>149</v>
      </c>
      <c r="E5425" s="1"/>
      <c r="F5425" s="1" t="s">
        <v>3449</v>
      </c>
      <c r="G5425" s="3">
        <v>1016.06</v>
      </c>
      <c r="H5425" s="3"/>
      <c r="I5425" s="1" t="s">
        <v>108</v>
      </c>
      <c r="J5425" s="1" t="s">
        <v>117</v>
      </c>
      <c r="K5425" s="1" t="s">
        <v>84</v>
      </c>
      <c r="L5425" s="1" t="s">
        <v>26</v>
      </c>
    </row>
    <row r="5426" spans="1:12" x14ac:dyDescent="0.2">
      <c r="A5426" s="1" t="s">
        <v>234</v>
      </c>
      <c r="B5426" s="1" t="s">
        <v>13</v>
      </c>
      <c r="C5426" s="2">
        <v>43796</v>
      </c>
      <c r="D5426" s="1" t="s">
        <v>149</v>
      </c>
      <c r="E5426" s="1"/>
      <c r="F5426" s="1" t="s">
        <v>3590</v>
      </c>
      <c r="G5426" s="3">
        <v>837</v>
      </c>
      <c r="H5426" s="3"/>
      <c r="I5426" s="1" t="s">
        <v>119</v>
      </c>
      <c r="J5426" s="1" t="s">
        <v>86</v>
      </c>
      <c r="K5426" s="1" t="s">
        <v>12</v>
      </c>
      <c r="L5426" s="1" t="s">
        <v>372</v>
      </c>
    </row>
    <row r="5427" spans="1:12" x14ac:dyDescent="0.2">
      <c r="A5427" s="1" t="s">
        <v>234</v>
      </c>
      <c r="B5427" s="1" t="s">
        <v>13</v>
      </c>
      <c r="C5427" s="2">
        <v>43796</v>
      </c>
      <c r="D5427" s="1" t="s">
        <v>149</v>
      </c>
      <c r="E5427" s="1"/>
      <c r="F5427" s="1" t="s">
        <v>3473</v>
      </c>
      <c r="G5427" s="3">
        <v>1170.0899999999999</v>
      </c>
      <c r="H5427" s="3"/>
      <c r="I5427" s="1" t="s">
        <v>232</v>
      </c>
      <c r="J5427" s="1" t="s">
        <v>233</v>
      </c>
      <c r="K5427" s="1" t="s">
        <v>12</v>
      </c>
      <c r="L5427" s="1" t="s">
        <v>75</v>
      </c>
    </row>
    <row r="5428" spans="1:12" x14ac:dyDescent="0.2">
      <c r="A5428" s="1" t="s">
        <v>234</v>
      </c>
      <c r="B5428" s="1" t="s">
        <v>13</v>
      </c>
      <c r="C5428" s="2">
        <v>43796</v>
      </c>
      <c r="D5428" s="1" t="s">
        <v>149</v>
      </c>
      <c r="E5428" s="1"/>
      <c r="F5428" s="1" t="s">
        <v>3464</v>
      </c>
      <c r="G5428" s="3">
        <v>23.62</v>
      </c>
      <c r="H5428" s="3"/>
      <c r="I5428" s="1" t="s">
        <v>179</v>
      </c>
      <c r="J5428" s="1" t="s">
        <v>89</v>
      </c>
      <c r="K5428" s="1" t="s">
        <v>84</v>
      </c>
      <c r="L5428" s="1" t="s">
        <v>306</v>
      </c>
    </row>
    <row r="5429" spans="1:12" x14ac:dyDescent="0.2">
      <c r="A5429" s="1" t="s">
        <v>234</v>
      </c>
      <c r="B5429" s="1" t="s">
        <v>13</v>
      </c>
      <c r="C5429" s="2">
        <v>43796</v>
      </c>
      <c r="D5429" s="1" t="s">
        <v>149</v>
      </c>
      <c r="E5429" s="1"/>
      <c r="F5429" s="1" t="s">
        <v>3591</v>
      </c>
      <c r="G5429" s="3">
        <v>722.94</v>
      </c>
      <c r="H5429" s="3"/>
      <c r="I5429" s="1" t="s">
        <v>185</v>
      </c>
      <c r="J5429" s="1" t="s">
        <v>126</v>
      </c>
      <c r="K5429" s="1" t="s">
        <v>12</v>
      </c>
      <c r="L5429" s="1" t="s">
        <v>92</v>
      </c>
    </row>
    <row r="5430" spans="1:12" x14ac:dyDescent="0.2">
      <c r="A5430" s="1" t="s">
        <v>234</v>
      </c>
      <c r="B5430" s="1" t="s">
        <v>13</v>
      </c>
      <c r="C5430" s="2">
        <v>43796</v>
      </c>
      <c r="D5430" s="1" t="s">
        <v>149</v>
      </c>
      <c r="E5430" s="1"/>
      <c r="F5430" s="1" t="s">
        <v>3592</v>
      </c>
      <c r="G5430" s="3">
        <v>750</v>
      </c>
      <c r="H5430" s="3"/>
      <c r="I5430" s="1" t="s">
        <v>119</v>
      </c>
      <c r="J5430" s="1" t="s">
        <v>86</v>
      </c>
      <c r="K5430" s="1" t="s">
        <v>12</v>
      </c>
      <c r="L5430" s="1" t="s">
        <v>566</v>
      </c>
    </row>
    <row r="5431" spans="1:12" x14ac:dyDescent="0.2">
      <c r="A5431" s="1" t="s">
        <v>234</v>
      </c>
      <c r="B5431" s="1" t="s">
        <v>13</v>
      </c>
      <c r="C5431" s="2">
        <v>43796</v>
      </c>
      <c r="D5431" s="1" t="s">
        <v>149</v>
      </c>
      <c r="E5431" s="1"/>
      <c r="F5431" s="1" t="s">
        <v>3593</v>
      </c>
      <c r="G5431" s="3">
        <v>767.83</v>
      </c>
      <c r="H5431" s="3"/>
      <c r="I5431" s="1" t="s">
        <v>119</v>
      </c>
      <c r="J5431" s="1" t="s">
        <v>86</v>
      </c>
      <c r="K5431" s="1" t="s">
        <v>12</v>
      </c>
      <c r="L5431" s="1" t="s">
        <v>387</v>
      </c>
    </row>
    <row r="5432" spans="1:12" x14ac:dyDescent="0.2">
      <c r="A5432" s="1" t="s">
        <v>234</v>
      </c>
      <c r="B5432" s="1" t="s">
        <v>13</v>
      </c>
      <c r="C5432" s="2">
        <v>43796</v>
      </c>
      <c r="D5432" s="1" t="s">
        <v>149</v>
      </c>
      <c r="E5432" s="1"/>
      <c r="F5432" s="1" t="s">
        <v>3594</v>
      </c>
      <c r="G5432" s="3">
        <v>849</v>
      </c>
      <c r="H5432" s="3"/>
      <c r="I5432" s="1" t="s">
        <v>119</v>
      </c>
      <c r="J5432" s="1" t="s">
        <v>86</v>
      </c>
      <c r="K5432" s="1" t="s">
        <v>12</v>
      </c>
      <c r="L5432" s="1" t="s">
        <v>248</v>
      </c>
    </row>
    <row r="5433" spans="1:12" x14ac:dyDescent="0.2">
      <c r="A5433" s="1" t="s">
        <v>234</v>
      </c>
      <c r="B5433" s="1" t="s">
        <v>13</v>
      </c>
      <c r="C5433" s="2">
        <v>43796</v>
      </c>
      <c r="D5433" s="1" t="s">
        <v>149</v>
      </c>
      <c r="E5433" s="1"/>
      <c r="F5433" s="1" t="s">
        <v>3595</v>
      </c>
      <c r="G5433" s="3">
        <v>1353.75</v>
      </c>
      <c r="H5433" s="3"/>
      <c r="I5433" s="1" t="s">
        <v>119</v>
      </c>
      <c r="J5433" s="1" t="s">
        <v>86</v>
      </c>
      <c r="K5433" s="1" t="s">
        <v>12</v>
      </c>
      <c r="L5433" s="1" t="s">
        <v>67</v>
      </c>
    </row>
    <row r="5434" spans="1:12" x14ac:dyDescent="0.2">
      <c r="A5434" s="1" t="s">
        <v>234</v>
      </c>
      <c r="B5434" s="1" t="s">
        <v>13</v>
      </c>
      <c r="C5434" s="2">
        <v>43796</v>
      </c>
      <c r="D5434" s="1" t="s">
        <v>149</v>
      </c>
      <c r="E5434" s="1"/>
      <c r="F5434" s="1" t="s">
        <v>3436</v>
      </c>
      <c r="G5434" s="3">
        <v>101.54</v>
      </c>
      <c r="H5434" s="3"/>
      <c r="I5434" s="1" t="s">
        <v>85</v>
      </c>
      <c r="J5434" s="1" t="s">
        <v>125</v>
      </c>
      <c r="K5434" s="1" t="s">
        <v>84</v>
      </c>
      <c r="L5434" s="1" t="s">
        <v>2028</v>
      </c>
    </row>
    <row r="5435" spans="1:12" x14ac:dyDescent="0.2">
      <c r="A5435" s="1" t="s">
        <v>234</v>
      </c>
      <c r="B5435" s="1" t="s">
        <v>13</v>
      </c>
      <c r="C5435" s="2">
        <v>43796</v>
      </c>
      <c r="D5435" s="1" t="s">
        <v>149</v>
      </c>
      <c r="E5435" s="1"/>
      <c r="F5435" s="1" t="s">
        <v>3470</v>
      </c>
      <c r="G5435" s="3">
        <v>152.80000000000001</v>
      </c>
      <c r="H5435" s="3"/>
      <c r="I5435" s="1" t="s">
        <v>185</v>
      </c>
      <c r="J5435" s="1" t="s">
        <v>126</v>
      </c>
      <c r="K5435" s="1" t="s">
        <v>84</v>
      </c>
      <c r="L5435" s="1" t="s">
        <v>51</v>
      </c>
    </row>
    <row r="5436" spans="1:12" x14ac:dyDescent="0.2">
      <c r="A5436" s="1" t="s">
        <v>234</v>
      </c>
      <c r="B5436" s="1" t="s">
        <v>13</v>
      </c>
      <c r="C5436" s="2">
        <v>43796</v>
      </c>
      <c r="D5436" s="1" t="s">
        <v>149</v>
      </c>
      <c r="E5436" s="1"/>
      <c r="F5436" s="1" t="s">
        <v>3506</v>
      </c>
      <c r="G5436" s="3">
        <v>133.93</v>
      </c>
      <c r="H5436" s="3"/>
      <c r="I5436" s="1" t="s">
        <v>106</v>
      </c>
      <c r="J5436" s="1" t="s">
        <v>107</v>
      </c>
      <c r="K5436" s="1" t="s">
        <v>84</v>
      </c>
      <c r="L5436" s="1" t="s">
        <v>66</v>
      </c>
    </row>
    <row r="5437" spans="1:12" x14ac:dyDescent="0.2">
      <c r="A5437" s="1" t="s">
        <v>234</v>
      </c>
      <c r="B5437" s="1" t="s">
        <v>13</v>
      </c>
      <c r="C5437" s="2">
        <v>43796</v>
      </c>
      <c r="D5437" s="1" t="s">
        <v>149</v>
      </c>
      <c r="E5437" s="1"/>
      <c r="F5437" s="1" t="s">
        <v>3449</v>
      </c>
      <c r="G5437" s="3">
        <v>648.65</v>
      </c>
      <c r="H5437" s="3"/>
      <c r="I5437" s="1" t="s">
        <v>87</v>
      </c>
      <c r="J5437" s="1" t="s">
        <v>116</v>
      </c>
      <c r="K5437" s="1" t="s">
        <v>84</v>
      </c>
      <c r="L5437" s="1" t="s">
        <v>26</v>
      </c>
    </row>
    <row r="5438" spans="1:12" x14ac:dyDescent="0.2">
      <c r="A5438" s="1" t="s">
        <v>234</v>
      </c>
      <c r="B5438" s="1" t="s">
        <v>13</v>
      </c>
      <c r="C5438" s="2">
        <v>43796</v>
      </c>
      <c r="D5438" s="1" t="s">
        <v>149</v>
      </c>
      <c r="E5438" s="1"/>
      <c r="F5438" s="1" t="s">
        <v>3596</v>
      </c>
      <c r="G5438" s="3">
        <v>1565.31</v>
      </c>
      <c r="H5438" s="3"/>
      <c r="I5438" s="1" t="s">
        <v>119</v>
      </c>
      <c r="J5438" s="1" t="s">
        <v>86</v>
      </c>
      <c r="K5438" s="1" t="s">
        <v>12</v>
      </c>
      <c r="L5438" s="1" t="s">
        <v>52</v>
      </c>
    </row>
    <row r="5439" spans="1:12" x14ac:dyDescent="0.2">
      <c r="A5439" s="1" t="s">
        <v>234</v>
      </c>
      <c r="B5439" s="1" t="s">
        <v>13</v>
      </c>
      <c r="C5439" s="2">
        <v>43796</v>
      </c>
      <c r="D5439" s="1" t="s">
        <v>149</v>
      </c>
      <c r="E5439" s="1"/>
      <c r="F5439" s="1" t="s">
        <v>3513</v>
      </c>
      <c r="G5439" s="3">
        <v>1174.7</v>
      </c>
      <c r="H5439" s="3"/>
      <c r="I5439" s="1" t="s">
        <v>119</v>
      </c>
      <c r="J5439" s="1" t="s">
        <v>86</v>
      </c>
      <c r="K5439" s="1" t="s">
        <v>12</v>
      </c>
      <c r="L5439" s="1" t="s">
        <v>41</v>
      </c>
    </row>
    <row r="5440" spans="1:12" x14ac:dyDescent="0.2">
      <c r="A5440" s="1" t="s">
        <v>234</v>
      </c>
      <c r="B5440" s="1" t="s">
        <v>13</v>
      </c>
      <c r="C5440" s="2">
        <v>43796</v>
      </c>
      <c r="D5440" s="1" t="s">
        <v>149</v>
      </c>
      <c r="E5440" s="1"/>
      <c r="F5440" s="1" t="s">
        <v>3597</v>
      </c>
      <c r="G5440" s="3">
        <v>529.33000000000004</v>
      </c>
      <c r="H5440" s="3"/>
      <c r="I5440" s="1" t="s">
        <v>119</v>
      </c>
      <c r="J5440" s="1" t="s">
        <v>86</v>
      </c>
      <c r="K5440" s="1" t="s">
        <v>12</v>
      </c>
      <c r="L5440" s="1" t="s">
        <v>182</v>
      </c>
    </row>
    <row r="5441" spans="1:12" x14ac:dyDescent="0.2">
      <c r="A5441" s="1" t="s">
        <v>234</v>
      </c>
      <c r="B5441" s="1" t="s">
        <v>13</v>
      </c>
      <c r="C5441" s="2">
        <v>43796</v>
      </c>
      <c r="D5441" s="1" t="s">
        <v>149</v>
      </c>
      <c r="E5441" s="1"/>
      <c r="F5441" s="1" t="s">
        <v>3598</v>
      </c>
      <c r="G5441" s="3">
        <v>1269.42</v>
      </c>
      <c r="H5441" s="3"/>
      <c r="I5441" s="1" t="s">
        <v>119</v>
      </c>
      <c r="J5441" s="1" t="s">
        <v>86</v>
      </c>
      <c r="K5441" s="1" t="s">
        <v>12</v>
      </c>
      <c r="L5441" s="1" t="s">
        <v>469</v>
      </c>
    </row>
    <row r="5442" spans="1:12" x14ac:dyDescent="0.2">
      <c r="A5442" s="1" t="s">
        <v>234</v>
      </c>
      <c r="B5442" s="1" t="s">
        <v>13</v>
      </c>
      <c r="C5442" s="2">
        <v>43796</v>
      </c>
      <c r="D5442" s="1" t="s">
        <v>149</v>
      </c>
      <c r="E5442" s="1"/>
      <c r="F5442" s="1" t="s">
        <v>3418</v>
      </c>
      <c r="G5442" s="3">
        <v>188.88</v>
      </c>
      <c r="H5442" s="3"/>
      <c r="I5442" s="1" t="s">
        <v>185</v>
      </c>
      <c r="J5442" s="1" t="s">
        <v>126</v>
      </c>
      <c r="K5442" s="1" t="s">
        <v>84</v>
      </c>
      <c r="L5442" s="1" t="s">
        <v>104</v>
      </c>
    </row>
    <row r="5443" spans="1:12" x14ac:dyDescent="0.2">
      <c r="A5443" s="1" t="s">
        <v>234</v>
      </c>
      <c r="B5443" s="1" t="s">
        <v>13</v>
      </c>
      <c r="C5443" s="2">
        <v>43796</v>
      </c>
      <c r="D5443" s="1" t="s">
        <v>149</v>
      </c>
      <c r="E5443" s="1"/>
      <c r="F5443" s="1" t="s">
        <v>3599</v>
      </c>
      <c r="G5443" s="3">
        <v>929.3</v>
      </c>
      <c r="H5443" s="3"/>
      <c r="I5443" s="1" t="s">
        <v>83</v>
      </c>
      <c r="J5443" s="1" t="s">
        <v>181</v>
      </c>
      <c r="K5443" s="1" t="s">
        <v>12</v>
      </c>
      <c r="L5443" s="1" t="s">
        <v>265</v>
      </c>
    </row>
    <row r="5444" spans="1:12" x14ac:dyDescent="0.2">
      <c r="A5444" s="1" t="s">
        <v>234</v>
      </c>
      <c r="B5444" s="1" t="s">
        <v>13</v>
      </c>
      <c r="C5444" s="2">
        <v>43796</v>
      </c>
      <c r="D5444" s="1" t="s">
        <v>149</v>
      </c>
      <c r="E5444" s="1"/>
      <c r="F5444" s="1" t="s">
        <v>3600</v>
      </c>
      <c r="G5444" s="3">
        <v>591</v>
      </c>
      <c r="H5444" s="3"/>
      <c r="I5444" s="1" t="s">
        <v>119</v>
      </c>
      <c r="J5444" s="1" t="s">
        <v>86</v>
      </c>
      <c r="K5444" s="1" t="s">
        <v>12</v>
      </c>
      <c r="L5444" s="1" t="s">
        <v>3023</v>
      </c>
    </row>
    <row r="5445" spans="1:12" x14ac:dyDescent="0.2">
      <c r="A5445" s="1" t="s">
        <v>234</v>
      </c>
      <c r="B5445" s="1" t="s">
        <v>13</v>
      </c>
      <c r="C5445" s="2">
        <v>43796</v>
      </c>
      <c r="D5445" s="1" t="s">
        <v>149</v>
      </c>
      <c r="E5445" s="1"/>
      <c r="F5445" s="1" t="s">
        <v>3479</v>
      </c>
      <c r="G5445" s="3">
        <v>2160.31</v>
      </c>
      <c r="H5445" s="3"/>
      <c r="I5445" s="1" t="s">
        <v>119</v>
      </c>
      <c r="J5445" s="1" t="s">
        <v>86</v>
      </c>
      <c r="K5445" s="1" t="s">
        <v>12</v>
      </c>
      <c r="L5445" s="1" t="s">
        <v>15</v>
      </c>
    </row>
    <row r="5446" spans="1:12" x14ac:dyDescent="0.2">
      <c r="A5446" s="1" t="s">
        <v>234</v>
      </c>
      <c r="B5446" s="1" t="s">
        <v>13</v>
      </c>
      <c r="C5446" s="2">
        <v>43796</v>
      </c>
      <c r="D5446" s="1" t="s">
        <v>149</v>
      </c>
      <c r="E5446" s="1"/>
      <c r="F5446" s="1" t="s">
        <v>3601</v>
      </c>
      <c r="G5446" s="3">
        <v>1376.3</v>
      </c>
      <c r="H5446" s="3"/>
      <c r="I5446" s="1" t="s">
        <v>106</v>
      </c>
      <c r="J5446" s="1" t="s">
        <v>121</v>
      </c>
      <c r="K5446" s="1" t="s">
        <v>12</v>
      </c>
      <c r="L5446" s="1" t="s">
        <v>23</v>
      </c>
    </row>
    <row r="5447" spans="1:12" x14ac:dyDescent="0.2">
      <c r="A5447" s="1" t="s">
        <v>234</v>
      </c>
      <c r="B5447" s="1" t="s">
        <v>13</v>
      </c>
      <c r="C5447" s="2">
        <v>43796</v>
      </c>
      <c r="D5447" s="1" t="s">
        <v>149</v>
      </c>
      <c r="E5447" s="1"/>
      <c r="F5447" s="1" t="s">
        <v>3453</v>
      </c>
      <c r="G5447" s="3">
        <v>167.34</v>
      </c>
      <c r="H5447" s="3"/>
      <c r="I5447" s="1" t="s">
        <v>87</v>
      </c>
      <c r="J5447" s="1" t="s">
        <v>116</v>
      </c>
      <c r="K5447" s="1" t="s">
        <v>84</v>
      </c>
      <c r="L5447" s="1" t="s">
        <v>111</v>
      </c>
    </row>
    <row r="5448" spans="1:12" x14ac:dyDescent="0.2">
      <c r="A5448" s="1" t="s">
        <v>234</v>
      </c>
      <c r="B5448" s="1" t="s">
        <v>13</v>
      </c>
      <c r="C5448" s="2">
        <v>43796</v>
      </c>
      <c r="D5448" s="1" t="s">
        <v>149</v>
      </c>
      <c r="E5448" s="1"/>
      <c r="F5448" s="1" t="s">
        <v>3602</v>
      </c>
      <c r="G5448" s="3">
        <v>908.06</v>
      </c>
      <c r="H5448" s="3"/>
      <c r="I5448" s="1" t="s">
        <v>87</v>
      </c>
      <c r="J5448" s="1" t="s">
        <v>116</v>
      </c>
      <c r="K5448" s="1" t="s">
        <v>12</v>
      </c>
      <c r="L5448" s="1" t="s">
        <v>1126</v>
      </c>
    </row>
    <row r="5449" spans="1:12" x14ac:dyDescent="0.2">
      <c r="A5449" s="1" t="s">
        <v>234</v>
      </c>
      <c r="B5449" s="1" t="s">
        <v>13</v>
      </c>
      <c r="C5449" s="2">
        <v>43799</v>
      </c>
      <c r="D5449" s="1" t="s">
        <v>216</v>
      </c>
      <c r="E5449" s="1"/>
      <c r="F5449" s="1" t="s">
        <v>217</v>
      </c>
      <c r="G5449" s="3">
        <v>120.97</v>
      </c>
      <c r="H5449" s="3"/>
      <c r="I5449" s="1" t="s">
        <v>106</v>
      </c>
      <c r="J5449" s="1" t="s">
        <v>107</v>
      </c>
      <c r="K5449" s="1" t="s">
        <v>12</v>
      </c>
      <c r="L5449" s="1"/>
    </row>
    <row r="5450" spans="1:12" x14ac:dyDescent="0.2">
      <c r="A5450" s="1" t="s">
        <v>234</v>
      </c>
      <c r="B5450" s="1" t="s">
        <v>13</v>
      </c>
      <c r="C5450" s="2">
        <v>43799</v>
      </c>
      <c r="D5450" s="1" t="s">
        <v>216</v>
      </c>
      <c r="E5450" s="1"/>
      <c r="F5450" s="1" t="s">
        <v>217</v>
      </c>
      <c r="G5450" s="3">
        <v>2635.09</v>
      </c>
      <c r="H5450" s="3"/>
      <c r="I5450" s="1" t="s">
        <v>106</v>
      </c>
      <c r="J5450" s="1" t="s">
        <v>122</v>
      </c>
      <c r="K5450" s="1" t="s">
        <v>12</v>
      </c>
      <c r="L5450" s="1"/>
    </row>
    <row r="5451" spans="1:12" x14ac:dyDescent="0.2">
      <c r="A5451" s="1" t="s">
        <v>234</v>
      </c>
      <c r="B5451" s="1" t="s">
        <v>13</v>
      </c>
      <c r="C5451" s="2">
        <v>43799</v>
      </c>
      <c r="D5451" s="1" t="s">
        <v>216</v>
      </c>
      <c r="E5451" s="1"/>
      <c r="F5451" s="1" t="s">
        <v>217</v>
      </c>
      <c r="G5451" s="3">
        <v>57842.41</v>
      </c>
      <c r="H5451" s="3"/>
      <c r="I5451" s="1" t="s">
        <v>119</v>
      </c>
      <c r="J5451" s="1" t="s">
        <v>86</v>
      </c>
      <c r="K5451" s="1" t="s">
        <v>12</v>
      </c>
      <c r="L5451" s="1"/>
    </row>
    <row r="5452" spans="1:12" x14ac:dyDescent="0.2">
      <c r="A5452" s="1" t="s">
        <v>234</v>
      </c>
      <c r="B5452" s="1" t="s">
        <v>13</v>
      </c>
      <c r="C5452" s="2">
        <v>43799</v>
      </c>
      <c r="D5452" s="1" t="s">
        <v>216</v>
      </c>
      <c r="E5452" s="1"/>
      <c r="F5452" s="1" t="s">
        <v>217</v>
      </c>
      <c r="G5452" s="3">
        <v>2318.14</v>
      </c>
      <c r="H5452" s="3"/>
      <c r="I5452" s="1" t="s">
        <v>177</v>
      </c>
      <c r="J5452" s="1" t="s">
        <v>178</v>
      </c>
      <c r="K5452" s="1" t="s">
        <v>12</v>
      </c>
      <c r="L5452" s="1"/>
    </row>
    <row r="5453" spans="1:12" x14ac:dyDescent="0.2">
      <c r="A5453" s="1" t="s">
        <v>234</v>
      </c>
      <c r="B5453" s="1" t="s">
        <v>13</v>
      </c>
      <c r="C5453" s="2">
        <v>43799</v>
      </c>
      <c r="D5453" s="1" t="s">
        <v>216</v>
      </c>
      <c r="E5453" s="1"/>
      <c r="F5453" s="1" t="s">
        <v>217</v>
      </c>
      <c r="G5453" s="3">
        <v>2266.33</v>
      </c>
      <c r="H5453" s="3"/>
      <c r="I5453" s="1" t="s">
        <v>83</v>
      </c>
      <c r="J5453" s="1" t="s">
        <v>175</v>
      </c>
      <c r="K5453" s="1" t="s">
        <v>12</v>
      </c>
      <c r="L5453" s="1"/>
    </row>
    <row r="5454" spans="1:12" x14ac:dyDescent="0.2">
      <c r="A5454" s="1" t="s">
        <v>234</v>
      </c>
      <c r="B5454" s="1" t="s">
        <v>13</v>
      </c>
      <c r="C5454" s="2">
        <v>43799</v>
      </c>
      <c r="D5454" s="1" t="s">
        <v>216</v>
      </c>
      <c r="E5454" s="1"/>
      <c r="F5454" s="1" t="s">
        <v>217</v>
      </c>
      <c r="G5454" s="3">
        <v>3762.23</v>
      </c>
      <c r="H5454" s="3"/>
      <c r="I5454" s="1" t="s">
        <v>106</v>
      </c>
      <c r="J5454" s="1" t="s">
        <v>121</v>
      </c>
      <c r="K5454" s="1" t="s">
        <v>12</v>
      </c>
      <c r="L5454" s="1"/>
    </row>
    <row r="5455" spans="1:12" x14ac:dyDescent="0.2">
      <c r="A5455" s="1" t="s">
        <v>234</v>
      </c>
      <c r="B5455" s="1" t="s">
        <v>13</v>
      </c>
      <c r="C5455" s="2">
        <v>43799</v>
      </c>
      <c r="D5455" s="1" t="s">
        <v>216</v>
      </c>
      <c r="E5455" s="1"/>
      <c r="F5455" s="1" t="s">
        <v>217</v>
      </c>
      <c r="G5455" s="3">
        <v>1494.57</v>
      </c>
      <c r="H5455" s="3"/>
      <c r="I5455" s="1" t="s">
        <v>87</v>
      </c>
      <c r="J5455" s="1" t="s">
        <v>253</v>
      </c>
      <c r="K5455" s="1" t="s">
        <v>12</v>
      </c>
      <c r="L5455" s="1"/>
    </row>
    <row r="5456" spans="1:12" x14ac:dyDescent="0.2">
      <c r="A5456" s="1" t="s">
        <v>234</v>
      </c>
      <c r="B5456" s="1" t="s">
        <v>13</v>
      </c>
      <c r="C5456" s="2">
        <v>43799</v>
      </c>
      <c r="D5456" s="1" t="s">
        <v>216</v>
      </c>
      <c r="E5456" s="1"/>
      <c r="F5456" s="1" t="s">
        <v>217</v>
      </c>
      <c r="G5456" s="3">
        <v>2853.87</v>
      </c>
      <c r="H5456" s="3"/>
      <c r="I5456" s="1" t="s">
        <v>87</v>
      </c>
      <c r="J5456" s="1" t="s">
        <v>116</v>
      </c>
      <c r="K5456" s="1" t="s">
        <v>12</v>
      </c>
      <c r="L5456" s="1"/>
    </row>
    <row r="5457" spans="1:12" x14ac:dyDescent="0.2">
      <c r="A5457" s="1" t="s">
        <v>234</v>
      </c>
      <c r="B5457" s="1" t="s">
        <v>13</v>
      </c>
      <c r="C5457" s="2">
        <v>43799</v>
      </c>
      <c r="D5457" s="1" t="s">
        <v>216</v>
      </c>
      <c r="E5457" s="1"/>
      <c r="F5457" s="1" t="s">
        <v>217</v>
      </c>
      <c r="G5457" s="3">
        <v>8631.7900000000009</v>
      </c>
      <c r="H5457" s="3"/>
      <c r="I5457" s="1" t="s">
        <v>120</v>
      </c>
      <c r="J5457" s="1" t="s">
        <v>171</v>
      </c>
      <c r="K5457" s="1" t="s">
        <v>12</v>
      </c>
      <c r="L5457" s="1"/>
    </row>
    <row r="5458" spans="1:12" x14ac:dyDescent="0.2">
      <c r="A5458" s="1" t="s">
        <v>234</v>
      </c>
      <c r="B5458" s="1" t="s">
        <v>13</v>
      </c>
      <c r="C5458" s="2">
        <v>43799</v>
      </c>
      <c r="D5458" s="1" t="s">
        <v>216</v>
      </c>
      <c r="E5458" s="1"/>
      <c r="F5458" s="1" t="s">
        <v>217</v>
      </c>
      <c r="G5458" s="3">
        <v>3944.17</v>
      </c>
      <c r="H5458" s="3"/>
      <c r="I5458" s="1" t="s">
        <v>85</v>
      </c>
      <c r="J5458" s="1" t="s">
        <v>125</v>
      </c>
      <c r="K5458" s="1" t="s">
        <v>12</v>
      </c>
      <c r="L5458" s="1"/>
    </row>
    <row r="5459" spans="1:12" x14ac:dyDescent="0.2">
      <c r="A5459" s="1" t="s">
        <v>234</v>
      </c>
      <c r="B5459" s="1" t="s">
        <v>13</v>
      </c>
      <c r="C5459" s="2">
        <v>43799</v>
      </c>
      <c r="D5459" s="1" t="s">
        <v>216</v>
      </c>
      <c r="E5459" s="1"/>
      <c r="F5459" s="1" t="s">
        <v>214</v>
      </c>
      <c r="G5459" s="3">
        <v>852.45</v>
      </c>
      <c r="H5459" s="3"/>
      <c r="I5459" s="1" t="s">
        <v>87</v>
      </c>
      <c r="J5459" s="1" t="s">
        <v>116</v>
      </c>
      <c r="K5459" s="1" t="s">
        <v>12</v>
      </c>
      <c r="L5459" s="1"/>
    </row>
    <row r="5460" spans="1:12" x14ac:dyDescent="0.2">
      <c r="A5460" s="1" t="s">
        <v>234</v>
      </c>
      <c r="B5460" s="1" t="s">
        <v>13</v>
      </c>
      <c r="C5460" s="2">
        <v>43799</v>
      </c>
      <c r="D5460" s="1" t="s">
        <v>216</v>
      </c>
      <c r="E5460" s="1"/>
      <c r="F5460" s="1" t="s">
        <v>217</v>
      </c>
      <c r="G5460" s="3">
        <v>3499.95</v>
      </c>
      <c r="H5460" s="3"/>
      <c r="I5460" s="1" t="s">
        <v>83</v>
      </c>
      <c r="J5460" s="1" t="s">
        <v>230</v>
      </c>
      <c r="K5460" s="1" t="s">
        <v>12</v>
      </c>
      <c r="L5460" s="1"/>
    </row>
    <row r="5461" spans="1:12" x14ac:dyDescent="0.2">
      <c r="A5461" s="1" t="s">
        <v>234</v>
      </c>
      <c r="B5461" s="1" t="s">
        <v>13</v>
      </c>
      <c r="C5461" s="2">
        <v>43799</v>
      </c>
      <c r="D5461" s="1" t="s">
        <v>216</v>
      </c>
      <c r="E5461" s="1"/>
      <c r="F5461" s="1" t="s">
        <v>217</v>
      </c>
      <c r="G5461" s="3">
        <v>1648.44</v>
      </c>
      <c r="H5461" s="3"/>
      <c r="I5461" s="1" t="s">
        <v>83</v>
      </c>
      <c r="J5461" s="1" t="s">
        <v>229</v>
      </c>
      <c r="K5461" s="1" t="s">
        <v>12</v>
      </c>
      <c r="L5461" s="1"/>
    </row>
    <row r="5462" spans="1:12" x14ac:dyDescent="0.2">
      <c r="A5462" s="1" t="s">
        <v>234</v>
      </c>
      <c r="B5462" s="1" t="s">
        <v>13</v>
      </c>
      <c r="C5462" s="2">
        <v>43799</v>
      </c>
      <c r="D5462" s="1" t="s">
        <v>216</v>
      </c>
      <c r="E5462" s="1"/>
      <c r="F5462" s="1" t="s">
        <v>217</v>
      </c>
      <c r="G5462" s="3">
        <v>11532.5</v>
      </c>
      <c r="H5462" s="3"/>
      <c r="I5462" s="1" t="s">
        <v>83</v>
      </c>
      <c r="J5462" s="1" t="s">
        <v>181</v>
      </c>
      <c r="K5462" s="1" t="s">
        <v>12</v>
      </c>
      <c r="L5462" s="1"/>
    </row>
    <row r="5463" spans="1:12" x14ac:dyDescent="0.2">
      <c r="A5463" s="1" t="s">
        <v>234</v>
      </c>
      <c r="B5463" s="1" t="s">
        <v>13</v>
      </c>
      <c r="C5463" s="2">
        <v>43799</v>
      </c>
      <c r="D5463" s="1" t="s">
        <v>216</v>
      </c>
      <c r="E5463" s="1"/>
      <c r="F5463" s="1" t="s">
        <v>217</v>
      </c>
      <c r="G5463" s="3">
        <v>1044.31</v>
      </c>
      <c r="H5463" s="3"/>
      <c r="I5463" s="1" t="s">
        <v>108</v>
      </c>
      <c r="J5463" s="1" t="s">
        <v>117</v>
      </c>
      <c r="K5463" s="1" t="s">
        <v>12</v>
      </c>
      <c r="L5463" s="1"/>
    </row>
    <row r="5464" spans="1:12" x14ac:dyDescent="0.2">
      <c r="A5464" s="1" t="s">
        <v>234</v>
      </c>
      <c r="B5464" s="1" t="s">
        <v>13</v>
      </c>
      <c r="C5464" s="2">
        <v>43799</v>
      </c>
      <c r="D5464" s="1" t="s">
        <v>216</v>
      </c>
      <c r="E5464" s="1"/>
      <c r="F5464" s="1" t="s">
        <v>217</v>
      </c>
      <c r="G5464" s="3">
        <v>1405.83</v>
      </c>
      <c r="H5464" s="3"/>
      <c r="I5464" s="1" t="s">
        <v>179</v>
      </c>
      <c r="J5464" s="1" t="s">
        <v>89</v>
      </c>
      <c r="K5464" s="1" t="s">
        <v>12</v>
      </c>
      <c r="L5464" s="1"/>
    </row>
    <row r="5465" spans="1:12" x14ac:dyDescent="0.2">
      <c r="A5465" s="1" t="s">
        <v>234</v>
      </c>
      <c r="B5465" s="1" t="s">
        <v>13</v>
      </c>
      <c r="C5465" s="2">
        <v>43799</v>
      </c>
      <c r="D5465" s="1" t="s">
        <v>216</v>
      </c>
      <c r="E5465" s="1"/>
      <c r="F5465" s="1" t="s">
        <v>217</v>
      </c>
      <c r="G5465" s="3">
        <v>3747.12</v>
      </c>
      <c r="H5465" s="3"/>
      <c r="I5465" s="1" t="s">
        <v>185</v>
      </c>
      <c r="J5465" s="1" t="s">
        <v>126</v>
      </c>
      <c r="K5465" s="1" t="s">
        <v>12</v>
      </c>
      <c r="L5465" s="1"/>
    </row>
    <row r="5466" spans="1:12" x14ac:dyDescent="0.2">
      <c r="A5466" s="1" t="s">
        <v>234</v>
      </c>
      <c r="B5466" s="1" t="s">
        <v>13</v>
      </c>
      <c r="C5466" s="2">
        <v>43799</v>
      </c>
      <c r="D5466" s="1" t="s">
        <v>216</v>
      </c>
      <c r="E5466" s="1"/>
      <c r="F5466" s="1" t="s">
        <v>217</v>
      </c>
      <c r="G5466" s="3">
        <v>2449.23</v>
      </c>
      <c r="H5466" s="3"/>
      <c r="I5466" s="1" t="s">
        <v>232</v>
      </c>
      <c r="J5466" s="1" t="s">
        <v>233</v>
      </c>
      <c r="K5466" s="1" t="s">
        <v>12</v>
      </c>
      <c r="L5466" s="1"/>
    </row>
    <row r="5467" spans="1:12" x14ac:dyDescent="0.2">
      <c r="A5467" s="1" t="s">
        <v>234</v>
      </c>
      <c r="B5467" s="1" t="s">
        <v>13</v>
      </c>
      <c r="C5467" s="2">
        <v>43800</v>
      </c>
      <c r="D5467" s="1" t="s">
        <v>218</v>
      </c>
      <c r="E5467" s="1"/>
      <c r="F5467" s="1" t="s">
        <v>217</v>
      </c>
      <c r="G5467" s="3"/>
      <c r="H5467" s="3">
        <v>1044.31</v>
      </c>
      <c r="I5467" s="1" t="s">
        <v>108</v>
      </c>
      <c r="J5467" s="1" t="s">
        <v>117</v>
      </c>
      <c r="K5467" s="1" t="s">
        <v>12</v>
      </c>
      <c r="L5467" s="1"/>
    </row>
    <row r="5468" spans="1:12" x14ac:dyDescent="0.2">
      <c r="A5468" s="1" t="s">
        <v>234</v>
      </c>
      <c r="B5468" s="1" t="s">
        <v>13</v>
      </c>
      <c r="C5468" s="2">
        <v>43800</v>
      </c>
      <c r="D5468" s="1" t="s">
        <v>218</v>
      </c>
      <c r="E5468" s="1"/>
      <c r="F5468" s="1" t="s">
        <v>217</v>
      </c>
      <c r="G5468" s="3"/>
      <c r="H5468" s="3">
        <v>120.97</v>
      </c>
      <c r="I5468" s="1" t="s">
        <v>106</v>
      </c>
      <c r="J5468" s="1" t="s">
        <v>107</v>
      </c>
      <c r="K5468" s="1" t="s">
        <v>12</v>
      </c>
      <c r="L5468" s="1"/>
    </row>
    <row r="5469" spans="1:12" x14ac:dyDescent="0.2">
      <c r="A5469" s="1" t="s">
        <v>234</v>
      </c>
      <c r="B5469" s="1" t="s">
        <v>13</v>
      </c>
      <c r="C5469" s="2">
        <v>43800</v>
      </c>
      <c r="D5469" s="1" t="s">
        <v>218</v>
      </c>
      <c r="E5469" s="1"/>
      <c r="F5469" s="1" t="s">
        <v>217</v>
      </c>
      <c r="G5469" s="3"/>
      <c r="H5469" s="3">
        <v>3762.23</v>
      </c>
      <c r="I5469" s="1" t="s">
        <v>106</v>
      </c>
      <c r="J5469" s="1" t="s">
        <v>121</v>
      </c>
      <c r="K5469" s="1" t="s">
        <v>12</v>
      </c>
      <c r="L5469" s="1"/>
    </row>
    <row r="5470" spans="1:12" x14ac:dyDescent="0.2">
      <c r="A5470" s="1" t="s">
        <v>234</v>
      </c>
      <c r="B5470" s="1" t="s">
        <v>13</v>
      </c>
      <c r="C5470" s="2">
        <v>43800</v>
      </c>
      <c r="D5470" s="1" t="s">
        <v>218</v>
      </c>
      <c r="E5470" s="1"/>
      <c r="F5470" s="1" t="s">
        <v>217</v>
      </c>
      <c r="G5470" s="3"/>
      <c r="H5470" s="3">
        <v>2266.33</v>
      </c>
      <c r="I5470" s="1" t="s">
        <v>83</v>
      </c>
      <c r="J5470" s="1" t="s">
        <v>175</v>
      </c>
      <c r="K5470" s="1" t="s">
        <v>12</v>
      </c>
      <c r="L5470" s="1"/>
    </row>
    <row r="5471" spans="1:12" x14ac:dyDescent="0.2">
      <c r="A5471" s="1" t="s">
        <v>234</v>
      </c>
      <c r="B5471" s="1" t="s">
        <v>13</v>
      </c>
      <c r="C5471" s="2">
        <v>43800</v>
      </c>
      <c r="D5471" s="1" t="s">
        <v>218</v>
      </c>
      <c r="E5471" s="1"/>
      <c r="F5471" s="1" t="s">
        <v>217</v>
      </c>
      <c r="G5471" s="3"/>
      <c r="H5471" s="3">
        <v>1494.57</v>
      </c>
      <c r="I5471" s="1" t="s">
        <v>87</v>
      </c>
      <c r="J5471" s="1" t="s">
        <v>253</v>
      </c>
      <c r="K5471" s="1" t="s">
        <v>12</v>
      </c>
      <c r="L5471" s="1"/>
    </row>
    <row r="5472" spans="1:12" x14ac:dyDescent="0.2">
      <c r="A5472" s="1" t="s">
        <v>234</v>
      </c>
      <c r="B5472" s="1" t="s">
        <v>13</v>
      </c>
      <c r="C5472" s="2">
        <v>43800</v>
      </c>
      <c r="D5472" s="1" t="s">
        <v>218</v>
      </c>
      <c r="E5472" s="1"/>
      <c r="F5472" s="1" t="s">
        <v>217</v>
      </c>
      <c r="G5472" s="3"/>
      <c r="H5472" s="3">
        <v>1405.83</v>
      </c>
      <c r="I5472" s="1" t="s">
        <v>179</v>
      </c>
      <c r="J5472" s="1" t="s">
        <v>89</v>
      </c>
      <c r="K5472" s="1" t="s">
        <v>12</v>
      </c>
      <c r="L5472" s="1"/>
    </row>
    <row r="5473" spans="1:12" x14ac:dyDescent="0.2">
      <c r="A5473" s="1" t="s">
        <v>234</v>
      </c>
      <c r="B5473" s="1" t="s">
        <v>13</v>
      </c>
      <c r="C5473" s="2">
        <v>43800</v>
      </c>
      <c r="D5473" s="1" t="s">
        <v>218</v>
      </c>
      <c r="E5473" s="1"/>
      <c r="F5473" s="1" t="s">
        <v>217</v>
      </c>
      <c r="G5473" s="3"/>
      <c r="H5473" s="3">
        <v>11532.5</v>
      </c>
      <c r="I5473" s="1" t="s">
        <v>83</v>
      </c>
      <c r="J5473" s="1" t="s">
        <v>181</v>
      </c>
      <c r="K5473" s="1" t="s">
        <v>12</v>
      </c>
      <c r="L5473" s="1"/>
    </row>
    <row r="5474" spans="1:12" x14ac:dyDescent="0.2">
      <c r="A5474" s="1" t="s">
        <v>234</v>
      </c>
      <c r="B5474" s="1" t="s">
        <v>13</v>
      </c>
      <c r="C5474" s="2">
        <v>43800</v>
      </c>
      <c r="D5474" s="1" t="s">
        <v>218</v>
      </c>
      <c r="E5474" s="1"/>
      <c r="F5474" s="1" t="s">
        <v>217</v>
      </c>
      <c r="G5474" s="3"/>
      <c r="H5474" s="3">
        <v>3747.12</v>
      </c>
      <c r="I5474" s="1" t="s">
        <v>185</v>
      </c>
      <c r="J5474" s="1" t="s">
        <v>126</v>
      </c>
      <c r="K5474" s="1" t="s">
        <v>12</v>
      </c>
      <c r="L5474" s="1"/>
    </row>
    <row r="5475" spans="1:12" x14ac:dyDescent="0.2">
      <c r="A5475" s="1" t="s">
        <v>234</v>
      </c>
      <c r="B5475" s="1" t="s">
        <v>13</v>
      </c>
      <c r="C5475" s="2">
        <v>43800</v>
      </c>
      <c r="D5475" s="1" t="s">
        <v>218</v>
      </c>
      <c r="E5475" s="1"/>
      <c r="F5475" s="1" t="s">
        <v>217</v>
      </c>
      <c r="G5475" s="3"/>
      <c r="H5475" s="3">
        <v>57842.41</v>
      </c>
      <c r="I5475" s="1" t="s">
        <v>119</v>
      </c>
      <c r="J5475" s="1" t="s">
        <v>86</v>
      </c>
      <c r="K5475" s="1" t="s">
        <v>12</v>
      </c>
      <c r="L5475" s="1"/>
    </row>
    <row r="5476" spans="1:12" x14ac:dyDescent="0.2">
      <c r="A5476" s="1" t="s">
        <v>234</v>
      </c>
      <c r="B5476" s="1" t="s">
        <v>13</v>
      </c>
      <c r="C5476" s="2">
        <v>43800</v>
      </c>
      <c r="D5476" s="1" t="s">
        <v>218</v>
      </c>
      <c r="E5476" s="1"/>
      <c r="F5476" s="1" t="s">
        <v>217</v>
      </c>
      <c r="G5476" s="3"/>
      <c r="H5476" s="3">
        <v>2318.14</v>
      </c>
      <c r="I5476" s="1" t="s">
        <v>177</v>
      </c>
      <c r="J5476" s="1" t="s">
        <v>178</v>
      </c>
      <c r="K5476" s="1" t="s">
        <v>12</v>
      </c>
      <c r="L5476" s="1"/>
    </row>
    <row r="5477" spans="1:12" x14ac:dyDescent="0.2">
      <c r="A5477" s="1" t="s">
        <v>234</v>
      </c>
      <c r="B5477" s="1" t="s">
        <v>13</v>
      </c>
      <c r="C5477" s="2">
        <v>43800</v>
      </c>
      <c r="D5477" s="1" t="s">
        <v>218</v>
      </c>
      <c r="E5477" s="1"/>
      <c r="F5477" s="1" t="s">
        <v>217</v>
      </c>
      <c r="G5477" s="3"/>
      <c r="H5477" s="3">
        <v>2635.09</v>
      </c>
      <c r="I5477" s="1" t="s">
        <v>106</v>
      </c>
      <c r="J5477" s="1" t="s">
        <v>122</v>
      </c>
      <c r="K5477" s="1" t="s">
        <v>12</v>
      </c>
      <c r="L5477" s="1"/>
    </row>
    <row r="5478" spans="1:12" x14ac:dyDescent="0.2">
      <c r="A5478" s="1" t="s">
        <v>234</v>
      </c>
      <c r="B5478" s="1" t="s">
        <v>13</v>
      </c>
      <c r="C5478" s="2">
        <v>43800</v>
      </c>
      <c r="D5478" s="1" t="s">
        <v>218</v>
      </c>
      <c r="E5478" s="1"/>
      <c r="F5478" s="1" t="s">
        <v>214</v>
      </c>
      <c r="G5478" s="3"/>
      <c r="H5478" s="3">
        <v>852.45</v>
      </c>
      <c r="I5478" s="1" t="s">
        <v>87</v>
      </c>
      <c r="J5478" s="1" t="s">
        <v>116</v>
      </c>
      <c r="K5478" s="1" t="s">
        <v>12</v>
      </c>
      <c r="L5478" s="1"/>
    </row>
    <row r="5479" spans="1:12" x14ac:dyDescent="0.2">
      <c r="A5479" s="1" t="s">
        <v>234</v>
      </c>
      <c r="B5479" s="1" t="s">
        <v>13</v>
      </c>
      <c r="C5479" s="2">
        <v>43800</v>
      </c>
      <c r="D5479" s="1" t="s">
        <v>218</v>
      </c>
      <c r="E5479" s="1"/>
      <c r="F5479" s="1" t="s">
        <v>217</v>
      </c>
      <c r="G5479" s="3"/>
      <c r="H5479" s="3">
        <v>2449.23</v>
      </c>
      <c r="I5479" s="1" t="s">
        <v>232</v>
      </c>
      <c r="J5479" s="1" t="s">
        <v>233</v>
      </c>
      <c r="K5479" s="1" t="s">
        <v>12</v>
      </c>
      <c r="L5479" s="1"/>
    </row>
    <row r="5480" spans="1:12" x14ac:dyDescent="0.2">
      <c r="A5480" s="1" t="s">
        <v>234</v>
      </c>
      <c r="B5480" s="1" t="s">
        <v>13</v>
      </c>
      <c r="C5480" s="2">
        <v>43800</v>
      </c>
      <c r="D5480" s="1" t="s">
        <v>218</v>
      </c>
      <c r="E5480" s="1"/>
      <c r="F5480" s="1" t="s">
        <v>217</v>
      </c>
      <c r="G5480" s="3"/>
      <c r="H5480" s="3">
        <v>1648.44</v>
      </c>
      <c r="I5480" s="1" t="s">
        <v>83</v>
      </c>
      <c r="J5480" s="1" t="s">
        <v>229</v>
      </c>
      <c r="K5480" s="1" t="s">
        <v>12</v>
      </c>
      <c r="L5480" s="1"/>
    </row>
    <row r="5481" spans="1:12" x14ac:dyDescent="0.2">
      <c r="A5481" s="1" t="s">
        <v>234</v>
      </c>
      <c r="B5481" s="1" t="s">
        <v>13</v>
      </c>
      <c r="C5481" s="2">
        <v>43800</v>
      </c>
      <c r="D5481" s="1" t="s">
        <v>218</v>
      </c>
      <c r="E5481" s="1"/>
      <c r="F5481" s="1" t="s">
        <v>217</v>
      </c>
      <c r="G5481" s="3"/>
      <c r="H5481" s="3">
        <v>3944.17</v>
      </c>
      <c r="I5481" s="1" t="s">
        <v>85</v>
      </c>
      <c r="J5481" s="1" t="s">
        <v>125</v>
      </c>
      <c r="K5481" s="1" t="s">
        <v>12</v>
      </c>
      <c r="L5481" s="1"/>
    </row>
    <row r="5482" spans="1:12" x14ac:dyDescent="0.2">
      <c r="A5482" s="1" t="s">
        <v>234</v>
      </c>
      <c r="B5482" s="1" t="s">
        <v>13</v>
      </c>
      <c r="C5482" s="2">
        <v>43800</v>
      </c>
      <c r="D5482" s="1" t="s">
        <v>218</v>
      </c>
      <c r="E5482" s="1"/>
      <c r="F5482" s="1" t="s">
        <v>217</v>
      </c>
      <c r="G5482" s="3"/>
      <c r="H5482" s="3">
        <v>2853.87</v>
      </c>
      <c r="I5482" s="1" t="s">
        <v>87</v>
      </c>
      <c r="J5482" s="1" t="s">
        <v>116</v>
      </c>
      <c r="K5482" s="1" t="s">
        <v>12</v>
      </c>
      <c r="L5482" s="1"/>
    </row>
    <row r="5483" spans="1:12" x14ac:dyDescent="0.2">
      <c r="A5483" s="1" t="s">
        <v>234</v>
      </c>
      <c r="B5483" s="1" t="s">
        <v>13</v>
      </c>
      <c r="C5483" s="2">
        <v>43800</v>
      </c>
      <c r="D5483" s="1" t="s">
        <v>218</v>
      </c>
      <c r="E5483" s="1"/>
      <c r="F5483" s="1" t="s">
        <v>217</v>
      </c>
      <c r="G5483" s="3"/>
      <c r="H5483" s="3">
        <v>3499.95</v>
      </c>
      <c r="I5483" s="1" t="s">
        <v>83</v>
      </c>
      <c r="J5483" s="1" t="s">
        <v>230</v>
      </c>
      <c r="K5483" s="1" t="s">
        <v>12</v>
      </c>
      <c r="L5483" s="1"/>
    </row>
    <row r="5484" spans="1:12" x14ac:dyDescent="0.2">
      <c r="A5484" s="1" t="s">
        <v>234</v>
      </c>
      <c r="B5484" s="1" t="s">
        <v>13</v>
      </c>
      <c r="C5484" s="2">
        <v>43800</v>
      </c>
      <c r="D5484" s="1" t="s">
        <v>218</v>
      </c>
      <c r="E5484" s="1"/>
      <c r="F5484" s="1" t="s">
        <v>217</v>
      </c>
      <c r="G5484" s="3"/>
      <c r="H5484" s="3">
        <v>8631.7900000000009</v>
      </c>
      <c r="I5484" s="1" t="s">
        <v>120</v>
      </c>
      <c r="J5484" s="1" t="s">
        <v>171</v>
      </c>
      <c r="K5484" s="1" t="s">
        <v>12</v>
      </c>
      <c r="L5484" s="1"/>
    </row>
    <row r="5485" spans="1:12" x14ac:dyDescent="0.2">
      <c r="A5485" s="1" t="s">
        <v>234</v>
      </c>
      <c r="B5485" s="1" t="s">
        <v>13</v>
      </c>
      <c r="C5485" s="2">
        <v>43812</v>
      </c>
      <c r="D5485" s="1" t="s">
        <v>150</v>
      </c>
      <c r="E5485" s="1"/>
      <c r="F5485" s="1" t="s">
        <v>3603</v>
      </c>
      <c r="G5485" s="3">
        <v>185.26</v>
      </c>
      <c r="H5485" s="3"/>
      <c r="I5485" s="1" t="s">
        <v>120</v>
      </c>
      <c r="J5485" s="1" t="s">
        <v>171</v>
      </c>
      <c r="K5485" s="1" t="s">
        <v>84</v>
      </c>
      <c r="L5485" s="1" t="s">
        <v>63</v>
      </c>
    </row>
    <row r="5486" spans="1:12" x14ac:dyDescent="0.2">
      <c r="A5486" s="1" t="s">
        <v>234</v>
      </c>
      <c r="B5486" s="1" t="s">
        <v>13</v>
      </c>
      <c r="C5486" s="2">
        <v>43812</v>
      </c>
      <c r="D5486" s="1" t="s">
        <v>150</v>
      </c>
      <c r="E5486" s="1"/>
      <c r="F5486" s="1" t="s">
        <v>3604</v>
      </c>
      <c r="G5486" s="3">
        <v>1141.44</v>
      </c>
      <c r="H5486" s="3"/>
      <c r="I5486" s="1" t="s">
        <v>83</v>
      </c>
      <c r="J5486" s="1" t="s">
        <v>181</v>
      </c>
      <c r="K5486" s="1" t="s">
        <v>12</v>
      </c>
      <c r="L5486" s="1" t="s">
        <v>421</v>
      </c>
    </row>
    <row r="5487" spans="1:12" x14ac:dyDescent="0.2">
      <c r="A5487" s="1" t="s">
        <v>234</v>
      </c>
      <c r="B5487" s="1" t="s">
        <v>13</v>
      </c>
      <c r="C5487" s="2">
        <v>43812</v>
      </c>
      <c r="D5487" s="1" t="s">
        <v>150</v>
      </c>
      <c r="E5487" s="1"/>
      <c r="F5487" s="1" t="s">
        <v>3605</v>
      </c>
      <c r="G5487" s="3">
        <v>2887.9</v>
      </c>
      <c r="H5487" s="3"/>
      <c r="I5487" s="1" t="s">
        <v>119</v>
      </c>
      <c r="J5487" s="1" t="s">
        <v>86</v>
      </c>
      <c r="K5487" s="1" t="s">
        <v>12</v>
      </c>
      <c r="L5487" s="1" t="s">
        <v>62</v>
      </c>
    </row>
    <row r="5488" spans="1:12" x14ac:dyDescent="0.2">
      <c r="A5488" s="1" t="s">
        <v>234</v>
      </c>
      <c r="B5488" s="1" t="s">
        <v>13</v>
      </c>
      <c r="C5488" s="2">
        <v>43812</v>
      </c>
      <c r="D5488" s="1" t="s">
        <v>150</v>
      </c>
      <c r="E5488" s="1"/>
      <c r="F5488" s="1" t="s">
        <v>3606</v>
      </c>
      <c r="G5488" s="3">
        <v>1410.94</v>
      </c>
      <c r="H5488" s="3"/>
      <c r="I5488" s="1" t="s">
        <v>106</v>
      </c>
      <c r="J5488" s="1" t="s">
        <v>121</v>
      </c>
      <c r="K5488" s="1" t="s">
        <v>12</v>
      </c>
      <c r="L5488" s="1" t="s">
        <v>18</v>
      </c>
    </row>
    <row r="5489" spans="1:12" x14ac:dyDescent="0.2">
      <c r="A5489" s="1" t="s">
        <v>234</v>
      </c>
      <c r="B5489" s="1" t="s">
        <v>13</v>
      </c>
      <c r="C5489" s="2">
        <v>43812</v>
      </c>
      <c r="D5489" s="1" t="s">
        <v>150</v>
      </c>
      <c r="E5489" s="1"/>
      <c r="F5489" s="1" t="s">
        <v>3607</v>
      </c>
      <c r="G5489" s="3">
        <v>1723.72</v>
      </c>
      <c r="H5489" s="3"/>
      <c r="I5489" s="1" t="s">
        <v>83</v>
      </c>
      <c r="J5489" s="1" t="s">
        <v>230</v>
      </c>
      <c r="K5489" s="1" t="s">
        <v>12</v>
      </c>
      <c r="L5489" s="1" t="s">
        <v>57</v>
      </c>
    </row>
    <row r="5490" spans="1:12" x14ac:dyDescent="0.2">
      <c r="A5490" s="1" t="s">
        <v>234</v>
      </c>
      <c r="B5490" s="1" t="s">
        <v>13</v>
      </c>
      <c r="C5490" s="2">
        <v>43812</v>
      </c>
      <c r="D5490" s="1" t="s">
        <v>150</v>
      </c>
      <c r="E5490" s="1"/>
      <c r="F5490" s="1" t="s">
        <v>3608</v>
      </c>
      <c r="G5490" s="3">
        <v>913.12</v>
      </c>
      <c r="H5490" s="3"/>
      <c r="I5490" s="1" t="s">
        <v>83</v>
      </c>
      <c r="J5490" s="1" t="s">
        <v>181</v>
      </c>
      <c r="K5490" s="1" t="s">
        <v>12</v>
      </c>
      <c r="L5490" s="1" t="s">
        <v>265</v>
      </c>
    </row>
    <row r="5491" spans="1:12" x14ac:dyDescent="0.2">
      <c r="A5491" s="1" t="s">
        <v>234</v>
      </c>
      <c r="B5491" s="1" t="s">
        <v>13</v>
      </c>
      <c r="C5491" s="2">
        <v>43812</v>
      </c>
      <c r="D5491" s="1" t="s">
        <v>150</v>
      </c>
      <c r="E5491" s="1"/>
      <c r="F5491" s="1" t="s">
        <v>3609</v>
      </c>
      <c r="G5491" s="3">
        <v>1548.75</v>
      </c>
      <c r="H5491" s="3"/>
      <c r="I5491" s="1" t="s">
        <v>119</v>
      </c>
      <c r="J5491" s="1" t="s">
        <v>86</v>
      </c>
      <c r="K5491" s="1" t="s">
        <v>12</v>
      </c>
      <c r="L5491" s="1" t="s">
        <v>246</v>
      </c>
    </row>
    <row r="5492" spans="1:12" x14ac:dyDescent="0.2">
      <c r="A5492" s="1" t="s">
        <v>234</v>
      </c>
      <c r="B5492" s="1" t="s">
        <v>13</v>
      </c>
      <c r="C5492" s="2">
        <v>43812</v>
      </c>
      <c r="D5492" s="1" t="s">
        <v>150</v>
      </c>
      <c r="E5492" s="1"/>
      <c r="F5492" s="1" t="s">
        <v>3610</v>
      </c>
      <c r="G5492" s="3">
        <v>691.62</v>
      </c>
      <c r="H5492" s="3"/>
      <c r="I5492" s="1" t="s">
        <v>119</v>
      </c>
      <c r="J5492" s="1" t="s">
        <v>86</v>
      </c>
      <c r="K5492" s="1" t="s">
        <v>12</v>
      </c>
      <c r="L5492" s="1" t="s">
        <v>82</v>
      </c>
    </row>
    <row r="5493" spans="1:12" x14ac:dyDescent="0.2">
      <c r="A5493" s="1" t="s">
        <v>234</v>
      </c>
      <c r="B5493" s="1" t="s">
        <v>13</v>
      </c>
      <c r="C5493" s="2">
        <v>43812</v>
      </c>
      <c r="D5493" s="1" t="s">
        <v>150</v>
      </c>
      <c r="E5493" s="1"/>
      <c r="F5493" s="1" t="s">
        <v>3611</v>
      </c>
      <c r="G5493" s="3">
        <v>852</v>
      </c>
      <c r="H5493" s="3"/>
      <c r="I5493" s="1" t="s">
        <v>119</v>
      </c>
      <c r="J5493" s="1" t="s">
        <v>86</v>
      </c>
      <c r="K5493" s="1" t="s">
        <v>12</v>
      </c>
      <c r="L5493" s="1" t="s">
        <v>42</v>
      </c>
    </row>
    <row r="5494" spans="1:12" x14ac:dyDescent="0.2">
      <c r="A5494" s="1" t="s">
        <v>234</v>
      </c>
      <c r="B5494" s="1" t="s">
        <v>13</v>
      </c>
      <c r="C5494" s="2">
        <v>43812</v>
      </c>
      <c r="D5494" s="1" t="s">
        <v>150</v>
      </c>
      <c r="E5494" s="1"/>
      <c r="F5494" s="1" t="s">
        <v>3612</v>
      </c>
      <c r="G5494" s="3">
        <v>1483.18</v>
      </c>
      <c r="H5494" s="3"/>
      <c r="I5494" s="1" t="s">
        <v>119</v>
      </c>
      <c r="J5494" s="1" t="s">
        <v>86</v>
      </c>
      <c r="K5494" s="1" t="s">
        <v>12</v>
      </c>
      <c r="L5494" s="1" t="s">
        <v>54</v>
      </c>
    </row>
    <row r="5495" spans="1:12" x14ac:dyDescent="0.2">
      <c r="A5495" s="1" t="s">
        <v>234</v>
      </c>
      <c r="B5495" s="1" t="s">
        <v>13</v>
      </c>
      <c r="C5495" s="2">
        <v>43812</v>
      </c>
      <c r="D5495" s="1" t="s">
        <v>150</v>
      </c>
      <c r="E5495" s="1"/>
      <c r="F5495" s="1" t="s">
        <v>3613</v>
      </c>
      <c r="G5495" s="3">
        <v>852.24</v>
      </c>
      <c r="H5495" s="3"/>
      <c r="I5495" s="1" t="s">
        <v>185</v>
      </c>
      <c r="J5495" s="1" t="s">
        <v>126</v>
      </c>
      <c r="K5495" s="1" t="s">
        <v>12</v>
      </c>
      <c r="L5495" s="1" t="s">
        <v>1650</v>
      </c>
    </row>
    <row r="5496" spans="1:12" x14ac:dyDescent="0.2">
      <c r="A5496" s="1" t="s">
        <v>234</v>
      </c>
      <c r="B5496" s="1" t="s">
        <v>13</v>
      </c>
      <c r="C5496" s="2">
        <v>43812</v>
      </c>
      <c r="D5496" s="1" t="s">
        <v>150</v>
      </c>
      <c r="E5496" s="1"/>
      <c r="F5496" s="1" t="s">
        <v>3614</v>
      </c>
      <c r="G5496" s="3">
        <v>243.08</v>
      </c>
      <c r="H5496" s="3"/>
      <c r="I5496" s="1" t="s">
        <v>87</v>
      </c>
      <c r="J5496" s="1" t="s">
        <v>116</v>
      </c>
      <c r="K5496" s="1" t="s">
        <v>84</v>
      </c>
      <c r="L5496" s="1" t="s">
        <v>300</v>
      </c>
    </row>
    <row r="5497" spans="1:12" x14ac:dyDescent="0.2">
      <c r="A5497" s="1" t="s">
        <v>234</v>
      </c>
      <c r="B5497" s="1" t="s">
        <v>13</v>
      </c>
      <c r="C5497" s="2">
        <v>43812</v>
      </c>
      <c r="D5497" s="1" t="s">
        <v>150</v>
      </c>
      <c r="E5497" s="1"/>
      <c r="F5497" s="1" t="s">
        <v>3615</v>
      </c>
      <c r="G5497" s="3">
        <v>119.7</v>
      </c>
      <c r="H5497" s="3"/>
      <c r="I5497" s="1" t="s">
        <v>120</v>
      </c>
      <c r="J5497" s="1" t="s">
        <v>171</v>
      </c>
      <c r="K5497" s="1" t="s">
        <v>84</v>
      </c>
      <c r="L5497" s="1" t="s">
        <v>306</v>
      </c>
    </row>
    <row r="5498" spans="1:12" x14ac:dyDescent="0.2">
      <c r="A5498" s="1" t="s">
        <v>234</v>
      </c>
      <c r="B5498" s="1" t="s">
        <v>13</v>
      </c>
      <c r="C5498" s="2">
        <v>43812</v>
      </c>
      <c r="D5498" s="1" t="s">
        <v>150</v>
      </c>
      <c r="E5498" s="1"/>
      <c r="F5498" s="1" t="s">
        <v>3616</v>
      </c>
      <c r="G5498" s="3">
        <v>805.74</v>
      </c>
      <c r="H5498" s="3"/>
      <c r="I5498" s="1" t="s">
        <v>119</v>
      </c>
      <c r="J5498" s="1" t="s">
        <v>86</v>
      </c>
      <c r="K5498" s="1" t="s">
        <v>84</v>
      </c>
      <c r="L5498" s="1" t="s">
        <v>114</v>
      </c>
    </row>
    <row r="5499" spans="1:12" x14ac:dyDescent="0.2">
      <c r="A5499" s="1" t="s">
        <v>234</v>
      </c>
      <c r="B5499" s="1" t="s">
        <v>13</v>
      </c>
      <c r="C5499" s="2">
        <v>43812</v>
      </c>
      <c r="D5499" s="1" t="s">
        <v>150</v>
      </c>
      <c r="E5499" s="1"/>
      <c r="F5499" s="1" t="s">
        <v>3617</v>
      </c>
      <c r="G5499" s="3">
        <v>910</v>
      </c>
      <c r="H5499" s="3"/>
      <c r="I5499" s="1" t="s">
        <v>119</v>
      </c>
      <c r="J5499" s="1" t="s">
        <v>86</v>
      </c>
      <c r="K5499" s="1" t="s">
        <v>12</v>
      </c>
      <c r="L5499" s="1" t="s">
        <v>3618</v>
      </c>
    </row>
    <row r="5500" spans="1:12" x14ac:dyDescent="0.2">
      <c r="A5500" s="1" t="s">
        <v>234</v>
      </c>
      <c r="B5500" s="1" t="s">
        <v>13</v>
      </c>
      <c r="C5500" s="2">
        <v>43812</v>
      </c>
      <c r="D5500" s="1" t="s">
        <v>150</v>
      </c>
      <c r="E5500" s="1"/>
      <c r="F5500" s="1" t="s">
        <v>3619</v>
      </c>
      <c r="G5500" s="3">
        <v>496</v>
      </c>
      <c r="H5500" s="3"/>
      <c r="I5500" s="1" t="s">
        <v>87</v>
      </c>
      <c r="J5500" s="1" t="s">
        <v>116</v>
      </c>
      <c r="K5500" s="1" t="s">
        <v>84</v>
      </c>
      <c r="L5500" s="1" t="s">
        <v>29</v>
      </c>
    </row>
    <row r="5501" spans="1:12" x14ac:dyDescent="0.2">
      <c r="A5501" s="1" t="s">
        <v>234</v>
      </c>
      <c r="B5501" s="1" t="s">
        <v>13</v>
      </c>
      <c r="C5501" s="2">
        <v>43812</v>
      </c>
      <c r="D5501" s="1" t="s">
        <v>150</v>
      </c>
      <c r="E5501" s="1"/>
      <c r="F5501" s="1" t="s">
        <v>3620</v>
      </c>
      <c r="G5501" s="3">
        <v>1507.94</v>
      </c>
      <c r="H5501" s="3"/>
      <c r="I5501" s="1" t="s">
        <v>83</v>
      </c>
      <c r="J5501" s="1" t="s">
        <v>181</v>
      </c>
      <c r="K5501" s="1" t="s">
        <v>12</v>
      </c>
      <c r="L5501" s="1" t="s">
        <v>14</v>
      </c>
    </row>
    <row r="5502" spans="1:12" x14ac:dyDescent="0.2">
      <c r="A5502" s="1" t="s">
        <v>234</v>
      </c>
      <c r="B5502" s="1" t="s">
        <v>13</v>
      </c>
      <c r="C5502" s="2">
        <v>43812</v>
      </c>
      <c r="D5502" s="1" t="s">
        <v>150</v>
      </c>
      <c r="E5502" s="1"/>
      <c r="F5502" s="1" t="s">
        <v>3621</v>
      </c>
      <c r="G5502" s="3">
        <v>1368</v>
      </c>
      <c r="H5502" s="3"/>
      <c r="I5502" s="1" t="s">
        <v>119</v>
      </c>
      <c r="J5502" s="1" t="s">
        <v>86</v>
      </c>
      <c r="K5502" s="1" t="s">
        <v>12</v>
      </c>
      <c r="L5502" s="1" t="s">
        <v>2589</v>
      </c>
    </row>
    <row r="5503" spans="1:12" x14ac:dyDescent="0.2">
      <c r="A5503" s="1" t="s">
        <v>234</v>
      </c>
      <c r="B5503" s="1" t="s">
        <v>13</v>
      </c>
      <c r="C5503" s="2">
        <v>43812</v>
      </c>
      <c r="D5503" s="1" t="s">
        <v>150</v>
      </c>
      <c r="E5503" s="1"/>
      <c r="F5503" s="1" t="s">
        <v>3622</v>
      </c>
      <c r="G5503" s="3">
        <v>1332</v>
      </c>
      <c r="H5503" s="3"/>
      <c r="I5503" s="1" t="s">
        <v>119</v>
      </c>
      <c r="J5503" s="1" t="s">
        <v>86</v>
      </c>
      <c r="K5503" s="1" t="s">
        <v>12</v>
      </c>
      <c r="L5503" s="1" t="s">
        <v>393</v>
      </c>
    </row>
    <row r="5504" spans="1:12" x14ac:dyDescent="0.2">
      <c r="A5504" s="1" t="s">
        <v>234</v>
      </c>
      <c r="B5504" s="1" t="s">
        <v>13</v>
      </c>
      <c r="C5504" s="2">
        <v>43812</v>
      </c>
      <c r="D5504" s="1" t="s">
        <v>150</v>
      </c>
      <c r="E5504" s="1"/>
      <c r="F5504" s="1" t="s">
        <v>3623</v>
      </c>
      <c r="G5504" s="3">
        <v>1377.5</v>
      </c>
      <c r="H5504" s="3"/>
      <c r="I5504" s="1" t="s">
        <v>119</v>
      </c>
      <c r="J5504" s="1" t="s">
        <v>86</v>
      </c>
      <c r="K5504" s="1" t="s">
        <v>12</v>
      </c>
      <c r="L5504" s="1" t="s">
        <v>3200</v>
      </c>
    </row>
    <row r="5505" spans="1:12" x14ac:dyDescent="0.2">
      <c r="A5505" s="1" t="s">
        <v>234</v>
      </c>
      <c r="B5505" s="1" t="s">
        <v>13</v>
      </c>
      <c r="C5505" s="2">
        <v>43812</v>
      </c>
      <c r="D5505" s="1" t="s">
        <v>150</v>
      </c>
      <c r="E5505" s="1"/>
      <c r="F5505" s="1" t="s">
        <v>3624</v>
      </c>
      <c r="G5505" s="3">
        <v>1105.71</v>
      </c>
      <c r="H5505" s="3"/>
      <c r="I5505" s="1" t="s">
        <v>179</v>
      </c>
      <c r="J5505" s="1" t="s">
        <v>89</v>
      </c>
      <c r="K5505" s="1" t="s">
        <v>12</v>
      </c>
      <c r="L5505" s="1" t="s">
        <v>28</v>
      </c>
    </row>
    <row r="5506" spans="1:12" x14ac:dyDescent="0.2">
      <c r="A5506" s="1" t="s">
        <v>234</v>
      </c>
      <c r="B5506" s="1" t="s">
        <v>13</v>
      </c>
      <c r="C5506" s="2">
        <v>43812</v>
      </c>
      <c r="D5506" s="1" t="s">
        <v>150</v>
      </c>
      <c r="E5506" s="1"/>
      <c r="F5506" s="1" t="s">
        <v>3625</v>
      </c>
      <c r="G5506" s="3">
        <v>342.24</v>
      </c>
      <c r="H5506" s="3"/>
      <c r="I5506" s="1" t="s">
        <v>177</v>
      </c>
      <c r="J5506" s="1" t="s">
        <v>178</v>
      </c>
      <c r="K5506" s="1" t="s">
        <v>12</v>
      </c>
      <c r="L5506" s="1" t="s">
        <v>2869</v>
      </c>
    </row>
    <row r="5507" spans="1:12" x14ac:dyDescent="0.2">
      <c r="A5507" s="1" t="s">
        <v>234</v>
      </c>
      <c r="B5507" s="1" t="s">
        <v>13</v>
      </c>
      <c r="C5507" s="2">
        <v>43812</v>
      </c>
      <c r="D5507" s="1" t="s">
        <v>150</v>
      </c>
      <c r="E5507" s="1"/>
      <c r="F5507" s="1" t="s">
        <v>3619</v>
      </c>
      <c r="G5507" s="3">
        <v>70.680000000000007</v>
      </c>
      <c r="H5507" s="3"/>
      <c r="I5507" s="1" t="s">
        <v>106</v>
      </c>
      <c r="J5507" s="1" t="s">
        <v>121</v>
      </c>
      <c r="K5507" s="1" t="s">
        <v>84</v>
      </c>
      <c r="L5507" s="1" t="s">
        <v>29</v>
      </c>
    </row>
    <row r="5508" spans="1:12" x14ac:dyDescent="0.2">
      <c r="A5508" s="1" t="s">
        <v>234</v>
      </c>
      <c r="B5508" s="1" t="s">
        <v>13</v>
      </c>
      <c r="C5508" s="2">
        <v>43812</v>
      </c>
      <c r="D5508" s="1" t="s">
        <v>150</v>
      </c>
      <c r="E5508" s="1"/>
      <c r="F5508" s="1" t="s">
        <v>3626</v>
      </c>
      <c r="G5508" s="3">
        <v>182.56</v>
      </c>
      <c r="H5508" s="3"/>
      <c r="I5508" s="1" t="s">
        <v>106</v>
      </c>
      <c r="J5508" s="1" t="s">
        <v>121</v>
      </c>
      <c r="K5508" s="1" t="s">
        <v>84</v>
      </c>
      <c r="L5508" s="1" t="s">
        <v>26</v>
      </c>
    </row>
    <row r="5509" spans="1:12" x14ac:dyDescent="0.2">
      <c r="A5509" s="1" t="s">
        <v>234</v>
      </c>
      <c r="B5509" s="1" t="s">
        <v>13</v>
      </c>
      <c r="C5509" s="2">
        <v>43812</v>
      </c>
      <c r="D5509" s="1" t="s">
        <v>150</v>
      </c>
      <c r="E5509" s="1"/>
      <c r="F5509" s="1" t="s">
        <v>3627</v>
      </c>
      <c r="G5509" s="3">
        <v>2128.15</v>
      </c>
      <c r="H5509" s="3"/>
      <c r="I5509" s="1" t="s">
        <v>87</v>
      </c>
      <c r="J5509" s="1" t="s">
        <v>116</v>
      </c>
      <c r="K5509" s="1" t="s">
        <v>84</v>
      </c>
      <c r="L5509" s="1" t="s">
        <v>241</v>
      </c>
    </row>
    <row r="5510" spans="1:12" x14ac:dyDescent="0.2">
      <c r="A5510" s="1" t="s">
        <v>234</v>
      </c>
      <c r="B5510" s="1" t="s">
        <v>13</v>
      </c>
      <c r="C5510" s="2">
        <v>43812</v>
      </c>
      <c r="D5510" s="1" t="s">
        <v>150</v>
      </c>
      <c r="E5510" s="1"/>
      <c r="F5510" s="1" t="s">
        <v>3628</v>
      </c>
      <c r="G5510" s="3">
        <v>275.58</v>
      </c>
      <c r="H5510" s="3"/>
      <c r="I5510" s="1" t="s">
        <v>232</v>
      </c>
      <c r="J5510" s="1" t="s">
        <v>233</v>
      </c>
      <c r="K5510" s="1" t="s">
        <v>12</v>
      </c>
      <c r="L5510" s="1" t="s">
        <v>41</v>
      </c>
    </row>
    <row r="5511" spans="1:12" x14ac:dyDescent="0.2">
      <c r="A5511" s="1" t="s">
        <v>234</v>
      </c>
      <c r="B5511" s="1" t="s">
        <v>13</v>
      </c>
      <c r="C5511" s="2">
        <v>43812</v>
      </c>
      <c r="D5511" s="1" t="s">
        <v>150</v>
      </c>
      <c r="E5511" s="1"/>
      <c r="F5511" s="1" t="s">
        <v>3629</v>
      </c>
      <c r="G5511" s="3">
        <v>1208.6300000000001</v>
      </c>
      <c r="H5511" s="3"/>
      <c r="I5511" s="1" t="s">
        <v>119</v>
      </c>
      <c r="J5511" s="1" t="s">
        <v>86</v>
      </c>
      <c r="K5511" s="1" t="s">
        <v>12</v>
      </c>
      <c r="L5511" s="1" t="s">
        <v>407</v>
      </c>
    </row>
    <row r="5512" spans="1:12" x14ac:dyDescent="0.2">
      <c r="A5512" s="1" t="s">
        <v>234</v>
      </c>
      <c r="B5512" s="1" t="s">
        <v>13</v>
      </c>
      <c r="C5512" s="2">
        <v>43812</v>
      </c>
      <c r="D5512" s="1" t="s">
        <v>150</v>
      </c>
      <c r="E5512" s="1"/>
      <c r="F5512" s="1" t="s">
        <v>3630</v>
      </c>
      <c r="G5512" s="3">
        <v>1330</v>
      </c>
      <c r="H5512" s="3"/>
      <c r="I5512" s="1" t="s">
        <v>119</v>
      </c>
      <c r="J5512" s="1" t="s">
        <v>86</v>
      </c>
      <c r="K5512" s="1" t="s">
        <v>12</v>
      </c>
      <c r="L5512" s="1" t="s">
        <v>103</v>
      </c>
    </row>
    <row r="5513" spans="1:12" x14ac:dyDescent="0.2">
      <c r="A5513" s="1" t="s">
        <v>234</v>
      </c>
      <c r="B5513" s="1" t="s">
        <v>13</v>
      </c>
      <c r="C5513" s="2">
        <v>43812</v>
      </c>
      <c r="D5513" s="1" t="s">
        <v>150</v>
      </c>
      <c r="E5513" s="1"/>
      <c r="F5513" s="1" t="s">
        <v>3631</v>
      </c>
      <c r="G5513" s="3">
        <v>2084.29</v>
      </c>
      <c r="H5513" s="3"/>
      <c r="I5513" s="1" t="s">
        <v>119</v>
      </c>
      <c r="J5513" s="1" t="s">
        <v>86</v>
      </c>
      <c r="K5513" s="1" t="s">
        <v>12</v>
      </c>
      <c r="L5513" s="1" t="s">
        <v>433</v>
      </c>
    </row>
    <row r="5514" spans="1:12" x14ac:dyDescent="0.2">
      <c r="A5514" s="1" t="s">
        <v>234</v>
      </c>
      <c r="B5514" s="1" t="s">
        <v>13</v>
      </c>
      <c r="C5514" s="2">
        <v>43812</v>
      </c>
      <c r="D5514" s="1" t="s">
        <v>150</v>
      </c>
      <c r="E5514" s="1"/>
      <c r="F5514" s="1" t="s">
        <v>3615</v>
      </c>
      <c r="G5514" s="3">
        <v>751.1</v>
      </c>
      <c r="H5514" s="3"/>
      <c r="I5514" s="1" t="s">
        <v>83</v>
      </c>
      <c r="J5514" s="1" t="s">
        <v>175</v>
      </c>
      <c r="K5514" s="1" t="s">
        <v>84</v>
      </c>
      <c r="L5514" s="1" t="s">
        <v>306</v>
      </c>
    </row>
    <row r="5515" spans="1:12" x14ac:dyDescent="0.2">
      <c r="A5515" s="1" t="s">
        <v>234</v>
      </c>
      <c r="B5515" s="1" t="s">
        <v>13</v>
      </c>
      <c r="C5515" s="2">
        <v>43812</v>
      </c>
      <c r="D5515" s="1" t="s">
        <v>150</v>
      </c>
      <c r="E5515" s="1"/>
      <c r="F5515" s="1" t="s">
        <v>3615</v>
      </c>
      <c r="G5515" s="3">
        <v>55.16</v>
      </c>
      <c r="H5515" s="3"/>
      <c r="I5515" s="1" t="s">
        <v>106</v>
      </c>
      <c r="J5515" s="1" t="s">
        <v>121</v>
      </c>
      <c r="K5515" s="1" t="s">
        <v>84</v>
      </c>
      <c r="L5515" s="1" t="s">
        <v>306</v>
      </c>
    </row>
    <row r="5516" spans="1:12" x14ac:dyDescent="0.2">
      <c r="A5516" s="1" t="s">
        <v>234</v>
      </c>
      <c r="B5516" s="1" t="s">
        <v>13</v>
      </c>
      <c r="C5516" s="2">
        <v>43812</v>
      </c>
      <c r="D5516" s="1" t="s">
        <v>150</v>
      </c>
      <c r="E5516" s="1"/>
      <c r="F5516" s="1" t="s">
        <v>3632</v>
      </c>
      <c r="G5516" s="3">
        <v>173.76</v>
      </c>
      <c r="H5516" s="3"/>
      <c r="I5516" s="1" t="s">
        <v>87</v>
      </c>
      <c r="J5516" s="1" t="s">
        <v>116</v>
      </c>
      <c r="K5516" s="1" t="s">
        <v>84</v>
      </c>
      <c r="L5516" s="1" t="s">
        <v>51</v>
      </c>
    </row>
    <row r="5517" spans="1:12" x14ac:dyDescent="0.2">
      <c r="A5517" s="1" t="s">
        <v>234</v>
      </c>
      <c r="B5517" s="1" t="s">
        <v>13</v>
      </c>
      <c r="C5517" s="2">
        <v>43812</v>
      </c>
      <c r="D5517" s="1" t="s">
        <v>150</v>
      </c>
      <c r="E5517" s="1"/>
      <c r="F5517" s="1" t="s">
        <v>3627</v>
      </c>
      <c r="G5517" s="3">
        <v>343.36</v>
      </c>
      <c r="H5517" s="3"/>
      <c r="I5517" s="1" t="s">
        <v>120</v>
      </c>
      <c r="J5517" s="1" t="s">
        <v>171</v>
      </c>
      <c r="K5517" s="1" t="s">
        <v>84</v>
      </c>
      <c r="L5517" s="1" t="s">
        <v>241</v>
      </c>
    </row>
    <row r="5518" spans="1:12" x14ac:dyDescent="0.2">
      <c r="A5518" s="1" t="s">
        <v>234</v>
      </c>
      <c r="B5518" s="1" t="s">
        <v>13</v>
      </c>
      <c r="C5518" s="2">
        <v>43812</v>
      </c>
      <c r="D5518" s="1" t="s">
        <v>150</v>
      </c>
      <c r="E5518" s="1"/>
      <c r="F5518" s="1" t="s">
        <v>3633</v>
      </c>
      <c r="G5518" s="3">
        <v>109.66</v>
      </c>
      <c r="H5518" s="3"/>
      <c r="I5518" s="1" t="s">
        <v>120</v>
      </c>
      <c r="J5518" s="1" t="s">
        <v>171</v>
      </c>
      <c r="K5518" s="1" t="s">
        <v>84</v>
      </c>
      <c r="L5518" s="1" t="s">
        <v>2028</v>
      </c>
    </row>
    <row r="5519" spans="1:12" x14ac:dyDescent="0.2">
      <c r="A5519" s="1" t="s">
        <v>234</v>
      </c>
      <c r="B5519" s="1" t="s">
        <v>13</v>
      </c>
      <c r="C5519" s="2">
        <v>43812</v>
      </c>
      <c r="D5519" s="1" t="s">
        <v>150</v>
      </c>
      <c r="E5519" s="1"/>
      <c r="F5519" s="1" t="s">
        <v>3634</v>
      </c>
      <c r="G5519" s="3">
        <v>936</v>
      </c>
      <c r="H5519" s="3"/>
      <c r="I5519" s="1" t="s">
        <v>119</v>
      </c>
      <c r="J5519" s="1" t="s">
        <v>86</v>
      </c>
      <c r="K5519" s="1" t="s">
        <v>12</v>
      </c>
      <c r="L5519" s="1" t="s">
        <v>2628</v>
      </c>
    </row>
    <row r="5520" spans="1:12" x14ac:dyDescent="0.2">
      <c r="A5520" s="1" t="s">
        <v>234</v>
      </c>
      <c r="B5520" s="1" t="s">
        <v>13</v>
      </c>
      <c r="C5520" s="2">
        <v>43812</v>
      </c>
      <c r="D5520" s="1" t="s">
        <v>150</v>
      </c>
      <c r="E5520" s="1"/>
      <c r="F5520" s="1" t="s">
        <v>3635</v>
      </c>
      <c r="G5520" s="3">
        <v>857.5</v>
      </c>
      <c r="H5520" s="3"/>
      <c r="I5520" s="1" t="s">
        <v>119</v>
      </c>
      <c r="J5520" s="1" t="s">
        <v>86</v>
      </c>
      <c r="K5520" s="1" t="s">
        <v>12</v>
      </c>
      <c r="L5520" s="1" t="s">
        <v>35</v>
      </c>
    </row>
    <row r="5521" spans="1:12" x14ac:dyDescent="0.2">
      <c r="A5521" s="1" t="s">
        <v>234</v>
      </c>
      <c r="B5521" s="1" t="s">
        <v>13</v>
      </c>
      <c r="C5521" s="2">
        <v>43812</v>
      </c>
      <c r="D5521" s="1" t="s">
        <v>150</v>
      </c>
      <c r="E5521" s="1"/>
      <c r="F5521" s="1" t="s">
        <v>3616</v>
      </c>
      <c r="G5521" s="3">
        <v>611.02</v>
      </c>
      <c r="H5521" s="3"/>
      <c r="I5521" s="1" t="s">
        <v>85</v>
      </c>
      <c r="J5521" s="1" t="s">
        <v>125</v>
      </c>
      <c r="K5521" s="1" t="s">
        <v>84</v>
      </c>
      <c r="L5521" s="1" t="s">
        <v>114</v>
      </c>
    </row>
    <row r="5522" spans="1:12" x14ac:dyDescent="0.2">
      <c r="A5522" s="1" t="s">
        <v>234</v>
      </c>
      <c r="B5522" s="1" t="s">
        <v>13</v>
      </c>
      <c r="C5522" s="2">
        <v>43812</v>
      </c>
      <c r="D5522" s="1" t="s">
        <v>150</v>
      </c>
      <c r="E5522" s="1"/>
      <c r="F5522" s="1" t="s">
        <v>3636</v>
      </c>
      <c r="G5522" s="3">
        <v>1374.02</v>
      </c>
      <c r="H5522" s="3"/>
      <c r="I5522" s="1" t="s">
        <v>83</v>
      </c>
      <c r="J5522" s="1" t="s">
        <v>229</v>
      </c>
      <c r="K5522" s="1" t="s">
        <v>12</v>
      </c>
      <c r="L5522" s="1" t="s">
        <v>64</v>
      </c>
    </row>
    <row r="5523" spans="1:12" x14ac:dyDescent="0.2">
      <c r="A5523" s="1" t="s">
        <v>234</v>
      </c>
      <c r="B5523" s="1" t="s">
        <v>13</v>
      </c>
      <c r="C5523" s="2">
        <v>43812</v>
      </c>
      <c r="D5523" s="1" t="s">
        <v>150</v>
      </c>
      <c r="E5523" s="1"/>
      <c r="F5523" s="1" t="s">
        <v>3637</v>
      </c>
      <c r="G5523" s="3">
        <v>1358.88</v>
      </c>
      <c r="H5523" s="3"/>
      <c r="I5523" s="1" t="s">
        <v>119</v>
      </c>
      <c r="J5523" s="1" t="s">
        <v>86</v>
      </c>
      <c r="K5523" s="1" t="s">
        <v>12</v>
      </c>
      <c r="L5523" s="1" t="s">
        <v>1909</v>
      </c>
    </row>
    <row r="5524" spans="1:12" x14ac:dyDescent="0.2">
      <c r="A5524" s="1" t="s">
        <v>234</v>
      </c>
      <c r="B5524" s="1" t="s">
        <v>13</v>
      </c>
      <c r="C5524" s="2">
        <v>43812</v>
      </c>
      <c r="D5524" s="1" t="s">
        <v>150</v>
      </c>
      <c r="E5524" s="1"/>
      <c r="F5524" s="1" t="s">
        <v>3638</v>
      </c>
      <c r="G5524" s="3">
        <v>1359.13</v>
      </c>
      <c r="H5524" s="3"/>
      <c r="I5524" s="1" t="s">
        <v>119</v>
      </c>
      <c r="J5524" s="1" t="s">
        <v>86</v>
      </c>
      <c r="K5524" s="1" t="s">
        <v>12</v>
      </c>
      <c r="L5524" s="1" t="s">
        <v>3472</v>
      </c>
    </row>
    <row r="5525" spans="1:12" x14ac:dyDescent="0.2">
      <c r="A5525" s="1" t="s">
        <v>234</v>
      </c>
      <c r="B5525" s="1" t="s">
        <v>13</v>
      </c>
      <c r="C5525" s="2">
        <v>43812</v>
      </c>
      <c r="D5525" s="1" t="s">
        <v>150</v>
      </c>
      <c r="E5525" s="1"/>
      <c r="F5525" s="1" t="s">
        <v>3639</v>
      </c>
      <c r="G5525" s="3">
        <v>218.76</v>
      </c>
      <c r="H5525" s="3"/>
      <c r="I5525" s="1" t="s">
        <v>179</v>
      </c>
      <c r="J5525" s="1" t="s">
        <v>89</v>
      </c>
      <c r="K5525" s="1" t="s">
        <v>12</v>
      </c>
      <c r="L5525" s="1" t="s">
        <v>49</v>
      </c>
    </row>
    <row r="5526" spans="1:12" x14ac:dyDescent="0.2">
      <c r="A5526" s="1" t="s">
        <v>234</v>
      </c>
      <c r="B5526" s="1" t="s">
        <v>13</v>
      </c>
      <c r="C5526" s="2">
        <v>43812</v>
      </c>
      <c r="D5526" s="1" t="s">
        <v>150</v>
      </c>
      <c r="E5526" s="1"/>
      <c r="F5526" s="1" t="s">
        <v>3640</v>
      </c>
      <c r="G5526" s="3">
        <v>1541.96</v>
      </c>
      <c r="H5526" s="3"/>
      <c r="I5526" s="1" t="s">
        <v>119</v>
      </c>
      <c r="J5526" s="1" t="s">
        <v>86</v>
      </c>
      <c r="K5526" s="1" t="s">
        <v>12</v>
      </c>
      <c r="L5526" s="1" t="s">
        <v>88</v>
      </c>
    </row>
    <row r="5527" spans="1:12" x14ac:dyDescent="0.2">
      <c r="A5527" s="1" t="s">
        <v>234</v>
      </c>
      <c r="B5527" s="1" t="s">
        <v>13</v>
      </c>
      <c r="C5527" s="2">
        <v>43812</v>
      </c>
      <c r="D5527" s="1" t="s">
        <v>150</v>
      </c>
      <c r="E5527" s="1"/>
      <c r="F5527" s="1" t="s">
        <v>3633</v>
      </c>
      <c r="G5527" s="3">
        <v>974.76</v>
      </c>
      <c r="H5527" s="3"/>
      <c r="I5527" s="1" t="s">
        <v>119</v>
      </c>
      <c r="J5527" s="1" t="s">
        <v>86</v>
      </c>
      <c r="K5527" s="1" t="s">
        <v>84</v>
      </c>
      <c r="L5527" s="1" t="s">
        <v>2028</v>
      </c>
    </row>
    <row r="5528" spans="1:12" x14ac:dyDescent="0.2">
      <c r="A5528" s="1" t="s">
        <v>234</v>
      </c>
      <c r="B5528" s="1" t="s">
        <v>13</v>
      </c>
      <c r="C5528" s="2">
        <v>43812</v>
      </c>
      <c r="D5528" s="1" t="s">
        <v>150</v>
      </c>
      <c r="E5528" s="1"/>
      <c r="F5528" s="1" t="s">
        <v>3615</v>
      </c>
      <c r="G5528" s="3">
        <v>55.03</v>
      </c>
      <c r="H5528" s="3"/>
      <c r="I5528" s="1" t="s">
        <v>108</v>
      </c>
      <c r="J5528" s="1" t="s">
        <v>117</v>
      </c>
      <c r="K5528" s="1" t="s">
        <v>84</v>
      </c>
      <c r="L5528" s="1" t="s">
        <v>306</v>
      </c>
    </row>
    <row r="5529" spans="1:12" x14ac:dyDescent="0.2">
      <c r="A5529" s="1" t="s">
        <v>234</v>
      </c>
      <c r="B5529" s="1" t="s">
        <v>13</v>
      </c>
      <c r="C5529" s="2">
        <v>43812</v>
      </c>
      <c r="D5529" s="1" t="s">
        <v>150</v>
      </c>
      <c r="E5529" s="1"/>
      <c r="F5529" s="1" t="s">
        <v>3641</v>
      </c>
      <c r="G5529" s="3">
        <v>600</v>
      </c>
      <c r="H5529" s="3"/>
      <c r="I5529" s="1" t="s">
        <v>119</v>
      </c>
      <c r="J5529" s="1" t="s">
        <v>86</v>
      </c>
      <c r="K5529" s="1" t="s">
        <v>12</v>
      </c>
      <c r="L5529" s="1" t="s">
        <v>2946</v>
      </c>
    </row>
    <row r="5530" spans="1:12" x14ac:dyDescent="0.2">
      <c r="A5530" s="1" t="s">
        <v>234</v>
      </c>
      <c r="B5530" s="1" t="s">
        <v>13</v>
      </c>
      <c r="C5530" s="2">
        <v>43812</v>
      </c>
      <c r="D5530" s="1" t="s">
        <v>150</v>
      </c>
      <c r="E5530" s="1"/>
      <c r="F5530" s="1" t="s">
        <v>3642</v>
      </c>
      <c r="G5530" s="3">
        <v>620.6</v>
      </c>
      <c r="H5530" s="3"/>
      <c r="I5530" s="1" t="s">
        <v>185</v>
      </c>
      <c r="J5530" s="1" t="s">
        <v>126</v>
      </c>
      <c r="K5530" s="1" t="s">
        <v>12</v>
      </c>
      <c r="L5530" s="1" t="s">
        <v>311</v>
      </c>
    </row>
    <row r="5531" spans="1:12" x14ac:dyDescent="0.2">
      <c r="A5531" s="1" t="s">
        <v>234</v>
      </c>
      <c r="B5531" s="1" t="s">
        <v>13</v>
      </c>
      <c r="C5531" s="2">
        <v>43812</v>
      </c>
      <c r="D5531" s="1" t="s">
        <v>150</v>
      </c>
      <c r="E5531" s="1"/>
      <c r="F5531" s="1" t="s">
        <v>3643</v>
      </c>
      <c r="G5531" s="3">
        <v>1475.17</v>
      </c>
      <c r="H5531" s="3"/>
      <c r="I5531" s="1" t="s">
        <v>106</v>
      </c>
      <c r="J5531" s="1" t="s">
        <v>122</v>
      </c>
      <c r="K5531" s="1" t="s">
        <v>12</v>
      </c>
      <c r="L5531" s="1" t="s">
        <v>21</v>
      </c>
    </row>
    <row r="5532" spans="1:12" x14ac:dyDescent="0.2">
      <c r="A5532" s="1" t="s">
        <v>234</v>
      </c>
      <c r="B5532" s="1" t="s">
        <v>13</v>
      </c>
      <c r="C5532" s="2">
        <v>43812</v>
      </c>
      <c r="D5532" s="1" t="s">
        <v>150</v>
      </c>
      <c r="E5532" s="1"/>
      <c r="F5532" s="1" t="s">
        <v>3644</v>
      </c>
      <c r="G5532" s="3">
        <v>906.81</v>
      </c>
      <c r="H5532" s="3"/>
      <c r="I5532" s="1" t="s">
        <v>83</v>
      </c>
      <c r="J5532" s="1" t="s">
        <v>181</v>
      </c>
      <c r="K5532" s="1" t="s">
        <v>12</v>
      </c>
      <c r="L5532" s="1" t="s">
        <v>44</v>
      </c>
    </row>
    <row r="5533" spans="1:12" x14ac:dyDescent="0.2">
      <c r="A5533" s="1" t="s">
        <v>234</v>
      </c>
      <c r="B5533" s="1" t="s">
        <v>13</v>
      </c>
      <c r="C5533" s="2">
        <v>43812</v>
      </c>
      <c r="D5533" s="1" t="s">
        <v>150</v>
      </c>
      <c r="E5533" s="1"/>
      <c r="F5533" s="1" t="s">
        <v>3526</v>
      </c>
      <c r="G5533" s="3">
        <v>774</v>
      </c>
      <c r="H5533" s="3"/>
      <c r="I5533" s="1" t="s">
        <v>119</v>
      </c>
      <c r="J5533" s="1" t="s">
        <v>86</v>
      </c>
      <c r="K5533" s="1" t="s">
        <v>12</v>
      </c>
      <c r="L5533" s="1" t="s">
        <v>3526</v>
      </c>
    </row>
    <row r="5534" spans="1:12" x14ac:dyDescent="0.2">
      <c r="A5534" s="1" t="s">
        <v>234</v>
      </c>
      <c r="B5534" s="1" t="s">
        <v>13</v>
      </c>
      <c r="C5534" s="2">
        <v>43812</v>
      </c>
      <c r="D5534" s="1" t="s">
        <v>150</v>
      </c>
      <c r="E5534" s="1"/>
      <c r="F5534" s="1" t="s">
        <v>3645</v>
      </c>
      <c r="G5534" s="3">
        <v>843</v>
      </c>
      <c r="H5534" s="3"/>
      <c r="I5534" s="1" t="s">
        <v>119</v>
      </c>
      <c r="J5534" s="1" t="s">
        <v>86</v>
      </c>
      <c r="K5534" s="1" t="s">
        <v>12</v>
      </c>
      <c r="L5534" s="1" t="s">
        <v>991</v>
      </c>
    </row>
    <row r="5535" spans="1:12" x14ac:dyDescent="0.2">
      <c r="A5535" s="1" t="s">
        <v>234</v>
      </c>
      <c r="B5535" s="1" t="s">
        <v>13</v>
      </c>
      <c r="C5535" s="2">
        <v>43812</v>
      </c>
      <c r="D5535" s="1" t="s">
        <v>150</v>
      </c>
      <c r="E5535" s="1"/>
      <c r="F5535" s="1" t="s">
        <v>3646</v>
      </c>
      <c r="G5535" s="3">
        <v>950</v>
      </c>
      <c r="H5535" s="3"/>
      <c r="I5535" s="1" t="s">
        <v>119</v>
      </c>
      <c r="J5535" s="1" t="s">
        <v>86</v>
      </c>
      <c r="K5535" s="1" t="s">
        <v>12</v>
      </c>
      <c r="L5535" s="1" t="s">
        <v>2990</v>
      </c>
    </row>
    <row r="5536" spans="1:12" x14ac:dyDescent="0.2">
      <c r="A5536" s="1" t="s">
        <v>234</v>
      </c>
      <c r="B5536" s="1" t="s">
        <v>13</v>
      </c>
      <c r="C5536" s="2">
        <v>43812</v>
      </c>
      <c r="D5536" s="1" t="s">
        <v>150</v>
      </c>
      <c r="E5536" s="1"/>
      <c r="F5536" s="1" t="s">
        <v>3647</v>
      </c>
      <c r="G5536" s="3">
        <v>1007.18</v>
      </c>
      <c r="H5536" s="3"/>
      <c r="I5536" s="1" t="s">
        <v>179</v>
      </c>
      <c r="J5536" s="1" t="s">
        <v>89</v>
      </c>
      <c r="K5536" s="1" t="s">
        <v>12</v>
      </c>
      <c r="L5536" s="1" t="s">
        <v>483</v>
      </c>
    </row>
    <row r="5537" spans="1:12" x14ac:dyDescent="0.2">
      <c r="A5537" s="1" t="s">
        <v>234</v>
      </c>
      <c r="B5537" s="1" t="s">
        <v>13</v>
      </c>
      <c r="C5537" s="2">
        <v>43812</v>
      </c>
      <c r="D5537" s="1" t="s">
        <v>150</v>
      </c>
      <c r="E5537" s="1"/>
      <c r="F5537" s="1" t="s">
        <v>3648</v>
      </c>
      <c r="G5537" s="3">
        <v>952.38</v>
      </c>
      <c r="H5537" s="3"/>
      <c r="I5537" s="1" t="s">
        <v>83</v>
      </c>
      <c r="J5537" s="1" t="s">
        <v>181</v>
      </c>
      <c r="K5537" s="1" t="s">
        <v>12</v>
      </c>
      <c r="L5537" s="1" t="s">
        <v>32</v>
      </c>
    </row>
    <row r="5538" spans="1:12" x14ac:dyDescent="0.2">
      <c r="A5538" s="1" t="s">
        <v>234</v>
      </c>
      <c r="B5538" s="1" t="s">
        <v>13</v>
      </c>
      <c r="C5538" s="2">
        <v>43812</v>
      </c>
      <c r="D5538" s="1" t="s">
        <v>150</v>
      </c>
      <c r="E5538" s="1"/>
      <c r="F5538" s="1" t="s">
        <v>3649</v>
      </c>
      <c r="G5538" s="3">
        <v>983.5</v>
      </c>
      <c r="H5538" s="3"/>
      <c r="I5538" s="1" t="s">
        <v>120</v>
      </c>
      <c r="J5538" s="1" t="s">
        <v>171</v>
      </c>
      <c r="K5538" s="1" t="s">
        <v>12</v>
      </c>
      <c r="L5538" s="1" t="s">
        <v>418</v>
      </c>
    </row>
    <row r="5539" spans="1:12" x14ac:dyDescent="0.2">
      <c r="A5539" s="1" t="s">
        <v>234</v>
      </c>
      <c r="B5539" s="1" t="s">
        <v>13</v>
      </c>
      <c r="C5539" s="2">
        <v>43812</v>
      </c>
      <c r="D5539" s="1" t="s">
        <v>150</v>
      </c>
      <c r="E5539" s="1"/>
      <c r="F5539" s="1" t="s">
        <v>3650</v>
      </c>
      <c r="G5539" s="3">
        <v>936.39</v>
      </c>
      <c r="H5539" s="3"/>
      <c r="I5539" s="1" t="s">
        <v>83</v>
      </c>
      <c r="J5539" s="1" t="s">
        <v>181</v>
      </c>
      <c r="K5539" s="1" t="s">
        <v>12</v>
      </c>
      <c r="L5539" s="1" t="s">
        <v>3354</v>
      </c>
    </row>
    <row r="5540" spans="1:12" x14ac:dyDescent="0.2">
      <c r="A5540" s="1" t="s">
        <v>234</v>
      </c>
      <c r="B5540" s="1" t="s">
        <v>13</v>
      </c>
      <c r="C5540" s="2">
        <v>43812</v>
      </c>
      <c r="D5540" s="1" t="s">
        <v>150</v>
      </c>
      <c r="E5540" s="1"/>
      <c r="F5540" s="1" t="s">
        <v>3651</v>
      </c>
      <c r="G5540" s="3">
        <v>1359.13</v>
      </c>
      <c r="H5540" s="3"/>
      <c r="I5540" s="1" t="s">
        <v>119</v>
      </c>
      <c r="J5540" s="1" t="s">
        <v>86</v>
      </c>
      <c r="K5540" s="1" t="s">
        <v>12</v>
      </c>
      <c r="L5540" s="1" t="s">
        <v>75</v>
      </c>
    </row>
    <row r="5541" spans="1:12" x14ac:dyDescent="0.2">
      <c r="A5541" s="1" t="s">
        <v>234</v>
      </c>
      <c r="B5541" s="1" t="s">
        <v>13</v>
      </c>
      <c r="C5541" s="2">
        <v>43812</v>
      </c>
      <c r="D5541" s="1" t="s">
        <v>150</v>
      </c>
      <c r="E5541" s="1"/>
      <c r="F5541" s="1" t="s">
        <v>3652</v>
      </c>
      <c r="G5541" s="3">
        <v>1344.25</v>
      </c>
      <c r="H5541" s="3"/>
      <c r="I5541" s="1" t="s">
        <v>120</v>
      </c>
      <c r="J5541" s="1" t="s">
        <v>171</v>
      </c>
      <c r="K5541" s="1" t="s">
        <v>12</v>
      </c>
      <c r="L5541" s="1" t="s">
        <v>3084</v>
      </c>
    </row>
    <row r="5542" spans="1:12" x14ac:dyDescent="0.2">
      <c r="A5542" s="1" t="s">
        <v>234</v>
      </c>
      <c r="B5542" s="1" t="s">
        <v>13</v>
      </c>
      <c r="C5542" s="2">
        <v>43812</v>
      </c>
      <c r="D5542" s="1" t="s">
        <v>150</v>
      </c>
      <c r="E5542" s="1"/>
      <c r="F5542" s="1" t="s">
        <v>3653</v>
      </c>
      <c r="G5542" s="3">
        <v>894.01</v>
      </c>
      <c r="H5542" s="3"/>
      <c r="I5542" s="1" t="s">
        <v>83</v>
      </c>
      <c r="J5542" s="1" t="s">
        <v>181</v>
      </c>
      <c r="K5542" s="1" t="s">
        <v>12</v>
      </c>
      <c r="L5542" s="1" t="s">
        <v>3324</v>
      </c>
    </row>
    <row r="5543" spans="1:12" x14ac:dyDescent="0.2">
      <c r="A5543" s="1" t="s">
        <v>234</v>
      </c>
      <c r="B5543" s="1" t="s">
        <v>13</v>
      </c>
      <c r="C5543" s="2">
        <v>43812</v>
      </c>
      <c r="D5543" s="1" t="s">
        <v>150</v>
      </c>
      <c r="E5543" s="1"/>
      <c r="F5543" s="1" t="s">
        <v>3654</v>
      </c>
      <c r="G5543" s="3">
        <v>392</v>
      </c>
      <c r="H5543" s="3"/>
      <c r="I5543" s="1" t="s">
        <v>119</v>
      </c>
      <c r="J5543" s="1" t="s">
        <v>86</v>
      </c>
      <c r="K5543" s="1" t="s">
        <v>12</v>
      </c>
      <c r="L5543" s="1" t="s">
        <v>3148</v>
      </c>
    </row>
    <row r="5544" spans="1:12" x14ac:dyDescent="0.2">
      <c r="A5544" s="1" t="s">
        <v>234</v>
      </c>
      <c r="B5544" s="1" t="s">
        <v>13</v>
      </c>
      <c r="C5544" s="2">
        <v>43812</v>
      </c>
      <c r="D5544" s="1" t="s">
        <v>150</v>
      </c>
      <c r="E5544" s="1"/>
      <c r="F5544" s="1" t="s">
        <v>3655</v>
      </c>
      <c r="G5544" s="3">
        <v>843</v>
      </c>
      <c r="H5544" s="3"/>
      <c r="I5544" s="1" t="s">
        <v>85</v>
      </c>
      <c r="J5544" s="1" t="s">
        <v>125</v>
      </c>
      <c r="K5544" s="1" t="s">
        <v>12</v>
      </c>
      <c r="L5544" s="1" t="s">
        <v>364</v>
      </c>
    </row>
    <row r="5545" spans="1:12" x14ac:dyDescent="0.2">
      <c r="A5545" s="1" t="s">
        <v>234</v>
      </c>
      <c r="B5545" s="1" t="s">
        <v>13</v>
      </c>
      <c r="C5545" s="2">
        <v>43812</v>
      </c>
      <c r="D5545" s="1" t="s">
        <v>150</v>
      </c>
      <c r="E5545" s="1"/>
      <c r="F5545" s="1" t="s">
        <v>3656</v>
      </c>
      <c r="G5545" s="3">
        <v>366.24</v>
      </c>
      <c r="H5545" s="3"/>
      <c r="I5545" s="1" t="s">
        <v>119</v>
      </c>
      <c r="J5545" s="1" t="s">
        <v>86</v>
      </c>
      <c r="K5545" s="1" t="s">
        <v>12</v>
      </c>
      <c r="L5545" s="1" t="s">
        <v>110</v>
      </c>
    </row>
    <row r="5546" spans="1:12" x14ac:dyDescent="0.2">
      <c r="A5546" s="1" t="s">
        <v>234</v>
      </c>
      <c r="B5546" s="1" t="s">
        <v>13</v>
      </c>
      <c r="C5546" s="2">
        <v>43812</v>
      </c>
      <c r="D5546" s="1" t="s">
        <v>150</v>
      </c>
      <c r="E5546" s="1"/>
      <c r="F5546" s="1" t="s">
        <v>3657</v>
      </c>
      <c r="G5546" s="3">
        <v>819</v>
      </c>
      <c r="H5546" s="3"/>
      <c r="I5546" s="1" t="s">
        <v>119</v>
      </c>
      <c r="J5546" s="1" t="s">
        <v>86</v>
      </c>
      <c r="K5546" s="1" t="s">
        <v>12</v>
      </c>
      <c r="L5546" s="1" t="s">
        <v>2651</v>
      </c>
    </row>
    <row r="5547" spans="1:12" x14ac:dyDescent="0.2">
      <c r="A5547" s="1" t="s">
        <v>234</v>
      </c>
      <c r="B5547" s="1" t="s">
        <v>13</v>
      </c>
      <c r="C5547" s="2">
        <v>43812</v>
      </c>
      <c r="D5547" s="1" t="s">
        <v>150</v>
      </c>
      <c r="E5547" s="1"/>
      <c r="F5547" s="1" t="s">
        <v>3658</v>
      </c>
      <c r="G5547" s="3">
        <v>600</v>
      </c>
      <c r="H5547" s="3"/>
      <c r="I5547" s="1" t="s">
        <v>119</v>
      </c>
      <c r="J5547" s="1" t="s">
        <v>86</v>
      </c>
      <c r="K5547" s="1" t="s">
        <v>12</v>
      </c>
      <c r="L5547" s="1" t="s">
        <v>491</v>
      </c>
    </row>
    <row r="5548" spans="1:12" x14ac:dyDescent="0.2">
      <c r="A5548" s="1" t="s">
        <v>234</v>
      </c>
      <c r="B5548" s="1" t="s">
        <v>13</v>
      </c>
      <c r="C5548" s="2">
        <v>43812</v>
      </c>
      <c r="D5548" s="1" t="s">
        <v>150</v>
      </c>
      <c r="E5548" s="1"/>
      <c r="F5548" s="1" t="s">
        <v>3659</v>
      </c>
      <c r="G5548" s="3">
        <v>330.5</v>
      </c>
      <c r="H5548" s="3"/>
      <c r="I5548" s="1" t="s">
        <v>83</v>
      </c>
      <c r="J5548" s="1" t="s">
        <v>175</v>
      </c>
      <c r="K5548" s="1" t="s">
        <v>84</v>
      </c>
      <c r="L5548" s="1" t="s">
        <v>111</v>
      </c>
    </row>
    <row r="5549" spans="1:12" x14ac:dyDescent="0.2">
      <c r="A5549" s="1" t="s">
        <v>234</v>
      </c>
      <c r="B5549" s="1" t="s">
        <v>13</v>
      </c>
      <c r="C5549" s="2">
        <v>43812</v>
      </c>
      <c r="D5549" s="1" t="s">
        <v>150</v>
      </c>
      <c r="E5549" s="1"/>
      <c r="F5549" s="1" t="s">
        <v>3660</v>
      </c>
      <c r="G5549" s="3">
        <v>485.19</v>
      </c>
      <c r="H5549" s="3"/>
      <c r="I5549" s="1" t="s">
        <v>87</v>
      </c>
      <c r="J5549" s="1" t="s">
        <v>116</v>
      </c>
      <c r="K5549" s="1" t="s">
        <v>12</v>
      </c>
      <c r="L5549" s="1" t="s">
        <v>77</v>
      </c>
    </row>
    <row r="5550" spans="1:12" x14ac:dyDescent="0.2">
      <c r="A5550" s="1" t="s">
        <v>234</v>
      </c>
      <c r="B5550" s="1" t="s">
        <v>13</v>
      </c>
      <c r="C5550" s="2">
        <v>43812</v>
      </c>
      <c r="D5550" s="1" t="s">
        <v>150</v>
      </c>
      <c r="E5550" s="1"/>
      <c r="F5550" s="1" t="s">
        <v>3603</v>
      </c>
      <c r="G5550" s="3">
        <v>1006.15</v>
      </c>
      <c r="H5550" s="3"/>
      <c r="I5550" s="1" t="s">
        <v>87</v>
      </c>
      <c r="J5550" s="1" t="s">
        <v>253</v>
      </c>
      <c r="K5550" s="1" t="s">
        <v>84</v>
      </c>
      <c r="L5550" s="1" t="s">
        <v>63</v>
      </c>
    </row>
    <row r="5551" spans="1:12" x14ac:dyDescent="0.2">
      <c r="A5551" s="1" t="s">
        <v>234</v>
      </c>
      <c r="B5551" s="1" t="s">
        <v>13</v>
      </c>
      <c r="C5551" s="2">
        <v>43812</v>
      </c>
      <c r="D5551" s="1" t="s">
        <v>150</v>
      </c>
      <c r="E5551" s="1"/>
      <c r="F5551" s="1" t="s">
        <v>3661</v>
      </c>
      <c r="G5551" s="3">
        <v>11178.32</v>
      </c>
      <c r="H5551" s="3"/>
      <c r="I5551" s="1"/>
      <c r="J5551" s="1"/>
      <c r="K5551" s="1" t="s">
        <v>12</v>
      </c>
      <c r="L5551" s="1"/>
    </row>
    <row r="5552" spans="1:12" x14ac:dyDescent="0.2">
      <c r="A5552" s="1" t="s">
        <v>234</v>
      </c>
      <c r="B5552" s="1" t="s">
        <v>13</v>
      </c>
      <c r="C5552" s="2">
        <v>43812</v>
      </c>
      <c r="D5552" s="1" t="s">
        <v>150</v>
      </c>
      <c r="E5552" s="1"/>
      <c r="F5552" s="1" t="s">
        <v>3603</v>
      </c>
      <c r="G5552" s="3">
        <v>1584.16</v>
      </c>
      <c r="H5552" s="3"/>
      <c r="I5552" s="1" t="s">
        <v>119</v>
      </c>
      <c r="J5552" s="1" t="s">
        <v>86</v>
      </c>
      <c r="K5552" s="1" t="s">
        <v>84</v>
      </c>
      <c r="L5552" s="1" t="s">
        <v>63</v>
      </c>
    </row>
    <row r="5553" spans="1:12" x14ac:dyDescent="0.2">
      <c r="A5553" s="1" t="s">
        <v>234</v>
      </c>
      <c r="B5553" s="1" t="s">
        <v>13</v>
      </c>
      <c r="C5553" s="2">
        <v>43812</v>
      </c>
      <c r="D5553" s="1" t="s">
        <v>150</v>
      </c>
      <c r="E5553" s="1"/>
      <c r="F5553" s="1" t="s">
        <v>3662</v>
      </c>
      <c r="G5553" s="3">
        <v>104.68</v>
      </c>
      <c r="H5553" s="3"/>
      <c r="I5553" s="1" t="s">
        <v>106</v>
      </c>
      <c r="J5553" s="1" t="s">
        <v>107</v>
      </c>
      <c r="K5553" s="1" t="s">
        <v>12</v>
      </c>
      <c r="L5553" s="1" t="s">
        <v>313</v>
      </c>
    </row>
    <row r="5554" spans="1:12" x14ac:dyDescent="0.2">
      <c r="A5554" s="1" t="s">
        <v>234</v>
      </c>
      <c r="B5554" s="1" t="s">
        <v>13</v>
      </c>
      <c r="C5554" s="2">
        <v>43812</v>
      </c>
      <c r="D5554" s="1" t="s">
        <v>150</v>
      </c>
      <c r="E5554" s="1"/>
      <c r="F5554" s="1" t="s">
        <v>3663</v>
      </c>
      <c r="G5554" s="3">
        <v>1232.06</v>
      </c>
      <c r="H5554" s="3"/>
      <c r="I5554" s="1" t="s">
        <v>106</v>
      </c>
      <c r="J5554" s="1" t="s">
        <v>121</v>
      </c>
      <c r="K5554" s="1" t="s">
        <v>12</v>
      </c>
      <c r="L5554" s="1" t="s">
        <v>65</v>
      </c>
    </row>
    <row r="5555" spans="1:12" x14ac:dyDescent="0.2">
      <c r="A5555" s="1" t="s">
        <v>234</v>
      </c>
      <c r="B5555" s="1" t="s">
        <v>13</v>
      </c>
      <c r="C5555" s="2">
        <v>43812</v>
      </c>
      <c r="D5555" s="1" t="s">
        <v>150</v>
      </c>
      <c r="E5555" s="1"/>
      <c r="F5555" s="1" t="s">
        <v>3664</v>
      </c>
      <c r="G5555" s="3">
        <v>2160.33</v>
      </c>
      <c r="H5555" s="3"/>
      <c r="I5555" s="1" t="s">
        <v>119</v>
      </c>
      <c r="J5555" s="1" t="s">
        <v>86</v>
      </c>
      <c r="K5555" s="1" t="s">
        <v>12</v>
      </c>
      <c r="L5555" s="1" t="s">
        <v>15</v>
      </c>
    </row>
    <row r="5556" spans="1:12" x14ac:dyDescent="0.2">
      <c r="A5556" s="1" t="s">
        <v>234</v>
      </c>
      <c r="B5556" s="1" t="s">
        <v>13</v>
      </c>
      <c r="C5556" s="2">
        <v>43812</v>
      </c>
      <c r="D5556" s="1" t="s">
        <v>150</v>
      </c>
      <c r="E5556" s="1"/>
      <c r="F5556" s="1" t="s">
        <v>3665</v>
      </c>
      <c r="G5556" s="3">
        <v>822.84</v>
      </c>
      <c r="H5556" s="3"/>
      <c r="I5556" s="1" t="s">
        <v>85</v>
      </c>
      <c r="J5556" s="1" t="s">
        <v>125</v>
      </c>
      <c r="K5556" s="1" t="s">
        <v>12</v>
      </c>
      <c r="L5556" s="1" t="s">
        <v>456</v>
      </c>
    </row>
    <row r="5557" spans="1:12" x14ac:dyDescent="0.2">
      <c r="A5557" s="1" t="s">
        <v>234</v>
      </c>
      <c r="B5557" s="1" t="s">
        <v>13</v>
      </c>
      <c r="C5557" s="2">
        <v>43812</v>
      </c>
      <c r="D5557" s="1" t="s">
        <v>150</v>
      </c>
      <c r="E5557" s="1"/>
      <c r="F5557" s="1" t="s">
        <v>3632</v>
      </c>
      <c r="G5557" s="3">
        <v>144.80000000000001</v>
      </c>
      <c r="H5557" s="3"/>
      <c r="I5557" s="1" t="s">
        <v>185</v>
      </c>
      <c r="J5557" s="1" t="s">
        <v>126</v>
      </c>
      <c r="K5557" s="1" t="s">
        <v>84</v>
      </c>
      <c r="L5557" s="1" t="s">
        <v>51</v>
      </c>
    </row>
    <row r="5558" spans="1:12" x14ac:dyDescent="0.2">
      <c r="A5558" s="1" t="s">
        <v>234</v>
      </c>
      <c r="B5558" s="1" t="s">
        <v>13</v>
      </c>
      <c r="C5558" s="2">
        <v>43812</v>
      </c>
      <c r="D5558" s="1" t="s">
        <v>150</v>
      </c>
      <c r="E5558" s="1"/>
      <c r="F5558" s="1" t="s">
        <v>3666</v>
      </c>
      <c r="G5558" s="3">
        <v>468.37</v>
      </c>
      <c r="H5558" s="3"/>
      <c r="I5558" s="1" t="s">
        <v>120</v>
      </c>
      <c r="J5558" s="1" t="s">
        <v>171</v>
      </c>
      <c r="K5558" s="1" t="s">
        <v>84</v>
      </c>
      <c r="L5558" s="1" t="s">
        <v>300</v>
      </c>
    </row>
    <row r="5559" spans="1:12" x14ac:dyDescent="0.2">
      <c r="A5559" s="1" t="s">
        <v>234</v>
      </c>
      <c r="B5559" s="1" t="s">
        <v>13</v>
      </c>
      <c r="C5559" s="2">
        <v>43812</v>
      </c>
      <c r="D5559" s="1" t="s">
        <v>150</v>
      </c>
      <c r="E5559" s="1"/>
      <c r="F5559" s="1" t="s">
        <v>3667</v>
      </c>
      <c r="G5559" s="3">
        <v>1124.08</v>
      </c>
      <c r="H5559" s="3"/>
      <c r="I5559" s="1" t="s">
        <v>119</v>
      </c>
      <c r="J5559" s="1" t="s">
        <v>86</v>
      </c>
      <c r="K5559" s="1" t="s">
        <v>84</v>
      </c>
      <c r="L5559" s="1" t="s">
        <v>300</v>
      </c>
    </row>
    <row r="5560" spans="1:12" x14ac:dyDescent="0.2">
      <c r="A5560" s="1" t="s">
        <v>234</v>
      </c>
      <c r="B5560" s="1" t="s">
        <v>13</v>
      </c>
      <c r="C5560" s="2">
        <v>43812</v>
      </c>
      <c r="D5560" s="1" t="s">
        <v>150</v>
      </c>
      <c r="E5560" s="1"/>
      <c r="F5560" s="1" t="s">
        <v>3668</v>
      </c>
      <c r="G5560" s="3">
        <v>1051.05</v>
      </c>
      <c r="H5560" s="3"/>
      <c r="I5560" s="1" t="s">
        <v>119</v>
      </c>
      <c r="J5560" s="1" t="s">
        <v>86</v>
      </c>
      <c r="K5560" s="1" t="s">
        <v>12</v>
      </c>
      <c r="L5560" s="1" t="s">
        <v>1098</v>
      </c>
    </row>
    <row r="5561" spans="1:12" x14ac:dyDescent="0.2">
      <c r="A5561" s="1" t="s">
        <v>234</v>
      </c>
      <c r="B5561" s="1" t="s">
        <v>13</v>
      </c>
      <c r="C5561" s="2">
        <v>43812</v>
      </c>
      <c r="D5561" s="1" t="s">
        <v>150</v>
      </c>
      <c r="E5561" s="1"/>
      <c r="F5561" s="1" t="s">
        <v>3669</v>
      </c>
      <c r="G5561" s="3">
        <v>846</v>
      </c>
      <c r="H5561" s="3"/>
      <c r="I5561" s="1" t="s">
        <v>119</v>
      </c>
      <c r="J5561" s="1" t="s">
        <v>86</v>
      </c>
      <c r="K5561" s="1" t="s">
        <v>12</v>
      </c>
      <c r="L5561" s="1" t="s">
        <v>481</v>
      </c>
    </row>
    <row r="5562" spans="1:12" x14ac:dyDescent="0.2">
      <c r="A5562" s="1" t="s">
        <v>234</v>
      </c>
      <c r="B5562" s="1" t="s">
        <v>13</v>
      </c>
      <c r="C5562" s="2">
        <v>43812</v>
      </c>
      <c r="D5562" s="1" t="s">
        <v>150</v>
      </c>
      <c r="E5562" s="1"/>
      <c r="F5562" s="1" t="s">
        <v>3670</v>
      </c>
      <c r="G5562" s="3">
        <v>148.78</v>
      </c>
      <c r="H5562" s="3"/>
      <c r="I5562" s="1" t="s">
        <v>120</v>
      </c>
      <c r="J5562" s="1" t="s">
        <v>171</v>
      </c>
      <c r="K5562" s="1" t="s">
        <v>12</v>
      </c>
      <c r="L5562" s="1" t="s">
        <v>78</v>
      </c>
    </row>
    <row r="5563" spans="1:12" x14ac:dyDescent="0.2">
      <c r="A5563" s="1" t="s">
        <v>234</v>
      </c>
      <c r="B5563" s="1" t="s">
        <v>13</v>
      </c>
      <c r="C5563" s="2">
        <v>43812</v>
      </c>
      <c r="D5563" s="1" t="s">
        <v>150</v>
      </c>
      <c r="E5563" s="1"/>
      <c r="F5563" s="1" t="s">
        <v>3659</v>
      </c>
      <c r="G5563" s="3">
        <v>104.59</v>
      </c>
      <c r="H5563" s="3"/>
      <c r="I5563" s="1" t="s">
        <v>120</v>
      </c>
      <c r="J5563" s="1" t="s">
        <v>171</v>
      </c>
      <c r="K5563" s="1" t="s">
        <v>84</v>
      </c>
      <c r="L5563" s="1" t="s">
        <v>111</v>
      </c>
    </row>
    <row r="5564" spans="1:12" x14ac:dyDescent="0.2">
      <c r="A5564" s="1" t="s">
        <v>234</v>
      </c>
      <c r="B5564" s="1" t="s">
        <v>13</v>
      </c>
      <c r="C5564" s="2">
        <v>43812</v>
      </c>
      <c r="D5564" s="1" t="s">
        <v>150</v>
      </c>
      <c r="E5564" s="1"/>
      <c r="F5564" s="1" t="s">
        <v>3671</v>
      </c>
      <c r="G5564" s="3">
        <v>766.08</v>
      </c>
      <c r="H5564" s="3"/>
      <c r="I5564" s="1" t="s">
        <v>83</v>
      </c>
      <c r="J5564" s="1" t="s">
        <v>181</v>
      </c>
      <c r="K5564" s="1" t="s">
        <v>12</v>
      </c>
      <c r="L5564" s="1" t="s">
        <v>411</v>
      </c>
    </row>
    <row r="5565" spans="1:12" x14ac:dyDescent="0.2">
      <c r="A5565" s="1" t="s">
        <v>234</v>
      </c>
      <c r="B5565" s="1" t="s">
        <v>13</v>
      </c>
      <c r="C5565" s="2">
        <v>43812</v>
      </c>
      <c r="D5565" s="1" t="s">
        <v>150</v>
      </c>
      <c r="E5565" s="1"/>
      <c r="F5565" s="1" t="s">
        <v>3659</v>
      </c>
      <c r="G5565" s="3">
        <v>941.3</v>
      </c>
      <c r="H5565" s="3"/>
      <c r="I5565" s="1" t="s">
        <v>119</v>
      </c>
      <c r="J5565" s="1" t="s">
        <v>86</v>
      </c>
      <c r="K5565" s="1" t="s">
        <v>84</v>
      </c>
      <c r="L5565" s="1" t="s">
        <v>111</v>
      </c>
    </row>
    <row r="5566" spans="1:12" x14ac:dyDescent="0.2">
      <c r="A5566" s="1" t="s">
        <v>234</v>
      </c>
      <c r="B5566" s="1" t="s">
        <v>13</v>
      </c>
      <c r="C5566" s="2">
        <v>43812</v>
      </c>
      <c r="D5566" s="1" t="s">
        <v>150</v>
      </c>
      <c r="E5566" s="1"/>
      <c r="F5566" s="1" t="s">
        <v>3672</v>
      </c>
      <c r="G5566" s="3">
        <v>9.75</v>
      </c>
      <c r="H5566" s="3"/>
      <c r="I5566" s="1" t="s">
        <v>106</v>
      </c>
      <c r="J5566" s="1" t="s">
        <v>107</v>
      </c>
      <c r="K5566" s="1" t="s">
        <v>84</v>
      </c>
      <c r="L5566" s="1" t="s">
        <v>409</v>
      </c>
    </row>
    <row r="5567" spans="1:12" x14ac:dyDescent="0.2">
      <c r="A5567" s="1" t="s">
        <v>234</v>
      </c>
      <c r="B5567" s="1" t="s">
        <v>13</v>
      </c>
      <c r="C5567" s="2">
        <v>43812</v>
      </c>
      <c r="D5567" s="1" t="s">
        <v>150</v>
      </c>
      <c r="E5567" s="1"/>
      <c r="F5567" s="1" t="s">
        <v>3673</v>
      </c>
      <c r="G5567" s="3">
        <v>2276.08</v>
      </c>
      <c r="H5567" s="3"/>
      <c r="I5567" s="1" t="s">
        <v>119</v>
      </c>
      <c r="J5567" s="1" t="s">
        <v>86</v>
      </c>
      <c r="K5567" s="1" t="s">
        <v>84</v>
      </c>
      <c r="L5567" s="1" t="s">
        <v>104</v>
      </c>
    </row>
    <row r="5568" spans="1:12" x14ac:dyDescent="0.2">
      <c r="A5568" s="1" t="s">
        <v>234</v>
      </c>
      <c r="B5568" s="1" t="s">
        <v>13</v>
      </c>
      <c r="C5568" s="2">
        <v>43812</v>
      </c>
      <c r="D5568" s="1" t="s">
        <v>150</v>
      </c>
      <c r="E5568" s="1"/>
      <c r="F5568" s="1" t="s">
        <v>3674</v>
      </c>
      <c r="G5568" s="3">
        <v>840</v>
      </c>
      <c r="H5568" s="3"/>
      <c r="I5568" s="1" t="s">
        <v>119</v>
      </c>
      <c r="J5568" s="1" t="s">
        <v>86</v>
      </c>
      <c r="K5568" s="1" t="s">
        <v>12</v>
      </c>
      <c r="L5568" s="1" t="s">
        <v>55</v>
      </c>
    </row>
    <row r="5569" spans="1:12" x14ac:dyDescent="0.2">
      <c r="A5569" s="1" t="s">
        <v>234</v>
      </c>
      <c r="B5569" s="1" t="s">
        <v>13</v>
      </c>
      <c r="C5569" s="2">
        <v>43812</v>
      </c>
      <c r="D5569" s="1" t="s">
        <v>150</v>
      </c>
      <c r="E5569" s="1"/>
      <c r="F5569" s="1" t="s">
        <v>3626</v>
      </c>
      <c r="G5569" s="3">
        <v>1015.47</v>
      </c>
      <c r="H5569" s="3"/>
      <c r="I5569" s="1" t="s">
        <v>108</v>
      </c>
      <c r="J5569" s="1" t="s">
        <v>117</v>
      </c>
      <c r="K5569" s="1" t="s">
        <v>84</v>
      </c>
      <c r="L5569" s="1" t="s">
        <v>26</v>
      </c>
    </row>
    <row r="5570" spans="1:12" x14ac:dyDescent="0.2">
      <c r="A5570" s="1" t="s">
        <v>234</v>
      </c>
      <c r="B5570" s="1" t="s">
        <v>13</v>
      </c>
      <c r="C5570" s="2">
        <v>43812</v>
      </c>
      <c r="D5570" s="1" t="s">
        <v>150</v>
      </c>
      <c r="E5570" s="1"/>
      <c r="F5570" s="1" t="s">
        <v>3675</v>
      </c>
      <c r="G5570" s="3">
        <v>1296.53</v>
      </c>
      <c r="H5570" s="3"/>
      <c r="I5570" s="1" t="s">
        <v>120</v>
      </c>
      <c r="J5570" s="1" t="s">
        <v>171</v>
      </c>
      <c r="K5570" s="1" t="s">
        <v>12</v>
      </c>
      <c r="L5570" s="1" t="s">
        <v>58</v>
      </c>
    </row>
    <row r="5571" spans="1:12" x14ac:dyDescent="0.2">
      <c r="A5571" s="1" t="s">
        <v>234</v>
      </c>
      <c r="B5571" s="1" t="s">
        <v>13</v>
      </c>
      <c r="C5571" s="2">
        <v>43812</v>
      </c>
      <c r="D5571" s="1" t="s">
        <v>150</v>
      </c>
      <c r="E5571" s="1"/>
      <c r="F5571" s="1" t="s">
        <v>3676</v>
      </c>
      <c r="G5571" s="3">
        <v>1330</v>
      </c>
      <c r="H5571" s="3"/>
      <c r="I5571" s="1" t="s">
        <v>119</v>
      </c>
      <c r="J5571" s="1" t="s">
        <v>86</v>
      </c>
      <c r="K5571" s="1" t="s">
        <v>12</v>
      </c>
      <c r="L5571" s="1" t="s">
        <v>395</v>
      </c>
    </row>
    <row r="5572" spans="1:12" x14ac:dyDescent="0.2">
      <c r="A5572" s="1" t="s">
        <v>234</v>
      </c>
      <c r="B5572" s="1" t="s">
        <v>13</v>
      </c>
      <c r="C5572" s="2">
        <v>43812</v>
      </c>
      <c r="D5572" s="1" t="s">
        <v>150</v>
      </c>
      <c r="E5572" s="1"/>
      <c r="F5572" s="1" t="s">
        <v>3672</v>
      </c>
      <c r="G5572" s="3">
        <v>238.76</v>
      </c>
      <c r="H5572" s="3"/>
      <c r="I5572" s="1" t="s">
        <v>119</v>
      </c>
      <c r="J5572" s="1" t="s">
        <v>86</v>
      </c>
      <c r="K5572" s="1" t="s">
        <v>84</v>
      </c>
      <c r="L5572" s="1" t="s">
        <v>409</v>
      </c>
    </row>
    <row r="5573" spans="1:12" x14ac:dyDescent="0.2">
      <c r="A5573" s="1" t="s">
        <v>234</v>
      </c>
      <c r="B5573" s="1" t="s">
        <v>13</v>
      </c>
      <c r="C5573" s="2">
        <v>43812</v>
      </c>
      <c r="D5573" s="1" t="s">
        <v>150</v>
      </c>
      <c r="E5573" s="1"/>
      <c r="F5573" s="1" t="s">
        <v>3677</v>
      </c>
      <c r="G5573" s="3">
        <v>631.03</v>
      </c>
      <c r="H5573" s="3"/>
      <c r="I5573" s="1" t="s">
        <v>119</v>
      </c>
      <c r="J5573" s="1" t="s">
        <v>86</v>
      </c>
      <c r="K5573" s="1" t="s">
        <v>12</v>
      </c>
      <c r="L5573" s="1" t="s">
        <v>277</v>
      </c>
    </row>
    <row r="5574" spans="1:12" x14ac:dyDescent="0.2">
      <c r="A5574" s="1" t="s">
        <v>234</v>
      </c>
      <c r="B5574" s="1" t="s">
        <v>13</v>
      </c>
      <c r="C5574" s="2">
        <v>43812</v>
      </c>
      <c r="D5574" s="1" t="s">
        <v>150</v>
      </c>
      <c r="E5574" s="1"/>
      <c r="F5574" s="1" t="s">
        <v>3659</v>
      </c>
      <c r="G5574" s="3">
        <v>62.75</v>
      </c>
      <c r="H5574" s="3"/>
      <c r="I5574" s="1" t="s">
        <v>177</v>
      </c>
      <c r="J5574" s="1" t="s">
        <v>178</v>
      </c>
      <c r="K5574" s="1" t="s">
        <v>84</v>
      </c>
      <c r="L5574" s="1" t="s">
        <v>111</v>
      </c>
    </row>
    <row r="5575" spans="1:12" x14ac:dyDescent="0.2">
      <c r="A5575" s="1" t="s">
        <v>234</v>
      </c>
      <c r="B5575" s="1" t="s">
        <v>13</v>
      </c>
      <c r="C5575" s="2">
        <v>43812</v>
      </c>
      <c r="D5575" s="1" t="s">
        <v>150</v>
      </c>
      <c r="E5575" s="1"/>
      <c r="F5575" s="1" t="s">
        <v>3639</v>
      </c>
      <c r="G5575" s="3">
        <v>510.43</v>
      </c>
      <c r="H5575" s="3"/>
      <c r="I5575" s="1" t="s">
        <v>185</v>
      </c>
      <c r="J5575" s="1" t="s">
        <v>126</v>
      </c>
      <c r="K5575" s="1" t="s">
        <v>12</v>
      </c>
      <c r="L5575" s="1" t="s">
        <v>49</v>
      </c>
    </row>
    <row r="5576" spans="1:12" x14ac:dyDescent="0.2">
      <c r="A5576" s="1" t="s">
        <v>234</v>
      </c>
      <c r="B5576" s="1" t="s">
        <v>13</v>
      </c>
      <c r="C5576" s="2">
        <v>43812</v>
      </c>
      <c r="D5576" s="1" t="s">
        <v>150</v>
      </c>
      <c r="E5576" s="1"/>
      <c r="F5576" s="1" t="s">
        <v>3678</v>
      </c>
      <c r="G5576" s="3">
        <v>706.46</v>
      </c>
      <c r="H5576" s="3"/>
      <c r="I5576" s="1" t="s">
        <v>185</v>
      </c>
      <c r="J5576" s="1" t="s">
        <v>126</v>
      </c>
      <c r="K5576" s="1" t="s">
        <v>12</v>
      </c>
      <c r="L5576" s="1" t="s">
        <v>92</v>
      </c>
    </row>
    <row r="5577" spans="1:12" x14ac:dyDescent="0.2">
      <c r="A5577" s="1" t="s">
        <v>234</v>
      </c>
      <c r="B5577" s="1" t="s">
        <v>13</v>
      </c>
      <c r="C5577" s="2">
        <v>43812</v>
      </c>
      <c r="D5577" s="1" t="s">
        <v>150</v>
      </c>
      <c r="E5577" s="1"/>
      <c r="F5577" s="1" t="s">
        <v>3619</v>
      </c>
      <c r="G5577" s="3">
        <v>148.80000000000001</v>
      </c>
      <c r="H5577" s="3"/>
      <c r="I5577" s="1" t="s">
        <v>185</v>
      </c>
      <c r="J5577" s="1" t="s">
        <v>126</v>
      </c>
      <c r="K5577" s="1" t="s">
        <v>84</v>
      </c>
      <c r="L5577" s="1" t="s">
        <v>29</v>
      </c>
    </row>
    <row r="5578" spans="1:12" x14ac:dyDescent="0.2">
      <c r="A5578" s="1" t="s">
        <v>234</v>
      </c>
      <c r="B5578" s="1" t="s">
        <v>13</v>
      </c>
      <c r="C5578" s="2">
        <v>43812</v>
      </c>
      <c r="D5578" s="1" t="s">
        <v>150</v>
      </c>
      <c r="E5578" s="1"/>
      <c r="F5578" s="1" t="s">
        <v>3614</v>
      </c>
      <c r="G5578" s="3">
        <v>176.08</v>
      </c>
      <c r="H5578" s="3"/>
      <c r="I5578" s="1" t="s">
        <v>106</v>
      </c>
      <c r="J5578" s="1" t="s">
        <v>122</v>
      </c>
      <c r="K5578" s="1" t="s">
        <v>12</v>
      </c>
      <c r="L5578" s="1" t="s">
        <v>1047</v>
      </c>
    </row>
    <row r="5579" spans="1:12" x14ac:dyDescent="0.2">
      <c r="A5579" s="1" t="s">
        <v>234</v>
      </c>
      <c r="B5579" s="1" t="s">
        <v>13</v>
      </c>
      <c r="C5579" s="2">
        <v>43812</v>
      </c>
      <c r="D5579" s="1" t="s">
        <v>150</v>
      </c>
      <c r="E5579" s="1"/>
      <c r="F5579" s="1" t="s">
        <v>3626</v>
      </c>
      <c r="G5579" s="3">
        <v>99.26</v>
      </c>
      <c r="H5579" s="3"/>
      <c r="I5579" s="1" t="s">
        <v>106</v>
      </c>
      <c r="J5579" s="1" t="s">
        <v>122</v>
      </c>
      <c r="K5579" s="1" t="s">
        <v>84</v>
      </c>
      <c r="L5579" s="1" t="s">
        <v>26</v>
      </c>
    </row>
    <row r="5580" spans="1:12" x14ac:dyDescent="0.2">
      <c r="A5580" s="1" t="s">
        <v>234</v>
      </c>
      <c r="B5580" s="1" t="s">
        <v>13</v>
      </c>
      <c r="C5580" s="2">
        <v>43812</v>
      </c>
      <c r="D5580" s="1" t="s">
        <v>150</v>
      </c>
      <c r="E5580" s="1"/>
      <c r="F5580" s="1" t="s">
        <v>3679</v>
      </c>
      <c r="G5580" s="3">
        <v>592.25</v>
      </c>
      <c r="H5580" s="3"/>
      <c r="I5580" s="1" t="s">
        <v>106</v>
      </c>
      <c r="J5580" s="1" t="s">
        <v>121</v>
      </c>
      <c r="K5580" s="1" t="s">
        <v>84</v>
      </c>
      <c r="L5580" s="1" t="s">
        <v>66</v>
      </c>
    </row>
    <row r="5581" spans="1:12" x14ac:dyDescent="0.2">
      <c r="A5581" s="1" t="s">
        <v>234</v>
      </c>
      <c r="B5581" s="1" t="s">
        <v>13</v>
      </c>
      <c r="C5581" s="2">
        <v>43812</v>
      </c>
      <c r="D5581" s="1" t="s">
        <v>150</v>
      </c>
      <c r="E5581" s="1"/>
      <c r="F5581" s="1" t="s">
        <v>3680</v>
      </c>
      <c r="G5581" s="3">
        <v>954.18</v>
      </c>
      <c r="H5581" s="3"/>
      <c r="I5581" s="1" t="s">
        <v>87</v>
      </c>
      <c r="J5581" s="1" t="s">
        <v>116</v>
      </c>
      <c r="K5581" s="1" t="s">
        <v>12</v>
      </c>
      <c r="L5581" s="1" t="s">
        <v>80</v>
      </c>
    </row>
    <row r="5582" spans="1:12" x14ac:dyDescent="0.2">
      <c r="A5582" s="1" t="s">
        <v>234</v>
      </c>
      <c r="B5582" s="1" t="s">
        <v>13</v>
      </c>
      <c r="C5582" s="2">
        <v>43812</v>
      </c>
      <c r="D5582" s="1" t="s">
        <v>150</v>
      </c>
      <c r="E5582" s="1"/>
      <c r="F5582" s="1" t="s">
        <v>3638</v>
      </c>
      <c r="G5582" s="3">
        <v>1157.77</v>
      </c>
      <c r="H5582" s="3"/>
      <c r="I5582" s="1" t="s">
        <v>232</v>
      </c>
      <c r="J5582" s="1" t="s">
        <v>233</v>
      </c>
      <c r="K5582" s="1" t="s">
        <v>12</v>
      </c>
      <c r="L5582" s="1" t="s">
        <v>3472</v>
      </c>
    </row>
    <row r="5583" spans="1:12" x14ac:dyDescent="0.2">
      <c r="A5583" s="1" t="s">
        <v>234</v>
      </c>
      <c r="B5583" s="1" t="s">
        <v>13</v>
      </c>
      <c r="C5583" s="2">
        <v>43812</v>
      </c>
      <c r="D5583" s="1" t="s">
        <v>150</v>
      </c>
      <c r="E5583" s="1"/>
      <c r="F5583" s="1" t="s">
        <v>3681</v>
      </c>
      <c r="G5583" s="3">
        <v>840</v>
      </c>
      <c r="H5583" s="3"/>
      <c r="I5583" s="1" t="s">
        <v>119</v>
      </c>
      <c r="J5583" s="1" t="s">
        <v>86</v>
      </c>
      <c r="K5583" s="1" t="s">
        <v>12</v>
      </c>
      <c r="L5583" s="1" t="s">
        <v>3682</v>
      </c>
    </row>
    <row r="5584" spans="1:12" x14ac:dyDescent="0.2">
      <c r="A5584" s="1" t="s">
        <v>234</v>
      </c>
      <c r="B5584" s="1" t="s">
        <v>13</v>
      </c>
      <c r="C5584" s="2">
        <v>43812</v>
      </c>
      <c r="D5584" s="1" t="s">
        <v>150</v>
      </c>
      <c r="E5584" s="1"/>
      <c r="F5584" s="1" t="s">
        <v>3683</v>
      </c>
      <c r="G5584" s="3">
        <v>920.37</v>
      </c>
      <c r="H5584" s="3"/>
      <c r="I5584" s="1" t="s">
        <v>119</v>
      </c>
      <c r="J5584" s="1" t="s">
        <v>86</v>
      </c>
      <c r="K5584" s="1" t="s">
        <v>12</v>
      </c>
      <c r="L5584" s="1" t="s">
        <v>289</v>
      </c>
    </row>
    <row r="5585" spans="1:12" x14ac:dyDescent="0.2">
      <c r="A5585" s="1" t="s">
        <v>234</v>
      </c>
      <c r="B5585" s="1" t="s">
        <v>13</v>
      </c>
      <c r="C5585" s="2">
        <v>43812</v>
      </c>
      <c r="D5585" s="1" t="s">
        <v>150</v>
      </c>
      <c r="E5585" s="1"/>
      <c r="F5585" s="1" t="s">
        <v>3684</v>
      </c>
      <c r="G5585" s="3">
        <v>442.26</v>
      </c>
      <c r="H5585" s="3"/>
      <c r="I5585" s="1" t="s">
        <v>119</v>
      </c>
      <c r="J5585" s="1" t="s">
        <v>86</v>
      </c>
      <c r="K5585" s="1" t="s">
        <v>12</v>
      </c>
      <c r="L5585" s="1" t="s">
        <v>384</v>
      </c>
    </row>
    <row r="5586" spans="1:12" x14ac:dyDescent="0.2">
      <c r="A5586" s="1" t="s">
        <v>234</v>
      </c>
      <c r="B5586" s="1" t="s">
        <v>13</v>
      </c>
      <c r="C5586" s="2">
        <v>43812</v>
      </c>
      <c r="D5586" s="1" t="s">
        <v>150</v>
      </c>
      <c r="E5586" s="1"/>
      <c r="F5586" s="1" t="s">
        <v>3673</v>
      </c>
      <c r="G5586" s="3">
        <v>906.65</v>
      </c>
      <c r="H5586" s="3"/>
      <c r="I5586" s="1" t="s">
        <v>83</v>
      </c>
      <c r="J5586" s="1" t="s">
        <v>175</v>
      </c>
      <c r="K5586" s="1" t="s">
        <v>84</v>
      </c>
      <c r="L5586" s="1" t="s">
        <v>104</v>
      </c>
    </row>
    <row r="5587" spans="1:12" x14ac:dyDescent="0.2">
      <c r="A5587" s="1" t="s">
        <v>234</v>
      </c>
      <c r="B5587" s="1" t="s">
        <v>13</v>
      </c>
      <c r="C5587" s="2">
        <v>43812</v>
      </c>
      <c r="D5587" s="1" t="s">
        <v>150</v>
      </c>
      <c r="E5587" s="1"/>
      <c r="F5587" s="1" t="s">
        <v>3662</v>
      </c>
      <c r="G5587" s="3">
        <v>659.79</v>
      </c>
      <c r="H5587" s="3"/>
      <c r="I5587" s="1" t="s">
        <v>106</v>
      </c>
      <c r="J5587" s="1" t="s">
        <v>122</v>
      </c>
      <c r="K5587" s="1" t="s">
        <v>12</v>
      </c>
      <c r="L5587" s="1" t="s">
        <v>313</v>
      </c>
    </row>
    <row r="5588" spans="1:12" x14ac:dyDescent="0.2">
      <c r="A5588" s="1" t="s">
        <v>234</v>
      </c>
      <c r="B5588" s="1" t="s">
        <v>13</v>
      </c>
      <c r="C5588" s="2">
        <v>43812</v>
      </c>
      <c r="D5588" s="1" t="s">
        <v>150</v>
      </c>
      <c r="E5588" s="1"/>
      <c r="F5588" s="1" t="s">
        <v>3685</v>
      </c>
      <c r="G5588" s="3">
        <v>600</v>
      </c>
      <c r="H5588" s="3"/>
      <c r="I5588" s="1" t="s">
        <v>119</v>
      </c>
      <c r="J5588" s="1" t="s">
        <v>86</v>
      </c>
      <c r="K5588" s="1" t="s">
        <v>12</v>
      </c>
      <c r="L5588" s="1" t="s">
        <v>2616</v>
      </c>
    </row>
    <row r="5589" spans="1:12" x14ac:dyDescent="0.2">
      <c r="A5589" s="1" t="s">
        <v>234</v>
      </c>
      <c r="B5589" s="1" t="s">
        <v>13</v>
      </c>
      <c r="C5589" s="2">
        <v>43812</v>
      </c>
      <c r="D5589" s="1" t="s">
        <v>150</v>
      </c>
      <c r="E5589" s="1"/>
      <c r="F5589" s="1" t="s">
        <v>3686</v>
      </c>
      <c r="G5589" s="3">
        <v>840</v>
      </c>
      <c r="H5589" s="3"/>
      <c r="I5589" s="1" t="s">
        <v>119</v>
      </c>
      <c r="J5589" s="1" t="s">
        <v>86</v>
      </c>
      <c r="K5589" s="1" t="s">
        <v>12</v>
      </c>
      <c r="L5589" s="1" t="s">
        <v>356</v>
      </c>
    </row>
    <row r="5590" spans="1:12" x14ac:dyDescent="0.2">
      <c r="A5590" s="1" t="s">
        <v>234</v>
      </c>
      <c r="B5590" s="1" t="s">
        <v>13</v>
      </c>
      <c r="C5590" s="2">
        <v>43812</v>
      </c>
      <c r="D5590" s="1" t="s">
        <v>150</v>
      </c>
      <c r="E5590" s="1"/>
      <c r="F5590" s="1" t="s">
        <v>3687</v>
      </c>
      <c r="G5590" s="3">
        <v>852</v>
      </c>
      <c r="H5590" s="3"/>
      <c r="I5590" s="1" t="s">
        <v>119</v>
      </c>
      <c r="J5590" s="1" t="s">
        <v>86</v>
      </c>
      <c r="K5590" s="1" t="s">
        <v>12</v>
      </c>
      <c r="L5590" s="1" t="s">
        <v>2738</v>
      </c>
    </row>
    <row r="5591" spans="1:12" x14ac:dyDescent="0.2">
      <c r="A5591" s="1" t="s">
        <v>234</v>
      </c>
      <c r="B5591" s="1" t="s">
        <v>13</v>
      </c>
      <c r="C5591" s="2">
        <v>43812</v>
      </c>
      <c r="D5591" s="1" t="s">
        <v>150</v>
      </c>
      <c r="E5591" s="1"/>
      <c r="F5591" s="1" t="s">
        <v>3688</v>
      </c>
      <c r="G5591" s="3">
        <v>2044.35</v>
      </c>
      <c r="H5591" s="3"/>
      <c r="I5591" s="1" t="s">
        <v>119</v>
      </c>
      <c r="J5591" s="1" t="s">
        <v>86</v>
      </c>
      <c r="K5591" s="1" t="s">
        <v>12</v>
      </c>
      <c r="L5591" s="1" t="s">
        <v>24</v>
      </c>
    </row>
    <row r="5592" spans="1:12" x14ac:dyDescent="0.2">
      <c r="A5592" s="1" t="s">
        <v>234</v>
      </c>
      <c r="B5592" s="1" t="s">
        <v>13</v>
      </c>
      <c r="C5592" s="2">
        <v>43812</v>
      </c>
      <c r="D5592" s="1" t="s">
        <v>150</v>
      </c>
      <c r="E5592" s="1"/>
      <c r="F5592" s="1" t="s">
        <v>3632</v>
      </c>
      <c r="G5592" s="3">
        <v>144.79</v>
      </c>
      <c r="H5592" s="3"/>
      <c r="I5592" s="1" t="s">
        <v>85</v>
      </c>
      <c r="J5592" s="1" t="s">
        <v>125</v>
      </c>
      <c r="K5592" s="1" t="s">
        <v>84</v>
      </c>
      <c r="L5592" s="1" t="s">
        <v>51</v>
      </c>
    </row>
    <row r="5593" spans="1:12" x14ac:dyDescent="0.2">
      <c r="A5593" s="1" t="s">
        <v>234</v>
      </c>
      <c r="B5593" s="1" t="s">
        <v>13</v>
      </c>
      <c r="C5593" s="2">
        <v>43812</v>
      </c>
      <c r="D5593" s="1" t="s">
        <v>150</v>
      </c>
      <c r="E5593" s="1"/>
      <c r="F5593" s="1" t="s">
        <v>3689</v>
      </c>
      <c r="G5593" s="3">
        <v>837</v>
      </c>
      <c r="H5593" s="3"/>
      <c r="I5593" s="1" t="s">
        <v>119</v>
      </c>
      <c r="J5593" s="1" t="s">
        <v>86</v>
      </c>
      <c r="K5593" s="1" t="s">
        <v>12</v>
      </c>
      <c r="L5593" s="1" t="s">
        <v>372</v>
      </c>
    </row>
    <row r="5594" spans="1:12" x14ac:dyDescent="0.2">
      <c r="A5594" s="1" t="s">
        <v>234</v>
      </c>
      <c r="B5594" s="1" t="s">
        <v>13</v>
      </c>
      <c r="C5594" s="2">
        <v>43812</v>
      </c>
      <c r="D5594" s="1" t="s">
        <v>150</v>
      </c>
      <c r="E5594" s="1"/>
      <c r="F5594" s="1" t="s">
        <v>3690</v>
      </c>
      <c r="G5594" s="3">
        <v>855</v>
      </c>
      <c r="H5594" s="3"/>
      <c r="I5594" s="1" t="s">
        <v>119</v>
      </c>
      <c r="J5594" s="1" t="s">
        <v>86</v>
      </c>
      <c r="K5594" s="1" t="s">
        <v>12</v>
      </c>
      <c r="L5594" s="1" t="s">
        <v>248</v>
      </c>
    </row>
    <row r="5595" spans="1:12" x14ac:dyDescent="0.2">
      <c r="A5595" s="1" t="s">
        <v>234</v>
      </c>
      <c r="B5595" s="1" t="s">
        <v>13</v>
      </c>
      <c r="C5595" s="2">
        <v>43812</v>
      </c>
      <c r="D5595" s="1" t="s">
        <v>150</v>
      </c>
      <c r="E5595" s="1"/>
      <c r="F5595" s="1" t="s">
        <v>3615</v>
      </c>
      <c r="G5595" s="3">
        <v>926.75</v>
      </c>
      <c r="H5595" s="3"/>
      <c r="I5595" s="1" t="s">
        <v>119</v>
      </c>
      <c r="J5595" s="1" t="s">
        <v>86</v>
      </c>
      <c r="K5595" s="1" t="s">
        <v>84</v>
      </c>
      <c r="L5595" s="1" t="s">
        <v>306</v>
      </c>
    </row>
    <row r="5596" spans="1:12" x14ac:dyDescent="0.2">
      <c r="A5596" s="1" t="s">
        <v>234</v>
      </c>
      <c r="B5596" s="1" t="s">
        <v>13</v>
      </c>
      <c r="C5596" s="2">
        <v>43812</v>
      </c>
      <c r="D5596" s="1" t="s">
        <v>150</v>
      </c>
      <c r="E5596" s="1"/>
      <c r="F5596" s="1" t="s">
        <v>3626</v>
      </c>
      <c r="G5596" s="3">
        <v>648.64</v>
      </c>
      <c r="H5596" s="3"/>
      <c r="I5596" s="1" t="s">
        <v>87</v>
      </c>
      <c r="J5596" s="1" t="s">
        <v>116</v>
      </c>
      <c r="K5596" s="1" t="s">
        <v>84</v>
      </c>
      <c r="L5596" s="1" t="s">
        <v>26</v>
      </c>
    </row>
    <row r="5597" spans="1:12" x14ac:dyDescent="0.2">
      <c r="A5597" s="1" t="s">
        <v>234</v>
      </c>
      <c r="B5597" s="1" t="s">
        <v>13</v>
      </c>
      <c r="C5597" s="2">
        <v>43812</v>
      </c>
      <c r="D5597" s="1" t="s">
        <v>150</v>
      </c>
      <c r="E5597" s="1"/>
      <c r="F5597" s="1" t="s">
        <v>3691</v>
      </c>
      <c r="G5597" s="3">
        <v>1346.15</v>
      </c>
      <c r="H5597" s="3"/>
      <c r="I5597" s="1" t="s">
        <v>120</v>
      </c>
      <c r="J5597" s="1" t="s">
        <v>171</v>
      </c>
      <c r="K5597" s="1" t="s">
        <v>12</v>
      </c>
      <c r="L5597" s="1" t="s">
        <v>19</v>
      </c>
    </row>
    <row r="5598" spans="1:12" x14ac:dyDescent="0.2">
      <c r="A5598" s="1" t="s">
        <v>234</v>
      </c>
      <c r="B5598" s="1" t="s">
        <v>13</v>
      </c>
      <c r="C5598" s="2">
        <v>43812</v>
      </c>
      <c r="D5598" s="1" t="s">
        <v>150</v>
      </c>
      <c r="E5598" s="1"/>
      <c r="F5598" s="1" t="s">
        <v>3692</v>
      </c>
      <c r="G5598" s="3">
        <v>876</v>
      </c>
      <c r="H5598" s="3"/>
      <c r="I5598" s="1" t="s">
        <v>119</v>
      </c>
      <c r="J5598" s="1" t="s">
        <v>86</v>
      </c>
      <c r="K5598" s="1" t="s">
        <v>12</v>
      </c>
      <c r="L5598" s="1" t="s">
        <v>3026</v>
      </c>
    </row>
    <row r="5599" spans="1:12" x14ac:dyDescent="0.2">
      <c r="A5599" s="1" t="s">
        <v>234</v>
      </c>
      <c r="B5599" s="1" t="s">
        <v>13</v>
      </c>
      <c r="C5599" s="2">
        <v>43812</v>
      </c>
      <c r="D5599" s="1" t="s">
        <v>150</v>
      </c>
      <c r="E5599" s="1"/>
      <c r="F5599" s="1" t="s">
        <v>3693</v>
      </c>
      <c r="G5599" s="3">
        <v>1628.31</v>
      </c>
      <c r="H5599" s="3"/>
      <c r="I5599" s="1" t="s">
        <v>119</v>
      </c>
      <c r="J5599" s="1" t="s">
        <v>86</v>
      </c>
      <c r="K5599" s="1" t="s">
        <v>12</v>
      </c>
      <c r="L5599" s="1" t="s">
        <v>52</v>
      </c>
    </row>
    <row r="5600" spans="1:12" x14ac:dyDescent="0.2">
      <c r="A5600" s="1" t="s">
        <v>234</v>
      </c>
      <c r="B5600" s="1" t="s">
        <v>13</v>
      </c>
      <c r="C5600" s="2">
        <v>43812</v>
      </c>
      <c r="D5600" s="1" t="s">
        <v>150</v>
      </c>
      <c r="E5600" s="1"/>
      <c r="F5600" s="1" t="s">
        <v>3694</v>
      </c>
      <c r="G5600" s="3">
        <v>722.83</v>
      </c>
      <c r="H5600" s="3"/>
      <c r="I5600" s="1" t="s">
        <v>119</v>
      </c>
      <c r="J5600" s="1" t="s">
        <v>86</v>
      </c>
      <c r="K5600" s="1" t="s">
        <v>12</v>
      </c>
      <c r="L5600" s="1" t="s">
        <v>387</v>
      </c>
    </row>
    <row r="5601" spans="1:12" x14ac:dyDescent="0.2">
      <c r="A5601" s="1" t="s">
        <v>234</v>
      </c>
      <c r="B5601" s="1" t="s">
        <v>13</v>
      </c>
      <c r="C5601" s="2">
        <v>43812</v>
      </c>
      <c r="D5601" s="1" t="s">
        <v>150</v>
      </c>
      <c r="E5601" s="1"/>
      <c r="F5601" s="1" t="s">
        <v>3616</v>
      </c>
      <c r="G5601" s="3">
        <v>261.87</v>
      </c>
      <c r="H5601" s="3"/>
      <c r="I5601" s="1" t="s">
        <v>83</v>
      </c>
      <c r="J5601" s="1" t="s">
        <v>175</v>
      </c>
      <c r="K5601" s="1" t="s">
        <v>84</v>
      </c>
      <c r="L5601" s="1" t="s">
        <v>114</v>
      </c>
    </row>
    <row r="5602" spans="1:12" x14ac:dyDescent="0.2">
      <c r="A5602" s="1" t="s">
        <v>234</v>
      </c>
      <c r="B5602" s="1" t="s">
        <v>13</v>
      </c>
      <c r="C5602" s="2">
        <v>43812</v>
      </c>
      <c r="D5602" s="1" t="s">
        <v>150</v>
      </c>
      <c r="E5602" s="1"/>
      <c r="F5602" s="1" t="s">
        <v>3603</v>
      </c>
      <c r="G5602" s="3">
        <v>33.68</v>
      </c>
      <c r="H5602" s="3"/>
      <c r="I5602" s="1" t="s">
        <v>179</v>
      </c>
      <c r="J5602" s="1" t="s">
        <v>89</v>
      </c>
      <c r="K5602" s="1" t="s">
        <v>84</v>
      </c>
      <c r="L5602" s="1" t="s">
        <v>63</v>
      </c>
    </row>
    <row r="5603" spans="1:12" x14ac:dyDescent="0.2">
      <c r="A5603" s="1" t="s">
        <v>234</v>
      </c>
      <c r="B5603" s="1" t="s">
        <v>13</v>
      </c>
      <c r="C5603" s="2">
        <v>43812</v>
      </c>
      <c r="D5603" s="1" t="s">
        <v>150</v>
      </c>
      <c r="E5603" s="1"/>
      <c r="F5603" s="1" t="s">
        <v>3695</v>
      </c>
      <c r="G5603" s="3">
        <v>846</v>
      </c>
      <c r="H5603" s="3"/>
      <c r="I5603" s="1" t="s">
        <v>85</v>
      </c>
      <c r="J5603" s="1" t="s">
        <v>125</v>
      </c>
      <c r="K5603" s="1" t="s">
        <v>12</v>
      </c>
      <c r="L5603" s="1" t="s">
        <v>39</v>
      </c>
    </row>
    <row r="5604" spans="1:12" x14ac:dyDescent="0.2">
      <c r="A5604" s="1" t="s">
        <v>234</v>
      </c>
      <c r="B5604" s="1" t="s">
        <v>13</v>
      </c>
      <c r="C5604" s="2">
        <v>43812</v>
      </c>
      <c r="D5604" s="1" t="s">
        <v>150</v>
      </c>
      <c r="E5604" s="1"/>
      <c r="F5604" s="1" t="s">
        <v>3696</v>
      </c>
      <c r="G5604" s="3">
        <v>587.4</v>
      </c>
      <c r="H5604" s="3"/>
      <c r="I5604" s="1" t="s">
        <v>185</v>
      </c>
      <c r="J5604" s="1" t="s">
        <v>126</v>
      </c>
      <c r="K5604" s="1" t="s">
        <v>12</v>
      </c>
      <c r="L5604" s="1" t="s">
        <v>1592</v>
      </c>
    </row>
    <row r="5605" spans="1:12" x14ac:dyDescent="0.2">
      <c r="A5605" s="1" t="s">
        <v>234</v>
      </c>
      <c r="B5605" s="1" t="s">
        <v>13</v>
      </c>
      <c r="C5605" s="2">
        <v>43812</v>
      </c>
      <c r="D5605" s="1" t="s">
        <v>150</v>
      </c>
      <c r="E5605" s="1"/>
      <c r="F5605" s="1" t="s">
        <v>3614</v>
      </c>
      <c r="G5605" s="3">
        <v>894.93</v>
      </c>
      <c r="H5605" s="3"/>
      <c r="I5605" s="1" t="s">
        <v>87</v>
      </c>
      <c r="J5605" s="1" t="s">
        <v>253</v>
      </c>
      <c r="K5605" s="1" t="s">
        <v>12</v>
      </c>
      <c r="L5605" s="1" t="s">
        <v>1047</v>
      </c>
    </row>
    <row r="5606" spans="1:12" x14ac:dyDescent="0.2">
      <c r="A5606" s="1" t="s">
        <v>234</v>
      </c>
      <c r="B5606" s="1" t="s">
        <v>13</v>
      </c>
      <c r="C5606" s="2">
        <v>43812</v>
      </c>
      <c r="D5606" s="1" t="s">
        <v>150</v>
      </c>
      <c r="E5606" s="1"/>
      <c r="F5606" s="1" t="s">
        <v>3688</v>
      </c>
      <c r="G5606" s="3">
        <v>65.239999999999995</v>
      </c>
      <c r="H5606" s="3"/>
      <c r="I5606" s="1" t="s">
        <v>232</v>
      </c>
      <c r="J5606" s="1" t="s">
        <v>233</v>
      </c>
      <c r="K5606" s="1" t="s">
        <v>12</v>
      </c>
      <c r="L5606" s="1" t="s">
        <v>24</v>
      </c>
    </row>
    <row r="5607" spans="1:12" x14ac:dyDescent="0.2">
      <c r="A5607" s="1" t="s">
        <v>234</v>
      </c>
      <c r="B5607" s="1" t="s">
        <v>13</v>
      </c>
      <c r="C5607" s="2">
        <v>43812</v>
      </c>
      <c r="D5607" s="1" t="s">
        <v>150</v>
      </c>
      <c r="E5607" s="1"/>
      <c r="F5607" s="1" t="s">
        <v>3697</v>
      </c>
      <c r="G5607" s="3">
        <v>1232.46</v>
      </c>
      <c r="H5607" s="3"/>
      <c r="I5607" s="1" t="s">
        <v>119</v>
      </c>
      <c r="J5607" s="1" t="s">
        <v>86</v>
      </c>
      <c r="K5607" s="1" t="s">
        <v>12</v>
      </c>
      <c r="L5607" s="1" t="s">
        <v>427</v>
      </c>
    </row>
    <row r="5608" spans="1:12" x14ac:dyDescent="0.2">
      <c r="A5608" s="1" t="s">
        <v>234</v>
      </c>
      <c r="B5608" s="1" t="s">
        <v>13</v>
      </c>
      <c r="C5608" s="2">
        <v>43812</v>
      </c>
      <c r="D5608" s="1" t="s">
        <v>150</v>
      </c>
      <c r="E5608" s="1"/>
      <c r="F5608" s="1" t="s">
        <v>3698</v>
      </c>
      <c r="G5608" s="3">
        <v>624</v>
      </c>
      <c r="H5608" s="3"/>
      <c r="I5608" s="1" t="s">
        <v>119</v>
      </c>
      <c r="J5608" s="1" t="s">
        <v>86</v>
      </c>
      <c r="K5608" s="1" t="s">
        <v>12</v>
      </c>
      <c r="L5608" s="1" t="s">
        <v>2799</v>
      </c>
    </row>
    <row r="5609" spans="1:12" x14ac:dyDescent="0.2">
      <c r="A5609" s="1" t="s">
        <v>234</v>
      </c>
      <c r="B5609" s="1" t="s">
        <v>13</v>
      </c>
      <c r="C5609" s="2">
        <v>43812</v>
      </c>
      <c r="D5609" s="1" t="s">
        <v>150</v>
      </c>
      <c r="E5609" s="1"/>
      <c r="F5609" s="1" t="s">
        <v>3699</v>
      </c>
      <c r="G5609" s="3">
        <v>720</v>
      </c>
      <c r="H5609" s="3"/>
      <c r="I5609" s="1" t="s">
        <v>119</v>
      </c>
      <c r="J5609" s="1" t="s">
        <v>86</v>
      </c>
      <c r="K5609" s="1" t="s">
        <v>12</v>
      </c>
      <c r="L5609" s="1" t="s">
        <v>389</v>
      </c>
    </row>
    <row r="5610" spans="1:12" x14ac:dyDescent="0.2">
      <c r="A5610" s="1" t="s">
        <v>234</v>
      </c>
      <c r="B5610" s="1" t="s">
        <v>13</v>
      </c>
      <c r="C5610" s="2">
        <v>43812</v>
      </c>
      <c r="D5610" s="1" t="s">
        <v>150</v>
      </c>
      <c r="E5610" s="1"/>
      <c r="F5610" s="1" t="s">
        <v>3700</v>
      </c>
      <c r="G5610" s="3">
        <v>756</v>
      </c>
      <c r="H5610" s="3"/>
      <c r="I5610" s="1" t="s">
        <v>119</v>
      </c>
      <c r="J5610" s="1" t="s">
        <v>86</v>
      </c>
      <c r="K5610" s="1" t="s">
        <v>12</v>
      </c>
      <c r="L5610" s="1" t="s">
        <v>3701</v>
      </c>
    </row>
    <row r="5611" spans="1:12" x14ac:dyDescent="0.2">
      <c r="A5611" s="1" t="s">
        <v>234</v>
      </c>
      <c r="B5611" s="1" t="s">
        <v>13</v>
      </c>
      <c r="C5611" s="2">
        <v>43812</v>
      </c>
      <c r="D5611" s="1" t="s">
        <v>150</v>
      </c>
      <c r="E5611" s="1"/>
      <c r="F5611" s="1" t="s">
        <v>3702</v>
      </c>
      <c r="G5611" s="3">
        <v>864.48</v>
      </c>
      <c r="H5611" s="3"/>
      <c r="I5611" s="1" t="s">
        <v>85</v>
      </c>
      <c r="J5611" s="1" t="s">
        <v>125</v>
      </c>
      <c r="K5611" s="1" t="s">
        <v>12</v>
      </c>
      <c r="L5611" s="1" t="s">
        <v>33</v>
      </c>
    </row>
    <row r="5612" spans="1:12" x14ac:dyDescent="0.2">
      <c r="A5612" s="1" t="s">
        <v>234</v>
      </c>
      <c r="B5612" s="1" t="s">
        <v>13</v>
      </c>
      <c r="C5612" s="2">
        <v>43812</v>
      </c>
      <c r="D5612" s="1" t="s">
        <v>150</v>
      </c>
      <c r="E5612" s="1"/>
      <c r="F5612" s="1" t="s">
        <v>3660</v>
      </c>
      <c r="G5612" s="3">
        <v>1253.72</v>
      </c>
      <c r="H5612" s="3"/>
      <c r="I5612" s="1" t="s">
        <v>185</v>
      </c>
      <c r="J5612" s="1" t="s">
        <v>126</v>
      </c>
      <c r="K5612" s="1" t="s">
        <v>12</v>
      </c>
      <c r="L5612" s="1" t="s">
        <v>77</v>
      </c>
    </row>
    <row r="5613" spans="1:12" x14ac:dyDescent="0.2">
      <c r="A5613" s="1" t="s">
        <v>234</v>
      </c>
      <c r="B5613" s="1" t="s">
        <v>13</v>
      </c>
      <c r="C5613" s="2">
        <v>43812</v>
      </c>
      <c r="D5613" s="1" t="s">
        <v>150</v>
      </c>
      <c r="E5613" s="1"/>
      <c r="F5613" s="1" t="s">
        <v>3703</v>
      </c>
      <c r="G5613" s="3">
        <v>3027.84</v>
      </c>
      <c r="H5613" s="3"/>
      <c r="I5613" s="1" t="s">
        <v>83</v>
      </c>
      <c r="J5613" s="1" t="s">
        <v>230</v>
      </c>
      <c r="K5613" s="1" t="s">
        <v>12</v>
      </c>
      <c r="L5613" s="1" t="s">
        <v>22</v>
      </c>
    </row>
    <row r="5614" spans="1:12" x14ac:dyDescent="0.2">
      <c r="A5614" s="1" t="s">
        <v>234</v>
      </c>
      <c r="B5614" s="1" t="s">
        <v>13</v>
      </c>
      <c r="C5614" s="2">
        <v>43812</v>
      </c>
      <c r="D5614" s="1" t="s">
        <v>150</v>
      </c>
      <c r="E5614" s="1"/>
      <c r="F5614" s="1" t="s">
        <v>3704</v>
      </c>
      <c r="G5614" s="3">
        <v>969</v>
      </c>
      <c r="H5614" s="3"/>
      <c r="I5614" s="1" t="s">
        <v>119</v>
      </c>
      <c r="J5614" s="1" t="s">
        <v>86</v>
      </c>
      <c r="K5614" s="1" t="s">
        <v>12</v>
      </c>
      <c r="L5614" s="1" t="s">
        <v>283</v>
      </c>
    </row>
    <row r="5615" spans="1:12" x14ac:dyDescent="0.2">
      <c r="A5615" s="1" t="s">
        <v>234</v>
      </c>
      <c r="B5615" s="1" t="s">
        <v>13</v>
      </c>
      <c r="C5615" s="2">
        <v>43812</v>
      </c>
      <c r="D5615" s="1" t="s">
        <v>150</v>
      </c>
      <c r="E5615" s="1"/>
      <c r="F5615" s="1" t="s">
        <v>3705</v>
      </c>
      <c r="G5615" s="3">
        <v>1043.44</v>
      </c>
      <c r="H5615" s="3"/>
      <c r="I5615" s="1" t="s">
        <v>119</v>
      </c>
      <c r="J5615" s="1" t="s">
        <v>86</v>
      </c>
      <c r="K5615" s="1" t="s">
        <v>12</v>
      </c>
      <c r="L5615" s="1" t="s">
        <v>257</v>
      </c>
    </row>
    <row r="5616" spans="1:12" x14ac:dyDescent="0.2">
      <c r="A5616" s="1" t="s">
        <v>234</v>
      </c>
      <c r="B5616" s="1" t="s">
        <v>13</v>
      </c>
      <c r="C5616" s="2">
        <v>43812</v>
      </c>
      <c r="D5616" s="1" t="s">
        <v>150</v>
      </c>
      <c r="E5616" s="1"/>
      <c r="F5616" s="1" t="s">
        <v>3679</v>
      </c>
      <c r="G5616" s="3">
        <v>136.66999999999999</v>
      </c>
      <c r="H5616" s="3"/>
      <c r="I5616" s="1" t="s">
        <v>106</v>
      </c>
      <c r="J5616" s="1" t="s">
        <v>107</v>
      </c>
      <c r="K5616" s="1" t="s">
        <v>84</v>
      </c>
      <c r="L5616" s="1" t="s">
        <v>66</v>
      </c>
    </row>
    <row r="5617" spans="1:12" x14ac:dyDescent="0.2">
      <c r="A5617" s="1" t="s">
        <v>234</v>
      </c>
      <c r="B5617" s="1" t="s">
        <v>13</v>
      </c>
      <c r="C5617" s="2">
        <v>43812</v>
      </c>
      <c r="D5617" s="1" t="s">
        <v>150</v>
      </c>
      <c r="E5617" s="1"/>
      <c r="F5617" s="1" t="s">
        <v>3667</v>
      </c>
      <c r="G5617" s="3">
        <v>585.44000000000005</v>
      </c>
      <c r="H5617" s="3"/>
      <c r="I5617" s="1" t="s">
        <v>87</v>
      </c>
      <c r="J5617" s="1" t="s">
        <v>116</v>
      </c>
      <c r="K5617" s="1" t="s">
        <v>84</v>
      </c>
      <c r="L5617" s="1" t="s">
        <v>300</v>
      </c>
    </row>
    <row r="5618" spans="1:12" x14ac:dyDescent="0.2">
      <c r="A5618" s="1" t="s">
        <v>234</v>
      </c>
      <c r="B5618" s="1" t="s">
        <v>13</v>
      </c>
      <c r="C5618" s="2">
        <v>43812</v>
      </c>
      <c r="D5618" s="1" t="s">
        <v>150</v>
      </c>
      <c r="E5618" s="1"/>
      <c r="F5618" s="1" t="s">
        <v>3706</v>
      </c>
      <c r="G5618" s="3">
        <v>855.23</v>
      </c>
      <c r="H5618" s="3"/>
      <c r="I5618" s="1" t="s">
        <v>120</v>
      </c>
      <c r="J5618" s="1" t="s">
        <v>171</v>
      </c>
      <c r="K5618" s="1" t="s">
        <v>12</v>
      </c>
      <c r="L5618" s="1" t="s">
        <v>59</v>
      </c>
    </row>
    <row r="5619" spans="1:12" x14ac:dyDescent="0.2">
      <c r="A5619" s="1" t="s">
        <v>234</v>
      </c>
      <c r="B5619" s="1" t="s">
        <v>13</v>
      </c>
      <c r="C5619" s="2">
        <v>43812</v>
      </c>
      <c r="D5619" s="1" t="s">
        <v>150</v>
      </c>
      <c r="E5619" s="1"/>
      <c r="F5619" s="1" t="s">
        <v>3707</v>
      </c>
      <c r="G5619" s="3">
        <v>840</v>
      </c>
      <c r="H5619" s="3"/>
      <c r="I5619" s="1" t="s">
        <v>119</v>
      </c>
      <c r="J5619" s="1" t="s">
        <v>86</v>
      </c>
      <c r="K5619" s="1" t="s">
        <v>12</v>
      </c>
      <c r="L5619" s="1" t="s">
        <v>358</v>
      </c>
    </row>
    <row r="5620" spans="1:12" x14ac:dyDescent="0.2">
      <c r="A5620" s="1" t="s">
        <v>234</v>
      </c>
      <c r="B5620" s="1" t="s">
        <v>13</v>
      </c>
      <c r="C5620" s="2">
        <v>43812</v>
      </c>
      <c r="D5620" s="1" t="s">
        <v>150</v>
      </c>
      <c r="E5620" s="1"/>
      <c r="F5620" s="1" t="s">
        <v>3708</v>
      </c>
      <c r="G5620" s="3">
        <v>1353.75</v>
      </c>
      <c r="H5620" s="3"/>
      <c r="I5620" s="1" t="s">
        <v>119</v>
      </c>
      <c r="J5620" s="1" t="s">
        <v>86</v>
      </c>
      <c r="K5620" s="1" t="s">
        <v>12</v>
      </c>
      <c r="L5620" s="1" t="s">
        <v>102</v>
      </c>
    </row>
    <row r="5621" spans="1:12" x14ac:dyDescent="0.2">
      <c r="A5621" s="1" t="s">
        <v>234</v>
      </c>
      <c r="B5621" s="1" t="s">
        <v>13</v>
      </c>
      <c r="C5621" s="2">
        <v>43812</v>
      </c>
      <c r="D5621" s="1" t="s">
        <v>150</v>
      </c>
      <c r="E5621" s="1"/>
      <c r="F5621" s="1" t="s">
        <v>3667</v>
      </c>
      <c r="G5621" s="3">
        <v>163.94</v>
      </c>
      <c r="H5621" s="3"/>
      <c r="I5621" s="1" t="s">
        <v>83</v>
      </c>
      <c r="J5621" s="1" t="s">
        <v>175</v>
      </c>
      <c r="K5621" s="1" t="s">
        <v>84</v>
      </c>
      <c r="L5621" s="1" t="s">
        <v>300</v>
      </c>
    </row>
    <row r="5622" spans="1:12" x14ac:dyDescent="0.2">
      <c r="A5622" s="1" t="s">
        <v>234</v>
      </c>
      <c r="B5622" s="1" t="s">
        <v>13</v>
      </c>
      <c r="C5622" s="2">
        <v>43812</v>
      </c>
      <c r="D5622" s="1" t="s">
        <v>150</v>
      </c>
      <c r="E5622" s="1"/>
      <c r="F5622" s="1" t="s">
        <v>3709</v>
      </c>
      <c r="G5622" s="3">
        <v>1100.95</v>
      </c>
      <c r="H5622" s="3"/>
      <c r="I5622" s="1" t="s">
        <v>177</v>
      </c>
      <c r="J5622" s="1" t="s">
        <v>178</v>
      </c>
      <c r="K5622" s="1" t="s">
        <v>12</v>
      </c>
      <c r="L5622" s="1" t="s">
        <v>56</v>
      </c>
    </row>
    <row r="5623" spans="1:12" x14ac:dyDescent="0.2">
      <c r="A5623" s="1" t="s">
        <v>234</v>
      </c>
      <c r="B5623" s="1" t="s">
        <v>13</v>
      </c>
      <c r="C5623" s="2">
        <v>43812</v>
      </c>
      <c r="D5623" s="1" t="s">
        <v>150</v>
      </c>
      <c r="E5623" s="1"/>
      <c r="F5623" s="1" t="s">
        <v>3672</v>
      </c>
      <c r="G5623" s="3">
        <v>238.77</v>
      </c>
      <c r="H5623" s="3"/>
      <c r="I5623" s="1" t="s">
        <v>120</v>
      </c>
      <c r="J5623" s="1" t="s">
        <v>171</v>
      </c>
      <c r="K5623" s="1" t="s">
        <v>84</v>
      </c>
      <c r="L5623" s="1" t="s">
        <v>409</v>
      </c>
    </row>
    <row r="5624" spans="1:12" x14ac:dyDescent="0.2">
      <c r="A5624" s="1" t="s">
        <v>234</v>
      </c>
      <c r="B5624" s="1" t="s">
        <v>13</v>
      </c>
      <c r="C5624" s="2">
        <v>43812</v>
      </c>
      <c r="D5624" s="1" t="s">
        <v>150</v>
      </c>
      <c r="E5624" s="1"/>
      <c r="F5624" s="1" t="s">
        <v>3710</v>
      </c>
      <c r="G5624" s="3">
        <v>950</v>
      </c>
      <c r="H5624" s="3"/>
      <c r="I5624" s="1" t="s">
        <v>119</v>
      </c>
      <c r="J5624" s="1" t="s">
        <v>86</v>
      </c>
      <c r="K5624" s="1" t="s">
        <v>12</v>
      </c>
      <c r="L5624" s="1" t="s">
        <v>333</v>
      </c>
    </row>
    <row r="5625" spans="1:12" x14ac:dyDescent="0.2">
      <c r="A5625" s="1" t="s">
        <v>234</v>
      </c>
      <c r="B5625" s="1" t="s">
        <v>13</v>
      </c>
      <c r="C5625" s="2">
        <v>43812</v>
      </c>
      <c r="D5625" s="1" t="s">
        <v>150</v>
      </c>
      <c r="E5625" s="1"/>
      <c r="F5625" s="1" t="s">
        <v>3711</v>
      </c>
      <c r="G5625" s="3">
        <v>1281.8599999999999</v>
      </c>
      <c r="H5625" s="3"/>
      <c r="I5625" s="1" t="s">
        <v>119</v>
      </c>
      <c r="J5625" s="1" t="s">
        <v>86</v>
      </c>
      <c r="K5625" s="1" t="s">
        <v>12</v>
      </c>
      <c r="L5625" s="1" t="s">
        <v>48</v>
      </c>
    </row>
    <row r="5626" spans="1:12" x14ac:dyDescent="0.2">
      <c r="A5626" s="1" t="s">
        <v>234</v>
      </c>
      <c r="B5626" s="1" t="s">
        <v>13</v>
      </c>
      <c r="C5626" s="2">
        <v>43812</v>
      </c>
      <c r="D5626" s="1" t="s">
        <v>150</v>
      </c>
      <c r="E5626" s="1"/>
      <c r="F5626" s="1" t="s">
        <v>3712</v>
      </c>
      <c r="G5626" s="3">
        <v>1084.72</v>
      </c>
      <c r="H5626" s="3"/>
      <c r="I5626" s="1" t="s">
        <v>177</v>
      </c>
      <c r="J5626" s="1" t="s">
        <v>178</v>
      </c>
      <c r="K5626" s="1" t="s">
        <v>12</v>
      </c>
      <c r="L5626" s="1" t="s">
        <v>2511</v>
      </c>
    </row>
    <row r="5627" spans="1:12" x14ac:dyDescent="0.2">
      <c r="A5627" s="1" t="s">
        <v>234</v>
      </c>
      <c r="B5627" s="1" t="s">
        <v>13</v>
      </c>
      <c r="C5627" s="2">
        <v>43812</v>
      </c>
      <c r="D5627" s="1" t="s">
        <v>150</v>
      </c>
      <c r="E5627" s="1"/>
      <c r="F5627" s="1" t="s">
        <v>3662</v>
      </c>
      <c r="G5627" s="3">
        <v>1193.31</v>
      </c>
      <c r="H5627" s="3"/>
      <c r="I5627" s="1" t="s">
        <v>106</v>
      </c>
      <c r="J5627" s="1" t="s">
        <v>121</v>
      </c>
      <c r="K5627" s="1" t="s">
        <v>12</v>
      </c>
      <c r="L5627" s="1" t="s">
        <v>313</v>
      </c>
    </row>
    <row r="5628" spans="1:12" x14ac:dyDescent="0.2">
      <c r="A5628" s="1" t="s">
        <v>234</v>
      </c>
      <c r="B5628" s="1" t="s">
        <v>13</v>
      </c>
      <c r="C5628" s="2">
        <v>43812</v>
      </c>
      <c r="D5628" s="1" t="s">
        <v>150</v>
      </c>
      <c r="E5628" s="1"/>
      <c r="F5628" s="1" t="s">
        <v>3673</v>
      </c>
      <c r="G5628" s="3">
        <v>736.66</v>
      </c>
      <c r="H5628" s="3"/>
      <c r="I5628" s="1" t="s">
        <v>87</v>
      </c>
      <c r="J5628" s="1" t="s">
        <v>116</v>
      </c>
      <c r="K5628" s="1" t="s">
        <v>84</v>
      </c>
      <c r="L5628" s="1" t="s">
        <v>104</v>
      </c>
    </row>
    <row r="5629" spans="1:12" x14ac:dyDescent="0.2">
      <c r="A5629" s="1" t="s">
        <v>234</v>
      </c>
      <c r="B5629" s="1" t="s">
        <v>13</v>
      </c>
      <c r="C5629" s="2">
        <v>43812</v>
      </c>
      <c r="D5629" s="1" t="s">
        <v>150</v>
      </c>
      <c r="E5629" s="1"/>
      <c r="F5629" s="1" t="s">
        <v>3627</v>
      </c>
      <c r="G5629" s="3">
        <v>281.56</v>
      </c>
      <c r="H5629" s="3"/>
      <c r="I5629" s="1" t="s">
        <v>87</v>
      </c>
      <c r="J5629" s="1" t="s">
        <v>253</v>
      </c>
      <c r="K5629" s="1" t="s">
        <v>84</v>
      </c>
      <c r="L5629" s="1" t="s">
        <v>241</v>
      </c>
    </row>
    <row r="5630" spans="1:12" x14ac:dyDescent="0.2">
      <c r="A5630" s="1" t="s">
        <v>234</v>
      </c>
      <c r="B5630" s="1" t="s">
        <v>13</v>
      </c>
      <c r="C5630" s="2">
        <v>43812</v>
      </c>
      <c r="D5630" s="1" t="s">
        <v>150</v>
      </c>
      <c r="E5630" s="1"/>
      <c r="F5630" s="1" t="s">
        <v>3713</v>
      </c>
      <c r="G5630" s="3">
        <v>771</v>
      </c>
      <c r="H5630" s="3"/>
      <c r="I5630" s="1" t="s">
        <v>119</v>
      </c>
      <c r="J5630" s="1" t="s">
        <v>86</v>
      </c>
      <c r="K5630" s="1" t="s">
        <v>12</v>
      </c>
      <c r="L5630" s="1" t="s">
        <v>268</v>
      </c>
    </row>
    <row r="5631" spans="1:12" x14ac:dyDescent="0.2">
      <c r="A5631" s="1" t="s">
        <v>234</v>
      </c>
      <c r="B5631" s="1" t="s">
        <v>13</v>
      </c>
      <c r="C5631" s="2">
        <v>43812</v>
      </c>
      <c r="D5631" s="1" t="s">
        <v>150</v>
      </c>
      <c r="E5631" s="1"/>
      <c r="F5631" s="1" t="s">
        <v>3659</v>
      </c>
      <c r="G5631" s="3">
        <v>29.28</v>
      </c>
      <c r="H5631" s="3"/>
      <c r="I5631" s="1" t="s">
        <v>108</v>
      </c>
      <c r="J5631" s="1" t="s">
        <v>117</v>
      </c>
      <c r="K5631" s="1" t="s">
        <v>84</v>
      </c>
      <c r="L5631" s="1" t="s">
        <v>111</v>
      </c>
    </row>
    <row r="5632" spans="1:12" x14ac:dyDescent="0.2">
      <c r="A5632" s="1" t="s">
        <v>234</v>
      </c>
      <c r="B5632" s="1" t="s">
        <v>13</v>
      </c>
      <c r="C5632" s="2">
        <v>43812</v>
      </c>
      <c r="D5632" s="1" t="s">
        <v>150</v>
      </c>
      <c r="E5632" s="1"/>
      <c r="F5632" s="1" t="s">
        <v>3714</v>
      </c>
      <c r="G5632" s="3">
        <v>930.98</v>
      </c>
      <c r="H5632" s="3"/>
      <c r="I5632" s="1" t="s">
        <v>120</v>
      </c>
      <c r="J5632" s="1" t="s">
        <v>171</v>
      </c>
      <c r="K5632" s="1" t="s">
        <v>12</v>
      </c>
      <c r="L5632" s="1" t="s">
        <v>20</v>
      </c>
    </row>
    <row r="5633" spans="1:12" x14ac:dyDescent="0.2">
      <c r="A5633" s="1" t="s">
        <v>234</v>
      </c>
      <c r="B5633" s="1" t="s">
        <v>13</v>
      </c>
      <c r="C5633" s="2">
        <v>43812</v>
      </c>
      <c r="D5633" s="1" t="s">
        <v>150</v>
      </c>
      <c r="E5633" s="1"/>
      <c r="F5633" s="1" t="s">
        <v>3715</v>
      </c>
      <c r="G5633" s="3">
        <v>901.3</v>
      </c>
      <c r="H5633" s="3"/>
      <c r="I5633" s="1" t="s">
        <v>83</v>
      </c>
      <c r="J5633" s="1" t="s">
        <v>229</v>
      </c>
      <c r="K5633" s="1" t="s">
        <v>12</v>
      </c>
      <c r="L5633" s="1" t="s">
        <v>459</v>
      </c>
    </row>
    <row r="5634" spans="1:12" x14ac:dyDescent="0.2">
      <c r="A5634" s="1" t="s">
        <v>234</v>
      </c>
      <c r="B5634" s="1" t="s">
        <v>13</v>
      </c>
      <c r="C5634" s="2">
        <v>43812</v>
      </c>
      <c r="D5634" s="1" t="s">
        <v>150</v>
      </c>
      <c r="E5634" s="1"/>
      <c r="F5634" s="1" t="s">
        <v>3627</v>
      </c>
      <c r="G5634" s="3">
        <v>3296.28</v>
      </c>
      <c r="H5634" s="3"/>
      <c r="I5634" s="1" t="s">
        <v>119</v>
      </c>
      <c r="J5634" s="1" t="s">
        <v>86</v>
      </c>
      <c r="K5634" s="1" t="s">
        <v>84</v>
      </c>
      <c r="L5634" s="1" t="s">
        <v>241</v>
      </c>
    </row>
    <row r="5635" spans="1:12" x14ac:dyDescent="0.2">
      <c r="A5635" s="1" t="s">
        <v>234</v>
      </c>
      <c r="B5635" s="1" t="s">
        <v>13</v>
      </c>
      <c r="C5635" s="2">
        <v>43812</v>
      </c>
      <c r="D5635" s="1" t="s">
        <v>150</v>
      </c>
      <c r="E5635" s="1"/>
      <c r="F5635" s="1" t="s">
        <v>3716</v>
      </c>
      <c r="G5635" s="3">
        <v>882</v>
      </c>
      <c r="H5635" s="3"/>
      <c r="I5635" s="1" t="s">
        <v>119</v>
      </c>
      <c r="J5635" s="1" t="s">
        <v>86</v>
      </c>
      <c r="K5635" s="1" t="s">
        <v>12</v>
      </c>
      <c r="L5635" s="1" t="s">
        <v>3717</v>
      </c>
    </row>
    <row r="5636" spans="1:12" x14ac:dyDescent="0.2">
      <c r="A5636" s="1" t="s">
        <v>234</v>
      </c>
      <c r="B5636" s="1" t="s">
        <v>13</v>
      </c>
      <c r="C5636" s="2">
        <v>43812</v>
      </c>
      <c r="D5636" s="1" t="s">
        <v>150</v>
      </c>
      <c r="E5636" s="1"/>
      <c r="F5636" s="1" t="s">
        <v>3718</v>
      </c>
      <c r="G5636" s="3">
        <v>1027.1199999999999</v>
      </c>
      <c r="H5636" s="3"/>
      <c r="I5636" s="1" t="s">
        <v>119</v>
      </c>
      <c r="J5636" s="1" t="s">
        <v>86</v>
      </c>
      <c r="K5636" s="1" t="s">
        <v>12</v>
      </c>
      <c r="L5636" s="1" t="s">
        <v>382</v>
      </c>
    </row>
    <row r="5637" spans="1:12" x14ac:dyDescent="0.2">
      <c r="A5637" s="1" t="s">
        <v>234</v>
      </c>
      <c r="B5637" s="1" t="s">
        <v>13</v>
      </c>
      <c r="C5637" s="2">
        <v>43812</v>
      </c>
      <c r="D5637" s="1" t="s">
        <v>150</v>
      </c>
      <c r="E5637" s="1"/>
      <c r="F5637" s="1" t="s">
        <v>3633</v>
      </c>
      <c r="G5637" s="3">
        <v>71.08</v>
      </c>
      <c r="H5637" s="3"/>
      <c r="I5637" s="1" t="s">
        <v>185</v>
      </c>
      <c r="J5637" s="1" t="s">
        <v>126</v>
      </c>
      <c r="K5637" s="1" t="s">
        <v>84</v>
      </c>
      <c r="L5637" s="1" t="s">
        <v>2028</v>
      </c>
    </row>
    <row r="5638" spans="1:12" x14ac:dyDescent="0.2">
      <c r="A5638" s="1" t="s">
        <v>234</v>
      </c>
      <c r="B5638" s="1" t="s">
        <v>13</v>
      </c>
      <c r="C5638" s="2">
        <v>43812</v>
      </c>
      <c r="D5638" s="1" t="s">
        <v>150</v>
      </c>
      <c r="E5638" s="1"/>
      <c r="F5638" s="1" t="s">
        <v>3614</v>
      </c>
      <c r="G5638" s="3">
        <v>125.22</v>
      </c>
      <c r="H5638" s="3"/>
      <c r="I5638" s="1" t="s">
        <v>87</v>
      </c>
      <c r="J5638" s="1" t="s">
        <v>116</v>
      </c>
      <c r="K5638" s="1" t="s">
        <v>12</v>
      </c>
      <c r="L5638" s="1" t="s">
        <v>1047</v>
      </c>
    </row>
    <row r="5639" spans="1:12" x14ac:dyDescent="0.2">
      <c r="A5639" s="1" t="s">
        <v>234</v>
      </c>
      <c r="B5639" s="1" t="s">
        <v>13</v>
      </c>
      <c r="C5639" s="2">
        <v>43812</v>
      </c>
      <c r="D5639" s="1" t="s">
        <v>150</v>
      </c>
      <c r="E5639" s="1"/>
      <c r="F5639" s="1" t="s">
        <v>3659</v>
      </c>
      <c r="G5639" s="3">
        <v>167.34</v>
      </c>
      <c r="H5639" s="3"/>
      <c r="I5639" s="1" t="s">
        <v>87</v>
      </c>
      <c r="J5639" s="1" t="s">
        <v>116</v>
      </c>
      <c r="K5639" s="1" t="s">
        <v>84</v>
      </c>
      <c r="L5639" s="1" t="s">
        <v>111</v>
      </c>
    </row>
    <row r="5640" spans="1:12" x14ac:dyDescent="0.2">
      <c r="A5640" s="1" t="s">
        <v>234</v>
      </c>
      <c r="B5640" s="1" t="s">
        <v>13</v>
      </c>
      <c r="C5640" s="2">
        <v>43812</v>
      </c>
      <c r="D5640" s="1" t="s">
        <v>150</v>
      </c>
      <c r="E5640" s="1"/>
      <c r="F5640" s="1" t="s">
        <v>3628</v>
      </c>
      <c r="G5640" s="3">
        <v>1036.69</v>
      </c>
      <c r="H5640" s="3"/>
      <c r="I5640" s="1" t="s">
        <v>119</v>
      </c>
      <c r="J5640" s="1" t="s">
        <v>86</v>
      </c>
      <c r="K5640" s="1" t="s">
        <v>12</v>
      </c>
      <c r="L5640" s="1" t="s">
        <v>41</v>
      </c>
    </row>
    <row r="5641" spans="1:12" x14ac:dyDescent="0.2">
      <c r="A5641" s="1" t="s">
        <v>234</v>
      </c>
      <c r="B5641" s="1" t="s">
        <v>13</v>
      </c>
      <c r="C5641" s="2">
        <v>43812</v>
      </c>
      <c r="D5641" s="1" t="s">
        <v>150</v>
      </c>
      <c r="E5641" s="1"/>
      <c r="F5641" s="1" t="s">
        <v>3719</v>
      </c>
      <c r="G5641" s="3">
        <v>1034.4100000000001</v>
      </c>
      <c r="H5641" s="3"/>
      <c r="I5641" s="1" t="s">
        <v>87</v>
      </c>
      <c r="J5641" s="1" t="s">
        <v>116</v>
      </c>
      <c r="K5641" s="1" t="s">
        <v>12</v>
      </c>
      <c r="L5641" s="1" t="s">
        <v>1126</v>
      </c>
    </row>
    <row r="5642" spans="1:12" x14ac:dyDescent="0.2">
      <c r="A5642" s="1" t="s">
        <v>234</v>
      </c>
      <c r="B5642" s="1" t="s">
        <v>13</v>
      </c>
      <c r="C5642" s="2">
        <v>43812</v>
      </c>
      <c r="D5642" s="1" t="s">
        <v>150</v>
      </c>
      <c r="E5642" s="1"/>
      <c r="F5642" s="1" t="s">
        <v>3683</v>
      </c>
      <c r="G5642" s="3">
        <v>392.01</v>
      </c>
      <c r="H5642" s="3"/>
      <c r="I5642" s="1" t="s">
        <v>232</v>
      </c>
      <c r="J5642" s="1" t="s">
        <v>233</v>
      </c>
      <c r="K5642" s="1" t="s">
        <v>12</v>
      </c>
      <c r="L5642" s="1" t="s">
        <v>289</v>
      </c>
    </row>
    <row r="5643" spans="1:12" x14ac:dyDescent="0.2">
      <c r="A5643" s="1" t="s">
        <v>234</v>
      </c>
      <c r="B5643" s="1" t="s">
        <v>13</v>
      </c>
      <c r="C5643" s="2">
        <v>43812</v>
      </c>
      <c r="D5643" s="1" t="s">
        <v>150</v>
      </c>
      <c r="E5643" s="1"/>
      <c r="F5643" s="1" t="s">
        <v>3720</v>
      </c>
      <c r="G5643" s="3">
        <v>835.73</v>
      </c>
      <c r="H5643" s="3"/>
      <c r="I5643" s="1" t="s">
        <v>119</v>
      </c>
      <c r="J5643" s="1" t="s">
        <v>86</v>
      </c>
      <c r="K5643" s="1" t="s">
        <v>12</v>
      </c>
      <c r="L5643" s="1" t="s">
        <v>69</v>
      </c>
    </row>
    <row r="5644" spans="1:12" x14ac:dyDescent="0.2">
      <c r="A5644" s="1" t="s">
        <v>234</v>
      </c>
      <c r="B5644" s="1" t="s">
        <v>13</v>
      </c>
      <c r="C5644" s="2">
        <v>43812</v>
      </c>
      <c r="D5644" s="1" t="s">
        <v>150</v>
      </c>
      <c r="E5644" s="1"/>
      <c r="F5644" s="1" t="s">
        <v>3721</v>
      </c>
      <c r="G5644" s="3">
        <v>714</v>
      </c>
      <c r="H5644" s="3"/>
      <c r="I5644" s="1" t="s">
        <v>119</v>
      </c>
      <c r="J5644" s="1" t="s">
        <v>86</v>
      </c>
      <c r="K5644" s="1" t="s">
        <v>12</v>
      </c>
      <c r="L5644" s="1" t="s">
        <v>61</v>
      </c>
    </row>
    <row r="5645" spans="1:12" x14ac:dyDescent="0.2">
      <c r="A5645" s="1" t="s">
        <v>234</v>
      </c>
      <c r="B5645" s="1" t="s">
        <v>13</v>
      </c>
      <c r="C5645" s="2">
        <v>43812</v>
      </c>
      <c r="D5645" s="1" t="s">
        <v>150</v>
      </c>
      <c r="E5645" s="1"/>
      <c r="F5645" s="1" t="s">
        <v>3722</v>
      </c>
      <c r="G5645" s="3">
        <v>1034.32</v>
      </c>
      <c r="H5645" s="3"/>
      <c r="I5645" s="1" t="s">
        <v>119</v>
      </c>
      <c r="J5645" s="1" t="s">
        <v>86</v>
      </c>
      <c r="K5645" s="1" t="s">
        <v>12</v>
      </c>
      <c r="L5645" s="1" t="s">
        <v>96</v>
      </c>
    </row>
    <row r="5646" spans="1:12" x14ac:dyDescent="0.2">
      <c r="A5646" s="1" t="s">
        <v>234</v>
      </c>
      <c r="B5646" s="1" t="s">
        <v>13</v>
      </c>
      <c r="C5646" s="2">
        <v>43812</v>
      </c>
      <c r="D5646" s="1" t="s">
        <v>150</v>
      </c>
      <c r="E5646" s="1"/>
      <c r="F5646" s="1" t="s">
        <v>3723</v>
      </c>
      <c r="G5646" s="3">
        <v>840</v>
      </c>
      <c r="H5646" s="3"/>
      <c r="I5646" s="1" t="s">
        <v>85</v>
      </c>
      <c r="J5646" s="1" t="s">
        <v>125</v>
      </c>
      <c r="K5646" s="1" t="s">
        <v>12</v>
      </c>
      <c r="L5646" s="1" t="s">
        <v>376</v>
      </c>
    </row>
    <row r="5647" spans="1:12" x14ac:dyDescent="0.2">
      <c r="A5647" s="1" t="s">
        <v>234</v>
      </c>
      <c r="B5647" s="1" t="s">
        <v>13</v>
      </c>
      <c r="C5647" s="2">
        <v>43812</v>
      </c>
      <c r="D5647" s="1" t="s">
        <v>150</v>
      </c>
      <c r="E5647" s="1"/>
      <c r="F5647" s="1" t="s">
        <v>3724</v>
      </c>
      <c r="G5647" s="3">
        <v>843</v>
      </c>
      <c r="H5647" s="3"/>
      <c r="I5647" s="1" t="s">
        <v>177</v>
      </c>
      <c r="J5647" s="1" t="s">
        <v>178</v>
      </c>
      <c r="K5647" s="1" t="s">
        <v>12</v>
      </c>
      <c r="L5647" s="1" t="s">
        <v>349</v>
      </c>
    </row>
    <row r="5648" spans="1:12" x14ac:dyDescent="0.2">
      <c r="A5648" s="1" t="s">
        <v>234</v>
      </c>
      <c r="B5648" s="1" t="s">
        <v>13</v>
      </c>
      <c r="C5648" s="2">
        <v>43812</v>
      </c>
      <c r="D5648" s="1" t="s">
        <v>150</v>
      </c>
      <c r="E5648" s="1"/>
      <c r="F5648" s="1" t="s">
        <v>3725</v>
      </c>
      <c r="G5648" s="3">
        <v>847.41</v>
      </c>
      <c r="H5648" s="3"/>
      <c r="I5648" s="1" t="s">
        <v>185</v>
      </c>
      <c r="J5648" s="1" t="s">
        <v>126</v>
      </c>
      <c r="K5648" s="1" t="s">
        <v>12</v>
      </c>
      <c r="L5648" s="1" t="s">
        <v>261</v>
      </c>
    </row>
    <row r="5649" spans="1:12" x14ac:dyDescent="0.2">
      <c r="A5649" s="1" t="s">
        <v>234</v>
      </c>
      <c r="B5649" s="1" t="s">
        <v>13</v>
      </c>
      <c r="C5649" s="2">
        <v>43812</v>
      </c>
      <c r="D5649" s="1" t="s">
        <v>150</v>
      </c>
      <c r="E5649" s="1"/>
      <c r="F5649" s="1" t="s">
        <v>3631</v>
      </c>
      <c r="G5649" s="3">
        <v>198.5</v>
      </c>
      <c r="H5649" s="3"/>
      <c r="I5649" s="1" t="s">
        <v>177</v>
      </c>
      <c r="J5649" s="1" t="s">
        <v>178</v>
      </c>
      <c r="K5649" s="1" t="s">
        <v>12</v>
      </c>
      <c r="L5649" s="1" t="s">
        <v>433</v>
      </c>
    </row>
    <row r="5650" spans="1:12" x14ac:dyDescent="0.2">
      <c r="A5650" s="1" t="s">
        <v>234</v>
      </c>
      <c r="B5650" s="1" t="s">
        <v>13</v>
      </c>
      <c r="C5650" s="2">
        <v>43812</v>
      </c>
      <c r="D5650" s="1" t="s">
        <v>150</v>
      </c>
      <c r="E5650" s="1"/>
      <c r="F5650" s="1" t="s">
        <v>3726</v>
      </c>
      <c r="G5650" s="3">
        <v>1251.92</v>
      </c>
      <c r="H5650" s="3"/>
      <c r="I5650" s="1" t="s">
        <v>83</v>
      </c>
      <c r="J5650" s="1" t="s">
        <v>181</v>
      </c>
      <c r="K5650" s="1" t="s">
        <v>12</v>
      </c>
      <c r="L5650" s="1" t="s">
        <v>405</v>
      </c>
    </row>
    <row r="5651" spans="1:12" x14ac:dyDescent="0.2">
      <c r="A5651" s="1" t="s">
        <v>234</v>
      </c>
      <c r="B5651" s="1" t="s">
        <v>13</v>
      </c>
      <c r="C5651" s="2">
        <v>43812</v>
      </c>
      <c r="D5651" s="1" t="s">
        <v>150</v>
      </c>
      <c r="E5651" s="1"/>
      <c r="F5651" s="1" t="s">
        <v>3688</v>
      </c>
      <c r="G5651" s="3">
        <v>65.239999999999995</v>
      </c>
      <c r="H5651" s="3"/>
      <c r="I5651" s="1" t="s">
        <v>177</v>
      </c>
      <c r="J5651" s="1" t="s">
        <v>178</v>
      </c>
      <c r="K5651" s="1" t="s">
        <v>12</v>
      </c>
      <c r="L5651" s="1" t="s">
        <v>24</v>
      </c>
    </row>
    <row r="5652" spans="1:12" x14ac:dyDescent="0.2">
      <c r="A5652" s="1" t="s">
        <v>234</v>
      </c>
      <c r="B5652" s="1" t="s">
        <v>13</v>
      </c>
      <c r="C5652" s="2">
        <v>43812</v>
      </c>
      <c r="D5652" s="1" t="s">
        <v>150</v>
      </c>
      <c r="E5652" s="1"/>
      <c r="F5652" s="1" t="s">
        <v>3727</v>
      </c>
      <c r="G5652" s="3">
        <v>1173.8900000000001</v>
      </c>
      <c r="H5652" s="3"/>
      <c r="I5652" s="1" t="s">
        <v>83</v>
      </c>
      <c r="J5652" s="1" t="s">
        <v>181</v>
      </c>
      <c r="K5652" s="1" t="s">
        <v>12</v>
      </c>
      <c r="L5652" s="1" t="s">
        <v>38</v>
      </c>
    </row>
    <row r="5653" spans="1:12" x14ac:dyDescent="0.2">
      <c r="A5653" s="1" t="s">
        <v>234</v>
      </c>
      <c r="B5653" s="1" t="s">
        <v>13</v>
      </c>
      <c r="C5653" s="2">
        <v>43812</v>
      </c>
      <c r="D5653" s="1" t="s">
        <v>150</v>
      </c>
      <c r="E5653" s="1"/>
      <c r="F5653" s="1" t="s">
        <v>3728</v>
      </c>
      <c r="G5653" s="3">
        <v>925.82</v>
      </c>
      <c r="H5653" s="3"/>
      <c r="I5653" s="1" t="s">
        <v>83</v>
      </c>
      <c r="J5653" s="1" t="s">
        <v>181</v>
      </c>
      <c r="K5653" s="1" t="s">
        <v>12</v>
      </c>
      <c r="L5653" s="1" t="s">
        <v>347</v>
      </c>
    </row>
    <row r="5654" spans="1:12" x14ac:dyDescent="0.2">
      <c r="A5654" s="1" t="s">
        <v>234</v>
      </c>
      <c r="B5654" s="1" t="s">
        <v>13</v>
      </c>
      <c r="C5654" s="2">
        <v>43812</v>
      </c>
      <c r="D5654" s="1" t="s">
        <v>150</v>
      </c>
      <c r="E5654" s="1"/>
      <c r="F5654" s="1" t="s">
        <v>3729</v>
      </c>
      <c r="G5654" s="3">
        <v>1334.75</v>
      </c>
      <c r="H5654" s="3"/>
      <c r="I5654" s="1" t="s">
        <v>119</v>
      </c>
      <c r="J5654" s="1" t="s">
        <v>86</v>
      </c>
      <c r="K5654" s="1" t="s">
        <v>12</v>
      </c>
      <c r="L5654" s="1" t="s">
        <v>67</v>
      </c>
    </row>
    <row r="5655" spans="1:12" x14ac:dyDescent="0.2">
      <c r="A5655" s="1" t="s">
        <v>234</v>
      </c>
      <c r="B5655" s="1" t="s">
        <v>13</v>
      </c>
      <c r="C5655" s="2">
        <v>43812</v>
      </c>
      <c r="D5655" s="1" t="s">
        <v>150</v>
      </c>
      <c r="E5655" s="1"/>
      <c r="F5655" s="1" t="s">
        <v>3633</v>
      </c>
      <c r="G5655" s="3">
        <v>588.91999999999996</v>
      </c>
      <c r="H5655" s="3"/>
      <c r="I5655" s="1" t="s">
        <v>83</v>
      </c>
      <c r="J5655" s="1" t="s">
        <v>175</v>
      </c>
      <c r="K5655" s="1" t="s">
        <v>84</v>
      </c>
      <c r="L5655" s="1" t="s">
        <v>2028</v>
      </c>
    </row>
    <row r="5656" spans="1:12" x14ac:dyDescent="0.2">
      <c r="A5656" s="1" t="s">
        <v>234</v>
      </c>
      <c r="B5656" s="1" t="s">
        <v>13</v>
      </c>
      <c r="C5656" s="2">
        <v>43812</v>
      </c>
      <c r="D5656" s="1" t="s">
        <v>150</v>
      </c>
      <c r="E5656" s="1"/>
      <c r="F5656" s="1" t="s">
        <v>3730</v>
      </c>
      <c r="G5656" s="3">
        <v>1310.79</v>
      </c>
      <c r="H5656" s="3"/>
      <c r="I5656" s="1" t="s">
        <v>106</v>
      </c>
      <c r="J5656" s="1" t="s">
        <v>121</v>
      </c>
      <c r="K5656" s="1" t="s">
        <v>12</v>
      </c>
      <c r="L5656" s="1" t="s">
        <v>317</v>
      </c>
    </row>
    <row r="5657" spans="1:12" x14ac:dyDescent="0.2">
      <c r="A5657" s="1" t="s">
        <v>234</v>
      </c>
      <c r="B5657" s="1" t="s">
        <v>13</v>
      </c>
      <c r="C5657" s="2">
        <v>43812</v>
      </c>
      <c r="D5657" s="1" t="s">
        <v>150</v>
      </c>
      <c r="E5657" s="1"/>
      <c r="F5657" s="1" t="s">
        <v>3670</v>
      </c>
      <c r="G5657" s="3">
        <v>1339.03</v>
      </c>
      <c r="H5657" s="3"/>
      <c r="I5657" s="1" t="s">
        <v>119</v>
      </c>
      <c r="J5657" s="1" t="s">
        <v>86</v>
      </c>
      <c r="K5657" s="1" t="s">
        <v>12</v>
      </c>
      <c r="L5657" s="1" t="s">
        <v>78</v>
      </c>
    </row>
    <row r="5658" spans="1:12" x14ac:dyDescent="0.2">
      <c r="A5658" s="1" t="s">
        <v>234</v>
      </c>
      <c r="B5658" s="1" t="s">
        <v>13</v>
      </c>
      <c r="C5658" s="2">
        <v>43812</v>
      </c>
      <c r="D5658" s="1" t="s">
        <v>150</v>
      </c>
      <c r="E5658" s="1"/>
      <c r="F5658" s="1" t="s">
        <v>3714</v>
      </c>
      <c r="G5658" s="3">
        <v>458.54</v>
      </c>
      <c r="H5658" s="3"/>
      <c r="I5658" s="1" t="s">
        <v>119</v>
      </c>
      <c r="J5658" s="1" t="s">
        <v>86</v>
      </c>
      <c r="K5658" s="1" t="s">
        <v>12</v>
      </c>
      <c r="L5658" s="1" t="s">
        <v>20</v>
      </c>
    </row>
    <row r="5659" spans="1:12" x14ac:dyDescent="0.2">
      <c r="A5659" s="1" t="s">
        <v>234</v>
      </c>
      <c r="B5659" s="1" t="s">
        <v>13</v>
      </c>
      <c r="C5659" s="2">
        <v>43812</v>
      </c>
      <c r="D5659" s="1" t="s">
        <v>150</v>
      </c>
      <c r="E5659" s="1"/>
      <c r="F5659" s="1" t="s">
        <v>3731</v>
      </c>
      <c r="G5659" s="3">
        <v>1184.69</v>
      </c>
      <c r="H5659" s="3"/>
      <c r="I5659" s="1" t="s">
        <v>119</v>
      </c>
      <c r="J5659" s="1" t="s">
        <v>86</v>
      </c>
      <c r="K5659" s="1" t="s">
        <v>12</v>
      </c>
      <c r="L5659" s="1" t="s">
        <v>34</v>
      </c>
    </row>
    <row r="5660" spans="1:12" x14ac:dyDescent="0.2">
      <c r="A5660" s="1" t="s">
        <v>234</v>
      </c>
      <c r="B5660" s="1" t="s">
        <v>13</v>
      </c>
      <c r="C5660" s="2">
        <v>43812</v>
      </c>
      <c r="D5660" s="1" t="s">
        <v>150</v>
      </c>
      <c r="E5660" s="1"/>
      <c r="F5660" s="1" t="s">
        <v>3732</v>
      </c>
      <c r="G5660" s="3">
        <v>1372.75</v>
      </c>
      <c r="H5660" s="3"/>
      <c r="I5660" s="1" t="s">
        <v>119</v>
      </c>
      <c r="J5660" s="1" t="s">
        <v>86</v>
      </c>
      <c r="K5660" s="1" t="s">
        <v>12</v>
      </c>
      <c r="L5660" s="1" t="s">
        <v>112</v>
      </c>
    </row>
    <row r="5661" spans="1:12" x14ac:dyDescent="0.2">
      <c r="A5661" s="1" t="s">
        <v>234</v>
      </c>
      <c r="B5661" s="1" t="s">
        <v>13</v>
      </c>
      <c r="C5661" s="2">
        <v>43812</v>
      </c>
      <c r="D5661" s="1" t="s">
        <v>150</v>
      </c>
      <c r="E5661" s="1"/>
      <c r="F5661" s="1" t="s">
        <v>3733</v>
      </c>
      <c r="G5661" s="3">
        <v>1358.96</v>
      </c>
      <c r="H5661" s="3"/>
      <c r="I5661" s="1" t="s">
        <v>106</v>
      </c>
      <c r="J5661" s="1" t="s">
        <v>122</v>
      </c>
      <c r="K5661" s="1" t="s">
        <v>12</v>
      </c>
      <c r="L5661" s="1" t="s">
        <v>16</v>
      </c>
    </row>
    <row r="5662" spans="1:12" x14ac:dyDescent="0.2">
      <c r="A5662" s="1" t="s">
        <v>234</v>
      </c>
      <c r="B5662" s="1" t="s">
        <v>13</v>
      </c>
      <c r="C5662" s="2">
        <v>43812</v>
      </c>
      <c r="D5662" s="1" t="s">
        <v>150</v>
      </c>
      <c r="E5662" s="1"/>
      <c r="F5662" s="1" t="s">
        <v>3683</v>
      </c>
      <c r="G5662" s="3">
        <v>392.01</v>
      </c>
      <c r="H5662" s="3"/>
      <c r="I5662" s="1" t="s">
        <v>120</v>
      </c>
      <c r="J5662" s="1" t="s">
        <v>171</v>
      </c>
      <c r="K5662" s="1" t="s">
        <v>12</v>
      </c>
      <c r="L5662" s="1" t="s">
        <v>289</v>
      </c>
    </row>
    <row r="5663" spans="1:12" x14ac:dyDescent="0.2">
      <c r="A5663" s="1" t="s">
        <v>234</v>
      </c>
      <c r="B5663" s="1" t="s">
        <v>13</v>
      </c>
      <c r="C5663" s="2">
        <v>43812</v>
      </c>
      <c r="D5663" s="1" t="s">
        <v>150</v>
      </c>
      <c r="E5663" s="1"/>
      <c r="F5663" s="1" t="s">
        <v>3734</v>
      </c>
      <c r="G5663" s="3">
        <v>648</v>
      </c>
      <c r="H5663" s="3"/>
      <c r="I5663" s="1" t="s">
        <v>119</v>
      </c>
      <c r="J5663" s="1" t="s">
        <v>86</v>
      </c>
      <c r="K5663" s="1" t="s">
        <v>12</v>
      </c>
      <c r="L5663" s="1" t="s">
        <v>53</v>
      </c>
    </row>
    <row r="5664" spans="1:12" x14ac:dyDescent="0.2">
      <c r="A5664" s="1" t="s">
        <v>234</v>
      </c>
      <c r="B5664" s="1" t="s">
        <v>13</v>
      </c>
      <c r="C5664" s="2">
        <v>43812</v>
      </c>
      <c r="D5664" s="1" t="s">
        <v>150</v>
      </c>
      <c r="E5664" s="1"/>
      <c r="F5664" s="1" t="s">
        <v>3735</v>
      </c>
      <c r="G5664" s="3">
        <v>1269.42</v>
      </c>
      <c r="H5664" s="3"/>
      <c r="I5664" s="1" t="s">
        <v>119</v>
      </c>
      <c r="J5664" s="1" t="s">
        <v>86</v>
      </c>
      <c r="K5664" s="1" t="s">
        <v>12</v>
      </c>
      <c r="L5664" s="1" t="s">
        <v>469</v>
      </c>
    </row>
    <row r="5665" spans="1:12" x14ac:dyDescent="0.2">
      <c r="A5665" s="1" t="s">
        <v>234</v>
      </c>
      <c r="B5665" s="1" t="s">
        <v>13</v>
      </c>
      <c r="C5665" s="2">
        <v>43812</v>
      </c>
      <c r="D5665" s="1" t="s">
        <v>150</v>
      </c>
      <c r="E5665" s="1"/>
      <c r="F5665" s="1" t="s">
        <v>3736</v>
      </c>
      <c r="G5665" s="3">
        <v>843</v>
      </c>
      <c r="H5665" s="3"/>
      <c r="I5665" s="1" t="s">
        <v>119</v>
      </c>
      <c r="J5665" s="1" t="s">
        <v>86</v>
      </c>
      <c r="K5665" s="1" t="s">
        <v>12</v>
      </c>
      <c r="L5665" s="1" t="s">
        <v>270</v>
      </c>
    </row>
    <row r="5666" spans="1:12" x14ac:dyDescent="0.2">
      <c r="A5666" s="1" t="s">
        <v>234</v>
      </c>
      <c r="B5666" s="1" t="s">
        <v>13</v>
      </c>
      <c r="C5666" s="2">
        <v>43812</v>
      </c>
      <c r="D5666" s="1" t="s">
        <v>150</v>
      </c>
      <c r="E5666" s="1"/>
      <c r="F5666" s="1" t="s">
        <v>3737</v>
      </c>
      <c r="G5666" s="3">
        <v>933.01</v>
      </c>
      <c r="H5666" s="3"/>
      <c r="I5666" s="1" t="s">
        <v>83</v>
      </c>
      <c r="J5666" s="1" t="s">
        <v>181</v>
      </c>
      <c r="K5666" s="1" t="s">
        <v>12</v>
      </c>
      <c r="L5666" s="1" t="s">
        <v>3535</v>
      </c>
    </row>
    <row r="5667" spans="1:12" x14ac:dyDescent="0.2">
      <c r="A5667" s="1" t="s">
        <v>234</v>
      </c>
      <c r="B5667" s="1" t="s">
        <v>13</v>
      </c>
      <c r="C5667" s="2">
        <v>43812</v>
      </c>
      <c r="D5667" s="1" t="s">
        <v>150</v>
      </c>
      <c r="E5667" s="1"/>
      <c r="F5667" s="1" t="s">
        <v>3738</v>
      </c>
      <c r="G5667" s="3">
        <v>1040.32</v>
      </c>
      <c r="H5667" s="3"/>
      <c r="I5667" s="1" t="s">
        <v>83</v>
      </c>
      <c r="J5667" s="1" t="s">
        <v>181</v>
      </c>
      <c r="K5667" s="1" t="s">
        <v>12</v>
      </c>
      <c r="L5667" s="1" t="s">
        <v>328</v>
      </c>
    </row>
    <row r="5668" spans="1:12" x14ac:dyDescent="0.2">
      <c r="A5668" s="1" t="s">
        <v>234</v>
      </c>
      <c r="B5668" s="1" t="s">
        <v>13</v>
      </c>
      <c r="C5668" s="2">
        <v>43812</v>
      </c>
      <c r="D5668" s="1" t="s">
        <v>150</v>
      </c>
      <c r="E5668" s="1"/>
      <c r="F5668" s="1" t="s">
        <v>3739</v>
      </c>
      <c r="G5668" s="3">
        <v>988</v>
      </c>
      <c r="H5668" s="3"/>
      <c r="I5668" s="1" t="s">
        <v>119</v>
      </c>
      <c r="J5668" s="1" t="s">
        <v>86</v>
      </c>
      <c r="K5668" s="1" t="s">
        <v>12</v>
      </c>
      <c r="L5668" s="1" t="s">
        <v>2519</v>
      </c>
    </row>
    <row r="5669" spans="1:12" x14ac:dyDescent="0.2">
      <c r="A5669" s="1" t="s">
        <v>234</v>
      </c>
      <c r="B5669" s="1" t="s">
        <v>13</v>
      </c>
      <c r="C5669" s="2">
        <v>43812</v>
      </c>
      <c r="D5669" s="1" t="s">
        <v>150</v>
      </c>
      <c r="E5669" s="1"/>
      <c r="F5669" s="1" t="s">
        <v>3740</v>
      </c>
      <c r="G5669" s="3">
        <v>265.88</v>
      </c>
      <c r="H5669" s="3"/>
      <c r="I5669" s="1" t="s">
        <v>177</v>
      </c>
      <c r="J5669" s="1" t="s">
        <v>178</v>
      </c>
      <c r="K5669" s="1" t="s">
        <v>12</v>
      </c>
      <c r="L5669" s="1" t="s">
        <v>31</v>
      </c>
    </row>
    <row r="5670" spans="1:12" x14ac:dyDescent="0.2">
      <c r="A5670" s="1" t="s">
        <v>234</v>
      </c>
      <c r="B5670" s="1" t="s">
        <v>13</v>
      </c>
      <c r="C5670" s="2">
        <v>43812</v>
      </c>
      <c r="D5670" s="1" t="s">
        <v>150</v>
      </c>
      <c r="E5670" s="1"/>
      <c r="F5670" s="1" t="s">
        <v>3741</v>
      </c>
      <c r="G5670" s="3">
        <v>780</v>
      </c>
      <c r="H5670" s="3"/>
      <c r="I5670" s="1" t="s">
        <v>119</v>
      </c>
      <c r="J5670" s="1" t="s">
        <v>86</v>
      </c>
      <c r="K5670" s="1" t="s">
        <v>12</v>
      </c>
      <c r="L5670" s="1" t="s">
        <v>342</v>
      </c>
    </row>
    <row r="5671" spans="1:12" x14ac:dyDescent="0.2">
      <c r="A5671" s="1" t="s">
        <v>234</v>
      </c>
      <c r="B5671" s="1" t="s">
        <v>13</v>
      </c>
      <c r="C5671" s="2">
        <v>43812</v>
      </c>
      <c r="D5671" s="1" t="s">
        <v>150</v>
      </c>
      <c r="E5671" s="1"/>
      <c r="F5671" s="1" t="s">
        <v>3742</v>
      </c>
      <c r="G5671" s="3">
        <v>1311</v>
      </c>
      <c r="H5671" s="3"/>
      <c r="I5671" s="1" t="s">
        <v>119</v>
      </c>
      <c r="J5671" s="1" t="s">
        <v>86</v>
      </c>
      <c r="K5671" s="1" t="s">
        <v>12</v>
      </c>
      <c r="L5671" s="1" t="s">
        <v>3082</v>
      </c>
    </row>
    <row r="5672" spans="1:12" x14ac:dyDescent="0.2">
      <c r="A5672" s="1" t="s">
        <v>234</v>
      </c>
      <c r="B5672" s="1" t="s">
        <v>13</v>
      </c>
      <c r="C5672" s="2">
        <v>43812</v>
      </c>
      <c r="D5672" s="1" t="s">
        <v>150</v>
      </c>
      <c r="E5672" s="1"/>
      <c r="F5672" s="1" t="s">
        <v>3664</v>
      </c>
      <c r="G5672" s="3">
        <v>68.95</v>
      </c>
      <c r="H5672" s="3"/>
      <c r="I5672" s="1" t="s">
        <v>177</v>
      </c>
      <c r="J5672" s="1" t="s">
        <v>178</v>
      </c>
      <c r="K5672" s="1" t="s">
        <v>12</v>
      </c>
      <c r="L5672" s="1" t="s">
        <v>15</v>
      </c>
    </row>
    <row r="5673" spans="1:12" x14ac:dyDescent="0.2">
      <c r="A5673" s="1" t="s">
        <v>234</v>
      </c>
      <c r="B5673" s="1" t="s">
        <v>13</v>
      </c>
      <c r="C5673" s="2">
        <v>43812</v>
      </c>
      <c r="D5673" s="1" t="s">
        <v>150</v>
      </c>
      <c r="E5673" s="1"/>
      <c r="F5673" s="1" t="s">
        <v>3743</v>
      </c>
      <c r="G5673" s="3">
        <v>624</v>
      </c>
      <c r="H5673" s="3"/>
      <c r="I5673" s="1" t="s">
        <v>119</v>
      </c>
      <c r="J5673" s="1" t="s">
        <v>86</v>
      </c>
      <c r="K5673" s="1" t="s">
        <v>12</v>
      </c>
      <c r="L5673" s="1" t="s">
        <v>2630</v>
      </c>
    </row>
    <row r="5674" spans="1:12" x14ac:dyDescent="0.2">
      <c r="A5674" s="1" t="s">
        <v>234</v>
      </c>
      <c r="B5674" s="1" t="s">
        <v>13</v>
      </c>
      <c r="C5674" s="2">
        <v>43812</v>
      </c>
      <c r="D5674" s="1" t="s">
        <v>150</v>
      </c>
      <c r="E5674" s="1"/>
      <c r="F5674" s="1" t="s">
        <v>3660</v>
      </c>
      <c r="G5674" s="3">
        <v>350.62</v>
      </c>
      <c r="H5674" s="3"/>
      <c r="I5674" s="1" t="s">
        <v>179</v>
      </c>
      <c r="J5674" s="1" t="s">
        <v>89</v>
      </c>
      <c r="K5674" s="1" t="s">
        <v>12</v>
      </c>
      <c r="L5674" s="1" t="s">
        <v>77</v>
      </c>
    </row>
    <row r="5675" spans="1:12" x14ac:dyDescent="0.2">
      <c r="A5675" s="1" t="s">
        <v>234</v>
      </c>
      <c r="B5675" s="1" t="s">
        <v>13</v>
      </c>
      <c r="C5675" s="2">
        <v>43812</v>
      </c>
      <c r="D5675" s="1" t="s">
        <v>150</v>
      </c>
      <c r="E5675" s="1"/>
      <c r="F5675" s="1" t="s">
        <v>3651</v>
      </c>
      <c r="G5675" s="3">
        <v>1157.77</v>
      </c>
      <c r="H5675" s="3"/>
      <c r="I5675" s="1" t="s">
        <v>232</v>
      </c>
      <c r="J5675" s="1" t="s">
        <v>233</v>
      </c>
      <c r="K5675" s="1" t="s">
        <v>12</v>
      </c>
      <c r="L5675" s="1" t="s">
        <v>75</v>
      </c>
    </row>
    <row r="5676" spans="1:12" x14ac:dyDescent="0.2">
      <c r="A5676" s="1" t="s">
        <v>234</v>
      </c>
      <c r="B5676" s="1" t="s">
        <v>13</v>
      </c>
      <c r="C5676" s="2">
        <v>43812</v>
      </c>
      <c r="D5676" s="1" t="s">
        <v>150</v>
      </c>
      <c r="E5676" s="1"/>
      <c r="F5676" s="1" t="s">
        <v>3744</v>
      </c>
      <c r="G5676" s="3">
        <v>821.76</v>
      </c>
      <c r="H5676" s="3"/>
      <c r="I5676" s="1" t="s">
        <v>119</v>
      </c>
      <c r="J5676" s="1" t="s">
        <v>86</v>
      </c>
      <c r="K5676" s="1" t="s">
        <v>12</v>
      </c>
      <c r="L5676" s="1" t="s">
        <v>50</v>
      </c>
    </row>
    <row r="5677" spans="1:12" x14ac:dyDescent="0.2">
      <c r="A5677" s="1" t="s">
        <v>234</v>
      </c>
      <c r="B5677" s="1" t="s">
        <v>13</v>
      </c>
      <c r="C5677" s="2">
        <v>43812</v>
      </c>
      <c r="D5677" s="1" t="s">
        <v>150</v>
      </c>
      <c r="E5677" s="1"/>
      <c r="F5677" s="1" t="s">
        <v>3745</v>
      </c>
      <c r="G5677" s="3">
        <v>840</v>
      </c>
      <c r="H5677" s="3"/>
      <c r="I5677" s="1" t="s">
        <v>119</v>
      </c>
      <c r="J5677" s="1" t="s">
        <v>86</v>
      </c>
      <c r="K5677" s="1" t="s">
        <v>12</v>
      </c>
      <c r="L5677" s="1" t="s">
        <v>566</v>
      </c>
    </row>
    <row r="5678" spans="1:12" x14ac:dyDescent="0.2">
      <c r="A5678" s="1" t="s">
        <v>234</v>
      </c>
      <c r="B5678" s="1" t="s">
        <v>13</v>
      </c>
      <c r="C5678" s="2">
        <v>43812</v>
      </c>
      <c r="D5678" s="1" t="s">
        <v>150</v>
      </c>
      <c r="E5678" s="1"/>
      <c r="F5678" s="1" t="s">
        <v>3746</v>
      </c>
      <c r="G5678" s="3">
        <v>910</v>
      </c>
      <c r="H5678" s="3"/>
      <c r="I5678" s="1" t="s">
        <v>119</v>
      </c>
      <c r="J5678" s="1" t="s">
        <v>86</v>
      </c>
      <c r="K5678" s="1" t="s">
        <v>12</v>
      </c>
      <c r="L5678" s="1" t="s">
        <v>109</v>
      </c>
    </row>
    <row r="5679" spans="1:12" x14ac:dyDescent="0.2">
      <c r="A5679" s="1" t="s">
        <v>234</v>
      </c>
      <c r="B5679" s="1" t="s">
        <v>13</v>
      </c>
      <c r="C5679" s="2">
        <v>43812</v>
      </c>
      <c r="D5679" s="1" t="s">
        <v>150</v>
      </c>
      <c r="E5679" s="1"/>
      <c r="F5679" s="1" t="s">
        <v>3747</v>
      </c>
      <c r="G5679" s="3">
        <v>744</v>
      </c>
      <c r="H5679" s="3"/>
      <c r="I5679" s="1" t="s">
        <v>119</v>
      </c>
      <c r="J5679" s="1" t="s">
        <v>86</v>
      </c>
      <c r="K5679" s="1" t="s">
        <v>12</v>
      </c>
      <c r="L5679" s="1" t="s">
        <v>471</v>
      </c>
    </row>
    <row r="5680" spans="1:12" x14ac:dyDescent="0.2">
      <c r="A5680" s="1" t="s">
        <v>234</v>
      </c>
      <c r="B5680" s="1" t="s">
        <v>13</v>
      </c>
      <c r="C5680" s="2">
        <v>43812</v>
      </c>
      <c r="D5680" s="1" t="s">
        <v>150</v>
      </c>
      <c r="E5680" s="1"/>
      <c r="F5680" s="1" t="s">
        <v>3626</v>
      </c>
      <c r="G5680" s="3">
        <v>684.58</v>
      </c>
      <c r="H5680" s="3"/>
      <c r="I5680" s="1" t="s">
        <v>185</v>
      </c>
      <c r="J5680" s="1" t="s">
        <v>126</v>
      </c>
      <c r="K5680" s="1" t="s">
        <v>84</v>
      </c>
      <c r="L5680" s="1" t="s">
        <v>26</v>
      </c>
    </row>
    <row r="5681" spans="1:12" x14ac:dyDescent="0.2">
      <c r="A5681" s="1" t="s">
        <v>234</v>
      </c>
      <c r="B5681" s="1" t="s">
        <v>13</v>
      </c>
      <c r="C5681" s="2">
        <v>43812</v>
      </c>
      <c r="D5681" s="1" t="s">
        <v>150</v>
      </c>
      <c r="E5681" s="1"/>
      <c r="F5681" s="1" t="s">
        <v>3633</v>
      </c>
      <c r="G5681" s="3">
        <v>99.51</v>
      </c>
      <c r="H5681" s="3"/>
      <c r="I5681" s="1" t="s">
        <v>87</v>
      </c>
      <c r="J5681" s="1" t="s">
        <v>116</v>
      </c>
      <c r="K5681" s="1" t="s">
        <v>84</v>
      </c>
      <c r="L5681" s="1" t="s">
        <v>2028</v>
      </c>
    </row>
    <row r="5682" spans="1:12" x14ac:dyDescent="0.2">
      <c r="A5682" s="1" t="s">
        <v>234</v>
      </c>
      <c r="B5682" s="1" t="s">
        <v>13</v>
      </c>
      <c r="C5682" s="2">
        <v>43812</v>
      </c>
      <c r="D5682" s="1" t="s">
        <v>150</v>
      </c>
      <c r="E5682" s="1"/>
      <c r="F5682" s="1" t="s">
        <v>3748</v>
      </c>
      <c r="G5682" s="3">
        <v>976.44</v>
      </c>
      <c r="H5682" s="3"/>
      <c r="I5682" s="1" t="s">
        <v>83</v>
      </c>
      <c r="J5682" s="1" t="s">
        <v>181</v>
      </c>
      <c r="K5682" s="1" t="s">
        <v>12</v>
      </c>
      <c r="L5682" s="1" t="s">
        <v>99</v>
      </c>
    </row>
    <row r="5683" spans="1:12" x14ac:dyDescent="0.2">
      <c r="A5683" s="1" t="s">
        <v>234</v>
      </c>
      <c r="B5683" s="1" t="s">
        <v>13</v>
      </c>
      <c r="C5683" s="2">
        <v>43812</v>
      </c>
      <c r="D5683" s="1" t="s">
        <v>150</v>
      </c>
      <c r="E5683" s="1"/>
      <c r="F5683" s="1" t="s">
        <v>3749</v>
      </c>
      <c r="G5683" s="3">
        <v>1008</v>
      </c>
      <c r="H5683" s="3"/>
      <c r="I5683" s="1" t="s">
        <v>119</v>
      </c>
      <c r="J5683" s="1" t="s">
        <v>86</v>
      </c>
      <c r="K5683" s="1" t="s">
        <v>12</v>
      </c>
      <c r="L5683" s="1" t="s">
        <v>2598</v>
      </c>
    </row>
    <row r="5684" spans="1:12" x14ac:dyDescent="0.2">
      <c r="A5684" s="1" t="s">
        <v>234</v>
      </c>
      <c r="B5684" s="1" t="s">
        <v>13</v>
      </c>
      <c r="C5684" s="2">
        <v>43812</v>
      </c>
      <c r="D5684" s="1" t="s">
        <v>150</v>
      </c>
      <c r="E5684" s="1"/>
      <c r="F5684" s="1" t="s">
        <v>3680</v>
      </c>
      <c r="G5684" s="3">
        <v>916.76</v>
      </c>
      <c r="H5684" s="3"/>
      <c r="I5684" s="1" t="s">
        <v>108</v>
      </c>
      <c r="J5684" s="1" t="s">
        <v>117</v>
      </c>
      <c r="K5684" s="1" t="s">
        <v>12</v>
      </c>
      <c r="L5684" s="1" t="s">
        <v>80</v>
      </c>
    </row>
    <row r="5685" spans="1:12" x14ac:dyDescent="0.2">
      <c r="A5685" s="1" t="s">
        <v>234</v>
      </c>
      <c r="B5685" s="1" t="s">
        <v>13</v>
      </c>
      <c r="C5685" s="2">
        <v>43812</v>
      </c>
      <c r="D5685" s="1" t="s">
        <v>150</v>
      </c>
      <c r="E5685" s="1"/>
      <c r="F5685" s="1" t="s">
        <v>3750</v>
      </c>
      <c r="G5685" s="3">
        <v>839.76</v>
      </c>
      <c r="H5685" s="3"/>
      <c r="I5685" s="1" t="s">
        <v>120</v>
      </c>
      <c r="J5685" s="1" t="s">
        <v>171</v>
      </c>
      <c r="K5685" s="1" t="s">
        <v>12</v>
      </c>
      <c r="L5685" s="1" t="s">
        <v>81</v>
      </c>
    </row>
    <row r="5686" spans="1:12" x14ac:dyDescent="0.2">
      <c r="A5686" s="1" t="s">
        <v>234</v>
      </c>
      <c r="B5686" s="1" t="s">
        <v>13</v>
      </c>
      <c r="C5686" s="2">
        <v>43812</v>
      </c>
      <c r="D5686" s="1" t="s">
        <v>150</v>
      </c>
      <c r="E5686" s="1"/>
      <c r="F5686" s="1" t="s">
        <v>3751</v>
      </c>
      <c r="G5686" s="3">
        <v>2150.75</v>
      </c>
      <c r="H5686" s="3"/>
      <c r="I5686" s="1" t="s">
        <v>83</v>
      </c>
      <c r="J5686" s="1" t="s">
        <v>181</v>
      </c>
      <c r="K5686" s="1" t="s">
        <v>12</v>
      </c>
      <c r="L5686" s="1" t="s">
        <v>47</v>
      </c>
    </row>
    <row r="5687" spans="1:12" x14ac:dyDescent="0.2">
      <c r="A5687" s="1" t="s">
        <v>234</v>
      </c>
      <c r="B5687" s="1" t="s">
        <v>13</v>
      </c>
      <c r="C5687" s="2">
        <v>43812</v>
      </c>
      <c r="D5687" s="1" t="s">
        <v>150</v>
      </c>
      <c r="E5687" s="1"/>
      <c r="F5687" s="1" t="s">
        <v>3752</v>
      </c>
      <c r="G5687" s="3">
        <v>600</v>
      </c>
      <c r="H5687" s="3"/>
      <c r="I5687" s="1" t="s">
        <v>119</v>
      </c>
      <c r="J5687" s="1" t="s">
        <v>86</v>
      </c>
      <c r="K5687" s="1" t="s">
        <v>12</v>
      </c>
      <c r="L5687" s="1" t="s">
        <v>2643</v>
      </c>
    </row>
    <row r="5688" spans="1:12" x14ac:dyDescent="0.2">
      <c r="A5688" s="1" t="s">
        <v>234</v>
      </c>
      <c r="B5688" s="1" t="s">
        <v>13</v>
      </c>
      <c r="C5688" s="2">
        <v>43812</v>
      </c>
      <c r="D5688" s="1" t="s">
        <v>150</v>
      </c>
      <c r="E5688" s="1"/>
      <c r="F5688" s="1" t="s">
        <v>3753</v>
      </c>
      <c r="G5688" s="3">
        <v>1050</v>
      </c>
      <c r="H5688" s="3"/>
      <c r="I5688" s="1" t="s">
        <v>119</v>
      </c>
      <c r="J5688" s="1" t="s">
        <v>86</v>
      </c>
      <c r="K5688" s="1" t="s">
        <v>12</v>
      </c>
      <c r="L5688" s="1" t="s">
        <v>115</v>
      </c>
    </row>
    <row r="5689" spans="1:12" x14ac:dyDescent="0.2">
      <c r="A5689" s="1" t="s">
        <v>234</v>
      </c>
      <c r="B5689" s="1" t="s">
        <v>13</v>
      </c>
      <c r="C5689" s="2">
        <v>43812</v>
      </c>
      <c r="D5689" s="1" t="s">
        <v>150</v>
      </c>
      <c r="E5689" s="1"/>
      <c r="F5689" s="1" t="s">
        <v>3754</v>
      </c>
      <c r="G5689" s="3">
        <v>849</v>
      </c>
      <c r="H5689" s="3"/>
      <c r="I5689" s="1" t="s">
        <v>119</v>
      </c>
      <c r="J5689" s="1" t="s">
        <v>86</v>
      </c>
      <c r="K5689" s="1" t="s">
        <v>12</v>
      </c>
      <c r="L5689" s="1" t="s">
        <v>275</v>
      </c>
    </row>
    <row r="5690" spans="1:12" x14ac:dyDescent="0.2">
      <c r="A5690" s="1" t="s">
        <v>234</v>
      </c>
      <c r="B5690" s="1" t="s">
        <v>13</v>
      </c>
      <c r="C5690" s="2">
        <v>43812</v>
      </c>
      <c r="D5690" s="1" t="s">
        <v>150</v>
      </c>
      <c r="E5690" s="1"/>
      <c r="F5690" s="1" t="s">
        <v>3615</v>
      </c>
      <c r="G5690" s="3">
        <v>22.98</v>
      </c>
      <c r="H5690" s="3"/>
      <c r="I5690" s="1" t="s">
        <v>179</v>
      </c>
      <c r="J5690" s="1" t="s">
        <v>89</v>
      </c>
      <c r="K5690" s="1" t="s">
        <v>84</v>
      </c>
      <c r="L5690" s="1" t="s">
        <v>306</v>
      </c>
    </row>
    <row r="5691" spans="1:12" x14ac:dyDescent="0.2">
      <c r="A5691" s="1" t="s">
        <v>234</v>
      </c>
      <c r="B5691" s="1" t="s">
        <v>13</v>
      </c>
      <c r="C5691" s="2">
        <v>43812</v>
      </c>
      <c r="D5691" s="1" t="s">
        <v>150</v>
      </c>
      <c r="E5691" s="1"/>
      <c r="F5691" s="1" t="s">
        <v>3633</v>
      </c>
      <c r="G5691" s="3">
        <v>101.54</v>
      </c>
      <c r="H5691" s="3"/>
      <c r="I5691" s="1" t="s">
        <v>85</v>
      </c>
      <c r="J5691" s="1" t="s">
        <v>125</v>
      </c>
      <c r="K5691" s="1" t="s">
        <v>84</v>
      </c>
      <c r="L5691" s="1" t="s">
        <v>2028</v>
      </c>
    </row>
    <row r="5692" spans="1:12" x14ac:dyDescent="0.2">
      <c r="A5692" s="1" t="s">
        <v>234</v>
      </c>
      <c r="B5692" s="1" t="s">
        <v>13</v>
      </c>
      <c r="C5692" s="2">
        <v>43812</v>
      </c>
      <c r="D5692" s="1" t="s">
        <v>150</v>
      </c>
      <c r="E5692" s="1"/>
      <c r="F5692" s="1" t="s">
        <v>3755</v>
      </c>
      <c r="G5692" s="3">
        <v>430.43</v>
      </c>
      <c r="H5692" s="3"/>
      <c r="I5692" s="1" t="s">
        <v>177</v>
      </c>
      <c r="J5692" s="1" t="s">
        <v>178</v>
      </c>
      <c r="K5692" s="1" t="s">
        <v>12</v>
      </c>
      <c r="L5692" s="1" t="s">
        <v>322</v>
      </c>
    </row>
    <row r="5693" spans="1:12" x14ac:dyDescent="0.2">
      <c r="A5693" s="1" t="s">
        <v>234</v>
      </c>
      <c r="B5693" s="1" t="s">
        <v>13</v>
      </c>
      <c r="C5693" s="2">
        <v>43812</v>
      </c>
      <c r="D5693" s="1" t="s">
        <v>150</v>
      </c>
      <c r="E5693" s="1"/>
      <c r="F5693" s="1" t="s">
        <v>3648</v>
      </c>
      <c r="G5693" s="3">
        <v>376.74</v>
      </c>
      <c r="H5693" s="3"/>
      <c r="I5693" s="1" t="s">
        <v>232</v>
      </c>
      <c r="J5693" s="1" t="s">
        <v>233</v>
      </c>
      <c r="K5693" s="1" t="s">
        <v>12</v>
      </c>
      <c r="L5693" s="1" t="s">
        <v>384</v>
      </c>
    </row>
    <row r="5694" spans="1:12" x14ac:dyDescent="0.2">
      <c r="A5694" s="1" t="s">
        <v>234</v>
      </c>
      <c r="B5694" s="1" t="s">
        <v>13</v>
      </c>
      <c r="C5694" s="2">
        <v>43812</v>
      </c>
      <c r="D5694" s="1" t="s">
        <v>150</v>
      </c>
      <c r="E5694" s="1"/>
      <c r="F5694" s="1" t="s">
        <v>3756</v>
      </c>
      <c r="G5694" s="3">
        <v>1339.5</v>
      </c>
      <c r="H5694" s="3"/>
      <c r="I5694" s="1" t="s">
        <v>119</v>
      </c>
      <c r="J5694" s="1" t="s">
        <v>86</v>
      </c>
      <c r="K5694" s="1" t="s">
        <v>12</v>
      </c>
      <c r="L5694" s="1" t="s">
        <v>100</v>
      </c>
    </row>
    <row r="5695" spans="1:12" x14ac:dyDescent="0.2">
      <c r="A5695" s="1" t="s">
        <v>234</v>
      </c>
      <c r="B5695" s="1" t="s">
        <v>13</v>
      </c>
      <c r="C5695" s="2">
        <v>43812</v>
      </c>
      <c r="D5695" s="1" t="s">
        <v>150</v>
      </c>
      <c r="E5695" s="1"/>
      <c r="F5695" s="1" t="s">
        <v>3757</v>
      </c>
      <c r="G5695" s="3">
        <v>926.25</v>
      </c>
      <c r="H5695" s="3"/>
      <c r="I5695" s="1" t="s">
        <v>85</v>
      </c>
      <c r="J5695" s="1" t="s">
        <v>125</v>
      </c>
      <c r="K5695" s="1" t="s">
        <v>12</v>
      </c>
      <c r="L5695" s="1" t="s">
        <v>955</v>
      </c>
    </row>
    <row r="5696" spans="1:12" x14ac:dyDescent="0.2">
      <c r="A5696" s="1" t="s">
        <v>234</v>
      </c>
      <c r="B5696" s="1" t="s">
        <v>13</v>
      </c>
      <c r="C5696" s="2">
        <v>43812</v>
      </c>
      <c r="D5696" s="1" t="s">
        <v>150</v>
      </c>
      <c r="E5696" s="1"/>
      <c r="F5696" s="1" t="s">
        <v>3758</v>
      </c>
      <c r="G5696" s="3">
        <v>762.92</v>
      </c>
      <c r="H5696" s="3"/>
      <c r="I5696" s="1" t="s">
        <v>85</v>
      </c>
      <c r="J5696" s="1" t="s">
        <v>125</v>
      </c>
      <c r="K5696" s="1" t="s">
        <v>12</v>
      </c>
      <c r="L5696" s="1" t="s">
        <v>1362</v>
      </c>
    </row>
    <row r="5697" spans="1:12" x14ac:dyDescent="0.2">
      <c r="A5697" s="1" t="s">
        <v>234</v>
      </c>
      <c r="B5697" s="1" t="s">
        <v>13</v>
      </c>
      <c r="C5697" s="2">
        <v>43812</v>
      </c>
      <c r="D5697" s="1" t="s">
        <v>150</v>
      </c>
      <c r="E5697" s="1"/>
      <c r="F5697" s="1" t="s">
        <v>3759</v>
      </c>
      <c r="G5697" s="3">
        <v>849.39</v>
      </c>
      <c r="H5697" s="3"/>
      <c r="I5697" s="1" t="s">
        <v>120</v>
      </c>
      <c r="J5697" s="1" t="s">
        <v>171</v>
      </c>
      <c r="K5697" s="1" t="s">
        <v>12</v>
      </c>
      <c r="L5697" s="1" t="s">
        <v>76</v>
      </c>
    </row>
    <row r="5698" spans="1:12" x14ac:dyDescent="0.2">
      <c r="A5698" s="1" t="s">
        <v>234</v>
      </c>
      <c r="B5698" s="1" t="s">
        <v>13</v>
      </c>
      <c r="C5698" s="2">
        <v>43812</v>
      </c>
      <c r="D5698" s="1" t="s">
        <v>150</v>
      </c>
      <c r="E5698" s="1"/>
      <c r="F5698" s="1" t="s">
        <v>3625</v>
      </c>
      <c r="G5698" s="3">
        <v>401.76</v>
      </c>
      <c r="H5698" s="3"/>
      <c r="I5698" s="1" t="s">
        <v>119</v>
      </c>
      <c r="J5698" s="1" t="s">
        <v>86</v>
      </c>
      <c r="K5698" s="1" t="s">
        <v>12</v>
      </c>
      <c r="L5698" s="1" t="s">
        <v>2869</v>
      </c>
    </row>
    <row r="5699" spans="1:12" x14ac:dyDescent="0.2">
      <c r="A5699" s="1" t="s">
        <v>234</v>
      </c>
      <c r="B5699" s="1" t="s">
        <v>13</v>
      </c>
      <c r="C5699" s="2">
        <v>43812</v>
      </c>
      <c r="D5699" s="1" t="s">
        <v>150</v>
      </c>
      <c r="E5699" s="1"/>
      <c r="F5699" s="1" t="s">
        <v>3760</v>
      </c>
      <c r="G5699" s="3">
        <v>846.24</v>
      </c>
      <c r="H5699" s="3"/>
      <c r="I5699" s="1" t="s">
        <v>119</v>
      </c>
      <c r="J5699" s="1" t="s">
        <v>86</v>
      </c>
      <c r="K5699" s="1" t="s">
        <v>12</v>
      </c>
      <c r="L5699" s="1" t="s">
        <v>3547</v>
      </c>
    </row>
    <row r="5700" spans="1:12" x14ac:dyDescent="0.2">
      <c r="A5700" s="1" t="s">
        <v>234</v>
      </c>
      <c r="B5700" s="1" t="s">
        <v>13</v>
      </c>
      <c r="C5700" s="2">
        <v>43812</v>
      </c>
      <c r="D5700" s="1" t="s">
        <v>150</v>
      </c>
      <c r="E5700" s="1"/>
      <c r="F5700" s="1" t="s">
        <v>3761</v>
      </c>
      <c r="G5700" s="3">
        <v>855</v>
      </c>
      <c r="H5700" s="3"/>
      <c r="I5700" s="1" t="s">
        <v>232</v>
      </c>
      <c r="J5700" s="1" t="s">
        <v>233</v>
      </c>
      <c r="K5700" s="1" t="s">
        <v>12</v>
      </c>
      <c r="L5700" s="1" t="s">
        <v>1154</v>
      </c>
    </row>
    <row r="5701" spans="1:12" x14ac:dyDescent="0.2">
      <c r="A5701" s="1" t="s">
        <v>234</v>
      </c>
      <c r="B5701" s="1" t="s">
        <v>13</v>
      </c>
      <c r="C5701" s="2">
        <v>43812</v>
      </c>
      <c r="D5701" s="1" t="s">
        <v>150</v>
      </c>
      <c r="E5701" s="1"/>
      <c r="F5701" s="1" t="s">
        <v>3762</v>
      </c>
      <c r="G5701" s="3">
        <v>1521.03</v>
      </c>
      <c r="H5701" s="3"/>
      <c r="I5701" s="1" t="s">
        <v>83</v>
      </c>
      <c r="J5701" s="1" t="s">
        <v>181</v>
      </c>
      <c r="K5701" s="1" t="s">
        <v>12</v>
      </c>
      <c r="L5701" s="1" t="s">
        <v>30</v>
      </c>
    </row>
    <row r="5702" spans="1:12" x14ac:dyDescent="0.2">
      <c r="A5702" s="1" t="s">
        <v>234</v>
      </c>
      <c r="B5702" s="1" t="s">
        <v>13</v>
      </c>
      <c r="C5702" s="2">
        <v>43812</v>
      </c>
      <c r="D5702" s="1" t="s">
        <v>150</v>
      </c>
      <c r="E5702" s="1"/>
      <c r="F5702" s="1" t="s">
        <v>3763</v>
      </c>
      <c r="G5702" s="3">
        <v>902.5</v>
      </c>
      <c r="H5702" s="3"/>
      <c r="I5702" s="1" t="s">
        <v>119</v>
      </c>
      <c r="J5702" s="1" t="s">
        <v>86</v>
      </c>
      <c r="K5702" s="1" t="s">
        <v>12</v>
      </c>
      <c r="L5702" s="1" t="s">
        <v>2489</v>
      </c>
    </row>
    <row r="5703" spans="1:12" x14ac:dyDescent="0.2">
      <c r="A5703" s="1" t="s">
        <v>234</v>
      </c>
      <c r="B5703" s="1" t="s">
        <v>13</v>
      </c>
      <c r="C5703" s="2">
        <v>43812</v>
      </c>
      <c r="D5703" s="1" t="s">
        <v>150</v>
      </c>
      <c r="E5703" s="1"/>
      <c r="F5703" s="1" t="s">
        <v>3764</v>
      </c>
      <c r="G5703" s="3">
        <v>997.94</v>
      </c>
      <c r="H5703" s="3"/>
      <c r="I5703" s="1" t="s">
        <v>119</v>
      </c>
      <c r="J5703" s="1" t="s">
        <v>86</v>
      </c>
      <c r="K5703" s="1" t="s">
        <v>12</v>
      </c>
      <c r="L5703" s="1" t="s">
        <v>294</v>
      </c>
    </row>
    <row r="5704" spans="1:12" x14ac:dyDescent="0.2">
      <c r="A5704" s="1" t="s">
        <v>234</v>
      </c>
      <c r="B5704" s="1" t="s">
        <v>13</v>
      </c>
      <c r="C5704" s="2">
        <v>43812</v>
      </c>
      <c r="D5704" s="1" t="s">
        <v>150</v>
      </c>
      <c r="E5704" s="1"/>
      <c r="F5704" s="1" t="s">
        <v>3619</v>
      </c>
      <c r="G5704" s="3">
        <v>496.01</v>
      </c>
      <c r="H5704" s="3"/>
      <c r="I5704" s="1" t="s">
        <v>83</v>
      </c>
      <c r="J5704" s="1" t="s">
        <v>175</v>
      </c>
      <c r="K5704" s="1" t="s">
        <v>84</v>
      </c>
      <c r="L5704" s="1" t="s">
        <v>29</v>
      </c>
    </row>
    <row r="5705" spans="1:12" x14ac:dyDescent="0.2">
      <c r="A5705" s="1" t="s">
        <v>234</v>
      </c>
      <c r="B5705" s="1" t="s">
        <v>13</v>
      </c>
      <c r="C5705" s="2">
        <v>43812</v>
      </c>
      <c r="D5705" s="1" t="s">
        <v>150</v>
      </c>
      <c r="E5705" s="1"/>
      <c r="F5705" s="1" t="s">
        <v>3765</v>
      </c>
      <c r="G5705" s="3">
        <v>1399.11</v>
      </c>
      <c r="H5705" s="3"/>
      <c r="I5705" s="1" t="s">
        <v>106</v>
      </c>
      <c r="J5705" s="1" t="s">
        <v>122</v>
      </c>
      <c r="K5705" s="1" t="s">
        <v>12</v>
      </c>
      <c r="L5705" s="1" t="s">
        <v>27</v>
      </c>
    </row>
    <row r="5706" spans="1:12" x14ac:dyDescent="0.2">
      <c r="A5706" s="1" t="s">
        <v>234</v>
      </c>
      <c r="B5706" s="1" t="s">
        <v>13</v>
      </c>
      <c r="C5706" s="2">
        <v>43812</v>
      </c>
      <c r="D5706" s="1" t="s">
        <v>150</v>
      </c>
      <c r="E5706" s="1"/>
      <c r="F5706" s="1" t="s">
        <v>3610</v>
      </c>
      <c r="G5706" s="3">
        <v>444</v>
      </c>
      <c r="H5706" s="3"/>
      <c r="I5706" s="1" t="s">
        <v>232</v>
      </c>
      <c r="J5706" s="1" t="s">
        <v>233</v>
      </c>
      <c r="K5706" s="1" t="s">
        <v>12</v>
      </c>
      <c r="L5706" s="1" t="s">
        <v>393</v>
      </c>
    </row>
    <row r="5707" spans="1:12" x14ac:dyDescent="0.2">
      <c r="A5707" s="1" t="s">
        <v>234</v>
      </c>
      <c r="B5707" s="1" t="s">
        <v>13</v>
      </c>
      <c r="C5707" s="2">
        <v>43812</v>
      </c>
      <c r="D5707" s="1" t="s">
        <v>150</v>
      </c>
      <c r="E5707" s="1"/>
      <c r="F5707" s="1" t="s">
        <v>3766</v>
      </c>
      <c r="G5707" s="3">
        <v>1426.16</v>
      </c>
      <c r="H5707" s="3"/>
      <c r="I5707" s="1" t="s">
        <v>83</v>
      </c>
      <c r="J5707" s="1" t="s">
        <v>230</v>
      </c>
      <c r="K5707" s="1" t="s">
        <v>12</v>
      </c>
      <c r="L5707" s="1" t="s">
        <v>429</v>
      </c>
    </row>
    <row r="5708" spans="1:12" x14ac:dyDescent="0.2">
      <c r="A5708" s="1" t="s">
        <v>234</v>
      </c>
      <c r="B5708" s="1" t="s">
        <v>13</v>
      </c>
      <c r="C5708" s="2">
        <v>43812</v>
      </c>
      <c r="D5708" s="1" t="s">
        <v>150</v>
      </c>
      <c r="E5708" s="1"/>
      <c r="F5708" s="1" t="s">
        <v>3767</v>
      </c>
      <c r="G5708" s="3">
        <v>920.98</v>
      </c>
      <c r="H5708" s="3"/>
      <c r="I5708" s="1" t="s">
        <v>83</v>
      </c>
      <c r="J5708" s="1" t="s">
        <v>181</v>
      </c>
      <c r="K5708" s="1" t="s">
        <v>12</v>
      </c>
      <c r="L5708" s="1" t="s">
        <v>98</v>
      </c>
    </row>
    <row r="5709" spans="1:12" x14ac:dyDescent="0.2">
      <c r="A5709" s="1" t="s">
        <v>234</v>
      </c>
      <c r="B5709" s="1" t="s">
        <v>13</v>
      </c>
      <c r="C5709" s="2">
        <v>43812</v>
      </c>
      <c r="D5709" s="1" t="s">
        <v>150</v>
      </c>
      <c r="E5709" s="1"/>
      <c r="F5709" s="1" t="s">
        <v>3768</v>
      </c>
      <c r="G5709" s="3">
        <v>1068.75</v>
      </c>
      <c r="H5709" s="3"/>
      <c r="I5709" s="1" t="s">
        <v>119</v>
      </c>
      <c r="J5709" s="1" t="s">
        <v>86</v>
      </c>
      <c r="K5709" s="1" t="s">
        <v>12</v>
      </c>
      <c r="L5709" s="1" t="s">
        <v>3125</v>
      </c>
    </row>
    <row r="5710" spans="1:12" x14ac:dyDescent="0.2">
      <c r="A5710" s="1" t="s">
        <v>234</v>
      </c>
      <c r="B5710" s="1" t="s">
        <v>13</v>
      </c>
      <c r="C5710" s="2">
        <v>43812</v>
      </c>
      <c r="D5710" s="1" t="s">
        <v>150</v>
      </c>
      <c r="E5710" s="1"/>
      <c r="F5710" s="1" t="s">
        <v>3769</v>
      </c>
      <c r="G5710" s="3">
        <v>573</v>
      </c>
      <c r="H5710" s="3"/>
      <c r="I5710" s="1" t="s">
        <v>85</v>
      </c>
      <c r="J5710" s="1" t="s">
        <v>125</v>
      </c>
      <c r="K5710" s="1" t="s">
        <v>12</v>
      </c>
      <c r="L5710" s="1" t="s">
        <v>296</v>
      </c>
    </row>
    <row r="5711" spans="1:12" x14ac:dyDescent="0.2">
      <c r="A5711" s="1" t="s">
        <v>234</v>
      </c>
      <c r="B5711" s="1" t="s">
        <v>13</v>
      </c>
      <c r="C5711" s="2">
        <v>43812</v>
      </c>
      <c r="D5711" s="1" t="s">
        <v>150</v>
      </c>
      <c r="E5711" s="1"/>
      <c r="F5711" s="1" t="s">
        <v>3633</v>
      </c>
      <c r="G5711" s="3">
        <v>85.29</v>
      </c>
      <c r="H5711" s="3"/>
      <c r="I5711" s="1" t="s">
        <v>87</v>
      </c>
      <c r="J5711" s="1" t="s">
        <v>253</v>
      </c>
      <c r="K5711" s="1" t="s">
        <v>84</v>
      </c>
      <c r="L5711" s="1" t="s">
        <v>2028</v>
      </c>
    </row>
    <row r="5712" spans="1:12" x14ac:dyDescent="0.2">
      <c r="A5712" s="1" t="s">
        <v>234</v>
      </c>
      <c r="B5712" s="1" t="s">
        <v>13</v>
      </c>
      <c r="C5712" s="2">
        <v>43812</v>
      </c>
      <c r="D5712" s="1" t="s">
        <v>150</v>
      </c>
      <c r="E5712" s="1"/>
      <c r="F5712" s="1" t="s">
        <v>3673</v>
      </c>
      <c r="G5712" s="3">
        <v>613.88</v>
      </c>
      <c r="H5712" s="3"/>
      <c r="I5712" s="1" t="s">
        <v>120</v>
      </c>
      <c r="J5712" s="1" t="s">
        <v>171</v>
      </c>
      <c r="K5712" s="1" t="s">
        <v>84</v>
      </c>
      <c r="L5712" s="1" t="s">
        <v>104</v>
      </c>
    </row>
    <row r="5713" spans="1:12" x14ac:dyDescent="0.2">
      <c r="A5713" s="1" t="s">
        <v>234</v>
      </c>
      <c r="B5713" s="1" t="s">
        <v>13</v>
      </c>
      <c r="C5713" s="2">
        <v>43812</v>
      </c>
      <c r="D5713" s="1" t="s">
        <v>150</v>
      </c>
      <c r="E5713" s="1"/>
      <c r="F5713" s="1" t="s">
        <v>3770</v>
      </c>
      <c r="G5713" s="3">
        <v>2386.8200000000002</v>
      </c>
      <c r="H5713" s="3"/>
      <c r="I5713" s="1" t="s">
        <v>83</v>
      </c>
      <c r="J5713" s="1" t="s">
        <v>181</v>
      </c>
      <c r="K5713" s="1" t="s">
        <v>12</v>
      </c>
      <c r="L5713" s="1" t="s">
        <v>36</v>
      </c>
    </row>
    <row r="5714" spans="1:12" x14ac:dyDescent="0.2">
      <c r="A5714" s="1" t="s">
        <v>234</v>
      </c>
      <c r="B5714" s="1" t="s">
        <v>13</v>
      </c>
      <c r="C5714" s="2">
        <v>43812</v>
      </c>
      <c r="D5714" s="1" t="s">
        <v>150</v>
      </c>
      <c r="E5714" s="1"/>
      <c r="F5714" s="1" t="s">
        <v>3771</v>
      </c>
      <c r="G5714" s="3">
        <v>920.88</v>
      </c>
      <c r="H5714" s="3"/>
      <c r="I5714" s="1" t="s">
        <v>83</v>
      </c>
      <c r="J5714" s="1" t="s">
        <v>229</v>
      </c>
      <c r="K5714" s="1" t="s">
        <v>12</v>
      </c>
      <c r="L5714" s="1" t="s">
        <v>425</v>
      </c>
    </row>
    <row r="5715" spans="1:12" x14ac:dyDescent="0.2">
      <c r="A5715" s="1" t="s">
        <v>234</v>
      </c>
      <c r="B5715" s="1" t="s">
        <v>13</v>
      </c>
      <c r="C5715" s="2">
        <v>43812</v>
      </c>
      <c r="D5715" s="1" t="s">
        <v>150</v>
      </c>
      <c r="E5715" s="1"/>
      <c r="F5715" s="1" t="s">
        <v>3772</v>
      </c>
      <c r="G5715" s="3">
        <v>600</v>
      </c>
      <c r="H5715" s="3"/>
      <c r="I5715" s="1" t="s">
        <v>119</v>
      </c>
      <c r="J5715" s="1" t="s">
        <v>86</v>
      </c>
      <c r="K5715" s="1" t="s">
        <v>12</v>
      </c>
      <c r="L5715" s="1" t="s">
        <v>354</v>
      </c>
    </row>
    <row r="5716" spans="1:12" x14ac:dyDescent="0.2">
      <c r="A5716" s="1" t="s">
        <v>234</v>
      </c>
      <c r="B5716" s="1" t="s">
        <v>13</v>
      </c>
      <c r="C5716" s="2">
        <v>43812</v>
      </c>
      <c r="D5716" s="1" t="s">
        <v>150</v>
      </c>
      <c r="E5716" s="1"/>
      <c r="F5716" s="1" t="s">
        <v>3773</v>
      </c>
      <c r="G5716" s="3">
        <v>919.93</v>
      </c>
      <c r="H5716" s="3"/>
      <c r="I5716" s="1" t="s">
        <v>119</v>
      </c>
      <c r="J5716" s="1" t="s">
        <v>86</v>
      </c>
      <c r="K5716" s="1" t="s">
        <v>12</v>
      </c>
      <c r="L5716" s="1" t="s">
        <v>72</v>
      </c>
    </row>
    <row r="5717" spans="1:12" x14ac:dyDescent="0.2">
      <c r="A5717" s="1" t="s">
        <v>234</v>
      </c>
      <c r="B5717" s="1" t="s">
        <v>13</v>
      </c>
      <c r="C5717" s="2">
        <v>43812</v>
      </c>
      <c r="D5717" s="1" t="s">
        <v>150</v>
      </c>
      <c r="E5717" s="1"/>
      <c r="F5717" s="1" t="s">
        <v>3755</v>
      </c>
      <c r="G5717" s="3">
        <v>1291.27</v>
      </c>
      <c r="H5717" s="3"/>
      <c r="I5717" s="1" t="s">
        <v>119</v>
      </c>
      <c r="J5717" s="1" t="s">
        <v>86</v>
      </c>
      <c r="K5717" s="1" t="s">
        <v>12</v>
      </c>
      <c r="L5717" s="1" t="s">
        <v>322</v>
      </c>
    </row>
    <row r="5718" spans="1:12" x14ac:dyDescent="0.2">
      <c r="A5718" s="1" t="s">
        <v>234</v>
      </c>
      <c r="B5718" s="1" t="s">
        <v>13</v>
      </c>
      <c r="C5718" s="2">
        <v>43812</v>
      </c>
      <c r="D5718" s="1" t="s">
        <v>150</v>
      </c>
      <c r="E5718" s="1"/>
      <c r="F5718" s="1" t="s">
        <v>3774</v>
      </c>
      <c r="G5718" s="3">
        <v>1197</v>
      </c>
      <c r="H5718" s="3"/>
      <c r="I5718" s="1" t="s">
        <v>119</v>
      </c>
      <c r="J5718" s="1" t="s">
        <v>86</v>
      </c>
      <c r="K5718" s="1" t="s">
        <v>12</v>
      </c>
      <c r="L5718" s="1" t="s">
        <v>3775</v>
      </c>
    </row>
    <row r="5719" spans="1:12" x14ac:dyDescent="0.2">
      <c r="A5719" s="1" t="s">
        <v>234</v>
      </c>
      <c r="B5719" s="1" t="s">
        <v>13</v>
      </c>
      <c r="C5719" s="2">
        <v>43812</v>
      </c>
      <c r="D5719" s="1" t="s">
        <v>150</v>
      </c>
      <c r="E5719" s="1"/>
      <c r="F5719" s="1" t="s">
        <v>3776</v>
      </c>
      <c r="G5719" s="3">
        <v>1221.07</v>
      </c>
      <c r="H5719" s="3"/>
      <c r="I5719" s="1" t="s">
        <v>119</v>
      </c>
      <c r="J5719" s="1" t="s">
        <v>86</v>
      </c>
      <c r="K5719" s="1" t="s">
        <v>12</v>
      </c>
      <c r="L5719" s="1" t="s">
        <v>451</v>
      </c>
    </row>
    <row r="5720" spans="1:12" x14ac:dyDescent="0.2">
      <c r="A5720" s="1" t="s">
        <v>234</v>
      </c>
      <c r="B5720" s="1" t="s">
        <v>13</v>
      </c>
      <c r="C5720" s="2">
        <v>43812</v>
      </c>
      <c r="D5720" s="1" t="s">
        <v>150</v>
      </c>
      <c r="E5720" s="1"/>
      <c r="F5720" s="1" t="s">
        <v>3659</v>
      </c>
      <c r="G5720" s="3">
        <v>393.25</v>
      </c>
      <c r="H5720" s="3"/>
      <c r="I5720" s="1" t="s">
        <v>85</v>
      </c>
      <c r="J5720" s="1" t="s">
        <v>125</v>
      </c>
      <c r="K5720" s="1" t="s">
        <v>84</v>
      </c>
      <c r="L5720" s="1" t="s">
        <v>111</v>
      </c>
    </row>
    <row r="5721" spans="1:12" x14ac:dyDescent="0.2">
      <c r="A5721" s="1" t="s">
        <v>234</v>
      </c>
      <c r="B5721" s="1" t="s">
        <v>13</v>
      </c>
      <c r="C5721" s="2">
        <v>43812</v>
      </c>
      <c r="D5721" s="1" t="s">
        <v>150</v>
      </c>
      <c r="E5721" s="1"/>
      <c r="F5721" s="1" t="s">
        <v>3603</v>
      </c>
      <c r="G5721" s="3">
        <v>559.16</v>
      </c>
      <c r="H5721" s="3"/>
      <c r="I5721" s="1" t="s">
        <v>87</v>
      </c>
      <c r="J5721" s="1" t="s">
        <v>116</v>
      </c>
      <c r="K5721" s="1" t="s">
        <v>84</v>
      </c>
      <c r="L5721" s="1" t="s">
        <v>63</v>
      </c>
    </row>
    <row r="5722" spans="1:12" x14ac:dyDescent="0.2">
      <c r="A5722" s="1" t="s">
        <v>234</v>
      </c>
      <c r="B5722" s="1" t="s">
        <v>13</v>
      </c>
      <c r="C5722" s="2">
        <v>43812</v>
      </c>
      <c r="D5722" s="1" t="s">
        <v>150</v>
      </c>
      <c r="E5722" s="1"/>
      <c r="F5722" s="1" t="s">
        <v>3777</v>
      </c>
      <c r="G5722" s="3">
        <v>2393.02</v>
      </c>
      <c r="H5722" s="3"/>
      <c r="I5722" s="1" t="s">
        <v>120</v>
      </c>
      <c r="J5722" s="1" t="s">
        <v>171</v>
      </c>
      <c r="K5722" s="1" t="s">
        <v>12</v>
      </c>
      <c r="L5722" s="1" t="s">
        <v>43</v>
      </c>
    </row>
    <row r="5723" spans="1:12" x14ac:dyDescent="0.2">
      <c r="A5723" s="1" t="s">
        <v>234</v>
      </c>
      <c r="B5723" s="1" t="s">
        <v>13</v>
      </c>
      <c r="C5723" s="2">
        <v>43812</v>
      </c>
      <c r="D5723" s="1" t="s">
        <v>150</v>
      </c>
      <c r="E5723" s="1"/>
      <c r="F5723" s="1" t="s">
        <v>3709</v>
      </c>
      <c r="G5723" s="3">
        <v>1292.43</v>
      </c>
      <c r="H5723" s="3"/>
      <c r="I5723" s="1" t="s">
        <v>119</v>
      </c>
      <c r="J5723" s="1" t="s">
        <v>86</v>
      </c>
      <c r="K5723" s="1" t="s">
        <v>12</v>
      </c>
      <c r="L5723" s="1" t="s">
        <v>56</v>
      </c>
    </row>
    <row r="5724" spans="1:12" x14ac:dyDescent="0.2">
      <c r="A5724" s="1" t="s">
        <v>234</v>
      </c>
      <c r="B5724" s="1" t="s">
        <v>13</v>
      </c>
      <c r="C5724" s="2">
        <v>43812</v>
      </c>
      <c r="D5724" s="1" t="s">
        <v>150</v>
      </c>
      <c r="E5724" s="1"/>
      <c r="F5724" s="1" t="s">
        <v>3778</v>
      </c>
      <c r="G5724" s="3">
        <v>950</v>
      </c>
      <c r="H5724" s="3"/>
      <c r="I5724" s="1" t="s">
        <v>119</v>
      </c>
      <c r="J5724" s="1" t="s">
        <v>86</v>
      </c>
      <c r="K5724" s="1" t="s">
        <v>12</v>
      </c>
      <c r="L5724" s="1" t="s">
        <v>2968</v>
      </c>
    </row>
    <row r="5725" spans="1:12" x14ac:dyDescent="0.2">
      <c r="A5725" s="1" t="s">
        <v>234</v>
      </c>
      <c r="B5725" s="1" t="s">
        <v>13</v>
      </c>
      <c r="C5725" s="2">
        <v>43812</v>
      </c>
      <c r="D5725" s="1" t="s">
        <v>150</v>
      </c>
      <c r="E5725" s="1"/>
      <c r="F5725" s="1" t="s">
        <v>3779</v>
      </c>
      <c r="G5725" s="3">
        <v>1369.13</v>
      </c>
      <c r="H5725" s="3"/>
      <c r="I5725" s="1" t="s">
        <v>106</v>
      </c>
      <c r="J5725" s="1" t="s">
        <v>121</v>
      </c>
      <c r="K5725" s="1" t="s">
        <v>12</v>
      </c>
      <c r="L5725" s="1" t="s">
        <v>23</v>
      </c>
    </row>
    <row r="5726" spans="1:12" x14ac:dyDescent="0.2">
      <c r="A5726" s="1" t="s">
        <v>234</v>
      </c>
      <c r="B5726" s="1" t="s">
        <v>13</v>
      </c>
      <c r="C5726" s="2">
        <v>43812</v>
      </c>
      <c r="D5726" s="1" t="s">
        <v>150</v>
      </c>
      <c r="E5726" s="1"/>
      <c r="F5726" s="1" t="s">
        <v>3780</v>
      </c>
      <c r="G5726" s="3">
        <v>1197.92</v>
      </c>
      <c r="H5726" s="3"/>
      <c r="I5726" s="1" t="s">
        <v>120</v>
      </c>
      <c r="J5726" s="1" t="s">
        <v>171</v>
      </c>
      <c r="K5726" s="1" t="s">
        <v>12</v>
      </c>
      <c r="L5726" s="1" t="s">
        <v>473</v>
      </c>
    </row>
    <row r="5727" spans="1:12" x14ac:dyDescent="0.2">
      <c r="A5727" s="1" t="s">
        <v>234</v>
      </c>
      <c r="B5727" s="1" t="s">
        <v>13</v>
      </c>
      <c r="C5727" s="2">
        <v>43812</v>
      </c>
      <c r="D5727" s="1" t="s">
        <v>150</v>
      </c>
      <c r="E5727" s="1"/>
      <c r="F5727" s="1" t="s">
        <v>3632</v>
      </c>
      <c r="G5727" s="3">
        <v>984.62</v>
      </c>
      <c r="H5727" s="3"/>
      <c r="I5727" s="1" t="s">
        <v>119</v>
      </c>
      <c r="J5727" s="1" t="s">
        <v>86</v>
      </c>
      <c r="K5727" s="1" t="s">
        <v>84</v>
      </c>
      <c r="L5727" s="1" t="s">
        <v>51</v>
      </c>
    </row>
    <row r="5728" spans="1:12" x14ac:dyDescent="0.2">
      <c r="A5728" s="1" t="s">
        <v>234</v>
      </c>
      <c r="B5728" s="1" t="s">
        <v>13</v>
      </c>
      <c r="C5728" s="2">
        <v>43812</v>
      </c>
      <c r="D5728" s="1" t="s">
        <v>150</v>
      </c>
      <c r="E5728" s="1"/>
      <c r="F5728" s="1" t="s">
        <v>3781</v>
      </c>
      <c r="G5728" s="3">
        <v>526.33000000000004</v>
      </c>
      <c r="H5728" s="3"/>
      <c r="I5728" s="1" t="s">
        <v>119</v>
      </c>
      <c r="J5728" s="1" t="s">
        <v>86</v>
      </c>
      <c r="K5728" s="1" t="s">
        <v>12</v>
      </c>
      <c r="L5728" s="1" t="s">
        <v>182</v>
      </c>
    </row>
    <row r="5729" spans="1:12" x14ac:dyDescent="0.2">
      <c r="A5729" s="1" t="s">
        <v>234</v>
      </c>
      <c r="B5729" s="1" t="s">
        <v>13</v>
      </c>
      <c r="C5729" s="2">
        <v>43812</v>
      </c>
      <c r="D5729" s="1" t="s">
        <v>150</v>
      </c>
      <c r="E5729" s="1"/>
      <c r="F5729" s="1" t="s">
        <v>3782</v>
      </c>
      <c r="G5729" s="3">
        <v>410.03</v>
      </c>
      <c r="H5729" s="3"/>
      <c r="I5729" s="1" t="s">
        <v>119</v>
      </c>
      <c r="J5729" s="1" t="s">
        <v>86</v>
      </c>
      <c r="K5729" s="1" t="s">
        <v>84</v>
      </c>
      <c r="L5729" s="1" t="s">
        <v>66</v>
      </c>
    </row>
    <row r="5730" spans="1:12" x14ac:dyDescent="0.2">
      <c r="A5730" s="1" t="s">
        <v>234</v>
      </c>
      <c r="B5730" s="1" t="s">
        <v>13</v>
      </c>
      <c r="C5730" s="2">
        <v>43812</v>
      </c>
      <c r="D5730" s="1" t="s">
        <v>150</v>
      </c>
      <c r="E5730" s="1"/>
      <c r="F5730" s="1" t="s">
        <v>3783</v>
      </c>
      <c r="G5730" s="3">
        <v>510</v>
      </c>
      <c r="H5730" s="3"/>
      <c r="I5730" s="1" t="s">
        <v>119</v>
      </c>
      <c r="J5730" s="1" t="s">
        <v>86</v>
      </c>
      <c r="K5730" s="1" t="s">
        <v>12</v>
      </c>
      <c r="L5730" s="1" t="s">
        <v>3570</v>
      </c>
    </row>
    <row r="5731" spans="1:12" x14ac:dyDescent="0.2">
      <c r="A5731" s="1" t="s">
        <v>234</v>
      </c>
      <c r="B5731" s="1" t="s">
        <v>13</v>
      </c>
      <c r="C5731" s="2">
        <v>43812</v>
      </c>
      <c r="D5731" s="1" t="s">
        <v>150</v>
      </c>
      <c r="E5731" s="1"/>
      <c r="F5731" s="1" t="s">
        <v>3624</v>
      </c>
      <c r="G5731" s="3">
        <v>259.36</v>
      </c>
      <c r="H5731" s="3"/>
      <c r="I5731" s="1" t="s">
        <v>87</v>
      </c>
      <c r="J5731" s="1" t="s">
        <v>253</v>
      </c>
      <c r="K5731" s="1" t="s">
        <v>12</v>
      </c>
      <c r="L5731" s="1" t="s">
        <v>28</v>
      </c>
    </row>
    <row r="5732" spans="1:12" x14ac:dyDescent="0.2">
      <c r="A5732" s="1" t="s">
        <v>234</v>
      </c>
      <c r="B5732" s="1" t="s">
        <v>13</v>
      </c>
      <c r="C5732" s="2">
        <v>43812</v>
      </c>
      <c r="D5732" s="1" t="s">
        <v>150</v>
      </c>
      <c r="E5732" s="1"/>
      <c r="F5732" s="1" t="s">
        <v>3619</v>
      </c>
      <c r="G5732" s="3">
        <v>1197.8499999999999</v>
      </c>
      <c r="H5732" s="3"/>
      <c r="I5732" s="1" t="s">
        <v>119</v>
      </c>
      <c r="J5732" s="1" t="s">
        <v>86</v>
      </c>
      <c r="K5732" s="1" t="s">
        <v>84</v>
      </c>
      <c r="L5732" s="1" t="s">
        <v>29</v>
      </c>
    </row>
    <row r="5733" spans="1:12" x14ac:dyDescent="0.2">
      <c r="A5733" s="1" t="s">
        <v>234</v>
      </c>
      <c r="B5733" s="1" t="s">
        <v>13</v>
      </c>
      <c r="C5733" s="2">
        <v>43812</v>
      </c>
      <c r="D5733" s="1" t="s">
        <v>150</v>
      </c>
      <c r="E5733" s="1"/>
      <c r="F5733" s="1" t="s">
        <v>3627</v>
      </c>
      <c r="G5733" s="3">
        <v>456.68</v>
      </c>
      <c r="H5733" s="3"/>
      <c r="I5733" s="1" t="s">
        <v>83</v>
      </c>
      <c r="J5733" s="1" t="s">
        <v>175</v>
      </c>
      <c r="K5733" s="1" t="s">
        <v>84</v>
      </c>
      <c r="L5733" s="1" t="s">
        <v>241</v>
      </c>
    </row>
    <row r="5734" spans="1:12" x14ac:dyDescent="0.2">
      <c r="A5734" s="1" t="s">
        <v>234</v>
      </c>
      <c r="B5734" s="1" t="s">
        <v>13</v>
      </c>
      <c r="C5734" s="2">
        <v>43812</v>
      </c>
      <c r="D5734" s="1" t="s">
        <v>150</v>
      </c>
      <c r="E5734" s="1"/>
      <c r="F5734" s="1" t="s">
        <v>3627</v>
      </c>
      <c r="G5734" s="3">
        <v>360.53</v>
      </c>
      <c r="H5734" s="3"/>
      <c r="I5734" s="1" t="s">
        <v>185</v>
      </c>
      <c r="J5734" s="1" t="s">
        <v>126</v>
      </c>
      <c r="K5734" s="1" t="s">
        <v>84</v>
      </c>
      <c r="L5734" s="1" t="s">
        <v>241</v>
      </c>
    </row>
    <row r="5735" spans="1:12" x14ac:dyDescent="0.2">
      <c r="A5735" s="1" t="s">
        <v>234</v>
      </c>
      <c r="B5735" s="1" t="s">
        <v>13</v>
      </c>
      <c r="C5735" s="2">
        <v>43812</v>
      </c>
      <c r="D5735" s="1" t="s">
        <v>150</v>
      </c>
      <c r="E5735" s="1"/>
      <c r="F5735" s="1" t="s">
        <v>3784</v>
      </c>
      <c r="G5735" s="3">
        <v>736.4</v>
      </c>
      <c r="H5735" s="3"/>
      <c r="I5735" s="1" t="s">
        <v>120</v>
      </c>
      <c r="J5735" s="1" t="s">
        <v>171</v>
      </c>
      <c r="K5735" s="1" t="s">
        <v>12</v>
      </c>
      <c r="L5735" s="1" t="s">
        <v>101</v>
      </c>
    </row>
    <row r="5736" spans="1:12" x14ac:dyDescent="0.2">
      <c r="A5736" s="1" t="s">
        <v>234</v>
      </c>
      <c r="B5736" s="1" t="s">
        <v>13</v>
      </c>
      <c r="C5736" s="2">
        <v>43812</v>
      </c>
      <c r="D5736" s="1" t="s">
        <v>150</v>
      </c>
      <c r="E5736" s="1"/>
      <c r="F5736" s="1" t="s">
        <v>3785</v>
      </c>
      <c r="G5736" s="3">
        <v>1003.91</v>
      </c>
      <c r="H5736" s="3"/>
      <c r="I5736" s="1" t="s">
        <v>83</v>
      </c>
      <c r="J5736" s="1" t="s">
        <v>229</v>
      </c>
      <c r="K5736" s="1" t="s">
        <v>12</v>
      </c>
      <c r="L5736" s="1" t="s">
        <v>73</v>
      </c>
    </row>
    <row r="5737" spans="1:12" x14ac:dyDescent="0.2">
      <c r="A5737" s="1" t="s">
        <v>234</v>
      </c>
      <c r="B5737" s="1" t="s">
        <v>13</v>
      </c>
      <c r="C5737" s="2">
        <v>43812</v>
      </c>
      <c r="D5737" s="1" t="s">
        <v>150</v>
      </c>
      <c r="E5737" s="1"/>
      <c r="F5737" s="1" t="s">
        <v>3786</v>
      </c>
      <c r="G5737" s="3">
        <v>1368</v>
      </c>
      <c r="H5737" s="3"/>
      <c r="I5737" s="1" t="s">
        <v>119</v>
      </c>
      <c r="J5737" s="1" t="s">
        <v>86</v>
      </c>
      <c r="K5737" s="1" t="s">
        <v>12</v>
      </c>
      <c r="L5737" s="1" t="s">
        <v>70</v>
      </c>
    </row>
    <row r="5738" spans="1:12" x14ac:dyDescent="0.2">
      <c r="A5738" s="1" t="s">
        <v>234</v>
      </c>
      <c r="B5738" s="1" t="s">
        <v>13</v>
      </c>
      <c r="C5738" s="2">
        <v>43812</v>
      </c>
      <c r="D5738" s="1" t="s">
        <v>150</v>
      </c>
      <c r="E5738" s="1"/>
      <c r="F5738" s="1" t="s">
        <v>3614</v>
      </c>
      <c r="G5738" s="3">
        <v>176.08</v>
      </c>
      <c r="H5738" s="3"/>
      <c r="I5738" s="1" t="s">
        <v>106</v>
      </c>
      <c r="J5738" s="1" t="s">
        <v>121</v>
      </c>
      <c r="K5738" s="1" t="s">
        <v>12</v>
      </c>
      <c r="L5738" s="1" t="s">
        <v>1047</v>
      </c>
    </row>
    <row r="5739" spans="1:12" x14ac:dyDescent="0.2">
      <c r="A5739" s="1" t="s">
        <v>234</v>
      </c>
      <c r="B5739" s="1" t="s">
        <v>13</v>
      </c>
      <c r="C5739" s="2">
        <v>43812</v>
      </c>
      <c r="D5739" s="1" t="s">
        <v>150</v>
      </c>
      <c r="E5739" s="1"/>
      <c r="F5739" s="1" t="s">
        <v>3664</v>
      </c>
      <c r="G5739" s="3">
        <v>68.930000000000007</v>
      </c>
      <c r="H5739" s="3"/>
      <c r="I5739" s="1" t="s">
        <v>232</v>
      </c>
      <c r="J5739" s="1" t="s">
        <v>233</v>
      </c>
      <c r="K5739" s="1" t="s">
        <v>12</v>
      </c>
      <c r="L5739" s="1" t="s">
        <v>15</v>
      </c>
    </row>
    <row r="5740" spans="1:12" x14ac:dyDescent="0.2">
      <c r="A5740" s="1" t="s">
        <v>234</v>
      </c>
      <c r="B5740" s="1" t="s">
        <v>13</v>
      </c>
      <c r="C5740" s="2">
        <v>43812</v>
      </c>
      <c r="D5740" s="1" t="s">
        <v>150</v>
      </c>
      <c r="E5740" s="1"/>
      <c r="F5740" s="1" t="s">
        <v>3740</v>
      </c>
      <c r="G5740" s="3">
        <v>1000.22</v>
      </c>
      <c r="H5740" s="3"/>
      <c r="I5740" s="1" t="s">
        <v>119</v>
      </c>
      <c r="J5740" s="1" t="s">
        <v>86</v>
      </c>
      <c r="K5740" s="1" t="s">
        <v>12</v>
      </c>
      <c r="L5740" s="1" t="s">
        <v>31</v>
      </c>
    </row>
    <row r="5741" spans="1:12" x14ac:dyDescent="0.2">
      <c r="A5741" s="1" t="s">
        <v>234</v>
      </c>
      <c r="B5741" s="1" t="s">
        <v>13</v>
      </c>
      <c r="C5741" s="2">
        <v>43812</v>
      </c>
      <c r="D5741" s="1" t="s">
        <v>150</v>
      </c>
      <c r="E5741" s="1"/>
      <c r="F5741" s="1" t="s">
        <v>3731</v>
      </c>
      <c r="G5741" s="3">
        <v>583.51</v>
      </c>
      <c r="H5741" s="3"/>
      <c r="I5741" s="1" t="s">
        <v>120</v>
      </c>
      <c r="J5741" s="1" t="s">
        <v>171</v>
      </c>
      <c r="K5741" s="1" t="s">
        <v>12</v>
      </c>
      <c r="L5741" s="1" t="s">
        <v>34</v>
      </c>
    </row>
    <row r="5742" spans="1:12" x14ac:dyDescent="0.2">
      <c r="A5742" s="1" t="s">
        <v>234</v>
      </c>
      <c r="B5742" s="1" t="s">
        <v>13</v>
      </c>
      <c r="C5742" s="2">
        <v>43812</v>
      </c>
      <c r="D5742" s="1" t="s">
        <v>150</v>
      </c>
      <c r="E5742" s="1"/>
      <c r="F5742" s="1" t="s">
        <v>3656</v>
      </c>
      <c r="G5742" s="3">
        <v>743.57</v>
      </c>
      <c r="H5742" s="3"/>
      <c r="I5742" s="1" t="s">
        <v>120</v>
      </c>
      <c r="J5742" s="1" t="s">
        <v>171</v>
      </c>
      <c r="K5742" s="1" t="s">
        <v>12</v>
      </c>
      <c r="L5742" s="1" t="s">
        <v>110</v>
      </c>
    </row>
    <row r="5743" spans="1:12" x14ac:dyDescent="0.2">
      <c r="A5743" s="1" t="s">
        <v>234</v>
      </c>
      <c r="B5743" s="1" t="s">
        <v>13</v>
      </c>
      <c r="C5743" s="2">
        <v>43812</v>
      </c>
      <c r="D5743" s="1" t="s">
        <v>150</v>
      </c>
      <c r="E5743" s="1"/>
      <c r="F5743" s="1" t="s">
        <v>3787</v>
      </c>
      <c r="G5743" s="3">
        <v>1334.75</v>
      </c>
      <c r="H5743" s="3"/>
      <c r="I5743" s="1" t="s">
        <v>119</v>
      </c>
      <c r="J5743" s="1" t="s">
        <v>86</v>
      </c>
      <c r="K5743" s="1" t="s">
        <v>12</v>
      </c>
      <c r="L5743" s="1" t="s">
        <v>71</v>
      </c>
    </row>
    <row r="5744" spans="1:12" x14ac:dyDescent="0.2">
      <c r="A5744" s="1" t="s">
        <v>234</v>
      </c>
      <c r="B5744" s="1" t="s">
        <v>13</v>
      </c>
      <c r="C5744" s="2">
        <v>43812</v>
      </c>
      <c r="D5744" s="1" t="s">
        <v>150</v>
      </c>
      <c r="E5744" s="1"/>
      <c r="F5744" s="1" t="s">
        <v>3788</v>
      </c>
      <c r="G5744" s="3">
        <v>413.81</v>
      </c>
      <c r="H5744" s="3"/>
      <c r="I5744" s="1" t="s">
        <v>119</v>
      </c>
      <c r="J5744" s="1" t="s">
        <v>86</v>
      </c>
      <c r="K5744" s="1" t="s">
        <v>12</v>
      </c>
      <c r="L5744" s="1" t="s">
        <v>446</v>
      </c>
    </row>
    <row r="5745" spans="1:12" x14ac:dyDescent="0.2">
      <c r="A5745" s="1" t="s">
        <v>234</v>
      </c>
      <c r="B5745" s="1" t="s">
        <v>13</v>
      </c>
      <c r="C5745" s="2">
        <v>43812</v>
      </c>
      <c r="D5745" s="1" t="s">
        <v>150</v>
      </c>
      <c r="E5745" s="1"/>
      <c r="F5745" s="1" t="s">
        <v>3789</v>
      </c>
      <c r="G5745" s="3">
        <v>708</v>
      </c>
      <c r="H5745" s="3"/>
      <c r="I5745" s="1" t="s">
        <v>119</v>
      </c>
      <c r="J5745" s="1" t="s">
        <v>86</v>
      </c>
      <c r="K5745" s="1" t="s">
        <v>12</v>
      </c>
      <c r="L5745" s="1" t="s">
        <v>3790</v>
      </c>
    </row>
    <row r="5746" spans="1:12" x14ac:dyDescent="0.2">
      <c r="A5746" s="1" t="s">
        <v>234</v>
      </c>
      <c r="B5746" s="1" t="s">
        <v>13</v>
      </c>
      <c r="C5746" s="2">
        <v>43812</v>
      </c>
      <c r="D5746" s="1" t="s">
        <v>150</v>
      </c>
      <c r="E5746" s="1"/>
      <c r="F5746" s="1" t="s">
        <v>3791</v>
      </c>
      <c r="G5746" s="3">
        <v>858</v>
      </c>
      <c r="H5746" s="3"/>
      <c r="I5746" s="1" t="s">
        <v>119</v>
      </c>
      <c r="J5746" s="1" t="s">
        <v>86</v>
      </c>
      <c r="K5746" s="1" t="s">
        <v>12</v>
      </c>
      <c r="L5746" s="1" t="s">
        <v>494</v>
      </c>
    </row>
    <row r="5747" spans="1:12" x14ac:dyDescent="0.2">
      <c r="A5747" s="1" t="s">
        <v>234</v>
      </c>
      <c r="B5747" s="1" t="s">
        <v>13</v>
      </c>
      <c r="C5747" s="2">
        <v>43812</v>
      </c>
      <c r="D5747" s="1" t="s">
        <v>150</v>
      </c>
      <c r="E5747" s="1"/>
      <c r="F5747" s="1" t="s">
        <v>3626</v>
      </c>
      <c r="G5747" s="3">
        <v>221.92</v>
      </c>
      <c r="H5747" s="3"/>
      <c r="I5747" s="1" t="s">
        <v>83</v>
      </c>
      <c r="J5747" s="1" t="s">
        <v>175</v>
      </c>
      <c r="K5747" s="1" t="s">
        <v>84</v>
      </c>
      <c r="L5747" s="1" t="s">
        <v>26</v>
      </c>
    </row>
    <row r="5748" spans="1:12" x14ac:dyDescent="0.2">
      <c r="A5748" s="1" t="s">
        <v>234</v>
      </c>
      <c r="B5748" s="1" t="s">
        <v>13</v>
      </c>
      <c r="C5748" s="2">
        <v>43812</v>
      </c>
      <c r="D5748" s="1" t="s">
        <v>150</v>
      </c>
      <c r="E5748" s="1"/>
      <c r="F5748" s="1" t="s">
        <v>3631</v>
      </c>
      <c r="G5748" s="3">
        <v>198.5</v>
      </c>
      <c r="H5748" s="3"/>
      <c r="I5748" s="1" t="s">
        <v>232</v>
      </c>
      <c r="J5748" s="1" t="s">
        <v>233</v>
      </c>
      <c r="K5748" s="1" t="s">
        <v>12</v>
      </c>
      <c r="L5748" s="1" t="s">
        <v>433</v>
      </c>
    </row>
    <row r="5749" spans="1:12" x14ac:dyDescent="0.2">
      <c r="A5749" s="1" t="s">
        <v>234</v>
      </c>
      <c r="B5749" s="1" t="s">
        <v>13</v>
      </c>
      <c r="C5749" s="2">
        <v>43812</v>
      </c>
      <c r="D5749" s="1" t="s">
        <v>150</v>
      </c>
      <c r="E5749" s="1"/>
      <c r="F5749" s="1" t="s">
        <v>3792</v>
      </c>
      <c r="G5749" s="3">
        <v>1426.7</v>
      </c>
      <c r="H5749" s="3"/>
      <c r="I5749" s="1" t="s">
        <v>83</v>
      </c>
      <c r="J5749" s="1" t="s">
        <v>230</v>
      </c>
      <c r="K5749" s="1" t="s">
        <v>12</v>
      </c>
      <c r="L5749" s="1" t="s">
        <v>17</v>
      </c>
    </row>
    <row r="5750" spans="1:12" x14ac:dyDescent="0.2">
      <c r="A5750" s="1" t="s">
        <v>234</v>
      </c>
      <c r="B5750" s="1" t="s">
        <v>13</v>
      </c>
      <c r="C5750" s="2">
        <v>43812</v>
      </c>
      <c r="D5750" s="1" t="s">
        <v>150</v>
      </c>
      <c r="E5750" s="1"/>
      <c r="F5750" s="1" t="s">
        <v>3673</v>
      </c>
      <c r="G5750" s="3">
        <v>188.88</v>
      </c>
      <c r="H5750" s="3"/>
      <c r="I5750" s="1" t="s">
        <v>185</v>
      </c>
      <c r="J5750" s="1" t="s">
        <v>126</v>
      </c>
      <c r="K5750" s="1" t="s">
        <v>84</v>
      </c>
      <c r="L5750" s="1" t="s">
        <v>104</v>
      </c>
    </row>
    <row r="5751" spans="1:12" x14ac:dyDescent="0.2">
      <c r="A5751" s="1" t="s">
        <v>234</v>
      </c>
      <c r="B5751" s="1" t="s">
        <v>13</v>
      </c>
      <c r="C5751" s="2">
        <v>43812</v>
      </c>
      <c r="D5751" s="1" t="s">
        <v>150</v>
      </c>
      <c r="E5751" s="1"/>
      <c r="F5751" s="1" t="s">
        <v>3619</v>
      </c>
      <c r="G5751" s="3">
        <v>70.680000000000007</v>
      </c>
      <c r="H5751" s="3"/>
      <c r="I5751" s="1" t="s">
        <v>108</v>
      </c>
      <c r="J5751" s="1" t="s">
        <v>117</v>
      </c>
      <c r="K5751" s="1" t="s">
        <v>84</v>
      </c>
      <c r="L5751" s="1" t="s">
        <v>29</v>
      </c>
    </row>
    <row r="5752" spans="1:12" x14ac:dyDescent="0.2">
      <c r="A5752" s="1" t="s">
        <v>234</v>
      </c>
      <c r="B5752" s="1" t="s">
        <v>13</v>
      </c>
      <c r="C5752" s="2">
        <v>43812</v>
      </c>
      <c r="D5752" s="1" t="s">
        <v>150</v>
      </c>
      <c r="E5752" s="1"/>
      <c r="F5752" s="1" t="s">
        <v>3785</v>
      </c>
      <c r="G5752" s="3">
        <v>1003.9</v>
      </c>
      <c r="H5752" s="3"/>
      <c r="I5752" s="1" t="s">
        <v>83</v>
      </c>
      <c r="J5752" s="1" t="s">
        <v>230</v>
      </c>
      <c r="K5752" s="1" t="s">
        <v>12</v>
      </c>
      <c r="L5752" s="1" t="s">
        <v>73</v>
      </c>
    </row>
    <row r="5753" spans="1:12" x14ac:dyDescent="0.2">
      <c r="A5753" s="1" t="s">
        <v>234</v>
      </c>
      <c r="B5753" s="1" t="s">
        <v>13</v>
      </c>
      <c r="C5753" s="2">
        <v>43812</v>
      </c>
      <c r="D5753" s="1" t="s">
        <v>150</v>
      </c>
      <c r="E5753" s="1"/>
      <c r="F5753" s="1" t="s">
        <v>3793</v>
      </c>
      <c r="G5753" s="3">
        <v>759.08</v>
      </c>
      <c r="H5753" s="3"/>
      <c r="I5753" s="1" t="s">
        <v>120</v>
      </c>
      <c r="J5753" s="1" t="s">
        <v>171</v>
      </c>
      <c r="K5753" s="1" t="s">
        <v>12</v>
      </c>
      <c r="L5753" s="1" t="s">
        <v>378</v>
      </c>
    </row>
    <row r="5754" spans="1:12" x14ac:dyDescent="0.2">
      <c r="A5754" s="1" t="s">
        <v>234</v>
      </c>
      <c r="B5754" s="1" t="s">
        <v>13</v>
      </c>
      <c r="C5754" s="2">
        <v>43812</v>
      </c>
      <c r="D5754" s="1" t="s">
        <v>150</v>
      </c>
      <c r="E5754" s="1"/>
      <c r="F5754" s="1" t="s">
        <v>3659</v>
      </c>
      <c r="G5754" s="3">
        <v>62.77</v>
      </c>
      <c r="H5754" s="3"/>
      <c r="I5754" s="1" t="s">
        <v>232</v>
      </c>
      <c r="J5754" s="1" t="s">
        <v>233</v>
      </c>
      <c r="K5754" s="1" t="s">
        <v>84</v>
      </c>
      <c r="L5754" s="1" t="s">
        <v>111</v>
      </c>
    </row>
    <row r="5755" spans="1:12" x14ac:dyDescent="0.2">
      <c r="A5755" s="1" t="s">
        <v>234</v>
      </c>
      <c r="B5755" s="1" t="s">
        <v>13</v>
      </c>
      <c r="C5755" s="2">
        <v>43812</v>
      </c>
      <c r="D5755" s="1" t="s">
        <v>150</v>
      </c>
      <c r="E5755" s="1"/>
      <c r="F5755" s="1" t="s">
        <v>3794</v>
      </c>
      <c r="G5755" s="3">
        <v>840</v>
      </c>
      <c r="H5755" s="3"/>
      <c r="I5755" s="1" t="s">
        <v>119</v>
      </c>
      <c r="J5755" s="1" t="s">
        <v>86</v>
      </c>
      <c r="K5755" s="1" t="s">
        <v>12</v>
      </c>
      <c r="L5755" s="1" t="s">
        <v>3023</v>
      </c>
    </row>
    <row r="5756" spans="1:12" x14ac:dyDescent="0.2">
      <c r="A5756" s="1" t="s">
        <v>234</v>
      </c>
      <c r="B5756" s="1" t="s">
        <v>13</v>
      </c>
      <c r="C5756" s="2">
        <v>43812</v>
      </c>
      <c r="D5756" s="1" t="s">
        <v>150</v>
      </c>
      <c r="E5756" s="1"/>
      <c r="F5756" s="1" t="s">
        <v>3712</v>
      </c>
      <c r="G5756" s="3">
        <v>1273.3599999999999</v>
      </c>
      <c r="H5756" s="3"/>
      <c r="I5756" s="1" t="s">
        <v>119</v>
      </c>
      <c r="J5756" s="1" t="s">
        <v>86</v>
      </c>
      <c r="K5756" s="1" t="s">
        <v>12</v>
      </c>
      <c r="L5756" s="1" t="s">
        <v>2511</v>
      </c>
    </row>
    <row r="5757" spans="1:12" x14ac:dyDescent="0.2">
      <c r="A5757" s="1" t="s">
        <v>234</v>
      </c>
      <c r="B5757" s="1" t="s">
        <v>13</v>
      </c>
      <c r="C5757" s="2">
        <v>43812</v>
      </c>
      <c r="D5757" s="1" t="s">
        <v>150</v>
      </c>
      <c r="E5757" s="1"/>
      <c r="F5757" s="1" t="s">
        <v>3795</v>
      </c>
      <c r="G5757" s="3">
        <v>519.03</v>
      </c>
      <c r="H5757" s="3"/>
      <c r="I5757" s="1" t="s">
        <v>185</v>
      </c>
      <c r="J5757" s="1" t="s">
        <v>126</v>
      </c>
      <c r="K5757" s="1" t="s">
        <v>12</v>
      </c>
      <c r="L5757" s="1" t="s">
        <v>304</v>
      </c>
    </row>
    <row r="5758" spans="1:12" x14ac:dyDescent="0.2">
      <c r="A5758" s="1" t="s">
        <v>234</v>
      </c>
      <c r="B5758" s="1" t="s">
        <v>13</v>
      </c>
      <c r="C5758" s="2">
        <v>43823</v>
      </c>
      <c r="D5758" s="1" t="s">
        <v>151</v>
      </c>
      <c r="E5758" s="1"/>
      <c r="F5758" s="1" t="s">
        <v>3796</v>
      </c>
      <c r="G5758" s="3">
        <v>214.79</v>
      </c>
      <c r="H5758" s="3"/>
      <c r="I5758" s="1" t="s">
        <v>185</v>
      </c>
      <c r="J5758" s="1" t="s">
        <v>126</v>
      </c>
      <c r="K5758" s="1" t="s">
        <v>12</v>
      </c>
      <c r="L5758" s="1" t="s">
        <v>311</v>
      </c>
    </row>
    <row r="5759" spans="1:12" x14ac:dyDescent="0.2">
      <c r="A5759" s="1" t="s">
        <v>234</v>
      </c>
      <c r="B5759" s="1" t="s">
        <v>13</v>
      </c>
      <c r="C5759" s="2">
        <v>43823</v>
      </c>
      <c r="D5759" s="1" t="s">
        <v>151</v>
      </c>
      <c r="E5759" s="1"/>
      <c r="F5759" s="1" t="s">
        <v>3797</v>
      </c>
      <c r="G5759" s="3">
        <v>58.39</v>
      </c>
      <c r="H5759" s="3"/>
      <c r="I5759" s="1" t="s">
        <v>108</v>
      </c>
      <c r="J5759" s="1" t="s">
        <v>117</v>
      </c>
      <c r="K5759" s="1" t="s">
        <v>84</v>
      </c>
      <c r="L5759" s="1" t="s">
        <v>306</v>
      </c>
    </row>
    <row r="5760" spans="1:12" x14ac:dyDescent="0.2">
      <c r="A5760" s="1" t="s">
        <v>234</v>
      </c>
      <c r="B5760" s="1" t="s">
        <v>13</v>
      </c>
      <c r="C5760" s="2">
        <v>43823</v>
      </c>
      <c r="D5760" s="1" t="s">
        <v>151</v>
      </c>
      <c r="E5760" s="1"/>
      <c r="F5760" s="1" t="s">
        <v>3798</v>
      </c>
      <c r="G5760" s="3">
        <v>613.88</v>
      </c>
      <c r="H5760" s="3"/>
      <c r="I5760" s="1" t="s">
        <v>120</v>
      </c>
      <c r="J5760" s="1" t="s">
        <v>171</v>
      </c>
      <c r="K5760" s="1" t="s">
        <v>84</v>
      </c>
      <c r="L5760" s="1" t="s">
        <v>104</v>
      </c>
    </row>
    <row r="5761" spans="1:12" x14ac:dyDescent="0.2">
      <c r="A5761" s="1" t="s">
        <v>234</v>
      </c>
      <c r="B5761" s="1" t="s">
        <v>13</v>
      </c>
      <c r="C5761" s="2">
        <v>43823</v>
      </c>
      <c r="D5761" s="1" t="s">
        <v>151</v>
      </c>
      <c r="E5761" s="1"/>
      <c r="F5761" s="1" t="s">
        <v>155</v>
      </c>
      <c r="G5761" s="3">
        <v>9545</v>
      </c>
      <c r="H5761" s="3"/>
      <c r="I5761" s="1"/>
      <c r="J5761" s="1"/>
      <c r="K5761" s="1" t="s">
        <v>12</v>
      </c>
      <c r="L5761" s="1"/>
    </row>
    <row r="5762" spans="1:12" x14ac:dyDescent="0.2">
      <c r="A5762" s="1" t="s">
        <v>234</v>
      </c>
      <c r="B5762" s="1" t="s">
        <v>13</v>
      </c>
      <c r="C5762" s="2">
        <v>43823</v>
      </c>
      <c r="D5762" s="1" t="s">
        <v>151</v>
      </c>
      <c r="E5762" s="1"/>
      <c r="F5762" s="1" t="s">
        <v>3799</v>
      </c>
      <c r="G5762" s="3">
        <v>930.69</v>
      </c>
      <c r="H5762" s="3"/>
      <c r="I5762" s="1" t="s">
        <v>83</v>
      </c>
      <c r="J5762" s="1" t="s">
        <v>181</v>
      </c>
      <c r="K5762" s="1" t="s">
        <v>12</v>
      </c>
      <c r="L5762" s="1" t="s">
        <v>347</v>
      </c>
    </row>
    <row r="5763" spans="1:12" x14ac:dyDescent="0.2">
      <c r="A5763" s="1" t="s">
        <v>234</v>
      </c>
      <c r="B5763" s="1" t="s">
        <v>13</v>
      </c>
      <c r="C5763" s="2">
        <v>43823</v>
      </c>
      <c r="D5763" s="1" t="s">
        <v>151</v>
      </c>
      <c r="E5763" s="1"/>
      <c r="F5763" s="1" t="s">
        <v>3800</v>
      </c>
      <c r="G5763" s="3">
        <v>463.88</v>
      </c>
      <c r="H5763" s="3"/>
      <c r="I5763" s="1" t="s">
        <v>185</v>
      </c>
      <c r="J5763" s="1" t="s">
        <v>126</v>
      </c>
      <c r="K5763" s="1" t="s">
        <v>12</v>
      </c>
      <c r="L5763" s="1" t="s">
        <v>77</v>
      </c>
    </row>
    <row r="5764" spans="1:12" x14ac:dyDescent="0.2">
      <c r="A5764" s="1" t="s">
        <v>234</v>
      </c>
      <c r="B5764" s="1" t="s">
        <v>13</v>
      </c>
      <c r="C5764" s="2">
        <v>43823</v>
      </c>
      <c r="D5764" s="1" t="s">
        <v>151</v>
      </c>
      <c r="E5764" s="1"/>
      <c r="F5764" s="1" t="s">
        <v>3801</v>
      </c>
      <c r="G5764" s="3">
        <v>600</v>
      </c>
      <c r="H5764" s="3"/>
      <c r="I5764" s="1" t="s">
        <v>119</v>
      </c>
      <c r="J5764" s="1" t="s">
        <v>86</v>
      </c>
      <c r="K5764" s="1" t="s">
        <v>12</v>
      </c>
      <c r="L5764" s="1" t="s">
        <v>3570</v>
      </c>
    </row>
    <row r="5765" spans="1:12" x14ac:dyDescent="0.2">
      <c r="A5765" s="1" t="s">
        <v>234</v>
      </c>
      <c r="B5765" s="1" t="s">
        <v>13</v>
      </c>
      <c r="C5765" s="2">
        <v>43823</v>
      </c>
      <c r="D5765" s="1" t="s">
        <v>151</v>
      </c>
      <c r="E5765" s="1"/>
      <c r="F5765" s="1" t="s">
        <v>3802</v>
      </c>
      <c r="G5765" s="3">
        <v>201</v>
      </c>
      <c r="H5765" s="3"/>
      <c r="I5765" s="1" t="s">
        <v>119</v>
      </c>
      <c r="J5765" s="1" t="s">
        <v>86</v>
      </c>
      <c r="K5765" s="1" t="s">
        <v>12</v>
      </c>
      <c r="L5765" s="1" t="s">
        <v>3790</v>
      </c>
    </row>
    <row r="5766" spans="1:12" x14ac:dyDescent="0.2">
      <c r="A5766" s="1" t="s">
        <v>234</v>
      </c>
      <c r="B5766" s="1" t="s">
        <v>13</v>
      </c>
      <c r="C5766" s="2">
        <v>43823</v>
      </c>
      <c r="D5766" s="1" t="s">
        <v>151</v>
      </c>
      <c r="E5766" s="1"/>
      <c r="F5766" s="1" t="s">
        <v>3803</v>
      </c>
      <c r="G5766" s="3">
        <v>3296.28</v>
      </c>
      <c r="H5766" s="3"/>
      <c r="I5766" s="1" t="s">
        <v>119</v>
      </c>
      <c r="J5766" s="1" t="s">
        <v>86</v>
      </c>
      <c r="K5766" s="1" t="s">
        <v>84</v>
      </c>
      <c r="L5766" s="1" t="s">
        <v>241</v>
      </c>
    </row>
    <row r="5767" spans="1:12" x14ac:dyDescent="0.2">
      <c r="A5767" s="1" t="s">
        <v>234</v>
      </c>
      <c r="B5767" s="1" t="s">
        <v>13</v>
      </c>
      <c r="C5767" s="2">
        <v>43823</v>
      </c>
      <c r="D5767" s="1" t="s">
        <v>151</v>
      </c>
      <c r="E5767" s="1"/>
      <c r="F5767" s="1" t="s">
        <v>3804</v>
      </c>
      <c r="G5767" s="3">
        <v>1197.8499999999999</v>
      </c>
      <c r="H5767" s="3"/>
      <c r="I5767" s="1" t="s">
        <v>119</v>
      </c>
      <c r="J5767" s="1" t="s">
        <v>86</v>
      </c>
      <c r="K5767" s="1" t="s">
        <v>84</v>
      </c>
      <c r="L5767" s="1" t="s">
        <v>29</v>
      </c>
    </row>
    <row r="5768" spans="1:12" x14ac:dyDescent="0.2">
      <c r="A5768" s="1" t="s">
        <v>234</v>
      </c>
      <c r="B5768" s="1" t="s">
        <v>13</v>
      </c>
      <c r="C5768" s="2">
        <v>43823</v>
      </c>
      <c r="D5768" s="1" t="s">
        <v>151</v>
      </c>
      <c r="E5768" s="1"/>
      <c r="F5768" s="1" t="s">
        <v>3805</v>
      </c>
      <c r="G5768" s="3">
        <v>320.27999999999997</v>
      </c>
      <c r="H5768" s="3"/>
      <c r="I5768" s="1" t="s">
        <v>123</v>
      </c>
      <c r="J5768" s="1" t="s">
        <v>124</v>
      </c>
      <c r="K5768" s="1" t="s">
        <v>12</v>
      </c>
      <c r="L5768" s="1" t="s">
        <v>49</v>
      </c>
    </row>
    <row r="5769" spans="1:12" x14ac:dyDescent="0.2">
      <c r="A5769" s="1" t="s">
        <v>234</v>
      </c>
      <c r="B5769" s="1" t="s">
        <v>13</v>
      </c>
      <c r="C5769" s="2">
        <v>43823</v>
      </c>
      <c r="D5769" s="1" t="s">
        <v>151</v>
      </c>
      <c r="E5769" s="1"/>
      <c r="F5769" s="1" t="s">
        <v>3806</v>
      </c>
      <c r="G5769" s="3">
        <v>894.92</v>
      </c>
      <c r="H5769" s="3"/>
      <c r="I5769" s="1" t="s">
        <v>87</v>
      </c>
      <c r="J5769" s="1" t="s">
        <v>253</v>
      </c>
      <c r="K5769" s="1" t="s">
        <v>12</v>
      </c>
      <c r="L5769" s="1" t="s">
        <v>1047</v>
      </c>
    </row>
    <row r="5770" spans="1:12" x14ac:dyDescent="0.2">
      <c r="A5770" s="1" t="s">
        <v>234</v>
      </c>
      <c r="B5770" s="1" t="s">
        <v>13</v>
      </c>
      <c r="C5770" s="2">
        <v>43823</v>
      </c>
      <c r="D5770" s="1" t="s">
        <v>151</v>
      </c>
      <c r="E5770" s="1"/>
      <c r="F5770" s="1" t="s">
        <v>3797</v>
      </c>
      <c r="G5770" s="3">
        <v>127.03</v>
      </c>
      <c r="H5770" s="3"/>
      <c r="I5770" s="1" t="s">
        <v>120</v>
      </c>
      <c r="J5770" s="1" t="s">
        <v>171</v>
      </c>
      <c r="K5770" s="1" t="s">
        <v>84</v>
      </c>
      <c r="L5770" s="1" t="s">
        <v>306</v>
      </c>
    </row>
    <row r="5771" spans="1:12" x14ac:dyDescent="0.2">
      <c r="A5771" s="1" t="s">
        <v>234</v>
      </c>
      <c r="B5771" s="1" t="s">
        <v>13</v>
      </c>
      <c r="C5771" s="2">
        <v>43823</v>
      </c>
      <c r="D5771" s="1" t="s">
        <v>151</v>
      </c>
      <c r="E5771" s="1"/>
      <c r="F5771" s="1" t="s">
        <v>3807</v>
      </c>
      <c r="G5771" s="3">
        <v>456</v>
      </c>
      <c r="H5771" s="3"/>
      <c r="I5771" s="1" t="s">
        <v>232</v>
      </c>
      <c r="J5771" s="1" t="s">
        <v>233</v>
      </c>
      <c r="K5771" s="1" t="s">
        <v>12</v>
      </c>
      <c r="L5771" s="1" t="s">
        <v>393</v>
      </c>
    </row>
    <row r="5772" spans="1:12" x14ac:dyDescent="0.2">
      <c r="A5772" s="1" t="s">
        <v>234</v>
      </c>
      <c r="B5772" s="1" t="s">
        <v>13</v>
      </c>
      <c r="C5772" s="2">
        <v>43823</v>
      </c>
      <c r="D5772" s="1" t="s">
        <v>151</v>
      </c>
      <c r="E5772" s="1"/>
      <c r="F5772" s="1" t="s">
        <v>3808</v>
      </c>
      <c r="G5772" s="3">
        <v>1425.68</v>
      </c>
      <c r="H5772" s="3"/>
      <c r="I5772" s="1" t="s">
        <v>83</v>
      </c>
      <c r="J5772" s="1" t="s">
        <v>230</v>
      </c>
      <c r="K5772" s="1" t="s">
        <v>12</v>
      </c>
      <c r="L5772" s="1" t="s">
        <v>17</v>
      </c>
    </row>
    <row r="5773" spans="1:12" x14ac:dyDescent="0.2">
      <c r="A5773" s="1" t="s">
        <v>234</v>
      </c>
      <c r="B5773" s="1" t="s">
        <v>13</v>
      </c>
      <c r="C5773" s="2">
        <v>43823</v>
      </c>
      <c r="D5773" s="1" t="s">
        <v>151</v>
      </c>
      <c r="E5773" s="1"/>
      <c r="F5773" s="1" t="s">
        <v>3809</v>
      </c>
      <c r="G5773" s="3">
        <v>902.5</v>
      </c>
      <c r="H5773" s="3"/>
      <c r="I5773" s="1" t="s">
        <v>119</v>
      </c>
      <c r="J5773" s="1" t="s">
        <v>86</v>
      </c>
      <c r="K5773" s="1" t="s">
        <v>12</v>
      </c>
      <c r="L5773" s="1" t="s">
        <v>2489</v>
      </c>
    </row>
    <row r="5774" spans="1:12" x14ac:dyDescent="0.2">
      <c r="A5774" s="1" t="s">
        <v>234</v>
      </c>
      <c r="B5774" s="1" t="s">
        <v>13</v>
      </c>
      <c r="C5774" s="2">
        <v>43823</v>
      </c>
      <c r="D5774" s="1" t="s">
        <v>151</v>
      </c>
      <c r="E5774" s="1"/>
      <c r="F5774" s="1" t="s">
        <v>3810</v>
      </c>
      <c r="G5774" s="3">
        <v>198.5</v>
      </c>
      <c r="H5774" s="3"/>
      <c r="I5774" s="1" t="s">
        <v>177</v>
      </c>
      <c r="J5774" s="1" t="s">
        <v>178</v>
      </c>
      <c r="K5774" s="1" t="s">
        <v>12</v>
      </c>
      <c r="L5774" s="1" t="s">
        <v>433</v>
      </c>
    </row>
    <row r="5775" spans="1:12" x14ac:dyDescent="0.2">
      <c r="A5775" s="1" t="s">
        <v>234</v>
      </c>
      <c r="B5775" s="1" t="s">
        <v>13</v>
      </c>
      <c r="C5775" s="2">
        <v>43823</v>
      </c>
      <c r="D5775" s="1" t="s">
        <v>151</v>
      </c>
      <c r="E5775" s="1"/>
      <c r="F5775" s="1" t="s">
        <v>3811</v>
      </c>
      <c r="G5775" s="3">
        <v>852</v>
      </c>
      <c r="H5775" s="3"/>
      <c r="I5775" s="1" t="s">
        <v>177</v>
      </c>
      <c r="J5775" s="1" t="s">
        <v>178</v>
      </c>
      <c r="K5775" s="1" t="s">
        <v>12</v>
      </c>
      <c r="L5775" s="1" t="s">
        <v>349</v>
      </c>
    </row>
    <row r="5776" spans="1:12" x14ac:dyDescent="0.2">
      <c r="A5776" s="1" t="s">
        <v>234</v>
      </c>
      <c r="B5776" s="1" t="s">
        <v>13</v>
      </c>
      <c r="C5776" s="2">
        <v>43823</v>
      </c>
      <c r="D5776" s="1" t="s">
        <v>151</v>
      </c>
      <c r="E5776" s="1"/>
      <c r="F5776" s="1" t="s">
        <v>3812</v>
      </c>
      <c r="G5776" s="3">
        <v>1232.06</v>
      </c>
      <c r="H5776" s="3"/>
      <c r="I5776" s="1" t="s">
        <v>106</v>
      </c>
      <c r="J5776" s="1" t="s">
        <v>121</v>
      </c>
      <c r="K5776" s="1" t="s">
        <v>12</v>
      </c>
      <c r="L5776" s="1" t="s">
        <v>65</v>
      </c>
    </row>
    <row r="5777" spans="1:12" x14ac:dyDescent="0.2">
      <c r="A5777" s="1" t="s">
        <v>234</v>
      </c>
      <c r="B5777" s="1" t="s">
        <v>13</v>
      </c>
      <c r="C5777" s="2">
        <v>43823</v>
      </c>
      <c r="D5777" s="1" t="s">
        <v>151</v>
      </c>
      <c r="E5777" s="1"/>
      <c r="F5777" s="1" t="s">
        <v>3813</v>
      </c>
      <c r="G5777" s="3">
        <v>1010.8</v>
      </c>
      <c r="H5777" s="3"/>
      <c r="I5777" s="1" t="s">
        <v>83</v>
      </c>
      <c r="J5777" s="1" t="s">
        <v>181</v>
      </c>
      <c r="K5777" s="1" t="s">
        <v>12</v>
      </c>
      <c r="L5777" s="1" t="s">
        <v>32</v>
      </c>
    </row>
    <row r="5778" spans="1:12" x14ac:dyDescent="0.2">
      <c r="A5778" s="1" t="s">
        <v>234</v>
      </c>
      <c r="B5778" s="1" t="s">
        <v>13</v>
      </c>
      <c r="C5778" s="2">
        <v>43823</v>
      </c>
      <c r="D5778" s="1" t="s">
        <v>151</v>
      </c>
      <c r="E5778" s="1"/>
      <c r="F5778" s="1" t="s">
        <v>3814</v>
      </c>
      <c r="G5778" s="3">
        <v>928.92</v>
      </c>
      <c r="H5778" s="3"/>
      <c r="I5778" s="1" t="s">
        <v>119</v>
      </c>
      <c r="J5778" s="1" t="s">
        <v>86</v>
      </c>
      <c r="K5778" s="1" t="s">
        <v>12</v>
      </c>
      <c r="L5778" s="1" t="s">
        <v>31</v>
      </c>
    </row>
    <row r="5779" spans="1:12" x14ac:dyDescent="0.2">
      <c r="A5779" s="1" t="s">
        <v>234</v>
      </c>
      <c r="B5779" s="1" t="s">
        <v>13</v>
      </c>
      <c r="C5779" s="2">
        <v>43823</v>
      </c>
      <c r="D5779" s="1" t="s">
        <v>151</v>
      </c>
      <c r="E5779" s="1"/>
      <c r="F5779" s="1" t="s">
        <v>3815</v>
      </c>
      <c r="G5779" s="3">
        <v>917.2</v>
      </c>
      <c r="H5779" s="3"/>
      <c r="I5779" s="1" t="s">
        <v>120</v>
      </c>
      <c r="J5779" s="1" t="s">
        <v>171</v>
      </c>
      <c r="K5779" s="1" t="s">
        <v>12</v>
      </c>
      <c r="L5779" s="1" t="s">
        <v>20</v>
      </c>
    </row>
    <row r="5780" spans="1:12" x14ac:dyDescent="0.2">
      <c r="A5780" s="1" t="s">
        <v>234</v>
      </c>
      <c r="B5780" s="1" t="s">
        <v>13</v>
      </c>
      <c r="C5780" s="2">
        <v>43823</v>
      </c>
      <c r="D5780" s="1" t="s">
        <v>151</v>
      </c>
      <c r="E5780" s="1"/>
      <c r="F5780" s="1" t="s">
        <v>3816</v>
      </c>
      <c r="G5780" s="3">
        <v>737.01</v>
      </c>
      <c r="H5780" s="3"/>
      <c r="I5780" s="1" t="s">
        <v>120</v>
      </c>
      <c r="J5780" s="1" t="s">
        <v>171</v>
      </c>
      <c r="K5780" s="1" t="s">
        <v>12</v>
      </c>
      <c r="L5780" s="1" t="s">
        <v>110</v>
      </c>
    </row>
    <row r="5781" spans="1:12" x14ac:dyDescent="0.2">
      <c r="A5781" s="1" t="s">
        <v>234</v>
      </c>
      <c r="B5781" s="1" t="s">
        <v>13</v>
      </c>
      <c r="C5781" s="2">
        <v>43823</v>
      </c>
      <c r="D5781" s="1" t="s">
        <v>151</v>
      </c>
      <c r="E5781" s="1"/>
      <c r="F5781" s="1" t="s">
        <v>3817</v>
      </c>
      <c r="G5781" s="3">
        <v>756.08</v>
      </c>
      <c r="H5781" s="3"/>
      <c r="I5781" s="1" t="s">
        <v>120</v>
      </c>
      <c r="J5781" s="1" t="s">
        <v>171</v>
      </c>
      <c r="K5781" s="1" t="s">
        <v>12</v>
      </c>
      <c r="L5781" s="1" t="s">
        <v>378</v>
      </c>
    </row>
    <row r="5782" spans="1:12" x14ac:dyDescent="0.2">
      <c r="A5782" s="1" t="s">
        <v>234</v>
      </c>
      <c r="B5782" s="1" t="s">
        <v>13</v>
      </c>
      <c r="C5782" s="2">
        <v>43823</v>
      </c>
      <c r="D5782" s="1" t="s">
        <v>151</v>
      </c>
      <c r="E5782" s="1"/>
      <c r="F5782" s="1" t="s">
        <v>3818</v>
      </c>
      <c r="G5782" s="3">
        <v>1358.5</v>
      </c>
      <c r="H5782" s="3"/>
      <c r="I5782" s="1" t="s">
        <v>119</v>
      </c>
      <c r="J5782" s="1" t="s">
        <v>86</v>
      </c>
      <c r="K5782" s="1" t="s">
        <v>12</v>
      </c>
      <c r="L5782" s="1" t="s">
        <v>103</v>
      </c>
    </row>
    <row r="5783" spans="1:12" x14ac:dyDescent="0.2">
      <c r="A5783" s="1" t="s">
        <v>234</v>
      </c>
      <c r="B5783" s="1" t="s">
        <v>13</v>
      </c>
      <c r="C5783" s="2">
        <v>43823</v>
      </c>
      <c r="D5783" s="1" t="s">
        <v>151</v>
      </c>
      <c r="E5783" s="1"/>
      <c r="F5783" s="1" t="s">
        <v>3819</v>
      </c>
      <c r="G5783" s="3">
        <v>552</v>
      </c>
      <c r="H5783" s="3"/>
      <c r="I5783" s="1" t="s">
        <v>119</v>
      </c>
      <c r="J5783" s="1" t="s">
        <v>86</v>
      </c>
      <c r="K5783" s="1" t="s">
        <v>12</v>
      </c>
      <c r="L5783" s="1" t="s">
        <v>354</v>
      </c>
    </row>
    <row r="5784" spans="1:12" x14ac:dyDescent="0.2">
      <c r="A5784" s="1" t="s">
        <v>234</v>
      </c>
      <c r="B5784" s="1" t="s">
        <v>13</v>
      </c>
      <c r="C5784" s="2">
        <v>43823</v>
      </c>
      <c r="D5784" s="1" t="s">
        <v>151</v>
      </c>
      <c r="E5784" s="1"/>
      <c r="F5784" s="1" t="s">
        <v>3803</v>
      </c>
      <c r="G5784" s="3">
        <v>343.36</v>
      </c>
      <c r="H5784" s="3"/>
      <c r="I5784" s="1" t="s">
        <v>120</v>
      </c>
      <c r="J5784" s="1" t="s">
        <v>171</v>
      </c>
      <c r="K5784" s="1" t="s">
        <v>84</v>
      </c>
      <c r="L5784" s="1" t="s">
        <v>241</v>
      </c>
    </row>
    <row r="5785" spans="1:12" x14ac:dyDescent="0.2">
      <c r="A5785" s="1" t="s">
        <v>234</v>
      </c>
      <c r="B5785" s="1" t="s">
        <v>13</v>
      </c>
      <c r="C5785" s="2">
        <v>43823</v>
      </c>
      <c r="D5785" s="1" t="s">
        <v>151</v>
      </c>
      <c r="E5785" s="1"/>
      <c r="F5785" s="1" t="s">
        <v>3820</v>
      </c>
      <c r="G5785" s="3">
        <v>906.81</v>
      </c>
      <c r="H5785" s="3"/>
      <c r="I5785" s="1" t="s">
        <v>83</v>
      </c>
      <c r="J5785" s="1" t="s">
        <v>181</v>
      </c>
      <c r="K5785" s="1" t="s">
        <v>12</v>
      </c>
      <c r="L5785" s="1" t="s">
        <v>44</v>
      </c>
    </row>
    <row r="5786" spans="1:12" x14ac:dyDescent="0.2">
      <c r="A5786" s="1" t="s">
        <v>234</v>
      </c>
      <c r="B5786" s="1" t="s">
        <v>13</v>
      </c>
      <c r="C5786" s="2">
        <v>43823</v>
      </c>
      <c r="D5786" s="1" t="s">
        <v>151</v>
      </c>
      <c r="E5786" s="1"/>
      <c r="F5786" s="1" t="s">
        <v>3821</v>
      </c>
      <c r="G5786" s="3">
        <v>1161.8800000000001</v>
      </c>
      <c r="H5786" s="3"/>
      <c r="I5786" s="1" t="s">
        <v>119</v>
      </c>
      <c r="J5786" s="1" t="s">
        <v>86</v>
      </c>
      <c r="K5786" s="1" t="s">
        <v>12</v>
      </c>
      <c r="L5786" s="1" t="s">
        <v>3472</v>
      </c>
    </row>
    <row r="5787" spans="1:12" x14ac:dyDescent="0.2">
      <c r="A5787" s="1" t="s">
        <v>234</v>
      </c>
      <c r="B5787" s="1" t="s">
        <v>13</v>
      </c>
      <c r="C5787" s="2">
        <v>43823</v>
      </c>
      <c r="D5787" s="1" t="s">
        <v>151</v>
      </c>
      <c r="E5787" s="1"/>
      <c r="F5787" s="1" t="s">
        <v>3800</v>
      </c>
      <c r="G5787" s="3">
        <v>485.19</v>
      </c>
      <c r="H5787" s="3"/>
      <c r="I5787" s="1" t="s">
        <v>87</v>
      </c>
      <c r="J5787" s="1" t="s">
        <v>116</v>
      </c>
      <c r="K5787" s="1" t="s">
        <v>12</v>
      </c>
      <c r="L5787" s="1" t="s">
        <v>77</v>
      </c>
    </row>
    <row r="5788" spans="1:12" x14ac:dyDescent="0.2">
      <c r="A5788" s="1" t="s">
        <v>234</v>
      </c>
      <c r="B5788" s="1" t="s">
        <v>13</v>
      </c>
      <c r="C5788" s="2">
        <v>43823</v>
      </c>
      <c r="D5788" s="1" t="s">
        <v>151</v>
      </c>
      <c r="E5788" s="1"/>
      <c r="F5788" s="1" t="s">
        <v>3822</v>
      </c>
      <c r="G5788" s="3">
        <v>624</v>
      </c>
      <c r="H5788" s="3"/>
      <c r="I5788" s="1" t="s">
        <v>119</v>
      </c>
      <c r="J5788" s="1" t="s">
        <v>86</v>
      </c>
      <c r="K5788" s="1" t="s">
        <v>12</v>
      </c>
      <c r="L5788" s="1" t="s">
        <v>2630</v>
      </c>
    </row>
    <row r="5789" spans="1:12" x14ac:dyDescent="0.2">
      <c r="A5789" s="1" t="s">
        <v>234</v>
      </c>
      <c r="B5789" s="1" t="s">
        <v>13</v>
      </c>
      <c r="C5789" s="2">
        <v>43823</v>
      </c>
      <c r="D5789" s="1" t="s">
        <v>151</v>
      </c>
      <c r="E5789" s="1"/>
      <c r="F5789" s="1" t="s">
        <v>3803</v>
      </c>
      <c r="G5789" s="3">
        <v>456.68</v>
      </c>
      <c r="H5789" s="3"/>
      <c r="I5789" s="1" t="s">
        <v>83</v>
      </c>
      <c r="J5789" s="1" t="s">
        <v>175</v>
      </c>
      <c r="K5789" s="1" t="s">
        <v>84</v>
      </c>
      <c r="L5789" s="1" t="s">
        <v>241</v>
      </c>
    </row>
    <row r="5790" spans="1:12" x14ac:dyDescent="0.2">
      <c r="A5790" s="1" t="s">
        <v>234</v>
      </c>
      <c r="B5790" s="1" t="s">
        <v>13</v>
      </c>
      <c r="C5790" s="2">
        <v>43823</v>
      </c>
      <c r="D5790" s="1" t="s">
        <v>151</v>
      </c>
      <c r="E5790" s="1"/>
      <c r="F5790" s="1" t="s">
        <v>3823</v>
      </c>
      <c r="G5790" s="3">
        <v>809.84</v>
      </c>
      <c r="H5790" s="3"/>
      <c r="I5790" s="1" t="s">
        <v>85</v>
      </c>
      <c r="J5790" s="1" t="s">
        <v>125</v>
      </c>
      <c r="K5790" s="1" t="s">
        <v>12</v>
      </c>
      <c r="L5790" s="1" t="s">
        <v>456</v>
      </c>
    </row>
    <row r="5791" spans="1:12" x14ac:dyDescent="0.2">
      <c r="A5791" s="1" t="s">
        <v>234</v>
      </c>
      <c r="B5791" s="1" t="s">
        <v>13</v>
      </c>
      <c r="C5791" s="2">
        <v>43823</v>
      </c>
      <c r="D5791" s="1" t="s">
        <v>151</v>
      </c>
      <c r="E5791" s="1"/>
      <c r="F5791" s="1" t="s">
        <v>3824</v>
      </c>
      <c r="G5791" s="3">
        <v>329.11</v>
      </c>
      <c r="H5791" s="3"/>
      <c r="I5791" s="1" t="s">
        <v>123</v>
      </c>
      <c r="J5791" s="1" t="s">
        <v>124</v>
      </c>
      <c r="K5791" s="1" t="s">
        <v>12</v>
      </c>
      <c r="L5791" s="1" t="s">
        <v>304</v>
      </c>
    </row>
    <row r="5792" spans="1:12" x14ac:dyDescent="0.2">
      <c r="A5792" s="1" t="s">
        <v>234</v>
      </c>
      <c r="B5792" s="1" t="s">
        <v>13</v>
      </c>
      <c r="C5792" s="2">
        <v>43823</v>
      </c>
      <c r="D5792" s="1" t="s">
        <v>151</v>
      </c>
      <c r="E5792" s="1"/>
      <c r="F5792" s="1" t="s">
        <v>3825</v>
      </c>
      <c r="G5792" s="3">
        <v>167.34</v>
      </c>
      <c r="H5792" s="3"/>
      <c r="I5792" s="1" t="s">
        <v>87</v>
      </c>
      <c r="J5792" s="1" t="s">
        <v>116</v>
      </c>
      <c r="K5792" s="1" t="s">
        <v>84</v>
      </c>
      <c r="L5792" s="1" t="s">
        <v>111</v>
      </c>
    </row>
    <row r="5793" spans="1:12" x14ac:dyDescent="0.2">
      <c r="A5793" s="1" t="s">
        <v>234</v>
      </c>
      <c r="B5793" s="1" t="s">
        <v>13</v>
      </c>
      <c r="C5793" s="2">
        <v>43823</v>
      </c>
      <c r="D5793" s="1" t="s">
        <v>151</v>
      </c>
      <c r="E5793" s="1"/>
      <c r="F5793" s="1" t="s">
        <v>3826</v>
      </c>
      <c r="G5793" s="3">
        <v>1409.96</v>
      </c>
      <c r="H5793" s="3"/>
      <c r="I5793" s="1" t="s">
        <v>119</v>
      </c>
      <c r="J5793" s="1" t="s">
        <v>86</v>
      </c>
      <c r="K5793" s="1" t="s">
        <v>12</v>
      </c>
      <c r="L5793" s="1" t="s">
        <v>322</v>
      </c>
    </row>
    <row r="5794" spans="1:12" x14ac:dyDescent="0.2">
      <c r="A5794" s="1" t="s">
        <v>234</v>
      </c>
      <c r="B5794" s="1" t="s">
        <v>13</v>
      </c>
      <c r="C5794" s="2">
        <v>43823</v>
      </c>
      <c r="D5794" s="1" t="s">
        <v>151</v>
      </c>
      <c r="E5794" s="1"/>
      <c r="F5794" s="1" t="s">
        <v>3827</v>
      </c>
      <c r="G5794" s="3">
        <v>1379.02</v>
      </c>
      <c r="H5794" s="3"/>
      <c r="I5794" s="1" t="s">
        <v>119</v>
      </c>
      <c r="J5794" s="1" t="s">
        <v>86</v>
      </c>
      <c r="K5794" s="1" t="s">
        <v>12</v>
      </c>
      <c r="L5794" s="1" t="s">
        <v>1909</v>
      </c>
    </row>
    <row r="5795" spans="1:12" x14ac:dyDescent="0.2">
      <c r="A5795" s="1" t="s">
        <v>234</v>
      </c>
      <c r="B5795" s="1" t="s">
        <v>13</v>
      </c>
      <c r="C5795" s="2">
        <v>43823</v>
      </c>
      <c r="D5795" s="1" t="s">
        <v>151</v>
      </c>
      <c r="E5795" s="1"/>
      <c r="F5795" s="1" t="s">
        <v>3828</v>
      </c>
      <c r="G5795" s="3">
        <v>1368.85</v>
      </c>
      <c r="H5795" s="3"/>
      <c r="I5795" s="1" t="s">
        <v>106</v>
      </c>
      <c r="J5795" s="1" t="s">
        <v>121</v>
      </c>
      <c r="K5795" s="1" t="s">
        <v>12</v>
      </c>
      <c r="L5795" s="1" t="s">
        <v>23</v>
      </c>
    </row>
    <row r="5796" spans="1:12" x14ac:dyDescent="0.2">
      <c r="A5796" s="1" t="s">
        <v>234</v>
      </c>
      <c r="B5796" s="1" t="s">
        <v>13</v>
      </c>
      <c r="C5796" s="2">
        <v>43823</v>
      </c>
      <c r="D5796" s="1" t="s">
        <v>151</v>
      </c>
      <c r="E5796" s="1"/>
      <c r="F5796" s="1" t="s">
        <v>3829</v>
      </c>
      <c r="G5796" s="3">
        <v>840.39</v>
      </c>
      <c r="H5796" s="3"/>
      <c r="I5796" s="1" t="s">
        <v>120</v>
      </c>
      <c r="J5796" s="1" t="s">
        <v>171</v>
      </c>
      <c r="K5796" s="1" t="s">
        <v>12</v>
      </c>
      <c r="L5796" s="1" t="s">
        <v>76</v>
      </c>
    </row>
    <row r="5797" spans="1:12" x14ac:dyDescent="0.2">
      <c r="A5797" s="1" t="s">
        <v>234</v>
      </c>
      <c r="B5797" s="1" t="s">
        <v>13</v>
      </c>
      <c r="C5797" s="2">
        <v>43823</v>
      </c>
      <c r="D5797" s="1" t="s">
        <v>151</v>
      </c>
      <c r="E5797" s="1"/>
      <c r="F5797" s="1" t="s">
        <v>3821</v>
      </c>
      <c r="G5797" s="3">
        <v>1363.94</v>
      </c>
      <c r="H5797" s="3"/>
      <c r="I5797" s="1" t="s">
        <v>232</v>
      </c>
      <c r="J5797" s="1" t="s">
        <v>233</v>
      </c>
      <c r="K5797" s="1" t="s">
        <v>12</v>
      </c>
      <c r="L5797" s="1" t="s">
        <v>3472</v>
      </c>
    </row>
    <row r="5798" spans="1:12" x14ac:dyDescent="0.2">
      <c r="A5798" s="1" t="s">
        <v>234</v>
      </c>
      <c r="B5798" s="1" t="s">
        <v>13</v>
      </c>
      <c r="C5798" s="2">
        <v>43823</v>
      </c>
      <c r="D5798" s="1" t="s">
        <v>151</v>
      </c>
      <c r="E5798" s="1"/>
      <c r="F5798" s="1" t="s">
        <v>3830</v>
      </c>
      <c r="G5798" s="3">
        <v>983.41</v>
      </c>
      <c r="H5798" s="3"/>
      <c r="I5798" s="1" t="s">
        <v>83</v>
      </c>
      <c r="J5798" s="1" t="s">
        <v>181</v>
      </c>
      <c r="K5798" s="1" t="s">
        <v>12</v>
      </c>
      <c r="L5798" s="1" t="s">
        <v>99</v>
      </c>
    </row>
    <row r="5799" spans="1:12" x14ac:dyDescent="0.2">
      <c r="A5799" s="1" t="s">
        <v>234</v>
      </c>
      <c r="B5799" s="1" t="s">
        <v>13</v>
      </c>
      <c r="C5799" s="2">
        <v>43823</v>
      </c>
      <c r="D5799" s="1" t="s">
        <v>151</v>
      </c>
      <c r="E5799" s="1"/>
      <c r="F5799" s="1" t="s">
        <v>3831</v>
      </c>
      <c r="G5799" s="3">
        <v>403.31</v>
      </c>
      <c r="H5799" s="3"/>
      <c r="I5799" s="1" t="s">
        <v>119</v>
      </c>
      <c r="J5799" s="1" t="s">
        <v>86</v>
      </c>
      <c r="K5799" s="1" t="s">
        <v>12</v>
      </c>
      <c r="L5799" s="1" t="s">
        <v>446</v>
      </c>
    </row>
    <row r="5800" spans="1:12" x14ac:dyDescent="0.2">
      <c r="A5800" s="1" t="s">
        <v>234</v>
      </c>
      <c r="B5800" s="1" t="s">
        <v>13</v>
      </c>
      <c r="C5800" s="2">
        <v>43823</v>
      </c>
      <c r="D5800" s="1" t="s">
        <v>151</v>
      </c>
      <c r="E5800" s="1"/>
      <c r="F5800" s="1" t="s">
        <v>3832</v>
      </c>
      <c r="G5800" s="3">
        <v>1081.67</v>
      </c>
      <c r="H5800" s="3"/>
      <c r="I5800" s="1" t="s">
        <v>119</v>
      </c>
      <c r="J5800" s="1" t="s">
        <v>86</v>
      </c>
      <c r="K5800" s="1" t="s">
        <v>12</v>
      </c>
      <c r="L5800" s="1" t="s">
        <v>41</v>
      </c>
    </row>
    <row r="5801" spans="1:12" x14ac:dyDescent="0.2">
      <c r="A5801" s="1" t="s">
        <v>234</v>
      </c>
      <c r="B5801" s="1" t="s">
        <v>13</v>
      </c>
      <c r="C5801" s="2">
        <v>43823</v>
      </c>
      <c r="D5801" s="1" t="s">
        <v>151</v>
      </c>
      <c r="E5801" s="1"/>
      <c r="F5801" s="1" t="s">
        <v>3833</v>
      </c>
      <c r="G5801" s="3">
        <v>874.81</v>
      </c>
      <c r="H5801" s="3"/>
      <c r="I5801" s="1" t="s">
        <v>179</v>
      </c>
      <c r="J5801" s="1" t="s">
        <v>89</v>
      </c>
      <c r="K5801" s="1" t="s">
        <v>12</v>
      </c>
      <c r="L5801" s="1" t="s">
        <v>483</v>
      </c>
    </row>
    <row r="5802" spans="1:12" x14ac:dyDescent="0.2">
      <c r="A5802" s="1" t="s">
        <v>234</v>
      </c>
      <c r="B5802" s="1" t="s">
        <v>13</v>
      </c>
      <c r="C5802" s="2">
        <v>43823</v>
      </c>
      <c r="D5802" s="1" t="s">
        <v>151</v>
      </c>
      <c r="E5802" s="1"/>
      <c r="F5802" s="1" t="s">
        <v>3834</v>
      </c>
      <c r="G5802" s="3">
        <v>852</v>
      </c>
      <c r="H5802" s="3"/>
      <c r="I5802" s="1" t="s">
        <v>85</v>
      </c>
      <c r="J5802" s="1" t="s">
        <v>125</v>
      </c>
      <c r="K5802" s="1" t="s">
        <v>12</v>
      </c>
      <c r="L5802" s="1" t="s">
        <v>39</v>
      </c>
    </row>
    <row r="5803" spans="1:12" x14ac:dyDescent="0.2">
      <c r="A5803" s="1" t="s">
        <v>234</v>
      </c>
      <c r="B5803" s="1" t="s">
        <v>13</v>
      </c>
      <c r="C5803" s="2">
        <v>43823</v>
      </c>
      <c r="D5803" s="1" t="s">
        <v>151</v>
      </c>
      <c r="E5803" s="1"/>
      <c r="F5803" s="1" t="s">
        <v>3835</v>
      </c>
      <c r="G5803" s="3">
        <v>1330</v>
      </c>
      <c r="H5803" s="3"/>
      <c r="I5803" s="1" t="s">
        <v>120</v>
      </c>
      <c r="J5803" s="1" t="s">
        <v>171</v>
      </c>
      <c r="K5803" s="1" t="s">
        <v>12</v>
      </c>
      <c r="L5803" s="1" t="s">
        <v>3084</v>
      </c>
    </row>
    <row r="5804" spans="1:12" x14ac:dyDescent="0.2">
      <c r="A5804" s="1" t="s">
        <v>234</v>
      </c>
      <c r="B5804" s="1" t="s">
        <v>13</v>
      </c>
      <c r="C5804" s="2">
        <v>43823</v>
      </c>
      <c r="D5804" s="1" t="s">
        <v>151</v>
      </c>
      <c r="E5804" s="1"/>
      <c r="F5804" s="1" t="s">
        <v>3836</v>
      </c>
      <c r="G5804" s="3">
        <v>878.15</v>
      </c>
      <c r="H5804" s="3"/>
      <c r="I5804" s="1" t="s">
        <v>83</v>
      </c>
      <c r="J5804" s="1" t="s">
        <v>181</v>
      </c>
      <c r="K5804" s="1" t="s">
        <v>12</v>
      </c>
      <c r="L5804" s="1" t="s">
        <v>3354</v>
      </c>
    </row>
    <row r="5805" spans="1:12" x14ac:dyDescent="0.2">
      <c r="A5805" s="1" t="s">
        <v>234</v>
      </c>
      <c r="B5805" s="1" t="s">
        <v>13</v>
      </c>
      <c r="C5805" s="2">
        <v>43823</v>
      </c>
      <c r="D5805" s="1" t="s">
        <v>151</v>
      </c>
      <c r="E5805" s="1"/>
      <c r="F5805" s="1" t="s">
        <v>3837</v>
      </c>
      <c r="G5805" s="3">
        <v>1284.71</v>
      </c>
      <c r="H5805" s="3"/>
      <c r="I5805" s="1" t="s">
        <v>119</v>
      </c>
      <c r="J5805" s="1" t="s">
        <v>86</v>
      </c>
      <c r="K5805" s="1" t="s">
        <v>12</v>
      </c>
      <c r="L5805" s="1" t="s">
        <v>427</v>
      </c>
    </row>
    <row r="5806" spans="1:12" x14ac:dyDescent="0.2">
      <c r="A5806" s="1" t="s">
        <v>234</v>
      </c>
      <c r="B5806" s="1" t="s">
        <v>13</v>
      </c>
      <c r="C5806" s="2">
        <v>43823</v>
      </c>
      <c r="D5806" s="1" t="s">
        <v>151</v>
      </c>
      <c r="E5806" s="1"/>
      <c r="F5806" s="1" t="s">
        <v>3838</v>
      </c>
      <c r="G5806" s="3">
        <v>926.25</v>
      </c>
      <c r="H5806" s="3"/>
      <c r="I5806" s="1" t="s">
        <v>119</v>
      </c>
      <c r="J5806" s="1" t="s">
        <v>86</v>
      </c>
      <c r="K5806" s="1" t="s">
        <v>12</v>
      </c>
      <c r="L5806" s="1" t="s">
        <v>2628</v>
      </c>
    </row>
    <row r="5807" spans="1:12" x14ac:dyDescent="0.2">
      <c r="A5807" s="1" t="s">
        <v>234</v>
      </c>
      <c r="B5807" s="1" t="s">
        <v>13</v>
      </c>
      <c r="C5807" s="2">
        <v>43823</v>
      </c>
      <c r="D5807" s="1" t="s">
        <v>151</v>
      </c>
      <c r="E5807" s="1"/>
      <c r="F5807" s="1" t="s">
        <v>3839</v>
      </c>
      <c r="G5807" s="3">
        <v>990.94</v>
      </c>
      <c r="H5807" s="3"/>
      <c r="I5807" s="1" t="s">
        <v>119</v>
      </c>
      <c r="J5807" s="1" t="s">
        <v>86</v>
      </c>
      <c r="K5807" s="1" t="s">
        <v>12</v>
      </c>
      <c r="L5807" s="1" t="s">
        <v>294</v>
      </c>
    </row>
    <row r="5808" spans="1:12" x14ac:dyDescent="0.2">
      <c r="A5808" s="1" t="s">
        <v>234</v>
      </c>
      <c r="B5808" s="1" t="s">
        <v>13</v>
      </c>
      <c r="C5808" s="2">
        <v>43823</v>
      </c>
      <c r="D5808" s="1" t="s">
        <v>151</v>
      </c>
      <c r="E5808" s="1"/>
      <c r="F5808" s="1" t="s">
        <v>3840</v>
      </c>
      <c r="G5808" s="3">
        <v>843</v>
      </c>
      <c r="H5808" s="3"/>
      <c r="I5808" s="1" t="s">
        <v>119</v>
      </c>
      <c r="J5808" s="1" t="s">
        <v>86</v>
      </c>
      <c r="K5808" s="1" t="s">
        <v>12</v>
      </c>
      <c r="L5808" s="1" t="s">
        <v>991</v>
      </c>
    </row>
    <row r="5809" spans="1:12" x14ac:dyDescent="0.2">
      <c r="A5809" s="1" t="s">
        <v>234</v>
      </c>
      <c r="B5809" s="1" t="s">
        <v>13</v>
      </c>
      <c r="C5809" s="2">
        <v>43823</v>
      </c>
      <c r="D5809" s="1" t="s">
        <v>151</v>
      </c>
      <c r="E5809" s="1"/>
      <c r="F5809" s="1" t="s">
        <v>3841</v>
      </c>
      <c r="G5809" s="3">
        <v>466.56</v>
      </c>
      <c r="H5809" s="3"/>
      <c r="I5809" s="1" t="s">
        <v>119</v>
      </c>
      <c r="J5809" s="1" t="s">
        <v>86</v>
      </c>
      <c r="K5809" s="1" t="s">
        <v>12</v>
      </c>
      <c r="L5809" s="1" t="s">
        <v>2869</v>
      </c>
    </row>
    <row r="5810" spans="1:12" x14ac:dyDescent="0.2">
      <c r="A5810" s="1" t="s">
        <v>234</v>
      </c>
      <c r="B5810" s="1" t="s">
        <v>13</v>
      </c>
      <c r="C5810" s="2">
        <v>43823</v>
      </c>
      <c r="D5810" s="1" t="s">
        <v>151</v>
      </c>
      <c r="E5810" s="1"/>
      <c r="F5810" s="1" t="s">
        <v>3842</v>
      </c>
      <c r="G5810" s="3">
        <v>401.9</v>
      </c>
      <c r="H5810" s="3"/>
      <c r="I5810" s="1" t="s">
        <v>119</v>
      </c>
      <c r="J5810" s="1" t="s">
        <v>86</v>
      </c>
      <c r="K5810" s="1" t="s">
        <v>84</v>
      </c>
      <c r="L5810" s="1" t="s">
        <v>66</v>
      </c>
    </row>
    <row r="5811" spans="1:12" x14ac:dyDescent="0.2">
      <c r="A5811" s="1" t="s">
        <v>234</v>
      </c>
      <c r="B5811" s="1" t="s">
        <v>13</v>
      </c>
      <c r="C5811" s="2">
        <v>43823</v>
      </c>
      <c r="D5811" s="1" t="s">
        <v>151</v>
      </c>
      <c r="E5811" s="1"/>
      <c r="F5811" s="1" t="s">
        <v>3843</v>
      </c>
      <c r="G5811" s="3">
        <v>725.29</v>
      </c>
      <c r="H5811" s="3"/>
      <c r="I5811" s="1" t="s">
        <v>119</v>
      </c>
      <c r="J5811" s="1" t="s">
        <v>86</v>
      </c>
      <c r="K5811" s="1" t="s">
        <v>84</v>
      </c>
      <c r="L5811" s="1" t="s">
        <v>51</v>
      </c>
    </row>
    <row r="5812" spans="1:12" x14ac:dyDescent="0.2">
      <c r="A5812" s="1" t="s">
        <v>234</v>
      </c>
      <c r="B5812" s="1" t="s">
        <v>13</v>
      </c>
      <c r="C5812" s="2">
        <v>43823</v>
      </c>
      <c r="D5812" s="1" t="s">
        <v>151</v>
      </c>
      <c r="E5812" s="1"/>
      <c r="F5812" s="1" t="s">
        <v>3843</v>
      </c>
      <c r="G5812" s="3">
        <v>302.2</v>
      </c>
      <c r="H5812" s="3"/>
      <c r="I5812" s="1" t="s">
        <v>83</v>
      </c>
      <c r="J5812" s="1" t="s">
        <v>175</v>
      </c>
      <c r="K5812" s="1" t="s">
        <v>84</v>
      </c>
      <c r="L5812" s="1" t="s">
        <v>51</v>
      </c>
    </row>
    <row r="5813" spans="1:12" x14ac:dyDescent="0.2">
      <c r="A5813" s="1" t="s">
        <v>234</v>
      </c>
      <c r="B5813" s="1" t="s">
        <v>13</v>
      </c>
      <c r="C5813" s="2">
        <v>43823</v>
      </c>
      <c r="D5813" s="1" t="s">
        <v>151</v>
      </c>
      <c r="E5813" s="1"/>
      <c r="F5813" s="1" t="s">
        <v>3844</v>
      </c>
      <c r="G5813" s="3">
        <v>8.81</v>
      </c>
      <c r="H5813" s="3"/>
      <c r="I5813" s="1" t="s">
        <v>106</v>
      </c>
      <c r="J5813" s="1" t="s">
        <v>107</v>
      </c>
      <c r="K5813" s="1" t="s">
        <v>84</v>
      </c>
      <c r="L5813" s="1" t="s">
        <v>409</v>
      </c>
    </row>
    <row r="5814" spans="1:12" x14ac:dyDescent="0.2">
      <c r="A5814" s="1" t="s">
        <v>234</v>
      </c>
      <c r="B5814" s="1" t="s">
        <v>13</v>
      </c>
      <c r="C5814" s="2">
        <v>43823</v>
      </c>
      <c r="D5814" s="1" t="s">
        <v>151</v>
      </c>
      <c r="E5814" s="1"/>
      <c r="F5814" s="1" t="s">
        <v>3806</v>
      </c>
      <c r="G5814" s="3">
        <v>368.31</v>
      </c>
      <c r="H5814" s="3"/>
      <c r="I5814" s="1" t="s">
        <v>87</v>
      </c>
      <c r="J5814" s="1" t="s">
        <v>116</v>
      </c>
      <c r="K5814" s="1" t="s">
        <v>12</v>
      </c>
      <c r="L5814" s="1" t="s">
        <v>1047</v>
      </c>
    </row>
    <row r="5815" spans="1:12" x14ac:dyDescent="0.2">
      <c r="A5815" s="1" t="s">
        <v>234</v>
      </c>
      <c r="B5815" s="1" t="s">
        <v>13</v>
      </c>
      <c r="C5815" s="2">
        <v>43823</v>
      </c>
      <c r="D5815" s="1" t="s">
        <v>151</v>
      </c>
      <c r="E5815" s="1"/>
      <c r="F5815" s="1" t="s">
        <v>3803</v>
      </c>
      <c r="G5815" s="3">
        <v>2128.85</v>
      </c>
      <c r="H5815" s="3"/>
      <c r="I5815" s="1" t="s">
        <v>87</v>
      </c>
      <c r="J5815" s="1" t="s">
        <v>116</v>
      </c>
      <c r="K5815" s="1" t="s">
        <v>84</v>
      </c>
      <c r="L5815" s="1" t="s">
        <v>241</v>
      </c>
    </row>
    <row r="5816" spans="1:12" x14ac:dyDescent="0.2">
      <c r="A5816" s="1" t="s">
        <v>234</v>
      </c>
      <c r="B5816" s="1" t="s">
        <v>13</v>
      </c>
      <c r="C5816" s="2">
        <v>43823</v>
      </c>
      <c r="D5816" s="1" t="s">
        <v>151</v>
      </c>
      <c r="E5816" s="1"/>
      <c r="F5816" s="1" t="s">
        <v>3845</v>
      </c>
      <c r="G5816" s="3">
        <v>1397.07</v>
      </c>
      <c r="H5816" s="3"/>
      <c r="I5816" s="1" t="s">
        <v>120</v>
      </c>
      <c r="J5816" s="1" t="s">
        <v>171</v>
      </c>
      <c r="K5816" s="1" t="s">
        <v>12</v>
      </c>
      <c r="L5816" s="1" t="s">
        <v>19</v>
      </c>
    </row>
    <row r="5817" spans="1:12" x14ac:dyDescent="0.2">
      <c r="A5817" s="1" t="s">
        <v>234</v>
      </c>
      <c r="B5817" s="1" t="s">
        <v>13</v>
      </c>
      <c r="C5817" s="2">
        <v>43823</v>
      </c>
      <c r="D5817" s="1" t="s">
        <v>151</v>
      </c>
      <c r="E5817" s="1"/>
      <c r="F5817" s="1" t="s">
        <v>3846</v>
      </c>
      <c r="G5817" s="3">
        <v>406.61</v>
      </c>
      <c r="H5817" s="3"/>
      <c r="I5817" s="1" t="s">
        <v>120</v>
      </c>
      <c r="J5817" s="1" t="s">
        <v>171</v>
      </c>
      <c r="K5817" s="1" t="s">
        <v>12</v>
      </c>
      <c r="L5817" s="1" t="s">
        <v>289</v>
      </c>
    </row>
    <row r="5818" spans="1:12" x14ac:dyDescent="0.2">
      <c r="A5818" s="1" t="s">
        <v>234</v>
      </c>
      <c r="B5818" s="1" t="s">
        <v>13</v>
      </c>
      <c r="C5818" s="2">
        <v>43823</v>
      </c>
      <c r="D5818" s="1" t="s">
        <v>151</v>
      </c>
      <c r="E5818" s="1"/>
      <c r="F5818" s="1" t="s">
        <v>3324</v>
      </c>
      <c r="G5818" s="3">
        <v>794.05</v>
      </c>
      <c r="H5818" s="3"/>
      <c r="I5818" s="1" t="s">
        <v>83</v>
      </c>
      <c r="J5818" s="1" t="s">
        <v>181</v>
      </c>
      <c r="K5818" s="1" t="s">
        <v>12</v>
      </c>
      <c r="L5818" s="1" t="s">
        <v>3324</v>
      </c>
    </row>
    <row r="5819" spans="1:12" x14ac:dyDescent="0.2">
      <c r="A5819" s="1" t="s">
        <v>234</v>
      </c>
      <c r="B5819" s="1" t="s">
        <v>13</v>
      </c>
      <c r="C5819" s="2">
        <v>43823</v>
      </c>
      <c r="D5819" s="1" t="s">
        <v>151</v>
      </c>
      <c r="E5819" s="1"/>
      <c r="F5819" s="1" t="s">
        <v>3847</v>
      </c>
      <c r="G5819" s="3">
        <v>148.18</v>
      </c>
      <c r="H5819" s="3"/>
      <c r="I5819" s="1" t="s">
        <v>119</v>
      </c>
      <c r="J5819" s="1" t="s">
        <v>86</v>
      </c>
      <c r="K5819" s="1" t="s">
        <v>12</v>
      </c>
      <c r="L5819" s="1" t="s">
        <v>78</v>
      </c>
    </row>
    <row r="5820" spans="1:12" x14ac:dyDescent="0.2">
      <c r="A5820" s="1" t="s">
        <v>234</v>
      </c>
      <c r="B5820" s="1" t="s">
        <v>13</v>
      </c>
      <c r="C5820" s="2">
        <v>43823</v>
      </c>
      <c r="D5820" s="1" t="s">
        <v>151</v>
      </c>
      <c r="E5820" s="1"/>
      <c r="F5820" s="1" t="s">
        <v>3848</v>
      </c>
      <c r="G5820" s="3">
        <v>845.76</v>
      </c>
      <c r="H5820" s="3"/>
      <c r="I5820" s="1" t="s">
        <v>119</v>
      </c>
      <c r="J5820" s="1" t="s">
        <v>86</v>
      </c>
      <c r="K5820" s="1" t="s">
        <v>12</v>
      </c>
      <c r="L5820" s="1" t="s">
        <v>50</v>
      </c>
    </row>
    <row r="5821" spans="1:12" x14ac:dyDescent="0.2">
      <c r="A5821" s="1" t="s">
        <v>234</v>
      </c>
      <c r="B5821" s="1" t="s">
        <v>13</v>
      </c>
      <c r="C5821" s="2">
        <v>43823</v>
      </c>
      <c r="D5821" s="1" t="s">
        <v>151</v>
      </c>
      <c r="E5821" s="1"/>
      <c r="F5821" s="1" t="s">
        <v>3849</v>
      </c>
      <c r="G5821" s="3">
        <v>1565.3</v>
      </c>
      <c r="H5821" s="3"/>
      <c r="I5821" s="1" t="s">
        <v>87</v>
      </c>
      <c r="J5821" s="1" t="s">
        <v>116</v>
      </c>
      <c r="K5821" s="1" t="s">
        <v>84</v>
      </c>
      <c r="L5821" s="1" t="s">
        <v>63</v>
      </c>
    </row>
    <row r="5822" spans="1:12" x14ac:dyDescent="0.2">
      <c r="A5822" s="1" t="s">
        <v>234</v>
      </c>
      <c r="B5822" s="1" t="s">
        <v>13</v>
      </c>
      <c r="C5822" s="2">
        <v>43823</v>
      </c>
      <c r="D5822" s="1" t="s">
        <v>151</v>
      </c>
      <c r="E5822" s="1"/>
      <c r="F5822" s="1" t="s">
        <v>3849</v>
      </c>
      <c r="G5822" s="3">
        <v>185.26</v>
      </c>
      <c r="H5822" s="3"/>
      <c r="I5822" s="1" t="s">
        <v>120</v>
      </c>
      <c r="J5822" s="1" t="s">
        <v>171</v>
      </c>
      <c r="K5822" s="1" t="s">
        <v>84</v>
      </c>
      <c r="L5822" s="1" t="s">
        <v>63</v>
      </c>
    </row>
    <row r="5823" spans="1:12" x14ac:dyDescent="0.2">
      <c r="A5823" s="1" t="s">
        <v>234</v>
      </c>
      <c r="B5823" s="1" t="s">
        <v>13</v>
      </c>
      <c r="C5823" s="2">
        <v>43823</v>
      </c>
      <c r="D5823" s="1" t="s">
        <v>151</v>
      </c>
      <c r="E5823" s="1"/>
      <c r="F5823" s="1" t="s">
        <v>3850</v>
      </c>
      <c r="G5823" s="3">
        <v>594</v>
      </c>
      <c r="H5823" s="3"/>
      <c r="I5823" s="1" t="s">
        <v>119</v>
      </c>
      <c r="J5823" s="1" t="s">
        <v>86</v>
      </c>
      <c r="K5823" s="1" t="s">
        <v>12</v>
      </c>
      <c r="L5823" s="1" t="s">
        <v>2643</v>
      </c>
    </row>
    <row r="5824" spans="1:12" x14ac:dyDescent="0.2">
      <c r="A5824" s="1" t="s">
        <v>234</v>
      </c>
      <c r="B5824" s="1" t="s">
        <v>13</v>
      </c>
      <c r="C5824" s="2">
        <v>43823</v>
      </c>
      <c r="D5824" s="1" t="s">
        <v>151</v>
      </c>
      <c r="E5824" s="1"/>
      <c r="F5824" s="1" t="s">
        <v>3825</v>
      </c>
      <c r="G5824" s="3">
        <v>393.25</v>
      </c>
      <c r="H5824" s="3"/>
      <c r="I5824" s="1" t="s">
        <v>85</v>
      </c>
      <c r="J5824" s="1" t="s">
        <v>125</v>
      </c>
      <c r="K5824" s="1" t="s">
        <v>84</v>
      </c>
      <c r="L5824" s="1" t="s">
        <v>111</v>
      </c>
    </row>
    <row r="5825" spans="1:12" x14ac:dyDescent="0.2">
      <c r="A5825" s="1" t="s">
        <v>234</v>
      </c>
      <c r="B5825" s="1" t="s">
        <v>13</v>
      </c>
      <c r="C5825" s="2">
        <v>43823</v>
      </c>
      <c r="D5825" s="1" t="s">
        <v>151</v>
      </c>
      <c r="E5825" s="1"/>
      <c r="F5825" s="1" t="s">
        <v>3851</v>
      </c>
      <c r="G5825" s="3">
        <v>256.12</v>
      </c>
      <c r="H5825" s="3"/>
      <c r="I5825" s="1" t="s">
        <v>185</v>
      </c>
      <c r="J5825" s="1" t="s">
        <v>126</v>
      </c>
      <c r="K5825" s="1" t="s">
        <v>84</v>
      </c>
      <c r="L5825" s="1" t="s">
        <v>26</v>
      </c>
    </row>
    <row r="5826" spans="1:12" x14ac:dyDescent="0.2">
      <c r="A5826" s="1" t="s">
        <v>234</v>
      </c>
      <c r="B5826" s="1" t="s">
        <v>13</v>
      </c>
      <c r="C5826" s="2">
        <v>43823</v>
      </c>
      <c r="D5826" s="1" t="s">
        <v>151</v>
      </c>
      <c r="E5826" s="1"/>
      <c r="F5826" s="1" t="s">
        <v>3852</v>
      </c>
      <c r="G5826" s="3">
        <v>974.76</v>
      </c>
      <c r="H5826" s="3"/>
      <c r="I5826" s="1" t="s">
        <v>119</v>
      </c>
      <c r="J5826" s="1" t="s">
        <v>86</v>
      </c>
      <c r="K5826" s="1" t="s">
        <v>84</v>
      </c>
      <c r="L5826" s="1" t="s">
        <v>2028</v>
      </c>
    </row>
    <row r="5827" spans="1:12" x14ac:dyDescent="0.2">
      <c r="A5827" s="1" t="s">
        <v>234</v>
      </c>
      <c r="B5827" s="1" t="s">
        <v>13</v>
      </c>
      <c r="C5827" s="2">
        <v>43823</v>
      </c>
      <c r="D5827" s="1" t="s">
        <v>151</v>
      </c>
      <c r="E5827" s="1"/>
      <c r="F5827" s="1" t="s">
        <v>3853</v>
      </c>
      <c r="G5827" s="3">
        <v>1419.76</v>
      </c>
      <c r="H5827" s="3"/>
      <c r="I5827" s="1" t="s">
        <v>106</v>
      </c>
      <c r="J5827" s="1" t="s">
        <v>121</v>
      </c>
      <c r="K5827" s="1" t="s">
        <v>12</v>
      </c>
      <c r="L5827" s="1" t="s">
        <v>18</v>
      </c>
    </row>
    <row r="5828" spans="1:12" x14ac:dyDescent="0.2">
      <c r="A5828" s="1" t="s">
        <v>234</v>
      </c>
      <c r="B5828" s="1" t="s">
        <v>13</v>
      </c>
      <c r="C5828" s="2">
        <v>43823</v>
      </c>
      <c r="D5828" s="1" t="s">
        <v>151</v>
      </c>
      <c r="E5828" s="1"/>
      <c r="F5828" s="1" t="s">
        <v>3804</v>
      </c>
      <c r="G5828" s="3">
        <v>70.680000000000007</v>
      </c>
      <c r="H5828" s="3"/>
      <c r="I5828" s="1" t="s">
        <v>106</v>
      </c>
      <c r="J5828" s="1" t="s">
        <v>121</v>
      </c>
      <c r="K5828" s="1" t="s">
        <v>84</v>
      </c>
      <c r="L5828" s="1" t="s">
        <v>29</v>
      </c>
    </row>
    <row r="5829" spans="1:12" x14ac:dyDescent="0.2">
      <c r="A5829" s="1" t="s">
        <v>234</v>
      </c>
      <c r="B5829" s="1" t="s">
        <v>13</v>
      </c>
      <c r="C5829" s="2">
        <v>43823</v>
      </c>
      <c r="D5829" s="1" t="s">
        <v>151</v>
      </c>
      <c r="E5829" s="1"/>
      <c r="F5829" s="1" t="s">
        <v>3854</v>
      </c>
      <c r="G5829" s="3">
        <v>934.97</v>
      </c>
      <c r="H5829" s="3"/>
      <c r="I5829" s="1" t="s">
        <v>83</v>
      </c>
      <c r="J5829" s="1" t="s">
        <v>181</v>
      </c>
      <c r="K5829" s="1" t="s">
        <v>12</v>
      </c>
      <c r="L5829" s="1" t="s">
        <v>98</v>
      </c>
    </row>
    <row r="5830" spans="1:12" x14ac:dyDescent="0.2">
      <c r="A5830" s="1" t="s">
        <v>234</v>
      </c>
      <c r="B5830" s="1" t="s">
        <v>13</v>
      </c>
      <c r="C5830" s="2">
        <v>43823</v>
      </c>
      <c r="D5830" s="1" t="s">
        <v>151</v>
      </c>
      <c r="E5830" s="1"/>
      <c r="F5830" s="1" t="s">
        <v>3855</v>
      </c>
      <c r="G5830" s="3">
        <v>993.63</v>
      </c>
      <c r="H5830" s="3"/>
      <c r="I5830" s="1" t="s">
        <v>119</v>
      </c>
      <c r="J5830" s="1" t="s">
        <v>86</v>
      </c>
      <c r="K5830" s="1" t="s">
        <v>84</v>
      </c>
      <c r="L5830" s="1" t="s">
        <v>114</v>
      </c>
    </row>
    <row r="5831" spans="1:12" x14ac:dyDescent="0.2">
      <c r="A5831" s="1" t="s">
        <v>234</v>
      </c>
      <c r="B5831" s="1" t="s">
        <v>13</v>
      </c>
      <c r="C5831" s="2">
        <v>43823</v>
      </c>
      <c r="D5831" s="1" t="s">
        <v>151</v>
      </c>
      <c r="E5831" s="1"/>
      <c r="F5831" s="1" t="s">
        <v>3856</v>
      </c>
      <c r="G5831" s="3">
        <v>564</v>
      </c>
      <c r="H5831" s="3"/>
      <c r="I5831" s="1" t="s">
        <v>119</v>
      </c>
      <c r="J5831" s="1" t="s">
        <v>86</v>
      </c>
      <c r="K5831" s="1" t="s">
        <v>12</v>
      </c>
      <c r="L5831" s="1" t="s">
        <v>2616</v>
      </c>
    </row>
    <row r="5832" spans="1:12" x14ac:dyDescent="0.2">
      <c r="A5832" s="1" t="s">
        <v>234</v>
      </c>
      <c r="B5832" s="1" t="s">
        <v>13</v>
      </c>
      <c r="C5832" s="2">
        <v>43823</v>
      </c>
      <c r="D5832" s="1" t="s">
        <v>151</v>
      </c>
      <c r="E5832" s="1"/>
      <c r="F5832" s="1" t="s">
        <v>3857</v>
      </c>
      <c r="G5832" s="3">
        <v>924.3</v>
      </c>
      <c r="H5832" s="3"/>
      <c r="I5832" s="1" t="s">
        <v>87</v>
      </c>
      <c r="J5832" s="1" t="s">
        <v>116</v>
      </c>
      <c r="K5832" s="1" t="s">
        <v>12</v>
      </c>
      <c r="L5832" s="1" t="s">
        <v>1126</v>
      </c>
    </row>
    <row r="5833" spans="1:12" x14ac:dyDescent="0.2">
      <c r="A5833" s="1" t="s">
        <v>234</v>
      </c>
      <c r="B5833" s="1" t="s">
        <v>13</v>
      </c>
      <c r="C5833" s="2">
        <v>43823</v>
      </c>
      <c r="D5833" s="1" t="s">
        <v>151</v>
      </c>
      <c r="E5833" s="1"/>
      <c r="F5833" s="1" t="s">
        <v>3858</v>
      </c>
      <c r="G5833" s="3">
        <v>1269.42</v>
      </c>
      <c r="H5833" s="3"/>
      <c r="I5833" s="1" t="s">
        <v>119</v>
      </c>
      <c r="J5833" s="1" t="s">
        <v>86</v>
      </c>
      <c r="K5833" s="1" t="s">
        <v>12</v>
      </c>
      <c r="L5833" s="1" t="s">
        <v>469</v>
      </c>
    </row>
    <row r="5834" spans="1:12" x14ac:dyDescent="0.2">
      <c r="A5834" s="1" t="s">
        <v>234</v>
      </c>
      <c r="B5834" s="1" t="s">
        <v>13</v>
      </c>
      <c r="C5834" s="2">
        <v>43823</v>
      </c>
      <c r="D5834" s="1" t="s">
        <v>151</v>
      </c>
      <c r="E5834" s="1"/>
      <c r="F5834" s="1" t="s">
        <v>3859</v>
      </c>
      <c r="G5834" s="3">
        <v>1330</v>
      </c>
      <c r="H5834" s="3"/>
      <c r="I5834" s="1" t="s">
        <v>119</v>
      </c>
      <c r="J5834" s="1" t="s">
        <v>86</v>
      </c>
      <c r="K5834" s="1" t="s">
        <v>12</v>
      </c>
      <c r="L5834" s="1" t="s">
        <v>71</v>
      </c>
    </row>
    <row r="5835" spans="1:12" x14ac:dyDescent="0.2">
      <c r="A5835" s="1" t="s">
        <v>234</v>
      </c>
      <c r="B5835" s="1" t="s">
        <v>13</v>
      </c>
      <c r="C5835" s="2">
        <v>43823</v>
      </c>
      <c r="D5835" s="1" t="s">
        <v>151</v>
      </c>
      <c r="E5835" s="1"/>
      <c r="F5835" s="1" t="s">
        <v>3860</v>
      </c>
      <c r="G5835" s="3">
        <v>893</v>
      </c>
      <c r="H5835" s="3"/>
      <c r="I5835" s="1" t="s">
        <v>119</v>
      </c>
      <c r="J5835" s="1" t="s">
        <v>86</v>
      </c>
      <c r="K5835" s="1" t="s">
        <v>12</v>
      </c>
      <c r="L5835" s="1" t="s">
        <v>283</v>
      </c>
    </row>
    <row r="5836" spans="1:12" x14ac:dyDescent="0.2">
      <c r="A5836" s="1" t="s">
        <v>234</v>
      </c>
      <c r="B5836" s="1" t="s">
        <v>13</v>
      </c>
      <c r="C5836" s="2">
        <v>43823</v>
      </c>
      <c r="D5836" s="1" t="s">
        <v>151</v>
      </c>
      <c r="E5836" s="1"/>
      <c r="F5836" s="1" t="s">
        <v>3861</v>
      </c>
      <c r="G5836" s="3">
        <v>926.25</v>
      </c>
      <c r="H5836" s="3"/>
      <c r="I5836" s="1" t="s">
        <v>85</v>
      </c>
      <c r="J5836" s="1" t="s">
        <v>125</v>
      </c>
      <c r="K5836" s="1" t="s">
        <v>12</v>
      </c>
      <c r="L5836" s="1" t="s">
        <v>955</v>
      </c>
    </row>
    <row r="5837" spans="1:12" x14ac:dyDescent="0.2">
      <c r="A5837" s="1" t="s">
        <v>234</v>
      </c>
      <c r="B5837" s="1" t="s">
        <v>13</v>
      </c>
      <c r="C5837" s="2">
        <v>43823</v>
      </c>
      <c r="D5837" s="1" t="s">
        <v>151</v>
      </c>
      <c r="E5837" s="1"/>
      <c r="F5837" s="1" t="s">
        <v>3862</v>
      </c>
      <c r="G5837" s="3">
        <v>1475.17</v>
      </c>
      <c r="H5837" s="3"/>
      <c r="I5837" s="1" t="s">
        <v>106</v>
      </c>
      <c r="J5837" s="1" t="s">
        <v>122</v>
      </c>
      <c r="K5837" s="1" t="s">
        <v>12</v>
      </c>
      <c r="L5837" s="1" t="s">
        <v>21</v>
      </c>
    </row>
    <row r="5838" spans="1:12" x14ac:dyDescent="0.2">
      <c r="A5838" s="1" t="s">
        <v>234</v>
      </c>
      <c r="B5838" s="1" t="s">
        <v>13</v>
      </c>
      <c r="C5838" s="2">
        <v>43823</v>
      </c>
      <c r="D5838" s="1" t="s">
        <v>151</v>
      </c>
      <c r="E5838" s="1"/>
      <c r="F5838" s="1" t="s">
        <v>3851</v>
      </c>
      <c r="G5838" s="3">
        <v>1015.42</v>
      </c>
      <c r="H5838" s="3"/>
      <c r="I5838" s="1" t="s">
        <v>108</v>
      </c>
      <c r="J5838" s="1" t="s">
        <v>117</v>
      </c>
      <c r="K5838" s="1" t="s">
        <v>84</v>
      </c>
      <c r="L5838" s="1" t="s">
        <v>26</v>
      </c>
    </row>
    <row r="5839" spans="1:12" x14ac:dyDescent="0.2">
      <c r="A5839" s="1" t="s">
        <v>234</v>
      </c>
      <c r="B5839" s="1" t="s">
        <v>13</v>
      </c>
      <c r="C5839" s="2">
        <v>43823</v>
      </c>
      <c r="D5839" s="1" t="s">
        <v>151</v>
      </c>
      <c r="E5839" s="1"/>
      <c r="F5839" s="1" t="s">
        <v>3863</v>
      </c>
      <c r="G5839" s="3">
        <v>845.04</v>
      </c>
      <c r="H5839" s="3"/>
      <c r="I5839" s="1" t="s">
        <v>120</v>
      </c>
      <c r="J5839" s="1" t="s">
        <v>171</v>
      </c>
      <c r="K5839" s="1" t="s">
        <v>12</v>
      </c>
      <c r="L5839" s="1" t="s">
        <v>81</v>
      </c>
    </row>
    <row r="5840" spans="1:12" x14ac:dyDescent="0.2">
      <c r="A5840" s="1" t="s">
        <v>234</v>
      </c>
      <c r="B5840" s="1" t="s">
        <v>13</v>
      </c>
      <c r="C5840" s="2">
        <v>43823</v>
      </c>
      <c r="D5840" s="1" t="s">
        <v>151</v>
      </c>
      <c r="E5840" s="1"/>
      <c r="F5840" s="1" t="s">
        <v>3864</v>
      </c>
      <c r="G5840" s="3">
        <v>756</v>
      </c>
      <c r="H5840" s="3"/>
      <c r="I5840" s="1" t="s">
        <v>119</v>
      </c>
      <c r="J5840" s="1" t="s">
        <v>86</v>
      </c>
      <c r="K5840" s="1" t="s">
        <v>12</v>
      </c>
      <c r="L5840" s="1" t="s">
        <v>61</v>
      </c>
    </row>
    <row r="5841" spans="1:12" x14ac:dyDescent="0.2">
      <c r="A5841" s="1" t="s">
        <v>234</v>
      </c>
      <c r="B5841" s="1" t="s">
        <v>13</v>
      </c>
      <c r="C5841" s="2">
        <v>43823</v>
      </c>
      <c r="D5841" s="1" t="s">
        <v>151</v>
      </c>
      <c r="E5841" s="1"/>
      <c r="F5841" s="1" t="s">
        <v>3865</v>
      </c>
      <c r="G5841" s="3">
        <v>2887.89</v>
      </c>
      <c r="H5841" s="3"/>
      <c r="I5841" s="1" t="s">
        <v>119</v>
      </c>
      <c r="J5841" s="1" t="s">
        <v>86</v>
      </c>
      <c r="K5841" s="1" t="s">
        <v>12</v>
      </c>
      <c r="L5841" s="1" t="s">
        <v>62</v>
      </c>
    </row>
    <row r="5842" spans="1:12" x14ac:dyDescent="0.2">
      <c r="A5842" s="1" t="s">
        <v>234</v>
      </c>
      <c r="B5842" s="1" t="s">
        <v>13</v>
      </c>
      <c r="C5842" s="2">
        <v>43823</v>
      </c>
      <c r="D5842" s="1" t="s">
        <v>151</v>
      </c>
      <c r="E5842" s="1"/>
      <c r="F5842" s="1" t="s">
        <v>3852</v>
      </c>
      <c r="G5842" s="3">
        <v>101.54</v>
      </c>
      <c r="H5842" s="3"/>
      <c r="I5842" s="1" t="s">
        <v>85</v>
      </c>
      <c r="J5842" s="1" t="s">
        <v>125</v>
      </c>
      <c r="K5842" s="1" t="s">
        <v>84</v>
      </c>
      <c r="L5842" s="1" t="s">
        <v>2028</v>
      </c>
    </row>
    <row r="5843" spans="1:12" x14ac:dyDescent="0.2">
      <c r="A5843" s="1" t="s">
        <v>234</v>
      </c>
      <c r="B5843" s="1" t="s">
        <v>13</v>
      </c>
      <c r="C5843" s="2">
        <v>43823</v>
      </c>
      <c r="D5843" s="1" t="s">
        <v>151</v>
      </c>
      <c r="E5843" s="1"/>
      <c r="F5843" s="1" t="s">
        <v>3866</v>
      </c>
      <c r="G5843" s="3">
        <v>371.31</v>
      </c>
      <c r="H5843" s="3"/>
      <c r="I5843" s="1" t="s">
        <v>177</v>
      </c>
      <c r="J5843" s="1" t="s">
        <v>178</v>
      </c>
      <c r="K5843" s="1" t="s">
        <v>12</v>
      </c>
      <c r="L5843" s="1" t="s">
        <v>2511</v>
      </c>
    </row>
    <row r="5844" spans="1:12" x14ac:dyDescent="0.2">
      <c r="A5844" s="1" t="s">
        <v>234</v>
      </c>
      <c r="B5844" s="1" t="s">
        <v>13</v>
      </c>
      <c r="C5844" s="2">
        <v>43823</v>
      </c>
      <c r="D5844" s="1" t="s">
        <v>151</v>
      </c>
      <c r="E5844" s="1"/>
      <c r="F5844" s="1" t="s">
        <v>3867</v>
      </c>
      <c r="G5844" s="3">
        <v>757.54</v>
      </c>
      <c r="H5844" s="3"/>
      <c r="I5844" s="1" t="s">
        <v>106</v>
      </c>
      <c r="J5844" s="1" t="s">
        <v>122</v>
      </c>
      <c r="K5844" s="1" t="s">
        <v>12</v>
      </c>
      <c r="L5844" s="1" t="s">
        <v>313</v>
      </c>
    </row>
    <row r="5845" spans="1:12" x14ac:dyDescent="0.2">
      <c r="A5845" s="1" t="s">
        <v>234</v>
      </c>
      <c r="B5845" s="1" t="s">
        <v>13</v>
      </c>
      <c r="C5845" s="2">
        <v>43823</v>
      </c>
      <c r="D5845" s="1" t="s">
        <v>151</v>
      </c>
      <c r="E5845" s="1"/>
      <c r="F5845" s="1" t="s">
        <v>3868</v>
      </c>
      <c r="G5845" s="3">
        <v>747.01</v>
      </c>
      <c r="H5845" s="3"/>
      <c r="I5845" s="1" t="s">
        <v>119</v>
      </c>
      <c r="J5845" s="1" t="s">
        <v>86</v>
      </c>
      <c r="K5845" s="1" t="s">
        <v>12</v>
      </c>
      <c r="L5845" s="1" t="s">
        <v>42</v>
      </c>
    </row>
    <row r="5846" spans="1:12" x14ac:dyDescent="0.2">
      <c r="A5846" s="1" t="s">
        <v>234</v>
      </c>
      <c r="B5846" s="1" t="s">
        <v>13</v>
      </c>
      <c r="C5846" s="2">
        <v>43823</v>
      </c>
      <c r="D5846" s="1" t="s">
        <v>151</v>
      </c>
      <c r="E5846" s="1"/>
      <c r="F5846" s="1" t="s">
        <v>3825</v>
      </c>
      <c r="G5846" s="3">
        <v>330.5</v>
      </c>
      <c r="H5846" s="3"/>
      <c r="I5846" s="1" t="s">
        <v>83</v>
      </c>
      <c r="J5846" s="1" t="s">
        <v>175</v>
      </c>
      <c r="K5846" s="1" t="s">
        <v>84</v>
      </c>
      <c r="L5846" s="1" t="s">
        <v>111</v>
      </c>
    </row>
    <row r="5847" spans="1:12" x14ac:dyDescent="0.2">
      <c r="A5847" s="1" t="s">
        <v>234</v>
      </c>
      <c r="B5847" s="1" t="s">
        <v>13</v>
      </c>
      <c r="C5847" s="2">
        <v>43823</v>
      </c>
      <c r="D5847" s="1" t="s">
        <v>151</v>
      </c>
      <c r="E5847" s="1"/>
      <c r="F5847" s="1" t="s">
        <v>3805</v>
      </c>
      <c r="G5847" s="3">
        <v>218.37</v>
      </c>
      <c r="H5847" s="3"/>
      <c r="I5847" s="1" t="s">
        <v>179</v>
      </c>
      <c r="J5847" s="1" t="s">
        <v>89</v>
      </c>
      <c r="K5847" s="1" t="s">
        <v>12</v>
      </c>
      <c r="L5847" s="1" t="s">
        <v>49</v>
      </c>
    </row>
    <row r="5848" spans="1:12" x14ac:dyDescent="0.2">
      <c r="A5848" s="1" t="s">
        <v>234</v>
      </c>
      <c r="B5848" s="1" t="s">
        <v>13</v>
      </c>
      <c r="C5848" s="2">
        <v>43823</v>
      </c>
      <c r="D5848" s="1" t="s">
        <v>151</v>
      </c>
      <c r="E5848" s="1"/>
      <c r="F5848" s="1" t="s">
        <v>3851</v>
      </c>
      <c r="G5848" s="3">
        <v>99.27</v>
      </c>
      <c r="H5848" s="3"/>
      <c r="I5848" s="1" t="s">
        <v>106</v>
      </c>
      <c r="J5848" s="1" t="s">
        <v>122</v>
      </c>
      <c r="K5848" s="1" t="s">
        <v>84</v>
      </c>
      <c r="L5848" s="1" t="s">
        <v>26</v>
      </c>
    </row>
    <row r="5849" spans="1:12" x14ac:dyDescent="0.2">
      <c r="A5849" s="1" t="s">
        <v>234</v>
      </c>
      <c r="B5849" s="1" t="s">
        <v>13</v>
      </c>
      <c r="C5849" s="2">
        <v>43823</v>
      </c>
      <c r="D5849" s="1" t="s">
        <v>151</v>
      </c>
      <c r="E5849" s="1"/>
      <c r="F5849" s="1" t="s">
        <v>3797</v>
      </c>
      <c r="G5849" s="3">
        <v>983.45</v>
      </c>
      <c r="H5849" s="3"/>
      <c r="I5849" s="1" t="s">
        <v>119</v>
      </c>
      <c r="J5849" s="1" t="s">
        <v>86</v>
      </c>
      <c r="K5849" s="1" t="s">
        <v>84</v>
      </c>
      <c r="L5849" s="1" t="s">
        <v>306</v>
      </c>
    </row>
    <row r="5850" spans="1:12" x14ac:dyDescent="0.2">
      <c r="A5850" s="1" t="s">
        <v>234</v>
      </c>
      <c r="B5850" s="1" t="s">
        <v>13</v>
      </c>
      <c r="C5850" s="2">
        <v>43823</v>
      </c>
      <c r="D5850" s="1" t="s">
        <v>151</v>
      </c>
      <c r="E5850" s="1"/>
      <c r="F5850" s="1" t="s">
        <v>3869</v>
      </c>
      <c r="G5850" s="3">
        <v>1272.3599999999999</v>
      </c>
      <c r="H5850" s="3"/>
      <c r="I5850" s="1" t="s">
        <v>119</v>
      </c>
      <c r="J5850" s="1" t="s">
        <v>86</v>
      </c>
      <c r="K5850" s="1" t="s">
        <v>12</v>
      </c>
      <c r="L5850" s="1" t="s">
        <v>48</v>
      </c>
    </row>
    <row r="5851" spans="1:12" x14ac:dyDescent="0.2">
      <c r="A5851" s="1" t="s">
        <v>234</v>
      </c>
      <c r="B5851" s="1" t="s">
        <v>13</v>
      </c>
      <c r="C5851" s="2">
        <v>43823</v>
      </c>
      <c r="D5851" s="1" t="s">
        <v>151</v>
      </c>
      <c r="E5851" s="1"/>
      <c r="F5851" s="1" t="s">
        <v>3870</v>
      </c>
      <c r="G5851" s="3">
        <v>1117.6400000000001</v>
      </c>
      <c r="H5851" s="3"/>
      <c r="I5851" s="1" t="s">
        <v>177</v>
      </c>
      <c r="J5851" s="1" t="s">
        <v>178</v>
      </c>
      <c r="K5851" s="1" t="s">
        <v>12</v>
      </c>
      <c r="L5851" s="1" t="s">
        <v>56</v>
      </c>
    </row>
    <row r="5852" spans="1:12" x14ac:dyDescent="0.2">
      <c r="A5852" s="1" t="s">
        <v>234</v>
      </c>
      <c r="B5852" s="1" t="s">
        <v>13</v>
      </c>
      <c r="C5852" s="2">
        <v>43823</v>
      </c>
      <c r="D5852" s="1" t="s">
        <v>151</v>
      </c>
      <c r="E5852" s="1"/>
      <c r="F5852" s="1" t="s">
        <v>3844</v>
      </c>
      <c r="G5852" s="3">
        <v>215.78</v>
      </c>
      <c r="H5852" s="3"/>
      <c r="I5852" s="1" t="s">
        <v>120</v>
      </c>
      <c r="J5852" s="1" t="s">
        <v>171</v>
      </c>
      <c r="K5852" s="1" t="s">
        <v>84</v>
      </c>
      <c r="L5852" s="1" t="s">
        <v>409</v>
      </c>
    </row>
    <row r="5853" spans="1:12" x14ac:dyDescent="0.2">
      <c r="A5853" s="1" t="s">
        <v>234</v>
      </c>
      <c r="B5853" s="1" t="s">
        <v>13</v>
      </c>
      <c r="C5853" s="2">
        <v>43823</v>
      </c>
      <c r="D5853" s="1" t="s">
        <v>151</v>
      </c>
      <c r="E5853" s="1"/>
      <c r="F5853" s="1" t="s">
        <v>3871</v>
      </c>
      <c r="G5853" s="3">
        <v>1425.48</v>
      </c>
      <c r="H5853" s="3"/>
      <c r="I5853" s="1" t="s">
        <v>83</v>
      </c>
      <c r="J5853" s="1" t="s">
        <v>230</v>
      </c>
      <c r="K5853" s="1" t="s">
        <v>12</v>
      </c>
      <c r="L5853" s="1" t="s">
        <v>429</v>
      </c>
    </row>
    <row r="5854" spans="1:12" x14ac:dyDescent="0.2">
      <c r="A5854" s="1" t="s">
        <v>234</v>
      </c>
      <c r="B5854" s="1" t="s">
        <v>13</v>
      </c>
      <c r="C5854" s="2">
        <v>43823</v>
      </c>
      <c r="D5854" s="1" t="s">
        <v>151</v>
      </c>
      <c r="E5854" s="1"/>
      <c r="F5854" s="1" t="s">
        <v>3805</v>
      </c>
      <c r="G5854" s="3">
        <v>189.25</v>
      </c>
      <c r="H5854" s="3"/>
      <c r="I5854" s="1" t="s">
        <v>185</v>
      </c>
      <c r="J5854" s="1" t="s">
        <v>126</v>
      </c>
      <c r="K5854" s="1" t="s">
        <v>12</v>
      </c>
      <c r="L5854" s="1" t="s">
        <v>49</v>
      </c>
    </row>
    <row r="5855" spans="1:12" x14ac:dyDescent="0.2">
      <c r="A5855" s="1" t="s">
        <v>234</v>
      </c>
      <c r="B5855" s="1" t="s">
        <v>13</v>
      </c>
      <c r="C5855" s="2">
        <v>43823</v>
      </c>
      <c r="D5855" s="1" t="s">
        <v>151</v>
      </c>
      <c r="E5855" s="1"/>
      <c r="F5855" s="1" t="s">
        <v>3872</v>
      </c>
      <c r="G5855" s="3">
        <v>2393.02</v>
      </c>
      <c r="H5855" s="3"/>
      <c r="I5855" s="1" t="s">
        <v>120</v>
      </c>
      <c r="J5855" s="1" t="s">
        <v>171</v>
      </c>
      <c r="K5855" s="1" t="s">
        <v>12</v>
      </c>
      <c r="L5855" s="1" t="s">
        <v>43</v>
      </c>
    </row>
    <row r="5856" spans="1:12" x14ac:dyDescent="0.2">
      <c r="A5856" s="1" t="s">
        <v>234</v>
      </c>
      <c r="B5856" s="1" t="s">
        <v>13</v>
      </c>
      <c r="C5856" s="2">
        <v>43823</v>
      </c>
      <c r="D5856" s="1" t="s">
        <v>151</v>
      </c>
      <c r="E5856" s="1"/>
      <c r="F5856" s="1" t="s">
        <v>3873</v>
      </c>
      <c r="G5856" s="3">
        <v>840</v>
      </c>
      <c r="H5856" s="3"/>
      <c r="I5856" s="1" t="s">
        <v>119</v>
      </c>
      <c r="J5856" s="1" t="s">
        <v>86</v>
      </c>
      <c r="K5856" s="1" t="s">
        <v>12</v>
      </c>
      <c r="L5856" s="1" t="s">
        <v>356</v>
      </c>
    </row>
    <row r="5857" spans="1:12" x14ac:dyDescent="0.2">
      <c r="A5857" s="1" t="s">
        <v>234</v>
      </c>
      <c r="B5857" s="1" t="s">
        <v>13</v>
      </c>
      <c r="C5857" s="2">
        <v>43823</v>
      </c>
      <c r="D5857" s="1" t="s">
        <v>151</v>
      </c>
      <c r="E5857" s="1"/>
      <c r="F5857" s="1" t="s">
        <v>3874</v>
      </c>
      <c r="G5857" s="3">
        <v>665</v>
      </c>
      <c r="H5857" s="3"/>
      <c r="I5857" s="1" t="s">
        <v>119</v>
      </c>
      <c r="J5857" s="1" t="s">
        <v>86</v>
      </c>
      <c r="K5857" s="1" t="s">
        <v>12</v>
      </c>
      <c r="L5857" s="1" t="s">
        <v>3875</v>
      </c>
    </row>
    <row r="5858" spans="1:12" x14ac:dyDescent="0.2">
      <c r="A5858" s="1" t="s">
        <v>234</v>
      </c>
      <c r="B5858" s="1" t="s">
        <v>13</v>
      </c>
      <c r="C5858" s="2">
        <v>43823</v>
      </c>
      <c r="D5858" s="1" t="s">
        <v>151</v>
      </c>
      <c r="E5858" s="1"/>
      <c r="F5858" s="1" t="s">
        <v>3876</v>
      </c>
      <c r="G5858" s="3">
        <v>453.6</v>
      </c>
      <c r="H5858" s="3"/>
      <c r="I5858" s="1" t="s">
        <v>119</v>
      </c>
      <c r="J5858" s="1" t="s">
        <v>86</v>
      </c>
      <c r="K5858" s="1" t="s">
        <v>12</v>
      </c>
      <c r="L5858" s="1" t="s">
        <v>384</v>
      </c>
    </row>
    <row r="5859" spans="1:12" x14ac:dyDescent="0.2">
      <c r="A5859" s="1" t="s">
        <v>234</v>
      </c>
      <c r="B5859" s="1" t="s">
        <v>13</v>
      </c>
      <c r="C5859" s="2">
        <v>43823</v>
      </c>
      <c r="D5859" s="1" t="s">
        <v>151</v>
      </c>
      <c r="E5859" s="1"/>
      <c r="F5859" s="1" t="s">
        <v>3877</v>
      </c>
      <c r="G5859" s="3">
        <v>840</v>
      </c>
      <c r="H5859" s="3"/>
      <c r="I5859" s="1" t="s">
        <v>85</v>
      </c>
      <c r="J5859" s="1" t="s">
        <v>125</v>
      </c>
      <c r="K5859" s="1" t="s">
        <v>12</v>
      </c>
      <c r="L5859" s="1" t="s">
        <v>364</v>
      </c>
    </row>
    <row r="5860" spans="1:12" x14ac:dyDescent="0.2">
      <c r="A5860" s="1" t="s">
        <v>234</v>
      </c>
      <c r="B5860" s="1" t="s">
        <v>13</v>
      </c>
      <c r="C5860" s="2">
        <v>43823</v>
      </c>
      <c r="D5860" s="1" t="s">
        <v>151</v>
      </c>
      <c r="E5860" s="1"/>
      <c r="F5860" s="1" t="s">
        <v>3803</v>
      </c>
      <c r="G5860" s="3">
        <v>206.02</v>
      </c>
      <c r="H5860" s="3"/>
      <c r="I5860" s="1" t="s">
        <v>123</v>
      </c>
      <c r="J5860" s="1" t="s">
        <v>124</v>
      </c>
      <c r="K5860" s="1" t="s">
        <v>84</v>
      </c>
      <c r="L5860" s="1" t="s">
        <v>241</v>
      </c>
    </row>
    <row r="5861" spans="1:12" x14ac:dyDescent="0.2">
      <c r="A5861" s="1" t="s">
        <v>234</v>
      </c>
      <c r="B5861" s="1" t="s">
        <v>13</v>
      </c>
      <c r="C5861" s="2">
        <v>43823</v>
      </c>
      <c r="D5861" s="1" t="s">
        <v>151</v>
      </c>
      <c r="E5861" s="1"/>
      <c r="F5861" s="1" t="s">
        <v>3806</v>
      </c>
      <c r="G5861" s="3">
        <v>176.08</v>
      </c>
      <c r="H5861" s="3"/>
      <c r="I5861" s="1" t="s">
        <v>106</v>
      </c>
      <c r="J5861" s="1" t="s">
        <v>122</v>
      </c>
      <c r="K5861" s="1" t="s">
        <v>12</v>
      </c>
      <c r="L5861" s="1" t="s">
        <v>1047</v>
      </c>
    </row>
    <row r="5862" spans="1:12" x14ac:dyDescent="0.2">
      <c r="A5862" s="1" t="s">
        <v>234</v>
      </c>
      <c r="B5862" s="1" t="s">
        <v>13</v>
      </c>
      <c r="C5862" s="2">
        <v>43823</v>
      </c>
      <c r="D5862" s="1" t="s">
        <v>151</v>
      </c>
      <c r="E5862" s="1"/>
      <c r="F5862" s="1" t="s">
        <v>3847</v>
      </c>
      <c r="G5862" s="3">
        <v>1333.63</v>
      </c>
      <c r="H5862" s="3"/>
      <c r="I5862" s="1" t="s">
        <v>120</v>
      </c>
      <c r="J5862" s="1" t="s">
        <v>171</v>
      </c>
      <c r="K5862" s="1" t="s">
        <v>12</v>
      </c>
      <c r="L5862" s="1" t="s">
        <v>78</v>
      </c>
    </row>
    <row r="5863" spans="1:12" x14ac:dyDescent="0.2">
      <c r="A5863" s="1" t="s">
        <v>234</v>
      </c>
      <c r="B5863" s="1" t="s">
        <v>13</v>
      </c>
      <c r="C5863" s="2">
        <v>43823</v>
      </c>
      <c r="D5863" s="1" t="s">
        <v>151</v>
      </c>
      <c r="E5863" s="1"/>
      <c r="F5863" s="1" t="s">
        <v>3878</v>
      </c>
      <c r="G5863" s="3">
        <v>843</v>
      </c>
      <c r="H5863" s="3"/>
      <c r="I5863" s="1" t="s">
        <v>232</v>
      </c>
      <c r="J5863" s="1" t="s">
        <v>233</v>
      </c>
      <c r="K5863" s="1" t="s">
        <v>12</v>
      </c>
      <c r="L5863" s="1" t="s">
        <v>1154</v>
      </c>
    </row>
    <row r="5864" spans="1:12" x14ac:dyDescent="0.2">
      <c r="A5864" s="1" t="s">
        <v>234</v>
      </c>
      <c r="B5864" s="1" t="s">
        <v>13</v>
      </c>
      <c r="C5864" s="2">
        <v>43823</v>
      </c>
      <c r="D5864" s="1" t="s">
        <v>151</v>
      </c>
      <c r="E5864" s="1"/>
      <c r="F5864" s="1" t="s">
        <v>3844</v>
      </c>
      <c r="G5864" s="3">
        <v>215.78</v>
      </c>
      <c r="H5864" s="3"/>
      <c r="I5864" s="1" t="s">
        <v>119</v>
      </c>
      <c r="J5864" s="1" t="s">
        <v>86</v>
      </c>
      <c r="K5864" s="1" t="s">
        <v>84</v>
      </c>
      <c r="L5864" s="1" t="s">
        <v>409</v>
      </c>
    </row>
    <row r="5865" spans="1:12" x14ac:dyDescent="0.2">
      <c r="A5865" s="1" t="s">
        <v>234</v>
      </c>
      <c r="B5865" s="1" t="s">
        <v>13</v>
      </c>
      <c r="C5865" s="2">
        <v>43823</v>
      </c>
      <c r="D5865" s="1" t="s">
        <v>151</v>
      </c>
      <c r="E5865" s="1"/>
      <c r="F5865" s="1" t="s">
        <v>3852</v>
      </c>
      <c r="G5865" s="3">
        <v>85.29</v>
      </c>
      <c r="H5865" s="3"/>
      <c r="I5865" s="1" t="s">
        <v>87</v>
      </c>
      <c r="J5865" s="1" t="s">
        <v>253</v>
      </c>
      <c r="K5865" s="1" t="s">
        <v>84</v>
      </c>
      <c r="L5865" s="1" t="s">
        <v>2028</v>
      </c>
    </row>
    <row r="5866" spans="1:12" x14ac:dyDescent="0.2">
      <c r="A5866" s="1" t="s">
        <v>234</v>
      </c>
      <c r="B5866" s="1" t="s">
        <v>13</v>
      </c>
      <c r="C5866" s="2">
        <v>43823</v>
      </c>
      <c r="D5866" s="1" t="s">
        <v>151</v>
      </c>
      <c r="E5866" s="1"/>
      <c r="F5866" s="1" t="s">
        <v>3866</v>
      </c>
      <c r="G5866" s="3">
        <v>435.88</v>
      </c>
      <c r="H5866" s="3"/>
      <c r="I5866" s="1" t="s">
        <v>119</v>
      </c>
      <c r="J5866" s="1" t="s">
        <v>86</v>
      </c>
      <c r="K5866" s="1" t="s">
        <v>12</v>
      </c>
      <c r="L5866" s="1" t="s">
        <v>2511</v>
      </c>
    </row>
    <row r="5867" spans="1:12" x14ac:dyDescent="0.2">
      <c r="A5867" s="1" t="s">
        <v>234</v>
      </c>
      <c r="B5867" s="1" t="s">
        <v>13</v>
      </c>
      <c r="C5867" s="2">
        <v>43823</v>
      </c>
      <c r="D5867" s="1" t="s">
        <v>151</v>
      </c>
      <c r="E5867" s="1"/>
      <c r="F5867" s="1" t="s">
        <v>3800</v>
      </c>
      <c r="G5867" s="3">
        <v>789.84</v>
      </c>
      <c r="H5867" s="3"/>
      <c r="I5867" s="1" t="s">
        <v>123</v>
      </c>
      <c r="J5867" s="1" t="s">
        <v>124</v>
      </c>
      <c r="K5867" s="1" t="s">
        <v>12</v>
      </c>
      <c r="L5867" s="1" t="s">
        <v>77</v>
      </c>
    </row>
    <row r="5868" spans="1:12" x14ac:dyDescent="0.2">
      <c r="A5868" s="1" t="s">
        <v>234</v>
      </c>
      <c r="B5868" s="1" t="s">
        <v>13</v>
      </c>
      <c r="C5868" s="2">
        <v>43823</v>
      </c>
      <c r="D5868" s="1" t="s">
        <v>151</v>
      </c>
      <c r="E5868" s="1"/>
      <c r="F5868" s="1" t="s">
        <v>3879</v>
      </c>
      <c r="G5868" s="3">
        <v>1041.76</v>
      </c>
      <c r="H5868" s="3"/>
      <c r="I5868" s="1" t="s">
        <v>83</v>
      </c>
      <c r="J5868" s="1" t="s">
        <v>181</v>
      </c>
      <c r="K5868" s="1" t="s">
        <v>12</v>
      </c>
      <c r="L5868" s="1" t="s">
        <v>328</v>
      </c>
    </row>
    <row r="5869" spans="1:12" x14ac:dyDescent="0.2">
      <c r="A5869" s="1" t="s">
        <v>234</v>
      </c>
      <c r="B5869" s="1" t="s">
        <v>13</v>
      </c>
      <c r="C5869" s="2">
        <v>43823</v>
      </c>
      <c r="D5869" s="1" t="s">
        <v>151</v>
      </c>
      <c r="E5869" s="1"/>
      <c r="F5869" s="1" t="s">
        <v>3880</v>
      </c>
      <c r="G5869" s="3">
        <v>1344.25</v>
      </c>
      <c r="H5869" s="3"/>
      <c r="I5869" s="1" t="s">
        <v>119</v>
      </c>
      <c r="J5869" s="1" t="s">
        <v>86</v>
      </c>
      <c r="K5869" s="1" t="s">
        <v>12</v>
      </c>
      <c r="L5869" s="1" t="s">
        <v>67</v>
      </c>
    </row>
    <row r="5870" spans="1:12" x14ac:dyDescent="0.2">
      <c r="A5870" s="1" t="s">
        <v>234</v>
      </c>
      <c r="B5870" s="1" t="s">
        <v>13</v>
      </c>
      <c r="C5870" s="2">
        <v>43823</v>
      </c>
      <c r="D5870" s="1" t="s">
        <v>151</v>
      </c>
      <c r="E5870" s="1"/>
      <c r="F5870" s="1" t="s">
        <v>3881</v>
      </c>
      <c r="G5870" s="3">
        <v>688.62</v>
      </c>
      <c r="H5870" s="3"/>
      <c r="I5870" s="1" t="s">
        <v>119</v>
      </c>
      <c r="J5870" s="1" t="s">
        <v>86</v>
      </c>
      <c r="K5870" s="1" t="s">
        <v>12</v>
      </c>
      <c r="L5870" s="1" t="s">
        <v>82</v>
      </c>
    </row>
    <row r="5871" spans="1:12" x14ac:dyDescent="0.2">
      <c r="A5871" s="1" t="s">
        <v>234</v>
      </c>
      <c r="B5871" s="1" t="s">
        <v>13</v>
      </c>
      <c r="C5871" s="2">
        <v>43823</v>
      </c>
      <c r="D5871" s="1" t="s">
        <v>151</v>
      </c>
      <c r="E5871" s="1"/>
      <c r="F5871" s="1" t="s">
        <v>3882</v>
      </c>
      <c r="G5871" s="3">
        <v>226.08</v>
      </c>
      <c r="H5871" s="3"/>
      <c r="I5871" s="1" t="s">
        <v>185</v>
      </c>
      <c r="J5871" s="1" t="s">
        <v>126</v>
      </c>
      <c r="K5871" s="1" t="s">
        <v>12</v>
      </c>
      <c r="L5871" s="1" t="s">
        <v>1592</v>
      </c>
    </row>
    <row r="5872" spans="1:12" x14ac:dyDescent="0.2">
      <c r="A5872" s="1" t="s">
        <v>234</v>
      </c>
      <c r="B5872" s="1" t="s">
        <v>13</v>
      </c>
      <c r="C5872" s="2">
        <v>43823</v>
      </c>
      <c r="D5872" s="1" t="s">
        <v>151</v>
      </c>
      <c r="E5872" s="1"/>
      <c r="F5872" s="1" t="s">
        <v>3883</v>
      </c>
      <c r="G5872" s="3">
        <v>573.61</v>
      </c>
      <c r="H5872" s="3"/>
      <c r="I5872" s="1" t="s">
        <v>120</v>
      </c>
      <c r="J5872" s="1" t="s">
        <v>171</v>
      </c>
      <c r="K5872" s="1" t="s">
        <v>12</v>
      </c>
      <c r="L5872" s="1" t="s">
        <v>34</v>
      </c>
    </row>
    <row r="5873" spans="1:12" x14ac:dyDescent="0.2">
      <c r="A5873" s="1" t="s">
        <v>234</v>
      </c>
      <c r="B5873" s="1" t="s">
        <v>13</v>
      </c>
      <c r="C5873" s="2">
        <v>43823</v>
      </c>
      <c r="D5873" s="1" t="s">
        <v>151</v>
      </c>
      <c r="E5873" s="1"/>
      <c r="F5873" s="1" t="s">
        <v>3884</v>
      </c>
      <c r="G5873" s="3">
        <v>1141.94</v>
      </c>
      <c r="H5873" s="3"/>
      <c r="I5873" s="1" t="s">
        <v>83</v>
      </c>
      <c r="J5873" s="1" t="s">
        <v>181</v>
      </c>
      <c r="K5873" s="1" t="s">
        <v>12</v>
      </c>
      <c r="L5873" s="1" t="s">
        <v>421</v>
      </c>
    </row>
    <row r="5874" spans="1:12" x14ac:dyDescent="0.2">
      <c r="A5874" s="1" t="s">
        <v>234</v>
      </c>
      <c r="B5874" s="1" t="s">
        <v>13</v>
      </c>
      <c r="C5874" s="2">
        <v>43823</v>
      </c>
      <c r="D5874" s="1" t="s">
        <v>151</v>
      </c>
      <c r="E5874" s="1"/>
      <c r="F5874" s="1" t="s">
        <v>3885</v>
      </c>
      <c r="G5874" s="3">
        <v>1370.11</v>
      </c>
      <c r="H5874" s="3"/>
      <c r="I5874" s="1" t="s">
        <v>83</v>
      </c>
      <c r="J5874" s="1" t="s">
        <v>229</v>
      </c>
      <c r="K5874" s="1" t="s">
        <v>12</v>
      </c>
      <c r="L5874" s="1" t="s">
        <v>64</v>
      </c>
    </row>
    <row r="5875" spans="1:12" x14ac:dyDescent="0.2">
      <c r="A5875" s="1" t="s">
        <v>234</v>
      </c>
      <c r="B5875" s="1" t="s">
        <v>13</v>
      </c>
      <c r="C5875" s="2">
        <v>43823</v>
      </c>
      <c r="D5875" s="1" t="s">
        <v>151</v>
      </c>
      <c r="E5875" s="1"/>
      <c r="F5875" s="1" t="s">
        <v>3886</v>
      </c>
      <c r="G5875" s="3">
        <v>861</v>
      </c>
      <c r="H5875" s="3"/>
      <c r="I5875" s="1" t="s">
        <v>119</v>
      </c>
      <c r="J5875" s="1" t="s">
        <v>86</v>
      </c>
      <c r="K5875" s="1" t="s">
        <v>12</v>
      </c>
      <c r="L5875" s="1" t="s">
        <v>55</v>
      </c>
    </row>
    <row r="5876" spans="1:12" x14ac:dyDescent="0.2">
      <c r="A5876" s="1" t="s">
        <v>234</v>
      </c>
      <c r="B5876" s="1" t="s">
        <v>13</v>
      </c>
      <c r="C5876" s="2">
        <v>43823</v>
      </c>
      <c r="D5876" s="1" t="s">
        <v>151</v>
      </c>
      <c r="E5876" s="1"/>
      <c r="F5876" s="1" t="s">
        <v>3887</v>
      </c>
      <c r="G5876" s="3">
        <v>600</v>
      </c>
      <c r="H5876" s="3"/>
      <c r="I5876" s="1" t="s">
        <v>119</v>
      </c>
      <c r="J5876" s="1" t="s">
        <v>86</v>
      </c>
      <c r="K5876" s="1" t="s">
        <v>12</v>
      </c>
      <c r="L5876" s="1" t="s">
        <v>2946</v>
      </c>
    </row>
    <row r="5877" spans="1:12" x14ac:dyDescent="0.2">
      <c r="A5877" s="1" t="s">
        <v>234</v>
      </c>
      <c r="B5877" s="1" t="s">
        <v>13</v>
      </c>
      <c r="C5877" s="2">
        <v>43823</v>
      </c>
      <c r="D5877" s="1" t="s">
        <v>151</v>
      </c>
      <c r="E5877" s="1"/>
      <c r="F5877" s="1" t="s">
        <v>3804</v>
      </c>
      <c r="G5877" s="3">
        <v>496.01</v>
      </c>
      <c r="H5877" s="3"/>
      <c r="I5877" s="1" t="s">
        <v>83</v>
      </c>
      <c r="J5877" s="1" t="s">
        <v>175</v>
      </c>
      <c r="K5877" s="1" t="s">
        <v>84</v>
      </c>
      <c r="L5877" s="1" t="s">
        <v>29</v>
      </c>
    </row>
    <row r="5878" spans="1:12" x14ac:dyDescent="0.2">
      <c r="A5878" s="1" t="s">
        <v>234</v>
      </c>
      <c r="B5878" s="1" t="s">
        <v>13</v>
      </c>
      <c r="C5878" s="2">
        <v>43823</v>
      </c>
      <c r="D5878" s="1" t="s">
        <v>151</v>
      </c>
      <c r="E5878" s="1"/>
      <c r="F5878" s="1" t="s">
        <v>3888</v>
      </c>
      <c r="G5878" s="3">
        <v>1956.24</v>
      </c>
      <c r="H5878" s="3"/>
      <c r="I5878" s="1" t="s">
        <v>83</v>
      </c>
      <c r="J5878" s="1" t="s">
        <v>230</v>
      </c>
      <c r="K5878" s="1" t="s">
        <v>12</v>
      </c>
      <c r="L5878" s="1" t="s">
        <v>22</v>
      </c>
    </row>
    <row r="5879" spans="1:12" x14ac:dyDescent="0.2">
      <c r="A5879" s="1" t="s">
        <v>234</v>
      </c>
      <c r="B5879" s="1" t="s">
        <v>13</v>
      </c>
      <c r="C5879" s="2">
        <v>43823</v>
      </c>
      <c r="D5879" s="1" t="s">
        <v>151</v>
      </c>
      <c r="E5879" s="1"/>
      <c r="F5879" s="1" t="s">
        <v>3889</v>
      </c>
      <c r="G5879" s="3">
        <v>920.89</v>
      </c>
      <c r="H5879" s="3"/>
      <c r="I5879" s="1" t="s">
        <v>83</v>
      </c>
      <c r="J5879" s="1" t="s">
        <v>229</v>
      </c>
      <c r="K5879" s="1" t="s">
        <v>12</v>
      </c>
      <c r="L5879" s="1" t="s">
        <v>425</v>
      </c>
    </row>
    <row r="5880" spans="1:12" x14ac:dyDescent="0.2">
      <c r="A5880" s="1" t="s">
        <v>234</v>
      </c>
      <c r="B5880" s="1" t="s">
        <v>13</v>
      </c>
      <c r="C5880" s="2">
        <v>43823</v>
      </c>
      <c r="D5880" s="1" t="s">
        <v>151</v>
      </c>
      <c r="E5880" s="1"/>
      <c r="F5880" s="1" t="s">
        <v>3825</v>
      </c>
      <c r="G5880" s="3">
        <v>941.3</v>
      </c>
      <c r="H5880" s="3"/>
      <c r="I5880" s="1" t="s">
        <v>119</v>
      </c>
      <c r="J5880" s="1" t="s">
        <v>86</v>
      </c>
      <c r="K5880" s="1" t="s">
        <v>84</v>
      </c>
      <c r="L5880" s="1" t="s">
        <v>111</v>
      </c>
    </row>
    <row r="5881" spans="1:12" x14ac:dyDescent="0.2">
      <c r="A5881" s="1" t="s">
        <v>234</v>
      </c>
      <c r="B5881" s="1" t="s">
        <v>13</v>
      </c>
      <c r="C5881" s="2">
        <v>43823</v>
      </c>
      <c r="D5881" s="1" t="s">
        <v>151</v>
      </c>
      <c r="E5881" s="1"/>
      <c r="F5881" s="1" t="s">
        <v>3797</v>
      </c>
      <c r="G5881" s="3">
        <v>58.54</v>
      </c>
      <c r="H5881" s="3"/>
      <c r="I5881" s="1" t="s">
        <v>106</v>
      </c>
      <c r="J5881" s="1" t="s">
        <v>121</v>
      </c>
      <c r="K5881" s="1" t="s">
        <v>84</v>
      </c>
      <c r="L5881" s="1" t="s">
        <v>306</v>
      </c>
    </row>
    <row r="5882" spans="1:12" x14ac:dyDescent="0.2">
      <c r="A5882" s="1" t="s">
        <v>234</v>
      </c>
      <c r="B5882" s="1" t="s">
        <v>13</v>
      </c>
      <c r="C5882" s="2">
        <v>43823</v>
      </c>
      <c r="D5882" s="1" t="s">
        <v>151</v>
      </c>
      <c r="E5882" s="1"/>
      <c r="F5882" s="1" t="s">
        <v>3804</v>
      </c>
      <c r="G5882" s="3">
        <v>496</v>
      </c>
      <c r="H5882" s="3"/>
      <c r="I5882" s="1" t="s">
        <v>87</v>
      </c>
      <c r="J5882" s="1" t="s">
        <v>116</v>
      </c>
      <c r="K5882" s="1" t="s">
        <v>84</v>
      </c>
      <c r="L5882" s="1" t="s">
        <v>29</v>
      </c>
    </row>
    <row r="5883" spans="1:12" x14ac:dyDescent="0.2">
      <c r="A5883" s="1" t="s">
        <v>234</v>
      </c>
      <c r="B5883" s="1" t="s">
        <v>13</v>
      </c>
      <c r="C5883" s="2">
        <v>43823</v>
      </c>
      <c r="D5883" s="1" t="s">
        <v>151</v>
      </c>
      <c r="E5883" s="1"/>
      <c r="F5883" s="1" t="s">
        <v>3890</v>
      </c>
      <c r="G5883" s="3">
        <v>997.5</v>
      </c>
      <c r="H5883" s="3"/>
      <c r="I5883" s="1" t="s">
        <v>120</v>
      </c>
      <c r="J5883" s="1" t="s">
        <v>171</v>
      </c>
      <c r="K5883" s="1" t="s">
        <v>12</v>
      </c>
      <c r="L5883" s="1" t="s">
        <v>418</v>
      </c>
    </row>
    <row r="5884" spans="1:12" x14ac:dyDescent="0.2">
      <c r="A5884" s="1" t="s">
        <v>234</v>
      </c>
      <c r="B5884" s="1" t="s">
        <v>13</v>
      </c>
      <c r="C5884" s="2">
        <v>43823</v>
      </c>
      <c r="D5884" s="1" t="s">
        <v>151</v>
      </c>
      <c r="E5884" s="1"/>
      <c r="F5884" s="1" t="s">
        <v>3891</v>
      </c>
      <c r="G5884" s="3">
        <v>840</v>
      </c>
      <c r="H5884" s="3"/>
      <c r="I5884" s="1" t="s">
        <v>119</v>
      </c>
      <c r="J5884" s="1" t="s">
        <v>86</v>
      </c>
      <c r="K5884" s="1" t="s">
        <v>12</v>
      </c>
      <c r="L5884" s="1" t="s">
        <v>358</v>
      </c>
    </row>
    <row r="5885" spans="1:12" x14ac:dyDescent="0.2">
      <c r="A5885" s="1" t="s">
        <v>234</v>
      </c>
      <c r="B5885" s="1" t="s">
        <v>13</v>
      </c>
      <c r="C5885" s="2">
        <v>43823</v>
      </c>
      <c r="D5885" s="1" t="s">
        <v>151</v>
      </c>
      <c r="E5885" s="1"/>
      <c r="F5885" s="1" t="s">
        <v>3892</v>
      </c>
      <c r="G5885" s="3">
        <v>1032.5</v>
      </c>
      <c r="H5885" s="3"/>
      <c r="I5885" s="1" t="s">
        <v>119</v>
      </c>
      <c r="J5885" s="1" t="s">
        <v>86</v>
      </c>
      <c r="K5885" s="1" t="s">
        <v>12</v>
      </c>
      <c r="L5885" s="1" t="s">
        <v>2598</v>
      </c>
    </row>
    <row r="5886" spans="1:12" x14ac:dyDescent="0.2">
      <c r="A5886" s="1" t="s">
        <v>234</v>
      </c>
      <c r="B5886" s="1" t="s">
        <v>13</v>
      </c>
      <c r="C5886" s="2">
        <v>43823</v>
      </c>
      <c r="D5886" s="1" t="s">
        <v>151</v>
      </c>
      <c r="E5886" s="1"/>
      <c r="F5886" s="1" t="s">
        <v>3843</v>
      </c>
      <c r="G5886" s="3">
        <v>151.1</v>
      </c>
      <c r="H5886" s="3"/>
      <c r="I5886" s="1" t="s">
        <v>85</v>
      </c>
      <c r="J5886" s="1" t="s">
        <v>125</v>
      </c>
      <c r="K5886" s="1" t="s">
        <v>84</v>
      </c>
      <c r="L5886" s="1" t="s">
        <v>51</v>
      </c>
    </row>
    <row r="5887" spans="1:12" x14ac:dyDescent="0.2">
      <c r="A5887" s="1" t="s">
        <v>234</v>
      </c>
      <c r="B5887" s="1" t="s">
        <v>13</v>
      </c>
      <c r="C5887" s="2">
        <v>43823</v>
      </c>
      <c r="D5887" s="1" t="s">
        <v>151</v>
      </c>
      <c r="E5887" s="1"/>
      <c r="F5887" s="1" t="s">
        <v>3804</v>
      </c>
      <c r="G5887" s="3">
        <v>74.400000000000006</v>
      </c>
      <c r="H5887" s="3"/>
      <c r="I5887" s="1" t="s">
        <v>123</v>
      </c>
      <c r="J5887" s="1" t="s">
        <v>124</v>
      </c>
      <c r="K5887" s="1" t="s">
        <v>84</v>
      </c>
      <c r="L5887" s="1" t="s">
        <v>29</v>
      </c>
    </row>
    <row r="5888" spans="1:12" x14ac:dyDescent="0.2">
      <c r="A5888" s="1" t="s">
        <v>234</v>
      </c>
      <c r="B5888" s="1" t="s">
        <v>13</v>
      </c>
      <c r="C5888" s="2">
        <v>43823</v>
      </c>
      <c r="D5888" s="1" t="s">
        <v>151</v>
      </c>
      <c r="E5888" s="1"/>
      <c r="F5888" s="1" t="s">
        <v>3832</v>
      </c>
      <c r="G5888" s="3">
        <v>287.52999999999997</v>
      </c>
      <c r="H5888" s="3"/>
      <c r="I5888" s="1" t="s">
        <v>232</v>
      </c>
      <c r="J5888" s="1" t="s">
        <v>233</v>
      </c>
      <c r="K5888" s="1" t="s">
        <v>12</v>
      </c>
      <c r="L5888" s="1" t="s">
        <v>41</v>
      </c>
    </row>
    <row r="5889" spans="1:12" x14ac:dyDescent="0.2">
      <c r="A5889" s="1" t="s">
        <v>234</v>
      </c>
      <c r="B5889" s="1" t="s">
        <v>13</v>
      </c>
      <c r="C5889" s="2">
        <v>43823</v>
      </c>
      <c r="D5889" s="1" t="s">
        <v>151</v>
      </c>
      <c r="E5889" s="1"/>
      <c r="F5889" s="1" t="s">
        <v>3893</v>
      </c>
      <c r="G5889" s="3">
        <v>1176.57</v>
      </c>
      <c r="H5889" s="3"/>
      <c r="I5889" s="1" t="s">
        <v>179</v>
      </c>
      <c r="J5889" s="1" t="s">
        <v>89</v>
      </c>
      <c r="K5889" s="1" t="s">
        <v>12</v>
      </c>
      <c r="L5889" s="1" t="s">
        <v>28</v>
      </c>
    </row>
    <row r="5890" spans="1:12" x14ac:dyDescent="0.2">
      <c r="A5890" s="1" t="s">
        <v>234</v>
      </c>
      <c r="B5890" s="1" t="s">
        <v>13</v>
      </c>
      <c r="C5890" s="2">
        <v>43823</v>
      </c>
      <c r="D5890" s="1" t="s">
        <v>151</v>
      </c>
      <c r="E5890" s="1"/>
      <c r="F5890" s="1" t="s">
        <v>3894</v>
      </c>
      <c r="G5890" s="3">
        <v>68.95</v>
      </c>
      <c r="H5890" s="3"/>
      <c r="I5890" s="1" t="s">
        <v>177</v>
      </c>
      <c r="J5890" s="1" t="s">
        <v>178</v>
      </c>
      <c r="K5890" s="1" t="s">
        <v>12</v>
      </c>
      <c r="L5890" s="1" t="s">
        <v>15</v>
      </c>
    </row>
    <row r="5891" spans="1:12" x14ac:dyDescent="0.2">
      <c r="A5891" s="1" t="s">
        <v>234</v>
      </c>
      <c r="B5891" s="1" t="s">
        <v>13</v>
      </c>
      <c r="C5891" s="2">
        <v>43823</v>
      </c>
      <c r="D5891" s="1" t="s">
        <v>151</v>
      </c>
      <c r="E5891" s="1"/>
      <c r="F5891" s="1" t="s">
        <v>3895</v>
      </c>
      <c r="G5891" s="3">
        <v>1723.47</v>
      </c>
      <c r="H5891" s="3"/>
      <c r="I5891" s="1" t="s">
        <v>83</v>
      </c>
      <c r="J5891" s="1" t="s">
        <v>230</v>
      </c>
      <c r="K5891" s="1" t="s">
        <v>12</v>
      </c>
      <c r="L5891" s="1" t="s">
        <v>57</v>
      </c>
    </row>
    <row r="5892" spans="1:12" x14ac:dyDescent="0.2">
      <c r="A5892" s="1" t="s">
        <v>234</v>
      </c>
      <c r="B5892" s="1" t="s">
        <v>13</v>
      </c>
      <c r="C5892" s="2">
        <v>43823</v>
      </c>
      <c r="D5892" s="1" t="s">
        <v>151</v>
      </c>
      <c r="E5892" s="1"/>
      <c r="F5892" s="1" t="s">
        <v>3896</v>
      </c>
      <c r="G5892" s="3">
        <v>1325.59</v>
      </c>
      <c r="H5892" s="3"/>
      <c r="I5892" s="1" t="s">
        <v>119</v>
      </c>
      <c r="J5892" s="1" t="s">
        <v>86</v>
      </c>
      <c r="K5892" s="1" t="s">
        <v>12</v>
      </c>
      <c r="L5892" s="1" t="s">
        <v>407</v>
      </c>
    </row>
    <row r="5893" spans="1:12" x14ac:dyDescent="0.2">
      <c r="A5893" s="1" t="s">
        <v>234</v>
      </c>
      <c r="B5893" s="1" t="s">
        <v>13</v>
      </c>
      <c r="C5893" s="2">
        <v>43823</v>
      </c>
      <c r="D5893" s="1" t="s">
        <v>151</v>
      </c>
      <c r="E5893" s="1"/>
      <c r="F5893" s="1" t="s">
        <v>3897</v>
      </c>
      <c r="G5893" s="3">
        <v>1493.65</v>
      </c>
      <c r="H5893" s="3"/>
      <c r="I5893" s="1" t="s">
        <v>119</v>
      </c>
      <c r="J5893" s="1" t="s">
        <v>86</v>
      </c>
      <c r="K5893" s="1" t="s">
        <v>12</v>
      </c>
      <c r="L5893" s="1" t="s">
        <v>54</v>
      </c>
    </row>
    <row r="5894" spans="1:12" x14ac:dyDescent="0.2">
      <c r="A5894" s="1" t="s">
        <v>234</v>
      </c>
      <c r="B5894" s="1" t="s">
        <v>13</v>
      </c>
      <c r="C5894" s="2">
        <v>43823</v>
      </c>
      <c r="D5894" s="1" t="s">
        <v>151</v>
      </c>
      <c r="E5894" s="1"/>
      <c r="F5894" s="1" t="s">
        <v>3851</v>
      </c>
      <c r="G5894" s="3">
        <v>182.56</v>
      </c>
      <c r="H5894" s="3"/>
      <c r="I5894" s="1" t="s">
        <v>106</v>
      </c>
      <c r="J5894" s="1" t="s">
        <v>121</v>
      </c>
      <c r="K5894" s="1" t="s">
        <v>84</v>
      </c>
      <c r="L5894" s="1" t="s">
        <v>26</v>
      </c>
    </row>
    <row r="5895" spans="1:12" x14ac:dyDescent="0.2">
      <c r="A5895" s="1" t="s">
        <v>234</v>
      </c>
      <c r="B5895" s="1" t="s">
        <v>13</v>
      </c>
      <c r="C5895" s="2">
        <v>43823</v>
      </c>
      <c r="D5895" s="1" t="s">
        <v>151</v>
      </c>
      <c r="E5895" s="1"/>
      <c r="F5895" s="1" t="s">
        <v>3898</v>
      </c>
      <c r="G5895" s="3">
        <v>1254</v>
      </c>
      <c r="H5895" s="3"/>
      <c r="I5895" s="1" t="s">
        <v>119</v>
      </c>
      <c r="J5895" s="1" t="s">
        <v>86</v>
      </c>
      <c r="K5895" s="1" t="s">
        <v>12</v>
      </c>
      <c r="L5895" s="1" t="s">
        <v>395</v>
      </c>
    </row>
    <row r="5896" spans="1:12" x14ac:dyDescent="0.2">
      <c r="A5896" s="1" t="s">
        <v>234</v>
      </c>
      <c r="B5896" s="1" t="s">
        <v>13</v>
      </c>
      <c r="C5896" s="2">
        <v>43823</v>
      </c>
      <c r="D5896" s="1" t="s">
        <v>151</v>
      </c>
      <c r="E5896" s="1"/>
      <c r="F5896" s="1" t="s">
        <v>3899</v>
      </c>
      <c r="G5896" s="3">
        <v>867.73</v>
      </c>
      <c r="H5896" s="3"/>
      <c r="I5896" s="1" t="s">
        <v>85</v>
      </c>
      <c r="J5896" s="1" t="s">
        <v>125</v>
      </c>
      <c r="K5896" s="1" t="s">
        <v>12</v>
      </c>
      <c r="L5896" s="1" t="s">
        <v>33</v>
      </c>
    </row>
    <row r="5897" spans="1:12" x14ac:dyDescent="0.2">
      <c r="A5897" s="1" t="s">
        <v>234</v>
      </c>
      <c r="B5897" s="1" t="s">
        <v>13</v>
      </c>
      <c r="C5897" s="2">
        <v>43823</v>
      </c>
      <c r="D5897" s="1" t="s">
        <v>151</v>
      </c>
      <c r="E5897" s="1"/>
      <c r="F5897" s="1" t="s">
        <v>3900</v>
      </c>
      <c r="G5897" s="3">
        <v>444.24</v>
      </c>
      <c r="H5897" s="3"/>
      <c r="I5897" s="1" t="s">
        <v>123</v>
      </c>
      <c r="J5897" s="1" t="s">
        <v>124</v>
      </c>
      <c r="K5897" s="1" t="s">
        <v>12</v>
      </c>
      <c r="L5897" s="1" t="s">
        <v>92</v>
      </c>
    </row>
    <row r="5898" spans="1:12" x14ac:dyDescent="0.2">
      <c r="A5898" s="1" t="s">
        <v>234</v>
      </c>
      <c r="B5898" s="1" t="s">
        <v>13</v>
      </c>
      <c r="C5898" s="2">
        <v>43823</v>
      </c>
      <c r="D5898" s="1" t="s">
        <v>151</v>
      </c>
      <c r="E5898" s="1"/>
      <c r="F5898" s="1" t="s">
        <v>3804</v>
      </c>
      <c r="G5898" s="3">
        <v>70.680000000000007</v>
      </c>
      <c r="H5898" s="3"/>
      <c r="I5898" s="1" t="s">
        <v>108</v>
      </c>
      <c r="J5898" s="1" t="s">
        <v>117</v>
      </c>
      <c r="K5898" s="1" t="s">
        <v>84</v>
      </c>
      <c r="L5898" s="1" t="s">
        <v>29</v>
      </c>
    </row>
    <row r="5899" spans="1:12" x14ac:dyDescent="0.2">
      <c r="A5899" s="1" t="s">
        <v>234</v>
      </c>
      <c r="B5899" s="1" t="s">
        <v>13</v>
      </c>
      <c r="C5899" s="2">
        <v>43823</v>
      </c>
      <c r="D5899" s="1" t="s">
        <v>151</v>
      </c>
      <c r="E5899" s="1"/>
      <c r="F5899" s="1" t="s">
        <v>3798</v>
      </c>
      <c r="G5899" s="3">
        <v>736.66</v>
      </c>
      <c r="H5899" s="3"/>
      <c r="I5899" s="1" t="s">
        <v>87</v>
      </c>
      <c r="J5899" s="1" t="s">
        <v>116</v>
      </c>
      <c r="K5899" s="1" t="s">
        <v>84</v>
      </c>
      <c r="L5899" s="1" t="s">
        <v>104</v>
      </c>
    </row>
    <row r="5900" spans="1:12" x14ac:dyDescent="0.2">
      <c r="A5900" s="1" t="s">
        <v>234</v>
      </c>
      <c r="B5900" s="1" t="s">
        <v>13</v>
      </c>
      <c r="C5900" s="2">
        <v>43823</v>
      </c>
      <c r="D5900" s="1" t="s">
        <v>151</v>
      </c>
      <c r="E5900" s="1"/>
      <c r="F5900" s="1" t="s">
        <v>3901</v>
      </c>
      <c r="G5900" s="3">
        <v>1507.95</v>
      </c>
      <c r="H5900" s="3"/>
      <c r="I5900" s="1" t="s">
        <v>83</v>
      </c>
      <c r="J5900" s="1" t="s">
        <v>181</v>
      </c>
      <c r="K5900" s="1" t="s">
        <v>12</v>
      </c>
      <c r="L5900" s="1" t="s">
        <v>14</v>
      </c>
    </row>
    <row r="5901" spans="1:12" x14ac:dyDescent="0.2">
      <c r="A5901" s="1" t="s">
        <v>234</v>
      </c>
      <c r="B5901" s="1" t="s">
        <v>13</v>
      </c>
      <c r="C5901" s="2">
        <v>43823</v>
      </c>
      <c r="D5901" s="1" t="s">
        <v>151</v>
      </c>
      <c r="E5901" s="1"/>
      <c r="F5901" s="1" t="s">
        <v>3902</v>
      </c>
      <c r="G5901" s="3">
        <v>600</v>
      </c>
      <c r="H5901" s="3"/>
      <c r="I5901" s="1" t="s">
        <v>119</v>
      </c>
      <c r="J5901" s="1" t="s">
        <v>86</v>
      </c>
      <c r="K5901" s="1" t="s">
        <v>12</v>
      </c>
      <c r="L5901" s="1" t="s">
        <v>2799</v>
      </c>
    </row>
    <row r="5902" spans="1:12" x14ac:dyDescent="0.2">
      <c r="A5902" s="1" t="s">
        <v>234</v>
      </c>
      <c r="B5902" s="1" t="s">
        <v>13</v>
      </c>
      <c r="C5902" s="2">
        <v>43823</v>
      </c>
      <c r="D5902" s="1" t="s">
        <v>151</v>
      </c>
      <c r="E5902" s="1"/>
      <c r="F5902" s="1" t="s">
        <v>3903</v>
      </c>
      <c r="G5902" s="3">
        <v>163.94</v>
      </c>
      <c r="H5902" s="3"/>
      <c r="I5902" s="1" t="s">
        <v>83</v>
      </c>
      <c r="J5902" s="1" t="s">
        <v>175</v>
      </c>
      <c r="K5902" s="1" t="s">
        <v>84</v>
      </c>
      <c r="L5902" s="1" t="s">
        <v>300</v>
      </c>
    </row>
    <row r="5903" spans="1:12" x14ac:dyDescent="0.2">
      <c r="A5903" s="1" t="s">
        <v>234</v>
      </c>
      <c r="B5903" s="1" t="s">
        <v>13</v>
      </c>
      <c r="C5903" s="2">
        <v>43823</v>
      </c>
      <c r="D5903" s="1" t="s">
        <v>151</v>
      </c>
      <c r="E5903" s="1"/>
      <c r="F5903" s="1" t="s">
        <v>3798</v>
      </c>
      <c r="G5903" s="3">
        <v>47.22</v>
      </c>
      <c r="H5903" s="3"/>
      <c r="I5903" s="1" t="s">
        <v>185</v>
      </c>
      <c r="J5903" s="1" t="s">
        <v>126</v>
      </c>
      <c r="K5903" s="1" t="s">
        <v>84</v>
      </c>
      <c r="L5903" s="1" t="s">
        <v>104</v>
      </c>
    </row>
    <row r="5904" spans="1:12" x14ac:dyDescent="0.2">
      <c r="A5904" s="1" t="s">
        <v>234</v>
      </c>
      <c r="B5904" s="1" t="s">
        <v>13</v>
      </c>
      <c r="C5904" s="2">
        <v>43823</v>
      </c>
      <c r="D5904" s="1" t="s">
        <v>151</v>
      </c>
      <c r="E5904" s="1"/>
      <c r="F5904" s="1" t="s">
        <v>3803</v>
      </c>
      <c r="G5904" s="3">
        <v>281.56</v>
      </c>
      <c r="H5904" s="3"/>
      <c r="I5904" s="1" t="s">
        <v>87</v>
      </c>
      <c r="J5904" s="1" t="s">
        <v>253</v>
      </c>
      <c r="K5904" s="1" t="s">
        <v>84</v>
      </c>
      <c r="L5904" s="1" t="s">
        <v>241</v>
      </c>
    </row>
    <row r="5905" spans="1:12" x14ac:dyDescent="0.2">
      <c r="A5905" s="1" t="s">
        <v>234</v>
      </c>
      <c r="B5905" s="1" t="s">
        <v>13</v>
      </c>
      <c r="C5905" s="2">
        <v>43823</v>
      </c>
      <c r="D5905" s="1" t="s">
        <v>151</v>
      </c>
      <c r="E5905" s="1"/>
      <c r="F5905" s="1" t="s">
        <v>3903</v>
      </c>
      <c r="G5905" s="3">
        <v>1124.08</v>
      </c>
      <c r="H5905" s="3"/>
      <c r="I5905" s="1" t="s">
        <v>119</v>
      </c>
      <c r="J5905" s="1" t="s">
        <v>86</v>
      </c>
      <c r="K5905" s="1" t="s">
        <v>84</v>
      </c>
      <c r="L5905" s="1" t="s">
        <v>300</v>
      </c>
    </row>
    <row r="5906" spans="1:12" x14ac:dyDescent="0.2">
      <c r="A5906" s="1" t="s">
        <v>234</v>
      </c>
      <c r="B5906" s="1" t="s">
        <v>13</v>
      </c>
      <c r="C5906" s="2">
        <v>43823</v>
      </c>
      <c r="D5906" s="1" t="s">
        <v>151</v>
      </c>
      <c r="E5906" s="1"/>
      <c r="F5906" s="1" t="s">
        <v>3904</v>
      </c>
      <c r="G5906" s="3">
        <v>988</v>
      </c>
      <c r="H5906" s="3"/>
      <c r="I5906" s="1" t="s">
        <v>119</v>
      </c>
      <c r="J5906" s="1" t="s">
        <v>86</v>
      </c>
      <c r="K5906" s="1" t="s">
        <v>12</v>
      </c>
      <c r="L5906" s="1" t="s">
        <v>333</v>
      </c>
    </row>
    <row r="5907" spans="1:12" x14ac:dyDescent="0.2">
      <c r="A5907" s="1" t="s">
        <v>234</v>
      </c>
      <c r="B5907" s="1" t="s">
        <v>13</v>
      </c>
      <c r="C5907" s="2">
        <v>43823</v>
      </c>
      <c r="D5907" s="1" t="s">
        <v>151</v>
      </c>
      <c r="E5907" s="1"/>
      <c r="F5907" s="1" t="s">
        <v>3905</v>
      </c>
      <c r="G5907" s="3">
        <v>1434.5</v>
      </c>
      <c r="H5907" s="3"/>
      <c r="I5907" s="1" t="s">
        <v>119</v>
      </c>
      <c r="J5907" s="1" t="s">
        <v>86</v>
      </c>
      <c r="K5907" s="1" t="s">
        <v>12</v>
      </c>
      <c r="L5907" s="1" t="s">
        <v>112</v>
      </c>
    </row>
    <row r="5908" spans="1:12" x14ac:dyDescent="0.2">
      <c r="A5908" s="1" t="s">
        <v>234</v>
      </c>
      <c r="B5908" s="1" t="s">
        <v>13</v>
      </c>
      <c r="C5908" s="2">
        <v>43823</v>
      </c>
      <c r="D5908" s="1" t="s">
        <v>151</v>
      </c>
      <c r="E5908" s="1"/>
      <c r="F5908" s="1" t="s">
        <v>3855</v>
      </c>
      <c r="G5908" s="3">
        <v>753.5</v>
      </c>
      <c r="H5908" s="3"/>
      <c r="I5908" s="1" t="s">
        <v>85</v>
      </c>
      <c r="J5908" s="1" t="s">
        <v>125</v>
      </c>
      <c r="K5908" s="1" t="s">
        <v>84</v>
      </c>
      <c r="L5908" s="1" t="s">
        <v>114</v>
      </c>
    </row>
    <row r="5909" spans="1:12" x14ac:dyDescent="0.2">
      <c r="A5909" s="1" t="s">
        <v>234</v>
      </c>
      <c r="B5909" s="1" t="s">
        <v>13</v>
      </c>
      <c r="C5909" s="2">
        <v>43823</v>
      </c>
      <c r="D5909" s="1" t="s">
        <v>151</v>
      </c>
      <c r="E5909" s="1"/>
      <c r="F5909" s="1" t="s">
        <v>3906</v>
      </c>
      <c r="G5909" s="3">
        <v>1291.78</v>
      </c>
      <c r="H5909" s="3"/>
      <c r="I5909" s="1" t="s">
        <v>120</v>
      </c>
      <c r="J5909" s="1" t="s">
        <v>171</v>
      </c>
      <c r="K5909" s="1" t="s">
        <v>12</v>
      </c>
      <c r="L5909" s="1" t="s">
        <v>58</v>
      </c>
    </row>
    <row r="5910" spans="1:12" x14ac:dyDescent="0.2">
      <c r="A5910" s="1" t="s">
        <v>234</v>
      </c>
      <c r="B5910" s="1" t="s">
        <v>13</v>
      </c>
      <c r="C5910" s="2">
        <v>43823</v>
      </c>
      <c r="D5910" s="1" t="s">
        <v>151</v>
      </c>
      <c r="E5910" s="1"/>
      <c r="F5910" s="1" t="s">
        <v>3849</v>
      </c>
      <c r="G5910" s="3">
        <v>1584.16</v>
      </c>
      <c r="H5910" s="3"/>
      <c r="I5910" s="1" t="s">
        <v>119</v>
      </c>
      <c r="J5910" s="1" t="s">
        <v>86</v>
      </c>
      <c r="K5910" s="1" t="s">
        <v>84</v>
      </c>
      <c r="L5910" s="1" t="s">
        <v>63</v>
      </c>
    </row>
    <row r="5911" spans="1:12" x14ac:dyDescent="0.2">
      <c r="A5911" s="1" t="s">
        <v>234</v>
      </c>
      <c r="B5911" s="1" t="s">
        <v>13</v>
      </c>
      <c r="C5911" s="2">
        <v>43823</v>
      </c>
      <c r="D5911" s="1" t="s">
        <v>151</v>
      </c>
      <c r="E5911" s="1"/>
      <c r="F5911" s="1" t="s">
        <v>3907</v>
      </c>
      <c r="G5911" s="3">
        <v>1278.7</v>
      </c>
      <c r="H5911" s="3"/>
      <c r="I5911" s="1" t="s">
        <v>83</v>
      </c>
      <c r="J5911" s="1" t="s">
        <v>181</v>
      </c>
      <c r="K5911" s="1" t="s">
        <v>12</v>
      </c>
      <c r="L5911" s="1" t="s">
        <v>405</v>
      </c>
    </row>
    <row r="5912" spans="1:12" x14ac:dyDescent="0.2">
      <c r="A5912" s="1" t="s">
        <v>234</v>
      </c>
      <c r="B5912" s="1" t="s">
        <v>13</v>
      </c>
      <c r="C5912" s="2">
        <v>43823</v>
      </c>
      <c r="D5912" s="1" t="s">
        <v>151</v>
      </c>
      <c r="E5912" s="1"/>
      <c r="F5912" s="1" t="s">
        <v>3908</v>
      </c>
      <c r="G5912" s="3">
        <v>840</v>
      </c>
      <c r="H5912" s="3"/>
      <c r="I5912" s="1" t="s">
        <v>119</v>
      </c>
      <c r="J5912" s="1" t="s">
        <v>86</v>
      </c>
      <c r="K5912" s="1" t="s">
        <v>12</v>
      </c>
      <c r="L5912" s="1" t="s">
        <v>494</v>
      </c>
    </row>
    <row r="5913" spans="1:12" x14ac:dyDescent="0.2">
      <c r="A5913" s="1" t="s">
        <v>234</v>
      </c>
      <c r="B5913" s="1" t="s">
        <v>13</v>
      </c>
      <c r="C5913" s="2">
        <v>43823</v>
      </c>
      <c r="D5913" s="1" t="s">
        <v>151</v>
      </c>
      <c r="E5913" s="1"/>
      <c r="F5913" s="1" t="s">
        <v>3909</v>
      </c>
      <c r="G5913" s="3">
        <v>1072.5</v>
      </c>
      <c r="H5913" s="3"/>
      <c r="I5913" s="1" t="s">
        <v>119</v>
      </c>
      <c r="J5913" s="1" t="s">
        <v>86</v>
      </c>
      <c r="K5913" s="1" t="s">
        <v>12</v>
      </c>
      <c r="L5913" s="1" t="s">
        <v>3125</v>
      </c>
    </row>
    <row r="5914" spans="1:12" x14ac:dyDescent="0.2">
      <c r="A5914" s="1" t="s">
        <v>234</v>
      </c>
      <c r="B5914" s="1" t="s">
        <v>13</v>
      </c>
      <c r="C5914" s="2">
        <v>43823</v>
      </c>
      <c r="D5914" s="1" t="s">
        <v>151</v>
      </c>
      <c r="E5914" s="1"/>
      <c r="F5914" s="1" t="s">
        <v>3910</v>
      </c>
      <c r="G5914" s="3">
        <v>290.38</v>
      </c>
      <c r="H5914" s="3"/>
      <c r="I5914" s="1" t="s">
        <v>185</v>
      </c>
      <c r="J5914" s="1" t="s">
        <v>126</v>
      </c>
      <c r="K5914" s="1" t="s">
        <v>12</v>
      </c>
      <c r="L5914" s="1" t="s">
        <v>1650</v>
      </c>
    </row>
    <row r="5915" spans="1:12" x14ac:dyDescent="0.2">
      <c r="A5915" s="1" t="s">
        <v>234</v>
      </c>
      <c r="B5915" s="1" t="s">
        <v>13</v>
      </c>
      <c r="C5915" s="2">
        <v>43823</v>
      </c>
      <c r="D5915" s="1" t="s">
        <v>151</v>
      </c>
      <c r="E5915" s="1"/>
      <c r="F5915" s="1" t="s">
        <v>3903</v>
      </c>
      <c r="G5915" s="3">
        <v>585.44000000000005</v>
      </c>
      <c r="H5915" s="3"/>
      <c r="I5915" s="1" t="s">
        <v>87</v>
      </c>
      <c r="J5915" s="1" t="s">
        <v>116</v>
      </c>
      <c r="K5915" s="1" t="s">
        <v>84</v>
      </c>
      <c r="L5915" s="1" t="s">
        <v>300</v>
      </c>
    </row>
    <row r="5916" spans="1:12" x14ac:dyDescent="0.2">
      <c r="A5916" s="1" t="s">
        <v>234</v>
      </c>
      <c r="B5916" s="1" t="s">
        <v>13</v>
      </c>
      <c r="C5916" s="2">
        <v>43823</v>
      </c>
      <c r="D5916" s="1" t="s">
        <v>151</v>
      </c>
      <c r="E5916" s="1"/>
      <c r="F5916" s="1" t="s">
        <v>3911</v>
      </c>
      <c r="G5916" s="3">
        <v>851.16</v>
      </c>
      <c r="H5916" s="3"/>
      <c r="I5916" s="1" t="s">
        <v>119</v>
      </c>
      <c r="J5916" s="1" t="s">
        <v>86</v>
      </c>
      <c r="K5916" s="1" t="s">
        <v>12</v>
      </c>
      <c r="L5916" s="1" t="s">
        <v>3547</v>
      </c>
    </row>
    <row r="5917" spans="1:12" x14ac:dyDescent="0.2">
      <c r="A5917" s="1" t="s">
        <v>234</v>
      </c>
      <c r="B5917" s="1" t="s">
        <v>13</v>
      </c>
      <c r="C5917" s="2">
        <v>43823</v>
      </c>
      <c r="D5917" s="1" t="s">
        <v>151</v>
      </c>
      <c r="E5917" s="1"/>
      <c r="F5917" s="1" t="s">
        <v>3912</v>
      </c>
      <c r="G5917" s="3">
        <v>1349</v>
      </c>
      <c r="H5917" s="3"/>
      <c r="I5917" s="1" t="s">
        <v>119</v>
      </c>
      <c r="J5917" s="1" t="s">
        <v>86</v>
      </c>
      <c r="K5917" s="1" t="s">
        <v>12</v>
      </c>
      <c r="L5917" s="1" t="s">
        <v>102</v>
      </c>
    </row>
    <row r="5918" spans="1:12" x14ac:dyDescent="0.2">
      <c r="A5918" s="1" t="s">
        <v>234</v>
      </c>
      <c r="B5918" s="1" t="s">
        <v>13</v>
      </c>
      <c r="C5918" s="2">
        <v>43823</v>
      </c>
      <c r="D5918" s="1" t="s">
        <v>151</v>
      </c>
      <c r="E5918" s="1"/>
      <c r="F5918" s="1" t="s">
        <v>3913</v>
      </c>
      <c r="G5918" s="3">
        <v>744</v>
      </c>
      <c r="H5918" s="3"/>
      <c r="I5918" s="1" t="s">
        <v>119</v>
      </c>
      <c r="J5918" s="1" t="s">
        <v>86</v>
      </c>
      <c r="K5918" s="1" t="s">
        <v>12</v>
      </c>
      <c r="L5918" s="1" t="s">
        <v>268</v>
      </c>
    </row>
    <row r="5919" spans="1:12" x14ac:dyDescent="0.2">
      <c r="A5919" s="1" t="s">
        <v>234</v>
      </c>
      <c r="B5919" s="1" t="s">
        <v>13</v>
      </c>
      <c r="C5919" s="2">
        <v>43823</v>
      </c>
      <c r="D5919" s="1" t="s">
        <v>151</v>
      </c>
      <c r="E5919" s="1"/>
      <c r="F5919" s="1" t="s">
        <v>3914</v>
      </c>
      <c r="G5919" s="3">
        <v>392</v>
      </c>
      <c r="H5919" s="3"/>
      <c r="I5919" s="1" t="s">
        <v>119</v>
      </c>
      <c r="J5919" s="1" t="s">
        <v>86</v>
      </c>
      <c r="K5919" s="1" t="s">
        <v>12</v>
      </c>
      <c r="L5919" s="1" t="s">
        <v>3148</v>
      </c>
    </row>
    <row r="5920" spans="1:12" x14ac:dyDescent="0.2">
      <c r="A5920" s="1" t="s">
        <v>234</v>
      </c>
      <c r="B5920" s="1" t="s">
        <v>13</v>
      </c>
      <c r="C5920" s="2">
        <v>43823</v>
      </c>
      <c r="D5920" s="1" t="s">
        <v>151</v>
      </c>
      <c r="E5920" s="1"/>
      <c r="F5920" s="1" t="s">
        <v>3915</v>
      </c>
      <c r="G5920" s="3">
        <v>507</v>
      </c>
      <c r="H5920" s="3"/>
      <c r="I5920" s="1" t="s">
        <v>119</v>
      </c>
      <c r="J5920" s="1" t="s">
        <v>86</v>
      </c>
      <c r="K5920" s="1" t="s">
        <v>12</v>
      </c>
      <c r="L5920" s="1" t="s">
        <v>3023</v>
      </c>
    </row>
    <row r="5921" spans="1:12" x14ac:dyDescent="0.2">
      <c r="A5921" s="1" t="s">
        <v>234</v>
      </c>
      <c r="B5921" s="1" t="s">
        <v>13</v>
      </c>
      <c r="C5921" s="2">
        <v>43823</v>
      </c>
      <c r="D5921" s="1" t="s">
        <v>151</v>
      </c>
      <c r="E5921" s="1"/>
      <c r="F5921" s="1" t="s">
        <v>3916</v>
      </c>
      <c r="G5921" s="3">
        <v>2044.35</v>
      </c>
      <c r="H5921" s="3"/>
      <c r="I5921" s="1" t="s">
        <v>119</v>
      </c>
      <c r="J5921" s="1" t="s">
        <v>86</v>
      </c>
      <c r="K5921" s="1" t="s">
        <v>12</v>
      </c>
      <c r="L5921" s="1" t="s">
        <v>24</v>
      </c>
    </row>
    <row r="5922" spans="1:12" x14ac:dyDescent="0.2">
      <c r="A5922" s="1" t="s">
        <v>234</v>
      </c>
      <c r="B5922" s="1" t="s">
        <v>13</v>
      </c>
      <c r="C5922" s="2">
        <v>43823</v>
      </c>
      <c r="D5922" s="1" t="s">
        <v>151</v>
      </c>
      <c r="E5922" s="1"/>
      <c r="F5922" s="1" t="s">
        <v>3870</v>
      </c>
      <c r="G5922" s="3">
        <v>1312.01</v>
      </c>
      <c r="H5922" s="3"/>
      <c r="I5922" s="1" t="s">
        <v>119</v>
      </c>
      <c r="J5922" s="1" t="s">
        <v>86</v>
      </c>
      <c r="K5922" s="1" t="s">
        <v>12</v>
      </c>
      <c r="L5922" s="1" t="s">
        <v>56</v>
      </c>
    </row>
    <row r="5923" spans="1:12" x14ac:dyDescent="0.2">
      <c r="A5923" s="1" t="s">
        <v>234</v>
      </c>
      <c r="B5923" s="1" t="s">
        <v>13</v>
      </c>
      <c r="C5923" s="2">
        <v>43823</v>
      </c>
      <c r="D5923" s="1" t="s">
        <v>151</v>
      </c>
      <c r="E5923" s="1"/>
      <c r="F5923" s="1" t="s">
        <v>3798</v>
      </c>
      <c r="G5923" s="3">
        <v>141.66</v>
      </c>
      <c r="H5923" s="3"/>
      <c r="I5923" s="1" t="s">
        <v>123</v>
      </c>
      <c r="J5923" s="1" t="s">
        <v>124</v>
      </c>
      <c r="K5923" s="1" t="s">
        <v>84</v>
      </c>
      <c r="L5923" s="1" t="s">
        <v>104</v>
      </c>
    </row>
    <row r="5924" spans="1:12" x14ac:dyDescent="0.2">
      <c r="A5924" s="1" t="s">
        <v>234</v>
      </c>
      <c r="B5924" s="1" t="s">
        <v>13</v>
      </c>
      <c r="C5924" s="2">
        <v>43823</v>
      </c>
      <c r="D5924" s="1" t="s">
        <v>151</v>
      </c>
      <c r="E5924" s="1"/>
      <c r="F5924" s="1" t="s">
        <v>3825</v>
      </c>
      <c r="G5924" s="3">
        <v>104.59</v>
      </c>
      <c r="H5924" s="3"/>
      <c r="I5924" s="1" t="s">
        <v>120</v>
      </c>
      <c r="J5924" s="1" t="s">
        <v>171</v>
      </c>
      <c r="K5924" s="1" t="s">
        <v>84</v>
      </c>
      <c r="L5924" s="1" t="s">
        <v>111</v>
      </c>
    </row>
    <row r="5925" spans="1:12" x14ac:dyDescent="0.2">
      <c r="A5925" s="1" t="s">
        <v>234</v>
      </c>
      <c r="B5925" s="1" t="s">
        <v>13</v>
      </c>
      <c r="C5925" s="2">
        <v>43823</v>
      </c>
      <c r="D5925" s="1" t="s">
        <v>151</v>
      </c>
      <c r="E5925" s="1"/>
      <c r="F5925" s="1" t="s">
        <v>3917</v>
      </c>
      <c r="G5925" s="3">
        <v>1187.71</v>
      </c>
      <c r="H5925" s="3"/>
      <c r="I5925" s="1" t="s">
        <v>83</v>
      </c>
      <c r="J5925" s="1" t="s">
        <v>181</v>
      </c>
      <c r="K5925" s="1" t="s">
        <v>12</v>
      </c>
      <c r="L5925" s="1" t="s">
        <v>38</v>
      </c>
    </row>
    <row r="5926" spans="1:12" x14ac:dyDescent="0.2">
      <c r="A5926" s="1" t="s">
        <v>234</v>
      </c>
      <c r="B5926" s="1" t="s">
        <v>13</v>
      </c>
      <c r="C5926" s="2">
        <v>43823</v>
      </c>
      <c r="D5926" s="1" t="s">
        <v>151</v>
      </c>
      <c r="E5926" s="1"/>
      <c r="F5926" s="1" t="s">
        <v>3918</v>
      </c>
      <c r="G5926" s="3">
        <v>929.11</v>
      </c>
      <c r="H5926" s="3"/>
      <c r="I5926" s="1" t="s">
        <v>83</v>
      </c>
      <c r="J5926" s="1" t="s">
        <v>181</v>
      </c>
      <c r="K5926" s="1" t="s">
        <v>12</v>
      </c>
      <c r="L5926" s="1" t="s">
        <v>3535</v>
      </c>
    </row>
    <row r="5927" spans="1:12" x14ac:dyDescent="0.2">
      <c r="A5927" s="1" t="s">
        <v>234</v>
      </c>
      <c r="B5927" s="1" t="s">
        <v>13</v>
      </c>
      <c r="C5927" s="2">
        <v>43823</v>
      </c>
      <c r="D5927" s="1" t="s">
        <v>151</v>
      </c>
      <c r="E5927" s="1"/>
      <c r="F5927" s="1" t="s">
        <v>3919</v>
      </c>
      <c r="G5927" s="3">
        <v>1334.75</v>
      </c>
      <c r="H5927" s="3"/>
      <c r="I5927" s="1" t="s">
        <v>119</v>
      </c>
      <c r="J5927" s="1" t="s">
        <v>86</v>
      </c>
      <c r="K5927" s="1" t="s">
        <v>12</v>
      </c>
      <c r="L5927" s="1" t="s">
        <v>100</v>
      </c>
    </row>
    <row r="5928" spans="1:12" x14ac:dyDescent="0.2">
      <c r="A5928" s="1" t="s">
        <v>234</v>
      </c>
      <c r="B5928" s="1" t="s">
        <v>13</v>
      </c>
      <c r="C5928" s="2">
        <v>43823</v>
      </c>
      <c r="D5928" s="1" t="s">
        <v>151</v>
      </c>
      <c r="E5928" s="1"/>
      <c r="F5928" s="1" t="s">
        <v>3920</v>
      </c>
      <c r="G5928" s="3">
        <v>1478.96</v>
      </c>
      <c r="H5928" s="3"/>
      <c r="I5928" s="1" t="s">
        <v>119</v>
      </c>
      <c r="J5928" s="1" t="s">
        <v>86</v>
      </c>
      <c r="K5928" s="1" t="s">
        <v>12</v>
      </c>
      <c r="L5928" s="1" t="s">
        <v>88</v>
      </c>
    </row>
    <row r="5929" spans="1:12" x14ac:dyDescent="0.2">
      <c r="A5929" s="1" t="s">
        <v>234</v>
      </c>
      <c r="B5929" s="1" t="s">
        <v>13</v>
      </c>
      <c r="C5929" s="2">
        <v>43823</v>
      </c>
      <c r="D5929" s="1" t="s">
        <v>151</v>
      </c>
      <c r="E5929" s="1"/>
      <c r="F5929" s="1" t="s">
        <v>3804</v>
      </c>
      <c r="G5929" s="3">
        <v>74.400000000000006</v>
      </c>
      <c r="H5929" s="3"/>
      <c r="I5929" s="1" t="s">
        <v>185</v>
      </c>
      <c r="J5929" s="1" t="s">
        <v>126</v>
      </c>
      <c r="K5929" s="1" t="s">
        <v>84</v>
      </c>
      <c r="L5929" s="1" t="s">
        <v>29</v>
      </c>
    </row>
    <row r="5930" spans="1:12" x14ac:dyDescent="0.2">
      <c r="A5930" s="1" t="s">
        <v>234</v>
      </c>
      <c r="B5930" s="1" t="s">
        <v>13</v>
      </c>
      <c r="C5930" s="2">
        <v>43823</v>
      </c>
      <c r="D5930" s="1" t="s">
        <v>151</v>
      </c>
      <c r="E5930" s="1"/>
      <c r="F5930" s="1" t="s">
        <v>3921</v>
      </c>
      <c r="G5930" s="3">
        <v>954.18</v>
      </c>
      <c r="H5930" s="3"/>
      <c r="I5930" s="1" t="s">
        <v>87</v>
      </c>
      <c r="J5930" s="1" t="s">
        <v>116</v>
      </c>
      <c r="K5930" s="1" t="s">
        <v>12</v>
      </c>
      <c r="L5930" s="1" t="s">
        <v>80</v>
      </c>
    </row>
    <row r="5931" spans="1:12" x14ac:dyDescent="0.2">
      <c r="A5931" s="1" t="s">
        <v>234</v>
      </c>
      <c r="B5931" s="1" t="s">
        <v>13</v>
      </c>
      <c r="C5931" s="2">
        <v>43823</v>
      </c>
      <c r="D5931" s="1" t="s">
        <v>151</v>
      </c>
      <c r="E5931" s="1"/>
      <c r="F5931" s="1" t="s">
        <v>3825</v>
      </c>
      <c r="G5931" s="3">
        <v>62.77</v>
      </c>
      <c r="H5931" s="3"/>
      <c r="I5931" s="1" t="s">
        <v>232</v>
      </c>
      <c r="J5931" s="1" t="s">
        <v>233</v>
      </c>
      <c r="K5931" s="1" t="s">
        <v>84</v>
      </c>
      <c r="L5931" s="1" t="s">
        <v>111</v>
      </c>
    </row>
    <row r="5932" spans="1:12" x14ac:dyDescent="0.2">
      <c r="A5932" s="1" t="s">
        <v>234</v>
      </c>
      <c r="B5932" s="1" t="s">
        <v>13</v>
      </c>
      <c r="C5932" s="2">
        <v>43823</v>
      </c>
      <c r="D5932" s="1" t="s">
        <v>151</v>
      </c>
      <c r="E5932" s="1"/>
      <c r="F5932" s="1" t="s">
        <v>3922</v>
      </c>
      <c r="G5932" s="3">
        <v>950</v>
      </c>
      <c r="H5932" s="3"/>
      <c r="I5932" s="1" t="s">
        <v>119</v>
      </c>
      <c r="J5932" s="1" t="s">
        <v>86</v>
      </c>
      <c r="K5932" s="1" t="s">
        <v>12</v>
      </c>
      <c r="L5932" s="1" t="s">
        <v>2968</v>
      </c>
    </row>
    <row r="5933" spans="1:12" x14ac:dyDescent="0.2">
      <c r="A5933" s="1" t="s">
        <v>234</v>
      </c>
      <c r="B5933" s="1" t="s">
        <v>13</v>
      </c>
      <c r="C5933" s="2">
        <v>43823</v>
      </c>
      <c r="D5933" s="1" t="s">
        <v>151</v>
      </c>
      <c r="E5933" s="1"/>
      <c r="F5933" s="1" t="s">
        <v>3894</v>
      </c>
      <c r="G5933" s="3">
        <v>2160.31</v>
      </c>
      <c r="H5933" s="3"/>
      <c r="I5933" s="1" t="s">
        <v>119</v>
      </c>
      <c r="J5933" s="1" t="s">
        <v>86</v>
      </c>
      <c r="K5933" s="1" t="s">
        <v>12</v>
      </c>
      <c r="L5933" s="1" t="s">
        <v>15</v>
      </c>
    </row>
    <row r="5934" spans="1:12" x14ac:dyDescent="0.2">
      <c r="A5934" s="1" t="s">
        <v>234</v>
      </c>
      <c r="B5934" s="1" t="s">
        <v>13</v>
      </c>
      <c r="C5934" s="2">
        <v>43823</v>
      </c>
      <c r="D5934" s="1" t="s">
        <v>151</v>
      </c>
      <c r="E5934" s="1"/>
      <c r="F5934" s="1" t="s">
        <v>3923</v>
      </c>
      <c r="G5934" s="3">
        <v>939</v>
      </c>
      <c r="H5934" s="3"/>
      <c r="I5934" s="1" t="s">
        <v>119</v>
      </c>
      <c r="J5934" s="1" t="s">
        <v>86</v>
      </c>
      <c r="K5934" s="1" t="s">
        <v>12</v>
      </c>
      <c r="L5934" s="1" t="s">
        <v>3026</v>
      </c>
    </row>
    <row r="5935" spans="1:12" x14ac:dyDescent="0.2">
      <c r="A5935" s="1" t="s">
        <v>234</v>
      </c>
      <c r="B5935" s="1" t="s">
        <v>13</v>
      </c>
      <c r="C5935" s="2">
        <v>43823</v>
      </c>
      <c r="D5935" s="1" t="s">
        <v>151</v>
      </c>
      <c r="E5935" s="1"/>
      <c r="F5935" s="1" t="s">
        <v>3843</v>
      </c>
      <c r="G5935" s="3">
        <v>181.32</v>
      </c>
      <c r="H5935" s="3"/>
      <c r="I5935" s="1" t="s">
        <v>87</v>
      </c>
      <c r="J5935" s="1" t="s">
        <v>116</v>
      </c>
      <c r="K5935" s="1" t="s">
        <v>84</v>
      </c>
      <c r="L5935" s="1" t="s">
        <v>51</v>
      </c>
    </row>
    <row r="5936" spans="1:12" x14ac:dyDescent="0.2">
      <c r="A5936" s="1" t="s">
        <v>234</v>
      </c>
      <c r="B5936" s="1" t="s">
        <v>13</v>
      </c>
      <c r="C5936" s="2">
        <v>43823</v>
      </c>
      <c r="D5936" s="1" t="s">
        <v>151</v>
      </c>
      <c r="E5936" s="1"/>
      <c r="F5936" s="1" t="s">
        <v>3924</v>
      </c>
      <c r="G5936" s="3">
        <v>1330</v>
      </c>
      <c r="H5936" s="3"/>
      <c r="I5936" s="1" t="s">
        <v>119</v>
      </c>
      <c r="J5936" s="1" t="s">
        <v>86</v>
      </c>
      <c r="K5936" s="1" t="s">
        <v>12</v>
      </c>
      <c r="L5936" s="1" t="s">
        <v>2589</v>
      </c>
    </row>
    <row r="5937" spans="1:12" x14ac:dyDescent="0.2">
      <c r="A5937" s="1" t="s">
        <v>234</v>
      </c>
      <c r="B5937" s="1" t="s">
        <v>13</v>
      </c>
      <c r="C5937" s="2">
        <v>43823</v>
      </c>
      <c r="D5937" s="1" t="s">
        <v>151</v>
      </c>
      <c r="E5937" s="1"/>
      <c r="F5937" s="1" t="s">
        <v>3925</v>
      </c>
      <c r="G5937" s="3">
        <v>849</v>
      </c>
      <c r="H5937" s="3"/>
      <c r="I5937" s="1" t="s">
        <v>119</v>
      </c>
      <c r="J5937" s="1" t="s">
        <v>86</v>
      </c>
      <c r="K5937" s="1" t="s">
        <v>12</v>
      </c>
      <c r="L5937" s="1" t="s">
        <v>248</v>
      </c>
    </row>
    <row r="5938" spans="1:12" x14ac:dyDescent="0.2">
      <c r="A5938" s="1" t="s">
        <v>234</v>
      </c>
      <c r="B5938" s="1" t="s">
        <v>13</v>
      </c>
      <c r="C5938" s="2">
        <v>43823</v>
      </c>
      <c r="D5938" s="1" t="s">
        <v>151</v>
      </c>
      <c r="E5938" s="1"/>
      <c r="F5938" s="1" t="s">
        <v>3926</v>
      </c>
      <c r="G5938" s="3">
        <v>585</v>
      </c>
      <c r="H5938" s="3"/>
      <c r="I5938" s="1" t="s">
        <v>85</v>
      </c>
      <c r="J5938" s="1" t="s">
        <v>125</v>
      </c>
      <c r="K5938" s="1" t="s">
        <v>12</v>
      </c>
      <c r="L5938" s="1" t="s">
        <v>296</v>
      </c>
    </row>
    <row r="5939" spans="1:12" x14ac:dyDescent="0.2">
      <c r="A5939" s="1" t="s">
        <v>234</v>
      </c>
      <c r="B5939" s="1" t="s">
        <v>13</v>
      </c>
      <c r="C5939" s="2">
        <v>43823</v>
      </c>
      <c r="D5939" s="1" t="s">
        <v>151</v>
      </c>
      <c r="E5939" s="1"/>
      <c r="F5939" s="1" t="s">
        <v>3916</v>
      </c>
      <c r="G5939" s="3">
        <v>65.239999999999995</v>
      </c>
      <c r="H5939" s="3"/>
      <c r="I5939" s="1" t="s">
        <v>177</v>
      </c>
      <c r="J5939" s="1" t="s">
        <v>178</v>
      </c>
      <c r="K5939" s="1" t="s">
        <v>12</v>
      </c>
      <c r="L5939" s="1" t="s">
        <v>24</v>
      </c>
    </row>
    <row r="5940" spans="1:12" x14ac:dyDescent="0.2">
      <c r="A5940" s="1" t="s">
        <v>234</v>
      </c>
      <c r="B5940" s="1" t="s">
        <v>13</v>
      </c>
      <c r="C5940" s="2">
        <v>43823</v>
      </c>
      <c r="D5940" s="1" t="s">
        <v>151</v>
      </c>
      <c r="E5940" s="1"/>
      <c r="F5940" s="1" t="s">
        <v>3803</v>
      </c>
      <c r="G5940" s="3">
        <v>154.51</v>
      </c>
      <c r="H5940" s="3"/>
      <c r="I5940" s="1" t="s">
        <v>185</v>
      </c>
      <c r="J5940" s="1" t="s">
        <v>126</v>
      </c>
      <c r="K5940" s="1" t="s">
        <v>84</v>
      </c>
      <c r="L5940" s="1" t="s">
        <v>241</v>
      </c>
    </row>
    <row r="5941" spans="1:12" x14ac:dyDescent="0.2">
      <c r="A5941" s="1" t="s">
        <v>234</v>
      </c>
      <c r="B5941" s="1" t="s">
        <v>13</v>
      </c>
      <c r="C5941" s="2">
        <v>43823</v>
      </c>
      <c r="D5941" s="1" t="s">
        <v>151</v>
      </c>
      <c r="E5941" s="1"/>
      <c r="F5941" s="1" t="s">
        <v>3927</v>
      </c>
      <c r="G5941" s="3">
        <v>468.37</v>
      </c>
      <c r="H5941" s="3"/>
      <c r="I5941" s="1" t="s">
        <v>120</v>
      </c>
      <c r="J5941" s="1" t="s">
        <v>171</v>
      </c>
      <c r="K5941" s="1" t="s">
        <v>84</v>
      </c>
      <c r="L5941" s="1" t="s">
        <v>300</v>
      </c>
    </row>
    <row r="5942" spans="1:12" x14ac:dyDescent="0.2">
      <c r="A5942" s="1" t="s">
        <v>234</v>
      </c>
      <c r="B5942" s="1" t="s">
        <v>13</v>
      </c>
      <c r="C5942" s="2">
        <v>43823</v>
      </c>
      <c r="D5942" s="1" t="s">
        <v>151</v>
      </c>
      <c r="E5942" s="1"/>
      <c r="F5942" s="1" t="s">
        <v>3816</v>
      </c>
      <c r="G5942" s="3">
        <v>363</v>
      </c>
      <c r="H5942" s="3"/>
      <c r="I5942" s="1" t="s">
        <v>119</v>
      </c>
      <c r="J5942" s="1" t="s">
        <v>86</v>
      </c>
      <c r="K5942" s="1" t="s">
        <v>12</v>
      </c>
      <c r="L5942" s="1" t="s">
        <v>110</v>
      </c>
    </row>
    <row r="5943" spans="1:12" x14ac:dyDescent="0.2">
      <c r="A5943" s="1" t="s">
        <v>234</v>
      </c>
      <c r="B5943" s="1" t="s">
        <v>13</v>
      </c>
      <c r="C5943" s="2">
        <v>43823</v>
      </c>
      <c r="D5943" s="1" t="s">
        <v>151</v>
      </c>
      <c r="E5943" s="1"/>
      <c r="F5943" s="1" t="s">
        <v>3928</v>
      </c>
      <c r="G5943" s="3">
        <v>804</v>
      </c>
      <c r="H5943" s="3"/>
      <c r="I5943" s="1" t="s">
        <v>119</v>
      </c>
      <c r="J5943" s="1" t="s">
        <v>86</v>
      </c>
      <c r="K5943" s="1" t="s">
        <v>12</v>
      </c>
      <c r="L5943" s="1" t="s">
        <v>3929</v>
      </c>
    </row>
    <row r="5944" spans="1:12" x14ac:dyDescent="0.2">
      <c r="A5944" s="1" t="s">
        <v>234</v>
      </c>
      <c r="B5944" s="1" t="s">
        <v>13</v>
      </c>
      <c r="C5944" s="2">
        <v>43823</v>
      </c>
      <c r="D5944" s="1" t="s">
        <v>151</v>
      </c>
      <c r="E5944" s="1"/>
      <c r="F5944" s="1" t="s">
        <v>3930</v>
      </c>
      <c r="G5944" s="3">
        <v>1363.94</v>
      </c>
      <c r="H5944" s="3"/>
      <c r="I5944" s="1" t="s">
        <v>119</v>
      </c>
      <c r="J5944" s="1" t="s">
        <v>86</v>
      </c>
      <c r="K5944" s="1" t="s">
        <v>12</v>
      </c>
      <c r="L5944" s="1" t="s">
        <v>75</v>
      </c>
    </row>
    <row r="5945" spans="1:12" x14ac:dyDescent="0.2">
      <c r="A5945" s="1" t="s">
        <v>234</v>
      </c>
      <c r="B5945" s="1" t="s">
        <v>13</v>
      </c>
      <c r="C5945" s="2">
        <v>43823</v>
      </c>
      <c r="D5945" s="1" t="s">
        <v>151</v>
      </c>
      <c r="E5945" s="1"/>
      <c r="F5945" s="1" t="s">
        <v>3931</v>
      </c>
      <c r="G5945" s="3">
        <v>889</v>
      </c>
      <c r="H5945" s="3"/>
      <c r="I5945" s="1" t="s">
        <v>119</v>
      </c>
      <c r="J5945" s="1" t="s">
        <v>86</v>
      </c>
      <c r="K5945" s="1" t="s">
        <v>12</v>
      </c>
      <c r="L5945" s="1" t="s">
        <v>3618</v>
      </c>
    </row>
    <row r="5946" spans="1:12" x14ac:dyDescent="0.2">
      <c r="A5946" s="1" t="s">
        <v>234</v>
      </c>
      <c r="B5946" s="1" t="s">
        <v>13</v>
      </c>
      <c r="C5946" s="2">
        <v>43823</v>
      </c>
      <c r="D5946" s="1" t="s">
        <v>151</v>
      </c>
      <c r="E5946" s="1"/>
      <c r="F5946" s="1" t="s">
        <v>3932</v>
      </c>
      <c r="G5946" s="3">
        <v>600</v>
      </c>
      <c r="H5946" s="3"/>
      <c r="I5946" s="1" t="s">
        <v>119</v>
      </c>
      <c r="J5946" s="1" t="s">
        <v>86</v>
      </c>
      <c r="K5946" s="1" t="s">
        <v>12</v>
      </c>
      <c r="L5946" s="1" t="s">
        <v>491</v>
      </c>
    </row>
    <row r="5947" spans="1:12" x14ac:dyDescent="0.2">
      <c r="A5947" s="1" t="s">
        <v>234</v>
      </c>
      <c r="B5947" s="1" t="s">
        <v>13</v>
      </c>
      <c r="C5947" s="2">
        <v>43823</v>
      </c>
      <c r="D5947" s="1" t="s">
        <v>151</v>
      </c>
      <c r="E5947" s="1"/>
      <c r="F5947" s="1" t="s">
        <v>3807</v>
      </c>
      <c r="G5947" s="3">
        <v>1368</v>
      </c>
      <c r="H5947" s="3"/>
      <c r="I5947" s="1" t="s">
        <v>119</v>
      </c>
      <c r="J5947" s="1" t="s">
        <v>86</v>
      </c>
      <c r="K5947" s="1" t="s">
        <v>12</v>
      </c>
      <c r="L5947" s="1" t="s">
        <v>393</v>
      </c>
    </row>
    <row r="5948" spans="1:12" x14ac:dyDescent="0.2">
      <c r="A5948" s="1" t="s">
        <v>234</v>
      </c>
      <c r="B5948" s="1" t="s">
        <v>13</v>
      </c>
      <c r="C5948" s="2">
        <v>43823</v>
      </c>
      <c r="D5948" s="1" t="s">
        <v>151</v>
      </c>
      <c r="E5948" s="1"/>
      <c r="F5948" s="1" t="s">
        <v>3846</v>
      </c>
      <c r="G5948" s="3">
        <v>954.66</v>
      </c>
      <c r="H5948" s="3"/>
      <c r="I5948" s="1" t="s">
        <v>119</v>
      </c>
      <c r="J5948" s="1" t="s">
        <v>86</v>
      </c>
      <c r="K5948" s="1" t="s">
        <v>12</v>
      </c>
      <c r="L5948" s="1" t="s">
        <v>289</v>
      </c>
    </row>
    <row r="5949" spans="1:12" x14ac:dyDescent="0.2">
      <c r="A5949" s="1" t="s">
        <v>234</v>
      </c>
      <c r="B5949" s="1" t="s">
        <v>13</v>
      </c>
      <c r="C5949" s="2">
        <v>43823</v>
      </c>
      <c r="D5949" s="1" t="s">
        <v>151</v>
      </c>
      <c r="E5949" s="1"/>
      <c r="F5949" s="1" t="s">
        <v>3852</v>
      </c>
      <c r="G5949" s="3">
        <v>588.91999999999996</v>
      </c>
      <c r="H5949" s="3"/>
      <c r="I5949" s="1" t="s">
        <v>83</v>
      </c>
      <c r="J5949" s="1" t="s">
        <v>175</v>
      </c>
      <c r="K5949" s="1" t="s">
        <v>84</v>
      </c>
      <c r="L5949" s="1" t="s">
        <v>2028</v>
      </c>
    </row>
    <row r="5950" spans="1:12" x14ac:dyDescent="0.2">
      <c r="A5950" s="1" t="s">
        <v>234</v>
      </c>
      <c r="B5950" s="1" t="s">
        <v>13</v>
      </c>
      <c r="C5950" s="2">
        <v>43823</v>
      </c>
      <c r="D5950" s="1" t="s">
        <v>151</v>
      </c>
      <c r="E5950" s="1"/>
      <c r="F5950" s="1" t="s">
        <v>3933</v>
      </c>
      <c r="G5950" s="3">
        <v>651</v>
      </c>
      <c r="H5950" s="3"/>
      <c r="I5950" s="1" t="s">
        <v>119</v>
      </c>
      <c r="J5950" s="1" t="s">
        <v>86</v>
      </c>
      <c r="K5950" s="1" t="s">
        <v>12</v>
      </c>
      <c r="L5950" s="1" t="s">
        <v>53</v>
      </c>
    </row>
    <row r="5951" spans="1:12" x14ac:dyDescent="0.2">
      <c r="A5951" s="1" t="s">
        <v>234</v>
      </c>
      <c r="B5951" s="1" t="s">
        <v>13</v>
      </c>
      <c r="C5951" s="2">
        <v>43823</v>
      </c>
      <c r="D5951" s="1" t="s">
        <v>151</v>
      </c>
      <c r="E5951" s="1"/>
      <c r="F5951" s="1" t="s">
        <v>3934</v>
      </c>
      <c r="G5951" s="3">
        <v>855</v>
      </c>
      <c r="H5951" s="3"/>
      <c r="I5951" s="1" t="s">
        <v>119</v>
      </c>
      <c r="J5951" s="1" t="s">
        <v>86</v>
      </c>
      <c r="K5951" s="1" t="s">
        <v>12</v>
      </c>
      <c r="L5951" s="1" t="s">
        <v>270</v>
      </c>
    </row>
    <row r="5952" spans="1:12" x14ac:dyDescent="0.2">
      <c r="A5952" s="1" t="s">
        <v>234</v>
      </c>
      <c r="B5952" s="1" t="s">
        <v>13</v>
      </c>
      <c r="C5952" s="2">
        <v>43823</v>
      </c>
      <c r="D5952" s="1" t="s">
        <v>151</v>
      </c>
      <c r="E5952" s="1"/>
      <c r="F5952" s="1" t="s">
        <v>3935</v>
      </c>
      <c r="G5952" s="3">
        <v>849</v>
      </c>
      <c r="H5952" s="3"/>
      <c r="I5952" s="1" t="s">
        <v>85</v>
      </c>
      <c r="J5952" s="1" t="s">
        <v>125</v>
      </c>
      <c r="K5952" s="1" t="s">
        <v>12</v>
      </c>
      <c r="L5952" s="1" t="s">
        <v>376</v>
      </c>
    </row>
    <row r="5953" spans="1:12" x14ac:dyDescent="0.2">
      <c r="A5953" s="1" t="s">
        <v>234</v>
      </c>
      <c r="B5953" s="1" t="s">
        <v>13</v>
      </c>
      <c r="C5953" s="2">
        <v>43823</v>
      </c>
      <c r="D5953" s="1" t="s">
        <v>151</v>
      </c>
      <c r="E5953" s="1"/>
      <c r="F5953" s="1" t="s">
        <v>3936</v>
      </c>
      <c r="G5953" s="3">
        <v>1502.94</v>
      </c>
      <c r="H5953" s="3"/>
      <c r="I5953" s="1" t="s">
        <v>83</v>
      </c>
      <c r="J5953" s="1" t="s">
        <v>181</v>
      </c>
      <c r="K5953" s="1" t="s">
        <v>12</v>
      </c>
      <c r="L5953" s="1" t="s">
        <v>30</v>
      </c>
    </row>
    <row r="5954" spans="1:12" x14ac:dyDescent="0.2">
      <c r="A5954" s="1" t="s">
        <v>234</v>
      </c>
      <c r="B5954" s="1" t="s">
        <v>13</v>
      </c>
      <c r="C5954" s="2">
        <v>43823</v>
      </c>
      <c r="D5954" s="1" t="s">
        <v>151</v>
      </c>
      <c r="E5954" s="1"/>
      <c r="F5954" s="1" t="s">
        <v>3937</v>
      </c>
      <c r="G5954" s="3">
        <v>1011.5</v>
      </c>
      <c r="H5954" s="3"/>
      <c r="I5954" s="1" t="s">
        <v>119</v>
      </c>
      <c r="J5954" s="1" t="s">
        <v>86</v>
      </c>
      <c r="K5954" s="1" t="s">
        <v>12</v>
      </c>
      <c r="L5954" s="1" t="s">
        <v>115</v>
      </c>
    </row>
    <row r="5955" spans="1:12" x14ac:dyDescent="0.2">
      <c r="A5955" s="1" t="s">
        <v>234</v>
      </c>
      <c r="B5955" s="1" t="s">
        <v>13</v>
      </c>
      <c r="C5955" s="2">
        <v>43823</v>
      </c>
      <c r="D5955" s="1" t="s">
        <v>151</v>
      </c>
      <c r="E5955" s="1"/>
      <c r="F5955" s="1" t="s">
        <v>3938</v>
      </c>
      <c r="G5955" s="3">
        <v>988</v>
      </c>
      <c r="H5955" s="3"/>
      <c r="I5955" s="1" t="s">
        <v>119</v>
      </c>
      <c r="J5955" s="1" t="s">
        <v>86</v>
      </c>
      <c r="K5955" s="1" t="s">
        <v>12</v>
      </c>
      <c r="L5955" s="1" t="s">
        <v>2990</v>
      </c>
    </row>
    <row r="5956" spans="1:12" x14ac:dyDescent="0.2">
      <c r="A5956" s="1" t="s">
        <v>234</v>
      </c>
      <c r="B5956" s="1" t="s">
        <v>13</v>
      </c>
      <c r="C5956" s="2">
        <v>43823</v>
      </c>
      <c r="D5956" s="1" t="s">
        <v>151</v>
      </c>
      <c r="E5956" s="1"/>
      <c r="F5956" s="1" t="s">
        <v>3939</v>
      </c>
      <c r="G5956" s="3">
        <v>1649.31</v>
      </c>
      <c r="H5956" s="3"/>
      <c r="I5956" s="1" t="s">
        <v>119</v>
      </c>
      <c r="J5956" s="1" t="s">
        <v>86</v>
      </c>
      <c r="K5956" s="1" t="s">
        <v>12</v>
      </c>
      <c r="L5956" s="1" t="s">
        <v>52</v>
      </c>
    </row>
    <row r="5957" spans="1:12" x14ac:dyDescent="0.2">
      <c r="A5957" s="1" t="s">
        <v>234</v>
      </c>
      <c r="B5957" s="1" t="s">
        <v>13</v>
      </c>
      <c r="C5957" s="2">
        <v>43823</v>
      </c>
      <c r="D5957" s="1" t="s">
        <v>151</v>
      </c>
      <c r="E5957" s="1"/>
      <c r="F5957" s="1" t="s">
        <v>3810</v>
      </c>
      <c r="G5957" s="3">
        <v>2084.29</v>
      </c>
      <c r="H5957" s="3"/>
      <c r="I5957" s="1" t="s">
        <v>119</v>
      </c>
      <c r="J5957" s="1" t="s">
        <v>86</v>
      </c>
      <c r="K5957" s="1" t="s">
        <v>12</v>
      </c>
      <c r="L5957" s="1" t="s">
        <v>433</v>
      </c>
    </row>
    <row r="5958" spans="1:12" x14ac:dyDescent="0.2">
      <c r="A5958" s="1" t="s">
        <v>234</v>
      </c>
      <c r="B5958" s="1" t="s">
        <v>13</v>
      </c>
      <c r="C5958" s="2">
        <v>43823</v>
      </c>
      <c r="D5958" s="1" t="s">
        <v>151</v>
      </c>
      <c r="E5958" s="1"/>
      <c r="F5958" s="1" t="s">
        <v>3798</v>
      </c>
      <c r="G5958" s="3">
        <v>906.65</v>
      </c>
      <c r="H5958" s="3"/>
      <c r="I5958" s="1" t="s">
        <v>83</v>
      </c>
      <c r="J5958" s="1" t="s">
        <v>175</v>
      </c>
      <c r="K5958" s="1" t="s">
        <v>84</v>
      </c>
      <c r="L5958" s="1" t="s">
        <v>104</v>
      </c>
    </row>
    <row r="5959" spans="1:12" x14ac:dyDescent="0.2">
      <c r="A5959" s="1" t="s">
        <v>234</v>
      </c>
      <c r="B5959" s="1" t="s">
        <v>13</v>
      </c>
      <c r="C5959" s="2">
        <v>43823</v>
      </c>
      <c r="D5959" s="1" t="s">
        <v>151</v>
      </c>
      <c r="E5959" s="1"/>
      <c r="F5959" s="1" t="s">
        <v>3797</v>
      </c>
      <c r="G5959" s="3">
        <v>24.38</v>
      </c>
      <c r="H5959" s="3"/>
      <c r="I5959" s="1" t="s">
        <v>179</v>
      </c>
      <c r="J5959" s="1" t="s">
        <v>89</v>
      </c>
      <c r="K5959" s="1" t="s">
        <v>84</v>
      </c>
      <c r="L5959" s="1" t="s">
        <v>306</v>
      </c>
    </row>
    <row r="5960" spans="1:12" x14ac:dyDescent="0.2">
      <c r="A5960" s="1" t="s">
        <v>234</v>
      </c>
      <c r="B5960" s="1" t="s">
        <v>13</v>
      </c>
      <c r="C5960" s="2">
        <v>43823</v>
      </c>
      <c r="D5960" s="1" t="s">
        <v>151</v>
      </c>
      <c r="E5960" s="1"/>
      <c r="F5960" s="1" t="s">
        <v>3940</v>
      </c>
      <c r="G5960" s="3">
        <v>771.92</v>
      </c>
      <c r="H5960" s="3"/>
      <c r="I5960" s="1" t="s">
        <v>85</v>
      </c>
      <c r="J5960" s="1" t="s">
        <v>125</v>
      </c>
      <c r="K5960" s="1" t="s">
        <v>12</v>
      </c>
      <c r="L5960" s="1" t="s">
        <v>1362</v>
      </c>
    </row>
    <row r="5961" spans="1:12" x14ac:dyDescent="0.2">
      <c r="A5961" s="1" t="s">
        <v>234</v>
      </c>
      <c r="B5961" s="1" t="s">
        <v>13</v>
      </c>
      <c r="C5961" s="2">
        <v>43823</v>
      </c>
      <c r="D5961" s="1" t="s">
        <v>151</v>
      </c>
      <c r="E5961" s="1"/>
      <c r="F5961" s="1" t="s">
        <v>3941</v>
      </c>
      <c r="G5961" s="3">
        <v>1003.91</v>
      </c>
      <c r="H5961" s="3"/>
      <c r="I5961" s="1" t="s">
        <v>83</v>
      </c>
      <c r="J5961" s="1" t="s">
        <v>230</v>
      </c>
      <c r="K5961" s="1" t="s">
        <v>12</v>
      </c>
      <c r="L5961" s="1" t="s">
        <v>73</v>
      </c>
    </row>
    <row r="5962" spans="1:12" x14ac:dyDescent="0.2">
      <c r="A5962" s="1" t="s">
        <v>234</v>
      </c>
      <c r="B5962" s="1" t="s">
        <v>13</v>
      </c>
      <c r="C5962" s="2">
        <v>43823</v>
      </c>
      <c r="D5962" s="1" t="s">
        <v>151</v>
      </c>
      <c r="E5962" s="1"/>
      <c r="F5962" s="1" t="s">
        <v>3941</v>
      </c>
      <c r="G5962" s="3">
        <v>1003.91</v>
      </c>
      <c r="H5962" s="3"/>
      <c r="I5962" s="1" t="s">
        <v>83</v>
      </c>
      <c r="J5962" s="1" t="s">
        <v>229</v>
      </c>
      <c r="K5962" s="1" t="s">
        <v>12</v>
      </c>
      <c r="L5962" s="1" t="s">
        <v>73</v>
      </c>
    </row>
    <row r="5963" spans="1:12" x14ac:dyDescent="0.2">
      <c r="A5963" s="1" t="s">
        <v>234</v>
      </c>
      <c r="B5963" s="1" t="s">
        <v>13</v>
      </c>
      <c r="C5963" s="2">
        <v>43823</v>
      </c>
      <c r="D5963" s="1" t="s">
        <v>151</v>
      </c>
      <c r="E5963" s="1"/>
      <c r="F5963" s="1" t="s">
        <v>3942</v>
      </c>
      <c r="G5963" s="3">
        <v>843</v>
      </c>
      <c r="H5963" s="3"/>
      <c r="I5963" s="1" t="s">
        <v>119</v>
      </c>
      <c r="J5963" s="1" t="s">
        <v>86</v>
      </c>
      <c r="K5963" s="1" t="s">
        <v>12</v>
      </c>
      <c r="L5963" s="1" t="s">
        <v>3701</v>
      </c>
    </row>
    <row r="5964" spans="1:12" x14ac:dyDescent="0.2">
      <c r="A5964" s="1" t="s">
        <v>234</v>
      </c>
      <c r="B5964" s="1" t="s">
        <v>13</v>
      </c>
      <c r="C5964" s="2">
        <v>43823</v>
      </c>
      <c r="D5964" s="1" t="s">
        <v>151</v>
      </c>
      <c r="E5964" s="1"/>
      <c r="F5964" s="1" t="s">
        <v>3815</v>
      </c>
      <c r="G5964" s="3">
        <v>451.76</v>
      </c>
      <c r="H5964" s="3"/>
      <c r="I5964" s="1" t="s">
        <v>119</v>
      </c>
      <c r="J5964" s="1" t="s">
        <v>86</v>
      </c>
      <c r="K5964" s="1" t="s">
        <v>12</v>
      </c>
      <c r="L5964" s="1" t="s">
        <v>20</v>
      </c>
    </row>
    <row r="5965" spans="1:12" x14ac:dyDescent="0.2">
      <c r="A5965" s="1" t="s">
        <v>234</v>
      </c>
      <c r="B5965" s="1" t="s">
        <v>13</v>
      </c>
      <c r="C5965" s="2">
        <v>43823</v>
      </c>
      <c r="D5965" s="1" t="s">
        <v>151</v>
      </c>
      <c r="E5965" s="1"/>
      <c r="F5965" s="1" t="s">
        <v>3943</v>
      </c>
      <c r="G5965" s="3">
        <v>860.57</v>
      </c>
      <c r="H5965" s="3"/>
      <c r="I5965" s="1" t="s">
        <v>119</v>
      </c>
      <c r="J5965" s="1" t="s">
        <v>86</v>
      </c>
      <c r="K5965" s="1" t="s">
        <v>12</v>
      </c>
      <c r="L5965" s="1" t="s">
        <v>69</v>
      </c>
    </row>
    <row r="5966" spans="1:12" x14ac:dyDescent="0.2">
      <c r="A5966" s="1" t="s">
        <v>234</v>
      </c>
      <c r="B5966" s="1" t="s">
        <v>13</v>
      </c>
      <c r="C5966" s="2">
        <v>43823</v>
      </c>
      <c r="D5966" s="1" t="s">
        <v>151</v>
      </c>
      <c r="E5966" s="1"/>
      <c r="F5966" s="1" t="s">
        <v>3944</v>
      </c>
      <c r="G5966" s="3">
        <v>669</v>
      </c>
      <c r="H5966" s="3"/>
      <c r="I5966" s="1" t="s">
        <v>119</v>
      </c>
      <c r="J5966" s="1" t="s">
        <v>86</v>
      </c>
      <c r="K5966" s="1" t="s">
        <v>12</v>
      </c>
      <c r="L5966" s="1" t="s">
        <v>3682</v>
      </c>
    </row>
    <row r="5967" spans="1:12" x14ac:dyDescent="0.2">
      <c r="A5967" s="1" t="s">
        <v>234</v>
      </c>
      <c r="B5967" s="1" t="s">
        <v>13</v>
      </c>
      <c r="C5967" s="2">
        <v>43823</v>
      </c>
      <c r="D5967" s="1" t="s">
        <v>151</v>
      </c>
      <c r="E5967" s="1"/>
      <c r="F5967" s="1" t="s">
        <v>3945</v>
      </c>
      <c r="G5967" s="3">
        <v>1260.78</v>
      </c>
      <c r="H5967" s="3"/>
      <c r="I5967" s="1" t="s">
        <v>119</v>
      </c>
      <c r="J5967" s="1" t="s">
        <v>86</v>
      </c>
      <c r="K5967" s="1" t="s">
        <v>12</v>
      </c>
      <c r="L5967" s="1" t="s">
        <v>451</v>
      </c>
    </row>
    <row r="5968" spans="1:12" x14ac:dyDescent="0.2">
      <c r="A5968" s="1" t="s">
        <v>234</v>
      </c>
      <c r="B5968" s="1" t="s">
        <v>13</v>
      </c>
      <c r="C5968" s="2">
        <v>43823</v>
      </c>
      <c r="D5968" s="1" t="s">
        <v>151</v>
      </c>
      <c r="E5968" s="1"/>
      <c r="F5968" s="1" t="s">
        <v>3882</v>
      </c>
      <c r="G5968" s="3">
        <v>384.96</v>
      </c>
      <c r="H5968" s="3"/>
      <c r="I5968" s="1" t="s">
        <v>123</v>
      </c>
      <c r="J5968" s="1" t="s">
        <v>124</v>
      </c>
      <c r="K5968" s="1" t="s">
        <v>12</v>
      </c>
      <c r="L5968" s="1" t="s">
        <v>1592</v>
      </c>
    </row>
    <row r="5969" spans="1:12" x14ac:dyDescent="0.2">
      <c r="A5969" s="1" t="s">
        <v>234</v>
      </c>
      <c r="B5969" s="1" t="s">
        <v>13</v>
      </c>
      <c r="C5969" s="2">
        <v>43823</v>
      </c>
      <c r="D5969" s="1" t="s">
        <v>151</v>
      </c>
      <c r="E5969" s="1"/>
      <c r="F5969" s="1" t="s">
        <v>3867</v>
      </c>
      <c r="G5969" s="3">
        <v>1136.31</v>
      </c>
      <c r="H5969" s="3"/>
      <c r="I5969" s="1" t="s">
        <v>106</v>
      </c>
      <c r="J5969" s="1" t="s">
        <v>121</v>
      </c>
      <c r="K5969" s="1" t="s">
        <v>12</v>
      </c>
      <c r="L5969" s="1" t="s">
        <v>313</v>
      </c>
    </row>
    <row r="5970" spans="1:12" x14ac:dyDescent="0.2">
      <c r="A5970" s="1" t="s">
        <v>234</v>
      </c>
      <c r="B5970" s="1" t="s">
        <v>13</v>
      </c>
      <c r="C5970" s="2">
        <v>43823</v>
      </c>
      <c r="D5970" s="1" t="s">
        <v>151</v>
      </c>
      <c r="E5970" s="1"/>
      <c r="F5970" s="1" t="s">
        <v>3930</v>
      </c>
      <c r="G5970" s="3">
        <v>1161.8800000000001</v>
      </c>
      <c r="H5970" s="3"/>
      <c r="I5970" s="1" t="s">
        <v>232</v>
      </c>
      <c r="J5970" s="1" t="s">
        <v>233</v>
      </c>
      <c r="K5970" s="1" t="s">
        <v>12</v>
      </c>
      <c r="L5970" s="1" t="s">
        <v>75</v>
      </c>
    </row>
    <row r="5971" spans="1:12" x14ac:dyDescent="0.2">
      <c r="A5971" s="1" t="s">
        <v>234</v>
      </c>
      <c r="B5971" s="1" t="s">
        <v>13</v>
      </c>
      <c r="C5971" s="2">
        <v>43823</v>
      </c>
      <c r="D5971" s="1" t="s">
        <v>151</v>
      </c>
      <c r="E5971" s="1"/>
      <c r="F5971" s="1" t="s">
        <v>3946</v>
      </c>
      <c r="G5971" s="3">
        <v>849</v>
      </c>
      <c r="H5971" s="3"/>
      <c r="I5971" s="1" t="s">
        <v>119</v>
      </c>
      <c r="J5971" s="1" t="s">
        <v>86</v>
      </c>
      <c r="K5971" s="1" t="s">
        <v>12</v>
      </c>
      <c r="L5971" s="1" t="s">
        <v>2738</v>
      </c>
    </row>
    <row r="5972" spans="1:12" x14ac:dyDescent="0.2">
      <c r="A5972" s="1" t="s">
        <v>234</v>
      </c>
      <c r="B5972" s="1" t="s">
        <v>13</v>
      </c>
      <c r="C5972" s="2">
        <v>43823</v>
      </c>
      <c r="D5972" s="1" t="s">
        <v>151</v>
      </c>
      <c r="E5972" s="1"/>
      <c r="F5972" s="1" t="s">
        <v>3947</v>
      </c>
      <c r="G5972" s="3">
        <v>846</v>
      </c>
      <c r="H5972" s="3"/>
      <c r="I5972" s="1" t="s">
        <v>119</v>
      </c>
      <c r="J5972" s="1" t="s">
        <v>86</v>
      </c>
      <c r="K5972" s="1" t="s">
        <v>12</v>
      </c>
      <c r="L5972" s="1" t="s">
        <v>372</v>
      </c>
    </row>
    <row r="5973" spans="1:12" x14ac:dyDescent="0.2">
      <c r="A5973" s="1" t="s">
        <v>234</v>
      </c>
      <c r="B5973" s="1" t="s">
        <v>13</v>
      </c>
      <c r="C5973" s="2">
        <v>43823</v>
      </c>
      <c r="D5973" s="1" t="s">
        <v>151</v>
      </c>
      <c r="E5973" s="1"/>
      <c r="F5973" s="1" t="s">
        <v>3948</v>
      </c>
      <c r="G5973" s="3">
        <v>840</v>
      </c>
      <c r="H5973" s="3"/>
      <c r="I5973" s="1" t="s">
        <v>119</v>
      </c>
      <c r="J5973" s="1" t="s">
        <v>86</v>
      </c>
      <c r="K5973" s="1" t="s">
        <v>12</v>
      </c>
      <c r="L5973" s="1" t="s">
        <v>275</v>
      </c>
    </row>
    <row r="5974" spans="1:12" x14ac:dyDescent="0.2">
      <c r="A5974" s="1" t="s">
        <v>234</v>
      </c>
      <c r="B5974" s="1" t="s">
        <v>13</v>
      </c>
      <c r="C5974" s="2">
        <v>43823</v>
      </c>
      <c r="D5974" s="1" t="s">
        <v>151</v>
      </c>
      <c r="E5974" s="1"/>
      <c r="F5974" s="1" t="s">
        <v>3797</v>
      </c>
      <c r="G5974" s="3">
        <v>797.06</v>
      </c>
      <c r="H5974" s="3"/>
      <c r="I5974" s="1" t="s">
        <v>83</v>
      </c>
      <c r="J5974" s="1" t="s">
        <v>175</v>
      </c>
      <c r="K5974" s="1" t="s">
        <v>84</v>
      </c>
      <c r="L5974" s="1" t="s">
        <v>306</v>
      </c>
    </row>
    <row r="5975" spans="1:12" x14ac:dyDescent="0.2">
      <c r="A5975" s="1" t="s">
        <v>234</v>
      </c>
      <c r="B5975" s="1" t="s">
        <v>13</v>
      </c>
      <c r="C5975" s="2">
        <v>43823</v>
      </c>
      <c r="D5975" s="1" t="s">
        <v>151</v>
      </c>
      <c r="E5975" s="1"/>
      <c r="F5975" s="1" t="s">
        <v>3841</v>
      </c>
      <c r="G5975" s="3">
        <v>397.44</v>
      </c>
      <c r="H5975" s="3"/>
      <c r="I5975" s="1" t="s">
        <v>177</v>
      </c>
      <c r="J5975" s="1" t="s">
        <v>178</v>
      </c>
      <c r="K5975" s="1" t="s">
        <v>12</v>
      </c>
      <c r="L5975" s="1" t="s">
        <v>2869</v>
      </c>
    </row>
    <row r="5976" spans="1:12" x14ac:dyDescent="0.2">
      <c r="A5976" s="1" t="s">
        <v>234</v>
      </c>
      <c r="B5976" s="1" t="s">
        <v>13</v>
      </c>
      <c r="C5976" s="2">
        <v>43823</v>
      </c>
      <c r="D5976" s="1" t="s">
        <v>151</v>
      </c>
      <c r="E5976" s="1"/>
      <c r="F5976" s="1" t="s">
        <v>3814</v>
      </c>
      <c r="G5976" s="3">
        <v>246.93</v>
      </c>
      <c r="H5976" s="3"/>
      <c r="I5976" s="1" t="s">
        <v>177</v>
      </c>
      <c r="J5976" s="1" t="s">
        <v>178</v>
      </c>
      <c r="K5976" s="1" t="s">
        <v>12</v>
      </c>
      <c r="L5976" s="1" t="s">
        <v>31</v>
      </c>
    </row>
    <row r="5977" spans="1:12" x14ac:dyDescent="0.2">
      <c r="A5977" s="1" t="s">
        <v>234</v>
      </c>
      <c r="B5977" s="1" t="s">
        <v>13</v>
      </c>
      <c r="C5977" s="2">
        <v>43823</v>
      </c>
      <c r="D5977" s="1" t="s">
        <v>151</v>
      </c>
      <c r="E5977" s="1"/>
      <c r="F5977" s="1" t="s">
        <v>3843</v>
      </c>
      <c r="G5977" s="3">
        <v>75.55</v>
      </c>
      <c r="H5977" s="3"/>
      <c r="I5977" s="1" t="s">
        <v>123</v>
      </c>
      <c r="J5977" s="1" t="s">
        <v>124</v>
      </c>
      <c r="K5977" s="1" t="s">
        <v>84</v>
      </c>
      <c r="L5977" s="1" t="s">
        <v>51</v>
      </c>
    </row>
    <row r="5978" spans="1:12" x14ac:dyDescent="0.2">
      <c r="A5978" s="1" t="s">
        <v>234</v>
      </c>
      <c r="B5978" s="1" t="s">
        <v>13</v>
      </c>
      <c r="C5978" s="2">
        <v>43823</v>
      </c>
      <c r="D5978" s="1" t="s">
        <v>151</v>
      </c>
      <c r="E5978" s="1"/>
      <c r="F5978" s="1" t="s">
        <v>3843</v>
      </c>
      <c r="G5978" s="3">
        <v>75.55</v>
      </c>
      <c r="H5978" s="3"/>
      <c r="I5978" s="1" t="s">
        <v>185</v>
      </c>
      <c r="J5978" s="1" t="s">
        <v>126</v>
      </c>
      <c r="K5978" s="1" t="s">
        <v>84</v>
      </c>
      <c r="L5978" s="1" t="s">
        <v>51</v>
      </c>
    </row>
    <row r="5979" spans="1:12" x14ac:dyDescent="0.2">
      <c r="A5979" s="1" t="s">
        <v>234</v>
      </c>
      <c r="B5979" s="1" t="s">
        <v>13</v>
      </c>
      <c r="C5979" s="2">
        <v>43823</v>
      </c>
      <c r="D5979" s="1" t="s">
        <v>151</v>
      </c>
      <c r="E5979" s="1"/>
      <c r="F5979" s="1" t="s">
        <v>3949</v>
      </c>
      <c r="G5979" s="3">
        <v>661.03</v>
      </c>
      <c r="H5979" s="3"/>
      <c r="I5979" s="1" t="s">
        <v>119</v>
      </c>
      <c r="J5979" s="1" t="s">
        <v>86</v>
      </c>
      <c r="K5979" s="1" t="s">
        <v>12</v>
      </c>
      <c r="L5979" s="1" t="s">
        <v>277</v>
      </c>
    </row>
    <row r="5980" spans="1:12" x14ac:dyDescent="0.2">
      <c r="A5980" s="1" t="s">
        <v>234</v>
      </c>
      <c r="B5980" s="1" t="s">
        <v>13</v>
      </c>
      <c r="C5980" s="2">
        <v>43823</v>
      </c>
      <c r="D5980" s="1" t="s">
        <v>151</v>
      </c>
      <c r="E5980" s="1"/>
      <c r="F5980" s="1" t="s">
        <v>3800</v>
      </c>
      <c r="G5980" s="3">
        <v>350.62</v>
      </c>
      <c r="H5980" s="3"/>
      <c r="I5980" s="1" t="s">
        <v>179</v>
      </c>
      <c r="J5980" s="1" t="s">
        <v>89</v>
      </c>
      <c r="K5980" s="1" t="s">
        <v>12</v>
      </c>
      <c r="L5980" s="1" t="s">
        <v>77</v>
      </c>
    </row>
    <row r="5981" spans="1:12" x14ac:dyDescent="0.2">
      <c r="A5981" s="1" t="s">
        <v>234</v>
      </c>
      <c r="B5981" s="1" t="s">
        <v>13</v>
      </c>
      <c r="C5981" s="2">
        <v>43823</v>
      </c>
      <c r="D5981" s="1" t="s">
        <v>151</v>
      </c>
      <c r="E5981" s="1"/>
      <c r="F5981" s="1" t="s">
        <v>3876</v>
      </c>
      <c r="G5981" s="3">
        <v>386.4</v>
      </c>
      <c r="H5981" s="3"/>
      <c r="I5981" s="1" t="s">
        <v>232</v>
      </c>
      <c r="J5981" s="1" t="s">
        <v>233</v>
      </c>
      <c r="K5981" s="1" t="s">
        <v>12</v>
      </c>
      <c r="L5981" s="1" t="s">
        <v>384</v>
      </c>
    </row>
    <row r="5982" spans="1:12" x14ac:dyDescent="0.2">
      <c r="A5982" s="1" t="s">
        <v>234</v>
      </c>
      <c r="B5982" s="1" t="s">
        <v>13</v>
      </c>
      <c r="C5982" s="2">
        <v>43823</v>
      </c>
      <c r="D5982" s="1" t="s">
        <v>151</v>
      </c>
      <c r="E5982" s="1"/>
      <c r="F5982" s="1" t="s">
        <v>3950</v>
      </c>
      <c r="G5982" s="3">
        <v>1601.25</v>
      </c>
      <c r="H5982" s="3"/>
      <c r="I5982" s="1" t="s">
        <v>119</v>
      </c>
      <c r="J5982" s="1" t="s">
        <v>86</v>
      </c>
      <c r="K5982" s="1" t="s">
        <v>12</v>
      </c>
      <c r="L5982" s="1" t="s">
        <v>246</v>
      </c>
    </row>
    <row r="5983" spans="1:12" x14ac:dyDescent="0.2">
      <c r="A5983" s="1" t="s">
        <v>234</v>
      </c>
      <c r="B5983" s="1" t="s">
        <v>13</v>
      </c>
      <c r="C5983" s="2">
        <v>43823</v>
      </c>
      <c r="D5983" s="1" t="s">
        <v>151</v>
      </c>
      <c r="E5983" s="1"/>
      <c r="F5983" s="1" t="s">
        <v>3852</v>
      </c>
      <c r="G5983" s="3">
        <v>71.08</v>
      </c>
      <c r="H5983" s="3"/>
      <c r="I5983" s="1" t="s">
        <v>123</v>
      </c>
      <c r="J5983" s="1" t="s">
        <v>124</v>
      </c>
      <c r="K5983" s="1" t="s">
        <v>84</v>
      </c>
      <c r="L5983" s="1" t="s">
        <v>2028</v>
      </c>
    </row>
    <row r="5984" spans="1:12" x14ac:dyDescent="0.2">
      <c r="A5984" s="1" t="s">
        <v>234</v>
      </c>
      <c r="B5984" s="1" t="s">
        <v>13</v>
      </c>
      <c r="C5984" s="2">
        <v>43823</v>
      </c>
      <c r="D5984" s="1" t="s">
        <v>151</v>
      </c>
      <c r="E5984" s="1"/>
      <c r="F5984" s="1" t="s">
        <v>3951</v>
      </c>
      <c r="G5984" s="3">
        <v>311.42</v>
      </c>
      <c r="H5984" s="3"/>
      <c r="I5984" s="1" t="s">
        <v>185</v>
      </c>
      <c r="J5984" s="1" t="s">
        <v>126</v>
      </c>
      <c r="K5984" s="1" t="s">
        <v>12</v>
      </c>
      <c r="L5984" s="1" t="s">
        <v>261</v>
      </c>
    </row>
    <row r="5985" spans="1:12" x14ac:dyDescent="0.2">
      <c r="A5985" s="1" t="s">
        <v>234</v>
      </c>
      <c r="B5985" s="1" t="s">
        <v>13</v>
      </c>
      <c r="C5985" s="2">
        <v>43823</v>
      </c>
      <c r="D5985" s="1" t="s">
        <v>151</v>
      </c>
      <c r="E5985" s="1"/>
      <c r="F5985" s="1" t="s">
        <v>3952</v>
      </c>
      <c r="G5985" s="3">
        <v>933.74</v>
      </c>
      <c r="H5985" s="3"/>
      <c r="I5985" s="1" t="s">
        <v>83</v>
      </c>
      <c r="J5985" s="1" t="s">
        <v>181</v>
      </c>
      <c r="K5985" s="1" t="s">
        <v>12</v>
      </c>
      <c r="L5985" s="1" t="s">
        <v>411</v>
      </c>
    </row>
    <row r="5986" spans="1:12" x14ac:dyDescent="0.2">
      <c r="A5986" s="1" t="s">
        <v>234</v>
      </c>
      <c r="B5986" s="1" t="s">
        <v>13</v>
      </c>
      <c r="C5986" s="2">
        <v>43823</v>
      </c>
      <c r="D5986" s="1" t="s">
        <v>151</v>
      </c>
      <c r="E5986" s="1"/>
      <c r="F5986" s="1" t="s">
        <v>3953</v>
      </c>
      <c r="G5986" s="3">
        <v>2386.81</v>
      </c>
      <c r="H5986" s="3"/>
      <c r="I5986" s="1" t="s">
        <v>83</v>
      </c>
      <c r="J5986" s="1" t="s">
        <v>181</v>
      </c>
      <c r="K5986" s="1" t="s">
        <v>12</v>
      </c>
      <c r="L5986" s="1" t="s">
        <v>36</v>
      </c>
    </row>
    <row r="5987" spans="1:12" x14ac:dyDescent="0.2">
      <c r="A5987" s="1" t="s">
        <v>234</v>
      </c>
      <c r="B5987" s="1" t="s">
        <v>13</v>
      </c>
      <c r="C5987" s="2">
        <v>43823</v>
      </c>
      <c r="D5987" s="1" t="s">
        <v>151</v>
      </c>
      <c r="E5987" s="1"/>
      <c r="F5987" s="1" t="s">
        <v>3900</v>
      </c>
      <c r="G5987" s="3">
        <v>260.89999999999998</v>
      </c>
      <c r="H5987" s="3"/>
      <c r="I5987" s="1" t="s">
        <v>185</v>
      </c>
      <c r="J5987" s="1" t="s">
        <v>126</v>
      </c>
      <c r="K5987" s="1" t="s">
        <v>12</v>
      </c>
      <c r="L5987" s="1" t="s">
        <v>92</v>
      </c>
    </row>
    <row r="5988" spans="1:12" x14ac:dyDescent="0.2">
      <c r="A5988" s="1" t="s">
        <v>234</v>
      </c>
      <c r="B5988" s="1" t="s">
        <v>13</v>
      </c>
      <c r="C5988" s="2">
        <v>43823</v>
      </c>
      <c r="D5988" s="1" t="s">
        <v>151</v>
      </c>
      <c r="E5988" s="1"/>
      <c r="F5988" s="1" t="s">
        <v>3893</v>
      </c>
      <c r="G5988" s="3">
        <v>275.98</v>
      </c>
      <c r="H5988" s="3"/>
      <c r="I5988" s="1" t="s">
        <v>87</v>
      </c>
      <c r="J5988" s="1" t="s">
        <v>253</v>
      </c>
      <c r="K5988" s="1" t="s">
        <v>12</v>
      </c>
      <c r="L5988" s="1" t="s">
        <v>28</v>
      </c>
    </row>
    <row r="5989" spans="1:12" x14ac:dyDescent="0.2">
      <c r="A5989" s="1" t="s">
        <v>234</v>
      </c>
      <c r="B5989" s="1" t="s">
        <v>13</v>
      </c>
      <c r="C5989" s="2">
        <v>43823</v>
      </c>
      <c r="D5989" s="1" t="s">
        <v>151</v>
      </c>
      <c r="E5989" s="1"/>
      <c r="F5989" s="1" t="s">
        <v>3852</v>
      </c>
      <c r="G5989" s="3">
        <v>109.66</v>
      </c>
      <c r="H5989" s="3"/>
      <c r="I5989" s="1" t="s">
        <v>120</v>
      </c>
      <c r="J5989" s="1" t="s">
        <v>171</v>
      </c>
      <c r="K5989" s="1" t="s">
        <v>84</v>
      </c>
      <c r="L5989" s="1" t="s">
        <v>2028</v>
      </c>
    </row>
    <row r="5990" spans="1:12" x14ac:dyDescent="0.2">
      <c r="A5990" s="1" t="s">
        <v>234</v>
      </c>
      <c r="B5990" s="1" t="s">
        <v>13</v>
      </c>
      <c r="C5990" s="2">
        <v>43823</v>
      </c>
      <c r="D5990" s="1" t="s">
        <v>151</v>
      </c>
      <c r="E5990" s="1"/>
      <c r="F5990" s="1" t="s">
        <v>3954</v>
      </c>
      <c r="G5990" s="3">
        <v>824.5</v>
      </c>
      <c r="H5990" s="3"/>
      <c r="I5990" s="1" t="s">
        <v>119</v>
      </c>
      <c r="J5990" s="1" t="s">
        <v>86</v>
      </c>
      <c r="K5990" s="1" t="s">
        <v>12</v>
      </c>
      <c r="L5990" s="1" t="s">
        <v>35</v>
      </c>
    </row>
    <row r="5991" spans="1:12" x14ac:dyDescent="0.2">
      <c r="A5991" s="1" t="s">
        <v>234</v>
      </c>
      <c r="B5991" s="1" t="s">
        <v>13</v>
      </c>
      <c r="C5991" s="2">
        <v>43823</v>
      </c>
      <c r="D5991" s="1" t="s">
        <v>151</v>
      </c>
      <c r="E5991" s="1"/>
      <c r="F5991" s="1" t="s">
        <v>3955</v>
      </c>
      <c r="G5991" s="3">
        <v>911.11</v>
      </c>
      <c r="H5991" s="3"/>
      <c r="I5991" s="1" t="s">
        <v>119</v>
      </c>
      <c r="J5991" s="1" t="s">
        <v>86</v>
      </c>
      <c r="K5991" s="1" t="s">
        <v>12</v>
      </c>
      <c r="L5991" s="1" t="s">
        <v>72</v>
      </c>
    </row>
    <row r="5992" spans="1:12" x14ac:dyDescent="0.2">
      <c r="A5992" s="1" t="s">
        <v>234</v>
      </c>
      <c r="B5992" s="1" t="s">
        <v>13</v>
      </c>
      <c r="C5992" s="2">
        <v>43823</v>
      </c>
      <c r="D5992" s="1" t="s">
        <v>151</v>
      </c>
      <c r="E5992" s="1"/>
      <c r="F5992" s="1" t="s">
        <v>3849</v>
      </c>
      <c r="G5992" s="3">
        <v>33.68</v>
      </c>
      <c r="H5992" s="3"/>
      <c r="I5992" s="1" t="s">
        <v>179</v>
      </c>
      <c r="J5992" s="1" t="s">
        <v>89</v>
      </c>
      <c r="K5992" s="1" t="s">
        <v>84</v>
      </c>
      <c r="L5992" s="1" t="s">
        <v>63</v>
      </c>
    </row>
    <row r="5993" spans="1:12" x14ac:dyDescent="0.2">
      <c r="A5993" s="1" t="s">
        <v>234</v>
      </c>
      <c r="B5993" s="1" t="s">
        <v>13</v>
      </c>
      <c r="C5993" s="2">
        <v>43823</v>
      </c>
      <c r="D5993" s="1" t="s">
        <v>151</v>
      </c>
      <c r="E5993" s="1"/>
      <c r="F5993" s="1" t="s">
        <v>3851</v>
      </c>
      <c r="G5993" s="3">
        <v>648.65</v>
      </c>
      <c r="H5993" s="3"/>
      <c r="I5993" s="1" t="s">
        <v>87</v>
      </c>
      <c r="J5993" s="1" t="s">
        <v>116</v>
      </c>
      <c r="K5993" s="1" t="s">
        <v>84</v>
      </c>
      <c r="L5993" s="1" t="s">
        <v>26</v>
      </c>
    </row>
    <row r="5994" spans="1:12" x14ac:dyDescent="0.2">
      <c r="A5994" s="1" t="s">
        <v>234</v>
      </c>
      <c r="B5994" s="1" t="s">
        <v>13</v>
      </c>
      <c r="C5994" s="2">
        <v>43823</v>
      </c>
      <c r="D5994" s="1" t="s">
        <v>151</v>
      </c>
      <c r="E5994" s="1"/>
      <c r="F5994" s="1" t="s">
        <v>3956</v>
      </c>
      <c r="G5994" s="3">
        <v>796.88</v>
      </c>
      <c r="H5994" s="3"/>
      <c r="I5994" s="1" t="s">
        <v>120</v>
      </c>
      <c r="J5994" s="1" t="s">
        <v>171</v>
      </c>
      <c r="K5994" s="1" t="s">
        <v>12</v>
      </c>
      <c r="L5994" s="1" t="s">
        <v>101</v>
      </c>
    </row>
    <row r="5995" spans="1:12" x14ac:dyDescent="0.2">
      <c r="A5995" s="1" t="s">
        <v>234</v>
      </c>
      <c r="B5995" s="1" t="s">
        <v>13</v>
      </c>
      <c r="C5995" s="2">
        <v>43823</v>
      </c>
      <c r="D5995" s="1" t="s">
        <v>151</v>
      </c>
      <c r="E5995" s="1"/>
      <c r="F5995" s="1" t="s">
        <v>3798</v>
      </c>
      <c r="G5995" s="3">
        <v>2276.08</v>
      </c>
      <c r="H5995" s="3"/>
      <c r="I5995" s="1" t="s">
        <v>119</v>
      </c>
      <c r="J5995" s="1" t="s">
        <v>86</v>
      </c>
      <c r="K5995" s="1" t="s">
        <v>84</v>
      </c>
      <c r="L5995" s="1" t="s">
        <v>104</v>
      </c>
    </row>
    <row r="5996" spans="1:12" x14ac:dyDescent="0.2">
      <c r="A5996" s="1" t="s">
        <v>234</v>
      </c>
      <c r="B5996" s="1" t="s">
        <v>13</v>
      </c>
      <c r="C5996" s="2">
        <v>43823</v>
      </c>
      <c r="D5996" s="1" t="s">
        <v>151</v>
      </c>
      <c r="E5996" s="1"/>
      <c r="F5996" s="1" t="s">
        <v>3957</v>
      </c>
      <c r="G5996" s="3">
        <v>1083.75</v>
      </c>
      <c r="H5996" s="3"/>
      <c r="I5996" s="1" t="s">
        <v>119</v>
      </c>
      <c r="J5996" s="1" t="s">
        <v>86</v>
      </c>
      <c r="K5996" s="1" t="s">
        <v>12</v>
      </c>
      <c r="L5996" s="1" t="s">
        <v>1098</v>
      </c>
    </row>
    <row r="5997" spans="1:12" x14ac:dyDescent="0.2">
      <c r="A5997" s="1" t="s">
        <v>234</v>
      </c>
      <c r="B5997" s="1" t="s">
        <v>13</v>
      </c>
      <c r="C5997" s="2">
        <v>43823</v>
      </c>
      <c r="D5997" s="1" t="s">
        <v>151</v>
      </c>
      <c r="E5997" s="1"/>
      <c r="F5997" s="1" t="s">
        <v>3958</v>
      </c>
      <c r="G5997" s="3">
        <v>1126.02</v>
      </c>
      <c r="H5997" s="3"/>
      <c r="I5997" s="1" t="s">
        <v>119</v>
      </c>
      <c r="J5997" s="1" t="s">
        <v>86</v>
      </c>
      <c r="K5997" s="1" t="s">
        <v>12</v>
      </c>
      <c r="L5997" s="1" t="s">
        <v>96</v>
      </c>
    </row>
    <row r="5998" spans="1:12" x14ac:dyDescent="0.2">
      <c r="A5998" s="1" t="s">
        <v>234</v>
      </c>
      <c r="B5998" s="1" t="s">
        <v>13</v>
      </c>
      <c r="C5998" s="2">
        <v>43823</v>
      </c>
      <c r="D5998" s="1" t="s">
        <v>151</v>
      </c>
      <c r="E5998" s="1"/>
      <c r="F5998" s="1" t="s">
        <v>3867</v>
      </c>
      <c r="G5998" s="3">
        <v>99.68</v>
      </c>
      <c r="H5998" s="3"/>
      <c r="I5998" s="1" t="s">
        <v>106</v>
      </c>
      <c r="J5998" s="1" t="s">
        <v>107</v>
      </c>
      <c r="K5998" s="1" t="s">
        <v>12</v>
      </c>
      <c r="L5998" s="1" t="s">
        <v>313</v>
      </c>
    </row>
    <row r="5999" spans="1:12" x14ac:dyDescent="0.2">
      <c r="A5999" s="1" t="s">
        <v>234</v>
      </c>
      <c r="B5999" s="1" t="s">
        <v>13</v>
      </c>
      <c r="C5999" s="2">
        <v>43823</v>
      </c>
      <c r="D5999" s="1" t="s">
        <v>151</v>
      </c>
      <c r="E5999" s="1"/>
      <c r="F5999" s="1" t="s">
        <v>3959</v>
      </c>
      <c r="G5999" s="3">
        <v>526.33000000000004</v>
      </c>
      <c r="H5999" s="3"/>
      <c r="I5999" s="1" t="s">
        <v>119</v>
      </c>
      <c r="J5999" s="1" t="s">
        <v>86</v>
      </c>
      <c r="K5999" s="1" t="s">
        <v>12</v>
      </c>
      <c r="L5999" s="1" t="s">
        <v>182</v>
      </c>
    </row>
    <row r="6000" spans="1:12" x14ac:dyDescent="0.2">
      <c r="A6000" s="1" t="s">
        <v>234</v>
      </c>
      <c r="B6000" s="1" t="s">
        <v>13</v>
      </c>
      <c r="C6000" s="2">
        <v>43823</v>
      </c>
      <c r="D6000" s="1" t="s">
        <v>151</v>
      </c>
      <c r="E6000" s="1"/>
      <c r="F6000" s="1" t="s">
        <v>3960</v>
      </c>
      <c r="G6000" s="3">
        <v>1396.5</v>
      </c>
      <c r="H6000" s="3"/>
      <c r="I6000" s="1" t="s">
        <v>119</v>
      </c>
      <c r="J6000" s="1" t="s">
        <v>86</v>
      </c>
      <c r="K6000" s="1" t="s">
        <v>12</v>
      </c>
      <c r="L6000" s="1" t="s">
        <v>70</v>
      </c>
    </row>
    <row r="6001" spans="1:12" x14ac:dyDescent="0.2">
      <c r="A6001" s="1" t="s">
        <v>234</v>
      </c>
      <c r="B6001" s="1" t="s">
        <v>13</v>
      </c>
      <c r="C6001" s="2">
        <v>43823</v>
      </c>
      <c r="D6001" s="1" t="s">
        <v>151</v>
      </c>
      <c r="E6001" s="1"/>
      <c r="F6001" s="1" t="s">
        <v>3910</v>
      </c>
      <c r="G6001" s="3">
        <v>494.42</v>
      </c>
      <c r="H6001" s="3"/>
      <c r="I6001" s="1" t="s">
        <v>123</v>
      </c>
      <c r="J6001" s="1" t="s">
        <v>124</v>
      </c>
      <c r="K6001" s="1" t="s">
        <v>12</v>
      </c>
      <c r="L6001" s="1" t="s">
        <v>1650</v>
      </c>
    </row>
    <row r="6002" spans="1:12" x14ac:dyDescent="0.2">
      <c r="A6002" s="1" t="s">
        <v>234</v>
      </c>
      <c r="B6002" s="1" t="s">
        <v>13</v>
      </c>
      <c r="C6002" s="2">
        <v>43823</v>
      </c>
      <c r="D6002" s="1" t="s">
        <v>151</v>
      </c>
      <c r="E6002" s="1"/>
      <c r="F6002" s="1" t="s">
        <v>3961</v>
      </c>
      <c r="G6002" s="3">
        <v>1183.67</v>
      </c>
      <c r="H6002" s="3"/>
      <c r="I6002" s="1" t="s">
        <v>120</v>
      </c>
      <c r="J6002" s="1" t="s">
        <v>171</v>
      </c>
      <c r="K6002" s="1" t="s">
        <v>12</v>
      </c>
      <c r="L6002" s="1" t="s">
        <v>473</v>
      </c>
    </row>
    <row r="6003" spans="1:12" x14ac:dyDescent="0.2">
      <c r="A6003" s="1" t="s">
        <v>234</v>
      </c>
      <c r="B6003" s="1" t="s">
        <v>13</v>
      </c>
      <c r="C6003" s="2">
        <v>43823</v>
      </c>
      <c r="D6003" s="1" t="s">
        <v>151</v>
      </c>
      <c r="E6003" s="1"/>
      <c r="F6003" s="1" t="s">
        <v>3962</v>
      </c>
      <c r="G6003" s="3">
        <v>843</v>
      </c>
      <c r="H6003" s="3"/>
      <c r="I6003" s="1" t="s">
        <v>119</v>
      </c>
      <c r="J6003" s="1" t="s">
        <v>86</v>
      </c>
      <c r="K6003" s="1" t="s">
        <v>12</v>
      </c>
      <c r="L6003" s="1" t="s">
        <v>566</v>
      </c>
    </row>
    <row r="6004" spans="1:12" x14ac:dyDescent="0.2">
      <c r="A6004" s="1" t="s">
        <v>234</v>
      </c>
      <c r="B6004" s="1" t="s">
        <v>13</v>
      </c>
      <c r="C6004" s="2">
        <v>43823</v>
      </c>
      <c r="D6004" s="1" t="s">
        <v>151</v>
      </c>
      <c r="E6004" s="1"/>
      <c r="F6004" s="1" t="s">
        <v>3963</v>
      </c>
      <c r="G6004" s="3">
        <v>1353.75</v>
      </c>
      <c r="H6004" s="3"/>
      <c r="I6004" s="1" t="s">
        <v>119</v>
      </c>
      <c r="J6004" s="1" t="s">
        <v>86</v>
      </c>
      <c r="K6004" s="1" t="s">
        <v>12</v>
      </c>
      <c r="L6004" s="1" t="s">
        <v>3200</v>
      </c>
    </row>
    <row r="6005" spans="1:12" x14ac:dyDescent="0.2">
      <c r="A6005" s="1" t="s">
        <v>234</v>
      </c>
      <c r="B6005" s="1" t="s">
        <v>13</v>
      </c>
      <c r="C6005" s="2">
        <v>43823</v>
      </c>
      <c r="D6005" s="1" t="s">
        <v>151</v>
      </c>
      <c r="E6005" s="1"/>
      <c r="F6005" s="1" t="s">
        <v>3851</v>
      </c>
      <c r="G6005" s="3">
        <v>427.87</v>
      </c>
      <c r="H6005" s="3"/>
      <c r="I6005" s="1" t="s">
        <v>123</v>
      </c>
      <c r="J6005" s="1" t="s">
        <v>124</v>
      </c>
      <c r="K6005" s="1" t="s">
        <v>84</v>
      </c>
      <c r="L6005" s="1" t="s">
        <v>26</v>
      </c>
    </row>
    <row r="6006" spans="1:12" x14ac:dyDescent="0.2">
      <c r="A6006" s="1" t="s">
        <v>234</v>
      </c>
      <c r="B6006" s="1" t="s">
        <v>13</v>
      </c>
      <c r="C6006" s="2">
        <v>43823</v>
      </c>
      <c r="D6006" s="1" t="s">
        <v>151</v>
      </c>
      <c r="E6006" s="1"/>
      <c r="F6006" s="1" t="s">
        <v>3964</v>
      </c>
      <c r="G6006" s="3">
        <v>456.3</v>
      </c>
      <c r="H6006" s="3"/>
      <c r="I6006" s="1" t="s">
        <v>83</v>
      </c>
      <c r="J6006" s="1" t="s">
        <v>181</v>
      </c>
      <c r="K6006" s="1" t="s">
        <v>12</v>
      </c>
      <c r="L6006" s="1" t="s">
        <v>3965</v>
      </c>
    </row>
    <row r="6007" spans="1:12" x14ac:dyDescent="0.2">
      <c r="A6007" s="1" t="s">
        <v>234</v>
      </c>
      <c r="B6007" s="1" t="s">
        <v>13</v>
      </c>
      <c r="C6007" s="2">
        <v>43823</v>
      </c>
      <c r="D6007" s="1" t="s">
        <v>151</v>
      </c>
      <c r="E6007" s="1"/>
      <c r="F6007" s="1" t="s">
        <v>3966</v>
      </c>
      <c r="G6007" s="3">
        <v>928.25</v>
      </c>
      <c r="H6007" s="3"/>
      <c r="I6007" s="1" t="s">
        <v>83</v>
      </c>
      <c r="J6007" s="1" t="s">
        <v>181</v>
      </c>
      <c r="K6007" s="1" t="s">
        <v>12</v>
      </c>
      <c r="L6007" s="1" t="s">
        <v>265</v>
      </c>
    </row>
    <row r="6008" spans="1:12" x14ac:dyDescent="0.2">
      <c r="A6008" s="1" t="s">
        <v>234</v>
      </c>
      <c r="B6008" s="1" t="s">
        <v>13</v>
      </c>
      <c r="C6008" s="2">
        <v>43823</v>
      </c>
      <c r="D6008" s="1" t="s">
        <v>151</v>
      </c>
      <c r="E6008" s="1"/>
      <c r="F6008" s="1" t="s">
        <v>3967</v>
      </c>
      <c r="G6008" s="3">
        <v>792</v>
      </c>
      <c r="H6008" s="3"/>
      <c r="I6008" s="1" t="s">
        <v>119</v>
      </c>
      <c r="J6008" s="1" t="s">
        <v>86</v>
      </c>
      <c r="K6008" s="1" t="s">
        <v>12</v>
      </c>
      <c r="L6008" s="1" t="s">
        <v>389</v>
      </c>
    </row>
    <row r="6009" spans="1:12" x14ac:dyDescent="0.2">
      <c r="A6009" s="1" t="s">
        <v>234</v>
      </c>
      <c r="B6009" s="1" t="s">
        <v>13</v>
      </c>
      <c r="C6009" s="2">
        <v>43823</v>
      </c>
      <c r="D6009" s="1" t="s">
        <v>151</v>
      </c>
      <c r="E6009" s="1"/>
      <c r="F6009" s="1" t="s">
        <v>3968</v>
      </c>
      <c r="G6009" s="3">
        <v>885</v>
      </c>
      <c r="H6009" s="3"/>
      <c r="I6009" s="1" t="s">
        <v>119</v>
      </c>
      <c r="J6009" s="1" t="s">
        <v>86</v>
      </c>
      <c r="K6009" s="1" t="s">
        <v>12</v>
      </c>
      <c r="L6009" s="1" t="s">
        <v>342</v>
      </c>
    </row>
    <row r="6010" spans="1:12" x14ac:dyDescent="0.2">
      <c r="A6010" s="1" t="s">
        <v>234</v>
      </c>
      <c r="B6010" s="1" t="s">
        <v>13</v>
      </c>
      <c r="C6010" s="2">
        <v>43823</v>
      </c>
      <c r="D6010" s="1" t="s">
        <v>151</v>
      </c>
      <c r="E6010" s="1"/>
      <c r="F6010" s="1" t="s">
        <v>3969</v>
      </c>
      <c r="G6010" s="3">
        <v>792</v>
      </c>
      <c r="H6010" s="3"/>
      <c r="I6010" s="1" t="s">
        <v>119</v>
      </c>
      <c r="J6010" s="1" t="s">
        <v>86</v>
      </c>
      <c r="K6010" s="1" t="s">
        <v>12</v>
      </c>
      <c r="L6010" s="1" t="s">
        <v>471</v>
      </c>
    </row>
    <row r="6011" spans="1:12" x14ac:dyDescent="0.2">
      <c r="A6011" s="1" t="s">
        <v>234</v>
      </c>
      <c r="B6011" s="1" t="s">
        <v>13</v>
      </c>
      <c r="C6011" s="2">
        <v>43823</v>
      </c>
      <c r="D6011" s="1" t="s">
        <v>151</v>
      </c>
      <c r="E6011" s="1"/>
      <c r="F6011" s="1" t="s">
        <v>3970</v>
      </c>
      <c r="G6011" s="3">
        <v>752.83</v>
      </c>
      <c r="H6011" s="3"/>
      <c r="I6011" s="1" t="s">
        <v>119</v>
      </c>
      <c r="J6011" s="1" t="s">
        <v>86</v>
      </c>
      <c r="K6011" s="1" t="s">
        <v>12</v>
      </c>
      <c r="L6011" s="1" t="s">
        <v>387</v>
      </c>
    </row>
    <row r="6012" spans="1:12" x14ac:dyDescent="0.2">
      <c r="A6012" s="1" t="s">
        <v>234</v>
      </c>
      <c r="B6012" s="1" t="s">
        <v>13</v>
      </c>
      <c r="C6012" s="2">
        <v>43823</v>
      </c>
      <c r="D6012" s="1" t="s">
        <v>151</v>
      </c>
      <c r="E6012" s="1"/>
      <c r="F6012" s="1" t="s">
        <v>3971</v>
      </c>
      <c r="G6012" s="3">
        <v>133.97</v>
      </c>
      <c r="H6012" s="3"/>
      <c r="I6012" s="1" t="s">
        <v>106</v>
      </c>
      <c r="J6012" s="1" t="s">
        <v>107</v>
      </c>
      <c r="K6012" s="1" t="s">
        <v>84</v>
      </c>
      <c r="L6012" s="1" t="s">
        <v>66</v>
      </c>
    </row>
    <row r="6013" spans="1:12" x14ac:dyDescent="0.2">
      <c r="A6013" s="1" t="s">
        <v>234</v>
      </c>
      <c r="B6013" s="1" t="s">
        <v>13</v>
      </c>
      <c r="C6013" s="2">
        <v>43823</v>
      </c>
      <c r="D6013" s="1" t="s">
        <v>151</v>
      </c>
      <c r="E6013" s="1"/>
      <c r="F6013" s="1" t="s">
        <v>3916</v>
      </c>
      <c r="G6013" s="3">
        <v>65.239999999999995</v>
      </c>
      <c r="H6013" s="3"/>
      <c r="I6013" s="1" t="s">
        <v>232</v>
      </c>
      <c r="J6013" s="1" t="s">
        <v>233</v>
      </c>
      <c r="K6013" s="1" t="s">
        <v>12</v>
      </c>
      <c r="L6013" s="1" t="s">
        <v>24</v>
      </c>
    </row>
    <row r="6014" spans="1:12" x14ac:dyDescent="0.2">
      <c r="A6014" s="1" t="s">
        <v>234</v>
      </c>
      <c r="B6014" s="1" t="s">
        <v>13</v>
      </c>
      <c r="C6014" s="2">
        <v>43823</v>
      </c>
      <c r="D6014" s="1" t="s">
        <v>151</v>
      </c>
      <c r="E6014" s="1"/>
      <c r="F6014" s="1" t="s">
        <v>3972</v>
      </c>
      <c r="G6014" s="3">
        <v>1338.92</v>
      </c>
      <c r="H6014" s="3"/>
      <c r="I6014" s="1" t="s">
        <v>106</v>
      </c>
      <c r="J6014" s="1" t="s">
        <v>122</v>
      </c>
      <c r="K6014" s="1" t="s">
        <v>12</v>
      </c>
      <c r="L6014" s="1" t="s">
        <v>27</v>
      </c>
    </row>
    <row r="6015" spans="1:12" x14ac:dyDescent="0.2">
      <c r="A6015" s="1" t="s">
        <v>234</v>
      </c>
      <c r="B6015" s="1" t="s">
        <v>13</v>
      </c>
      <c r="C6015" s="2">
        <v>43823</v>
      </c>
      <c r="D6015" s="1" t="s">
        <v>151</v>
      </c>
      <c r="E6015" s="1"/>
      <c r="F6015" s="1" t="s">
        <v>3973</v>
      </c>
      <c r="G6015" s="3">
        <v>1302.6600000000001</v>
      </c>
      <c r="H6015" s="3"/>
      <c r="I6015" s="1" t="s">
        <v>106</v>
      </c>
      <c r="J6015" s="1" t="s">
        <v>121</v>
      </c>
      <c r="K6015" s="1" t="s">
        <v>12</v>
      </c>
      <c r="L6015" s="1" t="s">
        <v>317</v>
      </c>
    </row>
    <row r="6016" spans="1:12" x14ac:dyDescent="0.2">
      <c r="A6016" s="1" t="s">
        <v>234</v>
      </c>
      <c r="B6016" s="1" t="s">
        <v>13</v>
      </c>
      <c r="C6016" s="2">
        <v>43823</v>
      </c>
      <c r="D6016" s="1" t="s">
        <v>151</v>
      </c>
      <c r="E6016" s="1"/>
      <c r="F6016" s="1" t="s">
        <v>3810</v>
      </c>
      <c r="G6016" s="3">
        <v>198.5</v>
      </c>
      <c r="H6016" s="3"/>
      <c r="I6016" s="1" t="s">
        <v>232</v>
      </c>
      <c r="J6016" s="1" t="s">
        <v>233</v>
      </c>
      <c r="K6016" s="1" t="s">
        <v>12</v>
      </c>
      <c r="L6016" s="1" t="s">
        <v>433</v>
      </c>
    </row>
    <row r="6017" spans="1:12" x14ac:dyDescent="0.2">
      <c r="A6017" s="1" t="s">
        <v>234</v>
      </c>
      <c r="B6017" s="1" t="s">
        <v>13</v>
      </c>
      <c r="C6017" s="2">
        <v>43823</v>
      </c>
      <c r="D6017" s="1" t="s">
        <v>151</v>
      </c>
      <c r="E6017" s="1"/>
      <c r="F6017" s="1" t="s">
        <v>3974</v>
      </c>
      <c r="G6017" s="3">
        <v>923.56</v>
      </c>
      <c r="H6017" s="3"/>
      <c r="I6017" s="1" t="s">
        <v>83</v>
      </c>
      <c r="J6017" s="1" t="s">
        <v>229</v>
      </c>
      <c r="K6017" s="1" t="s">
        <v>12</v>
      </c>
      <c r="L6017" s="1" t="s">
        <v>459</v>
      </c>
    </row>
    <row r="6018" spans="1:12" x14ac:dyDescent="0.2">
      <c r="A6018" s="1" t="s">
        <v>234</v>
      </c>
      <c r="B6018" s="1" t="s">
        <v>13</v>
      </c>
      <c r="C6018" s="2">
        <v>43823</v>
      </c>
      <c r="D6018" s="1" t="s">
        <v>151</v>
      </c>
      <c r="E6018" s="1"/>
      <c r="F6018" s="1" t="s">
        <v>3851</v>
      </c>
      <c r="G6018" s="3">
        <v>222.56</v>
      </c>
      <c r="H6018" s="3"/>
      <c r="I6018" s="1" t="s">
        <v>83</v>
      </c>
      <c r="J6018" s="1" t="s">
        <v>175</v>
      </c>
      <c r="K6018" s="1" t="s">
        <v>84</v>
      </c>
      <c r="L6018" s="1" t="s">
        <v>26</v>
      </c>
    </row>
    <row r="6019" spans="1:12" x14ac:dyDescent="0.2">
      <c r="A6019" s="1" t="s">
        <v>234</v>
      </c>
      <c r="B6019" s="1" t="s">
        <v>13</v>
      </c>
      <c r="C6019" s="2">
        <v>43823</v>
      </c>
      <c r="D6019" s="1" t="s">
        <v>151</v>
      </c>
      <c r="E6019" s="1"/>
      <c r="F6019" s="1" t="s">
        <v>3975</v>
      </c>
      <c r="G6019" s="3">
        <v>858.23</v>
      </c>
      <c r="H6019" s="3"/>
      <c r="I6019" s="1" t="s">
        <v>120</v>
      </c>
      <c r="J6019" s="1" t="s">
        <v>171</v>
      </c>
      <c r="K6019" s="1" t="s">
        <v>12</v>
      </c>
      <c r="L6019" s="1" t="s">
        <v>59</v>
      </c>
    </row>
    <row r="6020" spans="1:12" x14ac:dyDescent="0.2">
      <c r="A6020" s="1" t="s">
        <v>234</v>
      </c>
      <c r="B6020" s="1" t="s">
        <v>13</v>
      </c>
      <c r="C6020" s="2">
        <v>43823</v>
      </c>
      <c r="D6020" s="1" t="s">
        <v>151</v>
      </c>
      <c r="E6020" s="1"/>
      <c r="F6020" s="1" t="s">
        <v>3846</v>
      </c>
      <c r="G6020" s="3">
        <v>406.61</v>
      </c>
      <c r="H6020" s="3"/>
      <c r="I6020" s="1" t="s">
        <v>232</v>
      </c>
      <c r="J6020" s="1" t="s">
        <v>233</v>
      </c>
      <c r="K6020" s="1" t="s">
        <v>12</v>
      </c>
      <c r="L6020" s="1" t="s">
        <v>289</v>
      </c>
    </row>
    <row r="6021" spans="1:12" x14ac:dyDescent="0.2">
      <c r="A6021" s="1" t="s">
        <v>234</v>
      </c>
      <c r="B6021" s="1" t="s">
        <v>13</v>
      </c>
      <c r="C6021" s="2">
        <v>43823</v>
      </c>
      <c r="D6021" s="1" t="s">
        <v>151</v>
      </c>
      <c r="E6021" s="1"/>
      <c r="F6021" s="1" t="s">
        <v>3976</v>
      </c>
      <c r="G6021" s="3">
        <v>913.25</v>
      </c>
      <c r="H6021" s="3"/>
      <c r="I6021" s="1" t="s">
        <v>119</v>
      </c>
      <c r="J6021" s="1" t="s">
        <v>86</v>
      </c>
      <c r="K6021" s="1" t="s">
        <v>12</v>
      </c>
      <c r="L6021" s="1" t="s">
        <v>109</v>
      </c>
    </row>
    <row r="6022" spans="1:12" x14ac:dyDescent="0.2">
      <c r="A6022" s="1" t="s">
        <v>234</v>
      </c>
      <c r="B6022" s="1" t="s">
        <v>13</v>
      </c>
      <c r="C6022" s="2">
        <v>43823</v>
      </c>
      <c r="D6022" s="1" t="s">
        <v>151</v>
      </c>
      <c r="E6022" s="1"/>
      <c r="F6022" s="1" t="s">
        <v>3977</v>
      </c>
      <c r="G6022" s="3">
        <v>965.47</v>
      </c>
      <c r="H6022" s="3"/>
      <c r="I6022" s="1" t="s">
        <v>119</v>
      </c>
      <c r="J6022" s="1" t="s">
        <v>86</v>
      </c>
      <c r="K6022" s="1" t="s">
        <v>12</v>
      </c>
      <c r="L6022" s="1" t="s">
        <v>382</v>
      </c>
    </row>
    <row r="6023" spans="1:12" x14ac:dyDescent="0.2">
      <c r="A6023" s="1" t="s">
        <v>234</v>
      </c>
      <c r="B6023" s="1" t="s">
        <v>13</v>
      </c>
      <c r="C6023" s="2">
        <v>43823</v>
      </c>
      <c r="D6023" s="1" t="s">
        <v>151</v>
      </c>
      <c r="E6023" s="1"/>
      <c r="F6023" s="1" t="s">
        <v>3855</v>
      </c>
      <c r="G6023" s="3">
        <v>322.93</v>
      </c>
      <c r="H6023" s="3"/>
      <c r="I6023" s="1" t="s">
        <v>83</v>
      </c>
      <c r="J6023" s="1" t="s">
        <v>175</v>
      </c>
      <c r="K6023" s="1" t="s">
        <v>84</v>
      </c>
      <c r="L6023" s="1" t="s">
        <v>114</v>
      </c>
    </row>
    <row r="6024" spans="1:12" x14ac:dyDescent="0.2">
      <c r="A6024" s="1" t="s">
        <v>234</v>
      </c>
      <c r="B6024" s="1" t="s">
        <v>13</v>
      </c>
      <c r="C6024" s="2">
        <v>43823</v>
      </c>
      <c r="D6024" s="1" t="s">
        <v>151</v>
      </c>
      <c r="E6024" s="1"/>
      <c r="F6024" s="1" t="s">
        <v>3951</v>
      </c>
      <c r="G6024" s="3">
        <v>530.25</v>
      </c>
      <c r="H6024" s="3"/>
      <c r="I6024" s="1" t="s">
        <v>123</v>
      </c>
      <c r="J6024" s="1" t="s">
        <v>124</v>
      </c>
      <c r="K6024" s="1" t="s">
        <v>12</v>
      </c>
      <c r="L6024" s="1" t="s">
        <v>261</v>
      </c>
    </row>
    <row r="6025" spans="1:12" x14ac:dyDescent="0.2">
      <c r="A6025" s="1" t="s">
        <v>234</v>
      </c>
      <c r="B6025" s="1" t="s">
        <v>13</v>
      </c>
      <c r="C6025" s="2">
        <v>43823</v>
      </c>
      <c r="D6025" s="1" t="s">
        <v>151</v>
      </c>
      <c r="E6025" s="1"/>
      <c r="F6025" s="1" t="s">
        <v>3852</v>
      </c>
      <c r="G6025" s="3">
        <v>99.51</v>
      </c>
      <c r="H6025" s="3"/>
      <c r="I6025" s="1" t="s">
        <v>87</v>
      </c>
      <c r="J6025" s="1" t="s">
        <v>116</v>
      </c>
      <c r="K6025" s="1" t="s">
        <v>84</v>
      </c>
      <c r="L6025" s="1" t="s">
        <v>2028</v>
      </c>
    </row>
    <row r="6026" spans="1:12" x14ac:dyDescent="0.2">
      <c r="A6026" s="1" t="s">
        <v>234</v>
      </c>
      <c r="B6026" s="1" t="s">
        <v>13</v>
      </c>
      <c r="C6026" s="2">
        <v>43823</v>
      </c>
      <c r="D6026" s="1" t="s">
        <v>151</v>
      </c>
      <c r="E6026" s="1"/>
      <c r="F6026" s="1" t="s">
        <v>3978</v>
      </c>
      <c r="G6026" s="3">
        <v>714</v>
      </c>
      <c r="H6026" s="3"/>
      <c r="I6026" s="1" t="s">
        <v>119</v>
      </c>
      <c r="J6026" s="1" t="s">
        <v>86</v>
      </c>
      <c r="K6026" s="1" t="s">
        <v>12</v>
      </c>
      <c r="L6026" s="1" t="s">
        <v>2651</v>
      </c>
    </row>
    <row r="6027" spans="1:12" x14ac:dyDescent="0.2">
      <c r="A6027" s="1" t="s">
        <v>234</v>
      </c>
      <c r="B6027" s="1" t="s">
        <v>13</v>
      </c>
      <c r="C6027" s="2">
        <v>43823</v>
      </c>
      <c r="D6027" s="1" t="s">
        <v>151</v>
      </c>
      <c r="E6027" s="1"/>
      <c r="F6027" s="1" t="s">
        <v>3979</v>
      </c>
      <c r="G6027" s="3">
        <v>1330</v>
      </c>
      <c r="H6027" s="3"/>
      <c r="I6027" s="1" t="s">
        <v>119</v>
      </c>
      <c r="J6027" s="1" t="s">
        <v>86</v>
      </c>
      <c r="K6027" s="1" t="s">
        <v>12</v>
      </c>
      <c r="L6027" s="1" t="s">
        <v>3082</v>
      </c>
    </row>
    <row r="6028" spans="1:12" x14ac:dyDescent="0.2">
      <c r="A6028" s="1" t="s">
        <v>234</v>
      </c>
      <c r="B6028" s="1" t="s">
        <v>13</v>
      </c>
      <c r="C6028" s="2">
        <v>43823</v>
      </c>
      <c r="D6028" s="1" t="s">
        <v>151</v>
      </c>
      <c r="E6028" s="1"/>
      <c r="F6028" s="1" t="s">
        <v>3825</v>
      </c>
      <c r="G6028" s="3">
        <v>29.28</v>
      </c>
      <c r="H6028" s="3"/>
      <c r="I6028" s="1" t="s">
        <v>108</v>
      </c>
      <c r="J6028" s="1" t="s">
        <v>117</v>
      </c>
      <c r="K6028" s="1" t="s">
        <v>84</v>
      </c>
      <c r="L6028" s="1" t="s">
        <v>111</v>
      </c>
    </row>
    <row r="6029" spans="1:12" x14ac:dyDescent="0.2">
      <c r="A6029" s="1" t="s">
        <v>234</v>
      </c>
      <c r="B6029" s="1" t="s">
        <v>13</v>
      </c>
      <c r="C6029" s="2">
        <v>43823</v>
      </c>
      <c r="D6029" s="1" t="s">
        <v>151</v>
      </c>
      <c r="E6029" s="1"/>
      <c r="F6029" s="1" t="s">
        <v>3971</v>
      </c>
      <c r="G6029" s="3">
        <v>580.52</v>
      </c>
      <c r="H6029" s="3"/>
      <c r="I6029" s="1" t="s">
        <v>106</v>
      </c>
      <c r="J6029" s="1" t="s">
        <v>121</v>
      </c>
      <c r="K6029" s="1" t="s">
        <v>84</v>
      </c>
      <c r="L6029" s="1" t="s">
        <v>66</v>
      </c>
    </row>
    <row r="6030" spans="1:12" x14ac:dyDescent="0.2">
      <c r="A6030" s="1" t="s">
        <v>234</v>
      </c>
      <c r="B6030" s="1" t="s">
        <v>13</v>
      </c>
      <c r="C6030" s="2">
        <v>43823</v>
      </c>
      <c r="D6030" s="1" t="s">
        <v>151</v>
      </c>
      <c r="E6030" s="1"/>
      <c r="F6030" s="1" t="s">
        <v>3980</v>
      </c>
      <c r="G6030" s="3">
        <v>2150.75</v>
      </c>
      <c r="H6030" s="3"/>
      <c r="I6030" s="1" t="s">
        <v>83</v>
      </c>
      <c r="J6030" s="1" t="s">
        <v>181</v>
      </c>
      <c r="K6030" s="1" t="s">
        <v>12</v>
      </c>
      <c r="L6030" s="1" t="s">
        <v>47</v>
      </c>
    </row>
    <row r="6031" spans="1:12" x14ac:dyDescent="0.2">
      <c r="A6031" s="1" t="s">
        <v>234</v>
      </c>
      <c r="B6031" s="1" t="s">
        <v>13</v>
      </c>
      <c r="C6031" s="2">
        <v>43823</v>
      </c>
      <c r="D6031" s="1" t="s">
        <v>151</v>
      </c>
      <c r="E6031" s="1"/>
      <c r="F6031" s="1" t="s">
        <v>3826</v>
      </c>
      <c r="G6031" s="3">
        <v>469.98</v>
      </c>
      <c r="H6031" s="3"/>
      <c r="I6031" s="1" t="s">
        <v>177</v>
      </c>
      <c r="J6031" s="1" t="s">
        <v>178</v>
      </c>
      <c r="K6031" s="1" t="s">
        <v>12</v>
      </c>
      <c r="L6031" s="1" t="s">
        <v>322</v>
      </c>
    </row>
    <row r="6032" spans="1:12" x14ac:dyDescent="0.2">
      <c r="A6032" s="1" t="s">
        <v>234</v>
      </c>
      <c r="B6032" s="1" t="s">
        <v>13</v>
      </c>
      <c r="C6032" s="2">
        <v>43823</v>
      </c>
      <c r="D6032" s="1" t="s">
        <v>151</v>
      </c>
      <c r="E6032" s="1"/>
      <c r="F6032" s="1" t="s">
        <v>3824</v>
      </c>
      <c r="G6032" s="3">
        <v>193.28</v>
      </c>
      <c r="H6032" s="3"/>
      <c r="I6032" s="1" t="s">
        <v>185</v>
      </c>
      <c r="J6032" s="1" t="s">
        <v>126</v>
      </c>
      <c r="K6032" s="1" t="s">
        <v>12</v>
      </c>
      <c r="L6032" s="1" t="s">
        <v>304</v>
      </c>
    </row>
    <row r="6033" spans="1:12" x14ac:dyDescent="0.2">
      <c r="A6033" s="1" t="s">
        <v>234</v>
      </c>
      <c r="B6033" s="1" t="s">
        <v>13</v>
      </c>
      <c r="C6033" s="2">
        <v>43823</v>
      </c>
      <c r="D6033" s="1" t="s">
        <v>151</v>
      </c>
      <c r="E6033" s="1"/>
      <c r="F6033" s="1" t="s">
        <v>3526</v>
      </c>
      <c r="G6033" s="3">
        <v>843</v>
      </c>
      <c r="H6033" s="3"/>
      <c r="I6033" s="1" t="s">
        <v>119</v>
      </c>
      <c r="J6033" s="1" t="s">
        <v>86</v>
      </c>
      <c r="K6033" s="1" t="s">
        <v>12</v>
      </c>
      <c r="L6033" s="1" t="s">
        <v>3526</v>
      </c>
    </row>
    <row r="6034" spans="1:12" x14ac:dyDescent="0.2">
      <c r="A6034" s="1" t="s">
        <v>234</v>
      </c>
      <c r="B6034" s="1" t="s">
        <v>13</v>
      </c>
      <c r="C6034" s="2">
        <v>43823</v>
      </c>
      <c r="D6034" s="1" t="s">
        <v>151</v>
      </c>
      <c r="E6034" s="1"/>
      <c r="F6034" s="1" t="s">
        <v>3981</v>
      </c>
      <c r="G6034" s="3">
        <v>988</v>
      </c>
      <c r="H6034" s="3"/>
      <c r="I6034" s="1" t="s">
        <v>119</v>
      </c>
      <c r="J6034" s="1" t="s">
        <v>86</v>
      </c>
      <c r="K6034" s="1" t="s">
        <v>12</v>
      </c>
      <c r="L6034" s="1" t="s">
        <v>2519</v>
      </c>
    </row>
    <row r="6035" spans="1:12" x14ac:dyDescent="0.2">
      <c r="A6035" s="1" t="s">
        <v>234</v>
      </c>
      <c r="B6035" s="1" t="s">
        <v>13</v>
      </c>
      <c r="C6035" s="2">
        <v>43823</v>
      </c>
      <c r="D6035" s="1" t="s">
        <v>151</v>
      </c>
      <c r="E6035" s="1"/>
      <c r="F6035" s="1" t="s">
        <v>3982</v>
      </c>
      <c r="G6035" s="3">
        <v>1018.94</v>
      </c>
      <c r="H6035" s="3"/>
      <c r="I6035" s="1" t="s">
        <v>119</v>
      </c>
      <c r="J6035" s="1" t="s">
        <v>86</v>
      </c>
      <c r="K6035" s="1" t="s">
        <v>12</v>
      </c>
      <c r="L6035" s="1" t="s">
        <v>257</v>
      </c>
    </row>
    <row r="6036" spans="1:12" x14ac:dyDescent="0.2">
      <c r="A6036" s="1" t="s">
        <v>234</v>
      </c>
      <c r="B6036" s="1" t="s">
        <v>13</v>
      </c>
      <c r="C6036" s="2">
        <v>43823</v>
      </c>
      <c r="D6036" s="1" t="s">
        <v>151</v>
      </c>
      <c r="E6036" s="1"/>
      <c r="F6036" s="1" t="s">
        <v>3825</v>
      </c>
      <c r="G6036" s="3">
        <v>62.75</v>
      </c>
      <c r="H6036" s="3"/>
      <c r="I6036" s="1" t="s">
        <v>177</v>
      </c>
      <c r="J6036" s="1" t="s">
        <v>178</v>
      </c>
      <c r="K6036" s="1" t="s">
        <v>84</v>
      </c>
      <c r="L6036" s="1" t="s">
        <v>111</v>
      </c>
    </row>
    <row r="6037" spans="1:12" x14ac:dyDescent="0.2">
      <c r="A6037" s="1" t="s">
        <v>234</v>
      </c>
      <c r="B6037" s="1" t="s">
        <v>13</v>
      </c>
      <c r="C6037" s="2">
        <v>43823</v>
      </c>
      <c r="D6037" s="1" t="s">
        <v>151</v>
      </c>
      <c r="E6037" s="1"/>
      <c r="F6037" s="1" t="s">
        <v>3796</v>
      </c>
      <c r="G6037" s="3">
        <v>365.72</v>
      </c>
      <c r="H6037" s="3"/>
      <c r="I6037" s="1" t="s">
        <v>123</v>
      </c>
      <c r="J6037" s="1" t="s">
        <v>124</v>
      </c>
      <c r="K6037" s="1" t="s">
        <v>12</v>
      </c>
      <c r="L6037" s="1" t="s">
        <v>311</v>
      </c>
    </row>
    <row r="6038" spans="1:12" x14ac:dyDescent="0.2">
      <c r="A6038" s="1" t="s">
        <v>234</v>
      </c>
      <c r="B6038" s="1" t="s">
        <v>13</v>
      </c>
      <c r="C6038" s="2">
        <v>43823</v>
      </c>
      <c r="D6038" s="1" t="s">
        <v>151</v>
      </c>
      <c r="E6038" s="1"/>
      <c r="F6038" s="1" t="s">
        <v>3921</v>
      </c>
      <c r="G6038" s="3">
        <v>916.76</v>
      </c>
      <c r="H6038" s="3"/>
      <c r="I6038" s="1" t="s">
        <v>108</v>
      </c>
      <c r="J6038" s="1" t="s">
        <v>117</v>
      </c>
      <c r="K6038" s="1" t="s">
        <v>12</v>
      </c>
      <c r="L6038" s="1" t="s">
        <v>80</v>
      </c>
    </row>
    <row r="6039" spans="1:12" x14ac:dyDescent="0.2">
      <c r="A6039" s="1" t="s">
        <v>234</v>
      </c>
      <c r="B6039" s="1" t="s">
        <v>13</v>
      </c>
      <c r="C6039" s="2">
        <v>43823</v>
      </c>
      <c r="D6039" s="1" t="s">
        <v>151</v>
      </c>
      <c r="E6039" s="1"/>
      <c r="F6039" s="1" t="s">
        <v>3806</v>
      </c>
      <c r="G6039" s="3">
        <v>176.08</v>
      </c>
      <c r="H6039" s="3"/>
      <c r="I6039" s="1" t="s">
        <v>106</v>
      </c>
      <c r="J6039" s="1" t="s">
        <v>121</v>
      </c>
      <c r="K6039" s="1" t="s">
        <v>12</v>
      </c>
      <c r="L6039" s="1" t="s">
        <v>1047</v>
      </c>
    </row>
    <row r="6040" spans="1:12" x14ac:dyDescent="0.2">
      <c r="A6040" s="1" t="s">
        <v>234</v>
      </c>
      <c r="B6040" s="1" t="s">
        <v>13</v>
      </c>
      <c r="C6040" s="2">
        <v>43823</v>
      </c>
      <c r="D6040" s="1" t="s">
        <v>151</v>
      </c>
      <c r="E6040" s="1"/>
      <c r="F6040" s="1" t="s">
        <v>3883</v>
      </c>
      <c r="G6040" s="3">
        <v>1164.5899999999999</v>
      </c>
      <c r="H6040" s="3"/>
      <c r="I6040" s="1" t="s">
        <v>119</v>
      </c>
      <c r="J6040" s="1" t="s">
        <v>86</v>
      </c>
      <c r="K6040" s="1" t="s">
        <v>12</v>
      </c>
      <c r="L6040" s="1" t="s">
        <v>34</v>
      </c>
    </row>
    <row r="6041" spans="1:12" x14ac:dyDescent="0.2">
      <c r="A6041" s="1" t="s">
        <v>234</v>
      </c>
      <c r="B6041" s="1" t="s">
        <v>13</v>
      </c>
      <c r="C6041" s="2">
        <v>43823</v>
      </c>
      <c r="D6041" s="1" t="s">
        <v>151</v>
      </c>
      <c r="E6041" s="1"/>
      <c r="F6041" s="1" t="s">
        <v>3983</v>
      </c>
      <c r="G6041" s="3">
        <v>849</v>
      </c>
      <c r="H6041" s="3"/>
      <c r="I6041" s="1" t="s">
        <v>119</v>
      </c>
      <c r="J6041" s="1" t="s">
        <v>86</v>
      </c>
      <c r="K6041" s="1" t="s">
        <v>12</v>
      </c>
      <c r="L6041" s="1" t="s">
        <v>481</v>
      </c>
    </row>
    <row r="6042" spans="1:12" x14ac:dyDescent="0.2">
      <c r="A6042" s="1" t="s">
        <v>234</v>
      </c>
      <c r="B6042" s="1" t="s">
        <v>13</v>
      </c>
      <c r="C6042" s="2">
        <v>43823</v>
      </c>
      <c r="D6042" s="1" t="s">
        <v>151</v>
      </c>
      <c r="E6042" s="1"/>
      <c r="F6042" s="1" t="s">
        <v>3894</v>
      </c>
      <c r="G6042" s="3">
        <v>68.95</v>
      </c>
      <c r="H6042" s="3"/>
      <c r="I6042" s="1" t="s">
        <v>232</v>
      </c>
      <c r="J6042" s="1" t="s">
        <v>233</v>
      </c>
      <c r="K6042" s="1" t="s">
        <v>12</v>
      </c>
      <c r="L6042" s="1" t="s">
        <v>15</v>
      </c>
    </row>
    <row r="6043" spans="1:12" x14ac:dyDescent="0.2">
      <c r="A6043" s="1" t="s">
        <v>234</v>
      </c>
      <c r="B6043" s="1" t="s">
        <v>13</v>
      </c>
      <c r="C6043" s="2">
        <v>43830</v>
      </c>
      <c r="D6043" s="1" t="s">
        <v>3984</v>
      </c>
      <c r="E6043" s="1"/>
      <c r="F6043" s="1" t="s">
        <v>3985</v>
      </c>
      <c r="G6043" s="3">
        <v>36498.85</v>
      </c>
      <c r="H6043" s="3"/>
      <c r="I6043" s="1" t="s">
        <v>87</v>
      </c>
      <c r="J6043" s="1" t="s">
        <v>116</v>
      </c>
      <c r="K6043" s="1" t="s">
        <v>12</v>
      </c>
      <c r="L6043" s="1"/>
    </row>
    <row r="6044" spans="1:12" x14ac:dyDescent="0.2">
      <c r="A6044" s="1" t="s">
        <v>234</v>
      </c>
      <c r="B6044" s="1" t="s">
        <v>13</v>
      </c>
      <c r="C6044" s="2">
        <v>43830</v>
      </c>
      <c r="D6044" s="1" t="s">
        <v>219</v>
      </c>
      <c r="E6044" s="1"/>
      <c r="F6044" s="1" t="s">
        <v>220</v>
      </c>
      <c r="G6044" s="3">
        <v>2695.52</v>
      </c>
      <c r="H6044" s="3"/>
      <c r="I6044" s="1" t="s">
        <v>177</v>
      </c>
      <c r="J6044" s="1" t="s">
        <v>178</v>
      </c>
      <c r="K6044" s="1" t="s">
        <v>12</v>
      </c>
      <c r="L6044" s="1"/>
    </row>
    <row r="6045" spans="1:12" x14ac:dyDescent="0.2">
      <c r="A6045" s="1" t="s">
        <v>234</v>
      </c>
      <c r="B6045" s="1" t="s">
        <v>13</v>
      </c>
      <c r="C6045" s="2">
        <v>43830</v>
      </c>
      <c r="D6045" s="1" t="s">
        <v>172</v>
      </c>
      <c r="E6045" s="1"/>
      <c r="F6045" s="1" t="s">
        <v>173</v>
      </c>
      <c r="G6045" s="3">
        <v>12498.56</v>
      </c>
      <c r="H6045" s="3"/>
      <c r="I6045" s="1" t="s">
        <v>87</v>
      </c>
      <c r="J6045" s="1" t="s">
        <v>116</v>
      </c>
      <c r="K6045" s="1" t="s">
        <v>12</v>
      </c>
      <c r="L6045" s="1"/>
    </row>
    <row r="6046" spans="1:12" x14ac:dyDescent="0.2">
      <c r="A6046" s="1" t="s">
        <v>234</v>
      </c>
      <c r="B6046" s="1" t="s">
        <v>13</v>
      </c>
      <c r="C6046" s="2">
        <v>43830</v>
      </c>
      <c r="D6046" s="1" t="s">
        <v>219</v>
      </c>
      <c r="E6046" s="1"/>
      <c r="F6046" s="1" t="s">
        <v>220</v>
      </c>
      <c r="G6046" s="3">
        <v>2306.44</v>
      </c>
      <c r="H6046" s="3"/>
      <c r="I6046" s="1" t="s">
        <v>83</v>
      </c>
      <c r="J6046" s="1" t="s">
        <v>229</v>
      </c>
      <c r="K6046" s="1" t="s">
        <v>12</v>
      </c>
      <c r="L6046" s="1"/>
    </row>
    <row r="6047" spans="1:12" x14ac:dyDescent="0.2">
      <c r="A6047" s="1" t="s">
        <v>234</v>
      </c>
      <c r="B6047" s="1" t="s">
        <v>13</v>
      </c>
      <c r="C6047" s="2">
        <v>43830</v>
      </c>
      <c r="D6047" s="1" t="s">
        <v>219</v>
      </c>
      <c r="E6047" s="1"/>
      <c r="F6047" s="1" t="s">
        <v>220</v>
      </c>
      <c r="G6047" s="3">
        <v>82973.67</v>
      </c>
      <c r="H6047" s="3"/>
      <c r="I6047" s="1" t="s">
        <v>119</v>
      </c>
      <c r="J6047" s="1" t="s">
        <v>86</v>
      </c>
      <c r="K6047" s="1" t="s">
        <v>12</v>
      </c>
      <c r="L6047" s="1"/>
    </row>
    <row r="6048" spans="1:12" x14ac:dyDescent="0.2">
      <c r="A6048" s="1" t="s">
        <v>234</v>
      </c>
      <c r="B6048" s="1" t="s">
        <v>13</v>
      </c>
      <c r="C6048" s="2">
        <v>43830</v>
      </c>
      <c r="D6048" s="1" t="s">
        <v>219</v>
      </c>
      <c r="E6048" s="1"/>
      <c r="F6048" s="1" t="s">
        <v>220</v>
      </c>
      <c r="G6048" s="3">
        <v>2692.88</v>
      </c>
      <c r="H6048" s="3"/>
      <c r="I6048" s="1" t="s">
        <v>106</v>
      </c>
      <c r="J6048" s="1" t="s">
        <v>122</v>
      </c>
      <c r="K6048" s="1" t="s">
        <v>12</v>
      </c>
      <c r="L6048" s="1"/>
    </row>
    <row r="6049" spans="1:12" x14ac:dyDescent="0.2">
      <c r="A6049" s="1" t="s">
        <v>234</v>
      </c>
      <c r="B6049" s="1" t="s">
        <v>13</v>
      </c>
      <c r="C6049" s="2">
        <v>43830</v>
      </c>
      <c r="D6049" s="1" t="s">
        <v>3984</v>
      </c>
      <c r="E6049" s="1"/>
      <c r="F6049" s="1" t="s">
        <v>3985</v>
      </c>
      <c r="G6049" s="3"/>
      <c r="H6049" s="3">
        <v>22214.13</v>
      </c>
      <c r="I6049" s="1" t="s">
        <v>87</v>
      </c>
      <c r="J6049" s="1" t="s">
        <v>253</v>
      </c>
      <c r="K6049" s="1" t="s">
        <v>12</v>
      </c>
      <c r="L6049" s="1"/>
    </row>
    <row r="6050" spans="1:12" x14ac:dyDescent="0.2">
      <c r="A6050" s="1" t="s">
        <v>234</v>
      </c>
      <c r="B6050" s="1" t="s">
        <v>13</v>
      </c>
      <c r="C6050" s="2">
        <v>43830</v>
      </c>
      <c r="D6050" s="1" t="s">
        <v>219</v>
      </c>
      <c r="E6050" s="1"/>
      <c r="F6050" s="1" t="s">
        <v>220</v>
      </c>
      <c r="G6050" s="3">
        <v>3258.77</v>
      </c>
      <c r="H6050" s="3"/>
      <c r="I6050" s="1" t="s">
        <v>123</v>
      </c>
      <c r="J6050" s="1" t="s">
        <v>124</v>
      </c>
      <c r="K6050" s="1" t="s">
        <v>12</v>
      </c>
      <c r="L6050" s="1"/>
    </row>
    <row r="6051" spans="1:12" x14ac:dyDescent="0.2">
      <c r="A6051" s="1" t="s">
        <v>234</v>
      </c>
      <c r="B6051" s="1" t="s">
        <v>13</v>
      </c>
      <c r="C6051" s="2">
        <v>43830</v>
      </c>
      <c r="D6051" s="1" t="s">
        <v>219</v>
      </c>
      <c r="E6051" s="1"/>
      <c r="F6051" s="1" t="s">
        <v>220</v>
      </c>
      <c r="G6051" s="3">
        <v>1463.41</v>
      </c>
      <c r="H6051" s="3"/>
      <c r="I6051" s="1" t="s">
        <v>108</v>
      </c>
      <c r="J6051" s="1" t="s">
        <v>117</v>
      </c>
      <c r="K6051" s="1" t="s">
        <v>12</v>
      </c>
      <c r="L6051" s="1"/>
    </row>
    <row r="6052" spans="1:12" x14ac:dyDescent="0.2">
      <c r="A6052" s="1" t="s">
        <v>234</v>
      </c>
      <c r="B6052" s="1" t="s">
        <v>13</v>
      </c>
      <c r="C6052" s="2">
        <v>43830</v>
      </c>
      <c r="D6052" s="1" t="s">
        <v>219</v>
      </c>
      <c r="E6052" s="1"/>
      <c r="F6052" s="1" t="s">
        <v>220</v>
      </c>
      <c r="G6052" s="3">
        <v>5187.4399999999996</v>
      </c>
      <c r="H6052" s="3"/>
      <c r="I6052" s="1" t="s">
        <v>87</v>
      </c>
      <c r="J6052" s="1" t="s">
        <v>116</v>
      </c>
      <c r="K6052" s="1" t="s">
        <v>12</v>
      </c>
      <c r="L6052" s="1"/>
    </row>
    <row r="6053" spans="1:12" x14ac:dyDescent="0.2">
      <c r="A6053" s="1" t="s">
        <v>234</v>
      </c>
      <c r="B6053" s="1" t="s">
        <v>13</v>
      </c>
      <c r="C6053" s="2">
        <v>43830</v>
      </c>
      <c r="D6053" s="1" t="s">
        <v>219</v>
      </c>
      <c r="E6053" s="1"/>
      <c r="F6053" s="1" t="s">
        <v>220</v>
      </c>
      <c r="G6053" s="3">
        <v>5530.8</v>
      </c>
      <c r="H6053" s="3"/>
      <c r="I6053" s="1" t="s">
        <v>85</v>
      </c>
      <c r="J6053" s="1" t="s">
        <v>125</v>
      </c>
      <c r="K6053" s="1" t="s">
        <v>12</v>
      </c>
      <c r="L6053" s="1"/>
    </row>
    <row r="6054" spans="1:12" x14ac:dyDescent="0.2">
      <c r="A6054" s="1" t="s">
        <v>234</v>
      </c>
      <c r="B6054" s="1" t="s">
        <v>13</v>
      </c>
      <c r="C6054" s="2">
        <v>43830</v>
      </c>
      <c r="D6054" s="1" t="s">
        <v>219</v>
      </c>
      <c r="E6054" s="1"/>
      <c r="F6054" s="1" t="s">
        <v>220</v>
      </c>
      <c r="G6054" s="3">
        <v>3210.72</v>
      </c>
      <c r="H6054" s="3"/>
      <c r="I6054" s="1" t="s">
        <v>83</v>
      </c>
      <c r="J6054" s="1" t="s">
        <v>175</v>
      </c>
      <c r="K6054" s="1" t="s">
        <v>12</v>
      </c>
      <c r="L6054" s="1"/>
    </row>
    <row r="6055" spans="1:12" x14ac:dyDescent="0.2">
      <c r="A6055" s="1" t="s">
        <v>234</v>
      </c>
      <c r="B6055" s="1" t="s">
        <v>13</v>
      </c>
      <c r="C6055" s="2">
        <v>43830</v>
      </c>
      <c r="D6055" s="1" t="s">
        <v>219</v>
      </c>
      <c r="E6055" s="1"/>
      <c r="F6055" s="1" t="s">
        <v>220</v>
      </c>
      <c r="G6055" s="3">
        <v>12348.14</v>
      </c>
      <c r="H6055" s="3"/>
      <c r="I6055" s="1" t="s">
        <v>120</v>
      </c>
      <c r="J6055" s="1" t="s">
        <v>171</v>
      </c>
      <c r="K6055" s="1" t="s">
        <v>12</v>
      </c>
      <c r="L6055" s="1"/>
    </row>
    <row r="6056" spans="1:12" x14ac:dyDescent="0.2">
      <c r="A6056" s="1" t="s">
        <v>234</v>
      </c>
      <c r="B6056" s="1" t="s">
        <v>13</v>
      </c>
      <c r="C6056" s="2">
        <v>43830</v>
      </c>
      <c r="D6056" s="1" t="s">
        <v>3984</v>
      </c>
      <c r="E6056" s="1"/>
      <c r="F6056" s="1" t="s">
        <v>3985</v>
      </c>
      <c r="G6056" s="3"/>
      <c r="H6056" s="3">
        <v>21636.84</v>
      </c>
      <c r="I6056" s="1" t="s">
        <v>179</v>
      </c>
      <c r="J6056" s="1" t="s">
        <v>89</v>
      </c>
      <c r="K6056" s="1" t="s">
        <v>12</v>
      </c>
      <c r="L6056" s="1"/>
    </row>
    <row r="6057" spans="1:12" x14ac:dyDescent="0.2">
      <c r="A6057" s="1" t="s">
        <v>234</v>
      </c>
      <c r="B6057" s="1" t="s">
        <v>13</v>
      </c>
      <c r="C6057" s="2">
        <v>43830</v>
      </c>
      <c r="D6057" s="1" t="s">
        <v>219</v>
      </c>
      <c r="E6057" s="1"/>
      <c r="F6057" s="1" t="s">
        <v>220</v>
      </c>
      <c r="G6057" s="3">
        <v>169.72</v>
      </c>
      <c r="H6057" s="3"/>
      <c r="I6057" s="1" t="s">
        <v>106</v>
      </c>
      <c r="J6057" s="1" t="s">
        <v>107</v>
      </c>
      <c r="K6057" s="1" t="s">
        <v>12</v>
      </c>
      <c r="L6057" s="1"/>
    </row>
    <row r="6058" spans="1:12" x14ac:dyDescent="0.2">
      <c r="A6058" s="1" t="s">
        <v>234</v>
      </c>
      <c r="B6058" s="1" t="s">
        <v>13</v>
      </c>
      <c r="C6058" s="2">
        <v>43830</v>
      </c>
      <c r="D6058" s="1" t="s">
        <v>3984</v>
      </c>
      <c r="E6058" s="1"/>
      <c r="F6058" s="1" t="s">
        <v>3985</v>
      </c>
      <c r="G6058" s="3">
        <v>7352.12</v>
      </c>
      <c r="H6058" s="3"/>
      <c r="I6058" s="1" t="s">
        <v>85</v>
      </c>
      <c r="J6058" s="1" t="s">
        <v>116</v>
      </c>
      <c r="K6058" s="1" t="s">
        <v>12</v>
      </c>
      <c r="L6058" s="1"/>
    </row>
    <row r="6059" spans="1:12" x14ac:dyDescent="0.2">
      <c r="A6059" s="1" t="s">
        <v>234</v>
      </c>
      <c r="B6059" s="1" t="s">
        <v>13</v>
      </c>
      <c r="C6059" s="2">
        <v>43830</v>
      </c>
      <c r="D6059" s="1" t="s">
        <v>219</v>
      </c>
      <c r="E6059" s="1"/>
      <c r="F6059" s="1" t="s">
        <v>220</v>
      </c>
      <c r="G6059" s="3">
        <v>2104.2399999999998</v>
      </c>
      <c r="H6059" s="3"/>
      <c r="I6059" s="1" t="s">
        <v>87</v>
      </c>
      <c r="J6059" s="1" t="s">
        <v>253</v>
      </c>
      <c r="K6059" s="1" t="s">
        <v>12</v>
      </c>
      <c r="L6059" s="1"/>
    </row>
    <row r="6060" spans="1:12" x14ac:dyDescent="0.2">
      <c r="A6060" s="1" t="s">
        <v>234</v>
      </c>
      <c r="B6060" s="1" t="s">
        <v>13</v>
      </c>
      <c r="C6060" s="2">
        <v>43830</v>
      </c>
      <c r="D6060" s="1" t="s">
        <v>219</v>
      </c>
      <c r="E6060" s="1"/>
      <c r="F6060" s="1" t="s">
        <v>220</v>
      </c>
      <c r="G6060" s="3">
        <v>5274.35</v>
      </c>
      <c r="H6060" s="3"/>
      <c r="I6060" s="1" t="s">
        <v>83</v>
      </c>
      <c r="J6060" s="1" t="s">
        <v>230</v>
      </c>
      <c r="K6060" s="1" t="s">
        <v>12</v>
      </c>
      <c r="L6060" s="1"/>
    </row>
    <row r="6061" spans="1:12" x14ac:dyDescent="0.2">
      <c r="A6061" s="1" t="s">
        <v>234</v>
      </c>
      <c r="B6061" s="1" t="s">
        <v>13</v>
      </c>
      <c r="C6061" s="2">
        <v>43830</v>
      </c>
      <c r="D6061" s="1" t="s">
        <v>219</v>
      </c>
      <c r="E6061" s="1"/>
      <c r="F6061" s="1" t="s">
        <v>220</v>
      </c>
      <c r="G6061" s="3">
        <v>3569.12</v>
      </c>
      <c r="H6061" s="3"/>
      <c r="I6061" s="1" t="s">
        <v>232</v>
      </c>
      <c r="J6061" s="1" t="s">
        <v>233</v>
      </c>
      <c r="K6061" s="1" t="s">
        <v>12</v>
      </c>
      <c r="L6061" s="1"/>
    </row>
    <row r="6062" spans="1:12" x14ac:dyDescent="0.2">
      <c r="A6062" s="1" t="s">
        <v>234</v>
      </c>
      <c r="B6062" s="1" t="s">
        <v>13</v>
      </c>
      <c r="C6062" s="2">
        <v>43830</v>
      </c>
      <c r="D6062" s="1" t="s">
        <v>219</v>
      </c>
      <c r="E6062" s="1"/>
      <c r="F6062" s="1" t="s">
        <v>220</v>
      </c>
      <c r="G6062" s="3">
        <v>15965.88</v>
      </c>
      <c r="H6062" s="3"/>
      <c r="I6062" s="1" t="s">
        <v>83</v>
      </c>
      <c r="J6062" s="1" t="s">
        <v>181</v>
      </c>
      <c r="K6062" s="1" t="s">
        <v>12</v>
      </c>
      <c r="L6062" s="1"/>
    </row>
    <row r="6063" spans="1:12" x14ac:dyDescent="0.2">
      <c r="A6063" s="1" t="s">
        <v>234</v>
      </c>
      <c r="B6063" s="1" t="s">
        <v>13</v>
      </c>
      <c r="C6063" s="2">
        <v>43830</v>
      </c>
      <c r="D6063" s="1" t="s">
        <v>219</v>
      </c>
      <c r="E6063" s="1"/>
      <c r="F6063" s="1" t="s">
        <v>220</v>
      </c>
      <c r="G6063" s="3">
        <v>5269.61</v>
      </c>
      <c r="H6063" s="3"/>
      <c r="I6063" s="1" t="s">
        <v>106</v>
      </c>
      <c r="J6063" s="1" t="s">
        <v>121</v>
      </c>
      <c r="K6063" s="1" t="s">
        <v>12</v>
      </c>
      <c r="L6063" s="1"/>
    </row>
    <row r="6064" spans="1:12" x14ac:dyDescent="0.2">
      <c r="A6064" s="1" t="s">
        <v>234</v>
      </c>
      <c r="B6064" s="1" t="s">
        <v>13</v>
      </c>
      <c r="C6064" s="2">
        <v>43830</v>
      </c>
      <c r="D6064" s="1" t="s">
        <v>219</v>
      </c>
      <c r="E6064" s="1"/>
      <c r="F6064" s="1" t="s">
        <v>220</v>
      </c>
      <c r="G6064" s="3">
        <v>1874.9</v>
      </c>
      <c r="H6064" s="3"/>
      <c r="I6064" s="1" t="s">
        <v>179</v>
      </c>
      <c r="J6064" s="1" t="s">
        <v>89</v>
      </c>
      <c r="K6064" s="1" t="s">
        <v>12</v>
      </c>
      <c r="L6064" s="1"/>
    </row>
    <row r="6065" spans="1:12" x14ac:dyDescent="0.2">
      <c r="A6065" s="1" t="s">
        <v>234</v>
      </c>
      <c r="B6065" s="1" t="s">
        <v>13</v>
      </c>
      <c r="C6065" s="2">
        <v>43830</v>
      </c>
      <c r="D6065" s="1" t="s">
        <v>219</v>
      </c>
      <c r="E6065" s="1"/>
      <c r="F6065" s="1" t="s">
        <v>220</v>
      </c>
      <c r="G6065" s="3">
        <v>1930.87</v>
      </c>
      <c r="H6065" s="3"/>
      <c r="I6065" s="1" t="s">
        <v>185</v>
      </c>
      <c r="J6065" s="1" t="s">
        <v>126</v>
      </c>
      <c r="K6065" s="1" t="s">
        <v>12</v>
      </c>
      <c r="L6065" s="1"/>
    </row>
    <row r="6066" spans="1:12" x14ac:dyDescent="0.2">
      <c r="A6066" s="1" t="s">
        <v>234</v>
      </c>
      <c r="B6066" s="1" t="s">
        <v>13</v>
      </c>
      <c r="C6066" s="2">
        <v>43831</v>
      </c>
      <c r="D6066" s="1" t="s">
        <v>221</v>
      </c>
      <c r="E6066" s="1"/>
      <c r="F6066" s="1" t="s">
        <v>220</v>
      </c>
      <c r="G6066" s="3"/>
      <c r="H6066" s="3">
        <v>5187.4399999999996</v>
      </c>
      <c r="I6066" s="1" t="s">
        <v>87</v>
      </c>
      <c r="J6066" s="1" t="s">
        <v>116</v>
      </c>
      <c r="K6066" s="1" t="s">
        <v>12</v>
      </c>
      <c r="L6066" s="1"/>
    </row>
    <row r="6067" spans="1:12" x14ac:dyDescent="0.2">
      <c r="A6067" s="1" t="s">
        <v>234</v>
      </c>
      <c r="B6067" s="1" t="s">
        <v>13</v>
      </c>
      <c r="C6067" s="2">
        <v>43831</v>
      </c>
      <c r="D6067" s="1" t="s">
        <v>221</v>
      </c>
      <c r="E6067" s="1"/>
      <c r="F6067" s="1" t="s">
        <v>220</v>
      </c>
      <c r="G6067" s="3"/>
      <c r="H6067" s="3">
        <v>3210.72</v>
      </c>
      <c r="I6067" s="1" t="s">
        <v>83</v>
      </c>
      <c r="J6067" s="1" t="s">
        <v>175</v>
      </c>
      <c r="K6067" s="1" t="s">
        <v>12</v>
      </c>
      <c r="L6067" s="1"/>
    </row>
    <row r="6068" spans="1:12" x14ac:dyDescent="0.2">
      <c r="A6068" s="1" t="s">
        <v>234</v>
      </c>
      <c r="B6068" s="1" t="s">
        <v>13</v>
      </c>
      <c r="C6068" s="2">
        <v>43831</v>
      </c>
      <c r="D6068" s="1" t="s">
        <v>221</v>
      </c>
      <c r="E6068" s="1"/>
      <c r="F6068" s="1" t="s">
        <v>220</v>
      </c>
      <c r="G6068" s="3"/>
      <c r="H6068" s="3">
        <v>5274.35</v>
      </c>
      <c r="I6068" s="1" t="s">
        <v>83</v>
      </c>
      <c r="J6068" s="1" t="s">
        <v>230</v>
      </c>
      <c r="K6068" s="1" t="s">
        <v>12</v>
      </c>
      <c r="L6068" s="1"/>
    </row>
    <row r="6069" spans="1:12" x14ac:dyDescent="0.2">
      <c r="A6069" s="1" t="s">
        <v>234</v>
      </c>
      <c r="B6069" s="1" t="s">
        <v>13</v>
      </c>
      <c r="C6069" s="2">
        <v>43831</v>
      </c>
      <c r="D6069" s="1" t="s">
        <v>221</v>
      </c>
      <c r="E6069" s="1"/>
      <c r="F6069" s="1" t="s">
        <v>220</v>
      </c>
      <c r="G6069" s="3"/>
      <c r="H6069" s="3">
        <v>1874.9</v>
      </c>
      <c r="I6069" s="1" t="s">
        <v>179</v>
      </c>
      <c r="J6069" s="1" t="s">
        <v>89</v>
      </c>
      <c r="K6069" s="1" t="s">
        <v>12</v>
      </c>
      <c r="L6069" s="1"/>
    </row>
    <row r="6070" spans="1:12" x14ac:dyDescent="0.2">
      <c r="A6070" s="1" t="s">
        <v>234</v>
      </c>
      <c r="B6070" s="1" t="s">
        <v>13</v>
      </c>
      <c r="C6070" s="2">
        <v>43831</v>
      </c>
      <c r="D6070" s="1" t="s">
        <v>221</v>
      </c>
      <c r="E6070" s="1"/>
      <c r="F6070" s="1" t="s">
        <v>220</v>
      </c>
      <c r="G6070" s="3"/>
      <c r="H6070" s="3">
        <v>2695.52</v>
      </c>
      <c r="I6070" s="1" t="s">
        <v>177</v>
      </c>
      <c r="J6070" s="1" t="s">
        <v>178</v>
      </c>
      <c r="K6070" s="1" t="s">
        <v>12</v>
      </c>
      <c r="L6070" s="1"/>
    </row>
    <row r="6071" spans="1:12" x14ac:dyDescent="0.2">
      <c r="A6071" s="1" t="s">
        <v>234</v>
      </c>
      <c r="B6071" s="1" t="s">
        <v>13</v>
      </c>
      <c r="C6071" s="2">
        <v>43831</v>
      </c>
      <c r="D6071" s="1" t="s">
        <v>221</v>
      </c>
      <c r="E6071" s="1"/>
      <c r="F6071" s="1" t="s">
        <v>220</v>
      </c>
      <c r="G6071" s="3"/>
      <c r="H6071" s="3">
        <v>82973.67</v>
      </c>
      <c r="I6071" s="1" t="s">
        <v>119</v>
      </c>
      <c r="J6071" s="1" t="s">
        <v>86</v>
      </c>
      <c r="K6071" s="1" t="s">
        <v>12</v>
      </c>
      <c r="L6071" s="1"/>
    </row>
    <row r="6072" spans="1:12" x14ac:dyDescent="0.2">
      <c r="A6072" s="1" t="s">
        <v>234</v>
      </c>
      <c r="B6072" s="1" t="s">
        <v>13</v>
      </c>
      <c r="C6072" s="2">
        <v>43831</v>
      </c>
      <c r="D6072" s="1" t="s">
        <v>221</v>
      </c>
      <c r="E6072" s="1"/>
      <c r="F6072" s="1" t="s">
        <v>220</v>
      </c>
      <c r="G6072" s="3"/>
      <c r="H6072" s="3">
        <v>169.72</v>
      </c>
      <c r="I6072" s="1" t="s">
        <v>106</v>
      </c>
      <c r="J6072" s="1" t="s">
        <v>107</v>
      </c>
      <c r="K6072" s="1" t="s">
        <v>12</v>
      </c>
      <c r="L6072" s="1"/>
    </row>
    <row r="6073" spans="1:12" x14ac:dyDescent="0.2">
      <c r="A6073" s="1" t="s">
        <v>234</v>
      </c>
      <c r="B6073" s="1" t="s">
        <v>13</v>
      </c>
      <c r="C6073" s="2">
        <v>43831</v>
      </c>
      <c r="D6073" s="1" t="s">
        <v>221</v>
      </c>
      <c r="E6073" s="1"/>
      <c r="F6073" s="1" t="s">
        <v>220</v>
      </c>
      <c r="G6073" s="3"/>
      <c r="H6073" s="3">
        <v>5269.61</v>
      </c>
      <c r="I6073" s="1" t="s">
        <v>106</v>
      </c>
      <c r="J6073" s="1" t="s">
        <v>121</v>
      </c>
      <c r="K6073" s="1" t="s">
        <v>12</v>
      </c>
      <c r="L6073" s="1"/>
    </row>
    <row r="6074" spans="1:12" x14ac:dyDescent="0.2">
      <c r="A6074" s="1" t="s">
        <v>234</v>
      </c>
      <c r="B6074" s="1" t="s">
        <v>13</v>
      </c>
      <c r="C6074" s="2">
        <v>43831</v>
      </c>
      <c r="D6074" s="1" t="s">
        <v>221</v>
      </c>
      <c r="E6074" s="1"/>
      <c r="F6074" s="1" t="s">
        <v>220</v>
      </c>
      <c r="G6074" s="3"/>
      <c r="H6074" s="3">
        <v>2306.44</v>
      </c>
      <c r="I6074" s="1" t="s">
        <v>83</v>
      </c>
      <c r="J6074" s="1" t="s">
        <v>229</v>
      </c>
      <c r="K6074" s="1" t="s">
        <v>12</v>
      </c>
      <c r="L6074" s="1"/>
    </row>
    <row r="6075" spans="1:12" x14ac:dyDescent="0.2">
      <c r="A6075" s="1" t="s">
        <v>234</v>
      </c>
      <c r="B6075" s="1" t="s">
        <v>13</v>
      </c>
      <c r="C6075" s="2">
        <v>43831</v>
      </c>
      <c r="D6075" s="1" t="s">
        <v>221</v>
      </c>
      <c r="E6075" s="1"/>
      <c r="F6075" s="1" t="s">
        <v>220</v>
      </c>
      <c r="G6075" s="3"/>
      <c r="H6075" s="3">
        <v>3258.77</v>
      </c>
      <c r="I6075" s="1" t="s">
        <v>123</v>
      </c>
      <c r="J6075" s="1" t="s">
        <v>124</v>
      </c>
      <c r="K6075" s="1" t="s">
        <v>12</v>
      </c>
      <c r="L6075" s="1"/>
    </row>
    <row r="6076" spans="1:12" x14ac:dyDescent="0.2">
      <c r="A6076" s="1" t="s">
        <v>234</v>
      </c>
      <c r="B6076" s="1" t="s">
        <v>13</v>
      </c>
      <c r="C6076" s="2">
        <v>43831</v>
      </c>
      <c r="D6076" s="1" t="s">
        <v>221</v>
      </c>
      <c r="E6076" s="1"/>
      <c r="F6076" s="1" t="s">
        <v>220</v>
      </c>
      <c r="G6076" s="3"/>
      <c r="H6076" s="3">
        <v>5530.8</v>
      </c>
      <c r="I6076" s="1" t="s">
        <v>85</v>
      </c>
      <c r="J6076" s="1" t="s">
        <v>125</v>
      </c>
      <c r="K6076" s="1" t="s">
        <v>12</v>
      </c>
      <c r="L6076" s="1"/>
    </row>
    <row r="6077" spans="1:12" x14ac:dyDescent="0.2">
      <c r="A6077" s="1" t="s">
        <v>234</v>
      </c>
      <c r="B6077" s="1" t="s">
        <v>13</v>
      </c>
      <c r="C6077" s="2">
        <v>43831</v>
      </c>
      <c r="D6077" s="1" t="s">
        <v>221</v>
      </c>
      <c r="E6077" s="1"/>
      <c r="F6077" s="1" t="s">
        <v>220</v>
      </c>
      <c r="G6077" s="3"/>
      <c r="H6077" s="3">
        <v>1463.41</v>
      </c>
      <c r="I6077" s="1" t="s">
        <v>108</v>
      </c>
      <c r="J6077" s="1" t="s">
        <v>117</v>
      </c>
      <c r="K6077" s="1" t="s">
        <v>12</v>
      </c>
      <c r="L6077" s="1"/>
    </row>
    <row r="6078" spans="1:12" x14ac:dyDescent="0.2">
      <c r="A6078" s="1" t="s">
        <v>234</v>
      </c>
      <c r="B6078" s="1" t="s">
        <v>13</v>
      </c>
      <c r="C6078" s="2">
        <v>43831</v>
      </c>
      <c r="D6078" s="1" t="s">
        <v>221</v>
      </c>
      <c r="E6078" s="1"/>
      <c r="F6078" s="1" t="s">
        <v>220</v>
      </c>
      <c r="G6078" s="3"/>
      <c r="H6078" s="3">
        <v>2692.88</v>
      </c>
      <c r="I6078" s="1" t="s">
        <v>106</v>
      </c>
      <c r="J6078" s="1" t="s">
        <v>122</v>
      </c>
      <c r="K6078" s="1" t="s">
        <v>12</v>
      </c>
      <c r="L6078" s="1"/>
    </row>
    <row r="6079" spans="1:12" x14ac:dyDescent="0.2">
      <c r="A6079" s="1" t="s">
        <v>234</v>
      </c>
      <c r="B6079" s="1" t="s">
        <v>13</v>
      </c>
      <c r="C6079" s="2">
        <v>43831</v>
      </c>
      <c r="D6079" s="1" t="s">
        <v>221</v>
      </c>
      <c r="E6079" s="1"/>
      <c r="F6079" s="1" t="s">
        <v>220</v>
      </c>
      <c r="G6079" s="3"/>
      <c r="H6079" s="3">
        <v>15965.88</v>
      </c>
      <c r="I6079" s="1" t="s">
        <v>83</v>
      </c>
      <c r="J6079" s="1" t="s">
        <v>181</v>
      </c>
      <c r="K6079" s="1" t="s">
        <v>12</v>
      </c>
      <c r="L6079" s="1"/>
    </row>
    <row r="6080" spans="1:12" x14ac:dyDescent="0.2">
      <c r="A6080" s="1" t="s">
        <v>234</v>
      </c>
      <c r="B6080" s="1" t="s">
        <v>13</v>
      </c>
      <c r="C6080" s="2">
        <v>43831</v>
      </c>
      <c r="D6080" s="1" t="s">
        <v>221</v>
      </c>
      <c r="E6080" s="1"/>
      <c r="F6080" s="1" t="s">
        <v>220</v>
      </c>
      <c r="G6080" s="3"/>
      <c r="H6080" s="3">
        <v>3569.12</v>
      </c>
      <c r="I6080" s="1" t="s">
        <v>232</v>
      </c>
      <c r="J6080" s="1" t="s">
        <v>233</v>
      </c>
      <c r="K6080" s="1" t="s">
        <v>12</v>
      </c>
      <c r="L6080" s="1"/>
    </row>
    <row r="6081" spans="1:12" x14ac:dyDescent="0.2">
      <c r="A6081" s="1" t="s">
        <v>234</v>
      </c>
      <c r="B6081" s="1" t="s">
        <v>13</v>
      </c>
      <c r="C6081" s="2">
        <v>43831</v>
      </c>
      <c r="D6081" s="1" t="s">
        <v>221</v>
      </c>
      <c r="E6081" s="1"/>
      <c r="F6081" s="1" t="s">
        <v>220</v>
      </c>
      <c r="G6081" s="3"/>
      <c r="H6081" s="3">
        <v>12348.14</v>
      </c>
      <c r="I6081" s="1" t="s">
        <v>120</v>
      </c>
      <c r="J6081" s="1" t="s">
        <v>171</v>
      </c>
      <c r="K6081" s="1" t="s">
        <v>12</v>
      </c>
      <c r="L6081" s="1"/>
    </row>
    <row r="6082" spans="1:12" x14ac:dyDescent="0.2">
      <c r="A6082" s="1" t="s">
        <v>234</v>
      </c>
      <c r="B6082" s="1" t="s">
        <v>13</v>
      </c>
      <c r="C6082" s="2">
        <v>43831</v>
      </c>
      <c r="D6082" s="1" t="s">
        <v>221</v>
      </c>
      <c r="E6082" s="1"/>
      <c r="F6082" s="1" t="s">
        <v>220</v>
      </c>
      <c r="G6082" s="3"/>
      <c r="H6082" s="3">
        <v>2104.2399999999998</v>
      </c>
      <c r="I6082" s="1" t="s">
        <v>87</v>
      </c>
      <c r="J6082" s="1" t="s">
        <v>253</v>
      </c>
      <c r="K6082" s="1" t="s">
        <v>12</v>
      </c>
      <c r="L6082" s="1"/>
    </row>
    <row r="6083" spans="1:12" x14ac:dyDescent="0.2">
      <c r="A6083" s="1" t="s">
        <v>234</v>
      </c>
      <c r="B6083" s="1" t="s">
        <v>13</v>
      </c>
      <c r="C6083" s="2">
        <v>43831</v>
      </c>
      <c r="D6083" s="1" t="s">
        <v>221</v>
      </c>
      <c r="E6083" s="1"/>
      <c r="F6083" s="1" t="s">
        <v>220</v>
      </c>
      <c r="G6083" s="3"/>
      <c r="H6083" s="3">
        <v>1930.87</v>
      </c>
      <c r="I6083" s="1" t="s">
        <v>185</v>
      </c>
      <c r="J6083" s="1" t="s">
        <v>126</v>
      </c>
      <c r="K6083" s="1" t="s">
        <v>12</v>
      </c>
      <c r="L6083" s="1"/>
    </row>
    <row r="6084" spans="1:12" x14ac:dyDescent="0.2">
      <c r="A6084" s="1" t="s">
        <v>234</v>
      </c>
      <c r="B6084" s="1" t="s">
        <v>13</v>
      </c>
      <c r="C6084" s="2">
        <v>43840</v>
      </c>
      <c r="D6084" s="1" t="s">
        <v>152</v>
      </c>
      <c r="E6084" s="1"/>
      <c r="F6084" s="1" t="s">
        <v>3986</v>
      </c>
      <c r="G6084" s="3">
        <v>65.239999999999995</v>
      </c>
      <c r="H6084" s="3"/>
      <c r="I6084" s="1" t="s">
        <v>232</v>
      </c>
      <c r="J6084" s="1" t="s">
        <v>233</v>
      </c>
      <c r="K6084" s="1" t="s">
        <v>12</v>
      </c>
      <c r="L6084" s="1" t="s">
        <v>24</v>
      </c>
    </row>
    <row r="6085" spans="1:12" x14ac:dyDescent="0.2">
      <c r="A6085" s="1" t="s">
        <v>234</v>
      </c>
      <c r="B6085" s="1" t="s">
        <v>13</v>
      </c>
      <c r="C6085" s="2">
        <v>43840</v>
      </c>
      <c r="D6085" s="1" t="s">
        <v>152</v>
      </c>
      <c r="E6085" s="1"/>
      <c r="F6085" s="1" t="s">
        <v>3987</v>
      </c>
      <c r="G6085" s="3">
        <v>1109.8800000000001</v>
      </c>
      <c r="H6085" s="3"/>
      <c r="I6085" s="1" t="s">
        <v>179</v>
      </c>
      <c r="J6085" s="1" t="s">
        <v>89</v>
      </c>
      <c r="K6085" s="1" t="s">
        <v>12</v>
      </c>
      <c r="L6085" s="1" t="s">
        <v>28</v>
      </c>
    </row>
    <row r="6086" spans="1:12" x14ac:dyDescent="0.2">
      <c r="A6086" s="1" t="s">
        <v>234</v>
      </c>
      <c r="B6086" s="1" t="s">
        <v>13</v>
      </c>
      <c r="C6086" s="2">
        <v>43840</v>
      </c>
      <c r="D6086" s="1" t="s">
        <v>152</v>
      </c>
      <c r="E6086" s="1"/>
      <c r="F6086" s="1" t="s">
        <v>3988</v>
      </c>
      <c r="G6086" s="3">
        <v>762.92</v>
      </c>
      <c r="H6086" s="3"/>
      <c r="I6086" s="1" t="s">
        <v>85</v>
      </c>
      <c r="J6086" s="1" t="s">
        <v>125</v>
      </c>
      <c r="K6086" s="1" t="s">
        <v>12</v>
      </c>
      <c r="L6086" s="1" t="s">
        <v>1362</v>
      </c>
    </row>
    <row r="6087" spans="1:12" x14ac:dyDescent="0.2">
      <c r="A6087" s="1" t="s">
        <v>234</v>
      </c>
      <c r="B6087" s="1" t="s">
        <v>13</v>
      </c>
      <c r="C6087" s="2">
        <v>43840</v>
      </c>
      <c r="D6087" s="1" t="s">
        <v>152</v>
      </c>
      <c r="E6087" s="1"/>
      <c r="F6087" s="1" t="s">
        <v>3989</v>
      </c>
      <c r="G6087" s="3">
        <v>840</v>
      </c>
      <c r="H6087" s="3"/>
      <c r="I6087" s="1" t="s">
        <v>177</v>
      </c>
      <c r="J6087" s="1" t="s">
        <v>178</v>
      </c>
      <c r="K6087" s="1" t="s">
        <v>12</v>
      </c>
      <c r="L6087" s="1" t="s">
        <v>349</v>
      </c>
    </row>
    <row r="6088" spans="1:12" x14ac:dyDescent="0.2">
      <c r="A6088" s="1" t="s">
        <v>234</v>
      </c>
      <c r="B6088" s="1" t="s">
        <v>13</v>
      </c>
      <c r="C6088" s="2">
        <v>43840</v>
      </c>
      <c r="D6088" s="1" t="s">
        <v>152</v>
      </c>
      <c r="E6088" s="1"/>
      <c r="F6088" s="1" t="s">
        <v>3990</v>
      </c>
      <c r="G6088" s="3">
        <v>1330</v>
      </c>
      <c r="H6088" s="3"/>
      <c r="I6088" s="1" t="s">
        <v>120</v>
      </c>
      <c r="J6088" s="1" t="s">
        <v>171</v>
      </c>
      <c r="K6088" s="1" t="s">
        <v>12</v>
      </c>
      <c r="L6088" s="1" t="s">
        <v>3084</v>
      </c>
    </row>
    <row r="6089" spans="1:12" x14ac:dyDescent="0.2">
      <c r="A6089" s="1" t="s">
        <v>234</v>
      </c>
      <c r="B6089" s="1" t="s">
        <v>13</v>
      </c>
      <c r="C6089" s="2">
        <v>43840</v>
      </c>
      <c r="D6089" s="1" t="s">
        <v>152</v>
      </c>
      <c r="E6089" s="1"/>
      <c r="F6089" s="1" t="s">
        <v>3991</v>
      </c>
      <c r="G6089" s="3">
        <v>1529.66</v>
      </c>
      <c r="H6089" s="3"/>
      <c r="I6089" s="1" t="s">
        <v>83</v>
      </c>
      <c r="J6089" s="1" t="s">
        <v>181</v>
      </c>
      <c r="K6089" s="1" t="s">
        <v>12</v>
      </c>
      <c r="L6089" s="1" t="s">
        <v>30</v>
      </c>
    </row>
    <row r="6090" spans="1:12" x14ac:dyDescent="0.2">
      <c r="A6090" s="1" t="s">
        <v>234</v>
      </c>
      <c r="B6090" s="1" t="s">
        <v>13</v>
      </c>
      <c r="C6090" s="2">
        <v>43840</v>
      </c>
      <c r="D6090" s="1" t="s">
        <v>152</v>
      </c>
      <c r="E6090" s="1"/>
      <c r="F6090" s="1" t="s">
        <v>3992</v>
      </c>
      <c r="G6090" s="3">
        <v>937.95</v>
      </c>
      <c r="H6090" s="3"/>
      <c r="I6090" s="1" t="s">
        <v>83</v>
      </c>
      <c r="J6090" s="1" t="s">
        <v>181</v>
      </c>
      <c r="K6090" s="1" t="s">
        <v>12</v>
      </c>
      <c r="L6090" s="1" t="s">
        <v>3354</v>
      </c>
    </row>
    <row r="6091" spans="1:12" x14ac:dyDescent="0.2">
      <c r="A6091" s="1" t="s">
        <v>234</v>
      </c>
      <c r="B6091" s="1" t="s">
        <v>13</v>
      </c>
      <c r="C6091" s="2">
        <v>43840</v>
      </c>
      <c r="D6091" s="1" t="s">
        <v>152</v>
      </c>
      <c r="E6091" s="1"/>
      <c r="F6091" s="1" t="s">
        <v>3993</v>
      </c>
      <c r="G6091" s="3">
        <v>1482</v>
      </c>
      <c r="H6091" s="3"/>
      <c r="I6091" s="1" t="s">
        <v>119</v>
      </c>
      <c r="J6091" s="1" t="s">
        <v>86</v>
      </c>
      <c r="K6091" s="1" t="s">
        <v>12</v>
      </c>
      <c r="L6091" s="1" t="s">
        <v>2589</v>
      </c>
    </row>
    <row r="6092" spans="1:12" x14ac:dyDescent="0.2">
      <c r="A6092" s="1" t="s">
        <v>234</v>
      </c>
      <c r="B6092" s="1" t="s">
        <v>13</v>
      </c>
      <c r="C6092" s="2">
        <v>43840</v>
      </c>
      <c r="D6092" s="1" t="s">
        <v>152</v>
      </c>
      <c r="E6092" s="1"/>
      <c r="F6092" s="1" t="s">
        <v>3994</v>
      </c>
      <c r="G6092" s="3">
        <v>294</v>
      </c>
      <c r="H6092" s="3"/>
      <c r="I6092" s="1" t="s">
        <v>119</v>
      </c>
      <c r="J6092" s="1" t="s">
        <v>86</v>
      </c>
      <c r="K6092" s="1" t="s">
        <v>12</v>
      </c>
      <c r="L6092" s="1" t="s">
        <v>3995</v>
      </c>
    </row>
    <row r="6093" spans="1:12" x14ac:dyDescent="0.2">
      <c r="A6093" s="1" t="s">
        <v>234</v>
      </c>
      <c r="B6093" s="1" t="s">
        <v>13</v>
      </c>
      <c r="C6093" s="2">
        <v>43840</v>
      </c>
      <c r="D6093" s="1" t="s">
        <v>152</v>
      </c>
      <c r="E6093" s="1"/>
      <c r="F6093" s="1" t="s">
        <v>3996</v>
      </c>
      <c r="G6093" s="3">
        <v>446.66</v>
      </c>
      <c r="H6093" s="3"/>
      <c r="I6093" s="1" t="s">
        <v>119</v>
      </c>
      <c r="J6093" s="1" t="s">
        <v>86</v>
      </c>
      <c r="K6093" s="1" t="s">
        <v>12</v>
      </c>
      <c r="L6093" s="1" t="s">
        <v>20</v>
      </c>
    </row>
    <row r="6094" spans="1:12" x14ac:dyDescent="0.2">
      <c r="A6094" s="1" t="s">
        <v>234</v>
      </c>
      <c r="B6094" s="1" t="s">
        <v>13</v>
      </c>
      <c r="C6094" s="2">
        <v>43840</v>
      </c>
      <c r="D6094" s="1" t="s">
        <v>152</v>
      </c>
      <c r="E6094" s="1"/>
      <c r="F6094" s="1" t="s">
        <v>3997</v>
      </c>
      <c r="G6094" s="3">
        <v>648.65</v>
      </c>
      <c r="H6094" s="3"/>
      <c r="I6094" s="1" t="s">
        <v>87</v>
      </c>
      <c r="J6094" s="1" t="s">
        <v>116</v>
      </c>
      <c r="K6094" s="1" t="s">
        <v>84</v>
      </c>
      <c r="L6094" s="1" t="s">
        <v>26</v>
      </c>
    </row>
    <row r="6095" spans="1:12" x14ac:dyDescent="0.2">
      <c r="A6095" s="1" t="s">
        <v>234</v>
      </c>
      <c r="B6095" s="1" t="s">
        <v>13</v>
      </c>
      <c r="C6095" s="2">
        <v>43840</v>
      </c>
      <c r="D6095" s="1" t="s">
        <v>152</v>
      </c>
      <c r="E6095" s="1"/>
      <c r="F6095" s="1" t="s">
        <v>3998</v>
      </c>
      <c r="G6095" s="3">
        <v>983.5</v>
      </c>
      <c r="H6095" s="3"/>
      <c r="I6095" s="1" t="s">
        <v>120</v>
      </c>
      <c r="J6095" s="1" t="s">
        <v>171</v>
      </c>
      <c r="K6095" s="1" t="s">
        <v>12</v>
      </c>
      <c r="L6095" s="1" t="s">
        <v>418</v>
      </c>
    </row>
    <row r="6096" spans="1:12" x14ac:dyDescent="0.2">
      <c r="A6096" s="1" t="s">
        <v>234</v>
      </c>
      <c r="B6096" s="1" t="s">
        <v>13</v>
      </c>
      <c r="C6096" s="2">
        <v>43840</v>
      </c>
      <c r="D6096" s="1" t="s">
        <v>152</v>
      </c>
      <c r="E6096" s="1"/>
      <c r="F6096" s="1" t="s">
        <v>3999</v>
      </c>
      <c r="G6096" s="3">
        <v>514.33000000000004</v>
      </c>
      <c r="H6096" s="3"/>
      <c r="I6096" s="1" t="s">
        <v>119</v>
      </c>
      <c r="J6096" s="1" t="s">
        <v>86</v>
      </c>
      <c r="K6096" s="1" t="s">
        <v>12</v>
      </c>
      <c r="L6096" s="1" t="s">
        <v>182</v>
      </c>
    </row>
    <row r="6097" spans="1:12" x14ac:dyDescent="0.2">
      <c r="A6097" s="1" t="s">
        <v>234</v>
      </c>
      <c r="B6097" s="1" t="s">
        <v>13</v>
      </c>
      <c r="C6097" s="2">
        <v>43840</v>
      </c>
      <c r="D6097" s="1" t="s">
        <v>152</v>
      </c>
      <c r="E6097" s="1"/>
      <c r="F6097" s="1" t="s">
        <v>4000</v>
      </c>
      <c r="G6097" s="3">
        <v>840</v>
      </c>
      <c r="H6097" s="3"/>
      <c r="I6097" s="1" t="s">
        <v>119</v>
      </c>
      <c r="J6097" s="1" t="s">
        <v>86</v>
      </c>
      <c r="K6097" s="1" t="s">
        <v>12</v>
      </c>
      <c r="L6097" s="1" t="s">
        <v>481</v>
      </c>
    </row>
    <row r="6098" spans="1:12" x14ac:dyDescent="0.2">
      <c r="A6098" s="1" t="s">
        <v>234</v>
      </c>
      <c r="B6098" s="1" t="s">
        <v>13</v>
      </c>
      <c r="C6098" s="2">
        <v>43840</v>
      </c>
      <c r="D6098" s="1" t="s">
        <v>152</v>
      </c>
      <c r="E6098" s="1"/>
      <c r="F6098" s="1" t="s">
        <v>3526</v>
      </c>
      <c r="G6098" s="3">
        <v>828</v>
      </c>
      <c r="H6098" s="3"/>
      <c r="I6098" s="1" t="s">
        <v>119</v>
      </c>
      <c r="J6098" s="1" t="s">
        <v>86</v>
      </c>
      <c r="K6098" s="1" t="s">
        <v>12</v>
      </c>
      <c r="L6098" s="1" t="s">
        <v>3526</v>
      </c>
    </row>
    <row r="6099" spans="1:12" x14ac:dyDescent="0.2">
      <c r="A6099" s="1" t="s">
        <v>234</v>
      </c>
      <c r="B6099" s="1" t="s">
        <v>13</v>
      </c>
      <c r="C6099" s="2">
        <v>43840</v>
      </c>
      <c r="D6099" s="1" t="s">
        <v>152</v>
      </c>
      <c r="E6099" s="1"/>
      <c r="F6099" s="1" t="s">
        <v>4001</v>
      </c>
      <c r="G6099" s="3">
        <v>1302.6600000000001</v>
      </c>
      <c r="H6099" s="3"/>
      <c r="I6099" s="1" t="s">
        <v>106</v>
      </c>
      <c r="J6099" s="1" t="s">
        <v>121</v>
      </c>
      <c r="K6099" s="1" t="s">
        <v>12</v>
      </c>
      <c r="L6099" s="1" t="s">
        <v>317</v>
      </c>
    </row>
    <row r="6100" spans="1:12" x14ac:dyDescent="0.2">
      <c r="A6100" s="1" t="s">
        <v>234</v>
      </c>
      <c r="B6100" s="1" t="s">
        <v>13</v>
      </c>
      <c r="C6100" s="2">
        <v>43840</v>
      </c>
      <c r="D6100" s="1" t="s">
        <v>152</v>
      </c>
      <c r="E6100" s="1"/>
      <c r="F6100" s="1" t="s">
        <v>4002</v>
      </c>
      <c r="G6100" s="3">
        <v>1046.25</v>
      </c>
      <c r="H6100" s="3"/>
      <c r="I6100" s="1" t="s">
        <v>119</v>
      </c>
      <c r="J6100" s="1" t="s">
        <v>86</v>
      </c>
      <c r="K6100" s="1" t="s">
        <v>12</v>
      </c>
      <c r="L6100" s="1" t="s">
        <v>3125</v>
      </c>
    </row>
    <row r="6101" spans="1:12" x14ac:dyDescent="0.2">
      <c r="A6101" s="1" t="s">
        <v>234</v>
      </c>
      <c r="B6101" s="1" t="s">
        <v>13</v>
      </c>
      <c r="C6101" s="2">
        <v>43840</v>
      </c>
      <c r="D6101" s="1" t="s">
        <v>152</v>
      </c>
      <c r="E6101" s="1"/>
      <c r="F6101" s="1" t="s">
        <v>4003</v>
      </c>
      <c r="G6101" s="3">
        <v>974.76</v>
      </c>
      <c r="H6101" s="3"/>
      <c r="I6101" s="1" t="s">
        <v>119</v>
      </c>
      <c r="J6101" s="1" t="s">
        <v>86</v>
      </c>
      <c r="K6101" s="1" t="s">
        <v>84</v>
      </c>
      <c r="L6101" s="1" t="s">
        <v>2028</v>
      </c>
    </row>
    <row r="6102" spans="1:12" x14ac:dyDescent="0.2">
      <c r="A6102" s="1" t="s">
        <v>234</v>
      </c>
      <c r="B6102" s="1" t="s">
        <v>13</v>
      </c>
      <c r="C6102" s="2">
        <v>43840</v>
      </c>
      <c r="D6102" s="1" t="s">
        <v>152</v>
      </c>
      <c r="E6102" s="1"/>
      <c r="F6102" s="1" t="s">
        <v>4004</v>
      </c>
      <c r="G6102" s="3">
        <v>163.95</v>
      </c>
      <c r="H6102" s="3"/>
      <c r="I6102" s="1" t="s">
        <v>83</v>
      </c>
      <c r="J6102" s="1" t="s">
        <v>175</v>
      </c>
      <c r="K6102" s="1" t="s">
        <v>84</v>
      </c>
      <c r="L6102" s="1" t="s">
        <v>300</v>
      </c>
    </row>
    <row r="6103" spans="1:12" x14ac:dyDescent="0.2">
      <c r="A6103" s="1" t="s">
        <v>234</v>
      </c>
      <c r="B6103" s="1" t="s">
        <v>13</v>
      </c>
      <c r="C6103" s="2">
        <v>43840</v>
      </c>
      <c r="D6103" s="1" t="s">
        <v>152</v>
      </c>
      <c r="E6103" s="1"/>
      <c r="F6103" s="1" t="s">
        <v>4005</v>
      </c>
      <c r="G6103" s="3">
        <v>498.67</v>
      </c>
      <c r="H6103" s="3"/>
      <c r="I6103" s="1" t="s">
        <v>179</v>
      </c>
      <c r="J6103" s="1" t="s">
        <v>89</v>
      </c>
      <c r="K6103" s="1" t="s">
        <v>12</v>
      </c>
      <c r="L6103" s="1" t="s">
        <v>483</v>
      </c>
    </row>
    <row r="6104" spans="1:12" x14ac:dyDescent="0.2">
      <c r="A6104" s="1" t="s">
        <v>234</v>
      </c>
      <c r="B6104" s="1" t="s">
        <v>13</v>
      </c>
      <c r="C6104" s="2">
        <v>43840</v>
      </c>
      <c r="D6104" s="1" t="s">
        <v>152</v>
      </c>
      <c r="E6104" s="1"/>
      <c r="F6104" s="1" t="s">
        <v>4006</v>
      </c>
      <c r="G6104" s="3">
        <v>914.67</v>
      </c>
      <c r="H6104" s="3"/>
      <c r="I6104" s="1" t="s">
        <v>83</v>
      </c>
      <c r="J6104" s="1" t="s">
        <v>229</v>
      </c>
      <c r="K6104" s="1" t="s">
        <v>12</v>
      </c>
      <c r="L6104" s="1" t="s">
        <v>459</v>
      </c>
    </row>
    <row r="6105" spans="1:12" x14ac:dyDescent="0.2">
      <c r="A6105" s="1" t="s">
        <v>234</v>
      </c>
      <c r="B6105" s="1" t="s">
        <v>13</v>
      </c>
      <c r="C6105" s="2">
        <v>43840</v>
      </c>
      <c r="D6105" s="1" t="s">
        <v>152</v>
      </c>
      <c r="E6105" s="1"/>
      <c r="F6105" s="1" t="s">
        <v>4007</v>
      </c>
      <c r="G6105" s="3">
        <v>835.72</v>
      </c>
      <c r="H6105" s="3"/>
      <c r="I6105" s="1" t="s">
        <v>119</v>
      </c>
      <c r="J6105" s="1" t="s">
        <v>86</v>
      </c>
      <c r="K6105" s="1" t="s">
        <v>12</v>
      </c>
      <c r="L6105" s="1" t="s">
        <v>69</v>
      </c>
    </row>
    <row r="6106" spans="1:12" x14ac:dyDescent="0.2">
      <c r="A6106" s="1" t="s">
        <v>234</v>
      </c>
      <c r="B6106" s="1" t="s">
        <v>13</v>
      </c>
      <c r="C6106" s="2">
        <v>43840</v>
      </c>
      <c r="D6106" s="1" t="s">
        <v>152</v>
      </c>
      <c r="E6106" s="1"/>
      <c r="F6106" s="1" t="s">
        <v>4008</v>
      </c>
      <c r="G6106" s="3">
        <v>446.74</v>
      </c>
      <c r="H6106" s="3"/>
      <c r="I6106" s="1" t="s">
        <v>123</v>
      </c>
      <c r="J6106" s="1" t="s">
        <v>124</v>
      </c>
      <c r="K6106" s="1" t="s">
        <v>12</v>
      </c>
      <c r="L6106" s="1" t="s">
        <v>92</v>
      </c>
    </row>
    <row r="6107" spans="1:12" x14ac:dyDescent="0.2">
      <c r="A6107" s="1" t="s">
        <v>234</v>
      </c>
      <c r="B6107" s="1" t="s">
        <v>13</v>
      </c>
      <c r="C6107" s="2">
        <v>43840</v>
      </c>
      <c r="D6107" s="1" t="s">
        <v>152</v>
      </c>
      <c r="E6107" s="1"/>
      <c r="F6107" s="1" t="s">
        <v>4009</v>
      </c>
      <c r="G6107" s="3">
        <v>134.03</v>
      </c>
      <c r="H6107" s="3"/>
      <c r="I6107" s="1" t="s">
        <v>106</v>
      </c>
      <c r="J6107" s="1" t="s">
        <v>107</v>
      </c>
      <c r="K6107" s="1" t="s">
        <v>84</v>
      </c>
      <c r="L6107" s="1" t="s">
        <v>66</v>
      </c>
    </row>
    <row r="6108" spans="1:12" x14ac:dyDescent="0.2">
      <c r="A6108" s="1" t="s">
        <v>234</v>
      </c>
      <c r="B6108" s="1" t="s">
        <v>13</v>
      </c>
      <c r="C6108" s="2">
        <v>43840</v>
      </c>
      <c r="D6108" s="1" t="s">
        <v>152</v>
      </c>
      <c r="E6108" s="1"/>
      <c r="F6108" s="1" t="s">
        <v>4010</v>
      </c>
      <c r="G6108" s="3">
        <v>762.08</v>
      </c>
      <c r="H6108" s="3"/>
      <c r="I6108" s="1" t="s">
        <v>120</v>
      </c>
      <c r="J6108" s="1" t="s">
        <v>171</v>
      </c>
      <c r="K6108" s="1" t="s">
        <v>12</v>
      </c>
      <c r="L6108" s="1" t="s">
        <v>378</v>
      </c>
    </row>
    <row r="6109" spans="1:12" x14ac:dyDescent="0.2">
      <c r="A6109" s="1" t="s">
        <v>234</v>
      </c>
      <c r="B6109" s="1" t="s">
        <v>13</v>
      </c>
      <c r="C6109" s="2">
        <v>43840</v>
      </c>
      <c r="D6109" s="1" t="s">
        <v>152</v>
      </c>
      <c r="E6109" s="1"/>
      <c r="F6109" s="1" t="s">
        <v>4011</v>
      </c>
      <c r="G6109" s="3">
        <v>809.84</v>
      </c>
      <c r="H6109" s="3"/>
      <c r="I6109" s="1" t="s">
        <v>85</v>
      </c>
      <c r="J6109" s="1" t="s">
        <v>125</v>
      </c>
      <c r="K6109" s="1" t="s">
        <v>12</v>
      </c>
      <c r="L6109" s="1" t="s">
        <v>456</v>
      </c>
    </row>
    <row r="6110" spans="1:12" x14ac:dyDescent="0.2">
      <c r="A6110" s="1" t="s">
        <v>234</v>
      </c>
      <c r="B6110" s="1" t="s">
        <v>13</v>
      </c>
      <c r="C6110" s="2">
        <v>43840</v>
      </c>
      <c r="D6110" s="1" t="s">
        <v>152</v>
      </c>
      <c r="E6110" s="1"/>
      <c r="F6110" s="1" t="s">
        <v>3324</v>
      </c>
      <c r="G6110" s="3">
        <v>921.96</v>
      </c>
      <c r="H6110" s="3"/>
      <c r="I6110" s="1" t="s">
        <v>83</v>
      </c>
      <c r="J6110" s="1" t="s">
        <v>181</v>
      </c>
      <c r="K6110" s="1" t="s">
        <v>12</v>
      </c>
      <c r="L6110" s="1" t="s">
        <v>3324</v>
      </c>
    </row>
    <row r="6111" spans="1:12" x14ac:dyDescent="0.2">
      <c r="A6111" s="1" t="s">
        <v>234</v>
      </c>
      <c r="B6111" s="1" t="s">
        <v>13</v>
      </c>
      <c r="C6111" s="2">
        <v>43840</v>
      </c>
      <c r="D6111" s="1" t="s">
        <v>152</v>
      </c>
      <c r="E6111" s="1"/>
      <c r="F6111" s="1" t="s">
        <v>4012</v>
      </c>
      <c r="G6111" s="3">
        <v>878.91</v>
      </c>
      <c r="H6111" s="3"/>
      <c r="I6111" s="1" t="s">
        <v>83</v>
      </c>
      <c r="J6111" s="1" t="s">
        <v>175</v>
      </c>
      <c r="K6111" s="1" t="s">
        <v>84</v>
      </c>
      <c r="L6111" s="1" t="s">
        <v>306</v>
      </c>
    </row>
    <row r="6112" spans="1:12" x14ac:dyDescent="0.2">
      <c r="A6112" s="1" t="s">
        <v>234</v>
      </c>
      <c r="B6112" s="1" t="s">
        <v>13</v>
      </c>
      <c r="C6112" s="2">
        <v>43840</v>
      </c>
      <c r="D6112" s="1" t="s">
        <v>152</v>
      </c>
      <c r="E6112" s="1"/>
      <c r="F6112" s="1" t="s">
        <v>4013</v>
      </c>
      <c r="G6112" s="3">
        <v>527.69000000000005</v>
      </c>
      <c r="H6112" s="3"/>
      <c r="I6112" s="1" t="s">
        <v>123</v>
      </c>
      <c r="J6112" s="1" t="s">
        <v>124</v>
      </c>
      <c r="K6112" s="1" t="s">
        <v>12</v>
      </c>
      <c r="L6112" s="1" t="s">
        <v>1650</v>
      </c>
    </row>
    <row r="6113" spans="1:12" x14ac:dyDescent="0.2">
      <c r="A6113" s="1" t="s">
        <v>234</v>
      </c>
      <c r="B6113" s="1" t="s">
        <v>13</v>
      </c>
      <c r="C6113" s="2">
        <v>43840</v>
      </c>
      <c r="D6113" s="1" t="s">
        <v>152</v>
      </c>
      <c r="E6113" s="1"/>
      <c r="F6113" s="1" t="s">
        <v>4014</v>
      </c>
      <c r="G6113" s="3">
        <v>167.34</v>
      </c>
      <c r="H6113" s="3"/>
      <c r="I6113" s="1" t="s">
        <v>87</v>
      </c>
      <c r="J6113" s="1" t="s">
        <v>116</v>
      </c>
      <c r="K6113" s="1" t="s">
        <v>84</v>
      </c>
      <c r="L6113" s="1" t="s">
        <v>111</v>
      </c>
    </row>
    <row r="6114" spans="1:12" x14ac:dyDescent="0.2">
      <c r="A6114" s="1" t="s">
        <v>234</v>
      </c>
      <c r="B6114" s="1" t="s">
        <v>13</v>
      </c>
      <c r="C6114" s="2">
        <v>43840</v>
      </c>
      <c r="D6114" s="1" t="s">
        <v>152</v>
      </c>
      <c r="E6114" s="1"/>
      <c r="F6114" s="1" t="s">
        <v>3987</v>
      </c>
      <c r="G6114" s="3">
        <v>260.33999999999997</v>
      </c>
      <c r="H6114" s="3"/>
      <c r="I6114" s="1" t="s">
        <v>87</v>
      </c>
      <c r="J6114" s="1" t="s">
        <v>253</v>
      </c>
      <c r="K6114" s="1" t="s">
        <v>12</v>
      </c>
      <c r="L6114" s="1" t="s">
        <v>28</v>
      </c>
    </row>
    <row r="6115" spans="1:12" x14ac:dyDescent="0.2">
      <c r="A6115" s="1" t="s">
        <v>234</v>
      </c>
      <c r="B6115" s="1" t="s">
        <v>13</v>
      </c>
      <c r="C6115" s="2">
        <v>43840</v>
      </c>
      <c r="D6115" s="1" t="s">
        <v>152</v>
      </c>
      <c r="E6115" s="1"/>
      <c r="F6115" s="1" t="s">
        <v>4015</v>
      </c>
      <c r="G6115" s="3">
        <v>939.33</v>
      </c>
      <c r="H6115" s="3"/>
      <c r="I6115" s="1" t="s">
        <v>83</v>
      </c>
      <c r="J6115" s="1" t="s">
        <v>181</v>
      </c>
      <c r="K6115" s="1" t="s">
        <v>12</v>
      </c>
      <c r="L6115" s="1" t="s">
        <v>98</v>
      </c>
    </row>
    <row r="6116" spans="1:12" x14ac:dyDescent="0.2">
      <c r="A6116" s="1" t="s">
        <v>234</v>
      </c>
      <c r="B6116" s="1" t="s">
        <v>13</v>
      </c>
      <c r="C6116" s="2">
        <v>43840</v>
      </c>
      <c r="D6116" s="1" t="s">
        <v>152</v>
      </c>
      <c r="E6116" s="1"/>
      <c r="F6116" s="1" t="s">
        <v>4016</v>
      </c>
      <c r="G6116" s="3">
        <v>928.46</v>
      </c>
      <c r="H6116" s="3"/>
      <c r="I6116" s="1" t="s">
        <v>83</v>
      </c>
      <c r="J6116" s="1" t="s">
        <v>181</v>
      </c>
      <c r="K6116" s="1" t="s">
        <v>12</v>
      </c>
      <c r="L6116" s="1" t="s">
        <v>3965</v>
      </c>
    </row>
    <row r="6117" spans="1:12" x14ac:dyDescent="0.2">
      <c r="A6117" s="1" t="s">
        <v>234</v>
      </c>
      <c r="B6117" s="1" t="s">
        <v>13</v>
      </c>
      <c r="C6117" s="2">
        <v>43840</v>
      </c>
      <c r="D6117" s="1" t="s">
        <v>152</v>
      </c>
      <c r="E6117" s="1"/>
      <c r="F6117" s="1" t="s">
        <v>4017</v>
      </c>
      <c r="G6117" s="3">
        <v>1502.31</v>
      </c>
      <c r="H6117" s="3"/>
      <c r="I6117" s="1" t="s">
        <v>119</v>
      </c>
      <c r="J6117" s="1" t="s">
        <v>86</v>
      </c>
      <c r="K6117" s="1" t="s">
        <v>12</v>
      </c>
      <c r="L6117" s="1" t="s">
        <v>52</v>
      </c>
    </row>
    <row r="6118" spans="1:12" x14ac:dyDescent="0.2">
      <c r="A6118" s="1" t="s">
        <v>234</v>
      </c>
      <c r="B6118" s="1" t="s">
        <v>13</v>
      </c>
      <c r="C6118" s="2">
        <v>43840</v>
      </c>
      <c r="D6118" s="1" t="s">
        <v>152</v>
      </c>
      <c r="E6118" s="1"/>
      <c r="F6118" s="1" t="s">
        <v>4018</v>
      </c>
      <c r="G6118" s="3">
        <v>1344.25</v>
      </c>
      <c r="H6118" s="3"/>
      <c r="I6118" s="1" t="s">
        <v>119</v>
      </c>
      <c r="J6118" s="1" t="s">
        <v>86</v>
      </c>
      <c r="K6118" s="1" t="s">
        <v>12</v>
      </c>
      <c r="L6118" s="1" t="s">
        <v>70</v>
      </c>
    </row>
    <row r="6119" spans="1:12" x14ac:dyDescent="0.2">
      <c r="A6119" s="1" t="s">
        <v>234</v>
      </c>
      <c r="B6119" s="1" t="s">
        <v>13</v>
      </c>
      <c r="C6119" s="2">
        <v>43840</v>
      </c>
      <c r="D6119" s="1" t="s">
        <v>152</v>
      </c>
      <c r="E6119" s="1"/>
      <c r="F6119" s="1" t="s">
        <v>4019</v>
      </c>
      <c r="G6119" s="3">
        <v>1334.75</v>
      </c>
      <c r="H6119" s="3"/>
      <c r="I6119" s="1" t="s">
        <v>119</v>
      </c>
      <c r="J6119" s="1" t="s">
        <v>86</v>
      </c>
      <c r="K6119" s="1" t="s">
        <v>12</v>
      </c>
      <c r="L6119" s="1" t="s">
        <v>103</v>
      </c>
    </row>
    <row r="6120" spans="1:12" x14ac:dyDescent="0.2">
      <c r="A6120" s="1" t="s">
        <v>234</v>
      </c>
      <c r="B6120" s="1" t="s">
        <v>13</v>
      </c>
      <c r="C6120" s="2">
        <v>43840</v>
      </c>
      <c r="D6120" s="1" t="s">
        <v>152</v>
      </c>
      <c r="E6120" s="1"/>
      <c r="F6120" s="1" t="s">
        <v>4020</v>
      </c>
      <c r="G6120" s="3">
        <v>245.93</v>
      </c>
      <c r="H6120" s="3"/>
      <c r="I6120" s="1" t="s">
        <v>177</v>
      </c>
      <c r="J6120" s="1" t="s">
        <v>178</v>
      </c>
      <c r="K6120" s="1" t="s">
        <v>12</v>
      </c>
      <c r="L6120" s="1" t="s">
        <v>31</v>
      </c>
    </row>
    <row r="6121" spans="1:12" x14ac:dyDescent="0.2">
      <c r="A6121" s="1" t="s">
        <v>234</v>
      </c>
      <c r="B6121" s="1" t="s">
        <v>13</v>
      </c>
      <c r="C6121" s="2">
        <v>43840</v>
      </c>
      <c r="D6121" s="1" t="s">
        <v>152</v>
      </c>
      <c r="E6121" s="1"/>
      <c r="F6121" s="1" t="s">
        <v>4021</v>
      </c>
      <c r="G6121" s="3">
        <v>193.36</v>
      </c>
      <c r="H6121" s="3"/>
      <c r="I6121" s="1" t="s">
        <v>185</v>
      </c>
      <c r="J6121" s="1" t="s">
        <v>126</v>
      </c>
      <c r="K6121" s="1" t="s">
        <v>12</v>
      </c>
      <c r="L6121" s="1" t="s">
        <v>304</v>
      </c>
    </row>
    <row r="6122" spans="1:12" x14ac:dyDescent="0.2">
      <c r="A6122" s="1" t="s">
        <v>234</v>
      </c>
      <c r="B6122" s="1" t="s">
        <v>13</v>
      </c>
      <c r="C6122" s="2">
        <v>43840</v>
      </c>
      <c r="D6122" s="1" t="s">
        <v>152</v>
      </c>
      <c r="E6122" s="1"/>
      <c r="F6122" s="1" t="s">
        <v>4022</v>
      </c>
      <c r="G6122" s="3">
        <v>954.18</v>
      </c>
      <c r="H6122" s="3"/>
      <c r="I6122" s="1" t="s">
        <v>87</v>
      </c>
      <c r="J6122" s="1" t="s">
        <v>116</v>
      </c>
      <c r="K6122" s="1" t="s">
        <v>12</v>
      </c>
      <c r="L6122" s="1" t="s">
        <v>80</v>
      </c>
    </row>
    <row r="6123" spans="1:12" x14ac:dyDescent="0.2">
      <c r="A6123" s="1" t="s">
        <v>234</v>
      </c>
      <c r="B6123" s="1" t="s">
        <v>13</v>
      </c>
      <c r="C6123" s="2">
        <v>43840</v>
      </c>
      <c r="D6123" s="1" t="s">
        <v>152</v>
      </c>
      <c r="E6123" s="1"/>
      <c r="F6123" s="1" t="s">
        <v>4003</v>
      </c>
      <c r="G6123" s="3">
        <v>99.51</v>
      </c>
      <c r="H6123" s="3"/>
      <c r="I6123" s="1" t="s">
        <v>87</v>
      </c>
      <c r="J6123" s="1" t="s">
        <v>116</v>
      </c>
      <c r="K6123" s="1" t="s">
        <v>84</v>
      </c>
      <c r="L6123" s="1" t="s">
        <v>2028</v>
      </c>
    </row>
    <row r="6124" spans="1:12" x14ac:dyDescent="0.2">
      <c r="A6124" s="1" t="s">
        <v>234</v>
      </c>
      <c r="B6124" s="1" t="s">
        <v>13</v>
      </c>
      <c r="C6124" s="2">
        <v>43840</v>
      </c>
      <c r="D6124" s="1" t="s">
        <v>152</v>
      </c>
      <c r="E6124" s="1"/>
      <c r="F6124" s="1" t="s">
        <v>4023</v>
      </c>
      <c r="G6124" s="3">
        <v>2386.8200000000002</v>
      </c>
      <c r="H6124" s="3"/>
      <c r="I6124" s="1" t="s">
        <v>83</v>
      </c>
      <c r="J6124" s="1" t="s">
        <v>181</v>
      </c>
      <c r="K6124" s="1" t="s">
        <v>12</v>
      </c>
      <c r="L6124" s="1" t="s">
        <v>36</v>
      </c>
    </row>
    <row r="6125" spans="1:12" x14ac:dyDescent="0.2">
      <c r="A6125" s="1" t="s">
        <v>234</v>
      </c>
      <c r="B6125" s="1" t="s">
        <v>13</v>
      </c>
      <c r="C6125" s="2">
        <v>43840</v>
      </c>
      <c r="D6125" s="1" t="s">
        <v>152</v>
      </c>
      <c r="E6125" s="1"/>
      <c r="F6125" s="1" t="s">
        <v>4004</v>
      </c>
      <c r="G6125" s="3">
        <v>1124.08</v>
      </c>
      <c r="H6125" s="3"/>
      <c r="I6125" s="1" t="s">
        <v>119</v>
      </c>
      <c r="J6125" s="1" t="s">
        <v>86</v>
      </c>
      <c r="K6125" s="1" t="s">
        <v>84</v>
      </c>
      <c r="L6125" s="1" t="s">
        <v>300</v>
      </c>
    </row>
    <row r="6126" spans="1:12" x14ac:dyDescent="0.2">
      <c r="A6126" s="1" t="s">
        <v>234</v>
      </c>
      <c r="B6126" s="1" t="s">
        <v>13</v>
      </c>
      <c r="C6126" s="2">
        <v>43840</v>
      </c>
      <c r="D6126" s="1" t="s">
        <v>152</v>
      </c>
      <c r="E6126" s="1"/>
      <c r="F6126" s="1" t="s">
        <v>4024</v>
      </c>
      <c r="G6126" s="3">
        <v>1956.86</v>
      </c>
      <c r="H6126" s="3"/>
      <c r="I6126" s="1" t="s">
        <v>83</v>
      </c>
      <c r="J6126" s="1" t="s">
        <v>230</v>
      </c>
      <c r="K6126" s="1" t="s">
        <v>12</v>
      </c>
      <c r="L6126" s="1" t="s">
        <v>22</v>
      </c>
    </row>
    <row r="6127" spans="1:12" x14ac:dyDescent="0.2">
      <c r="A6127" s="1" t="s">
        <v>234</v>
      </c>
      <c r="B6127" s="1" t="s">
        <v>13</v>
      </c>
      <c r="C6127" s="2">
        <v>43840</v>
      </c>
      <c r="D6127" s="1" t="s">
        <v>152</v>
      </c>
      <c r="E6127" s="1"/>
      <c r="F6127" s="1" t="s">
        <v>4025</v>
      </c>
      <c r="G6127" s="3">
        <v>1517.25</v>
      </c>
      <c r="H6127" s="3"/>
      <c r="I6127" s="1" t="s">
        <v>119</v>
      </c>
      <c r="J6127" s="1" t="s">
        <v>86</v>
      </c>
      <c r="K6127" s="1" t="s">
        <v>12</v>
      </c>
      <c r="L6127" s="1" t="s">
        <v>246</v>
      </c>
    </row>
    <row r="6128" spans="1:12" x14ac:dyDescent="0.2">
      <c r="A6128" s="1" t="s">
        <v>234</v>
      </c>
      <c r="B6128" s="1" t="s">
        <v>13</v>
      </c>
      <c r="C6128" s="2">
        <v>43840</v>
      </c>
      <c r="D6128" s="1" t="s">
        <v>152</v>
      </c>
      <c r="E6128" s="1"/>
      <c r="F6128" s="1" t="s">
        <v>4003</v>
      </c>
      <c r="G6128" s="3">
        <v>588.91999999999996</v>
      </c>
      <c r="H6128" s="3"/>
      <c r="I6128" s="1" t="s">
        <v>83</v>
      </c>
      <c r="J6128" s="1" t="s">
        <v>175</v>
      </c>
      <c r="K6128" s="1" t="s">
        <v>84</v>
      </c>
      <c r="L6128" s="1" t="s">
        <v>2028</v>
      </c>
    </row>
    <row r="6129" spans="1:12" x14ac:dyDescent="0.2">
      <c r="A6129" s="1" t="s">
        <v>234</v>
      </c>
      <c r="B6129" s="1" t="s">
        <v>13</v>
      </c>
      <c r="C6129" s="2">
        <v>43840</v>
      </c>
      <c r="D6129" s="1" t="s">
        <v>152</v>
      </c>
      <c r="E6129" s="1"/>
      <c r="F6129" s="1" t="s">
        <v>4021</v>
      </c>
      <c r="G6129" s="3">
        <v>329.23</v>
      </c>
      <c r="H6129" s="3"/>
      <c r="I6129" s="1" t="s">
        <v>123</v>
      </c>
      <c r="J6129" s="1" t="s">
        <v>124</v>
      </c>
      <c r="K6129" s="1" t="s">
        <v>12</v>
      </c>
      <c r="L6129" s="1" t="s">
        <v>304</v>
      </c>
    </row>
    <row r="6130" spans="1:12" x14ac:dyDescent="0.2">
      <c r="A6130" s="1" t="s">
        <v>234</v>
      </c>
      <c r="B6130" s="1" t="s">
        <v>13</v>
      </c>
      <c r="C6130" s="2">
        <v>43840</v>
      </c>
      <c r="D6130" s="1" t="s">
        <v>152</v>
      </c>
      <c r="E6130" s="1"/>
      <c r="F6130" s="1" t="s">
        <v>4026</v>
      </c>
      <c r="G6130" s="3">
        <v>154.51</v>
      </c>
      <c r="H6130" s="3"/>
      <c r="I6130" s="1" t="s">
        <v>185</v>
      </c>
      <c r="J6130" s="1" t="s">
        <v>126</v>
      </c>
      <c r="K6130" s="1" t="s">
        <v>84</v>
      </c>
      <c r="L6130" s="1" t="s">
        <v>241</v>
      </c>
    </row>
    <row r="6131" spans="1:12" x14ac:dyDescent="0.2">
      <c r="A6131" s="1" t="s">
        <v>234</v>
      </c>
      <c r="B6131" s="1" t="s">
        <v>13</v>
      </c>
      <c r="C6131" s="2">
        <v>43840</v>
      </c>
      <c r="D6131" s="1" t="s">
        <v>152</v>
      </c>
      <c r="E6131" s="1"/>
      <c r="F6131" s="1" t="s">
        <v>4027</v>
      </c>
      <c r="G6131" s="3">
        <v>70.680000000000007</v>
      </c>
      <c r="H6131" s="3"/>
      <c r="I6131" s="1" t="s">
        <v>106</v>
      </c>
      <c r="J6131" s="1" t="s">
        <v>121</v>
      </c>
      <c r="K6131" s="1" t="s">
        <v>84</v>
      </c>
      <c r="L6131" s="1" t="s">
        <v>29</v>
      </c>
    </row>
    <row r="6132" spans="1:12" x14ac:dyDescent="0.2">
      <c r="A6132" s="1" t="s">
        <v>234</v>
      </c>
      <c r="B6132" s="1" t="s">
        <v>13</v>
      </c>
      <c r="C6132" s="2">
        <v>43840</v>
      </c>
      <c r="D6132" s="1" t="s">
        <v>152</v>
      </c>
      <c r="E6132" s="1"/>
      <c r="F6132" s="1" t="s">
        <v>4028</v>
      </c>
      <c r="G6132" s="3">
        <v>908.96</v>
      </c>
      <c r="H6132" s="3"/>
      <c r="I6132" s="1" t="s">
        <v>83</v>
      </c>
      <c r="J6132" s="1" t="s">
        <v>181</v>
      </c>
      <c r="K6132" s="1" t="s">
        <v>12</v>
      </c>
      <c r="L6132" s="1" t="s">
        <v>44</v>
      </c>
    </row>
    <row r="6133" spans="1:12" x14ac:dyDescent="0.2">
      <c r="A6133" s="1" t="s">
        <v>234</v>
      </c>
      <c r="B6133" s="1" t="s">
        <v>13</v>
      </c>
      <c r="C6133" s="2">
        <v>43840</v>
      </c>
      <c r="D6133" s="1" t="s">
        <v>152</v>
      </c>
      <c r="E6133" s="1"/>
      <c r="F6133" s="1" t="s">
        <v>4014</v>
      </c>
      <c r="G6133" s="3">
        <v>393.25</v>
      </c>
      <c r="H6133" s="3"/>
      <c r="I6133" s="1" t="s">
        <v>85</v>
      </c>
      <c r="J6133" s="1" t="s">
        <v>125</v>
      </c>
      <c r="K6133" s="1" t="s">
        <v>84</v>
      </c>
      <c r="L6133" s="1" t="s">
        <v>111</v>
      </c>
    </row>
    <row r="6134" spans="1:12" x14ac:dyDescent="0.2">
      <c r="A6134" s="1" t="s">
        <v>234</v>
      </c>
      <c r="B6134" s="1" t="s">
        <v>13</v>
      </c>
      <c r="C6134" s="2">
        <v>43840</v>
      </c>
      <c r="D6134" s="1" t="s">
        <v>152</v>
      </c>
      <c r="E6134" s="1"/>
      <c r="F6134" s="1" t="s">
        <v>4029</v>
      </c>
      <c r="G6134" s="3">
        <v>196.38</v>
      </c>
      <c r="H6134" s="3"/>
      <c r="I6134" s="1" t="s">
        <v>120</v>
      </c>
      <c r="J6134" s="1" t="s">
        <v>171</v>
      </c>
      <c r="K6134" s="1" t="s">
        <v>84</v>
      </c>
      <c r="L6134" s="1" t="s">
        <v>409</v>
      </c>
    </row>
    <row r="6135" spans="1:12" x14ac:dyDescent="0.2">
      <c r="A6135" s="1" t="s">
        <v>234</v>
      </c>
      <c r="B6135" s="1" t="s">
        <v>13</v>
      </c>
      <c r="C6135" s="2">
        <v>43840</v>
      </c>
      <c r="D6135" s="1" t="s">
        <v>152</v>
      </c>
      <c r="E6135" s="1"/>
      <c r="F6135" s="1" t="s">
        <v>3996</v>
      </c>
      <c r="G6135" s="3">
        <v>906.87</v>
      </c>
      <c r="H6135" s="3"/>
      <c r="I6135" s="1" t="s">
        <v>120</v>
      </c>
      <c r="J6135" s="1" t="s">
        <v>171</v>
      </c>
      <c r="K6135" s="1" t="s">
        <v>12</v>
      </c>
      <c r="L6135" s="1" t="s">
        <v>20</v>
      </c>
    </row>
    <row r="6136" spans="1:12" x14ac:dyDescent="0.2">
      <c r="A6136" s="1" t="s">
        <v>234</v>
      </c>
      <c r="B6136" s="1" t="s">
        <v>13</v>
      </c>
      <c r="C6136" s="2">
        <v>43840</v>
      </c>
      <c r="D6136" s="1" t="s">
        <v>152</v>
      </c>
      <c r="E6136" s="1"/>
      <c r="F6136" s="1" t="s">
        <v>4030</v>
      </c>
      <c r="G6136" s="3">
        <v>1003.9</v>
      </c>
      <c r="H6136" s="3"/>
      <c r="I6136" s="1" t="s">
        <v>83</v>
      </c>
      <c r="J6136" s="1" t="s">
        <v>230</v>
      </c>
      <c r="K6136" s="1" t="s">
        <v>12</v>
      </c>
      <c r="L6136" s="1" t="s">
        <v>73</v>
      </c>
    </row>
    <row r="6137" spans="1:12" x14ac:dyDescent="0.2">
      <c r="A6137" s="1" t="s">
        <v>234</v>
      </c>
      <c r="B6137" s="1" t="s">
        <v>13</v>
      </c>
      <c r="C6137" s="2">
        <v>43840</v>
      </c>
      <c r="D6137" s="1" t="s">
        <v>152</v>
      </c>
      <c r="E6137" s="1"/>
      <c r="F6137" s="1" t="s">
        <v>4031</v>
      </c>
      <c r="G6137" s="3">
        <v>1057.5</v>
      </c>
      <c r="H6137" s="3"/>
      <c r="I6137" s="1" t="s">
        <v>119</v>
      </c>
      <c r="J6137" s="1" t="s">
        <v>86</v>
      </c>
      <c r="K6137" s="1" t="s">
        <v>12</v>
      </c>
      <c r="L6137" s="1" t="s">
        <v>1098</v>
      </c>
    </row>
    <row r="6138" spans="1:12" x14ac:dyDescent="0.2">
      <c r="A6138" s="1" t="s">
        <v>234</v>
      </c>
      <c r="B6138" s="1" t="s">
        <v>13</v>
      </c>
      <c r="C6138" s="2">
        <v>43840</v>
      </c>
      <c r="D6138" s="1" t="s">
        <v>152</v>
      </c>
      <c r="E6138" s="1"/>
      <c r="F6138" s="1" t="s">
        <v>4032</v>
      </c>
      <c r="G6138" s="3">
        <v>600</v>
      </c>
      <c r="H6138" s="3"/>
      <c r="I6138" s="1" t="s">
        <v>119</v>
      </c>
      <c r="J6138" s="1" t="s">
        <v>86</v>
      </c>
      <c r="K6138" s="1" t="s">
        <v>12</v>
      </c>
      <c r="L6138" s="1" t="s">
        <v>2946</v>
      </c>
    </row>
    <row r="6139" spans="1:12" x14ac:dyDescent="0.2">
      <c r="A6139" s="1" t="s">
        <v>234</v>
      </c>
      <c r="B6139" s="1" t="s">
        <v>13</v>
      </c>
      <c r="C6139" s="2">
        <v>43840</v>
      </c>
      <c r="D6139" s="1" t="s">
        <v>152</v>
      </c>
      <c r="E6139" s="1"/>
      <c r="F6139" s="1" t="s">
        <v>4033</v>
      </c>
      <c r="G6139" s="3">
        <v>310.23</v>
      </c>
      <c r="H6139" s="3"/>
      <c r="I6139" s="1" t="s">
        <v>185</v>
      </c>
      <c r="J6139" s="1" t="s">
        <v>126</v>
      </c>
      <c r="K6139" s="1" t="s">
        <v>12</v>
      </c>
      <c r="L6139" s="1" t="s">
        <v>261</v>
      </c>
    </row>
    <row r="6140" spans="1:12" x14ac:dyDescent="0.2">
      <c r="A6140" s="1" t="s">
        <v>234</v>
      </c>
      <c r="B6140" s="1" t="s">
        <v>13</v>
      </c>
      <c r="C6140" s="2">
        <v>43840</v>
      </c>
      <c r="D6140" s="1" t="s">
        <v>152</v>
      </c>
      <c r="E6140" s="1"/>
      <c r="F6140" s="1" t="s">
        <v>4034</v>
      </c>
      <c r="G6140" s="3">
        <v>624</v>
      </c>
      <c r="H6140" s="3"/>
      <c r="I6140" s="1" t="s">
        <v>119</v>
      </c>
      <c r="J6140" s="1" t="s">
        <v>86</v>
      </c>
      <c r="K6140" s="1" t="s">
        <v>12</v>
      </c>
      <c r="L6140" s="1" t="s">
        <v>389</v>
      </c>
    </row>
    <row r="6141" spans="1:12" x14ac:dyDescent="0.2">
      <c r="A6141" s="1" t="s">
        <v>234</v>
      </c>
      <c r="B6141" s="1" t="s">
        <v>13</v>
      </c>
      <c r="C6141" s="2">
        <v>43840</v>
      </c>
      <c r="D6141" s="1" t="s">
        <v>152</v>
      </c>
      <c r="E6141" s="1"/>
      <c r="F6141" s="1" t="s">
        <v>4027</v>
      </c>
      <c r="G6141" s="3">
        <v>496</v>
      </c>
      <c r="H6141" s="3"/>
      <c r="I6141" s="1" t="s">
        <v>83</v>
      </c>
      <c r="J6141" s="1" t="s">
        <v>175</v>
      </c>
      <c r="K6141" s="1" t="s">
        <v>84</v>
      </c>
      <c r="L6141" s="1" t="s">
        <v>29</v>
      </c>
    </row>
    <row r="6142" spans="1:12" x14ac:dyDescent="0.2">
      <c r="A6142" s="1" t="s">
        <v>234</v>
      </c>
      <c r="B6142" s="1" t="s">
        <v>13</v>
      </c>
      <c r="C6142" s="2">
        <v>43840</v>
      </c>
      <c r="D6142" s="1" t="s">
        <v>152</v>
      </c>
      <c r="E6142" s="1"/>
      <c r="F6142" s="1" t="s">
        <v>4035</v>
      </c>
      <c r="G6142" s="3">
        <v>1330</v>
      </c>
      <c r="H6142" s="3"/>
      <c r="I6142" s="1" t="s">
        <v>119</v>
      </c>
      <c r="J6142" s="1" t="s">
        <v>86</v>
      </c>
      <c r="K6142" s="1" t="s">
        <v>12</v>
      </c>
      <c r="L6142" s="1" t="s">
        <v>3200</v>
      </c>
    </row>
    <row r="6143" spans="1:12" x14ac:dyDescent="0.2">
      <c r="A6143" s="1" t="s">
        <v>234</v>
      </c>
      <c r="B6143" s="1" t="s">
        <v>13</v>
      </c>
      <c r="C6143" s="2">
        <v>43840</v>
      </c>
      <c r="D6143" s="1" t="s">
        <v>152</v>
      </c>
      <c r="E6143" s="1"/>
      <c r="F6143" s="1" t="s">
        <v>4036</v>
      </c>
      <c r="G6143" s="3">
        <v>1267.6099999999999</v>
      </c>
      <c r="H6143" s="3"/>
      <c r="I6143" s="1" t="s">
        <v>119</v>
      </c>
      <c r="J6143" s="1" t="s">
        <v>86</v>
      </c>
      <c r="K6143" s="1" t="s">
        <v>12</v>
      </c>
      <c r="L6143" s="1" t="s">
        <v>48</v>
      </c>
    </row>
    <row r="6144" spans="1:12" x14ac:dyDescent="0.2">
      <c r="A6144" s="1" t="s">
        <v>234</v>
      </c>
      <c r="B6144" s="1" t="s">
        <v>13</v>
      </c>
      <c r="C6144" s="2">
        <v>43840</v>
      </c>
      <c r="D6144" s="1" t="s">
        <v>152</v>
      </c>
      <c r="E6144" s="1"/>
      <c r="F6144" s="1" t="s">
        <v>4037</v>
      </c>
      <c r="G6144" s="3">
        <v>840</v>
      </c>
      <c r="H6144" s="3"/>
      <c r="I6144" s="1" t="s">
        <v>119</v>
      </c>
      <c r="J6144" s="1" t="s">
        <v>86</v>
      </c>
      <c r="K6144" s="1" t="s">
        <v>12</v>
      </c>
      <c r="L6144" s="1" t="s">
        <v>248</v>
      </c>
    </row>
    <row r="6145" spans="1:12" x14ac:dyDescent="0.2">
      <c r="A6145" s="1" t="s">
        <v>234</v>
      </c>
      <c r="B6145" s="1" t="s">
        <v>13</v>
      </c>
      <c r="C6145" s="2">
        <v>43840</v>
      </c>
      <c r="D6145" s="1" t="s">
        <v>152</v>
      </c>
      <c r="E6145" s="1"/>
      <c r="F6145" s="1" t="s">
        <v>4038</v>
      </c>
      <c r="G6145" s="3">
        <v>682.26</v>
      </c>
      <c r="H6145" s="3"/>
      <c r="I6145" s="1" t="s">
        <v>85</v>
      </c>
      <c r="J6145" s="1" t="s">
        <v>125</v>
      </c>
      <c r="K6145" s="1" t="s">
        <v>84</v>
      </c>
      <c r="L6145" s="1" t="s">
        <v>114</v>
      </c>
    </row>
    <row r="6146" spans="1:12" x14ac:dyDescent="0.2">
      <c r="A6146" s="1" t="s">
        <v>234</v>
      </c>
      <c r="B6146" s="1" t="s">
        <v>13</v>
      </c>
      <c r="C6146" s="2">
        <v>43840</v>
      </c>
      <c r="D6146" s="1" t="s">
        <v>152</v>
      </c>
      <c r="E6146" s="1"/>
      <c r="F6146" s="1" t="s">
        <v>4039</v>
      </c>
      <c r="G6146" s="3">
        <v>1116.3499999999999</v>
      </c>
      <c r="H6146" s="3"/>
      <c r="I6146" s="1" t="s">
        <v>120</v>
      </c>
      <c r="J6146" s="1" t="s">
        <v>171</v>
      </c>
      <c r="K6146" s="1" t="s">
        <v>12</v>
      </c>
      <c r="L6146" s="1" t="s">
        <v>34</v>
      </c>
    </row>
    <row r="6147" spans="1:12" x14ac:dyDescent="0.2">
      <c r="A6147" s="1" t="s">
        <v>234</v>
      </c>
      <c r="B6147" s="1" t="s">
        <v>13</v>
      </c>
      <c r="C6147" s="2">
        <v>43840</v>
      </c>
      <c r="D6147" s="1" t="s">
        <v>152</v>
      </c>
      <c r="E6147" s="1"/>
      <c r="F6147" s="1" t="s">
        <v>3997</v>
      </c>
      <c r="G6147" s="3">
        <v>256.12</v>
      </c>
      <c r="H6147" s="3"/>
      <c r="I6147" s="1" t="s">
        <v>185</v>
      </c>
      <c r="J6147" s="1" t="s">
        <v>126</v>
      </c>
      <c r="K6147" s="1" t="s">
        <v>84</v>
      </c>
      <c r="L6147" s="1" t="s">
        <v>26</v>
      </c>
    </row>
    <row r="6148" spans="1:12" x14ac:dyDescent="0.2">
      <c r="A6148" s="1" t="s">
        <v>234</v>
      </c>
      <c r="B6148" s="1" t="s">
        <v>13</v>
      </c>
      <c r="C6148" s="2">
        <v>43840</v>
      </c>
      <c r="D6148" s="1" t="s">
        <v>152</v>
      </c>
      <c r="E6148" s="1"/>
      <c r="F6148" s="1" t="s">
        <v>4040</v>
      </c>
      <c r="G6148" s="3">
        <v>191.28</v>
      </c>
      <c r="H6148" s="3"/>
      <c r="I6148" s="1" t="s">
        <v>185</v>
      </c>
      <c r="J6148" s="1" t="s">
        <v>126</v>
      </c>
      <c r="K6148" s="1" t="s">
        <v>12</v>
      </c>
      <c r="L6148" s="1" t="s">
        <v>49</v>
      </c>
    </row>
    <row r="6149" spans="1:12" x14ac:dyDescent="0.2">
      <c r="A6149" s="1" t="s">
        <v>234</v>
      </c>
      <c r="B6149" s="1" t="s">
        <v>13</v>
      </c>
      <c r="C6149" s="2">
        <v>43840</v>
      </c>
      <c r="D6149" s="1" t="s">
        <v>152</v>
      </c>
      <c r="E6149" s="1"/>
      <c r="F6149" s="1" t="s">
        <v>4041</v>
      </c>
      <c r="G6149" s="3">
        <v>1140.92</v>
      </c>
      <c r="H6149" s="3"/>
      <c r="I6149" s="1" t="s">
        <v>120</v>
      </c>
      <c r="J6149" s="1" t="s">
        <v>171</v>
      </c>
      <c r="K6149" s="1" t="s">
        <v>12</v>
      </c>
      <c r="L6149" s="1" t="s">
        <v>473</v>
      </c>
    </row>
    <row r="6150" spans="1:12" x14ac:dyDescent="0.2">
      <c r="A6150" s="1" t="s">
        <v>234</v>
      </c>
      <c r="B6150" s="1" t="s">
        <v>13</v>
      </c>
      <c r="C6150" s="2">
        <v>43840</v>
      </c>
      <c r="D6150" s="1" t="s">
        <v>152</v>
      </c>
      <c r="E6150" s="1"/>
      <c r="F6150" s="1" t="s">
        <v>4012</v>
      </c>
      <c r="G6150" s="3">
        <v>1084.52</v>
      </c>
      <c r="H6150" s="3"/>
      <c r="I6150" s="1" t="s">
        <v>119</v>
      </c>
      <c r="J6150" s="1" t="s">
        <v>86</v>
      </c>
      <c r="K6150" s="1" t="s">
        <v>84</v>
      </c>
      <c r="L6150" s="1" t="s">
        <v>306</v>
      </c>
    </row>
    <row r="6151" spans="1:12" x14ac:dyDescent="0.2">
      <c r="A6151" s="1" t="s">
        <v>234</v>
      </c>
      <c r="B6151" s="1" t="s">
        <v>13</v>
      </c>
      <c r="C6151" s="2">
        <v>43840</v>
      </c>
      <c r="D6151" s="1" t="s">
        <v>152</v>
      </c>
      <c r="E6151" s="1"/>
      <c r="F6151" s="1" t="s">
        <v>4042</v>
      </c>
      <c r="G6151" s="3">
        <v>1052.68</v>
      </c>
      <c r="H6151" s="3"/>
      <c r="I6151" s="1" t="s">
        <v>119</v>
      </c>
      <c r="J6151" s="1" t="s">
        <v>86</v>
      </c>
      <c r="K6151" s="1" t="s">
        <v>12</v>
      </c>
      <c r="L6151" s="1" t="s">
        <v>407</v>
      </c>
    </row>
    <row r="6152" spans="1:12" x14ac:dyDescent="0.2">
      <c r="A6152" s="1" t="s">
        <v>234</v>
      </c>
      <c r="B6152" s="1" t="s">
        <v>13</v>
      </c>
      <c r="C6152" s="2">
        <v>43840</v>
      </c>
      <c r="D6152" s="1" t="s">
        <v>152</v>
      </c>
      <c r="E6152" s="1"/>
      <c r="F6152" s="1" t="s">
        <v>4043</v>
      </c>
      <c r="G6152" s="3">
        <v>785.5</v>
      </c>
      <c r="H6152" s="3"/>
      <c r="I6152" s="1" t="s">
        <v>119</v>
      </c>
      <c r="J6152" s="1" t="s">
        <v>86</v>
      </c>
      <c r="K6152" s="1" t="s">
        <v>12</v>
      </c>
      <c r="L6152" s="1" t="s">
        <v>35</v>
      </c>
    </row>
    <row r="6153" spans="1:12" x14ac:dyDescent="0.2">
      <c r="A6153" s="1" t="s">
        <v>234</v>
      </c>
      <c r="B6153" s="1" t="s">
        <v>13</v>
      </c>
      <c r="C6153" s="2">
        <v>43840</v>
      </c>
      <c r="D6153" s="1" t="s">
        <v>152</v>
      </c>
      <c r="E6153" s="1"/>
      <c r="F6153" s="1" t="s">
        <v>4044</v>
      </c>
      <c r="G6153" s="3">
        <v>861</v>
      </c>
      <c r="H6153" s="3"/>
      <c r="I6153" s="1" t="s">
        <v>119</v>
      </c>
      <c r="J6153" s="1" t="s">
        <v>86</v>
      </c>
      <c r="K6153" s="1" t="s">
        <v>12</v>
      </c>
      <c r="L6153" s="1" t="s">
        <v>61</v>
      </c>
    </row>
    <row r="6154" spans="1:12" x14ac:dyDescent="0.2">
      <c r="A6154" s="1" t="s">
        <v>234</v>
      </c>
      <c r="B6154" s="1" t="s">
        <v>13</v>
      </c>
      <c r="C6154" s="2">
        <v>43840</v>
      </c>
      <c r="D6154" s="1" t="s">
        <v>152</v>
      </c>
      <c r="E6154" s="1"/>
      <c r="F6154" s="1" t="s">
        <v>4008</v>
      </c>
      <c r="G6154" s="3">
        <v>262.37</v>
      </c>
      <c r="H6154" s="3"/>
      <c r="I6154" s="1" t="s">
        <v>185</v>
      </c>
      <c r="J6154" s="1" t="s">
        <v>126</v>
      </c>
      <c r="K6154" s="1" t="s">
        <v>12</v>
      </c>
      <c r="L6154" s="1" t="s">
        <v>92</v>
      </c>
    </row>
    <row r="6155" spans="1:12" x14ac:dyDescent="0.2">
      <c r="A6155" s="1" t="s">
        <v>234</v>
      </c>
      <c r="B6155" s="1" t="s">
        <v>13</v>
      </c>
      <c r="C6155" s="2">
        <v>43840</v>
      </c>
      <c r="D6155" s="1" t="s">
        <v>152</v>
      </c>
      <c r="E6155" s="1"/>
      <c r="F6155" s="1" t="s">
        <v>4045</v>
      </c>
      <c r="G6155" s="3">
        <v>176.08</v>
      </c>
      <c r="H6155" s="3"/>
      <c r="I6155" s="1" t="s">
        <v>106</v>
      </c>
      <c r="J6155" s="1" t="s">
        <v>122</v>
      </c>
      <c r="K6155" s="1" t="s">
        <v>12</v>
      </c>
      <c r="L6155" s="1" t="s">
        <v>1047</v>
      </c>
    </row>
    <row r="6156" spans="1:12" x14ac:dyDescent="0.2">
      <c r="A6156" s="1" t="s">
        <v>234</v>
      </c>
      <c r="B6156" s="1" t="s">
        <v>13</v>
      </c>
      <c r="C6156" s="2">
        <v>43840</v>
      </c>
      <c r="D6156" s="1" t="s">
        <v>152</v>
      </c>
      <c r="E6156" s="1"/>
      <c r="F6156" s="1" t="s">
        <v>4046</v>
      </c>
      <c r="G6156" s="3">
        <v>1232.06</v>
      </c>
      <c r="H6156" s="3"/>
      <c r="I6156" s="1" t="s">
        <v>106</v>
      </c>
      <c r="J6156" s="1" t="s">
        <v>121</v>
      </c>
      <c r="K6156" s="1" t="s">
        <v>12</v>
      </c>
      <c r="L6156" s="1" t="s">
        <v>65</v>
      </c>
    </row>
    <row r="6157" spans="1:12" x14ac:dyDescent="0.2">
      <c r="A6157" s="1" t="s">
        <v>234</v>
      </c>
      <c r="B6157" s="1" t="s">
        <v>13</v>
      </c>
      <c r="C6157" s="2">
        <v>43840</v>
      </c>
      <c r="D6157" s="1" t="s">
        <v>152</v>
      </c>
      <c r="E6157" s="1"/>
      <c r="F6157" s="1" t="s">
        <v>4045</v>
      </c>
      <c r="G6157" s="3">
        <v>368.3</v>
      </c>
      <c r="H6157" s="3"/>
      <c r="I6157" s="1" t="s">
        <v>87</v>
      </c>
      <c r="J6157" s="1" t="s">
        <v>116</v>
      </c>
      <c r="K6157" s="1" t="s">
        <v>12</v>
      </c>
      <c r="L6157" s="1" t="s">
        <v>1047</v>
      </c>
    </row>
    <row r="6158" spans="1:12" x14ac:dyDescent="0.2">
      <c r="A6158" s="1" t="s">
        <v>234</v>
      </c>
      <c r="B6158" s="1" t="s">
        <v>13</v>
      </c>
      <c r="C6158" s="2">
        <v>43840</v>
      </c>
      <c r="D6158" s="1" t="s">
        <v>152</v>
      </c>
      <c r="E6158" s="1"/>
      <c r="F6158" s="1" t="s">
        <v>4003</v>
      </c>
      <c r="G6158" s="3">
        <v>109.66</v>
      </c>
      <c r="H6158" s="3"/>
      <c r="I6158" s="1" t="s">
        <v>120</v>
      </c>
      <c r="J6158" s="1" t="s">
        <v>171</v>
      </c>
      <c r="K6158" s="1" t="s">
        <v>84</v>
      </c>
      <c r="L6158" s="1" t="s">
        <v>2028</v>
      </c>
    </row>
    <row r="6159" spans="1:12" x14ac:dyDescent="0.2">
      <c r="A6159" s="1" t="s">
        <v>234</v>
      </c>
      <c r="B6159" s="1" t="s">
        <v>13</v>
      </c>
      <c r="C6159" s="2">
        <v>43840</v>
      </c>
      <c r="D6159" s="1" t="s">
        <v>152</v>
      </c>
      <c r="E6159" s="1"/>
      <c r="F6159" s="1" t="s">
        <v>4047</v>
      </c>
      <c r="G6159" s="3">
        <v>1140.3</v>
      </c>
      <c r="H6159" s="3"/>
      <c r="I6159" s="1" t="s">
        <v>83</v>
      </c>
      <c r="J6159" s="1" t="s">
        <v>181</v>
      </c>
      <c r="K6159" s="1" t="s">
        <v>12</v>
      </c>
      <c r="L6159" s="1" t="s">
        <v>421</v>
      </c>
    </row>
    <row r="6160" spans="1:12" x14ac:dyDescent="0.2">
      <c r="A6160" s="1" t="s">
        <v>234</v>
      </c>
      <c r="B6160" s="1" t="s">
        <v>13</v>
      </c>
      <c r="C6160" s="2">
        <v>43840</v>
      </c>
      <c r="D6160" s="1" t="s">
        <v>152</v>
      </c>
      <c r="E6160" s="1"/>
      <c r="F6160" s="1" t="s">
        <v>4048</v>
      </c>
      <c r="G6160" s="3">
        <v>1022.32</v>
      </c>
      <c r="H6160" s="3"/>
      <c r="I6160" s="1" t="s">
        <v>83</v>
      </c>
      <c r="J6160" s="1" t="s">
        <v>181</v>
      </c>
      <c r="K6160" s="1" t="s">
        <v>12</v>
      </c>
      <c r="L6160" s="1" t="s">
        <v>328</v>
      </c>
    </row>
    <row r="6161" spans="1:12" x14ac:dyDescent="0.2">
      <c r="A6161" s="1" t="s">
        <v>234</v>
      </c>
      <c r="B6161" s="1" t="s">
        <v>13</v>
      </c>
      <c r="C6161" s="2">
        <v>43840</v>
      </c>
      <c r="D6161" s="1" t="s">
        <v>152</v>
      </c>
      <c r="E6161" s="1"/>
      <c r="F6161" s="1" t="s">
        <v>4049</v>
      </c>
      <c r="G6161" s="3">
        <v>950</v>
      </c>
      <c r="H6161" s="3"/>
      <c r="I6161" s="1" t="s">
        <v>119</v>
      </c>
      <c r="J6161" s="1" t="s">
        <v>86</v>
      </c>
      <c r="K6161" s="1" t="s">
        <v>12</v>
      </c>
      <c r="L6161" s="1" t="s">
        <v>3875</v>
      </c>
    </row>
    <row r="6162" spans="1:12" x14ac:dyDescent="0.2">
      <c r="A6162" s="1" t="s">
        <v>234</v>
      </c>
      <c r="B6162" s="1" t="s">
        <v>13</v>
      </c>
      <c r="C6162" s="2">
        <v>43840</v>
      </c>
      <c r="D6162" s="1" t="s">
        <v>152</v>
      </c>
      <c r="E6162" s="1"/>
      <c r="F6162" s="1" t="s">
        <v>4050</v>
      </c>
      <c r="G6162" s="3">
        <v>600</v>
      </c>
      <c r="H6162" s="3"/>
      <c r="I6162" s="1" t="s">
        <v>119</v>
      </c>
      <c r="J6162" s="1" t="s">
        <v>86</v>
      </c>
      <c r="K6162" s="1" t="s">
        <v>12</v>
      </c>
      <c r="L6162" s="1" t="s">
        <v>3929</v>
      </c>
    </row>
    <row r="6163" spans="1:12" x14ac:dyDescent="0.2">
      <c r="A6163" s="1" t="s">
        <v>234</v>
      </c>
      <c r="B6163" s="1" t="s">
        <v>13</v>
      </c>
      <c r="C6163" s="2">
        <v>43840</v>
      </c>
      <c r="D6163" s="1" t="s">
        <v>152</v>
      </c>
      <c r="E6163" s="1"/>
      <c r="F6163" s="1" t="s">
        <v>4051</v>
      </c>
      <c r="G6163" s="3">
        <v>983.5</v>
      </c>
      <c r="H6163" s="3"/>
      <c r="I6163" s="1" t="s">
        <v>119</v>
      </c>
      <c r="J6163" s="1" t="s">
        <v>86</v>
      </c>
      <c r="K6163" s="1" t="s">
        <v>12</v>
      </c>
      <c r="L6163" s="1" t="s">
        <v>2598</v>
      </c>
    </row>
    <row r="6164" spans="1:12" x14ac:dyDescent="0.2">
      <c r="A6164" s="1" t="s">
        <v>234</v>
      </c>
      <c r="B6164" s="1" t="s">
        <v>13</v>
      </c>
      <c r="C6164" s="2">
        <v>43840</v>
      </c>
      <c r="D6164" s="1" t="s">
        <v>152</v>
      </c>
      <c r="E6164" s="1"/>
      <c r="F6164" s="1" t="s">
        <v>4052</v>
      </c>
      <c r="G6164" s="3">
        <v>33.68</v>
      </c>
      <c r="H6164" s="3"/>
      <c r="I6164" s="1" t="s">
        <v>179</v>
      </c>
      <c r="J6164" s="1" t="s">
        <v>89</v>
      </c>
      <c r="K6164" s="1" t="s">
        <v>84</v>
      </c>
      <c r="L6164" s="1" t="s">
        <v>63</v>
      </c>
    </row>
    <row r="6165" spans="1:12" x14ac:dyDescent="0.2">
      <c r="A6165" s="1" t="s">
        <v>234</v>
      </c>
      <c r="B6165" s="1" t="s">
        <v>13</v>
      </c>
      <c r="C6165" s="2">
        <v>43840</v>
      </c>
      <c r="D6165" s="1" t="s">
        <v>152</v>
      </c>
      <c r="E6165" s="1"/>
      <c r="F6165" s="1" t="s">
        <v>4053</v>
      </c>
      <c r="G6165" s="3">
        <v>360.66</v>
      </c>
      <c r="H6165" s="3"/>
      <c r="I6165" s="1" t="s">
        <v>123</v>
      </c>
      <c r="J6165" s="1" t="s">
        <v>124</v>
      </c>
      <c r="K6165" s="1" t="s">
        <v>12</v>
      </c>
      <c r="L6165" s="1" t="s">
        <v>311</v>
      </c>
    </row>
    <row r="6166" spans="1:12" x14ac:dyDescent="0.2">
      <c r="A6166" s="1" t="s">
        <v>234</v>
      </c>
      <c r="B6166" s="1" t="s">
        <v>13</v>
      </c>
      <c r="C6166" s="2">
        <v>43840</v>
      </c>
      <c r="D6166" s="1" t="s">
        <v>152</v>
      </c>
      <c r="E6166" s="1"/>
      <c r="F6166" s="1" t="s">
        <v>4003</v>
      </c>
      <c r="G6166" s="3">
        <v>71.08</v>
      </c>
      <c r="H6166" s="3"/>
      <c r="I6166" s="1" t="s">
        <v>123</v>
      </c>
      <c r="J6166" s="1" t="s">
        <v>124</v>
      </c>
      <c r="K6166" s="1" t="s">
        <v>84</v>
      </c>
      <c r="L6166" s="1" t="s">
        <v>2028</v>
      </c>
    </row>
    <row r="6167" spans="1:12" x14ac:dyDescent="0.2">
      <c r="A6167" s="1" t="s">
        <v>234</v>
      </c>
      <c r="B6167" s="1" t="s">
        <v>13</v>
      </c>
      <c r="C6167" s="2">
        <v>43840</v>
      </c>
      <c r="D6167" s="1" t="s">
        <v>152</v>
      </c>
      <c r="E6167" s="1"/>
      <c r="F6167" s="1" t="s">
        <v>4040</v>
      </c>
      <c r="G6167" s="3">
        <v>323.70999999999998</v>
      </c>
      <c r="H6167" s="3"/>
      <c r="I6167" s="1" t="s">
        <v>123</v>
      </c>
      <c r="J6167" s="1" t="s">
        <v>124</v>
      </c>
      <c r="K6167" s="1" t="s">
        <v>12</v>
      </c>
      <c r="L6167" s="1" t="s">
        <v>49</v>
      </c>
    </row>
    <row r="6168" spans="1:12" x14ac:dyDescent="0.2">
      <c r="A6168" s="1" t="s">
        <v>234</v>
      </c>
      <c r="B6168" s="1" t="s">
        <v>13</v>
      </c>
      <c r="C6168" s="2">
        <v>43840</v>
      </c>
      <c r="D6168" s="1" t="s">
        <v>152</v>
      </c>
      <c r="E6168" s="1"/>
      <c r="F6168" s="1" t="s">
        <v>4054</v>
      </c>
      <c r="G6168" s="3">
        <v>765.57</v>
      </c>
      <c r="H6168" s="3"/>
      <c r="I6168" s="1" t="s">
        <v>83</v>
      </c>
      <c r="J6168" s="1" t="s">
        <v>181</v>
      </c>
      <c r="K6168" s="1" t="s">
        <v>12</v>
      </c>
      <c r="L6168" s="1" t="s">
        <v>411</v>
      </c>
    </row>
    <row r="6169" spans="1:12" x14ac:dyDescent="0.2">
      <c r="A6169" s="1" t="s">
        <v>234</v>
      </c>
      <c r="B6169" s="1" t="s">
        <v>13</v>
      </c>
      <c r="C6169" s="2">
        <v>43840</v>
      </c>
      <c r="D6169" s="1" t="s">
        <v>152</v>
      </c>
      <c r="E6169" s="1"/>
      <c r="F6169" s="1" t="s">
        <v>4055</v>
      </c>
      <c r="G6169" s="3">
        <v>600</v>
      </c>
      <c r="H6169" s="3"/>
      <c r="I6169" s="1" t="s">
        <v>119</v>
      </c>
      <c r="J6169" s="1" t="s">
        <v>86</v>
      </c>
      <c r="K6169" s="1" t="s">
        <v>12</v>
      </c>
      <c r="L6169" s="1" t="s">
        <v>2630</v>
      </c>
    </row>
    <row r="6170" spans="1:12" x14ac:dyDescent="0.2">
      <c r="A6170" s="1" t="s">
        <v>234</v>
      </c>
      <c r="B6170" s="1" t="s">
        <v>13</v>
      </c>
      <c r="C6170" s="2">
        <v>43840</v>
      </c>
      <c r="D6170" s="1" t="s">
        <v>152</v>
      </c>
      <c r="E6170" s="1"/>
      <c r="F6170" s="1" t="s">
        <v>4056</v>
      </c>
      <c r="G6170" s="3">
        <v>846</v>
      </c>
      <c r="H6170" s="3"/>
      <c r="I6170" s="1" t="s">
        <v>232</v>
      </c>
      <c r="J6170" s="1" t="s">
        <v>233</v>
      </c>
      <c r="K6170" s="1" t="s">
        <v>12</v>
      </c>
      <c r="L6170" s="1" t="s">
        <v>1154</v>
      </c>
    </row>
    <row r="6171" spans="1:12" x14ac:dyDescent="0.2">
      <c r="A6171" s="1" t="s">
        <v>234</v>
      </c>
      <c r="B6171" s="1" t="s">
        <v>13</v>
      </c>
      <c r="C6171" s="2">
        <v>43840</v>
      </c>
      <c r="D6171" s="1" t="s">
        <v>152</v>
      </c>
      <c r="E6171" s="1"/>
      <c r="F6171" s="1" t="s">
        <v>4057</v>
      </c>
      <c r="G6171" s="3">
        <v>934.52</v>
      </c>
      <c r="H6171" s="3"/>
      <c r="I6171" s="1" t="s">
        <v>83</v>
      </c>
      <c r="J6171" s="1" t="s">
        <v>181</v>
      </c>
      <c r="K6171" s="1" t="s">
        <v>12</v>
      </c>
      <c r="L6171" s="1" t="s">
        <v>265</v>
      </c>
    </row>
    <row r="6172" spans="1:12" x14ac:dyDescent="0.2">
      <c r="A6172" s="1" t="s">
        <v>234</v>
      </c>
      <c r="B6172" s="1" t="s">
        <v>13</v>
      </c>
      <c r="C6172" s="2">
        <v>43840</v>
      </c>
      <c r="D6172" s="1" t="s">
        <v>152</v>
      </c>
      <c r="E6172" s="1"/>
      <c r="F6172" s="1" t="s">
        <v>4058</v>
      </c>
      <c r="G6172" s="3">
        <v>600</v>
      </c>
      <c r="H6172" s="3"/>
      <c r="I6172" s="1" t="s">
        <v>119</v>
      </c>
      <c r="J6172" s="1" t="s">
        <v>86</v>
      </c>
      <c r="K6172" s="1" t="s">
        <v>12</v>
      </c>
      <c r="L6172" s="1" t="s">
        <v>2616</v>
      </c>
    </row>
    <row r="6173" spans="1:12" x14ac:dyDescent="0.2">
      <c r="A6173" s="1" t="s">
        <v>234</v>
      </c>
      <c r="B6173" s="1" t="s">
        <v>13</v>
      </c>
      <c r="C6173" s="2">
        <v>43840</v>
      </c>
      <c r="D6173" s="1" t="s">
        <v>152</v>
      </c>
      <c r="E6173" s="1"/>
      <c r="F6173" s="1" t="s">
        <v>4027</v>
      </c>
      <c r="G6173" s="3">
        <v>1197.8499999999999</v>
      </c>
      <c r="H6173" s="3"/>
      <c r="I6173" s="1" t="s">
        <v>119</v>
      </c>
      <c r="J6173" s="1" t="s">
        <v>86</v>
      </c>
      <c r="K6173" s="1" t="s">
        <v>84</v>
      </c>
      <c r="L6173" s="1" t="s">
        <v>29</v>
      </c>
    </row>
    <row r="6174" spans="1:12" x14ac:dyDescent="0.2">
      <c r="A6174" s="1" t="s">
        <v>234</v>
      </c>
      <c r="B6174" s="1" t="s">
        <v>13</v>
      </c>
      <c r="C6174" s="2">
        <v>43840</v>
      </c>
      <c r="D6174" s="1" t="s">
        <v>152</v>
      </c>
      <c r="E6174" s="1"/>
      <c r="F6174" s="1" t="s">
        <v>4059</v>
      </c>
      <c r="G6174" s="3">
        <v>843</v>
      </c>
      <c r="H6174" s="3"/>
      <c r="I6174" s="1" t="s">
        <v>119</v>
      </c>
      <c r="J6174" s="1" t="s">
        <v>86</v>
      </c>
      <c r="K6174" s="1" t="s">
        <v>12</v>
      </c>
      <c r="L6174" s="1" t="s">
        <v>270</v>
      </c>
    </row>
    <row r="6175" spans="1:12" x14ac:dyDescent="0.2">
      <c r="A6175" s="1" t="s">
        <v>234</v>
      </c>
      <c r="B6175" s="1" t="s">
        <v>13</v>
      </c>
      <c r="C6175" s="2">
        <v>43840</v>
      </c>
      <c r="D6175" s="1" t="s">
        <v>152</v>
      </c>
      <c r="E6175" s="1"/>
      <c r="F6175" s="1" t="s">
        <v>4060</v>
      </c>
      <c r="G6175" s="3">
        <v>1133.03</v>
      </c>
      <c r="H6175" s="3"/>
      <c r="I6175" s="1" t="s">
        <v>119</v>
      </c>
      <c r="J6175" s="1" t="s">
        <v>86</v>
      </c>
      <c r="K6175" s="1" t="s">
        <v>12</v>
      </c>
      <c r="L6175" s="1" t="s">
        <v>322</v>
      </c>
    </row>
    <row r="6176" spans="1:12" x14ac:dyDescent="0.2">
      <c r="A6176" s="1" t="s">
        <v>234</v>
      </c>
      <c r="B6176" s="1" t="s">
        <v>13</v>
      </c>
      <c r="C6176" s="2">
        <v>43840</v>
      </c>
      <c r="D6176" s="1" t="s">
        <v>152</v>
      </c>
      <c r="E6176" s="1"/>
      <c r="F6176" s="1" t="s">
        <v>4061</v>
      </c>
      <c r="G6176" s="3">
        <v>2393.02</v>
      </c>
      <c r="H6176" s="3"/>
      <c r="I6176" s="1" t="s">
        <v>120</v>
      </c>
      <c r="J6176" s="1" t="s">
        <v>171</v>
      </c>
      <c r="K6176" s="1" t="s">
        <v>12</v>
      </c>
      <c r="L6176" s="1" t="s">
        <v>43</v>
      </c>
    </row>
    <row r="6177" spans="1:12" x14ac:dyDescent="0.2">
      <c r="A6177" s="1" t="s">
        <v>234</v>
      </c>
      <c r="B6177" s="1" t="s">
        <v>13</v>
      </c>
      <c r="C6177" s="2">
        <v>43840</v>
      </c>
      <c r="D6177" s="1" t="s">
        <v>152</v>
      </c>
      <c r="E6177" s="1"/>
      <c r="F6177" s="1" t="s">
        <v>4062</v>
      </c>
      <c r="G6177" s="3">
        <v>2150.75</v>
      </c>
      <c r="H6177" s="3"/>
      <c r="I6177" s="1" t="s">
        <v>83</v>
      </c>
      <c r="J6177" s="1" t="s">
        <v>181</v>
      </c>
      <c r="K6177" s="1" t="s">
        <v>12</v>
      </c>
      <c r="L6177" s="1" t="s">
        <v>47</v>
      </c>
    </row>
    <row r="6178" spans="1:12" x14ac:dyDescent="0.2">
      <c r="A6178" s="1" t="s">
        <v>234</v>
      </c>
      <c r="B6178" s="1" t="s">
        <v>13</v>
      </c>
      <c r="C6178" s="2">
        <v>43840</v>
      </c>
      <c r="D6178" s="1" t="s">
        <v>152</v>
      </c>
      <c r="E6178" s="1"/>
      <c r="F6178" s="1" t="s">
        <v>4063</v>
      </c>
      <c r="G6178" s="3">
        <v>402.08</v>
      </c>
      <c r="H6178" s="3"/>
      <c r="I6178" s="1" t="s">
        <v>119</v>
      </c>
      <c r="J6178" s="1" t="s">
        <v>86</v>
      </c>
      <c r="K6178" s="1" t="s">
        <v>84</v>
      </c>
      <c r="L6178" s="1" t="s">
        <v>66</v>
      </c>
    </row>
    <row r="6179" spans="1:12" x14ac:dyDescent="0.2">
      <c r="A6179" s="1" t="s">
        <v>234</v>
      </c>
      <c r="B6179" s="1" t="s">
        <v>13</v>
      </c>
      <c r="C6179" s="2">
        <v>43840</v>
      </c>
      <c r="D6179" s="1" t="s">
        <v>152</v>
      </c>
      <c r="E6179" s="1"/>
      <c r="F6179" s="1" t="s">
        <v>4064</v>
      </c>
      <c r="G6179" s="3">
        <v>2084.29</v>
      </c>
      <c r="H6179" s="3"/>
      <c r="I6179" s="1" t="s">
        <v>119</v>
      </c>
      <c r="J6179" s="1" t="s">
        <v>86</v>
      </c>
      <c r="K6179" s="1" t="s">
        <v>12</v>
      </c>
      <c r="L6179" s="1" t="s">
        <v>433</v>
      </c>
    </row>
    <row r="6180" spans="1:12" x14ac:dyDescent="0.2">
      <c r="A6180" s="1" t="s">
        <v>234</v>
      </c>
      <c r="B6180" s="1" t="s">
        <v>13</v>
      </c>
      <c r="C6180" s="2">
        <v>43840</v>
      </c>
      <c r="D6180" s="1" t="s">
        <v>152</v>
      </c>
      <c r="E6180" s="1"/>
      <c r="F6180" s="1" t="s">
        <v>4065</v>
      </c>
      <c r="G6180" s="3">
        <v>600</v>
      </c>
      <c r="H6180" s="3"/>
      <c r="I6180" s="1" t="s">
        <v>119</v>
      </c>
      <c r="J6180" s="1" t="s">
        <v>86</v>
      </c>
      <c r="K6180" s="1" t="s">
        <v>12</v>
      </c>
      <c r="L6180" s="1" t="s">
        <v>491</v>
      </c>
    </row>
    <row r="6181" spans="1:12" x14ac:dyDescent="0.2">
      <c r="A6181" s="1" t="s">
        <v>234</v>
      </c>
      <c r="B6181" s="1" t="s">
        <v>13</v>
      </c>
      <c r="C6181" s="2">
        <v>43840</v>
      </c>
      <c r="D6181" s="1" t="s">
        <v>152</v>
      </c>
      <c r="E6181" s="1"/>
      <c r="F6181" s="1" t="s">
        <v>4038</v>
      </c>
      <c r="G6181" s="3">
        <v>899.69</v>
      </c>
      <c r="H6181" s="3"/>
      <c r="I6181" s="1" t="s">
        <v>119</v>
      </c>
      <c r="J6181" s="1" t="s">
        <v>86</v>
      </c>
      <c r="K6181" s="1" t="s">
        <v>84</v>
      </c>
      <c r="L6181" s="1" t="s">
        <v>114</v>
      </c>
    </row>
    <row r="6182" spans="1:12" x14ac:dyDescent="0.2">
      <c r="A6182" s="1" t="s">
        <v>234</v>
      </c>
      <c r="B6182" s="1" t="s">
        <v>13</v>
      </c>
      <c r="C6182" s="2">
        <v>43840</v>
      </c>
      <c r="D6182" s="1" t="s">
        <v>152</v>
      </c>
      <c r="E6182" s="1"/>
      <c r="F6182" s="1" t="s">
        <v>4009</v>
      </c>
      <c r="G6182" s="3">
        <v>580.79</v>
      </c>
      <c r="H6182" s="3"/>
      <c r="I6182" s="1" t="s">
        <v>106</v>
      </c>
      <c r="J6182" s="1" t="s">
        <v>121</v>
      </c>
      <c r="K6182" s="1" t="s">
        <v>84</v>
      </c>
      <c r="L6182" s="1" t="s">
        <v>66</v>
      </c>
    </row>
    <row r="6183" spans="1:12" x14ac:dyDescent="0.2">
      <c r="A6183" s="1" t="s">
        <v>234</v>
      </c>
      <c r="B6183" s="1" t="s">
        <v>13</v>
      </c>
      <c r="C6183" s="2">
        <v>43840</v>
      </c>
      <c r="D6183" s="1" t="s">
        <v>152</v>
      </c>
      <c r="E6183" s="1"/>
      <c r="F6183" s="1" t="s">
        <v>4066</v>
      </c>
      <c r="G6183" s="3">
        <v>600</v>
      </c>
      <c r="H6183" s="3"/>
      <c r="I6183" s="1" t="s">
        <v>119</v>
      </c>
      <c r="J6183" s="1" t="s">
        <v>86</v>
      </c>
      <c r="K6183" s="1" t="s">
        <v>12</v>
      </c>
      <c r="L6183" s="1" t="s">
        <v>2799</v>
      </c>
    </row>
    <row r="6184" spans="1:12" x14ac:dyDescent="0.2">
      <c r="A6184" s="1" t="s">
        <v>234</v>
      </c>
      <c r="B6184" s="1" t="s">
        <v>13</v>
      </c>
      <c r="C6184" s="2">
        <v>43840</v>
      </c>
      <c r="D6184" s="1" t="s">
        <v>152</v>
      </c>
      <c r="E6184" s="1"/>
      <c r="F6184" s="1" t="s">
        <v>4067</v>
      </c>
      <c r="G6184" s="3">
        <v>840</v>
      </c>
      <c r="H6184" s="3"/>
      <c r="I6184" s="1" t="s">
        <v>119</v>
      </c>
      <c r="J6184" s="1" t="s">
        <v>86</v>
      </c>
      <c r="K6184" s="1" t="s">
        <v>12</v>
      </c>
      <c r="L6184" s="1" t="s">
        <v>991</v>
      </c>
    </row>
    <row r="6185" spans="1:12" x14ac:dyDescent="0.2">
      <c r="A6185" s="1" t="s">
        <v>234</v>
      </c>
      <c r="B6185" s="1" t="s">
        <v>13</v>
      </c>
      <c r="C6185" s="2">
        <v>43840</v>
      </c>
      <c r="D6185" s="1" t="s">
        <v>152</v>
      </c>
      <c r="E6185" s="1"/>
      <c r="F6185" s="1" t="s">
        <v>4068</v>
      </c>
      <c r="G6185" s="3">
        <v>2160.3200000000002</v>
      </c>
      <c r="H6185" s="3"/>
      <c r="I6185" s="1" t="s">
        <v>119</v>
      </c>
      <c r="J6185" s="1" t="s">
        <v>86</v>
      </c>
      <c r="K6185" s="1" t="s">
        <v>12</v>
      </c>
      <c r="L6185" s="1" t="s">
        <v>15</v>
      </c>
    </row>
    <row r="6186" spans="1:12" x14ac:dyDescent="0.2">
      <c r="A6186" s="1" t="s">
        <v>234</v>
      </c>
      <c r="B6186" s="1" t="s">
        <v>13</v>
      </c>
      <c r="C6186" s="2">
        <v>43840</v>
      </c>
      <c r="D6186" s="1" t="s">
        <v>152</v>
      </c>
      <c r="E6186" s="1"/>
      <c r="F6186" s="1" t="s">
        <v>4033</v>
      </c>
      <c r="G6186" s="3">
        <v>528.22</v>
      </c>
      <c r="H6186" s="3"/>
      <c r="I6186" s="1" t="s">
        <v>123</v>
      </c>
      <c r="J6186" s="1" t="s">
        <v>124</v>
      </c>
      <c r="K6186" s="1" t="s">
        <v>12</v>
      </c>
      <c r="L6186" s="1" t="s">
        <v>261</v>
      </c>
    </row>
    <row r="6187" spans="1:12" x14ac:dyDescent="0.2">
      <c r="A6187" s="1" t="s">
        <v>234</v>
      </c>
      <c r="B6187" s="1" t="s">
        <v>13</v>
      </c>
      <c r="C6187" s="2">
        <v>43840</v>
      </c>
      <c r="D6187" s="1" t="s">
        <v>152</v>
      </c>
      <c r="E6187" s="1"/>
      <c r="F6187" s="1" t="s">
        <v>4069</v>
      </c>
      <c r="G6187" s="3">
        <v>1130.7</v>
      </c>
      <c r="H6187" s="3"/>
      <c r="I6187" s="1" t="s">
        <v>106</v>
      </c>
      <c r="J6187" s="1" t="s">
        <v>121</v>
      </c>
      <c r="K6187" s="1" t="s">
        <v>12</v>
      </c>
      <c r="L6187" s="1" t="s">
        <v>313</v>
      </c>
    </row>
    <row r="6188" spans="1:12" x14ac:dyDescent="0.2">
      <c r="A6188" s="1" t="s">
        <v>234</v>
      </c>
      <c r="B6188" s="1" t="s">
        <v>13</v>
      </c>
      <c r="C6188" s="2">
        <v>43840</v>
      </c>
      <c r="D6188" s="1" t="s">
        <v>152</v>
      </c>
      <c r="E6188" s="1"/>
      <c r="F6188" s="1" t="s">
        <v>4026</v>
      </c>
      <c r="G6188" s="3">
        <v>281.56</v>
      </c>
      <c r="H6188" s="3"/>
      <c r="I6188" s="1" t="s">
        <v>87</v>
      </c>
      <c r="J6188" s="1" t="s">
        <v>253</v>
      </c>
      <c r="K6188" s="1" t="s">
        <v>84</v>
      </c>
      <c r="L6188" s="1" t="s">
        <v>241</v>
      </c>
    </row>
    <row r="6189" spans="1:12" x14ac:dyDescent="0.2">
      <c r="A6189" s="1" t="s">
        <v>234</v>
      </c>
      <c r="B6189" s="1" t="s">
        <v>13</v>
      </c>
      <c r="C6189" s="2">
        <v>43840</v>
      </c>
      <c r="D6189" s="1" t="s">
        <v>152</v>
      </c>
      <c r="E6189" s="1"/>
      <c r="F6189" s="1" t="s">
        <v>4070</v>
      </c>
      <c r="G6189" s="3">
        <v>950</v>
      </c>
      <c r="H6189" s="3"/>
      <c r="I6189" s="1" t="s">
        <v>119</v>
      </c>
      <c r="J6189" s="1" t="s">
        <v>86</v>
      </c>
      <c r="K6189" s="1" t="s">
        <v>12</v>
      </c>
      <c r="L6189" s="1" t="s">
        <v>2990</v>
      </c>
    </row>
    <row r="6190" spans="1:12" x14ac:dyDescent="0.2">
      <c r="A6190" s="1" t="s">
        <v>234</v>
      </c>
      <c r="B6190" s="1" t="s">
        <v>13</v>
      </c>
      <c r="C6190" s="2">
        <v>43840</v>
      </c>
      <c r="D6190" s="1" t="s">
        <v>152</v>
      </c>
      <c r="E6190" s="1"/>
      <c r="F6190" s="1" t="s">
        <v>4071</v>
      </c>
      <c r="G6190" s="3">
        <v>634.03</v>
      </c>
      <c r="H6190" s="3"/>
      <c r="I6190" s="1" t="s">
        <v>119</v>
      </c>
      <c r="J6190" s="1" t="s">
        <v>86</v>
      </c>
      <c r="K6190" s="1" t="s">
        <v>12</v>
      </c>
      <c r="L6190" s="1" t="s">
        <v>277</v>
      </c>
    </row>
    <row r="6191" spans="1:12" x14ac:dyDescent="0.2">
      <c r="A6191" s="1" t="s">
        <v>234</v>
      </c>
      <c r="B6191" s="1" t="s">
        <v>13</v>
      </c>
      <c r="C6191" s="2">
        <v>43840</v>
      </c>
      <c r="D6191" s="1" t="s">
        <v>152</v>
      </c>
      <c r="E6191" s="1"/>
      <c r="F6191" s="1" t="s">
        <v>4072</v>
      </c>
      <c r="G6191" s="3">
        <v>453.6</v>
      </c>
      <c r="H6191" s="3"/>
      <c r="I6191" s="1" t="s">
        <v>119</v>
      </c>
      <c r="J6191" s="1" t="s">
        <v>86</v>
      </c>
      <c r="K6191" s="1" t="s">
        <v>12</v>
      </c>
      <c r="L6191" s="1" t="s">
        <v>384</v>
      </c>
    </row>
    <row r="6192" spans="1:12" x14ac:dyDescent="0.2">
      <c r="A6192" s="1" t="s">
        <v>234</v>
      </c>
      <c r="B6192" s="1" t="s">
        <v>13</v>
      </c>
      <c r="C6192" s="2">
        <v>43840</v>
      </c>
      <c r="D6192" s="1" t="s">
        <v>152</v>
      </c>
      <c r="E6192" s="1"/>
      <c r="F6192" s="1" t="s">
        <v>4026</v>
      </c>
      <c r="G6192" s="3">
        <v>456.68</v>
      </c>
      <c r="H6192" s="3"/>
      <c r="I6192" s="1" t="s">
        <v>83</v>
      </c>
      <c r="J6192" s="1" t="s">
        <v>175</v>
      </c>
      <c r="K6192" s="1" t="s">
        <v>84</v>
      </c>
      <c r="L6192" s="1" t="s">
        <v>241</v>
      </c>
    </row>
    <row r="6193" spans="1:12" x14ac:dyDescent="0.2">
      <c r="A6193" s="1" t="s">
        <v>234</v>
      </c>
      <c r="B6193" s="1" t="s">
        <v>13</v>
      </c>
      <c r="C6193" s="2">
        <v>43840</v>
      </c>
      <c r="D6193" s="1" t="s">
        <v>152</v>
      </c>
      <c r="E6193" s="1"/>
      <c r="F6193" s="1" t="s">
        <v>4073</v>
      </c>
      <c r="G6193" s="3">
        <v>142.87</v>
      </c>
      <c r="H6193" s="3"/>
      <c r="I6193" s="1" t="s">
        <v>85</v>
      </c>
      <c r="J6193" s="1" t="s">
        <v>125</v>
      </c>
      <c r="K6193" s="1" t="s">
        <v>84</v>
      </c>
      <c r="L6193" s="1" t="s">
        <v>51</v>
      </c>
    </row>
    <row r="6194" spans="1:12" x14ac:dyDescent="0.2">
      <c r="A6194" s="1" t="s">
        <v>234</v>
      </c>
      <c r="B6194" s="1" t="s">
        <v>13</v>
      </c>
      <c r="C6194" s="2">
        <v>43840</v>
      </c>
      <c r="D6194" s="1" t="s">
        <v>152</v>
      </c>
      <c r="E6194" s="1"/>
      <c r="F6194" s="1" t="s">
        <v>4004</v>
      </c>
      <c r="G6194" s="3">
        <v>585.44000000000005</v>
      </c>
      <c r="H6194" s="3"/>
      <c r="I6194" s="1" t="s">
        <v>87</v>
      </c>
      <c r="J6194" s="1" t="s">
        <v>116</v>
      </c>
      <c r="K6194" s="1" t="s">
        <v>84</v>
      </c>
      <c r="L6194" s="1" t="s">
        <v>300</v>
      </c>
    </row>
    <row r="6195" spans="1:12" x14ac:dyDescent="0.2">
      <c r="A6195" s="1" t="s">
        <v>234</v>
      </c>
      <c r="B6195" s="1" t="s">
        <v>13</v>
      </c>
      <c r="C6195" s="2">
        <v>43840</v>
      </c>
      <c r="D6195" s="1" t="s">
        <v>152</v>
      </c>
      <c r="E6195" s="1"/>
      <c r="F6195" s="1" t="s">
        <v>4074</v>
      </c>
      <c r="G6195" s="3">
        <v>919.75</v>
      </c>
      <c r="H6195" s="3"/>
      <c r="I6195" s="1" t="s">
        <v>119</v>
      </c>
      <c r="J6195" s="1" t="s">
        <v>86</v>
      </c>
      <c r="K6195" s="1" t="s">
        <v>12</v>
      </c>
      <c r="L6195" s="1" t="s">
        <v>2628</v>
      </c>
    </row>
    <row r="6196" spans="1:12" x14ac:dyDescent="0.2">
      <c r="A6196" s="1" t="s">
        <v>234</v>
      </c>
      <c r="B6196" s="1" t="s">
        <v>13</v>
      </c>
      <c r="C6196" s="2">
        <v>43840</v>
      </c>
      <c r="D6196" s="1" t="s">
        <v>152</v>
      </c>
      <c r="E6196" s="1"/>
      <c r="F6196" s="1" t="s">
        <v>4075</v>
      </c>
      <c r="G6196" s="3">
        <v>840</v>
      </c>
      <c r="H6196" s="3"/>
      <c r="I6196" s="1" t="s">
        <v>119</v>
      </c>
      <c r="J6196" s="1" t="s">
        <v>86</v>
      </c>
      <c r="K6196" s="1" t="s">
        <v>12</v>
      </c>
      <c r="L6196" s="1" t="s">
        <v>566</v>
      </c>
    </row>
    <row r="6197" spans="1:12" x14ac:dyDescent="0.2">
      <c r="A6197" s="1" t="s">
        <v>234</v>
      </c>
      <c r="B6197" s="1" t="s">
        <v>13</v>
      </c>
      <c r="C6197" s="2">
        <v>43840</v>
      </c>
      <c r="D6197" s="1" t="s">
        <v>152</v>
      </c>
      <c r="E6197" s="1"/>
      <c r="F6197" s="1" t="s">
        <v>4076</v>
      </c>
      <c r="G6197" s="3">
        <v>1330</v>
      </c>
      <c r="H6197" s="3"/>
      <c r="I6197" s="1" t="s">
        <v>119</v>
      </c>
      <c r="J6197" s="1" t="s">
        <v>86</v>
      </c>
      <c r="K6197" s="1" t="s">
        <v>12</v>
      </c>
      <c r="L6197" s="1" t="s">
        <v>67</v>
      </c>
    </row>
    <row r="6198" spans="1:12" x14ac:dyDescent="0.2">
      <c r="A6198" s="1" t="s">
        <v>234</v>
      </c>
      <c r="B6198" s="1" t="s">
        <v>13</v>
      </c>
      <c r="C6198" s="2">
        <v>43840</v>
      </c>
      <c r="D6198" s="1" t="s">
        <v>152</v>
      </c>
      <c r="E6198" s="1"/>
      <c r="F6198" s="1" t="s">
        <v>4068</v>
      </c>
      <c r="G6198" s="3">
        <v>68.95</v>
      </c>
      <c r="H6198" s="3"/>
      <c r="I6198" s="1" t="s">
        <v>177</v>
      </c>
      <c r="J6198" s="1" t="s">
        <v>178</v>
      </c>
      <c r="K6198" s="1" t="s">
        <v>12</v>
      </c>
      <c r="L6198" s="1" t="s">
        <v>15</v>
      </c>
    </row>
    <row r="6199" spans="1:12" x14ac:dyDescent="0.2">
      <c r="A6199" s="1" t="s">
        <v>234</v>
      </c>
      <c r="B6199" s="1" t="s">
        <v>13</v>
      </c>
      <c r="C6199" s="2">
        <v>43840</v>
      </c>
      <c r="D6199" s="1" t="s">
        <v>152</v>
      </c>
      <c r="E6199" s="1"/>
      <c r="F6199" s="1" t="s">
        <v>4014</v>
      </c>
      <c r="G6199" s="3">
        <v>29.28</v>
      </c>
      <c r="H6199" s="3"/>
      <c r="I6199" s="1" t="s">
        <v>108</v>
      </c>
      <c r="J6199" s="1" t="s">
        <v>117</v>
      </c>
      <c r="K6199" s="1" t="s">
        <v>84</v>
      </c>
      <c r="L6199" s="1" t="s">
        <v>111</v>
      </c>
    </row>
    <row r="6200" spans="1:12" x14ac:dyDescent="0.2">
      <c r="A6200" s="1" t="s">
        <v>234</v>
      </c>
      <c r="B6200" s="1" t="s">
        <v>13</v>
      </c>
      <c r="C6200" s="2">
        <v>43840</v>
      </c>
      <c r="D6200" s="1" t="s">
        <v>152</v>
      </c>
      <c r="E6200" s="1"/>
      <c r="F6200" s="1" t="s">
        <v>4026</v>
      </c>
      <c r="G6200" s="3">
        <v>343.36</v>
      </c>
      <c r="H6200" s="3"/>
      <c r="I6200" s="1" t="s">
        <v>120</v>
      </c>
      <c r="J6200" s="1" t="s">
        <v>171</v>
      </c>
      <c r="K6200" s="1" t="s">
        <v>84</v>
      </c>
      <c r="L6200" s="1" t="s">
        <v>241</v>
      </c>
    </row>
    <row r="6201" spans="1:12" x14ac:dyDescent="0.2">
      <c r="A6201" s="1" t="s">
        <v>234</v>
      </c>
      <c r="B6201" s="1" t="s">
        <v>13</v>
      </c>
      <c r="C6201" s="2">
        <v>43840</v>
      </c>
      <c r="D6201" s="1" t="s">
        <v>152</v>
      </c>
      <c r="E6201" s="1"/>
      <c r="F6201" s="1" t="s">
        <v>4077</v>
      </c>
      <c r="G6201" s="3">
        <v>1354.3</v>
      </c>
      <c r="H6201" s="3"/>
      <c r="I6201" s="1" t="s">
        <v>119</v>
      </c>
      <c r="J6201" s="1" t="s">
        <v>86</v>
      </c>
      <c r="K6201" s="1" t="s">
        <v>12</v>
      </c>
      <c r="L6201" s="1" t="s">
        <v>75</v>
      </c>
    </row>
    <row r="6202" spans="1:12" x14ac:dyDescent="0.2">
      <c r="A6202" s="1" t="s">
        <v>234</v>
      </c>
      <c r="B6202" s="1" t="s">
        <v>13</v>
      </c>
      <c r="C6202" s="2">
        <v>43840</v>
      </c>
      <c r="D6202" s="1" t="s">
        <v>152</v>
      </c>
      <c r="E6202" s="1"/>
      <c r="F6202" s="1" t="s">
        <v>4078</v>
      </c>
      <c r="G6202" s="3">
        <v>643.79999999999995</v>
      </c>
      <c r="H6202" s="3"/>
      <c r="I6202" s="1" t="s">
        <v>119</v>
      </c>
      <c r="J6202" s="1" t="s">
        <v>86</v>
      </c>
      <c r="K6202" s="1" t="s">
        <v>12</v>
      </c>
      <c r="L6202" s="1" t="s">
        <v>3547</v>
      </c>
    </row>
    <row r="6203" spans="1:12" x14ac:dyDescent="0.2">
      <c r="A6203" s="1" t="s">
        <v>234</v>
      </c>
      <c r="B6203" s="1" t="s">
        <v>13</v>
      </c>
      <c r="C6203" s="2">
        <v>43840</v>
      </c>
      <c r="D6203" s="1" t="s">
        <v>152</v>
      </c>
      <c r="E6203" s="1"/>
      <c r="F6203" s="1" t="s">
        <v>4079</v>
      </c>
      <c r="G6203" s="3">
        <v>973.44</v>
      </c>
      <c r="H6203" s="3"/>
      <c r="I6203" s="1" t="s">
        <v>119</v>
      </c>
      <c r="J6203" s="1" t="s">
        <v>86</v>
      </c>
      <c r="K6203" s="1" t="s">
        <v>12</v>
      </c>
      <c r="L6203" s="1" t="s">
        <v>294</v>
      </c>
    </row>
    <row r="6204" spans="1:12" x14ac:dyDescent="0.2">
      <c r="A6204" s="1" t="s">
        <v>234</v>
      </c>
      <c r="B6204" s="1" t="s">
        <v>13</v>
      </c>
      <c r="C6204" s="2">
        <v>43840</v>
      </c>
      <c r="D6204" s="1" t="s">
        <v>152</v>
      </c>
      <c r="E6204" s="1"/>
      <c r="F6204" s="1" t="s">
        <v>4080</v>
      </c>
      <c r="G6204" s="3">
        <v>1302.42</v>
      </c>
      <c r="H6204" s="3"/>
      <c r="I6204" s="1" t="s">
        <v>119</v>
      </c>
      <c r="J6204" s="1" t="s">
        <v>86</v>
      </c>
      <c r="K6204" s="1" t="s">
        <v>12</v>
      </c>
      <c r="L6204" s="1" t="s">
        <v>96</v>
      </c>
    </row>
    <row r="6205" spans="1:12" x14ac:dyDescent="0.2">
      <c r="A6205" s="1" t="s">
        <v>234</v>
      </c>
      <c r="B6205" s="1" t="s">
        <v>13</v>
      </c>
      <c r="C6205" s="2">
        <v>43840</v>
      </c>
      <c r="D6205" s="1" t="s">
        <v>152</v>
      </c>
      <c r="E6205" s="1"/>
      <c r="F6205" s="1" t="s">
        <v>4081</v>
      </c>
      <c r="G6205" s="3">
        <v>387.78</v>
      </c>
      <c r="H6205" s="3"/>
      <c r="I6205" s="1" t="s">
        <v>177</v>
      </c>
      <c r="J6205" s="1" t="s">
        <v>178</v>
      </c>
      <c r="K6205" s="1" t="s">
        <v>12</v>
      </c>
      <c r="L6205" s="1" t="s">
        <v>2869</v>
      </c>
    </row>
    <row r="6206" spans="1:12" x14ac:dyDescent="0.2">
      <c r="A6206" s="1" t="s">
        <v>234</v>
      </c>
      <c r="B6206" s="1" t="s">
        <v>13</v>
      </c>
      <c r="C6206" s="2">
        <v>43840</v>
      </c>
      <c r="D6206" s="1" t="s">
        <v>152</v>
      </c>
      <c r="E6206" s="1"/>
      <c r="F6206" s="1" t="s">
        <v>4082</v>
      </c>
      <c r="G6206" s="3">
        <v>387.45</v>
      </c>
      <c r="H6206" s="3"/>
      <c r="I6206" s="1" t="s">
        <v>123</v>
      </c>
      <c r="J6206" s="1" t="s">
        <v>124</v>
      </c>
      <c r="K6206" s="1" t="s">
        <v>12</v>
      </c>
      <c r="L6206" s="1" t="s">
        <v>1592</v>
      </c>
    </row>
    <row r="6207" spans="1:12" x14ac:dyDescent="0.2">
      <c r="A6207" s="1" t="s">
        <v>234</v>
      </c>
      <c r="B6207" s="1" t="s">
        <v>13</v>
      </c>
      <c r="C6207" s="2">
        <v>43840</v>
      </c>
      <c r="D6207" s="1" t="s">
        <v>152</v>
      </c>
      <c r="E6207" s="1"/>
      <c r="F6207" s="1" t="s">
        <v>4012</v>
      </c>
      <c r="G6207" s="3">
        <v>64.62</v>
      </c>
      <c r="H6207" s="3"/>
      <c r="I6207" s="1" t="s">
        <v>106</v>
      </c>
      <c r="J6207" s="1" t="s">
        <v>121</v>
      </c>
      <c r="K6207" s="1" t="s">
        <v>84</v>
      </c>
      <c r="L6207" s="1" t="s">
        <v>306</v>
      </c>
    </row>
    <row r="6208" spans="1:12" x14ac:dyDescent="0.2">
      <c r="A6208" s="1" t="s">
        <v>234</v>
      </c>
      <c r="B6208" s="1" t="s">
        <v>13</v>
      </c>
      <c r="C6208" s="2">
        <v>43840</v>
      </c>
      <c r="D6208" s="1" t="s">
        <v>152</v>
      </c>
      <c r="E6208" s="1"/>
      <c r="F6208" s="1" t="s">
        <v>4083</v>
      </c>
      <c r="G6208" s="3">
        <v>858.2</v>
      </c>
      <c r="H6208" s="3"/>
      <c r="I6208" s="1" t="s">
        <v>120</v>
      </c>
      <c r="J6208" s="1" t="s">
        <v>171</v>
      </c>
      <c r="K6208" s="1" t="s">
        <v>12</v>
      </c>
      <c r="L6208" s="1" t="s">
        <v>101</v>
      </c>
    </row>
    <row r="6209" spans="1:12" x14ac:dyDescent="0.2">
      <c r="A6209" s="1" t="s">
        <v>234</v>
      </c>
      <c r="B6209" s="1" t="s">
        <v>13</v>
      </c>
      <c r="C6209" s="2">
        <v>43840</v>
      </c>
      <c r="D6209" s="1" t="s">
        <v>152</v>
      </c>
      <c r="E6209" s="1"/>
      <c r="F6209" s="1" t="s">
        <v>4084</v>
      </c>
      <c r="G6209" s="3">
        <v>950</v>
      </c>
      <c r="H6209" s="3"/>
      <c r="I6209" s="1" t="s">
        <v>119</v>
      </c>
      <c r="J6209" s="1" t="s">
        <v>86</v>
      </c>
      <c r="K6209" s="1" t="s">
        <v>12</v>
      </c>
      <c r="L6209" s="1" t="s">
        <v>283</v>
      </c>
    </row>
    <row r="6210" spans="1:12" x14ac:dyDescent="0.2">
      <c r="A6210" s="1" t="s">
        <v>234</v>
      </c>
      <c r="B6210" s="1" t="s">
        <v>13</v>
      </c>
      <c r="C6210" s="2">
        <v>43840</v>
      </c>
      <c r="D6210" s="1" t="s">
        <v>152</v>
      </c>
      <c r="E6210" s="1"/>
      <c r="F6210" s="1" t="s">
        <v>4085</v>
      </c>
      <c r="G6210" s="3">
        <v>848.23</v>
      </c>
      <c r="H6210" s="3"/>
      <c r="I6210" s="1" t="s">
        <v>85</v>
      </c>
      <c r="J6210" s="1" t="s">
        <v>125</v>
      </c>
      <c r="K6210" s="1" t="s">
        <v>12</v>
      </c>
      <c r="L6210" s="1" t="s">
        <v>33</v>
      </c>
    </row>
    <row r="6211" spans="1:12" x14ac:dyDescent="0.2">
      <c r="A6211" s="1" t="s">
        <v>234</v>
      </c>
      <c r="B6211" s="1" t="s">
        <v>13</v>
      </c>
      <c r="C6211" s="2">
        <v>43840</v>
      </c>
      <c r="D6211" s="1" t="s">
        <v>152</v>
      </c>
      <c r="E6211" s="1"/>
      <c r="F6211" s="1" t="s">
        <v>4086</v>
      </c>
      <c r="G6211" s="3">
        <v>332.23</v>
      </c>
      <c r="H6211" s="3"/>
      <c r="I6211" s="1" t="s">
        <v>119</v>
      </c>
      <c r="J6211" s="1" t="s">
        <v>86</v>
      </c>
      <c r="K6211" s="1" t="s">
        <v>12</v>
      </c>
      <c r="L6211" s="1" t="s">
        <v>110</v>
      </c>
    </row>
    <row r="6212" spans="1:12" x14ac:dyDescent="0.2">
      <c r="A6212" s="1" t="s">
        <v>234</v>
      </c>
      <c r="B6212" s="1" t="s">
        <v>13</v>
      </c>
      <c r="C6212" s="2">
        <v>43840</v>
      </c>
      <c r="D6212" s="1" t="s">
        <v>152</v>
      </c>
      <c r="E6212" s="1"/>
      <c r="F6212" s="1" t="s">
        <v>4087</v>
      </c>
      <c r="G6212" s="3">
        <v>1326.71</v>
      </c>
      <c r="H6212" s="3"/>
      <c r="I6212" s="1" t="s">
        <v>119</v>
      </c>
      <c r="J6212" s="1" t="s">
        <v>86</v>
      </c>
      <c r="K6212" s="1" t="s">
        <v>12</v>
      </c>
      <c r="L6212" s="1" t="s">
        <v>56</v>
      </c>
    </row>
    <row r="6213" spans="1:12" x14ac:dyDescent="0.2">
      <c r="A6213" s="1" t="s">
        <v>234</v>
      </c>
      <c r="B6213" s="1" t="s">
        <v>13</v>
      </c>
      <c r="C6213" s="2">
        <v>43840</v>
      </c>
      <c r="D6213" s="1" t="s">
        <v>152</v>
      </c>
      <c r="E6213" s="1"/>
      <c r="F6213" s="1" t="s">
        <v>4088</v>
      </c>
      <c r="G6213" s="3">
        <v>843</v>
      </c>
      <c r="H6213" s="3"/>
      <c r="I6213" s="1" t="s">
        <v>85</v>
      </c>
      <c r="J6213" s="1" t="s">
        <v>125</v>
      </c>
      <c r="K6213" s="1" t="s">
        <v>12</v>
      </c>
      <c r="L6213" s="1" t="s">
        <v>364</v>
      </c>
    </row>
    <row r="6214" spans="1:12" x14ac:dyDescent="0.2">
      <c r="A6214" s="1" t="s">
        <v>234</v>
      </c>
      <c r="B6214" s="1" t="s">
        <v>13</v>
      </c>
      <c r="C6214" s="2">
        <v>43840</v>
      </c>
      <c r="D6214" s="1" t="s">
        <v>152</v>
      </c>
      <c r="E6214" s="1"/>
      <c r="F6214" s="1" t="s">
        <v>4014</v>
      </c>
      <c r="G6214" s="3">
        <v>104.59</v>
      </c>
      <c r="H6214" s="3"/>
      <c r="I6214" s="1" t="s">
        <v>120</v>
      </c>
      <c r="J6214" s="1" t="s">
        <v>171</v>
      </c>
      <c r="K6214" s="1" t="s">
        <v>84</v>
      </c>
      <c r="L6214" s="1" t="s">
        <v>111</v>
      </c>
    </row>
    <row r="6215" spans="1:12" x14ac:dyDescent="0.2">
      <c r="A6215" s="1" t="s">
        <v>234</v>
      </c>
      <c r="B6215" s="1" t="s">
        <v>13</v>
      </c>
      <c r="C6215" s="2">
        <v>43840</v>
      </c>
      <c r="D6215" s="1" t="s">
        <v>152</v>
      </c>
      <c r="E6215" s="1"/>
      <c r="F6215" s="1" t="s">
        <v>4089</v>
      </c>
      <c r="G6215" s="3">
        <v>1368.86</v>
      </c>
      <c r="H6215" s="3"/>
      <c r="I6215" s="1" t="s">
        <v>106</v>
      </c>
      <c r="J6215" s="1" t="s">
        <v>121</v>
      </c>
      <c r="K6215" s="1" t="s">
        <v>12</v>
      </c>
      <c r="L6215" s="1" t="s">
        <v>23</v>
      </c>
    </row>
    <row r="6216" spans="1:12" x14ac:dyDescent="0.2">
      <c r="A6216" s="1" t="s">
        <v>234</v>
      </c>
      <c r="B6216" s="1" t="s">
        <v>13</v>
      </c>
      <c r="C6216" s="2">
        <v>43840</v>
      </c>
      <c r="D6216" s="1" t="s">
        <v>152</v>
      </c>
      <c r="E6216" s="1"/>
      <c r="F6216" s="1" t="s">
        <v>4030</v>
      </c>
      <c r="G6216" s="3">
        <v>1003.91</v>
      </c>
      <c r="H6216" s="3"/>
      <c r="I6216" s="1" t="s">
        <v>83</v>
      </c>
      <c r="J6216" s="1" t="s">
        <v>229</v>
      </c>
      <c r="K6216" s="1" t="s">
        <v>12</v>
      </c>
      <c r="L6216" s="1" t="s">
        <v>73</v>
      </c>
    </row>
    <row r="6217" spans="1:12" x14ac:dyDescent="0.2">
      <c r="A6217" s="1" t="s">
        <v>234</v>
      </c>
      <c r="B6217" s="1" t="s">
        <v>13</v>
      </c>
      <c r="C6217" s="2">
        <v>43840</v>
      </c>
      <c r="D6217" s="1" t="s">
        <v>152</v>
      </c>
      <c r="E6217" s="1"/>
      <c r="F6217" s="1" t="s">
        <v>4090</v>
      </c>
      <c r="G6217" s="3">
        <v>672</v>
      </c>
      <c r="H6217" s="3"/>
      <c r="I6217" s="1" t="s">
        <v>119</v>
      </c>
      <c r="J6217" s="1" t="s">
        <v>86</v>
      </c>
      <c r="K6217" s="1" t="s">
        <v>12</v>
      </c>
      <c r="L6217" s="1" t="s">
        <v>494</v>
      </c>
    </row>
    <row r="6218" spans="1:12" x14ac:dyDescent="0.2">
      <c r="A6218" s="1" t="s">
        <v>234</v>
      </c>
      <c r="B6218" s="1" t="s">
        <v>13</v>
      </c>
      <c r="C6218" s="2">
        <v>43840</v>
      </c>
      <c r="D6218" s="1" t="s">
        <v>152</v>
      </c>
      <c r="E6218" s="1"/>
      <c r="F6218" s="1" t="s">
        <v>4014</v>
      </c>
      <c r="G6218" s="3">
        <v>330.5</v>
      </c>
      <c r="H6218" s="3"/>
      <c r="I6218" s="1" t="s">
        <v>83</v>
      </c>
      <c r="J6218" s="1" t="s">
        <v>175</v>
      </c>
      <c r="K6218" s="1" t="s">
        <v>84</v>
      </c>
      <c r="L6218" s="1" t="s">
        <v>111</v>
      </c>
    </row>
    <row r="6219" spans="1:12" x14ac:dyDescent="0.2">
      <c r="A6219" s="1" t="s">
        <v>234</v>
      </c>
      <c r="B6219" s="1" t="s">
        <v>13</v>
      </c>
      <c r="C6219" s="2">
        <v>43840</v>
      </c>
      <c r="D6219" s="1" t="s">
        <v>152</v>
      </c>
      <c r="E6219" s="1"/>
      <c r="F6219" s="1" t="s">
        <v>4091</v>
      </c>
      <c r="G6219" s="3">
        <v>840</v>
      </c>
      <c r="H6219" s="3"/>
      <c r="I6219" s="1" t="s">
        <v>85</v>
      </c>
      <c r="J6219" s="1" t="s">
        <v>125</v>
      </c>
      <c r="K6219" s="1" t="s">
        <v>12</v>
      </c>
      <c r="L6219" s="1" t="s">
        <v>376</v>
      </c>
    </row>
    <row r="6220" spans="1:12" x14ac:dyDescent="0.2">
      <c r="A6220" s="1" t="s">
        <v>234</v>
      </c>
      <c r="B6220" s="1" t="s">
        <v>13</v>
      </c>
      <c r="C6220" s="2">
        <v>43840</v>
      </c>
      <c r="D6220" s="1" t="s">
        <v>152</v>
      </c>
      <c r="E6220" s="1"/>
      <c r="F6220" s="1" t="s">
        <v>4014</v>
      </c>
      <c r="G6220" s="3">
        <v>62.75</v>
      </c>
      <c r="H6220" s="3"/>
      <c r="I6220" s="1" t="s">
        <v>177</v>
      </c>
      <c r="J6220" s="1" t="s">
        <v>178</v>
      </c>
      <c r="K6220" s="1" t="s">
        <v>84</v>
      </c>
      <c r="L6220" s="1" t="s">
        <v>111</v>
      </c>
    </row>
    <row r="6221" spans="1:12" x14ac:dyDescent="0.2">
      <c r="A6221" s="1" t="s">
        <v>234</v>
      </c>
      <c r="B6221" s="1" t="s">
        <v>13</v>
      </c>
      <c r="C6221" s="2">
        <v>43840</v>
      </c>
      <c r="D6221" s="1" t="s">
        <v>152</v>
      </c>
      <c r="E6221" s="1"/>
      <c r="F6221" s="1" t="s">
        <v>3997</v>
      </c>
      <c r="G6221" s="3">
        <v>99.27</v>
      </c>
      <c r="H6221" s="3"/>
      <c r="I6221" s="1" t="s">
        <v>106</v>
      </c>
      <c r="J6221" s="1" t="s">
        <v>122</v>
      </c>
      <c r="K6221" s="1" t="s">
        <v>84</v>
      </c>
      <c r="L6221" s="1" t="s">
        <v>26</v>
      </c>
    </row>
    <row r="6222" spans="1:12" x14ac:dyDescent="0.2">
      <c r="A6222" s="1" t="s">
        <v>234</v>
      </c>
      <c r="B6222" s="1" t="s">
        <v>13</v>
      </c>
      <c r="C6222" s="2">
        <v>43840</v>
      </c>
      <c r="D6222" s="1" t="s">
        <v>152</v>
      </c>
      <c r="E6222" s="1"/>
      <c r="F6222" s="1" t="s">
        <v>4022</v>
      </c>
      <c r="G6222" s="3">
        <v>916.76</v>
      </c>
      <c r="H6222" s="3"/>
      <c r="I6222" s="1" t="s">
        <v>108</v>
      </c>
      <c r="J6222" s="1" t="s">
        <v>117</v>
      </c>
      <c r="K6222" s="1" t="s">
        <v>12</v>
      </c>
      <c r="L6222" s="1" t="s">
        <v>80</v>
      </c>
    </row>
    <row r="6223" spans="1:12" x14ac:dyDescent="0.2">
      <c r="A6223" s="1" t="s">
        <v>234</v>
      </c>
      <c r="B6223" s="1" t="s">
        <v>13</v>
      </c>
      <c r="C6223" s="2">
        <v>43840</v>
      </c>
      <c r="D6223" s="1" t="s">
        <v>152</v>
      </c>
      <c r="E6223" s="1"/>
      <c r="F6223" s="1" t="s">
        <v>4092</v>
      </c>
      <c r="G6223" s="3">
        <v>918.19</v>
      </c>
      <c r="H6223" s="3"/>
      <c r="I6223" s="1" t="s">
        <v>87</v>
      </c>
      <c r="J6223" s="1" t="s">
        <v>116</v>
      </c>
      <c r="K6223" s="1" t="s">
        <v>12</v>
      </c>
      <c r="L6223" s="1" t="s">
        <v>1126</v>
      </c>
    </row>
    <row r="6224" spans="1:12" x14ac:dyDescent="0.2">
      <c r="A6224" s="1" t="s">
        <v>234</v>
      </c>
      <c r="B6224" s="1" t="s">
        <v>13</v>
      </c>
      <c r="C6224" s="2">
        <v>43840</v>
      </c>
      <c r="D6224" s="1" t="s">
        <v>152</v>
      </c>
      <c r="E6224" s="1"/>
      <c r="F6224" s="1" t="s">
        <v>4093</v>
      </c>
      <c r="G6224" s="3">
        <v>1330</v>
      </c>
      <c r="H6224" s="3"/>
      <c r="I6224" s="1" t="s">
        <v>119</v>
      </c>
      <c r="J6224" s="1" t="s">
        <v>86</v>
      </c>
      <c r="K6224" s="1" t="s">
        <v>12</v>
      </c>
      <c r="L6224" s="1" t="s">
        <v>395</v>
      </c>
    </row>
    <row r="6225" spans="1:12" x14ac:dyDescent="0.2">
      <c r="A6225" s="1" t="s">
        <v>234</v>
      </c>
      <c r="B6225" s="1" t="s">
        <v>13</v>
      </c>
      <c r="C6225" s="2">
        <v>43840</v>
      </c>
      <c r="D6225" s="1" t="s">
        <v>152</v>
      </c>
      <c r="E6225" s="1"/>
      <c r="F6225" s="1" t="s">
        <v>3997</v>
      </c>
      <c r="G6225" s="3">
        <v>222.57</v>
      </c>
      <c r="H6225" s="3"/>
      <c r="I6225" s="1" t="s">
        <v>83</v>
      </c>
      <c r="J6225" s="1" t="s">
        <v>175</v>
      </c>
      <c r="K6225" s="1" t="s">
        <v>84</v>
      </c>
      <c r="L6225" s="1" t="s">
        <v>26</v>
      </c>
    </row>
    <row r="6226" spans="1:12" x14ac:dyDescent="0.2">
      <c r="A6226" s="1" t="s">
        <v>234</v>
      </c>
      <c r="B6226" s="1" t="s">
        <v>13</v>
      </c>
      <c r="C6226" s="2">
        <v>43840</v>
      </c>
      <c r="D6226" s="1" t="s">
        <v>152</v>
      </c>
      <c r="E6226" s="1"/>
      <c r="F6226" s="1" t="s">
        <v>4068</v>
      </c>
      <c r="G6226" s="3">
        <v>68.95</v>
      </c>
      <c r="H6226" s="3"/>
      <c r="I6226" s="1" t="s">
        <v>232</v>
      </c>
      <c r="J6226" s="1" t="s">
        <v>233</v>
      </c>
      <c r="K6226" s="1" t="s">
        <v>12</v>
      </c>
      <c r="L6226" s="1" t="s">
        <v>15</v>
      </c>
    </row>
    <row r="6227" spans="1:12" x14ac:dyDescent="0.2">
      <c r="A6227" s="1" t="s">
        <v>234</v>
      </c>
      <c r="B6227" s="1" t="s">
        <v>13</v>
      </c>
      <c r="C6227" s="2">
        <v>43840</v>
      </c>
      <c r="D6227" s="1" t="s">
        <v>152</v>
      </c>
      <c r="E6227" s="1"/>
      <c r="F6227" s="1" t="s">
        <v>4094</v>
      </c>
      <c r="G6227" s="3">
        <v>1723.47</v>
      </c>
      <c r="H6227" s="3"/>
      <c r="I6227" s="1" t="s">
        <v>83</v>
      </c>
      <c r="J6227" s="1" t="s">
        <v>230</v>
      </c>
      <c r="K6227" s="1" t="s">
        <v>12</v>
      </c>
      <c r="L6227" s="1" t="s">
        <v>57</v>
      </c>
    </row>
    <row r="6228" spans="1:12" x14ac:dyDescent="0.2">
      <c r="A6228" s="1" t="s">
        <v>234</v>
      </c>
      <c r="B6228" s="1" t="s">
        <v>13</v>
      </c>
      <c r="C6228" s="2">
        <v>43840</v>
      </c>
      <c r="D6228" s="1" t="s">
        <v>152</v>
      </c>
      <c r="E6228" s="1"/>
      <c r="F6228" s="1" t="s">
        <v>4095</v>
      </c>
      <c r="G6228" s="3">
        <v>855</v>
      </c>
      <c r="H6228" s="3"/>
      <c r="I6228" s="1" t="s">
        <v>119</v>
      </c>
      <c r="J6228" s="1" t="s">
        <v>86</v>
      </c>
      <c r="K6228" s="1" t="s">
        <v>12</v>
      </c>
      <c r="L6228" s="1" t="s">
        <v>3026</v>
      </c>
    </row>
    <row r="6229" spans="1:12" x14ac:dyDescent="0.2">
      <c r="A6229" s="1" t="s">
        <v>234</v>
      </c>
      <c r="B6229" s="1" t="s">
        <v>13</v>
      </c>
      <c r="C6229" s="2">
        <v>43840</v>
      </c>
      <c r="D6229" s="1" t="s">
        <v>152</v>
      </c>
      <c r="E6229" s="1"/>
      <c r="F6229" s="1" t="s">
        <v>4096</v>
      </c>
      <c r="G6229" s="3">
        <v>392</v>
      </c>
      <c r="H6229" s="3"/>
      <c r="I6229" s="1" t="s">
        <v>119</v>
      </c>
      <c r="J6229" s="1" t="s">
        <v>86</v>
      </c>
      <c r="K6229" s="1" t="s">
        <v>12</v>
      </c>
      <c r="L6229" s="1" t="s">
        <v>3148</v>
      </c>
    </row>
    <row r="6230" spans="1:12" x14ac:dyDescent="0.2">
      <c r="A6230" s="1" t="s">
        <v>234</v>
      </c>
      <c r="B6230" s="1" t="s">
        <v>13</v>
      </c>
      <c r="C6230" s="2">
        <v>43840</v>
      </c>
      <c r="D6230" s="1" t="s">
        <v>152</v>
      </c>
      <c r="E6230" s="1"/>
      <c r="F6230" s="1" t="s">
        <v>4064</v>
      </c>
      <c r="G6230" s="3">
        <v>198.5</v>
      </c>
      <c r="H6230" s="3"/>
      <c r="I6230" s="1" t="s">
        <v>232</v>
      </c>
      <c r="J6230" s="1" t="s">
        <v>233</v>
      </c>
      <c r="K6230" s="1" t="s">
        <v>12</v>
      </c>
      <c r="L6230" s="1" t="s">
        <v>433</v>
      </c>
    </row>
    <row r="6231" spans="1:12" x14ac:dyDescent="0.2">
      <c r="A6231" s="1" t="s">
        <v>234</v>
      </c>
      <c r="B6231" s="1" t="s">
        <v>13</v>
      </c>
      <c r="C6231" s="2">
        <v>43840</v>
      </c>
      <c r="D6231" s="1" t="s">
        <v>152</v>
      </c>
      <c r="E6231" s="1"/>
      <c r="F6231" s="1" t="s">
        <v>4097</v>
      </c>
      <c r="G6231" s="3">
        <v>468.37</v>
      </c>
      <c r="H6231" s="3"/>
      <c r="I6231" s="1" t="s">
        <v>120</v>
      </c>
      <c r="J6231" s="1" t="s">
        <v>171</v>
      </c>
      <c r="K6231" s="1" t="s">
        <v>84</v>
      </c>
      <c r="L6231" s="1" t="s">
        <v>300</v>
      </c>
    </row>
    <row r="6232" spans="1:12" x14ac:dyDescent="0.2">
      <c r="A6232" s="1" t="s">
        <v>234</v>
      </c>
      <c r="B6232" s="1" t="s">
        <v>13</v>
      </c>
      <c r="C6232" s="2">
        <v>43840</v>
      </c>
      <c r="D6232" s="1" t="s">
        <v>152</v>
      </c>
      <c r="E6232" s="1"/>
      <c r="F6232" s="1" t="s">
        <v>4098</v>
      </c>
      <c r="G6232" s="3">
        <v>943.19</v>
      </c>
      <c r="H6232" s="3"/>
      <c r="I6232" s="1" t="s">
        <v>83</v>
      </c>
      <c r="J6232" s="1" t="s">
        <v>181</v>
      </c>
      <c r="K6232" s="1" t="s">
        <v>12</v>
      </c>
      <c r="L6232" s="1" t="s">
        <v>99</v>
      </c>
    </row>
    <row r="6233" spans="1:12" x14ac:dyDescent="0.2">
      <c r="A6233" s="1" t="s">
        <v>234</v>
      </c>
      <c r="B6233" s="1" t="s">
        <v>13</v>
      </c>
      <c r="C6233" s="2">
        <v>43840</v>
      </c>
      <c r="D6233" s="1" t="s">
        <v>152</v>
      </c>
      <c r="E6233" s="1"/>
      <c r="F6233" s="1" t="s">
        <v>4099</v>
      </c>
      <c r="G6233" s="3">
        <v>928.32</v>
      </c>
      <c r="H6233" s="3"/>
      <c r="I6233" s="1" t="s">
        <v>83</v>
      </c>
      <c r="J6233" s="1" t="s">
        <v>181</v>
      </c>
      <c r="K6233" s="1" t="s">
        <v>12</v>
      </c>
      <c r="L6233" s="1" t="s">
        <v>347</v>
      </c>
    </row>
    <row r="6234" spans="1:12" x14ac:dyDescent="0.2">
      <c r="A6234" s="1" t="s">
        <v>234</v>
      </c>
      <c r="B6234" s="1" t="s">
        <v>13</v>
      </c>
      <c r="C6234" s="2">
        <v>43840</v>
      </c>
      <c r="D6234" s="1" t="s">
        <v>152</v>
      </c>
      <c r="E6234" s="1"/>
      <c r="F6234" s="1" t="s">
        <v>4100</v>
      </c>
      <c r="G6234" s="3">
        <v>1372.46</v>
      </c>
      <c r="H6234" s="3"/>
      <c r="I6234" s="1" t="s">
        <v>83</v>
      </c>
      <c r="J6234" s="1" t="s">
        <v>229</v>
      </c>
      <c r="K6234" s="1" t="s">
        <v>12</v>
      </c>
      <c r="L6234" s="1" t="s">
        <v>64</v>
      </c>
    </row>
    <row r="6235" spans="1:12" x14ac:dyDescent="0.2">
      <c r="A6235" s="1" t="s">
        <v>234</v>
      </c>
      <c r="B6235" s="1" t="s">
        <v>13</v>
      </c>
      <c r="C6235" s="2">
        <v>43840</v>
      </c>
      <c r="D6235" s="1" t="s">
        <v>152</v>
      </c>
      <c r="E6235" s="1"/>
      <c r="F6235" s="1" t="s">
        <v>4029</v>
      </c>
      <c r="G6235" s="3">
        <v>8.02</v>
      </c>
      <c r="H6235" s="3"/>
      <c r="I6235" s="1" t="s">
        <v>106</v>
      </c>
      <c r="J6235" s="1" t="s">
        <v>107</v>
      </c>
      <c r="K6235" s="1" t="s">
        <v>84</v>
      </c>
      <c r="L6235" s="1" t="s">
        <v>409</v>
      </c>
    </row>
    <row r="6236" spans="1:12" x14ac:dyDescent="0.2">
      <c r="A6236" s="1" t="s">
        <v>234</v>
      </c>
      <c r="B6236" s="1" t="s">
        <v>13</v>
      </c>
      <c r="C6236" s="2">
        <v>43840</v>
      </c>
      <c r="D6236" s="1" t="s">
        <v>152</v>
      </c>
      <c r="E6236" s="1"/>
      <c r="F6236" s="1" t="s">
        <v>4086</v>
      </c>
      <c r="G6236" s="3">
        <v>674.54</v>
      </c>
      <c r="H6236" s="3"/>
      <c r="I6236" s="1" t="s">
        <v>120</v>
      </c>
      <c r="J6236" s="1" t="s">
        <v>171</v>
      </c>
      <c r="K6236" s="1" t="s">
        <v>12</v>
      </c>
      <c r="L6236" s="1" t="s">
        <v>110</v>
      </c>
    </row>
    <row r="6237" spans="1:12" x14ac:dyDescent="0.2">
      <c r="A6237" s="1" t="s">
        <v>234</v>
      </c>
      <c r="B6237" s="1" t="s">
        <v>13</v>
      </c>
      <c r="C6237" s="2">
        <v>43840</v>
      </c>
      <c r="D6237" s="1" t="s">
        <v>152</v>
      </c>
      <c r="E6237" s="1"/>
      <c r="F6237" s="1" t="s">
        <v>4101</v>
      </c>
      <c r="G6237" s="3">
        <v>148.78</v>
      </c>
      <c r="H6237" s="3"/>
      <c r="I6237" s="1" t="s">
        <v>120</v>
      </c>
      <c r="J6237" s="1" t="s">
        <v>171</v>
      </c>
      <c r="K6237" s="1" t="s">
        <v>12</v>
      </c>
      <c r="L6237" s="1" t="s">
        <v>78</v>
      </c>
    </row>
    <row r="6238" spans="1:12" x14ac:dyDescent="0.2">
      <c r="A6238" s="1" t="s">
        <v>234</v>
      </c>
      <c r="B6238" s="1" t="s">
        <v>13</v>
      </c>
      <c r="C6238" s="2">
        <v>43840</v>
      </c>
      <c r="D6238" s="1" t="s">
        <v>152</v>
      </c>
      <c r="E6238" s="1"/>
      <c r="F6238" s="1" t="s">
        <v>153</v>
      </c>
      <c r="G6238" s="3">
        <v>8914.69</v>
      </c>
      <c r="H6238" s="3"/>
      <c r="I6238" s="1"/>
      <c r="J6238" s="1"/>
      <c r="K6238" s="1" t="s">
        <v>12</v>
      </c>
      <c r="L6238" s="1"/>
    </row>
    <row r="6239" spans="1:12" x14ac:dyDescent="0.2">
      <c r="A6239" s="1" t="s">
        <v>234</v>
      </c>
      <c r="B6239" s="1" t="s">
        <v>13</v>
      </c>
      <c r="C6239" s="2">
        <v>43840</v>
      </c>
      <c r="D6239" s="1" t="s">
        <v>152</v>
      </c>
      <c r="E6239" s="1"/>
      <c r="F6239" s="1" t="s">
        <v>4102</v>
      </c>
      <c r="G6239" s="3">
        <v>939.55</v>
      </c>
      <c r="H6239" s="3"/>
      <c r="I6239" s="1" t="s">
        <v>83</v>
      </c>
      <c r="J6239" s="1" t="s">
        <v>181</v>
      </c>
      <c r="K6239" s="1" t="s">
        <v>12</v>
      </c>
      <c r="L6239" s="1" t="s">
        <v>32</v>
      </c>
    </row>
    <row r="6240" spans="1:12" x14ac:dyDescent="0.2">
      <c r="A6240" s="1" t="s">
        <v>234</v>
      </c>
      <c r="B6240" s="1" t="s">
        <v>13</v>
      </c>
      <c r="C6240" s="2">
        <v>43840</v>
      </c>
      <c r="D6240" s="1" t="s">
        <v>152</v>
      </c>
      <c r="E6240" s="1"/>
      <c r="F6240" s="1" t="s">
        <v>4103</v>
      </c>
      <c r="G6240" s="3">
        <v>822</v>
      </c>
      <c r="H6240" s="3"/>
      <c r="I6240" s="1" t="s">
        <v>119</v>
      </c>
      <c r="J6240" s="1" t="s">
        <v>86</v>
      </c>
      <c r="K6240" s="1" t="s">
        <v>12</v>
      </c>
      <c r="L6240" s="1" t="s">
        <v>268</v>
      </c>
    </row>
    <row r="6241" spans="1:12" x14ac:dyDescent="0.2">
      <c r="A6241" s="1" t="s">
        <v>234</v>
      </c>
      <c r="B6241" s="1" t="s">
        <v>13</v>
      </c>
      <c r="C6241" s="2">
        <v>43840</v>
      </c>
      <c r="D6241" s="1" t="s">
        <v>152</v>
      </c>
      <c r="E6241" s="1"/>
      <c r="F6241" s="1" t="s">
        <v>4104</v>
      </c>
      <c r="G6241" s="3">
        <v>840</v>
      </c>
      <c r="H6241" s="3"/>
      <c r="I6241" s="1" t="s">
        <v>119</v>
      </c>
      <c r="J6241" s="1" t="s">
        <v>86</v>
      </c>
      <c r="K6241" s="1" t="s">
        <v>12</v>
      </c>
      <c r="L6241" s="1" t="s">
        <v>3023</v>
      </c>
    </row>
    <row r="6242" spans="1:12" x14ac:dyDescent="0.2">
      <c r="A6242" s="1" t="s">
        <v>234</v>
      </c>
      <c r="B6242" s="1" t="s">
        <v>13</v>
      </c>
      <c r="C6242" s="2">
        <v>43840</v>
      </c>
      <c r="D6242" s="1" t="s">
        <v>152</v>
      </c>
      <c r="E6242" s="1"/>
      <c r="F6242" s="1" t="s">
        <v>4012</v>
      </c>
      <c r="G6242" s="3">
        <v>64.39</v>
      </c>
      <c r="H6242" s="3"/>
      <c r="I6242" s="1" t="s">
        <v>108</v>
      </c>
      <c r="J6242" s="1" t="s">
        <v>117</v>
      </c>
      <c r="K6242" s="1" t="s">
        <v>84</v>
      </c>
      <c r="L6242" s="1" t="s">
        <v>306</v>
      </c>
    </row>
    <row r="6243" spans="1:12" x14ac:dyDescent="0.2">
      <c r="A6243" s="1" t="s">
        <v>234</v>
      </c>
      <c r="B6243" s="1" t="s">
        <v>13</v>
      </c>
      <c r="C6243" s="2">
        <v>43840</v>
      </c>
      <c r="D6243" s="1" t="s">
        <v>152</v>
      </c>
      <c r="E6243" s="1"/>
      <c r="F6243" s="1" t="s">
        <v>4105</v>
      </c>
      <c r="G6243" s="3">
        <v>1144.1199999999999</v>
      </c>
      <c r="H6243" s="3"/>
      <c r="I6243" s="1" t="s">
        <v>119</v>
      </c>
      <c r="J6243" s="1" t="s">
        <v>86</v>
      </c>
      <c r="K6243" s="1" t="s">
        <v>12</v>
      </c>
      <c r="L6243" s="1" t="s">
        <v>451</v>
      </c>
    </row>
    <row r="6244" spans="1:12" x14ac:dyDescent="0.2">
      <c r="A6244" s="1" t="s">
        <v>234</v>
      </c>
      <c r="B6244" s="1" t="s">
        <v>13</v>
      </c>
      <c r="C6244" s="2">
        <v>43840</v>
      </c>
      <c r="D6244" s="1" t="s">
        <v>152</v>
      </c>
      <c r="E6244" s="1"/>
      <c r="F6244" s="1" t="s">
        <v>4106</v>
      </c>
      <c r="G6244" s="3">
        <v>719.83</v>
      </c>
      <c r="H6244" s="3"/>
      <c r="I6244" s="1" t="s">
        <v>119</v>
      </c>
      <c r="J6244" s="1" t="s">
        <v>86</v>
      </c>
      <c r="K6244" s="1" t="s">
        <v>12</v>
      </c>
      <c r="L6244" s="1" t="s">
        <v>387</v>
      </c>
    </row>
    <row r="6245" spans="1:12" x14ac:dyDescent="0.2">
      <c r="A6245" s="1" t="s">
        <v>234</v>
      </c>
      <c r="B6245" s="1" t="s">
        <v>13</v>
      </c>
      <c r="C6245" s="2">
        <v>43840</v>
      </c>
      <c r="D6245" s="1" t="s">
        <v>152</v>
      </c>
      <c r="E6245" s="1"/>
      <c r="F6245" s="1" t="s">
        <v>4073</v>
      </c>
      <c r="G6245" s="3">
        <v>685.8</v>
      </c>
      <c r="H6245" s="3"/>
      <c r="I6245" s="1" t="s">
        <v>119</v>
      </c>
      <c r="J6245" s="1" t="s">
        <v>86</v>
      </c>
      <c r="K6245" s="1" t="s">
        <v>84</v>
      </c>
      <c r="L6245" s="1" t="s">
        <v>51</v>
      </c>
    </row>
    <row r="6246" spans="1:12" x14ac:dyDescent="0.2">
      <c r="A6246" s="1" t="s">
        <v>234</v>
      </c>
      <c r="B6246" s="1" t="s">
        <v>13</v>
      </c>
      <c r="C6246" s="2">
        <v>43840</v>
      </c>
      <c r="D6246" s="1" t="s">
        <v>152</v>
      </c>
      <c r="E6246" s="1"/>
      <c r="F6246" s="1" t="s">
        <v>4012</v>
      </c>
      <c r="G6246" s="3">
        <v>26.89</v>
      </c>
      <c r="H6246" s="3"/>
      <c r="I6246" s="1" t="s">
        <v>179</v>
      </c>
      <c r="J6246" s="1" t="s">
        <v>89</v>
      </c>
      <c r="K6246" s="1" t="s">
        <v>84</v>
      </c>
      <c r="L6246" s="1" t="s">
        <v>306</v>
      </c>
    </row>
    <row r="6247" spans="1:12" x14ac:dyDescent="0.2">
      <c r="A6247" s="1" t="s">
        <v>234</v>
      </c>
      <c r="B6247" s="1" t="s">
        <v>13</v>
      </c>
      <c r="C6247" s="2">
        <v>43840</v>
      </c>
      <c r="D6247" s="1" t="s">
        <v>152</v>
      </c>
      <c r="E6247" s="1"/>
      <c r="F6247" s="1" t="s">
        <v>4052</v>
      </c>
      <c r="G6247" s="3">
        <v>1006.15</v>
      </c>
      <c r="H6247" s="3"/>
      <c r="I6247" s="1" t="s">
        <v>87</v>
      </c>
      <c r="J6247" s="1" t="s">
        <v>253</v>
      </c>
      <c r="K6247" s="1" t="s">
        <v>84</v>
      </c>
      <c r="L6247" s="1" t="s">
        <v>63</v>
      </c>
    </row>
    <row r="6248" spans="1:12" x14ac:dyDescent="0.2">
      <c r="A6248" s="1" t="s">
        <v>234</v>
      </c>
      <c r="B6248" s="1" t="s">
        <v>13</v>
      </c>
      <c r="C6248" s="2">
        <v>43840</v>
      </c>
      <c r="D6248" s="1" t="s">
        <v>152</v>
      </c>
      <c r="E6248" s="1"/>
      <c r="F6248" s="1" t="s">
        <v>4107</v>
      </c>
      <c r="G6248" s="3">
        <v>1274.17</v>
      </c>
      <c r="H6248" s="3"/>
      <c r="I6248" s="1" t="s">
        <v>119</v>
      </c>
      <c r="J6248" s="1" t="s">
        <v>86</v>
      </c>
      <c r="K6248" s="1" t="s">
        <v>12</v>
      </c>
      <c r="L6248" s="1" t="s">
        <v>469</v>
      </c>
    </row>
    <row r="6249" spans="1:12" x14ac:dyDescent="0.2">
      <c r="A6249" s="1" t="s">
        <v>234</v>
      </c>
      <c r="B6249" s="1" t="s">
        <v>13</v>
      </c>
      <c r="C6249" s="2">
        <v>43840</v>
      </c>
      <c r="D6249" s="1" t="s">
        <v>152</v>
      </c>
      <c r="E6249" s="1"/>
      <c r="F6249" s="1" t="s">
        <v>4108</v>
      </c>
      <c r="G6249" s="3">
        <v>600</v>
      </c>
      <c r="H6249" s="3"/>
      <c r="I6249" s="1" t="s">
        <v>119</v>
      </c>
      <c r="J6249" s="1" t="s">
        <v>86</v>
      </c>
      <c r="K6249" s="1" t="s">
        <v>12</v>
      </c>
      <c r="L6249" s="1" t="s">
        <v>354</v>
      </c>
    </row>
    <row r="6250" spans="1:12" x14ac:dyDescent="0.2">
      <c r="A6250" s="1" t="s">
        <v>234</v>
      </c>
      <c r="B6250" s="1" t="s">
        <v>13</v>
      </c>
      <c r="C6250" s="2">
        <v>43840</v>
      </c>
      <c r="D6250" s="1" t="s">
        <v>152</v>
      </c>
      <c r="E6250" s="1"/>
      <c r="F6250" s="1" t="s">
        <v>4073</v>
      </c>
      <c r="G6250" s="3">
        <v>71.44</v>
      </c>
      <c r="H6250" s="3"/>
      <c r="I6250" s="1" t="s">
        <v>185</v>
      </c>
      <c r="J6250" s="1" t="s">
        <v>126</v>
      </c>
      <c r="K6250" s="1" t="s">
        <v>84</v>
      </c>
      <c r="L6250" s="1" t="s">
        <v>51</v>
      </c>
    </row>
    <row r="6251" spans="1:12" x14ac:dyDescent="0.2">
      <c r="A6251" s="1" t="s">
        <v>234</v>
      </c>
      <c r="B6251" s="1" t="s">
        <v>13</v>
      </c>
      <c r="C6251" s="2">
        <v>43840</v>
      </c>
      <c r="D6251" s="1" t="s">
        <v>152</v>
      </c>
      <c r="E6251" s="1"/>
      <c r="F6251" s="1" t="s">
        <v>3997</v>
      </c>
      <c r="G6251" s="3">
        <v>1015.4</v>
      </c>
      <c r="H6251" s="3"/>
      <c r="I6251" s="1" t="s">
        <v>108</v>
      </c>
      <c r="J6251" s="1" t="s">
        <v>117</v>
      </c>
      <c r="K6251" s="1" t="s">
        <v>84</v>
      </c>
      <c r="L6251" s="1" t="s">
        <v>26</v>
      </c>
    </row>
    <row r="6252" spans="1:12" x14ac:dyDescent="0.2">
      <c r="A6252" s="1" t="s">
        <v>234</v>
      </c>
      <c r="B6252" s="1" t="s">
        <v>13</v>
      </c>
      <c r="C6252" s="2">
        <v>43840</v>
      </c>
      <c r="D6252" s="1" t="s">
        <v>152</v>
      </c>
      <c r="E6252" s="1"/>
      <c r="F6252" s="1" t="s">
        <v>4060</v>
      </c>
      <c r="G6252" s="3">
        <v>377.68</v>
      </c>
      <c r="H6252" s="3"/>
      <c r="I6252" s="1" t="s">
        <v>177</v>
      </c>
      <c r="J6252" s="1" t="s">
        <v>178</v>
      </c>
      <c r="K6252" s="1" t="s">
        <v>12</v>
      </c>
      <c r="L6252" s="1" t="s">
        <v>322</v>
      </c>
    </row>
    <row r="6253" spans="1:12" x14ac:dyDescent="0.2">
      <c r="A6253" s="1" t="s">
        <v>234</v>
      </c>
      <c r="B6253" s="1" t="s">
        <v>13</v>
      </c>
      <c r="C6253" s="2">
        <v>43840</v>
      </c>
      <c r="D6253" s="1" t="s">
        <v>152</v>
      </c>
      <c r="E6253" s="1"/>
      <c r="F6253" s="1" t="s">
        <v>4069</v>
      </c>
      <c r="G6253" s="3">
        <v>99.18</v>
      </c>
      <c r="H6253" s="3"/>
      <c r="I6253" s="1" t="s">
        <v>106</v>
      </c>
      <c r="J6253" s="1" t="s">
        <v>107</v>
      </c>
      <c r="K6253" s="1" t="s">
        <v>12</v>
      </c>
      <c r="L6253" s="1" t="s">
        <v>313</v>
      </c>
    </row>
    <row r="6254" spans="1:12" x14ac:dyDescent="0.2">
      <c r="A6254" s="1" t="s">
        <v>234</v>
      </c>
      <c r="B6254" s="1" t="s">
        <v>13</v>
      </c>
      <c r="C6254" s="2">
        <v>43840</v>
      </c>
      <c r="D6254" s="1" t="s">
        <v>152</v>
      </c>
      <c r="E6254" s="1"/>
      <c r="F6254" s="1" t="s">
        <v>4020</v>
      </c>
      <c r="G6254" s="3">
        <v>925.17</v>
      </c>
      <c r="H6254" s="3"/>
      <c r="I6254" s="1" t="s">
        <v>119</v>
      </c>
      <c r="J6254" s="1" t="s">
        <v>86</v>
      </c>
      <c r="K6254" s="1" t="s">
        <v>12</v>
      </c>
      <c r="L6254" s="1" t="s">
        <v>31</v>
      </c>
    </row>
    <row r="6255" spans="1:12" x14ac:dyDescent="0.2">
      <c r="A6255" s="1" t="s">
        <v>234</v>
      </c>
      <c r="B6255" s="1" t="s">
        <v>13</v>
      </c>
      <c r="C6255" s="2">
        <v>43840</v>
      </c>
      <c r="D6255" s="1" t="s">
        <v>152</v>
      </c>
      <c r="E6255" s="1"/>
      <c r="F6255" s="1" t="s">
        <v>4109</v>
      </c>
      <c r="G6255" s="3">
        <v>846</v>
      </c>
      <c r="H6255" s="3"/>
      <c r="I6255" s="1" t="s">
        <v>119</v>
      </c>
      <c r="J6255" s="1" t="s">
        <v>86</v>
      </c>
      <c r="K6255" s="1" t="s">
        <v>12</v>
      </c>
      <c r="L6255" s="1" t="s">
        <v>342</v>
      </c>
    </row>
    <row r="6256" spans="1:12" x14ac:dyDescent="0.2">
      <c r="A6256" s="1" t="s">
        <v>234</v>
      </c>
      <c r="B6256" s="1" t="s">
        <v>13</v>
      </c>
      <c r="C6256" s="2">
        <v>43840</v>
      </c>
      <c r="D6256" s="1" t="s">
        <v>152</v>
      </c>
      <c r="E6256" s="1"/>
      <c r="F6256" s="1" t="s">
        <v>4040</v>
      </c>
      <c r="G6256" s="3">
        <v>220.71</v>
      </c>
      <c r="H6256" s="3"/>
      <c r="I6256" s="1" t="s">
        <v>179</v>
      </c>
      <c r="J6256" s="1" t="s">
        <v>89</v>
      </c>
      <c r="K6256" s="1" t="s">
        <v>12</v>
      </c>
      <c r="L6256" s="1" t="s">
        <v>49</v>
      </c>
    </row>
    <row r="6257" spans="1:12" x14ac:dyDescent="0.2">
      <c r="A6257" s="1" t="s">
        <v>234</v>
      </c>
      <c r="B6257" s="1" t="s">
        <v>13</v>
      </c>
      <c r="C6257" s="2">
        <v>43840</v>
      </c>
      <c r="D6257" s="1" t="s">
        <v>152</v>
      </c>
      <c r="E6257" s="1"/>
      <c r="F6257" s="1" t="s">
        <v>4087</v>
      </c>
      <c r="G6257" s="3">
        <v>1130.1600000000001</v>
      </c>
      <c r="H6257" s="3"/>
      <c r="I6257" s="1" t="s">
        <v>177</v>
      </c>
      <c r="J6257" s="1" t="s">
        <v>178</v>
      </c>
      <c r="K6257" s="1" t="s">
        <v>12</v>
      </c>
      <c r="L6257" s="1" t="s">
        <v>56</v>
      </c>
    </row>
    <row r="6258" spans="1:12" x14ac:dyDescent="0.2">
      <c r="A6258" s="1" t="s">
        <v>234</v>
      </c>
      <c r="B6258" s="1" t="s">
        <v>13</v>
      </c>
      <c r="C6258" s="2">
        <v>43840</v>
      </c>
      <c r="D6258" s="1" t="s">
        <v>152</v>
      </c>
      <c r="E6258" s="1"/>
      <c r="F6258" s="1" t="s">
        <v>4110</v>
      </c>
      <c r="G6258" s="3">
        <v>840.39</v>
      </c>
      <c r="H6258" s="3"/>
      <c r="I6258" s="1" t="s">
        <v>120</v>
      </c>
      <c r="J6258" s="1" t="s">
        <v>171</v>
      </c>
      <c r="K6258" s="1" t="s">
        <v>12</v>
      </c>
      <c r="L6258" s="1" t="s">
        <v>76</v>
      </c>
    </row>
    <row r="6259" spans="1:12" x14ac:dyDescent="0.2">
      <c r="A6259" s="1" t="s">
        <v>234</v>
      </c>
      <c r="B6259" s="1" t="s">
        <v>13</v>
      </c>
      <c r="C6259" s="2">
        <v>43840</v>
      </c>
      <c r="D6259" s="1" t="s">
        <v>152</v>
      </c>
      <c r="E6259" s="1"/>
      <c r="F6259" s="1" t="s">
        <v>4052</v>
      </c>
      <c r="G6259" s="3">
        <v>185.26</v>
      </c>
      <c r="H6259" s="3"/>
      <c r="I6259" s="1" t="s">
        <v>120</v>
      </c>
      <c r="J6259" s="1" t="s">
        <v>171</v>
      </c>
      <c r="K6259" s="1" t="s">
        <v>84</v>
      </c>
      <c r="L6259" s="1" t="s">
        <v>63</v>
      </c>
    </row>
    <row r="6260" spans="1:12" x14ac:dyDescent="0.2">
      <c r="A6260" s="1" t="s">
        <v>234</v>
      </c>
      <c r="B6260" s="1" t="s">
        <v>13</v>
      </c>
      <c r="C6260" s="2">
        <v>43840</v>
      </c>
      <c r="D6260" s="1" t="s">
        <v>152</v>
      </c>
      <c r="E6260" s="1"/>
      <c r="F6260" s="1" t="s">
        <v>4111</v>
      </c>
      <c r="G6260" s="3">
        <v>1488.45</v>
      </c>
      <c r="H6260" s="3"/>
      <c r="I6260" s="1" t="s">
        <v>83</v>
      </c>
      <c r="J6260" s="1" t="s">
        <v>181</v>
      </c>
      <c r="K6260" s="1" t="s">
        <v>12</v>
      </c>
      <c r="L6260" s="1" t="s">
        <v>14</v>
      </c>
    </row>
    <row r="6261" spans="1:12" x14ac:dyDescent="0.2">
      <c r="A6261" s="1" t="s">
        <v>234</v>
      </c>
      <c r="B6261" s="1" t="s">
        <v>13</v>
      </c>
      <c r="C6261" s="2">
        <v>43840</v>
      </c>
      <c r="D6261" s="1" t="s">
        <v>152</v>
      </c>
      <c r="E6261" s="1"/>
      <c r="F6261" s="1" t="s">
        <v>4112</v>
      </c>
      <c r="G6261" s="3">
        <v>987</v>
      </c>
      <c r="H6261" s="3"/>
      <c r="I6261" s="1" t="s">
        <v>119</v>
      </c>
      <c r="J6261" s="1" t="s">
        <v>86</v>
      </c>
      <c r="K6261" s="1" t="s">
        <v>12</v>
      </c>
      <c r="L6261" s="1" t="s">
        <v>3618</v>
      </c>
    </row>
    <row r="6262" spans="1:12" x14ac:dyDescent="0.2">
      <c r="A6262" s="1" t="s">
        <v>234</v>
      </c>
      <c r="B6262" s="1" t="s">
        <v>13</v>
      </c>
      <c r="C6262" s="2">
        <v>43840</v>
      </c>
      <c r="D6262" s="1" t="s">
        <v>152</v>
      </c>
      <c r="E6262" s="1"/>
      <c r="F6262" s="1" t="s">
        <v>4113</v>
      </c>
      <c r="G6262" s="3">
        <v>843</v>
      </c>
      <c r="H6262" s="3"/>
      <c r="I6262" s="1" t="s">
        <v>119</v>
      </c>
      <c r="J6262" s="1" t="s">
        <v>86</v>
      </c>
      <c r="K6262" s="1" t="s">
        <v>12</v>
      </c>
      <c r="L6262" s="1" t="s">
        <v>3701</v>
      </c>
    </row>
    <row r="6263" spans="1:12" x14ac:dyDescent="0.2">
      <c r="A6263" s="1" t="s">
        <v>234</v>
      </c>
      <c r="B6263" s="1" t="s">
        <v>13</v>
      </c>
      <c r="C6263" s="2">
        <v>43840</v>
      </c>
      <c r="D6263" s="1" t="s">
        <v>152</v>
      </c>
      <c r="E6263" s="1"/>
      <c r="F6263" s="1" t="s">
        <v>4064</v>
      </c>
      <c r="G6263" s="3">
        <v>198.5</v>
      </c>
      <c r="H6263" s="3"/>
      <c r="I6263" s="1" t="s">
        <v>177</v>
      </c>
      <c r="J6263" s="1" t="s">
        <v>178</v>
      </c>
      <c r="K6263" s="1" t="s">
        <v>12</v>
      </c>
      <c r="L6263" s="1" t="s">
        <v>433</v>
      </c>
    </row>
    <row r="6264" spans="1:12" x14ac:dyDescent="0.2">
      <c r="A6264" s="1" t="s">
        <v>234</v>
      </c>
      <c r="B6264" s="1" t="s">
        <v>13</v>
      </c>
      <c r="C6264" s="2">
        <v>43840</v>
      </c>
      <c r="D6264" s="1" t="s">
        <v>152</v>
      </c>
      <c r="E6264" s="1"/>
      <c r="F6264" s="1" t="s">
        <v>4114</v>
      </c>
      <c r="G6264" s="3">
        <v>840</v>
      </c>
      <c r="H6264" s="3"/>
      <c r="I6264" s="1" t="s">
        <v>119</v>
      </c>
      <c r="J6264" s="1" t="s">
        <v>86</v>
      </c>
      <c r="K6264" s="1" t="s">
        <v>12</v>
      </c>
      <c r="L6264" s="1" t="s">
        <v>372</v>
      </c>
    </row>
    <row r="6265" spans="1:12" x14ac:dyDescent="0.2">
      <c r="A6265" s="1" t="s">
        <v>234</v>
      </c>
      <c r="B6265" s="1" t="s">
        <v>13</v>
      </c>
      <c r="C6265" s="2">
        <v>43840</v>
      </c>
      <c r="D6265" s="1" t="s">
        <v>152</v>
      </c>
      <c r="E6265" s="1"/>
      <c r="F6265" s="1" t="s">
        <v>4115</v>
      </c>
      <c r="G6265" s="3">
        <v>910</v>
      </c>
      <c r="H6265" s="3"/>
      <c r="I6265" s="1" t="s">
        <v>119</v>
      </c>
      <c r="J6265" s="1" t="s">
        <v>86</v>
      </c>
      <c r="K6265" s="1" t="s">
        <v>12</v>
      </c>
      <c r="L6265" s="1" t="s">
        <v>109</v>
      </c>
    </row>
    <row r="6266" spans="1:12" x14ac:dyDescent="0.2">
      <c r="A6266" s="1" t="s">
        <v>234</v>
      </c>
      <c r="B6266" s="1" t="s">
        <v>13</v>
      </c>
      <c r="C6266" s="2">
        <v>43840</v>
      </c>
      <c r="D6266" s="1" t="s">
        <v>152</v>
      </c>
      <c r="E6266" s="1"/>
      <c r="F6266" s="1" t="s">
        <v>4038</v>
      </c>
      <c r="G6266" s="3">
        <v>292.39999999999998</v>
      </c>
      <c r="H6266" s="3"/>
      <c r="I6266" s="1" t="s">
        <v>83</v>
      </c>
      <c r="J6266" s="1" t="s">
        <v>175</v>
      </c>
      <c r="K6266" s="1" t="s">
        <v>84</v>
      </c>
      <c r="L6266" s="1" t="s">
        <v>114</v>
      </c>
    </row>
    <row r="6267" spans="1:12" x14ac:dyDescent="0.2">
      <c r="A6267" s="1" t="s">
        <v>234</v>
      </c>
      <c r="B6267" s="1" t="s">
        <v>13</v>
      </c>
      <c r="C6267" s="2">
        <v>43840</v>
      </c>
      <c r="D6267" s="1" t="s">
        <v>152</v>
      </c>
      <c r="E6267" s="1"/>
      <c r="F6267" s="1" t="s">
        <v>4116</v>
      </c>
      <c r="G6267" s="3">
        <v>1475.17</v>
      </c>
      <c r="H6267" s="3"/>
      <c r="I6267" s="1" t="s">
        <v>106</v>
      </c>
      <c r="J6267" s="1" t="s">
        <v>122</v>
      </c>
      <c r="K6267" s="1" t="s">
        <v>12</v>
      </c>
      <c r="L6267" s="1" t="s">
        <v>21</v>
      </c>
    </row>
    <row r="6268" spans="1:12" x14ac:dyDescent="0.2">
      <c r="A6268" s="1" t="s">
        <v>234</v>
      </c>
      <c r="B6268" s="1" t="s">
        <v>13</v>
      </c>
      <c r="C6268" s="2">
        <v>43840</v>
      </c>
      <c r="D6268" s="1" t="s">
        <v>152</v>
      </c>
      <c r="E6268" s="1"/>
      <c r="F6268" s="1" t="s">
        <v>4012</v>
      </c>
      <c r="G6268" s="3">
        <v>140.08000000000001</v>
      </c>
      <c r="H6268" s="3"/>
      <c r="I6268" s="1" t="s">
        <v>120</v>
      </c>
      <c r="J6268" s="1" t="s">
        <v>171</v>
      </c>
      <c r="K6268" s="1" t="s">
        <v>84</v>
      </c>
      <c r="L6268" s="1" t="s">
        <v>306</v>
      </c>
    </row>
    <row r="6269" spans="1:12" x14ac:dyDescent="0.2">
      <c r="A6269" s="1" t="s">
        <v>234</v>
      </c>
      <c r="B6269" s="1" t="s">
        <v>13</v>
      </c>
      <c r="C6269" s="2">
        <v>43840</v>
      </c>
      <c r="D6269" s="1" t="s">
        <v>152</v>
      </c>
      <c r="E6269" s="1"/>
      <c r="F6269" s="1" t="s">
        <v>4117</v>
      </c>
      <c r="G6269" s="3">
        <v>364.17</v>
      </c>
      <c r="H6269" s="3"/>
      <c r="I6269" s="1" t="s">
        <v>232</v>
      </c>
      <c r="J6269" s="1" t="s">
        <v>233</v>
      </c>
      <c r="K6269" s="1" t="s">
        <v>12</v>
      </c>
      <c r="L6269" s="1" t="s">
        <v>289</v>
      </c>
    </row>
    <row r="6270" spans="1:12" x14ac:dyDescent="0.2">
      <c r="A6270" s="1" t="s">
        <v>234</v>
      </c>
      <c r="B6270" s="1" t="s">
        <v>13</v>
      </c>
      <c r="C6270" s="2">
        <v>43840</v>
      </c>
      <c r="D6270" s="1" t="s">
        <v>152</v>
      </c>
      <c r="E6270" s="1"/>
      <c r="F6270" s="1" t="s">
        <v>4118</v>
      </c>
      <c r="G6270" s="3">
        <v>950.06</v>
      </c>
      <c r="H6270" s="3"/>
      <c r="I6270" s="1" t="s">
        <v>119</v>
      </c>
      <c r="J6270" s="1" t="s">
        <v>86</v>
      </c>
      <c r="K6270" s="1" t="s">
        <v>12</v>
      </c>
      <c r="L6270" s="1" t="s">
        <v>382</v>
      </c>
    </row>
    <row r="6271" spans="1:12" x14ac:dyDescent="0.2">
      <c r="A6271" s="1" t="s">
        <v>234</v>
      </c>
      <c r="B6271" s="1" t="s">
        <v>13</v>
      </c>
      <c r="C6271" s="2">
        <v>43840</v>
      </c>
      <c r="D6271" s="1" t="s">
        <v>152</v>
      </c>
      <c r="E6271" s="1"/>
      <c r="F6271" s="1" t="s">
        <v>4119</v>
      </c>
      <c r="G6271" s="3">
        <v>1410.94</v>
      </c>
      <c r="H6271" s="3"/>
      <c r="I6271" s="1" t="s">
        <v>106</v>
      </c>
      <c r="J6271" s="1" t="s">
        <v>121</v>
      </c>
      <c r="K6271" s="1" t="s">
        <v>12</v>
      </c>
      <c r="L6271" s="1" t="s">
        <v>18</v>
      </c>
    </row>
    <row r="6272" spans="1:12" x14ac:dyDescent="0.2">
      <c r="A6272" s="1" t="s">
        <v>234</v>
      </c>
      <c r="B6272" s="1" t="s">
        <v>13</v>
      </c>
      <c r="C6272" s="2">
        <v>43840</v>
      </c>
      <c r="D6272" s="1" t="s">
        <v>152</v>
      </c>
      <c r="E6272" s="1"/>
      <c r="F6272" s="1" t="s">
        <v>4120</v>
      </c>
      <c r="G6272" s="3">
        <v>1330</v>
      </c>
      <c r="H6272" s="3"/>
      <c r="I6272" s="1" t="s">
        <v>119</v>
      </c>
      <c r="J6272" s="1" t="s">
        <v>86</v>
      </c>
      <c r="K6272" s="1" t="s">
        <v>12</v>
      </c>
      <c r="L6272" s="1" t="s">
        <v>71</v>
      </c>
    </row>
    <row r="6273" spans="1:12" x14ac:dyDescent="0.2">
      <c r="A6273" s="1" t="s">
        <v>234</v>
      </c>
      <c r="B6273" s="1" t="s">
        <v>13</v>
      </c>
      <c r="C6273" s="2">
        <v>43840</v>
      </c>
      <c r="D6273" s="1" t="s">
        <v>152</v>
      </c>
      <c r="E6273" s="1"/>
      <c r="F6273" s="1" t="s">
        <v>4121</v>
      </c>
      <c r="G6273" s="3">
        <v>1141.3499999999999</v>
      </c>
      <c r="H6273" s="3"/>
      <c r="I6273" s="1" t="s">
        <v>232</v>
      </c>
      <c r="J6273" s="1" t="s">
        <v>233</v>
      </c>
      <c r="K6273" s="1" t="s">
        <v>12</v>
      </c>
      <c r="L6273" s="1" t="s">
        <v>3472</v>
      </c>
    </row>
    <row r="6274" spans="1:12" x14ac:dyDescent="0.2">
      <c r="A6274" s="1" t="s">
        <v>234</v>
      </c>
      <c r="B6274" s="1" t="s">
        <v>13</v>
      </c>
      <c r="C6274" s="2">
        <v>43840</v>
      </c>
      <c r="D6274" s="1" t="s">
        <v>152</v>
      </c>
      <c r="E6274" s="1"/>
      <c r="F6274" s="1" t="s">
        <v>4072</v>
      </c>
      <c r="G6274" s="3">
        <v>386.4</v>
      </c>
      <c r="H6274" s="3"/>
      <c r="I6274" s="1" t="s">
        <v>232</v>
      </c>
      <c r="J6274" s="1" t="s">
        <v>233</v>
      </c>
      <c r="K6274" s="1" t="s">
        <v>12</v>
      </c>
      <c r="L6274" s="1" t="s">
        <v>384</v>
      </c>
    </row>
    <row r="6275" spans="1:12" x14ac:dyDescent="0.2">
      <c r="A6275" s="1" t="s">
        <v>234</v>
      </c>
      <c r="B6275" s="1" t="s">
        <v>13</v>
      </c>
      <c r="C6275" s="2">
        <v>43840</v>
      </c>
      <c r="D6275" s="1" t="s">
        <v>152</v>
      </c>
      <c r="E6275" s="1"/>
      <c r="F6275" s="1" t="s">
        <v>4122</v>
      </c>
      <c r="G6275" s="3">
        <v>950</v>
      </c>
      <c r="H6275" s="3"/>
      <c r="I6275" s="1" t="s">
        <v>119</v>
      </c>
      <c r="J6275" s="1" t="s">
        <v>86</v>
      </c>
      <c r="K6275" s="1" t="s">
        <v>12</v>
      </c>
      <c r="L6275" s="1" t="s">
        <v>2489</v>
      </c>
    </row>
    <row r="6276" spans="1:12" x14ac:dyDescent="0.2">
      <c r="A6276" s="1" t="s">
        <v>234</v>
      </c>
      <c r="B6276" s="1" t="s">
        <v>13</v>
      </c>
      <c r="C6276" s="2">
        <v>43840</v>
      </c>
      <c r="D6276" s="1" t="s">
        <v>152</v>
      </c>
      <c r="E6276" s="1"/>
      <c r="F6276" s="1" t="s">
        <v>4123</v>
      </c>
      <c r="G6276" s="3">
        <v>950</v>
      </c>
      <c r="H6276" s="3"/>
      <c r="I6276" s="1" t="s">
        <v>119</v>
      </c>
      <c r="J6276" s="1" t="s">
        <v>86</v>
      </c>
      <c r="K6276" s="1" t="s">
        <v>12</v>
      </c>
      <c r="L6276" s="1" t="s">
        <v>333</v>
      </c>
    </row>
    <row r="6277" spans="1:12" x14ac:dyDescent="0.2">
      <c r="A6277" s="1" t="s">
        <v>234</v>
      </c>
      <c r="B6277" s="1" t="s">
        <v>13</v>
      </c>
      <c r="C6277" s="2">
        <v>43840</v>
      </c>
      <c r="D6277" s="1" t="s">
        <v>152</v>
      </c>
      <c r="E6277" s="1"/>
      <c r="F6277" s="1" t="s">
        <v>4073</v>
      </c>
      <c r="G6277" s="3">
        <v>285.75</v>
      </c>
      <c r="H6277" s="3"/>
      <c r="I6277" s="1" t="s">
        <v>83</v>
      </c>
      <c r="J6277" s="1" t="s">
        <v>175</v>
      </c>
      <c r="K6277" s="1" t="s">
        <v>84</v>
      </c>
      <c r="L6277" s="1" t="s">
        <v>51</v>
      </c>
    </row>
    <row r="6278" spans="1:12" x14ac:dyDescent="0.2">
      <c r="A6278" s="1" t="s">
        <v>234</v>
      </c>
      <c r="B6278" s="1" t="s">
        <v>13</v>
      </c>
      <c r="C6278" s="2">
        <v>43840</v>
      </c>
      <c r="D6278" s="1" t="s">
        <v>152</v>
      </c>
      <c r="E6278" s="1"/>
      <c r="F6278" s="1" t="s">
        <v>4027</v>
      </c>
      <c r="G6278" s="3">
        <v>74.400000000000006</v>
      </c>
      <c r="H6278" s="3"/>
      <c r="I6278" s="1" t="s">
        <v>185</v>
      </c>
      <c r="J6278" s="1" t="s">
        <v>126</v>
      </c>
      <c r="K6278" s="1" t="s">
        <v>84</v>
      </c>
      <c r="L6278" s="1" t="s">
        <v>29</v>
      </c>
    </row>
    <row r="6279" spans="1:12" x14ac:dyDescent="0.2">
      <c r="A6279" s="1" t="s">
        <v>234</v>
      </c>
      <c r="B6279" s="1" t="s">
        <v>13</v>
      </c>
      <c r="C6279" s="2">
        <v>43840</v>
      </c>
      <c r="D6279" s="1" t="s">
        <v>152</v>
      </c>
      <c r="E6279" s="1"/>
      <c r="F6279" s="1" t="s">
        <v>4124</v>
      </c>
      <c r="G6279" s="3">
        <v>920.89</v>
      </c>
      <c r="H6279" s="3"/>
      <c r="I6279" s="1" t="s">
        <v>83</v>
      </c>
      <c r="J6279" s="1" t="s">
        <v>229</v>
      </c>
      <c r="K6279" s="1" t="s">
        <v>12</v>
      </c>
      <c r="L6279" s="1" t="s">
        <v>425</v>
      </c>
    </row>
    <row r="6280" spans="1:12" x14ac:dyDescent="0.2">
      <c r="A6280" s="1" t="s">
        <v>234</v>
      </c>
      <c r="B6280" s="1" t="s">
        <v>13</v>
      </c>
      <c r="C6280" s="2">
        <v>43840</v>
      </c>
      <c r="D6280" s="1" t="s">
        <v>152</v>
      </c>
      <c r="E6280" s="1"/>
      <c r="F6280" s="1" t="s">
        <v>3986</v>
      </c>
      <c r="G6280" s="3">
        <v>2044.34</v>
      </c>
      <c r="H6280" s="3"/>
      <c r="I6280" s="1" t="s">
        <v>119</v>
      </c>
      <c r="J6280" s="1" t="s">
        <v>86</v>
      </c>
      <c r="K6280" s="1" t="s">
        <v>12</v>
      </c>
      <c r="L6280" s="1" t="s">
        <v>24</v>
      </c>
    </row>
    <row r="6281" spans="1:12" x14ac:dyDescent="0.2">
      <c r="A6281" s="1" t="s">
        <v>234</v>
      </c>
      <c r="B6281" s="1" t="s">
        <v>13</v>
      </c>
      <c r="C6281" s="2">
        <v>43840</v>
      </c>
      <c r="D6281" s="1" t="s">
        <v>152</v>
      </c>
      <c r="E6281" s="1"/>
      <c r="F6281" s="1" t="s">
        <v>4053</v>
      </c>
      <c r="G6281" s="3">
        <v>211.81</v>
      </c>
      <c r="H6281" s="3"/>
      <c r="I6281" s="1" t="s">
        <v>185</v>
      </c>
      <c r="J6281" s="1" t="s">
        <v>126</v>
      </c>
      <c r="K6281" s="1" t="s">
        <v>12</v>
      </c>
      <c r="L6281" s="1" t="s">
        <v>311</v>
      </c>
    </row>
    <row r="6282" spans="1:12" x14ac:dyDescent="0.2">
      <c r="A6282" s="1" t="s">
        <v>234</v>
      </c>
      <c r="B6282" s="1" t="s">
        <v>13</v>
      </c>
      <c r="C6282" s="2">
        <v>43840</v>
      </c>
      <c r="D6282" s="1" t="s">
        <v>152</v>
      </c>
      <c r="E6282" s="1"/>
      <c r="F6282" s="1" t="s">
        <v>4045</v>
      </c>
      <c r="G6282" s="3">
        <v>176.08</v>
      </c>
      <c r="H6282" s="3"/>
      <c r="I6282" s="1" t="s">
        <v>106</v>
      </c>
      <c r="J6282" s="1" t="s">
        <v>121</v>
      </c>
      <c r="K6282" s="1" t="s">
        <v>12</v>
      </c>
      <c r="L6282" s="1" t="s">
        <v>1047</v>
      </c>
    </row>
    <row r="6283" spans="1:12" x14ac:dyDescent="0.2">
      <c r="A6283" s="1" t="s">
        <v>234</v>
      </c>
      <c r="B6283" s="1" t="s">
        <v>13</v>
      </c>
      <c r="C6283" s="2">
        <v>43840</v>
      </c>
      <c r="D6283" s="1" t="s">
        <v>152</v>
      </c>
      <c r="E6283" s="1"/>
      <c r="F6283" s="1" t="s">
        <v>4125</v>
      </c>
      <c r="G6283" s="3">
        <v>485.19</v>
      </c>
      <c r="H6283" s="3"/>
      <c r="I6283" s="1" t="s">
        <v>87</v>
      </c>
      <c r="J6283" s="1" t="s">
        <v>116</v>
      </c>
      <c r="K6283" s="1" t="s">
        <v>12</v>
      </c>
      <c r="L6283" s="1" t="s">
        <v>77</v>
      </c>
    </row>
    <row r="6284" spans="1:12" x14ac:dyDescent="0.2">
      <c r="A6284" s="1" t="s">
        <v>234</v>
      </c>
      <c r="B6284" s="1" t="s">
        <v>13</v>
      </c>
      <c r="C6284" s="2">
        <v>43840</v>
      </c>
      <c r="D6284" s="1" t="s">
        <v>152</v>
      </c>
      <c r="E6284" s="1"/>
      <c r="F6284" s="1" t="s">
        <v>4045</v>
      </c>
      <c r="G6284" s="3">
        <v>894.92</v>
      </c>
      <c r="H6284" s="3"/>
      <c r="I6284" s="1" t="s">
        <v>87</v>
      </c>
      <c r="J6284" s="1" t="s">
        <v>253</v>
      </c>
      <c r="K6284" s="1" t="s">
        <v>12</v>
      </c>
      <c r="L6284" s="1" t="s">
        <v>1047</v>
      </c>
    </row>
    <row r="6285" spans="1:12" x14ac:dyDescent="0.2">
      <c r="A6285" s="1" t="s">
        <v>234</v>
      </c>
      <c r="B6285" s="1" t="s">
        <v>13</v>
      </c>
      <c r="C6285" s="2">
        <v>43840</v>
      </c>
      <c r="D6285" s="1" t="s">
        <v>152</v>
      </c>
      <c r="E6285" s="1"/>
      <c r="F6285" s="1" t="s">
        <v>4126</v>
      </c>
      <c r="G6285" s="3">
        <v>849</v>
      </c>
      <c r="H6285" s="3"/>
      <c r="I6285" s="1" t="s">
        <v>119</v>
      </c>
      <c r="J6285" s="1" t="s">
        <v>86</v>
      </c>
      <c r="K6285" s="1" t="s">
        <v>12</v>
      </c>
      <c r="L6285" s="1" t="s">
        <v>55</v>
      </c>
    </row>
    <row r="6286" spans="1:12" x14ac:dyDescent="0.2">
      <c r="A6286" s="1" t="s">
        <v>234</v>
      </c>
      <c r="B6286" s="1" t="s">
        <v>13</v>
      </c>
      <c r="C6286" s="2">
        <v>43840</v>
      </c>
      <c r="D6286" s="1" t="s">
        <v>152</v>
      </c>
      <c r="E6286" s="1"/>
      <c r="F6286" s="1" t="s">
        <v>4127</v>
      </c>
      <c r="G6286" s="3">
        <v>2887.9</v>
      </c>
      <c r="H6286" s="3"/>
      <c r="I6286" s="1" t="s">
        <v>119</v>
      </c>
      <c r="J6286" s="1" t="s">
        <v>86</v>
      </c>
      <c r="K6286" s="1" t="s">
        <v>12</v>
      </c>
      <c r="L6286" s="1" t="s">
        <v>62</v>
      </c>
    </row>
    <row r="6287" spans="1:12" x14ac:dyDescent="0.2">
      <c r="A6287" s="1" t="s">
        <v>234</v>
      </c>
      <c r="B6287" s="1" t="s">
        <v>13</v>
      </c>
      <c r="C6287" s="2">
        <v>43840</v>
      </c>
      <c r="D6287" s="1" t="s">
        <v>152</v>
      </c>
      <c r="E6287" s="1"/>
      <c r="F6287" s="1" t="s">
        <v>4128</v>
      </c>
      <c r="G6287" s="3">
        <v>1349</v>
      </c>
      <c r="H6287" s="3"/>
      <c r="I6287" s="1" t="s">
        <v>119</v>
      </c>
      <c r="J6287" s="1" t="s">
        <v>86</v>
      </c>
      <c r="K6287" s="1" t="s">
        <v>12</v>
      </c>
      <c r="L6287" s="1" t="s">
        <v>112</v>
      </c>
    </row>
    <row r="6288" spans="1:12" x14ac:dyDescent="0.2">
      <c r="A6288" s="1" t="s">
        <v>234</v>
      </c>
      <c r="B6288" s="1" t="s">
        <v>13</v>
      </c>
      <c r="C6288" s="2">
        <v>43840</v>
      </c>
      <c r="D6288" s="1" t="s">
        <v>152</v>
      </c>
      <c r="E6288" s="1"/>
      <c r="F6288" s="1" t="s">
        <v>4129</v>
      </c>
      <c r="G6288" s="3">
        <v>950</v>
      </c>
      <c r="H6288" s="3"/>
      <c r="I6288" s="1" t="s">
        <v>119</v>
      </c>
      <c r="J6288" s="1" t="s">
        <v>86</v>
      </c>
      <c r="K6288" s="1" t="s">
        <v>12</v>
      </c>
      <c r="L6288" s="1" t="s">
        <v>2519</v>
      </c>
    </row>
    <row r="6289" spans="1:12" x14ac:dyDescent="0.2">
      <c r="A6289" s="1" t="s">
        <v>234</v>
      </c>
      <c r="B6289" s="1" t="s">
        <v>13</v>
      </c>
      <c r="C6289" s="2">
        <v>43840</v>
      </c>
      <c r="D6289" s="1" t="s">
        <v>152</v>
      </c>
      <c r="E6289" s="1"/>
      <c r="F6289" s="1" t="s">
        <v>4130</v>
      </c>
      <c r="G6289" s="3">
        <v>997.5</v>
      </c>
      <c r="H6289" s="3"/>
      <c r="I6289" s="1" t="s">
        <v>119</v>
      </c>
      <c r="J6289" s="1" t="s">
        <v>86</v>
      </c>
      <c r="K6289" s="1" t="s">
        <v>12</v>
      </c>
      <c r="L6289" s="1" t="s">
        <v>115</v>
      </c>
    </row>
    <row r="6290" spans="1:12" x14ac:dyDescent="0.2">
      <c r="A6290" s="1" t="s">
        <v>234</v>
      </c>
      <c r="B6290" s="1" t="s">
        <v>13</v>
      </c>
      <c r="C6290" s="2">
        <v>43840</v>
      </c>
      <c r="D6290" s="1" t="s">
        <v>152</v>
      </c>
      <c r="E6290" s="1"/>
      <c r="F6290" s="1" t="s">
        <v>4131</v>
      </c>
      <c r="G6290" s="3">
        <v>840</v>
      </c>
      <c r="H6290" s="3"/>
      <c r="I6290" s="1" t="s">
        <v>120</v>
      </c>
      <c r="J6290" s="1" t="s">
        <v>171</v>
      </c>
      <c r="K6290" s="1" t="s">
        <v>12</v>
      </c>
      <c r="L6290" s="1" t="s">
        <v>81</v>
      </c>
    </row>
    <row r="6291" spans="1:12" x14ac:dyDescent="0.2">
      <c r="A6291" s="1" t="s">
        <v>234</v>
      </c>
      <c r="B6291" s="1" t="s">
        <v>13</v>
      </c>
      <c r="C6291" s="2">
        <v>43840</v>
      </c>
      <c r="D6291" s="1" t="s">
        <v>152</v>
      </c>
      <c r="E6291" s="1"/>
      <c r="F6291" s="1" t="s">
        <v>4132</v>
      </c>
      <c r="G6291" s="3">
        <v>600</v>
      </c>
      <c r="H6291" s="3"/>
      <c r="I6291" s="1" t="s">
        <v>119</v>
      </c>
      <c r="J6291" s="1" t="s">
        <v>86</v>
      </c>
      <c r="K6291" s="1" t="s">
        <v>12</v>
      </c>
      <c r="L6291" s="1" t="s">
        <v>53</v>
      </c>
    </row>
    <row r="6292" spans="1:12" x14ac:dyDescent="0.2">
      <c r="A6292" s="1" t="s">
        <v>234</v>
      </c>
      <c r="B6292" s="1" t="s">
        <v>13</v>
      </c>
      <c r="C6292" s="2">
        <v>43840</v>
      </c>
      <c r="D6292" s="1" t="s">
        <v>152</v>
      </c>
      <c r="E6292" s="1"/>
      <c r="F6292" s="1" t="s">
        <v>4014</v>
      </c>
      <c r="G6292" s="3">
        <v>941.3</v>
      </c>
      <c r="H6292" s="3"/>
      <c r="I6292" s="1" t="s">
        <v>119</v>
      </c>
      <c r="J6292" s="1" t="s">
        <v>86</v>
      </c>
      <c r="K6292" s="1" t="s">
        <v>84</v>
      </c>
      <c r="L6292" s="1" t="s">
        <v>111</v>
      </c>
    </row>
    <row r="6293" spans="1:12" x14ac:dyDescent="0.2">
      <c r="A6293" s="1" t="s">
        <v>234</v>
      </c>
      <c r="B6293" s="1" t="s">
        <v>13</v>
      </c>
      <c r="C6293" s="2">
        <v>43840</v>
      </c>
      <c r="D6293" s="1" t="s">
        <v>152</v>
      </c>
      <c r="E6293" s="1"/>
      <c r="F6293" s="1" t="s">
        <v>4039</v>
      </c>
      <c r="G6293" s="3">
        <v>549.85</v>
      </c>
      <c r="H6293" s="3"/>
      <c r="I6293" s="1" t="s">
        <v>119</v>
      </c>
      <c r="J6293" s="1" t="s">
        <v>86</v>
      </c>
      <c r="K6293" s="1" t="s">
        <v>12</v>
      </c>
      <c r="L6293" s="1" t="s">
        <v>34</v>
      </c>
    </row>
    <row r="6294" spans="1:12" x14ac:dyDescent="0.2">
      <c r="A6294" s="1" t="s">
        <v>234</v>
      </c>
      <c r="B6294" s="1" t="s">
        <v>13</v>
      </c>
      <c r="C6294" s="2">
        <v>43840</v>
      </c>
      <c r="D6294" s="1" t="s">
        <v>152</v>
      </c>
      <c r="E6294" s="1"/>
      <c r="F6294" s="1" t="s">
        <v>4117</v>
      </c>
      <c r="G6294" s="3">
        <v>364.17</v>
      </c>
      <c r="H6294" s="3"/>
      <c r="I6294" s="1" t="s">
        <v>120</v>
      </c>
      <c r="J6294" s="1" t="s">
        <v>171</v>
      </c>
      <c r="K6294" s="1" t="s">
        <v>12</v>
      </c>
      <c r="L6294" s="1" t="s">
        <v>289</v>
      </c>
    </row>
    <row r="6295" spans="1:12" x14ac:dyDescent="0.2">
      <c r="A6295" s="1" t="s">
        <v>234</v>
      </c>
      <c r="B6295" s="1" t="s">
        <v>13</v>
      </c>
      <c r="C6295" s="2">
        <v>43840</v>
      </c>
      <c r="D6295" s="1" t="s">
        <v>152</v>
      </c>
      <c r="E6295" s="1"/>
      <c r="F6295" s="1" t="s">
        <v>4026</v>
      </c>
      <c r="G6295" s="3">
        <v>3296.28</v>
      </c>
      <c r="H6295" s="3"/>
      <c r="I6295" s="1" t="s">
        <v>119</v>
      </c>
      <c r="J6295" s="1" t="s">
        <v>86</v>
      </c>
      <c r="K6295" s="1" t="s">
        <v>84</v>
      </c>
      <c r="L6295" s="1" t="s">
        <v>241</v>
      </c>
    </row>
    <row r="6296" spans="1:12" x14ac:dyDescent="0.2">
      <c r="A6296" s="1" t="s">
        <v>234</v>
      </c>
      <c r="B6296" s="1" t="s">
        <v>13</v>
      </c>
      <c r="C6296" s="2">
        <v>43840</v>
      </c>
      <c r="D6296" s="1" t="s">
        <v>152</v>
      </c>
      <c r="E6296" s="1"/>
      <c r="F6296" s="1" t="s">
        <v>3997</v>
      </c>
      <c r="G6296" s="3">
        <v>182.56</v>
      </c>
      <c r="H6296" s="3"/>
      <c r="I6296" s="1" t="s">
        <v>106</v>
      </c>
      <c r="J6296" s="1" t="s">
        <v>121</v>
      </c>
      <c r="K6296" s="1" t="s">
        <v>84</v>
      </c>
      <c r="L6296" s="1" t="s">
        <v>26</v>
      </c>
    </row>
    <row r="6297" spans="1:12" x14ac:dyDescent="0.2">
      <c r="A6297" s="1" t="s">
        <v>234</v>
      </c>
      <c r="B6297" s="1" t="s">
        <v>13</v>
      </c>
      <c r="C6297" s="2">
        <v>43840</v>
      </c>
      <c r="D6297" s="1" t="s">
        <v>152</v>
      </c>
      <c r="E6297" s="1"/>
      <c r="F6297" s="1" t="s">
        <v>4003</v>
      </c>
      <c r="G6297" s="3">
        <v>85.29</v>
      </c>
      <c r="H6297" s="3"/>
      <c r="I6297" s="1" t="s">
        <v>87</v>
      </c>
      <c r="J6297" s="1" t="s">
        <v>253</v>
      </c>
      <c r="K6297" s="1" t="s">
        <v>84</v>
      </c>
      <c r="L6297" s="1" t="s">
        <v>2028</v>
      </c>
    </row>
    <row r="6298" spans="1:12" x14ac:dyDescent="0.2">
      <c r="A6298" s="1" t="s">
        <v>234</v>
      </c>
      <c r="B6298" s="1" t="s">
        <v>13</v>
      </c>
      <c r="C6298" s="2">
        <v>43840</v>
      </c>
      <c r="D6298" s="1" t="s">
        <v>152</v>
      </c>
      <c r="E6298" s="1"/>
      <c r="F6298" s="1" t="s">
        <v>4029</v>
      </c>
      <c r="G6298" s="3">
        <v>196.38</v>
      </c>
      <c r="H6298" s="3"/>
      <c r="I6298" s="1" t="s">
        <v>119</v>
      </c>
      <c r="J6298" s="1" t="s">
        <v>86</v>
      </c>
      <c r="K6298" s="1" t="s">
        <v>84</v>
      </c>
      <c r="L6298" s="1" t="s">
        <v>409</v>
      </c>
    </row>
    <row r="6299" spans="1:12" x14ac:dyDescent="0.2">
      <c r="A6299" s="1" t="s">
        <v>234</v>
      </c>
      <c r="B6299" s="1" t="s">
        <v>13</v>
      </c>
      <c r="C6299" s="2">
        <v>43840</v>
      </c>
      <c r="D6299" s="1" t="s">
        <v>152</v>
      </c>
      <c r="E6299" s="1"/>
      <c r="F6299" s="1" t="s">
        <v>4133</v>
      </c>
      <c r="G6299" s="3">
        <v>786</v>
      </c>
      <c r="H6299" s="3"/>
      <c r="I6299" s="1" t="s">
        <v>85</v>
      </c>
      <c r="J6299" s="1" t="s">
        <v>125</v>
      </c>
      <c r="K6299" s="1" t="s">
        <v>12</v>
      </c>
      <c r="L6299" s="1" t="s">
        <v>296</v>
      </c>
    </row>
    <row r="6300" spans="1:12" x14ac:dyDescent="0.2">
      <c r="A6300" s="1" t="s">
        <v>234</v>
      </c>
      <c r="B6300" s="1" t="s">
        <v>13</v>
      </c>
      <c r="C6300" s="2">
        <v>43840</v>
      </c>
      <c r="D6300" s="1" t="s">
        <v>152</v>
      </c>
      <c r="E6300" s="1"/>
      <c r="F6300" s="1" t="s">
        <v>4134</v>
      </c>
      <c r="G6300" s="3">
        <v>1425.69</v>
      </c>
      <c r="H6300" s="3"/>
      <c r="I6300" s="1" t="s">
        <v>83</v>
      </c>
      <c r="J6300" s="1" t="s">
        <v>230</v>
      </c>
      <c r="K6300" s="1" t="s">
        <v>12</v>
      </c>
      <c r="L6300" s="1" t="s">
        <v>17</v>
      </c>
    </row>
    <row r="6301" spans="1:12" x14ac:dyDescent="0.2">
      <c r="A6301" s="1" t="s">
        <v>234</v>
      </c>
      <c r="B6301" s="1" t="s">
        <v>13</v>
      </c>
      <c r="C6301" s="2">
        <v>43840</v>
      </c>
      <c r="D6301" s="1" t="s">
        <v>152</v>
      </c>
      <c r="E6301" s="1"/>
      <c r="F6301" s="1" t="s">
        <v>4125</v>
      </c>
      <c r="G6301" s="3">
        <v>350.62</v>
      </c>
      <c r="H6301" s="3"/>
      <c r="I6301" s="1" t="s">
        <v>179</v>
      </c>
      <c r="J6301" s="1" t="s">
        <v>89</v>
      </c>
      <c r="K6301" s="1" t="s">
        <v>12</v>
      </c>
      <c r="L6301" s="1" t="s">
        <v>77</v>
      </c>
    </row>
    <row r="6302" spans="1:12" x14ac:dyDescent="0.2">
      <c r="A6302" s="1" t="s">
        <v>234</v>
      </c>
      <c r="B6302" s="1" t="s">
        <v>13</v>
      </c>
      <c r="C6302" s="2">
        <v>43840</v>
      </c>
      <c r="D6302" s="1" t="s">
        <v>152</v>
      </c>
      <c r="E6302" s="1"/>
      <c r="F6302" s="1" t="s">
        <v>4125</v>
      </c>
      <c r="G6302" s="3">
        <v>789.84</v>
      </c>
      <c r="H6302" s="3"/>
      <c r="I6302" s="1" t="s">
        <v>123</v>
      </c>
      <c r="J6302" s="1" t="s">
        <v>124</v>
      </c>
      <c r="K6302" s="1" t="s">
        <v>12</v>
      </c>
      <c r="L6302" s="1" t="s">
        <v>77</v>
      </c>
    </row>
    <row r="6303" spans="1:12" x14ac:dyDescent="0.2">
      <c r="A6303" s="1" t="s">
        <v>234</v>
      </c>
      <c r="B6303" s="1" t="s">
        <v>13</v>
      </c>
      <c r="C6303" s="2">
        <v>43840</v>
      </c>
      <c r="D6303" s="1" t="s">
        <v>152</v>
      </c>
      <c r="E6303" s="1"/>
      <c r="F6303" s="1" t="s">
        <v>4073</v>
      </c>
      <c r="G6303" s="3">
        <v>71.44</v>
      </c>
      <c r="H6303" s="3"/>
      <c r="I6303" s="1" t="s">
        <v>123</v>
      </c>
      <c r="J6303" s="1" t="s">
        <v>124</v>
      </c>
      <c r="K6303" s="1" t="s">
        <v>84</v>
      </c>
      <c r="L6303" s="1" t="s">
        <v>51</v>
      </c>
    </row>
    <row r="6304" spans="1:12" x14ac:dyDescent="0.2">
      <c r="A6304" s="1" t="s">
        <v>234</v>
      </c>
      <c r="B6304" s="1" t="s">
        <v>13</v>
      </c>
      <c r="C6304" s="2">
        <v>43840</v>
      </c>
      <c r="D6304" s="1" t="s">
        <v>152</v>
      </c>
      <c r="E6304" s="1"/>
      <c r="F6304" s="1" t="s">
        <v>4135</v>
      </c>
      <c r="G6304" s="3">
        <v>1322.02</v>
      </c>
      <c r="H6304" s="3"/>
      <c r="I6304" s="1" t="s">
        <v>120</v>
      </c>
      <c r="J6304" s="1" t="s">
        <v>171</v>
      </c>
      <c r="K6304" s="1" t="s">
        <v>12</v>
      </c>
      <c r="L6304" s="1" t="s">
        <v>19</v>
      </c>
    </row>
    <row r="6305" spans="1:12" x14ac:dyDescent="0.2">
      <c r="A6305" s="1" t="s">
        <v>234</v>
      </c>
      <c r="B6305" s="1" t="s">
        <v>13</v>
      </c>
      <c r="C6305" s="2">
        <v>43840</v>
      </c>
      <c r="D6305" s="1" t="s">
        <v>152</v>
      </c>
      <c r="E6305" s="1"/>
      <c r="F6305" s="1" t="s">
        <v>4081</v>
      </c>
      <c r="G6305" s="3">
        <v>455.22</v>
      </c>
      <c r="H6305" s="3"/>
      <c r="I6305" s="1" t="s">
        <v>119</v>
      </c>
      <c r="J6305" s="1" t="s">
        <v>86</v>
      </c>
      <c r="K6305" s="1" t="s">
        <v>12</v>
      </c>
      <c r="L6305" s="1" t="s">
        <v>2869</v>
      </c>
    </row>
    <row r="6306" spans="1:12" x14ac:dyDescent="0.2">
      <c r="A6306" s="1" t="s">
        <v>234</v>
      </c>
      <c r="B6306" s="1" t="s">
        <v>13</v>
      </c>
      <c r="C6306" s="2">
        <v>43840</v>
      </c>
      <c r="D6306" s="1" t="s">
        <v>152</v>
      </c>
      <c r="E6306" s="1"/>
      <c r="F6306" s="1" t="s">
        <v>4136</v>
      </c>
      <c r="G6306" s="3">
        <v>624</v>
      </c>
      <c r="H6306" s="3"/>
      <c r="I6306" s="1" t="s">
        <v>119</v>
      </c>
      <c r="J6306" s="1" t="s">
        <v>86</v>
      </c>
      <c r="K6306" s="1" t="s">
        <v>12</v>
      </c>
      <c r="L6306" s="1" t="s">
        <v>471</v>
      </c>
    </row>
    <row r="6307" spans="1:12" x14ac:dyDescent="0.2">
      <c r="A6307" s="1" t="s">
        <v>234</v>
      </c>
      <c r="B6307" s="1" t="s">
        <v>13</v>
      </c>
      <c r="C6307" s="2">
        <v>43840</v>
      </c>
      <c r="D6307" s="1" t="s">
        <v>152</v>
      </c>
      <c r="E6307" s="1"/>
      <c r="F6307" s="1" t="s">
        <v>4137</v>
      </c>
      <c r="G6307" s="3">
        <v>1174.5</v>
      </c>
      <c r="H6307" s="3"/>
      <c r="I6307" s="1" t="s">
        <v>119</v>
      </c>
      <c r="J6307" s="1" t="s">
        <v>86</v>
      </c>
      <c r="K6307" s="1" t="s">
        <v>12</v>
      </c>
      <c r="L6307" s="1" t="s">
        <v>393</v>
      </c>
    </row>
    <row r="6308" spans="1:12" x14ac:dyDescent="0.2">
      <c r="A6308" s="1" t="s">
        <v>234</v>
      </c>
      <c r="B6308" s="1" t="s">
        <v>13</v>
      </c>
      <c r="C6308" s="2">
        <v>43840</v>
      </c>
      <c r="D6308" s="1" t="s">
        <v>152</v>
      </c>
      <c r="E6308" s="1"/>
      <c r="F6308" s="1" t="s">
        <v>4138</v>
      </c>
      <c r="G6308" s="3">
        <v>950</v>
      </c>
      <c r="H6308" s="3"/>
      <c r="I6308" s="1" t="s">
        <v>119</v>
      </c>
      <c r="J6308" s="1" t="s">
        <v>86</v>
      </c>
      <c r="K6308" s="1" t="s">
        <v>12</v>
      </c>
      <c r="L6308" s="1" t="s">
        <v>2968</v>
      </c>
    </row>
    <row r="6309" spans="1:12" x14ac:dyDescent="0.2">
      <c r="A6309" s="1" t="s">
        <v>234</v>
      </c>
      <c r="B6309" s="1" t="s">
        <v>13</v>
      </c>
      <c r="C6309" s="2">
        <v>43840</v>
      </c>
      <c r="D6309" s="1" t="s">
        <v>152</v>
      </c>
      <c r="E6309" s="1"/>
      <c r="F6309" s="1" t="s">
        <v>4026</v>
      </c>
      <c r="G6309" s="3">
        <v>206.02</v>
      </c>
      <c r="H6309" s="3"/>
      <c r="I6309" s="1" t="s">
        <v>123</v>
      </c>
      <c r="J6309" s="1" t="s">
        <v>124</v>
      </c>
      <c r="K6309" s="1" t="s">
        <v>84</v>
      </c>
      <c r="L6309" s="1" t="s">
        <v>241</v>
      </c>
    </row>
    <row r="6310" spans="1:12" x14ac:dyDescent="0.2">
      <c r="A6310" s="1" t="s">
        <v>234</v>
      </c>
      <c r="B6310" s="1" t="s">
        <v>13</v>
      </c>
      <c r="C6310" s="2">
        <v>43840</v>
      </c>
      <c r="D6310" s="1" t="s">
        <v>152</v>
      </c>
      <c r="E6310" s="1"/>
      <c r="F6310" s="1" t="s">
        <v>4139</v>
      </c>
      <c r="G6310" s="3">
        <v>931.71</v>
      </c>
      <c r="H6310" s="3"/>
      <c r="I6310" s="1" t="s">
        <v>83</v>
      </c>
      <c r="J6310" s="1" t="s">
        <v>181</v>
      </c>
      <c r="K6310" s="1" t="s">
        <v>12</v>
      </c>
      <c r="L6310" s="1" t="s">
        <v>3535</v>
      </c>
    </row>
    <row r="6311" spans="1:12" x14ac:dyDescent="0.2">
      <c r="A6311" s="1" t="s">
        <v>234</v>
      </c>
      <c r="B6311" s="1" t="s">
        <v>13</v>
      </c>
      <c r="C6311" s="2">
        <v>43840</v>
      </c>
      <c r="D6311" s="1" t="s">
        <v>152</v>
      </c>
      <c r="E6311" s="1"/>
      <c r="F6311" s="1" t="s">
        <v>4140</v>
      </c>
      <c r="G6311" s="3">
        <v>840</v>
      </c>
      <c r="H6311" s="3"/>
      <c r="I6311" s="1" t="s">
        <v>119</v>
      </c>
      <c r="J6311" s="1" t="s">
        <v>86</v>
      </c>
      <c r="K6311" s="1" t="s">
        <v>12</v>
      </c>
      <c r="L6311" s="1" t="s">
        <v>2651</v>
      </c>
    </row>
    <row r="6312" spans="1:12" x14ac:dyDescent="0.2">
      <c r="A6312" s="1" t="s">
        <v>234</v>
      </c>
      <c r="B6312" s="1" t="s">
        <v>13</v>
      </c>
      <c r="C6312" s="2">
        <v>43840</v>
      </c>
      <c r="D6312" s="1" t="s">
        <v>152</v>
      </c>
      <c r="E6312" s="1"/>
      <c r="F6312" s="1" t="s">
        <v>4141</v>
      </c>
      <c r="G6312" s="3">
        <v>1428.41</v>
      </c>
      <c r="H6312" s="3"/>
      <c r="I6312" s="1" t="s">
        <v>83</v>
      </c>
      <c r="J6312" s="1" t="s">
        <v>230</v>
      </c>
      <c r="K6312" s="1" t="s">
        <v>12</v>
      </c>
      <c r="L6312" s="1" t="s">
        <v>429</v>
      </c>
    </row>
    <row r="6313" spans="1:12" x14ac:dyDescent="0.2">
      <c r="A6313" s="1" t="s">
        <v>234</v>
      </c>
      <c r="B6313" s="1" t="s">
        <v>13</v>
      </c>
      <c r="C6313" s="2">
        <v>43840</v>
      </c>
      <c r="D6313" s="1" t="s">
        <v>152</v>
      </c>
      <c r="E6313" s="1"/>
      <c r="F6313" s="1" t="s">
        <v>4142</v>
      </c>
      <c r="G6313" s="3">
        <v>600</v>
      </c>
      <c r="H6313" s="3"/>
      <c r="I6313" s="1" t="s">
        <v>119</v>
      </c>
      <c r="J6313" s="1" t="s">
        <v>86</v>
      </c>
      <c r="K6313" s="1" t="s">
        <v>12</v>
      </c>
      <c r="L6313" s="1" t="s">
        <v>2643</v>
      </c>
    </row>
    <row r="6314" spans="1:12" x14ac:dyDescent="0.2">
      <c r="A6314" s="1" t="s">
        <v>234</v>
      </c>
      <c r="B6314" s="1" t="s">
        <v>13</v>
      </c>
      <c r="C6314" s="2">
        <v>43840</v>
      </c>
      <c r="D6314" s="1" t="s">
        <v>152</v>
      </c>
      <c r="E6314" s="1"/>
      <c r="F6314" s="1" t="s">
        <v>4143</v>
      </c>
      <c r="G6314" s="3">
        <v>600</v>
      </c>
      <c r="H6314" s="3"/>
      <c r="I6314" s="1" t="s">
        <v>119</v>
      </c>
      <c r="J6314" s="1" t="s">
        <v>86</v>
      </c>
      <c r="K6314" s="1" t="s">
        <v>12</v>
      </c>
      <c r="L6314" s="1" t="s">
        <v>3570</v>
      </c>
    </row>
    <row r="6315" spans="1:12" x14ac:dyDescent="0.2">
      <c r="A6315" s="1" t="s">
        <v>234</v>
      </c>
      <c r="B6315" s="1" t="s">
        <v>13</v>
      </c>
      <c r="C6315" s="2">
        <v>43840</v>
      </c>
      <c r="D6315" s="1" t="s">
        <v>152</v>
      </c>
      <c r="E6315" s="1"/>
      <c r="F6315" s="1" t="s">
        <v>4144</v>
      </c>
      <c r="G6315" s="3">
        <v>906.35</v>
      </c>
      <c r="H6315" s="3"/>
      <c r="I6315" s="1" t="s">
        <v>119</v>
      </c>
      <c r="J6315" s="1" t="s">
        <v>86</v>
      </c>
      <c r="K6315" s="1" t="s">
        <v>12</v>
      </c>
      <c r="L6315" s="1" t="s">
        <v>72</v>
      </c>
    </row>
    <row r="6316" spans="1:12" x14ac:dyDescent="0.2">
      <c r="A6316" s="1" t="s">
        <v>234</v>
      </c>
      <c r="B6316" s="1" t="s">
        <v>13</v>
      </c>
      <c r="C6316" s="2">
        <v>43840</v>
      </c>
      <c r="D6316" s="1" t="s">
        <v>152</v>
      </c>
      <c r="E6316" s="1"/>
      <c r="F6316" s="1" t="s">
        <v>4145</v>
      </c>
      <c r="G6316" s="3">
        <v>910</v>
      </c>
      <c r="H6316" s="3"/>
      <c r="I6316" s="1" t="s">
        <v>85</v>
      </c>
      <c r="J6316" s="1" t="s">
        <v>125</v>
      </c>
      <c r="K6316" s="1" t="s">
        <v>12</v>
      </c>
      <c r="L6316" s="1" t="s">
        <v>955</v>
      </c>
    </row>
    <row r="6317" spans="1:12" x14ac:dyDescent="0.2">
      <c r="A6317" s="1" t="s">
        <v>234</v>
      </c>
      <c r="B6317" s="1" t="s">
        <v>13</v>
      </c>
      <c r="C6317" s="2">
        <v>43840</v>
      </c>
      <c r="D6317" s="1" t="s">
        <v>152</v>
      </c>
      <c r="E6317" s="1"/>
      <c r="F6317" s="1" t="s">
        <v>4073</v>
      </c>
      <c r="G6317" s="3">
        <v>171.45</v>
      </c>
      <c r="H6317" s="3"/>
      <c r="I6317" s="1" t="s">
        <v>87</v>
      </c>
      <c r="J6317" s="1" t="s">
        <v>116</v>
      </c>
      <c r="K6317" s="1" t="s">
        <v>84</v>
      </c>
      <c r="L6317" s="1" t="s">
        <v>51</v>
      </c>
    </row>
    <row r="6318" spans="1:12" x14ac:dyDescent="0.2">
      <c r="A6318" s="1" t="s">
        <v>234</v>
      </c>
      <c r="B6318" s="1" t="s">
        <v>13</v>
      </c>
      <c r="C6318" s="2">
        <v>43840</v>
      </c>
      <c r="D6318" s="1" t="s">
        <v>152</v>
      </c>
      <c r="E6318" s="1"/>
      <c r="F6318" s="1" t="s">
        <v>4146</v>
      </c>
      <c r="G6318" s="3">
        <v>1227.71</v>
      </c>
      <c r="H6318" s="3"/>
      <c r="I6318" s="1" t="s">
        <v>119</v>
      </c>
      <c r="J6318" s="1" t="s">
        <v>86</v>
      </c>
      <c r="K6318" s="1" t="s">
        <v>12</v>
      </c>
      <c r="L6318" s="1" t="s">
        <v>427</v>
      </c>
    </row>
    <row r="6319" spans="1:12" x14ac:dyDescent="0.2">
      <c r="A6319" s="1" t="s">
        <v>234</v>
      </c>
      <c r="B6319" s="1" t="s">
        <v>13</v>
      </c>
      <c r="C6319" s="2">
        <v>43840</v>
      </c>
      <c r="D6319" s="1" t="s">
        <v>152</v>
      </c>
      <c r="E6319" s="1"/>
      <c r="F6319" s="1" t="s">
        <v>4147</v>
      </c>
      <c r="G6319" s="3">
        <v>843</v>
      </c>
      <c r="H6319" s="3"/>
      <c r="I6319" s="1" t="s">
        <v>119</v>
      </c>
      <c r="J6319" s="1" t="s">
        <v>86</v>
      </c>
      <c r="K6319" s="1" t="s">
        <v>12</v>
      </c>
      <c r="L6319" s="1" t="s">
        <v>3682</v>
      </c>
    </row>
    <row r="6320" spans="1:12" x14ac:dyDescent="0.2">
      <c r="A6320" s="1" t="s">
        <v>234</v>
      </c>
      <c r="B6320" s="1" t="s">
        <v>13</v>
      </c>
      <c r="C6320" s="2">
        <v>43840</v>
      </c>
      <c r="D6320" s="1" t="s">
        <v>152</v>
      </c>
      <c r="E6320" s="1"/>
      <c r="F6320" s="1" t="s">
        <v>4148</v>
      </c>
      <c r="G6320" s="3">
        <v>1291.78</v>
      </c>
      <c r="H6320" s="3"/>
      <c r="I6320" s="1" t="s">
        <v>120</v>
      </c>
      <c r="J6320" s="1" t="s">
        <v>171</v>
      </c>
      <c r="K6320" s="1" t="s">
        <v>12</v>
      </c>
      <c r="L6320" s="1" t="s">
        <v>58</v>
      </c>
    </row>
    <row r="6321" spans="1:12" x14ac:dyDescent="0.2">
      <c r="A6321" s="1" t="s">
        <v>234</v>
      </c>
      <c r="B6321" s="1" t="s">
        <v>13</v>
      </c>
      <c r="C6321" s="2">
        <v>43840</v>
      </c>
      <c r="D6321" s="1" t="s">
        <v>152</v>
      </c>
      <c r="E6321" s="1"/>
      <c r="F6321" s="1" t="s">
        <v>4149</v>
      </c>
      <c r="G6321" s="3">
        <v>840.23</v>
      </c>
      <c r="H6321" s="3"/>
      <c r="I6321" s="1" t="s">
        <v>120</v>
      </c>
      <c r="J6321" s="1" t="s">
        <v>171</v>
      </c>
      <c r="K6321" s="1" t="s">
        <v>12</v>
      </c>
      <c r="L6321" s="1" t="s">
        <v>59</v>
      </c>
    </row>
    <row r="6322" spans="1:12" x14ac:dyDescent="0.2">
      <c r="A6322" s="1" t="s">
        <v>234</v>
      </c>
      <c r="B6322" s="1" t="s">
        <v>13</v>
      </c>
      <c r="C6322" s="2">
        <v>43840</v>
      </c>
      <c r="D6322" s="1" t="s">
        <v>152</v>
      </c>
      <c r="E6322" s="1"/>
      <c r="F6322" s="1" t="s">
        <v>4052</v>
      </c>
      <c r="G6322" s="3">
        <v>1584.16</v>
      </c>
      <c r="H6322" s="3"/>
      <c r="I6322" s="1" t="s">
        <v>119</v>
      </c>
      <c r="J6322" s="1" t="s">
        <v>86</v>
      </c>
      <c r="K6322" s="1" t="s">
        <v>84</v>
      </c>
      <c r="L6322" s="1" t="s">
        <v>63</v>
      </c>
    </row>
    <row r="6323" spans="1:12" x14ac:dyDescent="0.2">
      <c r="A6323" s="1" t="s">
        <v>234</v>
      </c>
      <c r="B6323" s="1" t="s">
        <v>13</v>
      </c>
      <c r="C6323" s="2">
        <v>43840</v>
      </c>
      <c r="D6323" s="1" t="s">
        <v>152</v>
      </c>
      <c r="E6323" s="1"/>
      <c r="F6323" s="1" t="s">
        <v>4150</v>
      </c>
      <c r="G6323" s="3">
        <v>843</v>
      </c>
      <c r="H6323" s="3"/>
      <c r="I6323" s="1" t="s">
        <v>85</v>
      </c>
      <c r="J6323" s="1" t="s">
        <v>125</v>
      </c>
      <c r="K6323" s="1" t="s">
        <v>12</v>
      </c>
      <c r="L6323" s="1" t="s">
        <v>39</v>
      </c>
    </row>
    <row r="6324" spans="1:12" x14ac:dyDescent="0.2">
      <c r="A6324" s="1" t="s">
        <v>234</v>
      </c>
      <c r="B6324" s="1" t="s">
        <v>13</v>
      </c>
      <c r="C6324" s="2">
        <v>43840</v>
      </c>
      <c r="D6324" s="1" t="s">
        <v>152</v>
      </c>
      <c r="E6324" s="1"/>
      <c r="F6324" s="1" t="s">
        <v>4027</v>
      </c>
      <c r="G6324" s="3">
        <v>70.7</v>
      </c>
      <c r="H6324" s="3"/>
      <c r="I6324" s="1" t="s">
        <v>108</v>
      </c>
      <c r="J6324" s="1" t="s">
        <v>117</v>
      </c>
      <c r="K6324" s="1" t="s">
        <v>84</v>
      </c>
      <c r="L6324" s="1" t="s">
        <v>29</v>
      </c>
    </row>
    <row r="6325" spans="1:12" x14ac:dyDescent="0.2">
      <c r="A6325" s="1" t="s">
        <v>234</v>
      </c>
      <c r="B6325" s="1" t="s">
        <v>13</v>
      </c>
      <c r="C6325" s="2">
        <v>43840</v>
      </c>
      <c r="D6325" s="1" t="s">
        <v>152</v>
      </c>
      <c r="E6325" s="1"/>
      <c r="F6325" s="1" t="s">
        <v>4014</v>
      </c>
      <c r="G6325" s="3">
        <v>62.77</v>
      </c>
      <c r="H6325" s="3"/>
      <c r="I6325" s="1" t="s">
        <v>232</v>
      </c>
      <c r="J6325" s="1" t="s">
        <v>233</v>
      </c>
      <c r="K6325" s="1" t="s">
        <v>84</v>
      </c>
      <c r="L6325" s="1" t="s">
        <v>111</v>
      </c>
    </row>
    <row r="6326" spans="1:12" x14ac:dyDescent="0.2">
      <c r="A6326" s="1" t="s">
        <v>234</v>
      </c>
      <c r="B6326" s="1" t="s">
        <v>13</v>
      </c>
      <c r="C6326" s="2">
        <v>43840</v>
      </c>
      <c r="D6326" s="1" t="s">
        <v>152</v>
      </c>
      <c r="E6326" s="1"/>
      <c r="F6326" s="1" t="s">
        <v>4151</v>
      </c>
      <c r="G6326" s="3">
        <v>840</v>
      </c>
      <c r="H6326" s="3"/>
      <c r="I6326" s="1" t="s">
        <v>119</v>
      </c>
      <c r="J6326" s="1" t="s">
        <v>86</v>
      </c>
      <c r="K6326" s="1" t="s">
        <v>12</v>
      </c>
      <c r="L6326" s="1" t="s">
        <v>42</v>
      </c>
    </row>
    <row r="6327" spans="1:12" x14ac:dyDescent="0.2">
      <c r="A6327" s="1" t="s">
        <v>234</v>
      </c>
      <c r="B6327" s="1" t="s">
        <v>13</v>
      </c>
      <c r="C6327" s="2">
        <v>43840</v>
      </c>
      <c r="D6327" s="1" t="s">
        <v>152</v>
      </c>
      <c r="E6327" s="1"/>
      <c r="F6327" s="1" t="s">
        <v>4152</v>
      </c>
      <c r="G6327" s="3">
        <v>289.58999999999997</v>
      </c>
      <c r="H6327" s="3"/>
      <c r="I6327" s="1" t="s">
        <v>119</v>
      </c>
      <c r="J6327" s="1" t="s">
        <v>86</v>
      </c>
      <c r="K6327" s="1" t="s">
        <v>12</v>
      </c>
      <c r="L6327" s="1" t="s">
        <v>41</v>
      </c>
    </row>
    <row r="6328" spans="1:12" x14ac:dyDescent="0.2">
      <c r="A6328" s="1" t="s">
        <v>234</v>
      </c>
      <c r="B6328" s="1" t="s">
        <v>13</v>
      </c>
      <c r="C6328" s="2">
        <v>43840</v>
      </c>
      <c r="D6328" s="1" t="s">
        <v>152</v>
      </c>
      <c r="E6328" s="1"/>
      <c r="F6328" s="1" t="s">
        <v>4117</v>
      </c>
      <c r="G6328" s="3">
        <v>855.01</v>
      </c>
      <c r="H6328" s="3"/>
      <c r="I6328" s="1" t="s">
        <v>119</v>
      </c>
      <c r="J6328" s="1" t="s">
        <v>86</v>
      </c>
      <c r="K6328" s="1" t="s">
        <v>12</v>
      </c>
      <c r="L6328" s="1" t="s">
        <v>289</v>
      </c>
    </row>
    <row r="6329" spans="1:12" x14ac:dyDescent="0.2">
      <c r="A6329" s="1" t="s">
        <v>234</v>
      </c>
      <c r="B6329" s="1" t="s">
        <v>13</v>
      </c>
      <c r="C6329" s="2">
        <v>43840</v>
      </c>
      <c r="D6329" s="1" t="s">
        <v>152</v>
      </c>
      <c r="E6329" s="1"/>
      <c r="F6329" s="1" t="s">
        <v>4153</v>
      </c>
      <c r="G6329" s="3">
        <v>840</v>
      </c>
      <c r="H6329" s="3"/>
      <c r="I6329" s="1" t="s">
        <v>119</v>
      </c>
      <c r="J6329" s="1" t="s">
        <v>86</v>
      </c>
      <c r="K6329" s="1" t="s">
        <v>12</v>
      </c>
      <c r="L6329" s="1" t="s">
        <v>356</v>
      </c>
    </row>
    <row r="6330" spans="1:12" x14ac:dyDescent="0.2">
      <c r="A6330" s="1" t="s">
        <v>234</v>
      </c>
      <c r="B6330" s="1" t="s">
        <v>13</v>
      </c>
      <c r="C6330" s="2">
        <v>43840</v>
      </c>
      <c r="D6330" s="1" t="s">
        <v>152</v>
      </c>
      <c r="E6330" s="1"/>
      <c r="F6330" s="1" t="s">
        <v>4154</v>
      </c>
      <c r="G6330" s="3">
        <v>840</v>
      </c>
      <c r="H6330" s="3"/>
      <c r="I6330" s="1" t="s">
        <v>119</v>
      </c>
      <c r="J6330" s="1" t="s">
        <v>86</v>
      </c>
      <c r="K6330" s="1" t="s">
        <v>12</v>
      </c>
      <c r="L6330" s="1" t="s">
        <v>275</v>
      </c>
    </row>
    <row r="6331" spans="1:12" x14ac:dyDescent="0.2">
      <c r="A6331" s="1" t="s">
        <v>234</v>
      </c>
      <c r="B6331" s="1" t="s">
        <v>13</v>
      </c>
      <c r="C6331" s="2">
        <v>43840</v>
      </c>
      <c r="D6331" s="1" t="s">
        <v>152</v>
      </c>
      <c r="E6331" s="1"/>
      <c r="F6331" s="1" t="s">
        <v>4155</v>
      </c>
      <c r="G6331" s="3">
        <v>987.44</v>
      </c>
      <c r="H6331" s="3"/>
      <c r="I6331" s="1" t="s">
        <v>119</v>
      </c>
      <c r="J6331" s="1" t="s">
        <v>86</v>
      </c>
      <c r="K6331" s="1" t="s">
        <v>12</v>
      </c>
      <c r="L6331" s="1" t="s">
        <v>257</v>
      </c>
    </row>
    <row r="6332" spans="1:12" x14ac:dyDescent="0.2">
      <c r="A6332" s="1" t="s">
        <v>234</v>
      </c>
      <c r="B6332" s="1" t="s">
        <v>13</v>
      </c>
      <c r="C6332" s="2">
        <v>43840</v>
      </c>
      <c r="D6332" s="1" t="s">
        <v>152</v>
      </c>
      <c r="E6332" s="1"/>
      <c r="F6332" s="1" t="s">
        <v>4152</v>
      </c>
      <c r="G6332" s="3">
        <v>1089.42</v>
      </c>
      <c r="H6332" s="3"/>
      <c r="I6332" s="1" t="s">
        <v>232</v>
      </c>
      <c r="J6332" s="1" t="s">
        <v>233</v>
      </c>
      <c r="K6332" s="1" t="s">
        <v>12</v>
      </c>
      <c r="L6332" s="1" t="s">
        <v>41</v>
      </c>
    </row>
    <row r="6333" spans="1:12" x14ac:dyDescent="0.2">
      <c r="A6333" s="1" t="s">
        <v>234</v>
      </c>
      <c r="B6333" s="1" t="s">
        <v>13</v>
      </c>
      <c r="C6333" s="2">
        <v>43840</v>
      </c>
      <c r="D6333" s="1" t="s">
        <v>152</v>
      </c>
      <c r="E6333" s="1"/>
      <c r="F6333" s="1" t="s">
        <v>4156</v>
      </c>
      <c r="G6333" s="3">
        <v>1339.5</v>
      </c>
      <c r="H6333" s="3"/>
      <c r="I6333" s="1" t="s">
        <v>119</v>
      </c>
      <c r="J6333" s="1" t="s">
        <v>86</v>
      </c>
      <c r="K6333" s="1" t="s">
        <v>12</v>
      </c>
      <c r="L6333" s="1" t="s">
        <v>102</v>
      </c>
    </row>
    <row r="6334" spans="1:12" x14ac:dyDescent="0.2">
      <c r="A6334" s="1" t="s">
        <v>234</v>
      </c>
      <c r="B6334" s="1" t="s">
        <v>13</v>
      </c>
      <c r="C6334" s="2">
        <v>43840</v>
      </c>
      <c r="D6334" s="1" t="s">
        <v>152</v>
      </c>
      <c r="E6334" s="1"/>
      <c r="F6334" s="1" t="s">
        <v>3986</v>
      </c>
      <c r="G6334" s="3">
        <v>65.239999999999995</v>
      </c>
      <c r="H6334" s="3"/>
      <c r="I6334" s="1" t="s">
        <v>177</v>
      </c>
      <c r="J6334" s="1" t="s">
        <v>178</v>
      </c>
      <c r="K6334" s="1" t="s">
        <v>12</v>
      </c>
      <c r="L6334" s="1" t="s">
        <v>24</v>
      </c>
    </row>
    <row r="6335" spans="1:12" x14ac:dyDescent="0.2">
      <c r="A6335" s="1" t="s">
        <v>234</v>
      </c>
      <c r="B6335" s="1" t="s">
        <v>13</v>
      </c>
      <c r="C6335" s="2">
        <v>43840</v>
      </c>
      <c r="D6335" s="1" t="s">
        <v>152</v>
      </c>
      <c r="E6335" s="1"/>
      <c r="F6335" s="1" t="s">
        <v>4027</v>
      </c>
      <c r="G6335" s="3">
        <v>496</v>
      </c>
      <c r="H6335" s="3"/>
      <c r="I6335" s="1" t="s">
        <v>87</v>
      </c>
      <c r="J6335" s="1" t="s">
        <v>116</v>
      </c>
      <c r="K6335" s="1" t="s">
        <v>84</v>
      </c>
      <c r="L6335" s="1" t="s">
        <v>29</v>
      </c>
    </row>
    <row r="6336" spans="1:12" x14ac:dyDescent="0.2">
      <c r="A6336" s="1" t="s">
        <v>234</v>
      </c>
      <c r="B6336" s="1" t="s">
        <v>13</v>
      </c>
      <c r="C6336" s="2">
        <v>43840</v>
      </c>
      <c r="D6336" s="1" t="s">
        <v>152</v>
      </c>
      <c r="E6336" s="1"/>
      <c r="F6336" s="1" t="s">
        <v>4077</v>
      </c>
      <c r="G6336" s="3">
        <v>1153.67</v>
      </c>
      <c r="H6336" s="3"/>
      <c r="I6336" s="1" t="s">
        <v>232</v>
      </c>
      <c r="J6336" s="1" t="s">
        <v>233</v>
      </c>
      <c r="K6336" s="1" t="s">
        <v>12</v>
      </c>
      <c r="L6336" s="1" t="s">
        <v>75</v>
      </c>
    </row>
    <row r="6337" spans="1:12" x14ac:dyDescent="0.2">
      <c r="A6337" s="1" t="s">
        <v>234</v>
      </c>
      <c r="B6337" s="1" t="s">
        <v>13</v>
      </c>
      <c r="C6337" s="2">
        <v>43840</v>
      </c>
      <c r="D6337" s="1" t="s">
        <v>152</v>
      </c>
      <c r="E6337" s="1"/>
      <c r="F6337" s="1" t="s">
        <v>4157</v>
      </c>
      <c r="G6337" s="3">
        <v>1015.22</v>
      </c>
      <c r="H6337" s="3"/>
      <c r="I6337" s="1" t="s">
        <v>83</v>
      </c>
      <c r="J6337" s="1" t="s">
        <v>181</v>
      </c>
      <c r="K6337" s="1" t="s">
        <v>12</v>
      </c>
      <c r="L6337" s="1" t="s">
        <v>405</v>
      </c>
    </row>
    <row r="6338" spans="1:12" x14ac:dyDescent="0.2">
      <c r="A6338" s="1" t="s">
        <v>234</v>
      </c>
      <c r="B6338" s="1" t="s">
        <v>13</v>
      </c>
      <c r="C6338" s="2">
        <v>43840</v>
      </c>
      <c r="D6338" s="1" t="s">
        <v>152</v>
      </c>
      <c r="E6338" s="1"/>
      <c r="F6338" s="1" t="s">
        <v>4158</v>
      </c>
      <c r="G6338" s="3">
        <v>1197</v>
      </c>
      <c r="H6338" s="3"/>
      <c r="I6338" s="1" t="s">
        <v>119</v>
      </c>
      <c r="J6338" s="1" t="s">
        <v>86</v>
      </c>
      <c r="K6338" s="1" t="s">
        <v>12</v>
      </c>
      <c r="L6338" s="1" t="s">
        <v>3082</v>
      </c>
    </row>
    <row r="6339" spans="1:12" x14ac:dyDescent="0.2">
      <c r="A6339" s="1" t="s">
        <v>234</v>
      </c>
      <c r="B6339" s="1" t="s">
        <v>13</v>
      </c>
      <c r="C6339" s="2">
        <v>43840</v>
      </c>
      <c r="D6339" s="1" t="s">
        <v>152</v>
      </c>
      <c r="E6339" s="1"/>
      <c r="F6339" s="1" t="s">
        <v>4159</v>
      </c>
      <c r="G6339" s="3">
        <v>679.62</v>
      </c>
      <c r="H6339" s="3"/>
      <c r="I6339" s="1" t="s">
        <v>119</v>
      </c>
      <c r="J6339" s="1" t="s">
        <v>86</v>
      </c>
      <c r="K6339" s="1" t="s">
        <v>12</v>
      </c>
      <c r="L6339" s="1" t="s">
        <v>82</v>
      </c>
    </row>
    <row r="6340" spans="1:12" x14ac:dyDescent="0.2">
      <c r="A6340" s="1" t="s">
        <v>234</v>
      </c>
      <c r="B6340" s="1" t="s">
        <v>13</v>
      </c>
      <c r="C6340" s="2">
        <v>43840</v>
      </c>
      <c r="D6340" s="1" t="s">
        <v>152</v>
      </c>
      <c r="E6340" s="1"/>
      <c r="F6340" s="1" t="s">
        <v>4160</v>
      </c>
      <c r="G6340" s="3">
        <v>1399.11</v>
      </c>
      <c r="H6340" s="3"/>
      <c r="I6340" s="1" t="s">
        <v>106</v>
      </c>
      <c r="J6340" s="1" t="s">
        <v>122</v>
      </c>
      <c r="K6340" s="1" t="s">
        <v>12</v>
      </c>
      <c r="L6340" s="1" t="s">
        <v>27</v>
      </c>
    </row>
    <row r="6341" spans="1:12" x14ac:dyDescent="0.2">
      <c r="A6341" s="1" t="s">
        <v>234</v>
      </c>
      <c r="B6341" s="1" t="s">
        <v>13</v>
      </c>
      <c r="C6341" s="2">
        <v>43840</v>
      </c>
      <c r="D6341" s="1" t="s">
        <v>152</v>
      </c>
      <c r="E6341" s="1"/>
      <c r="F6341" s="1" t="s">
        <v>4161</v>
      </c>
      <c r="G6341" s="3">
        <v>1167.23</v>
      </c>
      <c r="H6341" s="3"/>
      <c r="I6341" s="1" t="s">
        <v>83</v>
      </c>
      <c r="J6341" s="1" t="s">
        <v>181</v>
      </c>
      <c r="K6341" s="1" t="s">
        <v>12</v>
      </c>
      <c r="L6341" s="1" t="s">
        <v>38</v>
      </c>
    </row>
    <row r="6342" spans="1:12" x14ac:dyDescent="0.2">
      <c r="A6342" s="1" t="s">
        <v>234</v>
      </c>
      <c r="B6342" s="1" t="s">
        <v>13</v>
      </c>
      <c r="C6342" s="2">
        <v>43840</v>
      </c>
      <c r="D6342" s="1" t="s">
        <v>152</v>
      </c>
      <c r="E6342" s="1"/>
      <c r="F6342" s="1" t="s">
        <v>4162</v>
      </c>
      <c r="G6342" s="3">
        <v>1335.7</v>
      </c>
      <c r="H6342" s="3"/>
      <c r="I6342" s="1" t="s">
        <v>119</v>
      </c>
      <c r="J6342" s="1" t="s">
        <v>86</v>
      </c>
      <c r="K6342" s="1" t="s">
        <v>12</v>
      </c>
      <c r="L6342" s="1" t="s">
        <v>1909</v>
      </c>
    </row>
    <row r="6343" spans="1:12" x14ac:dyDescent="0.2">
      <c r="A6343" s="1" t="s">
        <v>234</v>
      </c>
      <c r="B6343" s="1" t="s">
        <v>13</v>
      </c>
      <c r="C6343" s="2">
        <v>43840</v>
      </c>
      <c r="D6343" s="1" t="s">
        <v>152</v>
      </c>
      <c r="E6343" s="1"/>
      <c r="F6343" s="1" t="s">
        <v>4121</v>
      </c>
      <c r="G6343" s="3">
        <v>1339.85</v>
      </c>
      <c r="H6343" s="3"/>
      <c r="I6343" s="1" t="s">
        <v>119</v>
      </c>
      <c r="J6343" s="1" t="s">
        <v>86</v>
      </c>
      <c r="K6343" s="1" t="s">
        <v>12</v>
      </c>
      <c r="L6343" s="1" t="s">
        <v>3472</v>
      </c>
    </row>
    <row r="6344" spans="1:12" x14ac:dyDescent="0.2">
      <c r="A6344" s="1" t="s">
        <v>234</v>
      </c>
      <c r="B6344" s="1" t="s">
        <v>13</v>
      </c>
      <c r="C6344" s="2">
        <v>43840</v>
      </c>
      <c r="D6344" s="1" t="s">
        <v>152</v>
      </c>
      <c r="E6344" s="1"/>
      <c r="F6344" s="1" t="s">
        <v>4069</v>
      </c>
      <c r="G6344" s="3">
        <v>753.8</v>
      </c>
      <c r="H6344" s="3"/>
      <c r="I6344" s="1" t="s">
        <v>106</v>
      </c>
      <c r="J6344" s="1" t="s">
        <v>122</v>
      </c>
      <c r="K6344" s="1" t="s">
        <v>12</v>
      </c>
      <c r="L6344" s="1" t="s">
        <v>313</v>
      </c>
    </row>
    <row r="6345" spans="1:12" x14ac:dyDescent="0.2">
      <c r="A6345" s="1" t="s">
        <v>234</v>
      </c>
      <c r="B6345" s="1" t="s">
        <v>13</v>
      </c>
      <c r="C6345" s="2">
        <v>43840</v>
      </c>
      <c r="D6345" s="1" t="s">
        <v>152</v>
      </c>
      <c r="E6345" s="1"/>
      <c r="F6345" s="1" t="s">
        <v>4026</v>
      </c>
      <c r="G6345" s="3">
        <v>2128.85</v>
      </c>
      <c r="H6345" s="3"/>
      <c r="I6345" s="1" t="s">
        <v>87</v>
      </c>
      <c r="J6345" s="1" t="s">
        <v>116</v>
      </c>
      <c r="K6345" s="1" t="s">
        <v>84</v>
      </c>
      <c r="L6345" s="1" t="s">
        <v>241</v>
      </c>
    </row>
    <row r="6346" spans="1:12" x14ac:dyDescent="0.2">
      <c r="A6346" s="1" t="s">
        <v>234</v>
      </c>
      <c r="B6346" s="1" t="s">
        <v>13</v>
      </c>
      <c r="C6346" s="2">
        <v>43840</v>
      </c>
      <c r="D6346" s="1" t="s">
        <v>152</v>
      </c>
      <c r="E6346" s="1"/>
      <c r="F6346" s="1" t="s">
        <v>4163</v>
      </c>
      <c r="G6346" s="3">
        <v>1330</v>
      </c>
      <c r="H6346" s="3"/>
      <c r="I6346" s="1" t="s">
        <v>119</v>
      </c>
      <c r="J6346" s="1" t="s">
        <v>86</v>
      </c>
      <c r="K6346" s="1" t="s">
        <v>12</v>
      </c>
      <c r="L6346" s="1" t="s">
        <v>100</v>
      </c>
    </row>
    <row r="6347" spans="1:12" x14ac:dyDescent="0.2">
      <c r="A6347" s="1" t="s">
        <v>234</v>
      </c>
      <c r="B6347" s="1" t="s">
        <v>13</v>
      </c>
      <c r="C6347" s="2">
        <v>43840</v>
      </c>
      <c r="D6347" s="1" t="s">
        <v>152</v>
      </c>
      <c r="E6347" s="1"/>
      <c r="F6347" s="1" t="s">
        <v>4164</v>
      </c>
      <c r="G6347" s="3">
        <v>1415.96</v>
      </c>
      <c r="H6347" s="3"/>
      <c r="I6347" s="1" t="s">
        <v>119</v>
      </c>
      <c r="J6347" s="1" t="s">
        <v>86</v>
      </c>
      <c r="K6347" s="1" t="s">
        <v>12</v>
      </c>
      <c r="L6347" s="1" t="s">
        <v>88</v>
      </c>
    </row>
    <row r="6348" spans="1:12" x14ac:dyDescent="0.2">
      <c r="A6348" s="1" t="s">
        <v>234</v>
      </c>
      <c r="B6348" s="1" t="s">
        <v>13</v>
      </c>
      <c r="C6348" s="2">
        <v>43840</v>
      </c>
      <c r="D6348" s="1" t="s">
        <v>152</v>
      </c>
      <c r="E6348" s="1"/>
      <c r="F6348" s="1" t="s">
        <v>4165</v>
      </c>
      <c r="G6348" s="3">
        <v>840</v>
      </c>
      <c r="H6348" s="3"/>
      <c r="I6348" s="1" t="s">
        <v>119</v>
      </c>
      <c r="J6348" s="1" t="s">
        <v>86</v>
      </c>
      <c r="K6348" s="1" t="s">
        <v>12</v>
      </c>
      <c r="L6348" s="1" t="s">
        <v>2738</v>
      </c>
    </row>
    <row r="6349" spans="1:12" x14ac:dyDescent="0.2">
      <c r="A6349" s="1" t="s">
        <v>234</v>
      </c>
      <c r="B6349" s="1" t="s">
        <v>13</v>
      </c>
      <c r="C6349" s="2">
        <v>43840</v>
      </c>
      <c r="D6349" s="1" t="s">
        <v>152</v>
      </c>
      <c r="E6349" s="1"/>
      <c r="F6349" s="1" t="s">
        <v>3997</v>
      </c>
      <c r="G6349" s="3">
        <v>427.87</v>
      </c>
      <c r="H6349" s="3"/>
      <c r="I6349" s="1" t="s">
        <v>123</v>
      </c>
      <c r="J6349" s="1" t="s">
        <v>124</v>
      </c>
      <c r="K6349" s="1" t="s">
        <v>84</v>
      </c>
      <c r="L6349" s="1" t="s">
        <v>26</v>
      </c>
    </row>
    <row r="6350" spans="1:12" x14ac:dyDescent="0.2">
      <c r="A6350" s="1" t="s">
        <v>234</v>
      </c>
      <c r="B6350" s="1" t="s">
        <v>13</v>
      </c>
      <c r="C6350" s="2">
        <v>43840</v>
      </c>
      <c r="D6350" s="1" t="s">
        <v>152</v>
      </c>
      <c r="E6350" s="1"/>
      <c r="F6350" s="1" t="s">
        <v>4166</v>
      </c>
      <c r="G6350" s="3">
        <v>840</v>
      </c>
      <c r="H6350" s="3"/>
      <c r="I6350" s="1" t="s">
        <v>119</v>
      </c>
      <c r="J6350" s="1" t="s">
        <v>86</v>
      </c>
      <c r="K6350" s="1" t="s">
        <v>12</v>
      </c>
      <c r="L6350" s="1" t="s">
        <v>358</v>
      </c>
    </row>
    <row r="6351" spans="1:12" x14ac:dyDescent="0.2">
      <c r="A6351" s="1" t="s">
        <v>234</v>
      </c>
      <c r="B6351" s="1" t="s">
        <v>13</v>
      </c>
      <c r="C6351" s="2">
        <v>43840</v>
      </c>
      <c r="D6351" s="1" t="s">
        <v>152</v>
      </c>
      <c r="E6351" s="1"/>
      <c r="F6351" s="1" t="s">
        <v>4125</v>
      </c>
      <c r="G6351" s="3">
        <v>463.88</v>
      </c>
      <c r="H6351" s="3"/>
      <c r="I6351" s="1" t="s">
        <v>185</v>
      </c>
      <c r="J6351" s="1" t="s">
        <v>126</v>
      </c>
      <c r="K6351" s="1" t="s">
        <v>12</v>
      </c>
      <c r="L6351" s="1" t="s">
        <v>77</v>
      </c>
    </row>
    <row r="6352" spans="1:12" x14ac:dyDescent="0.2">
      <c r="A6352" s="1" t="s">
        <v>234</v>
      </c>
      <c r="B6352" s="1" t="s">
        <v>13</v>
      </c>
      <c r="C6352" s="2">
        <v>43840</v>
      </c>
      <c r="D6352" s="1" t="s">
        <v>152</v>
      </c>
      <c r="E6352" s="1"/>
      <c r="F6352" s="1" t="s">
        <v>4013</v>
      </c>
      <c r="G6352" s="3">
        <v>309.91000000000003</v>
      </c>
      <c r="H6352" s="3"/>
      <c r="I6352" s="1" t="s">
        <v>185</v>
      </c>
      <c r="J6352" s="1" t="s">
        <v>126</v>
      </c>
      <c r="K6352" s="1" t="s">
        <v>12</v>
      </c>
      <c r="L6352" s="1" t="s">
        <v>1650</v>
      </c>
    </row>
    <row r="6353" spans="1:12" x14ac:dyDescent="0.2">
      <c r="A6353" s="1" t="s">
        <v>234</v>
      </c>
      <c r="B6353" s="1" t="s">
        <v>13</v>
      </c>
      <c r="C6353" s="2">
        <v>43840</v>
      </c>
      <c r="D6353" s="1" t="s">
        <v>152</v>
      </c>
      <c r="E6353" s="1"/>
      <c r="F6353" s="1" t="s">
        <v>4137</v>
      </c>
      <c r="G6353" s="3">
        <v>391.5</v>
      </c>
      <c r="H6353" s="3"/>
      <c r="I6353" s="1" t="s">
        <v>232</v>
      </c>
      <c r="J6353" s="1" t="s">
        <v>233</v>
      </c>
      <c r="K6353" s="1" t="s">
        <v>12</v>
      </c>
      <c r="L6353" s="1" t="s">
        <v>393</v>
      </c>
    </row>
    <row r="6354" spans="1:12" x14ac:dyDescent="0.2">
      <c r="A6354" s="1" t="s">
        <v>234</v>
      </c>
      <c r="B6354" s="1" t="s">
        <v>13</v>
      </c>
      <c r="C6354" s="2">
        <v>43840</v>
      </c>
      <c r="D6354" s="1" t="s">
        <v>152</v>
      </c>
      <c r="E6354" s="1"/>
      <c r="F6354" s="1" t="s">
        <v>4167</v>
      </c>
      <c r="G6354" s="3">
        <v>1467.5</v>
      </c>
      <c r="H6354" s="3"/>
      <c r="I6354" s="1" t="s">
        <v>119</v>
      </c>
      <c r="J6354" s="1" t="s">
        <v>86</v>
      </c>
      <c r="K6354" s="1" t="s">
        <v>12</v>
      </c>
      <c r="L6354" s="1" t="s">
        <v>54</v>
      </c>
    </row>
    <row r="6355" spans="1:12" x14ac:dyDescent="0.2">
      <c r="A6355" s="1" t="s">
        <v>234</v>
      </c>
      <c r="B6355" s="1" t="s">
        <v>13</v>
      </c>
      <c r="C6355" s="2">
        <v>43840</v>
      </c>
      <c r="D6355" s="1" t="s">
        <v>152</v>
      </c>
      <c r="E6355" s="1"/>
      <c r="F6355" s="1" t="s">
        <v>4003</v>
      </c>
      <c r="G6355" s="3">
        <v>101.54</v>
      </c>
      <c r="H6355" s="3"/>
      <c r="I6355" s="1" t="s">
        <v>85</v>
      </c>
      <c r="J6355" s="1" t="s">
        <v>125</v>
      </c>
      <c r="K6355" s="1" t="s">
        <v>84</v>
      </c>
      <c r="L6355" s="1" t="s">
        <v>2028</v>
      </c>
    </row>
    <row r="6356" spans="1:12" x14ac:dyDescent="0.2">
      <c r="A6356" s="1" t="s">
        <v>234</v>
      </c>
      <c r="B6356" s="1" t="s">
        <v>13</v>
      </c>
      <c r="C6356" s="2">
        <v>43840</v>
      </c>
      <c r="D6356" s="1" t="s">
        <v>152</v>
      </c>
      <c r="E6356" s="1"/>
      <c r="F6356" s="1" t="s">
        <v>4101</v>
      </c>
      <c r="G6356" s="3">
        <v>1339.03</v>
      </c>
      <c r="H6356" s="3"/>
      <c r="I6356" s="1" t="s">
        <v>119</v>
      </c>
      <c r="J6356" s="1" t="s">
        <v>86</v>
      </c>
      <c r="K6356" s="1" t="s">
        <v>12</v>
      </c>
      <c r="L6356" s="1" t="s">
        <v>78</v>
      </c>
    </row>
    <row r="6357" spans="1:12" x14ac:dyDescent="0.2">
      <c r="A6357" s="1" t="s">
        <v>234</v>
      </c>
      <c r="B6357" s="1" t="s">
        <v>13</v>
      </c>
      <c r="C6357" s="2">
        <v>43840</v>
      </c>
      <c r="D6357" s="1" t="s">
        <v>152</v>
      </c>
      <c r="E6357" s="1"/>
      <c r="F6357" s="1" t="s">
        <v>4168</v>
      </c>
      <c r="G6357" s="3">
        <v>827.76</v>
      </c>
      <c r="H6357" s="3"/>
      <c r="I6357" s="1" t="s">
        <v>119</v>
      </c>
      <c r="J6357" s="1" t="s">
        <v>86</v>
      </c>
      <c r="K6357" s="1" t="s">
        <v>12</v>
      </c>
      <c r="L6357" s="1" t="s">
        <v>50</v>
      </c>
    </row>
    <row r="6358" spans="1:12" x14ac:dyDescent="0.2">
      <c r="A6358" s="1" t="s">
        <v>234</v>
      </c>
      <c r="B6358" s="1" t="s">
        <v>13</v>
      </c>
      <c r="C6358" s="2">
        <v>43840</v>
      </c>
      <c r="D6358" s="1" t="s">
        <v>152</v>
      </c>
      <c r="E6358" s="1"/>
      <c r="F6358" s="1" t="s">
        <v>4027</v>
      </c>
      <c r="G6358" s="3">
        <v>74.400000000000006</v>
      </c>
      <c r="H6358" s="3"/>
      <c r="I6358" s="1" t="s">
        <v>123</v>
      </c>
      <c r="J6358" s="1" t="s">
        <v>124</v>
      </c>
      <c r="K6358" s="1" t="s">
        <v>84</v>
      </c>
      <c r="L6358" s="1" t="s">
        <v>29</v>
      </c>
    </row>
    <row r="6359" spans="1:12" x14ac:dyDescent="0.2">
      <c r="A6359" s="1" t="s">
        <v>234</v>
      </c>
      <c r="B6359" s="1" t="s">
        <v>13</v>
      </c>
      <c r="C6359" s="2">
        <v>43840</v>
      </c>
      <c r="D6359" s="1" t="s">
        <v>152</v>
      </c>
      <c r="E6359" s="1"/>
      <c r="F6359" s="1" t="s">
        <v>4082</v>
      </c>
      <c r="G6359" s="3">
        <v>227.55</v>
      </c>
      <c r="H6359" s="3"/>
      <c r="I6359" s="1" t="s">
        <v>185</v>
      </c>
      <c r="J6359" s="1" t="s">
        <v>126</v>
      </c>
      <c r="K6359" s="1" t="s">
        <v>12</v>
      </c>
      <c r="L6359" s="1" t="s">
        <v>1592</v>
      </c>
    </row>
    <row r="6360" spans="1:12" x14ac:dyDescent="0.2">
      <c r="A6360" s="1" t="s">
        <v>234</v>
      </c>
      <c r="B6360" s="1" t="s">
        <v>13</v>
      </c>
      <c r="C6360" s="2">
        <v>43840</v>
      </c>
      <c r="D6360" s="1" t="s">
        <v>152</v>
      </c>
      <c r="E6360" s="1"/>
      <c r="F6360" s="1" t="s">
        <v>4052</v>
      </c>
      <c r="G6360" s="3">
        <v>559.16</v>
      </c>
      <c r="H6360" s="3"/>
      <c r="I6360" s="1" t="s">
        <v>87</v>
      </c>
      <c r="J6360" s="1" t="s">
        <v>116</v>
      </c>
      <c r="K6360" s="1" t="s">
        <v>84</v>
      </c>
      <c r="L6360" s="1" t="s">
        <v>63</v>
      </c>
    </row>
    <row r="6361" spans="1:12" x14ac:dyDescent="0.2">
      <c r="A6361" s="1" t="s">
        <v>234</v>
      </c>
      <c r="B6361" s="1" t="s">
        <v>13</v>
      </c>
      <c r="C6361" s="2">
        <v>43854</v>
      </c>
      <c r="D6361" s="1" t="s">
        <v>154</v>
      </c>
      <c r="E6361" s="1"/>
      <c r="F6361" s="1" t="s">
        <v>4169</v>
      </c>
      <c r="G6361" s="3">
        <v>870.4</v>
      </c>
      <c r="H6361" s="3"/>
      <c r="I6361" s="1" t="s">
        <v>120</v>
      </c>
      <c r="J6361" s="1" t="s">
        <v>171</v>
      </c>
      <c r="K6361" s="1" t="s">
        <v>12</v>
      </c>
      <c r="L6361" s="1" t="s">
        <v>76</v>
      </c>
    </row>
    <row r="6362" spans="1:12" x14ac:dyDescent="0.2">
      <c r="A6362" s="1" t="s">
        <v>234</v>
      </c>
      <c r="B6362" s="1" t="s">
        <v>13</v>
      </c>
      <c r="C6362" s="2">
        <v>43854</v>
      </c>
      <c r="D6362" s="1" t="s">
        <v>154</v>
      </c>
      <c r="E6362" s="1"/>
      <c r="F6362" s="1" t="s">
        <v>4170</v>
      </c>
      <c r="G6362" s="3">
        <v>2150.75</v>
      </c>
      <c r="H6362" s="3"/>
      <c r="I6362" s="1" t="s">
        <v>83</v>
      </c>
      <c r="J6362" s="1" t="s">
        <v>181</v>
      </c>
      <c r="K6362" s="1" t="s">
        <v>12</v>
      </c>
      <c r="L6362" s="1" t="s">
        <v>47</v>
      </c>
    </row>
    <row r="6363" spans="1:12" x14ac:dyDescent="0.2">
      <c r="A6363" s="1" t="s">
        <v>234</v>
      </c>
      <c r="B6363" s="1" t="s">
        <v>13</v>
      </c>
      <c r="C6363" s="2">
        <v>43854</v>
      </c>
      <c r="D6363" s="1" t="s">
        <v>154</v>
      </c>
      <c r="E6363" s="1"/>
      <c r="F6363" s="1" t="s">
        <v>4171</v>
      </c>
      <c r="G6363" s="3">
        <v>888</v>
      </c>
      <c r="H6363" s="3"/>
      <c r="I6363" s="1" t="s">
        <v>119</v>
      </c>
      <c r="J6363" s="1" t="s">
        <v>86</v>
      </c>
      <c r="K6363" s="1" t="s">
        <v>12</v>
      </c>
      <c r="L6363" s="1" t="s">
        <v>3026</v>
      </c>
    </row>
    <row r="6364" spans="1:12" x14ac:dyDescent="0.2">
      <c r="A6364" s="1" t="s">
        <v>234</v>
      </c>
      <c r="B6364" s="1" t="s">
        <v>13</v>
      </c>
      <c r="C6364" s="2">
        <v>43854</v>
      </c>
      <c r="D6364" s="1" t="s">
        <v>154</v>
      </c>
      <c r="E6364" s="1"/>
      <c r="F6364" s="1" t="s">
        <v>4172</v>
      </c>
      <c r="G6364" s="3">
        <v>2285.5300000000002</v>
      </c>
      <c r="H6364" s="3"/>
      <c r="I6364" s="1" t="s">
        <v>119</v>
      </c>
      <c r="J6364" s="1" t="s">
        <v>86</v>
      </c>
      <c r="K6364" s="1" t="s">
        <v>12</v>
      </c>
      <c r="L6364" s="1" t="s">
        <v>4173</v>
      </c>
    </row>
    <row r="6365" spans="1:12" x14ac:dyDescent="0.2">
      <c r="A6365" s="1" t="s">
        <v>234</v>
      </c>
      <c r="B6365" s="1" t="s">
        <v>13</v>
      </c>
      <c r="C6365" s="2">
        <v>43854</v>
      </c>
      <c r="D6365" s="1" t="s">
        <v>154</v>
      </c>
      <c r="E6365" s="1"/>
      <c r="F6365" s="1" t="s">
        <v>4174</v>
      </c>
      <c r="G6365" s="3">
        <v>762.08</v>
      </c>
      <c r="H6365" s="3"/>
      <c r="I6365" s="1" t="s">
        <v>120</v>
      </c>
      <c r="J6365" s="1" t="s">
        <v>171</v>
      </c>
      <c r="K6365" s="1" t="s">
        <v>12</v>
      </c>
      <c r="L6365" s="1" t="s">
        <v>378</v>
      </c>
    </row>
    <row r="6366" spans="1:12" x14ac:dyDescent="0.2">
      <c r="A6366" s="1" t="s">
        <v>234</v>
      </c>
      <c r="B6366" s="1" t="s">
        <v>13</v>
      </c>
      <c r="C6366" s="2">
        <v>43854</v>
      </c>
      <c r="D6366" s="1" t="s">
        <v>154</v>
      </c>
      <c r="E6366" s="1"/>
      <c r="F6366" s="1" t="s">
        <v>4175</v>
      </c>
      <c r="G6366" s="3">
        <v>643.41</v>
      </c>
      <c r="H6366" s="3"/>
      <c r="I6366" s="1" t="s">
        <v>83</v>
      </c>
      <c r="J6366" s="1" t="s">
        <v>181</v>
      </c>
      <c r="K6366" s="1" t="s">
        <v>12</v>
      </c>
      <c r="L6366" s="1" t="s">
        <v>405</v>
      </c>
    </row>
    <row r="6367" spans="1:12" x14ac:dyDescent="0.2">
      <c r="A6367" s="1" t="s">
        <v>234</v>
      </c>
      <c r="B6367" s="1" t="s">
        <v>13</v>
      </c>
      <c r="C6367" s="2">
        <v>43854</v>
      </c>
      <c r="D6367" s="1" t="s">
        <v>154</v>
      </c>
      <c r="E6367" s="1"/>
      <c r="F6367" s="1" t="s">
        <v>4176</v>
      </c>
      <c r="G6367" s="3">
        <v>660</v>
      </c>
      <c r="H6367" s="3"/>
      <c r="I6367" s="1" t="s">
        <v>119</v>
      </c>
      <c r="J6367" s="1" t="s">
        <v>86</v>
      </c>
      <c r="K6367" s="1" t="s">
        <v>12</v>
      </c>
      <c r="L6367" s="1" t="s">
        <v>2616</v>
      </c>
    </row>
    <row r="6368" spans="1:12" x14ac:dyDescent="0.2">
      <c r="A6368" s="1" t="s">
        <v>234</v>
      </c>
      <c r="B6368" s="1" t="s">
        <v>13</v>
      </c>
      <c r="C6368" s="2">
        <v>43854</v>
      </c>
      <c r="D6368" s="1" t="s">
        <v>154</v>
      </c>
      <c r="E6368" s="1"/>
      <c r="F6368" s="1" t="s">
        <v>4177</v>
      </c>
      <c r="G6368" s="3">
        <v>906.65</v>
      </c>
      <c r="H6368" s="3"/>
      <c r="I6368" s="1" t="s">
        <v>83</v>
      </c>
      <c r="J6368" s="1" t="s">
        <v>175</v>
      </c>
      <c r="K6368" s="1" t="s">
        <v>84</v>
      </c>
      <c r="L6368" s="1" t="s">
        <v>104</v>
      </c>
    </row>
    <row r="6369" spans="1:12" x14ac:dyDescent="0.2">
      <c r="A6369" s="1" t="s">
        <v>234</v>
      </c>
      <c r="B6369" s="1" t="s">
        <v>13</v>
      </c>
      <c r="C6369" s="2">
        <v>43854</v>
      </c>
      <c r="D6369" s="1" t="s">
        <v>154</v>
      </c>
      <c r="E6369" s="1"/>
      <c r="F6369" s="1" t="s">
        <v>4178</v>
      </c>
      <c r="G6369" s="3">
        <v>920.89</v>
      </c>
      <c r="H6369" s="3"/>
      <c r="I6369" s="1" t="s">
        <v>83</v>
      </c>
      <c r="J6369" s="1" t="s">
        <v>229</v>
      </c>
      <c r="K6369" s="1" t="s">
        <v>12</v>
      </c>
      <c r="L6369" s="1" t="s">
        <v>425</v>
      </c>
    </row>
    <row r="6370" spans="1:12" x14ac:dyDescent="0.2">
      <c r="A6370" s="1" t="s">
        <v>234</v>
      </c>
      <c r="B6370" s="1" t="s">
        <v>13</v>
      </c>
      <c r="C6370" s="2">
        <v>43854</v>
      </c>
      <c r="D6370" s="1" t="s">
        <v>154</v>
      </c>
      <c r="E6370" s="1"/>
      <c r="F6370" s="1" t="s">
        <v>4179</v>
      </c>
      <c r="G6370" s="3">
        <v>1330</v>
      </c>
      <c r="H6370" s="3"/>
      <c r="I6370" s="1" t="s">
        <v>119</v>
      </c>
      <c r="J6370" s="1" t="s">
        <v>86</v>
      </c>
      <c r="K6370" s="1" t="s">
        <v>12</v>
      </c>
      <c r="L6370" s="1" t="s">
        <v>100</v>
      </c>
    </row>
    <row r="6371" spans="1:12" x14ac:dyDescent="0.2">
      <c r="A6371" s="1" t="s">
        <v>234</v>
      </c>
      <c r="B6371" s="1" t="s">
        <v>13</v>
      </c>
      <c r="C6371" s="2">
        <v>43854</v>
      </c>
      <c r="D6371" s="1" t="s">
        <v>154</v>
      </c>
      <c r="E6371" s="1"/>
      <c r="F6371" s="1" t="s">
        <v>4180</v>
      </c>
      <c r="G6371" s="3">
        <v>744.92</v>
      </c>
      <c r="H6371" s="3"/>
      <c r="I6371" s="1" t="s">
        <v>85</v>
      </c>
      <c r="J6371" s="1" t="s">
        <v>125</v>
      </c>
      <c r="K6371" s="1" t="s">
        <v>12</v>
      </c>
      <c r="L6371" s="1" t="s">
        <v>1362</v>
      </c>
    </row>
    <row r="6372" spans="1:12" x14ac:dyDescent="0.2">
      <c r="A6372" s="1" t="s">
        <v>234</v>
      </c>
      <c r="B6372" s="1" t="s">
        <v>13</v>
      </c>
      <c r="C6372" s="2">
        <v>43854</v>
      </c>
      <c r="D6372" s="1" t="s">
        <v>154</v>
      </c>
      <c r="E6372" s="1"/>
      <c r="F6372" s="1" t="s">
        <v>4181</v>
      </c>
      <c r="G6372" s="3">
        <v>576</v>
      </c>
      <c r="H6372" s="3"/>
      <c r="I6372" s="1" t="s">
        <v>119</v>
      </c>
      <c r="J6372" s="1" t="s">
        <v>86</v>
      </c>
      <c r="K6372" s="1" t="s">
        <v>12</v>
      </c>
      <c r="L6372" s="1" t="s">
        <v>2643</v>
      </c>
    </row>
    <row r="6373" spans="1:12" x14ac:dyDescent="0.2">
      <c r="A6373" s="1" t="s">
        <v>234</v>
      </c>
      <c r="B6373" s="1" t="s">
        <v>13</v>
      </c>
      <c r="C6373" s="2">
        <v>43854</v>
      </c>
      <c r="D6373" s="1" t="s">
        <v>154</v>
      </c>
      <c r="E6373" s="1"/>
      <c r="F6373" s="1" t="s">
        <v>4182</v>
      </c>
      <c r="G6373" s="3">
        <v>363.22</v>
      </c>
      <c r="H6373" s="3"/>
      <c r="I6373" s="1" t="s">
        <v>123</v>
      </c>
      <c r="J6373" s="1" t="s">
        <v>124</v>
      </c>
      <c r="K6373" s="1" t="s">
        <v>12</v>
      </c>
      <c r="L6373" s="1" t="s">
        <v>311</v>
      </c>
    </row>
    <row r="6374" spans="1:12" x14ac:dyDescent="0.2">
      <c r="A6374" s="1" t="s">
        <v>234</v>
      </c>
      <c r="B6374" s="1" t="s">
        <v>13</v>
      </c>
      <c r="C6374" s="2">
        <v>43854</v>
      </c>
      <c r="D6374" s="1" t="s">
        <v>154</v>
      </c>
      <c r="E6374" s="1"/>
      <c r="F6374" s="1" t="s">
        <v>4183</v>
      </c>
      <c r="G6374" s="3">
        <v>994</v>
      </c>
      <c r="H6374" s="3"/>
      <c r="I6374" s="1" t="s">
        <v>120</v>
      </c>
      <c r="J6374" s="1" t="s">
        <v>171</v>
      </c>
      <c r="K6374" s="1" t="s">
        <v>12</v>
      </c>
      <c r="L6374" s="1" t="s">
        <v>418</v>
      </c>
    </row>
    <row r="6375" spans="1:12" x14ac:dyDescent="0.2">
      <c r="A6375" s="1" t="s">
        <v>234</v>
      </c>
      <c r="B6375" s="1" t="s">
        <v>13</v>
      </c>
      <c r="C6375" s="2">
        <v>43854</v>
      </c>
      <c r="D6375" s="1" t="s">
        <v>154</v>
      </c>
      <c r="E6375" s="1"/>
      <c r="F6375" s="1" t="s">
        <v>4184</v>
      </c>
      <c r="G6375" s="3">
        <v>2321.54</v>
      </c>
      <c r="H6375" s="3"/>
      <c r="I6375" s="1" t="s">
        <v>119</v>
      </c>
      <c r="J6375" s="1" t="s">
        <v>86</v>
      </c>
      <c r="K6375" s="1" t="s">
        <v>12</v>
      </c>
      <c r="L6375" s="1" t="s">
        <v>62</v>
      </c>
    </row>
    <row r="6376" spans="1:12" x14ac:dyDescent="0.2">
      <c r="A6376" s="1" t="s">
        <v>234</v>
      </c>
      <c r="B6376" s="1" t="s">
        <v>13</v>
      </c>
      <c r="C6376" s="2">
        <v>43854</v>
      </c>
      <c r="D6376" s="1" t="s">
        <v>154</v>
      </c>
      <c r="E6376" s="1"/>
      <c r="F6376" s="1" t="s">
        <v>4185</v>
      </c>
      <c r="G6376" s="3">
        <v>699.64</v>
      </c>
      <c r="H6376" s="3"/>
      <c r="I6376" s="1" t="s">
        <v>119</v>
      </c>
      <c r="J6376" s="1" t="s">
        <v>86</v>
      </c>
      <c r="K6376" s="1" t="s">
        <v>84</v>
      </c>
      <c r="L6376" s="1" t="s">
        <v>51</v>
      </c>
    </row>
    <row r="6377" spans="1:12" x14ac:dyDescent="0.2">
      <c r="A6377" s="1" t="s">
        <v>234</v>
      </c>
      <c r="B6377" s="1" t="s">
        <v>13</v>
      </c>
      <c r="C6377" s="2">
        <v>43854</v>
      </c>
      <c r="D6377" s="1" t="s">
        <v>154</v>
      </c>
      <c r="E6377" s="1"/>
      <c r="F6377" s="1" t="s">
        <v>4186</v>
      </c>
      <c r="G6377" s="3">
        <v>849</v>
      </c>
      <c r="H6377" s="3"/>
      <c r="I6377" s="1" t="s">
        <v>119</v>
      </c>
      <c r="J6377" s="1" t="s">
        <v>86</v>
      </c>
      <c r="K6377" s="1" t="s">
        <v>12</v>
      </c>
      <c r="L6377" s="1" t="s">
        <v>2738</v>
      </c>
    </row>
    <row r="6378" spans="1:12" x14ac:dyDescent="0.2">
      <c r="A6378" s="1" t="s">
        <v>234</v>
      </c>
      <c r="B6378" s="1" t="s">
        <v>13</v>
      </c>
      <c r="C6378" s="2">
        <v>43854</v>
      </c>
      <c r="D6378" s="1" t="s">
        <v>154</v>
      </c>
      <c r="E6378" s="1"/>
      <c r="F6378" s="1" t="s">
        <v>4187</v>
      </c>
      <c r="G6378" s="3">
        <v>1064</v>
      </c>
      <c r="H6378" s="3"/>
      <c r="I6378" s="1" t="s">
        <v>119</v>
      </c>
      <c r="J6378" s="1" t="s">
        <v>86</v>
      </c>
      <c r="K6378" s="1" t="s">
        <v>12</v>
      </c>
      <c r="L6378" s="1" t="s">
        <v>2990</v>
      </c>
    </row>
    <row r="6379" spans="1:12" x14ac:dyDescent="0.2">
      <c r="A6379" s="1" t="s">
        <v>234</v>
      </c>
      <c r="B6379" s="1" t="s">
        <v>13</v>
      </c>
      <c r="C6379" s="2">
        <v>43854</v>
      </c>
      <c r="D6379" s="1" t="s">
        <v>154</v>
      </c>
      <c r="E6379" s="1"/>
      <c r="F6379" s="1" t="s">
        <v>4188</v>
      </c>
      <c r="G6379" s="3">
        <v>867.73</v>
      </c>
      <c r="H6379" s="3"/>
      <c r="I6379" s="1" t="s">
        <v>85</v>
      </c>
      <c r="J6379" s="1" t="s">
        <v>125</v>
      </c>
      <c r="K6379" s="1" t="s">
        <v>12</v>
      </c>
      <c r="L6379" s="1" t="s">
        <v>33</v>
      </c>
    </row>
    <row r="6380" spans="1:12" x14ac:dyDescent="0.2">
      <c r="A6380" s="1" t="s">
        <v>234</v>
      </c>
      <c r="B6380" s="1" t="s">
        <v>13</v>
      </c>
      <c r="C6380" s="2">
        <v>43854</v>
      </c>
      <c r="D6380" s="1" t="s">
        <v>154</v>
      </c>
      <c r="E6380" s="1"/>
      <c r="F6380" s="1" t="s">
        <v>4177</v>
      </c>
      <c r="G6380" s="3">
        <v>141.66</v>
      </c>
      <c r="H6380" s="3"/>
      <c r="I6380" s="1" t="s">
        <v>123</v>
      </c>
      <c r="J6380" s="1" t="s">
        <v>124</v>
      </c>
      <c r="K6380" s="1" t="s">
        <v>84</v>
      </c>
      <c r="L6380" s="1" t="s">
        <v>104</v>
      </c>
    </row>
    <row r="6381" spans="1:12" x14ac:dyDescent="0.2">
      <c r="A6381" s="1" t="s">
        <v>234</v>
      </c>
      <c r="B6381" s="1" t="s">
        <v>13</v>
      </c>
      <c r="C6381" s="2">
        <v>43854</v>
      </c>
      <c r="D6381" s="1" t="s">
        <v>154</v>
      </c>
      <c r="E6381" s="1"/>
      <c r="F6381" s="1" t="s">
        <v>4189</v>
      </c>
      <c r="G6381" s="3">
        <v>264.06</v>
      </c>
      <c r="H6381" s="3"/>
      <c r="I6381" s="1" t="s">
        <v>185</v>
      </c>
      <c r="J6381" s="1" t="s">
        <v>126</v>
      </c>
      <c r="K6381" s="1" t="s">
        <v>12</v>
      </c>
      <c r="L6381" s="1" t="s">
        <v>92</v>
      </c>
    </row>
    <row r="6382" spans="1:12" x14ac:dyDescent="0.2">
      <c r="A6382" s="1" t="s">
        <v>234</v>
      </c>
      <c r="B6382" s="1" t="s">
        <v>13</v>
      </c>
      <c r="C6382" s="2">
        <v>43854</v>
      </c>
      <c r="D6382" s="1" t="s">
        <v>154</v>
      </c>
      <c r="E6382" s="1"/>
      <c r="F6382" s="1" t="s">
        <v>4190</v>
      </c>
      <c r="G6382" s="3">
        <v>1475.17</v>
      </c>
      <c r="H6382" s="3"/>
      <c r="I6382" s="1" t="s">
        <v>106</v>
      </c>
      <c r="J6382" s="1" t="s">
        <v>122</v>
      </c>
      <c r="K6382" s="1" t="s">
        <v>12</v>
      </c>
      <c r="L6382" s="1" t="s">
        <v>21</v>
      </c>
    </row>
    <row r="6383" spans="1:12" x14ac:dyDescent="0.2">
      <c r="A6383" s="1" t="s">
        <v>234</v>
      </c>
      <c r="B6383" s="1" t="s">
        <v>13</v>
      </c>
      <c r="C6383" s="2">
        <v>43854</v>
      </c>
      <c r="D6383" s="1" t="s">
        <v>154</v>
      </c>
      <c r="E6383" s="1"/>
      <c r="F6383" s="1" t="s">
        <v>4191</v>
      </c>
      <c r="G6383" s="3">
        <v>167.34</v>
      </c>
      <c r="H6383" s="3"/>
      <c r="I6383" s="1" t="s">
        <v>87</v>
      </c>
      <c r="J6383" s="1" t="s">
        <v>116</v>
      </c>
      <c r="K6383" s="1" t="s">
        <v>84</v>
      </c>
      <c r="L6383" s="1" t="s">
        <v>111</v>
      </c>
    </row>
    <row r="6384" spans="1:12" x14ac:dyDescent="0.2">
      <c r="A6384" s="1" t="s">
        <v>234</v>
      </c>
      <c r="B6384" s="1" t="s">
        <v>13</v>
      </c>
      <c r="C6384" s="2">
        <v>43854</v>
      </c>
      <c r="D6384" s="1" t="s">
        <v>154</v>
      </c>
      <c r="E6384" s="1"/>
      <c r="F6384" s="1" t="s">
        <v>4192</v>
      </c>
      <c r="G6384" s="3">
        <v>840</v>
      </c>
      <c r="H6384" s="3"/>
      <c r="I6384" s="1" t="s">
        <v>119</v>
      </c>
      <c r="J6384" s="1" t="s">
        <v>86</v>
      </c>
      <c r="K6384" s="1" t="s">
        <v>12</v>
      </c>
      <c r="L6384" s="1" t="s">
        <v>342</v>
      </c>
    </row>
    <row r="6385" spans="1:12" x14ac:dyDescent="0.2">
      <c r="A6385" s="1" t="s">
        <v>234</v>
      </c>
      <c r="B6385" s="1" t="s">
        <v>13</v>
      </c>
      <c r="C6385" s="2">
        <v>43854</v>
      </c>
      <c r="D6385" s="1" t="s">
        <v>154</v>
      </c>
      <c r="E6385" s="1"/>
      <c r="F6385" s="1" t="s">
        <v>4193</v>
      </c>
      <c r="G6385" s="3">
        <v>229.3</v>
      </c>
      <c r="H6385" s="3"/>
      <c r="I6385" s="1" t="s">
        <v>232</v>
      </c>
      <c r="J6385" s="1" t="s">
        <v>233</v>
      </c>
      <c r="K6385" s="1" t="s">
        <v>12</v>
      </c>
      <c r="L6385" s="1" t="s">
        <v>433</v>
      </c>
    </row>
    <row r="6386" spans="1:12" x14ac:dyDescent="0.2">
      <c r="A6386" s="1" t="s">
        <v>234</v>
      </c>
      <c r="B6386" s="1" t="s">
        <v>13</v>
      </c>
      <c r="C6386" s="2">
        <v>43854</v>
      </c>
      <c r="D6386" s="1" t="s">
        <v>154</v>
      </c>
      <c r="E6386" s="1"/>
      <c r="F6386" s="1" t="s">
        <v>4194</v>
      </c>
      <c r="G6386" s="3">
        <v>1175.4000000000001</v>
      </c>
      <c r="H6386" s="3"/>
      <c r="I6386" s="1" t="s">
        <v>83</v>
      </c>
      <c r="J6386" s="1" t="s">
        <v>181</v>
      </c>
      <c r="K6386" s="1" t="s">
        <v>12</v>
      </c>
      <c r="L6386" s="1" t="s">
        <v>38</v>
      </c>
    </row>
    <row r="6387" spans="1:12" x14ac:dyDescent="0.2">
      <c r="A6387" s="1" t="s">
        <v>234</v>
      </c>
      <c r="B6387" s="1" t="s">
        <v>13</v>
      </c>
      <c r="C6387" s="2">
        <v>43854</v>
      </c>
      <c r="D6387" s="1" t="s">
        <v>154</v>
      </c>
      <c r="E6387" s="1"/>
      <c r="F6387" s="1" t="s">
        <v>4195</v>
      </c>
      <c r="G6387" s="3">
        <v>1003.91</v>
      </c>
      <c r="H6387" s="3"/>
      <c r="I6387" s="1" t="s">
        <v>83</v>
      </c>
      <c r="J6387" s="1" t="s">
        <v>229</v>
      </c>
      <c r="K6387" s="1" t="s">
        <v>12</v>
      </c>
      <c r="L6387" s="1" t="s">
        <v>73</v>
      </c>
    </row>
    <row r="6388" spans="1:12" x14ac:dyDescent="0.2">
      <c r="A6388" s="1" t="s">
        <v>234</v>
      </c>
      <c r="B6388" s="1" t="s">
        <v>13</v>
      </c>
      <c r="C6388" s="2">
        <v>43854</v>
      </c>
      <c r="D6388" s="1" t="s">
        <v>154</v>
      </c>
      <c r="E6388" s="1"/>
      <c r="F6388" s="1" t="s">
        <v>4196</v>
      </c>
      <c r="G6388" s="3">
        <v>882</v>
      </c>
      <c r="H6388" s="3"/>
      <c r="I6388" s="1" t="s">
        <v>119</v>
      </c>
      <c r="J6388" s="1" t="s">
        <v>86</v>
      </c>
      <c r="K6388" s="1" t="s">
        <v>12</v>
      </c>
      <c r="L6388" s="1" t="s">
        <v>55</v>
      </c>
    </row>
    <row r="6389" spans="1:12" x14ac:dyDescent="0.2">
      <c r="A6389" s="1" t="s">
        <v>234</v>
      </c>
      <c r="B6389" s="1" t="s">
        <v>13</v>
      </c>
      <c r="C6389" s="2">
        <v>43854</v>
      </c>
      <c r="D6389" s="1" t="s">
        <v>154</v>
      </c>
      <c r="E6389" s="1"/>
      <c r="F6389" s="1" t="s">
        <v>4197</v>
      </c>
      <c r="G6389" s="3">
        <v>843</v>
      </c>
      <c r="H6389" s="3"/>
      <c r="I6389" s="1" t="s">
        <v>119</v>
      </c>
      <c r="J6389" s="1" t="s">
        <v>86</v>
      </c>
      <c r="K6389" s="1" t="s">
        <v>12</v>
      </c>
      <c r="L6389" s="1" t="s">
        <v>3023</v>
      </c>
    </row>
    <row r="6390" spans="1:12" x14ac:dyDescent="0.2">
      <c r="A6390" s="1" t="s">
        <v>234</v>
      </c>
      <c r="B6390" s="1" t="s">
        <v>13</v>
      </c>
      <c r="C6390" s="2">
        <v>43854</v>
      </c>
      <c r="D6390" s="1" t="s">
        <v>154</v>
      </c>
      <c r="E6390" s="1"/>
      <c r="F6390" s="1" t="s">
        <v>3526</v>
      </c>
      <c r="G6390" s="3">
        <v>861</v>
      </c>
      <c r="H6390" s="3"/>
      <c r="I6390" s="1" t="s">
        <v>119</v>
      </c>
      <c r="J6390" s="1" t="s">
        <v>86</v>
      </c>
      <c r="K6390" s="1" t="s">
        <v>12</v>
      </c>
      <c r="L6390" s="1" t="s">
        <v>3526</v>
      </c>
    </row>
    <row r="6391" spans="1:12" x14ac:dyDescent="0.2">
      <c r="A6391" s="1" t="s">
        <v>234</v>
      </c>
      <c r="B6391" s="1" t="s">
        <v>13</v>
      </c>
      <c r="C6391" s="2">
        <v>43854</v>
      </c>
      <c r="D6391" s="1" t="s">
        <v>154</v>
      </c>
      <c r="E6391" s="1"/>
      <c r="F6391" s="1" t="s">
        <v>4198</v>
      </c>
      <c r="G6391" s="3">
        <v>535.54</v>
      </c>
      <c r="H6391" s="3"/>
      <c r="I6391" s="1" t="s">
        <v>123</v>
      </c>
      <c r="J6391" s="1" t="s">
        <v>124</v>
      </c>
      <c r="K6391" s="1" t="s">
        <v>12</v>
      </c>
      <c r="L6391" s="1" t="s">
        <v>261</v>
      </c>
    </row>
    <row r="6392" spans="1:12" x14ac:dyDescent="0.2">
      <c r="A6392" s="1" t="s">
        <v>234</v>
      </c>
      <c r="B6392" s="1" t="s">
        <v>13</v>
      </c>
      <c r="C6392" s="2">
        <v>43854</v>
      </c>
      <c r="D6392" s="1" t="s">
        <v>154</v>
      </c>
      <c r="E6392" s="1"/>
      <c r="F6392" s="1" t="s">
        <v>4199</v>
      </c>
      <c r="G6392" s="3">
        <v>140.08000000000001</v>
      </c>
      <c r="H6392" s="3"/>
      <c r="I6392" s="1" t="s">
        <v>120</v>
      </c>
      <c r="J6392" s="1" t="s">
        <v>171</v>
      </c>
      <c r="K6392" s="1" t="s">
        <v>84</v>
      </c>
      <c r="L6392" s="1" t="s">
        <v>306</v>
      </c>
    </row>
    <row r="6393" spans="1:12" x14ac:dyDescent="0.2">
      <c r="A6393" s="1" t="s">
        <v>234</v>
      </c>
      <c r="B6393" s="1" t="s">
        <v>13</v>
      </c>
      <c r="C6393" s="2">
        <v>43854</v>
      </c>
      <c r="D6393" s="1" t="s">
        <v>154</v>
      </c>
      <c r="E6393" s="1"/>
      <c r="F6393" s="1" t="s">
        <v>4200</v>
      </c>
      <c r="G6393" s="3">
        <v>869.89</v>
      </c>
      <c r="H6393" s="3"/>
      <c r="I6393" s="1" t="s">
        <v>119</v>
      </c>
      <c r="J6393" s="1" t="s">
        <v>86</v>
      </c>
      <c r="K6393" s="1" t="s">
        <v>12</v>
      </c>
      <c r="L6393" s="1" t="s">
        <v>69</v>
      </c>
    </row>
    <row r="6394" spans="1:12" x14ac:dyDescent="0.2">
      <c r="A6394" s="1" t="s">
        <v>234</v>
      </c>
      <c r="B6394" s="1" t="s">
        <v>13</v>
      </c>
      <c r="C6394" s="2">
        <v>43854</v>
      </c>
      <c r="D6394" s="1" t="s">
        <v>154</v>
      </c>
      <c r="E6394" s="1"/>
      <c r="F6394" s="1" t="s">
        <v>4201</v>
      </c>
      <c r="G6394" s="3">
        <v>950</v>
      </c>
      <c r="H6394" s="3"/>
      <c r="I6394" s="1" t="s">
        <v>119</v>
      </c>
      <c r="J6394" s="1" t="s">
        <v>86</v>
      </c>
      <c r="K6394" s="1" t="s">
        <v>12</v>
      </c>
      <c r="L6394" s="1" t="s">
        <v>333</v>
      </c>
    </row>
    <row r="6395" spans="1:12" x14ac:dyDescent="0.2">
      <c r="A6395" s="1" t="s">
        <v>234</v>
      </c>
      <c r="B6395" s="1" t="s">
        <v>13</v>
      </c>
      <c r="C6395" s="2">
        <v>43854</v>
      </c>
      <c r="D6395" s="1" t="s">
        <v>154</v>
      </c>
      <c r="E6395" s="1"/>
      <c r="F6395" s="1" t="s">
        <v>4202</v>
      </c>
      <c r="G6395" s="3">
        <v>914.61</v>
      </c>
      <c r="H6395" s="3"/>
      <c r="I6395" s="1" t="s">
        <v>119</v>
      </c>
      <c r="J6395" s="1" t="s">
        <v>86</v>
      </c>
      <c r="K6395" s="1" t="s">
        <v>12</v>
      </c>
      <c r="L6395" s="1" t="s">
        <v>72</v>
      </c>
    </row>
    <row r="6396" spans="1:12" x14ac:dyDescent="0.2">
      <c r="A6396" s="1" t="s">
        <v>234</v>
      </c>
      <c r="B6396" s="1" t="s">
        <v>13</v>
      </c>
      <c r="C6396" s="2">
        <v>43854</v>
      </c>
      <c r="D6396" s="1" t="s">
        <v>154</v>
      </c>
      <c r="E6396" s="1"/>
      <c r="F6396" s="1" t="s">
        <v>4203</v>
      </c>
      <c r="G6396" s="3">
        <v>10.36</v>
      </c>
      <c r="H6396" s="3"/>
      <c r="I6396" s="1" t="s">
        <v>106</v>
      </c>
      <c r="J6396" s="1" t="s">
        <v>107</v>
      </c>
      <c r="K6396" s="1" t="s">
        <v>84</v>
      </c>
      <c r="L6396" s="1" t="s">
        <v>409</v>
      </c>
    </row>
    <row r="6397" spans="1:12" x14ac:dyDescent="0.2">
      <c r="A6397" s="1" t="s">
        <v>234</v>
      </c>
      <c r="B6397" s="1" t="s">
        <v>13</v>
      </c>
      <c r="C6397" s="2">
        <v>43854</v>
      </c>
      <c r="D6397" s="1" t="s">
        <v>154</v>
      </c>
      <c r="E6397" s="1"/>
      <c r="F6397" s="1" t="s">
        <v>4204</v>
      </c>
      <c r="G6397" s="3">
        <v>950</v>
      </c>
      <c r="H6397" s="3"/>
      <c r="I6397" s="1" t="s">
        <v>119</v>
      </c>
      <c r="J6397" s="1" t="s">
        <v>86</v>
      </c>
      <c r="K6397" s="1" t="s">
        <v>12</v>
      </c>
      <c r="L6397" s="1" t="s">
        <v>2489</v>
      </c>
    </row>
    <row r="6398" spans="1:12" x14ac:dyDescent="0.2">
      <c r="A6398" s="1" t="s">
        <v>234</v>
      </c>
      <c r="B6398" s="1" t="s">
        <v>13</v>
      </c>
      <c r="C6398" s="2">
        <v>43854</v>
      </c>
      <c r="D6398" s="1" t="s">
        <v>154</v>
      </c>
      <c r="E6398" s="1"/>
      <c r="F6398" s="1" t="s">
        <v>4205</v>
      </c>
      <c r="G6398" s="3">
        <v>853.56</v>
      </c>
      <c r="H6398" s="3"/>
      <c r="I6398" s="1" t="s">
        <v>119</v>
      </c>
      <c r="J6398" s="1" t="s">
        <v>86</v>
      </c>
      <c r="K6398" s="1" t="s">
        <v>12</v>
      </c>
      <c r="L6398" s="1" t="s">
        <v>3547</v>
      </c>
    </row>
    <row r="6399" spans="1:12" x14ac:dyDescent="0.2">
      <c r="A6399" s="1" t="s">
        <v>234</v>
      </c>
      <c r="B6399" s="1" t="s">
        <v>13</v>
      </c>
      <c r="C6399" s="2">
        <v>43854</v>
      </c>
      <c r="D6399" s="1" t="s">
        <v>154</v>
      </c>
      <c r="E6399" s="1"/>
      <c r="F6399" s="1" t="s">
        <v>4206</v>
      </c>
      <c r="G6399" s="3">
        <v>894.92</v>
      </c>
      <c r="H6399" s="3"/>
      <c r="I6399" s="1" t="s">
        <v>87</v>
      </c>
      <c r="J6399" s="1" t="s">
        <v>253</v>
      </c>
      <c r="K6399" s="1" t="s">
        <v>12</v>
      </c>
      <c r="L6399" s="1" t="s">
        <v>1047</v>
      </c>
    </row>
    <row r="6400" spans="1:12" x14ac:dyDescent="0.2">
      <c r="A6400" s="1" t="s">
        <v>234</v>
      </c>
      <c r="B6400" s="1" t="s">
        <v>13</v>
      </c>
      <c r="C6400" s="2">
        <v>43854</v>
      </c>
      <c r="D6400" s="1" t="s">
        <v>154</v>
      </c>
      <c r="E6400" s="1"/>
      <c r="F6400" s="1" t="s">
        <v>4207</v>
      </c>
      <c r="G6400" s="3">
        <v>350.62</v>
      </c>
      <c r="H6400" s="3"/>
      <c r="I6400" s="1" t="s">
        <v>179</v>
      </c>
      <c r="J6400" s="1" t="s">
        <v>89</v>
      </c>
      <c r="K6400" s="1" t="s">
        <v>12</v>
      </c>
      <c r="L6400" s="1" t="s">
        <v>77</v>
      </c>
    </row>
    <row r="6401" spans="1:12" x14ac:dyDescent="0.2">
      <c r="A6401" s="1" t="s">
        <v>234</v>
      </c>
      <c r="B6401" s="1" t="s">
        <v>13</v>
      </c>
      <c r="C6401" s="2">
        <v>43854</v>
      </c>
      <c r="D6401" s="1" t="s">
        <v>154</v>
      </c>
      <c r="E6401" s="1"/>
      <c r="F6401" s="1" t="s">
        <v>4208</v>
      </c>
      <c r="G6401" s="3">
        <v>822.84</v>
      </c>
      <c r="H6401" s="3"/>
      <c r="I6401" s="1" t="s">
        <v>85</v>
      </c>
      <c r="J6401" s="1" t="s">
        <v>125</v>
      </c>
      <c r="K6401" s="1" t="s">
        <v>12</v>
      </c>
      <c r="L6401" s="1" t="s">
        <v>456</v>
      </c>
    </row>
    <row r="6402" spans="1:12" x14ac:dyDescent="0.2">
      <c r="A6402" s="1" t="s">
        <v>234</v>
      </c>
      <c r="B6402" s="1" t="s">
        <v>13</v>
      </c>
      <c r="C6402" s="2">
        <v>43854</v>
      </c>
      <c r="D6402" s="1" t="s">
        <v>154</v>
      </c>
      <c r="E6402" s="1"/>
      <c r="F6402" s="1" t="s">
        <v>4207</v>
      </c>
      <c r="G6402" s="3">
        <v>789.84</v>
      </c>
      <c r="H6402" s="3"/>
      <c r="I6402" s="1" t="s">
        <v>123</v>
      </c>
      <c r="J6402" s="1" t="s">
        <v>124</v>
      </c>
      <c r="K6402" s="1" t="s">
        <v>12</v>
      </c>
      <c r="L6402" s="1" t="s">
        <v>77</v>
      </c>
    </row>
    <row r="6403" spans="1:12" x14ac:dyDescent="0.2">
      <c r="A6403" s="1" t="s">
        <v>234</v>
      </c>
      <c r="B6403" s="1" t="s">
        <v>13</v>
      </c>
      <c r="C6403" s="2">
        <v>43854</v>
      </c>
      <c r="D6403" s="1" t="s">
        <v>154</v>
      </c>
      <c r="E6403" s="1"/>
      <c r="F6403" s="1" t="s">
        <v>4206</v>
      </c>
      <c r="G6403" s="3">
        <v>176.08</v>
      </c>
      <c r="H6403" s="3"/>
      <c r="I6403" s="1" t="s">
        <v>106</v>
      </c>
      <c r="J6403" s="1" t="s">
        <v>121</v>
      </c>
      <c r="K6403" s="1" t="s">
        <v>12</v>
      </c>
      <c r="L6403" s="1" t="s">
        <v>1047</v>
      </c>
    </row>
    <row r="6404" spans="1:12" x14ac:dyDescent="0.2">
      <c r="A6404" s="1" t="s">
        <v>234</v>
      </c>
      <c r="B6404" s="1" t="s">
        <v>13</v>
      </c>
      <c r="C6404" s="2">
        <v>43854</v>
      </c>
      <c r="D6404" s="1" t="s">
        <v>154</v>
      </c>
      <c r="E6404" s="1"/>
      <c r="F6404" s="1" t="s">
        <v>4209</v>
      </c>
      <c r="G6404" s="3">
        <v>70.680000000000007</v>
      </c>
      <c r="H6404" s="3"/>
      <c r="I6404" s="1" t="s">
        <v>106</v>
      </c>
      <c r="J6404" s="1" t="s">
        <v>121</v>
      </c>
      <c r="K6404" s="1" t="s">
        <v>84</v>
      </c>
      <c r="L6404" s="1" t="s">
        <v>29</v>
      </c>
    </row>
    <row r="6405" spans="1:12" x14ac:dyDescent="0.2">
      <c r="A6405" s="1" t="s">
        <v>234</v>
      </c>
      <c r="B6405" s="1" t="s">
        <v>13</v>
      </c>
      <c r="C6405" s="2">
        <v>43854</v>
      </c>
      <c r="D6405" s="1" t="s">
        <v>154</v>
      </c>
      <c r="E6405" s="1"/>
      <c r="F6405" s="1" t="s">
        <v>4210</v>
      </c>
      <c r="G6405" s="3">
        <v>917.41</v>
      </c>
      <c r="H6405" s="3"/>
      <c r="I6405" s="1" t="s">
        <v>87</v>
      </c>
      <c r="J6405" s="1" t="s">
        <v>116</v>
      </c>
      <c r="K6405" s="1" t="s">
        <v>12</v>
      </c>
      <c r="L6405" s="1" t="s">
        <v>1126</v>
      </c>
    </row>
    <row r="6406" spans="1:12" x14ac:dyDescent="0.2">
      <c r="A6406" s="1" t="s">
        <v>234</v>
      </c>
      <c r="B6406" s="1" t="s">
        <v>13</v>
      </c>
      <c r="C6406" s="2">
        <v>43854</v>
      </c>
      <c r="D6406" s="1" t="s">
        <v>154</v>
      </c>
      <c r="E6406" s="1"/>
      <c r="F6406" s="1" t="s">
        <v>4211</v>
      </c>
      <c r="G6406" s="3">
        <v>731.08</v>
      </c>
      <c r="H6406" s="3"/>
      <c r="I6406" s="1" t="s">
        <v>120</v>
      </c>
      <c r="J6406" s="1" t="s">
        <v>171</v>
      </c>
      <c r="K6406" s="1" t="s">
        <v>12</v>
      </c>
      <c r="L6406" s="1" t="s">
        <v>101</v>
      </c>
    </row>
    <row r="6407" spans="1:12" x14ac:dyDescent="0.2">
      <c r="A6407" s="1" t="s">
        <v>234</v>
      </c>
      <c r="B6407" s="1" t="s">
        <v>13</v>
      </c>
      <c r="C6407" s="2">
        <v>43854</v>
      </c>
      <c r="D6407" s="1" t="s">
        <v>154</v>
      </c>
      <c r="E6407" s="1"/>
      <c r="F6407" s="1" t="s">
        <v>4212</v>
      </c>
      <c r="G6407" s="3">
        <v>665.44</v>
      </c>
      <c r="H6407" s="3"/>
      <c r="I6407" s="1" t="s">
        <v>120</v>
      </c>
      <c r="J6407" s="1" t="s">
        <v>171</v>
      </c>
      <c r="K6407" s="1" t="s">
        <v>12</v>
      </c>
      <c r="L6407" s="1" t="s">
        <v>110</v>
      </c>
    </row>
    <row r="6408" spans="1:12" x14ac:dyDescent="0.2">
      <c r="A6408" s="1" t="s">
        <v>234</v>
      </c>
      <c r="B6408" s="1" t="s">
        <v>13</v>
      </c>
      <c r="C6408" s="2">
        <v>43854</v>
      </c>
      <c r="D6408" s="1" t="s">
        <v>154</v>
      </c>
      <c r="E6408" s="1"/>
      <c r="F6408" s="1" t="s">
        <v>4213</v>
      </c>
      <c r="G6408" s="3">
        <v>792</v>
      </c>
      <c r="H6408" s="3"/>
      <c r="I6408" s="1" t="s">
        <v>119</v>
      </c>
      <c r="J6408" s="1" t="s">
        <v>86</v>
      </c>
      <c r="K6408" s="1" t="s">
        <v>12</v>
      </c>
      <c r="L6408" s="1" t="s">
        <v>471</v>
      </c>
    </row>
    <row r="6409" spans="1:12" x14ac:dyDescent="0.2">
      <c r="A6409" s="1" t="s">
        <v>234</v>
      </c>
      <c r="B6409" s="1" t="s">
        <v>13</v>
      </c>
      <c r="C6409" s="2">
        <v>43854</v>
      </c>
      <c r="D6409" s="1" t="s">
        <v>154</v>
      </c>
      <c r="E6409" s="1"/>
      <c r="F6409" s="1" t="s">
        <v>4214</v>
      </c>
      <c r="G6409" s="3">
        <v>972.58</v>
      </c>
      <c r="H6409" s="3"/>
      <c r="I6409" s="1" t="s">
        <v>119</v>
      </c>
      <c r="J6409" s="1" t="s">
        <v>86</v>
      </c>
      <c r="K6409" s="1" t="s">
        <v>12</v>
      </c>
      <c r="L6409" s="1" t="s">
        <v>3995</v>
      </c>
    </row>
    <row r="6410" spans="1:12" x14ac:dyDescent="0.2">
      <c r="A6410" s="1" t="s">
        <v>234</v>
      </c>
      <c r="B6410" s="1" t="s">
        <v>13</v>
      </c>
      <c r="C6410" s="2">
        <v>43854</v>
      </c>
      <c r="D6410" s="1" t="s">
        <v>154</v>
      </c>
      <c r="E6410" s="1"/>
      <c r="F6410" s="1" t="s">
        <v>4215</v>
      </c>
      <c r="G6410" s="3">
        <v>672</v>
      </c>
      <c r="H6410" s="3"/>
      <c r="I6410" s="1" t="s">
        <v>119</v>
      </c>
      <c r="J6410" s="1" t="s">
        <v>86</v>
      </c>
      <c r="K6410" s="1" t="s">
        <v>12</v>
      </c>
      <c r="L6410" s="1" t="s">
        <v>354</v>
      </c>
    </row>
    <row r="6411" spans="1:12" x14ac:dyDescent="0.2">
      <c r="A6411" s="1" t="s">
        <v>234</v>
      </c>
      <c r="B6411" s="1" t="s">
        <v>13</v>
      </c>
      <c r="C6411" s="2">
        <v>43854</v>
      </c>
      <c r="D6411" s="1" t="s">
        <v>154</v>
      </c>
      <c r="E6411" s="1"/>
      <c r="F6411" s="1" t="s">
        <v>4216</v>
      </c>
      <c r="G6411" s="3">
        <v>1335.03</v>
      </c>
      <c r="H6411" s="3"/>
      <c r="I6411" s="1" t="s">
        <v>119</v>
      </c>
      <c r="J6411" s="1" t="s">
        <v>86</v>
      </c>
      <c r="K6411" s="1" t="s">
        <v>12</v>
      </c>
      <c r="L6411" s="1" t="s">
        <v>3472</v>
      </c>
    </row>
    <row r="6412" spans="1:12" x14ac:dyDescent="0.2">
      <c r="A6412" s="1" t="s">
        <v>234</v>
      </c>
      <c r="B6412" s="1" t="s">
        <v>13</v>
      </c>
      <c r="C6412" s="2">
        <v>43854</v>
      </c>
      <c r="D6412" s="1" t="s">
        <v>154</v>
      </c>
      <c r="E6412" s="1"/>
      <c r="F6412" s="1" t="s">
        <v>4217</v>
      </c>
      <c r="G6412" s="3">
        <v>1368</v>
      </c>
      <c r="H6412" s="3"/>
      <c r="I6412" s="1" t="s">
        <v>119</v>
      </c>
      <c r="J6412" s="1" t="s">
        <v>86</v>
      </c>
      <c r="K6412" s="1" t="s">
        <v>12</v>
      </c>
      <c r="L6412" s="1" t="s">
        <v>3082</v>
      </c>
    </row>
    <row r="6413" spans="1:12" x14ac:dyDescent="0.2">
      <c r="A6413" s="1" t="s">
        <v>234</v>
      </c>
      <c r="B6413" s="1" t="s">
        <v>13</v>
      </c>
      <c r="C6413" s="2">
        <v>43854</v>
      </c>
      <c r="D6413" s="1" t="s">
        <v>154</v>
      </c>
      <c r="E6413" s="1"/>
      <c r="F6413" s="1" t="s">
        <v>4218</v>
      </c>
      <c r="G6413" s="3">
        <v>1330</v>
      </c>
      <c r="H6413" s="3"/>
      <c r="I6413" s="1" t="s">
        <v>119</v>
      </c>
      <c r="J6413" s="1" t="s">
        <v>86</v>
      </c>
      <c r="K6413" s="1" t="s">
        <v>12</v>
      </c>
      <c r="L6413" s="1" t="s">
        <v>103</v>
      </c>
    </row>
    <row r="6414" spans="1:12" x14ac:dyDescent="0.2">
      <c r="A6414" s="1" t="s">
        <v>234</v>
      </c>
      <c r="B6414" s="1" t="s">
        <v>13</v>
      </c>
      <c r="C6414" s="2">
        <v>43854</v>
      </c>
      <c r="D6414" s="1" t="s">
        <v>154</v>
      </c>
      <c r="E6414" s="1"/>
      <c r="F6414" s="1" t="s">
        <v>4219</v>
      </c>
      <c r="G6414" s="3">
        <v>133.83000000000001</v>
      </c>
      <c r="H6414" s="3"/>
      <c r="I6414" s="1" t="s">
        <v>106</v>
      </c>
      <c r="J6414" s="1" t="s">
        <v>107</v>
      </c>
      <c r="K6414" s="1" t="s">
        <v>84</v>
      </c>
      <c r="L6414" s="1" t="s">
        <v>66</v>
      </c>
    </row>
    <row r="6415" spans="1:12" x14ac:dyDescent="0.2">
      <c r="A6415" s="1" t="s">
        <v>234</v>
      </c>
      <c r="B6415" s="1" t="s">
        <v>13</v>
      </c>
      <c r="C6415" s="2">
        <v>43854</v>
      </c>
      <c r="D6415" s="1" t="s">
        <v>154</v>
      </c>
      <c r="E6415" s="1"/>
      <c r="F6415" s="1" t="s">
        <v>4220</v>
      </c>
      <c r="G6415" s="3">
        <v>1425.68</v>
      </c>
      <c r="H6415" s="3"/>
      <c r="I6415" s="1" t="s">
        <v>83</v>
      </c>
      <c r="J6415" s="1" t="s">
        <v>230</v>
      </c>
      <c r="K6415" s="1" t="s">
        <v>12</v>
      </c>
      <c r="L6415" s="1" t="s">
        <v>17</v>
      </c>
    </row>
    <row r="6416" spans="1:12" x14ac:dyDescent="0.2">
      <c r="A6416" s="1" t="s">
        <v>234</v>
      </c>
      <c r="B6416" s="1" t="s">
        <v>13</v>
      </c>
      <c r="C6416" s="2">
        <v>43854</v>
      </c>
      <c r="D6416" s="1" t="s">
        <v>154</v>
      </c>
      <c r="E6416" s="1"/>
      <c r="F6416" s="1" t="s">
        <v>4221</v>
      </c>
      <c r="G6416" s="3">
        <v>396</v>
      </c>
      <c r="H6416" s="3"/>
      <c r="I6416" s="1" t="s">
        <v>119</v>
      </c>
      <c r="J6416" s="1" t="s">
        <v>86</v>
      </c>
      <c r="K6416" s="1" t="s">
        <v>12</v>
      </c>
      <c r="L6416" s="1" t="s">
        <v>53</v>
      </c>
    </row>
    <row r="6417" spans="1:12" x14ac:dyDescent="0.2">
      <c r="A6417" s="1" t="s">
        <v>234</v>
      </c>
      <c r="B6417" s="1" t="s">
        <v>13</v>
      </c>
      <c r="C6417" s="2">
        <v>43854</v>
      </c>
      <c r="D6417" s="1" t="s">
        <v>154</v>
      </c>
      <c r="E6417" s="1"/>
      <c r="F6417" s="1" t="s">
        <v>4222</v>
      </c>
      <c r="G6417" s="3">
        <v>1026</v>
      </c>
      <c r="H6417" s="3"/>
      <c r="I6417" s="1" t="s">
        <v>119</v>
      </c>
      <c r="J6417" s="1" t="s">
        <v>86</v>
      </c>
      <c r="K6417" s="1" t="s">
        <v>12</v>
      </c>
      <c r="L6417" s="1" t="s">
        <v>3875</v>
      </c>
    </row>
    <row r="6418" spans="1:12" x14ac:dyDescent="0.2">
      <c r="A6418" s="1" t="s">
        <v>234</v>
      </c>
      <c r="B6418" s="1" t="s">
        <v>13</v>
      </c>
      <c r="C6418" s="2">
        <v>43854</v>
      </c>
      <c r="D6418" s="1" t="s">
        <v>154</v>
      </c>
      <c r="E6418" s="1"/>
      <c r="F6418" s="1" t="s">
        <v>4223</v>
      </c>
      <c r="G6418" s="3">
        <v>600</v>
      </c>
      <c r="H6418" s="3"/>
      <c r="I6418" s="1" t="s">
        <v>177</v>
      </c>
      <c r="J6418" s="1" t="s">
        <v>178</v>
      </c>
      <c r="K6418" s="1" t="s">
        <v>12</v>
      </c>
      <c r="L6418" s="1" t="s">
        <v>4224</v>
      </c>
    </row>
    <row r="6419" spans="1:12" x14ac:dyDescent="0.2">
      <c r="A6419" s="1" t="s">
        <v>234</v>
      </c>
      <c r="B6419" s="1" t="s">
        <v>13</v>
      </c>
      <c r="C6419" s="2">
        <v>43854</v>
      </c>
      <c r="D6419" s="1" t="s">
        <v>154</v>
      </c>
      <c r="E6419" s="1"/>
      <c r="F6419" s="1" t="s">
        <v>4191</v>
      </c>
      <c r="G6419" s="3">
        <v>62.75</v>
      </c>
      <c r="H6419" s="3"/>
      <c r="I6419" s="1" t="s">
        <v>177</v>
      </c>
      <c r="J6419" s="1" t="s">
        <v>178</v>
      </c>
      <c r="K6419" s="1" t="s">
        <v>84</v>
      </c>
      <c r="L6419" s="1" t="s">
        <v>111</v>
      </c>
    </row>
    <row r="6420" spans="1:12" x14ac:dyDescent="0.2">
      <c r="A6420" s="1" t="s">
        <v>234</v>
      </c>
      <c r="B6420" s="1" t="s">
        <v>13</v>
      </c>
      <c r="C6420" s="2">
        <v>43854</v>
      </c>
      <c r="D6420" s="1" t="s">
        <v>154</v>
      </c>
      <c r="E6420" s="1"/>
      <c r="F6420" s="1" t="s">
        <v>4225</v>
      </c>
      <c r="G6420" s="3">
        <v>185.26</v>
      </c>
      <c r="H6420" s="3"/>
      <c r="I6420" s="1" t="s">
        <v>120</v>
      </c>
      <c r="J6420" s="1" t="s">
        <v>171</v>
      </c>
      <c r="K6420" s="1" t="s">
        <v>84</v>
      </c>
      <c r="L6420" s="1" t="s">
        <v>63</v>
      </c>
    </row>
    <row r="6421" spans="1:12" x14ac:dyDescent="0.2">
      <c r="A6421" s="1" t="s">
        <v>234</v>
      </c>
      <c r="B6421" s="1" t="s">
        <v>13</v>
      </c>
      <c r="C6421" s="2">
        <v>43854</v>
      </c>
      <c r="D6421" s="1" t="s">
        <v>154</v>
      </c>
      <c r="E6421" s="1"/>
      <c r="F6421" s="1" t="s">
        <v>4226</v>
      </c>
      <c r="G6421" s="3">
        <v>1363.25</v>
      </c>
      <c r="H6421" s="3"/>
      <c r="I6421" s="1" t="s">
        <v>119</v>
      </c>
      <c r="J6421" s="1" t="s">
        <v>86</v>
      </c>
      <c r="K6421" s="1" t="s">
        <v>12</v>
      </c>
      <c r="L6421" s="1" t="s">
        <v>70</v>
      </c>
    </row>
    <row r="6422" spans="1:12" x14ac:dyDescent="0.2">
      <c r="A6422" s="1" t="s">
        <v>234</v>
      </c>
      <c r="B6422" s="1" t="s">
        <v>13</v>
      </c>
      <c r="C6422" s="2">
        <v>43854</v>
      </c>
      <c r="D6422" s="1" t="s">
        <v>154</v>
      </c>
      <c r="E6422" s="1"/>
      <c r="F6422" s="1" t="s">
        <v>4227</v>
      </c>
      <c r="G6422" s="3">
        <v>285.68</v>
      </c>
      <c r="H6422" s="3"/>
      <c r="I6422" s="1" t="s">
        <v>85</v>
      </c>
      <c r="J6422" s="1" t="s">
        <v>125</v>
      </c>
      <c r="K6422" s="1" t="s">
        <v>12</v>
      </c>
      <c r="L6422" s="1" t="s">
        <v>91</v>
      </c>
    </row>
    <row r="6423" spans="1:12" x14ac:dyDescent="0.2">
      <c r="A6423" s="1" t="s">
        <v>234</v>
      </c>
      <c r="B6423" s="1" t="s">
        <v>13</v>
      </c>
      <c r="C6423" s="2">
        <v>43854</v>
      </c>
      <c r="D6423" s="1" t="s">
        <v>154</v>
      </c>
      <c r="E6423" s="1"/>
      <c r="F6423" s="1" t="s">
        <v>4228</v>
      </c>
      <c r="G6423" s="3">
        <v>509.87</v>
      </c>
      <c r="H6423" s="3"/>
      <c r="I6423" s="1" t="s">
        <v>83</v>
      </c>
      <c r="J6423" s="1" t="s">
        <v>181</v>
      </c>
      <c r="K6423" s="1" t="s">
        <v>12</v>
      </c>
      <c r="L6423" s="1" t="s">
        <v>459</v>
      </c>
    </row>
    <row r="6424" spans="1:12" x14ac:dyDescent="0.2">
      <c r="A6424" s="1" t="s">
        <v>234</v>
      </c>
      <c r="B6424" s="1" t="s">
        <v>13</v>
      </c>
      <c r="C6424" s="2">
        <v>43854</v>
      </c>
      <c r="D6424" s="1" t="s">
        <v>154</v>
      </c>
      <c r="E6424" s="1"/>
      <c r="F6424" s="1" t="s">
        <v>4229</v>
      </c>
      <c r="G6424" s="3">
        <v>1541.96</v>
      </c>
      <c r="H6424" s="3"/>
      <c r="I6424" s="1" t="s">
        <v>119</v>
      </c>
      <c r="J6424" s="1" t="s">
        <v>86</v>
      </c>
      <c r="K6424" s="1" t="s">
        <v>12</v>
      </c>
      <c r="L6424" s="1" t="s">
        <v>88</v>
      </c>
    </row>
    <row r="6425" spans="1:12" x14ac:dyDescent="0.2">
      <c r="A6425" s="1" t="s">
        <v>234</v>
      </c>
      <c r="B6425" s="1" t="s">
        <v>13</v>
      </c>
      <c r="C6425" s="2">
        <v>43854</v>
      </c>
      <c r="D6425" s="1" t="s">
        <v>154</v>
      </c>
      <c r="E6425" s="1"/>
      <c r="F6425" s="1" t="s">
        <v>4230</v>
      </c>
      <c r="G6425" s="3">
        <v>846</v>
      </c>
      <c r="H6425" s="3"/>
      <c r="I6425" s="1" t="s">
        <v>119</v>
      </c>
      <c r="J6425" s="1" t="s">
        <v>86</v>
      </c>
      <c r="K6425" s="1" t="s">
        <v>12</v>
      </c>
      <c r="L6425" s="1" t="s">
        <v>494</v>
      </c>
    </row>
    <row r="6426" spans="1:12" x14ac:dyDescent="0.2">
      <c r="A6426" s="1" t="s">
        <v>234</v>
      </c>
      <c r="B6426" s="1" t="s">
        <v>13</v>
      </c>
      <c r="C6426" s="2">
        <v>43854</v>
      </c>
      <c r="D6426" s="1" t="s">
        <v>154</v>
      </c>
      <c r="E6426" s="1"/>
      <c r="F6426" s="1" t="s">
        <v>4231</v>
      </c>
      <c r="G6426" s="3">
        <v>840</v>
      </c>
      <c r="H6426" s="3"/>
      <c r="I6426" s="1" t="s">
        <v>119</v>
      </c>
      <c r="J6426" s="1" t="s">
        <v>86</v>
      </c>
      <c r="K6426" s="1" t="s">
        <v>12</v>
      </c>
      <c r="L6426" s="1" t="s">
        <v>3701</v>
      </c>
    </row>
    <row r="6427" spans="1:12" x14ac:dyDescent="0.2">
      <c r="A6427" s="1" t="s">
        <v>234</v>
      </c>
      <c r="B6427" s="1" t="s">
        <v>13</v>
      </c>
      <c r="C6427" s="2">
        <v>43854</v>
      </c>
      <c r="D6427" s="1" t="s">
        <v>154</v>
      </c>
      <c r="E6427" s="1"/>
      <c r="F6427" s="1" t="s">
        <v>4232</v>
      </c>
      <c r="G6427" s="3">
        <v>1146.83</v>
      </c>
      <c r="H6427" s="3"/>
      <c r="I6427" s="1" t="s">
        <v>179</v>
      </c>
      <c r="J6427" s="1" t="s">
        <v>89</v>
      </c>
      <c r="K6427" s="1" t="s">
        <v>12</v>
      </c>
      <c r="L6427" s="1" t="s">
        <v>28</v>
      </c>
    </row>
    <row r="6428" spans="1:12" x14ac:dyDescent="0.2">
      <c r="A6428" s="1" t="s">
        <v>234</v>
      </c>
      <c r="B6428" s="1" t="s">
        <v>13</v>
      </c>
      <c r="C6428" s="2">
        <v>43854</v>
      </c>
      <c r="D6428" s="1" t="s">
        <v>154</v>
      </c>
      <c r="E6428" s="1"/>
      <c r="F6428" s="1" t="s">
        <v>4233</v>
      </c>
      <c r="G6428" s="3">
        <v>849</v>
      </c>
      <c r="H6428" s="3"/>
      <c r="I6428" s="1" t="s">
        <v>85</v>
      </c>
      <c r="J6428" s="1" t="s">
        <v>125</v>
      </c>
      <c r="K6428" s="1" t="s">
        <v>12</v>
      </c>
      <c r="L6428" s="1" t="s">
        <v>39</v>
      </c>
    </row>
    <row r="6429" spans="1:12" x14ac:dyDescent="0.2">
      <c r="A6429" s="1" t="s">
        <v>234</v>
      </c>
      <c r="B6429" s="1" t="s">
        <v>13</v>
      </c>
      <c r="C6429" s="2">
        <v>43854</v>
      </c>
      <c r="D6429" s="1" t="s">
        <v>154</v>
      </c>
      <c r="E6429" s="1"/>
      <c r="F6429" s="1" t="s">
        <v>4234</v>
      </c>
      <c r="G6429" s="3">
        <v>470.42</v>
      </c>
      <c r="H6429" s="3"/>
      <c r="I6429" s="1" t="s">
        <v>119</v>
      </c>
      <c r="J6429" s="1" t="s">
        <v>86</v>
      </c>
      <c r="K6429" s="1" t="s">
        <v>12</v>
      </c>
      <c r="L6429" s="1" t="s">
        <v>20</v>
      </c>
    </row>
    <row r="6430" spans="1:12" x14ac:dyDescent="0.2">
      <c r="A6430" s="1" t="s">
        <v>234</v>
      </c>
      <c r="B6430" s="1" t="s">
        <v>13</v>
      </c>
      <c r="C6430" s="2">
        <v>43854</v>
      </c>
      <c r="D6430" s="1" t="s">
        <v>154</v>
      </c>
      <c r="E6430" s="1"/>
      <c r="F6430" s="1" t="s">
        <v>4199</v>
      </c>
      <c r="G6430" s="3">
        <v>64.39</v>
      </c>
      <c r="H6430" s="3"/>
      <c r="I6430" s="1" t="s">
        <v>108</v>
      </c>
      <c r="J6430" s="1" t="s">
        <v>117</v>
      </c>
      <c r="K6430" s="1" t="s">
        <v>84</v>
      </c>
      <c r="L6430" s="1" t="s">
        <v>306</v>
      </c>
    </row>
    <row r="6431" spans="1:12" x14ac:dyDescent="0.2">
      <c r="A6431" s="1" t="s">
        <v>234</v>
      </c>
      <c r="B6431" s="1" t="s">
        <v>13</v>
      </c>
      <c r="C6431" s="2">
        <v>43854</v>
      </c>
      <c r="D6431" s="1" t="s">
        <v>154</v>
      </c>
      <c r="E6431" s="1"/>
      <c r="F6431" s="1" t="s">
        <v>4235</v>
      </c>
      <c r="G6431" s="3">
        <v>819</v>
      </c>
      <c r="H6431" s="3"/>
      <c r="I6431" s="1" t="s">
        <v>119</v>
      </c>
      <c r="J6431" s="1" t="s">
        <v>86</v>
      </c>
      <c r="K6431" s="1" t="s">
        <v>12</v>
      </c>
      <c r="L6431" s="1" t="s">
        <v>3682</v>
      </c>
    </row>
    <row r="6432" spans="1:12" x14ac:dyDescent="0.2">
      <c r="A6432" s="1" t="s">
        <v>234</v>
      </c>
      <c r="B6432" s="1" t="s">
        <v>13</v>
      </c>
      <c r="C6432" s="2">
        <v>43854</v>
      </c>
      <c r="D6432" s="1" t="s">
        <v>154</v>
      </c>
      <c r="E6432" s="1"/>
      <c r="F6432" s="1" t="s">
        <v>4236</v>
      </c>
      <c r="G6432" s="3">
        <v>540</v>
      </c>
      <c r="H6432" s="3"/>
      <c r="I6432" s="1" t="s">
        <v>119</v>
      </c>
      <c r="J6432" s="1" t="s">
        <v>86</v>
      </c>
      <c r="K6432" s="1" t="s">
        <v>12</v>
      </c>
      <c r="L6432" s="1" t="s">
        <v>3929</v>
      </c>
    </row>
    <row r="6433" spans="1:12" x14ac:dyDescent="0.2">
      <c r="A6433" s="1" t="s">
        <v>234</v>
      </c>
      <c r="B6433" s="1" t="s">
        <v>13</v>
      </c>
      <c r="C6433" s="2">
        <v>43854</v>
      </c>
      <c r="D6433" s="1" t="s">
        <v>154</v>
      </c>
      <c r="E6433" s="1"/>
      <c r="F6433" s="1" t="s">
        <v>4237</v>
      </c>
      <c r="G6433" s="3">
        <v>1292</v>
      </c>
      <c r="H6433" s="3"/>
      <c r="I6433" s="1" t="s">
        <v>119</v>
      </c>
      <c r="J6433" s="1" t="s">
        <v>86</v>
      </c>
      <c r="K6433" s="1" t="s">
        <v>12</v>
      </c>
      <c r="L6433" s="1" t="s">
        <v>283</v>
      </c>
    </row>
    <row r="6434" spans="1:12" x14ac:dyDescent="0.2">
      <c r="A6434" s="1" t="s">
        <v>234</v>
      </c>
      <c r="B6434" s="1" t="s">
        <v>13</v>
      </c>
      <c r="C6434" s="2">
        <v>43854</v>
      </c>
      <c r="D6434" s="1" t="s">
        <v>154</v>
      </c>
      <c r="E6434" s="1"/>
      <c r="F6434" s="1" t="s">
        <v>4185</v>
      </c>
      <c r="G6434" s="3">
        <v>145.76</v>
      </c>
      <c r="H6434" s="3"/>
      <c r="I6434" s="1" t="s">
        <v>85</v>
      </c>
      <c r="J6434" s="1" t="s">
        <v>125</v>
      </c>
      <c r="K6434" s="1" t="s">
        <v>84</v>
      </c>
      <c r="L6434" s="1" t="s">
        <v>51</v>
      </c>
    </row>
    <row r="6435" spans="1:12" x14ac:dyDescent="0.2">
      <c r="A6435" s="1" t="s">
        <v>234</v>
      </c>
      <c r="B6435" s="1" t="s">
        <v>13</v>
      </c>
      <c r="C6435" s="2">
        <v>43854</v>
      </c>
      <c r="D6435" s="1" t="s">
        <v>154</v>
      </c>
      <c r="E6435" s="1"/>
      <c r="F6435" s="1" t="s">
        <v>4177</v>
      </c>
      <c r="G6435" s="3">
        <v>47.22</v>
      </c>
      <c r="H6435" s="3"/>
      <c r="I6435" s="1" t="s">
        <v>185</v>
      </c>
      <c r="J6435" s="1" t="s">
        <v>126</v>
      </c>
      <c r="K6435" s="1" t="s">
        <v>84</v>
      </c>
      <c r="L6435" s="1" t="s">
        <v>104</v>
      </c>
    </row>
    <row r="6436" spans="1:12" x14ac:dyDescent="0.2">
      <c r="A6436" s="1" t="s">
        <v>234</v>
      </c>
      <c r="B6436" s="1" t="s">
        <v>13</v>
      </c>
      <c r="C6436" s="2">
        <v>43854</v>
      </c>
      <c r="D6436" s="1" t="s">
        <v>154</v>
      </c>
      <c r="E6436" s="1"/>
      <c r="F6436" s="1" t="s">
        <v>4238</v>
      </c>
      <c r="G6436" s="3">
        <v>916.76</v>
      </c>
      <c r="H6436" s="3"/>
      <c r="I6436" s="1" t="s">
        <v>108</v>
      </c>
      <c r="J6436" s="1" t="s">
        <v>117</v>
      </c>
      <c r="K6436" s="1" t="s">
        <v>12</v>
      </c>
      <c r="L6436" s="1" t="s">
        <v>80</v>
      </c>
    </row>
    <row r="6437" spans="1:12" x14ac:dyDescent="0.2">
      <c r="A6437" s="1" t="s">
        <v>234</v>
      </c>
      <c r="B6437" s="1" t="s">
        <v>13</v>
      </c>
      <c r="C6437" s="2">
        <v>43854</v>
      </c>
      <c r="D6437" s="1" t="s">
        <v>154</v>
      </c>
      <c r="E6437" s="1"/>
      <c r="F6437" s="1" t="s">
        <v>4239</v>
      </c>
      <c r="G6437" s="3">
        <v>2128.85</v>
      </c>
      <c r="H6437" s="3"/>
      <c r="I6437" s="1" t="s">
        <v>87</v>
      </c>
      <c r="J6437" s="1" t="s">
        <v>116</v>
      </c>
      <c r="K6437" s="1" t="s">
        <v>84</v>
      </c>
      <c r="L6437" s="1" t="s">
        <v>241</v>
      </c>
    </row>
    <row r="6438" spans="1:12" x14ac:dyDescent="0.2">
      <c r="A6438" s="1" t="s">
        <v>234</v>
      </c>
      <c r="B6438" s="1" t="s">
        <v>13</v>
      </c>
      <c r="C6438" s="2">
        <v>43854</v>
      </c>
      <c r="D6438" s="1" t="s">
        <v>154</v>
      </c>
      <c r="E6438" s="1"/>
      <c r="F6438" s="1" t="s">
        <v>4240</v>
      </c>
      <c r="G6438" s="3">
        <v>858</v>
      </c>
      <c r="H6438" s="3"/>
      <c r="I6438" s="1" t="s">
        <v>232</v>
      </c>
      <c r="J6438" s="1" t="s">
        <v>233</v>
      </c>
      <c r="K6438" s="1" t="s">
        <v>12</v>
      </c>
      <c r="L6438" s="1" t="s">
        <v>1154</v>
      </c>
    </row>
    <row r="6439" spans="1:12" x14ac:dyDescent="0.2">
      <c r="A6439" s="1" t="s">
        <v>234</v>
      </c>
      <c r="B6439" s="1" t="s">
        <v>13</v>
      </c>
      <c r="C6439" s="2">
        <v>43854</v>
      </c>
      <c r="D6439" s="1" t="s">
        <v>154</v>
      </c>
      <c r="E6439" s="1"/>
      <c r="F6439" s="1" t="s">
        <v>4241</v>
      </c>
      <c r="G6439" s="3">
        <v>1956.85</v>
      </c>
      <c r="H6439" s="3"/>
      <c r="I6439" s="1" t="s">
        <v>83</v>
      </c>
      <c r="J6439" s="1" t="s">
        <v>230</v>
      </c>
      <c r="K6439" s="1" t="s">
        <v>12</v>
      </c>
      <c r="L6439" s="1" t="s">
        <v>22</v>
      </c>
    </row>
    <row r="6440" spans="1:12" x14ac:dyDescent="0.2">
      <c r="A6440" s="1" t="s">
        <v>234</v>
      </c>
      <c r="B6440" s="1" t="s">
        <v>13</v>
      </c>
      <c r="C6440" s="2">
        <v>43854</v>
      </c>
      <c r="D6440" s="1" t="s">
        <v>154</v>
      </c>
      <c r="E6440" s="1"/>
      <c r="F6440" s="1" t="s">
        <v>4242</v>
      </c>
      <c r="G6440" s="3">
        <v>932.76</v>
      </c>
      <c r="H6440" s="3"/>
      <c r="I6440" s="1" t="s">
        <v>119</v>
      </c>
      <c r="J6440" s="1" t="s">
        <v>86</v>
      </c>
      <c r="K6440" s="1" t="s">
        <v>12</v>
      </c>
      <c r="L6440" s="1" t="s">
        <v>50</v>
      </c>
    </row>
    <row r="6441" spans="1:12" x14ac:dyDescent="0.2">
      <c r="A6441" s="1" t="s">
        <v>234</v>
      </c>
      <c r="B6441" s="1" t="s">
        <v>13</v>
      </c>
      <c r="C6441" s="2">
        <v>43854</v>
      </c>
      <c r="D6441" s="1" t="s">
        <v>154</v>
      </c>
      <c r="E6441" s="1"/>
      <c r="F6441" s="1" t="s">
        <v>4239</v>
      </c>
      <c r="G6441" s="3">
        <v>456.68</v>
      </c>
      <c r="H6441" s="3"/>
      <c r="I6441" s="1" t="s">
        <v>83</v>
      </c>
      <c r="J6441" s="1" t="s">
        <v>175</v>
      </c>
      <c r="K6441" s="1" t="s">
        <v>84</v>
      </c>
      <c r="L6441" s="1" t="s">
        <v>241</v>
      </c>
    </row>
    <row r="6442" spans="1:12" x14ac:dyDescent="0.2">
      <c r="A6442" s="1" t="s">
        <v>234</v>
      </c>
      <c r="B6442" s="1" t="s">
        <v>13</v>
      </c>
      <c r="C6442" s="2">
        <v>43854</v>
      </c>
      <c r="D6442" s="1" t="s">
        <v>154</v>
      </c>
      <c r="E6442" s="1"/>
      <c r="F6442" s="1" t="s">
        <v>4206</v>
      </c>
      <c r="G6442" s="3">
        <v>368.3</v>
      </c>
      <c r="H6442" s="3"/>
      <c r="I6442" s="1" t="s">
        <v>87</v>
      </c>
      <c r="J6442" s="1" t="s">
        <v>116</v>
      </c>
      <c r="K6442" s="1" t="s">
        <v>12</v>
      </c>
      <c r="L6442" s="1" t="s">
        <v>1047</v>
      </c>
    </row>
    <row r="6443" spans="1:12" x14ac:dyDescent="0.2">
      <c r="A6443" s="1" t="s">
        <v>234</v>
      </c>
      <c r="B6443" s="1" t="s">
        <v>13</v>
      </c>
      <c r="C6443" s="2">
        <v>43854</v>
      </c>
      <c r="D6443" s="1" t="s">
        <v>154</v>
      </c>
      <c r="E6443" s="1"/>
      <c r="F6443" s="1" t="s">
        <v>4243</v>
      </c>
      <c r="G6443" s="3">
        <v>1183.67</v>
      </c>
      <c r="H6443" s="3"/>
      <c r="I6443" s="1" t="s">
        <v>120</v>
      </c>
      <c r="J6443" s="1" t="s">
        <v>171</v>
      </c>
      <c r="K6443" s="1" t="s">
        <v>12</v>
      </c>
      <c r="L6443" s="1" t="s">
        <v>473</v>
      </c>
    </row>
    <row r="6444" spans="1:12" x14ac:dyDescent="0.2">
      <c r="A6444" s="1" t="s">
        <v>234</v>
      </c>
      <c r="B6444" s="1" t="s">
        <v>13</v>
      </c>
      <c r="C6444" s="2">
        <v>43854</v>
      </c>
      <c r="D6444" s="1" t="s">
        <v>154</v>
      </c>
      <c r="E6444" s="1"/>
      <c r="F6444" s="1" t="s">
        <v>4244</v>
      </c>
      <c r="G6444" s="3">
        <v>148.78</v>
      </c>
      <c r="H6444" s="3"/>
      <c r="I6444" s="1" t="s">
        <v>120</v>
      </c>
      <c r="J6444" s="1" t="s">
        <v>171</v>
      </c>
      <c r="K6444" s="1" t="s">
        <v>12</v>
      </c>
      <c r="L6444" s="1" t="s">
        <v>78</v>
      </c>
    </row>
    <row r="6445" spans="1:12" x14ac:dyDescent="0.2">
      <c r="A6445" s="1" t="s">
        <v>234</v>
      </c>
      <c r="B6445" s="1" t="s">
        <v>13</v>
      </c>
      <c r="C6445" s="2">
        <v>43854</v>
      </c>
      <c r="D6445" s="1" t="s">
        <v>154</v>
      </c>
      <c r="E6445" s="1"/>
      <c r="F6445" s="1" t="s">
        <v>4245</v>
      </c>
      <c r="G6445" s="3">
        <v>468.37</v>
      </c>
      <c r="H6445" s="3"/>
      <c r="I6445" s="1" t="s">
        <v>120</v>
      </c>
      <c r="J6445" s="1" t="s">
        <v>171</v>
      </c>
      <c r="K6445" s="1" t="s">
        <v>84</v>
      </c>
      <c r="L6445" s="1" t="s">
        <v>300</v>
      </c>
    </row>
    <row r="6446" spans="1:12" x14ac:dyDescent="0.2">
      <c r="A6446" s="1" t="s">
        <v>234</v>
      </c>
      <c r="B6446" s="1" t="s">
        <v>13</v>
      </c>
      <c r="C6446" s="2">
        <v>43854</v>
      </c>
      <c r="D6446" s="1" t="s">
        <v>154</v>
      </c>
      <c r="E6446" s="1"/>
      <c r="F6446" s="1" t="s">
        <v>4246</v>
      </c>
      <c r="G6446" s="3">
        <v>65.239999999999995</v>
      </c>
      <c r="H6446" s="3"/>
      <c r="I6446" s="1" t="s">
        <v>232</v>
      </c>
      <c r="J6446" s="1" t="s">
        <v>233</v>
      </c>
      <c r="K6446" s="1" t="s">
        <v>12</v>
      </c>
      <c r="L6446" s="1" t="s">
        <v>24</v>
      </c>
    </row>
    <row r="6447" spans="1:12" x14ac:dyDescent="0.2">
      <c r="A6447" s="1" t="s">
        <v>234</v>
      </c>
      <c r="B6447" s="1" t="s">
        <v>13</v>
      </c>
      <c r="C6447" s="2">
        <v>43854</v>
      </c>
      <c r="D6447" s="1" t="s">
        <v>154</v>
      </c>
      <c r="E6447" s="1"/>
      <c r="F6447" s="1" t="s">
        <v>4247</v>
      </c>
      <c r="G6447" s="3">
        <v>386.4</v>
      </c>
      <c r="H6447" s="3"/>
      <c r="I6447" s="1" t="s">
        <v>232</v>
      </c>
      <c r="J6447" s="1" t="s">
        <v>233</v>
      </c>
      <c r="K6447" s="1" t="s">
        <v>12</v>
      </c>
      <c r="L6447" s="1" t="s">
        <v>384</v>
      </c>
    </row>
    <row r="6448" spans="1:12" x14ac:dyDescent="0.2">
      <c r="A6448" s="1" t="s">
        <v>234</v>
      </c>
      <c r="B6448" s="1" t="s">
        <v>13</v>
      </c>
      <c r="C6448" s="2">
        <v>43854</v>
      </c>
      <c r="D6448" s="1" t="s">
        <v>154</v>
      </c>
      <c r="E6448" s="1"/>
      <c r="F6448" s="1" t="s">
        <v>4248</v>
      </c>
      <c r="G6448" s="3">
        <v>2160.31</v>
      </c>
      <c r="H6448" s="3"/>
      <c r="I6448" s="1" t="s">
        <v>119</v>
      </c>
      <c r="J6448" s="1" t="s">
        <v>86</v>
      </c>
      <c r="K6448" s="1" t="s">
        <v>12</v>
      </c>
      <c r="L6448" s="1" t="s">
        <v>15</v>
      </c>
    </row>
    <row r="6449" spans="1:12" x14ac:dyDescent="0.2">
      <c r="A6449" s="1" t="s">
        <v>234</v>
      </c>
      <c r="B6449" s="1" t="s">
        <v>13</v>
      </c>
      <c r="C6449" s="2">
        <v>43854</v>
      </c>
      <c r="D6449" s="1" t="s">
        <v>154</v>
      </c>
      <c r="E6449" s="1"/>
      <c r="F6449" s="1" t="s">
        <v>4249</v>
      </c>
      <c r="G6449" s="3">
        <v>182.56</v>
      </c>
      <c r="H6449" s="3"/>
      <c r="I6449" s="1" t="s">
        <v>106</v>
      </c>
      <c r="J6449" s="1" t="s">
        <v>121</v>
      </c>
      <c r="K6449" s="1" t="s">
        <v>84</v>
      </c>
      <c r="L6449" s="1" t="s">
        <v>26</v>
      </c>
    </row>
    <row r="6450" spans="1:12" x14ac:dyDescent="0.2">
      <c r="A6450" s="1" t="s">
        <v>234</v>
      </c>
      <c r="B6450" s="1" t="s">
        <v>13</v>
      </c>
      <c r="C6450" s="2">
        <v>43854</v>
      </c>
      <c r="D6450" s="1" t="s">
        <v>154</v>
      </c>
      <c r="E6450" s="1"/>
      <c r="F6450" s="1" t="s">
        <v>4250</v>
      </c>
      <c r="G6450" s="3">
        <v>85.29</v>
      </c>
      <c r="H6450" s="3"/>
      <c r="I6450" s="1" t="s">
        <v>87</v>
      </c>
      <c r="J6450" s="1" t="s">
        <v>253</v>
      </c>
      <c r="K6450" s="1" t="s">
        <v>84</v>
      </c>
      <c r="L6450" s="1" t="s">
        <v>2028</v>
      </c>
    </row>
    <row r="6451" spans="1:12" x14ac:dyDescent="0.2">
      <c r="A6451" s="1" t="s">
        <v>234</v>
      </c>
      <c r="B6451" s="1" t="s">
        <v>13</v>
      </c>
      <c r="C6451" s="2">
        <v>43854</v>
      </c>
      <c r="D6451" s="1" t="s">
        <v>154</v>
      </c>
      <c r="E6451" s="1"/>
      <c r="F6451" s="1" t="s">
        <v>4251</v>
      </c>
      <c r="G6451" s="3">
        <v>885.23</v>
      </c>
      <c r="H6451" s="3"/>
      <c r="I6451" s="1" t="s">
        <v>120</v>
      </c>
      <c r="J6451" s="1" t="s">
        <v>171</v>
      </c>
      <c r="K6451" s="1" t="s">
        <v>12</v>
      </c>
      <c r="L6451" s="1" t="s">
        <v>59</v>
      </c>
    </row>
    <row r="6452" spans="1:12" x14ac:dyDescent="0.2">
      <c r="A6452" s="1" t="s">
        <v>234</v>
      </c>
      <c r="B6452" s="1" t="s">
        <v>13</v>
      </c>
      <c r="C6452" s="2">
        <v>43854</v>
      </c>
      <c r="D6452" s="1" t="s">
        <v>154</v>
      </c>
      <c r="E6452" s="1"/>
      <c r="F6452" s="1" t="s">
        <v>4252</v>
      </c>
      <c r="G6452" s="3">
        <v>923.33</v>
      </c>
      <c r="H6452" s="3"/>
      <c r="I6452" s="1" t="s">
        <v>83</v>
      </c>
      <c r="J6452" s="1" t="s">
        <v>181</v>
      </c>
      <c r="K6452" s="1" t="s">
        <v>12</v>
      </c>
      <c r="L6452" s="1" t="s">
        <v>3354</v>
      </c>
    </row>
    <row r="6453" spans="1:12" x14ac:dyDescent="0.2">
      <c r="A6453" s="1" t="s">
        <v>234</v>
      </c>
      <c r="B6453" s="1" t="s">
        <v>13</v>
      </c>
      <c r="C6453" s="2">
        <v>43854</v>
      </c>
      <c r="D6453" s="1" t="s">
        <v>154</v>
      </c>
      <c r="E6453" s="1"/>
      <c r="F6453" s="1" t="s">
        <v>4253</v>
      </c>
      <c r="G6453" s="3">
        <v>1325.59</v>
      </c>
      <c r="H6453" s="3"/>
      <c r="I6453" s="1" t="s">
        <v>119</v>
      </c>
      <c r="J6453" s="1" t="s">
        <v>86</v>
      </c>
      <c r="K6453" s="1" t="s">
        <v>12</v>
      </c>
      <c r="L6453" s="1" t="s">
        <v>407</v>
      </c>
    </row>
    <row r="6454" spans="1:12" x14ac:dyDescent="0.2">
      <c r="A6454" s="1" t="s">
        <v>234</v>
      </c>
      <c r="B6454" s="1" t="s">
        <v>13</v>
      </c>
      <c r="C6454" s="2">
        <v>43854</v>
      </c>
      <c r="D6454" s="1" t="s">
        <v>154</v>
      </c>
      <c r="E6454" s="1"/>
      <c r="F6454" s="1" t="s">
        <v>4254</v>
      </c>
      <c r="G6454" s="3">
        <v>529.33000000000004</v>
      </c>
      <c r="H6454" s="3"/>
      <c r="I6454" s="1" t="s">
        <v>119</v>
      </c>
      <c r="J6454" s="1" t="s">
        <v>86</v>
      </c>
      <c r="K6454" s="1" t="s">
        <v>12</v>
      </c>
      <c r="L6454" s="1" t="s">
        <v>182</v>
      </c>
    </row>
    <row r="6455" spans="1:12" x14ac:dyDescent="0.2">
      <c r="A6455" s="1" t="s">
        <v>234</v>
      </c>
      <c r="B6455" s="1" t="s">
        <v>13</v>
      </c>
      <c r="C6455" s="2">
        <v>43854</v>
      </c>
      <c r="D6455" s="1" t="s">
        <v>154</v>
      </c>
      <c r="E6455" s="1"/>
      <c r="F6455" s="1" t="s">
        <v>4185</v>
      </c>
      <c r="G6455" s="3">
        <v>72.88</v>
      </c>
      <c r="H6455" s="3"/>
      <c r="I6455" s="1" t="s">
        <v>123</v>
      </c>
      <c r="J6455" s="1" t="s">
        <v>124</v>
      </c>
      <c r="K6455" s="1" t="s">
        <v>84</v>
      </c>
      <c r="L6455" s="1" t="s">
        <v>51</v>
      </c>
    </row>
    <row r="6456" spans="1:12" x14ac:dyDescent="0.2">
      <c r="A6456" s="1" t="s">
        <v>234</v>
      </c>
      <c r="B6456" s="1" t="s">
        <v>13</v>
      </c>
      <c r="C6456" s="2">
        <v>43854</v>
      </c>
      <c r="D6456" s="1" t="s">
        <v>154</v>
      </c>
      <c r="E6456" s="1"/>
      <c r="F6456" s="1" t="s">
        <v>4255</v>
      </c>
      <c r="G6456" s="3">
        <v>1182.4100000000001</v>
      </c>
      <c r="H6456" s="3"/>
      <c r="I6456" s="1" t="s">
        <v>232</v>
      </c>
      <c r="J6456" s="1" t="s">
        <v>233</v>
      </c>
      <c r="K6456" s="1" t="s">
        <v>12</v>
      </c>
      <c r="L6456" s="1" t="s">
        <v>75</v>
      </c>
    </row>
    <row r="6457" spans="1:12" x14ac:dyDescent="0.2">
      <c r="A6457" s="1" t="s">
        <v>234</v>
      </c>
      <c r="B6457" s="1" t="s">
        <v>13</v>
      </c>
      <c r="C6457" s="2">
        <v>43854</v>
      </c>
      <c r="D6457" s="1" t="s">
        <v>154</v>
      </c>
      <c r="E6457" s="1"/>
      <c r="F6457" s="1" t="s">
        <v>4256</v>
      </c>
      <c r="G6457" s="3">
        <v>950</v>
      </c>
      <c r="H6457" s="3"/>
      <c r="I6457" s="1" t="s">
        <v>119</v>
      </c>
      <c r="J6457" s="1" t="s">
        <v>86</v>
      </c>
      <c r="K6457" s="1" t="s">
        <v>12</v>
      </c>
      <c r="L6457" s="1" t="s">
        <v>2519</v>
      </c>
    </row>
    <row r="6458" spans="1:12" x14ac:dyDescent="0.2">
      <c r="A6458" s="1" t="s">
        <v>234</v>
      </c>
      <c r="B6458" s="1" t="s">
        <v>13</v>
      </c>
      <c r="C6458" s="2">
        <v>43854</v>
      </c>
      <c r="D6458" s="1" t="s">
        <v>154</v>
      </c>
      <c r="E6458" s="1"/>
      <c r="F6458" s="1" t="s">
        <v>4249</v>
      </c>
      <c r="G6458" s="3">
        <v>221.92</v>
      </c>
      <c r="H6458" s="3"/>
      <c r="I6458" s="1" t="s">
        <v>83</v>
      </c>
      <c r="J6458" s="1" t="s">
        <v>175</v>
      </c>
      <c r="K6458" s="1" t="s">
        <v>84</v>
      </c>
      <c r="L6458" s="1" t="s">
        <v>26</v>
      </c>
    </row>
    <row r="6459" spans="1:12" x14ac:dyDescent="0.2">
      <c r="A6459" s="1" t="s">
        <v>234</v>
      </c>
      <c r="B6459" s="1" t="s">
        <v>13</v>
      </c>
      <c r="C6459" s="2">
        <v>43854</v>
      </c>
      <c r="D6459" s="1" t="s">
        <v>154</v>
      </c>
      <c r="E6459" s="1"/>
      <c r="F6459" s="1" t="s">
        <v>4257</v>
      </c>
      <c r="G6459" s="3">
        <v>945.75</v>
      </c>
      <c r="H6459" s="3"/>
      <c r="I6459" s="1" t="s">
        <v>119</v>
      </c>
      <c r="J6459" s="1" t="s">
        <v>86</v>
      </c>
      <c r="K6459" s="1" t="s">
        <v>12</v>
      </c>
      <c r="L6459" s="1" t="s">
        <v>2628</v>
      </c>
    </row>
    <row r="6460" spans="1:12" x14ac:dyDescent="0.2">
      <c r="A6460" s="1" t="s">
        <v>234</v>
      </c>
      <c r="B6460" s="1" t="s">
        <v>13</v>
      </c>
      <c r="C6460" s="2">
        <v>43854</v>
      </c>
      <c r="D6460" s="1" t="s">
        <v>154</v>
      </c>
      <c r="E6460" s="1"/>
      <c r="F6460" s="1" t="s">
        <v>4258</v>
      </c>
      <c r="G6460" s="3">
        <v>320.76</v>
      </c>
      <c r="H6460" s="3"/>
      <c r="I6460" s="1" t="s">
        <v>119</v>
      </c>
      <c r="J6460" s="1" t="s">
        <v>86</v>
      </c>
      <c r="K6460" s="1" t="s">
        <v>12</v>
      </c>
      <c r="L6460" s="1" t="s">
        <v>2869</v>
      </c>
    </row>
    <row r="6461" spans="1:12" x14ac:dyDescent="0.2">
      <c r="A6461" s="1" t="s">
        <v>234</v>
      </c>
      <c r="B6461" s="1" t="s">
        <v>13</v>
      </c>
      <c r="C6461" s="2">
        <v>43854</v>
      </c>
      <c r="D6461" s="1" t="s">
        <v>154</v>
      </c>
      <c r="E6461" s="1"/>
      <c r="F6461" s="1" t="s">
        <v>4259</v>
      </c>
      <c r="G6461" s="3">
        <v>1064.44</v>
      </c>
      <c r="H6461" s="3"/>
      <c r="I6461" s="1" t="s">
        <v>119</v>
      </c>
      <c r="J6461" s="1" t="s">
        <v>86</v>
      </c>
      <c r="K6461" s="1" t="s">
        <v>12</v>
      </c>
      <c r="L6461" s="1" t="s">
        <v>257</v>
      </c>
    </row>
    <row r="6462" spans="1:12" x14ac:dyDescent="0.2">
      <c r="A6462" s="1" t="s">
        <v>234</v>
      </c>
      <c r="B6462" s="1" t="s">
        <v>13</v>
      </c>
      <c r="C6462" s="2">
        <v>43854</v>
      </c>
      <c r="D6462" s="1" t="s">
        <v>154</v>
      </c>
      <c r="E6462" s="1"/>
      <c r="F6462" s="1" t="s">
        <v>4247</v>
      </c>
      <c r="G6462" s="3">
        <v>453.6</v>
      </c>
      <c r="H6462" s="3"/>
      <c r="I6462" s="1" t="s">
        <v>119</v>
      </c>
      <c r="J6462" s="1" t="s">
        <v>86</v>
      </c>
      <c r="K6462" s="1" t="s">
        <v>12</v>
      </c>
      <c r="L6462" s="1" t="s">
        <v>384</v>
      </c>
    </row>
    <row r="6463" spans="1:12" x14ac:dyDescent="0.2">
      <c r="A6463" s="1" t="s">
        <v>234</v>
      </c>
      <c r="B6463" s="1" t="s">
        <v>13</v>
      </c>
      <c r="C6463" s="2">
        <v>43854</v>
      </c>
      <c r="D6463" s="1" t="s">
        <v>154</v>
      </c>
      <c r="E6463" s="1"/>
      <c r="F6463" s="1" t="s">
        <v>4189</v>
      </c>
      <c r="G6463" s="3">
        <v>449.62</v>
      </c>
      <c r="H6463" s="3"/>
      <c r="I6463" s="1" t="s">
        <v>123</v>
      </c>
      <c r="J6463" s="1" t="s">
        <v>124</v>
      </c>
      <c r="K6463" s="1" t="s">
        <v>12</v>
      </c>
      <c r="L6463" s="1" t="s">
        <v>92</v>
      </c>
    </row>
    <row r="6464" spans="1:12" x14ac:dyDescent="0.2">
      <c r="A6464" s="1" t="s">
        <v>234</v>
      </c>
      <c r="B6464" s="1" t="s">
        <v>13</v>
      </c>
      <c r="C6464" s="2">
        <v>43854</v>
      </c>
      <c r="D6464" s="1" t="s">
        <v>154</v>
      </c>
      <c r="E6464" s="1"/>
      <c r="F6464" s="1" t="s">
        <v>4260</v>
      </c>
      <c r="G6464" s="3">
        <v>298.87</v>
      </c>
      <c r="H6464" s="3"/>
      <c r="I6464" s="1" t="s">
        <v>232</v>
      </c>
      <c r="J6464" s="1" t="s">
        <v>233</v>
      </c>
      <c r="K6464" s="1" t="s">
        <v>12</v>
      </c>
      <c r="L6464" s="1" t="s">
        <v>41</v>
      </c>
    </row>
    <row r="6465" spans="1:12" x14ac:dyDescent="0.2">
      <c r="A6465" s="1" t="s">
        <v>234</v>
      </c>
      <c r="B6465" s="1" t="s">
        <v>13</v>
      </c>
      <c r="C6465" s="2">
        <v>43854</v>
      </c>
      <c r="D6465" s="1" t="s">
        <v>154</v>
      </c>
      <c r="E6465" s="1"/>
      <c r="F6465" s="1" t="s">
        <v>4261</v>
      </c>
      <c r="G6465" s="3">
        <v>732</v>
      </c>
      <c r="H6465" s="3"/>
      <c r="I6465" s="1" t="s">
        <v>85</v>
      </c>
      <c r="J6465" s="1" t="s">
        <v>125</v>
      </c>
      <c r="K6465" s="1" t="s">
        <v>12</v>
      </c>
      <c r="L6465" s="1" t="s">
        <v>296</v>
      </c>
    </row>
    <row r="6466" spans="1:12" x14ac:dyDescent="0.2">
      <c r="A6466" s="1" t="s">
        <v>234</v>
      </c>
      <c r="B6466" s="1" t="s">
        <v>13</v>
      </c>
      <c r="C6466" s="2">
        <v>43854</v>
      </c>
      <c r="D6466" s="1" t="s">
        <v>154</v>
      </c>
      <c r="E6466" s="1"/>
      <c r="F6466" s="1" t="s">
        <v>4262</v>
      </c>
      <c r="G6466" s="3">
        <v>929.31</v>
      </c>
      <c r="H6466" s="3"/>
      <c r="I6466" s="1" t="s">
        <v>83</v>
      </c>
      <c r="J6466" s="1" t="s">
        <v>181</v>
      </c>
      <c r="K6466" s="1" t="s">
        <v>12</v>
      </c>
      <c r="L6466" s="1" t="s">
        <v>265</v>
      </c>
    </row>
    <row r="6467" spans="1:12" x14ac:dyDescent="0.2">
      <c r="A6467" s="1" t="s">
        <v>234</v>
      </c>
      <c r="B6467" s="1" t="s">
        <v>13</v>
      </c>
      <c r="C6467" s="2">
        <v>43854</v>
      </c>
      <c r="D6467" s="1" t="s">
        <v>154</v>
      </c>
      <c r="E6467" s="1"/>
      <c r="F6467" s="1" t="s">
        <v>4263</v>
      </c>
      <c r="G6467" s="3">
        <v>1041.5</v>
      </c>
      <c r="H6467" s="3"/>
      <c r="I6467" s="1" t="s">
        <v>119</v>
      </c>
      <c r="J6467" s="1" t="s">
        <v>86</v>
      </c>
      <c r="K6467" s="1" t="s">
        <v>12</v>
      </c>
      <c r="L6467" s="1" t="s">
        <v>31</v>
      </c>
    </row>
    <row r="6468" spans="1:12" x14ac:dyDescent="0.2">
      <c r="A6468" s="1" t="s">
        <v>234</v>
      </c>
      <c r="B6468" s="1" t="s">
        <v>13</v>
      </c>
      <c r="C6468" s="2">
        <v>43854</v>
      </c>
      <c r="D6468" s="1" t="s">
        <v>154</v>
      </c>
      <c r="E6468" s="1"/>
      <c r="F6468" s="1" t="s">
        <v>4264</v>
      </c>
      <c r="G6468" s="3">
        <v>840</v>
      </c>
      <c r="H6468" s="3"/>
      <c r="I6468" s="1" t="s">
        <v>119</v>
      </c>
      <c r="J6468" s="1" t="s">
        <v>86</v>
      </c>
      <c r="K6468" s="1" t="s">
        <v>12</v>
      </c>
      <c r="L6468" s="1" t="s">
        <v>372</v>
      </c>
    </row>
    <row r="6469" spans="1:12" x14ac:dyDescent="0.2">
      <c r="A6469" s="1" t="s">
        <v>234</v>
      </c>
      <c r="B6469" s="1" t="s">
        <v>13</v>
      </c>
      <c r="C6469" s="2">
        <v>43854</v>
      </c>
      <c r="D6469" s="1" t="s">
        <v>154</v>
      </c>
      <c r="E6469" s="1"/>
      <c r="F6469" s="1" t="s">
        <v>4209</v>
      </c>
      <c r="G6469" s="3">
        <v>1197.8499999999999</v>
      </c>
      <c r="H6469" s="3"/>
      <c r="I6469" s="1" t="s">
        <v>119</v>
      </c>
      <c r="J6469" s="1" t="s">
        <v>86</v>
      </c>
      <c r="K6469" s="1" t="s">
        <v>84</v>
      </c>
      <c r="L6469" s="1" t="s">
        <v>29</v>
      </c>
    </row>
    <row r="6470" spans="1:12" x14ac:dyDescent="0.2">
      <c r="A6470" s="1" t="s">
        <v>234</v>
      </c>
      <c r="B6470" s="1" t="s">
        <v>13</v>
      </c>
      <c r="C6470" s="2">
        <v>43854</v>
      </c>
      <c r="D6470" s="1" t="s">
        <v>154</v>
      </c>
      <c r="E6470" s="1"/>
      <c r="F6470" s="1" t="s">
        <v>4225</v>
      </c>
      <c r="G6470" s="3">
        <v>1006.15</v>
      </c>
      <c r="H6470" s="3"/>
      <c r="I6470" s="1" t="s">
        <v>87</v>
      </c>
      <c r="J6470" s="1" t="s">
        <v>253</v>
      </c>
      <c r="K6470" s="1" t="s">
        <v>84</v>
      </c>
      <c r="L6470" s="1" t="s">
        <v>63</v>
      </c>
    </row>
    <row r="6471" spans="1:12" x14ac:dyDescent="0.2">
      <c r="A6471" s="1" t="s">
        <v>234</v>
      </c>
      <c r="B6471" s="1" t="s">
        <v>13</v>
      </c>
      <c r="C6471" s="2">
        <v>43854</v>
      </c>
      <c r="D6471" s="1" t="s">
        <v>154</v>
      </c>
      <c r="E6471" s="1"/>
      <c r="F6471" s="1" t="s">
        <v>4265</v>
      </c>
      <c r="G6471" s="3">
        <v>1109.51</v>
      </c>
      <c r="H6471" s="3"/>
      <c r="I6471" s="1" t="s">
        <v>83</v>
      </c>
      <c r="J6471" s="1" t="s">
        <v>230</v>
      </c>
      <c r="K6471" s="1" t="s">
        <v>12</v>
      </c>
      <c r="L6471" s="1" t="s">
        <v>429</v>
      </c>
    </row>
    <row r="6472" spans="1:12" x14ac:dyDescent="0.2">
      <c r="A6472" s="1" t="s">
        <v>234</v>
      </c>
      <c r="B6472" s="1" t="s">
        <v>13</v>
      </c>
      <c r="C6472" s="2">
        <v>43854</v>
      </c>
      <c r="D6472" s="1" t="s">
        <v>154</v>
      </c>
      <c r="E6472" s="1"/>
      <c r="F6472" s="1" t="s">
        <v>4255</v>
      </c>
      <c r="G6472" s="3">
        <v>1388.04</v>
      </c>
      <c r="H6472" s="3"/>
      <c r="I6472" s="1" t="s">
        <v>119</v>
      </c>
      <c r="J6472" s="1" t="s">
        <v>86</v>
      </c>
      <c r="K6472" s="1" t="s">
        <v>12</v>
      </c>
      <c r="L6472" s="1" t="s">
        <v>75</v>
      </c>
    </row>
    <row r="6473" spans="1:12" x14ac:dyDescent="0.2">
      <c r="A6473" s="1" t="s">
        <v>234</v>
      </c>
      <c r="B6473" s="1" t="s">
        <v>13</v>
      </c>
      <c r="C6473" s="2">
        <v>43854</v>
      </c>
      <c r="D6473" s="1" t="s">
        <v>154</v>
      </c>
      <c r="E6473" s="1"/>
      <c r="F6473" s="1" t="s">
        <v>4266</v>
      </c>
      <c r="G6473" s="3">
        <v>840</v>
      </c>
      <c r="H6473" s="3"/>
      <c r="I6473" s="1" t="s">
        <v>119</v>
      </c>
      <c r="J6473" s="1" t="s">
        <v>86</v>
      </c>
      <c r="K6473" s="1" t="s">
        <v>12</v>
      </c>
      <c r="L6473" s="1" t="s">
        <v>270</v>
      </c>
    </row>
    <row r="6474" spans="1:12" x14ac:dyDescent="0.2">
      <c r="A6474" s="1" t="s">
        <v>234</v>
      </c>
      <c r="B6474" s="1" t="s">
        <v>13</v>
      </c>
      <c r="C6474" s="2">
        <v>43854</v>
      </c>
      <c r="D6474" s="1" t="s">
        <v>154</v>
      </c>
      <c r="E6474" s="1"/>
      <c r="F6474" s="1" t="s">
        <v>4199</v>
      </c>
      <c r="G6474" s="3">
        <v>1084.52</v>
      </c>
      <c r="H6474" s="3"/>
      <c r="I6474" s="1" t="s">
        <v>119</v>
      </c>
      <c r="J6474" s="1" t="s">
        <v>86</v>
      </c>
      <c r="K6474" s="1" t="s">
        <v>84</v>
      </c>
      <c r="L6474" s="1" t="s">
        <v>306</v>
      </c>
    </row>
    <row r="6475" spans="1:12" x14ac:dyDescent="0.2">
      <c r="A6475" s="1" t="s">
        <v>234</v>
      </c>
      <c r="B6475" s="1" t="s">
        <v>13</v>
      </c>
      <c r="C6475" s="2">
        <v>43854</v>
      </c>
      <c r="D6475" s="1" t="s">
        <v>154</v>
      </c>
      <c r="E6475" s="1"/>
      <c r="F6475" s="1" t="s">
        <v>4249</v>
      </c>
      <c r="G6475" s="3">
        <v>648.64</v>
      </c>
      <c r="H6475" s="3"/>
      <c r="I6475" s="1" t="s">
        <v>87</v>
      </c>
      <c r="J6475" s="1" t="s">
        <v>116</v>
      </c>
      <c r="K6475" s="1" t="s">
        <v>84</v>
      </c>
      <c r="L6475" s="1" t="s">
        <v>26</v>
      </c>
    </row>
    <row r="6476" spans="1:12" x14ac:dyDescent="0.2">
      <c r="A6476" s="1" t="s">
        <v>234</v>
      </c>
      <c r="B6476" s="1" t="s">
        <v>13</v>
      </c>
      <c r="C6476" s="2">
        <v>43854</v>
      </c>
      <c r="D6476" s="1" t="s">
        <v>154</v>
      </c>
      <c r="E6476" s="1"/>
      <c r="F6476" s="1" t="s">
        <v>4267</v>
      </c>
      <c r="G6476" s="3">
        <v>420</v>
      </c>
      <c r="H6476" s="3"/>
      <c r="I6476" s="1" t="s">
        <v>120</v>
      </c>
      <c r="J6476" s="1" t="s">
        <v>171</v>
      </c>
      <c r="K6476" s="1" t="s">
        <v>12</v>
      </c>
      <c r="L6476" s="1" t="s">
        <v>81</v>
      </c>
    </row>
    <row r="6477" spans="1:12" x14ac:dyDescent="0.2">
      <c r="A6477" s="1" t="s">
        <v>234</v>
      </c>
      <c r="B6477" s="1" t="s">
        <v>13</v>
      </c>
      <c r="C6477" s="2">
        <v>43854</v>
      </c>
      <c r="D6477" s="1" t="s">
        <v>154</v>
      </c>
      <c r="E6477" s="1"/>
      <c r="F6477" s="1" t="s">
        <v>4268</v>
      </c>
      <c r="G6477" s="3">
        <v>1359.07</v>
      </c>
      <c r="H6477" s="3"/>
      <c r="I6477" s="1" t="s">
        <v>119</v>
      </c>
      <c r="J6477" s="1" t="s">
        <v>86</v>
      </c>
      <c r="K6477" s="1" t="s">
        <v>12</v>
      </c>
      <c r="L6477" s="1" t="s">
        <v>1909</v>
      </c>
    </row>
    <row r="6478" spans="1:12" x14ac:dyDescent="0.2">
      <c r="A6478" s="1" t="s">
        <v>234</v>
      </c>
      <c r="B6478" s="1" t="s">
        <v>13</v>
      </c>
      <c r="C6478" s="2">
        <v>43854</v>
      </c>
      <c r="D6478" s="1" t="s">
        <v>154</v>
      </c>
      <c r="E6478" s="1"/>
      <c r="F6478" s="1" t="s">
        <v>4260</v>
      </c>
      <c r="G6478" s="3">
        <v>1124.3</v>
      </c>
      <c r="H6478" s="3"/>
      <c r="I6478" s="1" t="s">
        <v>119</v>
      </c>
      <c r="J6478" s="1" t="s">
        <v>86</v>
      </c>
      <c r="K6478" s="1" t="s">
        <v>12</v>
      </c>
      <c r="L6478" s="1" t="s">
        <v>41</v>
      </c>
    </row>
    <row r="6479" spans="1:12" x14ac:dyDescent="0.2">
      <c r="A6479" s="1" t="s">
        <v>234</v>
      </c>
      <c r="B6479" s="1" t="s">
        <v>13</v>
      </c>
      <c r="C6479" s="2">
        <v>43854</v>
      </c>
      <c r="D6479" s="1" t="s">
        <v>154</v>
      </c>
      <c r="E6479" s="1"/>
      <c r="F6479" s="1" t="s">
        <v>4269</v>
      </c>
      <c r="G6479" s="3">
        <v>1212.83</v>
      </c>
      <c r="H6479" s="3"/>
      <c r="I6479" s="1" t="s">
        <v>119</v>
      </c>
      <c r="J6479" s="1" t="s">
        <v>86</v>
      </c>
      <c r="K6479" s="1" t="s">
        <v>12</v>
      </c>
      <c r="L6479" s="1" t="s">
        <v>34</v>
      </c>
    </row>
    <row r="6480" spans="1:12" x14ac:dyDescent="0.2">
      <c r="A6480" s="1" t="s">
        <v>234</v>
      </c>
      <c r="B6480" s="1" t="s">
        <v>13</v>
      </c>
      <c r="C6480" s="2">
        <v>43854</v>
      </c>
      <c r="D6480" s="1" t="s">
        <v>154</v>
      </c>
      <c r="E6480" s="1"/>
      <c r="F6480" s="1" t="s">
        <v>4270</v>
      </c>
      <c r="G6480" s="3">
        <v>392.59</v>
      </c>
      <c r="H6480" s="3"/>
      <c r="I6480" s="1" t="s">
        <v>123</v>
      </c>
      <c r="J6480" s="1" t="s">
        <v>124</v>
      </c>
      <c r="K6480" s="1" t="s">
        <v>12</v>
      </c>
      <c r="L6480" s="1" t="s">
        <v>1592</v>
      </c>
    </row>
    <row r="6481" spans="1:12" x14ac:dyDescent="0.2">
      <c r="A6481" s="1" t="s">
        <v>234</v>
      </c>
      <c r="B6481" s="1" t="s">
        <v>13</v>
      </c>
      <c r="C6481" s="2">
        <v>43854</v>
      </c>
      <c r="D6481" s="1" t="s">
        <v>154</v>
      </c>
      <c r="E6481" s="1"/>
      <c r="F6481" s="1" t="s">
        <v>4269</v>
      </c>
      <c r="G6481" s="3">
        <v>597.37</v>
      </c>
      <c r="H6481" s="3"/>
      <c r="I6481" s="1" t="s">
        <v>120</v>
      </c>
      <c r="J6481" s="1" t="s">
        <v>171</v>
      </c>
      <c r="K6481" s="1" t="s">
        <v>12</v>
      </c>
      <c r="L6481" s="1" t="s">
        <v>34</v>
      </c>
    </row>
    <row r="6482" spans="1:12" x14ac:dyDescent="0.2">
      <c r="A6482" s="1" t="s">
        <v>234</v>
      </c>
      <c r="B6482" s="1" t="s">
        <v>13</v>
      </c>
      <c r="C6482" s="2">
        <v>43854</v>
      </c>
      <c r="D6482" s="1" t="s">
        <v>154</v>
      </c>
      <c r="E6482" s="1"/>
      <c r="F6482" s="1" t="s">
        <v>4271</v>
      </c>
      <c r="G6482" s="3">
        <v>1318.6</v>
      </c>
      <c r="H6482" s="3"/>
      <c r="I6482" s="1" t="s">
        <v>120</v>
      </c>
      <c r="J6482" s="1" t="s">
        <v>171</v>
      </c>
      <c r="K6482" s="1" t="s">
        <v>12</v>
      </c>
      <c r="L6482" s="1" t="s">
        <v>19</v>
      </c>
    </row>
    <row r="6483" spans="1:12" x14ac:dyDescent="0.2">
      <c r="A6483" s="1" t="s">
        <v>234</v>
      </c>
      <c r="B6483" s="1" t="s">
        <v>13</v>
      </c>
      <c r="C6483" s="2">
        <v>43854</v>
      </c>
      <c r="D6483" s="1" t="s">
        <v>154</v>
      </c>
      <c r="E6483" s="1"/>
      <c r="F6483" s="1" t="s">
        <v>4272</v>
      </c>
      <c r="G6483" s="3">
        <v>838.33</v>
      </c>
      <c r="H6483" s="3"/>
      <c r="I6483" s="1" t="s">
        <v>83</v>
      </c>
      <c r="J6483" s="1" t="s">
        <v>181</v>
      </c>
      <c r="K6483" s="1" t="s">
        <v>12</v>
      </c>
      <c r="L6483" s="1" t="s">
        <v>411</v>
      </c>
    </row>
    <row r="6484" spans="1:12" x14ac:dyDescent="0.2">
      <c r="A6484" s="1" t="s">
        <v>234</v>
      </c>
      <c r="B6484" s="1" t="s">
        <v>13</v>
      </c>
      <c r="C6484" s="2">
        <v>43854</v>
      </c>
      <c r="D6484" s="1" t="s">
        <v>154</v>
      </c>
      <c r="E6484" s="1"/>
      <c r="F6484" s="1" t="s">
        <v>4273</v>
      </c>
      <c r="G6484" s="3">
        <v>932.12</v>
      </c>
      <c r="H6484" s="3"/>
      <c r="I6484" s="1" t="s">
        <v>83</v>
      </c>
      <c r="J6484" s="1" t="s">
        <v>181</v>
      </c>
      <c r="K6484" s="1" t="s">
        <v>12</v>
      </c>
      <c r="L6484" s="1" t="s">
        <v>99</v>
      </c>
    </row>
    <row r="6485" spans="1:12" x14ac:dyDescent="0.2">
      <c r="A6485" s="1" t="s">
        <v>234</v>
      </c>
      <c r="B6485" s="1" t="s">
        <v>13</v>
      </c>
      <c r="C6485" s="2">
        <v>43854</v>
      </c>
      <c r="D6485" s="1" t="s">
        <v>154</v>
      </c>
      <c r="E6485" s="1"/>
      <c r="F6485" s="1" t="s">
        <v>4274</v>
      </c>
      <c r="G6485" s="3">
        <v>1124.08</v>
      </c>
      <c r="H6485" s="3"/>
      <c r="I6485" s="1" t="s">
        <v>119</v>
      </c>
      <c r="J6485" s="1" t="s">
        <v>86</v>
      </c>
      <c r="K6485" s="1" t="s">
        <v>84</v>
      </c>
      <c r="L6485" s="1" t="s">
        <v>300</v>
      </c>
    </row>
    <row r="6486" spans="1:12" x14ac:dyDescent="0.2">
      <c r="A6486" s="1" t="s">
        <v>234</v>
      </c>
      <c r="B6486" s="1" t="s">
        <v>13</v>
      </c>
      <c r="C6486" s="2">
        <v>43854</v>
      </c>
      <c r="D6486" s="1" t="s">
        <v>154</v>
      </c>
      <c r="E6486" s="1"/>
      <c r="F6486" s="1" t="s">
        <v>4275</v>
      </c>
      <c r="G6486" s="3">
        <v>1409.95</v>
      </c>
      <c r="H6486" s="3"/>
      <c r="I6486" s="1" t="s">
        <v>119</v>
      </c>
      <c r="J6486" s="1" t="s">
        <v>86</v>
      </c>
      <c r="K6486" s="1" t="s">
        <v>12</v>
      </c>
      <c r="L6486" s="1" t="s">
        <v>322</v>
      </c>
    </row>
    <row r="6487" spans="1:12" x14ac:dyDescent="0.2">
      <c r="A6487" s="1" t="s">
        <v>234</v>
      </c>
      <c r="B6487" s="1" t="s">
        <v>13</v>
      </c>
      <c r="C6487" s="2">
        <v>43854</v>
      </c>
      <c r="D6487" s="1" t="s">
        <v>154</v>
      </c>
      <c r="E6487" s="1"/>
      <c r="F6487" s="1" t="s">
        <v>4276</v>
      </c>
      <c r="G6487" s="3">
        <v>1233.68</v>
      </c>
      <c r="H6487" s="3"/>
      <c r="I6487" s="1" t="s">
        <v>119</v>
      </c>
      <c r="J6487" s="1" t="s">
        <v>86</v>
      </c>
      <c r="K6487" s="1" t="s">
        <v>12</v>
      </c>
      <c r="L6487" s="1" t="s">
        <v>96</v>
      </c>
    </row>
    <row r="6488" spans="1:12" x14ac:dyDescent="0.2">
      <c r="A6488" s="1" t="s">
        <v>234</v>
      </c>
      <c r="B6488" s="1" t="s">
        <v>13</v>
      </c>
      <c r="C6488" s="2">
        <v>43854</v>
      </c>
      <c r="D6488" s="1" t="s">
        <v>154</v>
      </c>
      <c r="E6488" s="1"/>
      <c r="F6488" s="1" t="s">
        <v>4199</v>
      </c>
      <c r="G6488" s="3">
        <v>26.89</v>
      </c>
      <c r="H6488" s="3"/>
      <c r="I6488" s="1" t="s">
        <v>179</v>
      </c>
      <c r="J6488" s="1" t="s">
        <v>89</v>
      </c>
      <c r="K6488" s="1" t="s">
        <v>84</v>
      </c>
      <c r="L6488" s="1" t="s">
        <v>306</v>
      </c>
    </row>
    <row r="6489" spans="1:12" x14ac:dyDescent="0.2">
      <c r="A6489" s="1" t="s">
        <v>234</v>
      </c>
      <c r="B6489" s="1" t="s">
        <v>13</v>
      </c>
      <c r="C6489" s="2">
        <v>43854</v>
      </c>
      <c r="D6489" s="1" t="s">
        <v>154</v>
      </c>
      <c r="E6489" s="1"/>
      <c r="F6489" s="1" t="s">
        <v>4277</v>
      </c>
      <c r="G6489" s="3">
        <v>1378.62</v>
      </c>
      <c r="H6489" s="3"/>
      <c r="I6489" s="1" t="s">
        <v>106</v>
      </c>
      <c r="J6489" s="1" t="s">
        <v>121</v>
      </c>
      <c r="K6489" s="1" t="s">
        <v>12</v>
      </c>
      <c r="L6489" s="1" t="s">
        <v>317</v>
      </c>
    </row>
    <row r="6490" spans="1:12" x14ac:dyDescent="0.2">
      <c r="A6490" s="1" t="s">
        <v>234</v>
      </c>
      <c r="B6490" s="1" t="s">
        <v>13</v>
      </c>
      <c r="C6490" s="2">
        <v>43854</v>
      </c>
      <c r="D6490" s="1" t="s">
        <v>154</v>
      </c>
      <c r="E6490" s="1"/>
      <c r="F6490" s="1" t="s">
        <v>4225</v>
      </c>
      <c r="G6490" s="3">
        <v>1584.17</v>
      </c>
      <c r="H6490" s="3"/>
      <c r="I6490" s="1" t="s">
        <v>119</v>
      </c>
      <c r="J6490" s="1" t="s">
        <v>86</v>
      </c>
      <c r="K6490" s="1" t="s">
        <v>84</v>
      </c>
      <c r="L6490" s="1" t="s">
        <v>63</v>
      </c>
    </row>
    <row r="6491" spans="1:12" x14ac:dyDescent="0.2">
      <c r="A6491" s="1" t="s">
        <v>234</v>
      </c>
      <c r="B6491" s="1" t="s">
        <v>13</v>
      </c>
      <c r="C6491" s="2">
        <v>43854</v>
      </c>
      <c r="D6491" s="1" t="s">
        <v>154</v>
      </c>
      <c r="E6491" s="1"/>
      <c r="F6491" s="1" t="s">
        <v>4278</v>
      </c>
      <c r="G6491" s="3">
        <v>686</v>
      </c>
      <c r="H6491" s="3"/>
      <c r="I6491" s="1" t="s">
        <v>119</v>
      </c>
      <c r="J6491" s="1" t="s">
        <v>86</v>
      </c>
      <c r="K6491" s="1" t="s">
        <v>12</v>
      </c>
      <c r="L6491" s="1" t="s">
        <v>3148</v>
      </c>
    </row>
    <row r="6492" spans="1:12" x14ac:dyDescent="0.2">
      <c r="A6492" s="1" t="s">
        <v>234</v>
      </c>
      <c r="B6492" s="1" t="s">
        <v>13</v>
      </c>
      <c r="C6492" s="2">
        <v>43854</v>
      </c>
      <c r="D6492" s="1" t="s">
        <v>154</v>
      </c>
      <c r="E6492" s="1"/>
      <c r="F6492" s="1" t="s">
        <v>4279</v>
      </c>
      <c r="G6492" s="3">
        <v>840</v>
      </c>
      <c r="H6492" s="3"/>
      <c r="I6492" s="1" t="s">
        <v>119</v>
      </c>
      <c r="J6492" s="1" t="s">
        <v>86</v>
      </c>
      <c r="K6492" s="1" t="s">
        <v>12</v>
      </c>
      <c r="L6492" s="1" t="s">
        <v>356</v>
      </c>
    </row>
    <row r="6493" spans="1:12" x14ac:dyDescent="0.2">
      <c r="A6493" s="1" t="s">
        <v>234</v>
      </c>
      <c r="B6493" s="1" t="s">
        <v>13</v>
      </c>
      <c r="C6493" s="2">
        <v>43854</v>
      </c>
      <c r="D6493" s="1" t="s">
        <v>154</v>
      </c>
      <c r="E6493" s="1"/>
      <c r="F6493" s="1" t="s">
        <v>4280</v>
      </c>
      <c r="G6493" s="3">
        <v>1039.5</v>
      </c>
      <c r="H6493" s="3"/>
      <c r="I6493" s="1" t="s">
        <v>119</v>
      </c>
      <c r="J6493" s="1" t="s">
        <v>86</v>
      </c>
      <c r="K6493" s="1" t="s">
        <v>12</v>
      </c>
      <c r="L6493" s="1" t="s">
        <v>115</v>
      </c>
    </row>
    <row r="6494" spans="1:12" x14ac:dyDescent="0.2">
      <c r="A6494" s="1" t="s">
        <v>234</v>
      </c>
      <c r="B6494" s="1" t="s">
        <v>13</v>
      </c>
      <c r="C6494" s="2">
        <v>43854</v>
      </c>
      <c r="D6494" s="1" t="s">
        <v>154</v>
      </c>
      <c r="E6494" s="1"/>
      <c r="F6494" s="1" t="s">
        <v>4281</v>
      </c>
      <c r="G6494" s="3">
        <v>1278.92</v>
      </c>
      <c r="H6494" s="3"/>
      <c r="I6494" s="1" t="s">
        <v>119</v>
      </c>
      <c r="J6494" s="1" t="s">
        <v>86</v>
      </c>
      <c r="K6494" s="1" t="s">
        <v>12</v>
      </c>
      <c r="L6494" s="1" t="s">
        <v>469</v>
      </c>
    </row>
    <row r="6495" spans="1:12" x14ac:dyDescent="0.2">
      <c r="A6495" s="1" t="s">
        <v>234</v>
      </c>
      <c r="B6495" s="1" t="s">
        <v>13</v>
      </c>
      <c r="C6495" s="2">
        <v>43854</v>
      </c>
      <c r="D6495" s="1" t="s">
        <v>154</v>
      </c>
      <c r="E6495" s="1"/>
      <c r="F6495" s="1" t="s">
        <v>4191</v>
      </c>
      <c r="G6495" s="3">
        <v>29.28</v>
      </c>
      <c r="H6495" s="3"/>
      <c r="I6495" s="1" t="s">
        <v>108</v>
      </c>
      <c r="J6495" s="1" t="s">
        <v>117</v>
      </c>
      <c r="K6495" s="1" t="s">
        <v>84</v>
      </c>
      <c r="L6495" s="1" t="s">
        <v>111</v>
      </c>
    </row>
    <row r="6496" spans="1:12" x14ac:dyDescent="0.2">
      <c r="A6496" s="1" t="s">
        <v>234</v>
      </c>
      <c r="B6496" s="1" t="s">
        <v>13</v>
      </c>
      <c r="C6496" s="2">
        <v>43854</v>
      </c>
      <c r="D6496" s="1" t="s">
        <v>154</v>
      </c>
      <c r="E6496" s="1"/>
      <c r="F6496" s="1" t="s">
        <v>4238</v>
      </c>
      <c r="G6496" s="3">
        <v>954.18</v>
      </c>
      <c r="H6496" s="3"/>
      <c r="I6496" s="1" t="s">
        <v>87</v>
      </c>
      <c r="J6496" s="1" t="s">
        <v>116</v>
      </c>
      <c r="K6496" s="1" t="s">
        <v>12</v>
      </c>
      <c r="L6496" s="1" t="s">
        <v>80</v>
      </c>
    </row>
    <row r="6497" spans="1:12" x14ac:dyDescent="0.2">
      <c r="A6497" s="1" t="s">
        <v>234</v>
      </c>
      <c r="B6497" s="1" t="s">
        <v>13</v>
      </c>
      <c r="C6497" s="2">
        <v>43854</v>
      </c>
      <c r="D6497" s="1" t="s">
        <v>154</v>
      </c>
      <c r="E6497" s="1"/>
      <c r="F6497" s="1" t="s">
        <v>4193</v>
      </c>
      <c r="G6497" s="3">
        <v>2407.61</v>
      </c>
      <c r="H6497" s="3"/>
      <c r="I6497" s="1" t="s">
        <v>119</v>
      </c>
      <c r="J6497" s="1" t="s">
        <v>86</v>
      </c>
      <c r="K6497" s="1" t="s">
        <v>12</v>
      </c>
      <c r="L6497" s="1" t="s">
        <v>433</v>
      </c>
    </row>
    <row r="6498" spans="1:12" x14ac:dyDescent="0.2">
      <c r="A6498" s="1" t="s">
        <v>234</v>
      </c>
      <c r="B6498" s="1" t="s">
        <v>13</v>
      </c>
      <c r="C6498" s="2">
        <v>43854</v>
      </c>
      <c r="D6498" s="1" t="s">
        <v>154</v>
      </c>
      <c r="E6498" s="1"/>
      <c r="F6498" s="1" t="s">
        <v>4282</v>
      </c>
      <c r="G6498" s="3">
        <v>756</v>
      </c>
      <c r="H6498" s="3"/>
      <c r="I6498" s="1" t="s">
        <v>119</v>
      </c>
      <c r="J6498" s="1" t="s">
        <v>86</v>
      </c>
      <c r="K6498" s="1" t="s">
        <v>12</v>
      </c>
      <c r="L6498" s="1" t="s">
        <v>4283</v>
      </c>
    </row>
    <row r="6499" spans="1:12" x14ac:dyDescent="0.2">
      <c r="A6499" s="1" t="s">
        <v>234</v>
      </c>
      <c r="B6499" s="1" t="s">
        <v>13</v>
      </c>
      <c r="C6499" s="2">
        <v>43854</v>
      </c>
      <c r="D6499" s="1" t="s">
        <v>154</v>
      </c>
      <c r="E6499" s="1"/>
      <c r="F6499" s="1" t="s">
        <v>4270</v>
      </c>
      <c r="G6499" s="3">
        <v>230.57</v>
      </c>
      <c r="H6499" s="3"/>
      <c r="I6499" s="1" t="s">
        <v>185</v>
      </c>
      <c r="J6499" s="1" t="s">
        <v>126</v>
      </c>
      <c r="K6499" s="1" t="s">
        <v>12</v>
      </c>
      <c r="L6499" s="1" t="s">
        <v>1592</v>
      </c>
    </row>
    <row r="6500" spans="1:12" x14ac:dyDescent="0.2">
      <c r="A6500" s="1" t="s">
        <v>234</v>
      </c>
      <c r="B6500" s="1" t="s">
        <v>13</v>
      </c>
      <c r="C6500" s="2">
        <v>43854</v>
      </c>
      <c r="D6500" s="1" t="s">
        <v>154</v>
      </c>
      <c r="E6500" s="1"/>
      <c r="F6500" s="1" t="s">
        <v>4249</v>
      </c>
      <c r="G6500" s="3">
        <v>1015.47</v>
      </c>
      <c r="H6500" s="3"/>
      <c r="I6500" s="1" t="s">
        <v>108</v>
      </c>
      <c r="J6500" s="1" t="s">
        <v>117</v>
      </c>
      <c r="K6500" s="1" t="s">
        <v>84</v>
      </c>
      <c r="L6500" s="1" t="s">
        <v>26</v>
      </c>
    </row>
    <row r="6501" spans="1:12" x14ac:dyDescent="0.2">
      <c r="A6501" s="1" t="s">
        <v>234</v>
      </c>
      <c r="B6501" s="1" t="s">
        <v>13</v>
      </c>
      <c r="C6501" s="2">
        <v>43854</v>
      </c>
      <c r="D6501" s="1" t="s">
        <v>154</v>
      </c>
      <c r="E6501" s="1"/>
      <c r="F6501" s="1" t="s">
        <v>4284</v>
      </c>
      <c r="G6501" s="3">
        <v>837</v>
      </c>
      <c r="H6501" s="3"/>
      <c r="I6501" s="1" t="s">
        <v>119</v>
      </c>
      <c r="J6501" s="1" t="s">
        <v>86</v>
      </c>
      <c r="K6501" s="1" t="s">
        <v>12</v>
      </c>
      <c r="L6501" s="1" t="s">
        <v>2651</v>
      </c>
    </row>
    <row r="6502" spans="1:12" x14ac:dyDescent="0.2">
      <c r="A6502" s="1" t="s">
        <v>234</v>
      </c>
      <c r="B6502" s="1" t="s">
        <v>13</v>
      </c>
      <c r="C6502" s="2">
        <v>43854</v>
      </c>
      <c r="D6502" s="1" t="s">
        <v>154</v>
      </c>
      <c r="E6502" s="1"/>
      <c r="F6502" s="1" t="s">
        <v>4285</v>
      </c>
      <c r="G6502" s="3">
        <v>885</v>
      </c>
      <c r="H6502" s="3"/>
      <c r="I6502" s="1" t="s">
        <v>119</v>
      </c>
      <c r="J6502" s="1" t="s">
        <v>86</v>
      </c>
      <c r="K6502" s="1" t="s">
        <v>12</v>
      </c>
      <c r="L6502" s="1" t="s">
        <v>248</v>
      </c>
    </row>
    <row r="6503" spans="1:12" x14ac:dyDescent="0.2">
      <c r="A6503" s="1" t="s">
        <v>234</v>
      </c>
      <c r="B6503" s="1" t="s">
        <v>13</v>
      </c>
      <c r="C6503" s="2">
        <v>43854</v>
      </c>
      <c r="D6503" s="1" t="s">
        <v>154</v>
      </c>
      <c r="E6503" s="1"/>
      <c r="F6503" s="1" t="s">
        <v>4185</v>
      </c>
      <c r="G6503" s="3">
        <v>291.52</v>
      </c>
      <c r="H6503" s="3"/>
      <c r="I6503" s="1" t="s">
        <v>83</v>
      </c>
      <c r="J6503" s="1" t="s">
        <v>175</v>
      </c>
      <c r="K6503" s="1" t="s">
        <v>84</v>
      </c>
      <c r="L6503" s="1" t="s">
        <v>51</v>
      </c>
    </row>
    <row r="6504" spans="1:12" x14ac:dyDescent="0.2">
      <c r="A6504" s="1" t="s">
        <v>234</v>
      </c>
      <c r="B6504" s="1" t="s">
        <v>13</v>
      </c>
      <c r="C6504" s="2">
        <v>43854</v>
      </c>
      <c r="D6504" s="1" t="s">
        <v>154</v>
      </c>
      <c r="E6504" s="1"/>
      <c r="F6504" s="1" t="s">
        <v>4249</v>
      </c>
      <c r="G6504" s="3">
        <v>99.26</v>
      </c>
      <c r="H6504" s="3"/>
      <c r="I6504" s="1" t="s">
        <v>106</v>
      </c>
      <c r="J6504" s="1" t="s">
        <v>122</v>
      </c>
      <c r="K6504" s="1" t="s">
        <v>84</v>
      </c>
      <c r="L6504" s="1" t="s">
        <v>26</v>
      </c>
    </row>
    <row r="6505" spans="1:12" x14ac:dyDescent="0.2">
      <c r="A6505" s="1" t="s">
        <v>234</v>
      </c>
      <c r="B6505" s="1" t="s">
        <v>13</v>
      </c>
      <c r="C6505" s="2">
        <v>43854</v>
      </c>
      <c r="D6505" s="1" t="s">
        <v>154</v>
      </c>
      <c r="E6505" s="1"/>
      <c r="F6505" s="1" t="s">
        <v>4286</v>
      </c>
      <c r="G6505" s="3">
        <v>932.36</v>
      </c>
      <c r="H6505" s="3"/>
      <c r="I6505" s="1" t="s">
        <v>83</v>
      </c>
      <c r="J6505" s="1" t="s">
        <v>181</v>
      </c>
      <c r="K6505" s="1" t="s">
        <v>12</v>
      </c>
      <c r="L6505" s="1" t="s">
        <v>3965</v>
      </c>
    </row>
    <row r="6506" spans="1:12" x14ac:dyDescent="0.2">
      <c r="A6506" s="1" t="s">
        <v>234</v>
      </c>
      <c r="B6506" s="1" t="s">
        <v>13</v>
      </c>
      <c r="C6506" s="2">
        <v>43854</v>
      </c>
      <c r="D6506" s="1" t="s">
        <v>154</v>
      </c>
      <c r="E6506" s="1"/>
      <c r="F6506" s="1" t="s">
        <v>4287</v>
      </c>
      <c r="G6506" s="3">
        <v>837</v>
      </c>
      <c r="H6506" s="3"/>
      <c r="I6506" s="1" t="s">
        <v>119</v>
      </c>
      <c r="J6506" s="1" t="s">
        <v>86</v>
      </c>
      <c r="K6506" s="1" t="s">
        <v>12</v>
      </c>
      <c r="L6506" s="1" t="s">
        <v>358</v>
      </c>
    </row>
    <row r="6507" spans="1:12" x14ac:dyDescent="0.2">
      <c r="A6507" s="1" t="s">
        <v>234</v>
      </c>
      <c r="B6507" s="1" t="s">
        <v>13</v>
      </c>
      <c r="C6507" s="2">
        <v>43854</v>
      </c>
      <c r="D6507" s="1" t="s">
        <v>154</v>
      </c>
      <c r="E6507" s="1"/>
      <c r="F6507" s="1" t="s">
        <v>4288</v>
      </c>
      <c r="G6507" s="3">
        <v>1440</v>
      </c>
      <c r="H6507" s="3"/>
      <c r="I6507" s="1" t="s">
        <v>119</v>
      </c>
      <c r="J6507" s="1" t="s">
        <v>86</v>
      </c>
      <c r="K6507" s="1" t="s">
        <v>12</v>
      </c>
      <c r="L6507" s="1" t="s">
        <v>393</v>
      </c>
    </row>
    <row r="6508" spans="1:12" x14ac:dyDescent="0.2">
      <c r="A6508" s="1" t="s">
        <v>234</v>
      </c>
      <c r="B6508" s="1" t="s">
        <v>13</v>
      </c>
      <c r="C6508" s="2">
        <v>43854</v>
      </c>
      <c r="D6508" s="1" t="s">
        <v>154</v>
      </c>
      <c r="E6508" s="1"/>
      <c r="F6508" s="1" t="s">
        <v>4227</v>
      </c>
      <c r="G6508" s="3">
        <v>376.71</v>
      </c>
      <c r="H6508" s="3"/>
      <c r="I6508" s="1" t="s">
        <v>119</v>
      </c>
      <c r="J6508" s="1" t="s">
        <v>86</v>
      </c>
      <c r="K6508" s="1" t="s">
        <v>12</v>
      </c>
      <c r="L6508" s="1" t="s">
        <v>91</v>
      </c>
    </row>
    <row r="6509" spans="1:12" x14ac:dyDescent="0.2">
      <c r="A6509" s="1" t="s">
        <v>234</v>
      </c>
      <c r="B6509" s="1" t="s">
        <v>13</v>
      </c>
      <c r="C6509" s="2">
        <v>43854</v>
      </c>
      <c r="D6509" s="1" t="s">
        <v>154</v>
      </c>
      <c r="E6509" s="1"/>
      <c r="F6509" s="1" t="s">
        <v>4289</v>
      </c>
      <c r="G6509" s="3">
        <v>849</v>
      </c>
      <c r="H6509" s="3"/>
      <c r="I6509" s="1" t="s">
        <v>85</v>
      </c>
      <c r="J6509" s="1" t="s">
        <v>125</v>
      </c>
      <c r="K6509" s="1" t="s">
        <v>12</v>
      </c>
      <c r="L6509" s="1" t="s">
        <v>364</v>
      </c>
    </row>
    <row r="6510" spans="1:12" x14ac:dyDescent="0.2">
      <c r="A6510" s="1" t="s">
        <v>234</v>
      </c>
      <c r="B6510" s="1" t="s">
        <v>13</v>
      </c>
      <c r="C6510" s="2">
        <v>43854</v>
      </c>
      <c r="D6510" s="1" t="s">
        <v>154</v>
      </c>
      <c r="E6510" s="1"/>
      <c r="F6510" s="1" t="s">
        <v>4185</v>
      </c>
      <c r="G6510" s="3">
        <v>72.88</v>
      </c>
      <c r="H6510" s="3"/>
      <c r="I6510" s="1" t="s">
        <v>185</v>
      </c>
      <c r="J6510" s="1" t="s">
        <v>126</v>
      </c>
      <c r="K6510" s="1" t="s">
        <v>84</v>
      </c>
      <c r="L6510" s="1" t="s">
        <v>51</v>
      </c>
    </row>
    <row r="6511" spans="1:12" x14ac:dyDescent="0.2">
      <c r="A6511" s="1" t="s">
        <v>234</v>
      </c>
      <c r="B6511" s="1" t="s">
        <v>13</v>
      </c>
      <c r="C6511" s="2">
        <v>43854</v>
      </c>
      <c r="D6511" s="1" t="s">
        <v>154</v>
      </c>
      <c r="E6511" s="1"/>
      <c r="F6511" s="1" t="s">
        <v>4290</v>
      </c>
      <c r="G6511" s="3">
        <v>409.22</v>
      </c>
      <c r="H6511" s="3"/>
      <c r="I6511" s="1" t="s">
        <v>120</v>
      </c>
      <c r="J6511" s="1" t="s">
        <v>171</v>
      </c>
      <c r="K6511" s="1" t="s">
        <v>12</v>
      </c>
      <c r="L6511" s="1" t="s">
        <v>289</v>
      </c>
    </row>
    <row r="6512" spans="1:12" x14ac:dyDescent="0.2">
      <c r="A6512" s="1" t="s">
        <v>234</v>
      </c>
      <c r="B6512" s="1" t="s">
        <v>13</v>
      </c>
      <c r="C6512" s="2">
        <v>43854</v>
      </c>
      <c r="D6512" s="1" t="s">
        <v>154</v>
      </c>
      <c r="E6512" s="1"/>
      <c r="F6512" s="1" t="s">
        <v>4250</v>
      </c>
      <c r="G6512" s="3">
        <v>109.66</v>
      </c>
      <c r="H6512" s="3"/>
      <c r="I6512" s="1" t="s">
        <v>120</v>
      </c>
      <c r="J6512" s="1" t="s">
        <v>171</v>
      </c>
      <c r="K6512" s="1" t="s">
        <v>84</v>
      </c>
      <c r="L6512" s="1" t="s">
        <v>2028</v>
      </c>
    </row>
    <row r="6513" spans="1:12" x14ac:dyDescent="0.2">
      <c r="A6513" s="1" t="s">
        <v>234</v>
      </c>
      <c r="B6513" s="1" t="s">
        <v>13</v>
      </c>
      <c r="C6513" s="2">
        <v>43854</v>
      </c>
      <c r="D6513" s="1" t="s">
        <v>154</v>
      </c>
      <c r="E6513" s="1"/>
      <c r="F6513" s="1" t="s">
        <v>4291</v>
      </c>
      <c r="G6513" s="3">
        <v>1488.45</v>
      </c>
      <c r="H6513" s="3"/>
      <c r="I6513" s="1" t="s">
        <v>83</v>
      </c>
      <c r="J6513" s="1" t="s">
        <v>181</v>
      </c>
      <c r="K6513" s="1" t="s">
        <v>12</v>
      </c>
      <c r="L6513" s="1" t="s">
        <v>14</v>
      </c>
    </row>
    <row r="6514" spans="1:12" x14ac:dyDescent="0.2">
      <c r="A6514" s="1" t="s">
        <v>234</v>
      </c>
      <c r="B6514" s="1" t="s">
        <v>13</v>
      </c>
      <c r="C6514" s="2">
        <v>43854</v>
      </c>
      <c r="D6514" s="1" t="s">
        <v>154</v>
      </c>
      <c r="E6514" s="1"/>
      <c r="F6514" s="1" t="s">
        <v>4249</v>
      </c>
      <c r="G6514" s="3">
        <v>256.72000000000003</v>
      </c>
      <c r="H6514" s="3"/>
      <c r="I6514" s="1" t="s">
        <v>185</v>
      </c>
      <c r="J6514" s="1" t="s">
        <v>126</v>
      </c>
      <c r="K6514" s="1" t="s">
        <v>84</v>
      </c>
      <c r="L6514" s="1" t="s">
        <v>26</v>
      </c>
    </row>
    <row r="6515" spans="1:12" x14ac:dyDescent="0.2">
      <c r="A6515" s="1" t="s">
        <v>234</v>
      </c>
      <c r="B6515" s="1" t="s">
        <v>13</v>
      </c>
      <c r="C6515" s="2">
        <v>43854</v>
      </c>
      <c r="D6515" s="1" t="s">
        <v>154</v>
      </c>
      <c r="E6515" s="1"/>
      <c r="F6515" s="1" t="s">
        <v>4206</v>
      </c>
      <c r="G6515" s="3">
        <v>176.08</v>
      </c>
      <c r="H6515" s="3"/>
      <c r="I6515" s="1" t="s">
        <v>106</v>
      </c>
      <c r="J6515" s="1" t="s">
        <v>122</v>
      </c>
      <c r="K6515" s="1" t="s">
        <v>12</v>
      </c>
      <c r="L6515" s="1" t="s">
        <v>1047</v>
      </c>
    </row>
    <row r="6516" spans="1:12" x14ac:dyDescent="0.2">
      <c r="A6516" s="1" t="s">
        <v>234</v>
      </c>
      <c r="B6516" s="1" t="s">
        <v>13</v>
      </c>
      <c r="C6516" s="2">
        <v>43854</v>
      </c>
      <c r="D6516" s="1" t="s">
        <v>154</v>
      </c>
      <c r="E6516" s="1"/>
      <c r="F6516" s="1" t="s">
        <v>4292</v>
      </c>
      <c r="G6516" s="3">
        <v>1459.3</v>
      </c>
      <c r="H6516" s="3"/>
      <c r="I6516" s="1" t="s">
        <v>106</v>
      </c>
      <c r="J6516" s="1" t="s">
        <v>122</v>
      </c>
      <c r="K6516" s="1" t="s">
        <v>12</v>
      </c>
      <c r="L6516" s="1" t="s">
        <v>27</v>
      </c>
    </row>
    <row r="6517" spans="1:12" x14ac:dyDescent="0.2">
      <c r="A6517" s="1" t="s">
        <v>234</v>
      </c>
      <c r="B6517" s="1" t="s">
        <v>13</v>
      </c>
      <c r="C6517" s="2">
        <v>43854</v>
      </c>
      <c r="D6517" s="1" t="s">
        <v>154</v>
      </c>
      <c r="E6517" s="1"/>
      <c r="F6517" s="1" t="s">
        <v>4293</v>
      </c>
      <c r="G6517" s="3">
        <v>2393.02</v>
      </c>
      <c r="H6517" s="3"/>
      <c r="I6517" s="1" t="s">
        <v>120</v>
      </c>
      <c r="J6517" s="1" t="s">
        <v>171</v>
      </c>
      <c r="K6517" s="1" t="s">
        <v>12</v>
      </c>
      <c r="L6517" s="1" t="s">
        <v>43</v>
      </c>
    </row>
    <row r="6518" spans="1:12" x14ac:dyDescent="0.2">
      <c r="A6518" s="1" t="s">
        <v>234</v>
      </c>
      <c r="B6518" s="1" t="s">
        <v>13</v>
      </c>
      <c r="C6518" s="2">
        <v>43854</v>
      </c>
      <c r="D6518" s="1" t="s">
        <v>154</v>
      </c>
      <c r="E6518" s="1"/>
      <c r="F6518" s="1" t="s">
        <v>4185</v>
      </c>
      <c r="G6518" s="3">
        <v>174.91</v>
      </c>
      <c r="H6518" s="3"/>
      <c r="I6518" s="1" t="s">
        <v>87</v>
      </c>
      <c r="J6518" s="1" t="s">
        <v>116</v>
      </c>
      <c r="K6518" s="1" t="s">
        <v>84</v>
      </c>
      <c r="L6518" s="1" t="s">
        <v>51</v>
      </c>
    </row>
    <row r="6519" spans="1:12" x14ac:dyDescent="0.2">
      <c r="A6519" s="1" t="s">
        <v>234</v>
      </c>
      <c r="B6519" s="1" t="s">
        <v>13</v>
      </c>
      <c r="C6519" s="2">
        <v>43854</v>
      </c>
      <c r="D6519" s="1" t="s">
        <v>154</v>
      </c>
      <c r="E6519" s="1"/>
      <c r="F6519" s="1" t="s">
        <v>4294</v>
      </c>
      <c r="G6519" s="3">
        <v>980</v>
      </c>
      <c r="H6519" s="3"/>
      <c r="I6519" s="1" t="s">
        <v>119</v>
      </c>
      <c r="J6519" s="1" t="s">
        <v>86</v>
      </c>
      <c r="K6519" s="1" t="s">
        <v>12</v>
      </c>
      <c r="L6519" s="1" t="s">
        <v>2598</v>
      </c>
    </row>
    <row r="6520" spans="1:12" x14ac:dyDescent="0.2">
      <c r="A6520" s="1" t="s">
        <v>234</v>
      </c>
      <c r="B6520" s="1" t="s">
        <v>13</v>
      </c>
      <c r="C6520" s="2">
        <v>43854</v>
      </c>
      <c r="D6520" s="1" t="s">
        <v>154</v>
      </c>
      <c r="E6520" s="1"/>
      <c r="F6520" s="1" t="s">
        <v>4295</v>
      </c>
      <c r="G6520" s="3">
        <v>756</v>
      </c>
      <c r="H6520" s="3"/>
      <c r="I6520" s="1" t="s">
        <v>119</v>
      </c>
      <c r="J6520" s="1" t="s">
        <v>86</v>
      </c>
      <c r="K6520" s="1" t="s">
        <v>12</v>
      </c>
      <c r="L6520" s="1" t="s">
        <v>4296</v>
      </c>
    </row>
    <row r="6521" spans="1:12" x14ac:dyDescent="0.2">
      <c r="A6521" s="1" t="s">
        <v>234</v>
      </c>
      <c r="B6521" s="1" t="s">
        <v>13</v>
      </c>
      <c r="C6521" s="2">
        <v>43854</v>
      </c>
      <c r="D6521" s="1" t="s">
        <v>154</v>
      </c>
      <c r="E6521" s="1"/>
      <c r="F6521" s="1" t="s">
        <v>4250</v>
      </c>
      <c r="G6521" s="3">
        <v>588.91999999999996</v>
      </c>
      <c r="H6521" s="3"/>
      <c r="I6521" s="1" t="s">
        <v>83</v>
      </c>
      <c r="J6521" s="1" t="s">
        <v>175</v>
      </c>
      <c r="K6521" s="1" t="s">
        <v>84</v>
      </c>
      <c r="L6521" s="1" t="s">
        <v>2028</v>
      </c>
    </row>
    <row r="6522" spans="1:12" x14ac:dyDescent="0.2">
      <c r="A6522" s="1" t="s">
        <v>234</v>
      </c>
      <c r="B6522" s="1" t="s">
        <v>13</v>
      </c>
      <c r="C6522" s="2">
        <v>43854</v>
      </c>
      <c r="D6522" s="1" t="s">
        <v>154</v>
      </c>
      <c r="E6522" s="1"/>
      <c r="F6522" s="1" t="s">
        <v>4297</v>
      </c>
      <c r="G6522" s="3">
        <v>252</v>
      </c>
      <c r="H6522" s="3"/>
      <c r="I6522" s="1" t="s">
        <v>85</v>
      </c>
      <c r="J6522" s="1" t="s">
        <v>125</v>
      </c>
      <c r="K6522" s="1" t="s">
        <v>12</v>
      </c>
      <c r="L6522" s="1" t="s">
        <v>376</v>
      </c>
    </row>
    <row r="6523" spans="1:12" x14ac:dyDescent="0.2">
      <c r="A6523" s="1" t="s">
        <v>234</v>
      </c>
      <c r="B6523" s="1" t="s">
        <v>13</v>
      </c>
      <c r="C6523" s="2">
        <v>43854</v>
      </c>
      <c r="D6523" s="1" t="s">
        <v>154</v>
      </c>
      <c r="E6523" s="1"/>
      <c r="F6523" s="1" t="s">
        <v>4298</v>
      </c>
      <c r="G6523" s="3">
        <v>736.71</v>
      </c>
      <c r="H6523" s="3"/>
      <c r="I6523" s="1" t="s">
        <v>83</v>
      </c>
      <c r="J6523" s="1" t="s">
        <v>181</v>
      </c>
      <c r="K6523" s="1" t="s">
        <v>12</v>
      </c>
      <c r="L6523" s="1" t="s">
        <v>3324</v>
      </c>
    </row>
    <row r="6524" spans="1:12" x14ac:dyDescent="0.2">
      <c r="A6524" s="1" t="s">
        <v>234</v>
      </c>
      <c r="B6524" s="1" t="s">
        <v>13</v>
      </c>
      <c r="C6524" s="2">
        <v>43854</v>
      </c>
      <c r="D6524" s="1" t="s">
        <v>154</v>
      </c>
      <c r="E6524" s="1"/>
      <c r="F6524" s="1" t="s">
        <v>4299</v>
      </c>
      <c r="G6524" s="3">
        <v>612</v>
      </c>
      <c r="H6524" s="3"/>
      <c r="I6524" s="1" t="s">
        <v>119</v>
      </c>
      <c r="J6524" s="1" t="s">
        <v>86</v>
      </c>
      <c r="K6524" s="1" t="s">
        <v>12</v>
      </c>
      <c r="L6524" s="1" t="s">
        <v>2630</v>
      </c>
    </row>
    <row r="6525" spans="1:12" x14ac:dyDescent="0.2">
      <c r="A6525" s="1" t="s">
        <v>234</v>
      </c>
      <c r="B6525" s="1" t="s">
        <v>13</v>
      </c>
      <c r="C6525" s="2">
        <v>43854</v>
      </c>
      <c r="D6525" s="1" t="s">
        <v>154</v>
      </c>
      <c r="E6525" s="1"/>
      <c r="F6525" s="1" t="s">
        <v>4300</v>
      </c>
      <c r="G6525" s="3">
        <v>600</v>
      </c>
      <c r="H6525" s="3"/>
      <c r="I6525" s="1" t="s">
        <v>119</v>
      </c>
      <c r="J6525" s="1" t="s">
        <v>86</v>
      </c>
      <c r="K6525" s="1" t="s">
        <v>12</v>
      </c>
      <c r="L6525" s="1" t="s">
        <v>2799</v>
      </c>
    </row>
    <row r="6526" spans="1:12" x14ac:dyDescent="0.2">
      <c r="A6526" s="1" t="s">
        <v>234</v>
      </c>
      <c r="B6526" s="1" t="s">
        <v>13</v>
      </c>
      <c r="C6526" s="2">
        <v>43854</v>
      </c>
      <c r="D6526" s="1" t="s">
        <v>154</v>
      </c>
      <c r="E6526" s="1"/>
      <c r="F6526" s="1" t="s">
        <v>4177</v>
      </c>
      <c r="G6526" s="3">
        <v>613.88</v>
      </c>
      <c r="H6526" s="3"/>
      <c r="I6526" s="1" t="s">
        <v>120</v>
      </c>
      <c r="J6526" s="1" t="s">
        <v>171</v>
      </c>
      <c r="K6526" s="1" t="s">
        <v>84</v>
      </c>
      <c r="L6526" s="1" t="s">
        <v>104</v>
      </c>
    </row>
    <row r="6527" spans="1:12" x14ac:dyDescent="0.2">
      <c r="A6527" s="1" t="s">
        <v>234</v>
      </c>
      <c r="B6527" s="1" t="s">
        <v>13</v>
      </c>
      <c r="C6527" s="2">
        <v>43854</v>
      </c>
      <c r="D6527" s="1" t="s">
        <v>154</v>
      </c>
      <c r="E6527" s="1"/>
      <c r="F6527" s="1" t="s">
        <v>4288</v>
      </c>
      <c r="G6527" s="3">
        <v>480</v>
      </c>
      <c r="H6527" s="3"/>
      <c r="I6527" s="1" t="s">
        <v>232</v>
      </c>
      <c r="J6527" s="1" t="s">
        <v>233</v>
      </c>
      <c r="K6527" s="1" t="s">
        <v>12</v>
      </c>
      <c r="L6527" s="1" t="s">
        <v>393</v>
      </c>
    </row>
    <row r="6528" spans="1:12" x14ac:dyDescent="0.2">
      <c r="A6528" s="1" t="s">
        <v>234</v>
      </c>
      <c r="B6528" s="1" t="s">
        <v>13</v>
      </c>
      <c r="C6528" s="2">
        <v>43854</v>
      </c>
      <c r="D6528" s="1" t="s">
        <v>154</v>
      </c>
      <c r="E6528" s="1"/>
      <c r="F6528" s="1" t="s">
        <v>4301</v>
      </c>
      <c r="G6528" s="3">
        <v>855</v>
      </c>
      <c r="H6528" s="3"/>
      <c r="I6528" s="1" t="s">
        <v>119</v>
      </c>
      <c r="J6528" s="1" t="s">
        <v>86</v>
      </c>
      <c r="K6528" s="1" t="s">
        <v>12</v>
      </c>
      <c r="L6528" s="1" t="s">
        <v>275</v>
      </c>
    </row>
    <row r="6529" spans="1:12" x14ac:dyDescent="0.2">
      <c r="A6529" s="1" t="s">
        <v>234</v>
      </c>
      <c r="B6529" s="1" t="s">
        <v>13</v>
      </c>
      <c r="C6529" s="2">
        <v>43854</v>
      </c>
      <c r="D6529" s="1" t="s">
        <v>154</v>
      </c>
      <c r="E6529" s="1"/>
      <c r="F6529" s="1" t="s">
        <v>4302</v>
      </c>
      <c r="G6529" s="3">
        <v>688.62</v>
      </c>
      <c r="H6529" s="3"/>
      <c r="I6529" s="1" t="s">
        <v>119</v>
      </c>
      <c r="J6529" s="1" t="s">
        <v>86</v>
      </c>
      <c r="K6529" s="1" t="s">
        <v>12</v>
      </c>
      <c r="L6529" s="1" t="s">
        <v>82</v>
      </c>
    </row>
    <row r="6530" spans="1:12" x14ac:dyDescent="0.2">
      <c r="A6530" s="1" t="s">
        <v>234</v>
      </c>
      <c r="B6530" s="1" t="s">
        <v>13</v>
      </c>
      <c r="C6530" s="2">
        <v>43854</v>
      </c>
      <c r="D6530" s="1" t="s">
        <v>154</v>
      </c>
      <c r="E6530" s="1"/>
      <c r="F6530" s="1" t="s">
        <v>4303</v>
      </c>
      <c r="G6530" s="3">
        <v>600</v>
      </c>
      <c r="H6530" s="3"/>
      <c r="I6530" s="1" t="s">
        <v>119</v>
      </c>
      <c r="J6530" s="1" t="s">
        <v>86</v>
      </c>
      <c r="K6530" s="1" t="s">
        <v>12</v>
      </c>
      <c r="L6530" s="1" t="s">
        <v>2946</v>
      </c>
    </row>
    <row r="6531" spans="1:12" x14ac:dyDescent="0.2">
      <c r="A6531" s="1" t="s">
        <v>234</v>
      </c>
      <c r="B6531" s="1" t="s">
        <v>13</v>
      </c>
      <c r="C6531" s="2">
        <v>43854</v>
      </c>
      <c r="D6531" s="1" t="s">
        <v>154</v>
      </c>
      <c r="E6531" s="1"/>
      <c r="F6531" s="1" t="s">
        <v>4304</v>
      </c>
      <c r="G6531" s="3">
        <v>222.81</v>
      </c>
      <c r="H6531" s="3"/>
      <c r="I6531" s="1" t="s">
        <v>179</v>
      </c>
      <c r="J6531" s="1" t="s">
        <v>89</v>
      </c>
      <c r="K6531" s="1" t="s">
        <v>12</v>
      </c>
      <c r="L6531" s="1" t="s">
        <v>49</v>
      </c>
    </row>
    <row r="6532" spans="1:12" x14ac:dyDescent="0.2">
      <c r="A6532" s="1" t="s">
        <v>234</v>
      </c>
      <c r="B6532" s="1" t="s">
        <v>13</v>
      </c>
      <c r="C6532" s="2">
        <v>43854</v>
      </c>
      <c r="D6532" s="1" t="s">
        <v>154</v>
      </c>
      <c r="E6532" s="1"/>
      <c r="F6532" s="1" t="s">
        <v>4305</v>
      </c>
      <c r="G6532" s="3">
        <v>905.91</v>
      </c>
      <c r="H6532" s="3"/>
      <c r="I6532" s="1" t="s">
        <v>83</v>
      </c>
      <c r="J6532" s="1" t="s">
        <v>181</v>
      </c>
      <c r="K6532" s="1" t="s">
        <v>12</v>
      </c>
      <c r="L6532" s="1" t="s">
        <v>44</v>
      </c>
    </row>
    <row r="6533" spans="1:12" x14ac:dyDescent="0.2">
      <c r="A6533" s="1" t="s">
        <v>234</v>
      </c>
      <c r="B6533" s="1" t="s">
        <v>13</v>
      </c>
      <c r="C6533" s="2">
        <v>43854</v>
      </c>
      <c r="D6533" s="1" t="s">
        <v>154</v>
      </c>
      <c r="E6533" s="1"/>
      <c r="F6533" s="1" t="s">
        <v>4191</v>
      </c>
      <c r="G6533" s="3">
        <v>330.5</v>
      </c>
      <c r="H6533" s="3"/>
      <c r="I6533" s="1" t="s">
        <v>83</v>
      </c>
      <c r="J6533" s="1" t="s">
        <v>175</v>
      </c>
      <c r="K6533" s="1" t="s">
        <v>84</v>
      </c>
      <c r="L6533" s="1" t="s">
        <v>111</v>
      </c>
    </row>
    <row r="6534" spans="1:12" x14ac:dyDescent="0.2">
      <c r="A6534" s="1" t="s">
        <v>234</v>
      </c>
      <c r="B6534" s="1" t="s">
        <v>13</v>
      </c>
      <c r="C6534" s="2">
        <v>43854</v>
      </c>
      <c r="D6534" s="1" t="s">
        <v>154</v>
      </c>
      <c r="E6534" s="1"/>
      <c r="F6534" s="1" t="s">
        <v>4209</v>
      </c>
      <c r="G6534" s="3">
        <v>74.400000000000006</v>
      </c>
      <c r="H6534" s="3"/>
      <c r="I6534" s="1" t="s">
        <v>185</v>
      </c>
      <c r="J6534" s="1" t="s">
        <v>126</v>
      </c>
      <c r="K6534" s="1" t="s">
        <v>84</v>
      </c>
      <c r="L6534" s="1" t="s">
        <v>29</v>
      </c>
    </row>
    <row r="6535" spans="1:12" x14ac:dyDescent="0.2">
      <c r="A6535" s="1" t="s">
        <v>234</v>
      </c>
      <c r="B6535" s="1" t="s">
        <v>13</v>
      </c>
      <c r="C6535" s="2">
        <v>43854</v>
      </c>
      <c r="D6535" s="1" t="s">
        <v>154</v>
      </c>
      <c r="E6535" s="1"/>
      <c r="F6535" s="1" t="s">
        <v>4232</v>
      </c>
      <c r="G6535" s="3">
        <v>269.01</v>
      </c>
      <c r="H6535" s="3"/>
      <c r="I6535" s="1" t="s">
        <v>87</v>
      </c>
      <c r="J6535" s="1" t="s">
        <v>253</v>
      </c>
      <c r="K6535" s="1" t="s">
        <v>12</v>
      </c>
      <c r="L6535" s="1" t="s">
        <v>28</v>
      </c>
    </row>
    <row r="6536" spans="1:12" x14ac:dyDescent="0.2">
      <c r="A6536" s="1" t="s">
        <v>234</v>
      </c>
      <c r="B6536" s="1" t="s">
        <v>13</v>
      </c>
      <c r="C6536" s="2">
        <v>43854</v>
      </c>
      <c r="D6536" s="1" t="s">
        <v>154</v>
      </c>
      <c r="E6536" s="1"/>
      <c r="F6536" s="1" t="s">
        <v>4306</v>
      </c>
      <c r="G6536" s="3">
        <v>1633.57</v>
      </c>
      <c r="H6536" s="3"/>
      <c r="I6536" s="1" t="s">
        <v>83</v>
      </c>
      <c r="J6536" s="1" t="s">
        <v>181</v>
      </c>
      <c r="K6536" s="1" t="s">
        <v>12</v>
      </c>
      <c r="L6536" s="1" t="s">
        <v>30</v>
      </c>
    </row>
    <row r="6537" spans="1:12" x14ac:dyDescent="0.2">
      <c r="A6537" s="1" t="s">
        <v>234</v>
      </c>
      <c r="B6537" s="1" t="s">
        <v>13</v>
      </c>
      <c r="C6537" s="2">
        <v>43854</v>
      </c>
      <c r="D6537" s="1" t="s">
        <v>154</v>
      </c>
      <c r="E6537" s="1"/>
      <c r="F6537" s="1" t="s">
        <v>4307</v>
      </c>
      <c r="G6537" s="3">
        <v>670.03</v>
      </c>
      <c r="H6537" s="3"/>
      <c r="I6537" s="1" t="s">
        <v>119</v>
      </c>
      <c r="J6537" s="1" t="s">
        <v>86</v>
      </c>
      <c r="K6537" s="1" t="s">
        <v>12</v>
      </c>
      <c r="L6537" s="1" t="s">
        <v>277</v>
      </c>
    </row>
    <row r="6538" spans="1:12" x14ac:dyDescent="0.2">
      <c r="A6538" s="1" t="s">
        <v>234</v>
      </c>
      <c r="B6538" s="1" t="s">
        <v>13</v>
      </c>
      <c r="C6538" s="2">
        <v>43854</v>
      </c>
      <c r="D6538" s="1" t="s">
        <v>154</v>
      </c>
      <c r="E6538" s="1"/>
      <c r="F6538" s="1" t="s">
        <v>4308</v>
      </c>
      <c r="G6538" s="3">
        <v>1130.7</v>
      </c>
      <c r="H6538" s="3"/>
      <c r="I6538" s="1" t="s">
        <v>106</v>
      </c>
      <c r="J6538" s="1" t="s">
        <v>121</v>
      </c>
      <c r="K6538" s="1" t="s">
        <v>12</v>
      </c>
      <c r="L6538" s="1" t="s">
        <v>313</v>
      </c>
    </row>
    <row r="6539" spans="1:12" x14ac:dyDescent="0.2">
      <c r="A6539" s="1" t="s">
        <v>234</v>
      </c>
      <c r="B6539" s="1" t="s">
        <v>13</v>
      </c>
      <c r="C6539" s="2">
        <v>43854</v>
      </c>
      <c r="D6539" s="1" t="s">
        <v>154</v>
      </c>
      <c r="E6539" s="1"/>
      <c r="F6539" s="1" t="s">
        <v>4309</v>
      </c>
      <c r="G6539" s="3">
        <v>1368.85</v>
      </c>
      <c r="H6539" s="3"/>
      <c r="I6539" s="1" t="s">
        <v>106</v>
      </c>
      <c r="J6539" s="1" t="s">
        <v>121</v>
      </c>
      <c r="K6539" s="1" t="s">
        <v>12</v>
      </c>
      <c r="L6539" s="1" t="s">
        <v>23</v>
      </c>
    </row>
    <row r="6540" spans="1:12" x14ac:dyDescent="0.2">
      <c r="A6540" s="1" t="s">
        <v>234</v>
      </c>
      <c r="B6540" s="1" t="s">
        <v>13</v>
      </c>
      <c r="C6540" s="2">
        <v>43854</v>
      </c>
      <c r="D6540" s="1" t="s">
        <v>154</v>
      </c>
      <c r="E6540" s="1"/>
      <c r="F6540" s="1" t="s">
        <v>4310</v>
      </c>
      <c r="G6540" s="3">
        <v>2386.8200000000002</v>
      </c>
      <c r="H6540" s="3"/>
      <c r="I6540" s="1" t="s">
        <v>83</v>
      </c>
      <c r="J6540" s="1" t="s">
        <v>181</v>
      </c>
      <c r="K6540" s="1" t="s">
        <v>12</v>
      </c>
      <c r="L6540" s="1" t="s">
        <v>36</v>
      </c>
    </row>
    <row r="6541" spans="1:12" x14ac:dyDescent="0.2">
      <c r="A6541" s="1" t="s">
        <v>234</v>
      </c>
      <c r="B6541" s="1" t="s">
        <v>13</v>
      </c>
      <c r="C6541" s="2">
        <v>43854</v>
      </c>
      <c r="D6541" s="1" t="s">
        <v>154</v>
      </c>
      <c r="E6541" s="1"/>
      <c r="F6541" s="1" t="s">
        <v>4311</v>
      </c>
      <c r="G6541" s="3">
        <v>934.96</v>
      </c>
      <c r="H6541" s="3"/>
      <c r="I6541" s="1" t="s">
        <v>83</v>
      </c>
      <c r="J6541" s="1" t="s">
        <v>181</v>
      </c>
      <c r="K6541" s="1" t="s">
        <v>12</v>
      </c>
      <c r="L6541" s="1" t="s">
        <v>3535</v>
      </c>
    </row>
    <row r="6542" spans="1:12" x14ac:dyDescent="0.2">
      <c r="A6542" s="1" t="s">
        <v>234</v>
      </c>
      <c r="B6542" s="1" t="s">
        <v>13</v>
      </c>
      <c r="C6542" s="2">
        <v>43854</v>
      </c>
      <c r="D6542" s="1" t="s">
        <v>154</v>
      </c>
      <c r="E6542" s="1"/>
      <c r="F6542" s="1" t="s">
        <v>4191</v>
      </c>
      <c r="G6542" s="3">
        <v>393.25</v>
      </c>
      <c r="H6542" s="3"/>
      <c r="I6542" s="1" t="s">
        <v>85</v>
      </c>
      <c r="J6542" s="1" t="s">
        <v>125</v>
      </c>
      <c r="K6542" s="1" t="s">
        <v>84</v>
      </c>
      <c r="L6542" s="1" t="s">
        <v>111</v>
      </c>
    </row>
    <row r="6543" spans="1:12" x14ac:dyDescent="0.2">
      <c r="A6543" s="1" t="s">
        <v>234</v>
      </c>
      <c r="B6543" s="1" t="s">
        <v>13</v>
      </c>
      <c r="C6543" s="2">
        <v>43854</v>
      </c>
      <c r="D6543" s="1" t="s">
        <v>154</v>
      </c>
      <c r="E6543" s="1"/>
      <c r="F6543" s="1" t="s">
        <v>4312</v>
      </c>
      <c r="G6543" s="3">
        <v>208.59</v>
      </c>
      <c r="H6543" s="3"/>
      <c r="I6543" s="1" t="s">
        <v>185</v>
      </c>
      <c r="J6543" s="1" t="s">
        <v>126</v>
      </c>
      <c r="K6543" s="1" t="s">
        <v>12</v>
      </c>
      <c r="L6543" s="1" t="s">
        <v>304</v>
      </c>
    </row>
    <row r="6544" spans="1:12" x14ac:dyDescent="0.2">
      <c r="A6544" s="1" t="s">
        <v>234</v>
      </c>
      <c r="B6544" s="1" t="s">
        <v>13</v>
      </c>
      <c r="C6544" s="2">
        <v>43854</v>
      </c>
      <c r="D6544" s="1" t="s">
        <v>154</v>
      </c>
      <c r="E6544" s="1"/>
      <c r="F6544" s="1" t="s">
        <v>4313</v>
      </c>
      <c r="G6544" s="3">
        <v>1237.21</v>
      </c>
      <c r="H6544" s="3"/>
      <c r="I6544" s="1" t="s">
        <v>119</v>
      </c>
      <c r="J6544" s="1" t="s">
        <v>86</v>
      </c>
      <c r="K6544" s="1" t="s">
        <v>12</v>
      </c>
      <c r="L6544" s="1" t="s">
        <v>427</v>
      </c>
    </row>
    <row r="6545" spans="1:12" x14ac:dyDescent="0.2">
      <c r="A6545" s="1" t="s">
        <v>234</v>
      </c>
      <c r="B6545" s="1" t="s">
        <v>13</v>
      </c>
      <c r="C6545" s="2">
        <v>43854</v>
      </c>
      <c r="D6545" s="1" t="s">
        <v>154</v>
      </c>
      <c r="E6545" s="1"/>
      <c r="F6545" s="1" t="s">
        <v>4250</v>
      </c>
      <c r="G6545" s="3">
        <v>101.54</v>
      </c>
      <c r="H6545" s="3"/>
      <c r="I6545" s="1" t="s">
        <v>85</v>
      </c>
      <c r="J6545" s="1" t="s">
        <v>125</v>
      </c>
      <c r="K6545" s="1" t="s">
        <v>84</v>
      </c>
      <c r="L6545" s="1" t="s">
        <v>2028</v>
      </c>
    </row>
    <row r="6546" spans="1:12" x14ac:dyDescent="0.2">
      <c r="A6546" s="1" t="s">
        <v>234</v>
      </c>
      <c r="B6546" s="1" t="s">
        <v>13</v>
      </c>
      <c r="C6546" s="2">
        <v>43854</v>
      </c>
      <c r="D6546" s="1" t="s">
        <v>154</v>
      </c>
      <c r="E6546" s="1"/>
      <c r="F6546" s="1" t="s">
        <v>4209</v>
      </c>
      <c r="G6546" s="3">
        <v>70.680000000000007</v>
      </c>
      <c r="H6546" s="3"/>
      <c r="I6546" s="1" t="s">
        <v>108</v>
      </c>
      <c r="J6546" s="1" t="s">
        <v>117</v>
      </c>
      <c r="K6546" s="1" t="s">
        <v>84</v>
      </c>
      <c r="L6546" s="1" t="s">
        <v>29</v>
      </c>
    </row>
    <row r="6547" spans="1:12" x14ac:dyDescent="0.2">
      <c r="A6547" s="1" t="s">
        <v>234</v>
      </c>
      <c r="B6547" s="1" t="s">
        <v>13</v>
      </c>
      <c r="C6547" s="2">
        <v>43854</v>
      </c>
      <c r="D6547" s="1" t="s">
        <v>154</v>
      </c>
      <c r="E6547" s="1"/>
      <c r="F6547" s="1" t="s">
        <v>4314</v>
      </c>
      <c r="G6547" s="3">
        <v>1310.78</v>
      </c>
      <c r="H6547" s="3"/>
      <c r="I6547" s="1" t="s">
        <v>120</v>
      </c>
      <c r="J6547" s="1" t="s">
        <v>171</v>
      </c>
      <c r="K6547" s="1" t="s">
        <v>12</v>
      </c>
      <c r="L6547" s="1" t="s">
        <v>58</v>
      </c>
    </row>
    <row r="6548" spans="1:12" x14ac:dyDescent="0.2">
      <c r="A6548" s="1" t="s">
        <v>234</v>
      </c>
      <c r="B6548" s="1" t="s">
        <v>13</v>
      </c>
      <c r="C6548" s="2">
        <v>43854</v>
      </c>
      <c r="D6548" s="1" t="s">
        <v>154</v>
      </c>
      <c r="E6548" s="1"/>
      <c r="F6548" s="1" t="s">
        <v>4315</v>
      </c>
      <c r="G6548" s="3">
        <v>1649.31</v>
      </c>
      <c r="H6548" s="3"/>
      <c r="I6548" s="1" t="s">
        <v>119</v>
      </c>
      <c r="J6548" s="1" t="s">
        <v>86</v>
      </c>
      <c r="K6548" s="1" t="s">
        <v>12</v>
      </c>
      <c r="L6548" s="1" t="s">
        <v>52</v>
      </c>
    </row>
    <row r="6549" spans="1:12" x14ac:dyDescent="0.2">
      <c r="A6549" s="1" t="s">
        <v>234</v>
      </c>
      <c r="B6549" s="1" t="s">
        <v>13</v>
      </c>
      <c r="C6549" s="2">
        <v>43854</v>
      </c>
      <c r="D6549" s="1" t="s">
        <v>154</v>
      </c>
      <c r="E6549" s="1"/>
      <c r="F6549" s="1" t="s">
        <v>4316</v>
      </c>
      <c r="G6549" s="3">
        <v>1349</v>
      </c>
      <c r="H6549" s="3"/>
      <c r="I6549" s="1" t="s">
        <v>119</v>
      </c>
      <c r="J6549" s="1" t="s">
        <v>86</v>
      </c>
      <c r="K6549" s="1" t="s">
        <v>12</v>
      </c>
      <c r="L6549" s="1" t="s">
        <v>102</v>
      </c>
    </row>
    <row r="6550" spans="1:12" x14ac:dyDescent="0.2">
      <c r="A6550" s="1" t="s">
        <v>234</v>
      </c>
      <c r="B6550" s="1" t="s">
        <v>13</v>
      </c>
      <c r="C6550" s="2">
        <v>43854</v>
      </c>
      <c r="D6550" s="1" t="s">
        <v>154</v>
      </c>
      <c r="E6550" s="1"/>
      <c r="F6550" s="1" t="s">
        <v>4199</v>
      </c>
      <c r="G6550" s="3">
        <v>878.99</v>
      </c>
      <c r="H6550" s="3"/>
      <c r="I6550" s="1" t="s">
        <v>83</v>
      </c>
      <c r="J6550" s="1" t="s">
        <v>175</v>
      </c>
      <c r="K6550" s="1" t="s">
        <v>84</v>
      </c>
      <c r="L6550" s="1" t="s">
        <v>306</v>
      </c>
    </row>
    <row r="6551" spans="1:12" x14ac:dyDescent="0.2">
      <c r="A6551" s="1" t="s">
        <v>234</v>
      </c>
      <c r="B6551" s="1" t="s">
        <v>13</v>
      </c>
      <c r="C6551" s="2">
        <v>43854</v>
      </c>
      <c r="D6551" s="1" t="s">
        <v>154</v>
      </c>
      <c r="E6551" s="1"/>
      <c r="F6551" s="1" t="s">
        <v>4182</v>
      </c>
      <c r="G6551" s="3">
        <v>213.32</v>
      </c>
      <c r="H6551" s="3"/>
      <c r="I6551" s="1" t="s">
        <v>185</v>
      </c>
      <c r="J6551" s="1" t="s">
        <v>126</v>
      </c>
      <c r="K6551" s="1" t="s">
        <v>12</v>
      </c>
      <c r="L6551" s="1" t="s">
        <v>311</v>
      </c>
    </row>
    <row r="6552" spans="1:12" x14ac:dyDescent="0.2">
      <c r="A6552" s="1" t="s">
        <v>234</v>
      </c>
      <c r="B6552" s="1" t="s">
        <v>13</v>
      </c>
      <c r="C6552" s="2">
        <v>43854</v>
      </c>
      <c r="D6552" s="1" t="s">
        <v>154</v>
      </c>
      <c r="E6552" s="1"/>
      <c r="F6552" s="1" t="s">
        <v>4317</v>
      </c>
      <c r="G6552" s="3">
        <v>1410.94</v>
      </c>
      <c r="H6552" s="3"/>
      <c r="I6552" s="1" t="s">
        <v>106</v>
      </c>
      <c r="J6552" s="1" t="s">
        <v>121</v>
      </c>
      <c r="K6552" s="1" t="s">
        <v>12</v>
      </c>
      <c r="L6552" s="1" t="s">
        <v>18</v>
      </c>
    </row>
    <row r="6553" spans="1:12" x14ac:dyDescent="0.2">
      <c r="A6553" s="1" t="s">
        <v>234</v>
      </c>
      <c r="B6553" s="1" t="s">
        <v>13</v>
      </c>
      <c r="C6553" s="2">
        <v>43854</v>
      </c>
      <c r="D6553" s="1" t="s">
        <v>154</v>
      </c>
      <c r="E6553" s="1"/>
      <c r="F6553" s="1" t="s">
        <v>4203</v>
      </c>
      <c r="G6553" s="3">
        <v>253.87</v>
      </c>
      <c r="H6553" s="3"/>
      <c r="I6553" s="1" t="s">
        <v>120</v>
      </c>
      <c r="J6553" s="1" t="s">
        <v>171</v>
      </c>
      <c r="K6553" s="1" t="s">
        <v>84</v>
      </c>
      <c r="L6553" s="1" t="s">
        <v>409</v>
      </c>
    </row>
    <row r="6554" spans="1:12" x14ac:dyDescent="0.2">
      <c r="A6554" s="1" t="s">
        <v>234</v>
      </c>
      <c r="B6554" s="1" t="s">
        <v>13</v>
      </c>
      <c r="C6554" s="2">
        <v>43854</v>
      </c>
      <c r="D6554" s="1" t="s">
        <v>154</v>
      </c>
      <c r="E6554" s="1"/>
      <c r="F6554" s="1" t="s">
        <v>4318</v>
      </c>
      <c r="G6554" s="3">
        <v>1068.75</v>
      </c>
      <c r="H6554" s="3"/>
      <c r="I6554" s="1" t="s">
        <v>119</v>
      </c>
      <c r="J6554" s="1" t="s">
        <v>86</v>
      </c>
      <c r="K6554" s="1" t="s">
        <v>12</v>
      </c>
      <c r="L6554" s="1" t="s">
        <v>1098</v>
      </c>
    </row>
    <row r="6555" spans="1:12" x14ac:dyDescent="0.2">
      <c r="A6555" s="1" t="s">
        <v>234</v>
      </c>
      <c r="B6555" s="1" t="s">
        <v>13</v>
      </c>
      <c r="C6555" s="2">
        <v>43854</v>
      </c>
      <c r="D6555" s="1" t="s">
        <v>154</v>
      </c>
      <c r="E6555" s="1"/>
      <c r="F6555" s="1" t="s">
        <v>4219</v>
      </c>
      <c r="G6555" s="3">
        <v>579.91</v>
      </c>
      <c r="H6555" s="3"/>
      <c r="I6555" s="1" t="s">
        <v>106</v>
      </c>
      <c r="J6555" s="1" t="s">
        <v>121</v>
      </c>
      <c r="K6555" s="1" t="s">
        <v>84</v>
      </c>
      <c r="L6555" s="1" t="s">
        <v>66</v>
      </c>
    </row>
    <row r="6556" spans="1:12" x14ac:dyDescent="0.2">
      <c r="A6556" s="1" t="s">
        <v>234</v>
      </c>
      <c r="B6556" s="1" t="s">
        <v>13</v>
      </c>
      <c r="C6556" s="2">
        <v>43854</v>
      </c>
      <c r="D6556" s="1" t="s">
        <v>154</v>
      </c>
      <c r="E6556" s="1"/>
      <c r="F6556" s="1" t="s">
        <v>4239</v>
      </c>
      <c r="G6556" s="3">
        <v>281.56</v>
      </c>
      <c r="H6556" s="3"/>
      <c r="I6556" s="1" t="s">
        <v>87</v>
      </c>
      <c r="J6556" s="1" t="s">
        <v>253</v>
      </c>
      <c r="K6556" s="1" t="s">
        <v>84</v>
      </c>
      <c r="L6556" s="1" t="s">
        <v>241</v>
      </c>
    </row>
    <row r="6557" spans="1:12" x14ac:dyDescent="0.2">
      <c r="A6557" s="1" t="s">
        <v>234</v>
      </c>
      <c r="B6557" s="1" t="s">
        <v>13</v>
      </c>
      <c r="C6557" s="2">
        <v>43854</v>
      </c>
      <c r="D6557" s="1" t="s">
        <v>154</v>
      </c>
      <c r="E6557" s="1"/>
      <c r="F6557" s="1" t="s">
        <v>4319</v>
      </c>
      <c r="G6557" s="3">
        <v>1339.5</v>
      </c>
      <c r="H6557" s="3"/>
      <c r="I6557" s="1" t="s">
        <v>120</v>
      </c>
      <c r="J6557" s="1" t="s">
        <v>171</v>
      </c>
      <c r="K6557" s="1" t="s">
        <v>12</v>
      </c>
      <c r="L6557" s="1" t="s">
        <v>3084</v>
      </c>
    </row>
    <row r="6558" spans="1:12" x14ac:dyDescent="0.2">
      <c r="A6558" s="1" t="s">
        <v>234</v>
      </c>
      <c r="B6558" s="1" t="s">
        <v>13</v>
      </c>
      <c r="C6558" s="2">
        <v>43854</v>
      </c>
      <c r="D6558" s="1" t="s">
        <v>154</v>
      </c>
      <c r="E6558" s="1"/>
      <c r="F6558" s="1" t="s">
        <v>4320</v>
      </c>
      <c r="G6558" s="3">
        <v>1378.51</v>
      </c>
      <c r="H6558" s="3"/>
      <c r="I6558" s="1" t="s">
        <v>83</v>
      </c>
      <c r="J6558" s="1" t="s">
        <v>229</v>
      </c>
      <c r="K6558" s="1" t="s">
        <v>12</v>
      </c>
      <c r="L6558" s="1" t="s">
        <v>64</v>
      </c>
    </row>
    <row r="6559" spans="1:12" x14ac:dyDescent="0.2">
      <c r="A6559" s="1" t="s">
        <v>234</v>
      </c>
      <c r="B6559" s="1" t="s">
        <v>13</v>
      </c>
      <c r="C6559" s="2">
        <v>43854</v>
      </c>
      <c r="D6559" s="1" t="s">
        <v>154</v>
      </c>
      <c r="E6559" s="1"/>
      <c r="F6559" s="1" t="s">
        <v>4321</v>
      </c>
      <c r="G6559" s="3">
        <v>839.5</v>
      </c>
      <c r="H6559" s="3"/>
      <c r="I6559" s="1" t="s">
        <v>119</v>
      </c>
      <c r="J6559" s="1" t="s">
        <v>86</v>
      </c>
      <c r="K6559" s="1" t="s">
        <v>12</v>
      </c>
      <c r="L6559" s="1" t="s">
        <v>35</v>
      </c>
    </row>
    <row r="6560" spans="1:12" x14ac:dyDescent="0.2">
      <c r="A6560" s="1" t="s">
        <v>234</v>
      </c>
      <c r="B6560" s="1" t="s">
        <v>13</v>
      </c>
      <c r="C6560" s="2">
        <v>43854</v>
      </c>
      <c r="D6560" s="1" t="s">
        <v>154</v>
      </c>
      <c r="E6560" s="1"/>
      <c r="F6560" s="1" t="s">
        <v>4248</v>
      </c>
      <c r="G6560" s="3">
        <v>68.95</v>
      </c>
      <c r="H6560" s="3"/>
      <c r="I6560" s="1" t="s">
        <v>177</v>
      </c>
      <c r="J6560" s="1" t="s">
        <v>178</v>
      </c>
      <c r="K6560" s="1" t="s">
        <v>12</v>
      </c>
      <c r="L6560" s="1" t="s">
        <v>15</v>
      </c>
    </row>
    <row r="6561" spans="1:12" x14ac:dyDescent="0.2">
      <c r="A6561" s="1" t="s">
        <v>234</v>
      </c>
      <c r="B6561" s="1" t="s">
        <v>13</v>
      </c>
      <c r="C6561" s="2">
        <v>43854</v>
      </c>
      <c r="D6561" s="1" t="s">
        <v>154</v>
      </c>
      <c r="E6561" s="1"/>
      <c r="F6561" s="1" t="s">
        <v>4191</v>
      </c>
      <c r="G6561" s="3">
        <v>62.77</v>
      </c>
      <c r="H6561" s="3"/>
      <c r="I6561" s="1" t="s">
        <v>232</v>
      </c>
      <c r="J6561" s="1" t="s">
        <v>233</v>
      </c>
      <c r="K6561" s="1" t="s">
        <v>84</v>
      </c>
      <c r="L6561" s="1" t="s">
        <v>111</v>
      </c>
    </row>
    <row r="6562" spans="1:12" x14ac:dyDescent="0.2">
      <c r="A6562" s="1" t="s">
        <v>234</v>
      </c>
      <c r="B6562" s="1" t="s">
        <v>13</v>
      </c>
      <c r="C6562" s="2">
        <v>43854</v>
      </c>
      <c r="D6562" s="1" t="s">
        <v>154</v>
      </c>
      <c r="E6562" s="1"/>
      <c r="F6562" s="1" t="s">
        <v>4322</v>
      </c>
      <c r="G6562" s="3">
        <v>840</v>
      </c>
      <c r="H6562" s="3"/>
      <c r="I6562" s="1" t="s">
        <v>119</v>
      </c>
      <c r="J6562" s="1" t="s">
        <v>86</v>
      </c>
      <c r="K6562" s="1" t="s">
        <v>12</v>
      </c>
      <c r="L6562" s="1" t="s">
        <v>566</v>
      </c>
    </row>
    <row r="6563" spans="1:12" x14ac:dyDescent="0.2">
      <c r="A6563" s="1" t="s">
        <v>234</v>
      </c>
      <c r="B6563" s="1" t="s">
        <v>13</v>
      </c>
      <c r="C6563" s="2">
        <v>43854</v>
      </c>
      <c r="D6563" s="1" t="s">
        <v>154</v>
      </c>
      <c r="E6563" s="1"/>
      <c r="F6563" s="1" t="s">
        <v>4323</v>
      </c>
      <c r="G6563" s="3">
        <v>861</v>
      </c>
      <c r="H6563" s="3"/>
      <c r="I6563" s="1" t="s">
        <v>119</v>
      </c>
      <c r="J6563" s="1" t="s">
        <v>86</v>
      </c>
      <c r="K6563" s="1" t="s">
        <v>12</v>
      </c>
      <c r="L6563" s="1" t="s">
        <v>481</v>
      </c>
    </row>
    <row r="6564" spans="1:12" x14ac:dyDescent="0.2">
      <c r="A6564" s="1" t="s">
        <v>234</v>
      </c>
      <c r="B6564" s="1" t="s">
        <v>13</v>
      </c>
      <c r="C6564" s="2">
        <v>43854</v>
      </c>
      <c r="D6564" s="1" t="s">
        <v>154</v>
      </c>
      <c r="E6564" s="1"/>
      <c r="F6564" s="1" t="s">
        <v>4324</v>
      </c>
      <c r="G6564" s="3">
        <v>792</v>
      </c>
      <c r="H6564" s="3"/>
      <c r="I6564" s="1" t="s">
        <v>119</v>
      </c>
      <c r="J6564" s="1" t="s">
        <v>86</v>
      </c>
      <c r="K6564" s="1" t="s">
        <v>12</v>
      </c>
      <c r="L6564" s="1" t="s">
        <v>389</v>
      </c>
    </row>
    <row r="6565" spans="1:12" x14ac:dyDescent="0.2">
      <c r="A6565" s="1" t="s">
        <v>234</v>
      </c>
      <c r="B6565" s="1" t="s">
        <v>13</v>
      </c>
      <c r="C6565" s="2">
        <v>43854</v>
      </c>
      <c r="D6565" s="1" t="s">
        <v>154</v>
      </c>
      <c r="E6565" s="1"/>
      <c r="F6565" s="1" t="s">
        <v>4325</v>
      </c>
      <c r="G6565" s="3">
        <v>1358.5</v>
      </c>
      <c r="H6565" s="3"/>
      <c r="I6565" s="1" t="s">
        <v>119</v>
      </c>
      <c r="J6565" s="1" t="s">
        <v>86</v>
      </c>
      <c r="K6565" s="1" t="s">
        <v>12</v>
      </c>
      <c r="L6565" s="1" t="s">
        <v>67</v>
      </c>
    </row>
    <row r="6566" spans="1:12" x14ac:dyDescent="0.2">
      <c r="A6566" s="1" t="s">
        <v>234</v>
      </c>
      <c r="B6566" s="1" t="s">
        <v>13</v>
      </c>
      <c r="C6566" s="2">
        <v>43854</v>
      </c>
      <c r="D6566" s="1" t="s">
        <v>154</v>
      </c>
      <c r="E6566" s="1"/>
      <c r="F6566" s="1" t="s">
        <v>4275</v>
      </c>
      <c r="G6566" s="3">
        <v>469.98</v>
      </c>
      <c r="H6566" s="3"/>
      <c r="I6566" s="1" t="s">
        <v>177</v>
      </c>
      <c r="J6566" s="1" t="s">
        <v>178</v>
      </c>
      <c r="K6566" s="1" t="s">
        <v>12</v>
      </c>
      <c r="L6566" s="1" t="s">
        <v>322</v>
      </c>
    </row>
    <row r="6567" spans="1:12" x14ac:dyDescent="0.2">
      <c r="A6567" s="1" t="s">
        <v>234</v>
      </c>
      <c r="B6567" s="1" t="s">
        <v>13</v>
      </c>
      <c r="C6567" s="2">
        <v>43854</v>
      </c>
      <c r="D6567" s="1" t="s">
        <v>154</v>
      </c>
      <c r="E6567" s="1"/>
      <c r="F6567" s="1" t="s">
        <v>4326</v>
      </c>
      <c r="G6567" s="3">
        <v>789</v>
      </c>
      <c r="H6567" s="3"/>
      <c r="I6567" s="1" t="s">
        <v>119</v>
      </c>
      <c r="J6567" s="1" t="s">
        <v>86</v>
      </c>
      <c r="K6567" s="1" t="s">
        <v>12</v>
      </c>
      <c r="L6567" s="1" t="s">
        <v>268</v>
      </c>
    </row>
    <row r="6568" spans="1:12" x14ac:dyDescent="0.2">
      <c r="A6568" s="1" t="s">
        <v>234</v>
      </c>
      <c r="B6568" s="1" t="s">
        <v>13</v>
      </c>
      <c r="C6568" s="2">
        <v>43854</v>
      </c>
      <c r="D6568" s="1" t="s">
        <v>154</v>
      </c>
      <c r="E6568" s="1"/>
      <c r="F6568" s="1" t="s">
        <v>4327</v>
      </c>
      <c r="G6568" s="3">
        <v>843</v>
      </c>
      <c r="H6568" s="3"/>
      <c r="I6568" s="1" t="s">
        <v>119</v>
      </c>
      <c r="J6568" s="1" t="s">
        <v>86</v>
      </c>
      <c r="K6568" s="1" t="s">
        <v>12</v>
      </c>
      <c r="L6568" s="1" t="s">
        <v>991</v>
      </c>
    </row>
    <row r="6569" spans="1:12" x14ac:dyDescent="0.2">
      <c r="A6569" s="1" t="s">
        <v>234</v>
      </c>
      <c r="B6569" s="1" t="s">
        <v>13</v>
      </c>
      <c r="C6569" s="2">
        <v>43854</v>
      </c>
      <c r="D6569" s="1" t="s">
        <v>154</v>
      </c>
      <c r="E6569" s="1"/>
      <c r="F6569" s="1" t="s">
        <v>4207</v>
      </c>
      <c r="G6569" s="3">
        <v>485.19</v>
      </c>
      <c r="H6569" s="3"/>
      <c r="I6569" s="1" t="s">
        <v>87</v>
      </c>
      <c r="J6569" s="1" t="s">
        <v>116</v>
      </c>
      <c r="K6569" s="1" t="s">
        <v>12</v>
      </c>
      <c r="L6569" s="1" t="s">
        <v>77</v>
      </c>
    </row>
    <row r="6570" spans="1:12" x14ac:dyDescent="0.2">
      <c r="A6570" s="1" t="s">
        <v>234</v>
      </c>
      <c r="B6570" s="1" t="s">
        <v>13</v>
      </c>
      <c r="C6570" s="2">
        <v>43854</v>
      </c>
      <c r="D6570" s="1" t="s">
        <v>154</v>
      </c>
      <c r="E6570" s="1"/>
      <c r="F6570" s="1" t="s">
        <v>4328</v>
      </c>
      <c r="G6570" s="3">
        <v>1041.04</v>
      </c>
      <c r="H6570" s="3"/>
      <c r="I6570" s="1" t="s">
        <v>83</v>
      </c>
      <c r="J6570" s="1" t="s">
        <v>181</v>
      </c>
      <c r="K6570" s="1" t="s">
        <v>12</v>
      </c>
      <c r="L6570" s="1" t="s">
        <v>328</v>
      </c>
    </row>
    <row r="6571" spans="1:12" x14ac:dyDescent="0.2">
      <c r="A6571" s="1" t="s">
        <v>234</v>
      </c>
      <c r="B6571" s="1" t="s">
        <v>13</v>
      </c>
      <c r="C6571" s="2">
        <v>43854</v>
      </c>
      <c r="D6571" s="1" t="s">
        <v>154</v>
      </c>
      <c r="E6571" s="1"/>
      <c r="F6571" s="1" t="s">
        <v>4329</v>
      </c>
      <c r="G6571" s="3">
        <v>906.5</v>
      </c>
      <c r="H6571" s="3"/>
      <c r="I6571" s="1" t="s">
        <v>119</v>
      </c>
      <c r="J6571" s="1" t="s">
        <v>86</v>
      </c>
      <c r="K6571" s="1" t="s">
        <v>12</v>
      </c>
      <c r="L6571" s="1" t="s">
        <v>3618</v>
      </c>
    </row>
    <row r="6572" spans="1:12" x14ac:dyDescent="0.2">
      <c r="A6572" s="1" t="s">
        <v>234</v>
      </c>
      <c r="B6572" s="1" t="s">
        <v>13</v>
      </c>
      <c r="C6572" s="2">
        <v>43854</v>
      </c>
      <c r="D6572" s="1" t="s">
        <v>154</v>
      </c>
      <c r="E6572" s="1"/>
      <c r="F6572" s="1" t="s">
        <v>4239</v>
      </c>
      <c r="G6572" s="3">
        <v>154.51</v>
      </c>
      <c r="H6572" s="3"/>
      <c r="I6572" s="1" t="s">
        <v>185</v>
      </c>
      <c r="J6572" s="1" t="s">
        <v>126</v>
      </c>
      <c r="K6572" s="1" t="s">
        <v>84</v>
      </c>
      <c r="L6572" s="1" t="s">
        <v>241</v>
      </c>
    </row>
    <row r="6573" spans="1:12" x14ac:dyDescent="0.2">
      <c r="A6573" s="1" t="s">
        <v>234</v>
      </c>
      <c r="B6573" s="1" t="s">
        <v>13</v>
      </c>
      <c r="C6573" s="2">
        <v>43854</v>
      </c>
      <c r="D6573" s="1" t="s">
        <v>154</v>
      </c>
      <c r="E6573" s="1"/>
      <c r="F6573" s="1" t="s">
        <v>4308</v>
      </c>
      <c r="G6573" s="3">
        <v>99.18</v>
      </c>
      <c r="H6573" s="3"/>
      <c r="I6573" s="1" t="s">
        <v>106</v>
      </c>
      <c r="J6573" s="1" t="s">
        <v>107</v>
      </c>
      <c r="K6573" s="1" t="s">
        <v>12</v>
      </c>
      <c r="L6573" s="1" t="s">
        <v>313</v>
      </c>
    </row>
    <row r="6574" spans="1:12" x14ac:dyDescent="0.2">
      <c r="A6574" s="1" t="s">
        <v>234</v>
      </c>
      <c r="B6574" s="1" t="s">
        <v>13</v>
      </c>
      <c r="C6574" s="2">
        <v>43854</v>
      </c>
      <c r="D6574" s="1" t="s">
        <v>154</v>
      </c>
      <c r="E6574" s="1"/>
      <c r="F6574" s="1" t="s">
        <v>4330</v>
      </c>
      <c r="G6574" s="3">
        <v>1334.75</v>
      </c>
      <c r="H6574" s="3"/>
      <c r="I6574" s="1" t="s">
        <v>119</v>
      </c>
      <c r="J6574" s="1" t="s">
        <v>86</v>
      </c>
      <c r="K6574" s="1" t="s">
        <v>12</v>
      </c>
      <c r="L6574" s="1" t="s">
        <v>71</v>
      </c>
    </row>
    <row r="6575" spans="1:12" x14ac:dyDescent="0.2">
      <c r="A6575" s="1" t="s">
        <v>234</v>
      </c>
      <c r="B6575" s="1" t="s">
        <v>13</v>
      </c>
      <c r="C6575" s="2">
        <v>43854</v>
      </c>
      <c r="D6575" s="1" t="s">
        <v>154</v>
      </c>
      <c r="E6575" s="1"/>
      <c r="F6575" s="1" t="s">
        <v>4212</v>
      </c>
      <c r="G6575" s="3">
        <v>327.75</v>
      </c>
      <c r="H6575" s="3"/>
      <c r="I6575" s="1" t="s">
        <v>119</v>
      </c>
      <c r="J6575" s="1" t="s">
        <v>86</v>
      </c>
      <c r="K6575" s="1" t="s">
        <v>12</v>
      </c>
      <c r="L6575" s="1" t="s">
        <v>110</v>
      </c>
    </row>
    <row r="6576" spans="1:12" x14ac:dyDescent="0.2">
      <c r="A6576" s="1" t="s">
        <v>234</v>
      </c>
      <c r="B6576" s="1" t="s">
        <v>13</v>
      </c>
      <c r="C6576" s="2">
        <v>43854</v>
      </c>
      <c r="D6576" s="1" t="s">
        <v>154</v>
      </c>
      <c r="E6576" s="1"/>
      <c r="F6576" s="1" t="s">
        <v>4312</v>
      </c>
      <c r="G6576" s="3">
        <v>355.16</v>
      </c>
      <c r="H6576" s="3"/>
      <c r="I6576" s="1" t="s">
        <v>123</v>
      </c>
      <c r="J6576" s="1" t="s">
        <v>124</v>
      </c>
      <c r="K6576" s="1" t="s">
        <v>12</v>
      </c>
      <c r="L6576" s="1" t="s">
        <v>304</v>
      </c>
    </row>
    <row r="6577" spans="1:12" x14ac:dyDescent="0.2">
      <c r="A6577" s="1" t="s">
        <v>234</v>
      </c>
      <c r="B6577" s="1" t="s">
        <v>13</v>
      </c>
      <c r="C6577" s="2">
        <v>43854</v>
      </c>
      <c r="D6577" s="1" t="s">
        <v>154</v>
      </c>
      <c r="E6577" s="1"/>
      <c r="F6577" s="1" t="s">
        <v>4331</v>
      </c>
      <c r="G6577" s="3">
        <v>401.48</v>
      </c>
      <c r="H6577" s="3"/>
      <c r="I6577" s="1" t="s">
        <v>119</v>
      </c>
      <c r="J6577" s="1" t="s">
        <v>86</v>
      </c>
      <c r="K6577" s="1" t="s">
        <v>84</v>
      </c>
      <c r="L6577" s="1" t="s">
        <v>66</v>
      </c>
    </row>
    <row r="6578" spans="1:12" x14ac:dyDescent="0.2">
      <c r="A6578" s="1" t="s">
        <v>234</v>
      </c>
      <c r="B6578" s="1" t="s">
        <v>13</v>
      </c>
      <c r="C6578" s="2">
        <v>43854</v>
      </c>
      <c r="D6578" s="1" t="s">
        <v>154</v>
      </c>
      <c r="E6578" s="1"/>
      <c r="F6578" s="1" t="s">
        <v>4308</v>
      </c>
      <c r="G6578" s="3">
        <v>753.8</v>
      </c>
      <c r="H6578" s="3"/>
      <c r="I6578" s="1" t="s">
        <v>106</v>
      </c>
      <c r="J6578" s="1" t="s">
        <v>122</v>
      </c>
      <c r="K6578" s="1" t="s">
        <v>12</v>
      </c>
      <c r="L6578" s="1" t="s">
        <v>313</v>
      </c>
    </row>
    <row r="6579" spans="1:12" x14ac:dyDescent="0.2">
      <c r="A6579" s="1" t="s">
        <v>234</v>
      </c>
      <c r="B6579" s="1" t="s">
        <v>13</v>
      </c>
      <c r="C6579" s="2">
        <v>43854</v>
      </c>
      <c r="D6579" s="1" t="s">
        <v>154</v>
      </c>
      <c r="E6579" s="1"/>
      <c r="F6579" s="1" t="s">
        <v>4332</v>
      </c>
      <c r="G6579" s="3">
        <v>1143.0899999999999</v>
      </c>
      <c r="H6579" s="3"/>
      <c r="I6579" s="1" t="s">
        <v>83</v>
      </c>
      <c r="J6579" s="1" t="s">
        <v>181</v>
      </c>
      <c r="K6579" s="1" t="s">
        <v>12</v>
      </c>
      <c r="L6579" s="1" t="s">
        <v>421</v>
      </c>
    </row>
    <row r="6580" spans="1:12" x14ac:dyDescent="0.2">
      <c r="A6580" s="1" t="s">
        <v>234</v>
      </c>
      <c r="B6580" s="1" t="s">
        <v>13</v>
      </c>
      <c r="C6580" s="2">
        <v>43854</v>
      </c>
      <c r="D6580" s="1" t="s">
        <v>154</v>
      </c>
      <c r="E6580" s="1"/>
      <c r="F6580" s="1" t="s">
        <v>4333</v>
      </c>
      <c r="G6580" s="3">
        <v>1611.75</v>
      </c>
      <c r="H6580" s="3"/>
      <c r="I6580" s="1" t="s">
        <v>119</v>
      </c>
      <c r="J6580" s="1" t="s">
        <v>86</v>
      </c>
      <c r="K6580" s="1" t="s">
        <v>12</v>
      </c>
      <c r="L6580" s="1" t="s">
        <v>246</v>
      </c>
    </row>
    <row r="6581" spans="1:12" x14ac:dyDescent="0.2">
      <c r="A6581" s="1" t="s">
        <v>234</v>
      </c>
      <c r="B6581" s="1" t="s">
        <v>13</v>
      </c>
      <c r="C6581" s="2">
        <v>43854</v>
      </c>
      <c r="D6581" s="1" t="s">
        <v>154</v>
      </c>
      <c r="E6581" s="1"/>
      <c r="F6581" s="1" t="s">
        <v>4334</v>
      </c>
      <c r="G6581" s="3">
        <v>1286.6099999999999</v>
      </c>
      <c r="H6581" s="3"/>
      <c r="I6581" s="1" t="s">
        <v>119</v>
      </c>
      <c r="J6581" s="1" t="s">
        <v>86</v>
      </c>
      <c r="K6581" s="1" t="s">
        <v>12</v>
      </c>
      <c r="L6581" s="1" t="s">
        <v>48</v>
      </c>
    </row>
    <row r="6582" spans="1:12" x14ac:dyDescent="0.2">
      <c r="A6582" s="1" t="s">
        <v>234</v>
      </c>
      <c r="B6582" s="1" t="s">
        <v>13</v>
      </c>
      <c r="C6582" s="2">
        <v>43854</v>
      </c>
      <c r="D6582" s="1" t="s">
        <v>154</v>
      </c>
      <c r="E6582" s="1"/>
      <c r="F6582" s="1" t="s">
        <v>4199</v>
      </c>
      <c r="G6582" s="3">
        <v>64.55</v>
      </c>
      <c r="H6582" s="3"/>
      <c r="I6582" s="1" t="s">
        <v>106</v>
      </c>
      <c r="J6582" s="1" t="s">
        <v>121</v>
      </c>
      <c r="K6582" s="1" t="s">
        <v>84</v>
      </c>
      <c r="L6582" s="1" t="s">
        <v>306</v>
      </c>
    </row>
    <row r="6583" spans="1:12" x14ac:dyDescent="0.2">
      <c r="A6583" s="1" t="s">
        <v>234</v>
      </c>
      <c r="B6583" s="1" t="s">
        <v>13</v>
      </c>
      <c r="C6583" s="2">
        <v>43854</v>
      </c>
      <c r="D6583" s="1" t="s">
        <v>154</v>
      </c>
      <c r="E6583" s="1"/>
      <c r="F6583" s="1" t="s">
        <v>4335</v>
      </c>
      <c r="G6583" s="3">
        <v>649.47</v>
      </c>
      <c r="H6583" s="3"/>
      <c r="I6583" s="1" t="s">
        <v>83</v>
      </c>
      <c r="J6583" s="1" t="s">
        <v>181</v>
      </c>
      <c r="K6583" s="1" t="s">
        <v>12</v>
      </c>
      <c r="L6583" s="1" t="s">
        <v>98</v>
      </c>
    </row>
    <row r="6584" spans="1:12" x14ac:dyDescent="0.2">
      <c r="A6584" s="1" t="s">
        <v>234</v>
      </c>
      <c r="B6584" s="1" t="s">
        <v>13</v>
      </c>
      <c r="C6584" s="2">
        <v>43854</v>
      </c>
      <c r="D6584" s="1" t="s">
        <v>154</v>
      </c>
      <c r="E6584" s="1"/>
      <c r="F6584" s="1" t="s">
        <v>4336</v>
      </c>
      <c r="G6584" s="3">
        <v>1065</v>
      </c>
      <c r="H6584" s="3"/>
      <c r="I6584" s="1" t="s">
        <v>119</v>
      </c>
      <c r="J6584" s="1" t="s">
        <v>86</v>
      </c>
      <c r="K6584" s="1" t="s">
        <v>12</v>
      </c>
      <c r="L6584" s="1" t="s">
        <v>3125</v>
      </c>
    </row>
    <row r="6585" spans="1:12" x14ac:dyDescent="0.2">
      <c r="A6585" s="1" t="s">
        <v>234</v>
      </c>
      <c r="B6585" s="1" t="s">
        <v>13</v>
      </c>
      <c r="C6585" s="2">
        <v>43854</v>
      </c>
      <c r="D6585" s="1" t="s">
        <v>154</v>
      </c>
      <c r="E6585" s="1"/>
      <c r="F6585" s="1" t="s">
        <v>4337</v>
      </c>
      <c r="G6585" s="3">
        <v>938.5</v>
      </c>
      <c r="H6585" s="3"/>
      <c r="I6585" s="1" t="s">
        <v>119</v>
      </c>
      <c r="J6585" s="1" t="s">
        <v>86</v>
      </c>
      <c r="K6585" s="1" t="s">
        <v>12</v>
      </c>
      <c r="L6585" s="1" t="s">
        <v>382</v>
      </c>
    </row>
    <row r="6586" spans="1:12" x14ac:dyDescent="0.2">
      <c r="A6586" s="1" t="s">
        <v>234</v>
      </c>
      <c r="B6586" s="1" t="s">
        <v>13</v>
      </c>
      <c r="C6586" s="2">
        <v>43854</v>
      </c>
      <c r="D6586" s="1" t="s">
        <v>154</v>
      </c>
      <c r="E6586" s="1"/>
      <c r="F6586" s="1" t="s">
        <v>4338</v>
      </c>
      <c r="G6586" s="3">
        <v>605.83000000000004</v>
      </c>
      <c r="H6586" s="3"/>
      <c r="I6586" s="1" t="s">
        <v>119</v>
      </c>
      <c r="J6586" s="1" t="s">
        <v>86</v>
      </c>
      <c r="K6586" s="1" t="s">
        <v>12</v>
      </c>
      <c r="L6586" s="1" t="s">
        <v>387</v>
      </c>
    </row>
    <row r="6587" spans="1:12" x14ac:dyDescent="0.2">
      <c r="A6587" s="1" t="s">
        <v>234</v>
      </c>
      <c r="B6587" s="1" t="s">
        <v>13</v>
      </c>
      <c r="C6587" s="2">
        <v>43854</v>
      </c>
      <c r="D6587" s="1" t="s">
        <v>154</v>
      </c>
      <c r="E6587" s="1"/>
      <c r="F6587" s="1" t="s">
        <v>4339</v>
      </c>
      <c r="G6587" s="3">
        <v>1163.53</v>
      </c>
      <c r="H6587" s="3"/>
      <c r="I6587" s="1" t="s">
        <v>177</v>
      </c>
      <c r="J6587" s="1" t="s">
        <v>178</v>
      </c>
      <c r="K6587" s="1" t="s">
        <v>12</v>
      </c>
      <c r="L6587" s="1" t="s">
        <v>56</v>
      </c>
    </row>
    <row r="6588" spans="1:12" x14ac:dyDescent="0.2">
      <c r="A6588" s="1" t="s">
        <v>234</v>
      </c>
      <c r="B6588" s="1" t="s">
        <v>13</v>
      </c>
      <c r="C6588" s="2">
        <v>43854</v>
      </c>
      <c r="D6588" s="1" t="s">
        <v>154</v>
      </c>
      <c r="E6588" s="1"/>
      <c r="F6588" s="1" t="s">
        <v>4340</v>
      </c>
      <c r="G6588" s="3">
        <v>529.73</v>
      </c>
      <c r="H6588" s="3"/>
      <c r="I6588" s="1" t="s">
        <v>123</v>
      </c>
      <c r="J6588" s="1" t="s">
        <v>124</v>
      </c>
      <c r="K6588" s="1" t="s">
        <v>12</v>
      </c>
      <c r="L6588" s="1" t="s">
        <v>1650</v>
      </c>
    </row>
    <row r="6589" spans="1:12" x14ac:dyDescent="0.2">
      <c r="A6589" s="1" t="s">
        <v>234</v>
      </c>
      <c r="B6589" s="1" t="s">
        <v>13</v>
      </c>
      <c r="C6589" s="2">
        <v>43854</v>
      </c>
      <c r="D6589" s="1" t="s">
        <v>154</v>
      </c>
      <c r="E6589" s="1"/>
      <c r="F6589" s="1" t="s">
        <v>4304</v>
      </c>
      <c r="G6589" s="3">
        <v>326.77999999999997</v>
      </c>
      <c r="H6589" s="3"/>
      <c r="I6589" s="1" t="s">
        <v>123</v>
      </c>
      <c r="J6589" s="1" t="s">
        <v>124</v>
      </c>
      <c r="K6589" s="1" t="s">
        <v>12</v>
      </c>
      <c r="L6589" s="1" t="s">
        <v>49</v>
      </c>
    </row>
    <row r="6590" spans="1:12" x14ac:dyDescent="0.2">
      <c r="A6590" s="1" t="s">
        <v>234</v>
      </c>
      <c r="B6590" s="1" t="s">
        <v>13</v>
      </c>
      <c r="C6590" s="2">
        <v>43854</v>
      </c>
      <c r="D6590" s="1" t="s">
        <v>154</v>
      </c>
      <c r="E6590" s="1"/>
      <c r="F6590" s="1" t="s">
        <v>4234</v>
      </c>
      <c r="G6590" s="3">
        <v>955.1</v>
      </c>
      <c r="H6590" s="3"/>
      <c r="I6590" s="1" t="s">
        <v>120</v>
      </c>
      <c r="J6590" s="1" t="s">
        <v>171</v>
      </c>
      <c r="K6590" s="1" t="s">
        <v>12</v>
      </c>
      <c r="L6590" s="1" t="s">
        <v>20</v>
      </c>
    </row>
    <row r="6591" spans="1:12" x14ac:dyDescent="0.2">
      <c r="A6591" s="1" t="s">
        <v>234</v>
      </c>
      <c r="B6591" s="1" t="s">
        <v>13</v>
      </c>
      <c r="C6591" s="2">
        <v>43854</v>
      </c>
      <c r="D6591" s="1" t="s">
        <v>154</v>
      </c>
      <c r="E6591" s="1"/>
      <c r="F6591" s="1" t="s">
        <v>4341</v>
      </c>
      <c r="G6591" s="3">
        <v>916.5</v>
      </c>
      <c r="H6591" s="3"/>
      <c r="I6591" s="1" t="s">
        <v>119</v>
      </c>
      <c r="J6591" s="1" t="s">
        <v>86</v>
      </c>
      <c r="K6591" s="1" t="s">
        <v>12</v>
      </c>
      <c r="L6591" s="1" t="s">
        <v>109</v>
      </c>
    </row>
    <row r="6592" spans="1:12" x14ac:dyDescent="0.2">
      <c r="A6592" s="1" t="s">
        <v>234</v>
      </c>
      <c r="B6592" s="1" t="s">
        <v>13</v>
      </c>
      <c r="C6592" s="2">
        <v>43854</v>
      </c>
      <c r="D6592" s="1" t="s">
        <v>154</v>
      </c>
      <c r="E6592" s="1"/>
      <c r="F6592" s="1" t="s">
        <v>4342</v>
      </c>
      <c r="G6592" s="3">
        <v>1535.49</v>
      </c>
      <c r="H6592" s="3"/>
      <c r="I6592" s="1" t="s">
        <v>119</v>
      </c>
      <c r="J6592" s="1" t="s">
        <v>86</v>
      </c>
      <c r="K6592" s="1" t="s">
        <v>12</v>
      </c>
      <c r="L6592" s="1" t="s">
        <v>54</v>
      </c>
    </row>
    <row r="6593" spans="1:12" x14ac:dyDescent="0.2">
      <c r="A6593" s="1" t="s">
        <v>234</v>
      </c>
      <c r="B6593" s="1" t="s">
        <v>13</v>
      </c>
      <c r="C6593" s="2">
        <v>43854</v>
      </c>
      <c r="D6593" s="1" t="s">
        <v>154</v>
      </c>
      <c r="E6593" s="1"/>
      <c r="F6593" s="1" t="s">
        <v>4343</v>
      </c>
      <c r="G6593" s="3">
        <v>1254.1300000000001</v>
      </c>
      <c r="H6593" s="3"/>
      <c r="I6593" s="1" t="s">
        <v>119</v>
      </c>
      <c r="J6593" s="1" t="s">
        <v>86</v>
      </c>
      <c r="K6593" s="1" t="s">
        <v>12</v>
      </c>
      <c r="L6593" s="1" t="s">
        <v>451</v>
      </c>
    </row>
    <row r="6594" spans="1:12" x14ac:dyDescent="0.2">
      <c r="A6594" s="1" t="s">
        <v>234</v>
      </c>
      <c r="B6594" s="1" t="s">
        <v>13</v>
      </c>
      <c r="C6594" s="2">
        <v>43854</v>
      </c>
      <c r="D6594" s="1" t="s">
        <v>154</v>
      </c>
      <c r="E6594" s="1"/>
      <c r="F6594" s="1" t="s">
        <v>4344</v>
      </c>
      <c r="G6594" s="3">
        <v>945</v>
      </c>
      <c r="H6594" s="3"/>
      <c r="I6594" s="1" t="s">
        <v>119</v>
      </c>
      <c r="J6594" s="1" t="s">
        <v>86</v>
      </c>
      <c r="K6594" s="1" t="s">
        <v>12</v>
      </c>
      <c r="L6594" s="1" t="s">
        <v>42</v>
      </c>
    </row>
    <row r="6595" spans="1:12" x14ac:dyDescent="0.2">
      <c r="A6595" s="1" t="s">
        <v>234</v>
      </c>
      <c r="B6595" s="1" t="s">
        <v>13</v>
      </c>
      <c r="C6595" s="2">
        <v>43854</v>
      </c>
      <c r="D6595" s="1" t="s">
        <v>154</v>
      </c>
      <c r="E6595" s="1"/>
      <c r="F6595" s="1" t="s">
        <v>4225</v>
      </c>
      <c r="G6595" s="3">
        <v>33.68</v>
      </c>
      <c r="H6595" s="3"/>
      <c r="I6595" s="1" t="s">
        <v>179</v>
      </c>
      <c r="J6595" s="1" t="s">
        <v>89</v>
      </c>
      <c r="K6595" s="1" t="s">
        <v>84</v>
      </c>
      <c r="L6595" s="1" t="s">
        <v>63</v>
      </c>
    </row>
    <row r="6596" spans="1:12" x14ac:dyDescent="0.2">
      <c r="A6596" s="1" t="s">
        <v>234</v>
      </c>
      <c r="B6596" s="1" t="s">
        <v>13</v>
      </c>
      <c r="C6596" s="2">
        <v>43854</v>
      </c>
      <c r="D6596" s="1" t="s">
        <v>154</v>
      </c>
      <c r="E6596" s="1"/>
      <c r="F6596" s="1" t="s">
        <v>4246</v>
      </c>
      <c r="G6596" s="3">
        <v>65.239999999999995</v>
      </c>
      <c r="H6596" s="3"/>
      <c r="I6596" s="1" t="s">
        <v>177</v>
      </c>
      <c r="J6596" s="1" t="s">
        <v>178</v>
      </c>
      <c r="K6596" s="1" t="s">
        <v>12</v>
      </c>
      <c r="L6596" s="1" t="s">
        <v>24</v>
      </c>
    </row>
    <row r="6597" spans="1:12" x14ac:dyDescent="0.2">
      <c r="A6597" s="1" t="s">
        <v>234</v>
      </c>
      <c r="B6597" s="1" t="s">
        <v>13</v>
      </c>
      <c r="C6597" s="2">
        <v>43854</v>
      </c>
      <c r="D6597" s="1" t="s">
        <v>154</v>
      </c>
      <c r="E6597" s="1"/>
      <c r="F6597" s="1" t="s">
        <v>4250</v>
      </c>
      <c r="G6597" s="3">
        <v>71.08</v>
      </c>
      <c r="H6597" s="3"/>
      <c r="I6597" s="1" t="s">
        <v>123</v>
      </c>
      <c r="J6597" s="1" t="s">
        <v>124</v>
      </c>
      <c r="K6597" s="1" t="s">
        <v>84</v>
      </c>
      <c r="L6597" s="1" t="s">
        <v>2028</v>
      </c>
    </row>
    <row r="6598" spans="1:12" x14ac:dyDescent="0.2">
      <c r="A6598" s="1" t="s">
        <v>234</v>
      </c>
      <c r="B6598" s="1" t="s">
        <v>13</v>
      </c>
      <c r="C6598" s="2">
        <v>43854</v>
      </c>
      <c r="D6598" s="1" t="s">
        <v>154</v>
      </c>
      <c r="E6598" s="1"/>
      <c r="F6598" s="1" t="s">
        <v>4191</v>
      </c>
      <c r="G6598" s="3">
        <v>104.59</v>
      </c>
      <c r="H6598" s="3"/>
      <c r="I6598" s="1" t="s">
        <v>120</v>
      </c>
      <c r="J6598" s="1" t="s">
        <v>171</v>
      </c>
      <c r="K6598" s="1" t="s">
        <v>84</v>
      </c>
      <c r="L6598" s="1" t="s">
        <v>111</v>
      </c>
    </row>
    <row r="6599" spans="1:12" x14ac:dyDescent="0.2">
      <c r="A6599" s="1" t="s">
        <v>234</v>
      </c>
      <c r="B6599" s="1" t="s">
        <v>13</v>
      </c>
      <c r="C6599" s="2">
        <v>43854</v>
      </c>
      <c r="D6599" s="1" t="s">
        <v>154</v>
      </c>
      <c r="E6599" s="1"/>
      <c r="F6599" s="1" t="s">
        <v>4248</v>
      </c>
      <c r="G6599" s="3">
        <v>68.95</v>
      </c>
      <c r="H6599" s="3"/>
      <c r="I6599" s="1" t="s">
        <v>232</v>
      </c>
      <c r="J6599" s="1" t="s">
        <v>233</v>
      </c>
      <c r="K6599" s="1" t="s">
        <v>12</v>
      </c>
      <c r="L6599" s="1" t="s">
        <v>15</v>
      </c>
    </row>
    <row r="6600" spans="1:12" x14ac:dyDescent="0.2">
      <c r="A6600" s="1" t="s">
        <v>234</v>
      </c>
      <c r="B6600" s="1" t="s">
        <v>13</v>
      </c>
      <c r="C6600" s="2">
        <v>43854</v>
      </c>
      <c r="D6600" s="1" t="s">
        <v>154</v>
      </c>
      <c r="E6600" s="1"/>
      <c r="F6600" s="1" t="s">
        <v>4345</v>
      </c>
      <c r="G6600" s="3">
        <v>1723.47</v>
      </c>
      <c r="H6600" s="3"/>
      <c r="I6600" s="1" t="s">
        <v>83</v>
      </c>
      <c r="J6600" s="1" t="s">
        <v>230</v>
      </c>
      <c r="K6600" s="1" t="s">
        <v>12</v>
      </c>
      <c r="L6600" s="1" t="s">
        <v>57</v>
      </c>
    </row>
    <row r="6601" spans="1:12" x14ac:dyDescent="0.2">
      <c r="A6601" s="1" t="s">
        <v>234</v>
      </c>
      <c r="B6601" s="1" t="s">
        <v>13</v>
      </c>
      <c r="C6601" s="2">
        <v>43854</v>
      </c>
      <c r="D6601" s="1" t="s">
        <v>154</v>
      </c>
      <c r="E6601" s="1"/>
      <c r="F6601" s="1" t="s">
        <v>4227</v>
      </c>
      <c r="G6601" s="3">
        <v>122.43</v>
      </c>
      <c r="H6601" s="3"/>
      <c r="I6601" s="1" t="s">
        <v>83</v>
      </c>
      <c r="J6601" s="1" t="s">
        <v>175</v>
      </c>
      <c r="K6601" s="1" t="s">
        <v>12</v>
      </c>
      <c r="L6601" s="1" t="s">
        <v>91</v>
      </c>
    </row>
    <row r="6602" spans="1:12" x14ac:dyDescent="0.2">
      <c r="A6602" s="1" t="s">
        <v>234</v>
      </c>
      <c r="B6602" s="1" t="s">
        <v>13</v>
      </c>
      <c r="C6602" s="2">
        <v>43854</v>
      </c>
      <c r="D6602" s="1" t="s">
        <v>154</v>
      </c>
      <c r="E6602" s="1"/>
      <c r="F6602" s="1" t="s">
        <v>4346</v>
      </c>
      <c r="G6602" s="3">
        <v>1463</v>
      </c>
      <c r="H6602" s="3"/>
      <c r="I6602" s="1" t="s">
        <v>119</v>
      </c>
      <c r="J6602" s="1" t="s">
        <v>86</v>
      </c>
      <c r="K6602" s="1" t="s">
        <v>12</v>
      </c>
      <c r="L6602" s="1" t="s">
        <v>395</v>
      </c>
    </row>
    <row r="6603" spans="1:12" x14ac:dyDescent="0.2">
      <c r="A6603" s="1" t="s">
        <v>234</v>
      </c>
      <c r="B6603" s="1" t="s">
        <v>13</v>
      </c>
      <c r="C6603" s="2">
        <v>43854</v>
      </c>
      <c r="D6603" s="1" t="s">
        <v>154</v>
      </c>
      <c r="E6603" s="1"/>
      <c r="F6603" s="1" t="s">
        <v>4207</v>
      </c>
      <c r="G6603" s="3">
        <v>463.88</v>
      </c>
      <c r="H6603" s="3"/>
      <c r="I6603" s="1" t="s">
        <v>185</v>
      </c>
      <c r="J6603" s="1" t="s">
        <v>126</v>
      </c>
      <c r="K6603" s="1" t="s">
        <v>12</v>
      </c>
      <c r="L6603" s="1" t="s">
        <v>77</v>
      </c>
    </row>
    <row r="6604" spans="1:12" x14ac:dyDescent="0.2">
      <c r="A6604" s="1" t="s">
        <v>234</v>
      </c>
      <c r="B6604" s="1" t="s">
        <v>13</v>
      </c>
      <c r="C6604" s="2">
        <v>43854</v>
      </c>
      <c r="D6604" s="1" t="s">
        <v>154</v>
      </c>
      <c r="E6604" s="1"/>
      <c r="F6604" s="1" t="s">
        <v>4347</v>
      </c>
      <c r="G6604" s="3">
        <v>949.67</v>
      </c>
      <c r="H6604" s="3"/>
      <c r="I6604" s="1" t="s">
        <v>83</v>
      </c>
      <c r="J6604" s="1" t="s">
        <v>181</v>
      </c>
      <c r="K6604" s="1" t="s">
        <v>12</v>
      </c>
      <c r="L6604" s="1" t="s">
        <v>347</v>
      </c>
    </row>
    <row r="6605" spans="1:12" x14ac:dyDescent="0.2">
      <c r="A6605" s="1" t="s">
        <v>234</v>
      </c>
      <c r="B6605" s="1" t="s">
        <v>13</v>
      </c>
      <c r="C6605" s="2">
        <v>43854</v>
      </c>
      <c r="D6605" s="1" t="s">
        <v>154</v>
      </c>
      <c r="E6605" s="1"/>
      <c r="F6605" s="1" t="s">
        <v>4348</v>
      </c>
      <c r="G6605" s="3">
        <v>1472.5</v>
      </c>
      <c r="H6605" s="3"/>
      <c r="I6605" s="1" t="s">
        <v>119</v>
      </c>
      <c r="J6605" s="1" t="s">
        <v>86</v>
      </c>
      <c r="K6605" s="1" t="s">
        <v>12</v>
      </c>
      <c r="L6605" s="1" t="s">
        <v>112</v>
      </c>
    </row>
    <row r="6606" spans="1:12" x14ac:dyDescent="0.2">
      <c r="A6606" s="1" t="s">
        <v>234</v>
      </c>
      <c r="B6606" s="1" t="s">
        <v>13</v>
      </c>
      <c r="C6606" s="2">
        <v>43854</v>
      </c>
      <c r="D6606" s="1" t="s">
        <v>154</v>
      </c>
      <c r="E6606" s="1"/>
      <c r="F6606" s="1" t="s">
        <v>4349</v>
      </c>
      <c r="G6606" s="3">
        <v>1235</v>
      </c>
      <c r="H6606" s="3"/>
      <c r="I6606" s="1" t="s">
        <v>119</v>
      </c>
      <c r="J6606" s="1" t="s">
        <v>86</v>
      </c>
      <c r="K6606" s="1" t="s">
        <v>12</v>
      </c>
      <c r="L6606" s="1" t="s">
        <v>2589</v>
      </c>
    </row>
    <row r="6607" spans="1:12" x14ac:dyDescent="0.2">
      <c r="A6607" s="1" t="s">
        <v>234</v>
      </c>
      <c r="B6607" s="1" t="s">
        <v>13</v>
      </c>
      <c r="C6607" s="2">
        <v>43854</v>
      </c>
      <c r="D6607" s="1" t="s">
        <v>154</v>
      </c>
      <c r="E6607" s="1"/>
      <c r="F6607" s="1" t="s">
        <v>4258</v>
      </c>
      <c r="G6607" s="3">
        <v>273.24</v>
      </c>
      <c r="H6607" s="3"/>
      <c r="I6607" s="1" t="s">
        <v>177</v>
      </c>
      <c r="J6607" s="1" t="s">
        <v>178</v>
      </c>
      <c r="K6607" s="1" t="s">
        <v>12</v>
      </c>
      <c r="L6607" s="1" t="s">
        <v>2869</v>
      </c>
    </row>
    <row r="6608" spans="1:12" x14ac:dyDescent="0.2">
      <c r="A6608" s="1" t="s">
        <v>234</v>
      </c>
      <c r="B6608" s="1" t="s">
        <v>13</v>
      </c>
      <c r="C6608" s="2">
        <v>43854</v>
      </c>
      <c r="D6608" s="1" t="s">
        <v>154</v>
      </c>
      <c r="E6608" s="1"/>
      <c r="F6608" s="1" t="s">
        <v>4263</v>
      </c>
      <c r="G6608" s="3">
        <v>276.85000000000002</v>
      </c>
      <c r="H6608" s="3"/>
      <c r="I6608" s="1" t="s">
        <v>177</v>
      </c>
      <c r="J6608" s="1" t="s">
        <v>178</v>
      </c>
      <c r="K6608" s="1" t="s">
        <v>12</v>
      </c>
      <c r="L6608" s="1" t="s">
        <v>31</v>
      </c>
    </row>
    <row r="6609" spans="1:12" x14ac:dyDescent="0.2">
      <c r="A6609" s="1" t="s">
        <v>234</v>
      </c>
      <c r="B6609" s="1" t="s">
        <v>13</v>
      </c>
      <c r="C6609" s="2">
        <v>43854</v>
      </c>
      <c r="D6609" s="1" t="s">
        <v>154</v>
      </c>
      <c r="E6609" s="1"/>
      <c r="F6609" s="1" t="s">
        <v>4209</v>
      </c>
      <c r="G6609" s="3">
        <v>74.400000000000006</v>
      </c>
      <c r="H6609" s="3"/>
      <c r="I6609" s="1" t="s">
        <v>123</v>
      </c>
      <c r="J6609" s="1" t="s">
        <v>124</v>
      </c>
      <c r="K6609" s="1" t="s">
        <v>84</v>
      </c>
      <c r="L6609" s="1" t="s">
        <v>29</v>
      </c>
    </row>
    <row r="6610" spans="1:12" x14ac:dyDescent="0.2">
      <c r="A6610" s="1" t="s">
        <v>234</v>
      </c>
      <c r="B6610" s="1" t="s">
        <v>13</v>
      </c>
      <c r="C6610" s="2">
        <v>43854</v>
      </c>
      <c r="D6610" s="1" t="s">
        <v>154</v>
      </c>
      <c r="E6610" s="1"/>
      <c r="F6610" s="1" t="s">
        <v>4249</v>
      </c>
      <c r="G6610" s="3">
        <v>427.87</v>
      </c>
      <c r="H6610" s="3"/>
      <c r="I6610" s="1" t="s">
        <v>123</v>
      </c>
      <c r="J6610" s="1" t="s">
        <v>124</v>
      </c>
      <c r="K6610" s="1" t="s">
        <v>84</v>
      </c>
      <c r="L6610" s="1" t="s">
        <v>26</v>
      </c>
    </row>
    <row r="6611" spans="1:12" x14ac:dyDescent="0.2">
      <c r="A6611" s="1" t="s">
        <v>234</v>
      </c>
      <c r="B6611" s="1" t="s">
        <v>13</v>
      </c>
      <c r="C6611" s="2">
        <v>43854</v>
      </c>
      <c r="D6611" s="1" t="s">
        <v>154</v>
      </c>
      <c r="E6611" s="1"/>
      <c r="F6611" s="1" t="s">
        <v>4225</v>
      </c>
      <c r="G6611" s="3">
        <v>559.16</v>
      </c>
      <c r="H6611" s="3"/>
      <c r="I6611" s="1" t="s">
        <v>87</v>
      </c>
      <c r="J6611" s="1" t="s">
        <v>116</v>
      </c>
      <c r="K6611" s="1" t="s">
        <v>84</v>
      </c>
      <c r="L6611" s="1" t="s">
        <v>63</v>
      </c>
    </row>
    <row r="6612" spans="1:12" x14ac:dyDescent="0.2">
      <c r="A6612" s="1" t="s">
        <v>234</v>
      </c>
      <c r="B6612" s="1" t="s">
        <v>13</v>
      </c>
      <c r="C6612" s="2">
        <v>43854</v>
      </c>
      <c r="D6612" s="1" t="s">
        <v>154</v>
      </c>
      <c r="E6612" s="1"/>
      <c r="F6612" s="1" t="s">
        <v>4239</v>
      </c>
      <c r="G6612" s="3">
        <v>3296.28</v>
      </c>
      <c r="H6612" s="3"/>
      <c r="I6612" s="1" t="s">
        <v>119</v>
      </c>
      <c r="J6612" s="1" t="s">
        <v>86</v>
      </c>
      <c r="K6612" s="1" t="s">
        <v>84</v>
      </c>
      <c r="L6612" s="1" t="s">
        <v>241</v>
      </c>
    </row>
    <row r="6613" spans="1:12" x14ac:dyDescent="0.2">
      <c r="A6613" s="1" t="s">
        <v>234</v>
      </c>
      <c r="B6613" s="1" t="s">
        <v>13</v>
      </c>
      <c r="C6613" s="2">
        <v>43854</v>
      </c>
      <c r="D6613" s="1" t="s">
        <v>154</v>
      </c>
      <c r="E6613" s="1"/>
      <c r="F6613" s="1" t="s">
        <v>4350</v>
      </c>
      <c r="G6613" s="3">
        <v>600</v>
      </c>
      <c r="H6613" s="3"/>
      <c r="I6613" s="1" t="s">
        <v>119</v>
      </c>
      <c r="J6613" s="1" t="s">
        <v>86</v>
      </c>
      <c r="K6613" s="1" t="s">
        <v>12</v>
      </c>
      <c r="L6613" s="1" t="s">
        <v>491</v>
      </c>
    </row>
    <row r="6614" spans="1:12" x14ac:dyDescent="0.2">
      <c r="A6614" s="1" t="s">
        <v>234</v>
      </c>
      <c r="B6614" s="1" t="s">
        <v>13</v>
      </c>
      <c r="C6614" s="2">
        <v>43854</v>
      </c>
      <c r="D6614" s="1" t="s">
        <v>154</v>
      </c>
      <c r="E6614" s="1"/>
      <c r="F6614" s="1" t="s">
        <v>4191</v>
      </c>
      <c r="G6614" s="3">
        <v>941.3</v>
      </c>
      <c r="H6614" s="3"/>
      <c r="I6614" s="1" t="s">
        <v>119</v>
      </c>
      <c r="J6614" s="1" t="s">
        <v>86</v>
      </c>
      <c r="K6614" s="1" t="s">
        <v>84</v>
      </c>
      <c r="L6614" s="1" t="s">
        <v>111</v>
      </c>
    </row>
    <row r="6615" spans="1:12" x14ac:dyDescent="0.2">
      <c r="A6615" s="1" t="s">
        <v>234</v>
      </c>
      <c r="B6615" s="1" t="s">
        <v>13</v>
      </c>
      <c r="C6615" s="2">
        <v>43854</v>
      </c>
      <c r="D6615" s="1" t="s">
        <v>154</v>
      </c>
      <c r="E6615" s="1"/>
      <c r="F6615" s="1" t="s">
        <v>4177</v>
      </c>
      <c r="G6615" s="3">
        <v>2276.08</v>
      </c>
      <c r="H6615" s="3"/>
      <c r="I6615" s="1" t="s">
        <v>119</v>
      </c>
      <c r="J6615" s="1" t="s">
        <v>86</v>
      </c>
      <c r="K6615" s="1" t="s">
        <v>84</v>
      </c>
      <c r="L6615" s="1" t="s">
        <v>104</v>
      </c>
    </row>
    <row r="6616" spans="1:12" x14ac:dyDescent="0.2">
      <c r="A6616" s="1" t="s">
        <v>234</v>
      </c>
      <c r="B6616" s="1" t="s">
        <v>13</v>
      </c>
      <c r="C6616" s="2">
        <v>43854</v>
      </c>
      <c r="D6616" s="1" t="s">
        <v>154</v>
      </c>
      <c r="E6616" s="1"/>
      <c r="F6616" s="1" t="s">
        <v>4351</v>
      </c>
      <c r="G6616" s="3">
        <v>756</v>
      </c>
      <c r="H6616" s="3"/>
      <c r="I6616" s="1" t="s">
        <v>119</v>
      </c>
      <c r="J6616" s="1" t="s">
        <v>86</v>
      </c>
      <c r="K6616" s="1" t="s">
        <v>12</v>
      </c>
      <c r="L6616" s="1" t="s">
        <v>61</v>
      </c>
    </row>
    <row r="6617" spans="1:12" x14ac:dyDescent="0.2">
      <c r="A6617" s="1" t="s">
        <v>234</v>
      </c>
      <c r="B6617" s="1" t="s">
        <v>13</v>
      </c>
      <c r="C6617" s="2">
        <v>43854</v>
      </c>
      <c r="D6617" s="1" t="s">
        <v>154</v>
      </c>
      <c r="E6617" s="1"/>
      <c r="F6617" s="1" t="s">
        <v>4352</v>
      </c>
      <c r="G6617" s="3">
        <v>929.5</v>
      </c>
      <c r="H6617" s="3"/>
      <c r="I6617" s="1" t="s">
        <v>85</v>
      </c>
      <c r="J6617" s="1" t="s">
        <v>125</v>
      </c>
      <c r="K6617" s="1" t="s">
        <v>12</v>
      </c>
      <c r="L6617" s="1" t="s">
        <v>955</v>
      </c>
    </row>
    <row r="6618" spans="1:12" x14ac:dyDescent="0.2">
      <c r="A6618" s="1" t="s">
        <v>234</v>
      </c>
      <c r="B6618" s="1" t="s">
        <v>13</v>
      </c>
      <c r="C6618" s="2">
        <v>43854</v>
      </c>
      <c r="D6618" s="1" t="s">
        <v>154</v>
      </c>
      <c r="E6618" s="1"/>
      <c r="F6618" s="1" t="s">
        <v>4290</v>
      </c>
      <c r="G6618" s="3">
        <v>409.22</v>
      </c>
      <c r="H6618" s="3"/>
      <c r="I6618" s="1" t="s">
        <v>232</v>
      </c>
      <c r="J6618" s="1" t="s">
        <v>233</v>
      </c>
      <c r="K6618" s="1" t="s">
        <v>12</v>
      </c>
      <c r="L6618" s="1" t="s">
        <v>289</v>
      </c>
    </row>
    <row r="6619" spans="1:12" x14ac:dyDescent="0.2">
      <c r="A6619" s="1" t="s">
        <v>234</v>
      </c>
      <c r="B6619" s="1" t="s">
        <v>13</v>
      </c>
      <c r="C6619" s="2">
        <v>43854</v>
      </c>
      <c r="D6619" s="1" t="s">
        <v>154</v>
      </c>
      <c r="E6619" s="1"/>
      <c r="F6619" s="1" t="s">
        <v>4246</v>
      </c>
      <c r="G6619" s="3">
        <v>2044.35</v>
      </c>
      <c r="H6619" s="3"/>
      <c r="I6619" s="1" t="s">
        <v>119</v>
      </c>
      <c r="J6619" s="1" t="s">
        <v>86</v>
      </c>
      <c r="K6619" s="1" t="s">
        <v>12</v>
      </c>
      <c r="L6619" s="1" t="s">
        <v>24</v>
      </c>
    </row>
    <row r="6620" spans="1:12" x14ac:dyDescent="0.2">
      <c r="A6620" s="1" t="s">
        <v>234</v>
      </c>
      <c r="B6620" s="1" t="s">
        <v>13</v>
      </c>
      <c r="C6620" s="2">
        <v>43854</v>
      </c>
      <c r="D6620" s="1" t="s">
        <v>154</v>
      </c>
      <c r="E6620" s="1"/>
      <c r="F6620" s="1" t="s">
        <v>4339</v>
      </c>
      <c r="G6620" s="3">
        <v>1365.89</v>
      </c>
      <c r="H6620" s="3"/>
      <c r="I6620" s="1" t="s">
        <v>119</v>
      </c>
      <c r="J6620" s="1" t="s">
        <v>86</v>
      </c>
      <c r="K6620" s="1" t="s">
        <v>12</v>
      </c>
      <c r="L6620" s="1" t="s">
        <v>56</v>
      </c>
    </row>
    <row r="6621" spans="1:12" x14ac:dyDescent="0.2">
      <c r="A6621" s="1" t="s">
        <v>234</v>
      </c>
      <c r="B6621" s="1" t="s">
        <v>13</v>
      </c>
      <c r="C6621" s="2">
        <v>43854</v>
      </c>
      <c r="D6621" s="1" t="s">
        <v>154</v>
      </c>
      <c r="E6621" s="1"/>
      <c r="F6621" s="1" t="s">
        <v>4353</v>
      </c>
      <c r="G6621" s="3">
        <v>950</v>
      </c>
      <c r="H6621" s="3"/>
      <c r="I6621" s="1" t="s">
        <v>119</v>
      </c>
      <c r="J6621" s="1" t="s">
        <v>86</v>
      </c>
      <c r="K6621" s="1" t="s">
        <v>12</v>
      </c>
      <c r="L6621" s="1" t="s">
        <v>2968</v>
      </c>
    </row>
    <row r="6622" spans="1:12" x14ac:dyDescent="0.2">
      <c r="A6622" s="1" t="s">
        <v>234</v>
      </c>
      <c r="B6622" s="1" t="s">
        <v>13</v>
      </c>
      <c r="C6622" s="2">
        <v>43854</v>
      </c>
      <c r="D6622" s="1" t="s">
        <v>154</v>
      </c>
      <c r="E6622" s="1"/>
      <c r="F6622" s="1" t="s">
        <v>4354</v>
      </c>
      <c r="G6622" s="3">
        <v>987.44</v>
      </c>
      <c r="H6622" s="3"/>
      <c r="I6622" s="1" t="s">
        <v>119</v>
      </c>
      <c r="J6622" s="1" t="s">
        <v>86</v>
      </c>
      <c r="K6622" s="1" t="s">
        <v>12</v>
      </c>
      <c r="L6622" s="1" t="s">
        <v>294</v>
      </c>
    </row>
    <row r="6623" spans="1:12" x14ac:dyDescent="0.2">
      <c r="A6623" s="1" t="s">
        <v>234</v>
      </c>
      <c r="B6623" s="1" t="s">
        <v>13</v>
      </c>
      <c r="C6623" s="2">
        <v>43854</v>
      </c>
      <c r="D6623" s="1" t="s">
        <v>154</v>
      </c>
      <c r="E6623" s="1"/>
      <c r="F6623" s="1" t="s">
        <v>4209</v>
      </c>
      <c r="G6623" s="3">
        <v>496.01</v>
      </c>
      <c r="H6623" s="3"/>
      <c r="I6623" s="1" t="s">
        <v>83</v>
      </c>
      <c r="J6623" s="1" t="s">
        <v>175</v>
      </c>
      <c r="K6623" s="1" t="s">
        <v>84</v>
      </c>
      <c r="L6623" s="1" t="s">
        <v>29</v>
      </c>
    </row>
    <row r="6624" spans="1:12" x14ac:dyDescent="0.2">
      <c r="A6624" s="1" t="s">
        <v>234</v>
      </c>
      <c r="B6624" s="1" t="s">
        <v>13</v>
      </c>
      <c r="C6624" s="2">
        <v>43854</v>
      </c>
      <c r="D6624" s="1" t="s">
        <v>154</v>
      </c>
      <c r="E6624" s="1"/>
      <c r="F6624" s="1" t="s">
        <v>4355</v>
      </c>
      <c r="G6624" s="3">
        <v>915</v>
      </c>
      <c r="H6624" s="3"/>
      <c r="I6624" s="1" t="s">
        <v>177</v>
      </c>
      <c r="J6624" s="1" t="s">
        <v>178</v>
      </c>
      <c r="K6624" s="1" t="s">
        <v>12</v>
      </c>
      <c r="L6624" s="1" t="s">
        <v>349</v>
      </c>
    </row>
    <row r="6625" spans="1:12" x14ac:dyDescent="0.2">
      <c r="A6625" s="1" t="s">
        <v>234</v>
      </c>
      <c r="B6625" s="1" t="s">
        <v>13</v>
      </c>
      <c r="C6625" s="2">
        <v>43854</v>
      </c>
      <c r="D6625" s="1" t="s">
        <v>154</v>
      </c>
      <c r="E6625" s="1"/>
      <c r="F6625" s="1" t="s">
        <v>4304</v>
      </c>
      <c r="G6625" s="3">
        <v>193.1</v>
      </c>
      <c r="H6625" s="3"/>
      <c r="I6625" s="1" t="s">
        <v>185</v>
      </c>
      <c r="J6625" s="1" t="s">
        <v>126</v>
      </c>
      <c r="K6625" s="1" t="s">
        <v>12</v>
      </c>
      <c r="L6625" s="1" t="s">
        <v>49</v>
      </c>
    </row>
    <row r="6626" spans="1:12" x14ac:dyDescent="0.2">
      <c r="A6626" s="1" t="s">
        <v>234</v>
      </c>
      <c r="B6626" s="1" t="s">
        <v>13</v>
      </c>
      <c r="C6626" s="2">
        <v>43854</v>
      </c>
      <c r="D6626" s="1" t="s">
        <v>154</v>
      </c>
      <c r="E6626" s="1"/>
      <c r="F6626" s="1" t="s">
        <v>4177</v>
      </c>
      <c r="G6626" s="3">
        <v>736.66</v>
      </c>
      <c r="H6626" s="3"/>
      <c r="I6626" s="1" t="s">
        <v>87</v>
      </c>
      <c r="J6626" s="1" t="s">
        <v>116</v>
      </c>
      <c r="K6626" s="1" t="s">
        <v>84</v>
      </c>
      <c r="L6626" s="1" t="s">
        <v>104</v>
      </c>
    </row>
    <row r="6627" spans="1:12" x14ac:dyDescent="0.2">
      <c r="A6627" s="1" t="s">
        <v>234</v>
      </c>
      <c r="B6627" s="1" t="s">
        <v>13</v>
      </c>
      <c r="C6627" s="2">
        <v>43854</v>
      </c>
      <c r="D6627" s="1" t="s">
        <v>154</v>
      </c>
      <c r="E6627" s="1"/>
      <c r="F6627" s="1" t="s">
        <v>4216</v>
      </c>
      <c r="G6627" s="3">
        <v>1137.24</v>
      </c>
      <c r="H6627" s="3"/>
      <c r="I6627" s="1" t="s">
        <v>232</v>
      </c>
      <c r="J6627" s="1" t="s">
        <v>233</v>
      </c>
      <c r="K6627" s="1" t="s">
        <v>12</v>
      </c>
      <c r="L6627" s="1" t="s">
        <v>3472</v>
      </c>
    </row>
    <row r="6628" spans="1:12" x14ac:dyDescent="0.2">
      <c r="A6628" s="1" t="s">
        <v>234</v>
      </c>
      <c r="B6628" s="1" t="s">
        <v>13</v>
      </c>
      <c r="C6628" s="2">
        <v>43854</v>
      </c>
      <c r="D6628" s="1" t="s">
        <v>154</v>
      </c>
      <c r="E6628" s="1"/>
      <c r="F6628" s="1" t="s">
        <v>4356</v>
      </c>
      <c r="G6628" s="3">
        <v>1339.5</v>
      </c>
      <c r="H6628" s="3"/>
      <c r="I6628" s="1" t="s">
        <v>119</v>
      </c>
      <c r="J6628" s="1" t="s">
        <v>86</v>
      </c>
      <c r="K6628" s="1" t="s">
        <v>12</v>
      </c>
      <c r="L6628" s="1" t="s">
        <v>3200</v>
      </c>
    </row>
    <row r="6629" spans="1:12" x14ac:dyDescent="0.2">
      <c r="A6629" s="1" t="s">
        <v>234</v>
      </c>
      <c r="B6629" s="1" t="s">
        <v>13</v>
      </c>
      <c r="C6629" s="2">
        <v>43854</v>
      </c>
      <c r="D6629" s="1" t="s">
        <v>154</v>
      </c>
      <c r="E6629" s="1"/>
      <c r="F6629" s="1" t="s">
        <v>4290</v>
      </c>
      <c r="G6629" s="3">
        <v>960.76</v>
      </c>
      <c r="H6629" s="3"/>
      <c r="I6629" s="1" t="s">
        <v>119</v>
      </c>
      <c r="J6629" s="1" t="s">
        <v>86</v>
      </c>
      <c r="K6629" s="1" t="s">
        <v>12</v>
      </c>
      <c r="L6629" s="1" t="s">
        <v>289</v>
      </c>
    </row>
    <row r="6630" spans="1:12" x14ac:dyDescent="0.2">
      <c r="A6630" s="1" t="s">
        <v>234</v>
      </c>
      <c r="B6630" s="1" t="s">
        <v>13</v>
      </c>
      <c r="C6630" s="2">
        <v>43854</v>
      </c>
      <c r="D6630" s="1" t="s">
        <v>154</v>
      </c>
      <c r="E6630" s="1"/>
      <c r="F6630" s="1" t="s">
        <v>4357</v>
      </c>
      <c r="G6630" s="3">
        <v>210</v>
      </c>
      <c r="H6630" s="3"/>
      <c r="I6630" s="1" t="s">
        <v>119</v>
      </c>
      <c r="J6630" s="1" t="s">
        <v>86</v>
      </c>
      <c r="K6630" s="1" t="s">
        <v>12</v>
      </c>
      <c r="L6630" s="1" t="s">
        <v>3570</v>
      </c>
    </row>
    <row r="6631" spans="1:12" x14ac:dyDescent="0.2">
      <c r="A6631" s="1" t="s">
        <v>234</v>
      </c>
      <c r="B6631" s="1" t="s">
        <v>13</v>
      </c>
      <c r="C6631" s="2">
        <v>43854</v>
      </c>
      <c r="D6631" s="1" t="s">
        <v>154</v>
      </c>
      <c r="E6631" s="1"/>
      <c r="F6631" s="1" t="s">
        <v>4358</v>
      </c>
      <c r="G6631" s="3">
        <v>665</v>
      </c>
      <c r="H6631" s="3"/>
      <c r="I6631" s="1" t="s">
        <v>119</v>
      </c>
      <c r="J6631" s="1" t="s">
        <v>86</v>
      </c>
      <c r="K6631" s="1" t="s">
        <v>12</v>
      </c>
      <c r="L6631" s="1" t="s">
        <v>4359</v>
      </c>
    </row>
    <row r="6632" spans="1:12" x14ac:dyDescent="0.2">
      <c r="A6632" s="1" t="s">
        <v>234</v>
      </c>
      <c r="B6632" s="1" t="s">
        <v>13</v>
      </c>
      <c r="C6632" s="2">
        <v>43854</v>
      </c>
      <c r="D6632" s="1" t="s">
        <v>154</v>
      </c>
      <c r="E6632" s="1"/>
      <c r="F6632" s="1" t="s">
        <v>4195</v>
      </c>
      <c r="G6632" s="3">
        <v>1003.9</v>
      </c>
      <c r="H6632" s="3"/>
      <c r="I6632" s="1" t="s">
        <v>83</v>
      </c>
      <c r="J6632" s="1" t="s">
        <v>230</v>
      </c>
      <c r="K6632" s="1" t="s">
        <v>12</v>
      </c>
      <c r="L6632" s="1" t="s">
        <v>73</v>
      </c>
    </row>
    <row r="6633" spans="1:12" x14ac:dyDescent="0.2">
      <c r="A6633" s="1" t="s">
        <v>234</v>
      </c>
      <c r="B6633" s="1" t="s">
        <v>13</v>
      </c>
      <c r="C6633" s="2">
        <v>43854</v>
      </c>
      <c r="D6633" s="1" t="s">
        <v>154</v>
      </c>
      <c r="E6633" s="1"/>
      <c r="F6633" s="1" t="s">
        <v>4360</v>
      </c>
      <c r="G6633" s="3">
        <v>1291.5</v>
      </c>
      <c r="H6633" s="3"/>
      <c r="I6633" s="1" t="s">
        <v>119</v>
      </c>
      <c r="J6633" s="1" t="s">
        <v>86</v>
      </c>
      <c r="K6633" s="1" t="s">
        <v>12</v>
      </c>
      <c r="L6633" s="1" t="s">
        <v>4361</v>
      </c>
    </row>
    <row r="6634" spans="1:12" x14ac:dyDescent="0.2">
      <c r="A6634" s="1" t="s">
        <v>234</v>
      </c>
      <c r="B6634" s="1" t="s">
        <v>13</v>
      </c>
      <c r="C6634" s="2">
        <v>43854</v>
      </c>
      <c r="D6634" s="1" t="s">
        <v>154</v>
      </c>
      <c r="E6634" s="1"/>
      <c r="F6634" s="1" t="s">
        <v>4274</v>
      </c>
      <c r="G6634" s="3">
        <v>163.93</v>
      </c>
      <c r="H6634" s="3"/>
      <c r="I6634" s="1" t="s">
        <v>83</v>
      </c>
      <c r="J6634" s="1" t="s">
        <v>175</v>
      </c>
      <c r="K6634" s="1" t="s">
        <v>84</v>
      </c>
      <c r="L6634" s="1" t="s">
        <v>300</v>
      </c>
    </row>
    <row r="6635" spans="1:12" x14ac:dyDescent="0.2">
      <c r="A6635" s="1" t="s">
        <v>234</v>
      </c>
      <c r="B6635" s="1" t="s">
        <v>13</v>
      </c>
      <c r="C6635" s="2">
        <v>43854</v>
      </c>
      <c r="D6635" s="1" t="s">
        <v>154</v>
      </c>
      <c r="E6635" s="1"/>
      <c r="F6635" s="1" t="s">
        <v>4239</v>
      </c>
      <c r="G6635" s="3">
        <v>206.02</v>
      </c>
      <c r="H6635" s="3"/>
      <c r="I6635" s="1" t="s">
        <v>123</v>
      </c>
      <c r="J6635" s="1" t="s">
        <v>124</v>
      </c>
      <c r="K6635" s="1" t="s">
        <v>84</v>
      </c>
      <c r="L6635" s="1" t="s">
        <v>241</v>
      </c>
    </row>
    <row r="6636" spans="1:12" x14ac:dyDescent="0.2">
      <c r="A6636" s="1" t="s">
        <v>234</v>
      </c>
      <c r="B6636" s="1" t="s">
        <v>13</v>
      </c>
      <c r="C6636" s="2">
        <v>43854</v>
      </c>
      <c r="D6636" s="1" t="s">
        <v>154</v>
      </c>
      <c r="E6636" s="1"/>
      <c r="F6636" s="1" t="s">
        <v>4340</v>
      </c>
      <c r="G6636" s="3">
        <v>311.11</v>
      </c>
      <c r="H6636" s="3"/>
      <c r="I6636" s="1" t="s">
        <v>185</v>
      </c>
      <c r="J6636" s="1" t="s">
        <v>126</v>
      </c>
      <c r="K6636" s="1" t="s">
        <v>12</v>
      </c>
      <c r="L6636" s="1" t="s">
        <v>1650</v>
      </c>
    </row>
    <row r="6637" spans="1:12" x14ac:dyDescent="0.2">
      <c r="A6637" s="1" t="s">
        <v>234</v>
      </c>
      <c r="B6637" s="1" t="s">
        <v>13</v>
      </c>
      <c r="C6637" s="2">
        <v>43854</v>
      </c>
      <c r="D6637" s="1" t="s">
        <v>154</v>
      </c>
      <c r="E6637" s="1"/>
      <c r="F6637" s="1" t="s">
        <v>155</v>
      </c>
      <c r="G6637" s="3">
        <v>8978.0400000000009</v>
      </c>
      <c r="H6637" s="3"/>
      <c r="I6637" s="1"/>
      <c r="J6637" s="1"/>
      <c r="K6637" s="1" t="s">
        <v>12</v>
      </c>
      <c r="L6637" s="1"/>
    </row>
    <row r="6638" spans="1:12" x14ac:dyDescent="0.2">
      <c r="A6638" s="1" t="s">
        <v>234</v>
      </c>
      <c r="B6638" s="1" t="s">
        <v>13</v>
      </c>
      <c r="C6638" s="2">
        <v>43854</v>
      </c>
      <c r="D6638" s="1" t="s">
        <v>154</v>
      </c>
      <c r="E6638" s="1"/>
      <c r="F6638" s="1" t="s">
        <v>4203</v>
      </c>
      <c r="G6638" s="3">
        <v>253.87</v>
      </c>
      <c r="H6638" s="3"/>
      <c r="I6638" s="1" t="s">
        <v>119</v>
      </c>
      <c r="J6638" s="1" t="s">
        <v>86</v>
      </c>
      <c r="K6638" s="1" t="s">
        <v>84</v>
      </c>
      <c r="L6638" s="1" t="s">
        <v>409</v>
      </c>
    </row>
    <row r="6639" spans="1:12" x14ac:dyDescent="0.2">
      <c r="A6639" s="1" t="s">
        <v>234</v>
      </c>
      <c r="B6639" s="1" t="s">
        <v>13</v>
      </c>
      <c r="C6639" s="2">
        <v>43854</v>
      </c>
      <c r="D6639" s="1" t="s">
        <v>154</v>
      </c>
      <c r="E6639" s="1"/>
      <c r="F6639" s="1" t="s">
        <v>4250</v>
      </c>
      <c r="G6639" s="3">
        <v>974.76</v>
      </c>
      <c r="H6639" s="3"/>
      <c r="I6639" s="1" t="s">
        <v>119</v>
      </c>
      <c r="J6639" s="1" t="s">
        <v>86</v>
      </c>
      <c r="K6639" s="1" t="s">
        <v>84</v>
      </c>
      <c r="L6639" s="1" t="s">
        <v>2028</v>
      </c>
    </row>
    <row r="6640" spans="1:12" x14ac:dyDescent="0.2">
      <c r="A6640" s="1" t="s">
        <v>234</v>
      </c>
      <c r="B6640" s="1" t="s">
        <v>13</v>
      </c>
      <c r="C6640" s="2">
        <v>43854</v>
      </c>
      <c r="D6640" s="1" t="s">
        <v>154</v>
      </c>
      <c r="E6640" s="1"/>
      <c r="F6640" s="1" t="s">
        <v>4198</v>
      </c>
      <c r="G6640" s="3">
        <v>314.52</v>
      </c>
      <c r="H6640" s="3"/>
      <c r="I6640" s="1" t="s">
        <v>185</v>
      </c>
      <c r="J6640" s="1" t="s">
        <v>126</v>
      </c>
      <c r="K6640" s="1" t="s">
        <v>12</v>
      </c>
      <c r="L6640" s="1" t="s">
        <v>261</v>
      </c>
    </row>
    <row r="6641" spans="1:12" x14ac:dyDescent="0.2">
      <c r="A6641" s="1" t="s">
        <v>234</v>
      </c>
      <c r="B6641" s="1" t="s">
        <v>13</v>
      </c>
      <c r="C6641" s="2">
        <v>43854</v>
      </c>
      <c r="D6641" s="1" t="s">
        <v>154</v>
      </c>
      <c r="E6641" s="1"/>
      <c r="F6641" s="1" t="s">
        <v>4274</v>
      </c>
      <c r="G6641" s="3">
        <v>585.46</v>
      </c>
      <c r="H6641" s="3"/>
      <c r="I6641" s="1" t="s">
        <v>87</v>
      </c>
      <c r="J6641" s="1" t="s">
        <v>116</v>
      </c>
      <c r="K6641" s="1" t="s">
        <v>84</v>
      </c>
      <c r="L6641" s="1" t="s">
        <v>300</v>
      </c>
    </row>
    <row r="6642" spans="1:12" x14ac:dyDescent="0.2">
      <c r="A6642" s="1" t="s">
        <v>234</v>
      </c>
      <c r="B6642" s="1" t="s">
        <v>13</v>
      </c>
      <c r="C6642" s="2">
        <v>43854</v>
      </c>
      <c r="D6642" s="1" t="s">
        <v>154</v>
      </c>
      <c r="E6642" s="1"/>
      <c r="F6642" s="1" t="s">
        <v>4209</v>
      </c>
      <c r="G6642" s="3">
        <v>496.01</v>
      </c>
      <c r="H6642" s="3"/>
      <c r="I6642" s="1" t="s">
        <v>87</v>
      </c>
      <c r="J6642" s="1" t="s">
        <v>116</v>
      </c>
      <c r="K6642" s="1" t="s">
        <v>84</v>
      </c>
      <c r="L6642" s="1" t="s">
        <v>29</v>
      </c>
    </row>
    <row r="6643" spans="1:12" x14ac:dyDescent="0.2">
      <c r="A6643" s="1" t="s">
        <v>234</v>
      </c>
      <c r="B6643" s="1" t="s">
        <v>13</v>
      </c>
      <c r="C6643" s="2">
        <v>43854</v>
      </c>
      <c r="D6643" s="1" t="s">
        <v>154</v>
      </c>
      <c r="E6643" s="1"/>
      <c r="F6643" s="1" t="s">
        <v>4250</v>
      </c>
      <c r="G6643" s="3">
        <v>99.51</v>
      </c>
      <c r="H6643" s="3"/>
      <c r="I6643" s="1" t="s">
        <v>87</v>
      </c>
      <c r="J6643" s="1" t="s">
        <v>116</v>
      </c>
      <c r="K6643" s="1" t="s">
        <v>84</v>
      </c>
      <c r="L6643" s="1" t="s">
        <v>2028</v>
      </c>
    </row>
    <row r="6644" spans="1:12" x14ac:dyDescent="0.2">
      <c r="A6644" s="1" t="s">
        <v>234</v>
      </c>
      <c r="B6644" s="1" t="s">
        <v>13</v>
      </c>
      <c r="C6644" s="2">
        <v>43854</v>
      </c>
      <c r="D6644" s="1" t="s">
        <v>154</v>
      </c>
      <c r="E6644" s="1"/>
      <c r="F6644" s="1" t="s">
        <v>4239</v>
      </c>
      <c r="G6644" s="3">
        <v>343.36</v>
      </c>
      <c r="H6644" s="3"/>
      <c r="I6644" s="1" t="s">
        <v>120</v>
      </c>
      <c r="J6644" s="1" t="s">
        <v>171</v>
      </c>
      <c r="K6644" s="1" t="s">
        <v>84</v>
      </c>
      <c r="L6644" s="1" t="s">
        <v>241</v>
      </c>
    </row>
    <row r="6645" spans="1:12" x14ac:dyDescent="0.2">
      <c r="A6645" s="1" t="s">
        <v>234</v>
      </c>
      <c r="B6645" s="1" t="s">
        <v>13</v>
      </c>
      <c r="C6645" s="2">
        <v>43854</v>
      </c>
      <c r="D6645" s="1" t="s">
        <v>154</v>
      </c>
      <c r="E6645" s="1"/>
      <c r="F6645" s="1" t="s">
        <v>4362</v>
      </c>
      <c r="G6645" s="3">
        <v>1091.21</v>
      </c>
      <c r="H6645" s="3"/>
      <c r="I6645" s="1" t="s">
        <v>83</v>
      </c>
      <c r="J6645" s="1" t="s">
        <v>181</v>
      </c>
      <c r="K6645" s="1" t="s">
        <v>12</v>
      </c>
      <c r="L6645" s="1" t="s">
        <v>32</v>
      </c>
    </row>
    <row r="6646" spans="1:12" x14ac:dyDescent="0.2">
      <c r="A6646" s="1" t="s">
        <v>234</v>
      </c>
      <c r="B6646" s="1" t="s">
        <v>13</v>
      </c>
      <c r="C6646" s="2">
        <v>43854</v>
      </c>
      <c r="D6646" s="1" t="s">
        <v>154</v>
      </c>
      <c r="E6646" s="1"/>
      <c r="F6646" s="1" t="s">
        <v>4244</v>
      </c>
      <c r="G6646" s="3">
        <v>1339.03</v>
      </c>
      <c r="H6646" s="3"/>
      <c r="I6646" s="1" t="s">
        <v>119</v>
      </c>
      <c r="J6646" s="1" t="s">
        <v>86</v>
      </c>
      <c r="K6646" s="1" t="s">
        <v>12</v>
      </c>
      <c r="L6646" s="1" t="s">
        <v>78</v>
      </c>
    </row>
    <row r="6647" spans="1:12" x14ac:dyDescent="0.2">
      <c r="A6647" s="1" t="s">
        <v>234</v>
      </c>
      <c r="B6647" s="1" t="s">
        <v>13</v>
      </c>
      <c r="C6647" s="2">
        <v>43854</v>
      </c>
      <c r="D6647" s="1" t="s">
        <v>154</v>
      </c>
      <c r="E6647" s="1"/>
      <c r="F6647" s="1" t="s">
        <v>4363</v>
      </c>
      <c r="G6647" s="3">
        <v>1064</v>
      </c>
      <c r="H6647" s="3"/>
      <c r="I6647" s="1" t="s">
        <v>119</v>
      </c>
      <c r="J6647" s="1" t="s">
        <v>86</v>
      </c>
      <c r="K6647" s="1" t="s">
        <v>12</v>
      </c>
      <c r="L6647" s="1" t="s">
        <v>4364</v>
      </c>
    </row>
    <row r="6648" spans="1:12" x14ac:dyDescent="0.2">
      <c r="A6648" s="1" t="s">
        <v>234</v>
      </c>
      <c r="B6648" s="1" t="s">
        <v>13</v>
      </c>
      <c r="C6648" s="2">
        <v>43854</v>
      </c>
      <c r="D6648" s="1" t="s">
        <v>154</v>
      </c>
      <c r="E6648" s="1"/>
      <c r="F6648" s="1" t="s">
        <v>4193</v>
      </c>
      <c r="G6648" s="3">
        <v>229.3</v>
      </c>
      <c r="H6648" s="3"/>
      <c r="I6648" s="1" t="s">
        <v>177</v>
      </c>
      <c r="J6648" s="1" t="s">
        <v>178</v>
      </c>
      <c r="K6648" s="1" t="s">
        <v>12</v>
      </c>
      <c r="L6648" s="1" t="s">
        <v>433</v>
      </c>
    </row>
    <row r="6649" spans="1:12" x14ac:dyDescent="0.2">
      <c r="A6649" s="1" t="s">
        <v>234</v>
      </c>
      <c r="B6649" s="1" t="s">
        <v>13</v>
      </c>
      <c r="C6649" s="2">
        <v>43854</v>
      </c>
      <c r="D6649" s="1" t="s">
        <v>154</v>
      </c>
      <c r="E6649" s="1"/>
      <c r="F6649" s="1" t="s">
        <v>4365</v>
      </c>
      <c r="G6649" s="3">
        <v>1232.05</v>
      </c>
      <c r="H6649" s="3"/>
      <c r="I6649" s="1" t="s">
        <v>106</v>
      </c>
      <c r="J6649" s="1" t="s">
        <v>121</v>
      </c>
      <c r="K6649" s="1" t="s">
        <v>12</v>
      </c>
      <c r="L6649" s="1" t="s">
        <v>65</v>
      </c>
    </row>
    <row r="6650" spans="1:12" x14ac:dyDescent="0.2">
      <c r="A6650" s="1" t="s">
        <v>234</v>
      </c>
      <c r="B6650" s="1" t="s">
        <v>13</v>
      </c>
      <c r="C6650" s="2">
        <v>43861</v>
      </c>
      <c r="D6650" s="1" t="s">
        <v>222</v>
      </c>
      <c r="E6650" s="1"/>
      <c r="F6650" s="1" t="s">
        <v>223</v>
      </c>
      <c r="G6650" s="3">
        <v>7594.94</v>
      </c>
      <c r="H6650" s="3"/>
      <c r="I6650" s="1" t="s">
        <v>106</v>
      </c>
      <c r="J6650" s="1" t="s">
        <v>121</v>
      </c>
      <c r="K6650" s="1" t="s">
        <v>12</v>
      </c>
      <c r="L6650" s="1"/>
    </row>
    <row r="6651" spans="1:12" x14ac:dyDescent="0.2">
      <c r="A6651" s="1" t="s">
        <v>234</v>
      </c>
      <c r="B6651" s="1" t="s">
        <v>13</v>
      </c>
      <c r="C6651" s="2">
        <v>43861</v>
      </c>
      <c r="D6651" s="1" t="s">
        <v>222</v>
      </c>
      <c r="E6651" s="1"/>
      <c r="F6651" s="1" t="s">
        <v>223</v>
      </c>
      <c r="G6651" s="3">
        <v>6973.22</v>
      </c>
      <c r="H6651" s="3"/>
      <c r="I6651" s="1" t="s">
        <v>85</v>
      </c>
      <c r="J6651" s="1" t="s">
        <v>125</v>
      </c>
      <c r="K6651" s="1" t="s">
        <v>12</v>
      </c>
      <c r="L6651" s="1"/>
    </row>
    <row r="6652" spans="1:12" x14ac:dyDescent="0.2">
      <c r="A6652" s="1" t="s">
        <v>234</v>
      </c>
      <c r="B6652" s="1" t="s">
        <v>13</v>
      </c>
      <c r="C6652" s="2">
        <v>43861</v>
      </c>
      <c r="D6652" s="1" t="s">
        <v>222</v>
      </c>
      <c r="E6652" s="1"/>
      <c r="F6652" s="1" t="s">
        <v>223</v>
      </c>
      <c r="G6652" s="3">
        <v>3963.61</v>
      </c>
      <c r="H6652" s="3"/>
      <c r="I6652" s="1" t="s">
        <v>106</v>
      </c>
      <c r="J6652" s="1" t="s">
        <v>122</v>
      </c>
      <c r="K6652" s="1" t="s">
        <v>12</v>
      </c>
      <c r="L6652" s="1"/>
    </row>
    <row r="6653" spans="1:12" x14ac:dyDescent="0.2">
      <c r="A6653" s="1" t="s">
        <v>234</v>
      </c>
      <c r="B6653" s="1" t="s">
        <v>13</v>
      </c>
      <c r="C6653" s="2">
        <v>43861</v>
      </c>
      <c r="D6653" s="1" t="s">
        <v>222</v>
      </c>
      <c r="E6653" s="1"/>
      <c r="F6653" s="1" t="s">
        <v>223</v>
      </c>
      <c r="G6653" s="3">
        <v>4736.3900000000003</v>
      </c>
      <c r="H6653" s="3"/>
      <c r="I6653" s="1" t="s">
        <v>123</v>
      </c>
      <c r="J6653" s="1" t="s">
        <v>124</v>
      </c>
      <c r="K6653" s="1" t="s">
        <v>12</v>
      </c>
      <c r="L6653" s="1"/>
    </row>
    <row r="6654" spans="1:12" x14ac:dyDescent="0.2">
      <c r="A6654" s="1" t="s">
        <v>234</v>
      </c>
      <c r="B6654" s="1" t="s">
        <v>13</v>
      </c>
      <c r="C6654" s="2">
        <v>43861</v>
      </c>
      <c r="D6654" s="1" t="s">
        <v>222</v>
      </c>
      <c r="E6654" s="1"/>
      <c r="F6654" s="1" t="s">
        <v>223</v>
      </c>
      <c r="G6654" s="3">
        <v>2096.59</v>
      </c>
      <c r="H6654" s="3"/>
      <c r="I6654" s="1" t="s">
        <v>108</v>
      </c>
      <c r="J6654" s="1" t="s">
        <v>117</v>
      </c>
      <c r="K6654" s="1" t="s">
        <v>12</v>
      </c>
      <c r="L6654" s="1"/>
    </row>
    <row r="6655" spans="1:12" x14ac:dyDescent="0.2">
      <c r="A6655" s="1" t="s">
        <v>234</v>
      </c>
      <c r="B6655" s="1" t="s">
        <v>13</v>
      </c>
      <c r="C6655" s="2">
        <v>43861</v>
      </c>
      <c r="D6655" s="1" t="s">
        <v>222</v>
      </c>
      <c r="E6655" s="1"/>
      <c r="F6655" s="1" t="s">
        <v>223</v>
      </c>
      <c r="G6655" s="3">
        <v>8321.6200000000008</v>
      </c>
      <c r="H6655" s="3"/>
      <c r="I6655" s="1" t="s">
        <v>87</v>
      </c>
      <c r="J6655" s="1" t="s">
        <v>116</v>
      </c>
      <c r="K6655" s="1" t="s">
        <v>12</v>
      </c>
      <c r="L6655" s="1"/>
    </row>
    <row r="6656" spans="1:12" x14ac:dyDescent="0.2">
      <c r="A6656" s="1" t="s">
        <v>234</v>
      </c>
      <c r="B6656" s="1" t="s">
        <v>13</v>
      </c>
      <c r="C6656" s="2">
        <v>43861</v>
      </c>
      <c r="D6656" s="1" t="s">
        <v>156</v>
      </c>
      <c r="E6656" s="1"/>
      <c r="F6656" s="1" t="s">
        <v>157</v>
      </c>
      <c r="G6656" s="3">
        <v>2919.02</v>
      </c>
      <c r="H6656" s="3"/>
      <c r="I6656" s="1" t="s">
        <v>113</v>
      </c>
      <c r="J6656" s="1"/>
      <c r="K6656" s="1" t="s">
        <v>12</v>
      </c>
      <c r="L6656" s="1"/>
    </row>
    <row r="6657" spans="1:12" x14ac:dyDescent="0.2">
      <c r="A6657" s="1" t="s">
        <v>234</v>
      </c>
      <c r="B6657" s="1" t="s">
        <v>13</v>
      </c>
      <c r="C6657" s="2">
        <v>43861</v>
      </c>
      <c r="D6657" s="1" t="s">
        <v>222</v>
      </c>
      <c r="E6657" s="1"/>
      <c r="F6657" s="1" t="s">
        <v>223</v>
      </c>
      <c r="G6657" s="3">
        <v>21995.78</v>
      </c>
      <c r="H6657" s="3"/>
      <c r="I6657" s="1" t="s">
        <v>83</v>
      </c>
      <c r="J6657" s="1" t="s">
        <v>181</v>
      </c>
      <c r="K6657" s="1" t="s">
        <v>12</v>
      </c>
      <c r="L6657" s="1"/>
    </row>
    <row r="6658" spans="1:12" x14ac:dyDescent="0.2">
      <c r="A6658" s="1" t="s">
        <v>234</v>
      </c>
      <c r="B6658" s="1" t="s">
        <v>13</v>
      </c>
      <c r="C6658" s="2">
        <v>43861</v>
      </c>
      <c r="D6658" s="1" t="s">
        <v>222</v>
      </c>
      <c r="E6658" s="1"/>
      <c r="F6658" s="1" t="s">
        <v>223</v>
      </c>
      <c r="G6658" s="3">
        <v>3303.31</v>
      </c>
      <c r="H6658" s="3"/>
      <c r="I6658" s="1" t="s">
        <v>83</v>
      </c>
      <c r="J6658" s="1" t="s">
        <v>229</v>
      </c>
      <c r="K6658" s="1" t="s">
        <v>12</v>
      </c>
      <c r="L6658" s="1"/>
    </row>
    <row r="6659" spans="1:12" x14ac:dyDescent="0.2">
      <c r="A6659" s="1" t="s">
        <v>234</v>
      </c>
      <c r="B6659" s="1" t="s">
        <v>13</v>
      </c>
      <c r="C6659" s="2">
        <v>43861</v>
      </c>
      <c r="D6659" s="1" t="s">
        <v>222</v>
      </c>
      <c r="E6659" s="1"/>
      <c r="F6659" s="1" t="s">
        <v>223</v>
      </c>
      <c r="G6659" s="3">
        <v>4124.8500000000004</v>
      </c>
      <c r="H6659" s="3"/>
      <c r="I6659" s="1" t="s">
        <v>177</v>
      </c>
      <c r="J6659" s="1" t="s">
        <v>178</v>
      </c>
      <c r="K6659" s="1" t="s">
        <v>12</v>
      </c>
      <c r="L6659" s="1"/>
    </row>
    <row r="6660" spans="1:12" x14ac:dyDescent="0.2">
      <c r="A6660" s="1" t="s">
        <v>234</v>
      </c>
      <c r="B6660" s="1" t="s">
        <v>13</v>
      </c>
      <c r="C6660" s="2">
        <v>43861</v>
      </c>
      <c r="D6660" s="1" t="s">
        <v>222</v>
      </c>
      <c r="E6660" s="1"/>
      <c r="F6660" s="1" t="s">
        <v>223</v>
      </c>
      <c r="G6660" s="3">
        <v>7219.42</v>
      </c>
      <c r="H6660" s="3"/>
      <c r="I6660" s="1" t="s">
        <v>83</v>
      </c>
      <c r="J6660" s="1" t="s">
        <v>230</v>
      </c>
      <c r="K6660" s="1" t="s">
        <v>12</v>
      </c>
      <c r="L6660" s="1"/>
    </row>
    <row r="6661" spans="1:12" x14ac:dyDescent="0.2">
      <c r="A6661" s="1" t="s">
        <v>234</v>
      </c>
      <c r="B6661" s="1" t="s">
        <v>13</v>
      </c>
      <c r="C6661" s="2">
        <v>43861</v>
      </c>
      <c r="D6661" s="1" t="s">
        <v>222</v>
      </c>
      <c r="E6661" s="1"/>
      <c r="F6661" s="1" t="s">
        <v>223</v>
      </c>
      <c r="G6661" s="3">
        <v>2804.88</v>
      </c>
      <c r="H6661" s="3"/>
      <c r="I6661" s="1" t="s">
        <v>185</v>
      </c>
      <c r="J6661" s="1" t="s">
        <v>126</v>
      </c>
      <c r="K6661" s="1" t="s">
        <v>12</v>
      </c>
      <c r="L6661" s="1"/>
    </row>
    <row r="6662" spans="1:12" x14ac:dyDescent="0.2">
      <c r="A6662" s="1" t="s">
        <v>234</v>
      </c>
      <c r="B6662" s="1" t="s">
        <v>13</v>
      </c>
      <c r="C6662" s="2">
        <v>43861</v>
      </c>
      <c r="D6662" s="1" t="s">
        <v>222</v>
      </c>
      <c r="E6662" s="1"/>
      <c r="F6662" s="1" t="s">
        <v>223</v>
      </c>
      <c r="G6662" s="3">
        <v>243.37</v>
      </c>
      <c r="H6662" s="3"/>
      <c r="I6662" s="1" t="s">
        <v>106</v>
      </c>
      <c r="J6662" s="1" t="s">
        <v>107</v>
      </c>
      <c r="K6662" s="1" t="s">
        <v>12</v>
      </c>
      <c r="L6662" s="1"/>
    </row>
    <row r="6663" spans="1:12" x14ac:dyDescent="0.2">
      <c r="A6663" s="1" t="s">
        <v>234</v>
      </c>
      <c r="B6663" s="1" t="s">
        <v>13</v>
      </c>
      <c r="C6663" s="2">
        <v>43861</v>
      </c>
      <c r="D6663" s="1" t="s">
        <v>222</v>
      </c>
      <c r="E6663" s="1"/>
      <c r="F6663" s="1" t="s">
        <v>223</v>
      </c>
      <c r="G6663" s="3">
        <v>2536.9299999999998</v>
      </c>
      <c r="H6663" s="3"/>
      <c r="I6663" s="1" t="s">
        <v>87</v>
      </c>
      <c r="J6663" s="1" t="s">
        <v>253</v>
      </c>
      <c r="K6663" s="1" t="s">
        <v>12</v>
      </c>
      <c r="L6663" s="1"/>
    </row>
    <row r="6664" spans="1:12" x14ac:dyDescent="0.2">
      <c r="A6664" s="1" t="s">
        <v>234</v>
      </c>
      <c r="B6664" s="1" t="s">
        <v>13</v>
      </c>
      <c r="C6664" s="2">
        <v>43861</v>
      </c>
      <c r="D6664" s="1" t="s">
        <v>222</v>
      </c>
      <c r="E6664" s="1"/>
      <c r="F6664" s="1" t="s">
        <v>223</v>
      </c>
      <c r="G6664" s="3">
        <v>125752.83</v>
      </c>
      <c r="H6664" s="3"/>
      <c r="I6664" s="1" t="s">
        <v>119</v>
      </c>
      <c r="J6664" s="1" t="s">
        <v>86</v>
      </c>
      <c r="K6664" s="1" t="s">
        <v>12</v>
      </c>
      <c r="L6664" s="1"/>
    </row>
    <row r="6665" spans="1:12" x14ac:dyDescent="0.2">
      <c r="A6665" s="1" t="s">
        <v>234</v>
      </c>
      <c r="B6665" s="1" t="s">
        <v>13</v>
      </c>
      <c r="C6665" s="2">
        <v>43861</v>
      </c>
      <c r="D6665" s="1" t="s">
        <v>222</v>
      </c>
      <c r="E6665" s="1"/>
      <c r="F6665" s="1" t="s">
        <v>223</v>
      </c>
      <c r="G6665" s="3">
        <v>5178.37</v>
      </c>
      <c r="H6665" s="3"/>
      <c r="I6665" s="1" t="s">
        <v>232</v>
      </c>
      <c r="J6665" s="1" t="s">
        <v>233</v>
      </c>
      <c r="K6665" s="1" t="s">
        <v>12</v>
      </c>
      <c r="L6665" s="1"/>
    </row>
    <row r="6666" spans="1:12" x14ac:dyDescent="0.2">
      <c r="A6666" s="1" t="s">
        <v>234</v>
      </c>
      <c r="B6666" s="1" t="s">
        <v>13</v>
      </c>
      <c r="C6666" s="2">
        <v>43861</v>
      </c>
      <c r="D6666" s="1" t="s">
        <v>222</v>
      </c>
      <c r="E6666" s="1"/>
      <c r="F6666" s="1" t="s">
        <v>223</v>
      </c>
      <c r="G6666" s="3">
        <v>4457.47</v>
      </c>
      <c r="H6666" s="3"/>
      <c r="I6666" s="1" t="s">
        <v>83</v>
      </c>
      <c r="J6666" s="1" t="s">
        <v>175</v>
      </c>
      <c r="K6666" s="1" t="s">
        <v>12</v>
      </c>
      <c r="L6666" s="1"/>
    </row>
    <row r="6667" spans="1:12" x14ac:dyDescent="0.2">
      <c r="A6667" s="1" t="s">
        <v>234</v>
      </c>
      <c r="B6667" s="1" t="s">
        <v>13</v>
      </c>
      <c r="C6667" s="2">
        <v>43861</v>
      </c>
      <c r="D6667" s="1" t="s">
        <v>222</v>
      </c>
      <c r="E6667" s="1"/>
      <c r="F6667" s="1" t="s">
        <v>223</v>
      </c>
      <c r="G6667" s="3">
        <v>1780.83</v>
      </c>
      <c r="H6667" s="3"/>
      <c r="I6667" s="1" t="s">
        <v>179</v>
      </c>
      <c r="J6667" s="1" t="s">
        <v>89</v>
      </c>
      <c r="K6667" s="1" t="s">
        <v>12</v>
      </c>
      <c r="L6667" s="1"/>
    </row>
    <row r="6668" spans="1:12" x14ac:dyDescent="0.2">
      <c r="A6668" s="1" t="s">
        <v>234</v>
      </c>
      <c r="B6668" s="1" t="s">
        <v>13</v>
      </c>
      <c r="C6668" s="2">
        <v>43861</v>
      </c>
      <c r="D6668" s="1" t="s">
        <v>222</v>
      </c>
      <c r="E6668" s="1"/>
      <c r="F6668" s="1" t="s">
        <v>223</v>
      </c>
      <c r="G6668" s="3">
        <v>17203.34</v>
      </c>
      <c r="H6668" s="3"/>
      <c r="I6668" s="1" t="s">
        <v>120</v>
      </c>
      <c r="J6668" s="1" t="s">
        <v>171</v>
      </c>
      <c r="K6668" s="1" t="s">
        <v>12</v>
      </c>
      <c r="L6668" s="1"/>
    </row>
    <row r="6669" spans="1:12" x14ac:dyDescent="0.2">
      <c r="A6669" s="1" t="s">
        <v>234</v>
      </c>
      <c r="B6669" s="1" t="s">
        <v>13</v>
      </c>
      <c r="C6669" s="2">
        <v>43862</v>
      </c>
      <c r="D6669" s="1" t="s">
        <v>224</v>
      </c>
      <c r="E6669" s="1"/>
      <c r="F6669" s="1" t="s">
        <v>223</v>
      </c>
      <c r="G6669" s="3"/>
      <c r="H6669" s="3">
        <v>2804.88</v>
      </c>
      <c r="I6669" s="1" t="s">
        <v>185</v>
      </c>
      <c r="J6669" s="1" t="s">
        <v>126</v>
      </c>
      <c r="K6669" s="1" t="s">
        <v>12</v>
      </c>
      <c r="L6669" s="1"/>
    </row>
    <row r="6670" spans="1:12" x14ac:dyDescent="0.2">
      <c r="A6670" s="1" t="s">
        <v>234</v>
      </c>
      <c r="B6670" s="1" t="s">
        <v>13</v>
      </c>
      <c r="C6670" s="2">
        <v>43862</v>
      </c>
      <c r="D6670" s="1" t="s">
        <v>224</v>
      </c>
      <c r="E6670" s="1"/>
      <c r="F6670" s="1" t="s">
        <v>223</v>
      </c>
      <c r="G6670" s="3"/>
      <c r="H6670" s="3">
        <v>243.37</v>
      </c>
      <c r="I6670" s="1" t="s">
        <v>106</v>
      </c>
      <c r="J6670" s="1" t="s">
        <v>107</v>
      </c>
      <c r="K6670" s="1" t="s">
        <v>12</v>
      </c>
      <c r="L6670" s="1"/>
    </row>
    <row r="6671" spans="1:12" x14ac:dyDescent="0.2">
      <c r="A6671" s="1" t="s">
        <v>234</v>
      </c>
      <c r="B6671" s="1" t="s">
        <v>13</v>
      </c>
      <c r="C6671" s="2">
        <v>43862</v>
      </c>
      <c r="D6671" s="1" t="s">
        <v>224</v>
      </c>
      <c r="E6671" s="1"/>
      <c r="F6671" s="1" t="s">
        <v>223</v>
      </c>
      <c r="G6671" s="3"/>
      <c r="H6671" s="3">
        <v>3963.61</v>
      </c>
      <c r="I6671" s="1" t="s">
        <v>106</v>
      </c>
      <c r="J6671" s="1" t="s">
        <v>122</v>
      </c>
      <c r="K6671" s="1" t="s">
        <v>12</v>
      </c>
      <c r="L6671" s="1"/>
    </row>
    <row r="6672" spans="1:12" x14ac:dyDescent="0.2">
      <c r="A6672" s="1" t="s">
        <v>234</v>
      </c>
      <c r="B6672" s="1" t="s">
        <v>13</v>
      </c>
      <c r="C6672" s="2">
        <v>43862</v>
      </c>
      <c r="D6672" s="1" t="s">
        <v>224</v>
      </c>
      <c r="E6672" s="1"/>
      <c r="F6672" s="1" t="s">
        <v>223</v>
      </c>
      <c r="G6672" s="3"/>
      <c r="H6672" s="3">
        <v>21995.78</v>
      </c>
      <c r="I6672" s="1" t="s">
        <v>83</v>
      </c>
      <c r="J6672" s="1" t="s">
        <v>181</v>
      </c>
      <c r="K6672" s="1" t="s">
        <v>12</v>
      </c>
      <c r="L6672" s="1"/>
    </row>
    <row r="6673" spans="1:12" x14ac:dyDescent="0.2">
      <c r="A6673" s="1" t="s">
        <v>234</v>
      </c>
      <c r="B6673" s="1" t="s">
        <v>13</v>
      </c>
      <c r="C6673" s="2">
        <v>43862</v>
      </c>
      <c r="D6673" s="1" t="s">
        <v>224</v>
      </c>
      <c r="E6673" s="1"/>
      <c r="F6673" s="1" t="s">
        <v>223</v>
      </c>
      <c r="G6673" s="3"/>
      <c r="H6673" s="3">
        <v>2536.9299999999998</v>
      </c>
      <c r="I6673" s="1" t="s">
        <v>87</v>
      </c>
      <c r="J6673" s="1" t="s">
        <v>253</v>
      </c>
      <c r="K6673" s="1" t="s">
        <v>12</v>
      </c>
      <c r="L6673" s="1"/>
    </row>
    <row r="6674" spans="1:12" x14ac:dyDescent="0.2">
      <c r="A6674" s="1" t="s">
        <v>234</v>
      </c>
      <c r="B6674" s="1" t="s">
        <v>13</v>
      </c>
      <c r="C6674" s="2">
        <v>43862</v>
      </c>
      <c r="D6674" s="1" t="s">
        <v>224</v>
      </c>
      <c r="E6674" s="1"/>
      <c r="F6674" s="1" t="s">
        <v>223</v>
      </c>
      <c r="G6674" s="3"/>
      <c r="H6674" s="3">
        <v>4736.3900000000003</v>
      </c>
      <c r="I6674" s="1" t="s">
        <v>123</v>
      </c>
      <c r="J6674" s="1" t="s">
        <v>124</v>
      </c>
      <c r="K6674" s="1" t="s">
        <v>12</v>
      </c>
      <c r="L6674" s="1"/>
    </row>
    <row r="6675" spans="1:12" x14ac:dyDescent="0.2">
      <c r="A6675" s="1" t="s">
        <v>234</v>
      </c>
      <c r="B6675" s="1" t="s">
        <v>13</v>
      </c>
      <c r="C6675" s="2">
        <v>43862</v>
      </c>
      <c r="D6675" s="1" t="s">
        <v>224</v>
      </c>
      <c r="E6675" s="1"/>
      <c r="F6675" s="1" t="s">
        <v>223</v>
      </c>
      <c r="G6675" s="3"/>
      <c r="H6675" s="3">
        <v>4457.47</v>
      </c>
      <c r="I6675" s="1" t="s">
        <v>83</v>
      </c>
      <c r="J6675" s="1" t="s">
        <v>175</v>
      </c>
      <c r="K6675" s="1" t="s">
        <v>12</v>
      </c>
      <c r="L6675" s="1"/>
    </row>
    <row r="6676" spans="1:12" x14ac:dyDescent="0.2">
      <c r="A6676" s="1" t="s">
        <v>234</v>
      </c>
      <c r="B6676" s="1" t="s">
        <v>13</v>
      </c>
      <c r="C6676" s="2">
        <v>43862</v>
      </c>
      <c r="D6676" s="1" t="s">
        <v>224</v>
      </c>
      <c r="E6676" s="1"/>
      <c r="F6676" s="1" t="s">
        <v>223</v>
      </c>
      <c r="G6676" s="3"/>
      <c r="H6676" s="3">
        <v>17203.34</v>
      </c>
      <c r="I6676" s="1" t="s">
        <v>120</v>
      </c>
      <c r="J6676" s="1" t="s">
        <v>171</v>
      </c>
      <c r="K6676" s="1" t="s">
        <v>12</v>
      </c>
      <c r="L6676" s="1"/>
    </row>
    <row r="6677" spans="1:12" x14ac:dyDescent="0.2">
      <c r="A6677" s="1" t="s">
        <v>234</v>
      </c>
      <c r="B6677" s="1" t="s">
        <v>13</v>
      </c>
      <c r="C6677" s="2">
        <v>43862</v>
      </c>
      <c r="D6677" s="1" t="s">
        <v>224</v>
      </c>
      <c r="E6677" s="1"/>
      <c r="F6677" s="1" t="s">
        <v>223</v>
      </c>
      <c r="G6677" s="3"/>
      <c r="H6677" s="3">
        <v>7594.94</v>
      </c>
      <c r="I6677" s="1" t="s">
        <v>106</v>
      </c>
      <c r="J6677" s="1" t="s">
        <v>121</v>
      </c>
      <c r="K6677" s="1" t="s">
        <v>12</v>
      </c>
      <c r="L6677" s="1"/>
    </row>
    <row r="6678" spans="1:12" x14ac:dyDescent="0.2">
      <c r="A6678" s="1" t="s">
        <v>234</v>
      </c>
      <c r="B6678" s="1" t="s">
        <v>13</v>
      </c>
      <c r="C6678" s="2">
        <v>43862</v>
      </c>
      <c r="D6678" s="1" t="s">
        <v>224</v>
      </c>
      <c r="E6678" s="1"/>
      <c r="F6678" s="1" t="s">
        <v>223</v>
      </c>
      <c r="G6678" s="3"/>
      <c r="H6678" s="3">
        <v>5178.37</v>
      </c>
      <c r="I6678" s="1" t="s">
        <v>232</v>
      </c>
      <c r="J6678" s="1" t="s">
        <v>233</v>
      </c>
      <c r="K6678" s="1" t="s">
        <v>12</v>
      </c>
      <c r="L6678" s="1"/>
    </row>
    <row r="6679" spans="1:12" x14ac:dyDescent="0.2">
      <c r="A6679" s="1" t="s">
        <v>234</v>
      </c>
      <c r="B6679" s="1" t="s">
        <v>13</v>
      </c>
      <c r="C6679" s="2">
        <v>43862</v>
      </c>
      <c r="D6679" s="1" t="s">
        <v>224</v>
      </c>
      <c r="E6679" s="1"/>
      <c r="F6679" s="1" t="s">
        <v>223</v>
      </c>
      <c r="G6679" s="3"/>
      <c r="H6679" s="3">
        <v>3303.31</v>
      </c>
      <c r="I6679" s="1" t="s">
        <v>83</v>
      </c>
      <c r="J6679" s="1" t="s">
        <v>229</v>
      </c>
      <c r="K6679" s="1" t="s">
        <v>12</v>
      </c>
      <c r="L6679" s="1"/>
    </row>
    <row r="6680" spans="1:12" x14ac:dyDescent="0.2">
      <c r="A6680" s="1" t="s">
        <v>234</v>
      </c>
      <c r="B6680" s="1" t="s">
        <v>13</v>
      </c>
      <c r="C6680" s="2">
        <v>43862</v>
      </c>
      <c r="D6680" s="1" t="s">
        <v>224</v>
      </c>
      <c r="E6680" s="1"/>
      <c r="F6680" s="1" t="s">
        <v>223</v>
      </c>
      <c r="G6680" s="3"/>
      <c r="H6680" s="3">
        <v>1780.83</v>
      </c>
      <c r="I6680" s="1" t="s">
        <v>179</v>
      </c>
      <c r="J6680" s="1" t="s">
        <v>89</v>
      </c>
      <c r="K6680" s="1" t="s">
        <v>12</v>
      </c>
      <c r="L6680" s="1"/>
    </row>
    <row r="6681" spans="1:12" x14ac:dyDescent="0.2">
      <c r="A6681" s="1" t="s">
        <v>234</v>
      </c>
      <c r="B6681" s="1" t="s">
        <v>13</v>
      </c>
      <c r="C6681" s="2">
        <v>43862</v>
      </c>
      <c r="D6681" s="1" t="s">
        <v>224</v>
      </c>
      <c r="E6681" s="1"/>
      <c r="F6681" s="1" t="s">
        <v>223</v>
      </c>
      <c r="G6681" s="3"/>
      <c r="H6681" s="3">
        <v>2096.59</v>
      </c>
      <c r="I6681" s="1" t="s">
        <v>108</v>
      </c>
      <c r="J6681" s="1" t="s">
        <v>117</v>
      </c>
      <c r="K6681" s="1" t="s">
        <v>12</v>
      </c>
      <c r="L6681" s="1"/>
    </row>
    <row r="6682" spans="1:12" x14ac:dyDescent="0.2">
      <c r="A6682" s="1" t="s">
        <v>234</v>
      </c>
      <c r="B6682" s="1" t="s">
        <v>13</v>
      </c>
      <c r="C6682" s="2">
        <v>43862</v>
      </c>
      <c r="D6682" s="1" t="s">
        <v>224</v>
      </c>
      <c r="E6682" s="1"/>
      <c r="F6682" s="1" t="s">
        <v>223</v>
      </c>
      <c r="G6682" s="3"/>
      <c r="H6682" s="3">
        <v>7219.42</v>
      </c>
      <c r="I6682" s="1" t="s">
        <v>83</v>
      </c>
      <c r="J6682" s="1" t="s">
        <v>230</v>
      </c>
      <c r="K6682" s="1" t="s">
        <v>12</v>
      </c>
      <c r="L6682" s="1"/>
    </row>
    <row r="6683" spans="1:12" x14ac:dyDescent="0.2">
      <c r="A6683" s="1" t="s">
        <v>234</v>
      </c>
      <c r="B6683" s="1" t="s">
        <v>13</v>
      </c>
      <c r="C6683" s="2">
        <v>43862</v>
      </c>
      <c r="D6683" s="1" t="s">
        <v>224</v>
      </c>
      <c r="E6683" s="1"/>
      <c r="F6683" s="1" t="s">
        <v>223</v>
      </c>
      <c r="G6683" s="3"/>
      <c r="H6683" s="3">
        <v>4124.8500000000004</v>
      </c>
      <c r="I6683" s="1" t="s">
        <v>177</v>
      </c>
      <c r="J6683" s="1" t="s">
        <v>178</v>
      </c>
      <c r="K6683" s="1" t="s">
        <v>12</v>
      </c>
      <c r="L6683" s="1"/>
    </row>
    <row r="6684" spans="1:12" x14ac:dyDescent="0.2">
      <c r="A6684" s="1" t="s">
        <v>234</v>
      </c>
      <c r="B6684" s="1" t="s">
        <v>13</v>
      </c>
      <c r="C6684" s="2">
        <v>43862</v>
      </c>
      <c r="D6684" s="1" t="s">
        <v>224</v>
      </c>
      <c r="E6684" s="1"/>
      <c r="F6684" s="1" t="s">
        <v>223</v>
      </c>
      <c r="G6684" s="3"/>
      <c r="H6684" s="3">
        <v>125752.83</v>
      </c>
      <c r="I6684" s="1" t="s">
        <v>119</v>
      </c>
      <c r="J6684" s="1" t="s">
        <v>86</v>
      </c>
      <c r="K6684" s="1" t="s">
        <v>12</v>
      </c>
      <c r="L6684" s="1"/>
    </row>
    <row r="6685" spans="1:12" x14ac:dyDescent="0.2">
      <c r="A6685" s="1" t="s">
        <v>234</v>
      </c>
      <c r="B6685" s="1" t="s">
        <v>13</v>
      </c>
      <c r="C6685" s="2">
        <v>43862</v>
      </c>
      <c r="D6685" s="1" t="s">
        <v>224</v>
      </c>
      <c r="E6685" s="1"/>
      <c r="F6685" s="1" t="s">
        <v>223</v>
      </c>
      <c r="G6685" s="3"/>
      <c r="H6685" s="3">
        <v>6973.22</v>
      </c>
      <c r="I6685" s="1" t="s">
        <v>85</v>
      </c>
      <c r="J6685" s="1" t="s">
        <v>125</v>
      </c>
      <c r="K6685" s="1" t="s">
        <v>12</v>
      </c>
      <c r="L6685" s="1"/>
    </row>
    <row r="6686" spans="1:12" x14ac:dyDescent="0.2">
      <c r="A6686" s="1" t="s">
        <v>234</v>
      </c>
      <c r="B6686" s="1" t="s">
        <v>13</v>
      </c>
      <c r="C6686" s="2">
        <v>43862</v>
      </c>
      <c r="D6686" s="1" t="s">
        <v>224</v>
      </c>
      <c r="E6686" s="1"/>
      <c r="F6686" s="1" t="s">
        <v>223</v>
      </c>
      <c r="G6686" s="3"/>
      <c r="H6686" s="3">
        <v>8321.6200000000008</v>
      </c>
      <c r="I6686" s="1" t="s">
        <v>87</v>
      </c>
      <c r="J6686" s="1" t="s">
        <v>116</v>
      </c>
      <c r="K6686" s="1" t="s">
        <v>12</v>
      </c>
      <c r="L6686" s="1"/>
    </row>
    <row r="6687" spans="1:12" x14ac:dyDescent="0.2">
      <c r="A6687" s="1" t="s">
        <v>234</v>
      </c>
      <c r="B6687" s="1" t="s">
        <v>13</v>
      </c>
      <c r="C6687" s="2">
        <v>43868</v>
      </c>
      <c r="D6687" s="1" t="s">
        <v>158</v>
      </c>
      <c r="E6687" s="1"/>
      <c r="F6687" s="1" t="s">
        <v>75</v>
      </c>
      <c r="G6687" s="3">
        <v>1186.6300000000001</v>
      </c>
      <c r="H6687" s="3"/>
      <c r="I6687" s="1" t="s">
        <v>232</v>
      </c>
      <c r="J6687" s="1" t="s">
        <v>233</v>
      </c>
      <c r="K6687" s="1" t="s">
        <v>12</v>
      </c>
      <c r="L6687" s="1" t="s">
        <v>75</v>
      </c>
    </row>
    <row r="6688" spans="1:12" x14ac:dyDescent="0.2">
      <c r="A6688" s="1" t="s">
        <v>234</v>
      </c>
      <c r="B6688" s="1" t="s">
        <v>13</v>
      </c>
      <c r="C6688" s="2">
        <v>43868</v>
      </c>
      <c r="D6688" s="1" t="s">
        <v>158</v>
      </c>
      <c r="E6688" s="1"/>
      <c r="F6688" s="1" t="s">
        <v>102</v>
      </c>
      <c r="G6688" s="3">
        <v>1744.28</v>
      </c>
      <c r="H6688" s="3"/>
      <c r="I6688" s="1" t="s">
        <v>119</v>
      </c>
      <c r="J6688" s="1" t="s">
        <v>86</v>
      </c>
      <c r="K6688" s="1" t="s">
        <v>12</v>
      </c>
      <c r="L6688" s="1" t="s">
        <v>102</v>
      </c>
    </row>
    <row r="6689" spans="1:12" x14ac:dyDescent="0.2">
      <c r="A6689" s="1" t="s">
        <v>234</v>
      </c>
      <c r="B6689" s="1" t="s">
        <v>13</v>
      </c>
      <c r="C6689" s="2">
        <v>43868</v>
      </c>
      <c r="D6689" s="1" t="s">
        <v>158</v>
      </c>
      <c r="E6689" s="1"/>
      <c r="F6689" s="1" t="s">
        <v>114</v>
      </c>
      <c r="G6689" s="3">
        <v>305.3</v>
      </c>
      <c r="H6689" s="3"/>
      <c r="I6689" s="1" t="s">
        <v>83</v>
      </c>
      <c r="J6689" s="1" t="s">
        <v>175</v>
      </c>
      <c r="K6689" s="1" t="s">
        <v>84</v>
      </c>
      <c r="L6689" s="1" t="s">
        <v>114</v>
      </c>
    </row>
    <row r="6690" spans="1:12" x14ac:dyDescent="0.2">
      <c r="A6690" s="1" t="s">
        <v>234</v>
      </c>
      <c r="B6690" s="1" t="s">
        <v>13</v>
      </c>
      <c r="C6690" s="2">
        <v>43868</v>
      </c>
      <c r="D6690" s="1" t="s">
        <v>158</v>
      </c>
      <c r="E6690" s="1"/>
      <c r="F6690" s="1" t="s">
        <v>39</v>
      </c>
      <c r="G6690" s="3">
        <v>1112.03</v>
      </c>
      <c r="H6690" s="3"/>
      <c r="I6690" s="1" t="s">
        <v>85</v>
      </c>
      <c r="J6690" s="1" t="s">
        <v>125</v>
      </c>
      <c r="K6690" s="1" t="s">
        <v>12</v>
      </c>
      <c r="L6690" s="1" t="s">
        <v>39</v>
      </c>
    </row>
    <row r="6691" spans="1:12" x14ac:dyDescent="0.2">
      <c r="A6691" s="1" t="s">
        <v>234</v>
      </c>
      <c r="B6691" s="1" t="s">
        <v>13</v>
      </c>
      <c r="C6691" s="2">
        <v>43868</v>
      </c>
      <c r="D6691" s="1" t="s">
        <v>158</v>
      </c>
      <c r="E6691" s="1"/>
      <c r="F6691" s="1" t="s">
        <v>114</v>
      </c>
      <c r="G6691" s="3">
        <v>712.38</v>
      </c>
      <c r="H6691" s="3"/>
      <c r="I6691" s="1" t="s">
        <v>85</v>
      </c>
      <c r="J6691" s="1" t="s">
        <v>125</v>
      </c>
      <c r="K6691" s="1" t="s">
        <v>84</v>
      </c>
      <c r="L6691" s="1" t="s">
        <v>114</v>
      </c>
    </row>
    <row r="6692" spans="1:12" x14ac:dyDescent="0.2">
      <c r="A6692" s="1" t="s">
        <v>234</v>
      </c>
      <c r="B6692" s="1" t="s">
        <v>13</v>
      </c>
      <c r="C6692" s="2">
        <v>43868</v>
      </c>
      <c r="D6692" s="1" t="s">
        <v>158</v>
      </c>
      <c r="E6692" s="1"/>
      <c r="F6692" s="1" t="s">
        <v>2519</v>
      </c>
      <c r="G6692" s="3">
        <v>950</v>
      </c>
      <c r="H6692" s="3"/>
      <c r="I6692" s="1" t="s">
        <v>119</v>
      </c>
      <c r="J6692" s="1" t="s">
        <v>86</v>
      </c>
      <c r="K6692" s="1" t="s">
        <v>12</v>
      </c>
      <c r="L6692" s="1" t="s">
        <v>2519</v>
      </c>
    </row>
    <row r="6693" spans="1:12" x14ac:dyDescent="0.2">
      <c r="A6693" s="1" t="s">
        <v>234</v>
      </c>
      <c r="B6693" s="1" t="s">
        <v>13</v>
      </c>
      <c r="C6693" s="2">
        <v>43868</v>
      </c>
      <c r="D6693" s="1" t="s">
        <v>158</v>
      </c>
      <c r="E6693" s="1"/>
      <c r="F6693" s="1" t="s">
        <v>257</v>
      </c>
      <c r="G6693" s="3">
        <v>1338.8</v>
      </c>
      <c r="H6693" s="3"/>
      <c r="I6693" s="1" t="s">
        <v>119</v>
      </c>
      <c r="J6693" s="1" t="s">
        <v>86</v>
      </c>
      <c r="K6693" s="1" t="s">
        <v>12</v>
      </c>
      <c r="L6693" s="1" t="s">
        <v>257</v>
      </c>
    </row>
    <row r="6694" spans="1:12" x14ac:dyDescent="0.2">
      <c r="A6694" s="1" t="s">
        <v>234</v>
      </c>
      <c r="B6694" s="1" t="s">
        <v>13</v>
      </c>
      <c r="C6694" s="2">
        <v>43868</v>
      </c>
      <c r="D6694" s="1" t="s">
        <v>158</v>
      </c>
      <c r="E6694" s="1"/>
      <c r="F6694" s="1" t="s">
        <v>111</v>
      </c>
      <c r="G6694" s="3">
        <v>1038.46</v>
      </c>
      <c r="H6694" s="3"/>
      <c r="I6694" s="1" t="s">
        <v>119</v>
      </c>
      <c r="J6694" s="1" t="s">
        <v>86</v>
      </c>
      <c r="K6694" s="1" t="s">
        <v>84</v>
      </c>
      <c r="L6694" s="1" t="s">
        <v>111</v>
      </c>
    </row>
    <row r="6695" spans="1:12" x14ac:dyDescent="0.2">
      <c r="A6695" s="1" t="s">
        <v>234</v>
      </c>
      <c r="B6695" s="1" t="s">
        <v>13</v>
      </c>
      <c r="C6695" s="2">
        <v>43868</v>
      </c>
      <c r="D6695" s="1" t="s">
        <v>158</v>
      </c>
      <c r="E6695" s="1"/>
      <c r="F6695" s="1" t="s">
        <v>4366</v>
      </c>
      <c r="G6695" s="3">
        <v>1856.26</v>
      </c>
      <c r="H6695" s="3"/>
      <c r="I6695" s="1" t="s">
        <v>120</v>
      </c>
      <c r="J6695" s="1" t="s">
        <v>171</v>
      </c>
      <c r="K6695" s="1" t="s">
        <v>12</v>
      </c>
      <c r="L6695" s="1" t="s">
        <v>19</v>
      </c>
    </row>
    <row r="6696" spans="1:12" x14ac:dyDescent="0.2">
      <c r="A6696" s="1" t="s">
        <v>234</v>
      </c>
      <c r="B6696" s="1" t="s">
        <v>13</v>
      </c>
      <c r="C6696" s="2">
        <v>43868</v>
      </c>
      <c r="D6696" s="1" t="s">
        <v>158</v>
      </c>
      <c r="E6696" s="1"/>
      <c r="F6696" s="1" t="s">
        <v>955</v>
      </c>
      <c r="G6696" s="3">
        <v>1184.19</v>
      </c>
      <c r="H6696" s="3"/>
      <c r="I6696" s="1" t="s">
        <v>85</v>
      </c>
      <c r="J6696" s="1" t="s">
        <v>125</v>
      </c>
      <c r="K6696" s="1" t="s">
        <v>12</v>
      </c>
      <c r="L6696" s="1" t="s">
        <v>955</v>
      </c>
    </row>
    <row r="6697" spans="1:12" x14ac:dyDescent="0.2">
      <c r="A6697" s="1" t="s">
        <v>234</v>
      </c>
      <c r="B6697" s="1" t="s">
        <v>13</v>
      </c>
      <c r="C6697" s="2">
        <v>43868</v>
      </c>
      <c r="D6697" s="1" t="s">
        <v>158</v>
      </c>
      <c r="E6697" s="1"/>
      <c r="F6697" s="1" t="s">
        <v>33</v>
      </c>
      <c r="G6697" s="3">
        <v>1359.87</v>
      </c>
      <c r="H6697" s="3"/>
      <c r="I6697" s="1" t="s">
        <v>85</v>
      </c>
      <c r="J6697" s="1" t="s">
        <v>125</v>
      </c>
      <c r="K6697" s="1" t="s">
        <v>12</v>
      </c>
      <c r="L6697" s="1" t="s">
        <v>33</v>
      </c>
    </row>
    <row r="6698" spans="1:12" x14ac:dyDescent="0.2">
      <c r="A6698" s="1" t="s">
        <v>234</v>
      </c>
      <c r="B6698" s="1" t="s">
        <v>13</v>
      </c>
      <c r="C6698" s="2">
        <v>43868</v>
      </c>
      <c r="D6698" s="1" t="s">
        <v>158</v>
      </c>
      <c r="E6698" s="1"/>
      <c r="F6698" s="1" t="s">
        <v>60</v>
      </c>
      <c r="G6698" s="3">
        <v>230.77</v>
      </c>
      <c r="H6698" s="3"/>
      <c r="I6698" s="1" t="s">
        <v>177</v>
      </c>
      <c r="J6698" s="1" t="s">
        <v>178</v>
      </c>
      <c r="K6698" s="1" t="s">
        <v>12</v>
      </c>
      <c r="L6698" s="1" t="s">
        <v>433</v>
      </c>
    </row>
    <row r="6699" spans="1:12" x14ac:dyDescent="0.2">
      <c r="A6699" s="1" t="s">
        <v>234</v>
      </c>
      <c r="B6699" s="1" t="s">
        <v>13</v>
      </c>
      <c r="C6699" s="2">
        <v>43868</v>
      </c>
      <c r="D6699" s="1" t="s">
        <v>158</v>
      </c>
      <c r="E6699" s="1"/>
      <c r="F6699" s="1" t="s">
        <v>88</v>
      </c>
      <c r="G6699" s="3">
        <v>2193.37</v>
      </c>
      <c r="H6699" s="3"/>
      <c r="I6699" s="1" t="s">
        <v>119</v>
      </c>
      <c r="J6699" s="1" t="s">
        <v>86</v>
      </c>
      <c r="K6699" s="1" t="s">
        <v>12</v>
      </c>
      <c r="L6699" s="1" t="s">
        <v>88</v>
      </c>
    </row>
    <row r="6700" spans="1:12" x14ac:dyDescent="0.2">
      <c r="A6700" s="1" t="s">
        <v>234</v>
      </c>
      <c r="B6700" s="1" t="s">
        <v>13</v>
      </c>
      <c r="C6700" s="2">
        <v>43868</v>
      </c>
      <c r="D6700" s="1" t="s">
        <v>158</v>
      </c>
      <c r="E6700" s="1"/>
      <c r="F6700" s="1" t="s">
        <v>566</v>
      </c>
      <c r="G6700" s="3">
        <v>912.47</v>
      </c>
      <c r="H6700" s="3"/>
      <c r="I6700" s="1" t="s">
        <v>119</v>
      </c>
      <c r="J6700" s="1" t="s">
        <v>86</v>
      </c>
      <c r="K6700" s="1" t="s">
        <v>12</v>
      </c>
      <c r="L6700" s="1" t="s">
        <v>566</v>
      </c>
    </row>
    <row r="6701" spans="1:12" x14ac:dyDescent="0.2">
      <c r="A6701" s="1" t="s">
        <v>234</v>
      </c>
      <c r="B6701" s="1" t="s">
        <v>13</v>
      </c>
      <c r="C6701" s="2">
        <v>43868</v>
      </c>
      <c r="D6701" s="1" t="s">
        <v>158</v>
      </c>
      <c r="E6701" s="1"/>
      <c r="F6701" s="1" t="s">
        <v>1126</v>
      </c>
      <c r="G6701" s="3">
        <v>433.97</v>
      </c>
      <c r="H6701" s="3"/>
      <c r="I6701" s="1" t="s">
        <v>123</v>
      </c>
      <c r="J6701" s="1" t="s">
        <v>124</v>
      </c>
      <c r="K6701" s="1" t="s">
        <v>12</v>
      </c>
      <c r="L6701" s="1"/>
    </row>
    <row r="6702" spans="1:12" x14ac:dyDescent="0.2">
      <c r="A6702" s="1" t="s">
        <v>234</v>
      </c>
      <c r="B6702" s="1" t="s">
        <v>13</v>
      </c>
      <c r="C6702" s="2">
        <v>43868</v>
      </c>
      <c r="D6702" s="1" t="s">
        <v>158</v>
      </c>
      <c r="E6702" s="1"/>
      <c r="F6702" s="1" t="s">
        <v>29</v>
      </c>
      <c r="G6702" s="3">
        <v>72.5</v>
      </c>
      <c r="H6702" s="3"/>
      <c r="I6702" s="1" t="s">
        <v>108</v>
      </c>
      <c r="J6702" s="1" t="s">
        <v>117</v>
      </c>
      <c r="K6702" s="1" t="s">
        <v>84</v>
      </c>
      <c r="L6702" s="1" t="s">
        <v>29</v>
      </c>
    </row>
    <row r="6703" spans="1:12" x14ac:dyDescent="0.2">
      <c r="A6703" s="1" t="s">
        <v>234</v>
      </c>
      <c r="B6703" s="1" t="s">
        <v>13</v>
      </c>
      <c r="C6703" s="2">
        <v>43868</v>
      </c>
      <c r="D6703" s="1" t="s">
        <v>158</v>
      </c>
      <c r="E6703" s="1"/>
      <c r="F6703" s="1" t="s">
        <v>241</v>
      </c>
      <c r="G6703" s="3">
        <v>2128.85</v>
      </c>
      <c r="H6703" s="3"/>
      <c r="I6703" s="1" t="s">
        <v>87</v>
      </c>
      <c r="J6703" s="1" t="s">
        <v>116</v>
      </c>
      <c r="K6703" s="1" t="s">
        <v>84</v>
      </c>
      <c r="L6703" s="1" t="s">
        <v>241</v>
      </c>
    </row>
    <row r="6704" spans="1:12" x14ac:dyDescent="0.2">
      <c r="A6704" s="1" t="s">
        <v>234</v>
      </c>
      <c r="B6704" s="1" t="s">
        <v>13</v>
      </c>
      <c r="C6704" s="2">
        <v>43868</v>
      </c>
      <c r="D6704" s="1" t="s">
        <v>158</v>
      </c>
      <c r="E6704" s="1"/>
      <c r="F6704" s="1" t="s">
        <v>51</v>
      </c>
      <c r="G6704" s="3">
        <v>201.49</v>
      </c>
      <c r="H6704" s="3"/>
      <c r="I6704" s="1" t="s">
        <v>87</v>
      </c>
      <c r="J6704" s="1" t="s">
        <v>116</v>
      </c>
      <c r="K6704" s="1" t="s">
        <v>84</v>
      </c>
      <c r="L6704" s="1" t="s">
        <v>51</v>
      </c>
    </row>
    <row r="6705" spans="1:12" x14ac:dyDescent="0.2">
      <c r="A6705" s="1" t="s">
        <v>234</v>
      </c>
      <c r="B6705" s="1" t="s">
        <v>13</v>
      </c>
      <c r="C6705" s="2">
        <v>43868</v>
      </c>
      <c r="D6705" s="1" t="s">
        <v>158</v>
      </c>
      <c r="E6705" s="1"/>
      <c r="F6705" s="1" t="s">
        <v>34</v>
      </c>
      <c r="G6705" s="3">
        <v>840.65</v>
      </c>
      <c r="H6705" s="3"/>
      <c r="I6705" s="1" t="s">
        <v>120</v>
      </c>
      <c r="J6705" s="1" t="s">
        <v>171</v>
      </c>
      <c r="K6705" s="1" t="s">
        <v>12</v>
      </c>
      <c r="L6705" s="1" t="s">
        <v>34</v>
      </c>
    </row>
    <row r="6706" spans="1:12" x14ac:dyDescent="0.2">
      <c r="A6706" s="1" t="s">
        <v>234</v>
      </c>
      <c r="B6706" s="1" t="s">
        <v>13</v>
      </c>
      <c r="C6706" s="2">
        <v>43868</v>
      </c>
      <c r="D6706" s="1" t="s">
        <v>158</v>
      </c>
      <c r="E6706" s="1"/>
      <c r="F6706" s="1" t="s">
        <v>30</v>
      </c>
      <c r="G6706" s="3">
        <v>1576.16</v>
      </c>
      <c r="H6706" s="3"/>
      <c r="I6706" s="1" t="s">
        <v>83</v>
      </c>
      <c r="J6706" s="1" t="s">
        <v>181</v>
      </c>
      <c r="K6706" s="1" t="s">
        <v>12</v>
      </c>
      <c r="L6706" s="1" t="s">
        <v>30</v>
      </c>
    </row>
    <row r="6707" spans="1:12" x14ac:dyDescent="0.2">
      <c r="A6707" s="1" t="s">
        <v>234</v>
      </c>
      <c r="B6707" s="1" t="s">
        <v>13</v>
      </c>
      <c r="C6707" s="2">
        <v>43868</v>
      </c>
      <c r="D6707" s="1" t="s">
        <v>158</v>
      </c>
      <c r="E6707" s="1"/>
      <c r="F6707" s="1" t="s">
        <v>405</v>
      </c>
      <c r="G6707" s="3">
        <v>1286.6300000000001</v>
      </c>
      <c r="H6707" s="3"/>
      <c r="I6707" s="1" t="s">
        <v>83</v>
      </c>
      <c r="J6707" s="1" t="s">
        <v>181</v>
      </c>
      <c r="K6707" s="1" t="s">
        <v>12</v>
      </c>
      <c r="L6707" s="1" t="s">
        <v>405</v>
      </c>
    </row>
    <row r="6708" spans="1:12" x14ac:dyDescent="0.2">
      <c r="A6708" s="1" t="s">
        <v>234</v>
      </c>
      <c r="B6708" s="1" t="s">
        <v>13</v>
      </c>
      <c r="C6708" s="2">
        <v>43868</v>
      </c>
      <c r="D6708" s="1" t="s">
        <v>158</v>
      </c>
      <c r="E6708" s="1"/>
      <c r="F6708" s="1" t="s">
        <v>100</v>
      </c>
      <c r="G6708" s="3">
        <v>1759.7</v>
      </c>
      <c r="H6708" s="3"/>
      <c r="I6708" s="1" t="s">
        <v>119</v>
      </c>
      <c r="J6708" s="1" t="s">
        <v>86</v>
      </c>
      <c r="K6708" s="1" t="s">
        <v>12</v>
      </c>
      <c r="L6708" s="1" t="s">
        <v>100</v>
      </c>
    </row>
    <row r="6709" spans="1:12" x14ac:dyDescent="0.2">
      <c r="A6709" s="1" t="s">
        <v>234</v>
      </c>
      <c r="B6709" s="1" t="s">
        <v>13</v>
      </c>
      <c r="C6709" s="2">
        <v>43868</v>
      </c>
      <c r="D6709" s="1" t="s">
        <v>158</v>
      </c>
      <c r="E6709" s="1"/>
      <c r="F6709" s="1" t="s">
        <v>4367</v>
      </c>
      <c r="G6709" s="3">
        <v>1762.23</v>
      </c>
      <c r="H6709" s="3"/>
      <c r="I6709" s="1" t="s">
        <v>119</v>
      </c>
      <c r="J6709" s="1" t="s">
        <v>86</v>
      </c>
      <c r="K6709" s="1" t="s">
        <v>12</v>
      </c>
      <c r="L6709" s="1" t="s">
        <v>67</v>
      </c>
    </row>
    <row r="6710" spans="1:12" x14ac:dyDescent="0.2">
      <c r="A6710" s="1" t="s">
        <v>234</v>
      </c>
      <c r="B6710" s="1" t="s">
        <v>13</v>
      </c>
      <c r="C6710" s="2">
        <v>43868</v>
      </c>
      <c r="D6710" s="1" t="s">
        <v>158</v>
      </c>
      <c r="E6710" s="1"/>
      <c r="F6710" s="1" t="s">
        <v>2028</v>
      </c>
      <c r="G6710" s="3">
        <v>1015.38</v>
      </c>
      <c r="H6710" s="3"/>
      <c r="I6710" s="1" t="s">
        <v>119</v>
      </c>
      <c r="J6710" s="1" t="s">
        <v>86</v>
      </c>
      <c r="K6710" s="1" t="s">
        <v>84</v>
      </c>
      <c r="L6710" s="1" t="s">
        <v>2028</v>
      </c>
    </row>
    <row r="6711" spans="1:12" x14ac:dyDescent="0.2">
      <c r="A6711" s="1" t="s">
        <v>234</v>
      </c>
      <c r="B6711" s="1" t="s">
        <v>13</v>
      </c>
      <c r="C6711" s="2">
        <v>43868</v>
      </c>
      <c r="D6711" s="1" t="s">
        <v>158</v>
      </c>
      <c r="E6711" s="1"/>
      <c r="F6711" s="1" t="s">
        <v>2799</v>
      </c>
      <c r="G6711" s="3">
        <v>624</v>
      </c>
      <c r="H6711" s="3"/>
      <c r="I6711" s="1" t="s">
        <v>119</v>
      </c>
      <c r="J6711" s="1" t="s">
        <v>86</v>
      </c>
      <c r="K6711" s="1" t="s">
        <v>12</v>
      </c>
      <c r="L6711" s="1" t="s">
        <v>2799</v>
      </c>
    </row>
    <row r="6712" spans="1:12" x14ac:dyDescent="0.2">
      <c r="A6712" s="1" t="s">
        <v>234</v>
      </c>
      <c r="B6712" s="1" t="s">
        <v>13</v>
      </c>
      <c r="C6712" s="2">
        <v>43868</v>
      </c>
      <c r="D6712" s="1" t="s">
        <v>158</v>
      </c>
      <c r="E6712" s="1"/>
      <c r="F6712" s="1" t="s">
        <v>4368</v>
      </c>
      <c r="G6712" s="3">
        <v>1043.54</v>
      </c>
      <c r="H6712" s="3"/>
      <c r="I6712" s="1" t="s">
        <v>119</v>
      </c>
      <c r="J6712" s="1" t="s">
        <v>86</v>
      </c>
      <c r="K6712" s="1" t="s">
        <v>12</v>
      </c>
      <c r="L6712" s="1" t="s">
        <v>342</v>
      </c>
    </row>
    <row r="6713" spans="1:12" x14ac:dyDescent="0.2">
      <c r="A6713" s="1" t="s">
        <v>234</v>
      </c>
      <c r="B6713" s="1" t="s">
        <v>13</v>
      </c>
      <c r="C6713" s="2">
        <v>43868</v>
      </c>
      <c r="D6713" s="1" t="s">
        <v>158</v>
      </c>
      <c r="E6713" s="1"/>
      <c r="F6713" s="1" t="s">
        <v>41</v>
      </c>
      <c r="G6713" s="3">
        <v>314.60000000000002</v>
      </c>
      <c r="H6713" s="3"/>
      <c r="I6713" s="1" t="s">
        <v>232</v>
      </c>
      <c r="J6713" s="1" t="s">
        <v>233</v>
      </c>
      <c r="K6713" s="1" t="s">
        <v>12</v>
      </c>
      <c r="L6713" s="1" t="s">
        <v>41</v>
      </c>
    </row>
    <row r="6714" spans="1:12" x14ac:dyDescent="0.2">
      <c r="A6714" s="1" t="s">
        <v>234</v>
      </c>
      <c r="B6714" s="1" t="s">
        <v>13</v>
      </c>
      <c r="C6714" s="2">
        <v>43868</v>
      </c>
      <c r="D6714" s="1" t="s">
        <v>158</v>
      </c>
      <c r="E6714" s="1"/>
      <c r="F6714" s="1" t="s">
        <v>4369</v>
      </c>
      <c r="G6714" s="3">
        <v>988</v>
      </c>
      <c r="H6714" s="3"/>
      <c r="I6714" s="1" t="s">
        <v>119</v>
      </c>
      <c r="J6714" s="1" t="s">
        <v>86</v>
      </c>
      <c r="K6714" s="1" t="s">
        <v>12</v>
      </c>
      <c r="L6714" s="1" t="s">
        <v>2990</v>
      </c>
    </row>
    <row r="6715" spans="1:12" x14ac:dyDescent="0.2">
      <c r="A6715" s="1" t="s">
        <v>234</v>
      </c>
      <c r="B6715" s="1" t="s">
        <v>13</v>
      </c>
      <c r="C6715" s="2">
        <v>43868</v>
      </c>
      <c r="D6715" s="1" t="s">
        <v>158</v>
      </c>
      <c r="E6715" s="1"/>
      <c r="F6715" s="1" t="s">
        <v>48</v>
      </c>
      <c r="G6715" s="3">
        <v>1781.8</v>
      </c>
      <c r="H6715" s="3"/>
      <c r="I6715" s="1" t="s">
        <v>119</v>
      </c>
      <c r="J6715" s="1" t="s">
        <v>86</v>
      </c>
      <c r="K6715" s="1" t="s">
        <v>12</v>
      </c>
      <c r="L6715" s="1" t="s">
        <v>48</v>
      </c>
    </row>
    <row r="6716" spans="1:12" x14ac:dyDescent="0.2">
      <c r="A6716" s="1" t="s">
        <v>234</v>
      </c>
      <c r="B6716" s="1" t="s">
        <v>13</v>
      </c>
      <c r="C6716" s="2">
        <v>43868</v>
      </c>
      <c r="D6716" s="1" t="s">
        <v>158</v>
      </c>
      <c r="E6716" s="1"/>
      <c r="F6716" s="1" t="s">
        <v>111</v>
      </c>
      <c r="G6716" s="3">
        <v>364.62</v>
      </c>
      <c r="H6716" s="3"/>
      <c r="I6716" s="1" t="s">
        <v>83</v>
      </c>
      <c r="J6716" s="1" t="s">
        <v>175</v>
      </c>
      <c r="K6716" s="1" t="s">
        <v>84</v>
      </c>
      <c r="L6716" s="1" t="s">
        <v>111</v>
      </c>
    </row>
    <row r="6717" spans="1:12" x14ac:dyDescent="0.2">
      <c r="A6717" s="1" t="s">
        <v>234</v>
      </c>
      <c r="B6717" s="1" t="s">
        <v>13</v>
      </c>
      <c r="C6717" s="2">
        <v>43868</v>
      </c>
      <c r="D6717" s="1" t="s">
        <v>158</v>
      </c>
      <c r="E6717" s="1"/>
      <c r="F6717" s="1" t="s">
        <v>111</v>
      </c>
      <c r="G6717" s="3">
        <v>433.84</v>
      </c>
      <c r="H6717" s="3"/>
      <c r="I6717" s="1" t="s">
        <v>85</v>
      </c>
      <c r="J6717" s="1" t="s">
        <v>125</v>
      </c>
      <c r="K6717" s="1" t="s">
        <v>84</v>
      </c>
      <c r="L6717" s="1" t="s">
        <v>111</v>
      </c>
    </row>
    <row r="6718" spans="1:12" x14ac:dyDescent="0.2">
      <c r="A6718" s="1" t="s">
        <v>234</v>
      </c>
      <c r="B6718" s="1" t="s">
        <v>13</v>
      </c>
      <c r="C6718" s="2">
        <v>43868</v>
      </c>
      <c r="D6718" s="1" t="s">
        <v>158</v>
      </c>
      <c r="E6718" s="1"/>
      <c r="F6718" s="1" t="s">
        <v>51</v>
      </c>
      <c r="G6718" s="3">
        <v>83.96</v>
      </c>
      <c r="H6718" s="3"/>
      <c r="I6718" s="1" t="s">
        <v>123</v>
      </c>
      <c r="J6718" s="1" t="s">
        <v>124</v>
      </c>
      <c r="K6718" s="1" t="s">
        <v>84</v>
      </c>
      <c r="L6718" s="1" t="s">
        <v>51</v>
      </c>
    </row>
    <row r="6719" spans="1:12" x14ac:dyDescent="0.2">
      <c r="A6719" s="1" t="s">
        <v>234</v>
      </c>
      <c r="B6719" s="1" t="s">
        <v>13</v>
      </c>
      <c r="C6719" s="2">
        <v>43868</v>
      </c>
      <c r="D6719" s="1" t="s">
        <v>158</v>
      </c>
      <c r="E6719" s="1"/>
      <c r="F6719" s="1" t="s">
        <v>27</v>
      </c>
      <c r="G6719" s="3">
        <v>1484.65</v>
      </c>
      <c r="H6719" s="3"/>
      <c r="I6719" s="1" t="s">
        <v>106</v>
      </c>
      <c r="J6719" s="1" t="s">
        <v>122</v>
      </c>
      <c r="K6719" s="1" t="s">
        <v>12</v>
      </c>
      <c r="L6719" s="1" t="s">
        <v>27</v>
      </c>
    </row>
    <row r="6720" spans="1:12" x14ac:dyDescent="0.2">
      <c r="A6720" s="1" t="s">
        <v>234</v>
      </c>
      <c r="B6720" s="1" t="s">
        <v>13</v>
      </c>
      <c r="C6720" s="2">
        <v>43868</v>
      </c>
      <c r="D6720" s="1" t="s">
        <v>158</v>
      </c>
      <c r="E6720" s="1"/>
      <c r="F6720" s="1" t="s">
        <v>296</v>
      </c>
      <c r="G6720" s="3">
        <v>847.31</v>
      </c>
      <c r="H6720" s="3"/>
      <c r="I6720" s="1" t="s">
        <v>85</v>
      </c>
      <c r="J6720" s="1" t="s">
        <v>125</v>
      </c>
      <c r="K6720" s="1" t="s">
        <v>12</v>
      </c>
      <c r="L6720" s="1" t="s">
        <v>296</v>
      </c>
    </row>
    <row r="6721" spans="1:12" x14ac:dyDescent="0.2">
      <c r="A6721" s="1" t="s">
        <v>234</v>
      </c>
      <c r="B6721" s="1" t="s">
        <v>13</v>
      </c>
      <c r="C6721" s="2">
        <v>43868</v>
      </c>
      <c r="D6721" s="1" t="s">
        <v>158</v>
      </c>
      <c r="E6721" s="1"/>
      <c r="F6721" s="1" t="s">
        <v>66</v>
      </c>
      <c r="G6721" s="3">
        <v>617.83000000000004</v>
      </c>
      <c r="H6721" s="3"/>
      <c r="I6721" s="1" t="s">
        <v>106</v>
      </c>
      <c r="J6721" s="1" t="s">
        <v>121</v>
      </c>
      <c r="K6721" s="1" t="s">
        <v>84</v>
      </c>
      <c r="L6721" s="1" t="s">
        <v>66</v>
      </c>
    </row>
    <row r="6722" spans="1:12" x14ac:dyDescent="0.2">
      <c r="A6722" s="1" t="s">
        <v>234</v>
      </c>
      <c r="B6722" s="1" t="s">
        <v>13</v>
      </c>
      <c r="C6722" s="2">
        <v>43868</v>
      </c>
      <c r="D6722" s="1" t="s">
        <v>158</v>
      </c>
      <c r="E6722" s="1"/>
      <c r="F6722" s="1" t="s">
        <v>3965</v>
      </c>
      <c r="G6722" s="3">
        <v>929.24</v>
      </c>
      <c r="H6722" s="3"/>
      <c r="I6722" s="1" t="s">
        <v>83</v>
      </c>
      <c r="J6722" s="1" t="s">
        <v>181</v>
      </c>
      <c r="K6722" s="1" t="s">
        <v>12</v>
      </c>
      <c r="L6722" s="1" t="s">
        <v>3965</v>
      </c>
    </row>
    <row r="6723" spans="1:12" x14ac:dyDescent="0.2">
      <c r="A6723" s="1" t="s">
        <v>234</v>
      </c>
      <c r="B6723" s="1" t="s">
        <v>13</v>
      </c>
      <c r="C6723" s="2">
        <v>43868</v>
      </c>
      <c r="D6723" s="1" t="s">
        <v>158</v>
      </c>
      <c r="E6723" s="1"/>
      <c r="F6723" s="1" t="s">
        <v>300</v>
      </c>
      <c r="G6723" s="3">
        <v>1221.24</v>
      </c>
      <c r="H6723" s="3"/>
      <c r="I6723" s="1" t="s">
        <v>119</v>
      </c>
      <c r="J6723" s="1" t="s">
        <v>86</v>
      </c>
      <c r="K6723" s="1" t="s">
        <v>84</v>
      </c>
      <c r="L6723" s="1" t="s">
        <v>300</v>
      </c>
    </row>
    <row r="6724" spans="1:12" x14ac:dyDescent="0.2">
      <c r="A6724" s="1" t="s">
        <v>234</v>
      </c>
      <c r="B6724" s="1" t="s">
        <v>13</v>
      </c>
      <c r="C6724" s="2">
        <v>43868</v>
      </c>
      <c r="D6724" s="1" t="s">
        <v>158</v>
      </c>
      <c r="E6724" s="1"/>
      <c r="F6724" s="1" t="s">
        <v>4370</v>
      </c>
      <c r="G6724" s="3">
        <v>1747.01</v>
      </c>
      <c r="H6724" s="3"/>
      <c r="I6724" s="1" t="s">
        <v>119</v>
      </c>
      <c r="J6724" s="1" t="s">
        <v>86</v>
      </c>
      <c r="K6724" s="1" t="s">
        <v>12</v>
      </c>
      <c r="L6724" s="1" t="s">
        <v>395</v>
      </c>
    </row>
    <row r="6725" spans="1:12" x14ac:dyDescent="0.2">
      <c r="A6725" s="1" t="s">
        <v>234</v>
      </c>
      <c r="B6725" s="1" t="s">
        <v>13</v>
      </c>
      <c r="C6725" s="2">
        <v>43868</v>
      </c>
      <c r="D6725" s="1" t="s">
        <v>158</v>
      </c>
      <c r="E6725" s="1"/>
      <c r="F6725" s="1" t="s">
        <v>3125</v>
      </c>
      <c r="G6725" s="3">
        <v>1046.25</v>
      </c>
      <c r="H6725" s="3"/>
      <c r="I6725" s="1" t="s">
        <v>119</v>
      </c>
      <c r="J6725" s="1" t="s">
        <v>86</v>
      </c>
      <c r="K6725" s="1" t="s">
        <v>12</v>
      </c>
      <c r="L6725" s="1" t="s">
        <v>3125</v>
      </c>
    </row>
    <row r="6726" spans="1:12" x14ac:dyDescent="0.2">
      <c r="A6726" s="1" t="s">
        <v>234</v>
      </c>
      <c r="B6726" s="1" t="s">
        <v>13</v>
      </c>
      <c r="C6726" s="2">
        <v>43868</v>
      </c>
      <c r="D6726" s="1" t="s">
        <v>158</v>
      </c>
      <c r="E6726" s="1"/>
      <c r="F6726" s="1" t="s">
        <v>268</v>
      </c>
      <c r="G6726" s="3">
        <v>975.79</v>
      </c>
      <c r="H6726" s="3"/>
      <c r="I6726" s="1" t="s">
        <v>119</v>
      </c>
      <c r="J6726" s="1" t="s">
        <v>86</v>
      </c>
      <c r="K6726" s="1" t="s">
        <v>12</v>
      </c>
      <c r="L6726" s="1" t="s">
        <v>268</v>
      </c>
    </row>
    <row r="6727" spans="1:12" x14ac:dyDescent="0.2">
      <c r="A6727" s="1" t="s">
        <v>234</v>
      </c>
      <c r="B6727" s="1" t="s">
        <v>13</v>
      </c>
      <c r="C6727" s="2">
        <v>43868</v>
      </c>
      <c r="D6727" s="1" t="s">
        <v>158</v>
      </c>
      <c r="E6727" s="1"/>
      <c r="F6727" s="1" t="s">
        <v>277</v>
      </c>
      <c r="G6727" s="3">
        <v>1252.4000000000001</v>
      </c>
      <c r="H6727" s="3"/>
      <c r="I6727" s="1" t="s">
        <v>119</v>
      </c>
      <c r="J6727" s="1" t="s">
        <v>86</v>
      </c>
      <c r="K6727" s="1" t="s">
        <v>12</v>
      </c>
      <c r="L6727" s="1" t="s">
        <v>277</v>
      </c>
    </row>
    <row r="6728" spans="1:12" x14ac:dyDescent="0.2">
      <c r="A6728" s="1" t="s">
        <v>234</v>
      </c>
      <c r="B6728" s="1" t="s">
        <v>13</v>
      </c>
      <c r="C6728" s="2">
        <v>43868</v>
      </c>
      <c r="D6728" s="1" t="s">
        <v>158</v>
      </c>
      <c r="E6728" s="1"/>
      <c r="F6728" s="1" t="s">
        <v>32</v>
      </c>
      <c r="G6728" s="3">
        <v>1342.46</v>
      </c>
      <c r="H6728" s="3"/>
      <c r="I6728" s="1" t="s">
        <v>83</v>
      </c>
      <c r="J6728" s="1" t="s">
        <v>181</v>
      </c>
      <c r="K6728" s="1" t="s">
        <v>12</v>
      </c>
      <c r="L6728" s="1" t="s">
        <v>32</v>
      </c>
    </row>
    <row r="6729" spans="1:12" x14ac:dyDescent="0.2">
      <c r="A6729" s="1" t="s">
        <v>234</v>
      </c>
      <c r="B6729" s="1" t="s">
        <v>13</v>
      </c>
      <c r="C6729" s="2">
        <v>43868</v>
      </c>
      <c r="D6729" s="1" t="s">
        <v>158</v>
      </c>
      <c r="E6729" s="1"/>
      <c r="F6729" s="1" t="s">
        <v>451</v>
      </c>
      <c r="G6729" s="3">
        <v>2059.41</v>
      </c>
      <c r="H6729" s="3"/>
      <c r="I6729" s="1" t="s">
        <v>119</v>
      </c>
      <c r="J6729" s="1" t="s">
        <v>86</v>
      </c>
      <c r="K6729" s="1" t="s">
        <v>12</v>
      </c>
      <c r="L6729" s="1" t="s">
        <v>451</v>
      </c>
    </row>
    <row r="6730" spans="1:12" x14ac:dyDescent="0.2">
      <c r="A6730" s="1" t="s">
        <v>234</v>
      </c>
      <c r="B6730" s="1" t="s">
        <v>13</v>
      </c>
      <c r="C6730" s="2">
        <v>43868</v>
      </c>
      <c r="D6730" s="1" t="s">
        <v>158</v>
      </c>
      <c r="E6730" s="1"/>
      <c r="F6730" s="1" t="s">
        <v>49</v>
      </c>
      <c r="G6730" s="3">
        <v>513.80999999999995</v>
      </c>
      <c r="H6730" s="3"/>
      <c r="I6730" s="1" t="s">
        <v>123</v>
      </c>
      <c r="J6730" s="1" t="s">
        <v>124</v>
      </c>
      <c r="K6730" s="1" t="s">
        <v>12</v>
      </c>
      <c r="L6730" s="1" t="s">
        <v>49</v>
      </c>
    </row>
    <row r="6731" spans="1:12" x14ac:dyDescent="0.2">
      <c r="A6731" s="1" t="s">
        <v>234</v>
      </c>
      <c r="B6731" s="1" t="s">
        <v>13</v>
      </c>
      <c r="C6731" s="2">
        <v>43868</v>
      </c>
      <c r="D6731" s="1" t="s">
        <v>158</v>
      </c>
      <c r="E6731" s="1"/>
      <c r="F6731" s="1" t="s">
        <v>3682</v>
      </c>
      <c r="G6731" s="3">
        <v>900</v>
      </c>
      <c r="H6731" s="3"/>
      <c r="I6731" s="1" t="s">
        <v>119</v>
      </c>
      <c r="J6731" s="1" t="s">
        <v>86</v>
      </c>
      <c r="K6731" s="1" t="s">
        <v>12</v>
      </c>
      <c r="L6731" s="1" t="s">
        <v>3682</v>
      </c>
    </row>
    <row r="6732" spans="1:12" x14ac:dyDescent="0.2">
      <c r="A6732" s="1" t="s">
        <v>234</v>
      </c>
      <c r="B6732" s="1" t="s">
        <v>13</v>
      </c>
      <c r="C6732" s="2">
        <v>43868</v>
      </c>
      <c r="D6732" s="1" t="s">
        <v>158</v>
      </c>
      <c r="E6732" s="1"/>
      <c r="F6732" s="1" t="s">
        <v>389</v>
      </c>
      <c r="G6732" s="3">
        <v>964.89</v>
      </c>
      <c r="H6732" s="3"/>
      <c r="I6732" s="1" t="s">
        <v>119</v>
      </c>
      <c r="J6732" s="1" t="s">
        <v>86</v>
      </c>
      <c r="K6732" s="1" t="s">
        <v>12</v>
      </c>
      <c r="L6732" s="1" t="s">
        <v>389</v>
      </c>
    </row>
    <row r="6733" spans="1:12" x14ac:dyDescent="0.2">
      <c r="A6733" s="1" t="s">
        <v>234</v>
      </c>
      <c r="B6733" s="1" t="s">
        <v>13</v>
      </c>
      <c r="C6733" s="2">
        <v>43868</v>
      </c>
      <c r="D6733" s="1" t="s">
        <v>158</v>
      </c>
      <c r="E6733" s="1"/>
      <c r="F6733" s="1" t="s">
        <v>51</v>
      </c>
      <c r="G6733" s="3">
        <v>335.83</v>
      </c>
      <c r="H6733" s="3"/>
      <c r="I6733" s="1" t="s">
        <v>83</v>
      </c>
      <c r="J6733" s="1" t="s">
        <v>175</v>
      </c>
      <c r="K6733" s="1" t="s">
        <v>84</v>
      </c>
      <c r="L6733" s="1" t="s">
        <v>51</v>
      </c>
    </row>
    <row r="6734" spans="1:12" x14ac:dyDescent="0.2">
      <c r="A6734" s="1" t="s">
        <v>234</v>
      </c>
      <c r="B6734" s="1" t="s">
        <v>13</v>
      </c>
      <c r="C6734" s="2">
        <v>43868</v>
      </c>
      <c r="D6734" s="1" t="s">
        <v>158</v>
      </c>
      <c r="E6734" s="1"/>
      <c r="F6734" s="1" t="s">
        <v>241</v>
      </c>
      <c r="G6734" s="3">
        <v>206.02</v>
      </c>
      <c r="H6734" s="3"/>
      <c r="I6734" s="1" t="s">
        <v>123</v>
      </c>
      <c r="J6734" s="1" t="s">
        <v>124</v>
      </c>
      <c r="K6734" s="1" t="s">
        <v>84</v>
      </c>
      <c r="L6734" s="1" t="s">
        <v>241</v>
      </c>
    </row>
    <row r="6735" spans="1:12" x14ac:dyDescent="0.2">
      <c r="A6735" s="1" t="s">
        <v>234</v>
      </c>
      <c r="B6735" s="1" t="s">
        <v>13</v>
      </c>
      <c r="C6735" s="2">
        <v>43868</v>
      </c>
      <c r="D6735" s="1" t="s">
        <v>158</v>
      </c>
      <c r="E6735" s="1"/>
      <c r="F6735" s="1" t="s">
        <v>92</v>
      </c>
      <c r="G6735" s="3">
        <v>560.01</v>
      </c>
      <c r="H6735" s="3"/>
      <c r="I6735" s="1" t="s">
        <v>123</v>
      </c>
      <c r="J6735" s="1" t="s">
        <v>124</v>
      </c>
      <c r="K6735" s="1" t="s">
        <v>12</v>
      </c>
      <c r="L6735" s="1" t="s">
        <v>92</v>
      </c>
    </row>
    <row r="6736" spans="1:12" x14ac:dyDescent="0.2">
      <c r="A6736" s="1" t="s">
        <v>234</v>
      </c>
      <c r="B6736" s="1" t="s">
        <v>13</v>
      </c>
      <c r="C6736" s="2">
        <v>43868</v>
      </c>
      <c r="D6736" s="1" t="s">
        <v>158</v>
      </c>
      <c r="E6736" s="1"/>
      <c r="F6736" s="1" t="s">
        <v>111</v>
      </c>
      <c r="G6736" s="3">
        <v>32.31</v>
      </c>
      <c r="H6736" s="3"/>
      <c r="I6736" s="1" t="s">
        <v>108</v>
      </c>
      <c r="J6736" s="1" t="s">
        <v>117</v>
      </c>
      <c r="K6736" s="1" t="s">
        <v>84</v>
      </c>
      <c r="L6736" s="1" t="s">
        <v>111</v>
      </c>
    </row>
    <row r="6737" spans="1:12" x14ac:dyDescent="0.2">
      <c r="A6737" s="1" t="s">
        <v>234</v>
      </c>
      <c r="B6737" s="1" t="s">
        <v>13</v>
      </c>
      <c r="C6737" s="2">
        <v>43868</v>
      </c>
      <c r="D6737" s="1" t="s">
        <v>158</v>
      </c>
      <c r="E6737" s="1"/>
      <c r="F6737" s="1" t="s">
        <v>24</v>
      </c>
      <c r="G6737" s="3">
        <v>147.82</v>
      </c>
      <c r="H6737" s="3"/>
      <c r="I6737" s="1" t="s">
        <v>232</v>
      </c>
      <c r="J6737" s="1" t="s">
        <v>233</v>
      </c>
      <c r="K6737" s="1" t="s">
        <v>12</v>
      </c>
      <c r="L6737" s="1" t="s">
        <v>24</v>
      </c>
    </row>
    <row r="6738" spans="1:12" x14ac:dyDescent="0.2">
      <c r="A6738" s="1" t="s">
        <v>234</v>
      </c>
      <c r="B6738" s="1" t="s">
        <v>13</v>
      </c>
      <c r="C6738" s="2">
        <v>43868</v>
      </c>
      <c r="D6738" s="1" t="s">
        <v>158</v>
      </c>
      <c r="E6738" s="1"/>
      <c r="F6738" s="1" t="s">
        <v>421</v>
      </c>
      <c r="G6738" s="3">
        <v>1160.27</v>
      </c>
      <c r="H6738" s="3"/>
      <c r="I6738" s="1" t="s">
        <v>83</v>
      </c>
      <c r="J6738" s="1" t="s">
        <v>181</v>
      </c>
      <c r="K6738" s="1" t="s">
        <v>12</v>
      </c>
      <c r="L6738" s="1" t="s">
        <v>421</v>
      </c>
    </row>
    <row r="6739" spans="1:12" x14ac:dyDescent="0.2">
      <c r="A6739" s="1" t="s">
        <v>234</v>
      </c>
      <c r="B6739" s="1" t="s">
        <v>13</v>
      </c>
      <c r="C6739" s="2">
        <v>43868</v>
      </c>
      <c r="D6739" s="1" t="s">
        <v>158</v>
      </c>
      <c r="E6739" s="1"/>
      <c r="F6739" s="1" t="s">
        <v>4296</v>
      </c>
      <c r="G6739" s="3">
        <v>852</v>
      </c>
      <c r="H6739" s="3"/>
      <c r="I6739" s="1" t="s">
        <v>119</v>
      </c>
      <c r="J6739" s="1" t="s">
        <v>86</v>
      </c>
      <c r="K6739" s="1" t="s">
        <v>12</v>
      </c>
      <c r="L6739" s="1" t="s">
        <v>4296</v>
      </c>
    </row>
    <row r="6740" spans="1:12" x14ac:dyDescent="0.2">
      <c r="A6740" s="1" t="s">
        <v>234</v>
      </c>
      <c r="B6740" s="1" t="s">
        <v>13</v>
      </c>
      <c r="C6740" s="2">
        <v>43868</v>
      </c>
      <c r="D6740" s="1" t="s">
        <v>158</v>
      </c>
      <c r="E6740" s="1"/>
      <c r="F6740" s="1" t="s">
        <v>4371</v>
      </c>
      <c r="G6740" s="3">
        <v>1353.75</v>
      </c>
      <c r="H6740" s="3"/>
      <c r="I6740" s="1" t="s">
        <v>119</v>
      </c>
      <c r="J6740" s="1" t="s">
        <v>86</v>
      </c>
      <c r="K6740" s="1" t="s">
        <v>12</v>
      </c>
      <c r="L6740" s="1" t="s">
        <v>2589</v>
      </c>
    </row>
    <row r="6741" spans="1:12" x14ac:dyDescent="0.2">
      <c r="A6741" s="1" t="s">
        <v>234</v>
      </c>
      <c r="B6741" s="1" t="s">
        <v>13</v>
      </c>
      <c r="C6741" s="2">
        <v>43868</v>
      </c>
      <c r="D6741" s="1" t="s">
        <v>158</v>
      </c>
      <c r="E6741" s="1"/>
      <c r="F6741" s="1" t="s">
        <v>29</v>
      </c>
      <c r="G6741" s="3">
        <v>1228.8699999999999</v>
      </c>
      <c r="H6741" s="3"/>
      <c r="I6741" s="1" t="s">
        <v>119</v>
      </c>
      <c r="J6741" s="1" t="s">
        <v>86</v>
      </c>
      <c r="K6741" s="1" t="s">
        <v>84</v>
      </c>
      <c r="L6741" s="1" t="s">
        <v>29</v>
      </c>
    </row>
    <row r="6742" spans="1:12" x14ac:dyDescent="0.2">
      <c r="A6742" s="1" t="s">
        <v>234</v>
      </c>
      <c r="B6742" s="1" t="s">
        <v>13</v>
      </c>
      <c r="C6742" s="2">
        <v>43868</v>
      </c>
      <c r="D6742" s="1" t="s">
        <v>158</v>
      </c>
      <c r="E6742" s="1"/>
      <c r="F6742" s="1" t="s">
        <v>56</v>
      </c>
      <c r="G6742" s="3">
        <v>2005.87</v>
      </c>
      <c r="H6742" s="3"/>
      <c r="I6742" s="1" t="s">
        <v>119</v>
      </c>
      <c r="J6742" s="1" t="s">
        <v>86</v>
      </c>
      <c r="K6742" s="1" t="s">
        <v>12</v>
      </c>
      <c r="L6742" s="1" t="s">
        <v>56</v>
      </c>
    </row>
    <row r="6743" spans="1:12" x14ac:dyDescent="0.2">
      <c r="A6743" s="1" t="s">
        <v>234</v>
      </c>
      <c r="B6743" s="1" t="s">
        <v>13</v>
      </c>
      <c r="C6743" s="2">
        <v>43868</v>
      </c>
      <c r="D6743" s="1" t="s">
        <v>158</v>
      </c>
      <c r="E6743" s="1"/>
      <c r="F6743" s="1" t="s">
        <v>2968</v>
      </c>
      <c r="G6743" s="3">
        <v>950</v>
      </c>
      <c r="H6743" s="3"/>
      <c r="I6743" s="1" t="s">
        <v>119</v>
      </c>
      <c r="J6743" s="1" t="s">
        <v>86</v>
      </c>
      <c r="K6743" s="1" t="s">
        <v>12</v>
      </c>
      <c r="L6743" s="1" t="s">
        <v>2968</v>
      </c>
    </row>
    <row r="6744" spans="1:12" x14ac:dyDescent="0.2">
      <c r="A6744" s="1" t="s">
        <v>234</v>
      </c>
      <c r="B6744" s="1" t="s">
        <v>13</v>
      </c>
      <c r="C6744" s="2">
        <v>43868</v>
      </c>
      <c r="D6744" s="1" t="s">
        <v>158</v>
      </c>
      <c r="E6744" s="1"/>
      <c r="F6744" s="1" t="s">
        <v>313</v>
      </c>
      <c r="G6744" s="3">
        <v>1166.54</v>
      </c>
      <c r="H6744" s="3"/>
      <c r="I6744" s="1" t="s">
        <v>106</v>
      </c>
      <c r="J6744" s="1" t="s">
        <v>121</v>
      </c>
      <c r="K6744" s="1" t="s">
        <v>12</v>
      </c>
      <c r="L6744" s="1" t="s">
        <v>313</v>
      </c>
    </row>
    <row r="6745" spans="1:12" x14ac:dyDescent="0.2">
      <c r="A6745" s="1" t="s">
        <v>234</v>
      </c>
      <c r="B6745" s="1" t="s">
        <v>13</v>
      </c>
      <c r="C6745" s="2">
        <v>43868</v>
      </c>
      <c r="D6745" s="1" t="s">
        <v>158</v>
      </c>
      <c r="E6745" s="1"/>
      <c r="F6745" s="1" t="s">
        <v>63</v>
      </c>
      <c r="G6745" s="3">
        <v>1052.27</v>
      </c>
      <c r="H6745" s="3"/>
      <c r="I6745" s="1" t="s">
        <v>87</v>
      </c>
      <c r="J6745" s="1" t="s">
        <v>253</v>
      </c>
      <c r="K6745" s="1" t="s">
        <v>84</v>
      </c>
      <c r="L6745" s="1" t="s">
        <v>63</v>
      </c>
    </row>
    <row r="6746" spans="1:12" x14ac:dyDescent="0.2">
      <c r="A6746" s="1" t="s">
        <v>234</v>
      </c>
      <c r="B6746" s="1" t="s">
        <v>13</v>
      </c>
      <c r="C6746" s="2">
        <v>43868</v>
      </c>
      <c r="D6746" s="1" t="s">
        <v>158</v>
      </c>
      <c r="E6746" s="1"/>
      <c r="F6746" s="1" t="s">
        <v>59</v>
      </c>
      <c r="G6746" s="3">
        <v>1194.6400000000001</v>
      </c>
      <c r="H6746" s="3"/>
      <c r="I6746" s="1" t="s">
        <v>120</v>
      </c>
      <c r="J6746" s="1" t="s">
        <v>171</v>
      </c>
      <c r="K6746" s="1" t="s">
        <v>12</v>
      </c>
      <c r="L6746" s="1" t="s">
        <v>59</v>
      </c>
    </row>
    <row r="6747" spans="1:12" x14ac:dyDescent="0.2">
      <c r="A6747" s="1" t="s">
        <v>234</v>
      </c>
      <c r="B6747" s="1" t="s">
        <v>13</v>
      </c>
      <c r="C6747" s="2">
        <v>43868</v>
      </c>
      <c r="D6747" s="1" t="s">
        <v>158</v>
      </c>
      <c r="E6747" s="1"/>
      <c r="F6747" s="1" t="s">
        <v>73</v>
      </c>
      <c r="G6747" s="3">
        <v>1003.9</v>
      </c>
      <c r="H6747" s="3"/>
      <c r="I6747" s="1" t="s">
        <v>83</v>
      </c>
      <c r="J6747" s="1" t="s">
        <v>230</v>
      </c>
      <c r="K6747" s="1" t="s">
        <v>12</v>
      </c>
      <c r="L6747" s="1" t="s">
        <v>73</v>
      </c>
    </row>
    <row r="6748" spans="1:12" x14ac:dyDescent="0.2">
      <c r="A6748" s="1" t="s">
        <v>234</v>
      </c>
      <c r="B6748" s="1" t="s">
        <v>13</v>
      </c>
      <c r="C6748" s="2">
        <v>43868</v>
      </c>
      <c r="D6748" s="1" t="s">
        <v>158</v>
      </c>
      <c r="E6748" s="1"/>
      <c r="F6748" s="1" t="s">
        <v>4372</v>
      </c>
      <c r="G6748" s="3">
        <v>2020.04</v>
      </c>
      <c r="H6748" s="3"/>
      <c r="I6748" s="1" t="s">
        <v>83</v>
      </c>
      <c r="J6748" s="1" t="s">
        <v>181</v>
      </c>
      <c r="K6748" s="1" t="s">
        <v>12</v>
      </c>
      <c r="L6748" s="1" t="s">
        <v>14</v>
      </c>
    </row>
    <row r="6749" spans="1:12" x14ac:dyDescent="0.2">
      <c r="A6749" s="1" t="s">
        <v>234</v>
      </c>
      <c r="B6749" s="1" t="s">
        <v>13</v>
      </c>
      <c r="C6749" s="2">
        <v>43868</v>
      </c>
      <c r="D6749" s="1" t="s">
        <v>158</v>
      </c>
      <c r="E6749" s="1"/>
      <c r="F6749" s="1" t="s">
        <v>354</v>
      </c>
      <c r="G6749" s="3">
        <v>828.22</v>
      </c>
      <c r="H6749" s="3"/>
      <c r="I6749" s="1" t="s">
        <v>119</v>
      </c>
      <c r="J6749" s="1" t="s">
        <v>86</v>
      </c>
      <c r="K6749" s="1" t="s">
        <v>12</v>
      </c>
      <c r="L6749" s="1" t="s">
        <v>354</v>
      </c>
    </row>
    <row r="6750" spans="1:12" x14ac:dyDescent="0.2">
      <c r="A6750" s="1" t="s">
        <v>234</v>
      </c>
      <c r="B6750" s="1" t="s">
        <v>13</v>
      </c>
      <c r="C6750" s="2">
        <v>43868</v>
      </c>
      <c r="D6750" s="1" t="s">
        <v>158</v>
      </c>
      <c r="E6750" s="1"/>
      <c r="F6750" s="1" t="s">
        <v>60</v>
      </c>
      <c r="G6750" s="3">
        <v>3277.88</v>
      </c>
      <c r="H6750" s="3"/>
      <c r="I6750" s="1" t="s">
        <v>119</v>
      </c>
      <c r="J6750" s="1" t="s">
        <v>86</v>
      </c>
      <c r="K6750" s="1" t="s">
        <v>12</v>
      </c>
      <c r="L6750" s="1" t="s">
        <v>433</v>
      </c>
    </row>
    <row r="6751" spans="1:12" x14ac:dyDescent="0.2">
      <c r="A6751" s="1" t="s">
        <v>234</v>
      </c>
      <c r="B6751" s="1" t="s">
        <v>13</v>
      </c>
      <c r="C6751" s="2">
        <v>43868</v>
      </c>
      <c r="D6751" s="1" t="s">
        <v>158</v>
      </c>
      <c r="E6751" s="1"/>
      <c r="F6751" s="1" t="s">
        <v>51</v>
      </c>
      <c r="G6751" s="3">
        <v>806.01</v>
      </c>
      <c r="H6751" s="3"/>
      <c r="I6751" s="1" t="s">
        <v>119</v>
      </c>
      <c r="J6751" s="1" t="s">
        <v>86</v>
      </c>
      <c r="K6751" s="1" t="s">
        <v>84</v>
      </c>
      <c r="L6751" s="1" t="s">
        <v>51</v>
      </c>
    </row>
    <row r="6752" spans="1:12" x14ac:dyDescent="0.2">
      <c r="A6752" s="1" t="s">
        <v>234</v>
      </c>
      <c r="B6752" s="1" t="s">
        <v>13</v>
      </c>
      <c r="C6752" s="2">
        <v>43868</v>
      </c>
      <c r="D6752" s="1" t="s">
        <v>158</v>
      </c>
      <c r="E6752" s="1"/>
      <c r="F6752" s="1" t="s">
        <v>20</v>
      </c>
      <c r="G6752" s="3">
        <v>731.64</v>
      </c>
      <c r="H6752" s="3"/>
      <c r="I6752" s="1" t="s">
        <v>119</v>
      </c>
      <c r="J6752" s="1" t="s">
        <v>86</v>
      </c>
      <c r="K6752" s="1" t="s">
        <v>12</v>
      </c>
      <c r="L6752" s="1" t="s">
        <v>20</v>
      </c>
    </row>
    <row r="6753" spans="1:12" x14ac:dyDescent="0.2">
      <c r="A6753" s="1" t="s">
        <v>234</v>
      </c>
      <c r="B6753" s="1" t="s">
        <v>13</v>
      </c>
      <c r="C6753" s="2">
        <v>43868</v>
      </c>
      <c r="D6753" s="1" t="s">
        <v>158</v>
      </c>
      <c r="E6753" s="1"/>
      <c r="F6753" s="1" t="s">
        <v>313</v>
      </c>
      <c r="G6753" s="3">
        <v>777.69</v>
      </c>
      <c r="H6753" s="3"/>
      <c r="I6753" s="1" t="s">
        <v>106</v>
      </c>
      <c r="J6753" s="1" t="s">
        <v>122</v>
      </c>
      <c r="K6753" s="1" t="s">
        <v>12</v>
      </c>
      <c r="L6753" s="1" t="s">
        <v>313</v>
      </c>
    </row>
    <row r="6754" spans="1:12" x14ac:dyDescent="0.2">
      <c r="A6754" s="1" t="s">
        <v>234</v>
      </c>
      <c r="B6754" s="1" t="s">
        <v>13</v>
      </c>
      <c r="C6754" s="2">
        <v>43868</v>
      </c>
      <c r="D6754" s="1" t="s">
        <v>158</v>
      </c>
      <c r="E6754" s="1"/>
      <c r="F6754" s="1" t="s">
        <v>17</v>
      </c>
      <c r="G6754" s="3">
        <v>1425.68</v>
      </c>
      <c r="H6754" s="3"/>
      <c r="I6754" s="1" t="s">
        <v>83</v>
      </c>
      <c r="J6754" s="1" t="s">
        <v>230</v>
      </c>
      <c r="K6754" s="1" t="s">
        <v>12</v>
      </c>
      <c r="L6754" s="1" t="s">
        <v>17</v>
      </c>
    </row>
    <row r="6755" spans="1:12" x14ac:dyDescent="0.2">
      <c r="A6755" s="1" t="s">
        <v>234</v>
      </c>
      <c r="B6755" s="1" t="s">
        <v>13</v>
      </c>
      <c r="C6755" s="2">
        <v>43868</v>
      </c>
      <c r="D6755" s="1" t="s">
        <v>158</v>
      </c>
      <c r="E6755" s="1"/>
      <c r="F6755" s="1" t="s">
        <v>4373</v>
      </c>
      <c r="G6755" s="3">
        <v>1071.49</v>
      </c>
      <c r="H6755" s="3"/>
      <c r="I6755" s="1" t="s">
        <v>83</v>
      </c>
      <c r="J6755" s="1" t="s">
        <v>181</v>
      </c>
      <c r="K6755" s="1" t="s">
        <v>12</v>
      </c>
      <c r="L6755" s="1" t="s">
        <v>44</v>
      </c>
    </row>
    <row r="6756" spans="1:12" x14ac:dyDescent="0.2">
      <c r="A6756" s="1" t="s">
        <v>234</v>
      </c>
      <c r="B6756" s="1" t="s">
        <v>13</v>
      </c>
      <c r="C6756" s="2">
        <v>43868</v>
      </c>
      <c r="D6756" s="1" t="s">
        <v>158</v>
      </c>
      <c r="E6756" s="1"/>
      <c r="F6756" s="1" t="s">
        <v>1909</v>
      </c>
      <c r="G6756" s="3">
        <v>1379.02</v>
      </c>
      <c r="H6756" s="3"/>
      <c r="I6756" s="1" t="s">
        <v>119</v>
      </c>
      <c r="J6756" s="1" t="s">
        <v>86</v>
      </c>
      <c r="K6756" s="1" t="s">
        <v>12</v>
      </c>
      <c r="L6756" s="1" t="s">
        <v>1909</v>
      </c>
    </row>
    <row r="6757" spans="1:12" x14ac:dyDescent="0.2">
      <c r="A6757" s="1" t="s">
        <v>234</v>
      </c>
      <c r="B6757" s="1" t="s">
        <v>13</v>
      </c>
      <c r="C6757" s="2">
        <v>43868</v>
      </c>
      <c r="D6757" s="1" t="s">
        <v>158</v>
      </c>
      <c r="E6757" s="1"/>
      <c r="F6757" s="1" t="s">
        <v>62</v>
      </c>
      <c r="G6757" s="3">
        <v>3792.13</v>
      </c>
      <c r="H6757" s="3"/>
      <c r="I6757" s="1" t="s">
        <v>119</v>
      </c>
      <c r="J6757" s="1" t="s">
        <v>86</v>
      </c>
      <c r="K6757" s="1" t="s">
        <v>12</v>
      </c>
      <c r="L6757" s="1" t="s">
        <v>62</v>
      </c>
    </row>
    <row r="6758" spans="1:12" x14ac:dyDescent="0.2">
      <c r="A6758" s="1" t="s">
        <v>234</v>
      </c>
      <c r="B6758" s="1" t="s">
        <v>13</v>
      </c>
      <c r="C6758" s="2">
        <v>43868</v>
      </c>
      <c r="D6758" s="1" t="s">
        <v>158</v>
      </c>
      <c r="E6758" s="1"/>
      <c r="F6758" s="1" t="s">
        <v>4374</v>
      </c>
      <c r="G6758" s="3">
        <v>2325.2399999999998</v>
      </c>
      <c r="H6758" s="3"/>
      <c r="I6758" s="1" t="s">
        <v>119</v>
      </c>
      <c r="J6758" s="1" t="s">
        <v>86</v>
      </c>
      <c r="K6758" s="1" t="s">
        <v>12</v>
      </c>
      <c r="L6758" s="1" t="s">
        <v>322</v>
      </c>
    </row>
    <row r="6759" spans="1:12" x14ac:dyDescent="0.2">
      <c r="A6759" s="1" t="s">
        <v>234</v>
      </c>
      <c r="B6759" s="1" t="s">
        <v>13</v>
      </c>
      <c r="C6759" s="2">
        <v>43868</v>
      </c>
      <c r="D6759" s="1" t="s">
        <v>158</v>
      </c>
      <c r="E6759" s="1"/>
      <c r="F6759" s="1" t="s">
        <v>4375</v>
      </c>
      <c r="G6759" s="3">
        <v>1126.25</v>
      </c>
      <c r="H6759" s="3"/>
      <c r="I6759" s="1" t="s">
        <v>119</v>
      </c>
      <c r="J6759" s="1" t="s">
        <v>86</v>
      </c>
      <c r="K6759" s="1" t="s">
        <v>12</v>
      </c>
      <c r="L6759" s="1" t="s">
        <v>248</v>
      </c>
    </row>
    <row r="6760" spans="1:12" x14ac:dyDescent="0.2">
      <c r="A6760" s="1" t="s">
        <v>234</v>
      </c>
      <c r="B6760" s="1" t="s">
        <v>13</v>
      </c>
      <c r="C6760" s="2">
        <v>43868</v>
      </c>
      <c r="D6760" s="1" t="s">
        <v>158</v>
      </c>
      <c r="E6760" s="1"/>
      <c r="F6760" s="1" t="s">
        <v>300</v>
      </c>
      <c r="G6760" s="3">
        <v>178.09</v>
      </c>
      <c r="H6760" s="3"/>
      <c r="I6760" s="1" t="s">
        <v>83</v>
      </c>
      <c r="J6760" s="1" t="s">
        <v>175</v>
      </c>
      <c r="K6760" s="1" t="s">
        <v>84</v>
      </c>
      <c r="L6760" s="1" t="s">
        <v>300</v>
      </c>
    </row>
    <row r="6761" spans="1:12" x14ac:dyDescent="0.2">
      <c r="A6761" s="1" t="s">
        <v>234</v>
      </c>
      <c r="B6761" s="1" t="s">
        <v>13</v>
      </c>
      <c r="C6761" s="2">
        <v>43868</v>
      </c>
      <c r="D6761" s="1" t="s">
        <v>158</v>
      </c>
      <c r="E6761" s="1"/>
      <c r="F6761" s="1" t="s">
        <v>1126</v>
      </c>
      <c r="G6761" s="3">
        <v>253.86</v>
      </c>
      <c r="H6761" s="3"/>
      <c r="I6761" s="1" t="s">
        <v>185</v>
      </c>
      <c r="J6761" s="1" t="s">
        <v>126</v>
      </c>
      <c r="K6761" s="1" t="s">
        <v>12</v>
      </c>
      <c r="L6761" s="1"/>
    </row>
    <row r="6762" spans="1:12" x14ac:dyDescent="0.2">
      <c r="A6762" s="1" t="s">
        <v>234</v>
      </c>
      <c r="B6762" s="1" t="s">
        <v>13</v>
      </c>
      <c r="C6762" s="2">
        <v>43868</v>
      </c>
      <c r="D6762" s="1" t="s">
        <v>158</v>
      </c>
      <c r="E6762" s="1"/>
      <c r="F6762" s="1" t="s">
        <v>241</v>
      </c>
      <c r="G6762" s="3">
        <v>154.51</v>
      </c>
      <c r="H6762" s="3"/>
      <c r="I6762" s="1" t="s">
        <v>185</v>
      </c>
      <c r="J6762" s="1" t="s">
        <v>126</v>
      </c>
      <c r="K6762" s="1" t="s">
        <v>84</v>
      </c>
      <c r="L6762" s="1" t="s">
        <v>241</v>
      </c>
    </row>
    <row r="6763" spans="1:12" x14ac:dyDescent="0.2">
      <c r="A6763" s="1" t="s">
        <v>234</v>
      </c>
      <c r="B6763" s="1" t="s">
        <v>13</v>
      </c>
      <c r="C6763" s="2">
        <v>43868</v>
      </c>
      <c r="D6763" s="1" t="s">
        <v>158</v>
      </c>
      <c r="E6763" s="1"/>
      <c r="F6763" s="1" t="s">
        <v>4376</v>
      </c>
      <c r="G6763" s="3">
        <v>584.78</v>
      </c>
      <c r="H6763" s="3"/>
      <c r="I6763" s="1" t="s">
        <v>87</v>
      </c>
      <c r="J6763" s="1" t="s">
        <v>116</v>
      </c>
      <c r="K6763" s="1" t="s">
        <v>84</v>
      </c>
      <c r="L6763" s="1" t="s">
        <v>63</v>
      </c>
    </row>
    <row r="6764" spans="1:12" x14ac:dyDescent="0.2">
      <c r="A6764" s="1" t="s">
        <v>234</v>
      </c>
      <c r="B6764" s="1" t="s">
        <v>13</v>
      </c>
      <c r="C6764" s="2">
        <v>43868</v>
      </c>
      <c r="D6764" s="1" t="s">
        <v>158</v>
      </c>
      <c r="E6764" s="1"/>
      <c r="F6764" s="1" t="s">
        <v>4377</v>
      </c>
      <c r="G6764" s="3">
        <v>714.68</v>
      </c>
      <c r="H6764" s="3"/>
      <c r="I6764" s="1" t="s">
        <v>83</v>
      </c>
      <c r="J6764" s="1" t="s">
        <v>181</v>
      </c>
      <c r="K6764" s="1" t="s">
        <v>12</v>
      </c>
      <c r="L6764" s="1" t="s">
        <v>411</v>
      </c>
    </row>
    <row r="6765" spans="1:12" x14ac:dyDescent="0.2">
      <c r="A6765" s="1" t="s">
        <v>234</v>
      </c>
      <c r="B6765" s="1" t="s">
        <v>13</v>
      </c>
      <c r="C6765" s="2">
        <v>43868</v>
      </c>
      <c r="D6765" s="1" t="s">
        <v>158</v>
      </c>
      <c r="E6765" s="1"/>
      <c r="F6765" s="1" t="s">
        <v>4378</v>
      </c>
      <c r="G6765" s="3">
        <v>350.33</v>
      </c>
      <c r="H6765" s="3"/>
      <c r="I6765" s="1" t="s">
        <v>179</v>
      </c>
      <c r="J6765" s="1" t="s">
        <v>89</v>
      </c>
      <c r="K6765" s="1" t="s">
        <v>12</v>
      </c>
      <c r="L6765" s="1" t="s">
        <v>49</v>
      </c>
    </row>
    <row r="6766" spans="1:12" x14ac:dyDescent="0.2">
      <c r="A6766" s="1" t="s">
        <v>234</v>
      </c>
      <c r="B6766" s="1" t="s">
        <v>13</v>
      </c>
      <c r="C6766" s="2">
        <v>43868</v>
      </c>
      <c r="D6766" s="1" t="s">
        <v>158</v>
      </c>
      <c r="E6766" s="1"/>
      <c r="F6766" s="1" t="s">
        <v>4379</v>
      </c>
      <c r="G6766" s="3">
        <v>66.81</v>
      </c>
      <c r="H6766" s="3"/>
      <c r="I6766" s="1" t="s">
        <v>108</v>
      </c>
      <c r="J6766" s="1" t="s">
        <v>117</v>
      </c>
      <c r="K6766" s="1" t="s">
        <v>84</v>
      </c>
      <c r="L6766" s="1" t="s">
        <v>306</v>
      </c>
    </row>
    <row r="6767" spans="1:12" x14ac:dyDescent="0.2">
      <c r="A6767" s="1" t="s">
        <v>234</v>
      </c>
      <c r="B6767" s="1" t="s">
        <v>13</v>
      </c>
      <c r="C6767" s="2">
        <v>43868</v>
      </c>
      <c r="D6767" s="1" t="s">
        <v>158</v>
      </c>
      <c r="E6767" s="1"/>
      <c r="F6767" s="1" t="s">
        <v>1098</v>
      </c>
      <c r="G6767" s="3">
        <v>1050</v>
      </c>
      <c r="H6767" s="3"/>
      <c r="I6767" s="1" t="s">
        <v>119</v>
      </c>
      <c r="J6767" s="1" t="s">
        <v>86</v>
      </c>
      <c r="K6767" s="1" t="s">
        <v>12</v>
      </c>
      <c r="L6767" s="1" t="s">
        <v>1098</v>
      </c>
    </row>
    <row r="6768" spans="1:12" x14ac:dyDescent="0.2">
      <c r="A6768" s="1" t="s">
        <v>234</v>
      </c>
      <c r="B6768" s="1" t="s">
        <v>13</v>
      </c>
      <c r="C6768" s="2">
        <v>43868</v>
      </c>
      <c r="D6768" s="1" t="s">
        <v>158</v>
      </c>
      <c r="E6768" s="1"/>
      <c r="F6768" s="1" t="s">
        <v>349</v>
      </c>
      <c r="G6768" s="3">
        <v>1113.0999999999999</v>
      </c>
      <c r="H6768" s="3"/>
      <c r="I6768" s="1" t="s">
        <v>177</v>
      </c>
      <c r="J6768" s="1" t="s">
        <v>178</v>
      </c>
      <c r="K6768" s="1" t="s">
        <v>12</v>
      </c>
      <c r="L6768" s="1" t="s">
        <v>349</v>
      </c>
    </row>
    <row r="6769" spans="1:12" x14ac:dyDescent="0.2">
      <c r="A6769" s="1" t="s">
        <v>234</v>
      </c>
      <c r="B6769" s="1" t="s">
        <v>13</v>
      </c>
      <c r="C6769" s="2">
        <v>43868</v>
      </c>
      <c r="D6769" s="1" t="s">
        <v>158</v>
      </c>
      <c r="E6769" s="1"/>
      <c r="F6769" s="1" t="s">
        <v>261</v>
      </c>
      <c r="G6769" s="3">
        <v>652.24</v>
      </c>
      <c r="H6769" s="3"/>
      <c r="I6769" s="1" t="s">
        <v>123</v>
      </c>
      <c r="J6769" s="1" t="s">
        <v>124</v>
      </c>
      <c r="K6769" s="1" t="s">
        <v>12</v>
      </c>
      <c r="L6769" s="1" t="s">
        <v>261</v>
      </c>
    </row>
    <row r="6770" spans="1:12" x14ac:dyDescent="0.2">
      <c r="A6770" s="1" t="s">
        <v>234</v>
      </c>
      <c r="B6770" s="1" t="s">
        <v>13</v>
      </c>
      <c r="C6770" s="2">
        <v>43868</v>
      </c>
      <c r="D6770" s="1" t="s">
        <v>158</v>
      </c>
      <c r="E6770" s="1"/>
      <c r="F6770" s="1" t="s">
        <v>311</v>
      </c>
      <c r="G6770" s="3">
        <v>368.49</v>
      </c>
      <c r="H6770" s="3"/>
      <c r="I6770" s="1" t="s">
        <v>123</v>
      </c>
      <c r="J6770" s="1" t="s">
        <v>124</v>
      </c>
      <c r="K6770" s="1" t="s">
        <v>12</v>
      </c>
      <c r="L6770" s="1" t="s">
        <v>311</v>
      </c>
    </row>
    <row r="6771" spans="1:12" x14ac:dyDescent="0.2">
      <c r="A6771" s="1" t="s">
        <v>234</v>
      </c>
      <c r="B6771" s="1" t="s">
        <v>13</v>
      </c>
      <c r="C6771" s="2">
        <v>43868</v>
      </c>
      <c r="D6771" s="1" t="s">
        <v>158</v>
      </c>
      <c r="E6771" s="1"/>
      <c r="F6771" s="1" t="s">
        <v>4380</v>
      </c>
      <c r="G6771" s="3">
        <v>1472.57</v>
      </c>
      <c r="H6771" s="3"/>
      <c r="I6771" s="1" t="s">
        <v>106</v>
      </c>
      <c r="J6771" s="1" t="s">
        <v>121</v>
      </c>
      <c r="K6771" s="1" t="s">
        <v>12</v>
      </c>
      <c r="L6771" s="1" t="s">
        <v>23</v>
      </c>
    </row>
    <row r="6772" spans="1:12" x14ac:dyDescent="0.2">
      <c r="A6772" s="1" t="s">
        <v>234</v>
      </c>
      <c r="B6772" s="1" t="s">
        <v>13</v>
      </c>
      <c r="C6772" s="2">
        <v>43868</v>
      </c>
      <c r="D6772" s="1" t="s">
        <v>158</v>
      </c>
      <c r="E6772" s="1"/>
      <c r="F6772" s="1" t="s">
        <v>55</v>
      </c>
      <c r="G6772" s="3">
        <v>1101.52</v>
      </c>
      <c r="H6772" s="3"/>
      <c r="I6772" s="1" t="s">
        <v>119</v>
      </c>
      <c r="J6772" s="1" t="s">
        <v>86</v>
      </c>
      <c r="K6772" s="1" t="s">
        <v>12</v>
      </c>
      <c r="L6772" s="1" t="s">
        <v>55</v>
      </c>
    </row>
    <row r="6773" spans="1:12" x14ac:dyDescent="0.2">
      <c r="A6773" s="1" t="s">
        <v>234</v>
      </c>
      <c r="B6773" s="1" t="s">
        <v>13</v>
      </c>
      <c r="C6773" s="2">
        <v>43868</v>
      </c>
      <c r="D6773" s="1" t="s">
        <v>158</v>
      </c>
      <c r="E6773" s="1"/>
      <c r="F6773" s="1" t="s">
        <v>4381</v>
      </c>
      <c r="G6773" s="3">
        <v>846</v>
      </c>
      <c r="H6773" s="3"/>
      <c r="I6773" s="1" t="s">
        <v>119</v>
      </c>
      <c r="J6773" s="1" t="s">
        <v>86</v>
      </c>
      <c r="K6773" s="1" t="s">
        <v>12</v>
      </c>
      <c r="L6773" s="1" t="s">
        <v>2738</v>
      </c>
    </row>
    <row r="6774" spans="1:12" x14ac:dyDescent="0.2">
      <c r="A6774" s="1" t="s">
        <v>234</v>
      </c>
      <c r="B6774" s="1" t="s">
        <v>13</v>
      </c>
      <c r="C6774" s="2">
        <v>43868</v>
      </c>
      <c r="D6774" s="1" t="s">
        <v>158</v>
      </c>
      <c r="E6774" s="1"/>
      <c r="F6774" s="1" t="s">
        <v>4224</v>
      </c>
      <c r="G6774" s="3">
        <v>540</v>
      </c>
      <c r="H6774" s="3"/>
      <c r="I6774" s="1" t="s">
        <v>177</v>
      </c>
      <c r="J6774" s="1" t="s">
        <v>178</v>
      </c>
      <c r="K6774" s="1" t="s">
        <v>12</v>
      </c>
      <c r="L6774" s="1" t="s">
        <v>4224</v>
      </c>
    </row>
    <row r="6775" spans="1:12" x14ac:dyDescent="0.2">
      <c r="A6775" s="1" t="s">
        <v>234</v>
      </c>
      <c r="B6775" s="1" t="s">
        <v>13</v>
      </c>
      <c r="C6775" s="2">
        <v>43868</v>
      </c>
      <c r="D6775" s="1" t="s">
        <v>158</v>
      </c>
      <c r="E6775" s="1"/>
      <c r="F6775" s="1" t="s">
        <v>1592</v>
      </c>
      <c r="G6775" s="3">
        <v>383.44</v>
      </c>
      <c r="H6775" s="3"/>
      <c r="I6775" s="1" t="s">
        <v>123</v>
      </c>
      <c r="J6775" s="1" t="s">
        <v>124</v>
      </c>
      <c r="K6775" s="1" t="s">
        <v>12</v>
      </c>
      <c r="L6775" s="1" t="s">
        <v>1592</v>
      </c>
    </row>
    <row r="6776" spans="1:12" x14ac:dyDescent="0.2">
      <c r="A6776" s="1" t="s">
        <v>234</v>
      </c>
      <c r="B6776" s="1" t="s">
        <v>13</v>
      </c>
      <c r="C6776" s="2">
        <v>43868</v>
      </c>
      <c r="D6776" s="1" t="s">
        <v>158</v>
      </c>
      <c r="E6776" s="1"/>
      <c r="F6776" s="1" t="s">
        <v>4382</v>
      </c>
      <c r="G6776" s="3">
        <v>980.77</v>
      </c>
      <c r="H6776" s="3"/>
      <c r="I6776" s="1" t="s">
        <v>87</v>
      </c>
      <c r="J6776" s="1" t="s">
        <v>116</v>
      </c>
      <c r="K6776" s="1" t="s">
        <v>12</v>
      </c>
      <c r="L6776" s="1" t="s">
        <v>80</v>
      </c>
    </row>
    <row r="6777" spans="1:12" x14ac:dyDescent="0.2">
      <c r="A6777" s="1" t="s">
        <v>234</v>
      </c>
      <c r="B6777" s="1" t="s">
        <v>13</v>
      </c>
      <c r="C6777" s="2">
        <v>43868</v>
      </c>
      <c r="D6777" s="1" t="s">
        <v>158</v>
      </c>
      <c r="E6777" s="1"/>
      <c r="F6777" s="1" t="s">
        <v>52</v>
      </c>
      <c r="G6777" s="3">
        <v>2324.4299999999998</v>
      </c>
      <c r="H6777" s="3"/>
      <c r="I6777" s="1" t="s">
        <v>119</v>
      </c>
      <c r="J6777" s="1" t="s">
        <v>86</v>
      </c>
      <c r="K6777" s="1" t="s">
        <v>12</v>
      </c>
      <c r="L6777" s="1" t="s">
        <v>52</v>
      </c>
    </row>
    <row r="6778" spans="1:12" x14ac:dyDescent="0.2">
      <c r="A6778" s="1" t="s">
        <v>234</v>
      </c>
      <c r="B6778" s="1" t="s">
        <v>13</v>
      </c>
      <c r="C6778" s="2">
        <v>43868</v>
      </c>
      <c r="D6778" s="1" t="s">
        <v>158</v>
      </c>
      <c r="E6778" s="1"/>
      <c r="F6778" s="1" t="s">
        <v>393</v>
      </c>
      <c r="G6778" s="3">
        <v>1907.75</v>
      </c>
      <c r="H6778" s="3"/>
      <c r="I6778" s="1" t="s">
        <v>119</v>
      </c>
      <c r="J6778" s="1" t="s">
        <v>86</v>
      </c>
      <c r="K6778" s="1" t="s">
        <v>12</v>
      </c>
      <c r="L6778" s="1" t="s">
        <v>393</v>
      </c>
    </row>
    <row r="6779" spans="1:12" x14ac:dyDescent="0.2">
      <c r="A6779" s="1" t="s">
        <v>234</v>
      </c>
      <c r="B6779" s="1" t="s">
        <v>13</v>
      </c>
      <c r="C6779" s="2">
        <v>43868</v>
      </c>
      <c r="D6779" s="1" t="s">
        <v>158</v>
      </c>
      <c r="E6779" s="1"/>
      <c r="F6779" s="1" t="s">
        <v>31</v>
      </c>
      <c r="G6779" s="3">
        <v>1642.78</v>
      </c>
      <c r="H6779" s="3"/>
      <c r="I6779" s="1" t="s">
        <v>119</v>
      </c>
      <c r="J6779" s="1" t="s">
        <v>86</v>
      </c>
      <c r="K6779" s="1" t="s">
        <v>12</v>
      </c>
      <c r="L6779" s="1" t="s">
        <v>31</v>
      </c>
    </row>
    <row r="6780" spans="1:12" x14ac:dyDescent="0.2">
      <c r="A6780" s="1" t="s">
        <v>234</v>
      </c>
      <c r="B6780" s="1" t="s">
        <v>13</v>
      </c>
      <c r="C6780" s="2">
        <v>43868</v>
      </c>
      <c r="D6780" s="1" t="s">
        <v>158</v>
      </c>
      <c r="E6780" s="1"/>
      <c r="F6780" s="1" t="s">
        <v>382</v>
      </c>
      <c r="G6780" s="3">
        <v>1232.44</v>
      </c>
      <c r="H6780" s="3"/>
      <c r="I6780" s="1" t="s">
        <v>119</v>
      </c>
      <c r="J6780" s="1" t="s">
        <v>86</v>
      </c>
      <c r="K6780" s="1" t="s">
        <v>12</v>
      </c>
      <c r="L6780" s="1"/>
    </row>
    <row r="6781" spans="1:12" x14ac:dyDescent="0.2">
      <c r="A6781" s="1" t="s">
        <v>234</v>
      </c>
      <c r="B6781" s="1" t="s">
        <v>13</v>
      </c>
      <c r="C6781" s="2">
        <v>43868</v>
      </c>
      <c r="D6781" s="1" t="s">
        <v>158</v>
      </c>
      <c r="E6781" s="1"/>
      <c r="F6781" s="1" t="s">
        <v>26</v>
      </c>
      <c r="G6781" s="3">
        <v>187.88</v>
      </c>
      <c r="H6781" s="3"/>
      <c r="I6781" s="1" t="s">
        <v>106</v>
      </c>
      <c r="J6781" s="1" t="s">
        <v>121</v>
      </c>
      <c r="K6781" s="1" t="s">
        <v>84</v>
      </c>
      <c r="L6781" s="1" t="s">
        <v>26</v>
      </c>
    </row>
    <row r="6782" spans="1:12" x14ac:dyDescent="0.2">
      <c r="A6782" s="1" t="s">
        <v>234</v>
      </c>
      <c r="B6782" s="1" t="s">
        <v>13</v>
      </c>
      <c r="C6782" s="2">
        <v>43868</v>
      </c>
      <c r="D6782" s="1" t="s">
        <v>158</v>
      </c>
      <c r="E6782" s="1"/>
      <c r="F6782" s="1" t="s">
        <v>1126</v>
      </c>
      <c r="G6782" s="3">
        <v>295.89</v>
      </c>
      <c r="H6782" s="3"/>
      <c r="I6782" s="1" t="s">
        <v>179</v>
      </c>
      <c r="J6782" s="1"/>
      <c r="K6782" s="1" t="s">
        <v>12</v>
      </c>
      <c r="L6782" s="1"/>
    </row>
    <row r="6783" spans="1:12" x14ac:dyDescent="0.2">
      <c r="A6783" s="1" t="s">
        <v>234</v>
      </c>
      <c r="B6783" s="1" t="s">
        <v>13</v>
      </c>
      <c r="C6783" s="2">
        <v>43868</v>
      </c>
      <c r="D6783" s="1" t="s">
        <v>158</v>
      </c>
      <c r="E6783" s="1"/>
      <c r="F6783" s="1" t="s">
        <v>4383</v>
      </c>
      <c r="G6783" s="3">
        <v>3189.83</v>
      </c>
      <c r="H6783" s="3"/>
      <c r="I6783" s="1" t="s">
        <v>119</v>
      </c>
      <c r="J6783" s="1" t="s">
        <v>86</v>
      </c>
      <c r="K6783" s="1" t="s">
        <v>12</v>
      </c>
      <c r="L6783" s="1" t="s">
        <v>15</v>
      </c>
    </row>
    <row r="6784" spans="1:12" x14ac:dyDescent="0.2">
      <c r="A6784" s="1" t="s">
        <v>234</v>
      </c>
      <c r="B6784" s="1" t="s">
        <v>13</v>
      </c>
      <c r="C6784" s="2">
        <v>43868</v>
      </c>
      <c r="D6784" s="1" t="s">
        <v>158</v>
      </c>
      <c r="E6784" s="1"/>
      <c r="F6784" s="1" t="s">
        <v>24</v>
      </c>
      <c r="G6784" s="3">
        <v>3308.17</v>
      </c>
      <c r="H6784" s="3"/>
      <c r="I6784" s="1" t="s">
        <v>119</v>
      </c>
      <c r="J6784" s="1" t="s">
        <v>86</v>
      </c>
      <c r="K6784" s="1" t="s">
        <v>12</v>
      </c>
      <c r="L6784" s="1" t="s">
        <v>24</v>
      </c>
    </row>
    <row r="6785" spans="1:12" x14ac:dyDescent="0.2">
      <c r="A6785" s="1" t="s">
        <v>234</v>
      </c>
      <c r="B6785" s="1" t="s">
        <v>13</v>
      </c>
      <c r="C6785" s="2">
        <v>43868</v>
      </c>
      <c r="D6785" s="1" t="s">
        <v>158</v>
      </c>
      <c r="E6785" s="1"/>
      <c r="F6785" s="1" t="s">
        <v>50</v>
      </c>
      <c r="G6785" s="3">
        <v>1155.01</v>
      </c>
      <c r="H6785" s="3"/>
      <c r="I6785" s="1" t="s">
        <v>119</v>
      </c>
      <c r="J6785" s="1" t="s">
        <v>86</v>
      </c>
      <c r="K6785" s="1" t="s">
        <v>12</v>
      </c>
      <c r="L6785" s="1" t="s">
        <v>50</v>
      </c>
    </row>
    <row r="6786" spans="1:12" x14ac:dyDescent="0.2">
      <c r="A6786" s="1" t="s">
        <v>234</v>
      </c>
      <c r="B6786" s="1" t="s">
        <v>13</v>
      </c>
      <c r="C6786" s="2">
        <v>43868</v>
      </c>
      <c r="D6786" s="1" t="s">
        <v>158</v>
      </c>
      <c r="E6786" s="1"/>
      <c r="F6786" s="1" t="s">
        <v>473</v>
      </c>
      <c r="G6786" s="3">
        <v>2026.63</v>
      </c>
      <c r="H6786" s="3"/>
      <c r="I6786" s="1" t="s">
        <v>120</v>
      </c>
      <c r="J6786" s="1" t="s">
        <v>171</v>
      </c>
      <c r="K6786" s="1" t="s">
        <v>12</v>
      </c>
      <c r="L6786" s="1" t="s">
        <v>473</v>
      </c>
    </row>
    <row r="6787" spans="1:12" x14ac:dyDescent="0.2">
      <c r="A6787" s="1" t="s">
        <v>234</v>
      </c>
      <c r="B6787" s="1" t="s">
        <v>13</v>
      </c>
      <c r="C6787" s="2">
        <v>43868</v>
      </c>
      <c r="D6787" s="1" t="s">
        <v>158</v>
      </c>
      <c r="E6787" s="1"/>
      <c r="F6787" s="1" t="s">
        <v>4383</v>
      </c>
      <c r="G6787" s="3">
        <v>101.81</v>
      </c>
      <c r="H6787" s="3"/>
      <c r="I6787" s="1" t="s">
        <v>232</v>
      </c>
      <c r="J6787" s="1" t="s">
        <v>233</v>
      </c>
      <c r="K6787" s="1" t="s">
        <v>12</v>
      </c>
      <c r="L6787" s="1" t="s">
        <v>15</v>
      </c>
    </row>
    <row r="6788" spans="1:12" x14ac:dyDescent="0.2">
      <c r="A6788" s="1" t="s">
        <v>234</v>
      </c>
      <c r="B6788" s="1" t="s">
        <v>13</v>
      </c>
      <c r="C6788" s="2">
        <v>43868</v>
      </c>
      <c r="D6788" s="1" t="s">
        <v>158</v>
      </c>
      <c r="E6788" s="1"/>
      <c r="F6788" s="1" t="s">
        <v>4384</v>
      </c>
      <c r="G6788" s="3">
        <v>936.91</v>
      </c>
      <c r="H6788" s="3"/>
      <c r="I6788" s="1" t="s">
        <v>83</v>
      </c>
      <c r="J6788" s="1" t="s">
        <v>181</v>
      </c>
      <c r="K6788" s="1" t="s">
        <v>12</v>
      </c>
      <c r="L6788" s="1" t="s">
        <v>3535</v>
      </c>
    </row>
    <row r="6789" spans="1:12" x14ac:dyDescent="0.2">
      <c r="A6789" s="1" t="s">
        <v>234</v>
      </c>
      <c r="B6789" s="1" t="s">
        <v>13</v>
      </c>
      <c r="C6789" s="2">
        <v>43868</v>
      </c>
      <c r="D6789" s="1" t="s">
        <v>158</v>
      </c>
      <c r="E6789" s="1"/>
      <c r="F6789" s="1" t="s">
        <v>73</v>
      </c>
      <c r="G6789" s="3">
        <v>1003.91</v>
      </c>
      <c r="H6789" s="3"/>
      <c r="I6789" s="1" t="s">
        <v>83</v>
      </c>
      <c r="J6789" s="1" t="s">
        <v>229</v>
      </c>
      <c r="K6789" s="1" t="s">
        <v>12</v>
      </c>
      <c r="L6789" s="1" t="s">
        <v>73</v>
      </c>
    </row>
    <row r="6790" spans="1:12" x14ac:dyDescent="0.2">
      <c r="A6790" s="1" t="s">
        <v>234</v>
      </c>
      <c r="B6790" s="1" t="s">
        <v>13</v>
      </c>
      <c r="C6790" s="2">
        <v>43868</v>
      </c>
      <c r="D6790" s="1" t="s">
        <v>158</v>
      </c>
      <c r="E6790" s="1"/>
      <c r="F6790" s="1" t="s">
        <v>4385</v>
      </c>
      <c r="G6790" s="3">
        <v>346.81</v>
      </c>
      <c r="H6790" s="3"/>
      <c r="I6790" s="1" t="s">
        <v>119</v>
      </c>
      <c r="J6790" s="1" t="s">
        <v>86</v>
      </c>
      <c r="K6790" s="1" t="s">
        <v>12</v>
      </c>
      <c r="L6790" s="1"/>
    </row>
    <row r="6791" spans="1:12" x14ac:dyDescent="0.2">
      <c r="A6791" s="1" t="s">
        <v>234</v>
      </c>
      <c r="B6791" s="1" t="s">
        <v>13</v>
      </c>
      <c r="C6791" s="2">
        <v>43868</v>
      </c>
      <c r="D6791" s="1" t="s">
        <v>158</v>
      </c>
      <c r="E6791" s="1"/>
      <c r="F6791" s="1" t="s">
        <v>2869</v>
      </c>
      <c r="G6791" s="3">
        <v>471.42</v>
      </c>
      <c r="H6791" s="3"/>
      <c r="I6791" s="1" t="s">
        <v>119</v>
      </c>
      <c r="J6791" s="1" t="s">
        <v>86</v>
      </c>
      <c r="K6791" s="1" t="s">
        <v>12</v>
      </c>
      <c r="L6791" s="1" t="s">
        <v>2869</v>
      </c>
    </row>
    <row r="6792" spans="1:12" x14ac:dyDescent="0.2">
      <c r="A6792" s="1" t="s">
        <v>234</v>
      </c>
      <c r="B6792" s="1" t="s">
        <v>13</v>
      </c>
      <c r="C6792" s="2">
        <v>43868</v>
      </c>
      <c r="D6792" s="1" t="s">
        <v>158</v>
      </c>
      <c r="E6792" s="1"/>
      <c r="F6792" s="1" t="s">
        <v>3472</v>
      </c>
      <c r="G6792" s="3">
        <v>1359.12</v>
      </c>
      <c r="H6792" s="3"/>
      <c r="I6792" s="1" t="s">
        <v>119</v>
      </c>
      <c r="J6792" s="1" t="s">
        <v>86</v>
      </c>
      <c r="K6792" s="1" t="s">
        <v>12</v>
      </c>
      <c r="L6792" s="1" t="s">
        <v>3472</v>
      </c>
    </row>
    <row r="6793" spans="1:12" x14ac:dyDescent="0.2">
      <c r="A6793" s="1" t="s">
        <v>234</v>
      </c>
      <c r="B6793" s="1" t="s">
        <v>13</v>
      </c>
      <c r="C6793" s="2">
        <v>43868</v>
      </c>
      <c r="D6793" s="1" t="s">
        <v>158</v>
      </c>
      <c r="E6793" s="1"/>
      <c r="F6793" s="1" t="s">
        <v>1047</v>
      </c>
      <c r="G6793" s="3">
        <v>176.66</v>
      </c>
      <c r="H6793" s="3"/>
      <c r="I6793" s="1" t="s">
        <v>106</v>
      </c>
      <c r="J6793" s="1" t="s">
        <v>122</v>
      </c>
      <c r="K6793" s="1" t="s">
        <v>12</v>
      </c>
      <c r="L6793" s="1" t="s">
        <v>1047</v>
      </c>
    </row>
    <row r="6794" spans="1:12" x14ac:dyDescent="0.2">
      <c r="A6794" s="1" t="s">
        <v>234</v>
      </c>
      <c r="B6794" s="1" t="s">
        <v>13</v>
      </c>
      <c r="C6794" s="2">
        <v>43868</v>
      </c>
      <c r="D6794" s="1" t="s">
        <v>158</v>
      </c>
      <c r="E6794" s="1"/>
      <c r="F6794" s="1" t="s">
        <v>63</v>
      </c>
      <c r="G6794" s="3">
        <v>193.75</v>
      </c>
      <c r="H6794" s="3"/>
      <c r="I6794" s="1" t="s">
        <v>120</v>
      </c>
      <c r="J6794" s="1" t="s">
        <v>171</v>
      </c>
      <c r="K6794" s="1" t="s">
        <v>84</v>
      </c>
      <c r="L6794" s="1" t="s">
        <v>63</v>
      </c>
    </row>
    <row r="6795" spans="1:12" x14ac:dyDescent="0.2">
      <c r="A6795" s="1" t="s">
        <v>234</v>
      </c>
      <c r="B6795" s="1" t="s">
        <v>13</v>
      </c>
      <c r="C6795" s="2">
        <v>43868</v>
      </c>
      <c r="D6795" s="1" t="s">
        <v>158</v>
      </c>
      <c r="E6795" s="1"/>
      <c r="F6795" s="1" t="s">
        <v>46</v>
      </c>
      <c r="G6795" s="3">
        <v>465.69</v>
      </c>
      <c r="H6795" s="3"/>
      <c r="I6795" s="1" t="s">
        <v>232</v>
      </c>
      <c r="J6795" s="1" t="s">
        <v>233</v>
      </c>
      <c r="K6795" s="1" t="s">
        <v>12</v>
      </c>
      <c r="L6795" s="1" t="s">
        <v>289</v>
      </c>
    </row>
    <row r="6796" spans="1:12" x14ac:dyDescent="0.2">
      <c r="A6796" s="1" t="s">
        <v>234</v>
      </c>
      <c r="B6796" s="1" t="s">
        <v>13</v>
      </c>
      <c r="C6796" s="2">
        <v>43868</v>
      </c>
      <c r="D6796" s="1" t="s">
        <v>158</v>
      </c>
      <c r="E6796" s="1"/>
      <c r="F6796" s="1" t="s">
        <v>283</v>
      </c>
      <c r="G6796" s="3">
        <v>1536.15</v>
      </c>
      <c r="H6796" s="3"/>
      <c r="I6796" s="1" t="s">
        <v>119</v>
      </c>
      <c r="J6796" s="1" t="s">
        <v>86</v>
      </c>
      <c r="K6796" s="1" t="s">
        <v>12</v>
      </c>
      <c r="L6796" s="1" t="s">
        <v>283</v>
      </c>
    </row>
    <row r="6797" spans="1:12" x14ac:dyDescent="0.2">
      <c r="A6797" s="1" t="s">
        <v>234</v>
      </c>
      <c r="B6797" s="1" t="s">
        <v>13</v>
      </c>
      <c r="C6797" s="2">
        <v>43868</v>
      </c>
      <c r="D6797" s="1" t="s">
        <v>158</v>
      </c>
      <c r="E6797" s="1"/>
      <c r="F6797" s="1" t="s">
        <v>317</v>
      </c>
      <c r="G6797" s="3">
        <v>1378.62</v>
      </c>
      <c r="H6797" s="3"/>
      <c r="I6797" s="1" t="s">
        <v>106</v>
      </c>
      <c r="J6797" s="1" t="s">
        <v>121</v>
      </c>
      <c r="K6797" s="1" t="s">
        <v>12</v>
      </c>
      <c r="L6797" s="1" t="s">
        <v>317</v>
      </c>
    </row>
    <row r="6798" spans="1:12" x14ac:dyDescent="0.2">
      <c r="A6798" s="1" t="s">
        <v>234</v>
      </c>
      <c r="B6798" s="1" t="s">
        <v>13</v>
      </c>
      <c r="C6798" s="2">
        <v>43868</v>
      </c>
      <c r="D6798" s="1" t="s">
        <v>158</v>
      </c>
      <c r="E6798" s="1"/>
      <c r="F6798" s="1" t="s">
        <v>77</v>
      </c>
      <c r="G6798" s="3">
        <v>477.93</v>
      </c>
      <c r="H6798" s="3"/>
      <c r="I6798" s="1" t="s">
        <v>185</v>
      </c>
      <c r="J6798" s="1" t="s">
        <v>126</v>
      </c>
      <c r="K6798" s="1" t="s">
        <v>12</v>
      </c>
      <c r="L6798" s="1" t="s">
        <v>77</v>
      </c>
    </row>
    <row r="6799" spans="1:12" x14ac:dyDescent="0.2">
      <c r="A6799" s="1" t="s">
        <v>234</v>
      </c>
      <c r="B6799" s="1" t="s">
        <v>13</v>
      </c>
      <c r="C6799" s="2">
        <v>43868</v>
      </c>
      <c r="D6799" s="1" t="s">
        <v>158</v>
      </c>
      <c r="E6799" s="1"/>
      <c r="F6799" s="1" t="s">
        <v>2028</v>
      </c>
      <c r="G6799" s="3">
        <v>88.85</v>
      </c>
      <c r="H6799" s="3"/>
      <c r="I6799" s="1" t="s">
        <v>87</v>
      </c>
      <c r="J6799" s="1" t="s">
        <v>253</v>
      </c>
      <c r="K6799" s="1" t="s">
        <v>84</v>
      </c>
      <c r="L6799" s="1" t="s">
        <v>2028</v>
      </c>
    </row>
    <row r="6800" spans="1:12" x14ac:dyDescent="0.2">
      <c r="A6800" s="1" t="s">
        <v>234</v>
      </c>
      <c r="B6800" s="1" t="s">
        <v>13</v>
      </c>
      <c r="C6800" s="2">
        <v>43868</v>
      </c>
      <c r="D6800" s="1" t="s">
        <v>158</v>
      </c>
      <c r="E6800" s="1"/>
      <c r="F6800" s="1" t="s">
        <v>4386</v>
      </c>
      <c r="G6800" s="3">
        <v>145.19</v>
      </c>
      <c r="H6800" s="3"/>
      <c r="I6800" s="1" t="s">
        <v>120</v>
      </c>
      <c r="J6800" s="1" t="s">
        <v>171</v>
      </c>
      <c r="K6800" s="1" t="s">
        <v>84</v>
      </c>
      <c r="L6800" s="1" t="s">
        <v>306</v>
      </c>
    </row>
    <row r="6801" spans="1:12" x14ac:dyDescent="0.2">
      <c r="A6801" s="1" t="s">
        <v>234</v>
      </c>
      <c r="B6801" s="1" t="s">
        <v>13</v>
      </c>
      <c r="C6801" s="2">
        <v>43868</v>
      </c>
      <c r="D6801" s="1" t="s">
        <v>158</v>
      </c>
      <c r="E6801" s="1"/>
      <c r="F6801" s="1" t="s">
        <v>4376</v>
      </c>
      <c r="G6801" s="3">
        <v>1656.78</v>
      </c>
      <c r="H6801" s="3"/>
      <c r="I6801" s="1" t="s">
        <v>119</v>
      </c>
      <c r="J6801" s="1" t="s">
        <v>86</v>
      </c>
      <c r="K6801" s="1" t="s">
        <v>84</v>
      </c>
      <c r="L6801" s="1" t="s">
        <v>63</v>
      </c>
    </row>
    <row r="6802" spans="1:12" x14ac:dyDescent="0.2">
      <c r="A6802" s="1" t="s">
        <v>234</v>
      </c>
      <c r="B6802" s="1" t="s">
        <v>13</v>
      </c>
      <c r="C6802" s="2">
        <v>43868</v>
      </c>
      <c r="D6802" s="1" t="s">
        <v>158</v>
      </c>
      <c r="E6802" s="1"/>
      <c r="F6802" s="1" t="s">
        <v>77</v>
      </c>
      <c r="G6802" s="3">
        <v>361.24</v>
      </c>
      <c r="H6802" s="3"/>
      <c r="I6802" s="1" t="s">
        <v>179</v>
      </c>
      <c r="J6802" s="1" t="s">
        <v>89</v>
      </c>
      <c r="K6802" s="1" t="s">
        <v>12</v>
      </c>
      <c r="L6802" s="1" t="s">
        <v>77</v>
      </c>
    </row>
    <row r="6803" spans="1:12" x14ac:dyDescent="0.2">
      <c r="A6803" s="1" t="s">
        <v>234</v>
      </c>
      <c r="B6803" s="1" t="s">
        <v>13</v>
      </c>
      <c r="C6803" s="2">
        <v>43868</v>
      </c>
      <c r="D6803" s="1" t="s">
        <v>158</v>
      </c>
      <c r="E6803" s="1"/>
      <c r="F6803" s="1" t="s">
        <v>92</v>
      </c>
      <c r="G6803" s="3">
        <v>328.9</v>
      </c>
      <c r="H6803" s="3"/>
      <c r="I6803" s="1" t="s">
        <v>185</v>
      </c>
      <c r="J6803" s="1" t="s">
        <v>126</v>
      </c>
      <c r="K6803" s="1" t="s">
        <v>12</v>
      </c>
      <c r="L6803" s="1" t="s">
        <v>92</v>
      </c>
    </row>
    <row r="6804" spans="1:12" x14ac:dyDescent="0.2">
      <c r="A6804" s="1" t="s">
        <v>234</v>
      </c>
      <c r="B6804" s="1" t="s">
        <v>13</v>
      </c>
      <c r="C6804" s="2">
        <v>43868</v>
      </c>
      <c r="D6804" s="1" t="s">
        <v>158</v>
      </c>
      <c r="E6804" s="1"/>
      <c r="F6804" s="1" t="s">
        <v>26</v>
      </c>
      <c r="G6804" s="3">
        <v>1045.1099999999999</v>
      </c>
      <c r="H6804" s="3"/>
      <c r="I6804" s="1" t="s">
        <v>108</v>
      </c>
      <c r="J6804" s="1" t="s">
        <v>117</v>
      </c>
      <c r="K6804" s="1" t="s">
        <v>84</v>
      </c>
      <c r="L6804" s="1" t="s">
        <v>26</v>
      </c>
    </row>
    <row r="6805" spans="1:12" x14ac:dyDescent="0.2">
      <c r="A6805" s="1" t="s">
        <v>234</v>
      </c>
      <c r="B6805" s="1" t="s">
        <v>13</v>
      </c>
      <c r="C6805" s="2">
        <v>43868</v>
      </c>
      <c r="D6805" s="1" t="s">
        <v>158</v>
      </c>
      <c r="E6805" s="1"/>
      <c r="F6805" s="1" t="s">
        <v>3472</v>
      </c>
      <c r="G6805" s="3">
        <v>1165.98</v>
      </c>
      <c r="H6805" s="3"/>
      <c r="I6805" s="1" t="s">
        <v>232</v>
      </c>
      <c r="J6805" s="1" t="s">
        <v>233</v>
      </c>
      <c r="K6805" s="1" t="s">
        <v>12</v>
      </c>
      <c r="L6805" s="1" t="s">
        <v>3472</v>
      </c>
    </row>
    <row r="6806" spans="1:12" x14ac:dyDescent="0.2">
      <c r="A6806" s="1" t="s">
        <v>234</v>
      </c>
      <c r="B6806" s="1" t="s">
        <v>13</v>
      </c>
      <c r="C6806" s="2">
        <v>43868</v>
      </c>
      <c r="D6806" s="1" t="s">
        <v>158</v>
      </c>
      <c r="E6806" s="1"/>
      <c r="F6806" s="1" t="s">
        <v>101</v>
      </c>
      <c r="G6806" s="3">
        <v>918.63</v>
      </c>
      <c r="H6806" s="3"/>
      <c r="I6806" s="1" t="s">
        <v>119</v>
      </c>
      <c r="J6806" s="1" t="s">
        <v>86</v>
      </c>
      <c r="K6806" s="1" t="s">
        <v>12</v>
      </c>
      <c r="L6806" s="1" t="s">
        <v>101</v>
      </c>
    </row>
    <row r="6807" spans="1:12" x14ac:dyDescent="0.2">
      <c r="A6807" s="1" t="s">
        <v>234</v>
      </c>
      <c r="B6807" s="1" t="s">
        <v>13</v>
      </c>
      <c r="C6807" s="2">
        <v>43868</v>
      </c>
      <c r="D6807" s="1" t="s">
        <v>158</v>
      </c>
      <c r="E6807" s="1"/>
      <c r="F6807" s="1" t="s">
        <v>2643</v>
      </c>
      <c r="G6807" s="3">
        <v>600</v>
      </c>
      <c r="H6807" s="3"/>
      <c r="I6807" s="1" t="s">
        <v>119</v>
      </c>
      <c r="J6807" s="1" t="s">
        <v>86</v>
      </c>
      <c r="K6807" s="1" t="s">
        <v>12</v>
      </c>
      <c r="L6807" s="1" t="s">
        <v>2643</v>
      </c>
    </row>
    <row r="6808" spans="1:12" x14ac:dyDescent="0.2">
      <c r="A6808" s="1" t="s">
        <v>234</v>
      </c>
      <c r="B6808" s="1" t="s">
        <v>13</v>
      </c>
      <c r="C6808" s="2">
        <v>43868</v>
      </c>
      <c r="D6808" s="1" t="s">
        <v>158</v>
      </c>
      <c r="E6808" s="1"/>
      <c r="F6808" s="1" t="s">
        <v>82</v>
      </c>
      <c r="G6808" s="3">
        <v>1205.6199999999999</v>
      </c>
      <c r="H6808" s="3"/>
      <c r="I6808" s="1" t="s">
        <v>119</v>
      </c>
      <c r="J6808" s="1" t="s">
        <v>86</v>
      </c>
      <c r="K6808" s="1" t="s">
        <v>12</v>
      </c>
      <c r="L6808" s="1" t="s">
        <v>82</v>
      </c>
    </row>
    <row r="6809" spans="1:12" x14ac:dyDescent="0.2">
      <c r="A6809" s="1" t="s">
        <v>234</v>
      </c>
      <c r="B6809" s="1" t="s">
        <v>13</v>
      </c>
      <c r="C6809" s="2">
        <v>43868</v>
      </c>
      <c r="D6809" s="1" t="s">
        <v>158</v>
      </c>
      <c r="E6809" s="1"/>
      <c r="F6809" s="1" t="s">
        <v>4386</v>
      </c>
      <c r="G6809" s="3">
        <v>910.94</v>
      </c>
      <c r="H6809" s="3"/>
      <c r="I6809" s="1" t="s">
        <v>83</v>
      </c>
      <c r="J6809" s="1" t="s">
        <v>175</v>
      </c>
      <c r="K6809" s="1" t="s">
        <v>84</v>
      </c>
      <c r="L6809" s="1" t="s">
        <v>306</v>
      </c>
    </row>
    <row r="6810" spans="1:12" x14ac:dyDescent="0.2">
      <c r="A6810" s="1" t="s">
        <v>234</v>
      </c>
      <c r="B6810" s="1" t="s">
        <v>13</v>
      </c>
      <c r="C6810" s="2">
        <v>43868</v>
      </c>
      <c r="D6810" s="1" t="s">
        <v>158</v>
      </c>
      <c r="E6810" s="1"/>
      <c r="F6810" s="1" t="s">
        <v>1362</v>
      </c>
      <c r="G6810" s="3">
        <v>834</v>
      </c>
      <c r="H6810" s="3"/>
      <c r="I6810" s="1" t="s">
        <v>85</v>
      </c>
      <c r="J6810" s="1" t="s">
        <v>125</v>
      </c>
      <c r="K6810" s="1" t="s">
        <v>12</v>
      </c>
      <c r="L6810" s="1" t="s">
        <v>1362</v>
      </c>
    </row>
    <row r="6811" spans="1:12" x14ac:dyDescent="0.2">
      <c r="A6811" s="1" t="s">
        <v>234</v>
      </c>
      <c r="B6811" s="1" t="s">
        <v>13</v>
      </c>
      <c r="C6811" s="2">
        <v>43868</v>
      </c>
      <c r="D6811" s="1" t="s">
        <v>158</v>
      </c>
      <c r="E6811" s="1"/>
      <c r="F6811" s="1" t="s">
        <v>2028</v>
      </c>
      <c r="G6811" s="3">
        <v>105.77</v>
      </c>
      <c r="H6811" s="3"/>
      <c r="I6811" s="1" t="s">
        <v>85</v>
      </c>
      <c r="J6811" s="1" t="s">
        <v>125</v>
      </c>
      <c r="K6811" s="1" t="s">
        <v>84</v>
      </c>
      <c r="L6811" s="1" t="s">
        <v>2028</v>
      </c>
    </row>
    <row r="6812" spans="1:12" x14ac:dyDescent="0.2">
      <c r="A6812" s="1" t="s">
        <v>234</v>
      </c>
      <c r="B6812" s="1" t="s">
        <v>13</v>
      </c>
      <c r="C6812" s="2">
        <v>43868</v>
      </c>
      <c r="D6812" s="1" t="s">
        <v>158</v>
      </c>
      <c r="E6812" s="1"/>
      <c r="F6812" s="1" t="s">
        <v>4383</v>
      </c>
      <c r="G6812" s="3">
        <v>101.81</v>
      </c>
      <c r="H6812" s="3"/>
      <c r="I6812" s="1" t="s">
        <v>177</v>
      </c>
      <c r="J6812" s="1" t="s">
        <v>178</v>
      </c>
      <c r="K6812" s="1" t="s">
        <v>12</v>
      </c>
      <c r="L6812" s="1" t="s">
        <v>15</v>
      </c>
    </row>
    <row r="6813" spans="1:12" x14ac:dyDescent="0.2">
      <c r="A6813" s="1" t="s">
        <v>234</v>
      </c>
      <c r="B6813" s="1" t="s">
        <v>13</v>
      </c>
      <c r="C6813" s="2">
        <v>43868</v>
      </c>
      <c r="D6813" s="1" t="s">
        <v>158</v>
      </c>
      <c r="E6813" s="1"/>
      <c r="F6813" s="1" t="s">
        <v>300</v>
      </c>
      <c r="G6813" s="3">
        <v>508.85</v>
      </c>
      <c r="H6813" s="3"/>
      <c r="I6813" s="1" t="s">
        <v>120</v>
      </c>
      <c r="J6813" s="1" t="s">
        <v>171</v>
      </c>
      <c r="K6813" s="1" t="s">
        <v>84</v>
      </c>
      <c r="L6813" s="1" t="s">
        <v>300</v>
      </c>
    </row>
    <row r="6814" spans="1:12" x14ac:dyDescent="0.2">
      <c r="A6814" s="1" t="s">
        <v>234</v>
      </c>
      <c r="B6814" s="1" t="s">
        <v>13</v>
      </c>
      <c r="C6814" s="2">
        <v>43868</v>
      </c>
      <c r="D6814" s="1" t="s">
        <v>158</v>
      </c>
      <c r="E6814" s="1"/>
      <c r="F6814" s="1" t="s">
        <v>57</v>
      </c>
      <c r="G6814" s="3">
        <v>1809.01</v>
      </c>
      <c r="H6814" s="3"/>
      <c r="I6814" s="1" t="s">
        <v>83</v>
      </c>
      <c r="J6814" s="1" t="s">
        <v>230</v>
      </c>
      <c r="K6814" s="1" t="s">
        <v>12</v>
      </c>
      <c r="L6814" s="1" t="s">
        <v>57</v>
      </c>
    </row>
    <row r="6815" spans="1:12" x14ac:dyDescent="0.2">
      <c r="A6815" s="1" t="s">
        <v>234</v>
      </c>
      <c r="B6815" s="1" t="s">
        <v>13</v>
      </c>
      <c r="C6815" s="2">
        <v>43868</v>
      </c>
      <c r="D6815" s="1" t="s">
        <v>158</v>
      </c>
      <c r="E6815" s="1"/>
      <c r="F6815" s="1" t="s">
        <v>4386</v>
      </c>
      <c r="G6815" s="3">
        <v>1124.03</v>
      </c>
      <c r="H6815" s="3"/>
      <c r="I6815" s="1" t="s">
        <v>119</v>
      </c>
      <c r="J6815" s="1" t="s">
        <v>86</v>
      </c>
      <c r="K6815" s="1" t="s">
        <v>84</v>
      </c>
      <c r="L6815" s="1" t="s">
        <v>306</v>
      </c>
    </row>
    <row r="6816" spans="1:12" x14ac:dyDescent="0.2">
      <c r="A6816" s="1" t="s">
        <v>234</v>
      </c>
      <c r="B6816" s="1" t="s">
        <v>13</v>
      </c>
      <c r="C6816" s="2">
        <v>43868</v>
      </c>
      <c r="D6816" s="1" t="s">
        <v>158</v>
      </c>
      <c r="E6816" s="1"/>
      <c r="F6816" s="1" t="s">
        <v>275</v>
      </c>
      <c r="G6816" s="3">
        <v>1212.26</v>
      </c>
      <c r="H6816" s="3"/>
      <c r="I6816" s="1" t="s">
        <v>119</v>
      </c>
      <c r="J6816" s="1" t="s">
        <v>86</v>
      </c>
      <c r="K6816" s="1" t="s">
        <v>12</v>
      </c>
      <c r="L6816" s="1" t="s">
        <v>275</v>
      </c>
    </row>
    <row r="6817" spans="1:12" x14ac:dyDescent="0.2">
      <c r="A6817" s="1" t="s">
        <v>234</v>
      </c>
      <c r="B6817" s="1" t="s">
        <v>13</v>
      </c>
      <c r="C6817" s="2">
        <v>43868</v>
      </c>
      <c r="D6817" s="1" t="s">
        <v>158</v>
      </c>
      <c r="E6817" s="1"/>
      <c r="F6817" s="1" t="s">
        <v>1650</v>
      </c>
      <c r="G6817" s="3">
        <v>295.26</v>
      </c>
      <c r="H6817" s="3"/>
      <c r="I6817" s="1" t="s">
        <v>185</v>
      </c>
      <c r="J6817" s="1" t="s">
        <v>126</v>
      </c>
      <c r="K6817" s="1" t="s">
        <v>12</v>
      </c>
      <c r="L6817" s="1" t="s">
        <v>1650</v>
      </c>
    </row>
    <row r="6818" spans="1:12" x14ac:dyDescent="0.2">
      <c r="A6818" s="1" t="s">
        <v>234</v>
      </c>
      <c r="B6818" s="1" t="s">
        <v>13</v>
      </c>
      <c r="C6818" s="2">
        <v>43868</v>
      </c>
      <c r="D6818" s="1" t="s">
        <v>158</v>
      </c>
      <c r="E6818" s="1"/>
      <c r="F6818" s="1" t="s">
        <v>3082</v>
      </c>
      <c r="G6818" s="3">
        <v>1296.75</v>
      </c>
      <c r="H6818" s="3"/>
      <c r="I6818" s="1" t="s">
        <v>119</v>
      </c>
      <c r="J6818" s="1" t="s">
        <v>86</v>
      </c>
      <c r="K6818" s="1" t="s">
        <v>12</v>
      </c>
      <c r="L6818" s="1" t="s">
        <v>3082</v>
      </c>
    </row>
    <row r="6819" spans="1:12" x14ac:dyDescent="0.2">
      <c r="A6819" s="1" t="s">
        <v>234</v>
      </c>
      <c r="B6819" s="1" t="s">
        <v>13</v>
      </c>
      <c r="C6819" s="2">
        <v>43868</v>
      </c>
      <c r="D6819" s="1" t="s">
        <v>158</v>
      </c>
      <c r="E6819" s="1"/>
      <c r="F6819" s="1" t="s">
        <v>3200</v>
      </c>
      <c r="G6819" s="3">
        <v>1349</v>
      </c>
      <c r="H6819" s="3"/>
      <c r="I6819" s="1" t="s">
        <v>119</v>
      </c>
      <c r="J6819" s="1" t="s">
        <v>86</v>
      </c>
      <c r="K6819" s="1" t="s">
        <v>12</v>
      </c>
      <c r="L6819" s="1" t="s">
        <v>3200</v>
      </c>
    </row>
    <row r="6820" spans="1:12" x14ac:dyDescent="0.2">
      <c r="A6820" s="1" t="s">
        <v>234</v>
      </c>
      <c r="B6820" s="1" t="s">
        <v>13</v>
      </c>
      <c r="C6820" s="2">
        <v>43868</v>
      </c>
      <c r="D6820" s="1" t="s">
        <v>158</v>
      </c>
      <c r="E6820" s="1"/>
      <c r="F6820" s="1" t="s">
        <v>4387</v>
      </c>
      <c r="G6820" s="3">
        <v>1349</v>
      </c>
      <c r="H6820" s="3"/>
      <c r="I6820" s="1" t="s">
        <v>119</v>
      </c>
      <c r="J6820" s="1" t="s">
        <v>86</v>
      </c>
      <c r="K6820" s="1" t="s">
        <v>12</v>
      </c>
      <c r="L6820" s="1" t="s">
        <v>4359</v>
      </c>
    </row>
    <row r="6821" spans="1:12" x14ac:dyDescent="0.2">
      <c r="A6821" s="1" t="s">
        <v>234</v>
      </c>
      <c r="B6821" s="1" t="s">
        <v>13</v>
      </c>
      <c r="C6821" s="2">
        <v>43868</v>
      </c>
      <c r="D6821" s="1" t="s">
        <v>158</v>
      </c>
      <c r="E6821" s="1"/>
      <c r="F6821" s="1" t="s">
        <v>304</v>
      </c>
      <c r="G6821" s="3">
        <v>357.38</v>
      </c>
      <c r="H6821" s="3"/>
      <c r="I6821" s="1" t="s">
        <v>123</v>
      </c>
      <c r="J6821" s="1" t="s">
        <v>124</v>
      </c>
      <c r="K6821" s="1" t="s">
        <v>12</v>
      </c>
      <c r="L6821" s="1" t="s">
        <v>304</v>
      </c>
    </row>
    <row r="6822" spans="1:12" x14ac:dyDescent="0.2">
      <c r="A6822" s="1" t="s">
        <v>234</v>
      </c>
      <c r="B6822" s="1" t="s">
        <v>13</v>
      </c>
      <c r="C6822" s="2">
        <v>43868</v>
      </c>
      <c r="D6822" s="1" t="s">
        <v>158</v>
      </c>
      <c r="E6822" s="1"/>
      <c r="F6822" s="1" t="s">
        <v>2028</v>
      </c>
      <c r="G6822" s="3">
        <v>74.040000000000006</v>
      </c>
      <c r="H6822" s="3"/>
      <c r="I6822" s="1" t="s">
        <v>123</v>
      </c>
      <c r="J6822" s="1" t="s">
        <v>124</v>
      </c>
      <c r="K6822" s="1" t="s">
        <v>84</v>
      </c>
      <c r="L6822" s="1" t="s">
        <v>2028</v>
      </c>
    </row>
    <row r="6823" spans="1:12" x14ac:dyDescent="0.2">
      <c r="A6823" s="1" t="s">
        <v>234</v>
      </c>
      <c r="B6823" s="1" t="s">
        <v>13</v>
      </c>
      <c r="C6823" s="2">
        <v>43868</v>
      </c>
      <c r="D6823" s="1" t="s">
        <v>158</v>
      </c>
      <c r="E6823" s="1"/>
      <c r="F6823" s="1" t="s">
        <v>51</v>
      </c>
      <c r="G6823" s="3">
        <v>83.96</v>
      </c>
      <c r="H6823" s="3"/>
      <c r="I6823" s="1" t="s">
        <v>185</v>
      </c>
      <c r="J6823" s="1" t="s">
        <v>126</v>
      </c>
      <c r="K6823" s="1" t="s">
        <v>84</v>
      </c>
      <c r="L6823" s="1" t="s">
        <v>51</v>
      </c>
    </row>
    <row r="6824" spans="1:12" x14ac:dyDescent="0.2">
      <c r="A6824" s="1" t="s">
        <v>234</v>
      </c>
      <c r="B6824" s="1" t="s">
        <v>13</v>
      </c>
      <c r="C6824" s="2">
        <v>43868</v>
      </c>
      <c r="D6824" s="1" t="s">
        <v>158</v>
      </c>
      <c r="E6824" s="1"/>
      <c r="F6824" s="1" t="s">
        <v>409</v>
      </c>
      <c r="G6824" s="3">
        <v>9.49</v>
      </c>
      <c r="H6824" s="3"/>
      <c r="I6824" s="1" t="s">
        <v>106</v>
      </c>
      <c r="J6824" s="1" t="s">
        <v>107</v>
      </c>
      <c r="K6824" s="1" t="s">
        <v>84</v>
      </c>
      <c r="L6824" s="1" t="s">
        <v>409</v>
      </c>
    </row>
    <row r="6825" spans="1:12" x14ac:dyDescent="0.2">
      <c r="A6825" s="1" t="s">
        <v>234</v>
      </c>
      <c r="B6825" s="1" t="s">
        <v>13</v>
      </c>
      <c r="C6825" s="2">
        <v>43868</v>
      </c>
      <c r="D6825" s="1" t="s">
        <v>158</v>
      </c>
      <c r="E6825" s="1"/>
      <c r="F6825" s="1" t="s">
        <v>2028</v>
      </c>
      <c r="G6825" s="3">
        <v>613.46</v>
      </c>
      <c r="H6825" s="3"/>
      <c r="I6825" s="1" t="s">
        <v>83</v>
      </c>
      <c r="J6825" s="1" t="s">
        <v>175</v>
      </c>
      <c r="K6825" s="1" t="s">
        <v>84</v>
      </c>
      <c r="L6825" s="1" t="s">
        <v>2028</v>
      </c>
    </row>
    <row r="6826" spans="1:12" x14ac:dyDescent="0.2">
      <c r="A6826" s="1" t="s">
        <v>234</v>
      </c>
      <c r="B6826" s="1" t="s">
        <v>13</v>
      </c>
      <c r="C6826" s="2">
        <v>43868</v>
      </c>
      <c r="D6826" s="1" t="s">
        <v>158</v>
      </c>
      <c r="E6826" s="1"/>
      <c r="F6826" s="1" t="s">
        <v>364</v>
      </c>
      <c r="G6826" s="3">
        <v>1120.56</v>
      </c>
      <c r="H6826" s="3"/>
      <c r="I6826" s="1" t="s">
        <v>85</v>
      </c>
      <c r="J6826" s="1" t="s">
        <v>125</v>
      </c>
      <c r="K6826" s="1" t="s">
        <v>12</v>
      </c>
      <c r="L6826" s="1" t="s">
        <v>364</v>
      </c>
    </row>
    <row r="6827" spans="1:12" x14ac:dyDescent="0.2">
      <c r="A6827" s="1" t="s">
        <v>234</v>
      </c>
      <c r="B6827" s="1" t="s">
        <v>13</v>
      </c>
      <c r="C6827" s="2">
        <v>43868</v>
      </c>
      <c r="D6827" s="1" t="s">
        <v>158</v>
      </c>
      <c r="E6827" s="1"/>
      <c r="F6827" s="1" t="s">
        <v>20</v>
      </c>
      <c r="G6827" s="3">
        <v>1485.46</v>
      </c>
      <c r="H6827" s="3"/>
      <c r="I6827" s="1" t="s">
        <v>120</v>
      </c>
      <c r="J6827" s="1" t="s">
        <v>171</v>
      </c>
      <c r="K6827" s="1" t="s">
        <v>12</v>
      </c>
      <c r="L6827" s="1" t="s">
        <v>20</v>
      </c>
    </row>
    <row r="6828" spans="1:12" x14ac:dyDescent="0.2">
      <c r="A6828" s="1" t="s">
        <v>234</v>
      </c>
      <c r="B6828" s="1" t="s">
        <v>13</v>
      </c>
      <c r="C6828" s="2">
        <v>43868</v>
      </c>
      <c r="D6828" s="1" t="s">
        <v>158</v>
      </c>
      <c r="E6828" s="1"/>
      <c r="F6828" s="1" t="s">
        <v>58</v>
      </c>
      <c r="G6828" s="3">
        <v>1938.24</v>
      </c>
      <c r="H6828" s="3"/>
      <c r="I6828" s="1" t="s">
        <v>120</v>
      </c>
      <c r="J6828" s="1" t="s">
        <v>171</v>
      </c>
      <c r="K6828" s="1" t="s">
        <v>12</v>
      </c>
      <c r="L6828" s="1" t="s">
        <v>58</v>
      </c>
    </row>
    <row r="6829" spans="1:12" x14ac:dyDescent="0.2">
      <c r="A6829" s="1" t="s">
        <v>234</v>
      </c>
      <c r="B6829" s="1" t="s">
        <v>13</v>
      </c>
      <c r="C6829" s="2">
        <v>43868</v>
      </c>
      <c r="D6829" s="1" t="s">
        <v>158</v>
      </c>
      <c r="E6829" s="1"/>
      <c r="F6829" s="1" t="s">
        <v>2598</v>
      </c>
      <c r="G6829" s="3">
        <v>493.5</v>
      </c>
      <c r="H6829" s="3"/>
      <c r="I6829" s="1" t="s">
        <v>119</v>
      </c>
      <c r="J6829" s="1"/>
      <c r="K6829" s="1" t="s">
        <v>12</v>
      </c>
      <c r="L6829" s="1"/>
    </row>
    <row r="6830" spans="1:12" x14ac:dyDescent="0.2">
      <c r="A6830" s="1" t="s">
        <v>234</v>
      </c>
      <c r="B6830" s="1" t="s">
        <v>13</v>
      </c>
      <c r="C6830" s="2">
        <v>43868</v>
      </c>
      <c r="D6830" s="1" t="s">
        <v>158</v>
      </c>
      <c r="E6830" s="1"/>
      <c r="F6830" s="1" t="s">
        <v>3026</v>
      </c>
      <c r="G6830" s="3">
        <v>879</v>
      </c>
      <c r="H6830" s="3"/>
      <c r="I6830" s="1" t="s">
        <v>119</v>
      </c>
      <c r="J6830" s="1" t="s">
        <v>86</v>
      </c>
      <c r="K6830" s="1" t="s">
        <v>12</v>
      </c>
      <c r="L6830" s="1" t="s">
        <v>3026</v>
      </c>
    </row>
    <row r="6831" spans="1:12" x14ac:dyDescent="0.2">
      <c r="A6831" s="1" t="s">
        <v>234</v>
      </c>
      <c r="B6831" s="1" t="s">
        <v>13</v>
      </c>
      <c r="C6831" s="2">
        <v>43868</v>
      </c>
      <c r="D6831" s="1" t="s">
        <v>158</v>
      </c>
      <c r="E6831" s="1"/>
      <c r="F6831" s="1" t="s">
        <v>2489</v>
      </c>
      <c r="G6831" s="3">
        <v>855</v>
      </c>
      <c r="H6831" s="3"/>
      <c r="I6831" s="1" t="s">
        <v>119</v>
      </c>
      <c r="J6831" s="1" t="s">
        <v>86</v>
      </c>
      <c r="K6831" s="1" t="s">
        <v>12</v>
      </c>
      <c r="L6831" s="1" t="s">
        <v>2489</v>
      </c>
    </row>
    <row r="6832" spans="1:12" x14ac:dyDescent="0.2">
      <c r="A6832" s="1" t="s">
        <v>234</v>
      </c>
      <c r="B6832" s="1" t="s">
        <v>13</v>
      </c>
      <c r="C6832" s="2">
        <v>43868</v>
      </c>
      <c r="D6832" s="1" t="s">
        <v>158</v>
      </c>
      <c r="E6832" s="1"/>
      <c r="F6832" s="1" t="s">
        <v>3023</v>
      </c>
      <c r="G6832" s="3">
        <v>888</v>
      </c>
      <c r="H6832" s="3"/>
      <c r="I6832" s="1" t="s">
        <v>119</v>
      </c>
      <c r="J6832" s="1" t="s">
        <v>86</v>
      </c>
      <c r="K6832" s="1" t="s">
        <v>12</v>
      </c>
      <c r="L6832" s="1" t="s">
        <v>3023</v>
      </c>
    </row>
    <row r="6833" spans="1:12" x14ac:dyDescent="0.2">
      <c r="A6833" s="1" t="s">
        <v>234</v>
      </c>
      <c r="B6833" s="1" t="s">
        <v>13</v>
      </c>
      <c r="C6833" s="2">
        <v>43868</v>
      </c>
      <c r="D6833" s="1" t="s">
        <v>158</v>
      </c>
      <c r="E6833" s="1"/>
      <c r="F6833" s="1" t="s">
        <v>91</v>
      </c>
      <c r="G6833" s="3">
        <v>1081.67</v>
      </c>
      <c r="H6833" s="3"/>
      <c r="I6833" s="1" t="s">
        <v>119</v>
      </c>
      <c r="J6833" s="1" t="s">
        <v>86</v>
      </c>
      <c r="K6833" s="1" t="s">
        <v>12</v>
      </c>
      <c r="L6833" s="1" t="s">
        <v>91</v>
      </c>
    </row>
    <row r="6834" spans="1:12" x14ac:dyDescent="0.2">
      <c r="A6834" s="1" t="s">
        <v>234</v>
      </c>
      <c r="B6834" s="1" t="s">
        <v>13</v>
      </c>
      <c r="C6834" s="2">
        <v>43868</v>
      </c>
      <c r="D6834" s="1" t="s">
        <v>158</v>
      </c>
      <c r="E6834" s="1"/>
      <c r="F6834" s="1" t="s">
        <v>66</v>
      </c>
      <c r="G6834" s="3">
        <v>142.57</v>
      </c>
      <c r="H6834" s="3"/>
      <c r="I6834" s="1" t="s">
        <v>106</v>
      </c>
      <c r="J6834" s="1" t="s">
        <v>107</v>
      </c>
      <c r="K6834" s="1" t="s">
        <v>84</v>
      </c>
      <c r="L6834" s="1" t="s">
        <v>66</v>
      </c>
    </row>
    <row r="6835" spans="1:12" x14ac:dyDescent="0.2">
      <c r="A6835" s="1" t="s">
        <v>234</v>
      </c>
      <c r="B6835" s="1" t="s">
        <v>13</v>
      </c>
      <c r="C6835" s="2">
        <v>43868</v>
      </c>
      <c r="D6835" s="1" t="s">
        <v>158</v>
      </c>
      <c r="E6835" s="1"/>
      <c r="F6835" s="1" t="s">
        <v>78</v>
      </c>
      <c r="G6835" s="3">
        <v>241.7</v>
      </c>
      <c r="H6835" s="3"/>
      <c r="I6835" s="1" t="s">
        <v>120</v>
      </c>
      <c r="J6835" s="1" t="s">
        <v>171</v>
      </c>
      <c r="K6835" s="1" t="s">
        <v>12</v>
      </c>
      <c r="L6835" s="1" t="s">
        <v>78</v>
      </c>
    </row>
    <row r="6836" spans="1:12" x14ac:dyDescent="0.2">
      <c r="A6836" s="1" t="s">
        <v>234</v>
      </c>
      <c r="B6836" s="1" t="s">
        <v>13</v>
      </c>
      <c r="C6836" s="2">
        <v>43868</v>
      </c>
      <c r="D6836" s="1" t="s">
        <v>158</v>
      </c>
      <c r="E6836" s="1"/>
      <c r="F6836" s="1" t="s">
        <v>4388</v>
      </c>
      <c r="G6836" s="3">
        <v>756</v>
      </c>
      <c r="H6836" s="3"/>
      <c r="I6836" s="1" t="s">
        <v>120</v>
      </c>
      <c r="J6836" s="1" t="s">
        <v>171</v>
      </c>
      <c r="K6836" s="1" t="s">
        <v>12</v>
      </c>
      <c r="L6836" s="1" t="s">
        <v>4388</v>
      </c>
    </row>
    <row r="6837" spans="1:12" x14ac:dyDescent="0.2">
      <c r="A6837" s="1" t="s">
        <v>234</v>
      </c>
      <c r="B6837" s="1" t="s">
        <v>13</v>
      </c>
      <c r="C6837" s="2">
        <v>43868</v>
      </c>
      <c r="D6837" s="1" t="s">
        <v>158</v>
      </c>
      <c r="E6837" s="1"/>
      <c r="F6837" s="1" t="s">
        <v>270</v>
      </c>
      <c r="G6837" s="3">
        <v>1038.8699999999999</v>
      </c>
      <c r="H6837" s="3"/>
      <c r="I6837" s="1" t="s">
        <v>119</v>
      </c>
      <c r="J6837" s="1" t="s">
        <v>86</v>
      </c>
      <c r="K6837" s="1" t="s">
        <v>12</v>
      </c>
      <c r="L6837" s="1" t="s">
        <v>270</v>
      </c>
    </row>
    <row r="6838" spans="1:12" x14ac:dyDescent="0.2">
      <c r="A6838" s="1" t="s">
        <v>234</v>
      </c>
      <c r="B6838" s="1" t="s">
        <v>13</v>
      </c>
      <c r="C6838" s="2">
        <v>43868</v>
      </c>
      <c r="D6838" s="1" t="s">
        <v>158</v>
      </c>
      <c r="E6838" s="1"/>
      <c r="F6838" s="1" t="s">
        <v>29</v>
      </c>
      <c r="G6838" s="3">
        <v>76.33</v>
      </c>
      <c r="H6838" s="3"/>
      <c r="I6838" s="1" t="s">
        <v>185</v>
      </c>
      <c r="J6838" s="1" t="s">
        <v>126</v>
      </c>
      <c r="K6838" s="1" t="s">
        <v>84</v>
      </c>
      <c r="L6838" s="1" t="s">
        <v>29</v>
      </c>
    </row>
    <row r="6839" spans="1:12" x14ac:dyDescent="0.2">
      <c r="A6839" s="1" t="s">
        <v>234</v>
      </c>
      <c r="B6839" s="1" t="s">
        <v>13</v>
      </c>
      <c r="C6839" s="2">
        <v>43868</v>
      </c>
      <c r="D6839" s="1" t="s">
        <v>158</v>
      </c>
      <c r="E6839" s="1"/>
      <c r="F6839" s="1" t="s">
        <v>300</v>
      </c>
      <c r="G6839" s="3">
        <v>636.05999999999995</v>
      </c>
      <c r="H6839" s="3"/>
      <c r="I6839" s="1" t="s">
        <v>87</v>
      </c>
      <c r="J6839" s="1" t="s">
        <v>116</v>
      </c>
      <c r="K6839" s="1" t="s">
        <v>84</v>
      </c>
      <c r="L6839" s="1" t="s">
        <v>300</v>
      </c>
    </row>
    <row r="6840" spans="1:12" x14ac:dyDescent="0.2">
      <c r="A6840" s="1" t="s">
        <v>234</v>
      </c>
      <c r="B6840" s="1" t="s">
        <v>13</v>
      </c>
      <c r="C6840" s="2">
        <v>43868</v>
      </c>
      <c r="D6840" s="1" t="s">
        <v>158</v>
      </c>
      <c r="E6840" s="1"/>
      <c r="F6840" s="1" t="s">
        <v>4389</v>
      </c>
      <c r="G6840" s="3">
        <v>1410.93</v>
      </c>
      <c r="H6840" s="3"/>
      <c r="I6840" s="1" t="s">
        <v>106</v>
      </c>
      <c r="J6840" s="1" t="s">
        <v>121</v>
      </c>
      <c r="K6840" s="1" t="s">
        <v>12</v>
      </c>
      <c r="L6840" s="1" t="s">
        <v>18</v>
      </c>
    </row>
    <row r="6841" spans="1:12" x14ac:dyDescent="0.2">
      <c r="A6841" s="1" t="s">
        <v>234</v>
      </c>
      <c r="B6841" s="1" t="s">
        <v>13</v>
      </c>
      <c r="C6841" s="2">
        <v>43868</v>
      </c>
      <c r="D6841" s="1" t="s">
        <v>158</v>
      </c>
      <c r="E6841" s="1"/>
      <c r="F6841" s="1" t="s">
        <v>26</v>
      </c>
      <c r="G6841" s="3">
        <v>667.57</v>
      </c>
      <c r="H6841" s="3"/>
      <c r="I6841" s="1" t="s">
        <v>87</v>
      </c>
      <c r="J6841" s="1" t="s">
        <v>116</v>
      </c>
      <c r="K6841" s="1" t="s">
        <v>84</v>
      </c>
      <c r="L6841" s="1" t="s">
        <v>26</v>
      </c>
    </row>
    <row r="6842" spans="1:12" x14ac:dyDescent="0.2">
      <c r="A6842" s="1" t="s">
        <v>234</v>
      </c>
      <c r="B6842" s="1" t="s">
        <v>13</v>
      </c>
      <c r="C6842" s="2">
        <v>43868</v>
      </c>
      <c r="D6842" s="1" t="s">
        <v>158</v>
      </c>
      <c r="E6842" s="1"/>
      <c r="F6842" s="1" t="s">
        <v>1126</v>
      </c>
      <c r="G6842" s="3">
        <v>983.71</v>
      </c>
      <c r="H6842" s="3"/>
      <c r="I6842" s="1" t="s">
        <v>87</v>
      </c>
      <c r="J6842" s="1" t="s">
        <v>116</v>
      </c>
      <c r="K6842" s="1" t="s">
        <v>12</v>
      </c>
      <c r="L6842" s="1" t="s">
        <v>1126</v>
      </c>
    </row>
    <row r="6843" spans="1:12" x14ac:dyDescent="0.2">
      <c r="A6843" s="1" t="s">
        <v>234</v>
      </c>
      <c r="B6843" s="1" t="s">
        <v>13</v>
      </c>
      <c r="C6843" s="2">
        <v>43868</v>
      </c>
      <c r="D6843" s="1" t="s">
        <v>158</v>
      </c>
      <c r="E6843" s="1"/>
      <c r="F6843" s="1" t="s">
        <v>46</v>
      </c>
      <c r="G6843" s="3">
        <v>649.52</v>
      </c>
      <c r="H6843" s="3"/>
      <c r="I6843" s="1" t="s">
        <v>120</v>
      </c>
      <c r="J6843" s="1" t="s">
        <v>171</v>
      </c>
      <c r="K6843" s="1" t="s">
        <v>12</v>
      </c>
      <c r="L6843" s="1" t="s">
        <v>289</v>
      </c>
    </row>
    <row r="6844" spans="1:12" x14ac:dyDescent="0.2">
      <c r="A6844" s="1" t="s">
        <v>234</v>
      </c>
      <c r="B6844" s="1" t="s">
        <v>13</v>
      </c>
      <c r="C6844" s="2">
        <v>43868</v>
      </c>
      <c r="D6844" s="1" t="s">
        <v>158</v>
      </c>
      <c r="E6844" s="1"/>
      <c r="F6844" s="1" t="s">
        <v>4283</v>
      </c>
      <c r="G6844" s="3">
        <v>843</v>
      </c>
      <c r="H6844" s="3"/>
      <c r="I6844" s="1" t="s">
        <v>119</v>
      </c>
      <c r="J6844" s="1" t="s">
        <v>86</v>
      </c>
      <c r="K6844" s="1" t="s">
        <v>12</v>
      </c>
      <c r="L6844" s="1" t="s">
        <v>4283</v>
      </c>
    </row>
    <row r="6845" spans="1:12" x14ac:dyDescent="0.2">
      <c r="A6845" s="1" t="s">
        <v>234</v>
      </c>
      <c r="B6845" s="1" t="s">
        <v>13</v>
      </c>
      <c r="C6845" s="2">
        <v>43868</v>
      </c>
      <c r="D6845" s="1" t="s">
        <v>158</v>
      </c>
      <c r="E6845" s="1"/>
      <c r="F6845" s="1" t="s">
        <v>51</v>
      </c>
      <c r="G6845" s="3">
        <v>167.91</v>
      </c>
      <c r="H6845" s="3"/>
      <c r="I6845" s="1" t="s">
        <v>85</v>
      </c>
      <c r="J6845" s="1" t="s">
        <v>125</v>
      </c>
      <c r="K6845" s="1" t="s">
        <v>84</v>
      </c>
      <c r="L6845" s="1" t="s">
        <v>51</v>
      </c>
    </row>
    <row r="6846" spans="1:12" x14ac:dyDescent="0.2">
      <c r="A6846" s="1" t="s">
        <v>234</v>
      </c>
      <c r="B6846" s="1" t="s">
        <v>13</v>
      </c>
      <c r="C6846" s="2">
        <v>43868</v>
      </c>
      <c r="D6846" s="1" t="s">
        <v>158</v>
      </c>
      <c r="E6846" s="1"/>
      <c r="F6846" s="1" t="s">
        <v>1592</v>
      </c>
      <c r="G6846" s="3">
        <v>225.2</v>
      </c>
      <c r="H6846" s="3"/>
      <c r="I6846" s="1" t="s">
        <v>185</v>
      </c>
      <c r="J6846" s="1" t="s">
        <v>126</v>
      </c>
      <c r="K6846" s="1" t="s">
        <v>12</v>
      </c>
      <c r="L6846" s="1" t="s">
        <v>1592</v>
      </c>
    </row>
    <row r="6847" spans="1:12" x14ac:dyDescent="0.2">
      <c r="A6847" s="1" t="s">
        <v>234</v>
      </c>
      <c r="B6847" s="1" t="s">
        <v>13</v>
      </c>
      <c r="C6847" s="2">
        <v>43868</v>
      </c>
      <c r="D6847" s="1" t="s">
        <v>158</v>
      </c>
      <c r="E6847" s="1"/>
      <c r="F6847" s="1" t="s">
        <v>265</v>
      </c>
      <c r="G6847" s="3">
        <v>927.73</v>
      </c>
      <c r="H6847" s="3"/>
      <c r="I6847" s="1" t="s">
        <v>83</v>
      </c>
      <c r="J6847" s="1" t="s">
        <v>181</v>
      </c>
      <c r="K6847" s="1" t="s">
        <v>12</v>
      </c>
      <c r="L6847" s="1" t="s">
        <v>265</v>
      </c>
    </row>
    <row r="6848" spans="1:12" x14ac:dyDescent="0.2">
      <c r="A6848" s="1" t="s">
        <v>234</v>
      </c>
      <c r="B6848" s="1" t="s">
        <v>13</v>
      </c>
      <c r="C6848" s="2">
        <v>43868</v>
      </c>
      <c r="D6848" s="1" t="s">
        <v>158</v>
      </c>
      <c r="E6848" s="1"/>
      <c r="F6848" s="1" t="s">
        <v>491</v>
      </c>
      <c r="G6848" s="3">
        <v>804.12</v>
      </c>
      <c r="H6848" s="3"/>
      <c r="I6848" s="1" t="s">
        <v>119</v>
      </c>
      <c r="J6848" s="1" t="s">
        <v>86</v>
      </c>
      <c r="K6848" s="1" t="s">
        <v>12</v>
      </c>
      <c r="L6848" s="1" t="s">
        <v>491</v>
      </c>
    </row>
    <row r="6849" spans="1:12" x14ac:dyDescent="0.2">
      <c r="A6849" s="1" t="s">
        <v>234</v>
      </c>
      <c r="B6849" s="1" t="s">
        <v>13</v>
      </c>
      <c r="C6849" s="2">
        <v>43868</v>
      </c>
      <c r="D6849" s="1" t="s">
        <v>158</v>
      </c>
      <c r="E6849" s="1"/>
      <c r="F6849" s="1" t="s">
        <v>35</v>
      </c>
      <c r="G6849" s="3">
        <v>1143.2</v>
      </c>
      <c r="H6849" s="3"/>
      <c r="I6849" s="1" t="s">
        <v>119</v>
      </c>
      <c r="J6849" s="1" t="s">
        <v>86</v>
      </c>
      <c r="K6849" s="1" t="s">
        <v>12</v>
      </c>
      <c r="L6849" s="1" t="s">
        <v>35</v>
      </c>
    </row>
    <row r="6850" spans="1:12" x14ac:dyDescent="0.2">
      <c r="A6850" s="1" t="s">
        <v>234</v>
      </c>
      <c r="B6850" s="1" t="s">
        <v>13</v>
      </c>
      <c r="C6850" s="2">
        <v>43868</v>
      </c>
      <c r="D6850" s="1" t="s">
        <v>158</v>
      </c>
      <c r="E6850" s="1"/>
      <c r="F6850" s="1" t="s">
        <v>29</v>
      </c>
      <c r="G6850" s="3">
        <v>76.33</v>
      </c>
      <c r="H6850" s="3"/>
      <c r="I6850" s="1" t="s">
        <v>123</v>
      </c>
      <c r="J6850" s="1" t="s">
        <v>124</v>
      </c>
      <c r="K6850" s="1" t="s">
        <v>84</v>
      </c>
      <c r="L6850" s="1" t="s">
        <v>29</v>
      </c>
    </row>
    <row r="6851" spans="1:12" x14ac:dyDescent="0.2">
      <c r="A6851" s="1" t="s">
        <v>234</v>
      </c>
      <c r="B6851" s="1" t="s">
        <v>13</v>
      </c>
      <c r="C6851" s="2">
        <v>43868</v>
      </c>
      <c r="D6851" s="1" t="s">
        <v>158</v>
      </c>
      <c r="E6851" s="1"/>
      <c r="F6851" s="1" t="s">
        <v>49</v>
      </c>
      <c r="G6851" s="3">
        <v>297.83999999999997</v>
      </c>
      <c r="H6851" s="3"/>
      <c r="I6851" s="1" t="s">
        <v>185</v>
      </c>
      <c r="J6851" s="1" t="s">
        <v>126</v>
      </c>
      <c r="K6851" s="1" t="s">
        <v>12</v>
      </c>
      <c r="L6851" s="1" t="s">
        <v>49</v>
      </c>
    </row>
    <row r="6852" spans="1:12" x14ac:dyDescent="0.2">
      <c r="A6852" s="1" t="s">
        <v>234</v>
      </c>
      <c r="B6852" s="1" t="s">
        <v>13</v>
      </c>
      <c r="C6852" s="2">
        <v>43868</v>
      </c>
      <c r="D6852" s="1" t="s">
        <v>158</v>
      </c>
      <c r="E6852" s="1"/>
      <c r="F6852" s="1" t="s">
        <v>1047</v>
      </c>
      <c r="G6852" s="3">
        <v>369.51</v>
      </c>
      <c r="H6852" s="3"/>
      <c r="I6852" s="1" t="s">
        <v>87</v>
      </c>
      <c r="J6852" s="1" t="s">
        <v>116</v>
      </c>
      <c r="K6852" s="1" t="s">
        <v>12</v>
      </c>
      <c r="L6852" s="1" t="s">
        <v>1047</v>
      </c>
    </row>
    <row r="6853" spans="1:12" x14ac:dyDescent="0.2">
      <c r="A6853" s="1" t="s">
        <v>234</v>
      </c>
      <c r="B6853" s="1" t="s">
        <v>13</v>
      </c>
      <c r="C6853" s="2">
        <v>43868</v>
      </c>
      <c r="D6853" s="1" t="s">
        <v>158</v>
      </c>
      <c r="E6853" s="1"/>
      <c r="F6853" s="1" t="s">
        <v>409</v>
      </c>
      <c r="G6853" s="3">
        <v>232.58</v>
      </c>
      <c r="H6853" s="3"/>
      <c r="I6853" s="1" t="s">
        <v>120</v>
      </c>
      <c r="J6853" s="1" t="s">
        <v>171</v>
      </c>
      <c r="K6853" s="1" t="s">
        <v>84</v>
      </c>
      <c r="L6853" s="1" t="s">
        <v>409</v>
      </c>
    </row>
    <row r="6854" spans="1:12" x14ac:dyDescent="0.2">
      <c r="A6854" s="1" t="s">
        <v>234</v>
      </c>
      <c r="B6854" s="1" t="s">
        <v>13</v>
      </c>
      <c r="C6854" s="2">
        <v>43868</v>
      </c>
      <c r="D6854" s="1" t="s">
        <v>158</v>
      </c>
      <c r="E6854" s="1"/>
      <c r="F6854" s="1" t="s">
        <v>43</v>
      </c>
      <c r="G6854" s="3">
        <v>3561.57</v>
      </c>
      <c r="H6854" s="3"/>
      <c r="I6854" s="1" t="s">
        <v>120</v>
      </c>
      <c r="J6854" s="1" t="s">
        <v>171</v>
      </c>
      <c r="K6854" s="1" t="s">
        <v>12</v>
      </c>
      <c r="L6854" s="1" t="s">
        <v>43</v>
      </c>
    </row>
    <row r="6855" spans="1:12" x14ac:dyDescent="0.2">
      <c r="A6855" s="1" t="s">
        <v>234</v>
      </c>
      <c r="B6855" s="1" t="s">
        <v>13</v>
      </c>
      <c r="C6855" s="2">
        <v>43868</v>
      </c>
      <c r="D6855" s="1" t="s">
        <v>158</v>
      </c>
      <c r="E6855" s="1"/>
      <c r="F6855" s="1" t="s">
        <v>47</v>
      </c>
      <c r="G6855" s="3">
        <v>2222.8000000000002</v>
      </c>
      <c r="H6855" s="3"/>
      <c r="I6855" s="1" t="s">
        <v>83</v>
      </c>
      <c r="J6855" s="1" t="s">
        <v>181</v>
      </c>
      <c r="K6855" s="1" t="s">
        <v>12</v>
      </c>
      <c r="L6855" s="1" t="s">
        <v>47</v>
      </c>
    </row>
    <row r="6856" spans="1:12" x14ac:dyDescent="0.2">
      <c r="A6856" s="1" t="s">
        <v>234</v>
      </c>
      <c r="B6856" s="1" t="s">
        <v>13</v>
      </c>
      <c r="C6856" s="2">
        <v>43868</v>
      </c>
      <c r="D6856" s="1" t="s">
        <v>158</v>
      </c>
      <c r="E6856" s="1"/>
      <c r="F6856" s="1" t="s">
        <v>71</v>
      </c>
      <c r="G6856" s="3">
        <v>1772.18</v>
      </c>
      <c r="H6856" s="3"/>
      <c r="I6856" s="1" t="s">
        <v>119</v>
      </c>
      <c r="J6856" s="1" t="s">
        <v>86</v>
      </c>
      <c r="K6856" s="1" t="s">
        <v>12</v>
      </c>
      <c r="L6856" s="1" t="s">
        <v>71</v>
      </c>
    </row>
    <row r="6857" spans="1:12" x14ac:dyDescent="0.2">
      <c r="A6857" s="1" t="s">
        <v>234</v>
      </c>
      <c r="B6857" s="1" t="s">
        <v>13</v>
      </c>
      <c r="C6857" s="2">
        <v>43868</v>
      </c>
      <c r="D6857" s="1" t="s">
        <v>158</v>
      </c>
      <c r="E6857" s="1"/>
      <c r="F6857" s="1" t="s">
        <v>4390</v>
      </c>
      <c r="G6857" s="3">
        <v>1734.61</v>
      </c>
      <c r="H6857" s="3"/>
      <c r="I6857" s="1" t="s">
        <v>119</v>
      </c>
      <c r="J6857" s="1" t="s">
        <v>86</v>
      </c>
      <c r="K6857" s="1" t="s">
        <v>12</v>
      </c>
      <c r="L6857" s="1" t="s">
        <v>469</v>
      </c>
    </row>
    <row r="6858" spans="1:12" x14ac:dyDescent="0.2">
      <c r="A6858" s="1" t="s">
        <v>234</v>
      </c>
      <c r="B6858" s="1" t="s">
        <v>13</v>
      </c>
      <c r="C6858" s="2">
        <v>43868</v>
      </c>
      <c r="D6858" s="1" t="s">
        <v>158</v>
      </c>
      <c r="E6858" s="1"/>
      <c r="F6858" s="1" t="s">
        <v>46</v>
      </c>
      <c r="G6858" s="3">
        <v>1524.95</v>
      </c>
      <c r="H6858" s="3"/>
      <c r="I6858" s="1" t="s">
        <v>119</v>
      </c>
      <c r="J6858" s="1" t="s">
        <v>86</v>
      </c>
      <c r="K6858" s="1" t="s">
        <v>12</v>
      </c>
      <c r="L6858" s="1" t="s">
        <v>289</v>
      </c>
    </row>
    <row r="6859" spans="1:12" x14ac:dyDescent="0.2">
      <c r="A6859" s="1" t="s">
        <v>234</v>
      </c>
      <c r="B6859" s="1" t="s">
        <v>13</v>
      </c>
      <c r="C6859" s="2">
        <v>43868</v>
      </c>
      <c r="D6859" s="1" t="s">
        <v>158</v>
      </c>
      <c r="E6859" s="1"/>
      <c r="F6859" s="1" t="s">
        <v>72</v>
      </c>
      <c r="G6859" s="3">
        <v>1317.12</v>
      </c>
      <c r="H6859" s="3"/>
      <c r="I6859" s="1" t="s">
        <v>119</v>
      </c>
      <c r="J6859" s="1" t="s">
        <v>86</v>
      </c>
      <c r="K6859" s="1" t="s">
        <v>12</v>
      </c>
      <c r="L6859" s="1" t="s">
        <v>72</v>
      </c>
    </row>
    <row r="6860" spans="1:12" x14ac:dyDescent="0.2">
      <c r="A6860" s="1" t="s">
        <v>234</v>
      </c>
      <c r="B6860" s="1" t="s">
        <v>13</v>
      </c>
      <c r="C6860" s="2">
        <v>43868</v>
      </c>
      <c r="D6860" s="1" t="s">
        <v>158</v>
      </c>
      <c r="E6860" s="1"/>
      <c r="F6860" s="1" t="s">
        <v>1047</v>
      </c>
      <c r="G6860" s="3">
        <v>897.87</v>
      </c>
      <c r="H6860" s="3"/>
      <c r="I6860" s="1" t="s">
        <v>87</v>
      </c>
      <c r="J6860" s="1" t="s">
        <v>253</v>
      </c>
      <c r="K6860" s="1" t="s">
        <v>12</v>
      </c>
      <c r="L6860" s="1" t="s">
        <v>1047</v>
      </c>
    </row>
    <row r="6861" spans="1:12" x14ac:dyDescent="0.2">
      <c r="A6861" s="1" t="s">
        <v>234</v>
      </c>
      <c r="B6861" s="1" t="s">
        <v>13</v>
      </c>
      <c r="C6861" s="2">
        <v>43868</v>
      </c>
      <c r="D6861" s="1" t="s">
        <v>158</v>
      </c>
      <c r="E6861" s="1"/>
      <c r="F6861" s="1" t="s">
        <v>3875</v>
      </c>
      <c r="G6861" s="3">
        <v>1026</v>
      </c>
      <c r="H6861" s="3"/>
      <c r="I6861" s="1" t="s">
        <v>119</v>
      </c>
      <c r="J6861" s="1" t="s">
        <v>86</v>
      </c>
      <c r="K6861" s="1" t="s">
        <v>12</v>
      </c>
      <c r="L6861" s="1" t="s">
        <v>3875</v>
      </c>
    </row>
    <row r="6862" spans="1:12" x14ac:dyDescent="0.2">
      <c r="A6862" s="1" t="s">
        <v>234</v>
      </c>
      <c r="B6862" s="1" t="s">
        <v>13</v>
      </c>
      <c r="C6862" s="2">
        <v>43868</v>
      </c>
      <c r="D6862" s="1" t="s">
        <v>158</v>
      </c>
      <c r="E6862" s="1"/>
      <c r="F6862" s="1" t="s">
        <v>24</v>
      </c>
      <c r="G6862" s="3">
        <v>105.58</v>
      </c>
      <c r="H6862" s="3"/>
      <c r="I6862" s="1" t="s">
        <v>177</v>
      </c>
      <c r="J6862" s="1" t="s">
        <v>178</v>
      </c>
      <c r="K6862" s="1" t="s">
        <v>12</v>
      </c>
      <c r="L6862" s="1" t="s">
        <v>24</v>
      </c>
    </row>
    <row r="6863" spans="1:12" x14ac:dyDescent="0.2">
      <c r="A6863" s="1" t="s">
        <v>234</v>
      </c>
      <c r="B6863" s="1" t="s">
        <v>13</v>
      </c>
      <c r="C6863" s="2">
        <v>43868</v>
      </c>
      <c r="D6863" s="1" t="s">
        <v>158</v>
      </c>
      <c r="E6863" s="1"/>
      <c r="F6863" s="1" t="s">
        <v>26</v>
      </c>
      <c r="G6863" s="3">
        <v>264.20999999999998</v>
      </c>
      <c r="H6863" s="3"/>
      <c r="I6863" s="1" t="s">
        <v>185</v>
      </c>
      <c r="J6863" s="1" t="s">
        <v>126</v>
      </c>
      <c r="K6863" s="1" t="s">
        <v>84</v>
      </c>
      <c r="L6863" s="1" t="s">
        <v>26</v>
      </c>
    </row>
    <row r="6864" spans="1:12" x14ac:dyDescent="0.2">
      <c r="A6864" s="1" t="s">
        <v>234</v>
      </c>
      <c r="B6864" s="1" t="s">
        <v>13</v>
      </c>
      <c r="C6864" s="2">
        <v>43868</v>
      </c>
      <c r="D6864" s="1" t="s">
        <v>158</v>
      </c>
      <c r="E6864" s="1"/>
      <c r="F6864" s="1" t="s">
        <v>1047</v>
      </c>
      <c r="G6864" s="3">
        <v>176.66</v>
      </c>
      <c r="H6864" s="3"/>
      <c r="I6864" s="1" t="s">
        <v>106</v>
      </c>
      <c r="J6864" s="1" t="s">
        <v>121</v>
      </c>
      <c r="K6864" s="1" t="s">
        <v>12</v>
      </c>
      <c r="L6864" s="1" t="s">
        <v>1047</v>
      </c>
    </row>
    <row r="6865" spans="1:12" x14ac:dyDescent="0.2">
      <c r="A6865" s="1" t="s">
        <v>234</v>
      </c>
      <c r="B6865" s="1" t="s">
        <v>13</v>
      </c>
      <c r="C6865" s="2">
        <v>43868</v>
      </c>
      <c r="D6865" s="1" t="s">
        <v>158</v>
      </c>
      <c r="E6865" s="1"/>
      <c r="F6865" s="1" t="s">
        <v>376</v>
      </c>
      <c r="G6865" s="3">
        <v>1112.5999999999999</v>
      </c>
      <c r="H6865" s="3"/>
      <c r="I6865" s="1" t="s">
        <v>85</v>
      </c>
      <c r="J6865" s="1" t="s">
        <v>125</v>
      </c>
      <c r="K6865" s="1" t="s">
        <v>12</v>
      </c>
      <c r="L6865" s="1" t="s">
        <v>376</v>
      </c>
    </row>
    <row r="6866" spans="1:12" x14ac:dyDescent="0.2">
      <c r="A6866" s="1" t="s">
        <v>234</v>
      </c>
      <c r="B6866" s="1" t="s">
        <v>13</v>
      </c>
      <c r="C6866" s="2">
        <v>43868</v>
      </c>
      <c r="D6866" s="1" t="s">
        <v>158</v>
      </c>
      <c r="E6866" s="1"/>
      <c r="F6866" s="1" t="s">
        <v>425</v>
      </c>
      <c r="G6866" s="3">
        <v>1065.21</v>
      </c>
      <c r="H6866" s="3"/>
      <c r="I6866" s="1" t="s">
        <v>83</v>
      </c>
      <c r="J6866" s="1" t="s">
        <v>229</v>
      </c>
      <c r="K6866" s="1" t="s">
        <v>12</v>
      </c>
      <c r="L6866" s="1" t="s">
        <v>425</v>
      </c>
    </row>
    <row r="6867" spans="1:12" x14ac:dyDescent="0.2">
      <c r="A6867" s="1" t="s">
        <v>234</v>
      </c>
      <c r="B6867" s="1" t="s">
        <v>13</v>
      </c>
      <c r="C6867" s="2">
        <v>43868</v>
      </c>
      <c r="D6867" s="1" t="s">
        <v>158</v>
      </c>
      <c r="E6867" s="1"/>
      <c r="F6867" s="1" t="s">
        <v>241</v>
      </c>
      <c r="G6867" s="3">
        <v>3296.28</v>
      </c>
      <c r="H6867" s="3"/>
      <c r="I6867" s="1" t="s">
        <v>119</v>
      </c>
      <c r="J6867" s="1" t="s">
        <v>86</v>
      </c>
      <c r="K6867" s="1" t="s">
        <v>84</v>
      </c>
      <c r="L6867" s="1" t="s">
        <v>241</v>
      </c>
    </row>
    <row r="6868" spans="1:12" x14ac:dyDescent="0.2">
      <c r="A6868" s="1" t="s">
        <v>234</v>
      </c>
      <c r="B6868" s="1" t="s">
        <v>13</v>
      </c>
      <c r="C6868" s="2">
        <v>43868</v>
      </c>
      <c r="D6868" s="1" t="s">
        <v>158</v>
      </c>
      <c r="E6868" s="1"/>
      <c r="F6868" s="1" t="s">
        <v>26</v>
      </c>
      <c r="G6868" s="3">
        <v>228.4</v>
      </c>
      <c r="H6868" s="3"/>
      <c r="I6868" s="1" t="s">
        <v>83</v>
      </c>
      <c r="J6868" s="1" t="s">
        <v>175</v>
      </c>
      <c r="K6868" s="1" t="s">
        <v>84</v>
      </c>
      <c r="L6868" s="1" t="s">
        <v>26</v>
      </c>
    </row>
    <row r="6869" spans="1:12" x14ac:dyDescent="0.2">
      <c r="A6869" s="1" t="s">
        <v>234</v>
      </c>
      <c r="B6869" s="1" t="s">
        <v>13</v>
      </c>
      <c r="C6869" s="2">
        <v>43868</v>
      </c>
      <c r="D6869" s="1" t="s">
        <v>158</v>
      </c>
      <c r="E6869" s="1"/>
      <c r="F6869" s="1" t="s">
        <v>313</v>
      </c>
      <c r="G6869" s="3">
        <v>102.33</v>
      </c>
      <c r="H6869" s="3"/>
      <c r="I6869" s="1" t="s">
        <v>106</v>
      </c>
      <c r="J6869" s="1" t="s">
        <v>107</v>
      </c>
      <c r="K6869" s="1" t="s">
        <v>12</v>
      </c>
      <c r="L6869" s="1" t="s">
        <v>313</v>
      </c>
    </row>
    <row r="6870" spans="1:12" x14ac:dyDescent="0.2">
      <c r="A6870" s="1" t="s">
        <v>234</v>
      </c>
      <c r="B6870" s="1" t="s">
        <v>13</v>
      </c>
      <c r="C6870" s="2">
        <v>43868</v>
      </c>
      <c r="D6870" s="1" t="s">
        <v>158</v>
      </c>
      <c r="E6870" s="1"/>
      <c r="F6870" s="1" t="s">
        <v>4391</v>
      </c>
      <c r="G6870" s="3">
        <v>1564.52</v>
      </c>
      <c r="H6870" s="3"/>
      <c r="I6870" s="1" t="s">
        <v>119</v>
      </c>
      <c r="J6870" s="1" t="s">
        <v>86</v>
      </c>
      <c r="K6870" s="1" t="s">
        <v>12</v>
      </c>
      <c r="L6870" s="1" t="s">
        <v>96</v>
      </c>
    </row>
    <row r="6871" spans="1:12" x14ac:dyDescent="0.2">
      <c r="A6871" s="1" t="s">
        <v>234</v>
      </c>
      <c r="B6871" s="1" t="s">
        <v>13</v>
      </c>
      <c r="C6871" s="2">
        <v>43868</v>
      </c>
      <c r="D6871" s="1" t="s">
        <v>158</v>
      </c>
      <c r="E6871" s="1"/>
      <c r="F6871" s="1" t="s">
        <v>356</v>
      </c>
      <c r="G6871" s="3">
        <v>1122.68</v>
      </c>
      <c r="H6871" s="3"/>
      <c r="I6871" s="1" t="s">
        <v>119</v>
      </c>
      <c r="J6871" s="1" t="s">
        <v>86</v>
      </c>
      <c r="K6871" s="1" t="s">
        <v>12</v>
      </c>
      <c r="L6871" s="1" t="s">
        <v>356</v>
      </c>
    </row>
    <row r="6872" spans="1:12" x14ac:dyDescent="0.2">
      <c r="A6872" s="1" t="s">
        <v>234</v>
      </c>
      <c r="B6872" s="1" t="s">
        <v>13</v>
      </c>
      <c r="C6872" s="2">
        <v>43868</v>
      </c>
      <c r="D6872" s="1" t="s">
        <v>158</v>
      </c>
      <c r="E6872" s="1"/>
      <c r="F6872" s="1" t="s">
        <v>3547</v>
      </c>
      <c r="G6872" s="3">
        <v>328.2</v>
      </c>
      <c r="H6872" s="3"/>
      <c r="I6872" s="1" t="s">
        <v>119</v>
      </c>
      <c r="J6872" s="1" t="s">
        <v>86</v>
      </c>
      <c r="K6872" s="1" t="s">
        <v>12</v>
      </c>
      <c r="L6872" s="1" t="s">
        <v>3547</v>
      </c>
    </row>
    <row r="6873" spans="1:12" x14ac:dyDescent="0.2">
      <c r="A6873" s="1" t="s">
        <v>234</v>
      </c>
      <c r="B6873" s="1" t="s">
        <v>13</v>
      </c>
      <c r="C6873" s="2">
        <v>43868</v>
      </c>
      <c r="D6873" s="1" t="s">
        <v>158</v>
      </c>
      <c r="E6873" s="1"/>
      <c r="F6873" s="1" t="s">
        <v>333</v>
      </c>
      <c r="G6873" s="3">
        <v>1273.6199999999999</v>
      </c>
      <c r="H6873" s="3"/>
      <c r="I6873" s="1" t="s">
        <v>119</v>
      </c>
      <c r="J6873" s="1" t="s">
        <v>86</v>
      </c>
      <c r="K6873" s="1" t="s">
        <v>12</v>
      </c>
      <c r="L6873" s="1" t="s">
        <v>333</v>
      </c>
    </row>
    <row r="6874" spans="1:12" x14ac:dyDescent="0.2">
      <c r="A6874" s="1" t="s">
        <v>234</v>
      </c>
      <c r="B6874" s="1" t="s">
        <v>13</v>
      </c>
      <c r="C6874" s="2">
        <v>43868</v>
      </c>
      <c r="D6874" s="1" t="s">
        <v>158</v>
      </c>
      <c r="E6874" s="1"/>
      <c r="F6874" s="1" t="s">
        <v>347</v>
      </c>
      <c r="G6874" s="3">
        <v>933.33</v>
      </c>
      <c r="H6874" s="3"/>
      <c r="I6874" s="1" t="s">
        <v>83</v>
      </c>
      <c r="J6874" s="1" t="s">
        <v>181</v>
      </c>
      <c r="K6874" s="1" t="s">
        <v>12</v>
      </c>
      <c r="L6874" s="1" t="s">
        <v>347</v>
      </c>
    </row>
    <row r="6875" spans="1:12" x14ac:dyDescent="0.2">
      <c r="A6875" s="1" t="s">
        <v>234</v>
      </c>
      <c r="B6875" s="1" t="s">
        <v>13</v>
      </c>
      <c r="C6875" s="2">
        <v>43868</v>
      </c>
      <c r="D6875" s="1" t="s">
        <v>158</v>
      </c>
      <c r="E6875" s="1"/>
      <c r="F6875" s="1" t="s">
        <v>4392</v>
      </c>
      <c r="G6875" s="3">
        <v>420</v>
      </c>
      <c r="H6875" s="3"/>
      <c r="I6875" s="1" t="s">
        <v>119</v>
      </c>
      <c r="J6875" s="1" t="s">
        <v>86</v>
      </c>
      <c r="K6875" s="1" t="s">
        <v>12</v>
      </c>
      <c r="L6875" s="1" t="s">
        <v>3929</v>
      </c>
    </row>
    <row r="6876" spans="1:12" x14ac:dyDescent="0.2">
      <c r="A6876" s="1" t="s">
        <v>234</v>
      </c>
      <c r="B6876" s="1" t="s">
        <v>13</v>
      </c>
      <c r="C6876" s="2">
        <v>43868</v>
      </c>
      <c r="D6876" s="1" t="s">
        <v>158</v>
      </c>
      <c r="E6876" s="1"/>
      <c r="F6876" s="1" t="s">
        <v>4173</v>
      </c>
      <c r="G6876" s="3">
        <v>2494.13</v>
      </c>
      <c r="H6876" s="3"/>
      <c r="I6876" s="1" t="s">
        <v>119</v>
      </c>
      <c r="J6876" s="1" t="s">
        <v>86</v>
      </c>
      <c r="K6876" s="1" t="s">
        <v>12</v>
      </c>
      <c r="L6876" s="1" t="s">
        <v>4173</v>
      </c>
    </row>
    <row r="6877" spans="1:12" x14ac:dyDescent="0.2">
      <c r="A6877" s="1" t="s">
        <v>234</v>
      </c>
      <c r="B6877" s="1" t="s">
        <v>13</v>
      </c>
      <c r="C6877" s="2">
        <v>43868</v>
      </c>
      <c r="D6877" s="1" t="s">
        <v>158</v>
      </c>
      <c r="E6877" s="1"/>
      <c r="F6877" s="1" t="s">
        <v>261</v>
      </c>
      <c r="G6877" s="3">
        <v>383.06</v>
      </c>
      <c r="H6877" s="3"/>
      <c r="I6877" s="1" t="s">
        <v>185</v>
      </c>
      <c r="J6877" s="1" t="s">
        <v>126</v>
      </c>
      <c r="K6877" s="1" t="s">
        <v>12</v>
      </c>
      <c r="L6877" s="1" t="s">
        <v>261</v>
      </c>
    </row>
    <row r="6878" spans="1:12" x14ac:dyDescent="0.2">
      <c r="A6878" s="1" t="s">
        <v>234</v>
      </c>
      <c r="B6878" s="1" t="s">
        <v>13</v>
      </c>
      <c r="C6878" s="2">
        <v>43868</v>
      </c>
      <c r="D6878" s="1" t="s">
        <v>158</v>
      </c>
      <c r="E6878" s="1"/>
      <c r="F6878" s="1" t="s">
        <v>22</v>
      </c>
      <c r="G6878" s="3">
        <v>2115.39</v>
      </c>
      <c r="H6878" s="3"/>
      <c r="I6878" s="1" t="s">
        <v>83</v>
      </c>
      <c r="J6878" s="1" t="s">
        <v>230</v>
      </c>
      <c r="K6878" s="1" t="s">
        <v>12</v>
      </c>
      <c r="L6878" s="1" t="s">
        <v>22</v>
      </c>
    </row>
    <row r="6879" spans="1:12" x14ac:dyDescent="0.2">
      <c r="A6879" s="1" t="s">
        <v>234</v>
      </c>
      <c r="B6879" s="1" t="s">
        <v>13</v>
      </c>
      <c r="C6879" s="2">
        <v>43868</v>
      </c>
      <c r="D6879" s="1" t="s">
        <v>158</v>
      </c>
      <c r="E6879" s="1"/>
      <c r="F6879" s="1" t="s">
        <v>4393</v>
      </c>
      <c r="G6879" s="3">
        <v>1254.48</v>
      </c>
      <c r="H6879" s="3"/>
      <c r="I6879" s="1" t="s">
        <v>119</v>
      </c>
      <c r="J6879" s="1" t="s">
        <v>86</v>
      </c>
      <c r="K6879" s="1" t="s">
        <v>12</v>
      </c>
      <c r="L6879" s="1" t="s">
        <v>69</v>
      </c>
    </row>
    <row r="6880" spans="1:12" x14ac:dyDescent="0.2">
      <c r="A6880" s="1" t="s">
        <v>234</v>
      </c>
      <c r="B6880" s="1" t="s">
        <v>13</v>
      </c>
      <c r="C6880" s="2">
        <v>43868</v>
      </c>
      <c r="D6880" s="1" t="s">
        <v>158</v>
      </c>
      <c r="E6880" s="1"/>
      <c r="F6880" s="1" t="s">
        <v>4394</v>
      </c>
      <c r="G6880" s="3">
        <v>976.22</v>
      </c>
      <c r="H6880" s="3"/>
      <c r="I6880" s="1" t="s">
        <v>119</v>
      </c>
      <c r="J6880" s="1" t="s">
        <v>86</v>
      </c>
      <c r="K6880" s="1" t="s">
        <v>12</v>
      </c>
      <c r="L6880" s="1" t="s">
        <v>3995</v>
      </c>
    </row>
    <row r="6881" spans="1:12" x14ac:dyDescent="0.2">
      <c r="A6881" s="1" t="s">
        <v>234</v>
      </c>
      <c r="B6881" s="1" t="s">
        <v>13</v>
      </c>
      <c r="C6881" s="2">
        <v>43868</v>
      </c>
      <c r="D6881" s="1" t="s">
        <v>158</v>
      </c>
      <c r="E6881" s="1"/>
      <c r="F6881" s="1" t="s">
        <v>3148</v>
      </c>
      <c r="G6881" s="3">
        <v>392</v>
      </c>
      <c r="H6881" s="3"/>
      <c r="I6881" s="1" t="s">
        <v>119</v>
      </c>
      <c r="J6881" s="1" t="s">
        <v>86</v>
      </c>
      <c r="K6881" s="1" t="s">
        <v>12</v>
      </c>
      <c r="L6881" s="1" t="s">
        <v>3148</v>
      </c>
    </row>
    <row r="6882" spans="1:12" x14ac:dyDescent="0.2">
      <c r="A6882" s="1" t="s">
        <v>234</v>
      </c>
      <c r="B6882" s="1" t="s">
        <v>13</v>
      </c>
      <c r="C6882" s="2">
        <v>43868</v>
      </c>
      <c r="D6882" s="1" t="s">
        <v>158</v>
      </c>
      <c r="E6882" s="1"/>
      <c r="F6882" s="1" t="s">
        <v>311</v>
      </c>
      <c r="G6882" s="3">
        <v>216.41</v>
      </c>
      <c r="H6882" s="3"/>
      <c r="I6882" s="1" t="s">
        <v>185</v>
      </c>
      <c r="J6882" s="1" t="s">
        <v>126</v>
      </c>
      <c r="K6882" s="1" t="s">
        <v>12</v>
      </c>
      <c r="L6882" s="1" t="s">
        <v>311</v>
      </c>
    </row>
    <row r="6883" spans="1:12" x14ac:dyDescent="0.2">
      <c r="A6883" s="1" t="s">
        <v>234</v>
      </c>
      <c r="B6883" s="1" t="s">
        <v>13</v>
      </c>
      <c r="C6883" s="2">
        <v>43868</v>
      </c>
      <c r="D6883" s="1" t="s">
        <v>158</v>
      </c>
      <c r="E6883" s="1"/>
      <c r="F6883" s="1" t="s">
        <v>28</v>
      </c>
      <c r="G6883" s="3">
        <v>273.58</v>
      </c>
      <c r="H6883" s="3"/>
      <c r="I6883" s="1" t="s">
        <v>87</v>
      </c>
      <c r="J6883" s="1" t="s">
        <v>253</v>
      </c>
      <c r="K6883" s="1" t="s">
        <v>12</v>
      </c>
      <c r="L6883" s="1" t="s">
        <v>28</v>
      </c>
    </row>
    <row r="6884" spans="1:12" x14ac:dyDescent="0.2">
      <c r="A6884" s="1" t="s">
        <v>234</v>
      </c>
      <c r="B6884" s="1" t="s">
        <v>13</v>
      </c>
      <c r="C6884" s="2">
        <v>43868</v>
      </c>
      <c r="D6884" s="1" t="s">
        <v>158</v>
      </c>
      <c r="E6884" s="1"/>
      <c r="F6884" s="1" t="s">
        <v>418</v>
      </c>
      <c r="G6884" s="3">
        <v>1419.37</v>
      </c>
      <c r="H6884" s="3"/>
      <c r="I6884" s="1" t="s">
        <v>120</v>
      </c>
      <c r="J6884" s="1" t="s">
        <v>171</v>
      </c>
      <c r="K6884" s="1" t="s">
        <v>12</v>
      </c>
      <c r="L6884" s="1" t="s">
        <v>418</v>
      </c>
    </row>
    <row r="6885" spans="1:12" x14ac:dyDescent="0.2">
      <c r="A6885" s="1" t="s">
        <v>234</v>
      </c>
      <c r="B6885" s="1" t="s">
        <v>13</v>
      </c>
      <c r="C6885" s="2">
        <v>43868</v>
      </c>
      <c r="D6885" s="1" t="s">
        <v>158</v>
      </c>
      <c r="E6885" s="1"/>
      <c r="F6885" s="1" t="s">
        <v>111</v>
      </c>
      <c r="G6885" s="3">
        <v>69.23</v>
      </c>
      <c r="H6885" s="3"/>
      <c r="I6885" s="1" t="s">
        <v>232</v>
      </c>
      <c r="J6885" s="1" t="s">
        <v>233</v>
      </c>
      <c r="K6885" s="1" t="s">
        <v>84</v>
      </c>
      <c r="L6885" s="1" t="s">
        <v>111</v>
      </c>
    </row>
    <row r="6886" spans="1:12" x14ac:dyDescent="0.2">
      <c r="A6886" s="1" t="s">
        <v>234</v>
      </c>
      <c r="B6886" s="1" t="s">
        <v>13</v>
      </c>
      <c r="C6886" s="2">
        <v>43868</v>
      </c>
      <c r="D6886" s="1" t="s">
        <v>158</v>
      </c>
      <c r="E6886" s="1"/>
      <c r="F6886" s="1" t="s">
        <v>409</v>
      </c>
      <c r="G6886" s="3">
        <v>232.58</v>
      </c>
      <c r="H6886" s="3"/>
      <c r="I6886" s="1" t="s">
        <v>119</v>
      </c>
      <c r="J6886" s="1" t="s">
        <v>86</v>
      </c>
      <c r="K6886" s="1" t="s">
        <v>84</v>
      </c>
      <c r="L6886" s="1" t="s">
        <v>409</v>
      </c>
    </row>
    <row r="6887" spans="1:12" x14ac:dyDescent="0.2">
      <c r="A6887" s="1" t="s">
        <v>234</v>
      </c>
      <c r="B6887" s="1" t="s">
        <v>13</v>
      </c>
      <c r="C6887" s="2">
        <v>43868</v>
      </c>
      <c r="D6887" s="1" t="s">
        <v>158</v>
      </c>
      <c r="E6887" s="1"/>
      <c r="F6887" s="1" t="s">
        <v>75</v>
      </c>
      <c r="G6887" s="3">
        <v>1958.4</v>
      </c>
      <c r="H6887" s="3"/>
      <c r="I6887" s="1" t="s">
        <v>119</v>
      </c>
      <c r="J6887" s="1" t="s">
        <v>86</v>
      </c>
      <c r="K6887" s="1" t="s">
        <v>12</v>
      </c>
      <c r="L6887" s="1" t="s">
        <v>75</v>
      </c>
    </row>
    <row r="6888" spans="1:12" x14ac:dyDescent="0.2">
      <c r="A6888" s="1" t="s">
        <v>234</v>
      </c>
      <c r="B6888" s="1" t="s">
        <v>13</v>
      </c>
      <c r="C6888" s="2">
        <v>43868</v>
      </c>
      <c r="D6888" s="1" t="s">
        <v>158</v>
      </c>
      <c r="E6888" s="1"/>
      <c r="F6888" s="1" t="s">
        <v>471</v>
      </c>
      <c r="G6888" s="3">
        <v>968.07</v>
      </c>
      <c r="H6888" s="3"/>
      <c r="I6888" s="1" t="s">
        <v>119</v>
      </c>
      <c r="J6888" s="1" t="s">
        <v>86</v>
      </c>
      <c r="K6888" s="1" t="s">
        <v>12</v>
      </c>
      <c r="L6888" s="1" t="s">
        <v>471</v>
      </c>
    </row>
    <row r="6889" spans="1:12" x14ac:dyDescent="0.2">
      <c r="A6889" s="1" t="s">
        <v>234</v>
      </c>
      <c r="B6889" s="1" t="s">
        <v>13</v>
      </c>
      <c r="C6889" s="2">
        <v>43868</v>
      </c>
      <c r="D6889" s="1" t="s">
        <v>158</v>
      </c>
      <c r="E6889" s="1"/>
      <c r="F6889" s="1" t="s">
        <v>304</v>
      </c>
      <c r="G6889" s="3">
        <v>209.89</v>
      </c>
      <c r="H6889" s="3"/>
      <c r="I6889" s="1" t="s">
        <v>185</v>
      </c>
      <c r="J6889" s="1" t="s">
        <v>126</v>
      </c>
      <c r="K6889" s="1" t="s">
        <v>12</v>
      </c>
      <c r="L6889" s="1" t="s">
        <v>304</v>
      </c>
    </row>
    <row r="6890" spans="1:12" x14ac:dyDescent="0.2">
      <c r="A6890" s="1" t="s">
        <v>234</v>
      </c>
      <c r="B6890" s="1" t="s">
        <v>13</v>
      </c>
      <c r="C6890" s="2">
        <v>43868</v>
      </c>
      <c r="D6890" s="1" t="s">
        <v>158</v>
      </c>
      <c r="E6890" s="1"/>
      <c r="F6890" s="1" t="s">
        <v>241</v>
      </c>
      <c r="G6890" s="3">
        <v>343.36</v>
      </c>
      <c r="H6890" s="3"/>
      <c r="I6890" s="1" t="s">
        <v>120</v>
      </c>
      <c r="J6890" s="1" t="s">
        <v>171</v>
      </c>
      <c r="K6890" s="1" t="s">
        <v>84</v>
      </c>
      <c r="L6890" s="1" t="s">
        <v>241</v>
      </c>
    </row>
    <row r="6891" spans="1:12" x14ac:dyDescent="0.2">
      <c r="A6891" s="1" t="s">
        <v>234</v>
      </c>
      <c r="B6891" s="1" t="s">
        <v>13</v>
      </c>
      <c r="C6891" s="2">
        <v>43868</v>
      </c>
      <c r="D6891" s="1" t="s">
        <v>158</v>
      </c>
      <c r="E6891" s="1"/>
      <c r="F6891" s="1" t="s">
        <v>4395</v>
      </c>
      <c r="G6891" s="3">
        <v>1114.6400000000001</v>
      </c>
      <c r="H6891" s="3"/>
      <c r="I6891" s="1" t="s">
        <v>120</v>
      </c>
      <c r="J6891" s="1" t="s">
        <v>171</v>
      </c>
      <c r="K6891" s="1" t="s">
        <v>12</v>
      </c>
      <c r="L6891" s="1" t="s">
        <v>378</v>
      </c>
    </row>
    <row r="6892" spans="1:12" x14ac:dyDescent="0.2">
      <c r="A6892" s="1" t="s">
        <v>234</v>
      </c>
      <c r="B6892" s="1" t="s">
        <v>13</v>
      </c>
      <c r="C6892" s="2">
        <v>43868</v>
      </c>
      <c r="D6892" s="1" t="s">
        <v>158</v>
      </c>
      <c r="E6892" s="1"/>
      <c r="F6892" s="1" t="s">
        <v>384</v>
      </c>
      <c r="G6892" s="3">
        <v>510.7</v>
      </c>
      <c r="H6892" s="3"/>
      <c r="I6892" s="1" t="s">
        <v>232</v>
      </c>
      <c r="J6892" s="1" t="s">
        <v>233</v>
      </c>
      <c r="K6892" s="1" t="s">
        <v>12</v>
      </c>
      <c r="L6892" s="1" t="s">
        <v>384</v>
      </c>
    </row>
    <row r="6893" spans="1:12" x14ac:dyDescent="0.2">
      <c r="A6893" s="1" t="s">
        <v>234</v>
      </c>
      <c r="B6893" s="1" t="s">
        <v>13</v>
      </c>
      <c r="C6893" s="2">
        <v>43868</v>
      </c>
      <c r="D6893" s="1" t="s">
        <v>158</v>
      </c>
      <c r="E6893" s="1"/>
      <c r="F6893" s="1" t="s">
        <v>4396</v>
      </c>
      <c r="G6893" s="3">
        <v>861</v>
      </c>
      <c r="H6893" s="3"/>
      <c r="I6893" s="1" t="s">
        <v>232</v>
      </c>
      <c r="J6893" s="1" t="s">
        <v>233</v>
      </c>
      <c r="K6893" s="1" t="s">
        <v>12</v>
      </c>
      <c r="L6893" s="1" t="s">
        <v>1154</v>
      </c>
    </row>
    <row r="6894" spans="1:12" x14ac:dyDescent="0.2">
      <c r="A6894" s="1" t="s">
        <v>234</v>
      </c>
      <c r="B6894" s="1" t="s">
        <v>13</v>
      </c>
      <c r="C6894" s="2">
        <v>43868</v>
      </c>
      <c r="D6894" s="1" t="s">
        <v>158</v>
      </c>
      <c r="E6894" s="1"/>
      <c r="F6894" s="1" t="s">
        <v>429</v>
      </c>
      <c r="G6894" s="3">
        <v>1105.9100000000001</v>
      </c>
      <c r="H6894" s="3"/>
      <c r="I6894" s="1" t="s">
        <v>83</v>
      </c>
      <c r="J6894" s="1" t="s">
        <v>230</v>
      </c>
      <c r="K6894" s="1" t="s">
        <v>12</v>
      </c>
      <c r="L6894" s="1" t="s">
        <v>429</v>
      </c>
    </row>
    <row r="6895" spans="1:12" x14ac:dyDescent="0.2">
      <c r="A6895" s="1" t="s">
        <v>234</v>
      </c>
      <c r="B6895" s="1" t="s">
        <v>13</v>
      </c>
      <c r="C6895" s="2">
        <v>43868</v>
      </c>
      <c r="D6895" s="1" t="s">
        <v>158</v>
      </c>
      <c r="E6895" s="1"/>
      <c r="F6895" s="1" t="s">
        <v>3354</v>
      </c>
      <c r="G6895" s="3">
        <v>845.26</v>
      </c>
      <c r="H6895" s="3"/>
      <c r="I6895" s="1" t="s">
        <v>83</v>
      </c>
      <c r="J6895" s="1" t="s">
        <v>181</v>
      </c>
      <c r="K6895" s="1" t="s">
        <v>12</v>
      </c>
      <c r="L6895" s="1" t="s">
        <v>3354</v>
      </c>
    </row>
    <row r="6896" spans="1:12" x14ac:dyDescent="0.2">
      <c r="A6896" s="1" t="s">
        <v>234</v>
      </c>
      <c r="B6896" s="1" t="s">
        <v>13</v>
      </c>
      <c r="C6896" s="2">
        <v>43868</v>
      </c>
      <c r="D6896" s="1" t="s">
        <v>158</v>
      </c>
      <c r="E6896" s="1"/>
      <c r="F6896" s="1" t="s">
        <v>64</v>
      </c>
      <c r="G6896" s="3">
        <v>1378.52</v>
      </c>
      <c r="H6896" s="3"/>
      <c r="I6896" s="1" t="s">
        <v>83</v>
      </c>
      <c r="J6896" s="1" t="s">
        <v>229</v>
      </c>
      <c r="K6896" s="1" t="s">
        <v>12</v>
      </c>
      <c r="L6896" s="1" t="s">
        <v>64</v>
      </c>
    </row>
    <row r="6897" spans="1:12" x14ac:dyDescent="0.2">
      <c r="A6897" s="1" t="s">
        <v>234</v>
      </c>
      <c r="B6897" s="1" t="s">
        <v>13</v>
      </c>
      <c r="C6897" s="2">
        <v>43868</v>
      </c>
      <c r="D6897" s="1" t="s">
        <v>158</v>
      </c>
      <c r="E6897" s="1"/>
      <c r="F6897" s="1" t="s">
        <v>358</v>
      </c>
      <c r="G6897" s="3">
        <v>1106.56</v>
      </c>
      <c r="H6897" s="3"/>
      <c r="I6897" s="1" t="s">
        <v>119</v>
      </c>
      <c r="J6897" s="1" t="s">
        <v>86</v>
      </c>
      <c r="K6897" s="1" t="s">
        <v>12</v>
      </c>
      <c r="L6897" s="1" t="s">
        <v>358</v>
      </c>
    </row>
    <row r="6898" spans="1:12" x14ac:dyDescent="0.2">
      <c r="A6898" s="1" t="s">
        <v>234</v>
      </c>
      <c r="B6898" s="1" t="s">
        <v>13</v>
      </c>
      <c r="C6898" s="2">
        <v>43868</v>
      </c>
      <c r="D6898" s="1" t="s">
        <v>158</v>
      </c>
      <c r="E6898" s="1"/>
      <c r="F6898" s="1" t="s">
        <v>103</v>
      </c>
      <c r="G6898" s="3">
        <v>1339.5</v>
      </c>
      <c r="H6898" s="3"/>
      <c r="I6898" s="1" t="s">
        <v>119</v>
      </c>
      <c r="J6898" s="1" t="s">
        <v>86</v>
      </c>
      <c r="K6898" s="1" t="s">
        <v>12</v>
      </c>
      <c r="L6898" s="1" t="s">
        <v>103</v>
      </c>
    </row>
    <row r="6899" spans="1:12" x14ac:dyDescent="0.2">
      <c r="A6899" s="1" t="s">
        <v>234</v>
      </c>
      <c r="B6899" s="1" t="s">
        <v>13</v>
      </c>
      <c r="C6899" s="2">
        <v>43868</v>
      </c>
      <c r="D6899" s="1" t="s">
        <v>158</v>
      </c>
      <c r="E6899" s="1"/>
      <c r="F6899" s="1" t="s">
        <v>294</v>
      </c>
      <c r="G6899" s="3">
        <v>1296.73</v>
      </c>
      <c r="H6899" s="3"/>
      <c r="I6899" s="1" t="s">
        <v>119</v>
      </c>
      <c r="J6899" s="1" t="s">
        <v>86</v>
      </c>
      <c r="K6899" s="1" t="s">
        <v>12</v>
      </c>
      <c r="L6899" s="1" t="s">
        <v>294</v>
      </c>
    </row>
    <row r="6900" spans="1:12" x14ac:dyDescent="0.2">
      <c r="A6900" s="1" t="s">
        <v>234</v>
      </c>
      <c r="B6900" s="1" t="s">
        <v>13</v>
      </c>
      <c r="C6900" s="2">
        <v>43868</v>
      </c>
      <c r="D6900" s="1" t="s">
        <v>158</v>
      </c>
      <c r="E6900" s="1"/>
      <c r="F6900" s="1" t="s">
        <v>991</v>
      </c>
      <c r="G6900" s="3">
        <v>846</v>
      </c>
      <c r="H6900" s="3"/>
      <c r="I6900" s="1" t="s">
        <v>119</v>
      </c>
      <c r="J6900" s="1" t="s">
        <v>86</v>
      </c>
      <c r="K6900" s="1" t="s">
        <v>12</v>
      </c>
      <c r="L6900" s="1" t="s">
        <v>991</v>
      </c>
    </row>
    <row r="6901" spans="1:12" x14ac:dyDescent="0.2">
      <c r="A6901" s="1" t="s">
        <v>234</v>
      </c>
      <c r="B6901" s="1" t="s">
        <v>13</v>
      </c>
      <c r="C6901" s="2">
        <v>43868</v>
      </c>
      <c r="D6901" s="1" t="s">
        <v>158</v>
      </c>
      <c r="E6901" s="1"/>
      <c r="F6901" s="1" t="s">
        <v>2028</v>
      </c>
      <c r="G6901" s="3">
        <v>114.23</v>
      </c>
      <c r="H6901" s="3"/>
      <c r="I6901" s="1" t="s">
        <v>120</v>
      </c>
      <c r="J6901" s="1" t="s">
        <v>171</v>
      </c>
      <c r="K6901" s="1" t="s">
        <v>84</v>
      </c>
      <c r="L6901" s="1" t="s">
        <v>2028</v>
      </c>
    </row>
    <row r="6902" spans="1:12" x14ac:dyDescent="0.2">
      <c r="A6902" s="1" t="s">
        <v>234</v>
      </c>
      <c r="B6902" s="1" t="s">
        <v>13</v>
      </c>
      <c r="C6902" s="2">
        <v>43868</v>
      </c>
      <c r="D6902" s="1" t="s">
        <v>158</v>
      </c>
      <c r="E6902" s="1"/>
      <c r="F6902" s="1" t="s">
        <v>384</v>
      </c>
      <c r="G6902" s="3">
        <v>599.52</v>
      </c>
      <c r="H6902" s="3"/>
      <c r="I6902" s="1" t="s">
        <v>119</v>
      </c>
      <c r="J6902" s="1" t="s">
        <v>86</v>
      </c>
      <c r="K6902" s="1" t="s">
        <v>12</v>
      </c>
      <c r="L6902" s="1" t="s">
        <v>384</v>
      </c>
    </row>
    <row r="6903" spans="1:12" x14ac:dyDescent="0.2">
      <c r="A6903" s="1" t="s">
        <v>234</v>
      </c>
      <c r="B6903" s="1" t="s">
        <v>13</v>
      </c>
      <c r="C6903" s="2">
        <v>43868</v>
      </c>
      <c r="D6903" s="1" t="s">
        <v>158</v>
      </c>
      <c r="E6903" s="1"/>
      <c r="F6903" s="1" t="s">
        <v>34</v>
      </c>
      <c r="G6903" s="3">
        <v>1706.77</v>
      </c>
      <c r="H6903" s="3"/>
      <c r="I6903" s="1" t="s">
        <v>119</v>
      </c>
      <c r="J6903" s="1" t="s">
        <v>86</v>
      </c>
      <c r="K6903" s="1" t="s">
        <v>12</v>
      </c>
      <c r="L6903" s="1" t="s">
        <v>34</v>
      </c>
    </row>
    <row r="6904" spans="1:12" x14ac:dyDescent="0.2">
      <c r="A6904" s="1" t="s">
        <v>234</v>
      </c>
      <c r="B6904" s="1" t="s">
        <v>13</v>
      </c>
      <c r="C6904" s="2">
        <v>43868</v>
      </c>
      <c r="D6904" s="1" t="s">
        <v>158</v>
      </c>
      <c r="E6904" s="1"/>
      <c r="F6904" s="1" t="s">
        <v>61</v>
      </c>
      <c r="G6904" s="3">
        <v>1005.35</v>
      </c>
      <c r="H6904" s="3"/>
      <c r="I6904" s="1" t="s">
        <v>119</v>
      </c>
      <c r="J6904" s="1" t="s">
        <v>86</v>
      </c>
      <c r="K6904" s="1" t="s">
        <v>12</v>
      </c>
      <c r="L6904" s="1" t="s">
        <v>61</v>
      </c>
    </row>
    <row r="6905" spans="1:12" x14ac:dyDescent="0.2">
      <c r="A6905" s="1" t="s">
        <v>234</v>
      </c>
      <c r="B6905" s="1" t="s">
        <v>13</v>
      </c>
      <c r="C6905" s="2">
        <v>43868</v>
      </c>
      <c r="D6905" s="1" t="s">
        <v>158</v>
      </c>
      <c r="E6905" s="1"/>
      <c r="F6905" s="1" t="s">
        <v>481</v>
      </c>
      <c r="G6905" s="3">
        <v>1203.6500000000001</v>
      </c>
      <c r="H6905" s="3"/>
      <c r="I6905" s="1" t="s">
        <v>119</v>
      </c>
      <c r="J6905" s="1" t="s">
        <v>86</v>
      </c>
      <c r="K6905" s="1" t="s">
        <v>12</v>
      </c>
      <c r="L6905" s="1" t="s">
        <v>481</v>
      </c>
    </row>
    <row r="6906" spans="1:12" x14ac:dyDescent="0.2">
      <c r="A6906" s="1" t="s">
        <v>234</v>
      </c>
      <c r="B6906" s="1" t="s">
        <v>13</v>
      </c>
      <c r="C6906" s="2">
        <v>43868</v>
      </c>
      <c r="D6906" s="1" t="s">
        <v>158</v>
      </c>
      <c r="E6906" s="1"/>
      <c r="F6906" s="1" t="s">
        <v>115</v>
      </c>
      <c r="G6906" s="3">
        <v>1338.38</v>
      </c>
      <c r="H6906" s="3"/>
      <c r="I6906" s="1" t="s">
        <v>119</v>
      </c>
      <c r="J6906" s="1" t="s">
        <v>86</v>
      </c>
      <c r="K6906" s="1" t="s">
        <v>12</v>
      </c>
      <c r="L6906" s="1" t="s">
        <v>115</v>
      </c>
    </row>
    <row r="6907" spans="1:12" x14ac:dyDescent="0.2">
      <c r="A6907" s="1" t="s">
        <v>234</v>
      </c>
      <c r="B6907" s="1" t="s">
        <v>13</v>
      </c>
      <c r="C6907" s="2">
        <v>43868</v>
      </c>
      <c r="D6907" s="1" t="s">
        <v>158</v>
      </c>
      <c r="E6907" s="1"/>
      <c r="F6907" s="1" t="s">
        <v>2028</v>
      </c>
      <c r="G6907" s="3">
        <v>103.65</v>
      </c>
      <c r="H6907" s="3"/>
      <c r="I6907" s="1" t="s">
        <v>87</v>
      </c>
      <c r="J6907" s="1" t="s">
        <v>116</v>
      </c>
      <c r="K6907" s="1" t="s">
        <v>84</v>
      </c>
      <c r="L6907" s="1" t="s">
        <v>2028</v>
      </c>
    </row>
    <row r="6908" spans="1:12" x14ac:dyDescent="0.2">
      <c r="A6908" s="1" t="s">
        <v>234</v>
      </c>
      <c r="B6908" s="1" t="s">
        <v>13</v>
      </c>
      <c r="C6908" s="2">
        <v>43868</v>
      </c>
      <c r="D6908" s="1" t="s">
        <v>158</v>
      </c>
      <c r="E6908" s="1"/>
      <c r="F6908" s="1" t="s">
        <v>4397</v>
      </c>
      <c r="G6908" s="3">
        <v>1046.08</v>
      </c>
      <c r="H6908" s="3"/>
      <c r="I6908" s="1" t="s">
        <v>83</v>
      </c>
      <c r="J6908" s="1" t="s">
        <v>181</v>
      </c>
      <c r="K6908" s="1" t="s">
        <v>12</v>
      </c>
      <c r="L6908" s="1" t="s">
        <v>328</v>
      </c>
    </row>
    <row r="6909" spans="1:12" x14ac:dyDescent="0.2">
      <c r="A6909" s="1" t="s">
        <v>234</v>
      </c>
      <c r="B6909" s="1" t="s">
        <v>13</v>
      </c>
      <c r="C6909" s="2">
        <v>43868</v>
      </c>
      <c r="D6909" s="1" t="s">
        <v>158</v>
      </c>
      <c r="E6909" s="1"/>
      <c r="F6909" s="1" t="s">
        <v>54</v>
      </c>
      <c r="G6909" s="3">
        <v>1989.19</v>
      </c>
      <c r="H6909" s="3"/>
      <c r="I6909" s="1" t="s">
        <v>119</v>
      </c>
      <c r="J6909" s="1" t="s">
        <v>86</v>
      </c>
      <c r="K6909" s="1" t="s">
        <v>12</v>
      </c>
      <c r="L6909" s="1" t="s">
        <v>54</v>
      </c>
    </row>
    <row r="6910" spans="1:12" x14ac:dyDescent="0.2">
      <c r="A6910" s="1" t="s">
        <v>234</v>
      </c>
      <c r="B6910" s="1" t="s">
        <v>13</v>
      </c>
      <c r="C6910" s="2">
        <v>43868</v>
      </c>
      <c r="D6910" s="1" t="s">
        <v>158</v>
      </c>
      <c r="E6910" s="1"/>
      <c r="F6910" s="1" t="s">
        <v>4386</v>
      </c>
      <c r="G6910" s="3">
        <v>24.15</v>
      </c>
      <c r="H6910" s="3"/>
      <c r="I6910" s="1" t="s">
        <v>179</v>
      </c>
      <c r="J6910" s="1" t="s">
        <v>89</v>
      </c>
      <c r="K6910" s="1" t="s">
        <v>84</v>
      </c>
      <c r="L6910" s="1" t="s">
        <v>306</v>
      </c>
    </row>
    <row r="6911" spans="1:12" x14ac:dyDescent="0.2">
      <c r="A6911" s="1" t="s">
        <v>234</v>
      </c>
      <c r="B6911" s="1" t="s">
        <v>13</v>
      </c>
      <c r="C6911" s="2">
        <v>43868</v>
      </c>
      <c r="D6911" s="1" t="s">
        <v>158</v>
      </c>
      <c r="E6911" s="1"/>
      <c r="F6911" s="1" t="s">
        <v>4398</v>
      </c>
      <c r="G6911" s="3">
        <v>911.3</v>
      </c>
      <c r="H6911" s="3"/>
      <c r="I6911" s="1" t="s">
        <v>83</v>
      </c>
      <c r="J6911" s="1" t="s">
        <v>181</v>
      </c>
      <c r="K6911" s="1" t="s">
        <v>12</v>
      </c>
      <c r="L6911" s="1" t="s">
        <v>3324</v>
      </c>
    </row>
    <row r="6912" spans="1:12" x14ac:dyDescent="0.2">
      <c r="A6912" s="1" t="s">
        <v>234</v>
      </c>
      <c r="B6912" s="1" t="s">
        <v>13</v>
      </c>
      <c r="C6912" s="2">
        <v>43868</v>
      </c>
      <c r="D6912" s="1" t="s">
        <v>158</v>
      </c>
      <c r="E6912" s="1"/>
      <c r="F6912" s="1" t="s">
        <v>63</v>
      </c>
      <c r="G6912" s="3">
        <v>35.229999999999997</v>
      </c>
      <c r="H6912" s="3"/>
      <c r="I6912" s="1" t="s">
        <v>179</v>
      </c>
      <c r="J6912" s="1" t="s">
        <v>89</v>
      </c>
      <c r="K6912" s="1" t="s">
        <v>84</v>
      </c>
      <c r="L6912" s="1" t="s">
        <v>63</v>
      </c>
    </row>
    <row r="6913" spans="1:12" x14ac:dyDescent="0.2">
      <c r="A6913" s="1" t="s">
        <v>234</v>
      </c>
      <c r="B6913" s="1" t="s">
        <v>13</v>
      </c>
      <c r="C6913" s="2">
        <v>43868</v>
      </c>
      <c r="D6913" s="1" t="s">
        <v>158</v>
      </c>
      <c r="E6913" s="1"/>
      <c r="F6913" s="1" t="s">
        <v>4399</v>
      </c>
      <c r="G6913" s="3">
        <v>358.4</v>
      </c>
      <c r="H6913" s="3"/>
      <c r="I6913" s="1" t="s">
        <v>83</v>
      </c>
      <c r="J6913" s="1" t="s">
        <v>181</v>
      </c>
      <c r="K6913" s="1" t="s">
        <v>12</v>
      </c>
      <c r="L6913" s="1"/>
    </row>
    <row r="6914" spans="1:12" x14ac:dyDescent="0.2">
      <c r="A6914" s="1" t="s">
        <v>234</v>
      </c>
      <c r="B6914" s="1" t="s">
        <v>13</v>
      </c>
      <c r="C6914" s="2">
        <v>43868</v>
      </c>
      <c r="D6914" s="1" t="s">
        <v>158</v>
      </c>
      <c r="E6914" s="1"/>
      <c r="F6914" s="1" t="s">
        <v>42</v>
      </c>
      <c r="G6914" s="3">
        <v>1249.51</v>
      </c>
      <c r="H6914" s="3"/>
      <c r="I6914" s="1" t="s">
        <v>119</v>
      </c>
      <c r="J6914" s="1" t="s">
        <v>86</v>
      </c>
      <c r="K6914" s="1" t="s">
        <v>12</v>
      </c>
      <c r="L6914" s="1" t="s">
        <v>42</v>
      </c>
    </row>
    <row r="6915" spans="1:12" x14ac:dyDescent="0.2">
      <c r="A6915" s="1" t="s">
        <v>234</v>
      </c>
      <c r="B6915" s="1" t="s">
        <v>13</v>
      </c>
      <c r="C6915" s="2">
        <v>43868</v>
      </c>
      <c r="D6915" s="1" t="s">
        <v>158</v>
      </c>
      <c r="E6915" s="1"/>
      <c r="F6915" s="1" t="s">
        <v>387</v>
      </c>
      <c r="G6915" s="3">
        <v>1123.23</v>
      </c>
      <c r="H6915" s="3"/>
      <c r="I6915" s="1" t="s">
        <v>119</v>
      </c>
      <c r="J6915" s="1" t="s">
        <v>86</v>
      </c>
      <c r="K6915" s="1" t="s">
        <v>12</v>
      </c>
      <c r="L6915" s="1" t="s">
        <v>387</v>
      </c>
    </row>
    <row r="6916" spans="1:12" x14ac:dyDescent="0.2">
      <c r="A6916" s="1" t="s">
        <v>234</v>
      </c>
      <c r="B6916" s="1" t="s">
        <v>13</v>
      </c>
      <c r="C6916" s="2">
        <v>43868</v>
      </c>
      <c r="D6916" s="1" t="s">
        <v>158</v>
      </c>
      <c r="E6916" s="1"/>
      <c r="F6916" s="1" t="s">
        <v>3570</v>
      </c>
      <c r="G6916" s="3">
        <v>90</v>
      </c>
      <c r="H6916" s="3"/>
      <c r="I6916" s="1" t="s">
        <v>119</v>
      </c>
      <c r="J6916" s="1" t="s">
        <v>86</v>
      </c>
      <c r="K6916" s="1" t="s">
        <v>12</v>
      </c>
      <c r="L6916" s="1"/>
    </row>
    <row r="6917" spans="1:12" x14ac:dyDescent="0.2">
      <c r="A6917" s="1" t="s">
        <v>234</v>
      </c>
      <c r="B6917" s="1" t="s">
        <v>13</v>
      </c>
      <c r="C6917" s="2">
        <v>43868</v>
      </c>
      <c r="D6917" s="1" t="s">
        <v>158</v>
      </c>
      <c r="E6917" s="1"/>
      <c r="F6917" s="1" t="s">
        <v>114</v>
      </c>
      <c r="G6917" s="3">
        <v>939.43</v>
      </c>
      <c r="H6917" s="3"/>
      <c r="I6917" s="1" t="s">
        <v>119</v>
      </c>
      <c r="J6917" s="1" t="s">
        <v>86</v>
      </c>
      <c r="K6917" s="1" t="s">
        <v>12</v>
      </c>
      <c r="L6917" s="1" t="s">
        <v>114</v>
      </c>
    </row>
    <row r="6918" spans="1:12" x14ac:dyDescent="0.2">
      <c r="A6918" s="1" t="s">
        <v>234</v>
      </c>
      <c r="B6918" s="1" t="s">
        <v>13</v>
      </c>
      <c r="C6918" s="2">
        <v>43868</v>
      </c>
      <c r="D6918" s="1" t="s">
        <v>158</v>
      </c>
      <c r="E6918" s="1"/>
      <c r="F6918" s="1" t="s">
        <v>111</v>
      </c>
      <c r="G6918" s="3">
        <v>115.38</v>
      </c>
      <c r="H6918" s="3"/>
      <c r="I6918" s="1" t="s">
        <v>120</v>
      </c>
      <c r="J6918" s="1" t="s">
        <v>171</v>
      </c>
      <c r="K6918" s="1" t="s">
        <v>84</v>
      </c>
      <c r="L6918" s="1" t="s">
        <v>111</v>
      </c>
    </row>
    <row r="6919" spans="1:12" x14ac:dyDescent="0.2">
      <c r="A6919" s="1" t="s">
        <v>234</v>
      </c>
      <c r="B6919" s="1" t="s">
        <v>13</v>
      </c>
      <c r="C6919" s="2">
        <v>43868</v>
      </c>
      <c r="D6919" s="1" t="s">
        <v>158</v>
      </c>
      <c r="E6919" s="1"/>
      <c r="F6919" s="1" t="s">
        <v>70</v>
      </c>
      <c r="G6919" s="3">
        <v>1833.56</v>
      </c>
      <c r="H6919" s="3"/>
      <c r="I6919" s="1" t="s">
        <v>119</v>
      </c>
      <c r="J6919" s="1" t="s">
        <v>86</v>
      </c>
      <c r="K6919" s="1" t="s">
        <v>12</v>
      </c>
      <c r="L6919" s="1" t="s">
        <v>70</v>
      </c>
    </row>
    <row r="6920" spans="1:12" x14ac:dyDescent="0.2">
      <c r="A6920" s="1" t="s">
        <v>234</v>
      </c>
      <c r="B6920" s="1" t="s">
        <v>13</v>
      </c>
      <c r="C6920" s="2">
        <v>43868</v>
      </c>
      <c r="D6920" s="1" t="s">
        <v>158</v>
      </c>
      <c r="E6920" s="1"/>
      <c r="F6920" s="1" t="s">
        <v>3618</v>
      </c>
      <c r="G6920" s="3">
        <v>892.5</v>
      </c>
      <c r="H6920" s="3"/>
      <c r="I6920" s="1" t="s">
        <v>119</v>
      </c>
      <c r="J6920" s="1" t="s">
        <v>86</v>
      </c>
      <c r="K6920" s="1" t="s">
        <v>12</v>
      </c>
      <c r="L6920" s="1" t="s">
        <v>3618</v>
      </c>
    </row>
    <row r="6921" spans="1:12" x14ac:dyDescent="0.2">
      <c r="A6921" s="1" t="s">
        <v>234</v>
      </c>
      <c r="B6921" s="1" t="s">
        <v>13</v>
      </c>
      <c r="C6921" s="2">
        <v>43868</v>
      </c>
      <c r="D6921" s="1" t="s">
        <v>158</v>
      </c>
      <c r="E6921" s="1"/>
      <c r="F6921" s="1" t="s">
        <v>41</v>
      </c>
      <c r="G6921" s="3">
        <v>1729.01</v>
      </c>
      <c r="H6921" s="3"/>
      <c r="I6921" s="1" t="s">
        <v>119</v>
      </c>
      <c r="J6921" s="1" t="s">
        <v>86</v>
      </c>
      <c r="K6921" s="1" t="s">
        <v>12</v>
      </c>
      <c r="L6921" s="1" t="s">
        <v>41</v>
      </c>
    </row>
    <row r="6922" spans="1:12" x14ac:dyDescent="0.2">
      <c r="A6922" s="1" t="s">
        <v>234</v>
      </c>
      <c r="B6922" s="1" t="s">
        <v>13</v>
      </c>
      <c r="C6922" s="2">
        <v>43868</v>
      </c>
      <c r="D6922" s="1" t="s">
        <v>158</v>
      </c>
      <c r="E6922" s="1"/>
      <c r="F6922" s="1" t="s">
        <v>56</v>
      </c>
      <c r="G6922" s="3">
        <v>1708.69</v>
      </c>
      <c r="H6922" s="3"/>
      <c r="I6922" s="1" t="s">
        <v>177</v>
      </c>
      <c r="J6922" s="1" t="s">
        <v>178</v>
      </c>
      <c r="K6922" s="1" t="s">
        <v>12</v>
      </c>
      <c r="L6922" s="1" t="s">
        <v>56</v>
      </c>
    </row>
    <row r="6923" spans="1:12" x14ac:dyDescent="0.2">
      <c r="A6923" s="1" t="s">
        <v>234</v>
      </c>
      <c r="B6923" s="1" t="s">
        <v>13</v>
      </c>
      <c r="C6923" s="2">
        <v>43868</v>
      </c>
      <c r="D6923" s="1" t="s">
        <v>158</v>
      </c>
      <c r="E6923" s="1"/>
      <c r="F6923" s="1" t="s">
        <v>4400</v>
      </c>
      <c r="G6923" s="3">
        <v>1435</v>
      </c>
      <c r="H6923" s="3"/>
      <c r="I6923" s="1" t="s">
        <v>119</v>
      </c>
      <c r="J6923" s="1" t="s">
        <v>86</v>
      </c>
      <c r="K6923" s="1" t="s">
        <v>12</v>
      </c>
      <c r="L6923" s="1" t="s">
        <v>4361</v>
      </c>
    </row>
    <row r="6924" spans="1:12" x14ac:dyDescent="0.2">
      <c r="A6924" s="1" t="s">
        <v>234</v>
      </c>
      <c r="B6924" s="1" t="s">
        <v>13</v>
      </c>
      <c r="C6924" s="2">
        <v>43868</v>
      </c>
      <c r="D6924" s="1" t="s">
        <v>158</v>
      </c>
      <c r="E6924" s="1"/>
      <c r="F6924" s="1" t="s">
        <v>2651</v>
      </c>
      <c r="G6924" s="3">
        <v>837</v>
      </c>
      <c r="H6924" s="3"/>
      <c r="I6924" s="1" t="s">
        <v>119</v>
      </c>
      <c r="J6924" s="1" t="s">
        <v>86</v>
      </c>
      <c r="K6924" s="1" t="s">
        <v>12</v>
      </c>
      <c r="L6924" s="1" t="s">
        <v>2651</v>
      </c>
    </row>
    <row r="6925" spans="1:12" x14ac:dyDescent="0.2">
      <c r="A6925" s="1" t="s">
        <v>234</v>
      </c>
      <c r="B6925" s="1" t="s">
        <v>13</v>
      </c>
      <c r="C6925" s="2">
        <v>43868</v>
      </c>
      <c r="D6925" s="1" t="s">
        <v>158</v>
      </c>
      <c r="E6925" s="1"/>
      <c r="F6925" s="1" t="s">
        <v>4401</v>
      </c>
      <c r="G6925" s="3">
        <v>1112.1400000000001</v>
      </c>
      <c r="H6925" s="3"/>
      <c r="I6925" s="1" t="s">
        <v>119</v>
      </c>
      <c r="J6925" s="1" t="s">
        <v>86</v>
      </c>
      <c r="K6925" s="1" t="s">
        <v>12</v>
      </c>
      <c r="L6925" s="1" t="s">
        <v>494</v>
      </c>
    </row>
    <row r="6926" spans="1:12" x14ac:dyDescent="0.2">
      <c r="A6926" s="1" t="s">
        <v>234</v>
      </c>
      <c r="B6926" s="1" t="s">
        <v>13</v>
      </c>
      <c r="C6926" s="2">
        <v>43868</v>
      </c>
      <c r="D6926" s="1" t="s">
        <v>158</v>
      </c>
      <c r="E6926" s="1"/>
      <c r="F6926" s="1" t="s">
        <v>28</v>
      </c>
      <c r="G6926" s="3">
        <v>1166.33</v>
      </c>
      <c r="H6926" s="3"/>
      <c r="I6926" s="1" t="s">
        <v>179</v>
      </c>
      <c r="J6926" s="1" t="s">
        <v>89</v>
      </c>
      <c r="K6926" s="1" t="s">
        <v>12</v>
      </c>
      <c r="L6926" s="1" t="s">
        <v>28</v>
      </c>
    </row>
    <row r="6927" spans="1:12" x14ac:dyDescent="0.2">
      <c r="A6927" s="1" t="s">
        <v>234</v>
      </c>
      <c r="B6927" s="1" t="s">
        <v>13</v>
      </c>
      <c r="C6927" s="2">
        <v>43868</v>
      </c>
      <c r="D6927" s="1" t="s">
        <v>158</v>
      </c>
      <c r="E6927" s="1"/>
      <c r="F6927" s="1" t="s">
        <v>29</v>
      </c>
      <c r="G6927" s="3">
        <v>72.510000000000005</v>
      </c>
      <c r="H6927" s="3"/>
      <c r="I6927" s="1" t="s">
        <v>106</v>
      </c>
      <c r="J6927" s="1" t="s">
        <v>121</v>
      </c>
      <c r="K6927" s="1" t="s">
        <v>84</v>
      </c>
      <c r="L6927" s="1" t="s">
        <v>29</v>
      </c>
    </row>
    <row r="6928" spans="1:12" x14ac:dyDescent="0.2">
      <c r="A6928" s="1" t="s">
        <v>234</v>
      </c>
      <c r="B6928" s="1" t="s">
        <v>13</v>
      </c>
      <c r="C6928" s="2">
        <v>43868</v>
      </c>
      <c r="D6928" s="1" t="s">
        <v>158</v>
      </c>
      <c r="E6928" s="1"/>
      <c r="F6928" s="1" t="s">
        <v>77</v>
      </c>
      <c r="G6928" s="3">
        <v>499.89</v>
      </c>
      <c r="H6928" s="3"/>
      <c r="I6928" s="1" t="s">
        <v>87</v>
      </c>
      <c r="J6928" s="1" t="s">
        <v>116</v>
      </c>
      <c r="K6928" s="1" t="s">
        <v>12</v>
      </c>
      <c r="L6928" s="1" t="s">
        <v>77</v>
      </c>
    </row>
    <row r="6929" spans="1:12" x14ac:dyDescent="0.2">
      <c r="A6929" s="1" t="s">
        <v>234</v>
      </c>
      <c r="B6929" s="1" t="s">
        <v>13</v>
      </c>
      <c r="C6929" s="2">
        <v>43868</v>
      </c>
      <c r="D6929" s="1" t="s">
        <v>158</v>
      </c>
      <c r="E6929" s="1"/>
      <c r="F6929" s="1" t="s">
        <v>112</v>
      </c>
      <c r="G6929" s="3">
        <v>1349</v>
      </c>
      <c r="H6929" s="3"/>
      <c r="I6929" s="1" t="s">
        <v>119</v>
      </c>
      <c r="J6929" s="1" t="s">
        <v>86</v>
      </c>
      <c r="K6929" s="1" t="s">
        <v>12</v>
      </c>
      <c r="L6929" s="1" t="s">
        <v>112</v>
      </c>
    </row>
    <row r="6930" spans="1:12" x14ac:dyDescent="0.2">
      <c r="A6930" s="1" t="s">
        <v>234</v>
      </c>
      <c r="B6930" s="1" t="s">
        <v>13</v>
      </c>
      <c r="C6930" s="2">
        <v>43868</v>
      </c>
      <c r="D6930" s="1" t="s">
        <v>158</v>
      </c>
      <c r="E6930" s="1"/>
      <c r="F6930" s="1" t="s">
        <v>29</v>
      </c>
      <c r="G6930" s="3">
        <v>508.85</v>
      </c>
      <c r="H6930" s="3"/>
      <c r="I6930" s="1" t="s">
        <v>83</v>
      </c>
      <c r="J6930" s="1" t="s">
        <v>175</v>
      </c>
      <c r="K6930" s="1" t="s">
        <v>84</v>
      </c>
      <c r="L6930" s="1" t="s">
        <v>29</v>
      </c>
    </row>
    <row r="6931" spans="1:12" x14ac:dyDescent="0.2">
      <c r="A6931" s="1" t="s">
        <v>234</v>
      </c>
      <c r="B6931" s="1" t="s">
        <v>13</v>
      </c>
      <c r="C6931" s="2">
        <v>43868</v>
      </c>
      <c r="D6931" s="1" t="s">
        <v>158</v>
      </c>
      <c r="E6931" s="1"/>
      <c r="F6931" s="1" t="s">
        <v>76</v>
      </c>
      <c r="G6931" s="3">
        <v>1214.73</v>
      </c>
      <c r="H6931" s="3"/>
      <c r="I6931" s="1" t="s">
        <v>120</v>
      </c>
      <c r="J6931" s="1" t="s">
        <v>171</v>
      </c>
      <c r="K6931" s="1" t="s">
        <v>12</v>
      </c>
      <c r="L6931" s="1" t="s">
        <v>76</v>
      </c>
    </row>
    <row r="6932" spans="1:12" x14ac:dyDescent="0.2">
      <c r="A6932" s="1" t="s">
        <v>234</v>
      </c>
      <c r="B6932" s="1" t="s">
        <v>13</v>
      </c>
      <c r="C6932" s="2">
        <v>43868</v>
      </c>
      <c r="D6932" s="1" t="s">
        <v>158</v>
      </c>
      <c r="E6932" s="1"/>
      <c r="F6932" s="1" t="s">
        <v>60</v>
      </c>
      <c r="G6932" s="3">
        <v>312.18</v>
      </c>
      <c r="H6932" s="3"/>
      <c r="I6932" s="1" t="s">
        <v>232</v>
      </c>
      <c r="J6932" s="1" t="s">
        <v>233</v>
      </c>
      <c r="K6932" s="1" t="s">
        <v>12</v>
      </c>
      <c r="L6932" s="1" t="s">
        <v>433</v>
      </c>
    </row>
    <row r="6933" spans="1:12" x14ac:dyDescent="0.2">
      <c r="A6933" s="1" t="s">
        <v>234</v>
      </c>
      <c r="B6933" s="1" t="s">
        <v>13</v>
      </c>
      <c r="C6933" s="2">
        <v>43868</v>
      </c>
      <c r="D6933" s="1" t="s">
        <v>158</v>
      </c>
      <c r="E6933" s="1"/>
      <c r="F6933" s="1" t="s">
        <v>393</v>
      </c>
      <c r="G6933" s="3">
        <v>635.91</v>
      </c>
      <c r="H6933" s="3"/>
      <c r="I6933" s="1" t="s">
        <v>232</v>
      </c>
      <c r="J6933" s="1" t="s">
        <v>233</v>
      </c>
      <c r="K6933" s="1" t="s">
        <v>12</v>
      </c>
      <c r="L6933" s="1" t="s">
        <v>393</v>
      </c>
    </row>
    <row r="6934" spans="1:12" x14ac:dyDescent="0.2">
      <c r="A6934" s="1" t="s">
        <v>234</v>
      </c>
      <c r="B6934" s="1" t="s">
        <v>13</v>
      </c>
      <c r="C6934" s="2">
        <v>43868</v>
      </c>
      <c r="D6934" s="1" t="s">
        <v>158</v>
      </c>
      <c r="E6934" s="1"/>
      <c r="F6934" s="1" t="s">
        <v>66</v>
      </c>
      <c r="G6934" s="3">
        <v>427.73</v>
      </c>
      <c r="H6934" s="3"/>
      <c r="I6934" s="1" t="s">
        <v>119</v>
      </c>
      <c r="J6934" s="1" t="s">
        <v>86</v>
      </c>
      <c r="K6934" s="1" t="s">
        <v>84</v>
      </c>
      <c r="L6934" s="1" t="s">
        <v>66</v>
      </c>
    </row>
    <row r="6935" spans="1:12" x14ac:dyDescent="0.2">
      <c r="A6935" s="1" t="s">
        <v>234</v>
      </c>
      <c r="B6935" s="1" t="s">
        <v>13</v>
      </c>
      <c r="C6935" s="2">
        <v>43868</v>
      </c>
      <c r="D6935" s="1" t="s">
        <v>158</v>
      </c>
      <c r="E6935" s="1"/>
      <c r="F6935" s="1" t="s">
        <v>4402</v>
      </c>
      <c r="G6935" s="3">
        <v>761.18</v>
      </c>
      <c r="H6935" s="3"/>
      <c r="I6935" s="1" t="s">
        <v>120</v>
      </c>
      <c r="J6935" s="1" t="s">
        <v>171</v>
      </c>
      <c r="K6935" s="1" t="s">
        <v>12</v>
      </c>
      <c r="L6935" s="1" t="s">
        <v>110</v>
      </c>
    </row>
    <row r="6936" spans="1:12" x14ac:dyDescent="0.2">
      <c r="A6936" s="1" t="s">
        <v>234</v>
      </c>
      <c r="B6936" s="1" t="s">
        <v>13</v>
      </c>
      <c r="C6936" s="2">
        <v>43868</v>
      </c>
      <c r="D6936" s="1" t="s">
        <v>158</v>
      </c>
      <c r="E6936" s="1"/>
      <c r="F6936" s="1" t="s">
        <v>459</v>
      </c>
      <c r="G6936" s="3">
        <v>566.1</v>
      </c>
      <c r="H6936" s="3"/>
      <c r="I6936" s="1" t="s">
        <v>83</v>
      </c>
      <c r="J6936" s="1" t="s">
        <v>181</v>
      </c>
      <c r="K6936" s="1" t="s">
        <v>12</v>
      </c>
      <c r="L6936" s="1" t="s">
        <v>459</v>
      </c>
    </row>
    <row r="6937" spans="1:12" x14ac:dyDescent="0.2">
      <c r="A6937" s="1" t="s">
        <v>234</v>
      </c>
      <c r="B6937" s="1" t="s">
        <v>13</v>
      </c>
      <c r="C6937" s="2">
        <v>43868</v>
      </c>
      <c r="D6937" s="1" t="s">
        <v>158</v>
      </c>
      <c r="E6937" s="1"/>
      <c r="F6937" s="1" t="s">
        <v>78</v>
      </c>
      <c r="G6937" s="3">
        <v>2175.2399999999998</v>
      </c>
      <c r="H6937" s="3"/>
      <c r="I6937" s="1" t="s">
        <v>119</v>
      </c>
      <c r="J6937" s="1" t="s">
        <v>86</v>
      </c>
      <c r="K6937" s="1" t="s">
        <v>12</v>
      </c>
      <c r="L6937" s="1" t="s">
        <v>78</v>
      </c>
    </row>
    <row r="6938" spans="1:12" x14ac:dyDescent="0.2">
      <c r="A6938" s="1" t="s">
        <v>234</v>
      </c>
      <c r="B6938" s="1" t="s">
        <v>13</v>
      </c>
      <c r="C6938" s="2">
        <v>43868</v>
      </c>
      <c r="D6938" s="1" t="s">
        <v>158</v>
      </c>
      <c r="E6938" s="1"/>
      <c r="F6938" s="1" t="s">
        <v>77</v>
      </c>
      <c r="G6938" s="3">
        <v>813.77</v>
      </c>
      <c r="H6938" s="3"/>
      <c r="I6938" s="1" t="s">
        <v>123</v>
      </c>
      <c r="J6938" s="1" t="s">
        <v>124</v>
      </c>
      <c r="K6938" s="1" t="s">
        <v>12</v>
      </c>
      <c r="L6938" s="1" t="s">
        <v>77</v>
      </c>
    </row>
    <row r="6939" spans="1:12" x14ac:dyDescent="0.2">
      <c r="A6939" s="1" t="s">
        <v>234</v>
      </c>
      <c r="B6939" s="1" t="s">
        <v>13</v>
      </c>
      <c r="C6939" s="2">
        <v>43868</v>
      </c>
      <c r="D6939" s="1" t="s">
        <v>158</v>
      </c>
      <c r="E6939" s="1"/>
      <c r="F6939" s="1" t="s">
        <v>111</v>
      </c>
      <c r="G6939" s="3">
        <v>184.62</v>
      </c>
      <c r="H6939" s="3"/>
      <c r="I6939" s="1" t="s">
        <v>87</v>
      </c>
      <c r="J6939" s="1" t="s">
        <v>116</v>
      </c>
      <c r="K6939" s="1" t="s">
        <v>84</v>
      </c>
      <c r="L6939" s="1" t="s">
        <v>111</v>
      </c>
    </row>
    <row r="6940" spans="1:12" x14ac:dyDescent="0.2">
      <c r="A6940" s="1" t="s">
        <v>234</v>
      </c>
      <c r="B6940" s="1" t="s">
        <v>13</v>
      </c>
      <c r="C6940" s="2">
        <v>43868</v>
      </c>
      <c r="D6940" s="1" t="s">
        <v>158</v>
      </c>
      <c r="E6940" s="1"/>
      <c r="F6940" s="1" t="s">
        <v>4403</v>
      </c>
      <c r="G6940" s="3">
        <v>552</v>
      </c>
      <c r="H6940" s="3"/>
      <c r="I6940" s="1" t="s">
        <v>119</v>
      </c>
      <c r="J6940" s="1" t="s">
        <v>86</v>
      </c>
      <c r="K6940" s="1" t="s">
        <v>12</v>
      </c>
      <c r="L6940" s="1" t="s">
        <v>4403</v>
      </c>
    </row>
    <row r="6941" spans="1:12" x14ac:dyDescent="0.2">
      <c r="A6941" s="1" t="s">
        <v>234</v>
      </c>
      <c r="B6941" s="1" t="s">
        <v>13</v>
      </c>
      <c r="C6941" s="2">
        <v>43868</v>
      </c>
      <c r="D6941" s="1" t="s">
        <v>158</v>
      </c>
      <c r="E6941" s="1"/>
      <c r="F6941" s="1" t="s">
        <v>427</v>
      </c>
      <c r="G6941" s="3">
        <v>1905.19</v>
      </c>
      <c r="H6941" s="3"/>
      <c r="I6941" s="1" t="s">
        <v>119</v>
      </c>
      <c r="J6941" s="1" t="s">
        <v>86</v>
      </c>
      <c r="K6941" s="1" t="s">
        <v>12</v>
      </c>
      <c r="L6941" s="1" t="s">
        <v>427</v>
      </c>
    </row>
    <row r="6942" spans="1:12" x14ac:dyDescent="0.2">
      <c r="A6942" s="1" t="s">
        <v>234</v>
      </c>
      <c r="B6942" s="1" t="s">
        <v>13</v>
      </c>
      <c r="C6942" s="2">
        <v>43868</v>
      </c>
      <c r="D6942" s="1" t="s">
        <v>158</v>
      </c>
      <c r="E6942" s="1"/>
      <c r="F6942" s="1" t="s">
        <v>2630</v>
      </c>
      <c r="G6942" s="3">
        <v>600</v>
      </c>
      <c r="H6942" s="3"/>
      <c r="I6942" s="1" t="s">
        <v>119</v>
      </c>
      <c r="J6942" s="1" t="s">
        <v>86</v>
      </c>
      <c r="K6942" s="1" t="s">
        <v>12</v>
      </c>
      <c r="L6942" s="1" t="s">
        <v>2630</v>
      </c>
    </row>
    <row r="6943" spans="1:12" x14ac:dyDescent="0.2">
      <c r="A6943" s="1" t="s">
        <v>234</v>
      </c>
      <c r="B6943" s="1" t="s">
        <v>13</v>
      </c>
      <c r="C6943" s="2">
        <v>43868</v>
      </c>
      <c r="D6943" s="1" t="s">
        <v>158</v>
      </c>
      <c r="E6943" s="1"/>
      <c r="F6943" s="1" t="s">
        <v>4386</v>
      </c>
      <c r="G6943" s="3">
        <v>57.99</v>
      </c>
      <c r="H6943" s="3"/>
      <c r="I6943" s="1" t="s">
        <v>106</v>
      </c>
      <c r="J6943" s="1" t="s">
        <v>121</v>
      </c>
      <c r="K6943" s="1" t="s">
        <v>84</v>
      </c>
      <c r="L6943" s="1" t="s">
        <v>306</v>
      </c>
    </row>
    <row r="6944" spans="1:12" x14ac:dyDescent="0.2">
      <c r="A6944" s="1" t="s">
        <v>234</v>
      </c>
      <c r="B6944" s="1" t="s">
        <v>13</v>
      </c>
      <c r="C6944" s="2">
        <v>43868</v>
      </c>
      <c r="D6944" s="1" t="s">
        <v>158</v>
      </c>
      <c r="E6944" s="1"/>
      <c r="F6944" s="1" t="s">
        <v>53</v>
      </c>
      <c r="G6944" s="3">
        <v>793.7</v>
      </c>
      <c r="H6944" s="3"/>
      <c r="I6944" s="1" t="s">
        <v>119</v>
      </c>
      <c r="J6944" s="1" t="s">
        <v>86</v>
      </c>
      <c r="K6944" s="1" t="s">
        <v>12</v>
      </c>
      <c r="L6944" s="1" t="s">
        <v>53</v>
      </c>
    </row>
    <row r="6945" spans="1:12" x14ac:dyDescent="0.2">
      <c r="A6945" s="1" t="s">
        <v>234</v>
      </c>
      <c r="B6945" s="1" t="s">
        <v>13</v>
      </c>
      <c r="C6945" s="2">
        <v>43868</v>
      </c>
      <c r="D6945" s="1" t="s">
        <v>158</v>
      </c>
      <c r="E6945" s="1"/>
      <c r="F6945" s="1" t="s">
        <v>372</v>
      </c>
      <c r="G6945" s="3">
        <v>1098.33</v>
      </c>
      <c r="H6945" s="3"/>
      <c r="I6945" s="1" t="s">
        <v>119</v>
      </c>
      <c r="J6945" s="1" t="s">
        <v>86</v>
      </c>
      <c r="K6945" s="1" t="s">
        <v>12</v>
      </c>
      <c r="L6945" s="1" t="s">
        <v>372</v>
      </c>
    </row>
    <row r="6946" spans="1:12" x14ac:dyDescent="0.2">
      <c r="A6946" s="1" t="s">
        <v>234</v>
      </c>
      <c r="B6946" s="1" t="s">
        <v>13</v>
      </c>
      <c r="C6946" s="2">
        <v>43868</v>
      </c>
      <c r="D6946" s="1" t="s">
        <v>158</v>
      </c>
      <c r="E6946" s="1"/>
      <c r="F6946" s="1" t="s">
        <v>26</v>
      </c>
      <c r="G6946" s="3">
        <v>440.35</v>
      </c>
      <c r="H6946" s="3"/>
      <c r="I6946" s="1" t="s">
        <v>123</v>
      </c>
      <c r="J6946" s="1" t="s">
        <v>124</v>
      </c>
      <c r="K6946" s="1" t="s">
        <v>84</v>
      </c>
      <c r="L6946" s="1" t="s">
        <v>26</v>
      </c>
    </row>
    <row r="6947" spans="1:12" x14ac:dyDescent="0.2">
      <c r="A6947" s="1" t="s">
        <v>234</v>
      </c>
      <c r="B6947" s="1" t="s">
        <v>13</v>
      </c>
      <c r="C6947" s="2">
        <v>43868</v>
      </c>
      <c r="D6947" s="1" t="s">
        <v>158</v>
      </c>
      <c r="E6947" s="1"/>
      <c r="F6947" s="1" t="s">
        <v>29</v>
      </c>
      <c r="G6947" s="3">
        <v>508.85</v>
      </c>
      <c r="H6947" s="3"/>
      <c r="I6947" s="1" t="s">
        <v>87</v>
      </c>
      <c r="J6947" s="1" t="s">
        <v>116</v>
      </c>
      <c r="K6947" s="1" t="s">
        <v>84</v>
      </c>
      <c r="L6947" s="1" t="s">
        <v>29</v>
      </c>
    </row>
    <row r="6948" spans="1:12" x14ac:dyDescent="0.2">
      <c r="A6948" s="1" t="s">
        <v>234</v>
      </c>
      <c r="B6948" s="1" t="s">
        <v>13</v>
      </c>
      <c r="C6948" s="2">
        <v>43868</v>
      </c>
      <c r="D6948" s="1" t="s">
        <v>158</v>
      </c>
      <c r="E6948" s="1"/>
      <c r="F6948" s="1" t="s">
        <v>36</v>
      </c>
      <c r="G6948" s="3">
        <v>2716.44</v>
      </c>
      <c r="H6948" s="3"/>
      <c r="I6948" s="1" t="s">
        <v>83</v>
      </c>
      <c r="J6948" s="1" t="s">
        <v>181</v>
      </c>
      <c r="K6948" s="1" t="s">
        <v>12</v>
      </c>
      <c r="L6948" s="1" t="s">
        <v>36</v>
      </c>
    </row>
    <row r="6949" spans="1:12" x14ac:dyDescent="0.2">
      <c r="A6949" s="1" t="s">
        <v>234</v>
      </c>
      <c r="B6949" s="1" t="s">
        <v>13</v>
      </c>
      <c r="C6949" s="2">
        <v>43868</v>
      </c>
      <c r="D6949" s="1" t="s">
        <v>158</v>
      </c>
      <c r="E6949" s="1"/>
      <c r="F6949" s="1" t="s">
        <v>38</v>
      </c>
      <c r="G6949" s="3">
        <v>1208.31</v>
      </c>
      <c r="H6949" s="3"/>
      <c r="I6949" s="1" t="s">
        <v>83</v>
      </c>
      <c r="J6949" s="1" t="s">
        <v>181</v>
      </c>
      <c r="K6949" s="1" t="s">
        <v>12</v>
      </c>
      <c r="L6949" s="1" t="s">
        <v>38</v>
      </c>
    </row>
    <row r="6950" spans="1:12" x14ac:dyDescent="0.2">
      <c r="A6950" s="1" t="s">
        <v>234</v>
      </c>
      <c r="B6950" s="1" t="s">
        <v>13</v>
      </c>
      <c r="C6950" s="2">
        <v>43868</v>
      </c>
      <c r="D6950" s="1" t="s">
        <v>158</v>
      </c>
      <c r="E6950" s="1"/>
      <c r="F6950" s="1" t="s">
        <v>2628</v>
      </c>
      <c r="G6950" s="3">
        <v>975</v>
      </c>
      <c r="H6950" s="3"/>
      <c r="I6950" s="1" t="s">
        <v>119</v>
      </c>
      <c r="J6950" s="1" t="s">
        <v>86</v>
      </c>
      <c r="K6950" s="1" t="s">
        <v>12</v>
      </c>
      <c r="L6950" s="1" t="s">
        <v>2628</v>
      </c>
    </row>
    <row r="6951" spans="1:12" x14ac:dyDescent="0.2">
      <c r="A6951" s="1" t="s">
        <v>234</v>
      </c>
      <c r="B6951" s="1" t="s">
        <v>13</v>
      </c>
      <c r="C6951" s="2">
        <v>43868</v>
      </c>
      <c r="D6951" s="1" t="s">
        <v>158</v>
      </c>
      <c r="E6951" s="1"/>
      <c r="F6951" s="1" t="s">
        <v>407</v>
      </c>
      <c r="G6951" s="3">
        <v>1570.93</v>
      </c>
      <c r="H6951" s="3"/>
      <c r="I6951" s="1" t="s">
        <v>119</v>
      </c>
      <c r="J6951" s="1" t="s">
        <v>86</v>
      </c>
      <c r="K6951" s="1" t="s">
        <v>12</v>
      </c>
      <c r="L6951" s="1" t="s">
        <v>407</v>
      </c>
    </row>
    <row r="6952" spans="1:12" x14ac:dyDescent="0.2">
      <c r="A6952" s="1" t="s">
        <v>234</v>
      </c>
      <c r="B6952" s="1" t="s">
        <v>13</v>
      </c>
      <c r="C6952" s="2">
        <v>43868</v>
      </c>
      <c r="D6952" s="1" t="s">
        <v>158</v>
      </c>
      <c r="E6952" s="1"/>
      <c r="F6952" s="1" t="s">
        <v>246</v>
      </c>
      <c r="G6952" s="3">
        <v>2013.64</v>
      </c>
      <c r="H6952" s="3"/>
      <c r="I6952" s="1" t="s">
        <v>119</v>
      </c>
      <c r="J6952" s="1" t="s">
        <v>86</v>
      </c>
      <c r="K6952" s="1" t="s">
        <v>12</v>
      </c>
      <c r="L6952" s="1" t="s">
        <v>246</v>
      </c>
    </row>
    <row r="6953" spans="1:12" x14ac:dyDescent="0.2">
      <c r="A6953" s="1" t="s">
        <v>234</v>
      </c>
      <c r="B6953" s="1" t="s">
        <v>13</v>
      </c>
      <c r="C6953" s="2">
        <v>43868</v>
      </c>
      <c r="D6953" s="1" t="s">
        <v>158</v>
      </c>
      <c r="E6953" s="1"/>
      <c r="F6953" s="1" t="s">
        <v>2869</v>
      </c>
      <c r="G6953" s="3">
        <v>314.64</v>
      </c>
      <c r="H6953" s="3"/>
      <c r="I6953" s="1" t="s">
        <v>177</v>
      </c>
      <c r="J6953" s="1" t="s">
        <v>178</v>
      </c>
      <c r="K6953" s="1" t="s">
        <v>12</v>
      </c>
      <c r="L6953" s="1" t="s">
        <v>2869</v>
      </c>
    </row>
    <row r="6954" spans="1:12" x14ac:dyDescent="0.2">
      <c r="A6954" s="1" t="s">
        <v>234</v>
      </c>
      <c r="B6954" s="1" t="s">
        <v>13</v>
      </c>
      <c r="C6954" s="2">
        <v>43868</v>
      </c>
      <c r="D6954" s="1" t="s">
        <v>158</v>
      </c>
      <c r="E6954" s="1"/>
      <c r="F6954" s="1" t="s">
        <v>241</v>
      </c>
      <c r="G6954" s="3">
        <v>281.56</v>
      </c>
      <c r="H6954" s="3"/>
      <c r="I6954" s="1" t="s">
        <v>87</v>
      </c>
      <c r="J6954" s="1" t="s">
        <v>253</v>
      </c>
      <c r="K6954" s="1" t="s">
        <v>84</v>
      </c>
      <c r="L6954" s="1" t="s">
        <v>241</v>
      </c>
    </row>
    <row r="6955" spans="1:12" x14ac:dyDescent="0.2">
      <c r="A6955" s="1" t="s">
        <v>234</v>
      </c>
      <c r="B6955" s="1" t="s">
        <v>13</v>
      </c>
      <c r="C6955" s="2">
        <v>43868</v>
      </c>
      <c r="D6955" s="1" t="s">
        <v>158</v>
      </c>
      <c r="E6955" s="1"/>
      <c r="F6955" s="1" t="s">
        <v>3084</v>
      </c>
      <c r="G6955" s="3">
        <v>1406</v>
      </c>
      <c r="H6955" s="3"/>
      <c r="I6955" s="1" t="s">
        <v>120</v>
      </c>
      <c r="J6955" s="1" t="s">
        <v>171</v>
      </c>
      <c r="K6955" s="1" t="s">
        <v>12</v>
      </c>
      <c r="L6955" s="1" t="s">
        <v>3084</v>
      </c>
    </row>
    <row r="6956" spans="1:12" x14ac:dyDescent="0.2">
      <c r="A6956" s="1" t="s">
        <v>234</v>
      </c>
      <c r="B6956" s="1" t="s">
        <v>13</v>
      </c>
      <c r="C6956" s="2">
        <v>43868</v>
      </c>
      <c r="D6956" s="1" t="s">
        <v>158</v>
      </c>
      <c r="E6956" s="1"/>
      <c r="F6956" s="1" t="s">
        <v>99</v>
      </c>
      <c r="G6956" s="3">
        <v>488.6</v>
      </c>
      <c r="H6956" s="3"/>
      <c r="I6956" s="1" t="s">
        <v>83</v>
      </c>
      <c r="J6956" s="1" t="s">
        <v>181</v>
      </c>
      <c r="K6956" s="1" t="s">
        <v>12</v>
      </c>
      <c r="L6956" s="1" t="s">
        <v>99</v>
      </c>
    </row>
    <row r="6957" spans="1:12" x14ac:dyDescent="0.2">
      <c r="A6957" s="1" t="s">
        <v>234</v>
      </c>
      <c r="B6957" s="1" t="s">
        <v>13</v>
      </c>
      <c r="C6957" s="2">
        <v>43868</v>
      </c>
      <c r="D6957" s="1" t="s">
        <v>158</v>
      </c>
      <c r="E6957" s="1"/>
      <c r="F6957" s="1" t="s">
        <v>4402</v>
      </c>
      <c r="G6957" s="3">
        <v>374.92</v>
      </c>
      <c r="H6957" s="3"/>
      <c r="I6957" s="1" t="s">
        <v>119</v>
      </c>
      <c r="J6957" s="1" t="s">
        <v>86</v>
      </c>
      <c r="K6957" s="1" t="s">
        <v>12</v>
      </c>
      <c r="L6957" s="1" t="s">
        <v>110</v>
      </c>
    </row>
    <row r="6958" spans="1:12" x14ac:dyDescent="0.2">
      <c r="A6958" s="1" t="s">
        <v>234</v>
      </c>
      <c r="B6958" s="1" t="s">
        <v>13</v>
      </c>
      <c r="C6958" s="2">
        <v>43868</v>
      </c>
      <c r="D6958" s="1" t="s">
        <v>158</v>
      </c>
      <c r="E6958" s="1"/>
      <c r="F6958" s="1" t="s">
        <v>1650</v>
      </c>
      <c r="G6958" s="3">
        <v>502.74</v>
      </c>
      <c r="H6958" s="3"/>
      <c r="I6958" s="1" t="s">
        <v>123</v>
      </c>
      <c r="J6958" s="1" t="s">
        <v>124</v>
      </c>
      <c r="K6958" s="1" t="s">
        <v>12</v>
      </c>
      <c r="L6958" s="1" t="s">
        <v>1650</v>
      </c>
    </row>
    <row r="6959" spans="1:12" x14ac:dyDescent="0.2">
      <c r="A6959" s="1" t="s">
        <v>234</v>
      </c>
      <c r="B6959" s="1" t="s">
        <v>13</v>
      </c>
      <c r="C6959" s="2">
        <v>43868</v>
      </c>
      <c r="D6959" s="1" t="s">
        <v>158</v>
      </c>
      <c r="E6959" s="1"/>
      <c r="F6959" s="1" t="s">
        <v>2946</v>
      </c>
      <c r="G6959" s="3">
        <v>600</v>
      </c>
      <c r="H6959" s="3"/>
      <c r="I6959" s="1" t="s">
        <v>119</v>
      </c>
      <c r="J6959" s="1" t="s">
        <v>86</v>
      </c>
      <c r="K6959" s="1" t="s">
        <v>12</v>
      </c>
      <c r="L6959" s="1" t="s">
        <v>2946</v>
      </c>
    </row>
    <row r="6960" spans="1:12" x14ac:dyDescent="0.2">
      <c r="A6960" s="1" t="s">
        <v>234</v>
      </c>
      <c r="B6960" s="1" t="s">
        <v>13</v>
      </c>
      <c r="C6960" s="2">
        <v>43868</v>
      </c>
      <c r="D6960" s="1" t="s">
        <v>158</v>
      </c>
      <c r="E6960" s="1"/>
      <c r="F6960" s="1" t="s">
        <v>21</v>
      </c>
      <c r="G6960" s="3">
        <v>1484.86</v>
      </c>
      <c r="H6960" s="3"/>
      <c r="I6960" s="1" t="s">
        <v>106</v>
      </c>
      <c r="J6960" s="1" t="s">
        <v>122</v>
      </c>
      <c r="K6960" s="1" t="s">
        <v>12</v>
      </c>
      <c r="L6960" s="1" t="s">
        <v>21</v>
      </c>
    </row>
    <row r="6961" spans="1:12" x14ac:dyDescent="0.2">
      <c r="A6961" s="1" t="s">
        <v>234</v>
      </c>
      <c r="B6961" s="1" t="s">
        <v>13</v>
      </c>
      <c r="C6961" s="2">
        <v>43868</v>
      </c>
      <c r="D6961" s="1" t="s">
        <v>158</v>
      </c>
      <c r="E6961" s="1"/>
      <c r="F6961" s="1" t="s">
        <v>2616</v>
      </c>
      <c r="G6961" s="3">
        <v>672</v>
      </c>
      <c r="H6961" s="3"/>
      <c r="I6961" s="1" t="s">
        <v>119</v>
      </c>
      <c r="J6961" s="1" t="s">
        <v>86</v>
      </c>
      <c r="K6961" s="1" t="s">
        <v>12</v>
      </c>
      <c r="L6961" s="1" t="s">
        <v>2616</v>
      </c>
    </row>
    <row r="6962" spans="1:12" x14ac:dyDescent="0.2">
      <c r="A6962" s="1" t="s">
        <v>234</v>
      </c>
      <c r="B6962" s="1" t="s">
        <v>13</v>
      </c>
      <c r="C6962" s="2">
        <v>43868</v>
      </c>
      <c r="D6962" s="1" t="s">
        <v>158</v>
      </c>
      <c r="E6962" s="1"/>
      <c r="F6962" s="1" t="s">
        <v>109</v>
      </c>
      <c r="G6962" s="3">
        <v>1172.4000000000001</v>
      </c>
      <c r="H6962" s="3"/>
      <c r="I6962" s="1" t="s">
        <v>119</v>
      </c>
      <c r="J6962" s="1" t="s">
        <v>86</v>
      </c>
      <c r="K6962" s="1" t="s">
        <v>12</v>
      </c>
      <c r="L6962" s="1" t="s">
        <v>109</v>
      </c>
    </row>
    <row r="6963" spans="1:12" x14ac:dyDescent="0.2">
      <c r="A6963" s="1" t="s">
        <v>234</v>
      </c>
      <c r="B6963" s="1" t="s">
        <v>13</v>
      </c>
      <c r="C6963" s="2">
        <v>43868</v>
      </c>
      <c r="D6963" s="1" t="s">
        <v>158</v>
      </c>
      <c r="E6963" s="1"/>
      <c r="F6963" s="1" t="s">
        <v>4374</v>
      </c>
      <c r="G6963" s="3">
        <v>775.09</v>
      </c>
      <c r="H6963" s="3"/>
      <c r="I6963" s="1" t="s">
        <v>177</v>
      </c>
      <c r="J6963" s="1" t="s">
        <v>178</v>
      </c>
      <c r="K6963" s="1" t="s">
        <v>12</v>
      </c>
      <c r="L6963" s="1" t="s">
        <v>322</v>
      </c>
    </row>
    <row r="6964" spans="1:12" x14ac:dyDescent="0.2">
      <c r="A6964" s="1" t="s">
        <v>234</v>
      </c>
      <c r="B6964" s="1" t="s">
        <v>13</v>
      </c>
      <c r="C6964" s="2">
        <v>43868</v>
      </c>
      <c r="D6964" s="1" t="s">
        <v>158</v>
      </c>
      <c r="E6964" s="1"/>
      <c r="F6964" s="1" t="s">
        <v>65</v>
      </c>
      <c r="G6964" s="3">
        <v>1384.14</v>
      </c>
      <c r="H6964" s="3"/>
      <c r="I6964" s="1" t="s">
        <v>106</v>
      </c>
      <c r="J6964" s="1" t="s">
        <v>121</v>
      </c>
      <c r="K6964" s="1" t="s">
        <v>12</v>
      </c>
      <c r="L6964" s="1" t="s">
        <v>65</v>
      </c>
    </row>
    <row r="6965" spans="1:12" x14ac:dyDescent="0.2">
      <c r="A6965" s="1" t="s">
        <v>234</v>
      </c>
      <c r="B6965" s="1" t="s">
        <v>13</v>
      </c>
      <c r="C6965" s="2">
        <v>43868</v>
      </c>
      <c r="D6965" s="1" t="s">
        <v>158</v>
      </c>
      <c r="E6965" s="1"/>
      <c r="F6965" s="1" t="s">
        <v>3701</v>
      </c>
      <c r="G6965" s="3">
        <v>828</v>
      </c>
      <c r="H6965" s="3"/>
      <c r="I6965" s="1" t="s">
        <v>119</v>
      </c>
      <c r="J6965" s="1" t="s">
        <v>86</v>
      </c>
      <c r="K6965" s="1" t="s">
        <v>12</v>
      </c>
      <c r="L6965" s="1" t="s">
        <v>3701</v>
      </c>
    </row>
    <row r="6966" spans="1:12" x14ac:dyDescent="0.2">
      <c r="A6966" s="1" t="s">
        <v>234</v>
      </c>
      <c r="B6966" s="1" t="s">
        <v>13</v>
      </c>
      <c r="C6966" s="2">
        <v>43868</v>
      </c>
      <c r="D6966" s="1" t="s">
        <v>158</v>
      </c>
      <c r="E6966" s="1"/>
      <c r="F6966" s="1" t="s">
        <v>182</v>
      </c>
      <c r="G6966" s="3">
        <v>1113.04</v>
      </c>
      <c r="H6966" s="3"/>
      <c r="I6966" s="1" t="s">
        <v>119</v>
      </c>
      <c r="J6966" s="1" t="s">
        <v>86</v>
      </c>
      <c r="K6966" s="1" t="s">
        <v>12</v>
      </c>
      <c r="L6966" s="1" t="s">
        <v>182</v>
      </c>
    </row>
    <row r="6967" spans="1:12" x14ac:dyDescent="0.2">
      <c r="A6967" s="1" t="s">
        <v>234</v>
      </c>
      <c r="B6967" s="1" t="s">
        <v>13</v>
      </c>
      <c r="C6967" s="2">
        <v>43868</v>
      </c>
      <c r="D6967" s="1" t="s">
        <v>158</v>
      </c>
      <c r="E6967" s="1"/>
      <c r="F6967" s="1" t="s">
        <v>241</v>
      </c>
      <c r="G6967" s="3">
        <v>456.68</v>
      </c>
      <c r="H6967" s="3"/>
      <c r="I6967" s="1" t="s">
        <v>83</v>
      </c>
      <c r="J6967" s="1" t="s">
        <v>175</v>
      </c>
      <c r="K6967" s="1" t="s">
        <v>84</v>
      </c>
      <c r="L6967" s="1" t="s">
        <v>241</v>
      </c>
    </row>
    <row r="6968" spans="1:12" x14ac:dyDescent="0.2">
      <c r="A6968" s="1" t="s">
        <v>234</v>
      </c>
      <c r="B6968" s="1" t="s">
        <v>13</v>
      </c>
      <c r="C6968" s="2">
        <v>43868</v>
      </c>
      <c r="D6968" s="1" t="s">
        <v>158</v>
      </c>
      <c r="E6968" s="1"/>
      <c r="F6968" s="1" t="s">
        <v>31</v>
      </c>
      <c r="G6968" s="3">
        <v>436.69</v>
      </c>
      <c r="H6968" s="3"/>
      <c r="I6968" s="1" t="s">
        <v>177</v>
      </c>
      <c r="J6968" s="1" t="s">
        <v>178</v>
      </c>
      <c r="K6968" s="1" t="s">
        <v>12</v>
      </c>
      <c r="L6968" s="1" t="s">
        <v>31</v>
      </c>
    </row>
    <row r="6969" spans="1:12" x14ac:dyDescent="0.2">
      <c r="A6969" s="1" t="s">
        <v>234</v>
      </c>
      <c r="B6969" s="1" t="s">
        <v>13</v>
      </c>
      <c r="C6969" s="2">
        <v>43868</v>
      </c>
      <c r="D6969" s="1" t="s">
        <v>158</v>
      </c>
      <c r="E6969" s="1"/>
      <c r="F6969" s="1" t="s">
        <v>4382</v>
      </c>
      <c r="G6969" s="3">
        <v>942.31</v>
      </c>
      <c r="H6969" s="3"/>
      <c r="I6969" s="1" t="s">
        <v>108</v>
      </c>
      <c r="J6969" s="1" t="s">
        <v>117</v>
      </c>
      <c r="K6969" s="1" t="s">
        <v>12</v>
      </c>
      <c r="L6969" s="1" t="s">
        <v>80</v>
      </c>
    </row>
    <row r="6970" spans="1:12" x14ac:dyDescent="0.2">
      <c r="A6970" s="1" t="s">
        <v>234</v>
      </c>
      <c r="B6970" s="1" t="s">
        <v>13</v>
      </c>
      <c r="C6970" s="2">
        <v>43868</v>
      </c>
      <c r="D6970" s="1" t="s">
        <v>158</v>
      </c>
      <c r="E6970" s="1"/>
      <c r="F6970" s="1" t="s">
        <v>3526</v>
      </c>
      <c r="G6970" s="3">
        <v>858</v>
      </c>
      <c r="H6970" s="3"/>
      <c r="I6970" s="1" t="s">
        <v>119</v>
      </c>
      <c r="J6970" s="1" t="s">
        <v>86</v>
      </c>
      <c r="K6970" s="1" t="s">
        <v>12</v>
      </c>
      <c r="L6970" s="1" t="s">
        <v>3526</v>
      </c>
    </row>
    <row r="6971" spans="1:12" x14ac:dyDescent="0.2">
      <c r="A6971" s="1" t="s">
        <v>234</v>
      </c>
      <c r="B6971" s="1" t="s">
        <v>13</v>
      </c>
      <c r="C6971" s="2">
        <v>43868</v>
      </c>
      <c r="D6971" s="1" t="s">
        <v>158</v>
      </c>
      <c r="E6971" s="1"/>
      <c r="F6971" s="1" t="s">
        <v>456</v>
      </c>
      <c r="G6971" s="3">
        <v>1308.5</v>
      </c>
      <c r="H6971" s="3"/>
      <c r="I6971" s="1" t="s">
        <v>85</v>
      </c>
      <c r="J6971" s="1" t="s">
        <v>125</v>
      </c>
      <c r="K6971" s="1" t="s">
        <v>12</v>
      </c>
      <c r="L6971" s="1" t="s">
        <v>456</v>
      </c>
    </row>
    <row r="6972" spans="1:12" x14ac:dyDescent="0.2">
      <c r="A6972" s="1" t="s">
        <v>234</v>
      </c>
      <c r="B6972" s="1" t="s">
        <v>13</v>
      </c>
      <c r="C6972" s="2">
        <v>43868</v>
      </c>
      <c r="D6972" s="1" t="s">
        <v>158</v>
      </c>
      <c r="E6972" s="1"/>
      <c r="F6972" s="1" t="s">
        <v>26</v>
      </c>
      <c r="G6972" s="3">
        <v>102.16</v>
      </c>
      <c r="H6972" s="3"/>
      <c r="I6972" s="1" t="s">
        <v>106</v>
      </c>
      <c r="J6972" s="1" t="s">
        <v>122</v>
      </c>
      <c r="K6972" s="1" t="s">
        <v>84</v>
      </c>
      <c r="L6972" s="1" t="s">
        <v>26</v>
      </c>
    </row>
    <row r="6973" spans="1:12" x14ac:dyDescent="0.2">
      <c r="A6973" s="1" t="s">
        <v>234</v>
      </c>
      <c r="B6973" s="1" t="s">
        <v>13</v>
      </c>
      <c r="C6973" s="2">
        <v>43882</v>
      </c>
      <c r="D6973" s="1" t="s">
        <v>159</v>
      </c>
      <c r="E6973" s="1"/>
      <c r="F6973" s="1" t="s">
        <v>4404</v>
      </c>
      <c r="G6973" s="3">
        <v>1325.25</v>
      </c>
      <c r="H6973" s="3"/>
      <c r="I6973" s="1" t="s">
        <v>120</v>
      </c>
      <c r="J6973" s="1" t="s">
        <v>171</v>
      </c>
      <c r="K6973" s="1" t="s">
        <v>12</v>
      </c>
      <c r="L6973" s="1" t="s">
        <v>3084</v>
      </c>
    </row>
    <row r="6974" spans="1:12" x14ac:dyDescent="0.2">
      <c r="A6974" s="1" t="s">
        <v>234</v>
      </c>
      <c r="B6974" s="1" t="s">
        <v>13</v>
      </c>
      <c r="C6974" s="2">
        <v>43882</v>
      </c>
      <c r="D6974" s="1" t="s">
        <v>159</v>
      </c>
      <c r="E6974" s="1"/>
      <c r="F6974" s="1" t="s">
        <v>4405</v>
      </c>
      <c r="G6974" s="3">
        <v>1382.55</v>
      </c>
      <c r="H6974" s="3"/>
      <c r="I6974" s="1" t="s">
        <v>119</v>
      </c>
      <c r="J6974" s="1" t="s">
        <v>86</v>
      </c>
      <c r="K6974" s="1" t="s">
        <v>12</v>
      </c>
      <c r="L6974" s="1" t="s">
        <v>102</v>
      </c>
    </row>
    <row r="6975" spans="1:12" x14ac:dyDescent="0.2">
      <c r="A6975" s="1" t="s">
        <v>234</v>
      </c>
      <c r="B6975" s="1" t="s">
        <v>13</v>
      </c>
      <c r="C6975" s="2">
        <v>43882</v>
      </c>
      <c r="D6975" s="1" t="s">
        <v>159</v>
      </c>
      <c r="E6975" s="1"/>
      <c r="F6975" s="1" t="s">
        <v>4406</v>
      </c>
      <c r="G6975" s="3">
        <v>2391.3000000000002</v>
      </c>
      <c r="H6975" s="3"/>
      <c r="I6975" s="1" t="s">
        <v>119</v>
      </c>
      <c r="J6975" s="1" t="s">
        <v>86</v>
      </c>
      <c r="K6975" s="1" t="s">
        <v>12</v>
      </c>
      <c r="L6975" s="1" t="s">
        <v>15</v>
      </c>
    </row>
    <row r="6976" spans="1:12" x14ac:dyDescent="0.2">
      <c r="A6976" s="1" t="s">
        <v>234</v>
      </c>
      <c r="B6976" s="1" t="s">
        <v>13</v>
      </c>
      <c r="C6976" s="2">
        <v>43882</v>
      </c>
      <c r="D6976" s="1" t="s">
        <v>159</v>
      </c>
      <c r="E6976" s="1"/>
      <c r="F6976" s="1" t="s">
        <v>4407</v>
      </c>
      <c r="G6976" s="3">
        <v>178.09</v>
      </c>
      <c r="H6976" s="3"/>
      <c r="I6976" s="1" t="s">
        <v>83</v>
      </c>
      <c r="J6976" s="1" t="s">
        <v>175</v>
      </c>
      <c r="K6976" s="1" t="s">
        <v>84</v>
      </c>
      <c r="L6976" s="1" t="s">
        <v>300</v>
      </c>
    </row>
    <row r="6977" spans="1:12" x14ac:dyDescent="0.2">
      <c r="A6977" s="1" t="s">
        <v>234</v>
      </c>
      <c r="B6977" s="1" t="s">
        <v>13</v>
      </c>
      <c r="C6977" s="2">
        <v>43882</v>
      </c>
      <c r="D6977" s="1" t="s">
        <v>159</v>
      </c>
      <c r="E6977" s="1"/>
      <c r="F6977" s="1" t="s">
        <v>4408</v>
      </c>
      <c r="G6977" s="3">
        <v>35.229999999999997</v>
      </c>
      <c r="H6977" s="3"/>
      <c r="I6977" s="1" t="s">
        <v>179</v>
      </c>
      <c r="J6977" s="1" t="s">
        <v>89</v>
      </c>
      <c r="K6977" s="1" t="s">
        <v>84</v>
      </c>
      <c r="L6977" s="1" t="s">
        <v>63</v>
      </c>
    </row>
    <row r="6978" spans="1:12" x14ac:dyDescent="0.2">
      <c r="A6978" s="1" t="s">
        <v>234</v>
      </c>
      <c r="B6978" s="1" t="s">
        <v>13</v>
      </c>
      <c r="C6978" s="2">
        <v>43882</v>
      </c>
      <c r="D6978" s="1" t="s">
        <v>159</v>
      </c>
      <c r="E6978" s="1"/>
      <c r="F6978" s="1" t="s">
        <v>4409</v>
      </c>
      <c r="G6978" s="3">
        <v>361.24</v>
      </c>
      <c r="H6978" s="3"/>
      <c r="I6978" s="1" t="s">
        <v>179</v>
      </c>
      <c r="J6978" s="1" t="s">
        <v>89</v>
      </c>
      <c r="K6978" s="1" t="s">
        <v>12</v>
      </c>
      <c r="L6978" s="1" t="s">
        <v>77</v>
      </c>
    </row>
    <row r="6979" spans="1:12" x14ac:dyDescent="0.2">
      <c r="A6979" s="1" t="s">
        <v>234</v>
      </c>
      <c r="B6979" s="1" t="s">
        <v>13</v>
      </c>
      <c r="C6979" s="2">
        <v>43882</v>
      </c>
      <c r="D6979" s="1" t="s">
        <v>159</v>
      </c>
      <c r="E6979" s="1"/>
      <c r="F6979" s="1" t="s">
        <v>4410</v>
      </c>
      <c r="G6979" s="3">
        <v>230.77</v>
      </c>
      <c r="H6979" s="3"/>
      <c r="I6979" s="1" t="s">
        <v>177</v>
      </c>
      <c r="J6979" s="1" t="s">
        <v>178</v>
      </c>
      <c r="K6979" s="1" t="s">
        <v>12</v>
      </c>
      <c r="L6979" s="1" t="s">
        <v>433</v>
      </c>
    </row>
    <row r="6980" spans="1:12" x14ac:dyDescent="0.2">
      <c r="A6980" s="1" t="s">
        <v>234</v>
      </c>
      <c r="B6980" s="1" t="s">
        <v>13</v>
      </c>
      <c r="C6980" s="2">
        <v>43882</v>
      </c>
      <c r="D6980" s="1" t="s">
        <v>159</v>
      </c>
      <c r="E6980" s="1"/>
      <c r="F6980" s="1" t="s">
        <v>4411</v>
      </c>
      <c r="G6980" s="3">
        <v>1358.38</v>
      </c>
      <c r="H6980" s="3"/>
      <c r="I6980" s="1" t="s">
        <v>120</v>
      </c>
      <c r="J6980" s="1" t="s">
        <v>171</v>
      </c>
      <c r="K6980" s="1" t="s">
        <v>12</v>
      </c>
      <c r="L6980" s="1" t="s">
        <v>473</v>
      </c>
    </row>
    <row r="6981" spans="1:12" x14ac:dyDescent="0.2">
      <c r="A6981" s="1" t="s">
        <v>234</v>
      </c>
      <c r="B6981" s="1" t="s">
        <v>13</v>
      </c>
      <c r="C6981" s="2">
        <v>43882</v>
      </c>
      <c r="D6981" s="1" t="s">
        <v>159</v>
      </c>
      <c r="E6981" s="1"/>
      <c r="F6981" s="1" t="s">
        <v>4412</v>
      </c>
      <c r="G6981" s="3">
        <v>454.61</v>
      </c>
      <c r="H6981" s="3"/>
      <c r="I6981" s="1" t="s">
        <v>83</v>
      </c>
      <c r="J6981" s="1" t="s">
        <v>181</v>
      </c>
      <c r="K6981" s="1" t="s">
        <v>12</v>
      </c>
      <c r="L6981" s="1" t="s">
        <v>4413</v>
      </c>
    </row>
    <row r="6982" spans="1:12" x14ac:dyDescent="0.2">
      <c r="A6982" s="1" t="s">
        <v>234</v>
      </c>
      <c r="B6982" s="1" t="s">
        <v>13</v>
      </c>
      <c r="C6982" s="2">
        <v>43882</v>
      </c>
      <c r="D6982" s="1" t="s">
        <v>159</v>
      </c>
      <c r="E6982" s="1"/>
      <c r="F6982" s="1" t="s">
        <v>4414</v>
      </c>
      <c r="G6982" s="3">
        <v>1645.62</v>
      </c>
      <c r="H6982" s="3"/>
      <c r="I6982" s="1" t="s">
        <v>119</v>
      </c>
      <c r="J6982" s="1" t="s">
        <v>86</v>
      </c>
      <c r="K6982" s="1" t="s">
        <v>12</v>
      </c>
      <c r="L6982" s="1" t="s">
        <v>88</v>
      </c>
    </row>
    <row r="6983" spans="1:12" x14ac:dyDescent="0.2">
      <c r="A6983" s="1" t="s">
        <v>234</v>
      </c>
      <c r="B6983" s="1" t="s">
        <v>13</v>
      </c>
      <c r="C6983" s="2">
        <v>43882</v>
      </c>
      <c r="D6983" s="1" t="s">
        <v>159</v>
      </c>
      <c r="E6983" s="1"/>
      <c r="F6983" s="1" t="s">
        <v>4415</v>
      </c>
      <c r="G6983" s="3">
        <v>882.34</v>
      </c>
      <c r="H6983" s="3"/>
      <c r="I6983" s="1" t="s">
        <v>119</v>
      </c>
      <c r="J6983" s="1" t="s">
        <v>86</v>
      </c>
      <c r="K6983" s="1" t="s">
        <v>12</v>
      </c>
      <c r="L6983" s="1" t="s">
        <v>42</v>
      </c>
    </row>
    <row r="6984" spans="1:12" x14ac:dyDescent="0.2">
      <c r="A6984" s="1" t="s">
        <v>234</v>
      </c>
      <c r="B6984" s="1" t="s">
        <v>13</v>
      </c>
      <c r="C6984" s="2">
        <v>43882</v>
      </c>
      <c r="D6984" s="1" t="s">
        <v>159</v>
      </c>
      <c r="E6984" s="1"/>
      <c r="F6984" s="1" t="s">
        <v>4416</v>
      </c>
      <c r="G6984" s="3">
        <v>1050</v>
      </c>
      <c r="H6984" s="3"/>
      <c r="I6984" s="1" t="s">
        <v>119</v>
      </c>
      <c r="J6984" s="1" t="s">
        <v>86</v>
      </c>
      <c r="K6984" s="1" t="s">
        <v>12</v>
      </c>
      <c r="L6984" s="1" t="s">
        <v>1098</v>
      </c>
    </row>
    <row r="6985" spans="1:12" x14ac:dyDescent="0.2">
      <c r="A6985" s="1" t="s">
        <v>234</v>
      </c>
      <c r="B6985" s="1" t="s">
        <v>13</v>
      </c>
      <c r="C6985" s="2">
        <v>43882</v>
      </c>
      <c r="D6985" s="1" t="s">
        <v>159</v>
      </c>
      <c r="E6985" s="1"/>
      <c r="F6985" s="1" t="s">
        <v>4417</v>
      </c>
      <c r="G6985" s="3">
        <v>456.68</v>
      </c>
      <c r="H6985" s="3"/>
      <c r="I6985" s="1" t="s">
        <v>83</v>
      </c>
      <c r="J6985" s="1" t="s">
        <v>175</v>
      </c>
      <c r="K6985" s="1" t="s">
        <v>84</v>
      </c>
      <c r="L6985" s="1" t="s">
        <v>241</v>
      </c>
    </row>
    <row r="6986" spans="1:12" x14ac:dyDescent="0.2">
      <c r="A6986" s="1" t="s">
        <v>234</v>
      </c>
      <c r="B6986" s="1" t="s">
        <v>13</v>
      </c>
      <c r="C6986" s="2">
        <v>43882</v>
      </c>
      <c r="D6986" s="1" t="s">
        <v>159</v>
      </c>
      <c r="E6986" s="1"/>
      <c r="F6986" s="1" t="s">
        <v>4418</v>
      </c>
      <c r="G6986" s="3">
        <v>75.98</v>
      </c>
      <c r="H6986" s="3"/>
      <c r="I6986" s="1" t="s">
        <v>185</v>
      </c>
      <c r="J6986" s="1" t="s">
        <v>126</v>
      </c>
      <c r="K6986" s="1" t="s">
        <v>84</v>
      </c>
      <c r="L6986" s="1" t="s">
        <v>51</v>
      </c>
    </row>
    <row r="6987" spans="1:12" x14ac:dyDescent="0.2">
      <c r="A6987" s="1" t="s">
        <v>234</v>
      </c>
      <c r="B6987" s="1" t="s">
        <v>13</v>
      </c>
      <c r="C6987" s="2">
        <v>43882</v>
      </c>
      <c r="D6987" s="1" t="s">
        <v>159</v>
      </c>
      <c r="E6987" s="1"/>
      <c r="F6987" s="1" t="s">
        <v>4419</v>
      </c>
      <c r="G6987" s="3">
        <v>187.88</v>
      </c>
      <c r="H6987" s="3"/>
      <c r="I6987" s="1" t="s">
        <v>106</v>
      </c>
      <c r="J6987" s="1" t="s">
        <v>121</v>
      </c>
      <c r="K6987" s="1" t="s">
        <v>84</v>
      </c>
      <c r="L6987" s="1" t="s">
        <v>26</v>
      </c>
    </row>
    <row r="6988" spans="1:12" x14ac:dyDescent="0.2">
      <c r="A6988" s="1" t="s">
        <v>234</v>
      </c>
      <c r="B6988" s="1" t="s">
        <v>13</v>
      </c>
      <c r="C6988" s="2">
        <v>43882</v>
      </c>
      <c r="D6988" s="1" t="s">
        <v>159</v>
      </c>
      <c r="E6988" s="1"/>
      <c r="F6988" s="1" t="s">
        <v>4420</v>
      </c>
      <c r="G6988" s="3">
        <v>855.26</v>
      </c>
      <c r="H6988" s="3"/>
      <c r="I6988" s="1" t="s">
        <v>120</v>
      </c>
      <c r="J6988" s="1" t="s">
        <v>171</v>
      </c>
      <c r="K6988" s="1" t="s">
        <v>12</v>
      </c>
      <c r="L6988" s="1" t="s">
        <v>76</v>
      </c>
    </row>
    <row r="6989" spans="1:12" x14ac:dyDescent="0.2">
      <c r="A6989" s="1" t="s">
        <v>234</v>
      </c>
      <c r="B6989" s="1" t="s">
        <v>13</v>
      </c>
      <c r="C6989" s="2">
        <v>43882</v>
      </c>
      <c r="D6989" s="1" t="s">
        <v>159</v>
      </c>
      <c r="E6989" s="1"/>
      <c r="F6989" s="1" t="s">
        <v>4421</v>
      </c>
      <c r="G6989" s="3">
        <v>69.23</v>
      </c>
      <c r="H6989" s="3"/>
      <c r="I6989" s="1" t="s">
        <v>232</v>
      </c>
      <c r="J6989" s="1" t="s">
        <v>233</v>
      </c>
      <c r="K6989" s="1" t="s">
        <v>84</v>
      </c>
      <c r="L6989" s="1" t="s">
        <v>111</v>
      </c>
    </row>
    <row r="6990" spans="1:12" x14ac:dyDescent="0.2">
      <c r="A6990" s="1" t="s">
        <v>234</v>
      </c>
      <c r="B6990" s="1" t="s">
        <v>13</v>
      </c>
      <c r="C6990" s="2">
        <v>43882</v>
      </c>
      <c r="D6990" s="1" t="s">
        <v>159</v>
      </c>
      <c r="E6990" s="1"/>
      <c r="F6990" s="1" t="s">
        <v>4422</v>
      </c>
      <c r="G6990" s="3">
        <v>1040.08</v>
      </c>
      <c r="H6990" s="3"/>
      <c r="I6990" s="1" t="s">
        <v>119</v>
      </c>
      <c r="J6990" s="1" t="s">
        <v>86</v>
      </c>
      <c r="K6990" s="1" t="s">
        <v>12</v>
      </c>
      <c r="L6990" s="1" t="s">
        <v>115</v>
      </c>
    </row>
    <row r="6991" spans="1:12" x14ac:dyDescent="0.2">
      <c r="A6991" s="1" t="s">
        <v>234</v>
      </c>
      <c r="B6991" s="1" t="s">
        <v>13</v>
      </c>
      <c r="C6991" s="2">
        <v>43882</v>
      </c>
      <c r="D6991" s="1" t="s">
        <v>159</v>
      </c>
      <c r="E6991" s="1"/>
      <c r="F6991" s="1" t="s">
        <v>4409</v>
      </c>
      <c r="G6991" s="3">
        <v>813.77</v>
      </c>
      <c r="H6991" s="3"/>
      <c r="I6991" s="1" t="s">
        <v>123</v>
      </c>
      <c r="J6991" s="1" t="s">
        <v>124</v>
      </c>
      <c r="K6991" s="1" t="s">
        <v>12</v>
      </c>
      <c r="L6991" s="1" t="s">
        <v>77</v>
      </c>
    </row>
    <row r="6992" spans="1:12" x14ac:dyDescent="0.2">
      <c r="A6992" s="1" t="s">
        <v>234</v>
      </c>
      <c r="B6992" s="1" t="s">
        <v>13</v>
      </c>
      <c r="C6992" s="2">
        <v>43882</v>
      </c>
      <c r="D6992" s="1" t="s">
        <v>159</v>
      </c>
      <c r="E6992" s="1"/>
      <c r="F6992" s="1" t="s">
        <v>4419</v>
      </c>
      <c r="G6992" s="3">
        <v>667.57</v>
      </c>
      <c r="H6992" s="3"/>
      <c r="I6992" s="1" t="s">
        <v>87</v>
      </c>
      <c r="J6992" s="1" t="s">
        <v>116</v>
      </c>
      <c r="K6992" s="1" t="s">
        <v>84</v>
      </c>
      <c r="L6992" s="1" t="s">
        <v>26</v>
      </c>
    </row>
    <row r="6993" spans="1:12" x14ac:dyDescent="0.2">
      <c r="A6993" s="1" t="s">
        <v>234</v>
      </c>
      <c r="B6993" s="1" t="s">
        <v>13</v>
      </c>
      <c r="C6993" s="2">
        <v>43882</v>
      </c>
      <c r="D6993" s="1" t="s">
        <v>159</v>
      </c>
      <c r="E6993" s="1"/>
      <c r="F6993" s="1" t="s">
        <v>4423</v>
      </c>
      <c r="G6993" s="3">
        <v>1358.37</v>
      </c>
      <c r="H6993" s="3"/>
      <c r="I6993" s="1" t="s">
        <v>120</v>
      </c>
      <c r="J6993" s="1" t="s">
        <v>171</v>
      </c>
      <c r="K6993" s="1" t="s">
        <v>12</v>
      </c>
      <c r="L6993" s="1" t="s">
        <v>58</v>
      </c>
    </row>
    <row r="6994" spans="1:12" x14ac:dyDescent="0.2">
      <c r="A6994" s="1" t="s">
        <v>234</v>
      </c>
      <c r="B6994" s="1" t="s">
        <v>13</v>
      </c>
      <c r="C6994" s="2">
        <v>43882</v>
      </c>
      <c r="D6994" s="1" t="s">
        <v>159</v>
      </c>
      <c r="E6994" s="1"/>
      <c r="F6994" s="1" t="s">
        <v>4424</v>
      </c>
      <c r="G6994" s="3">
        <v>586.38</v>
      </c>
      <c r="H6994" s="3"/>
      <c r="I6994" s="1" t="s">
        <v>120</v>
      </c>
      <c r="J6994" s="1" t="s">
        <v>171</v>
      </c>
      <c r="K6994" s="1" t="s">
        <v>12</v>
      </c>
      <c r="L6994" s="1" t="s">
        <v>34</v>
      </c>
    </row>
    <row r="6995" spans="1:12" x14ac:dyDescent="0.2">
      <c r="A6995" s="1" t="s">
        <v>234</v>
      </c>
      <c r="B6995" s="1" t="s">
        <v>13</v>
      </c>
      <c r="C6995" s="2">
        <v>43882</v>
      </c>
      <c r="D6995" s="1" t="s">
        <v>159</v>
      </c>
      <c r="E6995" s="1"/>
      <c r="F6995" s="1" t="s">
        <v>4425</v>
      </c>
      <c r="G6995" s="3">
        <v>1579.88</v>
      </c>
      <c r="H6995" s="3"/>
      <c r="I6995" s="1" t="s">
        <v>83</v>
      </c>
      <c r="J6995" s="1" t="s">
        <v>230</v>
      </c>
      <c r="K6995" s="1" t="s">
        <v>12</v>
      </c>
      <c r="L6995" s="1" t="s">
        <v>429</v>
      </c>
    </row>
    <row r="6996" spans="1:12" x14ac:dyDescent="0.2">
      <c r="A6996" s="1" t="s">
        <v>234</v>
      </c>
      <c r="B6996" s="1" t="s">
        <v>13</v>
      </c>
      <c r="C6996" s="2">
        <v>43882</v>
      </c>
      <c r="D6996" s="1" t="s">
        <v>159</v>
      </c>
      <c r="E6996" s="1"/>
      <c r="F6996" s="1" t="s">
        <v>4426</v>
      </c>
      <c r="G6996" s="3">
        <v>1039.8800000000001</v>
      </c>
      <c r="H6996" s="3"/>
      <c r="I6996" s="1" t="s">
        <v>83</v>
      </c>
      <c r="J6996" s="1" t="s">
        <v>181</v>
      </c>
      <c r="K6996" s="1" t="s">
        <v>12</v>
      </c>
      <c r="L6996" s="1" t="s">
        <v>328</v>
      </c>
    </row>
    <row r="6997" spans="1:12" x14ac:dyDescent="0.2">
      <c r="A6997" s="1" t="s">
        <v>234</v>
      </c>
      <c r="B6997" s="1" t="s">
        <v>13</v>
      </c>
      <c r="C6997" s="2">
        <v>43882</v>
      </c>
      <c r="D6997" s="1" t="s">
        <v>159</v>
      </c>
      <c r="E6997" s="1"/>
      <c r="F6997" s="1" t="s">
        <v>4427</v>
      </c>
      <c r="G6997" s="3">
        <v>857.92</v>
      </c>
      <c r="H6997" s="3"/>
      <c r="I6997" s="1" t="s">
        <v>119</v>
      </c>
      <c r="J6997" s="1" t="s">
        <v>86</v>
      </c>
      <c r="K6997" s="1" t="s">
        <v>12</v>
      </c>
      <c r="L6997" s="1" t="s">
        <v>182</v>
      </c>
    </row>
    <row r="6998" spans="1:12" x14ac:dyDescent="0.2">
      <c r="A6998" s="1" t="s">
        <v>234</v>
      </c>
      <c r="B6998" s="1" t="s">
        <v>13</v>
      </c>
      <c r="C6998" s="2">
        <v>43882</v>
      </c>
      <c r="D6998" s="1" t="s">
        <v>159</v>
      </c>
      <c r="E6998" s="1"/>
      <c r="F6998" s="1" t="s">
        <v>4428</v>
      </c>
      <c r="G6998" s="3">
        <v>1353.54</v>
      </c>
      <c r="H6998" s="3"/>
      <c r="I6998" s="1" t="s">
        <v>119</v>
      </c>
      <c r="J6998" s="1" t="s">
        <v>86</v>
      </c>
      <c r="K6998" s="1" t="s">
        <v>12</v>
      </c>
      <c r="L6998" s="1" t="s">
        <v>48</v>
      </c>
    </row>
    <row r="6999" spans="1:12" x14ac:dyDescent="0.2">
      <c r="A6999" s="1" t="s">
        <v>234</v>
      </c>
      <c r="B6999" s="1" t="s">
        <v>13</v>
      </c>
      <c r="C6999" s="2">
        <v>43882</v>
      </c>
      <c r="D6999" s="1" t="s">
        <v>159</v>
      </c>
      <c r="E6999" s="1"/>
      <c r="F6999" s="1" t="s">
        <v>4429</v>
      </c>
      <c r="G6999" s="3">
        <v>720</v>
      </c>
      <c r="H6999" s="3"/>
      <c r="I6999" s="1" t="s">
        <v>119</v>
      </c>
      <c r="J6999" s="1" t="s">
        <v>86</v>
      </c>
      <c r="K6999" s="1" t="s">
        <v>12</v>
      </c>
      <c r="L6999" s="1" t="s">
        <v>2616</v>
      </c>
    </row>
    <row r="7000" spans="1:12" x14ac:dyDescent="0.2">
      <c r="A7000" s="1" t="s">
        <v>234</v>
      </c>
      <c r="B7000" s="1" t="s">
        <v>13</v>
      </c>
      <c r="C7000" s="2">
        <v>43882</v>
      </c>
      <c r="D7000" s="1" t="s">
        <v>159</v>
      </c>
      <c r="E7000" s="1"/>
      <c r="F7000" s="1" t="s">
        <v>4430</v>
      </c>
      <c r="G7000" s="3">
        <v>1032.96</v>
      </c>
      <c r="H7000" s="3"/>
      <c r="I7000" s="1" t="s">
        <v>119</v>
      </c>
      <c r="J7000" s="1" t="s">
        <v>86</v>
      </c>
      <c r="K7000" s="1" t="s">
        <v>12</v>
      </c>
      <c r="L7000" s="1" t="s">
        <v>257</v>
      </c>
    </row>
    <row r="7001" spans="1:12" x14ac:dyDescent="0.2">
      <c r="A7001" s="1" t="s">
        <v>234</v>
      </c>
      <c r="B7001" s="1" t="s">
        <v>13</v>
      </c>
      <c r="C7001" s="2">
        <v>43882</v>
      </c>
      <c r="D7001" s="1" t="s">
        <v>159</v>
      </c>
      <c r="E7001" s="1"/>
      <c r="F7001" s="1" t="s">
        <v>4431</v>
      </c>
      <c r="G7001" s="3">
        <v>255.15</v>
      </c>
      <c r="H7001" s="3"/>
      <c r="I7001" s="1" t="s">
        <v>87</v>
      </c>
      <c r="J7001" s="1" t="s">
        <v>253</v>
      </c>
      <c r="K7001" s="1" t="s">
        <v>12</v>
      </c>
      <c r="L7001" s="1" t="s">
        <v>28</v>
      </c>
    </row>
    <row r="7002" spans="1:12" x14ac:dyDescent="0.2">
      <c r="A7002" s="1" t="s">
        <v>234</v>
      </c>
      <c r="B7002" s="1" t="s">
        <v>13</v>
      </c>
      <c r="C7002" s="2">
        <v>43882</v>
      </c>
      <c r="D7002" s="1" t="s">
        <v>159</v>
      </c>
      <c r="E7002" s="1"/>
      <c r="F7002" s="1" t="s">
        <v>4432</v>
      </c>
      <c r="G7002" s="3">
        <v>840</v>
      </c>
      <c r="H7002" s="3"/>
      <c r="I7002" s="1" t="s">
        <v>232</v>
      </c>
      <c r="J7002" s="1" t="s">
        <v>233</v>
      </c>
      <c r="K7002" s="1" t="s">
        <v>12</v>
      </c>
      <c r="L7002" s="1" t="s">
        <v>1154</v>
      </c>
    </row>
    <row r="7003" spans="1:12" x14ac:dyDescent="0.2">
      <c r="A7003" s="1" t="s">
        <v>234</v>
      </c>
      <c r="B7003" s="1" t="s">
        <v>13</v>
      </c>
      <c r="C7003" s="2">
        <v>43882</v>
      </c>
      <c r="D7003" s="1" t="s">
        <v>159</v>
      </c>
      <c r="E7003" s="1"/>
      <c r="F7003" s="1" t="s">
        <v>4433</v>
      </c>
      <c r="G7003" s="3">
        <v>1387.38</v>
      </c>
      <c r="H7003" s="3"/>
      <c r="I7003" s="1" t="s">
        <v>119</v>
      </c>
      <c r="J7003" s="1" t="s">
        <v>86</v>
      </c>
      <c r="K7003" s="1" t="s">
        <v>12</v>
      </c>
      <c r="L7003" s="1" t="s">
        <v>70</v>
      </c>
    </row>
    <row r="7004" spans="1:12" x14ac:dyDescent="0.2">
      <c r="A7004" s="1" t="s">
        <v>234</v>
      </c>
      <c r="B7004" s="1" t="s">
        <v>13</v>
      </c>
      <c r="C7004" s="2">
        <v>43882</v>
      </c>
      <c r="D7004" s="1" t="s">
        <v>159</v>
      </c>
      <c r="E7004" s="1"/>
      <c r="F7004" s="1" t="s">
        <v>4434</v>
      </c>
      <c r="G7004" s="3">
        <v>1653.84</v>
      </c>
      <c r="H7004" s="3"/>
      <c r="I7004" s="1" t="s">
        <v>106</v>
      </c>
      <c r="J7004" s="1" t="s">
        <v>121</v>
      </c>
      <c r="K7004" s="1" t="s">
        <v>12</v>
      </c>
      <c r="L7004" s="1" t="s">
        <v>18</v>
      </c>
    </row>
    <row r="7005" spans="1:12" x14ac:dyDescent="0.2">
      <c r="A7005" s="1" t="s">
        <v>234</v>
      </c>
      <c r="B7005" s="1" t="s">
        <v>13</v>
      </c>
      <c r="C7005" s="2">
        <v>43882</v>
      </c>
      <c r="D7005" s="1" t="s">
        <v>159</v>
      </c>
      <c r="E7005" s="1"/>
      <c r="F7005" s="1" t="s">
        <v>4435</v>
      </c>
      <c r="G7005" s="3">
        <v>1353.53</v>
      </c>
      <c r="H7005" s="3"/>
      <c r="I7005" s="1" t="s">
        <v>119</v>
      </c>
      <c r="J7005" s="1" t="s">
        <v>86</v>
      </c>
      <c r="K7005" s="1" t="s">
        <v>12</v>
      </c>
      <c r="L7005" s="1" t="s">
        <v>469</v>
      </c>
    </row>
    <row r="7006" spans="1:12" x14ac:dyDescent="0.2">
      <c r="A7006" s="1" t="s">
        <v>234</v>
      </c>
      <c r="B7006" s="1" t="s">
        <v>13</v>
      </c>
      <c r="C7006" s="2">
        <v>43882</v>
      </c>
      <c r="D7006" s="1" t="s">
        <v>159</v>
      </c>
      <c r="E7006" s="1"/>
      <c r="F7006" s="1" t="s">
        <v>4436</v>
      </c>
      <c r="G7006" s="3">
        <v>624</v>
      </c>
      <c r="H7006" s="3"/>
      <c r="I7006" s="1" t="s">
        <v>119</v>
      </c>
      <c r="J7006" s="1" t="s">
        <v>86</v>
      </c>
      <c r="K7006" s="1" t="s">
        <v>12</v>
      </c>
      <c r="L7006" s="1" t="s">
        <v>2946</v>
      </c>
    </row>
    <row r="7007" spans="1:12" x14ac:dyDescent="0.2">
      <c r="A7007" s="1" t="s">
        <v>234</v>
      </c>
      <c r="B7007" s="1" t="s">
        <v>13</v>
      </c>
      <c r="C7007" s="2">
        <v>43882</v>
      </c>
      <c r="D7007" s="1" t="s">
        <v>159</v>
      </c>
      <c r="E7007" s="1"/>
      <c r="F7007" s="1" t="s">
        <v>4437</v>
      </c>
      <c r="G7007" s="3">
        <v>895.18</v>
      </c>
      <c r="H7007" s="3"/>
      <c r="I7007" s="1" t="s">
        <v>87</v>
      </c>
      <c r="J7007" s="1" t="s">
        <v>253</v>
      </c>
      <c r="K7007" s="1" t="s">
        <v>12</v>
      </c>
      <c r="L7007" s="1" t="s">
        <v>1047</v>
      </c>
    </row>
    <row r="7008" spans="1:12" x14ac:dyDescent="0.2">
      <c r="A7008" s="1" t="s">
        <v>234</v>
      </c>
      <c r="B7008" s="1" t="s">
        <v>13</v>
      </c>
      <c r="C7008" s="2">
        <v>43882</v>
      </c>
      <c r="D7008" s="1" t="s">
        <v>159</v>
      </c>
      <c r="E7008" s="1"/>
      <c r="F7008" s="1" t="s">
        <v>4438</v>
      </c>
      <c r="G7008" s="3">
        <v>427.43</v>
      </c>
      <c r="H7008" s="3"/>
      <c r="I7008" s="1" t="s">
        <v>232</v>
      </c>
      <c r="J7008" s="1" t="s">
        <v>233</v>
      </c>
      <c r="K7008" s="1" t="s">
        <v>12</v>
      </c>
      <c r="L7008" s="1" t="s">
        <v>393</v>
      </c>
    </row>
    <row r="7009" spans="1:12" x14ac:dyDescent="0.2">
      <c r="A7009" s="1" t="s">
        <v>234</v>
      </c>
      <c r="B7009" s="1" t="s">
        <v>13</v>
      </c>
      <c r="C7009" s="2">
        <v>43882</v>
      </c>
      <c r="D7009" s="1" t="s">
        <v>159</v>
      </c>
      <c r="E7009" s="1"/>
      <c r="F7009" s="1" t="s">
        <v>4439</v>
      </c>
      <c r="G7009" s="3">
        <v>2222.8000000000002</v>
      </c>
      <c r="H7009" s="3"/>
      <c r="I7009" s="1" t="s">
        <v>83</v>
      </c>
      <c r="J7009" s="1" t="s">
        <v>181</v>
      </c>
      <c r="K7009" s="1" t="s">
        <v>12</v>
      </c>
      <c r="L7009" s="1" t="s">
        <v>47</v>
      </c>
    </row>
    <row r="7010" spans="1:12" x14ac:dyDescent="0.2">
      <c r="A7010" s="1" t="s">
        <v>234</v>
      </c>
      <c r="B7010" s="1" t="s">
        <v>13</v>
      </c>
      <c r="C7010" s="2">
        <v>43882</v>
      </c>
      <c r="D7010" s="1" t="s">
        <v>159</v>
      </c>
      <c r="E7010" s="1"/>
      <c r="F7010" s="1" t="s">
        <v>4440</v>
      </c>
      <c r="G7010" s="3">
        <v>105.77</v>
      </c>
      <c r="H7010" s="3"/>
      <c r="I7010" s="1" t="s">
        <v>85</v>
      </c>
      <c r="J7010" s="1" t="s">
        <v>125</v>
      </c>
      <c r="K7010" s="1" t="s">
        <v>84</v>
      </c>
      <c r="L7010" s="1" t="s">
        <v>2028</v>
      </c>
    </row>
    <row r="7011" spans="1:12" x14ac:dyDescent="0.2">
      <c r="A7011" s="1" t="s">
        <v>234</v>
      </c>
      <c r="B7011" s="1" t="s">
        <v>13</v>
      </c>
      <c r="C7011" s="2">
        <v>43882</v>
      </c>
      <c r="D7011" s="1" t="s">
        <v>159</v>
      </c>
      <c r="E7011" s="1"/>
      <c r="F7011" s="1" t="s">
        <v>4441</v>
      </c>
      <c r="G7011" s="3">
        <v>867.08</v>
      </c>
      <c r="H7011" s="3"/>
      <c r="I7011" s="1" t="s">
        <v>177</v>
      </c>
      <c r="J7011" s="1" t="s">
        <v>178</v>
      </c>
      <c r="K7011" s="1" t="s">
        <v>12</v>
      </c>
      <c r="L7011" s="1" t="s">
        <v>349</v>
      </c>
    </row>
    <row r="7012" spans="1:12" x14ac:dyDescent="0.2">
      <c r="A7012" s="1" t="s">
        <v>234</v>
      </c>
      <c r="B7012" s="1" t="s">
        <v>13</v>
      </c>
      <c r="C7012" s="2">
        <v>43882</v>
      </c>
      <c r="D7012" s="1" t="s">
        <v>159</v>
      </c>
      <c r="E7012" s="1"/>
      <c r="F7012" s="1" t="s">
        <v>4421</v>
      </c>
      <c r="G7012" s="3">
        <v>69.23</v>
      </c>
      <c r="H7012" s="3"/>
      <c r="I7012" s="1" t="s">
        <v>177</v>
      </c>
      <c r="J7012" s="1" t="s">
        <v>178</v>
      </c>
      <c r="K7012" s="1" t="s">
        <v>84</v>
      </c>
      <c r="L7012" s="1" t="s">
        <v>111</v>
      </c>
    </row>
    <row r="7013" spans="1:12" x14ac:dyDescent="0.2">
      <c r="A7013" s="1" t="s">
        <v>234</v>
      </c>
      <c r="B7013" s="1" t="s">
        <v>13</v>
      </c>
      <c r="C7013" s="2">
        <v>43882</v>
      </c>
      <c r="D7013" s="1" t="s">
        <v>159</v>
      </c>
      <c r="E7013" s="1"/>
      <c r="F7013" s="1" t="s">
        <v>4442</v>
      </c>
      <c r="G7013" s="3">
        <v>840</v>
      </c>
      <c r="H7013" s="3"/>
      <c r="I7013" s="1" t="s">
        <v>119</v>
      </c>
      <c r="J7013" s="1" t="s">
        <v>86</v>
      </c>
      <c r="K7013" s="1" t="s">
        <v>12</v>
      </c>
      <c r="L7013" s="1" t="s">
        <v>2651</v>
      </c>
    </row>
    <row r="7014" spans="1:12" x14ac:dyDescent="0.2">
      <c r="A7014" s="1" t="s">
        <v>234</v>
      </c>
      <c r="B7014" s="1" t="s">
        <v>13</v>
      </c>
      <c r="C7014" s="2">
        <v>43882</v>
      </c>
      <c r="D7014" s="1" t="s">
        <v>159</v>
      </c>
      <c r="E7014" s="1"/>
      <c r="F7014" s="1" t="s">
        <v>4443</v>
      </c>
      <c r="G7014" s="3">
        <v>1484.64</v>
      </c>
      <c r="H7014" s="3"/>
      <c r="I7014" s="1" t="s">
        <v>119</v>
      </c>
      <c r="J7014" s="1" t="s">
        <v>86</v>
      </c>
      <c r="K7014" s="1" t="s">
        <v>12</v>
      </c>
      <c r="L7014" s="1" t="s">
        <v>451</v>
      </c>
    </row>
    <row r="7015" spans="1:12" x14ac:dyDescent="0.2">
      <c r="A7015" s="1" t="s">
        <v>234</v>
      </c>
      <c r="B7015" s="1" t="s">
        <v>13</v>
      </c>
      <c r="C7015" s="2">
        <v>43882</v>
      </c>
      <c r="D7015" s="1" t="s">
        <v>159</v>
      </c>
      <c r="E7015" s="1"/>
      <c r="F7015" s="1" t="s">
        <v>4444</v>
      </c>
      <c r="G7015" s="3">
        <v>343.66</v>
      </c>
      <c r="H7015" s="3"/>
      <c r="I7015" s="1" t="s">
        <v>179</v>
      </c>
      <c r="J7015" s="1" t="s">
        <v>89</v>
      </c>
      <c r="K7015" s="1" t="s">
        <v>12</v>
      </c>
      <c r="L7015" s="1" t="s">
        <v>49</v>
      </c>
    </row>
    <row r="7016" spans="1:12" x14ac:dyDescent="0.2">
      <c r="A7016" s="1" t="s">
        <v>234</v>
      </c>
      <c r="B7016" s="1" t="s">
        <v>13</v>
      </c>
      <c r="C7016" s="2">
        <v>43882</v>
      </c>
      <c r="D7016" s="1" t="s">
        <v>159</v>
      </c>
      <c r="E7016" s="1"/>
      <c r="F7016" s="1" t="s">
        <v>4445</v>
      </c>
      <c r="G7016" s="3">
        <v>1647.26</v>
      </c>
      <c r="H7016" s="3"/>
      <c r="I7016" s="1" t="s">
        <v>83</v>
      </c>
      <c r="J7016" s="1" t="s">
        <v>181</v>
      </c>
      <c r="K7016" s="1" t="s">
        <v>12</v>
      </c>
      <c r="L7016" s="1" t="s">
        <v>30</v>
      </c>
    </row>
    <row r="7017" spans="1:12" x14ac:dyDescent="0.2">
      <c r="A7017" s="1" t="s">
        <v>234</v>
      </c>
      <c r="B7017" s="1" t="s">
        <v>13</v>
      </c>
      <c r="C7017" s="2">
        <v>43882</v>
      </c>
      <c r="D7017" s="1" t="s">
        <v>159</v>
      </c>
      <c r="E7017" s="1"/>
      <c r="F7017" s="1" t="s">
        <v>4446</v>
      </c>
      <c r="G7017" s="3">
        <v>1359.12</v>
      </c>
      <c r="H7017" s="3"/>
      <c r="I7017" s="1" t="s">
        <v>119</v>
      </c>
      <c r="J7017" s="1" t="s">
        <v>86</v>
      </c>
      <c r="K7017" s="1" t="s">
        <v>12</v>
      </c>
      <c r="L7017" s="1" t="s">
        <v>3472</v>
      </c>
    </row>
    <row r="7018" spans="1:12" x14ac:dyDescent="0.2">
      <c r="A7018" s="1" t="s">
        <v>234</v>
      </c>
      <c r="B7018" s="1" t="s">
        <v>13</v>
      </c>
      <c r="C7018" s="2">
        <v>43882</v>
      </c>
      <c r="D7018" s="1" t="s">
        <v>159</v>
      </c>
      <c r="E7018" s="1"/>
      <c r="F7018" s="1" t="s">
        <v>4447</v>
      </c>
      <c r="G7018" s="3">
        <v>720</v>
      </c>
      <c r="H7018" s="3"/>
      <c r="I7018" s="1" t="s">
        <v>119</v>
      </c>
      <c r="J7018" s="1" t="s">
        <v>86</v>
      </c>
      <c r="K7018" s="1" t="s">
        <v>12</v>
      </c>
      <c r="L7018" s="1" t="s">
        <v>4403</v>
      </c>
    </row>
    <row r="7019" spans="1:12" x14ac:dyDescent="0.2">
      <c r="A7019" s="1" t="s">
        <v>234</v>
      </c>
      <c r="B7019" s="1" t="s">
        <v>13</v>
      </c>
      <c r="C7019" s="2">
        <v>43882</v>
      </c>
      <c r="D7019" s="1" t="s">
        <v>159</v>
      </c>
      <c r="E7019" s="1"/>
      <c r="F7019" s="1" t="s">
        <v>4448</v>
      </c>
      <c r="G7019" s="3">
        <v>1372.88</v>
      </c>
      <c r="H7019" s="3"/>
      <c r="I7019" s="1" t="s">
        <v>119</v>
      </c>
      <c r="J7019" s="1" t="s">
        <v>86</v>
      </c>
      <c r="K7019" s="1" t="s">
        <v>12</v>
      </c>
      <c r="L7019" s="1" t="s">
        <v>427</v>
      </c>
    </row>
    <row r="7020" spans="1:12" x14ac:dyDescent="0.2">
      <c r="A7020" s="1" t="s">
        <v>234</v>
      </c>
      <c r="B7020" s="1" t="s">
        <v>13</v>
      </c>
      <c r="C7020" s="2">
        <v>43882</v>
      </c>
      <c r="D7020" s="1" t="s">
        <v>159</v>
      </c>
      <c r="E7020" s="1"/>
      <c r="F7020" s="1" t="s">
        <v>4449</v>
      </c>
      <c r="G7020" s="3">
        <v>1349.05</v>
      </c>
      <c r="H7020" s="3"/>
      <c r="I7020" s="1" t="s">
        <v>119</v>
      </c>
      <c r="J7020" s="1" t="s">
        <v>86</v>
      </c>
      <c r="K7020" s="1" t="s">
        <v>12</v>
      </c>
      <c r="L7020" s="1" t="s">
        <v>407</v>
      </c>
    </row>
    <row r="7021" spans="1:12" x14ac:dyDescent="0.2">
      <c r="A7021" s="1" t="s">
        <v>234</v>
      </c>
      <c r="B7021" s="1" t="s">
        <v>13</v>
      </c>
      <c r="C7021" s="2">
        <v>43882</v>
      </c>
      <c r="D7021" s="1" t="s">
        <v>159</v>
      </c>
      <c r="E7021" s="1"/>
      <c r="F7021" s="1" t="s">
        <v>4450</v>
      </c>
      <c r="G7021" s="3">
        <v>87.23</v>
      </c>
      <c r="H7021" s="3"/>
      <c r="I7021" s="1" t="s">
        <v>83</v>
      </c>
      <c r="J7021" s="1" t="s">
        <v>175</v>
      </c>
      <c r="K7021" s="1" t="s">
        <v>84</v>
      </c>
      <c r="L7021" s="1" t="s">
        <v>114</v>
      </c>
    </row>
    <row r="7022" spans="1:12" x14ac:dyDescent="0.2">
      <c r="A7022" s="1" t="s">
        <v>234</v>
      </c>
      <c r="B7022" s="1" t="s">
        <v>13</v>
      </c>
      <c r="C7022" s="2">
        <v>43882</v>
      </c>
      <c r="D7022" s="1" t="s">
        <v>159</v>
      </c>
      <c r="E7022" s="1"/>
      <c r="F7022" s="1" t="s">
        <v>4421</v>
      </c>
      <c r="G7022" s="3">
        <v>115.38</v>
      </c>
      <c r="H7022" s="3"/>
      <c r="I7022" s="1" t="s">
        <v>120</v>
      </c>
      <c r="J7022" s="1" t="s">
        <v>171</v>
      </c>
      <c r="K7022" s="1" t="s">
        <v>84</v>
      </c>
      <c r="L7022" s="1" t="s">
        <v>111</v>
      </c>
    </row>
    <row r="7023" spans="1:12" x14ac:dyDescent="0.2">
      <c r="A7023" s="1" t="s">
        <v>234</v>
      </c>
      <c r="B7023" s="1" t="s">
        <v>13</v>
      </c>
      <c r="C7023" s="2">
        <v>43882</v>
      </c>
      <c r="D7023" s="1" t="s">
        <v>159</v>
      </c>
      <c r="E7023" s="1"/>
      <c r="F7023" s="1" t="s">
        <v>4451</v>
      </c>
      <c r="G7023" s="3">
        <v>1353.54</v>
      </c>
      <c r="H7023" s="3"/>
      <c r="I7023" s="1" t="s">
        <v>119</v>
      </c>
      <c r="J7023" s="1" t="s">
        <v>86</v>
      </c>
      <c r="K7023" s="1" t="s">
        <v>12</v>
      </c>
      <c r="L7023" s="1" t="s">
        <v>395</v>
      </c>
    </row>
    <row r="7024" spans="1:12" x14ac:dyDescent="0.2">
      <c r="A7024" s="1" t="s">
        <v>234</v>
      </c>
      <c r="B7024" s="1" t="s">
        <v>13</v>
      </c>
      <c r="C7024" s="2">
        <v>43882</v>
      </c>
      <c r="D7024" s="1" t="s">
        <v>159</v>
      </c>
      <c r="E7024" s="1"/>
      <c r="F7024" s="1" t="s">
        <v>4452</v>
      </c>
      <c r="G7024" s="3">
        <v>830.44</v>
      </c>
      <c r="H7024" s="3"/>
      <c r="I7024" s="1" t="s">
        <v>119</v>
      </c>
      <c r="J7024" s="1" t="s">
        <v>86</v>
      </c>
      <c r="K7024" s="1" t="s">
        <v>12</v>
      </c>
      <c r="L7024" s="1" t="s">
        <v>389</v>
      </c>
    </row>
    <row r="7025" spans="1:12" x14ac:dyDescent="0.2">
      <c r="A7025" s="1" t="s">
        <v>234</v>
      </c>
      <c r="B7025" s="1" t="s">
        <v>13</v>
      </c>
      <c r="C7025" s="2">
        <v>43882</v>
      </c>
      <c r="D7025" s="1" t="s">
        <v>159</v>
      </c>
      <c r="E7025" s="1"/>
      <c r="F7025" s="1" t="s">
        <v>4418</v>
      </c>
      <c r="G7025" s="3">
        <v>182.34</v>
      </c>
      <c r="H7025" s="3"/>
      <c r="I7025" s="1" t="s">
        <v>87</v>
      </c>
      <c r="J7025" s="1" t="s">
        <v>116</v>
      </c>
      <c r="K7025" s="1" t="s">
        <v>84</v>
      </c>
      <c r="L7025" s="1" t="s">
        <v>51</v>
      </c>
    </row>
    <row r="7026" spans="1:12" x14ac:dyDescent="0.2">
      <c r="A7026" s="1" t="s">
        <v>234</v>
      </c>
      <c r="B7026" s="1" t="s">
        <v>13</v>
      </c>
      <c r="C7026" s="2">
        <v>43882</v>
      </c>
      <c r="D7026" s="1" t="s">
        <v>159</v>
      </c>
      <c r="E7026" s="1"/>
      <c r="F7026" s="1" t="s">
        <v>4453</v>
      </c>
      <c r="G7026" s="3">
        <v>508.85</v>
      </c>
      <c r="H7026" s="3"/>
      <c r="I7026" s="1" t="s">
        <v>120</v>
      </c>
      <c r="J7026" s="1" t="s">
        <v>171</v>
      </c>
      <c r="K7026" s="1" t="s">
        <v>84</v>
      </c>
      <c r="L7026" s="1" t="s">
        <v>300</v>
      </c>
    </row>
    <row r="7027" spans="1:12" x14ac:dyDescent="0.2">
      <c r="A7027" s="1" t="s">
        <v>234</v>
      </c>
      <c r="B7027" s="1" t="s">
        <v>13</v>
      </c>
      <c r="C7027" s="2">
        <v>43882</v>
      </c>
      <c r="D7027" s="1" t="s">
        <v>159</v>
      </c>
      <c r="E7027" s="1"/>
      <c r="F7027" s="1" t="s">
        <v>4424</v>
      </c>
      <c r="G7027" s="3">
        <v>1190.52</v>
      </c>
      <c r="H7027" s="3"/>
      <c r="I7027" s="1" t="s">
        <v>119</v>
      </c>
      <c r="J7027" s="1" t="s">
        <v>86</v>
      </c>
      <c r="K7027" s="1" t="s">
        <v>12</v>
      </c>
      <c r="L7027" s="1" t="s">
        <v>34</v>
      </c>
    </row>
    <row r="7028" spans="1:12" x14ac:dyDescent="0.2">
      <c r="A7028" s="1" t="s">
        <v>234</v>
      </c>
      <c r="B7028" s="1" t="s">
        <v>13</v>
      </c>
      <c r="C7028" s="2">
        <v>43882</v>
      </c>
      <c r="D7028" s="1" t="s">
        <v>159</v>
      </c>
      <c r="E7028" s="1"/>
      <c r="F7028" s="1" t="s">
        <v>4454</v>
      </c>
      <c r="G7028" s="3">
        <v>295.41000000000003</v>
      </c>
      <c r="H7028" s="3"/>
      <c r="I7028" s="1" t="s">
        <v>177</v>
      </c>
      <c r="J7028" s="1" t="s">
        <v>178</v>
      </c>
      <c r="K7028" s="1" t="s">
        <v>12</v>
      </c>
      <c r="L7028" s="1" t="s">
        <v>31</v>
      </c>
    </row>
    <row r="7029" spans="1:12" x14ac:dyDescent="0.2">
      <c r="A7029" s="1" t="s">
        <v>234</v>
      </c>
      <c r="B7029" s="1" t="s">
        <v>13</v>
      </c>
      <c r="C7029" s="2">
        <v>43882</v>
      </c>
      <c r="D7029" s="1" t="s">
        <v>159</v>
      </c>
      <c r="E7029" s="1"/>
      <c r="F7029" s="1" t="s">
        <v>4455</v>
      </c>
      <c r="G7029" s="3">
        <v>76.33</v>
      </c>
      <c r="H7029" s="3"/>
      <c r="I7029" s="1" t="s">
        <v>123</v>
      </c>
      <c r="J7029" s="1" t="s">
        <v>124</v>
      </c>
      <c r="K7029" s="1" t="s">
        <v>84</v>
      </c>
      <c r="L7029" s="1" t="s">
        <v>29</v>
      </c>
    </row>
    <row r="7030" spans="1:12" x14ac:dyDescent="0.2">
      <c r="A7030" s="1" t="s">
        <v>234</v>
      </c>
      <c r="B7030" s="1" t="s">
        <v>13</v>
      </c>
      <c r="C7030" s="2">
        <v>43882</v>
      </c>
      <c r="D7030" s="1" t="s">
        <v>159</v>
      </c>
      <c r="E7030" s="1"/>
      <c r="F7030" s="1" t="s">
        <v>4407</v>
      </c>
      <c r="G7030" s="3">
        <v>636.05999999999995</v>
      </c>
      <c r="H7030" s="3"/>
      <c r="I7030" s="1" t="s">
        <v>87</v>
      </c>
      <c r="J7030" s="1" t="s">
        <v>116</v>
      </c>
      <c r="K7030" s="1" t="s">
        <v>84</v>
      </c>
      <c r="L7030" s="1" t="s">
        <v>300</v>
      </c>
    </row>
    <row r="7031" spans="1:12" x14ac:dyDescent="0.2">
      <c r="A7031" s="1" t="s">
        <v>234</v>
      </c>
      <c r="B7031" s="1" t="s">
        <v>13</v>
      </c>
      <c r="C7031" s="2">
        <v>43882</v>
      </c>
      <c r="D7031" s="1" t="s">
        <v>159</v>
      </c>
      <c r="E7031" s="1"/>
      <c r="F7031" s="1" t="s">
        <v>4456</v>
      </c>
      <c r="G7031" s="3">
        <v>980.7</v>
      </c>
      <c r="H7031" s="3"/>
      <c r="I7031" s="1" t="s">
        <v>119</v>
      </c>
      <c r="J7031" s="1" t="s">
        <v>86</v>
      </c>
      <c r="K7031" s="1" t="s">
        <v>12</v>
      </c>
      <c r="L7031" s="1" t="s">
        <v>3995</v>
      </c>
    </row>
    <row r="7032" spans="1:12" x14ac:dyDescent="0.2">
      <c r="A7032" s="1" t="s">
        <v>234</v>
      </c>
      <c r="B7032" s="1" t="s">
        <v>13</v>
      </c>
      <c r="C7032" s="2">
        <v>43882</v>
      </c>
      <c r="D7032" s="1" t="s">
        <v>159</v>
      </c>
      <c r="E7032" s="1"/>
      <c r="F7032" s="1" t="s">
        <v>4421</v>
      </c>
      <c r="G7032" s="3">
        <v>1038.46</v>
      </c>
      <c r="H7032" s="3"/>
      <c r="I7032" s="1" t="s">
        <v>119</v>
      </c>
      <c r="J7032" s="1" t="s">
        <v>86</v>
      </c>
      <c r="K7032" s="1" t="s">
        <v>84</v>
      </c>
      <c r="L7032" s="1" t="s">
        <v>111</v>
      </c>
    </row>
    <row r="7033" spans="1:12" x14ac:dyDescent="0.2">
      <c r="A7033" s="1" t="s">
        <v>234</v>
      </c>
      <c r="B7033" s="1" t="s">
        <v>13</v>
      </c>
      <c r="C7033" s="2">
        <v>43882</v>
      </c>
      <c r="D7033" s="1" t="s">
        <v>159</v>
      </c>
      <c r="E7033" s="1"/>
      <c r="F7033" s="1" t="s">
        <v>4457</v>
      </c>
      <c r="G7033" s="3">
        <v>885.07</v>
      </c>
      <c r="H7033" s="3"/>
      <c r="I7033" s="1" t="s">
        <v>119</v>
      </c>
      <c r="J7033" s="1" t="s">
        <v>86</v>
      </c>
      <c r="K7033" s="1" t="s">
        <v>12</v>
      </c>
      <c r="L7033" s="1" t="s">
        <v>69</v>
      </c>
    </row>
    <row r="7034" spans="1:12" x14ac:dyDescent="0.2">
      <c r="A7034" s="1" t="s">
        <v>234</v>
      </c>
      <c r="B7034" s="1" t="s">
        <v>13</v>
      </c>
      <c r="C7034" s="2">
        <v>43882</v>
      </c>
      <c r="D7034" s="1" t="s">
        <v>159</v>
      </c>
      <c r="E7034" s="1"/>
      <c r="F7034" s="1" t="s">
        <v>4458</v>
      </c>
      <c r="G7034" s="3">
        <v>1549.75</v>
      </c>
      <c r="H7034" s="3"/>
      <c r="I7034" s="1" t="s">
        <v>119</v>
      </c>
      <c r="J7034" s="1" t="s">
        <v>86</v>
      </c>
      <c r="K7034" s="1" t="s">
        <v>12</v>
      </c>
      <c r="L7034" s="1" t="s">
        <v>78</v>
      </c>
    </row>
    <row r="7035" spans="1:12" x14ac:dyDescent="0.2">
      <c r="A7035" s="1" t="s">
        <v>234</v>
      </c>
      <c r="B7035" s="1" t="s">
        <v>13</v>
      </c>
      <c r="C7035" s="2">
        <v>43882</v>
      </c>
      <c r="D7035" s="1" t="s">
        <v>159</v>
      </c>
      <c r="E7035" s="1"/>
      <c r="F7035" s="1" t="s">
        <v>4459</v>
      </c>
      <c r="G7035" s="3">
        <v>975</v>
      </c>
      <c r="H7035" s="3"/>
      <c r="I7035" s="1" t="s">
        <v>119</v>
      </c>
      <c r="J7035" s="1" t="s">
        <v>86</v>
      </c>
      <c r="K7035" s="1" t="s">
        <v>12</v>
      </c>
      <c r="L7035" s="1" t="s">
        <v>2628</v>
      </c>
    </row>
    <row r="7036" spans="1:12" x14ac:dyDescent="0.2">
      <c r="A7036" s="1" t="s">
        <v>234</v>
      </c>
      <c r="B7036" s="1" t="s">
        <v>13</v>
      </c>
      <c r="C7036" s="2">
        <v>43882</v>
      </c>
      <c r="D7036" s="1" t="s">
        <v>159</v>
      </c>
      <c r="E7036" s="1"/>
      <c r="F7036" s="1" t="s">
        <v>4460</v>
      </c>
      <c r="G7036" s="3">
        <v>364.22</v>
      </c>
      <c r="H7036" s="3"/>
      <c r="I7036" s="1" t="s">
        <v>123</v>
      </c>
      <c r="J7036" s="1" t="s">
        <v>124</v>
      </c>
      <c r="K7036" s="1" t="s">
        <v>12</v>
      </c>
      <c r="L7036" s="1" t="s">
        <v>311</v>
      </c>
    </row>
    <row r="7037" spans="1:12" x14ac:dyDescent="0.2">
      <c r="A7037" s="1" t="s">
        <v>234</v>
      </c>
      <c r="B7037" s="1" t="s">
        <v>13</v>
      </c>
      <c r="C7037" s="2">
        <v>43882</v>
      </c>
      <c r="D7037" s="1" t="s">
        <v>159</v>
      </c>
      <c r="E7037" s="1"/>
      <c r="F7037" s="1" t="s">
        <v>4461</v>
      </c>
      <c r="G7037" s="3">
        <v>1166.54</v>
      </c>
      <c r="H7037" s="3"/>
      <c r="I7037" s="1" t="s">
        <v>106</v>
      </c>
      <c r="J7037" s="1" t="s">
        <v>121</v>
      </c>
      <c r="K7037" s="1" t="s">
        <v>12</v>
      </c>
      <c r="L7037" s="1" t="s">
        <v>313</v>
      </c>
    </row>
    <row r="7038" spans="1:12" x14ac:dyDescent="0.2">
      <c r="A7038" s="1" t="s">
        <v>234</v>
      </c>
      <c r="B7038" s="1" t="s">
        <v>13</v>
      </c>
      <c r="C7038" s="2">
        <v>43882</v>
      </c>
      <c r="D7038" s="1" t="s">
        <v>159</v>
      </c>
      <c r="E7038" s="1"/>
      <c r="F7038" s="1" t="s">
        <v>4462</v>
      </c>
      <c r="G7038" s="3">
        <v>1100.1300000000001</v>
      </c>
      <c r="H7038" s="3"/>
      <c r="I7038" s="1" t="s">
        <v>120</v>
      </c>
      <c r="J7038" s="1" t="s">
        <v>171</v>
      </c>
      <c r="K7038" s="1" t="s">
        <v>12</v>
      </c>
      <c r="L7038" s="1" t="s">
        <v>110</v>
      </c>
    </row>
    <row r="7039" spans="1:12" x14ac:dyDescent="0.2">
      <c r="A7039" s="1" t="s">
        <v>234</v>
      </c>
      <c r="B7039" s="1" t="s">
        <v>13</v>
      </c>
      <c r="C7039" s="2">
        <v>43882</v>
      </c>
      <c r="D7039" s="1" t="s">
        <v>159</v>
      </c>
      <c r="E7039" s="1"/>
      <c r="F7039" s="1" t="s">
        <v>4463</v>
      </c>
      <c r="G7039" s="3">
        <v>2020.03</v>
      </c>
      <c r="H7039" s="3"/>
      <c r="I7039" s="1" t="s">
        <v>83</v>
      </c>
      <c r="J7039" s="1" t="s">
        <v>181</v>
      </c>
      <c r="K7039" s="1" t="s">
        <v>12</v>
      </c>
      <c r="L7039" s="1" t="s">
        <v>14</v>
      </c>
    </row>
    <row r="7040" spans="1:12" x14ac:dyDescent="0.2">
      <c r="A7040" s="1" t="s">
        <v>234</v>
      </c>
      <c r="B7040" s="1" t="s">
        <v>13</v>
      </c>
      <c r="C7040" s="2">
        <v>43882</v>
      </c>
      <c r="D7040" s="1" t="s">
        <v>159</v>
      </c>
      <c r="E7040" s="1"/>
      <c r="F7040" s="1" t="s">
        <v>4464</v>
      </c>
      <c r="G7040" s="3">
        <v>1121.1199999999999</v>
      </c>
      <c r="H7040" s="3"/>
      <c r="I7040" s="1" t="s">
        <v>83</v>
      </c>
      <c r="J7040" s="1" t="s">
        <v>181</v>
      </c>
      <c r="K7040" s="1" t="s">
        <v>12</v>
      </c>
      <c r="L7040" s="1" t="s">
        <v>405</v>
      </c>
    </row>
    <row r="7041" spans="1:12" x14ac:dyDescent="0.2">
      <c r="A7041" s="1" t="s">
        <v>234</v>
      </c>
      <c r="B7041" s="1" t="s">
        <v>13</v>
      </c>
      <c r="C7041" s="2">
        <v>43882</v>
      </c>
      <c r="D7041" s="1" t="s">
        <v>159</v>
      </c>
      <c r="E7041" s="1"/>
      <c r="F7041" s="1" t="s">
        <v>4462</v>
      </c>
      <c r="G7041" s="3">
        <v>541.86</v>
      </c>
      <c r="H7041" s="3"/>
      <c r="I7041" s="1" t="s">
        <v>119</v>
      </c>
      <c r="J7041" s="1" t="s">
        <v>86</v>
      </c>
      <c r="K7041" s="1" t="s">
        <v>12</v>
      </c>
      <c r="L7041" s="1" t="s">
        <v>110</v>
      </c>
    </row>
    <row r="7042" spans="1:12" x14ac:dyDescent="0.2">
      <c r="A7042" s="1" t="s">
        <v>234</v>
      </c>
      <c r="B7042" s="1" t="s">
        <v>13</v>
      </c>
      <c r="C7042" s="2">
        <v>43882</v>
      </c>
      <c r="D7042" s="1" t="s">
        <v>159</v>
      </c>
      <c r="E7042" s="1"/>
      <c r="F7042" s="1" t="s">
        <v>4461</v>
      </c>
      <c r="G7042" s="3">
        <v>777.69</v>
      </c>
      <c r="H7042" s="3"/>
      <c r="I7042" s="1" t="s">
        <v>106</v>
      </c>
      <c r="J7042" s="1" t="s">
        <v>122</v>
      </c>
      <c r="K7042" s="1" t="s">
        <v>12</v>
      </c>
      <c r="L7042" s="1" t="s">
        <v>313</v>
      </c>
    </row>
    <row r="7043" spans="1:12" x14ac:dyDescent="0.2">
      <c r="A7043" s="1" t="s">
        <v>234</v>
      </c>
      <c r="B7043" s="1" t="s">
        <v>13</v>
      </c>
      <c r="C7043" s="2">
        <v>43882</v>
      </c>
      <c r="D7043" s="1" t="s">
        <v>159</v>
      </c>
      <c r="E7043" s="1"/>
      <c r="F7043" s="1" t="s">
        <v>4410</v>
      </c>
      <c r="G7043" s="3">
        <v>230.77</v>
      </c>
      <c r="H7043" s="3"/>
      <c r="I7043" s="1" t="s">
        <v>232</v>
      </c>
      <c r="J7043" s="1" t="s">
        <v>233</v>
      </c>
      <c r="K7043" s="1" t="s">
        <v>12</v>
      </c>
      <c r="L7043" s="1" t="s">
        <v>433</v>
      </c>
    </row>
    <row r="7044" spans="1:12" x14ac:dyDescent="0.2">
      <c r="A7044" s="1" t="s">
        <v>234</v>
      </c>
      <c r="B7044" s="1" t="s">
        <v>13</v>
      </c>
      <c r="C7044" s="2">
        <v>43882</v>
      </c>
      <c r="D7044" s="1" t="s">
        <v>159</v>
      </c>
      <c r="E7044" s="1"/>
      <c r="F7044" s="1" t="s">
        <v>4465</v>
      </c>
      <c r="G7044" s="3">
        <v>1363.25</v>
      </c>
      <c r="H7044" s="3"/>
      <c r="I7044" s="1" t="s">
        <v>119</v>
      </c>
      <c r="J7044" s="1" t="s">
        <v>86</v>
      </c>
      <c r="K7044" s="1" t="s">
        <v>12</v>
      </c>
      <c r="L7044" s="1" t="s">
        <v>112</v>
      </c>
    </row>
    <row r="7045" spans="1:12" x14ac:dyDescent="0.2">
      <c r="A7045" s="1" t="s">
        <v>234</v>
      </c>
      <c r="B7045" s="1" t="s">
        <v>13</v>
      </c>
      <c r="C7045" s="2">
        <v>43882</v>
      </c>
      <c r="D7045" s="1" t="s">
        <v>159</v>
      </c>
      <c r="E7045" s="1"/>
      <c r="F7045" s="1" t="s">
        <v>4466</v>
      </c>
      <c r="G7045" s="3">
        <v>942.31</v>
      </c>
      <c r="H7045" s="3"/>
      <c r="I7045" s="1" t="s">
        <v>108</v>
      </c>
      <c r="J7045" s="1" t="s">
        <v>117</v>
      </c>
      <c r="K7045" s="1" t="s">
        <v>12</v>
      </c>
      <c r="L7045" s="1" t="s">
        <v>80</v>
      </c>
    </row>
    <row r="7046" spans="1:12" x14ac:dyDescent="0.2">
      <c r="A7046" s="1" t="s">
        <v>234</v>
      </c>
      <c r="B7046" s="1" t="s">
        <v>13</v>
      </c>
      <c r="C7046" s="2">
        <v>43882</v>
      </c>
      <c r="D7046" s="1" t="s">
        <v>159</v>
      </c>
      <c r="E7046" s="1"/>
      <c r="F7046" s="1" t="s">
        <v>4467</v>
      </c>
      <c r="G7046" s="3">
        <v>1065.21</v>
      </c>
      <c r="H7046" s="3"/>
      <c r="I7046" s="1" t="s">
        <v>83</v>
      </c>
      <c r="J7046" s="1" t="s">
        <v>229</v>
      </c>
      <c r="K7046" s="1" t="s">
        <v>12</v>
      </c>
      <c r="L7046" s="1" t="s">
        <v>425</v>
      </c>
    </row>
    <row r="7047" spans="1:12" x14ac:dyDescent="0.2">
      <c r="A7047" s="1" t="s">
        <v>234</v>
      </c>
      <c r="B7047" s="1" t="s">
        <v>13</v>
      </c>
      <c r="C7047" s="2">
        <v>43882</v>
      </c>
      <c r="D7047" s="1" t="s">
        <v>159</v>
      </c>
      <c r="E7047" s="1"/>
      <c r="F7047" s="1" t="s">
        <v>4468</v>
      </c>
      <c r="G7047" s="3">
        <v>429</v>
      </c>
      <c r="H7047" s="3"/>
      <c r="I7047" s="1" t="s">
        <v>119</v>
      </c>
      <c r="J7047" s="1" t="s">
        <v>86</v>
      </c>
      <c r="K7047" s="1" t="s">
        <v>12</v>
      </c>
      <c r="L7047" s="1" t="s">
        <v>3526</v>
      </c>
    </row>
    <row r="7048" spans="1:12" x14ac:dyDescent="0.2">
      <c r="A7048" s="1" t="s">
        <v>234</v>
      </c>
      <c r="B7048" s="1" t="s">
        <v>13</v>
      </c>
      <c r="C7048" s="2">
        <v>43882</v>
      </c>
      <c r="D7048" s="1" t="s">
        <v>159</v>
      </c>
      <c r="E7048" s="1"/>
      <c r="F7048" s="1" t="s">
        <v>4469</v>
      </c>
      <c r="G7048" s="3">
        <v>849</v>
      </c>
      <c r="H7048" s="3"/>
      <c r="I7048" s="1" t="s">
        <v>119</v>
      </c>
      <c r="J7048" s="1" t="s">
        <v>86</v>
      </c>
      <c r="K7048" s="1" t="s">
        <v>12</v>
      </c>
      <c r="L7048" s="1" t="s">
        <v>2738</v>
      </c>
    </row>
    <row r="7049" spans="1:12" x14ac:dyDescent="0.2">
      <c r="A7049" s="1" t="s">
        <v>234</v>
      </c>
      <c r="B7049" s="1" t="s">
        <v>13</v>
      </c>
      <c r="C7049" s="2">
        <v>43882</v>
      </c>
      <c r="D7049" s="1" t="s">
        <v>159</v>
      </c>
      <c r="E7049" s="1"/>
      <c r="F7049" s="1" t="s">
        <v>4470</v>
      </c>
      <c r="G7049" s="3">
        <v>867.08</v>
      </c>
      <c r="H7049" s="3"/>
      <c r="I7049" s="1" t="s">
        <v>119</v>
      </c>
      <c r="J7049" s="1" t="s">
        <v>86</v>
      </c>
      <c r="K7049" s="1" t="s">
        <v>12</v>
      </c>
      <c r="L7049" s="1" t="s">
        <v>270</v>
      </c>
    </row>
    <row r="7050" spans="1:12" x14ac:dyDescent="0.2">
      <c r="A7050" s="1" t="s">
        <v>234</v>
      </c>
      <c r="B7050" s="1" t="s">
        <v>13</v>
      </c>
      <c r="C7050" s="2">
        <v>43882</v>
      </c>
      <c r="D7050" s="1" t="s">
        <v>159</v>
      </c>
      <c r="E7050" s="1"/>
      <c r="F7050" s="1" t="s">
        <v>4418</v>
      </c>
      <c r="G7050" s="3">
        <v>729.37</v>
      </c>
      <c r="H7050" s="3"/>
      <c r="I7050" s="1" t="s">
        <v>119</v>
      </c>
      <c r="J7050" s="1" t="s">
        <v>86</v>
      </c>
      <c r="K7050" s="1" t="s">
        <v>84</v>
      </c>
      <c r="L7050" s="1" t="s">
        <v>51</v>
      </c>
    </row>
    <row r="7051" spans="1:12" x14ac:dyDescent="0.2">
      <c r="A7051" s="1" t="s">
        <v>234</v>
      </c>
      <c r="B7051" s="1" t="s">
        <v>13</v>
      </c>
      <c r="C7051" s="2">
        <v>43882</v>
      </c>
      <c r="D7051" s="1" t="s">
        <v>159</v>
      </c>
      <c r="E7051" s="1"/>
      <c r="F7051" s="1" t="s">
        <v>4471</v>
      </c>
      <c r="G7051" s="3">
        <v>1353.54</v>
      </c>
      <c r="H7051" s="3"/>
      <c r="I7051" s="1" t="s">
        <v>119</v>
      </c>
      <c r="J7051" s="1" t="s">
        <v>86</v>
      </c>
      <c r="K7051" s="1" t="s">
        <v>12</v>
      </c>
      <c r="L7051" s="1" t="s">
        <v>100</v>
      </c>
    </row>
    <row r="7052" spans="1:12" x14ac:dyDescent="0.2">
      <c r="A7052" s="1" t="s">
        <v>234</v>
      </c>
      <c r="B7052" s="1" t="s">
        <v>13</v>
      </c>
      <c r="C7052" s="2">
        <v>43882</v>
      </c>
      <c r="D7052" s="1" t="s">
        <v>159</v>
      </c>
      <c r="E7052" s="1"/>
      <c r="F7052" s="1" t="s">
        <v>4472</v>
      </c>
      <c r="G7052" s="3">
        <v>1570.82</v>
      </c>
      <c r="H7052" s="3"/>
      <c r="I7052" s="1" t="s">
        <v>119</v>
      </c>
      <c r="J7052" s="1" t="s">
        <v>86</v>
      </c>
      <c r="K7052" s="1" t="s">
        <v>12</v>
      </c>
      <c r="L7052" s="1" t="s">
        <v>246</v>
      </c>
    </row>
    <row r="7053" spans="1:12" x14ac:dyDescent="0.2">
      <c r="A7053" s="1" t="s">
        <v>234</v>
      </c>
      <c r="B7053" s="1" t="s">
        <v>13</v>
      </c>
      <c r="C7053" s="2">
        <v>43882</v>
      </c>
      <c r="D7053" s="1" t="s">
        <v>159</v>
      </c>
      <c r="E7053" s="1"/>
      <c r="F7053" s="1" t="s">
        <v>4417</v>
      </c>
      <c r="G7053" s="3">
        <v>206.02</v>
      </c>
      <c r="H7053" s="3"/>
      <c r="I7053" s="1" t="s">
        <v>123</v>
      </c>
      <c r="J7053" s="1" t="s">
        <v>124</v>
      </c>
      <c r="K7053" s="1" t="s">
        <v>84</v>
      </c>
      <c r="L7053" s="1" t="s">
        <v>241</v>
      </c>
    </row>
    <row r="7054" spans="1:12" x14ac:dyDescent="0.2">
      <c r="A7054" s="1" t="s">
        <v>234</v>
      </c>
      <c r="B7054" s="1" t="s">
        <v>13</v>
      </c>
      <c r="C7054" s="2">
        <v>43882</v>
      </c>
      <c r="D7054" s="1" t="s">
        <v>159</v>
      </c>
      <c r="E7054" s="1"/>
      <c r="F7054" s="1" t="s">
        <v>4455</v>
      </c>
      <c r="G7054" s="3">
        <v>72.5</v>
      </c>
      <c r="H7054" s="3"/>
      <c r="I7054" s="1" t="s">
        <v>108</v>
      </c>
      <c r="J7054" s="1" t="s">
        <v>117</v>
      </c>
      <c r="K7054" s="1" t="s">
        <v>84</v>
      </c>
      <c r="L7054" s="1" t="s">
        <v>29</v>
      </c>
    </row>
    <row r="7055" spans="1:12" x14ac:dyDescent="0.2">
      <c r="A7055" s="1" t="s">
        <v>234</v>
      </c>
      <c r="B7055" s="1" t="s">
        <v>13</v>
      </c>
      <c r="C7055" s="2">
        <v>43882</v>
      </c>
      <c r="D7055" s="1" t="s">
        <v>159</v>
      </c>
      <c r="E7055" s="1"/>
      <c r="F7055" s="1" t="s">
        <v>4473</v>
      </c>
      <c r="G7055" s="3">
        <v>1070.58</v>
      </c>
      <c r="H7055" s="3"/>
      <c r="I7055" s="1" t="s">
        <v>83</v>
      </c>
      <c r="J7055" s="1" t="s">
        <v>181</v>
      </c>
      <c r="K7055" s="1" t="s">
        <v>12</v>
      </c>
      <c r="L7055" s="1" t="s">
        <v>44</v>
      </c>
    </row>
    <row r="7056" spans="1:12" x14ac:dyDescent="0.2">
      <c r="A7056" s="1" t="s">
        <v>234</v>
      </c>
      <c r="B7056" s="1" t="s">
        <v>13</v>
      </c>
      <c r="C7056" s="2">
        <v>43882</v>
      </c>
      <c r="D7056" s="1" t="s">
        <v>159</v>
      </c>
      <c r="E7056" s="1"/>
      <c r="F7056" s="1" t="s">
        <v>4474</v>
      </c>
      <c r="G7056" s="3">
        <v>1344.25</v>
      </c>
      <c r="H7056" s="3"/>
      <c r="I7056" s="1" t="s">
        <v>119</v>
      </c>
      <c r="J7056" s="1" t="s">
        <v>86</v>
      </c>
      <c r="K7056" s="1" t="s">
        <v>12</v>
      </c>
      <c r="L7056" s="1" t="s">
        <v>2589</v>
      </c>
    </row>
    <row r="7057" spans="1:12" x14ac:dyDescent="0.2">
      <c r="A7057" s="1" t="s">
        <v>234</v>
      </c>
      <c r="B7057" s="1" t="s">
        <v>13</v>
      </c>
      <c r="C7057" s="2">
        <v>43882</v>
      </c>
      <c r="D7057" s="1" t="s">
        <v>159</v>
      </c>
      <c r="E7057" s="1"/>
      <c r="F7057" s="1" t="s">
        <v>4475</v>
      </c>
      <c r="G7057" s="3">
        <v>1884.23</v>
      </c>
      <c r="H7057" s="3"/>
      <c r="I7057" s="1" t="s">
        <v>119</v>
      </c>
      <c r="J7057" s="1" t="s">
        <v>86</v>
      </c>
      <c r="K7057" s="1" t="s">
        <v>84</v>
      </c>
      <c r="L7057" s="1" t="s">
        <v>118</v>
      </c>
    </row>
    <row r="7058" spans="1:12" x14ac:dyDescent="0.2">
      <c r="A7058" s="1" t="s">
        <v>234</v>
      </c>
      <c r="B7058" s="1" t="s">
        <v>13</v>
      </c>
      <c r="C7058" s="2">
        <v>43882</v>
      </c>
      <c r="D7058" s="1" t="s">
        <v>159</v>
      </c>
      <c r="E7058" s="1"/>
      <c r="F7058" s="1" t="s">
        <v>4227</v>
      </c>
      <c r="G7058" s="3">
        <v>412.73</v>
      </c>
      <c r="H7058" s="3"/>
      <c r="I7058" s="1" t="s">
        <v>119</v>
      </c>
      <c r="J7058" s="1" t="s">
        <v>86</v>
      </c>
      <c r="K7058" s="1" t="s">
        <v>12</v>
      </c>
      <c r="L7058" s="1" t="s">
        <v>91</v>
      </c>
    </row>
    <row r="7059" spans="1:12" x14ac:dyDescent="0.2">
      <c r="A7059" s="1" t="s">
        <v>234</v>
      </c>
      <c r="B7059" s="1" t="s">
        <v>13</v>
      </c>
      <c r="C7059" s="2">
        <v>43882</v>
      </c>
      <c r="D7059" s="1" t="s">
        <v>159</v>
      </c>
      <c r="E7059" s="1"/>
      <c r="F7059" s="1" t="s">
        <v>4476</v>
      </c>
      <c r="G7059" s="3">
        <v>851.81</v>
      </c>
      <c r="H7059" s="3"/>
      <c r="I7059" s="1" t="s">
        <v>119</v>
      </c>
      <c r="J7059" s="1" t="s">
        <v>86</v>
      </c>
      <c r="K7059" s="1" t="s">
        <v>12</v>
      </c>
      <c r="L7059" s="1" t="s">
        <v>358</v>
      </c>
    </row>
    <row r="7060" spans="1:12" x14ac:dyDescent="0.2">
      <c r="A7060" s="1" t="s">
        <v>234</v>
      </c>
      <c r="B7060" s="1" t="s">
        <v>13</v>
      </c>
      <c r="C7060" s="2">
        <v>43882</v>
      </c>
      <c r="D7060" s="1" t="s">
        <v>159</v>
      </c>
      <c r="E7060" s="1"/>
      <c r="F7060" s="1" t="s">
        <v>4477</v>
      </c>
      <c r="G7060" s="3">
        <v>229.33</v>
      </c>
      <c r="H7060" s="3"/>
      <c r="I7060" s="1" t="s">
        <v>185</v>
      </c>
      <c r="J7060" s="1" t="s">
        <v>126</v>
      </c>
      <c r="K7060" s="1" t="s">
        <v>12</v>
      </c>
      <c r="L7060" s="1" t="s">
        <v>1592</v>
      </c>
    </row>
    <row r="7061" spans="1:12" x14ac:dyDescent="0.2">
      <c r="A7061" s="1" t="s">
        <v>234</v>
      </c>
      <c r="B7061" s="1" t="s">
        <v>13</v>
      </c>
      <c r="C7061" s="2">
        <v>43882</v>
      </c>
      <c r="D7061" s="1" t="s">
        <v>159</v>
      </c>
      <c r="E7061" s="1"/>
      <c r="F7061" s="1" t="s">
        <v>4365</v>
      </c>
      <c r="G7061" s="3">
        <v>1384.47</v>
      </c>
      <c r="H7061" s="3"/>
      <c r="I7061" s="1" t="s">
        <v>106</v>
      </c>
      <c r="J7061" s="1" t="s">
        <v>121</v>
      </c>
      <c r="K7061" s="1" t="s">
        <v>12</v>
      </c>
      <c r="L7061" s="1" t="s">
        <v>65</v>
      </c>
    </row>
    <row r="7062" spans="1:12" x14ac:dyDescent="0.2">
      <c r="A7062" s="1" t="s">
        <v>234</v>
      </c>
      <c r="B7062" s="1" t="s">
        <v>13</v>
      </c>
      <c r="C7062" s="2">
        <v>43882</v>
      </c>
      <c r="D7062" s="1" t="s">
        <v>159</v>
      </c>
      <c r="E7062" s="1"/>
      <c r="F7062" s="1" t="s">
        <v>4478</v>
      </c>
      <c r="G7062" s="3">
        <v>934.57</v>
      </c>
      <c r="H7062" s="3"/>
      <c r="I7062" s="1" t="s">
        <v>83</v>
      </c>
      <c r="J7062" s="1" t="s">
        <v>181</v>
      </c>
      <c r="K7062" s="1" t="s">
        <v>12</v>
      </c>
      <c r="L7062" s="1" t="s">
        <v>3324</v>
      </c>
    </row>
    <row r="7063" spans="1:12" x14ac:dyDescent="0.2">
      <c r="A7063" s="1" t="s">
        <v>234</v>
      </c>
      <c r="B7063" s="1" t="s">
        <v>13</v>
      </c>
      <c r="C7063" s="2">
        <v>43882</v>
      </c>
      <c r="D7063" s="1" t="s">
        <v>159</v>
      </c>
      <c r="E7063" s="1"/>
      <c r="F7063" s="1" t="s">
        <v>4479</v>
      </c>
      <c r="G7063" s="3">
        <v>1353.54</v>
      </c>
      <c r="H7063" s="3"/>
      <c r="I7063" s="1" t="s">
        <v>119</v>
      </c>
      <c r="J7063" s="1" t="s">
        <v>86</v>
      </c>
      <c r="K7063" s="1" t="s">
        <v>12</v>
      </c>
      <c r="L7063" s="1" t="s">
        <v>71</v>
      </c>
    </row>
    <row r="7064" spans="1:12" x14ac:dyDescent="0.2">
      <c r="A7064" s="1" t="s">
        <v>234</v>
      </c>
      <c r="B7064" s="1" t="s">
        <v>13</v>
      </c>
      <c r="C7064" s="2">
        <v>43882</v>
      </c>
      <c r="D7064" s="1" t="s">
        <v>159</v>
      </c>
      <c r="E7064" s="1"/>
      <c r="F7064" s="1" t="s">
        <v>4480</v>
      </c>
      <c r="G7064" s="3">
        <v>1590.29</v>
      </c>
      <c r="H7064" s="3"/>
      <c r="I7064" s="1" t="s">
        <v>119</v>
      </c>
      <c r="J7064" s="1" t="s">
        <v>86</v>
      </c>
      <c r="K7064" s="1" t="s">
        <v>12</v>
      </c>
      <c r="L7064" s="1" t="s">
        <v>322</v>
      </c>
    </row>
    <row r="7065" spans="1:12" x14ac:dyDescent="0.2">
      <c r="A7065" s="1" t="s">
        <v>234</v>
      </c>
      <c r="B7065" s="1" t="s">
        <v>13</v>
      </c>
      <c r="C7065" s="2">
        <v>43882</v>
      </c>
      <c r="D7065" s="1" t="s">
        <v>159</v>
      </c>
      <c r="E7065" s="1"/>
      <c r="F7065" s="1" t="s">
        <v>4481</v>
      </c>
      <c r="G7065" s="3">
        <v>882.35</v>
      </c>
      <c r="H7065" s="3"/>
      <c r="I7065" s="1" t="s">
        <v>119</v>
      </c>
      <c r="J7065" s="1" t="s">
        <v>86</v>
      </c>
      <c r="K7065" s="1" t="s">
        <v>12</v>
      </c>
      <c r="L7065" s="1" t="s">
        <v>248</v>
      </c>
    </row>
    <row r="7066" spans="1:12" x14ac:dyDescent="0.2">
      <c r="A7066" s="1" t="s">
        <v>234</v>
      </c>
      <c r="B7066" s="1" t="s">
        <v>13</v>
      </c>
      <c r="C7066" s="2">
        <v>43882</v>
      </c>
      <c r="D7066" s="1" t="s">
        <v>159</v>
      </c>
      <c r="E7066" s="1"/>
      <c r="F7066" s="1" t="s">
        <v>4421</v>
      </c>
      <c r="G7066" s="3">
        <v>32.31</v>
      </c>
      <c r="H7066" s="3"/>
      <c r="I7066" s="1" t="s">
        <v>108</v>
      </c>
      <c r="J7066" s="1" t="s">
        <v>117</v>
      </c>
      <c r="K7066" s="1" t="s">
        <v>84</v>
      </c>
      <c r="L7066" s="1" t="s">
        <v>111</v>
      </c>
    </row>
    <row r="7067" spans="1:12" x14ac:dyDescent="0.2">
      <c r="A7067" s="1" t="s">
        <v>234</v>
      </c>
      <c r="B7067" s="1" t="s">
        <v>13</v>
      </c>
      <c r="C7067" s="2">
        <v>43882</v>
      </c>
      <c r="D7067" s="1" t="s">
        <v>159</v>
      </c>
      <c r="E7067" s="1"/>
      <c r="F7067" s="1" t="s">
        <v>4482</v>
      </c>
      <c r="G7067" s="3">
        <v>76.319999999999993</v>
      </c>
      <c r="H7067" s="3"/>
      <c r="I7067" s="1" t="s">
        <v>232</v>
      </c>
      <c r="J7067" s="1" t="s">
        <v>233</v>
      </c>
      <c r="K7067" s="1" t="s">
        <v>12</v>
      </c>
      <c r="L7067" s="1" t="s">
        <v>24</v>
      </c>
    </row>
    <row r="7068" spans="1:12" x14ac:dyDescent="0.2">
      <c r="A7068" s="1" t="s">
        <v>234</v>
      </c>
      <c r="B7068" s="1" t="s">
        <v>13</v>
      </c>
      <c r="C7068" s="2">
        <v>43882</v>
      </c>
      <c r="D7068" s="1" t="s">
        <v>159</v>
      </c>
      <c r="E7068" s="1"/>
      <c r="F7068" s="1" t="s">
        <v>4483</v>
      </c>
      <c r="G7068" s="3">
        <v>540</v>
      </c>
      <c r="H7068" s="3"/>
      <c r="I7068" s="1" t="s">
        <v>119</v>
      </c>
      <c r="J7068" s="1" t="s">
        <v>86</v>
      </c>
      <c r="K7068" s="1" t="s">
        <v>12</v>
      </c>
      <c r="L7068" s="1" t="s">
        <v>2799</v>
      </c>
    </row>
    <row r="7069" spans="1:12" x14ac:dyDescent="0.2">
      <c r="A7069" s="1" t="s">
        <v>234</v>
      </c>
      <c r="B7069" s="1" t="s">
        <v>13</v>
      </c>
      <c r="C7069" s="2">
        <v>43882</v>
      </c>
      <c r="D7069" s="1" t="s">
        <v>159</v>
      </c>
      <c r="E7069" s="1"/>
      <c r="F7069" s="1" t="s">
        <v>4484</v>
      </c>
      <c r="G7069" s="3">
        <v>542.36</v>
      </c>
      <c r="H7069" s="3"/>
      <c r="I7069" s="1" t="s">
        <v>123</v>
      </c>
      <c r="J7069" s="1" t="s">
        <v>124</v>
      </c>
      <c r="K7069" s="1" t="s">
        <v>12</v>
      </c>
      <c r="L7069" s="1" t="s">
        <v>92</v>
      </c>
    </row>
    <row r="7070" spans="1:12" x14ac:dyDescent="0.2">
      <c r="A7070" s="1" t="s">
        <v>234</v>
      </c>
      <c r="B7070" s="1" t="s">
        <v>13</v>
      </c>
      <c r="C7070" s="2">
        <v>43882</v>
      </c>
      <c r="D7070" s="1" t="s">
        <v>159</v>
      </c>
      <c r="E7070" s="1"/>
      <c r="F7070" s="1" t="s">
        <v>4485</v>
      </c>
      <c r="G7070" s="3">
        <v>315.11</v>
      </c>
      <c r="H7070" s="3"/>
      <c r="I7070" s="1" t="s">
        <v>185</v>
      </c>
      <c r="J7070" s="1" t="s">
        <v>126</v>
      </c>
      <c r="K7070" s="1" t="s">
        <v>12</v>
      </c>
      <c r="L7070" s="1" t="s">
        <v>1650</v>
      </c>
    </row>
    <row r="7071" spans="1:12" x14ac:dyDescent="0.2">
      <c r="A7071" s="1" t="s">
        <v>234</v>
      </c>
      <c r="B7071" s="1" t="s">
        <v>13</v>
      </c>
      <c r="C7071" s="2">
        <v>43882</v>
      </c>
      <c r="D7071" s="1" t="s">
        <v>159</v>
      </c>
      <c r="E7071" s="1"/>
      <c r="F7071" s="1" t="s">
        <v>4419</v>
      </c>
      <c r="G7071" s="3">
        <v>102.16</v>
      </c>
      <c r="H7071" s="3"/>
      <c r="I7071" s="1" t="s">
        <v>106</v>
      </c>
      <c r="J7071" s="1" t="s">
        <v>122</v>
      </c>
      <c r="K7071" s="1" t="s">
        <v>84</v>
      </c>
      <c r="L7071" s="1" t="s">
        <v>26</v>
      </c>
    </row>
    <row r="7072" spans="1:12" x14ac:dyDescent="0.2">
      <c r="A7072" s="1" t="s">
        <v>234</v>
      </c>
      <c r="B7072" s="1" t="s">
        <v>13</v>
      </c>
      <c r="C7072" s="2">
        <v>43882</v>
      </c>
      <c r="D7072" s="1" t="s">
        <v>159</v>
      </c>
      <c r="E7072" s="1"/>
      <c r="F7072" s="1" t="s">
        <v>4486</v>
      </c>
      <c r="G7072" s="3">
        <v>144.54</v>
      </c>
      <c r="H7072" s="3"/>
      <c r="I7072" s="1" t="s">
        <v>106</v>
      </c>
      <c r="J7072" s="1" t="s">
        <v>107</v>
      </c>
      <c r="K7072" s="1" t="s">
        <v>84</v>
      </c>
      <c r="L7072" s="1" t="s">
        <v>66</v>
      </c>
    </row>
    <row r="7073" spans="1:12" x14ac:dyDescent="0.2">
      <c r="A7073" s="1" t="s">
        <v>234</v>
      </c>
      <c r="B7073" s="1" t="s">
        <v>13</v>
      </c>
      <c r="C7073" s="2">
        <v>43882</v>
      </c>
      <c r="D7073" s="1" t="s">
        <v>159</v>
      </c>
      <c r="E7073" s="1"/>
      <c r="F7073" s="1" t="s">
        <v>4455</v>
      </c>
      <c r="G7073" s="3">
        <v>72.510000000000005</v>
      </c>
      <c r="H7073" s="3"/>
      <c r="I7073" s="1" t="s">
        <v>106</v>
      </c>
      <c r="J7073" s="1" t="s">
        <v>121</v>
      </c>
      <c r="K7073" s="1" t="s">
        <v>84</v>
      </c>
      <c r="L7073" s="1" t="s">
        <v>29</v>
      </c>
    </row>
    <row r="7074" spans="1:12" x14ac:dyDescent="0.2">
      <c r="A7074" s="1" t="s">
        <v>234</v>
      </c>
      <c r="B7074" s="1" t="s">
        <v>13</v>
      </c>
      <c r="C7074" s="2">
        <v>43882</v>
      </c>
      <c r="D7074" s="1" t="s">
        <v>159</v>
      </c>
      <c r="E7074" s="1"/>
      <c r="F7074" s="1" t="s">
        <v>4487</v>
      </c>
      <c r="G7074" s="3">
        <v>465.69</v>
      </c>
      <c r="H7074" s="3"/>
      <c r="I7074" s="1" t="s">
        <v>232</v>
      </c>
      <c r="J7074" s="1" t="s">
        <v>233</v>
      </c>
      <c r="K7074" s="1" t="s">
        <v>12</v>
      </c>
      <c r="L7074" s="1" t="s">
        <v>289</v>
      </c>
    </row>
    <row r="7075" spans="1:12" x14ac:dyDescent="0.2">
      <c r="A7075" s="1" t="s">
        <v>234</v>
      </c>
      <c r="B7075" s="1" t="s">
        <v>13</v>
      </c>
      <c r="C7075" s="2">
        <v>43882</v>
      </c>
      <c r="D7075" s="1" t="s">
        <v>159</v>
      </c>
      <c r="E7075" s="1"/>
      <c r="F7075" s="1" t="s">
        <v>4488</v>
      </c>
      <c r="G7075" s="3">
        <v>369.36</v>
      </c>
      <c r="H7075" s="3"/>
      <c r="I7075" s="1" t="s">
        <v>119</v>
      </c>
      <c r="J7075" s="1" t="s">
        <v>86</v>
      </c>
      <c r="K7075" s="1" t="s">
        <v>12</v>
      </c>
      <c r="L7075" s="1" t="s">
        <v>2869</v>
      </c>
    </row>
    <row r="7076" spans="1:12" x14ac:dyDescent="0.2">
      <c r="A7076" s="1" t="s">
        <v>234</v>
      </c>
      <c r="B7076" s="1" t="s">
        <v>13</v>
      </c>
      <c r="C7076" s="2">
        <v>43882</v>
      </c>
      <c r="D7076" s="1" t="s">
        <v>159</v>
      </c>
      <c r="E7076" s="1"/>
      <c r="F7076" s="1" t="s">
        <v>4489</v>
      </c>
      <c r="G7076" s="3">
        <v>511.18</v>
      </c>
      <c r="H7076" s="3"/>
      <c r="I7076" s="1" t="s">
        <v>119</v>
      </c>
      <c r="J7076" s="1" t="s">
        <v>86</v>
      </c>
      <c r="K7076" s="1" t="s">
        <v>12</v>
      </c>
      <c r="L7076" s="1" t="s">
        <v>20</v>
      </c>
    </row>
    <row r="7077" spans="1:12" x14ac:dyDescent="0.2">
      <c r="A7077" s="1" t="s">
        <v>234</v>
      </c>
      <c r="B7077" s="1" t="s">
        <v>13</v>
      </c>
      <c r="C7077" s="2">
        <v>43882</v>
      </c>
      <c r="D7077" s="1" t="s">
        <v>159</v>
      </c>
      <c r="E7077" s="1"/>
      <c r="F7077" s="1" t="s">
        <v>4490</v>
      </c>
      <c r="G7077" s="3">
        <v>826.44</v>
      </c>
      <c r="H7077" s="3"/>
      <c r="I7077" s="1" t="s">
        <v>119</v>
      </c>
      <c r="J7077" s="1" t="s">
        <v>86</v>
      </c>
      <c r="K7077" s="1" t="s">
        <v>12</v>
      </c>
      <c r="L7077" s="1" t="s">
        <v>3547</v>
      </c>
    </row>
    <row r="7078" spans="1:12" x14ac:dyDescent="0.2">
      <c r="A7078" s="1" t="s">
        <v>234</v>
      </c>
      <c r="B7078" s="1" t="s">
        <v>13</v>
      </c>
      <c r="C7078" s="2">
        <v>43882</v>
      </c>
      <c r="D7078" s="1" t="s">
        <v>159</v>
      </c>
      <c r="E7078" s="1"/>
      <c r="F7078" s="1" t="s">
        <v>4491</v>
      </c>
      <c r="G7078" s="3">
        <v>24.15</v>
      </c>
      <c r="H7078" s="3"/>
      <c r="I7078" s="1" t="s">
        <v>179</v>
      </c>
      <c r="J7078" s="1" t="s">
        <v>89</v>
      </c>
      <c r="K7078" s="1" t="s">
        <v>84</v>
      </c>
      <c r="L7078" s="1" t="s">
        <v>306</v>
      </c>
    </row>
    <row r="7079" spans="1:12" x14ac:dyDescent="0.2">
      <c r="A7079" s="1" t="s">
        <v>234</v>
      </c>
      <c r="B7079" s="1" t="s">
        <v>13</v>
      </c>
      <c r="C7079" s="2">
        <v>43882</v>
      </c>
      <c r="D7079" s="1" t="s">
        <v>159</v>
      </c>
      <c r="E7079" s="1"/>
      <c r="F7079" s="1" t="s">
        <v>4492</v>
      </c>
      <c r="G7079" s="3">
        <v>1421.46</v>
      </c>
      <c r="H7079" s="3"/>
      <c r="I7079" s="1" t="s">
        <v>83</v>
      </c>
      <c r="J7079" s="1" t="s">
        <v>181</v>
      </c>
      <c r="K7079" s="1" t="s">
        <v>12</v>
      </c>
      <c r="L7079" s="1" t="s">
        <v>32</v>
      </c>
    </row>
    <row r="7080" spans="1:12" x14ac:dyDescent="0.2">
      <c r="A7080" s="1" t="s">
        <v>234</v>
      </c>
      <c r="B7080" s="1" t="s">
        <v>13</v>
      </c>
      <c r="C7080" s="2">
        <v>43882</v>
      </c>
      <c r="D7080" s="1" t="s">
        <v>159</v>
      </c>
      <c r="E7080" s="1"/>
      <c r="F7080" s="1" t="s">
        <v>4493</v>
      </c>
      <c r="G7080" s="3">
        <v>945.86</v>
      </c>
      <c r="H7080" s="3"/>
      <c r="I7080" s="1" t="s">
        <v>83</v>
      </c>
      <c r="J7080" s="1" t="s">
        <v>181</v>
      </c>
      <c r="K7080" s="1" t="s">
        <v>12</v>
      </c>
      <c r="L7080" s="1" t="s">
        <v>347</v>
      </c>
    </row>
    <row r="7081" spans="1:12" x14ac:dyDescent="0.2">
      <c r="A7081" s="1" t="s">
        <v>234</v>
      </c>
      <c r="B7081" s="1" t="s">
        <v>13</v>
      </c>
      <c r="C7081" s="2">
        <v>43882</v>
      </c>
      <c r="D7081" s="1" t="s">
        <v>159</v>
      </c>
      <c r="E7081" s="1"/>
      <c r="F7081" s="1" t="s">
        <v>4494</v>
      </c>
      <c r="G7081" s="3">
        <v>1420.51</v>
      </c>
      <c r="H7081" s="3"/>
      <c r="I7081" s="1" t="s">
        <v>119</v>
      </c>
      <c r="J7081" s="1" t="s">
        <v>86</v>
      </c>
      <c r="K7081" s="1" t="s">
        <v>12</v>
      </c>
      <c r="L7081" s="1" t="s">
        <v>56</v>
      </c>
    </row>
    <row r="7082" spans="1:12" x14ac:dyDescent="0.2">
      <c r="A7082" s="1" t="s">
        <v>234</v>
      </c>
      <c r="B7082" s="1" t="s">
        <v>13</v>
      </c>
      <c r="C7082" s="2">
        <v>43882</v>
      </c>
      <c r="D7082" s="1" t="s">
        <v>159</v>
      </c>
      <c r="E7082" s="1"/>
      <c r="F7082" s="1" t="s">
        <v>4495</v>
      </c>
      <c r="G7082" s="3">
        <v>212.17</v>
      </c>
      <c r="H7082" s="3"/>
      <c r="I7082" s="1" t="s">
        <v>185</v>
      </c>
      <c r="J7082" s="1" t="s">
        <v>126</v>
      </c>
      <c r="K7082" s="1" t="s">
        <v>12</v>
      </c>
      <c r="L7082" s="1" t="s">
        <v>304</v>
      </c>
    </row>
    <row r="7083" spans="1:12" x14ac:dyDescent="0.2">
      <c r="A7083" s="1" t="s">
        <v>234</v>
      </c>
      <c r="B7083" s="1" t="s">
        <v>13</v>
      </c>
      <c r="C7083" s="2">
        <v>43882</v>
      </c>
      <c r="D7083" s="1" t="s">
        <v>159</v>
      </c>
      <c r="E7083" s="1"/>
      <c r="F7083" s="1" t="s">
        <v>4496</v>
      </c>
      <c r="G7083" s="3">
        <v>926.11</v>
      </c>
      <c r="H7083" s="3"/>
      <c r="I7083" s="1" t="s">
        <v>119</v>
      </c>
      <c r="J7083" s="1" t="s">
        <v>86</v>
      </c>
      <c r="K7083" s="1" t="s">
        <v>12</v>
      </c>
      <c r="L7083" s="1" t="s">
        <v>109</v>
      </c>
    </row>
    <row r="7084" spans="1:12" x14ac:dyDescent="0.2">
      <c r="A7084" s="1" t="s">
        <v>234</v>
      </c>
      <c r="B7084" s="1" t="s">
        <v>13</v>
      </c>
      <c r="C7084" s="2">
        <v>43882</v>
      </c>
      <c r="D7084" s="1" t="s">
        <v>159</v>
      </c>
      <c r="E7084" s="1"/>
      <c r="F7084" s="1" t="s">
        <v>4497</v>
      </c>
      <c r="G7084" s="3">
        <v>888.45</v>
      </c>
      <c r="H7084" s="3"/>
      <c r="I7084" s="1" t="s">
        <v>119</v>
      </c>
      <c r="J7084" s="1" t="s">
        <v>86</v>
      </c>
      <c r="K7084" s="1" t="s">
        <v>12</v>
      </c>
      <c r="L7084" s="1" t="s">
        <v>35</v>
      </c>
    </row>
    <row r="7085" spans="1:12" x14ac:dyDescent="0.2">
      <c r="A7085" s="1" t="s">
        <v>234</v>
      </c>
      <c r="B7085" s="1" t="s">
        <v>13</v>
      </c>
      <c r="C7085" s="2">
        <v>43882</v>
      </c>
      <c r="D7085" s="1" t="s">
        <v>159</v>
      </c>
      <c r="E7085" s="1"/>
      <c r="F7085" s="1" t="s">
        <v>4498</v>
      </c>
      <c r="G7085" s="3">
        <v>624</v>
      </c>
      <c r="H7085" s="3"/>
      <c r="I7085" s="1" t="s">
        <v>177</v>
      </c>
      <c r="J7085" s="1" t="s">
        <v>178</v>
      </c>
      <c r="K7085" s="1" t="s">
        <v>12</v>
      </c>
      <c r="L7085" s="1" t="s">
        <v>4224</v>
      </c>
    </row>
    <row r="7086" spans="1:12" x14ac:dyDescent="0.2">
      <c r="A7086" s="1" t="s">
        <v>234</v>
      </c>
      <c r="B7086" s="1" t="s">
        <v>13</v>
      </c>
      <c r="C7086" s="2">
        <v>43882</v>
      </c>
      <c r="D7086" s="1" t="s">
        <v>159</v>
      </c>
      <c r="E7086" s="1"/>
      <c r="F7086" s="1" t="s">
        <v>4437</v>
      </c>
      <c r="G7086" s="3">
        <v>176.13</v>
      </c>
      <c r="H7086" s="3"/>
      <c r="I7086" s="1" t="s">
        <v>106</v>
      </c>
      <c r="J7086" s="1" t="s">
        <v>121</v>
      </c>
      <c r="K7086" s="1" t="s">
        <v>12</v>
      </c>
      <c r="L7086" s="1" t="s">
        <v>1047</v>
      </c>
    </row>
    <row r="7087" spans="1:12" x14ac:dyDescent="0.2">
      <c r="A7087" s="1" t="s">
        <v>234</v>
      </c>
      <c r="B7087" s="1" t="s">
        <v>13</v>
      </c>
      <c r="C7087" s="2">
        <v>43882</v>
      </c>
      <c r="D7087" s="1" t="s">
        <v>159</v>
      </c>
      <c r="E7087" s="1"/>
      <c r="F7087" s="1" t="s">
        <v>4408</v>
      </c>
      <c r="G7087" s="3">
        <v>584.78</v>
      </c>
      <c r="H7087" s="3"/>
      <c r="I7087" s="1" t="s">
        <v>87</v>
      </c>
      <c r="J7087" s="1" t="s">
        <v>116</v>
      </c>
      <c r="K7087" s="1" t="s">
        <v>84</v>
      </c>
      <c r="L7087" s="1" t="s">
        <v>63</v>
      </c>
    </row>
    <row r="7088" spans="1:12" x14ac:dyDescent="0.2">
      <c r="A7088" s="1" t="s">
        <v>234</v>
      </c>
      <c r="B7088" s="1" t="s">
        <v>13</v>
      </c>
      <c r="C7088" s="2">
        <v>43882</v>
      </c>
      <c r="D7088" s="1" t="s">
        <v>159</v>
      </c>
      <c r="E7088" s="1"/>
      <c r="F7088" s="1" t="s">
        <v>4499</v>
      </c>
      <c r="G7088" s="3">
        <v>918.98</v>
      </c>
      <c r="H7088" s="3"/>
      <c r="I7088" s="1" t="s">
        <v>120</v>
      </c>
      <c r="J7088" s="1" t="s">
        <v>171</v>
      </c>
      <c r="K7088" s="1" t="s">
        <v>12</v>
      </c>
      <c r="L7088" s="1" t="s">
        <v>59</v>
      </c>
    </row>
    <row r="7089" spans="1:12" x14ac:dyDescent="0.2">
      <c r="A7089" s="1" t="s">
        <v>234</v>
      </c>
      <c r="B7089" s="1" t="s">
        <v>13</v>
      </c>
      <c r="C7089" s="2">
        <v>43882</v>
      </c>
      <c r="D7089" s="1" t="s">
        <v>159</v>
      </c>
      <c r="E7089" s="1"/>
      <c r="F7089" s="1" t="s">
        <v>4500</v>
      </c>
      <c r="G7089" s="3">
        <v>1367.24</v>
      </c>
      <c r="H7089" s="3"/>
      <c r="I7089" s="1" t="s">
        <v>119</v>
      </c>
      <c r="J7089" s="1" t="s">
        <v>86</v>
      </c>
      <c r="K7089" s="1" t="s">
        <v>12</v>
      </c>
      <c r="L7089" s="1" t="s">
        <v>1909</v>
      </c>
    </row>
    <row r="7090" spans="1:12" x14ac:dyDescent="0.2">
      <c r="A7090" s="1" t="s">
        <v>234</v>
      </c>
      <c r="B7090" s="1" t="s">
        <v>13</v>
      </c>
      <c r="C7090" s="2">
        <v>43882</v>
      </c>
      <c r="D7090" s="1" t="s">
        <v>159</v>
      </c>
      <c r="E7090" s="1"/>
      <c r="F7090" s="1" t="s">
        <v>4444</v>
      </c>
      <c r="G7090" s="3">
        <v>504.03</v>
      </c>
      <c r="H7090" s="3"/>
      <c r="I7090" s="1" t="s">
        <v>123</v>
      </c>
      <c r="J7090" s="1" t="s">
        <v>124</v>
      </c>
      <c r="K7090" s="1" t="s">
        <v>12</v>
      </c>
      <c r="L7090" s="1" t="s">
        <v>49</v>
      </c>
    </row>
    <row r="7091" spans="1:12" x14ac:dyDescent="0.2">
      <c r="A7091" s="1" t="s">
        <v>234</v>
      </c>
      <c r="B7091" s="1" t="s">
        <v>13</v>
      </c>
      <c r="C7091" s="2">
        <v>43882</v>
      </c>
      <c r="D7091" s="1" t="s">
        <v>159</v>
      </c>
      <c r="E7091" s="1"/>
      <c r="F7091" s="1" t="s">
        <v>4501</v>
      </c>
      <c r="G7091" s="3">
        <v>1378.62</v>
      </c>
      <c r="H7091" s="3"/>
      <c r="I7091" s="1" t="s">
        <v>106</v>
      </c>
      <c r="J7091" s="1" t="s">
        <v>121</v>
      </c>
      <c r="K7091" s="1" t="s">
        <v>12</v>
      </c>
      <c r="L7091" s="1" t="s">
        <v>317</v>
      </c>
    </row>
    <row r="7092" spans="1:12" x14ac:dyDescent="0.2">
      <c r="A7092" s="1" t="s">
        <v>234</v>
      </c>
      <c r="B7092" s="1" t="s">
        <v>13</v>
      </c>
      <c r="C7092" s="2">
        <v>43882</v>
      </c>
      <c r="D7092" s="1" t="s">
        <v>159</v>
      </c>
      <c r="E7092" s="1"/>
      <c r="F7092" s="1" t="s">
        <v>4455</v>
      </c>
      <c r="G7092" s="3">
        <v>1228.8699999999999</v>
      </c>
      <c r="H7092" s="3"/>
      <c r="I7092" s="1" t="s">
        <v>119</v>
      </c>
      <c r="J7092" s="1" t="s">
        <v>86</v>
      </c>
      <c r="K7092" s="1" t="s">
        <v>84</v>
      </c>
      <c r="L7092" s="1" t="s">
        <v>29</v>
      </c>
    </row>
    <row r="7093" spans="1:12" x14ac:dyDescent="0.2">
      <c r="A7093" s="1" t="s">
        <v>234</v>
      </c>
      <c r="B7093" s="1" t="s">
        <v>13</v>
      </c>
      <c r="C7093" s="2">
        <v>43882</v>
      </c>
      <c r="D7093" s="1" t="s">
        <v>159</v>
      </c>
      <c r="E7093" s="1"/>
      <c r="F7093" s="1" t="s">
        <v>4438</v>
      </c>
      <c r="G7093" s="3">
        <v>1282.3</v>
      </c>
      <c r="H7093" s="3"/>
      <c r="I7093" s="1" t="s">
        <v>119</v>
      </c>
      <c r="J7093" s="1" t="s">
        <v>86</v>
      </c>
      <c r="K7093" s="1" t="s">
        <v>12</v>
      </c>
      <c r="L7093" s="1" t="s">
        <v>393</v>
      </c>
    </row>
    <row r="7094" spans="1:12" x14ac:dyDescent="0.2">
      <c r="A7094" s="1" t="s">
        <v>234</v>
      </c>
      <c r="B7094" s="1" t="s">
        <v>13</v>
      </c>
      <c r="C7094" s="2">
        <v>43882</v>
      </c>
      <c r="D7094" s="1" t="s">
        <v>159</v>
      </c>
      <c r="E7094" s="1"/>
      <c r="F7094" s="1" t="s">
        <v>4502</v>
      </c>
      <c r="G7094" s="3">
        <v>1235</v>
      </c>
      <c r="H7094" s="3"/>
      <c r="I7094" s="1" t="s">
        <v>119</v>
      </c>
      <c r="J7094" s="1" t="s">
        <v>86</v>
      </c>
      <c r="K7094" s="1" t="s">
        <v>12</v>
      </c>
      <c r="L7094" s="1" t="s">
        <v>4359</v>
      </c>
    </row>
    <row r="7095" spans="1:12" x14ac:dyDescent="0.2">
      <c r="A7095" s="1" t="s">
        <v>234</v>
      </c>
      <c r="B7095" s="1" t="s">
        <v>13</v>
      </c>
      <c r="C7095" s="2">
        <v>43882</v>
      </c>
      <c r="D7095" s="1" t="s">
        <v>159</v>
      </c>
      <c r="E7095" s="1"/>
      <c r="F7095" s="1" t="s">
        <v>4494</v>
      </c>
      <c r="G7095" s="3">
        <v>1210.06</v>
      </c>
      <c r="H7095" s="3"/>
      <c r="I7095" s="1" t="s">
        <v>177</v>
      </c>
      <c r="J7095" s="1" t="s">
        <v>178</v>
      </c>
      <c r="K7095" s="1" t="s">
        <v>12</v>
      </c>
      <c r="L7095" s="1" t="s">
        <v>56</v>
      </c>
    </row>
    <row r="7096" spans="1:12" x14ac:dyDescent="0.2">
      <c r="A7096" s="1" t="s">
        <v>234</v>
      </c>
      <c r="B7096" s="1" t="s">
        <v>13</v>
      </c>
      <c r="C7096" s="2">
        <v>43882</v>
      </c>
      <c r="D7096" s="1" t="s">
        <v>159</v>
      </c>
      <c r="E7096" s="1"/>
      <c r="F7096" s="1" t="s">
        <v>4421</v>
      </c>
      <c r="G7096" s="3">
        <v>184.62</v>
      </c>
      <c r="H7096" s="3"/>
      <c r="I7096" s="1" t="s">
        <v>87</v>
      </c>
      <c r="J7096" s="1" t="s">
        <v>116</v>
      </c>
      <c r="K7096" s="1" t="s">
        <v>84</v>
      </c>
      <c r="L7096" s="1" t="s">
        <v>111</v>
      </c>
    </row>
    <row r="7097" spans="1:12" x14ac:dyDescent="0.2">
      <c r="A7097" s="1" t="s">
        <v>234</v>
      </c>
      <c r="B7097" s="1" t="s">
        <v>13</v>
      </c>
      <c r="C7097" s="2">
        <v>43882</v>
      </c>
      <c r="D7097" s="1" t="s">
        <v>159</v>
      </c>
      <c r="E7097" s="1"/>
      <c r="F7097" s="1" t="s">
        <v>4489</v>
      </c>
      <c r="G7097" s="3">
        <v>1037.8599999999999</v>
      </c>
      <c r="H7097" s="3"/>
      <c r="I7097" s="1" t="s">
        <v>120</v>
      </c>
      <c r="J7097" s="1" t="s">
        <v>171</v>
      </c>
      <c r="K7097" s="1" t="s">
        <v>12</v>
      </c>
      <c r="L7097" s="1" t="s">
        <v>20</v>
      </c>
    </row>
    <row r="7098" spans="1:12" x14ac:dyDescent="0.2">
      <c r="A7098" s="1" t="s">
        <v>234</v>
      </c>
      <c r="B7098" s="1" t="s">
        <v>13</v>
      </c>
      <c r="C7098" s="2">
        <v>43882</v>
      </c>
      <c r="D7098" s="1" t="s">
        <v>159</v>
      </c>
      <c r="E7098" s="1"/>
      <c r="F7098" s="1" t="s">
        <v>4503</v>
      </c>
      <c r="G7098" s="3">
        <v>1270.81</v>
      </c>
      <c r="H7098" s="3"/>
      <c r="I7098" s="1" t="s">
        <v>83</v>
      </c>
      <c r="J7098" s="1" t="s">
        <v>181</v>
      </c>
      <c r="K7098" s="1" t="s">
        <v>12</v>
      </c>
      <c r="L7098" s="1" t="s">
        <v>99</v>
      </c>
    </row>
    <row r="7099" spans="1:12" x14ac:dyDescent="0.2">
      <c r="A7099" s="1" t="s">
        <v>234</v>
      </c>
      <c r="B7099" s="1" t="s">
        <v>13</v>
      </c>
      <c r="C7099" s="2">
        <v>43882</v>
      </c>
      <c r="D7099" s="1" t="s">
        <v>159</v>
      </c>
      <c r="E7099" s="1"/>
      <c r="F7099" s="1" t="s">
        <v>4504</v>
      </c>
      <c r="G7099" s="3">
        <v>597</v>
      </c>
      <c r="H7099" s="3"/>
      <c r="I7099" s="1" t="s">
        <v>119</v>
      </c>
      <c r="J7099" s="1" t="s">
        <v>86</v>
      </c>
      <c r="K7099" s="1" t="s">
        <v>12</v>
      </c>
      <c r="L7099" s="1" t="s">
        <v>3701</v>
      </c>
    </row>
    <row r="7100" spans="1:12" x14ac:dyDescent="0.2">
      <c r="A7100" s="1" t="s">
        <v>234</v>
      </c>
      <c r="B7100" s="1" t="s">
        <v>13</v>
      </c>
      <c r="C7100" s="2">
        <v>43882</v>
      </c>
      <c r="D7100" s="1" t="s">
        <v>159</v>
      </c>
      <c r="E7100" s="1"/>
      <c r="F7100" s="1" t="s">
        <v>4505</v>
      </c>
      <c r="G7100" s="3">
        <v>825</v>
      </c>
      <c r="H7100" s="3"/>
      <c r="I7100" s="1" t="s">
        <v>119</v>
      </c>
      <c r="J7100" s="1" t="s">
        <v>86</v>
      </c>
      <c r="K7100" s="1" t="s">
        <v>12</v>
      </c>
      <c r="L7100" s="1" t="s">
        <v>3682</v>
      </c>
    </row>
    <row r="7101" spans="1:12" x14ac:dyDescent="0.2">
      <c r="A7101" s="1" t="s">
        <v>234</v>
      </c>
      <c r="B7101" s="1" t="s">
        <v>13</v>
      </c>
      <c r="C7101" s="2">
        <v>43882</v>
      </c>
      <c r="D7101" s="1" t="s">
        <v>159</v>
      </c>
      <c r="E7101" s="1"/>
      <c r="F7101" s="1" t="s">
        <v>4418</v>
      </c>
      <c r="G7101" s="3">
        <v>75.98</v>
      </c>
      <c r="H7101" s="3"/>
      <c r="I7101" s="1" t="s">
        <v>123</v>
      </c>
      <c r="J7101" s="1" t="s">
        <v>124</v>
      </c>
      <c r="K7101" s="1" t="s">
        <v>84</v>
      </c>
      <c r="L7101" s="1" t="s">
        <v>51</v>
      </c>
    </row>
    <row r="7102" spans="1:12" x14ac:dyDescent="0.2">
      <c r="A7102" s="1" t="s">
        <v>234</v>
      </c>
      <c r="B7102" s="1" t="s">
        <v>13</v>
      </c>
      <c r="C7102" s="2">
        <v>43882</v>
      </c>
      <c r="D7102" s="1" t="s">
        <v>159</v>
      </c>
      <c r="E7102" s="1"/>
      <c r="F7102" s="1" t="s">
        <v>4506</v>
      </c>
      <c r="G7102" s="3">
        <v>655.58</v>
      </c>
      <c r="H7102" s="3"/>
      <c r="I7102" s="1" t="s">
        <v>123</v>
      </c>
      <c r="J7102" s="1" t="s">
        <v>124</v>
      </c>
      <c r="K7102" s="1" t="s">
        <v>12</v>
      </c>
      <c r="L7102" s="1" t="s">
        <v>261</v>
      </c>
    </row>
    <row r="7103" spans="1:12" x14ac:dyDescent="0.2">
      <c r="A7103" s="1" t="s">
        <v>234</v>
      </c>
      <c r="B7103" s="1" t="s">
        <v>13</v>
      </c>
      <c r="C7103" s="2">
        <v>43882</v>
      </c>
      <c r="D7103" s="1" t="s">
        <v>159</v>
      </c>
      <c r="E7103" s="1"/>
      <c r="F7103" s="1" t="s">
        <v>4486</v>
      </c>
      <c r="G7103" s="3">
        <v>626.35</v>
      </c>
      <c r="H7103" s="3"/>
      <c r="I7103" s="1" t="s">
        <v>106</v>
      </c>
      <c r="J7103" s="1" t="s">
        <v>121</v>
      </c>
      <c r="K7103" s="1" t="s">
        <v>84</v>
      </c>
      <c r="L7103" s="1" t="s">
        <v>66</v>
      </c>
    </row>
    <row r="7104" spans="1:12" x14ac:dyDescent="0.2">
      <c r="A7104" s="1" t="s">
        <v>234</v>
      </c>
      <c r="B7104" s="1" t="s">
        <v>13</v>
      </c>
      <c r="C7104" s="2">
        <v>43882</v>
      </c>
      <c r="D7104" s="1" t="s">
        <v>159</v>
      </c>
      <c r="E7104" s="1"/>
      <c r="F7104" s="1" t="s">
        <v>4495</v>
      </c>
      <c r="G7104" s="3">
        <v>361.26</v>
      </c>
      <c r="H7104" s="3"/>
      <c r="I7104" s="1" t="s">
        <v>123</v>
      </c>
      <c r="J7104" s="1" t="s">
        <v>124</v>
      </c>
      <c r="K7104" s="1" t="s">
        <v>12</v>
      </c>
      <c r="L7104" s="1" t="s">
        <v>304</v>
      </c>
    </row>
    <row r="7105" spans="1:12" x14ac:dyDescent="0.2">
      <c r="A7105" s="1" t="s">
        <v>234</v>
      </c>
      <c r="B7105" s="1" t="s">
        <v>13</v>
      </c>
      <c r="C7105" s="2">
        <v>43882</v>
      </c>
      <c r="D7105" s="1" t="s">
        <v>159</v>
      </c>
      <c r="E7105" s="1"/>
      <c r="F7105" s="1" t="s">
        <v>4406</v>
      </c>
      <c r="G7105" s="3">
        <v>76.319999999999993</v>
      </c>
      <c r="H7105" s="3"/>
      <c r="I7105" s="1" t="s">
        <v>232</v>
      </c>
      <c r="J7105" s="1" t="s">
        <v>233</v>
      </c>
      <c r="K7105" s="1" t="s">
        <v>12</v>
      </c>
      <c r="L7105" s="1" t="s">
        <v>15</v>
      </c>
    </row>
    <row r="7106" spans="1:12" x14ac:dyDescent="0.2">
      <c r="A7106" s="1" t="s">
        <v>234</v>
      </c>
      <c r="B7106" s="1" t="s">
        <v>13</v>
      </c>
      <c r="C7106" s="2">
        <v>43882</v>
      </c>
      <c r="D7106" s="1" t="s">
        <v>159</v>
      </c>
      <c r="E7106" s="1"/>
      <c r="F7106" s="1" t="s">
        <v>4507</v>
      </c>
      <c r="G7106" s="3">
        <v>1003.9</v>
      </c>
      <c r="H7106" s="3"/>
      <c r="I7106" s="1" t="s">
        <v>83</v>
      </c>
      <c r="J7106" s="1" t="s">
        <v>230</v>
      </c>
      <c r="K7106" s="1" t="s">
        <v>12</v>
      </c>
      <c r="L7106" s="1" t="s">
        <v>73</v>
      </c>
    </row>
    <row r="7107" spans="1:12" x14ac:dyDescent="0.2">
      <c r="A7107" s="1" t="s">
        <v>234</v>
      </c>
      <c r="B7107" s="1" t="s">
        <v>13</v>
      </c>
      <c r="C7107" s="2">
        <v>43882</v>
      </c>
      <c r="D7107" s="1" t="s">
        <v>159</v>
      </c>
      <c r="E7107" s="1"/>
      <c r="F7107" s="1" t="s">
        <v>4508</v>
      </c>
      <c r="G7107" s="3">
        <v>793.81</v>
      </c>
      <c r="H7107" s="3"/>
      <c r="I7107" s="1" t="s">
        <v>119</v>
      </c>
      <c r="J7107" s="1" t="s">
        <v>86</v>
      </c>
      <c r="K7107" s="1" t="s">
        <v>12</v>
      </c>
      <c r="L7107" s="1" t="s">
        <v>342</v>
      </c>
    </row>
    <row r="7108" spans="1:12" x14ac:dyDescent="0.2">
      <c r="A7108" s="1" t="s">
        <v>234</v>
      </c>
      <c r="B7108" s="1" t="s">
        <v>13</v>
      </c>
      <c r="C7108" s="2">
        <v>43882</v>
      </c>
      <c r="D7108" s="1" t="s">
        <v>159</v>
      </c>
      <c r="E7108" s="1"/>
      <c r="F7108" s="1" t="s">
        <v>4509</v>
      </c>
      <c r="G7108" s="3">
        <v>314.60000000000002</v>
      </c>
      <c r="H7108" s="3"/>
      <c r="I7108" s="1" t="s">
        <v>232</v>
      </c>
      <c r="J7108" s="1" t="s">
        <v>233</v>
      </c>
      <c r="K7108" s="1" t="s">
        <v>12</v>
      </c>
      <c r="L7108" s="1" t="s">
        <v>41</v>
      </c>
    </row>
    <row r="7109" spans="1:12" x14ac:dyDescent="0.2">
      <c r="A7109" s="1" t="s">
        <v>234</v>
      </c>
      <c r="B7109" s="1" t="s">
        <v>13</v>
      </c>
      <c r="C7109" s="2">
        <v>43882</v>
      </c>
      <c r="D7109" s="1" t="s">
        <v>159</v>
      </c>
      <c r="E7109" s="1"/>
      <c r="F7109" s="1" t="s">
        <v>4510</v>
      </c>
      <c r="G7109" s="3">
        <v>944.84</v>
      </c>
      <c r="H7109" s="3"/>
      <c r="I7109" s="1" t="s">
        <v>83</v>
      </c>
      <c r="J7109" s="1" t="s">
        <v>181</v>
      </c>
      <c r="K7109" s="1" t="s">
        <v>12</v>
      </c>
      <c r="L7109" s="1" t="s">
        <v>3965</v>
      </c>
    </row>
    <row r="7110" spans="1:12" x14ac:dyDescent="0.2">
      <c r="A7110" s="1" t="s">
        <v>234</v>
      </c>
      <c r="B7110" s="1" t="s">
        <v>13</v>
      </c>
      <c r="C7110" s="2">
        <v>43882</v>
      </c>
      <c r="D7110" s="1" t="s">
        <v>159</v>
      </c>
      <c r="E7110" s="1"/>
      <c r="F7110" s="1" t="s">
        <v>4511</v>
      </c>
      <c r="G7110" s="3">
        <v>873.19</v>
      </c>
      <c r="H7110" s="3"/>
      <c r="I7110" s="1" t="s">
        <v>119</v>
      </c>
      <c r="J7110" s="1" t="s">
        <v>86</v>
      </c>
      <c r="K7110" s="1" t="s">
        <v>12</v>
      </c>
      <c r="L7110" s="1" t="s">
        <v>387</v>
      </c>
    </row>
    <row r="7111" spans="1:12" x14ac:dyDescent="0.2">
      <c r="A7111" s="1" t="s">
        <v>234</v>
      </c>
      <c r="B7111" s="1" t="s">
        <v>13</v>
      </c>
      <c r="C7111" s="2">
        <v>43882</v>
      </c>
      <c r="D7111" s="1" t="s">
        <v>159</v>
      </c>
      <c r="E7111" s="1"/>
      <c r="F7111" s="1" t="s">
        <v>4512</v>
      </c>
      <c r="G7111" s="3">
        <v>939.34</v>
      </c>
      <c r="H7111" s="3"/>
      <c r="I7111" s="1" t="s">
        <v>85</v>
      </c>
      <c r="J7111" s="1" t="s">
        <v>125</v>
      </c>
      <c r="K7111" s="1" t="s">
        <v>12</v>
      </c>
      <c r="L7111" s="1" t="s">
        <v>955</v>
      </c>
    </row>
    <row r="7112" spans="1:12" x14ac:dyDescent="0.2">
      <c r="A7112" s="1" t="s">
        <v>234</v>
      </c>
      <c r="B7112" s="1" t="s">
        <v>13</v>
      </c>
      <c r="C7112" s="2">
        <v>43882</v>
      </c>
      <c r="D7112" s="1" t="s">
        <v>159</v>
      </c>
      <c r="E7112" s="1"/>
      <c r="F7112" s="1" t="s">
        <v>4513</v>
      </c>
      <c r="G7112" s="3">
        <v>857.92</v>
      </c>
      <c r="H7112" s="3"/>
      <c r="I7112" s="1" t="s">
        <v>85</v>
      </c>
      <c r="J7112" s="1" t="s">
        <v>125</v>
      </c>
      <c r="K7112" s="1" t="s">
        <v>12</v>
      </c>
      <c r="L7112" s="1" t="s">
        <v>376</v>
      </c>
    </row>
    <row r="7113" spans="1:12" x14ac:dyDescent="0.2">
      <c r="A7113" s="1" t="s">
        <v>234</v>
      </c>
      <c r="B7113" s="1" t="s">
        <v>13</v>
      </c>
      <c r="C7113" s="2">
        <v>43882</v>
      </c>
      <c r="D7113" s="1" t="s">
        <v>159</v>
      </c>
      <c r="E7113" s="1"/>
      <c r="F7113" s="1" t="s">
        <v>4460</v>
      </c>
      <c r="G7113" s="3">
        <v>213.9</v>
      </c>
      <c r="H7113" s="3"/>
      <c r="I7113" s="1" t="s">
        <v>185</v>
      </c>
      <c r="J7113" s="1" t="s">
        <v>126</v>
      </c>
      <c r="K7113" s="1" t="s">
        <v>12</v>
      </c>
      <c r="L7113" s="1" t="s">
        <v>311</v>
      </c>
    </row>
    <row r="7114" spans="1:12" x14ac:dyDescent="0.2">
      <c r="A7114" s="1" t="s">
        <v>234</v>
      </c>
      <c r="B7114" s="1" t="s">
        <v>13</v>
      </c>
      <c r="C7114" s="2">
        <v>43882</v>
      </c>
      <c r="D7114" s="1" t="s">
        <v>159</v>
      </c>
      <c r="E7114" s="1"/>
      <c r="F7114" s="1" t="s">
        <v>4444</v>
      </c>
      <c r="G7114" s="3">
        <v>297.83999999999997</v>
      </c>
      <c r="H7114" s="3"/>
      <c r="I7114" s="1" t="s">
        <v>185</v>
      </c>
      <c r="J7114" s="1" t="s">
        <v>126</v>
      </c>
      <c r="K7114" s="1" t="s">
        <v>12</v>
      </c>
      <c r="L7114" s="1" t="s">
        <v>49</v>
      </c>
    </row>
    <row r="7115" spans="1:12" x14ac:dyDescent="0.2">
      <c r="A7115" s="1" t="s">
        <v>234</v>
      </c>
      <c r="B7115" s="1" t="s">
        <v>13</v>
      </c>
      <c r="C7115" s="2">
        <v>43882</v>
      </c>
      <c r="D7115" s="1" t="s">
        <v>159</v>
      </c>
      <c r="E7115" s="1"/>
      <c r="F7115" s="1" t="s">
        <v>4446</v>
      </c>
      <c r="G7115" s="3">
        <v>1157.77</v>
      </c>
      <c r="H7115" s="3"/>
      <c r="I7115" s="1" t="s">
        <v>232</v>
      </c>
      <c r="J7115" s="1" t="s">
        <v>233</v>
      </c>
      <c r="K7115" s="1" t="s">
        <v>12</v>
      </c>
      <c r="L7115" s="1" t="s">
        <v>3472</v>
      </c>
    </row>
    <row r="7116" spans="1:12" x14ac:dyDescent="0.2">
      <c r="A7116" s="1" t="s">
        <v>234</v>
      </c>
      <c r="B7116" s="1" t="s">
        <v>13</v>
      </c>
      <c r="C7116" s="2">
        <v>43882</v>
      </c>
      <c r="D7116" s="1" t="s">
        <v>159</v>
      </c>
      <c r="E7116" s="1"/>
      <c r="F7116" s="1" t="s">
        <v>4506</v>
      </c>
      <c r="G7116" s="3">
        <v>385.02</v>
      </c>
      <c r="H7116" s="3"/>
      <c r="I7116" s="1" t="s">
        <v>185</v>
      </c>
      <c r="J7116" s="1" t="s">
        <v>126</v>
      </c>
      <c r="K7116" s="1" t="s">
        <v>12</v>
      </c>
      <c r="L7116" s="1" t="s">
        <v>261</v>
      </c>
    </row>
    <row r="7117" spans="1:12" x14ac:dyDescent="0.2">
      <c r="A7117" s="1" t="s">
        <v>234</v>
      </c>
      <c r="B7117" s="1" t="s">
        <v>13</v>
      </c>
      <c r="C7117" s="2">
        <v>43882</v>
      </c>
      <c r="D7117" s="1" t="s">
        <v>159</v>
      </c>
      <c r="E7117" s="1"/>
      <c r="F7117" s="1" t="s">
        <v>4417</v>
      </c>
      <c r="G7117" s="3">
        <v>154.51</v>
      </c>
      <c r="H7117" s="3"/>
      <c r="I7117" s="1" t="s">
        <v>185</v>
      </c>
      <c r="J7117" s="1" t="s">
        <v>126</v>
      </c>
      <c r="K7117" s="1" t="s">
        <v>84</v>
      </c>
      <c r="L7117" s="1" t="s">
        <v>241</v>
      </c>
    </row>
    <row r="7118" spans="1:12" x14ac:dyDescent="0.2">
      <c r="A7118" s="1" t="s">
        <v>234</v>
      </c>
      <c r="B7118" s="1" t="s">
        <v>13</v>
      </c>
      <c r="C7118" s="2">
        <v>43882</v>
      </c>
      <c r="D7118" s="1" t="s">
        <v>159</v>
      </c>
      <c r="E7118" s="1"/>
      <c r="F7118" s="1" t="s">
        <v>4417</v>
      </c>
      <c r="G7118" s="3">
        <v>281.56</v>
      </c>
      <c r="H7118" s="3"/>
      <c r="I7118" s="1" t="s">
        <v>87</v>
      </c>
      <c r="J7118" s="1" t="s">
        <v>253</v>
      </c>
      <c r="K7118" s="1" t="s">
        <v>84</v>
      </c>
      <c r="L7118" s="1" t="s">
        <v>241</v>
      </c>
    </row>
    <row r="7119" spans="1:12" x14ac:dyDescent="0.2">
      <c r="A7119" s="1" t="s">
        <v>234</v>
      </c>
      <c r="B7119" s="1" t="s">
        <v>13</v>
      </c>
      <c r="C7119" s="2">
        <v>43882</v>
      </c>
      <c r="D7119" s="1" t="s">
        <v>159</v>
      </c>
      <c r="E7119" s="1"/>
      <c r="F7119" s="1" t="s">
        <v>4514</v>
      </c>
      <c r="G7119" s="3">
        <v>2716.44</v>
      </c>
      <c r="H7119" s="3"/>
      <c r="I7119" s="1" t="s">
        <v>83</v>
      </c>
      <c r="J7119" s="1" t="s">
        <v>181</v>
      </c>
      <c r="K7119" s="1" t="s">
        <v>12</v>
      </c>
      <c r="L7119" s="1" t="s">
        <v>36</v>
      </c>
    </row>
    <row r="7120" spans="1:12" x14ac:dyDescent="0.2">
      <c r="A7120" s="1" t="s">
        <v>234</v>
      </c>
      <c r="B7120" s="1" t="s">
        <v>13</v>
      </c>
      <c r="C7120" s="2">
        <v>43882</v>
      </c>
      <c r="D7120" s="1" t="s">
        <v>159</v>
      </c>
      <c r="E7120" s="1"/>
      <c r="F7120" s="1" t="s">
        <v>4326</v>
      </c>
      <c r="G7120" s="3">
        <v>763.27</v>
      </c>
      <c r="H7120" s="3"/>
      <c r="I7120" s="1" t="s">
        <v>119</v>
      </c>
      <c r="J7120" s="1" t="s">
        <v>86</v>
      </c>
      <c r="K7120" s="1" t="s">
        <v>12</v>
      </c>
      <c r="L7120" s="1" t="s">
        <v>268</v>
      </c>
    </row>
    <row r="7121" spans="1:12" x14ac:dyDescent="0.2">
      <c r="A7121" s="1" t="s">
        <v>234</v>
      </c>
      <c r="B7121" s="1" t="s">
        <v>13</v>
      </c>
      <c r="C7121" s="2">
        <v>43882</v>
      </c>
      <c r="D7121" s="1" t="s">
        <v>159</v>
      </c>
      <c r="E7121" s="1"/>
      <c r="F7121" s="1" t="s">
        <v>4515</v>
      </c>
      <c r="G7121" s="3">
        <v>1349</v>
      </c>
      <c r="H7121" s="3"/>
      <c r="I7121" s="1" t="s">
        <v>119</v>
      </c>
      <c r="J7121" s="1" t="s">
        <v>86</v>
      </c>
      <c r="K7121" s="1" t="s">
        <v>12</v>
      </c>
      <c r="L7121" s="1" t="s">
        <v>3200</v>
      </c>
    </row>
    <row r="7122" spans="1:12" x14ac:dyDescent="0.2">
      <c r="A7122" s="1" t="s">
        <v>234</v>
      </c>
      <c r="B7122" s="1" t="s">
        <v>13</v>
      </c>
      <c r="C7122" s="2">
        <v>43882</v>
      </c>
      <c r="D7122" s="1" t="s">
        <v>159</v>
      </c>
      <c r="E7122" s="1"/>
      <c r="F7122" s="1" t="s">
        <v>4418</v>
      </c>
      <c r="G7122" s="3">
        <v>151.94999999999999</v>
      </c>
      <c r="H7122" s="3"/>
      <c r="I7122" s="1" t="s">
        <v>85</v>
      </c>
      <c r="J7122" s="1" t="s">
        <v>125</v>
      </c>
      <c r="K7122" s="1" t="s">
        <v>84</v>
      </c>
      <c r="L7122" s="1" t="s">
        <v>51</v>
      </c>
    </row>
    <row r="7123" spans="1:12" x14ac:dyDescent="0.2">
      <c r="A7123" s="1" t="s">
        <v>234</v>
      </c>
      <c r="B7123" s="1" t="s">
        <v>13</v>
      </c>
      <c r="C7123" s="2">
        <v>43882</v>
      </c>
      <c r="D7123" s="1" t="s">
        <v>159</v>
      </c>
      <c r="E7123" s="1"/>
      <c r="F7123" s="1" t="s">
        <v>4440</v>
      </c>
      <c r="G7123" s="3">
        <v>74.040000000000006</v>
      </c>
      <c r="H7123" s="3"/>
      <c r="I7123" s="1" t="s">
        <v>123</v>
      </c>
      <c r="J7123" s="1" t="s">
        <v>124</v>
      </c>
      <c r="K7123" s="1" t="s">
        <v>84</v>
      </c>
      <c r="L7123" s="1" t="s">
        <v>2028</v>
      </c>
    </row>
    <row r="7124" spans="1:12" x14ac:dyDescent="0.2">
      <c r="A7124" s="1" t="s">
        <v>234</v>
      </c>
      <c r="B7124" s="1" t="s">
        <v>13</v>
      </c>
      <c r="C7124" s="2">
        <v>43882</v>
      </c>
      <c r="D7124" s="1" t="s">
        <v>159</v>
      </c>
      <c r="E7124" s="1"/>
      <c r="F7124" s="1" t="s">
        <v>4516</v>
      </c>
      <c r="G7124" s="3">
        <v>1133.68</v>
      </c>
      <c r="H7124" s="3"/>
      <c r="I7124" s="1" t="s">
        <v>119</v>
      </c>
      <c r="J7124" s="1" t="s">
        <v>86</v>
      </c>
      <c r="K7124" s="1" t="s">
        <v>12</v>
      </c>
      <c r="L7124" s="1" t="s">
        <v>96</v>
      </c>
    </row>
    <row r="7125" spans="1:12" x14ac:dyDescent="0.2">
      <c r="A7125" s="1" t="s">
        <v>234</v>
      </c>
      <c r="B7125" s="1" t="s">
        <v>13</v>
      </c>
      <c r="C7125" s="2">
        <v>43882</v>
      </c>
      <c r="D7125" s="1" t="s">
        <v>159</v>
      </c>
      <c r="E7125" s="1"/>
      <c r="F7125" s="1" t="s">
        <v>4517</v>
      </c>
      <c r="G7125" s="3">
        <v>873.19</v>
      </c>
      <c r="H7125" s="3"/>
      <c r="I7125" s="1" t="s">
        <v>119</v>
      </c>
      <c r="J7125" s="1" t="s">
        <v>86</v>
      </c>
      <c r="K7125" s="1" t="s">
        <v>12</v>
      </c>
      <c r="L7125" s="1" t="s">
        <v>55</v>
      </c>
    </row>
    <row r="7126" spans="1:12" x14ac:dyDescent="0.2">
      <c r="A7126" s="1" t="s">
        <v>234</v>
      </c>
      <c r="B7126" s="1" t="s">
        <v>13</v>
      </c>
      <c r="C7126" s="2">
        <v>43882</v>
      </c>
      <c r="D7126" s="1" t="s">
        <v>159</v>
      </c>
      <c r="E7126" s="1"/>
      <c r="F7126" s="1" t="s">
        <v>4487</v>
      </c>
      <c r="G7126" s="3">
        <v>465.69</v>
      </c>
      <c r="H7126" s="3"/>
      <c r="I7126" s="1" t="s">
        <v>120</v>
      </c>
      <c r="J7126" s="1" t="s">
        <v>171</v>
      </c>
      <c r="K7126" s="1" t="s">
        <v>12</v>
      </c>
      <c r="L7126" s="1" t="s">
        <v>289</v>
      </c>
    </row>
    <row r="7127" spans="1:12" x14ac:dyDescent="0.2">
      <c r="A7127" s="1" t="s">
        <v>234</v>
      </c>
      <c r="B7127" s="1" t="s">
        <v>13</v>
      </c>
      <c r="C7127" s="2">
        <v>43882</v>
      </c>
      <c r="D7127" s="1" t="s">
        <v>159</v>
      </c>
      <c r="E7127" s="1"/>
      <c r="F7127" s="1" t="s">
        <v>4518</v>
      </c>
      <c r="G7127" s="3">
        <v>1159.28</v>
      </c>
      <c r="H7127" s="3"/>
      <c r="I7127" s="1" t="s">
        <v>83</v>
      </c>
      <c r="J7127" s="1" t="s">
        <v>181</v>
      </c>
      <c r="K7127" s="1" t="s">
        <v>12</v>
      </c>
      <c r="L7127" s="1" t="s">
        <v>421</v>
      </c>
    </row>
    <row r="7128" spans="1:12" x14ac:dyDescent="0.2">
      <c r="A7128" s="1" t="s">
        <v>234</v>
      </c>
      <c r="B7128" s="1" t="s">
        <v>13</v>
      </c>
      <c r="C7128" s="2">
        <v>43882</v>
      </c>
      <c r="D7128" s="1" t="s">
        <v>159</v>
      </c>
      <c r="E7128" s="1"/>
      <c r="F7128" s="1" t="s">
        <v>4519</v>
      </c>
      <c r="G7128" s="3">
        <v>925.09</v>
      </c>
      <c r="H7128" s="3"/>
      <c r="I7128" s="1" t="s">
        <v>119</v>
      </c>
      <c r="J7128" s="1" t="s">
        <v>86</v>
      </c>
      <c r="K7128" s="1" t="s">
        <v>12</v>
      </c>
      <c r="L7128" s="1" t="s">
        <v>50</v>
      </c>
    </row>
    <row r="7129" spans="1:12" x14ac:dyDescent="0.2">
      <c r="A7129" s="1" t="s">
        <v>234</v>
      </c>
      <c r="B7129" s="1" t="s">
        <v>13</v>
      </c>
      <c r="C7129" s="2">
        <v>43882</v>
      </c>
      <c r="D7129" s="1" t="s">
        <v>159</v>
      </c>
      <c r="E7129" s="1"/>
      <c r="F7129" s="1" t="s">
        <v>4520</v>
      </c>
      <c r="G7129" s="3">
        <v>624</v>
      </c>
      <c r="H7129" s="3"/>
      <c r="I7129" s="1" t="s">
        <v>119</v>
      </c>
      <c r="J7129" s="1" t="s">
        <v>86</v>
      </c>
      <c r="K7129" s="1" t="s">
        <v>12</v>
      </c>
      <c r="L7129" s="1" t="s">
        <v>2630</v>
      </c>
    </row>
    <row r="7130" spans="1:12" x14ac:dyDescent="0.2">
      <c r="A7130" s="1" t="s">
        <v>234</v>
      </c>
      <c r="B7130" s="1" t="s">
        <v>13</v>
      </c>
      <c r="C7130" s="2">
        <v>43882</v>
      </c>
      <c r="D7130" s="1" t="s">
        <v>159</v>
      </c>
      <c r="E7130" s="1"/>
      <c r="F7130" s="1" t="s">
        <v>4521</v>
      </c>
      <c r="G7130" s="3">
        <v>635.04</v>
      </c>
      <c r="H7130" s="3"/>
      <c r="I7130" s="1" t="s">
        <v>119</v>
      </c>
      <c r="J7130" s="1" t="s">
        <v>86</v>
      </c>
      <c r="K7130" s="1" t="s">
        <v>12</v>
      </c>
      <c r="L7130" s="1" t="s">
        <v>491</v>
      </c>
    </row>
    <row r="7131" spans="1:12" x14ac:dyDescent="0.2">
      <c r="A7131" s="1" t="s">
        <v>234</v>
      </c>
      <c r="B7131" s="1" t="s">
        <v>13</v>
      </c>
      <c r="C7131" s="2">
        <v>43882</v>
      </c>
      <c r="D7131" s="1" t="s">
        <v>159</v>
      </c>
      <c r="E7131" s="1"/>
      <c r="F7131" s="1" t="s">
        <v>4522</v>
      </c>
      <c r="G7131" s="3">
        <v>966</v>
      </c>
      <c r="H7131" s="3"/>
      <c r="I7131" s="1" t="s">
        <v>119</v>
      </c>
      <c r="J7131" s="1" t="s">
        <v>86</v>
      </c>
      <c r="K7131" s="1" t="s">
        <v>12</v>
      </c>
      <c r="L7131" s="1" t="s">
        <v>3618</v>
      </c>
    </row>
    <row r="7132" spans="1:12" x14ac:dyDescent="0.2">
      <c r="A7132" s="1" t="s">
        <v>234</v>
      </c>
      <c r="B7132" s="1" t="s">
        <v>13</v>
      </c>
      <c r="C7132" s="2">
        <v>43882</v>
      </c>
      <c r="D7132" s="1" t="s">
        <v>159</v>
      </c>
      <c r="E7132" s="1"/>
      <c r="F7132" s="1" t="s">
        <v>4440</v>
      </c>
      <c r="G7132" s="3">
        <v>613.46</v>
      </c>
      <c r="H7132" s="3"/>
      <c r="I7132" s="1" t="s">
        <v>83</v>
      </c>
      <c r="J7132" s="1" t="s">
        <v>175</v>
      </c>
      <c r="K7132" s="1" t="s">
        <v>84</v>
      </c>
      <c r="L7132" s="1" t="s">
        <v>2028</v>
      </c>
    </row>
    <row r="7133" spans="1:12" x14ac:dyDescent="0.2">
      <c r="A7133" s="1" t="s">
        <v>234</v>
      </c>
      <c r="B7133" s="1" t="s">
        <v>13</v>
      </c>
      <c r="C7133" s="2">
        <v>43882</v>
      </c>
      <c r="D7133" s="1" t="s">
        <v>159</v>
      </c>
      <c r="E7133" s="1"/>
      <c r="F7133" s="1" t="s">
        <v>4523</v>
      </c>
      <c r="G7133" s="3">
        <v>744.96</v>
      </c>
      <c r="H7133" s="3"/>
      <c r="I7133" s="1" t="s">
        <v>85</v>
      </c>
      <c r="J7133" s="1" t="s">
        <v>125</v>
      </c>
      <c r="K7133" s="1" t="s">
        <v>12</v>
      </c>
      <c r="L7133" s="1" t="s">
        <v>296</v>
      </c>
    </row>
    <row r="7134" spans="1:12" x14ac:dyDescent="0.2">
      <c r="A7134" s="1" t="s">
        <v>234</v>
      </c>
      <c r="B7134" s="1" t="s">
        <v>13</v>
      </c>
      <c r="C7134" s="2">
        <v>43882</v>
      </c>
      <c r="D7134" s="1" t="s">
        <v>159</v>
      </c>
      <c r="E7134" s="1"/>
      <c r="F7134" s="1" t="s">
        <v>4524</v>
      </c>
      <c r="G7134" s="3">
        <v>2566.6799999999998</v>
      </c>
      <c r="H7134" s="3"/>
      <c r="I7134" s="1" t="s">
        <v>119</v>
      </c>
      <c r="J7134" s="1" t="s">
        <v>86</v>
      </c>
      <c r="K7134" s="1" t="s">
        <v>12</v>
      </c>
      <c r="L7134" s="1" t="s">
        <v>4173</v>
      </c>
    </row>
    <row r="7135" spans="1:12" x14ac:dyDescent="0.2">
      <c r="A7135" s="1" t="s">
        <v>234</v>
      </c>
      <c r="B7135" s="1" t="s">
        <v>13</v>
      </c>
      <c r="C7135" s="2">
        <v>43882</v>
      </c>
      <c r="D7135" s="1" t="s">
        <v>159</v>
      </c>
      <c r="E7135" s="1"/>
      <c r="F7135" s="1" t="s">
        <v>4525</v>
      </c>
      <c r="G7135" s="3">
        <v>1666.99</v>
      </c>
      <c r="H7135" s="3"/>
      <c r="I7135" s="1" t="s">
        <v>119</v>
      </c>
      <c r="J7135" s="1" t="s">
        <v>86</v>
      </c>
      <c r="K7135" s="1" t="s">
        <v>12</v>
      </c>
      <c r="L7135" s="1" t="s">
        <v>52</v>
      </c>
    </row>
    <row r="7136" spans="1:12" x14ac:dyDescent="0.2">
      <c r="A7136" s="1" t="s">
        <v>234</v>
      </c>
      <c r="B7136" s="1" t="s">
        <v>13</v>
      </c>
      <c r="C7136" s="2">
        <v>43882</v>
      </c>
      <c r="D7136" s="1" t="s">
        <v>159</v>
      </c>
      <c r="E7136" s="1"/>
      <c r="F7136" s="1" t="s">
        <v>4477</v>
      </c>
      <c r="G7136" s="3">
        <v>390.47</v>
      </c>
      <c r="H7136" s="3"/>
      <c r="I7136" s="1" t="s">
        <v>123</v>
      </c>
      <c r="J7136" s="1" t="s">
        <v>124</v>
      </c>
      <c r="K7136" s="1" t="s">
        <v>12</v>
      </c>
      <c r="L7136" s="1" t="s">
        <v>1592</v>
      </c>
    </row>
    <row r="7137" spans="1:12" x14ac:dyDescent="0.2">
      <c r="A7137" s="1" t="s">
        <v>234</v>
      </c>
      <c r="B7137" s="1" t="s">
        <v>13</v>
      </c>
      <c r="C7137" s="2">
        <v>43882</v>
      </c>
      <c r="D7137" s="1" t="s">
        <v>159</v>
      </c>
      <c r="E7137" s="1"/>
      <c r="F7137" s="1" t="s">
        <v>4437</v>
      </c>
      <c r="G7137" s="3">
        <v>176.13</v>
      </c>
      <c r="H7137" s="3"/>
      <c r="I7137" s="1" t="s">
        <v>106</v>
      </c>
      <c r="J7137" s="1" t="s">
        <v>122</v>
      </c>
      <c r="K7137" s="1" t="s">
        <v>12</v>
      </c>
      <c r="L7137" s="1" t="s">
        <v>1047</v>
      </c>
    </row>
    <row r="7138" spans="1:12" x14ac:dyDescent="0.2">
      <c r="A7138" s="1" t="s">
        <v>234</v>
      </c>
      <c r="B7138" s="1" t="s">
        <v>13</v>
      </c>
      <c r="C7138" s="2">
        <v>43882</v>
      </c>
      <c r="D7138" s="1" t="s">
        <v>159</v>
      </c>
      <c r="E7138" s="1"/>
      <c r="F7138" s="1" t="s">
        <v>4417</v>
      </c>
      <c r="G7138" s="3">
        <v>2128.85</v>
      </c>
      <c r="H7138" s="3"/>
      <c r="I7138" s="1" t="s">
        <v>87</v>
      </c>
      <c r="J7138" s="1" t="s">
        <v>116</v>
      </c>
      <c r="K7138" s="1" t="s">
        <v>84</v>
      </c>
      <c r="L7138" s="1" t="s">
        <v>241</v>
      </c>
    </row>
    <row r="7139" spans="1:12" x14ac:dyDescent="0.2">
      <c r="A7139" s="1" t="s">
        <v>234</v>
      </c>
      <c r="B7139" s="1" t="s">
        <v>13</v>
      </c>
      <c r="C7139" s="2">
        <v>43882</v>
      </c>
      <c r="D7139" s="1" t="s">
        <v>159</v>
      </c>
      <c r="E7139" s="1"/>
      <c r="F7139" s="1" t="s">
        <v>4526</v>
      </c>
      <c r="G7139" s="3">
        <v>2543.94</v>
      </c>
      <c r="H7139" s="3"/>
      <c r="I7139" s="1" t="s">
        <v>120</v>
      </c>
      <c r="J7139" s="1" t="s">
        <v>171</v>
      </c>
      <c r="K7139" s="1" t="s">
        <v>12</v>
      </c>
      <c r="L7139" s="1" t="s">
        <v>43</v>
      </c>
    </row>
    <row r="7140" spans="1:12" x14ac:dyDescent="0.2">
      <c r="A7140" s="1" t="s">
        <v>234</v>
      </c>
      <c r="B7140" s="1" t="s">
        <v>13</v>
      </c>
      <c r="C7140" s="2">
        <v>43882</v>
      </c>
      <c r="D7140" s="1" t="s">
        <v>159</v>
      </c>
      <c r="E7140" s="1"/>
      <c r="F7140" s="1" t="s">
        <v>4527</v>
      </c>
      <c r="G7140" s="3">
        <v>392.11</v>
      </c>
      <c r="H7140" s="3"/>
      <c r="I7140" s="1" t="s">
        <v>232</v>
      </c>
      <c r="J7140" s="1" t="s">
        <v>233</v>
      </c>
      <c r="K7140" s="1" t="s">
        <v>12</v>
      </c>
      <c r="L7140" s="1" t="s">
        <v>384</v>
      </c>
    </row>
    <row r="7141" spans="1:12" x14ac:dyDescent="0.2">
      <c r="A7141" s="1" t="s">
        <v>234</v>
      </c>
      <c r="B7141" s="1" t="s">
        <v>13</v>
      </c>
      <c r="C7141" s="2">
        <v>43882</v>
      </c>
      <c r="D7141" s="1" t="s">
        <v>159</v>
      </c>
      <c r="E7141" s="1"/>
      <c r="F7141" s="1" t="s">
        <v>4455</v>
      </c>
      <c r="G7141" s="3">
        <v>508.85</v>
      </c>
      <c r="H7141" s="3"/>
      <c r="I7141" s="1" t="s">
        <v>83</v>
      </c>
      <c r="J7141" s="1" t="s">
        <v>175</v>
      </c>
      <c r="K7141" s="1" t="s">
        <v>84</v>
      </c>
      <c r="L7141" s="1" t="s">
        <v>29</v>
      </c>
    </row>
    <row r="7142" spans="1:12" x14ac:dyDescent="0.2">
      <c r="A7142" s="1" t="s">
        <v>234</v>
      </c>
      <c r="B7142" s="1" t="s">
        <v>13</v>
      </c>
      <c r="C7142" s="2">
        <v>43882</v>
      </c>
      <c r="D7142" s="1" t="s">
        <v>159</v>
      </c>
      <c r="E7142" s="1"/>
      <c r="F7142" s="1" t="s">
        <v>4528</v>
      </c>
      <c r="G7142" s="3">
        <v>955.87</v>
      </c>
      <c r="H7142" s="3"/>
      <c r="I7142" s="1" t="s">
        <v>85</v>
      </c>
      <c r="J7142" s="1" t="s">
        <v>125</v>
      </c>
      <c r="K7142" s="1" t="s">
        <v>12</v>
      </c>
      <c r="L7142" s="1" t="s">
        <v>33</v>
      </c>
    </row>
    <row r="7143" spans="1:12" x14ac:dyDescent="0.2">
      <c r="A7143" s="1" t="s">
        <v>234</v>
      </c>
      <c r="B7143" s="1" t="s">
        <v>13</v>
      </c>
      <c r="C7143" s="2">
        <v>43882</v>
      </c>
      <c r="D7143" s="1" t="s">
        <v>159</v>
      </c>
      <c r="E7143" s="1"/>
      <c r="F7143" s="1" t="s">
        <v>4466</v>
      </c>
      <c r="G7143" s="3">
        <v>980.77</v>
      </c>
      <c r="H7143" s="3"/>
      <c r="I7143" s="1" t="s">
        <v>87</v>
      </c>
      <c r="J7143" s="1" t="s">
        <v>116</v>
      </c>
      <c r="K7143" s="1" t="s">
        <v>12</v>
      </c>
      <c r="L7143" s="1" t="s">
        <v>80</v>
      </c>
    </row>
    <row r="7144" spans="1:12" x14ac:dyDescent="0.2">
      <c r="A7144" s="1" t="s">
        <v>234</v>
      </c>
      <c r="B7144" s="1" t="s">
        <v>13</v>
      </c>
      <c r="C7144" s="2">
        <v>43882</v>
      </c>
      <c r="D7144" s="1" t="s">
        <v>159</v>
      </c>
      <c r="E7144" s="1"/>
      <c r="F7144" s="1" t="s">
        <v>4408</v>
      </c>
      <c r="G7144" s="3">
        <v>193.75</v>
      </c>
      <c r="H7144" s="3"/>
      <c r="I7144" s="1" t="s">
        <v>120</v>
      </c>
      <c r="J7144" s="1" t="s">
        <v>171</v>
      </c>
      <c r="K7144" s="1" t="s">
        <v>84</v>
      </c>
      <c r="L7144" s="1" t="s">
        <v>63</v>
      </c>
    </row>
    <row r="7145" spans="1:12" x14ac:dyDescent="0.2">
      <c r="A7145" s="1" t="s">
        <v>234</v>
      </c>
      <c r="B7145" s="1" t="s">
        <v>13</v>
      </c>
      <c r="C7145" s="2">
        <v>43882</v>
      </c>
      <c r="D7145" s="1" t="s">
        <v>159</v>
      </c>
      <c r="E7145" s="1"/>
      <c r="F7145" s="1" t="s">
        <v>4440</v>
      </c>
      <c r="G7145" s="3">
        <v>1015.38</v>
      </c>
      <c r="H7145" s="3"/>
      <c r="I7145" s="1" t="s">
        <v>119</v>
      </c>
      <c r="J7145" s="1" t="s">
        <v>86</v>
      </c>
      <c r="K7145" s="1" t="s">
        <v>84</v>
      </c>
      <c r="L7145" s="1" t="s">
        <v>2028</v>
      </c>
    </row>
    <row r="7146" spans="1:12" x14ac:dyDescent="0.2">
      <c r="A7146" s="1" t="s">
        <v>234</v>
      </c>
      <c r="B7146" s="1" t="s">
        <v>13</v>
      </c>
      <c r="C7146" s="2">
        <v>43882</v>
      </c>
      <c r="D7146" s="1" t="s">
        <v>159</v>
      </c>
      <c r="E7146" s="1"/>
      <c r="F7146" s="1" t="s">
        <v>4408</v>
      </c>
      <c r="G7146" s="3">
        <v>1052.27</v>
      </c>
      <c r="H7146" s="3"/>
      <c r="I7146" s="1" t="s">
        <v>87</v>
      </c>
      <c r="J7146" s="1" t="s">
        <v>253</v>
      </c>
      <c r="K7146" s="1" t="s">
        <v>84</v>
      </c>
      <c r="L7146" s="1" t="s">
        <v>63</v>
      </c>
    </row>
    <row r="7147" spans="1:12" x14ac:dyDescent="0.2">
      <c r="A7147" s="1" t="s">
        <v>234</v>
      </c>
      <c r="B7147" s="1" t="s">
        <v>13</v>
      </c>
      <c r="C7147" s="2">
        <v>43882</v>
      </c>
      <c r="D7147" s="1" t="s">
        <v>159</v>
      </c>
      <c r="E7147" s="1"/>
      <c r="F7147" s="1" t="s">
        <v>4529</v>
      </c>
      <c r="G7147" s="3">
        <v>888.46</v>
      </c>
      <c r="H7147" s="3"/>
      <c r="I7147" s="1" t="s">
        <v>119</v>
      </c>
      <c r="J7147" s="1" t="s">
        <v>86</v>
      </c>
      <c r="K7147" s="1" t="s">
        <v>12</v>
      </c>
      <c r="L7147" s="1" t="s">
        <v>481</v>
      </c>
    </row>
    <row r="7148" spans="1:12" x14ac:dyDescent="0.2">
      <c r="A7148" s="1" t="s">
        <v>234</v>
      </c>
      <c r="B7148" s="1" t="s">
        <v>13</v>
      </c>
      <c r="C7148" s="2">
        <v>43882</v>
      </c>
      <c r="D7148" s="1" t="s">
        <v>159</v>
      </c>
      <c r="E7148" s="1"/>
      <c r="F7148" s="1" t="s">
        <v>4530</v>
      </c>
      <c r="G7148" s="3">
        <v>840</v>
      </c>
      <c r="H7148" s="3"/>
      <c r="I7148" s="1" t="s">
        <v>119</v>
      </c>
      <c r="J7148" s="1" t="s">
        <v>86</v>
      </c>
      <c r="K7148" s="1" t="s">
        <v>12</v>
      </c>
      <c r="L7148" s="1" t="s">
        <v>3125</v>
      </c>
    </row>
    <row r="7149" spans="1:12" x14ac:dyDescent="0.2">
      <c r="A7149" s="1" t="s">
        <v>234</v>
      </c>
      <c r="B7149" s="1" t="s">
        <v>13</v>
      </c>
      <c r="C7149" s="2">
        <v>43882</v>
      </c>
      <c r="D7149" s="1" t="s">
        <v>159</v>
      </c>
      <c r="E7149" s="1"/>
      <c r="F7149" s="1" t="s">
        <v>4531</v>
      </c>
      <c r="G7149" s="3">
        <v>558</v>
      </c>
      <c r="H7149" s="3"/>
      <c r="I7149" s="1" t="s">
        <v>85</v>
      </c>
      <c r="J7149" s="1" t="s">
        <v>125</v>
      </c>
      <c r="K7149" s="1" t="s">
        <v>12</v>
      </c>
      <c r="L7149" s="1" t="s">
        <v>1362</v>
      </c>
    </row>
    <row r="7150" spans="1:12" x14ac:dyDescent="0.2">
      <c r="A7150" s="1" t="s">
        <v>234</v>
      </c>
      <c r="B7150" s="1" t="s">
        <v>13</v>
      </c>
      <c r="C7150" s="2">
        <v>43882</v>
      </c>
      <c r="D7150" s="1" t="s">
        <v>159</v>
      </c>
      <c r="E7150" s="1"/>
      <c r="F7150" s="1" t="s">
        <v>4482</v>
      </c>
      <c r="G7150" s="3">
        <v>76.319999999999993</v>
      </c>
      <c r="H7150" s="3"/>
      <c r="I7150" s="1" t="s">
        <v>177</v>
      </c>
      <c r="J7150" s="1" t="s">
        <v>178</v>
      </c>
      <c r="K7150" s="1" t="s">
        <v>12</v>
      </c>
      <c r="L7150" s="1" t="s">
        <v>24</v>
      </c>
    </row>
    <row r="7151" spans="1:12" x14ac:dyDescent="0.2">
      <c r="A7151" s="1" t="s">
        <v>234</v>
      </c>
      <c r="B7151" s="1" t="s">
        <v>13</v>
      </c>
      <c r="C7151" s="2">
        <v>43882</v>
      </c>
      <c r="D7151" s="1" t="s">
        <v>159</v>
      </c>
      <c r="E7151" s="1"/>
      <c r="F7151" s="1" t="s">
        <v>4409</v>
      </c>
      <c r="G7151" s="3">
        <v>499.89</v>
      </c>
      <c r="H7151" s="3"/>
      <c r="I7151" s="1" t="s">
        <v>87</v>
      </c>
      <c r="J7151" s="1" t="s">
        <v>116</v>
      </c>
      <c r="K7151" s="1" t="s">
        <v>12</v>
      </c>
      <c r="L7151" s="1" t="s">
        <v>77</v>
      </c>
    </row>
    <row r="7152" spans="1:12" x14ac:dyDescent="0.2">
      <c r="A7152" s="1" t="s">
        <v>234</v>
      </c>
      <c r="B7152" s="1" t="s">
        <v>13</v>
      </c>
      <c r="C7152" s="2">
        <v>43882</v>
      </c>
      <c r="D7152" s="1" t="s">
        <v>159</v>
      </c>
      <c r="E7152" s="1"/>
      <c r="F7152" s="1" t="s">
        <v>4491</v>
      </c>
      <c r="G7152" s="3">
        <v>125.85</v>
      </c>
      <c r="H7152" s="3"/>
      <c r="I7152" s="1" t="s">
        <v>120</v>
      </c>
      <c r="J7152" s="1" t="s">
        <v>171</v>
      </c>
      <c r="K7152" s="1" t="s">
        <v>84</v>
      </c>
      <c r="L7152" s="1" t="s">
        <v>306</v>
      </c>
    </row>
    <row r="7153" spans="1:12" x14ac:dyDescent="0.2">
      <c r="A7153" s="1" t="s">
        <v>234</v>
      </c>
      <c r="B7153" s="1" t="s">
        <v>13</v>
      </c>
      <c r="C7153" s="2">
        <v>43882</v>
      </c>
      <c r="D7153" s="1" t="s">
        <v>159</v>
      </c>
      <c r="E7153" s="1"/>
      <c r="F7153" s="1" t="s">
        <v>4532</v>
      </c>
      <c r="G7153" s="3">
        <v>988</v>
      </c>
      <c r="H7153" s="3"/>
      <c r="I7153" s="1" t="s">
        <v>119</v>
      </c>
      <c r="J7153" s="1" t="s">
        <v>86</v>
      </c>
      <c r="K7153" s="1" t="s">
        <v>12</v>
      </c>
      <c r="L7153" s="1" t="s">
        <v>2519</v>
      </c>
    </row>
    <row r="7154" spans="1:12" x14ac:dyDescent="0.2">
      <c r="A7154" s="1" t="s">
        <v>234</v>
      </c>
      <c r="B7154" s="1" t="s">
        <v>13</v>
      </c>
      <c r="C7154" s="2">
        <v>43882</v>
      </c>
      <c r="D7154" s="1" t="s">
        <v>159</v>
      </c>
      <c r="E7154" s="1"/>
      <c r="F7154" s="1" t="s">
        <v>4482</v>
      </c>
      <c r="G7154" s="3">
        <v>2391.3000000000002</v>
      </c>
      <c r="H7154" s="3"/>
      <c r="I7154" s="1" t="s">
        <v>119</v>
      </c>
      <c r="J7154" s="1" t="s">
        <v>86</v>
      </c>
      <c r="K7154" s="1" t="s">
        <v>12</v>
      </c>
      <c r="L7154" s="1" t="s">
        <v>24</v>
      </c>
    </row>
    <row r="7155" spans="1:12" x14ac:dyDescent="0.2">
      <c r="A7155" s="1" t="s">
        <v>234</v>
      </c>
      <c r="B7155" s="1" t="s">
        <v>13</v>
      </c>
      <c r="C7155" s="2">
        <v>43882</v>
      </c>
      <c r="D7155" s="1" t="s">
        <v>159</v>
      </c>
      <c r="E7155" s="1"/>
      <c r="F7155" s="1" t="s">
        <v>4171</v>
      </c>
      <c r="G7155" s="3">
        <v>888</v>
      </c>
      <c r="H7155" s="3"/>
      <c r="I7155" s="1" t="s">
        <v>119</v>
      </c>
      <c r="J7155" s="1" t="s">
        <v>86</v>
      </c>
      <c r="K7155" s="1" t="s">
        <v>12</v>
      </c>
      <c r="L7155" s="1" t="s">
        <v>3026</v>
      </c>
    </row>
    <row r="7156" spans="1:12" x14ac:dyDescent="0.2">
      <c r="A7156" s="1" t="s">
        <v>234</v>
      </c>
      <c r="B7156" s="1" t="s">
        <v>13</v>
      </c>
      <c r="C7156" s="2">
        <v>43882</v>
      </c>
      <c r="D7156" s="1" t="s">
        <v>159</v>
      </c>
      <c r="E7156" s="1"/>
      <c r="F7156" s="1" t="s">
        <v>4450</v>
      </c>
      <c r="G7156" s="3">
        <v>268.41000000000003</v>
      </c>
      <c r="H7156" s="3"/>
      <c r="I7156" s="1" t="s">
        <v>119</v>
      </c>
      <c r="J7156" s="1" t="s">
        <v>86</v>
      </c>
      <c r="K7156" s="1" t="s">
        <v>84</v>
      </c>
      <c r="L7156" s="1" t="s">
        <v>114</v>
      </c>
    </row>
    <row r="7157" spans="1:12" x14ac:dyDescent="0.2">
      <c r="A7157" s="1" t="s">
        <v>234</v>
      </c>
      <c r="B7157" s="1" t="s">
        <v>13</v>
      </c>
      <c r="C7157" s="2">
        <v>43882</v>
      </c>
      <c r="D7157" s="1" t="s">
        <v>159</v>
      </c>
      <c r="E7157" s="1"/>
      <c r="F7157" s="1" t="s">
        <v>4417</v>
      </c>
      <c r="G7157" s="3">
        <v>343.36</v>
      </c>
      <c r="H7157" s="3"/>
      <c r="I7157" s="1" t="s">
        <v>120</v>
      </c>
      <c r="J7157" s="1" t="s">
        <v>171</v>
      </c>
      <c r="K7157" s="1" t="s">
        <v>84</v>
      </c>
      <c r="L7157" s="1" t="s">
        <v>241</v>
      </c>
    </row>
    <row r="7158" spans="1:12" x14ac:dyDescent="0.2">
      <c r="A7158" s="1" t="s">
        <v>234</v>
      </c>
      <c r="B7158" s="1" t="s">
        <v>13</v>
      </c>
      <c r="C7158" s="2">
        <v>43882</v>
      </c>
      <c r="D7158" s="1" t="s">
        <v>159</v>
      </c>
      <c r="E7158" s="1"/>
      <c r="F7158" s="1" t="s">
        <v>4533</v>
      </c>
      <c r="G7158" s="3">
        <v>922.04</v>
      </c>
      <c r="H7158" s="3"/>
      <c r="I7158" s="1" t="s">
        <v>119</v>
      </c>
      <c r="J7158" s="1" t="s">
        <v>86</v>
      </c>
      <c r="K7158" s="1" t="s">
        <v>12</v>
      </c>
      <c r="L7158" s="1" t="s">
        <v>277</v>
      </c>
    </row>
    <row r="7159" spans="1:12" x14ac:dyDescent="0.2">
      <c r="A7159" s="1" t="s">
        <v>234</v>
      </c>
      <c r="B7159" s="1" t="s">
        <v>13</v>
      </c>
      <c r="C7159" s="2">
        <v>43882</v>
      </c>
      <c r="D7159" s="1" t="s">
        <v>159</v>
      </c>
      <c r="E7159" s="1"/>
      <c r="F7159" s="1" t="s">
        <v>4534</v>
      </c>
      <c r="G7159" s="3">
        <v>861</v>
      </c>
      <c r="H7159" s="3"/>
      <c r="I7159" s="1" t="s">
        <v>119</v>
      </c>
      <c r="J7159" s="1" t="s">
        <v>86</v>
      </c>
      <c r="K7159" s="1" t="s">
        <v>12</v>
      </c>
      <c r="L7159" s="1" t="s">
        <v>4283</v>
      </c>
    </row>
    <row r="7160" spans="1:12" x14ac:dyDescent="0.2">
      <c r="A7160" s="1" t="s">
        <v>234</v>
      </c>
      <c r="B7160" s="1" t="s">
        <v>13</v>
      </c>
      <c r="C7160" s="2">
        <v>43882</v>
      </c>
      <c r="D7160" s="1" t="s">
        <v>159</v>
      </c>
      <c r="E7160" s="1"/>
      <c r="F7160" s="1" t="s">
        <v>4535</v>
      </c>
      <c r="G7160" s="3">
        <v>769.38</v>
      </c>
      <c r="H7160" s="3"/>
      <c r="I7160" s="1" t="s">
        <v>119</v>
      </c>
      <c r="J7160" s="1" t="s">
        <v>86</v>
      </c>
      <c r="K7160" s="1" t="s">
        <v>12</v>
      </c>
      <c r="L7160" s="1" t="s">
        <v>61</v>
      </c>
    </row>
    <row r="7161" spans="1:12" x14ac:dyDescent="0.2">
      <c r="A7161" s="1" t="s">
        <v>234</v>
      </c>
      <c r="B7161" s="1" t="s">
        <v>13</v>
      </c>
      <c r="C7161" s="2">
        <v>43882</v>
      </c>
      <c r="D7161" s="1" t="s">
        <v>159</v>
      </c>
      <c r="E7161" s="1"/>
      <c r="F7161" s="1" t="s">
        <v>4536</v>
      </c>
      <c r="G7161" s="3">
        <v>854.87</v>
      </c>
      <c r="H7161" s="3"/>
      <c r="I7161" s="1" t="s">
        <v>85</v>
      </c>
      <c r="J7161" s="1" t="s">
        <v>125</v>
      </c>
      <c r="K7161" s="1" t="s">
        <v>12</v>
      </c>
      <c r="L7161" s="1" t="s">
        <v>364</v>
      </c>
    </row>
    <row r="7162" spans="1:12" x14ac:dyDescent="0.2">
      <c r="A7162" s="1" t="s">
        <v>234</v>
      </c>
      <c r="B7162" s="1" t="s">
        <v>13</v>
      </c>
      <c r="C7162" s="2">
        <v>43882</v>
      </c>
      <c r="D7162" s="1" t="s">
        <v>159</v>
      </c>
      <c r="E7162" s="1"/>
      <c r="F7162" s="1" t="s">
        <v>4537</v>
      </c>
      <c r="G7162" s="3">
        <v>944.06</v>
      </c>
      <c r="H7162" s="3"/>
      <c r="I7162" s="1" t="s">
        <v>87</v>
      </c>
      <c r="J7162" s="1" t="s">
        <v>116</v>
      </c>
      <c r="K7162" s="1" t="s">
        <v>12</v>
      </c>
      <c r="L7162" s="1" t="s">
        <v>1126</v>
      </c>
    </row>
    <row r="7163" spans="1:12" x14ac:dyDescent="0.2">
      <c r="A7163" s="1" t="s">
        <v>234</v>
      </c>
      <c r="B7163" s="1" t="s">
        <v>13</v>
      </c>
      <c r="C7163" s="2">
        <v>43882</v>
      </c>
      <c r="D7163" s="1" t="s">
        <v>159</v>
      </c>
      <c r="E7163" s="1"/>
      <c r="F7163" s="1" t="s">
        <v>4440</v>
      </c>
      <c r="G7163" s="3">
        <v>103.65</v>
      </c>
      <c r="H7163" s="3"/>
      <c r="I7163" s="1" t="s">
        <v>87</v>
      </c>
      <c r="J7163" s="1" t="s">
        <v>116</v>
      </c>
      <c r="K7163" s="1" t="s">
        <v>84</v>
      </c>
      <c r="L7163" s="1" t="s">
        <v>2028</v>
      </c>
    </row>
    <row r="7164" spans="1:12" x14ac:dyDescent="0.2">
      <c r="A7164" s="1" t="s">
        <v>234</v>
      </c>
      <c r="B7164" s="1" t="s">
        <v>13</v>
      </c>
      <c r="C7164" s="2">
        <v>43882</v>
      </c>
      <c r="D7164" s="1" t="s">
        <v>159</v>
      </c>
      <c r="E7164" s="1"/>
      <c r="F7164" s="1" t="s">
        <v>4538</v>
      </c>
      <c r="G7164" s="3">
        <v>923.13</v>
      </c>
      <c r="H7164" s="3"/>
      <c r="I7164" s="1" t="s">
        <v>83</v>
      </c>
      <c r="J7164" s="1" t="s">
        <v>181</v>
      </c>
      <c r="K7164" s="1" t="s">
        <v>12</v>
      </c>
      <c r="L7164" s="1" t="s">
        <v>3354</v>
      </c>
    </row>
    <row r="7165" spans="1:12" x14ac:dyDescent="0.2">
      <c r="A7165" s="1" t="s">
        <v>234</v>
      </c>
      <c r="B7165" s="1" t="s">
        <v>13</v>
      </c>
      <c r="C7165" s="2">
        <v>43882</v>
      </c>
      <c r="D7165" s="1" t="s">
        <v>159</v>
      </c>
      <c r="E7165" s="1"/>
      <c r="F7165" s="1" t="s">
        <v>4539</v>
      </c>
      <c r="G7165" s="3">
        <v>510</v>
      </c>
      <c r="H7165" s="3"/>
      <c r="I7165" s="1" t="s">
        <v>119</v>
      </c>
      <c r="J7165" s="1" t="s">
        <v>86</v>
      </c>
      <c r="K7165" s="1" t="s">
        <v>12</v>
      </c>
      <c r="L7165" s="1" t="s">
        <v>3929</v>
      </c>
    </row>
    <row r="7166" spans="1:12" x14ac:dyDescent="0.2">
      <c r="A7166" s="1" t="s">
        <v>234</v>
      </c>
      <c r="B7166" s="1" t="s">
        <v>13</v>
      </c>
      <c r="C7166" s="2">
        <v>43882</v>
      </c>
      <c r="D7166" s="1" t="s">
        <v>159</v>
      </c>
      <c r="E7166" s="1"/>
      <c r="F7166" s="1" t="s">
        <v>4417</v>
      </c>
      <c r="G7166" s="3">
        <v>3296.28</v>
      </c>
      <c r="H7166" s="3"/>
      <c r="I7166" s="1" t="s">
        <v>119</v>
      </c>
      <c r="J7166" s="1" t="s">
        <v>86</v>
      </c>
      <c r="K7166" s="1" t="s">
        <v>84</v>
      </c>
      <c r="L7166" s="1" t="s">
        <v>241</v>
      </c>
    </row>
    <row r="7167" spans="1:12" x14ac:dyDescent="0.2">
      <c r="A7167" s="1" t="s">
        <v>234</v>
      </c>
      <c r="B7167" s="1" t="s">
        <v>13</v>
      </c>
      <c r="C7167" s="2">
        <v>43882</v>
      </c>
      <c r="D7167" s="1" t="s">
        <v>159</v>
      </c>
      <c r="E7167" s="1"/>
      <c r="F7167" s="1" t="s">
        <v>4431</v>
      </c>
      <c r="G7167" s="3">
        <v>1087.75</v>
      </c>
      <c r="H7167" s="3"/>
      <c r="I7167" s="1" t="s">
        <v>179</v>
      </c>
      <c r="J7167" s="1" t="s">
        <v>89</v>
      </c>
      <c r="K7167" s="1" t="s">
        <v>12</v>
      </c>
      <c r="L7167" s="1" t="s">
        <v>28</v>
      </c>
    </row>
    <row r="7168" spans="1:12" x14ac:dyDescent="0.2">
      <c r="A7168" s="1" t="s">
        <v>234</v>
      </c>
      <c r="B7168" s="1" t="s">
        <v>13</v>
      </c>
      <c r="C7168" s="2">
        <v>43882</v>
      </c>
      <c r="D7168" s="1" t="s">
        <v>159</v>
      </c>
      <c r="E7168" s="1"/>
      <c r="F7168" s="1" t="s">
        <v>4419</v>
      </c>
      <c r="G7168" s="3">
        <v>440.35</v>
      </c>
      <c r="H7168" s="3"/>
      <c r="I7168" s="1" t="s">
        <v>123</v>
      </c>
      <c r="J7168" s="1" t="s">
        <v>124</v>
      </c>
      <c r="K7168" s="1" t="s">
        <v>84</v>
      </c>
      <c r="L7168" s="1" t="s">
        <v>26</v>
      </c>
    </row>
    <row r="7169" spans="1:12" x14ac:dyDescent="0.2">
      <c r="A7169" s="1" t="s">
        <v>234</v>
      </c>
      <c r="B7169" s="1" t="s">
        <v>13</v>
      </c>
      <c r="C7169" s="2">
        <v>43882</v>
      </c>
      <c r="D7169" s="1" t="s">
        <v>159</v>
      </c>
      <c r="E7169" s="1"/>
      <c r="F7169" s="1" t="s">
        <v>4540</v>
      </c>
      <c r="G7169" s="3">
        <v>1011.59</v>
      </c>
      <c r="H7169" s="3"/>
      <c r="I7169" s="1" t="s">
        <v>120</v>
      </c>
      <c r="J7169" s="1" t="s">
        <v>171</v>
      </c>
      <c r="K7169" s="1" t="s">
        <v>12</v>
      </c>
      <c r="L7169" s="1" t="s">
        <v>418</v>
      </c>
    </row>
    <row r="7170" spans="1:12" x14ac:dyDescent="0.2">
      <c r="A7170" s="1" t="s">
        <v>234</v>
      </c>
      <c r="B7170" s="1" t="s">
        <v>13</v>
      </c>
      <c r="C7170" s="2">
        <v>43882</v>
      </c>
      <c r="D7170" s="1" t="s">
        <v>159</v>
      </c>
      <c r="E7170" s="1"/>
      <c r="F7170" s="1" t="s">
        <v>4541</v>
      </c>
      <c r="G7170" s="3">
        <v>861.87</v>
      </c>
      <c r="H7170" s="3"/>
      <c r="I7170" s="1" t="s">
        <v>83</v>
      </c>
      <c r="J7170" s="1" t="s">
        <v>181</v>
      </c>
      <c r="K7170" s="1" t="s">
        <v>12</v>
      </c>
      <c r="L7170" s="1" t="s">
        <v>411</v>
      </c>
    </row>
    <row r="7171" spans="1:12" x14ac:dyDescent="0.2">
      <c r="A7171" s="1" t="s">
        <v>234</v>
      </c>
      <c r="B7171" s="1" t="s">
        <v>13</v>
      </c>
      <c r="C7171" s="2">
        <v>43882</v>
      </c>
      <c r="D7171" s="1" t="s">
        <v>159</v>
      </c>
      <c r="E7171" s="1"/>
      <c r="F7171" s="1" t="s">
        <v>4527</v>
      </c>
      <c r="G7171" s="3">
        <v>460.31</v>
      </c>
      <c r="H7171" s="3"/>
      <c r="I7171" s="1" t="s">
        <v>119</v>
      </c>
      <c r="J7171" s="1" t="s">
        <v>86</v>
      </c>
      <c r="K7171" s="1" t="s">
        <v>12</v>
      </c>
      <c r="L7171" s="1" t="s">
        <v>384</v>
      </c>
    </row>
    <row r="7172" spans="1:12" x14ac:dyDescent="0.2">
      <c r="A7172" s="1" t="s">
        <v>234</v>
      </c>
      <c r="B7172" s="1" t="s">
        <v>13</v>
      </c>
      <c r="C7172" s="2">
        <v>43882</v>
      </c>
      <c r="D7172" s="1" t="s">
        <v>159</v>
      </c>
      <c r="E7172" s="1"/>
      <c r="F7172" s="1" t="s">
        <v>4542</v>
      </c>
      <c r="G7172" s="3">
        <v>1004.47</v>
      </c>
      <c r="H7172" s="3"/>
      <c r="I7172" s="1" t="s">
        <v>119</v>
      </c>
      <c r="J7172" s="1" t="s">
        <v>86</v>
      </c>
      <c r="K7172" s="1" t="s">
        <v>12</v>
      </c>
      <c r="L7172" s="1" t="s">
        <v>294</v>
      </c>
    </row>
    <row r="7173" spans="1:12" x14ac:dyDescent="0.2">
      <c r="A7173" s="1" t="s">
        <v>234</v>
      </c>
      <c r="B7173" s="1" t="s">
        <v>13</v>
      </c>
      <c r="C7173" s="2">
        <v>43882</v>
      </c>
      <c r="D7173" s="1" t="s">
        <v>159</v>
      </c>
      <c r="E7173" s="1"/>
      <c r="F7173" s="1" t="s">
        <v>4488</v>
      </c>
      <c r="G7173" s="3">
        <v>314.64</v>
      </c>
      <c r="H7173" s="3"/>
      <c r="I7173" s="1" t="s">
        <v>177</v>
      </c>
      <c r="J7173" s="1" t="s">
        <v>178</v>
      </c>
      <c r="K7173" s="1" t="s">
        <v>12</v>
      </c>
      <c r="L7173" s="1" t="s">
        <v>2869</v>
      </c>
    </row>
    <row r="7174" spans="1:12" x14ac:dyDescent="0.2">
      <c r="A7174" s="1" t="s">
        <v>234</v>
      </c>
      <c r="B7174" s="1" t="s">
        <v>13</v>
      </c>
      <c r="C7174" s="2">
        <v>43882</v>
      </c>
      <c r="D7174" s="1" t="s">
        <v>159</v>
      </c>
      <c r="E7174" s="1"/>
      <c r="F7174" s="1" t="s">
        <v>4543</v>
      </c>
      <c r="G7174" s="3">
        <v>920.81</v>
      </c>
      <c r="H7174" s="3"/>
      <c r="I7174" s="1" t="s">
        <v>83</v>
      </c>
      <c r="J7174" s="1" t="s">
        <v>181</v>
      </c>
      <c r="K7174" s="1" t="s">
        <v>12</v>
      </c>
      <c r="L7174" s="1" t="s">
        <v>265</v>
      </c>
    </row>
    <row r="7175" spans="1:12" x14ac:dyDescent="0.2">
      <c r="A7175" s="1" t="s">
        <v>234</v>
      </c>
      <c r="B7175" s="1" t="s">
        <v>13</v>
      </c>
      <c r="C7175" s="2">
        <v>43882</v>
      </c>
      <c r="D7175" s="1" t="s">
        <v>159</v>
      </c>
      <c r="E7175" s="1"/>
      <c r="F7175" s="1" t="s">
        <v>4408</v>
      </c>
      <c r="G7175" s="3">
        <v>1656.77</v>
      </c>
      <c r="H7175" s="3"/>
      <c r="I7175" s="1" t="s">
        <v>119</v>
      </c>
      <c r="J7175" s="1" t="s">
        <v>86</v>
      </c>
      <c r="K7175" s="1" t="s">
        <v>84</v>
      </c>
      <c r="L7175" s="1" t="s">
        <v>63</v>
      </c>
    </row>
    <row r="7176" spans="1:12" x14ac:dyDescent="0.2">
      <c r="A7176" s="1" t="s">
        <v>234</v>
      </c>
      <c r="B7176" s="1" t="s">
        <v>13</v>
      </c>
      <c r="C7176" s="2">
        <v>43882</v>
      </c>
      <c r="D7176" s="1" t="s">
        <v>159</v>
      </c>
      <c r="E7176" s="1"/>
      <c r="F7176" s="1" t="s">
        <v>4544</v>
      </c>
      <c r="G7176" s="3">
        <v>657</v>
      </c>
      <c r="H7176" s="3"/>
      <c r="I7176" s="1" t="s">
        <v>119</v>
      </c>
      <c r="J7176" s="1" t="s">
        <v>86</v>
      </c>
      <c r="K7176" s="1" t="s">
        <v>12</v>
      </c>
      <c r="L7176" s="1" t="s">
        <v>3023</v>
      </c>
    </row>
    <row r="7177" spans="1:12" x14ac:dyDescent="0.2">
      <c r="A7177" s="1" t="s">
        <v>234</v>
      </c>
      <c r="B7177" s="1" t="s">
        <v>13</v>
      </c>
      <c r="C7177" s="2">
        <v>43882</v>
      </c>
      <c r="D7177" s="1" t="s">
        <v>159</v>
      </c>
      <c r="E7177" s="1"/>
      <c r="F7177" s="1" t="s">
        <v>4545</v>
      </c>
      <c r="G7177" s="3">
        <v>1008.74</v>
      </c>
      <c r="H7177" s="3"/>
      <c r="I7177" s="1" t="s">
        <v>119</v>
      </c>
      <c r="J7177" s="1" t="s">
        <v>86</v>
      </c>
      <c r="K7177" s="1" t="s">
        <v>12</v>
      </c>
      <c r="L7177" s="1" t="s">
        <v>72</v>
      </c>
    </row>
    <row r="7178" spans="1:12" x14ac:dyDescent="0.2">
      <c r="A7178" s="1" t="s">
        <v>234</v>
      </c>
      <c r="B7178" s="1" t="s">
        <v>13</v>
      </c>
      <c r="C7178" s="2">
        <v>43882</v>
      </c>
      <c r="D7178" s="1" t="s">
        <v>159</v>
      </c>
      <c r="E7178" s="1"/>
      <c r="F7178" s="1" t="s">
        <v>4546</v>
      </c>
      <c r="G7178" s="3">
        <v>1232.78</v>
      </c>
      <c r="H7178" s="3"/>
      <c r="I7178" s="1" t="s">
        <v>83</v>
      </c>
      <c r="J7178" s="1" t="s">
        <v>181</v>
      </c>
      <c r="K7178" s="1" t="s">
        <v>12</v>
      </c>
      <c r="L7178" s="1" t="s">
        <v>38</v>
      </c>
    </row>
    <row r="7179" spans="1:12" x14ac:dyDescent="0.2">
      <c r="A7179" s="1" t="s">
        <v>234</v>
      </c>
      <c r="B7179" s="1" t="s">
        <v>13</v>
      </c>
      <c r="C7179" s="2">
        <v>43882</v>
      </c>
      <c r="D7179" s="1" t="s">
        <v>159</v>
      </c>
      <c r="E7179" s="1"/>
      <c r="F7179" s="1" t="s">
        <v>4547</v>
      </c>
      <c r="G7179" s="3">
        <v>1354.51</v>
      </c>
      <c r="H7179" s="3"/>
      <c r="I7179" s="1" t="s">
        <v>119</v>
      </c>
      <c r="J7179" s="1" t="s">
        <v>86</v>
      </c>
      <c r="K7179" s="1" t="s">
        <v>12</v>
      </c>
      <c r="L7179" s="1" t="s">
        <v>67</v>
      </c>
    </row>
    <row r="7180" spans="1:12" x14ac:dyDescent="0.2">
      <c r="A7180" s="1" t="s">
        <v>234</v>
      </c>
      <c r="B7180" s="1" t="s">
        <v>13</v>
      </c>
      <c r="C7180" s="2">
        <v>43882</v>
      </c>
      <c r="D7180" s="1" t="s">
        <v>159</v>
      </c>
      <c r="E7180" s="1"/>
      <c r="F7180" s="1" t="s">
        <v>4548</v>
      </c>
      <c r="G7180" s="3">
        <v>843</v>
      </c>
      <c r="H7180" s="3"/>
      <c r="I7180" s="1" t="s">
        <v>119</v>
      </c>
      <c r="J7180" s="1" t="s">
        <v>86</v>
      </c>
      <c r="K7180" s="1" t="s">
        <v>12</v>
      </c>
      <c r="L7180" s="1" t="s">
        <v>4296</v>
      </c>
    </row>
    <row r="7181" spans="1:12" x14ac:dyDescent="0.2">
      <c r="A7181" s="1" t="s">
        <v>234</v>
      </c>
      <c r="B7181" s="1" t="s">
        <v>13</v>
      </c>
      <c r="C7181" s="2">
        <v>43882</v>
      </c>
      <c r="D7181" s="1" t="s">
        <v>159</v>
      </c>
      <c r="E7181" s="1"/>
      <c r="F7181" s="1" t="s">
        <v>4549</v>
      </c>
      <c r="G7181" s="3">
        <v>610.62</v>
      </c>
      <c r="H7181" s="3"/>
      <c r="I7181" s="1" t="s">
        <v>119</v>
      </c>
      <c r="J7181" s="1" t="s">
        <v>86</v>
      </c>
      <c r="K7181" s="1" t="s">
        <v>12</v>
      </c>
      <c r="L7181" s="1" t="s">
        <v>53</v>
      </c>
    </row>
    <row r="7182" spans="1:12" x14ac:dyDescent="0.2">
      <c r="A7182" s="1" t="s">
        <v>234</v>
      </c>
      <c r="B7182" s="1" t="s">
        <v>13</v>
      </c>
      <c r="C7182" s="2">
        <v>43882</v>
      </c>
      <c r="D7182" s="1" t="s">
        <v>159</v>
      </c>
      <c r="E7182" s="1"/>
      <c r="F7182" s="1" t="s">
        <v>4421</v>
      </c>
      <c r="G7182" s="3">
        <v>433.84</v>
      </c>
      <c r="H7182" s="3"/>
      <c r="I7182" s="1" t="s">
        <v>85</v>
      </c>
      <c r="J7182" s="1" t="s">
        <v>125</v>
      </c>
      <c r="K7182" s="1" t="s">
        <v>84</v>
      </c>
      <c r="L7182" s="1" t="s">
        <v>111</v>
      </c>
    </row>
    <row r="7183" spans="1:12" x14ac:dyDescent="0.2">
      <c r="A7183" s="1" t="s">
        <v>234</v>
      </c>
      <c r="B7183" s="1" t="s">
        <v>13</v>
      </c>
      <c r="C7183" s="2">
        <v>43882</v>
      </c>
      <c r="D7183" s="1" t="s">
        <v>159</v>
      </c>
      <c r="E7183" s="1"/>
      <c r="F7183" s="1" t="s">
        <v>4461</v>
      </c>
      <c r="G7183" s="3">
        <v>102.33</v>
      </c>
      <c r="H7183" s="3"/>
      <c r="I7183" s="1" t="s">
        <v>106</v>
      </c>
      <c r="J7183" s="1" t="s">
        <v>107</v>
      </c>
      <c r="K7183" s="1" t="s">
        <v>12</v>
      </c>
      <c r="L7183" s="1" t="s">
        <v>313</v>
      </c>
    </row>
    <row r="7184" spans="1:12" x14ac:dyDescent="0.2">
      <c r="A7184" s="1" t="s">
        <v>234</v>
      </c>
      <c r="B7184" s="1" t="s">
        <v>13</v>
      </c>
      <c r="C7184" s="2">
        <v>43882</v>
      </c>
      <c r="D7184" s="1" t="s">
        <v>159</v>
      </c>
      <c r="E7184" s="1"/>
      <c r="F7184" s="1" t="s">
        <v>4550</v>
      </c>
      <c r="G7184" s="3">
        <v>266.64</v>
      </c>
      <c r="H7184" s="3"/>
      <c r="I7184" s="1" t="s">
        <v>120</v>
      </c>
      <c r="J7184" s="1" t="s">
        <v>171</v>
      </c>
      <c r="K7184" s="1" t="s">
        <v>84</v>
      </c>
      <c r="L7184" s="1" t="s">
        <v>409</v>
      </c>
    </row>
    <row r="7185" spans="1:12" x14ac:dyDescent="0.2">
      <c r="A7185" s="1" t="s">
        <v>234</v>
      </c>
      <c r="B7185" s="1" t="s">
        <v>13</v>
      </c>
      <c r="C7185" s="2">
        <v>43882</v>
      </c>
      <c r="D7185" s="1" t="s">
        <v>159</v>
      </c>
      <c r="E7185" s="1"/>
      <c r="F7185" s="1" t="s">
        <v>4551</v>
      </c>
      <c r="G7185" s="3">
        <v>1425.68</v>
      </c>
      <c r="H7185" s="3"/>
      <c r="I7185" s="1" t="s">
        <v>83</v>
      </c>
      <c r="J7185" s="1" t="s">
        <v>230</v>
      </c>
      <c r="K7185" s="1" t="s">
        <v>12</v>
      </c>
      <c r="L7185" s="1" t="s">
        <v>17</v>
      </c>
    </row>
    <row r="7186" spans="1:12" x14ac:dyDescent="0.2">
      <c r="A7186" s="1" t="s">
        <v>234</v>
      </c>
      <c r="B7186" s="1" t="s">
        <v>13</v>
      </c>
      <c r="C7186" s="2">
        <v>43882</v>
      </c>
      <c r="D7186" s="1" t="s">
        <v>159</v>
      </c>
      <c r="E7186" s="1"/>
      <c r="F7186" s="1" t="s">
        <v>4552</v>
      </c>
      <c r="G7186" s="3">
        <v>2543.94</v>
      </c>
      <c r="H7186" s="3"/>
      <c r="I7186" s="1" t="s">
        <v>119</v>
      </c>
      <c r="J7186" s="1" t="s">
        <v>86</v>
      </c>
      <c r="K7186" s="1" t="s">
        <v>12</v>
      </c>
      <c r="L7186" s="1" t="s">
        <v>62</v>
      </c>
    </row>
    <row r="7187" spans="1:12" x14ac:dyDescent="0.2">
      <c r="A7187" s="1" t="s">
        <v>234</v>
      </c>
      <c r="B7187" s="1" t="s">
        <v>13</v>
      </c>
      <c r="C7187" s="2">
        <v>43882</v>
      </c>
      <c r="D7187" s="1" t="s">
        <v>159</v>
      </c>
      <c r="E7187" s="1"/>
      <c r="F7187" s="1" t="s">
        <v>4550</v>
      </c>
      <c r="G7187" s="3">
        <v>266.64999999999998</v>
      </c>
      <c r="H7187" s="3"/>
      <c r="I7187" s="1" t="s">
        <v>119</v>
      </c>
      <c r="J7187" s="1" t="s">
        <v>86</v>
      </c>
      <c r="K7187" s="1" t="s">
        <v>84</v>
      </c>
      <c r="L7187" s="1" t="s">
        <v>409</v>
      </c>
    </row>
    <row r="7188" spans="1:12" x14ac:dyDescent="0.2">
      <c r="A7188" s="1" t="s">
        <v>234</v>
      </c>
      <c r="B7188" s="1" t="s">
        <v>13</v>
      </c>
      <c r="C7188" s="2">
        <v>43882</v>
      </c>
      <c r="D7188" s="1" t="s">
        <v>159</v>
      </c>
      <c r="E7188" s="1"/>
      <c r="F7188" s="1" t="s">
        <v>4553</v>
      </c>
      <c r="G7188" s="3">
        <v>1353.54</v>
      </c>
      <c r="H7188" s="3"/>
      <c r="I7188" s="1" t="s">
        <v>119</v>
      </c>
      <c r="J7188" s="1" t="s">
        <v>86</v>
      </c>
      <c r="K7188" s="1" t="s">
        <v>12</v>
      </c>
      <c r="L7188" s="1" t="s">
        <v>283</v>
      </c>
    </row>
    <row r="7189" spans="1:12" x14ac:dyDescent="0.2">
      <c r="A7189" s="1" t="s">
        <v>234</v>
      </c>
      <c r="B7189" s="1" t="s">
        <v>13</v>
      </c>
      <c r="C7189" s="2">
        <v>43882</v>
      </c>
      <c r="D7189" s="1" t="s">
        <v>159</v>
      </c>
      <c r="E7189" s="1"/>
      <c r="F7189" s="1" t="s">
        <v>4554</v>
      </c>
      <c r="G7189" s="3">
        <v>392</v>
      </c>
      <c r="H7189" s="3"/>
      <c r="I7189" s="1" t="s">
        <v>119</v>
      </c>
      <c r="J7189" s="1" t="s">
        <v>86</v>
      </c>
      <c r="K7189" s="1" t="s">
        <v>12</v>
      </c>
      <c r="L7189" s="1" t="s">
        <v>3148</v>
      </c>
    </row>
    <row r="7190" spans="1:12" x14ac:dyDescent="0.2">
      <c r="A7190" s="1" t="s">
        <v>234</v>
      </c>
      <c r="B7190" s="1" t="s">
        <v>13</v>
      </c>
      <c r="C7190" s="2">
        <v>43882</v>
      </c>
      <c r="D7190" s="1" t="s">
        <v>159</v>
      </c>
      <c r="E7190" s="1"/>
      <c r="F7190" s="1" t="s">
        <v>4555</v>
      </c>
      <c r="G7190" s="3">
        <v>857.92</v>
      </c>
      <c r="H7190" s="3"/>
      <c r="I7190" s="1" t="s">
        <v>119</v>
      </c>
      <c r="J7190" s="1" t="s">
        <v>86</v>
      </c>
      <c r="K7190" s="1" t="s">
        <v>12</v>
      </c>
      <c r="L7190" s="1" t="s">
        <v>275</v>
      </c>
    </row>
    <row r="7191" spans="1:12" x14ac:dyDescent="0.2">
      <c r="A7191" s="1" t="s">
        <v>234</v>
      </c>
      <c r="B7191" s="1" t="s">
        <v>13</v>
      </c>
      <c r="C7191" s="2">
        <v>43882</v>
      </c>
      <c r="D7191" s="1" t="s">
        <v>159</v>
      </c>
      <c r="E7191" s="1"/>
      <c r="F7191" s="1" t="s">
        <v>4556</v>
      </c>
      <c r="G7191" s="3">
        <v>988</v>
      </c>
      <c r="H7191" s="3"/>
      <c r="I7191" s="1" t="s">
        <v>119</v>
      </c>
      <c r="J7191" s="1" t="s">
        <v>86</v>
      </c>
      <c r="K7191" s="1" t="s">
        <v>12</v>
      </c>
      <c r="L7191" s="1" t="s">
        <v>2489</v>
      </c>
    </row>
    <row r="7192" spans="1:12" x14ac:dyDescent="0.2">
      <c r="A7192" s="1" t="s">
        <v>234</v>
      </c>
      <c r="B7192" s="1" t="s">
        <v>13</v>
      </c>
      <c r="C7192" s="2">
        <v>43882</v>
      </c>
      <c r="D7192" s="1" t="s">
        <v>159</v>
      </c>
      <c r="E7192" s="1"/>
      <c r="F7192" s="1" t="s">
        <v>4557</v>
      </c>
      <c r="G7192" s="3">
        <v>854.87</v>
      </c>
      <c r="H7192" s="3"/>
      <c r="I7192" s="1" t="s">
        <v>119</v>
      </c>
      <c r="J7192" s="1" t="s">
        <v>86</v>
      </c>
      <c r="K7192" s="1" t="s">
        <v>12</v>
      </c>
      <c r="L7192" s="1" t="s">
        <v>494</v>
      </c>
    </row>
    <row r="7193" spans="1:12" x14ac:dyDescent="0.2">
      <c r="A7193" s="1" t="s">
        <v>234</v>
      </c>
      <c r="B7193" s="1" t="s">
        <v>13</v>
      </c>
      <c r="C7193" s="2">
        <v>43882</v>
      </c>
      <c r="D7193" s="1" t="s">
        <v>159</v>
      </c>
      <c r="E7193" s="1"/>
      <c r="F7193" s="1" t="s">
        <v>4450</v>
      </c>
      <c r="G7193" s="3">
        <v>203.54</v>
      </c>
      <c r="H7193" s="3"/>
      <c r="I7193" s="1" t="s">
        <v>85</v>
      </c>
      <c r="J7193" s="1" t="s">
        <v>125</v>
      </c>
      <c r="K7193" s="1" t="s">
        <v>84</v>
      </c>
      <c r="L7193" s="1" t="s">
        <v>114</v>
      </c>
    </row>
    <row r="7194" spans="1:12" x14ac:dyDescent="0.2">
      <c r="A7194" s="1" t="s">
        <v>234</v>
      </c>
      <c r="B7194" s="1" t="s">
        <v>13</v>
      </c>
      <c r="C7194" s="2">
        <v>43882</v>
      </c>
      <c r="D7194" s="1" t="s">
        <v>159</v>
      </c>
      <c r="E7194" s="1"/>
      <c r="F7194" s="1" t="s">
        <v>4409</v>
      </c>
      <c r="G7194" s="3">
        <v>477.93</v>
      </c>
      <c r="H7194" s="3"/>
      <c r="I7194" s="1" t="s">
        <v>185</v>
      </c>
      <c r="J7194" s="1" t="s">
        <v>126</v>
      </c>
      <c r="K7194" s="1" t="s">
        <v>12</v>
      </c>
      <c r="L7194" s="1" t="s">
        <v>77</v>
      </c>
    </row>
    <row r="7195" spans="1:12" x14ac:dyDescent="0.2">
      <c r="A7195" s="1" t="s">
        <v>234</v>
      </c>
      <c r="B7195" s="1" t="s">
        <v>13</v>
      </c>
      <c r="C7195" s="2">
        <v>43882</v>
      </c>
      <c r="D7195" s="1" t="s">
        <v>159</v>
      </c>
      <c r="E7195" s="1"/>
      <c r="F7195" s="1" t="s">
        <v>4558</v>
      </c>
      <c r="G7195" s="3">
        <v>1484.65</v>
      </c>
      <c r="H7195" s="3"/>
      <c r="I7195" s="1" t="s">
        <v>106</v>
      </c>
      <c r="J7195" s="1" t="s">
        <v>122</v>
      </c>
      <c r="K7195" s="1" t="s">
        <v>12</v>
      </c>
      <c r="L7195" s="1" t="s">
        <v>27</v>
      </c>
    </row>
    <row r="7196" spans="1:12" x14ac:dyDescent="0.2">
      <c r="A7196" s="1" t="s">
        <v>234</v>
      </c>
      <c r="B7196" s="1" t="s">
        <v>13</v>
      </c>
      <c r="C7196" s="2">
        <v>43882</v>
      </c>
      <c r="D7196" s="1" t="s">
        <v>159</v>
      </c>
      <c r="E7196" s="1"/>
      <c r="F7196" s="1" t="s">
        <v>4419</v>
      </c>
      <c r="G7196" s="3">
        <v>1045.0999999999999</v>
      </c>
      <c r="H7196" s="3"/>
      <c r="I7196" s="1" t="s">
        <v>108</v>
      </c>
      <c r="J7196" s="1" t="s">
        <v>117</v>
      </c>
      <c r="K7196" s="1" t="s">
        <v>84</v>
      </c>
      <c r="L7196" s="1" t="s">
        <v>26</v>
      </c>
    </row>
    <row r="7197" spans="1:12" x14ac:dyDescent="0.2">
      <c r="A7197" s="1" t="s">
        <v>234</v>
      </c>
      <c r="B7197" s="1" t="s">
        <v>13</v>
      </c>
      <c r="C7197" s="2">
        <v>43882</v>
      </c>
      <c r="D7197" s="1" t="s">
        <v>159</v>
      </c>
      <c r="E7197" s="1"/>
      <c r="F7197" s="1" t="s">
        <v>4491</v>
      </c>
      <c r="G7197" s="3">
        <v>57.99</v>
      </c>
      <c r="H7197" s="3"/>
      <c r="I7197" s="1" t="s">
        <v>106</v>
      </c>
      <c r="J7197" s="1" t="s">
        <v>121</v>
      </c>
      <c r="K7197" s="1" t="s">
        <v>84</v>
      </c>
      <c r="L7197" s="1" t="s">
        <v>306</v>
      </c>
    </row>
    <row r="7198" spans="1:12" x14ac:dyDescent="0.2">
      <c r="A7198" s="1" t="s">
        <v>234</v>
      </c>
      <c r="B7198" s="1" t="s">
        <v>13</v>
      </c>
      <c r="C7198" s="2">
        <v>43882</v>
      </c>
      <c r="D7198" s="1" t="s">
        <v>159</v>
      </c>
      <c r="E7198" s="1"/>
      <c r="F7198" s="1" t="s">
        <v>4559</v>
      </c>
      <c r="G7198" s="3">
        <v>756</v>
      </c>
      <c r="H7198" s="3"/>
      <c r="I7198" s="1" t="s">
        <v>120</v>
      </c>
      <c r="J7198" s="1" t="s">
        <v>171</v>
      </c>
      <c r="K7198" s="1" t="s">
        <v>12</v>
      </c>
      <c r="L7198" s="1" t="s">
        <v>4388</v>
      </c>
    </row>
    <row r="7199" spans="1:12" x14ac:dyDescent="0.2">
      <c r="A7199" s="1" t="s">
        <v>234</v>
      </c>
      <c r="B7199" s="1" t="s">
        <v>13</v>
      </c>
      <c r="C7199" s="2">
        <v>43882</v>
      </c>
      <c r="D7199" s="1" t="s">
        <v>159</v>
      </c>
      <c r="E7199" s="1"/>
      <c r="F7199" s="1" t="s">
        <v>4560</v>
      </c>
      <c r="G7199" s="3">
        <v>483.41</v>
      </c>
      <c r="H7199" s="3"/>
      <c r="I7199" s="1" t="s">
        <v>119</v>
      </c>
      <c r="J7199" s="1" t="s">
        <v>86</v>
      </c>
      <c r="K7199" s="1" t="s">
        <v>12</v>
      </c>
      <c r="L7199" s="1" t="s">
        <v>333</v>
      </c>
    </row>
    <row r="7200" spans="1:12" x14ac:dyDescent="0.2">
      <c r="A7200" s="1" t="s">
        <v>234</v>
      </c>
      <c r="B7200" s="1" t="s">
        <v>13</v>
      </c>
      <c r="C7200" s="2">
        <v>43882</v>
      </c>
      <c r="D7200" s="1" t="s">
        <v>159</v>
      </c>
      <c r="E7200" s="1"/>
      <c r="F7200" s="1" t="s">
        <v>4455</v>
      </c>
      <c r="G7200" s="3">
        <v>76.33</v>
      </c>
      <c r="H7200" s="3"/>
      <c r="I7200" s="1" t="s">
        <v>185</v>
      </c>
      <c r="J7200" s="1" t="s">
        <v>126</v>
      </c>
      <c r="K7200" s="1" t="s">
        <v>84</v>
      </c>
      <c r="L7200" s="1" t="s">
        <v>29</v>
      </c>
    </row>
    <row r="7201" spans="1:12" x14ac:dyDescent="0.2">
      <c r="A7201" s="1" t="s">
        <v>234</v>
      </c>
      <c r="B7201" s="1" t="s">
        <v>13</v>
      </c>
      <c r="C7201" s="2">
        <v>43882</v>
      </c>
      <c r="D7201" s="1" t="s">
        <v>159</v>
      </c>
      <c r="E7201" s="1"/>
      <c r="F7201" s="1" t="s">
        <v>4454</v>
      </c>
      <c r="G7201" s="3">
        <v>1111.3</v>
      </c>
      <c r="H7201" s="3"/>
      <c r="I7201" s="1" t="s">
        <v>119</v>
      </c>
      <c r="J7201" s="1" t="s">
        <v>86</v>
      </c>
      <c r="K7201" s="1" t="s">
        <v>12</v>
      </c>
      <c r="L7201" s="1" t="s">
        <v>31</v>
      </c>
    </row>
    <row r="7202" spans="1:12" x14ac:dyDescent="0.2">
      <c r="A7202" s="1" t="s">
        <v>234</v>
      </c>
      <c r="B7202" s="1" t="s">
        <v>13</v>
      </c>
      <c r="C7202" s="2">
        <v>43882</v>
      </c>
      <c r="D7202" s="1" t="s">
        <v>159</v>
      </c>
      <c r="E7202" s="1"/>
      <c r="F7202" s="1" t="s">
        <v>4561</v>
      </c>
      <c r="G7202" s="3">
        <v>1330</v>
      </c>
      <c r="H7202" s="3"/>
      <c r="I7202" s="1" t="s">
        <v>119</v>
      </c>
      <c r="J7202" s="1" t="s">
        <v>86</v>
      </c>
      <c r="K7202" s="1" t="s">
        <v>12</v>
      </c>
      <c r="L7202" s="1" t="s">
        <v>3082</v>
      </c>
    </row>
    <row r="7203" spans="1:12" x14ac:dyDescent="0.2">
      <c r="A7203" s="1" t="s">
        <v>234</v>
      </c>
      <c r="B7203" s="1" t="s">
        <v>13</v>
      </c>
      <c r="C7203" s="2">
        <v>43882</v>
      </c>
      <c r="D7203" s="1" t="s">
        <v>159</v>
      </c>
      <c r="E7203" s="1"/>
      <c r="F7203" s="1" t="s">
        <v>4562</v>
      </c>
      <c r="G7203" s="3">
        <v>988</v>
      </c>
      <c r="H7203" s="3"/>
      <c r="I7203" s="1" t="s">
        <v>119</v>
      </c>
      <c r="J7203" s="1" t="s">
        <v>86</v>
      </c>
      <c r="K7203" s="1" t="s">
        <v>12</v>
      </c>
      <c r="L7203" s="1" t="s">
        <v>2968</v>
      </c>
    </row>
    <row r="7204" spans="1:12" x14ac:dyDescent="0.2">
      <c r="A7204" s="1" t="s">
        <v>234</v>
      </c>
      <c r="B7204" s="1" t="s">
        <v>13</v>
      </c>
      <c r="C7204" s="2">
        <v>43882</v>
      </c>
      <c r="D7204" s="1" t="s">
        <v>159</v>
      </c>
      <c r="E7204" s="1"/>
      <c r="F7204" s="1" t="s">
        <v>4458</v>
      </c>
      <c r="G7204" s="3">
        <v>172.2</v>
      </c>
      <c r="H7204" s="3"/>
      <c r="I7204" s="1" t="s">
        <v>120</v>
      </c>
      <c r="J7204" s="1" t="s">
        <v>171</v>
      </c>
      <c r="K7204" s="1" t="s">
        <v>12</v>
      </c>
      <c r="L7204" s="1" t="s">
        <v>78</v>
      </c>
    </row>
    <row r="7205" spans="1:12" x14ac:dyDescent="0.2">
      <c r="A7205" s="1" t="s">
        <v>234</v>
      </c>
      <c r="B7205" s="1" t="s">
        <v>13</v>
      </c>
      <c r="C7205" s="2">
        <v>43882</v>
      </c>
      <c r="D7205" s="1" t="s">
        <v>159</v>
      </c>
      <c r="E7205" s="1"/>
      <c r="F7205" s="1" t="s">
        <v>4563</v>
      </c>
      <c r="G7205" s="3">
        <v>857.92</v>
      </c>
      <c r="H7205" s="3"/>
      <c r="I7205" s="1" t="s">
        <v>85</v>
      </c>
      <c r="J7205" s="1" t="s">
        <v>125</v>
      </c>
      <c r="K7205" s="1" t="s">
        <v>12</v>
      </c>
      <c r="L7205" s="1" t="s">
        <v>39</v>
      </c>
    </row>
    <row r="7206" spans="1:12" x14ac:dyDescent="0.2">
      <c r="A7206" s="1" t="s">
        <v>234</v>
      </c>
      <c r="B7206" s="1" t="s">
        <v>13</v>
      </c>
      <c r="C7206" s="2">
        <v>43882</v>
      </c>
      <c r="D7206" s="1" t="s">
        <v>159</v>
      </c>
      <c r="E7206" s="1"/>
      <c r="F7206" s="1" t="s">
        <v>4564</v>
      </c>
      <c r="G7206" s="3">
        <v>1484.86</v>
      </c>
      <c r="H7206" s="3"/>
      <c r="I7206" s="1" t="s">
        <v>106</v>
      </c>
      <c r="J7206" s="1" t="s">
        <v>122</v>
      </c>
      <c r="K7206" s="1" t="s">
        <v>12</v>
      </c>
      <c r="L7206" s="1" t="s">
        <v>21</v>
      </c>
    </row>
    <row r="7207" spans="1:12" x14ac:dyDescent="0.2">
      <c r="A7207" s="1" t="s">
        <v>234</v>
      </c>
      <c r="B7207" s="1" t="s">
        <v>13</v>
      </c>
      <c r="C7207" s="2">
        <v>43882</v>
      </c>
      <c r="D7207" s="1" t="s">
        <v>159</v>
      </c>
      <c r="E7207" s="1"/>
      <c r="F7207" s="1" t="s">
        <v>4455</v>
      </c>
      <c r="G7207" s="3">
        <v>508.85</v>
      </c>
      <c r="H7207" s="3"/>
      <c r="I7207" s="1" t="s">
        <v>87</v>
      </c>
      <c r="J7207" s="1" t="s">
        <v>116</v>
      </c>
      <c r="K7207" s="1" t="s">
        <v>84</v>
      </c>
      <c r="L7207" s="1" t="s">
        <v>29</v>
      </c>
    </row>
    <row r="7208" spans="1:12" x14ac:dyDescent="0.2">
      <c r="A7208" s="1" t="s">
        <v>234</v>
      </c>
      <c r="B7208" s="1" t="s">
        <v>13</v>
      </c>
      <c r="C7208" s="2">
        <v>43882</v>
      </c>
      <c r="D7208" s="1" t="s">
        <v>159</v>
      </c>
      <c r="E7208" s="1"/>
      <c r="F7208" s="1" t="s">
        <v>4440</v>
      </c>
      <c r="G7208" s="3">
        <v>114.23</v>
      </c>
      <c r="H7208" s="3"/>
      <c r="I7208" s="1" t="s">
        <v>120</v>
      </c>
      <c r="J7208" s="1" t="s">
        <v>171</v>
      </c>
      <c r="K7208" s="1" t="s">
        <v>84</v>
      </c>
      <c r="L7208" s="1" t="s">
        <v>2028</v>
      </c>
    </row>
    <row r="7209" spans="1:12" x14ac:dyDescent="0.2">
      <c r="A7209" s="1" t="s">
        <v>234</v>
      </c>
      <c r="B7209" s="1" t="s">
        <v>13</v>
      </c>
      <c r="C7209" s="2">
        <v>43882</v>
      </c>
      <c r="D7209" s="1" t="s">
        <v>159</v>
      </c>
      <c r="E7209" s="1"/>
      <c r="F7209" s="1" t="s">
        <v>4565</v>
      </c>
      <c r="G7209" s="3">
        <v>854.87</v>
      </c>
      <c r="H7209" s="3"/>
      <c r="I7209" s="1" t="s">
        <v>119</v>
      </c>
      <c r="J7209" s="1" t="s">
        <v>86</v>
      </c>
      <c r="K7209" s="1" t="s">
        <v>12</v>
      </c>
      <c r="L7209" s="1" t="s">
        <v>356</v>
      </c>
    </row>
    <row r="7210" spans="1:12" x14ac:dyDescent="0.2">
      <c r="A7210" s="1" t="s">
        <v>234</v>
      </c>
      <c r="B7210" s="1" t="s">
        <v>13</v>
      </c>
      <c r="C7210" s="2">
        <v>43882</v>
      </c>
      <c r="D7210" s="1" t="s">
        <v>159</v>
      </c>
      <c r="E7210" s="1"/>
      <c r="F7210" s="1" t="s">
        <v>4406</v>
      </c>
      <c r="G7210" s="3">
        <v>76.319999999999993</v>
      </c>
      <c r="H7210" s="3"/>
      <c r="I7210" s="1" t="s">
        <v>177</v>
      </c>
      <c r="J7210" s="1" t="s">
        <v>178</v>
      </c>
      <c r="K7210" s="1" t="s">
        <v>12</v>
      </c>
      <c r="L7210" s="1" t="s">
        <v>15</v>
      </c>
    </row>
    <row r="7211" spans="1:12" x14ac:dyDescent="0.2">
      <c r="A7211" s="1" t="s">
        <v>234</v>
      </c>
      <c r="B7211" s="1" t="s">
        <v>13</v>
      </c>
      <c r="C7211" s="2">
        <v>43882</v>
      </c>
      <c r="D7211" s="1" t="s">
        <v>159</v>
      </c>
      <c r="E7211" s="1"/>
      <c r="F7211" s="1" t="s">
        <v>4566</v>
      </c>
      <c r="G7211" s="3">
        <v>1007</v>
      </c>
      <c r="H7211" s="3"/>
      <c r="I7211" s="1" t="s">
        <v>119</v>
      </c>
      <c r="J7211" s="1" t="s">
        <v>86</v>
      </c>
      <c r="K7211" s="1" t="s">
        <v>12</v>
      </c>
      <c r="L7211" s="1" t="s">
        <v>2990</v>
      </c>
    </row>
    <row r="7212" spans="1:12" x14ac:dyDescent="0.2">
      <c r="A7212" s="1" t="s">
        <v>234</v>
      </c>
      <c r="B7212" s="1" t="s">
        <v>13</v>
      </c>
      <c r="C7212" s="2">
        <v>43882</v>
      </c>
      <c r="D7212" s="1" t="s">
        <v>159</v>
      </c>
      <c r="E7212" s="1"/>
      <c r="F7212" s="1" t="s">
        <v>4567</v>
      </c>
      <c r="G7212" s="3">
        <v>1383.75</v>
      </c>
      <c r="H7212" s="3"/>
      <c r="I7212" s="1" t="s">
        <v>119</v>
      </c>
      <c r="J7212" s="1" t="s">
        <v>86</v>
      </c>
      <c r="K7212" s="1" t="s">
        <v>12</v>
      </c>
      <c r="L7212" s="1" t="s">
        <v>4361</v>
      </c>
    </row>
    <row r="7213" spans="1:12" x14ac:dyDescent="0.2">
      <c r="A7213" s="1" t="s">
        <v>234</v>
      </c>
      <c r="B7213" s="1" t="s">
        <v>13</v>
      </c>
      <c r="C7213" s="2">
        <v>43882</v>
      </c>
      <c r="D7213" s="1" t="s">
        <v>159</v>
      </c>
      <c r="E7213" s="1"/>
      <c r="F7213" s="1" t="s">
        <v>4568</v>
      </c>
      <c r="G7213" s="3">
        <v>624</v>
      </c>
      <c r="H7213" s="3"/>
      <c r="I7213" s="1" t="s">
        <v>119</v>
      </c>
      <c r="J7213" s="1" t="s">
        <v>86</v>
      </c>
      <c r="K7213" s="1" t="s">
        <v>12</v>
      </c>
      <c r="L7213" s="1" t="s">
        <v>2643</v>
      </c>
    </row>
    <row r="7214" spans="1:12" x14ac:dyDescent="0.2">
      <c r="A7214" s="1" t="s">
        <v>234</v>
      </c>
      <c r="B7214" s="1" t="s">
        <v>13</v>
      </c>
      <c r="C7214" s="2">
        <v>43882</v>
      </c>
      <c r="D7214" s="1" t="s">
        <v>159</v>
      </c>
      <c r="E7214" s="1"/>
      <c r="F7214" s="1" t="s">
        <v>4419</v>
      </c>
      <c r="G7214" s="3">
        <v>228.4</v>
      </c>
      <c r="H7214" s="3"/>
      <c r="I7214" s="1" t="s">
        <v>83</v>
      </c>
      <c r="J7214" s="1" t="s">
        <v>175</v>
      </c>
      <c r="K7214" s="1" t="s">
        <v>84</v>
      </c>
      <c r="L7214" s="1" t="s">
        <v>26</v>
      </c>
    </row>
    <row r="7215" spans="1:12" x14ac:dyDescent="0.2">
      <c r="A7215" s="1" t="s">
        <v>234</v>
      </c>
      <c r="B7215" s="1" t="s">
        <v>13</v>
      </c>
      <c r="C7215" s="2">
        <v>43882</v>
      </c>
      <c r="D7215" s="1" t="s">
        <v>159</v>
      </c>
      <c r="E7215" s="1"/>
      <c r="F7215" s="1" t="s">
        <v>4484</v>
      </c>
      <c r="G7215" s="3">
        <v>318.52999999999997</v>
      </c>
      <c r="H7215" s="3"/>
      <c r="I7215" s="1" t="s">
        <v>185</v>
      </c>
      <c r="J7215" s="1" t="s">
        <v>126</v>
      </c>
      <c r="K7215" s="1" t="s">
        <v>12</v>
      </c>
      <c r="L7215" s="1" t="s">
        <v>92</v>
      </c>
    </row>
    <row r="7216" spans="1:12" x14ac:dyDescent="0.2">
      <c r="A7216" s="1" t="s">
        <v>234</v>
      </c>
      <c r="B7216" s="1" t="s">
        <v>13</v>
      </c>
      <c r="C7216" s="2">
        <v>43882</v>
      </c>
      <c r="D7216" s="1" t="s">
        <v>159</v>
      </c>
      <c r="E7216" s="1"/>
      <c r="F7216" s="1" t="s">
        <v>4569</v>
      </c>
      <c r="G7216" s="3">
        <v>1809.01</v>
      </c>
      <c r="H7216" s="3"/>
      <c r="I7216" s="1" t="s">
        <v>83</v>
      </c>
      <c r="J7216" s="1" t="s">
        <v>230</v>
      </c>
      <c r="K7216" s="1" t="s">
        <v>12</v>
      </c>
      <c r="L7216" s="1" t="s">
        <v>57</v>
      </c>
    </row>
    <row r="7217" spans="1:12" x14ac:dyDescent="0.2">
      <c r="A7217" s="1" t="s">
        <v>234</v>
      </c>
      <c r="B7217" s="1" t="s">
        <v>13</v>
      </c>
      <c r="C7217" s="2">
        <v>43882</v>
      </c>
      <c r="D7217" s="1" t="s">
        <v>159</v>
      </c>
      <c r="E7217" s="1"/>
      <c r="F7217" s="1" t="s">
        <v>4570</v>
      </c>
      <c r="G7217" s="3">
        <v>2115.39</v>
      </c>
      <c r="H7217" s="3"/>
      <c r="I7217" s="1" t="s">
        <v>83</v>
      </c>
      <c r="J7217" s="1" t="s">
        <v>230</v>
      </c>
      <c r="K7217" s="1" t="s">
        <v>12</v>
      </c>
      <c r="L7217" s="1" t="s">
        <v>22</v>
      </c>
    </row>
    <row r="7218" spans="1:12" x14ac:dyDescent="0.2">
      <c r="A7218" s="1" t="s">
        <v>234</v>
      </c>
      <c r="B7218" s="1" t="s">
        <v>13</v>
      </c>
      <c r="C7218" s="2">
        <v>43882</v>
      </c>
      <c r="D7218" s="1" t="s">
        <v>159</v>
      </c>
      <c r="E7218" s="1"/>
      <c r="F7218" s="1" t="s">
        <v>4571</v>
      </c>
      <c r="G7218" s="3">
        <v>927.55</v>
      </c>
      <c r="H7218" s="3"/>
      <c r="I7218" s="1" t="s">
        <v>83</v>
      </c>
      <c r="J7218" s="1" t="s">
        <v>181</v>
      </c>
      <c r="K7218" s="1" t="s">
        <v>12</v>
      </c>
      <c r="L7218" s="1" t="s">
        <v>3535</v>
      </c>
    </row>
    <row r="7219" spans="1:12" x14ac:dyDescent="0.2">
      <c r="A7219" s="1" t="s">
        <v>234</v>
      </c>
      <c r="B7219" s="1" t="s">
        <v>13</v>
      </c>
      <c r="C7219" s="2">
        <v>43882</v>
      </c>
      <c r="D7219" s="1" t="s">
        <v>159</v>
      </c>
      <c r="E7219" s="1"/>
      <c r="F7219" s="1" t="s">
        <v>4509</v>
      </c>
      <c r="G7219" s="3">
        <v>1183.51</v>
      </c>
      <c r="H7219" s="3"/>
      <c r="I7219" s="1" t="s">
        <v>119</v>
      </c>
      <c r="J7219" s="1" t="s">
        <v>86</v>
      </c>
      <c r="K7219" s="1" t="s">
        <v>12</v>
      </c>
      <c r="L7219" s="1" t="s">
        <v>41</v>
      </c>
    </row>
    <row r="7220" spans="1:12" x14ac:dyDescent="0.2">
      <c r="A7220" s="1" t="s">
        <v>234</v>
      </c>
      <c r="B7220" s="1" t="s">
        <v>13</v>
      </c>
      <c r="C7220" s="2">
        <v>43882</v>
      </c>
      <c r="D7220" s="1" t="s">
        <v>159</v>
      </c>
      <c r="E7220" s="1"/>
      <c r="F7220" s="1" t="s">
        <v>4572</v>
      </c>
      <c r="G7220" s="3">
        <v>433.63</v>
      </c>
      <c r="H7220" s="3"/>
      <c r="I7220" s="1" t="s">
        <v>119</v>
      </c>
      <c r="J7220" s="1" t="s">
        <v>86</v>
      </c>
      <c r="K7220" s="1" t="s">
        <v>84</v>
      </c>
      <c r="L7220" s="1" t="s">
        <v>66</v>
      </c>
    </row>
    <row r="7221" spans="1:12" x14ac:dyDescent="0.2">
      <c r="A7221" s="1" t="s">
        <v>234</v>
      </c>
      <c r="B7221" s="1" t="s">
        <v>13</v>
      </c>
      <c r="C7221" s="2">
        <v>43882</v>
      </c>
      <c r="D7221" s="1" t="s">
        <v>159</v>
      </c>
      <c r="E7221" s="1"/>
      <c r="F7221" s="1" t="s">
        <v>4487</v>
      </c>
      <c r="G7221" s="3">
        <v>1093.3499999999999</v>
      </c>
      <c r="H7221" s="3"/>
      <c r="I7221" s="1" t="s">
        <v>119</v>
      </c>
      <c r="J7221" s="1" t="s">
        <v>86</v>
      </c>
      <c r="K7221" s="1" t="s">
        <v>12</v>
      </c>
      <c r="L7221" s="1" t="s">
        <v>289</v>
      </c>
    </row>
    <row r="7222" spans="1:12" x14ac:dyDescent="0.2">
      <c r="A7222" s="1" t="s">
        <v>234</v>
      </c>
      <c r="B7222" s="1" t="s">
        <v>13</v>
      </c>
      <c r="C7222" s="2">
        <v>43882</v>
      </c>
      <c r="D7222" s="1" t="s">
        <v>159</v>
      </c>
      <c r="E7222" s="1"/>
      <c r="F7222" s="1" t="s">
        <v>4573</v>
      </c>
      <c r="G7222" s="3">
        <v>843</v>
      </c>
      <c r="H7222" s="3"/>
      <c r="I7222" s="1" t="s">
        <v>119</v>
      </c>
      <c r="J7222" s="1" t="s">
        <v>86</v>
      </c>
      <c r="K7222" s="1" t="s">
        <v>12</v>
      </c>
      <c r="L7222" s="1" t="s">
        <v>991</v>
      </c>
    </row>
    <row r="7223" spans="1:12" x14ac:dyDescent="0.2">
      <c r="A7223" s="1" t="s">
        <v>234</v>
      </c>
      <c r="B7223" s="1" t="s">
        <v>13</v>
      </c>
      <c r="C7223" s="2">
        <v>43882</v>
      </c>
      <c r="D7223" s="1" t="s">
        <v>159</v>
      </c>
      <c r="E7223" s="1"/>
      <c r="F7223" s="1" t="s">
        <v>4437</v>
      </c>
      <c r="G7223" s="3">
        <v>368.4</v>
      </c>
      <c r="H7223" s="3"/>
      <c r="I7223" s="1" t="s">
        <v>87</v>
      </c>
      <c r="J7223" s="1" t="s">
        <v>116</v>
      </c>
      <c r="K7223" s="1" t="s">
        <v>12</v>
      </c>
      <c r="L7223" s="1" t="s">
        <v>1047</v>
      </c>
    </row>
    <row r="7224" spans="1:12" x14ac:dyDescent="0.2">
      <c r="A7224" s="1" t="s">
        <v>234</v>
      </c>
      <c r="B7224" s="1" t="s">
        <v>13</v>
      </c>
      <c r="C7224" s="2">
        <v>43882</v>
      </c>
      <c r="D7224" s="1" t="s">
        <v>159</v>
      </c>
      <c r="E7224" s="1"/>
      <c r="F7224" s="1" t="s">
        <v>4574</v>
      </c>
      <c r="G7224" s="3">
        <v>928.28</v>
      </c>
      <c r="H7224" s="3"/>
      <c r="I7224" s="1" t="s">
        <v>83</v>
      </c>
      <c r="J7224" s="1" t="s">
        <v>181</v>
      </c>
      <c r="K7224" s="1" t="s">
        <v>12</v>
      </c>
      <c r="L7224" s="1" t="s">
        <v>459</v>
      </c>
    </row>
    <row r="7225" spans="1:12" x14ac:dyDescent="0.2">
      <c r="A7225" s="1" t="s">
        <v>234</v>
      </c>
      <c r="B7225" s="1" t="s">
        <v>13</v>
      </c>
      <c r="C7225" s="2">
        <v>43882</v>
      </c>
      <c r="D7225" s="1" t="s">
        <v>159</v>
      </c>
      <c r="E7225" s="1"/>
      <c r="F7225" s="1" t="s">
        <v>4575</v>
      </c>
      <c r="G7225" s="3">
        <v>1377.92</v>
      </c>
      <c r="H7225" s="3"/>
      <c r="I7225" s="1" t="s">
        <v>83</v>
      </c>
      <c r="J7225" s="1" t="s">
        <v>229</v>
      </c>
      <c r="K7225" s="1" t="s">
        <v>12</v>
      </c>
      <c r="L7225" s="1" t="s">
        <v>64</v>
      </c>
    </row>
    <row r="7226" spans="1:12" x14ac:dyDescent="0.2">
      <c r="A7226" s="1" t="s">
        <v>234</v>
      </c>
      <c r="B7226" s="1" t="s">
        <v>13</v>
      </c>
      <c r="C7226" s="2">
        <v>43882</v>
      </c>
      <c r="D7226" s="1" t="s">
        <v>159</v>
      </c>
      <c r="E7226" s="1"/>
      <c r="F7226" s="1" t="s">
        <v>4576</v>
      </c>
      <c r="G7226" s="3">
        <v>988</v>
      </c>
      <c r="H7226" s="3"/>
      <c r="I7226" s="1" t="s">
        <v>119</v>
      </c>
      <c r="J7226" s="1" t="s">
        <v>86</v>
      </c>
      <c r="K7226" s="1" t="s">
        <v>12</v>
      </c>
      <c r="L7226" s="1" t="s">
        <v>3875</v>
      </c>
    </row>
    <row r="7227" spans="1:12" x14ac:dyDescent="0.2">
      <c r="A7227" s="1" t="s">
        <v>234</v>
      </c>
      <c r="B7227" s="1" t="s">
        <v>13</v>
      </c>
      <c r="C7227" s="2">
        <v>43882</v>
      </c>
      <c r="D7227" s="1" t="s">
        <v>159</v>
      </c>
      <c r="E7227" s="1"/>
      <c r="F7227" s="1" t="s">
        <v>4485</v>
      </c>
      <c r="G7227" s="3">
        <v>536.53</v>
      </c>
      <c r="H7227" s="3"/>
      <c r="I7227" s="1" t="s">
        <v>123</v>
      </c>
      <c r="J7227" s="1" t="s">
        <v>124</v>
      </c>
      <c r="K7227" s="1" t="s">
        <v>12</v>
      </c>
      <c r="L7227" s="1" t="s">
        <v>1650</v>
      </c>
    </row>
    <row r="7228" spans="1:12" x14ac:dyDescent="0.2">
      <c r="A7228" s="1" t="s">
        <v>234</v>
      </c>
      <c r="B7228" s="1" t="s">
        <v>13</v>
      </c>
      <c r="C7228" s="2">
        <v>43882</v>
      </c>
      <c r="D7228" s="1" t="s">
        <v>159</v>
      </c>
      <c r="E7228" s="1"/>
      <c r="F7228" s="1" t="s">
        <v>4577</v>
      </c>
      <c r="G7228" s="3">
        <v>1392.99</v>
      </c>
      <c r="H7228" s="3"/>
      <c r="I7228" s="1" t="s">
        <v>119</v>
      </c>
      <c r="J7228" s="1" t="s">
        <v>86</v>
      </c>
      <c r="K7228" s="1" t="s">
        <v>12</v>
      </c>
      <c r="L7228" s="1" t="s">
        <v>75</v>
      </c>
    </row>
    <row r="7229" spans="1:12" x14ac:dyDescent="0.2">
      <c r="A7229" s="1" t="s">
        <v>234</v>
      </c>
      <c r="B7229" s="1" t="s">
        <v>13</v>
      </c>
      <c r="C7229" s="2">
        <v>43882</v>
      </c>
      <c r="D7229" s="1" t="s">
        <v>159</v>
      </c>
      <c r="E7229" s="1"/>
      <c r="F7229" s="1" t="s">
        <v>4578</v>
      </c>
      <c r="G7229" s="3">
        <v>635.04</v>
      </c>
      <c r="H7229" s="3"/>
      <c r="I7229" s="1" t="s">
        <v>119</v>
      </c>
      <c r="J7229" s="1" t="s">
        <v>86</v>
      </c>
      <c r="K7229" s="1" t="s">
        <v>12</v>
      </c>
      <c r="L7229" s="1" t="s">
        <v>354</v>
      </c>
    </row>
    <row r="7230" spans="1:12" x14ac:dyDescent="0.2">
      <c r="A7230" s="1" t="s">
        <v>234</v>
      </c>
      <c r="B7230" s="1" t="s">
        <v>13</v>
      </c>
      <c r="C7230" s="2">
        <v>43882</v>
      </c>
      <c r="D7230" s="1" t="s">
        <v>159</v>
      </c>
      <c r="E7230" s="1"/>
      <c r="F7230" s="1" t="s">
        <v>4491</v>
      </c>
      <c r="G7230" s="3">
        <v>789.6</v>
      </c>
      <c r="H7230" s="3"/>
      <c r="I7230" s="1" t="s">
        <v>83</v>
      </c>
      <c r="J7230" s="1" t="s">
        <v>175</v>
      </c>
      <c r="K7230" s="1" t="s">
        <v>84</v>
      </c>
      <c r="L7230" s="1" t="s">
        <v>306</v>
      </c>
    </row>
    <row r="7231" spans="1:12" x14ac:dyDescent="0.2">
      <c r="A7231" s="1" t="s">
        <v>234</v>
      </c>
      <c r="B7231" s="1" t="s">
        <v>13</v>
      </c>
      <c r="C7231" s="2">
        <v>43882</v>
      </c>
      <c r="D7231" s="1" t="s">
        <v>159</v>
      </c>
      <c r="E7231" s="1"/>
      <c r="F7231" s="1" t="s">
        <v>4577</v>
      </c>
      <c r="G7231" s="3">
        <v>1186.6300000000001</v>
      </c>
      <c r="H7231" s="3"/>
      <c r="I7231" s="1" t="s">
        <v>232</v>
      </c>
      <c r="J7231" s="1" t="s">
        <v>233</v>
      </c>
      <c r="K7231" s="1" t="s">
        <v>12</v>
      </c>
      <c r="L7231" s="1" t="s">
        <v>75</v>
      </c>
    </row>
    <row r="7232" spans="1:12" x14ac:dyDescent="0.2">
      <c r="A7232" s="1" t="s">
        <v>234</v>
      </c>
      <c r="B7232" s="1" t="s">
        <v>13</v>
      </c>
      <c r="C7232" s="2">
        <v>43882</v>
      </c>
      <c r="D7232" s="1" t="s">
        <v>159</v>
      </c>
      <c r="E7232" s="1"/>
      <c r="F7232" s="1" t="s">
        <v>4579</v>
      </c>
      <c r="G7232" s="3">
        <v>830.44</v>
      </c>
      <c r="H7232" s="3"/>
      <c r="I7232" s="1" t="s">
        <v>119</v>
      </c>
      <c r="J7232" s="1" t="s">
        <v>86</v>
      </c>
      <c r="K7232" s="1" t="s">
        <v>12</v>
      </c>
      <c r="L7232" s="1" t="s">
        <v>471</v>
      </c>
    </row>
    <row r="7233" spans="1:12" x14ac:dyDescent="0.2">
      <c r="A7233" s="1" t="s">
        <v>234</v>
      </c>
      <c r="B7233" s="1" t="s">
        <v>13</v>
      </c>
      <c r="C7233" s="2">
        <v>43882</v>
      </c>
      <c r="D7233" s="1" t="s">
        <v>159</v>
      </c>
      <c r="E7233" s="1"/>
      <c r="F7233" s="1" t="s">
        <v>4580</v>
      </c>
      <c r="G7233" s="3">
        <v>1527.17</v>
      </c>
      <c r="H7233" s="3"/>
      <c r="I7233" s="1" t="s">
        <v>119</v>
      </c>
      <c r="J7233" s="1" t="s">
        <v>86</v>
      </c>
      <c r="K7233" s="1" t="s">
        <v>12</v>
      </c>
      <c r="L7233" s="1" t="s">
        <v>54</v>
      </c>
    </row>
    <row r="7234" spans="1:12" x14ac:dyDescent="0.2">
      <c r="A7234" s="1" t="s">
        <v>234</v>
      </c>
      <c r="B7234" s="1" t="s">
        <v>13</v>
      </c>
      <c r="C7234" s="2">
        <v>43882</v>
      </c>
      <c r="D7234" s="1" t="s">
        <v>159</v>
      </c>
      <c r="E7234" s="1"/>
      <c r="F7234" s="1" t="s">
        <v>4421</v>
      </c>
      <c r="G7234" s="3">
        <v>364.62</v>
      </c>
      <c r="H7234" s="3"/>
      <c r="I7234" s="1" t="s">
        <v>83</v>
      </c>
      <c r="J7234" s="1" t="s">
        <v>175</v>
      </c>
      <c r="K7234" s="1" t="s">
        <v>84</v>
      </c>
      <c r="L7234" s="1" t="s">
        <v>111</v>
      </c>
    </row>
    <row r="7235" spans="1:12" x14ac:dyDescent="0.2">
      <c r="A7235" s="1" t="s">
        <v>234</v>
      </c>
      <c r="B7235" s="1" t="s">
        <v>13</v>
      </c>
      <c r="C7235" s="2">
        <v>43882</v>
      </c>
      <c r="D7235" s="1" t="s">
        <v>159</v>
      </c>
      <c r="E7235" s="1"/>
      <c r="F7235" s="1" t="s">
        <v>4581</v>
      </c>
      <c r="G7235" s="3">
        <v>1454.39</v>
      </c>
      <c r="H7235" s="3"/>
      <c r="I7235" s="1" t="s">
        <v>106</v>
      </c>
      <c r="J7235" s="1" t="s">
        <v>121</v>
      </c>
      <c r="K7235" s="1" t="s">
        <v>12</v>
      </c>
      <c r="L7235" s="1" t="s">
        <v>23</v>
      </c>
    </row>
    <row r="7236" spans="1:12" x14ac:dyDescent="0.2">
      <c r="A7236" s="1" t="s">
        <v>234</v>
      </c>
      <c r="B7236" s="1" t="s">
        <v>13</v>
      </c>
      <c r="C7236" s="2">
        <v>43882</v>
      </c>
      <c r="D7236" s="1" t="s">
        <v>159</v>
      </c>
      <c r="E7236" s="1"/>
      <c r="F7236" s="1" t="s">
        <v>4507</v>
      </c>
      <c r="G7236" s="3">
        <v>1003.91</v>
      </c>
      <c r="H7236" s="3"/>
      <c r="I7236" s="1" t="s">
        <v>83</v>
      </c>
      <c r="J7236" s="1" t="s">
        <v>229</v>
      </c>
      <c r="K7236" s="1" t="s">
        <v>12</v>
      </c>
      <c r="L7236" s="1" t="s">
        <v>73</v>
      </c>
    </row>
    <row r="7237" spans="1:12" x14ac:dyDescent="0.2">
      <c r="A7237" s="1" t="s">
        <v>234</v>
      </c>
      <c r="B7237" s="1" t="s">
        <v>13</v>
      </c>
      <c r="C7237" s="2">
        <v>43882</v>
      </c>
      <c r="D7237" s="1" t="s">
        <v>159</v>
      </c>
      <c r="E7237" s="1"/>
      <c r="F7237" s="1" t="s">
        <v>4582</v>
      </c>
      <c r="G7237" s="3">
        <v>1349.95</v>
      </c>
      <c r="H7237" s="3"/>
      <c r="I7237" s="1" t="s">
        <v>119</v>
      </c>
      <c r="J7237" s="1" t="s">
        <v>86</v>
      </c>
      <c r="K7237" s="1" t="s">
        <v>12</v>
      </c>
      <c r="L7237" s="1" t="s">
        <v>103</v>
      </c>
    </row>
    <row r="7238" spans="1:12" x14ac:dyDescent="0.2">
      <c r="A7238" s="1" t="s">
        <v>234</v>
      </c>
      <c r="B7238" s="1" t="s">
        <v>13</v>
      </c>
      <c r="C7238" s="2">
        <v>43882</v>
      </c>
      <c r="D7238" s="1" t="s">
        <v>159</v>
      </c>
      <c r="E7238" s="1"/>
      <c r="F7238" s="1" t="s">
        <v>4583</v>
      </c>
      <c r="G7238" s="3">
        <v>936.03</v>
      </c>
      <c r="H7238" s="3"/>
      <c r="I7238" s="1" t="s">
        <v>85</v>
      </c>
      <c r="J7238" s="1" t="s">
        <v>125</v>
      </c>
      <c r="K7238" s="1" t="s">
        <v>12</v>
      </c>
      <c r="L7238" s="1" t="s">
        <v>456</v>
      </c>
    </row>
    <row r="7239" spans="1:12" x14ac:dyDescent="0.2">
      <c r="A7239" s="1" t="s">
        <v>234</v>
      </c>
      <c r="B7239" s="1" t="s">
        <v>13</v>
      </c>
      <c r="C7239" s="2">
        <v>43882</v>
      </c>
      <c r="D7239" s="1" t="s">
        <v>159</v>
      </c>
      <c r="E7239" s="1"/>
      <c r="F7239" s="1" t="s">
        <v>4480</v>
      </c>
      <c r="G7239" s="3">
        <v>530.1</v>
      </c>
      <c r="H7239" s="3"/>
      <c r="I7239" s="1" t="s">
        <v>177</v>
      </c>
      <c r="J7239" s="1" t="s">
        <v>178</v>
      </c>
      <c r="K7239" s="1" t="s">
        <v>12</v>
      </c>
      <c r="L7239" s="1" t="s">
        <v>322</v>
      </c>
    </row>
    <row r="7240" spans="1:12" x14ac:dyDescent="0.2">
      <c r="A7240" s="1" t="s">
        <v>234</v>
      </c>
      <c r="B7240" s="1" t="s">
        <v>13</v>
      </c>
      <c r="C7240" s="2">
        <v>43882</v>
      </c>
      <c r="D7240" s="1" t="s">
        <v>159</v>
      </c>
      <c r="E7240" s="1"/>
      <c r="F7240" s="1" t="s">
        <v>4584</v>
      </c>
      <c r="G7240" s="3">
        <v>856.7</v>
      </c>
      <c r="H7240" s="3"/>
      <c r="I7240" s="1" t="s">
        <v>119</v>
      </c>
      <c r="J7240" s="1" t="s">
        <v>86</v>
      </c>
      <c r="K7240" s="1" t="s">
        <v>12</v>
      </c>
      <c r="L7240" s="1" t="s">
        <v>566</v>
      </c>
    </row>
    <row r="7241" spans="1:12" x14ac:dyDescent="0.2">
      <c r="A7241" s="1" t="s">
        <v>234</v>
      </c>
      <c r="B7241" s="1" t="s">
        <v>13</v>
      </c>
      <c r="C7241" s="2">
        <v>43882</v>
      </c>
      <c r="D7241" s="1" t="s">
        <v>159</v>
      </c>
      <c r="E7241" s="1"/>
      <c r="F7241" s="1" t="s">
        <v>4491</v>
      </c>
      <c r="G7241" s="3">
        <v>974.31</v>
      </c>
      <c r="H7241" s="3"/>
      <c r="I7241" s="1" t="s">
        <v>119</v>
      </c>
      <c r="J7241" s="1" t="s">
        <v>86</v>
      </c>
      <c r="K7241" s="1" t="s">
        <v>84</v>
      </c>
      <c r="L7241" s="1" t="s">
        <v>306</v>
      </c>
    </row>
    <row r="7242" spans="1:12" x14ac:dyDescent="0.2">
      <c r="A7242" s="1" t="s">
        <v>234</v>
      </c>
      <c r="B7242" s="1" t="s">
        <v>13</v>
      </c>
      <c r="C7242" s="2">
        <v>43882</v>
      </c>
      <c r="D7242" s="1" t="s">
        <v>159</v>
      </c>
      <c r="E7242" s="1"/>
      <c r="F7242" s="1" t="s">
        <v>4585</v>
      </c>
      <c r="G7242" s="3">
        <v>854.87</v>
      </c>
      <c r="H7242" s="3"/>
      <c r="I7242" s="1" t="s">
        <v>119</v>
      </c>
      <c r="J7242" s="1" t="s">
        <v>86</v>
      </c>
      <c r="K7242" s="1" t="s">
        <v>12</v>
      </c>
      <c r="L7242" s="1" t="s">
        <v>372</v>
      </c>
    </row>
    <row r="7243" spans="1:12" x14ac:dyDescent="0.2">
      <c r="A7243" s="1" t="s">
        <v>234</v>
      </c>
      <c r="B7243" s="1" t="s">
        <v>13</v>
      </c>
      <c r="C7243" s="2">
        <v>43882</v>
      </c>
      <c r="D7243" s="1" t="s">
        <v>159</v>
      </c>
      <c r="E7243" s="1"/>
      <c r="F7243" s="1" t="s">
        <v>4410</v>
      </c>
      <c r="G7243" s="3">
        <v>2423.0700000000002</v>
      </c>
      <c r="H7243" s="3"/>
      <c r="I7243" s="1" t="s">
        <v>119</v>
      </c>
      <c r="J7243" s="1" t="s">
        <v>86</v>
      </c>
      <c r="K7243" s="1" t="s">
        <v>12</v>
      </c>
      <c r="L7243" s="1" t="s">
        <v>433</v>
      </c>
    </row>
    <row r="7244" spans="1:12" x14ac:dyDescent="0.2">
      <c r="A7244" s="1" t="s">
        <v>234</v>
      </c>
      <c r="B7244" s="1" t="s">
        <v>13</v>
      </c>
      <c r="C7244" s="2">
        <v>43882</v>
      </c>
      <c r="D7244" s="1" t="s">
        <v>159</v>
      </c>
      <c r="E7244" s="1"/>
      <c r="F7244" s="1" t="s">
        <v>4418</v>
      </c>
      <c r="G7244" s="3">
        <v>303.91000000000003</v>
      </c>
      <c r="H7244" s="3"/>
      <c r="I7244" s="1" t="s">
        <v>83</v>
      </c>
      <c r="J7244" s="1" t="s">
        <v>175</v>
      </c>
      <c r="K7244" s="1" t="s">
        <v>84</v>
      </c>
      <c r="L7244" s="1" t="s">
        <v>51</v>
      </c>
    </row>
    <row r="7245" spans="1:12" x14ac:dyDescent="0.2">
      <c r="A7245" s="1" t="s">
        <v>234</v>
      </c>
      <c r="B7245" s="1" t="s">
        <v>13</v>
      </c>
      <c r="C7245" s="2">
        <v>43882</v>
      </c>
      <c r="D7245" s="1" t="s">
        <v>159</v>
      </c>
      <c r="E7245" s="1"/>
      <c r="F7245" s="1" t="s">
        <v>4491</v>
      </c>
      <c r="G7245" s="3">
        <v>57.91</v>
      </c>
      <c r="H7245" s="3"/>
      <c r="I7245" s="1" t="s">
        <v>108</v>
      </c>
      <c r="J7245" s="1" t="s">
        <v>117</v>
      </c>
      <c r="K7245" s="1" t="s">
        <v>84</v>
      </c>
      <c r="L7245" s="1" t="s">
        <v>306</v>
      </c>
    </row>
    <row r="7246" spans="1:12" x14ac:dyDescent="0.2">
      <c r="A7246" s="1" t="s">
        <v>234</v>
      </c>
      <c r="B7246" s="1" t="s">
        <v>13</v>
      </c>
      <c r="C7246" s="2">
        <v>43882</v>
      </c>
      <c r="D7246" s="1" t="s">
        <v>159</v>
      </c>
      <c r="E7246" s="1"/>
      <c r="F7246" s="1" t="s">
        <v>4586</v>
      </c>
      <c r="G7246" s="3">
        <v>1257.24</v>
      </c>
      <c r="H7246" s="3"/>
      <c r="I7246" s="1" t="s">
        <v>120</v>
      </c>
      <c r="J7246" s="1" t="s">
        <v>171</v>
      </c>
      <c r="K7246" s="1" t="s">
        <v>12</v>
      </c>
      <c r="L7246" s="1" t="s">
        <v>19</v>
      </c>
    </row>
    <row r="7247" spans="1:12" x14ac:dyDescent="0.2">
      <c r="A7247" s="1" t="s">
        <v>234</v>
      </c>
      <c r="B7247" s="1" t="s">
        <v>13</v>
      </c>
      <c r="C7247" s="2">
        <v>43882</v>
      </c>
      <c r="D7247" s="1" t="s">
        <v>159</v>
      </c>
      <c r="E7247" s="1"/>
      <c r="F7247" s="1" t="s">
        <v>4587</v>
      </c>
      <c r="G7247" s="3">
        <v>860.98</v>
      </c>
      <c r="H7247" s="3"/>
      <c r="I7247" s="1" t="s">
        <v>119</v>
      </c>
      <c r="J7247" s="1" t="s">
        <v>86</v>
      </c>
      <c r="K7247" s="1" t="s">
        <v>12</v>
      </c>
      <c r="L7247" s="1" t="s">
        <v>82</v>
      </c>
    </row>
    <row r="7248" spans="1:12" x14ac:dyDescent="0.2">
      <c r="A7248" s="1" t="s">
        <v>234</v>
      </c>
      <c r="B7248" s="1" t="s">
        <v>13</v>
      </c>
      <c r="C7248" s="2">
        <v>43882</v>
      </c>
      <c r="D7248" s="1" t="s">
        <v>159</v>
      </c>
      <c r="E7248" s="1"/>
      <c r="F7248" s="1" t="s">
        <v>4440</v>
      </c>
      <c r="G7248" s="3">
        <v>88.85</v>
      </c>
      <c r="H7248" s="3"/>
      <c r="I7248" s="1" t="s">
        <v>87</v>
      </c>
      <c r="J7248" s="1" t="s">
        <v>253</v>
      </c>
      <c r="K7248" s="1" t="s">
        <v>84</v>
      </c>
      <c r="L7248" s="1" t="s">
        <v>2028</v>
      </c>
    </row>
    <row r="7249" spans="1:12" x14ac:dyDescent="0.2">
      <c r="A7249" s="1" t="s">
        <v>234</v>
      </c>
      <c r="B7249" s="1" t="s">
        <v>13</v>
      </c>
      <c r="C7249" s="2">
        <v>43882</v>
      </c>
      <c r="D7249" s="1" t="s">
        <v>159</v>
      </c>
      <c r="E7249" s="1"/>
      <c r="F7249" s="1" t="s">
        <v>4588</v>
      </c>
      <c r="G7249" s="3">
        <v>860.97</v>
      </c>
      <c r="H7249" s="3"/>
      <c r="I7249" s="1" t="s">
        <v>120</v>
      </c>
      <c r="J7249" s="1" t="s">
        <v>171</v>
      </c>
      <c r="K7249" s="1" t="s">
        <v>12</v>
      </c>
      <c r="L7249" s="1" t="s">
        <v>378</v>
      </c>
    </row>
    <row r="7250" spans="1:12" x14ac:dyDescent="0.2">
      <c r="A7250" s="1" t="s">
        <v>234</v>
      </c>
      <c r="B7250" s="1" t="s">
        <v>13</v>
      </c>
      <c r="C7250" s="2">
        <v>43882</v>
      </c>
      <c r="D7250" s="1" t="s">
        <v>159</v>
      </c>
      <c r="E7250" s="1"/>
      <c r="F7250" s="1" t="s">
        <v>4407</v>
      </c>
      <c r="G7250" s="3">
        <v>1221.24</v>
      </c>
      <c r="H7250" s="3"/>
      <c r="I7250" s="1" t="s">
        <v>119</v>
      </c>
      <c r="J7250" s="1" t="s">
        <v>86</v>
      </c>
      <c r="K7250" s="1" t="s">
        <v>84</v>
      </c>
      <c r="L7250" s="1" t="s">
        <v>300</v>
      </c>
    </row>
    <row r="7251" spans="1:12" x14ac:dyDescent="0.2">
      <c r="A7251" s="1" t="s">
        <v>234</v>
      </c>
      <c r="B7251" s="1" t="s">
        <v>13</v>
      </c>
      <c r="C7251" s="2">
        <v>43882</v>
      </c>
      <c r="D7251" s="1" t="s">
        <v>159</v>
      </c>
      <c r="E7251" s="1"/>
      <c r="F7251" s="1" t="s">
        <v>4419</v>
      </c>
      <c r="G7251" s="3">
        <v>264.20999999999998</v>
      </c>
      <c r="H7251" s="3"/>
      <c r="I7251" s="1" t="s">
        <v>185</v>
      </c>
      <c r="J7251" s="1" t="s">
        <v>126</v>
      </c>
      <c r="K7251" s="1" t="s">
        <v>84</v>
      </c>
      <c r="L7251" s="1" t="s">
        <v>26</v>
      </c>
    </row>
    <row r="7252" spans="1:12" x14ac:dyDescent="0.2">
      <c r="A7252" s="1" t="s">
        <v>234</v>
      </c>
      <c r="B7252" s="1" t="s">
        <v>13</v>
      </c>
      <c r="C7252" s="2">
        <v>43882</v>
      </c>
      <c r="D7252" s="1" t="s">
        <v>159</v>
      </c>
      <c r="E7252" s="1"/>
      <c r="F7252" s="1" t="s">
        <v>4550</v>
      </c>
      <c r="G7252" s="3">
        <v>10.88</v>
      </c>
      <c r="H7252" s="3"/>
      <c r="I7252" s="1" t="s">
        <v>106</v>
      </c>
      <c r="J7252" s="1" t="s">
        <v>107</v>
      </c>
      <c r="K7252" s="1" t="s">
        <v>84</v>
      </c>
      <c r="L7252" s="1" t="s">
        <v>409</v>
      </c>
    </row>
    <row r="7253" spans="1:12" x14ac:dyDescent="0.2">
      <c r="A7253" s="1" t="s">
        <v>234</v>
      </c>
      <c r="B7253" s="1" t="s">
        <v>13</v>
      </c>
      <c r="C7253" s="2">
        <v>43889</v>
      </c>
      <c r="D7253" s="1" t="s">
        <v>225</v>
      </c>
      <c r="E7253" s="1"/>
      <c r="F7253" s="1" t="s">
        <v>226</v>
      </c>
      <c r="G7253" s="3">
        <v>2535.41</v>
      </c>
      <c r="H7253" s="3"/>
      <c r="I7253" s="1" t="s">
        <v>87</v>
      </c>
      <c r="J7253" s="1" t="s">
        <v>253</v>
      </c>
      <c r="K7253" s="1" t="s">
        <v>12</v>
      </c>
      <c r="L7253" s="1"/>
    </row>
    <row r="7254" spans="1:12" x14ac:dyDescent="0.2">
      <c r="A7254" s="1" t="s">
        <v>234</v>
      </c>
      <c r="B7254" s="1" t="s">
        <v>13</v>
      </c>
      <c r="C7254" s="2">
        <v>43889</v>
      </c>
      <c r="D7254" s="1" t="s">
        <v>225</v>
      </c>
      <c r="E7254" s="1"/>
      <c r="F7254" s="1" t="s">
        <v>226</v>
      </c>
      <c r="G7254" s="3">
        <v>2087.6999999999998</v>
      </c>
      <c r="H7254" s="3"/>
      <c r="I7254" s="1" t="s">
        <v>108</v>
      </c>
      <c r="J7254" s="1" t="s">
        <v>117</v>
      </c>
      <c r="K7254" s="1" t="s">
        <v>12</v>
      </c>
      <c r="L7254" s="1"/>
    </row>
    <row r="7255" spans="1:12" x14ac:dyDescent="0.2">
      <c r="A7255" s="1" t="s">
        <v>234</v>
      </c>
      <c r="B7255" s="1" t="s">
        <v>13</v>
      </c>
      <c r="C7255" s="2">
        <v>43889</v>
      </c>
      <c r="D7255" s="1" t="s">
        <v>225</v>
      </c>
      <c r="E7255" s="1"/>
      <c r="F7255" s="1" t="s">
        <v>226</v>
      </c>
      <c r="G7255" s="3">
        <v>1687.85</v>
      </c>
      <c r="H7255" s="3"/>
      <c r="I7255" s="1" t="s">
        <v>179</v>
      </c>
      <c r="J7255" s="1" t="s">
        <v>89</v>
      </c>
      <c r="K7255" s="1" t="s">
        <v>12</v>
      </c>
      <c r="L7255" s="1"/>
    </row>
    <row r="7256" spans="1:12" x14ac:dyDescent="0.2">
      <c r="A7256" s="1" t="s">
        <v>234</v>
      </c>
      <c r="B7256" s="1" t="s">
        <v>13</v>
      </c>
      <c r="C7256" s="2">
        <v>43889</v>
      </c>
      <c r="D7256" s="1" t="s">
        <v>225</v>
      </c>
      <c r="E7256" s="1"/>
      <c r="F7256" s="1" t="s">
        <v>226</v>
      </c>
      <c r="G7256" s="3">
        <v>3903.47</v>
      </c>
      <c r="H7256" s="3"/>
      <c r="I7256" s="1" t="s">
        <v>106</v>
      </c>
      <c r="J7256" s="1" t="s">
        <v>122</v>
      </c>
      <c r="K7256" s="1" t="s">
        <v>12</v>
      </c>
      <c r="L7256" s="1"/>
    </row>
    <row r="7257" spans="1:12" x14ac:dyDescent="0.2">
      <c r="A7257" s="1" t="s">
        <v>234</v>
      </c>
      <c r="B7257" s="1" t="s">
        <v>13</v>
      </c>
      <c r="C7257" s="2">
        <v>43889</v>
      </c>
      <c r="D7257" s="1" t="s">
        <v>225</v>
      </c>
      <c r="E7257" s="1"/>
      <c r="F7257" s="1" t="s">
        <v>226</v>
      </c>
      <c r="G7257" s="3">
        <v>247.97</v>
      </c>
      <c r="H7257" s="3"/>
      <c r="I7257" s="1" t="s">
        <v>106</v>
      </c>
      <c r="J7257" s="1" t="s">
        <v>107</v>
      </c>
      <c r="K7257" s="1" t="s">
        <v>12</v>
      </c>
      <c r="L7257" s="1"/>
    </row>
    <row r="7258" spans="1:12" x14ac:dyDescent="0.2">
      <c r="A7258" s="1" t="s">
        <v>234</v>
      </c>
      <c r="B7258" s="1" t="s">
        <v>13</v>
      </c>
      <c r="C7258" s="2">
        <v>43889</v>
      </c>
      <c r="D7258" s="1" t="s">
        <v>225</v>
      </c>
      <c r="E7258" s="1"/>
      <c r="F7258" s="1" t="s">
        <v>226</v>
      </c>
      <c r="G7258" s="3">
        <v>7535.4</v>
      </c>
      <c r="H7258" s="3"/>
      <c r="I7258" s="1" t="s">
        <v>83</v>
      </c>
      <c r="J7258" s="1" t="s">
        <v>230</v>
      </c>
      <c r="K7258" s="1" t="s">
        <v>12</v>
      </c>
      <c r="L7258" s="1"/>
    </row>
    <row r="7259" spans="1:12" x14ac:dyDescent="0.2">
      <c r="A7259" s="1" t="s">
        <v>234</v>
      </c>
      <c r="B7259" s="1" t="s">
        <v>13</v>
      </c>
      <c r="C7259" s="2">
        <v>43889</v>
      </c>
      <c r="D7259" s="1" t="s">
        <v>225</v>
      </c>
      <c r="E7259" s="1"/>
      <c r="F7259" s="1" t="s">
        <v>226</v>
      </c>
      <c r="G7259" s="3">
        <v>4166.34</v>
      </c>
      <c r="H7259" s="3"/>
      <c r="I7259" s="1" t="s">
        <v>177</v>
      </c>
      <c r="J7259" s="1" t="s">
        <v>178</v>
      </c>
      <c r="K7259" s="1" t="s">
        <v>12</v>
      </c>
      <c r="L7259" s="1"/>
    </row>
    <row r="7260" spans="1:12" x14ac:dyDescent="0.2">
      <c r="A7260" s="1" t="s">
        <v>234</v>
      </c>
      <c r="B7260" s="1" t="s">
        <v>13</v>
      </c>
      <c r="C7260" s="2">
        <v>43889</v>
      </c>
      <c r="D7260" s="1" t="s">
        <v>225</v>
      </c>
      <c r="E7260" s="1"/>
      <c r="F7260" s="1" t="s">
        <v>226</v>
      </c>
      <c r="G7260" s="3">
        <v>2759.42</v>
      </c>
      <c r="H7260" s="3"/>
      <c r="I7260" s="1" t="s">
        <v>185</v>
      </c>
      <c r="J7260" s="1" t="s">
        <v>126</v>
      </c>
      <c r="K7260" s="1" t="s">
        <v>12</v>
      </c>
      <c r="L7260" s="1"/>
    </row>
    <row r="7261" spans="1:12" x14ac:dyDescent="0.2">
      <c r="A7261" s="1" t="s">
        <v>234</v>
      </c>
      <c r="B7261" s="1" t="s">
        <v>13</v>
      </c>
      <c r="C7261" s="2">
        <v>43889</v>
      </c>
      <c r="D7261" s="1" t="s">
        <v>225</v>
      </c>
      <c r="E7261" s="1"/>
      <c r="F7261" s="1" t="s">
        <v>226</v>
      </c>
      <c r="G7261" s="3">
        <v>7607.41</v>
      </c>
      <c r="H7261" s="3"/>
      <c r="I7261" s="1" t="s">
        <v>87</v>
      </c>
      <c r="J7261" s="1" t="s">
        <v>116</v>
      </c>
      <c r="K7261" s="1" t="s">
        <v>12</v>
      </c>
      <c r="L7261" s="1"/>
    </row>
    <row r="7262" spans="1:12" x14ac:dyDescent="0.2">
      <c r="A7262" s="1" t="s">
        <v>234</v>
      </c>
      <c r="B7262" s="1" t="s">
        <v>13</v>
      </c>
      <c r="C7262" s="2">
        <v>43889</v>
      </c>
      <c r="D7262" s="1" t="s">
        <v>225</v>
      </c>
      <c r="E7262" s="1"/>
      <c r="F7262" s="1" t="s">
        <v>226</v>
      </c>
      <c r="G7262" s="3">
        <v>7263.27</v>
      </c>
      <c r="H7262" s="3"/>
      <c r="I7262" s="1" t="s">
        <v>85</v>
      </c>
      <c r="J7262" s="1" t="s">
        <v>125</v>
      </c>
      <c r="K7262" s="1" t="s">
        <v>12</v>
      </c>
      <c r="L7262" s="1"/>
    </row>
    <row r="7263" spans="1:12" x14ac:dyDescent="0.2">
      <c r="A7263" s="1" t="s">
        <v>234</v>
      </c>
      <c r="B7263" s="1" t="s">
        <v>13</v>
      </c>
      <c r="C7263" s="2">
        <v>43889</v>
      </c>
      <c r="D7263" s="1" t="s">
        <v>225</v>
      </c>
      <c r="E7263" s="1"/>
      <c r="F7263" s="1" t="s">
        <v>226</v>
      </c>
      <c r="G7263" s="3">
        <v>7846.96</v>
      </c>
      <c r="H7263" s="3"/>
      <c r="I7263" s="1" t="s">
        <v>106</v>
      </c>
      <c r="J7263" s="1" t="s">
        <v>121</v>
      </c>
      <c r="K7263" s="1" t="s">
        <v>12</v>
      </c>
      <c r="L7263" s="1"/>
    </row>
    <row r="7264" spans="1:12" x14ac:dyDescent="0.2">
      <c r="A7264" s="1" t="s">
        <v>234</v>
      </c>
      <c r="B7264" s="1" t="s">
        <v>13</v>
      </c>
      <c r="C7264" s="2">
        <v>43889</v>
      </c>
      <c r="D7264" s="1" t="s">
        <v>225</v>
      </c>
      <c r="E7264" s="1"/>
      <c r="F7264" s="1" t="s">
        <v>226</v>
      </c>
      <c r="G7264" s="3">
        <v>3374.18</v>
      </c>
      <c r="H7264" s="3"/>
      <c r="I7264" s="1" t="s">
        <v>83</v>
      </c>
      <c r="J7264" s="1" t="s">
        <v>175</v>
      </c>
      <c r="K7264" s="1" t="s">
        <v>12</v>
      </c>
      <c r="L7264" s="1"/>
    </row>
    <row r="7265" spans="1:12" x14ac:dyDescent="0.2">
      <c r="A7265" s="1" t="s">
        <v>234</v>
      </c>
      <c r="B7265" s="1" t="s">
        <v>13</v>
      </c>
      <c r="C7265" s="2">
        <v>43889</v>
      </c>
      <c r="D7265" s="1" t="s">
        <v>225</v>
      </c>
      <c r="E7265" s="1"/>
      <c r="F7265" s="1" t="s">
        <v>226</v>
      </c>
      <c r="G7265" s="3">
        <v>5149.2700000000004</v>
      </c>
      <c r="H7265" s="3"/>
      <c r="I7265" s="1" t="s">
        <v>232</v>
      </c>
      <c r="J7265" s="1" t="s">
        <v>233</v>
      </c>
      <c r="K7265" s="1" t="s">
        <v>12</v>
      </c>
      <c r="L7265" s="1"/>
    </row>
    <row r="7266" spans="1:12" x14ac:dyDescent="0.2">
      <c r="A7266" s="1" t="s">
        <v>234</v>
      </c>
      <c r="B7266" s="1" t="s">
        <v>13</v>
      </c>
      <c r="C7266" s="2">
        <v>43889</v>
      </c>
      <c r="D7266" s="1" t="s">
        <v>225</v>
      </c>
      <c r="E7266" s="1"/>
      <c r="F7266" s="1" t="s">
        <v>226</v>
      </c>
      <c r="G7266" s="3">
        <v>120863.53</v>
      </c>
      <c r="H7266" s="3"/>
      <c r="I7266" s="1" t="s">
        <v>119</v>
      </c>
      <c r="J7266" s="1" t="s">
        <v>86</v>
      </c>
      <c r="K7266" s="1" t="s">
        <v>12</v>
      </c>
      <c r="L7266" s="1"/>
    </row>
    <row r="7267" spans="1:12" x14ac:dyDescent="0.2">
      <c r="A7267" s="1" t="s">
        <v>234</v>
      </c>
      <c r="B7267" s="1" t="s">
        <v>13</v>
      </c>
      <c r="C7267" s="2">
        <v>43889</v>
      </c>
      <c r="D7267" s="1" t="s">
        <v>225</v>
      </c>
      <c r="E7267" s="1"/>
      <c r="F7267" s="1" t="s">
        <v>226</v>
      </c>
      <c r="G7267" s="3">
        <v>23163.759999999998</v>
      </c>
      <c r="H7267" s="3"/>
      <c r="I7267" s="1" t="s">
        <v>83</v>
      </c>
      <c r="J7267" s="1" t="s">
        <v>181</v>
      </c>
      <c r="K7267" s="1" t="s">
        <v>12</v>
      </c>
      <c r="L7267" s="1"/>
    </row>
    <row r="7268" spans="1:12" x14ac:dyDescent="0.2">
      <c r="A7268" s="1" t="s">
        <v>234</v>
      </c>
      <c r="B7268" s="1" t="s">
        <v>13</v>
      </c>
      <c r="C7268" s="2">
        <v>43889</v>
      </c>
      <c r="D7268" s="1" t="s">
        <v>225</v>
      </c>
      <c r="E7268" s="1"/>
      <c r="F7268" s="1" t="s">
        <v>226</v>
      </c>
      <c r="G7268" s="3">
        <v>3302.72</v>
      </c>
      <c r="H7268" s="3"/>
      <c r="I7268" s="1" t="s">
        <v>83</v>
      </c>
      <c r="J7268" s="1" t="s">
        <v>229</v>
      </c>
      <c r="K7268" s="1" t="s">
        <v>12</v>
      </c>
      <c r="L7268" s="1"/>
    </row>
    <row r="7269" spans="1:12" x14ac:dyDescent="0.2">
      <c r="A7269" s="1" t="s">
        <v>234</v>
      </c>
      <c r="B7269" s="1" t="s">
        <v>13</v>
      </c>
      <c r="C7269" s="2">
        <v>43889</v>
      </c>
      <c r="D7269" s="1" t="s">
        <v>225</v>
      </c>
      <c r="E7269" s="1"/>
      <c r="F7269" s="1" t="s">
        <v>226</v>
      </c>
      <c r="G7269" s="3">
        <v>4598.99</v>
      </c>
      <c r="H7269" s="3"/>
      <c r="I7269" s="1" t="s">
        <v>123</v>
      </c>
      <c r="J7269" s="1" t="s">
        <v>124</v>
      </c>
      <c r="K7269" s="1" t="s">
        <v>12</v>
      </c>
      <c r="L7269" s="1"/>
    </row>
    <row r="7270" spans="1:12" x14ac:dyDescent="0.2">
      <c r="A7270" s="1" t="s">
        <v>234</v>
      </c>
      <c r="B7270" s="1" t="s">
        <v>13</v>
      </c>
      <c r="C7270" s="2">
        <v>43889</v>
      </c>
      <c r="D7270" s="1" t="s">
        <v>225</v>
      </c>
      <c r="E7270" s="1"/>
      <c r="F7270" s="1" t="s">
        <v>226</v>
      </c>
      <c r="G7270" s="3">
        <v>16931.96</v>
      </c>
      <c r="H7270" s="3"/>
      <c r="I7270" s="1" t="s">
        <v>120</v>
      </c>
      <c r="J7270" s="1" t="s">
        <v>171</v>
      </c>
      <c r="K7270" s="1" t="s">
        <v>12</v>
      </c>
      <c r="L7270" s="1"/>
    </row>
    <row r="7271" spans="1:12" x14ac:dyDescent="0.2">
      <c r="A7271" s="1" t="s">
        <v>234</v>
      </c>
      <c r="B7271" s="1" t="s">
        <v>13</v>
      </c>
      <c r="C7271" s="2">
        <v>43890</v>
      </c>
      <c r="D7271" s="1" t="s">
        <v>167</v>
      </c>
      <c r="E7271" s="1"/>
      <c r="F7271" s="1" t="s">
        <v>4589</v>
      </c>
      <c r="G7271" s="3"/>
      <c r="H7271" s="3">
        <v>62.77</v>
      </c>
      <c r="I7271" s="1" t="s">
        <v>232</v>
      </c>
      <c r="J7271" s="1" t="s">
        <v>233</v>
      </c>
      <c r="K7271" s="1" t="s">
        <v>84</v>
      </c>
      <c r="L7271" s="1" t="s">
        <v>111</v>
      </c>
    </row>
    <row r="7272" spans="1:12" x14ac:dyDescent="0.2">
      <c r="A7272" s="1" t="s">
        <v>234</v>
      </c>
      <c r="B7272" s="1" t="s">
        <v>13</v>
      </c>
      <c r="C7272" s="2">
        <v>43890</v>
      </c>
      <c r="D7272" s="1" t="s">
        <v>160</v>
      </c>
      <c r="E7272" s="1"/>
      <c r="F7272" s="1" t="s">
        <v>4590</v>
      </c>
      <c r="G7272" s="3"/>
      <c r="H7272" s="3">
        <v>1692</v>
      </c>
      <c r="I7272" s="1" t="s">
        <v>83</v>
      </c>
      <c r="J7272" s="1" t="s">
        <v>230</v>
      </c>
      <c r="K7272" s="1" t="s">
        <v>12</v>
      </c>
      <c r="L7272" s="1" t="s">
        <v>57</v>
      </c>
    </row>
    <row r="7273" spans="1:12" x14ac:dyDescent="0.2">
      <c r="A7273" s="1" t="s">
        <v>234</v>
      </c>
      <c r="B7273" s="1" t="s">
        <v>13</v>
      </c>
      <c r="C7273" s="2">
        <v>43890</v>
      </c>
      <c r="D7273" s="1" t="s">
        <v>166</v>
      </c>
      <c r="E7273" s="1"/>
      <c r="F7273" s="1" t="s">
        <v>4591</v>
      </c>
      <c r="G7273" s="3">
        <v>1463.38</v>
      </c>
      <c r="H7273" s="3"/>
      <c r="I7273" s="1" t="s">
        <v>83</v>
      </c>
      <c r="J7273" s="1" t="s">
        <v>181</v>
      </c>
      <c r="K7273" s="1" t="s">
        <v>12</v>
      </c>
      <c r="L7273" s="1" t="s">
        <v>30</v>
      </c>
    </row>
    <row r="7274" spans="1:12" x14ac:dyDescent="0.2">
      <c r="A7274" s="1" t="s">
        <v>234</v>
      </c>
      <c r="B7274" s="1" t="s">
        <v>13</v>
      </c>
      <c r="C7274" s="2">
        <v>43890</v>
      </c>
      <c r="D7274" s="1" t="s">
        <v>160</v>
      </c>
      <c r="E7274" s="1"/>
      <c r="F7274" s="1" t="s">
        <v>4592</v>
      </c>
      <c r="G7274" s="3"/>
      <c r="H7274" s="3">
        <v>378.3</v>
      </c>
      <c r="I7274" s="1" t="s">
        <v>83</v>
      </c>
      <c r="J7274" s="1" t="s">
        <v>181</v>
      </c>
      <c r="K7274" s="1" t="s">
        <v>12</v>
      </c>
      <c r="L7274" s="1" t="s">
        <v>462</v>
      </c>
    </row>
    <row r="7275" spans="1:12" x14ac:dyDescent="0.2">
      <c r="A7275" s="1" t="s">
        <v>234</v>
      </c>
      <c r="B7275" s="1" t="s">
        <v>13</v>
      </c>
      <c r="C7275" s="2">
        <v>43890</v>
      </c>
      <c r="D7275" s="1" t="s">
        <v>162</v>
      </c>
      <c r="E7275" s="1"/>
      <c r="F7275" s="1" t="s">
        <v>4593</v>
      </c>
      <c r="G7275" s="3">
        <v>1201.53</v>
      </c>
      <c r="H7275" s="3"/>
      <c r="I7275" s="1" t="s">
        <v>83</v>
      </c>
      <c r="J7275" s="1" t="s">
        <v>181</v>
      </c>
      <c r="K7275" s="1" t="s">
        <v>12</v>
      </c>
      <c r="L7275" s="1" t="s">
        <v>265</v>
      </c>
    </row>
    <row r="7276" spans="1:12" x14ac:dyDescent="0.2">
      <c r="A7276" s="1" t="s">
        <v>234</v>
      </c>
      <c r="B7276" s="1" t="s">
        <v>13</v>
      </c>
      <c r="C7276" s="2">
        <v>43890</v>
      </c>
      <c r="D7276" s="1" t="s">
        <v>161</v>
      </c>
      <c r="E7276" s="1"/>
      <c r="F7276" s="1" t="s">
        <v>4594</v>
      </c>
      <c r="G7276" s="3"/>
      <c r="H7276" s="3">
        <v>1347.63</v>
      </c>
      <c r="I7276" s="1" t="s">
        <v>83</v>
      </c>
      <c r="J7276" s="1" t="s">
        <v>229</v>
      </c>
      <c r="K7276" s="1" t="s">
        <v>12</v>
      </c>
      <c r="L7276" s="1" t="s">
        <v>64</v>
      </c>
    </row>
    <row r="7277" spans="1:12" x14ac:dyDescent="0.2">
      <c r="A7277" s="1" t="s">
        <v>234</v>
      </c>
      <c r="B7277" s="1" t="s">
        <v>13</v>
      </c>
      <c r="C7277" s="2">
        <v>43890</v>
      </c>
      <c r="D7277" s="1" t="s">
        <v>4595</v>
      </c>
      <c r="E7277" s="1"/>
      <c r="F7277" s="1" t="s">
        <v>4596</v>
      </c>
      <c r="G7277" s="3">
        <v>144.32</v>
      </c>
      <c r="H7277" s="3"/>
      <c r="I7277" s="1" t="s">
        <v>83</v>
      </c>
      <c r="J7277" s="1" t="s">
        <v>229</v>
      </c>
      <c r="K7277" s="1" t="s">
        <v>12</v>
      </c>
      <c r="L7277" s="1" t="s">
        <v>425</v>
      </c>
    </row>
    <row r="7278" spans="1:12" x14ac:dyDescent="0.2">
      <c r="A7278" s="1" t="s">
        <v>234</v>
      </c>
      <c r="B7278" s="1" t="s">
        <v>13</v>
      </c>
      <c r="C7278" s="2">
        <v>43890</v>
      </c>
      <c r="D7278" s="1" t="s">
        <v>166</v>
      </c>
      <c r="E7278" s="1"/>
      <c r="F7278" s="1" t="s">
        <v>4597</v>
      </c>
      <c r="G7278" s="3">
        <v>1345.5</v>
      </c>
      <c r="H7278" s="3"/>
      <c r="I7278" s="1" t="s">
        <v>119</v>
      </c>
      <c r="J7278" s="1" t="s">
        <v>86</v>
      </c>
      <c r="K7278" s="1" t="s">
        <v>12</v>
      </c>
      <c r="L7278" s="1" t="s">
        <v>393</v>
      </c>
    </row>
    <row r="7279" spans="1:12" x14ac:dyDescent="0.2">
      <c r="A7279" s="1" t="s">
        <v>234</v>
      </c>
      <c r="B7279" s="1" t="s">
        <v>13</v>
      </c>
      <c r="C7279" s="2">
        <v>43890</v>
      </c>
      <c r="D7279" s="1" t="s">
        <v>160</v>
      </c>
      <c r="E7279" s="1"/>
      <c r="F7279" s="1" t="s">
        <v>4598</v>
      </c>
      <c r="G7279" s="3"/>
      <c r="H7279" s="3">
        <v>1557.71</v>
      </c>
      <c r="I7279" s="1" t="s">
        <v>119</v>
      </c>
      <c r="J7279" s="1" t="s">
        <v>86</v>
      </c>
      <c r="K7279" s="1" t="s">
        <v>12</v>
      </c>
      <c r="L7279" s="1" t="s">
        <v>88</v>
      </c>
    </row>
    <row r="7280" spans="1:12" x14ac:dyDescent="0.2">
      <c r="A7280" s="1" t="s">
        <v>234</v>
      </c>
      <c r="B7280" s="1" t="s">
        <v>13</v>
      </c>
      <c r="C7280" s="2">
        <v>43890</v>
      </c>
      <c r="D7280" s="1" t="s">
        <v>160</v>
      </c>
      <c r="E7280" s="1"/>
      <c r="F7280" s="1" t="s">
        <v>4599</v>
      </c>
      <c r="G7280" s="3"/>
      <c r="H7280" s="3">
        <v>974.76</v>
      </c>
      <c r="I7280" s="1" t="s">
        <v>119</v>
      </c>
      <c r="J7280" s="1" t="s">
        <v>86</v>
      </c>
      <c r="K7280" s="1" t="s">
        <v>84</v>
      </c>
      <c r="L7280" s="1" t="s">
        <v>2028</v>
      </c>
    </row>
    <row r="7281" spans="1:12" x14ac:dyDescent="0.2">
      <c r="A7281" s="1" t="s">
        <v>234</v>
      </c>
      <c r="B7281" s="1" t="s">
        <v>13</v>
      </c>
      <c r="C7281" s="2">
        <v>43890</v>
      </c>
      <c r="D7281" s="1" t="s">
        <v>160</v>
      </c>
      <c r="E7281" s="1"/>
      <c r="F7281" s="1" t="s">
        <v>4600</v>
      </c>
      <c r="G7281" s="3"/>
      <c r="H7281" s="3">
        <v>57</v>
      </c>
      <c r="I7281" s="1" t="s">
        <v>119</v>
      </c>
      <c r="J7281" s="1" t="s">
        <v>86</v>
      </c>
      <c r="K7281" s="1" t="s">
        <v>12</v>
      </c>
      <c r="L7281" s="1" t="s">
        <v>2473</v>
      </c>
    </row>
    <row r="7282" spans="1:12" x14ac:dyDescent="0.2">
      <c r="A7282" s="1" t="s">
        <v>234</v>
      </c>
      <c r="B7282" s="1" t="s">
        <v>13</v>
      </c>
      <c r="C7282" s="2">
        <v>43890</v>
      </c>
      <c r="D7282" s="1" t="s">
        <v>161</v>
      </c>
      <c r="E7282" s="1"/>
      <c r="F7282" s="1" t="s">
        <v>4601</v>
      </c>
      <c r="G7282" s="3"/>
      <c r="H7282" s="3">
        <v>849</v>
      </c>
      <c r="I7282" s="1" t="s">
        <v>119</v>
      </c>
      <c r="J7282" s="1" t="s">
        <v>86</v>
      </c>
      <c r="K7282" s="1" t="s">
        <v>12</v>
      </c>
      <c r="L7282" s="1" t="s">
        <v>2764</v>
      </c>
    </row>
    <row r="7283" spans="1:12" x14ac:dyDescent="0.2">
      <c r="A7283" s="1" t="s">
        <v>234</v>
      </c>
      <c r="B7283" s="1" t="s">
        <v>13</v>
      </c>
      <c r="C7283" s="2">
        <v>43890</v>
      </c>
      <c r="D7283" s="1" t="s">
        <v>161</v>
      </c>
      <c r="E7283" s="1"/>
      <c r="F7283" s="1" t="s">
        <v>4602</v>
      </c>
      <c r="G7283" s="3"/>
      <c r="H7283" s="3">
        <v>768</v>
      </c>
      <c r="I7283" s="1" t="s">
        <v>119</v>
      </c>
      <c r="J7283" s="1" t="s">
        <v>86</v>
      </c>
      <c r="K7283" s="1" t="s">
        <v>12</v>
      </c>
      <c r="L7283" s="1" t="s">
        <v>268</v>
      </c>
    </row>
    <row r="7284" spans="1:12" x14ac:dyDescent="0.2">
      <c r="A7284" s="1" t="s">
        <v>234</v>
      </c>
      <c r="B7284" s="1" t="s">
        <v>13</v>
      </c>
      <c r="C7284" s="2">
        <v>43890</v>
      </c>
      <c r="D7284" s="1" t="s">
        <v>161</v>
      </c>
      <c r="E7284" s="1"/>
      <c r="F7284" s="1" t="s">
        <v>4603</v>
      </c>
      <c r="G7284" s="3"/>
      <c r="H7284" s="3">
        <v>843</v>
      </c>
      <c r="I7284" s="1" t="s">
        <v>119</v>
      </c>
      <c r="J7284" s="1" t="s">
        <v>86</v>
      </c>
      <c r="K7284" s="1" t="s">
        <v>12</v>
      </c>
      <c r="L7284" s="1" t="s">
        <v>20</v>
      </c>
    </row>
    <row r="7285" spans="1:12" x14ac:dyDescent="0.2">
      <c r="A7285" s="1" t="s">
        <v>234</v>
      </c>
      <c r="B7285" s="1" t="s">
        <v>13</v>
      </c>
      <c r="C7285" s="2">
        <v>43890</v>
      </c>
      <c r="D7285" s="1" t="s">
        <v>164</v>
      </c>
      <c r="E7285" s="1"/>
      <c r="F7285" s="1" t="s">
        <v>4604</v>
      </c>
      <c r="G7285" s="3">
        <v>843</v>
      </c>
      <c r="H7285" s="3"/>
      <c r="I7285" s="1" t="s">
        <v>119</v>
      </c>
      <c r="J7285" s="1" t="s">
        <v>86</v>
      </c>
      <c r="K7285" s="1" t="s">
        <v>12</v>
      </c>
      <c r="L7285" s="1" t="s">
        <v>358</v>
      </c>
    </row>
    <row r="7286" spans="1:12" x14ac:dyDescent="0.2">
      <c r="A7286" s="1" t="s">
        <v>234</v>
      </c>
      <c r="B7286" s="1" t="s">
        <v>13</v>
      </c>
      <c r="C7286" s="2">
        <v>43890</v>
      </c>
      <c r="D7286" s="1" t="s">
        <v>164</v>
      </c>
      <c r="E7286" s="1"/>
      <c r="F7286" s="1" t="s">
        <v>4605</v>
      </c>
      <c r="G7286" s="3">
        <v>196.59</v>
      </c>
      <c r="H7286" s="3"/>
      <c r="I7286" s="1" t="s">
        <v>119</v>
      </c>
      <c r="J7286" s="1" t="s">
        <v>86</v>
      </c>
      <c r="K7286" s="1" t="s">
        <v>12</v>
      </c>
      <c r="L7286" s="1" t="s">
        <v>409</v>
      </c>
    </row>
    <row r="7287" spans="1:12" x14ac:dyDescent="0.2">
      <c r="A7287" s="1" t="s">
        <v>234</v>
      </c>
      <c r="B7287" s="1" t="s">
        <v>13</v>
      </c>
      <c r="C7287" s="2">
        <v>43890</v>
      </c>
      <c r="D7287" s="1" t="s">
        <v>165</v>
      </c>
      <c r="E7287" s="1"/>
      <c r="F7287" s="1" t="s">
        <v>4606</v>
      </c>
      <c r="G7287" s="3">
        <v>1221.23</v>
      </c>
      <c r="H7287" s="3"/>
      <c r="I7287" s="1" t="s">
        <v>119</v>
      </c>
      <c r="J7287" s="1" t="s">
        <v>86</v>
      </c>
      <c r="K7287" s="1" t="s">
        <v>84</v>
      </c>
      <c r="L7287" s="1" t="s">
        <v>300</v>
      </c>
    </row>
    <row r="7288" spans="1:12" x14ac:dyDescent="0.2">
      <c r="A7288" s="1" t="s">
        <v>234</v>
      </c>
      <c r="B7288" s="1" t="s">
        <v>13</v>
      </c>
      <c r="C7288" s="2">
        <v>43890</v>
      </c>
      <c r="D7288" s="1" t="s">
        <v>162</v>
      </c>
      <c r="E7288" s="1"/>
      <c r="F7288" s="1" t="s">
        <v>4607</v>
      </c>
      <c r="G7288" s="3">
        <v>1339.5</v>
      </c>
      <c r="H7288" s="3"/>
      <c r="I7288" s="1" t="s">
        <v>119</v>
      </c>
      <c r="J7288" s="1" t="s">
        <v>86</v>
      </c>
      <c r="K7288" s="1" t="s">
        <v>12</v>
      </c>
      <c r="L7288" s="1" t="s">
        <v>71</v>
      </c>
    </row>
    <row r="7289" spans="1:12" x14ac:dyDescent="0.2">
      <c r="A7289" s="1" t="s">
        <v>234</v>
      </c>
      <c r="B7289" s="1" t="s">
        <v>13</v>
      </c>
      <c r="C7289" s="2">
        <v>43890</v>
      </c>
      <c r="D7289" s="1" t="s">
        <v>162</v>
      </c>
      <c r="E7289" s="1"/>
      <c r="F7289" s="1" t="s">
        <v>4608</v>
      </c>
      <c r="G7289" s="3">
        <v>962</v>
      </c>
      <c r="H7289" s="3"/>
      <c r="I7289" s="1" t="s">
        <v>119</v>
      </c>
      <c r="J7289" s="1" t="s">
        <v>86</v>
      </c>
      <c r="K7289" s="1" t="s">
        <v>12</v>
      </c>
      <c r="L7289" s="1" t="s">
        <v>2628</v>
      </c>
    </row>
    <row r="7290" spans="1:12" x14ac:dyDescent="0.2">
      <c r="A7290" s="1" t="s">
        <v>234</v>
      </c>
      <c r="B7290" s="1" t="s">
        <v>13</v>
      </c>
      <c r="C7290" s="2">
        <v>43890</v>
      </c>
      <c r="D7290" s="1" t="s">
        <v>162</v>
      </c>
      <c r="E7290" s="1"/>
      <c r="F7290" s="1" t="s">
        <v>4609</v>
      </c>
      <c r="G7290" s="3">
        <v>1216</v>
      </c>
      <c r="H7290" s="3"/>
      <c r="I7290" s="1" t="s">
        <v>119</v>
      </c>
      <c r="J7290" s="1" t="s">
        <v>86</v>
      </c>
      <c r="K7290" s="1" t="s">
        <v>12</v>
      </c>
      <c r="L7290" s="1" t="s">
        <v>3200</v>
      </c>
    </row>
    <row r="7291" spans="1:12" x14ac:dyDescent="0.2">
      <c r="A7291" s="1" t="s">
        <v>234</v>
      </c>
      <c r="B7291" s="1" t="s">
        <v>13</v>
      </c>
      <c r="C7291" s="2">
        <v>43890</v>
      </c>
      <c r="D7291" s="1" t="s">
        <v>4610</v>
      </c>
      <c r="E7291" s="1"/>
      <c r="F7291" s="1" t="s">
        <v>4611</v>
      </c>
      <c r="G7291" s="3">
        <v>18.239999999999998</v>
      </c>
      <c r="H7291" s="3"/>
      <c r="I7291" s="1" t="s">
        <v>119</v>
      </c>
      <c r="J7291" s="1" t="s">
        <v>86</v>
      </c>
      <c r="K7291" s="1" t="s">
        <v>12</v>
      </c>
      <c r="L7291" s="1" t="s">
        <v>50</v>
      </c>
    </row>
    <row r="7292" spans="1:12" x14ac:dyDescent="0.2">
      <c r="A7292" s="1" t="s">
        <v>234</v>
      </c>
      <c r="B7292" s="1" t="s">
        <v>13</v>
      </c>
      <c r="C7292" s="2">
        <v>43890</v>
      </c>
      <c r="D7292" s="1" t="s">
        <v>167</v>
      </c>
      <c r="E7292" s="1"/>
      <c r="F7292" s="1" t="s">
        <v>4612</v>
      </c>
      <c r="G7292" s="3"/>
      <c r="H7292" s="3">
        <v>855</v>
      </c>
      <c r="I7292" s="1" t="s">
        <v>119</v>
      </c>
      <c r="J7292" s="1" t="s">
        <v>86</v>
      </c>
      <c r="K7292" s="1" t="s">
        <v>12</v>
      </c>
      <c r="L7292" s="1" t="s">
        <v>248</v>
      </c>
    </row>
    <row r="7293" spans="1:12" x14ac:dyDescent="0.2">
      <c r="A7293" s="1" t="s">
        <v>234</v>
      </c>
      <c r="B7293" s="1" t="s">
        <v>13</v>
      </c>
      <c r="C7293" s="2">
        <v>43890</v>
      </c>
      <c r="D7293" s="1" t="s">
        <v>4595</v>
      </c>
      <c r="E7293" s="1"/>
      <c r="F7293" s="1" t="s">
        <v>4613</v>
      </c>
      <c r="G7293" s="3">
        <v>160.38</v>
      </c>
      <c r="H7293" s="3"/>
      <c r="I7293" s="1" t="s">
        <v>119</v>
      </c>
      <c r="J7293" s="1" t="s">
        <v>86</v>
      </c>
      <c r="K7293" s="1" t="s">
        <v>12</v>
      </c>
      <c r="L7293" s="1" t="s">
        <v>82</v>
      </c>
    </row>
    <row r="7294" spans="1:12" x14ac:dyDescent="0.2">
      <c r="A7294" s="1" t="s">
        <v>234</v>
      </c>
      <c r="B7294" s="1" t="s">
        <v>13</v>
      </c>
      <c r="C7294" s="2">
        <v>43890</v>
      </c>
      <c r="D7294" s="1" t="s">
        <v>4614</v>
      </c>
      <c r="E7294" s="1"/>
      <c r="F7294" s="1" t="s">
        <v>4615</v>
      </c>
      <c r="G7294" s="3">
        <v>41.23</v>
      </c>
      <c r="H7294" s="3"/>
      <c r="I7294" s="1" t="s">
        <v>119</v>
      </c>
      <c r="J7294" s="1" t="s">
        <v>86</v>
      </c>
      <c r="K7294" s="1" t="s">
        <v>84</v>
      </c>
      <c r="L7294" s="1" t="s">
        <v>104</v>
      </c>
    </row>
    <row r="7295" spans="1:12" x14ac:dyDescent="0.2">
      <c r="A7295" s="1" t="s">
        <v>234</v>
      </c>
      <c r="B7295" s="1" t="s">
        <v>13</v>
      </c>
      <c r="C7295" s="2">
        <v>43890</v>
      </c>
      <c r="D7295" s="1" t="s">
        <v>166</v>
      </c>
      <c r="E7295" s="1"/>
      <c r="F7295" s="1" t="s">
        <v>4616</v>
      </c>
      <c r="G7295" s="3">
        <v>1125.8399999999999</v>
      </c>
      <c r="H7295" s="3"/>
      <c r="I7295" s="1" t="s">
        <v>179</v>
      </c>
      <c r="J7295" s="1" t="s">
        <v>89</v>
      </c>
      <c r="K7295" s="1" t="s">
        <v>12</v>
      </c>
      <c r="L7295" s="1" t="s">
        <v>28</v>
      </c>
    </row>
    <row r="7296" spans="1:12" x14ac:dyDescent="0.2">
      <c r="A7296" s="1" t="s">
        <v>234</v>
      </c>
      <c r="B7296" s="1" t="s">
        <v>13</v>
      </c>
      <c r="C7296" s="2">
        <v>43890</v>
      </c>
      <c r="D7296" s="1" t="s">
        <v>4595</v>
      </c>
      <c r="E7296" s="1"/>
      <c r="F7296" s="1" t="s">
        <v>4617</v>
      </c>
      <c r="G7296" s="3">
        <v>10.62</v>
      </c>
      <c r="H7296" s="3"/>
      <c r="I7296" s="1" t="s">
        <v>179</v>
      </c>
      <c r="J7296" s="1" t="s">
        <v>89</v>
      </c>
      <c r="K7296" s="1" t="s">
        <v>12</v>
      </c>
      <c r="L7296" s="1" t="s">
        <v>77</v>
      </c>
    </row>
    <row r="7297" spans="1:12" x14ac:dyDescent="0.2">
      <c r="A7297" s="1" t="s">
        <v>234</v>
      </c>
      <c r="B7297" s="1" t="s">
        <v>13</v>
      </c>
      <c r="C7297" s="2">
        <v>43890</v>
      </c>
      <c r="D7297" s="1" t="s">
        <v>4614</v>
      </c>
      <c r="E7297" s="1"/>
      <c r="F7297" s="1" t="s">
        <v>4618</v>
      </c>
      <c r="G7297" s="3">
        <v>10.62</v>
      </c>
      <c r="H7297" s="3"/>
      <c r="I7297" s="1" t="s">
        <v>179</v>
      </c>
      <c r="J7297" s="1" t="s">
        <v>89</v>
      </c>
      <c r="K7297" s="1" t="s">
        <v>12</v>
      </c>
      <c r="L7297" s="1" t="s">
        <v>77</v>
      </c>
    </row>
    <row r="7298" spans="1:12" x14ac:dyDescent="0.2">
      <c r="A7298" s="1" t="s">
        <v>234</v>
      </c>
      <c r="B7298" s="1" t="s">
        <v>13</v>
      </c>
      <c r="C7298" s="2">
        <v>43890</v>
      </c>
      <c r="D7298" s="1" t="s">
        <v>4619</v>
      </c>
      <c r="E7298" s="1"/>
      <c r="F7298" s="1" t="s">
        <v>4620</v>
      </c>
      <c r="G7298" s="3">
        <v>40.590000000000003</v>
      </c>
      <c r="H7298" s="3"/>
      <c r="I7298" s="1" t="s">
        <v>85</v>
      </c>
      <c r="J7298" s="1" t="s">
        <v>125</v>
      </c>
      <c r="K7298" s="1" t="s">
        <v>84</v>
      </c>
      <c r="L7298" s="1" t="s">
        <v>111</v>
      </c>
    </row>
    <row r="7299" spans="1:12" x14ac:dyDescent="0.2">
      <c r="A7299" s="1" t="s">
        <v>234</v>
      </c>
      <c r="B7299" s="1" t="s">
        <v>13</v>
      </c>
      <c r="C7299" s="2">
        <v>43890</v>
      </c>
      <c r="D7299" s="1" t="s">
        <v>167</v>
      </c>
      <c r="E7299" s="1"/>
      <c r="F7299" s="1" t="s">
        <v>4589</v>
      </c>
      <c r="G7299" s="3"/>
      <c r="H7299" s="3">
        <v>393.25</v>
      </c>
      <c r="I7299" s="1" t="s">
        <v>85</v>
      </c>
      <c r="J7299" s="1" t="s">
        <v>125</v>
      </c>
      <c r="K7299" s="1" t="s">
        <v>84</v>
      </c>
      <c r="L7299" s="1" t="s">
        <v>111</v>
      </c>
    </row>
    <row r="7300" spans="1:12" x14ac:dyDescent="0.2">
      <c r="A7300" s="1" t="s">
        <v>234</v>
      </c>
      <c r="B7300" s="1" t="s">
        <v>13</v>
      </c>
      <c r="C7300" s="2">
        <v>43890</v>
      </c>
      <c r="D7300" s="1" t="s">
        <v>167</v>
      </c>
      <c r="E7300" s="1"/>
      <c r="F7300" s="1" t="s">
        <v>4621</v>
      </c>
      <c r="G7300" s="3"/>
      <c r="H7300" s="3">
        <v>101.54</v>
      </c>
      <c r="I7300" s="1" t="s">
        <v>85</v>
      </c>
      <c r="J7300" s="1" t="s">
        <v>125</v>
      </c>
      <c r="K7300" s="1" t="s">
        <v>84</v>
      </c>
      <c r="L7300" s="1" t="s">
        <v>2028</v>
      </c>
    </row>
    <row r="7301" spans="1:12" x14ac:dyDescent="0.2">
      <c r="A7301" s="1" t="s">
        <v>234</v>
      </c>
      <c r="B7301" s="1" t="s">
        <v>13</v>
      </c>
      <c r="C7301" s="2">
        <v>43890</v>
      </c>
      <c r="D7301" s="1" t="s">
        <v>165</v>
      </c>
      <c r="E7301" s="1"/>
      <c r="F7301" s="1" t="s">
        <v>4622</v>
      </c>
      <c r="G7301" s="3">
        <v>1197.3599999999999</v>
      </c>
      <c r="H7301" s="3"/>
      <c r="I7301" s="1" t="s">
        <v>177</v>
      </c>
      <c r="J7301" s="1" t="s">
        <v>178</v>
      </c>
      <c r="K7301" s="1" t="s">
        <v>12</v>
      </c>
      <c r="L7301" s="1" t="s">
        <v>56</v>
      </c>
    </row>
    <row r="7302" spans="1:12" x14ac:dyDescent="0.2">
      <c r="A7302" s="1" t="s">
        <v>234</v>
      </c>
      <c r="B7302" s="1" t="s">
        <v>13</v>
      </c>
      <c r="C7302" s="2">
        <v>43890</v>
      </c>
      <c r="D7302" s="1" t="s">
        <v>167</v>
      </c>
      <c r="E7302" s="1"/>
      <c r="F7302" s="1" t="s">
        <v>4623</v>
      </c>
      <c r="G7302" s="3"/>
      <c r="H7302" s="3">
        <v>342.24</v>
      </c>
      <c r="I7302" s="1" t="s">
        <v>177</v>
      </c>
      <c r="J7302" s="1" t="s">
        <v>178</v>
      </c>
      <c r="K7302" s="1" t="s">
        <v>12</v>
      </c>
      <c r="L7302" s="1" t="s">
        <v>2869</v>
      </c>
    </row>
    <row r="7303" spans="1:12" x14ac:dyDescent="0.2">
      <c r="A7303" s="1" t="s">
        <v>234</v>
      </c>
      <c r="B7303" s="1" t="s">
        <v>13</v>
      </c>
      <c r="C7303" s="2">
        <v>43890</v>
      </c>
      <c r="D7303" s="1" t="s">
        <v>4614</v>
      </c>
      <c r="E7303" s="1"/>
      <c r="F7303" s="1" t="s">
        <v>4624</v>
      </c>
      <c r="G7303" s="3">
        <v>1.47</v>
      </c>
      <c r="H7303" s="3"/>
      <c r="I7303" s="1" t="s">
        <v>177</v>
      </c>
      <c r="J7303" s="1" t="s">
        <v>178</v>
      </c>
      <c r="K7303" s="1" t="s">
        <v>12</v>
      </c>
      <c r="L7303" s="1" t="s">
        <v>433</v>
      </c>
    </row>
    <row r="7304" spans="1:12" x14ac:dyDescent="0.2">
      <c r="A7304" s="1" t="s">
        <v>234</v>
      </c>
      <c r="B7304" s="1" t="s">
        <v>13</v>
      </c>
      <c r="C7304" s="2">
        <v>43890</v>
      </c>
      <c r="D7304" s="1" t="s">
        <v>4625</v>
      </c>
      <c r="E7304" s="1"/>
      <c r="F7304" s="1" t="s">
        <v>4626</v>
      </c>
      <c r="G7304" s="3">
        <v>179.96</v>
      </c>
      <c r="H7304" s="3"/>
      <c r="I7304" s="1" t="s">
        <v>123</v>
      </c>
      <c r="J7304" s="1" t="s">
        <v>124</v>
      </c>
      <c r="K7304" s="1" t="s">
        <v>12</v>
      </c>
      <c r="L7304" s="1" t="s">
        <v>49</v>
      </c>
    </row>
    <row r="7305" spans="1:12" x14ac:dyDescent="0.2">
      <c r="A7305" s="1" t="s">
        <v>234</v>
      </c>
      <c r="B7305" s="1" t="s">
        <v>13</v>
      </c>
      <c r="C7305" s="2">
        <v>43890</v>
      </c>
      <c r="D7305" s="1" t="s">
        <v>167</v>
      </c>
      <c r="E7305" s="1"/>
      <c r="F7305" s="1" t="s">
        <v>4627</v>
      </c>
      <c r="G7305" s="3"/>
      <c r="H7305" s="3">
        <v>390.98</v>
      </c>
      <c r="I7305" s="1" t="s">
        <v>123</v>
      </c>
      <c r="J7305" s="1" t="s">
        <v>124</v>
      </c>
      <c r="K7305" s="1" t="s">
        <v>12</v>
      </c>
      <c r="L7305" s="1" t="s">
        <v>311</v>
      </c>
    </row>
    <row r="7306" spans="1:12" x14ac:dyDescent="0.2">
      <c r="A7306" s="1" t="s">
        <v>234</v>
      </c>
      <c r="B7306" s="1" t="s">
        <v>13</v>
      </c>
      <c r="C7306" s="2">
        <v>43890</v>
      </c>
      <c r="D7306" s="1" t="s">
        <v>166</v>
      </c>
      <c r="E7306" s="1"/>
      <c r="F7306" s="1" t="s">
        <v>4628</v>
      </c>
      <c r="G7306" s="3">
        <v>75</v>
      </c>
      <c r="H7306" s="3"/>
      <c r="I7306" s="1" t="s">
        <v>185</v>
      </c>
      <c r="J7306" s="1" t="s">
        <v>126</v>
      </c>
      <c r="K7306" s="1" t="s">
        <v>84</v>
      </c>
      <c r="L7306" s="1" t="s">
        <v>29</v>
      </c>
    </row>
    <row r="7307" spans="1:12" x14ac:dyDescent="0.2">
      <c r="A7307" s="1" t="s">
        <v>234</v>
      </c>
      <c r="B7307" s="1" t="s">
        <v>13</v>
      </c>
      <c r="C7307" s="2">
        <v>43890</v>
      </c>
      <c r="D7307" s="1" t="s">
        <v>164</v>
      </c>
      <c r="E7307" s="1"/>
      <c r="F7307" s="1" t="s">
        <v>4629</v>
      </c>
      <c r="G7307" s="3">
        <v>376.83</v>
      </c>
      <c r="H7307" s="3"/>
      <c r="I7307" s="1" t="s">
        <v>185</v>
      </c>
      <c r="J7307" s="1" t="s">
        <v>126</v>
      </c>
      <c r="K7307" s="1" t="s">
        <v>12</v>
      </c>
      <c r="L7307" s="1" t="s">
        <v>261</v>
      </c>
    </row>
    <row r="7308" spans="1:12" x14ac:dyDescent="0.2">
      <c r="A7308" s="1" t="s">
        <v>234</v>
      </c>
      <c r="B7308" s="1" t="s">
        <v>13</v>
      </c>
      <c r="C7308" s="2">
        <v>43890</v>
      </c>
      <c r="D7308" s="1" t="s">
        <v>4619</v>
      </c>
      <c r="E7308" s="1"/>
      <c r="F7308" s="1" t="s">
        <v>4630</v>
      </c>
      <c r="G7308" s="3">
        <v>7.49</v>
      </c>
      <c r="H7308" s="3"/>
      <c r="I7308" s="1" t="s">
        <v>185</v>
      </c>
      <c r="J7308" s="1" t="s">
        <v>126</v>
      </c>
      <c r="K7308" s="1" t="s">
        <v>84</v>
      </c>
      <c r="L7308" s="1" t="s">
        <v>26</v>
      </c>
    </row>
    <row r="7309" spans="1:12" x14ac:dyDescent="0.2">
      <c r="A7309" s="1" t="s">
        <v>234</v>
      </c>
      <c r="B7309" s="1" t="s">
        <v>13</v>
      </c>
      <c r="C7309" s="2">
        <v>43890</v>
      </c>
      <c r="D7309" s="1" t="s">
        <v>167</v>
      </c>
      <c r="E7309" s="1"/>
      <c r="F7309" s="1" t="s">
        <v>4631</v>
      </c>
      <c r="G7309" s="3"/>
      <c r="H7309" s="3">
        <v>72.400000000000006</v>
      </c>
      <c r="I7309" s="1" t="s">
        <v>185</v>
      </c>
      <c r="J7309" s="1" t="s">
        <v>126</v>
      </c>
      <c r="K7309" s="1" t="s">
        <v>84</v>
      </c>
      <c r="L7309" s="1" t="s">
        <v>51</v>
      </c>
    </row>
    <row r="7310" spans="1:12" x14ac:dyDescent="0.2">
      <c r="A7310" s="1" t="s">
        <v>234</v>
      </c>
      <c r="B7310" s="1" t="s">
        <v>13</v>
      </c>
      <c r="C7310" s="2">
        <v>43890</v>
      </c>
      <c r="D7310" s="1" t="s">
        <v>165</v>
      </c>
      <c r="E7310" s="1"/>
      <c r="F7310" s="1" t="s">
        <v>4632</v>
      </c>
      <c r="G7310" s="3">
        <v>176.08</v>
      </c>
      <c r="H7310" s="3"/>
      <c r="I7310" s="1" t="s">
        <v>106</v>
      </c>
      <c r="J7310" s="1" t="s">
        <v>122</v>
      </c>
      <c r="K7310" s="1" t="s">
        <v>12</v>
      </c>
      <c r="L7310" s="1" t="s">
        <v>1047</v>
      </c>
    </row>
    <row r="7311" spans="1:12" x14ac:dyDescent="0.2">
      <c r="A7311" s="1" t="s">
        <v>234</v>
      </c>
      <c r="B7311" s="1" t="s">
        <v>13</v>
      </c>
      <c r="C7311" s="2">
        <v>43890</v>
      </c>
      <c r="D7311" s="1" t="s">
        <v>164</v>
      </c>
      <c r="E7311" s="1"/>
      <c r="F7311" s="1" t="s">
        <v>4633</v>
      </c>
      <c r="G7311" s="3">
        <v>1026.92</v>
      </c>
      <c r="H7311" s="3"/>
      <c r="I7311" s="1" t="s">
        <v>108</v>
      </c>
      <c r="J7311" s="1" t="s">
        <v>117</v>
      </c>
      <c r="K7311" s="1" t="s">
        <v>84</v>
      </c>
      <c r="L7311" s="1" t="s">
        <v>26</v>
      </c>
    </row>
    <row r="7312" spans="1:12" x14ac:dyDescent="0.2">
      <c r="A7312" s="1" t="s">
        <v>234</v>
      </c>
      <c r="B7312" s="1" t="s">
        <v>13</v>
      </c>
      <c r="C7312" s="2">
        <v>43890</v>
      </c>
      <c r="D7312" s="1" t="s">
        <v>162</v>
      </c>
      <c r="E7312" s="1"/>
      <c r="F7312" s="1" t="s">
        <v>4634</v>
      </c>
      <c r="G7312" s="3">
        <v>1779.56</v>
      </c>
      <c r="H7312" s="3"/>
      <c r="I7312" s="1" t="s">
        <v>106</v>
      </c>
      <c r="J7312" s="1" t="s">
        <v>121</v>
      </c>
      <c r="K7312" s="1" t="s">
        <v>12</v>
      </c>
      <c r="L7312" s="1" t="s">
        <v>65</v>
      </c>
    </row>
    <row r="7313" spans="1:12" x14ac:dyDescent="0.2">
      <c r="A7313" s="1" t="s">
        <v>234</v>
      </c>
      <c r="B7313" s="1" t="s">
        <v>13</v>
      </c>
      <c r="C7313" s="2">
        <v>43890</v>
      </c>
      <c r="D7313" s="1" t="s">
        <v>4614</v>
      </c>
      <c r="E7313" s="1"/>
      <c r="F7313" s="1" t="s">
        <v>4635</v>
      </c>
      <c r="G7313" s="3">
        <v>152.08000000000001</v>
      </c>
      <c r="H7313" s="3"/>
      <c r="I7313" s="1" t="s">
        <v>106</v>
      </c>
      <c r="J7313" s="1" t="s">
        <v>121</v>
      </c>
      <c r="K7313" s="1" t="s">
        <v>12</v>
      </c>
      <c r="L7313" s="1" t="s">
        <v>65</v>
      </c>
    </row>
    <row r="7314" spans="1:12" x14ac:dyDescent="0.2">
      <c r="A7314" s="1" t="s">
        <v>234</v>
      </c>
      <c r="B7314" s="1" t="s">
        <v>13</v>
      </c>
      <c r="C7314" s="2">
        <v>43890</v>
      </c>
      <c r="D7314" s="1" t="s">
        <v>165</v>
      </c>
      <c r="E7314" s="1"/>
      <c r="F7314" s="1" t="s">
        <v>4636</v>
      </c>
      <c r="G7314" s="3">
        <v>499.89</v>
      </c>
      <c r="H7314" s="3"/>
      <c r="I7314" s="1" t="s">
        <v>87</v>
      </c>
      <c r="J7314" s="1" t="s">
        <v>116</v>
      </c>
      <c r="K7314" s="1" t="s">
        <v>12</v>
      </c>
      <c r="L7314" s="1" t="s">
        <v>77</v>
      </c>
    </row>
    <row r="7315" spans="1:12" x14ac:dyDescent="0.2">
      <c r="A7315" s="1" t="s">
        <v>234</v>
      </c>
      <c r="B7315" s="1" t="s">
        <v>13</v>
      </c>
      <c r="C7315" s="2">
        <v>43890</v>
      </c>
      <c r="D7315" s="1" t="s">
        <v>4619</v>
      </c>
      <c r="E7315" s="1"/>
      <c r="F7315" s="1" t="s">
        <v>4637</v>
      </c>
      <c r="G7315" s="3">
        <v>4.1500000000000004</v>
      </c>
      <c r="H7315" s="3"/>
      <c r="I7315" s="1" t="s">
        <v>87</v>
      </c>
      <c r="J7315" s="1" t="s">
        <v>116</v>
      </c>
      <c r="K7315" s="1" t="s">
        <v>84</v>
      </c>
      <c r="L7315" s="1" t="s">
        <v>2028</v>
      </c>
    </row>
    <row r="7316" spans="1:12" x14ac:dyDescent="0.2">
      <c r="A7316" s="1" t="s">
        <v>234</v>
      </c>
      <c r="B7316" s="1" t="s">
        <v>13</v>
      </c>
      <c r="C7316" s="2">
        <v>43890</v>
      </c>
      <c r="D7316" s="1" t="s">
        <v>167</v>
      </c>
      <c r="E7316" s="1"/>
      <c r="F7316" s="1" t="s">
        <v>4638</v>
      </c>
      <c r="G7316" s="3"/>
      <c r="H7316" s="3">
        <v>485.19</v>
      </c>
      <c r="I7316" s="1" t="s">
        <v>87</v>
      </c>
      <c r="J7316" s="1" t="s">
        <v>116</v>
      </c>
      <c r="K7316" s="1" t="s">
        <v>12</v>
      </c>
      <c r="L7316" s="1" t="s">
        <v>77</v>
      </c>
    </row>
    <row r="7317" spans="1:12" x14ac:dyDescent="0.2">
      <c r="A7317" s="1" t="s">
        <v>234</v>
      </c>
      <c r="B7317" s="1" t="s">
        <v>13</v>
      </c>
      <c r="C7317" s="2">
        <v>43890</v>
      </c>
      <c r="D7317" s="1" t="s">
        <v>166</v>
      </c>
      <c r="E7317" s="1"/>
      <c r="F7317" s="1" t="s">
        <v>4639</v>
      </c>
      <c r="G7317" s="3">
        <v>741.58</v>
      </c>
      <c r="H7317" s="3"/>
      <c r="I7317" s="1" t="s">
        <v>120</v>
      </c>
      <c r="J7317" s="1" t="s">
        <v>171</v>
      </c>
      <c r="K7317" s="1" t="s">
        <v>12</v>
      </c>
      <c r="L7317" s="1" t="s">
        <v>101</v>
      </c>
    </row>
    <row r="7318" spans="1:12" x14ac:dyDescent="0.2">
      <c r="A7318" s="1" t="s">
        <v>234</v>
      </c>
      <c r="B7318" s="1" t="s">
        <v>13</v>
      </c>
      <c r="C7318" s="2">
        <v>43890</v>
      </c>
      <c r="D7318" s="1" t="s">
        <v>4625</v>
      </c>
      <c r="E7318" s="1"/>
      <c r="F7318" s="1" t="s">
        <v>4640</v>
      </c>
      <c r="G7318" s="3">
        <v>4.55</v>
      </c>
      <c r="H7318" s="3"/>
      <c r="I7318" s="1" t="s">
        <v>120</v>
      </c>
      <c r="J7318" s="1" t="s">
        <v>171</v>
      </c>
      <c r="K7318" s="1" t="s">
        <v>12</v>
      </c>
      <c r="L7318" s="1" t="s">
        <v>34</v>
      </c>
    </row>
    <row r="7319" spans="1:12" x14ac:dyDescent="0.2">
      <c r="A7319" s="1" t="s">
        <v>234</v>
      </c>
      <c r="B7319" s="1" t="s">
        <v>13</v>
      </c>
      <c r="C7319" s="2">
        <v>43890</v>
      </c>
      <c r="D7319" s="1" t="s">
        <v>167</v>
      </c>
      <c r="E7319" s="1"/>
      <c r="F7319" s="1" t="s">
        <v>4641</v>
      </c>
      <c r="G7319" s="3"/>
      <c r="H7319" s="3">
        <v>759.08</v>
      </c>
      <c r="I7319" s="1" t="s">
        <v>120</v>
      </c>
      <c r="J7319" s="1" t="s">
        <v>171</v>
      </c>
      <c r="K7319" s="1" t="s">
        <v>12</v>
      </c>
      <c r="L7319" s="1" t="s">
        <v>378</v>
      </c>
    </row>
    <row r="7320" spans="1:12" x14ac:dyDescent="0.2">
      <c r="A7320" s="1" t="s">
        <v>234</v>
      </c>
      <c r="B7320" s="1" t="s">
        <v>13</v>
      </c>
      <c r="C7320" s="2">
        <v>43890</v>
      </c>
      <c r="D7320" s="1" t="s">
        <v>4595</v>
      </c>
      <c r="E7320" s="1"/>
      <c r="F7320" s="1" t="s">
        <v>4642</v>
      </c>
      <c r="G7320" s="3">
        <v>83.92</v>
      </c>
      <c r="H7320" s="3"/>
      <c r="I7320" s="1" t="s">
        <v>120</v>
      </c>
      <c r="J7320" s="1" t="s">
        <v>171</v>
      </c>
      <c r="K7320" s="1" t="s">
        <v>12</v>
      </c>
      <c r="L7320" s="1" t="s">
        <v>378</v>
      </c>
    </row>
    <row r="7321" spans="1:12" x14ac:dyDescent="0.2">
      <c r="A7321" s="1" t="s">
        <v>234</v>
      </c>
      <c r="B7321" s="1" t="s">
        <v>13</v>
      </c>
      <c r="C7321" s="2">
        <v>43890</v>
      </c>
      <c r="D7321" s="1" t="s">
        <v>4625</v>
      </c>
      <c r="E7321" s="1"/>
      <c r="F7321" s="1" t="s">
        <v>4643</v>
      </c>
      <c r="G7321" s="3">
        <v>158.54</v>
      </c>
      <c r="H7321" s="3"/>
      <c r="I7321" s="1" t="s">
        <v>83</v>
      </c>
      <c r="J7321" s="1" t="s">
        <v>230</v>
      </c>
      <c r="K7321" s="1" t="s">
        <v>12</v>
      </c>
      <c r="L7321" s="1" t="s">
        <v>22</v>
      </c>
    </row>
    <row r="7322" spans="1:12" x14ac:dyDescent="0.2">
      <c r="A7322" s="1" t="s">
        <v>234</v>
      </c>
      <c r="B7322" s="1" t="s">
        <v>13</v>
      </c>
      <c r="C7322" s="2">
        <v>43890</v>
      </c>
      <c r="D7322" s="1" t="s">
        <v>160</v>
      </c>
      <c r="E7322" s="1"/>
      <c r="F7322" s="1" t="s">
        <v>4644</v>
      </c>
      <c r="G7322" s="3"/>
      <c r="H7322" s="3">
        <v>1143.8399999999999</v>
      </c>
      <c r="I7322" s="1" t="s">
        <v>83</v>
      </c>
      <c r="J7322" s="1" t="s">
        <v>181</v>
      </c>
      <c r="K7322" s="1" t="s">
        <v>12</v>
      </c>
      <c r="L7322" s="1" t="s">
        <v>38</v>
      </c>
    </row>
    <row r="7323" spans="1:12" x14ac:dyDescent="0.2">
      <c r="A7323" s="1" t="s">
        <v>234</v>
      </c>
      <c r="B7323" s="1" t="s">
        <v>13</v>
      </c>
      <c r="C7323" s="2">
        <v>43890</v>
      </c>
      <c r="D7323" s="1" t="s">
        <v>165</v>
      </c>
      <c r="E7323" s="1"/>
      <c r="F7323" s="1" t="s">
        <v>4645</v>
      </c>
      <c r="G7323" s="3">
        <v>1001.82</v>
      </c>
      <c r="H7323" s="3"/>
      <c r="I7323" s="1" t="s">
        <v>83</v>
      </c>
      <c r="J7323" s="1" t="s">
        <v>181</v>
      </c>
      <c r="K7323" s="1" t="s">
        <v>12</v>
      </c>
      <c r="L7323" s="1" t="s">
        <v>99</v>
      </c>
    </row>
    <row r="7324" spans="1:12" x14ac:dyDescent="0.2">
      <c r="A7324" s="1" t="s">
        <v>234</v>
      </c>
      <c r="B7324" s="1" t="s">
        <v>13</v>
      </c>
      <c r="C7324" s="2">
        <v>43890</v>
      </c>
      <c r="D7324" s="1" t="s">
        <v>162</v>
      </c>
      <c r="E7324" s="1"/>
      <c r="F7324" s="1" t="s">
        <v>4646</v>
      </c>
      <c r="G7324" s="3">
        <v>1517.7</v>
      </c>
      <c r="H7324" s="3"/>
      <c r="I7324" s="1" t="s">
        <v>83</v>
      </c>
      <c r="J7324" s="1" t="s">
        <v>181</v>
      </c>
      <c r="K7324" s="1" t="s">
        <v>12</v>
      </c>
      <c r="L7324" s="1" t="s">
        <v>38</v>
      </c>
    </row>
    <row r="7325" spans="1:12" x14ac:dyDescent="0.2">
      <c r="A7325" s="1" t="s">
        <v>234</v>
      </c>
      <c r="B7325" s="1" t="s">
        <v>13</v>
      </c>
      <c r="C7325" s="2">
        <v>43890</v>
      </c>
      <c r="D7325" s="1" t="s">
        <v>162</v>
      </c>
      <c r="E7325" s="1"/>
      <c r="F7325" s="1" t="s">
        <v>4647</v>
      </c>
      <c r="G7325" s="3">
        <v>1847.24</v>
      </c>
      <c r="H7325" s="3"/>
      <c r="I7325" s="1" t="s">
        <v>83</v>
      </c>
      <c r="J7325" s="1" t="s">
        <v>181</v>
      </c>
      <c r="K7325" s="1" t="s">
        <v>12</v>
      </c>
      <c r="L7325" s="1" t="s">
        <v>17</v>
      </c>
    </row>
    <row r="7326" spans="1:12" x14ac:dyDescent="0.2">
      <c r="A7326" s="1" t="s">
        <v>234</v>
      </c>
      <c r="B7326" s="1" t="s">
        <v>13</v>
      </c>
      <c r="C7326" s="2">
        <v>43890</v>
      </c>
      <c r="D7326" s="1" t="s">
        <v>4619</v>
      </c>
      <c r="E7326" s="1"/>
      <c r="F7326" s="1" t="s">
        <v>4648</v>
      </c>
      <c r="G7326" s="3">
        <v>72.05</v>
      </c>
      <c r="H7326" s="3"/>
      <c r="I7326" s="1" t="s">
        <v>83</v>
      </c>
      <c r="J7326" s="1" t="s">
        <v>181</v>
      </c>
      <c r="K7326" s="1" t="s">
        <v>12</v>
      </c>
      <c r="L7326" s="1" t="s">
        <v>47</v>
      </c>
    </row>
    <row r="7327" spans="1:12" x14ac:dyDescent="0.2">
      <c r="A7327" s="1" t="s">
        <v>234</v>
      </c>
      <c r="B7327" s="1" t="s">
        <v>13</v>
      </c>
      <c r="C7327" s="2">
        <v>43890</v>
      </c>
      <c r="D7327" s="1" t="s">
        <v>4619</v>
      </c>
      <c r="E7327" s="1"/>
      <c r="F7327" s="1" t="s">
        <v>4649</v>
      </c>
      <c r="G7327" s="3">
        <v>342.22</v>
      </c>
      <c r="H7327" s="3"/>
      <c r="I7327" s="1" t="s">
        <v>83</v>
      </c>
      <c r="J7327" s="1" t="s">
        <v>181</v>
      </c>
      <c r="K7327" s="1" t="s">
        <v>12</v>
      </c>
      <c r="L7327" s="1" t="s">
        <v>32</v>
      </c>
    </row>
    <row r="7328" spans="1:12" x14ac:dyDescent="0.2">
      <c r="A7328" s="1" t="s">
        <v>234</v>
      </c>
      <c r="B7328" s="1" t="s">
        <v>13</v>
      </c>
      <c r="C7328" s="2">
        <v>43890</v>
      </c>
      <c r="D7328" s="1" t="s">
        <v>4625</v>
      </c>
      <c r="E7328" s="1"/>
      <c r="F7328" s="1" t="s">
        <v>4650</v>
      </c>
      <c r="G7328" s="3">
        <v>13.39</v>
      </c>
      <c r="H7328" s="3"/>
      <c r="I7328" s="1" t="s">
        <v>83</v>
      </c>
      <c r="J7328" s="1" t="s">
        <v>181</v>
      </c>
      <c r="K7328" s="1" t="s">
        <v>12</v>
      </c>
      <c r="L7328" s="1" t="s">
        <v>421</v>
      </c>
    </row>
    <row r="7329" spans="1:12" x14ac:dyDescent="0.2">
      <c r="A7329" s="1" t="s">
        <v>234</v>
      </c>
      <c r="B7329" s="1" t="s">
        <v>13</v>
      </c>
      <c r="C7329" s="2">
        <v>43890</v>
      </c>
      <c r="D7329" s="1" t="s">
        <v>160</v>
      </c>
      <c r="E7329" s="1"/>
      <c r="F7329" s="1" t="s">
        <v>4651</v>
      </c>
      <c r="G7329" s="3"/>
      <c r="H7329" s="3">
        <v>1286.5999999999999</v>
      </c>
      <c r="I7329" s="1" t="s">
        <v>119</v>
      </c>
      <c r="J7329" s="1" t="s">
        <v>86</v>
      </c>
      <c r="K7329" s="1" t="s">
        <v>12</v>
      </c>
      <c r="L7329" s="1" t="s">
        <v>407</v>
      </c>
    </row>
    <row r="7330" spans="1:12" x14ac:dyDescent="0.2">
      <c r="A7330" s="1" t="s">
        <v>234</v>
      </c>
      <c r="B7330" s="1" t="s">
        <v>13</v>
      </c>
      <c r="C7330" s="2">
        <v>43890</v>
      </c>
      <c r="D7330" s="1" t="s">
        <v>161</v>
      </c>
      <c r="E7330" s="1"/>
      <c r="F7330" s="1" t="s">
        <v>4652</v>
      </c>
      <c r="G7330" s="3"/>
      <c r="H7330" s="3">
        <v>1353.75</v>
      </c>
      <c r="I7330" s="1" t="s">
        <v>119</v>
      </c>
      <c r="J7330" s="1" t="s">
        <v>86</v>
      </c>
      <c r="K7330" s="1" t="s">
        <v>12</v>
      </c>
      <c r="L7330" s="1" t="s">
        <v>67</v>
      </c>
    </row>
    <row r="7331" spans="1:12" x14ac:dyDescent="0.2">
      <c r="A7331" s="1" t="s">
        <v>234</v>
      </c>
      <c r="B7331" s="1" t="s">
        <v>13</v>
      </c>
      <c r="C7331" s="2">
        <v>43890</v>
      </c>
      <c r="D7331" s="1" t="s">
        <v>161</v>
      </c>
      <c r="E7331" s="1"/>
      <c r="F7331" s="1" t="s">
        <v>4653</v>
      </c>
      <c r="G7331" s="3"/>
      <c r="H7331" s="3">
        <v>1078.44</v>
      </c>
      <c r="I7331" s="1" t="s">
        <v>119</v>
      </c>
      <c r="J7331" s="1" t="s">
        <v>86</v>
      </c>
      <c r="K7331" s="1" t="s">
        <v>12</v>
      </c>
      <c r="L7331" s="1" t="s">
        <v>257</v>
      </c>
    </row>
    <row r="7332" spans="1:12" x14ac:dyDescent="0.2">
      <c r="A7332" s="1" t="s">
        <v>234</v>
      </c>
      <c r="B7332" s="1" t="s">
        <v>13</v>
      </c>
      <c r="C7332" s="2">
        <v>43890</v>
      </c>
      <c r="D7332" s="1" t="s">
        <v>164</v>
      </c>
      <c r="E7332" s="1"/>
      <c r="F7332" s="1" t="s">
        <v>4654</v>
      </c>
      <c r="G7332" s="3">
        <v>748.44</v>
      </c>
      <c r="H7332" s="3"/>
      <c r="I7332" s="1" t="s">
        <v>119</v>
      </c>
      <c r="J7332" s="1" t="s">
        <v>86</v>
      </c>
      <c r="K7332" s="1" t="s">
        <v>84</v>
      </c>
      <c r="L7332" s="1" t="s">
        <v>51</v>
      </c>
    </row>
    <row r="7333" spans="1:12" x14ac:dyDescent="0.2">
      <c r="A7333" s="1" t="s">
        <v>234</v>
      </c>
      <c r="B7333" s="1" t="s">
        <v>13</v>
      </c>
      <c r="C7333" s="2">
        <v>43890</v>
      </c>
      <c r="D7333" s="1" t="s">
        <v>164</v>
      </c>
      <c r="E7333" s="1"/>
      <c r="F7333" s="1" t="s">
        <v>4655</v>
      </c>
      <c r="G7333" s="3">
        <v>864</v>
      </c>
      <c r="H7333" s="3"/>
      <c r="I7333" s="1" t="s">
        <v>119</v>
      </c>
      <c r="J7333" s="1" t="s">
        <v>86</v>
      </c>
      <c r="K7333" s="1" t="s">
        <v>12</v>
      </c>
      <c r="L7333" s="1" t="s">
        <v>481</v>
      </c>
    </row>
    <row r="7334" spans="1:12" x14ac:dyDescent="0.2">
      <c r="A7334" s="1" t="s">
        <v>234</v>
      </c>
      <c r="B7334" s="1" t="s">
        <v>13</v>
      </c>
      <c r="C7334" s="2">
        <v>43890</v>
      </c>
      <c r="D7334" s="1" t="s">
        <v>162</v>
      </c>
      <c r="E7334" s="1"/>
      <c r="F7334" s="1" t="s">
        <v>4656</v>
      </c>
      <c r="G7334" s="3">
        <v>983.5</v>
      </c>
      <c r="H7334" s="3"/>
      <c r="I7334" s="1" t="s">
        <v>119</v>
      </c>
      <c r="J7334" s="1" t="s">
        <v>86</v>
      </c>
      <c r="K7334" s="1" t="s">
        <v>12</v>
      </c>
      <c r="L7334" s="1" t="s">
        <v>294</v>
      </c>
    </row>
    <row r="7335" spans="1:12" x14ac:dyDescent="0.2">
      <c r="A7335" s="1" t="s">
        <v>234</v>
      </c>
      <c r="B7335" s="1" t="s">
        <v>13</v>
      </c>
      <c r="C7335" s="2">
        <v>43890</v>
      </c>
      <c r="D7335" s="1" t="s">
        <v>162</v>
      </c>
      <c r="E7335" s="1"/>
      <c r="F7335" s="1" t="s">
        <v>4657</v>
      </c>
      <c r="G7335" s="3">
        <v>756</v>
      </c>
      <c r="H7335" s="3"/>
      <c r="I7335" s="1" t="s">
        <v>119</v>
      </c>
      <c r="J7335" s="1" t="s">
        <v>86</v>
      </c>
      <c r="K7335" s="1" t="s">
        <v>12</v>
      </c>
      <c r="L7335" s="1" t="s">
        <v>991</v>
      </c>
    </row>
    <row r="7336" spans="1:12" x14ac:dyDescent="0.2">
      <c r="A7336" s="1" t="s">
        <v>234</v>
      </c>
      <c r="B7336" s="1" t="s">
        <v>13</v>
      </c>
      <c r="C7336" s="2">
        <v>43890</v>
      </c>
      <c r="D7336" s="1" t="s">
        <v>162</v>
      </c>
      <c r="E7336" s="1"/>
      <c r="F7336" s="1" t="s">
        <v>4658</v>
      </c>
      <c r="G7336" s="3">
        <v>888</v>
      </c>
      <c r="H7336" s="3"/>
      <c r="I7336" s="1" t="s">
        <v>119</v>
      </c>
      <c r="J7336" s="1" t="s">
        <v>86</v>
      </c>
      <c r="K7336" s="1" t="s">
        <v>12</v>
      </c>
      <c r="L7336" s="1" t="s">
        <v>2738</v>
      </c>
    </row>
    <row r="7337" spans="1:12" x14ac:dyDescent="0.2">
      <c r="A7337" s="1" t="s">
        <v>234</v>
      </c>
      <c r="B7337" s="1" t="s">
        <v>13</v>
      </c>
      <c r="C7337" s="2">
        <v>43890</v>
      </c>
      <c r="D7337" s="1" t="s">
        <v>162</v>
      </c>
      <c r="E7337" s="1"/>
      <c r="F7337" s="1" t="s">
        <v>4659</v>
      </c>
      <c r="G7337" s="3">
        <v>1425</v>
      </c>
      <c r="H7337" s="3"/>
      <c r="I7337" s="1" t="s">
        <v>119</v>
      </c>
      <c r="J7337" s="1" t="s">
        <v>86</v>
      </c>
      <c r="K7337" s="1" t="s">
        <v>12</v>
      </c>
      <c r="L7337" s="1" t="s">
        <v>112</v>
      </c>
    </row>
    <row r="7338" spans="1:12" x14ac:dyDescent="0.2">
      <c r="A7338" s="1" t="s">
        <v>234</v>
      </c>
      <c r="B7338" s="1" t="s">
        <v>13</v>
      </c>
      <c r="C7338" s="2">
        <v>43890</v>
      </c>
      <c r="D7338" s="1" t="s">
        <v>4610</v>
      </c>
      <c r="E7338" s="1"/>
      <c r="F7338" s="1" t="s">
        <v>4660</v>
      </c>
      <c r="G7338" s="3">
        <v>328.67</v>
      </c>
      <c r="H7338" s="3"/>
      <c r="I7338" s="1" t="s">
        <v>119</v>
      </c>
      <c r="J7338" s="1" t="s">
        <v>86</v>
      </c>
      <c r="K7338" s="1" t="s">
        <v>12</v>
      </c>
      <c r="L7338" s="1" t="s">
        <v>182</v>
      </c>
    </row>
    <row r="7339" spans="1:12" x14ac:dyDescent="0.2">
      <c r="A7339" s="1" t="s">
        <v>234</v>
      </c>
      <c r="B7339" s="1" t="s">
        <v>13</v>
      </c>
      <c r="C7339" s="2">
        <v>43890</v>
      </c>
      <c r="D7339" s="1" t="s">
        <v>167</v>
      </c>
      <c r="E7339" s="1"/>
      <c r="F7339" s="1" t="s">
        <v>4661</v>
      </c>
      <c r="G7339" s="3"/>
      <c r="H7339" s="3">
        <v>835.73</v>
      </c>
      <c r="I7339" s="1" t="s">
        <v>119</v>
      </c>
      <c r="J7339" s="1" t="s">
        <v>86</v>
      </c>
      <c r="K7339" s="1" t="s">
        <v>12</v>
      </c>
      <c r="L7339" s="1" t="s">
        <v>69</v>
      </c>
    </row>
    <row r="7340" spans="1:12" x14ac:dyDescent="0.2">
      <c r="A7340" s="1" t="s">
        <v>234</v>
      </c>
      <c r="B7340" s="1" t="s">
        <v>13</v>
      </c>
      <c r="C7340" s="2">
        <v>43890</v>
      </c>
      <c r="D7340" s="1" t="s">
        <v>167</v>
      </c>
      <c r="E7340" s="1"/>
      <c r="F7340" s="1" t="s">
        <v>4662</v>
      </c>
      <c r="G7340" s="3"/>
      <c r="H7340" s="3">
        <v>1332</v>
      </c>
      <c r="I7340" s="1" t="s">
        <v>119</v>
      </c>
      <c r="J7340" s="1" t="s">
        <v>86</v>
      </c>
      <c r="K7340" s="1" t="s">
        <v>12</v>
      </c>
      <c r="L7340" s="1" t="s">
        <v>393</v>
      </c>
    </row>
    <row r="7341" spans="1:12" x14ac:dyDescent="0.2">
      <c r="A7341" s="1" t="s">
        <v>234</v>
      </c>
      <c r="B7341" s="1" t="s">
        <v>13</v>
      </c>
      <c r="C7341" s="2">
        <v>43890</v>
      </c>
      <c r="D7341" s="1" t="s">
        <v>166</v>
      </c>
      <c r="E7341" s="1"/>
      <c r="F7341" s="1" t="s">
        <v>4663</v>
      </c>
      <c r="G7341" s="3">
        <v>613.46</v>
      </c>
      <c r="H7341" s="3"/>
      <c r="I7341" s="1" t="s">
        <v>83</v>
      </c>
      <c r="J7341" s="1" t="s">
        <v>175</v>
      </c>
      <c r="K7341" s="1" t="s">
        <v>84</v>
      </c>
      <c r="L7341" s="1" t="s">
        <v>2028</v>
      </c>
    </row>
    <row r="7342" spans="1:12" x14ac:dyDescent="0.2">
      <c r="A7342" s="1" t="s">
        <v>234</v>
      </c>
      <c r="B7342" s="1" t="s">
        <v>13</v>
      </c>
      <c r="C7342" s="2">
        <v>43890</v>
      </c>
      <c r="D7342" s="1" t="s">
        <v>165</v>
      </c>
      <c r="E7342" s="1"/>
      <c r="F7342" s="1" t="s">
        <v>4664</v>
      </c>
      <c r="G7342" s="3">
        <v>508.85</v>
      </c>
      <c r="H7342" s="3"/>
      <c r="I7342" s="1" t="s">
        <v>83</v>
      </c>
      <c r="J7342" s="1" t="s">
        <v>175</v>
      </c>
      <c r="K7342" s="1" t="s">
        <v>84</v>
      </c>
      <c r="L7342" s="1" t="s">
        <v>29</v>
      </c>
    </row>
    <row r="7343" spans="1:12" x14ac:dyDescent="0.2">
      <c r="A7343" s="1" t="s">
        <v>234</v>
      </c>
      <c r="B7343" s="1" t="s">
        <v>13</v>
      </c>
      <c r="C7343" s="2">
        <v>43890</v>
      </c>
      <c r="D7343" s="1" t="s">
        <v>4610</v>
      </c>
      <c r="E7343" s="1"/>
      <c r="F7343" s="1" t="s">
        <v>4665</v>
      </c>
      <c r="G7343" s="3">
        <v>16.420000000000002</v>
      </c>
      <c r="H7343" s="3"/>
      <c r="I7343" s="1" t="s">
        <v>83</v>
      </c>
      <c r="J7343" s="1" t="s">
        <v>175</v>
      </c>
      <c r="K7343" s="1" t="s">
        <v>84</v>
      </c>
      <c r="L7343" s="1" t="s">
        <v>104</v>
      </c>
    </row>
    <row r="7344" spans="1:12" x14ac:dyDescent="0.2">
      <c r="A7344" s="1" t="s">
        <v>234</v>
      </c>
      <c r="B7344" s="1" t="s">
        <v>13</v>
      </c>
      <c r="C7344" s="2">
        <v>43890</v>
      </c>
      <c r="D7344" s="1" t="s">
        <v>163</v>
      </c>
      <c r="E7344" s="1"/>
      <c r="F7344" s="1" t="s">
        <v>4666</v>
      </c>
      <c r="G7344" s="3"/>
      <c r="H7344" s="3">
        <v>1000.58</v>
      </c>
      <c r="I7344" s="1" t="s">
        <v>179</v>
      </c>
      <c r="J7344" s="1" t="s">
        <v>89</v>
      </c>
      <c r="K7344" s="1" t="s">
        <v>12</v>
      </c>
      <c r="L7344" s="1" t="s">
        <v>483</v>
      </c>
    </row>
    <row r="7345" spans="1:12" x14ac:dyDescent="0.2">
      <c r="A7345" s="1" t="s">
        <v>234</v>
      </c>
      <c r="B7345" s="1" t="s">
        <v>13</v>
      </c>
      <c r="C7345" s="2">
        <v>43890</v>
      </c>
      <c r="D7345" s="1" t="s">
        <v>163</v>
      </c>
      <c r="E7345" s="1"/>
      <c r="F7345" s="1" t="s">
        <v>4667</v>
      </c>
      <c r="G7345" s="3"/>
      <c r="H7345" s="3">
        <v>840</v>
      </c>
      <c r="I7345" s="1" t="s">
        <v>177</v>
      </c>
      <c r="J7345" s="1" t="s">
        <v>178</v>
      </c>
      <c r="K7345" s="1" t="s">
        <v>12</v>
      </c>
      <c r="L7345" s="1" t="s">
        <v>384</v>
      </c>
    </row>
    <row r="7346" spans="1:12" x14ac:dyDescent="0.2">
      <c r="A7346" s="1" t="s">
        <v>234</v>
      </c>
      <c r="B7346" s="1" t="s">
        <v>13</v>
      </c>
      <c r="C7346" s="2">
        <v>43890</v>
      </c>
      <c r="D7346" s="1" t="s">
        <v>164</v>
      </c>
      <c r="E7346" s="1"/>
      <c r="F7346" s="1" t="s">
        <v>4654</v>
      </c>
      <c r="G7346" s="3">
        <v>77.959999999999994</v>
      </c>
      <c r="H7346" s="3"/>
      <c r="I7346" s="1" t="s">
        <v>185</v>
      </c>
      <c r="J7346" s="1" t="s">
        <v>126</v>
      </c>
      <c r="K7346" s="1" t="s">
        <v>84</v>
      </c>
      <c r="L7346" s="1" t="s">
        <v>51</v>
      </c>
    </row>
    <row r="7347" spans="1:12" x14ac:dyDescent="0.2">
      <c r="A7347" s="1" t="s">
        <v>234</v>
      </c>
      <c r="B7347" s="1" t="s">
        <v>13</v>
      </c>
      <c r="C7347" s="2">
        <v>43890</v>
      </c>
      <c r="D7347" s="1" t="s">
        <v>165</v>
      </c>
      <c r="E7347" s="1"/>
      <c r="F7347" s="1" t="s">
        <v>4668</v>
      </c>
      <c r="G7347" s="3">
        <v>386.87</v>
      </c>
      <c r="H7347" s="3"/>
      <c r="I7347" s="1" t="s">
        <v>185</v>
      </c>
      <c r="J7347" s="1" t="s">
        <v>126</v>
      </c>
      <c r="K7347" s="1" t="s">
        <v>12</v>
      </c>
      <c r="L7347" s="1" t="s">
        <v>261</v>
      </c>
    </row>
    <row r="7348" spans="1:12" x14ac:dyDescent="0.2">
      <c r="A7348" s="1" t="s">
        <v>234</v>
      </c>
      <c r="B7348" s="1" t="s">
        <v>13</v>
      </c>
      <c r="C7348" s="2">
        <v>43890</v>
      </c>
      <c r="D7348" s="1" t="s">
        <v>4614</v>
      </c>
      <c r="E7348" s="1"/>
      <c r="F7348" s="1" t="s">
        <v>4669</v>
      </c>
      <c r="G7348" s="3">
        <v>7.49</v>
      </c>
      <c r="H7348" s="3"/>
      <c r="I7348" s="1" t="s">
        <v>185</v>
      </c>
      <c r="J7348" s="1" t="s">
        <v>126</v>
      </c>
      <c r="K7348" s="1" t="s">
        <v>84</v>
      </c>
      <c r="L7348" s="1" t="s">
        <v>26</v>
      </c>
    </row>
    <row r="7349" spans="1:12" x14ac:dyDescent="0.2">
      <c r="A7349" s="1" t="s">
        <v>234</v>
      </c>
      <c r="B7349" s="1" t="s">
        <v>13</v>
      </c>
      <c r="C7349" s="2">
        <v>43890</v>
      </c>
      <c r="D7349" s="1" t="s">
        <v>164</v>
      </c>
      <c r="E7349" s="1"/>
      <c r="F7349" s="1" t="s">
        <v>4670</v>
      </c>
      <c r="G7349" s="3">
        <v>802.16</v>
      </c>
      <c r="H7349" s="3"/>
      <c r="I7349" s="1" t="s">
        <v>106</v>
      </c>
      <c r="J7349" s="1" t="s">
        <v>122</v>
      </c>
      <c r="K7349" s="1" t="s">
        <v>12</v>
      </c>
      <c r="L7349" s="1" t="s">
        <v>313</v>
      </c>
    </row>
    <row r="7350" spans="1:12" x14ac:dyDescent="0.2">
      <c r="A7350" s="1" t="s">
        <v>234</v>
      </c>
      <c r="B7350" s="1" t="s">
        <v>13</v>
      </c>
      <c r="C7350" s="2">
        <v>43890</v>
      </c>
      <c r="D7350" s="1" t="s">
        <v>163</v>
      </c>
      <c r="E7350" s="1"/>
      <c r="F7350" s="1" t="s">
        <v>4671</v>
      </c>
      <c r="G7350" s="3"/>
      <c r="H7350" s="3">
        <v>615.38</v>
      </c>
      <c r="I7350" s="1" t="s">
        <v>106</v>
      </c>
      <c r="J7350" s="1" t="s">
        <v>107</v>
      </c>
      <c r="K7350" s="1" t="s">
        <v>12</v>
      </c>
      <c r="L7350" s="1" t="s">
        <v>25</v>
      </c>
    </row>
    <row r="7351" spans="1:12" x14ac:dyDescent="0.2">
      <c r="A7351" s="1" t="s">
        <v>234</v>
      </c>
      <c r="B7351" s="1" t="s">
        <v>13</v>
      </c>
      <c r="C7351" s="2">
        <v>43890</v>
      </c>
      <c r="D7351" s="1" t="s">
        <v>163</v>
      </c>
      <c r="E7351" s="1"/>
      <c r="F7351" s="1" t="s">
        <v>4672</v>
      </c>
      <c r="G7351" s="3"/>
      <c r="H7351" s="3">
        <v>8.02</v>
      </c>
      <c r="I7351" s="1" t="s">
        <v>106</v>
      </c>
      <c r="J7351" s="1" t="s">
        <v>107</v>
      </c>
      <c r="K7351" s="1" t="s">
        <v>84</v>
      </c>
      <c r="L7351" s="1" t="s">
        <v>409</v>
      </c>
    </row>
    <row r="7352" spans="1:12" x14ac:dyDescent="0.2">
      <c r="A7352" s="1" t="s">
        <v>234</v>
      </c>
      <c r="B7352" s="1" t="s">
        <v>13</v>
      </c>
      <c r="C7352" s="2">
        <v>43890</v>
      </c>
      <c r="D7352" s="1" t="s">
        <v>160</v>
      </c>
      <c r="E7352" s="1"/>
      <c r="F7352" s="1" t="s">
        <v>4673</v>
      </c>
      <c r="G7352" s="3"/>
      <c r="H7352" s="3">
        <v>176.96</v>
      </c>
      <c r="I7352" s="1" t="s">
        <v>106</v>
      </c>
      <c r="J7352" s="1" t="s">
        <v>121</v>
      </c>
      <c r="K7352" s="1" t="s">
        <v>12</v>
      </c>
      <c r="L7352" s="1" t="s">
        <v>1047</v>
      </c>
    </row>
    <row r="7353" spans="1:12" x14ac:dyDescent="0.2">
      <c r="A7353" s="1" t="s">
        <v>234</v>
      </c>
      <c r="B7353" s="1" t="s">
        <v>13</v>
      </c>
      <c r="C7353" s="2">
        <v>43890</v>
      </c>
      <c r="D7353" s="1" t="s">
        <v>160</v>
      </c>
      <c r="E7353" s="1"/>
      <c r="F7353" s="1" t="s">
        <v>4674</v>
      </c>
      <c r="G7353" s="3"/>
      <c r="H7353" s="3">
        <v>578.04</v>
      </c>
      <c r="I7353" s="1" t="s">
        <v>106</v>
      </c>
      <c r="J7353" s="1" t="s">
        <v>121</v>
      </c>
      <c r="K7353" s="1" t="s">
        <v>84</v>
      </c>
      <c r="L7353" s="1" t="s">
        <v>66</v>
      </c>
    </row>
    <row r="7354" spans="1:12" x14ac:dyDescent="0.2">
      <c r="A7354" s="1" t="s">
        <v>234</v>
      </c>
      <c r="B7354" s="1" t="s">
        <v>13</v>
      </c>
      <c r="C7354" s="2">
        <v>43890</v>
      </c>
      <c r="D7354" s="1" t="s">
        <v>161</v>
      </c>
      <c r="E7354" s="1"/>
      <c r="F7354" s="1" t="s">
        <v>4675</v>
      </c>
      <c r="G7354" s="3"/>
      <c r="H7354" s="3">
        <v>1280</v>
      </c>
      <c r="I7354" s="1" t="s">
        <v>106</v>
      </c>
      <c r="J7354" s="1" t="s">
        <v>121</v>
      </c>
      <c r="K7354" s="1" t="s">
        <v>12</v>
      </c>
      <c r="L7354" s="1" t="s">
        <v>317</v>
      </c>
    </row>
    <row r="7355" spans="1:12" x14ac:dyDescent="0.2">
      <c r="A7355" s="1" t="s">
        <v>234</v>
      </c>
      <c r="B7355" s="1" t="s">
        <v>13</v>
      </c>
      <c r="C7355" s="2">
        <v>43890</v>
      </c>
      <c r="D7355" s="1" t="s">
        <v>162</v>
      </c>
      <c r="E7355" s="1"/>
      <c r="F7355" s="1" t="s">
        <v>4676</v>
      </c>
      <c r="G7355" s="3">
        <v>93.95</v>
      </c>
      <c r="H7355" s="3"/>
      <c r="I7355" s="1" t="s">
        <v>106</v>
      </c>
      <c r="J7355" s="1" t="s">
        <v>121</v>
      </c>
      <c r="K7355" s="1" t="s">
        <v>84</v>
      </c>
      <c r="L7355" s="1" t="s">
        <v>29</v>
      </c>
    </row>
    <row r="7356" spans="1:12" x14ac:dyDescent="0.2">
      <c r="A7356" s="1" t="s">
        <v>234</v>
      </c>
      <c r="B7356" s="1" t="s">
        <v>13</v>
      </c>
      <c r="C7356" s="2">
        <v>43890</v>
      </c>
      <c r="D7356" s="1" t="s">
        <v>4619</v>
      </c>
      <c r="E7356" s="1"/>
      <c r="F7356" s="1" t="s">
        <v>4677</v>
      </c>
      <c r="G7356" s="3">
        <v>2.35</v>
      </c>
      <c r="H7356" s="3"/>
      <c r="I7356" s="1" t="s">
        <v>106</v>
      </c>
      <c r="J7356" s="1" t="s">
        <v>121</v>
      </c>
      <c r="K7356" s="1" t="s">
        <v>84</v>
      </c>
      <c r="L7356" s="1" t="s">
        <v>306</v>
      </c>
    </row>
    <row r="7357" spans="1:12" x14ac:dyDescent="0.2">
      <c r="A7357" s="1" t="s">
        <v>234</v>
      </c>
      <c r="B7357" s="1" t="s">
        <v>13</v>
      </c>
      <c r="C7357" s="2">
        <v>43890</v>
      </c>
      <c r="D7357" s="1" t="s">
        <v>160</v>
      </c>
      <c r="E7357" s="1"/>
      <c r="F7357" s="1" t="s">
        <v>4678</v>
      </c>
      <c r="G7357" s="3"/>
      <c r="H7357" s="3">
        <v>954.18</v>
      </c>
      <c r="I7357" s="1" t="s">
        <v>87</v>
      </c>
      <c r="J7357" s="1" t="s">
        <v>116</v>
      </c>
      <c r="K7357" s="1" t="s">
        <v>12</v>
      </c>
      <c r="L7357" s="1" t="s">
        <v>80</v>
      </c>
    </row>
    <row r="7358" spans="1:12" x14ac:dyDescent="0.2">
      <c r="A7358" s="1" t="s">
        <v>234</v>
      </c>
      <c r="B7358" s="1" t="s">
        <v>13</v>
      </c>
      <c r="C7358" s="2">
        <v>43890</v>
      </c>
      <c r="D7358" s="1" t="s">
        <v>160</v>
      </c>
      <c r="E7358" s="1"/>
      <c r="F7358" s="1" t="s">
        <v>4679</v>
      </c>
      <c r="G7358" s="3"/>
      <c r="H7358" s="3">
        <v>175.19</v>
      </c>
      <c r="I7358" s="1" t="s">
        <v>87</v>
      </c>
      <c r="J7358" s="1" t="s">
        <v>116</v>
      </c>
      <c r="K7358" s="1" t="s">
        <v>84</v>
      </c>
      <c r="L7358" s="1" t="s">
        <v>51</v>
      </c>
    </row>
    <row r="7359" spans="1:12" x14ac:dyDescent="0.2">
      <c r="A7359" s="1" t="s">
        <v>234</v>
      </c>
      <c r="B7359" s="1" t="s">
        <v>13</v>
      </c>
      <c r="C7359" s="2">
        <v>43890</v>
      </c>
      <c r="D7359" s="1" t="s">
        <v>164</v>
      </c>
      <c r="E7359" s="1"/>
      <c r="F7359" s="1" t="s">
        <v>4680</v>
      </c>
      <c r="G7359" s="3">
        <v>276.66000000000003</v>
      </c>
      <c r="H7359" s="3"/>
      <c r="I7359" s="1" t="s">
        <v>87</v>
      </c>
      <c r="J7359" s="1" t="s">
        <v>253</v>
      </c>
      <c r="K7359" s="1" t="s">
        <v>84</v>
      </c>
      <c r="L7359" s="1" t="s">
        <v>241</v>
      </c>
    </row>
    <row r="7360" spans="1:12" x14ac:dyDescent="0.2">
      <c r="A7360" s="1" t="s">
        <v>234</v>
      </c>
      <c r="B7360" s="1" t="s">
        <v>13</v>
      </c>
      <c r="C7360" s="2">
        <v>43890</v>
      </c>
      <c r="D7360" s="1" t="s">
        <v>161</v>
      </c>
      <c r="E7360" s="1"/>
      <c r="F7360" s="1" t="s">
        <v>4681</v>
      </c>
      <c r="G7360" s="3"/>
      <c r="H7360" s="3">
        <v>864.23</v>
      </c>
      <c r="I7360" s="1" t="s">
        <v>120</v>
      </c>
      <c r="J7360" s="1" t="s">
        <v>171</v>
      </c>
      <c r="K7360" s="1" t="s">
        <v>12</v>
      </c>
      <c r="L7360" s="1" t="s">
        <v>59</v>
      </c>
    </row>
    <row r="7361" spans="1:12" x14ac:dyDescent="0.2">
      <c r="A7361" s="1" t="s">
        <v>234</v>
      </c>
      <c r="B7361" s="1" t="s">
        <v>13</v>
      </c>
      <c r="C7361" s="2">
        <v>43890</v>
      </c>
      <c r="D7361" s="1" t="s">
        <v>164</v>
      </c>
      <c r="E7361" s="1"/>
      <c r="F7361" s="1" t="s">
        <v>4682</v>
      </c>
      <c r="G7361" s="3">
        <v>115.38</v>
      </c>
      <c r="H7361" s="3"/>
      <c r="I7361" s="1" t="s">
        <v>120</v>
      </c>
      <c r="J7361" s="1" t="s">
        <v>171</v>
      </c>
      <c r="K7361" s="1" t="s">
        <v>84</v>
      </c>
      <c r="L7361" s="1" t="s">
        <v>111</v>
      </c>
    </row>
    <row r="7362" spans="1:12" x14ac:dyDescent="0.2">
      <c r="A7362" s="1" t="s">
        <v>234</v>
      </c>
      <c r="B7362" s="1" t="s">
        <v>13</v>
      </c>
      <c r="C7362" s="2">
        <v>43890</v>
      </c>
      <c r="D7362" s="1" t="s">
        <v>165</v>
      </c>
      <c r="E7362" s="1"/>
      <c r="F7362" s="1" t="s">
        <v>4683</v>
      </c>
      <c r="G7362" s="3">
        <v>1401.25</v>
      </c>
      <c r="H7362" s="3"/>
      <c r="I7362" s="1" t="s">
        <v>120</v>
      </c>
      <c r="J7362" s="1" t="s">
        <v>171</v>
      </c>
      <c r="K7362" s="1" t="s">
        <v>12</v>
      </c>
      <c r="L7362" s="1" t="s">
        <v>473</v>
      </c>
    </row>
    <row r="7363" spans="1:12" x14ac:dyDescent="0.2">
      <c r="A7363" s="1" t="s">
        <v>234</v>
      </c>
      <c r="B7363" s="1" t="s">
        <v>13</v>
      </c>
      <c r="C7363" s="2">
        <v>43890</v>
      </c>
      <c r="D7363" s="1" t="s">
        <v>162</v>
      </c>
      <c r="E7363" s="1"/>
      <c r="F7363" s="1" t="s">
        <v>4684</v>
      </c>
      <c r="G7363" s="3">
        <v>853.44</v>
      </c>
      <c r="H7363" s="3"/>
      <c r="I7363" s="1" t="s">
        <v>120</v>
      </c>
      <c r="J7363" s="1" t="s">
        <v>171</v>
      </c>
      <c r="K7363" s="1" t="s">
        <v>12</v>
      </c>
      <c r="L7363" s="1" t="s">
        <v>81</v>
      </c>
    </row>
    <row r="7364" spans="1:12" x14ac:dyDescent="0.2">
      <c r="A7364" s="1" t="s">
        <v>234</v>
      </c>
      <c r="B7364" s="1" t="s">
        <v>13</v>
      </c>
      <c r="C7364" s="2">
        <v>43890</v>
      </c>
      <c r="D7364" s="1" t="s">
        <v>166</v>
      </c>
      <c r="E7364" s="1"/>
      <c r="F7364" s="1" t="s">
        <v>4685</v>
      </c>
      <c r="G7364" s="3">
        <v>912</v>
      </c>
      <c r="H7364" s="3"/>
      <c r="I7364" s="1" t="s">
        <v>232</v>
      </c>
      <c r="J7364" s="1" t="s">
        <v>233</v>
      </c>
      <c r="K7364" s="1" t="s">
        <v>12</v>
      </c>
      <c r="L7364" s="1" t="s">
        <v>1154</v>
      </c>
    </row>
    <row r="7365" spans="1:12" x14ac:dyDescent="0.2">
      <c r="A7365" s="1" t="s">
        <v>234</v>
      </c>
      <c r="B7365" s="1" t="s">
        <v>13</v>
      </c>
      <c r="C7365" s="2">
        <v>43890</v>
      </c>
      <c r="D7365" s="1" t="s">
        <v>4610</v>
      </c>
      <c r="E7365" s="1"/>
      <c r="F7365" s="1" t="s">
        <v>4686</v>
      </c>
      <c r="G7365" s="3">
        <v>6.04</v>
      </c>
      <c r="H7365" s="3"/>
      <c r="I7365" s="1" t="s">
        <v>232</v>
      </c>
      <c r="J7365" s="1" t="s">
        <v>233</v>
      </c>
      <c r="K7365" s="1" t="s">
        <v>12</v>
      </c>
      <c r="L7365" s="1" t="s">
        <v>15</v>
      </c>
    </row>
    <row r="7366" spans="1:12" x14ac:dyDescent="0.2">
      <c r="A7366" s="1" t="s">
        <v>234</v>
      </c>
      <c r="B7366" s="1" t="s">
        <v>13</v>
      </c>
      <c r="C7366" s="2">
        <v>43890</v>
      </c>
      <c r="D7366" s="1" t="s">
        <v>162</v>
      </c>
      <c r="E7366" s="1"/>
      <c r="F7366" s="1" t="s">
        <v>4687</v>
      </c>
      <c r="G7366" s="3">
        <v>2343.87</v>
      </c>
      <c r="H7366" s="3"/>
      <c r="I7366" s="1" t="s">
        <v>83</v>
      </c>
      <c r="J7366" s="1" t="s">
        <v>230</v>
      </c>
      <c r="K7366" s="1" t="s">
        <v>12</v>
      </c>
      <c r="L7366" s="1" t="s">
        <v>57</v>
      </c>
    </row>
    <row r="7367" spans="1:12" x14ac:dyDescent="0.2">
      <c r="A7367" s="1" t="s">
        <v>234</v>
      </c>
      <c r="B7367" s="1" t="s">
        <v>13</v>
      </c>
      <c r="C7367" s="2">
        <v>43890</v>
      </c>
      <c r="D7367" s="1" t="s">
        <v>4610</v>
      </c>
      <c r="E7367" s="1"/>
      <c r="F7367" s="1" t="s">
        <v>4688</v>
      </c>
      <c r="G7367" s="3">
        <v>85.54</v>
      </c>
      <c r="H7367" s="3"/>
      <c r="I7367" s="1" t="s">
        <v>83</v>
      </c>
      <c r="J7367" s="1" t="s">
        <v>230</v>
      </c>
      <c r="K7367" s="1" t="s">
        <v>12</v>
      </c>
      <c r="L7367" s="1" t="s">
        <v>57</v>
      </c>
    </row>
    <row r="7368" spans="1:12" x14ac:dyDescent="0.2">
      <c r="A7368" s="1" t="s">
        <v>234</v>
      </c>
      <c r="B7368" s="1" t="s">
        <v>13</v>
      </c>
      <c r="C7368" s="2">
        <v>43890</v>
      </c>
      <c r="D7368" s="1" t="s">
        <v>160</v>
      </c>
      <c r="E7368" s="1"/>
      <c r="F7368" s="1" t="s">
        <v>4689</v>
      </c>
      <c r="G7368" s="3"/>
      <c r="H7368" s="3">
        <v>881.29</v>
      </c>
      <c r="I7368" s="1" t="s">
        <v>83</v>
      </c>
      <c r="J7368" s="1" t="s">
        <v>181</v>
      </c>
      <c r="K7368" s="1" t="s">
        <v>12</v>
      </c>
      <c r="L7368" s="1" t="s">
        <v>32</v>
      </c>
    </row>
    <row r="7369" spans="1:12" x14ac:dyDescent="0.2">
      <c r="A7369" s="1" t="s">
        <v>234</v>
      </c>
      <c r="B7369" s="1" t="s">
        <v>13</v>
      </c>
      <c r="C7369" s="2">
        <v>43890</v>
      </c>
      <c r="D7369" s="1" t="s">
        <v>161</v>
      </c>
      <c r="E7369" s="1"/>
      <c r="F7369" s="1" t="s">
        <v>4690</v>
      </c>
      <c r="G7369" s="3"/>
      <c r="H7369" s="3">
        <v>924.95</v>
      </c>
      <c r="I7369" s="1" t="s">
        <v>83</v>
      </c>
      <c r="J7369" s="1" t="s">
        <v>181</v>
      </c>
      <c r="K7369" s="1" t="s">
        <v>12</v>
      </c>
      <c r="L7369" s="1" t="s">
        <v>98</v>
      </c>
    </row>
    <row r="7370" spans="1:12" x14ac:dyDescent="0.2">
      <c r="A7370" s="1" t="s">
        <v>234</v>
      </c>
      <c r="B7370" s="1" t="s">
        <v>13</v>
      </c>
      <c r="C7370" s="2">
        <v>43890</v>
      </c>
      <c r="D7370" s="1" t="s">
        <v>162</v>
      </c>
      <c r="E7370" s="1"/>
      <c r="F7370" s="1" t="s">
        <v>4691</v>
      </c>
      <c r="G7370" s="3">
        <v>816.37</v>
      </c>
      <c r="H7370" s="3"/>
      <c r="I7370" s="1" t="s">
        <v>83</v>
      </c>
      <c r="J7370" s="1" t="s">
        <v>181</v>
      </c>
      <c r="K7370" s="1" t="s">
        <v>12</v>
      </c>
      <c r="L7370" s="1" t="s">
        <v>93</v>
      </c>
    </row>
    <row r="7371" spans="1:12" x14ac:dyDescent="0.2">
      <c r="A7371" s="1" t="s">
        <v>234</v>
      </c>
      <c r="B7371" s="1" t="s">
        <v>13</v>
      </c>
      <c r="C7371" s="2">
        <v>43890</v>
      </c>
      <c r="D7371" s="1" t="s">
        <v>4625</v>
      </c>
      <c r="E7371" s="1"/>
      <c r="F7371" s="1" t="s">
        <v>4692</v>
      </c>
      <c r="G7371" s="3">
        <v>329.63</v>
      </c>
      <c r="H7371" s="3"/>
      <c r="I7371" s="1" t="s">
        <v>83</v>
      </c>
      <c r="J7371" s="1" t="s">
        <v>181</v>
      </c>
      <c r="K7371" s="1" t="s">
        <v>12</v>
      </c>
      <c r="L7371" s="1" t="s">
        <v>36</v>
      </c>
    </row>
    <row r="7372" spans="1:12" x14ac:dyDescent="0.2">
      <c r="A7372" s="1" t="s">
        <v>234</v>
      </c>
      <c r="B7372" s="1" t="s">
        <v>13</v>
      </c>
      <c r="C7372" s="2">
        <v>43890</v>
      </c>
      <c r="D7372" s="1" t="s">
        <v>167</v>
      </c>
      <c r="E7372" s="1"/>
      <c r="F7372" s="1" t="s">
        <v>4693</v>
      </c>
      <c r="G7372" s="3"/>
      <c r="H7372" s="3">
        <v>1173.8900000000001</v>
      </c>
      <c r="I7372" s="1" t="s">
        <v>83</v>
      </c>
      <c r="J7372" s="1" t="s">
        <v>181</v>
      </c>
      <c r="K7372" s="1" t="s">
        <v>12</v>
      </c>
      <c r="L7372" s="1" t="s">
        <v>38</v>
      </c>
    </row>
    <row r="7373" spans="1:12" x14ac:dyDescent="0.2">
      <c r="A7373" s="1" t="s">
        <v>234</v>
      </c>
      <c r="B7373" s="1" t="s">
        <v>13</v>
      </c>
      <c r="C7373" s="2">
        <v>43890</v>
      </c>
      <c r="D7373" s="1" t="s">
        <v>161</v>
      </c>
      <c r="E7373" s="1"/>
      <c r="F7373" s="1" t="s">
        <v>4694</v>
      </c>
      <c r="G7373" s="3"/>
      <c r="H7373" s="3">
        <v>902.36</v>
      </c>
      <c r="I7373" s="1" t="s">
        <v>83</v>
      </c>
      <c r="J7373" s="1" t="s">
        <v>229</v>
      </c>
      <c r="K7373" s="1" t="s">
        <v>12</v>
      </c>
      <c r="L7373" s="1" t="s">
        <v>425</v>
      </c>
    </row>
    <row r="7374" spans="1:12" x14ac:dyDescent="0.2">
      <c r="A7374" s="1" t="s">
        <v>234</v>
      </c>
      <c r="B7374" s="1" t="s">
        <v>13</v>
      </c>
      <c r="C7374" s="2">
        <v>43890</v>
      </c>
      <c r="D7374" s="1" t="s">
        <v>163</v>
      </c>
      <c r="E7374" s="1"/>
      <c r="F7374" s="1" t="s">
        <v>4695</v>
      </c>
      <c r="G7374" s="3"/>
      <c r="H7374" s="3">
        <v>902.36</v>
      </c>
      <c r="I7374" s="1" t="s">
        <v>83</v>
      </c>
      <c r="J7374" s="1" t="s">
        <v>229</v>
      </c>
      <c r="K7374" s="1" t="s">
        <v>12</v>
      </c>
      <c r="L7374" s="1" t="s">
        <v>425</v>
      </c>
    </row>
    <row r="7375" spans="1:12" x14ac:dyDescent="0.2">
      <c r="A7375" s="1" t="s">
        <v>234</v>
      </c>
      <c r="B7375" s="1" t="s">
        <v>13</v>
      </c>
      <c r="C7375" s="2">
        <v>43890</v>
      </c>
      <c r="D7375" s="1" t="s">
        <v>166</v>
      </c>
      <c r="E7375" s="1"/>
      <c r="F7375" s="1" t="s">
        <v>4696</v>
      </c>
      <c r="G7375" s="3">
        <v>503.99</v>
      </c>
      <c r="H7375" s="3"/>
      <c r="I7375" s="1" t="s">
        <v>119</v>
      </c>
      <c r="J7375" s="1" t="s">
        <v>86</v>
      </c>
      <c r="K7375" s="1" t="s">
        <v>12</v>
      </c>
      <c r="L7375" s="1" t="s">
        <v>20</v>
      </c>
    </row>
    <row r="7376" spans="1:12" x14ac:dyDescent="0.2">
      <c r="A7376" s="1" t="s">
        <v>234</v>
      </c>
      <c r="B7376" s="1" t="s">
        <v>13</v>
      </c>
      <c r="C7376" s="2">
        <v>43890</v>
      </c>
      <c r="D7376" s="1" t="s">
        <v>166</v>
      </c>
      <c r="E7376" s="1"/>
      <c r="F7376" s="1" t="s">
        <v>4697</v>
      </c>
      <c r="G7376" s="3">
        <v>852</v>
      </c>
      <c r="H7376" s="3"/>
      <c r="I7376" s="1" t="s">
        <v>119</v>
      </c>
      <c r="J7376" s="1" t="s">
        <v>86</v>
      </c>
      <c r="K7376" s="1" t="s">
        <v>12</v>
      </c>
      <c r="L7376" s="1" t="s">
        <v>2651</v>
      </c>
    </row>
    <row r="7377" spans="1:12" x14ac:dyDescent="0.2">
      <c r="A7377" s="1" t="s">
        <v>234</v>
      </c>
      <c r="B7377" s="1" t="s">
        <v>13</v>
      </c>
      <c r="C7377" s="2">
        <v>43890</v>
      </c>
      <c r="D7377" s="1" t="s">
        <v>166</v>
      </c>
      <c r="E7377" s="1"/>
      <c r="F7377" s="1" t="s">
        <v>4698</v>
      </c>
      <c r="G7377" s="3">
        <v>753.98</v>
      </c>
      <c r="H7377" s="3"/>
      <c r="I7377" s="1" t="s">
        <v>119</v>
      </c>
      <c r="J7377" s="1" t="s">
        <v>86</v>
      </c>
      <c r="K7377" s="1" t="s">
        <v>84</v>
      </c>
      <c r="L7377" s="1" t="s">
        <v>51</v>
      </c>
    </row>
    <row r="7378" spans="1:12" x14ac:dyDescent="0.2">
      <c r="A7378" s="1" t="s">
        <v>234</v>
      </c>
      <c r="B7378" s="1" t="s">
        <v>13</v>
      </c>
      <c r="C7378" s="2">
        <v>43890</v>
      </c>
      <c r="D7378" s="1" t="s">
        <v>160</v>
      </c>
      <c r="E7378" s="1"/>
      <c r="F7378" s="1" t="s">
        <v>4699</v>
      </c>
      <c r="G7378" s="3"/>
      <c r="H7378" s="3">
        <v>4654.67</v>
      </c>
      <c r="I7378" s="1" t="s">
        <v>119</v>
      </c>
      <c r="J7378" s="1" t="s">
        <v>86</v>
      </c>
      <c r="K7378" s="1" t="s">
        <v>12</v>
      </c>
      <c r="L7378" s="1" t="s">
        <v>56</v>
      </c>
    </row>
    <row r="7379" spans="1:12" x14ac:dyDescent="0.2">
      <c r="A7379" s="1" t="s">
        <v>234</v>
      </c>
      <c r="B7379" s="1" t="s">
        <v>13</v>
      </c>
      <c r="C7379" s="2">
        <v>43890</v>
      </c>
      <c r="D7379" s="1" t="s">
        <v>161</v>
      </c>
      <c r="E7379" s="1"/>
      <c r="F7379" s="1" t="s">
        <v>4700</v>
      </c>
      <c r="G7379" s="3"/>
      <c r="H7379" s="3">
        <v>840</v>
      </c>
      <c r="I7379" s="1" t="s">
        <v>119</v>
      </c>
      <c r="J7379" s="1" t="s">
        <v>86</v>
      </c>
      <c r="K7379" s="1" t="s">
        <v>12</v>
      </c>
      <c r="L7379" s="1" t="s">
        <v>364</v>
      </c>
    </row>
    <row r="7380" spans="1:12" x14ac:dyDescent="0.2">
      <c r="A7380" s="1" t="s">
        <v>234</v>
      </c>
      <c r="B7380" s="1" t="s">
        <v>13</v>
      </c>
      <c r="C7380" s="2">
        <v>43890</v>
      </c>
      <c r="D7380" s="1" t="s">
        <v>165</v>
      </c>
      <c r="E7380" s="1"/>
      <c r="F7380" s="1" t="s">
        <v>4701</v>
      </c>
      <c r="G7380" s="3">
        <v>756</v>
      </c>
      <c r="H7380" s="3"/>
      <c r="I7380" s="1" t="s">
        <v>119</v>
      </c>
      <c r="J7380" s="1" t="s">
        <v>86</v>
      </c>
      <c r="K7380" s="1" t="s">
        <v>12</v>
      </c>
      <c r="L7380" s="1" t="s">
        <v>3701</v>
      </c>
    </row>
    <row r="7381" spans="1:12" x14ac:dyDescent="0.2">
      <c r="A7381" s="1" t="s">
        <v>234</v>
      </c>
      <c r="B7381" s="1" t="s">
        <v>13</v>
      </c>
      <c r="C7381" s="2">
        <v>43890</v>
      </c>
      <c r="D7381" s="1" t="s">
        <v>165</v>
      </c>
      <c r="E7381" s="1"/>
      <c r="F7381" s="1" t="s">
        <v>4702</v>
      </c>
      <c r="G7381" s="3">
        <v>1311</v>
      </c>
      <c r="H7381" s="3"/>
      <c r="I7381" s="1" t="s">
        <v>119</v>
      </c>
      <c r="J7381" s="1" t="s">
        <v>86</v>
      </c>
      <c r="K7381" s="1" t="s">
        <v>12</v>
      </c>
      <c r="L7381" s="1" t="s">
        <v>3082</v>
      </c>
    </row>
    <row r="7382" spans="1:12" x14ac:dyDescent="0.2">
      <c r="A7382" s="1" t="s">
        <v>234</v>
      </c>
      <c r="B7382" s="1" t="s">
        <v>13</v>
      </c>
      <c r="C7382" s="2">
        <v>43890</v>
      </c>
      <c r="D7382" s="1" t="s">
        <v>162</v>
      </c>
      <c r="E7382" s="1"/>
      <c r="F7382" s="1" t="s">
        <v>4703</v>
      </c>
      <c r="G7382" s="3">
        <v>969</v>
      </c>
      <c r="H7382" s="3"/>
      <c r="I7382" s="1" t="s">
        <v>119</v>
      </c>
      <c r="J7382" s="1" t="s">
        <v>86</v>
      </c>
      <c r="K7382" s="1" t="s">
        <v>12</v>
      </c>
      <c r="L7382" s="1" t="s">
        <v>2968</v>
      </c>
    </row>
    <row r="7383" spans="1:12" x14ac:dyDescent="0.2">
      <c r="A7383" s="1" t="s">
        <v>234</v>
      </c>
      <c r="B7383" s="1" t="s">
        <v>13</v>
      </c>
      <c r="C7383" s="2">
        <v>43890</v>
      </c>
      <c r="D7383" s="1" t="s">
        <v>162</v>
      </c>
      <c r="E7383" s="1"/>
      <c r="F7383" s="1" t="s">
        <v>4704</v>
      </c>
      <c r="G7383" s="3">
        <v>754.62</v>
      </c>
      <c r="H7383" s="3"/>
      <c r="I7383" s="1" t="s">
        <v>119</v>
      </c>
      <c r="J7383" s="1" t="s">
        <v>86</v>
      </c>
      <c r="K7383" s="1" t="s">
        <v>12</v>
      </c>
      <c r="L7383" s="1" t="s">
        <v>110</v>
      </c>
    </row>
    <row r="7384" spans="1:12" x14ac:dyDescent="0.2">
      <c r="A7384" s="1" t="s">
        <v>234</v>
      </c>
      <c r="B7384" s="1" t="s">
        <v>13</v>
      </c>
      <c r="C7384" s="2">
        <v>43890</v>
      </c>
      <c r="D7384" s="1" t="s">
        <v>162</v>
      </c>
      <c r="E7384" s="1"/>
      <c r="F7384" s="1" t="s">
        <v>4705</v>
      </c>
      <c r="G7384" s="3">
        <v>845.5</v>
      </c>
      <c r="H7384" s="3"/>
      <c r="I7384" s="1" t="s">
        <v>119</v>
      </c>
      <c r="J7384" s="1" t="s">
        <v>86</v>
      </c>
      <c r="K7384" s="1" t="s">
        <v>12</v>
      </c>
      <c r="L7384" s="1" t="s">
        <v>2489</v>
      </c>
    </row>
    <row r="7385" spans="1:12" x14ac:dyDescent="0.2">
      <c r="A7385" s="1" t="s">
        <v>234</v>
      </c>
      <c r="B7385" s="1" t="s">
        <v>13</v>
      </c>
      <c r="C7385" s="2">
        <v>43890</v>
      </c>
      <c r="D7385" s="1" t="s">
        <v>167</v>
      </c>
      <c r="E7385" s="1"/>
      <c r="F7385" s="1" t="s">
        <v>4706</v>
      </c>
      <c r="G7385" s="3"/>
      <c r="H7385" s="3">
        <v>926.75</v>
      </c>
      <c r="I7385" s="1" t="s">
        <v>119</v>
      </c>
      <c r="J7385" s="1" t="s">
        <v>86</v>
      </c>
      <c r="K7385" s="1" t="s">
        <v>84</v>
      </c>
      <c r="L7385" s="1" t="s">
        <v>306</v>
      </c>
    </row>
    <row r="7386" spans="1:12" x14ac:dyDescent="0.2">
      <c r="A7386" s="1" t="s">
        <v>234</v>
      </c>
      <c r="B7386" s="1" t="s">
        <v>13</v>
      </c>
      <c r="C7386" s="2">
        <v>43890</v>
      </c>
      <c r="D7386" s="1" t="s">
        <v>167</v>
      </c>
      <c r="E7386" s="1"/>
      <c r="F7386" s="1" t="s">
        <v>4707</v>
      </c>
      <c r="G7386" s="3"/>
      <c r="H7386" s="3">
        <v>1584.16</v>
      </c>
      <c r="I7386" s="1" t="s">
        <v>119</v>
      </c>
      <c r="J7386" s="1" t="s">
        <v>86</v>
      </c>
      <c r="K7386" s="1" t="s">
        <v>84</v>
      </c>
      <c r="L7386" s="1" t="s">
        <v>63</v>
      </c>
    </row>
    <row r="7387" spans="1:12" x14ac:dyDescent="0.2">
      <c r="A7387" s="1" t="s">
        <v>234</v>
      </c>
      <c r="B7387" s="1" t="s">
        <v>13</v>
      </c>
      <c r="C7387" s="2">
        <v>43890</v>
      </c>
      <c r="D7387" s="1" t="s">
        <v>167</v>
      </c>
      <c r="E7387" s="1"/>
      <c r="F7387" s="1" t="s">
        <v>4708</v>
      </c>
      <c r="G7387" s="3"/>
      <c r="H7387" s="3">
        <v>238.76</v>
      </c>
      <c r="I7387" s="1" t="s">
        <v>119</v>
      </c>
      <c r="J7387" s="1" t="s">
        <v>86</v>
      </c>
      <c r="K7387" s="1" t="s">
        <v>84</v>
      </c>
      <c r="L7387" s="1" t="s">
        <v>409</v>
      </c>
    </row>
    <row r="7388" spans="1:12" x14ac:dyDescent="0.2">
      <c r="A7388" s="1" t="s">
        <v>234</v>
      </c>
      <c r="B7388" s="1" t="s">
        <v>13</v>
      </c>
      <c r="C7388" s="2">
        <v>43890</v>
      </c>
      <c r="D7388" s="1" t="s">
        <v>164</v>
      </c>
      <c r="E7388" s="1"/>
      <c r="F7388" s="1" t="s">
        <v>4709</v>
      </c>
      <c r="G7388" s="3">
        <v>923.08</v>
      </c>
      <c r="H7388" s="3"/>
      <c r="I7388" s="1" t="s">
        <v>83</v>
      </c>
      <c r="J7388" s="1" t="s">
        <v>175</v>
      </c>
      <c r="K7388" s="1" t="s">
        <v>84</v>
      </c>
      <c r="L7388" s="1" t="s">
        <v>104</v>
      </c>
    </row>
    <row r="7389" spans="1:12" x14ac:dyDescent="0.2">
      <c r="A7389" s="1" t="s">
        <v>234</v>
      </c>
      <c r="B7389" s="1" t="s">
        <v>13</v>
      </c>
      <c r="C7389" s="2">
        <v>43890</v>
      </c>
      <c r="D7389" s="1" t="s">
        <v>164</v>
      </c>
      <c r="E7389" s="1"/>
      <c r="F7389" s="1" t="s">
        <v>4680</v>
      </c>
      <c r="G7389" s="3">
        <v>448.73</v>
      </c>
      <c r="H7389" s="3"/>
      <c r="I7389" s="1" t="s">
        <v>83</v>
      </c>
      <c r="J7389" s="1" t="s">
        <v>175</v>
      </c>
      <c r="K7389" s="1" t="s">
        <v>84</v>
      </c>
      <c r="L7389" s="1" t="s">
        <v>241</v>
      </c>
    </row>
    <row r="7390" spans="1:12" x14ac:dyDescent="0.2">
      <c r="A7390" s="1" t="s">
        <v>234</v>
      </c>
      <c r="B7390" s="1" t="s">
        <v>13</v>
      </c>
      <c r="C7390" s="2">
        <v>43890</v>
      </c>
      <c r="D7390" s="1" t="s">
        <v>165</v>
      </c>
      <c r="E7390" s="1"/>
      <c r="F7390" s="1" t="s">
        <v>4606</v>
      </c>
      <c r="G7390" s="3">
        <v>178.1</v>
      </c>
      <c r="H7390" s="3"/>
      <c r="I7390" s="1" t="s">
        <v>83</v>
      </c>
      <c r="J7390" s="1" t="s">
        <v>175</v>
      </c>
      <c r="K7390" s="1" t="s">
        <v>84</v>
      </c>
      <c r="L7390" s="1" t="s">
        <v>300</v>
      </c>
    </row>
    <row r="7391" spans="1:12" x14ac:dyDescent="0.2">
      <c r="A7391" s="1" t="s">
        <v>234</v>
      </c>
      <c r="B7391" s="1" t="s">
        <v>13</v>
      </c>
      <c r="C7391" s="2">
        <v>43890</v>
      </c>
      <c r="D7391" s="1" t="s">
        <v>4614</v>
      </c>
      <c r="E7391" s="1"/>
      <c r="F7391" s="1" t="s">
        <v>4710</v>
      </c>
      <c r="G7391" s="3">
        <v>34.11</v>
      </c>
      <c r="H7391" s="3"/>
      <c r="I7391" s="1" t="s">
        <v>83</v>
      </c>
      <c r="J7391" s="1" t="s">
        <v>175</v>
      </c>
      <c r="K7391" s="1" t="s">
        <v>84</v>
      </c>
      <c r="L7391" s="1" t="s">
        <v>111</v>
      </c>
    </row>
    <row r="7392" spans="1:12" x14ac:dyDescent="0.2">
      <c r="A7392" s="1" t="s">
        <v>234</v>
      </c>
      <c r="B7392" s="1" t="s">
        <v>13</v>
      </c>
      <c r="C7392" s="2">
        <v>43890</v>
      </c>
      <c r="D7392" s="1" t="s">
        <v>164</v>
      </c>
      <c r="E7392" s="1"/>
      <c r="F7392" s="1" t="s">
        <v>4711</v>
      </c>
      <c r="G7392" s="3">
        <v>165</v>
      </c>
      <c r="H7392" s="3"/>
      <c r="I7392" s="1" t="s">
        <v>85</v>
      </c>
      <c r="J7392" s="1" t="s">
        <v>125</v>
      </c>
      <c r="K7392" s="1" t="s">
        <v>12</v>
      </c>
      <c r="L7392" s="1" t="s">
        <v>1362</v>
      </c>
    </row>
    <row r="7393" spans="1:12" x14ac:dyDescent="0.2">
      <c r="A7393" s="1" t="s">
        <v>234</v>
      </c>
      <c r="B7393" s="1" t="s">
        <v>13</v>
      </c>
      <c r="C7393" s="2">
        <v>43890</v>
      </c>
      <c r="D7393" s="1" t="s">
        <v>162</v>
      </c>
      <c r="E7393" s="1"/>
      <c r="F7393" s="1" t="s">
        <v>4712</v>
      </c>
      <c r="G7393" s="3">
        <v>840</v>
      </c>
      <c r="H7393" s="3"/>
      <c r="I7393" s="1" t="s">
        <v>85</v>
      </c>
      <c r="J7393" s="1" t="s">
        <v>125</v>
      </c>
      <c r="K7393" s="1" t="s">
        <v>12</v>
      </c>
      <c r="L7393" s="1" t="s">
        <v>39</v>
      </c>
    </row>
    <row r="7394" spans="1:12" x14ac:dyDescent="0.2">
      <c r="A7394" s="1" t="s">
        <v>234</v>
      </c>
      <c r="B7394" s="1" t="s">
        <v>13</v>
      </c>
      <c r="C7394" s="2">
        <v>43890</v>
      </c>
      <c r="D7394" s="1" t="s">
        <v>164</v>
      </c>
      <c r="E7394" s="1"/>
      <c r="F7394" s="1" t="s">
        <v>4713</v>
      </c>
      <c r="G7394" s="3">
        <v>74.989999999999995</v>
      </c>
      <c r="H7394" s="3"/>
      <c r="I7394" s="1" t="s">
        <v>177</v>
      </c>
      <c r="J7394" s="1" t="s">
        <v>178</v>
      </c>
      <c r="K7394" s="1" t="s">
        <v>12</v>
      </c>
      <c r="L7394" s="1" t="s">
        <v>24</v>
      </c>
    </row>
    <row r="7395" spans="1:12" x14ac:dyDescent="0.2">
      <c r="A7395" s="1" t="s">
        <v>234</v>
      </c>
      <c r="B7395" s="1" t="s">
        <v>13</v>
      </c>
      <c r="C7395" s="2">
        <v>43890</v>
      </c>
      <c r="D7395" s="1" t="s">
        <v>166</v>
      </c>
      <c r="E7395" s="1"/>
      <c r="F7395" s="1" t="s">
        <v>4714</v>
      </c>
      <c r="G7395" s="3">
        <v>387.68</v>
      </c>
      <c r="H7395" s="3"/>
      <c r="I7395" s="1" t="s">
        <v>123</v>
      </c>
      <c r="J7395" s="1" t="s">
        <v>124</v>
      </c>
      <c r="K7395" s="1" t="s">
        <v>12</v>
      </c>
      <c r="L7395" s="1" t="s">
        <v>1592</v>
      </c>
    </row>
    <row r="7396" spans="1:12" x14ac:dyDescent="0.2">
      <c r="A7396" s="1" t="s">
        <v>234</v>
      </c>
      <c r="B7396" s="1" t="s">
        <v>13</v>
      </c>
      <c r="C7396" s="2">
        <v>43890</v>
      </c>
      <c r="D7396" s="1" t="s">
        <v>164</v>
      </c>
      <c r="E7396" s="1"/>
      <c r="F7396" s="1" t="s">
        <v>4629</v>
      </c>
      <c r="G7396" s="3">
        <v>641.62</v>
      </c>
      <c r="H7396" s="3"/>
      <c r="I7396" s="1" t="s">
        <v>123</v>
      </c>
      <c r="J7396" s="1" t="s">
        <v>124</v>
      </c>
      <c r="K7396" s="1" t="s">
        <v>12</v>
      </c>
      <c r="L7396" s="1" t="s">
        <v>261</v>
      </c>
    </row>
    <row r="7397" spans="1:12" x14ac:dyDescent="0.2">
      <c r="A7397" s="1" t="s">
        <v>234</v>
      </c>
      <c r="B7397" s="1" t="s">
        <v>13</v>
      </c>
      <c r="C7397" s="2">
        <v>43890</v>
      </c>
      <c r="D7397" s="1" t="s">
        <v>165</v>
      </c>
      <c r="E7397" s="1"/>
      <c r="F7397" s="1" t="s">
        <v>4715</v>
      </c>
      <c r="G7397" s="3">
        <v>206.02</v>
      </c>
      <c r="H7397" s="3"/>
      <c r="I7397" s="1" t="s">
        <v>123</v>
      </c>
      <c r="J7397" s="1" t="s">
        <v>124</v>
      </c>
      <c r="K7397" s="1" t="s">
        <v>84</v>
      </c>
      <c r="L7397" s="1" t="s">
        <v>241</v>
      </c>
    </row>
    <row r="7398" spans="1:12" x14ac:dyDescent="0.2">
      <c r="A7398" s="1" t="s">
        <v>234</v>
      </c>
      <c r="B7398" s="1" t="s">
        <v>13</v>
      </c>
      <c r="C7398" s="2">
        <v>43890</v>
      </c>
      <c r="D7398" s="1" t="s">
        <v>162</v>
      </c>
      <c r="E7398" s="1"/>
      <c r="F7398" s="1" t="s">
        <v>4716</v>
      </c>
      <c r="G7398" s="3">
        <v>144.22999999999999</v>
      </c>
      <c r="H7398" s="3"/>
      <c r="I7398" s="1" t="s">
        <v>123</v>
      </c>
      <c r="J7398" s="1" t="s">
        <v>124</v>
      </c>
      <c r="K7398" s="1" t="s">
        <v>84</v>
      </c>
      <c r="L7398" s="1" t="s">
        <v>104</v>
      </c>
    </row>
    <row r="7399" spans="1:12" x14ac:dyDescent="0.2">
      <c r="A7399" s="1" t="s">
        <v>234</v>
      </c>
      <c r="B7399" s="1" t="s">
        <v>13</v>
      </c>
      <c r="C7399" s="2">
        <v>43890</v>
      </c>
      <c r="D7399" s="1" t="s">
        <v>162</v>
      </c>
      <c r="E7399" s="1"/>
      <c r="F7399" s="1" t="s">
        <v>4676</v>
      </c>
      <c r="G7399" s="3">
        <v>98.89</v>
      </c>
      <c r="H7399" s="3"/>
      <c r="I7399" s="1" t="s">
        <v>123</v>
      </c>
      <c r="J7399" s="1" t="s">
        <v>124</v>
      </c>
      <c r="K7399" s="1" t="s">
        <v>84</v>
      </c>
      <c r="L7399" s="1" t="s">
        <v>29</v>
      </c>
    </row>
    <row r="7400" spans="1:12" x14ac:dyDescent="0.2">
      <c r="A7400" s="1" t="s">
        <v>234</v>
      </c>
      <c r="B7400" s="1" t="s">
        <v>13</v>
      </c>
      <c r="C7400" s="2">
        <v>43890</v>
      </c>
      <c r="D7400" s="1" t="s">
        <v>4595</v>
      </c>
      <c r="E7400" s="1"/>
      <c r="F7400" s="1" t="s">
        <v>4717</v>
      </c>
      <c r="G7400" s="3">
        <v>2.57</v>
      </c>
      <c r="H7400" s="3"/>
      <c r="I7400" s="1" t="s">
        <v>123</v>
      </c>
      <c r="J7400" s="1" t="s">
        <v>124</v>
      </c>
      <c r="K7400" s="1" t="s">
        <v>84</v>
      </c>
      <c r="L7400" s="1" t="s">
        <v>104</v>
      </c>
    </row>
    <row r="7401" spans="1:12" x14ac:dyDescent="0.2">
      <c r="A7401" s="1" t="s">
        <v>234</v>
      </c>
      <c r="B7401" s="1" t="s">
        <v>13</v>
      </c>
      <c r="C7401" s="2">
        <v>43890</v>
      </c>
      <c r="D7401" s="1" t="s">
        <v>160</v>
      </c>
      <c r="E7401" s="1"/>
      <c r="F7401" s="1" t="s">
        <v>4718</v>
      </c>
      <c r="G7401" s="3"/>
      <c r="H7401" s="3">
        <v>189.07</v>
      </c>
      <c r="I7401" s="1" t="s">
        <v>185</v>
      </c>
      <c r="J7401" s="1" t="s">
        <v>126</v>
      </c>
      <c r="K7401" s="1" t="s">
        <v>12</v>
      </c>
      <c r="L7401" s="1" t="s">
        <v>304</v>
      </c>
    </row>
    <row r="7402" spans="1:12" x14ac:dyDescent="0.2">
      <c r="A7402" s="1" t="s">
        <v>234</v>
      </c>
      <c r="B7402" s="1" t="s">
        <v>13</v>
      </c>
      <c r="C7402" s="2">
        <v>43890</v>
      </c>
      <c r="D7402" s="1" t="s">
        <v>162</v>
      </c>
      <c r="E7402" s="1"/>
      <c r="F7402" s="1" t="s">
        <v>4719</v>
      </c>
      <c r="G7402" s="3">
        <v>226</v>
      </c>
      <c r="H7402" s="3"/>
      <c r="I7402" s="1" t="s">
        <v>185</v>
      </c>
      <c r="J7402" s="1" t="s">
        <v>126</v>
      </c>
      <c r="K7402" s="1" t="s">
        <v>12</v>
      </c>
      <c r="L7402" s="1" t="s">
        <v>1592</v>
      </c>
    </row>
    <row r="7403" spans="1:12" x14ac:dyDescent="0.2">
      <c r="A7403" s="1" t="s">
        <v>234</v>
      </c>
      <c r="B7403" s="1" t="s">
        <v>13</v>
      </c>
      <c r="C7403" s="2">
        <v>43890</v>
      </c>
      <c r="D7403" s="1" t="s">
        <v>4610</v>
      </c>
      <c r="E7403" s="1"/>
      <c r="F7403" s="1" t="s">
        <v>4720</v>
      </c>
      <c r="G7403" s="3">
        <v>14.05</v>
      </c>
      <c r="H7403" s="3"/>
      <c r="I7403" s="1" t="s">
        <v>185</v>
      </c>
      <c r="J7403" s="1" t="s">
        <v>126</v>
      </c>
      <c r="K7403" s="1" t="s">
        <v>12</v>
      </c>
      <c r="L7403" s="1" t="s">
        <v>77</v>
      </c>
    </row>
    <row r="7404" spans="1:12" x14ac:dyDescent="0.2">
      <c r="A7404" s="1" t="s">
        <v>234</v>
      </c>
      <c r="B7404" s="1" t="s">
        <v>13</v>
      </c>
      <c r="C7404" s="2">
        <v>43890</v>
      </c>
      <c r="D7404" s="1" t="s">
        <v>166</v>
      </c>
      <c r="E7404" s="1"/>
      <c r="F7404" s="1" t="s">
        <v>4721</v>
      </c>
      <c r="G7404" s="3">
        <v>764.16</v>
      </c>
      <c r="H7404" s="3"/>
      <c r="I7404" s="1" t="s">
        <v>106</v>
      </c>
      <c r="J7404" s="1" t="s">
        <v>122</v>
      </c>
      <c r="K7404" s="1" t="s">
        <v>12</v>
      </c>
      <c r="L7404" s="1" t="s">
        <v>313</v>
      </c>
    </row>
    <row r="7405" spans="1:12" x14ac:dyDescent="0.2">
      <c r="A7405" s="1" t="s">
        <v>234</v>
      </c>
      <c r="B7405" s="1" t="s">
        <v>13</v>
      </c>
      <c r="C7405" s="2">
        <v>43890</v>
      </c>
      <c r="D7405" s="1" t="s">
        <v>4625</v>
      </c>
      <c r="E7405" s="1"/>
      <c r="F7405" s="1" t="s">
        <v>4722</v>
      </c>
      <c r="G7405" s="3">
        <v>85.54</v>
      </c>
      <c r="H7405" s="3"/>
      <c r="I7405" s="1" t="s">
        <v>106</v>
      </c>
      <c r="J7405" s="1" t="s">
        <v>122</v>
      </c>
      <c r="K7405" s="1" t="s">
        <v>12</v>
      </c>
      <c r="L7405" s="1" t="s">
        <v>27</v>
      </c>
    </row>
    <row r="7406" spans="1:12" x14ac:dyDescent="0.2">
      <c r="A7406" s="1" t="s">
        <v>234</v>
      </c>
      <c r="B7406" s="1" t="s">
        <v>13</v>
      </c>
      <c r="C7406" s="2">
        <v>43890</v>
      </c>
      <c r="D7406" s="1" t="s">
        <v>160</v>
      </c>
      <c r="E7406" s="1"/>
      <c r="F7406" s="1" t="s">
        <v>4723</v>
      </c>
      <c r="G7406" s="3"/>
      <c r="H7406" s="3">
        <v>276.66000000000003</v>
      </c>
      <c r="I7406" s="1" t="s">
        <v>87</v>
      </c>
      <c r="J7406" s="1" t="s">
        <v>116</v>
      </c>
      <c r="K7406" s="1" t="s">
        <v>84</v>
      </c>
      <c r="L7406" s="1" t="s">
        <v>241</v>
      </c>
    </row>
    <row r="7407" spans="1:12" x14ac:dyDescent="0.2">
      <c r="A7407" s="1" t="s">
        <v>234</v>
      </c>
      <c r="B7407" s="1" t="s">
        <v>13</v>
      </c>
      <c r="C7407" s="2">
        <v>43890</v>
      </c>
      <c r="D7407" s="1" t="s">
        <v>161</v>
      </c>
      <c r="E7407" s="1"/>
      <c r="F7407" s="1" t="s">
        <v>4724</v>
      </c>
      <c r="G7407" s="3"/>
      <c r="H7407" s="3">
        <v>99.51</v>
      </c>
      <c r="I7407" s="1" t="s">
        <v>87</v>
      </c>
      <c r="J7407" s="1" t="s">
        <v>116</v>
      </c>
      <c r="K7407" s="1" t="s">
        <v>84</v>
      </c>
      <c r="L7407" s="1" t="s">
        <v>2028</v>
      </c>
    </row>
    <row r="7408" spans="1:12" x14ac:dyDescent="0.2">
      <c r="A7408" s="1" t="s">
        <v>234</v>
      </c>
      <c r="B7408" s="1" t="s">
        <v>13</v>
      </c>
      <c r="C7408" s="2">
        <v>43890</v>
      </c>
      <c r="D7408" s="1" t="s">
        <v>163</v>
      </c>
      <c r="E7408" s="1"/>
      <c r="F7408" s="1" t="s">
        <v>4725</v>
      </c>
      <c r="G7408" s="3"/>
      <c r="H7408" s="3">
        <v>175.37</v>
      </c>
      <c r="I7408" s="1" t="s">
        <v>87</v>
      </c>
      <c r="J7408" s="1" t="s">
        <v>116</v>
      </c>
      <c r="K7408" s="1" t="s">
        <v>84</v>
      </c>
      <c r="L7408" s="1" t="s">
        <v>51</v>
      </c>
    </row>
    <row r="7409" spans="1:12" x14ac:dyDescent="0.2">
      <c r="A7409" s="1" t="s">
        <v>234</v>
      </c>
      <c r="B7409" s="1" t="s">
        <v>13</v>
      </c>
      <c r="C7409" s="2">
        <v>43890</v>
      </c>
      <c r="D7409" s="1" t="s">
        <v>162</v>
      </c>
      <c r="E7409" s="1"/>
      <c r="F7409" s="1" t="s">
        <v>4726</v>
      </c>
      <c r="G7409" s="3">
        <v>647.69000000000005</v>
      </c>
      <c r="H7409" s="3"/>
      <c r="I7409" s="1" t="s">
        <v>87</v>
      </c>
      <c r="J7409" s="1" t="s">
        <v>116</v>
      </c>
      <c r="K7409" s="1" t="s">
        <v>12</v>
      </c>
      <c r="L7409" s="1" t="s">
        <v>77</v>
      </c>
    </row>
    <row r="7410" spans="1:12" x14ac:dyDescent="0.2">
      <c r="A7410" s="1" t="s">
        <v>234</v>
      </c>
      <c r="B7410" s="1" t="s">
        <v>13</v>
      </c>
      <c r="C7410" s="2">
        <v>43890</v>
      </c>
      <c r="D7410" s="1" t="s">
        <v>4614</v>
      </c>
      <c r="E7410" s="1"/>
      <c r="F7410" s="1" t="s">
        <v>4727</v>
      </c>
      <c r="G7410" s="3">
        <v>12.84</v>
      </c>
      <c r="H7410" s="3"/>
      <c r="I7410" s="1" t="s">
        <v>87</v>
      </c>
      <c r="J7410" s="1" t="s">
        <v>116</v>
      </c>
      <c r="K7410" s="1" t="s">
        <v>84</v>
      </c>
      <c r="L7410" s="1" t="s">
        <v>29</v>
      </c>
    </row>
    <row r="7411" spans="1:12" x14ac:dyDescent="0.2">
      <c r="A7411" s="1" t="s">
        <v>234</v>
      </c>
      <c r="B7411" s="1" t="s">
        <v>13</v>
      </c>
      <c r="C7411" s="2">
        <v>43890</v>
      </c>
      <c r="D7411" s="1" t="s">
        <v>4619</v>
      </c>
      <c r="E7411" s="1"/>
      <c r="F7411" s="1" t="s">
        <v>4637</v>
      </c>
      <c r="G7411" s="3">
        <v>3.55</v>
      </c>
      <c r="H7411" s="3"/>
      <c r="I7411" s="1" t="s">
        <v>87</v>
      </c>
      <c r="J7411" s="1" t="s">
        <v>253</v>
      </c>
      <c r="K7411" s="1" t="s">
        <v>84</v>
      </c>
      <c r="L7411" s="1" t="s">
        <v>2028</v>
      </c>
    </row>
    <row r="7412" spans="1:12" x14ac:dyDescent="0.2">
      <c r="A7412" s="1" t="s">
        <v>234</v>
      </c>
      <c r="B7412" s="1" t="s">
        <v>13</v>
      </c>
      <c r="C7412" s="2">
        <v>43890</v>
      </c>
      <c r="D7412" s="1" t="s">
        <v>160</v>
      </c>
      <c r="E7412" s="1"/>
      <c r="F7412" s="1" t="s">
        <v>4728</v>
      </c>
      <c r="G7412" s="3"/>
      <c r="H7412" s="3">
        <v>181.89</v>
      </c>
      <c r="I7412" s="1" t="s">
        <v>120</v>
      </c>
      <c r="J7412" s="1" t="s">
        <v>171</v>
      </c>
      <c r="K7412" s="1" t="s">
        <v>84</v>
      </c>
      <c r="L7412" s="1" t="s">
        <v>63</v>
      </c>
    </row>
    <row r="7413" spans="1:12" x14ac:dyDescent="0.2">
      <c r="A7413" s="1" t="s">
        <v>234</v>
      </c>
      <c r="B7413" s="1" t="s">
        <v>13</v>
      </c>
      <c r="C7413" s="2">
        <v>43890</v>
      </c>
      <c r="D7413" s="1" t="s">
        <v>163</v>
      </c>
      <c r="E7413" s="1"/>
      <c r="F7413" s="1" t="s">
        <v>4729</v>
      </c>
      <c r="G7413" s="3"/>
      <c r="H7413" s="3">
        <v>459.52</v>
      </c>
      <c r="I7413" s="1" t="s">
        <v>120</v>
      </c>
      <c r="J7413" s="1" t="s">
        <v>171</v>
      </c>
      <c r="K7413" s="1" t="s">
        <v>84</v>
      </c>
      <c r="L7413" s="1" t="s">
        <v>300</v>
      </c>
    </row>
    <row r="7414" spans="1:12" x14ac:dyDescent="0.2">
      <c r="A7414" s="1" t="s">
        <v>234</v>
      </c>
      <c r="B7414" s="1" t="s">
        <v>13</v>
      </c>
      <c r="C7414" s="2">
        <v>43890</v>
      </c>
      <c r="D7414" s="1" t="s">
        <v>165</v>
      </c>
      <c r="E7414" s="1"/>
      <c r="F7414" s="1" t="s">
        <v>4730</v>
      </c>
      <c r="G7414" s="3">
        <v>124.82</v>
      </c>
      <c r="H7414" s="3"/>
      <c r="I7414" s="1" t="s">
        <v>120</v>
      </c>
      <c r="J7414" s="1" t="s">
        <v>171</v>
      </c>
      <c r="K7414" s="1" t="s">
        <v>84</v>
      </c>
      <c r="L7414" s="1" t="s">
        <v>306</v>
      </c>
    </row>
    <row r="7415" spans="1:12" x14ac:dyDescent="0.2">
      <c r="A7415" s="1" t="s">
        <v>234</v>
      </c>
      <c r="B7415" s="1" t="s">
        <v>13</v>
      </c>
      <c r="C7415" s="2">
        <v>43890</v>
      </c>
      <c r="D7415" s="1" t="s">
        <v>4625</v>
      </c>
      <c r="E7415" s="1"/>
      <c r="F7415" s="1" t="s">
        <v>4731</v>
      </c>
      <c r="G7415" s="3">
        <v>203.33</v>
      </c>
      <c r="H7415" s="3"/>
      <c r="I7415" s="1" t="s">
        <v>120</v>
      </c>
      <c r="J7415" s="1" t="s">
        <v>171</v>
      </c>
      <c r="K7415" s="1" t="s">
        <v>12</v>
      </c>
      <c r="L7415" s="1" t="s">
        <v>473</v>
      </c>
    </row>
    <row r="7416" spans="1:12" x14ac:dyDescent="0.2">
      <c r="A7416" s="1" t="s">
        <v>234</v>
      </c>
      <c r="B7416" s="1" t="s">
        <v>13</v>
      </c>
      <c r="C7416" s="2">
        <v>43890</v>
      </c>
      <c r="D7416" s="1" t="s">
        <v>4595</v>
      </c>
      <c r="E7416" s="1"/>
      <c r="F7416" s="1" t="s">
        <v>4732</v>
      </c>
      <c r="G7416" s="3">
        <v>8.49</v>
      </c>
      <c r="H7416" s="3"/>
      <c r="I7416" s="1" t="s">
        <v>120</v>
      </c>
      <c r="J7416" s="1" t="s">
        <v>171</v>
      </c>
      <c r="K7416" s="1" t="s">
        <v>84</v>
      </c>
      <c r="L7416" s="1" t="s">
        <v>63</v>
      </c>
    </row>
    <row r="7417" spans="1:12" x14ac:dyDescent="0.2">
      <c r="A7417" s="1" t="s">
        <v>234</v>
      </c>
      <c r="B7417" s="1" t="s">
        <v>13</v>
      </c>
      <c r="C7417" s="2">
        <v>43890</v>
      </c>
      <c r="D7417" s="1" t="s">
        <v>161</v>
      </c>
      <c r="E7417" s="1"/>
      <c r="F7417" s="1" t="s">
        <v>4733</v>
      </c>
      <c r="G7417" s="3"/>
      <c r="H7417" s="3">
        <v>1393.86</v>
      </c>
      <c r="I7417" s="1" t="s">
        <v>83</v>
      </c>
      <c r="J7417" s="1" t="s">
        <v>230</v>
      </c>
      <c r="K7417" s="1" t="s">
        <v>12</v>
      </c>
      <c r="L7417" s="1" t="s">
        <v>22</v>
      </c>
    </row>
    <row r="7418" spans="1:12" x14ac:dyDescent="0.2">
      <c r="A7418" s="1" t="s">
        <v>234</v>
      </c>
      <c r="B7418" s="1" t="s">
        <v>13</v>
      </c>
      <c r="C7418" s="2">
        <v>43890</v>
      </c>
      <c r="D7418" s="1" t="s">
        <v>165</v>
      </c>
      <c r="E7418" s="1"/>
      <c r="F7418" s="1" t="s">
        <v>4734</v>
      </c>
      <c r="G7418" s="3">
        <v>1580.55</v>
      </c>
      <c r="H7418" s="3"/>
      <c r="I7418" s="1" t="s">
        <v>83</v>
      </c>
      <c r="J7418" s="1" t="s">
        <v>230</v>
      </c>
      <c r="K7418" s="1" t="s">
        <v>12</v>
      </c>
      <c r="L7418" s="1" t="s">
        <v>429</v>
      </c>
    </row>
    <row r="7419" spans="1:12" x14ac:dyDescent="0.2">
      <c r="A7419" s="1" t="s">
        <v>234</v>
      </c>
      <c r="B7419" s="1" t="s">
        <v>13</v>
      </c>
      <c r="C7419" s="2">
        <v>43890</v>
      </c>
      <c r="D7419" s="1" t="s">
        <v>166</v>
      </c>
      <c r="E7419" s="1"/>
      <c r="F7419" s="1" t="s">
        <v>4735</v>
      </c>
      <c r="G7419" s="3">
        <v>2669.2</v>
      </c>
      <c r="H7419" s="3"/>
      <c r="I7419" s="1" t="s">
        <v>83</v>
      </c>
      <c r="J7419" s="1" t="s">
        <v>181</v>
      </c>
      <c r="K7419" s="1" t="s">
        <v>12</v>
      </c>
      <c r="L7419" s="1" t="s">
        <v>36</v>
      </c>
    </row>
    <row r="7420" spans="1:12" x14ac:dyDescent="0.2">
      <c r="A7420" s="1" t="s">
        <v>234</v>
      </c>
      <c r="B7420" s="1" t="s">
        <v>13</v>
      </c>
      <c r="C7420" s="2">
        <v>43890</v>
      </c>
      <c r="D7420" s="1" t="s">
        <v>163</v>
      </c>
      <c r="E7420" s="1"/>
      <c r="F7420" s="1" t="s">
        <v>4736</v>
      </c>
      <c r="G7420" s="3"/>
      <c r="H7420" s="3">
        <v>1885.19</v>
      </c>
      <c r="I7420" s="1" t="s">
        <v>83</v>
      </c>
      <c r="J7420" s="1" t="s">
        <v>181</v>
      </c>
      <c r="K7420" s="1" t="s">
        <v>12</v>
      </c>
      <c r="L7420" s="1" t="s">
        <v>30</v>
      </c>
    </row>
    <row r="7421" spans="1:12" x14ac:dyDescent="0.2">
      <c r="A7421" s="1" t="s">
        <v>234</v>
      </c>
      <c r="B7421" s="1" t="s">
        <v>13</v>
      </c>
      <c r="C7421" s="2">
        <v>43890</v>
      </c>
      <c r="D7421" s="1" t="s">
        <v>165</v>
      </c>
      <c r="E7421" s="1"/>
      <c r="F7421" s="1" t="s">
        <v>4737</v>
      </c>
      <c r="G7421" s="3">
        <v>936.39</v>
      </c>
      <c r="H7421" s="3"/>
      <c r="I7421" s="1" t="s">
        <v>83</v>
      </c>
      <c r="J7421" s="1" t="s">
        <v>181</v>
      </c>
      <c r="K7421" s="1" t="s">
        <v>12</v>
      </c>
      <c r="L7421" s="1" t="s">
        <v>3354</v>
      </c>
    </row>
    <row r="7422" spans="1:12" x14ac:dyDescent="0.2">
      <c r="A7422" s="1" t="s">
        <v>234</v>
      </c>
      <c r="B7422" s="1" t="s">
        <v>13</v>
      </c>
      <c r="C7422" s="2">
        <v>43890</v>
      </c>
      <c r="D7422" s="1" t="s">
        <v>166</v>
      </c>
      <c r="E7422" s="1"/>
      <c r="F7422" s="1" t="s">
        <v>4738</v>
      </c>
      <c r="G7422" s="3">
        <v>600</v>
      </c>
      <c r="H7422" s="3"/>
      <c r="I7422" s="1" t="s">
        <v>119</v>
      </c>
      <c r="J7422" s="1" t="s">
        <v>86</v>
      </c>
      <c r="K7422" s="1" t="s">
        <v>12</v>
      </c>
      <c r="L7422" s="1" t="s">
        <v>2630</v>
      </c>
    </row>
    <row r="7423" spans="1:12" x14ac:dyDescent="0.2">
      <c r="A7423" s="1" t="s">
        <v>234</v>
      </c>
      <c r="B7423" s="1" t="s">
        <v>13</v>
      </c>
      <c r="C7423" s="2">
        <v>43890</v>
      </c>
      <c r="D7423" s="1" t="s">
        <v>166</v>
      </c>
      <c r="E7423" s="1"/>
      <c r="F7423" s="1" t="s">
        <v>4739</v>
      </c>
      <c r="G7423" s="3">
        <v>876</v>
      </c>
      <c r="H7423" s="3"/>
      <c r="I7423" s="1" t="s">
        <v>119</v>
      </c>
      <c r="J7423" s="1" t="s">
        <v>86</v>
      </c>
      <c r="K7423" s="1" t="s">
        <v>12</v>
      </c>
      <c r="L7423" s="1" t="s">
        <v>275</v>
      </c>
    </row>
    <row r="7424" spans="1:12" x14ac:dyDescent="0.2">
      <c r="A7424" s="1" t="s">
        <v>234</v>
      </c>
      <c r="B7424" s="1" t="s">
        <v>13</v>
      </c>
      <c r="C7424" s="2">
        <v>43890</v>
      </c>
      <c r="D7424" s="1" t="s">
        <v>160</v>
      </c>
      <c r="E7424" s="1"/>
      <c r="F7424" s="1" t="s">
        <v>4740</v>
      </c>
      <c r="G7424" s="3"/>
      <c r="H7424" s="3">
        <v>1072.5</v>
      </c>
      <c r="I7424" s="1" t="s">
        <v>119</v>
      </c>
      <c r="J7424" s="1" t="s">
        <v>86</v>
      </c>
      <c r="K7424" s="1" t="s">
        <v>12</v>
      </c>
      <c r="L7424" s="1" t="s">
        <v>1098</v>
      </c>
    </row>
    <row r="7425" spans="1:12" x14ac:dyDescent="0.2">
      <c r="A7425" s="1" t="s">
        <v>234</v>
      </c>
      <c r="B7425" s="1" t="s">
        <v>13</v>
      </c>
      <c r="C7425" s="2">
        <v>43890</v>
      </c>
      <c r="D7425" s="1" t="s">
        <v>160</v>
      </c>
      <c r="E7425" s="1"/>
      <c r="F7425" s="1" t="s">
        <v>4741</v>
      </c>
      <c r="G7425" s="3"/>
      <c r="H7425" s="3">
        <v>520.33000000000004</v>
      </c>
      <c r="I7425" s="1" t="s">
        <v>119</v>
      </c>
      <c r="J7425" s="1" t="s">
        <v>86</v>
      </c>
      <c r="K7425" s="1" t="s">
        <v>12</v>
      </c>
      <c r="L7425" s="1" t="s">
        <v>182</v>
      </c>
    </row>
    <row r="7426" spans="1:12" x14ac:dyDescent="0.2">
      <c r="A7426" s="1" t="s">
        <v>234</v>
      </c>
      <c r="B7426" s="1" t="s">
        <v>13</v>
      </c>
      <c r="C7426" s="2">
        <v>43890</v>
      </c>
      <c r="D7426" s="1" t="s">
        <v>160</v>
      </c>
      <c r="E7426" s="1"/>
      <c r="F7426" s="1" t="s">
        <v>4742</v>
      </c>
      <c r="G7426" s="3"/>
      <c r="H7426" s="3">
        <v>768</v>
      </c>
      <c r="I7426" s="1" t="s">
        <v>119</v>
      </c>
      <c r="J7426" s="1" t="s">
        <v>86</v>
      </c>
      <c r="K7426" s="1" t="s">
        <v>12</v>
      </c>
      <c r="L7426" s="1" t="s">
        <v>471</v>
      </c>
    </row>
    <row r="7427" spans="1:12" x14ac:dyDescent="0.2">
      <c r="A7427" s="1" t="s">
        <v>234</v>
      </c>
      <c r="B7427" s="1" t="s">
        <v>13</v>
      </c>
      <c r="C7427" s="2">
        <v>43890</v>
      </c>
      <c r="D7427" s="1" t="s">
        <v>161</v>
      </c>
      <c r="E7427" s="1"/>
      <c r="F7427" s="1" t="s">
        <v>4743</v>
      </c>
      <c r="G7427" s="3"/>
      <c r="H7427" s="3">
        <v>180</v>
      </c>
      <c r="I7427" s="1" t="s">
        <v>119</v>
      </c>
      <c r="J7427" s="1" t="s">
        <v>86</v>
      </c>
      <c r="K7427" s="1" t="s">
        <v>12</v>
      </c>
      <c r="L7427" s="1" t="s">
        <v>2946</v>
      </c>
    </row>
    <row r="7428" spans="1:12" x14ac:dyDescent="0.2">
      <c r="A7428" s="1" t="s">
        <v>234</v>
      </c>
      <c r="B7428" s="1" t="s">
        <v>13</v>
      </c>
      <c r="C7428" s="2">
        <v>43890</v>
      </c>
      <c r="D7428" s="1" t="s">
        <v>164</v>
      </c>
      <c r="E7428" s="1"/>
      <c r="F7428" s="1" t="s">
        <v>4744</v>
      </c>
      <c r="G7428" s="3">
        <v>1001</v>
      </c>
      <c r="H7428" s="3"/>
      <c r="I7428" s="1" t="s">
        <v>119</v>
      </c>
      <c r="J7428" s="1" t="s">
        <v>86</v>
      </c>
      <c r="K7428" s="1" t="s">
        <v>12</v>
      </c>
      <c r="L7428" s="1" t="s">
        <v>294</v>
      </c>
    </row>
    <row r="7429" spans="1:12" x14ac:dyDescent="0.2">
      <c r="A7429" s="1" t="s">
        <v>234</v>
      </c>
      <c r="B7429" s="1" t="s">
        <v>13</v>
      </c>
      <c r="C7429" s="2">
        <v>43890</v>
      </c>
      <c r="D7429" s="1" t="s">
        <v>164</v>
      </c>
      <c r="E7429" s="1"/>
      <c r="F7429" s="1" t="s">
        <v>4745</v>
      </c>
      <c r="G7429" s="3">
        <v>1387</v>
      </c>
      <c r="H7429" s="3"/>
      <c r="I7429" s="1" t="s">
        <v>119</v>
      </c>
      <c r="J7429" s="1" t="s">
        <v>86</v>
      </c>
      <c r="K7429" s="1" t="s">
        <v>12</v>
      </c>
      <c r="L7429" s="1" t="s">
        <v>102</v>
      </c>
    </row>
    <row r="7430" spans="1:12" x14ac:dyDescent="0.2">
      <c r="A7430" s="1" t="s">
        <v>234</v>
      </c>
      <c r="B7430" s="1" t="s">
        <v>13</v>
      </c>
      <c r="C7430" s="2">
        <v>43890</v>
      </c>
      <c r="D7430" s="1" t="s">
        <v>162</v>
      </c>
      <c r="E7430" s="1"/>
      <c r="F7430" s="1" t="s">
        <v>4746</v>
      </c>
      <c r="G7430" s="3">
        <v>840</v>
      </c>
      <c r="H7430" s="3"/>
      <c r="I7430" s="1" t="s">
        <v>119</v>
      </c>
      <c r="J7430" s="1" t="s">
        <v>86</v>
      </c>
      <c r="K7430" s="1" t="s">
        <v>12</v>
      </c>
      <c r="L7430" s="1" t="s">
        <v>356</v>
      </c>
    </row>
    <row r="7431" spans="1:12" x14ac:dyDescent="0.2">
      <c r="A7431" s="1" t="s">
        <v>234</v>
      </c>
      <c r="B7431" s="1" t="s">
        <v>13</v>
      </c>
      <c r="C7431" s="2">
        <v>43890</v>
      </c>
      <c r="D7431" s="1" t="s">
        <v>162</v>
      </c>
      <c r="E7431" s="1"/>
      <c r="F7431" s="1" t="s">
        <v>4747</v>
      </c>
      <c r="G7431" s="3">
        <v>1372.75</v>
      </c>
      <c r="H7431" s="3"/>
      <c r="I7431" s="1" t="s">
        <v>119</v>
      </c>
      <c r="J7431" s="1" t="s">
        <v>86</v>
      </c>
      <c r="K7431" s="1" t="s">
        <v>12</v>
      </c>
      <c r="L7431" s="1" t="s">
        <v>103</v>
      </c>
    </row>
    <row r="7432" spans="1:12" x14ac:dyDescent="0.2">
      <c r="A7432" s="1" t="s">
        <v>234</v>
      </c>
      <c r="B7432" s="1" t="s">
        <v>13</v>
      </c>
      <c r="C7432" s="2">
        <v>43890</v>
      </c>
      <c r="D7432" s="1" t="s">
        <v>4610</v>
      </c>
      <c r="E7432" s="1"/>
      <c r="F7432" s="1" t="s">
        <v>4748</v>
      </c>
      <c r="G7432" s="3">
        <v>85.54</v>
      </c>
      <c r="H7432" s="3"/>
      <c r="I7432" s="1" t="s">
        <v>119</v>
      </c>
      <c r="J7432" s="1" t="s">
        <v>86</v>
      </c>
      <c r="K7432" s="1" t="s">
        <v>12</v>
      </c>
      <c r="L7432" s="1" t="s">
        <v>88</v>
      </c>
    </row>
    <row r="7433" spans="1:12" x14ac:dyDescent="0.2">
      <c r="A7433" s="1" t="s">
        <v>234</v>
      </c>
      <c r="B7433" s="1" t="s">
        <v>13</v>
      </c>
      <c r="C7433" s="2">
        <v>43890</v>
      </c>
      <c r="D7433" s="1" t="s">
        <v>167</v>
      </c>
      <c r="E7433" s="1"/>
      <c r="F7433" s="1" t="s">
        <v>4621</v>
      </c>
      <c r="G7433" s="3"/>
      <c r="H7433" s="3">
        <v>974.76</v>
      </c>
      <c r="I7433" s="1" t="s">
        <v>119</v>
      </c>
      <c r="J7433" s="1" t="s">
        <v>86</v>
      </c>
      <c r="K7433" s="1" t="s">
        <v>84</v>
      </c>
      <c r="L7433" s="1" t="s">
        <v>2028</v>
      </c>
    </row>
    <row r="7434" spans="1:12" x14ac:dyDescent="0.2">
      <c r="A7434" s="1" t="s">
        <v>234</v>
      </c>
      <c r="B7434" s="1" t="s">
        <v>13</v>
      </c>
      <c r="C7434" s="2">
        <v>43890</v>
      </c>
      <c r="D7434" s="1" t="s">
        <v>167</v>
      </c>
      <c r="E7434" s="1"/>
      <c r="F7434" s="1" t="s">
        <v>4749</v>
      </c>
      <c r="G7434" s="3"/>
      <c r="H7434" s="3">
        <v>771</v>
      </c>
      <c r="I7434" s="1" t="s">
        <v>119</v>
      </c>
      <c r="J7434" s="1" t="s">
        <v>86</v>
      </c>
      <c r="K7434" s="1" t="s">
        <v>12</v>
      </c>
      <c r="L7434" s="1" t="s">
        <v>268</v>
      </c>
    </row>
    <row r="7435" spans="1:12" x14ac:dyDescent="0.2">
      <c r="A7435" s="1" t="s">
        <v>234</v>
      </c>
      <c r="B7435" s="1" t="s">
        <v>13</v>
      </c>
      <c r="C7435" s="2">
        <v>43890</v>
      </c>
      <c r="D7435" s="1" t="s">
        <v>167</v>
      </c>
      <c r="E7435" s="1"/>
      <c r="F7435" s="1" t="s">
        <v>4750</v>
      </c>
      <c r="G7435" s="3"/>
      <c r="H7435" s="3">
        <v>410.03</v>
      </c>
      <c r="I7435" s="1" t="s">
        <v>119</v>
      </c>
      <c r="J7435" s="1" t="s">
        <v>86</v>
      </c>
      <c r="K7435" s="1" t="s">
        <v>84</v>
      </c>
      <c r="L7435" s="1" t="s">
        <v>66</v>
      </c>
    </row>
    <row r="7436" spans="1:12" x14ac:dyDescent="0.2">
      <c r="A7436" s="1" t="s">
        <v>234</v>
      </c>
      <c r="B7436" s="1" t="s">
        <v>13</v>
      </c>
      <c r="C7436" s="2">
        <v>43890</v>
      </c>
      <c r="D7436" s="1" t="s">
        <v>161</v>
      </c>
      <c r="E7436" s="1"/>
      <c r="F7436" s="1" t="s">
        <v>4751</v>
      </c>
      <c r="G7436" s="3"/>
      <c r="H7436" s="3">
        <v>330.5</v>
      </c>
      <c r="I7436" s="1" t="s">
        <v>83</v>
      </c>
      <c r="J7436" s="1" t="s">
        <v>175</v>
      </c>
      <c r="K7436" s="1" t="s">
        <v>84</v>
      </c>
      <c r="L7436" s="1" t="s">
        <v>111</v>
      </c>
    </row>
    <row r="7437" spans="1:12" x14ac:dyDescent="0.2">
      <c r="A7437" s="1" t="s">
        <v>234</v>
      </c>
      <c r="B7437" s="1" t="s">
        <v>13</v>
      </c>
      <c r="C7437" s="2">
        <v>43890</v>
      </c>
      <c r="D7437" s="1" t="s">
        <v>163</v>
      </c>
      <c r="E7437" s="1"/>
      <c r="F7437" s="1" t="s">
        <v>4752</v>
      </c>
      <c r="G7437" s="3"/>
      <c r="H7437" s="3">
        <v>812.88</v>
      </c>
      <c r="I7437" s="1" t="s">
        <v>83</v>
      </c>
      <c r="J7437" s="1" t="s">
        <v>175</v>
      </c>
      <c r="K7437" s="1" t="s">
        <v>84</v>
      </c>
      <c r="L7437" s="1" t="s">
        <v>306</v>
      </c>
    </row>
    <row r="7438" spans="1:12" x14ac:dyDescent="0.2">
      <c r="A7438" s="1" t="s">
        <v>234</v>
      </c>
      <c r="B7438" s="1" t="s">
        <v>13</v>
      </c>
      <c r="C7438" s="2">
        <v>43890</v>
      </c>
      <c r="D7438" s="1" t="s">
        <v>163</v>
      </c>
      <c r="E7438" s="1"/>
      <c r="F7438" s="1" t="s">
        <v>4753</v>
      </c>
      <c r="G7438" s="3"/>
      <c r="H7438" s="3">
        <v>613.46</v>
      </c>
      <c r="I7438" s="1" t="s">
        <v>83</v>
      </c>
      <c r="J7438" s="1" t="s">
        <v>175</v>
      </c>
      <c r="K7438" s="1" t="s">
        <v>84</v>
      </c>
      <c r="L7438" s="1" t="s">
        <v>2028</v>
      </c>
    </row>
    <row r="7439" spans="1:12" x14ac:dyDescent="0.2">
      <c r="A7439" s="1" t="s">
        <v>234</v>
      </c>
      <c r="B7439" s="1" t="s">
        <v>13</v>
      </c>
      <c r="C7439" s="2">
        <v>43890</v>
      </c>
      <c r="D7439" s="1" t="s">
        <v>165</v>
      </c>
      <c r="E7439" s="1"/>
      <c r="F7439" s="1" t="s">
        <v>4715</v>
      </c>
      <c r="G7439" s="3">
        <v>456.67</v>
      </c>
      <c r="H7439" s="3"/>
      <c r="I7439" s="1" t="s">
        <v>83</v>
      </c>
      <c r="J7439" s="1" t="s">
        <v>175</v>
      </c>
      <c r="K7439" s="1" t="s">
        <v>84</v>
      </c>
      <c r="L7439" s="1" t="s">
        <v>241</v>
      </c>
    </row>
    <row r="7440" spans="1:12" x14ac:dyDescent="0.2">
      <c r="A7440" s="1" t="s">
        <v>234</v>
      </c>
      <c r="B7440" s="1" t="s">
        <v>13</v>
      </c>
      <c r="C7440" s="2">
        <v>43890</v>
      </c>
      <c r="D7440" s="1" t="s">
        <v>162</v>
      </c>
      <c r="E7440" s="1"/>
      <c r="F7440" s="1" t="s">
        <v>4754</v>
      </c>
      <c r="G7440" s="3">
        <v>364.62</v>
      </c>
      <c r="H7440" s="3"/>
      <c r="I7440" s="1" t="s">
        <v>83</v>
      </c>
      <c r="J7440" s="1" t="s">
        <v>175</v>
      </c>
      <c r="K7440" s="1" t="s">
        <v>84</v>
      </c>
      <c r="L7440" s="1" t="s">
        <v>111</v>
      </c>
    </row>
    <row r="7441" spans="1:12" x14ac:dyDescent="0.2">
      <c r="A7441" s="1" t="s">
        <v>234</v>
      </c>
      <c r="B7441" s="1" t="s">
        <v>13</v>
      </c>
      <c r="C7441" s="2">
        <v>43890</v>
      </c>
      <c r="D7441" s="1" t="s">
        <v>4610</v>
      </c>
      <c r="E7441" s="1"/>
      <c r="F7441" s="1" t="s">
        <v>4755</v>
      </c>
      <c r="G7441" s="3">
        <v>1.54</v>
      </c>
      <c r="H7441" s="3"/>
      <c r="I7441" s="1" t="s">
        <v>179</v>
      </c>
      <c r="J7441" s="1" t="s">
        <v>89</v>
      </c>
      <c r="K7441" s="1" t="s">
        <v>84</v>
      </c>
      <c r="L7441" s="1" t="s">
        <v>63</v>
      </c>
    </row>
    <row r="7442" spans="1:12" x14ac:dyDescent="0.2">
      <c r="A7442" s="1" t="s">
        <v>234</v>
      </c>
      <c r="B7442" s="1" t="s">
        <v>13</v>
      </c>
      <c r="C7442" s="2">
        <v>43890</v>
      </c>
      <c r="D7442" s="1" t="s">
        <v>163</v>
      </c>
      <c r="E7442" s="1"/>
      <c r="F7442" s="1" t="s">
        <v>4756</v>
      </c>
      <c r="G7442" s="3"/>
      <c r="H7442" s="3">
        <v>393.25</v>
      </c>
      <c r="I7442" s="1" t="s">
        <v>85</v>
      </c>
      <c r="J7442" s="1" t="s">
        <v>125</v>
      </c>
      <c r="K7442" s="1" t="s">
        <v>84</v>
      </c>
      <c r="L7442" s="1" t="s">
        <v>111</v>
      </c>
    </row>
    <row r="7443" spans="1:12" x14ac:dyDescent="0.2">
      <c r="A7443" s="1" t="s">
        <v>234</v>
      </c>
      <c r="B7443" s="1" t="s">
        <v>13</v>
      </c>
      <c r="C7443" s="2">
        <v>43890</v>
      </c>
      <c r="D7443" s="1" t="s">
        <v>165</v>
      </c>
      <c r="E7443" s="1"/>
      <c r="F7443" s="1" t="s">
        <v>4757</v>
      </c>
      <c r="G7443" s="3">
        <v>846</v>
      </c>
      <c r="H7443" s="3"/>
      <c r="I7443" s="1" t="s">
        <v>85</v>
      </c>
      <c r="J7443" s="1" t="s">
        <v>125</v>
      </c>
      <c r="K7443" s="1" t="s">
        <v>12</v>
      </c>
      <c r="L7443" s="1" t="s">
        <v>39</v>
      </c>
    </row>
    <row r="7444" spans="1:12" x14ac:dyDescent="0.2">
      <c r="A7444" s="1" t="s">
        <v>234</v>
      </c>
      <c r="B7444" s="1" t="s">
        <v>13</v>
      </c>
      <c r="C7444" s="2">
        <v>43890</v>
      </c>
      <c r="D7444" s="1" t="s">
        <v>167</v>
      </c>
      <c r="E7444" s="1"/>
      <c r="F7444" s="1" t="s">
        <v>4631</v>
      </c>
      <c r="G7444" s="3"/>
      <c r="H7444" s="3">
        <v>144.79</v>
      </c>
      <c r="I7444" s="1" t="s">
        <v>85</v>
      </c>
      <c r="J7444" s="1" t="s">
        <v>125</v>
      </c>
      <c r="K7444" s="1" t="s">
        <v>84</v>
      </c>
      <c r="L7444" s="1" t="s">
        <v>51</v>
      </c>
    </row>
    <row r="7445" spans="1:12" x14ac:dyDescent="0.2">
      <c r="A7445" s="1" t="s">
        <v>234</v>
      </c>
      <c r="B7445" s="1" t="s">
        <v>13</v>
      </c>
      <c r="C7445" s="2">
        <v>43890</v>
      </c>
      <c r="D7445" s="1" t="s">
        <v>163</v>
      </c>
      <c r="E7445" s="1"/>
      <c r="F7445" s="1" t="s">
        <v>4758</v>
      </c>
      <c r="G7445" s="3"/>
      <c r="H7445" s="3">
        <v>65.38</v>
      </c>
      <c r="I7445" s="1" t="s">
        <v>177</v>
      </c>
      <c r="J7445" s="1" t="s">
        <v>178</v>
      </c>
      <c r="K7445" s="1" t="s">
        <v>12</v>
      </c>
      <c r="L7445" s="1" t="s">
        <v>2567</v>
      </c>
    </row>
    <row r="7446" spans="1:12" x14ac:dyDescent="0.2">
      <c r="A7446" s="1" t="s">
        <v>234</v>
      </c>
      <c r="B7446" s="1" t="s">
        <v>13</v>
      </c>
      <c r="C7446" s="2">
        <v>43890</v>
      </c>
      <c r="D7446" s="1" t="s">
        <v>4610</v>
      </c>
      <c r="E7446" s="1"/>
      <c r="F7446" s="1" t="s">
        <v>4759</v>
      </c>
      <c r="G7446" s="3">
        <v>50.9</v>
      </c>
      <c r="H7446" s="3"/>
      <c r="I7446" s="1" t="s">
        <v>177</v>
      </c>
      <c r="J7446" s="1" t="s">
        <v>178</v>
      </c>
      <c r="K7446" s="1" t="s">
        <v>12</v>
      </c>
      <c r="L7446" s="1" t="s">
        <v>322</v>
      </c>
    </row>
    <row r="7447" spans="1:12" x14ac:dyDescent="0.2">
      <c r="A7447" s="1" t="s">
        <v>234</v>
      </c>
      <c r="B7447" s="1" t="s">
        <v>13</v>
      </c>
      <c r="C7447" s="2">
        <v>43890</v>
      </c>
      <c r="D7447" s="1" t="s">
        <v>167</v>
      </c>
      <c r="E7447" s="1"/>
      <c r="F7447" s="1" t="s">
        <v>4760</v>
      </c>
      <c r="G7447" s="3"/>
      <c r="H7447" s="3">
        <v>68.95</v>
      </c>
      <c r="I7447" s="1" t="s">
        <v>177</v>
      </c>
      <c r="J7447" s="1" t="s">
        <v>178</v>
      </c>
      <c r="K7447" s="1" t="s">
        <v>12</v>
      </c>
      <c r="L7447" s="1" t="s">
        <v>15</v>
      </c>
    </row>
    <row r="7448" spans="1:12" x14ac:dyDescent="0.2">
      <c r="A7448" s="1" t="s">
        <v>234</v>
      </c>
      <c r="B7448" s="1" t="s">
        <v>13</v>
      </c>
      <c r="C7448" s="2">
        <v>43890</v>
      </c>
      <c r="D7448" s="1" t="s">
        <v>166</v>
      </c>
      <c r="E7448" s="1"/>
      <c r="F7448" s="1" t="s">
        <v>4761</v>
      </c>
      <c r="G7448" s="3">
        <v>202.43</v>
      </c>
      <c r="H7448" s="3"/>
      <c r="I7448" s="1" t="s">
        <v>123</v>
      </c>
      <c r="J7448" s="1" t="s">
        <v>124</v>
      </c>
      <c r="K7448" s="1" t="s">
        <v>84</v>
      </c>
      <c r="L7448" s="1" t="s">
        <v>241</v>
      </c>
    </row>
    <row r="7449" spans="1:12" x14ac:dyDescent="0.2">
      <c r="A7449" s="1" t="s">
        <v>234</v>
      </c>
      <c r="B7449" s="1" t="s">
        <v>13</v>
      </c>
      <c r="C7449" s="2">
        <v>43890</v>
      </c>
      <c r="D7449" s="1" t="s">
        <v>160</v>
      </c>
      <c r="E7449" s="1"/>
      <c r="F7449" s="1" t="s">
        <v>4762</v>
      </c>
      <c r="G7449" s="3"/>
      <c r="H7449" s="3">
        <v>521.5</v>
      </c>
      <c r="I7449" s="1" t="s">
        <v>123</v>
      </c>
      <c r="J7449" s="1" t="s">
        <v>124</v>
      </c>
      <c r="K7449" s="1" t="s">
        <v>12</v>
      </c>
      <c r="L7449" s="1" t="s">
        <v>261</v>
      </c>
    </row>
    <row r="7450" spans="1:12" x14ac:dyDescent="0.2">
      <c r="A7450" s="1" t="s">
        <v>234</v>
      </c>
      <c r="B7450" s="1" t="s">
        <v>13</v>
      </c>
      <c r="C7450" s="2">
        <v>43890</v>
      </c>
      <c r="D7450" s="1" t="s">
        <v>164</v>
      </c>
      <c r="E7450" s="1"/>
      <c r="F7450" s="1" t="s">
        <v>4763</v>
      </c>
      <c r="G7450" s="3">
        <v>330.18</v>
      </c>
      <c r="H7450" s="3"/>
      <c r="I7450" s="1" t="s">
        <v>123</v>
      </c>
      <c r="J7450" s="1" t="s">
        <v>124</v>
      </c>
      <c r="K7450" s="1" t="s">
        <v>12</v>
      </c>
      <c r="L7450" s="1" t="s">
        <v>304</v>
      </c>
    </row>
    <row r="7451" spans="1:12" x14ac:dyDescent="0.2">
      <c r="A7451" s="1" t="s">
        <v>234</v>
      </c>
      <c r="B7451" s="1" t="s">
        <v>13</v>
      </c>
      <c r="C7451" s="2">
        <v>43890</v>
      </c>
      <c r="D7451" s="1" t="s">
        <v>161</v>
      </c>
      <c r="E7451" s="1"/>
      <c r="F7451" s="1" t="s">
        <v>4764</v>
      </c>
      <c r="G7451" s="3"/>
      <c r="H7451" s="3">
        <v>321.77</v>
      </c>
      <c r="I7451" s="1" t="s">
        <v>185</v>
      </c>
      <c r="J7451" s="1" t="s">
        <v>126</v>
      </c>
      <c r="K7451" s="1" t="s">
        <v>12</v>
      </c>
      <c r="L7451" s="1" t="s">
        <v>1650</v>
      </c>
    </row>
    <row r="7452" spans="1:12" x14ac:dyDescent="0.2">
      <c r="A7452" s="1" t="s">
        <v>234</v>
      </c>
      <c r="B7452" s="1" t="s">
        <v>13</v>
      </c>
      <c r="C7452" s="2">
        <v>43890</v>
      </c>
      <c r="D7452" s="1" t="s">
        <v>161</v>
      </c>
      <c r="E7452" s="1"/>
      <c r="F7452" s="1" t="s">
        <v>4765</v>
      </c>
      <c r="G7452" s="3"/>
      <c r="H7452" s="3">
        <v>227.68</v>
      </c>
      <c r="I7452" s="1" t="s">
        <v>185</v>
      </c>
      <c r="J7452" s="1" t="s">
        <v>126</v>
      </c>
      <c r="K7452" s="1" t="s">
        <v>12</v>
      </c>
      <c r="L7452" s="1" t="s">
        <v>1592</v>
      </c>
    </row>
    <row r="7453" spans="1:12" x14ac:dyDescent="0.2">
      <c r="A7453" s="1" t="s">
        <v>234</v>
      </c>
      <c r="B7453" s="1" t="s">
        <v>13</v>
      </c>
      <c r="C7453" s="2">
        <v>43890</v>
      </c>
      <c r="D7453" s="1" t="s">
        <v>164</v>
      </c>
      <c r="E7453" s="1"/>
      <c r="F7453" s="1" t="s">
        <v>4763</v>
      </c>
      <c r="G7453" s="3">
        <v>193.92</v>
      </c>
      <c r="H7453" s="3"/>
      <c r="I7453" s="1" t="s">
        <v>185</v>
      </c>
      <c r="J7453" s="1" t="s">
        <v>126</v>
      </c>
      <c r="K7453" s="1" t="s">
        <v>12</v>
      </c>
      <c r="L7453" s="1" t="s">
        <v>304</v>
      </c>
    </row>
    <row r="7454" spans="1:12" x14ac:dyDescent="0.2">
      <c r="A7454" s="1" t="s">
        <v>234</v>
      </c>
      <c r="B7454" s="1" t="s">
        <v>13</v>
      </c>
      <c r="C7454" s="2">
        <v>43890</v>
      </c>
      <c r="D7454" s="1" t="s">
        <v>167</v>
      </c>
      <c r="E7454" s="1"/>
      <c r="F7454" s="1" t="s">
        <v>4766</v>
      </c>
      <c r="G7454" s="3"/>
      <c r="H7454" s="3">
        <v>659.79</v>
      </c>
      <c r="I7454" s="1" t="s">
        <v>106</v>
      </c>
      <c r="J7454" s="1" t="s">
        <v>122</v>
      </c>
      <c r="K7454" s="1" t="s">
        <v>12</v>
      </c>
      <c r="L7454" s="1" t="s">
        <v>313</v>
      </c>
    </row>
    <row r="7455" spans="1:12" x14ac:dyDescent="0.2">
      <c r="A7455" s="1" t="s">
        <v>234</v>
      </c>
      <c r="B7455" s="1" t="s">
        <v>13</v>
      </c>
      <c r="C7455" s="2">
        <v>43890</v>
      </c>
      <c r="D7455" s="1" t="s">
        <v>4595</v>
      </c>
      <c r="E7455" s="1"/>
      <c r="F7455" s="1" t="s">
        <v>4767</v>
      </c>
      <c r="G7455" s="3">
        <v>2.9</v>
      </c>
      <c r="H7455" s="3"/>
      <c r="I7455" s="1" t="s">
        <v>106</v>
      </c>
      <c r="J7455" s="1" t="s">
        <v>122</v>
      </c>
      <c r="K7455" s="1" t="s">
        <v>84</v>
      </c>
      <c r="L7455" s="1" t="s">
        <v>26</v>
      </c>
    </row>
    <row r="7456" spans="1:12" x14ac:dyDescent="0.2">
      <c r="A7456" s="1" t="s">
        <v>234</v>
      </c>
      <c r="B7456" s="1" t="s">
        <v>13</v>
      </c>
      <c r="C7456" s="2">
        <v>43890</v>
      </c>
      <c r="D7456" s="1" t="s">
        <v>161</v>
      </c>
      <c r="E7456" s="1"/>
      <c r="F7456" s="1" t="s">
        <v>4768</v>
      </c>
      <c r="G7456" s="3"/>
      <c r="H7456" s="3">
        <v>565.77</v>
      </c>
      <c r="I7456" s="1" t="s">
        <v>106</v>
      </c>
      <c r="J7456" s="1" t="s">
        <v>121</v>
      </c>
      <c r="K7456" s="1" t="s">
        <v>12</v>
      </c>
      <c r="L7456" s="1" t="s">
        <v>25</v>
      </c>
    </row>
    <row r="7457" spans="1:12" x14ac:dyDescent="0.2">
      <c r="A7457" s="1" t="s">
        <v>234</v>
      </c>
      <c r="B7457" s="1" t="s">
        <v>13</v>
      </c>
      <c r="C7457" s="2">
        <v>43890</v>
      </c>
      <c r="D7457" s="1" t="s">
        <v>4625</v>
      </c>
      <c r="E7457" s="1"/>
      <c r="F7457" s="1" t="s">
        <v>4769</v>
      </c>
      <c r="G7457" s="3">
        <v>30.23</v>
      </c>
      <c r="H7457" s="3"/>
      <c r="I7457" s="1" t="s">
        <v>106</v>
      </c>
      <c r="J7457" s="1" t="s">
        <v>121</v>
      </c>
      <c r="K7457" s="1" t="s">
        <v>12</v>
      </c>
      <c r="L7457" s="1" t="s">
        <v>313</v>
      </c>
    </row>
    <row r="7458" spans="1:12" x14ac:dyDescent="0.2">
      <c r="A7458" s="1" t="s">
        <v>234</v>
      </c>
      <c r="B7458" s="1" t="s">
        <v>13</v>
      </c>
      <c r="C7458" s="2">
        <v>43890</v>
      </c>
      <c r="D7458" s="1" t="s">
        <v>4625</v>
      </c>
      <c r="E7458" s="1"/>
      <c r="F7458" s="1" t="s">
        <v>4770</v>
      </c>
      <c r="G7458" s="3">
        <v>152.08000000000001</v>
      </c>
      <c r="H7458" s="3"/>
      <c r="I7458" s="1" t="s">
        <v>106</v>
      </c>
      <c r="J7458" s="1" t="s">
        <v>121</v>
      </c>
      <c r="K7458" s="1" t="s">
        <v>12</v>
      </c>
      <c r="L7458" s="1" t="s">
        <v>65</v>
      </c>
    </row>
    <row r="7459" spans="1:12" x14ac:dyDescent="0.2">
      <c r="A7459" s="1" t="s">
        <v>234</v>
      </c>
      <c r="B7459" s="1" t="s">
        <v>13</v>
      </c>
      <c r="C7459" s="2">
        <v>43890</v>
      </c>
      <c r="D7459" s="1" t="s">
        <v>163</v>
      </c>
      <c r="E7459" s="1"/>
      <c r="F7459" s="1" t="s">
        <v>4771</v>
      </c>
      <c r="G7459" s="3"/>
      <c r="H7459" s="3">
        <v>1923.08</v>
      </c>
      <c r="I7459" s="1" t="s">
        <v>87</v>
      </c>
      <c r="J7459" s="1" t="s">
        <v>116</v>
      </c>
      <c r="K7459" s="1" t="s">
        <v>12</v>
      </c>
      <c r="L7459" s="1" t="s">
        <v>80</v>
      </c>
    </row>
    <row r="7460" spans="1:12" x14ac:dyDescent="0.2">
      <c r="A7460" s="1" t="s">
        <v>234</v>
      </c>
      <c r="B7460" s="1" t="s">
        <v>13</v>
      </c>
      <c r="C7460" s="2">
        <v>43890</v>
      </c>
      <c r="D7460" s="1" t="s">
        <v>160</v>
      </c>
      <c r="E7460" s="1"/>
      <c r="F7460" s="1" t="s">
        <v>4772</v>
      </c>
      <c r="G7460" s="3"/>
      <c r="H7460" s="3">
        <v>256.63</v>
      </c>
      <c r="I7460" s="1" t="s">
        <v>87</v>
      </c>
      <c r="J7460" s="1" t="s">
        <v>253</v>
      </c>
      <c r="K7460" s="1" t="s">
        <v>12</v>
      </c>
      <c r="L7460" s="1" t="s">
        <v>28</v>
      </c>
    </row>
    <row r="7461" spans="1:12" x14ac:dyDescent="0.2">
      <c r="A7461" s="1" t="s">
        <v>234</v>
      </c>
      <c r="B7461" s="1" t="s">
        <v>13</v>
      </c>
      <c r="C7461" s="2">
        <v>43890</v>
      </c>
      <c r="D7461" s="1" t="s">
        <v>166</v>
      </c>
      <c r="E7461" s="1"/>
      <c r="F7461" s="1" t="s">
        <v>4773</v>
      </c>
      <c r="G7461" s="3">
        <v>1334.75</v>
      </c>
      <c r="H7461" s="3"/>
      <c r="I7461" s="1" t="s">
        <v>120</v>
      </c>
      <c r="J7461" s="1" t="s">
        <v>171</v>
      </c>
      <c r="K7461" s="1" t="s">
        <v>12</v>
      </c>
      <c r="L7461" s="1" t="s">
        <v>473</v>
      </c>
    </row>
    <row r="7462" spans="1:12" x14ac:dyDescent="0.2">
      <c r="A7462" s="1" t="s">
        <v>234</v>
      </c>
      <c r="B7462" s="1" t="s">
        <v>13</v>
      </c>
      <c r="C7462" s="2">
        <v>43890</v>
      </c>
      <c r="D7462" s="1" t="s">
        <v>163</v>
      </c>
      <c r="E7462" s="1"/>
      <c r="F7462" s="1" t="s">
        <v>4774</v>
      </c>
      <c r="G7462" s="3"/>
      <c r="H7462" s="3">
        <v>2393.02</v>
      </c>
      <c r="I7462" s="1" t="s">
        <v>120</v>
      </c>
      <c r="J7462" s="1" t="s">
        <v>171</v>
      </c>
      <c r="K7462" s="1" t="s">
        <v>12</v>
      </c>
      <c r="L7462" s="1" t="s">
        <v>43</v>
      </c>
    </row>
    <row r="7463" spans="1:12" x14ac:dyDescent="0.2">
      <c r="A7463" s="1" t="s">
        <v>234</v>
      </c>
      <c r="B7463" s="1" t="s">
        <v>13</v>
      </c>
      <c r="C7463" s="2">
        <v>43890</v>
      </c>
      <c r="D7463" s="1" t="s">
        <v>165</v>
      </c>
      <c r="E7463" s="1"/>
      <c r="F7463" s="1" t="s">
        <v>4775</v>
      </c>
      <c r="G7463" s="3">
        <v>1346.15</v>
      </c>
      <c r="H7463" s="3"/>
      <c r="I7463" s="1" t="s">
        <v>120</v>
      </c>
      <c r="J7463" s="1" t="s">
        <v>171</v>
      </c>
      <c r="K7463" s="1" t="s">
        <v>12</v>
      </c>
      <c r="L7463" s="1" t="s">
        <v>19</v>
      </c>
    </row>
    <row r="7464" spans="1:12" x14ac:dyDescent="0.2">
      <c r="A7464" s="1" t="s">
        <v>234</v>
      </c>
      <c r="B7464" s="1" t="s">
        <v>13</v>
      </c>
      <c r="C7464" s="2">
        <v>43890</v>
      </c>
      <c r="D7464" s="1" t="s">
        <v>165</v>
      </c>
      <c r="E7464" s="1"/>
      <c r="F7464" s="1" t="s">
        <v>4776</v>
      </c>
      <c r="G7464" s="3">
        <v>843</v>
      </c>
      <c r="H7464" s="3"/>
      <c r="I7464" s="1" t="s">
        <v>120</v>
      </c>
      <c r="J7464" s="1" t="s">
        <v>171</v>
      </c>
      <c r="K7464" s="1" t="s">
        <v>12</v>
      </c>
      <c r="L7464" s="1" t="s">
        <v>378</v>
      </c>
    </row>
    <row r="7465" spans="1:12" x14ac:dyDescent="0.2">
      <c r="A7465" s="1" t="s">
        <v>234</v>
      </c>
      <c r="B7465" s="1" t="s">
        <v>13</v>
      </c>
      <c r="C7465" s="2">
        <v>43890</v>
      </c>
      <c r="D7465" s="1" t="s">
        <v>4610</v>
      </c>
      <c r="E7465" s="1"/>
      <c r="F7465" s="1" t="s">
        <v>4777</v>
      </c>
      <c r="G7465" s="3">
        <v>4.55</v>
      </c>
      <c r="H7465" s="3"/>
      <c r="I7465" s="1" t="s">
        <v>120</v>
      </c>
      <c r="J7465" s="1" t="s">
        <v>171</v>
      </c>
      <c r="K7465" s="1" t="s">
        <v>12</v>
      </c>
      <c r="L7465" s="1" t="s">
        <v>34</v>
      </c>
    </row>
    <row r="7466" spans="1:12" x14ac:dyDescent="0.2">
      <c r="A7466" s="1" t="s">
        <v>234</v>
      </c>
      <c r="B7466" s="1" t="s">
        <v>13</v>
      </c>
      <c r="C7466" s="2">
        <v>43890</v>
      </c>
      <c r="D7466" s="1" t="s">
        <v>164</v>
      </c>
      <c r="E7466" s="1"/>
      <c r="F7466" s="1" t="s">
        <v>4778</v>
      </c>
      <c r="G7466" s="3">
        <v>216.36</v>
      </c>
      <c r="H7466" s="3"/>
      <c r="I7466" s="1" t="s">
        <v>232</v>
      </c>
      <c r="J7466" s="1" t="s">
        <v>233</v>
      </c>
      <c r="K7466" s="1" t="s">
        <v>12</v>
      </c>
      <c r="L7466" s="1" t="s">
        <v>433</v>
      </c>
    </row>
    <row r="7467" spans="1:12" x14ac:dyDescent="0.2">
      <c r="A7467" s="1" t="s">
        <v>234</v>
      </c>
      <c r="B7467" s="1" t="s">
        <v>13</v>
      </c>
      <c r="C7467" s="2">
        <v>43890</v>
      </c>
      <c r="D7467" s="1" t="s">
        <v>4614</v>
      </c>
      <c r="E7467" s="1"/>
      <c r="F7467" s="1" t="s">
        <v>4624</v>
      </c>
      <c r="G7467" s="3">
        <v>1.47</v>
      </c>
      <c r="H7467" s="3"/>
      <c r="I7467" s="1" t="s">
        <v>232</v>
      </c>
      <c r="J7467" s="1" t="s">
        <v>233</v>
      </c>
      <c r="K7467" s="1" t="s">
        <v>12</v>
      </c>
      <c r="L7467" s="1" t="s">
        <v>433</v>
      </c>
    </row>
    <row r="7468" spans="1:12" x14ac:dyDescent="0.2">
      <c r="A7468" s="1" t="s">
        <v>234</v>
      </c>
      <c r="B7468" s="1" t="s">
        <v>13</v>
      </c>
      <c r="C7468" s="2">
        <v>43890</v>
      </c>
      <c r="D7468" s="1" t="s">
        <v>162</v>
      </c>
      <c r="E7468" s="1"/>
      <c r="F7468" s="1" t="s">
        <v>4779</v>
      </c>
      <c r="G7468" s="3">
        <v>890.5</v>
      </c>
      <c r="H7468" s="3"/>
      <c r="I7468" s="1" t="s">
        <v>83</v>
      </c>
      <c r="J7468" s="1" t="s">
        <v>181</v>
      </c>
      <c r="K7468" s="1" t="s">
        <v>12</v>
      </c>
      <c r="L7468" s="1" t="s">
        <v>3324</v>
      </c>
    </row>
    <row r="7469" spans="1:12" x14ac:dyDescent="0.2">
      <c r="A7469" s="1" t="s">
        <v>234</v>
      </c>
      <c r="B7469" s="1" t="s">
        <v>13</v>
      </c>
      <c r="C7469" s="2">
        <v>43890</v>
      </c>
      <c r="D7469" s="1" t="s">
        <v>167</v>
      </c>
      <c r="E7469" s="1"/>
      <c r="F7469" s="1" t="s">
        <v>4780</v>
      </c>
      <c r="G7469" s="3"/>
      <c r="H7469" s="3">
        <v>766.08</v>
      </c>
      <c r="I7469" s="1" t="s">
        <v>83</v>
      </c>
      <c r="J7469" s="1" t="s">
        <v>181</v>
      </c>
      <c r="K7469" s="1" t="s">
        <v>12</v>
      </c>
      <c r="L7469" s="1" t="s">
        <v>411</v>
      </c>
    </row>
    <row r="7470" spans="1:12" x14ac:dyDescent="0.2">
      <c r="A7470" s="1" t="s">
        <v>234</v>
      </c>
      <c r="B7470" s="1" t="s">
        <v>13</v>
      </c>
      <c r="C7470" s="2">
        <v>43890</v>
      </c>
      <c r="D7470" s="1" t="s">
        <v>160</v>
      </c>
      <c r="E7470" s="1"/>
      <c r="F7470" s="1" t="s">
        <v>4781</v>
      </c>
      <c r="G7470" s="3"/>
      <c r="H7470" s="3">
        <v>800.13</v>
      </c>
      <c r="I7470" s="1" t="s">
        <v>83</v>
      </c>
      <c r="J7470" s="1" t="s">
        <v>229</v>
      </c>
      <c r="K7470" s="1" t="s">
        <v>12</v>
      </c>
      <c r="L7470" s="1" t="s">
        <v>459</v>
      </c>
    </row>
    <row r="7471" spans="1:12" x14ac:dyDescent="0.2">
      <c r="A7471" s="1" t="s">
        <v>234</v>
      </c>
      <c r="B7471" s="1" t="s">
        <v>13</v>
      </c>
      <c r="C7471" s="2">
        <v>43890</v>
      </c>
      <c r="D7471" s="1" t="s">
        <v>4610</v>
      </c>
      <c r="E7471" s="1"/>
      <c r="F7471" s="1" t="s">
        <v>4782</v>
      </c>
      <c r="G7471" s="3">
        <v>144.32</v>
      </c>
      <c r="H7471" s="3"/>
      <c r="I7471" s="1" t="s">
        <v>83</v>
      </c>
      <c r="J7471" s="1" t="s">
        <v>229</v>
      </c>
      <c r="K7471" s="1" t="s">
        <v>12</v>
      </c>
      <c r="L7471" s="1" t="s">
        <v>425</v>
      </c>
    </row>
    <row r="7472" spans="1:12" x14ac:dyDescent="0.2">
      <c r="A7472" s="1" t="s">
        <v>234</v>
      </c>
      <c r="B7472" s="1" t="s">
        <v>13</v>
      </c>
      <c r="C7472" s="2">
        <v>43890</v>
      </c>
      <c r="D7472" s="1" t="s">
        <v>166</v>
      </c>
      <c r="E7472" s="1"/>
      <c r="F7472" s="1" t="s">
        <v>4783</v>
      </c>
      <c r="G7472" s="3">
        <v>953.14</v>
      </c>
      <c r="H7472" s="3"/>
      <c r="I7472" s="1" t="s">
        <v>119</v>
      </c>
      <c r="J7472" s="1" t="s">
        <v>86</v>
      </c>
      <c r="K7472" s="1" t="s">
        <v>84</v>
      </c>
      <c r="L7472" s="1" t="s">
        <v>114</v>
      </c>
    </row>
    <row r="7473" spans="1:12" x14ac:dyDescent="0.2">
      <c r="A7473" s="1" t="s">
        <v>234</v>
      </c>
      <c r="B7473" s="1" t="s">
        <v>13</v>
      </c>
      <c r="C7473" s="2">
        <v>43890</v>
      </c>
      <c r="D7473" s="1" t="s">
        <v>166</v>
      </c>
      <c r="E7473" s="1"/>
      <c r="F7473" s="1" t="s">
        <v>4784</v>
      </c>
      <c r="G7473" s="3">
        <v>1106.75</v>
      </c>
      <c r="H7473" s="3"/>
      <c r="I7473" s="1" t="s">
        <v>119</v>
      </c>
      <c r="J7473" s="1" t="s">
        <v>86</v>
      </c>
      <c r="K7473" s="1" t="s">
        <v>12</v>
      </c>
      <c r="L7473" s="1" t="s">
        <v>2589</v>
      </c>
    </row>
    <row r="7474" spans="1:12" x14ac:dyDescent="0.2">
      <c r="A7474" s="1" t="s">
        <v>234</v>
      </c>
      <c r="B7474" s="1" t="s">
        <v>13</v>
      </c>
      <c r="C7474" s="2">
        <v>43890</v>
      </c>
      <c r="D7474" s="1" t="s">
        <v>166</v>
      </c>
      <c r="E7474" s="1"/>
      <c r="F7474" s="1" t="s">
        <v>4785</v>
      </c>
      <c r="G7474" s="3">
        <v>564</v>
      </c>
      <c r="H7474" s="3"/>
      <c r="I7474" s="1" t="s">
        <v>119</v>
      </c>
      <c r="J7474" s="1" t="s">
        <v>86</v>
      </c>
      <c r="K7474" s="1" t="s">
        <v>12</v>
      </c>
      <c r="L7474" s="1" t="s">
        <v>40</v>
      </c>
    </row>
    <row r="7475" spans="1:12" x14ac:dyDescent="0.2">
      <c r="A7475" s="1" t="s">
        <v>234</v>
      </c>
      <c r="B7475" s="1" t="s">
        <v>13</v>
      </c>
      <c r="C7475" s="2">
        <v>43890</v>
      </c>
      <c r="D7475" s="1" t="s">
        <v>166</v>
      </c>
      <c r="E7475" s="1"/>
      <c r="F7475" s="1" t="s">
        <v>4786</v>
      </c>
      <c r="G7475" s="3">
        <v>1170.78</v>
      </c>
      <c r="H7475" s="3"/>
      <c r="I7475" s="1" t="s">
        <v>119</v>
      </c>
      <c r="J7475" s="1" t="s">
        <v>86</v>
      </c>
      <c r="K7475" s="1" t="s">
        <v>12</v>
      </c>
      <c r="L7475" s="1" t="s">
        <v>2630</v>
      </c>
    </row>
    <row r="7476" spans="1:12" x14ac:dyDescent="0.2">
      <c r="A7476" s="1" t="s">
        <v>234</v>
      </c>
      <c r="B7476" s="1" t="s">
        <v>13</v>
      </c>
      <c r="C7476" s="2">
        <v>43890</v>
      </c>
      <c r="D7476" s="1" t="s">
        <v>166</v>
      </c>
      <c r="E7476" s="1"/>
      <c r="F7476" s="1" t="s">
        <v>4787</v>
      </c>
      <c r="G7476" s="3">
        <v>852</v>
      </c>
      <c r="H7476" s="3"/>
      <c r="I7476" s="1" t="s">
        <v>119</v>
      </c>
      <c r="J7476" s="1" t="s">
        <v>86</v>
      </c>
      <c r="K7476" s="1" t="s">
        <v>12</v>
      </c>
      <c r="L7476" s="1" t="s">
        <v>387</v>
      </c>
    </row>
    <row r="7477" spans="1:12" x14ac:dyDescent="0.2">
      <c r="A7477" s="1" t="s">
        <v>234</v>
      </c>
      <c r="B7477" s="1" t="s">
        <v>13</v>
      </c>
      <c r="C7477" s="2">
        <v>43890</v>
      </c>
      <c r="D7477" s="1" t="s">
        <v>160</v>
      </c>
      <c r="E7477" s="1"/>
      <c r="F7477" s="1" t="s">
        <v>4788</v>
      </c>
      <c r="G7477" s="3"/>
      <c r="H7477" s="3">
        <v>821.76</v>
      </c>
      <c r="I7477" s="1" t="s">
        <v>119</v>
      </c>
      <c r="J7477" s="1" t="s">
        <v>86</v>
      </c>
      <c r="K7477" s="1" t="s">
        <v>12</v>
      </c>
      <c r="L7477" s="1" t="s">
        <v>50</v>
      </c>
    </row>
    <row r="7478" spans="1:12" x14ac:dyDescent="0.2">
      <c r="A7478" s="1" t="s">
        <v>234</v>
      </c>
      <c r="B7478" s="1" t="s">
        <v>13</v>
      </c>
      <c r="C7478" s="2">
        <v>43890</v>
      </c>
      <c r="D7478" s="1" t="s">
        <v>164</v>
      </c>
      <c r="E7478" s="1"/>
      <c r="F7478" s="1" t="s">
        <v>4789</v>
      </c>
      <c r="G7478" s="3">
        <v>1201.98</v>
      </c>
      <c r="H7478" s="3"/>
      <c r="I7478" s="1" t="s">
        <v>119</v>
      </c>
      <c r="J7478" s="1" t="s">
        <v>86</v>
      </c>
      <c r="K7478" s="1" t="s">
        <v>12</v>
      </c>
      <c r="L7478" s="1" t="s">
        <v>34</v>
      </c>
    </row>
    <row r="7479" spans="1:12" x14ac:dyDescent="0.2">
      <c r="A7479" s="1" t="s">
        <v>234</v>
      </c>
      <c r="B7479" s="1" t="s">
        <v>13</v>
      </c>
      <c r="C7479" s="2">
        <v>43890</v>
      </c>
      <c r="D7479" s="1" t="s">
        <v>164</v>
      </c>
      <c r="E7479" s="1"/>
      <c r="F7479" s="1" t="s">
        <v>4790</v>
      </c>
      <c r="G7479" s="3">
        <v>964.5</v>
      </c>
      <c r="H7479" s="3"/>
      <c r="I7479" s="1" t="s">
        <v>119</v>
      </c>
      <c r="J7479" s="1" t="s">
        <v>86</v>
      </c>
      <c r="K7479" s="1" t="s">
        <v>12</v>
      </c>
      <c r="L7479" s="1" t="s">
        <v>496</v>
      </c>
    </row>
    <row r="7480" spans="1:12" x14ac:dyDescent="0.2">
      <c r="A7480" s="1" t="s">
        <v>234</v>
      </c>
      <c r="B7480" s="1" t="s">
        <v>13</v>
      </c>
      <c r="C7480" s="2">
        <v>43890</v>
      </c>
      <c r="D7480" s="1" t="s">
        <v>163</v>
      </c>
      <c r="E7480" s="1"/>
      <c r="F7480" s="1" t="s">
        <v>4791</v>
      </c>
      <c r="G7480" s="3"/>
      <c r="H7480" s="3">
        <v>600</v>
      </c>
      <c r="I7480" s="1" t="s">
        <v>119</v>
      </c>
      <c r="J7480" s="1" t="s">
        <v>86</v>
      </c>
      <c r="K7480" s="1" t="s">
        <v>12</v>
      </c>
      <c r="L7480" s="1" t="s">
        <v>2799</v>
      </c>
    </row>
    <row r="7481" spans="1:12" x14ac:dyDescent="0.2">
      <c r="A7481" s="1" t="s">
        <v>234</v>
      </c>
      <c r="B7481" s="1" t="s">
        <v>13</v>
      </c>
      <c r="C7481" s="2">
        <v>43890</v>
      </c>
      <c r="D7481" s="1" t="s">
        <v>165</v>
      </c>
      <c r="E7481" s="1"/>
      <c r="F7481" s="1" t="s">
        <v>4792</v>
      </c>
      <c r="G7481" s="3">
        <v>1334.75</v>
      </c>
      <c r="H7481" s="3"/>
      <c r="I7481" s="1" t="s">
        <v>119</v>
      </c>
      <c r="J7481" s="1" t="s">
        <v>86</v>
      </c>
      <c r="K7481" s="1" t="s">
        <v>12</v>
      </c>
      <c r="L7481" s="1" t="s">
        <v>67</v>
      </c>
    </row>
    <row r="7482" spans="1:12" x14ac:dyDescent="0.2">
      <c r="A7482" s="1" t="s">
        <v>234</v>
      </c>
      <c r="B7482" s="1" t="s">
        <v>13</v>
      </c>
      <c r="C7482" s="2">
        <v>43890</v>
      </c>
      <c r="D7482" s="1" t="s">
        <v>162</v>
      </c>
      <c r="E7482" s="1"/>
      <c r="F7482" s="1" t="s">
        <v>4793</v>
      </c>
      <c r="G7482" s="3">
        <v>861</v>
      </c>
      <c r="H7482" s="3"/>
      <c r="I7482" s="1" t="s">
        <v>119</v>
      </c>
      <c r="J7482" s="1" t="s">
        <v>86</v>
      </c>
      <c r="K7482" s="1" t="s">
        <v>12</v>
      </c>
      <c r="L7482" s="1" t="s">
        <v>182</v>
      </c>
    </row>
    <row r="7483" spans="1:12" x14ac:dyDescent="0.2">
      <c r="A7483" s="1" t="s">
        <v>234</v>
      </c>
      <c r="B7483" s="1" t="s">
        <v>13</v>
      </c>
      <c r="C7483" s="2">
        <v>43890</v>
      </c>
      <c r="D7483" s="1" t="s">
        <v>4619</v>
      </c>
      <c r="E7483" s="1"/>
      <c r="F7483" s="1" t="s">
        <v>4794</v>
      </c>
      <c r="G7483" s="3">
        <v>85.54</v>
      </c>
      <c r="H7483" s="3"/>
      <c r="I7483" s="1" t="s">
        <v>119</v>
      </c>
      <c r="J7483" s="1" t="s">
        <v>86</v>
      </c>
      <c r="K7483" s="1" t="s">
        <v>12</v>
      </c>
      <c r="L7483" s="1" t="s">
        <v>88</v>
      </c>
    </row>
    <row r="7484" spans="1:12" x14ac:dyDescent="0.2">
      <c r="A7484" s="1" t="s">
        <v>234</v>
      </c>
      <c r="B7484" s="1" t="s">
        <v>13</v>
      </c>
      <c r="C7484" s="2">
        <v>43890</v>
      </c>
      <c r="D7484" s="1" t="s">
        <v>4595</v>
      </c>
      <c r="E7484" s="1"/>
      <c r="F7484" s="1" t="s">
        <v>4795</v>
      </c>
      <c r="G7484" s="3">
        <v>201.65</v>
      </c>
      <c r="H7484" s="3"/>
      <c r="I7484" s="1" t="s">
        <v>119</v>
      </c>
      <c r="J7484" s="1" t="s">
        <v>86</v>
      </c>
      <c r="K7484" s="1" t="s">
        <v>12</v>
      </c>
      <c r="L7484" s="1" t="s">
        <v>31</v>
      </c>
    </row>
    <row r="7485" spans="1:12" x14ac:dyDescent="0.2">
      <c r="A7485" s="1" t="s">
        <v>234</v>
      </c>
      <c r="B7485" s="1" t="s">
        <v>13</v>
      </c>
      <c r="C7485" s="2">
        <v>43890</v>
      </c>
      <c r="D7485" s="1" t="s">
        <v>4595</v>
      </c>
      <c r="E7485" s="1"/>
      <c r="F7485" s="1" t="s">
        <v>4732</v>
      </c>
      <c r="G7485" s="3">
        <v>72.61</v>
      </c>
      <c r="H7485" s="3"/>
      <c r="I7485" s="1" t="s">
        <v>119</v>
      </c>
      <c r="J7485" s="1" t="s">
        <v>86</v>
      </c>
      <c r="K7485" s="1" t="s">
        <v>84</v>
      </c>
      <c r="L7485" s="1" t="s">
        <v>63</v>
      </c>
    </row>
    <row r="7486" spans="1:12" x14ac:dyDescent="0.2">
      <c r="A7486" s="1" t="s">
        <v>234</v>
      </c>
      <c r="B7486" s="1" t="s">
        <v>13</v>
      </c>
      <c r="C7486" s="2">
        <v>43890</v>
      </c>
      <c r="D7486" s="1" t="s">
        <v>4595</v>
      </c>
      <c r="E7486" s="1"/>
      <c r="F7486" s="1" t="s">
        <v>4796</v>
      </c>
      <c r="G7486" s="3">
        <v>324.87</v>
      </c>
      <c r="H7486" s="3"/>
      <c r="I7486" s="1" t="s">
        <v>119</v>
      </c>
      <c r="J7486" s="1" t="s">
        <v>86</v>
      </c>
      <c r="K7486" s="1" t="s">
        <v>12</v>
      </c>
      <c r="L7486" s="1" t="s">
        <v>24</v>
      </c>
    </row>
    <row r="7487" spans="1:12" x14ac:dyDescent="0.2">
      <c r="A7487" s="1" t="s">
        <v>234</v>
      </c>
      <c r="B7487" s="1" t="s">
        <v>13</v>
      </c>
      <c r="C7487" s="2">
        <v>43890</v>
      </c>
      <c r="D7487" s="1" t="s">
        <v>4614</v>
      </c>
      <c r="E7487" s="1"/>
      <c r="F7487" s="1" t="s">
        <v>4797</v>
      </c>
      <c r="G7487" s="3">
        <v>111.79</v>
      </c>
      <c r="H7487" s="3"/>
      <c r="I7487" s="1" t="s">
        <v>119</v>
      </c>
      <c r="J7487" s="1" t="s">
        <v>86</v>
      </c>
      <c r="K7487" s="1" t="s">
        <v>12</v>
      </c>
      <c r="L7487" s="1" t="s">
        <v>427</v>
      </c>
    </row>
    <row r="7488" spans="1:12" x14ac:dyDescent="0.2">
      <c r="A7488" s="1" t="s">
        <v>234</v>
      </c>
      <c r="B7488" s="1" t="s">
        <v>13</v>
      </c>
      <c r="C7488" s="2">
        <v>43890</v>
      </c>
      <c r="D7488" s="1" t="s">
        <v>166</v>
      </c>
      <c r="E7488" s="1"/>
      <c r="F7488" s="1" t="s">
        <v>4798</v>
      </c>
      <c r="G7488" s="3">
        <v>1017.38</v>
      </c>
      <c r="H7488" s="3"/>
      <c r="I7488" s="1" t="s">
        <v>179</v>
      </c>
      <c r="J7488" s="1" t="s">
        <v>89</v>
      </c>
      <c r="K7488" s="1" t="s">
        <v>12</v>
      </c>
      <c r="L7488" s="1" t="s">
        <v>483</v>
      </c>
    </row>
    <row r="7489" spans="1:12" x14ac:dyDescent="0.2">
      <c r="A7489" s="1" t="s">
        <v>234</v>
      </c>
      <c r="B7489" s="1" t="s">
        <v>13</v>
      </c>
      <c r="C7489" s="2">
        <v>43890</v>
      </c>
      <c r="D7489" s="1" t="s">
        <v>4610</v>
      </c>
      <c r="E7489" s="1"/>
      <c r="F7489" s="1" t="s">
        <v>4799</v>
      </c>
      <c r="G7489" s="3">
        <v>0.98</v>
      </c>
      <c r="H7489" s="3"/>
      <c r="I7489" s="1" t="s">
        <v>179</v>
      </c>
      <c r="J7489" s="1" t="s">
        <v>89</v>
      </c>
      <c r="K7489" s="1" t="s">
        <v>84</v>
      </c>
      <c r="L7489" s="1" t="s">
        <v>306</v>
      </c>
    </row>
    <row r="7490" spans="1:12" x14ac:dyDescent="0.2">
      <c r="A7490" s="1" t="s">
        <v>234</v>
      </c>
      <c r="B7490" s="1" t="s">
        <v>13</v>
      </c>
      <c r="C7490" s="2">
        <v>43890</v>
      </c>
      <c r="D7490" s="1" t="s">
        <v>166</v>
      </c>
      <c r="E7490" s="1"/>
      <c r="F7490" s="1" t="s">
        <v>4800</v>
      </c>
      <c r="G7490" s="3">
        <v>864.21</v>
      </c>
      <c r="H7490" s="3"/>
      <c r="I7490" s="1" t="s">
        <v>177</v>
      </c>
      <c r="J7490" s="1" t="s">
        <v>178</v>
      </c>
      <c r="K7490" s="1" t="s">
        <v>12</v>
      </c>
      <c r="L7490" s="1" t="s">
        <v>56</v>
      </c>
    </row>
    <row r="7491" spans="1:12" x14ac:dyDescent="0.2">
      <c r="A7491" s="1" t="s">
        <v>234</v>
      </c>
      <c r="B7491" s="1" t="s">
        <v>13</v>
      </c>
      <c r="C7491" s="2">
        <v>43890</v>
      </c>
      <c r="D7491" s="1" t="s">
        <v>167</v>
      </c>
      <c r="E7491" s="1"/>
      <c r="F7491" s="1" t="s">
        <v>4801</v>
      </c>
      <c r="G7491" s="3"/>
      <c r="H7491" s="3">
        <v>843</v>
      </c>
      <c r="I7491" s="1" t="s">
        <v>177</v>
      </c>
      <c r="J7491" s="1" t="s">
        <v>178</v>
      </c>
      <c r="K7491" s="1" t="s">
        <v>12</v>
      </c>
      <c r="L7491" s="1" t="s">
        <v>349</v>
      </c>
    </row>
    <row r="7492" spans="1:12" x14ac:dyDescent="0.2">
      <c r="A7492" s="1" t="s">
        <v>234</v>
      </c>
      <c r="B7492" s="1" t="s">
        <v>13</v>
      </c>
      <c r="C7492" s="2">
        <v>43890</v>
      </c>
      <c r="D7492" s="1" t="s">
        <v>165</v>
      </c>
      <c r="E7492" s="1"/>
      <c r="F7492" s="1" t="s">
        <v>4802</v>
      </c>
      <c r="G7492" s="3">
        <v>77.290000000000006</v>
      </c>
      <c r="H7492" s="3"/>
      <c r="I7492" s="1" t="s">
        <v>123</v>
      </c>
      <c r="J7492" s="1" t="s">
        <v>124</v>
      </c>
      <c r="K7492" s="1" t="s">
        <v>84</v>
      </c>
      <c r="L7492" s="1" t="s">
        <v>51</v>
      </c>
    </row>
    <row r="7493" spans="1:12" x14ac:dyDescent="0.2">
      <c r="A7493" s="1" t="s">
        <v>234</v>
      </c>
      <c r="B7493" s="1" t="s">
        <v>13</v>
      </c>
      <c r="C7493" s="2">
        <v>43890</v>
      </c>
      <c r="D7493" s="1" t="s">
        <v>162</v>
      </c>
      <c r="E7493" s="1"/>
      <c r="F7493" s="1" t="s">
        <v>4803</v>
      </c>
      <c r="G7493" s="3">
        <v>658.07</v>
      </c>
      <c r="H7493" s="3"/>
      <c r="I7493" s="1" t="s">
        <v>123</v>
      </c>
      <c r="J7493" s="1" t="s">
        <v>124</v>
      </c>
      <c r="K7493" s="1" t="s">
        <v>12</v>
      </c>
      <c r="L7493" s="1" t="s">
        <v>49</v>
      </c>
    </row>
    <row r="7494" spans="1:12" x14ac:dyDescent="0.2">
      <c r="A7494" s="1" t="s">
        <v>234</v>
      </c>
      <c r="B7494" s="1" t="s">
        <v>13</v>
      </c>
      <c r="C7494" s="2">
        <v>43890</v>
      </c>
      <c r="D7494" s="1" t="s">
        <v>4595</v>
      </c>
      <c r="E7494" s="1"/>
      <c r="F7494" s="1" t="s">
        <v>4804</v>
      </c>
      <c r="G7494" s="3">
        <v>124.86</v>
      </c>
      <c r="H7494" s="3"/>
      <c r="I7494" s="1" t="s">
        <v>123</v>
      </c>
      <c r="J7494" s="1" t="s">
        <v>124</v>
      </c>
      <c r="K7494" s="1" t="s">
        <v>12</v>
      </c>
      <c r="L7494" s="1" t="s">
        <v>261</v>
      </c>
    </row>
    <row r="7495" spans="1:12" x14ac:dyDescent="0.2">
      <c r="A7495" s="1" t="s">
        <v>234</v>
      </c>
      <c r="B7495" s="1" t="s">
        <v>13</v>
      </c>
      <c r="C7495" s="2">
        <v>43890</v>
      </c>
      <c r="D7495" s="1" t="s">
        <v>165</v>
      </c>
      <c r="E7495" s="1"/>
      <c r="F7495" s="1" t="s">
        <v>4805</v>
      </c>
      <c r="G7495" s="3">
        <v>192.04</v>
      </c>
      <c r="H7495" s="3"/>
      <c r="I7495" s="1" t="s">
        <v>185</v>
      </c>
      <c r="J7495" s="1" t="s">
        <v>126</v>
      </c>
      <c r="K7495" s="1" t="s">
        <v>12</v>
      </c>
      <c r="L7495" s="1" t="s">
        <v>304</v>
      </c>
    </row>
    <row r="7496" spans="1:12" x14ac:dyDescent="0.2">
      <c r="A7496" s="1" t="s">
        <v>234</v>
      </c>
      <c r="B7496" s="1" t="s">
        <v>13</v>
      </c>
      <c r="C7496" s="2">
        <v>43890</v>
      </c>
      <c r="D7496" s="1" t="s">
        <v>4610</v>
      </c>
      <c r="E7496" s="1"/>
      <c r="F7496" s="1" t="s">
        <v>4806</v>
      </c>
      <c r="G7496" s="3">
        <v>1.93</v>
      </c>
      <c r="H7496" s="3"/>
      <c r="I7496" s="1" t="s">
        <v>185</v>
      </c>
      <c r="J7496" s="1" t="s">
        <v>126</v>
      </c>
      <c r="K7496" s="1" t="s">
        <v>84</v>
      </c>
      <c r="L7496" s="1" t="s">
        <v>29</v>
      </c>
    </row>
    <row r="7497" spans="1:12" x14ac:dyDescent="0.2">
      <c r="A7497" s="1" t="s">
        <v>234</v>
      </c>
      <c r="B7497" s="1" t="s">
        <v>13</v>
      </c>
      <c r="C7497" s="2">
        <v>43890</v>
      </c>
      <c r="D7497" s="1" t="s">
        <v>167</v>
      </c>
      <c r="E7497" s="1"/>
      <c r="F7497" s="1" t="s">
        <v>4807</v>
      </c>
      <c r="G7497" s="3"/>
      <c r="H7497" s="3">
        <v>154.51</v>
      </c>
      <c r="I7497" s="1" t="s">
        <v>185</v>
      </c>
      <c r="J7497" s="1" t="s">
        <v>126</v>
      </c>
      <c r="K7497" s="1" t="s">
        <v>84</v>
      </c>
      <c r="L7497" s="1" t="s">
        <v>241</v>
      </c>
    </row>
    <row r="7498" spans="1:12" x14ac:dyDescent="0.2">
      <c r="A7498" s="1" t="s">
        <v>234</v>
      </c>
      <c r="B7498" s="1" t="s">
        <v>13</v>
      </c>
      <c r="C7498" s="2">
        <v>43890</v>
      </c>
      <c r="D7498" s="1" t="s">
        <v>4610</v>
      </c>
      <c r="E7498" s="1"/>
      <c r="F7498" s="1" t="s">
        <v>4808</v>
      </c>
      <c r="G7498" s="3">
        <v>3.02</v>
      </c>
      <c r="H7498" s="3"/>
      <c r="I7498" s="1" t="s">
        <v>108</v>
      </c>
      <c r="J7498" s="1" t="s">
        <v>117</v>
      </c>
      <c r="K7498" s="1" t="s">
        <v>84</v>
      </c>
      <c r="L7498" s="1" t="s">
        <v>111</v>
      </c>
    </row>
    <row r="7499" spans="1:12" x14ac:dyDescent="0.2">
      <c r="A7499" s="1" t="s">
        <v>234</v>
      </c>
      <c r="B7499" s="1" t="s">
        <v>13</v>
      </c>
      <c r="C7499" s="2">
        <v>43890</v>
      </c>
      <c r="D7499" s="1" t="s">
        <v>167</v>
      </c>
      <c r="E7499" s="1"/>
      <c r="F7499" s="1" t="s">
        <v>4589</v>
      </c>
      <c r="G7499" s="3"/>
      <c r="H7499" s="3">
        <v>29.28</v>
      </c>
      <c r="I7499" s="1" t="s">
        <v>108</v>
      </c>
      <c r="J7499" s="1" t="s">
        <v>117</v>
      </c>
      <c r="K7499" s="1" t="s">
        <v>84</v>
      </c>
      <c r="L7499" s="1" t="s">
        <v>111</v>
      </c>
    </row>
    <row r="7500" spans="1:12" x14ac:dyDescent="0.2">
      <c r="A7500" s="1" t="s">
        <v>234</v>
      </c>
      <c r="B7500" s="1" t="s">
        <v>13</v>
      </c>
      <c r="C7500" s="2">
        <v>43890</v>
      </c>
      <c r="D7500" s="1" t="s">
        <v>166</v>
      </c>
      <c r="E7500" s="1"/>
      <c r="F7500" s="1" t="s">
        <v>4809</v>
      </c>
      <c r="G7500" s="3">
        <v>1386.4</v>
      </c>
      <c r="H7500" s="3"/>
      <c r="I7500" s="1" t="s">
        <v>106</v>
      </c>
      <c r="J7500" s="1" t="s">
        <v>121</v>
      </c>
      <c r="K7500" s="1" t="s">
        <v>12</v>
      </c>
      <c r="L7500" s="1" t="s">
        <v>18</v>
      </c>
    </row>
    <row r="7501" spans="1:12" x14ac:dyDescent="0.2">
      <c r="A7501" s="1" t="s">
        <v>234</v>
      </c>
      <c r="B7501" s="1" t="s">
        <v>13</v>
      </c>
      <c r="C7501" s="2">
        <v>43890</v>
      </c>
      <c r="D7501" s="1" t="s">
        <v>166</v>
      </c>
      <c r="E7501" s="1"/>
      <c r="F7501" s="1" t="s">
        <v>4810</v>
      </c>
      <c r="G7501" s="3">
        <v>184.62</v>
      </c>
      <c r="H7501" s="3"/>
      <c r="I7501" s="1" t="s">
        <v>106</v>
      </c>
      <c r="J7501" s="1" t="s">
        <v>121</v>
      </c>
      <c r="K7501" s="1" t="s">
        <v>84</v>
      </c>
      <c r="L7501" s="1" t="s">
        <v>26</v>
      </c>
    </row>
    <row r="7502" spans="1:12" x14ac:dyDescent="0.2">
      <c r="A7502" s="1" t="s">
        <v>234</v>
      </c>
      <c r="B7502" s="1" t="s">
        <v>13</v>
      </c>
      <c r="C7502" s="2">
        <v>43890</v>
      </c>
      <c r="D7502" s="1" t="s">
        <v>161</v>
      </c>
      <c r="E7502" s="1"/>
      <c r="F7502" s="1" t="s">
        <v>4811</v>
      </c>
      <c r="G7502" s="3"/>
      <c r="H7502" s="3">
        <v>176.08</v>
      </c>
      <c r="I7502" s="1" t="s">
        <v>106</v>
      </c>
      <c r="J7502" s="1" t="s">
        <v>121</v>
      </c>
      <c r="K7502" s="1" t="s">
        <v>12</v>
      </c>
      <c r="L7502" s="1" t="s">
        <v>1047</v>
      </c>
    </row>
    <row r="7503" spans="1:12" x14ac:dyDescent="0.2">
      <c r="A7503" s="1" t="s">
        <v>234</v>
      </c>
      <c r="B7503" s="1" t="s">
        <v>13</v>
      </c>
      <c r="C7503" s="2">
        <v>43890</v>
      </c>
      <c r="D7503" s="1" t="s">
        <v>161</v>
      </c>
      <c r="E7503" s="1"/>
      <c r="F7503" s="1" t="s">
        <v>4812</v>
      </c>
      <c r="G7503" s="3"/>
      <c r="H7503" s="3">
        <v>637.03</v>
      </c>
      <c r="I7503" s="1" t="s">
        <v>87</v>
      </c>
      <c r="J7503" s="1" t="s">
        <v>116</v>
      </c>
      <c r="K7503" s="1" t="s">
        <v>84</v>
      </c>
      <c r="L7503" s="1" t="s">
        <v>26</v>
      </c>
    </row>
    <row r="7504" spans="1:12" x14ac:dyDescent="0.2">
      <c r="A7504" s="1" t="s">
        <v>234</v>
      </c>
      <c r="B7504" s="1" t="s">
        <v>13</v>
      </c>
      <c r="C7504" s="2">
        <v>43890</v>
      </c>
      <c r="D7504" s="1" t="s">
        <v>161</v>
      </c>
      <c r="E7504" s="1"/>
      <c r="F7504" s="1" t="s">
        <v>4813</v>
      </c>
      <c r="G7504" s="3"/>
      <c r="H7504" s="3">
        <v>476.5</v>
      </c>
      <c r="I7504" s="1" t="s">
        <v>87</v>
      </c>
      <c r="J7504" s="1" t="s">
        <v>116</v>
      </c>
      <c r="K7504" s="1" t="s">
        <v>12</v>
      </c>
      <c r="L7504" s="1" t="s">
        <v>77</v>
      </c>
    </row>
    <row r="7505" spans="1:12" x14ac:dyDescent="0.2">
      <c r="A7505" s="1" t="s">
        <v>234</v>
      </c>
      <c r="B7505" s="1" t="s">
        <v>13</v>
      </c>
      <c r="C7505" s="2">
        <v>43890</v>
      </c>
      <c r="D7505" s="1" t="s">
        <v>163</v>
      </c>
      <c r="E7505" s="1"/>
      <c r="F7505" s="1" t="s">
        <v>4756</v>
      </c>
      <c r="G7505" s="3"/>
      <c r="H7505" s="3">
        <v>167.34</v>
      </c>
      <c r="I7505" s="1" t="s">
        <v>87</v>
      </c>
      <c r="J7505" s="1" t="s">
        <v>116</v>
      </c>
      <c r="K7505" s="1" t="s">
        <v>84</v>
      </c>
      <c r="L7505" s="1" t="s">
        <v>111</v>
      </c>
    </row>
    <row r="7506" spans="1:12" x14ac:dyDescent="0.2">
      <c r="A7506" s="1" t="s">
        <v>234</v>
      </c>
      <c r="B7506" s="1" t="s">
        <v>13</v>
      </c>
      <c r="C7506" s="2">
        <v>43890</v>
      </c>
      <c r="D7506" s="1" t="s">
        <v>162</v>
      </c>
      <c r="E7506" s="1"/>
      <c r="F7506" s="1" t="s">
        <v>4814</v>
      </c>
      <c r="G7506" s="3">
        <v>864.95</v>
      </c>
      <c r="H7506" s="3"/>
      <c r="I7506" s="1" t="s">
        <v>87</v>
      </c>
      <c r="J7506" s="1" t="s">
        <v>116</v>
      </c>
      <c r="K7506" s="1" t="s">
        <v>84</v>
      </c>
      <c r="L7506" s="1" t="s">
        <v>26</v>
      </c>
    </row>
    <row r="7507" spans="1:12" x14ac:dyDescent="0.2">
      <c r="A7507" s="1" t="s">
        <v>234</v>
      </c>
      <c r="B7507" s="1" t="s">
        <v>13</v>
      </c>
      <c r="C7507" s="2">
        <v>43890</v>
      </c>
      <c r="D7507" s="1" t="s">
        <v>162</v>
      </c>
      <c r="E7507" s="1"/>
      <c r="F7507" s="1" t="s">
        <v>4815</v>
      </c>
      <c r="G7507" s="3">
        <v>255.51</v>
      </c>
      <c r="H7507" s="3"/>
      <c r="I7507" s="1" t="s">
        <v>87</v>
      </c>
      <c r="J7507" s="1" t="s">
        <v>116</v>
      </c>
      <c r="K7507" s="1" t="s">
        <v>84</v>
      </c>
      <c r="L7507" s="1" t="s">
        <v>51</v>
      </c>
    </row>
    <row r="7508" spans="1:12" x14ac:dyDescent="0.2">
      <c r="A7508" s="1" t="s">
        <v>234</v>
      </c>
      <c r="B7508" s="1" t="s">
        <v>13</v>
      </c>
      <c r="C7508" s="2">
        <v>43890</v>
      </c>
      <c r="D7508" s="1" t="s">
        <v>162</v>
      </c>
      <c r="E7508" s="1"/>
      <c r="F7508" s="1" t="s">
        <v>4716</v>
      </c>
      <c r="G7508" s="3">
        <v>625</v>
      </c>
      <c r="H7508" s="3"/>
      <c r="I7508" s="1" t="s">
        <v>120</v>
      </c>
      <c r="J7508" s="1" t="s">
        <v>171</v>
      </c>
      <c r="K7508" s="1" t="s">
        <v>84</v>
      </c>
      <c r="L7508" s="1" t="s">
        <v>104</v>
      </c>
    </row>
    <row r="7509" spans="1:12" x14ac:dyDescent="0.2">
      <c r="A7509" s="1" t="s">
        <v>234</v>
      </c>
      <c r="B7509" s="1" t="s">
        <v>13</v>
      </c>
      <c r="C7509" s="2">
        <v>43890</v>
      </c>
      <c r="D7509" s="1" t="s">
        <v>162</v>
      </c>
      <c r="E7509" s="1"/>
      <c r="F7509" s="1" t="s">
        <v>4816</v>
      </c>
      <c r="G7509" s="3">
        <v>168</v>
      </c>
      <c r="H7509" s="3"/>
      <c r="I7509" s="1" t="s">
        <v>120</v>
      </c>
      <c r="J7509" s="1" t="s">
        <v>171</v>
      </c>
      <c r="K7509" s="1" t="s">
        <v>12</v>
      </c>
      <c r="L7509" s="1" t="s">
        <v>78</v>
      </c>
    </row>
    <row r="7510" spans="1:12" x14ac:dyDescent="0.2">
      <c r="A7510" s="1" t="s">
        <v>234</v>
      </c>
      <c r="B7510" s="1" t="s">
        <v>13</v>
      </c>
      <c r="C7510" s="2">
        <v>43890</v>
      </c>
      <c r="D7510" s="1" t="s">
        <v>4625</v>
      </c>
      <c r="E7510" s="1"/>
      <c r="F7510" s="1" t="s">
        <v>4817</v>
      </c>
      <c r="G7510" s="3">
        <v>19.82</v>
      </c>
      <c r="H7510" s="3"/>
      <c r="I7510" s="1" t="s">
        <v>120</v>
      </c>
      <c r="J7510" s="1" t="s">
        <v>171</v>
      </c>
      <c r="K7510" s="1" t="s">
        <v>12</v>
      </c>
      <c r="L7510" s="1" t="s">
        <v>78</v>
      </c>
    </row>
    <row r="7511" spans="1:12" x14ac:dyDescent="0.2">
      <c r="A7511" s="1" t="s">
        <v>234</v>
      </c>
      <c r="B7511" s="1" t="s">
        <v>13</v>
      </c>
      <c r="C7511" s="2">
        <v>43890</v>
      </c>
      <c r="D7511" s="1" t="s">
        <v>160</v>
      </c>
      <c r="E7511" s="1"/>
      <c r="F7511" s="1" t="s">
        <v>4818</v>
      </c>
      <c r="G7511" s="3"/>
      <c r="H7511" s="3">
        <v>35167.79</v>
      </c>
      <c r="I7511" s="1"/>
      <c r="J7511" s="1"/>
      <c r="K7511" s="1" t="s">
        <v>12</v>
      </c>
      <c r="L7511" s="1"/>
    </row>
    <row r="7512" spans="1:12" x14ac:dyDescent="0.2">
      <c r="A7512" s="1" t="s">
        <v>234</v>
      </c>
      <c r="B7512" s="1" t="s">
        <v>13</v>
      </c>
      <c r="C7512" s="2">
        <v>43890</v>
      </c>
      <c r="D7512" s="1" t="s">
        <v>4614</v>
      </c>
      <c r="E7512" s="1"/>
      <c r="F7512" s="1" t="s">
        <v>4819</v>
      </c>
      <c r="G7512" s="3">
        <v>154.38999999999999</v>
      </c>
      <c r="H7512" s="3"/>
      <c r="I7512" s="1" t="s">
        <v>83</v>
      </c>
      <c r="J7512" s="1" t="s">
        <v>230</v>
      </c>
      <c r="K7512" s="1" t="s">
        <v>12</v>
      </c>
      <c r="L7512" s="1" t="s">
        <v>429</v>
      </c>
    </row>
    <row r="7513" spans="1:12" x14ac:dyDescent="0.2">
      <c r="A7513" s="1" t="s">
        <v>234</v>
      </c>
      <c r="B7513" s="1" t="s">
        <v>13</v>
      </c>
      <c r="C7513" s="2">
        <v>43890</v>
      </c>
      <c r="D7513" s="1" t="s">
        <v>166</v>
      </c>
      <c r="E7513" s="1"/>
      <c r="F7513" s="1" t="s">
        <v>4820</v>
      </c>
      <c r="G7513" s="3">
        <v>1014.84</v>
      </c>
      <c r="H7513" s="3"/>
      <c r="I7513" s="1" t="s">
        <v>83</v>
      </c>
      <c r="J7513" s="1" t="s">
        <v>181</v>
      </c>
      <c r="K7513" s="1" t="s">
        <v>12</v>
      </c>
      <c r="L7513" s="1" t="s">
        <v>345</v>
      </c>
    </row>
    <row r="7514" spans="1:12" x14ac:dyDescent="0.2">
      <c r="A7514" s="1" t="s">
        <v>234</v>
      </c>
      <c r="B7514" s="1" t="s">
        <v>13</v>
      </c>
      <c r="C7514" s="2">
        <v>43890</v>
      </c>
      <c r="D7514" s="1" t="s">
        <v>164</v>
      </c>
      <c r="E7514" s="1"/>
      <c r="F7514" s="1" t="s">
        <v>4821</v>
      </c>
      <c r="G7514" s="3">
        <v>2669.2</v>
      </c>
      <c r="H7514" s="3"/>
      <c r="I7514" s="1" t="s">
        <v>83</v>
      </c>
      <c r="J7514" s="1" t="s">
        <v>181</v>
      </c>
      <c r="K7514" s="1" t="s">
        <v>12</v>
      </c>
      <c r="L7514" s="1" t="s">
        <v>36</v>
      </c>
    </row>
    <row r="7515" spans="1:12" x14ac:dyDescent="0.2">
      <c r="A7515" s="1" t="s">
        <v>234</v>
      </c>
      <c r="B7515" s="1" t="s">
        <v>13</v>
      </c>
      <c r="C7515" s="2">
        <v>43890</v>
      </c>
      <c r="D7515" s="1" t="s">
        <v>163</v>
      </c>
      <c r="E7515" s="1"/>
      <c r="F7515" s="1" t="s">
        <v>4822</v>
      </c>
      <c r="G7515" s="3"/>
      <c r="H7515" s="3">
        <v>1472.81</v>
      </c>
      <c r="I7515" s="1" t="s">
        <v>83</v>
      </c>
      <c r="J7515" s="1" t="s">
        <v>181</v>
      </c>
      <c r="K7515" s="1" t="s">
        <v>12</v>
      </c>
      <c r="L7515" s="1" t="s">
        <v>14</v>
      </c>
    </row>
    <row r="7516" spans="1:12" x14ac:dyDescent="0.2">
      <c r="A7516" s="1" t="s">
        <v>234</v>
      </c>
      <c r="B7516" s="1" t="s">
        <v>13</v>
      </c>
      <c r="C7516" s="2">
        <v>43890</v>
      </c>
      <c r="D7516" s="1" t="s">
        <v>167</v>
      </c>
      <c r="E7516" s="1"/>
      <c r="F7516" s="1" t="s">
        <v>4823</v>
      </c>
      <c r="G7516" s="3"/>
      <c r="H7516" s="3">
        <v>894.01</v>
      </c>
      <c r="I7516" s="1" t="s">
        <v>83</v>
      </c>
      <c r="J7516" s="1" t="s">
        <v>181</v>
      </c>
      <c r="K7516" s="1" t="s">
        <v>12</v>
      </c>
      <c r="L7516" s="1" t="s">
        <v>3324</v>
      </c>
    </row>
    <row r="7517" spans="1:12" x14ac:dyDescent="0.2">
      <c r="A7517" s="1" t="s">
        <v>234</v>
      </c>
      <c r="B7517" s="1" t="s">
        <v>13</v>
      </c>
      <c r="C7517" s="2">
        <v>43890</v>
      </c>
      <c r="D7517" s="1" t="s">
        <v>166</v>
      </c>
      <c r="E7517" s="1"/>
      <c r="F7517" s="1" t="s">
        <v>4824</v>
      </c>
      <c r="G7517" s="3">
        <v>1344.25</v>
      </c>
      <c r="H7517" s="3"/>
      <c r="I7517" s="1" t="s">
        <v>119</v>
      </c>
      <c r="J7517" s="1" t="s">
        <v>86</v>
      </c>
      <c r="K7517" s="1" t="s">
        <v>12</v>
      </c>
      <c r="L7517" s="1" t="s">
        <v>71</v>
      </c>
    </row>
    <row r="7518" spans="1:12" x14ac:dyDescent="0.2">
      <c r="A7518" s="1" t="s">
        <v>234</v>
      </c>
      <c r="B7518" s="1" t="s">
        <v>13</v>
      </c>
      <c r="C7518" s="2">
        <v>43890</v>
      </c>
      <c r="D7518" s="1" t="s">
        <v>166</v>
      </c>
      <c r="E7518" s="1"/>
      <c r="F7518" s="1" t="s">
        <v>4825</v>
      </c>
      <c r="G7518" s="3">
        <v>1638</v>
      </c>
      <c r="H7518" s="3"/>
      <c r="I7518" s="1" t="s">
        <v>119</v>
      </c>
      <c r="J7518" s="1" t="s">
        <v>86</v>
      </c>
      <c r="K7518" s="1" t="s">
        <v>12</v>
      </c>
      <c r="L7518" s="1" t="s">
        <v>246</v>
      </c>
    </row>
    <row r="7519" spans="1:12" x14ac:dyDescent="0.2">
      <c r="A7519" s="1" t="s">
        <v>234</v>
      </c>
      <c r="B7519" s="1" t="s">
        <v>13</v>
      </c>
      <c r="C7519" s="2">
        <v>43890</v>
      </c>
      <c r="D7519" s="1" t="s">
        <v>166</v>
      </c>
      <c r="E7519" s="1"/>
      <c r="F7519" s="1" t="s">
        <v>4826</v>
      </c>
      <c r="G7519" s="3">
        <v>882</v>
      </c>
      <c r="H7519" s="3"/>
      <c r="I7519" s="1" t="s">
        <v>119</v>
      </c>
      <c r="J7519" s="1" t="s">
        <v>86</v>
      </c>
      <c r="K7519" s="1" t="s">
        <v>12</v>
      </c>
      <c r="L7519" s="1" t="s">
        <v>109</v>
      </c>
    </row>
    <row r="7520" spans="1:12" x14ac:dyDescent="0.2">
      <c r="A7520" s="1" t="s">
        <v>234</v>
      </c>
      <c r="B7520" s="1" t="s">
        <v>13</v>
      </c>
      <c r="C7520" s="2">
        <v>43890</v>
      </c>
      <c r="D7520" s="1" t="s">
        <v>166</v>
      </c>
      <c r="E7520" s="1"/>
      <c r="F7520" s="1" t="s">
        <v>4827</v>
      </c>
      <c r="G7520" s="3">
        <v>864</v>
      </c>
      <c r="H7520" s="3"/>
      <c r="I7520" s="1" t="s">
        <v>119</v>
      </c>
      <c r="J7520" s="1" t="s">
        <v>86</v>
      </c>
      <c r="K7520" s="1" t="s">
        <v>12</v>
      </c>
      <c r="L7520" s="1" t="s">
        <v>2772</v>
      </c>
    </row>
    <row r="7521" spans="1:12" x14ac:dyDescent="0.2">
      <c r="A7521" s="1" t="s">
        <v>234</v>
      </c>
      <c r="B7521" s="1" t="s">
        <v>13</v>
      </c>
      <c r="C7521" s="2">
        <v>43890</v>
      </c>
      <c r="D7521" s="1" t="s">
        <v>160</v>
      </c>
      <c r="E7521" s="1"/>
      <c r="F7521" s="1" t="s">
        <v>4828</v>
      </c>
      <c r="G7521" s="3"/>
      <c r="H7521" s="3">
        <v>1046.5</v>
      </c>
      <c r="I7521" s="1" t="s">
        <v>119</v>
      </c>
      <c r="J7521" s="1" t="s">
        <v>86</v>
      </c>
      <c r="K7521" s="1" t="s">
        <v>12</v>
      </c>
      <c r="L7521" s="1" t="s">
        <v>2598</v>
      </c>
    </row>
    <row r="7522" spans="1:12" x14ac:dyDescent="0.2">
      <c r="A7522" s="1" t="s">
        <v>234</v>
      </c>
      <c r="B7522" s="1" t="s">
        <v>13</v>
      </c>
      <c r="C7522" s="2">
        <v>43890</v>
      </c>
      <c r="D7522" s="1" t="s">
        <v>161</v>
      </c>
      <c r="E7522" s="1"/>
      <c r="F7522" s="1" t="s">
        <v>4829</v>
      </c>
      <c r="G7522" s="3"/>
      <c r="H7522" s="3">
        <v>792</v>
      </c>
      <c r="I7522" s="1" t="s">
        <v>119</v>
      </c>
      <c r="J7522" s="1" t="s">
        <v>86</v>
      </c>
      <c r="K7522" s="1" t="s">
        <v>12</v>
      </c>
      <c r="L7522" s="1" t="s">
        <v>471</v>
      </c>
    </row>
    <row r="7523" spans="1:12" x14ac:dyDescent="0.2">
      <c r="A7523" s="1" t="s">
        <v>234</v>
      </c>
      <c r="B7523" s="1" t="s">
        <v>13</v>
      </c>
      <c r="C7523" s="2">
        <v>43890</v>
      </c>
      <c r="D7523" s="1" t="s">
        <v>164</v>
      </c>
      <c r="E7523" s="1"/>
      <c r="F7523" s="1" t="s">
        <v>4682</v>
      </c>
      <c r="G7523" s="3">
        <v>1038.45</v>
      </c>
      <c r="H7523" s="3"/>
      <c r="I7523" s="1" t="s">
        <v>119</v>
      </c>
      <c r="J7523" s="1" t="s">
        <v>86</v>
      </c>
      <c r="K7523" s="1" t="s">
        <v>84</v>
      </c>
      <c r="L7523" s="1" t="s">
        <v>111</v>
      </c>
    </row>
    <row r="7524" spans="1:12" x14ac:dyDescent="0.2">
      <c r="A7524" s="1" t="s">
        <v>234</v>
      </c>
      <c r="B7524" s="1" t="s">
        <v>13</v>
      </c>
      <c r="C7524" s="2">
        <v>43890</v>
      </c>
      <c r="D7524" s="1" t="s">
        <v>163</v>
      </c>
      <c r="E7524" s="1"/>
      <c r="F7524" s="1" t="s">
        <v>4830</v>
      </c>
      <c r="G7524" s="3"/>
      <c r="H7524" s="3">
        <v>389.41</v>
      </c>
      <c r="I7524" s="1" t="s">
        <v>119</v>
      </c>
      <c r="J7524" s="1" t="s">
        <v>86</v>
      </c>
      <c r="K7524" s="1" t="s">
        <v>12</v>
      </c>
      <c r="L7524" s="1" t="s">
        <v>110</v>
      </c>
    </row>
    <row r="7525" spans="1:12" x14ac:dyDescent="0.2">
      <c r="A7525" s="1" t="s">
        <v>234</v>
      </c>
      <c r="B7525" s="1" t="s">
        <v>13</v>
      </c>
      <c r="C7525" s="2">
        <v>43890</v>
      </c>
      <c r="D7525" s="1" t="s">
        <v>163</v>
      </c>
      <c r="E7525" s="1"/>
      <c r="F7525" s="1" t="s">
        <v>4831</v>
      </c>
      <c r="G7525" s="3"/>
      <c r="H7525" s="3">
        <v>1015.57</v>
      </c>
      <c r="I7525" s="1" t="s">
        <v>119</v>
      </c>
      <c r="J7525" s="1" t="s">
        <v>86</v>
      </c>
      <c r="K7525" s="1" t="s">
        <v>12</v>
      </c>
      <c r="L7525" s="1" t="s">
        <v>382</v>
      </c>
    </row>
    <row r="7526" spans="1:12" x14ac:dyDescent="0.2">
      <c r="A7526" s="1" t="s">
        <v>234</v>
      </c>
      <c r="B7526" s="1" t="s">
        <v>13</v>
      </c>
      <c r="C7526" s="2">
        <v>43890</v>
      </c>
      <c r="D7526" s="1" t="s">
        <v>165</v>
      </c>
      <c r="E7526" s="1"/>
      <c r="F7526" s="1" t="s">
        <v>4832</v>
      </c>
      <c r="G7526" s="3">
        <v>950</v>
      </c>
      <c r="H7526" s="3"/>
      <c r="I7526" s="1" t="s">
        <v>119</v>
      </c>
      <c r="J7526" s="1" t="s">
        <v>86</v>
      </c>
      <c r="K7526" s="1" t="s">
        <v>12</v>
      </c>
      <c r="L7526" s="1" t="s">
        <v>333</v>
      </c>
    </row>
    <row r="7527" spans="1:12" x14ac:dyDescent="0.2">
      <c r="A7527" s="1" t="s">
        <v>234</v>
      </c>
      <c r="B7527" s="1" t="s">
        <v>13</v>
      </c>
      <c r="C7527" s="2">
        <v>43890</v>
      </c>
      <c r="D7527" s="1" t="s">
        <v>165</v>
      </c>
      <c r="E7527" s="1"/>
      <c r="F7527" s="1" t="s">
        <v>4833</v>
      </c>
      <c r="G7527" s="3">
        <v>1068.75</v>
      </c>
      <c r="H7527" s="3"/>
      <c r="I7527" s="1" t="s">
        <v>119</v>
      </c>
      <c r="J7527" s="1" t="s">
        <v>86</v>
      </c>
      <c r="K7527" s="1" t="s">
        <v>12</v>
      </c>
      <c r="L7527" s="1" t="s">
        <v>3125</v>
      </c>
    </row>
    <row r="7528" spans="1:12" x14ac:dyDescent="0.2">
      <c r="A7528" s="1" t="s">
        <v>234</v>
      </c>
      <c r="B7528" s="1" t="s">
        <v>13</v>
      </c>
      <c r="C7528" s="2">
        <v>43890</v>
      </c>
      <c r="D7528" s="1" t="s">
        <v>162</v>
      </c>
      <c r="E7528" s="1"/>
      <c r="F7528" s="1" t="s">
        <v>4834</v>
      </c>
      <c r="G7528" s="3">
        <v>1015.38</v>
      </c>
      <c r="H7528" s="3"/>
      <c r="I7528" s="1" t="s">
        <v>119</v>
      </c>
      <c r="J7528" s="1" t="s">
        <v>86</v>
      </c>
      <c r="K7528" s="1" t="s">
        <v>84</v>
      </c>
      <c r="L7528" s="1" t="s">
        <v>2028</v>
      </c>
    </row>
    <row r="7529" spans="1:12" x14ac:dyDescent="0.2">
      <c r="A7529" s="1" t="s">
        <v>234</v>
      </c>
      <c r="B7529" s="1" t="s">
        <v>13</v>
      </c>
      <c r="C7529" s="2">
        <v>43890</v>
      </c>
      <c r="D7529" s="1" t="s">
        <v>162</v>
      </c>
      <c r="E7529" s="1"/>
      <c r="F7529" s="1" t="s">
        <v>4835</v>
      </c>
      <c r="G7529" s="3">
        <v>696</v>
      </c>
      <c r="H7529" s="3"/>
      <c r="I7529" s="1" t="s">
        <v>119</v>
      </c>
      <c r="J7529" s="1" t="s">
        <v>86</v>
      </c>
      <c r="K7529" s="1" t="s">
        <v>12</v>
      </c>
      <c r="L7529" s="1" t="s">
        <v>496</v>
      </c>
    </row>
    <row r="7530" spans="1:12" x14ac:dyDescent="0.2">
      <c r="A7530" s="1" t="s">
        <v>234</v>
      </c>
      <c r="B7530" s="1" t="s">
        <v>13</v>
      </c>
      <c r="C7530" s="2">
        <v>43890</v>
      </c>
      <c r="D7530" s="1" t="s">
        <v>4619</v>
      </c>
      <c r="E7530" s="1"/>
      <c r="F7530" s="1" t="s">
        <v>4620</v>
      </c>
      <c r="G7530" s="3">
        <v>97.16</v>
      </c>
      <c r="H7530" s="3"/>
      <c r="I7530" s="1" t="s">
        <v>119</v>
      </c>
      <c r="J7530" s="1" t="s">
        <v>86</v>
      </c>
      <c r="K7530" s="1" t="s">
        <v>84</v>
      </c>
      <c r="L7530" s="1" t="s">
        <v>111</v>
      </c>
    </row>
    <row r="7531" spans="1:12" x14ac:dyDescent="0.2">
      <c r="A7531" s="1" t="s">
        <v>234</v>
      </c>
      <c r="B7531" s="1" t="s">
        <v>13</v>
      </c>
      <c r="C7531" s="2">
        <v>43890</v>
      </c>
      <c r="D7531" s="1" t="s">
        <v>4625</v>
      </c>
      <c r="E7531" s="1"/>
      <c r="F7531" s="1" t="s">
        <v>4836</v>
      </c>
      <c r="G7531" s="3">
        <v>160.38</v>
      </c>
      <c r="H7531" s="3"/>
      <c r="I7531" s="1" t="s">
        <v>119</v>
      </c>
      <c r="J7531" s="1" t="s">
        <v>86</v>
      </c>
      <c r="K7531" s="1" t="s">
        <v>12</v>
      </c>
      <c r="L7531" s="1" t="s">
        <v>82</v>
      </c>
    </row>
    <row r="7532" spans="1:12" x14ac:dyDescent="0.2">
      <c r="A7532" s="1" t="s">
        <v>234</v>
      </c>
      <c r="B7532" s="1" t="s">
        <v>13</v>
      </c>
      <c r="C7532" s="2">
        <v>43890</v>
      </c>
      <c r="D7532" s="1" t="s">
        <v>4595</v>
      </c>
      <c r="E7532" s="1"/>
      <c r="F7532" s="1" t="s">
        <v>4837</v>
      </c>
      <c r="G7532" s="3">
        <v>35.26</v>
      </c>
      <c r="H7532" s="3"/>
      <c r="I7532" s="1" t="s">
        <v>119</v>
      </c>
      <c r="J7532" s="1" t="s">
        <v>86</v>
      </c>
      <c r="K7532" s="1" t="s">
        <v>12</v>
      </c>
      <c r="L7532" s="1" t="s">
        <v>20</v>
      </c>
    </row>
    <row r="7533" spans="1:12" x14ac:dyDescent="0.2">
      <c r="A7533" s="1" t="s">
        <v>234</v>
      </c>
      <c r="B7533" s="1" t="s">
        <v>13</v>
      </c>
      <c r="C7533" s="2">
        <v>43890</v>
      </c>
      <c r="D7533" s="1" t="s">
        <v>4614</v>
      </c>
      <c r="E7533" s="1"/>
      <c r="F7533" s="1" t="s">
        <v>4838</v>
      </c>
      <c r="G7533" s="3">
        <v>66.5</v>
      </c>
      <c r="H7533" s="3"/>
      <c r="I7533" s="1" t="s">
        <v>119</v>
      </c>
      <c r="J7533" s="1" t="s">
        <v>86</v>
      </c>
      <c r="K7533" s="1" t="s">
        <v>12</v>
      </c>
      <c r="L7533" s="1" t="s">
        <v>35</v>
      </c>
    </row>
    <row r="7534" spans="1:12" x14ac:dyDescent="0.2">
      <c r="A7534" s="1" t="s">
        <v>234</v>
      </c>
      <c r="B7534" s="1" t="s">
        <v>13</v>
      </c>
      <c r="C7534" s="2">
        <v>43890</v>
      </c>
      <c r="D7534" s="1" t="s">
        <v>163</v>
      </c>
      <c r="E7534" s="1"/>
      <c r="F7534" s="1" t="s">
        <v>4756</v>
      </c>
      <c r="G7534" s="3"/>
      <c r="H7534" s="3">
        <v>330.5</v>
      </c>
      <c r="I7534" s="1" t="s">
        <v>83</v>
      </c>
      <c r="J7534" s="1" t="s">
        <v>175</v>
      </c>
      <c r="K7534" s="1" t="s">
        <v>84</v>
      </c>
      <c r="L7534" s="1" t="s">
        <v>111</v>
      </c>
    </row>
    <row r="7535" spans="1:12" x14ac:dyDescent="0.2">
      <c r="A7535" s="1" t="s">
        <v>234</v>
      </c>
      <c r="B7535" s="1" t="s">
        <v>13</v>
      </c>
      <c r="C7535" s="2">
        <v>43890</v>
      </c>
      <c r="D7535" s="1" t="s">
        <v>4595</v>
      </c>
      <c r="E7535" s="1"/>
      <c r="F7535" s="1" t="s">
        <v>4839</v>
      </c>
      <c r="G7535" s="3">
        <v>12.91</v>
      </c>
      <c r="H7535" s="3"/>
      <c r="I7535" s="1" t="s">
        <v>83</v>
      </c>
      <c r="J7535" s="1" t="s">
        <v>175</v>
      </c>
      <c r="K7535" s="1" t="s">
        <v>84</v>
      </c>
      <c r="L7535" s="1" t="s">
        <v>114</v>
      </c>
    </row>
    <row r="7536" spans="1:12" x14ac:dyDescent="0.2">
      <c r="A7536" s="1" t="s">
        <v>234</v>
      </c>
      <c r="B7536" s="1" t="s">
        <v>13</v>
      </c>
      <c r="C7536" s="2">
        <v>43890</v>
      </c>
      <c r="D7536" s="1" t="s">
        <v>160</v>
      </c>
      <c r="E7536" s="1"/>
      <c r="F7536" s="1" t="s">
        <v>4840</v>
      </c>
      <c r="G7536" s="3"/>
      <c r="H7536" s="3">
        <v>994.7</v>
      </c>
      <c r="I7536" s="1" t="s">
        <v>179</v>
      </c>
      <c r="J7536" s="1" t="s">
        <v>89</v>
      </c>
      <c r="K7536" s="1" t="s">
        <v>12</v>
      </c>
      <c r="L7536" s="1" t="s">
        <v>483</v>
      </c>
    </row>
    <row r="7537" spans="1:12" x14ac:dyDescent="0.2">
      <c r="A7537" s="1" t="s">
        <v>234</v>
      </c>
      <c r="B7537" s="1" t="s">
        <v>13</v>
      </c>
      <c r="C7537" s="2">
        <v>43890</v>
      </c>
      <c r="D7537" s="1" t="s">
        <v>162</v>
      </c>
      <c r="E7537" s="1"/>
      <c r="F7537" s="1" t="s">
        <v>4754</v>
      </c>
      <c r="G7537" s="3">
        <v>433.85</v>
      </c>
      <c r="H7537" s="3"/>
      <c r="I7537" s="1" t="s">
        <v>85</v>
      </c>
      <c r="J7537" s="1" t="s">
        <v>125</v>
      </c>
      <c r="K7537" s="1" t="s">
        <v>84</v>
      </c>
      <c r="L7537" s="1" t="s">
        <v>111</v>
      </c>
    </row>
    <row r="7538" spans="1:12" x14ac:dyDescent="0.2">
      <c r="A7538" s="1" t="s">
        <v>234</v>
      </c>
      <c r="B7538" s="1" t="s">
        <v>13</v>
      </c>
      <c r="C7538" s="2">
        <v>43890</v>
      </c>
      <c r="D7538" s="1" t="s">
        <v>163</v>
      </c>
      <c r="E7538" s="1"/>
      <c r="F7538" s="1" t="s">
        <v>4841</v>
      </c>
      <c r="G7538" s="3"/>
      <c r="H7538" s="3">
        <v>420.21</v>
      </c>
      <c r="I7538" s="1" t="s">
        <v>123</v>
      </c>
      <c r="J7538" s="1" t="s">
        <v>124</v>
      </c>
      <c r="K7538" s="1" t="s">
        <v>84</v>
      </c>
      <c r="L7538" s="1" t="s">
        <v>26</v>
      </c>
    </row>
    <row r="7539" spans="1:12" x14ac:dyDescent="0.2">
      <c r="A7539" s="1" t="s">
        <v>234</v>
      </c>
      <c r="B7539" s="1" t="s">
        <v>13</v>
      </c>
      <c r="C7539" s="2">
        <v>43890</v>
      </c>
      <c r="D7539" s="1" t="s">
        <v>162</v>
      </c>
      <c r="E7539" s="1"/>
      <c r="F7539" s="1" t="s">
        <v>4842</v>
      </c>
      <c r="G7539" s="3">
        <v>284.14</v>
      </c>
      <c r="H7539" s="3"/>
      <c r="I7539" s="1" t="s">
        <v>185</v>
      </c>
      <c r="J7539" s="1" t="s">
        <v>126</v>
      </c>
      <c r="K7539" s="1" t="s">
        <v>12</v>
      </c>
      <c r="L7539" s="1" t="s">
        <v>311</v>
      </c>
    </row>
    <row r="7540" spans="1:12" x14ac:dyDescent="0.2">
      <c r="A7540" s="1" t="s">
        <v>234</v>
      </c>
      <c r="B7540" s="1" t="s">
        <v>13</v>
      </c>
      <c r="C7540" s="2">
        <v>43890</v>
      </c>
      <c r="D7540" s="1" t="s">
        <v>166</v>
      </c>
      <c r="E7540" s="1"/>
      <c r="F7540" s="1" t="s">
        <v>4810</v>
      </c>
      <c r="G7540" s="3">
        <v>100.38</v>
      </c>
      <c r="H7540" s="3"/>
      <c r="I7540" s="1" t="s">
        <v>106</v>
      </c>
      <c r="J7540" s="1" t="s">
        <v>122</v>
      </c>
      <c r="K7540" s="1" t="s">
        <v>84</v>
      </c>
      <c r="L7540" s="1" t="s">
        <v>26</v>
      </c>
    </row>
    <row r="7541" spans="1:12" x14ac:dyDescent="0.2">
      <c r="A7541" s="1" t="s">
        <v>234</v>
      </c>
      <c r="B7541" s="1" t="s">
        <v>13</v>
      </c>
      <c r="C7541" s="2">
        <v>43890</v>
      </c>
      <c r="D7541" s="1" t="s">
        <v>160</v>
      </c>
      <c r="E7541" s="1"/>
      <c r="F7541" s="1" t="s">
        <v>4843</v>
      </c>
      <c r="G7541" s="3"/>
      <c r="H7541" s="3">
        <v>303.73</v>
      </c>
      <c r="I7541" s="1" t="s">
        <v>106</v>
      </c>
      <c r="J7541" s="1" t="s">
        <v>107</v>
      </c>
      <c r="K7541" s="1" t="s">
        <v>12</v>
      </c>
      <c r="L7541" s="1" t="s">
        <v>25</v>
      </c>
    </row>
    <row r="7542" spans="1:12" x14ac:dyDescent="0.2">
      <c r="A7542" s="1" t="s">
        <v>234</v>
      </c>
      <c r="B7542" s="1" t="s">
        <v>13</v>
      </c>
      <c r="C7542" s="2">
        <v>43890</v>
      </c>
      <c r="D7542" s="1" t="s">
        <v>161</v>
      </c>
      <c r="E7542" s="1"/>
      <c r="F7542" s="1" t="s">
        <v>4844</v>
      </c>
      <c r="G7542" s="3"/>
      <c r="H7542" s="3">
        <v>1386.4</v>
      </c>
      <c r="I7542" s="1" t="s">
        <v>106</v>
      </c>
      <c r="J7542" s="1" t="s">
        <v>121</v>
      </c>
      <c r="K7542" s="1" t="s">
        <v>12</v>
      </c>
      <c r="L7542" s="1" t="s">
        <v>18</v>
      </c>
    </row>
    <row r="7543" spans="1:12" x14ac:dyDescent="0.2">
      <c r="A7543" s="1" t="s">
        <v>234</v>
      </c>
      <c r="B7543" s="1" t="s">
        <v>13</v>
      </c>
      <c r="C7543" s="2">
        <v>43890</v>
      </c>
      <c r="D7543" s="1" t="s">
        <v>4610</v>
      </c>
      <c r="E7543" s="1"/>
      <c r="F7543" s="1" t="s">
        <v>4845</v>
      </c>
      <c r="G7543" s="3">
        <v>5.33</v>
      </c>
      <c r="H7543" s="3"/>
      <c r="I7543" s="1" t="s">
        <v>106</v>
      </c>
      <c r="J7543" s="1" t="s">
        <v>121</v>
      </c>
      <c r="K7543" s="1" t="s">
        <v>84</v>
      </c>
      <c r="L7543" s="1" t="s">
        <v>26</v>
      </c>
    </row>
    <row r="7544" spans="1:12" x14ac:dyDescent="0.2">
      <c r="A7544" s="1" t="s">
        <v>234</v>
      </c>
      <c r="B7544" s="1" t="s">
        <v>13</v>
      </c>
      <c r="C7544" s="2">
        <v>43890</v>
      </c>
      <c r="D7544" s="1" t="s">
        <v>162</v>
      </c>
      <c r="E7544" s="1"/>
      <c r="F7544" s="1" t="s">
        <v>4846</v>
      </c>
      <c r="G7544" s="3">
        <v>368.31</v>
      </c>
      <c r="H7544" s="3"/>
      <c r="I7544" s="1" t="s">
        <v>87</v>
      </c>
      <c r="J7544" s="1" t="s">
        <v>116</v>
      </c>
      <c r="K7544" s="1" t="s">
        <v>12</v>
      </c>
      <c r="L7544" s="1" t="s">
        <v>1047</v>
      </c>
    </row>
    <row r="7545" spans="1:12" x14ac:dyDescent="0.2">
      <c r="A7545" s="1" t="s">
        <v>234</v>
      </c>
      <c r="B7545" s="1" t="s">
        <v>13</v>
      </c>
      <c r="C7545" s="2">
        <v>43890</v>
      </c>
      <c r="D7545" s="1" t="s">
        <v>4610</v>
      </c>
      <c r="E7545" s="1"/>
      <c r="F7545" s="1" t="s">
        <v>4845</v>
      </c>
      <c r="G7545" s="3">
        <v>18.93</v>
      </c>
      <c r="H7545" s="3"/>
      <c r="I7545" s="1" t="s">
        <v>87</v>
      </c>
      <c r="J7545" s="1" t="s">
        <v>116</v>
      </c>
      <c r="K7545" s="1" t="s">
        <v>84</v>
      </c>
      <c r="L7545" s="1" t="s">
        <v>26</v>
      </c>
    </row>
    <row r="7546" spans="1:12" x14ac:dyDescent="0.2">
      <c r="A7546" s="1" t="s">
        <v>234</v>
      </c>
      <c r="B7546" s="1" t="s">
        <v>13</v>
      </c>
      <c r="C7546" s="2">
        <v>43890</v>
      </c>
      <c r="D7546" s="1" t="s">
        <v>4610</v>
      </c>
      <c r="E7546" s="1"/>
      <c r="F7546" s="1" t="s">
        <v>4847</v>
      </c>
      <c r="G7546" s="3">
        <v>4.1500000000000004</v>
      </c>
      <c r="H7546" s="3"/>
      <c r="I7546" s="1" t="s">
        <v>87</v>
      </c>
      <c r="J7546" s="1" t="s">
        <v>116</v>
      </c>
      <c r="K7546" s="1" t="s">
        <v>84</v>
      </c>
      <c r="L7546" s="1" t="s">
        <v>2028</v>
      </c>
    </row>
    <row r="7547" spans="1:12" x14ac:dyDescent="0.2">
      <c r="A7547" s="1" t="s">
        <v>234</v>
      </c>
      <c r="B7547" s="1" t="s">
        <v>13</v>
      </c>
      <c r="C7547" s="2">
        <v>43890</v>
      </c>
      <c r="D7547" s="1" t="s">
        <v>161</v>
      </c>
      <c r="E7547" s="1"/>
      <c r="F7547" s="1" t="s">
        <v>4811</v>
      </c>
      <c r="G7547" s="3"/>
      <c r="H7547" s="3">
        <v>894.92</v>
      </c>
      <c r="I7547" s="1" t="s">
        <v>87</v>
      </c>
      <c r="J7547" s="1" t="s">
        <v>253</v>
      </c>
      <c r="K7547" s="1" t="s">
        <v>12</v>
      </c>
      <c r="L7547" s="1" t="s">
        <v>1047</v>
      </c>
    </row>
    <row r="7548" spans="1:12" x14ac:dyDescent="0.2">
      <c r="A7548" s="1" t="s">
        <v>234</v>
      </c>
      <c r="B7548" s="1" t="s">
        <v>13</v>
      </c>
      <c r="C7548" s="2">
        <v>43890</v>
      </c>
      <c r="D7548" s="1" t="s">
        <v>165</v>
      </c>
      <c r="E7548" s="1"/>
      <c r="F7548" s="1" t="s">
        <v>4848</v>
      </c>
      <c r="G7548" s="3">
        <v>1052.26</v>
      </c>
      <c r="H7548" s="3"/>
      <c r="I7548" s="1" t="s">
        <v>87</v>
      </c>
      <c r="J7548" s="1" t="s">
        <v>253</v>
      </c>
      <c r="K7548" s="1" t="s">
        <v>84</v>
      </c>
      <c r="L7548" s="1" t="s">
        <v>63</v>
      </c>
    </row>
    <row r="7549" spans="1:12" x14ac:dyDescent="0.2">
      <c r="A7549" s="1" t="s">
        <v>234</v>
      </c>
      <c r="B7549" s="1" t="s">
        <v>13</v>
      </c>
      <c r="C7549" s="2">
        <v>43890</v>
      </c>
      <c r="D7549" s="1" t="s">
        <v>166</v>
      </c>
      <c r="E7549" s="1"/>
      <c r="F7549" s="1" t="s">
        <v>4696</v>
      </c>
      <c r="G7549" s="3">
        <v>1023.25</v>
      </c>
      <c r="H7549" s="3"/>
      <c r="I7549" s="1" t="s">
        <v>120</v>
      </c>
      <c r="J7549" s="1" t="s">
        <v>171</v>
      </c>
      <c r="K7549" s="1" t="s">
        <v>12</v>
      </c>
      <c r="L7549" s="1" t="s">
        <v>20</v>
      </c>
    </row>
    <row r="7550" spans="1:12" x14ac:dyDescent="0.2">
      <c r="A7550" s="1" t="s">
        <v>234</v>
      </c>
      <c r="B7550" s="1" t="s">
        <v>13</v>
      </c>
      <c r="C7550" s="2">
        <v>43890</v>
      </c>
      <c r="D7550" s="1" t="s">
        <v>166</v>
      </c>
      <c r="E7550" s="1"/>
      <c r="F7550" s="1" t="s">
        <v>4849</v>
      </c>
      <c r="G7550" s="3">
        <v>190.38</v>
      </c>
      <c r="H7550" s="3"/>
      <c r="I7550" s="1" t="s">
        <v>120</v>
      </c>
      <c r="J7550" s="1" t="s">
        <v>171</v>
      </c>
      <c r="K7550" s="1" t="s">
        <v>84</v>
      </c>
      <c r="L7550" s="1" t="s">
        <v>63</v>
      </c>
    </row>
    <row r="7551" spans="1:12" x14ac:dyDescent="0.2">
      <c r="A7551" s="1" t="s">
        <v>234</v>
      </c>
      <c r="B7551" s="1" t="s">
        <v>13</v>
      </c>
      <c r="C7551" s="2">
        <v>43890</v>
      </c>
      <c r="D7551" s="1" t="s">
        <v>164</v>
      </c>
      <c r="E7551" s="1"/>
      <c r="F7551" s="1" t="s">
        <v>4850</v>
      </c>
      <c r="G7551" s="3">
        <v>840</v>
      </c>
      <c r="H7551" s="3"/>
      <c r="I7551" s="1" t="s">
        <v>120</v>
      </c>
      <c r="J7551" s="1" t="s">
        <v>171</v>
      </c>
      <c r="K7551" s="1" t="s">
        <v>12</v>
      </c>
      <c r="L7551" s="1" t="s">
        <v>378</v>
      </c>
    </row>
    <row r="7552" spans="1:12" x14ac:dyDescent="0.2">
      <c r="A7552" s="1" t="s">
        <v>234</v>
      </c>
      <c r="B7552" s="1" t="s">
        <v>13</v>
      </c>
      <c r="C7552" s="2">
        <v>43890</v>
      </c>
      <c r="D7552" s="1" t="s">
        <v>162</v>
      </c>
      <c r="E7552" s="1"/>
      <c r="F7552" s="1" t="s">
        <v>4851</v>
      </c>
      <c r="G7552" s="3">
        <v>1377.5</v>
      </c>
      <c r="H7552" s="3"/>
      <c r="I7552" s="1" t="s">
        <v>120</v>
      </c>
      <c r="J7552" s="1" t="s">
        <v>171</v>
      </c>
      <c r="K7552" s="1" t="s">
        <v>12</v>
      </c>
      <c r="L7552" s="1" t="s">
        <v>473</v>
      </c>
    </row>
    <row r="7553" spans="1:12" x14ac:dyDescent="0.2">
      <c r="A7553" s="1" t="s">
        <v>234</v>
      </c>
      <c r="B7553" s="1" t="s">
        <v>13</v>
      </c>
      <c r="C7553" s="2">
        <v>43890</v>
      </c>
      <c r="D7553" s="1" t="s">
        <v>161</v>
      </c>
      <c r="E7553" s="1"/>
      <c r="F7553" s="1" t="s">
        <v>4852</v>
      </c>
      <c r="G7553" s="3"/>
      <c r="H7553" s="3">
        <v>1398</v>
      </c>
      <c r="I7553" s="1" t="s">
        <v>83</v>
      </c>
      <c r="J7553" s="1" t="s">
        <v>230</v>
      </c>
      <c r="K7553" s="1" t="s">
        <v>12</v>
      </c>
      <c r="L7553" s="1" t="s">
        <v>429</v>
      </c>
    </row>
    <row r="7554" spans="1:12" x14ac:dyDescent="0.2">
      <c r="A7554" s="1" t="s">
        <v>234</v>
      </c>
      <c r="B7554" s="1" t="s">
        <v>13</v>
      </c>
      <c r="C7554" s="2">
        <v>43890</v>
      </c>
      <c r="D7554" s="1" t="s">
        <v>160</v>
      </c>
      <c r="E7554" s="1"/>
      <c r="F7554" s="1" t="s">
        <v>4853</v>
      </c>
      <c r="G7554" s="3"/>
      <c r="H7554" s="3">
        <v>1469.12</v>
      </c>
      <c r="I7554" s="1" t="s">
        <v>83</v>
      </c>
      <c r="J7554" s="1" t="s">
        <v>181</v>
      </c>
      <c r="K7554" s="1" t="s">
        <v>12</v>
      </c>
      <c r="L7554" s="1" t="s">
        <v>30</v>
      </c>
    </row>
    <row r="7555" spans="1:12" x14ac:dyDescent="0.2">
      <c r="A7555" s="1" t="s">
        <v>234</v>
      </c>
      <c r="B7555" s="1" t="s">
        <v>13</v>
      </c>
      <c r="C7555" s="2">
        <v>43890</v>
      </c>
      <c r="D7555" s="1" t="s">
        <v>165</v>
      </c>
      <c r="E7555" s="1"/>
      <c r="F7555" s="1" t="s">
        <v>4854</v>
      </c>
      <c r="G7555" s="3">
        <v>2222.8000000000002</v>
      </c>
      <c r="H7555" s="3"/>
      <c r="I7555" s="1" t="s">
        <v>83</v>
      </c>
      <c r="J7555" s="1" t="s">
        <v>181</v>
      </c>
      <c r="K7555" s="1" t="s">
        <v>12</v>
      </c>
      <c r="L7555" s="1" t="s">
        <v>47</v>
      </c>
    </row>
    <row r="7556" spans="1:12" x14ac:dyDescent="0.2">
      <c r="A7556" s="1" t="s">
        <v>234</v>
      </c>
      <c r="B7556" s="1" t="s">
        <v>13</v>
      </c>
      <c r="C7556" s="2">
        <v>43890</v>
      </c>
      <c r="D7556" s="1" t="s">
        <v>162</v>
      </c>
      <c r="E7556" s="1"/>
      <c r="F7556" s="1" t="s">
        <v>4855</v>
      </c>
      <c r="G7556" s="3">
        <v>1332.11</v>
      </c>
      <c r="H7556" s="3"/>
      <c r="I7556" s="1" t="s">
        <v>83</v>
      </c>
      <c r="J7556" s="1" t="s">
        <v>181</v>
      </c>
      <c r="K7556" s="1" t="s">
        <v>12</v>
      </c>
      <c r="L7556" s="1" t="s">
        <v>328</v>
      </c>
    </row>
    <row r="7557" spans="1:12" x14ac:dyDescent="0.2">
      <c r="A7557" s="1" t="s">
        <v>234</v>
      </c>
      <c r="B7557" s="1" t="s">
        <v>13</v>
      </c>
      <c r="C7557" s="2">
        <v>43890</v>
      </c>
      <c r="D7557" s="1" t="s">
        <v>163</v>
      </c>
      <c r="E7557" s="1"/>
      <c r="F7557" s="1" t="s">
        <v>4856</v>
      </c>
      <c r="G7557" s="3"/>
      <c r="H7557" s="3">
        <v>1348.78</v>
      </c>
      <c r="I7557" s="1" t="s">
        <v>83</v>
      </c>
      <c r="J7557" s="1" t="s">
        <v>229</v>
      </c>
      <c r="K7557" s="1" t="s">
        <v>12</v>
      </c>
      <c r="L7557" s="1" t="s">
        <v>64</v>
      </c>
    </row>
    <row r="7558" spans="1:12" x14ac:dyDescent="0.2">
      <c r="A7558" s="1" t="s">
        <v>234</v>
      </c>
      <c r="B7558" s="1" t="s">
        <v>13</v>
      </c>
      <c r="C7558" s="2">
        <v>43890</v>
      </c>
      <c r="D7558" s="1" t="s">
        <v>166</v>
      </c>
      <c r="E7558" s="1"/>
      <c r="F7558" s="1" t="s">
        <v>4857</v>
      </c>
      <c r="G7558" s="3">
        <v>980</v>
      </c>
      <c r="H7558" s="3"/>
      <c r="I7558" s="1" t="s">
        <v>119</v>
      </c>
      <c r="J7558" s="1" t="s">
        <v>86</v>
      </c>
      <c r="K7558" s="1" t="s">
        <v>12</v>
      </c>
      <c r="L7558" s="1" t="s">
        <v>294</v>
      </c>
    </row>
    <row r="7559" spans="1:12" x14ac:dyDescent="0.2">
      <c r="A7559" s="1" t="s">
        <v>234</v>
      </c>
      <c r="B7559" s="1" t="s">
        <v>13</v>
      </c>
      <c r="C7559" s="2">
        <v>43890</v>
      </c>
      <c r="D7559" s="1" t="s">
        <v>160</v>
      </c>
      <c r="E7559" s="1"/>
      <c r="F7559" s="1" t="s">
        <v>4858</v>
      </c>
      <c r="G7559" s="3"/>
      <c r="H7559" s="3">
        <v>1523.76</v>
      </c>
      <c r="I7559" s="1" t="s">
        <v>119</v>
      </c>
      <c r="J7559" s="1" t="s">
        <v>86</v>
      </c>
      <c r="K7559" s="1" t="s">
        <v>12</v>
      </c>
      <c r="L7559" s="1" t="s">
        <v>41</v>
      </c>
    </row>
    <row r="7560" spans="1:12" x14ac:dyDescent="0.2">
      <c r="A7560" s="1" t="s">
        <v>234</v>
      </c>
      <c r="B7560" s="1" t="s">
        <v>13</v>
      </c>
      <c r="C7560" s="2">
        <v>43890</v>
      </c>
      <c r="D7560" s="1" t="s">
        <v>161</v>
      </c>
      <c r="E7560" s="1"/>
      <c r="F7560" s="1" t="s">
        <v>4859</v>
      </c>
      <c r="G7560" s="3"/>
      <c r="H7560" s="3">
        <v>345.68</v>
      </c>
      <c r="I7560" s="1" t="s">
        <v>119</v>
      </c>
      <c r="J7560" s="1" t="s">
        <v>86</v>
      </c>
      <c r="K7560" s="1" t="s">
        <v>12</v>
      </c>
      <c r="L7560" s="1" t="s">
        <v>110</v>
      </c>
    </row>
    <row r="7561" spans="1:12" x14ac:dyDescent="0.2">
      <c r="A7561" s="1" t="s">
        <v>234</v>
      </c>
      <c r="B7561" s="1" t="s">
        <v>13</v>
      </c>
      <c r="C7561" s="2">
        <v>43890</v>
      </c>
      <c r="D7561" s="1" t="s">
        <v>161</v>
      </c>
      <c r="E7561" s="1"/>
      <c r="F7561" s="1" t="s">
        <v>4860</v>
      </c>
      <c r="G7561" s="3"/>
      <c r="H7561" s="3">
        <v>600</v>
      </c>
      <c r="I7561" s="1" t="s">
        <v>119</v>
      </c>
      <c r="J7561" s="1" t="s">
        <v>86</v>
      </c>
      <c r="K7561" s="1" t="s">
        <v>12</v>
      </c>
      <c r="L7561" s="1" t="s">
        <v>2799</v>
      </c>
    </row>
    <row r="7562" spans="1:12" x14ac:dyDescent="0.2">
      <c r="A7562" s="1" t="s">
        <v>234</v>
      </c>
      <c r="B7562" s="1" t="s">
        <v>13</v>
      </c>
      <c r="C7562" s="2">
        <v>43890</v>
      </c>
      <c r="D7562" s="1" t="s">
        <v>163</v>
      </c>
      <c r="E7562" s="1"/>
      <c r="F7562" s="1" t="s">
        <v>4861</v>
      </c>
      <c r="G7562" s="3"/>
      <c r="H7562" s="3">
        <v>840</v>
      </c>
      <c r="I7562" s="1" t="s">
        <v>119</v>
      </c>
      <c r="J7562" s="1" t="s">
        <v>86</v>
      </c>
      <c r="K7562" s="1" t="s">
        <v>12</v>
      </c>
      <c r="L7562" s="1" t="s">
        <v>2473</v>
      </c>
    </row>
    <row r="7563" spans="1:12" x14ac:dyDescent="0.2">
      <c r="A7563" s="1" t="s">
        <v>234</v>
      </c>
      <c r="B7563" s="1" t="s">
        <v>13</v>
      </c>
      <c r="C7563" s="2">
        <v>43890</v>
      </c>
      <c r="D7563" s="1" t="s">
        <v>163</v>
      </c>
      <c r="E7563" s="1"/>
      <c r="F7563" s="1" t="s">
        <v>4862</v>
      </c>
      <c r="G7563" s="3"/>
      <c r="H7563" s="3">
        <v>1906.31</v>
      </c>
      <c r="I7563" s="1" t="s">
        <v>119</v>
      </c>
      <c r="J7563" s="1" t="s">
        <v>86</v>
      </c>
      <c r="K7563" s="1" t="s">
        <v>12</v>
      </c>
      <c r="L7563" s="1" t="s">
        <v>322</v>
      </c>
    </row>
    <row r="7564" spans="1:12" x14ac:dyDescent="0.2">
      <c r="A7564" s="1" t="s">
        <v>234</v>
      </c>
      <c r="B7564" s="1" t="s">
        <v>13</v>
      </c>
      <c r="C7564" s="2">
        <v>43890</v>
      </c>
      <c r="D7564" s="1" t="s">
        <v>163</v>
      </c>
      <c r="E7564" s="1"/>
      <c r="F7564" s="1" t="s">
        <v>4863</v>
      </c>
      <c r="G7564" s="3"/>
      <c r="H7564" s="3">
        <v>867</v>
      </c>
      <c r="I7564" s="1" t="s">
        <v>119</v>
      </c>
      <c r="J7564" s="1" t="s">
        <v>86</v>
      </c>
      <c r="K7564" s="1" t="s">
        <v>12</v>
      </c>
      <c r="L7564" s="1" t="s">
        <v>449</v>
      </c>
    </row>
    <row r="7565" spans="1:12" x14ac:dyDescent="0.2">
      <c r="A7565" s="1" t="s">
        <v>234</v>
      </c>
      <c r="B7565" s="1" t="s">
        <v>13</v>
      </c>
      <c r="C7565" s="2">
        <v>43890</v>
      </c>
      <c r="D7565" s="1" t="s">
        <v>163</v>
      </c>
      <c r="E7565" s="1"/>
      <c r="F7565" s="1" t="s">
        <v>4864</v>
      </c>
      <c r="G7565" s="3"/>
      <c r="H7565" s="3">
        <v>894</v>
      </c>
      <c r="I7565" s="1" t="s">
        <v>119</v>
      </c>
      <c r="J7565" s="1" t="s">
        <v>86</v>
      </c>
      <c r="K7565" s="1" t="s">
        <v>12</v>
      </c>
      <c r="L7565" s="1" t="s">
        <v>270</v>
      </c>
    </row>
    <row r="7566" spans="1:12" x14ac:dyDescent="0.2">
      <c r="A7566" s="1" t="s">
        <v>234</v>
      </c>
      <c r="B7566" s="1" t="s">
        <v>13</v>
      </c>
      <c r="C7566" s="2">
        <v>43890</v>
      </c>
      <c r="D7566" s="1" t="s">
        <v>163</v>
      </c>
      <c r="E7566" s="1"/>
      <c r="F7566" s="1" t="s">
        <v>4725</v>
      </c>
      <c r="G7566" s="3"/>
      <c r="H7566" s="3">
        <v>701.48</v>
      </c>
      <c r="I7566" s="1" t="s">
        <v>119</v>
      </c>
      <c r="J7566" s="1" t="s">
        <v>86</v>
      </c>
      <c r="K7566" s="1" t="s">
        <v>84</v>
      </c>
      <c r="L7566" s="1" t="s">
        <v>51</v>
      </c>
    </row>
    <row r="7567" spans="1:12" x14ac:dyDescent="0.2">
      <c r="A7567" s="1" t="s">
        <v>234</v>
      </c>
      <c r="B7567" s="1" t="s">
        <v>13</v>
      </c>
      <c r="C7567" s="2">
        <v>43890</v>
      </c>
      <c r="D7567" s="1" t="s">
        <v>165</v>
      </c>
      <c r="E7567" s="1"/>
      <c r="F7567" s="1" t="s">
        <v>4865</v>
      </c>
      <c r="G7567" s="3">
        <v>855</v>
      </c>
      <c r="H7567" s="3"/>
      <c r="I7567" s="1" t="s">
        <v>119</v>
      </c>
      <c r="J7567" s="1" t="s">
        <v>86</v>
      </c>
      <c r="K7567" s="1" t="s">
        <v>12</v>
      </c>
      <c r="L7567" s="1" t="s">
        <v>248</v>
      </c>
    </row>
    <row r="7568" spans="1:12" x14ac:dyDescent="0.2">
      <c r="A7568" s="1" t="s">
        <v>234</v>
      </c>
      <c r="B7568" s="1" t="s">
        <v>13</v>
      </c>
      <c r="C7568" s="2">
        <v>43890</v>
      </c>
      <c r="D7568" s="1" t="s">
        <v>162</v>
      </c>
      <c r="E7568" s="1"/>
      <c r="F7568" s="1" t="s">
        <v>4866</v>
      </c>
      <c r="G7568" s="3">
        <v>1330</v>
      </c>
      <c r="H7568" s="3"/>
      <c r="I7568" s="1" t="s">
        <v>119</v>
      </c>
      <c r="J7568" s="1" t="s">
        <v>86</v>
      </c>
      <c r="K7568" s="1" t="s">
        <v>12</v>
      </c>
      <c r="L7568" s="1" t="s">
        <v>395</v>
      </c>
    </row>
    <row r="7569" spans="1:12" x14ac:dyDescent="0.2">
      <c r="A7569" s="1" t="s">
        <v>234</v>
      </c>
      <c r="B7569" s="1" t="s">
        <v>13</v>
      </c>
      <c r="C7569" s="2">
        <v>43890</v>
      </c>
      <c r="D7569" s="1" t="s">
        <v>162</v>
      </c>
      <c r="E7569" s="1"/>
      <c r="F7569" s="1" t="s">
        <v>4867</v>
      </c>
      <c r="G7569" s="3">
        <v>600</v>
      </c>
      <c r="H7569" s="3"/>
      <c r="I7569" s="1" t="s">
        <v>119</v>
      </c>
      <c r="J7569" s="1" t="s">
        <v>86</v>
      </c>
      <c r="K7569" s="1" t="s">
        <v>12</v>
      </c>
      <c r="L7569" s="1" t="s">
        <v>2643</v>
      </c>
    </row>
    <row r="7570" spans="1:12" x14ac:dyDescent="0.2">
      <c r="A7570" s="1" t="s">
        <v>234</v>
      </c>
      <c r="B7570" s="1" t="s">
        <v>13</v>
      </c>
      <c r="C7570" s="2">
        <v>43890</v>
      </c>
      <c r="D7570" s="1" t="s">
        <v>4619</v>
      </c>
      <c r="E7570" s="1"/>
      <c r="F7570" s="1" t="s">
        <v>4868</v>
      </c>
      <c r="G7570" s="3">
        <v>152.68</v>
      </c>
      <c r="H7570" s="3"/>
      <c r="I7570" s="1" t="s">
        <v>119</v>
      </c>
      <c r="J7570" s="1" t="s">
        <v>86</v>
      </c>
      <c r="K7570" s="1" t="s">
        <v>12</v>
      </c>
      <c r="L7570" s="1" t="s">
        <v>322</v>
      </c>
    </row>
    <row r="7571" spans="1:12" x14ac:dyDescent="0.2">
      <c r="A7571" s="1" t="s">
        <v>234</v>
      </c>
      <c r="B7571" s="1" t="s">
        <v>13</v>
      </c>
      <c r="C7571" s="2">
        <v>43890</v>
      </c>
      <c r="D7571" s="1" t="s">
        <v>4619</v>
      </c>
      <c r="E7571" s="1"/>
      <c r="F7571" s="1" t="s">
        <v>4869</v>
      </c>
      <c r="G7571" s="3">
        <v>65.75</v>
      </c>
      <c r="H7571" s="3"/>
      <c r="I7571" s="1" t="s">
        <v>119</v>
      </c>
      <c r="J7571" s="1" t="s">
        <v>86</v>
      </c>
      <c r="K7571" s="1" t="s">
        <v>12</v>
      </c>
      <c r="L7571" s="1" t="s">
        <v>41</v>
      </c>
    </row>
    <row r="7572" spans="1:12" x14ac:dyDescent="0.2">
      <c r="A7572" s="1" t="s">
        <v>234</v>
      </c>
      <c r="B7572" s="1" t="s">
        <v>13</v>
      </c>
      <c r="C7572" s="2">
        <v>43890</v>
      </c>
      <c r="D7572" s="1" t="s">
        <v>4610</v>
      </c>
      <c r="E7572" s="1"/>
      <c r="F7572" s="1" t="s">
        <v>4870</v>
      </c>
      <c r="G7572" s="3">
        <v>113.17</v>
      </c>
      <c r="H7572" s="3"/>
      <c r="I7572" s="1" t="s">
        <v>119</v>
      </c>
      <c r="J7572" s="1" t="s">
        <v>86</v>
      </c>
      <c r="K7572" s="1" t="s">
        <v>12</v>
      </c>
      <c r="L7572" s="1" t="s">
        <v>56</v>
      </c>
    </row>
    <row r="7573" spans="1:12" x14ac:dyDescent="0.2">
      <c r="A7573" s="1" t="s">
        <v>234</v>
      </c>
      <c r="B7573" s="1" t="s">
        <v>13</v>
      </c>
      <c r="C7573" s="2">
        <v>43890</v>
      </c>
      <c r="D7573" s="1" t="s">
        <v>4625</v>
      </c>
      <c r="E7573" s="1"/>
      <c r="F7573" s="1" t="s">
        <v>4871</v>
      </c>
      <c r="G7573" s="3">
        <v>6.56</v>
      </c>
      <c r="H7573" s="3"/>
      <c r="I7573" s="1" t="s">
        <v>119</v>
      </c>
      <c r="J7573" s="1" t="s">
        <v>86</v>
      </c>
      <c r="K7573" s="1" t="s">
        <v>12</v>
      </c>
      <c r="L7573" s="1" t="s">
        <v>294</v>
      </c>
    </row>
    <row r="7574" spans="1:12" x14ac:dyDescent="0.2">
      <c r="A7574" s="1" t="s">
        <v>234</v>
      </c>
      <c r="B7574" s="1" t="s">
        <v>13</v>
      </c>
      <c r="C7574" s="2">
        <v>43890</v>
      </c>
      <c r="D7574" s="1" t="s">
        <v>4625</v>
      </c>
      <c r="E7574" s="1"/>
      <c r="F7574" s="1" t="s">
        <v>4872</v>
      </c>
      <c r="G7574" s="3">
        <v>152.68</v>
      </c>
      <c r="H7574" s="3"/>
      <c r="I7574" s="1" t="s">
        <v>119</v>
      </c>
      <c r="J7574" s="1" t="s">
        <v>86</v>
      </c>
      <c r="K7574" s="1" t="s">
        <v>12</v>
      </c>
      <c r="L7574" s="1" t="s">
        <v>322</v>
      </c>
    </row>
    <row r="7575" spans="1:12" x14ac:dyDescent="0.2">
      <c r="A7575" s="1" t="s">
        <v>234</v>
      </c>
      <c r="B7575" s="1" t="s">
        <v>13</v>
      </c>
      <c r="C7575" s="2">
        <v>43890</v>
      </c>
      <c r="D7575" s="1" t="s">
        <v>167</v>
      </c>
      <c r="E7575" s="1"/>
      <c r="F7575" s="1" t="s">
        <v>4873</v>
      </c>
      <c r="G7575" s="3"/>
      <c r="H7575" s="3">
        <v>840</v>
      </c>
      <c r="I7575" s="1" t="s">
        <v>119</v>
      </c>
      <c r="J7575" s="1" t="s">
        <v>86</v>
      </c>
      <c r="K7575" s="1" t="s">
        <v>12</v>
      </c>
      <c r="L7575" s="1" t="s">
        <v>3682</v>
      </c>
    </row>
    <row r="7576" spans="1:12" x14ac:dyDescent="0.2">
      <c r="A7576" s="1" t="s">
        <v>234</v>
      </c>
      <c r="B7576" s="1" t="s">
        <v>13</v>
      </c>
      <c r="C7576" s="2">
        <v>43890</v>
      </c>
      <c r="D7576" s="1" t="s">
        <v>166</v>
      </c>
      <c r="E7576" s="1"/>
      <c r="F7576" s="1" t="s">
        <v>4874</v>
      </c>
      <c r="G7576" s="3">
        <v>364.62</v>
      </c>
      <c r="H7576" s="3"/>
      <c r="I7576" s="1" t="s">
        <v>83</v>
      </c>
      <c r="J7576" s="1" t="s">
        <v>175</v>
      </c>
      <c r="K7576" s="1" t="s">
        <v>84</v>
      </c>
      <c r="L7576" s="1" t="s">
        <v>111</v>
      </c>
    </row>
    <row r="7577" spans="1:12" x14ac:dyDescent="0.2">
      <c r="A7577" s="1" t="s">
        <v>234</v>
      </c>
      <c r="B7577" s="1" t="s">
        <v>13</v>
      </c>
      <c r="C7577" s="2">
        <v>43890</v>
      </c>
      <c r="D7577" s="1" t="s">
        <v>162</v>
      </c>
      <c r="E7577" s="1"/>
      <c r="F7577" s="1" t="s">
        <v>4716</v>
      </c>
      <c r="G7577" s="3">
        <v>913.46</v>
      </c>
      <c r="H7577" s="3"/>
      <c r="I7577" s="1" t="s">
        <v>83</v>
      </c>
      <c r="J7577" s="1" t="s">
        <v>175</v>
      </c>
      <c r="K7577" s="1" t="s">
        <v>84</v>
      </c>
      <c r="L7577" s="1" t="s">
        <v>104</v>
      </c>
    </row>
    <row r="7578" spans="1:12" x14ac:dyDescent="0.2">
      <c r="A7578" s="1" t="s">
        <v>234</v>
      </c>
      <c r="B7578" s="1" t="s">
        <v>13</v>
      </c>
      <c r="C7578" s="2">
        <v>43890</v>
      </c>
      <c r="D7578" s="1" t="s">
        <v>4614</v>
      </c>
      <c r="E7578" s="1"/>
      <c r="F7578" s="1" t="s">
        <v>4669</v>
      </c>
      <c r="G7578" s="3">
        <v>6.48</v>
      </c>
      <c r="H7578" s="3"/>
      <c r="I7578" s="1" t="s">
        <v>83</v>
      </c>
      <c r="J7578" s="1" t="s">
        <v>175</v>
      </c>
      <c r="K7578" s="1" t="s">
        <v>84</v>
      </c>
      <c r="L7578" s="1" t="s">
        <v>26</v>
      </c>
    </row>
    <row r="7579" spans="1:12" x14ac:dyDescent="0.2">
      <c r="A7579" s="1" t="s">
        <v>234</v>
      </c>
      <c r="B7579" s="1" t="s">
        <v>13</v>
      </c>
      <c r="C7579" s="2">
        <v>43890</v>
      </c>
      <c r="D7579" s="1" t="s">
        <v>164</v>
      </c>
      <c r="E7579" s="1"/>
      <c r="F7579" s="1" t="s">
        <v>4875</v>
      </c>
      <c r="G7579" s="3">
        <v>1000.58</v>
      </c>
      <c r="H7579" s="3"/>
      <c r="I7579" s="1" t="s">
        <v>179</v>
      </c>
      <c r="J7579" s="1" t="s">
        <v>89</v>
      </c>
      <c r="K7579" s="1" t="s">
        <v>12</v>
      </c>
      <c r="L7579" s="1" t="s">
        <v>483</v>
      </c>
    </row>
    <row r="7580" spans="1:12" x14ac:dyDescent="0.2">
      <c r="A7580" s="1" t="s">
        <v>234</v>
      </c>
      <c r="B7580" s="1" t="s">
        <v>13</v>
      </c>
      <c r="C7580" s="2">
        <v>43890</v>
      </c>
      <c r="D7580" s="1" t="s">
        <v>160</v>
      </c>
      <c r="E7580" s="1"/>
      <c r="F7580" s="1" t="s">
        <v>4876</v>
      </c>
      <c r="G7580" s="3"/>
      <c r="H7580" s="3">
        <v>831</v>
      </c>
      <c r="I7580" s="1" t="s">
        <v>85</v>
      </c>
      <c r="J7580" s="1" t="s">
        <v>125</v>
      </c>
      <c r="K7580" s="1" t="s">
        <v>12</v>
      </c>
      <c r="L7580" s="1" t="s">
        <v>39</v>
      </c>
    </row>
    <row r="7581" spans="1:12" x14ac:dyDescent="0.2">
      <c r="A7581" s="1" t="s">
        <v>234</v>
      </c>
      <c r="B7581" s="1" t="s">
        <v>13</v>
      </c>
      <c r="C7581" s="2">
        <v>43890</v>
      </c>
      <c r="D7581" s="1" t="s">
        <v>161</v>
      </c>
      <c r="E7581" s="1"/>
      <c r="F7581" s="1" t="s">
        <v>4877</v>
      </c>
      <c r="G7581" s="3"/>
      <c r="H7581" s="3">
        <v>837</v>
      </c>
      <c r="I7581" s="1" t="s">
        <v>85</v>
      </c>
      <c r="J7581" s="1" t="s">
        <v>125</v>
      </c>
      <c r="K7581" s="1" t="s">
        <v>12</v>
      </c>
      <c r="L7581" s="1" t="s">
        <v>1362</v>
      </c>
    </row>
    <row r="7582" spans="1:12" x14ac:dyDescent="0.2">
      <c r="A7582" s="1" t="s">
        <v>234</v>
      </c>
      <c r="B7582" s="1" t="s">
        <v>13</v>
      </c>
      <c r="C7582" s="2">
        <v>43890</v>
      </c>
      <c r="D7582" s="1" t="s">
        <v>167</v>
      </c>
      <c r="E7582" s="1"/>
      <c r="F7582" s="1" t="s">
        <v>4878</v>
      </c>
      <c r="G7582" s="3"/>
      <c r="H7582" s="3">
        <v>926.25</v>
      </c>
      <c r="I7582" s="1" t="s">
        <v>85</v>
      </c>
      <c r="J7582" s="1" t="s">
        <v>125</v>
      </c>
      <c r="K7582" s="1" t="s">
        <v>12</v>
      </c>
      <c r="L7582" s="1" t="s">
        <v>955</v>
      </c>
    </row>
    <row r="7583" spans="1:12" x14ac:dyDescent="0.2">
      <c r="A7583" s="1" t="s">
        <v>234</v>
      </c>
      <c r="B7583" s="1" t="s">
        <v>13</v>
      </c>
      <c r="C7583" s="2">
        <v>43890</v>
      </c>
      <c r="D7583" s="1" t="s">
        <v>4619</v>
      </c>
      <c r="E7583" s="1"/>
      <c r="F7583" s="1" t="s">
        <v>4620</v>
      </c>
      <c r="G7583" s="3">
        <v>6.48</v>
      </c>
      <c r="H7583" s="3"/>
      <c r="I7583" s="1" t="s">
        <v>177</v>
      </c>
      <c r="J7583" s="1" t="s">
        <v>178</v>
      </c>
      <c r="K7583" s="1" t="s">
        <v>84</v>
      </c>
      <c r="L7583" s="1" t="s">
        <v>111</v>
      </c>
    </row>
    <row r="7584" spans="1:12" x14ac:dyDescent="0.2">
      <c r="A7584" s="1" t="s">
        <v>234</v>
      </c>
      <c r="B7584" s="1" t="s">
        <v>13</v>
      </c>
      <c r="C7584" s="2">
        <v>43890</v>
      </c>
      <c r="D7584" s="1" t="s">
        <v>4610</v>
      </c>
      <c r="E7584" s="1"/>
      <c r="F7584" s="1" t="s">
        <v>4879</v>
      </c>
      <c r="G7584" s="3">
        <v>1.47</v>
      </c>
      <c r="H7584" s="3"/>
      <c r="I7584" s="1" t="s">
        <v>177</v>
      </c>
      <c r="J7584" s="1" t="s">
        <v>178</v>
      </c>
      <c r="K7584" s="1" t="s">
        <v>12</v>
      </c>
      <c r="L7584" s="1" t="s">
        <v>433</v>
      </c>
    </row>
    <row r="7585" spans="1:12" x14ac:dyDescent="0.2">
      <c r="A7585" s="1" t="s">
        <v>234</v>
      </c>
      <c r="B7585" s="1" t="s">
        <v>13</v>
      </c>
      <c r="C7585" s="2">
        <v>43890</v>
      </c>
      <c r="D7585" s="1" t="s">
        <v>164</v>
      </c>
      <c r="E7585" s="1"/>
      <c r="F7585" s="1" t="s">
        <v>4880</v>
      </c>
      <c r="G7585" s="3">
        <v>416.56</v>
      </c>
      <c r="H7585" s="3"/>
      <c r="I7585" s="1" t="s">
        <v>123</v>
      </c>
      <c r="J7585" s="1" t="s">
        <v>124</v>
      </c>
      <c r="K7585" s="1" t="s">
        <v>12</v>
      </c>
      <c r="L7585" s="1" t="s">
        <v>1592</v>
      </c>
    </row>
    <row r="7586" spans="1:12" x14ac:dyDescent="0.2">
      <c r="A7586" s="1" t="s">
        <v>234</v>
      </c>
      <c r="B7586" s="1" t="s">
        <v>13</v>
      </c>
      <c r="C7586" s="2">
        <v>43890</v>
      </c>
      <c r="D7586" s="1" t="s">
        <v>4614</v>
      </c>
      <c r="E7586" s="1"/>
      <c r="F7586" s="1" t="s">
        <v>4669</v>
      </c>
      <c r="G7586" s="3">
        <v>2.9</v>
      </c>
      <c r="H7586" s="3"/>
      <c r="I7586" s="1" t="s">
        <v>106</v>
      </c>
      <c r="J7586" s="1" t="s">
        <v>122</v>
      </c>
      <c r="K7586" s="1" t="s">
        <v>84</v>
      </c>
      <c r="L7586" s="1" t="s">
        <v>26</v>
      </c>
    </row>
    <row r="7587" spans="1:12" x14ac:dyDescent="0.2">
      <c r="A7587" s="1" t="s">
        <v>234</v>
      </c>
      <c r="B7587" s="1" t="s">
        <v>13</v>
      </c>
      <c r="C7587" s="2">
        <v>43890</v>
      </c>
      <c r="D7587" s="1" t="s">
        <v>4625</v>
      </c>
      <c r="E7587" s="1"/>
      <c r="F7587" s="1" t="s">
        <v>4881</v>
      </c>
      <c r="G7587" s="3">
        <v>1.83</v>
      </c>
      <c r="H7587" s="3"/>
      <c r="I7587" s="1" t="s">
        <v>108</v>
      </c>
      <c r="J7587" s="1" t="s">
        <v>117</v>
      </c>
      <c r="K7587" s="1" t="s">
        <v>84</v>
      </c>
      <c r="L7587" s="1" t="s">
        <v>29</v>
      </c>
    </row>
    <row r="7588" spans="1:12" x14ac:dyDescent="0.2">
      <c r="A7588" s="1" t="s">
        <v>234</v>
      </c>
      <c r="B7588" s="1" t="s">
        <v>13</v>
      </c>
      <c r="C7588" s="2">
        <v>43890</v>
      </c>
      <c r="D7588" s="1" t="s">
        <v>165</v>
      </c>
      <c r="E7588" s="1"/>
      <c r="F7588" s="1" t="s">
        <v>4632</v>
      </c>
      <c r="G7588" s="3">
        <v>176.08</v>
      </c>
      <c r="H7588" s="3"/>
      <c r="I7588" s="1" t="s">
        <v>106</v>
      </c>
      <c r="J7588" s="1" t="s">
        <v>121</v>
      </c>
      <c r="K7588" s="1" t="s">
        <v>12</v>
      </c>
      <c r="L7588" s="1" t="s">
        <v>1047</v>
      </c>
    </row>
    <row r="7589" spans="1:12" x14ac:dyDescent="0.2">
      <c r="A7589" s="1" t="s">
        <v>234</v>
      </c>
      <c r="B7589" s="1" t="s">
        <v>13</v>
      </c>
      <c r="C7589" s="2">
        <v>43890</v>
      </c>
      <c r="D7589" s="1" t="s">
        <v>4595</v>
      </c>
      <c r="E7589" s="1"/>
      <c r="F7589" s="1" t="s">
        <v>4882</v>
      </c>
      <c r="G7589" s="3">
        <v>12.84</v>
      </c>
      <c r="H7589" s="3"/>
      <c r="I7589" s="1" t="s">
        <v>87</v>
      </c>
      <c r="J7589" s="1" t="s">
        <v>116</v>
      </c>
      <c r="K7589" s="1" t="s">
        <v>84</v>
      </c>
      <c r="L7589" s="1" t="s">
        <v>29</v>
      </c>
    </row>
    <row r="7590" spans="1:12" x14ac:dyDescent="0.2">
      <c r="A7590" s="1" t="s">
        <v>234</v>
      </c>
      <c r="B7590" s="1" t="s">
        <v>13</v>
      </c>
      <c r="C7590" s="2">
        <v>43890</v>
      </c>
      <c r="D7590" s="1" t="s">
        <v>161</v>
      </c>
      <c r="E7590" s="1"/>
      <c r="F7590" s="1" t="s">
        <v>4883</v>
      </c>
      <c r="G7590" s="3"/>
      <c r="H7590" s="3">
        <v>987.85</v>
      </c>
      <c r="I7590" s="1" t="s">
        <v>87</v>
      </c>
      <c r="J7590" s="1" t="s">
        <v>253</v>
      </c>
      <c r="K7590" s="1" t="s">
        <v>84</v>
      </c>
      <c r="L7590" s="1" t="s">
        <v>63</v>
      </c>
    </row>
    <row r="7591" spans="1:12" x14ac:dyDescent="0.2">
      <c r="A7591" s="1" t="s">
        <v>234</v>
      </c>
      <c r="B7591" s="1" t="s">
        <v>13</v>
      </c>
      <c r="C7591" s="2">
        <v>43890</v>
      </c>
      <c r="D7591" s="1" t="s">
        <v>4619</v>
      </c>
      <c r="E7591" s="1"/>
      <c r="F7591" s="1" t="s">
        <v>4884</v>
      </c>
      <c r="G7591" s="3">
        <v>6.65</v>
      </c>
      <c r="H7591" s="3"/>
      <c r="I7591" s="1" t="s">
        <v>87</v>
      </c>
      <c r="J7591" s="1" t="s">
        <v>253</v>
      </c>
      <c r="K7591" s="1" t="s">
        <v>12</v>
      </c>
      <c r="L7591" s="1" t="s">
        <v>28</v>
      </c>
    </row>
    <row r="7592" spans="1:12" x14ac:dyDescent="0.2">
      <c r="A7592" s="1" t="s">
        <v>234</v>
      </c>
      <c r="B7592" s="1" t="s">
        <v>13</v>
      </c>
      <c r="C7592" s="2">
        <v>43890</v>
      </c>
      <c r="D7592" s="1" t="s">
        <v>164</v>
      </c>
      <c r="E7592" s="1"/>
      <c r="F7592" s="1" t="s">
        <v>4885</v>
      </c>
      <c r="G7592" s="3">
        <v>1425</v>
      </c>
      <c r="H7592" s="3"/>
      <c r="I7592" s="1" t="s">
        <v>120</v>
      </c>
      <c r="J7592" s="1" t="s">
        <v>171</v>
      </c>
      <c r="K7592" s="1" t="s">
        <v>12</v>
      </c>
      <c r="L7592" s="1" t="s">
        <v>473</v>
      </c>
    </row>
    <row r="7593" spans="1:12" x14ac:dyDescent="0.2">
      <c r="A7593" s="1" t="s">
        <v>234</v>
      </c>
      <c r="B7593" s="1" t="s">
        <v>13</v>
      </c>
      <c r="C7593" s="2">
        <v>43890</v>
      </c>
      <c r="D7593" s="1" t="s">
        <v>163</v>
      </c>
      <c r="E7593" s="1"/>
      <c r="F7593" s="1" t="s">
        <v>4830</v>
      </c>
      <c r="G7593" s="3"/>
      <c r="H7593" s="3">
        <v>790.61</v>
      </c>
      <c r="I7593" s="1" t="s">
        <v>120</v>
      </c>
      <c r="J7593" s="1" t="s">
        <v>171</v>
      </c>
      <c r="K7593" s="1" t="s">
        <v>12</v>
      </c>
      <c r="L7593" s="1" t="s">
        <v>110</v>
      </c>
    </row>
    <row r="7594" spans="1:12" x14ac:dyDescent="0.2">
      <c r="A7594" s="1" t="s">
        <v>234</v>
      </c>
      <c r="B7594" s="1" t="s">
        <v>13</v>
      </c>
      <c r="C7594" s="2">
        <v>43890</v>
      </c>
      <c r="D7594" s="1" t="s">
        <v>4619</v>
      </c>
      <c r="E7594" s="1"/>
      <c r="F7594" s="1" t="s">
        <v>4886</v>
      </c>
      <c r="G7594" s="3">
        <v>4.55</v>
      </c>
      <c r="H7594" s="3"/>
      <c r="I7594" s="1" t="s">
        <v>120</v>
      </c>
      <c r="J7594" s="1" t="s">
        <v>171</v>
      </c>
      <c r="K7594" s="1" t="s">
        <v>12</v>
      </c>
      <c r="L7594" s="1" t="s">
        <v>34</v>
      </c>
    </row>
    <row r="7595" spans="1:12" x14ac:dyDescent="0.2">
      <c r="A7595" s="1" t="s">
        <v>234</v>
      </c>
      <c r="B7595" s="1" t="s">
        <v>13</v>
      </c>
      <c r="C7595" s="2">
        <v>43890</v>
      </c>
      <c r="D7595" s="1" t="s">
        <v>4625</v>
      </c>
      <c r="E7595" s="1"/>
      <c r="F7595" s="1" t="s">
        <v>4887</v>
      </c>
      <c r="G7595" s="3">
        <v>5.0999999999999996</v>
      </c>
      <c r="H7595" s="3"/>
      <c r="I7595" s="1" t="s">
        <v>120</v>
      </c>
      <c r="J7595" s="1" t="s">
        <v>171</v>
      </c>
      <c r="K7595" s="1" t="s">
        <v>84</v>
      </c>
      <c r="L7595" s="1" t="s">
        <v>306</v>
      </c>
    </row>
    <row r="7596" spans="1:12" x14ac:dyDescent="0.2">
      <c r="A7596" s="1" t="s">
        <v>234</v>
      </c>
      <c r="B7596" s="1" t="s">
        <v>13</v>
      </c>
      <c r="C7596" s="2">
        <v>43890</v>
      </c>
      <c r="D7596" s="1" t="s">
        <v>164</v>
      </c>
      <c r="E7596" s="1"/>
      <c r="F7596" s="1" t="s">
        <v>4888</v>
      </c>
      <c r="G7596" s="3">
        <v>328.71</v>
      </c>
      <c r="H7596" s="3"/>
      <c r="I7596" s="1" t="s">
        <v>232</v>
      </c>
      <c r="J7596" s="1" t="s">
        <v>233</v>
      </c>
      <c r="K7596" s="1" t="s">
        <v>12</v>
      </c>
      <c r="L7596" s="1" t="s">
        <v>41</v>
      </c>
    </row>
    <row r="7597" spans="1:12" x14ac:dyDescent="0.2">
      <c r="A7597" s="1" t="s">
        <v>234</v>
      </c>
      <c r="B7597" s="1" t="s">
        <v>13</v>
      </c>
      <c r="C7597" s="2">
        <v>43890</v>
      </c>
      <c r="D7597" s="1" t="s">
        <v>4595</v>
      </c>
      <c r="E7597" s="1"/>
      <c r="F7597" s="1" t="s">
        <v>4889</v>
      </c>
      <c r="G7597" s="3">
        <v>209.58</v>
      </c>
      <c r="H7597" s="3"/>
      <c r="I7597" s="1" t="s">
        <v>232</v>
      </c>
      <c r="J7597" s="1" t="s">
        <v>233</v>
      </c>
      <c r="K7597" s="1" t="s">
        <v>12</v>
      </c>
      <c r="L7597" s="1" t="s">
        <v>56</v>
      </c>
    </row>
    <row r="7598" spans="1:12" x14ac:dyDescent="0.2">
      <c r="A7598" s="1" t="s">
        <v>234</v>
      </c>
      <c r="B7598" s="1" t="s">
        <v>13</v>
      </c>
      <c r="C7598" s="2">
        <v>43890</v>
      </c>
      <c r="D7598" s="1" t="s">
        <v>166</v>
      </c>
      <c r="E7598" s="1"/>
      <c r="F7598" s="1" t="s">
        <v>4890</v>
      </c>
      <c r="G7598" s="3">
        <v>906.74</v>
      </c>
      <c r="H7598" s="3"/>
      <c r="I7598" s="1" t="s">
        <v>83</v>
      </c>
      <c r="J7598" s="1" t="s">
        <v>181</v>
      </c>
      <c r="K7598" s="1" t="s">
        <v>12</v>
      </c>
      <c r="L7598" s="1" t="s">
        <v>265</v>
      </c>
    </row>
    <row r="7599" spans="1:12" x14ac:dyDescent="0.2">
      <c r="A7599" s="1" t="s">
        <v>234</v>
      </c>
      <c r="B7599" s="1" t="s">
        <v>13</v>
      </c>
      <c r="C7599" s="2">
        <v>43890</v>
      </c>
      <c r="D7599" s="1" t="s">
        <v>164</v>
      </c>
      <c r="E7599" s="1"/>
      <c r="F7599" s="1" t="s">
        <v>4891</v>
      </c>
      <c r="G7599" s="3">
        <v>1984.9</v>
      </c>
      <c r="H7599" s="3"/>
      <c r="I7599" s="1" t="s">
        <v>83</v>
      </c>
      <c r="J7599" s="1" t="s">
        <v>181</v>
      </c>
      <c r="K7599" s="1" t="s">
        <v>12</v>
      </c>
      <c r="L7599" s="1" t="s">
        <v>14</v>
      </c>
    </row>
    <row r="7600" spans="1:12" x14ac:dyDescent="0.2">
      <c r="A7600" s="1" t="s">
        <v>234</v>
      </c>
      <c r="B7600" s="1" t="s">
        <v>13</v>
      </c>
      <c r="C7600" s="2">
        <v>43890</v>
      </c>
      <c r="D7600" s="1" t="s">
        <v>163</v>
      </c>
      <c r="E7600" s="1"/>
      <c r="F7600" s="1" t="s">
        <v>4892</v>
      </c>
      <c r="G7600" s="3"/>
      <c r="H7600" s="3">
        <v>1124.92</v>
      </c>
      <c r="I7600" s="1" t="s">
        <v>83</v>
      </c>
      <c r="J7600" s="1" t="s">
        <v>181</v>
      </c>
      <c r="K7600" s="1" t="s">
        <v>12</v>
      </c>
      <c r="L7600" s="1" t="s">
        <v>421</v>
      </c>
    </row>
    <row r="7601" spans="1:12" x14ac:dyDescent="0.2">
      <c r="A7601" s="1" t="s">
        <v>234</v>
      </c>
      <c r="B7601" s="1" t="s">
        <v>13</v>
      </c>
      <c r="C7601" s="2">
        <v>43890</v>
      </c>
      <c r="D7601" s="1" t="s">
        <v>4610</v>
      </c>
      <c r="E7601" s="1"/>
      <c r="F7601" s="1" t="s">
        <v>4893</v>
      </c>
      <c r="G7601" s="3">
        <v>72.05</v>
      </c>
      <c r="H7601" s="3"/>
      <c r="I7601" s="1" t="s">
        <v>83</v>
      </c>
      <c r="J7601" s="1" t="s">
        <v>181</v>
      </c>
      <c r="K7601" s="1" t="s">
        <v>12</v>
      </c>
      <c r="L7601" s="1" t="s">
        <v>47</v>
      </c>
    </row>
    <row r="7602" spans="1:12" x14ac:dyDescent="0.2">
      <c r="A7602" s="1" t="s">
        <v>234</v>
      </c>
      <c r="B7602" s="1" t="s">
        <v>13</v>
      </c>
      <c r="C7602" s="2">
        <v>43890</v>
      </c>
      <c r="D7602" s="1" t="s">
        <v>4610</v>
      </c>
      <c r="E7602" s="1"/>
      <c r="F7602" s="1" t="s">
        <v>4894</v>
      </c>
      <c r="G7602" s="3">
        <v>8.77</v>
      </c>
      <c r="H7602" s="3"/>
      <c r="I7602" s="1" t="s">
        <v>83</v>
      </c>
      <c r="J7602" s="1" t="s">
        <v>181</v>
      </c>
      <c r="K7602" s="1" t="s">
        <v>12</v>
      </c>
      <c r="L7602" s="1" t="s">
        <v>38</v>
      </c>
    </row>
    <row r="7603" spans="1:12" x14ac:dyDescent="0.2">
      <c r="A7603" s="1" t="s">
        <v>234</v>
      </c>
      <c r="B7603" s="1" t="s">
        <v>13</v>
      </c>
      <c r="C7603" s="2">
        <v>43890</v>
      </c>
      <c r="D7603" s="1" t="s">
        <v>167</v>
      </c>
      <c r="E7603" s="1"/>
      <c r="F7603" s="1" t="s">
        <v>4895</v>
      </c>
      <c r="G7603" s="3"/>
      <c r="H7603" s="3">
        <v>906.81</v>
      </c>
      <c r="I7603" s="1" t="s">
        <v>83</v>
      </c>
      <c r="J7603" s="1" t="s">
        <v>181</v>
      </c>
      <c r="K7603" s="1" t="s">
        <v>12</v>
      </c>
      <c r="L7603" s="1" t="s">
        <v>44</v>
      </c>
    </row>
    <row r="7604" spans="1:12" x14ac:dyDescent="0.2">
      <c r="A7604" s="1" t="s">
        <v>234</v>
      </c>
      <c r="B7604" s="1" t="s">
        <v>13</v>
      </c>
      <c r="C7604" s="2">
        <v>43890</v>
      </c>
      <c r="D7604" s="1" t="s">
        <v>166</v>
      </c>
      <c r="E7604" s="1"/>
      <c r="F7604" s="1" t="s">
        <v>4896</v>
      </c>
      <c r="G7604" s="3">
        <v>840</v>
      </c>
      <c r="H7604" s="3"/>
      <c r="I7604" s="1" t="s">
        <v>119</v>
      </c>
      <c r="J7604" s="1" t="s">
        <v>86</v>
      </c>
      <c r="K7604" s="1" t="s">
        <v>12</v>
      </c>
      <c r="L7604" s="1" t="s">
        <v>566</v>
      </c>
    </row>
    <row r="7605" spans="1:12" x14ac:dyDescent="0.2">
      <c r="A7605" s="1" t="s">
        <v>234</v>
      </c>
      <c r="B7605" s="1" t="s">
        <v>13</v>
      </c>
      <c r="C7605" s="2">
        <v>43890</v>
      </c>
      <c r="D7605" s="1" t="s">
        <v>166</v>
      </c>
      <c r="E7605" s="1"/>
      <c r="F7605" s="1" t="s">
        <v>4897</v>
      </c>
      <c r="G7605" s="3">
        <v>990.5</v>
      </c>
      <c r="H7605" s="3"/>
      <c r="I7605" s="1" t="s">
        <v>119</v>
      </c>
      <c r="J7605" s="1" t="s">
        <v>86</v>
      </c>
      <c r="K7605" s="1" t="s">
        <v>12</v>
      </c>
      <c r="L7605" s="1" t="s">
        <v>2598</v>
      </c>
    </row>
    <row r="7606" spans="1:12" x14ac:dyDescent="0.2">
      <c r="A7606" s="1" t="s">
        <v>234</v>
      </c>
      <c r="B7606" s="1" t="s">
        <v>13</v>
      </c>
      <c r="C7606" s="2">
        <v>43890</v>
      </c>
      <c r="D7606" s="1" t="s">
        <v>166</v>
      </c>
      <c r="E7606" s="1"/>
      <c r="F7606" s="1" t="s">
        <v>4898</v>
      </c>
      <c r="G7606" s="3">
        <v>180</v>
      </c>
      <c r="H7606" s="3"/>
      <c r="I7606" s="1" t="s">
        <v>119</v>
      </c>
      <c r="J7606" s="1" t="s">
        <v>86</v>
      </c>
      <c r="K7606" s="1" t="s">
        <v>12</v>
      </c>
      <c r="L7606" s="1" t="s">
        <v>2946</v>
      </c>
    </row>
    <row r="7607" spans="1:12" x14ac:dyDescent="0.2">
      <c r="A7607" s="1" t="s">
        <v>234</v>
      </c>
      <c r="B7607" s="1" t="s">
        <v>13</v>
      </c>
      <c r="C7607" s="2">
        <v>43890</v>
      </c>
      <c r="D7607" s="1" t="s">
        <v>161</v>
      </c>
      <c r="E7607" s="1"/>
      <c r="F7607" s="1" t="s">
        <v>4899</v>
      </c>
      <c r="G7607" s="3"/>
      <c r="H7607" s="3">
        <v>1102.8399999999999</v>
      </c>
      <c r="I7607" s="1" t="s">
        <v>119</v>
      </c>
      <c r="J7607" s="1" t="s">
        <v>86</v>
      </c>
      <c r="K7607" s="1" t="s">
        <v>84</v>
      </c>
      <c r="L7607" s="1" t="s">
        <v>300</v>
      </c>
    </row>
    <row r="7608" spans="1:12" x14ac:dyDescent="0.2">
      <c r="A7608" s="1" t="s">
        <v>234</v>
      </c>
      <c r="B7608" s="1" t="s">
        <v>13</v>
      </c>
      <c r="C7608" s="2">
        <v>43890</v>
      </c>
      <c r="D7608" s="1" t="s">
        <v>164</v>
      </c>
      <c r="E7608" s="1"/>
      <c r="F7608" s="1" t="s">
        <v>4900</v>
      </c>
      <c r="G7608" s="3">
        <v>503.99</v>
      </c>
      <c r="H7608" s="3"/>
      <c r="I7608" s="1" t="s">
        <v>119</v>
      </c>
      <c r="J7608" s="1" t="s">
        <v>86</v>
      </c>
      <c r="K7608" s="1" t="s">
        <v>12</v>
      </c>
      <c r="L7608" s="1" t="s">
        <v>20</v>
      </c>
    </row>
    <row r="7609" spans="1:12" x14ac:dyDescent="0.2">
      <c r="A7609" s="1" t="s">
        <v>234</v>
      </c>
      <c r="B7609" s="1" t="s">
        <v>13</v>
      </c>
      <c r="C7609" s="2">
        <v>43890</v>
      </c>
      <c r="D7609" s="1" t="s">
        <v>164</v>
      </c>
      <c r="E7609" s="1"/>
      <c r="F7609" s="1" t="s">
        <v>4901</v>
      </c>
      <c r="G7609" s="3">
        <v>840</v>
      </c>
      <c r="H7609" s="3"/>
      <c r="I7609" s="1" t="s">
        <v>119</v>
      </c>
      <c r="J7609" s="1" t="s">
        <v>86</v>
      </c>
      <c r="K7609" s="1" t="s">
        <v>12</v>
      </c>
      <c r="L7609" s="1" t="s">
        <v>2473</v>
      </c>
    </row>
    <row r="7610" spans="1:12" x14ac:dyDescent="0.2">
      <c r="A7610" s="1" t="s">
        <v>234</v>
      </c>
      <c r="B7610" s="1" t="s">
        <v>13</v>
      </c>
      <c r="C7610" s="2">
        <v>43890</v>
      </c>
      <c r="D7610" s="1" t="s">
        <v>164</v>
      </c>
      <c r="E7610" s="1"/>
      <c r="F7610" s="1" t="s">
        <v>4902</v>
      </c>
      <c r="G7610" s="3">
        <v>1042.57</v>
      </c>
      <c r="H7610" s="3"/>
      <c r="I7610" s="1" t="s">
        <v>119</v>
      </c>
      <c r="J7610" s="1" t="s">
        <v>86</v>
      </c>
      <c r="K7610" s="1" t="s">
        <v>84</v>
      </c>
      <c r="L7610" s="1" t="s">
        <v>306</v>
      </c>
    </row>
    <row r="7611" spans="1:12" x14ac:dyDescent="0.2">
      <c r="A7611" s="1" t="s">
        <v>234</v>
      </c>
      <c r="B7611" s="1" t="s">
        <v>13</v>
      </c>
      <c r="C7611" s="2">
        <v>43890</v>
      </c>
      <c r="D7611" s="1" t="s">
        <v>164</v>
      </c>
      <c r="E7611" s="1"/>
      <c r="F7611" s="1" t="s">
        <v>4903</v>
      </c>
      <c r="G7611" s="3">
        <v>1363.25</v>
      </c>
      <c r="H7611" s="3"/>
      <c r="I7611" s="1" t="s">
        <v>119</v>
      </c>
      <c r="J7611" s="1" t="s">
        <v>86</v>
      </c>
      <c r="K7611" s="1" t="s">
        <v>12</v>
      </c>
      <c r="L7611" s="1" t="s">
        <v>71</v>
      </c>
    </row>
    <row r="7612" spans="1:12" x14ac:dyDescent="0.2">
      <c r="A7612" s="1" t="s">
        <v>234</v>
      </c>
      <c r="B7612" s="1" t="s">
        <v>13</v>
      </c>
      <c r="C7612" s="2">
        <v>43890</v>
      </c>
      <c r="D7612" s="1" t="s">
        <v>163</v>
      </c>
      <c r="E7612" s="1"/>
      <c r="F7612" s="1" t="s">
        <v>4904</v>
      </c>
      <c r="G7612" s="3"/>
      <c r="H7612" s="3">
        <v>1201.98</v>
      </c>
      <c r="I7612" s="1" t="s">
        <v>119</v>
      </c>
      <c r="J7612" s="1" t="s">
        <v>86</v>
      </c>
      <c r="K7612" s="1" t="s">
        <v>12</v>
      </c>
      <c r="L7612" s="1" t="s">
        <v>34</v>
      </c>
    </row>
    <row r="7613" spans="1:12" x14ac:dyDescent="0.2">
      <c r="A7613" s="1" t="s">
        <v>234</v>
      </c>
      <c r="B7613" s="1" t="s">
        <v>13</v>
      </c>
      <c r="C7613" s="2">
        <v>43890</v>
      </c>
      <c r="D7613" s="1" t="s">
        <v>163</v>
      </c>
      <c r="E7613" s="1"/>
      <c r="F7613" s="1" t="s">
        <v>4905</v>
      </c>
      <c r="G7613" s="3"/>
      <c r="H7613" s="3">
        <v>859.75</v>
      </c>
      <c r="I7613" s="1" t="s">
        <v>119</v>
      </c>
      <c r="J7613" s="1" t="s">
        <v>86</v>
      </c>
      <c r="K7613" s="1" t="s">
        <v>12</v>
      </c>
      <c r="L7613" s="1" t="s">
        <v>2589</v>
      </c>
    </row>
    <row r="7614" spans="1:12" x14ac:dyDescent="0.2">
      <c r="A7614" s="1" t="s">
        <v>234</v>
      </c>
      <c r="B7614" s="1" t="s">
        <v>13</v>
      </c>
      <c r="C7614" s="2">
        <v>43890</v>
      </c>
      <c r="D7614" s="1" t="s">
        <v>163</v>
      </c>
      <c r="E7614" s="1"/>
      <c r="F7614" s="1" t="s">
        <v>4906</v>
      </c>
      <c r="G7614" s="3"/>
      <c r="H7614" s="3">
        <v>648</v>
      </c>
      <c r="I7614" s="1" t="s">
        <v>119</v>
      </c>
      <c r="J7614" s="1" t="s">
        <v>86</v>
      </c>
      <c r="K7614" s="1" t="s">
        <v>12</v>
      </c>
      <c r="L7614" s="1" t="s">
        <v>354</v>
      </c>
    </row>
    <row r="7615" spans="1:12" x14ac:dyDescent="0.2">
      <c r="A7615" s="1" t="s">
        <v>234</v>
      </c>
      <c r="B7615" s="1" t="s">
        <v>13</v>
      </c>
      <c r="C7615" s="2">
        <v>43890</v>
      </c>
      <c r="D7615" s="1" t="s">
        <v>163</v>
      </c>
      <c r="E7615" s="1"/>
      <c r="F7615" s="1" t="s">
        <v>4907</v>
      </c>
      <c r="G7615" s="3"/>
      <c r="H7615" s="3">
        <v>949</v>
      </c>
      <c r="I7615" s="1" t="s">
        <v>119</v>
      </c>
      <c r="J7615" s="1" t="s">
        <v>86</v>
      </c>
      <c r="K7615" s="1" t="s">
        <v>12</v>
      </c>
      <c r="L7615" s="1" t="s">
        <v>2628</v>
      </c>
    </row>
    <row r="7616" spans="1:12" x14ac:dyDescent="0.2">
      <c r="A7616" s="1" t="s">
        <v>234</v>
      </c>
      <c r="B7616" s="1" t="s">
        <v>13</v>
      </c>
      <c r="C7616" s="2">
        <v>43890</v>
      </c>
      <c r="D7616" s="1" t="s">
        <v>165</v>
      </c>
      <c r="E7616" s="1"/>
      <c r="F7616" s="1" t="s">
        <v>4908</v>
      </c>
      <c r="G7616" s="3">
        <v>600</v>
      </c>
      <c r="H7616" s="3"/>
      <c r="I7616" s="1" t="s">
        <v>119</v>
      </c>
      <c r="J7616" s="1" t="s">
        <v>86</v>
      </c>
      <c r="K7616" s="1" t="s">
        <v>12</v>
      </c>
      <c r="L7616" s="1" t="s">
        <v>2616</v>
      </c>
    </row>
    <row r="7617" spans="1:12" x14ac:dyDescent="0.2">
      <c r="A7617" s="1" t="s">
        <v>234</v>
      </c>
      <c r="B7617" s="1" t="s">
        <v>13</v>
      </c>
      <c r="C7617" s="2">
        <v>43890</v>
      </c>
      <c r="D7617" s="1" t="s">
        <v>165</v>
      </c>
      <c r="E7617" s="1"/>
      <c r="F7617" s="1" t="s">
        <v>4909</v>
      </c>
      <c r="G7617" s="3">
        <v>392</v>
      </c>
      <c r="H7617" s="3"/>
      <c r="I7617" s="1" t="s">
        <v>119</v>
      </c>
      <c r="J7617" s="1" t="s">
        <v>86</v>
      </c>
      <c r="K7617" s="1" t="s">
        <v>12</v>
      </c>
      <c r="L7617" s="1" t="s">
        <v>3148</v>
      </c>
    </row>
    <row r="7618" spans="1:12" x14ac:dyDescent="0.2">
      <c r="A7618" s="1" t="s">
        <v>234</v>
      </c>
      <c r="B7618" s="1" t="s">
        <v>13</v>
      </c>
      <c r="C7618" s="2">
        <v>43890</v>
      </c>
      <c r="D7618" s="1" t="s">
        <v>162</v>
      </c>
      <c r="E7618" s="1"/>
      <c r="F7618" s="1" t="s">
        <v>4910</v>
      </c>
      <c r="G7618" s="3">
        <v>840</v>
      </c>
      <c r="H7618" s="3"/>
      <c r="I7618" s="1" t="s">
        <v>119</v>
      </c>
      <c r="J7618" s="1" t="s">
        <v>86</v>
      </c>
      <c r="K7618" s="1" t="s">
        <v>12</v>
      </c>
      <c r="L7618" s="1" t="s">
        <v>3023</v>
      </c>
    </row>
    <row r="7619" spans="1:12" x14ac:dyDescent="0.2">
      <c r="A7619" s="1" t="s">
        <v>234</v>
      </c>
      <c r="B7619" s="1" t="s">
        <v>13</v>
      </c>
      <c r="C7619" s="2">
        <v>43890</v>
      </c>
      <c r="D7619" s="1" t="s">
        <v>4619</v>
      </c>
      <c r="E7619" s="1"/>
      <c r="F7619" s="1" t="s">
        <v>4911</v>
      </c>
      <c r="G7619" s="3">
        <v>178.37</v>
      </c>
      <c r="H7619" s="3"/>
      <c r="I7619" s="1" t="s">
        <v>119</v>
      </c>
      <c r="J7619" s="1" t="s">
        <v>86</v>
      </c>
      <c r="K7619" s="1" t="s">
        <v>12</v>
      </c>
      <c r="L7619" s="1" t="s">
        <v>78</v>
      </c>
    </row>
    <row r="7620" spans="1:12" x14ac:dyDescent="0.2">
      <c r="A7620" s="1" t="s">
        <v>234</v>
      </c>
      <c r="B7620" s="1" t="s">
        <v>13</v>
      </c>
      <c r="C7620" s="2">
        <v>43890</v>
      </c>
      <c r="D7620" s="1" t="s">
        <v>4610</v>
      </c>
      <c r="E7620" s="1"/>
      <c r="F7620" s="1" t="s">
        <v>4912</v>
      </c>
      <c r="G7620" s="3">
        <v>6.56</v>
      </c>
      <c r="H7620" s="3"/>
      <c r="I7620" s="1" t="s">
        <v>119</v>
      </c>
      <c r="J7620" s="1" t="s">
        <v>86</v>
      </c>
      <c r="K7620" s="1" t="s">
        <v>12</v>
      </c>
      <c r="L7620" s="1" t="s">
        <v>257</v>
      </c>
    </row>
    <row r="7621" spans="1:12" x14ac:dyDescent="0.2">
      <c r="A7621" s="1" t="s">
        <v>234</v>
      </c>
      <c r="B7621" s="1" t="s">
        <v>13</v>
      </c>
      <c r="C7621" s="2">
        <v>43890</v>
      </c>
      <c r="D7621" s="1" t="s">
        <v>167</v>
      </c>
      <c r="E7621" s="1"/>
      <c r="F7621" s="1" t="s">
        <v>4913</v>
      </c>
      <c r="G7621" s="3"/>
      <c r="H7621" s="3">
        <v>1034.32</v>
      </c>
      <c r="I7621" s="1" t="s">
        <v>119</v>
      </c>
      <c r="J7621" s="1" t="s">
        <v>86</v>
      </c>
      <c r="K7621" s="1" t="s">
        <v>12</v>
      </c>
      <c r="L7621" s="1" t="s">
        <v>96</v>
      </c>
    </row>
    <row r="7622" spans="1:12" x14ac:dyDescent="0.2">
      <c r="A7622" s="1" t="s">
        <v>234</v>
      </c>
      <c r="B7622" s="1" t="s">
        <v>13</v>
      </c>
      <c r="C7622" s="2">
        <v>43890</v>
      </c>
      <c r="D7622" s="1" t="s">
        <v>167</v>
      </c>
      <c r="E7622" s="1"/>
      <c r="F7622" s="1" t="s">
        <v>4914</v>
      </c>
      <c r="G7622" s="3"/>
      <c r="H7622" s="3">
        <v>1368</v>
      </c>
      <c r="I7622" s="1" t="s">
        <v>119</v>
      </c>
      <c r="J7622" s="1" t="s">
        <v>86</v>
      </c>
      <c r="K7622" s="1" t="s">
        <v>12</v>
      </c>
      <c r="L7622" s="1" t="s">
        <v>2589</v>
      </c>
    </row>
    <row r="7623" spans="1:12" x14ac:dyDescent="0.2">
      <c r="A7623" s="1" t="s">
        <v>234</v>
      </c>
      <c r="B7623" s="1" t="s">
        <v>13</v>
      </c>
      <c r="C7623" s="2">
        <v>43890</v>
      </c>
      <c r="D7623" s="1" t="s">
        <v>160</v>
      </c>
      <c r="E7623" s="1"/>
      <c r="F7623" s="1" t="s">
        <v>4599</v>
      </c>
      <c r="G7623" s="3"/>
      <c r="H7623" s="3">
        <v>588.91999999999996</v>
      </c>
      <c r="I7623" s="1" t="s">
        <v>83</v>
      </c>
      <c r="J7623" s="1" t="s">
        <v>175</v>
      </c>
      <c r="K7623" s="1" t="s">
        <v>84</v>
      </c>
      <c r="L7623" s="1" t="s">
        <v>2028</v>
      </c>
    </row>
    <row r="7624" spans="1:12" x14ac:dyDescent="0.2">
      <c r="A7624" s="1" t="s">
        <v>234</v>
      </c>
      <c r="B7624" s="1" t="s">
        <v>13</v>
      </c>
      <c r="C7624" s="2">
        <v>43890</v>
      </c>
      <c r="D7624" s="1" t="s">
        <v>162</v>
      </c>
      <c r="E7624" s="1"/>
      <c r="F7624" s="1" t="s">
        <v>4915</v>
      </c>
      <c r="G7624" s="3">
        <v>591.70000000000005</v>
      </c>
      <c r="H7624" s="3"/>
      <c r="I7624" s="1" t="s">
        <v>83</v>
      </c>
      <c r="J7624" s="1" t="s">
        <v>175</v>
      </c>
      <c r="K7624" s="1" t="s">
        <v>84</v>
      </c>
      <c r="L7624" s="1" t="s">
        <v>241</v>
      </c>
    </row>
    <row r="7625" spans="1:12" x14ac:dyDescent="0.2">
      <c r="A7625" s="1" t="s">
        <v>234</v>
      </c>
      <c r="B7625" s="1" t="s">
        <v>13</v>
      </c>
      <c r="C7625" s="2">
        <v>43890</v>
      </c>
      <c r="D7625" s="1" t="s">
        <v>161</v>
      </c>
      <c r="E7625" s="1"/>
      <c r="F7625" s="1" t="s">
        <v>4813</v>
      </c>
      <c r="G7625" s="3"/>
      <c r="H7625" s="3">
        <v>344.34</v>
      </c>
      <c r="I7625" s="1" t="s">
        <v>179</v>
      </c>
      <c r="J7625" s="1" t="s">
        <v>89</v>
      </c>
      <c r="K7625" s="1" t="s">
        <v>12</v>
      </c>
      <c r="L7625" s="1" t="s">
        <v>77</v>
      </c>
    </row>
    <row r="7626" spans="1:12" x14ac:dyDescent="0.2">
      <c r="A7626" s="1" t="s">
        <v>234</v>
      </c>
      <c r="B7626" s="1" t="s">
        <v>13</v>
      </c>
      <c r="C7626" s="2">
        <v>43890</v>
      </c>
      <c r="D7626" s="1" t="s">
        <v>164</v>
      </c>
      <c r="E7626" s="1"/>
      <c r="F7626" s="1" t="s">
        <v>4916</v>
      </c>
      <c r="G7626" s="3">
        <v>1175.58</v>
      </c>
      <c r="H7626" s="3"/>
      <c r="I7626" s="1" t="s">
        <v>179</v>
      </c>
      <c r="J7626" s="1" t="s">
        <v>89</v>
      </c>
      <c r="K7626" s="1" t="s">
        <v>12</v>
      </c>
      <c r="L7626" s="1" t="s">
        <v>28</v>
      </c>
    </row>
    <row r="7627" spans="1:12" x14ac:dyDescent="0.2">
      <c r="A7627" s="1" t="s">
        <v>234</v>
      </c>
      <c r="B7627" s="1" t="s">
        <v>13</v>
      </c>
      <c r="C7627" s="2">
        <v>43890</v>
      </c>
      <c r="D7627" s="1" t="s">
        <v>164</v>
      </c>
      <c r="E7627" s="1"/>
      <c r="F7627" s="1" t="s">
        <v>4917</v>
      </c>
      <c r="G7627" s="3">
        <v>843</v>
      </c>
      <c r="H7627" s="3"/>
      <c r="I7627" s="1" t="s">
        <v>177</v>
      </c>
      <c r="J7627" s="1" t="s">
        <v>178</v>
      </c>
      <c r="K7627" s="1" t="s">
        <v>12</v>
      </c>
      <c r="L7627" s="1" t="s">
        <v>349</v>
      </c>
    </row>
    <row r="7628" spans="1:12" x14ac:dyDescent="0.2">
      <c r="A7628" s="1" t="s">
        <v>234</v>
      </c>
      <c r="B7628" s="1" t="s">
        <v>13</v>
      </c>
      <c r="C7628" s="2">
        <v>43890</v>
      </c>
      <c r="D7628" s="1" t="s">
        <v>163</v>
      </c>
      <c r="E7628" s="1"/>
      <c r="F7628" s="1" t="s">
        <v>4918</v>
      </c>
      <c r="G7628" s="3"/>
      <c r="H7628" s="3">
        <v>141.66</v>
      </c>
      <c r="I7628" s="1" t="s">
        <v>123</v>
      </c>
      <c r="J7628" s="1" t="s">
        <v>124</v>
      </c>
      <c r="K7628" s="1" t="s">
        <v>84</v>
      </c>
      <c r="L7628" s="1" t="s">
        <v>104</v>
      </c>
    </row>
    <row r="7629" spans="1:12" x14ac:dyDescent="0.2">
      <c r="A7629" s="1" t="s">
        <v>234</v>
      </c>
      <c r="B7629" s="1" t="s">
        <v>13</v>
      </c>
      <c r="C7629" s="2">
        <v>43890</v>
      </c>
      <c r="D7629" s="1" t="s">
        <v>165</v>
      </c>
      <c r="E7629" s="1"/>
      <c r="F7629" s="1" t="s">
        <v>4919</v>
      </c>
      <c r="G7629" s="3">
        <v>74.040000000000006</v>
      </c>
      <c r="H7629" s="3"/>
      <c r="I7629" s="1" t="s">
        <v>123</v>
      </c>
      <c r="J7629" s="1" t="s">
        <v>124</v>
      </c>
      <c r="K7629" s="1" t="s">
        <v>84</v>
      </c>
      <c r="L7629" s="1" t="s">
        <v>2028</v>
      </c>
    </row>
    <row r="7630" spans="1:12" x14ac:dyDescent="0.2">
      <c r="A7630" s="1" t="s">
        <v>234</v>
      </c>
      <c r="B7630" s="1" t="s">
        <v>13</v>
      </c>
      <c r="C7630" s="2">
        <v>43890</v>
      </c>
      <c r="D7630" s="1" t="s">
        <v>165</v>
      </c>
      <c r="E7630" s="1"/>
      <c r="F7630" s="1" t="s">
        <v>4920</v>
      </c>
      <c r="G7630" s="3">
        <v>535.99</v>
      </c>
      <c r="H7630" s="3"/>
      <c r="I7630" s="1" t="s">
        <v>123</v>
      </c>
      <c r="J7630" s="1" t="s">
        <v>124</v>
      </c>
      <c r="K7630" s="1" t="s">
        <v>12</v>
      </c>
      <c r="L7630" s="1" t="s">
        <v>92</v>
      </c>
    </row>
    <row r="7631" spans="1:12" x14ac:dyDescent="0.2">
      <c r="A7631" s="1" t="s">
        <v>234</v>
      </c>
      <c r="B7631" s="1" t="s">
        <v>13</v>
      </c>
      <c r="C7631" s="2">
        <v>43890</v>
      </c>
      <c r="D7631" s="1" t="s">
        <v>164</v>
      </c>
      <c r="E7631" s="1"/>
      <c r="F7631" s="1" t="s">
        <v>4709</v>
      </c>
      <c r="G7631" s="3">
        <v>48.08</v>
      </c>
      <c r="H7631" s="3"/>
      <c r="I7631" s="1" t="s">
        <v>185</v>
      </c>
      <c r="J7631" s="1" t="s">
        <v>126</v>
      </c>
      <c r="K7631" s="1" t="s">
        <v>84</v>
      </c>
      <c r="L7631" s="1" t="s">
        <v>104</v>
      </c>
    </row>
    <row r="7632" spans="1:12" x14ac:dyDescent="0.2">
      <c r="A7632" s="1" t="s">
        <v>234</v>
      </c>
      <c r="B7632" s="1" t="s">
        <v>13</v>
      </c>
      <c r="C7632" s="2">
        <v>43890</v>
      </c>
      <c r="D7632" s="1" t="s">
        <v>4595</v>
      </c>
      <c r="E7632" s="1"/>
      <c r="F7632" s="1" t="s">
        <v>4921</v>
      </c>
      <c r="G7632" s="3">
        <v>53.4</v>
      </c>
      <c r="H7632" s="3"/>
      <c r="I7632" s="1" t="s">
        <v>185</v>
      </c>
      <c r="J7632" s="1" t="s">
        <v>126</v>
      </c>
      <c r="K7632" s="1" t="s">
        <v>12</v>
      </c>
      <c r="L7632" s="1" t="s">
        <v>92</v>
      </c>
    </row>
    <row r="7633" spans="1:12" x14ac:dyDescent="0.2">
      <c r="A7633" s="1" t="s">
        <v>234</v>
      </c>
      <c r="B7633" s="1" t="s">
        <v>13</v>
      </c>
      <c r="C7633" s="2">
        <v>43890</v>
      </c>
      <c r="D7633" s="1" t="s">
        <v>165</v>
      </c>
      <c r="E7633" s="1"/>
      <c r="F7633" s="1" t="s">
        <v>4922</v>
      </c>
      <c r="G7633" s="3">
        <v>621.04999999999995</v>
      </c>
      <c r="H7633" s="3"/>
      <c r="I7633" s="1" t="s">
        <v>106</v>
      </c>
      <c r="J7633" s="1" t="s">
        <v>121</v>
      </c>
      <c r="K7633" s="1" t="s">
        <v>84</v>
      </c>
      <c r="L7633" s="1" t="s">
        <v>66</v>
      </c>
    </row>
    <row r="7634" spans="1:12" x14ac:dyDescent="0.2">
      <c r="A7634" s="1" t="s">
        <v>234</v>
      </c>
      <c r="B7634" s="1" t="s">
        <v>13</v>
      </c>
      <c r="C7634" s="2">
        <v>43890</v>
      </c>
      <c r="D7634" s="1" t="s">
        <v>165</v>
      </c>
      <c r="E7634" s="1"/>
      <c r="F7634" s="1" t="s">
        <v>4923</v>
      </c>
      <c r="G7634" s="3">
        <v>1384.14</v>
      </c>
      <c r="H7634" s="3"/>
      <c r="I7634" s="1" t="s">
        <v>106</v>
      </c>
      <c r="J7634" s="1" t="s">
        <v>121</v>
      </c>
      <c r="K7634" s="1" t="s">
        <v>12</v>
      </c>
      <c r="L7634" s="1" t="s">
        <v>65</v>
      </c>
    </row>
    <row r="7635" spans="1:12" x14ac:dyDescent="0.2">
      <c r="A7635" s="1" t="s">
        <v>234</v>
      </c>
      <c r="B7635" s="1" t="s">
        <v>13</v>
      </c>
      <c r="C7635" s="2">
        <v>43890</v>
      </c>
      <c r="D7635" s="1" t="s">
        <v>4610</v>
      </c>
      <c r="E7635" s="1"/>
      <c r="F7635" s="1" t="s">
        <v>4924</v>
      </c>
      <c r="G7635" s="3">
        <v>152.08000000000001</v>
      </c>
      <c r="H7635" s="3"/>
      <c r="I7635" s="1" t="s">
        <v>106</v>
      </c>
      <c r="J7635" s="1" t="s">
        <v>121</v>
      </c>
      <c r="K7635" s="1" t="s">
        <v>12</v>
      </c>
      <c r="L7635" s="1" t="s">
        <v>65</v>
      </c>
    </row>
    <row r="7636" spans="1:12" x14ac:dyDescent="0.2">
      <c r="A7636" s="1" t="s">
        <v>234</v>
      </c>
      <c r="B7636" s="1" t="s">
        <v>13</v>
      </c>
      <c r="C7636" s="2">
        <v>43890</v>
      </c>
      <c r="D7636" s="1" t="s">
        <v>165</v>
      </c>
      <c r="E7636" s="1"/>
      <c r="F7636" s="1" t="s">
        <v>4715</v>
      </c>
      <c r="G7636" s="3">
        <v>2128.85</v>
      </c>
      <c r="H7636" s="3"/>
      <c r="I7636" s="1" t="s">
        <v>87</v>
      </c>
      <c r="J7636" s="1" t="s">
        <v>116</v>
      </c>
      <c r="K7636" s="1" t="s">
        <v>84</v>
      </c>
      <c r="L7636" s="1" t="s">
        <v>241</v>
      </c>
    </row>
    <row r="7637" spans="1:12" x14ac:dyDescent="0.2">
      <c r="A7637" s="1" t="s">
        <v>234</v>
      </c>
      <c r="B7637" s="1" t="s">
        <v>13</v>
      </c>
      <c r="C7637" s="2">
        <v>43890</v>
      </c>
      <c r="D7637" s="1" t="s">
        <v>166</v>
      </c>
      <c r="E7637" s="1"/>
      <c r="F7637" s="1" t="s">
        <v>4925</v>
      </c>
      <c r="G7637" s="3">
        <v>193.55</v>
      </c>
      <c r="H7637" s="3"/>
      <c r="I7637" s="1" t="s">
        <v>120</v>
      </c>
      <c r="J7637" s="1" t="s">
        <v>171</v>
      </c>
      <c r="K7637" s="1" t="s">
        <v>12</v>
      </c>
      <c r="L7637" s="1" t="s">
        <v>409</v>
      </c>
    </row>
    <row r="7638" spans="1:12" x14ac:dyDescent="0.2">
      <c r="A7638" s="1" t="s">
        <v>234</v>
      </c>
      <c r="B7638" s="1" t="s">
        <v>13</v>
      </c>
      <c r="C7638" s="2">
        <v>43890</v>
      </c>
      <c r="D7638" s="1" t="s">
        <v>164</v>
      </c>
      <c r="E7638" s="1"/>
      <c r="F7638" s="1" t="s">
        <v>4680</v>
      </c>
      <c r="G7638" s="3">
        <v>337.39</v>
      </c>
      <c r="H7638" s="3"/>
      <c r="I7638" s="1" t="s">
        <v>120</v>
      </c>
      <c r="J7638" s="1" t="s">
        <v>171</v>
      </c>
      <c r="K7638" s="1" t="s">
        <v>84</v>
      </c>
      <c r="L7638" s="1" t="s">
        <v>241</v>
      </c>
    </row>
    <row r="7639" spans="1:12" x14ac:dyDescent="0.2">
      <c r="A7639" s="1" t="s">
        <v>234</v>
      </c>
      <c r="B7639" s="1" t="s">
        <v>13</v>
      </c>
      <c r="C7639" s="2">
        <v>43890</v>
      </c>
      <c r="D7639" s="1" t="s">
        <v>164</v>
      </c>
      <c r="E7639" s="1"/>
      <c r="F7639" s="1" t="s">
        <v>4926</v>
      </c>
      <c r="G7639" s="3">
        <v>870</v>
      </c>
      <c r="H7639" s="3"/>
      <c r="I7639" s="1" t="s">
        <v>120</v>
      </c>
      <c r="J7639" s="1" t="s">
        <v>171</v>
      </c>
      <c r="K7639" s="1" t="s">
        <v>12</v>
      </c>
      <c r="L7639" s="1" t="s">
        <v>59</v>
      </c>
    </row>
    <row r="7640" spans="1:12" x14ac:dyDescent="0.2">
      <c r="A7640" s="1" t="s">
        <v>234</v>
      </c>
      <c r="B7640" s="1" t="s">
        <v>13</v>
      </c>
      <c r="C7640" s="2">
        <v>43890</v>
      </c>
      <c r="D7640" s="1" t="s">
        <v>163</v>
      </c>
      <c r="E7640" s="1"/>
      <c r="F7640" s="1" t="s">
        <v>4672</v>
      </c>
      <c r="G7640" s="3"/>
      <c r="H7640" s="3">
        <v>196.59</v>
      </c>
      <c r="I7640" s="1" t="s">
        <v>120</v>
      </c>
      <c r="J7640" s="1" t="s">
        <v>171</v>
      </c>
      <c r="K7640" s="1" t="s">
        <v>84</v>
      </c>
      <c r="L7640" s="1" t="s">
        <v>409</v>
      </c>
    </row>
    <row r="7641" spans="1:12" x14ac:dyDescent="0.2">
      <c r="A7641" s="1" t="s">
        <v>234</v>
      </c>
      <c r="B7641" s="1" t="s">
        <v>13</v>
      </c>
      <c r="C7641" s="2">
        <v>43890</v>
      </c>
      <c r="D7641" s="1" t="s">
        <v>163</v>
      </c>
      <c r="E7641" s="1"/>
      <c r="F7641" s="1" t="s">
        <v>4927</v>
      </c>
      <c r="G7641" s="3"/>
      <c r="H7641" s="3">
        <v>851.76</v>
      </c>
      <c r="I7641" s="1" t="s">
        <v>120</v>
      </c>
      <c r="J7641" s="1" t="s">
        <v>171</v>
      </c>
      <c r="K7641" s="1" t="s">
        <v>12</v>
      </c>
      <c r="L7641" s="1" t="s">
        <v>81</v>
      </c>
    </row>
    <row r="7642" spans="1:12" x14ac:dyDescent="0.2">
      <c r="A7642" s="1" t="s">
        <v>234</v>
      </c>
      <c r="B7642" s="1" t="s">
        <v>13</v>
      </c>
      <c r="C7642" s="2">
        <v>43890</v>
      </c>
      <c r="D7642" s="1" t="s">
        <v>167</v>
      </c>
      <c r="E7642" s="1"/>
      <c r="F7642" s="1" t="s">
        <v>4621</v>
      </c>
      <c r="G7642" s="3"/>
      <c r="H7642" s="3">
        <v>109.66</v>
      </c>
      <c r="I7642" s="1" t="s">
        <v>120</v>
      </c>
      <c r="J7642" s="1" t="s">
        <v>171</v>
      </c>
      <c r="K7642" s="1" t="s">
        <v>84</v>
      </c>
      <c r="L7642" s="1" t="s">
        <v>2028</v>
      </c>
    </row>
    <row r="7643" spans="1:12" x14ac:dyDescent="0.2">
      <c r="A7643" s="1" t="s">
        <v>234</v>
      </c>
      <c r="B7643" s="1" t="s">
        <v>13</v>
      </c>
      <c r="C7643" s="2">
        <v>43890</v>
      </c>
      <c r="D7643" s="1" t="s">
        <v>4614</v>
      </c>
      <c r="E7643" s="1"/>
      <c r="F7643" s="1" t="s">
        <v>4928</v>
      </c>
      <c r="G7643" s="3">
        <v>19.82</v>
      </c>
      <c r="H7643" s="3"/>
      <c r="I7643" s="1" t="s">
        <v>120</v>
      </c>
      <c r="J7643" s="1" t="s">
        <v>171</v>
      </c>
      <c r="K7643" s="1" t="s">
        <v>12</v>
      </c>
      <c r="L7643" s="1" t="s">
        <v>78</v>
      </c>
    </row>
    <row r="7644" spans="1:12" x14ac:dyDescent="0.2">
      <c r="A7644" s="1" t="s">
        <v>234</v>
      </c>
      <c r="B7644" s="1" t="s">
        <v>13</v>
      </c>
      <c r="C7644" s="2">
        <v>43890</v>
      </c>
      <c r="D7644" s="1" t="s">
        <v>166</v>
      </c>
      <c r="E7644" s="1"/>
      <c r="F7644" s="1" t="s">
        <v>4929</v>
      </c>
      <c r="G7644" s="3">
        <v>1552.4</v>
      </c>
      <c r="H7644" s="3"/>
      <c r="I7644" s="1" t="s">
        <v>83</v>
      </c>
      <c r="J7644" s="1" t="s">
        <v>230</v>
      </c>
      <c r="K7644" s="1" t="s">
        <v>12</v>
      </c>
      <c r="L7644" s="1" t="s">
        <v>22</v>
      </c>
    </row>
    <row r="7645" spans="1:12" x14ac:dyDescent="0.2">
      <c r="A7645" s="1" t="s">
        <v>234</v>
      </c>
      <c r="B7645" s="1" t="s">
        <v>13</v>
      </c>
      <c r="C7645" s="2">
        <v>43890</v>
      </c>
      <c r="D7645" s="1" t="s">
        <v>165</v>
      </c>
      <c r="E7645" s="1"/>
      <c r="F7645" s="1" t="s">
        <v>4930</v>
      </c>
      <c r="G7645" s="3">
        <v>1003.9</v>
      </c>
      <c r="H7645" s="3"/>
      <c r="I7645" s="1" t="s">
        <v>83</v>
      </c>
      <c r="J7645" s="1" t="s">
        <v>230</v>
      </c>
      <c r="K7645" s="1" t="s">
        <v>12</v>
      </c>
      <c r="L7645" s="1" t="s">
        <v>73</v>
      </c>
    </row>
    <row r="7646" spans="1:12" x14ac:dyDescent="0.2">
      <c r="A7646" s="1" t="s">
        <v>234</v>
      </c>
      <c r="B7646" s="1" t="s">
        <v>13</v>
      </c>
      <c r="C7646" s="2">
        <v>43890</v>
      </c>
      <c r="D7646" s="1" t="s">
        <v>4610</v>
      </c>
      <c r="E7646" s="1"/>
      <c r="F7646" s="1" t="s">
        <v>4931</v>
      </c>
      <c r="G7646" s="3">
        <v>158.54</v>
      </c>
      <c r="H7646" s="3"/>
      <c r="I7646" s="1" t="s">
        <v>83</v>
      </c>
      <c r="J7646" s="1" t="s">
        <v>230</v>
      </c>
      <c r="K7646" s="1" t="s">
        <v>12</v>
      </c>
      <c r="L7646" s="1" t="s">
        <v>22</v>
      </c>
    </row>
    <row r="7647" spans="1:12" x14ac:dyDescent="0.2">
      <c r="A7647" s="1" t="s">
        <v>234</v>
      </c>
      <c r="B7647" s="1" t="s">
        <v>13</v>
      </c>
      <c r="C7647" s="2">
        <v>43890</v>
      </c>
      <c r="D7647" s="1" t="s">
        <v>161</v>
      </c>
      <c r="E7647" s="1"/>
      <c r="F7647" s="1" t="s">
        <v>4932</v>
      </c>
      <c r="G7647" s="3"/>
      <c r="H7647" s="3">
        <v>2339.5700000000002</v>
      </c>
      <c r="I7647" s="1" t="s">
        <v>83</v>
      </c>
      <c r="J7647" s="1" t="s">
        <v>181</v>
      </c>
      <c r="K7647" s="1" t="s">
        <v>12</v>
      </c>
      <c r="L7647" s="1" t="s">
        <v>36</v>
      </c>
    </row>
    <row r="7648" spans="1:12" x14ac:dyDescent="0.2">
      <c r="A7648" s="1" t="s">
        <v>234</v>
      </c>
      <c r="B7648" s="1" t="s">
        <v>13</v>
      </c>
      <c r="C7648" s="2">
        <v>43890</v>
      </c>
      <c r="D7648" s="1" t="s">
        <v>165</v>
      </c>
      <c r="E7648" s="1"/>
      <c r="F7648" s="1" t="s">
        <v>4933</v>
      </c>
      <c r="G7648" s="3">
        <v>894.01</v>
      </c>
      <c r="H7648" s="3"/>
      <c r="I7648" s="1" t="s">
        <v>83</v>
      </c>
      <c r="J7648" s="1" t="s">
        <v>181</v>
      </c>
      <c r="K7648" s="1" t="s">
        <v>12</v>
      </c>
      <c r="L7648" s="1" t="s">
        <v>3324</v>
      </c>
    </row>
    <row r="7649" spans="1:12" x14ac:dyDescent="0.2">
      <c r="A7649" s="1" t="s">
        <v>234</v>
      </c>
      <c r="B7649" s="1" t="s">
        <v>13</v>
      </c>
      <c r="C7649" s="2">
        <v>43890</v>
      </c>
      <c r="D7649" s="1" t="s">
        <v>4614</v>
      </c>
      <c r="E7649" s="1"/>
      <c r="F7649" s="1" t="s">
        <v>4934</v>
      </c>
      <c r="G7649" s="3">
        <v>7.59</v>
      </c>
      <c r="H7649" s="3"/>
      <c r="I7649" s="1" t="s">
        <v>83</v>
      </c>
      <c r="J7649" s="1" t="s">
        <v>181</v>
      </c>
      <c r="K7649" s="1" t="s">
        <v>12</v>
      </c>
      <c r="L7649" s="1" t="s">
        <v>405</v>
      </c>
    </row>
    <row r="7650" spans="1:12" x14ac:dyDescent="0.2">
      <c r="A7650" s="1" t="s">
        <v>234</v>
      </c>
      <c r="B7650" s="1" t="s">
        <v>13</v>
      </c>
      <c r="C7650" s="2">
        <v>43890</v>
      </c>
      <c r="D7650" s="1" t="s">
        <v>161</v>
      </c>
      <c r="E7650" s="1"/>
      <c r="F7650" s="1" t="s">
        <v>4935</v>
      </c>
      <c r="G7650" s="3"/>
      <c r="H7650" s="3">
        <v>875.63</v>
      </c>
      <c r="I7650" s="1" t="s">
        <v>83</v>
      </c>
      <c r="J7650" s="1" t="s">
        <v>229</v>
      </c>
      <c r="K7650" s="1" t="s">
        <v>12</v>
      </c>
      <c r="L7650" s="1" t="s">
        <v>459</v>
      </c>
    </row>
    <row r="7651" spans="1:12" x14ac:dyDescent="0.2">
      <c r="A7651" s="1" t="s">
        <v>234</v>
      </c>
      <c r="B7651" s="1" t="s">
        <v>13</v>
      </c>
      <c r="C7651" s="2">
        <v>43890</v>
      </c>
      <c r="D7651" s="1" t="s">
        <v>166</v>
      </c>
      <c r="E7651" s="1"/>
      <c r="F7651" s="1" t="s">
        <v>4936</v>
      </c>
      <c r="G7651" s="3">
        <v>852</v>
      </c>
      <c r="H7651" s="3"/>
      <c r="I7651" s="1" t="s">
        <v>119</v>
      </c>
      <c r="J7651" s="1" t="s">
        <v>86</v>
      </c>
      <c r="K7651" s="1" t="s">
        <v>12</v>
      </c>
      <c r="L7651" s="1" t="s">
        <v>182</v>
      </c>
    </row>
    <row r="7652" spans="1:12" x14ac:dyDescent="0.2">
      <c r="A7652" s="1" t="s">
        <v>234</v>
      </c>
      <c r="B7652" s="1" t="s">
        <v>13</v>
      </c>
      <c r="C7652" s="2">
        <v>43890</v>
      </c>
      <c r="D7652" s="1" t="s">
        <v>160</v>
      </c>
      <c r="E7652" s="1"/>
      <c r="F7652" s="1" t="s">
        <v>4937</v>
      </c>
      <c r="G7652" s="3"/>
      <c r="H7652" s="3">
        <v>1330</v>
      </c>
      <c r="I7652" s="1" t="s">
        <v>119</v>
      </c>
      <c r="J7652" s="1" t="s">
        <v>86</v>
      </c>
      <c r="K7652" s="1" t="s">
        <v>12</v>
      </c>
      <c r="L7652" s="1" t="s">
        <v>395</v>
      </c>
    </row>
    <row r="7653" spans="1:12" x14ac:dyDescent="0.2">
      <c r="A7653" s="1" t="s">
        <v>234</v>
      </c>
      <c r="B7653" s="1" t="s">
        <v>13</v>
      </c>
      <c r="C7653" s="2">
        <v>43890</v>
      </c>
      <c r="D7653" s="1" t="s">
        <v>160</v>
      </c>
      <c r="E7653" s="1"/>
      <c r="F7653" s="1" t="s">
        <v>4938</v>
      </c>
      <c r="G7653" s="3"/>
      <c r="H7653" s="3">
        <v>720</v>
      </c>
      <c r="I7653" s="1" t="s">
        <v>119</v>
      </c>
      <c r="J7653" s="1" t="s">
        <v>86</v>
      </c>
      <c r="K7653" s="1" t="s">
        <v>12</v>
      </c>
      <c r="L7653" s="1" t="s">
        <v>268</v>
      </c>
    </row>
    <row r="7654" spans="1:12" x14ac:dyDescent="0.2">
      <c r="A7654" s="1" t="s">
        <v>234</v>
      </c>
      <c r="B7654" s="1" t="s">
        <v>13</v>
      </c>
      <c r="C7654" s="2">
        <v>43890</v>
      </c>
      <c r="D7654" s="1" t="s">
        <v>161</v>
      </c>
      <c r="E7654" s="1"/>
      <c r="F7654" s="1" t="s">
        <v>4939</v>
      </c>
      <c r="G7654" s="3"/>
      <c r="H7654" s="3">
        <v>1011.71</v>
      </c>
      <c r="I7654" s="1" t="s">
        <v>119</v>
      </c>
      <c r="J7654" s="1" t="s">
        <v>86</v>
      </c>
      <c r="K7654" s="1" t="s">
        <v>12</v>
      </c>
      <c r="L7654" s="1" t="s">
        <v>382</v>
      </c>
    </row>
    <row r="7655" spans="1:12" x14ac:dyDescent="0.2">
      <c r="A7655" s="1" t="s">
        <v>234</v>
      </c>
      <c r="B7655" s="1" t="s">
        <v>13</v>
      </c>
      <c r="C7655" s="2">
        <v>43890</v>
      </c>
      <c r="D7655" s="1" t="s">
        <v>163</v>
      </c>
      <c r="E7655" s="1"/>
      <c r="F7655" s="1" t="s">
        <v>4752</v>
      </c>
      <c r="G7655" s="3"/>
      <c r="H7655" s="3">
        <v>1003.1</v>
      </c>
      <c r="I7655" s="1" t="s">
        <v>119</v>
      </c>
      <c r="J7655" s="1" t="s">
        <v>86</v>
      </c>
      <c r="K7655" s="1" t="s">
        <v>84</v>
      </c>
      <c r="L7655" s="1" t="s">
        <v>306</v>
      </c>
    </row>
    <row r="7656" spans="1:12" x14ac:dyDescent="0.2">
      <c r="A7656" s="1" t="s">
        <v>234</v>
      </c>
      <c r="B7656" s="1" t="s">
        <v>13</v>
      </c>
      <c r="C7656" s="2">
        <v>43890</v>
      </c>
      <c r="D7656" s="1" t="s">
        <v>163</v>
      </c>
      <c r="E7656" s="1"/>
      <c r="F7656" s="1" t="s">
        <v>4940</v>
      </c>
      <c r="G7656" s="3"/>
      <c r="H7656" s="3">
        <v>600</v>
      </c>
      <c r="I7656" s="1" t="s">
        <v>119</v>
      </c>
      <c r="J7656" s="1" t="s">
        <v>86</v>
      </c>
      <c r="K7656" s="1" t="s">
        <v>12</v>
      </c>
      <c r="L7656" s="1" t="s">
        <v>491</v>
      </c>
    </row>
    <row r="7657" spans="1:12" x14ac:dyDescent="0.2">
      <c r="A7657" s="1" t="s">
        <v>234</v>
      </c>
      <c r="B7657" s="1" t="s">
        <v>13</v>
      </c>
      <c r="C7657" s="2">
        <v>43890</v>
      </c>
      <c r="D7657" s="1" t="s">
        <v>165</v>
      </c>
      <c r="E7657" s="1"/>
      <c r="F7657" s="1" t="s">
        <v>4802</v>
      </c>
      <c r="G7657" s="3">
        <v>741.99</v>
      </c>
      <c r="H7657" s="3"/>
      <c r="I7657" s="1" t="s">
        <v>119</v>
      </c>
      <c r="J7657" s="1" t="s">
        <v>86</v>
      </c>
      <c r="K7657" s="1" t="s">
        <v>84</v>
      </c>
      <c r="L7657" s="1" t="s">
        <v>51</v>
      </c>
    </row>
    <row r="7658" spans="1:12" x14ac:dyDescent="0.2">
      <c r="A7658" s="1" t="s">
        <v>234</v>
      </c>
      <c r="B7658" s="1" t="s">
        <v>13</v>
      </c>
      <c r="C7658" s="2">
        <v>43890</v>
      </c>
      <c r="D7658" s="1" t="s">
        <v>165</v>
      </c>
      <c r="E7658" s="1"/>
      <c r="F7658" s="1" t="s">
        <v>4941</v>
      </c>
      <c r="G7658" s="3">
        <v>493.81</v>
      </c>
      <c r="H7658" s="3"/>
      <c r="I7658" s="1" t="s">
        <v>119</v>
      </c>
      <c r="J7658" s="1" t="s">
        <v>86</v>
      </c>
      <c r="K7658" s="1" t="s">
        <v>12</v>
      </c>
      <c r="L7658" s="1" t="s">
        <v>20</v>
      </c>
    </row>
    <row r="7659" spans="1:12" x14ac:dyDescent="0.2">
      <c r="A7659" s="1" t="s">
        <v>234</v>
      </c>
      <c r="B7659" s="1" t="s">
        <v>13</v>
      </c>
      <c r="C7659" s="2">
        <v>43890</v>
      </c>
      <c r="D7659" s="1" t="s">
        <v>165</v>
      </c>
      <c r="E7659" s="1"/>
      <c r="F7659" s="1" t="s">
        <v>4942</v>
      </c>
      <c r="G7659" s="3">
        <v>852</v>
      </c>
      <c r="H7659" s="3"/>
      <c r="I7659" s="1" t="s">
        <v>119</v>
      </c>
      <c r="J7659" s="1" t="s">
        <v>86</v>
      </c>
      <c r="K7659" s="1" t="s">
        <v>12</v>
      </c>
      <c r="L7659" s="1" t="s">
        <v>2738</v>
      </c>
    </row>
    <row r="7660" spans="1:12" x14ac:dyDescent="0.2">
      <c r="A7660" s="1" t="s">
        <v>234</v>
      </c>
      <c r="B7660" s="1" t="s">
        <v>13</v>
      </c>
      <c r="C7660" s="2">
        <v>43890</v>
      </c>
      <c r="D7660" s="1" t="s">
        <v>165</v>
      </c>
      <c r="E7660" s="1"/>
      <c r="F7660" s="1" t="s">
        <v>4943</v>
      </c>
      <c r="G7660" s="3">
        <v>840</v>
      </c>
      <c r="H7660" s="3"/>
      <c r="I7660" s="1" t="s">
        <v>119</v>
      </c>
      <c r="J7660" s="1" t="s">
        <v>86</v>
      </c>
      <c r="K7660" s="1" t="s">
        <v>12</v>
      </c>
      <c r="L7660" s="1" t="s">
        <v>3023</v>
      </c>
    </row>
    <row r="7661" spans="1:12" x14ac:dyDescent="0.2">
      <c r="A7661" s="1" t="s">
        <v>234</v>
      </c>
      <c r="B7661" s="1" t="s">
        <v>13</v>
      </c>
      <c r="C7661" s="2">
        <v>43890</v>
      </c>
      <c r="D7661" s="1" t="s">
        <v>162</v>
      </c>
      <c r="E7661" s="1"/>
      <c r="F7661" s="1" t="s">
        <v>4944</v>
      </c>
      <c r="G7661" s="3">
        <v>1334.75</v>
      </c>
      <c r="H7661" s="3"/>
      <c r="I7661" s="1" t="s">
        <v>119</v>
      </c>
      <c r="J7661" s="1" t="s">
        <v>86</v>
      </c>
      <c r="K7661" s="1" t="s">
        <v>12</v>
      </c>
      <c r="L7661" s="1" t="s">
        <v>469</v>
      </c>
    </row>
    <row r="7662" spans="1:12" x14ac:dyDescent="0.2">
      <c r="A7662" s="1" t="s">
        <v>234</v>
      </c>
      <c r="B7662" s="1" t="s">
        <v>13</v>
      </c>
      <c r="C7662" s="2">
        <v>43890</v>
      </c>
      <c r="D7662" s="1" t="s">
        <v>4619</v>
      </c>
      <c r="E7662" s="1"/>
      <c r="F7662" s="1" t="s">
        <v>4945</v>
      </c>
      <c r="G7662" s="3">
        <v>113.17</v>
      </c>
      <c r="H7662" s="3"/>
      <c r="I7662" s="1" t="s">
        <v>119</v>
      </c>
      <c r="J7662" s="1" t="s">
        <v>86</v>
      </c>
      <c r="K7662" s="1" t="s">
        <v>12</v>
      </c>
      <c r="L7662" s="1" t="s">
        <v>56</v>
      </c>
    </row>
    <row r="7663" spans="1:12" x14ac:dyDescent="0.2">
      <c r="A7663" s="1" t="s">
        <v>234</v>
      </c>
      <c r="B7663" s="1" t="s">
        <v>13</v>
      </c>
      <c r="C7663" s="2">
        <v>43890</v>
      </c>
      <c r="D7663" s="1" t="s">
        <v>4625</v>
      </c>
      <c r="E7663" s="1"/>
      <c r="F7663" s="1" t="s">
        <v>4946</v>
      </c>
      <c r="G7663" s="3">
        <v>328.67</v>
      </c>
      <c r="H7663" s="3"/>
      <c r="I7663" s="1" t="s">
        <v>119</v>
      </c>
      <c r="J7663" s="1" t="s">
        <v>86</v>
      </c>
      <c r="K7663" s="1" t="s">
        <v>12</v>
      </c>
      <c r="L7663" s="1" t="s">
        <v>182</v>
      </c>
    </row>
    <row r="7664" spans="1:12" x14ac:dyDescent="0.2">
      <c r="A7664" s="1" t="s">
        <v>234</v>
      </c>
      <c r="B7664" s="1" t="s">
        <v>13</v>
      </c>
      <c r="C7664" s="2">
        <v>43890</v>
      </c>
      <c r="D7664" s="1" t="s">
        <v>4625</v>
      </c>
      <c r="E7664" s="1"/>
      <c r="F7664" s="1" t="s">
        <v>4947</v>
      </c>
      <c r="G7664" s="3">
        <v>110.73</v>
      </c>
      <c r="H7664" s="3"/>
      <c r="I7664" s="1" t="s">
        <v>119</v>
      </c>
      <c r="J7664" s="1" t="s">
        <v>86</v>
      </c>
      <c r="K7664" s="1" t="s">
        <v>12</v>
      </c>
      <c r="L7664" s="1" t="s">
        <v>289</v>
      </c>
    </row>
    <row r="7665" spans="1:12" x14ac:dyDescent="0.2">
      <c r="A7665" s="1" t="s">
        <v>234</v>
      </c>
      <c r="B7665" s="1" t="s">
        <v>13</v>
      </c>
      <c r="C7665" s="2">
        <v>43890</v>
      </c>
      <c r="D7665" s="1" t="s">
        <v>167</v>
      </c>
      <c r="E7665" s="1"/>
      <c r="F7665" s="1" t="s">
        <v>4948</v>
      </c>
      <c r="G7665" s="3"/>
      <c r="H7665" s="3">
        <v>1036.69</v>
      </c>
      <c r="I7665" s="1" t="s">
        <v>119</v>
      </c>
      <c r="J7665" s="1" t="s">
        <v>86</v>
      </c>
      <c r="K7665" s="1" t="s">
        <v>12</v>
      </c>
      <c r="L7665" s="1" t="s">
        <v>41</v>
      </c>
    </row>
    <row r="7666" spans="1:12" x14ac:dyDescent="0.2">
      <c r="A7666" s="1" t="s">
        <v>234</v>
      </c>
      <c r="B7666" s="1" t="s">
        <v>13</v>
      </c>
      <c r="C7666" s="2">
        <v>43890</v>
      </c>
      <c r="D7666" s="1" t="s">
        <v>167</v>
      </c>
      <c r="E7666" s="1"/>
      <c r="F7666" s="1" t="s">
        <v>4949</v>
      </c>
      <c r="G7666" s="3"/>
      <c r="H7666" s="3">
        <v>631.03</v>
      </c>
      <c r="I7666" s="1" t="s">
        <v>119</v>
      </c>
      <c r="J7666" s="1" t="s">
        <v>86</v>
      </c>
      <c r="K7666" s="1" t="s">
        <v>12</v>
      </c>
      <c r="L7666" s="1" t="s">
        <v>277</v>
      </c>
    </row>
    <row r="7667" spans="1:12" x14ac:dyDescent="0.2">
      <c r="A7667" s="1" t="s">
        <v>234</v>
      </c>
      <c r="B7667" s="1" t="s">
        <v>13</v>
      </c>
      <c r="C7667" s="2">
        <v>43890</v>
      </c>
      <c r="D7667" s="1" t="s">
        <v>4595</v>
      </c>
      <c r="E7667" s="1"/>
      <c r="F7667" s="1" t="s">
        <v>4950</v>
      </c>
      <c r="G7667" s="3">
        <v>39.5</v>
      </c>
      <c r="H7667" s="3"/>
      <c r="I7667" s="1" t="s">
        <v>119</v>
      </c>
      <c r="J7667" s="1" t="s">
        <v>86</v>
      </c>
      <c r="K7667" s="1" t="s">
        <v>84</v>
      </c>
      <c r="L7667" s="1" t="s">
        <v>306</v>
      </c>
    </row>
    <row r="7668" spans="1:12" x14ac:dyDescent="0.2">
      <c r="A7668" s="1" t="s">
        <v>234</v>
      </c>
      <c r="B7668" s="1" t="s">
        <v>13</v>
      </c>
      <c r="C7668" s="2">
        <v>43890</v>
      </c>
      <c r="D7668" s="1" t="s">
        <v>167</v>
      </c>
      <c r="E7668" s="1"/>
      <c r="F7668" s="1" t="s">
        <v>4631</v>
      </c>
      <c r="G7668" s="3"/>
      <c r="H7668" s="3">
        <v>289.58999999999997</v>
      </c>
      <c r="I7668" s="1" t="s">
        <v>83</v>
      </c>
      <c r="J7668" s="1" t="s">
        <v>175</v>
      </c>
      <c r="K7668" s="1" t="s">
        <v>84</v>
      </c>
      <c r="L7668" s="1" t="s">
        <v>51</v>
      </c>
    </row>
    <row r="7669" spans="1:12" x14ac:dyDescent="0.2">
      <c r="A7669" s="1" t="s">
        <v>234</v>
      </c>
      <c r="B7669" s="1" t="s">
        <v>13</v>
      </c>
      <c r="C7669" s="2">
        <v>43890</v>
      </c>
      <c r="D7669" s="1" t="s">
        <v>167</v>
      </c>
      <c r="E7669" s="1"/>
      <c r="F7669" s="1" t="s">
        <v>4951</v>
      </c>
      <c r="G7669" s="3"/>
      <c r="H7669" s="3">
        <v>906.65</v>
      </c>
      <c r="I7669" s="1" t="s">
        <v>83</v>
      </c>
      <c r="J7669" s="1" t="s">
        <v>175</v>
      </c>
      <c r="K7669" s="1" t="s">
        <v>84</v>
      </c>
      <c r="L7669" s="1" t="s">
        <v>104</v>
      </c>
    </row>
    <row r="7670" spans="1:12" x14ac:dyDescent="0.2">
      <c r="A7670" s="1" t="s">
        <v>234</v>
      </c>
      <c r="B7670" s="1" t="s">
        <v>13</v>
      </c>
      <c r="C7670" s="2">
        <v>43890</v>
      </c>
      <c r="D7670" s="1" t="s">
        <v>167</v>
      </c>
      <c r="E7670" s="1"/>
      <c r="F7670" s="1" t="s">
        <v>4807</v>
      </c>
      <c r="G7670" s="3"/>
      <c r="H7670" s="3">
        <v>456.68</v>
      </c>
      <c r="I7670" s="1" t="s">
        <v>83</v>
      </c>
      <c r="J7670" s="1" t="s">
        <v>175</v>
      </c>
      <c r="K7670" s="1" t="s">
        <v>84</v>
      </c>
      <c r="L7670" s="1" t="s">
        <v>241</v>
      </c>
    </row>
    <row r="7671" spans="1:12" x14ac:dyDescent="0.2">
      <c r="A7671" s="1" t="s">
        <v>234</v>
      </c>
      <c r="B7671" s="1" t="s">
        <v>13</v>
      </c>
      <c r="C7671" s="2">
        <v>43890</v>
      </c>
      <c r="D7671" s="1" t="s">
        <v>4614</v>
      </c>
      <c r="E7671" s="1"/>
      <c r="F7671" s="1" t="s">
        <v>4615</v>
      </c>
      <c r="G7671" s="3">
        <v>16.420000000000002</v>
      </c>
      <c r="H7671" s="3"/>
      <c r="I7671" s="1" t="s">
        <v>83</v>
      </c>
      <c r="J7671" s="1" t="s">
        <v>175</v>
      </c>
      <c r="K7671" s="1" t="s">
        <v>84</v>
      </c>
      <c r="L7671" s="1" t="s">
        <v>104</v>
      </c>
    </row>
    <row r="7672" spans="1:12" x14ac:dyDescent="0.2">
      <c r="A7672" s="1" t="s">
        <v>234</v>
      </c>
      <c r="B7672" s="1" t="s">
        <v>13</v>
      </c>
      <c r="C7672" s="2">
        <v>43890</v>
      </c>
      <c r="D7672" s="1" t="s">
        <v>4595</v>
      </c>
      <c r="E7672" s="1"/>
      <c r="F7672" s="1" t="s">
        <v>4950</v>
      </c>
      <c r="G7672" s="3">
        <v>1.03</v>
      </c>
      <c r="H7672" s="3"/>
      <c r="I7672" s="1" t="s">
        <v>179</v>
      </c>
      <c r="J7672" s="1" t="s">
        <v>89</v>
      </c>
      <c r="K7672" s="1" t="s">
        <v>84</v>
      </c>
      <c r="L7672" s="1" t="s">
        <v>306</v>
      </c>
    </row>
    <row r="7673" spans="1:12" x14ac:dyDescent="0.2">
      <c r="A7673" s="1" t="s">
        <v>234</v>
      </c>
      <c r="B7673" s="1" t="s">
        <v>13</v>
      </c>
      <c r="C7673" s="2">
        <v>43890</v>
      </c>
      <c r="D7673" s="1" t="s">
        <v>166</v>
      </c>
      <c r="E7673" s="1"/>
      <c r="F7673" s="1" t="s">
        <v>4783</v>
      </c>
      <c r="G7673" s="3">
        <v>722.8</v>
      </c>
      <c r="H7673" s="3"/>
      <c r="I7673" s="1" t="s">
        <v>85</v>
      </c>
      <c r="J7673" s="1" t="s">
        <v>125</v>
      </c>
      <c r="K7673" s="1" t="s">
        <v>84</v>
      </c>
      <c r="L7673" s="1" t="s">
        <v>114</v>
      </c>
    </row>
    <row r="7674" spans="1:12" x14ac:dyDescent="0.2">
      <c r="A7674" s="1" t="s">
        <v>234</v>
      </c>
      <c r="B7674" s="1" t="s">
        <v>13</v>
      </c>
      <c r="C7674" s="2">
        <v>43890</v>
      </c>
      <c r="D7674" s="1" t="s">
        <v>4595</v>
      </c>
      <c r="E7674" s="1"/>
      <c r="F7674" s="1" t="s">
        <v>4952</v>
      </c>
      <c r="G7674" s="3">
        <v>6.48</v>
      </c>
      <c r="H7674" s="3"/>
      <c r="I7674" s="1" t="s">
        <v>177</v>
      </c>
      <c r="J7674" s="1" t="s">
        <v>178</v>
      </c>
      <c r="K7674" s="1" t="s">
        <v>84</v>
      </c>
      <c r="L7674" s="1" t="s">
        <v>111</v>
      </c>
    </row>
    <row r="7675" spans="1:12" x14ac:dyDescent="0.2">
      <c r="A7675" s="1" t="s">
        <v>234</v>
      </c>
      <c r="B7675" s="1" t="s">
        <v>13</v>
      </c>
      <c r="C7675" s="2">
        <v>43890</v>
      </c>
      <c r="D7675" s="1" t="s">
        <v>166</v>
      </c>
      <c r="E7675" s="1"/>
      <c r="F7675" s="1" t="s">
        <v>4628</v>
      </c>
      <c r="G7675" s="3">
        <v>75</v>
      </c>
      <c r="H7675" s="3"/>
      <c r="I7675" s="1" t="s">
        <v>123</v>
      </c>
      <c r="J7675" s="1" t="s">
        <v>124</v>
      </c>
      <c r="K7675" s="1" t="s">
        <v>84</v>
      </c>
      <c r="L7675" s="1" t="s">
        <v>29</v>
      </c>
    </row>
    <row r="7676" spans="1:12" x14ac:dyDescent="0.2">
      <c r="A7676" s="1" t="s">
        <v>234</v>
      </c>
      <c r="B7676" s="1" t="s">
        <v>13</v>
      </c>
      <c r="C7676" s="2">
        <v>43890</v>
      </c>
      <c r="D7676" s="1" t="s">
        <v>164</v>
      </c>
      <c r="E7676" s="1"/>
      <c r="F7676" s="1" t="s">
        <v>4953</v>
      </c>
      <c r="G7676" s="3">
        <v>74.040000000000006</v>
      </c>
      <c r="H7676" s="3"/>
      <c r="I7676" s="1" t="s">
        <v>123</v>
      </c>
      <c r="J7676" s="1" t="s">
        <v>124</v>
      </c>
      <c r="K7676" s="1" t="s">
        <v>84</v>
      </c>
      <c r="L7676" s="1" t="s">
        <v>2028</v>
      </c>
    </row>
    <row r="7677" spans="1:12" x14ac:dyDescent="0.2">
      <c r="A7677" s="1" t="s">
        <v>234</v>
      </c>
      <c r="B7677" s="1" t="s">
        <v>13</v>
      </c>
      <c r="C7677" s="2">
        <v>43890</v>
      </c>
      <c r="D7677" s="1" t="s">
        <v>160</v>
      </c>
      <c r="E7677" s="1"/>
      <c r="F7677" s="1" t="s">
        <v>4954</v>
      </c>
      <c r="G7677" s="3"/>
      <c r="H7677" s="3">
        <v>187.18</v>
      </c>
      <c r="I7677" s="1" t="s">
        <v>185</v>
      </c>
      <c r="J7677" s="1" t="s">
        <v>126</v>
      </c>
      <c r="K7677" s="1" t="s">
        <v>12</v>
      </c>
      <c r="L7677" s="1" t="s">
        <v>49</v>
      </c>
    </row>
    <row r="7678" spans="1:12" x14ac:dyDescent="0.2">
      <c r="A7678" s="1" t="s">
        <v>234</v>
      </c>
      <c r="B7678" s="1" t="s">
        <v>13</v>
      </c>
      <c r="C7678" s="2">
        <v>43890</v>
      </c>
      <c r="D7678" s="1" t="s">
        <v>161</v>
      </c>
      <c r="E7678" s="1"/>
      <c r="F7678" s="1" t="s">
        <v>4955</v>
      </c>
      <c r="G7678" s="3"/>
      <c r="H7678" s="3">
        <v>47.22</v>
      </c>
      <c r="I7678" s="1" t="s">
        <v>185</v>
      </c>
      <c r="J7678" s="1" t="s">
        <v>126</v>
      </c>
      <c r="K7678" s="1" t="s">
        <v>84</v>
      </c>
      <c r="L7678" s="1" t="s">
        <v>104</v>
      </c>
    </row>
    <row r="7679" spans="1:12" x14ac:dyDescent="0.2">
      <c r="A7679" s="1" t="s">
        <v>234</v>
      </c>
      <c r="B7679" s="1" t="s">
        <v>13</v>
      </c>
      <c r="C7679" s="2">
        <v>43890</v>
      </c>
      <c r="D7679" s="1" t="s">
        <v>4595</v>
      </c>
      <c r="E7679" s="1"/>
      <c r="F7679" s="1" t="s">
        <v>4956</v>
      </c>
      <c r="G7679" s="3">
        <v>106.35</v>
      </c>
      <c r="H7679" s="3"/>
      <c r="I7679" s="1" t="s">
        <v>185</v>
      </c>
      <c r="J7679" s="1" t="s">
        <v>126</v>
      </c>
      <c r="K7679" s="1" t="s">
        <v>12</v>
      </c>
      <c r="L7679" s="1" t="s">
        <v>49</v>
      </c>
    </row>
    <row r="7680" spans="1:12" x14ac:dyDescent="0.2">
      <c r="A7680" s="1" t="s">
        <v>234</v>
      </c>
      <c r="B7680" s="1" t="s">
        <v>13</v>
      </c>
      <c r="C7680" s="2">
        <v>43890</v>
      </c>
      <c r="D7680" s="1" t="s">
        <v>4614</v>
      </c>
      <c r="E7680" s="1"/>
      <c r="F7680" s="1" t="s">
        <v>4727</v>
      </c>
      <c r="G7680" s="3">
        <v>1.93</v>
      </c>
      <c r="H7680" s="3"/>
      <c r="I7680" s="1" t="s">
        <v>185</v>
      </c>
      <c r="J7680" s="1" t="s">
        <v>126</v>
      </c>
      <c r="K7680" s="1" t="s">
        <v>84</v>
      </c>
      <c r="L7680" s="1" t="s">
        <v>29</v>
      </c>
    </row>
    <row r="7681" spans="1:12" x14ac:dyDescent="0.2">
      <c r="A7681" s="1" t="s">
        <v>234</v>
      </c>
      <c r="B7681" s="1" t="s">
        <v>13</v>
      </c>
      <c r="C7681" s="2">
        <v>43890</v>
      </c>
      <c r="D7681" s="1" t="s">
        <v>163</v>
      </c>
      <c r="E7681" s="1"/>
      <c r="F7681" s="1" t="s">
        <v>4671</v>
      </c>
      <c r="G7681" s="3"/>
      <c r="H7681" s="3">
        <v>506.21</v>
      </c>
      <c r="I7681" s="1" t="s">
        <v>106</v>
      </c>
      <c r="J7681" s="1" t="s">
        <v>122</v>
      </c>
      <c r="K7681" s="1" t="s">
        <v>12</v>
      </c>
      <c r="L7681" s="1" t="s">
        <v>25</v>
      </c>
    </row>
    <row r="7682" spans="1:12" x14ac:dyDescent="0.2">
      <c r="A7682" s="1" t="s">
        <v>234</v>
      </c>
      <c r="B7682" s="1" t="s">
        <v>13</v>
      </c>
      <c r="C7682" s="2">
        <v>43890</v>
      </c>
      <c r="D7682" s="1" t="s">
        <v>167</v>
      </c>
      <c r="E7682" s="1"/>
      <c r="F7682" s="1" t="s">
        <v>4708</v>
      </c>
      <c r="G7682" s="3"/>
      <c r="H7682" s="3">
        <v>9.75</v>
      </c>
      <c r="I7682" s="1" t="s">
        <v>106</v>
      </c>
      <c r="J7682" s="1" t="s">
        <v>107</v>
      </c>
      <c r="K7682" s="1" t="s">
        <v>84</v>
      </c>
      <c r="L7682" s="1" t="s">
        <v>409</v>
      </c>
    </row>
    <row r="7683" spans="1:12" x14ac:dyDescent="0.2">
      <c r="A7683" s="1" t="s">
        <v>234</v>
      </c>
      <c r="B7683" s="1" t="s">
        <v>13</v>
      </c>
      <c r="C7683" s="2">
        <v>43890</v>
      </c>
      <c r="D7683" s="1" t="s">
        <v>161</v>
      </c>
      <c r="E7683" s="1"/>
      <c r="F7683" s="1" t="s">
        <v>4957</v>
      </c>
      <c r="G7683" s="3"/>
      <c r="H7683" s="3">
        <v>1207.98</v>
      </c>
      <c r="I7683" s="1" t="s">
        <v>106</v>
      </c>
      <c r="J7683" s="1" t="s">
        <v>121</v>
      </c>
      <c r="K7683" s="1" t="s">
        <v>12</v>
      </c>
      <c r="L7683" s="1" t="s">
        <v>65</v>
      </c>
    </row>
    <row r="7684" spans="1:12" x14ac:dyDescent="0.2">
      <c r="A7684" s="1" t="s">
        <v>234</v>
      </c>
      <c r="B7684" s="1" t="s">
        <v>13</v>
      </c>
      <c r="C7684" s="2">
        <v>43890</v>
      </c>
      <c r="D7684" s="1" t="s">
        <v>164</v>
      </c>
      <c r="E7684" s="1"/>
      <c r="F7684" s="1" t="s">
        <v>4958</v>
      </c>
      <c r="G7684" s="3">
        <v>600.26</v>
      </c>
      <c r="H7684" s="3"/>
      <c r="I7684" s="1" t="s">
        <v>106</v>
      </c>
      <c r="J7684" s="1" t="s">
        <v>121</v>
      </c>
      <c r="K7684" s="1" t="s">
        <v>84</v>
      </c>
      <c r="L7684" s="1" t="s">
        <v>66</v>
      </c>
    </row>
    <row r="7685" spans="1:12" x14ac:dyDescent="0.2">
      <c r="A7685" s="1" t="s">
        <v>234</v>
      </c>
      <c r="B7685" s="1" t="s">
        <v>13</v>
      </c>
      <c r="C7685" s="2">
        <v>43890</v>
      </c>
      <c r="D7685" s="1" t="s">
        <v>163</v>
      </c>
      <c r="E7685" s="1"/>
      <c r="F7685" s="1" t="s">
        <v>4959</v>
      </c>
      <c r="G7685" s="3"/>
      <c r="H7685" s="3">
        <v>2091.83</v>
      </c>
      <c r="I7685" s="1" t="s">
        <v>87</v>
      </c>
      <c r="J7685" s="1" t="s">
        <v>116</v>
      </c>
      <c r="K7685" s="1" t="s">
        <v>84</v>
      </c>
      <c r="L7685" s="1" t="s">
        <v>241</v>
      </c>
    </row>
    <row r="7686" spans="1:12" x14ac:dyDescent="0.2">
      <c r="A7686" s="1" t="s">
        <v>234</v>
      </c>
      <c r="B7686" s="1" t="s">
        <v>13</v>
      </c>
      <c r="C7686" s="2">
        <v>43890</v>
      </c>
      <c r="D7686" s="1" t="s">
        <v>4614</v>
      </c>
      <c r="E7686" s="1"/>
      <c r="F7686" s="1" t="s">
        <v>4960</v>
      </c>
      <c r="G7686" s="3">
        <v>25.63</v>
      </c>
      <c r="H7686" s="3"/>
      <c r="I7686" s="1" t="s">
        <v>87</v>
      </c>
      <c r="J7686" s="1" t="s">
        <v>116</v>
      </c>
      <c r="K7686" s="1" t="s">
        <v>84</v>
      </c>
      <c r="L7686" s="1" t="s">
        <v>63</v>
      </c>
    </row>
    <row r="7687" spans="1:12" x14ac:dyDescent="0.2">
      <c r="A7687" s="1" t="s">
        <v>234</v>
      </c>
      <c r="B7687" s="1" t="s">
        <v>13</v>
      </c>
      <c r="C7687" s="2">
        <v>43890</v>
      </c>
      <c r="D7687" s="1" t="s">
        <v>4610</v>
      </c>
      <c r="E7687" s="1"/>
      <c r="F7687" s="1" t="s">
        <v>4961</v>
      </c>
      <c r="G7687" s="3">
        <v>6.65</v>
      </c>
      <c r="H7687" s="3"/>
      <c r="I7687" s="1" t="s">
        <v>87</v>
      </c>
      <c r="J7687" s="1" t="s">
        <v>253</v>
      </c>
      <c r="K7687" s="1" t="s">
        <v>12</v>
      </c>
      <c r="L7687" s="1" t="s">
        <v>28</v>
      </c>
    </row>
    <row r="7688" spans="1:12" x14ac:dyDescent="0.2">
      <c r="A7688" s="1" t="s">
        <v>234</v>
      </c>
      <c r="B7688" s="1" t="s">
        <v>13</v>
      </c>
      <c r="C7688" s="2">
        <v>43890</v>
      </c>
      <c r="D7688" s="1" t="s">
        <v>166</v>
      </c>
      <c r="E7688" s="1"/>
      <c r="F7688" s="1" t="s">
        <v>4962</v>
      </c>
      <c r="G7688" s="3">
        <v>462.63</v>
      </c>
      <c r="H7688" s="3"/>
      <c r="I7688" s="1" t="s">
        <v>120</v>
      </c>
      <c r="J7688" s="1" t="s">
        <v>171</v>
      </c>
      <c r="K7688" s="1" t="s">
        <v>12</v>
      </c>
      <c r="L7688" s="1" t="s">
        <v>289</v>
      </c>
    </row>
    <row r="7689" spans="1:12" x14ac:dyDescent="0.2">
      <c r="A7689" s="1" t="s">
        <v>234</v>
      </c>
      <c r="B7689" s="1" t="s">
        <v>13</v>
      </c>
      <c r="C7689" s="2">
        <v>43890</v>
      </c>
      <c r="D7689" s="1" t="s">
        <v>164</v>
      </c>
      <c r="E7689" s="1"/>
      <c r="F7689" s="1" t="s">
        <v>4963</v>
      </c>
      <c r="G7689" s="3">
        <v>1339.5</v>
      </c>
      <c r="H7689" s="3"/>
      <c r="I7689" s="1" t="s">
        <v>120</v>
      </c>
      <c r="J7689" s="1" t="s">
        <v>171</v>
      </c>
      <c r="K7689" s="1" t="s">
        <v>12</v>
      </c>
      <c r="L7689" s="1" t="s">
        <v>58</v>
      </c>
    </row>
    <row r="7690" spans="1:12" x14ac:dyDescent="0.2">
      <c r="A7690" s="1" t="s">
        <v>234</v>
      </c>
      <c r="B7690" s="1" t="s">
        <v>13</v>
      </c>
      <c r="C7690" s="2">
        <v>43890</v>
      </c>
      <c r="D7690" s="1" t="s">
        <v>4614</v>
      </c>
      <c r="E7690" s="1"/>
      <c r="F7690" s="1" t="s">
        <v>4960</v>
      </c>
      <c r="G7690" s="3">
        <v>8.49</v>
      </c>
      <c r="H7690" s="3"/>
      <c r="I7690" s="1" t="s">
        <v>120</v>
      </c>
      <c r="J7690" s="1" t="s">
        <v>171</v>
      </c>
      <c r="K7690" s="1" t="s">
        <v>84</v>
      </c>
      <c r="L7690" s="1" t="s">
        <v>63</v>
      </c>
    </row>
    <row r="7691" spans="1:12" x14ac:dyDescent="0.2">
      <c r="A7691" s="1" t="s">
        <v>234</v>
      </c>
      <c r="B7691" s="1" t="s">
        <v>13</v>
      </c>
      <c r="C7691" s="2">
        <v>43890</v>
      </c>
      <c r="D7691" s="1" t="s">
        <v>160</v>
      </c>
      <c r="E7691" s="1"/>
      <c r="F7691" s="1" t="s">
        <v>4964</v>
      </c>
      <c r="G7691" s="3"/>
      <c r="H7691" s="3">
        <v>1400.88</v>
      </c>
      <c r="I7691" s="1" t="s">
        <v>83</v>
      </c>
      <c r="J7691" s="1" t="s">
        <v>181</v>
      </c>
      <c r="K7691" s="1" t="s">
        <v>12</v>
      </c>
      <c r="L7691" s="1" t="s">
        <v>17</v>
      </c>
    </row>
    <row r="7692" spans="1:12" x14ac:dyDescent="0.2">
      <c r="A7692" s="1" t="s">
        <v>234</v>
      </c>
      <c r="B7692" s="1" t="s">
        <v>13</v>
      </c>
      <c r="C7692" s="2">
        <v>43890</v>
      </c>
      <c r="D7692" s="1" t="s">
        <v>161</v>
      </c>
      <c r="E7692" s="1"/>
      <c r="F7692" s="1" t="s">
        <v>4965</v>
      </c>
      <c r="G7692" s="3"/>
      <c r="H7692" s="3">
        <v>1449.07</v>
      </c>
      <c r="I7692" s="1" t="s">
        <v>83</v>
      </c>
      <c r="J7692" s="1" t="s">
        <v>181</v>
      </c>
      <c r="K7692" s="1" t="s">
        <v>12</v>
      </c>
      <c r="L7692" s="1" t="s">
        <v>30</v>
      </c>
    </row>
    <row r="7693" spans="1:12" x14ac:dyDescent="0.2">
      <c r="A7693" s="1" t="s">
        <v>234</v>
      </c>
      <c r="B7693" s="1" t="s">
        <v>13</v>
      </c>
      <c r="C7693" s="2">
        <v>43890</v>
      </c>
      <c r="D7693" s="1" t="s">
        <v>164</v>
      </c>
      <c r="E7693" s="1"/>
      <c r="F7693" s="1" t="s">
        <v>4966</v>
      </c>
      <c r="G7693" s="3">
        <v>1294.81</v>
      </c>
      <c r="H7693" s="3"/>
      <c r="I7693" s="1" t="s">
        <v>83</v>
      </c>
      <c r="J7693" s="1" t="s">
        <v>181</v>
      </c>
      <c r="K7693" s="1" t="s">
        <v>12</v>
      </c>
      <c r="L7693" s="1" t="s">
        <v>405</v>
      </c>
    </row>
    <row r="7694" spans="1:12" x14ac:dyDescent="0.2">
      <c r="A7694" s="1" t="s">
        <v>234</v>
      </c>
      <c r="B7694" s="1" t="s">
        <v>13</v>
      </c>
      <c r="C7694" s="2">
        <v>43890</v>
      </c>
      <c r="D7694" s="1" t="s">
        <v>4625</v>
      </c>
      <c r="E7694" s="1"/>
      <c r="F7694" s="1" t="s">
        <v>4967</v>
      </c>
      <c r="G7694" s="3">
        <v>342.22</v>
      </c>
      <c r="H7694" s="3"/>
      <c r="I7694" s="1" t="s">
        <v>83</v>
      </c>
      <c r="J7694" s="1" t="s">
        <v>181</v>
      </c>
      <c r="K7694" s="1" t="s">
        <v>12</v>
      </c>
      <c r="L7694" s="1" t="s">
        <v>32</v>
      </c>
    </row>
    <row r="7695" spans="1:12" x14ac:dyDescent="0.2">
      <c r="A7695" s="1" t="s">
        <v>234</v>
      </c>
      <c r="B7695" s="1" t="s">
        <v>13</v>
      </c>
      <c r="C7695" s="2">
        <v>43890</v>
      </c>
      <c r="D7695" s="1" t="s">
        <v>166</v>
      </c>
      <c r="E7695" s="1"/>
      <c r="F7695" s="1" t="s">
        <v>4968</v>
      </c>
      <c r="G7695" s="3">
        <v>885.21</v>
      </c>
      <c r="H7695" s="3"/>
      <c r="I7695" s="1" t="s">
        <v>119</v>
      </c>
      <c r="J7695" s="1" t="s">
        <v>86</v>
      </c>
      <c r="K7695" s="1" t="s">
        <v>12</v>
      </c>
      <c r="L7695" s="1" t="s">
        <v>69</v>
      </c>
    </row>
    <row r="7696" spans="1:12" x14ac:dyDescent="0.2">
      <c r="A7696" s="1" t="s">
        <v>234</v>
      </c>
      <c r="B7696" s="1" t="s">
        <v>13</v>
      </c>
      <c r="C7696" s="2">
        <v>43890</v>
      </c>
      <c r="D7696" s="1" t="s">
        <v>166</v>
      </c>
      <c r="E7696" s="1"/>
      <c r="F7696" s="1" t="s">
        <v>4969</v>
      </c>
      <c r="G7696" s="3">
        <v>2099.7399999999998</v>
      </c>
      <c r="H7696" s="3"/>
      <c r="I7696" s="1" t="s">
        <v>119</v>
      </c>
      <c r="J7696" s="1" t="s">
        <v>86</v>
      </c>
      <c r="K7696" s="1" t="s">
        <v>12</v>
      </c>
      <c r="L7696" s="1" t="s">
        <v>433</v>
      </c>
    </row>
    <row r="7697" spans="1:12" x14ac:dyDescent="0.2">
      <c r="A7697" s="1" t="s">
        <v>234</v>
      </c>
      <c r="B7697" s="1" t="s">
        <v>13</v>
      </c>
      <c r="C7697" s="2">
        <v>43890</v>
      </c>
      <c r="D7697" s="1" t="s">
        <v>160</v>
      </c>
      <c r="E7697" s="1"/>
      <c r="F7697" s="1" t="s">
        <v>4970</v>
      </c>
      <c r="G7697" s="3"/>
      <c r="H7697" s="3">
        <v>883.34</v>
      </c>
      <c r="I7697" s="1" t="s">
        <v>119</v>
      </c>
      <c r="J7697" s="1" t="s">
        <v>86</v>
      </c>
      <c r="K7697" s="1" t="s">
        <v>12</v>
      </c>
      <c r="L7697" s="1" t="s">
        <v>294</v>
      </c>
    </row>
    <row r="7698" spans="1:12" x14ac:dyDescent="0.2">
      <c r="A7698" s="1" t="s">
        <v>234</v>
      </c>
      <c r="B7698" s="1" t="s">
        <v>13</v>
      </c>
      <c r="C7698" s="2">
        <v>43890</v>
      </c>
      <c r="D7698" s="1" t="s">
        <v>161</v>
      </c>
      <c r="E7698" s="1"/>
      <c r="F7698" s="1" t="s">
        <v>4971</v>
      </c>
      <c r="G7698" s="3"/>
      <c r="H7698" s="3">
        <v>780.45</v>
      </c>
      <c r="I7698" s="1" t="s">
        <v>119</v>
      </c>
      <c r="J7698" s="1" t="s">
        <v>86</v>
      </c>
      <c r="K7698" s="1" t="s">
        <v>12</v>
      </c>
      <c r="L7698" s="1" t="s">
        <v>69</v>
      </c>
    </row>
    <row r="7699" spans="1:12" x14ac:dyDescent="0.2">
      <c r="A7699" s="1" t="s">
        <v>234</v>
      </c>
      <c r="B7699" s="1" t="s">
        <v>13</v>
      </c>
      <c r="C7699" s="2">
        <v>43890</v>
      </c>
      <c r="D7699" s="1" t="s">
        <v>161</v>
      </c>
      <c r="E7699" s="1"/>
      <c r="F7699" s="1" t="s">
        <v>4972</v>
      </c>
      <c r="G7699" s="3"/>
      <c r="H7699" s="3">
        <v>973.44</v>
      </c>
      <c r="I7699" s="1" t="s">
        <v>119</v>
      </c>
      <c r="J7699" s="1" t="s">
        <v>86</v>
      </c>
      <c r="K7699" s="1" t="s">
        <v>12</v>
      </c>
      <c r="L7699" s="1" t="s">
        <v>294</v>
      </c>
    </row>
    <row r="7700" spans="1:12" x14ac:dyDescent="0.2">
      <c r="A7700" s="1" t="s">
        <v>234</v>
      </c>
      <c r="B7700" s="1" t="s">
        <v>13</v>
      </c>
      <c r="C7700" s="2">
        <v>43890</v>
      </c>
      <c r="D7700" s="1" t="s">
        <v>164</v>
      </c>
      <c r="E7700" s="1"/>
      <c r="F7700" s="1" t="s">
        <v>4973</v>
      </c>
      <c r="G7700" s="3">
        <v>1330</v>
      </c>
      <c r="H7700" s="3"/>
      <c r="I7700" s="1" t="s">
        <v>119</v>
      </c>
      <c r="J7700" s="1" t="s">
        <v>86</v>
      </c>
      <c r="K7700" s="1" t="s">
        <v>12</v>
      </c>
      <c r="L7700" s="1" t="s">
        <v>395</v>
      </c>
    </row>
    <row r="7701" spans="1:12" x14ac:dyDescent="0.2">
      <c r="A7701" s="1" t="s">
        <v>234</v>
      </c>
      <c r="B7701" s="1" t="s">
        <v>13</v>
      </c>
      <c r="C7701" s="2">
        <v>43890</v>
      </c>
      <c r="D7701" s="1" t="s">
        <v>163</v>
      </c>
      <c r="E7701" s="1"/>
      <c r="F7701" s="1" t="s">
        <v>4974</v>
      </c>
      <c r="G7701" s="3"/>
      <c r="H7701" s="3">
        <v>994.44</v>
      </c>
      <c r="I7701" s="1" t="s">
        <v>119</v>
      </c>
      <c r="J7701" s="1" t="s">
        <v>86</v>
      </c>
      <c r="K7701" s="1" t="s">
        <v>12</v>
      </c>
      <c r="L7701" s="1" t="s">
        <v>294</v>
      </c>
    </row>
    <row r="7702" spans="1:12" x14ac:dyDescent="0.2">
      <c r="A7702" s="1" t="s">
        <v>234</v>
      </c>
      <c r="B7702" s="1" t="s">
        <v>13</v>
      </c>
      <c r="C7702" s="2">
        <v>43890</v>
      </c>
      <c r="D7702" s="1" t="s">
        <v>165</v>
      </c>
      <c r="E7702" s="1"/>
      <c r="F7702" s="1" t="s">
        <v>4975</v>
      </c>
      <c r="G7702" s="3">
        <v>510</v>
      </c>
      <c r="H7702" s="3"/>
      <c r="I7702" s="1" t="s">
        <v>119</v>
      </c>
      <c r="J7702" s="1" t="s">
        <v>86</v>
      </c>
      <c r="K7702" s="1" t="s">
        <v>12</v>
      </c>
      <c r="L7702" s="1" t="s">
        <v>3570</v>
      </c>
    </row>
    <row r="7703" spans="1:12" x14ac:dyDescent="0.2">
      <c r="A7703" s="1" t="s">
        <v>234</v>
      </c>
      <c r="B7703" s="1" t="s">
        <v>13</v>
      </c>
      <c r="C7703" s="2">
        <v>43890</v>
      </c>
      <c r="D7703" s="1" t="s">
        <v>165</v>
      </c>
      <c r="E7703" s="1"/>
      <c r="F7703" s="1" t="s">
        <v>4976</v>
      </c>
      <c r="G7703" s="3">
        <v>771</v>
      </c>
      <c r="H7703" s="3"/>
      <c r="I7703" s="1" t="s">
        <v>119</v>
      </c>
      <c r="J7703" s="1" t="s">
        <v>86</v>
      </c>
      <c r="K7703" s="1" t="s">
        <v>12</v>
      </c>
      <c r="L7703" s="1" t="s">
        <v>268</v>
      </c>
    </row>
    <row r="7704" spans="1:12" x14ac:dyDescent="0.2">
      <c r="A7704" s="1" t="s">
        <v>234</v>
      </c>
      <c r="B7704" s="1" t="s">
        <v>13</v>
      </c>
      <c r="C7704" s="2">
        <v>43890</v>
      </c>
      <c r="D7704" s="1" t="s">
        <v>165</v>
      </c>
      <c r="E7704" s="1"/>
      <c r="F7704" s="1" t="s">
        <v>4977</v>
      </c>
      <c r="G7704" s="3">
        <v>2349.7199999999998</v>
      </c>
      <c r="H7704" s="3"/>
      <c r="I7704" s="1" t="s">
        <v>119</v>
      </c>
      <c r="J7704" s="1" t="s">
        <v>86</v>
      </c>
      <c r="K7704" s="1" t="s">
        <v>12</v>
      </c>
      <c r="L7704" s="1" t="s">
        <v>24</v>
      </c>
    </row>
    <row r="7705" spans="1:12" x14ac:dyDescent="0.2">
      <c r="A7705" s="1" t="s">
        <v>234</v>
      </c>
      <c r="B7705" s="1" t="s">
        <v>13</v>
      </c>
      <c r="C7705" s="2">
        <v>43890</v>
      </c>
      <c r="D7705" s="1" t="s">
        <v>162</v>
      </c>
      <c r="E7705" s="1"/>
      <c r="F7705" s="1" t="s">
        <v>4978</v>
      </c>
      <c r="G7705" s="3">
        <v>1207.22</v>
      </c>
      <c r="H7705" s="3"/>
      <c r="I7705" s="1" t="s">
        <v>119</v>
      </c>
      <c r="J7705" s="1" t="s">
        <v>86</v>
      </c>
      <c r="K7705" s="1" t="s">
        <v>12</v>
      </c>
      <c r="L7705" s="1" t="s">
        <v>96</v>
      </c>
    </row>
    <row r="7706" spans="1:12" x14ac:dyDescent="0.2">
      <c r="A7706" s="1" t="s">
        <v>234</v>
      </c>
      <c r="B7706" s="1" t="s">
        <v>13</v>
      </c>
      <c r="C7706" s="2">
        <v>43890</v>
      </c>
      <c r="D7706" s="1" t="s">
        <v>162</v>
      </c>
      <c r="E7706" s="1"/>
      <c r="F7706" s="1" t="s">
        <v>4979</v>
      </c>
      <c r="G7706" s="3">
        <v>950</v>
      </c>
      <c r="H7706" s="3"/>
      <c r="I7706" s="1" t="s">
        <v>119</v>
      </c>
      <c r="J7706" s="1" t="s">
        <v>86</v>
      </c>
      <c r="K7706" s="1" t="s">
        <v>12</v>
      </c>
      <c r="L7706" s="1" t="s">
        <v>2519</v>
      </c>
    </row>
    <row r="7707" spans="1:12" x14ac:dyDescent="0.2">
      <c r="A7707" s="1" t="s">
        <v>234</v>
      </c>
      <c r="B7707" s="1" t="s">
        <v>13</v>
      </c>
      <c r="C7707" s="2">
        <v>43890</v>
      </c>
      <c r="D7707" s="1" t="s">
        <v>4619</v>
      </c>
      <c r="E7707" s="1"/>
      <c r="F7707" s="1" t="s">
        <v>4980</v>
      </c>
      <c r="G7707" s="3">
        <v>67.14</v>
      </c>
      <c r="H7707" s="3"/>
      <c r="I7707" s="1" t="s">
        <v>119</v>
      </c>
      <c r="J7707" s="1" t="s">
        <v>86</v>
      </c>
      <c r="K7707" s="1" t="s">
        <v>12</v>
      </c>
      <c r="L7707" s="1" t="s">
        <v>48</v>
      </c>
    </row>
    <row r="7708" spans="1:12" x14ac:dyDescent="0.2">
      <c r="A7708" s="1" t="s">
        <v>234</v>
      </c>
      <c r="B7708" s="1" t="s">
        <v>13</v>
      </c>
      <c r="C7708" s="2">
        <v>43890</v>
      </c>
      <c r="D7708" s="1" t="s">
        <v>4610</v>
      </c>
      <c r="E7708" s="1"/>
      <c r="F7708" s="1" t="s">
        <v>4981</v>
      </c>
      <c r="G7708" s="3">
        <v>65.75</v>
      </c>
      <c r="H7708" s="3"/>
      <c r="I7708" s="1" t="s">
        <v>119</v>
      </c>
      <c r="J7708" s="1" t="s">
        <v>86</v>
      </c>
      <c r="K7708" s="1" t="s">
        <v>12</v>
      </c>
      <c r="L7708" s="1" t="s">
        <v>41</v>
      </c>
    </row>
    <row r="7709" spans="1:12" x14ac:dyDescent="0.2">
      <c r="A7709" s="1" t="s">
        <v>234</v>
      </c>
      <c r="B7709" s="1" t="s">
        <v>13</v>
      </c>
      <c r="C7709" s="2">
        <v>43890</v>
      </c>
      <c r="D7709" s="1" t="s">
        <v>4625</v>
      </c>
      <c r="E7709" s="1"/>
      <c r="F7709" s="1" t="s">
        <v>4982</v>
      </c>
      <c r="G7709" s="3">
        <v>18.239999999999998</v>
      </c>
      <c r="H7709" s="3"/>
      <c r="I7709" s="1" t="s">
        <v>119</v>
      </c>
      <c r="J7709" s="1" t="s">
        <v>86</v>
      </c>
      <c r="K7709" s="1" t="s">
        <v>12</v>
      </c>
      <c r="L7709" s="1" t="s">
        <v>50</v>
      </c>
    </row>
    <row r="7710" spans="1:12" x14ac:dyDescent="0.2">
      <c r="A7710" s="1" t="s">
        <v>234</v>
      </c>
      <c r="B7710" s="1" t="s">
        <v>13</v>
      </c>
      <c r="C7710" s="2">
        <v>43890</v>
      </c>
      <c r="D7710" s="1" t="s">
        <v>4595</v>
      </c>
      <c r="E7710" s="1"/>
      <c r="F7710" s="1" t="s">
        <v>4983</v>
      </c>
      <c r="G7710" s="3">
        <v>18.41</v>
      </c>
      <c r="H7710" s="3"/>
      <c r="I7710" s="1" t="s">
        <v>119</v>
      </c>
      <c r="J7710" s="1" t="s">
        <v>86</v>
      </c>
      <c r="K7710" s="1" t="s">
        <v>12</v>
      </c>
      <c r="L7710" s="1" t="s">
        <v>433</v>
      </c>
    </row>
    <row r="7711" spans="1:12" x14ac:dyDescent="0.2">
      <c r="A7711" s="1" t="s">
        <v>234</v>
      </c>
      <c r="B7711" s="1" t="s">
        <v>13</v>
      </c>
      <c r="C7711" s="2">
        <v>43890</v>
      </c>
      <c r="D7711" s="1" t="s">
        <v>163</v>
      </c>
      <c r="E7711" s="1"/>
      <c r="F7711" s="1" t="s">
        <v>4725</v>
      </c>
      <c r="G7711" s="3"/>
      <c r="H7711" s="3">
        <v>292.27999999999997</v>
      </c>
      <c r="I7711" s="1" t="s">
        <v>83</v>
      </c>
      <c r="J7711" s="1" t="s">
        <v>175</v>
      </c>
      <c r="K7711" s="1" t="s">
        <v>84</v>
      </c>
      <c r="L7711" s="1" t="s">
        <v>51</v>
      </c>
    </row>
    <row r="7712" spans="1:12" x14ac:dyDescent="0.2">
      <c r="A7712" s="1" t="s">
        <v>234</v>
      </c>
      <c r="B7712" s="1" t="s">
        <v>13</v>
      </c>
      <c r="C7712" s="2">
        <v>43890</v>
      </c>
      <c r="D7712" s="1" t="s">
        <v>165</v>
      </c>
      <c r="E7712" s="1"/>
      <c r="F7712" s="1" t="s">
        <v>4984</v>
      </c>
      <c r="G7712" s="3">
        <v>923.08</v>
      </c>
      <c r="H7712" s="3"/>
      <c r="I7712" s="1" t="s">
        <v>83</v>
      </c>
      <c r="J7712" s="1" t="s">
        <v>175</v>
      </c>
      <c r="K7712" s="1" t="s">
        <v>84</v>
      </c>
      <c r="L7712" s="1" t="s">
        <v>104</v>
      </c>
    </row>
    <row r="7713" spans="1:12" x14ac:dyDescent="0.2">
      <c r="A7713" s="1" t="s">
        <v>234</v>
      </c>
      <c r="B7713" s="1" t="s">
        <v>13</v>
      </c>
      <c r="C7713" s="2">
        <v>43890</v>
      </c>
      <c r="D7713" s="1" t="s">
        <v>162</v>
      </c>
      <c r="E7713" s="1"/>
      <c r="F7713" s="1" t="s">
        <v>4985</v>
      </c>
      <c r="G7713" s="3">
        <v>916.5</v>
      </c>
      <c r="H7713" s="3"/>
      <c r="I7713" s="1" t="s">
        <v>85</v>
      </c>
      <c r="J7713" s="1" t="s">
        <v>125</v>
      </c>
      <c r="K7713" s="1" t="s">
        <v>12</v>
      </c>
      <c r="L7713" s="1" t="s">
        <v>456</v>
      </c>
    </row>
    <row r="7714" spans="1:12" x14ac:dyDescent="0.2">
      <c r="A7714" s="1" t="s">
        <v>234</v>
      </c>
      <c r="B7714" s="1" t="s">
        <v>13</v>
      </c>
      <c r="C7714" s="2">
        <v>43890</v>
      </c>
      <c r="D7714" s="1" t="s">
        <v>4595</v>
      </c>
      <c r="E7714" s="1"/>
      <c r="F7714" s="1" t="s">
        <v>4986</v>
      </c>
      <c r="G7714" s="3">
        <v>74.77</v>
      </c>
      <c r="H7714" s="3"/>
      <c r="I7714" s="1" t="s">
        <v>85</v>
      </c>
      <c r="J7714" s="1" t="s">
        <v>125</v>
      </c>
      <c r="K7714" s="1" t="s">
        <v>12</v>
      </c>
      <c r="L7714" s="1" t="s">
        <v>33</v>
      </c>
    </row>
    <row r="7715" spans="1:12" x14ac:dyDescent="0.2">
      <c r="A7715" s="1" t="s">
        <v>234</v>
      </c>
      <c r="B7715" s="1" t="s">
        <v>13</v>
      </c>
      <c r="C7715" s="2">
        <v>43890</v>
      </c>
      <c r="D7715" s="1" t="s">
        <v>165</v>
      </c>
      <c r="E7715" s="1"/>
      <c r="F7715" s="1" t="s">
        <v>4987</v>
      </c>
      <c r="G7715" s="3">
        <v>342.24</v>
      </c>
      <c r="H7715" s="3"/>
      <c r="I7715" s="1" t="s">
        <v>177</v>
      </c>
      <c r="J7715" s="1" t="s">
        <v>178</v>
      </c>
      <c r="K7715" s="1" t="s">
        <v>12</v>
      </c>
      <c r="L7715" s="1" t="s">
        <v>2869</v>
      </c>
    </row>
    <row r="7716" spans="1:12" x14ac:dyDescent="0.2">
      <c r="A7716" s="1" t="s">
        <v>234</v>
      </c>
      <c r="B7716" s="1" t="s">
        <v>13</v>
      </c>
      <c r="C7716" s="2">
        <v>43890</v>
      </c>
      <c r="D7716" s="1" t="s">
        <v>165</v>
      </c>
      <c r="E7716" s="1"/>
      <c r="F7716" s="1" t="s">
        <v>4977</v>
      </c>
      <c r="G7716" s="3">
        <v>74.989999999999995</v>
      </c>
      <c r="H7716" s="3"/>
      <c r="I7716" s="1" t="s">
        <v>177</v>
      </c>
      <c r="J7716" s="1" t="s">
        <v>178</v>
      </c>
      <c r="K7716" s="1" t="s">
        <v>12</v>
      </c>
      <c r="L7716" s="1" t="s">
        <v>24</v>
      </c>
    </row>
    <row r="7717" spans="1:12" x14ac:dyDescent="0.2">
      <c r="A7717" s="1" t="s">
        <v>234</v>
      </c>
      <c r="B7717" s="1" t="s">
        <v>13</v>
      </c>
      <c r="C7717" s="2">
        <v>43890</v>
      </c>
      <c r="D7717" s="1" t="s">
        <v>4625</v>
      </c>
      <c r="E7717" s="1"/>
      <c r="F7717" s="1" t="s">
        <v>4988</v>
      </c>
      <c r="G7717" s="3">
        <v>6.48</v>
      </c>
      <c r="H7717" s="3"/>
      <c r="I7717" s="1" t="s">
        <v>177</v>
      </c>
      <c r="J7717" s="1" t="s">
        <v>178</v>
      </c>
      <c r="K7717" s="1" t="s">
        <v>84</v>
      </c>
      <c r="L7717" s="1" t="s">
        <v>111</v>
      </c>
    </row>
    <row r="7718" spans="1:12" x14ac:dyDescent="0.2">
      <c r="A7718" s="1" t="s">
        <v>234</v>
      </c>
      <c r="B7718" s="1" t="s">
        <v>13</v>
      </c>
      <c r="C7718" s="2">
        <v>43890</v>
      </c>
      <c r="D7718" s="1" t="s">
        <v>167</v>
      </c>
      <c r="E7718" s="1"/>
      <c r="F7718" s="1" t="s">
        <v>4989</v>
      </c>
      <c r="G7718" s="3"/>
      <c r="H7718" s="3">
        <v>430.43</v>
      </c>
      <c r="I7718" s="1" t="s">
        <v>177</v>
      </c>
      <c r="J7718" s="1" t="s">
        <v>178</v>
      </c>
      <c r="K7718" s="1" t="s">
        <v>12</v>
      </c>
      <c r="L7718" s="1" t="s">
        <v>322</v>
      </c>
    </row>
    <row r="7719" spans="1:12" x14ac:dyDescent="0.2">
      <c r="A7719" s="1" t="s">
        <v>234</v>
      </c>
      <c r="B7719" s="1" t="s">
        <v>13</v>
      </c>
      <c r="C7719" s="2">
        <v>43890</v>
      </c>
      <c r="D7719" s="1" t="s">
        <v>161</v>
      </c>
      <c r="E7719" s="1"/>
      <c r="F7719" s="1" t="s">
        <v>4990</v>
      </c>
      <c r="G7719" s="3"/>
      <c r="H7719" s="3">
        <v>309.14</v>
      </c>
      <c r="I7719" s="1" t="s">
        <v>123</v>
      </c>
      <c r="J7719" s="1" t="s">
        <v>124</v>
      </c>
      <c r="K7719" s="1" t="s">
        <v>12</v>
      </c>
      <c r="L7719" s="1" t="s">
        <v>304</v>
      </c>
    </row>
    <row r="7720" spans="1:12" x14ac:dyDescent="0.2">
      <c r="A7720" s="1" t="s">
        <v>234</v>
      </c>
      <c r="B7720" s="1" t="s">
        <v>13</v>
      </c>
      <c r="C7720" s="2">
        <v>43890</v>
      </c>
      <c r="D7720" s="1" t="s">
        <v>163</v>
      </c>
      <c r="E7720" s="1"/>
      <c r="F7720" s="1" t="s">
        <v>4991</v>
      </c>
      <c r="G7720" s="3"/>
      <c r="H7720" s="3">
        <v>775.69</v>
      </c>
      <c r="I7720" s="1" t="s">
        <v>123</v>
      </c>
      <c r="J7720" s="1" t="s">
        <v>124</v>
      </c>
      <c r="K7720" s="1" t="s">
        <v>12</v>
      </c>
      <c r="L7720" s="1" t="s">
        <v>77</v>
      </c>
    </row>
    <row r="7721" spans="1:12" x14ac:dyDescent="0.2">
      <c r="A7721" s="1" t="s">
        <v>234</v>
      </c>
      <c r="B7721" s="1" t="s">
        <v>13</v>
      </c>
      <c r="C7721" s="2">
        <v>43890</v>
      </c>
      <c r="D7721" s="1" t="s">
        <v>4614</v>
      </c>
      <c r="E7721" s="1"/>
      <c r="F7721" s="1" t="s">
        <v>4992</v>
      </c>
      <c r="G7721" s="3">
        <v>4.8899999999999997</v>
      </c>
      <c r="H7721" s="3"/>
      <c r="I7721" s="1" t="s">
        <v>123</v>
      </c>
      <c r="J7721" s="1" t="s">
        <v>124</v>
      </c>
      <c r="K7721" s="1" t="s">
        <v>84</v>
      </c>
      <c r="L7721" s="1" t="s">
        <v>51</v>
      </c>
    </row>
    <row r="7722" spans="1:12" x14ac:dyDescent="0.2">
      <c r="A7722" s="1" t="s">
        <v>234</v>
      </c>
      <c r="B7722" s="1" t="s">
        <v>13</v>
      </c>
      <c r="C7722" s="2">
        <v>43890</v>
      </c>
      <c r="D7722" s="1" t="s">
        <v>163</v>
      </c>
      <c r="E7722" s="1"/>
      <c r="F7722" s="1" t="s">
        <v>4841</v>
      </c>
      <c r="G7722" s="3"/>
      <c r="H7722" s="3">
        <v>252.12</v>
      </c>
      <c r="I7722" s="1" t="s">
        <v>185</v>
      </c>
      <c r="J7722" s="1" t="s">
        <v>126</v>
      </c>
      <c r="K7722" s="1" t="s">
        <v>84</v>
      </c>
      <c r="L7722" s="1" t="s">
        <v>26</v>
      </c>
    </row>
    <row r="7723" spans="1:12" x14ac:dyDescent="0.2">
      <c r="A7723" s="1" t="s">
        <v>234</v>
      </c>
      <c r="B7723" s="1" t="s">
        <v>13</v>
      </c>
      <c r="C7723" s="2">
        <v>43890</v>
      </c>
      <c r="D7723" s="1" t="s">
        <v>4625</v>
      </c>
      <c r="E7723" s="1"/>
      <c r="F7723" s="1" t="s">
        <v>4993</v>
      </c>
      <c r="G7723" s="3">
        <v>4.8899999999999997</v>
      </c>
      <c r="H7723" s="3"/>
      <c r="I7723" s="1" t="s">
        <v>185</v>
      </c>
      <c r="J7723" s="1" t="s">
        <v>126</v>
      </c>
      <c r="K7723" s="1" t="s">
        <v>84</v>
      </c>
      <c r="L7723" s="1" t="s">
        <v>51</v>
      </c>
    </row>
    <row r="7724" spans="1:12" x14ac:dyDescent="0.2">
      <c r="A7724" s="1" t="s">
        <v>234</v>
      </c>
      <c r="B7724" s="1" t="s">
        <v>13</v>
      </c>
      <c r="C7724" s="2">
        <v>43890</v>
      </c>
      <c r="D7724" s="1" t="s">
        <v>162</v>
      </c>
      <c r="E7724" s="1"/>
      <c r="F7724" s="1" t="s">
        <v>4994</v>
      </c>
      <c r="G7724" s="3">
        <v>1907.21</v>
      </c>
      <c r="H7724" s="3"/>
      <c r="I7724" s="1" t="s">
        <v>106</v>
      </c>
      <c r="J7724" s="1" t="s">
        <v>122</v>
      </c>
      <c r="K7724" s="1" t="s">
        <v>12</v>
      </c>
      <c r="L7724" s="1" t="s">
        <v>21</v>
      </c>
    </row>
    <row r="7725" spans="1:12" x14ac:dyDescent="0.2">
      <c r="A7725" s="1" t="s">
        <v>234</v>
      </c>
      <c r="B7725" s="1" t="s">
        <v>13</v>
      </c>
      <c r="C7725" s="2">
        <v>43890</v>
      </c>
      <c r="D7725" s="1" t="s">
        <v>164</v>
      </c>
      <c r="E7725" s="1"/>
      <c r="F7725" s="1" t="s">
        <v>4995</v>
      </c>
      <c r="G7725" s="3">
        <v>1280</v>
      </c>
      <c r="H7725" s="3"/>
      <c r="I7725" s="1" t="s">
        <v>106</v>
      </c>
      <c r="J7725" s="1" t="s">
        <v>121</v>
      </c>
      <c r="K7725" s="1" t="s">
        <v>12</v>
      </c>
      <c r="L7725" s="1" t="s">
        <v>317</v>
      </c>
    </row>
    <row r="7726" spans="1:12" x14ac:dyDescent="0.2">
      <c r="A7726" s="1" t="s">
        <v>234</v>
      </c>
      <c r="B7726" s="1" t="s">
        <v>13</v>
      </c>
      <c r="C7726" s="2">
        <v>43890</v>
      </c>
      <c r="D7726" s="1" t="s">
        <v>163</v>
      </c>
      <c r="E7726" s="1"/>
      <c r="F7726" s="1" t="s">
        <v>4996</v>
      </c>
      <c r="G7726" s="3"/>
      <c r="H7726" s="3">
        <v>1386.4</v>
      </c>
      <c r="I7726" s="1" t="s">
        <v>106</v>
      </c>
      <c r="J7726" s="1" t="s">
        <v>121</v>
      </c>
      <c r="K7726" s="1" t="s">
        <v>12</v>
      </c>
      <c r="L7726" s="1" t="s">
        <v>18</v>
      </c>
    </row>
    <row r="7727" spans="1:12" x14ac:dyDescent="0.2">
      <c r="A7727" s="1" t="s">
        <v>234</v>
      </c>
      <c r="B7727" s="1" t="s">
        <v>13</v>
      </c>
      <c r="C7727" s="2">
        <v>43890</v>
      </c>
      <c r="D7727" s="1" t="s">
        <v>165</v>
      </c>
      <c r="E7727" s="1"/>
      <c r="F7727" s="1" t="s">
        <v>4984</v>
      </c>
      <c r="G7727" s="3">
        <v>750</v>
      </c>
      <c r="H7727" s="3"/>
      <c r="I7727" s="1" t="s">
        <v>87</v>
      </c>
      <c r="J7727" s="1" t="s">
        <v>116</v>
      </c>
      <c r="K7727" s="1" t="s">
        <v>84</v>
      </c>
      <c r="L7727" s="1" t="s">
        <v>104</v>
      </c>
    </row>
    <row r="7728" spans="1:12" x14ac:dyDescent="0.2">
      <c r="A7728" s="1" t="s">
        <v>234</v>
      </c>
      <c r="B7728" s="1" t="s">
        <v>13</v>
      </c>
      <c r="C7728" s="2">
        <v>43890</v>
      </c>
      <c r="D7728" s="1" t="s">
        <v>165</v>
      </c>
      <c r="E7728" s="1"/>
      <c r="F7728" s="1" t="s">
        <v>4664</v>
      </c>
      <c r="G7728" s="3">
        <v>508.85</v>
      </c>
      <c r="H7728" s="3"/>
      <c r="I7728" s="1" t="s">
        <v>87</v>
      </c>
      <c r="J7728" s="1" t="s">
        <v>116</v>
      </c>
      <c r="K7728" s="1" t="s">
        <v>84</v>
      </c>
      <c r="L7728" s="1" t="s">
        <v>29</v>
      </c>
    </row>
    <row r="7729" spans="1:12" x14ac:dyDescent="0.2">
      <c r="A7729" s="1" t="s">
        <v>234</v>
      </c>
      <c r="B7729" s="1" t="s">
        <v>13</v>
      </c>
      <c r="C7729" s="2">
        <v>43890</v>
      </c>
      <c r="D7729" s="1" t="s">
        <v>4625</v>
      </c>
      <c r="E7729" s="1"/>
      <c r="F7729" s="1" t="s">
        <v>4997</v>
      </c>
      <c r="G7729" s="3">
        <v>50.6</v>
      </c>
      <c r="H7729" s="3"/>
      <c r="I7729" s="1" t="s">
        <v>87</v>
      </c>
      <c r="J7729" s="1" t="s">
        <v>116</v>
      </c>
      <c r="K7729" s="1" t="s">
        <v>84</v>
      </c>
      <c r="L7729" s="1" t="s">
        <v>300</v>
      </c>
    </row>
    <row r="7730" spans="1:12" x14ac:dyDescent="0.2">
      <c r="A7730" s="1" t="s">
        <v>234</v>
      </c>
      <c r="B7730" s="1" t="s">
        <v>13</v>
      </c>
      <c r="C7730" s="2">
        <v>43890</v>
      </c>
      <c r="D7730" s="1" t="s">
        <v>4614</v>
      </c>
      <c r="E7730" s="1"/>
      <c r="F7730" s="1" t="s">
        <v>4615</v>
      </c>
      <c r="G7730" s="3">
        <v>13.34</v>
      </c>
      <c r="H7730" s="3"/>
      <c r="I7730" s="1" t="s">
        <v>87</v>
      </c>
      <c r="J7730" s="1" t="s">
        <v>116</v>
      </c>
      <c r="K7730" s="1" t="s">
        <v>84</v>
      </c>
      <c r="L7730" s="1" t="s">
        <v>104</v>
      </c>
    </row>
    <row r="7731" spans="1:12" x14ac:dyDescent="0.2">
      <c r="A7731" s="1" t="s">
        <v>234</v>
      </c>
      <c r="B7731" s="1" t="s">
        <v>13</v>
      </c>
      <c r="C7731" s="2">
        <v>43890</v>
      </c>
      <c r="D7731" s="1" t="s">
        <v>160</v>
      </c>
      <c r="E7731" s="1"/>
      <c r="F7731" s="1" t="s">
        <v>4998</v>
      </c>
      <c r="G7731" s="3"/>
      <c r="H7731" s="3">
        <v>1330.38</v>
      </c>
      <c r="I7731" s="1" t="s">
        <v>120</v>
      </c>
      <c r="J7731" s="1" t="s">
        <v>171</v>
      </c>
      <c r="K7731" s="1" t="s">
        <v>12</v>
      </c>
      <c r="L7731" s="1" t="s">
        <v>19</v>
      </c>
    </row>
    <row r="7732" spans="1:12" x14ac:dyDescent="0.2">
      <c r="A7732" s="1" t="s">
        <v>234</v>
      </c>
      <c r="B7732" s="1" t="s">
        <v>13</v>
      </c>
      <c r="C7732" s="2">
        <v>43890</v>
      </c>
      <c r="D7732" s="1" t="s">
        <v>160</v>
      </c>
      <c r="E7732" s="1"/>
      <c r="F7732" s="1" t="s">
        <v>4999</v>
      </c>
      <c r="G7732" s="3"/>
      <c r="H7732" s="3">
        <v>459.52</v>
      </c>
      <c r="I7732" s="1" t="s">
        <v>120</v>
      </c>
      <c r="J7732" s="1" t="s">
        <v>171</v>
      </c>
      <c r="K7732" s="1" t="s">
        <v>84</v>
      </c>
      <c r="L7732" s="1" t="s">
        <v>300</v>
      </c>
    </row>
    <row r="7733" spans="1:12" x14ac:dyDescent="0.2">
      <c r="A7733" s="1" t="s">
        <v>234</v>
      </c>
      <c r="B7733" s="1" t="s">
        <v>13</v>
      </c>
      <c r="C7733" s="2">
        <v>43890</v>
      </c>
      <c r="D7733" s="1" t="s">
        <v>165</v>
      </c>
      <c r="E7733" s="1"/>
      <c r="F7733" s="1" t="s">
        <v>5000</v>
      </c>
      <c r="G7733" s="3">
        <v>1334.75</v>
      </c>
      <c r="H7733" s="3"/>
      <c r="I7733" s="1" t="s">
        <v>120</v>
      </c>
      <c r="J7733" s="1" t="s">
        <v>171</v>
      </c>
      <c r="K7733" s="1" t="s">
        <v>12</v>
      </c>
      <c r="L7733" s="1" t="s">
        <v>58</v>
      </c>
    </row>
    <row r="7734" spans="1:12" x14ac:dyDescent="0.2">
      <c r="A7734" s="1" t="s">
        <v>234</v>
      </c>
      <c r="B7734" s="1" t="s">
        <v>13</v>
      </c>
      <c r="C7734" s="2">
        <v>43890</v>
      </c>
      <c r="D7734" s="1" t="s">
        <v>4610</v>
      </c>
      <c r="E7734" s="1"/>
      <c r="F7734" s="1" t="s">
        <v>5001</v>
      </c>
      <c r="G7734" s="3">
        <v>38.22</v>
      </c>
      <c r="H7734" s="3"/>
      <c r="I7734" s="1" t="s">
        <v>120</v>
      </c>
      <c r="J7734" s="1" t="s">
        <v>171</v>
      </c>
      <c r="K7734" s="1" t="s">
        <v>12</v>
      </c>
      <c r="L7734" s="1" t="s">
        <v>58</v>
      </c>
    </row>
    <row r="7735" spans="1:12" x14ac:dyDescent="0.2">
      <c r="A7735" s="1" t="s">
        <v>234</v>
      </c>
      <c r="B7735" s="1" t="s">
        <v>13</v>
      </c>
      <c r="C7735" s="2">
        <v>43890</v>
      </c>
      <c r="D7735" s="1" t="s">
        <v>4610</v>
      </c>
      <c r="E7735" s="1"/>
      <c r="F7735" s="1" t="s">
        <v>5002</v>
      </c>
      <c r="G7735" s="3">
        <v>106.68</v>
      </c>
      <c r="H7735" s="3"/>
      <c r="I7735" s="1" t="s">
        <v>120</v>
      </c>
      <c r="J7735" s="1" t="s">
        <v>171</v>
      </c>
      <c r="K7735" s="1" t="s">
        <v>12</v>
      </c>
      <c r="L7735" s="1" t="s">
        <v>43</v>
      </c>
    </row>
    <row r="7736" spans="1:12" x14ac:dyDescent="0.2">
      <c r="A7736" s="1" t="s">
        <v>234</v>
      </c>
      <c r="B7736" s="1" t="s">
        <v>13</v>
      </c>
      <c r="C7736" s="2">
        <v>43890</v>
      </c>
      <c r="D7736" s="1" t="s">
        <v>4625</v>
      </c>
      <c r="E7736" s="1"/>
      <c r="F7736" s="1" t="s">
        <v>4988</v>
      </c>
      <c r="G7736" s="3">
        <v>10.8</v>
      </c>
      <c r="H7736" s="3"/>
      <c r="I7736" s="1" t="s">
        <v>120</v>
      </c>
      <c r="J7736" s="1" t="s">
        <v>171</v>
      </c>
      <c r="K7736" s="1" t="s">
        <v>84</v>
      </c>
      <c r="L7736" s="1" t="s">
        <v>111</v>
      </c>
    </row>
    <row r="7737" spans="1:12" x14ac:dyDescent="0.2">
      <c r="A7737" s="1" t="s">
        <v>234</v>
      </c>
      <c r="B7737" s="1" t="s">
        <v>13</v>
      </c>
      <c r="C7737" s="2">
        <v>43890</v>
      </c>
      <c r="D7737" s="1" t="s">
        <v>4595</v>
      </c>
      <c r="E7737" s="1"/>
      <c r="F7737" s="1" t="s">
        <v>5003</v>
      </c>
      <c r="G7737" s="3">
        <v>154.38999999999999</v>
      </c>
      <c r="H7737" s="3"/>
      <c r="I7737" s="1" t="s">
        <v>83</v>
      </c>
      <c r="J7737" s="1" t="s">
        <v>230</v>
      </c>
      <c r="K7737" s="1" t="s">
        <v>12</v>
      </c>
      <c r="L7737" s="1" t="s">
        <v>429</v>
      </c>
    </row>
    <row r="7738" spans="1:12" x14ac:dyDescent="0.2">
      <c r="A7738" s="1" t="s">
        <v>234</v>
      </c>
      <c r="B7738" s="1" t="s">
        <v>13</v>
      </c>
      <c r="C7738" s="2">
        <v>43890</v>
      </c>
      <c r="D7738" s="1" t="s">
        <v>4595</v>
      </c>
      <c r="E7738" s="1"/>
      <c r="F7738" s="1" t="s">
        <v>5004</v>
      </c>
      <c r="G7738" s="3">
        <v>85.54</v>
      </c>
      <c r="H7738" s="3"/>
      <c r="I7738" s="1" t="s">
        <v>83</v>
      </c>
      <c r="J7738" s="1" t="s">
        <v>230</v>
      </c>
      <c r="K7738" s="1" t="s">
        <v>12</v>
      </c>
      <c r="L7738" s="1" t="s">
        <v>57</v>
      </c>
    </row>
    <row r="7739" spans="1:12" x14ac:dyDescent="0.2">
      <c r="A7739" s="1" t="s">
        <v>234</v>
      </c>
      <c r="B7739" s="1" t="s">
        <v>13</v>
      </c>
      <c r="C7739" s="2">
        <v>43890</v>
      </c>
      <c r="D7739" s="1" t="s">
        <v>160</v>
      </c>
      <c r="E7739" s="1"/>
      <c r="F7739" s="1" t="s">
        <v>5005</v>
      </c>
      <c r="G7739" s="3"/>
      <c r="H7739" s="3">
        <v>826.11</v>
      </c>
      <c r="I7739" s="1" t="s">
        <v>83</v>
      </c>
      <c r="J7739" s="1" t="s">
        <v>181</v>
      </c>
      <c r="K7739" s="1" t="s">
        <v>12</v>
      </c>
      <c r="L7739" s="1" t="s">
        <v>93</v>
      </c>
    </row>
    <row r="7740" spans="1:12" x14ac:dyDescent="0.2">
      <c r="A7740" s="1" t="s">
        <v>234</v>
      </c>
      <c r="B7740" s="1" t="s">
        <v>13</v>
      </c>
      <c r="C7740" s="2">
        <v>43890</v>
      </c>
      <c r="D7740" s="1" t="s">
        <v>162</v>
      </c>
      <c r="E7740" s="1"/>
      <c r="F7740" s="1" t="s">
        <v>5006</v>
      </c>
      <c r="G7740" s="3">
        <v>1289.82</v>
      </c>
      <c r="H7740" s="3"/>
      <c r="I7740" s="1" t="s">
        <v>83</v>
      </c>
      <c r="J7740" s="1" t="s">
        <v>181</v>
      </c>
      <c r="K7740" s="1" t="s">
        <v>12</v>
      </c>
      <c r="L7740" s="1" t="s">
        <v>99</v>
      </c>
    </row>
    <row r="7741" spans="1:12" x14ac:dyDescent="0.2">
      <c r="A7741" s="1" t="s">
        <v>234</v>
      </c>
      <c r="B7741" s="1" t="s">
        <v>13</v>
      </c>
      <c r="C7741" s="2">
        <v>43890</v>
      </c>
      <c r="D7741" s="1" t="s">
        <v>4619</v>
      </c>
      <c r="E7741" s="1"/>
      <c r="F7741" s="1" t="s">
        <v>5007</v>
      </c>
      <c r="G7741" s="3">
        <v>25.38</v>
      </c>
      <c r="H7741" s="3"/>
      <c r="I7741" s="1" t="s">
        <v>83</v>
      </c>
      <c r="J7741" s="1" t="s">
        <v>181</v>
      </c>
      <c r="K7741" s="1" t="s">
        <v>12</v>
      </c>
      <c r="L7741" s="1" t="s">
        <v>99</v>
      </c>
    </row>
    <row r="7742" spans="1:12" x14ac:dyDescent="0.2">
      <c r="A7742" s="1" t="s">
        <v>234</v>
      </c>
      <c r="B7742" s="1" t="s">
        <v>13</v>
      </c>
      <c r="C7742" s="2">
        <v>43890</v>
      </c>
      <c r="D7742" s="1" t="s">
        <v>4595</v>
      </c>
      <c r="E7742" s="1"/>
      <c r="F7742" s="1" t="s">
        <v>5008</v>
      </c>
      <c r="G7742" s="3">
        <v>14.31</v>
      </c>
      <c r="H7742" s="3"/>
      <c r="I7742" s="1" t="s">
        <v>83</v>
      </c>
      <c r="J7742" s="1" t="s">
        <v>181</v>
      </c>
      <c r="K7742" s="1" t="s">
        <v>12</v>
      </c>
      <c r="L7742" s="1" t="s">
        <v>30</v>
      </c>
    </row>
    <row r="7743" spans="1:12" x14ac:dyDescent="0.2">
      <c r="A7743" s="1" t="s">
        <v>234</v>
      </c>
      <c r="B7743" s="1" t="s">
        <v>13</v>
      </c>
      <c r="C7743" s="2">
        <v>43890</v>
      </c>
      <c r="D7743" s="1" t="s">
        <v>4614</v>
      </c>
      <c r="E7743" s="1"/>
      <c r="F7743" s="1" t="s">
        <v>5009</v>
      </c>
      <c r="G7743" s="3">
        <v>13.39</v>
      </c>
      <c r="H7743" s="3"/>
      <c r="I7743" s="1" t="s">
        <v>83</v>
      </c>
      <c r="J7743" s="1" t="s">
        <v>181</v>
      </c>
      <c r="K7743" s="1" t="s">
        <v>12</v>
      </c>
      <c r="L7743" s="1" t="s">
        <v>421</v>
      </c>
    </row>
    <row r="7744" spans="1:12" x14ac:dyDescent="0.2">
      <c r="A7744" s="1" t="s">
        <v>234</v>
      </c>
      <c r="B7744" s="1" t="s">
        <v>13</v>
      </c>
      <c r="C7744" s="2">
        <v>43890</v>
      </c>
      <c r="D7744" s="1" t="s">
        <v>166</v>
      </c>
      <c r="E7744" s="1"/>
      <c r="F7744" s="1" t="s">
        <v>5010</v>
      </c>
      <c r="G7744" s="3">
        <v>1330</v>
      </c>
      <c r="H7744" s="3"/>
      <c r="I7744" s="1" t="s">
        <v>119</v>
      </c>
      <c r="J7744" s="1" t="s">
        <v>86</v>
      </c>
      <c r="K7744" s="1" t="s">
        <v>12</v>
      </c>
      <c r="L7744" s="1" t="s">
        <v>395</v>
      </c>
    </row>
    <row r="7745" spans="1:12" x14ac:dyDescent="0.2">
      <c r="A7745" s="1" t="s">
        <v>234</v>
      </c>
      <c r="B7745" s="1" t="s">
        <v>13</v>
      </c>
      <c r="C7745" s="2">
        <v>43890</v>
      </c>
      <c r="D7745" s="1" t="s">
        <v>160</v>
      </c>
      <c r="E7745" s="1"/>
      <c r="F7745" s="1" t="s">
        <v>5011</v>
      </c>
      <c r="G7745" s="3"/>
      <c r="H7745" s="3">
        <v>912</v>
      </c>
      <c r="I7745" s="1" t="s">
        <v>119</v>
      </c>
      <c r="J7745" s="1" t="s">
        <v>86</v>
      </c>
      <c r="K7745" s="1" t="s">
        <v>12</v>
      </c>
      <c r="L7745" s="1" t="s">
        <v>1154</v>
      </c>
    </row>
    <row r="7746" spans="1:12" x14ac:dyDescent="0.2">
      <c r="A7746" s="1" t="s">
        <v>234</v>
      </c>
      <c r="B7746" s="1" t="s">
        <v>13</v>
      </c>
      <c r="C7746" s="2">
        <v>43890</v>
      </c>
      <c r="D7746" s="1" t="s">
        <v>160</v>
      </c>
      <c r="E7746" s="1"/>
      <c r="F7746" s="1" t="s">
        <v>5012</v>
      </c>
      <c r="G7746" s="3"/>
      <c r="H7746" s="3">
        <v>400.18</v>
      </c>
      <c r="I7746" s="1" t="s">
        <v>119</v>
      </c>
      <c r="J7746" s="1" t="s">
        <v>86</v>
      </c>
      <c r="K7746" s="1" t="s">
        <v>84</v>
      </c>
      <c r="L7746" s="1" t="s">
        <v>66</v>
      </c>
    </row>
    <row r="7747" spans="1:12" x14ac:dyDescent="0.2">
      <c r="A7747" s="1" t="s">
        <v>234</v>
      </c>
      <c r="B7747" s="1" t="s">
        <v>13</v>
      </c>
      <c r="C7747" s="2">
        <v>43890</v>
      </c>
      <c r="D7747" s="1" t="s">
        <v>160</v>
      </c>
      <c r="E7747" s="1"/>
      <c r="F7747" s="1" t="s">
        <v>5013</v>
      </c>
      <c r="G7747" s="3"/>
      <c r="H7747" s="3">
        <v>721.62</v>
      </c>
      <c r="I7747" s="1" t="s">
        <v>119</v>
      </c>
      <c r="J7747" s="1" t="s">
        <v>86</v>
      </c>
      <c r="K7747" s="1" t="s">
        <v>12</v>
      </c>
      <c r="L7747" s="1" t="s">
        <v>82</v>
      </c>
    </row>
    <row r="7748" spans="1:12" x14ac:dyDescent="0.2">
      <c r="A7748" s="1" t="s">
        <v>234</v>
      </c>
      <c r="B7748" s="1" t="s">
        <v>13</v>
      </c>
      <c r="C7748" s="2">
        <v>43890</v>
      </c>
      <c r="D7748" s="1" t="s">
        <v>161</v>
      </c>
      <c r="E7748" s="1"/>
      <c r="F7748" s="1" t="s">
        <v>5014</v>
      </c>
      <c r="G7748" s="3"/>
      <c r="H7748" s="3">
        <v>2630.17</v>
      </c>
      <c r="I7748" s="1" t="s">
        <v>119</v>
      </c>
      <c r="J7748" s="1" t="s">
        <v>86</v>
      </c>
      <c r="K7748" s="1" t="s">
        <v>12</v>
      </c>
      <c r="L7748" s="1" t="s">
        <v>2511</v>
      </c>
    </row>
    <row r="7749" spans="1:12" x14ac:dyDescent="0.2">
      <c r="A7749" s="1" t="s">
        <v>234</v>
      </c>
      <c r="B7749" s="1" t="s">
        <v>13</v>
      </c>
      <c r="C7749" s="2">
        <v>43890</v>
      </c>
      <c r="D7749" s="1" t="s">
        <v>164</v>
      </c>
      <c r="E7749" s="1"/>
      <c r="F7749" s="1" t="s">
        <v>5015</v>
      </c>
      <c r="G7749" s="3">
        <v>684</v>
      </c>
      <c r="H7749" s="3"/>
      <c r="I7749" s="1" t="s">
        <v>119</v>
      </c>
      <c r="J7749" s="1" t="s">
        <v>86</v>
      </c>
      <c r="K7749" s="1" t="s">
        <v>12</v>
      </c>
      <c r="L7749" s="1" t="s">
        <v>389</v>
      </c>
    </row>
    <row r="7750" spans="1:12" x14ac:dyDescent="0.2">
      <c r="A7750" s="1" t="s">
        <v>234</v>
      </c>
      <c r="B7750" s="1" t="s">
        <v>13</v>
      </c>
      <c r="C7750" s="2">
        <v>43890</v>
      </c>
      <c r="D7750" s="1" t="s">
        <v>163</v>
      </c>
      <c r="E7750" s="1"/>
      <c r="F7750" s="1" t="s">
        <v>5016</v>
      </c>
      <c r="G7750" s="3"/>
      <c r="H7750" s="3">
        <v>950</v>
      </c>
      <c r="I7750" s="1" t="s">
        <v>119</v>
      </c>
      <c r="J7750" s="1" t="s">
        <v>86</v>
      </c>
      <c r="K7750" s="1" t="s">
        <v>12</v>
      </c>
      <c r="L7750" s="1" t="s">
        <v>2489</v>
      </c>
    </row>
    <row r="7751" spans="1:12" x14ac:dyDescent="0.2">
      <c r="A7751" s="1" t="s">
        <v>234</v>
      </c>
      <c r="B7751" s="1" t="s">
        <v>13</v>
      </c>
      <c r="C7751" s="2">
        <v>43890</v>
      </c>
      <c r="D7751" s="1" t="s">
        <v>163</v>
      </c>
      <c r="E7751" s="1"/>
      <c r="F7751" s="1" t="s">
        <v>4959</v>
      </c>
      <c r="G7751" s="3"/>
      <c r="H7751" s="3">
        <v>2769.98</v>
      </c>
      <c r="I7751" s="1" t="s">
        <v>119</v>
      </c>
      <c r="J7751" s="1" t="s">
        <v>86</v>
      </c>
      <c r="K7751" s="1" t="s">
        <v>84</v>
      </c>
      <c r="L7751" s="1" t="s">
        <v>241</v>
      </c>
    </row>
    <row r="7752" spans="1:12" x14ac:dyDescent="0.2">
      <c r="A7752" s="1" t="s">
        <v>234</v>
      </c>
      <c r="B7752" s="1" t="s">
        <v>13</v>
      </c>
      <c r="C7752" s="2">
        <v>43890</v>
      </c>
      <c r="D7752" s="1" t="s">
        <v>163</v>
      </c>
      <c r="E7752" s="1"/>
      <c r="F7752" s="1" t="s">
        <v>5017</v>
      </c>
      <c r="G7752" s="3"/>
      <c r="H7752" s="3">
        <v>1482.05</v>
      </c>
      <c r="I7752" s="1" t="s">
        <v>119</v>
      </c>
      <c r="J7752" s="1" t="s">
        <v>86</v>
      </c>
      <c r="K7752" s="1" t="s">
        <v>12</v>
      </c>
      <c r="L7752" s="1" t="s">
        <v>41</v>
      </c>
    </row>
    <row r="7753" spans="1:12" x14ac:dyDescent="0.2">
      <c r="A7753" s="1" t="s">
        <v>234</v>
      </c>
      <c r="B7753" s="1" t="s">
        <v>13</v>
      </c>
      <c r="C7753" s="2">
        <v>43890</v>
      </c>
      <c r="D7753" s="1" t="s">
        <v>165</v>
      </c>
      <c r="E7753" s="1"/>
      <c r="F7753" s="1" t="s">
        <v>5018</v>
      </c>
      <c r="G7753" s="3">
        <v>1031.0999999999999</v>
      </c>
      <c r="H7753" s="3"/>
      <c r="I7753" s="1" t="s">
        <v>119</v>
      </c>
      <c r="J7753" s="1" t="s">
        <v>86</v>
      </c>
      <c r="K7753" s="1" t="s">
        <v>12</v>
      </c>
      <c r="L7753" s="1" t="s">
        <v>289</v>
      </c>
    </row>
    <row r="7754" spans="1:12" x14ac:dyDescent="0.2">
      <c r="A7754" s="1" t="s">
        <v>234</v>
      </c>
      <c r="B7754" s="1" t="s">
        <v>13</v>
      </c>
      <c r="C7754" s="2">
        <v>43890</v>
      </c>
      <c r="D7754" s="1" t="s">
        <v>165</v>
      </c>
      <c r="E7754" s="1"/>
      <c r="F7754" s="1" t="s">
        <v>5019</v>
      </c>
      <c r="G7754" s="3">
        <v>429.95</v>
      </c>
      <c r="H7754" s="3"/>
      <c r="I7754" s="1" t="s">
        <v>119</v>
      </c>
      <c r="J7754" s="1" t="s">
        <v>86</v>
      </c>
      <c r="K7754" s="1" t="s">
        <v>84</v>
      </c>
      <c r="L7754" s="1" t="s">
        <v>66</v>
      </c>
    </row>
    <row r="7755" spans="1:12" x14ac:dyDescent="0.2">
      <c r="A7755" s="1" t="s">
        <v>234</v>
      </c>
      <c r="B7755" s="1" t="s">
        <v>13</v>
      </c>
      <c r="C7755" s="2">
        <v>43890</v>
      </c>
      <c r="D7755" s="1" t="s">
        <v>165</v>
      </c>
      <c r="E7755" s="1"/>
      <c r="F7755" s="1" t="s">
        <v>4848</v>
      </c>
      <c r="G7755" s="3">
        <v>1656.78</v>
      </c>
      <c r="H7755" s="3"/>
      <c r="I7755" s="1" t="s">
        <v>119</v>
      </c>
      <c r="J7755" s="1" t="s">
        <v>86</v>
      </c>
      <c r="K7755" s="1" t="s">
        <v>84</v>
      </c>
      <c r="L7755" s="1" t="s">
        <v>63</v>
      </c>
    </row>
    <row r="7756" spans="1:12" x14ac:dyDescent="0.2">
      <c r="A7756" s="1" t="s">
        <v>234</v>
      </c>
      <c r="B7756" s="1" t="s">
        <v>13</v>
      </c>
      <c r="C7756" s="2">
        <v>43890</v>
      </c>
      <c r="D7756" s="1" t="s">
        <v>162</v>
      </c>
      <c r="E7756" s="1"/>
      <c r="F7756" s="1" t="s">
        <v>5020</v>
      </c>
      <c r="G7756" s="3">
        <v>852</v>
      </c>
      <c r="H7756" s="3"/>
      <c r="I7756" s="1" t="s">
        <v>119</v>
      </c>
      <c r="J7756" s="1" t="s">
        <v>86</v>
      </c>
      <c r="K7756" s="1" t="s">
        <v>12</v>
      </c>
      <c r="L7756" s="1" t="s">
        <v>1154</v>
      </c>
    </row>
    <row r="7757" spans="1:12" x14ac:dyDescent="0.2">
      <c r="A7757" s="1" t="s">
        <v>234</v>
      </c>
      <c r="B7757" s="1" t="s">
        <v>13</v>
      </c>
      <c r="C7757" s="2">
        <v>43890</v>
      </c>
      <c r="D7757" s="1" t="s">
        <v>162</v>
      </c>
      <c r="E7757" s="1"/>
      <c r="F7757" s="1" t="s">
        <v>5021</v>
      </c>
      <c r="G7757" s="3">
        <v>1349</v>
      </c>
      <c r="H7757" s="3"/>
      <c r="I7757" s="1" t="s">
        <v>119</v>
      </c>
      <c r="J7757" s="1" t="s">
        <v>86</v>
      </c>
      <c r="K7757" s="1" t="s">
        <v>12</v>
      </c>
      <c r="L7757" s="1" t="s">
        <v>427</v>
      </c>
    </row>
    <row r="7758" spans="1:12" x14ac:dyDescent="0.2">
      <c r="A7758" s="1" t="s">
        <v>234</v>
      </c>
      <c r="B7758" s="1" t="s">
        <v>13</v>
      </c>
      <c r="C7758" s="2">
        <v>43890</v>
      </c>
      <c r="D7758" s="1" t="s">
        <v>162</v>
      </c>
      <c r="E7758" s="1"/>
      <c r="F7758" s="1" t="s">
        <v>5022</v>
      </c>
      <c r="G7758" s="3">
        <v>910.06</v>
      </c>
      <c r="H7758" s="3"/>
      <c r="I7758" s="1" t="s">
        <v>119</v>
      </c>
      <c r="J7758" s="1" t="s">
        <v>86</v>
      </c>
      <c r="K7758" s="1" t="s">
        <v>12</v>
      </c>
      <c r="L7758" s="1" t="s">
        <v>69</v>
      </c>
    </row>
    <row r="7759" spans="1:12" x14ac:dyDescent="0.2">
      <c r="A7759" s="1" t="s">
        <v>234</v>
      </c>
      <c r="B7759" s="1" t="s">
        <v>13</v>
      </c>
      <c r="C7759" s="2">
        <v>43890</v>
      </c>
      <c r="D7759" s="1" t="s">
        <v>167</v>
      </c>
      <c r="E7759" s="1"/>
      <c r="F7759" s="1" t="s">
        <v>5023</v>
      </c>
      <c r="G7759" s="3"/>
      <c r="H7759" s="3">
        <v>2084.29</v>
      </c>
      <c r="I7759" s="1" t="s">
        <v>119</v>
      </c>
      <c r="J7759" s="1" t="s">
        <v>86</v>
      </c>
      <c r="K7759" s="1" t="s">
        <v>12</v>
      </c>
      <c r="L7759" s="1" t="s">
        <v>433</v>
      </c>
    </row>
    <row r="7760" spans="1:12" x14ac:dyDescent="0.2">
      <c r="A7760" s="1" t="s">
        <v>234</v>
      </c>
      <c r="B7760" s="1" t="s">
        <v>13</v>
      </c>
      <c r="C7760" s="2">
        <v>43890</v>
      </c>
      <c r="D7760" s="1" t="s">
        <v>167</v>
      </c>
      <c r="E7760" s="1"/>
      <c r="F7760" s="1" t="s">
        <v>5024</v>
      </c>
      <c r="G7760" s="3"/>
      <c r="H7760" s="3">
        <v>413.81</v>
      </c>
      <c r="I7760" s="1" t="s">
        <v>119</v>
      </c>
      <c r="J7760" s="1" t="s">
        <v>86</v>
      </c>
      <c r="K7760" s="1" t="s">
        <v>12</v>
      </c>
      <c r="L7760" s="1" t="s">
        <v>446</v>
      </c>
    </row>
    <row r="7761" spans="1:12" x14ac:dyDescent="0.2">
      <c r="A7761" s="1" t="s">
        <v>234</v>
      </c>
      <c r="B7761" s="1" t="s">
        <v>13</v>
      </c>
      <c r="C7761" s="2">
        <v>43890</v>
      </c>
      <c r="D7761" s="1" t="s">
        <v>167</v>
      </c>
      <c r="E7761" s="1"/>
      <c r="F7761" s="1" t="s">
        <v>5025</v>
      </c>
      <c r="G7761" s="3"/>
      <c r="H7761" s="3">
        <v>840</v>
      </c>
      <c r="I7761" s="1" t="s">
        <v>119</v>
      </c>
      <c r="J7761" s="1" t="s">
        <v>86</v>
      </c>
      <c r="K7761" s="1" t="s">
        <v>12</v>
      </c>
      <c r="L7761" s="1" t="s">
        <v>566</v>
      </c>
    </row>
    <row r="7762" spans="1:12" x14ac:dyDescent="0.2">
      <c r="A7762" s="1" t="s">
        <v>234</v>
      </c>
      <c r="B7762" s="1" t="s">
        <v>13</v>
      </c>
      <c r="C7762" s="2">
        <v>43890</v>
      </c>
      <c r="D7762" s="1" t="s">
        <v>4614</v>
      </c>
      <c r="E7762" s="1"/>
      <c r="F7762" s="1" t="s">
        <v>5026</v>
      </c>
      <c r="G7762" s="3">
        <v>40.619999999999997</v>
      </c>
      <c r="H7762" s="3"/>
      <c r="I7762" s="1" t="s">
        <v>119</v>
      </c>
      <c r="J7762" s="1" t="s">
        <v>86</v>
      </c>
      <c r="K7762" s="1" t="s">
        <v>84</v>
      </c>
      <c r="L7762" s="1" t="s">
        <v>2028</v>
      </c>
    </row>
    <row r="7763" spans="1:12" x14ac:dyDescent="0.2">
      <c r="A7763" s="1" t="s">
        <v>234</v>
      </c>
      <c r="B7763" s="1" t="s">
        <v>13</v>
      </c>
      <c r="C7763" s="2">
        <v>43890</v>
      </c>
      <c r="D7763" s="1" t="s">
        <v>4625</v>
      </c>
      <c r="E7763" s="1"/>
      <c r="F7763" s="1" t="s">
        <v>4988</v>
      </c>
      <c r="G7763" s="3">
        <v>40.590000000000003</v>
      </c>
      <c r="H7763" s="3"/>
      <c r="I7763" s="1" t="s">
        <v>85</v>
      </c>
      <c r="J7763" s="1" t="s">
        <v>125</v>
      </c>
      <c r="K7763" s="1" t="s">
        <v>84</v>
      </c>
      <c r="L7763" s="1" t="s">
        <v>111</v>
      </c>
    </row>
    <row r="7764" spans="1:12" x14ac:dyDescent="0.2">
      <c r="A7764" s="1" t="s">
        <v>234</v>
      </c>
      <c r="B7764" s="1" t="s">
        <v>13</v>
      </c>
      <c r="C7764" s="2">
        <v>43890</v>
      </c>
      <c r="D7764" s="1" t="s">
        <v>4619</v>
      </c>
      <c r="E7764" s="1"/>
      <c r="F7764" s="1" t="s">
        <v>4945</v>
      </c>
      <c r="G7764" s="3">
        <v>96.41</v>
      </c>
      <c r="H7764" s="3"/>
      <c r="I7764" s="1" t="s">
        <v>177</v>
      </c>
      <c r="J7764" s="1" t="s">
        <v>178</v>
      </c>
      <c r="K7764" s="1" t="s">
        <v>12</v>
      </c>
      <c r="L7764" s="1" t="s">
        <v>56</v>
      </c>
    </row>
    <row r="7765" spans="1:12" x14ac:dyDescent="0.2">
      <c r="A7765" s="1" t="s">
        <v>234</v>
      </c>
      <c r="B7765" s="1" t="s">
        <v>13</v>
      </c>
      <c r="C7765" s="2">
        <v>43890</v>
      </c>
      <c r="D7765" s="1" t="s">
        <v>4614</v>
      </c>
      <c r="E7765" s="1"/>
      <c r="F7765" s="1" t="s">
        <v>4727</v>
      </c>
      <c r="G7765" s="3">
        <v>1.93</v>
      </c>
      <c r="H7765" s="3"/>
      <c r="I7765" s="1" t="s">
        <v>123</v>
      </c>
      <c r="J7765" s="1" t="s">
        <v>124</v>
      </c>
      <c r="K7765" s="1" t="s">
        <v>84</v>
      </c>
      <c r="L7765" s="1" t="s">
        <v>29</v>
      </c>
    </row>
    <row r="7766" spans="1:12" x14ac:dyDescent="0.2">
      <c r="A7766" s="1" t="s">
        <v>234</v>
      </c>
      <c r="B7766" s="1" t="s">
        <v>13</v>
      </c>
      <c r="C7766" s="2">
        <v>43890</v>
      </c>
      <c r="D7766" s="1" t="s">
        <v>4614</v>
      </c>
      <c r="E7766" s="1"/>
      <c r="F7766" s="1" t="s">
        <v>4669</v>
      </c>
      <c r="G7766" s="3">
        <v>12.47</v>
      </c>
      <c r="H7766" s="3"/>
      <c r="I7766" s="1" t="s">
        <v>123</v>
      </c>
      <c r="J7766" s="1" t="s">
        <v>124</v>
      </c>
      <c r="K7766" s="1" t="s">
        <v>84</v>
      </c>
      <c r="L7766" s="1" t="s">
        <v>26</v>
      </c>
    </row>
    <row r="7767" spans="1:12" x14ac:dyDescent="0.2">
      <c r="A7767" s="1" t="s">
        <v>234</v>
      </c>
      <c r="B7767" s="1" t="s">
        <v>13</v>
      </c>
      <c r="C7767" s="2">
        <v>43890</v>
      </c>
      <c r="D7767" s="1" t="s">
        <v>164</v>
      </c>
      <c r="E7767" s="1"/>
      <c r="F7767" s="1" t="s">
        <v>5027</v>
      </c>
      <c r="G7767" s="3">
        <v>309.49</v>
      </c>
      <c r="H7767" s="3"/>
      <c r="I7767" s="1" t="s">
        <v>185</v>
      </c>
      <c r="J7767" s="1" t="s">
        <v>126</v>
      </c>
      <c r="K7767" s="1" t="s">
        <v>12</v>
      </c>
      <c r="L7767" s="1" t="s">
        <v>92</v>
      </c>
    </row>
    <row r="7768" spans="1:12" x14ac:dyDescent="0.2">
      <c r="A7768" s="1" t="s">
        <v>234</v>
      </c>
      <c r="B7768" s="1" t="s">
        <v>13</v>
      </c>
      <c r="C7768" s="2">
        <v>43890</v>
      </c>
      <c r="D7768" s="1" t="s">
        <v>4619</v>
      </c>
      <c r="E7768" s="1"/>
      <c r="F7768" s="1" t="s">
        <v>5028</v>
      </c>
      <c r="G7768" s="3">
        <v>4.8899999999999997</v>
      </c>
      <c r="H7768" s="3"/>
      <c r="I7768" s="1" t="s">
        <v>185</v>
      </c>
      <c r="J7768" s="1" t="s">
        <v>126</v>
      </c>
      <c r="K7768" s="1" t="s">
        <v>84</v>
      </c>
      <c r="L7768" s="1" t="s">
        <v>51</v>
      </c>
    </row>
    <row r="7769" spans="1:12" x14ac:dyDescent="0.2">
      <c r="A7769" s="1" t="s">
        <v>234</v>
      </c>
      <c r="B7769" s="1" t="s">
        <v>13</v>
      </c>
      <c r="C7769" s="2">
        <v>43890</v>
      </c>
      <c r="D7769" s="1" t="s">
        <v>4625</v>
      </c>
      <c r="E7769" s="1"/>
      <c r="F7769" s="1" t="s">
        <v>5029</v>
      </c>
      <c r="G7769" s="3">
        <v>14.05</v>
      </c>
      <c r="H7769" s="3"/>
      <c r="I7769" s="1" t="s">
        <v>185</v>
      </c>
      <c r="J7769" s="1" t="s">
        <v>126</v>
      </c>
      <c r="K7769" s="1" t="s">
        <v>12</v>
      </c>
      <c r="L7769" s="1" t="s">
        <v>77</v>
      </c>
    </row>
    <row r="7770" spans="1:12" x14ac:dyDescent="0.2">
      <c r="A7770" s="1" t="s">
        <v>234</v>
      </c>
      <c r="B7770" s="1" t="s">
        <v>13</v>
      </c>
      <c r="C7770" s="2">
        <v>43890</v>
      </c>
      <c r="D7770" s="1" t="s">
        <v>4595</v>
      </c>
      <c r="E7770" s="1"/>
      <c r="F7770" s="1" t="s">
        <v>5030</v>
      </c>
      <c r="G7770" s="3">
        <v>4.8899999999999997</v>
      </c>
      <c r="H7770" s="3"/>
      <c r="I7770" s="1" t="s">
        <v>185</v>
      </c>
      <c r="J7770" s="1" t="s">
        <v>126</v>
      </c>
      <c r="K7770" s="1" t="s">
        <v>84</v>
      </c>
      <c r="L7770" s="1" t="s">
        <v>51</v>
      </c>
    </row>
    <row r="7771" spans="1:12" x14ac:dyDescent="0.2">
      <c r="A7771" s="1" t="s">
        <v>234</v>
      </c>
      <c r="B7771" s="1" t="s">
        <v>13</v>
      </c>
      <c r="C7771" s="2">
        <v>43890</v>
      </c>
      <c r="D7771" s="1" t="s">
        <v>162</v>
      </c>
      <c r="E7771" s="1"/>
      <c r="F7771" s="1" t="s">
        <v>5031</v>
      </c>
      <c r="G7771" s="3">
        <v>1907.62</v>
      </c>
      <c r="H7771" s="3"/>
      <c r="I7771" s="1" t="s">
        <v>106</v>
      </c>
      <c r="J7771" s="1" t="s">
        <v>122</v>
      </c>
      <c r="K7771" s="1" t="s">
        <v>12</v>
      </c>
      <c r="L7771" s="1" t="s">
        <v>27</v>
      </c>
    </row>
    <row r="7772" spans="1:12" x14ac:dyDescent="0.2">
      <c r="A7772" s="1" t="s">
        <v>234</v>
      </c>
      <c r="B7772" s="1" t="s">
        <v>13</v>
      </c>
      <c r="C7772" s="2">
        <v>43890</v>
      </c>
      <c r="D7772" s="1" t="s">
        <v>167</v>
      </c>
      <c r="E7772" s="1"/>
      <c r="F7772" s="1" t="s">
        <v>4706</v>
      </c>
      <c r="G7772" s="3"/>
      <c r="H7772" s="3">
        <v>55.03</v>
      </c>
      <c r="I7772" s="1" t="s">
        <v>108</v>
      </c>
      <c r="J7772" s="1" t="s">
        <v>117</v>
      </c>
      <c r="K7772" s="1" t="s">
        <v>84</v>
      </c>
      <c r="L7772" s="1" t="s">
        <v>306</v>
      </c>
    </row>
    <row r="7773" spans="1:12" x14ac:dyDescent="0.2">
      <c r="A7773" s="1" t="s">
        <v>234</v>
      </c>
      <c r="B7773" s="1" t="s">
        <v>13</v>
      </c>
      <c r="C7773" s="2">
        <v>43890</v>
      </c>
      <c r="D7773" s="1" t="s">
        <v>166</v>
      </c>
      <c r="E7773" s="1"/>
      <c r="F7773" s="1" t="s">
        <v>5032</v>
      </c>
      <c r="G7773" s="3">
        <v>615.38</v>
      </c>
      <c r="H7773" s="3"/>
      <c r="I7773" s="1" t="s">
        <v>106</v>
      </c>
      <c r="J7773" s="1" t="s">
        <v>107</v>
      </c>
      <c r="K7773" s="1" t="s">
        <v>12</v>
      </c>
      <c r="L7773" s="1" t="s">
        <v>25</v>
      </c>
    </row>
    <row r="7774" spans="1:12" x14ac:dyDescent="0.2">
      <c r="A7774" s="1" t="s">
        <v>234</v>
      </c>
      <c r="B7774" s="1" t="s">
        <v>13</v>
      </c>
      <c r="C7774" s="2">
        <v>43890</v>
      </c>
      <c r="D7774" s="1" t="s">
        <v>4619</v>
      </c>
      <c r="E7774" s="1"/>
      <c r="F7774" s="1" t="s">
        <v>5033</v>
      </c>
      <c r="G7774" s="3">
        <v>3.14</v>
      </c>
      <c r="H7774" s="3"/>
      <c r="I7774" s="1" t="s">
        <v>106</v>
      </c>
      <c r="J7774" s="1" t="s">
        <v>107</v>
      </c>
      <c r="K7774" s="1" t="s">
        <v>12</v>
      </c>
      <c r="L7774" s="1" t="s">
        <v>313</v>
      </c>
    </row>
    <row r="7775" spans="1:12" x14ac:dyDescent="0.2">
      <c r="A7775" s="1" t="s">
        <v>234</v>
      </c>
      <c r="B7775" s="1" t="s">
        <v>13</v>
      </c>
      <c r="C7775" s="2">
        <v>43890</v>
      </c>
      <c r="D7775" s="1" t="s">
        <v>163</v>
      </c>
      <c r="E7775" s="1"/>
      <c r="F7775" s="1" t="s">
        <v>4752</v>
      </c>
      <c r="G7775" s="3"/>
      <c r="H7775" s="3">
        <v>59.7</v>
      </c>
      <c r="I7775" s="1" t="s">
        <v>106</v>
      </c>
      <c r="J7775" s="1" t="s">
        <v>121</v>
      </c>
      <c r="K7775" s="1" t="s">
        <v>84</v>
      </c>
      <c r="L7775" s="1" t="s">
        <v>306</v>
      </c>
    </row>
    <row r="7776" spans="1:12" x14ac:dyDescent="0.2">
      <c r="A7776" s="1" t="s">
        <v>234</v>
      </c>
      <c r="B7776" s="1" t="s">
        <v>13</v>
      </c>
      <c r="C7776" s="2">
        <v>43890</v>
      </c>
      <c r="D7776" s="1" t="s">
        <v>165</v>
      </c>
      <c r="E7776" s="1"/>
      <c r="F7776" s="1" t="s">
        <v>5034</v>
      </c>
      <c r="G7776" s="3">
        <v>187.88</v>
      </c>
      <c r="H7776" s="3"/>
      <c r="I7776" s="1" t="s">
        <v>106</v>
      </c>
      <c r="J7776" s="1" t="s">
        <v>121</v>
      </c>
      <c r="K7776" s="1" t="s">
        <v>84</v>
      </c>
      <c r="L7776" s="1" t="s">
        <v>26</v>
      </c>
    </row>
    <row r="7777" spans="1:12" x14ac:dyDescent="0.2">
      <c r="A7777" s="1" t="s">
        <v>234</v>
      </c>
      <c r="B7777" s="1" t="s">
        <v>13</v>
      </c>
      <c r="C7777" s="2">
        <v>43890</v>
      </c>
      <c r="D7777" s="1" t="s">
        <v>167</v>
      </c>
      <c r="E7777" s="1"/>
      <c r="F7777" s="1" t="s">
        <v>5035</v>
      </c>
      <c r="G7777" s="3"/>
      <c r="H7777" s="3">
        <v>1310.79</v>
      </c>
      <c r="I7777" s="1" t="s">
        <v>106</v>
      </c>
      <c r="J7777" s="1" t="s">
        <v>121</v>
      </c>
      <c r="K7777" s="1" t="s">
        <v>12</v>
      </c>
      <c r="L7777" s="1" t="s">
        <v>317</v>
      </c>
    </row>
    <row r="7778" spans="1:12" x14ac:dyDescent="0.2">
      <c r="A7778" s="1" t="s">
        <v>234</v>
      </c>
      <c r="B7778" s="1" t="s">
        <v>13</v>
      </c>
      <c r="C7778" s="2">
        <v>43890</v>
      </c>
      <c r="D7778" s="1" t="s">
        <v>167</v>
      </c>
      <c r="E7778" s="1"/>
      <c r="F7778" s="1" t="s">
        <v>5036</v>
      </c>
      <c r="G7778" s="3"/>
      <c r="H7778" s="3">
        <v>70.680000000000007</v>
      </c>
      <c r="I7778" s="1" t="s">
        <v>106</v>
      </c>
      <c r="J7778" s="1" t="s">
        <v>121</v>
      </c>
      <c r="K7778" s="1" t="s">
        <v>84</v>
      </c>
      <c r="L7778" s="1" t="s">
        <v>29</v>
      </c>
    </row>
    <row r="7779" spans="1:12" x14ac:dyDescent="0.2">
      <c r="A7779" s="1" t="s">
        <v>234</v>
      </c>
      <c r="B7779" s="1" t="s">
        <v>13</v>
      </c>
      <c r="C7779" s="2">
        <v>43890</v>
      </c>
      <c r="D7779" s="1" t="s">
        <v>166</v>
      </c>
      <c r="E7779" s="1"/>
      <c r="F7779" s="1" t="s">
        <v>5037</v>
      </c>
      <c r="G7779" s="3">
        <v>894.91</v>
      </c>
      <c r="H7779" s="3"/>
      <c r="I7779" s="1" t="s">
        <v>87</v>
      </c>
      <c r="J7779" s="1" t="s">
        <v>253</v>
      </c>
      <c r="K7779" s="1" t="s">
        <v>12</v>
      </c>
      <c r="L7779" s="1" t="s">
        <v>1047</v>
      </c>
    </row>
    <row r="7780" spans="1:12" x14ac:dyDescent="0.2">
      <c r="A7780" s="1" t="s">
        <v>234</v>
      </c>
      <c r="B7780" s="1" t="s">
        <v>13</v>
      </c>
      <c r="C7780" s="2">
        <v>43890</v>
      </c>
      <c r="D7780" s="1" t="s">
        <v>163</v>
      </c>
      <c r="E7780" s="1"/>
      <c r="F7780" s="1" t="s">
        <v>4752</v>
      </c>
      <c r="G7780" s="3"/>
      <c r="H7780" s="3">
        <v>129.56</v>
      </c>
      <c r="I7780" s="1" t="s">
        <v>120</v>
      </c>
      <c r="J7780" s="1" t="s">
        <v>171</v>
      </c>
      <c r="K7780" s="1" t="s">
        <v>84</v>
      </c>
      <c r="L7780" s="1" t="s">
        <v>306</v>
      </c>
    </row>
    <row r="7781" spans="1:12" x14ac:dyDescent="0.2">
      <c r="A7781" s="1" t="s">
        <v>234</v>
      </c>
      <c r="B7781" s="1" t="s">
        <v>13</v>
      </c>
      <c r="C7781" s="2">
        <v>43890</v>
      </c>
      <c r="D7781" s="1" t="s">
        <v>4610</v>
      </c>
      <c r="E7781" s="1"/>
      <c r="F7781" s="1" t="s">
        <v>5038</v>
      </c>
      <c r="G7781" s="3">
        <v>46.38</v>
      </c>
      <c r="H7781" s="3"/>
      <c r="I7781" s="1" t="s">
        <v>120</v>
      </c>
      <c r="J7781" s="1" t="s">
        <v>171</v>
      </c>
      <c r="K7781" s="1" t="s">
        <v>12</v>
      </c>
      <c r="L7781" s="1" t="s">
        <v>289</v>
      </c>
    </row>
    <row r="7782" spans="1:12" x14ac:dyDescent="0.2">
      <c r="A7782" s="1" t="s">
        <v>234</v>
      </c>
      <c r="B7782" s="1" t="s">
        <v>13</v>
      </c>
      <c r="C7782" s="2">
        <v>43890</v>
      </c>
      <c r="D7782" s="1" t="s">
        <v>4610</v>
      </c>
      <c r="E7782" s="1"/>
      <c r="F7782" s="1" t="s">
        <v>4808</v>
      </c>
      <c r="G7782" s="3">
        <v>10.8</v>
      </c>
      <c r="H7782" s="3"/>
      <c r="I7782" s="1" t="s">
        <v>120</v>
      </c>
      <c r="J7782" s="1" t="s">
        <v>171</v>
      </c>
      <c r="K7782" s="1" t="s">
        <v>84</v>
      </c>
      <c r="L7782" s="1" t="s">
        <v>111</v>
      </c>
    </row>
    <row r="7783" spans="1:12" x14ac:dyDescent="0.2">
      <c r="A7783" s="1" t="s">
        <v>234</v>
      </c>
      <c r="B7783" s="1" t="s">
        <v>13</v>
      </c>
      <c r="C7783" s="2">
        <v>43890</v>
      </c>
      <c r="D7783" s="1" t="s">
        <v>167</v>
      </c>
      <c r="E7783" s="1"/>
      <c r="F7783" s="1" t="s">
        <v>5039</v>
      </c>
      <c r="G7783" s="3"/>
      <c r="H7783" s="3">
        <v>392.01</v>
      </c>
      <c r="I7783" s="1" t="s">
        <v>120</v>
      </c>
      <c r="J7783" s="1" t="s">
        <v>171</v>
      </c>
      <c r="K7783" s="1" t="s">
        <v>12</v>
      </c>
      <c r="L7783" s="1" t="s">
        <v>289</v>
      </c>
    </row>
    <row r="7784" spans="1:12" x14ac:dyDescent="0.2">
      <c r="A7784" s="1" t="s">
        <v>234</v>
      </c>
      <c r="B7784" s="1" t="s">
        <v>13</v>
      </c>
      <c r="C7784" s="2">
        <v>43890</v>
      </c>
      <c r="D7784" s="1" t="s">
        <v>166</v>
      </c>
      <c r="E7784" s="1"/>
      <c r="F7784" s="1" t="s">
        <v>5040</v>
      </c>
      <c r="G7784" s="3">
        <v>767.97</v>
      </c>
      <c r="H7784" s="3"/>
      <c r="I7784" s="1" t="s">
        <v>232</v>
      </c>
      <c r="J7784" s="1" t="s">
        <v>233</v>
      </c>
      <c r="K7784" s="1" t="s">
        <v>12</v>
      </c>
      <c r="L7784" s="1" t="s">
        <v>75</v>
      </c>
    </row>
    <row r="7785" spans="1:12" x14ac:dyDescent="0.2">
      <c r="A7785" s="1" t="s">
        <v>234</v>
      </c>
      <c r="B7785" s="1" t="s">
        <v>13</v>
      </c>
      <c r="C7785" s="2">
        <v>43890</v>
      </c>
      <c r="D7785" s="1" t="s">
        <v>165</v>
      </c>
      <c r="E7785" s="1"/>
      <c r="F7785" s="1" t="s">
        <v>5041</v>
      </c>
      <c r="G7785" s="3">
        <v>1157.77</v>
      </c>
      <c r="H7785" s="3"/>
      <c r="I7785" s="1" t="s">
        <v>232</v>
      </c>
      <c r="J7785" s="1" t="s">
        <v>233</v>
      </c>
      <c r="K7785" s="1" t="s">
        <v>12</v>
      </c>
      <c r="L7785" s="1" t="s">
        <v>75</v>
      </c>
    </row>
    <row r="7786" spans="1:12" x14ac:dyDescent="0.2">
      <c r="A7786" s="1" t="s">
        <v>234</v>
      </c>
      <c r="B7786" s="1" t="s">
        <v>13</v>
      </c>
      <c r="C7786" s="2">
        <v>43890</v>
      </c>
      <c r="D7786" s="1" t="s">
        <v>167</v>
      </c>
      <c r="E7786" s="1"/>
      <c r="F7786" s="1" t="s">
        <v>5042</v>
      </c>
      <c r="G7786" s="3"/>
      <c r="H7786" s="3">
        <v>855</v>
      </c>
      <c r="I7786" s="1" t="s">
        <v>232</v>
      </c>
      <c r="J7786" s="1" t="s">
        <v>233</v>
      </c>
      <c r="K7786" s="1" t="s">
        <v>12</v>
      </c>
      <c r="L7786" s="1" t="s">
        <v>1154</v>
      </c>
    </row>
    <row r="7787" spans="1:12" x14ac:dyDescent="0.2">
      <c r="A7787" s="1" t="s">
        <v>234</v>
      </c>
      <c r="B7787" s="1" t="s">
        <v>13</v>
      </c>
      <c r="C7787" s="2">
        <v>43890</v>
      </c>
      <c r="D7787" s="1" t="s">
        <v>4619</v>
      </c>
      <c r="E7787" s="1"/>
      <c r="F7787" s="1" t="s">
        <v>5043</v>
      </c>
      <c r="G7787" s="3"/>
      <c r="H7787" s="3">
        <v>8914.69</v>
      </c>
      <c r="I7787" s="1"/>
      <c r="J7787" s="1"/>
      <c r="K7787" s="1" t="s">
        <v>12</v>
      </c>
      <c r="L7787" s="1"/>
    </row>
    <row r="7788" spans="1:12" x14ac:dyDescent="0.2">
      <c r="A7788" s="1" t="s">
        <v>234</v>
      </c>
      <c r="B7788" s="1" t="s">
        <v>13</v>
      </c>
      <c r="C7788" s="2">
        <v>43890</v>
      </c>
      <c r="D7788" s="1" t="s">
        <v>160</v>
      </c>
      <c r="E7788" s="1"/>
      <c r="F7788" s="1" t="s">
        <v>5044</v>
      </c>
      <c r="G7788" s="3"/>
      <c r="H7788" s="3">
        <v>1398.01</v>
      </c>
      <c r="I7788" s="1" t="s">
        <v>83</v>
      </c>
      <c r="J7788" s="1" t="s">
        <v>230</v>
      </c>
      <c r="K7788" s="1" t="s">
        <v>12</v>
      </c>
      <c r="L7788" s="1" t="s">
        <v>429</v>
      </c>
    </row>
    <row r="7789" spans="1:12" x14ac:dyDescent="0.2">
      <c r="A7789" s="1" t="s">
        <v>234</v>
      </c>
      <c r="B7789" s="1" t="s">
        <v>13</v>
      </c>
      <c r="C7789" s="2">
        <v>43890</v>
      </c>
      <c r="D7789" s="1" t="s">
        <v>163</v>
      </c>
      <c r="E7789" s="1"/>
      <c r="F7789" s="1" t="s">
        <v>5045</v>
      </c>
      <c r="G7789" s="3"/>
      <c r="H7789" s="3">
        <v>986.45</v>
      </c>
      <c r="I7789" s="1" t="s">
        <v>83</v>
      </c>
      <c r="J7789" s="1" t="s">
        <v>230</v>
      </c>
      <c r="K7789" s="1" t="s">
        <v>12</v>
      </c>
      <c r="L7789" s="1" t="s">
        <v>73</v>
      </c>
    </row>
    <row r="7790" spans="1:12" x14ac:dyDescent="0.2">
      <c r="A7790" s="1" t="s">
        <v>234</v>
      </c>
      <c r="B7790" s="1" t="s">
        <v>13</v>
      </c>
      <c r="C7790" s="2">
        <v>43890</v>
      </c>
      <c r="D7790" s="1" t="s">
        <v>163</v>
      </c>
      <c r="E7790" s="1"/>
      <c r="F7790" s="1" t="s">
        <v>5046</v>
      </c>
      <c r="G7790" s="3"/>
      <c r="H7790" s="3">
        <v>1398.01</v>
      </c>
      <c r="I7790" s="1" t="s">
        <v>83</v>
      </c>
      <c r="J7790" s="1" t="s">
        <v>230</v>
      </c>
      <c r="K7790" s="1" t="s">
        <v>12</v>
      </c>
      <c r="L7790" s="1" t="s">
        <v>429</v>
      </c>
    </row>
    <row r="7791" spans="1:12" x14ac:dyDescent="0.2">
      <c r="A7791" s="1" t="s">
        <v>234</v>
      </c>
      <c r="B7791" s="1" t="s">
        <v>13</v>
      </c>
      <c r="C7791" s="2">
        <v>43890</v>
      </c>
      <c r="D7791" s="1" t="s">
        <v>163</v>
      </c>
      <c r="E7791" s="1"/>
      <c r="F7791" s="1" t="s">
        <v>5047</v>
      </c>
      <c r="G7791" s="3"/>
      <c r="H7791" s="3">
        <v>2339.5700000000002</v>
      </c>
      <c r="I7791" s="1" t="s">
        <v>83</v>
      </c>
      <c r="J7791" s="1" t="s">
        <v>181</v>
      </c>
      <c r="K7791" s="1" t="s">
        <v>12</v>
      </c>
      <c r="L7791" s="1" t="s">
        <v>36</v>
      </c>
    </row>
    <row r="7792" spans="1:12" x14ac:dyDescent="0.2">
      <c r="A7792" s="1" t="s">
        <v>234</v>
      </c>
      <c r="B7792" s="1" t="s">
        <v>13</v>
      </c>
      <c r="C7792" s="2">
        <v>43890</v>
      </c>
      <c r="D7792" s="1" t="s">
        <v>163</v>
      </c>
      <c r="E7792" s="1"/>
      <c r="F7792" s="1" t="s">
        <v>5048</v>
      </c>
      <c r="G7792" s="3"/>
      <c r="H7792" s="3">
        <v>1287.22</v>
      </c>
      <c r="I7792" s="1" t="s">
        <v>83</v>
      </c>
      <c r="J7792" s="1" t="s">
        <v>181</v>
      </c>
      <c r="K7792" s="1" t="s">
        <v>12</v>
      </c>
      <c r="L7792" s="1" t="s">
        <v>405</v>
      </c>
    </row>
    <row r="7793" spans="1:12" x14ac:dyDescent="0.2">
      <c r="A7793" s="1" t="s">
        <v>234</v>
      </c>
      <c r="B7793" s="1" t="s">
        <v>13</v>
      </c>
      <c r="C7793" s="2">
        <v>43890</v>
      </c>
      <c r="D7793" s="1" t="s">
        <v>166</v>
      </c>
      <c r="E7793" s="1"/>
      <c r="F7793" s="1" t="s">
        <v>5049</v>
      </c>
      <c r="G7793" s="3">
        <v>168</v>
      </c>
      <c r="H7793" s="3"/>
      <c r="I7793" s="1" t="s">
        <v>119</v>
      </c>
      <c r="J7793" s="1" t="s">
        <v>86</v>
      </c>
      <c r="K7793" s="1" t="s">
        <v>12</v>
      </c>
      <c r="L7793" s="1" t="s">
        <v>35</v>
      </c>
    </row>
    <row r="7794" spans="1:12" x14ac:dyDescent="0.2">
      <c r="A7794" s="1" t="s">
        <v>234</v>
      </c>
      <c r="B7794" s="1" t="s">
        <v>13</v>
      </c>
      <c r="C7794" s="2">
        <v>43890</v>
      </c>
      <c r="D7794" s="1" t="s">
        <v>166</v>
      </c>
      <c r="E7794" s="1"/>
      <c r="F7794" s="1" t="s">
        <v>5050</v>
      </c>
      <c r="G7794" s="3">
        <v>843</v>
      </c>
      <c r="H7794" s="3"/>
      <c r="I7794" s="1" t="s">
        <v>119</v>
      </c>
      <c r="J7794" s="1" t="s">
        <v>86</v>
      </c>
      <c r="K7794" s="1" t="s">
        <v>12</v>
      </c>
      <c r="L7794" s="1" t="s">
        <v>356</v>
      </c>
    </row>
    <row r="7795" spans="1:12" x14ac:dyDescent="0.2">
      <c r="A7795" s="1" t="s">
        <v>234</v>
      </c>
      <c r="B7795" s="1" t="s">
        <v>13</v>
      </c>
      <c r="C7795" s="2">
        <v>43890</v>
      </c>
      <c r="D7795" s="1" t="s">
        <v>166</v>
      </c>
      <c r="E7795" s="1"/>
      <c r="F7795" s="1" t="s">
        <v>5051</v>
      </c>
      <c r="G7795" s="3">
        <v>1181.8800000000001</v>
      </c>
      <c r="H7795" s="3"/>
      <c r="I7795" s="1" t="s">
        <v>119</v>
      </c>
      <c r="J7795" s="1" t="s">
        <v>86</v>
      </c>
      <c r="K7795" s="1" t="s">
        <v>12</v>
      </c>
      <c r="L7795" s="1" t="s">
        <v>34</v>
      </c>
    </row>
    <row r="7796" spans="1:12" x14ac:dyDescent="0.2">
      <c r="A7796" s="1" t="s">
        <v>234</v>
      </c>
      <c r="B7796" s="1" t="s">
        <v>13</v>
      </c>
      <c r="C7796" s="2">
        <v>43890</v>
      </c>
      <c r="D7796" s="1" t="s">
        <v>166</v>
      </c>
      <c r="E7796" s="1"/>
      <c r="F7796" s="1" t="s">
        <v>5052</v>
      </c>
      <c r="G7796" s="3">
        <v>852</v>
      </c>
      <c r="H7796" s="3"/>
      <c r="I7796" s="1" t="s">
        <v>119</v>
      </c>
      <c r="J7796" s="1" t="s">
        <v>86</v>
      </c>
      <c r="K7796" s="1" t="s">
        <v>12</v>
      </c>
      <c r="L7796" s="1" t="s">
        <v>248</v>
      </c>
    </row>
    <row r="7797" spans="1:12" x14ac:dyDescent="0.2">
      <c r="A7797" s="1" t="s">
        <v>234</v>
      </c>
      <c r="B7797" s="1" t="s">
        <v>13</v>
      </c>
      <c r="C7797" s="2">
        <v>43890</v>
      </c>
      <c r="D7797" s="1" t="s">
        <v>166</v>
      </c>
      <c r="E7797" s="1"/>
      <c r="F7797" s="1" t="s">
        <v>5053</v>
      </c>
      <c r="G7797" s="3">
        <v>983.5</v>
      </c>
      <c r="H7797" s="3"/>
      <c r="I7797" s="1" t="s">
        <v>119</v>
      </c>
      <c r="J7797" s="1" t="s">
        <v>86</v>
      </c>
      <c r="K7797" s="1" t="s">
        <v>12</v>
      </c>
      <c r="L7797" s="1" t="s">
        <v>469</v>
      </c>
    </row>
    <row r="7798" spans="1:12" x14ac:dyDescent="0.2">
      <c r="A7798" s="1" t="s">
        <v>234</v>
      </c>
      <c r="B7798" s="1" t="s">
        <v>13</v>
      </c>
      <c r="C7798" s="2">
        <v>43890</v>
      </c>
      <c r="D7798" s="1" t="s">
        <v>166</v>
      </c>
      <c r="E7798" s="1"/>
      <c r="F7798" s="1" t="s">
        <v>5054</v>
      </c>
      <c r="G7798" s="3">
        <v>1353.75</v>
      </c>
      <c r="H7798" s="3"/>
      <c r="I7798" s="1" t="s">
        <v>119</v>
      </c>
      <c r="J7798" s="1" t="s">
        <v>86</v>
      </c>
      <c r="K7798" s="1" t="s">
        <v>12</v>
      </c>
      <c r="L7798" s="1" t="s">
        <v>70</v>
      </c>
    </row>
    <row r="7799" spans="1:12" x14ac:dyDescent="0.2">
      <c r="A7799" s="1" t="s">
        <v>234</v>
      </c>
      <c r="B7799" s="1" t="s">
        <v>13</v>
      </c>
      <c r="C7799" s="2">
        <v>43890</v>
      </c>
      <c r="D7799" s="1" t="s">
        <v>161</v>
      </c>
      <c r="E7799" s="1"/>
      <c r="F7799" s="1" t="s">
        <v>5055</v>
      </c>
      <c r="G7799" s="3"/>
      <c r="H7799" s="3">
        <v>2481.29</v>
      </c>
      <c r="I7799" s="1" t="s">
        <v>119</v>
      </c>
      <c r="J7799" s="1" t="s">
        <v>86</v>
      </c>
      <c r="K7799" s="1" t="s">
        <v>12</v>
      </c>
      <c r="L7799" s="1" t="s">
        <v>433</v>
      </c>
    </row>
    <row r="7800" spans="1:12" x14ac:dyDescent="0.2">
      <c r="A7800" s="1" t="s">
        <v>234</v>
      </c>
      <c r="B7800" s="1" t="s">
        <v>13</v>
      </c>
      <c r="C7800" s="2">
        <v>43890</v>
      </c>
      <c r="D7800" s="1" t="s">
        <v>161</v>
      </c>
      <c r="E7800" s="1"/>
      <c r="F7800" s="1" t="s">
        <v>5056</v>
      </c>
      <c r="G7800" s="3"/>
      <c r="H7800" s="3">
        <v>1434.5</v>
      </c>
      <c r="I7800" s="1" t="s">
        <v>119</v>
      </c>
      <c r="J7800" s="1" t="s">
        <v>86</v>
      </c>
      <c r="K7800" s="1" t="s">
        <v>12</v>
      </c>
      <c r="L7800" s="1" t="s">
        <v>112</v>
      </c>
    </row>
    <row r="7801" spans="1:12" x14ac:dyDescent="0.2">
      <c r="A7801" s="1" t="s">
        <v>234</v>
      </c>
      <c r="B7801" s="1" t="s">
        <v>13</v>
      </c>
      <c r="C7801" s="2">
        <v>43890</v>
      </c>
      <c r="D7801" s="1" t="s">
        <v>161</v>
      </c>
      <c r="E7801" s="1"/>
      <c r="F7801" s="1" t="s">
        <v>5057</v>
      </c>
      <c r="G7801" s="3"/>
      <c r="H7801" s="3">
        <v>564</v>
      </c>
      <c r="I7801" s="1" t="s">
        <v>119</v>
      </c>
      <c r="J7801" s="1" t="s">
        <v>86</v>
      </c>
      <c r="K7801" s="1" t="s">
        <v>12</v>
      </c>
      <c r="L7801" s="1" t="s">
        <v>40</v>
      </c>
    </row>
    <row r="7802" spans="1:12" x14ac:dyDescent="0.2">
      <c r="A7802" s="1" t="s">
        <v>234</v>
      </c>
      <c r="B7802" s="1" t="s">
        <v>13</v>
      </c>
      <c r="C7802" s="2">
        <v>43890</v>
      </c>
      <c r="D7802" s="1" t="s">
        <v>161</v>
      </c>
      <c r="E7802" s="1"/>
      <c r="F7802" s="1" t="s">
        <v>5058</v>
      </c>
      <c r="G7802" s="3"/>
      <c r="H7802" s="3">
        <v>840</v>
      </c>
      <c r="I7802" s="1" t="s">
        <v>119</v>
      </c>
      <c r="J7802" s="1" t="s">
        <v>86</v>
      </c>
      <c r="K7802" s="1" t="s">
        <v>12</v>
      </c>
      <c r="L7802" s="1" t="s">
        <v>52</v>
      </c>
    </row>
    <row r="7803" spans="1:12" x14ac:dyDescent="0.2">
      <c r="A7803" s="1" t="s">
        <v>234</v>
      </c>
      <c r="B7803" s="1" t="s">
        <v>13</v>
      </c>
      <c r="C7803" s="2">
        <v>43890</v>
      </c>
      <c r="D7803" s="1" t="s">
        <v>164</v>
      </c>
      <c r="E7803" s="1"/>
      <c r="F7803" s="1" t="s">
        <v>5059</v>
      </c>
      <c r="G7803" s="3">
        <v>859.75</v>
      </c>
      <c r="H7803" s="3"/>
      <c r="I7803" s="1" t="s">
        <v>119</v>
      </c>
      <c r="J7803" s="1" t="s">
        <v>86</v>
      </c>
      <c r="K7803" s="1" t="s">
        <v>12</v>
      </c>
      <c r="L7803" s="1" t="s">
        <v>2589</v>
      </c>
    </row>
    <row r="7804" spans="1:12" x14ac:dyDescent="0.2">
      <c r="A7804" s="1" t="s">
        <v>234</v>
      </c>
      <c r="B7804" s="1" t="s">
        <v>13</v>
      </c>
      <c r="C7804" s="2">
        <v>43890</v>
      </c>
      <c r="D7804" s="1" t="s">
        <v>164</v>
      </c>
      <c r="E7804" s="1"/>
      <c r="F7804" s="1" t="s">
        <v>5060</v>
      </c>
      <c r="G7804" s="3">
        <v>1440</v>
      </c>
      <c r="H7804" s="3"/>
      <c r="I7804" s="1" t="s">
        <v>119</v>
      </c>
      <c r="J7804" s="1" t="s">
        <v>86</v>
      </c>
      <c r="K7804" s="1" t="s">
        <v>12</v>
      </c>
      <c r="L7804" s="1" t="s">
        <v>393</v>
      </c>
    </row>
    <row r="7805" spans="1:12" x14ac:dyDescent="0.2">
      <c r="A7805" s="1" t="s">
        <v>234</v>
      </c>
      <c r="B7805" s="1" t="s">
        <v>13</v>
      </c>
      <c r="C7805" s="2">
        <v>43890</v>
      </c>
      <c r="D7805" s="1" t="s">
        <v>163</v>
      </c>
      <c r="E7805" s="1"/>
      <c r="F7805" s="1" t="s">
        <v>5061</v>
      </c>
      <c r="G7805" s="3"/>
      <c r="H7805" s="3">
        <v>840</v>
      </c>
      <c r="I7805" s="1" t="s">
        <v>119</v>
      </c>
      <c r="J7805" s="1" t="s">
        <v>86</v>
      </c>
      <c r="K7805" s="1" t="s">
        <v>12</v>
      </c>
      <c r="L7805" s="1" t="s">
        <v>364</v>
      </c>
    </row>
    <row r="7806" spans="1:12" x14ac:dyDescent="0.2">
      <c r="A7806" s="1" t="s">
        <v>234</v>
      </c>
      <c r="B7806" s="1" t="s">
        <v>13</v>
      </c>
      <c r="C7806" s="2">
        <v>43890</v>
      </c>
      <c r="D7806" s="1" t="s">
        <v>163</v>
      </c>
      <c r="E7806" s="1"/>
      <c r="F7806" s="1" t="s">
        <v>5062</v>
      </c>
      <c r="G7806" s="3"/>
      <c r="H7806" s="3">
        <v>916.85</v>
      </c>
      <c r="I7806" s="1" t="s">
        <v>119</v>
      </c>
      <c r="J7806" s="1" t="s">
        <v>86</v>
      </c>
      <c r="K7806" s="1" t="s">
        <v>12</v>
      </c>
      <c r="L7806" s="1" t="s">
        <v>72</v>
      </c>
    </row>
    <row r="7807" spans="1:12" x14ac:dyDescent="0.2">
      <c r="A7807" s="1" t="s">
        <v>234</v>
      </c>
      <c r="B7807" s="1" t="s">
        <v>13</v>
      </c>
      <c r="C7807" s="2">
        <v>43890</v>
      </c>
      <c r="D7807" s="1" t="s">
        <v>163</v>
      </c>
      <c r="E7807" s="1"/>
      <c r="F7807" s="1" t="s">
        <v>5063</v>
      </c>
      <c r="G7807" s="3"/>
      <c r="H7807" s="3">
        <v>1044.5899999999999</v>
      </c>
      <c r="I7807" s="1" t="s">
        <v>119</v>
      </c>
      <c r="J7807" s="1" t="s">
        <v>86</v>
      </c>
      <c r="K7807" s="1" t="s">
        <v>12</v>
      </c>
      <c r="L7807" s="1" t="s">
        <v>328</v>
      </c>
    </row>
    <row r="7808" spans="1:12" x14ac:dyDescent="0.2">
      <c r="A7808" s="1" t="s">
        <v>234</v>
      </c>
      <c r="B7808" s="1" t="s">
        <v>13</v>
      </c>
      <c r="C7808" s="2">
        <v>43890</v>
      </c>
      <c r="D7808" s="1" t="s">
        <v>163</v>
      </c>
      <c r="E7808" s="1"/>
      <c r="F7808" s="1" t="s">
        <v>5064</v>
      </c>
      <c r="G7808" s="3"/>
      <c r="H7808" s="3">
        <v>600</v>
      </c>
      <c r="I7808" s="1" t="s">
        <v>119</v>
      </c>
      <c r="J7808" s="1" t="s">
        <v>86</v>
      </c>
      <c r="K7808" s="1" t="s">
        <v>12</v>
      </c>
      <c r="L7808" s="1" t="s">
        <v>2643</v>
      </c>
    </row>
    <row r="7809" spans="1:12" x14ac:dyDescent="0.2">
      <c r="A7809" s="1" t="s">
        <v>234</v>
      </c>
      <c r="B7809" s="1" t="s">
        <v>13</v>
      </c>
      <c r="C7809" s="2">
        <v>43890</v>
      </c>
      <c r="D7809" s="1" t="s">
        <v>163</v>
      </c>
      <c r="E7809" s="1"/>
      <c r="F7809" s="1" t="s">
        <v>5065</v>
      </c>
      <c r="G7809" s="3"/>
      <c r="H7809" s="3">
        <v>1387</v>
      </c>
      <c r="I7809" s="1" t="s">
        <v>119</v>
      </c>
      <c r="J7809" s="1" t="s">
        <v>86</v>
      </c>
      <c r="K7809" s="1" t="s">
        <v>12</v>
      </c>
      <c r="L7809" s="1" t="s">
        <v>102</v>
      </c>
    </row>
    <row r="7810" spans="1:12" x14ac:dyDescent="0.2">
      <c r="A7810" s="1" t="s">
        <v>234</v>
      </c>
      <c r="B7810" s="1" t="s">
        <v>13</v>
      </c>
      <c r="C7810" s="2">
        <v>43890</v>
      </c>
      <c r="D7810" s="1" t="s">
        <v>163</v>
      </c>
      <c r="E7810" s="1"/>
      <c r="F7810" s="1" t="s">
        <v>5066</v>
      </c>
      <c r="G7810" s="3"/>
      <c r="H7810" s="3">
        <v>2174.83</v>
      </c>
      <c r="I7810" s="1" t="s">
        <v>119</v>
      </c>
      <c r="J7810" s="1" t="s">
        <v>86</v>
      </c>
      <c r="K7810" s="1" t="s">
        <v>12</v>
      </c>
      <c r="L7810" s="1" t="s">
        <v>24</v>
      </c>
    </row>
    <row r="7811" spans="1:12" x14ac:dyDescent="0.2">
      <c r="A7811" s="1" t="s">
        <v>234</v>
      </c>
      <c r="B7811" s="1" t="s">
        <v>13</v>
      </c>
      <c r="C7811" s="2">
        <v>43890</v>
      </c>
      <c r="D7811" s="1" t="s">
        <v>165</v>
      </c>
      <c r="E7811" s="1"/>
      <c r="F7811" s="1" t="s">
        <v>5067</v>
      </c>
      <c r="G7811" s="3">
        <v>819</v>
      </c>
      <c r="H7811" s="3"/>
      <c r="I7811" s="1" t="s">
        <v>119</v>
      </c>
      <c r="J7811" s="1" t="s">
        <v>86</v>
      </c>
      <c r="K7811" s="1" t="s">
        <v>12</v>
      </c>
      <c r="L7811" s="1" t="s">
        <v>384</v>
      </c>
    </row>
    <row r="7812" spans="1:12" x14ac:dyDescent="0.2">
      <c r="A7812" s="1" t="s">
        <v>234</v>
      </c>
      <c r="B7812" s="1" t="s">
        <v>13</v>
      </c>
      <c r="C7812" s="2">
        <v>43890</v>
      </c>
      <c r="D7812" s="1" t="s">
        <v>165</v>
      </c>
      <c r="E7812" s="1"/>
      <c r="F7812" s="1" t="s">
        <v>5068</v>
      </c>
      <c r="G7812" s="3">
        <v>1050</v>
      </c>
      <c r="H7812" s="3"/>
      <c r="I7812" s="1" t="s">
        <v>119</v>
      </c>
      <c r="J7812" s="1" t="s">
        <v>86</v>
      </c>
      <c r="K7812" s="1" t="s">
        <v>12</v>
      </c>
      <c r="L7812" s="1" t="s">
        <v>115</v>
      </c>
    </row>
    <row r="7813" spans="1:12" x14ac:dyDescent="0.2">
      <c r="A7813" s="1" t="s">
        <v>234</v>
      </c>
      <c r="B7813" s="1" t="s">
        <v>13</v>
      </c>
      <c r="C7813" s="2">
        <v>43890</v>
      </c>
      <c r="D7813" s="1" t="s">
        <v>165</v>
      </c>
      <c r="E7813" s="1"/>
      <c r="F7813" s="1" t="s">
        <v>5069</v>
      </c>
      <c r="G7813" s="3">
        <v>840</v>
      </c>
      <c r="H7813" s="3"/>
      <c r="I7813" s="1" t="s">
        <v>119</v>
      </c>
      <c r="J7813" s="1" t="s">
        <v>86</v>
      </c>
      <c r="K7813" s="1" t="s">
        <v>12</v>
      </c>
      <c r="L7813" s="1" t="s">
        <v>358</v>
      </c>
    </row>
    <row r="7814" spans="1:12" x14ac:dyDescent="0.2">
      <c r="A7814" s="1" t="s">
        <v>234</v>
      </c>
      <c r="B7814" s="1" t="s">
        <v>13</v>
      </c>
      <c r="C7814" s="2">
        <v>43890</v>
      </c>
      <c r="D7814" s="1" t="s">
        <v>162</v>
      </c>
      <c r="E7814" s="1"/>
      <c r="F7814" s="1" t="s">
        <v>5070</v>
      </c>
      <c r="G7814" s="3">
        <v>1527.75</v>
      </c>
      <c r="H7814" s="3"/>
      <c r="I7814" s="1" t="s">
        <v>119</v>
      </c>
      <c r="J7814" s="1" t="s">
        <v>86</v>
      </c>
      <c r="K7814" s="1" t="s">
        <v>12</v>
      </c>
      <c r="L7814" s="1" t="s">
        <v>88</v>
      </c>
    </row>
    <row r="7815" spans="1:12" x14ac:dyDescent="0.2">
      <c r="A7815" s="1" t="s">
        <v>234</v>
      </c>
      <c r="B7815" s="1" t="s">
        <v>13</v>
      </c>
      <c r="C7815" s="2">
        <v>43890</v>
      </c>
      <c r="D7815" s="1" t="s">
        <v>162</v>
      </c>
      <c r="E7815" s="1"/>
      <c r="F7815" s="1" t="s">
        <v>5071</v>
      </c>
      <c r="G7815" s="3">
        <v>1462.62</v>
      </c>
      <c r="H7815" s="3"/>
      <c r="I7815" s="1" t="s">
        <v>119</v>
      </c>
      <c r="J7815" s="1" t="s">
        <v>86</v>
      </c>
      <c r="K7815" s="1" t="s">
        <v>12</v>
      </c>
      <c r="L7815" s="1" t="s">
        <v>451</v>
      </c>
    </row>
    <row r="7816" spans="1:12" x14ac:dyDescent="0.2">
      <c r="A7816" s="1" t="s">
        <v>234</v>
      </c>
      <c r="B7816" s="1" t="s">
        <v>13</v>
      </c>
      <c r="C7816" s="2">
        <v>43890</v>
      </c>
      <c r="D7816" s="1" t="s">
        <v>4619</v>
      </c>
      <c r="E7816" s="1"/>
      <c r="F7816" s="1" t="s">
        <v>5072</v>
      </c>
      <c r="G7816" s="3">
        <v>328.67</v>
      </c>
      <c r="H7816" s="3"/>
      <c r="I7816" s="1" t="s">
        <v>119</v>
      </c>
      <c r="J7816" s="1" t="s">
        <v>86</v>
      </c>
      <c r="K7816" s="1" t="s">
        <v>12</v>
      </c>
      <c r="L7816" s="1" t="s">
        <v>182</v>
      </c>
    </row>
    <row r="7817" spans="1:12" x14ac:dyDescent="0.2">
      <c r="A7817" s="1" t="s">
        <v>234</v>
      </c>
      <c r="B7817" s="1" t="s">
        <v>13</v>
      </c>
      <c r="C7817" s="2">
        <v>43890</v>
      </c>
      <c r="D7817" s="1" t="s">
        <v>4610</v>
      </c>
      <c r="E7817" s="1"/>
      <c r="F7817" s="1" t="s">
        <v>5073</v>
      </c>
      <c r="G7817" s="3">
        <v>40.17</v>
      </c>
      <c r="H7817" s="3"/>
      <c r="I7817" s="1" t="s">
        <v>119</v>
      </c>
      <c r="J7817" s="1" t="s">
        <v>86</v>
      </c>
      <c r="K7817" s="1" t="s">
        <v>12</v>
      </c>
      <c r="L7817" s="1" t="s">
        <v>69</v>
      </c>
    </row>
    <row r="7818" spans="1:12" x14ac:dyDescent="0.2">
      <c r="A7818" s="1" t="s">
        <v>234</v>
      </c>
      <c r="B7818" s="1" t="s">
        <v>13</v>
      </c>
      <c r="C7818" s="2">
        <v>43890</v>
      </c>
      <c r="D7818" s="1" t="s">
        <v>4610</v>
      </c>
      <c r="E7818" s="1"/>
      <c r="F7818" s="1" t="s">
        <v>5074</v>
      </c>
      <c r="G7818" s="3">
        <v>160.38</v>
      </c>
      <c r="H7818" s="3"/>
      <c r="I7818" s="1" t="s">
        <v>119</v>
      </c>
      <c r="J7818" s="1" t="s">
        <v>86</v>
      </c>
      <c r="K7818" s="1" t="s">
        <v>12</v>
      </c>
      <c r="L7818" s="1" t="s">
        <v>82</v>
      </c>
    </row>
    <row r="7819" spans="1:12" x14ac:dyDescent="0.2">
      <c r="A7819" s="1" t="s">
        <v>234</v>
      </c>
      <c r="B7819" s="1" t="s">
        <v>13</v>
      </c>
      <c r="C7819" s="2">
        <v>43890</v>
      </c>
      <c r="D7819" s="1" t="s">
        <v>4610</v>
      </c>
      <c r="E7819" s="1"/>
      <c r="F7819" s="1" t="s">
        <v>5038</v>
      </c>
      <c r="G7819" s="3">
        <v>108.88</v>
      </c>
      <c r="H7819" s="3"/>
      <c r="I7819" s="1" t="s">
        <v>119</v>
      </c>
      <c r="J7819" s="1" t="s">
        <v>86</v>
      </c>
      <c r="K7819" s="1" t="s">
        <v>12</v>
      </c>
      <c r="L7819" s="1" t="s">
        <v>289</v>
      </c>
    </row>
    <row r="7820" spans="1:12" x14ac:dyDescent="0.2">
      <c r="A7820" s="1" t="s">
        <v>234</v>
      </c>
      <c r="B7820" s="1" t="s">
        <v>13</v>
      </c>
      <c r="C7820" s="2">
        <v>43890</v>
      </c>
      <c r="D7820" s="1" t="s">
        <v>4625</v>
      </c>
      <c r="E7820" s="1"/>
      <c r="F7820" s="1" t="s">
        <v>5075</v>
      </c>
      <c r="G7820" s="3">
        <v>41.23</v>
      </c>
      <c r="H7820" s="3"/>
      <c r="I7820" s="1" t="s">
        <v>119</v>
      </c>
      <c r="J7820" s="1" t="s">
        <v>86</v>
      </c>
      <c r="K7820" s="1" t="s">
        <v>84</v>
      </c>
      <c r="L7820" s="1" t="s">
        <v>104</v>
      </c>
    </row>
    <row r="7821" spans="1:12" x14ac:dyDescent="0.2">
      <c r="A7821" s="1" t="s">
        <v>234</v>
      </c>
      <c r="B7821" s="1" t="s">
        <v>13</v>
      </c>
      <c r="C7821" s="2">
        <v>43890</v>
      </c>
      <c r="D7821" s="1" t="s">
        <v>4625</v>
      </c>
      <c r="E7821" s="1"/>
      <c r="F7821" s="1" t="s">
        <v>5076</v>
      </c>
      <c r="G7821" s="3">
        <v>178.16</v>
      </c>
      <c r="H7821" s="3"/>
      <c r="I7821" s="1" t="s">
        <v>119</v>
      </c>
      <c r="J7821" s="1" t="s">
        <v>86</v>
      </c>
      <c r="K7821" s="1" t="s">
        <v>12</v>
      </c>
      <c r="L7821" s="1" t="s">
        <v>62</v>
      </c>
    </row>
    <row r="7822" spans="1:12" x14ac:dyDescent="0.2">
      <c r="A7822" s="1" t="s">
        <v>234</v>
      </c>
      <c r="B7822" s="1" t="s">
        <v>13</v>
      </c>
      <c r="C7822" s="2">
        <v>43890</v>
      </c>
      <c r="D7822" s="1" t="s">
        <v>167</v>
      </c>
      <c r="E7822" s="1"/>
      <c r="F7822" s="1" t="s">
        <v>5077</v>
      </c>
      <c r="G7822" s="3"/>
      <c r="H7822" s="3">
        <v>1359.13</v>
      </c>
      <c r="I7822" s="1" t="s">
        <v>119</v>
      </c>
      <c r="J7822" s="1" t="s">
        <v>86</v>
      </c>
      <c r="K7822" s="1" t="s">
        <v>12</v>
      </c>
      <c r="L7822" s="1" t="s">
        <v>3472</v>
      </c>
    </row>
    <row r="7823" spans="1:12" x14ac:dyDescent="0.2">
      <c r="A7823" s="1" t="s">
        <v>234</v>
      </c>
      <c r="B7823" s="1" t="s">
        <v>13</v>
      </c>
      <c r="C7823" s="2">
        <v>43890</v>
      </c>
      <c r="D7823" s="1" t="s">
        <v>4614</v>
      </c>
      <c r="E7823" s="1"/>
      <c r="F7823" s="1" t="s">
        <v>5078</v>
      </c>
      <c r="G7823" s="3">
        <v>9.69</v>
      </c>
      <c r="H7823" s="3"/>
      <c r="I7823" s="1" t="s">
        <v>119</v>
      </c>
      <c r="J7823" s="1" t="s">
        <v>86</v>
      </c>
      <c r="K7823" s="1" t="s">
        <v>12</v>
      </c>
      <c r="L7823" s="1" t="s">
        <v>52</v>
      </c>
    </row>
    <row r="7824" spans="1:12" x14ac:dyDescent="0.2">
      <c r="A7824" s="1" t="s">
        <v>234</v>
      </c>
      <c r="B7824" s="1" t="s">
        <v>13</v>
      </c>
      <c r="C7824" s="2">
        <v>43890</v>
      </c>
      <c r="D7824" s="1" t="s">
        <v>4614</v>
      </c>
      <c r="E7824" s="1"/>
      <c r="F7824" s="1" t="s">
        <v>5079</v>
      </c>
      <c r="G7824" s="3">
        <v>328.67</v>
      </c>
      <c r="H7824" s="3"/>
      <c r="I7824" s="1" t="s">
        <v>119</v>
      </c>
      <c r="J7824" s="1" t="s">
        <v>86</v>
      </c>
      <c r="K7824" s="1" t="s">
        <v>12</v>
      </c>
      <c r="L7824" s="1" t="s">
        <v>182</v>
      </c>
    </row>
    <row r="7825" spans="1:12" x14ac:dyDescent="0.2">
      <c r="A7825" s="1" t="s">
        <v>234</v>
      </c>
      <c r="B7825" s="1" t="s">
        <v>13</v>
      </c>
      <c r="C7825" s="2">
        <v>43890</v>
      </c>
      <c r="D7825" s="1" t="s">
        <v>160</v>
      </c>
      <c r="E7825" s="1"/>
      <c r="F7825" s="1" t="s">
        <v>5080</v>
      </c>
      <c r="G7825" s="3"/>
      <c r="H7825" s="3">
        <v>160.83000000000001</v>
      </c>
      <c r="I7825" s="1" t="s">
        <v>83</v>
      </c>
      <c r="J7825" s="1" t="s">
        <v>175</v>
      </c>
      <c r="K7825" s="1" t="s">
        <v>84</v>
      </c>
      <c r="L7825" s="1" t="s">
        <v>300</v>
      </c>
    </row>
    <row r="7826" spans="1:12" x14ac:dyDescent="0.2">
      <c r="A7826" s="1" t="s">
        <v>234</v>
      </c>
      <c r="B7826" s="1" t="s">
        <v>13</v>
      </c>
      <c r="C7826" s="2">
        <v>43890</v>
      </c>
      <c r="D7826" s="1" t="s">
        <v>161</v>
      </c>
      <c r="E7826" s="1"/>
      <c r="F7826" s="1" t="s">
        <v>5081</v>
      </c>
      <c r="G7826" s="3"/>
      <c r="H7826" s="3">
        <v>1017.38</v>
      </c>
      <c r="I7826" s="1" t="s">
        <v>179</v>
      </c>
      <c r="J7826" s="1" t="s">
        <v>89</v>
      </c>
      <c r="K7826" s="1" t="s">
        <v>12</v>
      </c>
      <c r="L7826" s="1" t="s">
        <v>483</v>
      </c>
    </row>
    <row r="7827" spans="1:12" x14ac:dyDescent="0.2">
      <c r="A7827" s="1" t="s">
        <v>234</v>
      </c>
      <c r="B7827" s="1" t="s">
        <v>13</v>
      </c>
      <c r="C7827" s="2">
        <v>43890</v>
      </c>
      <c r="D7827" s="1" t="s">
        <v>4619</v>
      </c>
      <c r="E7827" s="1"/>
      <c r="F7827" s="1" t="s">
        <v>5082</v>
      </c>
      <c r="G7827" s="3">
        <v>1.54</v>
      </c>
      <c r="H7827" s="3"/>
      <c r="I7827" s="1" t="s">
        <v>179</v>
      </c>
      <c r="J7827" s="1" t="s">
        <v>89</v>
      </c>
      <c r="K7827" s="1" t="s">
        <v>84</v>
      </c>
      <c r="L7827" s="1" t="s">
        <v>63</v>
      </c>
    </row>
    <row r="7828" spans="1:12" x14ac:dyDescent="0.2">
      <c r="A7828" s="1" t="s">
        <v>234</v>
      </c>
      <c r="B7828" s="1" t="s">
        <v>13</v>
      </c>
      <c r="C7828" s="2">
        <v>43890</v>
      </c>
      <c r="D7828" s="1" t="s">
        <v>165</v>
      </c>
      <c r="E7828" s="1"/>
      <c r="F7828" s="1" t="s">
        <v>4919</v>
      </c>
      <c r="G7828" s="3">
        <v>105.77</v>
      </c>
      <c r="H7828" s="3"/>
      <c r="I7828" s="1" t="s">
        <v>85</v>
      </c>
      <c r="J7828" s="1" t="s">
        <v>125</v>
      </c>
      <c r="K7828" s="1" t="s">
        <v>84</v>
      </c>
      <c r="L7828" s="1" t="s">
        <v>2028</v>
      </c>
    </row>
    <row r="7829" spans="1:12" x14ac:dyDescent="0.2">
      <c r="A7829" s="1" t="s">
        <v>234</v>
      </c>
      <c r="B7829" s="1" t="s">
        <v>13</v>
      </c>
      <c r="C7829" s="2">
        <v>43890</v>
      </c>
      <c r="D7829" s="1" t="s">
        <v>167</v>
      </c>
      <c r="E7829" s="1"/>
      <c r="F7829" s="1" t="s">
        <v>5083</v>
      </c>
      <c r="G7829" s="3"/>
      <c r="H7829" s="3">
        <v>846</v>
      </c>
      <c r="I7829" s="1" t="s">
        <v>85</v>
      </c>
      <c r="J7829" s="1" t="s">
        <v>125</v>
      </c>
      <c r="K7829" s="1" t="s">
        <v>12</v>
      </c>
      <c r="L7829" s="1" t="s">
        <v>39</v>
      </c>
    </row>
    <row r="7830" spans="1:12" x14ac:dyDescent="0.2">
      <c r="A7830" s="1" t="s">
        <v>234</v>
      </c>
      <c r="B7830" s="1" t="s">
        <v>13</v>
      </c>
      <c r="C7830" s="2">
        <v>43890</v>
      </c>
      <c r="D7830" s="1" t="s">
        <v>161</v>
      </c>
      <c r="E7830" s="1"/>
      <c r="F7830" s="1" t="s">
        <v>5084</v>
      </c>
      <c r="G7830" s="3"/>
      <c r="H7830" s="3">
        <v>1669.13</v>
      </c>
      <c r="I7830" s="1" t="s">
        <v>177</v>
      </c>
      <c r="J7830" s="1" t="s">
        <v>178</v>
      </c>
      <c r="K7830" s="1" t="s">
        <v>12</v>
      </c>
      <c r="L7830" s="1" t="s">
        <v>56</v>
      </c>
    </row>
    <row r="7831" spans="1:12" x14ac:dyDescent="0.2">
      <c r="A7831" s="1" t="s">
        <v>234</v>
      </c>
      <c r="B7831" s="1" t="s">
        <v>13</v>
      </c>
      <c r="C7831" s="2">
        <v>43890</v>
      </c>
      <c r="D7831" s="1" t="s">
        <v>161</v>
      </c>
      <c r="E7831" s="1"/>
      <c r="F7831" s="1" t="s">
        <v>4764</v>
      </c>
      <c r="G7831" s="3"/>
      <c r="H7831" s="3">
        <v>547.87</v>
      </c>
      <c r="I7831" s="1" t="s">
        <v>123</v>
      </c>
      <c r="J7831" s="1" t="s">
        <v>124</v>
      </c>
      <c r="K7831" s="1" t="s">
        <v>12</v>
      </c>
      <c r="L7831" s="1" t="s">
        <v>1650</v>
      </c>
    </row>
    <row r="7832" spans="1:12" x14ac:dyDescent="0.2">
      <c r="A7832" s="1" t="s">
        <v>234</v>
      </c>
      <c r="B7832" s="1" t="s">
        <v>13</v>
      </c>
      <c r="C7832" s="2">
        <v>43890</v>
      </c>
      <c r="D7832" s="1" t="s">
        <v>161</v>
      </c>
      <c r="E7832" s="1"/>
      <c r="F7832" s="1" t="s">
        <v>5085</v>
      </c>
      <c r="G7832" s="3"/>
      <c r="H7832" s="3">
        <v>344.94</v>
      </c>
      <c r="I7832" s="1" t="s">
        <v>123</v>
      </c>
      <c r="J7832" s="1" t="s">
        <v>124</v>
      </c>
      <c r="K7832" s="1" t="s">
        <v>12</v>
      </c>
      <c r="L7832" s="1" t="s">
        <v>311</v>
      </c>
    </row>
    <row r="7833" spans="1:12" x14ac:dyDescent="0.2">
      <c r="A7833" s="1" t="s">
        <v>234</v>
      </c>
      <c r="B7833" s="1" t="s">
        <v>13</v>
      </c>
      <c r="C7833" s="2">
        <v>43890</v>
      </c>
      <c r="D7833" s="1" t="s">
        <v>162</v>
      </c>
      <c r="E7833" s="1"/>
      <c r="F7833" s="1" t="s">
        <v>4814</v>
      </c>
      <c r="G7833" s="3">
        <v>342.33</v>
      </c>
      <c r="H7833" s="3"/>
      <c r="I7833" s="1" t="s">
        <v>185</v>
      </c>
      <c r="J7833" s="1" t="s">
        <v>126</v>
      </c>
      <c r="K7833" s="1" t="s">
        <v>84</v>
      </c>
      <c r="L7833" s="1" t="s">
        <v>26</v>
      </c>
    </row>
    <row r="7834" spans="1:12" x14ac:dyDescent="0.2">
      <c r="A7834" s="1" t="s">
        <v>234</v>
      </c>
      <c r="B7834" s="1" t="s">
        <v>13</v>
      </c>
      <c r="C7834" s="2">
        <v>43890</v>
      </c>
      <c r="D7834" s="1" t="s">
        <v>163</v>
      </c>
      <c r="E7834" s="1"/>
      <c r="F7834" s="1" t="s">
        <v>5086</v>
      </c>
      <c r="G7834" s="3"/>
      <c r="H7834" s="3">
        <v>1449.35</v>
      </c>
      <c r="I7834" s="1" t="s">
        <v>106</v>
      </c>
      <c r="J7834" s="1" t="s">
        <v>122</v>
      </c>
      <c r="K7834" s="1" t="s">
        <v>12</v>
      </c>
      <c r="L7834" s="1" t="s">
        <v>21</v>
      </c>
    </row>
    <row r="7835" spans="1:12" x14ac:dyDescent="0.2">
      <c r="A7835" s="1" t="s">
        <v>234</v>
      </c>
      <c r="B7835" s="1" t="s">
        <v>13</v>
      </c>
      <c r="C7835" s="2">
        <v>43890</v>
      </c>
      <c r="D7835" s="1" t="s">
        <v>161</v>
      </c>
      <c r="E7835" s="1"/>
      <c r="F7835" s="1" t="s">
        <v>4751</v>
      </c>
      <c r="G7835" s="3"/>
      <c r="H7835" s="3">
        <v>29.28</v>
      </c>
      <c r="I7835" s="1" t="s">
        <v>108</v>
      </c>
      <c r="J7835" s="1" t="s">
        <v>117</v>
      </c>
      <c r="K7835" s="1" t="s">
        <v>84</v>
      </c>
      <c r="L7835" s="1" t="s">
        <v>111</v>
      </c>
    </row>
    <row r="7836" spans="1:12" x14ac:dyDescent="0.2">
      <c r="A7836" s="1" t="s">
        <v>234</v>
      </c>
      <c r="B7836" s="1" t="s">
        <v>13</v>
      </c>
      <c r="C7836" s="2">
        <v>43890</v>
      </c>
      <c r="D7836" s="1" t="s">
        <v>4614</v>
      </c>
      <c r="E7836" s="1"/>
      <c r="F7836" s="1" t="s">
        <v>4727</v>
      </c>
      <c r="G7836" s="3">
        <v>1.83</v>
      </c>
      <c r="H7836" s="3"/>
      <c r="I7836" s="1" t="s">
        <v>108</v>
      </c>
      <c r="J7836" s="1" t="s">
        <v>117</v>
      </c>
      <c r="K7836" s="1" t="s">
        <v>84</v>
      </c>
      <c r="L7836" s="1" t="s">
        <v>29</v>
      </c>
    </row>
    <row r="7837" spans="1:12" x14ac:dyDescent="0.2">
      <c r="A7837" s="1" t="s">
        <v>234</v>
      </c>
      <c r="B7837" s="1" t="s">
        <v>13</v>
      </c>
      <c r="C7837" s="2">
        <v>43890</v>
      </c>
      <c r="D7837" s="1" t="s">
        <v>4619</v>
      </c>
      <c r="E7837" s="1"/>
      <c r="F7837" s="1" t="s">
        <v>5087</v>
      </c>
      <c r="G7837" s="3">
        <v>152.08000000000001</v>
      </c>
      <c r="H7837" s="3"/>
      <c r="I7837" s="1" t="s">
        <v>106</v>
      </c>
      <c r="J7837" s="1" t="s">
        <v>121</v>
      </c>
      <c r="K7837" s="1" t="s">
        <v>12</v>
      </c>
      <c r="L7837" s="1" t="s">
        <v>65</v>
      </c>
    </row>
    <row r="7838" spans="1:12" x14ac:dyDescent="0.2">
      <c r="A7838" s="1" t="s">
        <v>234</v>
      </c>
      <c r="B7838" s="1" t="s">
        <v>13</v>
      </c>
      <c r="C7838" s="2">
        <v>43890</v>
      </c>
      <c r="D7838" s="1" t="s">
        <v>165</v>
      </c>
      <c r="E7838" s="1"/>
      <c r="F7838" s="1" t="s">
        <v>5088</v>
      </c>
      <c r="G7838" s="3">
        <v>980.77</v>
      </c>
      <c r="H7838" s="3"/>
      <c r="I7838" s="1" t="s">
        <v>87</v>
      </c>
      <c r="J7838" s="1" t="s">
        <v>116</v>
      </c>
      <c r="K7838" s="1" t="s">
        <v>12</v>
      </c>
      <c r="L7838" s="1" t="s">
        <v>80</v>
      </c>
    </row>
    <row r="7839" spans="1:12" x14ac:dyDescent="0.2">
      <c r="A7839" s="1" t="s">
        <v>234</v>
      </c>
      <c r="B7839" s="1" t="s">
        <v>13</v>
      </c>
      <c r="C7839" s="2">
        <v>43890</v>
      </c>
      <c r="D7839" s="1" t="s">
        <v>4625</v>
      </c>
      <c r="E7839" s="1"/>
      <c r="F7839" s="1" t="s">
        <v>5089</v>
      </c>
      <c r="G7839" s="3">
        <v>4.1500000000000004</v>
      </c>
      <c r="H7839" s="3"/>
      <c r="I7839" s="1" t="s">
        <v>87</v>
      </c>
      <c r="J7839" s="1" t="s">
        <v>116</v>
      </c>
      <c r="K7839" s="1" t="s">
        <v>84</v>
      </c>
      <c r="L7839" s="1" t="s">
        <v>2028</v>
      </c>
    </row>
    <row r="7840" spans="1:12" x14ac:dyDescent="0.2">
      <c r="A7840" s="1" t="s">
        <v>234</v>
      </c>
      <c r="B7840" s="1" t="s">
        <v>13</v>
      </c>
      <c r="C7840" s="2">
        <v>43890</v>
      </c>
      <c r="D7840" s="1" t="s">
        <v>4595</v>
      </c>
      <c r="E7840" s="1"/>
      <c r="F7840" s="1" t="s">
        <v>5090</v>
      </c>
      <c r="G7840" s="3">
        <v>26.59</v>
      </c>
      <c r="H7840" s="3"/>
      <c r="I7840" s="1" t="s">
        <v>87</v>
      </c>
      <c r="J7840" s="1" t="s">
        <v>116</v>
      </c>
      <c r="K7840" s="1" t="s">
        <v>12</v>
      </c>
      <c r="L7840" s="1" t="s">
        <v>80</v>
      </c>
    </row>
    <row r="7841" spans="1:12" x14ac:dyDescent="0.2">
      <c r="A7841" s="1" t="s">
        <v>234</v>
      </c>
      <c r="B7841" s="1" t="s">
        <v>13</v>
      </c>
      <c r="C7841" s="2">
        <v>43890</v>
      </c>
      <c r="D7841" s="1" t="s">
        <v>163</v>
      </c>
      <c r="E7841" s="1"/>
      <c r="F7841" s="1" t="s">
        <v>5091</v>
      </c>
      <c r="G7841" s="3"/>
      <c r="H7841" s="3">
        <v>1221.67</v>
      </c>
      <c r="I7841" s="1" t="s">
        <v>120</v>
      </c>
      <c r="J7841" s="1" t="s">
        <v>171</v>
      </c>
      <c r="K7841" s="1" t="s">
        <v>12</v>
      </c>
      <c r="L7841" s="1" t="s">
        <v>473</v>
      </c>
    </row>
    <row r="7842" spans="1:12" x14ac:dyDescent="0.2">
      <c r="A7842" s="1" t="s">
        <v>234</v>
      </c>
      <c r="B7842" s="1" t="s">
        <v>13</v>
      </c>
      <c r="C7842" s="2">
        <v>43890</v>
      </c>
      <c r="D7842" s="1" t="s">
        <v>4619</v>
      </c>
      <c r="E7842" s="1"/>
      <c r="F7842" s="1" t="s">
        <v>5092</v>
      </c>
      <c r="G7842" s="3">
        <v>38.22</v>
      </c>
      <c r="H7842" s="3"/>
      <c r="I7842" s="1" t="s">
        <v>120</v>
      </c>
      <c r="J7842" s="1" t="s">
        <v>171</v>
      </c>
      <c r="K7842" s="1" t="s">
        <v>12</v>
      </c>
      <c r="L7842" s="1" t="s">
        <v>58</v>
      </c>
    </row>
    <row r="7843" spans="1:12" x14ac:dyDescent="0.2">
      <c r="A7843" s="1" t="s">
        <v>234</v>
      </c>
      <c r="B7843" s="1" t="s">
        <v>13</v>
      </c>
      <c r="C7843" s="2">
        <v>43890</v>
      </c>
      <c r="D7843" s="1" t="s">
        <v>4625</v>
      </c>
      <c r="E7843" s="1"/>
      <c r="F7843" s="1" t="s">
        <v>5093</v>
      </c>
      <c r="G7843" s="3">
        <v>106.68</v>
      </c>
      <c r="H7843" s="3"/>
      <c r="I7843" s="1" t="s">
        <v>120</v>
      </c>
      <c r="J7843" s="1" t="s">
        <v>171</v>
      </c>
      <c r="K7843" s="1" t="s">
        <v>12</v>
      </c>
      <c r="L7843" s="1" t="s">
        <v>43</v>
      </c>
    </row>
    <row r="7844" spans="1:12" x14ac:dyDescent="0.2">
      <c r="A7844" s="1" t="s">
        <v>234</v>
      </c>
      <c r="B7844" s="1" t="s">
        <v>13</v>
      </c>
      <c r="C7844" s="2">
        <v>43890</v>
      </c>
      <c r="D7844" s="1" t="s">
        <v>167</v>
      </c>
      <c r="E7844" s="1"/>
      <c r="F7844" s="1" t="s">
        <v>5094</v>
      </c>
      <c r="G7844" s="3"/>
      <c r="H7844" s="3">
        <v>930.98</v>
      </c>
      <c r="I7844" s="1" t="s">
        <v>120</v>
      </c>
      <c r="J7844" s="1" t="s">
        <v>171</v>
      </c>
      <c r="K7844" s="1" t="s">
        <v>12</v>
      </c>
      <c r="L7844" s="1" t="s">
        <v>20</v>
      </c>
    </row>
    <row r="7845" spans="1:12" x14ac:dyDescent="0.2">
      <c r="A7845" s="1" t="s">
        <v>234</v>
      </c>
      <c r="B7845" s="1" t="s">
        <v>13</v>
      </c>
      <c r="C7845" s="2">
        <v>43890</v>
      </c>
      <c r="D7845" s="1" t="s">
        <v>4595</v>
      </c>
      <c r="E7845" s="1"/>
      <c r="F7845" s="1" t="s">
        <v>5095</v>
      </c>
      <c r="G7845" s="3">
        <v>2.77</v>
      </c>
      <c r="H7845" s="3"/>
      <c r="I7845" s="1" t="s">
        <v>120</v>
      </c>
      <c r="J7845" s="1" t="s">
        <v>171</v>
      </c>
      <c r="K7845" s="1" t="s">
        <v>12</v>
      </c>
      <c r="L7845" s="1" t="s">
        <v>59</v>
      </c>
    </row>
    <row r="7846" spans="1:12" x14ac:dyDescent="0.2">
      <c r="A7846" s="1" t="s">
        <v>234</v>
      </c>
      <c r="B7846" s="1" t="s">
        <v>13</v>
      </c>
      <c r="C7846" s="2">
        <v>43890</v>
      </c>
      <c r="D7846" s="1" t="s">
        <v>162</v>
      </c>
      <c r="E7846" s="1"/>
      <c r="F7846" s="1" t="s">
        <v>5096</v>
      </c>
      <c r="G7846" s="3">
        <v>2008.67</v>
      </c>
      <c r="H7846" s="3"/>
      <c r="I7846" s="1" t="s">
        <v>83</v>
      </c>
      <c r="J7846" s="1" t="s">
        <v>230</v>
      </c>
      <c r="K7846" s="1" t="s">
        <v>12</v>
      </c>
      <c r="L7846" s="1" t="s">
        <v>429</v>
      </c>
    </row>
    <row r="7847" spans="1:12" x14ac:dyDescent="0.2">
      <c r="A7847" s="1" t="s">
        <v>234</v>
      </c>
      <c r="B7847" s="1" t="s">
        <v>13</v>
      </c>
      <c r="C7847" s="2">
        <v>43890</v>
      </c>
      <c r="D7847" s="1" t="s">
        <v>4625</v>
      </c>
      <c r="E7847" s="1"/>
      <c r="F7847" s="1" t="s">
        <v>5097</v>
      </c>
      <c r="G7847" s="3">
        <v>164.67</v>
      </c>
      <c r="H7847" s="3"/>
      <c r="I7847" s="1" t="s">
        <v>83</v>
      </c>
      <c r="J7847" s="1" t="s">
        <v>181</v>
      </c>
      <c r="K7847" s="1" t="s">
        <v>12</v>
      </c>
      <c r="L7847" s="1" t="s">
        <v>44</v>
      </c>
    </row>
    <row r="7848" spans="1:12" x14ac:dyDescent="0.2">
      <c r="A7848" s="1" t="s">
        <v>234</v>
      </c>
      <c r="B7848" s="1" t="s">
        <v>13</v>
      </c>
      <c r="C7848" s="2">
        <v>43890</v>
      </c>
      <c r="D7848" s="1" t="s">
        <v>167</v>
      </c>
      <c r="E7848" s="1"/>
      <c r="F7848" s="1" t="s">
        <v>5098</v>
      </c>
      <c r="G7848" s="3"/>
      <c r="H7848" s="3">
        <v>1003.91</v>
      </c>
      <c r="I7848" s="1" t="s">
        <v>83</v>
      </c>
      <c r="J7848" s="1" t="s">
        <v>229</v>
      </c>
      <c r="K7848" s="1" t="s">
        <v>12</v>
      </c>
      <c r="L7848" s="1" t="s">
        <v>73</v>
      </c>
    </row>
    <row r="7849" spans="1:12" x14ac:dyDescent="0.2">
      <c r="A7849" s="1" t="s">
        <v>234</v>
      </c>
      <c r="B7849" s="1" t="s">
        <v>13</v>
      </c>
      <c r="C7849" s="2">
        <v>43890</v>
      </c>
      <c r="D7849" s="1" t="s">
        <v>166</v>
      </c>
      <c r="E7849" s="1"/>
      <c r="F7849" s="1" t="s">
        <v>5099</v>
      </c>
      <c r="G7849" s="3">
        <v>2349.7199999999998</v>
      </c>
      <c r="H7849" s="3"/>
      <c r="I7849" s="1" t="s">
        <v>119</v>
      </c>
      <c r="J7849" s="1" t="s">
        <v>86</v>
      </c>
      <c r="K7849" s="1" t="s">
        <v>12</v>
      </c>
      <c r="L7849" s="1" t="s">
        <v>15</v>
      </c>
    </row>
    <row r="7850" spans="1:12" x14ac:dyDescent="0.2">
      <c r="A7850" s="1" t="s">
        <v>234</v>
      </c>
      <c r="B7850" s="1" t="s">
        <v>13</v>
      </c>
      <c r="C7850" s="2">
        <v>43890</v>
      </c>
      <c r="D7850" s="1" t="s">
        <v>160</v>
      </c>
      <c r="E7850" s="1"/>
      <c r="F7850" s="1" t="s">
        <v>5100</v>
      </c>
      <c r="G7850" s="3"/>
      <c r="H7850" s="3">
        <v>891</v>
      </c>
      <c r="I7850" s="1" t="s">
        <v>119</v>
      </c>
      <c r="J7850" s="1" t="s">
        <v>86</v>
      </c>
      <c r="K7850" s="1" t="s">
        <v>12</v>
      </c>
      <c r="L7850" s="1" t="s">
        <v>2738</v>
      </c>
    </row>
    <row r="7851" spans="1:12" x14ac:dyDescent="0.2">
      <c r="A7851" s="1" t="s">
        <v>234</v>
      </c>
      <c r="B7851" s="1" t="s">
        <v>13</v>
      </c>
      <c r="C7851" s="2">
        <v>43890</v>
      </c>
      <c r="D7851" s="1" t="s">
        <v>161</v>
      </c>
      <c r="E7851" s="1"/>
      <c r="F7851" s="1" t="s">
        <v>5101</v>
      </c>
      <c r="G7851" s="3"/>
      <c r="H7851" s="3">
        <v>912</v>
      </c>
      <c r="I7851" s="1" t="s">
        <v>119</v>
      </c>
      <c r="J7851" s="1" t="s">
        <v>86</v>
      </c>
      <c r="K7851" s="1" t="s">
        <v>12</v>
      </c>
      <c r="L7851" s="1" t="s">
        <v>270</v>
      </c>
    </row>
    <row r="7852" spans="1:12" x14ac:dyDescent="0.2">
      <c r="A7852" s="1" t="s">
        <v>234</v>
      </c>
      <c r="B7852" s="1" t="s">
        <v>13</v>
      </c>
      <c r="C7852" s="2">
        <v>43890</v>
      </c>
      <c r="D7852" s="1" t="s">
        <v>161</v>
      </c>
      <c r="E7852" s="1"/>
      <c r="F7852" s="1" t="s">
        <v>5102</v>
      </c>
      <c r="G7852" s="3"/>
      <c r="H7852" s="3">
        <v>731.83</v>
      </c>
      <c r="I7852" s="1" t="s">
        <v>119</v>
      </c>
      <c r="J7852" s="1" t="s">
        <v>86</v>
      </c>
      <c r="K7852" s="1" t="s">
        <v>12</v>
      </c>
      <c r="L7852" s="1" t="s">
        <v>387</v>
      </c>
    </row>
    <row r="7853" spans="1:12" x14ac:dyDescent="0.2">
      <c r="A7853" s="1" t="s">
        <v>234</v>
      </c>
      <c r="B7853" s="1" t="s">
        <v>13</v>
      </c>
      <c r="C7853" s="2">
        <v>43890</v>
      </c>
      <c r="D7853" s="1" t="s">
        <v>161</v>
      </c>
      <c r="E7853" s="1"/>
      <c r="F7853" s="1" t="s">
        <v>5103</v>
      </c>
      <c r="G7853" s="3"/>
      <c r="H7853" s="3">
        <v>168</v>
      </c>
      <c r="I7853" s="1" t="s">
        <v>119</v>
      </c>
      <c r="J7853" s="1" t="s">
        <v>86</v>
      </c>
      <c r="K7853" s="1" t="s">
        <v>12</v>
      </c>
      <c r="L7853" s="1" t="s">
        <v>35</v>
      </c>
    </row>
    <row r="7854" spans="1:12" x14ac:dyDescent="0.2">
      <c r="A7854" s="1" t="s">
        <v>234</v>
      </c>
      <c r="B7854" s="1" t="s">
        <v>13</v>
      </c>
      <c r="C7854" s="2">
        <v>43890</v>
      </c>
      <c r="D7854" s="1" t="s">
        <v>161</v>
      </c>
      <c r="E7854" s="1"/>
      <c r="F7854" s="1" t="s">
        <v>5104</v>
      </c>
      <c r="G7854" s="3"/>
      <c r="H7854" s="3">
        <v>906</v>
      </c>
      <c r="I7854" s="1" t="s">
        <v>119</v>
      </c>
      <c r="J7854" s="1" t="s">
        <v>86</v>
      </c>
      <c r="K7854" s="1" t="s">
        <v>12</v>
      </c>
      <c r="L7854" s="1" t="s">
        <v>42</v>
      </c>
    </row>
    <row r="7855" spans="1:12" x14ac:dyDescent="0.2">
      <c r="A7855" s="1" t="s">
        <v>234</v>
      </c>
      <c r="B7855" s="1" t="s">
        <v>13</v>
      </c>
      <c r="C7855" s="2">
        <v>43890</v>
      </c>
      <c r="D7855" s="1" t="s">
        <v>164</v>
      </c>
      <c r="E7855" s="1"/>
      <c r="F7855" s="1" t="s">
        <v>5105</v>
      </c>
      <c r="G7855" s="3">
        <v>924</v>
      </c>
      <c r="H7855" s="3"/>
      <c r="I7855" s="1" t="s">
        <v>119</v>
      </c>
      <c r="J7855" s="1" t="s">
        <v>86</v>
      </c>
      <c r="K7855" s="1" t="s">
        <v>12</v>
      </c>
      <c r="L7855" s="1" t="s">
        <v>277</v>
      </c>
    </row>
    <row r="7856" spans="1:12" x14ac:dyDescent="0.2">
      <c r="A7856" s="1" t="s">
        <v>234</v>
      </c>
      <c r="B7856" s="1" t="s">
        <v>13</v>
      </c>
      <c r="C7856" s="2">
        <v>43890</v>
      </c>
      <c r="D7856" s="1" t="s">
        <v>164</v>
      </c>
      <c r="E7856" s="1"/>
      <c r="F7856" s="1" t="s">
        <v>5106</v>
      </c>
      <c r="G7856" s="3">
        <v>1391.75</v>
      </c>
      <c r="H7856" s="3"/>
      <c r="I7856" s="1" t="s">
        <v>119</v>
      </c>
      <c r="J7856" s="1" t="s">
        <v>86</v>
      </c>
      <c r="K7856" s="1" t="s">
        <v>12</v>
      </c>
      <c r="L7856" s="1" t="s">
        <v>70</v>
      </c>
    </row>
    <row r="7857" spans="1:12" x14ac:dyDescent="0.2">
      <c r="A7857" s="1" t="s">
        <v>234</v>
      </c>
      <c r="B7857" s="1" t="s">
        <v>13</v>
      </c>
      <c r="C7857" s="2">
        <v>43890</v>
      </c>
      <c r="D7857" s="1" t="s">
        <v>164</v>
      </c>
      <c r="E7857" s="1"/>
      <c r="F7857" s="1" t="s">
        <v>5107</v>
      </c>
      <c r="G7857" s="3">
        <v>1101.5999999999999</v>
      </c>
      <c r="H7857" s="3"/>
      <c r="I7857" s="1" t="s">
        <v>119</v>
      </c>
      <c r="J7857" s="1" t="s">
        <v>86</v>
      </c>
      <c r="K7857" s="1" t="s">
        <v>12</v>
      </c>
      <c r="L7857" s="1" t="s">
        <v>289</v>
      </c>
    </row>
    <row r="7858" spans="1:12" x14ac:dyDescent="0.2">
      <c r="A7858" s="1" t="s">
        <v>234</v>
      </c>
      <c r="B7858" s="1" t="s">
        <v>13</v>
      </c>
      <c r="C7858" s="2">
        <v>43890</v>
      </c>
      <c r="D7858" s="1" t="s">
        <v>165</v>
      </c>
      <c r="E7858" s="1"/>
      <c r="F7858" s="1" t="s">
        <v>5108</v>
      </c>
      <c r="G7858" s="3">
        <v>1334.75</v>
      </c>
      <c r="H7858" s="3"/>
      <c r="I7858" s="1" t="s">
        <v>119</v>
      </c>
      <c r="J7858" s="1" t="s">
        <v>86</v>
      </c>
      <c r="K7858" s="1" t="s">
        <v>12</v>
      </c>
      <c r="L7858" s="1" t="s">
        <v>71</v>
      </c>
    </row>
    <row r="7859" spans="1:12" x14ac:dyDescent="0.2">
      <c r="A7859" s="1" t="s">
        <v>234</v>
      </c>
      <c r="B7859" s="1" t="s">
        <v>13</v>
      </c>
      <c r="C7859" s="2">
        <v>43890</v>
      </c>
      <c r="D7859" s="1" t="s">
        <v>165</v>
      </c>
      <c r="E7859" s="1"/>
      <c r="F7859" s="1" t="s">
        <v>5109</v>
      </c>
      <c r="G7859" s="3">
        <v>1208.6300000000001</v>
      </c>
      <c r="H7859" s="3"/>
      <c r="I7859" s="1" t="s">
        <v>119</v>
      </c>
      <c r="J7859" s="1" t="s">
        <v>86</v>
      </c>
      <c r="K7859" s="1" t="s">
        <v>12</v>
      </c>
      <c r="L7859" s="1" t="s">
        <v>407</v>
      </c>
    </row>
    <row r="7860" spans="1:12" x14ac:dyDescent="0.2">
      <c r="A7860" s="1" t="s">
        <v>234</v>
      </c>
      <c r="B7860" s="1" t="s">
        <v>13</v>
      </c>
      <c r="C7860" s="2">
        <v>43890</v>
      </c>
      <c r="D7860" s="1" t="s">
        <v>162</v>
      </c>
      <c r="E7860" s="1"/>
      <c r="F7860" s="1" t="s">
        <v>5110</v>
      </c>
      <c r="G7860" s="3">
        <v>1000.58</v>
      </c>
      <c r="H7860" s="3"/>
      <c r="I7860" s="1" t="s">
        <v>119</v>
      </c>
      <c r="J7860" s="1" t="s">
        <v>86</v>
      </c>
      <c r="K7860" s="1" t="s">
        <v>12</v>
      </c>
      <c r="L7860" s="1" t="s">
        <v>72</v>
      </c>
    </row>
    <row r="7861" spans="1:12" x14ac:dyDescent="0.2">
      <c r="A7861" s="1" t="s">
        <v>234</v>
      </c>
      <c r="B7861" s="1" t="s">
        <v>13</v>
      </c>
      <c r="C7861" s="2">
        <v>43890</v>
      </c>
      <c r="D7861" s="1" t="s">
        <v>162</v>
      </c>
      <c r="E7861" s="1"/>
      <c r="F7861" s="1" t="s">
        <v>5111</v>
      </c>
      <c r="G7861" s="3">
        <v>1420.25</v>
      </c>
      <c r="H7861" s="3"/>
      <c r="I7861" s="1" t="s">
        <v>119</v>
      </c>
      <c r="J7861" s="1" t="s">
        <v>86</v>
      </c>
      <c r="K7861" s="1" t="s">
        <v>12</v>
      </c>
      <c r="L7861" s="1" t="s">
        <v>70</v>
      </c>
    </row>
    <row r="7862" spans="1:12" x14ac:dyDescent="0.2">
      <c r="A7862" s="1" t="s">
        <v>234</v>
      </c>
      <c r="B7862" s="1" t="s">
        <v>13</v>
      </c>
      <c r="C7862" s="2">
        <v>43890</v>
      </c>
      <c r="D7862" s="1" t="s">
        <v>4619</v>
      </c>
      <c r="E7862" s="1"/>
      <c r="F7862" s="1" t="s">
        <v>5112</v>
      </c>
      <c r="G7862" s="3">
        <v>210.2</v>
      </c>
      <c r="H7862" s="3"/>
      <c r="I7862" s="1" t="s">
        <v>119</v>
      </c>
      <c r="J7862" s="1" t="s">
        <v>86</v>
      </c>
      <c r="K7862" s="1" t="s">
        <v>12</v>
      </c>
      <c r="L7862" s="1" t="s">
        <v>451</v>
      </c>
    </row>
    <row r="7863" spans="1:12" x14ac:dyDescent="0.2">
      <c r="A7863" s="1" t="s">
        <v>234</v>
      </c>
      <c r="B7863" s="1" t="s">
        <v>13</v>
      </c>
      <c r="C7863" s="2">
        <v>43890</v>
      </c>
      <c r="D7863" s="1" t="s">
        <v>4625</v>
      </c>
      <c r="E7863" s="1"/>
      <c r="F7863" s="1" t="s">
        <v>5113</v>
      </c>
      <c r="G7863" s="3">
        <v>189.41</v>
      </c>
      <c r="H7863" s="3"/>
      <c r="I7863" s="1" t="s">
        <v>119</v>
      </c>
      <c r="J7863" s="1" t="s">
        <v>86</v>
      </c>
      <c r="K7863" s="1" t="s">
        <v>12</v>
      </c>
      <c r="L7863" s="1" t="s">
        <v>15</v>
      </c>
    </row>
    <row r="7864" spans="1:12" x14ac:dyDescent="0.2">
      <c r="A7864" s="1" t="s">
        <v>234</v>
      </c>
      <c r="B7864" s="1" t="s">
        <v>13</v>
      </c>
      <c r="C7864" s="2">
        <v>43890</v>
      </c>
      <c r="D7864" s="1" t="s">
        <v>4625</v>
      </c>
      <c r="E7864" s="1"/>
      <c r="F7864" s="1" t="s">
        <v>5114</v>
      </c>
      <c r="G7864" s="3">
        <v>65.75</v>
      </c>
      <c r="H7864" s="3"/>
      <c r="I7864" s="1" t="s">
        <v>119</v>
      </c>
      <c r="J7864" s="1" t="s">
        <v>86</v>
      </c>
      <c r="K7864" s="1" t="s">
        <v>12</v>
      </c>
      <c r="L7864" s="1" t="s">
        <v>41</v>
      </c>
    </row>
    <row r="7865" spans="1:12" x14ac:dyDescent="0.2">
      <c r="A7865" s="1" t="s">
        <v>234</v>
      </c>
      <c r="B7865" s="1" t="s">
        <v>13</v>
      </c>
      <c r="C7865" s="2">
        <v>43890</v>
      </c>
      <c r="D7865" s="1" t="s">
        <v>167</v>
      </c>
      <c r="E7865" s="1"/>
      <c r="F7865" s="1" t="s">
        <v>5115</v>
      </c>
      <c r="G7865" s="3"/>
      <c r="H7865" s="3">
        <v>857.5</v>
      </c>
      <c r="I7865" s="1" t="s">
        <v>119</v>
      </c>
      <c r="J7865" s="1" t="s">
        <v>86</v>
      </c>
      <c r="K7865" s="1" t="s">
        <v>12</v>
      </c>
      <c r="L7865" s="1" t="s">
        <v>35</v>
      </c>
    </row>
    <row r="7866" spans="1:12" x14ac:dyDescent="0.2">
      <c r="A7866" s="1" t="s">
        <v>234</v>
      </c>
      <c r="B7866" s="1" t="s">
        <v>13</v>
      </c>
      <c r="C7866" s="2">
        <v>43890</v>
      </c>
      <c r="D7866" s="1" t="s">
        <v>167</v>
      </c>
      <c r="E7866" s="1"/>
      <c r="F7866" s="1" t="s">
        <v>5116</v>
      </c>
      <c r="G7866" s="3"/>
      <c r="H7866" s="3">
        <v>1208.6300000000001</v>
      </c>
      <c r="I7866" s="1" t="s">
        <v>119</v>
      </c>
      <c r="J7866" s="1" t="s">
        <v>86</v>
      </c>
      <c r="K7866" s="1" t="s">
        <v>12</v>
      </c>
      <c r="L7866" s="1" t="s">
        <v>407</v>
      </c>
    </row>
    <row r="7867" spans="1:12" x14ac:dyDescent="0.2">
      <c r="A7867" s="1" t="s">
        <v>234</v>
      </c>
      <c r="B7867" s="1" t="s">
        <v>13</v>
      </c>
      <c r="C7867" s="2">
        <v>43890</v>
      </c>
      <c r="D7867" s="1" t="s">
        <v>160</v>
      </c>
      <c r="E7867" s="1"/>
      <c r="F7867" s="1" t="s">
        <v>5117</v>
      </c>
      <c r="G7867" s="3"/>
      <c r="H7867" s="3">
        <v>330.5</v>
      </c>
      <c r="I7867" s="1" t="s">
        <v>83</v>
      </c>
      <c r="J7867" s="1" t="s">
        <v>175</v>
      </c>
      <c r="K7867" s="1" t="s">
        <v>84</v>
      </c>
      <c r="L7867" s="1" t="s">
        <v>111</v>
      </c>
    </row>
    <row r="7868" spans="1:12" x14ac:dyDescent="0.2">
      <c r="A7868" s="1" t="s">
        <v>234</v>
      </c>
      <c r="B7868" s="1" t="s">
        <v>13</v>
      </c>
      <c r="C7868" s="2">
        <v>43890</v>
      </c>
      <c r="D7868" s="1" t="s">
        <v>161</v>
      </c>
      <c r="E7868" s="1"/>
      <c r="F7868" s="1" t="s">
        <v>5118</v>
      </c>
      <c r="G7868" s="3"/>
      <c r="H7868" s="3">
        <v>1288.46</v>
      </c>
      <c r="I7868" s="1" t="s">
        <v>83</v>
      </c>
      <c r="J7868" s="1" t="s">
        <v>175</v>
      </c>
      <c r="K7868" s="1" t="s">
        <v>84</v>
      </c>
      <c r="L7868" s="1" t="s">
        <v>306</v>
      </c>
    </row>
    <row r="7869" spans="1:12" x14ac:dyDescent="0.2">
      <c r="A7869" s="1" t="s">
        <v>234</v>
      </c>
      <c r="B7869" s="1" t="s">
        <v>13</v>
      </c>
      <c r="C7869" s="2">
        <v>43890</v>
      </c>
      <c r="D7869" s="1" t="s">
        <v>164</v>
      </c>
      <c r="E7869" s="1"/>
      <c r="F7869" s="1" t="s">
        <v>4682</v>
      </c>
      <c r="G7869" s="3">
        <v>364.62</v>
      </c>
      <c r="H7869" s="3"/>
      <c r="I7869" s="1" t="s">
        <v>83</v>
      </c>
      <c r="J7869" s="1" t="s">
        <v>175</v>
      </c>
      <c r="K7869" s="1" t="s">
        <v>84</v>
      </c>
      <c r="L7869" s="1" t="s">
        <v>111</v>
      </c>
    </row>
    <row r="7870" spans="1:12" x14ac:dyDescent="0.2">
      <c r="A7870" s="1" t="s">
        <v>234</v>
      </c>
      <c r="B7870" s="1" t="s">
        <v>13</v>
      </c>
      <c r="C7870" s="2">
        <v>43890</v>
      </c>
      <c r="D7870" s="1" t="s">
        <v>163</v>
      </c>
      <c r="E7870" s="1"/>
      <c r="F7870" s="1" t="s">
        <v>5119</v>
      </c>
      <c r="G7870" s="3"/>
      <c r="H7870" s="3">
        <v>160.83000000000001</v>
      </c>
      <c r="I7870" s="1" t="s">
        <v>83</v>
      </c>
      <c r="J7870" s="1" t="s">
        <v>175</v>
      </c>
      <c r="K7870" s="1" t="s">
        <v>84</v>
      </c>
      <c r="L7870" s="1" t="s">
        <v>300</v>
      </c>
    </row>
    <row r="7871" spans="1:12" x14ac:dyDescent="0.2">
      <c r="A7871" s="1" t="s">
        <v>234</v>
      </c>
      <c r="B7871" s="1" t="s">
        <v>13</v>
      </c>
      <c r="C7871" s="2">
        <v>43890</v>
      </c>
      <c r="D7871" s="1" t="s">
        <v>164</v>
      </c>
      <c r="E7871" s="1"/>
      <c r="F7871" s="1" t="s">
        <v>5120</v>
      </c>
      <c r="G7871" s="3">
        <v>910</v>
      </c>
      <c r="H7871" s="3"/>
      <c r="I7871" s="1" t="s">
        <v>85</v>
      </c>
      <c r="J7871" s="1" t="s">
        <v>125</v>
      </c>
      <c r="K7871" s="1" t="s">
        <v>12</v>
      </c>
      <c r="L7871" s="1" t="s">
        <v>456</v>
      </c>
    </row>
    <row r="7872" spans="1:12" x14ac:dyDescent="0.2">
      <c r="A7872" s="1" t="s">
        <v>234</v>
      </c>
      <c r="B7872" s="1" t="s">
        <v>13</v>
      </c>
      <c r="C7872" s="2">
        <v>43890</v>
      </c>
      <c r="D7872" s="1" t="s">
        <v>163</v>
      </c>
      <c r="E7872" s="1"/>
      <c r="F7872" s="1" t="s">
        <v>4725</v>
      </c>
      <c r="G7872" s="3"/>
      <c r="H7872" s="3">
        <v>73.069999999999993</v>
      </c>
      <c r="I7872" s="1" t="s">
        <v>123</v>
      </c>
      <c r="J7872" s="1" t="s">
        <v>124</v>
      </c>
      <c r="K7872" s="1" t="s">
        <v>84</v>
      </c>
      <c r="L7872" s="1" t="s">
        <v>51</v>
      </c>
    </row>
    <row r="7873" spans="1:12" x14ac:dyDescent="0.2">
      <c r="A7873" s="1" t="s">
        <v>234</v>
      </c>
      <c r="B7873" s="1" t="s">
        <v>13</v>
      </c>
      <c r="C7873" s="2">
        <v>43890</v>
      </c>
      <c r="D7873" s="1" t="s">
        <v>167</v>
      </c>
      <c r="E7873" s="1"/>
      <c r="F7873" s="1" t="s">
        <v>5121</v>
      </c>
      <c r="G7873" s="3"/>
      <c r="H7873" s="3">
        <v>370.06</v>
      </c>
      <c r="I7873" s="1" t="s">
        <v>123</v>
      </c>
      <c r="J7873" s="1" t="s">
        <v>124</v>
      </c>
      <c r="K7873" s="1" t="s">
        <v>12</v>
      </c>
      <c r="L7873" s="1" t="s">
        <v>1592</v>
      </c>
    </row>
    <row r="7874" spans="1:12" x14ac:dyDescent="0.2">
      <c r="A7874" s="1" t="s">
        <v>234</v>
      </c>
      <c r="B7874" s="1" t="s">
        <v>13</v>
      </c>
      <c r="C7874" s="2">
        <v>43890</v>
      </c>
      <c r="D7874" s="1" t="s">
        <v>165</v>
      </c>
      <c r="E7874" s="1"/>
      <c r="F7874" s="1" t="s">
        <v>4636</v>
      </c>
      <c r="G7874" s="3">
        <v>477.93</v>
      </c>
      <c r="H7874" s="3"/>
      <c r="I7874" s="1" t="s">
        <v>185</v>
      </c>
      <c r="J7874" s="1" t="s">
        <v>126</v>
      </c>
      <c r="K7874" s="1" t="s">
        <v>12</v>
      </c>
      <c r="L7874" s="1" t="s">
        <v>77</v>
      </c>
    </row>
    <row r="7875" spans="1:12" x14ac:dyDescent="0.2">
      <c r="A7875" s="1" t="s">
        <v>234</v>
      </c>
      <c r="B7875" s="1" t="s">
        <v>13</v>
      </c>
      <c r="C7875" s="2">
        <v>43890</v>
      </c>
      <c r="D7875" s="1" t="s">
        <v>165</v>
      </c>
      <c r="E7875" s="1"/>
      <c r="F7875" s="1" t="s">
        <v>5122</v>
      </c>
      <c r="G7875" s="3">
        <v>229.62</v>
      </c>
      <c r="H7875" s="3"/>
      <c r="I7875" s="1" t="s">
        <v>185</v>
      </c>
      <c r="J7875" s="1" t="s">
        <v>126</v>
      </c>
      <c r="K7875" s="1" t="s">
        <v>12</v>
      </c>
      <c r="L7875" s="1" t="s">
        <v>311</v>
      </c>
    </row>
    <row r="7876" spans="1:12" x14ac:dyDescent="0.2">
      <c r="A7876" s="1" t="s">
        <v>234</v>
      </c>
      <c r="B7876" s="1" t="s">
        <v>13</v>
      </c>
      <c r="C7876" s="2">
        <v>43890</v>
      </c>
      <c r="D7876" s="1" t="s">
        <v>160</v>
      </c>
      <c r="E7876" s="1"/>
      <c r="F7876" s="1" t="s">
        <v>4673</v>
      </c>
      <c r="G7876" s="3"/>
      <c r="H7876" s="3">
        <v>176.96</v>
      </c>
      <c r="I7876" s="1" t="s">
        <v>106</v>
      </c>
      <c r="J7876" s="1" t="s">
        <v>122</v>
      </c>
      <c r="K7876" s="1" t="s">
        <v>12</v>
      </c>
      <c r="L7876" s="1" t="s">
        <v>1047</v>
      </c>
    </row>
    <row r="7877" spans="1:12" x14ac:dyDescent="0.2">
      <c r="A7877" s="1" t="s">
        <v>234</v>
      </c>
      <c r="B7877" s="1" t="s">
        <v>13</v>
      </c>
      <c r="C7877" s="2">
        <v>43890</v>
      </c>
      <c r="D7877" s="1" t="s">
        <v>4625</v>
      </c>
      <c r="E7877" s="1"/>
      <c r="F7877" s="1" t="s">
        <v>5123</v>
      </c>
      <c r="G7877" s="3">
        <v>9.69</v>
      </c>
      <c r="H7877" s="3"/>
      <c r="I7877" s="1" t="s">
        <v>106</v>
      </c>
      <c r="J7877" s="1" t="s">
        <v>122</v>
      </c>
      <c r="K7877" s="1" t="s">
        <v>12</v>
      </c>
      <c r="L7877" s="1" t="s">
        <v>21</v>
      </c>
    </row>
    <row r="7878" spans="1:12" x14ac:dyDescent="0.2">
      <c r="A7878" s="1" t="s">
        <v>234</v>
      </c>
      <c r="B7878" s="1" t="s">
        <v>13</v>
      </c>
      <c r="C7878" s="2">
        <v>43890</v>
      </c>
      <c r="D7878" s="1" t="s">
        <v>160</v>
      </c>
      <c r="E7878" s="1"/>
      <c r="F7878" s="1" t="s">
        <v>5124</v>
      </c>
      <c r="G7878" s="3"/>
      <c r="H7878" s="3">
        <v>997.29</v>
      </c>
      <c r="I7878" s="1" t="s">
        <v>108</v>
      </c>
      <c r="J7878" s="1" t="s">
        <v>117</v>
      </c>
      <c r="K7878" s="1" t="s">
        <v>84</v>
      </c>
      <c r="L7878" s="1" t="s">
        <v>26</v>
      </c>
    </row>
    <row r="7879" spans="1:12" x14ac:dyDescent="0.2">
      <c r="A7879" s="1" t="s">
        <v>234</v>
      </c>
      <c r="B7879" s="1" t="s">
        <v>13</v>
      </c>
      <c r="C7879" s="2">
        <v>43890</v>
      </c>
      <c r="D7879" s="1" t="s">
        <v>164</v>
      </c>
      <c r="E7879" s="1"/>
      <c r="F7879" s="1" t="s">
        <v>4605</v>
      </c>
      <c r="G7879" s="3">
        <v>8.02</v>
      </c>
      <c r="H7879" s="3"/>
      <c r="I7879" s="1" t="s">
        <v>106</v>
      </c>
      <c r="J7879" s="1" t="s">
        <v>107</v>
      </c>
      <c r="K7879" s="1" t="s">
        <v>12</v>
      </c>
      <c r="L7879" s="1" t="s">
        <v>409</v>
      </c>
    </row>
    <row r="7880" spans="1:12" x14ac:dyDescent="0.2">
      <c r="A7880" s="1" t="s">
        <v>234</v>
      </c>
      <c r="B7880" s="1" t="s">
        <v>13</v>
      </c>
      <c r="C7880" s="2">
        <v>43890</v>
      </c>
      <c r="D7880" s="1" t="s">
        <v>164</v>
      </c>
      <c r="E7880" s="1"/>
      <c r="F7880" s="1" t="s">
        <v>5125</v>
      </c>
      <c r="G7880" s="3">
        <v>1386.4</v>
      </c>
      <c r="H7880" s="3"/>
      <c r="I7880" s="1" t="s">
        <v>106</v>
      </c>
      <c r="J7880" s="1" t="s">
        <v>121</v>
      </c>
      <c r="K7880" s="1" t="s">
        <v>12</v>
      </c>
      <c r="L7880" s="1" t="s">
        <v>18</v>
      </c>
    </row>
    <row r="7881" spans="1:12" x14ac:dyDescent="0.2">
      <c r="A7881" s="1" t="s">
        <v>234</v>
      </c>
      <c r="B7881" s="1" t="s">
        <v>13</v>
      </c>
      <c r="C7881" s="2">
        <v>43890</v>
      </c>
      <c r="D7881" s="1" t="s">
        <v>162</v>
      </c>
      <c r="E7881" s="1"/>
      <c r="F7881" s="1" t="s">
        <v>5126</v>
      </c>
      <c r="G7881" s="3">
        <v>1870.34</v>
      </c>
      <c r="H7881" s="3"/>
      <c r="I7881" s="1" t="s">
        <v>106</v>
      </c>
      <c r="J7881" s="1" t="s">
        <v>121</v>
      </c>
      <c r="K7881" s="1" t="s">
        <v>12</v>
      </c>
      <c r="L7881" s="1" t="s">
        <v>23</v>
      </c>
    </row>
    <row r="7882" spans="1:12" x14ac:dyDescent="0.2">
      <c r="A7882" s="1" t="s">
        <v>234</v>
      </c>
      <c r="B7882" s="1" t="s">
        <v>13</v>
      </c>
      <c r="C7882" s="2">
        <v>43890</v>
      </c>
      <c r="D7882" s="1" t="s">
        <v>162</v>
      </c>
      <c r="E7882" s="1"/>
      <c r="F7882" s="1" t="s">
        <v>4814</v>
      </c>
      <c r="G7882" s="3">
        <v>243.43</v>
      </c>
      <c r="H7882" s="3"/>
      <c r="I7882" s="1" t="s">
        <v>106</v>
      </c>
      <c r="J7882" s="1" t="s">
        <v>121</v>
      </c>
      <c r="K7882" s="1" t="s">
        <v>84</v>
      </c>
      <c r="L7882" s="1" t="s">
        <v>26</v>
      </c>
    </row>
    <row r="7883" spans="1:12" x14ac:dyDescent="0.2">
      <c r="A7883" s="1" t="s">
        <v>234</v>
      </c>
      <c r="B7883" s="1" t="s">
        <v>13</v>
      </c>
      <c r="C7883" s="2">
        <v>43890</v>
      </c>
      <c r="D7883" s="1" t="s">
        <v>4610</v>
      </c>
      <c r="E7883" s="1"/>
      <c r="F7883" s="1" t="s">
        <v>5127</v>
      </c>
      <c r="G7883" s="3">
        <v>28.79</v>
      </c>
      <c r="H7883" s="3"/>
      <c r="I7883" s="1" t="s">
        <v>106</v>
      </c>
      <c r="J7883" s="1" t="s">
        <v>121</v>
      </c>
      <c r="K7883" s="1" t="s">
        <v>84</v>
      </c>
      <c r="L7883" s="1" t="s">
        <v>66</v>
      </c>
    </row>
    <row r="7884" spans="1:12" x14ac:dyDescent="0.2">
      <c r="A7884" s="1" t="s">
        <v>234</v>
      </c>
      <c r="B7884" s="1" t="s">
        <v>13</v>
      </c>
      <c r="C7884" s="2">
        <v>43890</v>
      </c>
      <c r="D7884" s="1" t="s">
        <v>4625</v>
      </c>
      <c r="E7884" s="1"/>
      <c r="F7884" s="1" t="s">
        <v>5128</v>
      </c>
      <c r="G7884" s="3">
        <v>5.33</v>
      </c>
      <c r="H7884" s="3"/>
      <c r="I7884" s="1" t="s">
        <v>106</v>
      </c>
      <c r="J7884" s="1" t="s">
        <v>121</v>
      </c>
      <c r="K7884" s="1" t="s">
        <v>84</v>
      </c>
      <c r="L7884" s="1" t="s">
        <v>26</v>
      </c>
    </row>
    <row r="7885" spans="1:12" x14ac:dyDescent="0.2">
      <c r="A7885" s="1" t="s">
        <v>234</v>
      </c>
      <c r="B7885" s="1" t="s">
        <v>13</v>
      </c>
      <c r="C7885" s="2">
        <v>43890</v>
      </c>
      <c r="D7885" s="1" t="s">
        <v>162</v>
      </c>
      <c r="E7885" s="1"/>
      <c r="F7885" s="1" t="s">
        <v>4834</v>
      </c>
      <c r="G7885" s="3">
        <v>88.85</v>
      </c>
      <c r="H7885" s="3"/>
      <c r="I7885" s="1" t="s">
        <v>87</v>
      </c>
      <c r="J7885" s="1" t="s">
        <v>253</v>
      </c>
      <c r="K7885" s="1" t="s">
        <v>84</v>
      </c>
      <c r="L7885" s="1" t="s">
        <v>2028</v>
      </c>
    </row>
    <row r="7886" spans="1:12" x14ac:dyDescent="0.2">
      <c r="A7886" s="1" t="s">
        <v>234</v>
      </c>
      <c r="B7886" s="1" t="s">
        <v>13</v>
      </c>
      <c r="C7886" s="2">
        <v>43890</v>
      </c>
      <c r="D7886" s="1" t="s">
        <v>4625</v>
      </c>
      <c r="E7886" s="1"/>
      <c r="F7886" s="1" t="s">
        <v>5129</v>
      </c>
      <c r="G7886" s="3">
        <v>8.49</v>
      </c>
      <c r="H7886" s="3"/>
      <c r="I7886" s="1" t="s">
        <v>120</v>
      </c>
      <c r="J7886" s="1" t="s">
        <v>171</v>
      </c>
      <c r="K7886" s="1" t="s">
        <v>84</v>
      </c>
      <c r="L7886" s="1" t="s">
        <v>63</v>
      </c>
    </row>
    <row r="7887" spans="1:12" x14ac:dyDescent="0.2">
      <c r="A7887" s="1" t="s">
        <v>234</v>
      </c>
      <c r="B7887" s="1" t="s">
        <v>13</v>
      </c>
      <c r="C7887" s="2">
        <v>43890</v>
      </c>
      <c r="D7887" s="1" t="s">
        <v>4614</v>
      </c>
      <c r="E7887" s="1"/>
      <c r="F7887" s="1" t="s">
        <v>5130</v>
      </c>
      <c r="G7887" s="3">
        <v>71.599999999999994</v>
      </c>
      <c r="H7887" s="3"/>
      <c r="I7887" s="1" t="s">
        <v>120</v>
      </c>
      <c r="J7887" s="1" t="s">
        <v>171</v>
      </c>
      <c r="K7887" s="1" t="s">
        <v>12</v>
      </c>
      <c r="L7887" s="1" t="s">
        <v>20</v>
      </c>
    </row>
    <row r="7888" spans="1:12" x14ac:dyDescent="0.2">
      <c r="A7888" s="1" t="s">
        <v>234</v>
      </c>
      <c r="B7888" s="1" t="s">
        <v>13</v>
      </c>
      <c r="C7888" s="2">
        <v>43890</v>
      </c>
      <c r="D7888" s="1" t="s">
        <v>166</v>
      </c>
      <c r="E7888" s="1"/>
      <c r="F7888" s="1" t="s">
        <v>5131</v>
      </c>
      <c r="G7888" s="3">
        <v>1400.88</v>
      </c>
      <c r="H7888" s="3"/>
      <c r="I7888" s="1" t="s">
        <v>83</v>
      </c>
      <c r="J7888" s="1" t="s">
        <v>230</v>
      </c>
      <c r="K7888" s="1" t="s">
        <v>12</v>
      </c>
      <c r="L7888" s="1" t="s">
        <v>17</v>
      </c>
    </row>
    <row r="7889" spans="1:12" x14ac:dyDescent="0.2">
      <c r="A7889" s="1" t="s">
        <v>234</v>
      </c>
      <c r="B7889" s="1" t="s">
        <v>13</v>
      </c>
      <c r="C7889" s="2">
        <v>43890</v>
      </c>
      <c r="D7889" s="1" t="s">
        <v>160</v>
      </c>
      <c r="E7889" s="1"/>
      <c r="F7889" s="1" t="s">
        <v>5132</v>
      </c>
      <c r="G7889" s="3"/>
      <c r="H7889" s="3">
        <v>958.2</v>
      </c>
      <c r="I7889" s="1" t="s">
        <v>83</v>
      </c>
      <c r="J7889" s="1" t="s">
        <v>181</v>
      </c>
      <c r="K7889" s="1" t="s">
        <v>12</v>
      </c>
      <c r="L7889" s="1" t="s">
        <v>99</v>
      </c>
    </row>
    <row r="7890" spans="1:12" x14ac:dyDescent="0.2">
      <c r="A7890" s="1" t="s">
        <v>234</v>
      </c>
      <c r="B7890" s="1" t="s">
        <v>13</v>
      </c>
      <c r="C7890" s="2">
        <v>43890</v>
      </c>
      <c r="D7890" s="1" t="s">
        <v>163</v>
      </c>
      <c r="E7890" s="1"/>
      <c r="F7890" s="1" t="s">
        <v>5133</v>
      </c>
      <c r="G7890" s="3"/>
      <c r="H7890" s="3">
        <v>948.39</v>
      </c>
      <c r="I7890" s="1" t="s">
        <v>83</v>
      </c>
      <c r="J7890" s="1" t="s">
        <v>181</v>
      </c>
      <c r="K7890" s="1" t="s">
        <v>12</v>
      </c>
      <c r="L7890" s="1" t="s">
        <v>99</v>
      </c>
    </row>
    <row r="7891" spans="1:12" x14ac:dyDescent="0.2">
      <c r="A7891" s="1" t="s">
        <v>234</v>
      </c>
      <c r="B7891" s="1" t="s">
        <v>13</v>
      </c>
      <c r="C7891" s="2">
        <v>43890</v>
      </c>
      <c r="D7891" s="1" t="s">
        <v>165</v>
      </c>
      <c r="E7891" s="1"/>
      <c r="F7891" s="1" t="s">
        <v>5134</v>
      </c>
      <c r="G7891" s="3">
        <v>1294.5999999999999</v>
      </c>
      <c r="H7891" s="3"/>
      <c r="I7891" s="1" t="s">
        <v>83</v>
      </c>
      <c r="J7891" s="1" t="s">
        <v>181</v>
      </c>
      <c r="K7891" s="1" t="s">
        <v>12</v>
      </c>
      <c r="L7891" s="1" t="s">
        <v>32</v>
      </c>
    </row>
    <row r="7892" spans="1:12" x14ac:dyDescent="0.2">
      <c r="A7892" s="1" t="s">
        <v>234</v>
      </c>
      <c r="B7892" s="1" t="s">
        <v>13</v>
      </c>
      <c r="C7892" s="2">
        <v>43890</v>
      </c>
      <c r="D7892" s="1" t="s">
        <v>4614</v>
      </c>
      <c r="E7892" s="1"/>
      <c r="F7892" s="1" t="s">
        <v>5135</v>
      </c>
      <c r="G7892" s="3">
        <v>14.31</v>
      </c>
      <c r="H7892" s="3"/>
      <c r="I7892" s="1" t="s">
        <v>83</v>
      </c>
      <c r="J7892" s="1" t="s">
        <v>181</v>
      </c>
      <c r="K7892" s="1" t="s">
        <v>12</v>
      </c>
      <c r="L7892" s="1" t="s">
        <v>30</v>
      </c>
    </row>
    <row r="7893" spans="1:12" x14ac:dyDescent="0.2">
      <c r="A7893" s="1" t="s">
        <v>234</v>
      </c>
      <c r="B7893" s="1" t="s">
        <v>13</v>
      </c>
      <c r="C7893" s="2">
        <v>43890</v>
      </c>
      <c r="D7893" s="1" t="s">
        <v>165</v>
      </c>
      <c r="E7893" s="1"/>
      <c r="F7893" s="1" t="s">
        <v>5136</v>
      </c>
      <c r="G7893" s="3">
        <v>901.3</v>
      </c>
      <c r="H7893" s="3"/>
      <c r="I7893" s="1" t="s">
        <v>83</v>
      </c>
      <c r="J7893" s="1" t="s">
        <v>229</v>
      </c>
      <c r="K7893" s="1" t="s">
        <v>12</v>
      </c>
      <c r="L7893" s="1" t="s">
        <v>459</v>
      </c>
    </row>
    <row r="7894" spans="1:12" x14ac:dyDescent="0.2">
      <c r="A7894" s="1" t="s">
        <v>234</v>
      </c>
      <c r="B7894" s="1" t="s">
        <v>13</v>
      </c>
      <c r="C7894" s="2">
        <v>43890</v>
      </c>
      <c r="D7894" s="1" t="s">
        <v>166</v>
      </c>
      <c r="E7894" s="1"/>
      <c r="F7894" s="1" t="s">
        <v>5137</v>
      </c>
      <c r="G7894" s="3">
        <v>756</v>
      </c>
      <c r="H7894" s="3"/>
      <c r="I7894" s="1" t="s">
        <v>119</v>
      </c>
      <c r="J7894" s="1" t="s">
        <v>86</v>
      </c>
      <c r="K7894" s="1" t="s">
        <v>12</v>
      </c>
      <c r="L7894" s="1" t="s">
        <v>991</v>
      </c>
    </row>
    <row r="7895" spans="1:12" x14ac:dyDescent="0.2">
      <c r="A7895" s="1" t="s">
        <v>234</v>
      </c>
      <c r="B7895" s="1" t="s">
        <v>13</v>
      </c>
      <c r="C7895" s="2">
        <v>43890</v>
      </c>
      <c r="D7895" s="1" t="s">
        <v>166</v>
      </c>
      <c r="E7895" s="1"/>
      <c r="F7895" s="1" t="s">
        <v>5138</v>
      </c>
      <c r="G7895" s="3">
        <v>1533.6</v>
      </c>
      <c r="H7895" s="3"/>
      <c r="I7895" s="1" t="s">
        <v>119</v>
      </c>
      <c r="J7895" s="1" t="s">
        <v>86</v>
      </c>
      <c r="K7895" s="1" t="s">
        <v>12</v>
      </c>
      <c r="L7895" s="1" t="s">
        <v>78</v>
      </c>
    </row>
    <row r="7896" spans="1:12" x14ac:dyDescent="0.2">
      <c r="A7896" s="1" t="s">
        <v>234</v>
      </c>
      <c r="B7896" s="1" t="s">
        <v>13</v>
      </c>
      <c r="C7896" s="2">
        <v>43890</v>
      </c>
      <c r="D7896" s="1" t="s">
        <v>166</v>
      </c>
      <c r="E7896" s="1"/>
      <c r="F7896" s="1" t="s">
        <v>5139</v>
      </c>
      <c r="G7896" s="3">
        <v>1200</v>
      </c>
      <c r="H7896" s="3"/>
      <c r="I7896" s="1" t="s">
        <v>119</v>
      </c>
      <c r="J7896" s="1" t="s">
        <v>86</v>
      </c>
      <c r="K7896" s="1" t="s">
        <v>84</v>
      </c>
      <c r="L7896" s="1" t="s">
        <v>300</v>
      </c>
    </row>
    <row r="7897" spans="1:12" x14ac:dyDescent="0.2">
      <c r="A7897" s="1" t="s">
        <v>234</v>
      </c>
      <c r="B7897" s="1" t="s">
        <v>13</v>
      </c>
      <c r="C7897" s="2">
        <v>43890</v>
      </c>
      <c r="D7897" s="1" t="s">
        <v>166</v>
      </c>
      <c r="E7897" s="1"/>
      <c r="F7897" s="1" t="s">
        <v>5140</v>
      </c>
      <c r="G7897" s="3">
        <v>372</v>
      </c>
      <c r="H7897" s="3"/>
      <c r="I7897" s="1" t="s">
        <v>119</v>
      </c>
      <c r="J7897" s="1" t="s">
        <v>86</v>
      </c>
      <c r="K7897" s="1" t="s">
        <v>12</v>
      </c>
      <c r="L7897" s="1" t="s">
        <v>2869</v>
      </c>
    </row>
    <row r="7898" spans="1:12" x14ac:dyDescent="0.2">
      <c r="A7898" s="1" t="s">
        <v>234</v>
      </c>
      <c r="B7898" s="1" t="s">
        <v>13</v>
      </c>
      <c r="C7898" s="2">
        <v>43890</v>
      </c>
      <c r="D7898" s="1" t="s">
        <v>166</v>
      </c>
      <c r="E7898" s="1"/>
      <c r="F7898" s="1" t="s">
        <v>5141</v>
      </c>
      <c r="G7898" s="3">
        <v>1353.75</v>
      </c>
      <c r="H7898" s="3"/>
      <c r="I7898" s="1" t="s">
        <v>119</v>
      </c>
      <c r="J7898" s="1" t="s">
        <v>86</v>
      </c>
      <c r="K7898" s="1" t="s">
        <v>12</v>
      </c>
      <c r="L7898" s="1" t="s">
        <v>102</v>
      </c>
    </row>
    <row r="7899" spans="1:12" x14ac:dyDescent="0.2">
      <c r="A7899" s="1" t="s">
        <v>234</v>
      </c>
      <c r="B7899" s="1" t="s">
        <v>13</v>
      </c>
      <c r="C7899" s="2">
        <v>43890</v>
      </c>
      <c r="D7899" s="1" t="s">
        <v>160</v>
      </c>
      <c r="E7899" s="1"/>
      <c r="F7899" s="1" t="s">
        <v>5142</v>
      </c>
      <c r="G7899" s="3"/>
      <c r="H7899" s="3">
        <v>852</v>
      </c>
      <c r="I7899" s="1" t="s">
        <v>119</v>
      </c>
      <c r="J7899" s="1" t="s">
        <v>86</v>
      </c>
      <c r="K7899" s="1" t="s">
        <v>12</v>
      </c>
      <c r="L7899" s="1" t="s">
        <v>2651</v>
      </c>
    </row>
    <row r="7900" spans="1:12" x14ac:dyDescent="0.2">
      <c r="A7900" s="1" t="s">
        <v>234</v>
      </c>
      <c r="B7900" s="1" t="s">
        <v>13</v>
      </c>
      <c r="C7900" s="2">
        <v>43890</v>
      </c>
      <c r="D7900" s="1" t="s">
        <v>160</v>
      </c>
      <c r="E7900" s="1"/>
      <c r="F7900" s="1" t="s">
        <v>4679</v>
      </c>
      <c r="G7900" s="3"/>
      <c r="H7900" s="3">
        <v>700.77</v>
      </c>
      <c r="I7900" s="1" t="s">
        <v>119</v>
      </c>
      <c r="J7900" s="1" t="s">
        <v>86</v>
      </c>
      <c r="K7900" s="1" t="s">
        <v>84</v>
      </c>
      <c r="L7900" s="1" t="s">
        <v>51</v>
      </c>
    </row>
    <row r="7901" spans="1:12" x14ac:dyDescent="0.2">
      <c r="A7901" s="1" t="s">
        <v>234</v>
      </c>
      <c r="B7901" s="1" t="s">
        <v>13</v>
      </c>
      <c r="C7901" s="2">
        <v>43890</v>
      </c>
      <c r="D7901" s="1" t="s">
        <v>161</v>
      </c>
      <c r="E7901" s="1"/>
      <c r="F7901" s="1" t="s">
        <v>4883</v>
      </c>
      <c r="G7901" s="3"/>
      <c r="H7901" s="3">
        <v>1555.35</v>
      </c>
      <c r="I7901" s="1" t="s">
        <v>119</v>
      </c>
      <c r="J7901" s="1" t="s">
        <v>86</v>
      </c>
      <c r="K7901" s="1" t="s">
        <v>84</v>
      </c>
      <c r="L7901" s="1" t="s">
        <v>63</v>
      </c>
    </row>
    <row r="7902" spans="1:12" x14ac:dyDescent="0.2">
      <c r="A7902" s="1" t="s">
        <v>234</v>
      </c>
      <c r="B7902" s="1" t="s">
        <v>13</v>
      </c>
      <c r="C7902" s="2">
        <v>43890</v>
      </c>
      <c r="D7902" s="1" t="s">
        <v>161</v>
      </c>
      <c r="E7902" s="1"/>
      <c r="F7902" s="1" t="s">
        <v>5143</v>
      </c>
      <c r="G7902" s="3"/>
      <c r="H7902" s="3">
        <v>843</v>
      </c>
      <c r="I7902" s="1" t="s">
        <v>119</v>
      </c>
      <c r="J7902" s="1" t="s">
        <v>86</v>
      </c>
      <c r="K7902" s="1" t="s">
        <v>12</v>
      </c>
      <c r="L7902" s="1" t="s">
        <v>494</v>
      </c>
    </row>
    <row r="7903" spans="1:12" x14ac:dyDescent="0.2">
      <c r="A7903" s="1" t="s">
        <v>234</v>
      </c>
      <c r="B7903" s="1" t="s">
        <v>13</v>
      </c>
      <c r="C7903" s="2">
        <v>43890</v>
      </c>
      <c r="D7903" s="1" t="s">
        <v>164</v>
      </c>
      <c r="E7903" s="1"/>
      <c r="F7903" s="1" t="s">
        <v>5144</v>
      </c>
      <c r="G7903" s="3">
        <v>831</v>
      </c>
      <c r="H7903" s="3"/>
      <c r="I7903" s="1" t="s">
        <v>119</v>
      </c>
      <c r="J7903" s="1" t="s">
        <v>86</v>
      </c>
      <c r="K7903" s="1" t="s">
        <v>12</v>
      </c>
      <c r="L7903" s="1" t="s">
        <v>991</v>
      </c>
    </row>
    <row r="7904" spans="1:12" x14ac:dyDescent="0.2">
      <c r="A7904" s="1" t="s">
        <v>234</v>
      </c>
      <c r="B7904" s="1" t="s">
        <v>13</v>
      </c>
      <c r="C7904" s="2">
        <v>43890</v>
      </c>
      <c r="D7904" s="1" t="s">
        <v>163</v>
      </c>
      <c r="E7904" s="1"/>
      <c r="F7904" s="1" t="s">
        <v>5145</v>
      </c>
      <c r="G7904" s="3"/>
      <c r="H7904" s="3">
        <v>840</v>
      </c>
      <c r="I7904" s="1" t="s">
        <v>119</v>
      </c>
      <c r="J7904" s="1" t="s">
        <v>86</v>
      </c>
      <c r="K7904" s="1" t="s">
        <v>12</v>
      </c>
      <c r="L7904" s="1" t="s">
        <v>52</v>
      </c>
    </row>
    <row r="7905" spans="1:12" x14ac:dyDescent="0.2">
      <c r="A7905" s="1" t="s">
        <v>234</v>
      </c>
      <c r="B7905" s="1" t="s">
        <v>13</v>
      </c>
      <c r="C7905" s="2">
        <v>43890</v>
      </c>
      <c r="D7905" s="1" t="s">
        <v>163</v>
      </c>
      <c r="E7905" s="1"/>
      <c r="F7905" s="1" t="s">
        <v>5146</v>
      </c>
      <c r="G7905" s="3"/>
      <c r="H7905" s="3">
        <v>858</v>
      </c>
      <c r="I7905" s="1" t="s">
        <v>119</v>
      </c>
      <c r="J7905" s="1" t="s">
        <v>86</v>
      </c>
      <c r="K7905" s="1" t="s">
        <v>12</v>
      </c>
      <c r="L7905" s="1" t="s">
        <v>2651</v>
      </c>
    </row>
    <row r="7906" spans="1:12" x14ac:dyDescent="0.2">
      <c r="A7906" s="1" t="s">
        <v>234</v>
      </c>
      <c r="B7906" s="1" t="s">
        <v>13</v>
      </c>
      <c r="C7906" s="2">
        <v>43890</v>
      </c>
      <c r="D7906" s="1" t="s">
        <v>163</v>
      </c>
      <c r="E7906" s="1"/>
      <c r="F7906" s="1" t="s">
        <v>5147</v>
      </c>
      <c r="G7906" s="3"/>
      <c r="H7906" s="3">
        <v>665</v>
      </c>
      <c r="I7906" s="1" t="s">
        <v>119</v>
      </c>
      <c r="J7906" s="1" t="s">
        <v>86</v>
      </c>
      <c r="K7906" s="1" t="s">
        <v>12</v>
      </c>
      <c r="L7906" s="1" t="s">
        <v>2816</v>
      </c>
    </row>
    <row r="7907" spans="1:12" x14ac:dyDescent="0.2">
      <c r="A7907" s="1" t="s">
        <v>234</v>
      </c>
      <c r="B7907" s="1" t="s">
        <v>13</v>
      </c>
      <c r="C7907" s="2">
        <v>43890</v>
      </c>
      <c r="D7907" s="1" t="s">
        <v>165</v>
      </c>
      <c r="E7907" s="1"/>
      <c r="F7907" s="1" t="s">
        <v>5148</v>
      </c>
      <c r="G7907" s="3">
        <v>1034.32</v>
      </c>
      <c r="H7907" s="3"/>
      <c r="I7907" s="1" t="s">
        <v>119</v>
      </c>
      <c r="J7907" s="1" t="s">
        <v>86</v>
      </c>
      <c r="K7907" s="1" t="s">
        <v>12</v>
      </c>
      <c r="L7907" s="1" t="s">
        <v>96</v>
      </c>
    </row>
    <row r="7908" spans="1:12" x14ac:dyDescent="0.2">
      <c r="A7908" s="1" t="s">
        <v>234</v>
      </c>
      <c r="B7908" s="1" t="s">
        <v>13</v>
      </c>
      <c r="C7908" s="2">
        <v>43890</v>
      </c>
      <c r="D7908" s="1" t="s">
        <v>162</v>
      </c>
      <c r="E7908" s="1"/>
      <c r="F7908" s="1" t="s">
        <v>5149</v>
      </c>
      <c r="G7908" s="3">
        <v>930</v>
      </c>
      <c r="H7908" s="3"/>
      <c r="I7908" s="1" t="s">
        <v>119</v>
      </c>
      <c r="J7908" s="1" t="s">
        <v>86</v>
      </c>
      <c r="K7908" s="1" t="s">
        <v>12</v>
      </c>
      <c r="L7908" s="1" t="s">
        <v>35</v>
      </c>
    </row>
    <row r="7909" spans="1:12" x14ac:dyDescent="0.2">
      <c r="A7909" s="1" t="s">
        <v>234</v>
      </c>
      <c r="B7909" s="1" t="s">
        <v>13</v>
      </c>
      <c r="C7909" s="2">
        <v>43890</v>
      </c>
      <c r="D7909" s="1" t="s">
        <v>162</v>
      </c>
      <c r="E7909" s="1"/>
      <c r="F7909" s="1" t="s">
        <v>5150</v>
      </c>
      <c r="G7909" s="3">
        <v>1121.25</v>
      </c>
      <c r="H7909" s="3"/>
      <c r="I7909" s="1" t="s">
        <v>119</v>
      </c>
      <c r="J7909" s="1" t="s">
        <v>86</v>
      </c>
      <c r="K7909" s="1" t="s">
        <v>12</v>
      </c>
      <c r="L7909" s="1" t="s">
        <v>1098</v>
      </c>
    </row>
    <row r="7910" spans="1:12" x14ac:dyDescent="0.2">
      <c r="A7910" s="1" t="s">
        <v>234</v>
      </c>
      <c r="B7910" s="1" t="s">
        <v>13</v>
      </c>
      <c r="C7910" s="2">
        <v>43890</v>
      </c>
      <c r="D7910" s="1" t="s">
        <v>162</v>
      </c>
      <c r="E7910" s="1"/>
      <c r="F7910" s="1" t="s">
        <v>5151</v>
      </c>
      <c r="G7910" s="3">
        <v>2499.6999999999998</v>
      </c>
      <c r="H7910" s="3"/>
      <c r="I7910" s="1" t="s">
        <v>119</v>
      </c>
      <c r="J7910" s="1" t="s">
        <v>86</v>
      </c>
      <c r="K7910" s="1" t="s">
        <v>12</v>
      </c>
      <c r="L7910" s="1" t="s">
        <v>24</v>
      </c>
    </row>
    <row r="7911" spans="1:12" x14ac:dyDescent="0.2">
      <c r="A7911" s="1" t="s">
        <v>234</v>
      </c>
      <c r="B7911" s="1" t="s">
        <v>13</v>
      </c>
      <c r="C7911" s="2">
        <v>43890</v>
      </c>
      <c r="D7911" s="1" t="s">
        <v>4619</v>
      </c>
      <c r="E7911" s="1"/>
      <c r="F7911" s="1" t="s">
        <v>4886</v>
      </c>
      <c r="G7911" s="3">
        <v>9.25</v>
      </c>
      <c r="H7911" s="3"/>
      <c r="I7911" s="1" t="s">
        <v>119</v>
      </c>
      <c r="J7911" s="1" t="s">
        <v>86</v>
      </c>
      <c r="K7911" s="1" t="s">
        <v>12</v>
      </c>
      <c r="L7911" s="1" t="s">
        <v>34</v>
      </c>
    </row>
    <row r="7912" spans="1:12" x14ac:dyDescent="0.2">
      <c r="A7912" s="1" t="s">
        <v>234</v>
      </c>
      <c r="B7912" s="1" t="s">
        <v>13</v>
      </c>
      <c r="C7912" s="2">
        <v>43890</v>
      </c>
      <c r="D7912" s="1" t="s">
        <v>4619</v>
      </c>
      <c r="E7912" s="1"/>
      <c r="F7912" s="1" t="s">
        <v>5152</v>
      </c>
      <c r="G7912" s="3">
        <v>39.729999999999997</v>
      </c>
      <c r="H7912" s="3"/>
      <c r="I7912" s="1" t="s">
        <v>119</v>
      </c>
      <c r="J7912" s="1" t="s">
        <v>86</v>
      </c>
      <c r="K7912" s="1" t="s">
        <v>84</v>
      </c>
      <c r="L7912" s="1" t="s">
        <v>114</v>
      </c>
    </row>
    <row r="7913" spans="1:12" x14ac:dyDescent="0.2">
      <c r="A7913" s="1" t="s">
        <v>234</v>
      </c>
      <c r="B7913" s="1" t="s">
        <v>13</v>
      </c>
      <c r="C7913" s="2">
        <v>43890</v>
      </c>
      <c r="D7913" s="1" t="s">
        <v>4610</v>
      </c>
      <c r="E7913" s="1"/>
      <c r="F7913" s="1" t="s">
        <v>5153</v>
      </c>
      <c r="G7913" s="3">
        <v>97.16</v>
      </c>
      <c r="H7913" s="3"/>
      <c r="I7913" s="1" t="s">
        <v>119</v>
      </c>
      <c r="J7913" s="1" t="s">
        <v>86</v>
      </c>
      <c r="K7913" s="1" t="s">
        <v>84</v>
      </c>
      <c r="L7913" s="1" t="s">
        <v>300</v>
      </c>
    </row>
    <row r="7914" spans="1:12" x14ac:dyDescent="0.2">
      <c r="A7914" s="1" t="s">
        <v>234</v>
      </c>
      <c r="B7914" s="1" t="s">
        <v>13</v>
      </c>
      <c r="C7914" s="2">
        <v>43890</v>
      </c>
      <c r="D7914" s="1" t="s">
        <v>167</v>
      </c>
      <c r="E7914" s="1"/>
      <c r="F7914" s="1" t="s">
        <v>5154</v>
      </c>
      <c r="G7914" s="3"/>
      <c r="H7914" s="3">
        <v>1043.44</v>
      </c>
      <c r="I7914" s="1" t="s">
        <v>119</v>
      </c>
      <c r="J7914" s="1" t="s">
        <v>86</v>
      </c>
      <c r="K7914" s="1" t="s">
        <v>12</v>
      </c>
      <c r="L7914" s="1" t="s">
        <v>257</v>
      </c>
    </row>
    <row r="7915" spans="1:12" x14ac:dyDescent="0.2">
      <c r="A7915" s="1" t="s">
        <v>234</v>
      </c>
      <c r="B7915" s="1" t="s">
        <v>13</v>
      </c>
      <c r="C7915" s="2">
        <v>43890</v>
      </c>
      <c r="D7915" s="1" t="s">
        <v>167</v>
      </c>
      <c r="E7915" s="1"/>
      <c r="F7915" s="1" t="s">
        <v>4989</v>
      </c>
      <c r="G7915" s="3"/>
      <c r="H7915" s="3">
        <v>1291.27</v>
      </c>
      <c r="I7915" s="1" t="s">
        <v>119</v>
      </c>
      <c r="J7915" s="1" t="s">
        <v>86</v>
      </c>
      <c r="K7915" s="1" t="s">
        <v>12</v>
      </c>
      <c r="L7915" s="1" t="s">
        <v>322</v>
      </c>
    </row>
    <row r="7916" spans="1:12" x14ac:dyDescent="0.2">
      <c r="A7916" s="1" t="s">
        <v>234</v>
      </c>
      <c r="B7916" s="1" t="s">
        <v>13</v>
      </c>
      <c r="C7916" s="2">
        <v>43890</v>
      </c>
      <c r="D7916" s="1" t="s">
        <v>4595</v>
      </c>
      <c r="E7916" s="1"/>
      <c r="F7916" s="1" t="s">
        <v>5155</v>
      </c>
      <c r="G7916" s="3">
        <v>40.17</v>
      </c>
      <c r="H7916" s="3"/>
      <c r="I7916" s="1" t="s">
        <v>119</v>
      </c>
      <c r="J7916" s="1" t="s">
        <v>86</v>
      </c>
      <c r="K7916" s="1" t="s">
        <v>12</v>
      </c>
      <c r="L7916" s="1" t="s">
        <v>69</v>
      </c>
    </row>
    <row r="7917" spans="1:12" x14ac:dyDescent="0.2">
      <c r="A7917" s="1" t="s">
        <v>234</v>
      </c>
      <c r="B7917" s="1" t="s">
        <v>13</v>
      </c>
      <c r="C7917" s="2">
        <v>43890</v>
      </c>
      <c r="D7917" s="1" t="s">
        <v>4619</v>
      </c>
      <c r="E7917" s="1"/>
      <c r="F7917" s="1" t="s">
        <v>4677</v>
      </c>
      <c r="G7917" s="3">
        <v>32.020000000000003</v>
      </c>
      <c r="H7917" s="3"/>
      <c r="I7917" s="1" t="s">
        <v>83</v>
      </c>
      <c r="J7917" s="1" t="s">
        <v>175</v>
      </c>
      <c r="K7917" s="1" t="s">
        <v>84</v>
      </c>
      <c r="L7917" s="1" t="s">
        <v>306</v>
      </c>
    </row>
    <row r="7918" spans="1:12" x14ac:dyDescent="0.2">
      <c r="A7918" s="1" t="s">
        <v>234</v>
      </c>
      <c r="B7918" s="1" t="s">
        <v>13</v>
      </c>
      <c r="C7918" s="2">
        <v>43890</v>
      </c>
      <c r="D7918" s="1" t="s">
        <v>4625</v>
      </c>
      <c r="E7918" s="1"/>
      <c r="F7918" s="1" t="s">
        <v>5075</v>
      </c>
      <c r="G7918" s="3">
        <v>16.420000000000002</v>
      </c>
      <c r="H7918" s="3"/>
      <c r="I7918" s="1" t="s">
        <v>83</v>
      </c>
      <c r="J7918" s="1" t="s">
        <v>175</v>
      </c>
      <c r="K7918" s="1" t="s">
        <v>84</v>
      </c>
      <c r="L7918" s="1" t="s">
        <v>104</v>
      </c>
    </row>
    <row r="7919" spans="1:12" x14ac:dyDescent="0.2">
      <c r="A7919" s="1" t="s">
        <v>234</v>
      </c>
      <c r="B7919" s="1" t="s">
        <v>13</v>
      </c>
      <c r="C7919" s="2">
        <v>43890</v>
      </c>
      <c r="D7919" s="1" t="s">
        <v>163</v>
      </c>
      <c r="E7919" s="1"/>
      <c r="F7919" s="1" t="s">
        <v>4991</v>
      </c>
      <c r="G7919" s="3"/>
      <c r="H7919" s="3">
        <v>344.34</v>
      </c>
      <c r="I7919" s="1" t="s">
        <v>179</v>
      </c>
      <c r="J7919" s="1" t="s">
        <v>89</v>
      </c>
      <c r="K7919" s="1" t="s">
        <v>12</v>
      </c>
      <c r="L7919" s="1" t="s">
        <v>77</v>
      </c>
    </row>
    <row r="7920" spans="1:12" x14ac:dyDescent="0.2">
      <c r="A7920" s="1" t="s">
        <v>234</v>
      </c>
      <c r="B7920" s="1" t="s">
        <v>13</v>
      </c>
      <c r="C7920" s="2">
        <v>43890</v>
      </c>
      <c r="D7920" s="1" t="s">
        <v>166</v>
      </c>
      <c r="E7920" s="1"/>
      <c r="F7920" s="1" t="s">
        <v>4874</v>
      </c>
      <c r="G7920" s="3">
        <v>433.85</v>
      </c>
      <c r="H7920" s="3"/>
      <c r="I7920" s="1" t="s">
        <v>85</v>
      </c>
      <c r="J7920" s="1" t="s">
        <v>125</v>
      </c>
      <c r="K7920" s="1" t="s">
        <v>84</v>
      </c>
      <c r="L7920" s="1" t="s">
        <v>111</v>
      </c>
    </row>
    <row r="7921" spans="1:12" x14ac:dyDescent="0.2">
      <c r="A7921" s="1" t="s">
        <v>234</v>
      </c>
      <c r="B7921" s="1" t="s">
        <v>13</v>
      </c>
      <c r="C7921" s="2">
        <v>43890</v>
      </c>
      <c r="D7921" s="1" t="s">
        <v>4595</v>
      </c>
      <c r="E7921" s="1"/>
      <c r="F7921" s="1" t="s">
        <v>5156</v>
      </c>
      <c r="G7921" s="3">
        <v>100.16</v>
      </c>
      <c r="H7921" s="3"/>
      <c r="I7921" s="1" t="s">
        <v>85</v>
      </c>
      <c r="J7921" s="1" t="s">
        <v>125</v>
      </c>
      <c r="K7921" s="1" t="s">
        <v>12</v>
      </c>
      <c r="L7921" s="1" t="s">
        <v>456</v>
      </c>
    </row>
    <row r="7922" spans="1:12" x14ac:dyDescent="0.2">
      <c r="A7922" s="1" t="s">
        <v>234</v>
      </c>
      <c r="B7922" s="1" t="s">
        <v>13</v>
      </c>
      <c r="C7922" s="2">
        <v>43890</v>
      </c>
      <c r="D7922" s="1" t="s">
        <v>166</v>
      </c>
      <c r="E7922" s="1"/>
      <c r="F7922" s="1" t="s">
        <v>5157</v>
      </c>
      <c r="G7922" s="3">
        <v>309.14</v>
      </c>
      <c r="H7922" s="3"/>
      <c r="I7922" s="1" t="s">
        <v>123</v>
      </c>
      <c r="J7922" s="1" t="s">
        <v>124</v>
      </c>
      <c r="K7922" s="1" t="s">
        <v>12</v>
      </c>
      <c r="L7922" s="1" t="s">
        <v>304</v>
      </c>
    </row>
    <row r="7923" spans="1:12" x14ac:dyDescent="0.2">
      <c r="A7923" s="1" t="s">
        <v>234</v>
      </c>
      <c r="B7923" s="1" t="s">
        <v>13</v>
      </c>
      <c r="C7923" s="2">
        <v>43890</v>
      </c>
      <c r="D7923" s="1" t="s">
        <v>164</v>
      </c>
      <c r="E7923" s="1"/>
      <c r="F7923" s="1" t="s">
        <v>4654</v>
      </c>
      <c r="G7923" s="3">
        <v>77.959999999999994</v>
      </c>
      <c r="H7923" s="3"/>
      <c r="I7923" s="1" t="s">
        <v>123</v>
      </c>
      <c r="J7923" s="1" t="s">
        <v>124</v>
      </c>
      <c r="K7923" s="1" t="s">
        <v>84</v>
      </c>
      <c r="L7923" s="1" t="s">
        <v>51</v>
      </c>
    </row>
    <row r="7924" spans="1:12" x14ac:dyDescent="0.2">
      <c r="A7924" s="1" t="s">
        <v>234</v>
      </c>
      <c r="B7924" s="1" t="s">
        <v>13</v>
      </c>
      <c r="C7924" s="2">
        <v>43890</v>
      </c>
      <c r="D7924" s="1" t="s">
        <v>162</v>
      </c>
      <c r="E7924" s="1"/>
      <c r="F7924" s="1" t="s">
        <v>4915</v>
      </c>
      <c r="G7924" s="3">
        <v>200.2</v>
      </c>
      <c r="H7924" s="3"/>
      <c r="I7924" s="1" t="s">
        <v>185</v>
      </c>
      <c r="J7924" s="1" t="s">
        <v>126</v>
      </c>
      <c r="K7924" s="1" t="s">
        <v>84</v>
      </c>
      <c r="L7924" s="1" t="s">
        <v>241</v>
      </c>
    </row>
    <row r="7925" spans="1:12" x14ac:dyDescent="0.2">
      <c r="A7925" s="1" t="s">
        <v>234</v>
      </c>
      <c r="B7925" s="1" t="s">
        <v>13</v>
      </c>
      <c r="C7925" s="2">
        <v>43890</v>
      </c>
      <c r="D7925" s="1" t="s">
        <v>162</v>
      </c>
      <c r="E7925" s="1"/>
      <c r="F7925" s="1" t="s">
        <v>4726</v>
      </c>
      <c r="G7925" s="3">
        <v>619.24</v>
      </c>
      <c r="H7925" s="3"/>
      <c r="I7925" s="1" t="s">
        <v>185</v>
      </c>
      <c r="J7925" s="1" t="s">
        <v>126</v>
      </c>
      <c r="K7925" s="1" t="s">
        <v>12</v>
      </c>
      <c r="L7925" s="1" t="s">
        <v>77</v>
      </c>
    </row>
    <row r="7926" spans="1:12" x14ac:dyDescent="0.2">
      <c r="A7926" s="1" t="s">
        <v>234</v>
      </c>
      <c r="B7926" s="1" t="s">
        <v>13</v>
      </c>
      <c r="C7926" s="2">
        <v>43890</v>
      </c>
      <c r="D7926" s="1" t="s">
        <v>163</v>
      </c>
      <c r="E7926" s="1"/>
      <c r="F7926" s="1" t="s">
        <v>4841</v>
      </c>
      <c r="G7926" s="3"/>
      <c r="H7926" s="3">
        <v>997.29</v>
      </c>
      <c r="I7926" s="1" t="s">
        <v>108</v>
      </c>
      <c r="J7926" s="1" t="s">
        <v>117</v>
      </c>
      <c r="K7926" s="1" t="s">
        <v>84</v>
      </c>
      <c r="L7926" s="1" t="s">
        <v>26</v>
      </c>
    </row>
    <row r="7927" spans="1:12" x14ac:dyDescent="0.2">
      <c r="A7927" s="1" t="s">
        <v>234</v>
      </c>
      <c r="B7927" s="1" t="s">
        <v>13</v>
      </c>
      <c r="C7927" s="2">
        <v>43890</v>
      </c>
      <c r="D7927" s="1" t="s">
        <v>4610</v>
      </c>
      <c r="E7927" s="1"/>
      <c r="F7927" s="1" t="s">
        <v>4806</v>
      </c>
      <c r="G7927" s="3">
        <v>1.83</v>
      </c>
      <c r="H7927" s="3"/>
      <c r="I7927" s="1" t="s">
        <v>108</v>
      </c>
      <c r="J7927" s="1" t="s">
        <v>117</v>
      </c>
      <c r="K7927" s="1" t="s">
        <v>84</v>
      </c>
      <c r="L7927" s="1" t="s">
        <v>29</v>
      </c>
    </row>
    <row r="7928" spans="1:12" x14ac:dyDescent="0.2">
      <c r="A7928" s="1" t="s">
        <v>234</v>
      </c>
      <c r="B7928" s="1" t="s">
        <v>13</v>
      </c>
      <c r="C7928" s="2">
        <v>43890</v>
      </c>
      <c r="D7928" s="1" t="s">
        <v>166</v>
      </c>
      <c r="E7928" s="1"/>
      <c r="F7928" s="1" t="s">
        <v>5037</v>
      </c>
      <c r="G7928" s="3">
        <v>176.08</v>
      </c>
      <c r="H7928" s="3"/>
      <c r="I7928" s="1" t="s">
        <v>106</v>
      </c>
      <c r="J7928" s="1" t="s">
        <v>121</v>
      </c>
      <c r="K7928" s="1" t="s">
        <v>12</v>
      </c>
      <c r="L7928" s="1" t="s">
        <v>1047</v>
      </c>
    </row>
    <row r="7929" spans="1:12" x14ac:dyDescent="0.2">
      <c r="A7929" s="1" t="s">
        <v>234</v>
      </c>
      <c r="B7929" s="1" t="s">
        <v>13</v>
      </c>
      <c r="C7929" s="2">
        <v>43890</v>
      </c>
      <c r="D7929" s="1" t="s">
        <v>4595</v>
      </c>
      <c r="E7929" s="1"/>
      <c r="F7929" s="1" t="s">
        <v>5158</v>
      </c>
      <c r="G7929" s="3">
        <v>30.23</v>
      </c>
      <c r="H7929" s="3"/>
      <c r="I7929" s="1" t="s">
        <v>106</v>
      </c>
      <c r="J7929" s="1" t="s">
        <v>121</v>
      </c>
      <c r="K7929" s="1" t="s">
        <v>12</v>
      </c>
      <c r="L7929" s="1" t="s">
        <v>313</v>
      </c>
    </row>
    <row r="7930" spans="1:12" x14ac:dyDescent="0.2">
      <c r="A7930" s="1" t="s">
        <v>234</v>
      </c>
      <c r="B7930" s="1" t="s">
        <v>13</v>
      </c>
      <c r="C7930" s="2">
        <v>43890</v>
      </c>
      <c r="D7930" s="1" t="s">
        <v>4614</v>
      </c>
      <c r="E7930" s="1"/>
      <c r="F7930" s="1" t="s">
        <v>4727</v>
      </c>
      <c r="G7930" s="3">
        <v>1.83</v>
      </c>
      <c r="H7930" s="3"/>
      <c r="I7930" s="1" t="s">
        <v>106</v>
      </c>
      <c r="J7930" s="1" t="s">
        <v>121</v>
      </c>
      <c r="K7930" s="1" t="s">
        <v>84</v>
      </c>
      <c r="L7930" s="1" t="s">
        <v>29</v>
      </c>
    </row>
    <row r="7931" spans="1:12" x14ac:dyDescent="0.2">
      <c r="A7931" s="1" t="s">
        <v>234</v>
      </c>
      <c r="B7931" s="1" t="s">
        <v>13</v>
      </c>
      <c r="C7931" s="2">
        <v>43890</v>
      </c>
      <c r="D7931" s="1" t="s">
        <v>165</v>
      </c>
      <c r="E7931" s="1"/>
      <c r="F7931" s="1" t="s">
        <v>4606</v>
      </c>
      <c r="G7931" s="3">
        <v>636.05999999999995</v>
      </c>
      <c r="H7931" s="3"/>
      <c r="I7931" s="1" t="s">
        <v>87</v>
      </c>
      <c r="J7931" s="1" t="s">
        <v>116</v>
      </c>
      <c r="K7931" s="1" t="s">
        <v>84</v>
      </c>
      <c r="L7931" s="1" t="s">
        <v>300</v>
      </c>
    </row>
    <row r="7932" spans="1:12" x14ac:dyDescent="0.2">
      <c r="A7932" s="1" t="s">
        <v>234</v>
      </c>
      <c r="B7932" s="1" t="s">
        <v>13</v>
      </c>
      <c r="C7932" s="2">
        <v>43890</v>
      </c>
      <c r="D7932" s="1" t="s">
        <v>164</v>
      </c>
      <c r="E7932" s="1"/>
      <c r="F7932" s="1" t="s">
        <v>5159</v>
      </c>
      <c r="G7932" s="3">
        <v>474.63</v>
      </c>
      <c r="H7932" s="3"/>
      <c r="I7932" s="1" t="s">
        <v>87</v>
      </c>
      <c r="J7932" s="1" t="s">
        <v>253</v>
      </c>
      <c r="K7932" s="1" t="s">
        <v>12</v>
      </c>
      <c r="L7932" s="1" t="s">
        <v>1126</v>
      </c>
    </row>
    <row r="7933" spans="1:12" x14ac:dyDescent="0.2">
      <c r="A7933" s="1" t="s">
        <v>234</v>
      </c>
      <c r="B7933" s="1" t="s">
        <v>13</v>
      </c>
      <c r="C7933" s="2">
        <v>43890</v>
      </c>
      <c r="D7933" s="1" t="s">
        <v>166</v>
      </c>
      <c r="E7933" s="1"/>
      <c r="F7933" s="1" t="s">
        <v>4874</v>
      </c>
      <c r="G7933" s="3">
        <v>115.38</v>
      </c>
      <c r="H7933" s="3"/>
      <c r="I7933" s="1" t="s">
        <v>120</v>
      </c>
      <c r="J7933" s="1" t="s">
        <v>171</v>
      </c>
      <c r="K7933" s="1" t="s">
        <v>84</v>
      </c>
      <c r="L7933" s="1" t="s">
        <v>111</v>
      </c>
    </row>
    <row r="7934" spans="1:12" x14ac:dyDescent="0.2">
      <c r="A7934" s="1" t="s">
        <v>234</v>
      </c>
      <c r="B7934" s="1" t="s">
        <v>13</v>
      </c>
      <c r="C7934" s="2">
        <v>43890</v>
      </c>
      <c r="D7934" s="1" t="s">
        <v>160</v>
      </c>
      <c r="E7934" s="1"/>
      <c r="F7934" s="1" t="s">
        <v>5160</v>
      </c>
      <c r="G7934" s="3"/>
      <c r="H7934" s="3">
        <v>934.43</v>
      </c>
      <c r="I7934" s="1" t="s">
        <v>120</v>
      </c>
      <c r="J7934" s="1" t="s">
        <v>171</v>
      </c>
      <c r="K7934" s="1" t="s">
        <v>12</v>
      </c>
      <c r="L7934" s="1" t="s">
        <v>20</v>
      </c>
    </row>
    <row r="7935" spans="1:12" x14ac:dyDescent="0.2">
      <c r="A7935" s="1" t="s">
        <v>234</v>
      </c>
      <c r="B7935" s="1" t="s">
        <v>13</v>
      </c>
      <c r="C7935" s="2">
        <v>43890</v>
      </c>
      <c r="D7935" s="1" t="s">
        <v>167</v>
      </c>
      <c r="E7935" s="1"/>
      <c r="F7935" s="1" t="s">
        <v>4707</v>
      </c>
      <c r="G7935" s="3"/>
      <c r="H7935" s="3">
        <v>185.26</v>
      </c>
      <c r="I7935" s="1" t="s">
        <v>120</v>
      </c>
      <c r="J7935" s="1" t="s">
        <v>171</v>
      </c>
      <c r="K7935" s="1" t="s">
        <v>84</v>
      </c>
      <c r="L7935" s="1" t="s">
        <v>63</v>
      </c>
    </row>
    <row r="7936" spans="1:12" x14ac:dyDescent="0.2">
      <c r="A7936" s="1" t="s">
        <v>234</v>
      </c>
      <c r="B7936" s="1" t="s">
        <v>13</v>
      </c>
      <c r="C7936" s="2">
        <v>43890</v>
      </c>
      <c r="D7936" s="1" t="s">
        <v>166</v>
      </c>
      <c r="E7936" s="1"/>
      <c r="F7936" s="1" t="s">
        <v>4969</v>
      </c>
      <c r="G7936" s="3">
        <v>199.98</v>
      </c>
      <c r="H7936" s="3"/>
      <c r="I7936" s="1" t="s">
        <v>232</v>
      </c>
      <c r="J7936" s="1" t="s">
        <v>233</v>
      </c>
      <c r="K7936" s="1" t="s">
        <v>12</v>
      </c>
      <c r="L7936" s="1" t="s">
        <v>433</v>
      </c>
    </row>
    <row r="7937" spans="1:12" x14ac:dyDescent="0.2">
      <c r="A7937" s="1" t="s">
        <v>234</v>
      </c>
      <c r="B7937" s="1" t="s">
        <v>13</v>
      </c>
      <c r="C7937" s="2">
        <v>43890</v>
      </c>
      <c r="D7937" s="1" t="s">
        <v>4625</v>
      </c>
      <c r="E7937" s="1"/>
      <c r="F7937" s="1" t="s">
        <v>4947</v>
      </c>
      <c r="G7937" s="3">
        <v>47.16</v>
      </c>
      <c r="H7937" s="3"/>
      <c r="I7937" s="1" t="s">
        <v>232</v>
      </c>
      <c r="J7937" s="1" t="s">
        <v>233</v>
      </c>
      <c r="K7937" s="1" t="s">
        <v>12</v>
      </c>
      <c r="L7937" s="1" t="s">
        <v>289</v>
      </c>
    </row>
    <row r="7938" spans="1:12" x14ac:dyDescent="0.2">
      <c r="A7938" s="1" t="s">
        <v>234</v>
      </c>
      <c r="B7938" s="1" t="s">
        <v>13</v>
      </c>
      <c r="C7938" s="2">
        <v>43890</v>
      </c>
      <c r="D7938" s="1" t="s">
        <v>167</v>
      </c>
      <c r="E7938" s="1"/>
      <c r="F7938" s="1" t="s">
        <v>5039</v>
      </c>
      <c r="G7938" s="3"/>
      <c r="H7938" s="3">
        <v>392.01</v>
      </c>
      <c r="I7938" s="1" t="s">
        <v>232</v>
      </c>
      <c r="J7938" s="1" t="s">
        <v>233</v>
      </c>
      <c r="K7938" s="1" t="s">
        <v>12</v>
      </c>
      <c r="L7938" s="1" t="s">
        <v>289</v>
      </c>
    </row>
    <row r="7939" spans="1:12" x14ac:dyDescent="0.2">
      <c r="A7939" s="1" t="s">
        <v>234</v>
      </c>
      <c r="B7939" s="1" t="s">
        <v>13</v>
      </c>
      <c r="C7939" s="2">
        <v>43890</v>
      </c>
      <c r="D7939" s="1" t="s">
        <v>163</v>
      </c>
      <c r="E7939" s="1"/>
      <c r="F7939" s="1" t="s">
        <v>5161</v>
      </c>
      <c r="G7939" s="3"/>
      <c r="H7939" s="3">
        <v>9902.33</v>
      </c>
      <c r="I7939" s="1"/>
      <c r="J7939" s="1"/>
      <c r="K7939" s="1" t="s">
        <v>12</v>
      </c>
      <c r="L7939" s="1"/>
    </row>
    <row r="7940" spans="1:12" x14ac:dyDescent="0.2">
      <c r="A7940" s="1" t="s">
        <v>234</v>
      </c>
      <c r="B7940" s="1" t="s">
        <v>13</v>
      </c>
      <c r="C7940" s="2">
        <v>43890</v>
      </c>
      <c r="D7940" s="1" t="s">
        <v>4625</v>
      </c>
      <c r="E7940" s="1"/>
      <c r="F7940" s="1" t="s">
        <v>5162</v>
      </c>
      <c r="G7940" s="3"/>
      <c r="H7940" s="3">
        <v>9730.6</v>
      </c>
      <c r="I7940" s="1"/>
      <c r="J7940" s="1"/>
      <c r="K7940" s="1" t="s">
        <v>12</v>
      </c>
      <c r="L7940" s="1"/>
    </row>
    <row r="7941" spans="1:12" x14ac:dyDescent="0.2">
      <c r="A7941" s="1" t="s">
        <v>234</v>
      </c>
      <c r="B7941" s="1" t="s">
        <v>13</v>
      </c>
      <c r="C7941" s="2">
        <v>43890</v>
      </c>
      <c r="D7941" s="1" t="s">
        <v>164</v>
      </c>
      <c r="E7941" s="1"/>
      <c r="F7941" s="1" t="s">
        <v>5163</v>
      </c>
      <c r="G7941" s="3">
        <v>1400.88</v>
      </c>
      <c r="H7941" s="3"/>
      <c r="I7941" s="1" t="s">
        <v>83</v>
      </c>
      <c r="J7941" s="1" t="s">
        <v>230</v>
      </c>
      <c r="K7941" s="1" t="s">
        <v>12</v>
      </c>
      <c r="L7941" s="1" t="s">
        <v>17</v>
      </c>
    </row>
    <row r="7942" spans="1:12" x14ac:dyDescent="0.2">
      <c r="A7942" s="1" t="s">
        <v>234</v>
      </c>
      <c r="B7942" s="1" t="s">
        <v>13</v>
      </c>
      <c r="C7942" s="2">
        <v>43890</v>
      </c>
      <c r="D7942" s="1" t="s">
        <v>160</v>
      </c>
      <c r="E7942" s="1"/>
      <c r="F7942" s="1" t="s">
        <v>5164</v>
      </c>
      <c r="G7942" s="3"/>
      <c r="H7942" s="3">
        <v>1472.81</v>
      </c>
      <c r="I7942" s="1" t="s">
        <v>83</v>
      </c>
      <c r="J7942" s="1" t="s">
        <v>181</v>
      </c>
      <c r="K7942" s="1" t="s">
        <v>12</v>
      </c>
      <c r="L7942" s="1" t="s">
        <v>14</v>
      </c>
    </row>
    <row r="7943" spans="1:12" x14ac:dyDescent="0.2">
      <c r="A7943" s="1" t="s">
        <v>234</v>
      </c>
      <c r="B7943" s="1" t="s">
        <v>13</v>
      </c>
      <c r="C7943" s="2">
        <v>43890</v>
      </c>
      <c r="D7943" s="1" t="s">
        <v>163</v>
      </c>
      <c r="E7943" s="1"/>
      <c r="F7943" s="1" t="s">
        <v>5165</v>
      </c>
      <c r="G7943" s="3"/>
      <c r="H7943" s="3">
        <v>665.01</v>
      </c>
      <c r="I7943" s="1" t="s">
        <v>83</v>
      </c>
      <c r="J7943" s="1" t="s">
        <v>181</v>
      </c>
      <c r="K7943" s="1" t="s">
        <v>12</v>
      </c>
      <c r="L7943" s="1" t="s">
        <v>462</v>
      </c>
    </row>
    <row r="7944" spans="1:12" x14ac:dyDescent="0.2">
      <c r="A7944" s="1" t="s">
        <v>234</v>
      </c>
      <c r="B7944" s="1" t="s">
        <v>13</v>
      </c>
      <c r="C7944" s="2">
        <v>43890</v>
      </c>
      <c r="D7944" s="1" t="s">
        <v>165</v>
      </c>
      <c r="E7944" s="1"/>
      <c r="F7944" s="1" t="s">
        <v>5166</v>
      </c>
      <c r="G7944" s="3">
        <v>1259.51</v>
      </c>
      <c r="H7944" s="3"/>
      <c r="I7944" s="1" t="s">
        <v>83</v>
      </c>
      <c r="J7944" s="1" t="s">
        <v>181</v>
      </c>
      <c r="K7944" s="1" t="s">
        <v>12</v>
      </c>
      <c r="L7944" s="1" t="s">
        <v>405</v>
      </c>
    </row>
    <row r="7945" spans="1:12" x14ac:dyDescent="0.2">
      <c r="A7945" s="1" t="s">
        <v>234</v>
      </c>
      <c r="B7945" s="1" t="s">
        <v>13</v>
      </c>
      <c r="C7945" s="2">
        <v>43890</v>
      </c>
      <c r="D7945" s="1" t="s">
        <v>4614</v>
      </c>
      <c r="E7945" s="1"/>
      <c r="F7945" s="1" t="s">
        <v>5167</v>
      </c>
      <c r="G7945" s="3">
        <v>72.05</v>
      </c>
      <c r="H7945" s="3"/>
      <c r="I7945" s="1" t="s">
        <v>83</v>
      </c>
      <c r="J7945" s="1" t="s">
        <v>181</v>
      </c>
      <c r="K7945" s="1" t="s">
        <v>12</v>
      </c>
      <c r="L7945" s="1" t="s">
        <v>47</v>
      </c>
    </row>
    <row r="7946" spans="1:12" x14ac:dyDescent="0.2">
      <c r="A7946" s="1" t="s">
        <v>234</v>
      </c>
      <c r="B7946" s="1" t="s">
        <v>13</v>
      </c>
      <c r="C7946" s="2">
        <v>43890</v>
      </c>
      <c r="D7946" s="1" t="s">
        <v>166</v>
      </c>
      <c r="E7946" s="1"/>
      <c r="F7946" s="1" t="s">
        <v>5168</v>
      </c>
      <c r="G7946" s="3">
        <v>1582.42</v>
      </c>
      <c r="H7946" s="3"/>
      <c r="I7946" s="1" t="s">
        <v>119</v>
      </c>
      <c r="J7946" s="1" t="s">
        <v>86</v>
      </c>
      <c r="K7946" s="1" t="s">
        <v>12</v>
      </c>
      <c r="L7946" s="1" t="s">
        <v>322</v>
      </c>
    </row>
    <row r="7947" spans="1:12" x14ac:dyDescent="0.2">
      <c r="A7947" s="1" t="s">
        <v>234</v>
      </c>
      <c r="B7947" s="1" t="s">
        <v>13</v>
      </c>
      <c r="C7947" s="2">
        <v>43890</v>
      </c>
      <c r="D7947" s="1" t="s">
        <v>166</v>
      </c>
      <c r="E7947" s="1"/>
      <c r="F7947" s="1" t="s">
        <v>5169</v>
      </c>
      <c r="G7947" s="3">
        <v>897</v>
      </c>
      <c r="H7947" s="3"/>
      <c r="I7947" s="1" t="s">
        <v>119</v>
      </c>
      <c r="J7947" s="1" t="s">
        <v>86</v>
      </c>
      <c r="K7947" s="1" t="s">
        <v>12</v>
      </c>
      <c r="L7947" s="1" t="s">
        <v>342</v>
      </c>
    </row>
    <row r="7948" spans="1:12" x14ac:dyDescent="0.2">
      <c r="A7948" s="1" t="s">
        <v>234</v>
      </c>
      <c r="B7948" s="1" t="s">
        <v>13</v>
      </c>
      <c r="C7948" s="2">
        <v>43890</v>
      </c>
      <c r="D7948" s="1" t="s">
        <v>166</v>
      </c>
      <c r="E7948" s="1"/>
      <c r="F7948" s="1" t="s">
        <v>5040</v>
      </c>
      <c r="G7948" s="3">
        <v>901.53</v>
      </c>
      <c r="H7948" s="3"/>
      <c r="I7948" s="1" t="s">
        <v>119</v>
      </c>
      <c r="J7948" s="1" t="s">
        <v>86</v>
      </c>
      <c r="K7948" s="1" t="s">
        <v>12</v>
      </c>
      <c r="L7948" s="1" t="s">
        <v>75</v>
      </c>
    </row>
    <row r="7949" spans="1:12" x14ac:dyDescent="0.2">
      <c r="A7949" s="1" t="s">
        <v>234</v>
      </c>
      <c r="B7949" s="1" t="s">
        <v>13</v>
      </c>
      <c r="C7949" s="2">
        <v>43890</v>
      </c>
      <c r="D7949" s="1" t="s">
        <v>160</v>
      </c>
      <c r="E7949" s="1"/>
      <c r="F7949" s="1" t="s">
        <v>5170</v>
      </c>
      <c r="G7949" s="3"/>
      <c r="H7949" s="3">
        <v>1349</v>
      </c>
      <c r="I7949" s="1" t="s">
        <v>119</v>
      </c>
      <c r="J7949" s="1" t="s">
        <v>86</v>
      </c>
      <c r="K7949" s="1" t="s">
        <v>12</v>
      </c>
      <c r="L7949" s="1" t="s">
        <v>71</v>
      </c>
    </row>
    <row r="7950" spans="1:12" x14ac:dyDescent="0.2">
      <c r="A7950" s="1" t="s">
        <v>234</v>
      </c>
      <c r="B7950" s="1" t="s">
        <v>13</v>
      </c>
      <c r="C7950" s="2">
        <v>43890</v>
      </c>
      <c r="D7950" s="1" t="s">
        <v>160</v>
      </c>
      <c r="E7950" s="1"/>
      <c r="F7950" s="1" t="s">
        <v>5171</v>
      </c>
      <c r="G7950" s="3"/>
      <c r="H7950" s="3">
        <v>600</v>
      </c>
      <c r="I7950" s="1" t="s">
        <v>119</v>
      </c>
      <c r="J7950" s="1" t="s">
        <v>86</v>
      </c>
      <c r="K7950" s="1" t="s">
        <v>12</v>
      </c>
      <c r="L7950" s="1" t="s">
        <v>354</v>
      </c>
    </row>
    <row r="7951" spans="1:12" x14ac:dyDescent="0.2">
      <c r="A7951" s="1" t="s">
        <v>234</v>
      </c>
      <c r="B7951" s="1" t="s">
        <v>13</v>
      </c>
      <c r="C7951" s="2">
        <v>43890</v>
      </c>
      <c r="D7951" s="1" t="s">
        <v>160</v>
      </c>
      <c r="E7951" s="1"/>
      <c r="F7951" s="1" t="s">
        <v>5172</v>
      </c>
      <c r="G7951" s="3"/>
      <c r="H7951" s="3">
        <v>840</v>
      </c>
      <c r="I7951" s="1" t="s">
        <v>119</v>
      </c>
      <c r="J7951" s="1" t="s">
        <v>86</v>
      </c>
      <c r="K7951" s="1" t="s">
        <v>12</v>
      </c>
      <c r="L7951" s="1" t="s">
        <v>372</v>
      </c>
    </row>
    <row r="7952" spans="1:12" x14ac:dyDescent="0.2">
      <c r="A7952" s="1" t="s">
        <v>234</v>
      </c>
      <c r="B7952" s="1" t="s">
        <v>13</v>
      </c>
      <c r="C7952" s="2">
        <v>43890</v>
      </c>
      <c r="D7952" s="1" t="s">
        <v>160</v>
      </c>
      <c r="E7952" s="1"/>
      <c r="F7952" s="1" t="s">
        <v>5173</v>
      </c>
      <c r="G7952" s="3"/>
      <c r="H7952" s="3">
        <v>1377.5</v>
      </c>
      <c r="I7952" s="1" t="s">
        <v>119</v>
      </c>
      <c r="J7952" s="1" t="s">
        <v>86</v>
      </c>
      <c r="K7952" s="1" t="s">
        <v>12</v>
      </c>
      <c r="L7952" s="1" t="s">
        <v>70</v>
      </c>
    </row>
    <row r="7953" spans="1:12" x14ac:dyDescent="0.2">
      <c r="A7953" s="1" t="s">
        <v>234</v>
      </c>
      <c r="B7953" s="1" t="s">
        <v>13</v>
      </c>
      <c r="C7953" s="2">
        <v>43890</v>
      </c>
      <c r="D7953" s="1" t="s">
        <v>160</v>
      </c>
      <c r="E7953" s="1"/>
      <c r="F7953" s="1" t="s">
        <v>5174</v>
      </c>
      <c r="G7953" s="3"/>
      <c r="H7953" s="3">
        <v>840</v>
      </c>
      <c r="I7953" s="1" t="s">
        <v>119</v>
      </c>
      <c r="J7953" s="1" t="s">
        <v>86</v>
      </c>
      <c r="K7953" s="1" t="s">
        <v>12</v>
      </c>
      <c r="L7953" s="1" t="s">
        <v>356</v>
      </c>
    </row>
    <row r="7954" spans="1:12" x14ac:dyDescent="0.2">
      <c r="A7954" s="1" t="s">
        <v>234</v>
      </c>
      <c r="B7954" s="1" t="s">
        <v>13</v>
      </c>
      <c r="C7954" s="2">
        <v>43890</v>
      </c>
      <c r="D7954" s="1" t="s">
        <v>161</v>
      </c>
      <c r="E7954" s="1"/>
      <c r="F7954" s="1" t="s">
        <v>5175</v>
      </c>
      <c r="G7954" s="3"/>
      <c r="H7954" s="3">
        <v>855</v>
      </c>
      <c r="I7954" s="1" t="s">
        <v>119</v>
      </c>
      <c r="J7954" s="1" t="s">
        <v>86</v>
      </c>
      <c r="K7954" s="1" t="s">
        <v>12</v>
      </c>
      <c r="L7954" s="1" t="s">
        <v>2990</v>
      </c>
    </row>
    <row r="7955" spans="1:12" x14ac:dyDescent="0.2">
      <c r="A7955" s="1" t="s">
        <v>234</v>
      </c>
      <c r="B7955" s="1" t="s">
        <v>13</v>
      </c>
      <c r="C7955" s="2">
        <v>43890</v>
      </c>
      <c r="D7955" s="1" t="s">
        <v>161</v>
      </c>
      <c r="E7955" s="1"/>
      <c r="F7955" s="1" t="s">
        <v>5176</v>
      </c>
      <c r="G7955" s="3"/>
      <c r="H7955" s="3">
        <v>902.5</v>
      </c>
      <c r="I7955" s="1" t="s">
        <v>119</v>
      </c>
      <c r="J7955" s="1" t="s">
        <v>86</v>
      </c>
      <c r="K7955" s="1" t="s">
        <v>12</v>
      </c>
      <c r="L7955" s="1" t="s">
        <v>2489</v>
      </c>
    </row>
    <row r="7956" spans="1:12" x14ac:dyDescent="0.2">
      <c r="A7956" s="1" t="s">
        <v>234</v>
      </c>
      <c r="B7956" s="1" t="s">
        <v>13</v>
      </c>
      <c r="C7956" s="2">
        <v>43890</v>
      </c>
      <c r="D7956" s="1" t="s">
        <v>163</v>
      </c>
      <c r="E7956" s="1"/>
      <c r="F7956" s="1" t="s">
        <v>5177</v>
      </c>
      <c r="G7956" s="3"/>
      <c r="H7956" s="3">
        <v>1032.5</v>
      </c>
      <c r="I7956" s="1" t="s">
        <v>119</v>
      </c>
      <c r="J7956" s="1" t="s">
        <v>86</v>
      </c>
      <c r="K7956" s="1" t="s">
        <v>12</v>
      </c>
      <c r="L7956" s="1" t="s">
        <v>115</v>
      </c>
    </row>
    <row r="7957" spans="1:12" x14ac:dyDescent="0.2">
      <c r="A7957" s="1" t="s">
        <v>234</v>
      </c>
      <c r="B7957" s="1" t="s">
        <v>13</v>
      </c>
      <c r="C7957" s="2">
        <v>43890</v>
      </c>
      <c r="D7957" s="1" t="s">
        <v>163</v>
      </c>
      <c r="E7957" s="1"/>
      <c r="F7957" s="1" t="s">
        <v>5178</v>
      </c>
      <c r="G7957" s="3"/>
      <c r="H7957" s="3">
        <v>840</v>
      </c>
      <c r="I7957" s="1" t="s">
        <v>119</v>
      </c>
      <c r="J7957" s="1" t="s">
        <v>86</v>
      </c>
      <c r="K7957" s="1" t="s">
        <v>12</v>
      </c>
      <c r="L7957" s="1" t="s">
        <v>2738</v>
      </c>
    </row>
    <row r="7958" spans="1:12" x14ac:dyDescent="0.2">
      <c r="A7958" s="1" t="s">
        <v>234</v>
      </c>
      <c r="B7958" s="1" t="s">
        <v>13</v>
      </c>
      <c r="C7958" s="2">
        <v>43890</v>
      </c>
      <c r="D7958" s="1" t="s">
        <v>163</v>
      </c>
      <c r="E7958" s="1"/>
      <c r="F7958" s="1" t="s">
        <v>5179</v>
      </c>
      <c r="G7958" s="3"/>
      <c r="H7958" s="3">
        <v>1254.82</v>
      </c>
      <c r="I7958" s="1" t="s">
        <v>119</v>
      </c>
      <c r="J7958" s="1" t="s">
        <v>86</v>
      </c>
      <c r="K7958" s="1" t="s">
        <v>12</v>
      </c>
      <c r="L7958" s="1" t="s">
        <v>32</v>
      </c>
    </row>
    <row r="7959" spans="1:12" x14ac:dyDescent="0.2">
      <c r="A7959" s="1" t="s">
        <v>234</v>
      </c>
      <c r="B7959" s="1" t="s">
        <v>13</v>
      </c>
      <c r="C7959" s="2">
        <v>43890</v>
      </c>
      <c r="D7959" s="1" t="s">
        <v>162</v>
      </c>
      <c r="E7959" s="1"/>
      <c r="F7959" s="1" t="s">
        <v>5180</v>
      </c>
      <c r="G7959" s="3">
        <v>783</v>
      </c>
      <c r="H7959" s="3"/>
      <c r="I7959" s="1" t="s">
        <v>119</v>
      </c>
      <c r="J7959" s="1" t="s">
        <v>86</v>
      </c>
      <c r="K7959" s="1" t="s">
        <v>12</v>
      </c>
      <c r="L7959" s="1" t="s">
        <v>2764</v>
      </c>
    </row>
    <row r="7960" spans="1:12" x14ac:dyDescent="0.2">
      <c r="A7960" s="1" t="s">
        <v>234</v>
      </c>
      <c r="B7960" s="1" t="s">
        <v>13</v>
      </c>
      <c r="C7960" s="2">
        <v>43890</v>
      </c>
      <c r="D7960" s="1" t="s">
        <v>162</v>
      </c>
      <c r="E7960" s="1"/>
      <c r="F7960" s="1" t="s">
        <v>5181</v>
      </c>
      <c r="G7960" s="3">
        <v>600</v>
      </c>
      <c r="H7960" s="3"/>
      <c r="I7960" s="1" t="s">
        <v>119</v>
      </c>
      <c r="J7960" s="1" t="s">
        <v>86</v>
      </c>
      <c r="K7960" s="1" t="s">
        <v>12</v>
      </c>
      <c r="L7960" s="1" t="s">
        <v>491</v>
      </c>
    </row>
    <row r="7961" spans="1:12" x14ac:dyDescent="0.2">
      <c r="A7961" s="1" t="s">
        <v>234</v>
      </c>
      <c r="B7961" s="1" t="s">
        <v>13</v>
      </c>
      <c r="C7961" s="2">
        <v>43890</v>
      </c>
      <c r="D7961" s="1" t="s">
        <v>162</v>
      </c>
      <c r="E7961" s="1"/>
      <c r="F7961" s="1" t="s">
        <v>5182</v>
      </c>
      <c r="G7961" s="3">
        <v>870</v>
      </c>
      <c r="H7961" s="3"/>
      <c r="I7961" s="1" t="s">
        <v>119</v>
      </c>
      <c r="J7961" s="1" t="s">
        <v>86</v>
      </c>
      <c r="K7961" s="1" t="s">
        <v>12</v>
      </c>
      <c r="L7961" s="1" t="s">
        <v>270</v>
      </c>
    </row>
    <row r="7962" spans="1:12" x14ac:dyDescent="0.2">
      <c r="A7962" s="1" t="s">
        <v>234</v>
      </c>
      <c r="B7962" s="1" t="s">
        <v>13</v>
      </c>
      <c r="C7962" s="2">
        <v>43890</v>
      </c>
      <c r="D7962" s="1" t="s">
        <v>4619</v>
      </c>
      <c r="E7962" s="1"/>
      <c r="F7962" s="1" t="s">
        <v>5028</v>
      </c>
      <c r="G7962" s="3">
        <v>46.97</v>
      </c>
      <c r="H7962" s="3"/>
      <c r="I7962" s="1" t="s">
        <v>119</v>
      </c>
      <c r="J7962" s="1" t="s">
        <v>86</v>
      </c>
      <c r="K7962" s="1" t="s">
        <v>84</v>
      </c>
      <c r="L7962" s="1" t="s">
        <v>51</v>
      </c>
    </row>
    <row r="7963" spans="1:12" x14ac:dyDescent="0.2">
      <c r="A7963" s="1" t="s">
        <v>234</v>
      </c>
      <c r="B7963" s="1" t="s">
        <v>13</v>
      </c>
      <c r="C7963" s="2">
        <v>43890</v>
      </c>
      <c r="D7963" s="1" t="s">
        <v>4610</v>
      </c>
      <c r="E7963" s="1"/>
      <c r="F7963" s="1" t="s">
        <v>5183</v>
      </c>
      <c r="G7963" s="3">
        <v>6.56</v>
      </c>
      <c r="H7963" s="3"/>
      <c r="I7963" s="1" t="s">
        <v>119</v>
      </c>
      <c r="J7963" s="1" t="s">
        <v>86</v>
      </c>
      <c r="K7963" s="1" t="s">
        <v>12</v>
      </c>
      <c r="L7963" s="1" t="s">
        <v>294</v>
      </c>
    </row>
    <row r="7964" spans="1:12" x14ac:dyDescent="0.2">
      <c r="A7964" s="1" t="s">
        <v>234</v>
      </c>
      <c r="B7964" s="1" t="s">
        <v>13</v>
      </c>
      <c r="C7964" s="2">
        <v>43890</v>
      </c>
      <c r="D7964" s="1" t="s">
        <v>4625</v>
      </c>
      <c r="E7964" s="1"/>
      <c r="F7964" s="1" t="s">
        <v>5184</v>
      </c>
      <c r="G7964" s="3">
        <v>60.58</v>
      </c>
      <c r="H7964" s="3"/>
      <c r="I7964" s="1" t="s">
        <v>119</v>
      </c>
      <c r="J7964" s="1" t="s">
        <v>86</v>
      </c>
      <c r="K7964" s="1" t="s">
        <v>12</v>
      </c>
      <c r="L7964" s="1" t="s">
        <v>469</v>
      </c>
    </row>
    <row r="7965" spans="1:12" x14ac:dyDescent="0.2">
      <c r="A7965" s="1" t="s">
        <v>234</v>
      </c>
      <c r="B7965" s="1" t="s">
        <v>13</v>
      </c>
      <c r="C7965" s="2">
        <v>43890</v>
      </c>
      <c r="D7965" s="1" t="s">
        <v>4625</v>
      </c>
      <c r="E7965" s="1"/>
      <c r="F7965" s="1" t="s">
        <v>5185</v>
      </c>
      <c r="G7965" s="3">
        <v>24.52</v>
      </c>
      <c r="H7965" s="3"/>
      <c r="I7965" s="1" t="s">
        <v>119</v>
      </c>
      <c r="J7965" s="1" t="s">
        <v>86</v>
      </c>
      <c r="K7965" s="1" t="s">
        <v>12</v>
      </c>
      <c r="L7965" s="1" t="s">
        <v>110</v>
      </c>
    </row>
    <row r="7966" spans="1:12" x14ac:dyDescent="0.2">
      <c r="A7966" s="1" t="s">
        <v>234</v>
      </c>
      <c r="B7966" s="1" t="s">
        <v>13</v>
      </c>
      <c r="C7966" s="2">
        <v>43890</v>
      </c>
      <c r="D7966" s="1" t="s">
        <v>4610</v>
      </c>
      <c r="E7966" s="1"/>
      <c r="F7966" s="1" t="s">
        <v>4799</v>
      </c>
      <c r="G7966" s="3">
        <v>32.020000000000003</v>
      </c>
      <c r="H7966" s="3"/>
      <c r="I7966" s="1" t="s">
        <v>83</v>
      </c>
      <c r="J7966" s="1" t="s">
        <v>175</v>
      </c>
      <c r="K7966" s="1" t="s">
        <v>84</v>
      </c>
      <c r="L7966" s="1" t="s">
        <v>306</v>
      </c>
    </row>
    <row r="7967" spans="1:12" x14ac:dyDescent="0.2">
      <c r="A7967" s="1" t="s">
        <v>234</v>
      </c>
      <c r="B7967" s="1" t="s">
        <v>13</v>
      </c>
      <c r="C7967" s="2">
        <v>43890</v>
      </c>
      <c r="D7967" s="1" t="s">
        <v>4614</v>
      </c>
      <c r="E7967" s="1"/>
      <c r="F7967" s="1" t="s">
        <v>5186</v>
      </c>
      <c r="G7967" s="3">
        <v>28.33</v>
      </c>
      <c r="H7967" s="3"/>
      <c r="I7967" s="1" t="s">
        <v>179</v>
      </c>
      <c r="J7967" s="1" t="s">
        <v>89</v>
      </c>
      <c r="K7967" s="1" t="s">
        <v>12</v>
      </c>
      <c r="L7967" s="1" t="s">
        <v>28</v>
      </c>
    </row>
    <row r="7968" spans="1:12" x14ac:dyDescent="0.2">
      <c r="A7968" s="1" t="s">
        <v>234</v>
      </c>
      <c r="B7968" s="1" t="s">
        <v>13</v>
      </c>
      <c r="C7968" s="2">
        <v>43890</v>
      </c>
      <c r="D7968" s="1" t="s">
        <v>161</v>
      </c>
      <c r="E7968" s="1"/>
      <c r="F7968" s="1" t="s">
        <v>5187</v>
      </c>
      <c r="G7968" s="3"/>
      <c r="H7968" s="3">
        <v>264.01</v>
      </c>
      <c r="I7968" s="1" t="s">
        <v>185</v>
      </c>
      <c r="J7968" s="1" t="s">
        <v>126</v>
      </c>
      <c r="K7968" s="1" t="s">
        <v>12</v>
      </c>
      <c r="L7968" s="1" t="s">
        <v>92</v>
      </c>
    </row>
    <row r="7969" spans="1:12" x14ac:dyDescent="0.2">
      <c r="A7969" s="1" t="s">
        <v>234</v>
      </c>
      <c r="B7969" s="1" t="s">
        <v>13</v>
      </c>
      <c r="C7969" s="2">
        <v>43890</v>
      </c>
      <c r="D7969" s="1" t="s">
        <v>161</v>
      </c>
      <c r="E7969" s="1"/>
      <c r="F7969" s="1" t="s">
        <v>4812</v>
      </c>
      <c r="G7969" s="3"/>
      <c r="H7969" s="3">
        <v>252.12</v>
      </c>
      <c r="I7969" s="1" t="s">
        <v>185</v>
      </c>
      <c r="J7969" s="1" t="s">
        <v>126</v>
      </c>
      <c r="K7969" s="1" t="s">
        <v>84</v>
      </c>
      <c r="L7969" s="1" t="s">
        <v>26</v>
      </c>
    </row>
    <row r="7970" spans="1:12" x14ac:dyDescent="0.2">
      <c r="A7970" s="1" t="s">
        <v>234</v>
      </c>
      <c r="B7970" s="1" t="s">
        <v>13</v>
      </c>
      <c r="C7970" s="2">
        <v>43890</v>
      </c>
      <c r="D7970" s="1" t="s">
        <v>4619</v>
      </c>
      <c r="E7970" s="1"/>
      <c r="F7970" s="1" t="s">
        <v>5188</v>
      </c>
      <c r="G7970" s="3">
        <v>73.33</v>
      </c>
      <c r="H7970" s="3"/>
      <c r="I7970" s="1" t="s">
        <v>185</v>
      </c>
      <c r="J7970" s="1" t="s">
        <v>126</v>
      </c>
      <c r="K7970" s="1" t="s">
        <v>12</v>
      </c>
      <c r="L7970" s="1" t="s">
        <v>261</v>
      </c>
    </row>
    <row r="7971" spans="1:12" x14ac:dyDescent="0.2">
      <c r="A7971" s="1" t="s">
        <v>234</v>
      </c>
      <c r="B7971" s="1" t="s">
        <v>13</v>
      </c>
      <c r="C7971" s="2">
        <v>43890</v>
      </c>
      <c r="D7971" s="1" t="s">
        <v>162</v>
      </c>
      <c r="E7971" s="1"/>
      <c r="F7971" s="1" t="s">
        <v>5189</v>
      </c>
      <c r="G7971" s="3">
        <v>1007.63</v>
      </c>
      <c r="H7971" s="3"/>
      <c r="I7971" s="1" t="s">
        <v>106</v>
      </c>
      <c r="J7971" s="1" t="s">
        <v>122</v>
      </c>
      <c r="K7971" s="1" t="s">
        <v>12</v>
      </c>
      <c r="L7971" s="1" t="s">
        <v>313</v>
      </c>
    </row>
    <row r="7972" spans="1:12" x14ac:dyDescent="0.2">
      <c r="A7972" s="1" t="s">
        <v>234</v>
      </c>
      <c r="B7972" s="1" t="s">
        <v>13</v>
      </c>
      <c r="C7972" s="2">
        <v>43890</v>
      </c>
      <c r="D7972" s="1" t="s">
        <v>4614</v>
      </c>
      <c r="E7972" s="1"/>
      <c r="F7972" s="1" t="s">
        <v>4669</v>
      </c>
      <c r="G7972" s="3">
        <v>29.63</v>
      </c>
      <c r="H7972" s="3"/>
      <c r="I7972" s="1" t="s">
        <v>108</v>
      </c>
      <c r="J7972" s="1" t="s">
        <v>117</v>
      </c>
      <c r="K7972" s="1" t="s">
        <v>84</v>
      </c>
      <c r="L7972" s="1" t="s">
        <v>26</v>
      </c>
    </row>
    <row r="7973" spans="1:12" x14ac:dyDescent="0.2">
      <c r="A7973" s="1" t="s">
        <v>234</v>
      </c>
      <c r="B7973" s="1" t="s">
        <v>13</v>
      </c>
      <c r="C7973" s="2">
        <v>43890</v>
      </c>
      <c r="D7973" s="1" t="s">
        <v>163</v>
      </c>
      <c r="E7973" s="1"/>
      <c r="F7973" s="1" t="s">
        <v>4753</v>
      </c>
      <c r="G7973" s="3"/>
      <c r="H7973" s="3">
        <v>103.65</v>
      </c>
      <c r="I7973" s="1" t="s">
        <v>87</v>
      </c>
      <c r="J7973" s="1" t="s">
        <v>116</v>
      </c>
      <c r="K7973" s="1" t="s">
        <v>84</v>
      </c>
      <c r="L7973" s="1" t="s">
        <v>2028</v>
      </c>
    </row>
    <row r="7974" spans="1:12" x14ac:dyDescent="0.2">
      <c r="A7974" s="1" t="s">
        <v>234</v>
      </c>
      <c r="B7974" s="1" t="s">
        <v>13</v>
      </c>
      <c r="C7974" s="2">
        <v>43890</v>
      </c>
      <c r="D7974" s="1" t="s">
        <v>167</v>
      </c>
      <c r="E7974" s="1"/>
      <c r="F7974" s="1" t="s">
        <v>5190</v>
      </c>
      <c r="G7974" s="3"/>
      <c r="H7974" s="3">
        <v>259.36</v>
      </c>
      <c r="I7974" s="1" t="s">
        <v>87</v>
      </c>
      <c r="J7974" s="1" t="s">
        <v>253</v>
      </c>
      <c r="K7974" s="1" t="s">
        <v>12</v>
      </c>
      <c r="L7974" s="1" t="s">
        <v>28</v>
      </c>
    </row>
    <row r="7975" spans="1:12" x14ac:dyDescent="0.2">
      <c r="A7975" s="1" t="s">
        <v>234</v>
      </c>
      <c r="B7975" s="1" t="s">
        <v>13</v>
      </c>
      <c r="C7975" s="2">
        <v>43890</v>
      </c>
      <c r="D7975" s="1" t="s">
        <v>160</v>
      </c>
      <c r="E7975" s="1"/>
      <c r="F7975" s="1" t="s">
        <v>5191</v>
      </c>
      <c r="G7975" s="3"/>
      <c r="H7975" s="3">
        <v>879.23</v>
      </c>
      <c r="I7975" s="1" t="s">
        <v>120</v>
      </c>
      <c r="J7975" s="1" t="s">
        <v>171</v>
      </c>
      <c r="K7975" s="1" t="s">
        <v>12</v>
      </c>
      <c r="L7975" s="1" t="s">
        <v>59</v>
      </c>
    </row>
    <row r="7976" spans="1:12" x14ac:dyDescent="0.2">
      <c r="A7976" s="1" t="s">
        <v>234</v>
      </c>
      <c r="B7976" s="1" t="s">
        <v>13</v>
      </c>
      <c r="C7976" s="2">
        <v>43890</v>
      </c>
      <c r="D7976" s="1" t="s">
        <v>162</v>
      </c>
      <c r="E7976" s="1"/>
      <c r="F7976" s="1" t="s">
        <v>5192</v>
      </c>
      <c r="G7976" s="3">
        <v>1149.56</v>
      </c>
      <c r="H7976" s="3"/>
      <c r="I7976" s="1" t="s">
        <v>232</v>
      </c>
      <c r="J7976" s="1" t="s">
        <v>233</v>
      </c>
      <c r="K7976" s="1" t="s">
        <v>12</v>
      </c>
      <c r="L7976" s="1" t="s">
        <v>3472</v>
      </c>
    </row>
    <row r="7977" spans="1:12" x14ac:dyDescent="0.2">
      <c r="A7977" s="1" t="s">
        <v>234</v>
      </c>
      <c r="B7977" s="1" t="s">
        <v>13</v>
      </c>
      <c r="C7977" s="2">
        <v>43890</v>
      </c>
      <c r="D7977" s="1" t="s">
        <v>4610</v>
      </c>
      <c r="E7977" s="1"/>
      <c r="F7977" s="1" t="s">
        <v>5193</v>
      </c>
      <c r="G7977" s="3">
        <v>9.75</v>
      </c>
      <c r="H7977" s="3"/>
      <c r="I7977" s="1" t="s">
        <v>232</v>
      </c>
      <c r="J7977" s="1" t="s">
        <v>233</v>
      </c>
      <c r="K7977" s="1" t="s">
        <v>12</v>
      </c>
      <c r="L7977" s="1" t="s">
        <v>24</v>
      </c>
    </row>
    <row r="7978" spans="1:12" x14ac:dyDescent="0.2">
      <c r="A7978" s="1" t="s">
        <v>234</v>
      </c>
      <c r="B7978" s="1" t="s">
        <v>13</v>
      </c>
      <c r="C7978" s="2">
        <v>43890</v>
      </c>
      <c r="D7978" s="1" t="s">
        <v>167</v>
      </c>
      <c r="E7978" s="1"/>
      <c r="F7978" s="1" t="s">
        <v>4760</v>
      </c>
      <c r="G7978" s="3"/>
      <c r="H7978" s="3">
        <v>68.930000000000007</v>
      </c>
      <c r="I7978" s="1" t="s">
        <v>232</v>
      </c>
      <c r="J7978" s="1" t="s">
        <v>233</v>
      </c>
      <c r="K7978" s="1" t="s">
        <v>12</v>
      </c>
      <c r="L7978" s="1" t="s">
        <v>15</v>
      </c>
    </row>
    <row r="7979" spans="1:12" x14ac:dyDescent="0.2">
      <c r="A7979" s="1" t="s">
        <v>234</v>
      </c>
      <c r="B7979" s="1" t="s">
        <v>13</v>
      </c>
      <c r="C7979" s="2">
        <v>43890</v>
      </c>
      <c r="D7979" s="1" t="s">
        <v>164</v>
      </c>
      <c r="E7979" s="1"/>
      <c r="F7979" s="1" t="s">
        <v>5194</v>
      </c>
      <c r="G7979" s="3">
        <v>918.13</v>
      </c>
      <c r="H7979" s="3"/>
      <c r="I7979" s="1" t="s">
        <v>83</v>
      </c>
      <c r="J7979" s="1" t="s">
        <v>181</v>
      </c>
      <c r="K7979" s="1" t="s">
        <v>12</v>
      </c>
      <c r="L7979" s="1" t="s">
        <v>347</v>
      </c>
    </row>
    <row r="7980" spans="1:12" x14ac:dyDescent="0.2">
      <c r="A7980" s="1" t="s">
        <v>234</v>
      </c>
      <c r="B7980" s="1" t="s">
        <v>13</v>
      </c>
      <c r="C7980" s="2">
        <v>43890</v>
      </c>
      <c r="D7980" s="1" t="s">
        <v>4614</v>
      </c>
      <c r="E7980" s="1"/>
      <c r="F7980" s="1" t="s">
        <v>5195</v>
      </c>
      <c r="G7980" s="3">
        <v>342.22</v>
      </c>
      <c r="H7980" s="3"/>
      <c r="I7980" s="1" t="s">
        <v>83</v>
      </c>
      <c r="J7980" s="1" t="s">
        <v>181</v>
      </c>
      <c r="K7980" s="1" t="s">
        <v>12</v>
      </c>
      <c r="L7980" s="1" t="s">
        <v>32</v>
      </c>
    </row>
    <row r="7981" spans="1:12" x14ac:dyDescent="0.2">
      <c r="A7981" s="1" t="s">
        <v>234</v>
      </c>
      <c r="B7981" s="1" t="s">
        <v>13</v>
      </c>
      <c r="C7981" s="2">
        <v>43890</v>
      </c>
      <c r="D7981" s="1" t="s">
        <v>161</v>
      </c>
      <c r="E7981" s="1"/>
      <c r="F7981" s="1" t="s">
        <v>5118</v>
      </c>
      <c r="G7981" s="3"/>
      <c r="H7981" s="3">
        <v>362.98</v>
      </c>
      <c r="I7981" s="1" t="s">
        <v>119</v>
      </c>
      <c r="J7981" s="1" t="s">
        <v>86</v>
      </c>
      <c r="K7981" s="1" t="s">
        <v>84</v>
      </c>
      <c r="L7981" s="1" t="s">
        <v>306</v>
      </c>
    </row>
    <row r="7982" spans="1:12" x14ac:dyDescent="0.2">
      <c r="A7982" s="1" t="s">
        <v>234</v>
      </c>
      <c r="B7982" s="1" t="s">
        <v>13</v>
      </c>
      <c r="C7982" s="2">
        <v>43890</v>
      </c>
      <c r="D7982" s="1" t="s">
        <v>163</v>
      </c>
      <c r="E7982" s="1"/>
      <c r="F7982" s="1" t="s">
        <v>5196</v>
      </c>
      <c r="G7982" s="3"/>
      <c r="H7982" s="3">
        <v>395.63</v>
      </c>
      <c r="I7982" s="1" t="s">
        <v>119</v>
      </c>
      <c r="J7982" s="1" t="s">
        <v>86</v>
      </c>
      <c r="K7982" s="1" t="s">
        <v>84</v>
      </c>
      <c r="L7982" s="1" t="s">
        <v>66</v>
      </c>
    </row>
    <row r="7983" spans="1:12" x14ac:dyDescent="0.2">
      <c r="A7983" s="1" t="s">
        <v>234</v>
      </c>
      <c r="B7983" s="1" t="s">
        <v>13</v>
      </c>
      <c r="C7983" s="2">
        <v>43890</v>
      </c>
      <c r="D7983" s="1" t="s">
        <v>163</v>
      </c>
      <c r="E7983" s="1"/>
      <c r="F7983" s="1" t="s">
        <v>5197</v>
      </c>
      <c r="G7983" s="3"/>
      <c r="H7983" s="3">
        <v>600</v>
      </c>
      <c r="I7983" s="1" t="s">
        <v>119</v>
      </c>
      <c r="J7983" s="1" t="s">
        <v>86</v>
      </c>
      <c r="K7983" s="1" t="s">
        <v>12</v>
      </c>
      <c r="L7983" s="1" t="s">
        <v>2616</v>
      </c>
    </row>
    <row r="7984" spans="1:12" x14ac:dyDescent="0.2">
      <c r="A7984" s="1" t="s">
        <v>234</v>
      </c>
      <c r="B7984" s="1" t="s">
        <v>13</v>
      </c>
      <c r="C7984" s="2">
        <v>43890</v>
      </c>
      <c r="D7984" s="1" t="s">
        <v>163</v>
      </c>
      <c r="E7984" s="1"/>
      <c r="F7984" s="1" t="s">
        <v>5198</v>
      </c>
      <c r="G7984" s="3"/>
      <c r="H7984" s="3">
        <v>1578.71</v>
      </c>
      <c r="I7984" s="1" t="s">
        <v>119</v>
      </c>
      <c r="J7984" s="1" t="s">
        <v>86</v>
      </c>
      <c r="K7984" s="1" t="s">
        <v>12</v>
      </c>
      <c r="L7984" s="1" t="s">
        <v>88</v>
      </c>
    </row>
    <row r="7985" spans="1:12" x14ac:dyDescent="0.2">
      <c r="A7985" s="1" t="s">
        <v>234</v>
      </c>
      <c r="B7985" s="1" t="s">
        <v>13</v>
      </c>
      <c r="C7985" s="2">
        <v>43890</v>
      </c>
      <c r="D7985" s="1" t="s">
        <v>165</v>
      </c>
      <c r="E7985" s="1"/>
      <c r="F7985" s="1" t="s">
        <v>5199</v>
      </c>
      <c r="G7985" s="3">
        <v>837</v>
      </c>
      <c r="H7985" s="3"/>
      <c r="I7985" s="1" t="s">
        <v>119</v>
      </c>
      <c r="J7985" s="1" t="s">
        <v>86</v>
      </c>
      <c r="K7985" s="1" t="s">
        <v>12</v>
      </c>
      <c r="L7985" s="1" t="s">
        <v>372</v>
      </c>
    </row>
    <row r="7986" spans="1:12" x14ac:dyDescent="0.2">
      <c r="A7986" s="1" t="s">
        <v>234</v>
      </c>
      <c r="B7986" s="1" t="s">
        <v>13</v>
      </c>
      <c r="C7986" s="2">
        <v>43890</v>
      </c>
      <c r="D7986" s="1" t="s">
        <v>165</v>
      </c>
      <c r="E7986" s="1"/>
      <c r="F7986" s="1" t="s">
        <v>5200</v>
      </c>
      <c r="G7986" s="3">
        <v>1004.5</v>
      </c>
      <c r="H7986" s="3"/>
      <c r="I7986" s="1" t="s">
        <v>119</v>
      </c>
      <c r="J7986" s="1" t="s">
        <v>86</v>
      </c>
      <c r="K7986" s="1" t="s">
        <v>12</v>
      </c>
      <c r="L7986" s="1" t="s">
        <v>294</v>
      </c>
    </row>
    <row r="7987" spans="1:12" x14ac:dyDescent="0.2">
      <c r="A7987" s="1" t="s">
        <v>234</v>
      </c>
      <c r="B7987" s="1" t="s">
        <v>13</v>
      </c>
      <c r="C7987" s="2">
        <v>43890</v>
      </c>
      <c r="D7987" s="1" t="s">
        <v>4619</v>
      </c>
      <c r="E7987" s="1"/>
      <c r="F7987" s="1" t="s">
        <v>5201</v>
      </c>
      <c r="G7987" s="3">
        <v>15.47</v>
      </c>
      <c r="H7987" s="3"/>
      <c r="I7987" s="1" t="s">
        <v>119</v>
      </c>
      <c r="J7987" s="1" t="s">
        <v>86</v>
      </c>
      <c r="K7987" s="1" t="s">
        <v>12</v>
      </c>
      <c r="L7987" s="1" t="s">
        <v>433</v>
      </c>
    </row>
    <row r="7988" spans="1:12" x14ac:dyDescent="0.2">
      <c r="A7988" s="1" t="s">
        <v>234</v>
      </c>
      <c r="B7988" s="1" t="s">
        <v>13</v>
      </c>
      <c r="C7988" s="2">
        <v>43890</v>
      </c>
      <c r="D7988" s="1" t="s">
        <v>4610</v>
      </c>
      <c r="E7988" s="1"/>
      <c r="F7988" s="1" t="s">
        <v>5202</v>
      </c>
      <c r="G7988" s="3">
        <v>159.30000000000001</v>
      </c>
      <c r="H7988" s="3"/>
      <c r="I7988" s="1" t="s">
        <v>119</v>
      </c>
      <c r="J7988" s="1" t="s">
        <v>86</v>
      </c>
      <c r="K7988" s="1" t="s">
        <v>12</v>
      </c>
      <c r="L7988" s="1" t="s">
        <v>31</v>
      </c>
    </row>
    <row r="7989" spans="1:12" x14ac:dyDescent="0.2">
      <c r="A7989" s="1" t="s">
        <v>234</v>
      </c>
      <c r="B7989" s="1" t="s">
        <v>13</v>
      </c>
      <c r="C7989" s="2">
        <v>43890</v>
      </c>
      <c r="D7989" s="1" t="s">
        <v>4625</v>
      </c>
      <c r="E7989" s="1"/>
      <c r="F7989" s="1" t="s">
        <v>5203</v>
      </c>
      <c r="G7989" s="3">
        <v>40.17</v>
      </c>
      <c r="H7989" s="3"/>
      <c r="I7989" s="1" t="s">
        <v>119</v>
      </c>
      <c r="J7989" s="1" t="s">
        <v>86</v>
      </c>
      <c r="K7989" s="1" t="s">
        <v>12</v>
      </c>
      <c r="L7989" s="1" t="s">
        <v>69</v>
      </c>
    </row>
    <row r="7990" spans="1:12" x14ac:dyDescent="0.2">
      <c r="A7990" s="1" t="s">
        <v>234</v>
      </c>
      <c r="B7990" s="1" t="s">
        <v>13</v>
      </c>
      <c r="C7990" s="2">
        <v>43890</v>
      </c>
      <c r="D7990" s="1" t="s">
        <v>4625</v>
      </c>
      <c r="E7990" s="1"/>
      <c r="F7990" s="1" t="s">
        <v>4993</v>
      </c>
      <c r="G7990" s="3">
        <v>46.97</v>
      </c>
      <c r="H7990" s="3"/>
      <c r="I7990" s="1" t="s">
        <v>119</v>
      </c>
      <c r="J7990" s="1" t="s">
        <v>86</v>
      </c>
      <c r="K7990" s="1" t="s">
        <v>84</v>
      </c>
      <c r="L7990" s="1" t="s">
        <v>51</v>
      </c>
    </row>
    <row r="7991" spans="1:12" x14ac:dyDescent="0.2">
      <c r="A7991" s="1" t="s">
        <v>234</v>
      </c>
      <c r="B7991" s="1" t="s">
        <v>13</v>
      </c>
      <c r="C7991" s="2">
        <v>43890</v>
      </c>
      <c r="D7991" s="1" t="s">
        <v>167</v>
      </c>
      <c r="E7991" s="1"/>
      <c r="F7991" s="1" t="s">
        <v>5204</v>
      </c>
      <c r="G7991" s="3"/>
      <c r="H7991" s="3">
        <v>910</v>
      </c>
      <c r="I7991" s="1" t="s">
        <v>119</v>
      </c>
      <c r="J7991" s="1" t="s">
        <v>86</v>
      </c>
      <c r="K7991" s="1" t="s">
        <v>12</v>
      </c>
      <c r="L7991" s="1" t="s">
        <v>109</v>
      </c>
    </row>
    <row r="7992" spans="1:12" x14ac:dyDescent="0.2">
      <c r="A7992" s="1" t="s">
        <v>234</v>
      </c>
      <c r="B7992" s="1" t="s">
        <v>13</v>
      </c>
      <c r="C7992" s="2">
        <v>43890</v>
      </c>
      <c r="D7992" s="1" t="s">
        <v>4614</v>
      </c>
      <c r="E7992" s="1"/>
      <c r="F7992" s="1" t="s">
        <v>5205</v>
      </c>
      <c r="G7992" s="3">
        <v>67.14</v>
      </c>
      <c r="H7992" s="3"/>
      <c r="I7992" s="1" t="s">
        <v>119</v>
      </c>
      <c r="J7992" s="1" t="s">
        <v>86</v>
      </c>
      <c r="K7992" s="1" t="s">
        <v>12</v>
      </c>
      <c r="L7992" s="1" t="s">
        <v>48</v>
      </c>
    </row>
    <row r="7993" spans="1:12" x14ac:dyDescent="0.2">
      <c r="A7993" s="1" t="s">
        <v>234</v>
      </c>
      <c r="B7993" s="1" t="s">
        <v>13</v>
      </c>
      <c r="C7993" s="2">
        <v>43890</v>
      </c>
      <c r="D7993" s="1" t="s">
        <v>160</v>
      </c>
      <c r="E7993" s="1"/>
      <c r="F7993" s="1" t="s">
        <v>5206</v>
      </c>
      <c r="G7993" s="3"/>
      <c r="H7993" s="3">
        <v>307.87</v>
      </c>
      <c r="I7993" s="1" t="s">
        <v>83</v>
      </c>
      <c r="J7993" s="1" t="s">
        <v>175</v>
      </c>
      <c r="K7993" s="1" t="s">
        <v>84</v>
      </c>
      <c r="L7993" s="1" t="s">
        <v>114</v>
      </c>
    </row>
    <row r="7994" spans="1:12" x14ac:dyDescent="0.2">
      <c r="A7994" s="1" t="s">
        <v>234</v>
      </c>
      <c r="B7994" s="1" t="s">
        <v>13</v>
      </c>
      <c r="C7994" s="2">
        <v>43890</v>
      </c>
      <c r="D7994" s="1" t="s">
        <v>4595</v>
      </c>
      <c r="E7994" s="1"/>
      <c r="F7994" s="1" t="s">
        <v>4767</v>
      </c>
      <c r="G7994" s="3">
        <v>6.48</v>
      </c>
      <c r="H7994" s="3"/>
      <c r="I7994" s="1" t="s">
        <v>83</v>
      </c>
      <c r="J7994" s="1" t="s">
        <v>175</v>
      </c>
      <c r="K7994" s="1" t="s">
        <v>84</v>
      </c>
      <c r="L7994" s="1" t="s">
        <v>26</v>
      </c>
    </row>
    <row r="7995" spans="1:12" x14ac:dyDescent="0.2">
      <c r="A7995" s="1" t="s">
        <v>234</v>
      </c>
      <c r="B7995" s="1" t="s">
        <v>13</v>
      </c>
      <c r="C7995" s="2">
        <v>43890</v>
      </c>
      <c r="D7995" s="1" t="s">
        <v>162</v>
      </c>
      <c r="E7995" s="1"/>
      <c r="F7995" s="1" t="s">
        <v>4726</v>
      </c>
      <c r="G7995" s="3">
        <v>468.05</v>
      </c>
      <c r="H7995" s="3"/>
      <c r="I7995" s="1" t="s">
        <v>179</v>
      </c>
      <c r="J7995" s="1" t="s">
        <v>89</v>
      </c>
      <c r="K7995" s="1" t="s">
        <v>12</v>
      </c>
      <c r="L7995" s="1" t="s">
        <v>77</v>
      </c>
    </row>
    <row r="7996" spans="1:12" x14ac:dyDescent="0.2">
      <c r="A7996" s="1" t="s">
        <v>234</v>
      </c>
      <c r="B7996" s="1" t="s">
        <v>13</v>
      </c>
      <c r="C7996" s="2">
        <v>43890</v>
      </c>
      <c r="D7996" s="1" t="s">
        <v>4619</v>
      </c>
      <c r="E7996" s="1"/>
      <c r="F7996" s="1" t="s">
        <v>5207</v>
      </c>
      <c r="G7996" s="3">
        <v>100.16</v>
      </c>
      <c r="H7996" s="3"/>
      <c r="I7996" s="1" t="s">
        <v>85</v>
      </c>
      <c r="J7996" s="1" t="s">
        <v>125</v>
      </c>
      <c r="K7996" s="1" t="s">
        <v>12</v>
      </c>
      <c r="L7996" s="1" t="s">
        <v>456</v>
      </c>
    </row>
    <row r="7997" spans="1:12" x14ac:dyDescent="0.2">
      <c r="A7997" s="1" t="s">
        <v>234</v>
      </c>
      <c r="B7997" s="1" t="s">
        <v>13</v>
      </c>
      <c r="C7997" s="2">
        <v>43890</v>
      </c>
      <c r="D7997" s="1" t="s">
        <v>167</v>
      </c>
      <c r="E7997" s="1"/>
      <c r="F7997" s="1" t="s">
        <v>5208</v>
      </c>
      <c r="G7997" s="3"/>
      <c r="H7997" s="3">
        <v>822.84</v>
      </c>
      <c r="I7997" s="1" t="s">
        <v>85</v>
      </c>
      <c r="J7997" s="1" t="s">
        <v>125</v>
      </c>
      <c r="K7997" s="1" t="s">
        <v>12</v>
      </c>
      <c r="L7997" s="1" t="s">
        <v>456</v>
      </c>
    </row>
    <row r="7998" spans="1:12" x14ac:dyDescent="0.2">
      <c r="A7998" s="1" t="s">
        <v>234</v>
      </c>
      <c r="B7998" s="1" t="s">
        <v>13</v>
      </c>
      <c r="C7998" s="2">
        <v>43890</v>
      </c>
      <c r="D7998" s="1" t="s">
        <v>163</v>
      </c>
      <c r="E7998" s="1"/>
      <c r="F7998" s="1" t="s">
        <v>5209</v>
      </c>
      <c r="G7998" s="3"/>
      <c r="H7998" s="3">
        <v>183.53</v>
      </c>
      <c r="I7998" s="1" t="s">
        <v>185</v>
      </c>
      <c r="J7998" s="1" t="s">
        <v>126</v>
      </c>
      <c r="K7998" s="1" t="s">
        <v>12</v>
      </c>
      <c r="L7998" s="1" t="s">
        <v>49</v>
      </c>
    </row>
    <row r="7999" spans="1:12" x14ac:dyDescent="0.2">
      <c r="A7999" s="1" t="s">
        <v>234</v>
      </c>
      <c r="B7999" s="1" t="s">
        <v>13</v>
      </c>
      <c r="C7999" s="2">
        <v>43890</v>
      </c>
      <c r="D7999" s="1" t="s">
        <v>167</v>
      </c>
      <c r="E7999" s="1"/>
      <c r="F7999" s="1" t="s">
        <v>5210</v>
      </c>
      <c r="G7999" s="3"/>
      <c r="H7999" s="3">
        <v>192.04</v>
      </c>
      <c r="I7999" s="1" t="s">
        <v>185</v>
      </c>
      <c r="J7999" s="1" t="s">
        <v>126</v>
      </c>
      <c r="K7999" s="1" t="s">
        <v>12</v>
      </c>
      <c r="L7999" s="1" t="s">
        <v>304</v>
      </c>
    </row>
    <row r="8000" spans="1:12" x14ac:dyDescent="0.2">
      <c r="A8000" s="1" t="s">
        <v>234</v>
      </c>
      <c r="B8000" s="1" t="s">
        <v>13</v>
      </c>
      <c r="C8000" s="2">
        <v>43890</v>
      </c>
      <c r="D8000" s="1" t="s">
        <v>4595</v>
      </c>
      <c r="E8000" s="1"/>
      <c r="F8000" s="1" t="s">
        <v>4717</v>
      </c>
      <c r="G8000" s="3">
        <v>0.86</v>
      </c>
      <c r="H8000" s="3"/>
      <c r="I8000" s="1" t="s">
        <v>185</v>
      </c>
      <c r="J8000" s="1" t="s">
        <v>126</v>
      </c>
      <c r="K8000" s="1" t="s">
        <v>84</v>
      </c>
      <c r="L8000" s="1" t="s">
        <v>104</v>
      </c>
    </row>
    <row r="8001" spans="1:12" x14ac:dyDescent="0.2">
      <c r="A8001" s="1" t="s">
        <v>234</v>
      </c>
      <c r="B8001" s="1" t="s">
        <v>13</v>
      </c>
      <c r="C8001" s="2">
        <v>43890</v>
      </c>
      <c r="D8001" s="1" t="s">
        <v>164</v>
      </c>
      <c r="E8001" s="1"/>
      <c r="F8001" s="1" t="s">
        <v>5211</v>
      </c>
      <c r="G8001" s="3">
        <v>176.08</v>
      </c>
      <c r="H8001" s="3"/>
      <c r="I8001" s="1" t="s">
        <v>106</v>
      </c>
      <c r="J8001" s="1" t="s">
        <v>122</v>
      </c>
      <c r="K8001" s="1" t="s">
        <v>12</v>
      </c>
      <c r="L8001" s="1" t="s">
        <v>1047</v>
      </c>
    </row>
    <row r="8002" spans="1:12" x14ac:dyDescent="0.2">
      <c r="A8002" s="1" t="s">
        <v>234</v>
      </c>
      <c r="B8002" s="1" t="s">
        <v>13</v>
      </c>
      <c r="C8002" s="2">
        <v>43890</v>
      </c>
      <c r="D8002" s="1" t="s">
        <v>167</v>
      </c>
      <c r="E8002" s="1"/>
      <c r="F8002" s="1" t="s">
        <v>5212</v>
      </c>
      <c r="G8002" s="3"/>
      <c r="H8002" s="3">
        <v>1358.96</v>
      </c>
      <c r="I8002" s="1" t="s">
        <v>106</v>
      </c>
      <c r="J8002" s="1" t="s">
        <v>122</v>
      </c>
      <c r="K8002" s="1" t="s">
        <v>12</v>
      </c>
      <c r="L8002" s="1" t="s">
        <v>16</v>
      </c>
    </row>
    <row r="8003" spans="1:12" x14ac:dyDescent="0.2">
      <c r="A8003" s="1" t="s">
        <v>234</v>
      </c>
      <c r="B8003" s="1" t="s">
        <v>13</v>
      </c>
      <c r="C8003" s="2">
        <v>43890</v>
      </c>
      <c r="D8003" s="1" t="s">
        <v>4614</v>
      </c>
      <c r="E8003" s="1"/>
      <c r="F8003" s="1" t="s">
        <v>5213</v>
      </c>
      <c r="G8003" s="3">
        <v>9.69</v>
      </c>
      <c r="H8003" s="3"/>
      <c r="I8003" s="1" t="s">
        <v>106</v>
      </c>
      <c r="J8003" s="1" t="s">
        <v>122</v>
      </c>
      <c r="K8003" s="1" t="s">
        <v>12</v>
      </c>
      <c r="L8003" s="1" t="s">
        <v>21</v>
      </c>
    </row>
    <row r="8004" spans="1:12" x14ac:dyDescent="0.2">
      <c r="A8004" s="1" t="s">
        <v>234</v>
      </c>
      <c r="B8004" s="1" t="s">
        <v>13</v>
      </c>
      <c r="C8004" s="2">
        <v>43890</v>
      </c>
      <c r="D8004" s="1" t="s">
        <v>161</v>
      </c>
      <c r="E8004" s="1"/>
      <c r="F8004" s="1" t="s">
        <v>5214</v>
      </c>
      <c r="G8004" s="3"/>
      <c r="H8004" s="3">
        <v>69.42</v>
      </c>
      <c r="I8004" s="1" t="s">
        <v>108</v>
      </c>
      <c r="J8004" s="1" t="s">
        <v>117</v>
      </c>
      <c r="K8004" s="1" t="s">
        <v>84</v>
      </c>
      <c r="L8004" s="1" t="s">
        <v>29</v>
      </c>
    </row>
    <row r="8005" spans="1:12" x14ac:dyDescent="0.2">
      <c r="A8005" s="1" t="s">
        <v>234</v>
      </c>
      <c r="B8005" s="1" t="s">
        <v>13</v>
      </c>
      <c r="C8005" s="2">
        <v>43890</v>
      </c>
      <c r="D8005" s="1" t="s">
        <v>160</v>
      </c>
      <c r="E8005" s="1"/>
      <c r="F8005" s="1" t="s">
        <v>5215</v>
      </c>
      <c r="G8005" s="3"/>
      <c r="H8005" s="3">
        <v>1116.01</v>
      </c>
      <c r="I8005" s="1" t="s">
        <v>106</v>
      </c>
      <c r="J8005" s="1" t="s">
        <v>121</v>
      </c>
      <c r="K8005" s="1" t="s">
        <v>12</v>
      </c>
      <c r="L8005" s="1" t="s">
        <v>313</v>
      </c>
    </row>
    <row r="8006" spans="1:12" x14ac:dyDescent="0.2">
      <c r="A8006" s="1" t="s">
        <v>234</v>
      </c>
      <c r="B8006" s="1" t="s">
        <v>13</v>
      </c>
      <c r="C8006" s="2">
        <v>43890</v>
      </c>
      <c r="D8006" s="1" t="s">
        <v>4614</v>
      </c>
      <c r="E8006" s="1"/>
      <c r="F8006" s="1" t="s">
        <v>5216</v>
      </c>
      <c r="G8006" s="3">
        <v>30.23</v>
      </c>
      <c r="H8006" s="3"/>
      <c r="I8006" s="1" t="s">
        <v>106</v>
      </c>
      <c r="J8006" s="1" t="s">
        <v>121</v>
      </c>
      <c r="K8006" s="1" t="s">
        <v>12</v>
      </c>
      <c r="L8006" s="1" t="s">
        <v>313</v>
      </c>
    </row>
    <row r="8007" spans="1:12" x14ac:dyDescent="0.2">
      <c r="A8007" s="1" t="s">
        <v>234</v>
      </c>
      <c r="B8007" s="1" t="s">
        <v>13</v>
      </c>
      <c r="C8007" s="2">
        <v>43890</v>
      </c>
      <c r="D8007" s="1" t="s">
        <v>166</v>
      </c>
      <c r="E8007" s="1"/>
      <c r="F8007" s="1" t="s">
        <v>4810</v>
      </c>
      <c r="G8007" s="3">
        <v>655.96</v>
      </c>
      <c r="H8007" s="3"/>
      <c r="I8007" s="1" t="s">
        <v>87</v>
      </c>
      <c r="J8007" s="1" t="s">
        <v>116</v>
      </c>
      <c r="K8007" s="1" t="s">
        <v>84</v>
      </c>
      <c r="L8007" s="1" t="s">
        <v>26</v>
      </c>
    </row>
    <row r="8008" spans="1:12" x14ac:dyDescent="0.2">
      <c r="A8008" s="1" t="s">
        <v>234</v>
      </c>
      <c r="B8008" s="1" t="s">
        <v>13</v>
      </c>
      <c r="C8008" s="2">
        <v>43890</v>
      </c>
      <c r="D8008" s="1" t="s">
        <v>164</v>
      </c>
      <c r="E8008" s="1"/>
      <c r="F8008" s="1" t="s">
        <v>4654</v>
      </c>
      <c r="G8008" s="3">
        <v>187.11</v>
      </c>
      <c r="H8008" s="3"/>
      <c r="I8008" s="1" t="s">
        <v>87</v>
      </c>
      <c r="J8008" s="1" t="s">
        <v>116</v>
      </c>
      <c r="K8008" s="1" t="s">
        <v>84</v>
      </c>
      <c r="L8008" s="1" t="s">
        <v>51</v>
      </c>
    </row>
    <row r="8009" spans="1:12" x14ac:dyDescent="0.2">
      <c r="A8009" s="1" t="s">
        <v>234</v>
      </c>
      <c r="B8009" s="1" t="s">
        <v>13</v>
      </c>
      <c r="C8009" s="2">
        <v>43890</v>
      </c>
      <c r="D8009" s="1" t="s">
        <v>161</v>
      </c>
      <c r="E8009" s="1"/>
      <c r="F8009" s="1" t="s">
        <v>5217</v>
      </c>
      <c r="G8009" s="3"/>
      <c r="H8009" s="3">
        <v>367.39</v>
      </c>
      <c r="I8009" s="1" t="s">
        <v>120</v>
      </c>
      <c r="J8009" s="1" t="s">
        <v>171</v>
      </c>
      <c r="K8009" s="1" t="s">
        <v>84</v>
      </c>
      <c r="L8009" s="1" t="s">
        <v>241</v>
      </c>
    </row>
    <row r="8010" spans="1:12" x14ac:dyDescent="0.2">
      <c r="A8010" s="1" t="s">
        <v>234</v>
      </c>
      <c r="B8010" s="1" t="s">
        <v>13</v>
      </c>
      <c r="C8010" s="2">
        <v>43890</v>
      </c>
      <c r="D8010" s="1" t="s">
        <v>164</v>
      </c>
      <c r="E8010" s="1"/>
      <c r="F8010" s="1" t="s">
        <v>5218</v>
      </c>
      <c r="G8010" s="3">
        <v>169.2</v>
      </c>
      <c r="H8010" s="3"/>
      <c r="I8010" s="1" t="s">
        <v>120</v>
      </c>
      <c r="J8010" s="1" t="s">
        <v>171</v>
      </c>
      <c r="K8010" s="1" t="s">
        <v>12</v>
      </c>
      <c r="L8010" s="1" t="s">
        <v>78</v>
      </c>
    </row>
    <row r="8011" spans="1:12" x14ac:dyDescent="0.2">
      <c r="A8011" s="1" t="s">
        <v>234</v>
      </c>
      <c r="B8011" s="1" t="s">
        <v>13</v>
      </c>
      <c r="C8011" s="2">
        <v>43890</v>
      </c>
      <c r="D8011" s="1" t="s">
        <v>164</v>
      </c>
      <c r="E8011" s="1"/>
      <c r="F8011" s="1" t="s">
        <v>4605</v>
      </c>
      <c r="G8011" s="3">
        <v>196.59</v>
      </c>
      <c r="H8011" s="3"/>
      <c r="I8011" s="1" t="s">
        <v>120</v>
      </c>
      <c r="J8011" s="1" t="s">
        <v>171</v>
      </c>
      <c r="K8011" s="1" t="s">
        <v>12</v>
      </c>
      <c r="L8011" s="1" t="s">
        <v>409</v>
      </c>
    </row>
    <row r="8012" spans="1:12" x14ac:dyDescent="0.2">
      <c r="A8012" s="1" t="s">
        <v>234</v>
      </c>
      <c r="B8012" s="1" t="s">
        <v>13</v>
      </c>
      <c r="C8012" s="2">
        <v>43890</v>
      </c>
      <c r="D8012" s="1" t="s">
        <v>165</v>
      </c>
      <c r="E8012" s="1"/>
      <c r="F8012" s="1" t="s">
        <v>5219</v>
      </c>
      <c r="G8012" s="3">
        <v>508.85</v>
      </c>
      <c r="H8012" s="3"/>
      <c r="I8012" s="1" t="s">
        <v>120</v>
      </c>
      <c r="J8012" s="1" t="s">
        <v>171</v>
      </c>
      <c r="K8012" s="1" t="s">
        <v>84</v>
      </c>
      <c r="L8012" s="1" t="s">
        <v>300</v>
      </c>
    </row>
    <row r="8013" spans="1:12" x14ac:dyDescent="0.2">
      <c r="A8013" s="1" t="s">
        <v>234</v>
      </c>
      <c r="B8013" s="1" t="s">
        <v>13</v>
      </c>
      <c r="C8013" s="2">
        <v>43890</v>
      </c>
      <c r="D8013" s="1" t="s">
        <v>4619</v>
      </c>
      <c r="E8013" s="1"/>
      <c r="F8013" s="1" t="s">
        <v>5220</v>
      </c>
      <c r="G8013" s="3">
        <v>71.599999999999994</v>
      </c>
      <c r="H8013" s="3"/>
      <c r="I8013" s="1" t="s">
        <v>120</v>
      </c>
      <c r="J8013" s="1" t="s">
        <v>171</v>
      </c>
      <c r="K8013" s="1" t="s">
        <v>12</v>
      </c>
      <c r="L8013" s="1" t="s">
        <v>20</v>
      </c>
    </row>
    <row r="8014" spans="1:12" x14ac:dyDescent="0.2">
      <c r="A8014" s="1" t="s">
        <v>234</v>
      </c>
      <c r="B8014" s="1" t="s">
        <v>13</v>
      </c>
      <c r="C8014" s="2">
        <v>43890</v>
      </c>
      <c r="D8014" s="1" t="s">
        <v>167</v>
      </c>
      <c r="E8014" s="1"/>
      <c r="F8014" s="1" t="s">
        <v>5221</v>
      </c>
      <c r="G8014" s="3"/>
      <c r="H8014" s="3">
        <v>1197.92</v>
      </c>
      <c r="I8014" s="1" t="s">
        <v>120</v>
      </c>
      <c r="J8014" s="1" t="s">
        <v>171</v>
      </c>
      <c r="K8014" s="1" t="s">
        <v>12</v>
      </c>
      <c r="L8014" s="1" t="s">
        <v>473</v>
      </c>
    </row>
    <row r="8015" spans="1:12" x14ac:dyDescent="0.2">
      <c r="A8015" s="1" t="s">
        <v>234</v>
      </c>
      <c r="B8015" s="1" t="s">
        <v>13</v>
      </c>
      <c r="C8015" s="2">
        <v>43890</v>
      </c>
      <c r="D8015" s="1" t="s">
        <v>164</v>
      </c>
      <c r="E8015" s="1"/>
      <c r="F8015" s="1" t="s">
        <v>5222</v>
      </c>
      <c r="G8015" s="3">
        <v>1552.4</v>
      </c>
      <c r="H8015" s="3"/>
      <c r="I8015" s="1" t="s">
        <v>83</v>
      </c>
      <c r="J8015" s="1" t="s">
        <v>230</v>
      </c>
      <c r="K8015" s="1" t="s">
        <v>12</v>
      </c>
      <c r="L8015" s="1" t="s">
        <v>22</v>
      </c>
    </row>
    <row r="8016" spans="1:12" x14ac:dyDescent="0.2">
      <c r="A8016" s="1" t="s">
        <v>234</v>
      </c>
      <c r="B8016" s="1" t="s">
        <v>13</v>
      </c>
      <c r="C8016" s="2">
        <v>43890</v>
      </c>
      <c r="D8016" s="1" t="s">
        <v>164</v>
      </c>
      <c r="E8016" s="1"/>
      <c r="F8016" s="1" t="s">
        <v>5223</v>
      </c>
      <c r="G8016" s="3">
        <v>1899.5</v>
      </c>
      <c r="H8016" s="3"/>
      <c r="I8016" s="1" t="s">
        <v>83</v>
      </c>
      <c r="J8016" s="1" t="s">
        <v>181</v>
      </c>
      <c r="K8016" s="1" t="s">
        <v>12</v>
      </c>
      <c r="L8016" s="1" t="s">
        <v>30</v>
      </c>
    </row>
    <row r="8017" spans="1:12" x14ac:dyDescent="0.2">
      <c r="A8017" s="1" t="s">
        <v>234</v>
      </c>
      <c r="B8017" s="1" t="s">
        <v>13</v>
      </c>
      <c r="C8017" s="2">
        <v>43890</v>
      </c>
      <c r="D8017" s="1" t="s">
        <v>4610</v>
      </c>
      <c r="E8017" s="1"/>
      <c r="F8017" s="1" t="s">
        <v>5224</v>
      </c>
      <c r="G8017" s="3">
        <v>7.59</v>
      </c>
      <c r="H8017" s="3"/>
      <c r="I8017" s="1" t="s">
        <v>83</v>
      </c>
      <c r="J8017" s="1" t="s">
        <v>181</v>
      </c>
      <c r="K8017" s="1" t="s">
        <v>12</v>
      </c>
      <c r="L8017" s="1" t="s">
        <v>405</v>
      </c>
    </row>
    <row r="8018" spans="1:12" x14ac:dyDescent="0.2">
      <c r="A8018" s="1" t="s">
        <v>234</v>
      </c>
      <c r="B8018" s="1" t="s">
        <v>13</v>
      </c>
      <c r="C8018" s="2">
        <v>43890</v>
      </c>
      <c r="D8018" s="1" t="s">
        <v>166</v>
      </c>
      <c r="E8018" s="1"/>
      <c r="F8018" s="1" t="s">
        <v>5225</v>
      </c>
      <c r="G8018" s="3">
        <v>416.15</v>
      </c>
      <c r="H8018" s="3"/>
      <c r="I8018" s="1" t="s">
        <v>119</v>
      </c>
      <c r="J8018" s="1" t="s">
        <v>86</v>
      </c>
      <c r="K8018" s="1" t="s">
        <v>84</v>
      </c>
      <c r="L8018" s="1" t="s">
        <v>66</v>
      </c>
    </row>
    <row r="8019" spans="1:12" x14ac:dyDescent="0.2">
      <c r="A8019" s="1" t="s">
        <v>234</v>
      </c>
      <c r="B8019" s="1" t="s">
        <v>13</v>
      </c>
      <c r="C8019" s="2">
        <v>43890</v>
      </c>
      <c r="D8019" s="1" t="s">
        <v>166</v>
      </c>
      <c r="E8019" s="1"/>
      <c r="F8019" s="1" t="s">
        <v>5226</v>
      </c>
      <c r="G8019" s="3">
        <v>665</v>
      </c>
      <c r="H8019" s="3"/>
      <c r="I8019" s="1" t="s">
        <v>119</v>
      </c>
      <c r="J8019" s="1" t="s">
        <v>86</v>
      </c>
      <c r="K8019" s="1" t="s">
        <v>12</v>
      </c>
      <c r="L8019" s="1" t="s">
        <v>2968</v>
      </c>
    </row>
    <row r="8020" spans="1:12" x14ac:dyDescent="0.2">
      <c r="A8020" s="1" t="s">
        <v>234</v>
      </c>
      <c r="B8020" s="1" t="s">
        <v>13</v>
      </c>
      <c r="C8020" s="2">
        <v>43890</v>
      </c>
      <c r="D8020" s="1" t="s">
        <v>160</v>
      </c>
      <c r="E8020" s="1"/>
      <c r="F8020" s="1" t="s">
        <v>5227</v>
      </c>
      <c r="G8020" s="3"/>
      <c r="H8020" s="3">
        <v>684</v>
      </c>
      <c r="I8020" s="1" t="s">
        <v>119</v>
      </c>
      <c r="J8020" s="1" t="s">
        <v>86</v>
      </c>
      <c r="K8020" s="1" t="s">
        <v>12</v>
      </c>
      <c r="L8020" s="1" t="s">
        <v>53</v>
      </c>
    </row>
    <row r="8021" spans="1:12" x14ac:dyDescent="0.2">
      <c r="A8021" s="1" t="s">
        <v>234</v>
      </c>
      <c r="B8021" s="1" t="s">
        <v>13</v>
      </c>
      <c r="C8021" s="2">
        <v>43890</v>
      </c>
      <c r="D8021" s="1" t="s">
        <v>160</v>
      </c>
      <c r="E8021" s="1"/>
      <c r="F8021" s="1" t="s">
        <v>5228</v>
      </c>
      <c r="G8021" s="3"/>
      <c r="H8021" s="3">
        <v>780</v>
      </c>
      <c r="I8021" s="1" t="s">
        <v>119</v>
      </c>
      <c r="J8021" s="1" t="s">
        <v>86</v>
      </c>
      <c r="K8021" s="1" t="s">
        <v>12</v>
      </c>
      <c r="L8021" s="1" t="s">
        <v>2869</v>
      </c>
    </row>
    <row r="8022" spans="1:12" x14ac:dyDescent="0.2">
      <c r="A8022" s="1" t="s">
        <v>234</v>
      </c>
      <c r="B8022" s="1" t="s">
        <v>13</v>
      </c>
      <c r="C8022" s="2">
        <v>43890</v>
      </c>
      <c r="D8022" s="1" t="s">
        <v>160</v>
      </c>
      <c r="E8022" s="1"/>
      <c r="F8022" s="1" t="s">
        <v>5229</v>
      </c>
      <c r="G8022" s="3"/>
      <c r="H8022" s="3">
        <v>1351.6</v>
      </c>
      <c r="I8022" s="1" t="s">
        <v>119</v>
      </c>
      <c r="J8022" s="1" t="s">
        <v>86</v>
      </c>
      <c r="K8022" s="1" t="s">
        <v>12</v>
      </c>
      <c r="L8022" s="1" t="s">
        <v>31</v>
      </c>
    </row>
    <row r="8023" spans="1:12" x14ac:dyDescent="0.2">
      <c r="A8023" s="1" t="s">
        <v>234</v>
      </c>
      <c r="B8023" s="1" t="s">
        <v>13</v>
      </c>
      <c r="C8023" s="2">
        <v>43890</v>
      </c>
      <c r="D8023" s="1" t="s">
        <v>164</v>
      </c>
      <c r="E8023" s="1"/>
      <c r="F8023" s="1" t="s">
        <v>5230</v>
      </c>
      <c r="G8023" s="3">
        <v>1582.42</v>
      </c>
      <c r="H8023" s="3"/>
      <c r="I8023" s="1" t="s">
        <v>119</v>
      </c>
      <c r="J8023" s="1" t="s">
        <v>86</v>
      </c>
      <c r="K8023" s="1" t="s">
        <v>12</v>
      </c>
      <c r="L8023" s="1" t="s">
        <v>322</v>
      </c>
    </row>
    <row r="8024" spans="1:12" x14ac:dyDescent="0.2">
      <c r="A8024" s="1" t="s">
        <v>234</v>
      </c>
      <c r="B8024" s="1" t="s">
        <v>13</v>
      </c>
      <c r="C8024" s="2">
        <v>43890</v>
      </c>
      <c r="D8024" s="1" t="s">
        <v>164</v>
      </c>
      <c r="E8024" s="1"/>
      <c r="F8024" s="1" t="s">
        <v>5231</v>
      </c>
      <c r="G8024" s="3">
        <v>1200</v>
      </c>
      <c r="H8024" s="3"/>
      <c r="I8024" s="1" t="s">
        <v>119</v>
      </c>
      <c r="J8024" s="1" t="s">
        <v>86</v>
      </c>
      <c r="K8024" s="1" t="s">
        <v>84</v>
      </c>
      <c r="L8024" s="1" t="s">
        <v>300</v>
      </c>
    </row>
    <row r="8025" spans="1:12" x14ac:dyDescent="0.2">
      <c r="A8025" s="1" t="s">
        <v>234</v>
      </c>
      <c r="B8025" s="1" t="s">
        <v>13</v>
      </c>
      <c r="C8025" s="2">
        <v>43890</v>
      </c>
      <c r="D8025" s="1" t="s">
        <v>162</v>
      </c>
      <c r="E8025" s="1"/>
      <c r="F8025" s="1" t="s">
        <v>5232</v>
      </c>
      <c r="G8025" s="3">
        <v>843</v>
      </c>
      <c r="H8025" s="3"/>
      <c r="I8025" s="1" t="s">
        <v>119</v>
      </c>
      <c r="J8025" s="1" t="s">
        <v>86</v>
      </c>
      <c r="K8025" s="1" t="s">
        <v>12</v>
      </c>
      <c r="L8025" s="1" t="s">
        <v>349</v>
      </c>
    </row>
    <row r="8026" spans="1:12" x14ac:dyDescent="0.2">
      <c r="A8026" s="1" t="s">
        <v>234</v>
      </c>
      <c r="B8026" s="1" t="s">
        <v>13</v>
      </c>
      <c r="C8026" s="2">
        <v>43890</v>
      </c>
      <c r="D8026" s="1" t="s">
        <v>4619</v>
      </c>
      <c r="E8026" s="1"/>
      <c r="F8026" s="1" t="s">
        <v>5220</v>
      </c>
      <c r="G8026" s="3">
        <v>35.26</v>
      </c>
      <c r="H8026" s="3"/>
      <c r="I8026" s="1" t="s">
        <v>119</v>
      </c>
      <c r="J8026" s="1" t="s">
        <v>86</v>
      </c>
      <c r="K8026" s="1" t="s">
        <v>12</v>
      </c>
      <c r="L8026" s="1" t="s">
        <v>20</v>
      </c>
    </row>
    <row r="8027" spans="1:12" x14ac:dyDescent="0.2">
      <c r="A8027" s="1" t="s">
        <v>234</v>
      </c>
      <c r="B8027" s="1" t="s">
        <v>13</v>
      </c>
      <c r="C8027" s="2">
        <v>43890</v>
      </c>
      <c r="D8027" s="1" t="s">
        <v>4619</v>
      </c>
      <c r="E8027" s="1"/>
      <c r="F8027" s="1" t="s">
        <v>5233</v>
      </c>
      <c r="G8027" s="3">
        <v>6.56</v>
      </c>
      <c r="H8027" s="3"/>
      <c r="I8027" s="1" t="s">
        <v>119</v>
      </c>
      <c r="J8027" s="1" t="s">
        <v>86</v>
      </c>
      <c r="K8027" s="1" t="s">
        <v>12</v>
      </c>
      <c r="L8027" s="1" t="s">
        <v>257</v>
      </c>
    </row>
    <row r="8028" spans="1:12" x14ac:dyDescent="0.2">
      <c r="A8028" s="1" t="s">
        <v>234</v>
      </c>
      <c r="B8028" s="1" t="s">
        <v>13</v>
      </c>
      <c r="C8028" s="2">
        <v>43890</v>
      </c>
      <c r="D8028" s="1" t="s">
        <v>4610</v>
      </c>
      <c r="E8028" s="1"/>
      <c r="F8028" s="1" t="s">
        <v>5234</v>
      </c>
      <c r="G8028" s="3">
        <v>144.32</v>
      </c>
      <c r="H8028" s="3"/>
      <c r="I8028" s="1" t="s">
        <v>119</v>
      </c>
      <c r="J8028" s="1" t="s">
        <v>86</v>
      </c>
      <c r="K8028" s="1" t="s">
        <v>12</v>
      </c>
      <c r="L8028" s="1" t="s">
        <v>382</v>
      </c>
    </row>
    <row r="8029" spans="1:12" x14ac:dyDescent="0.2">
      <c r="A8029" s="1" t="s">
        <v>234</v>
      </c>
      <c r="B8029" s="1" t="s">
        <v>13</v>
      </c>
      <c r="C8029" s="2">
        <v>43890</v>
      </c>
      <c r="D8029" s="1" t="s">
        <v>4610</v>
      </c>
      <c r="E8029" s="1"/>
      <c r="F8029" s="1" t="s">
        <v>4806</v>
      </c>
      <c r="G8029" s="3">
        <v>31.02</v>
      </c>
      <c r="H8029" s="3"/>
      <c r="I8029" s="1" t="s">
        <v>119</v>
      </c>
      <c r="J8029" s="1" t="s">
        <v>86</v>
      </c>
      <c r="K8029" s="1" t="s">
        <v>84</v>
      </c>
      <c r="L8029" s="1" t="s">
        <v>29</v>
      </c>
    </row>
    <row r="8030" spans="1:12" x14ac:dyDescent="0.2">
      <c r="A8030" s="1" t="s">
        <v>234</v>
      </c>
      <c r="B8030" s="1" t="s">
        <v>13</v>
      </c>
      <c r="C8030" s="2">
        <v>43890</v>
      </c>
      <c r="D8030" s="1" t="s">
        <v>4595</v>
      </c>
      <c r="E8030" s="1"/>
      <c r="F8030" s="1" t="s">
        <v>5235</v>
      </c>
      <c r="G8030" s="3">
        <v>210.2</v>
      </c>
      <c r="H8030" s="3"/>
      <c r="I8030" s="1" t="s">
        <v>119</v>
      </c>
      <c r="J8030" s="1" t="s">
        <v>86</v>
      </c>
      <c r="K8030" s="1" t="s">
        <v>12</v>
      </c>
      <c r="L8030" s="1" t="s">
        <v>451</v>
      </c>
    </row>
    <row r="8031" spans="1:12" x14ac:dyDescent="0.2">
      <c r="A8031" s="1" t="s">
        <v>234</v>
      </c>
      <c r="B8031" s="1" t="s">
        <v>13</v>
      </c>
      <c r="C8031" s="2">
        <v>43890</v>
      </c>
      <c r="D8031" s="1" t="s">
        <v>4614</v>
      </c>
      <c r="E8031" s="1"/>
      <c r="F8031" s="1" t="s">
        <v>4624</v>
      </c>
      <c r="G8031" s="3">
        <v>15.47</v>
      </c>
      <c r="H8031" s="3"/>
      <c r="I8031" s="1" t="s">
        <v>119</v>
      </c>
      <c r="J8031" s="1" t="s">
        <v>86</v>
      </c>
      <c r="K8031" s="1" t="s">
        <v>12</v>
      </c>
      <c r="L8031" s="1" t="s">
        <v>433</v>
      </c>
    </row>
    <row r="8032" spans="1:12" x14ac:dyDescent="0.2">
      <c r="A8032" s="1" t="s">
        <v>234</v>
      </c>
      <c r="B8032" s="1" t="s">
        <v>13</v>
      </c>
      <c r="C8032" s="2">
        <v>43890</v>
      </c>
      <c r="D8032" s="1" t="s">
        <v>4614</v>
      </c>
      <c r="E8032" s="1"/>
      <c r="F8032" s="1" t="s">
        <v>5236</v>
      </c>
      <c r="G8032" s="3">
        <v>85.54</v>
      </c>
      <c r="H8032" s="3"/>
      <c r="I8032" s="1" t="s">
        <v>119</v>
      </c>
      <c r="J8032" s="1" t="s">
        <v>86</v>
      </c>
      <c r="K8032" s="1" t="s">
        <v>12</v>
      </c>
      <c r="L8032" s="1" t="s">
        <v>88</v>
      </c>
    </row>
    <row r="8033" spans="1:12" x14ac:dyDescent="0.2">
      <c r="A8033" s="1" t="s">
        <v>234</v>
      </c>
      <c r="B8033" s="1" t="s">
        <v>13</v>
      </c>
      <c r="C8033" s="2">
        <v>43890</v>
      </c>
      <c r="D8033" s="1" t="s">
        <v>4625</v>
      </c>
      <c r="E8033" s="1"/>
      <c r="F8033" s="1" t="s">
        <v>4881</v>
      </c>
      <c r="G8033" s="3">
        <v>12.84</v>
      </c>
      <c r="H8033" s="3"/>
      <c r="I8033" s="1" t="s">
        <v>83</v>
      </c>
      <c r="J8033" s="1" t="s">
        <v>175</v>
      </c>
      <c r="K8033" s="1" t="s">
        <v>84</v>
      </c>
      <c r="L8033" s="1" t="s">
        <v>29</v>
      </c>
    </row>
    <row r="8034" spans="1:12" x14ac:dyDescent="0.2">
      <c r="A8034" s="1" t="s">
        <v>234</v>
      </c>
      <c r="B8034" s="1" t="s">
        <v>13</v>
      </c>
      <c r="C8034" s="2">
        <v>43890</v>
      </c>
      <c r="D8034" s="1" t="s">
        <v>167</v>
      </c>
      <c r="E8034" s="1"/>
      <c r="F8034" s="1" t="s">
        <v>5237</v>
      </c>
      <c r="G8034" s="3"/>
      <c r="H8034" s="3">
        <v>221.92</v>
      </c>
      <c r="I8034" s="1" t="s">
        <v>83</v>
      </c>
      <c r="J8034" s="1" t="s">
        <v>175</v>
      </c>
      <c r="K8034" s="1" t="s">
        <v>84</v>
      </c>
      <c r="L8034" s="1" t="s">
        <v>26</v>
      </c>
    </row>
    <row r="8035" spans="1:12" x14ac:dyDescent="0.2">
      <c r="A8035" s="1" t="s">
        <v>234</v>
      </c>
      <c r="B8035" s="1" t="s">
        <v>13</v>
      </c>
      <c r="C8035" s="2">
        <v>43890</v>
      </c>
      <c r="D8035" s="1" t="s">
        <v>166</v>
      </c>
      <c r="E8035" s="1"/>
      <c r="F8035" s="1" t="s">
        <v>5238</v>
      </c>
      <c r="G8035" s="3">
        <v>952.25</v>
      </c>
      <c r="H8035" s="3"/>
      <c r="I8035" s="1" t="s">
        <v>85</v>
      </c>
      <c r="J8035" s="1" t="s">
        <v>125</v>
      </c>
      <c r="K8035" s="1" t="s">
        <v>12</v>
      </c>
      <c r="L8035" s="1" t="s">
        <v>33</v>
      </c>
    </row>
    <row r="8036" spans="1:12" x14ac:dyDescent="0.2">
      <c r="A8036" s="1" t="s">
        <v>234</v>
      </c>
      <c r="B8036" s="1" t="s">
        <v>13</v>
      </c>
      <c r="C8036" s="2">
        <v>43890</v>
      </c>
      <c r="D8036" s="1" t="s">
        <v>166</v>
      </c>
      <c r="E8036" s="1"/>
      <c r="F8036" s="1" t="s">
        <v>5239</v>
      </c>
      <c r="G8036" s="3">
        <v>837</v>
      </c>
      <c r="H8036" s="3"/>
      <c r="I8036" s="1" t="s">
        <v>85</v>
      </c>
      <c r="J8036" s="1" t="s">
        <v>125</v>
      </c>
      <c r="K8036" s="1" t="s">
        <v>12</v>
      </c>
      <c r="L8036" s="1" t="s">
        <v>1362</v>
      </c>
    </row>
    <row r="8037" spans="1:12" x14ac:dyDescent="0.2">
      <c r="A8037" s="1" t="s">
        <v>234</v>
      </c>
      <c r="B8037" s="1" t="s">
        <v>13</v>
      </c>
      <c r="C8037" s="2">
        <v>43890</v>
      </c>
      <c r="D8037" s="1" t="s">
        <v>166</v>
      </c>
      <c r="E8037" s="1"/>
      <c r="F8037" s="1" t="s">
        <v>5099</v>
      </c>
      <c r="G8037" s="3">
        <v>74.989999999999995</v>
      </c>
      <c r="H8037" s="3"/>
      <c r="I8037" s="1" t="s">
        <v>177</v>
      </c>
      <c r="J8037" s="1" t="s">
        <v>178</v>
      </c>
      <c r="K8037" s="1" t="s">
        <v>12</v>
      </c>
      <c r="L8037" s="1" t="s">
        <v>15</v>
      </c>
    </row>
    <row r="8038" spans="1:12" x14ac:dyDescent="0.2">
      <c r="A8038" s="1" t="s">
        <v>234</v>
      </c>
      <c r="B8038" s="1" t="s">
        <v>13</v>
      </c>
      <c r="C8038" s="2">
        <v>43890</v>
      </c>
      <c r="D8038" s="1" t="s">
        <v>166</v>
      </c>
      <c r="E8038" s="1"/>
      <c r="F8038" s="1" t="s">
        <v>4786</v>
      </c>
      <c r="G8038" s="3">
        <v>311.22000000000003</v>
      </c>
      <c r="H8038" s="3"/>
      <c r="I8038" s="1" t="s">
        <v>177</v>
      </c>
      <c r="J8038" s="1" t="s">
        <v>178</v>
      </c>
      <c r="K8038" s="1" t="s">
        <v>12</v>
      </c>
      <c r="L8038" s="1" t="s">
        <v>2630</v>
      </c>
    </row>
    <row r="8039" spans="1:12" x14ac:dyDescent="0.2">
      <c r="A8039" s="1" t="s">
        <v>234</v>
      </c>
      <c r="B8039" s="1" t="s">
        <v>13</v>
      </c>
      <c r="C8039" s="2">
        <v>43890</v>
      </c>
      <c r="D8039" s="1" t="s">
        <v>167</v>
      </c>
      <c r="E8039" s="1"/>
      <c r="F8039" s="1" t="s">
        <v>5023</v>
      </c>
      <c r="G8039" s="3"/>
      <c r="H8039" s="3">
        <v>198.5</v>
      </c>
      <c r="I8039" s="1" t="s">
        <v>177</v>
      </c>
      <c r="J8039" s="1" t="s">
        <v>178</v>
      </c>
      <c r="K8039" s="1" t="s">
        <v>12</v>
      </c>
      <c r="L8039" s="1" t="s">
        <v>433</v>
      </c>
    </row>
    <row r="8040" spans="1:12" x14ac:dyDescent="0.2">
      <c r="A8040" s="1" t="s">
        <v>234</v>
      </c>
      <c r="B8040" s="1" t="s">
        <v>13</v>
      </c>
      <c r="C8040" s="2">
        <v>43890</v>
      </c>
      <c r="D8040" s="1" t="s">
        <v>4595</v>
      </c>
      <c r="E8040" s="1"/>
      <c r="F8040" s="1" t="s">
        <v>5030</v>
      </c>
      <c r="G8040" s="3">
        <v>4.8899999999999997</v>
      </c>
      <c r="H8040" s="3"/>
      <c r="I8040" s="1" t="s">
        <v>123</v>
      </c>
      <c r="J8040" s="1" t="s">
        <v>124</v>
      </c>
      <c r="K8040" s="1" t="s">
        <v>84</v>
      </c>
      <c r="L8040" s="1" t="s">
        <v>51</v>
      </c>
    </row>
    <row r="8041" spans="1:12" x14ac:dyDescent="0.2">
      <c r="A8041" s="1" t="s">
        <v>234</v>
      </c>
      <c r="B8041" s="1" t="s">
        <v>13</v>
      </c>
      <c r="C8041" s="2">
        <v>43890</v>
      </c>
      <c r="D8041" s="1" t="s">
        <v>166</v>
      </c>
      <c r="E8041" s="1"/>
      <c r="F8041" s="1" t="s">
        <v>5037</v>
      </c>
      <c r="G8041" s="3">
        <v>176.08</v>
      </c>
      <c r="H8041" s="3"/>
      <c r="I8041" s="1" t="s">
        <v>106</v>
      </c>
      <c r="J8041" s="1" t="s">
        <v>122</v>
      </c>
      <c r="K8041" s="1" t="s">
        <v>12</v>
      </c>
      <c r="L8041" s="1" t="s">
        <v>1047</v>
      </c>
    </row>
    <row r="8042" spans="1:12" x14ac:dyDescent="0.2">
      <c r="A8042" s="1" t="s">
        <v>234</v>
      </c>
      <c r="B8042" s="1" t="s">
        <v>13</v>
      </c>
      <c r="C8042" s="2">
        <v>43890</v>
      </c>
      <c r="D8042" s="1" t="s">
        <v>164</v>
      </c>
      <c r="E8042" s="1"/>
      <c r="F8042" s="1" t="s">
        <v>5240</v>
      </c>
      <c r="G8042" s="3">
        <v>1511.82</v>
      </c>
      <c r="H8042" s="3"/>
      <c r="I8042" s="1" t="s">
        <v>106</v>
      </c>
      <c r="J8042" s="1" t="s">
        <v>122</v>
      </c>
      <c r="K8042" s="1" t="s">
        <v>12</v>
      </c>
      <c r="L8042" s="1" t="s">
        <v>16</v>
      </c>
    </row>
    <row r="8043" spans="1:12" x14ac:dyDescent="0.2">
      <c r="A8043" s="1" t="s">
        <v>234</v>
      </c>
      <c r="B8043" s="1" t="s">
        <v>13</v>
      </c>
      <c r="C8043" s="2">
        <v>43890</v>
      </c>
      <c r="D8043" s="1" t="s">
        <v>160</v>
      </c>
      <c r="E8043" s="1"/>
      <c r="F8043" s="1" t="s">
        <v>5241</v>
      </c>
      <c r="G8043" s="3"/>
      <c r="H8043" s="3">
        <v>69.42</v>
      </c>
      <c r="I8043" s="1" t="s">
        <v>108</v>
      </c>
      <c r="J8043" s="1" t="s">
        <v>117</v>
      </c>
      <c r="K8043" s="1" t="s">
        <v>84</v>
      </c>
      <c r="L8043" s="1" t="s">
        <v>29</v>
      </c>
    </row>
    <row r="8044" spans="1:12" x14ac:dyDescent="0.2">
      <c r="A8044" s="1" t="s">
        <v>234</v>
      </c>
      <c r="B8044" s="1" t="s">
        <v>13</v>
      </c>
      <c r="C8044" s="2">
        <v>43890</v>
      </c>
      <c r="D8044" s="1" t="s">
        <v>4614</v>
      </c>
      <c r="E8044" s="1"/>
      <c r="F8044" s="1" t="s">
        <v>5242</v>
      </c>
      <c r="G8044" s="3">
        <v>25.55</v>
      </c>
      <c r="H8044" s="3"/>
      <c r="I8044" s="1" t="s">
        <v>108</v>
      </c>
      <c r="J8044" s="1" t="s">
        <v>117</v>
      </c>
      <c r="K8044" s="1" t="s">
        <v>12</v>
      </c>
      <c r="L8044" s="1" t="s">
        <v>80</v>
      </c>
    </row>
    <row r="8045" spans="1:12" x14ac:dyDescent="0.2">
      <c r="A8045" s="1" t="s">
        <v>234</v>
      </c>
      <c r="B8045" s="1" t="s">
        <v>13</v>
      </c>
      <c r="C8045" s="2">
        <v>43890</v>
      </c>
      <c r="D8045" s="1" t="s">
        <v>164</v>
      </c>
      <c r="E8045" s="1"/>
      <c r="F8045" s="1" t="s">
        <v>4633</v>
      </c>
      <c r="G8045" s="3">
        <v>184.62</v>
      </c>
      <c r="H8045" s="3"/>
      <c r="I8045" s="1" t="s">
        <v>106</v>
      </c>
      <c r="J8045" s="1" t="s">
        <v>121</v>
      </c>
      <c r="K8045" s="1" t="s">
        <v>84</v>
      </c>
      <c r="L8045" s="1" t="s">
        <v>26</v>
      </c>
    </row>
    <row r="8046" spans="1:12" x14ac:dyDescent="0.2">
      <c r="A8046" s="1" t="s">
        <v>234</v>
      </c>
      <c r="B8046" s="1" t="s">
        <v>13</v>
      </c>
      <c r="C8046" s="2">
        <v>43890</v>
      </c>
      <c r="D8046" s="1" t="s">
        <v>161</v>
      </c>
      <c r="E8046" s="1"/>
      <c r="F8046" s="1" t="s">
        <v>4883</v>
      </c>
      <c r="G8046" s="3"/>
      <c r="H8046" s="3">
        <v>548.99</v>
      </c>
      <c r="I8046" s="1" t="s">
        <v>87</v>
      </c>
      <c r="J8046" s="1" t="s">
        <v>116</v>
      </c>
      <c r="K8046" s="1" t="s">
        <v>84</v>
      </c>
      <c r="L8046" s="1" t="s">
        <v>63</v>
      </c>
    </row>
    <row r="8047" spans="1:12" x14ac:dyDescent="0.2">
      <c r="A8047" s="1" t="s">
        <v>234</v>
      </c>
      <c r="B8047" s="1" t="s">
        <v>13</v>
      </c>
      <c r="C8047" s="2">
        <v>43890</v>
      </c>
      <c r="D8047" s="1" t="s">
        <v>161</v>
      </c>
      <c r="E8047" s="1"/>
      <c r="F8047" s="1" t="s">
        <v>4751</v>
      </c>
      <c r="G8047" s="3"/>
      <c r="H8047" s="3">
        <v>167.34</v>
      </c>
      <c r="I8047" s="1" t="s">
        <v>87</v>
      </c>
      <c r="J8047" s="1" t="s">
        <v>116</v>
      </c>
      <c r="K8047" s="1" t="s">
        <v>84</v>
      </c>
      <c r="L8047" s="1" t="s">
        <v>111</v>
      </c>
    </row>
    <row r="8048" spans="1:12" x14ac:dyDescent="0.2">
      <c r="A8048" s="1" t="s">
        <v>234</v>
      </c>
      <c r="B8048" s="1" t="s">
        <v>13</v>
      </c>
      <c r="C8048" s="2">
        <v>43890</v>
      </c>
      <c r="D8048" s="1" t="s">
        <v>165</v>
      </c>
      <c r="E8048" s="1"/>
      <c r="F8048" s="1" t="s">
        <v>4802</v>
      </c>
      <c r="G8048" s="3">
        <v>185.5</v>
      </c>
      <c r="H8048" s="3"/>
      <c r="I8048" s="1" t="s">
        <v>87</v>
      </c>
      <c r="J8048" s="1" t="s">
        <v>116</v>
      </c>
      <c r="K8048" s="1" t="s">
        <v>84</v>
      </c>
      <c r="L8048" s="1" t="s">
        <v>51</v>
      </c>
    </row>
    <row r="8049" spans="1:12" x14ac:dyDescent="0.2">
      <c r="A8049" s="1" t="s">
        <v>234</v>
      </c>
      <c r="B8049" s="1" t="s">
        <v>13</v>
      </c>
      <c r="C8049" s="2">
        <v>43890</v>
      </c>
      <c r="D8049" s="1" t="s">
        <v>4595</v>
      </c>
      <c r="E8049" s="1"/>
      <c r="F8049" s="1" t="s">
        <v>4717</v>
      </c>
      <c r="G8049" s="3">
        <v>13.34</v>
      </c>
      <c r="H8049" s="3"/>
      <c r="I8049" s="1" t="s">
        <v>87</v>
      </c>
      <c r="J8049" s="1" t="s">
        <v>116</v>
      </c>
      <c r="K8049" s="1" t="s">
        <v>84</v>
      </c>
      <c r="L8049" s="1" t="s">
        <v>104</v>
      </c>
    </row>
    <row r="8050" spans="1:12" x14ac:dyDescent="0.2">
      <c r="A8050" s="1" t="s">
        <v>234</v>
      </c>
      <c r="B8050" s="1" t="s">
        <v>13</v>
      </c>
      <c r="C8050" s="2">
        <v>43890</v>
      </c>
      <c r="D8050" s="1" t="s">
        <v>167</v>
      </c>
      <c r="E8050" s="1"/>
      <c r="F8050" s="1" t="s">
        <v>4621</v>
      </c>
      <c r="G8050" s="3"/>
      <c r="H8050" s="3">
        <v>85.29</v>
      </c>
      <c r="I8050" s="1" t="s">
        <v>87</v>
      </c>
      <c r="J8050" s="1" t="s">
        <v>253</v>
      </c>
      <c r="K8050" s="1" t="s">
        <v>84</v>
      </c>
      <c r="L8050" s="1" t="s">
        <v>2028</v>
      </c>
    </row>
    <row r="8051" spans="1:12" x14ac:dyDescent="0.2">
      <c r="A8051" s="1" t="s">
        <v>234</v>
      </c>
      <c r="B8051" s="1" t="s">
        <v>13</v>
      </c>
      <c r="C8051" s="2">
        <v>43890</v>
      </c>
      <c r="D8051" s="1" t="s">
        <v>167</v>
      </c>
      <c r="E8051" s="1"/>
      <c r="F8051" s="1" t="s">
        <v>4707</v>
      </c>
      <c r="G8051" s="3"/>
      <c r="H8051" s="3">
        <v>1006.15</v>
      </c>
      <c r="I8051" s="1" t="s">
        <v>87</v>
      </c>
      <c r="J8051" s="1" t="s">
        <v>253</v>
      </c>
      <c r="K8051" s="1" t="s">
        <v>84</v>
      </c>
      <c r="L8051" s="1" t="s">
        <v>63</v>
      </c>
    </row>
    <row r="8052" spans="1:12" x14ac:dyDescent="0.2">
      <c r="A8052" s="1" t="s">
        <v>234</v>
      </c>
      <c r="B8052" s="1" t="s">
        <v>13</v>
      </c>
      <c r="C8052" s="2">
        <v>43890</v>
      </c>
      <c r="D8052" s="1" t="s">
        <v>163</v>
      </c>
      <c r="E8052" s="1"/>
      <c r="F8052" s="1" t="s">
        <v>5243</v>
      </c>
      <c r="G8052" s="3"/>
      <c r="H8052" s="3">
        <v>1330.38</v>
      </c>
      <c r="I8052" s="1" t="s">
        <v>120</v>
      </c>
      <c r="J8052" s="1" t="s">
        <v>171</v>
      </c>
      <c r="K8052" s="1" t="s">
        <v>12</v>
      </c>
      <c r="L8052" s="1" t="s">
        <v>19</v>
      </c>
    </row>
    <row r="8053" spans="1:12" x14ac:dyDescent="0.2">
      <c r="A8053" s="1" t="s">
        <v>234</v>
      </c>
      <c r="B8053" s="1" t="s">
        <v>13</v>
      </c>
      <c r="C8053" s="2">
        <v>43890</v>
      </c>
      <c r="D8053" s="1" t="s">
        <v>162</v>
      </c>
      <c r="E8053" s="1"/>
      <c r="F8053" s="1" t="s">
        <v>5244</v>
      </c>
      <c r="G8053" s="3">
        <v>1330</v>
      </c>
      <c r="H8053" s="3"/>
      <c r="I8053" s="1" t="s">
        <v>120</v>
      </c>
      <c r="J8053" s="1" t="s">
        <v>171</v>
      </c>
      <c r="K8053" s="1" t="s">
        <v>12</v>
      </c>
      <c r="L8053" s="1" t="s">
        <v>3084</v>
      </c>
    </row>
    <row r="8054" spans="1:12" x14ac:dyDescent="0.2">
      <c r="A8054" s="1" t="s">
        <v>234</v>
      </c>
      <c r="B8054" s="1" t="s">
        <v>13</v>
      </c>
      <c r="C8054" s="2">
        <v>43890</v>
      </c>
      <c r="D8054" s="1" t="s">
        <v>165</v>
      </c>
      <c r="E8054" s="1"/>
      <c r="F8054" s="1" t="s">
        <v>5245</v>
      </c>
      <c r="G8054" s="3">
        <v>1040.32</v>
      </c>
      <c r="H8054" s="3"/>
      <c r="I8054" s="1" t="s">
        <v>83</v>
      </c>
      <c r="J8054" s="1" t="s">
        <v>181</v>
      </c>
      <c r="K8054" s="1" t="s">
        <v>12</v>
      </c>
      <c r="L8054" s="1" t="s">
        <v>328</v>
      </c>
    </row>
    <row r="8055" spans="1:12" x14ac:dyDescent="0.2">
      <c r="A8055" s="1" t="s">
        <v>234</v>
      </c>
      <c r="B8055" s="1" t="s">
        <v>13</v>
      </c>
      <c r="C8055" s="2">
        <v>43890</v>
      </c>
      <c r="D8055" s="1" t="s">
        <v>165</v>
      </c>
      <c r="E8055" s="1"/>
      <c r="F8055" s="1" t="s">
        <v>5246</v>
      </c>
      <c r="G8055" s="3">
        <v>766.08</v>
      </c>
      <c r="H8055" s="3"/>
      <c r="I8055" s="1" t="s">
        <v>83</v>
      </c>
      <c r="J8055" s="1" t="s">
        <v>181</v>
      </c>
      <c r="K8055" s="1" t="s">
        <v>12</v>
      </c>
      <c r="L8055" s="1" t="s">
        <v>411</v>
      </c>
    </row>
    <row r="8056" spans="1:12" x14ac:dyDescent="0.2">
      <c r="A8056" s="1" t="s">
        <v>234</v>
      </c>
      <c r="B8056" s="1" t="s">
        <v>13</v>
      </c>
      <c r="C8056" s="2">
        <v>43890</v>
      </c>
      <c r="D8056" s="1" t="s">
        <v>166</v>
      </c>
      <c r="E8056" s="1"/>
      <c r="F8056" s="1" t="s">
        <v>5247</v>
      </c>
      <c r="G8056" s="3">
        <v>846</v>
      </c>
      <c r="H8056" s="3"/>
      <c r="I8056" s="1" t="s">
        <v>119</v>
      </c>
      <c r="J8056" s="1" t="s">
        <v>86</v>
      </c>
      <c r="K8056" s="1" t="s">
        <v>12</v>
      </c>
      <c r="L8056" s="1" t="s">
        <v>42</v>
      </c>
    </row>
    <row r="8057" spans="1:12" x14ac:dyDescent="0.2">
      <c r="A8057" s="1" t="s">
        <v>234</v>
      </c>
      <c r="B8057" s="1" t="s">
        <v>13</v>
      </c>
      <c r="C8057" s="2">
        <v>43890</v>
      </c>
      <c r="D8057" s="1" t="s">
        <v>160</v>
      </c>
      <c r="E8057" s="1"/>
      <c r="F8057" s="1" t="s">
        <v>5248</v>
      </c>
      <c r="G8057" s="3"/>
      <c r="H8057" s="3">
        <v>612</v>
      </c>
      <c r="I8057" s="1" t="s">
        <v>119</v>
      </c>
      <c r="J8057" s="1" t="s">
        <v>86</v>
      </c>
      <c r="K8057" s="1" t="s">
        <v>12</v>
      </c>
      <c r="L8057" s="1" t="s">
        <v>2799</v>
      </c>
    </row>
    <row r="8058" spans="1:12" x14ac:dyDescent="0.2">
      <c r="A8058" s="1" t="s">
        <v>234</v>
      </c>
      <c r="B8058" s="1" t="s">
        <v>13</v>
      </c>
      <c r="C8058" s="2">
        <v>43890</v>
      </c>
      <c r="D8058" s="1" t="s">
        <v>161</v>
      </c>
      <c r="E8058" s="1"/>
      <c r="F8058" s="1" t="s">
        <v>5249</v>
      </c>
      <c r="G8058" s="3"/>
      <c r="H8058" s="3">
        <v>715.03</v>
      </c>
      <c r="I8058" s="1" t="s">
        <v>119</v>
      </c>
      <c r="J8058" s="1" t="s">
        <v>86</v>
      </c>
      <c r="K8058" s="1" t="s">
        <v>12</v>
      </c>
      <c r="L8058" s="1" t="s">
        <v>277</v>
      </c>
    </row>
    <row r="8059" spans="1:12" x14ac:dyDescent="0.2">
      <c r="A8059" s="1" t="s">
        <v>234</v>
      </c>
      <c r="B8059" s="1" t="s">
        <v>13</v>
      </c>
      <c r="C8059" s="2">
        <v>43890</v>
      </c>
      <c r="D8059" s="1" t="s">
        <v>161</v>
      </c>
      <c r="E8059" s="1"/>
      <c r="F8059" s="1" t="s">
        <v>5250</v>
      </c>
      <c r="G8059" s="3"/>
      <c r="H8059" s="3">
        <v>1353.75</v>
      </c>
      <c r="I8059" s="1" t="s">
        <v>119</v>
      </c>
      <c r="J8059" s="1" t="s">
        <v>86</v>
      </c>
      <c r="K8059" s="1" t="s">
        <v>12</v>
      </c>
      <c r="L8059" s="1" t="s">
        <v>70</v>
      </c>
    </row>
    <row r="8060" spans="1:12" x14ac:dyDescent="0.2">
      <c r="A8060" s="1" t="s">
        <v>234</v>
      </c>
      <c r="B8060" s="1" t="s">
        <v>13</v>
      </c>
      <c r="C8060" s="2">
        <v>43890</v>
      </c>
      <c r="D8060" s="1" t="s">
        <v>161</v>
      </c>
      <c r="E8060" s="1"/>
      <c r="F8060" s="1" t="s">
        <v>5251</v>
      </c>
      <c r="G8060" s="3"/>
      <c r="H8060" s="3">
        <v>708</v>
      </c>
      <c r="I8060" s="1" t="s">
        <v>119</v>
      </c>
      <c r="J8060" s="1" t="s">
        <v>86</v>
      </c>
      <c r="K8060" s="1" t="s">
        <v>12</v>
      </c>
      <c r="L8060" s="1" t="s">
        <v>389</v>
      </c>
    </row>
    <row r="8061" spans="1:12" x14ac:dyDescent="0.2">
      <c r="A8061" s="1" t="s">
        <v>234</v>
      </c>
      <c r="B8061" s="1" t="s">
        <v>13</v>
      </c>
      <c r="C8061" s="2">
        <v>43890</v>
      </c>
      <c r="D8061" s="1" t="s">
        <v>161</v>
      </c>
      <c r="E8061" s="1"/>
      <c r="F8061" s="1" t="s">
        <v>5252</v>
      </c>
      <c r="G8061" s="3"/>
      <c r="H8061" s="3">
        <v>1246.71</v>
      </c>
      <c r="I8061" s="1" t="s">
        <v>119</v>
      </c>
      <c r="J8061" s="1" t="s">
        <v>86</v>
      </c>
      <c r="K8061" s="1" t="s">
        <v>12</v>
      </c>
      <c r="L8061" s="1" t="s">
        <v>427</v>
      </c>
    </row>
    <row r="8062" spans="1:12" x14ac:dyDescent="0.2">
      <c r="A8062" s="1" t="s">
        <v>234</v>
      </c>
      <c r="B8062" s="1" t="s">
        <v>13</v>
      </c>
      <c r="C8062" s="2">
        <v>43890</v>
      </c>
      <c r="D8062" s="1" t="s">
        <v>161</v>
      </c>
      <c r="E8062" s="1"/>
      <c r="F8062" s="1" t="s">
        <v>5253</v>
      </c>
      <c r="G8062" s="3"/>
      <c r="H8062" s="3">
        <v>952.25</v>
      </c>
      <c r="I8062" s="1" t="s">
        <v>119</v>
      </c>
      <c r="J8062" s="1" t="s">
        <v>86</v>
      </c>
      <c r="K8062" s="1" t="s">
        <v>12</v>
      </c>
      <c r="L8062" s="1" t="s">
        <v>2628</v>
      </c>
    </row>
    <row r="8063" spans="1:12" x14ac:dyDescent="0.2">
      <c r="A8063" s="1" t="s">
        <v>234</v>
      </c>
      <c r="B8063" s="1" t="s">
        <v>13</v>
      </c>
      <c r="C8063" s="2">
        <v>43890</v>
      </c>
      <c r="D8063" s="1" t="s">
        <v>164</v>
      </c>
      <c r="E8063" s="1"/>
      <c r="F8063" s="1" t="s">
        <v>5254</v>
      </c>
      <c r="G8063" s="3">
        <v>867</v>
      </c>
      <c r="H8063" s="3"/>
      <c r="I8063" s="1" t="s">
        <v>119</v>
      </c>
      <c r="J8063" s="1" t="s">
        <v>86</v>
      </c>
      <c r="K8063" s="1" t="s">
        <v>12</v>
      </c>
      <c r="L8063" s="1" t="s">
        <v>449</v>
      </c>
    </row>
    <row r="8064" spans="1:12" x14ac:dyDescent="0.2">
      <c r="A8064" s="1" t="s">
        <v>234</v>
      </c>
      <c r="B8064" s="1" t="s">
        <v>13</v>
      </c>
      <c r="C8064" s="2">
        <v>43890</v>
      </c>
      <c r="D8064" s="1" t="s">
        <v>164</v>
      </c>
      <c r="E8064" s="1"/>
      <c r="F8064" s="1" t="s">
        <v>5255</v>
      </c>
      <c r="G8064" s="3">
        <v>885</v>
      </c>
      <c r="H8064" s="3"/>
      <c r="I8064" s="1" t="s">
        <v>119</v>
      </c>
      <c r="J8064" s="1" t="s">
        <v>86</v>
      </c>
      <c r="K8064" s="1" t="s">
        <v>12</v>
      </c>
      <c r="L8064" s="1" t="s">
        <v>387</v>
      </c>
    </row>
    <row r="8065" spans="1:12" x14ac:dyDescent="0.2">
      <c r="A8065" s="1" t="s">
        <v>234</v>
      </c>
      <c r="B8065" s="1" t="s">
        <v>13</v>
      </c>
      <c r="C8065" s="2">
        <v>43890</v>
      </c>
      <c r="D8065" s="1" t="s">
        <v>163</v>
      </c>
      <c r="E8065" s="1"/>
      <c r="F8065" s="1" t="s">
        <v>5256</v>
      </c>
      <c r="G8065" s="3"/>
      <c r="H8065" s="3">
        <v>690</v>
      </c>
      <c r="I8065" s="1" t="s">
        <v>119</v>
      </c>
      <c r="J8065" s="1" t="s">
        <v>86</v>
      </c>
      <c r="K8065" s="1" t="s">
        <v>12</v>
      </c>
      <c r="L8065" s="1" t="s">
        <v>61</v>
      </c>
    </row>
    <row r="8066" spans="1:12" x14ac:dyDescent="0.2">
      <c r="A8066" s="1" t="s">
        <v>234</v>
      </c>
      <c r="B8066" s="1" t="s">
        <v>13</v>
      </c>
      <c r="C8066" s="2">
        <v>43890</v>
      </c>
      <c r="D8066" s="1" t="s">
        <v>163</v>
      </c>
      <c r="E8066" s="1"/>
      <c r="F8066" s="1" t="s">
        <v>5257</v>
      </c>
      <c r="G8066" s="3"/>
      <c r="H8066" s="3">
        <v>916.5</v>
      </c>
      <c r="I8066" s="1" t="s">
        <v>119</v>
      </c>
      <c r="J8066" s="1" t="s">
        <v>86</v>
      </c>
      <c r="K8066" s="1" t="s">
        <v>12</v>
      </c>
      <c r="L8066" s="1" t="s">
        <v>955</v>
      </c>
    </row>
    <row r="8067" spans="1:12" x14ac:dyDescent="0.2">
      <c r="A8067" s="1" t="s">
        <v>234</v>
      </c>
      <c r="B8067" s="1" t="s">
        <v>13</v>
      </c>
      <c r="C8067" s="2">
        <v>43890</v>
      </c>
      <c r="D8067" s="1" t="s">
        <v>162</v>
      </c>
      <c r="E8067" s="1"/>
      <c r="F8067" s="1" t="s">
        <v>5258</v>
      </c>
      <c r="G8067" s="3">
        <v>840</v>
      </c>
      <c r="H8067" s="3"/>
      <c r="I8067" s="1" t="s">
        <v>119</v>
      </c>
      <c r="J8067" s="1" t="s">
        <v>86</v>
      </c>
      <c r="K8067" s="1" t="s">
        <v>12</v>
      </c>
      <c r="L8067" s="1" t="s">
        <v>342</v>
      </c>
    </row>
    <row r="8068" spans="1:12" x14ac:dyDescent="0.2">
      <c r="A8068" s="1" t="s">
        <v>234</v>
      </c>
      <c r="B8068" s="1" t="s">
        <v>13</v>
      </c>
      <c r="C8068" s="2">
        <v>43890</v>
      </c>
      <c r="D8068" s="1" t="s">
        <v>162</v>
      </c>
      <c r="E8068" s="1"/>
      <c r="F8068" s="1" t="s">
        <v>5259</v>
      </c>
      <c r="G8068" s="3">
        <v>300</v>
      </c>
      <c r="H8068" s="3"/>
      <c r="I8068" s="1" t="s">
        <v>119</v>
      </c>
      <c r="J8068" s="1" t="s">
        <v>86</v>
      </c>
      <c r="K8068" s="1" t="s">
        <v>12</v>
      </c>
      <c r="L8068" s="1" t="s">
        <v>2946</v>
      </c>
    </row>
    <row r="8069" spans="1:12" x14ac:dyDescent="0.2">
      <c r="A8069" s="1" t="s">
        <v>234</v>
      </c>
      <c r="B8069" s="1" t="s">
        <v>13</v>
      </c>
      <c r="C8069" s="2">
        <v>43890</v>
      </c>
      <c r="D8069" s="1" t="s">
        <v>4619</v>
      </c>
      <c r="E8069" s="1"/>
      <c r="F8069" s="1" t="s">
        <v>5260</v>
      </c>
      <c r="G8069" s="3">
        <v>74.77</v>
      </c>
      <c r="H8069" s="3"/>
      <c r="I8069" s="1" t="s">
        <v>119</v>
      </c>
      <c r="J8069" s="1" t="s">
        <v>86</v>
      </c>
      <c r="K8069" s="1" t="s">
        <v>12</v>
      </c>
      <c r="L8069" s="1" t="s">
        <v>72</v>
      </c>
    </row>
    <row r="8070" spans="1:12" x14ac:dyDescent="0.2">
      <c r="A8070" s="1" t="s">
        <v>234</v>
      </c>
      <c r="B8070" s="1" t="s">
        <v>13</v>
      </c>
      <c r="C8070" s="2">
        <v>43890</v>
      </c>
      <c r="D8070" s="1" t="s">
        <v>4610</v>
      </c>
      <c r="E8070" s="1"/>
      <c r="F8070" s="1" t="s">
        <v>5261</v>
      </c>
      <c r="G8070" s="3">
        <v>120.17</v>
      </c>
      <c r="H8070" s="3"/>
      <c r="I8070" s="1" t="s">
        <v>119</v>
      </c>
      <c r="J8070" s="1" t="s">
        <v>86</v>
      </c>
      <c r="K8070" s="1" t="s">
        <v>12</v>
      </c>
      <c r="L8070" s="1" t="s">
        <v>387</v>
      </c>
    </row>
    <row r="8071" spans="1:12" x14ac:dyDescent="0.2">
      <c r="A8071" s="1" t="s">
        <v>234</v>
      </c>
      <c r="B8071" s="1" t="s">
        <v>13</v>
      </c>
      <c r="C8071" s="2">
        <v>43890</v>
      </c>
      <c r="D8071" s="1" t="s">
        <v>4625</v>
      </c>
      <c r="E8071" s="1"/>
      <c r="F8071" s="1" t="s">
        <v>5089</v>
      </c>
      <c r="G8071" s="3">
        <v>40.619999999999997</v>
      </c>
      <c r="H8071" s="3"/>
      <c r="I8071" s="1" t="s">
        <v>119</v>
      </c>
      <c r="J8071" s="1" t="s">
        <v>86</v>
      </c>
      <c r="K8071" s="1" t="s">
        <v>84</v>
      </c>
      <c r="L8071" s="1" t="s">
        <v>2028</v>
      </c>
    </row>
    <row r="8072" spans="1:12" x14ac:dyDescent="0.2">
      <c r="A8072" s="1" t="s">
        <v>234</v>
      </c>
      <c r="B8072" s="1" t="s">
        <v>13</v>
      </c>
      <c r="C8072" s="2">
        <v>43890</v>
      </c>
      <c r="D8072" s="1" t="s">
        <v>167</v>
      </c>
      <c r="E8072" s="1"/>
      <c r="F8072" s="1" t="s">
        <v>5262</v>
      </c>
      <c r="G8072" s="3"/>
      <c r="H8072" s="3">
        <v>1358.88</v>
      </c>
      <c r="I8072" s="1" t="s">
        <v>119</v>
      </c>
      <c r="J8072" s="1" t="s">
        <v>86</v>
      </c>
      <c r="K8072" s="1" t="s">
        <v>12</v>
      </c>
      <c r="L8072" s="1" t="s">
        <v>1909</v>
      </c>
    </row>
    <row r="8073" spans="1:12" x14ac:dyDescent="0.2">
      <c r="A8073" s="1" t="s">
        <v>234</v>
      </c>
      <c r="B8073" s="1" t="s">
        <v>13</v>
      </c>
      <c r="C8073" s="2">
        <v>43890</v>
      </c>
      <c r="D8073" s="1" t="s">
        <v>166</v>
      </c>
      <c r="E8073" s="1"/>
      <c r="F8073" s="1" t="s">
        <v>5263</v>
      </c>
      <c r="G8073" s="3">
        <v>779.08</v>
      </c>
      <c r="H8073" s="3"/>
      <c r="I8073" s="1" t="s">
        <v>83</v>
      </c>
      <c r="J8073" s="1" t="s">
        <v>175</v>
      </c>
      <c r="K8073" s="1" t="s">
        <v>84</v>
      </c>
      <c r="L8073" s="1" t="s">
        <v>306</v>
      </c>
    </row>
    <row r="8074" spans="1:12" x14ac:dyDescent="0.2">
      <c r="A8074" s="1" t="s">
        <v>234</v>
      </c>
      <c r="B8074" s="1" t="s">
        <v>13</v>
      </c>
      <c r="C8074" s="2">
        <v>43890</v>
      </c>
      <c r="D8074" s="1" t="s">
        <v>165</v>
      </c>
      <c r="E8074" s="1"/>
      <c r="F8074" s="1" t="s">
        <v>5264</v>
      </c>
      <c r="G8074" s="3">
        <v>1134.04</v>
      </c>
      <c r="H8074" s="3"/>
      <c r="I8074" s="1" t="s">
        <v>179</v>
      </c>
      <c r="J8074" s="1" t="s">
        <v>89</v>
      </c>
      <c r="K8074" s="1" t="s">
        <v>12</v>
      </c>
      <c r="L8074" s="1" t="s">
        <v>28</v>
      </c>
    </row>
    <row r="8075" spans="1:12" x14ac:dyDescent="0.2">
      <c r="A8075" s="1" t="s">
        <v>234</v>
      </c>
      <c r="B8075" s="1" t="s">
        <v>13</v>
      </c>
      <c r="C8075" s="2">
        <v>43890</v>
      </c>
      <c r="D8075" s="1" t="s">
        <v>164</v>
      </c>
      <c r="E8075" s="1"/>
      <c r="F8075" s="1" t="s">
        <v>5265</v>
      </c>
      <c r="G8075" s="3">
        <v>1230.74</v>
      </c>
      <c r="H8075" s="3"/>
      <c r="I8075" s="1" t="s">
        <v>177</v>
      </c>
      <c r="J8075" s="1" t="s">
        <v>178</v>
      </c>
      <c r="K8075" s="1" t="s">
        <v>12</v>
      </c>
      <c r="L8075" s="1" t="s">
        <v>2511</v>
      </c>
    </row>
    <row r="8076" spans="1:12" x14ac:dyDescent="0.2">
      <c r="A8076" s="1" t="s">
        <v>234</v>
      </c>
      <c r="B8076" s="1" t="s">
        <v>13</v>
      </c>
      <c r="C8076" s="2">
        <v>43890</v>
      </c>
      <c r="D8076" s="1" t="s">
        <v>163</v>
      </c>
      <c r="E8076" s="1"/>
      <c r="F8076" s="1" t="s">
        <v>5266</v>
      </c>
      <c r="G8076" s="3"/>
      <c r="H8076" s="3">
        <v>1687.88</v>
      </c>
      <c r="I8076" s="1" t="s">
        <v>177</v>
      </c>
      <c r="J8076" s="1" t="s">
        <v>178</v>
      </c>
      <c r="K8076" s="1" t="s">
        <v>12</v>
      </c>
      <c r="L8076" s="1" t="s">
        <v>75</v>
      </c>
    </row>
    <row r="8077" spans="1:12" x14ac:dyDescent="0.2">
      <c r="A8077" s="1" t="s">
        <v>234</v>
      </c>
      <c r="B8077" s="1" t="s">
        <v>13</v>
      </c>
      <c r="C8077" s="2">
        <v>43890</v>
      </c>
      <c r="D8077" s="1" t="s">
        <v>4614</v>
      </c>
      <c r="E8077" s="1"/>
      <c r="F8077" s="1" t="s">
        <v>5267</v>
      </c>
      <c r="G8077" s="3">
        <v>9.75</v>
      </c>
      <c r="H8077" s="3"/>
      <c r="I8077" s="1" t="s">
        <v>177</v>
      </c>
      <c r="J8077" s="1" t="s">
        <v>178</v>
      </c>
      <c r="K8077" s="1" t="s">
        <v>12</v>
      </c>
      <c r="L8077" s="1" t="s">
        <v>24</v>
      </c>
    </row>
    <row r="8078" spans="1:12" x14ac:dyDescent="0.2">
      <c r="A8078" s="1" t="s">
        <v>234</v>
      </c>
      <c r="B8078" s="1" t="s">
        <v>13</v>
      </c>
      <c r="C8078" s="2">
        <v>43890</v>
      </c>
      <c r="D8078" s="1" t="s">
        <v>4614</v>
      </c>
      <c r="E8078" s="1"/>
      <c r="F8078" s="1" t="s">
        <v>5268</v>
      </c>
      <c r="G8078" s="3">
        <v>50.9</v>
      </c>
      <c r="H8078" s="3"/>
      <c r="I8078" s="1" t="s">
        <v>177</v>
      </c>
      <c r="J8078" s="1" t="s">
        <v>178</v>
      </c>
      <c r="K8078" s="1" t="s">
        <v>12</v>
      </c>
      <c r="L8078" s="1" t="s">
        <v>322</v>
      </c>
    </row>
    <row r="8079" spans="1:12" x14ac:dyDescent="0.2">
      <c r="A8079" s="1" t="s">
        <v>234</v>
      </c>
      <c r="B8079" s="1" t="s">
        <v>13</v>
      </c>
      <c r="C8079" s="2">
        <v>43890</v>
      </c>
      <c r="D8079" s="1" t="s">
        <v>166</v>
      </c>
      <c r="E8079" s="1"/>
      <c r="F8079" s="1" t="s">
        <v>4698</v>
      </c>
      <c r="G8079" s="3">
        <v>78.540000000000006</v>
      </c>
      <c r="H8079" s="3"/>
      <c r="I8079" s="1" t="s">
        <v>123</v>
      </c>
      <c r="J8079" s="1" t="s">
        <v>124</v>
      </c>
      <c r="K8079" s="1" t="s">
        <v>84</v>
      </c>
      <c r="L8079" s="1" t="s">
        <v>51</v>
      </c>
    </row>
    <row r="8080" spans="1:12" x14ac:dyDescent="0.2">
      <c r="A8080" s="1" t="s">
        <v>234</v>
      </c>
      <c r="B8080" s="1" t="s">
        <v>13</v>
      </c>
      <c r="C8080" s="2">
        <v>43890</v>
      </c>
      <c r="D8080" s="1" t="s">
        <v>164</v>
      </c>
      <c r="E8080" s="1"/>
      <c r="F8080" s="1" t="s">
        <v>4880</v>
      </c>
      <c r="G8080" s="3">
        <v>244.64</v>
      </c>
      <c r="H8080" s="3"/>
      <c r="I8080" s="1" t="s">
        <v>185</v>
      </c>
      <c r="J8080" s="1" t="s">
        <v>126</v>
      </c>
      <c r="K8080" s="1" t="s">
        <v>12</v>
      </c>
      <c r="L8080" s="1" t="s">
        <v>1592</v>
      </c>
    </row>
    <row r="8081" spans="1:12" x14ac:dyDescent="0.2">
      <c r="A8081" s="1" t="s">
        <v>234</v>
      </c>
      <c r="B8081" s="1" t="s">
        <v>13</v>
      </c>
      <c r="C8081" s="2">
        <v>43890</v>
      </c>
      <c r="D8081" s="1" t="s">
        <v>165</v>
      </c>
      <c r="E8081" s="1"/>
      <c r="F8081" s="1" t="s">
        <v>5269</v>
      </c>
      <c r="G8081" s="3">
        <v>815.69</v>
      </c>
      <c r="H8081" s="3"/>
      <c r="I8081" s="1" t="s">
        <v>106</v>
      </c>
      <c r="J8081" s="1" t="s">
        <v>122</v>
      </c>
      <c r="K8081" s="1" t="s">
        <v>12</v>
      </c>
      <c r="L8081" s="1" t="s">
        <v>313</v>
      </c>
    </row>
    <row r="8082" spans="1:12" x14ac:dyDescent="0.2">
      <c r="A8082" s="1" t="s">
        <v>234</v>
      </c>
      <c r="B8082" s="1" t="s">
        <v>13</v>
      </c>
      <c r="C8082" s="2">
        <v>43890</v>
      </c>
      <c r="D8082" s="1" t="s">
        <v>166</v>
      </c>
      <c r="E8082" s="1"/>
      <c r="F8082" s="1" t="s">
        <v>5270</v>
      </c>
      <c r="G8082" s="3">
        <v>942.31</v>
      </c>
      <c r="H8082" s="3"/>
      <c r="I8082" s="1" t="s">
        <v>108</v>
      </c>
      <c r="J8082" s="1" t="s">
        <v>117</v>
      </c>
      <c r="K8082" s="1" t="s">
        <v>12</v>
      </c>
      <c r="L8082" s="1" t="s">
        <v>80</v>
      </c>
    </row>
    <row r="8083" spans="1:12" x14ac:dyDescent="0.2">
      <c r="A8083" s="1" t="s">
        <v>234</v>
      </c>
      <c r="B8083" s="1" t="s">
        <v>13</v>
      </c>
      <c r="C8083" s="2">
        <v>43890</v>
      </c>
      <c r="D8083" s="1" t="s">
        <v>4619</v>
      </c>
      <c r="E8083" s="1"/>
      <c r="F8083" s="1" t="s">
        <v>5271</v>
      </c>
      <c r="G8083" s="3">
        <v>85.54</v>
      </c>
      <c r="H8083" s="3"/>
      <c r="I8083" s="1" t="s">
        <v>106</v>
      </c>
      <c r="J8083" s="1" t="s">
        <v>121</v>
      </c>
      <c r="K8083" s="1" t="s">
        <v>12</v>
      </c>
      <c r="L8083" s="1" t="s">
        <v>23</v>
      </c>
    </row>
    <row r="8084" spans="1:12" x14ac:dyDescent="0.2">
      <c r="A8084" s="1" t="s">
        <v>234</v>
      </c>
      <c r="B8084" s="1" t="s">
        <v>13</v>
      </c>
      <c r="C8084" s="2">
        <v>43890</v>
      </c>
      <c r="D8084" s="1" t="s">
        <v>4595</v>
      </c>
      <c r="E8084" s="1"/>
      <c r="F8084" s="1" t="s">
        <v>5272</v>
      </c>
      <c r="G8084" s="3">
        <v>28.79</v>
      </c>
      <c r="H8084" s="3"/>
      <c r="I8084" s="1" t="s">
        <v>106</v>
      </c>
      <c r="J8084" s="1" t="s">
        <v>121</v>
      </c>
      <c r="K8084" s="1" t="s">
        <v>84</v>
      </c>
      <c r="L8084" s="1" t="s">
        <v>66</v>
      </c>
    </row>
    <row r="8085" spans="1:12" x14ac:dyDescent="0.2">
      <c r="A8085" s="1" t="s">
        <v>234</v>
      </c>
      <c r="B8085" s="1" t="s">
        <v>13</v>
      </c>
      <c r="C8085" s="2">
        <v>43890</v>
      </c>
      <c r="D8085" s="1" t="s">
        <v>167</v>
      </c>
      <c r="E8085" s="1"/>
      <c r="F8085" s="1" t="s">
        <v>5273</v>
      </c>
      <c r="G8085" s="3"/>
      <c r="H8085" s="3">
        <v>954.18</v>
      </c>
      <c r="I8085" s="1" t="s">
        <v>87</v>
      </c>
      <c r="J8085" s="1" t="s">
        <v>116</v>
      </c>
      <c r="K8085" s="1" t="s">
        <v>12</v>
      </c>
      <c r="L8085" s="1" t="s">
        <v>80</v>
      </c>
    </row>
    <row r="8086" spans="1:12" x14ac:dyDescent="0.2">
      <c r="A8086" s="1" t="s">
        <v>234</v>
      </c>
      <c r="B8086" s="1" t="s">
        <v>13</v>
      </c>
      <c r="C8086" s="2">
        <v>43890</v>
      </c>
      <c r="D8086" s="1" t="s">
        <v>160</v>
      </c>
      <c r="E8086" s="1"/>
      <c r="F8086" s="1" t="s">
        <v>5274</v>
      </c>
      <c r="G8086" s="3"/>
      <c r="H8086" s="3">
        <v>613.88</v>
      </c>
      <c r="I8086" s="1" t="s">
        <v>120</v>
      </c>
      <c r="J8086" s="1" t="s">
        <v>171</v>
      </c>
      <c r="K8086" s="1" t="s">
        <v>84</v>
      </c>
      <c r="L8086" s="1" t="s">
        <v>104</v>
      </c>
    </row>
    <row r="8087" spans="1:12" x14ac:dyDescent="0.2">
      <c r="A8087" s="1" t="s">
        <v>234</v>
      </c>
      <c r="B8087" s="1" t="s">
        <v>13</v>
      </c>
      <c r="C8087" s="2">
        <v>43890</v>
      </c>
      <c r="D8087" s="1" t="s">
        <v>164</v>
      </c>
      <c r="E8087" s="1"/>
      <c r="F8087" s="1" t="s">
        <v>5275</v>
      </c>
      <c r="G8087" s="3">
        <v>301.98</v>
      </c>
      <c r="H8087" s="3"/>
      <c r="I8087" s="1" t="s">
        <v>120</v>
      </c>
      <c r="J8087" s="1" t="s">
        <v>171</v>
      </c>
      <c r="K8087" s="1" t="s">
        <v>12</v>
      </c>
      <c r="L8087" s="1" t="s">
        <v>101</v>
      </c>
    </row>
    <row r="8088" spans="1:12" x14ac:dyDescent="0.2">
      <c r="A8088" s="1" t="s">
        <v>234</v>
      </c>
      <c r="B8088" s="1" t="s">
        <v>13</v>
      </c>
      <c r="C8088" s="2">
        <v>43890</v>
      </c>
      <c r="D8088" s="1" t="s">
        <v>162</v>
      </c>
      <c r="E8088" s="1"/>
      <c r="F8088" s="1" t="s">
        <v>5276</v>
      </c>
      <c r="G8088" s="3">
        <v>670.32</v>
      </c>
      <c r="H8088" s="3"/>
      <c r="I8088" s="1" t="s">
        <v>120</v>
      </c>
      <c r="J8088" s="1" t="s">
        <v>171</v>
      </c>
      <c r="K8088" s="1" t="s">
        <v>12</v>
      </c>
      <c r="L8088" s="1" t="s">
        <v>101</v>
      </c>
    </row>
    <row r="8089" spans="1:12" x14ac:dyDescent="0.2">
      <c r="A8089" s="1" t="s">
        <v>234</v>
      </c>
      <c r="B8089" s="1" t="s">
        <v>13</v>
      </c>
      <c r="C8089" s="2">
        <v>43890</v>
      </c>
      <c r="D8089" s="1" t="s">
        <v>167</v>
      </c>
      <c r="E8089" s="1"/>
      <c r="F8089" s="1" t="s">
        <v>4706</v>
      </c>
      <c r="G8089" s="3"/>
      <c r="H8089" s="3">
        <v>119.7</v>
      </c>
      <c r="I8089" s="1" t="s">
        <v>120</v>
      </c>
      <c r="J8089" s="1" t="s">
        <v>171</v>
      </c>
      <c r="K8089" s="1" t="s">
        <v>84</v>
      </c>
      <c r="L8089" s="1" t="s">
        <v>306</v>
      </c>
    </row>
    <row r="8090" spans="1:12" x14ac:dyDescent="0.2">
      <c r="A8090" s="1" t="s">
        <v>234</v>
      </c>
      <c r="B8090" s="1" t="s">
        <v>13</v>
      </c>
      <c r="C8090" s="2">
        <v>43890</v>
      </c>
      <c r="D8090" s="1" t="s">
        <v>4595</v>
      </c>
      <c r="E8090" s="1"/>
      <c r="F8090" s="1" t="s">
        <v>5277</v>
      </c>
      <c r="G8090" s="3">
        <v>40.479999999999997</v>
      </c>
      <c r="H8090" s="3"/>
      <c r="I8090" s="1" t="s">
        <v>120</v>
      </c>
      <c r="J8090" s="1" t="s">
        <v>171</v>
      </c>
      <c r="K8090" s="1" t="s">
        <v>84</v>
      </c>
      <c r="L8090" s="1" t="s">
        <v>300</v>
      </c>
    </row>
    <row r="8091" spans="1:12" x14ac:dyDescent="0.2">
      <c r="A8091" s="1" t="s">
        <v>234</v>
      </c>
      <c r="B8091" s="1" t="s">
        <v>13</v>
      </c>
      <c r="C8091" s="2">
        <v>43890</v>
      </c>
      <c r="D8091" s="1" t="s">
        <v>165</v>
      </c>
      <c r="E8091" s="1"/>
      <c r="F8091" s="1" t="s">
        <v>5278</v>
      </c>
      <c r="G8091" s="3">
        <v>1157.77</v>
      </c>
      <c r="H8091" s="3"/>
      <c r="I8091" s="1" t="s">
        <v>232</v>
      </c>
      <c r="J8091" s="1" t="s">
        <v>233</v>
      </c>
      <c r="K8091" s="1" t="s">
        <v>12</v>
      </c>
      <c r="L8091" s="1" t="s">
        <v>3472</v>
      </c>
    </row>
    <row r="8092" spans="1:12" x14ac:dyDescent="0.2">
      <c r="A8092" s="1" t="s">
        <v>234</v>
      </c>
      <c r="B8092" s="1" t="s">
        <v>13</v>
      </c>
      <c r="C8092" s="2">
        <v>43890</v>
      </c>
      <c r="D8092" s="1" t="s">
        <v>160</v>
      </c>
      <c r="E8092" s="1"/>
      <c r="F8092" s="1" t="s">
        <v>5279</v>
      </c>
      <c r="G8092" s="3"/>
      <c r="H8092" s="3">
        <v>986.45</v>
      </c>
      <c r="I8092" s="1" t="s">
        <v>83</v>
      </c>
      <c r="J8092" s="1" t="s">
        <v>230</v>
      </c>
      <c r="K8092" s="1" t="s">
        <v>12</v>
      </c>
      <c r="L8092" s="1" t="s">
        <v>73</v>
      </c>
    </row>
    <row r="8093" spans="1:12" x14ac:dyDescent="0.2">
      <c r="A8093" s="1" t="s">
        <v>234</v>
      </c>
      <c r="B8093" s="1" t="s">
        <v>13</v>
      </c>
      <c r="C8093" s="2">
        <v>43890</v>
      </c>
      <c r="D8093" s="1" t="s">
        <v>161</v>
      </c>
      <c r="E8093" s="1"/>
      <c r="F8093" s="1" t="s">
        <v>5280</v>
      </c>
      <c r="G8093" s="3"/>
      <c r="H8093" s="3">
        <v>875.01</v>
      </c>
      <c r="I8093" s="1" t="s">
        <v>83</v>
      </c>
      <c r="J8093" s="1" t="s">
        <v>181</v>
      </c>
      <c r="K8093" s="1" t="s">
        <v>12</v>
      </c>
      <c r="L8093" s="1" t="s">
        <v>411</v>
      </c>
    </row>
    <row r="8094" spans="1:12" x14ac:dyDescent="0.2">
      <c r="A8094" s="1" t="s">
        <v>234</v>
      </c>
      <c r="B8094" s="1" t="s">
        <v>13</v>
      </c>
      <c r="C8094" s="2">
        <v>43890</v>
      </c>
      <c r="D8094" s="1" t="s">
        <v>163</v>
      </c>
      <c r="E8094" s="1"/>
      <c r="F8094" s="1" t="s">
        <v>5281</v>
      </c>
      <c r="G8094" s="3"/>
      <c r="H8094" s="3">
        <v>896.09</v>
      </c>
      <c r="I8094" s="1" t="s">
        <v>83</v>
      </c>
      <c r="J8094" s="1" t="s">
        <v>181</v>
      </c>
      <c r="K8094" s="1" t="s">
        <v>12</v>
      </c>
      <c r="L8094" s="1" t="s">
        <v>265</v>
      </c>
    </row>
    <row r="8095" spans="1:12" x14ac:dyDescent="0.2">
      <c r="A8095" s="1" t="s">
        <v>234</v>
      </c>
      <c r="B8095" s="1" t="s">
        <v>13</v>
      </c>
      <c r="C8095" s="2">
        <v>43890</v>
      </c>
      <c r="D8095" s="1" t="s">
        <v>166</v>
      </c>
      <c r="E8095" s="1"/>
      <c r="F8095" s="1" t="s">
        <v>5282</v>
      </c>
      <c r="G8095" s="3">
        <v>867</v>
      </c>
      <c r="H8095" s="3"/>
      <c r="I8095" s="1" t="s">
        <v>119</v>
      </c>
      <c r="J8095" s="1" t="s">
        <v>86</v>
      </c>
      <c r="K8095" s="1" t="s">
        <v>12</v>
      </c>
      <c r="L8095" s="1" t="s">
        <v>35</v>
      </c>
    </row>
    <row r="8096" spans="1:12" x14ac:dyDescent="0.2">
      <c r="A8096" s="1" t="s">
        <v>234</v>
      </c>
      <c r="B8096" s="1" t="s">
        <v>13</v>
      </c>
      <c r="C8096" s="2">
        <v>43890</v>
      </c>
      <c r="D8096" s="1" t="s">
        <v>166</v>
      </c>
      <c r="E8096" s="1"/>
      <c r="F8096" s="1" t="s">
        <v>5283</v>
      </c>
      <c r="G8096" s="3">
        <v>2317.3000000000002</v>
      </c>
      <c r="H8096" s="3"/>
      <c r="I8096" s="1" t="s">
        <v>119</v>
      </c>
      <c r="J8096" s="1" t="s">
        <v>86</v>
      </c>
      <c r="K8096" s="1" t="s">
        <v>84</v>
      </c>
      <c r="L8096" s="1" t="s">
        <v>104</v>
      </c>
    </row>
    <row r="8097" spans="1:12" x14ac:dyDescent="0.2">
      <c r="A8097" s="1" t="s">
        <v>234</v>
      </c>
      <c r="B8097" s="1" t="s">
        <v>13</v>
      </c>
      <c r="C8097" s="2">
        <v>43890</v>
      </c>
      <c r="D8097" s="1" t="s">
        <v>166</v>
      </c>
      <c r="E8097" s="1"/>
      <c r="F8097" s="1" t="s">
        <v>5284</v>
      </c>
      <c r="G8097" s="3">
        <v>479.24</v>
      </c>
      <c r="H8097" s="3"/>
      <c r="I8097" s="1" t="s">
        <v>119</v>
      </c>
      <c r="J8097" s="1" t="s">
        <v>86</v>
      </c>
      <c r="K8097" s="1" t="s">
        <v>12</v>
      </c>
      <c r="L8097" s="1" t="s">
        <v>1126</v>
      </c>
    </row>
    <row r="8098" spans="1:12" x14ac:dyDescent="0.2">
      <c r="A8098" s="1" t="s">
        <v>234</v>
      </c>
      <c r="B8098" s="1" t="s">
        <v>13</v>
      </c>
      <c r="C8098" s="2">
        <v>43890</v>
      </c>
      <c r="D8098" s="1" t="s">
        <v>160</v>
      </c>
      <c r="E8098" s="1"/>
      <c r="F8098" s="1" t="s">
        <v>5285</v>
      </c>
      <c r="G8098" s="3"/>
      <c r="H8098" s="3">
        <v>699</v>
      </c>
      <c r="I8098" s="1" t="s">
        <v>119</v>
      </c>
      <c r="J8098" s="1" t="s">
        <v>86</v>
      </c>
      <c r="K8098" s="1" t="s">
        <v>12</v>
      </c>
      <c r="L8098" s="1" t="s">
        <v>2772</v>
      </c>
    </row>
    <row r="8099" spans="1:12" x14ac:dyDescent="0.2">
      <c r="A8099" s="1" t="s">
        <v>234</v>
      </c>
      <c r="B8099" s="1" t="s">
        <v>13</v>
      </c>
      <c r="C8099" s="2">
        <v>43890</v>
      </c>
      <c r="D8099" s="1" t="s">
        <v>161</v>
      </c>
      <c r="E8099" s="1"/>
      <c r="F8099" s="1" t="s">
        <v>5286</v>
      </c>
      <c r="G8099" s="3"/>
      <c r="H8099" s="3">
        <v>2174.83</v>
      </c>
      <c r="I8099" s="1" t="s">
        <v>119</v>
      </c>
      <c r="J8099" s="1" t="s">
        <v>86</v>
      </c>
      <c r="K8099" s="1" t="s">
        <v>12</v>
      </c>
      <c r="L8099" s="1" t="s">
        <v>24</v>
      </c>
    </row>
    <row r="8100" spans="1:12" x14ac:dyDescent="0.2">
      <c r="A8100" s="1" t="s">
        <v>234</v>
      </c>
      <c r="B8100" s="1" t="s">
        <v>13</v>
      </c>
      <c r="C8100" s="2">
        <v>43890</v>
      </c>
      <c r="D8100" s="1" t="s">
        <v>161</v>
      </c>
      <c r="E8100" s="1"/>
      <c r="F8100" s="1" t="s">
        <v>5287</v>
      </c>
      <c r="G8100" s="3"/>
      <c r="H8100" s="3">
        <v>372</v>
      </c>
      <c r="I8100" s="1" t="s">
        <v>119</v>
      </c>
      <c r="J8100" s="1" t="s">
        <v>86</v>
      </c>
      <c r="K8100" s="1" t="s">
        <v>12</v>
      </c>
      <c r="L8100" s="1" t="s">
        <v>2869</v>
      </c>
    </row>
    <row r="8101" spans="1:12" x14ac:dyDescent="0.2">
      <c r="A8101" s="1" t="s">
        <v>234</v>
      </c>
      <c r="B8101" s="1" t="s">
        <v>13</v>
      </c>
      <c r="C8101" s="2">
        <v>43890</v>
      </c>
      <c r="D8101" s="1" t="s">
        <v>164</v>
      </c>
      <c r="E8101" s="1"/>
      <c r="F8101" s="1" t="s">
        <v>5288</v>
      </c>
      <c r="G8101" s="3">
        <v>852</v>
      </c>
      <c r="H8101" s="3"/>
      <c r="I8101" s="1" t="s">
        <v>119</v>
      </c>
      <c r="J8101" s="1" t="s">
        <v>86</v>
      </c>
      <c r="K8101" s="1" t="s">
        <v>12</v>
      </c>
      <c r="L8101" s="1" t="s">
        <v>494</v>
      </c>
    </row>
    <row r="8102" spans="1:12" x14ac:dyDescent="0.2">
      <c r="A8102" s="1" t="s">
        <v>234</v>
      </c>
      <c r="B8102" s="1" t="s">
        <v>13</v>
      </c>
      <c r="C8102" s="2">
        <v>43890</v>
      </c>
      <c r="D8102" s="1" t="s">
        <v>164</v>
      </c>
      <c r="E8102" s="1"/>
      <c r="F8102" s="1" t="s">
        <v>5289</v>
      </c>
      <c r="G8102" s="3">
        <v>1032.5</v>
      </c>
      <c r="H8102" s="3"/>
      <c r="I8102" s="1" t="s">
        <v>119</v>
      </c>
      <c r="J8102" s="1" t="s">
        <v>86</v>
      </c>
      <c r="K8102" s="1" t="s">
        <v>12</v>
      </c>
      <c r="L8102" s="1" t="s">
        <v>115</v>
      </c>
    </row>
    <row r="8103" spans="1:12" x14ac:dyDescent="0.2">
      <c r="A8103" s="1" t="s">
        <v>234</v>
      </c>
      <c r="B8103" s="1" t="s">
        <v>13</v>
      </c>
      <c r="C8103" s="2">
        <v>43890</v>
      </c>
      <c r="D8103" s="1" t="s">
        <v>164</v>
      </c>
      <c r="E8103" s="1"/>
      <c r="F8103" s="1" t="s">
        <v>5290</v>
      </c>
      <c r="G8103" s="3">
        <v>413.93</v>
      </c>
      <c r="H8103" s="3"/>
      <c r="I8103" s="1" t="s">
        <v>119</v>
      </c>
      <c r="J8103" s="1" t="s">
        <v>86</v>
      </c>
      <c r="K8103" s="1" t="s">
        <v>12</v>
      </c>
      <c r="L8103" s="1" t="s">
        <v>110</v>
      </c>
    </row>
    <row r="8104" spans="1:12" x14ac:dyDescent="0.2">
      <c r="A8104" s="1" t="s">
        <v>234</v>
      </c>
      <c r="B8104" s="1" t="s">
        <v>13</v>
      </c>
      <c r="C8104" s="2">
        <v>43890</v>
      </c>
      <c r="D8104" s="1" t="s">
        <v>163</v>
      </c>
      <c r="E8104" s="1"/>
      <c r="F8104" s="1" t="s">
        <v>5119</v>
      </c>
      <c r="G8104" s="3"/>
      <c r="H8104" s="3">
        <v>1102.8399999999999</v>
      </c>
      <c r="I8104" s="1" t="s">
        <v>119</v>
      </c>
      <c r="J8104" s="1" t="s">
        <v>86</v>
      </c>
      <c r="K8104" s="1" t="s">
        <v>84</v>
      </c>
      <c r="L8104" s="1" t="s">
        <v>300</v>
      </c>
    </row>
    <row r="8105" spans="1:12" x14ac:dyDescent="0.2">
      <c r="A8105" s="1" t="s">
        <v>234</v>
      </c>
      <c r="B8105" s="1" t="s">
        <v>13</v>
      </c>
      <c r="C8105" s="2">
        <v>43890</v>
      </c>
      <c r="D8105" s="1" t="s">
        <v>163</v>
      </c>
      <c r="E8105" s="1"/>
      <c r="F8105" s="1" t="s">
        <v>5291</v>
      </c>
      <c r="G8105" s="3"/>
      <c r="H8105" s="3">
        <v>846</v>
      </c>
      <c r="I8105" s="1" t="s">
        <v>119</v>
      </c>
      <c r="J8105" s="1" t="s">
        <v>86</v>
      </c>
      <c r="K8105" s="1" t="s">
        <v>12</v>
      </c>
      <c r="L8105" s="1" t="s">
        <v>566</v>
      </c>
    </row>
    <row r="8106" spans="1:12" x14ac:dyDescent="0.2">
      <c r="A8106" s="1" t="s">
        <v>234</v>
      </c>
      <c r="B8106" s="1" t="s">
        <v>13</v>
      </c>
      <c r="C8106" s="2">
        <v>43890</v>
      </c>
      <c r="D8106" s="1" t="s">
        <v>165</v>
      </c>
      <c r="E8106" s="1"/>
      <c r="F8106" s="1" t="s">
        <v>5292</v>
      </c>
      <c r="G8106" s="3">
        <v>648</v>
      </c>
      <c r="H8106" s="3"/>
      <c r="I8106" s="1" t="s">
        <v>119</v>
      </c>
      <c r="J8106" s="1" t="s">
        <v>86</v>
      </c>
      <c r="K8106" s="1" t="s">
        <v>12</v>
      </c>
      <c r="L8106" s="1" t="s">
        <v>53</v>
      </c>
    </row>
    <row r="8107" spans="1:12" x14ac:dyDescent="0.2">
      <c r="A8107" s="1" t="s">
        <v>234</v>
      </c>
      <c r="B8107" s="1" t="s">
        <v>13</v>
      </c>
      <c r="C8107" s="2">
        <v>43890</v>
      </c>
      <c r="D8107" s="1" t="s">
        <v>165</v>
      </c>
      <c r="E8107" s="1"/>
      <c r="F8107" s="1" t="s">
        <v>5293</v>
      </c>
      <c r="G8107" s="3">
        <v>950</v>
      </c>
      <c r="H8107" s="3"/>
      <c r="I8107" s="1" t="s">
        <v>119</v>
      </c>
      <c r="J8107" s="1" t="s">
        <v>86</v>
      </c>
      <c r="K8107" s="1" t="s">
        <v>12</v>
      </c>
      <c r="L8107" s="1" t="s">
        <v>2968</v>
      </c>
    </row>
    <row r="8108" spans="1:12" x14ac:dyDescent="0.2">
      <c r="A8108" s="1" t="s">
        <v>234</v>
      </c>
      <c r="B8108" s="1" t="s">
        <v>13</v>
      </c>
      <c r="C8108" s="2">
        <v>43890</v>
      </c>
      <c r="D8108" s="1" t="s">
        <v>165</v>
      </c>
      <c r="E8108" s="1"/>
      <c r="F8108" s="1" t="s">
        <v>5294</v>
      </c>
      <c r="G8108" s="3">
        <v>1330</v>
      </c>
      <c r="H8108" s="3"/>
      <c r="I8108" s="1" t="s">
        <v>119</v>
      </c>
      <c r="J8108" s="1" t="s">
        <v>86</v>
      </c>
      <c r="K8108" s="1" t="s">
        <v>12</v>
      </c>
      <c r="L8108" s="1" t="s">
        <v>395</v>
      </c>
    </row>
    <row r="8109" spans="1:12" x14ac:dyDescent="0.2">
      <c r="A8109" s="1" t="s">
        <v>234</v>
      </c>
      <c r="B8109" s="1" t="s">
        <v>13</v>
      </c>
      <c r="C8109" s="2">
        <v>43890</v>
      </c>
      <c r="D8109" s="1" t="s">
        <v>162</v>
      </c>
      <c r="E8109" s="1"/>
      <c r="F8109" s="1" t="s">
        <v>5295</v>
      </c>
      <c r="G8109" s="3">
        <v>924</v>
      </c>
      <c r="H8109" s="3"/>
      <c r="I8109" s="1" t="s">
        <v>119</v>
      </c>
      <c r="J8109" s="1" t="s">
        <v>86</v>
      </c>
      <c r="K8109" s="1" t="s">
        <v>12</v>
      </c>
      <c r="L8109" s="1" t="s">
        <v>2598</v>
      </c>
    </row>
    <row r="8110" spans="1:12" x14ac:dyDescent="0.2">
      <c r="A8110" s="1" t="s">
        <v>234</v>
      </c>
      <c r="B8110" s="1" t="s">
        <v>13</v>
      </c>
      <c r="C8110" s="2">
        <v>43890</v>
      </c>
      <c r="D8110" s="1" t="s">
        <v>167</v>
      </c>
      <c r="E8110" s="1"/>
      <c r="F8110" s="1" t="s">
        <v>5296</v>
      </c>
      <c r="G8110" s="3"/>
      <c r="H8110" s="3">
        <v>837</v>
      </c>
      <c r="I8110" s="1" t="s">
        <v>119</v>
      </c>
      <c r="J8110" s="1" t="s">
        <v>86</v>
      </c>
      <c r="K8110" s="1" t="s">
        <v>12</v>
      </c>
      <c r="L8110" s="1" t="s">
        <v>372</v>
      </c>
    </row>
    <row r="8111" spans="1:12" x14ac:dyDescent="0.2">
      <c r="A8111" s="1" t="s">
        <v>234</v>
      </c>
      <c r="B8111" s="1" t="s">
        <v>13</v>
      </c>
      <c r="C8111" s="2">
        <v>43890</v>
      </c>
      <c r="D8111" s="1" t="s">
        <v>4595</v>
      </c>
      <c r="E8111" s="1"/>
      <c r="F8111" s="1" t="s">
        <v>5297</v>
      </c>
      <c r="G8111" s="3">
        <v>40.619999999999997</v>
      </c>
      <c r="H8111" s="3"/>
      <c r="I8111" s="1" t="s">
        <v>119</v>
      </c>
      <c r="J8111" s="1" t="s">
        <v>86</v>
      </c>
      <c r="K8111" s="1" t="s">
        <v>84</v>
      </c>
      <c r="L8111" s="1" t="s">
        <v>2028</v>
      </c>
    </row>
    <row r="8112" spans="1:12" x14ac:dyDescent="0.2">
      <c r="A8112" s="1" t="s">
        <v>234</v>
      </c>
      <c r="B8112" s="1" t="s">
        <v>13</v>
      </c>
      <c r="C8112" s="2">
        <v>43890</v>
      </c>
      <c r="D8112" s="1" t="s">
        <v>4595</v>
      </c>
      <c r="E8112" s="1"/>
      <c r="F8112" s="1" t="s">
        <v>5298</v>
      </c>
      <c r="G8112" s="3">
        <v>24.52</v>
      </c>
      <c r="H8112" s="3"/>
      <c r="I8112" s="1" t="s">
        <v>119</v>
      </c>
      <c r="J8112" s="1" t="s">
        <v>86</v>
      </c>
      <c r="K8112" s="1" t="s">
        <v>12</v>
      </c>
      <c r="L8112" s="1" t="s">
        <v>110</v>
      </c>
    </row>
    <row r="8113" spans="1:12" x14ac:dyDescent="0.2">
      <c r="A8113" s="1" t="s">
        <v>234</v>
      </c>
      <c r="B8113" s="1" t="s">
        <v>13</v>
      </c>
      <c r="C8113" s="2">
        <v>43890</v>
      </c>
      <c r="D8113" s="1" t="s">
        <v>161</v>
      </c>
      <c r="E8113" s="1"/>
      <c r="F8113" s="1" t="s">
        <v>5214</v>
      </c>
      <c r="G8113" s="3"/>
      <c r="H8113" s="3">
        <v>487.16</v>
      </c>
      <c r="I8113" s="1" t="s">
        <v>83</v>
      </c>
      <c r="J8113" s="1" t="s">
        <v>175</v>
      </c>
      <c r="K8113" s="1" t="s">
        <v>84</v>
      </c>
      <c r="L8113" s="1" t="s">
        <v>29</v>
      </c>
    </row>
    <row r="8114" spans="1:12" x14ac:dyDescent="0.2">
      <c r="A8114" s="1" t="s">
        <v>234</v>
      </c>
      <c r="B8114" s="1" t="s">
        <v>13</v>
      </c>
      <c r="C8114" s="2">
        <v>43890</v>
      </c>
      <c r="D8114" s="1" t="s">
        <v>164</v>
      </c>
      <c r="E8114" s="1"/>
      <c r="F8114" s="1" t="s">
        <v>4633</v>
      </c>
      <c r="G8114" s="3">
        <v>224.42</v>
      </c>
      <c r="H8114" s="3"/>
      <c r="I8114" s="1" t="s">
        <v>83</v>
      </c>
      <c r="J8114" s="1" t="s">
        <v>175</v>
      </c>
      <c r="K8114" s="1" t="s">
        <v>84</v>
      </c>
      <c r="L8114" s="1" t="s">
        <v>26</v>
      </c>
    </row>
    <row r="8115" spans="1:12" x14ac:dyDescent="0.2">
      <c r="A8115" s="1" t="s">
        <v>234</v>
      </c>
      <c r="B8115" s="1" t="s">
        <v>13</v>
      </c>
      <c r="C8115" s="2">
        <v>43890</v>
      </c>
      <c r="D8115" s="1" t="s">
        <v>4610</v>
      </c>
      <c r="E8115" s="1"/>
      <c r="F8115" s="1" t="s">
        <v>5153</v>
      </c>
      <c r="G8115" s="3">
        <v>14.17</v>
      </c>
      <c r="H8115" s="3"/>
      <c r="I8115" s="1" t="s">
        <v>83</v>
      </c>
      <c r="J8115" s="1" t="s">
        <v>175</v>
      </c>
      <c r="K8115" s="1" t="s">
        <v>84</v>
      </c>
      <c r="L8115" s="1" t="s">
        <v>300</v>
      </c>
    </row>
    <row r="8116" spans="1:12" x14ac:dyDescent="0.2">
      <c r="A8116" s="1" t="s">
        <v>234</v>
      </c>
      <c r="B8116" s="1" t="s">
        <v>13</v>
      </c>
      <c r="C8116" s="2">
        <v>43890</v>
      </c>
      <c r="D8116" s="1" t="s">
        <v>4614</v>
      </c>
      <c r="E8116" s="1"/>
      <c r="F8116" s="1" t="s">
        <v>5299</v>
      </c>
      <c r="G8116" s="3">
        <v>14.17</v>
      </c>
      <c r="H8116" s="3"/>
      <c r="I8116" s="1" t="s">
        <v>83</v>
      </c>
      <c r="J8116" s="1" t="s">
        <v>175</v>
      </c>
      <c r="K8116" s="1" t="s">
        <v>84</v>
      </c>
      <c r="L8116" s="1" t="s">
        <v>300</v>
      </c>
    </row>
    <row r="8117" spans="1:12" x14ac:dyDescent="0.2">
      <c r="A8117" s="1" t="s">
        <v>234</v>
      </c>
      <c r="B8117" s="1" t="s">
        <v>13</v>
      </c>
      <c r="C8117" s="2">
        <v>43890</v>
      </c>
      <c r="D8117" s="1" t="s">
        <v>167</v>
      </c>
      <c r="E8117" s="1"/>
      <c r="F8117" s="1" t="s">
        <v>5300</v>
      </c>
      <c r="G8117" s="3"/>
      <c r="H8117" s="3">
        <v>762.92</v>
      </c>
      <c r="I8117" s="1" t="s">
        <v>85</v>
      </c>
      <c r="J8117" s="1" t="s">
        <v>125</v>
      </c>
      <c r="K8117" s="1" t="s">
        <v>12</v>
      </c>
      <c r="L8117" s="1" t="s">
        <v>1362</v>
      </c>
    </row>
    <row r="8118" spans="1:12" x14ac:dyDescent="0.2">
      <c r="A8118" s="1" t="s">
        <v>234</v>
      </c>
      <c r="B8118" s="1" t="s">
        <v>13</v>
      </c>
      <c r="C8118" s="2">
        <v>43890</v>
      </c>
      <c r="D8118" s="1" t="s">
        <v>4610</v>
      </c>
      <c r="E8118" s="1"/>
      <c r="F8118" s="1" t="s">
        <v>4870</v>
      </c>
      <c r="G8118" s="3">
        <v>96.41</v>
      </c>
      <c r="H8118" s="3"/>
      <c r="I8118" s="1" t="s">
        <v>177</v>
      </c>
      <c r="J8118" s="1" t="s">
        <v>178</v>
      </c>
      <c r="K8118" s="1" t="s">
        <v>12</v>
      </c>
      <c r="L8118" s="1" t="s">
        <v>56</v>
      </c>
    </row>
    <row r="8119" spans="1:12" x14ac:dyDescent="0.2">
      <c r="A8119" s="1" t="s">
        <v>234</v>
      </c>
      <c r="B8119" s="1" t="s">
        <v>13</v>
      </c>
      <c r="C8119" s="2">
        <v>43890</v>
      </c>
      <c r="D8119" s="1" t="s">
        <v>160</v>
      </c>
      <c r="E8119" s="1"/>
      <c r="F8119" s="1" t="s">
        <v>5301</v>
      </c>
      <c r="G8119" s="3"/>
      <c r="H8119" s="3">
        <v>372.64</v>
      </c>
      <c r="I8119" s="1" t="s">
        <v>123</v>
      </c>
      <c r="J8119" s="1" t="s">
        <v>124</v>
      </c>
      <c r="K8119" s="1" t="s">
        <v>12</v>
      </c>
      <c r="L8119" s="1" t="s">
        <v>311</v>
      </c>
    </row>
    <row r="8120" spans="1:12" x14ac:dyDescent="0.2">
      <c r="A8120" s="1" t="s">
        <v>234</v>
      </c>
      <c r="B8120" s="1" t="s">
        <v>13</v>
      </c>
      <c r="C8120" s="2">
        <v>43890</v>
      </c>
      <c r="D8120" s="1" t="s">
        <v>161</v>
      </c>
      <c r="E8120" s="1"/>
      <c r="F8120" s="1" t="s">
        <v>4812</v>
      </c>
      <c r="G8120" s="3"/>
      <c r="H8120" s="3">
        <v>420.21</v>
      </c>
      <c r="I8120" s="1" t="s">
        <v>123</v>
      </c>
      <c r="J8120" s="1" t="s">
        <v>124</v>
      </c>
      <c r="K8120" s="1" t="s">
        <v>84</v>
      </c>
      <c r="L8120" s="1" t="s">
        <v>26</v>
      </c>
    </row>
    <row r="8121" spans="1:12" x14ac:dyDescent="0.2">
      <c r="A8121" s="1" t="s">
        <v>234</v>
      </c>
      <c r="B8121" s="1" t="s">
        <v>13</v>
      </c>
      <c r="C8121" s="2">
        <v>43890</v>
      </c>
      <c r="D8121" s="1" t="s">
        <v>164</v>
      </c>
      <c r="E8121" s="1"/>
      <c r="F8121" s="1" t="s">
        <v>5302</v>
      </c>
      <c r="G8121" s="3">
        <v>75</v>
      </c>
      <c r="H8121" s="3"/>
      <c r="I8121" s="1" t="s">
        <v>123</v>
      </c>
      <c r="J8121" s="1" t="s">
        <v>124</v>
      </c>
      <c r="K8121" s="1" t="s">
        <v>84</v>
      </c>
      <c r="L8121" s="1" t="s">
        <v>29</v>
      </c>
    </row>
    <row r="8122" spans="1:12" x14ac:dyDescent="0.2">
      <c r="A8122" s="1" t="s">
        <v>234</v>
      </c>
      <c r="B8122" s="1" t="s">
        <v>13</v>
      </c>
      <c r="C8122" s="2">
        <v>43890</v>
      </c>
      <c r="D8122" s="1" t="s">
        <v>164</v>
      </c>
      <c r="E8122" s="1"/>
      <c r="F8122" s="1" t="s">
        <v>4633</v>
      </c>
      <c r="G8122" s="3">
        <v>432.7</v>
      </c>
      <c r="H8122" s="3"/>
      <c r="I8122" s="1" t="s">
        <v>123</v>
      </c>
      <c r="J8122" s="1" t="s">
        <v>124</v>
      </c>
      <c r="K8122" s="1" t="s">
        <v>84</v>
      </c>
      <c r="L8122" s="1" t="s">
        <v>26</v>
      </c>
    </row>
    <row r="8123" spans="1:12" x14ac:dyDescent="0.2">
      <c r="A8123" s="1" t="s">
        <v>234</v>
      </c>
      <c r="B8123" s="1" t="s">
        <v>13</v>
      </c>
      <c r="C8123" s="2">
        <v>43890</v>
      </c>
      <c r="D8123" s="1" t="s">
        <v>165</v>
      </c>
      <c r="E8123" s="1"/>
      <c r="F8123" s="1" t="s">
        <v>4715</v>
      </c>
      <c r="G8123" s="3">
        <v>154.51</v>
      </c>
      <c r="H8123" s="3"/>
      <c r="I8123" s="1" t="s">
        <v>185</v>
      </c>
      <c r="J8123" s="1" t="s">
        <v>126</v>
      </c>
      <c r="K8123" s="1" t="s">
        <v>84</v>
      </c>
      <c r="L8123" s="1" t="s">
        <v>241</v>
      </c>
    </row>
    <row r="8124" spans="1:12" x14ac:dyDescent="0.2">
      <c r="A8124" s="1" t="s">
        <v>234</v>
      </c>
      <c r="B8124" s="1" t="s">
        <v>13</v>
      </c>
      <c r="C8124" s="2">
        <v>43890</v>
      </c>
      <c r="D8124" s="1" t="s">
        <v>162</v>
      </c>
      <c r="E8124" s="1"/>
      <c r="F8124" s="1" t="s">
        <v>4815</v>
      </c>
      <c r="G8124" s="3">
        <v>106.46</v>
      </c>
      <c r="H8124" s="3"/>
      <c r="I8124" s="1" t="s">
        <v>185</v>
      </c>
      <c r="J8124" s="1" t="s">
        <v>126</v>
      </c>
      <c r="K8124" s="1" t="s">
        <v>84</v>
      </c>
      <c r="L8124" s="1" t="s">
        <v>51</v>
      </c>
    </row>
    <row r="8125" spans="1:12" x14ac:dyDescent="0.2">
      <c r="A8125" s="1" t="s">
        <v>234</v>
      </c>
      <c r="B8125" s="1" t="s">
        <v>13</v>
      </c>
      <c r="C8125" s="2">
        <v>43890</v>
      </c>
      <c r="D8125" s="1" t="s">
        <v>4625</v>
      </c>
      <c r="E8125" s="1"/>
      <c r="F8125" s="1" t="s">
        <v>4626</v>
      </c>
      <c r="G8125" s="3">
        <v>106.35</v>
      </c>
      <c r="H8125" s="3"/>
      <c r="I8125" s="1" t="s">
        <v>185</v>
      </c>
      <c r="J8125" s="1" t="s">
        <v>126</v>
      </c>
      <c r="K8125" s="1" t="s">
        <v>12</v>
      </c>
      <c r="L8125" s="1" t="s">
        <v>49</v>
      </c>
    </row>
    <row r="8126" spans="1:12" x14ac:dyDescent="0.2">
      <c r="A8126" s="1" t="s">
        <v>234</v>
      </c>
      <c r="B8126" s="1" t="s">
        <v>13</v>
      </c>
      <c r="C8126" s="2">
        <v>43890</v>
      </c>
      <c r="D8126" s="1" t="s">
        <v>164</v>
      </c>
      <c r="E8126" s="1"/>
      <c r="F8126" s="1" t="s">
        <v>5303</v>
      </c>
      <c r="G8126" s="3">
        <v>506.21</v>
      </c>
      <c r="H8126" s="3"/>
      <c r="I8126" s="1" t="s">
        <v>106</v>
      </c>
      <c r="J8126" s="1" t="s">
        <v>122</v>
      </c>
      <c r="K8126" s="1" t="s">
        <v>12</v>
      </c>
      <c r="L8126" s="1" t="s">
        <v>25</v>
      </c>
    </row>
    <row r="8127" spans="1:12" x14ac:dyDescent="0.2">
      <c r="A8127" s="1" t="s">
        <v>234</v>
      </c>
      <c r="B8127" s="1" t="s">
        <v>13</v>
      </c>
      <c r="C8127" s="2">
        <v>43890</v>
      </c>
      <c r="D8127" s="1" t="s">
        <v>163</v>
      </c>
      <c r="E8127" s="1"/>
      <c r="F8127" s="1" t="s">
        <v>5304</v>
      </c>
      <c r="G8127" s="3"/>
      <c r="H8127" s="3">
        <v>190.72</v>
      </c>
      <c r="I8127" s="1" t="s">
        <v>106</v>
      </c>
      <c r="J8127" s="1" t="s">
        <v>122</v>
      </c>
      <c r="K8127" s="1" t="s">
        <v>12</v>
      </c>
      <c r="L8127" s="1" t="s">
        <v>313</v>
      </c>
    </row>
    <row r="8128" spans="1:12" x14ac:dyDescent="0.2">
      <c r="A8128" s="1" t="s">
        <v>234</v>
      </c>
      <c r="B8128" s="1" t="s">
        <v>13</v>
      </c>
      <c r="C8128" s="2">
        <v>43890</v>
      </c>
      <c r="D8128" s="1" t="s">
        <v>161</v>
      </c>
      <c r="E8128" s="1"/>
      <c r="F8128" s="1" t="s">
        <v>5305</v>
      </c>
      <c r="G8128" s="3"/>
      <c r="H8128" s="3">
        <v>572.32000000000005</v>
      </c>
      <c r="I8128" s="1" t="s">
        <v>106</v>
      </c>
      <c r="J8128" s="1" t="s">
        <v>121</v>
      </c>
      <c r="K8128" s="1" t="s">
        <v>84</v>
      </c>
      <c r="L8128" s="1" t="s">
        <v>66</v>
      </c>
    </row>
    <row r="8129" spans="1:12" x14ac:dyDescent="0.2">
      <c r="A8129" s="1" t="s">
        <v>234</v>
      </c>
      <c r="B8129" s="1" t="s">
        <v>13</v>
      </c>
      <c r="C8129" s="2">
        <v>43890</v>
      </c>
      <c r="D8129" s="1" t="s">
        <v>161</v>
      </c>
      <c r="E8129" s="1"/>
      <c r="F8129" s="1" t="s">
        <v>4812</v>
      </c>
      <c r="G8129" s="3"/>
      <c r="H8129" s="3">
        <v>179.29</v>
      </c>
      <c r="I8129" s="1" t="s">
        <v>106</v>
      </c>
      <c r="J8129" s="1" t="s">
        <v>121</v>
      </c>
      <c r="K8129" s="1" t="s">
        <v>84</v>
      </c>
      <c r="L8129" s="1" t="s">
        <v>26</v>
      </c>
    </row>
    <row r="8130" spans="1:12" x14ac:dyDescent="0.2">
      <c r="A8130" s="1" t="s">
        <v>234</v>
      </c>
      <c r="B8130" s="1" t="s">
        <v>13</v>
      </c>
      <c r="C8130" s="2">
        <v>43890</v>
      </c>
      <c r="D8130" s="1" t="s">
        <v>165</v>
      </c>
      <c r="E8130" s="1"/>
      <c r="F8130" s="1" t="s">
        <v>4730</v>
      </c>
      <c r="G8130" s="3">
        <v>57.52</v>
      </c>
      <c r="H8130" s="3"/>
      <c r="I8130" s="1" t="s">
        <v>106</v>
      </c>
      <c r="J8130" s="1" t="s">
        <v>121</v>
      </c>
      <c r="K8130" s="1" t="s">
        <v>84</v>
      </c>
      <c r="L8130" s="1" t="s">
        <v>306</v>
      </c>
    </row>
    <row r="8131" spans="1:12" x14ac:dyDescent="0.2">
      <c r="A8131" s="1" t="s">
        <v>234</v>
      </c>
      <c r="B8131" s="1" t="s">
        <v>13</v>
      </c>
      <c r="C8131" s="2">
        <v>43890</v>
      </c>
      <c r="D8131" s="1" t="s">
        <v>166</v>
      </c>
      <c r="E8131" s="1"/>
      <c r="F8131" s="1" t="s">
        <v>5270</v>
      </c>
      <c r="G8131" s="3">
        <v>980.77</v>
      </c>
      <c r="H8131" s="3"/>
      <c r="I8131" s="1" t="s">
        <v>87</v>
      </c>
      <c r="J8131" s="1" t="s">
        <v>116</v>
      </c>
      <c r="K8131" s="1" t="s">
        <v>12</v>
      </c>
      <c r="L8131" s="1" t="s">
        <v>80</v>
      </c>
    </row>
    <row r="8132" spans="1:12" x14ac:dyDescent="0.2">
      <c r="A8132" s="1" t="s">
        <v>234</v>
      </c>
      <c r="B8132" s="1" t="s">
        <v>13</v>
      </c>
      <c r="C8132" s="2">
        <v>43890</v>
      </c>
      <c r="D8132" s="1" t="s">
        <v>163</v>
      </c>
      <c r="E8132" s="1"/>
      <c r="F8132" s="1" t="s">
        <v>5119</v>
      </c>
      <c r="G8132" s="3"/>
      <c r="H8132" s="3">
        <v>574.4</v>
      </c>
      <c r="I8132" s="1" t="s">
        <v>87</v>
      </c>
      <c r="J8132" s="1" t="s">
        <v>116</v>
      </c>
      <c r="K8132" s="1" t="s">
        <v>84</v>
      </c>
      <c r="L8132" s="1" t="s">
        <v>300</v>
      </c>
    </row>
    <row r="8133" spans="1:12" x14ac:dyDescent="0.2">
      <c r="A8133" s="1" t="s">
        <v>234</v>
      </c>
      <c r="B8133" s="1" t="s">
        <v>13</v>
      </c>
      <c r="C8133" s="2">
        <v>43890</v>
      </c>
      <c r="D8133" s="1" t="s">
        <v>165</v>
      </c>
      <c r="E8133" s="1"/>
      <c r="F8133" s="1" t="s">
        <v>4919</v>
      </c>
      <c r="G8133" s="3">
        <v>88.85</v>
      </c>
      <c r="H8133" s="3"/>
      <c r="I8133" s="1" t="s">
        <v>87</v>
      </c>
      <c r="J8133" s="1" t="s">
        <v>253</v>
      </c>
      <c r="K8133" s="1" t="s">
        <v>84</v>
      </c>
      <c r="L8133" s="1" t="s">
        <v>2028</v>
      </c>
    </row>
    <row r="8134" spans="1:12" x14ac:dyDescent="0.2">
      <c r="A8134" s="1" t="s">
        <v>234</v>
      </c>
      <c r="B8134" s="1" t="s">
        <v>13</v>
      </c>
      <c r="C8134" s="2">
        <v>43890</v>
      </c>
      <c r="D8134" s="1" t="s">
        <v>166</v>
      </c>
      <c r="E8134" s="1"/>
      <c r="F8134" s="1" t="s">
        <v>5306</v>
      </c>
      <c r="G8134" s="3">
        <v>751.62</v>
      </c>
      <c r="H8134" s="3"/>
      <c r="I8134" s="1" t="s">
        <v>120</v>
      </c>
      <c r="J8134" s="1" t="s">
        <v>171</v>
      </c>
      <c r="K8134" s="1" t="s">
        <v>12</v>
      </c>
      <c r="L8134" s="1" t="s">
        <v>110</v>
      </c>
    </row>
    <row r="8135" spans="1:12" x14ac:dyDescent="0.2">
      <c r="A8135" s="1" t="s">
        <v>234</v>
      </c>
      <c r="B8135" s="1" t="s">
        <v>13</v>
      </c>
      <c r="C8135" s="2">
        <v>43890</v>
      </c>
      <c r="D8135" s="1" t="s">
        <v>166</v>
      </c>
      <c r="E8135" s="1"/>
      <c r="F8135" s="1" t="s">
        <v>5307</v>
      </c>
      <c r="G8135" s="3">
        <v>1339.5</v>
      </c>
      <c r="H8135" s="3"/>
      <c r="I8135" s="1" t="s">
        <v>120</v>
      </c>
      <c r="J8135" s="1" t="s">
        <v>171</v>
      </c>
      <c r="K8135" s="1" t="s">
        <v>12</v>
      </c>
      <c r="L8135" s="1" t="s">
        <v>58</v>
      </c>
    </row>
    <row r="8136" spans="1:12" x14ac:dyDescent="0.2">
      <c r="A8136" s="1" t="s">
        <v>234</v>
      </c>
      <c r="B8136" s="1" t="s">
        <v>13</v>
      </c>
      <c r="C8136" s="2">
        <v>43890</v>
      </c>
      <c r="D8136" s="1" t="s">
        <v>4625</v>
      </c>
      <c r="E8136" s="1"/>
      <c r="F8136" s="1" t="s">
        <v>5308</v>
      </c>
      <c r="G8136" s="3">
        <v>71.599999999999994</v>
      </c>
      <c r="H8136" s="3"/>
      <c r="I8136" s="1" t="s">
        <v>120</v>
      </c>
      <c r="J8136" s="1" t="s">
        <v>171</v>
      </c>
      <c r="K8136" s="1" t="s">
        <v>12</v>
      </c>
      <c r="L8136" s="1" t="s">
        <v>20</v>
      </c>
    </row>
    <row r="8137" spans="1:12" x14ac:dyDescent="0.2">
      <c r="A8137" s="1" t="s">
        <v>234</v>
      </c>
      <c r="B8137" s="1" t="s">
        <v>13</v>
      </c>
      <c r="C8137" s="2">
        <v>43890</v>
      </c>
      <c r="D8137" s="1" t="s">
        <v>4614</v>
      </c>
      <c r="E8137" s="1"/>
      <c r="F8137" s="1" t="s">
        <v>5309</v>
      </c>
      <c r="G8137" s="3">
        <v>83.92</v>
      </c>
      <c r="H8137" s="3"/>
      <c r="I8137" s="1" t="s">
        <v>120</v>
      </c>
      <c r="J8137" s="1" t="s">
        <v>171</v>
      </c>
      <c r="K8137" s="1" t="s">
        <v>12</v>
      </c>
      <c r="L8137" s="1" t="s">
        <v>378</v>
      </c>
    </row>
    <row r="8138" spans="1:12" x14ac:dyDescent="0.2">
      <c r="A8138" s="1" t="s">
        <v>234</v>
      </c>
      <c r="B8138" s="1" t="s">
        <v>13</v>
      </c>
      <c r="C8138" s="2">
        <v>43890</v>
      </c>
      <c r="D8138" s="1" t="s">
        <v>166</v>
      </c>
      <c r="E8138" s="1"/>
      <c r="F8138" s="1" t="s">
        <v>5310</v>
      </c>
      <c r="G8138" s="3">
        <v>377.66</v>
      </c>
      <c r="H8138" s="3"/>
      <c r="I8138" s="1" t="s">
        <v>232</v>
      </c>
      <c r="J8138" s="1" t="s">
        <v>233</v>
      </c>
      <c r="K8138" s="1" t="s">
        <v>12</v>
      </c>
      <c r="L8138" s="1" t="s">
        <v>41</v>
      </c>
    </row>
    <row r="8139" spans="1:12" x14ac:dyDescent="0.2">
      <c r="A8139" s="1" t="s">
        <v>234</v>
      </c>
      <c r="B8139" s="1" t="s">
        <v>13</v>
      </c>
      <c r="C8139" s="2">
        <v>43890</v>
      </c>
      <c r="D8139" s="1" t="s">
        <v>161</v>
      </c>
      <c r="E8139" s="1"/>
      <c r="F8139" s="1" t="s">
        <v>5311</v>
      </c>
      <c r="G8139" s="3"/>
      <c r="H8139" s="3">
        <v>986.44</v>
      </c>
      <c r="I8139" s="1" t="s">
        <v>83</v>
      </c>
      <c r="J8139" s="1" t="s">
        <v>230</v>
      </c>
      <c r="K8139" s="1" t="s">
        <v>12</v>
      </c>
      <c r="L8139" s="1" t="s">
        <v>73</v>
      </c>
    </row>
    <row r="8140" spans="1:12" x14ac:dyDescent="0.2">
      <c r="A8140" s="1" t="s">
        <v>234</v>
      </c>
      <c r="B8140" s="1" t="s">
        <v>13</v>
      </c>
      <c r="C8140" s="2">
        <v>43890</v>
      </c>
      <c r="D8140" s="1" t="s">
        <v>4614</v>
      </c>
      <c r="E8140" s="1"/>
      <c r="F8140" s="1" t="s">
        <v>5312</v>
      </c>
      <c r="G8140" s="3">
        <v>158.54</v>
      </c>
      <c r="H8140" s="3"/>
      <c r="I8140" s="1" t="s">
        <v>83</v>
      </c>
      <c r="J8140" s="1" t="s">
        <v>230</v>
      </c>
      <c r="K8140" s="1" t="s">
        <v>12</v>
      </c>
      <c r="L8140" s="1" t="s">
        <v>22</v>
      </c>
    </row>
    <row r="8141" spans="1:12" x14ac:dyDescent="0.2">
      <c r="A8141" s="1" t="s">
        <v>234</v>
      </c>
      <c r="B8141" s="1" t="s">
        <v>13</v>
      </c>
      <c r="C8141" s="2">
        <v>43890</v>
      </c>
      <c r="D8141" s="1" t="s">
        <v>161</v>
      </c>
      <c r="E8141" s="1"/>
      <c r="F8141" s="1" t="s">
        <v>5313</v>
      </c>
      <c r="G8141" s="3"/>
      <c r="H8141" s="3">
        <v>2112.08</v>
      </c>
      <c r="I8141" s="1" t="s">
        <v>83</v>
      </c>
      <c r="J8141" s="1" t="s">
        <v>181</v>
      </c>
      <c r="K8141" s="1" t="s">
        <v>12</v>
      </c>
      <c r="L8141" s="1" t="s">
        <v>47</v>
      </c>
    </row>
    <row r="8142" spans="1:12" x14ac:dyDescent="0.2">
      <c r="A8142" s="1" t="s">
        <v>234</v>
      </c>
      <c r="B8142" s="1" t="s">
        <v>13</v>
      </c>
      <c r="C8142" s="2">
        <v>43890</v>
      </c>
      <c r="D8142" s="1" t="s">
        <v>164</v>
      </c>
      <c r="E8142" s="1"/>
      <c r="F8142" s="1" t="s">
        <v>5314</v>
      </c>
      <c r="G8142" s="3">
        <v>860.34</v>
      </c>
      <c r="H8142" s="3"/>
      <c r="I8142" s="1" t="s">
        <v>83</v>
      </c>
      <c r="J8142" s="1" t="s">
        <v>181</v>
      </c>
      <c r="K8142" s="1" t="s">
        <v>12</v>
      </c>
      <c r="L8142" s="1" t="s">
        <v>462</v>
      </c>
    </row>
    <row r="8143" spans="1:12" x14ac:dyDescent="0.2">
      <c r="A8143" s="1" t="s">
        <v>234</v>
      </c>
      <c r="B8143" s="1" t="s">
        <v>13</v>
      </c>
      <c r="C8143" s="2">
        <v>43890</v>
      </c>
      <c r="D8143" s="1" t="s">
        <v>167</v>
      </c>
      <c r="E8143" s="1"/>
      <c r="F8143" s="1" t="s">
        <v>5315</v>
      </c>
      <c r="G8143" s="3"/>
      <c r="H8143" s="3">
        <v>952.38</v>
      </c>
      <c r="I8143" s="1" t="s">
        <v>83</v>
      </c>
      <c r="J8143" s="1" t="s">
        <v>181</v>
      </c>
      <c r="K8143" s="1" t="s">
        <v>12</v>
      </c>
      <c r="L8143" s="1" t="s">
        <v>32</v>
      </c>
    </row>
    <row r="8144" spans="1:12" x14ac:dyDescent="0.2">
      <c r="A8144" s="1" t="s">
        <v>234</v>
      </c>
      <c r="B8144" s="1" t="s">
        <v>13</v>
      </c>
      <c r="C8144" s="2">
        <v>43890</v>
      </c>
      <c r="D8144" s="1" t="s">
        <v>165</v>
      </c>
      <c r="E8144" s="1"/>
      <c r="F8144" s="1" t="s">
        <v>5316</v>
      </c>
      <c r="G8144" s="3">
        <v>1374.02</v>
      </c>
      <c r="H8144" s="3"/>
      <c r="I8144" s="1" t="s">
        <v>83</v>
      </c>
      <c r="J8144" s="1" t="s">
        <v>229</v>
      </c>
      <c r="K8144" s="1" t="s">
        <v>12</v>
      </c>
      <c r="L8144" s="1" t="s">
        <v>64</v>
      </c>
    </row>
    <row r="8145" spans="1:12" x14ac:dyDescent="0.2">
      <c r="A8145" s="1" t="s">
        <v>234</v>
      </c>
      <c r="B8145" s="1" t="s">
        <v>13</v>
      </c>
      <c r="C8145" s="2">
        <v>43890</v>
      </c>
      <c r="D8145" s="1" t="s">
        <v>166</v>
      </c>
      <c r="E8145" s="1"/>
      <c r="F8145" s="1" t="s">
        <v>5317</v>
      </c>
      <c r="G8145" s="3">
        <v>771</v>
      </c>
      <c r="H8145" s="3"/>
      <c r="I8145" s="1" t="s">
        <v>119</v>
      </c>
      <c r="J8145" s="1" t="s">
        <v>86</v>
      </c>
      <c r="K8145" s="1" t="s">
        <v>12</v>
      </c>
      <c r="L8145" s="1" t="s">
        <v>61</v>
      </c>
    </row>
    <row r="8146" spans="1:12" x14ac:dyDescent="0.2">
      <c r="A8146" s="1" t="s">
        <v>234</v>
      </c>
      <c r="B8146" s="1" t="s">
        <v>13</v>
      </c>
      <c r="C8146" s="2">
        <v>43890</v>
      </c>
      <c r="D8146" s="1" t="s">
        <v>160</v>
      </c>
      <c r="E8146" s="1"/>
      <c r="F8146" s="1" t="s">
        <v>5318</v>
      </c>
      <c r="G8146" s="3"/>
      <c r="H8146" s="3">
        <v>1670.31</v>
      </c>
      <c r="I8146" s="1" t="s">
        <v>119</v>
      </c>
      <c r="J8146" s="1" t="s">
        <v>86</v>
      </c>
      <c r="K8146" s="1" t="s">
        <v>12</v>
      </c>
      <c r="L8146" s="1" t="s">
        <v>52</v>
      </c>
    </row>
    <row r="8147" spans="1:12" x14ac:dyDescent="0.2">
      <c r="A8147" s="1" t="s">
        <v>234</v>
      </c>
      <c r="B8147" s="1" t="s">
        <v>13</v>
      </c>
      <c r="C8147" s="2">
        <v>43890</v>
      </c>
      <c r="D8147" s="1" t="s">
        <v>160</v>
      </c>
      <c r="E8147" s="1"/>
      <c r="F8147" s="1" t="s">
        <v>5319</v>
      </c>
      <c r="G8147" s="3"/>
      <c r="H8147" s="3">
        <v>2481.29</v>
      </c>
      <c r="I8147" s="1" t="s">
        <v>119</v>
      </c>
      <c r="J8147" s="1" t="s">
        <v>86</v>
      </c>
      <c r="K8147" s="1" t="s">
        <v>12</v>
      </c>
      <c r="L8147" s="1" t="s">
        <v>433</v>
      </c>
    </row>
    <row r="8148" spans="1:12" x14ac:dyDescent="0.2">
      <c r="A8148" s="1" t="s">
        <v>234</v>
      </c>
      <c r="B8148" s="1" t="s">
        <v>13</v>
      </c>
      <c r="C8148" s="2">
        <v>43890</v>
      </c>
      <c r="D8148" s="1" t="s">
        <v>160</v>
      </c>
      <c r="E8148" s="1"/>
      <c r="F8148" s="1" t="s">
        <v>5320</v>
      </c>
      <c r="G8148" s="3"/>
      <c r="H8148" s="3">
        <v>848.5</v>
      </c>
      <c r="I8148" s="1" t="s">
        <v>119</v>
      </c>
      <c r="J8148" s="1" t="s">
        <v>86</v>
      </c>
      <c r="K8148" s="1" t="s">
        <v>12</v>
      </c>
      <c r="L8148" s="1" t="s">
        <v>35</v>
      </c>
    </row>
    <row r="8149" spans="1:12" x14ac:dyDescent="0.2">
      <c r="A8149" s="1" t="s">
        <v>234</v>
      </c>
      <c r="B8149" s="1" t="s">
        <v>13</v>
      </c>
      <c r="C8149" s="2">
        <v>43890</v>
      </c>
      <c r="D8149" s="1" t="s">
        <v>161</v>
      </c>
      <c r="E8149" s="1"/>
      <c r="F8149" s="1" t="s">
        <v>5321</v>
      </c>
      <c r="G8149" s="3"/>
      <c r="H8149" s="3">
        <v>950</v>
      </c>
      <c r="I8149" s="1" t="s">
        <v>119</v>
      </c>
      <c r="J8149" s="1" t="s">
        <v>86</v>
      </c>
      <c r="K8149" s="1" t="s">
        <v>12</v>
      </c>
      <c r="L8149" s="1" t="s">
        <v>333</v>
      </c>
    </row>
    <row r="8150" spans="1:12" x14ac:dyDescent="0.2">
      <c r="A8150" s="1" t="s">
        <v>234</v>
      </c>
      <c r="B8150" s="1" t="s">
        <v>13</v>
      </c>
      <c r="C8150" s="2">
        <v>43890</v>
      </c>
      <c r="D8150" s="1" t="s">
        <v>164</v>
      </c>
      <c r="E8150" s="1"/>
      <c r="F8150" s="1" t="s">
        <v>5322</v>
      </c>
      <c r="G8150" s="3">
        <v>1434.5</v>
      </c>
      <c r="H8150" s="3"/>
      <c r="I8150" s="1" t="s">
        <v>119</v>
      </c>
      <c r="J8150" s="1" t="s">
        <v>86</v>
      </c>
      <c r="K8150" s="1" t="s">
        <v>12</v>
      </c>
      <c r="L8150" s="1" t="s">
        <v>112</v>
      </c>
    </row>
    <row r="8151" spans="1:12" x14ac:dyDescent="0.2">
      <c r="A8151" s="1" t="s">
        <v>234</v>
      </c>
      <c r="B8151" s="1" t="s">
        <v>13</v>
      </c>
      <c r="C8151" s="2">
        <v>43890</v>
      </c>
      <c r="D8151" s="1" t="s">
        <v>163</v>
      </c>
      <c r="E8151" s="1"/>
      <c r="F8151" s="1" t="s">
        <v>5323</v>
      </c>
      <c r="G8151" s="3"/>
      <c r="H8151" s="3">
        <v>1085.44</v>
      </c>
      <c r="I8151" s="1" t="s">
        <v>119</v>
      </c>
      <c r="J8151" s="1" t="s">
        <v>86</v>
      </c>
      <c r="K8151" s="1" t="s">
        <v>12</v>
      </c>
      <c r="L8151" s="1" t="s">
        <v>257</v>
      </c>
    </row>
    <row r="8152" spans="1:12" x14ac:dyDescent="0.2">
      <c r="A8152" s="1" t="s">
        <v>234</v>
      </c>
      <c r="B8152" s="1" t="s">
        <v>13</v>
      </c>
      <c r="C8152" s="2">
        <v>43890</v>
      </c>
      <c r="D8152" s="1" t="s">
        <v>165</v>
      </c>
      <c r="E8152" s="1"/>
      <c r="F8152" s="1" t="s">
        <v>5324</v>
      </c>
      <c r="G8152" s="3">
        <v>840</v>
      </c>
      <c r="H8152" s="3"/>
      <c r="I8152" s="1" t="s">
        <v>119</v>
      </c>
      <c r="J8152" s="1" t="s">
        <v>86</v>
      </c>
      <c r="K8152" s="1" t="s">
        <v>12</v>
      </c>
      <c r="L8152" s="1" t="s">
        <v>356</v>
      </c>
    </row>
    <row r="8153" spans="1:12" x14ac:dyDescent="0.2">
      <c r="A8153" s="1" t="s">
        <v>234</v>
      </c>
      <c r="B8153" s="1" t="s">
        <v>13</v>
      </c>
      <c r="C8153" s="2">
        <v>43890</v>
      </c>
      <c r="D8153" s="1" t="s">
        <v>165</v>
      </c>
      <c r="E8153" s="1"/>
      <c r="F8153" s="1" t="s">
        <v>5325</v>
      </c>
      <c r="G8153" s="3">
        <v>1273.3599999999999</v>
      </c>
      <c r="H8153" s="3"/>
      <c r="I8153" s="1" t="s">
        <v>119</v>
      </c>
      <c r="J8153" s="1" t="s">
        <v>86</v>
      </c>
      <c r="K8153" s="1" t="s">
        <v>12</v>
      </c>
      <c r="L8153" s="1" t="s">
        <v>2511</v>
      </c>
    </row>
    <row r="8154" spans="1:12" x14ac:dyDescent="0.2">
      <c r="A8154" s="1" t="s">
        <v>234</v>
      </c>
      <c r="B8154" s="1" t="s">
        <v>13</v>
      </c>
      <c r="C8154" s="2">
        <v>43890</v>
      </c>
      <c r="D8154" s="1" t="s">
        <v>162</v>
      </c>
      <c r="E8154" s="1"/>
      <c r="F8154" s="1" t="s">
        <v>5326</v>
      </c>
      <c r="G8154" s="3">
        <v>548.45000000000005</v>
      </c>
      <c r="H8154" s="3"/>
      <c r="I8154" s="1" t="s">
        <v>119</v>
      </c>
      <c r="J8154" s="1" t="s">
        <v>86</v>
      </c>
      <c r="K8154" s="1" t="s">
        <v>84</v>
      </c>
      <c r="L8154" s="1" t="s">
        <v>66</v>
      </c>
    </row>
    <row r="8155" spans="1:12" x14ac:dyDescent="0.2">
      <c r="A8155" s="1" t="s">
        <v>234</v>
      </c>
      <c r="B8155" s="1" t="s">
        <v>13</v>
      </c>
      <c r="C8155" s="2">
        <v>43890</v>
      </c>
      <c r="D8155" s="1" t="s">
        <v>4625</v>
      </c>
      <c r="E8155" s="1"/>
      <c r="F8155" s="1" t="s">
        <v>5327</v>
      </c>
      <c r="G8155" s="3">
        <v>19.940000000000001</v>
      </c>
      <c r="H8155" s="3"/>
      <c r="I8155" s="1" t="s">
        <v>119</v>
      </c>
      <c r="J8155" s="1" t="s">
        <v>86</v>
      </c>
      <c r="K8155" s="1" t="s">
        <v>84</v>
      </c>
      <c r="L8155" s="1" t="s">
        <v>66</v>
      </c>
    </row>
    <row r="8156" spans="1:12" x14ac:dyDescent="0.2">
      <c r="A8156" s="1" t="s">
        <v>234</v>
      </c>
      <c r="B8156" s="1" t="s">
        <v>13</v>
      </c>
      <c r="C8156" s="2">
        <v>43890</v>
      </c>
      <c r="D8156" s="1" t="s">
        <v>167</v>
      </c>
      <c r="E8156" s="1"/>
      <c r="F8156" s="1" t="s">
        <v>5328</v>
      </c>
      <c r="G8156" s="3"/>
      <c r="H8156" s="3">
        <v>846</v>
      </c>
      <c r="I8156" s="1" t="s">
        <v>119</v>
      </c>
      <c r="J8156" s="1" t="s">
        <v>86</v>
      </c>
      <c r="K8156" s="1" t="s">
        <v>12</v>
      </c>
      <c r="L8156" s="1" t="s">
        <v>481</v>
      </c>
    </row>
    <row r="8157" spans="1:12" x14ac:dyDescent="0.2">
      <c r="A8157" s="1" t="s">
        <v>234</v>
      </c>
      <c r="B8157" s="1" t="s">
        <v>13</v>
      </c>
      <c r="C8157" s="2">
        <v>43890</v>
      </c>
      <c r="D8157" s="1" t="s">
        <v>4595</v>
      </c>
      <c r="E8157" s="1"/>
      <c r="F8157" s="1" t="s">
        <v>5329</v>
      </c>
      <c r="G8157" s="3">
        <v>576.69000000000005</v>
      </c>
      <c r="H8157" s="3"/>
      <c r="I8157" s="1" t="s">
        <v>119</v>
      </c>
      <c r="J8157" s="1" t="s">
        <v>86</v>
      </c>
      <c r="K8157" s="1" t="s">
        <v>12</v>
      </c>
      <c r="L8157" s="1" t="s">
        <v>446</v>
      </c>
    </row>
    <row r="8158" spans="1:12" x14ac:dyDescent="0.2">
      <c r="A8158" s="1" t="s">
        <v>234</v>
      </c>
      <c r="B8158" s="1" t="s">
        <v>13</v>
      </c>
      <c r="C8158" s="2">
        <v>43890</v>
      </c>
      <c r="D8158" s="1" t="s">
        <v>4595</v>
      </c>
      <c r="E8158" s="1"/>
      <c r="F8158" s="1" t="s">
        <v>4882</v>
      </c>
      <c r="G8158" s="3">
        <v>31.02</v>
      </c>
      <c r="H8158" s="3"/>
      <c r="I8158" s="1" t="s">
        <v>119</v>
      </c>
      <c r="J8158" s="1" t="s">
        <v>86</v>
      </c>
      <c r="K8158" s="1" t="s">
        <v>84</v>
      </c>
      <c r="L8158" s="1" t="s">
        <v>29</v>
      </c>
    </row>
    <row r="8159" spans="1:12" x14ac:dyDescent="0.2">
      <c r="A8159" s="1" t="s">
        <v>234</v>
      </c>
      <c r="B8159" s="1" t="s">
        <v>13</v>
      </c>
      <c r="C8159" s="2">
        <v>43890</v>
      </c>
      <c r="D8159" s="1" t="s">
        <v>4614</v>
      </c>
      <c r="E8159" s="1"/>
      <c r="F8159" s="1" t="s">
        <v>4992</v>
      </c>
      <c r="G8159" s="3">
        <v>46.97</v>
      </c>
      <c r="H8159" s="3"/>
      <c r="I8159" s="1" t="s">
        <v>119</v>
      </c>
      <c r="J8159" s="1" t="s">
        <v>86</v>
      </c>
      <c r="K8159" s="1" t="s">
        <v>84</v>
      </c>
      <c r="L8159" s="1" t="s">
        <v>51</v>
      </c>
    </row>
    <row r="8160" spans="1:12" x14ac:dyDescent="0.2">
      <c r="A8160" s="1" t="s">
        <v>234</v>
      </c>
      <c r="B8160" s="1" t="s">
        <v>13</v>
      </c>
      <c r="C8160" s="2">
        <v>43890</v>
      </c>
      <c r="D8160" s="1" t="s">
        <v>4614</v>
      </c>
      <c r="E8160" s="1"/>
      <c r="F8160" s="1" t="s">
        <v>4710</v>
      </c>
      <c r="G8160" s="3">
        <v>97.16</v>
      </c>
      <c r="H8160" s="3"/>
      <c r="I8160" s="1" t="s">
        <v>119</v>
      </c>
      <c r="J8160" s="1" t="s">
        <v>86</v>
      </c>
      <c r="K8160" s="1" t="s">
        <v>84</v>
      </c>
      <c r="L8160" s="1" t="s">
        <v>111</v>
      </c>
    </row>
    <row r="8161" spans="1:12" x14ac:dyDescent="0.2">
      <c r="A8161" s="1" t="s">
        <v>234</v>
      </c>
      <c r="B8161" s="1" t="s">
        <v>13</v>
      </c>
      <c r="C8161" s="2">
        <v>43890</v>
      </c>
      <c r="D8161" s="1" t="s">
        <v>4614</v>
      </c>
      <c r="E8161" s="1"/>
      <c r="F8161" s="1" t="s">
        <v>5330</v>
      </c>
      <c r="G8161" s="3">
        <v>9.25</v>
      </c>
      <c r="H8161" s="3"/>
      <c r="I8161" s="1" t="s">
        <v>119</v>
      </c>
      <c r="J8161" s="1" t="s">
        <v>86</v>
      </c>
      <c r="K8161" s="1" t="s">
        <v>12</v>
      </c>
      <c r="L8161" s="1" t="s">
        <v>34</v>
      </c>
    </row>
    <row r="8162" spans="1:12" x14ac:dyDescent="0.2">
      <c r="A8162" s="1" t="s">
        <v>234</v>
      </c>
      <c r="B8162" s="1" t="s">
        <v>13</v>
      </c>
      <c r="C8162" s="2">
        <v>43890</v>
      </c>
      <c r="D8162" s="1" t="s">
        <v>4614</v>
      </c>
      <c r="E8162" s="1"/>
      <c r="F8162" s="1" t="s">
        <v>5331</v>
      </c>
      <c r="G8162" s="3">
        <v>39.729999999999997</v>
      </c>
      <c r="H8162" s="3"/>
      <c r="I8162" s="1" t="s">
        <v>119</v>
      </c>
      <c r="J8162" s="1" t="s">
        <v>86</v>
      </c>
      <c r="K8162" s="1" t="s">
        <v>84</v>
      </c>
      <c r="L8162" s="1" t="s">
        <v>114</v>
      </c>
    </row>
    <row r="8163" spans="1:12" x14ac:dyDescent="0.2">
      <c r="A8163" s="1" t="s">
        <v>234</v>
      </c>
      <c r="B8163" s="1" t="s">
        <v>13</v>
      </c>
      <c r="C8163" s="2">
        <v>43890</v>
      </c>
      <c r="D8163" s="1" t="s">
        <v>166</v>
      </c>
      <c r="E8163" s="1"/>
      <c r="F8163" s="1" t="s">
        <v>5263</v>
      </c>
      <c r="G8163" s="3">
        <v>23.84</v>
      </c>
      <c r="H8163" s="3"/>
      <c r="I8163" s="1" t="s">
        <v>179</v>
      </c>
      <c r="J8163" s="1" t="s">
        <v>89</v>
      </c>
      <c r="K8163" s="1" t="s">
        <v>84</v>
      </c>
      <c r="L8163" s="1" t="s">
        <v>306</v>
      </c>
    </row>
    <row r="8164" spans="1:12" x14ac:dyDescent="0.2">
      <c r="A8164" s="1" t="s">
        <v>234</v>
      </c>
      <c r="B8164" s="1" t="s">
        <v>13</v>
      </c>
      <c r="C8164" s="2">
        <v>43890</v>
      </c>
      <c r="D8164" s="1" t="s">
        <v>164</v>
      </c>
      <c r="E8164" s="1"/>
      <c r="F8164" s="1" t="s">
        <v>5332</v>
      </c>
      <c r="G8164" s="3">
        <v>840</v>
      </c>
      <c r="H8164" s="3"/>
      <c r="I8164" s="1" t="s">
        <v>85</v>
      </c>
      <c r="J8164" s="1" t="s">
        <v>125</v>
      </c>
      <c r="K8164" s="1" t="s">
        <v>12</v>
      </c>
      <c r="L8164" s="1" t="s">
        <v>364</v>
      </c>
    </row>
    <row r="8165" spans="1:12" x14ac:dyDescent="0.2">
      <c r="A8165" s="1" t="s">
        <v>234</v>
      </c>
      <c r="B8165" s="1" t="s">
        <v>13</v>
      </c>
      <c r="C8165" s="2">
        <v>43890</v>
      </c>
      <c r="D8165" s="1" t="s">
        <v>160</v>
      </c>
      <c r="E8165" s="1"/>
      <c r="F8165" s="1" t="s">
        <v>5117</v>
      </c>
      <c r="G8165" s="3"/>
      <c r="H8165" s="3">
        <v>62.77</v>
      </c>
      <c r="I8165" s="1" t="s">
        <v>177</v>
      </c>
      <c r="J8165" s="1" t="s">
        <v>178</v>
      </c>
      <c r="K8165" s="1" t="s">
        <v>84</v>
      </c>
      <c r="L8165" s="1" t="s">
        <v>111</v>
      </c>
    </row>
    <row r="8166" spans="1:12" x14ac:dyDescent="0.2">
      <c r="A8166" s="1" t="s">
        <v>234</v>
      </c>
      <c r="B8166" s="1" t="s">
        <v>13</v>
      </c>
      <c r="C8166" s="2">
        <v>43890</v>
      </c>
      <c r="D8166" s="1" t="s">
        <v>160</v>
      </c>
      <c r="E8166" s="1"/>
      <c r="F8166" s="1" t="s">
        <v>4679</v>
      </c>
      <c r="G8166" s="3"/>
      <c r="H8166" s="3">
        <v>73</v>
      </c>
      <c r="I8166" s="1" t="s">
        <v>123</v>
      </c>
      <c r="J8166" s="1" t="s">
        <v>124</v>
      </c>
      <c r="K8166" s="1" t="s">
        <v>84</v>
      </c>
      <c r="L8166" s="1" t="s">
        <v>51</v>
      </c>
    </row>
    <row r="8167" spans="1:12" x14ac:dyDescent="0.2">
      <c r="A8167" s="1" t="s">
        <v>234</v>
      </c>
      <c r="B8167" s="1" t="s">
        <v>13</v>
      </c>
      <c r="C8167" s="2">
        <v>43890</v>
      </c>
      <c r="D8167" s="1" t="s">
        <v>165</v>
      </c>
      <c r="E8167" s="1"/>
      <c r="F8167" s="1" t="s">
        <v>4664</v>
      </c>
      <c r="G8167" s="3">
        <v>76.33</v>
      </c>
      <c r="H8167" s="3"/>
      <c r="I8167" s="1" t="s">
        <v>123</v>
      </c>
      <c r="J8167" s="1" t="s">
        <v>124</v>
      </c>
      <c r="K8167" s="1" t="s">
        <v>84</v>
      </c>
      <c r="L8167" s="1" t="s">
        <v>29</v>
      </c>
    </row>
    <row r="8168" spans="1:12" x14ac:dyDescent="0.2">
      <c r="A8168" s="1" t="s">
        <v>234</v>
      </c>
      <c r="B8168" s="1" t="s">
        <v>13</v>
      </c>
      <c r="C8168" s="2">
        <v>43890</v>
      </c>
      <c r="D8168" s="1" t="s">
        <v>162</v>
      </c>
      <c r="E8168" s="1"/>
      <c r="F8168" s="1" t="s">
        <v>5333</v>
      </c>
      <c r="G8168" s="3">
        <v>422.09</v>
      </c>
      <c r="H8168" s="3"/>
      <c r="I8168" s="1" t="s">
        <v>123</v>
      </c>
      <c r="J8168" s="1" t="s">
        <v>124</v>
      </c>
      <c r="K8168" s="1" t="s">
        <v>12</v>
      </c>
      <c r="L8168" s="1" t="s">
        <v>304</v>
      </c>
    </row>
    <row r="8169" spans="1:12" x14ac:dyDescent="0.2">
      <c r="A8169" s="1" t="s">
        <v>234</v>
      </c>
      <c r="B8169" s="1" t="s">
        <v>13</v>
      </c>
      <c r="C8169" s="2">
        <v>43890</v>
      </c>
      <c r="D8169" s="1" t="s">
        <v>4619</v>
      </c>
      <c r="E8169" s="1"/>
      <c r="F8169" s="1" t="s">
        <v>5188</v>
      </c>
      <c r="G8169" s="3">
        <v>124.86</v>
      </c>
      <c r="H8169" s="3"/>
      <c r="I8169" s="1" t="s">
        <v>123</v>
      </c>
      <c r="J8169" s="1" t="s">
        <v>124</v>
      </c>
      <c r="K8169" s="1" t="s">
        <v>12</v>
      </c>
      <c r="L8169" s="1" t="s">
        <v>261</v>
      </c>
    </row>
    <row r="8170" spans="1:12" x14ac:dyDescent="0.2">
      <c r="A8170" s="1" t="s">
        <v>234</v>
      </c>
      <c r="B8170" s="1" t="s">
        <v>13</v>
      </c>
      <c r="C8170" s="2">
        <v>43890</v>
      </c>
      <c r="D8170" s="1" t="s">
        <v>160</v>
      </c>
      <c r="E8170" s="1"/>
      <c r="F8170" s="1" t="s">
        <v>5334</v>
      </c>
      <c r="G8170" s="3"/>
      <c r="H8170" s="3">
        <v>455.56</v>
      </c>
      <c r="I8170" s="1" t="s">
        <v>185</v>
      </c>
      <c r="J8170" s="1" t="s">
        <v>126</v>
      </c>
      <c r="K8170" s="1" t="s">
        <v>12</v>
      </c>
      <c r="L8170" s="1" t="s">
        <v>77</v>
      </c>
    </row>
    <row r="8171" spans="1:12" x14ac:dyDescent="0.2">
      <c r="A8171" s="1" t="s">
        <v>234</v>
      </c>
      <c r="B8171" s="1" t="s">
        <v>13</v>
      </c>
      <c r="C8171" s="2">
        <v>43890</v>
      </c>
      <c r="D8171" s="1" t="s">
        <v>4619</v>
      </c>
      <c r="E8171" s="1"/>
      <c r="F8171" s="1" t="s">
        <v>5335</v>
      </c>
      <c r="G8171" s="3">
        <v>14.05</v>
      </c>
      <c r="H8171" s="3"/>
      <c r="I8171" s="1" t="s">
        <v>185</v>
      </c>
      <c r="J8171" s="1" t="s">
        <v>126</v>
      </c>
      <c r="K8171" s="1" t="s">
        <v>12</v>
      </c>
      <c r="L8171" s="1" t="s">
        <v>77</v>
      </c>
    </row>
    <row r="8172" spans="1:12" x14ac:dyDescent="0.2">
      <c r="A8172" s="1" t="s">
        <v>234</v>
      </c>
      <c r="B8172" s="1" t="s">
        <v>13</v>
      </c>
      <c r="C8172" s="2">
        <v>43890</v>
      </c>
      <c r="D8172" s="1" t="s">
        <v>167</v>
      </c>
      <c r="E8172" s="1"/>
      <c r="F8172" s="1" t="s">
        <v>5336</v>
      </c>
      <c r="G8172" s="3"/>
      <c r="H8172" s="3">
        <v>176.08</v>
      </c>
      <c r="I8172" s="1" t="s">
        <v>106</v>
      </c>
      <c r="J8172" s="1" t="s">
        <v>122</v>
      </c>
      <c r="K8172" s="1" t="s">
        <v>12</v>
      </c>
      <c r="L8172" s="1" t="s">
        <v>1047</v>
      </c>
    </row>
    <row r="8173" spans="1:12" x14ac:dyDescent="0.2">
      <c r="A8173" s="1" t="s">
        <v>234</v>
      </c>
      <c r="B8173" s="1" t="s">
        <v>13</v>
      </c>
      <c r="C8173" s="2">
        <v>43890</v>
      </c>
      <c r="D8173" s="1" t="s">
        <v>166</v>
      </c>
      <c r="E8173" s="1"/>
      <c r="F8173" s="1" t="s">
        <v>4810</v>
      </c>
      <c r="G8173" s="3">
        <v>1026.92</v>
      </c>
      <c r="H8173" s="3"/>
      <c r="I8173" s="1" t="s">
        <v>108</v>
      </c>
      <c r="J8173" s="1" t="s">
        <v>117</v>
      </c>
      <c r="K8173" s="1" t="s">
        <v>84</v>
      </c>
      <c r="L8173" s="1" t="s">
        <v>26</v>
      </c>
    </row>
    <row r="8174" spans="1:12" x14ac:dyDescent="0.2">
      <c r="A8174" s="1" t="s">
        <v>234</v>
      </c>
      <c r="B8174" s="1" t="s">
        <v>13</v>
      </c>
      <c r="C8174" s="2">
        <v>43890</v>
      </c>
      <c r="D8174" s="1" t="s">
        <v>161</v>
      </c>
      <c r="E8174" s="1"/>
      <c r="F8174" s="1" t="s">
        <v>4812</v>
      </c>
      <c r="G8174" s="3"/>
      <c r="H8174" s="3">
        <v>997.29</v>
      </c>
      <c r="I8174" s="1" t="s">
        <v>108</v>
      </c>
      <c r="J8174" s="1" t="s">
        <v>117</v>
      </c>
      <c r="K8174" s="1" t="s">
        <v>84</v>
      </c>
      <c r="L8174" s="1" t="s">
        <v>26</v>
      </c>
    </row>
    <row r="8175" spans="1:12" x14ac:dyDescent="0.2">
      <c r="A8175" s="1" t="s">
        <v>234</v>
      </c>
      <c r="B8175" s="1" t="s">
        <v>13</v>
      </c>
      <c r="C8175" s="2">
        <v>43890</v>
      </c>
      <c r="D8175" s="1" t="s">
        <v>165</v>
      </c>
      <c r="E8175" s="1"/>
      <c r="F8175" s="1" t="s">
        <v>5269</v>
      </c>
      <c r="G8175" s="3">
        <v>107.33</v>
      </c>
      <c r="H8175" s="3"/>
      <c r="I8175" s="1" t="s">
        <v>106</v>
      </c>
      <c r="J8175" s="1" t="s">
        <v>107</v>
      </c>
      <c r="K8175" s="1" t="s">
        <v>12</v>
      </c>
      <c r="L8175" s="1" t="s">
        <v>313</v>
      </c>
    </row>
    <row r="8176" spans="1:12" x14ac:dyDescent="0.2">
      <c r="A8176" s="1" t="s">
        <v>234</v>
      </c>
      <c r="B8176" s="1" t="s">
        <v>13</v>
      </c>
      <c r="C8176" s="2">
        <v>43890</v>
      </c>
      <c r="D8176" s="1" t="s">
        <v>163</v>
      </c>
      <c r="E8176" s="1"/>
      <c r="F8176" s="1" t="s">
        <v>5337</v>
      </c>
      <c r="G8176" s="3"/>
      <c r="H8176" s="3">
        <v>1207.98</v>
      </c>
      <c r="I8176" s="1" t="s">
        <v>106</v>
      </c>
      <c r="J8176" s="1" t="s">
        <v>121</v>
      </c>
      <c r="K8176" s="1" t="s">
        <v>12</v>
      </c>
      <c r="L8176" s="1" t="s">
        <v>65</v>
      </c>
    </row>
    <row r="8177" spans="1:12" x14ac:dyDescent="0.2">
      <c r="A8177" s="1" t="s">
        <v>234</v>
      </c>
      <c r="B8177" s="1" t="s">
        <v>13</v>
      </c>
      <c r="C8177" s="2">
        <v>43890</v>
      </c>
      <c r="D8177" s="1" t="s">
        <v>163</v>
      </c>
      <c r="E8177" s="1"/>
      <c r="F8177" s="1" t="s">
        <v>4671</v>
      </c>
      <c r="G8177" s="3"/>
      <c r="H8177" s="3">
        <v>565.76</v>
      </c>
      <c r="I8177" s="1" t="s">
        <v>106</v>
      </c>
      <c r="J8177" s="1" t="s">
        <v>121</v>
      </c>
      <c r="K8177" s="1" t="s">
        <v>12</v>
      </c>
      <c r="L8177" s="1" t="s">
        <v>25</v>
      </c>
    </row>
    <row r="8178" spans="1:12" x14ac:dyDescent="0.2">
      <c r="A8178" s="1" t="s">
        <v>234</v>
      </c>
      <c r="B8178" s="1" t="s">
        <v>13</v>
      </c>
      <c r="C8178" s="2">
        <v>43890</v>
      </c>
      <c r="D8178" s="1" t="s">
        <v>4619</v>
      </c>
      <c r="E8178" s="1"/>
      <c r="F8178" s="1" t="s">
        <v>5338</v>
      </c>
      <c r="G8178" s="3">
        <v>1.83</v>
      </c>
      <c r="H8178" s="3"/>
      <c r="I8178" s="1" t="s">
        <v>106</v>
      </c>
      <c r="J8178" s="1" t="s">
        <v>121</v>
      </c>
      <c r="K8178" s="1" t="s">
        <v>84</v>
      </c>
      <c r="L8178" s="1" t="s">
        <v>29</v>
      </c>
    </row>
    <row r="8179" spans="1:12" x14ac:dyDescent="0.2">
      <c r="A8179" s="1" t="s">
        <v>234</v>
      </c>
      <c r="B8179" s="1" t="s">
        <v>13</v>
      </c>
      <c r="C8179" s="2">
        <v>43890</v>
      </c>
      <c r="D8179" s="1" t="s">
        <v>166</v>
      </c>
      <c r="E8179" s="1"/>
      <c r="F8179" s="1" t="s">
        <v>4663</v>
      </c>
      <c r="G8179" s="3">
        <v>103.65</v>
      </c>
      <c r="H8179" s="3"/>
      <c r="I8179" s="1" t="s">
        <v>87</v>
      </c>
      <c r="J8179" s="1" t="s">
        <v>116</v>
      </c>
      <c r="K8179" s="1" t="s">
        <v>84</v>
      </c>
      <c r="L8179" s="1" t="s">
        <v>2028</v>
      </c>
    </row>
    <row r="8180" spans="1:12" x14ac:dyDescent="0.2">
      <c r="A8180" s="1" t="s">
        <v>234</v>
      </c>
      <c r="B8180" s="1" t="s">
        <v>13</v>
      </c>
      <c r="C8180" s="2">
        <v>43890</v>
      </c>
      <c r="D8180" s="1" t="s">
        <v>164</v>
      </c>
      <c r="E8180" s="1"/>
      <c r="F8180" s="1" t="s">
        <v>5339</v>
      </c>
      <c r="G8180" s="3">
        <v>980.77</v>
      </c>
      <c r="H8180" s="3"/>
      <c r="I8180" s="1" t="s">
        <v>87</v>
      </c>
      <c r="J8180" s="1" t="s">
        <v>116</v>
      </c>
      <c r="K8180" s="1" t="s">
        <v>12</v>
      </c>
      <c r="L8180" s="1" t="s">
        <v>80</v>
      </c>
    </row>
    <row r="8181" spans="1:12" x14ac:dyDescent="0.2">
      <c r="A8181" s="1" t="s">
        <v>234</v>
      </c>
      <c r="B8181" s="1" t="s">
        <v>13</v>
      </c>
      <c r="C8181" s="2">
        <v>43890</v>
      </c>
      <c r="D8181" s="1" t="s">
        <v>4625</v>
      </c>
      <c r="E8181" s="1"/>
      <c r="F8181" s="1" t="s">
        <v>5089</v>
      </c>
      <c r="G8181" s="3">
        <v>3.55</v>
      </c>
      <c r="H8181" s="3"/>
      <c r="I8181" s="1" t="s">
        <v>87</v>
      </c>
      <c r="J8181" s="1" t="s">
        <v>253</v>
      </c>
      <c r="K8181" s="1" t="s">
        <v>84</v>
      </c>
      <c r="L8181" s="1" t="s">
        <v>2028</v>
      </c>
    </row>
    <row r="8182" spans="1:12" x14ac:dyDescent="0.2">
      <c r="A8182" s="1" t="s">
        <v>234</v>
      </c>
      <c r="B8182" s="1" t="s">
        <v>13</v>
      </c>
      <c r="C8182" s="2">
        <v>43890</v>
      </c>
      <c r="D8182" s="1" t="s">
        <v>4595</v>
      </c>
      <c r="E8182" s="1"/>
      <c r="F8182" s="1" t="s">
        <v>5340</v>
      </c>
      <c r="G8182" s="3">
        <v>6.65</v>
      </c>
      <c r="H8182" s="3"/>
      <c r="I8182" s="1" t="s">
        <v>87</v>
      </c>
      <c r="J8182" s="1" t="s">
        <v>253</v>
      </c>
      <c r="K8182" s="1" t="s">
        <v>12</v>
      </c>
      <c r="L8182" s="1" t="s">
        <v>28</v>
      </c>
    </row>
    <row r="8183" spans="1:12" x14ac:dyDescent="0.2">
      <c r="A8183" s="1" t="s">
        <v>234</v>
      </c>
      <c r="B8183" s="1" t="s">
        <v>13</v>
      </c>
      <c r="C8183" s="2">
        <v>43890</v>
      </c>
      <c r="D8183" s="1" t="s">
        <v>161</v>
      </c>
      <c r="E8183" s="1"/>
      <c r="F8183" s="1" t="s">
        <v>5118</v>
      </c>
      <c r="G8183" s="3"/>
      <c r="H8183" s="3">
        <v>119.07</v>
      </c>
      <c r="I8183" s="1" t="s">
        <v>120</v>
      </c>
      <c r="J8183" s="1" t="s">
        <v>171</v>
      </c>
      <c r="K8183" s="1" t="s">
        <v>84</v>
      </c>
      <c r="L8183" s="1" t="s">
        <v>306</v>
      </c>
    </row>
    <row r="8184" spans="1:12" x14ac:dyDescent="0.2">
      <c r="A8184" s="1" t="s">
        <v>234</v>
      </c>
      <c r="B8184" s="1" t="s">
        <v>13</v>
      </c>
      <c r="C8184" s="2">
        <v>43890</v>
      </c>
      <c r="D8184" s="1" t="s">
        <v>165</v>
      </c>
      <c r="E8184" s="1"/>
      <c r="F8184" s="1" t="s">
        <v>5341</v>
      </c>
      <c r="G8184" s="3">
        <v>1344.25</v>
      </c>
      <c r="H8184" s="3"/>
      <c r="I8184" s="1" t="s">
        <v>120</v>
      </c>
      <c r="J8184" s="1" t="s">
        <v>171</v>
      </c>
      <c r="K8184" s="1" t="s">
        <v>12</v>
      </c>
      <c r="L8184" s="1" t="s">
        <v>3084</v>
      </c>
    </row>
    <row r="8185" spans="1:12" x14ac:dyDescent="0.2">
      <c r="A8185" s="1" t="s">
        <v>234</v>
      </c>
      <c r="B8185" s="1" t="s">
        <v>13</v>
      </c>
      <c r="C8185" s="2">
        <v>43890</v>
      </c>
      <c r="D8185" s="1" t="s">
        <v>165</v>
      </c>
      <c r="E8185" s="1"/>
      <c r="F8185" s="1" t="s">
        <v>5342</v>
      </c>
      <c r="G8185" s="3">
        <v>839.76</v>
      </c>
      <c r="H8185" s="3"/>
      <c r="I8185" s="1" t="s">
        <v>120</v>
      </c>
      <c r="J8185" s="1" t="s">
        <v>171</v>
      </c>
      <c r="K8185" s="1" t="s">
        <v>12</v>
      </c>
      <c r="L8185" s="1" t="s">
        <v>81</v>
      </c>
    </row>
    <row r="8186" spans="1:12" x14ac:dyDescent="0.2">
      <c r="A8186" s="1" t="s">
        <v>234</v>
      </c>
      <c r="B8186" s="1" t="s">
        <v>13</v>
      </c>
      <c r="C8186" s="2">
        <v>43890</v>
      </c>
      <c r="D8186" s="1" t="s">
        <v>4614</v>
      </c>
      <c r="E8186" s="1"/>
      <c r="F8186" s="1" t="s">
        <v>5343</v>
      </c>
      <c r="G8186" s="3">
        <v>5.0999999999999996</v>
      </c>
      <c r="H8186" s="3"/>
      <c r="I8186" s="1" t="s">
        <v>120</v>
      </c>
      <c r="J8186" s="1" t="s">
        <v>171</v>
      </c>
      <c r="K8186" s="1" t="s">
        <v>84</v>
      </c>
      <c r="L8186" s="1" t="s">
        <v>306</v>
      </c>
    </row>
    <row r="8187" spans="1:12" x14ac:dyDescent="0.2">
      <c r="A8187" s="1" t="s">
        <v>234</v>
      </c>
      <c r="B8187" s="1" t="s">
        <v>13</v>
      </c>
      <c r="C8187" s="2">
        <v>43890</v>
      </c>
      <c r="D8187" s="1" t="s">
        <v>164</v>
      </c>
      <c r="E8187" s="1"/>
      <c r="F8187" s="1" t="s">
        <v>4713</v>
      </c>
      <c r="G8187" s="3">
        <v>74.989999999999995</v>
      </c>
      <c r="H8187" s="3"/>
      <c r="I8187" s="1" t="s">
        <v>232</v>
      </c>
      <c r="J8187" s="1" t="s">
        <v>233</v>
      </c>
      <c r="K8187" s="1" t="s">
        <v>12</v>
      </c>
      <c r="L8187" s="1" t="s">
        <v>24</v>
      </c>
    </row>
    <row r="8188" spans="1:12" x14ac:dyDescent="0.2">
      <c r="A8188" s="1" t="s">
        <v>234</v>
      </c>
      <c r="B8188" s="1" t="s">
        <v>13</v>
      </c>
      <c r="C8188" s="2">
        <v>43890</v>
      </c>
      <c r="D8188" s="1" t="s">
        <v>164</v>
      </c>
      <c r="E8188" s="1"/>
      <c r="F8188" s="1" t="s">
        <v>5107</v>
      </c>
      <c r="G8188" s="3">
        <v>469.2</v>
      </c>
      <c r="H8188" s="3"/>
      <c r="I8188" s="1" t="s">
        <v>232</v>
      </c>
      <c r="J8188" s="1" t="s">
        <v>233</v>
      </c>
      <c r="K8188" s="1" t="s">
        <v>12</v>
      </c>
      <c r="L8188" s="1" t="s">
        <v>289</v>
      </c>
    </row>
    <row r="8189" spans="1:12" x14ac:dyDescent="0.2">
      <c r="A8189" s="1" t="s">
        <v>234</v>
      </c>
      <c r="B8189" s="1" t="s">
        <v>13</v>
      </c>
      <c r="C8189" s="2">
        <v>43890</v>
      </c>
      <c r="D8189" s="1" t="s">
        <v>164</v>
      </c>
      <c r="E8189" s="1"/>
      <c r="F8189" s="1" t="s">
        <v>5344</v>
      </c>
      <c r="G8189" s="3">
        <v>1597.04</v>
      </c>
      <c r="H8189" s="3"/>
      <c r="I8189" s="1" t="s">
        <v>83</v>
      </c>
      <c r="J8189" s="1" t="s">
        <v>181</v>
      </c>
      <c r="K8189" s="1" t="s">
        <v>12</v>
      </c>
      <c r="L8189" s="1" t="s">
        <v>32</v>
      </c>
    </row>
    <row r="8190" spans="1:12" x14ac:dyDescent="0.2">
      <c r="A8190" s="1" t="s">
        <v>234</v>
      </c>
      <c r="B8190" s="1" t="s">
        <v>13</v>
      </c>
      <c r="C8190" s="2">
        <v>43890</v>
      </c>
      <c r="D8190" s="1" t="s">
        <v>164</v>
      </c>
      <c r="E8190" s="1"/>
      <c r="F8190" s="1" t="s">
        <v>5345</v>
      </c>
      <c r="G8190" s="3">
        <v>1047.8699999999999</v>
      </c>
      <c r="H8190" s="3"/>
      <c r="I8190" s="1" t="s">
        <v>83</v>
      </c>
      <c r="J8190" s="1" t="s">
        <v>181</v>
      </c>
      <c r="K8190" s="1" t="s">
        <v>12</v>
      </c>
      <c r="L8190" s="1" t="s">
        <v>345</v>
      </c>
    </row>
    <row r="8191" spans="1:12" x14ac:dyDescent="0.2">
      <c r="A8191" s="1" t="s">
        <v>234</v>
      </c>
      <c r="B8191" s="1" t="s">
        <v>13</v>
      </c>
      <c r="C8191" s="2">
        <v>43890</v>
      </c>
      <c r="D8191" s="1" t="s">
        <v>162</v>
      </c>
      <c r="E8191" s="1"/>
      <c r="F8191" s="1" t="s">
        <v>5346</v>
      </c>
      <c r="G8191" s="3">
        <v>1211.3699999999999</v>
      </c>
      <c r="H8191" s="3"/>
      <c r="I8191" s="1" t="s">
        <v>83</v>
      </c>
      <c r="J8191" s="1" t="s">
        <v>181</v>
      </c>
      <c r="K8191" s="1" t="s">
        <v>12</v>
      </c>
      <c r="L8191" s="1" t="s">
        <v>347</v>
      </c>
    </row>
    <row r="8192" spans="1:12" x14ac:dyDescent="0.2">
      <c r="A8192" s="1" t="s">
        <v>234</v>
      </c>
      <c r="B8192" s="1" t="s">
        <v>13</v>
      </c>
      <c r="C8192" s="2">
        <v>43890</v>
      </c>
      <c r="D8192" s="1" t="s">
        <v>4619</v>
      </c>
      <c r="E8192" s="1"/>
      <c r="F8192" s="1" t="s">
        <v>5347</v>
      </c>
      <c r="G8192" s="3">
        <v>14.31</v>
      </c>
      <c r="H8192" s="3"/>
      <c r="I8192" s="1" t="s">
        <v>83</v>
      </c>
      <c r="J8192" s="1" t="s">
        <v>181</v>
      </c>
      <c r="K8192" s="1" t="s">
        <v>12</v>
      </c>
      <c r="L8192" s="1" t="s">
        <v>30</v>
      </c>
    </row>
    <row r="8193" spans="1:12" x14ac:dyDescent="0.2">
      <c r="A8193" s="1" t="s">
        <v>234</v>
      </c>
      <c r="B8193" s="1" t="s">
        <v>13</v>
      </c>
      <c r="C8193" s="2">
        <v>43890</v>
      </c>
      <c r="D8193" s="1" t="s">
        <v>4619</v>
      </c>
      <c r="E8193" s="1"/>
      <c r="F8193" s="1" t="s">
        <v>5348</v>
      </c>
      <c r="G8193" s="3">
        <v>7.59</v>
      </c>
      <c r="H8193" s="3"/>
      <c r="I8193" s="1" t="s">
        <v>83</v>
      </c>
      <c r="J8193" s="1" t="s">
        <v>181</v>
      </c>
      <c r="K8193" s="1" t="s">
        <v>12</v>
      </c>
      <c r="L8193" s="1" t="s">
        <v>405</v>
      </c>
    </row>
    <row r="8194" spans="1:12" x14ac:dyDescent="0.2">
      <c r="A8194" s="1" t="s">
        <v>234</v>
      </c>
      <c r="B8194" s="1" t="s">
        <v>13</v>
      </c>
      <c r="C8194" s="2">
        <v>43890</v>
      </c>
      <c r="D8194" s="1" t="s">
        <v>161</v>
      </c>
      <c r="E8194" s="1"/>
      <c r="F8194" s="1" t="s">
        <v>5311</v>
      </c>
      <c r="G8194" s="3"/>
      <c r="H8194" s="3">
        <v>986.45</v>
      </c>
      <c r="I8194" s="1" t="s">
        <v>83</v>
      </c>
      <c r="J8194" s="1" t="s">
        <v>229</v>
      </c>
      <c r="K8194" s="1" t="s">
        <v>12</v>
      </c>
      <c r="L8194" s="1" t="s">
        <v>73</v>
      </c>
    </row>
    <row r="8195" spans="1:12" x14ac:dyDescent="0.2">
      <c r="A8195" s="1" t="s">
        <v>234</v>
      </c>
      <c r="B8195" s="1" t="s">
        <v>13</v>
      </c>
      <c r="C8195" s="2">
        <v>43890</v>
      </c>
      <c r="D8195" s="1" t="s">
        <v>166</v>
      </c>
      <c r="E8195" s="1"/>
      <c r="F8195" s="1" t="s">
        <v>5349</v>
      </c>
      <c r="G8195" s="3">
        <v>120</v>
      </c>
      <c r="H8195" s="3"/>
      <c r="I8195" s="1" t="s">
        <v>119</v>
      </c>
      <c r="J8195" s="1" t="s">
        <v>86</v>
      </c>
      <c r="K8195" s="1" t="s">
        <v>12</v>
      </c>
      <c r="L8195" s="1" t="s">
        <v>3023</v>
      </c>
    </row>
    <row r="8196" spans="1:12" x14ac:dyDescent="0.2">
      <c r="A8196" s="1" t="s">
        <v>234</v>
      </c>
      <c r="B8196" s="1" t="s">
        <v>13</v>
      </c>
      <c r="C8196" s="2">
        <v>43890</v>
      </c>
      <c r="D8196" s="1" t="s">
        <v>160</v>
      </c>
      <c r="E8196" s="1"/>
      <c r="F8196" s="1" t="s">
        <v>4723</v>
      </c>
      <c r="G8196" s="3"/>
      <c r="H8196" s="3">
        <v>3238.95</v>
      </c>
      <c r="I8196" s="1" t="s">
        <v>119</v>
      </c>
      <c r="J8196" s="1" t="s">
        <v>86</v>
      </c>
      <c r="K8196" s="1" t="s">
        <v>84</v>
      </c>
      <c r="L8196" s="1" t="s">
        <v>241</v>
      </c>
    </row>
    <row r="8197" spans="1:12" x14ac:dyDescent="0.2">
      <c r="A8197" s="1" t="s">
        <v>234</v>
      </c>
      <c r="B8197" s="1" t="s">
        <v>13</v>
      </c>
      <c r="C8197" s="2">
        <v>43890</v>
      </c>
      <c r="D8197" s="1" t="s">
        <v>161</v>
      </c>
      <c r="E8197" s="1"/>
      <c r="F8197" s="1" t="s">
        <v>5350</v>
      </c>
      <c r="G8197" s="3"/>
      <c r="H8197" s="3">
        <v>1280.3499999999999</v>
      </c>
      <c r="I8197" s="1" t="s">
        <v>119</v>
      </c>
      <c r="J8197" s="1" t="s">
        <v>86</v>
      </c>
      <c r="K8197" s="1" t="s">
        <v>12</v>
      </c>
      <c r="L8197" s="1" t="s">
        <v>2630</v>
      </c>
    </row>
    <row r="8198" spans="1:12" x14ac:dyDescent="0.2">
      <c r="A8198" s="1" t="s">
        <v>234</v>
      </c>
      <c r="B8198" s="1" t="s">
        <v>13</v>
      </c>
      <c r="C8198" s="2">
        <v>43890</v>
      </c>
      <c r="D8198" s="1" t="s">
        <v>161</v>
      </c>
      <c r="E8198" s="1"/>
      <c r="F8198" s="1" t="s">
        <v>5351</v>
      </c>
      <c r="G8198" s="3"/>
      <c r="H8198" s="3">
        <v>396.22</v>
      </c>
      <c r="I8198" s="1" t="s">
        <v>119</v>
      </c>
      <c r="J8198" s="1" t="s">
        <v>86</v>
      </c>
      <c r="K8198" s="1" t="s">
        <v>84</v>
      </c>
      <c r="L8198" s="1" t="s">
        <v>66</v>
      </c>
    </row>
    <row r="8199" spans="1:12" x14ac:dyDescent="0.2">
      <c r="A8199" s="1" t="s">
        <v>234</v>
      </c>
      <c r="B8199" s="1" t="s">
        <v>13</v>
      </c>
      <c r="C8199" s="2">
        <v>43890</v>
      </c>
      <c r="D8199" s="1" t="s">
        <v>161</v>
      </c>
      <c r="E8199" s="1"/>
      <c r="F8199" s="1" t="s">
        <v>5352</v>
      </c>
      <c r="G8199" s="3"/>
      <c r="H8199" s="3">
        <v>855</v>
      </c>
      <c r="I8199" s="1" t="s">
        <v>119</v>
      </c>
      <c r="J8199" s="1" t="s">
        <v>86</v>
      </c>
      <c r="K8199" s="1" t="s">
        <v>12</v>
      </c>
      <c r="L8199" s="1" t="s">
        <v>481</v>
      </c>
    </row>
    <row r="8200" spans="1:12" x14ac:dyDescent="0.2">
      <c r="A8200" s="1" t="s">
        <v>234</v>
      </c>
      <c r="B8200" s="1" t="s">
        <v>13</v>
      </c>
      <c r="C8200" s="2">
        <v>43890</v>
      </c>
      <c r="D8200" s="1" t="s">
        <v>161</v>
      </c>
      <c r="E8200" s="1"/>
      <c r="F8200" s="1" t="s">
        <v>5353</v>
      </c>
      <c r="G8200" s="3"/>
      <c r="H8200" s="3">
        <v>912</v>
      </c>
      <c r="I8200" s="1" t="s">
        <v>119</v>
      </c>
      <c r="J8200" s="1" t="s">
        <v>86</v>
      </c>
      <c r="K8200" s="1" t="s">
        <v>12</v>
      </c>
      <c r="L8200" s="1" t="s">
        <v>2738</v>
      </c>
    </row>
    <row r="8201" spans="1:12" x14ac:dyDescent="0.2">
      <c r="A8201" s="1" t="s">
        <v>234</v>
      </c>
      <c r="B8201" s="1" t="s">
        <v>13</v>
      </c>
      <c r="C8201" s="2">
        <v>43890</v>
      </c>
      <c r="D8201" s="1" t="s">
        <v>161</v>
      </c>
      <c r="E8201" s="1"/>
      <c r="F8201" s="1" t="s">
        <v>5354</v>
      </c>
      <c r="G8201" s="3"/>
      <c r="H8201" s="3">
        <v>950</v>
      </c>
      <c r="I8201" s="1" t="s">
        <v>119</v>
      </c>
      <c r="J8201" s="1" t="s">
        <v>86</v>
      </c>
      <c r="K8201" s="1" t="s">
        <v>12</v>
      </c>
      <c r="L8201" s="1" t="s">
        <v>109</v>
      </c>
    </row>
    <row r="8202" spans="1:12" x14ac:dyDescent="0.2">
      <c r="A8202" s="1" t="s">
        <v>234</v>
      </c>
      <c r="B8202" s="1" t="s">
        <v>13</v>
      </c>
      <c r="C8202" s="2">
        <v>43890</v>
      </c>
      <c r="D8202" s="1" t="s">
        <v>161</v>
      </c>
      <c r="E8202" s="1"/>
      <c r="F8202" s="1" t="s">
        <v>5355</v>
      </c>
      <c r="G8202" s="3"/>
      <c r="H8202" s="3">
        <v>1330</v>
      </c>
      <c r="I8202" s="1" t="s">
        <v>119</v>
      </c>
      <c r="J8202" s="1" t="s">
        <v>86</v>
      </c>
      <c r="K8202" s="1" t="s">
        <v>12</v>
      </c>
      <c r="L8202" s="1" t="s">
        <v>395</v>
      </c>
    </row>
    <row r="8203" spans="1:12" x14ac:dyDescent="0.2">
      <c r="A8203" s="1" t="s">
        <v>234</v>
      </c>
      <c r="B8203" s="1" t="s">
        <v>13</v>
      </c>
      <c r="C8203" s="2">
        <v>43890</v>
      </c>
      <c r="D8203" s="1" t="s">
        <v>161</v>
      </c>
      <c r="E8203" s="1"/>
      <c r="F8203" s="1" t="s">
        <v>5356</v>
      </c>
      <c r="G8203" s="3"/>
      <c r="H8203" s="3">
        <v>645</v>
      </c>
      <c r="I8203" s="1" t="s">
        <v>119</v>
      </c>
      <c r="J8203" s="1" t="s">
        <v>86</v>
      </c>
      <c r="K8203" s="1" t="s">
        <v>12</v>
      </c>
      <c r="L8203" s="1" t="s">
        <v>53</v>
      </c>
    </row>
    <row r="8204" spans="1:12" x14ac:dyDescent="0.2">
      <c r="A8204" s="1" t="s">
        <v>234</v>
      </c>
      <c r="B8204" s="1" t="s">
        <v>13</v>
      </c>
      <c r="C8204" s="2">
        <v>43890</v>
      </c>
      <c r="D8204" s="1" t="s">
        <v>164</v>
      </c>
      <c r="E8204" s="1"/>
      <c r="F8204" s="1" t="s">
        <v>5357</v>
      </c>
      <c r="G8204" s="3">
        <v>949</v>
      </c>
      <c r="H8204" s="3"/>
      <c r="I8204" s="1" t="s">
        <v>119</v>
      </c>
      <c r="J8204" s="1" t="s">
        <v>86</v>
      </c>
      <c r="K8204" s="1" t="s">
        <v>12</v>
      </c>
      <c r="L8204" s="1" t="s">
        <v>2628</v>
      </c>
    </row>
    <row r="8205" spans="1:12" x14ac:dyDescent="0.2">
      <c r="A8205" s="1" t="s">
        <v>234</v>
      </c>
      <c r="B8205" s="1" t="s">
        <v>13</v>
      </c>
      <c r="C8205" s="2">
        <v>43890</v>
      </c>
      <c r="D8205" s="1" t="s">
        <v>163</v>
      </c>
      <c r="E8205" s="1"/>
      <c r="F8205" s="1" t="s">
        <v>5358</v>
      </c>
      <c r="G8205" s="3"/>
      <c r="H8205" s="3">
        <v>831</v>
      </c>
      <c r="I8205" s="1" t="s">
        <v>119</v>
      </c>
      <c r="J8205" s="1" t="s">
        <v>86</v>
      </c>
      <c r="K8205" s="1" t="s">
        <v>12</v>
      </c>
      <c r="L8205" s="1" t="s">
        <v>991</v>
      </c>
    </row>
    <row r="8206" spans="1:12" x14ac:dyDescent="0.2">
      <c r="A8206" s="1" t="s">
        <v>234</v>
      </c>
      <c r="B8206" s="1" t="s">
        <v>13</v>
      </c>
      <c r="C8206" s="2">
        <v>43890</v>
      </c>
      <c r="D8206" s="1" t="s">
        <v>163</v>
      </c>
      <c r="E8206" s="1"/>
      <c r="F8206" s="1" t="s">
        <v>5359</v>
      </c>
      <c r="G8206" s="3"/>
      <c r="H8206" s="3">
        <v>861</v>
      </c>
      <c r="I8206" s="1" t="s">
        <v>119</v>
      </c>
      <c r="J8206" s="1" t="s">
        <v>86</v>
      </c>
      <c r="K8206" s="1" t="s">
        <v>12</v>
      </c>
      <c r="L8206" s="1" t="s">
        <v>55</v>
      </c>
    </row>
    <row r="8207" spans="1:12" x14ac:dyDescent="0.2">
      <c r="A8207" s="1" t="s">
        <v>234</v>
      </c>
      <c r="B8207" s="1" t="s">
        <v>13</v>
      </c>
      <c r="C8207" s="2">
        <v>43890</v>
      </c>
      <c r="D8207" s="1" t="s">
        <v>163</v>
      </c>
      <c r="E8207" s="1"/>
      <c r="F8207" s="1" t="s">
        <v>5360</v>
      </c>
      <c r="G8207" s="3"/>
      <c r="H8207" s="3">
        <v>950</v>
      </c>
      <c r="I8207" s="1" t="s">
        <v>119</v>
      </c>
      <c r="J8207" s="1" t="s">
        <v>86</v>
      </c>
      <c r="K8207" s="1" t="s">
        <v>12</v>
      </c>
      <c r="L8207" s="1" t="s">
        <v>2519</v>
      </c>
    </row>
    <row r="8208" spans="1:12" x14ac:dyDescent="0.2">
      <c r="A8208" s="1" t="s">
        <v>234</v>
      </c>
      <c r="B8208" s="1" t="s">
        <v>13</v>
      </c>
      <c r="C8208" s="2">
        <v>43890</v>
      </c>
      <c r="D8208" s="1" t="s">
        <v>165</v>
      </c>
      <c r="E8208" s="1"/>
      <c r="F8208" s="1" t="s">
        <v>4987</v>
      </c>
      <c r="G8208" s="3">
        <v>401.76</v>
      </c>
      <c r="H8208" s="3"/>
      <c r="I8208" s="1" t="s">
        <v>119</v>
      </c>
      <c r="J8208" s="1" t="s">
        <v>86</v>
      </c>
      <c r="K8208" s="1" t="s">
        <v>12</v>
      </c>
      <c r="L8208" s="1" t="s">
        <v>2869</v>
      </c>
    </row>
    <row r="8209" spans="1:12" x14ac:dyDescent="0.2">
      <c r="A8209" s="1" t="s">
        <v>234</v>
      </c>
      <c r="B8209" s="1" t="s">
        <v>13</v>
      </c>
      <c r="C8209" s="2">
        <v>43890</v>
      </c>
      <c r="D8209" s="1" t="s">
        <v>165</v>
      </c>
      <c r="E8209" s="1"/>
      <c r="F8209" s="1" t="s">
        <v>5361</v>
      </c>
      <c r="G8209" s="3">
        <v>1050</v>
      </c>
      <c r="H8209" s="3"/>
      <c r="I8209" s="1" t="s">
        <v>119</v>
      </c>
      <c r="J8209" s="1" t="s">
        <v>86</v>
      </c>
      <c r="K8209" s="1" t="s">
        <v>12</v>
      </c>
      <c r="L8209" s="1" t="s">
        <v>257</v>
      </c>
    </row>
    <row r="8210" spans="1:12" x14ac:dyDescent="0.2">
      <c r="A8210" s="1" t="s">
        <v>234</v>
      </c>
      <c r="B8210" s="1" t="s">
        <v>13</v>
      </c>
      <c r="C8210" s="2">
        <v>43890</v>
      </c>
      <c r="D8210" s="1" t="s">
        <v>162</v>
      </c>
      <c r="E8210" s="1"/>
      <c r="F8210" s="1" t="s">
        <v>4816</v>
      </c>
      <c r="G8210" s="3">
        <v>1512</v>
      </c>
      <c r="H8210" s="3"/>
      <c r="I8210" s="1" t="s">
        <v>119</v>
      </c>
      <c r="J8210" s="1" t="s">
        <v>86</v>
      </c>
      <c r="K8210" s="1" t="s">
        <v>12</v>
      </c>
      <c r="L8210" s="1" t="s">
        <v>78</v>
      </c>
    </row>
    <row r="8211" spans="1:12" x14ac:dyDescent="0.2">
      <c r="A8211" s="1" t="s">
        <v>234</v>
      </c>
      <c r="B8211" s="1" t="s">
        <v>13</v>
      </c>
      <c r="C8211" s="2">
        <v>43890</v>
      </c>
      <c r="D8211" s="1" t="s">
        <v>4619</v>
      </c>
      <c r="E8211" s="1"/>
      <c r="F8211" s="1" t="s">
        <v>4677</v>
      </c>
      <c r="G8211" s="3">
        <v>39.51</v>
      </c>
      <c r="H8211" s="3"/>
      <c r="I8211" s="1" t="s">
        <v>119</v>
      </c>
      <c r="J8211" s="1" t="s">
        <v>86</v>
      </c>
      <c r="K8211" s="1" t="s">
        <v>84</v>
      </c>
      <c r="L8211" s="1" t="s">
        <v>306</v>
      </c>
    </row>
    <row r="8212" spans="1:12" x14ac:dyDescent="0.2">
      <c r="A8212" s="1" t="s">
        <v>234</v>
      </c>
      <c r="B8212" s="1" t="s">
        <v>13</v>
      </c>
      <c r="C8212" s="2">
        <v>43890</v>
      </c>
      <c r="D8212" s="1" t="s">
        <v>4610</v>
      </c>
      <c r="E8212" s="1"/>
      <c r="F8212" s="1" t="s">
        <v>5362</v>
      </c>
      <c r="G8212" s="3">
        <v>214.97</v>
      </c>
      <c r="H8212" s="3"/>
      <c r="I8212" s="1" t="s">
        <v>119</v>
      </c>
      <c r="J8212" s="1" t="s">
        <v>86</v>
      </c>
      <c r="K8212" s="1" t="s">
        <v>12</v>
      </c>
      <c r="L8212" s="1" t="s">
        <v>277</v>
      </c>
    </row>
    <row r="8213" spans="1:12" x14ac:dyDescent="0.2">
      <c r="A8213" s="1" t="s">
        <v>234</v>
      </c>
      <c r="B8213" s="1" t="s">
        <v>13</v>
      </c>
      <c r="C8213" s="2">
        <v>43890</v>
      </c>
      <c r="D8213" s="1" t="s">
        <v>167</v>
      </c>
      <c r="E8213" s="1"/>
      <c r="F8213" s="1" t="s">
        <v>5363</v>
      </c>
      <c r="G8213" s="3"/>
      <c r="H8213" s="3">
        <v>624</v>
      </c>
      <c r="I8213" s="1" t="s">
        <v>119</v>
      </c>
      <c r="J8213" s="1" t="s">
        <v>86</v>
      </c>
      <c r="K8213" s="1" t="s">
        <v>12</v>
      </c>
      <c r="L8213" s="1" t="s">
        <v>2799</v>
      </c>
    </row>
    <row r="8214" spans="1:12" x14ac:dyDescent="0.2">
      <c r="A8214" s="1" t="s">
        <v>234</v>
      </c>
      <c r="B8214" s="1" t="s">
        <v>13</v>
      </c>
      <c r="C8214" s="2">
        <v>43890</v>
      </c>
      <c r="D8214" s="1" t="s">
        <v>167</v>
      </c>
      <c r="E8214" s="1"/>
      <c r="F8214" s="1" t="s">
        <v>5364</v>
      </c>
      <c r="G8214" s="3"/>
      <c r="H8214" s="3">
        <v>1372.75</v>
      </c>
      <c r="I8214" s="1" t="s">
        <v>119</v>
      </c>
      <c r="J8214" s="1" t="s">
        <v>86</v>
      </c>
      <c r="K8214" s="1" t="s">
        <v>12</v>
      </c>
      <c r="L8214" s="1" t="s">
        <v>112</v>
      </c>
    </row>
    <row r="8215" spans="1:12" x14ac:dyDescent="0.2">
      <c r="A8215" s="1" t="s">
        <v>234</v>
      </c>
      <c r="B8215" s="1" t="s">
        <v>13</v>
      </c>
      <c r="C8215" s="2">
        <v>43890</v>
      </c>
      <c r="D8215" s="1" t="s">
        <v>167</v>
      </c>
      <c r="E8215" s="1"/>
      <c r="F8215" s="1" t="s">
        <v>5365</v>
      </c>
      <c r="G8215" s="3"/>
      <c r="H8215" s="3">
        <v>988</v>
      </c>
      <c r="I8215" s="1" t="s">
        <v>119</v>
      </c>
      <c r="J8215" s="1" t="s">
        <v>86</v>
      </c>
      <c r="K8215" s="1" t="s">
        <v>12</v>
      </c>
      <c r="L8215" s="1" t="s">
        <v>2519</v>
      </c>
    </row>
    <row r="8216" spans="1:12" x14ac:dyDescent="0.2">
      <c r="A8216" s="1" t="s">
        <v>234</v>
      </c>
      <c r="B8216" s="1" t="s">
        <v>13</v>
      </c>
      <c r="C8216" s="2">
        <v>43890</v>
      </c>
      <c r="D8216" s="1" t="s">
        <v>167</v>
      </c>
      <c r="E8216" s="1"/>
      <c r="F8216" s="1" t="s">
        <v>5366</v>
      </c>
      <c r="G8216" s="3"/>
      <c r="H8216" s="3">
        <v>840</v>
      </c>
      <c r="I8216" s="1" t="s">
        <v>119</v>
      </c>
      <c r="J8216" s="1" t="s">
        <v>86</v>
      </c>
      <c r="K8216" s="1" t="s">
        <v>12</v>
      </c>
      <c r="L8216" s="1" t="s">
        <v>358</v>
      </c>
    </row>
    <row r="8217" spans="1:12" x14ac:dyDescent="0.2">
      <c r="A8217" s="1" t="s">
        <v>234</v>
      </c>
      <c r="B8217" s="1" t="s">
        <v>13</v>
      </c>
      <c r="C8217" s="2">
        <v>43890</v>
      </c>
      <c r="D8217" s="1" t="s">
        <v>167</v>
      </c>
      <c r="E8217" s="1"/>
      <c r="F8217" s="1" t="s">
        <v>5367</v>
      </c>
      <c r="G8217" s="3"/>
      <c r="H8217" s="3">
        <v>1541.96</v>
      </c>
      <c r="I8217" s="1" t="s">
        <v>119</v>
      </c>
      <c r="J8217" s="1" t="s">
        <v>86</v>
      </c>
      <c r="K8217" s="1" t="s">
        <v>12</v>
      </c>
      <c r="L8217" s="1" t="s">
        <v>88</v>
      </c>
    </row>
    <row r="8218" spans="1:12" x14ac:dyDescent="0.2">
      <c r="A8218" s="1" t="s">
        <v>234</v>
      </c>
      <c r="B8218" s="1" t="s">
        <v>13</v>
      </c>
      <c r="C8218" s="2">
        <v>43890</v>
      </c>
      <c r="D8218" s="1" t="s">
        <v>166</v>
      </c>
      <c r="E8218" s="1"/>
      <c r="F8218" s="1" t="s">
        <v>4783</v>
      </c>
      <c r="G8218" s="3">
        <v>309.77</v>
      </c>
      <c r="H8218" s="3"/>
      <c r="I8218" s="1" t="s">
        <v>83</v>
      </c>
      <c r="J8218" s="1" t="s">
        <v>175</v>
      </c>
      <c r="K8218" s="1" t="s">
        <v>84</v>
      </c>
      <c r="L8218" s="1" t="s">
        <v>114</v>
      </c>
    </row>
    <row r="8219" spans="1:12" x14ac:dyDescent="0.2">
      <c r="A8219" s="1" t="s">
        <v>234</v>
      </c>
      <c r="B8219" s="1" t="s">
        <v>13</v>
      </c>
      <c r="C8219" s="2">
        <v>43890</v>
      </c>
      <c r="D8219" s="1" t="s">
        <v>167</v>
      </c>
      <c r="E8219" s="1"/>
      <c r="F8219" s="1" t="s">
        <v>4621</v>
      </c>
      <c r="G8219" s="3"/>
      <c r="H8219" s="3">
        <v>588.91999999999996</v>
      </c>
      <c r="I8219" s="1" t="s">
        <v>83</v>
      </c>
      <c r="J8219" s="1" t="s">
        <v>175</v>
      </c>
      <c r="K8219" s="1" t="s">
        <v>84</v>
      </c>
      <c r="L8219" s="1" t="s">
        <v>2028</v>
      </c>
    </row>
    <row r="8220" spans="1:12" x14ac:dyDescent="0.2">
      <c r="A8220" s="1" t="s">
        <v>234</v>
      </c>
      <c r="B8220" s="1" t="s">
        <v>13</v>
      </c>
      <c r="C8220" s="2">
        <v>43890</v>
      </c>
      <c r="D8220" s="1" t="s">
        <v>166</v>
      </c>
      <c r="E8220" s="1"/>
      <c r="F8220" s="1" t="s">
        <v>4849</v>
      </c>
      <c r="G8220" s="3">
        <v>34.619999999999997</v>
      </c>
      <c r="H8220" s="3"/>
      <c r="I8220" s="1" t="s">
        <v>179</v>
      </c>
      <c r="J8220" s="1" t="s">
        <v>89</v>
      </c>
      <c r="K8220" s="1" t="s">
        <v>84</v>
      </c>
      <c r="L8220" s="1" t="s">
        <v>63</v>
      </c>
    </row>
    <row r="8221" spans="1:12" x14ac:dyDescent="0.2">
      <c r="A8221" s="1" t="s">
        <v>234</v>
      </c>
      <c r="B8221" s="1" t="s">
        <v>13</v>
      </c>
      <c r="C8221" s="2">
        <v>43890</v>
      </c>
      <c r="D8221" s="1" t="s">
        <v>166</v>
      </c>
      <c r="E8221" s="1"/>
      <c r="F8221" s="1" t="s">
        <v>4663</v>
      </c>
      <c r="G8221" s="3">
        <v>105.77</v>
      </c>
      <c r="H8221" s="3"/>
      <c r="I8221" s="1" t="s">
        <v>85</v>
      </c>
      <c r="J8221" s="1" t="s">
        <v>125</v>
      </c>
      <c r="K8221" s="1" t="s">
        <v>84</v>
      </c>
      <c r="L8221" s="1" t="s">
        <v>2028</v>
      </c>
    </row>
    <row r="8222" spans="1:12" x14ac:dyDescent="0.2">
      <c r="A8222" s="1" t="s">
        <v>234</v>
      </c>
      <c r="B8222" s="1" t="s">
        <v>13</v>
      </c>
      <c r="C8222" s="2">
        <v>43890</v>
      </c>
      <c r="D8222" s="1" t="s">
        <v>4619</v>
      </c>
      <c r="E8222" s="1"/>
      <c r="F8222" s="1" t="s">
        <v>5152</v>
      </c>
      <c r="G8222" s="3">
        <v>30.13</v>
      </c>
      <c r="H8222" s="3"/>
      <c r="I8222" s="1" t="s">
        <v>85</v>
      </c>
      <c r="J8222" s="1" t="s">
        <v>125</v>
      </c>
      <c r="K8222" s="1" t="s">
        <v>84</v>
      </c>
      <c r="L8222" s="1" t="s">
        <v>114</v>
      </c>
    </row>
    <row r="8223" spans="1:12" x14ac:dyDescent="0.2">
      <c r="A8223" s="1" t="s">
        <v>234</v>
      </c>
      <c r="B8223" s="1" t="s">
        <v>13</v>
      </c>
      <c r="C8223" s="2">
        <v>43890</v>
      </c>
      <c r="D8223" s="1" t="s">
        <v>164</v>
      </c>
      <c r="E8223" s="1"/>
      <c r="F8223" s="1" t="s">
        <v>4778</v>
      </c>
      <c r="G8223" s="3">
        <v>216.36</v>
      </c>
      <c r="H8223" s="3"/>
      <c r="I8223" s="1" t="s">
        <v>177</v>
      </c>
      <c r="J8223" s="1" t="s">
        <v>178</v>
      </c>
      <c r="K8223" s="1" t="s">
        <v>12</v>
      </c>
      <c r="L8223" s="1" t="s">
        <v>433</v>
      </c>
    </row>
    <row r="8224" spans="1:12" x14ac:dyDescent="0.2">
      <c r="A8224" s="1" t="s">
        <v>234</v>
      </c>
      <c r="B8224" s="1" t="s">
        <v>13</v>
      </c>
      <c r="C8224" s="2">
        <v>43890</v>
      </c>
      <c r="D8224" s="1" t="s">
        <v>166</v>
      </c>
      <c r="E8224" s="1"/>
      <c r="F8224" s="1" t="s">
        <v>5368</v>
      </c>
      <c r="G8224" s="3">
        <v>799.62</v>
      </c>
      <c r="H8224" s="3"/>
      <c r="I8224" s="1" t="s">
        <v>123</v>
      </c>
      <c r="J8224" s="1" t="s">
        <v>124</v>
      </c>
      <c r="K8224" s="1" t="s">
        <v>12</v>
      </c>
      <c r="L8224" s="1" t="s">
        <v>77</v>
      </c>
    </row>
    <row r="8225" spans="1:12" x14ac:dyDescent="0.2">
      <c r="A8225" s="1" t="s">
        <v>234</v>
      </c>
      <c r="B8225" s="1" t="s">
        <v>13</v>
      </c>
      <c r="C8225" s="2">
        <v>43890</v>
      </c>
      <c r="D8225" s="1" t="s">
        <v>4610</v>
      </c>
      <c r="E8225" s="1"/>
      <c r="F8225" s="1" t="s">
        <v>5369</v>
      </c>
      <c r="G8225" s="3">
        <v>179.96</v>
      </c>
      <c r="H8225" s="3"/>
      <c r="I8225" s="1" t="s">
        <v>123</v>
      </c>
      <c r="J8225" s="1" t="s">
        <v>124</v>
      </c>
      <c r="K8225" s="1" t="s">
        <v>12</v>
      </c>
      <c r="L8225" s="1" t="s">
        <v>49</v>
      </c>
    </row>
    <row r="8226" spans="1:12" x14ac:dyDescent="0.2">
      <c r="A8226" s="1" t="s">
        <v>234</v>
      </c>
      <c r="B8226" s="1" t="s">
        <v>13</v>
      </c>
      <c r="C8226" s="2">
        <v>43890</v>
      </c>
      <c r="D8226" s="1" t="s">
        <v>167</v>
      </c>
      <c r="E8226" s="1"/>
      <c r="F8226" s="1" t="s">
        <v>4951</v>
      </c>
      <c r="G8226" s="3"/>
      <c r="H8226" s="3">
        <v>141.66</v>
      </c>
      <c r="I8226" s="1" t="s">
        <v>123</v>
      </c>
      <c r="J8226" s="1" t="s">
        <v>124</v>
      </c>
      <c r="K8226" s="1" t="s">
        <v>84</v>
      </c>
      <c r="L8226" s="1" t="s">
        <v>104</v>
      </c>
    </row>
    <row r="8227" spans="1:12" x14ac:dyDescent="0.2">
      <c r="A8227" s="1" t="s">
        <v>234</v>
      </c>
      <c r="B8227" s="1" t="s">
        <v>13</v>
      </c>
      <c r="C8227" s="2">
        <v>43890</v>
      </c>
      <c r="D8227" s="1" t="s">
        <v>165</v>
      </c>
      <c r="E8227" s="1"/>
      <c r="F8227" s="1" t="s">
        <v>4664</v>
      </c>
      <c r="G8227" s="3">
        <v>76.33</v>
      </c>
      <c r="H8227" s="3"/>
      <c r="I8227" s="1" t="s">
        <v>185</v>
      </c>
      <c r="J8227" s="1" t="s">
        <v>126</v>
      </c>
      <c r="K8227" s="1" t="s">
        <v>84</v>
      </c>
      <c r="L8227" s="1" t="s">
        <v>29</v>
      </c>
    </row>
    <row r="8228" spans="1:12" x14ac:dyDescent="0.2">
      <c r="A8228" s="1" t="s">
        <v>234</v>
      </c>
      <c r="B8228" s="1" t="s">
        <v>13</v>
      </c>
      <c r="C8228" s="2">
        <v>43890</v>
      </c>
      <c r="D8228" s="1" t="s">
        <v>4595</v>
      </c>
      <c r="E8228" s="1"/>
      <c r="F8228" s="1" t="s">
        <v>5158</v>
      </c>
      <c r="G8228" s="3">
        <v>20.16</v>
      </c>
      <c r="H8228" s="3"/>
      <c r="I8228" s="1" t="s">
        <v>106</v>
      </c>
      <c r="J8228" s="1" t="s">
        <v>122</v>
      </c>
      <c r="K8228" s="1" t="s">
        <v>12</v>
      </c>
      <c r="L8228" s="1" t="s">
        <v>313</v>
      </c>
    </row>
    <row r="8229" spans="1:12" x14ac:dyDescent="0.2">
      <c r="A8229" s="1" t="s">
        <v>234</v>
      </c>
      <c r="B8229" s="1" t="s">
        <v>13</v>
      </c>
      <c r="C8229" s="2">
        <v>43890</v>
      </c>
      <c r="D8229" s="1" t="s">
        <v>164</v>
      </c>
      <c r="E8229" s="1"/>
      <c r="F8229" s="1" t="s">
        <v>5339</v>
      </c>
      <c r="G8229" s="3">
        <v>942.31</v>
      </c>
      <c r="H8229" s="3"/>
      <c r="I8229" s="1" t="s">
        <v>108</v>
      </c>
      <c r="J8229" s="1" t="s">
        <v>117</v>
      </c>
      <c r="K8229" s="1" t="s">
        <v>12</v>
      </c>
      <c r="L8229" s="1" t="s">
        <v>80</v>
      </c>
    </row>
    <row r="8230" spans="1:12" x14ac:dyDescent="0.2">
      <c r="A8230" s="1" t="s">
        <v>234</v>
      </c>
      <c r="B8230" s="1" t="s">
        <v>13</v>
      </c>
      <c r="C8230" s="2">
        <v>43890</v>
      </c>
      <c r="D8230" s="1" t="s">
        <v>160</v>
      </c>
      <c r="E8230" s="1"/>
      <c r="F8230" s="1" t="s">
        <v>5370</v>
      </c>
      <c r="G8230" s="3"/>
      <c r="H8230" s="3">
        <v>7.95</v>
      </c>
      <c r="I8230" s="1" t="s">
        <v>106</v>
      </c>
      <c r="J8230" s="1" t="s">
        <v>107</v>
      </c>
      <c r="K8230" s="1" t="s">
        <v>84</v>
      </c>
      <c r="L8230" s="1" t="s">
        <v>409</v>
      </c>
    </row>
    <row r="8231" spans="1:12" x14ac:dyDescent="0.2">
      <c r="A8231" s="1" t="s">
        <v>234</v>
      </c>
      <c r="B8231" s="1" t="s">
        <v>13</v>
      </c>
      <c r="C8231" s="2">
        <v>43890</v>
      </c>
      <c r="D8231" s="1" t="s">
        <v>167</v>
      </c>
      <c r="E8231" s="1"/>
      <c r="F8231" s="1" t="s">
        <v>4766</v>
      </c>
      <c r="G8231" s="3"/>
      <c r="H8231" s="3">
        <v>104.68</v>
      </c>
      <c r="I8231" s="1" t="s">
        <v>106</v>
      </c>
      <c r="J8231" s="1" t="s">
        <v>107</v>
      </c>
      <c r="K8231" s="1" t="s">
        <v>12</v>
      </c>
      <c r="L8231" s="1" t="s">
        <v>313</v>
      </c>
    </row>
    <row r="8232" spans="1:12" x14ac:dyDescent="0.2">
      <c r="A8232" s="1" t="s">
        <v>234</v>
      </c>
      <c r="B8232" s="1" t="s">
        <v>13</v>
      </c>
      <c r="C8232" s="2">
        <v>43890</v>
      </c>
      <c r="D8232" s="1" t="s">
        <v>164</v>
      </c>
      <c r="E8232" s="1"/>
      <c r="F8232" s="1" t="s">
        <v>4902</v>
      </c>
      <c r="G8232" s="3">
        <v>62.06</v>
      </c>
      <c r="H8232" s="3"/>
      <c r="I8232" s="1" t="s">
        <v>106</v>
      </c>
      <c r="J8232" s="1" t="s">
        <v>121</v>
      </c>
      <c r="K8232" s="1" t="s">
        <v>84</v>
      </c>
      <c r="L8232" s="1" t="s">
        <v>306</v>
      </c>
    </row>
    <row r="8233" spans="1:12" x14ac:dyDescent="0.2">
      <c r="A8233" s="1" t="s">
        <v>234</v>
      </c>
      <c r="B8233" s="1" t="s">
        <v>13</v>
      </c>
      <c r="C8233" s="2">
        <v>43890</v>
      </c>
      <c r="D8233" s="1" t="s">
        <v>4610</v>
      </c>
      <c r="E8233" s="1"/>
      <c r="F8233" s="1" t="s">
        <v>5371</v>
      </c>
      <c r="G8233" s="3">
        <v>26.59</v>
      </c>
      <c r="H8233" s="3"/>
      <c r="I8233" s="1" t="s">
        <v>87</v>
      </c>
      <c r="J8233" s="1" t="s">
        <v>116</v>
      </c>
      <c r="K8233" s="1" t="s">
        <v>12</v>
      </c>
      <c r="L8233" s="1" t="s">
        <v>80</v>
      </c>
    </row>
    <row r="8234" spans="1:12" x14ac:dyDescent="0.2">
      <c r="A8234" s="1" t="s">
        <v>234</v>
      </c>
      <c r="B8234" s="1" t="s">
        <v>13</v>
      </c>
      <c r="C8234" s="2">
        <v>43890</v>
      </c>
      <c r="D8234" s="1" t="s">
        <v>165</v>
      </c>
      <c r="E8234" s="1"/>
      <c r="F8234" s="1" t="s">
        <v>5372</v>
      </c>
      <c r="G8234" s="3">
        <v>1034.4100000000001</v>
      </c>
      <c r="H8234" s="3"/>
      <c r="I8234" s="1" t="s">
        <v>87</v>
      </c>
      <c r="J8234" s="1" t="s">
        <v>253</v>
      </c>
      <c r="K8234" s="1" t="s">
        <v>12</v>
      </c>
      <c r="L8234" s="1" t="s">
        <v>1126</v>
      </c>
    </row>
    <row r="8235" spans="1:12" x14ac:dyDescent="0.2">
      <c r="A8235" s="1" t="s">
        <v>234</v>
      </c>
      <c r="B8235" s="1" t="s">
        <v>13</v>
      </c>
      <c r="C8235" s="2">
        <v>43890</v>
      </c>
      <c r="D8235" s="1" t="s">
        <v>4619</v>
      </c>
      <c r="E8235" s="1"/>
      <c r="F8235" s="1" t="s">
        <v>5373</v>
      </c>
      <c r="G8235" s="3">
        <v>49.79</v>
      </c>
      <c r="H8235" s="3"/>
      <c r="I8235" s="1" t="s">
        <v>120</v>
      </c>
      <c r="J8235" s="1" t="s">
        <v>171</v>
      </c>
      <c r="K8235" s="1" t="s">
        <v>12</v>
      </c>
      <c r="L8235" s="1" t="s">
        <v>110</v>
      </c>
    </row>
    <row r="8236" spans="1:12" x14ac:dyDescent="0.2">
      <c r="A8236" s="1" t="s">
        <v>234</v>
      </c>
      <c r="B8236" s="1" t="s">
        <v>13</v>
      </c>
      <c r="C8236" s="2">
        <v>43890</v>
      </c>
      <c r="D8236" s="1" t="s">
        <v>4614</v>
      </c>
      <c r="E8236" s="1"/>
      <c r="F8236" s="1" t="s">
        <v>5374</v>
      </c>
      <c r="G8236" s="3">
        <v>106.68</v>
      </c>
      <c r="H8236" s="3"/>
      <c r="I8236" s="1" t="s">
        <v>120</v>
      </c>
      <c r="J8236" s="1" t="s">
        <v>171</v>
      </c>
      <c r="K8236" s="1" t="s">
        <v>12</v>
      </c>
      <c r="L8236" s="1" t="s">
        <v>43</v>
      </c>
    </row>
    <row r="8237" spans="1:12" x14ac:dyDescent="0.2">
      <c r="A8237" s="1" t="s">
        <v>234</v>
      </c>
      <c r="B8237" s="1" t="s">
        <v>13</v>
      </c>
      <c r="C8237" s="2">
        <v>43890</v>
      </c>
      <c r="D8237" s="1" t="s">
        <v>164</v>
      </c>
      <c r="E8237" s="1"/>
      <c r="F8237" s="1" t="s">
        <v>4682</v>
      </c>
      <c r="G8237" s="3">
        <v>69.23</v>
      </c>
      <c r="H8237" s="3"/>
      <c r="I8237" s="1" t="s">
        <v>232</v>
      </c>
      <c r="J8237" s="1" t="s">
        <v>233</v>
      </c>
      <c r="K8237" s="1" t="s">
        <v>84</v>
      </c>
      <c r="L8237" s="1" t="s">
        <v>111</v>
      </c>
    </row>
    <row r="8238" spans="1:12" x14ac:dyDescent="0.2">
      <c r="A8238" s="1" t="s">
        <v>234</v>
      </c>
      <c r="B8238" s="1" t="s">
        <v>13</v>
      </c>
      <c r="C8238" s="2">
        <v>43890</v>
      </c>
      <c r="D8238" s="1" t="s">
        <v>165</v>
      </c>
      <c r="E8238" s="1"/>
      <c r="F8238" s="1" t="s">
        <v>5375</v>
      </c>
      <c r="G8238" s="3">
        <v>74.989999999999995</v>
      </c>
      <c r="H8238" s="3"/>
      <c r="I8238" s="1" t="s">
        <v>232</v>
      </c>
      <c r="J8238" s="1" t="s">
        <v>233</v>
      </c>
      <c r="K8238" s="1" t="s">
        <v>12</v>
      </c>
      <c r="L8238" s="1" t="s">
        <v>15</v>
      </c>
    </row>
    <row r="8239" spans="1:12" x14ac:dyDescent="0.2">
      <c r="A8239" s="1" t="s">
        <v>234</v>
      </c>
      <c r="B8239" s="1" t="s">
        <v>13</v>
      </c>
      <c r="C8239" s="2">
        <v>43890</v>
      </c>
      <c r="D8239" s="1" t="s">
        <v>160</v>
      </c>
      <c r="E8239" s="1"/>
      <c r="F8239" s="1" t="s">
        <v>5376</v>
      </c>
      <c r="G8239" s="3"/>
      <c r="H8239" s="3">
        <v>1347.25</v>
      </c>
      <c r="I8239" s="1" t="s">
        <v>83</v>
      </c>
      <c r="J8239" s="1" t="s">
        <v>231</v>
      </c>
      <c r="K8239" s="1" t="s">
        <v>12</v>
      </c>
      <c r="L8239" s="1" t="s">
        <v>64</v>
      </c>
    </row>
    <row r="8240" spans="1:12" x14ac:dyDescent="0.2">
      <c r="A8240" s="1" t="s">
        <v>234</v>
      </c>
      <c r="B8240" s="1" t="s">
        <v>13</v>
      </c>
      <c r="C8240" s="2">
        <v>43890</v>
      </c>
      <c r="D8240" s="1" t="s">
        <v>166</v>
      </c>
      <c r="E8240" s="1"/>
      <c r="F8240" s="1" t="s">
        <v>5377</v>
      </c>
      <c r="G8240" s="3">
        <v>1984.9</v>
      </c>
      <c r="H8240" s="3"/>
      <c r="I8240" s="1" t="s">
        <v>83</v>
      </c>
      <c r="J8240" s="1" t="s">
        <v>181</v>
      </c>
      <c r="K8240" s="1" t="s">
        <v>12</v>
      </c>
      <c r="L8240" s="1" t="s">
        <v>14</v>
      </c>
    </row>
    <row r="8241" spans="1:12" x14ac:dyDescent="0.2">
      <c r="A8241" s="1" t="s">
        <v>234</v>
      </c>
      <c r="B8241" s="1" t="s">
        <v>13</v>
      </c>
      <c r="C8241" s="2">
        <v>43890</v>
      </c>
      <c r="D8241" s="1" t="s">
        <v>166</v>
      </c>
      <c r="E8241" s="1"/>
      <c r="F8241" s="1" t="s">
        <v>5378</v>
      </c>
      <c r="G8241" s="3">
        <v>1222.99</v>
      </c>
      <c r="H8241" s="3"/>
      <c r="I8241" s="1" t="s">
        <v>83</v>
      </c>
      <c r="J8241" s="1" t="s">
        <v>181</v>
      </c>
      <c r="K8241" s="1" t="s">
        <v>12</v>
      </c>
      <c r="L8241" s="1" t="s">
        <v>32</v>
      </c>
    </row>
    <row r="8242" spans="1:12" x14ac:dyDescent="0.2">
      <c r="A8242" s="1" t="s">
        <v>234</v>
      </c>
      <c r="B8242" s="1" t="s">
        <v>13</v>
      </c>
      <c r="C8242" s="2">
        <v>43890</v>
      </c>
      <c r="D8242" s="1" t="s">
        <v>160</v>
      </c>
      <c r="E8242" s="1"/>
      <c r="F8242" s="1" t="s">
        <v>5379</v>
      </c>
      <c r="G8242" s="3"/>
      <c r="H8242" s="3">
        <v>936.56</v>
      </c>
      <c r="I8242" s="1" t="s">
        <v>83</v>
      </c>
      <c r="J8242" s="1" t="s">
        <v>181</v>
      </c>
      <c r="K8242" s="1" t="s">
        <v>12</v>
      </c>
      <c r="L8242" s="1" t="s">
        <v>421</v>
      </c>
    </row>
    <row r="8243" spans="1:12" x14ac:dyDescent="0.2">
      <c r="A8243" s="1" t="s">
        <v>234</v>
      </c>
      <c r="B8243" s="1" t="s">
        <v>13</v>
      </c>
      <c r="C8243" s="2">
        <v>43890</v>
      </c>
      <c r="D8243" s="1" t="s">
        <v>4625</v>
      </c>
      <c r="E8243" s="1"/>
      <c r="F8243" s="1" t="s">
        <v>5380</v>
      </c>
      <c r="G8243" s="3">
        <v>512.09</v>
      </c>
      <c r="H8243" s="3"/>
      <c r="I8243" s="1" t="s">
        <v>83</v>
      </c>
      <c r="J8243" s="1" t="s">
        <v>181</v>
      </c>
      <c r="K8243" s="1" t="s">
        <v>12</v>
      </c>
      <c r="L8243" s="1" t="s">
        <v>14</v>
      </c>
    </row>
    <row r="8244" spans="1:12" x14ac:dyDescent="0.2">
      <c r="A8244" s="1" t="s">
        <v>234</v>
      </c>
      <c r="B8244" s="1" t="s">
        <v>13</v>
      </c>
      <c r="C8244" s="2">
        <v>43890</v>
      </c>
      <c r="D8244" s="1" t="s">
        <v>166</v>
      </c>
      <c r="E8244" s="1"/>
      <c r="F8244" s="1" t="s">
        <v>5381</v>
      </c>
      <c r="G8244" s="3">
        <v>420</v>
      </c>
      <c r="H8244" s="3"/>
      <c r="I8244" s="1" t="s">
        <v>119</v>
      </c>
      <c r="J8244" s="1" t="s">
        <v>86</v>
      </c>
      <c r="K8244" s="1" t="s">
        <v>12</v>
      </c>
      <c r="L8244" s="1" t="s">
        <v>78</v>
      </c>
    </row>
    <row r="8245" spans="1:12" x14ac:dyDescent="0.2">
      <c r="A8245" s="1" t="s">
        <v>234</v>
      </c>
      <c r="B8245" s="1" t="s">
        <v>13</v>
      </c>
      <c r="C8245" s="2">
        <v>43890</v>
      </c>
      <c r="D8245" s="1" t="s">
        <v>160</v>
      </c>
      <c r="E8245" s="1"/>
      <c r="F8245" s="1" t="s">
        <v>5382</v>
      </c>
      <c r="G8245" s="3"/>
      <c r="H8245" s="3">
        <v>858</v>
      </c>
      <c r="I8245" s="1" t="s">
        <v>119</v>
      </c>
      <c r="J8245" s="1" t="s">
        <v>86</v>
      </c>
      <c r="K8245" s="1" t="s">
        <v>12</v>
      </c>
      <c r="L8245" s="1" t="s">
        <v>275</v>
      </c>
    </row>
    <row r="8246" spans="1:12" x14ac:dyDescent="0.2">
      <c r="A8246" s="1" t="s">
        <v>234</v>
      </c>
      <c r="B8246" s="1" t="s">
        <v>13</v>
      </c>
      <c r="C8246" s="2">
        <v>43890</v>
      </c>
      <c r="D8246" s="1" t="s">
        <v>161</v>
      </c>
      <c r="E8246" s="1"/>
      <c r="F8246" s="1" t="s">
        <v>5383</v>
      </c>
      <c r="G8246" s="3"/>
      <c r="H8246" s="3">
        <v>600</v>
      </c>
      <c r="I8246" s="1" t="s">
        <v>119</v>
      </c>
      <c r="J8246" s="1" t="s">
        <v>86</v>
      </c>
      <c r="K8246" s="1" t="s">
        <v>12</v>
      </c>
      <c r="L8246" s="1" t="s">
        <v>2616</v>
      </c>
    </row>
    <row r="8247" spans="1:12" x14ac:dyDescent="0.2">
      <c r="A8247" s="1" t="s">
        <v>234</v>
      </c>
      <c r="B8247" s="1" t="s">
        <v>13</v>
      </c>
      <c r="C8247" s="2">
        <v>43890</v>
      </c>
      <c r="D8247" s="1" t="s">
        <v>161</v>
      </c>
      <c r="E8247" s="1"/>
      <c r="F8247" s="1" t="s">
        <v>5384</v>
      </c>
      <c r="G8247" s="3"/>
      <c r="H8247" s="3">
        <v>468.73</v>
      </c>
      <c r="I8247" s="1" t="s">
        <v>119</v>
      </c>
      <c r="J8247" s="1" t="s">
        <v>86</v>
      </c>
      <c r="K8247" s="1" t="s">
        <v>12</v>
      </c>
      <c r="L8247" s="1" t="s">
        <v>20</v>
      </c>
    </row>
    <row r="8248" spans="1:12" x14ac:dyDescent="0.2">
      <c r="A8248" s="1" t="s">
        <v>234</v>
      </c>
      <c r="B8248" s="1" t="s">
        <v>13</v>
      </c>
      <c r="C8248" s="2">
        <v>43890</v>
      </c>
      <c r="D8248" s="1" t="s">
        <v>164</v>
      </c>
      <c r="E8248" s="1"/>
      <c r="F8248" s="1" t="s">
        <v>5302</v>
      </c>
      <c r="G8248" s="3">
        <v>1207.5</v>
      </c>
      <c r="H8248" s="3"/>
      <c r="I8248" s="1" t="s">
        <v>119</v>
      </c>
      <c r="J8248" s="1" t="s">
        <v>86</v>
      </c>
      <c r="K8248" s="1" t="s">
        <v>84</v>
      </c>
      <c r="L8248" s="1" t="s">
        <v>29</v>
      </c>
    </row>
    <row r="8249" spans="1:12" x14ac:dyDescent="0.2">
      <c r="A8249" s="1" t="s">
        <v>234</v>
      </c>
      <c r="B8249" s="1" t="s">
        <v>13</v>
      </c>
      <c r="C8249" s="2">
        <v>43890</v>
      </c>
      <c r="D8249" s="1" t="s">
        <v>163</v>
      </c>
      <c r="E8249" s="1"/>
      <c r="F8249" s="1" t="s">
        <v>5385</v>
      </c>
      <c r="G8249" s="3"/>
      <c r="H8249" s="3">
        <v>1079.98</v>
      </c>
      <c r="I8249" s="1" t="s">
        <v>119</v>
      </c>
      <c r="J8249" s="1" t="s">
        <v>86</v>
      </c>
      <c r="K8249" s="1" t="s">
        <v>12</v>
      </c>
      <c r="L8249" s="1" t="s">
        <v>469</v>
      </c>
    </row>
    <row r="8250" spans="1:12" x14ac:dyDescent="0.2">
      <c r="A8250" s="1" t="s">
        <v>234</v>
      </c>
      <c r="B8250" s="1" t="s">
        <v>13</v>
      </c>
      <c r="C8250" s="2">
        <v>43890</v>
      </c>
      <c r="D8250" s="1" t="s">
        <v>163</v>
      </c>
      <c r="E8250" s="1"/>
      <c r="F8250" s="1" t="s">
        <v>5386</v>
      </c>
      <c r="G8250" s="3"/>
      <c r="H8250" s="3">
        <v>906</v>
      </c>
      <c r="I8250" s="1" t="s">
        <v>119</v>
      </c>
      <c r="J8250" s="1" t="s">
        <v>86</v>
      </c>
      <c r="K8250" s="1" t="s">
        <v>12</v>
      </c>
      <c r="L8250" s="1" t="s">
        <v>42</v>
      </c>
    </row>
    <row r="8251" spans="1:12" x14ac:dyDescent="0.2">
      <c r="A8251" s="1" t="s">
        <v>234</v>
      </c>
      <c r="B8251" s="1" t="s">
        <v>13</v>
      </c>
      <c r="C8251" s="2">
        <v>43890</v>
      </c>
      <c r="D8251" s="1" t="s">
        <v>163</v>
      </c>
      <c r="E8251" s="1"/>
      <c r="F8251" s="1" t="s">
        <v>5387</v>
      </c>
      <c r="G8251" s="3"/>
      <c r="H8251" s="3">
        <v>839.52</v>
      </c>
      <c r="I8251" s="1" t="s">
        <v>119</v>
      </c>
      <c r="J8251" s="1" t="s">
        <v>86</v>
      </c>
      <c r="K8251" s="1" t="s">
        <v>12</v>
      </c>
      <c r="L8251" s="1" t="s">
        <v>50</v>
      </c>
    </row>
    <row r="8252" spans="1:12" x14ac:dyDescent="0.2">
      <c r="A8252" s="1" t="s">
        <v>234</v>
      </c>
      <c r="B8252" s="1" t="s">
        <v>13</v>
      </c>
      <c r="C8252" s="2">
        <v>43890</v>
      </c>
      <c r="D8252" s="1" t="s">
        <v>163</v>
      </c>
      <c r="E8252" s="1"/>
      <c r="F8252" s="1" t="s">
        <v>5388</v>
      </c>
      <c r="G8252" s="3"/>
      <c r="H8252" s="3">
        <v>849</v>
      </c>
      <c r="I8252" s="1" t="s">
        <v>119</v>
      </c>
      <c r="J8252" s="1" t="s">
        <v>86</v>
      </c>
      <c r="K8252" s="1" t="s">
        <v>12</v>
      </c>
      <c r="L8252" s="1" t="s">
        <v>20</v>
      </c>
    </row>
    <row r="8253" spans="1:12" x14ac:dyDescent="0.2">
      <c r="A8253" s="1" t="s">
        <v>234</v>
      </c>
      <c r="B8253" s="1" t="s">
        <v>13</v>
      </c>
      <c r="C8253" s="2">
        <v>43890</v>
      </c>
      <c r="D8253" s="1" t="s">
        <v>163</v>
      </c>
      <c r="E8253" s="1"/>
      <c r="F8253" s="1" t="s">
        <v>5389</v>
      </c>
      <c r="G8253" s="3"/>
      <c r="H8253" s="3">
        <v>849</v>
      </c>
      <c r="I8253" s="1" t="s">
        <v>119</v>
      </c>
      <c r="J8253" s="1" t="s">
        <v>86</v>
      </c>
      <c r="K8253" s="1" t="s">
        <v>12</v>
      </c>
      <c r="L8253" s="1" t="s">
        <v>356</v>
      </c>
    </row>
    <row r="8254" spans="1:12" x14ac:dyDescent="0.2">
      <c r="A8254" s="1" t="s">
        <v>234</v>
      </c>
      <c r="B8254" s="1" t="s">
        <v>13</v>
      </c>
      <c r="C8254" s="2">
        <v>43890</v>
      </c>
      <c r="D8254" s="1" t="s">
        <v>165</v>
      </c>
      <c r="E8254" s="1"/>
      <c r="F8254" s="1" t="s">
        <v>5390</v>
      </c>
      <c r="G8254" s="3">
        <v>843</v>
      </c>
      <c r="H8254" s="3"/>
      <c r="I8254" s="1" t="s">
        <v>119</v>
      </c>
      <c r="J8254" s="1" t="s">
        <v>86</v>
      </c>
      <c r="K8254" s="1" t="s">
        <v>12</v>
      </c>
      <c r="L8254" s="1" t="s">
        <v>991</v>
      </c>
    </row>
    <row r="8255" spans="1:12" x14ac:dyDescent="0.2">
      <c r="A8255" s="1" t="s">
        <v>234</v>
      </c>
      <c r="B8255" s="1" t="s">
        <v>13</v>
      </c>
      <c r="C8255" s="2">
        <v>43890</v>
      </c>
      <c r="D8255" s="1" t="s">
        <v>4619</v>
      </c>
      <c r="E8255" s="1"/>
      <c r="F8255" s="1" t="s">
        <v>5391</v>
      </c>
      <c r="G8255" s="3">
        <v>19.93</v>
      </c>
      <c r="H8255" s="3"/>
      <c r="I8255" s="1" t="s">
        <v>119</v>
      </c>
      <c r="J8255" s="1" t="s">
        <v>86</v>
      </c>
      <c r="K8255" s="1" t="s">
        <v>84</v>
      </c>
      <c r="L8255" s="1" t="s">
        <v>66</v>
      </c>
    </row>
    <row r="8256" spans="1:12" x14ac:dyDescent="0.2">
      <c r="A8256" s="1" t="s">
        <v>234</v>
      </c>
      <c r="B8256" s="1" t="s">
        <v>13</v>
      </c>
      <c r="C8256" s="2">
        <v>43890</v>
      </c>
      <c r="D8256" s="1" t="s">
        <v>167</v>
      </c>
      <c r="E8256" s="1"/>
      <c r="F8256" s="1" t="s">
        <v>5392</v>
      </c>
      <c r="G8256" s="3"/>
      <c r="H8256" s="3">
        <v>442.26</v>
      </c>
      <c r="I8256" s="1" t="s">
        <v>119</v>
      </c>
      <c r="J8256" s="1" t="s">
        <v>86</v>
      </c>
      <c r="K8256" s="1" t="s">
        <v>12</v>
      </c>
      <c r="L8256" s="1" t="s">
        <v>384</v>
      </c>
    </row>
    <row r="8257" spans="1:12" x14ac:dyDescent="0.2">
      <c r="A8257" s="1" t="s">
        <v>234</v>
      </c>
      <c r="B8257" s="1" t="s">
        <v>13</v>
      </c>
      <c r="C8257" s="2">
        <v>43890</v>
      </c>
      <c r="D8257" s="1" t="s">
        <v>4595</v>
      </c>
      <c r="E8257" s="1"/>
      <c r="F8257" s="1" t="s">
        <v>5393</v>
      </c>
      <c r="G8257" s="3">
        <v>9.25</v>
      </c>
      <c r="H8257" s="3"/>
      <c r="I8257" s="1" t="s">
        <v>119</v>
      </c>
      <c r="J8257" s="1" t="s">
        <v>86</v>
      </c>
      <c r="K8257" s="1" t="s">
        <v>12</v>
      </c>
      <c r="L8257" s="1" t="s">
        <v>34</v>
      </c>
    </row>
    <row r="8258" spans="1:12" x14ac:dyDescent="0.2">
      <c r="A8258" s="1" t="s">
        <v>234</v>
      </c>
      <c r="B8258" s="1" t="s">
        <v>13</v>
      </c>
      <c r="C8258" s="2">
        <v>43890</v>
      </c>
      <c r="D8258" s="1" t="s">
        <v>4614</v>
      </c>
      <c r="E8258" s="1"/>
      <c r="F8258" s="1" t="s">
        <v>4727</v>
      </c>
      <c r="G8258" s="3">
        <v>31.02</v>
      </c>
      <c r="H8258" s="3"/>
      <c r="I8258" s="1" t="s">
        <v>119</v>
      </c>
      <c r="J8258" s="1" t="s">
        <v>86</v>
      </c>
      <c r="K8258" s="1" t="s">
        <v>84</v>
      </c>
      <c r="L8258" s="1" t="s">
        <v>29</v>
      </c>
    </row>
    <row r="8259" spans="1:12" x14ac:dyDescent="0.2">
      <c r="A8259" s="1" t="s">
        <v>234</v>
      </c>
      <c r="B8259" s="1" t="s">
        <v>13</v>
      </c>
      <c r="C8259" s="2">
        <v>43890</v>
      </c>
      <c r="D8259" s="1" t="s">
        <v>4614</v>
      </c>
      <c r="E8259" s="1"/>
      <c r="F8259" s="1" t="s">
        <v>5394</v>
      </c>
      <c r="G8259" s="3">
        <v>6.56</v>
      </c>
      <c r="H8259" s="3"/>
      <c r="I8259" s="1" t="s">
        <v>119</v>
      </c>
      <c r="J8259" s="1" t="s">
        <v>86</v>
      </c>
      <c r="K8259" s="1" t="s">
        <v>12</v>
      </c>
      <c r="L8259" s="1" t="s">
        <v>294</v>
      </c>
    </row>
    <row r="8260" spans="1:12" x14ac:dyDescent="0.2">
      <c r="A8260" s="1" t="s">
        <v>234</v>
      </c>
      <c r="B8260" s="1" t="s">
        <v>13</v>
      </c>
      <c r="C8260" s="2">
        <v>43890</v>
      </c>
      <c r="D8260" s="1" t="s">
        <v>160</v>
      </c>
      <c r="E8260" s="1"/>
      <c r="F8260" s="1" t="s">
        <v>5334</v>
      </c>
      <c r="G8260" s="3"/>
      <c r="H8260" s="3">
        <v>344.34</v>
      </c>
      <c r="I8260" s="1" t="s">
        <v>179</v>
      </c>
      <c r="J8260" s="1" t="s">
        <v>89</v>
      </c>
      <c r="K8260" s="1" t="s">
        <v>12</v>
      </c>
      <c r="L8260" s="1" t="s">
        <v>77</v>
      </c>
    </row>
    <row r="8261" spans="1:12" x14ac:dyDescent="0.2">
      <c r="A8261" s="1" t="s">
        <v>234</v>
      </c>
      <c r="B8261" s="1" t="s">
        <v>13</v>
      </c>
      <c r="C8261" s="2">
        <v>43890</v>
      </c>
      <c r="D8261" s="1" t="s">
        <v>166</v>
      </c>
      <c r="E8261" s="1"/>
      <c r="F8261" s="1" t="s">
        <v>4698</v>
      </c>
      <c r="G8261" s="3">
        <v>157.08000000000001</v>
      </c>
      <c r="H8261" s="3"/>
      <c r="I8261" s="1" t="s">
        <v>85</v>
      </c>
      <c r="J8261" s="1" t="s">
        <v>125</v>
      </c>
      <c r="K8261" s="1" t="s">
        <v>84</v>
      </c>
      <c r="L8261" s="1" t="s">
        <v>51</v>
      </c>
    </row>
    <row r="8262" spans="1:12" x14ac:dyDescent="0.2">
      <c r="A8262" s="1" t="s">
        <v>234</v>
      </c>
      <c r="B8262" s="1" t="s">
        <v>13</v>
      </c>
      <c r="C8262" s="2">
        <v>43890</v>
      </c>
      <c r="D8262" s="1" t="s">
        <v>162</v>
      </c>
      <c r="E8262" s="1"/>
      <c r="F8262" s="1" t="s">
        <v>5395</v>
      </c>
      <c r="G8262" s="3">
        <v>916.5</v>
      </c>
      <c r="H8262" s="3"/>
      <c r="I8262" s="1" t="s">
        <v>85</v>
      </c>
      <c r="J8262" s="1" t="s">
        <v>125</v>
      </c>
      <c r="K8262" s="1" t="s">
        <v>12</v>
      </c>
      <c r="L8262" s="1" t="s">
        <v>109</v>
      </c>
    </row>
    <row r="8263" spans="1:12" x14ac:dyDescent="0.2">
      <c r="A8263" s="1" t="s">
        <v>234</v>
      </c>
      <c r="B8263" s="1" t="s">
        <v>13</v>
      </c>
      <c r="C8263" s="2">
        <v>43890</v>
      </c>
      <c r="D8263" s="1" t="s">
        <v>166</v>
      </c>
      <c r="E8263" s="1"/>
      <c r="F8263" s="1" t="s">
        <v>5396</v>
      </c>
      <c r="G8263" s="3">
        <v>1209.8800000000001</v>
      </c>
      <c r="H8263" s="3"/>
      <c r="I8263" s="1" t="s">
        <v>177</v>
      </c>
      <c r="J8263" s="1" t="s">
        <v>178</v>
      </c>
      <c r="K8263" s="1" t="s">
        <v>12</v>
      </c>
      <c r="L8263" s="1" t="s">
        <v>2511</v>
      </c>
    </row>
    <row r="8264" spans="1:12" x14ac:dyDescent="0.2">
      <c r="A8264" s="1" t="s">
        <v>234</v>
      </c>
      <c r="B8264" s="1" t="s">
        <v>13</v>
      </c>
      <c r="C8264" s="2">
        <v>43890</v>
      </c>
      <c r="D8264" s="1" t="s">
        <v>4619</v>
      </c>
      <c r="E8264" s="1"/>
      <c r="F8264" s="1" t="s">
        <v>5338</v>
      </c>
      <c r="G8264" s="3">
        <v>1.93</v>
      </c>
      <c r="H8264" s="3"/>
      <c r="I8264" s="1" t="s">
        <v>123</v>
      </c>
      <c r="J8264" s="1" t="s">
        <v>124</v>
      </c>
      <c r="K8264" s="1" t="s">
        <v>84</v>
      </c>
      <c r="L8264" s="1" t="s">
        <v>29</v>
      </c>
    </row>
    <row r="8265" spans="1:12" x14ac:dyDescent="0.2">
      <c r="A8265" s="1" t="s">
        <v>234</v>
      </c>
      <c r="B8265" s="1" t="s">
        <v>13</v>
      </c>
      <c r="C8265" s="2">
        <v>43890</v>
      </c>
      <c r="D8265" s="1" t="s">
        <v>4610</v>
      </c>
      <c r="E8265" s="1"/>
      <c r="F8265" s="1" t="s">
        <v>4845</v>
      </c>
      <c r="G8265" s="3">
        <v>12.47</v>
      </c>
      <c r="H8265" s="3"/>
      <c r="I8265" s="1" t="s">
        <v>123</v>
      </c>
      <c r="J8265" s="1" t="s">
        <v>124</v>
      </c>
      <c r="K8265" s="1" t="s">
        <v>84</v>
      </c>
      <c r="L8265" s="1" t="s">
        <v>26</v>
      </c>
    </row>
    <row r="8266" spans="1:12" x14ac:dyDescent="0.2">
      <c r="A8266" s="1" t="s">
        <v>234</v>
      </c>
      <c r="B8266" s="1" t="s">
        <v>13</v>
      </c>
      <c r="C8266" s="2">
        <v>43890</v>
      </c>
      <c r="D8266" s="1" t="s">
        <v>164</v>
      </c>
      <c r="E8266" s="1"/>
      <c r="F8266" s="1" t="s">
        <v>5302</v>
      </c>
      <c r="G8266" s="3">
        <v>75</v>
      </c>
      <c r="H8266" s="3"/>
      <c r="I8266" s="1" t="s">
        <v>185</v>
      </c>
      <c r="J8266" s="1" t="s">
        <v>126</v>
      </c>
      <c r="K8266" s="1" t="s">
        <v>84</v>
      </c>
      <c r="L8266" s="1" t="s">
        <v>29</v>
      </c>
    </row>
    <row r="8267" spans="1:12" x14ac:dyDescent="0.2">
      <c r="A8267" s="1" t="s">
        <v>234</v>
      </c>
      <c r="B8267" s="1" t="s">
        <v>13</v>
      </c>
      <c r="C8267" s="2">
        <v>43890</v>
      </c>
      <c r="D8267" s="1" t="s">
        <v>165</v>
      </c>
      <c r="E8267" s="1"/>
      <c r="F8267" s="1" t="s">
        <v>5034</v>
      </c>
      <c r="G8267" s="3">
        <v>102.16</v>
      </c>
      <c r="H8267" s="3"/>
      <c r="I8267" s="1" t="s">
        <v>106</v>
      </c>
      <c r="J8267" s="1" t="s">
        <v>122</v>
      </c>
      <c r="K8267" s="1" t="s">
        <v>84</v>
      </c>
      <c r="L8267" s="1" t="s">
        <v>26</v>
      </c>
    </row>
    <row r="8268" spans="1:12" x14ac:dyDescent="0.2">
      <c r="A8268" s="1" t="s">
        <v>234</v>
      </c>
      <c r="B8268" s="1" t="s">
        <v>13</v>
      </c>
      <c r="C8268" s="2">
        <v>43890</v>
      </c>
      <c r="D8268" s="1" t="s">
        <v>4610</v>
      </c>
      <c r="E8268" s="1"/>
      <c r="F8268" s="1" t="s">
        <v>5397</v>
      </c>
      <c r="G8268" s="3">
        <v>9.69</v>
      </c>
      <c r="H8268" s="3"/>
      <c r="I8268" s="1" t="s">
        <v>106</v>
      </c>
      <c r="J8268" s="1" t="s">
        <v>122</v>
      </c>
      <c r="K8268" s="1" t="s">
        <v>12</v>
      </c>
      <c r="L8268" s="1" t="s">
        <v>21</v>
      </c>
    </row>
    <row r="8269" spans="1:12" x14ac:dyDescent="0.2">
      <c r="A8269" s="1" t="s">
        <v>234</v>
      </c>
      <c r="B8269" s="1" t="s">
        <v>13</v>
      </c>
      <c r="C8269" s="2">
        <v>43890</v>
      </c>
      <c r="D8269" s="1" t="s">
        <v>162</v>
      </c>
      <c r="E8269" s="1"/>
      <c r="F8269" s="1" t="s">
        <v>4676</v>
      </c>
      <c r="G8269" s="3">
        <v>93.95</v>
      </c>
      <c r="H8269" s="3"/>
      <c r="I8269" s="1" t="s">
        <v>108</v>
      </c>
      <c r="J8269" s="1" t="s">
        <v>117</v>
      </c>
      <c r="K8269" s="1" t="s">
        <v>84</v>
      </c>
      <c r="L8269" s="1" t="s">
        <v>29</v>
      </c>
    </row>
    <row r="8270" spans="1:12" x14ac:dyDescent="0.2">
      <c r="A8270" s="1" t="s">
        <v>234</v>
      </c>
      <c r="B8270" s="1" t="s">
        <v>13</v>
      </c>
      <c r="C8270" s="2">
        <v>43890</v>
      </c>
      <c r="D8270" s="1" t="s">
        <v>166</v>
      </c>
      <c r="E8270" s="1"/>
      <c r="F8270" s="1" t="s">
        <v>4721</v>
      </c>
      <c r="G8270" s="3">
        <v>1146.25</v>
      </c>
      <c r="H8270" s="3"/>
      <c r="I8270" s="1" t="s">
        <v>106</v>
      </c>
      <c r="J8270" s="1" t="s">
        <v>121</v>
      </c>
      <c r="K8270" s="1" t="s">
        <v>12</v>
      </c>
      <c r="L8270" s="1" t="s">
        <v>313</v>
      </c>
    </row>
    <row r="8271" spans="1:12" x14ac:dyDescent="0.2">
      <c r="A8271" s="1" t="s">
        <v>234</v>
      </c>
      <c r="B8271" s="1" t="s">
        <v>13</v>
      </c>
      <c r="C8271" s="2">
        <v>43890</v>
      </c>
      <c r="D8271" s="1" t="s">
        <v>166</v>
      </c>
      <c r="E8271" s="1"/>
      <c r="F8271" s="1" t="s">
        <v>5051</v>
      </c>
      <c r="G8271" s="3">
        <v>582.12</v>
      </c>
      <c r="H8271" s="3"/>
      <c r="I8271" s="1" t="s">
        <v>120</v>
      </c>
      <c r="J8271" s="1" t="s">
        <v>171</v>
      </c>
      <c r="K8271" s="1" t="s">
        <v>12</v>
      </c>
      <c r="L8271" s="1" t="s">
        <v>34</v>
      </c>
    </row>
    <row r="8272" spans="1:12" x14ac:dyDescent="0.2">
      <c r="A8272" s="1" t="s">
        <v>234</v>
      </c>
      <c r="B8272" s="1" t="s">
        <v>13</v>
      </c>
      <c r="C8272" s="2">
        <v>43890</v>
      </c>
      <c r="D8272" s="1" t="s">
        <v>162</v>
      </c>
      <c r="E8272" s="1"/>
      <c r="F8272" s="1" t="s">
        <v>5398</v>
      </c>
      <c r="G8272" s="3">
        <v>990.5</v>
      </c>
      <c r="H8272" s="3"/>
      <c r="I8272" s="1" t="s">
        <v>120</v>
      </c>
      <c r="J8272" s="1" t="s">
        <v>171</v>
      </c>
      <c r="K8272" s="1" t="s">
        <v>12</v>
      </c>
      <c r="L8272" s="1" t="s">
        <v>418</v>
      </c>
    </row>
    <row r="8273" spans="1:12" x14ac:dyDescent="0.2">
      <c r="A8273" s="1" t="s">
        <v>234</v>
      </c>
      <c r="B8273" s="1" t="s">
        <v>13</v>
      </c>
      <c r="C8273" s="2">
        <v>43890</v>
      </c>
      <c r="D8273" s="1" t="s">
        <v>162</v>
      </c>
      <c r="E8273" s="1"/>
      <c r="F8273" s="1" t="s">
        <v>5399</v>
      </c>
      <c r="G8273" s="3">
        <v>1288.77</v>
      </c>
      <c r="H8273" s="3"/>
      <c r="I8273" s="1" t="s">
        <v>120</v>
      </c>
      <c r="J8273" s="1" t="s">
        <v>171</v>
      </c>
      <c r="K8273" s="1" t="s">
        <v>12</v>
      </c>
      <c r="L8273" s="1" t="s">
        <v>19</v>
      </c>
    </row>
    <row r="8274" spans="1:12" x14ac:dyDescent="0.2">
      <c r="A8274" s="1" t="s">
        <v>234</v>
      </c>
      <c r="B8274" s="1" t="s">
        <v>13</v>
      </c>
      <c r="C8274" s="2">
        <v>43890</v>
      </c>
      <c r="D8274" s="1" t="s">
        <v>4619</v>
      </c>
      <c r="E8274" s="1"/>
      <c r="F8274" s="1" t="s">
        <v>5400</v>
      </c>
      <c r="G8274" s="3">
        <v>9.75</v>
      </c>
      <c r="H8274" s="3"/>
      <c r="I8274" s="1" t="s">
        <v>232</v>
      </c>
      <c r="J8274" s="1" t="s">
        <v>233</v>
      </c>
      <c r="K8274" s="1" t="s">
        <v>12</v>
      </c>
      <c r="L8274" s="1" t="s">
        <v>24</v>
      </c>
    </row>
    <row r="8275" spans="1:12" x14ac:dyDescent="0.2">
      <c r="A8275" s="1" t="s">
        <v>234</v>
      </c>
      <c r="B8275" s="1" t="s">
        <v>13</v>
      </c>
      <c r="C8275" s="2">
        <v>43890</v>
      </c>
      <c r="D8275" s="1" t="s">
        <v>4614</v>
      </c>
      <c r="E8275" s="1"/>
      <c r="F8275" s="1" t="s">
        <v>5401</v>
      </c>
      <c r="G8275" s="3">
        <v>17.48</v>
      </c>
      <c r="H8275" s="3"/>
      <c r="I8275" s="1" t="s">
        <v>232</v>
      </c>
      <c r="J8275" s="1" t="s">
        <v>233</v>
      </c>
      <c r="K8275" s="1" t="s">
        <v>12</v>
      </c>
      <c r="L8275" s="1" t="s">
        <v>41</v>
      </c>
    </row>
    <row r="8276" spans="1:12" x14ac:dyDescent="0.2">
      <c r="A8276" s="1" t="s">
        <v>234</v>
      </c>
      <c r="B8276" s="1" t="s">
        <v>13</v>
      </c>
      <c r="C8276" s="2">
        <v>43890</v>
      </c>
      <c r="D8276" s="1" t="s">
        <v>166</v>
      </c>
      <c r="E8276" s="1"/>
      <c r="F8276" s="1" t="s">
        <v>5402</v>
      </c>
      <c r="G8276" s="3">
        <v>1136.3699999999999</v>
      </c>
      <c r="H8276" s="3"/>
      <c r="I8276" s="1" t="s">
        <v>83</v>
      </c>
      <c r="J8276" s="1" t="s">
        <v>181</v>
      </c>
      <c r="K8276" s="1" t="s">
        <v>12</v>
      </c>
      <c r="L8276" s="1" t="s">
        <v>421</v>
      </c>
    </row>
    <row r="8277" spans="1:12" x14ac:dyDescent="0.2">
      <c r="A8277" s="1" t="s">
        <v>234</v>
      </c>
      <c r="B8277" s="1" t="s">
        <v>13</v>
      </c>
      <c r="C8277" s="2">
        <v>43890</v>
      </c>
      <c r="D8277" s="1" t="s">
        <v>160</v>
      </c>
      <c r="E8277" s="1"/>
      <c r="F8277" s="1" t="s">
        <v>5403</v>
      </c>
      <c r="G8277" s="3"/>
      <c r="H8277" s="3">
        <v>2112.08</v>
      </c>
      <c r="I8277" s="1" t="s">
        <v>83</v>
      </c>
      <c r="J8277" s="1" t="s">
        <v>181</v>
      </c>
      <c r="K8277" s="1" t="s">
        <v>12</v>
      </c>
      <c r="L8277" s="1" t="s">
        <v>47</v>
      </c>
    </row>
    <row r="8278" spans="1:12" x14ac:dyDescent="0.2">
      <c r="A8278" s="1" t="s">
        <v>234</v>
      </c>
      <c r="B8278" s="1" t="s">
        <v>13</v>
      </c>
      <c r="C8278" s="2">
        <v>43890</v>
      </c>
      <c r="D8278" s="1" t="s">
        <v>164</v>
      </c>
      <c r="E8278" s="1"/>
      <c r="F8278" s="1" t="s">
        <v>5404</v>
      </c>
      <c r="G8278" s="3">
        <v>925.86</v>
      </c>
      <c r="H8278" s="3"/>
      <c r="I8278" s="1" t="s">
        <v>83</v>
      </c>
      <c r="J8278" s="1" t="s">
        <v>181</v>
      </c>
      <c r="K8278" s="1" t="s">
        <v>12</v>
      </c>
      <c r="L8278" s="1" t="s">
        <v>98</v>
      </c>
    </row>
    <row r="8279" spans="1:12" x14ac:dyDescent="0.2">
      <c r="A8279" s="1" t="s">
        <v>234</v>
      </c>
      <c r="B8279" s="1" t="s">
        <v>13</v>
      </c>
      <c r="C8279" s="2">
        <v>43890</v>
      </c>
      <c r="D8279" s="1" t="s">
        <v>164</v>
      </c>
      <c r="E8279" s="1"/>
      <c r="F8279" s="1" t="s">
        <v>5405</v>
      </c>
      <c r="G8279" s="3">
        <v>1138.31</v>
      </c>
      <c r="H8279" s="3"/>
      <c r="I8279" s="1" t="s">
        <v>83</v>
      </c>
      <c r="J8279" s="1" t="s">
        <v>181</v>
      </c>
      <c r="K8279" s="1" t="s">
        <v>12</v>
      </c>
      <c r="L8279" s="1" t="s">
        <v>421</v>
      </c>
    </row>
    <row r="8280" spans="1:12" x14ac:dyDescent="0.2">
      <c r="A8280" s="1" t="s">
        <v>234</v>
      </c>
      <c r="B8280" s="1" t="s">
        <v>13</v>
      </c>
      <c r="C8280" s="2">
        <v>43890</v>
      </c>
      <c r="D8280" s="1" t="s">
        <v>162</v>
      </c>
      <c r="E8280" s="1"/>
      <c r="F8280" s="1" t="s">
        <v>5406</v>
      </c>
      <c r="G8280" s="3">
        <v>1218.43</v>
      </c>
      <c r="H8280" s="3"/>
      <c r="I8280" s="1" t="s">
        <v>83</v>
      </c>
      <c r="J8280" s="1" t="s">
        <v>181</v>
      </c>
      <c r="K8280" s="1" t="s">
        <v>12</v>
      </c>
      <c r="L8280" s="1" t="s">
        <v>98</v>
      </c>
    </row>
    <row r="8281" spans="1:12" x14ac:dyDescent="0.2">
      <c r="A8281" s="1" t="s">
        <v>234</v>
      </c>
      <c r="B8281" s="1" t="s">
        <v>13</v>
      </c>
      <c r="C8281" s="2">
        <v>43890</v>
      </c>
      <c r="D8281" s="1" t="s">
        <v>4595</v>
      </c>
      <c r="E8281" s="1"/>
      <c r="F8281" s="1" t="s">
        <v>5407</v>
      </c>
      <c r="G8281" s="3">
        <v>177.34</v>
      </c>
      <c r="H8281" s="3"/>
      <c r="I8281" s="1" t="s">
        <v>83</v>
      </c>
      <c r="J8281" s="1" t="s">
        <v>181</v>
      </c>
      <c r="K8281" s="1" t="s">
        <v>12</v>
      </c>
      <c r="L8281" s="1" t="s">
        <v>93</v>
      </c>
    </row>
    <row r="8282" spans="1:12" x14ac:dyDescent="0.2">
      <c r="A8282" s="1" t="s">
        <v>234</v>
      </c>
      <c r="B8282" s="1" t="s">
        <v>13</v>
      </c>
      <c r="C8282" s="2">
        <v>43890</v>
      </c>
      <c r="D8282" s="1" t="s">
        <v>4595</v>
      </c>
      <c r="E8282" s="1"/>
      <c r="F8282" s="1" t="s">
        <v>5408</v>
      </c>
      <c r="G8282" s="3">
        <v>13.39</v>
      </c>
      <c r="H8282" s="3"/>
      <c r="I8282" s="1" t="s">
        <v>83</v>
      </c>
      <c r="J8282" s="1" t="s">
        <v>181</v>
      </c>
      <c r="K8282" s="1" t="s">
        <v>12</v>
      </c>
      <c r="L8282" s="1" t="s">
        <v>421</v>
      </c>
    </row>
    <row r="8283" spans="1:12" x14ac:dyDescent="0.2">
      <c r="A8283" s="1" t="s">
        <v>234</v>
      </c>
      <c r="B8283" s="1" t="s">
        <v>13</v>
      </c>
      <c r="C8283" s="2">
        <v>43890</v>
      </c>
      <c r="D8283" s="1" t="s">
        <v>166</v>
      </c>
      <c r="E8283" s="1"/>
      <c r="F8283" s="1" t="s">
        <v>5409</v>
      </c>
      <c r="G8283" s="3">
        <v>624</v>
      </c>
      <c r="H8283" s="3"/>
      <c r="I8283" s="1" t="s">
        <v>119</v>
      </c>
      <c r="J8283" s="1" t="s">
        <v>86</v>
      </c>
      <c r="K8283" s="1" t="s">
        <v>12</v>
      </c>
      <c r="L8283" s="1" t="s">
        <v>3026</v>
      </c>
    </row>
    <row r="8284" spans="1:12" x14ac:dyDescent="0.2">
      <c r="A8284" s="1" t="s">
        <v>234</v>
      </c>
      <c r="B8284" s="1" t="s">
        <v>13</v>
      </c>
      <c r="C8284" s="2">
        <v>43890</v>
      </c>
      <c r="D8284" s="1" t="s">
        <v>166</v>
      </c>
      <c r="E8284" s="1"/>
      <c r="F8284" s="1" t="s">
        <v>5410</v>
      </c>
      <c r="G8284" s="3">
        <v>849</v>
      </c>
      <c r="H8284" s="3"/>
      <c r="I8284" s="1" t="s">
        <v>119</v>
      </c>
      <c r="J8284" s="1" t="s">
        <v>86</v>
      </c>
      <c r="K8284" s="1" t="s">
        <v>12</v>
      </c>
      <c r="L8284" s="1" t="s">
        <v>2764</v>
      </c>
    </row>
    <row r="8285" spans="1:12" x14ac:dyDescent="0.2">
      <c r="A8285" s="1" t="s">
        <v>234</v>
      </c>
      <c r="B8285" s="1" t="s">
        <v>13</v>
      </c>
      <c r="C8285" s="2">
        <v>43890</v>
      </c>
      <c r="D8285" s="1" t="s">
        <v>160</v>
      </c>
      <c r="E8285" s="1"/>
      <c r="F8285" s="1" t="s">
        <v>5411</v>
      </c>
      <c r="G8285" s="3"/>
      <c r="H8285" s="3">
        <v>1358.5</v>
      </c>
      <c r="I8285" s="1" t="s">
        <v>119</v>
      </c>
      <c r="J8285" s="1" t="s">
        <v>86</v>
      </c>
      <c r="K8285" s="1" t="s">
        <v>12</v>
      </c>
      <c r="L8285" s="1" t="s">
        <v>2589</v>
      </c>
    </row>
    <row r="8286" spans="1:12" x14ac:dyDescent="0.2">
      <c r="A8286" s="1" t="s">
        <v>234</v>
      </c>
      <c r="B8286" s="1" t="s">
        <v>13</v>
      </c>
      <c r="C8286" s="2">
        <v>43890</v>
      </c>
      <c r="D8286" s="1" t="s">
        <v>160</v>
      </c>
      <c r="E8286" s="1"/>
      <c r="F8286" s="1" t="s">
        <v>5412</v>
      </c>
      <c r="G8286" s="3"/>
      <c r="H8286" s="3">
        <v>831</v>
      </c>
      <c r="I8286" s="1" t="s">
        <v>119</v>
      </c>
      <c r="J8286" s="1" t="s">
        <v>86</v>
      </c>
      <c r="K8286" s="1" t="s">
        <v>12</v>
      </c>
      <c r="L8286" s="1" t="s">
        <v>566</v>
      </c>
    </row>
    <row r="8287" spans="1:12" x14ac:dyDescent="0.2">
      <c r="A8287" s="1" t="s">
        <v>234</v>
      </c>
      <c r="B8287" s="1" t="s">
        <v>13</v>
      </c>
      <c r="C8287" s="2">
        <v>43890</v>
      </c>
      <c r="D8287" s="1" t="s">
        <v>161</v>
      </c>
      <c r="E8287" s="1"/>
      <c r="F8287" s="1" t="s">
        <v>5413</v>
      </c>
      <c r="G8287" s="3"/>
      <c r="H8287" s="3">
        <v>876</v>
      </c>
      <c r="I8287" s="1" t="s">
        <v>119</v>
      </c>
      <c r="J8287" s="1" t="s">
        <v>86</v>
      </c>
      <c r="K8287" s="1" t="s">
        <v>12</v>
      </c>
      <c r="L8287" s="1" t="s">
        <v>275</v>
      </c>
    </row>
    <row r="8288" spans="1:12" x14ac:dyDescent="0.2">
      <c r="A8288" s="1" t="s">
        <v>234</v>
      </c>
      <c r="B8288" s="1" t="s">
        <v>13</v>
      </c>
      <c r="C8288" s="2">
        <v>43890</v>
      </c>
      <c r="D8288" s="1" t="s">
        <v>161</v>
      </c>
      <c r="E8288" s="1"/>
      <c r="F8288" s="1" t="s">
        <v>5414</v>
      </c>
      <c r="G8288" s="3"/>
      <c r="H8288" s="3">
        <v>840</v>
      </c>
      <c r="I8288" s="1" t="s">
        <v>119</v>
      </c>
      <c r="J8288" s="1" t="s">
        <v>86</v>
      </c>
      <c r="K8288" s="1" t="s">
        <v>12</v>
      </c>
      <c r="L8288" s="1" t="s">
        <v>358</v>
      </c>
    </row>
    <row r="8289" spans="1:12" x14ac:dyDescent="0.2">
      <c r="A8289" s="1" t="s">
        <v>234</v>
      </c>
      <c r="B8289" s="1" t="s">
        <v>13</v>
      </c>
      <c r="C8289" s="2">
        <v>43890</v>
      </c>
      <c r="D8289" s="1" t="s">
        <v>161</v>
      </c>
      <c r="E8289" s="1"/>
      <c r="F8289" s="1" t="s">
        <v>5415</v>
      </c>
      <c r="G8289" s="3"/>
      <c r="H8289" s="3">
        <v>1715.13</v>
      </c>
      <c r="I8289" s="1" t="s">
        <v>119</v>
      </c>
      <c r="J8289" s="1" t="s">
        <v>86</v>
      </c>
      <c r="K8289" s="1" t="s">
        <v>12</v>
      </c>
      <c r="L8289" s="1" t="s">
        <v>41</v>
      </c>
    </row>
    <row r="8290" spans="1:12" x14ac:dyDescent="0.2">
      <c r="A8290" s="1" t="s">
        <v>234</v>
      </c>
      <c r="B8290" s="1" t="s">
        <v>13</v>
      </c>
      <c r="C8290" s="2">
        <v>43890</v>
      </c>
      <c r="D8290" s="1" t="s">
        <v>164</v>
      </c>
      <c r="E8290" s="1"/>
      <c r="F8290" s="1" t="s">
        <v>5416</v>
      </c>
      <c r="G8290" s="3">
        <v>882</v>
      </c>
      <c r="H8290" s="3"/>
      <c r="I8290" s="1" t="s">
        <v>119</v>
      </c>
      <c r="J8290" s="1" t="s">
        <v>86</v>
      </c>
      <c r="K8290" s="1" t="s">
        <v>12</v>
      </c>
      <c r="L8290" s="1" t="s">
        <v>275</v>
      </c>
    </row>
    <row r="8291" spans="1:12" x14ac:dyDescent="0.2">
      <c r="A8291" s="1" t="s">
        <v>234</v>
      </c>
      <c r="B8291" s="1" t="s">
        <v>13</v>
      </c>
      <c r="C8291" s="2">
        <v>43890</v>
      </c>
      <c r="D8291" s="1" t="s">
        <v>163</v>
      </c>
      <c r="E8291" s="1"/>
      <c r="F8291" s="1" t="s">
        <v>5417</v>
      </c>
      <c r="G8291" s="3"/>
      <c r="H8291" s="3">
        <v>882</v>
      </c>
      <c r="I8291" s="1" t="s">
        <v>119</v>
      </c>
      <c r="J8291" s="1" t="s">
        <v>86</v>
      </c>
      <c r="K8291" s="1" t="s">
        <v>12</v>
      </c>
      <c r="L8291" s="1" t="s">
        <v>275</v>
      </c>
    </row>
    <row r="8292" spans="1:12" x14ac:dyDescent="0.2">
      <c r="A8292" s="1" t="s">
        <v>234</v>
      </c>
      <c r="B8292" s="1" t="s">
        <v>13</v>
      </c>
      <c r="C8292" s="2">
        <v>43890</v>
      </c>
      <c r="D8292" s="1" t="s">
        <v>165</v>
      </c>
      <c r="E8292" s="1"/>
      <c r="F8292" s="1" t="s">
        <v>5418</v>
      </c>
      <c r="G8292" s="3">
        <v>1159.52</v>
      </c>
      <c r="H8292" s="3"/>
      <c r="I8292" s="1" t="s">
        <v>119</v>
      </c>
      <c r="J8292" s="1" t="s">
        <v>86</v>
      </c>
      <c r="K8292" s="1" t="s">
        <v>12</v>
      </c>
      <c r="L8292" s="1" t="s">
        <v>31</v>
      </c>
    </row>
    <row r="8293" spans="1:12" x14ac:dyDescent="0.2">
      <c r="A8293" s="1" t="s">
        <v>234</v>
      </c>
      <c r="B8293" s="1" t="s">
        <v>13</v>
      </c>
      <c r="C8293" s="2">
        <v>43890</v>
      </c>
      <c r="D8293" s="1" t="s">
        <v>162</v>
      </c>
      <c r="E8293" s="1"/>
      <c r="F8293" s="1" t="s">
        <v>5419</v>
      </c>
      <c r="G8293" s="3">
        <v>795</v>
      </c>
      <c r="H8293" s="3"/>
      <c r="I8293" s="1" t="s">
        <v>119</v>
      </c>
      <c r="J8293" s="1" t="s">
        <v>86</v>
      </c>
      <c r="K8293" s="1" t="s">
        <v>12</v>
      </c>
      <c r="L8293" s="1" t="s">
        <v>61</v>
      </c>
    </row>
    <row r="8294" spans="1:12" x14ac:dyDescent="0.2">
      <c r="A8294" s="1" t="s">
        <v>234</v>
      </c>
      <c r="B8294" s="1" t="s">
        <v>13</v>
      </c>
      <c r="C8294" s="2">
        <v>43890</v>
      </c>
      <c r="D8294" s="1" t="s">
        <v>167</v>
      </c>
      <c r="E8294" s="1"/>
      <c r="F8294" s="1" t="s">
        <v>4760</v>
      </c>
      <c r="G8294" s="3"/>
      <c r="H8294" s="3">
        <v>2160.33</v>
      </c>
      <c r="I8294" s="1" t="s">
        <v>119</v>
      </c>
      <c r="J8294" s="1" t="s">
        <v>86</v>
      </c>
      <c r="K8294" s="1" t="s">
        <v>12</v>
      </c>
      <c r="L8294" s="1" t="s">
        <v>15</v>
      </c>
    </row>
    <row r="8295" spans="1:12" x14ac:dyDescent="0.2">
      <c r="A8295" s="1" t="s">
        <v>234</v>
      </c>
      <c r="B8295" s="1" t="s">
        <v>13</v>
      </c>
      <c r="C8295" s="2">
        <v>43890</v>
      </c>
      <c r="D8295" s="1" t="s">
        <v>167</v>
      </c>
      <c r="E8295" s="1"/>
      <c r="F8295" s="1" t="s">
        <v>5420</v>
      </c>
      <c r="G8295" s="3"/>
      <c r="H8295" s="3">
        <v>1050</v>
      </c>
      <c r="I8295" s="1" t="s">
        <v>119</v>
      </c>
      <c r="J8295" s="1" t="s">
        <v>86</v>
      </c>
      <c r="K8295" s="1" t="s">
        <v>12</v>
      </c>
      <c r="L8295" s="1" t="s">
        <v>115</v>
      </c>
    </row>
    <row r="8296" spans="1:12" x14ac:dyDescent="0.2">
      <c r="A8296" s="1" t="s">
        <v>234</v>
      </c>
      <c r="B8296" s="1" t="s">
        <v>13</v>
      </c>
      <c r="C8296" s="2">
        <v>43890</v>
      </c>
      <c r="D8296" s="1" t="s">
        <v>4595</v>
      </c>
      <c r="E8296" s="1"/>
      <c r="F8296" s="1" t="s">
        <v>5421</v>
      </c>
      <c r="G8296" s="3">
        <v>328.67</v>
      </c>
      <c r="H8296" s="3"/>
      <c r="I8296" s="1" t="s">
        <v>119</v>
      </c>
      <c r="J8296" s="1" t="s">
        <v>86</v>
      </c>
      <c r="K8296" s="1" t="s">
        <v>12</v>
      </c>
      <c r="L8296" s="1" t="s">
        <v>182</v>
      </c>
    </row>
    <row r="8297" spans="1:12" x14ac:dyDescent="0.2">
      <c r="A8297" s="1" t="s">
        <v>234</v>
      </c>
      <c r="B8297" s="1" t="s">
        <v>13</v>
      </c>
      <c r="C8297" s="2">
        <v>43890</v>
      </c>
      <c r="D8297" s="1" t="s">
        <v>160</v>
      </c>
      <c r="E8297" s="1"/>
      <c r="F8297" s="1" t="s">
        <v>5124</v>
      </c>
      <c r="G8297" s="3"/>
      <c r="H8297" s="3">
        <v>217.95</v>
      </c>
      <c r="I8297" s="1" t="s">
        <v>83</v>
      </c>
      <c r="J8297" s="1" t="s">
        <v>175</v>
      </c>
      <c r="K8297" s="1" t="s">
        <v>84</v>
      </c>
      <c r="L8297" s="1" t="s">
        <v>26</v>
      </c>
    </row>
    <row r="8298" spans="1:12" x14ac:dyDescent="0.2">
      <c r="A8298" s="1" t="s">
        <v>234</v>
      </c>
      <c r="B8298" s="1" t="s">
        <v>13</v>
      </c>
      <c r="C8298" s="2">
        <v>43890</v>
      </c>
      <c r="D8298" s="1" t="s">
        <v>161</v>
      </c>
      <c r="E8298" s="1"/>
      <c r="F8298" s="1" t="s">
        <v>5422</v>
      </c>
      <c r="G8298" s="3"/>
      <c r="H8298" s="3">
        <v>294.58999999999997</v>
      </c>
      <c r="I8298" s="1" t="s">
        <v>83</v>
      </c>
      <c r="J8298" s="1" t="s">
        <v>175</v>
      </c>
      <c r="K8298" s="1" t="s">
        <v>84</v>
      </c>
      <c r="L8298" s="1" t="s">
        <v>51</v>
      </c>
    </row>
    <row r="8299" spans="1:12" x14ac:dyDescent="0.2">
      <c r="A8299" s="1" t="s">
        <v>234</v>
      </c>
      <c r="B8299" s="1" t="s">
        <v>13</v>
      </c>
      <c r="C8299" s="2">
        <v>43890</v>
      </c>
      <c r="D8299" s="1" t="s">
        <v>161</v>
      </c>
      <c r="E8299" s="1"/>
      <c r="F8299" s="1" t="s">
        <v>4955</v>
      </c>
      <c r="G8299" s="3"/>
      <c r="H8299" s="3">
        <v>906.65</v>
      </c>
      <c r="I8299" s="1" t="s">
        <v>83</v>
      </c>
      <c r="J8299" s="1" t="s">
        <v>175</v>
      </c>
      <c r="K8299" s="1" t="s">
        <v>84</v>
      </c>
      <c r="L8299" s="1" t="s">
        <v>104</v>
      </c>
    </row>
    <row r="8300" spans="1:12" x14ac:dyDescent="0.2">
      <c r="A8300" s="1" t="s">
        <v>234</v>
      </c>
      <c r="B8300" s="1" t="s">
        <v>13</v>
      </c>
      <c r="C8300" s="2">
        <v>43890</v>
      </c>
      <c r="D8300" s="1" t="s">
        <v>4625</v>
      </c>
      <c r="E8300" s="1"/>
      <c r="F8300" s="1" t="s">
        <v>4993</v>
      </c>
      <c r="G8300" s="3">
        <v>19.57</v>
      </c>
      <c r="H8300" s="3"/>
      <c r="I8300" s="1" t="s">
        <v>83</v>
      </c>
      <c r="J8300" s="1" t="s">
        <v>175</v>
      </c>
      <c r="K8300" s="1" t="s">
        <v>84</v>
      </c>
      <c r="L8300" s="1" t="s">
        <v>51</v>
      </c>
    </row>
    <row r="8301" spans="1:12" x14ac:dyDescent="0.2">
      <c r="A8301" s="1" t="s">
        <v>234</v>
      </c>
      <c r="B8301" s="1" t="s">
        <v>13</v>
      </c>
      <c r="C8301" s="2">
        <v>43890</v>
      </c>
      <c r="D8301" s="1" t="s">
        <v>4625</v>
      </c>
      <c r="E8301" s="1"/>
      <c r="F8301" s="1" t="s">
        <v>5089</v>
      </c>
      <c r="G8301" s="3">
        <v>24.54</v>
      </c>
      <c r="H8301" s="3"/>
      <c r="I8301" s="1" t="s">
        <v>83</v>
      </c>
      <c r="J8301" s="1" t="s">
        <v>175</v>
      </c>
      <c r="K8301" s="1" t="s">
        <v>84</v>
      </c>
      <c r="L8301" s="1" t="s">
        <v>2028</v>
      </c>
    </row>
    <row r="8302" spans="1:12" x14ac:dyDescent="0.2">
      <c r="A8302" s="1" t="s">
        <v>234</v>
      </c>
      <c r="B8302" s="1" t="s">
        <v>13</v>
      </c>
      <c r="C8302" s="2">
        <v>43890</v>
      </c>
      <c r="D8302" s="1" t="s">
        <v>164</v>
      </c>
      <c r="E8302" s="1"/>
      <c r="F8302" s="1" t="s">
        <v>5423</v>
      </c>
      <c r="G8302" s="3">
        <v>354.96</v>
      </c>
      <c r="H8302" s="3"/>
      <c r="I8302" s="1" t="s">
        <v>179</v>
      </c>
      <c r="J8302" s="1" t="s">
        <v>89</v>
      </c>
      <c r="K8302" s="1" t="s">
        <v>12</v>
      </c>
      <c r="L8302" s="1" t="s">
        <v>77</v>
      </c>
    </row>
    <row r="8303" spans="1:12" x14ac:dyDescent="0.2">
      <c r="A8303" s="1" t="s">
        <v>234</v>
      </c>
      <c r="B8303" s="1" t="s">
        <v>13</v>
      </c>
      <c r="C8303" s="2">
        <v>43890</v>
      </c>
      <c r="D8303" s="1" t="s">
        <v>163</v>
      </c>
      <c r="E8303" s="1"/>
      <c r="F8303" s="1" t="s">
        <v>5424</v>
      </c>
      <c r="G8303" s="3"/>
      <c r="H8303" s="3">
        <v>1147.24</v>
      </c>
      <c r="I8303" s="1" t="s">
        <v>179</v>
      </c>
      <c r="J8303" s="1" t="s">
        <v>89</v>
      </c>
      <c r="K8303" s="1" t="s">
        <v>12</v>
      </c>
      <c r="L8303" s="1" t="s">
        <v>28</v>
      </c>
    </row>
    <row r="8304" spans="1:12" x14ac:dyDescent="0.2">
      <c r="A8304" s="1" t="s">
        <v>234</v>
      </c>
      <c r="B8304" s="1" t="s">
        <v>13</v>
      </c>
      <c r="C8304" s="2">
        <v>43890</v>
      </c>
      <c r="D8304" s="1" t="s">
        <v>163</v>
      </c>
      <c r="E8304" s="1"/>
      <c r="F8304" s="1" t="s">
        <v>5425</v>
      </c>
      <c r="G8304" s="3"/>
      <c r="H8304" s="3">
        <v>33.07</v>
      </c>
      <c r="I8304" s="1" t="s">
        <v>179</v>
      </c>
      <c r="J8304" s="1" t="s">
        <v>89</v>
      </c>
      <c r="K8304" s="1" t="s">
        <v>84</v>
      </c>
      <c r="L8304" s="1" t="s">
        <v>63</v>
      </c>
    </row>
    <row r="8305" spans="1:12" x14ac:dyDescent="0.2">
      <c r="A8305" s="1" t="s">
        <v>234</v>
      </c>
      <c r="B8305" s="1" t="s">
        <v>13</v>
      </c>
      <c r="C8305" s="2">
        <v>43890</v>
      </c>
      <c r="D8305" s="1" t="s">
        <v>165</v>
      </c>
      <c r="E8305" s="1"/>
      <c r="F8305" s="1" t="s">
        <v>4636</v>
      </c>
      <c r="G8305" s="3">
        <v>361.24</v>
      </c>
      <c r="H8305" s="3"/>
      <c r="I8305" s="1" t="s">
        <v>179</v>
      </c>
      <c r="J8305" s="1" t="s">
        <v>89</v>
      </c>
      <c r="K8305" s="1" t="s">
        <v>12</v>
      </c>
      <c r="L8305" s="1" t="s">
        <v>77</v>
      </c>
    </row>
    <row r="8306" spans="1:12" x14ac:dyDescent="0.2">
      <c r="A8306" s="1" t="s">
        <v>234</v>
      </c>
      <c r="B8306" s="1" t="s">
        <v>13</v>
      </c>
      <c r="C8306" s="2">
        <v>43890</v>
      </c>
      <c r="D8306" s="1" t="s">
        <v>4614</v>
      </c>
      <c r="E8306" s="1"/>
      <c r="F8306" s="1" t="s">
        <v>5331</v>
      </c>
      <c r="G8306" s="3">
        <v>30.13</v>
      </c>
      <c r="H8306" s="3"/>
      <c r="I8306" s="1" t="s">
        <v>85</v>
      </c>
      <c r="J8306" s="1" t="s">
        <v>125</v>
      </c>
      <c r="K8306" s="1" t="s">
        <v>84</v>
      </c>
      <c r="L8306" s="1" t="s">
        <v>114</v>
      </c>
    </row>
    <row r="8307" spans="1:12" x14ac:dyDescent="0.2">
      <c r="A8307" s="1" t="s">
        <v>234</v>
      </c>
      <c r="B8307" s="1" t="s">
        <v>13</v>
      </c>
      <c r="C8307" s="2">
        <v>43890</v>
      </c>
      <c r="D8307" s="1" t="s">
        <v>166</v>
      </c>
      <c r="E8307" s="1"/>
      <c r="F8307" s="1" t="s">
        <v>4698</v>
      </c>
      <c r="G8307" s="3">
        <v>78.540000000000006</v>
      </c>
      <c r="H8307" s="3"/>
      <c r="I8307" s="1" t="s">
        <v>185</v>
      </c>
      <c r="J8307" s="1" t="s">
        <v>126</v>
      </c>
      <c r="K8307" s="1" t="s">
        <v>84</v>
      </c>
      <c r="L8307" s="1" t="s">
        <v>51</v>
      </c>
    </row>
    <row r="8308" spans="1:12" x14ac:dyDescent="0.2">
      <c r="A8308" s="1" t="s">
        <v>234</v>
      </c>
      <c r="B8308" s="1" t="s">
        <v>13</v>
      </c>
      <c r="C8308" s="2">
        <v>43890</v>
      </c>
      <c r="D8308" s="1" t="s">
        <v>4614</v>
      </c>
      <c r="E8308" s="1"/>
      <c r="F8308" s="1" t="s">
        <v>4992</v>
      </c>
      <c r="G8308" s="3">
        <v>4.8899999999999997</v>
      </c>
      <c r="H8308" s="3"/>
      <c r="I8308" s="1" t="s">
        <v>185</v>
      </c>
      <c r="J8308" s="1" t="s">
        <v>126</v>
      </c>
      <c r="K8308" s="1" t="s">
        <v>84</v>
      </c>
      <c r="L8308" s="1" t="s">
        <v>51</v>
      </c>
    </row>
    <row r="8309" spans="1:12" x14ac:dyDescent="0.2">
      <c r="A8309" s="1" t="s">
        <v>234</v>
      </c>
      <c r="B8309" s="1" t="s">
        <v>13</v>
      </c>
      <c r="C8309" s="2">
        <v>43890</v>
      </c>
      <c r="D8309" s="1" t="s">
        <v>4619</v>
      </c>
      <c r="E8309" s="1"/>
      <c r="F8309" s="1" t="s">
        <v>5426</v>
      </c>
      <c r="G8309" s="3">
        <v>9.69</v>
      </c>
      <c r="H8309" s="3"/>
      <c r="I8309" s="1" t="s">
        <v>106</v>
      </c>
      <c r="J8309" s="1" t="s">
        <v>122</v>
      </c>
      <c r="K8309" s="1" t="s">
        <v>12</v>
      </c>
      <c r="L8309" s="1" t="s">
        <v>21</v>
      </c>
    </row>
    <row r="8310" spans="1:12" x14ac:dyDescent="0.2">
      <c r="A8310" s="1" t="s">
        <v>234</v>
      </c>
      <c r="B8310" s="1" t="s">
        <v>13</v>
      </c>
      <c r="C8310" s="2">
        <v>43890</v>
      </c>
      <c r="D8310" s="1" t="s">
        <v>167</v>
      </c>
      <c r="E8310" s="1"/>
      <c r="F8310" s="1" t="s">
        <v>5273</v>
      </c>
      <c r="G8310" s="3"/>
      <c r="H8310" s="3">
        <v>916.76</v>
      </c>
      <c r="I8310" s="1" t="s">
        <v>108</v>
      </c>
      <c r="J8310" s="1" t="s">
        <v>117</v>
      </c>
      <c r="K8310" s="1" t="s">
        <v>12</v>
      </c>
      <c r="L8310" s="1" t="s">
        <v>80</v>
      </c>
    </row>
    <row r="8311" spans="1:12" x14ac:dyDescent="0.2">
      <c r="A8311" s="1" t="s">
        <v>234</v>
      </c>
      <c r="B8311" s="1" t="s">
        <v>13</v>
      </c>
      <c r="C8311" s="2">
        <v>43890</v>
      </c>
      <c r="D8311" s="1" t="s">
        <v>166</v>
      </c>
      <c r="E8311" s="1"/>
      <c r="F8311" s="1" t="s">
        <v>4761</v>
      </c>
      <c r="G8311" s="3">
        <v>2091.83</v>
      </c>
      <c r="H8311" s="3"/>
      <c r="I8311" s="1" t="s">
        <v>87</v>
      </c>
      <c r="J8311" s="1" t="s">
        <v>116</v>
      </c>
      <c r="K8311" s="1" t="s">
        <v>84</v>
      </c>
      <c r="L8311" s="1" t="s">
        <v>241</v>
      </c>
    </row>
    <row r="8312" spans="1:12" x14ac:dyDescent="0.2">
      <c r="A8312" s="1" t="s">
        <v>234</v>
      </c>
      <c r="B8312" s="1" t="s">
        <v>13</v>
      </c>
      <c r="C8312" s="2">
        <v>43890</v>
      </c>
      <c r="D8312" s="1" t="s">
        <v>165</v>
      </c>
      <c r="E8312" s="1"/>
      <c r="F8312" s="1" t="s">
        <v>4919</v>
      </c>
      <c r="G8312" s="3">
        <v>103.65</v>
      </c>
      <c r="H8312" s="3"/>
      <c r="I8312" s="1" t="s">
        <v>87</v>
      </c>
      <c r="J8312" s="1" t="s">
        <v>116</v>
      </c>
      <c r="K8312" s="1" t="s">
        <v>84</v>
      </c>
      <c r="L8312" s="1" t="s">
        <v>2028</v>
      </c>
    </row>
    <row r="8313" spans="1:12" x14ac:dyDescent="0.2">
      <c r="A8313" s="1" t="s">
        <v>234</v>
      </c>
      <c r="B8313" s="1" t="s">
        <v>13</v>
      </c>
      <c r="C8313" s="2">
        <v>43890</v>
      </c>
      <c r="D8313" s="1" t="s">
        <v>161</v>
      </c>
      <c r="E8313" s="1"/>
      <c r="F8313" s="1" t="s">
        <v>5427</v>
      </c>
      <c r="G8313" s="3"/>
      <c r="H8313" s="3">
        <v>257.44</v>
      </c>
      <c r="I8313" s="1" t="s">
        <v>87</v>
      </c>
      <c r="J8313" s="1" t="s">
        <v>253</v>
      </c>
      <c r="K8313" s="1" t="s">
        <v>12</v>
      </c>
      <c r="L8313" s="1" t="s">
        <v>28</v>
      </c>
    </row>
    <row r="8314" spans="1:12" x14ac:dyDescent="0.2">
      <c r="A8314" s="1" t="s">
        <v>234</v>
      </c>
      <c r="B8314" s="1" t="s">
        <v>13</v>
      </c>
      <c r="C8314" s="2">
        <v>43890</v>
      </c>
      <c r="D8314" s="1" t="s">
        <v>160</v>
      </c>
      <c r="E8314" s="1"/>
      <c r="F8314" s="1" t="s">
        <v>5428</v>
      </c>
      <c r="G8314" s="3"/>
      <c r="H8314" s="3">
        <v>1083</v>
      </c>
      <c r="I8314" s="1" t="s">
        <v>120</v>
      </c>
      <c r="J8314" s="1" t="s">
        <v>171</v>
      </c>
      <c r="K8314" s="1" t="s">
        <v>12</v>
      </c>
      <c r="L8314" s="1" t="s">
        <v>3084</v>
      </c>
    </row>
    <row r="8315" spans="1:12" x14ac:dyDescent="0.2">
      <c r="A8315" s="1" t="s">
        <v>234</v>
      </c>
      <c r="B8315" s="1" t="s">
        <v>13</v>
      </c>
      <c r="C8315" s="2">
        <v>43890</v>
      </c>
      <c r="D8315" s="1" t="s">
        <v>165</v>
      </c>
      <c r="E8315" s="1"/>
      <c r="F8315" s="1" t="s">
        <v>4715</v>
      </c>
      <c r="G8315" s="3">
        <v>343.36</v>
      </c>
      <c r="H8315" s="3"/>
      <c r="I8315" s="1" t="s">
        <v>120</v>
      </c>
      <c r="J8315" s="1" t="s">
        <v>171</v>
      </c>
      <c r="K8315" s="1" t="s">
        <v>84</v>
      </c>
      <c r="L8315" s="1" t="s">
        <v>241</v>
      </c>
    </row>
    <row r="8316" spans="1:12" x14ac:dyDescent="0.2">
      <c r="A8316" s="1" t="s">
        <v>234</v>
      </c>
      <c r="B8316" s="1" t="s">
        <v>13</v>
      </c>
      <c r="C8316" s="2">
        <v>43890</v>
      </c>
      <c r="D8316" s="1" t="s">
        <v>167</v>
      </c>
      <c r="E8316" s="1"/>
      <c r="F8316" s="1" t="s">
        <v>5429</v>
      </c>
      <c r="G8316" s="3"/>
      <c r="H8316" s="3">
        <v>1157.77</v>
      </c>
      <c r="I8316" s="1" t="s">
        <v>232</v>
      </c>
      <c r="J8316" s="1" t="s">
        <v>233</v>
      </c>
      <c r="K8316" s="1" t="s">
        <v>12</v>
      </c>
      <c r="L8316" s="1" t="s">
        <v>75</v>
      </c>
    </row>
    <row r="8317" spans="1:12" x14ac:dyDescent="0.2">
      <c r="A8317" s="1" t="s">
        <v>234</v>
      </c>
      <c r="B8317" s="1" t="s">
        <v>13</v>
      </c>
      <c r="C8317" s="2">
        <v>43890</v>
      </c>
      <c r="D8317" s="1" t="s">
        <v>167</v>
      </c>
      <c r="E8317" s="1"/>
      <c r="F8317" s="1" t="s">
        <v>4948</v>
      </c>
      <c r="G8317" s="3"/>
      <c r="H8317" s="3">
        <v>275.58</v>
      </c>
      <c r="I8317" s="1" t="s">
        <v>232</v>
      </c>
      <c r="J8317" s="1" t="s">
        <v>233</v>
      </c>
      <c r="K8317" s="1" t="s">
        <v>12</v>
      </c>
      <c r="L8317" s="1" t="s">
        <v>41</v>
      </c>
    </row>
    <row r="8318" spans="1:12" x14ac:dyDescent="0.2">
      <c r="A8318" s="1" t="s">
        <v>234</v>
      </c>
      <c r="B8318" s="1" t="s">
        <v>13</v>
      </c>
      <c r="C8318" s="2">
        <v>43890</v>
      </c>
      <c r="D8318" s="1" t="s">
        <v>4614</v>
      </c>
      <c r="E8318" s="1"/>
      <c r="F8318" s="1" t="s">
        <v>5430</v>
      </c>
      <c r="G8318" s="3">
        <v>25.38</v>
      </c>
      <c r="H8318" s="3"/>
      <c r="I8318" s="1" t="s">
        <v>83</v>
      </c>
      <c r="J8318" s="1" t="s">
        <v>181</v>
      </c>
      <c r="K8318" s="1" t="s">
        <v>12</v>
      </c>
      <c r="L8318" s="1" t="s">
        <v>99</v>
      </c>
    </row>
    <row r="8319" spans="1:12" x14ac:dyDescent="0.2">
      <c r="A8319" s="1" t="s">
        <v>234</v>
      </c>
      <c r="B8319" s="1" t="s">
        <v>13</v>
      </c>
      <c r="C8319" s="2">
        <v>43890</v>
      </c>
      <c r="D8319" s="1" t="s">
        <v>166</v>
      </c>
      <c r="E8319" s="1"/>
      <c r="F8319" s="1" t="s">
        <v>5431</v>
      </c>
      <c r="G8319" s="3">
        <v>843</v>
      </c>
      <c r="H8319" s="3"/>
      <c r="I8319" s="1" t="s">
        <v>119</v>
      </c>
      <c r="J8319" s="1" t="s">
        <v>86</v>
      </c>
      <c r="K8319" s="1" t="s">
        <v>12</v>
      </c>
      <c r="L8319" s="1" t="s">
        <v>494</v>
      </c>
    </row>
    <row r="8320" spans="1:12" x14ac:dyDescent="0.2">
      <c r="A8320" s="1" t="s">
        <v>234</v>
      </c>
      <c r="B8320" s="1" t="s">
        <v>13</v>
      </c>
      <c r="C8320" s="2">
        <v>43890</v>
      </c>
      <c r="D8320" s="1" t="s">
        <v>166</v>
      </c>
      <c r="E8320" s="1"/>
      <c r="F8320" s="1" t="s">
        <v>5432</v>
      </c>
      <c r="G8320" s="3">
        <v>840</v>
      </c>
      <c r="H8320" s="3"/>
      <c r="I8320" s="1" t="s">
        <v>119</v>
      </c>
      <c r="J8320" s="1" t="s">
        <v>86</v>
      </c>
      <c r="K8320" s="1" t="s">
        <v>12</v>
      </c>
      <c r="L8320" s="1" t="s">
        <v>50</v>
      </c>
    </row>
    <row r="8321" spans="1:12" x14ac:dyDescent="0.2">
      <c r="A8321" s="1" t="s">
        <v>234</v>
      </c>
      <c r="B8321" s="1" t="s">
        <v>13</v>
      </c>
      <c r="C8321" s="2">
        <v>43890</v>
      </c>
      <c r="D8321" s="1" t="s">
        <v>160</v>
      </c>
      <c r="E8321" s="1"/>
      <c r="F8321" s="1" t="s">
        <v>5433</v>
      </c>
      <c r="G8321" s="3"/>
      <c r="H8321" s="3">
        <v>917.83</v>
      </c>
      <c r="I8321" s="1" t="s">
        <v>119</v>
      </c>
      <c r="J8321" s="1" t="s">
        <v>86</v>
      </c>
      <c r="K8321" s="1" t="s">
        <v>12</v>
      </c>
      <c r="L8321" s="1" t="s">
        <v>72</v>
      </c>
    </row>
    <row r="8322" spans="1:12" x14ac:dyDescent="0.2">
      <c r="A8322" s="1" t="s">
        <v>234</v>
      </c>
      <c r="B8322" s="1" t="s">
        <v>13</v>
      </c>
      <c r="C8322" s="2">
        <v>43890</v>
      </c>
      <c r="D8322" s="1" t="s">
        <v>160</v>
      </c>
      <c r="E8322" s="1"/>
      <c r="F8322" s="1" t="s">
        <v>5434</v>
      </c>
      <c r="G8322" s="3"/>
      <c r="H8322" s="3">
        <v>882</v>
      </c>
      <c r="I8322" s="1" t="s">
        <v>119</v>
      </c>
      <c r="J8322" s="1" t="s">
        <v>86</v>
      </c>
      <c r="K8322" s="1" t="s">
        <v>12</v>
      </c>
      <c r="L8322" s="1" t="s">
        <v>42</v>
      </c>
    </row>
    <row r="8323" spans="1:12" x14ac:dyDescent="0.2">
      <c r="A8323" s="1" t="s">
        <v>234</v>
      </c>
      <c r="B8323" s="1" t="s">
        <v>13</v>
      </c>
      <c r="C8323" s="2">
        <v>43890</v>
      </c>
      <c r="D8323" s="1" t="s">
        <v>160</v>
      </c>
      <c r="E8323" s="1"/>
      <c r="F8323" s="1" t="s">
        <v>4728</v>
      </c>
      <c r="G8323" s="3"/>
      <c r="H8323" s="3">
        <v>1555.35</v>
      </c>
      <c r="I8323" s="1" t="s">
        <v>119</v>
      </c>
      <c r="J8323" s="1" t="s">
        <v>86</v>
      </c>
      <c r="K8323" s="1" t="s">
        <v>84</v>
      </c>
      <c r="L8323" s="1" t="s">
        <v>63</v>
      </c>
    </row>
    <row r="8324" spans="1:12" x14ac:dyDescent="0.2">
      <c r="A8324" s="1" t="s">
        <v>234</v>
      </c>
      <c r="B8324" s="1" t="s">
        <v>13</v>
      </c>
      <c r="C8324" s="2">
        <v>43890</v>
      </c>
      <c r="D8324" s="1" t="s">
        <v>160</v>
      </c>
      <c r="E8324" s="1"/>
      <c r="F8324" s="1" t="s">
        <v>5435</v>
      </c>
      <c r="G8324" s="3"/>
      <c r="H8324" s="3">
        <v>786</v>
      </c>
      <c r="I8324" s="1" t="s">
        <v>119</v>
      </c>
      <c r="J8324" s="1" t="s">
        <v>86</v>
      </c>
      <c r="K8324" s="1" t="s">
        <v>12</v>
      </c>
      <c r="L8324" s="1" t="s">
        <v>3023</v>
      </c>
    </row>
    <row r="8325" spans="1:12" x14ac:dyDescent="0.2">
      <c r="A8325" s="1" t="s">
        <v>234</v>
      </c>
      <c r="B8325" s="1" t="s">
        <v>13</v>
      </c>
      <c r="C8325" s="2">
        <v>43890</v>
      </c>
      <c r="D8325" s="1" t="s">
        <v>164</v>
      </c>
      <c r="E8325" s="1"/>
      <c r="F8325" s="1" t="s">
        <v>5436</v>
      </c>
      <c r="G8325" s="3">
        <v>665</v>
      </c>
      <c r="H8325" s="3"/>
      <c r="I8325" s="1" t="s">
        <v>119</v>
      </c>
      <c r="J8325" s="1" t="s">
        <v>86</v>
      </c>
      <c r="K8325" s="1" t="s">
        <v>12</v>
      </c>
      <c r="L8325" s="1" t="s">
        <v>2816</v>
      </c>
    </row>
    <row r="8326" spans="1:12" x14ac:dyDescent="0.2">
      <c r="A8326" s="1" t="s">
        <v>234</v>
      </c>
      <c r="B8326" s="1" t="s">
        <v>13</v>
      </c>
      <c r="C8326" s="2">
        <v>43890</v>
      </c>
      <c r="D8326" s="1" t="s">
        <v>164</v>
      </c>
      <c r="E8326" s="1"/>
      <c r="F8326" s="1" t="s">
        <v>5437</v>
      </c>
      <c r="G8326" s="3">
        <v>876</v>
      </c>
      <c r="H8326" s="3"/>
      <c r="I8326" s="1" t="s">
        <v>119</v>
      </c>
      <c r="J8326" s="1" t="s">
        <v>86</v>
      </c>
      <c r="K8326" s="1" t="s">
        <v>12</v>
      </c>
      <c r="L8326" s="1" t="s">
        <v>50</v>
      </c>
    </row>
    <row r="8327" spans="1:12" x14ac:dyDescent="0.2">
      <c r="A8327" s="1" t="s">
        <v>234</v>
      </c>
      <c r="B8327" s="1" t="s">
        <v>13</v>
      </c>
      <c r="C8327" s="2">
        <v>43890</v>
      </c>
      <c r="D8327" s="1" t="s">
        <v>163</v>
      </c>
      <c r="E8327" s="1"/>
      <c r="F8327" s="1" t="s">
        <v>5438</v>
      </c>
      <c r="G8327" s="3"/>
      <c r="H8327" s="3">
        <v>298.45</v>
      </c>
      <c r="I8327" s="1" t="s">
        <v>119</v>
      </c>
      <c r="J8327" s="1" t="s">
        <v>86</v>
      </c>
      <c r="K8327" s="1" t="s">
        <v>12</v>
      </c>
      <c r="L8327" s="1" t="s">
        <v>15</v>
      </c>
    </row>
    <row r="8328" spans="1:12" x14ac:dyDescent="0.2">
      <c r="A8328" s="1" t="s">
        <v>234</v>
      </c>
      <c r="B8328" s="1" t="s">
        <v>13</v>
      </c>
      <c r="C8328" s="2">
        <v>43890</v>
      </c>
      <c r="D8328" s="1" t="s">
        <v>163</v>
      </c>
      <c r="E8328" s="1"/>
      <c r="F8328" s="1" t="s">
        <v>5439</v>
      </c>
      <c r="G8328" s="3"/>
      <c r="H8328" s="3">
        <v>1431.08</v>
      </c>
      <c r="I8328" s="1" t="s">
        <v>119</v>
      </c>
      <c r="J8328" s="1" t="s">
        <v>86</v>
      </c>
      <c r="K8328" s="1" t="s">
        <v>12</v>
      </c>
      <c r="L8328" s="1" t="s">
        <v>1909</v>
      </c>
    </row>
    <row r="8329" spans="1:12" x14ac:dyDescent="0.2">
      <c r="A8329" s="1" t="s">
        <v>234</v>
      </c>
      <c r="B8329" s="1" t="s">
        <v>13</v>
      </c>
      <c r="C8329" s="2">
        <v>43890</v>
      </c>
      <c r="D8329" s="1" t="s">
        <v>163</v>
      </c>
      <c r="E8329" s="1"/>
      <c r="F8329" s="1" t="s">
        <v>5440</v>
      </c>
      <c r="G8329" s="3"/>
      <c r="H8329" s="3">
        <v>1353.75</v>
      </c>
      <c r="I8329" s="1" t="s">
        <v>119</v>
      </c>
      <c r="J8329" s="1" t="s">
        <v>86</v>
      </c>
      <c r="K8329" s="1" t="s">
        <v>12</v>
      </c>
      <c r="L8329" s="1" t="s">
        <v>100</v>
      </c>
    </row>
    <row r="8330" spans="1:12" x14ac:dyDescent="0.2">
      <c r="A8330" s="1" t="s">
        <v>234</v>
      </c>
      <c r="B8330" s="1" t="s">
        <v>13</v>
      </c>
      <c r="C8330" s="2">
        <v>43890</v>
      </c>
      <c r="D8330" s="1" t="s">
        <v>163</v>
      </c>
      <c r="E8330" s="1"/>
      <c r="F8330" s="1" t="s">
        <v>5441</v>
      </c>
      <c r="G8330" s="3"/>
      <c r="H8330" s="3">
        <v>2686.14</v>
      </c>
      <c r="I8330" s="1" t="s">
        <v>119</v>
      </c>
      <c r="J8330" s="1" t="s">
        <v>86</v>
      </c>
      <c r="K8330" s="1" t="s">
        <v>12</v>
      </c>
      <c r="L8330" s="1" t="s">
        <v>433</v>
      </c>
    </row>
    <row r="8331" spans="1:12" x14ac:dyDescent="0.2">
      <c r="A8331" s="1" t="s">
        <v>234</v>
      </c>
      <c r="B8331" s="1" t="s">
        <v>13</v>
      </c>
      <c r="C8331" s="2">
        <v>43890</v>
      </c>
      <c r="D8331" s="1" t="s">
        <v>165</v>
      </c>
      <c r="E8331" s="1"/>
      <c r="F8331" s="1" t="s">
        <v>5442</v>
      </c>
      <c r="G8331" s="3">
        <v>882</v>
      </c>
      <c r="H8331" s="3"/>
      <c r="I8331" s="1" t="s">
        <v>119</v>
      </c>
      <c r="J8331" s="1" t="s">
        <v>86</v>
      </c>
      <c r="K8331" s="1" t="s">
        <v>12</v>
      </c>
      <c r="L8331" s="1" t="s">
        <v>3717</v>
      </c>
    </row>
    <row r="8332" spans="1:12" x14ac:dyDescent="0.2">
      <c r="A8332" s="1" t="s">
        <v>234</v>
      </c>
      <c r="B8332" s="1" t="s">
        <v>13</v>
      </c>
      <c r="C8332" s="2">
        <v>43890</v>
      </c>
      <c r="D8332" s="1" t="s">
        <v>165</v>
      </c>
      <c r="E8332" s="1"/>
      <c r="F8332" s="1" t="s">
        <v>5443</v>
      </c>
      <c r="G8332" s="3">
        <v>1038.45</v>
      </c>
      <c r="H8332" s="3"/>
      <c r="I8332" s="1" t="s">
        <v>119</v>
      </c>
      <c r="J8332" s="1" t="s">
        <v>86</v>
      </c>
      <c r="K8332" s="1" t="s">
        <v>84</v>
      </c>
      <c r="L8332" s="1" t="s">
        <v>111</v>
      </c>
    </row>
    <row r="8333" spans="1:12" x14ac:dyDescent="0.2">
      <c r="A8333" s="1" t="s">
        <v>234</v>
      </c>
      <c r="B8333" s="1" t="s">
        <v>13</v>
      </c>
      <c r="C8333" s="2">
        <v>43890</v>
      </c>
      <c r="D8333" s="1" t="s">
        <v>162</v>
      </c>
      <c r="E8333" s="1"/>
      <c r="F8333" s="1" t="s">
        <v>5444</v>
      </c>
      <c r="G8333" s="3">
        <v>1358.5</v>
      </c>
      <c r="H8333" s="3"/>
      <c r="I8333" s="1" t="s">
        <v>119</v>
      </c>
      <c r="J8333" s="1" t="s">
        <v>86</v>
      </c>
      <c r="K8333" s="1" t="s">
        <v>12</v>
      </c>
      <c r="L8333" s="1" t="s">
        <v>67</v>
      </c>
    </row>
    <row r="8334" spans="1:12" x14ac:dyDescent="0.2">
      <c r="A8334" s="1" t="s">
        <v>234</v>
      </c>
      <c r="B8334" s="1" t="s">
        <v>13</v>
      </c>
      <c r="C8334" s="2">
        <v>43890</v>
      </c>
      <c r="D8334" s="1" t="s">
        <v>4610</v>
      </c>
      <c r="E8334" s="1"/>
      <c r="F8334" s="1" t="s">
        <v>5445</v>
      </c>
      <c r="G8334" s="3">
        <v>210.2</v>
      </c>
      <c r="H8334" s="3"/>
      <c r="I8334" s="1" t="s">
        <v>119</v>
      </c>
      <c r="J8334" s="1" t="s">
        <v>86</v>
      </c>
      <c r="K8334" s="1" t="s">
        <v>12</v>
      </c>
      <c r="L8334" s="1" t="s">
        <v>451</v>
      </c>
    </row>
    <row r="8335" spans="1:12" x14ac:dyDescent="0.2">
      <c r="A8335" s="1" t="s">
        <v>234</v>
      </c>
      <c r="B8335" s="1" t="s">
        <v>13</v>
      </c>
      <c r="C8335" s="2">
        <v>43890</v>
      </c>
      <c r="D8335" s="1" t="s">
        <v>4625</v>
      </c>
      <c r="E8335" s="1"/>
      <c r="F8335" s="1" t="s">
        <v>5446</v>
      </c>
      <c r="G8335" s="3">
        <v>120.17</v>
      </c>
      <c r="H8335" s="3"/>
      <c r="I8335" s="1" t="s">
        <v>119</v>
      </c>
      <c r="J8335" s="1" t="s">
        <v>86</v>
      </c>
      <c r="K8335" s="1" t="s">
        <v>12</v>
      </c>
      <c r="L8335" s="1" t="s">
        <v>387</v>
      </c>
    </row>
    <row r="8336" spans="1:12" x14ac:dyDescent="0.2">
      <c r="A8336" s="1" t="s">
        <v>234</v>
      </c>
      <c r="B8336" s="1" t="s">
        <v>13</v>
      </c>
      <c r="C8336" s="2">
        <v>43890</v>
      </c>
      <c r="D8336" s="1" t="s">
        <v>167</v>
      </c>
      <c r="E8336" s="1"/>
      <c r="F8336" s="1" t="s">
        <v>5447</v>
      </c>
      <c r="G8336" s="3"/>
      <c r="H8336" s="3">
        <v>1027.1199999999999</v>
      </c>
      <c r="I8336" s="1" t="s">
        <v>119</v>
      </c>
      <c r="J8336" s="1" t="s">
        <v>86</v>
      </c>
      <c r="K8336" s="1" t="s">
        <v>12</v>
      </c>
      <c r="L8336" s="1" t="s">
        <v>382</v>
      </c>
    </row>
    <row r="8337" spans="1:12" x14ac:dyDescent="0.2">
      <c r="A8337" s="1" t="s">
        <v>234</v>
      </c>
      <c r="B8337" s="1" t="s">
        <v>13</v>
      </c>
      <c r="C8337" s="2">
        <v>43890</v>
      </c>
      <c r="D8337" s="1" t="s">
        <v>4595</v>
      </c>
      <c r="E8337" s="1"/>
      <c r="F8337" s="1" t="s">
        <v>5448</v>
      </c>
      <c r="G8337" s="3">
        <v>12.6</v>
      </c>
      <c r="H8337" s="3"/>
      <c r="I8337" s="1" t="s">
        <v>119</v>
      </c>
      <c r="J8337" s="1" t="s">
        <v>86</v>
      </c>
      <c r="K8337" s="1" t="s">
        <v>12</v>
      </c>
      <c r="L8337" s="1" t="s">
        <v>54</v>
      </c>
    </row>
    <row r="8338" spans="1:12" x14ac:dyDescent="0.2">
      <c r="A8338" s="1" t="s">
        <v>234</v>
      </c>
      <c r="B8338" s="1" t="s">
        <v>13</v>
      </c>
      <c r="C8338" s="2">
        <v>43890</v>
      </c>
      <c r="D8338" s="1" t="s">
        <v>4595</v>
      </c>
      <c r="E8338" s="1"/>
      <c r="F8338" s="1" t="s">
        <v>5449</v>
      </c>
      <c r="G8338" s="3">
        <v>120.17</v>
      </c>
      <c r="H8338" s="3"/>
      <c r="I8338" s="1" t="s">
        <v>119</v>
      </c>
      <c r="J8338" s="1" t="s">
        <v>86</v>
      </c>
      <c r="K8338" s="1" t="s">
        <v>12</v>
      </c>
      <c r="L8338" s="1" t="s">
        <v>387</v>
      </c>
    </row>
    <row r="8339" spans="1:12" x14ac:dyDescent="0.2">
      <c r="A8339" s="1" t="s">
        <v>234</v>
      </c>
      <c r="B8339" s="1" t="s">
        <v>13</v>
      </c>
      <c r="C8339" s="2">
        <v>43890</v>
      </c>
      <c r="D8339" s="1" t="s">
        <v>4625</v>
      </c>
      <c r="E8339" s="1"/>
      <c r="F8339" s="1" t="s">
        <v>4997</v>
      </c>
      <c r="G8339" s="3">
        <v>14.17</v>
      </c>
      <c r="H8339" s="3"/>
      <c r="I8339" s="1" t="s">
        <v>83</v>
      </c>
      <c r="J8339" s="1" t="s">
        <v>175</v>
      </c>
      <c r="K8339" s="1" t="s">
        <v>84</v>
      </c>
      <c r="L8339" s="1" t="s">
        <v>300</v>
      </c>
    </row>
    <row r="8340" spans="1:12" x14ac:dyDescent="0.2">
      <c r="A8340" s="1" t="s">
        <v>234</v>
      </c>
      <c r="B8340" s="1" t="s">
        <v>13</v>
      </c>
      <c r="C8340" s="2">
        <v>43890</v>
      </c>
      <c r="D8340" s="1" t="s">
        <v>4625</v>
      </c>
      <c r="E8340" s="1"/>
      <c r="F8340" s="1" t="s">
        <v>4988</v>
      </c>
      <c r="G8340" s="3">
        <v>34.11</v>
      </c>
      <c r="H8340" s="3"/>
      <c r="I8340" s="1" t="s">
        <v>83</v>
      </c>
      <c r="J8340" s="1" t="s">
        <v>175</v>
      </c>
      <c r="K8340" s="1" t="s">
        <v>84</v>
      </c>
      <c r="L8340" s="1" t="s">
        <v>111</v>
      </c>
    </row>
    <row r="8341" spans="1:12" x14ac:dyDescent="0.2">
      <c r="A8341" s="1" t="s">
        <v>234</v>
      </c>
      <c r="B8341" s="1" t="s">
        <v>13</v>
      </c>
      <c r="C8341" s="2">
        <v>43890</v>
      </c>
      <c r="D8341" s="1" t="s">
        <v>165</v>
      </c>
      <c r="E8341" s="1"/>
      <c r="F8341" s="1" t="s">
        <v>5450</v>
      </c>
      <c r="G8341" s="3">
        <v>926.25</v>
      </c>
      <c r="H8341" s="3"/>
      <c r="I8341" s="1" t="s">
        <v>85</v>
      </c>
      <c r="J8341" s="1" t="s">
        <v>125</v>
      </c>
      <c r="K8341" s="1" t="s">
        <v>12</v>
      </c>
      <c r="L8341" s="1" t="s">
        <v>955</v>
      </c>
    </row>
    <row r="8342" spans="1:12" x14ac:dyDescent="0.2">
      <c r="A8342" s="1" t="s">
        <v>234</v>
      </c>
      <c r="B8342" s="1" t="s">
        <v>13</v>
      </c>
      <c r="C8342" s="2">
        <v>43890</v>
      </c>
      <c r="D8342" s="1" t="s">
        <v>165</v>
      </c>
      <c r="E8342" s="1"/>
      <c r="F8342" s="1" t="s">
        <v>5451</v>
      </c>
      <c r="G8342" s="3">
        <v>573</v>
      </c>
      <c r="H8342" s="3"/>
      <c r="I8342" s="1" t="s">
        <v>85</v>
      </c>
      <c r="J8342" s="1" t="s">
        <v>125</v>
      </c>
      <c r="K8342" s="1" t="s">
        <v>12</v>
      </c>
      <c r="L8342" s="1" t="s">
        <v>296</v>
      </c>
    </row>
    <row r="8343" spans="1:12" x14ac:dyDescent="0.2">
      <c r="A8343" s="1" t="s">
        <v>234</v>
      </c>
      <c r="B8343" s="1" t="s">
        <v>13</v>
      </c>
      <c r="C8343" s="2">
        <v>43890</v>
      </c>
      <c r="D8343" s="1" t="s">
        <v>164</v>
      </c>
      <c r="E8343" s="1"/>
      <c r="F8343" s="1" t="s">
        <v>4709</v>
      </c>
      <c r="G8343" s="3">
        <v>144.22999999999999</v>
      </c>
      <c r="H8343" s="3"/>
      <c r="I8343" s="1" t="s">
        <v>123</v>
      </c>
      <c r="J8343" s="1" t="s">
        <v>124</v>
      </c>
      <c r="K8343" s="1" t="s">
        <v>84</v>
      </c>
      <c r="L8343" s="1" t="s">
        <v>104</v>
      </c>
    </row>
    <row r="8344" spans="1:12" x14ac:dyDescent="0.2">
      <c r="A8344" s="1" t="s">
        <v>234</v>
      </c>
      <c r="B8344" s="1" t="s">
        <v>13</v>
      </c>
      <c r="C8344" s="2">
        <v>43890</v>
      </c>
      <c r="D8344" s="1" t="s">
        <v>164</v>
      </c>
      <c r="E8344" s="1"/>
      <c r="F8344" s="1" t="s">
        <v>5423</v>
      </c>
      <c r="G8344" s="3">
        <v>799.62</v>
      </c>
      <c r="H8344" s="3"/>
      <c r="I8344" s="1" t="s">
        <v>123</v>
      </c>
      <c r="J8344" s="1" t="s">
        <v>124</v>
      </c>
      <c r="K8344" s="1" t="s">
        <v>12</v>
      </c>
      <c r="L8344" s="1" t="s">
        <v>77</v>
      </c>
    </row>
    <row r="8345" spans="1:12" x14ac:dyDescent="0.2">
      <c r="A8345" s="1" t="s">
        <v>234</v>
      </c>
      <c r="B8345" s="1" t="s">
        <v>13</v>
      </c>
      <c r="C8345" s="2">
        <v>43890</v>
      </c>
      <c r="D8345" s="1" t="s">
        <v>163</v>
      </c>
      <c r="E8345" s="1"/>
      <c r="F8345" s="1" t="s">
        <v>5452</v>
      </c>
      <c r="G8345" s="3"/>
      <c r="H8345" s="3">
        <v>764.35</v>
      </c>
      <c r="I8345" s="1" t="s">
        <v>123</v>
      </c>
      <c r="J8345" s="1" t="s">
        <v>124</v>
      </c>
      <c r="K8345" s="1" t="s">
        <v>12</v>
      </c>
      <c r="L8345" s="1" t="s">
        <v>1650</v>
      </c>
    </row>
    <row r="8346" spans="1:12" x14ac:dyDescent="0.2">
      <c r="A8346" s="1" t="s">
        <v>234</v>
      </c>
      <c r="B8346" s="1" t="s">
        <v>13</v>
      </c>
      <c r="C8346" s="2">
        <v>43890</v>
      </c>
      <c r="D8346" s="1" t="s">
        <v>167</v>
      </c>
      <c r="E8346" s="1"/>
      <c r="F8346" s="1" t="s">
        <v>5453</v>
      </c>
      <c r="G8346" s="3"/>
      <c r="H8346" s="3">
        <v>313.54000000000002</v>
      </c>
      <c r="I8346" s="1" t="s">
        <v>185</v>
      </c>
      <c r="J8346" s="1" t="s">
        <v>126</v>
      </c>
      <c r="K8346" s="1" t="s">
        <v>12</v>
      </c>
      <c r="L8346" s="1" t="s">
        <v>261</v>
      </c>
    </row>
    <row r="8347" spans="1:12" x14ac:dyDescent="0.2">
      <c r="A8347" s="1" t="s">
        <v>234</v>
      </c>
      <c r="B8347" s="1" t="s">
        <v>13</v>
      </c>
      <c r="C8347" s="2">
        <v>43890</v>
      </c>
      <c r="D8347" s="1" t="s">
        <v>165</v>
      </c>
      <c r="E8347" s="1"/>
      <c r="F8347" s="1" t="s">
        <v>5454</v>
      </c>
      <c r="G8347" s="3">
        <v>1484.86</v>
      </c>
      <c r="H8347" s="3"/>
      <c r="I8347" s="1" t="s">
        <v>106</v>
      </c>
      <c r="J8347" s="1" t="s">
        <v>122</v>
      </c>
      <c r="K8347" s="1" t="s">
        <v>12</v>
      </c>
      <c r="L8347" s="1" t="s">
        <v>21</v>
      </c>
    </row>
    <row r="8348" spans="1:12" x14ac:dyDescent="0.2">
      <c r="A8348" s="1" t="s">
        <v>234</v>
      </c>
      <c r="B8348" s="1" t="s">
        <v>13</v>
      </c>
      <c r="C8348" s="2">
        <v>43890</v>
      </c>
      <c r="D8348" s="1" t="s">
        <v>165</v>
      </c>
      <c r="E8348" s="1"/>
      <c r="F8348" s="1" t="s">
        <v>5455</v>
      </c>
      <c r="G8348" s="3">
        <v>1484.65</v>
      </c>
      <c r="H8348" s="3"/>
      <c r="I8348" s="1" t="s">
        <v>106</v>
      </c>
      <c r="J8348" s="1" t="s">
        <v>122</v>
      </c>
      <c r="K8348" s="1" t="s">
        <v>12</v>
      </c>
      <c r="L8348" s="1" t="s">
        <v>27</v>
      </c>
    </row>
    <row r="8349" spans="1:12" x14ac:dyDescent="0.2">
      <c r="A8349" s="1" t="s">
        <v>234</v>
      </c>
      <c r="B8349" s="1" t="s">
        <v>13</v>
      </c>
      <c r="C8349" s="2">
        <v>43890</v>
      </c>
      <c r="D8349" s="1" t="s">
        <v>167</v>
      </c>
      <c r="E8349" s="1"/>
      <c r="F8349" s="1" t="s">
        <v>5456</v>
      </c>
      <c r="G8349" s="3"/>
      <c r="H8349" s="3">
        <v>1475.17</v>
      </c>
      <c r="I8349" s="1" t="s">
        <v>106</v>
      </c>
      <c r="J8349" s="1" t="s">
        <v>122</v>
      </c>
      <c r="K8349" s="1" t="s">
        <v>12</v>
      </c>
      <c r="L8349" s="1" t="s">
        <v>21</v>
      </c>
    </row>
    <row r="8350" spans="1:12" x14ac:dyDescent="0.2">
      <c r="A8350" s="1" t="s">
        <v>234</v>
      </c>
      <c r="B8350" s="1" t="s">
        <v>13</v>
      </c>
      <c r="C8350" s="2">
        <v>43890</v>
      </c>
      <c r="D8350" s="1" t="s">
        <v>4595</v>
      </c>
      <c r="E8350" s="1"/>
      <c r="F8350" s="1" t="s">
        <v>4952</v>
      </c>
      <c r="G8350" s="3">
        <v>3.02</v>
      </c>
      <c r="H8350" s="3"/>
      <c r="I8350" s="1" t="s">
        <v>108</v>
      </c>
      <c r="J8350" s="1" t="s">
        <v>117</v>
      </c>
      <c r="K8350" s="1" t="s">
        <v>84</v>
      </c>
      <c r="L8350" s="1" t="s">
        <v>111</v>
      </c>
    </row>
    <row r="8351" spans="1:12" x14ac:dyDescent="0.2">
      <c r="A8351" s="1" t="s">
        <v>234</v>
      </c>
      <c r="B8351" s="1" t="s">
        <v>13</v>
      </c>
      <c r="C8351" s="2">
        <v>43890</v>
      </c>
      <c r="D8351" s="1" t="s">
        <v>4595</v>
      </c>
      <c r="E8351" s="1"/>
      <c r="F8351" s="1" t="s">
        <v>5158</v>
      </c>
      <c r="G8351" s="3">
        <v>2.65</v>
      </c>
      <c r="H8351" s="3"/>
      <c r="I8351" s="1" t="s">
        <v>106</v>
      </c>
      <c r="J8351" s="1" t="s">
        <v>107</v>
      </c>
      <c r="K8351" s="1" t="s">
        <v>12</v>
      </c>
      <c r="L8351" s="1" t="s">
        <v>313</v>
      </c>
    </row>
    <row r="8352" spans="1:12" x14ac:dyDescent="0.2">
      <c r="A8352" s="1" t="s">
        <v>234</v>
      </c>
      <c r="B8352" s="1" t="s">
        <v>13</v>
      </c>
      <c r="C8352" s="2">
        <v>43890</v>
      </c>
      <c r="D8352" s="1" t="s">
        <v>161</v>
      </c>
      <c r="E8352" s="1"/>
      <c r="F8352" s="1" t="s">
        <v>5118</v>
      </c>
      <c r="G8352" s="3"/>
      <c r="H8352" s="3">
        <v>54.87</v>
      </c>
      <c r="I8352" s="1" t="s">
        <v>106</v>
      </c>
      <c r="J8352" s="1" t="s">
        <v>121</v>
      </c>
      <c r="K8352" s="1" t="s">
        <v>84</v>
      </c>
      <c r="L8352" s="1" t="s">
        <v>306</v>
      </c>
    </row>
    <row r="8353" spans="1:12" x14ac:dyDescent="0.2">
      <c r="A8353" s="1" t="s">
        <v>234</v>
      </c>
      <c r="B8353" s="1" t="s">
        <v>13</v>
      </c>
      <c r="C8353" s="2">
        <v>43890</v>
      </c>
      <c r="D8353" s="1" t="s">
        <v>163</v>
      </c>
      <c r="E8353" s="1"/>
      <c r="F8353" s="1" t="s">
        <v>5457</v>
      </c>
      <c r="G8353" s="3"/>
      <c r="H8353" s="3">
        <v>176.08</v>
      </c>
      <c r="I8353" s="1" t="s">
        <v>106</v>
      </c>
      <c r="J8353" s="1" t="s">
        <v>121</v>
      </c>
      <c r="K8353" s="1" t="s">
        <v>12</v>
      </c>
      <c r="L8353" s="1" t="s">
        <v>1047</v>
      </c>
    </row>
    <row r="8354" spans="1:12" x14ac:dyDescent="0.2">
      <c r="A8354" s="1" t="s">
        <v>234</v>
      </c>
      <c r="B8354" s="1" t="s">
        <v>13</v>
      </c>
      <c r="C8354" s="2">
        <v>43890</v>
      </c>
      <c r="D8354" s="1" t="s">
        <v>160</v>
      </c>
      <c r="E8354" s="1"/>
      <c r="F8354" s="1" t="s">
        <v>4673</v>
      </c>
      <c r="G8354" s="3"/>
      <c r="H8354" s="3">
        <v>370.15</v>
      </c>
      <c r="I8354" s="1" t="s">
        <v>87</v>
      </c>
      <c r="J8354" s="1" t="s">
        <v>116</v>
      </c>
      <c r="K8354" s="1" t="s">
        <v>12</v>
      </c>
      <c r="L8354" s="1" t="s">
        <v>1047</v>
      </c>
    </row>
    <row r="8355" spans="1:12" x14ac:dyDescent="0.2">
      <c r="A8355" s="1" t="s">
        <v>234</v>
      </c>
      <c r="B8355" s="1" t="s">
        <v>13</v>
      </c>
      <c r="C8355" s="2">
        <v>43890</v>
      </c>
      <c r="D8355" s="1" t="s">
        <v>4614</v>
      </c>
      <c r="E8355" s="1"/>
      <c r="F8355" s="1" t="s">
        <v>4992</v>
      </c>
      <c r="G8355" s="3">
        <v>11.74</v>
      </c>
      <c r="H8355" s="3"/>
      <c r="I8355" s="1" t="s">
        <v>87</v>
      </c>
      <c r="J8355" s="1" t="s">
        <v>116</v>
      </c>
      <c r="K8355" s="1" t="s">
        <v>84</v>
      </c>
      <c r="L8355" s="1" t="s">
        <v>51</v>
      </c>
    </row>
    <row r="8356" spans="1:12" x14ac:dyDescent="0.2">
      <c r="A8356" s="1" t="s">
        <v>234</v>
      </c>
      <c r="B8356" s="1" t="s">
        <v>13</v>
      </c>
      <c r="C8356" s="2">
        <v>43890</v>
      </c>
      <c r="D8356" s="1" t="s">
        <v>162</v>
      </c>
      <c r="E8356" s="1"/>
      <c r="F8356" s="1" t="s">
        <v>4915</v>
      </c>
      <c r="G8356" s="3">
        <v>364.8</v>
      </c>
      <c r="H8356" s="3"/>
      <c r="I8356" s="1" t="s">
        <v>87</v>
      </c>
      <c r="J8356" s="1" t="s">
        <v>253</v>
      </c>
      <c r="K8356" s="1" t="s">
        <v>84</v>
      </c>
      <c r="L8356" s="1" t="s">
        <v>241</v>
      </c>
    </row>
    <row r="8357" spans="1:12" x14ac:dyDescent="0.2">
      <c r="A8357" s="1" t="s">
        <v>234</v>
      </c>
      <c r="B8357" s="1" t="s">
        <v>13</v>
      </c>
      <c r="C8357" s="2">
        <v>43890</v>
      </c>
      <c r="D8357" s="1" t="s">
        <v>166</v>
      </c>
      <c r="E8357" s="1"/>
      <c r="F8357" s="1" t="s">
        <v>5458</v>
      </c>
      <c r="G8357" s="3">
        <v>840</v>
      </c>
      <c r="H8357" s="3"/>
      <c r="I8357" s="1" t="s">
        <v>120</v>
      </c>
      <c r="J8357" s="1" t="s">
        <v>171</v>
      </c>
      <c r="K8357" s="1" t="s">
        <v>12</v>
      </c>
      <c r="L8357" s="1" t="s">
        <v>378</v>
      </c>
    </row>
    <row r="8358" spans="1:12" x14ac:dyDescent="0.2">
      <c r="A8358" s="1" t="s">
        <v>234</v>
      </c>
      <c r="B8358" s="1" t="s">
        <v>13</v>
      </c>
      <c r="C8358" s="2">
        <v>43890</v>
      </c>
      <c r="D8358" s="1" t="s">
        <v>160</v>
      </c>
      <c r="E8358" s="1"/>
      <c r="F8358" s="1" t="s">
        <v>5459</v>
      </c>
      <c r="G8358" s="3"/>
      <c r="H8358" s="3">
        <v>873.41</v>
      </c>
      <c r="I8358" s="1" t="s">
        <v>120</v>
      </c>
      <c r="J8358" s="1" t="s">
        <v>171</v>
      </c>
      <c r="K8358" s="1" t="s">
        <v>12</v>
      </c>
      <c r="L8358" s="1" t="s">
        <v>76</v>
      </c>
    </row>
    <row r="8359" spans="1:12" x14ac:dyDescent="0.2">
      <c r="A8359" s="1" t="s">
        <v>234</v>
      </c>
      <c r="B8359" s="1" t="s">
        <v>13</v>
      </c>
      <c r="C8359" s="2">
        <v>43890</v>
      </c>
      <c r="D8359" s="1" t="s">
        <v>161</v>
      </c>
      <c r="E8359" s="1"/>
      <c r="F8359" s="1" t="s">
        <v>5460</v>
      </c>
      <c r="G8359" s="3"/>
      <c r="H8359" s="3">
        <v>1131.42</v>
      </c>
      <c r="I8359" s="1" t="s">
        <v>120</v>
      </c>
      <c r="J8359" s="1" t="s">
        <v>171</v>
      </c>
      <c r="K8359" s="1" t="s">
        <v>12</v>
      </c>
      <c r="L8359" s="1" t="s">
        <v>473</v>
      </c>
    </row>
    <row r="8360" spans="1:12" x14ac:dyDescent="0.2">
      <c r="A8360" s="1" t="s">
        <v>234</v>
      </c>
      <c r="B8360" s="1" t="s">
        <v>13</v>
      </c>
      <c r="C8360" s="2">
        <v>43890</v>
      </c>
      <c r="D8360" s="1" t="s">
        <v>165</v>
      </c>
      <c r="E8360" s="1"/>
      <c r="F8360" s="1" t="s">
        <v>5461</v>
      </c>
      <c r="G8360" s="3">
        <v>858</v>
      </c>
      <c r="H8360" s="3"/>
      <c r="I8360" s="1" t="s">
        <v>120</v>
      </c>
      <c r="J8360" s="1" t="s">
        <v>171</v>
      </c>
      <c r="K8360" s="1" t="s">
        <v>12</v>
      </c>
      <c r="L8360" s="1" t="s">
        <v>59</v>
      </c>
    </row>
    <row r="8361" spans="1:12" x14ac:dyDescent="0.2">
      <c r="A8361" s="1" t="s">
        <v>234</v>
      </c>
      <c r="B8361" s="1" t="s">
        <v>13</v>
      </c>
      <c r="C8361" s="2">
        <v>43890</v>
      </c>
      <c r="D8361" s="1" t="s">
        <v>4610</v>
      </c>
      <c r="E8361" s="1"/>
      <c r="F8361" s="1" t="s">
        <v>5462</v>
      </c>
      <c r="G8361" s="3">
        <v>154.38999999999999</v>
      </c>
      <c r="H8361" s="3"/>
      <c r="I8361" s="1" t="s">
        <v>83</v>
      </c>
      <c r="J8361" s="1" t="s">
        <v>230</v>
      </c>
      <c r="K8361" s="1" t="s">
        <v>12</v>
      </c>
      <c r="L8361" s="1" t="s">
        <v>429</v>
      </c>
    </row>
    <row r="8362" spans="1:12" x14ac:dyDescent="0.2">
      <c r="A8362" s="1" t="s">
        <v>234</v>
      </c>
      <c r="B8362" s="1" t="s">
        <v>13</v>
      </c>
      <c r="C8362" s="2">
        <v>43890</v>
      </c>
      <c r="D8362" s="1" t="s">
        <v>164</v>
      </c>
      <c r="E8362" s="1"/>
      <c r="F8362" s="1" t="s">
        <v>5463</v>
      </c>
      <c r="G8362" s="3">
        <v>973.77</v>
      </c>
      <c r="H8362" s="3"/>
      <c r="I8362" s="1" t="s">
        <v>83</v>
      </c>
      <c r="J8362" s="1" t="s">
        <v>181</v>
      </c>
      <c r="K8362" s="1" t="s">
        <v>12</v>
      </c>
      <c r="L8362" s="1" t="s">
        <v>99</v>
      </c>
    </row>
    <row r="8363" spans="1:12" x14ac:dyDescent="0.2">
      <c r="A8363" s="1" t="s">
        <v>234</v>
      </c>
      <c r="B8363" s="1" t="s">
        <v>13</v>
      </c>
      <c r="C8363" s="2">
        <v>43890</v>
      </c>
      <c r="D8363" s="1" t="s">
        <v>163</v>
      </c>
      <c r="E8363" s="1"/>
      <c r="F8363" s="1" t="s">
        <v>5464</v>
      </c>
      <c r="G8363" s="3"/>
      <c r="H8363" s="3">
        <v>843.06</v>
      </c>
      <c r="I8363" s="1" t="s">
        <v>83</v>
      </c>
      <c r="J8363" s="1" t="s">
        <v>181</v>
      </c>
      <c r="K8363" s="1" t="s">
        <v>12</v>
      </c>
      <c r="L8363" s="1" t="s">
        <v>93</v>
      </c>
    </row>
    <row r="8364" spans="1:12" x14ac:dyDescent="0.2">
      <c r="A8364" s="1" t="s">
        <v>234</v>
      </c>
      <c r="B8364" s="1" t="s">
        <v>13</v>
      </c>
      <c r="C8364" s="2">
        <v>43890</v>
      </c>
      <c r="D8364" s="1" t="s">
        <v>162</v>
      </c>
      <c r="E8364" s="1"/>
      <c r="F8364" s="1" t="s">
        <v>5465</v>
      </c>
      <c r="G8364" s="3">
        <v>913.9</v>
      </c>
      <c r="H8364" s="3"/>
      <c r="I8364" s="1" t="s">
        <v>83</v>
      </c>
      <c r="J8364" s="1" t="s">
        <v>181</v>
      </c>
      <c r="K8364" s="1" t="s">
        <v>12</v>
      </c>
      <c r="L8364" s="1" t="s">
        <v>3535</v>
      </c>
    </row>
    <row r="8365" spans="1:12" x14ac:dyDescent="0.2">
      <c r="A8365" s="1" t="s">
        <v>234</v>
      </c>
      <c r="B8365" s="1" t="s">
        <v>13</v>
      </c>
      <c r="C8365" s="2">
        <v>43890</v>
      </c>
      <c r="D8365" s="1" t="s">
        <v>4610</v>
      </c>
      <c r="E8365" s="1"/>
      <c r="F8365" s="1" t="s">
        <v>5466</v>
      </c>
      <c r="G8365" s="3">
        <v>531.59</v>
      </c>
      <c r="H8365" s="3"/>
      <c r="I8365" s="1" t="s">
        <v>83</v>
      </c>
      <c r="J8365" s="1" t="s">
        <v>181</v>
      </c>
      <c r="K8365" s="1" t="s">
        <v>12</v>
      </c>
      <c r="L8365" s="1" t="s">
        <v>14</v>
      </c>
    </row>
    <row r="8366" spans="1:12" x14ac:dyDescent="0.2">
      <c r="A8366" s="1" t="s">
        <v>234</v>
      </c>
      <c r="B8366" s="1" t="s">
        <v>13</v>
      </c>
      <c r="C8366" s="2">
        <v>43890</v>
      </c>
      <c r="D8366" s="1" t="s">
        <v>167</v>
      </c>
      <c r="E8366" s="1"/>
      <c r="F8366" s="1" t="s">
        <v>5467</v>
      </c>
      <c r="G8366" s="3"/>
      <c r="H8366" s="3">
        <v>1251.92</v>
      </c>
      <c r="I8366" s="1" t="s">
        <v>83</v>
      </c>
      <c r="J8366" s="1" t="s">
        <v>181</v>
      </c>
      <c r="K8366" s="1" t="s">
        <v>12</v>
      </c>
      <c r="L8366" s="1" t="s">
        <v>405</v>
      </c>
    </row>
    <row r="8367" spans="1:12" x14ac:dyDescent="0.2">
      <c r="A8367" s="1" t="s">
        <v>234</v>
      </c>
      <c r="B8367" s="1" t="s">
        <v>13</v>
      </c>
      <c r="C8367" s="2">
        <v>43890</v>
      </c>
      <c r="D8367" s="1" t="s">
        <v>166</v>
      </c>
      <c r="E8367" s="1"/>
      <c r="F8367" s="1" t="s">
        <v>5468</v>
      </c>
      <c r="G8367" s="3">
        <v>600</v>
      </c>
      <c r="H8367" s="3"/>
      <c r="I8367" s="1" t="s">
        <v>119</v>
      </c>
      <c r="J8367" s="1" t="s">
        <v>86</v>
      </c>
      <c r="K8367" s="1" t="s">
        <v>12</v>
      </c>
      <c r="L8367" s="1" t="s">
        <v>2643</v>
      </c>
    </row>
    <row r="8368" spans="1:12" x14ac:dyDescent="0.2">
      <c r="A8368" s="1" t="s">
        <v>234</v>
      </c>
      <c r="B8368" s="1" t="s">
        <v>13</v>
      </c>
      <c r="C8368" s="2">
        <v>43890</v>
      </c>
      <c r="D8368" s="1" t="s">
        <v>160</v>
      </c>
      <c r="E8368" s="1"/>
      <c r="F8368" s="1" t="s">
        <v>5469</v>
      </c>
      <c r="G8368" s="3"/>
      <c r="H8368" s="3">
        <v>1246.71</v>
      </c>
      <c r="I8368" s="1" t="s">
        <v>119</v>
      </c>
      <c r="J8368" s="1" t="s">
        <v>86</v>
      </c>
      <c r="K8368" s="1" t="s">
        <v>12</v>
      </c>
      <c r="L8368" s="1" t="s">
        <v>427</v>
      </c>
    </row>
    <row r="8369" spans="1:12" x14ac:dyDescent="0.2">
      <c r="A8369" s="1" t="s">
        <v>234</v>
      </c>
      <c r="B8369" s="1" t="s">
        <v>13</v>
      </c>
      <c r="C8369" s="2">
        <v>43890</v>
      </c>
      <c r="D8369" s="1" t="s">
        <v>160</v>
      </c>
      <c r="E8369" s="1"/>
      <c r="F8369" s="1" t="s">
        <v>5470</v>
      </c>
      <c r="G8369" s="3"/>
      <c r="H8369" s="3">
        <v>870</v>
      </c>
      <c r="I8369" s="1" t="s">
        <v>119</v>
      </c>
      <c r="J8369" s="1" t="s">
        <v>86</v>
      </c>
      <c r="K8369" s="1" t="s">
        <v>12</v>
      </c>
      <c r="L8369" s="1" t="s">
        <v>3026</v>
      </c>
    </row>
    <row r="8370" spans="1:12" x14ac:dyDescent="0.2">
      <c r="A8370" s="1" t="s">
        <v>234</v>
      </c>
      <c r="B8370" s="1" t="s">
        <v>13</v>
      </c>
      <c r="C8370" s="2">
        <v>43890</v>
      </c>
      <c r="D8370" s="1" t="s">
        <v>161</v>
      </c>
      <c r="E8370" s="1"/>
      <c r="F8370" s="1" t="s">
        <v>5471</v>
      </c>
      <c r="G8370" s="3"/>
      <c r="H8370" s="3">
        <v>990.5</v>
      </c>
      <c r="I8370" s="1" t="s">
        <v>119</v>
      </c>
      <c r="J8370" s="1" t="s">
        <v>86</v>
      </c>
      <c r="K8370" s="1" t="s">
        <v>12</v>
      </c>
      <c r="L8370" s="1" t="s">
        <v>2598</v>
      </c>
    </row>
    <row r="8371" spans="1:12" x14ac:dyDescent="0.2">
      <c r="A8371" s="1" t="s">
        <v>234</v>
      </c>
      <c r="B8371" s="1" t="s">
        <v>13</v>
      </c>
      <c r="C8371" s="2">
        <v>43890</v>
      </c>
      <c r="D8371" s="1" t="s">
        <v>161</v>
      </c>
      <c r="E8371" s="1"/>
      <c r="F8371" s="1" t="s">
        <v>5472</v>
      </c>
      <c r="G8371" s="3"/>
      <c r="H8371" s="3">
        <v>756</v>
      </c>
      <c r="I8371" s="1" t="s">
        <v>119</v>
      </c>
      <c r="J8371" s="1" t="s">
        <v>86</v>
      </c>
      <c r="K8371" s="1" t="s">
        <v>12</v>
      </c>
      <c r="L8371" s="1" t="s">
        <v>991</v>
      </c>
    </row>
    <row r="8372" spans="1:12" x14ac:dyDescent="0.2">
      <c r="A8372" s="1" t="s">
        <v>234</v>
      </c>
      <c r="B8372" s="1" t="s">
        <v>13</v>
      </c>
      <c r="C8372" s="2">
        <v>43890</v>
      </c>
      <c r="D8372" s="1" t="s">
        <v>161</v>
      </c>
      <c r="E8372" s="1"/>
      <c r="F8372" s="1" t="s">
        <v>5214</v>
      </c>
      <c r="G8372" s="3"/>
      <c r="H8372" s="3">
        <v>1172.56</v>
      </c>
      <c r="I8372" s="1" t="s">
        <v>119</v>
      </c>
      <c r="J8372" s="1" t="s">
        <v>86</v>
      </c>
      <c r="K8372" s="1" t="s">
        <v>84</v>
      </c>
      <c r="L8372" s="1" t="s">
        <v>29</v>
      </c>
    </row>
    <row r="8373" spans="1:12" x14ac:dyDescent="0.2">
      <c r="A8373" s="1" t="s">
        <v>234</v>
      </c>
      <c r="B8373" s="1" t="s">
        <v>13</v>
      </c>
      <c r="C8373" s="2">
        <v>43890</v>
      </c>
      <c r="D8373" s="1" t="s">
        <v>161</v>
      </c>
      <c r="E8373" s="1"/>
      <c r="F8373" s="1" t="s">
        <v>5473</v>
      </c>
      <c r="G8373" s="3"/>
      <c r="H8373" s="3">
        <v>479.11</v>
      </c>
      <c r="I8373" s="1" t="s">
        <v>119</v>
      </c>
      <c r="J8373" s="1" t="s">
        <v>86</v>
      </c>
      <c r="K8373" s="1" t="s">
        <v>12</v>
      </c>
      <c r="L8373" s="1" t="s">
        <v>48</v>
      </c>
    </row>
    <row r="8374" spans="1:12" x14ac:dyDescent="0.2">
      <c r="A8374" s="1" t="s">
        <v>234</v>
      </c>
      <c r="B8374" s="1" t="s">
        <v>13</v>
      </c>
      <c r="C8374" s="2">
        <v>43890</v>
      </c>
      <c r="D8374" s="1" t="s">
        <v>161</v>
      </c>
      <c r="E8374" s="1"/>
      <c r="F8374" s="1" t="s">
        <v>5474</v>
      </c>
      <c r="G8374" s="3"/>
      <c r="H8374" s="3">
        <v>813.09</v>
      </c>
      <c r="I8374" s="1" t="s">
        <v>119</v>
      </c>
      <c r="J8374" s="1" t="s">
        <v>86</v>
      </c>
      <c r="K8374" s="1" t="s">
        <v>12</v>
      </c>
      <c r="L8374" s="1" t="s">
        <v>456</v>
      </c>
    </row>
    <row r="8375" spans="1:12" x14ac:dyDescent="0.2">
      <c r="A8375" s="1" t="s">
        <v>234</v>
      </c>
      <c r="B8375" s="1" t="s">
        <v>13</v>
      </c>
      <c r="C8375" s="2">
        <v>43890</v>
      </c>
      <c r="D8375" s="1" t="s">
        <v>164</v>
      </c>
      <c r="E8375" s="1"/>
      <c r="F8375" s="1" t="s">
        <v>5475</v>
      </c>
      <c r="G8375" s="3">
        <v>648</v>
      </c>
      <c r="H8375" s="3"/>
      <c r="I8375" s="1" t="s">
        <v>119</v>
      </c>
      <c r="J8375" s="1" t="s">
        <v>86</v>
      </c>
      <c r="K8375" s="1" t="s">
        <v>12</v>
      </c>
      <c r="L8375" s="1" t="s">
        <v>354</v>
      </c>
    </row>
    <row r="8376" spans="1:12" x14ac:dyDescent="0.2">
      <c r="A8376" s="1" t="s">
        <v>234</v>
      </c>
      <c r="B8376" s="1" t="s">
        <v>13</v>
      </c>
      <c r="C8376" s="2">
        <v>43890</v>
      </c>
      <c r="D8376" s="1" t="s">
        <v>164</v>
      </c>
      <c r="E8376" s="1"/>
      <c r="F8376" s="1" t="s">
        <v>5476</v>
      </c>
      <c r="G8376" s="3">
        <v>465</v>
      </c>
      <c r="H8376" s="3"/>
      <c r="I8376" s="1" t="s">
        <v>119</v>
      </c>
      <c r="J8376" s="1" t="s">
        <v>86</v>
      </c>
      <c r="K8376" s="1" t="s">
        <v>12</v>
      </c>
      <c r="L8376" s="1" t="s">
        <v>109</v>
      </c>
    </row>
    <row r="8377" spans="1:12" x14ac:dyDescent="0.2">
      <c r="A8377" s="1" t="s">
        <v>234</v>
      </c>
      <c r="B8377" s="1" t="s">
        <v>13</v>
      </c>
      <c r="C8377" s="2">
        <v>43890</v>
      </c>
      <c r="D8377" s="1" t="s">
        <v>163</v>
      </c>
      <c r="E8377" s="1"/>
      <c r="F8377" s="1" t="s">
        <v>5477</v>
      </c>
      <c r="G8377" s="3"/>
      <c r="H8377" s="3">
        <v>507</v>
      </c>
      <c r="I8377" s="1" t="s">
        <v>119</v>
      </c>
      <c r="J8377" s="1" t="s">
        <v>86</v>
      </c>
      <c r="K8377" s="1" t="s">
        <v>12</v>
      </c>
      <c r="L8377" s="1" t="s">
        <v>40</v>
      </c>
    </row>
    <row r="8378" spans="1:12" x14ac:dyDescent="0.2">
      <c r="A8378" s="1" t="s">
        <v>234</v>
      </c>
      <c r="B8378" s="1" t="s">
        <v>13</v>
      </c>
      <c r="C8378" s="2">
        <v>43890</v>
      </c>
      <c r="D8378" s="1" t="s">
        <v>163</v>
      </c>
      <c r="E8378" s="1"/>
      <c r="F8378" s="1" t="s">
        <v>5478</v>
      </c>
      <c r="G8378" s="3"/>
      <c r="H8378" s="3">
        <v>1920</v>
      </c>
      <c r="I8378" s="1" t="s">
        <v>119</v>
      </c>
      <c r="J8378" s="1" t="s">
        <v>86</v>
      </c>
      <c r="K8378" s="1" t="s">
        <v>12</v>
      </c>
      <c r="L8378" s="1" t="s">
        <v>393</v>
      </c>
    </row>
    <row r="8379" spans="1:12" x14ac:dyDescent="0.2">
      <c r="A8379" s="1" t="s">
        <v>234</v>
      </c>
      <c r="B8379" s="1" t="s">
        <v>13</v>
      </c>
      <c r="C8379" s="2">
        <v>43890</v>
      </c>
      <c r="D8379" s="1" t="s">
        <v>165</v>
      </c>
      <c r="E8379" s="1"/>
      <c r="F8379" s="1" t="s">
        <v>5479</v>
      </c>
      <c r="G8379" s="3">
        <v>1197</v>
      </c>
      <c r="H8379" s="3"/>
      <c r="I8379" s="1" t="s">
        <v>119</v>
      </c>
      <c r="J8379" s="1" t="s">
        <v>86</v>
      </c>
      <c r="K8379" s="1" t="s">
        <v>12</v>
      </c>
      <c r="L8379" s="1" t="s">
        <v>3775</v>
      </c>
    </row>
    <row r="8380" spans="1:12" x14ac:dyDescent="0.2">
      <c r="A8380" s="1" t="s">
        <v>234</v>
      </c>
      <c r="B8380" s="1" t="s">
        <v>13</v>
      </c>
      <c r="C8380" s="2">
        <v>43890</v>
      </c>
      <c r="D8380" s="1" t="s">
        <v>162</v>
      </c>
      <c r="E8380" s="1"/>
      <c r="F8380" s="1" t="s">
        <v>5480</v>
      </c>
      <c r="G8380" s="3">
        <v>879</v>
      </c>
      <c r="H8380" s="3"/>
      <c r="I8380" s="1" t="s">
        <v>119</v>
      </c>
      <c r="J8380" s="1" t="s">
        <v>86</v>
      </c>
      <c r="K8380" s="1" t="s">
        <v>12</v>
      </c>
      <c r="L8380" s="1" t="s">
        <v>248</v>
      </c>
    </row>
    <row r="8381" spans="1:12" x14ac:dyDescent="0.2">
      <c r="A8381" s="1" t="s">
        <v>234</v>
      </c>
      <c r="B8381" s="1" t="s">
        <v>13</v>
      </c>
      <c r="C8381" s="2">
        <v>43890</v>
      </c>
      <c r="D8381" s="1" t="s">
        <v>162</v>
      </c>
      <c r="E8381" s="1"/>
      <c r="F8381" s="1" t="s">
        <v>5481</v>
      </c>
      <c r="G8381" s="3">
        <v>1408.66</v>
      </c>
      <c r="H8381" s="3"/>
      <c r="I8381" s="1" t="s">
        <v>119</v>
      </c>
      <c r="J8381" s="1" t="s">
        <v>86</v>
      </c>
      <c r="K8381" s="1" t="s">
        <v>12</v>
      </c>
      <c r="L8381" s="1" t="s">
        <v>1909</v>
      </c>
    </row>
    <row r="8382" spans="1:12" x14ac:dyDescent="0.2">
      <c r="A8382" s="1" t="s">
        <v>234</v>
      </c>
      <c r="B8382" s="1" t="s">
        <v>13</v>
      </c>
      <c r="C8382" s="2">
        <v>43890</v>
      </c>
      <c r="D8382" s="1" t="s">
        <v>162</v>
      </c>
      <c r="E8382" s="1"/>
      <c r="F8382" s="1" t="s">
        <v>5482</v>
      </c>
      <c r="G8382" s="3">
        <v>294</v>
      </c>
      <c r="H8382" s="3"/>
      <c r="I8382" s="1" t="s">
        <v>119</v>
      </c>
      <c r="J8382" s="1" t="s">
        <v>86</v>
      </c>
      <c r="K8382" s="1" t="s">
        <v>12</v>
      </c>
      <c r="L8382" s="1" t="s">
        <v>3148</v>
      </c>
    </row>
    <row r="8383" spans="1:12" x14ac:dyDescent="0.2">
      <c r="A8383" s="1" t="s">
        <v>234</v>
      </c>
      <c r="B8383" s="1" t="s">
        <v>13</v>
      </c>
      <c r="C8383" s="2">
        <v>43890</v>
      </c>
      <c r="D8383" s="1" t="s">
        <v>4619</v>
      </c>
      <c r="E8383" s="1"/>
      <c r="F8383" s="1" t="s">
        <v>4637</v>
      </c>
      <c r="G8383" s="3">
        <v>40.619999999999997</v>
      </c>
      <c r="H8383" s="3"/>
      <c r="I8383" s="1" t="s">
        <v>119</v>
      </c>
      <c r="J8383" s="1" t="s">
        <v>86</v>
      </c>
      <c r="K8383" s="1" t="s">
        <v>84</v>
      </c>
      <c r="L8383" s="1" t="s">
        <v>2028</v>
      </c>
    </row>
    <row r="8384" spans="1:12" x14ac:dyDescent="0.2">
      <c r="A8384" s="1" t="s">
        <v>234</v>
      </c>
      <c r="B8384" s="1" t="s">
        <v>13</v>
      </c>
      <c r="C8384" s="2">
        <v>43890</v>
      </c>
      <c r="D8384" s="1" t="s">
        <v>167</v>
      </c>
      <c r="E8384" s="1"/>
      <c r="F8384" s="1" t="s">
        <v>5483</v>
      </c>
      <c r="G8384" s="3"/>
      <c r="H8384" s="3">
        <v>526.33000000000004</v>
      </c>
      <c r="I8384" s="1" t="s">
        <v>119</v>
      </c>
      <c r="J8384" s="1" t="s">
        <v>86</v>
      </c>
      <c r="K8384" s="1" t="s">
        <v>12</v>
      </c>
      <c r="L8384" s="1" t="s">
        <v>182</v>
      </c>
    </row>
    <row r="8385" spans="1:12" x14ac:dyDescent="0.2">
      <c r="A8385" s="1" t="s">
        <v>234</v>
      </c>
      <c r="B8385" s="1" t="s">
        <v>13</v>
      </c>
      <c r="C8385" s="2">
        <v>43890</v>
      </c>
      <c r="D8385" s="1" t="s">
        <v>166</v>
      </c>
      <c r="E8385" s="1"/>
      <c r="F8385" s="1" t="s">
        <v>4810</v>
      </c>
      <c r="G8385" s="3">
        <v>224.42</v>
      </c>
      <c r="H8385" s="3"/>
      <c r="I8385" s="1" t="s">
        <v>83</v>
      </c>
      <c r="J8385" s="1" t="s">
        <v>175</v>
      </c>
      <c r="K8385" s="1" t="s">
        <v>84</v>
      </c>
      <c r="L8385" s="1" t="s">
        <v>26</v>
      </c>
    </row>
    <row r="8386" spans="1:12" x14ac:dyDescent="0.2">
      <c r="A8386" s="1" t="s">
        <v>234</v>
      </c>
      <c r="B8386" s="1" t="s">
        <v>13</v>
      </c>
      <c r="C8386" s="2">
        <v>43890</v>
      </c>
      <c r="D8386" s="1" t="s">
        <v>162</v>
      </c>
      <c r="E8386" s="1"/>
      <c r="F8386" s="1" t="s">
        <v>5484</v>
      </c>
      <c r="G8386" s="3">
        <v>1019.94</v>
      </c>
      <c r="H8386" s="3"/>
      <c r="I8386" s="1" t="s">
        <v>83</v>
      </c>
      <c r="J8386" s="1" t="s">
        <v>175</v>
      </c>
      <c r="K8386" s="1" t="s">
        <v>84</v>
      </c>
      <c r="L8386" s="1" t="s">
        <v>306</v>
      </c>
    </row>
    <row r="8387" spans="1:12" x14ac:dyDescent="0.2">
      <c r="A8387" s="1" t="s">
        <v>234</v>
      </c>
      <c r="B8387" s="1" t="s">
        <v>13</v>
      </c>
      <c r="C8387" s="2">
        <v>43890</v>
      </c>
      <c r="D8387" s="1" t="s">
        <v>4625</v>
      </c>
      <c r="E8387" s="1"/>
      <c r="F8387" s="1" t="s">
        <v>4887</v>
      </c>
      <c r="G8387" s="3">
        <v>32.020000000000003</v>
      </c>
      <c r="H8387" s="3"/>
      <c r="I8387" s="1" t="s">
        <v>83</v>
      </c>
      <c r="J8387" s="1" t="s">
        <v>175</v>
      </c>
      <c r="K8387" s="1" t="s">
        <v>84</v>
      </c>
      <c r="L8387" s="1" t="s">
        <v>306</v>
      </c>
    </row>
    <row r="8388" spans="1:12" x14ac:dyDescent="0.2">
      <c r="A8388" s="1" t="s">
        <v>234</v>
      </c>
      <c r="B8388" s="1" t="s">
        <v>13</v>
      </c>
      <c r="C8388" s="2">
        <v>43890</v>
      </c>
      <c r="D8388" s="1" t="s">
        <v>163</v>
      </c>
      <c r="E8388" s="1"/>
      <c r="F8388" s="1" t="s">
        <v>4752</v>
      </c>
      <c r="G8388" s="3"/>
      <c r="H8388" s="3">
        <v>24.87</v>
      </c>
      <c r="I8388" s="1" t="s">
        <v>179</v>
      </c>
      <c r="J8388" s="1" t="s">
        <v>89</v>
      </c>
      <c r="K8388" s="1" t="s">
        <v>84</v>
      </c>
      <c r="L8388" s="1" t="s">
        <v>306</v>
      </c>
    </row>
    <row r="8389" spans="1:12" x14ac:dyDescent="0.2">
      <c r="A8389" s="1" t="s">
        <v>234</v>
      </c>
      <c r="B8389" s="1" t="s">
        <v>13</v>
      </c>
      <c r="C8389" s="2">
        <v>43890</v>
      </c>
      <c r="D8389" s="1" t="s">
        <v>4625</v>
      </c>
      <c r="E8389" s="1"/>
      <c r="F8389" s="1" t="s">
        <v>4887</v>
      </c>
      <c r="G8389" s="3">
        <v>0.98</v>
      </c>
      <c r="H8389" s="3"/>
      <c r="I8389" s="1" t="s">
        <v>179</v>
      </c>
      <c r="J8389" s="1" t="s">
        <v>89</v>
      </c>
      <c r="K8389" s="1" t="s">
        <v>84</v>
      </c>
      <c r="L8389" s="1" t="s">
        <v>306</v>
      </c>
    </row>
    <row r="8390" spans="1:12" x14ac:dyDescent="0.2">
      <c r="A8390" s="1" t="s">
        <v>234</v>
      </c>
      <c r="B8390" s="1" t="s">
        <v>13</v>
      </c>
      <c r="C8390" s="2">
        <v>43890</v>
      </c>
      <c r="D8390" s="1" t="s">
        <v>4625</v>
      </c>
      <c r="E8390" s="1"/>
      <c r="F8390" s="1" t="s">
        <v>5029</v>
      </c>
      <c r="G8390" s="3">
        <v>10.62</v>
      </c>
      <c r="H8390" s="3"/>
      <c r="I8390" s="1" t="s">
        <v>179</v>
      </c>
      <c r="J8390" s="1" t="s">
        <v>89</v>
      </c>
      <c r="K8390" s="1" t="s">
        <v>12</v>
      </c>
      <c r="L8390" s="1" t="s">
        <v>77</v>
      </c>
    </row>
    <row r="8391" spans="1:12" x14ac:dyDescent="0.2">
      <c r="A8391" s="1" t="s">
        <v>234</v>
      </c>
      <c r="B8391" s="1" t="s">
        <v>13</v>
      </c>
      <c r="C8391" s="2">
        <v>43890</v>
      </c>
      <c r="D8391" s="1" t="s">
        <v>167</v>
      </c>
      <c r="E8391" s="1"/>
      <c r="F8391" s="1" t="s">
        <v>5485</v>
      </c>
      <c r="G8391" s="3"/>
      <c r="H8391" s="3">
        <v>864.48</v>
      </c>
      <c r="I8391" s="1" t="s">
        <v>85</v>
      </c>
      <c r="J8391" s="1" t="s">
        <v>125</v>
      </c>
      <c r="K8391" s="1" t="s">
        <v>12</v>
      </c>
      <c r="L8391" s="1" t="s">
        <v>33</v>
      </c>
    </row>
    <row r="8392" spans="1:12" x14ac:dyDescent="0.2">
      <c r="A8392" s="1" t="s">
        <v>234</v>
      </c>
      <c r="B8392" s="1" t="s">
        <v>13</v>
      </c>
      <c r="C8392" s="2">
        <v>43890</v>
      </c>
      <c r="D8392" s="1" t="s">
        <v>4619</v>
      </c>
      <c r="E8392" s="1"/>
      <c r="F8392" s="1" t="s">
        <v>5486</v>
      </c>
      <c r="G8392" s="3">
        <v>179.96</v>
      </c>
      <c r="H8392" s="3"/>
      <c r="I8392" s="1" t="s">
        <v>123</v>
      </c>
      <c r="J8392" s="1" t="s">
        <v>124</v>
      </c>
      <c r="K8392" s="1" t="s">
        <v>12</v>
      </c>
      <c r="L8392" s="1" t="s">
        <v>49</v>
      </c>
    </row>
    <row r="8393" spans="1:12" x14ac:dyDescent="0.2">
      <c r="A8393" s="1" t="s">
        <v>234</v>
      </c>
      <c r="B8393" s="1" t="s">
        <v>13</v>
      </c>
      <c r="C8393" s="2">
        <v>43890</v>
      </c>
      <c r="D8393" s="1" t="s">
        <v>4595</v>
      </c>
      <c r="E8393" s="1"/>
      <c r="F8393" s="1" t="s">
        <v>4921</v>
      </c>
      <c r="G8393" s="3">
        <v>90.92</v>
      </c>
      <c r="H8393" s="3"/>
      <c r="I8393" s="1" t="s">
        <v>123</v>
      </c>
      <c r="J8393" s="1" t="s">
        <v>124</v>
      </c>
      <c r="K8393" s="1" t="s">
        <v>12</v>
      </c>
      <c r="L8393" s="1" t="s">
        <v>92</v>
      </c>
    </row>
    <row r="8394" spans="1:12" x14ac:dyDescent="0.2">
      <c r="A8394" s="1" t="s">
        <v>234</v>
      </c>
      <c r="B8394" s="1" t="s">
        <v>13</v>
      </c>
      <c r="C8394" s="2">
        <v>43890</v>
      </c>
      <c r="D8394" s="1" t="s">
        <v>160</v>
      </c>
      <c r="E8394" s="1"/>
      <c r="F8394" s="1" t="s">
        <v>5274</v>
      </c>
      <c r="G8394" s="3"/>
      <c r="H8394" s="3">
        <v>47.22</v>
      </c>
      <c r="I8394" s="1" t="s">
        <v>185</v>
      </c>
      <c r="J8394" s="1" t="s">
        <v>126</v>
      </c>
      <c r="K8394" s="1" t="s">
        <v>84</v>
      </c>
      <c r="L8394" s="1" t="s">
        <v>104</v>
      </c>
    </row>
    <row r="8395" spans="1:12" x14ac:dyDescent="0.2">
      <c r="A8395" s="1" t="s">
        <v>234</v>
      </c>
      <c r="B8395" s="1" t="s">
        <v>13</v>
      </c>
      <c r="C8395" s="2">
        <v>43890</v>
      </c>
      <c r="D8395" s="1" t="s">
        <v>163</v>
      </c>
      <c r="E8395" s="1"/>
      <c r="F8395" s="1" t="s">
        <v>5452</v>
      </c>
      <c r="G8395" s="3"/>
      <c r="H8395" s="3">
        <v>31.85</v>
      </c>
      <c r="I8395" s="1" t="s">
        <v>185</v>
      </c>
      <c r="J8395" s="1" t="s">
        <v>126</v>
      </c>
      <c r="K8395" s="1" t="s">
        <v>12</v>
      </c>
      <c r="L8395" s="1" t="s">
        <v>1650</v>
      </c>
    </row>
    <row r="8396" spans="1:12" x14ac:dyDescent="0.2">
      <c r="A8396" s="1" t="s">
        <v>234</v>
      </c>
      <c r="B8396" s="1" t="s">
        <v>13</v>
      </c>
      <c r="C8396" s="2">
        <v>43890</v>
      </c>
      <c r="D8396" s="1" t="s">
        <v>165</v>
      </c>
      <c r="E8396" s="1"/>
      <c r="F8396" s="1" t="s">
        <v>4920</v>
      </c>
      <c r="G8396" s="3">
        <v>314.79000000000002</v>
      </c>
      <c r="H8396" s="3"/>
      <c r="I8396" s="1" t="s">
        <v>185</v>
      </c>
      <c r="J8396" s="1" t="s">
        <v>126</v>
      </c>
      <c r="K8396" s="1" t="s">
        <v>12</v>
      </c>
      <c r="L8396" s="1" t="s">
        <v>92</v>
      </c>
    </row>
    <row r="8397" spans="1:12" x14ac:dyDescent="0.2">
      <c r="A8397" s="1" t="s">
        <v>234</v>
      </c>
      <c r="B8397" s="1" t="s">
        <v>13</v>
      </c>
      <c r="C8397" s="2">
        <v>43890</v>
      </c>
      <c r="D8397" s="1" t="s">
        <v>162</v>
      </c>
      <c r="E8397" s="1"/>
      <c r="F8397" s="1" t="s">
        <v>4676</v>
      </c>
      <c r="G8397" s="3">
        <v>98.89</v>
      </c>
      <c r="H8397" s="3"/>
      <c r="I8397" s="1" t="s">
        <v>185</v>
      </c>
      <c r="J8397" s="1" t="s">
        <v>126</v>
      </c>
      <c r="K8397" s="1" t="s">
        <v>84</v>
      </c>
      <c r="L8397" s="1" t="s">
        <v>29</v>
      </c>
    </row>
    <row r="8398" spans="1:12" x14ac:dyDescent="0.2">
      <c r="A8398" s="1" t="s">
        <v>234</v>
      </c>
      <c r="B8398" s="1" t="s">
        <v>13</v>
      </c>
      <c r="C8398" s="2">
        <v>43890</v>
      </c>
      <c r="D8398" s="1" t="s">
        <v>4614</v>
      </c>
      <c r="E8398" s="1"/>
      <c r="F8398" s="1" t="s">
        <v>5487</v>
      </c>
      <c r="G8398" s="3">
        <v>106.35</v>
      </c>
      <c r="H8398" s="3"/>
      <c r="I8398" s="1" t="s">
        <v>185</v>
      </c>
      <c r="J8398" s="1" t="s">
        <v>126</v>
      </c>
      <c r="K8398" s="1" t="s">
        <v>12</v>
      </c>
      <c r="L8398" s="1" t="s">
        <v>49</v>
      </c>
    </row>
    <row r="8399" spans="1:12" x14ac:dyDescent="0.2">
      <c r="A8399" s="1" t="s">
        <v>234</v>
      </c>
      <c r="B8399" s="1" t="s">
        <v>13</v>
      </c>
      <c r="C8399" s="2">
        <v>43890</v>
      </c>
      <c r="D8399" s="1" t="s">
        <v>4610</v>
      </c>
      <c r="E8399" s="1"/>
      <c r="F8399" s="1" t="s">
        <v>5488</v>
      </c>
      <c r="G8399" s="3">
        <v>23.89</v>
      </c>
      <c r="H8399" s="3"/>
      <c r="I8399" s="1" t="s">
        <v>106</v>
      </c>
      <c r="J8399" s="1" t="s">
        <v>122</v>
      </c>
      <c r="K8399" s="1" t="s">
        <v>12</v>
      </c>
      <c r="L8399" s="1" t="s">
        <v>313</v>
      </c>
    </row>
    <row r="8400" spans="1:12" x14ac:dyDescent="0.2">
      <c r="A8400" s="1" t="s">
        <v>234</v>
      </c>
      <c r="B8400" s="1" t="s">
        <v>13</v>
      </c>
      <c r="C8400" s="2">
        <v>43890</v>
      </c>
      <c r="D8400" s="1" t="s">
        <v>4625</v>
      </c>
      <c r="E8400" s="1"/>
      <c r="F8400" s="1" t="s">
        <v>5128</v>
      </c>
      <c r="G8400" s="3">
        <v>2.9</v>
      </c>
      <c r="H8400" s="3"/>
      <c r="I8400" s="1" t="s">
        <v>106</v>
      </c>
      <c r="J8400" s="1" t="s">
        <v>122</v>
      </c>
      <c r="K8400" s="1" t="s">
        <v>84</v>
      </c>
      <c r="L8400" s="1" t="s">
        <v>26</v>
      </c>
    </row>
    <row r="8401" spans="1:12" x14ac:dyDescent="0.2">
      <c r="A8401" s="1" t="s">
        <v>234</v>
      </c>
      <c r="B8401" s="1" t="s">
        <v>13</v>
      </c>
      <c r="C8401" s="2">
        <v>43890</v>
      </c>
      <c r="D8401" s="1" t="s">
        <v>4610</v>
      </c>
      <c r="E8401" s="1"/>
      <c r="F8401" s="1" t="s">
        <v>4845</v>
      </c>
      <c r="G8401" s="3">
        <v>29.63</v>
      </c>
      <c r="H8401" s="3"/>
      <c r="I8401" s="1" t="s">
        <v>108</v>
      </c>
      <c r="J8401" s="1" t="s">
        <v>117</v>
      </c>
      <c r="K8401" s="1" t="s">
        <v>84</v>
      </c>
      <c r="L8401" s="1" t="s">
        <v>26</v>
      </c>
    </row>
    <row r="8402" spans="1:12" x14ac:dyDescent="0.2">
      <c r="A8402" s="1" t="s">
        <v>234</v>
      </c>
      <c r="B8402" s="1" t="s">
        <v>13</v>
      </c>
      <c r="C8402" s="2">
        <v>43890</v>
      </c>
      <c r="D8402" s="1" t="s">
        <v>166</v>
      </c>
      <c r="E8402" s="1"/>
      <c r="F8402" s="1" t="s">
        <v>5368</v>
      </c>
      <c r="G8402" s="3">
        <v>491.19</v>
      </c>
      <c r="H8402" s="3"/>
      <c r="I8402" s="1" t="s">
        <v>87</v>
      </c>
      <c r="J8402" s="1" t="s">
        <v>116</v>
      </c>
      <c r="K8402" s="1" t="s">
        <v>12</v>
      </c>
      <c r="L8402" s="1" t="s">
        <v>77</v>
      </c>
    </row>
    <row r="8403" spans="1:12" x14ac:dyDescent="0.2">
      <c r="A8403" s="1" t="s">
        <v>234</v>
      </c>
      <c r="B8403" s="1" t="s">
        <v>13</v>
      </c>
      <c r="C8403" s="2">
        <v>43890</v>
      </c>
      <c r="D8403" s="1" t="s">
        <v>4614</v>
      </c>
      <c r="E8403" s="1"/>
      <c r="F8403" s="1" t="s">
        <v>5489</v>
      </c>
      <c r="G8403" s="3">
        <v>47.16</v>
      </c>
      <c r="H8403" s="3"/>
      <c r="I8403" s="1" t="s">
        <v>120</v>
      </c>
      <c r="J8403" s="1" t="s">
        <v>171</v>
      </c>
      <c r="K8403" s="1" t="s">
        <v>12</v>
      </c>
      <c r="L8403" s="1" t="s">
        <v>289</v>
      </c>
    </row>
    <row r="8404" spans="1:12" x14ac:dyDescent="0.2">
      <c r="A8404" s="1" t="s">
        <v>234</v>
      </c>
      <c r="B8404" s="1" t="s">
        <v>13</v>
      </c>
      <c r="C8404" s="2">
        <v>43890</v>
      </c>
      <c r="D8404" s="1" t="s">
        <v>164</v>
      </c>
      <c r="E8404" s="1"/>
      <c r="F8404" s="1" t="s">
        <v>5060</v>
      </c>
      <c r="G8404" s="3">
        <v>480</v>
      </c>
      <c r="H8404" s="3"/>
      <c r="I8404" s="1" t="s">
        <v>232</v>
      </c>
      <c r="J8404" s="1" t="s">
        <v>233</v>
      </c>
      <c r="K8404" s="1" t="s">
        <v>12</v>
      </c>
      <c r="L8404" s="1" t="s">
        <v>393</v>
      </c>
    </row>
    <row r="8405" spans="1:12" x14ac:dyDescent="0.2">
      <c r="A8405" s="1" t="s">
        <v>234</v>
      </c>
      <c r="B8405" s="1" t="s">
        <v>13</v>
      </c>
      <c r="C8405" s="2">
        <v>43890</v>
      </c>
      <c r="D8405" s="1" t="s">
        <v>163</v>
      </c>
      <c r="E8405" s="1"/>
      <c r="F8405" s="1" t="s">
        <v>4756</v>
      </c>
      <c r="G8405" s="3"/>
      <c r="H8405" s="3">
        <v>62.75</v>
      </c>
      <c r="I8405" s="1" t="s">
        <v>232</v>
      </c>
      <c r="J8405" s="1" t="s">
        <v>233</v>
      </c>
      <c r="K8405" s="1" t="s">
        <v>84</v>
      </c>
      <c r="L8405" s="1" t="s">
        <v>111</v>
      </c>
    </row>
    <row r="8406" spans="1:12" x14ac:dyDescent="0.2">
      <c r="A8406" s="1" t="s">
        <v>234</v>
      </c>
      <c r="B8406" s="1" t="s">
        <v>13</v>
      </c>
      <c r="C8406" s="2">
        <v>43890</v>
      </c>
      <c r="D8406" s="1" t="s">
        <v>166</v>
      </c>
      <c r="E8406" s="1"/>
      <c r="F8406" s="1" t="s">
        <v>5490</v>
      </c>
      <c r="G8406" s="3">
        <v>1050.1500000000001</v>
      </c>
      <c r="H8406" s="3"/>
      <c r="I8406" s="1" t="s">
        <v>83</v>
      </c>
      <c r="J8406" s="1" t="s">
        <v>181</v>
      </c>
      <c r="K8406" s="1" t="s">
        <v>12</v>
      </c>
      <c r="L8406" s="1" t="s">
        <v>44</v>
      </c>
    </row>
    <row r="8407" spans="1:12" x14ac:dyDescent="0.2">
      <c r="A8407" s="1" t="s">
        <v>234</v>
      </c>
      <c r="B8407" s="1" t="s">
        <v>13</v>
      </c>
      <c r="C8407" s="2">
        <v>43890</v>
      </c>
      <c r="D8407" s="1" t="s">
        <v>161</v>
      </c>
      <c r="E8407" s="1"/>
      <c r="F8407" s="1" t="s">
        <v>5491</v>
      </c>
      <c r="G8407" s="3"/>
      <c r="H8407" s="3">
        <v>1138.44</v>
      </c>
      <c r="I8407" s="1" t="s">
        <v>83</v>
      </c>
      <c r="J8407" s="1" t="s">
        <v>181</v>
      </c>
      <c r="K8407" s="1" t="s">
        <v>12</v>
      </c>
      <c r="L8407" s="1" t="s">
        <v>38</v>
      </c>
    </row>
    <row r="8408" spans="1:12" x14ac:dyDescent="0.2">
      <c r="A8408" s="1" t="s">
        <v>234</v>
      </c>
      <c r="B8408" s="1" t="s">
        <v>13</v>
      </c>
      <c r="C8408" s="2">
        <v>43890</v>
      </c>
      <c r="D8408" s="1" t="s">
        <v>162</v>
      </c>
      <c r="E8408" s="1"/>
      <c r="F8408" s="1" t="s">
        <v>5492</v>
      </c>
      <c r="G8408" s="3">
        <v>1665.41</v>
      </c>
      <c r="H8408" s="3"/>
      <c r="I8408" s="1" t="s">
        <v>83</v>
      </c>
      <c r="J8408" s="1" t="s">
        <v>181</v>
      </c>
      <c r="K8408" s="1" t="s">
        <v>12</v>
      </c>
      <c r="L8408" s="1" t="s">
        <v>32</v>
      </c>
    </row>
    <row r="8409" spans="1:12" x14ac:dyDescent="0.2">
      <c r="A8409" s="1" t="s">
        <v>234</v>
      </c>
      <c r="B8409" s="1" t="s">
        <v>13</v>
      </c>
      <c r="C8409" s="2">
        <v>43890</v>
      </c>
      <c r="D8409" s="1" t="s">
        <v>167</v>
      </c>
      <c r="E8409" s="1"/>
      <c r="F8409" s="1" t="s">
        <v>5493</v>
      </c>
      <c r="G8409" s="3"/>
      <c r="H8409" s="3">
        <v>933.01</v>
      </c>
      <c r="I8409" s="1" t="s">
        <v>83</v>
      </c>
      <c r="J8409" s="1" t="s">
        <v>181</v>
      </c>
      <c r="K8409" s="1" t="s">
        <v>12</v>
      </c>
      <c r="L8409" s="1" t="s">
        <v>3535</v>
      </c>
    </row>
    <row r="8410" spans="1:12" x14ac:dyDescent="0.2">
      <c r="A8410" s="1" t="s">
        <v>234</v>
      </c>
      <c r="B8410" s="1" t="s">
        <v>13</v>
      </c>
      <c r="C8410" s="2">
        <v>43890</v>
      </c>
      <c r="D8410" s="1" t="s">
        <v>4614</v>
      </c>
      <c r="E8410" s="1"/>
      <c r="F8410" s="1" t="s">
        <v>5494</v>
      </c>
      <c r="G8410" s="3">
        <v>329.63</v>
      </c>
      <c r="H8410" s="3"/>
      <c r="I8410" s="1" t="s">
        <v>83</v>
      </c>
      <c r="J8410" s="1" t="s">
        <v>181</v>
      </c>
      <c r="K8410" s="1" t="s">
        <v>12</v>
      </c>
      <c r="L8410" s="1" t="s">
        <v>36</v>
      </c>
    </row>
    <row r="8411" spans="1:12" x14ac:dyDescent="0.2">
      <c r="A8411" s="1" t="s">
        <v>234</v>
      </c>
      <c r="B8411" s="1" t="s">
        <v>13</v>
      </c>
      <c r="C8411" s="2">
        <v>43890</v>
      </c>
      <c r="D8411" s="1" t="s">
        <v>166</v>
      </c>
      <c r="E8411" s="1"/>
      <c r="F8411" s="1" t="s">
        <v>5310</v>
      </c>
      <c r="G8411" s="3">
        <v>1420.7</v>
      </c>
      <c r="H8411" s="3"/>
      <c r="I8411" s="1" t="s">
        <v>119</v>
      </c>
      <c r="J8411" s="1" t="s">
        <v>86</v>
      </c>
      <c r="K8411" s="1" t="s">
        <v>12</v>
      </c>
      <c r="L8411" s="1" t="s">
        <v>41</v>
      </c>
    </row>
    <row r="8412" spans="1:12" x14ac:dyDescent="0.2">
      <c r="A8412" s="1" t="s">
        <v>234</v>
      </c>
      <c r="B8412" s="1" t="s">
        <v>13</v>
      </c>
      <c r="C8412" s="2">
        <v>43890</v>
      </c>
      <c r="D8412" s="1" t="s">
        <v>166</v>
      </c>
      <c r="E8412" s="1"/>
      <c r="F8412" s="1" t="s">
        <v>5495</v>
      </c>
      <c r="G8412" s="3">
        <v>600</v>
      </c>
      <c r="H8412" s="3"/>
      <c r="I8412" s="1" t="s">
        <v>119</v>
      </c>
      <c r="J8412" s="1" t="s">
        <v>86</v>
      </c>
      <c r="K8412" s="1" t="s">
        <v>12</v>
      </c>
      <c r="L8412" s="1" t="s">
        <v>491</v>
      </c>
    </row>
    <row r="8413" spans="1:12" x14ac:dyDescent="0.2">
      <c r="A8413" s="1" t="s">
        <v>234</v>
      </c>
      <c r="B8413" s="1" t="s">
        <v>13</v>
      </c>
      <c r="C8413" s="2">
        <v>43890</v>
      </c>
      <c r="D8413" s="1" t="s">
        <v>160</v>
      </c>
      <c r="E8413" s="1"/>
      <c r="F8413" s="1" t="s">
        <v>5496</v>
      </c>
      <c r="G8413" s="3"/>
      <c r="H8413" s="3">
        <v>1417.4</v>
      </c>
      <c r="I8413" s="1" t="s">
        <v>119</v>
      </c>
      <c r="J8413" s="1" t="s">
        <v>86</v>
      </c>
      <c r="K8413" s="1" t="s">
        <v>12</v>
      </c>
      <c r="L8413" s="1" t="s">
        <v>1909</v>
      </c>
    </row>
    <row r="8414" spans="1:12" x14ac:dyDescent="0.2">
      <c r="A8414" s="1" t="s">
        <v>234</v>
      </c>
      <c r="B8414" s="1" t="s">
        <v>13</v>
      </c>
      <c r="C8414" s="2">
        <v>43890</v>
      </c>
      <c r="D8414" s="1" t="s">
        <v>160</v>
      </c>
      <c r="E8414" s="1"/>
      <c r="F8414" s="1" t="s">
        <v>5497</v>
      </c>
      <c r="G8414" s="3"/>
      <c r="H8414" s="3">
        <v>950</v>
      </c>
      <c r="I8414" s="1" t="s">
        <v>119</v>
      </c>
      <c r="J8414" s="1" t="s">
        <v>86</v>
      </c>
      <c r="K8414" s="1" t="s">
        <v>12</v>
      </c>
      <c r="L8414" s="1" t="s">
        <v>333</v>
      </c>
    </row>
    <row r="8415" spans="1:12" x14ac:dyDescent="0.2">
      <c r="A8415" s="1" t="s">
        <v>234</v>
      </c>
      <c r="B8415" s="1" t="s">
        <v>13</v>
      </c>
      <c r="C8415" s="2">
        <v>43890</v>
      </c>
      <c r="D8415" s="1" t="s">
        <v>160</v>
      </c>
      <c r="E8415" s="1"/>
      <c r="F8415" s="1" t="s">
        <v>5498</v>
      </c>
      <c r="G8415" s="3"/>
      <c r="H8415" s="3">
        <v>744</v>
      </c>
      <c r="I8415" s="1" t="s">
        <v>119</v>
      </c>
      <c r="J8415" s="1" t="s">
        <v>86</v>
      </c>
      <c r="K8415" s="1" t="s">
        <v>12</v>
      </c>
      <c r="L8415" s="1" t="s">
        <v>2764</v>
      </c>
    </row>
    <row r="8416" spans="1:12" x14ac:dyDescent="0.2">
      <c r="A8416" s="1" t="s">
        <v>234</v>
      </c>
      <c r="B8416" s="1" t="s">
        <v>13</v>
      </c>
      <c r="C8416" s="2">
        <v>43890</v>
      </c>
      <c r="D8416" s="1" t="s">
        <v>160</v>
      </c>
      <c r="E8416" s="1"/>
      <c r="F8416" s="1" t="s">
        <v>5499</v>
      </c>
      <c r="G8416" s="3"/>
      <c r="H8416" s="3">
        <v>950</v>
      </c>
      <c r="I8416" s="1" t="s">
        <v>119</v>
      </c>
      <c r="J8416" s="1" t="s">
        <v>86</v>
      </c>
      <c r="K8416" s="1" t="s">
        <v>12</v>
      </c>
      <c r="L8416" s="1" t="s">
        <v>2519</v>
      </c>
    </row>
    <row r="8417" spans="1:12" x14ac:dyDescent="0.2">
      <c r="A8417" s="1" t="s">
        <v>234</v>
      </c>
      <c r="B8417" s="1" t="s">
        <v>13</v>
      </c>
      <c r="C8417" s="2">
        <v>43890</v>
      </c>
      <c r="D8417" s="1" t="s">
        <v>160</v>
      </c>
      <c r="E8417" s="1"/>
      <c r="F8417" s="1" t="s">
        <v>5500</v>
      </c>
      <c r="G8417" s="3"/>
      <c r="H8417" s="3">
        <v>2174.83</v>
      </c>
      <c r="I8417" s="1" t="s">
        <v>119</v>
      </c>
      <c r="J8417" s="1" t="s">
        <v>86</v>
      </c>
      <c r="K8417" s="1" t="s">
        <v>12</v>
      </c>
      <c r="L8417" s="1" t="s">
        <v>24</v>
      </c>
    </row>
    <row r="8418" spans="1:12" x14ac:dyDescent="0.2">
      <c r="A8418" s="1" t="s">
        <v>234</v>
      </c>
      <c r="B8418" s="1" t="s">
        <v>13</v>
      </c>
      <c r="C8418" s="2">
        <v>43890</v>
      </c>
      <c r="D8418" s="1" t="s">
        <v>160</v>
      </c>
      <c r="E8418" s="1"/>
      <c r="F8418" s="1" t="s">
        <v>5501</v>
      </c>
      <c r="G8418" s="3"/>
      <c r="H8418" s="3">
        <v>912</v>
      </c>
      <c r="I8418" s="1" t="s">
        <v>119</v>
      </c>
      <c r="J8418" s="1" t="s">
        <v>86</v>
      </c>
      <c r="K8418" s="1" t="s">
        <v>12</v>
      </c>
      <c r="L8418" s="1" t="s">
        <v>3187</v>
      </c>
    </row>
    <row r="8419" spans="1:12" x14ac:dyDescent="0.2">
      <c r="A8419" s="1" t="s">
        <v>234</v>
      </c>
      <c r="B8419" s="1" t="s">
        <v>13</v>
      </c>
      <c r="C8419" s="2">
        <v>43890</v>
      </c>
      <c r="D8419" s="1" t="s">
        <v>161</v>
      </c>
      <c r="E8419" s="1"/>
      <c r="F8419" s="1" t="s">
        <v>5217</v>
      </c>
      <c r="G8419" s="3"/>
      <c r="H8419" s="3">
        <v>2769.98</v>
      </c>
      <c r="I8419" s="1" t="s">
        <v>119</v>
      </c>
      <c r="J8419" s="1" t="s">
        <v>86</v>
      </c>
      <c r="K8419" s="1" t="s">
        <v>84</v>
      </c>
      <c r="L8419" s="1" t="s">
        <v>241</v>
      </c>
    </row>
    <row r="8420" spans="1:12" x14ac:dyDescent="0.2">
      <c r="A8420" s="1" t="s">
        <v>234</v>
      </c>
      <c r="B8420" s="1" t="s">
        <v>13</v>
      </c>
      <c r="C8420" s="2">
        <v>43890</v>
      </c>
      <c r="D8420" s="1" t="s">
        <v>164</v>
      </c>
      <c r="E8420" s="1"/>
      <c r="F8420" s="1" t="s">
        <v>5502</v>
      </c>
      <c r="G8420" s="3">
        <v>906</v>
      </c>
      <c r="H8420" s="3"/>
      <c r="I8420" s="1" t="s">
        <v>119</v>
      </c>
      <c r="J8420" s="1" t="s">
        <v>86</v>
      </c>
      <c r="K8420" s="1" t="s">
        <v>12</v>
      </c>
      <c r="L8420" s="1" t="s">
        <v>42</v>
      </c>
    </row>
    <row r="8421" spans="1:12" x14ac:dyDescent="0.2">
      <c r="A8421" s="1" t="s">
        <v>234</v>
      </c>
      <c r="B8421" s="1" t="s">
        <v>13</v>
      </c>
      <c r="C8421" s="2">
        <v>43890</v>
      </c>
      <c r="D8421" s="1" t="s">
        <v>165</v>
      </c>
      <c r="E8421" s="1"/>
      <c r="F8421" s="1" t="s">
        <v>5503</v>
      </c>
      <c r="G8421" s="3">
        <v>846</v>
      </c>
      <c r="H8421" s="3"/>
      <c r="I8421" s="1" t="s">
        <v>119</v>
      </c>
      <c r="J8421" s="1" t="s">
        <v>86</v>
      </c>
      <c r="K8421" s="1" t="s">
        <v>12</v>
      </c>
      <c r="L8421" s="1" t="s">
        <v>481</v>
      </c>
    </row>
    <row r="8422" spans="1:12" x14ac:dyDescent="0.2">
      <c r="A8422" s="1" t="s">
        <v>234</v>
      </c>
      <c r="B8422" s="1" t="s">
        <v>13</v>
      </c>
      <c r="C8422" s="2">
        <v>43890</v>
      </c>
      <c r="D8422" s="1" t="s">
        <v>165</v>
      </c>
      <c r="E8422" s="1"/>
      <c r="F8422" s="1" t="s">
        <v>5504</v>
      </c>
      <c r="G8422" s="3">
        <v>846.24</v>
      </c>
      <c r="H8422" s="3"/>
      <c r="I8422" s="1" t="s">
        <v>119</v>
      </c>
      <c r="J8422" s="1" t="s">
        <v>86</v>
      </c>
      <c r="K8422" s="1" t="s">
        <v>12</v>
      </c>
      <c r="L8422" s="1" t="s">
        <v>3547</v>
      </c>
    </row>
    <row r="8423" spans="1:12" x14ac:dyDescent="0.2">
      <c r="A8423" s="1" t="s">
        <v>234</v>
      </c>
      <c r="B8423" s="1" t="s">
        <v>13</v>
      </c>
      <c r="C8423" s="2">
        <v>43890</v>
      </c>
      <c r="D8423" s="1" t="s">
        <v>165</v>
      </c>
      <c r="E8423" s="1"/>
      <c r="F8423" s="1" t="s">
        <v>5505</v>
      </c>
      <c r="G8423" s="3">
        <v>390.76</v>
      </c>
      <c r="H8423" s="3"/>
      <c r="I8423" s="1" t="s">
        <v>119</v>
      </c>
      <c r="J8423" s="1" t="s">
        <v>86</v>
      </c>
      <c r="K8423" s="1" t="s">
        <v>12</v>
      </c>
      <c r="L8423" s="1" t="s">
        <v>110</v>
      </c>
    </row>
    <row r="8424" spans="1:12" x14ac:dyDescent="0.2">
      <c r="A8424" s="1" t="s">
        <v>234</v>
      </c>
      <c r="B8424" s="1" t="s">
        <v>13</v>
      </c>
      <c r="C8424" s="2">
        <v>43890</v>
      </c>
      <c r="D8424" s="1" t="s">
        <v>165</v>
      </c>
      <c r="E8424" s="1"/>
      <c r="F8424" s="1" t="s">
        <v>5506</v>
      </c>
      <c r="G8424" s="3">
        <v>600</v>
      </c>
      <c r="H8424" s="3"/>
      <c r="I8424" s="1" t="s">
        <v>119</v>
      </c>
      <c r="J8424" s="1" t="s">
        <v>86</v>
      </c>
      <c r="K8424" s="1" t="s">
        <v>12</v>
      </c>
      <c r="L8424" s="1" t="s">
        <v>2643</v>
      </c>
    </row>
    <row r="8425" spans="1:12" x14ac:dyDescent="0.2">
      <c r="A8425" s="1" t="s">
        <v>234</v>
      </c>
      <c r="B8425" s="1" t="s">
        <v>13</v>
      </c>
      <c r="C8425" s="2">
        <v>43890</v>
      </c>
      <c r="D8425" s="1" t="s">
        <v>162</v>
      </c>
      <c r="E8425" s="1"/>
      <c r="F8425" s="1" t="s">
        <v>5507</v>
      </c>
      <c r="G8425" s="3">
        <v>446.03</v>
      </c>
      <c r="H8425" s="3"/>
      <c r="I8425" s="1" t="s">
        <v>119</v>
      </c>
      <c r="J8425" s="1" t="s">
        <v>86</v>
      </c>
      <c r="K8425" s="1" t="s">
        <v>12</v>
      </c>
      <c r="L8425" s="1" t="s">
        <v>1126</v>
      </c>
    </row>
    <row r="8426" spans="1:12" x14ac:dyDescent="0.2">
      <c r="A8426" s="1" t="s">
        <v>234</v>
      </c>
      <c r="B8426" s="1" t="s">
        <v>13</v>
      </c>
      <c r="C8426" s="2">
        <v>43890</v>
      </c>
      <c r="D8426" s="1" t="s">
        <v>162</v>
      </c>
      <c r="E8426" s="1"/>
      <c r="F8426" s="1" t="s">
        <v>5508</v>
      </c>
      <c r="G8426" s="3">
        <v>2499.6999999999998</v>
      </c>
      <c r="H8426" s="3"/>
      <c r="I8426" s="1" t="s">
        <v>119</v>
      </c>
      <c r="J8426" s="1" t="s">
        <v>86</v>
      </c>
      <c r="K8426" s="1" t="s">
        <v>12</v>
      </c>
      <c r="L8426" s="1" t="s">
        <v>15</v>
      </c>
    </row>
    <row r="8427" spans="1:12" x14ac:dyDescent="0.2">
      <c r="A8427" s="1" t="s">
        <v>234</v>
      </c>
      <c r="B8427" s="1" t="s">
        <v>13</v>
      </c>
      <c r="C8427" s="2">
        <v>43890</v>
      </c>
      <c r="D8427" s="1" t="s">
        <v>4619</v>
      </c>
      <c r="E8427" s="1"/>
      <c r="F8427" s="1" t="s">
        <v>5082</v>
      </c>
      <c r="G8427" s="3">
        <v>72.61</v>
      </c>
      <c r="H8427" s="3"/>
      <c r="I8427" s="1" t="s">
        <v>119</v>
      </c>
      <c r="J8427" s="1" t="s">
        <v>86</v>
      </c>
      <c r="K8427" s="1" t="s">
        <v>84</v>
      </c>
      <c r="L8427" s="1" t="s">
        <v>63</v>
      </c>
    </row>
    <row r="8428" spans="1:12" x14ac:dyDescent="0.2">
      <c r="A8428" s="1" t="s">
        <v>234</v>
      </c>
      <c r="B8428" s="1" t="s">
        <v>13</v>
      </c>
      <c r="C8428" s="2">
        <v>43890</v>
      </c>
      <c r="D8428" s="1" t="s">
        <v>167</v>
      </c>
      <c r="E8428" s="1"/>
      <c r="F8428" s="1" t="s">
        <v>5509</v>
      </c>
      <c r="G8428" s="3"/>
      <c r="H8428" s="3">
        <v>852</v>
      </c>
      <c r="I8428" s="1" t="s">
        <v>119</v>
      </c>
      <c r="J8428" s="1" t="s">
        <v>86</v>
      </c>
      <c r="K8428" s="1" t="s">
        <v>12</v>
      </c>
      <c r="L8428" s="1" t="s">
        <v>42</v>
      </c>
    </row>
    <row r="8429" spans="1:12" x14ac:dyDescent="0.2">
      <c r="A8429" s="1" t="s">
        <v>234</v>
      </c>
      <c r="B8429" s="1" t="s">
        <v>13</v>
      </c>
      <c r="C8429" s="2">
        <v>43890</v>
      </c>
      <c r="D8429" s="1" t="s">
        <v>167</v>
      </c>
      <c r="E8429" s="1"/>
      <c r="F8429" s="1" t="s">
        <v>4623</v>
      </c>
      <c r="G8429" s="3"/>
      <c r="H8429" s="3">
        <v>401.76</v>
      </c>
      <c r="I8429" s="1" t="s">
        <v>119</v>
      </c>
      <c r="J8429" s="1" t="s">
        <v>86</v>
      </c>
      <c r="K8429" s="1" t="s">
        <v>12</v>
      </c>
      <c r="L8429" s="1" t="s">
        <v>2869</v>
      </c>
    </row>
    <row r="8430" spans="1:12" x14ac:dyDescent="0.2">
      <c r="A8430" s="1" t="s">
        <v>234</v>
      </c>
      <c r="B8430" s="1" t="s">
        <v>13</v>
      </c>
      <c r="C8430" s="2">
        <v>43890</v>
      </c>
      <c r="D8430" s="1" t="s">
        <v>167</v>
      </c>
      <c r="E8430" s="1"/>
      <c r="F8430" s="1" t="s">
        <v>5510</v>
      </c>
      <c r="G8430" s="3"/>
      <c r="H8430" s="3">
        <v>805.74</v>
      </c>
      <c r="I8430" s="1" t="s">
        <v>119</v>
      </c>
      <c r="J8430" s="1" t="s">
        <v>86</v>
      </c>
      <c r="K8430" s="1" t="s">
        <v>84</v>
      </c>
      <c r="L8430" s="1" t="s">
        <v>114</v>
      </c>
    </row>
    <row r="8431" spans="1:12" x14ac:dyDescent="0.2">
      <c r="A8431" s="1" t="s">
        <v>234</v>
      </c>
      <c r="B8431" s="1" t="s">
        <v>13</v>
      </c>
      <c r="C8431" s="2">
        <v>43890</v>
      </c>
      <c r="D8431" s="1" t="s">
        <v>161</v>
      </c>
      <c r="E8431" s="1"/>
      <c r="F8431" s="1" t="s">
        <v>5511</v>
      </c>
      <c r="G8431" s="3"/>
      <c r="H8431" s="3">
        <v>989.53</v>
      </c>
      <c r="I8431" s="1" t="s">
        <v>83</v>
      </c>
      <c r="J8431" s="1" t="s">
        <v>175</v>
      </c>
      <c r="K8431" s="1" t="s">
        <v>84</v>
      </c>
      <c r="L8431" s="1" t="s">
        <v>114</v>
      </c>
    </row>
    <row r="8432" spans="1:12" x14ac:dyDescent="0.2">
      <c r="A8432" s="1" t="s">
        <v>234</v>
      </c>
      <c r="B8432" s="1" t="s">
        <v>13</v>
      </c>
      <c r="C8432" s="2">
        <v>43890</v>
      </c>
      <c r="D8432" s="1" t="s">
        <v>163</v>
      </c>
      <c r="E8432" s="1"/>
      <c r="F8432" s="1" t="s">
        <v>5512</v>
      </c>
      <c r="G8432" s="3"/>
      <c r="H8432" s="3">
        <v>1037.24</v>
      </c>
      <c r="I8432" s="1" t="s">
        <v>83</v>
      </c>
      <c r="J8432" s="1" t="s">
        <v>175</v>
      </c>
      <c r="K8432" s="1" t="s">
        <v>84</v>
      </c>
      <c r="L8432" s="1" t="s">
        <v>114</v>
      </c>
    </row>
    <row r="8433" spans="1:12" x14ac:dyDescent="0.2">
      <c r="A8433" s="1" t="s">
        <v>234</v>
      </c>
      <c r="B8433" s="1" t="s">
        <v>13</v>
      </c>
      <c r="C8433" s="2">
        <v>43890</v>
      </c>
      <c r="D8433" s="1" t="s">
        <v>4619</v>
      </c>
      <c r="E8433" s="1"/>
      <c r="F8433" s="1" t="s">
        <v>4620</v>
      </c>
      <c r="G8433" s="3">
        <v>34.11</v>
      </c>
      <c r="H8433" s="3"/>
      <c r="I8433" s="1" t="s">
        <v>83</v>
      </c>
      <c r="J8433" s="1" t="s">
        <v>175</v>
      </c>
      <c r="K8433" s="1" t="s">
        <v>84</v>
      </c>
      <c r="L8433" s="1" t="s">
        <v>111</v>
      </c>
    </row>
    <row r="8434" spans="1:12" x14ac:dyDescent="0.2">
      <c r="A8434" s="1" t="s">
        <v>234</v>
      </c>
      <c r="B8434" s="1" t="s">
        <v>13</v>
      </c>
      <c r="C8434" s="2">
        <v>43890</v>
      </c>
      <c r="D8434" s="1" t="s">
        <v>4595</v>
      </c>
      <c r="E8434" s="1"/>
      <c r="F8434" s="1" t="s">
        <v>4950</v>
      </c>
      <c r="G8434" s="3">
        <v>32.01</v>
      </c>
      <c r="H8434" s="3"/>
      <c r="I8434" s="1" t="s">
        <v>83</v>
      </c>
      <c r="J8434" s="1" t="s">
        <v>175</v>
      </c>
      <c r="K8434" s="1" t="s">
        <v>84</v>
      </c>
      <c r="L8434" s="1" t="s">
        <v>306</v>
      </c>
    </row>
    <row r="8435" spans="1:12" x14ac:dyDescent="0.2">
      <c r="A8435" s="1" t="s">
        <v>234</v>
      </c>
      <c r="B8435" s="1" t="s">
        <v>13</v>
      </c>
      <c r="C8435" s="2">
        <v>43890</v>
      </c>
      <c r="D8435" s="1" t="s">
        <v>160</v>
      </c>
      <c r="E8435" s="1"/>
      <c r="F8435" s="1" t="s">
        <v>5513</v>
      </c>
      <c r="G8435" s="3"/>
      <c r="H8435" s="3">
        <v>702</v>
      </c>
      <c r="I8435" s="1" t="s">
        <v>85</v>
      </c>
      <c r="J8435" s="1" t="s">
        <v>125</v>
      </c>
      <c r="K8435" s="1" t="s">
        <v>12</v>
      </c>
      <c r="L8435" s="1" t="s">
        <v>296</v>
      </c>
    </row>
    <row r="8436" spans="1:12" x14ac:dyDescent="0.2">
      <c r="A8436" s="1" t="s">
        <v>234</v>
      </c>
      <c r="B8436" s="1" t="s">
        <v>13</v>
      </c>
      <c r="C8436" s="2">
        <v>43890</v>
      </c>
      <c r="D8436" s="1" t="s">
        <v>163</v>
      </c>
      <c r="E8436" s="1"/>
      <c r="F8436" s="1" t="s">
        <v>5514</v>
      </c>
      <c r="G8436" s="3"/>
      <c r="H8436" s="3">
        <v>699</v>
      </c>
      <c r="I8436" s="1" t="s">
        <v>85</v>
      </c>
      <c r="J8436" s="1" t="s">
        <v>125</v>
      </c>
      <c r="K8436" s="1" t="s">
        <v>12</v>
      </c>
      <c r="L8436" s="1" t="s">
        <v>296</v>
      </c>
    </row>
    <row r="8437" spans="1:12" x14ac:dyDescent="0.2">
      <c r="A8437" s="1" t="s">
        <v>234</v>
      </c>
      <c r="B8437" s="1" t="s">
        <v>13</v>
      </c>
      <c r="C8437" s="2">
        <v>43890</v>
      </c>
      <c r="D8437" s="1" t="s">
        <v>160</v>
      </c>
      <c r="E8437" s="1"/>
      <c r="F8437" s="1" t="s">
        <v>4954</v>
      </c>
      <c r="G8437" s="3"/>
      <c r="H8437" s="3">
        <v>316.77</v>
      </c>
      <c r="I8437" s="1" t="s">
        <v>123</v>
      </c>
      <c r="J8437" s="1" t="s">
        <v>124</v>
      </c>
      <c r="K8437" s="1" t="s">
        <v>12</v>
      </c>
      <c r="L8437" s="1" t="s">
        <v>49</v>
      </c>
    </row>
    <row r="8438" spans="1:12" x14ac:dyDescent="0.2">
      <c r="A8438" s="1" t="s">
        <v>234</v>
      </c>
      <c r="B8438" s="1" t="s">
        <v>13</v>
      </c>
      <c r="C8438" s="2">
        <v>43890</v>
      </c>
      <c r="D8438" s="1" t="s">
        <v>165</v>
      </c>
      <c r="E8438" s="1"/>
      <c r="F8438" s="1" t="s">
        <v>5515</v>
      </c>
      <c r="G8438" s="3">
        <v>370.06</v>
      </c>
      <c r="H8438" s="3"/>
      <c r="I8438" s="1" t="s">
        <v>123</v>
      </c>
      <c r="J8438" s="1" t="s">
        <v>124</v>
      </c>
      <c r="K8438" s="1" t="s">
        <v>12</v>
      </c>
      <c r="L8438" s="1" t="s">
        <v>1592</v>
      </c>
    </row>
    <row r="8439" spans="1:12" x14ac:dyDescent="0.2">
      <c r="A8439" s="1" t="s">
        <v>234</v>
      </c>
      <c r="B8439" s="1" t="s">
        <v>13</v>
      </c>
      <c r="C8439" s="2">
        <v>43890</v>
      </c>
      <c r="D8439" s="1" t="s">
        <v>4625</v>
      </c>
      <c r="E8439" s="1"/>
      <c r="F8439" s="1" t="s">
        <v>5089</v>
      </c>
      <c r="G8439" s="3">
        <v>2.96</v>
      </c>
      <c r="H8439" s="3"/>
      <c r="I8439" s="1" t="s">
        <v>123</v>
      </c>
      <c r="J8439" s="1" t="s">
        <v>124</v>
      </c>
      <c r="K8439" s="1" t="s">
        <v>84</v>
      </c>
      <c r="L8439" s="1" t="s">
        <v>2028</v>
      </c>
    </row>
    <row r="8440" spans="1:12" x14ac:dyDescent="0.2">
      <c r="A8440" s="1" t="s">
        <v>234</v>
      </c>
      <c r="B8440" s="1" t="s">
        <v>13</v>
      </c>
      <c r="C8440" s="2">
        <v>43890</v>
      </c>
      <c r="D8440" s="1" t="s">
        <v>4614</v>
      </c>
      <c r="E8440" s="1"/>
      <c r="F8440" s="1" t="s">
        <v>5516</v>
      </c>
      <c r="G8440" s="3">
        <v>124.86</v>
      </c>
      <c r="H8440" s="3"/>
      <c r="I8440" s="1" t="s">
        <v>123</v>
      </c>
      <c r="J8440" s="1" t="s">
        <v>124</v>
      </c>
      <c r="K8440" s="1" t="s">
        <v>12</v>
      </c>
      <c r="L8440" s="1" t="s">
        <v>261</v>
      </c>
    </row>
    <row r="8441" spans="1:12" x14ac:dyDescent="0.2">
      <c r="A8441" s="1" t="s">
        <v>234</v>
      </c>
      <c r="B8441" s="1" t="s">
        <v>13</v>
      </c>
      <c r="C8441" s="2">
        <v>43890</v>
      </c>
      <c r="D8441" s="1" t="s">
        <v>166</v>
      </c>
      <c r="E8441" s="1"/>
      <c r="F8441" s="1" t="s">
        <v>5517</v>
      </c>
      <c r="G8441" s="3">
        <v>293.07</v>
      </c>
      <c r="H8441" s="3"/>
      <c r="I8441" s="1" t="s">
        <v>185</v>
      </c>
      <c r="J8441" s="1" t="s">
        <v>126</v>
      </c>
      <c r="K8441" s="1" t="s">
        <v>12</v>
      </c>
      <c r="L8441" s="1" t="s">
        <v>49</v>
      </c>
    </row>
    <row r="8442" spans="1:12" x14ac:dyDescent="0.2">
      <c r="A8442" s="1" t="s">
        <v>234</v>
      </c>
      <c r="B8442" s="1" t="s">
        <v>13</v>
      </c>
      <c r="C8442" s="2">
        <v>43890</v>
      </c>
      <c r="D8442" s="1" t="s">
        <v>161</v>
      </c>
      <c r="E8442" s="1"/>
      <c r="F8442" s="1" t="s">
        <v>5422</v>
      </c>
      <c r="G8442" s="3"/>
      <c r="H8442" s="3">
        <v>73.650000000000006</v>
      </c>
      <c r="I8442" s="1" t="s">
        <v>185</v>
      </c>
      <c r="J8442" s="1" t="s">
        <v>126</v>
      </c>
      <c r="K8442" s="1" t="s">
        <v>84</v>
      </c>
      <c r="L8442" s="1" t="s">
        <v>51</v>
      </c>
    </row>
    <row r="8443" spans="1:12" x14ac:dyDescent="0.2">
      <c r="A8443" s="1" t="s">
        <v>234</v>
      </c>
      <c r="B8443" s="1" t="s">
        <v>13</v>
      </c>
      <c r="C8443" s="2">
        <v>43890</v>
      </c>
      <c r="D8443" s="1" t="s">
        <v>164</v>
      </c>
      <c r="E8443" s="1"/>
      <c r="F8443" s="1" t="s">
        <v>5518</v>
      </c>
      <c r="G8443" s="3">
        <v>289.88</v>
      </c>
      <c r="H8443" s="3"/>
      <c r="I8443" s="1" t="s">
        <v>185</v>
      </c>
      <c r="J8443" s="1" t="s">
        <v>126</v>
      </c>
      <c r="K8443" s="1" t="s">
        <v>12</v>
      </c>
      <c r="L8443" s="1" t="s">
        <v>49</v>
      </c>
    </row>
    <row r="8444" spans="1:12" x14ac:dyDescent="0.2">
      <c r="A8444" s="1" t="s">
        <v>234</v>
      </c>
      <c r="B8444" s="1" t="s">
        <v>13</v>
      </c>
      <c r="C8444" s="2">
        <v>43890</v>
      </c>
      <c r="D8444" s="1" t="s">
        <v>163</v>
      </c>
      <c r="E8444" s="1"/>
      <c r="F8444" s="1" t="s">
        <v>4959</v>
      </c>
      <c r="G8444" s="3"/>
      <c r="H8444" s="3">
        <v>121.83</v>
      </c>
      <c r="I8444" s="1" t="s">
        <v>185</v>
      </c>
      <c r="J8444" s="1" t="s">
        <v>126</v>
      </c>
      <c r="K8444" s="1" t="s">
        <v>84</v>
      </c>
      <c r="L8444" s="1" t="s">
        <v>241</v>
      </c>
    </row>
    <row r="8445" spans="1:12" x14ac:dyDescent="0.2">
      <c r="A8445" s="1" t="s">
        <v>234</v>
      </c>
      <c r="B8445" s="1" t="s">
        <v>13</v>
      </c>
      <c r="C8445" s="2">
        <v>43890</v>
      </c>
      <c r="D8445" s="1" t="s">
        <v>161</v>
      </c>
      <c r="E8445" s="1"/>
      <c r="F8445" s="1" t="s">
        <v>5519</v>
      </c>
      <c r="G8445" s="3"/>
      <c r="H8445" s="3">
        <v>1332.21</v>
      </c>
      <c r="I8445" s="1" t="s">
        <v>106</v>
      </c>
      <c r="J8445" s="1" t="s">
        <v>122</v>
      </c>
      <c r="K8445" s="1" t="s">
        <v>12</v>
      </c>
      <c r="L8445" s="1" t="s">
        <v>16</v>
      </c>
    </row>
    <row r="8446" spans="1:12" x14ac:dyDescent="0.2">
      <c r="A8446" s="1" t="s">
        <v>234</v>
      </c>
      <c r="B8446" s="1" t="s">
        <v>13</v>
      </c>
      <c r="C8446" s="2">
        <v>43890</v>
      </c>
      <c r="D8446" s="1" t="s">
        <v>161</v>
      </c>
      <c r="E8446" s="1"/>
      <c r="F8446" s="1" t="s">
        <v>4768</v>
      </c>
      <c r="G8446" s="3"/>
      <c r="H8446" s="3">
        <v>506.21</v>
      </c>
      <c r="I8446" s="1" t="s">
        <v>106</v>
      </c>
      <c r="J8446" s="1" t="s">
        <v>122</v>
      </c>
      <c r="K8446" s="1" t="s">
        <v>12</v>
      </c>
      <c r="L8446" s="1" t="s">
        <v>25</v>
      </c>
    </row>
    <row r="8447" spans="1:12" x14ac:dyDescent="0.2">
      <c r="A8447" s="1" t="s">
        <v>234</v>
      </c>
      <c r="B8447" s="1" t="s">
        <v>13</v>
      </c>
      <c r="C8447" s="2">
        <v>43890</v>
      </c>
      <c r="D8447" s="1" t="s">
        <v>161</v>
      </c>
      <c r="E8447" s="1"/>
      <c r="F8447" s="1" t="s">
        <v>4811</v>
      </c>
      <c r="G8447" s="3"/>
      <c r="H8447" s="3">
        <v>176.08</v>
      </c>
      <c r="I8447" s="1" t="s">
        <v>106</v>
      </c>
      <c r="J8447" s="1" t="s">
        <v>122</v>
      </c>
      <c r="K8447" s="1" t="s">
        <v>12</v>
      </c>
      <c r="L8447" s="1" t="s">
        <v>1047</v>
      </c>
    </row>
    <row r="8448" spans="1:12" x14ac:dyDescent="0.2">
      <c r="A8448" s="1" t="s">
        <v>234</v>
      </c>
      <c r="B8448" s="1" t="s">
        <v>13</v>
      </c>
      <c r="C8448" s="2">
        <v>43890</v>
      </c>
      <c r="D8448" s="1" t="s">
        <v>160</v>
      </c>
      <c r="E8448" s="1"/>
      <c r="F8448" s="1" t="s">
        <v>4678</v>
      </c>
      <c r="G8448" s="3"/>
      <c r="H8448" s="3">
        <v>916.76</v>
      </c>
      <c r="I8448" s="1" t="s">
        <v>108</v>
      </c>
      <c r="J8448" s="1" t="s">
        <v>117</v>
      </c>
      <c r="K8448" s="1" t="s">
        <v>12</v>
      </c>
      <c r="L8448" s="1" t="s">
        <v>80</v>
      </c>
    </row>
    <row r="8449" spans="1:12" x14ac:dyDescent="0.2">
      <c r="A8449" s="1" t="s">
        <v>234</v>
      </c>
      <c r="B8449" s="1" t="s">
        <v>13</v>
      </c>
      <c r="C8449" s="2">
        <v>43890</v>
      </c>
      <c r="D8449" s="1" t="s">
        <v>164</v>
      </c>
      <c r="E8449" s="1"/>
      <c r="F8449" s="1" t="s">
        <v>5303</v>
      </c>
      <c r="G8449" s="3">
        <v>615.37</v>
      </c>
      <c r="H8449" s="3"/>
      <c r="I8449" s="1" t="s">
        <v>106</v>
      </c>
      <c r="J8449" s="1" t="s">
        <v>107</v>
      </c>
      <c r="K8449" s="1" t="s">
        <v>12</v>
      </c>
      <c r="L8449" s="1" t="s">
        <v>25</v>
      </c>
    </row>
    <row r="8450" spans="1:12" x14ac:dyDescent="0.2">
      <c r="A8450" s="1" t="s">
        <v>234</v>
      </c>
      <c r="B8450" s="1" t="s">
        <v>13</v>
      </c>
      <c r="C8450" s="2">
        <v>43890</v>
      </c>
      <c r="D8450" s="1" t="s">
        <v>4619</v>
      </c>
      <c r="E8450" s="1"/>
      <c r="F8450" s="1" t="s">
        <v>5033</v>
      </c>
      <c r="G8450" s="3">
        <v>35.85</v>
      </c>
      <c r="H8450" s="3"/>
      <c r="I8450" s="1" t="s">
        <v>106</v>
      </c>
      <c r="J8450" s="1" t="s">
        <v>121</v>
      </c>
      <c r="K8450" s="1" t="s">
        <v>12</v>
      </c>
      <c r="L8450" s="1" t="s">
        <v>313</v>
      </c>
    </row>
    <row r="8451" spans="1:12" x14ac:dyDescent="0.2">
      <c r="A8451" s="1" t="s">
        <v>234</v>
      </c>
      <c r="B8451" s="1" t="s">
        <v>13</v>
      </c>
      <c r="C8451" s="2">
        <v>43890</v>
      </c>
      <c r="D8451" s="1" t="s">
        <v>162</v>
      </c>
      <c r="E8451" s="1"/>
      <c r="F8451" s="1" t="s">
        <v>5520</v>
      </c>
      <c r="G8451" s="3">
        <v>757.69</v>
      </c>
      <c r="H8451" s="3"/>
      <c r="I8451" s="1" t="s">
        <v>87</v>
      </c>
      <c r="J8451" s="1" t="s">
        <v>116</v>
      </c>
      <c r="K8451" s="1" t="s">
        <v>84</v>
      </c>
      <c r="L8451" s="1" t="s">
        <v>63</v>
      </c>
    </row>
    <row r="8452" spans="1:12" x14ac:dyDescent="0.2">
      <c r="A8452" s="1" t="s">
        <v>234</v>
      </c>
      <c r="B8452" s="1" t="s">
        <v>13</v>
      </c>
      <c r="C8452" s="2">
        <v>43890</v>
      </c>
      <c r="D8452" s="1" t="s">
        <v>4619</v>
      </c>
      <c r="E8452" s="1"/>
      <c r="F8452" s="1" t="s">
        <v>5082</v>
      </c>
      <c r="G8452" s="3">
        <v>25.63</v>
      </c>
      <c r="H8452" s="3"/>
      <c r="I8452" s="1" t="s">
        <v>87</v>
      </c>
      <c r="J8452" s="1" t="s">
        <v>116</v>
      </c>
      <c r="K8452" s="1" t="s">
        <v>84</v>
      </c>
      <c r="L8452" s="1" t="s">
        <v>63</v>
      </c>
    </row>
    <row r="8453" spans="1:12" x14ac:dyDescent="0.2">
      <c r="A8453" s="1" t="s">
        <v>234</v>
      </c>
      <c r="B8453" s="1" t="s">
        <v>13</v>
      </c>
      <c r="C8453" s="2">
        <v>43890</v>
      </c>
      <c r="D8453" s="1" t="s">
        <v>4595</v>
      </c>
      <c r="E8453" s="1"/>
      <c r="F8453" s="1" t="s">
        <v>4732</v>
      </c>
      <c r="G8453" s="3">
        <v>25.63</v>
      </c>
      <c r="H8453" s="3"/>
      <c r="I8453" s="1" t="s">
        <v>87</v>
      </c>
      <c r="J8453" s="1" t="s">
        <v>116</v>
      </c>
      <c r="K8453" s="1" t="s">
        <v>84</v>
      </c>
      <c r="L8453" s="1" t="s">
        <v>63</v>
      </c>
    </row>
    <row r="8454" spans="1:12" x14ac:dyDescent="0.2">
      <c r="A8454" s="1" t="s">
        <v>234</v>
      </c>
      <c r="B8454" s="1" t="s">
        <v>13</v>
      </c>
      <c r="C8454" s="2">
        <v>43890</v>
      </c>
      <c r="D8454" s="1" t="s">
        <v>166</v>
      </c>
      <c r="E8454" s="1"/>
      <c r="F8454" s="1" t="s">
        <v>4761</v>
      </c>
      <c r="G8454" s="3">
        <v>276.66000000000003</v>
      </c>
      <c r="H8454" s="3"/>
      <c r="I8454" s="1" t="s">
        <v>87</v>
      </c>
      <c r="J8454" s="1" t="s">
        <v>253</v>
      </c>
      <c r="K8454" s="1" t="s">
        <v>84</v>
      </c>
      <c r="L8454" s="1" t="s">
        <v>241</v>
      </c>
    </row>
    <row r="8455" spans="1:12" x14ac:dyDescent="0.2">
      <c r="A8455" s="1" t="s">
        <v>234</v>
      </c>
      <c r="B8455" s="1" t="s">
        <v>13</v>
      </c>
      <c r="C8455" s="2">
        <v>43890</v>
      </c>
      <c r="D8455" s="1" t="s">
        <v>165</v>
      </c>
      <c r="E8455" s="1"/>
      <c r="F8455" s="1" t="s">
        <v>4919</v>
      </c>
      <c r="G8455" s="3">
        <v>114.23</v>
      </c>
      <c r="H8455" s="3"/>
      <c r="I8455" s="1" t="s">
        <v>120</v>
      </c>
      <c r="J8455" s="1" t="s">
        <v>171</v>
      </c>
      <c r="K8455" s="1" t="s">
        <v>84</v>
      </c>
      <c r="L8455" s="1" t="s">
        <v>2028</v>
      </c>
    </row>
    <row r="8456" spans="1:12" x14ac:dyDescent="0.2">
      <c r="A8456" s="1" t="s">
        <v>234</v>
      </c>
      <c r="B8456" s="1" t="s">
        <v>13</v>
      </c>
      <c r="C8456" s="2">
        <v>43890</v>
      </c>
      <c r="D8456" s="1" t="s">
        <v>167</v>
      </c>
      <c r="E8456" s="1"/>
      <c r="F8456" s="1" t="s">
        <v>4708</v>
      </c>
      <c r="G8456" s="3"/>
      <c r="H8456" s="3">
        <v>238.77</v>
      </c>
      <c r="I8456" s="1" t="s">
        <v>120</v>
      </c>
      <c r="J8456" s="1" t="s">
        <v>171</v>
      </c>
      <c r="K8456" s="1" t="s">
        <v>84</v>
      </c>
      <c r="L8456" s="1" t="s">
        <v>409</v>
      </c>
    </row>
    <row r="8457" spans="1:12" x14ac:dyDescent="0.2">
      <c r="A8457" s="1" t="s">
        <v>234</v>
      </c>
      <c r="B8457" s="1" t="s">
        <v>13</v>
      </c>
      <c r="C8457" s="2">
        <v>43890</v>
      </c>
      <c r="D8457" s="1" t="s">
        <v>4610</v>
      </c>
      <c r="E8457" s="1"/>
      <c r="F8457" s="1" t="s">
        <v>4879</v>
      </c>
      <c r="G8457" s="3">
        <v>1.47</v>
      </c>
      <c r="H8457" s="3"/>
      <c r="I8457" s="1" t="s">
        <v>232</v>
      </c>
      <c r="J8457" s="1" t="s">
        <v>233</v>
      </c>
      <c r="K8457" s="1" t="s">
        <v>12</v>
      </c>
      <c r="L8457" s="1" t="s">
        <v>433</v>
      </c>
    </row>
    <row r="8458" spans="1:12" x14ac:dyDescent="0.2">
      <c r="A8458" s="1" t="s">
        <v>234</v>
      </c>
      <c r="B8458" s="1" t="s">
        <v>13</v>
      </c>
      <c r="C8458" s="2">
        <v>43890</v>
      </c>
      <c r="D8458" s="1" t="s">
        <v>167</v>
      </c>
      <c r="E8458" s="1"/>
      <c r="F8458" s="1" t="s">
        <v>5315</v>
      </c>
      <c r="G8458" s="3"/>
      <c r="H8458" s="3">
        <v>376.74</v>
      </c>
      <c r="I8458" s="1" t="s">
        <v>232</v>
      </c>
      <c r="J8458" s="1" t="s">
        <v>233</v>
      </c>
      <c r="K8458" s="1" t="s">
        <v>12</v>
      </c>
      <c r="L8458" s="1" t="s">
        <v>384</v>
      </c>
    </row>
    <row r="8459" spans="1:12" x14ac:dyDescent="0.2">
      <c r="A8459" s="1" t="s">
        <v>234</v>
      </c>
      <c r="B8459" s="1" t="s">
        <v>13</v>
      </c>
      <c r="C8459" s="2">
        <v>43890</v>
      </c>
      <c r="D8459" s="1" t="s">
        <v>163</v>
      </c>
      <c r="E8459" s="1"/>
      <c r="F8459" s="1" t="s">
        <v>5521</v>
      </c>
      <c r="G8459" s="3"/>
      <c r="H8459" s="3">
        <v>935.67</v>
      </c>
      <c r="I8459" s="1" t="s">
        <v>83</v>
      </c>
      <c r="J8459" s="1" t="s">
        <v>181</v>
      </c>
      <c r="K8459" s="1" t="s">
        <v>12</v>
      </c>
      <c r="L8459" s="1" t="s">
        <v>44</v>
      </c>
    </row>
    <row r="8460" spans="1:12" x14ac:dyDescent="0.2">
      <c r="A8460" s="1" t="s">
        <v>234</v>
      </c>
      <c r="B8460" s="1" t="s">
        <v>13</v>
      </c>
      <c r="C8460" s="2">
        <v>43890</v>
      </c>
      <c r="D8460" s="1" t="s">
        <v>162</v>
      </c>
      <c r="E8460" s="1"/>
      <c r="F8460" s="1" t="s">
        <v>5522</v>
      </c>
      <c r="G8460" s="3">
        <v>2617.29</v>
      </c>
      <c r="H8460" s="3"/>
      <c r="I8460" s="1" t="s">
        <v>83</v>
      </c>
      <c r="J8460" s="1" t="s">
        <v>181</v>
      </c>
      <c r="K8460" s="1" t="s">
        <v>12</v>
      </c>
      <c r="L8460" s="1" t="s">
        <v>14</v>
      </c>
    </row>
    <row r="8461" spans="1:12" x14ac:dyDescent="0.2">
      <c r="A8461" s="1" t="s">
        <v>234</v>
      </c>
      <c r="B8461" s="1" t="s">
        <v>13</v>
      </c>
      <c r="C8461" s="2">
        <v>43890</v>
      </c>
      <c r="D8461" s="1" t="s">
        <v>162</v>
      </c>
      <c r="E8461" s="1"/>
      <c r="F8461" s="1" t="s">
        <v>5523</v>
      </c>
      <c r="G8461" s="3">
        <v>1037.78</v>
      </c>
      <c r="H8461" s="3"/>
      <c r="I8461" s="1" t="s">
        <v>83</v>
      </c>
      <c r="J8461" s="1" t="s">
        <v>181</v>
      </c>
      <c r="K8461" s="1" t="s">
        <v>12</v>
      </c>
      <c r="L8461" s="1" t="s">
        <v>411</v>
      </c>
    </row>
    <row r="8462" spans="1:12" x14ac:dyDescent="0.2">
      <c r="A8462" s="1" t="s">
        <v>234</v>
      </c>
      <c r="B8462" s="1" t="s">
        <v>13</v>
      </c>
      <c r="C8462" s="2">
        <v>43890</v>
      </c>
      <c r="D8462" s="1" t="s">
        <v>167</v>
      </c>
      <c r="E8462" s="1"/>
      <c r="F8462" s="1" t="s">
        <v>5524</v>
      </c>
      <c r="G8462" s="3"/>
      <c r="H8462" s="3">
        <v>1521.03</v>
      </c>
      <c r="I8462" s="1" t="s">
        <v>83</v>
      </c>
      <c r="J8462" s="1" t="s">
        <v>181</v>
      </c>
      <c r="K8462" s="1" t="s">
        <v>12</v>
      </c>
      <c r="L8462" s="1" t="s">
        <v>30</v>
      </c>
    </row>
    <row r="8463" spans="1:12" x14ac:dyDescent="0.2">
      <c r="A8463" s="1" t="s">
        <v>234</v>
      </c>
      <c r="B8463" s="1" t="s">
        <v>13</v>
      </c>
      <c r="C8463" s="2">
        <v>43890</v>
      </c>
      <c r="D8463" s="1" t="s">
        <v>166</v>
      </c>
      <c r="E8463" s="1"/>
      <c r="F8463" s="1" t="s">
        <v>5525</v>
      </c>
      <c r="G8463" s="3">
        <v>756</v>
      </c>
      <c r="H8463" s="3"/>
      <c r="I8463" s="1" t="s">
        <v>119</v>
      </c>
      <c r="J8463" s="1" t="s">
        <v>86</v>
      </c>
      <c r="K8463" s="1" t="s">
        <v>12</v>
      </c>
      <c r="L8463" s="1" t="s">
        <v>372</v>
      </c>
    </row>
    <row r="8464" spans="1:12" x14ac:dyDescent="0.2">
      <c r="A8464" s="1" t="s">
        <v>234</v>
      </c>
      <c r="B8464" s="1" t="s">
        <v>13</v>
      </c>
      <c r="C8464" s="2">
        <v>43890</v>
      </c>
      <c r="D8464" s="1" t="s">
        <v>161</v>
      </c>
      <c r="E8464" s="1"/>
      <c r="F8464" s="1" t="s">
        <v>5526</v>
      </c>
      <c r="G8464" s="3"/>
      <c r="H8464" s="3">
        <v>2298.21</v>
      </c>
      <c r="I8464" s="1" t="s">
        <v>119</v>
      </c>
      <c r="J8464" s="1" t="s">
        <v>86</v>
      </c>
      <c r="K8464" s="1" t="s">
        <v>12</v>
      </c>
      <c r="L8464" s="1" t="s">
        <v>15</v>
      </c>
    </row>
    <row r="8465" spans="1:12" x14ac:dyDescent="0.2">
      <c r="A8465" s="1" t="s">
        <v>234</v>
      </c>
      <c r="B8465" s="1" t="s">
        <v>13</v>
      </c>
      <c r="C8465" s="2">
        <v>43890</v>
      </c>
      <c r="D8465" s="1" t="s">
        <v>161</v>
      </c>
      <c r="E8465" s="1"/>
      <c r="F8465" s="1" t="s">
        <v>5527</v>
      </c>
      <c r="G8465" s="3"/>
      <c r="H8465" s="3">
        <v>852</v>
      </c>
      <c r="I8465" s="1" t="s">
        <v>119</v>
      </c>
      <c r="J8465" s="1" t="s">
        <v>86</v>
      </c>
      <c r="K8465" s="1" t="s">
        <v>12</v>
      </c>
      <c r="L8465" s="1" t="s">
        <v>2651</v>
      </c>
    </row>
    <row r="8466" spans="1:12" x14ac:dyDescent="0.2">
      <c r="A8466" s="1" t="s">
        <v>234</v>
      </c>
      <c r="B8466" s="1" t="s">
        <v>13</v>
      </c>
      <c r="C8466" s="2">
        <v>43890</v>
      </c>
      <c r="D8466" s="1" t="s">
        <v>161</v>
      </c>
      <c r="E8466" s="1"/>
      <c r="F8466" s="1" t="s">
        <v>5528</v>
      </c>
      <c r="G8466" s="3"/>
      <c r="H8466" s="3">
        <v>990.5</v>
      </c>
      <c r="I8466" s="1" t="s">
        <v>119</v>
      </c>
      <c r="J8466" s="1" t="s">
        <v>86</v>
      </c>
      <c r="K8466" s="1" t="s">
        <v>12</v>
      </c>
      <c r="L8466" s="1" t="s">
        <v>3023</v>
      </c>
    </row>
    <row r="8467" spans="1:12" x14ac:dyDescent="0.2">
      <c r="A8467" s="1" t="s">
        <v>234</v>
      </c>
      <c r="B8467" s="1" t="s">
        <v>13</v>
      </c>
      <c r="C8467" s="2">
        <v>43890</v>
      </c>
      <c r="D8467" s="1" t="s">
        <v>161</v>
      </c>
      <c r="E8467" s="1"/>
      <c r="F8467" s="1" t="s">
        <v>5529</v>
      </c>
      <c r="G8467" s="3"/>
      <c r="H8467" s="3">
        <v>880.77</v>
      </c>
      <c r="I8467" s="1" t="s">
        <v>119</v>
      </c>
      <c r="J8467" s="1" t="s">
        <v>86</v>
      </c>
      <c r="K8467" s="1" t="s">
        <v>12</v>
      </c>
      <c r="L8467" s="1" t="s">
        <v>32</v>
      </c>
    </row>
    <row r="8468" spans="1:12" x14ac:dyDescent="0.2">
      <c r="A8468" s="1" t="s">
        <v>234</v>
      </c>
      <c r="B8468" s="1" t="s">
        <v>13</v>
      </c>
      <c r="C8468" s="2">
        <v>43890</v>
      </c>
      <c r="D8468" s="1" t="s">
        <v>161</v>
      </c>
      <c r="E8468" s="1"/>
      <c r="F8468" s="1" t="s">
        <v>5530</v>
      </c>
      <c r="G8468" s="3"/>
      <c r="H8468" s="3">
        <v>665</v>
      </c>
      <c r="I8468" s="1" t="s">
        <v>119</v>
      </c>
      <c r="J8468" s="1" t="s">
        <v>86</v>
      </c>
      <c r="K8468" s="1" t="s">
        <v>12</v>
      </c>
      <c r="L8468" s="1" t="s">
        <v>2968</v>
      </c>
    </row>
    <row r="8469" spans="1:12" x14ac:dyDescent="0.2">
      <c r="A8469" s="1" t="s">
        <v>234</v>
      </c>
      <c r="B8469" s="1" t="s">
        <v>13</v>
      </c>
      <c r="C8469" s="2">
        <v>43890</v>
      </c>
      <c r="D8469" s="1" t="s">
        <v>163</v>
      </c>
      <c r="E8469" s="1"/>
      <c r="F8469" s="1" t="s">
        <v>5531</v>
      </c>
      <c r="G8469" s="3"/>
      <c r="H8469" s="3">
        <v>964.5</v>
      </c>
      <c r="I8469" s="1" t="s">
        <v>119</v>
      </c>
      <c r="J8469" s="1" t="s">
        <v>86</v>
      </c>
      <c r="K8469" s="1" t="s">
        <v>12</v>
      </c>
      <c r="L8469" s="1" t="s">
        <v>496</v>
      </c>
    </row>
    <row r="8470" spans="1:12" x14ac:dyDescent="0.2">
      <c r="A8470" s="1" t="s">
        <v>234</v>
      </c>
      <c r="B8470" s="1" t="s">
        <v>13</v>
      </c>
      <c r="C8470" s="2">
        <v>43890</v>
      </c>
      <c r="D8470" s="1" t="s">
        <v>163</v>
      </c>
      <c r="E8470" s="1"/>
      <c r="F8470" s="1" t="s">
        <v>5532</v>
      </c>
      <c r="G8470" s="3"/>
      <c r="H8470" s="3">
        <v>474.63</v>
      </c>
      <c r="I8470" s="1" t="s">
        <v>119</v>
      </c>
      <c r="J8470" s="1" t="s">
        <v>86</v>
      </c>
      <c r="K8470" s="1" t="s">
        <v>12</v>
      </c>
      <c r="L8470" s="1" t="s">
        <v>1126</v>
      </c>
    </row>
    <row r="8471" spans="1:12" x14ac:dyDescent="0.2">
      <c r="A8471" s="1" t="s">
        <v>234</v>
      </c>
      <c r="B8471" s="1" t="s">
        <v>13</v>
      </c>
      <c r="C8471" s="2">
        <v>43890</v>
      </c>
      <c r="D8471" s="1" t="s">
        <v>165</v>
      </c>
      <c r="E8471" s="1"/>
      <c r="F8471" s="1" t="s">
        <v>5533</v>
      </c>
      <c r="G8471" s="3">
        <v>936</v>
      </c>
      <c r="H8471" s="3"/>
      <c r="I8471" s="1" t="s">
        <v>119</v>
      </c>
      <c r="J8471" s="1" t="s">
        <v>86</v>
      </c>
      <c r="K8471" s="1" t="s">
        <v>12</v>
      </c>
      <c r="L8471" s="1" t="s">
        <v>2628</v>
      </c>
    </row>
    <row r="8472" spans="1:12" x14ac:dyDescent="0.2">
      <c r="A8472" s="1" t="s">
        <v>234</v>
      </c>
      <c r="B8472" s="1" t="s">
        <v>13</v>
      </c>
      <c r="C8472" s="2">
        <v>43890</v>
      </c>
      <c r="D8472" s="1" t="s">
        <v>165</v>
      </c>
      <c r="E8472" s="1"/>
      <c r="F8472" s="1" t="s">
        <v>5534</v>
      </c>
      <c r="G8472" s="3">
        <v>624</v>
      </c>
      <c r="H8472" s="3"/>
      <c r="I8472" s="1" t="s">
        <v>119</v>
      </c>
      <c r="J8472" s="1" t="s">
        <v>86</v>
      </c>
      <c r="K8472" s="1" t="s">
        <v>12</v>
      </c>
      <c r="L8472" s="1" t="s">
        <v>2630</v>
      </c>
    </row>
    <row r="8473" spans="1:12" x14ac:dyDescent="0.2">
      <c r="A8473" s="1" t="s">
        <v>234</v>
      </c>
      <c r="B8473" s="1" t="s">
        <v>13</v>
      </c>
      <c r="C8473" s="2">
        <v>43890</v>
      </c>
      <c r="D8473" s="1" t="s">
        <v>162</v>
      </c>
      <c r="E8473" s="1"/>
      <c r="F8473" s="1" t="s">
        <v>5535</v>
      </c>
      <c r="G8473" s="3">
        <v>2602.96</v>
      </c>
      <c r="H8473" s="3"/>
      <c r="I8473" s="1" t="s">
        <v>119</v>
      </c>
      <c r="J8473" s="1" t="s">
        <v>86</v>
      </c>
      <c r="K8473" s="1" t="s">
        <v>12</v>
      </c>
      <c r="L8473" s="1" t="s">
        <v>2511</v>
      </c>
    </row>
    <row r="8474" spans="1:12" x14ac:dyDescent="0.2">
      <c r="A8474" s="1" t="s">
        <v>234</v>
      </c>
      <c r="B8474" s="1" t="s">
        <v>13</v>
      </c>
      <c r="C8474" s="2">
        <v>43890</v>
      </c>
      <c r="D8474" s="1" t="s">
        <v>4625</v>
      </c>
      <c r="E8474" s="1"/>
      <c r="F8474" s="1" t="s">
        <v>5536</v>
      </c>
      <c r="G8474" s="3">
        <v>6.56</v>
      </c>
      <c r="H8474" s="3"/>
      <c r="I8474" s="1" t="s">
        <v>119</v>
      </c>
      <c r="J8474" s="1" t="s">
        <v>86</v>
      </c>
      <c r="K8474" s="1" t="s">
        <v>12</v>
      </c>
      <c r="L8474" s="1" t="s">
        <v>257</v>
      </c>
    </row>
    <row r="8475" spans="1:12" x14ac:dyDescent="0.2">
      <c r="A8475" s="1" t="s">
        <v>234</v>
      </c>
      <c r="B8475" s="1" t="s">
        <v>13</v>
      </c>
      <c r="C8475" s="2">
        <v>43890</v>
      </c>
      <c r="D8475" s="1" t="s">
        <v>4614</v>
      </c>
      <c r="E8475" s="1"/>
      <c r="F8475" s="1" t="s">
        <v>5537</v>
      </c>
      <c r="G8475" s="3">
        <v>18.239999999999998</v>
      </c>
      <c r="H8475" s="3"/>
      <c r="I8475" s="1" t="s">
        <v>119</v>
      </c>
      <c r="J8475" s="1" t="s">
        <v>86</v>
      </c>
      <c r="K8475" s="1" t="s">
        <v>12</v>
      </c>
      <c r="L8475" s="1" t="s">
        <v>50</v>
      </c>
    </row>
    <row r="8476" spans="1:12" x14ac:dyDescent="0.2">
      <c r="A8476" s="1" t="s">
        <v>234</v>
      </c>
      <c r="B8476" s="1" t="s">
        <v>13</v>
      </c>
      <c r="C8476" s="2">
        <v>43890</v>
      </c>
      <c r="D8476" s="1" t="s">
        <v>165</v>
      </c>
      <c r="E8476" s="1"/>
      <c r="F8476" s="1" t="s">
        <v>5443</v>
      </c>
      <c r="G8476" s="3">
        <v>364.62</v>
      </c>
      <c r="H8476" s="3"/>
      <c r="I8476" s="1" t="s">
        <v>83</v>
      </c>
      <c r="J8476" s="1" t="s">
        <v>175</v>
      </c>
      <c r="K8476" s="1" t="s">
        <v>84</v>
      </c>
      <c r="L8476" s="1" t="s">
        <v>111</v>
      </c>
    </row>
    <row r="8477" spans="1:12" x14ac:dyDescent="0.2">
      <c r="A8477" s="1" t="s">
        <v>234</v>
      </c>
      <c r="B8477" s="1" t="s">
        <v>13</v>
      </c>
      <c r="C8477" s="2">
        <v>43890</v>
      </c>
      <c r="D8477" s="1" t="s">
        <v>4619</v>
      </c>
      <c r="E8477" s="1"/>
      <c r="F8477" s="1" t="s">
        <v>5538</v>
      </c>
      <c r="G8477" s="3">
        <v>14.17</v>
      </c>
      <c r="H8477" s="3"/>
      <c r="I8477" s="1" t="s">
        <v>83</v>
      </c>
      <c r="J8477" s="1" t="s">
        <v>175</v>
      </c>
      <c r="K8477" s="1" t="s">
        <v>84</v>
      </c>
      <c r="L8477" s="1" t="s">
        <v>300</v>
      </c>
    </row>
    <row r="8478" spans="1:12" x14ac:dyDescent="0.2">
      <c r="A8478" s="1" t="s">
        <v>234</v>
      </c>
      <c r="B8478" s="1" t="s">
        <v>13</v>
      </c>
      <c r="C8478" s="2">
        <v>43890</v>
      </c>
      <c r="D8478" s="1" t="s">
        <v>4610</v>
      </c>
      <c r="E8478" s="1"/>
      <c r="F8478" s="1" t="s">
        <v>4806</v>
      </c>
      <c r="G8478" s="3">
        <v>12.84</v>
      </c>
      <c r="H8478" s="3"/>
      <c r="I8478" s="1" t="s">
        <v>83</v>
      </c>
      <c r="J8478" s="1" t="s">
        <v>175</v>
      </c>
      <c r="K8478" s="1" t="s">
        <v>84</v>
      </c>
      <c r="L8478" s="1" t="s">
        <v>29</v>
      </c>
    </row>
    <row r="8479" spans="1:12" x14ac:dyDescent="0.2">
      <c r="A8479" s="1" t="s">
        <v>234</v>
      </c>
      <c r="B8479" s="1" t="s">
        <v>13</v>
      </c>
      <c r="C8479" s="2">
        <v>43890</v>
      </c>
      <c r="D8479" s="1" t="s">
        <v>166</v>
      </c>
      <c r="E8479" s="1"/>
      <c r="F8479" s="1" t="s">
        <v>5539</v>
      </c>
      <c r="G8479" s="3">
        <v>936</v>
      </c>
      <c r="H8479" s="3"/>
      <c r="I8479" s="1" t="s">
        <v>85</v>
      </c>
      <c r="J8479" s="1" t="s">
        <v>125</v>
      </c>
      <c r="K8479" s="1" t="s">
        <v>12</v>
      </c>
      <c r="L8479" s="1" t="s">
        <v>955</v>
      </c>
    </row>
    <row r="8480" spans="1:12" x14ac:dyDescent="0.2">
      <c r="A8480" s="1" t="s">
        <v>234</v>
      </c>
      <c r="B8480" s="1" t="s">
        <v>13</v>
      </c>
      <c r="C8480" s="2">
        <v>43890</v>
      </c>
      <c r="D8480" s="1" t="s">
        <v>164</v>
      </c>
      <c r="E8480" s="1"/>
      <c r="F8480" s="1" t="s">
        <v>4654</v>
      </c>
      <c r="G8480" s="3">
        <v>155.93</v>
      </c>
      <c r="H8480" s="3"/>
      <c r="I8480" s="1" t="s">
        <v>85</v>
      </c>
      <c r="J8480" s="1" t="s">
        <v>125</v>
      </c>
      <c r="K8480" s="1" t="s">
        <v>84</v>
      </c>
      <c r="L8480" s="1" t="s">
        <v>51</v>
      </c>
    </row>
    <row r="8481" spans="1:12" x14ac:dyDescent="0.2">
      <c r="A8481" s="1" t="s">
        <v>234</v>
      </c>
      <c r="B8481" s="1" t="s">
        <v>13</v>
      </c>
      <c r="C8481" s="2">
        <v>43890</v>
      </c>
      <c r="D8481" s="1" t="s">
        <v>165</v>
      </c>
      <c r="E8481" s="1"/>
      <c r="F8481" s="1" t="s">
        <v>5540</v>
      </c>
      <c r="G8481" s="3">
        <v>840</v>
      </c>
      <c r="H8481" s="3"/>
      <c r="I8481" s="1" t="s">
        <v>85</v>
      </c>
      <c r="J8481" s="1" t="s">
        <v>125</v>
      </c>
      <c r="K8481" s="1" t="s">
        <v>12</v>
      </c>
      <c r="L8481" s="1" t="s">
        <v>1362</v>
      </c>
    </row>
    <row r="8482" spans="1:12" x14ac:dyDescent="0.2">
      <c r="A8482" s="1" t="s">
        <v>234</v>
      </c>
      <c r="B8482" s="1" t="s">
        <v>13</v>
      </c>
      <c r="C8482" s="2">
        <v>43890</v>
      </c>
      <c r="D8482" s="1" t="s">
        <v>4610</v>
      </c>
      <c r="E8482" s="1"/>
      <c r="F8482" s="1" t="s">
        <v>5541</v>
      </c>
      <c r="G8482" s="3">
        <v>77.08</v>
      </c>
      <c r="H8482" s="3"/>
      <c r="I8482" s="1" t="s">
        <v>85</v>
      </c>
      <c r="J8482" s="1" t="s">
        <v>125</v>
      </c>
      <c r="K8482" s="1" t="s">
        <v>12</v>
      </c>
      <c r="L8482" s="1" t="s">
        <v>1362</v>
      </c>
    </row>
    <row r="8483" spans="1:12" x14ac:dyDescent="0.2">
      <c r="A8483" s="1" t="s">
        <v>234</v>
      </c>
      <c r="B8483" s="1" t="s">
        <v>13</v>
      </c>
      <c r="C8483" s="2">
        <v>43890</v>
      </c>
      <c r="D8483" s="1" t="s">
        <v>4595</v>
      </c>
      <c r="E8483" s="1"/>
      <c r="F8483" s="1" t="s">
        <v>4839</v>
      </c>
      <c r="G8483" s="3">
        <v>30.13</v>
      </c>
      <c r="H8483" s="3"/>
      <c r="I8483" s="1" t="s">
        <v>85</v>
      </c>
      <c r="J8483" s="1" t="s">
        <v>125</v>
      </c>
      <c r="K8483" s="1" t="s">
        <v>84</v>
      </c>
      <c r="L8483" s="1" t="s">
        <v>114</v>
      </c>
    </row>
    <row r="8484" spans="1:12" x14ac:dyDescent="0.2">
      <c r="A8484" s="1" t="s">
        <v>234</v>
      </c>
      <c r="B8484" s="1" t="s">
        <v>13</v>
      </c>
      <c r="C8484" s="2">
        <v>43890</v>
      </c>
      <c r="D8484" s="1" t="s">
        <v>4610</v>
      </c>
      <c r="E8484" s="1"/>
      <c r="F8484" s="1" t="s">
        <v>4808</v>
      </c>
      <c r="G8484" s="3">
        <v>6.48</v>
      </c>
      <c r="H8484" s="3"/>
      <c r="I8484" s="1" t="s">
        <v>177</v>
      </c>
      <c r="J8484" s="1" t="s">
        <v>178</v>
      </c>
      <c r="K8484" s="1" t="s">
        <v>84</v>
      </c>
      <c r="L8484" s="1" t="s">
        <v>111</v>
      </c>
    </row>
    <row r="8485" spans="1:12" x14ac:dyDescent="0.2">
      <c r="A8485" s="1" t="s">
        <v>234</v>
      </c>
      <c r="B8485" s="1" t="s">
        <v>13</v>
      </c>
      <c r="C8485" s="2">
        <v>43890</v>
      </c>
      <c r="D8485" s="1" t="s">
        <v>166</v>
      </c>
      <c r="E8485" s="1"/>
      <c r="F8485" s="1" t="s">
        <v>5542</v>
      </c>
      <c r="G8485" s="3">
        <v>540.45000000000005</v>
      </c>
      <c r="H8485" s="3"/>
      <c r="I8485" s="1" t="s">
        <v>123</v>
      </c>
      <c r="J8485" s="1" t="s">
        <v>124</v>
      </c>
      <c r="K8485" s="1" t="s">
        <v>12</v>
      </c>
      <c r="L8485" s="1" t="s">
        <v>92</v>
      </c>
    </row>
    <row r="8486" spans="1:12" x14ac:dyDescent="0.2">
      <c r="A8486" s="1" t="s">
        <v>234</v>
      </c>
      <c r="B8486" s="1" t="s">
        <v>13</v>
      </c>
      <c r="C8486" s="2">
        <v>43890</v>
      </c>
      <c r="D8486" s="1" t="s">
        <v>162</v>
      </c>
      <c r="E8486" s="1"/>
      <c r="F8486" s="1" t="s">
        <v>4719</v>
      </c>
      <c r="G8486" s="3">
        <v>384.8</v>
      </c>
      <c r="H8486" s="3"/>
      <c r="I8486" s="1" t="s">
        <v>123</v>
      </c>
      <c r="J8486" s="1" t="s">
        <v>124</v>
      </c>
      <c r="K8486" s="1" t="s">
        <v>12</v>
      </c>
      <c r="L8486" s="1" t="s">
        <v>1592</v>
      </c>
    </row>
    <row r="8487" spans="1:12" x14ac:dyDescent="0.2">
      <c r="A8487" s="1" t="s">
        <v>234</v>
      </c>
      <c r="B8487" s="1" t="s">
        <v>13</v>
      </c>
      <c r="C8487" s="2">
        <v>43890</v>
      </c>
      <c r="D8487" s="1" t="s">
        <v>162</v>
      </c>
      <c r="E8487" s="1"/>
      <c r="F8487" s="1" t="s">
        <v>4814</v>
      </c>
      <c r="G8487" s="3">
        <v>570.55999999999995</v>
      </c>
      <c r="H8487" s="3"/>
      <c r="I8487" s="1" t="s">
        <v>123</v>
      </c>
      <c r="J8487" s="1" t="s">
        <v>124</v>
      </c>
      <c r="K8487" s="1" t="s">
        <v>84</v>
      </c>
      <c r="L8487" s="1" t="s">
        <v>26</v>
      </c>
    </row>
    <row r="8488" spans="1:12" x14ac:dyDescent="0.2">
      <c r="A8488" s="1" t="s">
        <v>234</v>
      </c>
      <c r="B8488" s="1" t="s">
        <v>13</v>
      </c>
      <c r="C8488" s="2">
        <v>43890</v>
      </c>
      <c r="D8488" s="1" t="s">
        <v>4610</v>
      </c>
      <c r="E8488" s="1"/>
      <c r="F8488" s="1" t="s">
        <v>4806</v>
      </c>
      <c r="G8488" s="3">
        <v>1.93</v>
      </c>
      <c r="H8488" s="3"/>
      <c r="I8488" s="1" t="s">
        <v>123</v>
      </c>
      <c r="J8488" s="1" t="s">
        <v>124</v>
      </c>
      <c r="K8488" s="1" t="s">
        <v>84</v>
      </c>
      <c r="L8488" s="1" t="s">
        <v>29</v>
      </c>
    </row>
    <row r="8489" spans="1:12" x14ac:dyDescent="0.2">
      <c r="A8489" s="1" t="s">
        <v>234</v>
      </c>
      <c r="B8489" s="1" t="s">
        <v>13</v>
      </c>
      <c r="C8489" s="2">
        <v>43890</v>
      </c>
      <c r="D8489" s="1" t="s">
        <v>4614</v>
      </c>
      <c r="E8489" s="1"/>
      <c r="F8489" s="1" t="s">
        <v>5216</v>
      </c>
      <c r="G8489" s="3">
        <v>20.16</v>
      </c>
      <c r="H8489" s="3"/>
      <c r="I8489" s="1" t="s">
        <v>106</v>
      </c>
      <c r="J8489" s="1" t="s">
        <v>122</v>
      </c>
      <c r="K8489" s="1" t="s">
        <v>12</v>
      </c>
      <c r="L8489" s="1" t="s">
        <v>313</v>
      </c>
    </row>
    <row r="8490" spans="1:12" x14ac:dyDescent="0.2">
      <c r="A8490" s="1" t="s">
        <v>234</v>
      </c>
      <c r="B8490" s="1" t="s">
        <v>13</v>
      </c>
      <c r="C8490" s="2">
        <v>43890</v>
      </c>
      <c r="D8490" s="1" t="s">
        <v>166</v>
      </c>
      <c r="E8490" s="1"/>
      <c r="F8490" s="1" t="s">
        <v>4874</v>
      </c>
      <c r="G8490" s="3">
        <v>32.31</v>
      </c>
      <c r="H8490" s="3"/>
      <c r="I8490" s="1" t="s">
        <v>108</v>
      </c>
      <c r="J8490" s="1" t="s">
        <v>117</v>
      </c>
      <c r="K8490" s="1" t="s">
        <v>84</v>
      </c>
      <c r="L8490" s="1" t="s">
        <v>111</v>
      </c>
    </row>
    <row r="8491" spans="1:12" x14ac:dyDescent="0.2">
      <c r="A8491" s="1" t="s">
        <v>234</v>
      </c>
      <c r="B8491" s="1" t="s">
        <v>13</v>
      </c>
      <c r="C8491" s="2">
        <v>43890</v>
      </c>
      <c r="D8491" s="1" t="s">
        <v>4625</v>
      </c>
      <c r="E8491" s="1"/>
      <c r="F8491" s="1" t="s">
        <v>4887</v>
      </c>
      <c r="G8491" s="3">
        <v>2.35</v>
      </c>
      <c r="H8491" s="3"/>
      <c r="I8491" s="1" t="s">
        <v>108</v>
      </c>
      <c r="J8491" s="1" t="s">
        <v>117</v>
      </c>
      <c r="K8491" s="1" t="s">
        <v>84</v>
      </c>
      <c r="L8491" s="1" t="s">
        <v>306</v>
      </c>
    </row>
    <row r="8492" spans="1:12" x14ac:dyDescent="0.2">
      <c r="A8492" s="1" t="s">
        <v>234</v>
      </c>
      <c r="B8492" s="1" t="s">
        <v>13</v>
      </c>
      <c r="C8492" s="2">
        <v>43890</v>
      </c>
      <c r="D8492" s="1" t="s">
        <v>4595</v>
      </c>
      <c r="E8492" s="1"/>
      <c r="F8492" s="1" t="s">
        <v>4767</v>
      </c>
      <c r="G8492" s="3">
        <v>29.63</v>
      </c>
      <c r="H8492" s="3"/>
      <c r="I8492" s="1" t="s">
        <v>108</v>
      </c>
      <c r="J8492" s="1" t="s">
        <v>117</v>
      </c>
      <c r="K8492" s="1" t="s">
        <v>84</v>
      </c>
      <c r="L8492" s="1" t="s">
        <v>26</v>
      </c>
    </row>
    <row r="8493" spans="1:12" x14ac:dyDescent="0.2">
      <c r="A8493" s="1" t="s">
        <v>234</v>
      </c>
      <c r="B8493" s="1" t="s">
        <v>13</v>
      </c>
      <c r="C8493" s="2">
        <v>43890</v>
      </c>
      <c r="D8493" s="1" t="s">
        <v>4610</v>
      </c>
      <c r="E8493" s="1"/>
      <c r="F8493" s="1" t="s">
        <v>5488</v>
      </c>
      <c r="G8493" s="3">
        <v>3.14</v>
      </c>
      <c r="H8493" s="3"/>
      <c r="I8493" s="1" t="s">
        <v>106</v>
      </c>
      <c r="J8493" s="1" t="s">
        <v>107</v>
      </c>
      <c r="K8493" s="1" t="s">
        <v>12</v>
      </c>
      <c r="L8493" s="1" t="s">
        <v>313</v>
      </c>
    </row>
    <row r="8494" spans="1:12" x14ac:dyDescent="0.2">
      <c r="A8494" s="1" t="s">
        <v>234</v>
      </c>
      <c r="B8494" s="1" t="s">
        <v>13</v>
      </c>
      <c r="C8494" s="2">
        <v>43890</v>
      </c>
      <c r="D8494" s="1" t="s">
        <v>167</v>
      </c>
      <c r="E8494" s="1"/>
      <c r="F8494" s="1" t="s">
        <v>5543</v>
      </c>
      <c r="G8494" s="3"/>
      <c r="H8494" s="3">
        <v>136.66999999999999</v>
      </c>
      <c r="I8494" s="1" t="s">
        <v>106</v>
      </c>
      <c r="J8494" s="1" t="s">
        <v>107</v>
      </c>
      <c r="K8494" s="1" t="s">
        <v>84</v>
      </c>
      <c r="L8494" s="1" t="s">
        <v>66</v>
      </c>
    </row>
    <row r="8495" spans="1:12" x14ac:dyDescent="0.2">
      <c r="A8495" s="1" t="s">
        <v>234</v>
      </c>
      <c r="B8495" s="1" t="s">
        <v>13</v>
      </c>
      <c r="C8495" s="2">
        <v>43890</v>
      </c>
      <c r="D8495" s="1" t="s">
        <v>166</v>
      </c>
      <c r="E8495" s="1"/>
      <c r="F8495" s="1" t="s">
        <v>5544</v>
      </c>
      <c r="G8495" s="3">
        <v>1280</v>
      </c>
      <c r="H8495" s="3"/>
      <c r="I8495" s="1" t="s">
        <v>106</v>
      </c>
      <c r="J8495" s="1" t="s">
        <v>121</v>
      </c>
      <c r="K8495" s="1" t="s">
        <v>12</v>
      </c>
      <c r="L8495" s="1" t="s">
        <v>317</v>
      </c>
    </row>
    <row r="8496" spans="1:12" x14ac:dyDescent="0.2">
      <c r="A8496" s="1" t="s">
        <v>234</v>
      </c>
      <c r="B8496" s="1" t="s">
        <v>13</v>
      </c>
      <c r="C8496" s="2">
        <v>43890</v>
      </c>
      <c r="D8496" s="1" t="s">
        <v>163</v>
      </c>
      <c r="E8496" s="1"/>
      <c r="F8496" s="1" t="s">
        <v>5545</v>
      </c>
      <c r="G8496" s="3"/>
      <c r="H8496" s="3">
        <v>70.680000000000007</v>
      </c>
      <c r="I8496" s="1" t="s">
        <v>106</v>
      </c>
      <c r="J8496" s="1" t="s">
        <v>121</v>
      </c>
      <c r="K8496" s="1" t="s">
        <v>84</v>
      </c>
      <c r="L8496" s="1" t="s">
        <v>29</v>
      </c>
    </row>
    <row r="8497" spans="1:12" x14ac:dyDescent="0.2">
      <c r="A8497" s="1" t="s">
        <v>234</v>
      </c>
      <c r="B8497" s="1" t="s">
        <v>13</v>
      </c>
      <c r="C8497" s="2">
        <v>43890</v>
      </c>
      <c r="D8497" s="1" t="s">
        <v>4614</v>
      </c>
      <c r="E8497" s="1"/>
      <c r="F8497" s="1" t="s">
        <v>5242</v>
      </c>
      <c r="G8497" s="3">
        <v>26.59</v>
      </c>
      <c r="H8497" s="3"/>
      <c r="I8497" s="1" t="s">
        <v>87</v>
      </c>
      <c r="J8497" s="1" t="s">
        <v>116</v>
      </c>
      <c r="K8497" s="1" t="s">
        <v>12</v>
      </c>
      <c r="L8497" s="1" t="s">
        <v>80</v>
      </c>
    </row>
    <row r="8498" spans="1:12" x14ac:dyDescent="0.2">
      <c r="A8498" s="1" t="s">
        <v>234</v>
      </c>
      <c r="B8498" s="1" t="s">
        <v>13</v>
      </c>
      <c r="C8498" s="2">
        <v>43890</v>
      </c>
      <c r="D8498" s="1" t="s">
        <v>4614</v>
      </c>
      <c r="E8498" s="1"/>
      <c r="F8498" s="1" t="s">
        <v>4960</v>
      </c>
      <c r="G8498" s="3">
        <v>46.12</v>
      </c>
      <c r="H8498" s="3"/>
      <c r="I8498" s="1" t="s">
        <v>87</v>
      </c>
      <c r="J8498" s="1" t="s">
        <v>253</v>
      </c>
      <c r="K8498" s="1" t="s">
        <v>84</v>
      </c>
      <c r="L8498" s="1" t="s">
        <v>63</v>
      </c>
    </row>
    <row r="8499" spans="1:12" x14ac:dyDescent="0.2">
      <c r="A8499" s="1" t="s">
        <v>234</v>
      </c>
      <c r="B8499" s="1" t="s">
        <v>13</v>
      </c>
      <c r="C8499" s="2">
        <v>43890</v>
      </c>
      <c r="D8499" s="1" t="s">
        <v>161</v>
      </c>
      <c r="E8499" s="1"/>
      <c r="F8499" s="1" t="s">
        <v>5546</v>
      </c>
      <c r="G8499" s="3"/>
      <c r="H8499" s="3">
        <v>459.52</v>
      </c>
      <c r="I8499" s="1" t="s">
        <v>120</v>
      </c>
      <c r="J8499" s="1" t="s">
        <v>171</v>
      </c>
      <c r="K8499" s="1" t="s">
        <v>84</v>
      </c>
      <c r="L8499" s="1" t="s">
        <v>300</v>
      </c>
    </row>
    <row r="8500" spans="1:12" x14ac:dyDescent="0.2">
      <c r="A8500" s="1" t="s">
        <v>234</v>
      </c>
      <c r="B8500" s="1" t="s">
        <v>13</v>
      </c>
      <c r="C8500" s="2">
        <v>43890</v>
      </c>
      <c r="D8500" s="1" t="s">
        <v>162</v>
      </c>
      <c r="E8500" s="1"/>
      <c r="F8500" s="1" t="s">
        <v>4704</v>
      </c>
      <c r="G8500" s="3">
        <v>371.68</v>
      </c>
      <c r="H8500" s="3"/>
      <c r="I8500" s="1" t="s">
        <v>120</v>
      </c>
      <c r="J8500" s="1" t="s">
        <v>171</v>
      </c>
      <c r="K8500" s="1" t="s">
        <v>12</v>
      </c>
      <c r="L8500" s="1" t="s">
        <v>110</v>
      </c>
    </row>
    <row r="8501" spans="1:12" x14ac:dyDescent="0.2">
      <c r="A8501" s="1" t="s">
        <v>234</v>
      </c>
      <c r="B8501" s="1" t="s">
        <v>13</v>
      </c>
      <c r="C8501" s="2">
        <v>43890</v>
      </c>
      <c r="D8501" s="1" t="s">
        <v>4610</v>
      </c>
      <c r="E8501" s="1"/>
      <c r="F8501" s="1" t="s">
        <v>4847</v>
      </c>
      <c r="G8501" s="3">
        <v>4.57</v>
      </c>
      <c r="H8501" s="3"/>
      <c r="I8501" s="1" t="s">
        <v>120</v>
      </c>
      <c r="J8501" s="1" t="s">
        <v>171</v>
      </c>
      <c r="K8501" s="1" t="s">
        <v>84</v>
      </c>
      <c r="L8501" s="1" t="s">
        <v>2028</v>
      </c>
    </row>
    <row r="8502" spans="1:12" x14ac:dyDescent="0.2">
      <c r="A8502" s="1" t="s">
        <v>234</v>
      </c>
      <c r="B8502" s="1" t="s">
        <v>13</v>
      </c>
      <c r="C8502" s="2">
        <v>43890</v>
      </c>
      <c r="D8502" s="1" t="s">
        <v>166</v>
      </c>
      <c r="E8502" s="1"/>
      <c r="F8502" s="1" t="s">
        <v>5547</v>
      </c>
      <c r="G8502" s="3">
        <v>855</v>
      </c>
      <c r="H8502" s="3"/>
      <c r="I8502" s="1" t="s">
        <v>119</v>
      </c>
      <c r="J8502" s="1" t="s">
        <v>86</v>
      </c>
      <c r="K8502" s="1" t="s">
        <v>12</v>
      </c>
      <c r="L8502" s="1" t="s">
        <v>2990</v>
      </c>
    </row>
    <row r="8503" spans="1:12" x14ac:dyDescent="0.2">
      <c r="A8503" s="1" t="s">
        <v>234</v>
      </c>
      <c r="B8503" s="1" t="s">
        <v>13</v>
      </c>
      <c r="C8503" s="2">
        <v>43890</v>
      </c>
      <c r="D8503" s="1" t="s">
        <v>166</v>
      </c>
      <c r="E8503" s="1"/>
      <c r="F8503" s="1" t="s">
        <v>5548</v>
      </c>
      <c r="G8503" s="3">
        <v>1031.25</v>
      </c>
      <c r="H8503" s="3"/>
      <c r="I8503" s="1" t="s">
        <v>119</v>
      </c>
      <c r="J8503" s="1" t="s">
        <v>86</v>
      </c>
      <c r="K8503" s="1" t="s">
        <v>12</v>
      </c>
      <c r="L8503" s="1" t="s">
        <v>1098</v>
      </c>
    </row>
    <row r="8504" spans="1:12" x14ac:dyDescent="0.2">
      <c r="A8504" s="1" t="s">
        <v>234</v>
      </c>
      <c r="B8504" s="1" t="s">
        <v>13</v>
      </c>
      <c r="C8504" s="2">
        <v>43890</v>
      </c>
      <c r="D8504" s="1" t="s">
        <v>166</v>
      </c>
      <c r="E8504" s="1"/>
      <c r="F8504" s="1" t="s">
        <v>5549</v>
      </c>
      <c r="G8504" s="3">
        <v>864</v>
      </c>
      <c r="H8504" s="3"/>
      <c r="I8504" s="1" t="s">
        <v>119</v>
      </c>
      <c r="J8504" s="1" t="s">
        <v>86</v>
      </c>
      <c r="K8504" s="1" t="s">
        <v>12</v>
      </c>
      <c r="L8504" s="1" t="s">
        <v>82</v>
      </c>
    </row>
    <row r="8505" spans="1:12" x14ac:dyDescent="0.2">
      <c r="A8505" s="1" t="s">
        <v>234</v>
      </c>
      <c r="B8505" s="1" t="s">
        <v>13</v>
      </c>
      <c r="C8505" s="2">
        <v>43890</v>
      </c>
      <c r="D8505" s="1" t="s">
        <v>164</v>
      </c>
      <c r="E8505" s="1"/>
      <c r="F8505" s="1" t="s">
        <v>5550</v>
      </c>
      <c r="G8505" s="3">
        <v>991.62</v>
      </c>
      <c r="H8505" s="3"/>
      <c r="I8505" s="1" t="s">
        <v>119</v>
      </c>
      <c r="J8505" s="1" t="s">
        <v>86</v>
      </c>
      <c r="K8505" s="1" t="s">
        <v>12</v>
      </c>
      <c r="L8505" s="1" t="s">
        <v>72</v>
      </c>
    </row>
    <row r="8506" spans="1:12" x14ac:dyDescent="0.2">
      <c r="A8506" s="1" t="s">
        <v>234</v>
      </c>
      <c r="B8506" s="1" t="s">
        <v>13</v>
      </c>
      <c r="C8506" s="2">
        <v>43890</v>
      </c>
      <c r="D8506" s="1" t="s">
        <v>164</v>
      </c>
      <c r="E8506" s="1"/>
      <c r="F8506" s="1" t="s">
        <v>5551</v>
      </c>
      <c r="G8506" s="3">
        <v>2886.73</v>
      </c>
      <c r="H8506" s="3"/>
      <c r="I8506" s="1" t="s">
        <v>119</v>
      </c>
      <c r="J8506" s="1" t="s">
        <v>86</v>
      </c>
      <c r="K8506" s="1" t="s">
        <v>12</v>
      </c>
      <c r="L8506" s="1" t="s">
        <v>2567</v>
      </c>
    </row>
    <row r="8507" spans="1:12" x14ac:dyDescent="0.2">
      <c r="A8507" s="1" t="s">
        <v>234</v>
      </c>
      <c r="B8507" s="1" t="s">
        <v>13</v>
      </c>
      <c r="C8507" s="2">
        <v>43890</v>
      </c>
      <c r="D8507" s="1" t="s">
        <v>164</v>
      </c>
      <c r="E8507" s="1"/>
      <c r="F8507" s="1" t="s">
        <v>5552</v>
      </c>
      <c r="G8507" s="3">
        <v>950</v>
      </c>
      <c r="H8507" s="3"/>
      <c r="I8507" s="1" t="s">
        <v>119</v>
      </c>
      <c r="J8507" s="1" t="s">
        <v>86</v>
      </c>
      <c r="K8507" s="1" t="s">
        <v>12</v>
      </c>
      <c r="L8507" s="1" t="s">
        <v>333</v>
      </c>
    </row>
    <row r="8508" spans="1:12" x14ac:dyDescent="0.2">
      <c r="A8508" s="1" t="s">
        <v>234</v>
      </c>
      <c r="B8508" s="1" t="s">
        <v>13</v>
      </c>
      <c r="C8508" s="2">
        <v>43890</v>
      </c>
      <c r="D8508" s="1" t="s">
        <v>163</v>
      </c>
      <c r="E8508" s="1"/>
      <c r="F8508" s="1" t="s">
        <v>5553</v>
      </c>
      <c r="G8508" s="3"/>
      <c r="H8508" s="3">
        <v>624</v>
      </c>
      <c r="I8508" s="1" t="s">
        <v>119</v>
      </c>
      <c r="J8508" s="1" t="s">
        <v>86</v>
      </c>
      <c r="K8508" s="1" t="s">
        <v>12</v>
      </c>
      <c r="L8508" s="1" t="s">
        <v>53</v>
      </c>
    </row>
    <row r="8509" spans="1:12" x14ac:dyDescent="0.2">
      <c r="A8509" s="1" t="s">
        <v>234</v>
      </c>
      <c r="B8509" s="1" t="s">
        <v>13</v>
      </c>
      <c r="C8509" s="2">
        <v>43890</v>
      </c>
      <c r="D8509" s="1" t="s">
        <v>165</v>
      </c>
      <c r="E8509" s="1"/>
      <c r="F8509" s="1" t="s">
        <v>5554</v>
      </c>
      <c r="G8509" s="3">
        <v>2099.7399999999998</v>
      </c>
      <c r="H8509" s="3"/>
      <c r="I8509" s="1" t="s">
        <v>119</v>
      </c>
      <c r="J8509" s="1" t="s">
        <v>86</v>
      </c>
      <c r="K8509" s="1" t="s">
        <v>12</v>
      </c>
      <c r="L8509" s="1" t="s">
        <v>433</v>
      </c>
    </row>
    <row r="8510" spans="1:12" x14ac:dyDescent="0.2">
      <c r="A8510" s="1" t="s">
        <v>234</v>
      </c>
      <c r="B8510" s="1" t="s">
        <v>13</v>
      </c>
      <c r="C8510" s="2">
        <v>43890</v>
      </c>
      <c r="D8510" s="1" t="s">
        <v>165</v>
      </c>
      <c r="E8510" s="1"/>
      <c r="F8510" s="1" t="s">
        <v>5555</v>
      </c>
      <c r="G8510" s="3">
        <v>902.5</v>
      </c>
      <c r="H8510" s="3"/>
      <c r="I8510" s="1" t="s">
        <v>119</v>
      </c>
      <c r="J8510" s="1" t="s">
        <v>86</v>
      </c>
      <c r="K8510" s="1" t="s">
        <v>12</v>
      </c>
      <c r="L8510" s="1" t="s">
        <v>2489</v>
      </c>
    </row>
    <row r="8511" spans="1:12" x14ac:dyDescent="0.2">
      <c r="A8511" s="1" t="s">
        <v>234</v>
      </c>
      <c r="B8511" s="1" t="s">
        <v>13</v>
      </c>
      <c r="C8511" s="2">
        <v>43890</v>
      </c>
      <c r="D8511" s="1" t="s">
        <v>162</v>
      </c>
      <c r="E8511" s="1"/>
      <c r="F8511" s="1" t="s">
        <v>5556</v>
      </c>
      <c r="G8511" s="3">
        <v>837</v>
      </c>
      <c r="H8511" s="3"/>
      <c r="I8511" s="1" t="s">
        <v>119</v>
      </c>
      <c r="J8511" s="1" t="s">
        <v>86</v>
      </c>
      <c r="K8511" s="1" t="s">
        <v>12</v>
      </c>
      <c r="L8511" s="1" t="s">
        <v>42</v>
      </c>
    </row>
    <row r="8512" spans="1:12" x14ac:dyDescent="0.2">
      <c r="A8512" s="1" t="s">
        <v>234</v>
      </c>
      <c r="B8512" s="1" t="s">
        <v>13</v>
      </c>
      <c r="C8512" s="2">
        <v>43890</v>
      </c>
      <c r="D8512" s="1" t="s">
        <v>4610</v>
      </c>
      <c r="E8512" s="1"/>
      <c r="F8512" s="1" t="s">
        <v>4808</v>
      </c>
      <c r="G8512" s="3">
        <v>97.16</v>
      </c>
      <c r="H8512" s="3"/>
      <c r="I8512" s="1" t="s">
        <v>119</v>
      </c>
      <c r="J8512" s="1" t="s">
        <v>86</v>
      </c>
      <c r="K8512" s="1" t="s">
        <v>84</v>
      </c>
      <c r="L8512" s="1" t="s">
        <v>111</v>
      </c>
    </row>
    <row r="8513" spans="1:12" x14ac:dyDescent="0.2">
      <c r="A8513" s="1" t="s">
        <v>234</v>
      </c>
      <c r="B8513" s="1" t="s">
        <v>13</v>
      </c>
      <c r="C8513" s="2">
        <v>43890</v>
      </c>
      <c r="D8513" s="1" t="s">
        <v>167</v>
      </c>
      <c r="E8513" s="1"/>
      <c r="F8513" s="1" t="s">
        <v>5557</v>
      </c>
      <c r="G8513" s="3"/>
      <c r="H8513" s="3">
        <v>849</v>
      </c>
      <c r="I8513" s="1" t="s">
        <v>119</v>
      </c>
      <c r="J8513" s="1" t="s">
        <v>86</v>
      </c>
      <c r="K8513" s="1" t="s">
        <v>12</v>
      </c>
      <c r="L8513" s="1" t="s">
        <v>275</v>
      </c>
    </row>
    <row r="8514" spans="1:12" x14ac:dyDescent="0.2">
      <c r="A8514" s="1" t="s">
        <v>234</v>
      </c>
      <c r="B8514" s="1" t="s">
        <v>13</v>
      </c>
      <c r="C8514" s="2">
        <v>43890</v>
      </c>
      <c r="D8514" s="1" t="s">
        <v>4595</v>
      </c>
      <c r="E8514" s="1"/>
      <c r="F8514" s="1" t="s">
        <v>5558</v>
      </c>
      <c r="G8514" s="3">
        <v>19.940000000000001</v>
      </c>
      <c r="H8514" s="3"/>
      <c r="I8514" s="1" t="s">
        <v>119</v>
      </c>
      <c r="J8514" s="1" t="s">
        <v>86</v>
      </c>
      <c r="K8514" s="1" t="s">
        <v>84</v>
      </c>
      <c r="L8514" s="1" t="s">
        <v>66</v>
      </c>
    </row>
    <row r="8515" spans="1:12" x14ac:dyDescent="0.2">
      <c r="A8515" s="1" t="s">
        <v>234</v>
      </c>
      <c r="B8515" s="1" t="s">
        <v>13</v>
      </c>
      <c r="C8515" s="2">
        <v>43890</v>
      </c>
      <c r="D8515" s="1" t="s">
        <v>4614</v>
      </c>
      <c r="E8515" s="1"/>
      <c r="F8515" s="1" t="s">
        <v>5559</v>
      </c>
      <c r="G8515" s="3">
        <v>12.6</v>
      </c>
      <c r="H8515" s="3"/>
      <c r="I8515" s="1" t="s">
        <v>119</v>
      </c>
      <c r="J8515" s="1" t="s">
        <v>86</v>
      </c>
      <c r="K8515" s="1" t="s">
        <v>12</v>
      </c>
      <c r="L8515" s="1" t="s">
        <v>54</v>
      </c>
    </row>
    <row r="8516" spans="1:12" x14ac:dyDescent="0.2">
      <c r="A8516" s="1" t="s">
        <v>234</v>
      </c>
      <c r="B8516" s="1" t="s">
        <v>13</v>
      </c>
      <c r="C8516" s="2">
        <v>43890</v>
      </c>
      <c r="D8516" s="1" t="s">
        <v>167</v>
      </c>
      <c r="E8516" s="1"/>
      <c r="F8516" s="1" t="s">
        <v>5560</v>
      </c>
      <c r="G8516" s="3"/>
      <c r="H8516" s="3">
        <v>163.94</v>
      </c>
      <c r="I8516" s="1" t="s">
        <v>83</v>
      </c>
      <c r="J8516" s="1" t="s">
        <v>175</v>
      </c>
      <c r="K8516" s="1" t="s">
        <v>84</v>
      </c>
      <c r="L8516" s="1" t="s">
        <v>300</v>
      </c>
    </row>
    <row r="8517" spans="1:12" x14ac:dyDescent="0.2">
      <c r="A8517" s="1" t="s">
        <v>234</v>
      </c>
      <c r="B8517" s="1" t="s">
        <v>13</v>
      </c>
      <c r="C8517" s="2">
        <v>43890</v>
      </c>
      <c r="D8517" s="1" t="s">
        <v>4614</v>
      </c>
      <c r="E8517" s="1"/>
      <c r="F8517" s="1" t="s">
        <v>5026</v>
      </c>
      <c r="G8517" s="3">
        <v>24.54</v>
      </c>
      <c r="H8517" s="3"/>
      <c r="I8517" s="1" t="s">
        <v>83</v>
      </c>
      <c r="J8517" s="1" t="s">
        <v>175</v>
      </c>
      <c r="K8517" s="1" t="s">
        <v>84</v>
      </c>
      <c r="L8517" s="1" t="s">
        <v>2028</v>
      </c>
    </row>
    <row r="8518" spans="1:12" x14ac:dyDescent="0.2">
      <c r="A8518" s="1" t="s">
        <v>234</v>
      </c>
      <c r="B8518" s="1" t="s">
        <v>13</v>
      </c>
      <c r="C8518" s="2">
        <v>43890</v>
      </c>
      <c r="D8518" s="1" t="s">
        <v>167</v>
      </c>
      <c r="E8518" s="1"/>
      <c r="F8518" s="1" t="s">
        <v>4707</v>
      </c>
      <c r="G8518" s="3"/>
      <c r="H8518" s="3">
        <v>33.68</v>
      </c>
      <c r="I8518" s="1" t="s">
        <v>179</v>
      </c>
      <c r="J8518" s="1" t="s">
        <v>89</v>
      </c>
      <c r="K8518" s="1" t="s">
        <v>84</v>
      </c>
      <c r="L8518" s="1" t="s">
        <v>63</v>
      </c>
    </row>
    <row r="8519" spans="1:12" x14ac:dyDescent="0.2">
      <c r="A8519" s="1" t="s">
        <v>234</v>
      </c>
      <c r="B8519" s="1" t="s">
        <v>13</v>
      </c>
      <c r="C8519" s="2">
        <v>43890</v>
      </c>
      <c r="D8519" s="1" t="s">
        <v>4595</v>
      </c>
      <c r="E8519" s="1"/>
      <c r="F8519" s="1" t="s">
        <v>4956</v>
      </c>
      <c r="G8519" s="3">
        <v>122.71</v>
      </c>
      <c r="H8519" s="3"/>
      <c r="I8519" s="1" t="s">
        <v>179</v>
      </c>
      <c r="J8519" s="1" t="s">
        <v>89</v>
      </c>
      <c r="K8519" s="1" t="s">
        <v>12</v>
      </c>
      <c r="L8519" s="1" t="s">
        <v>49</v>
      </c>
    </row>
    <row r="8520" spans="1:12" x14ac:dyDescent="0.2">
      <c r="A8520" s="1" t="s">
        <v>234</v>
      </c>
      <c r="B8520" s="1" t="s">
        <v>13</v>
      </c>
      <c r="C8520" s="2">
        <v>43890</v>
      </c>
      <c r="D8520" s="1" t="s">
        <v>166</v>
      </c>
      <c r="E8520" s="1"/>
      <c r="F8520" s="1" t="s">
        <v>5561</v>
      </c>
      <c r="G8520" s="3">
        <v>843</v>
      </c>
      <c r="H8520" s="3"/>
      <c r="I8520" s="1" t="s">
        <v>85</v>
      </c>
      <c r="J8520" s="1" t="s">
        <v>125</v>
      </c>
      <c r="K8520" s="1" t="s">
        <v>12</v>
      </c>
      <c r="L8520" s="1" t="s">
        <v>20</v>
      </c>
    </row>
    <row r="8521" spans="1:12" x14ac:dyDescent="0.2">
      <c r="A8521" s="1" t="s">
        <v>234</v>
      </c>
      <c r="B8521" s="1" t="s">
        <v>13</v>
      </c>
      <c r="C8521" s="2">
        <v>43890</v>
      </c>
      <c r="D8521" s="1" t="s">
        <v>165</v>
      </c>
      <c r="E8521" s="1"/>
      <c r="F8521" s="1" t="s">
        <v>5554</v>
      </c>
      <c r="G8521" s="3">
        <v>199.98</v>
      </c>
      <c r="H8521" s="3"/>
      <c r="I8521" s="1" t="s">
        <v>177</v>
      </c>
      <c r="J8521" s="1" t="s">
        <v>178</v>
      </c>
      <c r="K8521" s="1" t="s">
        <v>12</v>
      </c>
      <c r="L8521" s="1" t="s">
        <v>433</v>
      </c>
    </row>
    <row r="8522" spans="1:12" x14ac:dyDescent="0.2">
      <c r="A8522" s="1" t="s">
        <v>234</v>
      </c>
      <c r="B8522" s="1" t="s">
        <v>13</v>
      </c>
      <c r="C8522" s="2">
        <v>43890</v>
      </c>
      <c r="D8522" s="1" t="s">
        <v>160</v>
      </c>
      <c r="E8522" s="1"/>
      <c r="F8522" s="1" t="s">
        <v>4718</v>
      </c>
      <c r="G8522" s="3"/>
      <c r="H8522" s="3">
        <v>321.93</v>
      </c>
      <c r="I8522" s="1" t="s">
        <v>123</v>
      </c>
      <c r="J8522" s="1" t="s">
        <v>124</v>
      </c>
      <c r="K8522" s="1" t="s">
        <v>12</v>
      </c>
      <c r="L8522" s="1" t="s">
        <v>304</v>
      </c>
    </row>
    <row r="8523" spans="1:12" x14ac:dyDescent="0.2">
      <c r="A8523" s="1" t="s">
        <v>234</v>
      </c>
      <c r="B8523" s="1" t="s">
        <v>13</v>
      </c>
      <c r="C8523" s="2">
        <v>43890</v>
      </c>
      <c r="D8523" s="1" t="s">
        <v>160</v>
      </c>
      <c r="E8523" s="1"/>
      <c r="F8523" s="1" t="s">
        <v>4599</v>
      </c>
      <c r="G8523" s="3"/>
      <c r="H8523" s="3">
        <v>71.08</v>
      </c>
      <c r="I8523" s="1" t="s">
        <v>123</v>
      </c>
      <c r="J8523" s="1" t="s">
        <v>124</v>
      </c>
      <c r="K8523" s="1" t="s">
        <v>84</v>
      </c>
      <c r="L8523" s="1" t="s">
        <v>2028</v>
      </c>
    </row>
    <row r="8524" spans="1:12" x14ac:dyDescent="0.2">
      <c r="A8524" s="1" t="s">
        <v>234</v>
      </c>
      <c r="B8524" s="1" t="s">
        <v>13</v>
      </c>
      <c r="C8524" s="2">
        <v>43890</v>
      </c>
      <c r="D8524" s="1" t="s">
        <v>165</v>
      </c>
      <c r="E8524" s="1"/>
      <c r="F8524" s="1" t="s">
        <v>5562</v>
      </c>
      <c r="G8524" s="3">
        <v>536.91</v>
      </c>
      <c r="H8524" s="3"/>
      <c r="I8524" s="1" t="s">
        <v>123</v>
      </c>
      <c r="J8524" s="1" t="s">
        <v>124</v>
      </c>
      <c r="K8524" s="1" t="s">
        <v>12</v>
      </c>
      <c r="L8524" s="1" t="s">
        <v>1650</v>
      </c>
    </row>
    <row r="8525" spans="1:12" x14ac:dyDescent="0.2">
      <c r="A8525" s="1" t="s">
        <v>234</v>
      </c>
      <c r="B8525" s="1" t="s">
        <v>13</v>
      </c>
      <c r="C8525" s="2">
        <v>43890</v>
      </c>
      <c r="D8525" s="1" t="s">
        <v>4619</v>
      </c>
      <c r="E8525" s="1"/>
      <c r="F8525" s="1" t="s">
        <v>5028</v>
      </c>
      <c r="G8525" s="3">
        <v>4.8899999999999997</v>
      </c>
      <c r="H8525" s="3"/>
      <c r="I8525" s="1" t="s">
        <v>123</v>
      </c>
      <c r="J8525" s="1" t="s">
        <v>124</v>
      </c>
      <c r="K8525" s="1" t="s">
        <v>84</v>
      </c>
      <c r="L8525" s="1" t="s">
        <v>51</v>
      </c>
    </row>
    <row r="8526" spans="1:12" x14ac:dyDescent="0.2">
      <c r="A8526" s="1" t="s">
        <v>234</v>
      </c>
      <c r="B8526" s="1" t="s">
        <v>13</v>
      </c>
      <c r="C8526" s="2">
        <v>43890</v>
      </c>
      <c r="D8526" s="1" t="s">
        <v>160</v>
      </c>
      <c r="E8526" s="1"/>
      <c r="F8526" s="1" t="s">
        <v>4728</v>
      </c>
      <c r="G8526" s="3"/>
      <c r="H8526" s="3">
        <v>987.85</v>
      </c>
      <c r="I8526" s="1" t="s">
        <v>87</v>
      </c>
      <c r="J8526" s="1" t="s">
        <v>116</v>
      </c>
      <c r="K8526" s="1" t="s">
        <v>84</v>
      </c>
      <c r="L8526" s="1" t="s">
        <v>63</v>
      </c>
    </row>
    <row r="8527" spans="1:12" x14ac:dyDescent="0.2">
      <c r="A8527" s="1" t="s">
        <v>234</v>
      </c>
      <c r="B8527" s="1" t="s">
        <v>13</v>
      </c>
      <c r="C8527" s="2">
        <v>43890</v>
      </c>
      <c r="D8527" s="1" t="s">
        <v>4614</v>
      </c>
      <c r="E8527" s="1"/>
      <c r="F8527" s="1" t="s">
        <v>4710</v>
      </c>
      <c r="G8527" s="3">
        <v>17.27</v>
      </c>
      <c r="H8527" s="3"/>
      <c r="I8527" s="1" t="s">
        <v>87</v>
      </c>
      <c r="J8527" s="1" t="s">
        <v>116</v>
      </c>
      <c r="K8527" s="1" t="s">
        <v>84</v>
      </c>
      <c r="L8527" s="1" t="s">
        <v>111</v>
      </c>
    </row>
    <row r="8528" spans="1:12" x14ac:dyDescent="0.2">
      <c r="A8528" s="1" t="s">
        <v>234</v>
      </c>
      <c r="B8528" s="1" t="s">
        <v>13</v>
      </c>
      <c r="C8528" s="2">
        <v>43890</v>
      </c>
      <c r="D8528" s="1" t="s">
        <v>166</v>
      </c>
      <c r="E8528" s="1"/>
      <c r="F8528" s="1" t="s">
        <v>5284</v>
      </c>
      <c r="G8528" s="3">
        <v>479.25</v>
      </c>
      <c r="H8528" s="3"/>
      <c r="I8528" s="1" t="s">
        <v>87</v>
      </c>
      <c r="J8528" s="1" t="s">
        <v>253</v>
      </c>
      <c r="K8528" s="1" t="s">
        <v>12</v>
      </c>
      <c r="L8528" s="1" t="s">
        <v>1126</v>
      </c>
    </row>
    <row r="8529" spans="1:12" x14ac:dyDescent="0.2">
      <c r="A8529" s="1" t="s">
        <v>234</v>
      </c>
      <c r="B8529" s="1" t="s">
        <v>13</v>
      </c>
      <c r="C8529" s="2">
        <v>43890</v>
      </c>
      <c r="D8529" s="1" t="s">
        <v>166</v>
      </c>
      <c r="E8529" s="1"/>
      <c r="F8529" s="1" t="s">
        <v>5563</v>
      </c>
      <c r="G8529" s="3">
        <v>867.4</v>
      </c>
      <c r="H8529" s="3"/>
      <c r="I8529" s="1" t="s">
        <v>120</v>
      </c>
      <c r="J8529" s="1" t="s">
        <v>171</v>
      </c>
      <c r="K8529" s="1" t="s">
        <v>12</v>
      </c>
      <c r="L8529" s="1" t="s">
        <v>76</v>
      </c>
    </row>
    <row r="8530" spans="1:12" x14ac:dyDescent="0.2">
      <c r="A8530" s="1" t="s">
        <v>234</v>
      </c>
      <c r="B8530" s="1" t="s">
        <v>13</v>
      </c>
      <c r="C8530" s="2">
        <v>43890</v>
      </c>
      <c r="D8530" s="1" t="s">
        <v>161</v>
      </c>
      <c r="E8530" s="1"/>
      <c r="F8530" s="1" t="s">
        <v>5564</v>
      </c>
      <c r="G8530" s="3"/>
      <c r="H8530" s="3">
        <v>193.55</v>
      </c>
      <c r="I8530" s="1" t="s">
        <v>120</v>
      </c>
      <c r="J8530" s="1" t="s">
        <v>171</v>
      </c>
      <c r="K8530" s="1" t="s">
        <v>84</v>
      </c>
      <c r="L8530" s="1" t="s">
        <v>409</v>
      </c>
    </row>
    <row r="8531" spans="1:12" x14ac:dyDescent="0.2">
      <c r="A8531" s="1" t="s">
        <v>234</v>
      </c>
      <c r="B8531" s="1" t="s">
        <v>13</v>
      </c>
      <c r="C8531" s="2">
        <v>43890</v>
      </c>
      <c r="D8531" s="1" t="s">
        <v>165</v>
      </c>
      <c r="E8531" s="1"/>
      <c r="F8531" s="1" t="s">
        <v>5505</v>
      </c>
      <c r="G8531" s="3">
        <v>793.36</v>
      </c>
      <c r="H8531" s="3"/>
      <c r="I8531" s="1" t="s">
        <v>120</v>
      </c>
      <c r="J8531" s="1" t="s">
        <v>171</v>
      </c>
      <c r="K8531" s="1" t="s">
        <v>12</v>
      </c>
      <c r="L8531" s="1" t="s">
        <v>110</v>
      </c>
    </row>
    <row r="8532" spans="1:12" x14ac:dyDescent="0.2">
      <c r="A8532" s="1" t="s">
        <v>234</v>
      </c>
      <c r="B8532" s="1" t="s">
        <v>13</v>
      </c>
      <c r="C8532" s="2">
        <v>43890</v>
      </c>
      <c r="D8532" s="1" t="s">
        <v>162</v>
      </c>
      <c r="E8532" s="1"/>
      <c r="F8532" s="1" t="s">
        <v>5484</v>
      </c>
      <c r="G8532" s="3">
        <v>162.57</v>
      </c>
      <c r="H8532" s="3"/>
      <c r="I8532" s="1" t="s">
        <v>120</v>
      </c>
      <c r="J8532" s="1" t="s">
        <v>171</v>
      </c>
      <c r="K8532" s="1" t="s">
        <v>84</v>
      </c>
      <c r="L8532" s="1" t="s">
        <v>306</v>
      </c>
    </row>
    <row r="8533" spans="1:12" x14ac:dyDescent="0.2">
      <c r="A8533" s="1" t="s">
        <v>234</v>
      </c>
      <c r="B8533" s="1" t="s">
        <v>13</v>
      </c>
      <c r="C8533" s="2">
        <v>43890</v>
      </c>
      <c r="D8533" s="1" t="s">
        <v>4619</v>
      </c>
      <c r="E8533" s="1"/>
      <c r="F8533" s="1" t="s">
        <v>4677</v>
      </c>
      <c r="G8533" s="3">
        <v>5.0999999999999996</v>
      </c>
      <c r="H8533" s="3"/>
      <c r="I8533" s="1" t="s">
        <v>120</v>
      </c>
      <c r="J8533" s="1" t="s">
        <v>171</v>
      </c>
      <c r="K8533" s="1" t="s">
        <v>84</v>
      </c>
      <c r="L8533" s="1" t="s">
        <v>306</v>
      </c>
    </row>
    <row r="8534" spans="1:12" x14ac:dyDescent="0.2">
      <c r="A8534" s="1" t="s">
        <v>234</v>
      </c>
      <c r="B8534" s="1" t="s">
        <v>13</v>
      </c>
      <c r="C8534" s="2">
        <v>43890</v>
      </c>
      <c r="D8534" s="1" t="s">
        <v>167</v>
      </c>
      <c r="E8534" s="1"/>
      <c r="F8534" s="1" t="s">
        <v>4589</v>
      </c>
      <c r="G8534" s="3"/>
      <c r="H8534" s="3">
        <v>104.59</v>
      </c>
      <c r="I8534" s="1" t="s">
        <v>120</v>
      </c>
      <c r="J8534" s="1" t="s">
        <v>171</v>
      </c>
      <c r="K8534" s="1" t="s">
        <v>84</v>
      </c>
      <c r="L8534" s="1" t="s">
        <v>111</v>
      </c>
    </row>
    <row r="8535" spans="1:12" x14ac:dyDescent="0.2">
      <c r="A8535" s="1" t="s">
        <v>234</v>
      </c>
      <c r="B8535" s="1" t="s">
        <v>13</v>
      </c>
      <c r="C8535" s="2">
        <v>43890</v>
      </c>
      <c r="D8535" s="1" t="s">
        <v>164</v>
      </c>
      <c r="E8535" s="1"/>
      <c r="F8535" s="1" t="s">
        <v>5565</v>
      </c>
      <c r="G8535" s="3">
        <v>903</v>
      </c>
      <c r="H8535" s="3"/>
      <c r="I8535" s="1" t="s">
        <v>232</v>
      </c>
      <c r="J8535" s="1" t="s">
        <v>233</v>
      </c>
      <c r="K8535" s="1" t="s">
        <v>12</v>
      </c>
      <c r="L8535" s="1" t="s">
        <v>1154</v>
      </c>
    </row>
    <row r="8536" spans="1:12" x14ac:dyDescent="0.2">
      <c r="A8536" s="1" t="s">
        <v>234</v>
      </c>
      <c r="B8536" s="1" t="s">
        <v>13</v>
      </c>
      <c r="C8536" s="2">
        <v>43890</v>
      </c>
      <c r="D8536" s="1" t="s">
        <v>4614</v>
      </c>
      <c r="E8536" s="1"/>
      <c r="F8536" s="1" t="s">
        <v>5566</v>
      </c>
      <c r="G8536" s="3"/>
      <c r="H8536" s="3">
        <v>9545</v>
      </c>
      <c r="I8536" s="1"/>
      <c r="J8536" s="1"/>
      <c r="K8536" s="1" t="s">
        <v>12</v>
      </c>
      <c r="L8536" s="1"/>
    </row>
    <row r="8537" spans="1:12" x14ac:dyDescent="0.2">
      <c r="A8537" s="1" t="s">
        <v>234</v>
      </c>
      <c r="B8537" s="1" t="s">
        <v>13</v>
      </c>
      <c r="C8537" s="2">
        <v>43890</v>
      </c>
      <c r="D8537" s="1" t="s">
        <v>4619</v>
      </c>
      <c r="E8537" s="1"/>
      <c r="F8537" s="1" t="s">
        <v>5567</v>
      </c>
      <c r="G8537" s="3">
        <v>154.38999999999999</v>
      </c>
      <c r="H8537" s="3"/>
      <c r="I8537" s="1" t="s">
        <v>83</v>
      </c>
      <c r="J8537" s="1" t="s">
        <v>230</v>
      </c>
      <c r="K8537" s="1" t="s">
        <v>12</v>
      </c>
      <c r="L8537" s="1" t="s">
        <v>429</v>
      </c>
    </row>
    <row r="8538" spans="1:12" x14ac:dyDescent="0.2">
      <c r="A8538" s="1" t="s">
        <v>234</v>
      </c>
      <c r="B8538" s="1" t="s">
        <v>13</v>
      </c>
      <c r="C8538" s="2">
        <v>43890</v>
      </c>
      <c r="D8538" s="1" t="s">
        <v>165</v>
      </c>
      <c r="E8538" s="1"/>
      <c r="F8538" s="1" t="s">
        <v>5568</v>
      </c>
      <c r="G8538" s="3">
        <v>2716.45</v>
      </c>
      <c r="H8538" s="3"/>
      <c r="I8538" s="1" t="s">
        <v>83</v>
      </c>
      <c r="J8538" s="1" t="s">
        <v>181</v>
      </c>
      <c r="K8538" s="1" t="s">
        <v>12</v>
      </c>
      <c r="L8538" s="1" t="s">
        <v>36</v>
      </c>
    </row>
    <row r="8539" spans="1:12" x14ac:dyDescent="0.2">
      <c r="A8539" s="1" t="s">
        <v>234</v>
      </c>
      <c r="B8539" s="1" t="s">
        <v>13</v>
      </c>
      <c r="C8539" s="2">
        <v>43890</v>
      </c>
      <c r="D8539" s="1" t="s">
        <v>166</v>
      </c>
      <c r="E8539" s="1"/>
      <c r="F8539" s="1" t="s">
        <v>5569</v>
      </c>
      <c r="G8539" s="3">
        <v>600</v>
      </c>
      <c r="H8539" s="3"/>
      <c r="I8539" s="1" t="s">
        <v>119</v>
      </c>
      <c r="J8539" s="1" t="s">
        <v>86</v>
      </c>
      <c r="K8539" s="1" t="s">
        <v>12</v>
      </c>
      <c r="L8539" s="1" t="s">
        <v>354</v>
      </c>
    </row>
    <row r="8540" spans="1:12" x14ac:dyDescent="0.2">
      <c r="A8540" s="1" t="s">
        <v>234</v>
      </c>
      <c r="B8540" s="1" t="s">
        <v>13</v>
      </c>
      <c r="C8540" s="2">
        <v>43890</v>
      </c>
      <c r="D8540" s="1" t="s">
        <v>166</v>
      </c>
      <c r="E8540" s="1"/>
      <c r="F8540" s="1" t="s">
        <v>5570</v>
      </c>
      <c r="G8540" s="3">
        <v>768</v>
      </c>
      <c r="H8540" s="3"/>
      <c r="I8540" s="1" t="s">
        <v>119</v>
      </c>
      <c r="J8540" s="1" t="s">
        <v>86</v>
      </c>
      <c r="K8540" s="1" t="s">
        <v>12</v>
      </c>
      <c r="L8540" s="1" t="s">
        <v>268</v>
      </c>
    </row>
    <row r="8541" spans="1:12" x14ac:dyDescent="0.2">
      <c r="A8541" s="1" t="s">
        <v>234</v>
      </c>
      <c r="B8541" s="1" t="s">
        <v>13</v>
      </c>
      <c r="C8541" s="2">
        <v>43890</v>
      </c>
      <c r="D8541" s="1" t="s">
        <v>160</v>
      </c>
      <c r="E8541" s="1"/>
      <c r="F8541" s="1" t="s">
        <v>5571</v>
      </c>
      <c r="G8541" s="3"/>
      <c r="H8541" s="3">
        <v>894</v>
      </c>
      <c r="I8541" s="1" t="s">
        <v>119</v>
      </c>
      <c r="J8541" s="1" t="s">
        <v>86</v>
      </c>
      <c r="K8541" s="1" t="s">
        <v>12</v>
      </c>
      <c r="L8541" s="1" t="s">
        <v>55</v>
      </c>
    </row>
    <row r="8542" spans="1:12" x14ac:dyDescent="0.2">
      <c r="A8542" s="1" t="s">
        <v>234</v>
      </c>
      <c r="B8542" s="1" t="s">
        <v>13</v>
      </c>
      <c r="C8542" s="2">
        <v>43890</v>
      </c>
      <c r="D8542" s="1" t="s">
        <v>160</v>
      </c>
      <c r="E8542" s="1"/>
      <c r="F8542" s="1" t="s">
        <v>5572</v>
      </c>
      <c r="G8542" s="3"/>
      <c r="H8542" s="3">
        <v>1434.5</v>
      </c>
      <c r="I8542" s="1" t="s">
        <v>119</v>
      </c>
      <c r="J8542" s="1" t="s">
        <v>86</v>
      </c>
      <c r="K8542" s="1" t="s">
        <v>12</v>
      </c>
      <c r="L8542" s="1" t="s">
        <v>112</v>
      </c>
    </row>
    <row r="8543" spans="1:12" x14ac:dyDescent="0.2">
      <c r="A8543" s="1" t="s">
        <v>234</v>
      </c>
      <c r="B8543" s="1" t="s">
        <v>13</v>
      </c>
      <c r="C8543" s="2">
        <v>43890</v>
      </c>
      <c r="D8543" s="1" t="s">
        <v>161</v>
      </c>
      <c r="E8543" s="1"/>
      <c r="F8543" s="1" t="s">
        <v>5573</v>
      </c>
      <c r="G8543" s="3"/>
      <c r="H8543" s="3">
        <v>600</v>
      </c>
      <c r="I8543" s="1" t="s">
        <v>119</v>
      </c>
      <c r="J8543" s="1" t="s">
        <v>86</v>
      </c>
      <c r="K8543" s="1" t="s">
        <v>12</v>
      </c>
      <c r="L8543" s="1" t="s">
        <v>2630</v>
      </c>
    </row>
    <row r="8544" spans="1:12" x14ac:dyDescent="0.2">
      <c r="A8544" s="1" t="s">
        <v>234</v>
      </c>
      <c r="B8544" s="1" t="s">
        <v>13</v>
      </c>
      <c r="C8544" s="2">
        <v>43890</v>
      </c>
      <c r="D8544" s="1" t="s">
        <v>161</v>
      </c>
      <c r="E8544" s="1"/>
      <c r="F8544" s="1" t="s">
        <v>5574</v>
      </c>
      <c r="G8544" s="3"/>
      <c r="H8544" s="3">
        <v>756</v>
      </c>
      <c r="I8544" s="1" t="s">
        <v>119</v>
      </c>
      <c r="J8544" s="1" t="s">
        <v>86</v>
      </c>
      <c r="K8544" s="1" t="s">
        <v>12</v>
      </c>
      <c r="L8544" s="1" t="s">
        <v>372</v>
      </c>
    </row>
    <row r="8545" spans="1:12" x14ac:dyDescent="0.2">
      <c r="A8545" s="1" t="s">
        <v>234</v>
      </c>
      <c r="B8545" s="1" t="s">
        <v>13</v>
      </c>
      <c r="C8545" s="2">
        <v>43890</v>
      </c>
      <c r="D8545" s="1" t="s">
        <v>161</v>
      </c>
      <c r="E8545" s="1"/>
      <c r="F8545" s="1" t="s">
        <v>5575</v>
      </c>
      <c r="G8545" s="3"/>
      <c r="H8545" s="3">
        <v>907.37</v>
      </c>
      <c r="I8545" s="1" t="s">
        <v>119</v>
      </c>
      <c r="J8545" s="1" t="s">
        <v>86</v>
      </c>
      <c r="K8545" s="1" t="s">
        <v>12</v>
      </c>
      <c r="L8545" s="1" t="s">
        <v>78</v>
      </c>
    </row>
    <row r="8546" spans="1:12" x14ac:dyDescent="0.2">
      <c r="A8546" s="1" t="s">
        <v>234</v>
      </c>
      <c r="B8546" s="1" t="s">
        <v>13</v>
      </c>
      <c r="C8546" s="2">
        <v>43890</v>
      </c>
      <c r="D8546" s="1" t="s">
        <v>164</v>
      </c>
      <c r="E8546" s="1"/>
      <c r="F8546" s="1" t="s">
        <v>5576</v>
      </c>
      <c r="G8546" s="3">
        <v>1387</v>
      </c>
      <c r="H8546" s="3"/>
      <c r="I8546" s="1" t="s">
        <v>119</v>
      </c>
      <c r="J8546" s="1" t="s">
        <v>86</v>
      </c>
      <c r="K8546" s="1" t="s">
        <v>12</v>
      </c>
      <c r="L8546" s="1" t="s">
        <v>427</v>
      </c>
    </row>
    <row r="8547" spans="1:12" x14ac:dyDescent="0.2">
      <c r="A8547" s="1" t="s">
        <v>234</v>
      </c>
      <c r="B8547" s="1" t="s">
        <v>13</v>
      </c>
      <c r="C8547" s="2">
        <v>43890</v>
      </c>
      <c r="D8547" s="1" t="s">
        <v>164</v>
      </c>
      <c r="E8547" s="1"/>
      <c r="F8547" s="1" t="s">
        <v>5577</v>
      </c>
      <c r="G8547" s="3">
        <v>879</v>
      </c>
      <c r="H8547" s="3"/>
      <c r="I8547" s="1" t="s">
        <v>119</v>
      </c>
      <c r="J8547" s="1" t="s">
        <v>86</v>
      </c>
      <c r="K8547" s="1" t="s">
        <v>12</v>
      </c>
      <c r="L8547" s="1" t="s">
        <v>82</v>
      </c>
    </row>
    <row r="8548" spans="1:12" x14ac:dyDescent="0.2">
      <c r="A8548" s="1" t="s">
        <v>234</v>
      </c>
      <c r="B8548" s="1" t="s">
        <v>13</v>
      </c>
      <c r="C8548" s="2">
        <v>43890</v>
      </c>
      <c r="D8548" s="1" t="s">
        <v>163</v>
      </c>
      <c r="E8548" s="1"/>
      <c r="F8548" s="1" t="s">
        <v>5578</v>
      </c>
      <c r="G8548" s="3"/>
      <c r="H8548" s="3">
        <v>843</v>
      </c>
      <c r="I8548" s="1" t="s">
        <v>119</v>
      </c>
      <c r="J8548" s="1" t="s">
        <v>86</v>
      </c>
      <c r="K8548" s="1" t="s">
        <v>12</v>
      </c>
      <c r="L8548" s="1" t="s">
        <v>349</v>
      </c>
    </row>
    <row r="8549" spans="1:12" x14ac:dyDescent="0.2">
      <c r="A8549" s="1" t="s">
        <v>234</v>
      </c>
      <c r="B8549" s="1" t="s">
        <v>13</v>
      </c>
      <c r="C8549" s="2">
        <v>43890</v>
      </c>
      <c r="D8549" s="1" t="s">
        <v>165</v>
      </c>
      <c r="E8549" s="1"/>
      <c r="F8549" s="1" t="s">
        <v>5579</v>
      </c>
      <c r="G8549" s="3">
        <v>846</v>
      </c>
      <c r="H8549" s="3"/>
      <c r="I8549" s="1" t="s">
        <v>119</v>
      </c>
      <c r="J8549" s="1" t="s">
        <v>86</v>
      </c>
      <c r="K8549" s="1" t="s">
        <v>12</v>
      </c>
      <c r="L8549" s="1" t="s">
        <v>277</v>
      </c>
    </row>
    <row r="8550" spans="1:12" x14ac:dyDescent="0.2">
      <c r="A8550" s="1" t="s">
        <v>234</v>
      </c>
      <c r="B8550" s="1" t="s">
        <v>13</v>
      </c>
      <c r="C8550" s="2">
        <v>43890</v>
      </c>
      <c r="D8550" s="1" t="s">
        <v>165</v>
      </c>
      <c r="E8550" s="1"/>
      <c r="F8550" s="1" t="s">
        <v>5580</v>
      </c>
      <c r="G8550" s="3">
        <v>1330</v>
      </c>
      <c r="H8550" s="3"/>
      <c r="I8550" s="1" t="s">
        <v>119</v>
      </c>
      <c r="J8550" s="1" t="s">
        <v>86</v>
      </c>
      <c r="K8550" s="1" t="s">
        <v>12</v>
      </c>
      <c r="L8550" s="1" t="s">
        <v>103</v>
      </c>
    </row>
    <row r="8551" spans="1:12" x14ac:dyDescent="0.2">
      <c r="A8551" s="1" t="s">
        <v>234</v>
      </c>
      <c r="B8551" s="1" t="s">
        <v>13</v>
      </c>
      <c r="C8551" s="2">
        <v>43890</v>
      </c>
      <c r="D8551" s="1" t="s">
        <v>165</v>
      </c>
      <c r="E8551" s="1"/>
      <c r="F8551" s="1" t="s">
        <v>5581</v>
      </c>
      <c r="G8551" s="3">
        <v>1368</v>
      </c>
      <c r="H8551" s="3"/>
      <c r="I8551" s="1" t="s">
        <v>119</v>
      </c>
      <c r="J8551" s="1" t="s">
        <v>86</v>
      </c>
      <c r="K8551" s="1" t="s">
        <v>12</v>
      </c>
      <c r="L8551" s="1" t="s">
        <v>2589</v>
      </c>
    </row>
    <row r="8552" spans="1:12" x14ac:dyDescent="0.2">
      <c r="A8552" s="1" t="s">
        <v>234</v>
      </c>
      <c r="B8552" s="1" t="s">
        <v>13</v>
      </c>
      <c r="C8552" s="2">
        <v>43890</v>
      </c>
      <c r="D8552" s="1" t="s">
        <v>162</v>
      </c>
      <c r="E8552" s="1"/>
      <c r="F8552" s="1" t="s">
        <v>4815</v>
      </c>
      <c r="G8552" s="3">
        <v>1022.06</v>
      </c>
      <c r="H8552" s="3"/>
      <c r="I8552" s="1" t="s">
        <v>119</v>
      </c>
      <c r="J8552" s="1" t="s">
        <v>86</v>
      </c>
      <c r="K8552" s="1" t="s">
        <v>84</v>
      </c>
      <c r="L8552" s="1" t="s">
        <v>51</v>
      </c>
    </row>
    <row r="8553" spans="1:12" x14ac:dyDescent="0.2">
      <c r="A8553" s="1" t="s">
        <v>234</v>
      </c>
      <c r="B8553" s="1" t="s">
        <v>13</v>
      </c>
      <c r="C8553" s="2">
        <v>43890</v>
      </c>
      <c r="D8553" s="1" t="s">
        <v>162</v>
      </c>
      <c r="E8553" s="1"/>
      <c r="F8553" s="1" t="s">
        <v>5582</v>
      </c>
      <c r="G8553" s="3">
        <v>873</v>
      </c>
      <c r="H8553" s="3"/>
      <c r="I8553" s="1" t="s">
        <v>119</v>
      </c>
      <c r="J8553" s="1" t="s">
        <v>86</v>
      </c>
      <c r="K8553" s="1" t="s">
        <v>12</v>
      </c>
      <c r="L8553" s="1" t="s">
        <v>3026</v>
      </c>
    </row>
    <row r="8554" spans="1:12" x14ac:dyDescent="0.2">
      <c r="A8554" s="1" t="s">
        <v>234</v>
      </c>
      <c r="B8554" s="1" t="s">
        <v>13</v>
      </c>
      <c r="C8554" s="2">
        <v>43890</v>
      </c>
      <c r="D8554" s="1" t="s">
        <v>162</v>
      </c>
      <c r="E8554" s="1"/>
      <c r="F8554" s="1" t="s">
        <v>5583</v>
      </c>
      <c r="G8554" s="3">
        <v>950</v>
      </c>
      <c r="H8554" s="3"/>
      <c r="I8554" s="1" t="s">
        <v>119</v>
      </c>
      <c r="J8554" s="1" t="s">
        <v>86</v>
      </c>
      <c r="K8554" s="1" t="s">
        <v>12</v>
      </c>
      <c r="L8554" s="1" t="s">
        <v>283</v>
      </c>
    </row>
    <row r="8555" spans="1:12" x14ac:dyDescent="0.2">
      <c r="A8555" s="1" t="s">
        <v>234</v>
      </c>
      <c r="B8555" s="1" t="s">
        <v>13</v>
      </c>
      <c r="C8555" s="2">
        <v>43890</v>
      </c>
      <c r="D8555" s="1" t="s">
        <v>4610</v>
      </c>
      <c r="E8555" s="1"/>
      <c r="F8555" s="1" t="s">
        <v>4755</v>
      </c>
      <c r="G8555" s="3">
        <v>72.61</v>
      </c>
      <c r="H8555" s="3"/>
      <c r="I8555" s="1" t="s">
        <v>119</v>
      </c>
      <c r="J8555" s="1" t="s">
        <v>86</v>
      </c>
      <c r="K8555" s="1" t="s">
        <v>84</v>
      </c>
      <c r="L8555" s="1" t="s">
        <v>63</v>
      </c>
    </row>
    <row r="8556" spans="1:12" x14ac:dyDescent="0.2">
      <c r="A8556" s="1" t="s">
        <v>234</v>
      </c>
      <c r="B8556" s="1" t="s">
        <v>13</v>
      </c>
      <c r="C8556" s="2">
        <v>43890</v>
      </c>
      <c r="D8556" s="1" t="s">
        <v>4625</v>
      </c>
      <c r="E8556" s="1"/>
      <c r="F8556" s="1" t="s">
        <v>5584</v>
      </c>
      <c r="G8556" s="3">
        <v>74.77</v>
      </c>
      <c r="H8556" s="3"/>
      <c r="I8556" s="1" t="s">
        <v>119</v>
      </c>
      <c r="J8556" s="1" t="s">
        <v>86</v>
      </c>
      <c r="K8556" s="1" t="s">
        <v>12</v>
      </c>
      <c r="L8556" s="1" t="s">
        <v>72</v>
      </c>
    </row>
    <row r="8557" spans="1:12" x14ac:dyDescent="0.2">
      <c r="A8557" s="1" t="s">
        <v>234</v>
      </c>
      <c r="B8557" s="1" t="s">
        <v>13</v>
      </c>
      <c r="C8557" s="2">
        <v>43890</v>
      </c>
      <c r="D8557" s="1" t="s">
        <v>4614</v>
      </c>
      <c r="E8557" s="1"/>
      <c r="F8557" s="1" t="s">
        <v>5401</v>
      </c>
      <c r="G8557" s="3">
        <v>65.75</v>
      </c>
      <c r="H8557" s="3"/>
      <c r="I8557" s="1" t="s">
        <v>119</v>
      </c>
      <c r="J8557" s="1" t="s">
        <v>86</v>
      </c>
      <c r="K8557" s="1" t="s">
        <v>12</v>
      </c>
      <c r="L8557" s="1" t="s">
        <v>41</v>
      </c>
    </row>
    <row r="8558" spans="1:12" x14ac:dyDescent="0.2">
      <c r="A8558" s="1" t="s">
        <v>234</v>
      </c>
      <c r="B8558" s="1" t="s">
        <v>13</v>
      </c>
      <c r="C8558" s="2">
        <v>43890</v>
      </c>
      <c r="D8558" s="1" t="s">
        <v>163</v>
      </c>
      <c r="E8558" s="1"/>
      <c r="F8558" s="1" t="s">
        <v>4959</v>
      </c>
      <c r="G8558" s="3"/>
      <c r="H8558" s="3">
        <v>917.71</v>
      </c>
      <c r="I8558" s="1" t="s">
        <v>83</v>
      </c>
      <c r="J8558" s="1" t="s">
        <v>175</v>
      </c>
      <c r="K8558" s="1" t="s">
        <v>84</v>
      </c>
      <c r="L8558" s="1" t="s">
        <v>241</v>
      </c>
    </row>
    <row r="8559" spans="1:12" x14ac:dyDescent="0.2">
      <c r="A8559" s="1" t="s">
        <v>234</v>
      </c>
      <c r="B8559" s="1" t="s">
        <v>13</v>
      </c>
      <c r="C8559" s="2">
        <v>43890</v>
      </c>
      <c r="D8559" s="1" t="s">
        <v>167</v>
      </c>
      <c r="E8559" s="1"/>
      <c r="F8559" s="1" t="s">
        <v>4706</v>
      </c>
      <c r="G8559" s="3"/>
      <c r="H8559" s="3">
        <v>22.98</v>
      </c>
      <c r="I8559" s="1" t="s">
        <v>179</v>
      </c>
      <c r="J8559" s="1" t="s">
        <v>89</v>
      </c>
      <c r="K8559" s="1" t="s">
        <v>84</v>
      </c>
      <c r="L8559" s="1" t="s">
        <v>306</v>
      </c>
    </row>
    <row r="8560" spans="1:12" x14ac:dyDescent="0.2">
      <c r="A8560" s="1" t="s">
        <v>234</v>
      </c>
      <c r="B8560" s="1" t="s">
        <v>13</v>
      </c>
      <c r="C8560" s="2">
        <v>43890</v>
      </c>
      <c r="D8560" s="1" t="s">
        <v>164</v>
      </c>
      <c r="E8560" s="1"/>
      <c r="F8560" s="1" t="s">
        <v>5585</v>
      </c>
      <c r="G8560" s="3">
        <v>962</v>
      </c>
      <c r="H8560" s="3"/>
      <c r="I8560" s="1" t="s">
        <v>85</v>
      </c>
      <c r="J8560" s="1" t="s">
        <v>125</v>
      </c>
      <c r="K8560" s="1" t="s">
        <v>12</v>
      </c>
      <c r="L8560" s="1" t="s">
        <v>33</v>
      </c>
    </row>
    <row r="8561" spans="1:12" x14ac:dyDescent="0.2">
      <c r="A8561" s="1" t="s">
        <v>234</v>
      </c>
      <c r="B8561" s="1" t="s">
        <v>13</v>
      </c>
      <c r="C8561" s="2">
        <v>43890</v>
      </c>
      <c r="D8561" s="1" t="s">
        <v>163</v>
      </c>
      <c r="E8561" s="1"/>
      <c r="F8561" s="1" t="s">
        <v>4753</v>
      </c>
      <c r="G8561" s="3"/>
      <c r="H8561" s="3">
        <v>105.77</v>
      </c>
      <c r="I8561" s="1" t="s">
        <v>85</v>
      </c>
      <c r="J8561" s="1" t="s">
        <v>125</v>
      </c>
      <c r="K8561" s="1" t="s">
        <v>84</v>
      </c>
      <c r="L8561" s="1" t="s">
        <v>2028</v>
      </c>
    </row>
    <row r="8562" spans="1:12" x14ac:dyDescent="0.2">
      <c r="A8562" s="1" t="s">
        <v>234</v>
      </c>
      <c r="B8562" s="1" t="s">
        <v>13</v>
      </c>
      <c r="C8562" s="2">
        <v>43890</v>
      </c>
      <c r="D8562" s="1" t="s">
        <v>165</v>
      </c>
      <c r="E8562" s="1"/>
      <c r="F8562" s="1" t="s">
        <v>5443</v>
      </c>
      <c r="G8562" s="3">
        <v>433.85</v>
      </c>
      <c r="H8562" s="3"/>
      <c r="I8562" s="1" t="s">
        <v>85</v>
      </c>
      <c r="J8562" s="1" t="s">
        <v>125</v>
      </c>
      <c r="K8562" s="1" t="s">
        <v>84</v>
      </c>
      <c r="L8562" s="1" t="s">
        <v>111</v>
      </c>
    </row>
    <row r="8563" spans="1:12" x14ac:dyDescent="0.2">
      <c r="A8563" s="1" t="s">
        <v>234</v>
      </c>
      <c r="B8563" s="1" t="s">
        <v>13</v>
      </c>
      <c r="C8563" s="2">
        <v>43890</v>
      </c>
      <c r="D8563" s="1" t="s">
        <v>4610</v>
      </c>
      <c r="E8563" s="1"/>
      <c r="F8563" s="1" t="s">
        <v>4808</v>
      </c>
      <c r="G8563" s="3">
        <v>40.590000000000003</v>
      </c>
      <c r="H8563" s="3"/>
      <c r="I8563" s="1" t="s">
        <v>85</v>
      </c>
      <c r="J8563" s="1" t="s">
        <v>125</v>
      </c>
      <c r="K8563" s="1" t="s">
        <v>84</v>
      </c>
      <c r="L8563" s="1" t="s">
        <v>111</v>
      </c>
    </row>
    <row r="8564" spans="1:12" x14ac:dyDescent="0.2">
      <c r="A8564" s="1" t="s">
        <v>234</v>
      </c>
      <c r="B8564" s="1" t="s">
        <v>13</v>
      </c>
      <c r="C8564" s="2">
        <v>43890</v>
      </c>
      <c r="D8564" s="1" t="s">
        <v>4619</v>
      </c>
      <c r="E8564" s="1"/>
      <c r="F8564" s="1" t="s">
        <v>4868</v>
      </c>
      <c r="G8564" s="3">
        <v>50.9</v>
      </c>
      <c r="H8564" s="3"/>
      <c r="I8564" s="1" t="s">
        <v>177</v>
      </c>
      <c r="J8564" s="1" t="s">
        <v>178</v>
      </c>
      <c r="K8564" s="1" t="s">
        <v>12</v>
      </c>
      <c r="L8564" s="1" t="s">
        <v>322</v>
      </c>
    </row>
    <row r="8565" spans="1:12" x14ac:dyDescent="0.2">
      <c r="A8565" s="1" t="s">
        <v>234</v>
      </c>
      <c r="B8565" s="1" t="s">
        <v>13</v>
      </c>
      <c r="C8565" s="2">
        <v>43890</v>
      </c>
      <c r="D8565" s="1" t="s">
        <v>4619</v>
      </c>
      <c r="E8565" s="1"/>
      <c r="F8565" s="1" t="s">
        <v>4630</v>
      </c>
      <c r="G8565" s="3">
        <v>12.47</v>
      </c>
      <c r="H8565" s="3"/>
      <c r="I8565" s="1" t="s">
        <v>123</v>
      </c>
      <c r="J8565" s="1" t="s">
        <v>124</v>
      </c>
      <c r="K8565" s="1" t="s">
        <v>84</v>
      </c>
      <c r="L8565" s="1" t="s">
        <v>26</v>
      </c>
    </row>
    <row r="8566" spans="1:12" x14ac:dyDescent="0.2">
      <c r="A8566" s="1" t="s">
        <v>234</v>
      </c>
      <c r="B8566" s="1" t="s">
        <v>13</v>
      </c>
      <c r="C8566" s="2">
        <v>43890</v>
      </c>
      <c r="D8566" s="1" t="s">
        <v>167</v>
      </c>
      <c r="E8566" s="1"/>
      <c r="F8566" s="1" t="s">
        <v>5586</v>
      </c>
      <c r="G8566" s="3"/>
      <c r="H8566" s="3">
        <v>536.91</v>
      </c>
      <c r="I8566" s="1" t="s">
        <v>123</v>
      </c>
      <c r="J8566" s="1" t="s">
        <v>124</v>
      </c>
      <c r="K8566" s="1" t="s">
        <v>12</v>
      </c>
      <c r="L8566" s="1" t="s">
        <v>1650</v>
      </c>
    </row>
    <row r="8567" spans="1:12" x14ac:dyDescent="0.2">
      <c r="A8567" s="1" t="s">
        <v>234</v>
      </c>
      <c r="B8567" s="1" t="s">
        <v>13</v>
      </c>
      <c r="C8567" s="2">
        <v>43890</v>
      </c>
      <c r="D8567" s="1" t="s">
        <v>4610</v>
      </c>
      <c r="E8567" s="1"/>
      <c r="F8567" s="1" t="s">
        <v>5587</v>
      </c>
      <c r="G8567" s="3">
        <v>53.4</v>
      </c>
      <c r="H8567" s="3"/>
      <c r="I8567" s="1" t="s">
        <v>185</v>
      </c>
      <c r="J8567" s="1" t="s">
        <v>126</v>
      </c>
      <c r="K8567" s="1" t="s">
        <v>12</v>
      </c>
      <c r="L8567" s="1" t="s">
        <v>92</v>
      </c>
    </row>
    <row r="8568" spans="1:12" x14ac:dyDescent="0.2">
      <c r="A8568" s="1" t="s">
        <v>234</v>
      </c>
      <c r="B8568" s="1" t="s">
        <v>13</v>
      </c>
      <c r="C8568" s="2">
        <v>43890</v>
      </c>
      <c r="D8568" s="1" t="s">
        <v>4610</v>
      </c>
      <c r="E8568" s="1"/>
      <c r="F8568" s="1" t="s">
        <v>5588</v>
      </c>
      <c r="G8568" s="3">
        <v>4.8899999999999997</v>
      </c>
      <c r="H8568" s="3"/>
      <c r="I8568" s="1" t="s">
        <v>185</v>
      </c>
      <c r="J8568" s="1" t="s">
        <v>126</v>
      </c>
      <c r="K8568" s="1" t="s">
        <v>84</v>
      </c>
      <c r="L8568" s="1" t="s">
        <v>51</v>
      </c>
    </row>
    <row r="8569" spans="1:12" x14ac:dyDescent="0.2">
      <c r="A8569" s="1" t="s">
        <v>234</v>
      </c>
      <c r="B8569" s="1" t="s">
        <v>13</v>
      </c>
      <c r="C8569" s="2">
        <v>43890</v>
      </c>
      <c r="D8569" s="1" t="s">
        <v>161</v>
      </c>
      <c r="E8569" s="1"/>
      <c r="F8569" s="1" t="s">
        <v>4811</v>
      </c>
      <c r="G8569" s="3"/>
      <c r="H8569" s="3">
        <v>237.45</v>
      </c>
      <c r="I8569" s="1" t="s">
        <v>108</v>
      </c>
      <c r="J8569" s="1" t="s">
        <v>117</v>
      </c>
      <c r="K8569" s="1" t="s">
        <v>12</v>
      </c>
      <c r="L8569" s="1" t="s">
        <v>1047</v>
      </c>
    </row>
    <row r="8570" spans="1:12" x14ac:dyDescent="0.2">
      <c r="A8570" s="1" t="s">
        <v>234</v>
      </c>
      <c r="B8570" s="1" t="s">
        <v>13</v>
      </c>
      <c r="C8570" s="2">
        <v>43890</v>
      </c>
      <c r="D8570" s="1" t="s">
        <v>164</v>
      </c>
      <c r="E8570" s="1"/>
      <c r="F8570" s="1" t="s">
        <v>5302</v>
      </c>
      <c r="G8570" s="3">
        <v>71.25</v>
      </c>
      <c r="H8570" s="3"/>
      <c r="I8570" s="1" t="s">
        <v>108</v>
      </c>
      <c r="J8570" s="1" t="s">
        <v>117</v>
      </c>
      <c r="K8570" s="1" t="s">
        <v>84</v>
      </c>
      <c r="L8570" s="1" t="s">
        <v>29</v>
      </c>
    </row>
    <row r="8571" spans="1:12" x14ac:dyDescent="0.2">
      <c r="A8571" s="1" t="s">
        <v>234</v>
      </c>
      <c r="B8571" s="1" t="s">
        <v>13</v>
      </c>
      <c r="C8571" s="2">
        <v>43890</v>
      </c>
      <c r="D8571" s="1" t="s">
        <v>4619</v>
      </c>
      <c r="E8571" s="1"/>
      <c r="F8571" s="1" t="s">
        <v>4620</v>
      </c>
      <c r="G8571" s="3">
        <v>3.02</v>
      </c>
      <c r="H8571" s="3"/>
      <c r="I8571" s="1" t="s">
        <v>108</v>
      </c>
      <c r="J8571" s="1" t="s">
        <v>117</v>
      </c>
      <c r="K8571" s="1" t="s">
        <v>84</v>
      </c>
      <c r="L8571" s="1" t="s">
        <v>111</v>
      </c>
    </row>
    <row r="8572" spans="1:12" x14ac:dyDescent="0.2">
      <c r="A8572" s="1" t="s">
        <v>234</v>
      </c>
      <c r="B8572" s="1" t="s">
        <v>13</v>
      </c>
      <c r="C8572" s="2">
        <v>43890</v>
      </c>
      <c r="D8572" s="1" t="s">
        <v>160</v>
      </c>
      <c r="E8572" s="1"/>
      <c r="F8572" s="1" t="s">
        <v>5589</v>
      </c>
      <c r="G8572" s="3"/>
      <c r="H8572" s="3">
        <v>1386.4</v>
      </c>
      <c r="I8572" s="1" t="s">
        <v>106</v>
      </c>
      <c r="J8572" s="1" t="s">
        <v>121</v>
      </c>
      <c r="K8572" s="1" t="s">
        <v>12</v>
      </c>
      <c r="L8572" s="1" t="s">
        <v>18</v>
      </c>
    </row>
    <row r="8573" spans="1:12" x14ac:dyDescent="0.2">
      <c r="A8573" s="1" t="s">
        <v>234</v>
      </c>
      <c r="B8573" s="1" t="s">
        <v>13</v>
      </c>
      <c r="C8573" s="2">
        <v>43890</v>
      </c>
      <c r="D8573" s="1" t="s">
        <v>161</v>
      </c>
      <c r="E8573" s="1"/>
      <c r="F8573" s="1" t="s">
        <v>5422</v>
      </c>
      <c r="G8573" s="3"/>
      <c r="H8573" s="3">
        <v>176.76</v>
      </c>
      <c r="I8573" s="1" t="s">
        <v>87</v>
      </c>
      <c r="J8573" s="1" t="s">
        <v>116</v>
      </c>
      <c r="K8573" s="1" t="s">
        <v>84</v>
      </c>
      <c r="L8573" s="1" t="s">
        <v>51</v>
      </c>
    </row>
    <row r="8574" spans="1:12" x14ac:dyDescent="0.2">
      <c r="A8574" s="1" t="s">
        <v>234</v>
      </c>
      <c r="B8574" s="1" t="s">
        <v>13</v>
      </c>
      <c r="C8574" s="2">
        <v>43890</v>
      </c>
      <c r="D8574" s="1" t="s">
        <v>163</v>
      </c>
      <c r="E8574" s="1"/>
      <c r="F8574" s="1" t="s">
        <v>4991</v>
      </c>
      <c r="G8574" s="3"/>
      <c r="H8574" s="3">
        <v>476.5</v>
      </c>
      <c r="I8574" s="1" t="s">
        <v>87</v>
      </c>
      <c r="J8574" s="1" t="s">
        <v>116</v>
      </c>
      <c r="K8574" s="1" t="s">
        <v>12</v>
      </c>
      <c r="L8574" s="1" t="s">
        <v>77</v>
      </c>
    </row>
    <row r="8575" spans="1:12" x14ac:dyDescent="0.2">
      <c r="A8575" s="1" t="s">
        <v>234</v>
      </c>
      <c r="B8575" s="1" t="s">
        <v>13</v>
      </c>
      <c r="C8575" s="2">
        <v>43890</v>
      </c>
      <c r="D8575" s="1" t="s">
        <v>4614</v>
      </c>
      <c r="E8575" s="1"/>
      <c r="F8575" s="1" t="s">
        <v>4618</v>
      </c>
      <c r="G8575" s="3">
        <v>14.7</v>
      </c>
      <c r="H8575" s="3"/>
      <c r="I8575" s="1" t="s">
        <v>87</v>
      </c>
      <c r="J8575" s="1" t="s">
        <v>116</v>
      </c>
      <c r="K8575" s="1" t="s">
        <v>12</v>
      </c>
      <c r="L8575" s="1" t="s">
        <v>77</v>
      </c>
    </row>
    <row r="8576" spans="1:12" x14ac:dyDescent="0.2">
      <c r="A8576" s="1" t="s">
        <v>234</v>
      </c>
      <c r="B8576" s="1" t="s">
        <v>13</v>
      </c>
      <c r="C8576" s="2">
        <v>43890</v>
      </c>
      <c r="D8576" s="1" t="s">
        <v>165</v>
      </c>
      <c r="E8576" s="1"/>
      <c r="F8576" s="1" t="s">
        <v>5264</v>
      </c>
      <c r="G8576" s="3">
        <v>266.01</v>
      </c>
      <c r="H8576" s="3"/>
      <c r="I8576" s="1" t="s">
        <v>87</v>
      </c>
      <c r="J8576" s="1" t="s">
        <v>253</v>
      </c>
      <c r="K8576" s="1" t="s">
        <v>12</v>
      </c>
      <c r="L8576" s="1" t="s">
        <v>28</v>
      </c>
    </row>
    <row r="8577" spans="1:12" x14ac:dyDescent="0.2">
      <c r="A8577" s="1" t="s">
        <v>234</v>
      </c>
      <c r="B8577" s="1" t="s">
        <v>13</v>
      </c>
      <c r="C8577" s="2">
        <v>43890</v>
      </c>
      <c r="D8577" s="1" t="s">
        <v>160</v>
      </c>
      <c r="E8577" s="1"/>
      <c r="F8577" s="1" t="s">
        <v>5590</v>
      </c>
      <c r="G8577" s="3"/>
      <c r="H8577" s="3">
        <v>119.8</v>
      </c>
      <c r="I8577" s="1" t="s">
        <v>120</v>
      </c>
      <c r="J8577" s="1" t="s">
        <v>171</v>
      </c>
      <c r="K8577" s="1" t="s">
        <v>84</v>
      </c>
      <c r="L8577" s="1" t="s">
        <v>306</v>
      </c>
    </row>
    <row r="8578" spans="1:12" x14ac:dyDescent="0.2">
      <c r="A8578" s="1" t="s">
        <v>234</v>
      </c>
      <c r="B8578" s="1" t="s">
        <v>13</v>
      </c>
      <c r="C8578" s="2">
        <v>43890</v>
      </c>
      <c r="D8578" s="1" t="s">
        <v>160</v>
      </c>
      <c r="E8578" s="1"/>
      <c r="F8578" s="1" t="s">
        <v>4599</v>
      </c>
      <c r="G8578" s="3"/>
      <c r="H8578" s="3">
        <v>109.66</v>
      </c>
      <c r="I8578" s="1" t="s">
        <v>120</v>
      </c>
      <c r="J8578" s="1" t="s">
        <v>171</v>
      </c>
      <c r="K8578" s="1" t="s">
        <v>84</v>
      </c>
      <c r="L8578" s="1" t="s">
        <v>2028</v>
      </c>
    </row>
    <row r="8579" spans="1:12" x14ac:dyDescent="0.2">
      <c r="A8579" s="1" t="s">
        <v>234</v>
      </c>
      <c r="B8579" s="1" t="s">
        <v>13</v>
      </c>
      <c r="C8579" s="2">
        <v>43890</v>
      </c>
      <c r="D8579" s="1" t="s">
        <v>161</v>
      </c>
      <c r="E8579" s="1"/>
      <c r="F8579" s="1" t="s">
        <v>4751</v>
      </c>
      <c r="G8579" s="3"/>
      <c r="H8579" s="3">
        <v>104.59</v>
      </c>
      <c r="I8579" s="1" t="s">
        <v>120</v>
      </c>
      <c r="J8579" s="1" t="s">
        <v>171</v>
      </c>
      <c r="K8579" s="1" t="s">
        <v>84</v>
      </c>
      <c r="L8579" s="1" t="s">
        <v>111</v>
      </c>
    </row>
    <row r="8580" spans="1:12" x14ac:dyDescent="0.2">
      <c r="A8580" s="1" t="s">
        <v>234</v>
      </c>
      <c r="B8580" s="1" t="s">
        <v>13</v>
      </c>
      <c r="C8580" s="2">
        <v>43890</v>
      </c>
      <c r="D8580" s="1" t="s">
        <v>163</v>
      </c>
      <c r="E8580" s="1"/>
      <c r="F8580" s="1" t="s">
        <v>4904</v>
      </c>
      <c r="G8580" s="3"/>
      <c r="H8580" s="3">
        <v>592.02</v>
      </c>
      <c r="I8580" s="1" t="s">
        <v>120</v>
      </c>
      <c r="J8580" s="1" t="s">
        <v>171</v>
      </c>
      <c r="K8580" s="1" t="s">
        <v>12</v>
      </c>
      <c r="L8580" s="1" t="s">
        <v>34</v>
      </c>
    </row>
    <row r="8581" spans="1:12" x14ac:dyDescent="0.2">
      <c r="A8581" s="1" t="s">
        <v>234</v>
      </c>
      <c r="B8581" s="1" t="s">
        <v>13</v>
      </c>
      <c r="C8581" s="2">
        <v>43890</v>
      </c>
      <c r="D8581" s="1" t="s">
        <v>165</v>
      </c>
      <c r="E8581" s="1"/>
      <c r="F8581" s="1" t="s">
        <v>5591</v>
      </c>
      <c r="G8581" s="3">
        <v>168.6</v>
      </c>
      <c r="H8581" s="3"/>
      <c r="I8581" s="1" t="s">
        <v>120</v>
      </c>
      <c r="J8581" s="1" t="s">
        <v>171</v>
      </c>
      <c r="K8581" s="1" t="s">
        <v>12</v>
      </c>
      <c r="L8581" s="1" t="s">
        <v>78</v>
      </c>
    </row>
    <row r="8582" spans="1:12" x14ac:dyDescent="0.2">
      <c r="A8582" s="1" t="s">
        <v>234</v>
      </c>
      <c r="B8582" s="1" t="s">
        <v>13</v>
      </c>
      <c r="C8582" s="2">
        <v>43890</v>
      </c>
      <c r="D8582" s="1" t="s">
        <v>162</v>
      </c>
      <c r="E8582" s="1"/>
      <c r="F8582" s="1" t="s">
        <v>5592</v>
      </c>
      <c r="G8582" s="3">
        <v>864.4</v>
      </c>
      <c r="H8582" s="3"/>
      <c r="I8582" s="1" t="s">
        <v>120</v>
      </c>
      <c r="J8582" s="1" t="s">
        <v>171</v>
      </c>
      <c r="K8582" s="1" t="s">
        <v>12</v>
      </c>
      <c r="L8582" s="1" t="s">
        <v>76</v>
      </c>
    </row>
    <row r="8583" spans="1:12" x14ac:dyDescent="0.2">
      <c r="A8583" s="1" t="s">
        <v>234</v>
      </c>
      <c r="B8583" s="1" t="s">
        <v>13</v>
      </c>
      <c r="C8583" s="2">
        <v>43890</v>
      </c>
      <c r="D8583" s="1" t="s">
        <v>167</v>
      </c>
      <c r="E8583" s="1"/>
      <c r="F8583" s="1" t="s">
        <v>5593</v>
      </c>
      <c r="G8583" s="3"/>
      <c r="H8583" s="3">
        <v>1296.53</v>
      </c>
      <c r="I8583" s="1" t="s">
        <v>120</v>
      </c>
      <c r="J8583" s="1" t="s">
        <v>171</v>
      </c>
      <c r="K8583" s="1" t="s">
        <v>12</v>
      </c>
      <c r="L8583" s="1" t="s">
        <v>58</v>
      </c>
    </row>
    <row r="8584" spans="1:12" x14ac:dyDescent="0.2">
      <c r="A8584" s="1" t="s">
        <v>234</v>
      </c>
      <c r="B8584" s="1" t="s">
        <v>13</v>
      </c>
      <c r="C8584" s="2">
        <v>43890</v>
      </c>
      <c r="D8584" s="1" t="s">
        <v>4614</v>
      </c>
      <c r="E8584" s="1"/>
      <c r="F8584" s="1" t="s">
        <v>5594</v>
      </c>
      <c r="G8584" s="3">
        <v>40.479999999999997</v>
      </c>
      <c r="H8584" s="3"/>
      <c r="I8584" s="1" t="s">
        <v>120</v>
      </c>
      <c r="J8584" s="1" t="s">
        <v>171</v>
      </c>
      <c r="K8584" s="1" t="s">
        <v>84</v>
      </c>
      <c r="L8584" s="1" t="s">
        <v>300</v>
      </c>
    </row>
    <row r="8585" spans="1:12" x14ac:dyDescent="0.2">
      <c r="A8585" s="1" t="s">
        <v>234</v>
      </c>
      <c r="B8585" s="1" t="s">
        <v>13</v>
      </c>
      <c r="C8585" s="2">
        <v>43890</v>
      </c>
      <c r="D8585" s="1" t="s">
        <v>165</v>
      </c>
      <c r="E8585" s="1"/>
      <c r="F8585" s="1" t="s">
        <v>4977</v>
      </c>
      <c r="G8585" s="3">
        <v>74.989999999999995</v>
      </c>
      <c r="H8585" s="3"/>
      <c r="I8585" s="1" t="s">
        <v>232</v>
      </c>
      <c r="J8585" s="1" t="s">
        <v>233</v>
      </c>
      <c r="K8585" s="1" t="s">
        <v>12</v>
      </c>
      <c r="L8585" s="1" t="s">
        <v>24</v>
      </c>
    </row>
    <row r="8586" spans="1:12" x14ac:dyDescent="0.2">
      <c r="A8586" s="1" t="s">
        <v>234</v>
      </c>
      <c r="B8586" s="1" t="s">
        <v>13</v>
      </c>
      <c r="C8586" s="2">
        <v>43890</v>
      </c>
      <c r="D8586" s="1" t="s">
        <v>166</v>
      </c>
      <c r="E8586" s="1"/>
      <c r="F8586" s="1" t="s">
        <v>5595</v>
      </c>
      <c r="G8586" s="3">
        <v>875.63</v>
      </c>
      <c r="H8586" s="3"/>
      <c r="I8586" s="1" t="s">
        <v>83</v>
      </c>
      <c r="J8586" s="1" t="s">
        <v>181</v>
      </c>
      <c r="K8586" s="1" t="s">
        <v>12</v>
      </c>
      <c r="L8586" s="1" t="s">
        <v>459</v>
      </c>
    </row>
    <row r="8587" spans="1:12" x14ac:dyDescent="0.2">
      <c r="A8587" s="1" t="s">
        <v>234</v>
      </c>
      <c r="B8587" s="1" t="s">
        <v>13</v>
      </c>
      <c r="C8587" s="2">
        <v>43890</v>
      </c>
      <c r="D8587" s="1" t="s">
        <v>166</v>
      </c>
      <c r="E8587" s="1"/>
      <c r="F8587" s="1" t="s">
        <v>5596</v>
      </c>
      <c r="G8587" s="3">
        <v>924.95</v>
      </c>
      <c r="H8587" s="3"/>
      <c r="I8587" s="1" t="s">
        <v>83</v>
      </c>
      <c r="J8587" s="1" t="s">
        <v>181</v>
      </c>
      <c r="K8587" s="1" t="s">
        <v>12</v>
      </c>
      <c r="L8587" s="1" t="s">
        <v>98</v>
      </c>
    </row>
    <row r="8588" spans="1:12" x14ac:dyDescent="0.2">
      <c r="A8588" s="1" t="s">
        <v>234</v>
      </c>
      <c r="B8588" s="1" t="s">
        <v>13</v>
      </c>
      <c r="C8588" s="2">
        <v>43890</v>
      </c>
      <c r="D8588" s="1" t="s">
        <v>166</v>
      </c>
      <c r="E8588" s="1"/>
      <c r="F8588" s="1" t="s">
        <v>5597</v>
      </c>
      <c r="G8588" s="3">
        <v>1193.1199999999999</v>
      </c>
      <c r="H8588" s="3"/>
      <c r="I8588" s="1" t="s">
        <v>83</v>
      </c>
      <c r="J8588" s="1" t="s">
        <v>181</v>
      </c>
      <c r="K8588" s="1" t="s">
        <v>12</v>
      </c>
      <c r="L8588" s="1" t="s">
        <v>405</v>
      </c>
    </row>
    <row r="8589" spans="1:12" x14ac:dyDescent="0.2">
      <c r="A8589" s="1" t="s">
        <v>234</v>
      </c>
      <c r="B8589" s="1" t="s">
        <v>13</v>
      </c>
      <c r="C8589" s="2">
        <v>43890</v>
      </c>
      <c r="D8589" s="1" t="s">
        <v>163</v>
      </c>
      <c r="E8589" s="1"/>
      <c r="F8589" s="1" t="s">
        <v>5598</v>
      </c>
      <c r="G8589" s="3"/>
      <c r="H8589" s="3">
        <v>1178.69</v>
      </c>
      <c r="I8589" s="1" t="s">
        <v>83</v>
      </c>
      <c r="J8589" s="1" t="s">
        <v>181</v>
      </c>
      <c r="K8589" s="1" t="s">
        <v>12</v>
      </c>
      <c r="L8589" s="1" t="s">
        <v>38</v>
      </c>
    </row>
    <row r="8590" spans="1:12" x14ac:dyDescent="0.2">
      <c r="A8590" s="1" t="s">
        <v>234</v>
      </c>
      <c r="B8590" s="1" t="s">
        <v>13</v>
      </c>
      <c r="C8590" s="2">
        <v>43890</v>
      </c>
      <c r="D8590" s="1" t="s">
        <v>4619</v>
      </c>
      <c r="E8590" s="1"/>
      <c r="F8590" s="1" t="s">
        <v>5599</v>
      </c>
      <c r="G8590" s="3">
        <v>531.59</v>
      </c>
      <c r="H8590" s="3"/>
      <c r="I8590" s="1" t="s">
        <v>83</v>
      </c>
      <c r="J8590" s="1" t="s">
        <v>181</v>
      </c>
      <c r="K8590" s="1" t="s">
        <v>12</v>
      </c>
      <c r="L8590" s="1" t="s">
        <v>14</v>
      </c>
    </row>
    <row r="8591" spans="1:12" x14ac:dyDescent="0.2">
      <c r="A8591" s="1" t="s">
        <v>234</v>
      </c>
      <c r="B8591" s="1" t="s">
        <v>13</v>
      </c>
      <c r="C8591" s="2">
        <v>43890</v>
      </c>
      <c r="D8591" s="1" t="s">
        <v>167</v>
      </c>
      <c r="E8591" s="1"/>
      <c r="F8591" s="1" t="s">
        <v>5600</v>
      </c>
      <c r="G8591" s="3"/>
      <c r="H8591" s="3">
        <v>913.12</v>
      </c>
      <c r="I8591" s="1" t="s">
        <v>83</v>
      </c>
      <c r="J8591" s="1" t="s">
        <v>181</v>
      </c>
      <c r="K8591" s="1" t="s">
        <v>12</v>
      </c>
      <c r="L8591" s="1" t="s">
        <v>265</v>
      </c>
    </row>
    <row r="8592" spans="1:12" x14ac:dyDescent="0.2">
      <c r="A8592" s="1" t="s">
        <v>234</v>
      </c>
      <c r="B8592" s="1" t="s">
        <v>13</v>
      </c>
      <c r="C8592" s="2">
        <v>43890</v>
      </c>
      <c r="D8592" s="1" t="s">
        <v>4595</v>
      </c>
      <c r="E8592" s="1"/>
      <c r="F8592" s="1" t="s">
        <v>5601</v>
      </c>
      <c r="G8592" s="3">
        <v>512.09</v>
      </c>
      <c r="H8592" s="3"/>
      <c r="I8592" s="1" t="s">
        <v>83</v>
      </c>
      <c r="J8592" s="1" t="s">
        <v>181</v>
      </c>
      <c r="K8592" s="1" t="s">
        <v>12</v>
      </c>
      <c r="L8592" s="1" t="s">
        <v>14</v>
      </c>
    </row>
    <row r="8593" spans="1:12" x14ac:dyDescent="0.2">
      <c r="A8593" s="1" t="s">
        <v>234</v>
      </c>
      <c r="B8593" s="1" t="s">
        <v>13</v>
      </c>
      <c r="C8593" s="2">
        <v>43890</v>
      </c>
      <c r="D8593" s="1" t="s">
        <v>4614</v>
      </c>
      <c r="E8593" s="1"/>
      <c r="F8593" s="1" t="s">
        <v>5602</v>
      </c>
      <c r="G8593" s="3">
        <v>8.77</v>
      </c>
      <c r="H8593" s="3"/>
      <c r="I8593" s="1" t="s">
        <v>83</v>
      </c>
      <c r="J8593" s="1" t="s">
        <v>181</v>
      </c>
      <c r="K8593" s="1" t="s">
        <v>12</v>
      </c>
      <c r="L8593" s="1" t="s">
        <v>38</v>
      </c>
    </row>
    <row r="8594" spans="1:12" x14ac:dyDescent="0.2">
      <c r="A8594" s="1" t="s">
        <v>234</v>
      </c>
      <c r="B8594" s="1" t="s">
        <v>13</v>
      </c>
      <c r="C8594" s="2">
        <v>43890</v>
      </c>
      <c r="D8594" s="1" t="s">
        <v>160</v>
      </c>
      <c r="E8594" s="1"/>
      <c r="F8594" s="1" t="s">
        <v>5603</v>
      </c>
      <c r="G8594" s="3"/>
      <c r="H8594" s="3">
        <v>902.36</v>
      </c>
      <c r="I8594" s="1" t="s">
        <v>83</v>
      </c>
      <c r="J8594" s="1" t="s">
        <v>229</v>
      </c>
      <c r="K8594" s="1" t="s">
        <v>12</v>
      </c>
      <c r="L8594" s="1" t="s">
        <v>425</v>
      </c>
    </row>
    <row r="8595" spans="1:12" x14ac:dyDescent="0.2">
      <c r="A8595" s="1" t="s">
        <v>234</v>
      </c>
      <c r="B8595" s="1" t="s">
        <v>13</v>
      </c>
      <c r="C8595" s="2">
        <v>43890</v>
      </c>
      <c r="D8595" s="1" t="s">
        <v>166</v>
      </c>
      <c r="E8595" s="1"/>
      <c r="F8595" s="1" t="s">
        <v>5604</v>
      </c>
      <c r="G8595" s="3">
        <v>600</v>
      </c>
      <c r="H8595" s="3"/>
      <c r="I8595" s="1" t="s">
        <v>119</v>
      </c>
      <c r="J8595" s="1" t="s">
        <v>86</v>
      </c>
      <c r="K8595" s="1" t="s">
        <v>12</v>
      </c>
      <c r="L8595" s="1" t="s">
        <v>2799</v>
      </c>
    </row>
    <row r="8596" spans="1:12" x14ac:dyDescent="0.2">
      <c r="A8596" s="1" t="s">
        <v>234</v>
      </c>
      <c r="B8596" s="1" t="s">
        <v>13</v>
      </c>
      <c r="C8596" s="2">
        <v>43890</v>
      </c>
      <c r="D8596" s="1" t="s">
        <v>160</v>
      </c>
      <c r="E8596" s="1"/>
      <c r="F8596" s="1" t="s">
        <v>5605</v>
      </c>
      <c r="G8596" s="3"/>
      <c r="H8596" s="3">
        <v>849</v>
      </c>
      <c r="I8596" s="1" t="s">
        <v>119</v>
      </c>
      <c r="J8596" s="1" t="s">
        <v>86</v>
      </c>
      <c r="K8596" s="1" t="s">
        <v>12</v>
      </c>
      <c r="L8596" s="1" t="s">
        <v>449</v>
      </c>
    </row>
    <row r="8597" spans="1:12" x14ac:dyDescent="0.2">
      <c r="A8597" s="1" t="s">
        <v>234</v>
      </c>
      <c r="B8597" s="1" t="s">
        <v>13</v>
      </c>
      <c r="C8597" s="2">
        <v>43890</v>
      </c>
      <c r="D8597" s="1" t="s">
        <v>160</v>
      </c>
      <c r="E8597" s="1"/>
      <c r="F8597" s="1" t="s">
        <v>5117</v>
      </c>
      <c r="G8597" s="3"/>
      <c r="H8597" s="3">
        <v>1004.05</v>
      </c>
      <c r="I8597" s="1" t="s">
        <v>119</v>
      </c>
      <c r="J8597" s="1" t="s">
        <v>86</v>
      </c>
      <c r="K8597" s="1" t="s">
        <v>84</v>
      </c>
      <c r="L8597" s="1" t="s">
        <v>111</v>
      </c>
    </row>
    <row r="8598" spans="1:12" x14ac:dyDescent="0.2">
      <c r="A8598" s="1" t="s">
        <v>234</v>
      </c>
      <c r="B8598" s="1" t="s">
        <v>13</v>
      </c>
      <c r="C8598" s="2">
        <v>43890</v>
      </c>
      <c r="D8598" s="1" t="s">
        <v>161</v>
      </c>
      <c r="E8598" s="1"/>
      <c r="F8598" s="1" t="s">
        <v>5606</v>
      </c>
      <c r="G8598" s="3"/>
      <c r="H8598" s="3">
        <v>771</v>
      </c>
      <c r="I8598" s="1" t="s">
        <v>119</v>
      </c>
      <c r="J8598" s="1" t="s">
        <v>86</v>
      </c>
      <c r="K8598" s="1" t="s">
        <v>12</v>
      </c>
      <c r="L8598" s="1" t="s">
        <v>61</v>
      </c>
    </row>
    <row r="8599" spans="1:12" x14ac:dyDescent="0.2">
      <c r="A8599" s="1" t="s">
        <v>234</v>
      </c>
      <c r="B8599" s="1" t="s">
        <v>13</v>
      </c>
      <c r="C8599" s="2">
        <v>43890</v>
      </c>
      <c r="D8599" s="1" t="s">
        <v>164</v>
      </c>
      <c r="E8599" s="1"/>
      <c r="F8599" s="1" t="s">
        <v>5607</v>
      </c>
      <c r="G8599" s="3">
        <v>1302.1199999999999</v>
      </c>
      <c r="H8599" s="3"/>
      <c r="I8599" s="1" t="s">
        <v>119</v>
      </c>
      <c r="J8599" s="1" t="s">
        <v>86</v>
      </c>
      <c r="K8599" s="1" t="s">
        <v>12</v>
      </c>
      <c r="L8599" s="1" t="s">
        <v>31</v>
      </c>
    </row>
    <row r="8600" spans="1:12" x14ac:dyDescent="0.2">
      <c r="A8600" s="1" t="s">
        <v>234</v>
      </c>
      <c r="B8600" s="1" t="s">
        <v>13</v>
      </c>
      <c r="C8600" s="2">
        <v>43890</v>
      </c>
      <c r="D8600" s="1" t="s">
        <v>164</v>
      </c>
      <c r="E8600" s="1"/>
      <c r="F8600" s="1" t="s">
        <v>5608</v>
      </c>
      <c r="G8600" s="3">
        <v>894</v>
      </c>
      <c r="H8600" s="3"/>
      <c r="I8600" s="1" t="s">
        <v>119</v>
      </c>
      <c r="J8600" s="1" t="s">
        <v>86</v>
      </c>
      <c r="K8600" s="1" t="s">
        <v>12</v>
      </c>
      <c r="L8600" s="1" t="s">
        <v>270</v>
      </c>
    </row>
    <row r="8601" spans="1:12" x14ac:dyDescent="0.2">
      <c r="A8601" s="1" t="s">
        <v>234</v>
      </c>
      <c r="B8601" s="1" t="s">
        <v>13</v>
      </c>
      <c r="C8601" s="2">
        <v>43890</v>
      </c>
      <c r="D8601" s="1" t="s">
        <v>163</v>
      </c>
      <c r="E8601" s="1"/>
      <c r="F8601" s="1" t="s">
        <v>5609</v>
      </c>
      <c r="G8601" s="3"/>
      <c r="H8601" s="3">
        <v>1387</v>
      </c>
      <c r="I8601" s="1" t="s">
        <v>119</v>
      </c>
      <c r="J8601" s="1" t="s">
        <v>86</v>
      </c>
      <c r="K8601" s="1" t="s">
        <v>12</v>
      </c>
      <c r="L8601" s="1" t="s">
        <v>67</v>
      </c>
    </row>
    <row r="8602" spans="1:12" x14ac:dyDescent="0.2">
      <c r="A8602" s="1" t="s">
        <v>234</v>
      </c>
      <c r="B8602" s="1" t="s">
        <v>13</v>
      </c>
      <c r="C8602" s="2">
        <v>43890</v>
      </c>
      <c r="D8602" s="1" t="s">
        <v>163</v>
      </c>
      <c r="E8602" s="1"/>
      <c r="F8602" s="1" t="s">
        <v>5610</v>
      </c>
      <c r="G8602" s="3"/>
      <c r="H8602" s="3">
        <v>2387.89</v>
      </c>
      <c r="I8602" s="1" t="s">
        <v>119</v>
      </c>
      <c r="J8602" s="1" t="s">
        <v>86</v>
      </c>
      <c r="K8602" s="1" t="s">
        <v>12</v>
      </c>
      <c r="L8602" s="1" t="s">
        <v>62</v>
      </c>
    </row>
    <row r="8603" spans="1:12" x14ac:dyDescent="0.2">
      <c r="A8603" s="1" t="s">
        <v>234</v>
      </c>
      <c r="B8603" s="1" t="s">
        <v>13</v>
      </c>
      <c r="C8603" s="2">
        <v>43890</v>
      </c>
      <c r="D8603" s="1" t="s">
        <v>163</v>
      </c>
      <c r="E8603" s="1"/>
      <c r="F8603" s="1" t="s">
        <v>5611</v>
      </c>
      <c r="G8603" s="3"/>
      <c r="H8603" s="3">
        <v>465</v>
      </c>
      <c r="I8603" s="1" t="s">
        <v>119</v>
      </c>
      <c r="J8603" s="1" t="s">
        <v>86</v>
      </c>
      <c r="K8603" s="1" t="s">
        <v>12</v>
      </c>
      <c r="L8603" s="1" t="s">
        <v>109</v>
      </c>
    </row>
    <row r="8604" spans="1:12" x14ac:dyDescent="0.2">
      <c r="A8604" s="1" t="s">
        <v>234</v>
      </c>
      <c r="B8604" s="1" t="s">
        <v>13</v>
      </c>
      <c r="C8604" s="2">
        <v>43890</v>
      </c>
      <c r="D8604" s="1" t="s">
        <v>163</v>
      </c>
      <c r="E8604" s="1"/>
      <c r="F8604" s="1" t="s">
        <v>4753</v>
      </c>
      <c r="G8604" s="3"/>
      <c r="H8604" s="3">
        <v>1015.38</v>
      </c>
      <c r="I8604" s="1" t="s">
        <v>119</v>
      </c>
      <c r="J8604" s="1" t="s">
        <v>86</v>
      </c>
      <c r="K8604" s="1" t="s">
        <v>84</v>
      </c>
      <c r="L8604" s="1" t="s">
        <v>2028</v>
      </c>
    </row>
    <row r="8605" spans="1:12" x14ac:dyDescent="0.2">
      <c r="A8605" s="1" t="s">
        <v>234</v>
      </c>
      <c r="B8605" s="1" t="s">
        <v>13</v>
      </c>
      <c r="C8605" s="2">
        <v>43890</v>
      </c>
      <c r="D8605" s="1" t="s">
        <v>165</v>
      </c>
      <c r="E8605" s="1"/>
      <c r="F8605" s="1" t="s">
        <v>5612</v>
      </c>
      <c r="G8605" s="3">
        <v>1051.05</v>
      </c>
      <c r="H8605" s="3"/>
      <c r="I8605" s="1" t="s">
        <v>119</v>
      </c>
      <c r="J8605" s="1" t="s">
        <v>86</v>
      </c>
      <c r="K8605" s="1" t="s">
        <v>12</v>
      </c>
      <c r="L8605" s="1" t="s">
        <v>1098</v>
      </c>
    </row>
    <row r="8606" spans="1:12" x14ac:dyDescent="0.2">
      <c r="A8606" s="1" t="s">
        <v>234</v>
      </c>
      <c r="B8606" s="1" t="s">
        <v>13</v>
      </c>
      <c r="C8606" s="2">
        <v>43890</v>
      </c>
      <c r="D8606" s="1" t="s">
        <v>165</v>
      </c>
      <c r="E8606" s="1"/>
      <c r="F8606" s="1" t="s">
        <v>5613</v>
      </c>
      <c r="G8606" s="3">
        <v>840</v>
      </c>
      <c r="H8606" s="3"/>
      <c r="I8606" s="1" t="s">
        <v>119</v>
      </c>
      <c r="J8606" s="1" t="s">
        <v>86</v>
      </c>
      <c r="K8606" s="1" t="s">
        <v>12</v>
      </c>
      <c r="L8606" s="1" t="s">
        <v>3682</v>
      </c>
    </row>
    <row r="8607" spans="1:12" x14ac:dyDescent="0.2">
      <c r="A8607" s="1" t="s">
        <v>234</v>
      </c>
      <c r="B8607" s="1" t="s">
        <v>13</v>
      </c>
      <c r="C8607" s="2">
        <v>43890</v>
      </c>
      <c r="D8607" s="1" t="s">
        <v>162</v>
      </c>
      <c r="E8607" s="1"/>
      <c r="F8607" s="1" t="s">
        <v>5614</v>
      </c>
      <c r="G8607" s="3">
        <v>297.70999999999998</v>
      </c>
      <c r="H8607" s="3"/>
      <c r="I8607" s="1" t="s">
        <v>119</v>
      </c>
      <c r="J8607" s="1" t="s">
        <v>86</v>
      </c>
      <c r="K8607" s="1" t="s">
        <v>12</v>
      </c>
      <c r="L8607" s="1" t="s">
        <v>409</v>
      </c>
    </row>
    <row r="8608" spans="1:12" x14ac:dyDescent="0.2">
      <c r="A8608" s="1" t="s">
        <v>234</v>
      </c>
      <c r="B8608" s="1" t="s">
        <v>13</v>
      </c>
      <c r="C8608" s="2">
        <v>43890</v>
      </c>
      <c r="D8608" s="1" t="s">
        <v>4619</v>
      </c>
      <c r="E8608" s="1"/>
      <c r="F8608" s="1" t="s">
        <v>5615</v>
      </c>
      <c r="G8608" s="3">
        <v>159.30000000000001</v>
      </c>
      <c r="H8608" s="3"/>
      <c r="I8608" s="1" t="s">
        <v>119</v>
      </c>
      <c r="J8608" s="1" t="s">
        <v>86</v>
      </c>
      <c r="K8608" s="1" t="s">
        <v>12</v>
      </c>
      <c r="L8608" s="1" t="s">
        <v>31</v>
      </c>
    </row>
    <row r="8609" spans="1:12" x14ac:dyDescent="0.2">
      <c r="A8609" s="1" t="s">
        <v>234</v>
      </c>
      <c r="B8609" s="1" t="s">
        <v>13</v>
      </c>
      <c r="C8609" s="2">
        <v>43890</v>
      </c>
      <c r="D8609" s="1" t="s">
        <v>4619</v>
      </c>
      <c r="E8609" s="1"/>
      <c r="F8609" s="1" t="s">
        <v>5616</v>
      </c>
      <c r="G8609" s="3">
        <v>108.89</v>
      </c>
      <c r="H8609" s="3"/>
      <c r="I8609" s="1" t="s">
        <v>119</v>
      </c>
      <c r="J8609" s="1" t="s">
        <v>86</v>
      </c>
      <c r="K8609" s="1" t="s">
        <v>12</v>
      </c>
      <c r="L8609" s="1" t="s">
        <v>289</v>
      </c>
    </row>
    <row r="8610" spans="1:12" x14ac:dyDescent="0.2">
      <c r="A8610" s="1" t="s">
        <v>234</v>
      </c>
      <c r="B8610" s="1" t="s">
        <v>13</v>
      </c>
      <c r="C8610" s="2">
        <v>43890</v>
      </c>
      <c r="D8610" s="1" t="s">
        <v>4625</v>
      </c>
      <c r="E8610" s="1"/>
      <c r="F8610" s="1" t="s">
        <v>5617</v>
      </c>
      <c r="G8610" s="3">
        <v>15.47</v>
      </c>
      <c r="H8610" s="3"/>
      <c r="I8610" s="1" t="s">
        <v>119</v>
      </c>
      <c r="J8610" s="1" t="s">
        <v>86</v>
      </c>
      <c r="K8610" s="1" t="s">
        <v>12</v>
      </c>
      <c r="L8610" s="1" t="s">
        <v>433</v>
      </c>
    </row>
    <row r="8611" spans="1:12" x14ac:dyDescent="0.2">
      <c r="A8611" s="1" t="s">
        <v>234</v>
      </c>
      <c r="B8611" s="1" t="s">
        <v>13</v>
      </c>
      <c r="C8611" s="2">
        <v>43890</v>
      </c>
      <c r="D8611" s="1" t="s">
        <v>167</v>
      </c>
      <c r="E8611" s="1"/>
      <c r="F8611" s="1" t="s">
        <v>5618</v>
      </c>
      <c r="G8611" s="3"/>
      <c r="H8611" s="3">
        <v>1311</v>
      </c>
      <c r="I8611" s="1" t="s">
        <v>119</v>
      </c>
      <c r="J8611" s="1" t="s">
        <v>86</v>
      </c>
      <c r="K8611" s="1" t="s">
        <v>12</v>
      </c>
      <c r="L8611" s="1" t="s">
        <v>3082</v>
      </c>
    </row>
    <row r="8612" spans="1:12" x14ac:dyDescent="0.2">
      <c r="A8612" s="1" t="s">
        <v>234</v>
      </c>
      <c r="B8612" s="1" t="s">
        <v>13</v>
      </c>
      <c r="C8612" s="2">
        <v>43890</v>
      </c>
      <c r="D8612" s="1" t="s">
        <v>167</v>
      </c>
      <c r="E8612" s="1"/>
      <c r="F8612" s="1" t="s">
        <v>5619</v>
      </c>
      <c r="G8612" s="3"/>
      <c r="H8612" s="3">
        <v>1330</v>
      </c>
      <c r="I8612" s="1" t="s">
        <v>119</v>
      </c>
      <c r="J8612" s="1" t="s">
        <v>86</v>
      </c>
      <c r="K8612" s="1" t="s">
        <v>12</v>
      </c>
      <c r="L8612" s="1" t="s">
        <v>103</v>
      </c>
    </row>
    <row r="8613" spans="1:12" x14ac:dyDescent="0.2">
      <c r="A8613" s="1" t="s">
        <v>234</v>
      </c>
      <c r="B8613" s="1" t="s">
        <v>13</v>
      </c>
      <c r="C8613" s="2">
        <v>43890</v>
      </c>
      <c r="D8613" s="1" t="s">
        <v>4595</v>
      </c>
      <c r="E8613" s="1"/>
      <c r="F8613" s="1" t="s">
        <v>5620</v>
      </c>
      <c r="G8613" s="3">
        <v>178.37</v>
      </c>
      <c r="H8613" s="3"/>
      <c r="I8613" s="1" t="s">
        <v>119</v>
      </c>
      <c r="J8613" s="1" t="s">
        <v>86</v>
      </c>
      <c r="K8613" s="1" t="s">
        <v>12</v>
      </c>
      <c r="L8613" s="1" t="s">
        <v>78</v>
      </c>
    </row>
    <row r="8614" spans="1:12" x14ac:dyDescent="0.2">
      <c r="A8614" s="1" t="s">
        <v>234</v>
      </c>
      <c r="B8614" s="1" t="s">
        <v>13</v>
      </c>
      <c r="C8614" s="2">
        <v>43890</v>
      </c>
      <c r="D8614" s="1" t="s">
        <v>4614</v>
      </c>
      <c r="E8614" s="1"/>
      <c r="F8614" s="1" t="s">
        <v>5621</v>
      </c>
      <c r="G8614" s="3">
        <v>144.32</v>
      </c>
      <c r="H8614" s="3"/>
      <c r="I8614" s="1" t="s">
        <v>119</v>
      </c>
      <c r="J8614" s="1" t="s">
        <v>86</v>
      </c>
      <c r="K8614" s="1" t="s">
        <v>12</v>
      </c>
      <c r="L8614" s="1" t="s">
        <v>382</v>
      </c>
    </row>
    <row r="8615" spans="1:12" x14ac:dyDescent="0.2">
      <c r="A8615" s="1" t="s">
        <v>234</v>
      </c>
      <c r="B8615" s="1" t="s">
        <v>13</v>
      </c>
      <c r="C8615" s="2">
        <v>43890</v>
      </c>
      <c r="D8615" s="1" t="s">
        <v>160</v>
      </c>
      <c r="E8615" s="1"/>
      <c r="F8615" s="1" t="s">
        <v>5622</v>
      </c>
      <c r="G8615" s="3"/>
      <c r="H8615" s="3">
        <v>594.91999999999996</v>
      </c>
      <c r="I8615" s="1" t="s">
        <v>85</v>
      </c>
      <c r="J8615" s="1" t="s">
        <v>125</v>
      </c>
      <c r="K8615" s="1" t="s">
        <v>12</v>
      </c>
      <c r="L8615" s="1" t="s">
        <v>1362</v>
      </c>
    </row>
    <row r="8616" spans="1:12" x14ac:dyDescent="0.2">
      <c r="A8616" s="1" t="s">
        <v>234</v>
      </c>
      <c r="B8616" s="1" t="s">
        <v>13</v>
      </c>
      <c r="C8616" s="2">
        <v>43890</v>
      </c>
      <c r="D8616" s="1" t="s">
        <v>164</v>
      </c>
      <c r="E8616" s="1"/>
      <c r="F8616" s="1" t="s">
        <v>4680</v>
      </c>
      <c r="G8616" s="3">
        <v>202.43</v>
      </c>
      <c r="H8616" s="3"/>
      <c r="I8616" s="1" t="s">
        <v>123</v>
      </c>
      <c r="J8616" s="1" t="s">
        <v>124</v>
      </c>
      <c r="K8616" s="1" t="s">
        <v>84</v>
      </c>
      <c r="L8616" s="1" t="s">
        <v>241</v>
      </c>
    </row>
    <row r="8617" spans="1:12" x14ac:dyDescent="0.2">
      <c r="A8617" s="1" t="s">
        <v>234</v>
      </c>
      <c r="B8617" s="1" t="s">
        <v>13</v>
      </c>
      <c r="C8617" s="2">
        <v>43890</v>
      </c>
      <c r="D8617" s="1" t="s">
        <v>4625</v>
      </c>
      <c r="E8617" s="1"/>
      <c r="F8617" s="1" t="s">
        <v>5029</v>
      </c>
      <c r="G8617" s="3">
        <v>23.93</v>
      </c>
      <c r="H8617" s="3"/>
      <c r="I8617" s="1" t="s">
        <v>123</v>
      </c>
      <c r="J8617" s="1" t="s">
        <v>124</v>
      </c>
      <c r="K8617" s="1" t="s">
        <v>12</v>
      </c>
      <c r="L8617" s="1" t="s">
        <v>77</v>
      </c>
    </row>
    <row r="8618" spans="1:12" x14ac:dyDescent="0.2">
      <c r="A8618" s="1" t="s">
        <v>234</v>
      </c>
      <c r="B8618" s="1" t="s">
        <v>13</v>
      </c>
      <c r="C8618" s="2">
        <v>43890</v>
      </c>
      <c r="D8618" s="1" t="s">
        <v>167</v>
      </c>
      <c r="E8618" s="1"/>
      <c r="F8618" s="1" t="s">
        <v>5036</v>
      </c>
      <c r="G8618" s="3"/>
      <c r="H8618" s="3">
        <v>74.400000000000006</v>
      </c>
      <c r="I8618" s="1" t="s">
        <v>123</v>
      </c>
      <c r="J8618" s="1" t="s">
        <v>124</v>
      </c>
      <c r="K8618" s="1" t="s">
        <v>84</v>
      </c>
      <c r="L8618" s="1" t="s">
        <v>29</v>
      </c>
    </row>
    <row r="8619" spans="1:12" x14ac:dyDescent="0.2">
      <c r="A8619" s="1" t="s">
        <v>234</v>
      </c>
      <c r="B8619" s="1" t="s">
        <v>13</v>
      </c>
      <c r="C8619" s="2">
        <v>43890</v>
      </c>
      <c r="D8619" s="1" t="s">
        <v>4595</v>
      </c>
      <c r="E8619" s="1"/>
      <c r="F8619" s="1" t="s">
        <v>4882</v>
      </c>
      <c r="G8619" s="3">
        <v>1.93</v>
      </c>
      <c r="H8619" s="3"/>
      <c r="I8619" s="1" t="s">
        <v>123</v>
      </c>
      <c r="J8619" s="1" t="s">
        <v>124</v>
      </c>
      <c r="K8619" s="1" t="s">
        <v>84</v>
      </c>
      <c r="L8619" s="1" t="s">
        <v>29</v>
      </c>
    </row>
    <row r="8620" spans="1:12" x14ac:dyDescent="0.2">
      <c r="A8620" s="1" t="s">
        <v>234</v>
      </c>
      <c r="B8620" s="1" t="s">
        <v>13</v>
      </c>
      <c r="C8620" s="2">
        <v>43890</v>
      </c>
      <c r="D8620" s="1" t="s">
        <v>165</v>
      </c>
      <c r="E8620" s="1"/>
      <c r="F8620" s="1" t="s">
        <v>4984</v>
      </c>
      <c r="G8620" s="3">
        <v>48.08</v>
      </c>
      <c r="H8620" s="3"/>
      <c r="I8620" s="1" t="s">
        <v>185</v>
      </c>
      <c r="J8620" s="1" t="s">
        <v>126</v>
      </c>
      <c r="K8620" s="1" t="s">
        <v>84</v>
      </c>
      <c r="L8620" s="1" t="s">
        <v>104</v>
      </c>
    </row>
    <row r="8621" spans="1:12" x14ac:dyDescent="0.2">
      <c r="A8621" s="1" t="s">
        <v>234</v>
      </c>
      <c r="B8621" s="1" t="s">
        <v>13</v>
      </c>
      <c r="C8621" s="2">
        <v>43890</v>
      </c>
      <c r="D8621" s="1" t="s">
        <v>167</v>
      </c>
      <c r="E8621" s="1"/>
      <c r="F8621" s="1" t="s">
        <v>5586</v>
      </c>
      <c r="G8621" s="3"/>
      <c r="H8621" s="3">
        <v>315.33</v>
      </c>
      <c r="I8621" s="1" t="s">
        <v>185</v>
      </c>
      <c r="J8621" s="1" t="s">
        <v>126</v>
      </c>
      <c r="K8621" s="1" t="s">
        <v>12</v>
      </c>
      <c r="L8621" s="1" t="s">
        <v>1650</v>
      </c>
    </row>
    <row r="8622" spans="1:12" x14ac:dyDescent="0.2">
      <c r="A8622" s="1" t="s">
        <v>234</v>
      </c>
      <c r="B8622" s="1" t="s">
        <v>13</v>
      </c>
      <c r="C8622" s="2">
        <v>43890</v>
      </c>
      <c r="D8622" s="1" t="s">
        <v>161</v>
      </c>
      <c r="E8622" s="1"/>
      <c r="F8622" s="1" t="s">
        <v>5623</v>
      </c>
      <c r="G8622" s="3"/>
      <c r="H8622" s="3">
        <v>152.72</v>
      </c>
      <c r="I8622" s="1" t="s">
        <v>106</v>
      </c>
      <c r="J8622" s="1" t="s">
        <v>122</v>
      </c>
      <c r="K8622" s="1" t="s">
        <v>12</v>
      </c>
      <c r="L8622" s="1" t="s">
        <v>313</v>
      </c>
    </row>
    <row r="8623" spans="1:12" x14ac:dyDescent="0.2">
      <c r="A8623" s="1" t="s">
        <v>234</v>
      </c>
      <c r="B8623" s="1" t="s">
        <v>13</v>
      </c>
      <c r="C8623" s="2">
        <v>43890</v>
      </c>
      <c r="D8623" s="1" t="s">
        <v>164</v>
      </c>
      <c r="E8623" s="1"/>
      <c r="F8623" s="1" t="s">
        <v>5624</v>
      </c>
      <c r="G8623" s="3">
        <v>1458.83</v>
      </c>
      <c r="H8623" s="3"/>
      <c r="I8623" s="1" t="s">
        <v>106</v>
      </c>
      <c r="J8623" s="1" t="s">
        <v>122</v>
      </c>
      <c r="K8623" s="1" t="s">
        <v>12</v>
      </c>
      <c r="L8623" s="1" t="s">
        <v>27</v>
      </c>
    </row>
    <row r="8624" spans="1:12" x14ac:dyDescent="0.2">
      <c r="A8624" s="1" t="s">
        <v>234</v>
      </c>
      <c r="B8624" s="1" t="s">
        <v>13</v>
      </c>
      <c r="C8624" s="2">
        <v>43890</v>
      </c>
      <c r="D8624" s="1" t="s">
        <v>4610</v>
      </c>
      <c r="E8624" s="1"/>
      <c r="F8624" s="1" t="s">
        <v>4845</v>
      </c>
      <c r="G8624" s="3">
        <v>2.9</v>
      </c>
      <c r="H8624" s="3"/>
      <c r="I8624" s="1" t="s">
        <v>106</v>
      </c>
      <c r="J8624" s="1" t="s">
        <v>122</v>
      </c>
      <c r="K8624" s="1" t="s">
        <v>84</v>
      </c>
      <c r="L8624" s="1" t="s">
        <v>26</v>
      </c>
    </row>
    <row r="8625" spans="1:12" x14ac:dyDescent="0.2">
      <c r="A8625" s="1" t="s">
        <v>234</v>
      </c>
      <c r="B8625" s="1" t="s">
        <v>13</v>
      </c>
      <c r="C8625" s="2">
        <v>43890</v>
      </c>
      <c r="D8625" s="1" t="s">
        <v>162</v>
      </c>
      <c r="E8625" s="1"/>
      <c r="F8625" s="1" t="s">
        <v>4814</v>
      </c>
      <c r="G8625" s="3">
        <v>1354.1</v>
      </c>
      <c r="H8625" s="3"/>
      <c r="I8625" s="1" t="s">
        <v>108</v>
      </c>
      <c r="J8625" s="1" t="s">
        <v>117</v>
      </c>
      <c r="K8625" s="1" t="s">
        <v>84</v>
      </c>
      <c r="L8625" s="1" t="s">
        <v>26</v>
      </c>
    </row>
    <row r="8626" spans="1:12" x14ac:dyDescent="0.2">
      <c r="A8626" s="1" t="s">
        <v>234</v>
      </c>
      <c r="B8626" s="1" t="s">
        <v>13</v>
      </c>
      <c r="C8626" s="2">
        <v>43890</v>
      </c>
      <c r="D8626" s="1" t="s">
        <v>4595</v>
      </c>
      <c r="E8626" s="1"/>
      <c r="F8626" s="1" t="s">
        <v>4882</v>
      </c>
      <c r="G8626" s="3">
        <v>1.83</v>
      </c>
      <c r="H8626" s="3"/>
      <c r="I8626" s="1" t="s">
        <v>108</v>
      </c>
      <c r="J8626" s="1" t="s">
        <v>117</v>
      </c>
      <c r="K8626" s="1" t="s">
        <v>84</v>
      </c>
      <c r="L8626" s="1" t="s">
        <v>29</v>
      </c>
    </row>
    <row r="8627" spans="1:12" x14ac:dyDescent="0.2">
      <c r="A8627" s="1" t="s">
        <v>234</v>
      </c>
      <c r="B8627" s="1" t="s">
        <v>13</v>
      </c>
      <c r="C8627" s="2">
        <v>43890</v>
      </c>
      <c r="D8627" s="1" t="s">
        <v>162</v>
      </c>
      <c r="E8627" s="1"/>
      <c r="F8627" s="1" t="s">
        <v>5625</v>
      </c>
      <c r="G8627" s="3">
        <v>1674.77</v>
      </c>
      <c r="H8627" s="3"/>
      <c r="I8627" s="1" t="s">
        <v>106</v>
      </c>
      <c r="J8627" s="1" t="s">
        <v>121</v>
      </c>
      <c r="K8627" s="1" t="s">
        <v>12</v>
      </c>
      <c r="L8627" s="1" t="s">
        <v>317</v>
      </c>
    </row>
    <row r="8628" spans="1:12" x14ac:dyDescent="0.2">
      <c r="A8628" s="1" t="s">
        <v>234</v>
      </c>
      <c r="B8628" s="1" t="s">
        <v>13</v>
      </c>
      <c r="C8628" s="2">
        <v>43890</v>
      </c>
      <c r="D8628" s="1" t="s">
        <v>164</v>
      </c>
      <c r="E8628" s="1"/>
      <c r="F8628" s="1" t="s">
        <v>5423</v>
      </c>
      <c r="G8628" s="3">
        <v>491.19</v>
      </c>
      <c r="H8628" s="3"/>
      <c r="I8628" s="1" t="s">
        <v>87</v>
      </c>
      <c r="J8628" s="1" t="s">
        <v>116</v>
      </c>
      <c r="K8628" s="1" t="s">
        <v>12</v>
      </c>
      <c r="L8628" s="1" t="s">
        <v>77</v>
      </c>
    </row>
    <row r="8629" spans="1:12" x14ac:dyDescent="0.2">
      <c r="A8629" s="1" t="s">
        <v>234</v>
      </c>
      <c r="B8629" s="1" t="s">
        <v>13</v>
      </c>
      <c r="C8629" s="2">
        <v>43890</v>
      </c>
      <c r="D8629" s="1" t="s">
        <v>166</v>
      </c>
      <c r="E8629" s="1"/>
      <c r="F8629" s="1" t="s">
        <v>4849</v>
      </c>
      <c r="G8629" s="3">
        <v>1033.96</v>
      </c>
      <c r="H8629" s="3"/>
      <c r="I8629" s="1" t="s">
        <v>87</v>
      </c>
      <c r="J8629" s="1" t="s">
        <v>253</v>
      </c>
      <c r="K8629" s="1" t="s">
        <v>84</v>
      </c>
      <c r="L8629" s="1" t="s">
        <v>63</v>
      </c>
    </row>
    <row r="8630" spans="1:12" x14ac:dyDescent="0.2">
      <c r="A8630" s="1" t="s">
        <v>234</v>
      </c>
      <c r="B8630" s="1" t="s">
        <v>13</v>
      </c>
      <c r="C8630" s="2">
        <v>43890</v>
      </c>
      <c r="D8630" s="1" t="s">
        <v>160</v>
      </c>
      <c r="E8630" s="1"/>
      <c r="F8630" s="1" t="s">
        <v>5370</v>
      </c>
      <c r="G8630" s="3"/>
      <c r="H8630" s="3">
        <v>194.87</v>
      </c>
      <c r="I8630" s="1" t="s">
        <v>120</v>
      </c>
      <c r="J8630" s="1" t="s">
        <v>171</v>
      </c>
      <c r="K8630" s="1" t="s">
        <v>84</v>
      </c>
      <c r="L8630" s="1" t="s">
        <v>409</v>
      </c>
    </row>
    <row r="8631" spans="1:12" x14ac:dyDescent="0.2">
      <c r="A8631" s="1" t="s">
        <v>234</v>
      </c>
      <c r="B8631" s="1" t="s">
        <v>13</v>
      </c>
      <c r="C8631" s="2">
        <v>43890</v>
      </c>
      <c r="D8631" s="1" t="s">
        <v>161</v>
      </c>
      <c r="E8631" s="1"/>
      <c r="F8631" s="1" t="s">
        <v>5626</v>
      </c>
      <c r="G8631" s="3"/>
      <c r="H8631" s="3">
        <v>1301.28</v>
      </c>
      <c r="I8631" s="1" t="s">
        <v>120</v>
      </c>
      <c r="J8631" s="1" t="s">
        <v>171</v>
      </c>
      <c r="K8631" s="1" t="s">
        <v>12</v>
      </c>
      <c r="L8631" s="1" t="s">
        <v>58</v>
      </c>
    </row>
    <row r="8632" spans="1:12" x14ac:dyDescent="0.2">
      <c r="A8632" s="1" t="s">
        <v>234</v>
      </c>
      <c r="B8632" s="1" t="s">
        <v>13</v>
      </c>
      <c r="C8632" s="2">
        <v>43890</v>
      </c>
      <c r="D8632" s="1" t="s">
        <v>161</v>
      </c>
      <c r="E8632" s="1"/>
      <c r="F8632" s="1" t="s">
        <v>4859</v>
      </c>
      <c r="G8632" s="3"/>
      <c r="H8632" s="3">
        <v>701.83</v>
      </c>
      <c r="I8632" s="1" t="s">
        <v>120</v>
      </c>
      <c r="J8632" s="1" t="s">
        <v>171</v>
      </c>
      <c r="K8632" s="1" t="s">
        <v>12</v>
      </c>
      <c r="L8632" s="1" t="s">
        <v>110</v>
      </c>
    </row>
    <row r="8633" spans="1:12" x14ac:dyDescent="0.2">
      <c r="A8633" s="1" t="s">
        <v>234</v>
      </c>
      <c r="B8633" s="1" t="s">
        <v>13</v>
      </c>
      <c r="C8633" s="2">
        <v>43890</v>
      </c>
      <c r="D8633" s="1" t="s">
        <v>164</v>
      </c>
      <c r="E8633" s="1"/>
      <c r="F8633" s="1" t="s">
        <v>4789</v>
      </c>
      <c r="G8633" s="3">
        <v>592.02</v>
      </c>
      <c r="H8633" s="3"/>
      <c r="I8633" s="1" t="s">
        <v>120</v>
      </c>
      <c r="J8633" s="1" t="s">
        <v>171</v>
      </c>
      <c r="K8633" s="1" t="s">
        <v>12</v>
      </c>
      <c r="L8633" s="1" t="s">
        <v>34</v>
      </c>
    </row>
    <row r="8634" spans="1:12" x14ac:dyDescent="0.2">
      <c r="A8634" s="1" t="s">
        <v>234</v>
      </c>
      <c r="B8634" s="1" t="s">
        <v>13</v>
      </c>
      <c r="C8634" s="2">
        <v>43890</v>
      </c>
      <c r="D8634" s="1" t="s">
        <v>164</v>
      </c>
      <c r="E8634" s="1"/>
      <c r="F8634" s="1" t="s">
        <v>5290</v>
      </c>
      <c r="G8634" s="3">
        <v>840.4</v>
      </c>
      <c r="H8634" s="3"/>
      <c r="I8634" s="1" t="s">
        <v>120</v>
      </c>
      <c r="J8634" s="1" t="s">
        <v>171</v>
      </c>
      <c r="K8634" s="1" t="s">
        <v>12</v>
      </c>
      <c r="L8634" s="1" t="s">
        <v>110</v>
      </c>
    </row>
    <row r="8635" spans="1:12" x14ac:dyDescent="0.2">
      <c r="A8635" s="1" t="s">
        <v>234</v>
      </c>
      <c r="B8635" s="1" t="s">
        <v>13</v>
      </c>
      <c r="C8635" s="2">
        <v>43890</v>
      </c>
      <c r="D8635" s="1" t="s">
        <v>163</v>
      </c>
      <c r="E8635" s="1"/>
      <c r="F8635" s="1" t="s">
        <v>4753</v>
      </c>
      <c r="G8635" s="3"/>
      <c r="H8635" s="3">
        <v>114.23</v>
      </c>
      <c r="I8635" s="1" t="s">
        <v>120</v>
      </c>
      <c r="J8635" s="1" t="s">
        <v>171</v>
      </c>
      <c r="K8635" s="1" t="s">
        <v>84</v>
      </c>
      <c r="L8635" s="1" t="s">
        <v>2028</v>
      </c>
    </row>
    <row r="8636" spans="1:12" x14ac:dyDescent="0.2">
      <c r="A8636" s="1" t="s">
        <v>234</v>
      </c>
      <c r="B8636" s="1" t="s">
        <v>13</v>
      </c>
      <c r="C8636" s="2">
        <v>43890</v>
      </c>
      <c r="D8636" s="1" t="s">
        <v>165</v>
      </c>
      <c r="E8636" s="1"/>
      <c r="F8636" s="1" t="s">
        <v>5627</v>
      </c>
      <c r="G8636" s="3">
        <v>238.77</v>
      </c>
      <c r="H8636" s="3"/>
      <c r="I8636" s="1" t="s">
        <v>120</v>
      </c>
      <c r="J8636" s="1" t="s">
        <v>171</v>
      </c>
      <c r="K8636" s="1" t="s">
        <v>12</v>
      </c>
      <c r="L8636" s="1" t="s">
        <v>409</v>
      </c>
    </row>
    <row r="8637" spans="1:12" x14ac:dyDescent="0.2">
      <c r="A8637" s="1" t="s">
        <v>234</v>
      </c>
      <c r="B8637" s="1" t="s">
        <v>13</v>
      </c>
      <c r="C8637" s="2">
        <v>43890</v>
      </c>
      <c r="D8637" s="1" t="s">
        <v>4619</v>
      </c>
      <c r="E8637" s="1"/>
      <c r="F8637" s="1" t="s">
        <v>5616</v>
      </c>
      <c r="G8637" s="3">
        <v>46.38</v>
      </c>
      <c r="H8637" s="3"/>
      <c r="I8637" s="1" t="s">
        <v>120</v>
      </c>
      <c r="J8637" s="1" t="s">
        <v>171</v>
      </c>
      <c r="K8637" s="1" t="s">
        <v>12</v>
      </c>
      <c r="L8637" s="1" t="s">
        <v>289</v>
      </c>
    </row>
    <row r="8638" spans="1:12" x14ac:dyDescent="0.2">
      <c r="A8638" s="1" t="s">
        <v>234</v>
      </c>
      <c r="B8638" s="1" t="s">
        <v>13</v>
      </c>
      <c r="C8638" s="2">
        <v>43890</v>
      </c>
      <c r="D8638" s="1" t="s">
        <v>164</v>
      </c>
      <c r="E8638" s="1"/>
      <c r="F8638" s="1" t="s">
        <v>5628</v>
      </c>
      <c r="G8638" s="3">
        <v>1552.4</v>
      </c>
      <c r="H8638" s="3"/>
      <c r="I8638" s="1" t="s">
        <v>83</v>
      </c>
      <c r="J8638" s="1" t="s">
        <v>230</v>
      </c>
      <c r="K8638" s="1" t="s">
        <v>12</v>
      </c>
      <c r="L8638" s="1" t="s">
        <v>429</v>
      </c>
    </row>
    <row r="8639" spans="1:12" x14ac:dyDescent="0.2">
      <c r="A8639" s="1" t="s">
        <v>234</v>
      </c>
      <c r="B8639" s="1" t="s">
        <v>13</v>
      </c>
      <c r="C8639" s="2">
        <v>43890</v>
      </c>
      <c r="D8639" s="1" t="s">
        <v>167</v>
      </c>
      <c r="E8639" s="1"/>
      <c r="F8639" s="1" t="s">
        <v>5629</v>
      </c>
      <c r="G8639" s="3"/>
      <c r="H8639" s="3">
        <v>1723.72</v>
      </c>
      <c r="I8639" s="1" t="s">
        <v>83</v>
      </c>
      <c r="J8639" s="1" t="s">
        <v>230</v>
      </c>
      <c r="K8639" s="1" t="s">
        <v>12</v>
      </c>
      <c r="L8639" s="1" t="s">
        <v>57</v>
      </c>
    </row>
    <row r="8640" spans="1:12" x14ac:dyDescent="0.2">
      <c r="A8640" s="1" t="s">
        <v>234</v>
      </c>
      <c r="B8640" s="1" t="s">
        <v>13</v>
      </c>
      <c r="C8640" s="2">
        <v>43890</v>
      </c>
      <c r="D8640" s="1" t="s">
        <v>162</v>
      </c>
      <c r="E8640" s="1"/>
      <c r="F8640" s="1" t="s">
        <v>5630</v>
      </c>
      <c r="G8640" s="3">
        <v>887.25</v>
      </c>
      <c r="H8640" s="3"/>
      <c r="I8640" s="1" t="s">
        <v>83</v>
      </c>
      <c r="J8640" s="1" t="s">
        <v>181</v>
      </c>
      <c r="K8640" s="1" t="s">
        <v>12</v>
      </c>
      <c r="L8640" s="1" t="s">
        <v>3354</v>
      </c>
    </row>
    <row r="8641" spans="1:12" x14ac:dyDescent="0.2">
      <c r="A8641" s="1" t="s">
        <v>234</v>
      </c>
      <c r="B8641" s="1" t="s">
        <v>13</v>
      </c>
      <c r="C8641" s="2">
        <v>43890</v>
      </c>
      <c r="D8641" s="1" t="s">
        <v>162</v>
      </c>
      <c r="E8641" s="1"/>
      <c r="F8641" s="1" t="s">
        <v>5631</v>
      </c>
      <c r="G8641" s="3">
        <v>1385.94</v>
      </c>
      <c r="H8641" s="3"/>
      <c r="I8641" s="1" t="s">
        <v>83</v>
      </c>
      <c r="J8641" s="1" t="s">
        <v>181</v>
      </c>
      <c r="K8641" s="1" t="s">
        <v>12</v>
      </c>
      <c r="L8641" s="1" t="s">
        <v>44</v>
      </c>
    </row>
    <row r="8642" spans="1:12" x14ac:dyDescent="0.2">
      <c r="A8642" s="1" t="s">
        <v>234</v>
      </c>
      <c r="B8642" s="1" t="s">
        <v>13</v>
      </c>
      <c r="C8642" s="2">
        <v>43890</v>
      </c>
      <c r="D8642" s="1" t="s">
        <v>166</v>
      </c>
      <c r="E8642" s="1"/>
      <c r="F8642" s="1" t="s">
        <v>5632</v>
      </c>
      <c r="G8642" s="3">
        <v>1358.5</v>
      </c>
      <c r="H8642" s="3"/>
      <c r="I8642" s="1" t="s">
        <v>119</v>
      </c>
      <c r="J8642" s="1" t="s">
        <v>86</v>
      </c>
      <c r="K8642" s="1" t="s">
        <v>12</v>
      </c>
      <c r="L8642" s="1" t="s">
        <v>427</v>
      </c>
    </row>
    <row r="8643" spans="1:12" x14ac:dyDescent="0.2">
      <c r="A8643" s="1" t="s">
        <v>234</v>
      </c>
      <c r="B8643" s="1" t="s">
        <v>13</v>
      </c>
      <c r="C8643" s="2">
        <v>43890</v>
      </c>
      <c r="D8643" s="1" t="s">
        <v>160</v>
      </c>
      <c r="E8643" s="1"/>
      <c r="F8643" s="1" t="s">
        <v>5633</v>
      </c>
      <c r="G8643" s="3"/>
      <c r="H8643" s="3">
        <v>688.03</v>
      </c>
      <c r="I8643" s="1" t="s">
        <v>119</v>
      </c>
      <c r="J8643" s="1" t="s">
        <v>86</v>
      </c>
      <c r="K8643" s="1" t="s">
        <v>12</v>
      </c>
      <c r="L8643" s="1" t="s">
        <v>277</v>
      </c>
    </row>
    <row r="8644" spans="1:12" x14ac:dyDescent="0.2">
      <c r="A8644" s="1" t="s">
        <v>234</v>
      </c>
      <c r="B8644" s="1" t="s">
        <v>13</v>
      </c>
      <c r="C8644" s="2">
        <v>43890</v>
      </c>
      <c r="D8644" s="1" t="s">
        <v>163</v>
      </c>
      <c r="E8644" s="1"/>
      <c r="F8644" s="1" t="s">
        <v>5634</v>
      </c>
      <c r="G8644" s="3"/>
      <c r="H8644" s="3">
        <v>1143.75</v>
      </c>
      <c r="I8644" s="1" t="s">
        <v>119</v>
      </c>
      <c r="J8644" s="1" t="s">
        <v>86</v>
      </c>
      <c r="K8644" s="1" t="s">
        <v>12</v>
      </c>
      <c r="L8644" s="1" t="s">
        <v>1098</v>
      </c>
    </row>
    <row r="8645" spans="1:12" x14ac:dyDescent="0.2">
      <c r="A8645" s="1" t="s">
        <v>234</v>
      </c>
      <c r="B8645" s="1" t="s">
        <v>13</v>
      </c>
      <c r="C8645" s="2">
        <v>43890</v>
      </c>
      <c r="D8645" s="1" t="s">
        <v>165</v>
      </c>
      <c r="E8645" s="1"/>
      <c r="F8645" s="1" t="s">
        <v>5635</v>
      </c>
      <c r="G8645" s="3">
        <v>600</v>
      </c>
      <c r="H8645" s="3"/>
      <c r="I8645" s="1" t="s">
        <v>119</v>
      </c>
      <c r="J8645" s="1" t="s">
        <v>86</v>
      </c>
      <c r="K8645" s="1" t="s">
        <v>12</v>
      </c>
      <c r="L8645" s="1" t="s">
        <v>2946</v>
      </c>
    </row>
    <row r="8646" spans="1:12" x14ac:dyDescent="0.2">
      <c r="A8646" s="1" t="s">
        <v>234</v>
      </c>
      <c r="B8646" s="1" t="s">
        <v>13</v>
      </c>
      <c r="C8646" s="2">
        <v>43890</v>
      </c>
      <c r="D8646" s="1" t="s">
        <v>165</v>
      </c>
      <c r="E8646" s="1"/>
      <c r="F8646" s="1" t="s">
        <v>5636</v>
      </c>
      <c r="G8646" s="3">
        <v>1431.27</v>
      </c>
      <c r="H8646" s="3"/>
      <c r="I8646" s="1" t="s">
        <v>119</v>
      </c>
      <c r="J8646" s="1" t="s">
        <v>86</v>
      </c>
      <c r="K8646" s="1" t="s">
        <v>12</v>
      </c>
      <c r="L8646" s="1" t="s">
        <v>451</v>
      </c>
    </row>
    <row r="8647" spans="1:12" x14ac:dyDescent="0.2">
      <c r="A8647" s="1" t="s">
        <v>234</v>
      </c>
      <c r="B8647" s="1" t="s">
        <v>13</v>
      </c>
      <c r="C8647" s="2">
        <v>43890</v>
      </c>
      <c r="D8647" s="1" t="s">
        <v>162</v>
      </c>
      <c r="E8647" s="1"/>
      <c r="F8647" s="1" t="s">
        <v>5637</v>
      </c>
      <c r="G8647" s="3">
        <v>711</v>
      </c>
      <c r="H8647" s="3"/>
      <c r="I8647" s="1" t="s">
        <v>119</v>
      </c>
      <c r="J8647" s="1" t="s">
        <v>86</v>
      </c>
      <c r="K8647" s="1" t="s">
        <v>12</v>
      </c>
      <c r="L8647" s="1" t="s">
        <v>53</v>
      </c>
    </row>
    <row r="8648" spans="1:12" x14ac:dyDescent="0.2">
      <c r="A8648" s="1" t="s">
        <v>234</v>
      </c>
      <c r="B8648" s="1" t="s">
        <v>13</v>
      </c>
      <c r="C8648" s="2">
        <v>43890</v>
      </c>
      <c r="D8648" s="1" t="s">
        <v>162</v>
      </c>
      <c r="E8648" s="1"/>
      <c r="F8648" s="1" t="s">
        <v>5638</v>
      </c>
      <c r="G8648" s="3">
        <v>759</v>
      </c>
      <c r="H8648" s="3"/>
      <c r="I8648" s="1" t="s">
        <v>119</v>
      </c>
      <c r="J8648" s="1" t="s">
        <v>86</v>
      </c>
      <c r="K8648" s="1" t="s">
        <v>12</v>
      </c>
      <c r="L8648" s="1" t="s">
        <v>268</v>
      </c>
    </row>
    <row r="8649" spans="1:12" x14ac:dyDescent="0.2">
      <c r="A8649" s="1" t="s">
        <v>234</v>
      </c>
      <c r="B8649" s="1" t="s">
        <v>13</v>
      </c>
      <c r="C8649" s="2">
        <v>43890</v>
      </c>
      <c r="D8649" s="1" t="s">
        <v>4619</v>
      </c>
      <c r="E8649" s="1"/>
      <c r="F8649" s="1" t="s">
        <v>5639</v>
      </c>
      <c r="G8649" s="3">
        <v>120.17</v>
      </c>
      <c r="H8649" s="3"/>
      <c r="I8649" s="1" t="s">
        <v>119</v>
      </c>
      <c r="J8649" s="1" t="s">
        <v>86</v>
      </c>
      <c r="K8649" s="1" t="s">
        <v>12</v>
      </c>
      <c r="L8649" s="1" t="s">
        <v>387</v>
      </c>
    </row>
    <row r="8650" spans="1:12" x14ac:dyDescent="0.2">
      <c r="A8650" s="1" t="s">
        <v>234</v>
      </c>
      <c r="B8650" s="1" t="s">
        <v>13</v>
      </c>
      <c r="C8650" s="2">
        <v>43890</v>
      </c>
      <c r="D8650" s="1" t="s">
        <v>4610</v>
      </c>
      <c r="E8650" s="1"/>
      <c r="F8650" s="1" t="s">
        <v>4686</v>
      </c>
      <c r="G8650" s="3">
        <v>189.41</v>
      </c>
      <c r="H8650" s="3"/>
      <c r="I8650" s="1" t="s">
        <v>119</v>
      </c>
      <c r="J8650" s="1" t="s">
        <v>86</v>
      </c>
      <c r="K8650" s="1" t="s">
        <v>12</v>
      </c>
      <c r="L8650" s="1" t="s">
        <v>15</v>
      </c>
    </row>
    <row r="8651" spans="1:12" x14ac:dyDescent="0.2">
      <c r="A8651" s="1" t="s">
        <v>234</v>
      </c>
      <c r="B8651" s="1" t="s">
        <v>13</v>
      </c>
      <c r="C8651" s="2">
        <v>43890</v>
      </c>
      <c r="D8651" s="1" t="s">
        <v>4625</v>
      </c>
      <c r="E8651" s="1"/>
      <c r="F8651" s="1" t="s">
        <v>4640</v>
      </c>
      <c r="G8651" s="3">
        <v>9.25</v>
      </c>
      <c r="H8651" s="3"/>
      <c r="I8651" s="1" t="s">
        <v>119</v>
      </c>
      <c r="J8651" s="1" t="s">
        <v>86</v>
      </c>
      <c r="K8651" s="1" t="s">
        <v>12</v>
      </c>
      <c r="L8651" s="1" t="s">
        <v>34</v>
      </c>
    </row>
    <row r="8652" spans="1:12" x14ac:dyDescent="0.2">
      <c r="A8652" s="1" t="s">
        <v>234</v>
      </c>
      <c r="B8652" s="1" t="s">
        <v>13</v>
      </c>
      <c r="C8652" s="2">
        <v>43890</v>
      </c>
      <c r="D8652" s="1" t="s">
        <v>167</v>
      </c>
      <c r="E8652" s="1"/>
      <c r="F8652" s="1" t="s">
        <v>5640</v>
      </c>
      <c r="G8652" s="3"/>
      <c r="H8652" s="3">
        <v>1368</v>
      </c>
      <c r="I8652" s="1" t="s">
        <v>119</v>
      </c>
      <c r="J8652" s="1" t="s">
        <v>86</v>
      </c>
      <c r="K8652" s="1" t="s">
        <v>12</v>
      </c>
      <c r="L8652" s="1" t="s">
        <v>70</v>
      </c>
    </row>
    <row r="8653" spans="1:12" x14ac:dyDescent="0.2">
      <c r="A8653" s="1" t="s">
        <v>234</v>
      </c>
      <c r="B8653" s="1" t="s">
        <v>13</v>
      </c>
      <c r="C8653" s="2">
        <v>43890</v>
      </c>
      <c r="D8653" s="1" t="s">
        <v>167</v>
      </c>
      <c r="E8653" s="1"/>
      <c r="F8653" s="1" t="s">
        <v>5641</v>
      </c>
      <c r="G8653" s="3"/>
      <c r="H8653" s="3">
        <v>910</v>
      </c>
      <c r="I8653" s="1" t="s">
        <v>119</v>
      </c>
      <c r="J8653" s="1" t="s">
        <v>86</v>
      </c>
      <c r="K8653" s="1" t="s">
        <v>12</v>
      </c>
      <c r="L8653" s="1" t="s">
        <v>3618</v>
      </c>
    </row>
    <row r="8654" spans="1:12" x14ac:dyDescent="0.2">
      <c r="A8654" s="1" t="s">
        <v>234</v>
      </c>
      <c r="B8654" s="1" t="s">
        <v>13</v>
      </c>
      <c r="C8654" s="2">
        <v>43890</v>
      </c>
      <c r="D8654" s="1" t="s">
        <v>4614</v>
      </c>
      <c r="E8654" s="1"/>
      <c r="F8654" s="1" t="s">
        <v>5642</v>
      </c>
      <c r="G8654" s="3">
        <v>24.52</v>
      </c>
      <c r="H8654" s="3"/>
      <c r="I8654" s="1" t="s">
        <v>119</v>
      </c>
      <c r="J8654" s="1" t="s">
        <v>86</v>
      </c>
      <c r="K8654" s="1" t="s">
        <v>12</v>
      </c>
      <c r="L8654" s="1" t="s">
        <v>110</v>
      </c>
    </row>
    <row r="8655" spans="1:12" x14ac:dyDescent="0.2">
      <c r="A8655" s="1" t="s">
        <v>234</v>
      </c>
      <c r="B8655" s="1" t="s">
        <v>13</v>
      </c>
      <c r="C8655" s="2">
        <v>43890</v>
      </c>
      <c r="D8655" s="1" t="s">
        <v>162</v>
      </c>
      <c r="E8655" s="1"/>
      <c r="F8655" s="1" t="s">
        <v>5643</v>
      </c>
      <c r="G8655" s="3">
        <v>400.6</v>
      </c>
      <c r="H8655" s="3"/>
      <c r="I8655" s="1" t="s">
        <v>83</v>
      </c>
      <c r="J8655" s="1" t="s">
        <v>175</v>
      </c>
      <c r="K8655" s="1" t="s">
        <v>84</v>
      </c>
      <c r="L8655" s="1" t="s">
        <v>114</v>
      </c>
    </row>
    <row r="8656" spans="1:12" x14ac:dyDescent="0.2">
      <c r="A8656" s="1" t="s">
        <v>234</v>
      </c>
      <c r="B8656" s="1" t="s">
        <v>13</v>
      </c>
      <c r="C8656" s="2">
        <v>43890</v>
      </c>
      <c r="D8656" s="1" t="s">
        <v>4595</v>
      </c>
      <c r="E8656" s="1"/>
      <c r="F8656" s="1" t="s">
        <v>4882</v>
      </c>
      <c r="G8656" s="3">
        <v>12.84</v>
      </c>
      <c r="H8656" s="3"/>
      <c r="I8656" s="1" t="s">
        <v>83</v>
      </c>
      <c r="J8656" s="1" t="s">
        <v>175</v>
      </c>
      <c r="K8656" s="1" t="s">
        <v>84</v>
      </c>
      <c r="L8656" s="1" t="s">
        <v>29</v>
      </c>
    </row>
    <row r="8657" spans="1:12" x14ac:dyDescent="0.2">
      <c r="A8657" s="1" t="s">
        <v>234</v>
      </c>
      <c r="B8657" s="1" t="s">
        <v>13</v>
      </c>
      <c r="C8657" s="2">
        <v>43890</v>
      </c>
      <c r="D8657" s="1" t="s">
        <v>4595</v>
      </c>
      <c r="E8657" s="1"/>
      <c r="F8657" s="1" t="s">
        <v>5340</v>
      </c>
      <c r="G8657" s="3">
        <v>28.33</v>
      </c>
      <c r="H8657" s="3"/>
      <c r="I8657" s="1" t="s">
        <v>179</v>
      </c>
      <c r="J8657" s="1" t="s">
        <v>89</v>
      </c>
      <c r="K8657" s="1" t="s">
        <v>12</v>
      </c>
      <c r="L8657" s="1" t="s">
        <v>28</v>
      </c>
    </row>
    <row r="8658" spans="1:12" x14ac:dyDescent="0.2">
      <c r="A8658" s="1" t="s">
        <v>234</v>
      </c>
      <c r="B8658" s="1" t="s">
        <v>13</v>
      </c>
      <c r="C8658" s="2">
        <v>43890</v>
      </c>
      <c r="D8658" s="1" t="s">
        <v>4614</v>
      </c>
      <c r="E8658" s="1"/>
      <c r="F8658" s="1" t="s">
        <v>4960</v>
      </c>
      <c r="G8658" s="3">
        <v>1.54</v>
      </c>
      <c r="H8658" s="3"/>
      <c r="I8658" s="1" t="s">
        <v>179</v>
      </c>
      <c r="J8658" s="1" t="s">
        <v>89</v>
      </c>
      <c r="K8658" s="1" t="s">
        <v>84</v>
      </c>
      <c r="L8658" s="1" t="s">
        <v>63</v>
      </c>
    </row>
    <row r="8659" spans="1:12" x14ac:dyDescent="0.2">
      <c r="A8659" s="1" t="s">
        <v>234</v>
      </c>
      <c r="B8659" s="1" t="s">
        <v>13</v>
      </c>
      <c r="C8659" s="2">
        <v>43890</v>
      </c>
      <c r="D8659" s="1" t="s">
        <v>160</v>
      </c>
      <c r="E8659" s="1"/>
      <c r="F8659" s="1" t="s">
        <v>4679</v>
      </c>
      <c r="G8659" s="3"/>
      <c r="H8659" s="3">
        <v>145.99</v>
      </c>
      <c r="I8659" s="1" t="s">
        <v>85</v>
      </c>
      <c r="J8659" s="1" t="s">
        <v>125</v>
      </c>
      <c r="K8659" s="1" t="s">
        <v>84</v>
      </c>
      <c r="L8659" s="1" t="s">
        <v>51</v>
      </c>
    </row>
    <row r="8660" spans="1:12" x14ac:dyDescent="0.2">
      <c r="A8660" s="1" t="s">
        <v>234</v>
      </c>
      <c r="B8660" s="1" t="s">
        <v>13</v>
      </c>
      <c r="C8660" s="2">
        <v>43890</v>
      </c>
      <c r="D8660" s="1" t="s">
        <v>164</v>
      </c>
      <c r="E8660" s="1"/>
      <c r="F8660" s="1" t="s">
        <v>5644</v>
      </c>
      <c r="G8660" s="3">
        <v>756.2</v>
      </c>
      <c r="H8660" s="3"/>
      <c r="I8660" s="1" t="s">
        <v>85</v>
      </c>
      <c r="J8660" s="1" t="s">
        <v>125</v>
      </c>
      <c r="K8660" s="1" t="s">
        <v>84</v>
      </c>
      <c r="L8660" s="1" t="s">
        <v>114</v>
      </c>
    </row>
    <row r="8661" spans="1:12" x14ac:dyDescent="0.2">
      <c r="A8661" s="1" t="s">
        <v>234</v>
      </c>
      <c r="B8661" s="1" t="s">
        <v>13</v>
      </c>
      <c r="C8661" s="2">
        <v>43890</v>
      </c>
      <c r="D8661" s="1" t="s">
        <v>162</v>
      </c>
      <c r="E8661" s="1"/>
      <c r="F8661" s="1" t="s">
        <v>5645</v>
      </c>
      <c r="G8661" s="3">
        <v>843</v>
      </c>
      <c r="H8661" s="3"/>
      <c r="I8661" s="1" t="s">
        <v>85</v>
      </c>
      <c r="J8661" s="1" t="s">
        <v>125</v>
      </c>
      <c r="K8661" s="1" t="s">
        <v>12</v>
      </c>
      <c r="L8661" s="1" t="s">
        <v>364</v>
      </c>
    </row>
    <row r="8662" spans="1:12" x14ac:dyDescent="0.2">
      <c r="A8662" s="1" t="s">
        <v>234</v>
      </c>
      <c r="B8662" s="1" t="s">
        <v>13</v>
      </c>
      <c r="C8662" s="2">
        <v>43890</v>
      </c>
      <c r="D8662" s="1" t="s">
        <v>162</v>
      </c>
      <c r="E8662" s="1"/>
      <c r="F8662" s="1" t="s">
        <v>5646</v>
      </c>
      <c r="G8662" s="3">
        <v>846</v>
      </c>
      <c r="H8662" s="3"/>
      <c r="I8662" s="1" t="s">
        <v>85</v>
      </c>
      <c r="J8662" s="1" t="s">
        <v>125</v>
      </c>
      <c r="K8662" s="1" t="s">
        <v>12</v>
      </c>
      <c r="L8662" s="1" t="s">
        <v>376</v>
      </c>
    </row>
    <row r="8663" spans="1:12" x14ac:dyDescent="0.2">
      <c r="A8663" s="1" t="s">
        <v>234</v>
      </c>
      <c r="B8663" s="1" t="s">
        <v>13</v>
      </c>
      <c r="C8663" s="2">
        <v>43890</v>
      </c>
      <c r="D8663" s="1" t="s">
        <v>160</v>
      </c>
      <c r="E8663" s="1"/>
      <c r="F8663" s="1" t="s">
        <v>5124</v>
      </c>
      <c r="G8663" s="3"/>
      <c r="H8663" s="3">
        <v>420.21</v>
      </c>
      <c r="I8663" s="1" t="s">
        <v>123</v>
      </c>
      <c r="J8663" s="1" t="s">
        <v>124</v>
      </c>
      <c r="K8663" s="1" t="s">
        <v>84</v>
      </c>
      <c r="L8663" s="1" t="s">
        <v>26</v>
      </c>
    </row>
    <row r="8664" spans="1:12" x14ac:dyDescent="0.2">
      <c r="A8664" s="1" t="s">
        <v>234</v>
      </c>
      <c r="B8664" s="1" t="s">
        <v>13</v>
      </c>
      <c r="C8664" s="2">
        <v>43890</v>
      </c>
      <c r="D8664" s="1" t="s">
        <v>4610</v>
      </c>
      <c r="E8664" s="1"/>
      <c r="F8664" s="1" t="s">
        <v>5647</v>
      </c>
      <c r="G8664" s="3">
        <v>124.86</v>
      </c>
      <c r="H8664" s="3"/>
      <c r="I8664" s="1" t="s">
        <v>123</v>
      </c>
      <c r="J8664" s="1" t="s">
        <v>124</v>
      </c>
      <c r="K8664" s="1" t="s">
        <v>12</v>
      </c>
      <c r="L8664" s="1" t="s">
        <v>261</v>
      </c>
    </row>
    <row r="8665" spans="1:12" x14ac:dyDescent="0.2">
      <c r="A8665" s="1" t="s">
        <v>234</v>
      </c>
      <c r="B8665" s="1" t="s">
        <v>13</v>
      </c>
      <c r="C8665" s="2">
        <v>43890</v>
      </c>
      <c r="D8665" s="1" t="s">
        <v>167</v>
      </c>
      <c r="E8665" s="1"/>
      <c r="F8665" s="1" t="s">
        <v>4807</v>
      </c>
      <c r="G8665" s="3"/>
      <c r="H8665" s="3">
        <v>206.02</v>
      </c>
      <c r="I8665" s="1" t="s">
        <v>123</v>
      </c>
      <c r="J8665" s="1" t="s">
        <v>124</v>
      </c>
      <c r="K8665" s="1" t="s">
        <v>84</v>
      </c>
      <c r="L8665" s="1" t="s">
        <v>241</v>
      </c>
    </row>
    <row r="8666" spans="1:12" x14ac:dyDescent="0.2">
      <c r="A8666" s="1" t="s">
        <v>234</v>
      </c>
      <c r="B8666" s="1" t="s">
        <v>13</v>
      </c>
      <c r="C8666" s="2">
        <v>43890</v>
      </c>
      <c r="D8666" s="1" t="s">
        <v>4625</v>
      </c>
      <c r="E8666" s="1"/>
      <c r="F8666" s="1" t="s">
        <v>5648</v>
      </c>
      <c r="G8666" s="3">
        <v>73.33</v>
      </c>
      <c r="H8666" s="3"/>
      <c r="I8666" s="1" t="s">
        <v>185</v>
      </c>
      <c r="J8666" s="1" t="s">
        <v>126</v>
      </c>
      <c r="K8666" s="1" t="s">
        <v>12</v>
      </c>
      <c r="L8666" s="1" t="s">
        <v>261</v>
      </c>
    </row>
    <row r="8667" spans="1:12" x14ac:dyDescent="0.2">
      <c r="A8667" s="1" t="s">
        <v>234</v>
      </c>
      <c r="B8667" s="1" t="s">
        <v>13</v>
      </c>
      <c r="C8667" s="2">
        <v>43890</v>
      </c>
      <c r="D8667" s="1" t="s">
        <v>167</v>
      </c>
      <c r="E8667" s="1"/>
      <c r="F8667" s="1" t="s">
        <v>4627</v>
      </c>
      <c r="G8667" s="3"/>
      <c r="H8667" s="3">
        <v>229.62</v>
      </c>
      <c r="I8667" s="1" t="s">
        <v>185</v>
      </c>
      <c r="J8667" s="1" t="s">
        <v>126</v>
      </c>
      <c r="K8667" s="1" t="s">
        <v>12</v>
      </c>
      <c r="L8667" s="1" t="s">
        <v>311</v>
      </c>
    </row>
    <row r="8668" spans="1:12" x14ac:dyDescent="0.2">
      <c r="A8668" s="1" t="s">
        <v>234</v>
      </c>
      <c r="B8668" s="1" t="s">
        <v>13</v>
      </c>
      <c r="C8668" s="2">
        <v>43890</v>
      </c>
      <c r="D8668" s="1" t="s">
        <v>166</v>
      </c>
      <c r="E8668" s="1"/>
      <c r="F8668" s="1" t="s">
        <v>5649</v>
      </c>
      <c r="G8668" s="3">
        <v>1511.82</v>
      </c>
      <c r="H8668" s="3"/>
      <c r="I8668" s="1" t="s">
        <v>106</v>
      </c>
      <c r="J8668" s="1" t="s">
        <v>122</v>
      </c>
      <c r="K8668" s="1" t="s">
        <v>12</v>
      </c>
      <c r="L8668" s="1" t="s">
        <v>16</v>
      </c>
    </row>
    <row r="8669" spans="1:12" x14ac:dyDescent="0.2">
      <c r="A8669" s="1" t="s">
        <v>234</v>
      </c>
      <c r="B8669" s="1" t="s">
        <v>13</v>
      </c>
      <c r="C8669" s="2">
        <v>43890</v>
      </c>
      <c r="D8669" s="1" t="s">
        <v>161</v>
      </c>
      <c r="E8669" s="1"/>
      <c r="F8669" s="1" t="s">
        <v>5650</v>
      </c>
      <c r="G8669" s="3"/>
      <c r="H8669" s="3">
        <v>1449.35</v>
      </c>
      <c r="I8669" s="1" t="s">
        <v>106</v>
      </c>
      <c r="J8669" s="1" t="s">
        <v>122</v>
      </c>
      <c r="K8669" s="1" t="s">
        <v>12</v>
      </c>
      <c r="L8669" s="1" t="s">
        <v>21</v>
      </c>
    </row>
    <row r="8670" spans="1:12" x14ac:dyDescent="0.2">
      <c r="A8670" s="1" t="s">
        <v>234</v>
      </c>
      <c r="B8670" s="1" t="s">
        <v>13</v>
      </c>
      <c r="C8670" s="2">
        <v>43890</v>
      </c>
      <c r="D8670" s="1" t="s">
        <v>163</v>
      </c>
      <c r="E8670" s="1"/>
      <c r="F8670" s="1" t="s">
        <v>5457</v>
      </c>
      <c r="G8670" s="3"/>
      <c r="H8670" s="3">
        <v>237.45</v>
      </c>
      <c r="I8670" s="1" t="s">
        <v>108</v>
      </c>
      <c r="J8670" s="1" t="s">
        <v>117</v>
      </c>
      <c r="K8670" s="1" t="s">
        <v>12</v>
      </c>
      <c r="L8670" s="1" t="s">
        <v>1047</v>
      </c>
    </row>
    <row r="8671" spans="1:12" x14ac:dyDescent="0.2">
      <c r="A8671" s="1" t="s">
        <v>234</v>
      </c>
      <c r="B8671" s="1" t="s">
        <v>13</v>
      </c>
      <c r="C8671" s="2">
        <v>43890</v>
      </c>
      <c r="D8671" s="1" t="s">
        <v>4625</v>
      </c>
      <c r="E8671" s="1"/>
      <c r="F8671" s="1" t="s">
        <v>5128</v>
      </c>
      <c r="G8671" s="3">
        <v>29.63</v>
      </c>
      <c r="H8671" s="3"/>
      <c r="I8671" s="1" t="s">
        <v>108</v>
      </c>
      <c r="J8671" s="1" t="s">
        <v>117</v>
      </c>
      <c r="K8671" s="1" t="s">
        <v>84</v>
      </c>
      <c r="L8671" s="1" t="s">
        <v>26</v>
      </c>
    </row>
    <row r="8672" spans="1:12" x14ac:dyDescent="0.2">
      <c r="A8672" s="1" t="s">
        <v>234</v>
      </c>
      <c r="B8672" s="1" t="s">
        <v>13</v>
      </c>
      <c r="C8672" s="2">
        <v>43890</v>
      </c>
      <c r="D8672" s="1" t="s">
        <v>4595</v>
      </c>
      <c r="E8672" s="1"/>
      <c r="F8672" s="1" t="s">
        <v>4882</v>
      </c>
      <c r="G8672" s="3">
        <v>1.83</v>
      </c>
      <c r="H8672" s="3"/>
      <c r="I8672" s="1" t="s">
        <v>106</v>
      </c>
      <c r="J8672" s="1" t="s">
        <v>121</v>
      </c>
      <c r="K8672" s="1" t="s">
        <v>84</v>
      </c>
      <c r="L8672" s="1" t="s">
        <v>29</v>
      </c>
    </row>
    <row r="8673" spans="1:12" x14ac:dyDescent="0.2">
      <c r="A8673" s="1" t="s">
        <v>234</v>
      </c>
      <c r="B8673" s="1" t="s">
        <v>13</v>
      </c>
      <c r="C8673" s="2">
        <v>43890</v>
      </c>
      <c r="D8673" s="1" t="s">
        <v>160</v>
      </c>
      <c r="E8673" s="1"/>
      <c r="F8673" s="1" t="s">
        <v>5334</v>
      </c>
      <c r="G8673" s="3"/>
      <c r="H8673" s="3">
        <v>476.5</v>
      </c>
      <c r="I8673" s="1" t="s">
        <v>87</v>
      </c>
      <c r="J8673" s="1" t="s">
        <v>116</v>
      </c>
      <c r="K8673" s="1" t="s">
        <v>12</v>
      </c>
      <c r="L8673" s="1" t="s">
        <v>77</v>
      </c>
    </row>
    <row r="8674" spans="1:12" x14ac:dyDescent="0.2">
      <c r="A8674" s="1" t="s">
        <v>234</v>
      </c>
      <c r="B8674" s="1" t="s">
        <v>13</v>
      </c>
      <c r="C8674" s="2">
        <v>43890</v>
      </c>
      <c r="D8674" s="1" t="s">
        <v>163</v>
      </c>
      <c r="E8674" s="1"/>
      <c r="F8674" s="1" t="s">
        <v>5457</v>
      </c>
      <c r="G8674" s="3"/>
      <c r="H8674" s="3">
        <v>130.85</v>
      </c>
      <c r="I8674" s="1" t="s">
        <v>87</v>
      </c>
      <c r="J8674" s="1" t="s">
        <v>116</v>
      </c>
      <c r="K8674" s="1" t="s">
        <v>12</v>
      </c>
      <c r="L8674" s="1" t="s">
        <v>1047</v>
      </c>
    </row>
    <row r="8675" spans="1:12" x14ac:dyDescent="0.2">
      <c r="A8675" s="1" t="s">
        <v>234</v>
      </c>
      <c r="B8675" s="1" t="s">
        <v>13</v>
      </c>
      <c r="C8675" s="2">
        <v>43890</v>
      </c>
      <c r="D8675" s="1" t="s">
        <v>4610</v>
      </c>
      <c r="E8675" s="1"/>
      <c r="F8675" s="1" t="s">
        <v>4808</v>
      </c>
      <c r="G8675" s="3">
        <v>17.27</v>
      </c>
      <c r="H8675" s="3"/>
      <c r="I8675" s="1" t="s">
        <v>87</v>
      </c>
      <c r="J8675" s="1" t="s">
        <v>116</v>
      </c>
      <c r="K8675" s="1" t="s">
        <v>84</v>
      </c>
      <c r="L8675" s="1" t="s">
        <v>111</v>
      </c>
    </row>
    <row r="8676" spans="1:12" x14ac:dyDescent="0.2">
      <c r="A8676" s="1" t="s">
        <v>234</v>
      </c>
      <c r="B8676" s="1" t="s">
        <v>13</v>
      </c>
      <c r="C8676" s="2">
        <v>43890</v>
      </c>
      <c r="D8676" s="1" t="s">
        <v>161</v>
      </c>
      <c r="E8676" s="1"/>
      <c r="F8676" s="1" t="s">
        <v>5651</v>
      </c>
      <c r="G8676" s="3"/>
      <c r="H8676" s="3">
        <v>479.25</v>
      </c>
      <c r="I8676" s="1" t="s">
        <v>87</v>
      </c>
      <c r="J8676" s="1" t="s">
        <v>253</v>
      </c>
      <c r="K8676" s="1" t="s">
        <v>12</v>
      </c>
      <c r="L8676" s="1" t="s">
        <v>1126</v>
      </c>
    </row>
    <row r="8677" spans="1:12" x14ac:dyDescent="0.2">
      <c r="A8677" s="1" t="s">
        <v>234</v>
      </c>
      <c r="B8677" s="1" t="s">
        <v>13</v>
      </c>
      <c r="C8677" s="2">
        <v>43890</v>
      </c>
      <c r="D8677" s="1" t="s">
        <v>160</v>
      </c>
      <c r="E8677" s="1"/>
      <c r="F8677" s="1" t="s">
        <v>5652</v>
      </c>
      <c r="G8677" s="3"/>
      <c r="H8677" s="3">
        <v>1155.17</v>
      </c>
      <c r="I8677" s="1" t="s">
        <v>120</v>
      </c>
      <c r="J8677" s="1" t="s">
        <v>171</v>
      </c>
      <c r="K8677" s="1" t="s">
        <v>12</v>
      </c>
      <c r="L8677" s="1" t="s">
        <v>473</v>
      </c>
    </row>
    <row r="8678" spans="1:12" x14ac:dyDescent="0.2">
      <c r="A8678" s="1" t="s">
        <v>234</v>
      </c>
      <c r="B8678" s="1" t="s">
        <v>13</v>
      </c>
      <c r="C8678" s="2">
        <v>43890</v>
      </c>
      <c r="D8678" s="1" t="s">
        <v>160</v>
      </c>
      <c r="E8678" s="1"/>
      <c r="F8678" s="1" t="s">
        <v>5653</v>
      </c>
      <c r="G8678" s="3"/>
      <c r="H8678" s="3">
        <v>846.24</v>
      </c>
      <c r="I8678" s="1" t="s">
        <v>120</v>
      </c>
      <c r="J8678" s="1" t="s">
        <v>171</v>
      </c>
      <c r="K8678" s="1" t="s">
        <v>12</v>
      </c>
      <c r="L8678" s="1" t="s">
        <v>81</v>
      </c>
    </row>
    <row r="8679" spans="1:12" x14ac:dyDescent="0.2">
      <c r="A8679" s="1" t="s">
        <v>234</v>
      </c>
      <c r="B8679" s="1" t="s">
        <v>13</v>
      </c>
      <c r="C8679" s="2">
        <v>43890</v>
      </c>
      <c r="D8679" s="1" t="s">
        <v>4619</v>
      </c>
      <c r="E8679" s="1"/>
      <c r="F8679" s="1" t="s">
        <v>4869</v>
      </c>
      <c r="G8679" s="3">
        <v>17.48</v>
      </c>
      <c r="H8679" s="3"/>
      <c r="I8679" s="1" t="s">
        <v>232</v>
      </c>
      <c r="J8679" s="1" t="s">
        <v>233</v>
      </c>
      <c r="K8679" s="1" t="s">
        <v>12</v>
      </c>
      <c r="L8679" s="1" t="s">
        <v>41</v>
      </c>
    </row>
    <row r="8680" spans="1:12" x14ac:dyDescent="0.2">
      <c r="A8680" s="1" t="s">
        <v>234</v>
      </c>
      <c r="B8680" s="1" t="s">
        <v>13</v>
      </c>
      <c r="C8680" s="2">
        <v>43890</v>
      </c>
      <c r="D8680" s="1" t="s">
        <v>160</v>
      </c>
      <c r="E8680" s="1"/>
      <c r="F8680" s="1" t="s">
        <v>5654</v>
      </c>
      <c r="G8680" s="3"/>
      <c r="H8680" s="3">
        <v>2339.5700000000002</v>
      </c>
      <c r="I8680" s="1" t="s">
        <v>83</v>
      </c>
      <c r="J8680" s="1" t="s">
        <v>181</v>
      </c>
      <c r="K8680" s="1" t="s">
        <v>12</v>
      </c>
      <c r="L8680" s="1" t="s">
        <v>36</v>
      </c>
    </row>
    <row r="8681" spans="1:12" x14ac:dyDescent="0.2">
      <c r="A8681" s="1" t="s">
        <v>234</v>
      </c>
      <c r="B8681" s="1" t="s">
        <v>13</v>
      </c>
      <c r="C8681" s="2">
        <v>43890</v>
      </c>
      <c r="D8681" s="1" t="s">
        <v>160</v>
      </c>
      <c r="E8681" s="1"/>
      <c r="F8681" s="1" t="s">
        <v>5655</v>
      </c>
      <c r="G8681" s="3"/>
      <c r="H8681" s="3">
        <v>858.26</v>
      </c>
      <c r="I8681" s="1" t="s">
        <v>83</v>
      </c>
      <c r="J8681" s="1" t="s">
        <v>181</v>
      </c>
      <c r="K8681" s="1" t="s">
        <v>12</v>
      </c>
      <c r="L8681" s="1" t="s">
        <v>265</v>
      </c>
    </row>
    <row r="8682" spans="1:12" x14ac:dyDescent="0.2">
      <c r="A8682" s="1" t="s">
        <v>234</v>
      </c>
      <c r="B8682" s="1" t="s">
        <v>13</v>
      </c>
      <c r="C8682" s="2">
        <v>43890</v>
      </c>
      <c r="D8682" s="1" t="s">
        <v>4619</v>
      </c>
      <c r="E8682" s="1"/>
      <c r="F8682" s="1" t="s">
        <v>5656</v>
      </c>
      <c r="G8682" s="3">
        <v>13.39</v>
      </c>
      <c r="H8682" s="3"/>
      <c r="I8682" s="1" t="s">
        <v>83</v>
      </c>
      <c r="J8682" s="1" t="s">
        <v>181</v>
      </c>
      <c r="K8682" s="1" t="s">
        <v>12</v>
      </c>
      <c r="L8682" s="1" t="s">
        <v>421</v>
      </c>
    </row>
    <row r="8683" spans="1:12" x14ac:dyDescent="0.2">
      <c r="A8683" s="1" t="s">
        <v>234</v>
      </c>
      <c r="B8683" s="1" t="s">
        <v>13</v>
      </c>
      <c r="C8683" s="2">
        <v>43890</v>
      </c>
      <c r="D8683" s="1" t="s">
        <v>166</v>
      </c>
      <c r="E8683" s="1"/>
      <c r="F8683" s="1" t="s">
        <v>5657</v>
      </c>
      <c r="G8683" s="3">
        <v>1347.63</v>
      </c>
      <c r="H8683" s="3"/>
      <c r="I8683" s="1" t="s">
        <v>83</v>
      </c>
      <c r="J8683" s="1" t="s">
        <v>229</v>
      </c>
      <c r="K8683" s="1" t="s">
        <v>12</v>
      </c>
      <c r="L8683" s="1" t="s">
        <v>64</v>
      </c>
    </row>
    <row r="8684" spans="1:12" x14ac:dyDescent="0.2">
      <c r="A8684" s="1" t="s">
        <v>234</v>
      </c>
      <c r="B8684" s="1" t="s">
        <v>13</v>
      </c>
      <c r="C8684" s="2">
        <v>43890</v>
      </c>
      <c r="D8684" s="1" t="s">
        <v>160</v>
      </c>
      <c r="E8684" s="1"/>
      <c r="F8684" s="1" t="s">
        <v>5279</v>
      </c>
      <c r="G8684" s="3"/>
      <c r="H8684" s="3">
        <v>986.45</v>
      </c>
      <c r="I8684" s="1" t="s">
        <v>83</v>
      </c>
      <c r="J8684" s="1" t="s">
        <v>229</v>
      </c>
      <c r="K8684" s="1" t="s">
        <v>12</v>
      </c>
      <c r="L8684" s="1" t="s">
        <v>73</v>
      </c>
    </row>
    <row r="8685" spans="1:12" x14ac:dyDescent="0.2">
      <c r="A8685" s="1" t="s">
        <v>234</v>
      </c>
      <c r="B8685" s="1" t="s">
        <v>13</v>
      </c>
      <c r="C8685" s="2">
        <v>43890</v>
      </c>
      <c r="D8685" s="1" t="s">
        <v>166</v>
      </c>
      <c r="E8685" s="1"/>
      <c r="F8685" s="1" t="s">
        <v>5658</v>
      </c>
      <c r="G8685" s="3">
        <v>2349.7199999999998</v>
      </c>
      <c r="H8685" s="3"/>
      <c r="I8685" s="1" t="s">
        <v>119</v>
      </c>
      <c r="J8685" s="1" t="s">
        <v>86</v>
      </c>
      <c r="K8685" s="1" t="s">
        <v>12</v>
      </c>
      <c r="L8685" s="1" t="s">
        <v>24</v>
      </c>
    </row>
    <row r="8686" spans="1:12" x14ac:dyDescent="0.2">
      <c r="A8686" s="1" t="s">
        <v>234</v>
      </c>
      <c r="B8686" s="1" t="s">
        <v>13</v>
      </c>
      <c r="C8686" s="2">
        <v>43890</v>
      </c>
      <c r="D8686" s="1" t="s">
        <v>160</v>
      </c>
      <c r="E8686" s="1"/>
      <c r="F8686" s="1" t="s">
        <v>5659</v>
      </c>
      <c r="G8686" s="3"/>
      <c r="H8686" s="3">
        <v>719.83</v>
      </c>
      <c r="I8686" s="1" t="s">
        <v>119</v>
      </c>
      <c r="J8686" s="1" t="s">
        <v>86</v>
      </c>
      <c r="K8686" s="1" t="s">
        <v>12</v>
      </c>
      <c r="L8686" s="1" t="s">
        <v>387</v>
      </c>
    </row>
    <row r="8687" spans="1:12" x14ac:dyDescent="0.2">
      <c r="A8687" s="1" t="s">
        <v>234</v>
      </c>
      <c r="B8687" s="1" t="s">
        <v>13</v>
      </c>
      <c r="C8687" s="2">
        <v>43890</v>
      </c>
      <c r="D8687" s="1" t="s">
        <v>161</v>
      </c>
      <c r="E8687" s="1"/>
      <c r="F8687" s="1" t="s">
        <v>4751</v>
      </c>
      <c r="G8687" s="3"/>
      <c r="H8687" s="3">
        <v>941.3</v>
      </c>
      <c r="I8687" s="1" t="s">
        <v>119</v>
      </c>
      <c r="J8687" s="1" t="s">
        <v>86</v>
      </c>
      <c r="K8687" s="1" t="s">
        <v>84</v>
      </c>
      <c r="L8687" s="1" t="s">
        <v>111</v>
      </c>
    </row>
    <row r="8688" spans="1:12" x14ac:dyDescent="0.2">
      <c r="A8688" s="1" t="s">
        <v>234</v>
      </c>
      <c r="B8688" s="1" t="s">
        <v>13</v>
      </c>
      <c r="C8688" s="2">
        <v>43890</v>
      </c>
      <c r="D8688" s="1" t="s">
        <v>161</v>
      </c>
      <c r="E8688" s="1"/>
      <c r="F8688" s="1" t="s">
        <v>5660</v>
      </c>
      <c r="G8688" s="3"/>
      <c r="H8688" s="3">
        <v>600</v>
      </c>
      <c r="I8688" s="1" t="s">
        <v>119</v>
      </c>
      <c r="J8688" s="1" t="s">
        <v>86</v>
      </c>
      <c r="K8688" s="1" t="s">
        <v>12</v>
      </c>
      <c r="L8688" s="1" t="s">
        <v>2643</v>
      </c>
    </row>
    <row r="8689" spans="1:12" x14ac:dyDescent="0.2">
      <c r="A8689" s="1" t="s">
        <v>234</v>
      </c>
      <c r="B8689" s="1" t="s">
        <v>13</v>
      </c>
      <c r="C8689" s="2">
        <v>43890</v>
      </c>
      <c r="D8689" s="1" t="s">
        <v>164</v>
      </c>
      <c r="E8689" s="1"/>
      <c r="F8689" s="1" t="s">
        <v>5661</v>
      </c>
      <c r="G8689" s="3">
        <v>869.68</v>
      </c>
      <c r="H8689" s="3"/>
      <c r="I8689" s="1" t="s">
        <v>119</v>
      </c>
      <c r="J8689" s="1" t="s">
        <v>86</v>
      </c>
      <c r="K8689" s="1" t="s">
        <v>12</v>
      </c>
      <c r="L8689" s="1" t="s">
        <v>69</v>
      </c>
    </row>
    <row r="8690" spans="1:12" x14ac:dyDescent="0.2">
      <c r="A8690" s="1" t="s">
        <v>234</v>
      </c>
      <c r="B8690" s="1" t="s">
        <v>13</v>
      </c>
      <c r="C8690" s="2">
        <v>43890</v>
      </c>
      <c r="D8690" s="1" t="s">
        <v>164</v>
      </c>
      <c r="E8690" s="1"/>
      <c r="F8690" s="1" t="s">
        <v>5218</v>
      </c>
      <c r="G8690" s="3">
        <v>1522.8</v>
      </c>
      <c r="H8690" s="3"/>
      <c r="I8690" s="1" t="s">
        <v>119</v>
      </c>
      <c r="J8690" s="1" t="s">
        <v>86</v>
      </c>
      <c r="K8690" s="1" t="s">
        <v>12</v>
      </c>
      <c r="L8690" s="1" t="s">
        <v>78</v>
      </c>
    </row>
    <row r="8691" spans="1:12" x14ac:dyDescent="0.2">
      <c r="A8691" s="1" t="s">
        <v>234</v>
      </c>
      <c r="B8691" s="1" t="s">
        <v>13</v>
      </c>
      <c r="C8691" s="2">
        <v>43890</v>
      </c>
      <c r="D8691" s="1" t="s">
        <v>164</v>
      </c>
      <c r="E8691" s="1"/>
      <c r="F8691" s="1" t="s">
        <v>5662</v>
      </c>
      <c r="G8691" s="3">
        <v>1353.75</v>
      </c>
      <c r="H8691" s="3"/>
      <c r="I8691" s="1" t="s">
        <v>119</v>
      </c>
      <c r="J8691" s="1" t="s">
        <v>86</v>
      </c>
      <c r="K8691" s="1" t="s">
        <v>12</v>
      </c>
      <c r="L8691" s="1" t="s">
        <v>100</v>
      </c>
    </row>
    <row r="8692" spans="1:12" x14ac:dyDescent="0.2">
      <c r="A8692" s="1" t="s">
        <v>234</v>
      </c>
      <c r="B8692" s="1" t="s">
        <v>13</v>
      </c>
      <c r="C8692" s="2">
        <v>43890</v>
      </c>
      <c r="D8692" s="1" t="s">
        <v>164</v>
      </c>
      <c r="E8692" s="1"/>
      <c r="F8692" s="1" t="s">
        <v>5663</v>
      </c>
      <c r="G8692" s="3">
        <v>950</v>
      </c>
      <c r="H8692" s="3"/>
      <c r="I8692" s="1" t="s">
        <v>119</v>
      </c>
      <c r="J8692" s="1" t="s">
        <v>86</v>
      </c>
      <c r="K8692" s="1" t="s">
        <v>12</v>
      </c>
      <c r="L8692" s="1" t="s">
        <v>2489</v>
      </c>
    </row>
    <row r="8693" spans="1:12" x14ac:dyDescent="0.2">
      <c r="A8693" s="1" t="s">
        <v>234</v>
      </c>
      <c r="B8693" s="1" t="s">
        <v>13</v>
      </c>
      <c r="C8693" s="2">
        <v>43890</v>
      </c>
      <c r="D8693" s="1" t="s">
        <v>163</v>
      </c>
      <c r="E8693" s="1"/>
      <c r="F8693" s="1" t="s">
        <v>5664</v>
      </c>
      <c r="G8693" s="3"/>
      <c r="H8693" s="3">
        <v>1286.5999999999999</v>
      </c>
      <c r="I8693" s="1" t="s">
        <v>119</v>
      </c>
      <c r="J8693" s="1" t="s">
        <v>86</v>
      </c>
      <c r="K8693" s="1" t="s">
        <v>12</v>
      </c>
      <c r="L8693" s="1" t="s">
        <v>407</v>
      </c>
    </row>
    <row r="8694" spans="1:12" x14ac:dyDescent="0.2">
      <c r="A8694" s="1" t="s">
        <v>234</v>
      </c>
      <c r="B8694" s="1" t="s">
        <v>13</v>
      </c>
      <c r="C8694" s="2">
        <v>43890</v>
      </c>
      <c r="D8694" s="1" t="s">
        <v>163</v>
      </c>
      <c r="E8694" s="1"/>
      <c r="F8694" s="1" t="s">
        <v>5665</v>
      </c>
      <c r="G8694" s="3"/>
      <c r="H8694" s="3">
        <v>1344.43</v>
      </c>
      <c r="I8694" s="1" t="s">
        <v>119</v>
      </c>
      <c r="J8694" s="1" t="s">
        <v>86</v>
      </c>
      <c r="K8694" s="1" t="s">
        <v>12</v>
      </c>
      <c r="L8694" s="1" t="s">
        <v>78</v>
      </c>
    </row>
    <row r="8695" spans="1:12" x14ac:dyDescent="0.2">
      <c r="A8695" s="1" t="s">
        <v>234</v>
      </c>
      <c r="B8695" s="1" t="s">
        <v>13</v>
      </c>
      <c r="C8695" s="2">
        <v>43890</v>
      </c>
      <c r="D8695" s="1" t="s">
        <v>163</v>
      </c>
      <c r="E8695" s="1"/>
      <c r="F8695" s="1" t="s">
        <v>5666</v>
      </c>
      <c r="G8695" s="3"/>
      <c r="H8695" s="3">
        <v>526.33000000000004</v>
      </c>
      <c r="I8695" s="1" t="s">
        <v>119</v>
      </c>
      <c r="J8695" s="1" t="s">
        <v>86</v>
      </c>
      <c r="K8695" s="1" t="s">
        <v>12</v>
      </c>
      <c r="L8695" s="1" t="s">
        <v>182</v>
      </c>
    </row>
    <row r="8696" spans="1:12" x14ac:dyDescent="0.2">
      <c r="A8696" s="1" t="s">
        <v>234</v>
      </c>
      <c r="B8696" s="1" t="s">
        <v>13</v>
      </c>
      <c r="C8696" s="2">
        <v>43890</v>
      </c>
      <c r="D8696" s="1" t="s">
        <v>163</v>
      </c>
      <c r="E8696" s="1"/>
      <c r="F8696" s="1" t="s">
        <v>5667</v>
      </c>
      <c r="G8696" s="3"/>
      <c r="H8696" s="3">
        <v>2675.52</v>
      </c>
      <c r="I8696" s="1" t="s">
        <v>119</v>
      </c>
      <c r="J8696" s="1" t="s">
        <v>86</v>
      </c>
      <c r="K8696" s="1" t="s">
        <v>12</v>
      </c>
      <c r="L8696" s="1" t="s">
        <v>2511</v>
      </c>
    </row>
    <row r="8697" spans="1:12" x14ac:dyDescent="0.2">
      <c r="A8697" s="1" t="s">
        <v>234</v>
      </c>
      <c r="B8697" s="1" t="s">
        <v>13</v>
      </c>
      <c r="C8697" s="2">
        <v>43890</v>
      </c>
      <c r="D8697" s="1" t="s">
        <v>162</v>
      </c>
      <c r="E8697" s="1"/>
      <c r="F8697" s="1" t="s">
        <v>5668</v>
      </c>
      <c r="G8697" s="3">
        <v>1286.5999999999999</v>
      </c>
      <c r="H8697" s="3"/>
      <c r="I8697" s="1" t="s">
        <v>119</v>
      </c>
      <c r="J8697" s="1" t="s">
        <v>86</v>
      </c>
      <c r="K8697" s="1" t="s">
        <v>12</v>
      </c>
      <c r="L8697" s="1" t="s">
        <v>407</v>
      </c>
    </row>
    <row r="8698" spans="1:12" x14ac:dyDescent="0.2">
      <c r="A8698" s="1" t="s">
        <v>234</v>
      </c>
      <c r="B8698" s="1" t="s">
        <v>13</v>
      </c>
      <c r="C8698" s="2">
        <v>43890</v>
      </c>
      <c r="D8698" s="1" t="s">
        <v>4625</v>
      </c>
      <c r="E8698" s="1"/>
      <c r="F8698" s="1" t="s">
        <v>4817</v>
      </c>
      <c r="G8698" s="3">
        <v>178.37</v>
      </c>
      <c r="H8698" s="3"/>
      <c r="I8698" s="1" t="s">
        <v>119</v>
      </c>
      <c r="J8698" s="1" t="s">
        <v>86</v>
      </c>
      <c r="K8698" s="1" t="s">
        <v>12</v>
      </c>
      <c r="L8698" s="1" t="s">
        <v>78</v>
      </c>
    </row>
    <row r="8699" spans="1:12" x14ac:dyDescent="0.2">
      <c r="A8699" s="1" t="s">
        <v>234</v>
      </c>
      <c r="B8699" s="1" t="s">
        <v>13</v>
      </c>
      <c r="C8699" s="2">
        <v>43890</v>
      </c>
      <c r="D8699" s="1" t="s">
        <v>167</v>
      </c>
      <c r="E8699" s="1"/>
      <c r="F8699" s="1" t="s">
        <v>3526</v>
      </c>
      <c r="G8699" s="3"/>
      <c r="H8699" s="3">
        <v>774</v>
      </c>
      <c r="I8699" s="1" t="s">
        <v>119</v>
      </c>
      <c r="J8699" s="1" t="s">
        <v>86</v>
      </c>
      <c r="K8699" s="1" t="s">
        <v>12</v>
      </c>
      <c r="L8699" s="1" t="s">
        <v>3526</v>
      </c>
    </row>
    <row r="8700" spans="1:12" x14ac:dyDescent="0.2">
      <c r="A8700" s="1" t="s">
        <v>234</v>
      </c>
      <c r="B8700" s="1" t="s">
        <v>13</v>
      </c>
      <c r="C8700" s="2">
        <v>43890</v>
      </c>
      <c r="D8700" s="1" t="s">
        <v>165</v>
      </c>
      <c r="E8700" s="1"/>
      <c r="F8700" s="1" t="s">
        <v>5034</v>
      </c>
      <c r="G8700" s="3">
        <v>228.39</v>
      </c>
      <c r="H8700" s="3"/>
      <c r="I8700" s="1" t="s">
        <v>83</v>
      </c>
      <c r="J8700" s="1" t="s">
        <v>175</v>
      </c>
      <c r="K8700" s="1" t="s">
        <v>84</v>
      </c>
      <c r="L8700" s="1" t="s">
        <v>26</v>
      </c>
    </row>
    <row r="8701" spans="1:12" x14ac:dyDescent="0.2">
      <c r="A8701" s="1" t="s">
        <v>234</v>
      </c>
      <c r="B8701" s="1" t="s">
        <v>13</v>
      </c>
      <c r="C8701" s="2">
        <v>43890</v>
      </c>
      <c r="D8701" s="1" t="s">
        <v>4610</v>
      </c>
      <c r="E8701" s="1"/>
      <c r="F8701" s="1" t="s">
        <v>4845</v>
      </c>
      <c r="G8701" s="3">
        <v>6.48</v>
      </c>
      <c r="H8701" s="3"/>
      <c r="I8701" s="1" t="s">
        <v>83</v>
      </c>
      <c r="J8701" s="1" t="s">
        <v>175</v>
      </c>
      <c r="K8701" s="1" t="s">
        <v>84</v>
      </c>
      <c r="L8701" s="1" t="s">
        <v>26</v>
      </c>
    </row>
    <row r="8702" spans="1:12" x14ac:dyDescent="0.2">
      <c r="A8702" s="1" t="s">
        <v>234</v>
      </c>
      <c r="B8702" s="1" t="s">
        <v>13</v>
      </c>
      <c r="C8702" s="2">
        <v>43890</v>
      </c>
      <c r="D8702" s="1" t="s">
        <v>4595</v>
      </c>
      <c r="E8702" s="1"/>
      <c r="F8702" s="1" t="s">
        <v>5669</v>
      </c>
      <c r="G8702" s="3">
        <v>14.17</v>
      </c>
      <c r="H8702" s="3"/>
      <c r="I8702" s="1" t="s">
        <v>83</v>
      </c>
      <c r="J8702" s="1" t="s">
        <v>175</v>
      </c>
      <c r="K8702" s="1" t="s">
        <v>84</v>
      </c>
      <c r="L8702" s="1" t="s">
        <v>300</v>
      </c>
    </row>
    <row r="8703" spans="1:12" x14ac:dyDescent="0.2">
      <c r="A8703" s="1" t="s">
        <v>234</v>
      </c>
      <c r="B8703" s="1" t="s">
        <v>13</v>
      </c>
      <c r="C8703" s="2">
        <v>43890</v>
      </c>
      <c r="D8703" s="1" t="s">
        <v>4610</v>
      </c>
      <c r="E8703" s="1"/>
      <c r="F8703" s="1" t="s">
        <v>4720</v>
      </c>
      <c r="G8703" s="3">
        <v>10.62</v>
      </c>
      <c r="H8703" s="3"/>
      <c r="I8703" s="1" t="s">
        <v>179</v>
      </c>
      <c r="J8703" s="1" t="s">
        <v>89</v>
      </c>
      <c r="K8703" s="1" t="s">
        <v>12</v>
      </c>
      <c r="L8703" s="1" t="s">
        <v>77</v>
      </c>
    </row>
    <row r="8704" spans="1:12" x14ac:dyDescent="0.2">
      <c r="A8704" s="1" t="s">
        <v>234</v>
      </c>
      <c r="B8704" s="1" t="s">
        <v>13</v>
      </c>
      <c r="C8704" s="2">
        <v>43890</v>
      </c>
      <c r="D8704" s="1" t="s">
        <v>166</v>
      </c>
      <c r="E8704" s="1"/>
      <c r="F8704" s="1" t="s">
        <v>5168</v>
      </c>
      <c r="G8704" s="3">
        <v>527.47</v>
      </c>
      <c r="H8704" s="3"/>
      <c r="I8704" s="1" t="s">
        <v>177</v>
      </c>
      <c r="J8704" s="1" t="s">
        <v>178</v>
      </c>
      <c r="K8704" s="1" t="s">
        <v>12</v>
      </c>
      <c r="L8704" s="1" t="s">
        <v>322</v>
      </c>
    </row>
    <row r="8705" spans="1:12" x14ac:dyDescent="0.2">
      <c r="A8705" s="1" t="s">
        <v>234</v>
      </c>
      <c r="B8705" s="1" t="s">
        <v>13</v>
      </c>
      <c r="C8705" s="2">
        <v>43890</v>
      </c>
      <c r="D8705" s="1" t="s">
        <v>165</v>
      </c>
      <c r="E8705" s="1"/>
      <c r="F8705" s="1" t="s">
        <v>5670</v>
      </c>
      <c r="G8705" s="3">
        <v>843</v>
      </c>
      <c r="H8705" s="3"/>
      <c r="I8705" s="1" t="s">
        <v>177</v>
      </c>
      <c r="J8705" s="1" t="s">
        <v>178</v>
      </c>
      <c r="K8705" s="1" t="s">
        <v>12</v>
      </c>
      <c r="L8705" s="1" t="s">
        <v>349</v>
      </c>
    </row>
    <row r="8706" spans="1:12" x14ac:dyDescent="0.2">
      <c r="A8706" s="1" t="s">
        <v>234</v>
      </c>
      <c r="B8706" s="1" t="s">
        <v>13</v>
      </c>
      <c r="C8706" s="2">
        <v>43890</v>
      </c>
      <c r="D8706" s="1" t="s">
        <v>162</v>
      </c>
      <c r="E8706" s="1"/>
      <c r="F8706" s="1" t="s">
        <v>4726</v>
      </c>
      <c r="G8706" s="3">
        <v>1054.3699999999999</v>
      </c>
      <c r="H8706" s="3"/>
      <c r="I8706" s="1" t="s">
        <v>123</v>
      </c>
      <c r="J8706" s="1" t="s">
        <v>124</v>
      </c>
      <c r="K8706" s="1" t="s">
        <v>12</v>
      </c>
      <c r="L8706" s="1" t="s">
        <v>77</v>
      </c>
    </row>
    <row r="8707" spans="1:12" x14ac:dyDescent="0.2">
      <c r="A8707" s="1" t="s">
        <v>234</v>
      </c>
      <c r="B8707" s="1" t="s">
        <v>13</v>
      </c>
      <c r="C8707" s="2">
        <v>43890</v>
      </c>
      <c r="D8707" s="1" t="s">
        <v>4619</v>
      </c>
      <c r="E8707" s="1"/>
      <c r="F8707" s="1" t="s">
        <v>5338</v>
      </c>
      <c r="G8707" s="3">
        <v>1.93</v>
      </c>
      <c r="H8707" s="3"/>
      <c r="I8707" s="1" t="s">
        <v>185</v>
      </c>
      <c r="J8707" s="1" t="s">
        <v>126</v>
      </c>
      <c r="K8707" s="1" t="s">
        <v>84</v>
      </c>
      <c r="L8707" s="1" t="s">
        <v>29</v>
      </c>
    </row>
    <row r="8708" spans="1:12" x14ac:dyDescent="0.2">
      <c r="A8708" s="1" t="s">
        <v>234</v>
      </c>
      <c r="B8708" s="1" t="s">
        <v>13</v>
      </c>
      <c r="C8708" s="2">
        <v>43890</v>
      </c>
      <c r="D8708" s="1" t="s">
        <v>167</v>
      </c>
      <c r="E8708" s="1"/>
      <c r="F8708" s="1" t="s">
        <v>5671</v>
      </c>
      <c r="G8708" s="3"/>
      <c r="H8708" s="3">
        <v>189.59</v>
      </c>
      <c r="I8708" s="1" t="s">
        <v>185</v>
      </c>
      <c r="J8708" s="1" t="s">
        <v>126</v>
      </c>
      <c r="K8708" s="1" t="s">
        <v>12</v>
      </c>
      <c r="L8708" s="1" t="s">
        <v>49</v>
      </c>
    </row>
    <row r="8709" spans="1:12" x14ac:dyDescent="0.2">
      <c r="A8709" s="1" t="s">
        <v>234</v>
      </c>
      <c r="B8709" s="1" t="s">
        <v>13</v>
      </c>
      <c r="C8709" s="2">
        <v>43890</v>
      </c>
      <c r="D8709" s="1" t="s">
        <v>4619</v>
      </c>
      <c r="E8709" s="1"/>
      <c r="F8709" s="1" t="s">
        <v>4630</v>
      </c>
      <c r="G8709" s="3">
        <v>29.63</v>
      </c>
      <c r="H8709" s="3"/>
      <c r="I8709" s="1" t="s">
        <v>108</v>
      </c>
      <c r="J8709" s="1" t="s">
        <v>117</v>
      </c>
      <c r="K8709" s="1" t="s">
        <v>84</v>
      </c>
      <c r="L8709" s="1" t="s">
        <v>26</v>
      </c>
    </row>
    <row r="8710" spans="1:12" x14ac:dyDescent="0.2">
      <c r="A8710" s="1" t="s">
        <v>234</v>
      </c>
      <c r="B8710" s="1" t="s">
        <v>13</v>
      </c>
      <c r="C8710" s="2">
        <v>43890</v>
      </c>
      <c r="D8710" s="1" t="s">
        <v>4619</v>
      </c>
      <c r="E8710" s="1"/>
      <c r="F8710" s="1" t="s">
        <v>4620</v>
      </c>
      <c r="G8710" s="3">
        <v>17.27</v>
      </c>
      <c r="H8710" s="3"/>
      <c r="I8710" s="1" t="s">
        <v>87</v>
      </c>
      <c r="J8710" s="1" t="s">
        <v>116</v>
      </c>
      <c r="K8710" s="1" t="s">
        <v>84</v>
      </c>
      <c r="L8710" s="1" t="s">
        <v>111</v>
      </c>
    </row>
    <row r="8711" spans="1:12" x14ac:dyDescent="0.2">
      <c r="A8711" s="1" t="s">
        <v>234</v>
      </c>
      <c r="B8711" s="1" t="s">
        <v>13</v>
      </c>
      <c r="C8711" s="2">
        <v>43890</v>
      </c>
      <c r="D8711" s="1" t="s">
        <v>4610</v>
      </c>
      <c r="E8711" s="1"/>
      <c r="F8711" s="1" t="s">
        <v>5588</v>
      </c>
      <c r="G8711" s="3">
        <v>11.74</v>
      </c>
      <c r="H8711" s="3"/>
      <c r="I8711" s="1" t="s">
        <v>87</v>
      </c>
      <c r="J8711" s="1" t="s">
        <v>116</v>
      </c>
      <c r="K8711" s="1" t="s">
        <v>84</v>
      </c>
      <c r="L8711" s="1" t="s">
        <v>51</v>
      </c>
    </row>
    <row r="8712" spans="1:12" x14ac:dyDescent="0.2">
      <c r="A8712" s="1" t="s">
        <v>234</v>
      </c>
      <c r="B8712" s="1" t="s">
        <v>13</v>
      </c>
      <c r="C8712" s="2">
        <v>43890</v>
      </c>
      <c r="D8712" s="1" t="s">
        <v>4625</v>
      </c>
      <c r="E8712" s="1"/>
      <c r="F8712" s="1" t="s">
        <v>4993</v>
      </c>
      <c r="G8712" s="3">
        <v>11.74</v>
      </c>
      <c r="H8712" s="3"/>
      <c r="I8712" s="1" t="s">
        <v>87</v>
      </c>
      <c r="J8712" s="1" t="s">
        <v>116</v>
      </c>
      <c r="K8712" s="1" t="s">
        <v>84</v>
      </c>
      <c r="L8712" s="1" t="s">
        <v>51</v>
      </c>
    </row>
    <row r="8713" spans="1:12" x14ac:dyDescent="0.2">
      <c r="A8713" s="1" t="s">
        <v>234</v>
      </c>
      <c r="B8713" s="1" t="s">
        <v>13</v>
      </c>
      <c r="C8713" s="2">
        <v>43890</v>
      </c>
      <c r="D8713" s="1" t="s">
        <v>167</v>
      </c>
      <c r="E8713" s="1"/>
      <c r="F8713" s="1" t="s">
        <v>5336</v>
      </c>
      <c r="G8713" s="3"/>
      <c r="H8713" s="3">
        <v>125.22</v>
      </c>
      <c r="I8713" s="1" t="s">
        <v>87</v>
      </c>
      <c r="J8713" s="1" t="s">
        <v>116</v>
      </c>
      <c r="K8713" s="1" t="s">
        <v>12</v>
      </c>
      <c r="L8713" s="1" t="s">
        <v>1047</v>
      </c>
    </row>
    <row r="8714" spans="1:12" x14ac:dyDescent="0.2">
      <c r="A8714" s="1" t="s">
        <v>234</v>
      </c>
      <c r="B8714" s="1" t="s">
        <v>13</v>
      </c>
      <c r="C8714" s="2">
        <v>43890</v>
      </c>
      <c r="D8714" s="1" t="s">
        <v>163</v>
      </c>
      <c r="E8714" s="1"/>
      <c r="F8714" s="1" t="s">
        <v>5672</v>
      </c>
      <c r="G8714" s="3"/>
      <c r="H8714" s="3">
        <v>876.4</v>
      </c>
      <c r="I8714" s="1" t="s">
        <v>120</v>
      </c>
      <c r="J8714" s="1" t="s">
        <v>171</v>
      </c>
      <c r="K8714" s="1" t="s">
        <v>12</v>
      </c>
      <c r="L8714" s="1" t="s">
        <v>76</v>
      </c>
    </row>
    <row r="8715" spans="1:12" x14ac:dyDescent="0.2">
      <c r="A8715" s="1" t="s">
        <v>234</v>
      </c>
      <c r="B8715" s="1" t="s">
        <v>13</v>
      </c>
      <c r="C8715" s="2">
        <v>43890</v>
      </c>
      <c r="D8715" s="1" t="s">
        <v>162</v>
      </c>
      <c r="E8715" s="1"/>
      <c r="F8715" s="1" t="s">
        <v>5673</v>
      </c>
      <c r="G8715" s="3">
        <v>1012.91</v>
      </c>
      <c r="H8715" s="3"/>
      <c r="I8715" s="1" t="s">
        <v>120</v>
      </c>
      <c r="J8715" s="1" t="s">
        <v>171</v>
      </c>
      <c r="K8715" s="1" t="s">
        <v>12</v>
      </c>
      <c r="L8715" s="1" t="s">
        <v>20</v>
      </c>
    </row>
    <row r="8716" spans="1:12" x14ac:dyDescent="0.2">
      <c r="A8716" s="1" t="s">
        <v>234</v>
      </c>
      <c r="B8716" s="1" t="s">
        <v>13</v>
      </c>
      <c r="C8716" s="2">
        <v>43890</v>
      </c>
      <c r="D8716" s="1" t="s">
        <v>4610</v>
      </c>
      <c r="E8716" s="1"/>
      <c r="F8716" s="1" t="s">
        <v>5674</v>
      </c>
      <c r="G8716" s="3">
        <v>40.479999999999997</v>
      </c>
      <c r="H8716" s="3"/>
      <c r="I8716" s="1" t="s">
        <v>120</v>
      </c>
      <c r="J8716" s="1" t="s">
        <v>171</v>
      </c>
      <c r="K8716" s="1" t="s">
        <v>84</v>
      </c>
      <c r="L8716" s="1" t="s">
        <v>300</v>
      </c>
    </row>
    <row r="8717" spans="1:12" x14ac:dyDescent="0.2">
      <c r="A8717" s="1" t="s">
        <v>234</v>
      </c>
      <c r="B8717" s="1" t="s">
        <v>13</v>
      </c>
      <c r="C8717" s="2">
        <v>43890</v>
      </c>
      <c r="D8717" s="1" t="s">
        <v>4625</v>
      </c>
      <c r="E8717" s="1"/>
      <c r="F8717" s="1" t="s">
        <v>5075</v>
      </c>
      <c r="G8717" s="3">
        <v>11.12</v>
      </c>
      <c r="H8717" s="3"/>
      <c r="I8717" s="1" t="s">
        <v>120</v>
      </c>
      <c r="J8717" s="1" t="s">
        <v>171</v>
      </c>
      <c r="K8717" s="1" t="s">
        <v>84</v>
      </c>
      <c r="L8717" s="1" t="s">
        <v>104</v>
      </c>
    </row>
    <row r="8718" spans="1:12" x14ac:dyDescent="0.2">
      <c r="A8718" s="1" t="s">
        <v>234</v>
      </c>
      <c r="B8718" s="1" t="s">
        <v>13</v>
      </c>
      <c r="C8718" s="2">
        <v>43890</v>
      </c>
      <c r="D8718" s="1" t="s">
        <v>4614</v>
      </c>
      <c r="E8718" s="1"/>
      <c r="F8718" s="1" t="s">
        <v>5267</v>
      </c>
      <c r="G8718" s="3">
        <v>9.75</v>
      </c>
      <c r="H8718" s="3"/>
      <c r="I8718" s="1" t="s">
        <v>232</v>
      </c>
      <c r="J8718" s="1" t="s">
        <v>233</v>
      </c>
      <c r="K8718" s="1" t="s">
        <v>12</v>
      </c>
      <c r="L8718" s="1" t="s">
        <v>24</v>
      </c>
    </row>
    <row r="8719" spans="1:12" x14ac:dyDescent="0.2">
      <c r="A8719" s="1" t="s">
        <v>234</v>
      </c>
      <c r="B8719" s="1" t="s">
        <v>13</v>
      </c>
      <c r="C8719" s="2">
        <v>43890</v>
      </c>
      <c r="D8719" s="1" t="s">
        <v>162</v>
      </c>
      <c r="E8719" s="1"/>
      <c r="F8719" s="1" t="s">
        <v>5675</v>
      </c>
      <c r="G8719" s="3">
        <v>2047.01</v>
      </c>
      <c r="H8719" s="3"/>
      <c r="I8719" s="1" t="s">
        <v>83</v>
      </c>
      <c r="J8719" s="1" t="s">
        <v>230</v>
      </c>
      <c r="K8719" s="1" t="s">
        <v>12</v>
      </c>
      <c r="L8719" s="1" t="s">
        <v>22</v>
      </c>
    </row>
    <row r="8720" spans="1:12" x14ac:dyDescent="0.2">
      <c r="A8720" s="1" t="s">
        <v>234</v>
      </c>
      <c r="B8720" s="1" t="s">
        <v>13</v>
      </c>
      <c r="C8720" s="2">
        <v>43890</v>
      </c>
      <c r="D8720" s="1" t="s">
        <v>163</v>
      </c>
      <c r="E8720" s="1"/>
      <c r="F8720" s="1" t="s">
        <v>5676</v>
      </c>
      <c r="G8720" s="3"/>
      <c r="H8720" s="3">
        <v>918.13</v>
      </c>
      <c r="I8720" s="1" t="s">
        <v>83</v>
      </c>
      <c r="J8720" s="1" t="s">
        <v>181</v>
      </c>
      <c r="K8720" s="1" t="s">
        <v>12</v>
      </c>
      <c r="L8720" s="1" t="s">
        <v>347</v>
      </c>
    </row>
    <row r="8721" spans="1:12" x14ac:dyDescent="0.2">
      <c r="A8721" s="1" t="s">
        <v>234</v>
      </c>
      <c r="B8721" s="1" t="s">
        <v>13</v>
      </c>
      <c r="C8721" s="2">
        <v>43890</v>
      </c>
      <c r="D8721" s="1" t="s">
        <v>166</v>
      </c>
      <c r="E8721" s="1"/>
      <c r="F8721" s="1" t="s">
        <v>5677</v>
      </c>
      <c r="G8721" s="3">
        <v>525</v>
      </c>
      <c r="H8721" s="3"/>
      <c r="I8721" s="1" t="s">
        <v>119</v>
      </c>
      <c r="J8721" s="1" t="s">
        <v>86</v>
      </c>
      <c r="K8721" s="1" t="s">
        <v>12</v>
      </c>
      <c r="L8721" s="1" t="s">
        <v>2473</v>
      </c>
    </row>
    <row r="8722" spans="1:12" x14ac:dyDescent="0.2">
      <c r="A8722" s="1" t="s">
        <v>234</v>
      </c>
      <c r="B8722" s="1" t="s">
        <v>13</v>
      </c>
      <c r="C8722" s="2">
        <v>43890</v>
      </c>
      <c r="D8722" s="1" t="s">
        <v>166</v>
      </c>
      <c r="E8722" s="1"/>
      <c r="F8722" s="1" t="s">
        <v>5678</v>
      </c>
      <c r="G8722" s="3">
        <v>1434.5</v>
      </c>
      <c r="H8722" s="3"/>
      <c r="I8722" s="1" t="s">
        <v>119</v>
      </c>
      <c r="J8722" s="1" t="s">
        <v>86</v>
      </c>
      <c r="K8722" s="1" t="s">
        <v>12</v>
      </c>
      <c r="L8722" s="1" t="s">
        <v>112</v>
      </c>
    </row>
    <row r="8723" spans="1:12" x14ac:dyDescent="0.2">
      <c r="A8723" s="1" t="s">
        <v>234</v>
      </c>
      <c r="B8723" s="1" t="s">
        <v>13</v>
      </c>
      <c r="C8723" s="2">
        <v>43890</v>
      </c>
      <c r="D8723" s="1" t="s">
        <v>160</v>
      </c>
      <c r="E8723" s="1"/>
      <c r="F8723" s="1" t="s">
        <v>5679</v>
      </c>
      <c r="G8723" s="3"/>
      <c r="H8723" s="3">
        <v>1596</v>
      </c>
      <c r="I8723" s="1" t="s">
        <v>119</v>
      </c>
      <c r="J8723" s="1" t="s">
        <v>86</v>
      </c>
      <c r="K8723" s="1" t="s">
        <v>12</v>
      </c>
      <c r="L8723" s="1" t="s">
        <v>246</v>
      </c>
    </row>
    <row r="8724" spans="1:12" x14ac:dyDescent="0.2">
      <c r="A8724" s="1" t="s">
        <v>234</v>
      </c>
      <c r="B8724" s="1" t="s">
        <v>13</v>
      </c>
      <c r="C8724" s="2">
        <v>43890</v>
      </c>
      <c r="D8724" s="1" t="s">
        <v>161</v>
      </c>
      <c r="E8724" s="1"/>
      <c r="F8724" s="1" t="s">
        <v>5680</v>
      </c>
      <c r="G8724" s="3"/>
      <c r="H8724" s="3">
        <v>994.35</v>
      </c>
      <c r="I8724" s="1" t="s">
        <v>119</v>
      </c>
      <c r="J8724" s="1" t="s">
        <v>86</v>
      </c>
      <c r="K8724" s="1" t="s">
        <v>12</v>
      </c>
      <c r="L8724" s="1" t="s">
        <v>328</v>
      </c>
    </row>
    <row r="8725" spans="1:12" x14ac:dyDescent="0.2">
      <c r="A8725" s="1" t="s">
        <v>234</v>
      </c>
      <c r="B8725" s="1" t="s">
        <v>13</v>
      </c>
      <c r="C8725" s="2">
        <v>43890</v>
      </c>
      <c r="D8725" s="1" t="s">
        <v>164</v>
      </c>
      <c r="E8725" s="1"/>
      <c r="F8725" s="1" t="s">
        <v>4709</v>
      </c>
      <c r="G8725" s="3">
        <v>2317.3000000000002</v>
      </c>
      <c r="H8725" s="3"/>
      <c r="I8725" s="1" t="s">
        <v>119</v>
      </c>
      <c r="J8725" s="1" t="s">
        <v>86</v>
      </c>
      <c r="K8725" s="1" t="s">
        <v>84</v>
      </c>
      <c r="L8725" s="1" t="s">
        <v>104</v>
      </c>
    </row>
    <row r="8726" spans="1:12" x14ac:dyDescent="0.2">
      <c r="A8726" s="1" t="s">
        <v>234</v>
      </c>
      <c r="B8726" s="1" t="s">
        <v>13</v>
      </c>
      <c r="C8726" s="2">
        <v>43890</v>
      </c>
      <c r="D8726" s="1" t="s">
        <v>164</v>
      </c>
      <c r="E8726" s="1"/>
      <c r="F8726" s="1" t="s">
        <v>5681</v>
      </c>
      <c r="G8726" s="3">
        <v>924</v>
      </c>
      <c r="H8726" s="3"/>
      <c r="I8726" s="1" t="s">
        <v>119</v>
      </c>
      <c r="J8726" s="1" t="s">
        <v>86</v>
      </c>
      <c r="K8726" s="1" t="s">
        <v>12</v>
      </c>
      <c r="L8726" s="1" t="s">
        <v>342</v>
      </c>
    </row>
    <row r="8727" spans="1:12" x14ac:dyDescent="0.2">
      <c r="A8727" s="1" t="s">
        <v>234</v>
      </c>
      <c r="B8727" s="1" t="s">
        <v>13</v>
      </c>
      <c r="C8727" s="2">
        <v>43890</v>
      </c>
      <c r="D8727" s="1" t="s">
        <v>164</v>
      </c>
      <c r="E8727" s="1"/>
      <c r="F8727" s="1" t="s">
        <v>5682</v>
      </c>
      <c r="G8727" s="3">
        <v>507</v>
      </c>
      <c r="H8727" s="3"/>
      <c r="I8727" s="1" t="s">
        <v>119</v>
      </c>
      <c r="J8727" s="1" t="s">
        <v>86</v>
      </c>
      <c r="K8727" s="1" t="s">
        <v>12</v>
      </c>
      <c r="L8727" s="1" t="s">
        <v>40</v>
      </c>
    </row>
    <row r="8728" spans="1:12" x14ac:dyDescent="0.2">
      <c r="A8728" s="1" t="s">
        <v>234</v>
      </c>
      <c r="B8728" s="1" t="s">
        <v>13</v>
      </c>
      <c r="C8728" s="2">
        <v>43890</v>
      </c>
      <c r="D8728" s="1" t="s">
        <v>164</v>
      </c>
      <c r="E8728" s="1"/>
      <c r="F8728" s="1" t="s">
        <v>5683</v>
      </c>
      <c r="G8728" s="3">
        <v>204</v>
      </c>
      <c r="H8728" s="3"/>
      <c r="I8728" s="1" t="s">
        <v>119</v>
      </c>
      <c r="J8728" s="1" t="s">
        <v>86</v>
      </c>
      <c r="K8728" s="1" t="s">
        <v>12</v>
      </c>
      <c r="L8728" s="1" t="s">
        <v>2772</v>
      </c>
    </row>
    <row r="8729" spans="1:12" x14ac:dyDescent="0.2">
      <c r="A8729" s="1" t="s">
        <v>234</v>
      </c>
      <c r="B8729" s="1" t="s">
        <v>13</v>
      </c>
      <c r="C8729" s="2">
        <v>43890</v>
      </c>
      <c r="D8729" s="1" t="s">
        <v>163</v>
      </c>
      <c r="E8729" s="1"/>
      <c r="F8729" s="1" t="s">
        <v>5684</v>
      </c>
      <c r="G8729" s="3"/>
      <c r="H8729" s="3">
        <v>843</v>
      </c>
      <c r="I8729" s="1" t="s">
        <v>119</v>
      </c>
      <c r="J8729" s="1" t="s">
        <v>86</v>
      </c>
      <c r="K8729" s="1" t="s">
        <v>12</v>
      </c>
      <c r="L8729" s="1" t="s">
        <v>358</v>
      </c>
    </row>
    <row r="8730" spans="1:12" x14ac:dyDescent="0.2">
      <c r="A8730" s="1" t="s">
        <v>234</v>
      </c>
      <c r="B8730" s="1" t="s">
        <v>13</v>
      </c>
      <c r="C8730" s="2">
        <v>43890</v>
      </c>
      <c r="D8730" s="1" t="s">
        <v>165</v>
      </c>
      <c r="E8730" s="1"/>
      <c r="F8730" s="1" t="s">
        <v>5685</v>
      </c>
      <c r="G8730" s="3">
        <v>855</v>
      </c>
      <c r="H8730" s="3"/>
      <c r="I8730" s="1" t="s">
        <v>119</v>
      </c>
      <c r="J8730" s="1" t="s">
        <v>86</v>
      </c>
      <c r="K8730" s="1" t="s">
        <v>12</v>
      </c>
      <c r="L8730" s="1" t="s">
        <v>182</v>
      </c>
    </row>
    <row r="8731" spans="1:12" x14ac:dyDescent="0.2">
      <c r="A8731" s="1" t="s">
        <v>234</v>
      </c>
      <c r="B8731" s="1" t="s">
        <v>13</v>
      </c>
      <c r="C8731" s="2">
        <v>43890</v>
      </c>
      <c r="D8731" s="1" t="s">
        <v>165</v>
      </c>
      <c r="E8731" s="1"/>
      <c r="F8731" s="1" t="s">
        <v>5686</v>
      </c>
      <c r="G8731" s="3">
        <v>1193.94</v>
      </c>
      <c r="H8731" s="3"/>
      <c r="I8731" s="1" t="s">
        <v>119</v>
      </c>
      <c r="J8731" s="1" t="s">
        <v>86</v>
      </c>
      <c r="K8731" s="1" t="s">
        <v>12</v>
      </c>
      <c r="L8731" s="1" t="s">
        <v>34</v>
      </c>
    </row>
    <row r="8732" spans="1:12" x14ac:dyDescent="0.2">
      <c r="A8732" s="1" t="s">
        <v>234</v>
      </c>
      <c r="B8732" s="1" t="s">
        <v>13</v>
      </c>
      <c r="C8732" s="2">
        <v>43890</v>
      </c>
      <c r="D8732" s="1" t="s">
        <v>162</v>
      </c>
      <c r="E8732" s="1"/>
      <c r="F8732" s="1" t="s">
        <v>5687</v>
      </c>
      <c r="G8732" s="3">
        <v>849</v>
      </c>
      <c r="H8732" s="3"/>
      <c r="I8732" s="1" t="s">
        <v>119</v>
      </c>
      <c r="J8732" s="1" t="s">
        <v>86</v>
      </c>
      <c r="K8732" s="1" t="s">
        <v>12</v>
      </c>
      <c r="L8732" s="1" t="s">
        <v>55</v>
      </c>
    </row>
    <row r="8733" spans="1:12" x14ac:dyDescent="0.2">
      <c r="A8733" s="1" t="s">
        <v>234</v>
      </c>
      <c r="B8733" s="1" t="s">
        <v>13</v>
      </c>
      <c r="C8733" s="2">
        <v>43890</v>
      </c>
      <c r="D8733" s="1" t="s">
        <v>162</v>
      </c>
      <c r="E8733" s="1"/>
      <c r="F8733" s="1" t="s">
        <v>5688</v>
      </c>
      <c r="G8733" s="3">
        <v>994</v>
      </c>
      <c r="H8733" s="3"/>
      <c r="I8733" s="1" t="s">
        <v>119</v>
      </c>
      <c r="J8733" s="1" t="s">
        <v>86</v>
      </c>
      <c r="K8733" s="1" t="s">
        <v>12</v>
      </c>
      <c r="L8733" s="1" t="s">
        <v>446</v>
      </c>
    </row>
    <row r="8734" spans="1:12" x14ac:dyDescent="0.2">
      <c r="A8734" s="1" t="s">
        <v>234</v>
      </c>
      <c r="B8734" s="1" t="s">
        <v>13</v>
      </c>
      <c r="C8734" s="2">
        <v>43890</v>
      </c>
      <c r="D8734" s="1" t="s">
        <v>4610</v>
      </c>
      <c r="E8734" s="1"/>
      <c r="F8734" s="1" t="s">
        <v>4777</v>
      </c>
      <c r="G8734" s="3">
        <v>9.25</v>
      </c>
      <c r="H8734" s="3"/>
      <c r="I8734" s="1" t="s">
        <v>119</v>
      </c>
      <c r="J8734" s="1" t="s">
        <v>86</v>
      </c>
      <c r="K8734" s="1" t="s">
        <v>12</v>
      </c>
      <c r="L8734" s="1" t="s">
        <v>34</v>
      </c>
    </row>
    <row r="8735" spans="1:12" x14ac:dyDescent="0.2">
      <c r="A8735" s="1" t="s">
        <v>234</v>
      </c>
      <c r="B8735" s="1" t="s">
        <v>13</v>
      </c>
      <c r="C8735" s="2">
        <v>43890</v>
      </c>
      <c r="D8735" s="1" t="s">
        <v>167</v>
      </c>
      <c r="E8735" s="1"/>
      <c r="F8735" s="1" t="s">
        <v>4631</v>
      </c>
      <c r="G8735" s="3"/>
      <c r="H8735" s="3">
        <v>695.03</v>
      </c>
      <c r="I8735" s="1" t="s">
        <v>119</v>
      </c>
      <c r="J8735" s="1" t="s">
        <v>86</v>
      </c>
      <c r="K8735" s="1" t="s">
        <v>84</v>
      </c>
      <c r="L8735" s="1" t="s">
        <v>51</v>
      </c>
    </row>
    <row r="8736" spans="1:12" x14ac:dyDescent="0.2">
      <c r="A8736" s="1" t="s">
        <v>234</v>
      </c>
      <c r="B8736" s="1" t="s">
        <v>13</v>
      </c>
      <c r="C8736" s="2">
        <v>43890</v>
      </c>
      <c r="D8736" s="1" t="s">
        <v>167</v>
      </c>
      <c r="E8736" s="1"/>
      <c r="F8736" s="1" t="s">
        <v>5689</v>
      </c>
      <c r="G8736" s="3"/>
      <c r="H8736" s="3">
        <v>1008</v>
      </c>
      <c r="I8736" s="1" t="s">
        <v>119</v>
      </c>
      <c r="J8736" s="1" t="s">
        <v>86</v>
      </c>
      <c r="K8736" s="1" t="s">
        <v>12</v>
      </c>
      <c r="L8736" s="1" t="s">
        <v>2598</v>
      </c>
    </row>
    <row r="8737" spans="1:12" x14ac:dyDescent="0.2">
      <c r="A8737" s="1" t="s">
        <v>234</v>
      </c>
      <c r="B8737" s="1" t="s">
        <v>13</v>
      </c>
      <c r="C8737" s="2">
        <v>43890</v>
      </c>
      <c r="D8737" s="1" t="s">
        <v>167</v>
      </c>
      <c r="E8737" s="1"/>
      <c r="F8737" s="1" t="s">
        <v>5690</v>
      </c>
      <c r="G8737" s="3"/>
      <c r="H8737" s="3">
        <v>876</v>
      </c>
      <c r="I8737" s="1" t="s">
        <v>119</v>
      </c>
      <c r="J8737" s="1" t="s">
        <v>86</v>
      </c>
      <c r="K8737" s="1" t="s">
        <v>12</v>
      </c>
      <c r="L8737" s="1" t="s">
        <v>3026</v>
      </c>
    </row>
    <row r="8738" spans="1:12" x14ac:dyDescent="0.2">
      <c r="A8738" s="1" t="s">
        <v>234</v>
      </c>
      <c r="B8738" s="1" t="s">
        <v>13</v>
      </c>
      <c r="C8738" s="2">
        <v>43890</v>
      </c>
      <c r="D8738" s="1" t="s">
        <v>167</v>
      </c>
      <c r="E8738" s="1"/>
      <c r="F8738" s="1" t="s">
        <v>5691</v>
      </c>
      <c r="G8738" s="3"/>
      <c r="H8738" s="3">
        <v>950</v>
      </c>
      <c r="I8738" s="1" t="s">
        <v>119</v>
      </c>
      <c r="J8738" s="1" t="s">
        <v>86</v>
      </c>
      <c r="K8738" s="1" t="s">
        <v>12</v>
      </c>
      <c r="L8738" s="1" t="s">
        <v>333</v>
      </c>
    </row>
    <row r="8739" spans="1:12" x14ac:dyDescent="0.2">
      <c r="A8739" s="1" t="s">
        <v>234</v>
      </c>
      <c r="B8739" s="1" t="s">
        <v>13</v>
      </c>
      <c r="C8739" s="2">
        <v>43890</v>
      </c>
      <c r="D8739" s="1" t="s">
        <v>163</v>
      </c>
      <c r="E8739" s="1"/>
      <c r="F8739" s="1" t="s">
        <v>4918</v>
      </c>
      <c r="G8739" s="3"/>
      <c r="H8739" s="3">
        <v>906.65</v>
      </c>
      <c r="I8739" s="1" t="s">
        <v>83</v>
      </c>
      <c r="J8739" s="1" t="s">
        <v>175</v>
      </c>
      <c r="K8739" s="1" t="s">
        <v>84</v>
      </c>
      <c r="L8739" s="1" t="s">
        <v>104</v>
      </c>
    </row>
    <row r="8740" spans="1:12" x14ac:dyDescent="0.2">
      <c r="A8740" s="1" t="s">
        <v>234</v>
      </c>
      <c r="B8740" s="1" t="s">
        <v>13</v>
      </c>
      <c r="C8740" s="2">
        <v>43890</v>
      </c>
      <c r="D8740" s="1" t="s">
        <v>162</v>
      </c>
      <c r="E8740" s="1"/>
      <c r="F8740" s="1" t="s">
        <v>4815</v>
      </c>
      <c r="G8740" s="3">
        <v>425.86</v>
      </c>
      <c r="H8740" s="3"/>
      <c r="I8740" s="1" t="s">
        <v>83</v>
      </c>
      <c r="J8740" s="1" t="s">
        <v>175</v>
      </c>
      <c r="K8740" s="1" t="s">
        <v>84</v>
      </c>
      <c r="L8740" s="1" t="s">
        <v>51</v>
      </c>
    </row>
    <row r="8741" spans="1:12" x14ac:dyDescent="0.2">
      <c r="A8741" s="1" t="s">
        <v>234</v>
      </c>
      <c r="B8741" s="1" t="s">
        <v>13</v>
      </c>
      <c r="C8741" s="2">
        <v>43890</v>
      </c>
      <c r="D8741" s="1" t="s">
        <v>164</v>
      </c>
      <c r="E8741" s="1"/>
      <c r="F8741" s="1" t="s">
        <v>4902</v>
      </c>
      <c r="G8741" s="3">
        <v>25.86</v>
      </c>
      <c r="H8741" s="3"/>
      <c r="I8741" s="1" t="s">
        <v>179</v>
      </c>
      <c r="J8741" s="1" t="s">
        <v>89</v>
      </c>
      <c r="K8741" s="1" t="s">
        <v>84</v>
      </c>
      <c r="L8741" s="1" t="s">
        <v>306</v>
      </c>
    </row>
    <row r="8742" spans="1:12" x14ac:dyDescent="0.2">
      <c r="A8742" s="1" t="s">
        <v>234</v>
      </c>
      <c r="B8742" s="1" t="s">
        <v>13</v>
      </c>
      <c r="C8742" s="2">
        <v>43890</v>
      </c>
      <c r="D8742" s="1" t="s">
        <v>4595</v>
      </c>
      <c r="E8742" s="1"/>
      <c r="F8742" s="1" t="s">
        <v>4732</v>
      </c>
      <c r="G8742" s="3">
        <v>1.54</v>
      </c>
      <c r="H8742" s="3"/>
      <c r="I8742" s="1" t="s">
        <v>179</v>
      </c>
      <c r="J8742" s="1" t="s">
        <v>89</v>
      </c>
      <c r="K8742" s="1" t="s">
        <v>84</v>
      </c>
      <c r="L8742" s="1" t="s">
        <v>63</v>
      </c>
    </row>
    <row r="8743" spans="1:12" x14ac:dyDescent="0.2">
      <c r="A8743" s="1" t="s">
        <v>234</v>
      </c>
      <c r="B8743" s="1" t="s">
        <v>13</v>
      </c>
      <c r="C8743" s="2">
        <v>43890</v>
      </c>
      <c r="D8743" s="1" t="s">
        <v>4614</v>
      </c>
      <c r="E8743" s="1"/>
      <c r="F8743" s="1" t="s">
        <v>5343</v>
      </c>
      <c r="G8743" s="3">
        <v>0.98</v>
      </c>
      <c r="H8743" s="3"/>
      <c r="I8743" s="1" t="s">
        <v>179</v>
      </c>
      <c r="J8743" s="1" t="s">
        <v>89</v>
      </c>
      <c r="K8743" s="1" t="s">
        <v>84</v>
      </c>
      <c r="L8743" s="1" t="s">
        <v>306</v>
      </c>
    </row>
    <row r="8744" spans="1:12" x14ac:dyDescent="0.2">
      <c r="A8744" s="1" t="s">
        <v>234</v>
      </c>
      <c r="B8744" s="1" t="s">
        <v>13</v>
      </c>
      <c r="C8744" s="2">
        <v>43890</v>
      </c>
      <c r="D8744" s="1" t="s">
        <v>4595</v>
      </c>
      <c r="E8744" s="1"/>
      <c r="F8744" s="1" t="s">
        <v>5692</v>
      </c>
      <c r="G8744" s="3">
        <v>77.08</v>
      </c>
      <c r="H8744" s="3"/>
      <c r="I8744" s="1" t="s">
        <v>85</v>
      </c>
      <c r="J8744" s="1" t="s">
        <v>125</v>
      </c>
      <c r="K8744" s="1" t="s">
        <v>12</v>
      </c>
      <c r="L8744" s="1" t="s">
        <v>1362</v>
      </c>
    </row>
    <row r="8745" spans="1:12" x14ac:dyDescent="0.2">
      <c r="A8745" s="1" t="s">
        <v>234</v>
      </c>
      <c r="B8745" s="1" t="s">
        <v>13</v>
      </c>
      <c r="C8745" s="2">
        <v>43890</v>
      </c>
      <c r="D8745" s="1" t="s">
        <v>163</v>
      </c>
      <c r="E8745" s="1"/>
      <c r="F8745" s="1" t="s">
        <v>5693</v>
      </c>
      <c r="G8745" s="3"/>
      <c r="H8745" s="3">
        <v>1753.06</v>
      </c>
      <c r="I8745" s="1" t="s">
        <v>177</v>
      </c>
      <c r="J8745" s="1" t="s">
        <v>178</v>
      </c>
      <c r="K8745" s="1" t="s">
        <v>12</v>
      </c>
      <c r="L8745" s="1" t="s">
        <v>56</v>
      </c>
    </row>
    <row r="8746" spans="1:12" x14ac:dyDescent="0.2">
      <c r="A8746" s="1" t="s">
        <v>234</v>
      </c>
      <c r="B8746" s="1" t="s">
        <v>13</v>
      </c>
      <c r="C8746" s="2">
        <v>43890</v>
      </c>
      <c r="D8746" s="1" t="s">
        <v>167</v>
      </c>
      <c r="E8746" s="1"/>
      <c r="F8746" s="1" t="s">
        <v>5694</v>
      </c>
      <c r="G8746" s="3"/>
      <c r="H8746" s="3">
        <v>1100.95</v>
      </c>
      <c r="I8746" s="1" t="s">
        <v>177</v>
      </c>
      <c r="J8746" s="1" t="s">
        <v>178</v>
      </c>
      <c r="K8746" s="1" t="s">
        <v>12</v>
      </c>
      <c r="L8746" s="1" t="s">
        <v>56</v>
      </c>
    </row>
    <row r="8747" spans="1:12" x14ac:dyDescent="0.2">
      <c r="A8747" s="1" t="s">
        <v>234</v>
      </c>
      <c r="B8747" s="1" t="s">
        <v>13</v>
      </c>
      <c r="C8747" s="2">
        <v>43890</v>
      </c>
      <c r="D8747" s="1" t="s">
        <v>166</v>
      </c>
      <c r="E8747" s="1"/>
      <c r="F8747" s="1" t="s">
        <v>5283</v>
      </c>
      <c r="G8747" s="3">
        <v>144.22999999999999</v>
      </c>
      <c r="H8747" s="3"/>
      <c r="I8747" s="1" t="s">
        <v>123</v>
      </c>
      <c r="J8747" s="1" t="s">
        <v>124</v>
      </c>
      <c r="K8747" s="1" t="s">
        <v>84</v>
      </c>
      <c r="L8747" s="1" t="s">
        <v>104</v>
      </c>
    </row>
    <row r="8748" spans="1:12" x14ac:dyDescent="0.2">
      <c r="A8748" s="1" t="s">
        <v>234</v>
      </c>
      <c r="B8748" s="1" t="s">
        <v>13</v>
      </c>
      <c r="C8748" s="2">
        <v>43890</v>
      </c>
      <c r="D8748" s="1" t="s">
        <v>160</v>
      </c>
      <c r="E8748" s="1"/>
      <c r="F8748" s="1" t="s">
        <v>4723</v>
      </c>
      <c r="G8748" s="3"/>
      <c r="H8748" s="3">
        <v>151.83000000000001</v>
      </c>
      <c r="I8748" s="1" t="s">
        <v>185</v>
      </c>
      <c r="J8748" s="1" t="s">
        <v>126</v>
      </c>
      <c r="K8748" s="1" t="s">
        <v>84</v>
      </c>
      <c r="L8748" s="1" t="s">
        <v>241</v>
      </c>
    </row>
    <row r="8749" spans="1:12" x14ac:dyDescent="0.2">
      <c r="A8749" s="1" t="s">
        <v>234</v>
      </c>
      <c r="B8749" s="1" t="s">
        <v>13</v>
      </c>
      <c r="C8749" s="2">
        <v>43890</v>
      </c>
      <c r="D8749" s="1" t="s">
        <v>162</v>
      </c>
      <c r="E8749" s="1"/>
      <c r="F8749" s="1" t="s">
        <v>4846</v>
      </c>
      <c r="G8749" s="3">
        <v>176.08</v>
      </c>
      <c r="H8749" s="3"/>
      <c r="I8749" s="1" t="s">
        <v>106</v>
      </c>
      <c r="J8749" s="1" t="s">
        <v>122</v>
      </c>
      <c r="K8749" s="1" t="s">
        <v>12</v>
      </c>
      <c r="L8749" s="1" t="s">
        <v>1047</v>
      </c>
    </row>
    <row r="8750" spans="1:12" x14ac:dyDescent="0.2">
      <c r="A8750" s="1" t="s">
        <v>234</v>
      </c>
      <c r="B8750" s="1" t="s">
        <v>13</v>
      </c>
      <c r="C8750" s="2">
        <v>43890</v>
      </c>
      <c r="D8750" s="1" t="s">
        <v>167</v>
      </c>
      <c r="E8750" s="1"/>
      <c r="F8750" s="1" t="s">
        <v>5237</v>
      </c>
      <c r="G8750" s="3"/>
      <c r="H8750" s="3">
        <v>99.26</v>
      </c>
      <c r="I8750" s="1" t="s">
        <v>106</v>
      </c>
      <c r="J8750" s="1" t="s">
        <v>122</v>
      </c>
      <c r="K8750" s="1" t="s">
        <v>84</v>
      </c>
      <c r="L8750" s="1" t="s">
        <v>26</v>
      </c>
    </row>
    <row r="8751" spans="1:12" x14ac:dyDescent="0.2">
      <c r="A8751" s="1" t="s">
        <v>234</v>
      </c>
      <c r="B8751" s="1" t="s">
        <v>13</v>
      </c>
      <c r="C8751" s="2">
        <v>43890</v>
      </c>
      <c r="D8751" s="1" t="s">
        <v>162</v>
      </c>
      <c r="E8751" s="1"/>
      <c r="F8751" s="1" t="s">
        <v>5484</v>
      </c>
      <c r="G8751" s="3">
        <v>74.73</v>
      </c>
      <c r="H8751" s="3"/>
      <c r="I8751" s="1" t="s">
        <v>108</v>
      </c>
      <c r="J8751" s="1" t="s">
        <v>117</v>
      </c>
      <c r="K8751" s="1" t="s">
        <v>84</v>
      </c>
      <c r="L8751" s="1" t="s">
        <v>306</v>
      </c>
    </row>
    <row r="8752" spans="1:12" x14ac:dyDescent="0.2">
      <c r="A8752" s="1" t="s">
        <v>234</v>
      </c>
      <c r="B8752" s="1" t="s">
        <v>13</v>
      </c>
      <c r="C8752" s="2">
        <v>43890</v>
      </c>
      <c r="D8752" s="1" t="s">
        <v>166</v>
      </c>
      <c r="E8752" s="1"/>
      <c r="F8752" s="1" t="s">
        <v>4925</v>
      </c>
      <c r="G8752" s="3">
        <v>7.9</v>
      </c>
      <c r="H8752" s="3"/>
      <c r="I8752" s="1" t="s">
        <v>106</v>
      </c>
      <c r="J8752" s="1" t="s">
        <v>107</v>
      </c>
      <c r="K8752" s="1" t="s">
        <v>12</v>
      </c>
      <c r="L8752" s="1" t="s">
        <v>409</v>
      </c>
    </row>
    <row r="8753" spans="1:12" x14ac:dyDescent="0.2">
      <c r="A8753" s="1" t="s">
        <v>234</v>
      </c>
      <c r="B8753" s="1" t="s">
        <v>13</v>
      </c>
      <c r="C8753" s="2">
        <v>43890</v>
      </c>
      <c r="D8753" s="1" t="s">
        <v>166</v>
      </c>
      <c r="E8753" s="1"/>
      <c r="F8753" s="1" t="s">
        <v>5695</v>
      </c>
      <c r="G8753" s="3">
        <v>138.72</v>
      </c>
      <c r="H8753" s="3"/>
      <c r="I8753" s="1" t="s">
        <v>106</v>
      </c>
      <c r="J8753" s="1" t="s">
        <v>107</v>
      </c>
      <c r="K8753" s="1" t="s">
        <v>84</v>
      </c>
      <c r="L8753" s="1" t="s">
        <v>66</v>
      </c>
    </row>
    <row r="8754" spans="1:12" x14ac:dyDescent="0.2">
      <c r="A8754" s="1" t="s">
        <v>234</v>
      </c>
      <c r="B8754" s="1" t="s">
        <v>13</v>
      </c>
      <c r="C8754" s="2">
        <v>43890</v>
      </c>
      <c r="D8754" s="1" t="s">
        <v>161</v>
      </c>
      <c r="E8754" s="1"/>
      <c r="F8754" s="1" t="s">
        <v>5564</v>
      </c>
      <c r="G8754" s="3"/>
      <c r="H8754" s="3">
        <v>7.9</v>
      </c>
      <c r="I8754" s="1" t="s">
        <v>106</v>
      </c>
      <c r="J8754" s="1" t="s">
        <v>107</v>
      </c>
      <c r="K8754" s="1" t="s">
        <v>84</v>
      </c>
      <c r="L8754" s="1" t="s">
        <v>409</v>
      </c>
    </row>
    <row r="8755" spans="1:12" x14ac:dyDescent="0.2">
      <c r="A8755" s="1" t="s">
        <v>234</v>
      </c>
      <c r="B8755" s="1" t="s">
        <v>13</v>
      </c>
      <c r="C8755" s="2">
        <v>43890</v>
      </c>
      <c r="D8755" s="1" t="s">
        <v>165</v>
      </c>
      <c r="E8755" s="1"/>
      <c r="F8755" s="1" t="s">
        <v>4632</v>
      </c>
      <c r="G8755" s="3">
        <v>368.31</v>
      </c>
      <c r="H8755" s="3"/>
      <c r="I8755" s="1" t="s">
        <v>87</v>
      </c>
      <c r="J8755" s="1" t="s">
        <v>116</v>
      </c>
      <c r="K8755" s="1" t="s">
        <v>12</v>
      </c>
      <c r="L8755" s="1" t="s">
        <v>1047</v>
      </c>
    </row>
    <row r="8756" spans="1:12" x14ac:dyDescent="0.2">
      <c r="A8756" s="1" t="s">
        <v>234</v>
      </c>
      <c r="B8756" s="1" t="s">
        <v>13</v>
      </c>
      <c r="C8756" s="2">
        <v>43890</v>
      </c>
      <c r="D8756" s="1" t="s">
        <v>167</v>
      </c>
      <c r="E8756" s="1"/>
      <c r="F8756" s="1" t="s">
        <v>4951</v>
      </c>
      <c r="G8756" s="3"/>
      <c r="H8756" s="3">
        <v>736.66</v>
      </c>
      <c r="I8756" s="1" t="s">
        <v>87</v>
      </c>
      <c r="J8756" s="1" t="s">
        <v>116</v>
      </c>
      <c r="K8756" s="1" t="s">
        <v>84</v>
      </c>
      <c r="L8756" s="1" t="s">
        <v>104</v>
      </c>
    </row>
    <row r="8757" spans="1:12" x14ac:dyDescent="0.2">
      <c r="A8757" s="1" t="s">
        <v>234</v>
      </c>
      <c r="B8757" s="1" t="s">
        <v>13</v>
      </c>
      <c r="C8757" s="2">
        <v>43890</v>
      </c>
      <c r="D8757" s="1" t="s">
        <v>164</v>
      </c>
      <c r="E8757" s="1"/>
      <c r="F8757" s="1" t="s">
        <v>4916</v>
      </c>
      <c r="G8757" s="3">
        <v>275.75</v>
      </c>
      <c r="H8757" s="3"/>
      <c r="I8757" s="1" t="s">
        <v>87</v>
      </c>
      <c r="J8757" s="1" t="s">
        <v>253</v>
      </c>
      <c r="K8757" s="1" t="s">
        <v>12</v>
      </c>
      <c r="L8757" s="1" t="s">
        <v>28</v>
      </c>
    </row>
    <row r="8758" spans="1:12" x14ac:dyDescent="0.2">
      <c r="A8758" s="1" t="s">
        <v>234</v>
      </c>
      <c r="B8758" s="1" t="s">
        <v>13</v>
      </c>
      <c r="C8758" s="2">
        <v>43890</v>
      </c>
      <c r="D8758" s="1" t="s">
        <v>162</v>
      </c>
      <c r="E8758" s="1"/>
      <c r="F8758" s="1" t="s">
        <v>5507</v>
      </c>
      <c r="G8758" s="3">
        <v>446.03</v>
      </c>
      <c r="H8758" s="3"/>
      <c r="I8758" s="1" t="s">
        <v>87</v>
      </c>
      <c r="J8758" s="1" t="s">
        <v>253</v>
      </c>
      <c r="K8758" s="1" t="s">
        <v>12</v>
      </c>
      <c r="L8758" s="1" t="s">
        <v>1126</v>
      </c>
    </row>
    <row r="8759" spans="1:12" x14ac:dyDescent="0.2">
      <c r="A8759" s="1" t="s">
        <v>234</v>
      </c>
      <c r="B8759" s="1" t="s">
        <v>13</v>
      </c>
      <c r="C8759" s="2">
        <v>43890</v>
      </c>
      <c r="D8759" s="1" t="s">
        <v>4610</v>
      </c>
      <c r="E8759" s="1"/>
      <c r="F8759" s="1" t="s">
        <v>4847</v>
      </c>
      <c r="G8759" s="3">
        <v>3.55</v>
      </c>
      <c r="H8759" s="3"/>
      <c r="I8759" s="1" t="s">
        <v>87</v>
      </c>
      <c r="J8759" s="1" t="s">
        <v>253</v>
      </c>
      <c r="K8759" s="1" t="s">
        <v>84</v>
      </c>
      <c r="L8759" s="1" t="s">
        <v>2028</v>
      </c>
    </row>
    <row r="8760" spans="1:12" x14ac:dyDescent="0.2">
      <c r="A8760" s="1" t="s">
        <v>234</v>
      </c>
      <c r="B8760" s="1" t="s">
        <v>13</v>
      </c>
      <c r="C8760" s="2">
        <v>43890</v>
      </c>
      <c r="D8760" s="1" t="s">
        <v>166</v>
      </c>
      <c r="E8760" s="1"/>
      <c r="F8760" s="1" t="s">
        <v>5696</v>
      </c>
      <c r="G8760" s="3">
        <v>500</v>
      </c>
      <c r="H8760" s="3"/>
      <c r="I8760" s="1" t="s">
        <v>120</v>
      </c>
      <c r="J8760" s="1" t="s">
        <v>171</v>
      </c>
      <c r="K8760" s="1" t="s">
        <v>84</v>
      </c>
      <c r="L8760" s="1" t="s">
        <v>300</v>
      </c>
    </row>
    <row r="8761" spans="1:12" x14ac:dyDescent="0.2">
      <c r="A8761" s="1" t="s">
        <v>234</v>
      </c>
      <c r="B8761" s="1" t="s">
        <v>13</v>
      </c>
      <c r="C8761" s="2">
        <v>43890</v>
      </c>
      <c r="D8761" s="1" t="s">
        <v>164</v>
      </c>
      <c r="E8761" s="1"/>
      <c r="F8761" s="1" t="s">
        <v>4902</v>
      </c>
      <c r="G8761" s="3">
        <v>134.66999999999999</v>
      </c>
      <c r="H8761" s="3"/>
      <c r="I8761" s="1" t="s">
        <v>120</v>
      </c>
      <c r="J8761" s="1" t="s">
        <v>171</v>
      </c>
      <c r="K8761" s="1" t="s">
        <v>84</v>
      </c>
      <c r="L8761" s="1" t="s">
        <v>306</v>
      </c>
    </row>
    <row r="8762" spans="1:12" x14ac:dyDescent="0.2">
      <c r="A8762" s="1" t="s">
        <v>234</v>
      </c>
      <c r="B8762" s="1" t="s">
        <v>13</v>
      </c>
      <c r="C8762" s="2">
        <v>43890</v>
      </c>
      <c r="D8762" s="1" t="s">
        <v>165</v>
      </c>
      <c r="E8762" s="1"/>
      <c r="F8762" s="1" t="s">
        <v>5697</v>
      </c>
      <c r="G8762" s="3">
        <v>849.39</v>
      </c>
      <c r="H8762" s="3"/>
      <c r="I8762" s="1" t="s">
        <v>120</v>
      </c>
      <c r="J8762" s="1" t="s">
        <v>171</v>
      </c>
      <c r="K8762" s="1" t="s">
        <v>12</v>
      </c>
      <c r="L8762" s="1" t="s">
        <v>76</v>
      </c>
    </row>
    <row r="8763" spans="1:12" x14ac:dyDescent="0.2">
      <c r="A8763" s="1" t="s">
        <v>234</v>
      </c>
      <c r="B8763" s="1" t="s">
        <v>13</v>
      </c>
      <c r="C8763" s="2">
        <v>43890</v>
      </c>
      <c r="D8763" s="1" t="s">
        <v>162</v>
      </c>
      <c r="E8763" s="1"/>
      <c r="F8763" s="1" t="s">
        <v>5698</v>
      </c>
      <c r="G8763" s="3">
        <v>855</v>
      </c>
      <c r="H8763" s="3"/>
      <c r="I8763" s="1" t="s">
        <v>120</v>
      </c>
      <c r="J8763" s="1" t="s">
        <v>171</v>
      </c>
      <c r="K8763" s="1" t="s">
        <v>12</v>
      </c>
      <c r="L8763" s="1" t="s">
        <v>378</v>
      </c>
    </row>
    <row r="8764" spans="1:12" x14ac:dyDescent="0.2">
      <c r="A8764" s="1" t="s">
        <v>234</v>
      </c>
      <c r="B8764" s="1" t="s">
        <v>13</v>
      </c>
      <c r="C8764" s="2">
        <v>43890</v>
      </c>
      <c r="D8764" s="1" t="s">
        <v>162</v>
      </c>
      <c r="E8764" s="1"/>
      <c r="F8764" s="1" t="s">
        <v>5699</v>
      </c>
      <c r="G8764" s="3">
        <v>1775.75</v>
      </c>
      <c r="H8764" s="3"/>
      <c r="I8764" s="1" t="s">
        <v>83</v>
      </c>
      <c r="J8764" s="1" t="s">
        <v>231</v>
      </c>
      <c r="K8764" s="1" t="s">
        <v>12</v>
      </c>
      <c r="L8764" s="1" t="s">
        <v>64</v>
      </c>
    </row>
    <row r="8765" spans="1:12" x14ac:dyDescent="0.2">
      <c r="A8765" s="1" t="s">
        <v>234</v>
      </c>
      <c r="B8765" s="1" t="s">
        <v>13</v>
      </c>
      <c r="C8765" s="2">
        <v>43890</v>
      </c>
      <c r="D8765" s="1" t="s">
        <v>4610</v>
      </c>
      <c r="E8765" s="1"/>
      <c r="F8765" s="1" t="s">
        <v>5700</v>
      </c>
      <c r="G8765" s="3">
        <v>164.67</v>
      </c>
      <c r="H8765" s="3"/>
      <c r="I8765" s="1" t="s">
        <v>83</v>
      </c>
      <c r="J8765" s="1" t="s">
        <v>181</v>
      </c>
      <c r="K8765" s="1" t="s">
        <v>12</v>
      </c>
      <c r="L8765" s="1" t="s">
        <v>44</v>
      </c>
    </row>
    <row r="8766" spans="1:12" x14ac:dyDescent="0.2">
      <c r="A8766" s="1" t="s">
        <v>234</v>
      </c>
      <c r="B8766" s="1" t="s">
        <v>13</v>
      </c>
      <c r="C8766" s="2">
        <v>43890</v>
      </c>
      <c r="D8766" s="1" t="s">
        <v>166</v>
      </c>
      <c r="E8766" s="1"/>
      <c r="F8766" s="1" t="s">
        <v>5701</v>
      </c>
      <c r="G8766" s="3">
        <v>912</v>
      </c>
      <c r="H8766" s="3"/>
      <c r="I8766" s="1" t="s">
        <v>119</v>
      </c>
      <c r="J8766" s="1" t="s">
        <v>86</v>
      </c>
      <c r="K8766" s="1" t="s">
        <v>12</v>
      </c>
      <c r="L8766" s="1" t="s">
        <v>270</v>
      </c>
    </row>
    <row r="8767" spans="1:12" x14ac:dyDescent="0.2">
      <c r="A8767" s="1" t="s">
        <v>234</v>
      </c>
      <c r="B8767" s="1" t="s">
        <v>13</v>
      </c>
      <c r="C8767" s="2">
        <v>43890</v>
      </c>
      <c r="D8767" s="1" t="s">
        <v>160</v>
      </c>
      <c r="E8767" s="1"/>
      <c r="F8767" s="1" t="s">
        <v>5702</v>
      </c>
      <c r="G8767" s="3"/>
      <c r="H8767" s="3">
        <v>777</v>
      </c>
      <c r="I8767" s="1" t="s">
        <v>119</v>
      </c>
      <c r="J8767" s="1" t="s">
        <v>86</v>
      </c>
      <c r="K8767" s="1" t="s">
        <v>12</v>
      </c>
      <c r="L8767" s="1" t="s">
        <v>496</v>
      </c>
    </row>
    <row r="8768" spans="1:12" x14ac:dyDescent="0.2">
      <c r="A8768" s="1" t="s">
        <v>234</v>
      </c>
      <c r="B8768" s="1" t="s">
        <v>13</v>
      </c>
      <c r="C8768" s="2">
        <v>43890</v>
      </c>
      <c r="D8768" s="1" t="s">
        <v>160</v>
      </c>
      <c r="E8768" s="1"/>
      <c r="F8768" s="1" t="s">
        <v>5703</v>
      </c>
      <c r="G8768" s="3"/>
      <c r="H8768" s="3">
        <v>1183.98</v>
      </c>
      <c r="I8768" s="1" t="s">
        <v>119</v>
      </c>
      <c r="J8768" s="1" t="s">
        <v>86</v>
      </c>
      <c r="K8768" s="1" t="s">
        <v>12</v>
      </c>
      <c r="L8768" s="1" t="s">
        <v>96</v>
      </c>
    </row>
    <row r="8769" spans="1:12" x14ac:dyDescent="0.2">
      <c r="A8769" s="1" t="s">
        <v>234</v>
      </c>
      <c r="B8769" s="1" t="s">
        <v>13</v>
      </c>
      <c r="C8769" s="2">
        <v>43890</v>
      </c>
      <c r="D8769" s="1" t="s">
        <v>160</v>
      </c>
      <c r="E8769" s="1"/>
      <c r="F8769" s="1" t="s">
        <v>5704</v>
      </c>
      <c r="G8769" s="3"/>
      <c r="H8769" s="3">
        <v>1527.95</v>
      </c>
      <c r="I8769" s="1" t="s">
        <v>119</v>
      </c>
      <c r="J8769" s="1" t="s">
        <v>86</v>
      </c>
      <c r="K8769" s="1" t="s">
        <v>12</v>
      </c>
      <c r="L8769" s="1" t="s">
        <v>451</v>
      </c>
    </row>
    <row r="8770" spans="1:12" x14ac:dyDescent="0.2">
      <c r="A8770" s="1" t="s">
        <v>234</v>
      </c>
      <c r="B8770" s="1" t="s">
        <v>13</v>
      </c>
      <c r="C8770" s="2">
        <v>43890</v>
      </c>
      <c r="D8770" s="1" t="s">
        <v>164</v>
      </c>
      <c r="E8770" s="1"/>
      <c r="F8770" s="1" t="s">
        <v>5705</v>
      </c>
      <c r="G8770" s="3">
        <v>1022</v>
      </c>
      <c r="H8770" s="3"/>
      <c r="I8770" s="1" t="s">
        <v>119</v>
      </c>
      <c r="J8770" s="1" t="s">
        <v>86</v>
      </c>
      <c r="K8770" s="1" t="s">
        <v>12</v>
      </c>
      <c r="L8770" s="1" t="s">
        <v>446</v>
      </c>
    </row>
    <row r="8771" spans="1:12" x14ac:dyDescent="0.2">
      <c r="A8771" s="1" t="s">
        <v>234</v>
      </c>
      <c r="B8771" s="1" t="s">
        <v>13</v>
      </c>
      <c r="C8771" s="2">
        <v>43890</v>
      </c>
      <c r="D8771" s="1" t="s">
        <v>164</v>
      </c>
      <c r="E8771" s="1"/>
      <c r="F8771" s="1" t="s">
        <v>5706</v>
      </c>
      <c r="G8771" s="3">
        <v>600</v>
      </c>
      <c r="H8771" s="3"/>
      <c r="I8771" s="1" t="s">
        <v>119</v>
      </c>
      <c r="J8771" s="1" t="s">
        <v>86</v>
      </c>
      <c r="K8771" s="1" t="s">
        <v>12</v>
      </c>
      <c r="L8771" s="1" t="s">
        <v>2616</v>
      </c>
    </row>
    <row r="8772" spans="1:12" x14ac:dyDescent="0.2">
      <c r="A8772" s="1" t="s">
        <v>234</v>
      </c>
      <c r="B8772" s="1" t="s">
        <v>13</v>
      </c>
      <c r="C8772" s="2">
        <v>43890</v>
      </c>
      <c r="D8772" s="1" t="s">
        <v>164</v>
      </c>
      <c r="E8772" s="1"/>
      <c r="F8772" s="1" t="s">
        <v>5707</v>
      </c>
      <c r="G8772" s="3">
        <v>1159.8900000000001</v>
      </c>
      <c r="H8772" s="3"/>
      <c r="I8772" s="1" t="s">
        <v>119</v>
      </c>
      <c r="J8772" s="1" t="s">
        <v>86</v>
      </c>
      <c r="K8772" s="1" t="s">
        <v>12</v>
      </c>
      <c r="L8772" s="1" t="s">
        <v>382</v>
      </c>
    </row>
    <row r="8773" spans="1:12" x14ac:dyDescent="0.2">
      <c r="A8773" s="1" t="s">
        <v>234</v>
      </c>
      <c r="B8773" s="1" t="s">
        <v>13</v>
      </c>
      <c r="C8773" s="2">
        <v>43890</v>
      </c>
      <c r="D8773" s="1" t="s">
        <v>165</v>
      </c>
      <c r="E8773" s="1"/>
      <c r="F8773" s="1" t="s">
        <v>5708</v>
      </c>
      <c r="G8773" s="3">
        <v>819</v>
      </c>
      <c r="H8773" s="3"/>
      <c r="I8773" s="1" t="s">
        <v>119</v>
      </c>
      <c r="J8773" s="1" t="s">
        <v>86</v>
      </c>
      <c r="K8773" s="1" t="s">
        <v>12</v>
      </c>
      <c r="L8773" s="1" t="s">
        <v>2651</v>
      </c>
    </row>
    <row r="8774" spans="1:12" x14ac:dyDescent="0.2">
      <c r="A8774" s="1" t="s">
        <v>234</v>
      </c>
      <c r="B8774" s="1" t="s">
        <v>13</v>
      </c>
      <c r="C8774" s="2">
        <v>43890</v>
      </c>
      <c r="D8774" s="1" t="s">
        <v>165</v>
      </c>
      <c r="E8774" s="1"/>
      <c r="F8774" s="1" t="s">
        <v>5591</v>
      </c>
      <c r="G8774" s="3">
        <v>1517.4</v>
      </c>
      <c r="H8774" s="3"/>
      <c r="I8774" s="1" t="s">
        <v>119</v>
      </c>
      <c r="J8774" s="1" t="s">
        <v>86</v>
      </c>
      <c r="K8774" s="1" t="s">
        <v>12</v>
      </c>
      <c r="L8774" s="1" t="s">
        <v>78</v>
      </c>
    </row>
    <row r="8775" spans="1:12" x14ac:dyDescent="0.2">
      <c r="A8775" s="1" t="s">
        <v>234</v>
      </c>
      <c r="B8775" s="1" t="s">
        <v>13</v>
      </c>
      <c r="C8775" s="2">
        <v>43890</v>
      </c>
      <c r="D8775" s="1" t="s">
        <v>165</v>
      </c>
      <c r="E8775" s="1"/>
      <c r="F8775" s="1" t="s">
        <v>5709</v>
      </c>
      <c r="G8775" s="3">
        <v>1548.75</v>
      </c>
      <c r="H8775" s="3"/>
      <c r="I8775" s="1" t="s">
        <v>119</v>
      </c>
      <c r="J8775" s="1" t="s">
        <v>86</v>
      </c>
      <c r="K8775" s="1" t="s">
        <v>12</v>
      </c>
      <c r="L8775" s="1" t="s">
        <v>246</v>
      </c>
    </row>
    <row r="8776" spans="1:12" x14ac:dyDescent="0.2">
      <c r="A8776" s="1" t="s">
        <v>234</v>
      </c>
      <c r="B8776" s="1" t="s">
        <v>13</v>
      </c>
      <c r="C8776" s="2">
        <v>43890</v>
      </c>
      <c r="D8776" s="1" t="s">
        <v>162</v>
      </c>
      <c r="E8776" s="1"/>
      <c r="F8776" s="1" t="s">
        <v>4716</v>
      </c>
      <c r="G8776" s="3">
        <v>2326.92</v>
      </c>
      <c r="H8776" s="3"/>
      <c r="I8776" s="1" t="s">
        <v>119</v>
      </c>
      <c r="J8776" s="1" t="s">
        <v>86</v>
      </c>
      <c r="K8776" s="1" t="s">
        <v>84</v>
      </c>
      <c r="L8776" s="1" t="s">
        <v>104</v>
      </c>
    </row>
    <row r="8777" spans="1:12" x14ac:dyDescent="0.2">
      <c r="A8777" s="1" t="s">
        <v>234</v>
      </c>
      <c r="B8777" s="1" t="s">
        <v>13</v>
      </c>
      <c r="C8777" s="2">
        <v>43890</v>
      </c>
      <c r="D8777" s="1" t="s">
        <v>162</v>
      </c>
      <c r="E8777" s="1"/>
      <c r="F8777" s="1" t="s">
        <v>5643</v>
      </c>
      <c r="G8777" s="3">
        <v>1232.6400000000001</v>
      </c>
      <c r="H8777" s="3"/>
      <c r="I8777" s="1" t="s">
        <v>119</v>
      </c>
      <c r="J8777" s="1" t="s">
        <v>86</v>
      </c>
      <c r="K8777" s="1" t="s">
        <v>84</v>
      </c>
      <c r="L8777" s="1" t="s">
        <v>114</v>
      </c>
    </row>
    <row r="8778" spans="1:12" x14ac:dyDescent="0.2">
      <c r="A8778" s="1" t="s">
        <v>234</v>
      </c>
      <c r="B8778" s="1" t="s">
        <v>13</v>
      </c>
      <c r="C8778" s="2">
        <v>43890</v>
      </c>
      <c r="D8778" s="1" t="s">
        <v>4610</v>
      </c>
      <c r="E8778" s="1"/>
      <c r="F8778" s="1" t="s">
        <v>5710</v>
      </c>
      <c r="G8778" s="3">
        <v>178.16</v>
      </c>
      <c r="H8778" s="3"/>
      <c r="I8778" s="1" t="s">
        <v>119</v>
      </c>
      <c r="J8778" s="1" t="s">
        <v>86</v>
      </c>
      <c r="K8778" s="1" t="s">
        <v>12</v>
      </c>
      <c r="L8778" s="1" t="s">
        <v>62</v>
      </c>
    </row>
    <row r="8779" spans="1:12" x14ac:dyDescent="0.2">
      <c r="A8779" s="1" t="s">
        <v>234</v>
      </c>
      <c r="B8779" s="1" t="s">
        <v>13</v>
      </c>
      <c r="C8779" s="2">
        <v>43890</v>
      </c>
      <c r="D8779" s="1" t="s">
        <v>4625</v>
      </c>
      <c r="E8779" s="1"/>
      <c r="F8779" s="1" t="s">
        <v>5711</v>
      </c>
      <c r="G8779" s="3">
        <v>144.32</v>
      </c>
      <c r="H8779" s="3"/>
      <c r="I8779" s="1" t="s">
        <v>119</v>
      </c>
      <c r="J8779" s="1" t="s">
        <v>86</v>
      </c>
      <c r="K8779" s="1" t="s">
        <v>12</v>
      </c>
      <c r="L8779" s="1" t="s">
        <v>382</v>
      </c>
    </row>
    <row r="8780" spans="1:12" x14ac:dyDescent="0.2">
      <c r="A8780" s="1" t="s">
        <v>234</v>
      </c>
      <c r="B8780" s="1" t="s">
        <v>13</v>
      </c>
      <c r="C8780" s="2">
        <v>43890</v>
      </c>
      <c r="D8780" s="1" t="s">
        <v>167</v>
      </c>
      <c r="E8780" s="1"/>
      <c r="F8780" s="1" t="s">
        <v>5712</v>
      </c>
      <c r="G8780" s="3"/>
      <c r="H8780" s="3">
        <v>1269.42</v>
      </c>
      <c r="I8780" s="1" t="s">
        <v>119</v>
      </c>
      <c r="J8780" s="1" t="s">
        <v>86</v>
      </c>
      <c r="K8780" s="1" t="s">
        <v>12</v>
      </c>
      <c r="L8780" s="1" t="s">
        <v>469</v>
      </c>
    </row>
    <row r="8781" spans="1:12" x14ac:dyDescent="0.2">
      <c r="A8781" s="1" t="s">
        <v>234</v>
      </c>
      <c r="B8781" s="1" t="s">
        <v>13</v>
      </c>
      <c r="C8781" s="2">
        <v>43890</v>
      </c>
      <c r="D8781" s="1" t="s">
        <v>167</v>
      </c>
      <c r="E8781" s="1"/>
      <c r="F8781" s="1" t="s">
        <v>5713</v>
      </c>
      <c r="G8781" s="3"/>
      <c r="H8781" s="3">
        <v>950</v>
      </c>
      <c r="I8781" s="1" t="s">
        <v>119</v>
      </c>
      <c r="J8781" s="1" t="s">
        <v>86</v>
      </c>
      <c r="K8781" s="1" t="s">
        <v>12</v>
      </c>
      <c r="L8781" s="1" t="s">
        <v>2968</v>
      </c>
    </row>
    <row r="8782" spans="1:12" x14ac:dyDescent="0.2">
      <c r="A8782" s="1" t="s">
        <v>234</v>
      </c>
      <c r="B8782" s="1" t="s">
        <v>13</v>
      </c>
      <c r="C8782" s="2">
        <v>43890</v>
      </c>
      <c r="D8782" s="1" t="s">
        <v>167</v>
      </c>
      <c r="E8782" s="1"/>
      <c r="F8782" s="1" t="s">
        <v>5560</v>
      </c>
      <c r="G8782" s="3"/>
      <c r="H8782" s="3">
        <v>1124.08</v>
      </c>
      <c r="I8782" s="1" t="s">
        <v>119</v>
      </c>
      <c r="J8782" s="1" t="s">
        <v>86</v>
      </c>
      <c r="K8782" s="1" t="s">
        <v>84</v>
      </c>
      <c r="L8782" s="1" t="s">
        <v>300</v>
      </c>
    </row>
    <row r="8783" spans="1:12" x14ac:dyDescent="0.2">
      <c r="A8783" s="1" t="s">
        <v>234</v>
      </c>
      <c r="B8783" s="1" t="s">
        <v>13</v>
      </c>
      <c r="C8783" s="2">
        <v>43890</v>
      </c>
      <c r="D8783" s="1" t="s">
        <v>167</v>
      </c>
      <c r="E8783" s="1"/>
      <c r="F8783" s="1" t="s">
        <v>5694</v>
      </c>
      <c r="G8783" s="3"/>
      <c r="H8783" s="3">
        <v>1292.43</v>
      </c>
      <c r="I8783" s="1" t="s">
        <v>119</v>
      </c>
      <c r="J8783" s="1" t="s">
        <v>86</v>
      </c>
      <c r="K8783" s="1" t="s">
        <v>12</v>
      </c>
      <c r="L8783" s="1" t="s">
        <v>56</v>
      </c>
    </row>
    <row r="8784" spans="1:12" x14ac:dyDescent="0.2">
      <c r="A8784" s="1" t="s">
        <v>234</v>
      </c>
      <c r="B8784" s="1" t="s">
        <v>13</v>
      </c>
      <c r="C8784" s="2">
        <v>43890</v>
      </c>
      <c r="D8784" s="1" t="s">
        <v>164</v>
      </c>
      <c r="E8784" s="1"/>
      <c r="F8784" s="1" t="s">
        <v>4902</v>
      </c>
      <c r="G8784" s="3">
        <v>844.91</v>
      </c>
      <c r="H8784" s="3"/>
      <c r="I8784" s="1" t="s">
        <v>83</v>
      </c>
      <c r="J8784" s="1" t="s">
        <v>175</v>
      </c>
      <c r="K8784" s="1" t="s">
        <v>84</v>
      </c>
      <c r="L8784" s="1" t="s">
        <v>306</v>
      </c>
    </row>
    <row r="8785" spans="1:12" x14ac:dyDescent="0.2">
      <c r="A8785" s="1" t="s">
        <v>234</v>
      </c>
      <c r="B8785" s="1" t="s">
        <v>13</v>
      </c>
      <c r="C8785" s="2">
        <v>43890</v>
      </c>
      <c r="D8785" s="1" t="s">
        <v>4614</v>
      </c>
      <c r="E8785" s="1"/>
      <c r="F8785" s="1" t="s">
        <v>4992</v>
      </c>
      <c r="G8785" s="3">
        <v>19.57</v>
      </c>
      <c r="H8785" s="3"/>
      <c r="I8785" s="1" t="s">
        <v>83</v>
      </c>
      <c r="J8785" s="1" t="s">
        <v>175</v>
      </c>
      <c r="K8785" s="1" t="s">
        <v>84</v>
      </c>
      <c r="L8785" s="1" t="s">
        <v>51</v>
      </c>
    </row>
    <row r="8786" spans="1:12" x14ac:dyDescent="0.2">
      <c r="A8786" s="1" t="s">
        <v>234</v>
      </c>
      <c r="B8786" s="1" t="s">
        <v>13</v>
      </c>
      <c r="C8786" s="2">
        <v>43890</v>
      </c>
      <c r="D8786" s="1" t="s">
        <v>167</v>
      </c>
      <c r="E8786" s="1"/>
      <c r="F8786" s="1" t="s">
        <v>5190</v>
      </c>
      <c r="G8786" s="3"/>
      <c r="H8786" s="3">
        <v>1105.71</v>
      </c>
      <c r="I8786" s="1" t="s">
        <v>179</v>
      </c>
      <c r="J8786" s="1" t="s">
        <v>89</v>
      </c>
      <c r="K8786" s="1" t="s">
        <v>12</v>
      </c>
      <c r="L8786" s="1" t="s">
        <v>28</v>
      </c>
    </row>
    <row r="8787" spans="1:12" x14ac:dyDescent="0.2">
      <c r="A8787" s="1" t="s">
        <v>234</v>
      </c>
      <c r="B8787" s="1" t="s">
        <v>13</v>
      </c>
      <c r="C8787" s="2">
        <v>43890</v>
      </c>
      <c r="D8787" s="1" t="s">
        <v>160</v>
      </c>
      <c r="E8787" s="1"/>
      <c r="F8787" s="1" t="s">
        <v>5714</v>
      </c>
      <c r="G8787" s="3"/>
      <c r="H8787" s="3">
        <v>813.09</v>
      </c>
      <c r="I8787" s="1" t="s">
        <v>85</v>
      </c>
      <c r="J8787" s="1" t="s">
        <v>125</v>
      </c>
      <c r="K8787" s="1" t="s">
        <v>12</v>
      </c>
      <c r="L8787" s="1" t="s">
        <v>456</v>
      </c>
    </row>
    <row r="8788" spans="1:12" x14ac:dyDescent="0.2">
      <c r="A8788" s="1" t="s">
        <v>234</v>
      </c>
      <c r="B8788" s="1" t="s">
        <v>13</v>
      </c>
      <c r="C8788" s="2">
        <v>43890</v>
      </c>
      <c r="D8788" s="1" t="s">
        <v>4625</v>
      </c>
      <c r="E8788" s="1"/>
      <c r="F8788" s="1" t="s">
        <v>5715</v>
      </c>
      <c r="G8788" s="3">
        <v>77.08</v>
      </c>
      <c r="H8788" s="3"/>
      <c r="I8788" s="1" t="s">
        <v>85</v>
      </c>
      <c r="J8788" s="1" t="s">
        <v>125</v>
      </c>
      <c r="K8788" s="1" t="s">
        <v>12</v>
      </c>
      <c r="L8788" s="1" t="s">
        <v>1362</v>
      </c>
    </row>
    <row r="8789" spans="1:12" x14ac:dyDescent="0.2">
      <c r="A8789" s="1" t="s">
        <v>234</v>
      </c>
      <c r="B8789" s="1" t="s">
        <v>13</v>
      </c>
      <c r="C8789" s="2">
        <v>43890</v>
      </c>
      <c r="D8789" s="1" t="s">
        <v>161</v>
      </c>
      <c r="E8789" s="1"/>
      <c r="F8789" s="1" t="s">
        <v>5716</v>
      </c>
      <c r="G8789" s="3"/>
      <c r="H8789" s="3">
        <v>912</v>
      </c>
      <c r="I8789" s="1" t="s">
        <v>177</v>
      </c>
      <c r="J8789" s="1" t="s">
        <v>178</v>
      </c>
      <c r="K8789" s="1" t="s">
        <v>12</v>
      </c>
      <c r="L8789" s="1" t="s">
        <v>1154</v>
      </c>
    </row>
    <row r="8790" spans="1:12" x14ac:dyDescent="0.2">
      <c r="A8790" s="1" t="s">
        <v>234</v>
      </c>
      <c r="B8790" s="1" t="s">
        <v>13</v>
      </c>
      <c r="C8790" s="2">
        <v>43890</v>
      </c>
      <c r="D8790" s="1" t="s">
        <v>166</v>
      </c>
      <c r="E8790" s="1"/>
      <c r="F8790" s="1" t="s">
        <v>5717</v>
      </c>
      <c r="G8790" s="3">
        <v>344.94</v>
      </c>
      <c r="H8790" s="3"/>
      <c r="I8790" s="1" t="s">
        <v>123</v>
      </c>
      <c r="J8790" s="1" t="s">
        <v>124</v>
      </c>
      <c r="K8790" s="1" t="s">
        <v>12</v>
      </c>
      <c r="L8790" s="1" t="s">
        <v>311</v>
      </c>
    </row>
    <row r="8791" spans="1:12" x14ac:dyDescent="0.2">
      <c r="A8791" s="1" t="s">
        <v>234</v>
      </c>
      <c r="B8791" s="1" t="s">
        <v>13</v>
      </c>
      <c r="C8791" s="2">
        <v>43890</v>
      </c>
      <c r="D8791" s="1" t="s">
        <v>163</v>
      </c>
      <c r="E8791" s="1"/>
      <c r="F8791" s="1" t="s">
        <v>5545</v>
      </c>
      <c r="G8791" s="3"/>
      <c r="H8791" s="3">
        <v>74.400000000000006</v>
      </c>
      <c r="I8791" s="1" t="s">
        <v>123</v>
      </c>
      <c r="J8791" s="1" t="s">
        <v>124</v>
      </c>
      <c r="K8791" s="1" t="s">
        <v>84</v>
      </c>
      <c r="L8791" s="1" t="s">
        <v>29</v>
      </c>
    </row>
    <row r="8792" spans="1:12" x14ac:dyDescent="0.2">
      <c r="A8792" s="1" t="s">
        <v>234</v>
      </c>
      <c r="B8792" s="1" t="s">
        <v>13</v>
      </c>
      <c r="C8792" s="2">
        <v>43890</v>
      </c>
      <c r="D8792" s="1" t="s">
        <v>165</v>
      </c>
      <c r="E8792" s="1"/>
      <c r="F8792" s="1" t="s">
        <v>4636</v>
      </c>
      <c r="G8792" s="3">
        <v>813.77</v>
      </c>
      <c r="H8792" s="3"/>
      <c r="I8792" s="1" t="s">
        <v>123</v>
      </c>
      <c r="J8792" s="1" t="s">
        <v>124</v>
      </c>
      <c r="K8792" s="1" t="s">
        <v>12</v>
      </c>
      <c r="L8792" s="1" t="s">
        <v>77</v>
      </c>
    </row>
    <row r="8793" spans="1:12" x14ac:dyDescent="0.2">
      <c r="A8793" s="1" t="s">
        <v>234</v>
      </c>
      <c r="B8793" s="1" t="s">
        <v>13</v>
      </c>
      <c r="C8793" s="2">
        <v>43890</v>
      </c>
      <c r="D8793" s="1" t="s">
        <v>162</v>
      </c>
      <c r="E8793" s="1"/>
      <c r="F8793" s="1" t="s">
        <v>5718</v>
      </c>
      <c r="G8793" s="3">
        <v>284.02999999999997</v>
      </c>
      <c r="H8793" s="3"/>
      <c r="I8793" s="1" t="s">
        <v>185</v>
      </c>
      <c r="J8793" s="1" t="s">
        <v>126</v>
      </c>
      <c r="K8793" s="1" t="s">
        <v>12</v>
      </c>
      <c r="L8793" s="1" t="s">
        <v>1650</v>
      </c>
    </row>
    <row r="8794" spans="1:12" x14ac:dyDescent="0.2">
      <c r="A8794" s="1" t="s">
        <v>234</v>
      </c>
      <c r="B8794" s="1" t="s">
        <v>13</v>
      </c>
      <c r="C8794" s="2">
        <v>43890</v>
      </c>
      <c r="D8794" s="1" t="s">
        <v>4595</v>
      </c>
      <c r="E8794" s="1"/>
      <c r="F8794" s="1" t="s">
        <v>5090</v>
      </c>
      <c r="G8794" s="3">
        <v>25.55</v>
      </c>
      <c r="H8794" s="3"/>
      <c r="I8794" s="1" t="s">
        <v>108</v>
      </c>
      <c r="J8794" s="1" t="s">
        <v>117</v>
      </c>
      <c r="K8794" s="1" t="s">
        <v>12</v>
      </c>
      <c r="L8794" s="1" t="s">
        <v>80</v>
      </c>
    </row>
    <row r="8795" spans="1:12" x14ac:dyDescent="0.2">
      <c r="A8795" s="1" t="s">
        <v>234</v>
      </c>
      <c r="B8795" s="1" t="s">
        <v>13</v>
      </c>
      <c r="C8795" s="2">
        <v>43890</v>
      </c>
      <c r="D8795" s="1" t="s">
        <v>164</v>
      </c>
      <c r="E8795" s="1"/>
      <c r="F8795" s="1" t="s">
        <v>4670</v>
      </c>
      <c r="G8795" s="3">
        <v>105.55</v>
      </c>
      <c r="H8795" s="3"/>
      <c r="I8795" s="1" t="s">
        <v>106</v>
      </c>
      <c r="J8795" s="1" t="s">
        <v>107</v>
      </c>
      <c r="K8795" s="1" t="s">
        <v>12</v>
      </c>
      <c r="L8795" s="1" t="s">
        <v>313</v>
      </c>
    </row>
    <row r="8796" spans="1:12" x14ac:dyDescent="0.2">
      <c r="A8796" s="1" t="s">
        <v>234</v>
      </c>
      <c r="B8796" s="1" t="s">
        <v>13</v>
      </c>
      <c r="C8796" s="2">
        <v>43890</v>
      </c>
      <c r="D8796" s="1" t="s">
        <v>160</v>
      </c>
      <c r="E8796" s="1"/>
      <c r="F8796" s="1" t="s">
        <v>5719</v>
      </c>
      <c r="G8796" s="3"/>
      <c r="H8796" s="3">
        <v>1343.56</v>
      </c>
      <c r="I8796" s="1" t="s">
        <v>106</v>
      </c>
      <c r="J8796" s="1" t="s">
        <v>121</v>
      </c>
      <c r="K8796" s="1" t="s">
        <v>12</v>
      </c>
      <c r="L8796" s="1" t="s">
        <v>23</v>
      </c>
    </row>
    <row r="8797" spans="1:12" x14ac:dyDescent="0.2">
      <c r="A8797" s="1" t="s">
        <v>234</v>
      </c>
      <c r="B8797" s="1" t="s">
        <v>13</v>
      </c>
      <c r="C8797" s="2">
        <v>43890</v>
      </c>
      <c r="D8797" s="1" t="s">
        <v>160</v>
      </c>
      <c r="E8797" s="1"/>
      <c r="F8797" s="1" t="s">
        <v>5124</v>
      </c>
      <c r="G8797" s="3"/>
      <c r="H8797" s="3">
        <v>179.29</v>
      </c>
      <c r="I8797" s="1" t="s">
        <v>106</v>
      </c>
      <c r="J8797" s="1" t="s">
        <v>121</v>
      </c>
      <c r="K8797" s="1" t="s">
        <v>84</v>
      </c>
      <c r="L8797" s="1" t="s">
        <v>26</v>
      </c>
    </row>
    <row r="8798" spans="1:12" x14ac:dyDescent="0.2">
      <c r="A8798" s="1" t="s">
        <v>234</v>
      </c>
      <c r="B8798" s="1" t="s">
        <v>13</v>
      </c>
      <c r="C8798" s="2">
        <v>43890</v>
      </c>
      <c r="D8798" s="1" t="s">
        <v>164</v>
      </c>
      <c r="E8798" s="1"/>
      <c r="F8798" s="1" t="s">
        <v>5302</v>
      </c>
      <c r="G8798" s="3">
        <v>71.25</v>
      </c>
      <c r="H8798" s="3"/>
      <c r="I8798" s="1" t="s">
        <v>106</v>
      </c>
      <c r="J8798" s="1" t="s">
        <v>121</v>
      </c>
      <c r="K8798" s="1" t="s">
        <v>84</v>
      </c>
      <c r="L8798" s="1" t="s">
        <v>29</v>
      </c>
    </row>
    <row r="8799" spans="1:12" x14ac:dyDescent="0.2">
      <c r="A8799" s="1" t="s">
        <v>234</v>
      </c>
      <c r="B8799" s="1" t="s">
        <v>13</v>
      </c>
      <c r="C8799" s="2">
        <v>43890</v>
      </c>
      <c r="D8799" s="1" t="s">
        <v>166</v>
      </c>
      <c r="E8799" s="1"/>
      <c r="F8799" s="1" t="s">
        <v>5037</v>
      </c>
      <c r="G8799" s="3">
        <v>368.31</v>
      </c>
      <c r="H8799" s="3"/>
      <c r="I8799" s="1" t="s">
        <v>87</v>
      </c>
      <c r="J8799" s="1" t="s">
        <v>116</v>
      </c>
      <c r="K8799" s="1" t="s">
        <v>12</v>
      </c>
      <c r="L8799" s="1" t="s">
        <v>1047</v>
      </c>
    </row>
    <row r="8800" spans="1:12" x14ac:dyDescent="0.2">
      <c r="A8800" s="1" t="s">
        <v>234</v>
      </c>
      <c r="B8800" s="1" t="s">
        <v>13</v>
      </c>
      <c r="C8800" s="2">
        <v>43890</v>
      </c>
      <c r="D8800" s="1" t="s">
        <v>166</v>
      </c>
      <c r="E8800" s="1"/>
      <c r="F8800" s="1" t="s">
        <v>4874</v>
      </c>
      <c r="G8800" s="3">
        <v>184.62</v>
      </c>
      <c r="H8800" s="3"/>
      <c r="I8800" s="1" t="s">
        <v>87</v>
      </c>
      <c r="J8800" s="1" t="s">
        <v>116</v>
      </c>
      <c r="K8800" s="1" t="s">
        <v>84</v>
      </c>
      <c r="L8800" s="1" t="s">
        <v>111</v>
      </c>
    </row>
    <row r="8801" spans="1:12" x14ac:dyDescent="0.2">
      <c r="A8801" s="1" t="s">
        <v>234</v>
      </c>
      <c r="B8801" s="1" t="s">
        <v>13</v>
      </c>
      <c r="C8801" s="2">
        <v>43890</v>
      </c>
      <c r="D8801" s="1" t="s">
        <v>162</v>
      </c>
      <c r="E8801" s="1"/>
      <c r="F8801" s="1" t="s">
        <v>4716</v>
      </c>
      <c r="G8801" s="3">
        <v>750</v>
      </c>
      <c r="H8801" s="3"/>
      <c r="I8801" s="1" t="s">
        <v>87</v>
      </c>
      <c r="J8801" s="1" t="s">
        <v>116</v>
      </c>
      <c r="K8801" s="1" t="s">
        <v>84</v>
      </c>
      <c r="L8801" s="1" t="s">
        <v>104</v>
      </c>
    </row>
    <row r="8802" spans="1:12" x14ac:dyDescent="0.2">
      <c r="A8802" s="1" t="s">
        <v>234</v>
      </c>
      <c r="B8802" s="1" t="s">
        <v>13</v>
      </c>
      <c r="C8802" s="2">
        <v>43890</v>
      </c>
      <c r="D8802" s="1" t="s">
        <v>4625</v>
      </c>
      <c r="E8802" s="1"/>
      <c r="F8802" s="1" t="s">
        <v>5720</v>
      </c>
      <c r="G8802" s="3">
        <v>26.59</v>
      </c>
      <c r="H8802" s="3"/>
      <c r="I8802" s="1" t="s">
        <v>87</v>
      </c>
      <c r="J8802" s="1" t="s">
        <v>116</v>
      </c>
      <c r="K8802" s="1" t="s">
        <v>12</v>
      </c>
      <c r="L8802" s="1" t="s">
        <v>80</v>
      </c>
    </row>
    <row r="8803" spans="1:12" x14ac:dyDescent="0.2">
      <c r="A8803" s="1" t="s">
        <v>234</v>
      </c>
      <c r="B8803" s="1" t="s">
        <v>13</v>
      </c>
      <c r="C8803" s="2">
        <v>43890</v>
      </c>
      <c r="D8803" s="1" t="s">
        <v>163</v>
      </c>
      <c r="E8803" s="1"/>
      <c r="F8803" s="1" t="s">
        <v>5425</v>
      </c>
      <c r="G8803" s="3"/>
      <c r="H8803" s="3">
        <v>987.85</v>
      </c>
      <c r="I8803" s="1" t="s">
        <v>87</v>
      </c>
      <c r="J8803" s="1" t="s">
        <v>253</v>
      </c>
      <c r="K8803" s="1" t="s">
        <v>84</v>
      </c>
      <c r="L8803" s="1" t="s">
        <v>63</v>
      </c>
    </row>
    <row r="8804" spans="1:12" x14ac:dyDescent="0.2">
      <c r="A8804" s="1" t="s">
        <v>234</v>
      </c>
      <c r="B8804" s="1" t="s">
        <v>13</v>
      </c>
      <c r="C8804" s="2">
        <v>43890</v>
      </c>
      <c r="D8804" s="1" t="s">
        <v>163</v>
      </c>
      <c r="E8804" s="1"/>
      <c r="F8804" s="1" t="s">
        <v>5532</v>
      </c>
      <c r="G8804" s="3"/>
      <c r="H8804" s="3">
        <v>474.63</v>
      </c>
      <c r="I8804" s="1" t="s">
        <v>87</v>
      </c>
      <c r="J8804" s="1" t="s">
        <v>253</v>
      </c>
      <c r="K8804" s="1" t="s">
        <v>12</v>
      </c>
      <c r="L8804" s="1" t="s">
        <v>1126</v>
      </c>
    </row>
    <row r="8805" spans="1:12" x14ac:dyDescent="0.2">
      <c r="A8805" s="1" t="s">
        <v>234</v>
      </c>
      <c r="B8805" s="1" t="s">
        <v>13</v>
      </c>
      <c r="C8805" s="2">
        <v>43890</v>
      </c>
      <c r="D8805" s="1" t="s">
        <v>164</v>
      </c>
      <c r="E8805" s="1"/>
      <c r="F8805" s="1" t="s">
        <v>4709</v>
      </c>
      <c r="G8805" s="3">
        <v>625</v>
      </c>
      <c r="H8805" s="3"/>
      <c r="I8805" s="1" t="s">
        <v>120</v>
      </c>
      <c r="J8805" s="1" t="s">
        <v>171</v>
      </c>
      <c r="K8805" s="1" t="s">
        <v>84</v>
      </c>
      <c r="L8805" s="1" t="s">
        <v>104</v>
      </c>
    </row>
    <row r="8806" spans="1:12" x14ac:dyDescent="0.2">
      <c r="A8806" s="1" t="s">
        <v>234</v>
      </c>
      <c r="B8806" s="1" t="s">
        <v>13</v>
      </c>
      <c r="C8806" s="2">
        <v>43890</v>
      </c>
      <c r="D8806" s="1" t="s">
        <v>165</v>
      </c>
      <c r="E8806" s="1"/>
      <c r="F8806" s="1" t="s">
        <v>5443</v>
      </c>
      <c r="G8806" s="3">
        <v>115.38</v>
      </c>
      <c r="H8806" s="3"/>
      <c r="I8806" s="1" t="s">
        <v>120</v>
      </c>
      <c r="J8806" s="1" t="s">
        <v>171</v>
      </c>
      <c r="K8806" s="1" t="s">
        <v>84</v>
      </c>
      <c r="L8806" s="1" t="s">
        <v>111</v>
      </c>
    </row>
    <row r="8807" spans="1:12" x14ac:dyDescent="0.2">
      <c r="A8807" s="1" t="s">
        <v>234</v>
      </c>
      <c r="B8807" s="1" t="s">
        <v>13</v>
      </c>
      <c r="C8807" s="2">
        <v>43890</v>
      </c>
      <c r="D8807" s="1" t="s">
        <v>4610</v>
      </c>
      <c r="E8807" s="1"/>
      <c r="F8807" s="1" t="s">
        <v>4808</v>
      </c>
      <c r="G8807" s="3">
        <v>6.48</v>
      </c>
      <c r="H8807" s="3"/>
      <c r="I8807" s="1" t="s">
        <v>232</v>
      </c>
      <c r="J8807" s="1" t="s">
        <v>233</v>
      </c>
      <c r="K8807" s="1" t="s">
        <v>84</v>
      </c>
      <c r="L8807" s="1" t="s">
        <v>111</v>
      </c>
    </row>
    <row r="8808" spans="1:12" x14ac:dyDescent="0.2">
      <c r="A8808" s="1" t="s">
        <v>234</v>
      </c>
      <c r="B8808" s="1" t="s">
        <v>13</v>
      </c>
      <c r="C8808" s="2">
        <v>43890</v>
      </c>
      <c r="D8808" s="1" t="s">
        <v>4625</v>
      </c>
      <c r="E8808" s="1"/>
      <c r="F8808" s="1" t="s">
        <v>4988</v>
      </c>
      <c r="G8808" s="3">
        <v>6.48</v>
      </c>
      <c r="H8808" s="3"/>
      <c r="I8808" s="1" t="s">
        <v>232</v>
      </c>
      <c r="J8808" s="1" t="s">
        <v>233</v>
      </c>
      <c r="K8808" s="1" t="s">
        <v>84</v>
      </c>
      <c r="L8808" s="1" t="s">
        <v>111</v>
      </c>
    </row>
    <row r="8809" spans="1:12" x14ac:dyDescent="0.2">
      <c r="A8809" s="1" t="s">
        <v>234</v>
      </c>
      <c r="B8809" s="1" t="s">
        <v>13</v>
      </c>
      <c r="C8809" s="2">
        <v>43890</v>
      </c>
      <c r="D8809" s="1" t="s">
        <v>164</v>
      </c>
      <c r="E8809" s="1"/>
      <c r="F8809" s="1" t="s">
        <v>5721</v>
      </c>
      <c r="G8809" s="3">
        <v>1777.55</v>
      </c>
      <c r="H8809" s="3"/>
      <c r="I8809" s="1" t="s">
        <v>83</v>
      </c>
      <c r="J8809" s="1" t="s">
        <v>230</v>
      </c>
      <c r="K8809" s="1" t="s">
        <v>12</v>
      </c>
      <c r="L8809" s="1" t="s">
        <v>57</v>
      </c>
    </row>
    <row r="8810" spans="1:12" x14ac:dyDescent="0.2">
      <c r="A8810" s="1" t="s">
        <v>234</v>
      </c>
      <c r="B8810" s="1" t="s">
        <v>13</v>
      </c>
      <c r="C8810" s="2">
        <v>43890</v>
      </c>
      <c r="D8810" s="1" t="s">
        <v>4619</v>
      </c>
      <c r="E8810" s="1"/>
      <c r="F8810" s="1" t="s">
        <v>5722</v>
      </c>
      <c r="G8810" s="3">
        <v>85.54</v>
      </c>
      <c r="H8810" s="3"/>
      <c r="I8810" s="1" t="s">
        <v>83</v>
      </c>
      <c r="J8810" s="1" t="s">
        <v>230</v>
      </c>
      <c r="K8810" s="1" t="s">
        <v>12</v>
      </c>
      <c r="L8810" s="1" t="s">
        <v>57</v>
      </c>
    </row>
    <row r="8811" spans="1:12" x14ac:dyDescent="0.2">
      <c r="A8811" s="1" t="s">
        <v>234</v>
      </c>
      <c r="B8811" s="1" t="s">
        <v>13</v>
      </c>
      <c r="C8811" s="2">
        <v>43890</v>
      </c>
      <c r="D8811" s="1" t="s">
        <v>4625</v>
      </c>
      <c r="E8811" s="1"/>
      <c r="F8811" s="1" t="s">
        <v>5723</v>
      </c>
      <c r="G8811" s="3">
        <v>14.31</v>
      </c>
      <c r="H8811" s="3"/>
      <c r="I8811" s="1" t="s">
        <v>83</v>
      </c>
      <c r="J8811" s="1" t="s">
        <v>181</v>
      </c>
      <c r="K8811" s="1" t="s">
        <v>12</v>
      </c>
      <c r="L8811" s="1" t="s">
        <v>30</v>
      </c>
    </row>
    <row r="8812" spans="1:12" x14ac:dyDescent="0.2">
      <c r="A8812" s="1" t="s">
        <v>234</v>
      </c>
      <c r="B8812" s="1" t="s">
        <v>13</v>
      </c>
      <c r="C8812" s="2">
        <v>43890</v>
      </c>
      <c r="D8812" s="1" t="s">
        <v>4595</v>
      </c>
      <c r="E8812" s="1"/>
      <c r="F8812" s="1" t="s">
        <v>5724</v>
      </c>
      <c r="G8812" s="3">
        <v>195.33</v>
      </c>
      <c r="H8812" s="3"/>
      <c r="I8812" s="1" t="s">
        <v>83</v>
      </c>
      <c r="J8812" s="1" t="s">
        <v>181</v>
      </c>
      <c r="K8812" s="1" t="s">
        <v>12</v>
      </c>
      <c r="L8812" s="1" t="s">
        <v>462</v>
      </c>
    </row>
    <row r="8813" spans="1:12" x14ac:dyDescent="0.2">
      <c r="A8813" s="1" t="s">
        <v>234</v>
      </c>
      <c r="B8813" s="1" t="s">
        <v>13</v>
      </c>
      <c r="C8813" s="2">
        <v>43890</v>
      </c>
      <c r="D8813" s="1" t="s">
        <v>160</v>
      </c>
      <c r="E8813" s="1"/>
      <c r="F8813" s="1" t="s">
        <v>5725</v>
      </c>
      <c r="G8813" s="3"/>
      <c r="H8813" s="3">
        <v>840</v>
      </c>
      <c r="I8813" s="1" t="s">
        <v>119</v>
      </c>
      <c r="J8813" s="1" t="s">
        <v>86</v>
      </c>
      <c r="K8813" s="1" t="s">
        <v>12</v>
      </c>
      <c r="L8813" s="1" t="s">
        <v>991</v>
      </c>
    </row>
    <row r="8814" spans="1:12" x14ac:dyDescent="0.2">
      <c r="A8814" s="1" t="s">
        <v>234</v>
      </c>
      <c r="B8814" s="1" t="s">
        <v>13</v>
      </c>
      <c r="C8814" s="2">
        <v>43890</v>
      </c>
      <c r="D8814" s="1" t="s">
        <v>160</v>
      </c>
      <c r="E8814" s="1"/>
      <c r="F8814" s="1" t="s">
        <v>5370</v>
      </c>
      <c r="G8814" s="3"/>
      <c r="H8814" s="3">
        <v>194.87</v>
      </c>
      <c r="I8814" s="1" t="s">
        <v>119</v>
      </c>
      <c r="J8814" s="1" t="s">
        <v>86</v>
      </c>
      <c r="K8814" s="1" t="s">
        <v>84</v>
      </c>
      <c r="L8814" s="1" t="s">
        <v>409</v>
      </c>
    </row>
    <row r="8815" spans="1:12" x14ac:dyDescent="0.2">
      <c r="A8815" s="1" t="s">
        <v>234</v>
      </c>
      <c r="B8815" s="1" t="s">
        <v>13</v>
      </c>
      <c r="C8815" s="2">
        <v>43890</v>
      </c>
      <c r="D8815" s="1" t="s">
        <v>160</v>
      </c>
      <c r="E8815" s="1"/>
      <c r="F8815" s="1" t="s">
        <v>5726</v>
      </c>
      <c r="G8815" s="3"/>
      <c r="H8815" s="3">
        <v>3387.91</v>
      </c>
      <c r="I8815" s="1" t="s">
        <v>119</v>
      </c>
      <c r="J8815" s="1" t="s">
        <v>86</v>
      </c>
      <c r="K8815" s="1" t="s">
        <v>12</v>
      </c>
      <c r="L8815" s="1" t="s">
        <v>62</v>
      </c>
    </row>
    <row r="8816" spans="1:12" x14ac:dyDescent="0.2">
      <c r="A8816" s="1" t="s">
        <v>234</v>
      </c>
      <c r="B8816" s="1" t="s">
        <v>13</v>
      </c>
      <c r="C8816" s="2">
        <v>43890</v>
      </c>
      <c r="D8816" s="1" t="s">
        <v>160</v>
      </c>
      <c r="E8816" s="1"/>
      <c r="F8816" s="1" t="s">
        <v>5727</v>
      </c>
      <c r="G8816" s="3"/>
      <c r="H8816" s="3">
        <v>1509.34</v>
      </c>
      <c r="I8816" s="1" t="s">
        <v>119</v>
      </c>
      <c r="J8816" s="1" t="s">
        <v>86</v>
      </c>
      <c r="K8816" s="1" t="s">
        <v>12</v>
      </c>
      <c r="L8816" s="1" t="s">
        <v>54</v>
      </c>
    </row>
    <row r="8817" spans="1:12" x14ac:dyDescent="0.2">
      <c r="A8817" s="1" t="s">
        <v>234</v>
      </c>
      <c r="B8817" s="1" t="s">
        <v>13</v>
      </c>
      <c r="C8817" s="2">
        <v>43890</v>
      </c>
      <c r="D8817" s="1" t="s">
        <v>161</v>
      </c>
      <c r="E8817" s="1"/>
      <c r="F8817" s="1" t="s">
        <v>4724</v>
      </c>
      <c r="G8817" s="3"/>
      <c r="H8817" s="3">
        <v>974.76</v>
      </c>
      <c r="I8817" s="1" t="s">
        <v>119</v>
      </c>
      <c r="J8817" s="1" t="s">
        <v>86</v>
      </c>
      <c r="K8817" s="1" t="s">
        <v>84</v>
      </c>
      <c r="L8817" s="1" t="s">
        <v>2028</v>
      </c>
    </row>
    <row r="8818" spans="1:12" x14ac:dyDescent="0.2">
      <c r="A8818" s="1" t="s">
        <v>234</v>
      </c>
      <c r="B8818" s="1" t="s">
        <v>13</v>
      </c>
      <c r="C8818" s="2">
        <v>43890</v>
      </c>
      <c r="D8818" s="1" t="s">
        <v>165</v>
      </c>
      <c r="E8818" s="1"/>
      <c r="F8818" s="1" t="s">
        <v>5728</v>
      </c>
      <c r="G8818" s="3">
        <v>1349</v>
      </c>
      <c r="H8818" s="3"/>
      <c r="I8818" s="1" t="s">
        <v>119</v>
      </c>
      <c r="J8818" s="1" t="s">
        <v>86</v>
      </c>
      <c r="K8818" s="1" t="s">
        <v>12</v>
      </c>
      <c r="L8818" s="1" t="s">
        <v>48</v>
      </c>
    </row>
    <row r="8819" spans="1:12" x14ac:dyDescent="0.2">
      <c r="A8819" s="1" t="s">
        <v>234</v>
      </c>
      <c r="B8819" s="1" t="s">
        <v>13</v>
      </c>
      <c r="C8819" s="2">
        <v>43890</v>
      </c>
      <c r="D8819" s="1" t="s">
        <v>165</v>
      </c>
      <c r="E8819" s="1"/>
      <c r="F8819" s="1" t="s">
        <v>4730</v>
      </c>
      <c r="G8819" s="3">
        <v>966.26</v>
      </c>
      <c r="H8819" s="3"/>
      <c r="I8819" s="1" t="s">
        <v>119</v>
      </c>
      <c r="J8819" s="1" t="s">
        <v>86</v>
      </c>
      <c r="K8819" s="1" t="s">
        <v>84</v>
      </c>
      <c r="L8819" s="1" t="s">
        <v>306</v>
      </c>
    </row>
    <row r="8820" spans="1:12" x14ac:dyDescent="0.2">
      <c r="A8820" s="1" t="s">
        <v>234</v>
      </c>
      <c r="B8820" s="1" t="s">
        <v>13</v>
      </c>
      <c r="C8820" s="2">
        <v>43890</v>
      </c>
      <c r="D8820" s="1" t="s">
        <v>165</v>
      </c>
      <c r="E8820" s="1"/>
      <c r="F8820" s="1" t="s">
        <v>5729</v>
      </c>
      <c r="G8820" s="3">
        <v>1372.75</v>
      </c>
      <c r="H8820" s="3"/>
      <c r="I8820" s="1" t="s">
        <v>119</v>
      </c>
      <c r="J8820" s="1" t="s">
        <v>86</v>
      </c>
      <c r="K8820" s="1" t="s">
        <v>12</v>
      </c>
      <c r="L8820" s="1" t="s">
        <v>112</v>
      </c>
    </row>
    <row r="8821" spans="1:12" x14ac:dyDescent="0.2">
      <c r="A8821" s="1" t="s">
        <v>234</v>
      </c>
      <c r="B8821" s="1" t="s">
        <v>13</v>
      </c>
      <c r="C8821" s="2">
        <v>43890</v>
      </c>
      <c r="D8821" s="1" t="s">
        <v>162</v>
      </c>
      <c r="E8821" s="1"/>
      <c r="F8821" s="1" t="s">
        <v>5730</v>
      </c>
      <c r="G8821" s="3">
        <v>864</v>
      </c>
      <c r="H8821" s="3"/>
      <c r="I8821" s="1" t="s">
        <v>119</v>
      </c>
      <c r="J8821" s="1" t="s">
        <v>86</v>
      </c>
      <c r="K8821" s="1" t="s">
        <v>12</v>
      </c>
      <c r="L8821" s="1" t="s">
        <v>82</v>
      </c>
    </row>
    <row r="8822" spans="1:12" x14ac:dyDescent="0.2">
      <c r="A8822" s="1" t="s">
        <v>234</v>
      </c>
      <c r="B8822" s="1" t="s">
        <v>13</v>
      </c>
      <c r="C8822" s="2">
        <v>43890</v>
      </c>
      <c r="D8822" s="1" t="s">
        <v>4610</v>
      </c>
      <c r="E8822" s="1"/>
      <c r="F8822" s="1" t="s">
        <v>4665</v>
      </c>
      <c r="G8822" s="3">
        <v>41.23</v>
      </c>
      <c r="H8822" s="3"/>
      <c r="I8822" s="1" t="s">
        <v>119</v>
      </c>
      <c r="J8822" s="1" t="s">
        <v>86</v>
      </c>
      <c r="K8822" s="1" t="s">
        <v>84</v>
      </c>
      <c r="L8822" s="1" t="s">
        <v>104</v>
      </c>
    </row>
    <row r="8823" spans="1:12" x14ac:dyDescent="0.2">
      <c r="A8823" s="1" t="s">
        <v>234</v>
      </c>
      <c r="B8823" s="1" t="s">
        <v>13</v>
      </c>
      <c r="C8823" s="2">
        <v>43890</v>
      </c>
      <c r="D8823" s="1" t="s">
        <v>160</v>
      </c>
      <c r="E8823" s="1"/>
      <c r="F8823" s="1" t="s">
        <v>4679</v>
      </c>
      <c r="G8823" s="3"/>
      <c r="H8823" s="3">
        <v>291.99</v>
      </c>
      <c r="I8823" s="1" t="s">
        <v>83</v>
      </c>
      <c r="J8823" s="1" t="s">
        <v>175</v>
      </c>
      <c r="K8823" s="1" t="s">
        <v>84</v>
      </c>
      <c r="L8823" s="1" t="s">
        <v>51</v>
      </c>
    </row>
    <row r="8824" spans="1:12" x14ac:dyDescent="0.2">
      <c r="A8824" s="1" t="s">
        <v>234</v>
      </c>
      <c r="B8824" s="1" t="s">
        <v>13</v>
      </c>
      <c r="C8824" s="2">
        <v>43890</v>
      </c>
      <c r="D8824" s="1" t="s">
        <v>4619</v>
      </c>
      <c r="E8824" s="1"/>
      <c r="F8824" s="1" t="s">
        <v>5338</v>
      </c>
      <c r="G8824" s="3">
        <v>12.84</v>
      </c>
      <c r="H8824" s="3"/>
      <c r="I8824" s="1" t="s">
        <v>83</v>
      </c>
      <c r="J8824" s="1" t="s">
        <v>175</v>
      </c>
      <c r="K8824" s="1" t="s">
        <v>84</v>
      </c>
      <c r="L8824" s="1" t="s">
        <v>29</v>
      </c>
    </row>
    <row r="8825" spans="1:12" x14ac:dyDescent="0.2">
      <c r="A8825" s="1" t="s">
        <v>234</v>
      </c>
      <c r="B8825" s="1" t="s">
        <v>13</v>
      </c>
      <c r="C8825" s="2">
        <v>43890</v>
      </c>
      <c r="D8825" s="1" t="s">
        <v>161</v>
      </c>
      <c r="E8825" s="1"/>
      <c r="F8825" s="1" t="s">
        <v>4751</v>
      </c>
      <c r="G8825" s="3"/>
      <c r="H8825" s="3">
        <v>393.25</v>
      </c>
      <c r="I8825" s="1" t="s">
        <v>85</v>
      </c>
      <c r="J8825" s="1" t="s">
        <v>125</v>
      </c>
      <c r="K8825" s="1" t="s">
        <v>84</v>
      </c>
      <c r="L8825" s="1" t="s">
        <v>111</v>
      </c>
    </row>
    <row r="8826" spans="1:12" x14ac:dyDescent="0.2">
      <c r="A8826" s="1" t="s">
        <v>234</v>
      </c>
      <c r="B8826" s="1" t="s">
        <v>13</v>
      </c>
      <c r="C8826" s="2">
        <v>43890</v>
      </c>
      <c r="D8826" s="1" t="s">
        <v>164</v>
      </c>
      <c r="E8826" s="1"/>
      <c r="F8826" s="1" t="s">
        <v>4953</v>
      </c>
      <c r="G8826" s="3">
        <v>105.77</v>
      </c>
      <c r="H8826" s="3"/>
      <c r="I8826" s="1" t="s">
        <v>85</v>
      </c>
      <c r="J8826" s="1" t="s">
        <v>125</v>
      </c>
      <c r="K8826" s="1" t="s">
        <v>84</v>
      </c>
      <c r="L8826" s="1" t="s">
        <v>2028</v>
      </c>
    </row>
    <row r="8827" spans="1:12" x14ac:dyDescent="0.2">
      <c r="A8827" s="1" t="s">
        <v>234</v>
      </c>
      <c r="B8827" s="1" t="s">
        <v>13</v>
      </c>
      <c r="C8827" s="2">
        <v>43890</v>
      </c>
      <c r="D8827" s="1" t="s">
        <v>165</v>
      </c>
      <c r="E8827" s="1"/>
      <c r="F8827" s="1" t="s">
        <v>5731</v>
      </c>
      <c r="G8827" s="3">
        <v>843</v>
      </c>
      <c r="H8827" s="3"/>
      <c r="I8827" s="1" t="s">
        <v>85</v>
      </c>
      <c r="J8827" s="1" t="s">
        <v>125</v>
      </c>
      <c r="K8827" s="1" t="s">
        <v>12</v>
      </c>
      <c r="L8827" s="1" t="s">
        <v>364</v>
      </c>
    </row>
    <row r="8828" spans="1:12" x14ac:dyDescent="0.2">
      <c r="A8828" s="1" t="s">
        <v>234</v>
      </c>
      <c r="B8828" s="1" t="s">
        <v>13</v>
      </c>
      <c r="C8828" s="2">
        <v>43890</v>
      </c>
      <c r="D8828" s="1" t="s">
        <v>4595</v>
      </c>
      <c r="E8828" s="1"/>
      <c r="F8828" s="1" t="s">
        <v>5297</v>
      </c>
      <c r="G8828" s="3">
        <v>4.2300000000000004</v>
      </c>
      <c r="H8828" s="3"/>
      <c r="I8828" s="1" t="s">
        <v>85</v>
      </c>
      <c r="J8828" s="1" t="s">
        <v>125</v>
      </c>
      <c r="K8828" s="1" t="s">
        <v>84</v>
      </c>
      <c r="L8828" s="1" t="s">
        <v>2028</v>
      </c>
    </row>
    <row r="8829" spans="1:12" x14ac:dyDescent="0.2">
      <c r="A8829" s="1" t="s">
        <v>234</v>
      </c>
      <c r="B8829" s="1" t="s">
        <v>13</v>
      </c>
      <c r="C8829" s="2">
        <v>43890</v>
      </c>
      <c r="D8829" s="1" t="s">
        <v>161</v>
      </c>
      <c r="E8829" s="1"/>
      <c r="F8829" s="1" t="s">
        <v>5732</v>
      </c>
      <c r="G8829" s="3"/>
      <c r="H8829" s="3">
        <v>550.16999999999996</v>
      </c>
      <c r="I8829" s="1" t="s">
        <v>123</v>
      </c>
      <c r="J8829" s="1" t="s">
        <v>124</v>
      </c>
      <c r="K8829" s="1" t="s">
        <v>12</v>
      </c>
      <c r="L8829" s="1" t="s">
        <v>261</v>
      </c>
    </row>
    <row r="8830" spans="1:12" x14ac:dyDescent="0.2">
      <c r="A8830" s="1" t="s">
        <v>234</v>
      </c>
      <c r="B8830" s="1" t="s">
        <v>13</v>
      </c>
      <c r="C8830" s="2">
        <v>43890</v>
      </c>
      <c r="D8830" s="1" t="s">
        <v>167</v>
      </c>
      <c r="E8830" s="1"/>
      <c r="F8830" s="1" t="s">
        <v>5237</v>
      </c>
      <c r="G8830" s="3"/>
      <c r="H8830" s="3">
        <v>427.86</v>
      </c>
      <c r="I8830" s="1" t="s">
        <v>123</v>
      </c>
      <c r="J8830" s="1" t="s">
        <v>124</v>
      </c>
      <c r="K8830" s="1" t="s">
        <v>84</v>
      </c>
      <c r="L8830" s="1" t="s">
        <v>26</v>
      </c>
    </row>
    <row r="8831" spans="1:12" x14ac:dyDescent="0.2">
      <c r="A8831" s="1" t="s">
        <v>234</v>
      </c>
      <c r="B8831" s="1" t="s">
        <v>13</v>
      </c>
      <c r="C8831" s="2">
        <v>43890</v>
      </c>
      <c r="D8831" s="1" t="s">
        <v>167</v>
      </c>
      <c r="E8831" s="1"/>
      <c r="F8831" s="1" t="s">
        <v>5733</v>
      </c>
      <c r="G8831" s="3"/>
      <c r="H8831" s="3">
        <v>445.07</v>
      </c>
      <c r="I8831" s="1" t="s">
        <v>123</v>
      </c>
      <c r="J8831" s="1" t="s">
        <v>124</v>
      </c>
      <c r="K8831" s="1" t="s">
        <v>12</v>
      </c>
      <c r="L8831" s="1" t="s">
        <v>92</v>
      </c>
    </row>
    <row r="8832" spans="1:12" x14ac:dyDescent="0.2">
      <c r="A8832" s="1" t="s">
        <v>234</v>
      </c>
      <c r="B8832" s="1" t="s">
        <v>13</v>
      </c>
      <c r="C8832" s="2">
        <v>43890</v>
      </c>
      <c r="D8832" s="1" t="s">
        <v>166</v>
      </c>
      <c r="E8832" s="1"/>
      <c r="F8832" s="1" t="s">
        <v>5734</v>
      </c>
      <c r="G8832" s="3">
        <v>396.44</v>
      </c>
      <c r="H8832" s="3"/>
      <c r="I8832" s="1" t="s">
        <v>185</v>
      </c>
      <c r="J8832" s="1" t="s">
        <v>126</v>
      </c>
      <c r="K8832" s="1" t="s">
        <v>12</v>
      </c>
      <c r="L8832" s="1" t="s">
        <v>261</v>
      </c>
    </row>
    <row r="8833" spans="1:12" x14ac:dyDescent="0.2">
      <c r="A8833" s="1" t="s">
        <v>234</v>
      </c>
      <c r="B8833" s="1" t="s">
        <v>13</v>
      </c>
      <c r="C8833" s="2">
        <v>43890</v>
      </c>
      <c r="D8833" s="1" t="s">
        <v>4625</v>
      </c>
      <c r="E8833" s="1"/>
      <c r="F8833" s="1" t="s">
        <v>5075</v>
      </c>
      <c r="G8833" s="3">
        <v>0.86</v>
      </c>
      <c r="H8833" s="3"/>
      <c r="I8833" s="1" t="s">
        <v>185</v>
      </c>
      <c r="J8833" s="1" t="s">
        <v>126</v>
      </c>
      <c r="K8833" s="1" t="s">
        <v>84</v>
      </c>
      <c r="L8833" s="1" t="s">
        <v>104</v>
      </c>
    </row>
    <row r="8834" spans="1:12" x14ac:dyDescent="0.2">
      <c r="A8834" s="1" t="s">
        <v>234</v>
      </c>
      <c r="B8834" s="1" t="s">
        <v>13</v>
      </c>
      <c r="C8834" s="2">
        <v>43890</v>
      </c>
      <c r="D8834" s="1" t="s">
        <v>167</v>
      </c>
      <c r="E8834" s="1"/>
      <c r="F8834" s="1" t="s">
        <v>5237</v>
      </c>
      <c r="G8834" s="3"/>
      <c r="H8834" s="3">
        <v>1015.47</v>
      </c>
      <c r="I8834" s="1" t="s">
        <v>108</v>
      </c>
      <c r="J8834" s="1" t="s">
        <v>117</v>
      </c>
      <c r="K8834" s="1" t="s">
        <v>84</v>
      </c>
      <c r="L8834" s="1" t="s">
        <v>26</v>
      </c>
    </row>
    <row r="8835" spans="1:12" x14ac:dyDescent="0.2">
      <c r="A8835" s="1" t="s">
        <v>234</v>
      </c>
      <c r="B8835" s="1" t="s">
        <v>13</v>
      </c>
      <c r="C8835" s="2">
        <v>43890</v>
      </c>
      <c r="D8835" s="1" t="s">
        <v>4625</v>
      </c>
      <c r="E8835" s="1"/>
      <c r="F8835" s="1" t="s">
        <v>5735</v>
      </c>
      <c r="G8835" s="3">
        <v>6.64</v>
      </c>
      <c r="H8835" s="3"/>
      <c r="I8835" s="1" t="s">
        <v>106</v>
      </c>
      <c r="J8835" s="1" t="s">
        <v>107</v>
      </c>
      <c r="K8835" s="1" t="s">
        <v>84</v>
      </c>
      <c r="L8835" s="1" t="s">
        <v>66</v>
      </c>
    </row>
    <row r="8836" spans="1:12" x14ac:dyDescent="0.2">
      <c r="A8836" s="1" t="s">
        <v>234</v>
      </c>
      <c r="B8836" s="1" t="s">
        <v>13</v>
      </c>
      <c r="C8836" s="2">
        <v>43890</v>
      </c>
      <c r="D8836" s="1" t="s">
        <v>4619</v>
      </c>
      <c r="E8836" s="1"/>
      <c r="F8836" s="1" t="s">
        <v>5335</v>
      </c>
      <c r="G8836" s="3">
        <v>14.7</v>
      </c>
      <c r="H8836" s="3"/>
      <c r="I8836" s="1" t="s">
        <v>87</v>
      </c>
      <c r="J8836" s="1" t="s">
        <v>116</v>
      </c>
      <c r="K8836" s="1" t="s">
        <v>12</v>
      </c>
      <c r="L8836" s="1" t="s">
        <v>77</v>
      </c>
    </row>
    <row r="8837" spans="1:12" x14ac:dyDescent="0.2">
      <c r="A8837" s="1" t="s">
        <v>234</v>
      </c>
      <c r="B8837" s="1" t="s">
        <v>13</v>
      </c>
      <c r="C8837" s="2">
        <v>43890</v>
      </c>
      <c r="D8837" s="1" t="s">
        <v>4625</v>
      </c>
      <c r="E8837" s="1"/>
      <c r="F8837" s="1" t="s">
        <v>4988</v>
      </c>
      <c r="G8837" s="3">
        <v>17.27</v>
      </c>
      <c r="H8837" s="3"/>
      <c r="I8837" s="1" t="s">
        <v>87</v>
      </c>
      <c r="J8837" s="1" t="s">
        <v>116</v>
      </c>
      <c r="K8837" s="1" t="s">
        <v>84</v>
      </c>
      <c r="L8837" s="1" t="s">
        <v>111</v>
      </c>
    </row>
    <row r="8838" spans="1:12" x14ac:dyDescent="0.2">
      <c r="A8838" s="1" t="s">
        <v>234</v>
      </c>
      <c r="B8838" s="1" t="s">
        <v>13</v>
      </c>
      <c r="C8838" s="2">
        <v>43890</v>
      </c>
      <c r="D8838" s="1" t="s">
        <v>160</v>
      </c>
      <c r="E8838" s="1"/>
      <c r="F8838" s="1" t="s">
        <v>4673</v>
      </c>
      <c r="G8838" s="3"/>
      <c r="H8838" s="3">
        <v>899.4</v>
      </c>
      <c r="I8838" s="1" t="s">
        <v>87</v>
      </c>
      <c r="J8838" s="1" t="s">
        <v>253</v>
      </c>
      <c r="K8838" s="1" t="s">
        <v>12</v>
      </c>
      <c r="L8838" s="1" t="s">
        <v>1047</v>
      </c>
    </row>
    <row r="8839" spans="1:12" x14ac:dyDescent="0.2">
      <c r="A8839" s="1" t="s">
        <v>234</v>
      </c>
      <c r="B8839" s="1" t="s">
        <v>13</v>
      </c>
      <c r="C8839" s="2">
        <v>43890</v>
      </c>
      <c r="D8839" s="1" t="s">
        <v>4610</v>
      </c>
      <c r="E8839" s="1"/>
      <c r="F8839" s="1" t="s">
        <v>4755</v>
      </c>
      <c r="G8839" s="3">
        <v>46.12</v>
      </c>
      <c r="H8839" s="3"/>
      <c r="I8839" s="1" t="s">
        <v>87</v>
      </c>
      <c r="J8839" s="1" t="s">
        <v>253</v>
      </c>
      <c r="K8839" s="1" t="s">
        <v>84</v>
      </c>
      <c r="L8839" s="1" t="s">
        <v>63</v>
      </c>
    </row>
    <row r="8840" spans="1:12" x14ac:dyDescent="0.2">
      <c r="A8840" s="1" t="s">
        <v>234</v>
      </c>
      <c r="B8840" s="1" t="s">
        <v>13</v>
      </c>
      <c r="C8840" s="2">
        <v>43890</v>
      </c>
      <c r="D8840" s="1" t="s">
        <v>160</v>
      </c>
      <c r="E8840" s="1"/>
      <c r="F8840" s="1" t="s">
        <v>5117</v>
      </c>
      <c r="G8840" s="3"/>
      <c r="H8840" s="3">
        <v>104.59</v>
      </c>
      <c r="I8840" s="1" t="s">
        <v>120</v>
      </c>
      <c r="J8840" s="1" t="s">
        <v>171</v>
      </c>
      <c r="K8840" s="1" t="s">
        <v>84</v>
      </c>
      <c r="L8840" s="1" t="s">
        <v>111</v>
      </c>
    </row>
    <row r="8841" spans="1:12" x14ac:dyDescent="0.2">
      <c r="A8841" s="1" t="s">
        <v>234</v>
      </c>
      <c r="B8841" s="1" t="s">
        <v>13</v>
      </c>
      <c r="C8841" s="2">
        <v>43890</v>
      </c>
      <c r="D8841" s="1" t="s">
        <v>164</v>
      </c>
      <c r="E8841" s="1"/>
      <c r="F8841" s="1" t="s">
        <v>5736</v>
      </c>
      <c r="G8841" s="3">
        <v>876.4</v>
      </c>
      <c r="H8841" s="3"/>
      <c r="I8841" s="1" t="s">
        <v>120</v>
      </c>
      <c r="J8841" s="1" t="s">
        <v>171</v>
      </c>
      <c r="K8841" s="1" t="s">
        <v>12</v>
      </c>
      <c r="L8841" s="1" t="s">
        <v>76</v>
      </c>
    </row>
    <row r="8842" spans="1:12" x14ac:dyDescent="0.2">
      <c r="A8842" s="1" t="s">
        <v>234</v>
      </c>
      <c r="B8842" s="1" t="s">
        <v>13</v>
      </c>
      <c r="C8842" s="2">
        <v>43890</v>
      </c>
      <c r="D8842" s="1" t="s">
        <v>163</v>
      </c>
      <c r="E8842" s="1"/>
      <c r="F8842" s="1" t="s">
        <v>5737</v>
      </c>
      <c r="G8842" s="3"/>
      <c r="H8842" s="3">
        <v>756.08</v>
      </c>
      <c r="I8842" s="1" t="s">
        <v>120</v>
      </c>
      <c r="J8842" s="1" t="s">
        <v>171</v>
      </c>
      <c r="K8842" s="1" t="s">
        <v>12</v>
      </c>
      <c r="L8842" s="1" t="s">
        <v>378</v>
      </c>
    </row>
    <row r="8843" spans="1:12" x14ac:dyDescent="0.2">
      <c r="A8843" s="1" t="s">
        <v>234</v>
      </c>
      <c r="B8843" s="1" t="s">
        <v>13</v>
      </c>
      <c r="C8843" s="2">
        <v>43890</v>
      </c>
      <c r="D8843" s="1" t="s">
        <v>4619</v>
      </c>
      <c r="E8843" s="1"/>
      <c r="F8843" s="1" t="s">
        <v>5738</v>
      </c>
      <c r="G8843" s="3">
        <v>203.33</v>
      </c>
      <c r="H8843" s="3"/>
      <c r="I8843" s="1" t="s">
        <v>120</v>
      </c>
      <c r="J8843" s="1" t="s">
        <v>171</v>
      </c>
      <c r="K8843" s="1" t="s">
        <v>12</v>
      </c>
      <c r="L8843" s="1" t="s">
        <v>473</v>
      </c>
    </row>
    <row r="8844" spans="1:12" x14ac:dyDescent="0.2">
      <c r="A8844" s="1" t="s">
        <v>234</v>
      </c>
      <c r="B8844" s="1" t="s">
        <v>13</v>
      </c>
      <c r="C8844" s="2">
        <v>43890</v>
      </c>
      <c r="D8844" s="1" t="s">
        <v>4619</v>
      </c>
      <c r="E8844" s="1"/>
      <c r="F8844" s="1" t="s">
        <v>4911</v>
      </c>
      <c r="G8844" s="3">
        <v>19.82</v>
      </c>
      <c r="H8844" s="3"/>
      <c r="I8844" s="1" t="s">
        <v>120</v>
      </c>
      <c r="J8844" s="1" t="s">
        <v>171</v>
      </c>
      <c r="K8844" s="1" t="s">
        <v>12</v>
      </c>
      <c r="L8844" s="1" t="s">
        <v>78</v>
      </c>
    </row>
    <row r="8845" spans="1:12" x14ac:dyDescent="0.2">
      <c r="A8845" s="1" t="s">
        <v>234</v>
      </c>
      <c r="B8845" s="1" t="s">
        <v>13</v>
      </c>
      <c r="C8845" s="2">
        <v>43890</v>
      </c>
      <c r="D8845" s="1" t="s">
        <v>167</v>
      </c>
      <c r="E8845" s="1"/>
      <c r="F8845" s="1" t="s">
        <v>5739</v>
      </c>
      <c r="G8845" s="3"/>
      <c r="H8845" s="3">
        <v>583.51</v>
      </c>
      <c r="I8845" s="1" t="s">
        <v>120</v>
      </c>
      <c r="J8845" s="1" t="s">
        <v>171</v>
      </c>
      <c r="K8845" s="1" t="s">
        <v>12</v>
      </c>
      <c r="L8845" s="1" t="s">
        <v>34</v>
      </c>
    </row>
    <row r="8846" spans="1:12" x14ac:dyDescent="0.2">
      <c r="A8846" s="1" t="s">
        <v>234</v>
      </c>
      <c r="B8846" s="1" t="s">
        <v>13</v>
      </c>
      <c r="C8846" s="2">
        <v>43890</v>
      </c>
      <c r="D8846" s="1" t="s">
        <v>165</v>
      </c>
      <c r="E8846" s="1"/>
      <c r="F8846" s="1" t="s">
        <v>5443</v>
      </c>
      <c r="G8846" s="3">
        <v>69.23</v>
      </c>
      <c r="H8846" s="3"/>
      <c r="I8846" s="1" t="s">
        <v>232</v>
      </c>
      <c r="J8846" s="1" t="s">
        <v>233</v>
      </c>
      <c r="K8846" s="1" t="s">
        <v>84</v>
      </c>
      <c r="L8846" s="1" t="s">
        <v>111</v>
      </c>
    </row>
    <row r="8847" spans="1:12" x14ac:dyDescent="0.2">
      <c r="A8847" s="1" t="s">
        <v>234</v>
      </c>
      <c r="B8847" s="1" t="s">
        <v>13</v>
      </c>
      <c r="C8847" s="2">
        <v>43890</v>
      </c>
      <c r="D8847" s="1" t="s">
        <v>4610</v>
      </c>
      <c r="E8847" s="1"/>
      <c r="F8847" s="1" t="s">
        <v>4981</v>
      </c>
      <c r="G8847" s="3">
        <v>17.48</v>
      </c>
      <c r="H8847" s="3"/>
      <c r="I8847" s="1" t="s">
        <v>232</v>
      </c>
      <c r="J8847" s="1" t="s">
        <v>233</v>
      </c>
      <c r="K8847" s="1" t="s">
        <v>12</v>
      </c>
      <c r="L8847" s="1" t="s">
        <v>41</v>
      </c>
    </row>
    <row r="8848" spans="1:12" x14ac:dyDescent="0.2">
      <c r="A8848" s="1" t="s">
        <v>234</v>
      </c>
      <c r="B8848" s="1" t="s">
        <v>13</v>
      </c>
      <c r="C8848" s="2">
        <v>43890</v>
      </c>
      <c r="D8848" s="1" t="s">
        <v>165</v>
      </c>
      <c r="E8848" s="1"/>
      <c r="F8848" s="1" t="s">
        <v>5740</v>
      </c>
      <c r="G8848" s="3">
        <v>3186.38</v>
      </c>
      <c r="H8848" s="3"/>
      <c r="I8848" s="1" t="s">
        <v>83</v>
      </c>
      <c r="J8848" s="1" t="s">
        <v>230</v>
      </c>
      <c r="K8848" s="1" t="s">
        <v>12</v>
      </c>
      <c r="L8848" s="1" t="s">
        <v>22</v>
      </c>
    </row>
    <row r="8849" spans="1:12" x14ac:dyDescent="0.2">
      <c r="A8849" s="1" t="s">
        <v>234</v>
      </c>
      <c r="B8849" s="1" t="s">
        <v>13</v>
      </c>
      <c r="C8849" s="2">
        <v>43890</v>
      </c>
      <c r="D8849" s="1" t="s">
        <v>167</v>
      </c>
      <c r="E8849" s="1"/>
      <c r="F8849" s="1" t="s">
        <v>5741</v>
      </c>
      <c r="G8849" s="3"/>
      <c r="H8849" s="3">
        <v>3027.84</v>
      </c>
      <c r="I8849" s="1" t="s">
        <v>83</v>
      </c>
      <c r="J8849" s="1" t="s">
        <v>230</v>
      </c>
      <c r="K8849" s="1" t="s">
        <v>12</v>
      </c>
      <c r="L8849" s="1" t="s">
        <v>22</v>
      </c>
    </row>
    <row r="8850" spans="1:12" x14ac:dyDescent="0.2">
      <c r="A8850" s="1" t="s">
        <v>234</v>
      </c>
      <c r="B8850" s="1" t="s">
        <v>13</v>
      </c>
      <c r="C8850" s="2">
        <v>43890</v>
      </c>
      <c r="D8850" s="1" t="s">
        <v>166</v>
      </c>
      <c r="E8850" s="1"/>
      <c r="F8850" s="1" t="s">
        <v>5742</v>
      </c>
      <c r="G8850" s="3">
        <v>600</v>
      </c>
      <c r="H8850" s="3"/>
      <c r="I8850" s="1" t="s">
        <v>119</v>
      </c>
      <c r="J8850" s="1" t="s">
        <v>86</v>
      </c>
      <c r="K8850" s="1" t="s">
        <v>12</v>
      </c>
      <c r="L8850" s="1" t="s">
        <v>239</v>
      </c>
    </row>
    <row r="8851" spans="1:12" x14ac:dyDescent="0.2">
      <c r="A8851" s="1" t="s">
        <v>234</v>
      </c>
      <c r="B8851" s="1" t="s">
        <v>13</v>
      </c>
      <c r="C8851" s="2">
        <v>43890</v>
      </c>
      <c r="D8851" s="1" t="s">
        <v>166</v>
      </c>
      <c r="E8851" s="1"/>
      <c r="F8851" s="1" t="s">
        <v>5263</v>
      </c>
      <c r="G8851" s="3">
        <v>961.33</v>
      </c>
      <c r="H8851" s="3"/>
      <c r="I8851" s="1" t="s">
        <v>119</v>
      </c>
      <c r="J8851" s="1" t="s">
        <v>86</v>
      </c>
      <c r="K8851" s="1" t="s">
        <v>84</v>
      </c>
      <c r="L8851" s="1" t="s">
        <v>306</v>
      </c>
    </row>
    <row r="8852" spans="1:12" x14ac:dyDescent="0.2">
      <c r="A8852" s="1" t="s">
        <v>234</v>
      </c>
      <c r="B8852" s="1" t="s">
        <v>13</v>
      </c>
      <c r="C8852" s="2">
        <v>43890</v>
      </c>
      <c r="D8852" s="1" t="s">
        <v>166</v>
      </c>
      <c r="E8852" s="1"/>
      <c r="F8852" s="1" t="s">
        <v>5743</v>
      </c>
      <c r="G8852" s="3">
        <v>987</v>
      </c>
      <c r="H8852" s="3"/>
      <c r="I8852" s="1" t="s">
        <v>119</v>
      </c>
      <c r="J8852" s="1" t="s">
        <v>86</v>
      </c>
      <c r="K8852" s="1" t="s">
        <v>12</v>
      </c>
      <c r="L8852" s="1" t="s">
        <v>446</v>
      </c>
    </row>
    <row r="8853" spans="1:12" x14ac:dyDescent="0.2">
      <c r="A8853" s="1" t="s">
        <v>234</v>
      </c>
      <c r="B8853" s="1" t="s">
        <v>13</v>
      </c>
      <c r="C8853" s="2">
        <v>43890</v>
      </c>
      <c r="D8853" s="1" t="s">
        <v>166</v>
      </c>
      <c r="E8853" s="1"/>
      <c r="F8853" s="1" t="s">
        <v>5744</v>
      </c>
      <c r="G8853" s="3">
        <v>1521.94</v>
      </c>
      <c r="H8853" s="3"/>
      <c r="I8853" s="1" t="s">
        <v>119</v>
      </c>
      <c r="J8853" s="1" t="s">
        <v>86</v>
      </c>
      <c r="K8853" s="1" t="s">
        <v>12</v>
      </c>
      <c r="L8853" s="1" t="s">
        <v>54</v>
      </c>
    </row>
    <row r="8854" spans="1:12" x14ac:dyDescent="0.2">
      <c r="A8854" s="1" t="s">
        <v>234</v>
      </c>
      <c r="B8854" s="1" t="s">
        <v>13</v>
      </c>
      <c r="C8854" s="2">
        <v>43890</v>
      </c>
      <c r="D8854" s="1" t="s">
        <v>160</v>
      </c>
      <c r="E8854" s="1"/>
      <c r="F8854" s="1" t="s">
        <v>5160</v>
      </c>
      <c r="G8854" s="3"/>
      <c r="H8854" s="3">
        <v>460.24</v>
      </c>
      <c r="I8854" s="1" t="s">
        <v>119</v>
      </c>
      <c r="J8854" s="1" t="s">
        <v>86</v>
      </c>
      <c r="K8854" s="1" t="s">
        <v>12</v>
      </c>
      <c r="L8854" s="1" t="s">
        <v>20</v>
      </c>
    </row>
    <row r="8855" spans="1:12" x14ac:dyDescent="0.2">
      <c r="A8855" s="1" t="s">
        <v>234</v>
      </c>
      <c r="B8855" s="1" t="s">
        <v>13</v>
      </c>
      <c r="C8855" s="2">
        <v>43890</v>
      </c>
      <c r="D8855" s="1" t="s">
        <v>161</v>
      </c>
      <c r="E8855" s="1"/>
      <c r="F8855" s="1" t="s">
        <v>5745</v>
      </c>
      <c r="G8855" s="3"/>
      <c r="H8855" s="3">
        <v>922.92</v>
      </c>
      <c r="I8855" s="1" t="s">
        <v>119</v>
      </c>
      <c r="J8855" s="1" t="s">
        <v>86</v>
      </c>
      <c r="K8855" s="1" t="s">
        <v>12</v>
      </c>
      <c r="L8855" s="1" t="s">
        <v>469</v>
      </c>
    </row>
    <row r="8856" spans="1:12" x14ac:dyDescent="0.2">
      <c r="A8856" s="1" t="s">
        <v>234</v>
      </c>
      <c r="B8856" s="1" t="s">
        <v>13</v>
      </c>
      <c r="C8856" s="2">
        <v>43890</v>
      </c>
      <c r="D8856" s="1" t="s">
        <v>164</v>
      </c>
      <c r="E8856" s="1"/>
      <c r="F8856" s="1" t="s">
        <v>5746</v>
      </c>
      <c r="G8856" s="3">
        <v>1349</v>
      </c>
      <c r="H8856" s="3"/>
      <c r="I8856" s="1" t="s">
        <v>119</v>
      </c>
      <c r="J8856" s="1" t="s">
        <v>86</v>
      </c>
      <c r="K8856" s="1" t="s">
        <v>12</v>
      </c>
      <c r="L8856" s="1" t="s">
        <v>103</v>
      </c>
    </row>
    <row r="8857" spans="1:12" x14ac:dyDescent="0.2">
      <c r="A8857" s="1" t="s">
        <v>234</v>
      </c>
      <c r="B8857" s="1" t="s">
        <v>13</v>
      </c>
      <c r="C8857" s="2">
        <v>43890</v>
      </c>
      <c r="D8857" s="1" t="s">
        <v>163</v>
      </c>
      <c r="E8857" s="1"/>
      <c r="F8857" s="1" t="s">
        <v>5747</v>
      </c>
      <c r="G8857" s="3"/>
      <c r="H8857" s="3">
        <v>444</v>
      </c>
      <c r="I8857" s="1" t="s">
        <v>119</v>
      </c>
      <c r="J8857" s="1" t="s">
        <v>86</v>
      </c>
      <c r="K8857" s="1" t="s">
        <v>12</v>
      </c>
      <c r="L8857" s="1" t="s">
        <v>239</v>
      </c>
    </row>
    <row r="8858" spans="1:12" x14ac:dyDescent="0.2">
      <c r="A8858" s="1" t="s">
        <v>234</v>
      </c>
      <c r="B8858" s="1" t="s">
        <v>13</v>
      </c>
      <c r="C8858" s="2">
        <v>43890</v>
      </c>
      <c r="D8858" s="1" t="s">
        <v>163</v>
      </c>
      <c r="E8858" s="1"/>
      <c r="F8858" s="1" t="s">
        <v>5748</v>
      </c>
      <c r="G8858" s="3"/>
      <c r="H8858" s="3">
        <v>1434.5</v>
      </c>
      <c r="I8858" s="1" t="s">
        <v>119</v>
      </c>
      <c r="J8858" s="1" t="s">
        <v>86</v>
      </c>
      <c r="K8858" s="1" t="s">
        <v>12</v>
      </c>
      <c r="L8858" s="1" t="s">
        <v>112</v>
      </c>
    </row>
    <row r="8859" spans="1:12" x14ac:dyDescent="0.2">
      <c r="A8859" s="1" t="s">
        <v>234</v>
      </c>
      <c r="B8859" s="1" t="s">
        <v>13</v>
      </c>
      <c r="C8859" s="2">
        <v>43890</v>
      </c>
      <c r="D8859" s="1" t="s">
        <v>165</v>
      </c>
      <c r="E8859" s="1"/>
      <c r="F8859" s="1" t="s">
        <v>4664</v>
      </c>
      <c r="G8859" s="3">
        <v>1228.8599999999999</v>
      </c>
      <c r="H8859" s="3"/>
      <c r="I8859" s="1" t="s">
        <v>119</v>
      </c>
      <c r="J8859" s="1" t="s">
        <v>86</v>
      </c>
      <c r="K8859" s="1" t="s">
        <v>84</v>
      </c>
      <c r="L8859" s="1" t="s">
        <v>29</v>
      </c>
    </row>
    <row r="8860" spans="1:12" x14ac:dyDescent="0.2">
      <c r="A8860" s="1" t="s">
        <v>234</v>
      </c>
      <c r="B8860" s="1" t="s">
        <v>13</v>
      </c>
      <c r="C8860" s="2">
        <v>43890</v>
      </c>
      <c r="D8860" s="1" t="s">
        <v>162</v>
      </c>
      <c r="E8860" s="1"/>
      <c r="F8860" s="1" t="s">
        <v>5749</v>
      </c>
      <c r="G8860" s="3">
        <v>600</v>
      </c>
      <c r="H8860" s="3"/>
      <c r="I8860" s="1" t="s">
        <v>119</v>
      </c>
      <c r="J8860" s="1" t="s">
        <v>86</v>
      </c>
      <c r="K8860" s="1" t="s">
        <v>12</v>
      </c>
      <c r="L8860" s="1" t="s">
        <v>2799</v>
      </c>
    </row>
    <row r="8861" spans="1:12" x14ac:dyDescent="0.2">
      <c r="A8861" s="1" t="s">
        <v>234</v>
      </c>
      <c r="B8861" s="1" t="s">
        <v>13</v>
      </c>
      <c r="C8861" s="2">
        <v>43890</v>
      </c>
      <c r="D8861" s="1" t="s">
        <v>162</v>
      </c>
      <c r="E8861" s="1"/>
      <c r="F8861" s="1" t="s">
        <v>5750</v>
      </c>
      <c r="G8861" s="3">
        <v>168</v>
      </c>
      <c r="H8861" s="3"/>
      <c r="I8861" s="1" t="s">
        <v>119</v>
      </c>
      <c r="J8861" s="1" t="s">
        <v>86</v>
      </c>
      <c r="K8861" s="1" t="s">
        <v>12</v>
      </c>
      <c r="L8861" s="1" t="s">
        <v>3526</v>
      </c>
    </row>
    <row r="8862" spans="1:12" x14ac:dyDescent="0.2">
      <c r="A8862" s="1" t="s">
        <v>234</v>
      </c>
      <c r="B8862" s="1" t="s">
        <v>13</v>
      </c>
      <c r="C8862" s="2">
        <v>43890</v>
      </c>
      <c r="D8862" s="1" t="s">
        <v>4610</v>
      </c>
      <c r="E8862" s="1"/>
      <c r="F8862" s="1" t="s">
        <v>5751</v>
      </c>
      <c r="G8862" s="3">
        <v>178.37</v>
      </c>
      <c r="H8862" s="3"/>
      <c r="I8862" s="1" t="s">
        <v>119</v>
      </c>
      <c r="J8862" s="1" t="s">
        <v>86</v>
      </c>
      <c r="K8862" s="1" t="s">
        <v>12</v>
      </c>
      <c r="L8862" s="1" t="s">
        <v>78</v>
      </c>
    </row>
    <row r="8863" spans="1:12" x14ac:dyDescent="0.2">
      <c r="A8863" s="1" t="s">
        <v>234</v>
      </c>
      <c r="B8863" s="1" t="s">
        <v>13</v>
      </c>
      <c r="C8863" s="2">
        <v>43890</v>
      </c>
      <c r="D8863" s="1" t="s">
        <v>4625</v>
      </c>
      <c r="E8863" s="1"/>
      <c r="F8863" s="1" t="s">
        <v>4988</v>
      </c>
      <c r="G8863" s="3">
        <v>97.16</v>
      </c>
      <c r="H8863" s="3"/>
      <c r="I8863" s="1" t="s">
        <v>119</v>
      </c>
      <c r="J8863" s="1" t="s">
        <v>86</v>
      </c>
      <c r="K8863" s="1" t="s">
        <v>84</v>
      </c>
      <c r="L8863" s="1" t="s">
        <v>111</v>
      </c>
    </row>
    <row r="8864" spans="1:12" x14ac:dyDescent="0.2">
      <c r="A8864" s="1" t="s">
        <v>234</v>
      </c>
      <c r="B8864" s="1" t="s">
        <v>13</v>
      </c>
      <c r="C8864" s="2">
        <v>43890</v>
      </c>
      <c r="D8864" s="1" t="s">
        <v>167</v>
      </c>
      <c r="E8864" s="1"/>
      <c r="F8864" s="1" t="s">
        <v>4589</v>
      </c>
      <c r="G8864" s="3"/>
      <c r="H8864" s="3">
        <v>941.3</v>
      </c>
      <c r="I8864" s="1" t="s">
        <v>119</v>
      </c>
      <c r="J8864" s="1" t="s">
        <v>86</v>
      </c>
      <c r="K8864" s="1" t="s">
        <v>84</v>
      </c>
      <c r="L8864" s="1" t="s">
        <v>111</v>
      </c>
    </row>
    <row r="8865" spans="1:12" x14ac:dyDescent="0.2">
      <c r="A8865" s="1" t="s">
        <v>234</v>
      </c>
      <c r="B8865" s="1" t="s">
        <v>13</v>
      </c>
      <c r="C8865" s="2">
        <v>43890</v>
      </c>
      <c r="D8865" s="1" t="s">
        <v>167</v>
      </c>
      <c r="E8865" s="1"/>
      <c r="F8865" s="1" t="s">
        <v>5752</v>
      </c>
      <c r="G8865" s="3"/>
      <c r="H8865" s="3">
        <v>1628.31</v>
      </c>
      <c r="I8865" s="1" t="s">
        <v>119</v>
      </c>
      <c r="J8865" s="1" t="s">
        <v>86</v>
      </c>
      <c r="K8865" s="1" t="s">
        <v>12</v>
      </c>
      <c r="L8865" s="1" t="s">
        <v>52</v>
      </c>
    </row>
    <row r="8866" spans="1:12" x14ac:dyDescent="0.2">
      <c r="A8866" s="1" t="s">
        <v>234</v>
      </c>
      <c r="B8866" s="1" t="s">
        <v>13</v>
      </c>
      <c r="C8866" s="2">
        <v>43890</v>
      </c>
      <c r="D8866" s="1" t="s">
        <v>4614</v>
      </c>
      <c r="E8866" s="1"/>
      <c r="F8866" s="1" t="s">
        <v>5753</v>
      </c>
      <c r="G8866" s="3">
        <v>189.41</v>
      </c>
      <c r="H8866" s="3"/>
      <c r="I8866" s="1" t="s">
        <v>119</v>
      </c>
      <c r="J8866" s="1" t="s">
        <v>86</v>
      </c>
      <c r="K8866" s="1" t="s">
        <v>12</v>
      </c>
      <c r="L8866" s="1" t="s">
        <v>15</v>
      </c>
    </row>
    <row r="8867" spans="1:12" x14ac:dyDescent="0.2">
      <c r="A8867" s="1" t="s">
        <v>234</v>
      </c>
      <c r="B8867" s="1" t="s">
        <v>13</v>
      </c>
      <c r="C8867" s="2">
        <v>43890</v>
      </c>
      <c r="D8867" s="1" t="s">
        <v>4614</v>
      </c>
      <c r="E8867" s="1"/>
      <c r="F8867" s="1" t="s">
        <v>5487</v>
      </c>
      <c r="G8867" s="3">
        <v>122.71</v>
      </c>
      <c r="H8867" s="3"/>
      <c r="I8867" s="1" t="s">
        <v>179</v>
      </c>
      <c r="J8867" s="1" t="s">
        <v>89</v>
      </c>
      <c r="K8867" s="1" t="s">
        <v>12</v>
      </c>
      <c r="L8867" s="1" t="s">
        <v>49</v>
      </c>
    </row>
    <row r="8868" spans="1:12" x14ac:dyDescent="0.2">
      <c r="A8868" s="1" t="s">
        <v>234</v>
      </c>
      <c r="B8868" s="1" t="s">
        <v>13</v>
      </c>
      <c r="C8868" s="2">
        <v>43890</v>
      </c>
      <c r="D8868" s="1" t="s">
        <v>164</v>
      </c>
      <c r="E8868" s="1"/>
      <c r="F8868" s="1" t="s">
        <v>4682</v>
      </c>
      <c r="G8868" s="3">
        <v>433.85</v>
      </c>
      <c r="H8868" s="3"/>
      <c r="I8868" s="1" t="s">
        <v>85</v>
      </c>
      <c r="J8868" s="1" t="s">
        <v>125</v>
      </c>
      <c r="K8868" s="1" t="s">
        <v>84</v>
      </c>
      <c r="L8868" s="1" t="s">
        <v>111</v>
      </c>
    </row>
    <row r="8869" spans="1:12" x14ac:dyDescent="0.2">
      <c r="A8869" s="1" t="s">
        <v>234</v>
      </c>
      <c r="B8869" s="1" t="s">
        <v>13</v>
      </c>
      <c r="C8869" s="2">
        <v>43890</v>
      </c>
      <c r="D8869" s="1" t="s">
        <v>165</v>
      </c>
      <c r="E8869" s="1"/>
      <c r="F8869" s="1" t="s">
        <v>4802</v>
      </c>
      <c r="G8869" s="3">
        <v>154.58000000000001</v>
      </c>
      <c r="H8869" s="3"/>
      <c r="I8869" s="1" t="s">
        <v>85</v>
      </c>
      <c r="J8869" s="1" t="s">
        <v>125</v>
      </c>
      <c r="K8869" s="1" t="s">
        <v>84</v>
      </c>
      <c r="L8869" s="1" t="s">
        <v>51</v>
      </c>
    </row>
    <row r="8870" spans="1:12" x14ac:dyDescent="0.2">
      <c r="A8870" s="1" t="s">
        <v>234</v>
      </c>
      <c r="B8870" s="1" t="s">
        <v>13</v>
      </c>
      <c r="C8870" s="2">
        <v>43890</v>
      </c>
      <c r="D8870" s="1" t="s">
        <v>4614</v>
      </c>
      <c r="E8870" s="1"/>
      <c r="F8870" s="1" t="s">
        <v>5754</v>
      </c>
      <c r="G8870" s="3">
        <v>100.16</v>
      </c>
      <c r="H8870" s="3"/>
      <c r="I8870" s="1" t="s">
        <v>85</v>
      </c>
      <c r="J8870" s="1" t="s">
        <v>125</v>
      </c>
      <c r="K8870" s="1" t="s">
        <v>12</v>
      </c>
      <c r="L8870" s="1" t="s">
        <v>456</v>
      </c>
    </row>
    <row r="8871" spans="1:12" x14ac:dyDescent="0.2">
      <c r="A8871" s="1" t="s">
        <v>234</v>
      </c>
      <c r="B8871" s="1" t="s">
        <v>13</v>
      </c>
      <c r="C8871" s="2">
        <v>43890</v>
      </c>
      <c r="D8871" s="1" t="s">
        <v>164</v>
      </c>
      <c r="E8871" s="1"/>
      <c r="F8871" s="1" t="s">
        <v>5027</v>
      </c>
      <c r="G8871" s="3">
        <v>526.96</v>
      </c>
      <c r="H8871" s="3"/>
      <c r="I8871" s="1" t="s">
        <v>123</v>
      </c>
      <c r="J8871" s="1" t="s">
        <v>124</v>
      </c>
      <c r="K8871" s="1" t="s">
        <v>12</v>
      </c>
      <c r="L8871" s="1" t="s">
        <v>92</v>
      </c>
    </row>
    <row r="8872" spans="1:12" x14ac:dyDescent="0.2">
      <c r="A8872" s="1" t="s">
        <v>234</v>
      </c>
      <c r="B8872" s="1" t="s">
        <v>13</v>
      </c>
      <c r="C8872" s="2">
        <v>43890</v>
      </c>
      <c r="D8872" s="1" t="s">
        <v>163</v>
      </c>
      <c r="E8872" s="1"/>
      <c r="F8872" s="1" t="s">
        <v>5755</v>
      </c>
      <c r="G8872" s="3"/>
      <c r="H8872" s="3">
        <v>436.04</v>
      </c>
      <c r="I8872" s="1" t="s">
        <v>123</v>
      </c>
      <c r="J8872" s="1" t="s">
        <v>124</v>
      </c>
      <c r="K8872" s="1" t="s">
        <v>12</v>
      </c>
      <c r="L8872" s="1" t="s">
        <v>92</v>
      </c>
    </row>
    <row r="8873" spans="1:12" x14ac:dyDescent="0.2">
      <c r="A8873" s="1" t="s">
        <v>234</v>
      </c>
      <c r="B8873" s="1" t="s">
        <v>13</v>
      </c>
      <c r="C8873" s="2">
        <v>43890</v>
      </c>
      <c r="D8873" s="1" t="s">
        <v>162</v>
      </c>
      <c r="E8873" s="1"/>
      <c r="F8873" s="1" t="s">
        <v>4834</v>
      </c>
      <c r="G8873" s="3">
        <v>74.040000000000006</v>
      </c>
      <c r="H8873" s="3"/>
      <c r="I8873" s="1" t="s">
        <v>123</v>
      </c>
      <c r="J8873" s="1" t="s">
        <v>124</v>
      </c>
      <c r="K8873" s="1" t="s">
        <v>84</v>
      </c>
      <c r="L8873" s="1" t="s">
        <v>2028</v>
      </c>
    </row>
    <row r="8874" spans="1:12" x14ac:dyDescent="0.2">
      <c r="A8874" s="1" t="s">
        <v>234</v>
      </c>
      <c r="B8874" s="1" t="s">
        <v>13</v>
      </c>
      <c r="C8874" s="2">
        <v>43890</v>
      </c>
      <c r="D8874" s="1" t="s">
        <v>4625</v>
      </c>
      <c r="E8874" s="1"/>
      <c r="F8874" s="1" t="s">
        <v>5075</v>
      </c>
      <c r="G8874" s="3">
        <v>2.57</v>
      </c>
      <c r="H8874" s="3"/>
      <c r="I8874" s="1" t="s">
        <v>123</v>
      </c>
      <c r="J8874" s="1" t="s">
        <v>124</v>
      </c>
      <c r="K8874" s="1" t="s">
        <v>84</v>
      </c>
      <c r="L8874" s="1" t="s">
        <v>104</v>
      </c>
    </row>
    <row r="8875" spans="1:12" x14ac:dyDescent="0.2">
      <c r="A8875" s="1" t="s">
        <v>234</v>
      </c>
      <c r="B8875" s="1" t="s">
        <v>13</v>
      </c>
      <c r="C8875" s="2">
        <v>43890</v>
      </c>
      <c r="D8875" s="1" t="s">
        <v>4625</v>
      </c>
      <c r="E8875" s="1"/>
      <c r="F8875" s="1" t="s">
        <v>5648</v>
      </c>
      <c r="G8875" s="3">
        <v>124.86</v>
      </c>
      <c r="H8875" s="3"/>
      <c r="I8875" s="1" t="s">
        <v>123</v>
      </c>
      <c r="J8875" s="1" t="s">
        <v>124</v>
      </c>
      <c r="K8875" s="1" t="s">
        <v>12</v>
      </c>
      <c r="L8875" s="1" t="s">
        <v>261</v>
      </c>
    </row>
    <row r="8876" spans="1:12" x14ac:dyDescent="0.2">
      <c r="A8876" s="1" t="s">
        <v>234</v>
      </c>
      <c r="B8876" s="1" t="s">
        <v>13</v>
      </c>
      <c r="C8876" s="2">
        <v>43890</v>
      </c>
      <c r="D8876" s="1" t="s">
        <v>160</v>
      </c>
      <c r="E8876" s="1"/>
      <c r="F8876" s="1" t="s">
        <v>5756</v>
      </c>
      <c r="G8876" s="3"/>
      <c r="H8876" s="3">
        <v>228.22</v>
      </c>
      <c r="I8876" s="1" t="s">
        <v>185</v>
      </c>
      <c r="J8876" s="1" t="s">
        <v>126</v>
      </c>
      <c r="K8876" s="1" t="s">
        <v>12</v>
      </c>
      <c r="L8876" s="1" t="s">
        <v>1592</v>
      </c>
    </row>
    <row r="8877" spans="1:12" x14ac:dyDescent="0.2">
      <c r="A8877" s="1" t="s">
        <v>234</v>
      </c>
      <c r="B8877" s="1" t="s">
        <v>13</v>
      </c>
      <c r="C8877" s="2">
        <v>43890</v>
      </c>
      <c r="D8877" s="1" t="s">
        <v>167</v>
      </c>
      <c r="E8877" s="1"/>
      <c r="F8877" s="1" t="s">
        <v>4951</v>
      </c>
      <c r="G8877" s="3"/>
      <c r="H8877" s="3">
        <v>47.22</v>
      </c>
      <c r="I8877" s="1" t="s">
        <v>185</v>
      </c>
      <c r="J8877" s="1" t="s">
        <v>126</v>
      </c>
      <c r="K8877" s="1" t="s">
        <v>84</v>
      </c>
      <c r="L8877" s="1" t="s">
        <v>104</v>
      </c>
    </row>
    <row r="8878" spans="1:12" x14ac:dyDescent="0.2">
      <c r="A8878" s="1" t="s">
        <v>234</v>
      </c>
      <c r="B8878" s="1" t="s">
        <v>13</v>
      </c>
      <c r="C8878" s="2">
        <v>43890</v>
      </c>
      <c r="D8878" s="1" t="s">
        <v>163</v>
      </c>
      <c r="E8878" s="1"/>
      <c r="F8878" s="1" t="s">
        <v>5545</v>
      </c>
      <c r="G8878" s="3"/>
      <c r="H8878" s="3">
        <v>69.42</v>
      </c>
      <c r="I8878" s="1" t="s">
        <v>108</v>
      </c>
      <c r="J8878" s="1" t="s">
        <v>117</v>
      </c>
      <c r="K8878" s="1" t="s">
        <v>84</v>
      </c>
      <c r="L8878" s="1" t="s">
        <v>29</v>
      </c>
    </row>
    <row r="8879" spans="1:12" x14ac:dyDescent="0.2">
      <c r="A8879" s="1" t="s">
        <v>234</v>
      </c>
      <c r="B8879" s="1" t="s">
        <v>13</v>
      </c>
      <c r="C8879" s="2">
        <v>43890</v>
      </c>
      <c r="D8879" s="1" t="s">
        <v>4619</v>
      </c>
      <c r="E8879" s="1"/>
      <c r="F8879" s="1" t="s">
        <v>5338</v>
      </c>
      <c r="G8879" s="3">
        <v>1.83</v>
      </c>
      <c r="H8879" s="3"/>
      <c r="I8879" s="1" t="s">
        <v>108</v>
      </c>
      <c r="J8879" s="1" t="s">
        <v>117</v>
      </c>
      <c r="K8879" s="1" t="s">
        <v>84</v>
      </c>
      <c r="L8879" s="1" t="s">
        <v>29</v>
      </c>
    </row>
    <row r="8880" spans="1:12" x14ac:dyDescent="0.2">
      <c r="A8880" s="1" t="s">
        <v>234</v>
      </c>
      <c r="B8880" s="1" t="s">
        <v>13</v>
      </c>
      <c r="C8880" s="2">
        <v>43890</v>
      </c>
      <c r="D8880" s="1" t="s">
        <v>160</v>
      </c>
      <c r="E8880" s="1"/>
      <c r="F8880" s="1" t="s">
        <v>5215</v>
      </c>
      <c r="G8880" s="3"/>
      <c r="H8880" s="3">
        <v>97.9</v>
      </c>
      <c r="I8880" s="1" t="s">
        <v>106</v>
      </c>
      <c r="J8880" s="1" t="s">
        <v>107</v>
      </c>
      <c r="K8880" s="1" t="s">
        <v>12</v>
      </c>
      <c r="L8880" s="1" t="s">
        <v>313</v>
      </c>
    </row>
    <row r="8881" spans="1:12" x14ac:dyDescent="0.2">
      <c r="A8881" s="1" t="s">
        <v>234</v>
      </c>
      <c r="B8881" s="1" t="s">
        <v>13</v>
      </c>
      <c r="C8881" s="2">
        <v>43890</v>
      </c>
      <c r="D8881" s="1" t="s">
        <v>4614</v>
      </c>
      <c r="E8881" s="1"/>
      <c r="F8881" s="1" t="s">
        <v>5757</v>
      </c>
      <c r="G8881" s="3">
        <v>6.64</v>
      </c>
      <c r="H8881" s="3"/>
      <c r="I8881" s="1" t="s">
        <v>106</v>
      </c>
      <c r="J8881" s="1" t="s">
        <v>107</v>
      </c>
      <c r="K8881" s="1" t="s">
        <v>84</v>
      </c>
      <c r="L8881" s="1" t="s">
        <v>66</v>
      </c>
    </row>
    <row r="8882" spans="1:12" x14ac:dyDescent="0.2">
      <c r="A8882" s="1" t="s">
        <v>234</v>
      </c>
      <c r="B8882" s="1" t="s">
        <v>13</v>
      </c>
      <c r="C8882" s="2">
        <v>43890</v>
      </c>
      <c r="D8882" s="1" t="s">
        <v>166</v>
      </c>
      <c r="E8882" s="1"/>
      <c r="F8882" s="1" t="s">
        <v>5032</v>
      </c>
      <c r="G8882" s="3">
        <v>565.77</v>
      </c>
      <c r="H8882" s="3"/>
      <c r="I8882" s="1" t="s">
        <v>106</v>
      </c>
      <c r="J8882" s="1" t="s">
        <v>121</v>
      </c>
      <c r="K8882" s="1" t="s">
        <v>12</v>
      </c>
      <c r="L8882" s="1" t="s">
        <v>25</v>
      </c>
    </row>
    <row r="8883" spans="1:12" x14ac:dyDescent="0.2">
      <c r="A8883" s="1" t="s">
        <v>234</v>
      </c>
      <c r="B8883" s="1" t="s">
        <v>13</v>
      </c>
      <c r="C8883" s="2">
        <v>43890</v>
      </c>
      <c r="D8883" s="1" t="s">
        <v>167</v>
      </c>
      <c r="E8883" s="1"/>
      <c r="F8883" s="1" t="s">
        <v>4766</v>
      </c>
      <c r="G8883" s="3"/>
      <c r="H8883" s="3">
        <v>1193.31</v>
      </c>
      <c r="I8883" s="1" t="s">
        <v>106</v>
      </c>
      <c r="J8883" s="1" t="s">
        <v>121</v>
      </c>
      <c r="K8883" s="1" t="s">
        <v>12</v>
      </c>
      <c r="L8883" s="1" t="s">
        <v>313</v>
      </c>
    </row>
    <row r="8884" spans="1:12" x14ac:dyDescent="0.2">
      <c r="A8884" s="1" t="s">
        <v>234</v>
      </c>
      <c r="B8884" s="1" t="s">
        <v>13</v>
      </c>
      <c r="C8884" s="2">
        <v>43890</v>
      </c>
      <c r="D8884" s="1" t="s">
        <v>4610</v>
      </c>
      <c r="E8884" s="1"/>
      <c r="F8884" s="1" t="s">
        <v>5153</v>
      </c>
      <c r="G8884" s="3">
        <v>50.6</v>
      </c>
      <c r="H8884" s="3"/>
      <c r="I8884" s="1" t="s">
        <v>87</v>
      </c>
      <c r="J8884" s="1" t="s">
        <v>116</v>
      </c>
      <c r="K8884" s="1" t="s">
        <v>84</v>
      </c>
      <c r="L8884" s="1" t="s">
        <v>300</v>
      </c>
    </row>
    <row r="8885" spans="1:12" x14ac:dyDescent="0.2">
      <c r="A8885" s="1" t="s">
        <v>234</v>
      </c>
      <c r="B8885" s="1" t="s">
        <v>13</v>
      </c>
      <c r="C8885" s="2">
        <v>43890</v>
      </c>
      <c r="D8885" s="1" t="s">
        <v>4595</v>
      </c>
      <c r="E8885" s="1"/>
      <c r="F8885" s="1" t="s">
        <v>5297</v>
      </c>
      <c r="G8885" s="3">
        <v>4.1500000000000004</v>
      </c>
      <c r="H8885" s="3"/>
      <c r="I8885" s="1" t="s">
        <v>87</v>
      </c>
      <c r="J8885" s="1" t="s">
        <v>116</v>
      </c>
      <c r="K8885" s="1" t="s">
        <v>84</v>
      </c>
      <c r="L8885" s="1" t="s">
        <v>2028</v>
      </c>
    </row>
    <row r="8886" spans="1:12" x14ac:dyDescent="0.2">
      <c r="A8886" s="1" t="s">
        <v>234</v>
      </c>
      <c r="B8886" s="1" t="s">
        <v>13</v>
      </c>
      <c r="C8886" s="2">
        <v>43890</v>
      </c>
      <c r="D8886" s="1" t="s">
        <v>161</v>
      </c>
      <c r="E8886" s="1"/>
      <c r="F8886" s="1" t="s">
        <v>4724</v>
      </c>
      <c r="G8886" s="3"/>
      <c r="H8886" s="3">
        <v>85.29</v>
      </c>
      <c r="I8886" s="1" t="s">
        <v>87</v>
      </c>
      <c r="J8886" s="1" t="s">
        <v>253</v>
      </c>
      <c r="K8886" s="1" t="s">
        <v>84</v>
      </c>
      <c r="L8886" s="1" t="s">
        <v>2028</v>
      </c>
    </row>
    <row r="8887" spans="1:12" x14ac:dyDescent="0.2">
      <c r="A8887" s="1" t="s">
        <v>234</v>
      </c>
      <c r="B8887" s="1" t="s">
        <v>13</v>
      </c>
      <c r="C8887" s="2">
        <v>43890</v>
      </c>
      <c r="D8887" s="1" t="s">
        <v>162</v>
      </c>
      <c r="E8887" s="1"/>
      <c r="F8887" s="1" t="s">
        <v>5758</v>
      </c>
      <c r="G8887" s="3">
        <v>343.86</v>
      </c>
      <c r="H8887" s="3"/>
      <c r="I8887" s="1" t="s">
        <v>87</v>
      </c>
      <c r="J8887" s="1" t="s">
        <v>253</v>
      </c>
      <c r="K8887" s="1" t="s">
        <v>12</v>
      </c>
      <c r="L8887" s="1" t="s">
        <v>28</v>
      </c>
    </row>
    <row r="8888" spans="1:12" x14ac:dyDescent="0.2">
      <c r="A8888" s="1" t="s">
        <v>234</v>
      </c>
      <c r="B8888" s="1" t="s">
        <v>13</v>
      </c>
      <c r="C8888" s="2">
        <v>43890</v>
      </c>
      <c r="D8888" s="1" t="s">
        <v>160</v>
      </c>
      <c r="E8888" s="1"/>
      <c r="F8888" s="1" t="s">
        <v>4723</v>
      </c>
      <c r="G8888" s="3"/>
      <c r="H8888" s="3">
        <v>337.39</v>
      </c>
      <c r="I8888" s="1" t="s">
        <v>120</v>
      </c>
      <c r="J8888" s="1" t="s">
        <v>171</v>
      </c>
      <c r="K8888" s="1" t="s">
        <v>84</v>
      </c>
      <c r="L8888" s="1" t="s">
        <v>241</v>
      </c>
    </row>
    <row r="8889" spans="1:12" x14ac:dyDescent="0.2">
      <c r="A8889" s="1" t="s">
        <v>234</v>
      </c>
      <c r="B8889" s="1" t="s">
        <v>13</v>
      </c>
      <c r="C8889" s="2">
        <v>43890</v>
      </c>
      <c r="D8889" s="1" t="s">
        <v>165</v>
      </c>
      <c r="E8889" s="1"/>
      <c r="F8889" s="1" t="s">
        <v>5686</v>
      </c>
      <c r="G8889" s="3">
        <v>588.05999999999995</v>
      </c>
      <c r="H8889" s="3"/>
      <c r="I8889" s="1" t="s">
        <v>120</v>
      </c>
      <c r="J8889" s="1" t="s">
        <v>171</v>
      </c>
      <c r="K8889" s="1" t="s">
        <v>12</v>
      </c>
      <c r="L8889" s="1" t="s">
        <v>34</v>
      </c>
    </row>
    <row r="8890" spans="1:12" x14ac:dyDescent="0.2">
      <c r="A8890" s="1" t="s">
        <v>234</v>
      </c>
      <c r="B8890" s="1" t="s">
        <v>13</v>
      </c>
      <c r="C8890" s="2">
        <v>43890</v>
      </c>
      <c r="D8890" s="1" t="s">
        <v>162</v>
      </c>
      <c r="E8890" s="1"/>
      <c r="F8890" s="1" t="s">
        <v>5759</v>
      </c>
      <c r="G8890" s="3">
        <v>618.75</v>
      </c>
      <c r="H8890" s="3"/>
      <c r="I8890" s="1" t="s">
        <v>120</v>
      </c>
      <c r="J8890" s="1" t="s">
        <v>171</v>
      </c>
      <c r="K8890" s="1" t="s">
        <v>12</v>
      </c>
      <c r="L8890" s="1" t="s">
        <v>34</v>
      </c>
    </row>
    <row r="8891" spans="1:12" x14ac:dyDescent="0.2">
      <c r="A8891" s="1" t="s">
        <v>234</v>
      </c>
      <c r="B8891" s="1" t="s">
        <v>13</v>
      </c>
      <c r="C8891" s="2">
        <v>43890</v>
      </c>
      <c r="D8891" s="1" t="s">
        <v>4610</v>
      </c>
      <c r="E8891" s="1"/>
      <c r="F8891" s="1" t="s">
        <v>4755</v>
      </c>
      <c r="G8891" s="3">
        <v>8.49</v>
      </c>
      <c r="H8891" s="3"/>
      <c r="I8891" s="1" t="s">
        <v>120</v>
      </c>
      <c r="J8891" s="1" t="s">
        <v>171</v>
      </c>
      <c r="K8891" s="1" t="s">
        <v>84</v>
      </c>
      <c r="L8891" s="1" t="s">
        <v>63</v>
      </c>
    </row>
    <row r="8892" spans="1:12" x14ac:dyDescent="0.2">
      <c r="A8892" s="1" t="s">
        <v>234</v>
      </c>
      <c r="B8892" s="1" t="s">
        <v>13</v>
      </c>
      <c r="C8892" s="2">
        <v>43890</v>
      </c>
      <c r="D8892" s="1" t="s">
        <v>4595</v>
      </c>
      <c r="E8892" s="1"/>
      <c r="F8892" s="1" t="s">
        <v>5393</v>
      </c>
      <c r="G8892" s="3">
        <v>4.55</v>
      </c>
      <c r="H8892" s="3"/>
      <c r="I8892" s="1" t="s">
        <v>120</v>
      </c>
      <c r="J8892" s="1" t="s">
        <v>171</v>
      </c>
      <c r="K8892" s="1" t="s">
        <v>12</v>
      </c>
      <c r="L8892" s="1" t="s">
        <v>34</v>
      </c>
    </row>
    <row r="8893" spans="1:12" x14ac:dyDescent="0.2">
      <c r="A8893" s="1" t="s">
        <v>234</v>
      </c>
      <c r="B8893" s="1" t="s">
        <v>13</v>
      </c>
      <c r="C8893" s="2">
        <v>43890</v>
      </c>
      <c r="D8893" s="1" t="s">
        <v>161</v>
      </c>
      <c r="E8893" s="1"/>
      <c r="F8893" s="1" t="s">
        <v>5760</v>
      </c>
      <c r="G8893" s="3"/>
      <c r="H8893" s="3">
        <v>1689.7</v>
      </c>
      <c r="I8893" s="1" t="s">
        <v>83</v>
      </c>
      <c r="J8893" s="1" t="s">
        <v>230</v>
      </c>
      <c r="K8893" s="1" t="s">
        <v>12</v>
      </c>
      <c r="L8893" s="1" t="s">
        <v>57</v>
      </c>
    </row>
    <row r="8894" spans="1:12" x14ac:dyDescent="0.2">
      <c r="A8894" s="1" t="s">
        <v>234</v>
      </c>
      <c r="B8894" s="1" t="s">
        <v>13</v>
      </c>
      <c r="C8894" s="2">
        <v>43890</v>
      </c>
      <c r="D8894" s="1" t="s">
        <v>4619</v>
      </c>
      <c r="E8894" s="1"/>
      <c r="F8894" s="1" t="s">
        <v>5761</v>
      </c>
      <c r="G8894" s="3">
        <v>158.54</v>
      </c>
      <c r="H8894" s="3"/>
      <c r="I8894" s="1" t="s">
        <v>83</v>
      </c>
      <c r="J8894" s="1" t="s">
        <v>230</v>
      </c>
      <c r="K8894" s="1" t="s">
        <v>12</v>
      </c>
      <c r="L8894" s="1" t="s">
        <v>22</v>
      </c>
    </row>
    <row r="8895" spans="1:12" x14ac:dyDescent="0.2">
      <c r="A8895" s="1" t="s">
        <v>234</v>
      </c>
      <c r="B8895" s="1" t="s">
        <v>13</v>
      </c>
      <c r="C8895" s="2">
        <v>43890</v>
      </c>
      <c r="D8895" s="1" t="s">
        <v>4614</v>
      </c>
      <c r="E8895" s="1"/>
      <c r="F8895" s="1" t="s">
        <v>5762</v>
      </c>
      <c r="G8895" s="3">
        <v>85.54</v>
      </c>
      <c r="H8895" s="3"/>
      <c r="I8895" s="1" t="s">
        <v>83</v>
      </c>
      <c r="J8895" s="1" t="s">
        <v>230</v>
      </c>
      <c r="K8895" s="1" t="s">
        <v>12</v>
      </c>
      <c r="L8895" s="1" t="s">
        <v>57</v>
      </c>
    </row>
    <row r="8896" spans="1:12" x14ac:dyDescent="0.2">
      <c r="A8896" s="1" t="s">
        <v>234</v>
      </c>
      <c r="B8896" s="1" t="s">
        <v>13</v>
      </c>
      <c r="C8896" s="2">
        <v>43890</v>
      </c>
      <c r="D8896" s="1" t="s">
        <v>160</v>
      </c>
      <c r="E8896" s="1"/>
      <c r="F8896" s="1" t="s">
        <v>5763</v>
      </c>
      <c r="G8896" s="3"/>
      <c r="H8896" s="3">
        <v>913.25</v>
      </c>
      <c r="I8896" s="1" t="s">
        <v>83</v>
      </c>
      <c r="J8896" s="1" t="s">
        <v>181</v>
      </c>
      <c r="K8896" s="1" t="s">
        <v>12</v>
      </c>
      <c r="L8896" s="1" t="s">
        <v>98</v>
      </c>
    </row>
    <row r="8897" spans="1:12" x14ac:dyDescent="0.2">
      <c r="A8897" s="1" t="s">
        <v>234</v>
      </c>
      <c r="B8897" s="1" t="s">
        <v>13</v>
      </c>
      <c r="C8897" s="2">
        <v>43890</v>
      </c>
      <c r="D8897" s="1" t="s">
        <v>161</v>
      </c>
      <c r="E8897" s="1"/>
      <c r="F8897" s="1" t="s">
        <v>5764</v>
      </c>
      <c r="G8897" s="3"/>
      <c r="H8897" s="3">
        <v>832.52</v>
      </c>
      <c r="I8897" s="1" t="s">
        <v>83</v>
      </c>
      <c r="J8897" s="1" t="s">
        <v>181</v>
      </c>
      <c r="K8897" s="1" t="s">
        <v>12</v>
      </c>
      <c r="L8897" s="1" t="s">
        <v>93</v>
      </c>
    </row>
    <row r="8898" spans="1:12" x14ac:dyDescent="0.2">
      <c r="A8898" s="1" t="s">
        <v>234</v>
      </c>
      <c r="B8898" s="1" t="s">
        <v>13</v>
      </c>
      <c r="C8898" s="2">
        <v>43890</v>
      </c>
      <c r="D8898" s="1" t="s">
        <v>163</v>
      </c>
      <c r="E8898" s="1"/>
      <c r="F8898" s="1" t="s">
        <v>5765</v>
      </c>
      <c r="G8898" s="3"/>
      <c r="H8898" s="3">
        <v>1001.56</v>
      </c>
      <c r="I8898" s="1" t="s">
        <v>83</v>
      </c>
      <c r="J8898" s="1" t="s">
        <v>181</v>
      </c>
      <c r="K8898" s="1" t="s">
        <v>12</v>
      </c>
      <c r="L8898" s="1" t="s">
        <v>411</v>
      </c>
    </row>
    <row r="8899" spans="1:12" x14ac:dyDescent="0.2">
      <c r="A8899" s="1" t="s">
        <v>234</v>
      </c>
      <c r="B8899" s="1" t="s">
        <v>13</v>
      </c>
      <c r="C8899" s="2">
        <v>43890</v>
      </c>
      <c r="D8899" s="1" t="s">
        <v>165</v>
      </c>
      <c r="E8899" s="1"/>
      <c r="F8899" s="1" t="s">
        <v>5766</v>
      </c>
      <c r="G8899" s="3">
        <v>933.01</v>
      </c>
      <c r="H8899" s="3"/>
      <c r="I8899" s="1" t="s">
        <v>83</v>
      </c>
      <c r="J8899" s="1" t="s">
        <v>181</v>
      </c>
      <c r="K8899" s="1" t="s">
        <v>12</v>
      </c>
      <c r="L8899" s="1" t="s">
        <v>3535</v>
      </c>
    </row>
    <row r="8900" spans="1:12" x14ac:dyDescent="0.2">
      <c r="A8900" s="1" t="s">
        <v>234</v>
      </c>
      <c r="B8900" s="1" t="s">
        <v>13</v>
      </c>
      <c r="C8900" s="2">
        <v>43890</v>
      </c>
      <c r="D8900" s="1" t="s">
        <v>165</v>
      </c>
      <c r="E8900" s="1"/>
      <c r="F8900" s="1" t="s">
        <v>5767</v>
      </c>
      <c r="G8900" s="3">
        <v>913.12</v>
      </c>
      <c r="H8900" s="3"/>
      <c r="I8900" s="1" t="s">
        <v>83</v>
      </c>
      <c r="J8900" s="1" t="s">
        <v>181</v>
      </c>
      <c r="K8900" s="1" t="s">
        <v>12</v>
      </c>
      <c r="L8900" s="1" t="s">
        <v>265</v>
      </c>
    </row>
    <row r="8901" spans="1:12" x14ac:dyDescent="0.2">
      <c r="A8901" s="1" t="s">
        <v>234</v>
      </c>
      <c r="B8901" s="1" t="s">
        <v>13</v>
      </c>
      <c r="C8901" s="2">
        <v>43890</v>
      </c>
      <c r="D8901" s="1" t="s">
        <v>4619</v>
      </c>
      <c r="E8901" s="1"/>
      <c r="F8901" s="1" t="s">
        <v>5768</v>
      </c>
      <c r="G8901" s="3">
        <v>329.63</v>
      </c>
      <c r="H8901" s="3"/>
      <c r="I8901" s="1" t="s">
        <v>83</v>
      </c>
      <c r="J8901" s="1" t="s">
        <v>181</v>
      </c>
      <c r="K8901" s="1" t="s">
        <v>12</v>
      </c>
      <c r="L8901" s="1" t="s">
        <v>36</v>
      </c>
    </row>
    <row r="8902" spans="1:12" x14ac:dyDescent="0.2">
      <c r="A8902" s="1" t="s">
        <v>234</v>
      </c>
      <c r="B8902" s="1" t="s">
        <v>13</v>
      </c>
      <c r="C8902" s="2">
        <v>43890</v>
      </c>
      <c r="D8902" s="1" t="s">
        <v>4595</v>
      </c>
      <c r="E8902" s="1"/>
      <c r="F8902" s="1" t="s">
        <v>5769</v>
      </c>
      <c r="G8902" s="3">
        <v>7.59</v>
      </c>
      <c r="H8902" s="3"/>
      <c r="I8902" s="1" t="s">
        <v>83</v>
      </c>
      <c r="J8902" s="1" t="s">
        <v>181</v>
      </c>
      <c r="K8902" s="1" t="s">
        <v>12</v>
      </c>
      <c r="L8902" s="1" t="s">
        <v>405</v>
      </c>
    </row>
    <row r="8903" spans="1:12" x14ac:dyDescent="0.2">
      <c r="A8903" s="1" t="s">
        <v>234</v>
      </c>
      <c r="B8903" s="1" t="s">
        <v>13</v>
      </c>
      <c r="C8903" s="2">
        <v>43890</v>
      </c>
      <c r="D8903" s="1" t="s">
        <v>165</v>
      </c>
      <c r="E8903" s="1"/>
      <c r="F8903" s="1" t="s">
        <v>5770</v>
      </c>
      <c r="G8903" s="3">
        <v>1065.2</v>
      </c>
      <c r="H8903" s="3"/>
      <c r="I8903" s="1" t="s">
        <v>83</v>
      </c>
      <c r="J8903" s="1" t="s">
        <v>229</v>
      </c>
      <c r="K8903" s="1" t="s">
        <v>12</v>
      </c>
      <c r="L8903" s="1" t="s">
        <v>425</v>
      </c>
    </row>
    <row r="8904" spans="1:12" x14ac:dyDescent="0.2">
      <c r="A8904" s="1" t="s">
        <v>234</v>
      </c>
      <c r="B8904" s="1" t="s">
        <v>13</v>
      </c>
      <c r="C8904" s="2">
        <v>43890</v>
      </c>
      <c r="D8904" s="1" t="s">
        <v>166</v>
      </c>
      <c r="E8904" s="1"/>
      <c r="F8904" s="1" t="s">
        <v>4925</v>
      </c>
      <c r="G8904" s="3">
        <v>193.55</v>
      </c>
      <c r="H8904" s="3"/>
      <c r="I8904" s="1" t="s">
        <v>119</v>
      </c>
      <c r="J8904" s="1" t="s">
        <v>86</v>
      </c>
      <c r="K8904" s="1" t="s">
        <v>12</v>
      </c>
      <c r="L8904" s="1" t="s">
        <v>409</v>
      </c>
    </row>
    <row r="8905" spans="1:12" x14ac:dyDescent="0.2">
      <c r="A8905" s="1" t="s">
        <v>234</v>
      </c>
      <c r="B8905" s="1" t="s">
        <v>13</v>
      </c>
      <c r="C8905" s="2">
        <v>43890</v>
      </c>
      <c r="D8905" s="1" t="s">
        <v>160</v>
      </c>
      <c r="E8905" s="1"/>
      <c r="F8905" s="1" t="s">
        <v>5241</v>
      </c>
      <c r="G8905" s="3"/>
      <c r="H8905" s="3">
        <v>1176.48</v>
      </c>
      <c r="I8905" s="1" t="s">
        <v>119</v>
      </c>
      <c r="J8905" s="1" t="s">
        <v>86</v>
      </c>
      <c r="K8905" s="1" t="s">
        <v>84</v>
      </c>
      <c r="L8905" s="1" t="s">
        <v>29</v>
      </c>
    </row>
    <row r="8906" spans="1:12" x14ac:dyDescent="0.2">
      <c r="A8906" s="1" t="s">
        <v>234</v>
      </c>
      <c r="B8906" s="1" t="s">
        <v>13</v>
      </c>
      <c r="C8906" s="2">
        <v>43890</v>
      </c>
      <c r="D8906" s="1" t="s">
        <v>160</v>
      </c>
      <c r="E8906" s="1"/>
      <c r="F8906" s="1" t="s">
        <v>5771</v>
      </c>
      <c r="G8906" s="3"/>
      <c r="H8906" s="3">
        <v>1064</v>
      </c>
      <c r="I8906" s="1" t="s">
        <v>119</v>
      </c>
      <c r="J8906" s="1" t="s">
        <v>86</v>
      </c>
      <c r="K8906" s="1" t="s">
        <v>12</v>
      </c>
      <c r="L8906" s="1" t="s">
        <v>3082</v>
      </c>
    </row>
    <row r="8907" spans="1:12" x14ac:dyDescent="0.2">
      <c r="A8907" s="1" t="s">
        <v>234</v>
      </c>
      <c r="B8907" s="1" t="s">
        <v>13</v>
      </c>
      <c r="C8907" s="2">
        <v>43890</v>
      </c>
      <c r="D8907" s="1" t="s">
        <v>164</v>
      </c>
      <c r="E8907" s="1"/>
      <c r="F8907" s="1" t="s">
        <v>5772</v>
      </c>
      <c r="G8907" s="3">
        <v>941.87</v>
      </c>
      <c r="H8907" s="3"/>
      <c r="I8907" s="1" t="s">
        <v>119</v>
      </c>
      <c r="J8907" s="1" t="s">
        <v>86</v>
      </c>
      <c r="K8907" s="1" t="s">
        <v>12</v>
      </c>
      <c r="L8907" s="1" t="s">
        <v>96</v>
      </c>
    </row>
    <row r="8908" spans="1:12" x14ac:dyDescent="0.2">
      <c r="A8908" s="1" t="s">
        <v>234</v>
      </c>
      <c r="B8908" s="1" t="s">
        <v>13</v>
      </c>
      <c r="C8908" s="2">
        <v>43890</v>
      </c>
      <c r="D8908" s="1" t="s">
        <v>163</v>
      </c>
      <c r="E8908" s="1"/>
      <c r="F8908" s="1" t="s">
        <v>5773</v>
      </c>
      <c r="G8908" s="3"/>
      <c r="H8908" s="3">
        <v>1349</v>
      </c>
      <c r="I8908" s="1" t="s">
        <v>119</v>
      </c>
      <c r="J8908" s="1" t="s">
        <v>86</v>
      </c>
      <c r="K8908" s="1" t="s">
        <v>12</v>
      </c>
      <c r="L8908" s="1" t="s">
        <v>103</v>
      </c>
    </row>
    <row r="8909" spans="1:12" x14ac:dyDescent="0.2">
      <c r="A8909" s="1" t="s">
        <v>234</v>
      </c>
      <c r="B8909" s="1" t="s">
        <v>13</v>
      </c>
      <c r="C8909" s="2">
        <v>43890</v>
      </c>
      <c r="D8909" s="1" t="s">
        <v>163</v>
      </c>
      <c r="E8909" s="1"/>
      <c r="F8909" s="1" t="s">
        <v>5774</v>
      </c>
      <c r="G8909" s="3"/>
      <c r="H8909" s="3">
        <v>1391.75</v>
      </c>
      <c r="I8909" s="1" t="s">
        <v>119</v>
      </c>
      <c r="J8909" s="1" t="s">
        <v>86</v>
      </c>
      <c r="K8909" s="1" t="s">
        <v>12</v>
      </c>
      <c r="L8909" s="1" t="s">
        <v>70</v>
      </c>
    </row>
    <row r="8910" spans="1:12" x14ac:dyDescent="0.2">
      <c r="A8910" s="1" t="s">
        <v>234</v>
      </c>
      <c r="B8910" s="1" t="s">
        <v>13</v>
      </c>
      <c r="C8910" s="2">
        <v>43890</v>
      </c>
      <c r="D8910" s="1" t="s">
        <v>165</v>
      </c>
      <c r="E8910" s="1"/>
      <c r="F8910" s="1" t="s">
        <v>4715</v>
      </c>
      <c r="G8910" s="3">
        <v>3296.29</v>
      </c>
      <c r="H8910" s="3"/>
      <c r="I8910" s="1" t="s">
        <v>119</v>
      </c>
      <c r="J8910" s="1" t="s">
        <v>86</v>
      </c>
      <c r="K8910" s="1" t="s">
        <v>84</v>
      </c>
      <c r="L8910" s="1" t="s">
        <v>241</v>
      </c>
    </row>
    <row r="8911" spans="1:12" x14ac:dyDescent="0.2">
      <c r="A8911" s="1" t="s">
        <v>234</v>
      </c>
      <c r="B8911" s="1" t="s">
        <v>13</v>
      </c>
      <c r="C8911" s="2">
        <v>43890</v>
      </c>
      <c r="D8911" s="1" t="s">
        <v>165</v>
      </c>
      <c r="E8911" s="1"/>
      <c r="F8911" s="1" t="s">
        <v>5775</v>
      </c>
      <c r="G8911" s="3">
        <v>714</v>
      </c>
      <c r="H8911" s="3"/>
      <c r="I8911" s="1" t="s">
        <v>119</v>
      </c>
      <c r="J8911" s="1" t="s">
        <v>86</v>
      </c>
      <c r="K8911" s="1" t="s">
        <v>12</v>
      </c>
      <c r="L8911" s="1" t="s">
        <v>61</v>
      </c>
    </row>
    <row r="8912" spans="1:12" x14ac:dyDescent="0.2">
      <c r="A8912" s="1" t="s">
        <v>234</v>
      </c>
      <c r="B8912" s="1" t="s">
        <v>13</v>
      </c>
      <c r="C8912" s="2">
        <v>43890</v>
      </c>
      <c r="D8912" s="1" t="s">
        <v>165</v>
      </c>
      <c r="E8912" s="1"/>
      <c r="F8912" s="1" t="s">
        <v>5776</v>
      </c>
      <c r="G8912" s="3">
        <v>843</v>
      </c>
      <c r="H8912" s="3"/>
      <c r="I8912" s="1" t="s">
        <v>119</v>
      </c>
      <c r="J8912" s="1" t="s">
        <v>86</v>
      </c>
      <c r="K8912" s="1" t="s">
        <v>12</v>
      </c>
      <c r="L8912" s="1" t="s">
        <v>270</v>
      </c>
    </row>
    <row r="8913" spans="1:12" x14ac:dyDescent="0.2">
      <c r="A8913" s="1" t="s">
        <v>234</v>
      </c>
      <c r="B8913" s="1" t="s">
        <v>13</v>
      </c>
      <c r="C8913" s="2">
        <v>43890</v>
      </c>
      <c r="D8913" s="1" t="s">
        <v>162</v>
      </c>
      <c r="E8913" s="1"/>
      <c r="F8913" s="1" t="s">
        <v>4915</v>
      </c>
      <c r="G8913" s="3">
        <v>4270.8900000000003</v>
      </c>
      <c r="H8913" s="3"/>
      <c r="I8913" s="1" t="s">
        <v>119</v>
      </c>
      <c r="J8913" s="1" t="s">
        <v>86</v>
      </c>
      <c r="K8913" s="1" t="s">
        <v>84</v>
      </c>
      <c r="L8913" s="1" t="s">
        <v>241</v>
      </c>
    </row>
    <row r="8914" spans="1:12" x14ac:dyDescent="0.2">
      <c r="A8914" s="1" t="s">
        <v>234</v>
      </c>
      <c r="B8914" s="1" t="s">
        <v>13</v>
      </c>
      <c r="C8914" s="2">
        <v>43890</v>
      </c>
      <c r="D8914" s="1" t="s">
        <v>162</v>
      </c>
      <c r="E8914" s="1"/>
      <c r="F8914" s="1" t="s">
        <v>5777</v>
      </c>
      <c r="G8914" s="3">
        <v>834</v>
      </c>
      <c r="H8914" s="3"/>
      <c r="I8914" s="1" t="s">
        <v>119</v>
      </c>
      <c r="J8914" s="1" t="s">
        <v>86</v>
      </c>
      <c r="K8914" s="1" t="s">
        <v>12</v>
      </c>
      <c r="L8914" s="1" t="s">
        <v>372</v>
      </c>
    </row>
    <row r="8915" spans="1:12" x14ac:dyDescent="0.2">
      <c r="A8915" s="1" t="s">
        <v>234</v>
      </c>
      <c r="B8915" s="1" t="s">
        <v>13</v>
      </c>
      <c r="C8915" s="2">
        <v>43890</v>
      </c>
      <c r="D8915" s="1" t="s">
        <v>4619</v>
      </c>
      <c r="E8915" s="1"/>
      <c r="F8915" s="1" t="s">
        <v>5778</v>
      </c>
      <c r="G8915" s="3">
        <v>9.69</v>
      </c>
      <c r="H8915" s="3"/>
      <c r="I8915" s="1" t="s">
        <v>119</v>
      </c>
      <c r="J8915" s="1" t="s">
        <v>86</v>
      </c>
      <c r="K8915" s="1" t="s">
        <v>12</v>
      </c>
      <c r="L8915" s="1" t="s">
        <v>52</v>
      </c>
    </row>
    <row r="8916" spans="1:12" x14ac:dyDescent="0.2">
      <c r="A8916" s="1" t="s">
        <v>234</v>
      </c>
      <c r="B8916" s="1" t="s">
        <v>13</v>
      </c>
      <c r="C8916" s="2">
        <v>43890</v>
      </c>
      <c r="D8916" s="1" t="s">
        <v>4625</v>
      </c>
      <c r="E8916" s="1"/>
      <c r="F8916" s="1" t="s">
        <v>5779</v>
      </c>
      <c r="G8916" s="3">
        <v>12.6</v>
      </c>
      <c r="H8916" s="3"/>
      <c r="I8916" s="1" t="s">
        <v>119</v>
      </c>
      <c r="J8916" s="1" t="s">
        <v>86</v>
      </c>
      <c r="K8916" s="1" t="s">
        <v>12</v>
      </c>
      <c r="L8916" s="1" t="s">
        <v>54</v>
      </c>
    </row>
    <row r="8917" spans="1:12" x14ac:dyDescent="0.2">
      <c r="A8917" s="1" t="s">
        <v>234</v>
      </c>
      <c r="B8917" s="1" t="s">
        <v>13</v>
      </c>
      <c r="C8917" s="2">
        <v>43890</v>
      </c>
      <c r="D8917" s="1" t="s">
        <v>167</v>
      </c>
      <c r="E8917" s="1"/>
      <c r="F8917" s="1" t="s">
        <v>5780</v>
      </c>
      <c r="G8917" s="3"/>
      <c r="H8917" s="3">
        <v>858</v>
      </c>
      <c r="I8917" s="1" t="s">
        <v>119</v>
      </c>
      <c r="J8917" s="1" t="s">
        <v>86</v>
      </c>
      <c r="K8917" s="1" t="s">
        <v>12</v>
      </c>
      <c r="L8917" s="1" t="s">
        <v>494</v>
      </c>
    </row>
    <row r="8918" spans="1:12" x14ac:dyDescent="0.2">
      <c r="A8918" s="1" t="s">
        <v>234</v>
      </c>
      <c r="B8918" s="1" t="s">
        <v>13</v>
      </c>
      <c r="C8918" s="2">
        <v>43890</v>
      </c>
      <c r="D8918" s="1" t="s">
        <v>167</v>
      </c>
      <c r="E8918" s="1"/>
      <c r="F8918" s="1" t="s">
        <v>5781</v>
      </c>
      <c r="G8918" s="3"/>
      <c r="H8918" s="3">
        <v>840</v>
      </c>
      <c r="I8918" s="1" t="s">
        <v>119</v>
      </c>
      <c r="J8918" s="1" t="s">
        <v>86</v>
      </c>
      <c r="K8918" s="1" t="s">
        <v>12</v>
      </c>
      <c r="L8918" s="1" t="s">
        <v>356</v>
      </c>
    </row>
    <row r="8919" spans="1:12" x14ac:dyDescent="0.2">
      <c r="A8919" s="1" t="s">
        <v>234</v>
      </c>
      <c r="B8919" s="1" t="s">
        <v>13</v>
      </c>
      <c r="C8919" s="2">
        <v>43890</v>
      </c>
      <c r="D8919" s="1" t="s">
        <v>167</v>
      </c>
      <c r="E8919" s="1"/>
      <c r="F8919" s="1" t="s">
        <v>5782</v>
      </c>
      <c r="G8919" s="3"/>
      <c r="H8919" s="3">
        <v>600</v>
      </c>
      <c r="I8919" s="1" t="s">
        <v>119</v>
      </c>
      <c r="J8919" s="1" t="s">
        <v>86</v>
      </c>
      <c r="K8919" s="1" t="s">
        <v>12</v>
      </c>
      <c r="L8919" s="1" t="s">
        <v>2643</v>
      </c>
    </row>
    <row r="8920" spans="1:12" x14ac:dyDescent="0.2">
      <c r="A8920" s="1" t="s">
        <v>234</v>
      </c>
      <c r="B8920" s="1" t="s">
        <v>13</v>
      </c>
      <c r="C8920" s="2">
        <v>43890</v>
      </c>
      <c r="D8920" s="1" t="s">
        <v>167</v>
      </c>
      <c r="E8920" s="1"/>
      <c r="F8920" s="1" t="s">
        <v>4807</v>
      </c>
      <c r="G8920" s="3"/>
      <c r="H8920" s="3">
        <v>3296.28</v>
      </c>
      <c r="I8920" s="1" t="s">
        <v>119</v>
      </c>
      <c r="J8920" s="1" t="s">
        <v>86</v>
      </c>
      <c r="K8920" s="1" t="s">
        <v>84</v>
      </c>
      <c r="L8920" s="1" t="s">
        <v>241</v>
      </c>
    </row>
    <row r="8921" spans="1:12" x14ac:dyDescent="0.2">
      <c r="A8921" s="1" t="s">
        <v>234</v>
      </c>
      <c r="B8921" s="1" t="s">
        <v>13</v>
      </c>
      <c r="C8921" s="2">
        <v>43890</v>
      </c>
      <c r="D8921" s="1" t="s">
        <v>167</v>
      </c>
      <c r="E8921" s="1"/>
      <c r="F8921" s="1" t="s">
        <v>5783</v>
      </c>
      <c r="G8921" s="3"/>
      <c r="H8921" s="3">
        <v>624</v>
      </c>
      <c r="I8921" s="1" t="s">
        <v>119</v>
      </c>
      <c r="J8921" s="1" t="s">
        <v>86</v>
      </c>
      <c r="K8921" s="1" t="s">
        <v>12</v>
      </c>
      <c r="L8921" s="1" t="s">
        <v>2630</v>
      </c>
    </row>
    <row r="8922" spans="1:12" x14ac:dyDescent="0.2">
      <c r="A8922" s="1" t="s">
        <v>234</v>
      </c>
      <c r="B8922" s="1" t="s">
        <v>13</v>
      </c>
      <c r="C8922" s="2">
        <v>43890</v>
      </c>
      <c r="D8922" s="1" t="s">
        <v>167</v>
      </c>
      <c r="E8922" s="1"/>
      <c r="F8922" s="1" t="s">
        <v>5784</v>
      </c>
      <c r="G8922" s="3"/>
      <c r="H8922" s="3">
        <v>1377.5</v>
      </c>
      <c r="I8922" s="1" t="s">
        <v>119</v>
      </c>
      <c r="J8922" s="1" t="s">
        <v>86</v>
      </c>
      <c r="K8922" s="1" t="s">
        <v>12</v>
      </c>
      <c r="L8922" s="1" t="s">
        <v>3200</v>
      </c>
    </row>
    <row r="8923" spans="1:12" x14ac:dyDescent="0.2">
      <c r="A8923" s="1" t="s">
        <v>234</v>
      </c>
      <c r="B8923" s="1" t="s">
        <v>13</v>
      </c>
      <c r="C8923" s="2">
        <v>43890</v>
      </c>
      <c r="D8923" s="1" t="s">
        <v>4595</v>
      </c>
      <c r="E8923" s="1"/>
      <c r="F8923" s="1" t="s">
        <v>5785</v>
      </c>
      <c r="G8923" s="3">
        <v>60.58</v>
      </c>
      <c r="H8923" s="3"/>
      <c r="I8923" s="1" t="s">
        <v>119</v>
      </c>
      <c r="J8923" s="1" t="s">
        <v>86</v>
      </c>
      <c r="K8923" s="1" t="s">
        <v>12</v>
      </c>
      <c r="L8923" s="1" t="s">
        <v>469</v>
      </c>
    </row>
    <row r="8924" spans="1:12" x14ac:dyDescent="0.2">
      <c r="A8924" s="1" t="s">
        <v>234</v>
      </c>
      <c r="B8924" s="1" t="s">
        <v>13</v>
      </c>
      <c r="C8924" s="2">
        <v>43890</v>
      </c>
      <c r="D8924" s="1" t="s">
        <v>4614</v>
      </c>
      <c r="E8924" s="1"/>
      <c r="F8924" s="1" t="s">
        <v>5786</v>
      </c>
      <c r="G8924" s="3">
        <v>178.16</v>
      </c>
      <c r="H8924" s="3"/>
      <c r="I8924" s="1" t="s">
        <v>119</v>
      </c>
      <c r="J8924" s="1" t="s">
        <v>86</v>
      </c>
      <c r="K8924" s="1" t="s">
        <v>12</v>
      </c>
      <c r="L8924" s="1" t="s">
        <v>62</v>
      </c>
    </row>
    <row r="8925" spans="1:12" x14ac:dyDescent="0.2">
      <c r="A8925" s="1" t="s">
        <v>234</v>
      </c>
      <c r="B8925" s="1" t="s">
        <v>13</v>
      </c>
      <c r="C8925" s="2">
        <v>43890</v>
      </c>
      <c r="D8925" s="1" t="s">
        <v>4614</v>
      </c>
      <c r="E8925" s="1"/>
      <c r="F8925" s="1" t="s">
        <v>5787</v>
      </c>
      <c r="G8925" s="3">
        <v>6.56</v>
      </c>
      <c r="H8925" s="3"/>
      <c r="I8925" s="1" t="s">
        <v>119</v>
      </c>
      <c r="J8925" s="1" t="s">
        <v>86</v>
      </c>
      <c r="K8925" s="1" t="s">
        <v>12</v>
      </c>
      <c r="L8925" s="1" t="s">
        <v>257</v>
      </c>
    </row>
    <row r="8926" spans="1:12" x14ac:dyDescent="0.2">
      <c r="A8926" s="1" t="s">
        <v>234</v>
      </c>
      <c r="B8926" s="1" t="s">
        <v>13</v>
      </c>
      <c r="C8926" s="2">
        <v>43890</v>
      </c>
      <c r="D8926" s="1" t="s">
        <v>166</v>
      </c>
      <c r="E8926" s="1"/>
      <c r="F8926" s="1" t="s">
        <v>5368</v>
      </c>
      <c r="G8926" s="3">
        <v>354.96</v>
      </c>
      <c r="H8926" s="3"/>
      <c r="I8926" s="1" t="s">
        <v>179</v>
      </c>
      <c r="J8926" s="1" t="s">
        <v>89</v>
      </c>
      <c r="K8926" s="1" t="s">
        <v>12</v>
      </c>
      <c r="L8926" s="1" t="s">
        <v>77</v>
      </c>
    </row>
    <row r="8927" spans="1:12" x14ac:dyDescent="0.2">
      <c r="A8927" s="1" t="s">
        <v>234</v>
      </c>
      <c r="B8927" s="1" t="s">
        <v>13</v>
      </c>
      <c r="C8927" s="2">
        <v>43890</v>
      </c>
      <c r="D8927" s="1" t="s">
        <v>161</v>
      </c>
      <c r="E8927" s="1"/>
      <c r="F8927" s="1" t="s">
        <v>4724</v>
      </c>
      <c r="G8927" s="3"/>
      <c r="H8927" s="3">
        <v>101.54</v>
      </c>
      <c r="I8927" s="1" t="s">
        <v>85</v>
      </c>
      <c r="J8927" s="1" t="s">
        <v>125</v>
      </c>
      <c r="K8927" s="1" t="s">
        <v>84</v>
      </c>
      <c r="L8927" s="1" t="s">
        <v>2028</v>
      </c>
    </row>
    <row r="8928" spans="1:12" x14ac:dyDescent="0.2">
      <c r="A8928" s="1" t="s">
        <v>234</v>
      </c>
      <c r="B8928" s="1" t="s">
        <v>13</v>
      </c>
      <c r="C8928" s="2">
        <v>43890</v>
      </c>
      <c r="D8928" s="1" t="s">
        <v>165</v>
      </c>
      <c r="E8928" s="1"/>
      <c r="F8928" s="1" t="s">
        <v>5788</v>
      </c>
      <c r="G8928" s="3">
        <v>939.25</v>
      </c>
      <c r="H8928" s="3"/>
      <c r="I8928" s="1" t="s">
        <v>85</v>
      </c>
      <c r="J8928" s="1" t="s">
        <v>125</v>
      </c>
      <c r="K8928" s="1" t="s">
        <v>12</v>
      </c>
      <c r="L8928" s="1" t="s">
        <v>33</v>
      </c>
    </row>
    <row r="8929" spans="1:12" x14ac:dyDescent="0.2">
      <c r="A8929" s="1" t="s">
        <v>234</v>
      </c>
      <c r="B8929" s="1" t="s">
        <v>13</v>
      </c>
      <c r="C8929" s="2">
        <v>43890</v>
      </c>
      <c r="D8929" s="1" t="s">
        <v>163</v>
      </c>
      <c r="E8929" s="1"/>
      <c r="F8929" s="1" t="s">
        <v>4756</v>
      </c>
      <c r="G8929" s="3"/>
      <c r="H8929" s="3">
        <v>62.75</v>
      </c>
      <c r="I8929" s="1" t="s">
        <v>177</v>
      </c>
      <c r="J8929" s="1" t="s">
        <v>178</v>
      </c>
      <c r="K8929" s="1" t="s">
        <v>84</v>
      </c>
      <c r="L8929" s="1" t="s">
        <v>111</v>
      </c>
    </row>
    <row r="8930" spans="1:12" x14ac:dyDescent="0.2">
      <c r="A8930" s="1" t="s">
        <v>234</v>
      </c>
      <c r="B8930" s="1" t="s">
        <v>13</v>
      </c>
      <c r="C8930" s="2">
        <v>43890</v>
      </c>
      <c r="D8930" s="1" t="s">
        <v>165</v>
      </c>
      <c r="E8930" s="1"/>
      <c r="F8930" s="1" t="s">
        <v>5418</v>
      </c>
      <c r="G8930" s="3">
        <v>308.23</v>
      </c>
      <c r="H8930" s="3"/>
      <c r="I8930" s="1" t="s">
        <v>177</v>
      </c>
      <c r="J8930" s="1" t="s">
        <v>178</v>
      </c>
      <c r="K8930" s="1" t="s">
        <v>12</v>
      </c>
      <c r="L8930" s="1" t="s">
        <v>31</v>
      </c>
    </row>
    <row r="8931" spans="1:12" x14ac:dyDescent="0.2">
      <c r="A8931" s="1" t="s">
        <v>234</v>
      </c>
      <c r="B8931" s="1" t="s">
        <v>13</v>
      </c>
      <c r="C8931" s="2">
        <v>43890</v>
      </c>
      <c r="D8931" s="1" t="s">
        <v>160</v>
      </c>
      <c r="E8931" s="1"/>
      <c r="F8931" s="1" t="s">
        <v>5789</v>
      </c>
      <c r="G8931" s="3"/>
      <c r="H8931" s="3">
        <v>433.3</v>
      </c>
      <c r="I8931" s="1" t="s">
        <v>123</v>
      </c>
      <c r="J8931" s="1" t="s">
        <v>124</v>
      </c>
      <c r="K8931" s="1" t="s">
        <v>12</v>
      </c>
      <c r="L8931" s="1" t="s">
        <v>92</v>
      </c>
    </row>
    <row r="8932" spans="1:12" x14ac:dyDescent="0.2">
      <c r="A8932" s="1" t="s">
        <v>234</v>
      </c>
      <c r="B8932" s="1" t="s">
        <v>13</v>
      </c>
      <c r="C8932" s="2">
        <v>43890</v>
      </c>
      <c r="D8932" s="1" t="s">
        <v>161</v>
      </c>
      <c r="E8932" s="1"/>
      <c r="F8932" s="1" t="s">
        <v>4955</v>
      </c>
      <c r="G8932" s="3"/>
      <c r="H8932" s="3">
        <v>141.66</v>
      </c>
      <c r="I8932" s="1" t="s">
        <v>123</v>
      </c>
      <c r="J8932" s="1" t="s">
        <v>124</v>
      </c>
      <c r="K8932" s="1" t="s">
        <v>84</v>
      </c>
      <c r="L8932" s="1" t="s">
        <v>104</v>
      </c>
    </row>
    <row r="8933" spans="1:12" x14ac:dyDescent="0.2">
      <c r="A8933" s="1" t="s">
        <v>234</v>
      </c>
      <c r="B8933" s="1" t="s">
        <v>13</v>
      </c>
      <c r="C8933" s="2">
        <v>43890</v>
      </c>
      <c r="D8933" s="1" t="s">
        <v>167</v>
      </c>
      <c r="E8933" s="1"/>
      <c r="F8933" s="1" t="s">
        <v>4631</v>
      </c>
      <c r="G8933" s="3"/>
      <c r="H8933" s="3">
        <v>72.400000000000006</v>
      </c>
      <c r="I8933" s="1" t="s">
        <v>123</v>
      </c>
      <c r="J8933" s="1" t="s">
        <v>124</v>
      </c>
      <c r="K8933" s="1" t="s">
        <v>84</v>
      </c>
      <c r="L8933" s="1" t="s">
        <v>51</v>
      </c>
    </row>
    <row r="8934" spans="1:12" x14ac:dyDescent="0.2">
      <c r="A8934" s="1" t="s">
        <v>234</v>
      </c>
      <c r="B8934" s="1" t="s">
        <v>13</v>
      </c>
      <c r="C8934" s="2">
        <v>43890</v>
      </c>
      <c r="D8934" s="1" t="s">
        <v>166</v>
      </c>
      <c r="E8934" s="1"/>
      <c r="F8934" s="1" t="s">
        <v>5790</v>
      </c>
      <c r="G8934" s="3">
        <v>321.77</v>
      </c>
      <c r="H8934" s="3"/>
      <c r="I8934" s="1" t="s">
        <v>185</v>
      </c>
      <c r="J8934" s="1" t="s">
        <v>126</v>
      </c>
      <c r="K8934" s="1" t="s">
        <v>12</v>
      </c>
      <c r="L8934" s="1" t="s">
        <v>1650</v>
      </c>
    </row>
    <row r="8935" spans="1:12" x14ac:dyDescent="0.2">
      <c r="A8935" s="1" t="s">
        <v>234</v>
      </c>
      <c r="B8935" s="1" t="s">
        <v>13</v>
      </c>
      <c r="C8935" s="2">
        <v>43890</v>
      </c>
      <c r="D8935" s="1" t="s">
        <v>4619</v>
      </c>
      <c r="E8935" s="1"/>
      <c r="F8935" s="1" t="s">
        <v>4677</v>
      </c>
      <c r="G8935" s="3">
        <v>2.35</v>
      </c>
      <c r="H8935" s="3"/>
      <c r="I8935" s="1" t="s">
        <v>108</v>
      </c>
      <c r="J8935" s="1" t="s">
        <v>117</v>
      </c>
      <c r="K8935" s="1" t="s">
        <v>84</v>
      </c>
      <c r="L8935" s="1" t="s">
        <v>306</v>
      </c>
    </row>
    <row r="8936" spans="1:12" x14ac:dyDescent="0.2">
      <c r="A8936" s="1" t="s">
        <v>234</v>
      </c>
      <c r="B8936" s="1" t="s">
        <v>13</v>
      </c>
      <c r="C8936" s="2">
        <v>43890</v>
      </c>
      <c r="D8936" s="1" t="s">
        <v>162</v>
      </c>
      <c r="E8936" s="1"/>
      <c r="F8936" s="1" t="s">
        <v>5791</v>
      </c>
      <c r="G8936" s="3">
        <v>182.82</v>
      </c>
      <c r="H8936" s="3"/>
      <c r="I8936" s="1" t="s">
        <v>106</v>
      </c>
      <c r="J8936" s="1" t="s">
        <v>107</v>
      </c>
      <c r="K8936" s="1" t="s">
        <v>84</v>
      </c>
      <c r="L8936" s="1" t="s">
        <v>66</v>
      </c>
    </row>
    <row r="8937" spans="1:12" x14ac:dyDescent="0.2">
      <c r="A8937" s="1" t="s">
        <v>234</v>
      </c>
      <c r="B8937" s="1" t="s">
        <v>13</v>
      </c>
      <c r="C8937" s="2">
        <v>43890</v>
      </c>
      <c r="D8937" s="1" t="s">
        <v>167</v>
      </c>
      <c r="E8937" s="1"/>
      <c r="F8937" s="1" t="s">
        <v>4631</v>
      </c>
      <c r="G8937" s="3"/>
      <c r="H8937" s="3">
        <v>173.76</v>
      </c>
      <c r="I8937" s="1" t="s">
        <v>87</v>
      </c>
      <c r="J8937" s="1" t="s">
        <v>116</v>
      </c>
      <c r="K8937" s="1" t="s">
        <v>84</v>
      </c>
      <c r="L8937" s="1" t="s">
        <v>51</v>
      </c>
    </row>
    <row r="8938" spans="1:12" x14ac:dyDescent="0.2">
      <c r="A8938" s="1" t="s">
        <v>234</v>
      </c>
      <c r="B8938" s="1" t="s">
        <v>13</v>
      </c>
      <c r="C8938" s="2">
        <v>43890</v>
      </c>
      <c r="D8938" s="1" t="s">
        <v>165</v>
      </c>
      <c r="E8938" s="1"/>
      <c r="F8938" s="1" t="s">
        <v>4715</v>
      </c>
      <c r="G8938" s="3">
        <v>281.56</v>
      </c>
      <c r="H8938" s="3"/>
      <c r="I8938" s="1" t="s">
        <v>87</v>
      </c>
      <c r="J8938" s="1" t="s">
        <v>253</v>
      </c>
      <c r="K8938" s="1" t="s">
        <v>84</v>
      </c>
      <c r="L8938" s="1" t="s">
        <v>241</v>
      </c>
    </row>
    <row r="8939" spans="1:12" x14ac:dyDescent="0.2">
      <c r="A8939" s="1" t="s">
        <v>234</v>
      </c>
      <c r="B8939" s="1" t="s">
        <v>13</v>
      </c>
      <c r="C8939" s="2">
        <v>43890</v>
      </c>
      <c r="D8939" s="1" t="s">
        <v>166</v>
      </c>
      <c r="E8939" s="1"/>
      <c r="F8939" s="1" t="s">
        <v>5792</v>
      </c>
      <c r="G8939" s="3">
        <v>1001</v>
      </c>
      <c r="H8939" s="3"/>
      <c r="I8939" s="1" t="s">
        <v>120</v>
      </c>
      <c r="J8939" s="1" t="s">
        <v>171</v>
      </c>
      <c r="K8939" s="1" t="s">
        <v>12</v>
      </c>
      <c r="L8939" s="1" t="s">
        <v>418</v>
      </c>
    </row>
    <row r="8940" spans="1:12" x14ac:dyDescent="0.2">
      <c r="A8940" s="1" t="s">
        <v>234</v>
      </c>
      <c r="B8940" s="1" t="s">
        <v>13</v>
      </c>
      <c r="C8940" s="2">
        <v>43890</v>
      </c>
      <c r="D8940" s="1" t="s">
        <v>164</v>
      </c>
      <c r="E8940" s="1"/>
      <c r="F8940" s="1" t="s">
        <v>4953</v>
      </c>
      <c r="G8940" s="3">
        <v>114.23</v>
      </c>
      <c r="H8940" s="3"/>
      <c r="I8940" s="1" t="s">
        <v>120</v>
      </c>
      <c r="J8940" s="1" t="s">
        <v>171</v>
      </c>
      <c r="K8940" s="1" t="s">
        <v>84</v>
      </c>
      <c r="L8940" s="1" t="s">
        <v>2028</v>
      </c>
    </row>
    <row r="8941" spans="1:12" x14ac:dyDescent="0.2">
      <c r="A8941" s="1" t="s">
        <v>234</v>
      </c>
      <c r="B8941" s="1" t="s">
        <v>13</v>
      </c>
      <c r="C8941" s="2">
        <v>43890</v>
      </c>
      <c r="D8941" s="1" t="s">
        <v>162</v>
      </c>
      <c r="E8941" s="1"/>
      <c r="F8941" s="1" t="s">
        <v>5793</v>
      </c>
      <c r="G8941" s="3">
        <v>888</v>
      </c>
      <c r="H8941" s="3"/>
      <c r="I8941" s="1" t="s">
        <v>120</v>
      </c>
      <c r="J8941" s="1" t="s">
        <v>171</v>
      </c>
      <c r="K8941" s="1" t="s">
        <v>12</v>
      </c>
      <c r="L8941" s="1" t="s">
        <v>59</v>
      </c>
    </row>
    <row r="8942" spans="1:12" x14ac:dyDescent="0.2">
      <c r="A8942" s="1" t="s">
        <v>234</v>
      </c>
      <c r="B8942" s="1" t="s">
        <v>13</v>
      </c>
      <c r="C8942" s="2">
        <v>43890</v>
      </c>
      <c r="D8942" s="1" t="s">
        <v>4610</v>
      </c>
      <c r="E8942" s="1"/>
      <c r="F8942" s="1" t="s">
        <v>4665</v>
      </c>
      <c r="G8942" s="3">
        <v>11.12</v>
      </c>
      <c r="H8942" s="3"/>
      <c r="I8942" s="1" t="s">
        <v>120</v>
      </c>
      <c r="J8942" s="1" t="s">
        <v>171</v>
      </c>
      <c r="K8942" s="1" t="s">
        <v>84</v>
      </c>
      <c r="L8942" s="1" t="s">
        <v>104</v>
      </c>
    </row>
    <row r="8943" spans="1:12" x14ac:dyDescent="0.2">
      <c r="A8943" s="1" t="s">
        <v>234</v>
      </c>
      <c r="B8943" s="1" t="s">
        <v>13</v>
      </c>
      <c r="C8943" s="2">
        <v>43890</v>
      </c>
      <c r="D8943" s="1" t="s">
        <v>167</v>
      </c>
      <c r="E8943" s="1"/>
      <c r="F8943" s="1" t="s">
        <v>5794</v>
      </c>
      <c r="G8943" s="3"/>
      <c r="H8943" s="3">
        <v>855.23</v>
      </c>
      <c r="I8943" s="1" t="s">
        <v>120</v>
      </c>
      <c r="J8943" s="1" t="s">
        <v>171</v>
      </c>
      <c r="K8943" s="1" t="s">
        <v>12</v>
      </c>
      <c r="L8943" s="1" t="s">
        <v>59</v>
      </c>
    </row>
    <row r="8944" spans="1:12" x14ac:dyDescent="0.2">
      <c r="A8944" s="1" t="s">
        <v>234</v>
      </c>
      <c r="B8944" s="1" t="s">
        <v>13</v>
      </c>
      <c r="C8944" s="2">
        <v>43890</v>
      </c>
      <c r="D8944" s="1" t="s">
        <v>167</v>
      </c>
      <c r="E8944" s="1"/>
      <c r="F8944" s="1" t="s">
        <v>5795</v>
      </c>
      <c r="G8944" s="3"/>
      <c r="H8944" s="3">
        <v>468.37</v>
      </c>
      <c r="I8944" s="1" t="s">
        <v>120</v>
      </c>
      <c r="J8944" s="1" t="s">
        <v>171</v>
      </c>
      <c r="K8944" s="1" t="s">
        <v>84</v>
      </c>
      <c r="L8944" s="1" t="s">
        <v>300</v>
      </c>
    </row>
    <row r="8945" spans="1:12" x14ac:dyDescent="0.2">
      <c r="A8945" s="1" t="s">
        <v>234</v>
      </c>
      <c r="B8945" s="1" t="s">
        <v>13</v>
      </c>
      <c r="C8945" s="2">
        <v>43890</v>
      </c>
      <c r="D8945" s="1" t="s">
        <v>4595</v>
      </c>
      <c r="E8945" s="1"/>
      <c r="F8945" s="1" t="s">
        <v>5620</v>
      </c>
      <c r="G8945" s="3">
        <v>19.82</v>
      </c>
      <c r="H8945" s="3"/>
      <c r="I8945" s="1" t="s">
        <v>120</v>
      </c>
      <c r="J8945" s="1" t="s">
        <v>171</v>
      </c>
      <c r="K8945" s="1" t="s">
        <v>12</v>
      </c>
      <c r="L8945" s="1" t="s">
        <v>78</v>
      </c>
    </row>
    <row r="8946" spans="1:12" x14ac:dyDescent="0.2">
      <c r="A8946" s="1" t="s">
        <v>234</v>
      </c>
      <c r="B8946" s="1" t="s">
        <v>13</v>
      </c>
      <c r="C8946" s="2">
        <v>43890</v>
      </c>
      <c r="D8946" s="1" t="s">
        <v>4614</v>
      </c>
      <c r="E8946" s="1"/>
      <c r="F8946" s="1" t="s">
        <v>5796</v>
      </c>
      <c r="G8946" s="3">
        <v>38.22</v>
      </c>
      <c r="H8946" s="3"/>
      <c r="I8946" s="1" t="s">
        <v>120</v>
      </c>
      <c r="J8946" s="1" t="s">
        <v>171</v>
      </c>
      <c r="K8946" s="1" t="s">
        <v>12</v>
      </c>
      <c r="L8946" s="1" t="s">
        <v>58</v>
      </c>
    </row>
    <row r="8947" spans="1:12" x14ac:dyDescent="0.2">
      <c r="A8947" s="1" t="s">
        <v>234</v>
      </c>
      <c r="B8947" s="1" t="s">
        <v>13</v>
      </c>
      <c r="C8947" s="2">
        <v>43890</v>
      </c>
      <c r="D8947" s="1" t="s">
        <v>4625</v>
      </c>
      <c r="E8947" s="1"/>
      <c r="F8947" s="1" t="s">
        <v>5797</v>
      </c>
      <c r="G8947" s="3">
        <v>154.38999999999999</v>
      </c>
      <c r="H8947" s="3"/>
      <c r="I8947" s="1" t="s">
        <v>83</v>
      </c>
      <c r="J8947" s="1" t="s">
        <v>230</v>
      </c>
      <c r="K8947" s="1" t="s">
        <v>12</v>
      </c>
      <c r="L8947" s="1" t="s">
        <v>429</v>
      </c>
    </row>
    <row r="8948" spans="1:12" x14ac:dyDescent="0.2">
      <c r="A8948" s="1" t="s">
        <v>234</v>
      </c>
      <c r="B8948" s="1" t="s">
        <v>13</v>
      </c>
      <c r="C8948" s="2">
        <v>43890</v>
      </c>
      <c r="D8948" s="1" t="s">
        <v>165</v>
      </c>
      <c r="E8948" s="1"/>
      <c r="F8948" s="1" t="s">
        <v>5798</v>
      </c>
      <c r="G8948" s="3">
        <v>2020.03</v>
      </c>
      <c r="H8948" s="3"/>
      <c r="I8948" s="1" t="s">
        <v>83</v>
      </c>
      <c r="J8948" s="1" t="s">
        <v>181</v>
      </c>
      <c r="K8948" s="1" t="s">
        <v>12</v>
      </c>
      <c r="L8948" s="1" t="s">
        <v>14</v>
      </c>
    </row>
    <row r="8949" spans="1:12" x14ac:dyDescent="0.2">
      <c r="A8949" s="1" t="s">
        <v>234</v>
      </c>
      <c r="B8949" s="1" t="s">
        <v>13</v>
      </c>
      <c r="C8949" s="2">
        <v>43890</v>
      </c>
      <c r="D8949" s="1" t="s">
        <v>4619</v>
      </c>
      <c r="E8949" s="1"/>
      <c r="F8949" s="1" t="s">
        <v>5799</v>
      </c>
      <c r="G8949" s="3">
        <v>164.67</v>
      </c>
      <c r="H8949" s="3"/>
      <c r="I8949" s="1" t="s">
        <v>83</v>
      </c>
      <c r="J8949" s="1" t="s">
        <v>181</v>
      </c>
      <c r="K8949" s="1" t="s">
        <v>12</v>
      </c>
      <c r="L8949" s="1" t="s">
        <v>44</v>
      </c>
    </row>
    <row r="8950" spans="1:12" x14ac:dyDescent="0.2">
      <c r="A8950" s="1" t="s">
        <v>234</v>
      </c>
      <c r="B8950" s="1" t="s">
        <v>13</v>
      </c>
      <c r="C8950" s="2">
        <v>43890</v>
      </c>
      <c r="D8950" s="1" t="s">
        <v>167</v>
      </c>
      <c r="E8950" s="1"/>
      <c r="F8950" s="1" t="s">
        <v>5800</v>
      </c>
      <c r="G8950" s="3"/>
      <c r="H8950" s="3">
        <v>901.3</v>
      </c>
      <c r="I8950" s="1" t="s">
        <v>83</v>
      </c>
      <c r="J8950" s="1" t="s">
        <v>229</v>
      </c>
      <c r="K8950" s="1" t="s">
        <v>12</v>
      </c>
      <c r="L8950" s="1" t="s">
        <v>459</v>
      </c>
    </row>
    <row r="8951" spans="1:12" x14ac:dyDescent="0.2">
      <c r="A8951" s="1" t="s">
        <v>234</v>
      </c>
      <c r="B8951" s="1" t="s">
        <v>13</v>
      </c>
      <c r="C8951" s="2">
        <v>43890</v>
      </c>
      <c r="D8951" s="1" t="s">
        <v>166</v>
      </c>
      <c r="E8951" s="1"/>
      <c r="F8951" s="1" t="s">
        <v>5801</v>
      </c>
      <c r="G8951" s="3">
        <v>1249.8399999999999</v>
      </c>
      <c r="H8951" s="3"/>
      <c r="I8951" s="1" t="s">
        <v>119</v>
      </c>
      <c r="J8951" s="1" t="s">
        <v>86</v>
      </c>
      <c r="K8951" s="1" t="s">
        <v>12</v>
      </c>
      <c r="L8951" s="1" t="s">
        <v>96</v>
      </c>
    </row>
    <row r="8952" spans="1:12" x14ac:dyDescent="0.2">
      <c r="A8952" s="1" t="s">
        <v>234</v>
      </c>
      <c r="B8952" s="1" t="s">
        <v>13</v>
      </c>
      <c r="C8952" s="2">
        <v>43890</v>
      </c>
      <c r="D8952" s="1" t="s">
        <v>166</v>
      </c>
      <c r="E8952" s="1"/>
      <c r="F8952" s="1" t="s">
        <v>5396</v>
      </c>
      <c r="G8952" s="3">
        <v>1420.29</v>
      </c>
      <c r="H8952" s="3"/>
      <c r="I8952" s="1" t="s">
        <v>119</v>
      </c>
      <c r="J8952" s="1" t="s">
        <v>86</v>
      </c>
      <c r="K8952" s="1" t="s">
        <v>12</v>
      </c>
      <c r="L8952" s="1" t="s">
        <v>2511</v>
      </c>
    </row>
    <row r="8953" spans="1:12" x14ac:dyDescent="0.2">
      <c r="A8953" s="1" t="s">
        <v>234</v>
      </c>
      <c r="B8953" s="1" t="s">
        <v>13</v>
      </c>
      <c r="C8953" s="2">
        <v>43890</v>
      </c>
      <c r="D8953" s="1" t="s">
        <v>160</v>
      </c>
      <c r="E8953" s="1"/>
      <c r="F8953" s="1" t="s">
        <v>5802</v>
      </c>
      <c r="G8953" s="3"/>
      <c r="H8953" s="3">
        <v>771</v>
      </c>
      <c r="I8953" s="1" t="s">
        <v>119</v>
      </c>
      <c r="J8953" s="1" t="s">
        <v>86</v>
      </c>
      <c r="K8953" s="1" t="s">
        <v>12</v>
      </c>
      <c r="L8953" s="1" t="s">
        <v>61</v>
      </c>
    </row>
    <row r="8954" spans="1:12" x14ac:dyDescent="0.2">
      <c r="A8954" s="1" t="s">
        <v>234</v>
      </c>
      <c r="B8954" s="1" t="s">
        <v>13</v>
      </c>
      <c r="C8954" s="2">
        <v>43890</v>
      </c>
      <c r="D8954" s="1" t="s">
        <v>160</v>
      </c>
      <c r="E8954" s="1"/>
      <c r="F8954" s="1" t="s">
        <v>5803</v>
      </c>
      <c r="G8954" s="3"/>
      <c r="H8954" s="3">
        <v>1349</v>
      </c>
      <c r="I8954" s="1" t="s">
        <v>119</v>
      </c>
      <c r="J8954" s="1" t="s">
        <v>86</v>
      </c>
      <c r="K8954" s="1" t="s">
        <v>12</v>
      </c>
      <c r="L8954" s="1" t="s">
        <v>67</v>
      </c>
    </row>
    <row r="8955" spans="1:12" x14ac:dyDescent="0.2">
      <c r="A8955" s="1" t="s">
        <v>234</v>
      </c>
      <c r="B8955" s="1" t="s">
        <v>13</v>
      </c>
      <c r="C8955" s="2">
        <v>43890</v>
      </c>
      <c r="D8955" s="1" t="s">
        <v>160</v>
      </c>
      <c r="E8955" s="1"/>
      <c r="F8955" s="1" t="s">
        <v>5804</v>
      </c>
      <c r="G8955" s="3"/>
      <c r="H8955" s="3">
        <v>863.68</v>
      </c>
      <c r="I8955" s="1" t="s">
        <v>119</v>
      </c>
      <c r="J8955" s="1" t="s">
        <v>86</v>
      </c>
      <c r="K8955" s="1" t="s">
        <v>12</v>
      </c>
      <c r="L8955" s="1" t="s">
        <v>69</v>
      </c>
    </row>
    <row r="8956" spans="1:12" x14ac:dyDescent="0.2">
      <c r="A8956" s="1" t="s">
        <v>234</v>
      </c>
      <c r="B8956" s="1" t="s">
        <v>13</v>
      </c>
      <c r="C8956" s="2">
        <v>43890</v>
      </c>
      <c r="D8956" s="1" t="s">
        <v>161</v>
      </c>
      <c r="E8956" s="1"/>
      <c r="F8956" s="1" t="s">
        <v>5805</v>
      </c>
      <c r="G8956" s="3"/>
      <c r="H8956" s="3">
        <v>1794</v>
      </c>
      <c r="I8956" s="1" t="s">
        <v>119</v>
      </c>
      <c r="J8956" s="1" t="s">
        <v>86</v>
      </c>
      <c r="K8956" s="1" t="s">
        <v>12</v>
      </c>
      <c r="L8956" s="1" t="s">
        <v>393</v>
      </c>
    </row>
    <row r="8957" spans="1:12" x14ac:dyDescent="0.2">
      <c r="A8957" s="1" t="s">
        <v>234</v>
      </c>
      <c r="B8957" s="1" t="s">
        <v>13</v>
      </c>
      <c r="C8957" s="2">
        <v>43890</v>
      </c>
      <c r="D8957" s="1" t="s">
        <v>161</v>
      </c>
      <c r="E8957" s="1"/>
      <c r="F8957" s="1" t="s">
        <v>5806</v>
      </c>
      <c r="G8957" s="3"/>
      <c r="H8957" s="3">
        <v>624</v>
      </c>
      <c r="I8957" s="1" t="s">
        <v>119</v>
      </c>
      <c r="J8957" s="1" t="s">
        <v>86</v>
      </c>
      <c r="K8957" s="1" t="s">
        <v>12</v>
      </c>
      <c r="L8957" s="1" t="s">
        <v>3026</v>
      </c>
    </row>
    <row r="8958" spans="1:12" x14ac:dyDescent="0.2">
      <c r="A8958" s="1" t="s">
        <v>234</v>
      </c>
      <c r="B8958" s="1" t="s">
        <v>13</v>
      </c>
      <c r="C8958" s="2">
        <v>43890</v>
      </c>
      <c r="D8958" s="1" t="s">
        <v>164</v>
      </c>
      <c r="E8958" s="1"/>
      <c r="F8958" s="1" t="s">
        <v>5807</v>
      </c>
      <c r="G8958" s="3">
        <v>415.56</v>
      </c>
      <c r="H8958" s="3"/>
      <c r="I8958" s="1" t="s">
        <v>119</v>
      </c>
      <c r="J8958" s="1" t="s">
        <v>86</v>
      </c>
      <c r="K8958" s="1" t="s">
        <v>84</v>
      </c>
      <c r="L8958" s="1" t="s">
        <v>66</v>
      </c>
    </row>
    <row r="8959" spans="1:12" x14ac:dyDescent="0.2">
      <c r="A8959" s="1" t="s">
        <v>234</v>
      </c>
      <c r="B8959" s="1" t="s">
        <v>13</v>
      </c>
      <c r="C8959" s="2">
        <v>43890</v>
      </c>
      <c r="D8959" s="1" t="s">
        <v>163</v>
      </c>
      <c r="E8959" s="1"/>
      <c r="F8959" s="1" t="s">
        <v>5808</v>
      </c>
      <c r="G8959" s="3"/>
      <c r="H8959" s="3">
        <v>1060.5</v>
      </c>
      <c r="I8959" s="1" t="s">
        <v>119</v>
      </c>
      <c r="J8959" s="1" t="s">
        <v>86</v>
      </c>
      <c r="K8959" s="1" t="s">
        <v>12</v>
      </c>
      <c r="L8959" s="1" t="s">
        <v>2598</v>
      </c>
    </row>
    <row r="8960" spans="1:12" x14ac:dyDescent="0.2">
      <c r="A8960" s="1" t="s">
        <v>234</v>
      </c>
      <c r="B8960" s="1" t="s">
        <v>13</v>
      </c>
      <c r="C8960" s="2">
        <v>43890</v>
      </c>
      <c r="D8960" s="1" t="s">
        <v>165</v>
      </c>
      <c r="E8960" s="1"/>
      <c r="F8960" s="1" t="s">
        <v>5809</v>
      </c>
      <c r="G8960" s="3">
        <v>840</v>
      </c>
      <c r="H8960" s="3"/>
      <c r="I8960" s="1" t="s">
        <v>119</v>
      </c>
      <c r="J8960" s="1" t="s">
        <v>86</v>
      </c>
      <c r="K8960" s="1" t="s">
        <v>12</v>
      </c>
      <c r="L8960" s="1" t="s">
        <v>50</v>
      </c>
    </row>
    <row r="8961" spans="1:12" x14ac:dyDescent="0.2">
      <c r="A8961" s="1" t="s">
        <v>234</v>
      </c>
      <c r="B8961" s="1" t="s">
        <v>13</v>
      </c>
      <c r="C8961" s="2">
        <v>43890</v>
      </c>
      <c r="D8961" s="1" t="s">
        <v>165</v>
      </c>
      <c r="E8961" s="1"/>
      <c r="F8961" s="1" t="s">
        <v>5810</v>
      </c>
      <c r="G8961" s="3">
        <v>990.5</v>
      </c>
      <c r="H8961" s="3"/>
      <c r="I8961" s="1" t="s">
        <v>119</v>
      </c>
      <c r="J8961" s="1" t="s">
        <v>86</v>
      </c>
      <c r="K8961" s="1" t="s">
        <v>12</v>
      </c>
      <c r="L8961" s="1" t="s">
        <v>446</v>
      </c>
    </row>
    <row r="8962" spans="1:12" x14ac:dyDescent="0.2">
      <c r="A8962" s="1" t="s">
        <v>234</v>
      </c>
      <c r="B8962" s="1" t="s">
        <v>13</v>
      </c>
      <c r="C8962" s="2">
        <v>43890</v>
      </c>
      <c r="D8962" s="1" t="s">
        <v>165</v>
      </c>
      <c r="E8962" s="1"/>
      <c r="F8962" s="1" t="s">
        <v>5811</v>
      </c>
      <c r="G8962" s="3">
        <v>1627.5</v>
      </c>
      <c r="H8962" s="3"/>
      <c r="I8962" s="1" t="s">
        <v>119</v>
      </c>
      <c r="J8962" s="1" t="s">
        <v>86</v>
      </c>
      <c r="K8962" s="1" t="s">
        <v>12</v>
      </c>
      <c r="L8962" s="1" t="s">
        <v>88</v>
      </c>
    </row>
    <row r="8963" spans="1:12" x14ac:dyDescent="0.2">
      <c r="A8963" s="1" t="s">
        <v>234</v>
      </c>
      <c r="B8963" s="1" t="s">
        <v>13</v>
      </c>
      <c r="C8963" s="2">
        <v>43890</v>
      </c>
      <c r="D8963" s="1" t="s">
        <v>162</v>
      </c>
      <c r="E8963" s="1"/>
      <c r="F8963" s="1" t="s">
        <v>5812</v>
      </c>
      <c r="G8963" s="3">
        <v>1334.75</v>
      </c>
      <c r="H8963" s="3"/>
      <c r="I8963" s="1" t="s">
        <v>119</v>
      </c>
      <c r="J8963" s="1" t="s">
        <v>86</v>
      </c>
      <c r="K8963" s="1" t="s">
        <v>12</v>
      </c>
      <c r="L8963" s="1" t="s">
        <v>100</v>
      </c>
    </row>
    <row r="8964" spans="1:12" x14ac:dyDescent="0.2">
      <c r="A8964" s="1" t="s">
        <v>234</v>
      </c>
      <c r="B8964" s="1" t="s">
        <v>13</v>
      </c>
      <c r="C8964" s="2">
        <v>43890</v>
      </c>
      <c r="D8964" s="1" t="s">
        <v>162</v>
      </c>
      <c r="E8964" s="1"/>
      <c r="F8964" s="1" t="s">
        <v>5813</v>
      </c>
      <c r="G8964" s="3">
        <v>1050</v>
      </c>
      <c r="H8964" s="3"/>
      <c r="I8964" s="1" t="s">
        <v>119</v>
      </c>
      <c r="J8964" s="1" t="s">
        <v>86</v>
      </c>
      <c r="K8964" s="1" t="s">
        <v>12</v>
      </c>
      <c r="L8964" s="1" t="s">
        <v>257</v>
      </c>
    </row>
    <row r="8965" spans="1:12" x14ac:dyDescent="0.2">
      <c r="A8965" s="1" t="s">
        <v>234</v>
      </c>
      <c r="B8965" s="1" t="s">
        <v>13</v>
      </c>
      <c r="C8965" s="2">
        <v>43890</v>
      </c>
      <c r="D8965" s="1" t="s">
        <v>4610</v>
      </c>
      <c r="E8965" s="1"/>
      <c r="F8965" s="1" t="s">
        <v>4759</v>
      </c>
      <c r="G8965" s="3">
        <v>152.68</v>
      </c>
      <c r="H8965" s="3"/>
      <c r="I8965" s="1" t="s">
        <v>119</v>
      </c>
      <c r="J8965" s="1" t="s">
        <v>86</v>
      </c>
      <c r="K8965" s="1" t="s">
        <v>12</v>
      </c>
      <c r="L8965" s="1" t="s">
        <v>322</v>
      </c>
    </row>
    <row r="8966" spans="1:12" x14ac:dyDescent="0.2">
      <c r="A8966" s="1" t="s">
        <v>234</v>
      </c>
      <c r="B8966" s="1" t="s">
        <v>13</v>
      </c>
      <c r="C8966" s="2">
        <v>43890</v>
      </c>
      <c r="D8966" s="1" t="s">
        <v>4610</v>
      </c>
      <c r="E8966" s="1"/>
      <c r="F8966" s="1" t="s">
        <v>5814</v>
      </c>
      <c r="G8966" s="3">
        <v>24.52</v>
      </c>
      <c r="H8966" s="3"/>
      <c r="I8966" s="1" t="s">
        <v>119</v>
      </c>
      <c r="J8966" s="1" t="s">
        <v>86</v>
      </c>
      <c r="K8966" s="1" t="s">
        <v>12</v>
      </c>
      <c r="L8966" s="1" t="s">
        <v>110</v>
      </c>
    </row>
    <row r="8967" spans="1:12" x14ac:dyDescent="0.2">
      <c r="A8967" s="1" t="s">
        <v>234</v>
      </c>
      <c r="B8967" s="1" t="s">
        <v>13</v>
      </c>
      <c r="C8967" s="2">
        <v>43890</v>
      </c>
      <c r="D8967" s="1" t="s">
        <v>167</v>
      </c>
      <c r="E8967" s="1"/>
      <c r="F8967" s="1" t="s">
        <v>5094</v>
      </c>
      <c r="G8967" s="3"/>
      <c r="H8967" s="3">
        <v>458.54</v>
      </c>
      <c r="I8967" s="1" t="s">
        <v>119</v>
      </c>
      <c r="J8967" s="1" t="s">
        <v>86</v>
      </c>
      <c r="K8967" s="1" t="s">
        <v>12</v>
      </c>
      <c r="L8967" s="1" t="s">
        <v>20</v>
      </c>
    </row>
    <row r="8968" spans="1:12" x14ac:dyDescent="0.2">
      <c r="A8968" s="1" t="s">
        <v>234</v>
      </c>
      <c r="B8968" s="1" t="s">
        <v>13</v>
      </c>
      <c r="C8968" s="2">
        <v>43890</v>
      </c>
      <c r="D8968" s="1" t="s">
        <v>167</v>
      </c>
      <c r="E8968" s="1"/>
      <c r="F8968" s="1" t="s">
        <v>5815</v>
      </c>
      <c r="G8968" s="3"/>
      <c r="H8968" s="3">
        <v>600</v>
      </c>
      <c r="I8968" s="1" t="s">
        <v>119</v>
      </c>
      <c r="J8968" s="1" t="s">
        <v>86</v>
      </c>
      <c r="K8968" s="1" t="s">
        <v>12</v>
      </c>
      <c r="L8968" s="1" t="s">
        <v>2946</v>
      </c>
    </row>
    <row r="8969" spans="1:12" x14ac:dyDescent="0.2">
      <c r="A8969" s="1" t="s">
        <v>234</v>
      </c>
      <c r="B8969" s="1" t="s">
        <v>13</v>
      </c>
      <c r="C8969" s="2">
        <v>43890</v>
      </c>
      <c r="D8969" s="1" t="s">
        <v>4614</v>
      </c>
      <c r="E8969" s="1"/>
      <c r="F8969" s="1" t="s">
        <v>5816</v>
      </c>
      <c r="G8969" s="3">
        <v>19.940000000000001</v>
      </c>
      <c r="H8969" s="3"/>
      <c r="I8969" s="1" t="s">
        <v>119</v>
      </c>
      <c r="J8969" s="1" t="s">
        <v>86</v>
      </c>
      <c r="K8969" s="1" t="s">
        <v>84</v>
      </c>
      <c r="L8969" s="1" t="s">
        <v>66</v>
      </c>
    </row>
    <row r="8970" spans="1:12" x14ac:dyDescent="0.2">
      <c r="A8970" s="1" t="s">
        <v>234</v>
      </c>
      <c r="B8970" s="1" t="s">
        <v>13</v>
      </c>
      <c r="C8970" s="2">
        <v>43890</v>
      </c>
      <c r="D8970" s="1" t="s">
        <v>4614</v>
      </c>
      <c r="E8970" s="1"/>
      <c r="F8970" s="1" t="s">
        <v>5817</v>
      </c>
      <c r="G8970" s="3">
        <v>113.17</v>
      </c>
      <c r="H8970" s="3"/>
      <c r="I8970" s="1" t="s">
        <v>119</v>
      </c>
      <c r="J8970" s="1" t="s">
        <v>86</v>
      </c>
      <c r="K8970" s="1" t="s">
        <v>12</v>
      </c>
      <c r="L8970" s="1" t="s">
        <v>56</v>
      </c>
    </row>
    <row r="8971" spans="1:12" x14ac:dyDescent="0.2">
      <c r="A8971" s="1" t="s">
        <v>234</v>
      </c>
      <c r="B8971" s="1" t="s">
        <v>13</v>
      </c>
      <c r="C8971" s="2">
        <v>43890</v>
      </c>
      <c r="D8971" s="1" t="s">
        <v>160</v>
      </c>
      <c r="E8971" s="1"/>
      <c r="F8971" s="1" t="s">
        <v>4728</v>
      </c>
      <c r="G8971" s="3"/>
      <c r="H8971" s="3">
        <v>33.07</v>
      </c>
      <c r="I8971" s="1" t="s">
        <v>179</v>
      </c>
      <c r="J8971" s="1" t="s">
        <v>89</v>
      </c>
      <c r="K8971" s="1" t="s">
        <v>84</v>
      </c>
      <c r="L8971" s="1" t="s">
        <v>63</v>
      </c>
    </row>
    <row r="8972" spans="1:12" x14ac:dyDescent="0.2">
      <c r="A8972" s="1" t="s">
        <v>234</v>
      </c>
      <c r="B8972" s="1" t="s">
        <v>13</v>
      </c>
      <c r="C8972" s="2">
        <v>43890</v>
      </c>
      <c r="D8972" s="1" t="s">
        <v>165</v>
      </c>
      <c r="E8972" s="1"/>
      <c r="F8972" s="1" t="s">
        <v>5818</v>
      </c>
      <c r="G8972" s="3">
        <v>1007.18</v>
      </c>
      <c r="H8972" s="3"/>
      <c r="I8972" s="1" t="s">
        <v>179</v>
      </c>
      <c r="J8972" s="1" t="s">
        <v>89</v>
      </c>
      <c r="K8972" s="1" t="s">
        <v>12</v>
      </c>
      <c r="L8972" s="1" t="s">
        <v>483</v>
      </c>
    </row>
    <row r="8973" spans="1:12" x14ac:dyDescent="0.2">
      <c r="A8973" s="1" t="s">
        <v>234</v>
      </c>
      <c r="B8973" s="1" t="s">
        <v>13</v>
      </c>
      <c r="C8973" s="2">
        <v>43890</v>
      </c>
      <c r="D8973" s="1" t="s">
        <v>4614</v>
      </c>
      <c r="E8973" s="1"/>
      <c r="F8973" s="1" t="s">
        <v>4992</v>
      </c>
      <c r="G8973" s="3">
        <v>9.7799999999999994</v>
      </c>
      <c r="H8973" s="3"/>
      <c r="I8973" s="1" t="s">
        <v>85</v>
      </c>
      <c r="J8973" s="1" t="s">
        <v>125</v>
      </c>
      <c r="K8973" s="1" t="s">
        <v>84</v>
      </c>
      <c r="L8973" s="1" t="s">
        <v>51</v>
      </c>
    </row>
    <row r="8974" spans="1:12" x14ac:dyDescent="0.2">
      <c r="A8974" s="1" t="s">
        <v>234</v>
      </c>
      <c r="B8974" s="1" t="s">
        <v>13</v>
      </c>
      <c r="C8974" s="2">
        <v>43890</v>
      </c>
      <c r="D8974" s="1" t="s">
        <v>164</v>
      </c>
      <c r="E8974" s="1"/>
      <c r="F8974" s="1" t="s">
        <v>5230</v>
      </c>
      <c r="G8974" s="3">
        <v>527.47</v>
      </c>
      <c r="H8974" s="3"/>
      <c r="I8974" s="1" t="s">
        <v>177</v>
      </c>
      <c r="J8974" s="1" t="s">
        <v>178</v>
      </c>
      <c r="K8974" s="1" t="s">
        <v>12</v>
      </c>
      <c r="L8974" s="1" t="s">
        <v>322</v>
      </c>
    </row>
    <row r="8975" spans="1:12" x14ac:dyDescent="0.2">
      <c r="A8975" s="1" t="s">
        <v>234</v>
      </c>
      <c r="B8975" s="1" t="s">
        <v>13</v>
      </c>
      <c r="C8975" s="2">
        <v>43890</v>
      </c>
      <c r="D8975" s="1" t="s">
        <v>161</v>
      </c>
      <c r="E8975" s="1"/>
      <c r="F8975" s="1" t="s">
        <v>4765</v>
      </c>
      <c r="G8975" s="3"/>
      <c r="H8975" s="3">
        <v>387.68</v>
      </c>
      <c r="I8975" s="1" t="s">
        <v>123</v>
      </c>
      <c r="J8975" s="1" t="s">
        <v>124</v>
      </c>
      <c r="K8975" s="1" t="s">
        <v>12</v>
      </c>
      <c r="L8975" s="1" t="s">
        <v>1592</v>
      </c>
    </row>
    <row r="8976" spans="1:12" x14ac:dyDescent="0.2">
      <c r="A8976" s="1" t="s">
        <v>234</v>
      </c>
      <c r="B8976" s="1" t="s">
        <v>13</v>
      </c>
      <c r="C8976" s="2">
        <v>43890</v>
      </c>
      <c r="D8976" s="1" t="s">
        <v>4619</v>
      </c>
      <c r="E8976" s="1"/>
      <c r="F8976" s="1" t="s">
        <v>5819</v>
      </c>
      <c r="G8976" s="3">
        <v>90.92</v>
      </c>
      <c r="H8976" s="3"/>
      <c r="I8976" s="1" t="s">
        <v>123</v>
      </c>
      <c r="J8976" s="1" t="s">
        <v>124</v>
      </c>
      <c r="K8976" s="1" t="s">
        <v>12</v>
      </c>
      <c r="L8976" s="1" t="s">
        <v>92</v>
      </c>
    </row>
    <row r="8977" spans="1:12" x14ac:dyDescent="0.2">
      <c r="A8977" s="1" t="s">
        <v>234</v>
      </c>
      <c r="B8977" s="1" t="s">
        <v>13</v>
      </c>
      <c r="C8977" s="2">
        <v>43890</v>
      </c>
      <c r="D8977" s="1" t="s">
        <v>164</v>
      </c>
      <c r="E8977" s="1"/>
      <c r="F8977" s="1" t="s">
        <v>5423</v>
      </c>
      <c r="G8977" s="3">
        <v>469.62</v>
      </c>
      <c r="H8977" s="3"/>
      <c r="I8977" s="1" t="s">
        <v>185</v>
      </c>
      <c r="J8977" s="1" t="s">
        <v>126</v>
      </c>
      <c r="K8977" s="1" t="s">
        <v>12</v>
      </c>
      <c r="L8977" s="1" t="s">
        <v>77</v>
      </c>
    </row>
    <row r="8978" spans="1:12" x14ac:dyDescent="0.2">
      <c r="A8978" s="1" t="s">
        <v>234</v>
      </c>
      <c r="B8978" s="1" t="s">
        <v>13</v>
      </c>
      <c r="C8978" s="2">
        <v>43890</v>
      </c>
      <c r="D8978" s="1" t="s">
        <v>160</v>
      </c>
      <c r="E8978" s="1"/>
      <c r="F8978" s="1" t="s">
        <v>5590</v>
      </c>
      <c r="G8978" s="3"/>
      <c r="H8978" s="3">
        <v>55.07</v>
      </c>
      <c r="I8978" s="1" t="s">
        <v>108</v>
      </c>
      <c r="J8978" s="1" t="s">
        <v>117</v>
      </c>
      <c r="K8978" s="1" t="s">
        <v>84</v>
      </c>
      <c r="L8978" s="1" t="s">
        <v>306</v>
      </c>
    </row>
    <row r="8979" spans="1:12" x14ac:dyDescent="0.2">
      <c r="A8979" s="1" t="s">
        <v>234</v>
      </c>
      <c r="B8979" s="1" t="s">
        <v>13</v>
      </c>
      <c r="C8979" s="2">
        <v>43890</v>
      </c>
      <c r="D8979" s="1" t="s">
        <v>161</v>
      </c>
      <c r="E8979" s="1"/>
      <c r="F8979" s="1" t="s">
        <v>4768</v>
      </c>
      <c r="G8979" s="3"/>
      <c r="H8979" s="3">
        <v>615.38</v>
      </c>
      <c r="I8979" s="1" t="s">
        <v>106</v>
      </c>
      <c r="J8979" s="1" t="s">
        <v>107</v>
      </c>
      <c r="K8979" s="1" t="s">
        <v>12</v>
      </c>
      <c r="L8979" s="1" t="s">
        <v>25</v>
      </c>
    </row>
    <row r="8980" spans="1:12" x14ac:dyDescent="0.2">
      <c r="A8980" s="1" t="s">
        <v>234</v>
      </c>
      <c r="B8980" s="1" t="s">
        <v>13</v>
      </c>
      <c r="C8980" s="2">
        <v>43890</v>
      </c>
      <c r="D8980" s="1" t="s">
        <v>4614</v>
      </c>
      <c r="E8980" s="1"/>
      <c r="F8980" s="1" t="s">
        <v>5216</v>
      </c>
      <c r="G8980" s="3">
        <v>2.65</v>
      </c>
      <c r="H8980" s="3"/>
      <c r="I8980" s="1" t="s">
        <v>106</v>
      </c>
      <c r="J8980" s="1" t="s">
        <v>107</v>
      </c>
      <c r="K8980" s="1" t="s">
        <v>12</v>
      </c>
      <c r="L8980" s="1" t="s">
        <v>313</v>
      </c>
    </row>
    <row r="8981" spans="1:12" x14ac:dyDescent="0.2">
      <c r="A8981" s="1" t="s">
        <v>234</v>
      </c>
      <c r="B8981" s="1" t="s">
        <v>13</v>
      </c>
      <c r="C8981" s="2">
        <v>43890</v>
      </c>
      <c r="D8981" s="1" t="s">
        <v>166</v>
      </c>
      <c r="E8981" s="1"/>
      <c r="F8981" s="1" t="s">
        <v>5283</v>
      </c>
      <c r="G8981" s="3">
        <v>750</v>
      </c>
      <c r="H8981" s="3"/>
      <c r="I8981" s="1" t="s">
        <v>87</v>
      </c>
      <c r="J8981" s="1" t="s">
        <v>116</v>
      </c>
      <c r="K8981" s="1" t="s">
        <v>84</v>
      </c>
      <c r="L8981" s="1" t="s">
        <v>104</v>
      </c>
    </row>
    <row r="8982" spans="1:12" x14ac:dyDescent="0.2">
      <c r="A8982" s="1" t="s">
        <v>234</v>
      </c>
      <c r="B8982" s="1" t="s">
        <v>13</v>
      </c>
      <c r="C8982" s="2">
        <v>43890</v>
      </c>
      <c r="D8982" s="1" t="s">
        <v>4619</v>
      </c>
      <c r="E8982" s="1"/>
      <c r="F8982" s="1" t="s">
        <v>5028</v>
      </c>
      <c r="G8982" s="3">
        <v>11.74</v>
      </c>
      <c r="H8982" s="3"/>
      <c r="I8982" s="1" t="s">
        <v>87</v>
      </c>
      <c r="J8982" s="1" t="s">
        <v>116</v>
      </c>
      <c r="K8982" s="1" t="s">
        <v>84</v>
      </c>
      <c r="L8982" s="1" t="s">
        <v>51</v>
      </c>
    </row>
    <row r="8983" spans="1:12" x14ac:dyDescent="0.2">
      <c r="A8983" s="1" t="s">
        <v>234</v>
      </c>
      <c r="B8983" s="1" t="s">
        <v>13</v>
      </c>
      <c r="C8983" s="2">
        <v>43890</v>
      </c>
      <c r="D8983" s="1" t="s">
        <v>4610</v>
      </c>
      <c r="E8983" s="1"/>
      <c r="F8983" s="1" t="s">
        <v>4720</v>
      </c>
      <c r="G8983" s="3">
        <v>14.7</v>
      </c>
      <c r="H8983" s="3"/>
      <c r="I8983" s="1" t="s">
        <v>87</v>
      </c>
      <c r="J8983" s="1" t="s">
        <v>116</v>
      </c>
      <c r="K8983" s="1" t="s">
        <v>12</v>
      </c>
      <c r="L8983" s="1" t="s">
        <v>77</v>
      </c>
    </row>
    <row r="8984" spans="1:12" x14ac:dyDescent="0.2">
      <c r="A8984" s="1" t="s">
        <v>234</v>
      </c>
      <c r="B8984" s="1" t="s">
        <v>13</v>
      </c>
      <c r="C8984" s="2">
        <v>43890</v>
      </c>
      <c r="D8984" s="1" t="s">
        <v>4595</v>
      </c>
      <c r="E8984" s="1"/>
      <c r="F8984" s="1" t="s">
        <v>5030</v>
      </c>
      <c r="G8984" s="3">
        <v>11.74</v>
      </c>
      <c r="H8984" s="3"/>
      <c r="I8984" s="1" t="s">
        <v>87</v>
      </c>
      <c r="J8984" s="1" t="s">
        <v>116</v>
      </c>
      <c r="K8984" s="1" t="s">
        <v>84</v>
      </c>
      <c r="L8984" s="1" t="s">
        <v>51</v>
      </c>
    </row>
    <row r="8985" spans="1:12" x14ac:dyDescent="0.2">
      <c r="A8985" s="1" t="s">
        <v>234</v>
      </c>
      <c r="B8985" s="1" t="s">
        <v>13</v>
      </c>
      <c r="C8985" s="2">
        <v>43890</v>
      </c>
      <c r="D8985" s="1" t="s">
        <v>166</v>
      </c>
      <c r="E8985" s="1"/>
      <c r="F8985" s="1" t="s">
        <v>4663</v>
      </c>
      <c r="G8985" s="3">
        <v>88.85</v>
      </c>
      <c r="H8985" s="3"/>
      <c r="I8985" s="1" t="s">
        <v>87</v>
      </c>
      <c r="J8985" s="1" t="s">
        <v>253</v>
      </c>
      <c r="K8985" s="1" t="s">
        <v>84</v>
      </c>
      <c r="L8985" s="1" t="s">
        <v>2028</v>
      </c>
    </row>
    <row r="8986" spans="1:12" x14ac:dyDescent="0.2">
      <c r="A8986" s="1" t="s">
        <v>234</v>
      </c>
      <c r="B8986" s="1" t="s">
        <v>13</v>
      </c>
      <c r="C8986" s="2">
        <v>43890</v>
      </c>
      <c r="D8986" s="1" t="s">
        <v>4614</v>
      </c>
      <c r="E8986" s="1"/>
      <c r="F8986" s="1" t="s">
        <v>5186</v>
      </c>
      <c r="G8986" s="3">
        <v>6.65</v>
      </c>
      <c r="H8986" s="3"/>
      <c r="I8986" s="1" t="s">
        <v>87</v>
      </c>
      <c r="J8986" s="1" t="s">
        <v>253</v>
      </c>
      <c r="K8986" s="1" t="s">
        <v>12</v>
      </c>
      <c r="L8986" s="1" t="s">
        <v>28</v>
      </c>
    </row>
    <row r="8987" spans="1:12" x14ac:dyDescent="0.2">
      <c r="A8987" s="1" t="s">
        <v>234</v>
      </c>
      <c r="B8987" s="1" t="s">
        <v>13</v>
      </c>
      <c r="C8987" s="2">
        <v>43890</v>
      </c>
      <c r="D8987" s="1" t="s">
        <v>166</v>
      </c>
      <c r="E8987" s="1"/>
      <c r="F8987" s="1" t="s">
        <v>5263</v>
      </c>
      <c r="G8987" s="3">
        <v>124.18</v>
      </c>
      <c r="H8987" s="3"/>
      <c r="I8987" s="1" t="s">
        <v>120</v>
      </c>
      <c r="J8987" s="1" t="s">
        <v>171</v>
      </c>
      <c r="K8987" s="1" t="s">
        <v>84</v>
      </c>
      <c r="L8987" s="1" t="s">
        <v>306</v>
      </c>
    </row>
    <row r="8988" spans="1:12" x14ac:dyDescent="0.2">
      <c r="A8988" s="1" t="s">
        <v>234</v>
      </c>
      <c r="B8988" s="1" t="s">
        <v>13</v>
      </c>
      <c r="C8988" s="2">
        <v>43890</v>
      </c>
      <c r="D8988" s="1" t="s">
        <v>160</v>
      </c>
      <c r="E8988" s="1"/>
      <c r="F8988" s="1" t="s">
        <v>5820</v>
      </c>
      <c r="G8988" s="3"/>
      <c r="H8988" s="3">
        <v>1296.53</v>
      </c>
      <c r="I8988" s="1" t="s">
        <v>120</v>
      </c>
      <c r="J8988" s="1" t="s">
        <v>171</v>
      </c>
      <c r="K8988" s="1" t="s">
        <v>12</v>
      </c>
      <c r="L8988" s="1" t="s">
        <v>58</v>
      </c>
    </row>
    <row r="8989" spans="1:12" x14ac:dyDescent="0.2">
      <c r="A8989" s="1" t="s">
        <v>234</v>
      </c>
      <c r="B8989" s="1" t="s">
        <v>13</v>
      </c>
      <c r="C8989" s="2">
        <v>43890</v>
      </c>
      <c r="D8989" s="1" t="s">
        <v>4619</v>
      </c>
      <c r="E8989" s="1"/>
      <c r="F8989" s="1" t="s">
        <v>4620</v>
      </c>
      <c r="G8989" s="3">
        <v>10.8</v>
      </c>
      <c r="H8989" s="3"/>
      <c r="I8989" s="1" t="s">
        <v>120</v>
      </c>
      <c r="J8989" s="1" t="s">
        <v>171</v>
      </c>
      <c r="K8989" s="1" t="s">
        <v>84</v>
      </c>
      <c r="L8989" s="1" t="s">
        <v>111</v>
      </c>
    </row>
    <row r="8990" spans="1:12" x14ac:dyDescent="0.2">
      <c r="A8990" s="1" t="s">
        <v>234</v>
      </c>
      <c r="B8990" s="1" t="s">
        <v>13</v>
      </c>
      <c r="C8990" s="2">
        <v>43890</v>
      </c>
      <c r="D8990" s="1" t="s">
        <v>4625</v>
      </c>
      <c r="E8990" s="1"/>
      <c r="F8990" s="1" t="s">
        <v>5821</v>
      </c>
      <c r="G8990" s="3">
        <v>83.92</v>
      </c>
      <c r="H8990" s="3"/>
      <c r="I8990" s="1" t="s">
        <v>120</v>
      </c>
      <c r="J8990" s="1" t="s">
        <v>171</v>
      </c>
      <c r="K8990" s="1" t="s">
        <v>12</v>
      </c>
      <c r="L8990" s="1" t="s">
        <v>378</v>
      </c>
    </row>
    <row r="8991" spans="1:12" x14ac:dyDescent="0.2">
      <c r="A8991" s="1" t="s">
        <v>234</v>
      </c>
      <c r="B8991" s="1" t="s">
        <v>13</v>
      </c>
      <c r="C8991" s="2">
        <v>43890</v>
      </c>
      <c r="D8991" s="1" t="s">
        <v>167</v>
      </c>
      <c r="E8991" s="1"/>
      <c r="F8991" s="1" t="s">
        <v>5822</v>
      </c>
      <c r="G8991" s="3"/>
      <c r="H8991" s="3">
        <v>839.76</v>
      </c>
      <c r="I8991" s="1" t="s">
        <v>120</v>
      </c>
      <c r="J8991" s="1" t="s">
        <v>171</v>
      </c>
      <c r="K8991" s="1" t="s">
        <v>12</v>
      </c>
      <c r="L8991" s="1" t="s">
        <v>81</v>
      </c>
    </row>
    <row r="8992" spans="1:12" x14ac:dyDescent="0.2">
      <c r="A8992" s="1" t="s">
        <v>234</v>
      </c>
      <c r="B8992" s="1" t="s">
        <v>13</v>
      </c>
      <c r="C8992" s="2">
        <v>43890</v>
      </c>
      <c r="D8992" s="1" t="s">
        <v>163</v>
      </c>
      <c r="E8992" s="1"/>
      <c r="F8992" s="1" t="s">
        <v>5823</v>
      </c>
      <c r="G8992" s="3"/>
      <c r="H8992" s="3">
        <v>1047.8699999999999</v>
      </c>
      <c r="I8992" s="1" t="s">
        <v>83</v>
      </c>
      <c r="J8992" s="1" t="s">
        <v>181</v>
      </c>
      <c r="K8992" s="1" t="s">
        <v>12</v>
      </c>
      <c r="L8992" s="1" t="s">
        <v>345</v>
      </c>
    </row>
    <row r="8993" spans="1:12" x14ac:dyDescent="0.2">
      <c r="A8993" s="1" t="s">
        <v>234</v>
      </c>
      <c r="B8993" s="1" t="s">
        <v>13</v>
      </c>
      <c r="C8993" s="2">
        <v>43890</v>
      </c>
      <c r="D8993" s="1" t="s">
        <v>4625</v>
      </c>
      <c r="E8993" s="1"/>
      <c r="F8993" s="1" t="s">
        <v>5824</v>
      </c>
      <c r="G8993" s="3">
        <v>8.77</v>
      </c>
      <c r="H8993" s="3"/>
      <c r="I8993" s="1" t="s">
        <v>83</v>
      </c>
      <c r="J8993" s="1" t="s">
        <v>181</v>
      </c>
      <c r="K8993" s="1" t="s">
        <v>12</v>
      </c>
      <c r="L8993" s="1" t="s">
        <v>38</v>
      </c>
    </row>
    <row r="8994" spans="1:12" x14ac:dyDescent="0.2">
      <c r="A8994" s="1" t="s">
        <v>234</v>
      </c>
      <c r="B8994" s="1" t="s">
        <v>13</v>
      </c>
      <c r="C8994" s="2">
        <v>43890</v>
      </c>
      <c r="D8994" s="1" t="s">
        <v>4595</v>
      </c>
      <c r="E8994" s="1"/>
      <c r="F8994" s="1" t="s">
        <v>5825</v>
      </c>
      <c r="G8994" s="3">
        <v>25.38</v>
      </c>
      <c r="H8994" s="3"/>
      <c r="I8994" s="1" t="s">
        <v>83</v>
      </c>
      <c r="J8994" s="1" t="s">
        <v>181</v>
      </c>
      <c r="K8994" s="1" t="s">
        <v>12</v>
      </c>
      <c r="L8994" s="1" t="s">
        <v>99</v>
      </c>
    </row>
    <row r="8995" spans="1:12" x14ac:dyDescent="0.2">
      <c r="A8995" s="1" t="s">
        <v>234</v>
      </c>
      <c r="B8995" s="1" t="s">
        <v>13</v>
      </c>
      <c r="C8995" s="2">
        <v>43890</v>
      </c>
      <c r="D8995" s="1" t="s">
        <v>4614</v>
      </c>
      <c r="E8995" s="1"/>
      <c r="F8995" s="1" t="s">
        <v>5826</v>
      </c>
      <c r="G8995" s="3">
        <v>512.09</v>
      </c>
      <c r="H8995" s="3"/>
      <c r="I8995" s="1" t="s">
        <v>83</v>
      </c>
      <c r="J8995" s="1" t="s">
        <v>181</v>
      </c>
      <c r="K8995" s="1" t="s">
        <v>12</v>
      </c>
      <c r="L8995" s="1" t="s">
        <v>14</v>
      </c>
    </row>
    <row r="8996" spans="1:12" x14ac:dyDescent="0.2">
      <c r="A8996" s="1" t="s">
        <v>234</v>
      </c>
      <c r="B8996" s="1" t="s">
        <v>13</v>
      </c>
      <c r="C8996" s="2">
        <v>43890</v>
      </c>
      <c r="D8996" s="1" t="s">
        <v>4614</v>
      </c>
      <c r="E8996" s="1"/>
      <c r="F8996" s="1" t="s">
        <v>5827</v>
      </c>
      <c r="G8996" s="3">
        <v>164.67</v>
      </c>
      <c r="H8996" s="3"/>
      <c r="I8996" s="1" t="s">
        <v>83</v>
      </c>
      <c r="J8996" s="1" t="s">
        <v>181</v>
      </c>
      <c r="K8996" s="1" t="s">
        <v>12</v>
      </c>
      <c r="L8996" s="1" t="s">
        <v>44</v>
      </c>
    </row>
    <row r="8997" spans="1:12" x14ac:dyDescent="0.2">
      <c r="A8997" s="1" t="s">
        <v>234</v>
      </c>
      <c r="B8997" s="1" t="s">
        <v>13</v>
      </c>
      <c r="C8997" s="2">
        <v>43890</v>
      </c>
      <c r="D8997" s="1" t="s">
        <v>166</v>
      </c>
      <c r="E8997" s="1"/>
      <c r="F8997" s="1" t="s">
        <v>5828</v>
      </c>
      <c r="G8997" s="3">
        <v>1011.5</v>
      </c>
      <c r="H8997" s="3"/>
      <c r="I8997" s="1" t="s">
        <v>119</v>
      </c>
      <c r="J8997" s="1" t="s">
        <v>86</v>
      </c>
      <c r="K8997" s="1" t="s">
        <v>12</v>
      </c>
      <c r="L8997" s="1" t="s">
        <v>115</v>
      </c>
    </row>
    <row r="8998" spans="1:12" x14ac:dyDescent="0.2">
      <c r="A8998" s="1" t="s">
        <v>234</v>
      </c>
      <c r="B8998" s="1" t="s">
        <v>13</v>
      </c>
      <c r="C8998" s="2">
        <v>43890</v>
      </c>
      <c r="D8998" s="1" t="s">
        <v>166</v>
      </c>
      <c r="E8998" s="1"/>
      <c r="F8998" s="1" t="s">
        <v>4874</v>
      </c>
      <c r="G8998" s="3">
        <v>1038.45</v>
      </c>
      <c r="H8998" s="3"/>
      <c r="I8998" s="1" t="s">
        <v>119</v>
      </c>
      <c r="J8998" s="1" t="s">
        <v>86</v>
      </c>
      <c r="K8998" s="1" t="s">
        <v>84</v>
      </c>
      <c r="L8998" s="1" t="s">
        <v>111</v>
      </c>
    </row>
    <row r="8999" spans="1:12" x14ac:dyDescent="0.2">
      <c r="A8999" s="1" t="s">
        <v>234</v>
      </c>
      <c r="B8999" s="1" t="s">
        <v>13</v>
      </c>
      <c r="C8999" s="2">
        <v>43890</v>
      </c>
      <c r="D8999" s="1" t="s">
        <v>160</v>
      </c>
      <c r="E8999" s="1"/>
      <c r="F8999" s="1" t="s">
        <v>5590</v>
      </c>
      <c r="G8999" s="3"/>
      <c r="H8999" s="3">
        <v>927.48</v>
      </c>
      <c r="I8999" s="1" t="s">
        <v>119</v>
      </c>
      <c r="J8999" s="1" t="s">
        <v>86</v>
      </c>
      <c r="K8999" s="1" t="s">
        <v>84</v>
      </c>
      <c r="L8999" s="1" t="s">
        <v>306</v>
      </c>
    </row>
    <row r="9000" spans="1:12" x14ac:dyDescent="0.2">
      <c r="A9000" s="1" t="s">
        <v>234</v>
      </c>
      <c r="B9000" s="1" t="s">
        <v>13</v>
      </c>
      <c r="C9000" s="2">
        <v>43890</v>
      </c>
      <c r="D9000" s="1" t="s">
        <v>160</v>
      </c>
      <c r="E9000" s="1"/>
      <c r="F9000" s="1" t="s">
        <v>5829</v>
      </c>
      <c r="G9000" s="3"/>
      <c r="H9000" s="3">
        <v>525</v>
      </c>
      <c r="I9000" s="1" t="s">
        <v>119</v>
      </c>
      <c r="J9000" s="1" t="s">
        <v>86</v>
      </c>
      <c r="K9000" s="1" t="s">
        <v>12</v>
      </c>
      <c r="L9000" s="1" t="s">
        <v>3125</v>
      </c>
    </row>
    <row r="9001" spans="1:12" x14ac:dyDescent="0.2">
      <c r="A9001" s="1" t="s">
        <v>234</v>
      </c>
      <c r="B9001" s="1" t="s">
        <v>13</v>
      </c>
      <c r="C9001" s="2">
        <v>43890</v>
      </c>
      <c r="D9001" s="1" t="s">
        <v>161</v>
      </c>
      <c r="E9001" s="1"/>
      <c r="F9001" s="1" t="s">
        <v>5830</v>
      </c>
      <c r="G9001" s="3"/>
      <c r="H9001" s="3">
        <v>703.62</v>
      </c>
      <c r="I9001" s="1" t="s">
        <v>119</v>
      </c>
      <c r="J9001" s="1" t="s">
        <v>86</v>
      </c>
      <c r="K9001" s="1" t="s">
        <v>12</v>
      </c>
      <c r="L9001" s="1" t="s">
        <v>82</v>
      </c>
    </row>
    <row r="9002" spans="1:12" x14ac:dyDescent="0.2">
      <c r="A9002" s="1" t="s">
        <v>234</v>
      </c>
      <c r="B9002" s="1" t="s">
        <v>13</v>
      </c>
      <c r="C9002" s="2">
        <v>43890</v>
      </c>
      <c r="D9002" s="1" t="s">
        <v>161</v>
      </c>
      <c r="E9002" s="1"/>
      <c r="F9002" s="1" t="s">
        <v>5511</v>
      </c>
      <c r="G9002" s="3"/>
      <c r="H9002" s="3">
        <v>913.41</v>
      </c>
      <c r="I9002" s="1" t="s">
        <v>119</v>
      </c>
      <c r="J9002" s="1" t="s">
        <v>86</v>
      </c>
      <c r="K9002" s="1" t="s">
        <v>84</v>
      </c>
      <c r="L9002" s="1" t="s">
        <v>114</v>
      </c>
    </row>
    <row r="9003" spans="1:12" x14ac:dyDescent="0.2">
      <c r="A9003" s="1" t="s">
        <v>234</v>
      </c>
      <c r="B9003" s="1" t="s">
        <v>13</v>
      </c>
      <c r="C9003" s="2">
        <v>43890</v>
      </c>
      <c r="D9003" s="1" t="s">
        <v>161</v>
      </c>
      <c r="E9003" s="1"/>
      <c r="F9003" s="1" t="s">
        <v>5831</v>
      </c>
      <c r="G9003" s="3"/>
      <c r="H9003" s="3">
        <v>410.31</v>
      </c>
      <c r="I9003" s="1" t="s">
        <v>119</v>
      </c>
      <c r="J9003" s="1" t="s">
        <v>86</v>
      </c>
      <c r="K9003" s="1" t="s">
        <v>12</v>
      </c>
      <c r="L9003" s="1" t="s">
        <v>446</v>
      </c>
    </row>
    <row r="9004" spans="1:12" x14ac:dyDescent="0.2">
      <c r="A9004" s="1" t="s">
        <v>234</v>
      </c>
      <c r="B9004" s="1" t="s">
        <v>13</v>
      </c>
      <c r="C9004" s="2">
        <v>43890</v>
      </c>
      <c r="D9004" s="1" t="s">
        <v>164</v>
      </c>
      <c r="E9004" s="1"/>
      <c r="F9004" s="1" t="s">
        <v>5832</v>
      </c>
      <c r="G9004" s="3">
        <v>690</v>
      </c>
      <c r="H9004" s="3"/>
      <c r="I9004" s="1" t="s">
        <v>119</v>
      </c>
      <c r="J9004" s="1" t="s">
        <v>86</v>
      </c>
      <c r="K9004" s="1" t="s">
        <v>12</v>
      </c>
      <c r="L9004" s="1" t="s">
        <v>61</v>
      </c>
    </row>
    <row r="9005" spans="1:12" x14ac:dyDescent="0.2">
      <c r="A9005" s="1" t="s">
        <v>234</v>
      </c>
      <c r="B9005" s="1" t="s">
        <v>13</v>
      </c>
      <c r="C9005" s="2">
        <v>43890</v>
      </c>
      <c r="D9005" s="1" t="s">
        <v>163</v>
      </c>
      <c r="E9005" s="1"/>
      <c r="F9005" s="1" t="s">
        <v>5833</v>
      </c>
      <c r="G9005" s="3"/>
      <c r="H9005" s="3">
        <v>924</v>
      </c>
      <c r="I9005" s="1" t="s">
        <v>119</v>
      </c>
      <c r="J9005" s="1" t="s">
        <v>86</v>
      </c>
      <c r="K9005" s="1" t="s">
        <v>12</v>
      </c>
      <c r="L9005" s="1" t="s">
        <v>342</v>
      </c>
    </row>
    <row r="9006" spans="1:12" x14ac:dyDescent="0.2">
      <c r="A9006" s="1" t="s">
        <v>234</v>
      </c>
      <c r="B9006" s="1" t="s">
        <v>13</v>
      </c>
      <c r="C9006" s="2">
        <v>43890</v>
      </c>
      <c r="D9006" s="1" t="s">
        <v>163</v>
      </c>
      <c r="E9006" s="1"/>
      <c r="F9006" s="1" t="s">
        <v>5834</v>
      </c>
      <c r="G9006" s="3"/>
      <c r="H9006" s="3">
        <v>445.31</v>
      </c>
      <c r="I9006" s="1" t="s">
        <v>119</v>
      </c>
      <c r="J9006" s="1" t="s">
        <v>86</v>
      </c>
      <c r="K9006" s="1" t="s">
        <v>12</v>
      </c>
      <c r="L9006" s="1" t="s">
        <v>446</v>
      </c>
    </row>
    <row r="9007" spans="1:12" x14ac:dyDescent="0.2">
      <c r="A9007" s="1" t="s">
        <v>234</v>
      </c>
      <c r="B9007" s="1" t="s">
        <v>13</v>
      </c>
      <c r="C9007" s="2">
        <v>43890</v>
      </c>
      <c r="D9007" s="1" t="s">
        <v>163</v>
      </c>
      <c r="E9007" s="1"/>
      <c r="F9007" s="1" t="s">
        <v>5835</v>
      </c>
      <c r="G9007" s="3"/>
      <c r="H9007" s="3">
        <v>204</v>
      </c>
      <c r="I9007" s="1" t="s">
        <v>119</v>
      </c>
      <c r="J9007" s="1" t="s">
        <v>86</v>
      </c>
      <c r="K9007" s="1" t="s">
        <v>12</v>
      </c>
      <c r="L9007" s="1" t="s">
        <v>2772</v>
      </c>
    </row>
    <row r="9008" spans="1:12" x14ac:dyDescent="0.2">
      <c r="A9008" s="1" t="s">
        <v>234</v>
      </c>
      <c r="B9008" s="1" t="s">
        <v>13</v>
      </c>
      <c r="C9008" s="2">
        <v>43890</v>
      </c>
      <c r="D9008" s="1" t="s">
        <v>162</v>
      </c>
      <c r="E9008" s="1"/>
      <c r="F9008" s="1" t="s">
        <v>5836</v>
      </c>
      <c r="G9008" s="3">
        <v>1933.67</v>
      </c>
      <c r="H9008" s="3"/>
      <c r="I9008" s="1" t="s">
        <v>119</v>
      </c>
      <c r="J9008" s="1" t="s">
        <v>86</v>
      </c>
      <c r="K9008" s="1" t="s">
        <v>12</v>
      </c>
      <c r="L9008" s="1" t="s">
        <v>289</v>
      </c>
    </row>
    <row r="9009" spans="1:12" x14ac:dyDescent="0.2">
      <c r="A9009" s="1" t="s">
        <v>234</v>
      </c>
      <c r="B9009" s="1" t="s">
        <v>13</v>
      </c>
      <c r="C9009" s="2">
        <v>43890</v>
      </c>
      <c r="D9009" s="1" t="s">
        <v>162</v>
      </c>
      <c r="E9009" s="1"/>
      <c r="F9009" s="1" t="s">
        <v>5837</v>
      </c>
      <c r="G9009" s="3">
        <v>849</v>
      </c>
      <c r="H9009" s="3"/>
      <c r="I9009" s="1" t="s">
        <v>119</v>
      </c>
      <c r="J9009" s="1" t="s">
        <v>86</v>
      </c>
      <c r="K9009" s="1" t="s">
        <v>12</v>
      </c>
      <c r="L9009" s="1" t="s">
        <v>566</v>
      </c>
    </row>
    <row r="9010" spans="1:12" x14ac:dyDescent="0.2">
      <c r="A9010" s="1" t="s">
        <v>234</v>
      </c>
      <c r="B9010" s="1" t="s">
        <v>13</v>
      </c>
      <c r="C9010" s="2">
        <v>43890</v>
      </c>
      <c r="D9010" s="1" t="s">
        <v>162</v>
      </c>
      <c r="E9010" s="1"/>
      <c r="F9010" s="1" t="s">
        <v>5838</v>
      </c>
      <c r="G9010" s="3">
        <v>1439.25</v>
      </c>
      <c r="H9010" s="3"/>
      <c r="I9010" s="1" t="s">
        <v>119</v>
      </c>
      <c r="J9010" s="1" t="s">
        <v>86</v>
      </c>
      <c r="K9010" s="1" t="s">
        <v>12</v>
      </c>
      <c r="L9010" s="1" t="s">
        <v>31</v>
      </c>
    </row>
    <row r="9011" spans="1:12" x14ac:dyDescent="0.2">
      <c r="A9011" s="1" t="s">
        <v>234</v>
      </c>
      <c r="B9011" s="1" t="s">
        <v>13</v>
      </c>
      <c r="C9011" s="2">
        <v>43890</v>
      </c>
      <c r="D9011" s="1" t="s">
        <v>162</v>
      </c>
      <c r="E9011" s="1"/>
      <c r="F9011" s="1" t="s">
        <v>5520</v>
      </c>
      <c r="G9011" s="3">
        <v>2146.64</v>
      </c>
      <c r="H9011" s="3"/>
      <c r="I9011" s="1" t="s">
        <v>119</v>
      </c>
      <c r="J9011" s="1" t="s">
        <v>86</v>
      </c>
      <c r="K9011" s="1" t="s">
        <v>84</v>
      </c>
      <c r="L9011" s="1" t="s">
        <v>63</v>
      </c>
    </row>
    <row r="9012" spans="1:12" x14ac:dyDescent="0.2">
      <c r="A9012" s="1" t="s">
        <v>234</v>
      </c>
      <c r="B9012" s="1" t="s">
        <v>13</v>
      </c>
      <c r="C9012" s="2">
        <v>43890</v>
      </c>
      <c r="D9012" s="1" t="s">
        <v>162</v>
      </c>
      <c r="E9012" s="1"/>
      <c r="F9012" s="1" t="s">
        <v>5839</v>
      </c>
      <c r="G9012" s="3">
        <v>873</v>
      </c>
      <c r="H9012" s="3"/>
      <c r="I9012" s="1" t="s">
        <v>119</v>
      </c>
      <c r="J9012" s="1" t="s">
        <v>86</v>
      </c>
      <c r="K9012" s="1" t="s">
        <v>12</v>
      </c>
      <c r="L9012" s="1" t="s">
        <v>387</v>
      </c>
    </row>
    <row r="9013" spans="1:12" x14ac:dyDescent="0.2">
      <c r="A9013" s="1" t="s">
        <v>234</v>
      </c>
      <c r="B9013" s="1" t="s">
        <v>13</v>
      </c>
      <c r="C9013" s="2">
        <v>43890</v>
      </c>
      <c r="D9013" s="1" t="s">
        <v>4619</v>
      </c>
      <c r="E9013" s="1"/>
      <c r="F9013" s="1" t="s">
        <v>5373</v>
      </c>
      <c r="G9013" s="3">
        <v>24.52</v>
      </c>
      <c r="H9013" s="3"/>
      <c r="I9013" s="1" t="s">
        <v>119</v>
      </c>
      <c r="J9013" s="1" t="s">
        <v>86</v>
      </c>
      <c r="K9013" s="1" t="s">
        <v>12</v>
      </c>
      <c r="L9013" s="1" t="s">
        <v>110</v>
      </c>
    </row>
    <row r="9014" spans="1:12" x14ac:dyDescent="0.2">
      <c r="A9014" s="1" t="s">
        <v>234</v>
      </c>
      <c r="B9014" s="1" t="s">
        <v>13</v>
      </c>
      <c r="C9014" s="2">
        <v>43890</v>
      </c>
      <c r="D9014" s="1" t="s">
        <v>4619</v>
      </c>
      <c r="E9014" s="1"/>
      <c r="F9014" s="1" t="s">
        <v>5400</v>
      </c>
      <c r="G9014" s="3">
        <v>305.37</v>
      </c>
      <c r="H9014" s="3"/>
      <c r="I9014" s="1" t="s">
        <v>119</v>
      </c>
      <c r="J9014" s="1" t="s">
        <v>86</v>
      </c>
      <c r="K9014" s="1" t="s">
        <v>12</v>
      </c>
      <c r="L9014" s="1" t="s">
        <v>24</v>
      </c>
    </row>
    <row r="9015" spans="1:12" x14ac:dyDescent="0.2">
      <c r="A9015" s="1" t="s">
        <v>234</v>
      </c>
      <c r="B9015" s="1" t="s">
        <v>13</v>
      </c>
      <c r="C9015" s="2">
        <v>43890</v>
      </c>
      <c r="D9015" s="1" t="s">
        <v>4610</v>
      </c>
      <c r="E9015" s="1"/>
      <c r="F9015" s="1" t="s">
        <v>5588</v>
      </c>
      <c r="G9015" s="3">
        <v>46.97</v>
      </c>
      <c r="H9015" s="3"/>
      <c r="I9015" s="1" t="s">
        <v>119</v>
      </c>
      <c r="J9015" s="1" t="s">
        <v>86</v>
      </c>
      <c r="K9015" s="1" t="s">
        <v>84</v>
      </c>
      <c r="L9015" s="1" t="s">
        <v>51</v>
      </c>
    </row>
    <row r="9016" spans="1:12" x14ac:dyDescent="0.2">
      <c r="A9016" s="1" t="s">
        <v>234</v>
      </c>
      <c r="B9016" s="1" t="s">
        <v>13</v>
      </c>
      <c r="C9016" s="2">
        <v>43890</v>
      </c>
      <c r="D9016" s="1" t="s">
        <v>4610</v>
      </c>
      <c r="E9016" s="1"/>
      <c r="F9016" s="1" t="s">
        <v>5840</v>
      </c>
      <c r="G9016" s="3">
        <v>66.5</v>
      </c>
      <c r="H9016" s="3"/>
      <c r="I9016" s="1" t="s">
        <v>119</v>
      </c>
      <c r="J9016" s="1" t="s">
        <v>86</v>
      </c>
      <c r="K9016" s="1" t="s">
        <v>12</v>
      </c>
      <c r="L9016" s="1" t="s">
        <v>35</v>
      </c>
    </row>
    <row r="9017" spans="1:12" x14ac:dyDescent="0.2">
      <c r="A9017" s="1" t="s">
        <v>234</v>
      </c>
      <c r="B9017" s="1" t="s">
        <v>13</v>
      </c>
      <c r="C9017" s="2">
        <v>43890</v>
      </c>
      <c r="D9017" s="1" t="s">
        <v>4625</v>
      </c>
      <c r="E9017" s="1"/>
      <c r="F9017" s="1" t="s">
        <v>5841</v>
      </c>
      <c r="G9017" s="3">
        <v>159.30000000000001</v>
      </c>
      <c r="H9017" s="3"/>
      <c r="I9017" s="1" t="s">
        <v>119</v>
      </c>
      <c r="J9017" s="1" t="s">
        <v>86</v>
      </c>
      <c r="K9017" s="1" t="s">
        <v>12</v>
      </c>
      <c r="L9017" s="1" t="s">
        <v>31</v>
      </c>
    </row>
    <row r="9018" spans="1:12" x14ac:dyDescent="0.2">
      <c r="A9018" s="1" t="s">
        <v>234</v>
      </c>
      <c r="B9018" s="1" t="s">
        <v>13</v>
      </c>
      <c r="C9018" s="2">
        <v>43890</v>
      </c>
      <c r="D9018" s="1" t="s">
        <v>4625</v>
      </c>
      <c r="E9018" s="1"/>
      <c r="F9018" s="1" t="s">
        <v>5129</v>
      </c>
      <c r="G9018" s="3">
        <v>72.61</v>
      </c>
      <c r="H9018" s="3"/>
      <c r="I9018" s="1" t="s">
        <v>119</v>
      </c>
      <c r="J9018" s="1" t="s">
        <v>86</v>
      </c>
      <c r="K9018" s="1" t="s">
        <v>84</v>
      </c>
      <c r="L9018" s="1" t="s">
        <v>63</v>
      </c>
    </row>
    <row r="9019" spans="1:12" x14ac:dyDescent="0.2">
      <c r="A9019" s="1" t="s">
        <v>234</v>
      </c>
      <c r="B9019" s="1" t="s">
        <v>13</v>
      </c>
      <c r="C9019" s="2">
        <v>43890</v>
      </c>
      <c r="D9019" s="1" t="s">
        <v>167</v>
      </c>
      <c r="E9019" s="1"/>
      <c r="F9019" s="1" t="s">
        <v>5842</v>
      </c>
      <c r="G9019" s="3"/>
      <c r="H9019" s="3">
        <v>1197</v>
      </c>
      <c r="I9019" s="1" t="s">
        <v>119</v>
      </c>
      <c r="J9019" s="1" t="s">
        <v>86</v>
      </c>
      <c r="K9019" s="1" t="s">
        <v>12</v>
      </c>
      <c r="L9019" s="1" t="s">
        <v>3775</v>
      </c>
    </row>
    <row r="9020" spans="1:12" x14ac:dyDescent="0.2">
      <c r="A9020" s="1" t="s">
        <v>234</v>
      </c>
      <c r="B9020" s="1" t="s">
        <v>13</v>
      </c>
      <c r="C9020" s="2">
        <v>43890</v>
      </c>
      <c r="D9020" s="1" t="s">
        <v>4614</v>
      </c>
      <c r="E9020" s="1"/>
      <c r="F9020" s="1" t="s">
        <v>5843</v>
      </c>
      <c r="G9020" s="3">
        <v>159.30000000000001</v>
      </c>
      <c r="H9020" s="3"/>
      <c r="I9020" s="1" t="s">
        <v>119</v>
      </c>
      <c r="J9020" s="1" t="s">
        <v>86</v>
      </c>
      <c r="K9020" s="1" t="s">
        <v>12</v>
      </c>
      <c r="L9020" s="1" t="s">
        <v>31</v>
      </c>
    </row>
    <row r="9021" spans="1:12" x14ac:dyDescent="0.2">
      <c r="A9021" s="1" t="s">
        <v>234</v>
      </c>
      <c r="B9021" s="1" t="s">
        <v>13</v>
      </c>
      <c r="C9021" s="2">
        <v>43890</v>
      </c>
      <c r="D9021" s="1" t="s">
        <v>4614</v>
      </c>
      <c r="E9021" s="1"/>
      <c r="F9021" s="1" t="s">
        <v>5844</v>
      </c>
      <c r="G9021" s="3">
        <v>120.17</v>
      </c>
      <c r="H9021" s="3"/>
      <c r="I9021" s="1" t="s">
        <v>119</v>
      </c>
      <c r="J9021" s="1" t="s">
        <v>86</v>
      </c>
      <c r="K9021" s="1" t="s">
        <v>12</v>
      </c>
      <c r="L9021" s="1" t="s">
        <v>387</v>
      </c>
    </row>
    <row r="9022" spans="1:12" x14ac:dyDescent="0.2">
      <c r="A9022" s="1" t="s">
        <v>234</v>
      </c>
      <c r="B9022" s="1" t="s">
        <v>13</v>
      </c>
      <c r="C9022" s="2">
        <v>43890</v>
      </c>
      <c r="D9022" s="1" t="s">
        <v>4614</v>
      </c>
      <c r="E9022" s="1"/>
      <c r="F9022" s="1" t="s">
        <v>5845</v>
      </c>
      <c r="G9022" s="3">
        <v>60.58</v>
      </c>
      <c r="H9022" s="3"/>
      <c r="I9022" s="1" t="s">
        <v>119</v>
      </c>
      <c r="J9022" s="1" t="s">
        <v>86</v>
      </c>
      <c r="K9022" s="1" t="s">
        <v>12</v>
      </c>
      <c r="L9022" s="1" t="s">
        <v>469</v>
      </c>
    </row>
    <row r="9023" spans="1:12" x14ac:dyDescent="0.2">
      <c r="A9023" s="1" t="s">
        <v>234</v>
      </c>
      <c r="B9023" s="1" t="s">
        <v>13</v>
      </c>
      <c r="C9023" s="2">
        <v>43890</v>
      </c>
      <c r="D9023" s="1" t="s">
        <v>4595</v>
      </c>
      <c r="E9023" s="1"/>
      <c r="F9023" s="1" t="s">
        <v>4952</v>
      </c>
      <c r="G9023" s="3">
        <v>34.11</v>
      </c>
      <c r="H9023" s="3"/>
      <c r="I9023" s="1" t="s">
        <v>83</v>
      </c>
      <c r="J9023" s="1" t="s">
        <v>175</v>
      </c>
      <c r="K9023" s="1" t="s">
        <v>84</v>
      </c>
      <c r="L9023" s="1" t="s">
        <v>111</v>
      </c>
    </row>
    <row r="9024" spans="1:12" x14ac:dyDescent="0.2">
      <c r="A9024" s="1" t="s">
        <v>234</v>
      </c>
      <c r="B9024" s="1" t="s">
        <v>13</v>
      </c>
      <c r="C9024" s="2">
        <v>43890</v>
      </c>
      <c r="D9024" s="1" t="s">
        <v>4619</v>
      </c>
      <c r="E9024" s="1"/>
      <c r="F9024" s="1" t="s">
        <v>5335</v>
      </c>
      <c r="G9024" s="3">
        <v>10.62</v>
      </c>
      <c r="H9024" s="3"/>
      <c r="I9024" s="1" t="s">
        <v>179</v>
      </c>
      <c r="J9024" s="1" t="s">
        <v>89</v>
      </c>
      <c r="K9024" s="1" t="s">
        <v>12</v>
      </c>
      <c r="L9024" s="1" t="s">
        <v>77</v>
      </c>
    </row>
    <row r="9025" spans="1:12" x14ac:dyDescent="0.2">
      <c r="A9025" s="1" t="s">
        <v>234</v>
      </c>
      <c r="B9025" s="1" t="s">
        <v>13</v>
      </c>
      <c r="C9025" s="2">
        <v>43890</v>
      </c>
      <c r="D9025" s="1" t="s">
        <v>4625</v>
      </c>
      <c r="E9025" s="1"/>
      <c r="F9025" s="1" t="s">
        <v>5846</v>
      </c>
      <c r="G9025" s="3">
        <v>28.33</v>
      </c>
      <c r="H9025" s="3"/>
      <c r="I9025" s="1" t="s">
        <v>179</v>
      </c>
      <c r="J9025" s="1" t="s">
        <v>89</v>
      </c>
      <c r="K9025" s="1" t="s">
        <v>12</v>
      </c>
      <c r="L9025" s="1" t="s">
        <v>28</v>
      </c>
    </row>
    <row r="9026" spans="1:12" x14ac:dyDescent="0.2">
      <c r="A9026" s="1" t="s">
        <v>234</v>
      </c>
      <c r="B9026" s="1" t="s">
        <v>13</v>
      </c>
      <c r="C9026" s="2">
        <v>43890</v>
      </c>
      <c r="D9026" s="1" t="s">
        <v>166</v>
      </c>
      <c r="E9026" s="1"/>
      <c r="F9026" s="1" t="s">
        <v>5847</v>
      </c>
      <c r="G9026" s="3">
        <v>708</v>
      </c>
      <c r="H9026" s="3"/>
      <c r="I9026" s="1" t="s">
        <v>85</v>
      </c>
      <c r="J9026" s="1" t="s">
        <v>125</v>
      </c>
      <c r="K9026" s="1" t="s">
        <v>12</v>
      </c>
      <c r="L9026" s="1" t="s">
        <v>296</v>
      </c>
    </row>
    <row r="9027" spans="1:12" x14ac:dyDescent="0.2">
      <c r="A9027" s="1" t="s">
        <v>234</v>
      </c>
      <c r="B9027" s="1" t="s">
        <v>13</v>
      </c>
      <c r="C9027" s="2">
        <v>43890</v>
      </c>
      <c r="D9027" s="1" t="s">
        <v>4610</v>
      </c>
      <c r="E9027" s="1"/>
      <c r="F9027" s="1" t="s">
        <v>5848</v>
      </c>
      <c r="G9027" s="3">
        <v>22.05</v>
      </c>
      <c r="H9027" s="3"/>
      <c r="I9027" s="1" t="s">
        <v>85</v>
      </c>
      <c r="J9027" s="1" t="s">
        <v>125</v>
      </c>
      <c r="K9027" s="1" t="s">
        <v>12</v>
      </c>
      <c r="L9027" s="1" t="s">
        <v>91</v>
      </c>
    </row>
    <row r="9028" spans="1:12" x14ac:dyDescent="0.2">
      <c r="A9028" s="1" t="s">
        <v>234</v>
      </c>
      <c r="B9028" s="1" t="s">
        <v>13</v>
      </c>
      <c r="C9028" s="2">
        <v>43890</v>
      </c>
      <c r="D9028" s="1" t="s">
        <v>167</v>
      </c>
      <c r="E9028" s="1"/>
      <c r="F9028" s="1" t="s">
        <v>5510</v>
      </c>
      <c r="G9028" s="3"/>
      <c r="H9028" s="3">
        <v>611.02</v>
      </c>
      <c r="I9028" s="1" t="s">
        <v>85</v>
      </c>
      <c r="J9028" s="1" t="s">
        <v>125</v>
      </c>
      <c r="K9028" s="1" t="s">
        <v>84</v>
      </c>
      <c r="L9028" s="1" t="s">
        <v>114</v>
      </c>
    </row>
    <row r="9029" spans="1:12" x14ac:dyDescent="0.2">
      <c r="A9029" s="1" t="s">
        <v>234</v>
      </c>
      <c r="B9029" s="1" t="s">
        <v>13</v>
      </c>
      <c r="C9029" s="2">
        <v>43890</v>
      </c>
      <c r="D9029" s="1" t="s">
        <v>166</v>
      </c>
      <c r="E9029" s="1"/>
      <c r="F9029" s="1" t="s">
        <v>5849</v>
      </c>
      <c r="G9029" s="3">
        <v>840</v>
      </c>
      <c r="H9029" s="3"/>
      <c r="I9029" s="1" t="s">
        <v>177</v>
      </c>
      <c r="J9029" s="1" t="s">
        <v>178</v>
      </c>
      <c r="K9029" s="1" t="s">
        <v>12</v>
      </c>
      <c r="L9029" s="1" t="s">
        <v>349</v>
      </c>
    </row>
    <row r="9030" spans="1:12" x14ac:dyDescent="0.2">
      <c r="A9030" s="1" t="s">
        <v>234</v>
      </c>
      <c r="B9030" s="1" t="s">
        <v>13</v>
      </c>
      <c r="C9030" s="2">
        <v>43890</v>
      </c>
      <c r="D9030" s="1" t="s">
        <v>166</v>
      </c>
      <c r="E9030" s="1"/>
      <c r="F9030" s="1" t="s">
        <v>5658</v>
      </c>
      <c r="G9030" s="3">
        <v>74.989999999999995</v>
      </c>
      <c r="H9030" s="3"/>
      <c r="I9030" s="1" t="s">
        <v>177</v>
      </c>
      <c r="J9030" s="1" t="s">
        <v>178</v>
      </c>
      <c r="K9030" s="1" t="s">
        <v>12</v>
      </c>
      <c r="L9030" s="1" t="s">
        <v>24</v>
      </c>
    </row>
    <row r="9031" spans="1:12" x14ac:dyDescent="0.2">
      <c r="A9031" s="1" t="s">
        <v>234</v>
      </c>
      <c r="B9031" s="1" t="s">
        <v>13</v>
      </c>
      <c r="C9031" s="2">
        <v>43890</v>
      </c>
      <c r="D9031" s="1" t="s">
        <v>161</v>
      </c>
      <c r="E9031" s="1"/>
      <c r="F9031" s="1" t="s">
        <v>5217</v>
      </c>
      <c r="G9031" s="3"/>
      <c r="H9031" s="3">
        <v>202.43</v>
      </c>
      <c r="I9031" s="1" t="s">
        <v>123</v>
      </c>
      <c r="J9031" s="1" t="s">
        <v>124</v>
      </c>
      <c r="K9031" s="1" t="s">
        <v>84</v>
      </c>
      <c r="L9031" s="1" t="s">
        <v>241</v>
      </c>
    </row>
    <row r="9032" spans="1:12" x14ac:dyDescent="0.2">
      <c r="A9032" s="1" t="s">
        <v>234</v>
      </c>
      <c r="B9032" s="1" t="s">
        <v>13</v>
      </c>
      <c r="C9032" s="2">
        <v>43890</v>
      </c>
      <c r="D9032" s="1" t="s">
        <v>167</v>
      </c>
      <c r="E9032" s="1"/>
      <c r="F9032" s="1" t="s">
        <v>4621</v>
      </c>
      <c r="G9032" s="3"/>
      <c r="H9032" s="3">
        <v>71.08</v>
      </c>
      <c r="I9032" s="1" t="s">
        <v>123</v>
      </c>
      <c r="J9032" s="1" t="s">
        <v>124</v>
      </c>
      <c r="K9032" s="1" t="s">
        <v>84</v>
      </c>
      <c r="L9032" s="1" t="s">
        <v>2028</v>
      </c>
    </row>
    <row r="9033" spans="1:12" x14ac:dyDescent="0.2">
      <c r="A9033" s="1" t="s">
        <v>234</v>
      </c>
      <c r="B9033" s="1" t="s">
        <v>13</v>
      </c>
      <c r="C9033" s="2">
        <v>43890</v>
      </c>
      <c r="D9033" s="1" t="s">
        <v>164</v>
      </c>
      <c r="E9033" s="1"/>
      <c r="F9033" s="1" t="s">
        <v>4680</v>
      </c>
      <c r="G9033" s="3">
        <v>151.83000000000001</v>
      </c>
      <c r="H9033" s="3"/>
      <c r="I9033" s="1" t="s">
        <v>185</v>
      </c>
      <c r="J9033" s="1" t="s">
        <v>126</v>
      </c>
      <c r="K9033" s="1" t="s">
        <v>84</v>
      </c>
      <c r="L9033" s="1" t="s">
        <v>241</v>
      </c>
    </row>
    <row r="9034" spans="1:12" x14ac:dyDescent="0.2">
      <c r="A9034" s="1" t="s">
        <v>234</v>
      </c>
      <c r="B9034" s="1" t="s">
        <v>13</v>
      </c>
      <c r="C9034" s="2">
        <v>43890</v>
      </c>
      <c r="D9034" s="1" t="s">
        <v>4625</v>
      </c>
      <c r="E9034" s="1"/>
      <c r="F9034" s="1" t="s">
        <v>5850</v>
      </c>
      <c r="G9034" s="3">
        <v>53.4</v>
      </c>
      <c r="H9034" s="3"/>
      <c r="I9034" s="1" t="s">
        <v>185</v>
      </c>
      <c r="J9034" s="1" t="s">
        <v>126</v>
      </c>
      <c r="K9034" s="1" t="s">
        <v>12</v>
      </c>
      <c r="L9034" s="1" t="s">
        <v>92</v>
      </c>
    </row>
    <row r="9035" spans="1:12" x14ac:dyDescent="0.2">
      <c r="A9035" s="1" t="s">
        <v>234</v>
      </c>
      <c r="B9035" s="1" t="s">
        <v>13</v>
      </c>
      <c r="C9035" s="2">
        <v>43890</v>
      </c>
      <c r="D9035" s="1" t="s">
        <v>4614</v>
      </c>
      <c r="E9035" s="1"/>
      <c r="F9035" s="1" t="s">
        <v>4618</v>
      </c>
      <c r="G9035" s="3">
        <v>14.05</v>
      </c>
      <c r="H9035" s="3"/>
      <c r="I9035" s="1" t="s">
        <v>185</v>
      </c>
      <c r="J9035" s="1" t="s">
        <v>126</v>
      </c>
      <c r="K9035" s="1" t="s">
        <v>12</v>
      </c>
      <c r="L9035" s="1" t="s">
        <v>77</v>
      </c>
    </row>
    <row r="9036" spans="1:12" x14ac:dyDescent="0.2">
      <c r="A9036" s="1" t="s">
        <v>234</v>
      </c>
      <c r="B9036" s="1" t="s">
        <v>13</v>
      </c>
      <c r="C9036" s="2">
        <v>43890</v>
      </c>
      <c r="D9036" s="1" t="s">
        <v>161</v>
      </c>
      <c r="E9036" s="1"/>
      <c r="F9036" s="1" t="s">
        <v>4812</v>
      </c>
      <c r="G9036" s="3"/>
      <c r="H9036" s="3">
        <v>97.49</v>
      </c>
      <c r="I9036" s="1" t="s">
        <v>106</v>
      </c>
      <c r="J9036" s="1" t="s">
        <v>122</v>
      </c>
      <c r="K9036" s="1" t="s">
        <v>84</v>
      </c>
      <c r="L9036" s="1" t="s">
        <v>26</v>
      </c>
    </row>
    <row r="9037" spans="1:12" x14ac:dyDescent="0.2">
      <c r="A9037" s="1" t="s">
        <v>234</v>
      </c>
      <c r="B9037" s="1" t="s">
        <v>13</v>
      </c>
      <c r="C9037" s="2">
        <v>43890</v>
      </c>
      <c r="D9037" s="1" t="s">
        <v>165</v>
      </c>
      <c r="E9037" s="1"/>
      <c r="F9037" s="1" t="s">
        <v>4730</v>
      </c>
      <c r="G9037" s="3">
        <v>57.38</v>
      </c>
      <c r="H9037" s="3"/>
      <c r="I9037" s="1" t="s">
        <v>108</v>
      </c>
      <c r="J9037" s="1" t="s">
        <v>117</v>
      </c>
      <c r="K9037" s="1" t="s">
        <v>84</v>
      </c>
      <c r="L9037" s="1" t="s">
        <v>306</v>
      </c>
    </row>
    <row r="9038" spans="1:12" x14ac:dyDescent="0.2">
      <c r="A9038" s="1" t="s">
        <v>234</v>
      </c>
      <c r="B9038" s="1" t="s">
        <v>13</v>
      </c>
      <c r="C9038" s="2">
        <v>43890</v>
      </c>
      <c r="D9038" s="1" t="s">
        <v>166</v>
      </c>
      <c r="E9038" s="1"/>
      <c r="F9038" s="1" t="s">
        <v>5851</v>
      </c>
      <c r="G9038" s="3">
        <v>1429.1</v>
      </c>
      <c r="H9038" s="3"/>
      <c r="I9038" s="1" t="s">
        <v>106</v>
      </c>
      <c r="J9038" s="1" t="s">
        <v>121</v>
      </c>
      <c r="K9038" s="1" t="s">
        <v>12</v>
      </c>
      <c r="L9038" s="1" t="s">
        <v>23</v>
      </c>
    </row>
    <row r="9039" spans="1:12" x14ac:dyDescent="0.2">
      <c r="A9039" s="1" t="s">
        <v>234</v>
      </c>
      <c r="B9039" s="1" t="s">
        <v>13</v>
      </c>
      <c r="C9039" s="2">
        <v>43890</v>
      </c>
      <c r="D9039" s="1" t="s">
        <v>161</v>
      </c>
      <c r="E9039" s="1"/>
      <c r="F9039" s="1" t="s">
        <v>5852</v>
      </c>
      <c r="G9039" s="3"/>
      <c r="H9039" s="3">
        <v>1343.56</v>
      </c>
      <c r="I9039" s="1" t="s">
        <v>106</v>
      </c>
      <c r="J9039" s="1" t="s">
        <v>121</v>
      </c>
      <c r="K9039" s="1" t="s">
        <v>12</v>
      </c>
      <c r="L9039" s="1" t="s">
        <v>23</v>
      </c>
    </row>
    <row r="9040" spans="1:12" x14ac:dyDescent="0.2">
      <c r="A9040" s="1" t="s">
        <v>234</v>
      </c>
      <c r="B9040" s="1" t="s">
        <v>13</v>
      </c>
      <c r="C9040" s="2">
        <v>43890</v>
      </c>
      <c r="D9040" s="1" t="s">
        <v>165</v>
      </c>
      <c r="E9040" s="1"/>
      <c r="F9040" s="1" t="s">
        <v>5853</v>
      </c>
      <c r="G9040" s="3">
        <v>1410.94</v>
      </c>
      <c r="H9040" s="3"/>
      <c r="I9040" s="1" t="s">
        <v>106</v>
      </c>
      <c r="J9040" s="1" t="s">
        <v>121</v>
      </c>
      <c r="K9040" s="1" t="s">
        <v>12</v>
      </c>
      <c r="L9040" s="1" t="s">
        <v>18</v>
      </c>
    </row>
    <row r="9041" spans="1:12" x14ac:dyDescent="0.2">
      <c r="A9041" s="1" t="s">
        <v>234</v>
      </c>
      <c r="B9041" s="1" t="s">
        <v>13</v>
      </c>
      <c r="C9041" s="2">
        <v>43890</v>
      </c>
      <c r="D9041" s="1" t="s">
        <v>4625</v>
      </c>
      <c r="E9041" s="1"/>
      <c r="F9041" s="1" t="s">
        <v>4887</v>
      </c>
      <c r="G9041" s="3">
        <v>2.35</v>
      </c>
      <c r="H9041" s="3"/>
      <c r="I9041" s="1" t="s">
        <v>106</v>
      </c>
      <c r="J9041" s="1" t="s">
        <v>121</v>
      </c>
      <c r="K9041" s="1" t="s">
        <v>84</v>
      </c>
      <c r="L9041" s="1" t="s">
        <v>306</v>
      </c>
    </row>
    <row r="9042" spans="1:12" x14ac:dyDescent="0.2">
      <c r="A9042" s="1" t="s">
        <v>234</v>
      </c>
      <c r="B9042" s="1" t="s">
        <v>13</v>
      </c>
      <c r="C9042" s="2">
        <v>43890</v>
      </c>
      <c r="D9042" s="1" t="s">
        <v>167</v>
      </c>
      <c r="E9042" s="1"/>
      <c r="F9042" s="1" t="s">
        <v>5854</v>
      </c>
      <c r="G9042" s="3"/>
      <c r="H9042" s="3">
        <v>1369.13</v>
      </c>
      <c r="I9042" s="1" t="s">
        <v>106</v>
      </c>
      <c r="J9042" s="1" t="s">
        <v>121</v>
      </c>
      <c r="K9042" s="1" t="s">
        <v>12</v>
      </c>
      <c r="L9042" s="1" t="s">
        <v>23</v>
      </c>
    </row>
    <row r="9043" spans="1:12" x14ac:dyDescent="0.2">
      <c r="A9043" s="1" t="s">
        <v>234</v>
      </c>
      <c r="B9043" s="1" t="s">
        <v>13</v>
      </c>
      <c r="C9043" s="2">
        <v>43890</v>
      </c>
      <c r="D9043" s="1" t="s">
        <v>4595</v>
      </c>
      <c r="E9043" s="1"/>
      <c r="F9043" s="1" t="s">
        <v>4767</v>
      </c>
      <c r="G9043" s="3">
        <v>5.33</v>
      </c>
      <c r="H9043" s="3"/>
      <c r="I9043" s="1" t="s">
        <v>106</v>
      </c>
      <c r="J9043" s="1" t="s">
        <v>121</v>
      </c>
      <c r="K9043" s="1" t="s">
        <v>84</v>
      </c>
      <c r="L9043" s="1" t="s">
        <v>26</v>
      </c>
    </row>
    <row r="9044" spans="1:12" x14ac:dyDescent="0.2">
      <c r="A9044" s="1" t="s">
        <v>234</v>
      </c>
      <c r="B9044" s="1" t="s">
        <v>13</v>
      </c>
      <c r="C9044" s="2">
        <v>43890</v>
      </c>
      <c r="D9044" s="1" t="s">
        <v>166</v>
      </c>
      <c r="E9044" s="1"/>
      <c r="F9044" s="1" t="s">
        <v>4698</v>
      </c>
      <c r="G9044" s="3">
        <v>188.5</v>
      </c>
      <c r="H9044" s="3"/>
      <c r="I9044" s="1" t="s">
        <v>87</v>
      </c>
      <c r="J9044" s="1" t="s">
        <v>116</v>
      </c>
      <c r="K9044" s="1" t="s">
        <v>84</v>
      </c>
      <c r="L9044" s="1" t="s">
        <v>51</v>
      </c>
    </row>
    <row r="9045" spans="1:12" x14ac:dyDescent="0.2">
      <c r="A9045" s="1" t="s">
        <v>234</v>
      </c>
      <c r="B9045" s="1" t="s">
        <v>13</v>
      </c>
      <c r="C9045" s="2">
        <v>43890</v>
      </c>
      <c r="D9045" s="1" t="s">
        <v>160</v>
      </c>
      <c r="E9045" s="1"/>
      <c r="F9045" s="1" t="s">
        <v>5117</v>
      </c>
      <c r="G9045" s="3"/>
      <c r="H9045" s="3">
        <v>167.34</v>
      </c>
      <c r="I9045" s="1" t="s">
        <v>87</v>
      </c>
      <c r="J9045" s="1" t="s">
        <v>116</v>
      </c>
      <c r="K9045" s="1" t="s">
        <v>84</v>
      </c>
      <c r="L9045" s="1" t="s">
        <v>111</v>
      </c>
    </row>
    <row r="9046" spans="1:12" x14ac:dyDescent="0.2">
      <c r="A9046" s="1" t="s">
        <v>234</v>
      </c>
      <c r="B9046" s="1" t="s">
        <v>13</v>
      </c>
      <c r="C9046" s="2">
        <v>43890</v>
      </c>
      <c r="D9046" s="1" t="s">
        <v>4610</v>
      </c>
      <c r="E9046" s="1"/>
      <c r="F9046" s="1" t="s">
        <v>4755</v>
      </c>
      <c r="G9046" s="3">
        <v>25.63</v>
      </c>
      <c r="H9046" s="3"/>
      <c r="I9046" s="1" t="s">
        <v>87</v>
      </c>
      <c r="J9046" s="1" t="s">
        <v>116</v>
      </c>
      <c r="K9046" s="1" t="s">
        <v>84</v>
      </c>
      <c r="L9046" s="1" t="s">
        <v>63</v>
      </c>
    </row>
    <row r="9047" spans="1:12" x14ac:dyDescent="0.2">
      <c r="A9047" s="1" t="s">
        <v>234</v>
      </c>
      <c r="B9047" s="1" t="s">
        <v>13</v>
      </c>
      <c r="C9047" s="2">
        <v>43890</v>
      </c>
      <c r="D9047" s="1" t="s">
        <v>166</v>
      </c>
      <c r="E9047" s="1"/>
      <c r="F9047" s="1" t="s">
        <v>4616</v>
      </c>
      <c r="G9047" s="3">
        <v>264.08999999999997</v>
      </c>
      <c r="H9047" s="3"/>
      <c r="I9047" s="1" t="s">
        <v>87</v>
      </c>
      <c r="J9047" s="1" t="s">
        <v>253</v>
      </c>
      <c r="K9047" s="1" t="s">
        <v>12</v>
      </c>
      <c r="L9047" s="1" t="s">
        <v>28</v>
      </c>
    </row>
    <row r="9048" spans="1:12" x14ac:dyDescent="0.2">
      <c r="A9048" s="1" t="s">
        <v>234</v>
      </c>
      <c r="B9048" s="1" t="s">
        <v>13</v>
      </c>
      <c r="C9048" s="2">
        <v>43890</v>
      </c>
      <c r="D9048" s="1" t="s">
        <v>160</v>
      </c>
      <c r="E9048" s="1"/>
      <c r="F9048" s="1" t="s">
        <v>4723</v>
      </c>
      <c r="G9048" s="3"/>
      <c r="H9048" s="3">
        <v>2091.8200000000002</v>
      </c>
      <c r="I9048" s="1" t="s">
        <v>87</v>
      </c>
      <c r="J9048" s="1" t="s">
        <v>253</v>
      </c>
      <c r="K9048" s="1" t="s">
        <v>84</v>
      </c>
      <c r="L9048" s="1" t="s">
        <v>241</v>
      </c>
    </row>
    <row r="9049" spans="1:12" x14ac:dyDescent="0.2">
      <c r="A9049" s="1" t="s">
        <v>234</v>
      </c>
      <c r="B9049" s="1" t="s">
        <v>13</v>
      </c>
      <c r="C9049" s="2">
        <v>43890</v>
      </c>
      <c r="D9049" s="1" t="s">
        <v>165</v>
      </c>
      <c r="E9049" s="1"/>
      <c r="F9049" s="1" t="s">
        <v>4632</v>
      </c>
      <c r="G9049" s="3">
        <v>894.92</v>
      </c>
      <c r="H9049" s="3"/>
      <c r="I9049" s="1" t="s">
        <v>87</v>
      </c>
      <c r="J9049" s="1" t="s">
        <v>253</v>
      </c>
      <c r="K9049" s="1" t="s">
        <v>12</v>
      </c>
      <c r="L9049" s="1" t="s">
        <v>1047</v>
      </c>
    </row>
    <row r="9050" spans="1:12" x14ac:dyDescent="0.2">
      <c r="A9050" s="1" t="s">
        <v>234</v>
      </c>
      <c r="B9050" s="1" t="s">
        <v>13</v>
      </c>
      <c r="C9050" s="2">
        <v>43890</v>
      </c>
      <c r="D9050" s="1" t="s">
        <v>160</v>
      </c>
      <c r="E9050" s="1"/>
      <c r="F9050" s="1" t="s">
        <v>5855</v>
      </c>
      <c r="G9050" s="3"/>
      <c r="H9050" s="3">
        <v>983.5</v>
      </c>
      <c r="I9050" s="1" t="s">
        <v>120</v>
      </c>
      <c r="J9050" s="1" t="s">
        <v>171</v>
      </c>
      <c r="K9050" s="1" t="s">
        <v>12</v>
      </c>
      <c r="L9050" s="1" t="s">
        <v>418</v>
      </c>
    </row>
    <row r="9051" spans="1:12" x14ac:dyDescent="0.2">
      <c r="A9051" s="1" t="s">
        <v>234</v>
      </c>
      <c r="B9051" s="1" t="s">
        <v>13</v>
      </c>
      <c r="C9051" s="2">
        <v>43890</v>
      </c>
      <c r="D9051" s="1" t="s">
        <v>164</v>
      </c>
      <c r="E9051" s="1"/>
      <c r="F9051" s="1" t="s">
        <v>5856</v>
      </c>
      <c r="G9051" s="3">
        <v>190.38</v>
      </c>
      <c r="H9051" s="3"/>
      <c r="I9051" s="1" t="s">
        <v>120</v>
      </c>
      <c r="J9051" s="1" t="s">
        <v>171</v>
      </c>
      <c r="K9051" s="1" t="s">
        <v>84</v>
      </c>
      <c r="L9051" s="1" t="s">
        <v>63</v>
      </c>
    </row>
    <row r="9052" spans="1:12" x14ac:dyDescent="0.2">
      <c r="A9052" s="1" t="s">
        <v>234</v>
      </c>
      <c r="B9052" s="1" t="s">
        <v>13</v>
      </c>
      <c r="C9052" s="2">
        <v>43890</v>
      </c>
      <c r="D9052" s="1" t="s">
        <v>4610</v>
      </c>
      <c r="E9052" s="1"/>
      <c r="F9052" s="1" t="s">
        <v>5857</v>
      </c>
      <c r="G9052" s="3">
        <v>203.33</v>
      </c>
      <c r="H9052" s="3"/>
      <c r="I9052" s="1" t="s">
        <v>120</v>
      </c>
      <c r="J9052" s="1" t="s">
        <v>171</v>
      </c>
      <c r="K9052" s="1" t="s">
        <v>12</v>
      </c>
      <c r="L9052" s="1" t="s">
        <v>473</v>
      </c>
    </row>
    <row r="9053" spans="1:12" x14ac:dyDescent="0.2">
      <c r="A9053" s="1" t="s">
        <v>234</v>
      </c>
      <c r="B9053" s="1" t="s">
        <v>13</v>
      </c>
      <c r="C9053" s="2">
        <v>43890</v>
      </c>
      <c r="D9053" s="1" t="s">
        <v>4614</v>
      </c>
      <c r="E9053" s="1"/>
      <c r="F9053" s="1" t="s">
        <v>4710</v>
      </c>
      <c r="G9053" s="3">
        <v>10.8</v>
      </c>
      <c r="H9053" s="3"/>
      <c r="I9053" s="1" t="s">
        <v>120</v>
      </c>
      <c r="J9053" s="1" t="s">
        <v>171</v>
      </c>
      <c r="K9053" s="1" t="s">
        <v>84</v>
      </c>
      <c r="L9053" s="1" t="s">
        <v>111</v>
      </c>
    </row>
    <row r="9054" spans="1:12" x14ac:dyDescent="0.2">
      <c r="A9054" s="1" t="s">
        <v>234</v>
      </c>
      <c r="B9054" s="1" t="s">
        <v>13</v>
      </c>
      <c r="C9054" s="2">
        <v>43890</v>
      </c>
      <c r="D9054" s="1" t="s">
        <v>162</v>
      </c>
      <c r="E9054" s="1"/>
      <c r="F9054" s="1" t="s">
        <v>5858</v>
      </c>
      <c r="G9054" s="3">
        <v>840</v>
      </c>
      <c r="H9054" s="3"/>
      <c r="I9054" s="1" t="s">
        <v>232</v>
      </c>
      <c r="J9054" s="1" t="s">
        <v>233</v>
      </c>
      <c r="K9054" s="1" t="s">
        <v>12</v>
      </c>
      <c r="L9054" s="1" t="s">
        <v>384</v>
      </c>
    </row>
    <row r="9055" spans="1:12" x14ac:dyDescent="0.2">
      <c r="A9055" s="1" t="s">
        <v>234</v>
      </c>
      <c r="B9055" s="1" t="s">
        <v>13</v>
      </c>
      <c r="C9055" s="2">
        <v>43890</v>
      </c>
      <c r="D9055" s="1" t="s">
        <v>164</v>
      </c>
      <c r="E9055" s="1"/>
      <c r="F9055" s="1" t="s">
        <v>5859</v>
      </c>
      <c r="G9055" s="3">
        <v>986.44</v>
      </c>
      <c r="H9055" s="3"/>
      <c r="I9055" s="1" t="s">
        <v>83</v>
      </c>
      <c r="J9055" s="1" t="s">
        <v>230</v>
      </c>
      <c r="K9055" s="1" t="s">
        <v>12</v>
      </c>
      <c r="L9055" s="1" t="s">
        <v>73</v>
      </c>
    </row>
    <row r="9056" spans="1:12" x14ac:dyDescent="0.2">
      <c r="A9056" s="1" t="s">
        <v>234</v>
      </c>
      <c r="B9056" s="1" t="s">
        <v>13</v>
      </c>
      <c r="C9056" s="2">
        <v>43890</v>
      </c>
      <c r="D9056" s="1" t="s">
        <v>162</v>
      </c>
      <c r="E9056" s="1"/>
      <c r="F9056" s="1" t="s">
        <v>5860</v>
      </c>
      <c r="G9056" s="3">
        <v>1300.72</v>
      </c>
      <c r="H9056" s="3"/>
      <c r="I9056" s="1" t="s">
        <v>83</v>
      </c>
      <c r="J9056" s="1" t="s">
        <v>230</v>
      </c>
      <c r="K9056" s="1" t="s">
        <v>12</v>
      </c>
      <c r="L9056" s="1" t="s">
        <v>73</v>
      </c>
    </row>
    <row r="9057" spans="1:12" x14ac:dyDescent="0.2">
      <c r="A9057" s="1" t="s">
        <v>234</v>
      </c>
      <c r="B9057" s="1" t="s">
        <v>13</v>
      </c>
      <c r="C9057" s="2">
        <v>43890</v>
      </c>
      <c r="D9057" s="1" t="s">
        <v>160</v>
      </c>
      <c r="E9057" s="1"/>
      <c r="F9057" s="1" t="s">
        <v>5861</v>
      </c>
      <c r="G9057" s="3"/>
      <c r="H9057" s="3">
        <v>1004.54</v>
      </c>
      <c r="I9057" s="1" t="s">
        <v>83</v>
      </c>
      <c r="J9057" s="1" t="s">
        <v>181</v>
      </c>
      <c r="K9057" s="1" t="s">
        <v>12</v>
      </c>
      <c r="L9057" s="1" t="s">
        <v>328</v>
      </c>
    </row>
    <row r="9058" spans="1:12" x14ac:dyDescent="0.2">
      <c r="A9058" s="1" t="s">
        <v>234</v>
      </c>
      <c r="B9058" s="1" t="s">
        <v>13</v>
      </c>
      <c r="C9058" s="2">
        <v>43890</v>
      </c>
      <c r="D9058" s="1" t="s">
        <v>161</v>
      </c>
      <c r="E9058" s="1"/>
      <c r="F9058" s="1" t="s">
        <v>5862</v>
      </c>
      <c r="G9058" s="3"/>
      <c r="H9058" s="3">
        <v>907.37</v>
      </c>
      <c r="I9058" s="1" t="s">
        <v>83</v>
      </c>
      <c r="J9058" s="1" t="s">
        <v>181</v>
      </c>
      <c r="K9058" s="1" t="s">
        <v>12</v>
      </c>
      <c r="L9058" s="1" t="s">
        <v>347</v>
      </c>
    </row>
    <row r="9059" spans="1:12" x14ac:dyDescent="0.2">
      <c r="A9059" s="1" t="s">
        <v>234</v>
      </c>
      <c r="B9059" s="1" t="s">
        <v>13</v>
      </c>
      <c r="C9059" s="2">
        <v>43890</v>
      </c>
      <c r="D9059" s="1" t="s">
        <v>164</v>
      </c>
      <c r="E9059" s="1"/>
      <c r="F9059" s="1" t="s">
        <v>5863</v>
      </c>
      <c r="G9059" s="3">
        <v>2184.14</v>
      </c>
      <c r="H9059" s="3"/>
      <c r="I9059" s="1" t="s">
        <v>83</v>
      </c>
      <c r="J9059" s="1" t="s">
        <v>181</v>
      </c>
      <c r="K9059" s="1" t="s">
        <v>12</v>
      </c>
      <c r="L9059" s="1" t="s">
        <v>47</v>
      </c>
    </row>
    <row r="9060" spans="1:12" x14ac:dyDescent="0.2">
      <c r="A9060" s="1" t="s">
        <v>234</v>
      </c>
      <c r="B9060" s="1" t="s">
        <v>13</v>
      </c>
      <c r="C9060" s="2">
        <v>43890</v>
      </c>
      <c r="D9060" s="1" t="s">
        <v>165</v>
      </c>
      <c r="E9060" s="1"/>
      <c r="F9060" s="1" t="s">
        <v>5864</v>
      </c>
      <c r="G9060" s="3">
        <v>1071.48</v>
      </c>
      <c r="H9060" s="3"/>
      <c r="I9060" s="1" t="s">
        <v>83</v>
      </c>
      <c r="J9060" s="1" t="s">
        <v>181</v>
      </c>
      <c r="K9060" s="1" t="s">
        <v>12</v>
      </c>
      <c r="L9060" s="1" t="s">
        <v>44</v>
      </c>
    </row>
    <row r="9061" spans="1:12" x14ac:dyDescent="0.2">
      <c r="A9061" s="1" t="s">
        <v>234</v>
      </c>
      <c r="B9061" s="1" t="s">
        <v>13</v>
      </c>
      <c r="C9061" s="2">
        <v>43890</v>
      </c>
      <c r="D9061" s="1" t="s">
        <v>165</v>
      </c>
      <c r="E9061" s="1"/>
      <c r="F9061" s="1" t="s">
        <v>5865</v>
      </c>
      <c r="G9061" s="3">
        <v>1154.83</v>
      </c>
      <c r="H9061" s="3"/>
      <c r="I9061" s="1" t="s">
        <v>83</v>
      </c>
      <c r="J9061" s="1" t="s">
        <v>181</v>
      </c>
      <c r="K9061" s="1" t="s">
        <v>12</v>
      </c>
      <c r="L9061" s="1" t="s">
        <v>421</v>
      </c>
    </row>
    <row r="9062" spans="1:12" x14ac:dyDescent="0.2">
      <c r="A9062" s="1" t="s">
        <v>234</v>
      </c>
      <c r="B9062" s="1" t="s">
        <v>13</v>
      </c>
      <c r="C9062" s="2">
        <v>43890</v>
      </c>
      <c r="D9062" s="1" t="s">
        <v>162</v>
      </c>
      <c r="E9062" s="1"/>
      <c r="F9062" s="1" t="s">
        <v>5866</v>
      </c>
      <c r="G9062" s="3">
        <v>2880.01</v>
      </c>
      <c r="H9062" s="3"/>
      <c r="I9062" s="1" t="s">
        <v>83</v>
      </c>
      <c r="J9062" s="1" t="s">
        <v>181</v>
      </c>
      <c r="K9062" s="1" t="s">
        <v>12</v>
      </c>
      <c r="L9062" s="1" t="s">
        <v>47</v>
      </c>
    </row>
    <row r="9063" spans="1:12" x14ac:dyDescent="0.2">
      <c r="A9063" s="1" t="s">
        <v>234</v>
      </c>
      <c r="B9063" s="1" t="s">
        <v>13</v>
      </c>
      <c r="C9063" s="2">
        <v>43890</v>
      </c>
      <c r="D9063" s="1" t="s">
        <v>166</v>
      </c>
      <c r="E9063" s="1"/>
      <c r="F9063" s="1" t="s">
        <v>4849</v>
      </c>
      <c r="G9063" s="3">
        <v>1627.96</v>
      </c>
      <c r="H9063" s="3"/>
      <c r="I9063" s="1" t="s">
        <v>119</v>
      </c>
      <c r="J9063" s="1" t="s">
        <v>86</v>
      </c>
      <c r="K9063" s="1" t="s">
        <v>84</v>
      </c>
      <c r="L9063" s="1" t="s">
        <v>63</v>
      </c>
    </row>
    <row r="9064" spans="1:12" x14ac:dyDescent="0.2">
      <c r="A9064" s="1" t="s">
        <v>234</v>
      </c>
      <c r="B9064" s="1" t="s">
        <v>13</v>
      </c>
      <c r="C9064" s="2">
        <v>43890</v>
      </c>
      <c r="D9064" s="1" t="s">
        <v>161</v>
      </c>
      <c r="E9064" s="1"/>
      <c r="F9064" s="1" t="s">
        <v>5867</v>
      </c>
      <c r="G9064" s="3"/>
      <c r="H9064" s="3">
        <v>1906.31</v>
      </c>
      <c r="I9064" s="1" t="s">
        <v>119</v>
      </c>
      <c r="J9064" s="1" t="s">
        <v>86</v>
      </c>
      <c r="K9064" s="1" t="s">
        <v>12</v>
      </c>
      <c r="L9064" s="1" t="s">
        <v>322</v>
      </c>
    </row>
    <row r="9065" spans="1:12" x14ac:dyDescent="0.2">
      <c r="A9065" s="1" t="s">
        <v>234</v>
      </c>
      <c r="B9065" s="1" t="s">
        <v>13</v>
      </c>
      <c r="C9065" s="2">
        <v>43890</v>
      </c>
      <c r="D9065" s="1" t="s">
        <v>164</v>
      </c>
      <c r="E9065" s="1"/>
      <c r="F9065" s="1" t="s">
        <v>5868</v>
      </c>
      <c r="G9065" s="3">
        <v>600</v>
      </c>
      <c r="H9065" s="3"/>
      <c r="I9065" s="1" t="s">
        <v>119</v>
      </c>
      <c r="J9065" s="1" t="s">
        <v>86</v>
      </c>
      <c r="K9065" s="1" t="s">
        <v>12</v>
      </c>
      <c r="L9065" s="1" t="s">
        <v>2799</v>
      </c>
    </row>
    <row r="9066" spans="1:12" x14ac:dyDescent="0.2">
      <c r="A9066" s="1" t="s">
        <v>234</v>
      </c>
      <c r="B9066" s="1" t="s">
        <v>13</v>
      </c>
      <c r="C9066" s="2">
        <v>43890</v>
      </c>
      <c r="D9066" s="1" t="s">
        <v>164</v>
      </c>
      <c r="E9066" s="1"/>
      <c r="F9066" s="1" t="s">
        <v>5869</v>
      </c>
      <c r="G9066" s="3">
        <v>855</v>
      </c>
      <c r="H9066" s="3"/>
      <c r="I9066" s="1" t="s">
        <v>119</v>
      </c>
      <c r="J9066" s="1" t="s">
        <v>86</v>
      </c>
      <c r="K9066" s="1" t="s">
        <v>12</v>
      </c>
      <c r="L9066" s="1" t="s">
        <v>372</v>
      </c>
    </row>
    <row r="9067" spans="1:12" x14ac:dyDescent="0.2">
      <c r="A9067" s="1" t="s">
        <v>234</v>
      </c>
      <c r="B9067" s="1" t="s">
        <v>13</v>
      </c>
      <c r="C9067" s="2">
        <v>43890</v>
      </c>
      <c r="D9067" s="1" t="s">
        <v>163</v>
      </c>
      <c r="E9067" s="1"/>
      <c r="F9067" s="1" t="s">
        <v>5870</v>
      </c>
      <c r="G9067" s="3"/>
      <c r="H9067" s="3">
        <v>709.03</v>
      </c>
      <c r="I9067" s="1" t="s">
        <v>119</v>
      </c>
      <c r="J9067" s="1" t="s">
        <v>86</v>
      </c>
      <c r="K9067" s="1" t="s">
        <v>12</v>
      </c>
      <c r="L9067" s="1" t="s">
        <v>277</v>
      </c>
    </row>
    <row r="9068" spans="1:12" x14ac:dyDescent="0.2">
      <c r="A9068" s="1" t="s">
        <v>234</v>
      </c>
      <c r="B9068" s="1" t="s">
        <v>13</v>
      </c>
      <c r="C9068" s="2">
        <v>43890</v>
      </c>
      <c r="D9068" s="1" t="s">
        <v>165</v>
      </c>
      <c r="E9068" s="1"/>
      <c r="F9068" s="1" t="s">
        <v>5871</v>
      </c>
      <c r="G9068" s="3">
        <v>988</v>
      </c>
      <c r="H9068" s="3"/>
      <c r="I9068" s="1" t="s">
        <v>119</v>
      </c>
      <c r="J9068" s="1" t="s">
        <v>86</v>
      </c>
      <c r="K9068" s="1" t="s">
        <v>12</v>
      </c>
      <c r="L9068" s="1" t="s">
        <v>2519</v>
      </c>
    </row>
    <row r="9069" spans="1:12" x14ac:dyDescent="0.2">
      <c r="A9069" s="1" t="s">
        <v>234</v>
      </c>
      <c r="B9069" s="1" t="s">
        <v>13</v>
      </c>
      <c r="C9069" s="2">
        <v>43890</v>
      </c>
      <c r="D9069" s="1" t="s">
        <v>165</v>
      </c>
      <c r="E9069" s="1"/>
      <c r="F9069" s="1" t="s">
        <v>5872</v>
      </c>
      <c r="G9069" s="3">
        <v>852</v>
      </c>
      <c r="H9069" s="3"/>
      <c r="I9069" s="1" t="s">
        <v>119</v>
      </c>
      <c r="J9069" s="1" t="s">
        <v>86</v>
      </c>
      <c r="K9069" s="1" t="s">
        <v>12</v>
      </c>
      <c r="L9069" s="1" t="s">
        <v>82</v>
      </c>
    </row>
    <row r="9070" spans="1:12" x14ac:dyDescent="0.2">
      <c r="A9070" s="1" t="s">
        <v>234</v>
      </c>
      <c r="B9070" s="1" t="s">
        <v>13</v>
      </c>
      <c r="C9070" s="2">
        <v>43890</v>
      </c>
      <c r="D9070" s="1" t="s">
        <v>162</v>
      </c>
      <c r="E9070" s="1"/>
      <c r="F9070" s="1" t="s">
        <v>5873</v>
      </c>
      <c r="G9070" s="3">
        <v>819</v>
      </c>
      <c r="H9070" s="3"/>
      <c r="I9070" s="1" t="s">
        <v>119</v>
      </c>
      <c r="J9070" s="1" t="s">
        <v>86</v>
      </c>
      <c r="K9070" s="1" t="s">
        <v>12</v>
      </c>
      <c r="L9070" s="1" t="s">
        <v>481</v>
      </c>
    </row>
    <row r="9071" spans="1:12" x14ac:dyDescent="0.2">
      <c r="A9071" s="1" t="s">
        <v>234</v>
      </c>
      <c r="B9071" s="1" t="s">
        <v>13</v>
      </c>
      <c r="C9071" s="2">
        <v>43890</v>
      </c>
      <c r="D9071" s="1" t="s">
        <v>4619</v>
      </c>
      <c r="E9071" s="1"/>
      <c r="F9071" s="1" t="s">
        <v>5874</v>
      </c>
      <c r="G9071" s="3">
        <v>214.97</v>
      </c>
      <c r="H9071" s="3"/>
      <c r="I9071" s="1" t="s">
        <v>119</v>
      </c>
      <c r="J9071" s="1" t="s">
        <v>86</v>
      </c>
      <c r="K9071" s="1" t="s">
        <v>12</v>
      </c>
      <c r="L9071" s="1" t="s">
        <v>277</v>
      </c>
    </row>
    <row r="9072" spans="1:12" x14ac:dyDescent="0.2">
      <c r="A9072" s="1" t="s">
        <v>234</v>
      </c>
      <c r="B9072" s="1" t="s">
        <v>13</v>
      </c>
      <c r="C9072" s="2">
        <v>43890</v>
      </c>
      <c r="D9072" s="1" t="s">
        <v>4610</v>
      </c>
      <c r="E9072" s="1"/>
      <c r="F9072" s="1" t="s">
        <v>5193</v>
      </c>
      <c r="G9072" s="3">
        <v>305.37</v>
      </c>
      <c r="H9072" s="3"/>
      <c r="I9072" s="1" t="s">
        <v>119</v>
      </c>
      <c r="J9072" s="1" t="s">
        <v>86</v>
      </c>
      <c r="K9072" s="1" t="s">
        <v>12</v>
      </c>
      <c r="L9072" s="1" t="s">
        <v>24</v>
      </c>
    </row>
    <row r="9073" spans="1:12" x14ac:dyDescent="0.2">
      <c r="A9073" s="1" t="s">
        <v>234</v>
      </c>
      <c r="B9073" s="1" t="s">
        <v>13</v>
      </c>
      <c r="C9073" s="2">
        <v>43890</v>
      </c>
      <c r="D9073" s="1" t="s">
        <v>167</v>
      </c>
      <c r="E9073" s="1"/>
      <c r="F9073" s="1" t="s">
        <v>5875</v>
      </c>
      <c r="G9073" s="3"/>
      <c r="H9073" s="3">
        <v>1483.18</v>
      </c>
      <c r="I9073" s="1" t="s">
        <v>119</v>
      </c>
      <c r="J9073" s="1" t="s">
        <v>86</v>
      </c>
      <c r="K9073" s="1" t="s">
        <v>12</v>
      </c>
      <c r="L9073" s="1" t="s">
        <v>54</v>
      </c>
    </row>
    <row r="9074" spans="1:12" x14ac:dyDescent="0.2">
      <c r="A9074" s="1" t="s">
        <v>234</v>
      </c>
      <c r="B9074" s="1" t="s">
        <v>13</v>
      </c>
      <c r="C9074" s="2">
        <v>43890</v>
      </c>
      <c r="D9074" s="1" t="s">
        <v>4625</v>
      </c>
      <c r="E9074" s="1"/>
      <c r="F9074" s="1" t="s">
        <v>5128</v>
      </c>
      <c r="G9074" s="3">
        <v>6.48</v>
      </c>
      <c r="H9074" s="3"/>
      <c r="I9074" s="1" t="s">
        <v>83</v>
      </c>
      <c r="J9074" s="1" t="s">
        <v>175</v>
      </c>
      <c r="K9074" s="1" t="s">
        <v>84</v>
      </c>
      <c r="L9074" s="1" t="s">
        <v>26</v>
      </c>
    </row>
    <row r="9075" spans="1:12" x14ac:dyDescent="0.2">
      <c r="A9075" s="1" t="s">
        <v>234</v>
      </c>
      <c r="B9075" s="1" t="s">
        <v>13</v>
      </c>
      <c r="C9075" s="2">
        <v>43890</v>
      </c>
      <c r="D9075" s="1" t="s">
        <v>161</v>
      </c>
      <c r="E9075" s="1"/>
      <c r="F9075" s="1" t="s">
        <v>5876</v>
      </c>
      <c r="G9075" s="3"/>
      <c r="H9075" s="3">
        <v>215.45</v>
      </c>
      <c r="I9075" s="1" t="s">
        <v>179</v>
      </c>
      <c r="J9075" s="1" t="s">
        <v>89</v>
      </c>
      <c r="K9075" s="1" t="s">
        <v>12</v>
      </c>
      <c r="L9075" s="1" t="s">
        <v>49</v>
      </c>
    </row>
    <row r="9076" spans="1:12" x14ac:dyDescent="0.2">
      <c r="A9076" s="1" t="s">
        <v>234</v>
      </c>
      <c r="B9076" s="1" t="s">
        <v>13</v>
      </c>
      <c r="C9076" s="2">
        <v>43890</v>
      </c>
      <c r="D9076" s="1" t="s">
        <v>4619</v>
      </c>
      <c r="E9076" s="1"/>
      <c r="F9076" s="1" t="s">
        <v>5877</v>
      </c>
      <c r="G9076" s="3">
        <v>74.77</v>
      </c>
      <c r="H9076" s="3"/>
      <c r="I9076" s="1" t="s">
        <v>85</v>
      </c>
      <c r="J9076" s="1" t="s">
        <v>125</v>
      </c>
      <c r="K9076" s="1" t="s">
        <v>12</v>
      </c>
      <c r="L9076" s="1" t="s">
        <v>33</v>
      </c>
    </row>
    <row r="9077" spans="1:12" x14ac:dyDescent="0.2">
      <c r="A9077" s="1" t="s">
        <v>234</v>
      </c>
      <c r="B9077" s="1" t="s">
        <v>13</v>
      </c>
      <c r="C9077" s="2">
        <v>43890</v>
      </c>
      <c r="D9077" s="1" t="s">
        <v>4610</v>
      </c>
      <c r="E9077" s="1"/>
      <c r="F9077" s="1" t="s">
        <v>5878</v>
      </c>
      <c r="G9077" s="3">
        <v>100.16</v>
      </c>
      <c r="H9077" s="3"/>
      <c r="I9077" s="1" t="s">
        <v>85</v>
      </c>
      <c r="J9077" s="1" t="s">
        <v>125</v>
      </c>
      <c r="K9077" s="1" t="s">
        <v>12</v>
      </c>
      <c r="L9077" s="1" t="s">
        <v>456</v>
      </c>
    </row>
    <row r="9078" spans="1:12" x14ac:dyDescent="0.2">
      <c r="A9078" s="1" t="s">
        <v>234</v>
      </c>
      <c r="B9078" s="1" t="s">
        <v>13</v>
      </c>
      <c r="C9078" s="2">
        <v>43890</v>
      </c>
      <c r="D9078" s="1" t="s">
        <v>4625</v>
      </c>
      <c r="E9078" s="1"/>
      <c r="F9078" s="1" t="s">
        <v>5879</v>
      </c>
      <c r="G9078" s="3">
        <v>74.77</v>
      </c>
      <c r="H9078" s="3"/>
      <c r="I9078" s="1" t="s">
        <v>85</v>
      </c>
      <c r="J9078" s="1" t="s">
        <v>125</v>
      </c>
      <c r="K9078" s="1" t="s">
        <v>12</v>
      </c>
      <c r="L9078" s="1" t="s">
        <v>33</v>
      </c>
    </row>
    <row r="9079" spans="1:12" x14ac:dyDescent="0.2">
      <c r="A9079" s="1" t="s">
        <v>234</v>
      </c>
      <c r="B9079" s="1" t="s">
        <v>13</v>
      </c>
      <c r="C9079" s="2">
        <v>43890</v>
      </c>
      <c r="D9079" s="1" t="s">
        <v>167</v>
      </c>
      <c r="E9079" s="1"/>
      <c r="F9079" s="1" t="s">
        <v>5880</v>
      </c>
      <c r="G9079" s="3"/>
      <c r="H9079" s="3">
        <v>265.88</v>
      </c>
      <c r="I9079" s="1" t="s">
        <v>177</v>
      </c>
      <c r="J9079" s="1" t="s">
        <v>178</v>
      </c>
      <c r="K9079" s="1" t="s">
        <v>12</v>
      </c>
      <c r="L9079" s="1" t="s">
        <v>31</v>
      </c>
    </row>
    <row r="9080" spans="1:12" x14ac:dyDescent="0.2">
      <c r="A9080" s="1" t="s">
        <v>234</v>
      </c>
      <c r="B9080" s="1" t="s">
        <v>13</v>
      </c>
      <c r="C9080" s="2">
        <v>43890</v>
      </c>
      <c r="D9080" s="1" t="s">
        <v>166</v>
      </c>
      <c r="E9080" s="1"/>
      <c r="F9080" s="1" t="s">
        <v>5734</v>
      </c>
      <c r="G9080" s="3">
        <v>675.03</v>
      </c>
      <c r="H9080" s="3"/>
      <c r="I9080" s="1" t="s">
        <v>123</v>
      </c>
      <c r="J9080" s="1" t="s">
        <v>124</v>
      </c>
      <c r="K9080" s="1" t="s">
        <v>12</v>
      </c>
      <c r="L9080" s="1" t="s">
        <v>261</v>
      </c>
    </row>
    <row r="9081" spans="1:12" x14ac:dyDescent="0.2">
      <c r="A9081" s="1" t="s">
        <v>234</v>
      </c>
      <c r="B9081" s="1" t="s">
        <v>13</v>
      </c>
      <c r="C9081" s="2">
        <v>43890</v>
      </c>
      <c r="D9081" s="1" t="s">
        <v>165</v>
      </c>
      <c r="E9081" s="1"/>
      <c r="F9081" s="1" t="s">
        <v>4802</v>
      </c>
      <c r="G9081" s="3">
        <v>77.290000000000006</v>
      </c>
      <c r="H9081" s="3"/>
      <c r="I9081" s="1" t="s">
        <v>185</v>
      </c>
      <c r="J9081" s="1" t="s">
        <v>126</v>
      </c>
      <c r="K9081" s="1" t="s">
        <v>84</v>
      </c>
      <c r="L9081" s="1" t="s">
        <v>51</v>
      </c>
    </row>
    <row r="9082" spans="1:12" x14ac:dyDescent="0.2">
      <c r="A9082" s="1" t="s">
        <v>234</v>
      </c>
      <c r="B9082" s="1" t="s">
        <v>13</v>
      </c>
      <c r="C9082" s="2">
        <v>43890</v>
      </c>
      <c r="D9082" s="1" t="s">
        <v>4625</v>
      </c>
      <c r="E9082" s="1"/>
      <c r="F9082" s="1" t="s">
        <v>5128</v>
      </c>
      <c r="G9082" s="3">
        <v>7.49</v>
      </c>
      <c r="H9082" s="3"/>
      <c r="I9082" s="1" t="s">
        <v>185</v>
      </c>
      <c r="J9082" s="1" t="s">
        <v>126</v>
      </c>
      <c r="K9082" s="1" t="s">
        <v>84</v>
      </c>
      <c r="L9082" s="1" t="s">
        <v>26</v>
      </c>
    </row>
    <row r="9083" spans="1:12" x14ac:dyDescent="0.2">
      <c r="A9083" s="1" t="s">
        <v>234</v>
      </c>
      <c r="B9083" s="1" t="s">
        <v>13</v>
      </c>
      <c r="C9083" s="2">
        <v>43890</v>
      </c>
      <c r="D9083" s="1" t="s">
        <v>4619</v>
      </c>
      <c r="E9083" s="1"/>
      <c r="F9083" s="1" t="s">
        <v>5881</v>
      </c>
      <c r="G9083" s="3">
        <v>85.54</v>
      </c>
      <c r="H9083" s="3"/>
      <c r="I9083" s="1" t="s">
        <v>106</v>
      </c>
      <c r="J9083" s="1" t="s">
        <v>122</v>
      </c>
      <c r="K9083" s="1" t="s">
        <v>12</v>
      </c>
      <c r="L9083" s="1" t="s">
        <v>27</v>
      </c>
    </row>
    <row r="9084" spans="1:12" x14ac:dyDescent="0.2">
      <c r="A9084" s="1" t="s">
        <v>234</v>
      </c>
      <c r="B9084" s="1" t="s">
        <v>13</v>
      </c>
      <c r="C9084" s="2">
        <v>43890</v>
      </c>
      <c r="D9084" s="1" t="s">
        <v>164</v>
      </c>
      <c r="E9084" s="1"/>
      <c r="F9084" s="1" t="s">
        <v>4958</v>
      </c>
      <c r="G9084" s="3">
        <v>138.52000000000001</v>
      </c>
      <c r="H9084" s="3"/>
      <c r="I9084" s="1" t="s">
        <v>106</v>
      </c>
      <c r="J9084" s="1" t="s">
        <v>107</v>
      </c>
      <c r="K9084" s="1" t="s">
        <v>84</v>
      </c>
      <c r="L9084" s="1" t="s">
        <v>66</v>
      </c>
    </row>
    <row r="9085" spans="1:12" x14ac:dyDescent="0.2">
      <c r="A9085" s="1" t="s">
        <v>234</v>
      </c>
      <c r="B9085" s="1" t="s">
        <v>13</v>
      </c>
      <c r="C9085" s="2">
        <v>43890</v>
      </c>
      <c r="D9085" s="1" t="s">
        <v>163</v>
      </c>
      <c r="E9085" s="1"/>
      <c r="F9085" s="1" t="s">
        <v>5882</v>
      </c>
      <c r="G9085" s="3"/>
      <c r="H9085" s="3">
        <v>131.88</v>
      </c>
      <c r="I9085" s="1" t="s">
        <v>106</v>
      </c>
      <c r="J9085" s="1" t="s">
        <v>107</v>
      </c>
      <c r="K9085" s="1" t="s">
        <v>84</v>
      </c>
      <c r="L9085" s="1" t="s">
        <v>66</v>
      </c>
    </row>
    <row r="9086" spans="1:12" x14ac:dyDescent="0.2">
      <c r="A9086" s="1" t="s">
        <v>234</v>
      </c>
      <c r="B9086" s="1" t="s">
        <v>13</v>
      </c>
      <c r="C9086" s="2">
        <v>43890</v>
      </c>
      <c r="D9086" s="1" t="s">
        <v>164</v>
      </c>
      <c r="E9086" s="1"/>
      <c r="F9086" s="1" t="s">
        <v>4670</v>
      </c>
      <c r="G9086" s="3">
        <v>1203.25</v>
      </c>
      <c r="H9086" s="3"/>
      <c r="I9086" s="1" t="s">
        <v>106</v>
      </c>
      <c r="J9086" s="1" t="s">
        <v>121</v>
      </c>
      <c r="K9086" s="1" t="s">
        <v>12</v>
      </c>
      <c r="L9086" s="1" t="s">
        <v>313</v>
      </c>
    </row>
    <row r="9087" spans="1:12" x14ac:dyDescent="0.2">
      <c r="A9087" s="1" t="s">
        <v>234</v>
      </c>
      <c r="B9087" s="1" t="s">
        <v>13</v>
      </c>
      <c r="C9087" s="2">
        <v>43890</v>
      </c>
      <c r="D9087" s="1" t="s">
        <v>162</v>
      </c>
      <c r="E9087" s="1"/>
      <c r="F9087" s="1" t="s">
        <v>5791</v>
      </c>
      <c r="G9087" s="3">
        <v>792.2</v>
      </c>
      <c r="H9087" s="3"/>
      <c r="I9087" s="1" t="s">
        <v>106</v>
      </c>
      <c r="J9087" s="1" t="s">
        <v>121</v>
      </c>
      <c r="K9087" s="1" t="s">
        <v>84</v>
      </c>
      <c r="L9087" s="1" t="s">
        <v>66</v>
      </c>
    </row>
    <row r="9088" spans="1:12" x14ac:dyDescent="0.2">
      <c r="A9088" s="1" t="s">
        <v>234</v>
      </c>
      <c r="B9088" s="1" t="s">
        <v>13</v>
      </c>
      <c r="C9088" s="2">
        <v>43890</v>
      </c>
      <c r="D9088" s="1" t="s">
        <v>160</v>
      </c>
      <c r="E9088" s="1"/>
      <c r="F9088" s="1" t="s">
        <v>5274</v>
      </c>
      <c r="G9088" s="3"/>
      <c r="H9088" s="3">
        <v>736.66</v>
      </c>
      <c r="I9088" s="1" t="s">
        <v>87</v>
      </c>
      <c r="J9088" s="1" t="s">
        <v>116</v>
      </c>
      <c r="K9088" s="1" t="s">
        <v>84</v>
      </c>
      <c r="L9088" s="1" t="s">
        <v>104</v>
      </c>
    </row>
    <row r="9089" spans="1:12" x14ac:dyDescent="0.2">
      <c r="A9089" s="1" t="s">
        <v>234</v>
      </c>
      <c r="B9089" s="1" t="s">
        <v>13</v>
      </c>
      <c r="C9089" s="2">
        <v>43890</v>
      </c>
      <c r="D9089" s="1" t="s">
        <v>163</v>
      </c>
      <c r="E9089" s="1"/>
      <c r="F9089" s="1" t="s">
        <v>4841</v>
      </c>
      <c r="G9089" s="3"/>
      <c r="H9089" s="3">
        <v>637.03</v>
      </c>
      <c r="I9089" s="1" t="s">
        <v>87</v>
      </c>
      <c r="J9089" s="1" t="s">
        <v>116</v>
      </c>
      <c r="K9089" s="1" t="s">
        <v>84</v>
      </c>
      <c r="L9089" s="1" t="s">
        <v>26</v>
      </c>
    </row>
    <row r="9090" spans="1:12" x14ac:dyDescent="0.2">
      <c r="A9090" s="1" t="s">
        <v>234</v>
      </c>
      <c r="B9090" s="1" t="s">
        <v>13</v>
      </c>
      <c r="C9090" s="2">
        <v>43890</v>
      </c>
      <c r="D9090" s="1" t="s">
        <v>4610</v>
      </c>
      <c r="E9090" s="1"/>
      <c r="F9090" s="1" t="s">
        <v>4665</v>
      </c>
      <c r="G9090" s="3">
        <v>13.34</v>
      </c>
      <c r="H9090" s="3"/>
      <c r="I9090" s="1" t="s">
        <v>87</v>
      </c>
      <c r="J9090" s="1" t="s">
        <v>116</v>
      </c>
      <c r="K9090" s="1" t="s">
        <v>84</v>
      </c>
      <c r="L9090" s="1" t="s">
        <v>104</v>
      </c>
    </row>
    <row r="9091" spans="1:12" x14ac:dyDescent="0.2">
      <c r="A9091" s="1" t="s">
        <v>234</v>
      </c>
      <c r="B9091" s="1" t="s">
        <v>13</v>
      </c>
      <c r="C9091" s="2">
        <v>43890</v>
      </c>
      <c r="D9091" s="1" t="s">
        <v>167</v>
      </c>
      <c r="E9091" s="1"/>
      <c r="F9091" s="1" t="s">
        <v>4807</v>
      </c>
      <c r="G9091" s="3"/>
      <c r="H9091" s="3">
        <v>2128.15</v>
      </c>
      <c r="I9091" s="1" t="s">
        <v>87</v>
      </c>
      <c r="J9091" s="1" t="s">
        <v>116</v>
      </c>
      <c r="K9091" s="1" t="s">
        <v>84</v>
      </c>
      <c r="L9091" s="1" t="s">
        <v>241</v>
      </c>
    </row>
    <row r="9092" spans="1:12" x14ac:dyDescent="0.2">
      <c r="A9092" s="1" t="s">
        <v>234</v>
      </c>
      <c r="B9092" s="1" t="s">
        <v>13</v>
      </c>
      <c r="C9092" s="2">
        <v>43890</v>
      </c>
      <c r="D9092" s="1" t="s">
        <v>4595</v>
      </c>
      <c r="E9092" s="1"/>
      <c r="F9092" s="1" t="s">
        <v>4617</v>
      </c>
      <c r="G9092" s="3">
        <v>14.7</v>
      </c>
      <c r="H9092" s="3"/>
      <c r="I9092" s="1" t="s">
        <v>87</v>
      </c>
      <c r="J9092" s="1" t="s">
        <v>116</v>
      </c>
      <c r="K9092" s="1" t="s">
        <v>12</v>
      </c>
      <c r="L9092" s="1" t="s">
        <v>77</v>
      </c>
    </row>
    <row r="9093" spans="1:12" x14ac:dyDescent="0.2">
      <c r="A9093" s="1" t="s">
        <v>234</v>
      </c>
      <c r="B9093" s="1" t="s">
        <v>13</v>
      </c>
      <c r="C9093" s="2">
        <v>43890</v>
      </c>
      <c r="D9093" s="1" t="s">
        <v>166</v>
      </c>
      <c r="E9093" s="1"/>
      <c r="F9093" s="1" t="s">
        <v>5883</v>
      </c>
      <c r="G9093" s="3">
        <v>851.76</v>
      </c>
      <c r="H9093" s="3"/>
      <c r="I9093" s="1" t="s">
        <v>120</v>
      </c>
      <c r="J9093" s="1" t="s">
        <v>171</v>
      </c>
      <c r="K9093" s="1" t="s">
        <v>12</v>
      </c>
      <c r="L9093" s="1" t="s">
        <v>81</v>
      </c>
    </row>
    <row r="9094" spans="1:12" x14ac:dyDescent="0.2">
      <c r="A9094" s="1" t="s">
        <v>234</v>
      </c>
      <c r="B9094" s="1" t="s">
        <v>13</v>
      </c>
      <c r="C9094" s="2">
        <v>43890</v>
      </c>
      <c r="D9094" s="1" t="s">
        <v>160</v>
      </c>
      <c r="E9094" s="1"/>
      <c r="F9094" s="1" t="s">
        <v>5884</v>
      </c>
      <c r="G9094" s="3"/>
      <c r="H9094" s="3">
        <v>759.08</v>
      </c>
      <c r="I9094" s="1" t="s">
        <v>120</v>
      </c>
      <c r="J9094" s="1" t="s">
        <v>171</v>
      </c>
      <c r="K9094" s="1" t="s">
        <v>12</v>
      </c>
      <c r="L9094" s="1" t="s">
        <v>378</v>
      </c>
    </row>
    <row r="9095" spans="1:12" x14ac:dyDescent="0.2">
      <c r="A9095" s="1" t="s">
        <v>234</v>
      </c>
      <c r="B9095" s="1" t="s">
        <v>13</v>
      </c>
      <c r="C9095" s="2">
        <v>43890</v>
      </c>
      <c r="D9095" s="1" t="s">
        <v>164</v>
      </c>
      <c r="E9095" s="1"/>
      <c r="F9095" s="1" t="s">
        <v>5107</v>
      </c>
      <c r="G9095" s="3">
        <v>469.2</v>
      </c>
      <c r="H9095" s="3"/>
      <c r="I9095" s="1" t="s">
        <v>120</v>
      </c>
      <c r="J9095" s="1" t="s">
        <v>171</v>
      </c>
      <c r="K9095" s="1" t="s">
        <v>12</v>
      </c>
      <c r="L9095" s="1" t="s">
        <v>289</v>
      </c>
    </row>
    <row r="9096" spans="1:12" x14ac:dyDescent="0.2">
      <c r="A9096" s="1" t="s">
        <v>234</v>
      </c>
      <c r="B9096" s="1" t="s">
        <v>13</v>
      </c>
      <c r="C9096" s="2">
        <v>43890</v>
      </c>
      <c r="D9096" s="1" t="s">
        <v>162</v>
      </c>
      <c r="E9096" s="1"/>
      <c r="F9096" s="1" t="s">
        <v>5885</v>
      </c>
      <c r="G9096" s="3">
        <v>1382.25</v>
      </c>
      <c r="H9096" s="3"/>
      <c r="I9096" s="1" t="s">
        <v>120</v>
      </c>
      <c r="J9096" s="1" t="s">
        <v>171</v>
      </c>
      <c r="K9096" s="1" t="s">
        <v>12</v>
      </c>
      <c r="L9096" s="1" t="s">
        <v>58</v>
      </c>
    </row>
    <row r="9097" spans="1:12" x14ac:dyDescent="0.2">
      <c r="A9097" s="1" t="s">
        <v>234</v>
      </c>
      <c r="B9097" s="1" t="s">
        <v>13</v>
      </c>
      <c r="C9097" s="2">
        <v>43890</v>
      </c>
      <c r="D9097" s="1" t="s">
        <v>165</v>
      </c>
      <c r="E9097" s="1"/>
      <c r="F9097" s="1" t="s">
        <v>5886</v>
      </c>
      <c r="G9097" s="3">
        <v>855</v>
      </c>
      <c r="H9097" s="3"/>
      <c r="I9097" s="1" t="s">
        <v>232</v>
      </c>
      <c r="J9097" s="1" t="s">
        <v>233</v>
      </c>
      <c r="K9097" s="1" t="s">
        <v>12</v>
      </c>
      <c r="L9097" s="1" t="s">
        <v>1154</v>
      </c>
    </row>
    <row r="9098" spans="1:12" x14ac:dyDescent="0.2">
      <c r="A9098" s="1" t="s">
        <v>234</v>
      </c>
      <c r="B9098" s="1" t="s">
        <v>13</v>
      </c>
      <c r="C9098" s="2">
        <v>43890</v>
      </c>
      <c r="D9098" s="1" t="s">
        <v>4625</v>
      </c>
      <c r="E9098" s="1"/>
      <c r="F9098" s="1" t="s">
        <v>5617</v>
      </c>
      <c r="G9098" s="3">
        <v>1.47</v>
      </c>
      <c r="H9098" s="3"/>
      <c r="I9098" s="1" t="s">
        <v>232</v>
      </c>
      <c r="J9098" s="1" t="s">
        <v>233</v>
      </c>
      <c r="K9098" s="1" t="s">
        <v>12</v>
      </c>
      <c r="L9098" s="1" t="s">
        <v>433</v>
      </c>
    </row>
    <row r="9099" spans="1:12" x14ac:dyDescent="0.2">
      <c r="A9099" s="1" t="s">
        <v>234</v>
      </c>
      <c r="B9099" s="1" t="s">
        <v>13</v>
      </c>
      <c r="C9099" s="2">
        <v>43890</v>
      </c>
      <c r="D9099" s="1" t="s">
        <v>163</v>
      </c>
      <c r="E9099" s="1"/>
      <c r="F9099" s="1" t="s">
        <v>5887</v>
      </c>
      <c r="G9099" s="3"/>
      <c r="H9099" s="3">
        <v>1683.24</v>
      </c>
      <c r="I9099" s="1" t="s">
        <v>83</v>
      </c>
      <c r="J9099" s="1" t="s">
        <v>230</v>
      </c>
      <c r="K9099" s="1" t="s">
        <v>12</v>
      </c>
      <c r="L9099" s="1" t="s">
        <v>57</v>
      </c>
    </row>
    <row r="9100" spans="1:12" x14ac:dyDescent="0.2">
      <c r="A9100" s="1" t="s">
        <v>234</v>
      </c>
      <c r="B9100" s="1" t="s">
        <v>13</v>
      </c>
      <c r="C9100" s="2">
        <v>43890</v>
      </c>
      <c r="D9100" s="1" t="s">
        <v>162</v>
      </c>
      <c r="E9100" s="1"/>
      <c r="F9100" s="1" t="s">
        <v>5888</v>
      </c>
      <c r="G9100" s="3">
        <v>3519.59</v>
      </c>
      <c r="H9100" s="3"/>
      <c r="I9100" s="1" t="s">
        <v>83</v>
      </c>
      <c r="J9100" s="1" t="s">
        <v>181</v>
      </c>
      <c r="K9100" s="1" t="s">
        <v>12</v>
      </c>
      <c r="L9100" s="1" t="s">
        <v>36</v>
      </c>
    </row>
    <row r="9101" spans="1:12" x14ac:dyDescent="0.2">
      <c r="A9101" s="1" t="s">
        <v>234</v>
      </c>
      <c r="B9101" s="1" t="s">
        <v>13</v>
      </c>
      <c r="C9101" s="2">
        <v>43890</v>
      </c>
      <c r="D9101" s="1" t="s">
        <v>4610</v>
      </c>
      <c r="E9101" s="1"/>
      <c r="F9101" s="1" t="s">
        <v>5889</v>
      </c>
      <c r="G9101" s="3">
        <v>342.22</v>
      </c>
      <c r="H9101" s="3"/>
      <c r="I9101" s="1" t="s">
        <v>83</v>
      </c>
      <c r="J9101" s="1" t="s">
        <v>181</v>
      </c>
      <c r="K9101" s="1" t="s">
        <v>12</v>
      </c>
      <c r="L9101" s="1" t="s">
        <v>32</v>
      </c>
    </row>
    <row r="9102" spans="1:12" x14ac:dyDescent="0.2">
      <c r="A9102" s="1" t="s">
        <v>234</v>
      </c>
      <c r="B9102" s="1" t="s">
        <v>13</v>
      </c>
      <c r="C9102" s="2">
        <v>43890</v>
      </c>
      <c r="D9102" s="1" t="s">
        <v>4595</v>
      </c>
      <c r="E9102" s="1"/>
      <c r="F9102" s="1" t="s">
        <v>5890</v>
      </c>
      <c r="G9102" s="3">
        <v>342.22</v>
      </c>
      <c r="H9102" s="3"/>
      <c r="I9102" s="1" t="s">
        <v>83</v>
      </c>
      <c r="J9102" s="1" t="s">
        <v>181</v>
      </c>
      <c r="K9102" s="1" t="s">
        <v>12</v>
      </c>
      <c r="L9102" s="1" t="s">
        <v>32</v>
      </c>
    </row>
    <row r="9103" spans="1:12" x14ac:dyDescent="0.2">
      <c r="A9103" s="1" t="s">
        <v>234</v>
      </c>
      <c r="B9103" s="1" t="s">
        <v>13</v>
      </c>
      <c r="C9103" s="2">
        <v>43890</v>
      </c>
      <c r="D9103" s="1" t="s">
        <v>166</v>
      </c>
      <c r="E9103" s="1"/>
      <c r="F9103" s="1" t="s">
        <v>5891</v>
      </c>
      <c r="G9103" s="3">
        <v>855</v>
      </c>
      <c r="H9103" s="3"/>
      <c r="I9103" s="1" t="s">
        <v>119</v>
      </c>
      <c r="J9103" s="1" t="s">
        <v>86</v>
      </c>
      <c r="K9103" s="1" t="s">
        <v>12</v>
      </c>
      <c r="L9103" s="1" t="s">
        <v>481</v>
      </c>
    </row>
    <row r="9104" spans="1:12" x14ac:dyDescent="0.2">
      <c r="A9104" s="1" t="s">
        <v>234</v>
      </c>
      <c r="B9104" s="1" t="s">
        <v>13</v>
      </c>
      <c r="C9104" s="2">
        <v>43890</v>
      </c>
      <c r="D9104" s="1" t="s">
        <v>166</v>
      </c>
      <c r="E9104" s="1"/>
      <c r="F9104" s="1" t="s">
        <v>5892</v>
      </c>
      <c r="G9104" s="3">
        <v>1156.03</v>
      </c>
      <c r="H9104" s="3"/>
      <c r="I9104" s="1" t="s">
        <v>119</v>
      </c>
      <c r="J9104" s="1" t="s">
        <v>86</v>
      </c>
      <c r="K9104" s="1" t="s">
        <v>12</v>
      </c>
      <c r="L9104" s="1" t="s">
        <v>382</v>
      </c>
    </row>
    <row r="9105" spans="1:12" x14ac:dyDescent="0.2">
      <c r="A9105" s="1" t="s">
        <v>234</v>
      </c>
      <c r="B9105" s="1" t="s">
        <v>13</v>
      </c>
      <c r="C9105" s="2">
        <v>43890</v>
      </c>
      <c r="D9105" s="1" t="s">
        <v>166</v>
      </c>
      <c r="E9105" s="1"/>
      <c r="F9105" s="1" t="s">
        <v>4628</v>
      </c>
      <c r="G9105" s="3">
        <v>1207.5</v>
      </c>
      <c r="H9105" s="3"/>
      <c r="I9105" s="1" t="s">
        <v>119</v>
      </c>
      <c r="J9105" s="1" t="s">
        <v>86</v>
      </c>
      <c r="K9105" s="1" t="s">
        <v>84</v>
      </c>
      <c r="L9105" s="1" t="s">
        <v>29</v>
      </c>
    </row>
    <row r="9106" spans="1:12" x14ac:dyDescent="0.2">
      <c r="A9106" s="1" t="s">
        <v>234</v>
      </c>
      <c r="B9106" s="1" t="s">
        <v>13</v>
      </c>
      <c r="C9106" s="2">
        <v>43890</v>
      </c>
      <c r="D9106" s="1" t="s">
        <v>160</v>
      </c>
      <c r="E9106" s="1"/>
      <c r="F9106" s="1" t="s">
        <v>5206</v>
      </c>
      <c r="G9106" s="3"/>
      <c r="H9106" s="3">
        <v>947.3</v>
      </c>
      <c r="I9106" s="1" t="s">
        <v>119</v>
      </c>
      <c r="J9106" s="1" t="s">
        <v>86</v>
      </c>
      <c r="K9106" s="1" t="s">
        <v>84</v>
      </c>
      <c r="L9106" s="1" t="s">
        <v>114</v>
      </c>
    </row>
    <row r="9107" spans="1:12" x14ac:dyDescent="0.2">
      <c r="A9107" s="1" t="s">
        <v>234</v>
      </c>
      <c r="B9107" s="1" t="s">
        <v>13</v>
      </c>
      <c r="C9107" s="2">
        <v>43890</v>
      </c>
      <c r="D9107" s="1" t="s">
        <v>160</v>
      </c>
      <c r="E9107" s="1"/>
      <c r="F9107" s="1" t="s">
        <v>5893</v>
      </c>
      <c r="G9107" s="3"/>
      <c r="H9107" s="3">
        <v>434.81</v>
      </c>
      <c r="I9107" s="1" t="s">
        <v>119</v>
      </c>
      <c r="J9107" s="1" t="s">
        <v>86</v>
      </c>
      <c r="K9107" s="1" t="s">
        <v>12</v>
      </c>
      <c r="L9107" s="1" t="s">
        <v>446</v>
      </c>
    </row>
    <row r="9108" spans="1:12" x14ac:dyDescent="0.2">
      <c r="A9108" s="1" t="s">
        <v>234</v>
      </c>
      <c r="B9108" s="1" t="s">
        <v>13</v>
      </c>
      <c r="C9108" s="2">
        <v>43890</v>
      </c>
      <c r="D9108" s="1" t="s">
        <v>161</v>
      </c>
      <c r="E9108" s="1"/>
      <c r="F9108" s="1" t="s">
        <v>5894</v>
      </c>
      <c r="G9108" s="3"/>
      <c r="H9108" s="3">
        <v>1248.43</v>
      </c>
      <c r="I9108" s="1" t="s">
        <v>119</v>
      </c>
      <c r="J9108" s="1" t="s">
        <v>86</v>
      </c>
      <c r="K9108" s="1" t="s">
        <v>12</v>
      </c>
      <c r="L9108" s="1" t="s">
        <v>451</v>
      </c>
    </row>
    <row r="9109" spans="1:12" x14ac:dyDescent="0.2">
      <c r="A9109" s="1" t="s">
        <v>234</v>
      </c>
      <c r="B9109" s="1" t="s">
        <v>13</v>
      </c>
      <c r="C9109" s="2">
        <v>43890</v>
      </c>
      <c r="D9109" s="1" t="s">
        <v>164</v>
      </c>
      <c r="E9109" s="1"/>
      <c r="F9109" s="1" t="s">
        <v>5895</v>
      </c>
      <c r="G9109" s="3">
        <v>792</v>
      </c>
      <c r="H9109" s="3"/>
      <c r="I9109" s="1" t="s">
        <v>119</v>
      </c>
      <c r="J9109" s="1" t="s">
        <v>86</v>
      </c>
      <c r="K9109" s="1" t="s">
        <v>12</v>
      </c>
      <c r="L9109" s="1" t="s">
        <v>471</v>
      </c>
    </row>
    <row r="9110" spans="1:12" x14ac:dyDescent="0.2">
      <c r="A9110" s="1" t="s">
        <v>234</v>
      </c>
      <c r="B9110" s="1" t="s">
        <v>13</v>
      </c>
      <c r="C9110" s="2">
        <v>43890</v>
      </c>
      <c r="D9110" s="1" t="s">
        <v>164</v>
      </c>
      <c r="E9110" s="1"/>
      <c r="F9110" s="1" t="s">
        <v>5896</v>
      </c>
      <c r="G9110" s="3">
        <v>1059.83</v>
      </c>
      <c r="H9110" s="3"/>
      <c r="I9110" s="1" t="s">
        <v>119</v>
      </c>
      <c r="J9110" s="1" t="s">
        <v>86</v>
      </c>
      <c r="K9110" s="1" t="s">
        <v>12</v>
      </c>
      <c r="L9110" s="1" t="s">
        <v>56</v>
      </c>
    </row>
    <row r="9111" spans="1:12" x14ac:dyDescent="0.2">
      <c r="A9111" s="1" t="s">
        <v>234</v>
      </c>
      <c r="B9111" s="1" t="s">
        <v>13</v>
      </c>
      <c r="C9111" s="2">
        <v>43890</v>
      </c>
      <c r="D9111" s="1" t="s">
        <v>163</v>
      </c>
      <c r="E9111" s="1"/>
      <c r="F9111" s="1" t="s">
        <v>5512</v>
      </c>
      <c r="G9111" s="3"/>
      <c r="H9111" s="3">
        <v>957.46</v>
      </c>
      <c r="I9111" s="1" t="s">
        <v>119</v>
      </c>
      <c r="J9111" s="1" t="s">
        <v>86</v>
      </c>
      <c r="K9111" s="1" t="s">
        <v>84</v>
      </c>
      <c r="L9111" s="1" t="s">
        <v>114</v>
      </c>
    </row>
    <row r="9112" spans="1:12" x14ac:dyDescent="0.2">
      <c r="A9112" s="1" t="s">
        <v>234</v>
      </c>
      <c r="B9112" s="1" t="s">
        <v>13</v>
      </c>
      <c r="C9112" s="2">
        <v>43890</v>
      </c>
      <c r="D9112" s="1" t="s">
        <v>163</v>
      </c>
      <c r="E9112" s="1"/>
      <c r="F9112" s="1" t="s">
        <v>5897</v>
      </c>
      <c r="G9112" s="3"/>
      <c r="H9112" s="3">
        <v>852</v>
      </c>
      <c r="I9112" s="1" t="s">
        <v>119</v>
      </c>
      <c r="J9112" s="1" t="s">
        <v>86</v>
      </c>
      <c r="K9112" s="1" t="s">
        <v>12</v>
      </c>
      <c r="L9112" s="1" t="s">
        <v>494</v>
      </c>
    </row>
    <row r="9113" spans="1:12" x14ac:dyDescent="0.2">
      <c r="A9113" s="1" t="s">
        <v>234</v>
      </c>
      <c r="B9113" s="1" t="s">
        <v>13</v>
      </c>
      <c r="C9113" s="2">
        <v>43890</v>
      </c>
      <c r="D9113" s="1" t="s">
        <v>165</v>
      </c>
      <c r="E9113" s="1"/>
      <c r="F9113" s="1" t="s">
        <v>5898</v>
      </c>
      <c r="G9113" s="3">
        <v>924</v>
      </c>
      <c r="H9113" s="3"/>
      <c r="I9113" s="1" t="s">
        <v>119</v>
      </c>
      <c r="J9113" s="1" t="s">
        <v>86</v>
      </c>
      <c r="K9113" s="1" t="s">
        <v>12</v>
      </c>
      <c r="L9113" s="1" t="s">
        <v>35</v>
      </c>
    </row>
    <row r="9114" spans="1:12" x14ac:dyDescent="0.2">
      <c r="A9114" s="1" t="s">
        <v>234</v>
      </c>
      <c r="B9114" s="1" t="s">
        <v>13</v>
      </c>
      <c r="C9114" s="2">
        <v>43890</v>
      </c>
      <c r="D9114" s="1" t="s">
        <v>165</v>
      </c>
      <c r="E9114" s="1"/>
      <c r="F9114" s="1" t="s">
        <v>5899</v>
      </c>
      <c r="G9114" s="3">
        <v>858</v>
      </c>
      <c r="H9114" s="3"/>
      <c r="I9114" s="1" t="s">
        <v>119</v>
      </c>
      <c r="J9114" s="1" t="s">
        <v>86</v>
      </c>
      <c r="K9114" s="1" t="s">
        <v>12</v>
      </c>
      <c r="L9114" s="1" t="s">
        <v>494</v>
      </c>
    </row>
    <row r="9115" spans="1:12" x14ac:dyDescent="0.2">
      <c r="A9115" s="1" t="s">
        <v>234</v>
      </c>
      <c r="B9115" s="1" t="s">
        <v>13</v>
      </c>
      <c r="C9115" s="2">
        <v>43890</v>
      </c>
      <c r="D9115" s="1" t="s">
        <v>165</v>
      </c>
      <c r="E9115" s="1"/>
      <c r="F9115" s="1" t="s">
        <v>5900</v>
      </c>
      <c r="G9115" s="3">
        <v>852</v>
      </c>
      <c r="H9115" s="3"/>
      <c r="I9115" s="1" t="s">
        <v>119</v>
      </c>
      <c r="J9115" s="1" t="s">
        <v>86</v>
      </c>
      <c r="K9115" s="1" t="s">
        <v>12</v>
      </c>
      <c r="L9115" s="1" t="s">
        <v>42</v>
      </c>
    </row>
    <row r="9116" spans="1:12" x14ac:dyDescent="0.2">
      <c r="A9116" s="1" t="s">
        <v>234</v>
      </c>
      <c r="B9116" s="1" t="s">
        <v>13</v>
      </c>
      <c r="C9116" s="2">
        <v>43890</v>
      </c>
      <c r="D9116" s="1" t="s">
        <v>165</v>
      </c>
      <c r="E9116" s="1"/>
      <c r="F9116" s="1" t="s">
        <v>5901</v>
      </c>
      <c r="G9116" s="3">
        <v>849</v>
      </c>
      <c r="H9116" s="3"/>
      <c r="I9116" s="1" t="s">
        <v>119</v>
      </c>
      <c r="J9116" s="1" t="s">
        <v>86</v>
      </c>
      <c r="K9116" s="1" t="s">
        <v>12</v>
      </c>
      <c r="L9116" s="1" t="s">
        <v>275</v>
      </c>
    </row>
    <row r="9117" spans="1:12" x14ac:dyDescent="0.2">
      <c r="A9117" s="1" t="s">
        <v>234</v>
      </c>
      <c r="B9117" s="1" t="s">
        <v>13</v>
      </c>
      <c r="C9117" s="2">
        <v>43890</v>
      </c>
      <c r="D9117" s="1" t="s">
        <v>162</v>
      </c>
      <c r="E9117" s="1"/>
      <c r="F9117" s="1" t="s">
        <v>5673</v>
      </c>
      <c r="G9117" s="3">
        <v>498.9</v>
      </c>
      <c r="H9117" s="3"/>
      <c r="I9117" s="1" t="s">
        <v>119</v>
      </c>
      <c r="J9117" s="1" t="s">
        <v>86</v>
      </c>
      <c r="K9117" s="1" t="s">
        <v>12</v>
      </c>
      <c r="L9117" s="1" t="s">
        <v>20</v>
      </c>
    </row>
    <row r="9118" spans="1:12" x14ac:dyDescent="0.2">
      <c r="A9118" s="1" t="s">
        <v>234</v>
      </c>
      <c r="B9118" s="1" t="s">
        <v>13</v>
      </c>
      <c r="C9118" s="2">
        <v>43890</v>
      </c>
      <c r="D9118" s="1" t="s">
        <v>162</v>
      </c>
      <c r="E9118" s="1"/>
      <c r="F9118" s="1" t="s">
        <v>5902</v>
      </c>
      <c r="G9118" s="3">
        <v>744</v>
      </c>
      <c r="H9118" s="3"/>
      <c r="I9118" s="1" t="s">
        <v>119</v>
      </c>
      <c r="J9118" s="1" t="s">
        <v>86</v>
      </c>
      <c r="K9118" s="1" t="s">
        <v>12</v>
      </c>
      <c r="L9118" s="1" t="s">
        <v>471</v>
      </c>
    </row>
    <row r="9119" spans="1:12" x14ac:dyDescent="0.2">
      <c r="A9119" s="1" t="s">
        <v>234</v>
      </c>
      <c r="B9119" s="1" t="s">
        <v>13</v>
      </c>
      <c r="C9119" s="2">
        <v>43890</v>
      </c>
      <c r="D9119" s="1" t="s">
        <v>4619</v>
      </c>
      <c r="E9119" s="1"/>
      <c r="F9119" s="1" t="s">
        <v>5903</v>
      </c>
      <c r="G9119" s="3">
        <v>60.58</v>
      </c>
      <c r="H9119" s="3"/>
      <c r="I9119" s="1" t="s">
        <v>119</v>
      </c>
      <c r="J9119" s="1" t="s">
        <v>86</v>
      </c>
      <c r="K9119" s="1" t="s">
        <v>12</v>
      </c>
      <c r="L9119" s="1" t="s">
        <v>469</v>
      </c>
    </row>
    <row r="9120" spans="1:12" x14ac:dyDescent="0.2">
      <c r="A9120" s="1" t="s">
        <v>234</v>
      </c>
      <c r="B9120" s="1" t="s">
        <v>13</v>
      </c>
      <c r="C9120" s="2">
        <v>43890</v>
      </c>
      <c r="D9120" s="1" t="s">
        <v>4619</v>
      </c>
      <c r="E9120" s="1"/>
      <c r="F9120" s="1" t="s">
        <v>5338</v>
      </c>
      <c r="G9120" s="3">
        <v>31.02</v>
      </c>
      <c r="H9120" s="3"/>
      <c r="I9120" s="1" t="s">
        <v>119</v>
      </c>
      <c r="J9120" s="1" t="s">
        <v>86</v>
      </c>
      <c r="K9120" s="1" t="s">
        <v>84</v>
      </c>
      <c r="L9120" s="1" t="s">
        <v>29</v>
      </c>
    </row>
    <row r="9121" spans="1:12" x14ac:dyDescent="0.2">
      <c r="A9121" s="1" t="s">
        <v>234</v>
      </c>
      <c r="B9121" s="1" t="s">
        <v>13</v>
      </c>
      <c r="C9121" s="2">
        <v>43890</v>
      </c>
      <c r="D9121" s="1" t="s">
        <v>4625</v>
      </c>
      <c r="E9121" s="1"/>
      <c r="F9121" s="1" t="s">
        <v>4887</v>
      </c>
      <c r="G9121" s="3">
        <v>39.51</v>
      </c>
      <c r="H9121" s="3"/>
      <c r="I9121" s="1" t="s">
        <v>119</v>
      </c>
      <c r="J9121" s="1" t="s">
        <v>86</v>
      </c>
      <c r="K9121" s="1" t="s">
        <v>84</v>
      </c>
      <c r="L9121" s="1" t="s">
        <v>306</v>
      </c>
    </row>
    <row r="9122" spans="1:12" x14ac:dyDescent="0.2">
      <c r="A9122" s="1" t="s">
        <v>234</v>
      </c>
      <c r="B9122" s="1" t="s">
        <v>13</v>
      </c>
      <c r="C9122" s="2">
        <v>43890</v>
      </c>
      <c r="D9122" s="1" t="s">
        <v>4625</v>
      </c>
      <c r="E9122" s="1"/>
      <c r="F9122" s="1" t="s">
        <v>5904</v>
      </c>
      <c r="G9122" s="3">
        <v>111.79</v>
      </c>
      <c r="H9122" s="3"/>
      <c r="I9122" s="1" t="s">
        <v>119</v>
      </c>
      <c r="J9122" s="1" t="s">
        <v>86</v>
      </c>
      <c r="K9122" s="1" t="s">
        <v>12</v>
      </c>
      <c r="L9122" s="1" t="s">
        <v>427</v>
      </c>
    </row>
    <row r="9123" spans="1:12" x14ac:dyDescent="0.2">
      <c r="A9123" s="1" t="s">
        <v>234</v>
      </c>
      <c r="B9123" s="1" t="s">
        <v>13</v>
      </c>
      <c r="C9123" s="2">
        <v>43890</v>
      </c>
      <c r="D9123" s="1" t="s">
        <v>167</v>
      </c>
      <c r="E9123" s="1"/>
      <c r="F9123" s="1" t="s">
        <v>5429</v>
      </c>
      <c r="G9123" s="3"/>
      <c r="H9123" s="3">
        <v>1359.13</v>
      </c>
      <c r="I9123" s="1" t="s">
        <v>119</v>
      </c>
      <c r="J9123" s="1" t="s">
        <v>86</v>
      </c>
      <c r="K9123" s="1" t="s">
        <v>12</v>
      </c>
      <c r="L9123" s="1" t="s">
        <v>75</v>
      </c>
    </row>
    <row r="9124" spans="1:12" x14ac:dyDescent="0.2">
      <c r="A9124" s="1" t="s">
        <v>234</v>
      </c>
      <c r="B9124" s="1" t="s">
        <v>13</v>
      </c>
      <c r="C9124" s="2">
        <v>43890</v>
      </c>
      <c r="D9124" s="1" t="s">
        <v>167</v>
      </c>
      <c r="E9124" s="1"/>
      <c r="F9124" s="1" t="s">
        <v>5905</v>
      </c>
      <c r="G9124" s="3"/>
      <c r="H9124" s="3">
        <v>2044.35</v>
      </c>
      <c r="I9124" s="1" t="s">
        <v>119</v>
      </c>
      <c r="J9124" s="1" t="s">
        <v>86</v>
      </c>
      <c r="K9124" s="1" t="s">
        <v>12</v>
      </c>
      <c r="L9124" s="1" t="s">
        <v>24</v>
      </c>
    </row>
    <row r="9125" spans="1:12" x14ac:dyDescent="0.2">
      <c r="A9125" s="1" t="s">
        <v>234</v>
      </c>
      <c r="B9125" s="1" t="s">
        <v>13</v>
      </c>
      <c r="C9125" s="2">
        <v>43890</v>
      </c>
      <c r="D9125" s="1" t="s">
        <v>4595</v>
      </c>
      <c r="E9125" s="1"/>
      <c r="F9125" s="1" t="s">
        <v>4839</v>
      </c>
      <c r="G9125" s="3">
        <v>39.729999999999997</v>
      </c>
      <c r="H9125" s="3"/>
      <c r="I9125" s="1" t="s">
        <v>119</v>
      </c>
      <c r="J9125" s="1" t="s">
        <v>86</v>
      </c>
      <c r="K9125" s="1" t="s">
        <v>84</v>
      </c>
      <c r="L9125" s="1" t="s">
        <v>114</v>
      </c>
    </row>
    <row r="9126" spans="1:12" x14ac:dyDescent="0.2">
      <c r="A9126" s="1" t="s">
        <v>234</v>
      </c>
      <c r="B9126" s="1" t="s">
        <v>13</v>
      </c>
      <c r="C9126" s="2">
        <v>43890</v>
      </c>
      <c r="D9126" s="1" t="s">
        <v>4614</v>
      </c>
      <c r="E9126" s="1"/>
      <c r="F9126" s="1" t="s">
        <v>5906</v>
      </c>
      <c r="G9126" s="3">
        <v>40.17</v>
      </c>
      <c r="H9126" s="3"/>
      <c r="I9126" s="1" t="s">
        <v>119</v>
      </c>
      <c r="J9126" s="1" t="s">
        <v>86</v>
      </c>
      <c r="K9126" s="1" t="s">
        <v>12</v>
      </c>
      <c r="L9126" s="1" t="s">
        <v>69</v>
      </c>
    </row>
    <row r="9127" spans="1:12" x14ac:dyDescent="0.2">
      <c r="A9127" s="1" t="s">
        <v>234</v>
      </c>
      <c r="B9127" s="1" t="s">
        <v>13</v>
      </c>
      <c r="C9127" s="2">
        <v>43890</v>
      </c>
      <c r="D9127" s="1" t="s">
        <v>161</v>
      </c>
      <c r="E9127" s="1"/>
      <c r="F9127" s="1" t="s">
        <v>5422</v>
      </c>
      <c r="G9127" s="3"/>
      <c r="H9127" s="3">
        <v>147.30000000000001</v>
      </c>
      <c r="I9127" s="1" t="s">
        <v>85</v>
      </c>
      <c r="J9127" s="1" t="s">
        <v>125</v>
      </c>
      <c r="K9127" s="1" t="s">
        <v>84</v>
      </c>
      <c r="L9127" s="1" t="s">
        <v>51</v>
      </c>
    </row>
    <row r="9128" spans="1:12" x14ac:dyDescent="0.2">
      <c r="A9128" s="1" t="s">
        <v>234</v>
      </c>
      <c r="B9128" s="1" t="s">
        <v>13</v>
      </c>
      <c r="C9128" s="2">
        <v>43890</v>
      </c>
      <c r="D9128" s="1" t="s">
        <v>164</v>
      </c>
      <c r="E9128" s="1"/>
      <c r="F9128" s="1" t="s">
        <v>5907</v>
      </c>
      <c r="G9128" s="3">
        <v>916.5</v>
      </c>
      <c r="H9128" s="3"/>
      <c r="I9128" s="1" t="s">
        <v>85</v>
      </c>
      <c r="J9128" s="1" t="s">
        <v>125</v>
      </c>
      <c r="K9128" s="1" t="s">
        <v>12</v>
      </c>
      <c r="L9128" s="1" t="s">
        <v>955</v>
      </c>
    </row>
    <row r="9129" spans="1:12" x14ac:dyDescent="0.2">
      <c r="A9129" s="1" t="s">
        <v>234</v>
      </c>
      <c r="B9129" s="1" t="s">
        <v>13</v>
      </c>
      <c r="C9129" s="2">
        <v>43890</v>
      </c>
      <c r="D9129" s="1" t="s">
        <v>4619</v>
      </c>
      <c r="E9129" s="1"/>
      <c r="F9129" s="1" t="s">
        <v>5908</v>
      </c>
      <c r="G9129" s="3">
        <v>77.08</v>
      </c>
      <c r="H9129" s="3"/>
      <c r="I9129" s="1" t="s">
        <v>85</v>
      </c>
      <c r="J9129" s="1" t="s">
        <v>125</v>
      </c>
      <c r="K9129" s="1" t="s">
        <v>12</v>
      </c>
      <c r="L9129" s="1" t="s">
        <v>1362</v>
      </c>
    </row>
    <row r="9130" spans="1:12" x14ac:dyDescent="0.2">
      <c r="A9130" s="1" t="s">
        <v>234</v>
      </c>
      <c r="B9130" s="1" t="s">
        <v>13</v>
      </c>
      <c r="C9130" s="2">
        <v>43890</v>
      </c>
      <c r="D9130" s="1" t="s">
        <v>166</v>
      </c>
      <c r="E9130" s="1"/>
      <c r="F9130" s="1" t="s">
        <v>4874</v>
      </c>
      <c r="G9130" s="3">
        <v>69.23</v>
      </c>
      <c r="H9130" s="3"/>
      <c r="I9130" s="1" t="s">
        <v>177</v>
      </c>
      <c r="J9130" s="1" t="s">
        <v>178</v>
      </c>
      <c r="K9130" s="1" t="s">
        <v>84</v>
      </c>
      <c r="L9130" s="1" t="s">
        <v>111</v>
      </c>
    </row>
    <row r="9131" spans="1:12" x14ac:dyDescent="0.2">
      <c r="A9131" s="1" t="s">
        <v>234</v>
      </c>
      <c r="B9131" s="1" t="s">
        <v>13</v>
      </c>
      <c r="C9131" s="2">
        <v>43890</v>
      </c>
      <c r="D9131" s="1" t="s">
        <v>165</v>
      </c>
      <c r="E9131" s="1"/>
      <c r="F9131" s="1" t="s">
        <v>5375</v>
      </c>
      <c r="G9131" s="3">
        <v>74.989999999999995</v>
      </c>
      <c r="H9131" s="3"/>
      <c r="I9131" s="1" t="s">
        <v>177</v>
      </c>
      <c r="J9131" s="1" t="s">
        <v>178</v>
      </c>
      <c r="K9131" s="1" t="s">
        <v>12</v>
      </c>
      <c r="L9131" s="1" t="s">
        <v>15</v>
      </c>
    </row>
    <row r="9132" spans="1:12" x14ac:dyDescent="0.2">
      <c r="A9132" s="1" t="s">
        <v>234</v>
      </c>
      <c r="B9132" s="1" t="s">
        <v>13</v>
      </c>
      <c r="C9132" s="2">
        <v>43890</v>
      </c>
      <c r="D9132" s="1" t="s">
        <v>4610</v>
      </c>
      <c r="E9132" s="1"/>
      <c r="F9132" s="1" t="s">
        <v>5193</v>
      </c>
      <c r="G9132" s="3">
        <v>9.75</v>
      </c>
      <c r="H9132" s="3"/>
      <c r="I9132" s="1" t="s">
        <v>177</v>
      </c>
      <c r="J9132" s="1" t="s">
        <v>178</v>
      </c>
      <c r="K9132" s="1" t="s">
        <v>12</v>
      </c>
      <c r="L9132" s="1" t="s">
        <v>24</v>
      </c>
    </row>
    <row r="9133" spans="1:12" x14ac:dyDescent="0.2">
      <c r="A9133" s="1" t="s">
        <v>234</v>
      </c>
      <c r="B9133" s="1" t="s">
        <v>13</v>
      </c>
      <c r="C9133" s="2">
        <v>43890</v>
      </c>
      <c r="D9133" s="1" t="s">
        <v>4625</v>
      </c>
      <c r="E9133" s="1"/>
      <c r="F9133" s="1" t="s">
        <v>4872</v>
      </c>
      <c r="G9133" s="3">
        <v>50.9</v>
      </c>
      <c r="H9133" s="3"/>
      <c r="I9133" s="1" t="s">
        <v>177</v>
      </c>
      <c r="J9133" s="1" t="s">
        <v>178</v>
      </c>
      <c r="K9133" s="1" t="s">
        <v>12</v>
      </c>
      <c r="L9133" s="1" t="s">
        <v>322</v>
      </c>
    </row>
    <row r="9134" spans="1:12" x14ac:dyDescent="0.2">
      <c r="A9134" s="1" t="s">
        <v>234</v>
      </c>
      <c r="B9134" s="1" t="s">
        <v>13</v>
      </c>
      <c r="C9134" s="2">
        <v>43890</v>
      </c>
      <c r="D9134" s="1" t="s">
        <v>167</v>
      </c>
      <c r="E9134" s="1"/>
      <c r="F9134" s="1" t="s">
        <v>4589</v>
      </c>
      <c r="G9134" s="3"/>
      <c r="H9134" s="3">
        <v>62.75</v>
      </c>
      <c r="I9134" s="1" t="s">
        <v>177</v>
      </c>
      <c r="J9134" s="1" t="s">
        <v>178</v>
      </c>
      <c r="K9134" s="1" t="s">
        <v>84</v>
      </c>
      <c r="L9134" s="1" t="s">
        <v>111</v>
      </c>
    </row>
    <row r="9135" spans="1:12" x14ac:dyDescent="0.2">
      <c r="A9135" s="1" t="s">
        <v>234</v>
      </c>
      <c r="B9135" s="1" t="s">
        <v>13</v>
      </c>
      <c r="C9135" s="2">
        <v>43890</v>
      </c>
      <c r="D9135" s="1" t="s">
        <v>160</v>
      </c>
      <c r="E9135" s="1"/>
      <c r="F9135" s="1" t="s">
        <v>4679</v>
      </c>
      <c r="G9135" s="3"/>
      <c r="H9135" s="3">
        <v>73</v>
      </c>
      <c r="I9135" s="1" t="s">
        <v>185</v>
      </c>
      <c r="J9135" s="1" t="s">
        <v>126</v>
      </c>
      <c r="K9135" s="1" t="s">
        <v>84</v>
      </c>
      <c r="L9135" s="1" t="s">
        <v>51</v>
      </c>
    </row>
    <row r="9136" spans="1:12" x14ac:dyDescent="0.2">
      <c r="A9136" s="1" t="s">
        <v>234</v>
      </c>
      <c r="B9136" s="1" t="s">
        <v>13</v>
      </c>
      <c r="C9136" s="2">
        <v>43890</v>
      </c>
      <c r="D9136" s="1" t="s">
        <v>163</v>
      </c>
      <c r="E9136" s="1"/>
      <c r="F9136" s="1" t="s">
        <v>5909</v>
      </c>
      <c r="G9136" s="3"/>
      <c r="H9136" s="3">
        <v>214.09</v>
      </c>
      <c r="I9136" s="1" t="s">
        <v>185</v>
      </c>
      <c r="J9136" s="1" t="s">
        <v>126</v>
      </c>
      <c r="K9136" s="1" t="s">
        <v>12</v>
      </c>
      <c r="L9136" s="1" t="s">
        <v>311</v>
      </c>
    </row>
    <row r="9137" spans="1:12" x14ac:dyDescent="0.2">
      <c r="A9137" s="1" t="s">
        <v>234</v>
      </c>
      <c r="B9137" s="1" t="s">
        <v>13</v>
      </c>
      <c r="C9137" s="2">
        <v>43890</v>
      </c>
      <c r="D9137" s="1" t="s">
        <v>165</v>
      </c>
      <c r="E9137" s="1"/>
      <c r="F9137" s="1" t="s">
        <v>5562</v>
      </c>
      <c r="G9137" s="3">
        <v>315.33</v>
      </c>
      <c r="H9137" s="3"/>
      <c r="I9137" s="1" t="s">
        <v>185</v>
      </c>
      <c r="J9137" s="1" t="s">
        <v>126</v>
      </c>
      <c r="K9137" s="1" t="s">
        <v>12</v>
      </c>
      <c r="L9137" s="1" t="s">
        <v>1650</v>
      </c>
    </row>
    <row r="9138" spans="1:12" x14ac:dyDescent="0.2">
      <c r="A9138" s="1" t="s">
        <v>234</v>
      </c>
      <c r="B9138" s="1" t="s">
        <v>13</v>
      </c>
      <c r="C9138" s="2">
        <v>43890</v>
      </c>
      <c r="D9138" s="1" t="s">
        <v>167</v>
      </c>
      <c r="E9138" s="1"/>
      <c r="F9138" s="1" t="s">
        <v>5733</v>
      </c>
      <c r="G9138" s="3"/>
      <c r="H9138" s="3">
        <v>261.39</v>
      </c>
      <c r="I9138" s="1" t="s">
        <v>185</v>
      </c>
      <c r="J9138" s="1" t="s">
        <v>126</v>
      </c>
      <c r="K9138" s="1" t="s">
        <v>12</v>
      </c>
      <c r="L9138" s="1" t="s">
        <v>92</v>
      </c>
    </row>
    <row r="9139" spans="1:12" x14ac:dyDescent="0.2">
      <c r="A9139" s="1" t="s">
        <v>234</v>
      </c>
      <c r="B9139" s="1" t="s">
        <v>13</v>
      </c>
      <c r="C9139" s="2">
        <v>43890</v>
      </c>
      <c r="D9139" s="1" t="s">
        <v>4595</v>
      </c>
      <c r="E9139" s="1"/>
      <c r="F9139" s="1" t="s">
        <v>4617</v>
      </c>
      <c r="G9139" s="3">
        <v>14.05</v>
      </c>
      <c r="H9139" s="3"/>
      <c r="I9139" s="1" t="s">
        <v>185</v>
      </c>
      <c r="J9139" s="1" t="s">
        <v>126</v>
      </c>
      <c r="K9139" s="1" t="s">
        <v>12</v>
      </c>
      <c r="L9139" s="1" t="s">
        <v>77</v>
      </c>
    </row>
    <row r="9140" spans="1:12" x14ac:dyDescent="0.2">
      <c r="A9140" s="1" t="s">
        <v>234</v>
      </c>
      <c r="B9140" s="1" t="s">
        <v>13</v>
      </c>
      <c r="C9140" s="2">
        <v>43890</v>
      </c>
      <c r="D9140" s="1" t="s">
        <v>164</v>
      </c>
      <c r="E9140" s="1"/>
      <c r="F9140" s="1" t="s">
        <v>4682</v>
      </c>
      <c r="G9140" s="3">
        <v>32.31</v>
      </c>
      <c r="H9140" s="3"/>
      <c r="I9140" s="1" t="s">
        <v>108</v>
      </c>
      <c r="J9140" s="1" t="s">
        <v>117</v>
      </c>
      <c r="K9140" s="1" t="s">
        <v>84</v>
      </c>
      <c r="L9140" s="1" t="s">
        <v>111</v>
      </c>
    </row>
    <row r="9141" spans="1:12" x14ac:dyDescent="0.2">
      <c r="A9141" s="1" t="s">
        <v>234</v>
      </c>
      <c r="B9141" s="1" t="s">
        <v>13</v>
      </c>
      <c r="C9141" s="2">
        <v>43890</v>
      </c>
      <c r="D9141" s="1" t="s">
        <v>165</v>
      </c>
      <c r="E9141" s="1"/>
      <c r="F9141" s="1" t="s">
        <v>5034</v>
      </c>
      <c r="G9141" s="3">
        <v>1045.0999999999999</v>
      </c>
      <c r="H9141" s="3"/>
      <c r="I9141" s="1" t="s">
        <v>108</v>
      </c>
      <c r="J9141" s="1" t="s">
        <v>117</v>
      </c>
      <c r="K9141" s="1" t="s">
        <v>84</v>
      </c>
      <c r="L9141" s="1" t="s">
        <v>26</v>
      </c>
    </row>
    <row r="9142" spans="1:12" x14ac:dyDescent="0.2">
      <c r="A9142" s="1" t="s">
        <v>234</v>
      </c>
      <c r="B9142" s="1" t="s">
        <v>13</v>
      </c>
      <c r="C9142" s="2">
        <v>43890</v>
      </c>
      <c r="D9142" s="1" t="s">
        <v>166</v>
      </c>
      <c r="E9142" s="1"/>
      <c r="F9142" s="1" t="s">
        <v>5910</v>
      </c>
      <c r="G9142" s="3">
        <v>1360.06</v>
      </c>
      <c r="H9142" s="3"/>
      <c r="I9142" s="1" t="s">
        <v>106</v>
      </c>
      <c r="J9142" s="1" t="s">
        <v>121</v>
      </c>
      <c r="K9142" s="1" t="s">
        <v>12</v>
      </c>
      <c r="L9142" s="1" t="s">
        <v>65</v>
      </c>
    </row>
    <row r="9143" spans="1:12" x14ac:dyDescent="0.2">
      <c r="A9143" s="1" t="s">
        <v>234</v>
      </c>
      <c r="B9143" s="1" t="s">
        <v>13</v>
      </c>
      <c r="C9143" s="2">
        <v>43890</v>
      </c>
      <c r="D9143" s="1" t="s">
        <v>163</v>
      </c>
      <c r="E9143" s="1"/>
      <c r="F9143" s="1" t="s">
        <v>5911</v>
      </c>
      <c r="G9143" s="3"/>
      <c r="H9143" s="3">
        <v>1343.56</v>
      </c>
      <c r="I9143" s="1" t="s">
        <v>106</v>
      </c>
      <c r="J9143" s="1" t="s">
        <v>121</v>
      </c>
      <c r="K9143" s="1" t="s">
        <v>12</v>
      </c>
      <c r="L9143" s="1" t="s">
        <v>23</v>
      </c>
    </row>
    <row r="9144" spans="1:12" x14ac:dyDescent="0.2">
      <c r="A9144" s="1" t="s">
        <v>234</v>
      </c>
      <c r="B9144" s="1" t="s">
        <v>13</v>
      </c>
      <c r="C9144" s="2">
        <v>43890</v>
      </c>
      <c r="D9144" s="1" t="s">
        <v>4625</v>
      </c>
      <c r="E9144" s="1"/>
      <c r="F9144" s="1" t="s">
        <v>5129</v>
      </c>
      <c r="G9144" s="3">
        <v>25.63</v>
      </c>
      <c r="H9144" s="3"/>
      <c r="I9144" s="1" t="s">
        <v>87</v>
      </c>
      <c r="J9144" s="1" t="s">
        <v>116</v>
      </c>
      <c r="K9144" s="1" t="s">
        <v>84</v>
      </c>
      <c r="L9144" s="1" t="s">
        <v>63</v>
      </c>
    </row>
    <row r="9145" spans="1:12" x14ac:dyDescent="0.2">
      <c r="A9145" s="1" t="s">
        <v>234</v>
      </c>
      <c r="B9145" s="1" t="s">
        <v>13</v>
      </c>
      <c r="C9145" s="2">
        <v>43890</v>
      </c>
      <c r="D9145" s="1" t="s">
        <v>161</v>
      </c>
      <c r="E9145" s="1"/>
      <c r="F9145" s="1" t="s">
        <v>5912</v>
      </c>
      <c r="G9145" s="3"/>
      <c r="H9145" s="3">
        <v>741.58</v>
      </c>
      <c r="I9145" s="1" t="s">
        <v>120</v>
      </c>
      <c r="J9145" s="1" t="s">
        <v>171</v>
      </c>
      <c r="K9145" s="1" t="s">
        <v>12</v>
      </c>
      <c r="L9145" s="1" t="s">
        <v>101</v>
      </c>
    </row>
    <row r="9146" spans="1:12" x14ac:dyDescent="0.2">
      <c r="A9146" s="1" t="s">
        <v>234</v>
      </c>
      <c r="B9146" s="1" t="s">
        <v>13</v>
      </c>
      <c r="C9146" s="2">
        <v>43890</v>
      </c>
      <c r="D9146" s="1" t="s">
        <v>163</v>
      </c>
      <c r="E9146" s="1"/>
      <c r="F9146" s="1" t="s">
        <v>5913</v>
      </c>
      <c r="G9146" s="3"/>
      <c r="H9146" s="3">
        <v>1301.28</v>
      </c>
      <c r="I9146" s="1" t="s">
        <v>120</v>
      </c>
      <c r="J9146" s="1" t="s">
        <v>171</v>
      </c>
      <c r="K9146" s="1" t="s">
        <v>12</v>
      </c>
      <c r="L9146" s="1" t="s">
        <v>58</v>
      </c>
    </row>
    <row r="9147" spans="1:12" x14ac:dyDescent="0.2">
      <c r="A9147" s="1" t="s">
        <v>234</v>
      </c>
      <c r="B9147" s="1" t="s">
        <v>13</v>
      </c>
      <c r="C9147" s="2">
        <v>43890</v>
      </c>
      <c r="D9147" s="1" t="s">
        <v>165</v>
      </c>
      <c r="E9147" s="1"/>
      <c r="F9147" s="1" t="s">
        <v>4848</v>
      </c>
      <c r="G9147" s="3">
        <v>193.75</v>
      </c>
      <c r="H9147" s="3"/>
      <c r="I9147" s="1" t="s">
        <v>120</v>
      </c>
      <c r="J9147" s="1" t="s">
        <v>171</v>
      </c>
      <c r="K9147" s="1" t="s">
        <v>84</v>
      </c>
      <c r="L9147" s="1" t="s">
        <v>63</v>
      </c>
    </row>
    <row r="9148" spans="1:12" x14ac:dyDescent="0.2">
      <c r="A9148" s="1" t="s">
        <v>234</v>
      </c>
      <c r="B9148" s="1" t="s">
        <v>13</v>
      </c>
      <c r="C9148" s="2">
        <v>43890</v>
      </c>
      <c r="D9148" s="1" t="s">
        <v>4614</v>
      </c>
      <c r="E9148" s="1"/>
      <c r="F9148" s="1" t="s">
        <v>5753</v>
      </c>
      <c r="G9148" s="3">
        <v>6.04</v>
      </c>
      <c r="H9148" s="3"/>
      <c r="I9148" s="1" t="s">
        <v>232</v>
      </c>
      <c r="J9148" s="1" t="s">
        <v>233</v>
      </c>
      <c r="K9148" s="1" t="s">
        <v>12</v>
      </c>
      <c r="L9148" s="1" t="s">
        <v>15</v>
      </c>
    </row>
    <row r="9149" spans="1:12" x14ac:dyDescent="0.2">
      <c r="A9149" s="1" t="s">
        <v>234</v>
      </c>
      <c r="B9149" s="1" t="s">
        <v>13</v>
      </c>
      <c r="C9149" s="2">
        <v>43890</v>
      </c>
      <c r="D9149" s="1" t="s">
        <v>160</v>
      </c>
      <c r="E9149" s="1"/>
      <c r="F9149" s="1" t="s">
        <v>5914</v>
      </c>
      <c r="G9149" s="3"/>
      <c r="H9149" s="3">
        <v>1393.86</v>
      </c>
      <c r="I9149" s="1" t="s">
        <v>83</v>
      </c>
      <c r="J9149" s="1" t="s">
        <v>230</v>
      </c>
      <c r="K9149" s="1" t="s">
        <v>12</v>
      </c>
      <c r="L9149" s="1" t="s">
        <v>22</v>
      </c>
    </row>
    <row r="9150" spans="1:12" x14ac:dyDescent="0.2">
      <c r="A9150" s="1" t="s">
        <v>234</v>
      </c>
      <c r="B9150" s="1" t="s">
        <v>13</v>
      </c>
      <c r="C9150" s="2">
        <v>43890</v>
      </c>
      <c r="D9150" s="1" t="s">
        <v>166</v>
      </c>
      <c r="E9150" s="1"/>
      <c r="F9150" s="1" t="s">
        <v>5915</v>
      </c>
      <c r="G9150" s="3">
        <v>906.36</v>
      </c>
      <c r="H9150" s="3"/>
      <c r="I9150" s="1" t="s">
        <v>83</v>
      </c>
      <c r="J9150" s="1" t="s">
        <v>181</v>
      </c>
      <c r="K9150" s="1" t="s">
        <v>12</v>
      </c>
      <c r="L9150" s="1" t="s">
        <v>462</v>
      </c>
    </row>
    <row r="9151" spans="1:12" x14ac:dyDescent="0.2">
      <c r="A9151" s="1" t="s">
        <v>234</v>
      </c>
      <c r="B9151" s="1" t="s">
        <v>13</v>
      </c>
      <c r="C9151" s="2">
        <v>43890</v>
      </c>
      <c r="D9151" s="1" t="s">
        <v>161</v>
      </c>
      <c r="E9151" s="1"/>
      <c r="F9151" s="1" t="s">
        <v>5916</v>
      </c>
      <c r="G9151" s="3"/>
      <c r="H9151" s="3">
        <v>906.74</v>
      </c>
      <c r="I9151" s="1" t="s">
        <v>83</v>
      </c>
      <c r="J9151" s="1" t="s">
        <v>181</v>
      </c>
      <c r="K9151" s="1" t="s">
        <v>12</v>
      </c>
      <c r="L9151" s="1" t="s">
        <v>265</v>
      </c>
    </row>
    <row r="9152" spans="1:12" x14ac:dyDescent="0.2">
      <c r="A9152" s="1" t="s">
        <v>234</v>
      </c>
      <c r="B9152" s="1" t="s">
        <v>13</v>
      </c>
      <c r="C9152" s="2">
        <v>43890</v>
      </c>
      <c r="D9152" s="1" t="s">
        <v>161</v>
      </c>
      <c r="E9152" s="1"/>
      <c r="F9152" s="1" t="s">
        <v>5917</v>
      </c>
      <c r="G9152" s="3"/>
      <c r="H9152" s="3">
        <v>1185.53</v>
      </c>
      <c r="I9152" s="1" t="s">
        <v>83</v>
      </c>
      <c r="J9152" s="1" t="s">
        <v>181</v>
      </c>
      <c r="K9152" s="1" t="s">
        <v>12</v>
      </c>
      <c r="L9152" s="1" t="s">
        <v>405</v>
      </c>
    </row>
    <row r="9153" spans="1:12" x14ac:dyDescent="0.2">
      <c r="A9153" s="1" t="s">
        <v>234</v>
      </c>
      <c r="B9153" s="1" t="s">
        <v>13</v>
      </c>
      <c r="C9153" s="2">
        <v>43890</v>
      </c>
      <c r="D9153" s="1" t="s">
        <v>4625</v>
      </c>
      <c r="E9153" s="1"/>
      <c r="F9153" s="1" t="s">
        <v>5918</v>
      </c>
      <c r="G9153" s="3">
        <v>72.05</v>
      </c>
      <c r="H9153" s="3"/>
      <c r="I9153" s="1" t="s">
        <v>83</v>
      </c>
      <c r="J9153" s="1" t="s">
        <v>181</v>
      </c>
      <c r="K9153" s="1" t="s">
        <v>12</v>
      </c>
      <c r="L9153" s="1" t="s">
        <v>47</v>
      </c>
    </row>
    <row r="9154" spans="1:12" x14ac:dyDescent="0.2">
      <c r="A9154" s="1" t="s">
        <v>234</v>
      </c>
      <c r="B9154" s="1" t="s">
        <v>13</v>
      </c>
      <c r="C9154" s="2">
        <v>43890</v>
      </c>
      <c r="D9154" s="1" t="s">
        <v>164</v>
      </c>
      <c r="E9154" s="1"/>
      <c r="F9154" s="1" t="s">
        <v>5919</v>
      </c>
      <c r="G9154" s="3">
        <v>1046.68</v>
      </c>
      <c r="H9154" s="3"/>
      <c r="I9154" s="1" t="s">
        <v>83</v>
      </c>
      <c r="J9154" s="1" t="s">
        <v>229</v>
      </c>
      <c r="K9154" s="1" t="s">
        <v>12</v>
      </c>
      <c r="L9154" s="1" t="s">
        <v>425</v>
      </c>
    </row>
    <row r="9155" spans="1:12" x14ac:dyDescent="0.2">
      <c r="A9155" s="1" t="s">
        <v>234</v>
      </c>
      <c r="B9155" s="1" t="s">
        <v>13</v>
      </c>
      <c r="C9155" s="2">
        <v>43890</v>
      </c>
      <c r="D9155" s="1" t="s">
        <v>165</v>
      </c>
      <c r="E9155" s="1"/>
      <c r="F9155" s="1" t="s">
        <v>4930</v>
      </c>
      <c r="G9155" s="3">
        <v>1003.91</v>
      </c>
      <c r="H9155" s="3"/>
      <c r="I9155" s="1" t="s">
        <v>83</v>
      </c>
      <c r="J9155" s="1" t="s">
        <v>229</v>
      </c>
      <c r="K9155" s="1" t="s">
        <v>12</v>
      </c>
      <c r="L9155" s="1" t="s">
        <v>73</v>
      </c>
    </row>
    <row r="9156" spans="1:12" x14ac:dyDescent="0.2">
      <c r="A9156" s="1" t="s">
        <v>234</v>
      </c>
      <c r="B9156" s="1" t="s">
        <v>13</v>
      </c>
      <c r="C9156" s="2">
        <v>43890</v>
      </c>
      <c r="D9156" s="1" t="s">
        <v>162</v>
      </c>
      <c r="E9156" s="1"/>
      <c r="F9156" s="1" t="s">
        <v>5920</v>
      </c>
      <c r="G9156" s="3">
        <v>1380.2</v>
      </c>
      <c r="H9156" s="3"/>
      <c r="I9156" s="1" t="s">
        <v>83</v>
      </c>
      <c r="J9156" s="1" t="s">
        <v>229</v>
      </c>
      <c r="K9156" s="1" t="s">
        <v>12</v>
      </c>
      <c r="L9156" s="1" t="s">
        <v>425</v>
      </c>
    </row>
    <row r="9157" spans="1:12" x14ac:dyDescent="0.2">
      <c r="A9157" s="1" t="s">
        <v>234</v>
      </c>
      <c r="B9157" s="1" t="s">
        <v>13</v>
      </c>
      <c r="C9157" s="2">
        <v>43890</v>
      </c>
      <c r="D9157" s="1" t="s">
        <v>166</v>
      </c>
      <c r="E9157" s="1"/>
      <c r="F9157" s="1" t="s">
        <v>5921</v>
      </c>
      <c r="G9157" s="3">
        <v>453.6</v>
      </c>
      <c r="H9157" s="3"/>
      <c r="I9157" s="1" t="s">
        <v>119</v>
      </c>
      <c r="J9157" s="1" t="s">
        <v>86</v>
      </c>
      <c r="K9157" s="1" t="s">
        <v>12</v>
      </c>
      <c r="L9157" s="1" t="s">
        <v>384</v>
      </c>
    </row>
    <row r="9158" spans="1:12" x14ac:dyDescent="0.2">
      <c r="A9158" s="1" t="s">
        <v>234</v>
      </c>
      <c r="B9158" s="1" t="s">
        <v>13</v>
      </c>
      <c r="C9158" s="2">
        <v>43890</v>
      </c>
      <c r="D9158" s="1" t="s">
        <v>160</v>
      </c>
      <c r="E9158" s="1"/>
      <c r="F9158" s="1" t="s">
        <v>5922</v>
      </c>
      <c r="G9158" s="3"/>
      <c r="H9158" s="3">
        <v>822</v>
      </c>
      <c r="I9158" s="1" t="s">
        <v>119</v>
      </c>
      <c r="J9158" s="1" t="s">
        <v>86</v>
      </c>
      <c r="K9158" s="1" t="s">
        <v>12</v>
      </c>
      <c r="L9158" s="1" t="s">
        <v>270</v>
      </c>
    </row>
    <row r="9159" spans="1:12" x14ac:dyDescent="0.2">
      <c r="A9159" s="1" t="s">
        <v>234</v>
      </c>
      <c r="B9159" s="1" t="s">
        <v>13</v>
      </c>
      <c r="C9159" s="2">
        <v>43890</v>
      </c>
      <c r="D9159" s="1" t="s">
        <v>160</v>
      </c>
      <c r="E9159" s="1"/>
      <c r="F9159" s="1" t="s">
        <v>5923</v>
      </c>
      <c r="G9159" s="3"/>
      <c r="H9159" s="3">
        <v>464.95</v>
      </c>
      <c r="I9159" s="1" t="s">
        <v>119</v>
      </c>
      <c r="J9159" s="1" t="s">
        <v>86</v>
      </c>
      <c r="K9159" s="1" t="s">
        <v>12</v>
      </c>
      <c r="L9159" s="1" t="s">
        <v>1126</v>
      </c>
    </row>
    <row r="9160" spans="1:12" x14ac:dyDescent="0.2">
      <c r="A9160" s="1" t="s">
        <v>234</v>
      </c>
      <c r="B9160" s="1" t="s">
        <v>13</v>
      </c>
      <c r="C9160" s="2">
        <v>43890</v>
      </c>
      <c r="D9160" s="1" t="s">
        <v>163</v>
      </c>
      <c r="E9160" s="1"/>
      <c r="F9160" s="1" t="s">
        <v>5924</v>
      </c>
      <c r="G9160" s="3"/>
      <c r="H9160" s="3">
        <v>950</v>
      </c>
      <c r="I9160" s="1" t="s">
        <v>119</v>
      </c>
      <c r="J9160" s="1" t="s">
        <v>86</v>
      </c>
      <c r="K9160" s="1" t="s">
        <v>12</v>
      </c>
      <c r="L9160" s="1" t="s">
        <v>333</v>
      </c>
    </row>
    <row r="9161" spans="1:12" x14ac:dyDescent="0.2">
      <c r="A9161" s="1" t="s">
        <v>234</v>
      </c>
      <c r="B9161" s="1" t="s">
        <v>13</v>
      </c>
      <c r="C9161" s="2">
        <v>43890</v>
      </c>
      <c r="D9161" s="1" t="s">
        <v>163</v>
      </c>
      <c r="E9161" s="1"/>
      <c r="F9161" s="1" t="s">
        <v>5925</v>
      </c>
      <c r="G9161" s="3"/>
      <c r="H9161" s="3">
        <v>1446.6</v>
      </c>
      <c r="I9161" s="1" t="s">
        <v>119</v>
      </c>
      <c r="J9161" s="1" t="s">
        <v>86</v>
      </c>
      <c r="K9161" s="1" t="s">
        <v>12</v>
      </c>
      <c r="L9161" s="1" t="s">
        <v>31</v>
      </c>
    </row>
    <row r="9162" spans="1:12" x14ac:dyDescent="0.2">
      <c r="A9162" s="1" t="s">
        <v>234</v>
      </c>
      <c r="B9162" s="1" t="s">
        <v>13</v>
      </c>
      <c r="C9162" s="2">
        <v>43890</v>
      </c>
      <c r="D9162" s="1" t="s">
        <v>162</v>
      </c>
      <c r="E9162" s="1"/>
      <c r="F9162" s="1" t="s">
        <v>5926</v>
      </c>
      <c r="G9162" s="3">
        <v>1239.75</v>
      </c>
      <c r="H9162" s="3"/>
      <c r="I9162" s="1" t="s">
        <v>119</v>
      </c>
      <c r="J9162" s="1" t="s">
        <v>86</v>
      </c>
      <c r="K9162" s="1" t="s">
        <v>12</v>
      </c>
      <c r="L9162" s="1" t="s">
        <v>2589</v>
      </c>
    </row>
    <row r="9163" spans="1:12" x14ac:dyDescent="0.2">
      <c r="A9163" s="1" t="s">
        <v>234</v>
      </c>
      <c r="B9163" s="1" t="s">
        <v>13</v>
      </c>
      <c r="C9163" s="2">
        <v>43890</v>
      </c>
      <c r="D9163" s="1" t="s">
        <v>4610</v>
      </c>
      <c r="E9163" s="1"/>
      <c r="F9163" s="1" t="s">
        <v>5927</v>
      </c>
      <c r="G9163" s="3">
        <v>19.940000000000001</v>
      </c>
      <c r="H9163" s="3"/>
      <c r="I9163" s="1" t="s">
        <v>119</v>
      </c>
      <c r="J9163" s="1" t="s">
        <v>86</v>
      </c>
      <c r="K9163" s="1" t="s">
        <v>84</v>
      </c>
      <c r="L9163" s="1" t="s">
        <v>66</v>
      </c>
    </row>
    <row r="9164" spans="1:12" x14ac:dyDescent="0.2">
      <c r="A9164" s="1" t="s">
        <v>234</v>
      </c>
      <c r="B9164" s="1" t="s">
        <v>13</v>
      </c>
      <c r="C9164" s="2">
        <v>43890</v>
      </c>
      <c r="D9164" s="1" t="s">
        <v>167</v>
      </c>
      <c r="E9164" s="1"/>
      <c r="F9164" s="1" t="s">
        <v>5928</v>
      </c>
      <c r="G9164" s="3"/>
      <c r="H9164" s="3">
        <v>691.62</v>
      </c>
      <c r="I9164" s="1" t="s">
        <v>119</v>
      </c>
      <c r="J9164" s="1" t="s">
        <v>86</v>
      </c>
      <c r="K9164" s="1" t="s">
        <v>12</v>
      </c>
      <c r="L9164" s="1" t="s">
        <v>82</v>
      </c>
    </row>
    <row r="9165" spans="1:12" x14ac:dyDescent="0.2">
      <c r="A9165" s="1" t="s">
        <v>234</v>
      </c>
      <c r="B9165" s="1" t="s">
        <v>13</v>
      </c>
      <c r="C9165" s="2">
        <v>43890</v>
      </c>
      <c r="D9165" s="1" t="s">
        <v>4595</v>
      </c>
      <c r="E9165" s="1"/>
      <c r="F9165" s="1" t="s">
        <v>5929</v>
      </c>
      <c r="G9165" s="3">
        <v>144.32</v>
      </c>
      <c r="H9165" s="3"/>
      <c r="I9165" s="1" t="s">
        <v>119</v>
      </c>
      <c r="J9165" s="1" t="s">
        <v>86</v>
      </c>
      <c r="K9165" s="1" t="s">
        <v>12</v>
      </c>
      <c r="L9165" s="1" t="s">
        <v>382</v>
      </c>
    </row>
    <row r="9166" spans="1:12" x14ac:dyDescent="0.2">
      <c r="A9166" s="1" t="s">
        <v>234</v>
      </c>
      <c r="B9166" s="1" t="s">
        <v>13</v>
      </c>
      <c r="C9166" s="2">
        <v>43890</v>
      </c>
      <c r="D9166" s="1" t="s">
        <v>4595</v>
      </c>
      <c r="E9166" s="1"/>
      <c r="F9166" s="1" t="s">
        <v>5930</v>
      </c>
      <c r="G9166" s="3">
        <v>74.77</v>
      </c>
      <c r="H9166" s="3"/>
      <c r="I9166" s="1" t="s">
        <v>119</v>
      </c>
      <c r="J9166" s="1" t="s">
        <v>86</v>
      </c>
      <c r="K9166" s="1" t="s">
        <v>12</v>
      </c>
      <c r="L9166" s="1" t="s">
        <v>72</v>
      </c>
    </row>
    <row r="9167" spans="1:12" x14ac:dyDescent="0.2">
      <c r="A9167" s="1" t="s">
        <v>234</v>
      </c>
      <c r="B9167" s="1" t="s">
        <v>13</v>
      </c>
      <c r="C9167" s="2">
        <v>43890</v>
      </c>
      <c r="D9167" s="1" t="s">
        <v>4595</v>
      </c>
      <c r="E9167" s="1"/>
      <c r="F9167" s="1" t="s">
        <v>5931</v>
      </c>
      <c r="G9167" s="3">
        <v>201.49</v>
      </c>
      <c r="H9167" s="3"/>
      <c r="I9167" s="1" t="s">
        <v>119</v>
      </c>
      <c r="J9167" s="1" t="s">
        <v>86</v>
      </c>
      <c r="K9167" s="1" t="s">
        <v>12</v>
      </c>
      <c r="L9167" s="1" t="s">
        <v>15</v>
      </c>
    </row>
    <row r="9168" spans="1:12" x14ac:dyDescent="0.2">
      <c r="A9168" s="1" t="s">
        <v>234</v>
      </c>
      <c r="B9168" s="1" t="s">
        <v>13</v>
      </c>
      <c r="C9168" s="2">
        <v>43890</v>
      </c>
      <c r="D9168" s="1" t="s">
        <v>162</v>
      </c>
      <c r="E9168" s="1"/>
      <c r="F9168" s="1" t="s">
        <v>4814</v>
      </c>
      <c r="G9168" s="3">
        <v>295.92</v>
      </c>
      <c r="H9168" s="3"/>
      <c r="I9168" s="1" t="s">
        <v>83</v>
      </c>
      <c r="J9168" s="1" t="s">
        <v>175</v>
      </c>
      <c r="K9168" s="1" t="s">
        <v>84</v>
      </c>
      <c r="L9168" s="1" t="s">
        <v>26</v>
      </c>
    </row>
    <row r="9169" spans="1:12" x14ac:dyDescent="0.2">
      <c r="A9169" s="1" t="s">
        <v>234</v>
      </c>
      <c r="B9169" s="1" t="s">
        <v>13</v>
      </c>
      <c r="C9169" s="2">
        <v>43890</v>
      </c>
      <c r="D9169" s="1" t="s">
        <v>4619</v>
      </c>
      <c r="E9169" s="1"/>
      <c r="F9169" s="1" t="s">
        <v>5152</v>
      </c>
      <c r="G9169" s="3">
        <v>12.91</v>
      </c>
      <c r="H9169" s="3"/>
      <c r="I9169" s="1" t="s">
        <v>83</v>
      </c>
      <c r="J9169" s="1" t="s">
        <v>175</v>
      </c>
      <c r="K9169" s="1" t="s">
        <v>84</v>
      </c>
      <c r="L9169" s="1" t="s">
        <v>114</v>
      </c>
    </row>
    <row r="9170" spans="1:12" x14ac:dyDescent="0.2">
      <c r="A9170" s="1" t="s">
        <v>234</v>
      </c>
      <c r="B9170" s="1" t="s">
        <v>13</v>
      </c>
      <c r="C9170" s="2">
        <v>43890</v>
      </c>
      <c r="D9170" s="1" t="s">
        <v>167</v>
      </c>
      <c r="E9170" s="1"/>
      <c r="F9170" s="1" t="s">
        <v>4706</v>
      </c>
      <c r="G9170" s="3"/>
      <c r="H9170" s="3">
        <v>751.1</v>
      </c>
      <c r="I9170" s="1" t="s">
        <v>83</v>
      </c>
      <c r="J9170" s="1" t="s">
        <v>175</v>
      </c>
      <c r="K9170" s="1" t="s">
        <v>84</v>
      </c>
      <c r="L9170" s="1" t="s">
        <v>306</v>
      </c>
    </row>
    <row r="9171" spans="1:12" x14ac:dyDescent="0.2">
      <c r="A9171" s="1" t="s">
        <v>234</v>
      </c>
      <c r="B9171" s="1" t="s">
        <v>13</v>
      </c>
      <c r="C9171" s="2">
        <v>43890</v>
      </c>
      <c r="D9171" s="1" t="s">
        <v>167</v>
      </c>
      <c r="E9171" s="1"/>
      <c r="F9171" s="1" t="s">
        <v>5036</v>
      </c>
      <c r="G9171" s="3"/>
      <c r="H9171" s="3">
        <v>496.01</v>
      </c>
      <c r="I9171" s="1" t="s">
        <v>83</v>
      </c>
      <c r="J9171" s="1" t="s">
        <v>175</v>
      </c>
      <c r="K9171" s="1" t="s">
        <v>84</v>
      </c>
      <c r="L9171" s="1" t="s">
        <v>29</v>
      </c>
    </row>
    <row r="9172" spans="1:12" x14ac:dyDescent="0.2">
      <c r="A9172" s="1" t="s">
        <v>234</v>
      </c>
      <c r="B9172" s="1" t="s">
        <v>13</v>
      </c>
      <c r="C9172" s="2">
        <v>43890</v>
      </c>
      <c r="D9172" s="1" t="s">
        <v>160</v>
      </c>
      <c r="E9172" s="1"/>
      <c r="F9172" s="1" t="s">
        <v>5117</v>
      </c>
      <c r="G9172" s="3"/>
      <c r="H9172" s="3">
        <v>393.25</v>
      </c>
      <c r="I9172" s="1" t="s">
        <v>85</v>
      </c>
      <c r="J9172" s="1" t="s">
        <v>125</v>
      </c>
      <c r="K9172" s="1" t="s">
        <v>84</v>
      </c>
      <c r="L9172" s="1" t="s">
        <v>111</v>
      </c>
    </row>
    <row r="9173" spans="1:12" x14ac:dyDescent="0.2">
      <c r="A9173" s="1" t="s">
        <v>234</v>
      </c>
      <c r="B9173" s="1" t="s">
        <v>13</v>
      </c>
      <c r="C9173" s="2">
        <v>43890</v>
      </c>
      <c r="D9173" s="1" t="s">
        <v>164</v>
      </c>
      <c r="E9173" s="1"/>
      <c r="F9173" s="1" t="s">
        <v>5932</v>
      </c>
      <c r="G9173" s="3">
        <v>699</v>
      </c>
      <c r="H9173" s="3"/>
      <c r="I9173" s="1" t="s">
        <v>85</v>
      </c>
      <c r="J9173" s="1" t="s">
        <v>125</v>
      </c>
      <c r="K9173" s="1" t="s">
        <v>12</v>
      </c>
      <c r="L9173" s="1" t="s">
        <v>296</v>
      </c>
    </row>
    <row r="9174" spans="1:12" x14ac:dyDescent="0.2">
      <c r="A9174" s="1" t="s">
        <v>234</v>
      </c>
      <c r="B9174" s="1" t="s">
        <v>13</v>
      </c>
      <c r="C9174" s="2">
        <v>43890</v>
      </c>
      <c r="D9174" s="1" t="s">
        <v>165</v>
      </c>
      <c r="E9174" s="1"/>
      <c r="F9174" s="1" t="s">
        <v>5933</v>
      </c>
      <c r="G9174" s="3">
        <v>641.15</v>
      </c>
      <c r="H9174" s="3"/>
      <c r="I9174" s="1" t="s">
        <v>85</v>
      </c>
      <c r="J9174" s="1" t="s">
        <v>125</v>
      </c>
      <c r="K9174" s="1" t="s">
        <v>84</v>
      </c>
      <c r="L9174" s="1" t="s">
        <v>114</v>
      </c>
    </row>
    <row r="9175" spans="1:12" x14ac:dyDescent="0.2">
      <c r="A9175" s="1" t="s">
        <v>234</v>
      </c>
      <c r="B9175" s="1" t="s">
        <v>13</v>
      </c>
      <c r="C9175" s="2">
        <v>43890</v>
      </c>
      <c r="D9175" s="1" t="s">
        <v>162</v>
      </c>
      <c r="E9175" s="1"/>
      <c r="F9175" s="1" t="s">
        <v>4815</v>
      </c>
      <c r="G9175" s="3">
        <v>212.93</v>
      </c>
      <c r="H9175" s="3"/>
      <c r="I9175" s="1" t="s">
        <v>85</v>
      </c>
      <c r="J9175" s="1" t="s">
        <v>125</v>
      </c>
      <c r="K9175" s="1" t="s">
        <v>84</v>
      </c>
      <c r="L9175" s="1" t="s">
        <v>51</v>
      </c>
    </row>
    <row r="9176" spans="1:12" x14ac:dyDescent="0.2">
      <c r="A9176" s="1" t="s">
        <v>234</v>
      </c>
      <c r="B9176" s="1" t="s">
        <v>13</v>
      </c>
      <c r="C9176" s="2">
        <v>43890</v>
      </c>
      <c r="D9176" s="1" t="s">
        <v>162</v>
      </c>
      <c r="E9176" s="1"/>
      <c r="F9176" s="1" t="s">
        <v>5643</v>
      </c>
      <c r="G9176" s="3">
        <v>934.74</v>
      </c>
      <c r="H9176" s="3"/>
      <c r="I9176" s="1" t="s">
        <v>85</v>
      </c>
      <c r="J9176" s="1" t="s">
        <v>125</v>
      </c>
      <c r="K9176" s="1" t="s">
        <v>84</v>
      </c>
      <c r="L9176" s="1" t="s">
        <v>114</v>
      </c>
    </row>
    <row r="9177" spans="1:12" x14ac:dyDescent="0.2">
      <c r="A9177" s="1" t="s">
        <v>234</v>
      </c>
      <c r="B9177" s="1" t="s">
        <v>13</v>
      </c>
      <c r="C9177" s="2">
        <v>43890</v>
      </c>
      <c r="D9177" s="1" t="s">
        <v>4610</v>
      </c>
      <c r="E9177" s="1"/>
      <c r="F9177" s="1" t="s">
        <v>5588</v>
      </c>
      <c r="G9177" s="3">
        <v>9.7799999999999994</v>
      </c>
      <c r="H9177" s="3"/>
      <c r="I9177" s="1" t="s">
        <v>85</v>
      </c>
      <c r="J9177" s="1" t="s">
        <v>125</v>
      </c>
      <c r="K9177" s="1" t="s">
        <v>84</v>
      </c>
      <c r="L9177" s="1" t="s">
        <v>51</v>
      </c>
    </row>
    <row r="9178" spans="1:12" x14ac:dyDescent="0.2">
      <c r="A9178" s="1" t="s">
        <v>234</v>
      </c>
      <c r="B9178" s="1" t="s">
        <v>13</v>
      </c>
      <c r="C9178" s="2">
        <v>43890</v>
      </c>
      <c r="D9178" s="1" t="s">
        <v>166</v>
      </c>
      <c r="E9178" s="1"/>
      <c r="F9178" s="1" t="s">
        <v>4969</v>
      </c>
      <c r="G9178" s="3">
        <v>199.98</v>
      </c>
      <c r="H9178" s="3"/>
      <c r="I9178" s="1" t="s">
        <v>177</v>
      </c>
      <c r="J9178" s="1" t="s">
        <v>178</v>
      </c>
      <c r="K9178" s="1" t="s">
        <v>12</v>
      </c>
      <c r="L9178" s="1" t="s">
        <v>433</v>
      </c>
    </row>
    <row r="9179" spans="1:12" x14ac:dyDescent="0.2">
      <c r="A9179" s="1" t="s">
        <v>234</v>
      </c>
      <c r="B9179" s="1" t="s">
        <v>13</v>
      </c>
      <c r="C9179" s="2">
        <v>43890</v>
      </c>
      <c r="D9179" s="1" t="s">
        <v>165</v>
      </c>
      <c r="E9179" s="1"/>
      <c r="F9179" s="1" t="s">
        <v>5443</v>
      </c>
      <c r="G9179" s="3">
        <v>69.23</v>
      </c>
      <c r="H9179" s="3"/>
      <c r="I9179" s="1" t="s">
        <v>177</v>
      </c>
      <c r="J9179" s="1" t="s">
        <v>178</v>
      </c>
      <c r="K9179" s="1" t="s">
        <v>84</v>
      </c>
      <c r="L9179" s="1" t="s">
        <v>111</v>
      </c>
    </row>
    <row r="9180" spans="1:12" x14ac:dyDescent="0.2">
      <c r="A9180" s="1" t="s">
        <v>234</v>
      </c>
      <c r="B9180" s="1" t="s">
        <v>13</v>
      </c>
      <c r="C9180" s="2">
        <v>43890</v>
      </c>
      <c r="D9180" s="1" t="s">
        <v>160</v>
      </c>
      <c r="E9180" s="1"/>
      <c r="F9180" s="1" t="s">
        <v>4723</v>
      </c>
      <c r="G9180" s="3"/>
      <c r="H9180" s="3">
        <v>202.43</v>
      </c>
      <c r="I9180" s="1" t="s">
        <v>123</v>
      </c>
      <c r="J9180" s="1" t="s">
        <v>124</v>
      </c>
      <c r="K9180" s="1" t="s">
        <v>84</v>
      </c>
      <c r="L9180" s="1" t="s">
        <v>241</v>
      </c>
    </row>
    <row r="9181" spans="1:12" x14ac:dyDescent="0.2">
      <c r="A9181" s="1" t="s">
        <v>234</v>
      </c>
      <c r="B9181" s="1" t="s">
        <v>13</v>
      </c>
      <c r="C9181" s="2">
        <v>43890</v>
      </c>
      <c r="D9181" s="1" t="s">
        <v>165</v>
      </c>
      <c r="E9181" s="1"/>
      <c r="F9181" s="1" t="s">
        <v>5122</v>
      </c>
      <c r="G9181" s="3">
        <v>390.98</v>
      </c>
      <c r="H9181" s="3"/>
      <c r="I9181" s="1" t="s">
        <v>123</v>
      </c>
      <c r="J9181" s="1" t="s">
        <v>124</v>
      </c>
      <c r="K9181" s="1" t="s">
        <v>12</v>
      </c>
      <c r="L9181" s="1" t="s">
        <v>311</v>
      </c>
    </row>
    <row r="9182" spans="1:12" x14ac:dyDescent="0.2">
      <c r="A9182" s="1" t="s">
        <v>234</v>
      </c>
      <c r="B9182" s="1" t="s">
        <v>13</v>
      </c>
      <c r="C9182" s="2">
        <v>43890</v>
      </c>
      <c r="D9182" s="1" t="s">
        <v>160</v>
      </c>
      <c r="E9182" s="1"/>
      <c r="F9182" s="1" t="s">
        <v>5241</v>
      </c>
      <c r="G9182" s="3"/>
      <c r="H9182" s="3">
        <v>73.069999999999993</v>
      </c>
      <c r="I9182" s="1" t="s">
        <v>185</v>
      </c>
      <c r="J9182" s="1" t="s">
        <v>126</v>
      </c>
      <c r="K9182" s="1" t="s">
        <v>84</v>
      </c>
      <c r="L9182" s="1" t="s">
        <v>29</v>
      </c>
    </row>
    <row r="9183" spans="1:12" x14ac:dyDescent="0.2">
      <c r="A9183" s="1" t="s">
        <v>234</v>
      </c>
      <c r="B9183" s="1" t="s">
        <v>13</v>
      </c>
      <c r="C9183" s="2">
        <v>43890</v>
      </c>
      <c r="D9183" s="1" t="s">
        <v>160</v>
      </c>
      <c r="E9183" s="1"/>
      <c r="F9183" s="1" t="s">
        <v>5124</v>
      </c>
      <c r="G9183" s="3"/>
      <c r="H9183" s="3">
        <v>252.12</v>
      </c>
      <c r="I9183" s="1" t="s">
        <v>185</v>
      </c>
      <c r="J9183" s="1" t="s">
        <v>126</v>
      </c>
      <c r="K9183" s="1" t="s">
        <v>84</v>
      </c>
      <c r="L9183" s="1" t="s">
        <v>26</v>
      </c>
    </row>
    <row r="9184" spans="1:12" x14ac:dyDescent="0.2">
      <c r="A9184" s="1" t="s">
        <v>234</v>
      </c>
      <c r="B9184" s="1" t="s">
        <v>13</v>
      </c>
      <c r="C9184" s="2">
        <v>43890</v>
      </c>
      <c r="D9184" s="1" t="s">
        <v>162</v>
      </c>
      <c r="E9184" s="1"/>
      <c r="F9184" s="1" t="s">
        <v>5934</v>
      </c>
      <c r="G9184" s="3">
        <v>406.99</v>
      </c>
      <c r="H9184" s="3"/>
      <c r="I9184" s="1" t="s">
        <v>185</v>
      </c>
      <c r="J9184" s="1" t="s">
        <v>126</v>
      </c>
      <c r="K9184" s="1" t="s">
        <v>12</v>
      </c>
      <c r="L9184" s="1" t="s">
        <v>92</v>
      </c>
    </row>
    <row r="9185" spans="1:12" x14ac:dyDescent="0.2">
      <c r="A9185" s="1" t="s">
        <v>234</v>
      </c>
      <c r="B9185" s="1" t="s">
        <v>13</v>
      </c>
      <c r="C9185" s="2">
        <v>43890</v>
      </c>
      <c r="D9185" s="1" t="s">
        <v>167</v>
      </c>
      <c r="E9185" s="1"/>
      <c r="F9185" s="1" t="s">
        <v>5237</v>
      </c>
      <c r="G9185" s="3"/>
      <c r="H9185" s="3">
        <v>256.72000000000003</v>
      </c>
      <c r="I9185" s="1" t="s">
        <v>185</v>
      </c>
      <c r="J9185" s="1" t="s">
        <v>126</v>
      </c>
      <c r="K9185" s="1" t="s">
        <v>84</v>
      </c>
      <c r="L9185" s="1" t="s">
        <v>26</v>
      </c>
    </row>
    <row r="9186" spans="1:12" x14ac:dyDescent="0.2">
      <c r="A9186" s="1" t="s">
        <v>234</v>
      </c>
      <c r="B9186" s="1" t="s">
        <v>13</v>
      </c>
      <c r="C9186" s="2">
        <v>43890</v>
      </c>
      <c r="D9186" s="1" t="s">
        <v>167</v>
      </c>
      <c r="E9186" s="1"/>
      <c r="F9186" s="1" t="s">
        <v>5935</v>
      </c>
      <c r="G9186" s="3"/>
      <c r="H9186" s="3">
        <v>1399.11</v>
      </c>
      <c r="I9186" s="1" t="s">
        <v>106</v>
      </c>
      <c r="J9186" s="1" t="s">
        <v>122</v>
      </c>
      <c r="K9186" s="1" t="s">
        <v>12</v>
      </c>
      <c r="L9186" s="1" t="s">
        <v>27</v>
      </c>
    </row>
    <row r="9187" spans="1:12" x14ac:dyDescent="0.2">
      <c r="A9187" s="1" t="s">
        <v>234</v>
      </c>
      <c r="B9187" s="1" t="s">
        <v>13</v>
      </c>
      <c r="C9187" s="2">
        <v>43890</v>
      </c>
      <c r="D9187" s="1" t="s">
        <v>162</v>
      </c>
      <c r="E9187" s="1"/>
      <c r="F9187" s="1" t="s">
        <v>4754</v>
      </c>
      <c r="G9187" s="3">
        <v>32.31</v>
      </c>
      <c r="H9187" s="3"/>
      <c r="I9187" s="1" t="s">
        <v>108</v>
      </c>
      <c r="J9187" s="1" t="s">
        <v>117</v>
      </c>
      <c r="K9187" s="1" t="s">
        <v>84</v>
      </c>
      <c r="L9187" s="1" t="s">
        <v>111</v>
      </c>
    </row>
    <row r="9188" spans="1:12" x14ac:dyDescent="0.2">
      <c r="A9188" s="1" t="s">
        <v>234</v>
      </c>
      <c r="B9188" s="1" t="s">
        <v>13</v>
      </c>
      <c r="C9188" s="2">
        <v>43890</v>
      </c>
      <c r="D9188" s="1" t="s">
        <v>161</v>
      </c>
      <c r="E9188" s="1"/>
      <c r="F9188" s="1" t="s">
        <v>5623</v>
      </c>
      <c r="G9188" s="3"/>
      <c r="H9188" s="3">
        <v>1709.26</v>
      </c>
      <c r="I9188" s="1" t="s">
        <v>106</v>
      </c>
      <c r="J9188" s="1" t="s">
        <v>121</v>
      </c>
      <c r="K9188" s="1" t="s">
        <v>12</v>
      </c>
      <c r="L9188" s="1" t="s">
        <v>313</v>
      </c>
    </row>
    <row r="9189" spans="1:12" x14ac:dyDescent="0.2">
      <c r="A9189" s="1" t="s">
        <v>234</v>
      </c>
      <c r="B9189" s="1" t="s">
        <v>13</v>
      </c>
      <c r="C9189" s="2">
        <v>43890</v>
      </c>
      <c r="D9189" s="1" t="s">
        <v>161</v>
      </c>
      <c r="E9189" s="1"/>
      <c r="F9189" s="1" t="s">
        <v>5214</v>
      </c>
      <c r="G9189" s="3"/>
      <c r="H9189" s="3">
        <v>70.680000000000007</v>
      </c>
      <c r="I9189" s="1" t="s">
        <v>106</v>
      </c>
      <c r="J9189" s="1" t="s">
        <v>121</v>
      </c>
      <c r="K9189" s="1" t="s">
        <v>84</v>
      </c>
      <c r="L9189" s="1" t="s">
        <v>29</v>
      </c>
    </row>
    <row r="9190" spans="1:12" x14ac:dyDescent="0.2">
      <c r="A9190" s="1" t="s">
        <v>234</v>
      </c>
      <c r="B9190" s="1" t="s">
        <v>13</v>
      </c>
      <c r="C9190" s="2">
        <v>43890</v>
      </c>
      <c r="D9190" s="1" t="s">
        <v>164</v>
      </c>
      <c r="E9190" s="1"/>
      <c r="F9190" s="1" t="s">
        <v>5936</v>
      </c>
      <c r="G9190" s="3">
        <v>1429.1</v>
      </c>
      <c r="H9190" s="3"/>
      <c r="I9190" s="1" t="s">
        <v>106</v>
      </c>
      <c r="J9190" s="1" t="s">
        <v>121</v>
      </c>
      <c r="K9190" s="1" t="s">
        <v>12</v>
      </c>
      <c r="L9190" s="1" t="s">
        <v>23</v>
      </c>
    </row>
    <row r="9191" spans="1:12" x14ac:dyDescent="0.2">
      <c r="A9191" s="1" t="s">
        <v>234</v>
      </c>
      <c r="B9191" s="1" t="s">
        <v>13</v>
      </c>
      <c r="C9191" s="2">
        <v>43890</v>
      </c>
      <c r="D9191" s="1" t="s">
        <v>162</v>
      </c>
      <c r="E9191" s="1"/>
      <c r="F9191" s="1" t="s">
        <v>4754</v>
      </c>
      <c r="G9191" s="3">
        <v>184.62</v>
      </c>
      <c r="H9191" s="3"/>
      <c r="I9191" s="1" t="s">
        <v>87</v>
      </c>
      <c r="J9191" s="1" t="s">
        <v>116</v>
      </c>
      <c r="K9191" s="1" t="s">
        <v>84</v>
      </c>
      <c r="L9191" s="1" t="s">
        <v>111</v>
      </c>
    </row>
    <row r="9192" spans="1:12" x14ac:dyDescent="0.2">
      <c r="A9192" s="1" t="s">
        <v>234</v>
      </c>
      <c r="B9192" s="1" t="s">
        <v>13</v>
      </c>
      <c r="C9192" s="2">
        <v>43890</v>
      </c>
      <c r="D9192" s="1" t="s">
        <v>4625</v>
      </c>
      <c r="E9192" s="1"/>
      <c r="F9192" s="1" t="s">
        <v>5129</v>
      </c>
      <c r="G9192" s="3">
        <v>46.12</v>
      </c>
      <c r="H9192" s="3"/>
      <c r="I9192" s="1" t="s">
        <v>87</v>
      </c>
      <c r="J9192" s="1" t="s">
        <v>253</v>
      </c>
      <c r="K9192" s="1" t="s">
        <v>84</v>
      </c>
      <c r="L9192" s="1" t="s">
        <v>63</v>
      </c>
    </row>
    <row r="9193" spans="1:12" x14ac:dyDescent="0.2">
      <c r="A9193" s="1" t="s">
        <v>234</v>
      </c>
      <c r="B9193" s="1" t="s">
        <v>13</v>
      </c>
      <c r="C9193" s="2">
        <v>43890</v>
      </c>
      <c r="D9193" s="1" t="s">
        <v>4614</v>
      </c>
      <c r="E9193" s="1"/>
      <c r="F9193" s="1" t="s">
        <v>5026</v>
      </c>
      <c r="G9193" s="3">
        <v>3.55</v>
      </c>
      <c r="H9193" s="3"/>
      <c r="I9193" s="1" t="s">
        <v>87</v>
      </c>
      <c r="J9193" s="1" t="s">
        <v>253</v>
      </c>
      <c r="K9193" s="1" t="s">
        <v>84</v>
      </c>
      <c r="L9193" s="1" t="s">
        <v>2028</v>
      </c>
    </row>
    <row r="9194" spans="1:12" x14ac:dyDescent="0.2">
      <c r="A9194" s="1" t="s">
        <v>234</v>
      </c>
      <c r="B9194" s="1" t="s">
        <v>13</v>
      </c>
      <c r="C9194" s="2">
        <v>43890</v>
      </c>
      <c r="D9194" s="1" t="s">
        <v>161</v>
      </c>
      <c r="E9194" s="1"/>
      <c r="F9194" s="1" t="s">
        <v>5937</v>
      </c>
      <c r="G9194" s="3"/>
      <c r="H9194" s="3">
        <v>756.08</v>
      </c>
      <c r="I9194" s="1" t="s">
        <v>120</v>
      </c>
      <c r="J9194" s="1" t="s">
        <v>171</v>
      </c>
      <c r="K9194" s="1" t="s">
        <v>12</v>
      </c>
      <c r="L9194" s="1" t="s">
        <v>378</v>
      </c>
    </row>
    <row r="9195" spans="1:12" x14ac:dyDescent="0.2">
      <c r="A9195" s="1" t="s">
        <v>234</v>
      </c>
      <c r="B9195" s="1" t="s">
        <v>13</v>
      </c>
      <c r="C9195" s="2">
        <v>43890</v>
      </c>
      <c r="D9195" s="1" t="s">
        <v>164</v>
      </c>
      <c r="E9195" s="1"/>
      <c r="F9195" s="1" t="s">
        <v>4900</v>
      </c>
      <c r="G9195" s="3">
        <v>1023.25</v>
      </c>
      <c r="H9195" s="3"/>
      <c r="I9195" s="1" t="s">
        <v>120</v>
      </c>
      <c r="J9195" s="1" t="s">
        <v>171</v>
      </c>
      <c r="K9195" s="1" t="s">
        <v>12</v>
      </c>
      <c r="L9195" s="1" t="s">
        <v>20</v>
      </c>
    </row>
    <row r="9196" spans="1:12" x14ac:dyDescent="0.2">
      <c r="A9196" s="1" t="s">
        <v>234</v>
      </c>
      <c r="B9196" s="1" t="s">
        <v>13</v>
      </c>
      <c r="C9196" s="2">
        <v>43890</v>
      </c>
      <c r="D9196" s="1" t="s">
        <v>163</v>
      </c>
      <c r="E9196" s="1"/>
      <c r="F9196" s="1" t="s">
        <v>4758</v>
      </c>
      <c r="G9196" s="3"/>
      <c r="H9196" s="3">
        <v>317.12</v>
      </c>
      <c r="I9196" s="1" t="s">
        <v>120</v>
      </c>
      <c r="J9196" s="1" t="s">
        <v>171</v>
      </c>
      <c r="K9196" s="1" t="s">
        <v>12</v>
      </c>
      <c r="L9196" s="1" t="s">
        <v>2567</v>
      </c>
    </row>
    <row r="9197" spans="1:12" x14ac:dyDescent="0.2">
      <c r="A9197" s="1" t="s">
        <v>234</v>
      </c>
      <c r="B9197" s="1" t="s">
        <v>13</v>
      </c>
      <c r="C9197" s="2">
        <v>43890</v>
      </c>
      <c r="D9197" s="1" t="s">
        <v>162</v>
      </c>
      <c r="E9197" s="1"/>
      <c r="F9197" s="1" t="s">
        <v>4754</v>
      </c>
      <c r="G9197" s="3">
        <v>115.38</v>
      </c>
      <c r="H9197" s="3"/>
      <c r="I9197" s="1" t="s">
        <v>120</v>
      </c>
      <c r="J9197" s="1" t="s">
        <v>171</v>
      </c>
      <c r="K9197" s="1" t="s">
        <v>84</v>
      </c>
      <c r="L9197" s="1" t="s">
        <v>111</v>
      </c>
    </row>
    <row r="9198" spans="1:12" x14ac:dyDescent="0.2">
      <c r="A9198" s="1" t="s">
        <v>234</v>
      </c>
      <c r="B9198" s="1" t="s">
        <v>13</v>
      </c>
      <c r="C9198" s="2">
        <v>43890</v>
      </c>
      <c r="D9198" s="1" t="s">
        <v>167</v>
      </c>
      <c r="E9198" s="1"/>
      <c r="F9198" s="1" t="s">
        <v>5938</v>
      </c>
      <c r="G9198" s="3"/>
      <c r="H9198" s="3">
        <v>1346.15</v>
      </c>
      <c r="I9198" s="1" t="s">
        <v>120</v>
      </c>
      <c r="J9198" s="1" t="s">
        <v>171</v>
      </c>
      <c r="K9198" s="1" t="s">
        <v>12</v>
      </c>
      <c r="L9198" s="1" t="s">
        <v>19</v>
      </c>
    </row>
    <row r="9199" spans="1:12" x14ac:dyDescent="0.2">
      <c r="A9199" s="1" t="s">
        <v>234</v>
      </c>
      <c r="B9199" s="1" t="s">
        <v>13</v>
      </c>
      <c r="C9199" s="2">
        <v>43890</v>
      </c>
      <c r="D9199" s="1" t="s">
        <v>163</v>
      </c>
      <c r="E9199" s="1"/>
      <c r="F9199" s="1" t="s">
        <v>5939</v>
      </c>
      <c r="G9199" s="3"/>
      <c r="H9199" s="3">
        <v>1393.86</v>
      </c>
      <c r="I9199" s="1" t="s">
        <v>83</v>
      </c>
      <c r="J9199" s="1" t="s">
        <v>230</v>
      </c>
      <c r="K9199" s="1" t="s">
        <v>12</v>
      </c>
      <c r="L9199" s="1" t="s">
        <v>22</v>
      </c>
    </row>
    <row r="9200" spans="1:12" x14ac:dyDescent="0.2">
      <c r="A9200" s="1" t="s">
        <v>234</v>
      </c>
      <c r="B9200" s="1" t="s">
        <v>13</v>
      </c>
      <c r="C9200" s="2">
        <v>43890</v>
      </c>
      <c r="D9200" s="1" t="s">
        <v>161</v>
      </c>
      <c r="E9200" s="1"/>
      <c r="F9200" s="1" t="s">
        <v>5940</v>
      </c>
      <c r="G9200" s="3"/>
      <c r="H9200" s="3">
        <v>954.84</v>
      </c>
      <c r="I9200" s="1" t="s">
        <v>83</v>
      </c>
      <c r="J9200" s="1" t="s">
        <v>181</v>
      </c>
      <c r="K9200" s="1" t="s">
        <v>12</v>
      </c>
      <c r="L9200" s="1" t="s">
        <v>99</v>
      </c>
    </row>
    <row r="9201" spans="1:12" x14ac:dyDescent="0.2">
      <c r="A9201" s="1" t="s">
        <v>234</v>
      </c>
      <c r="B9201" s="1" t="s">
        <v>13</v>
      </c>
      <c r="C9201" s="2">
        <v>43890</v>
      </c>
      <c r="D9201" s="1" t="s">
        <v>4610</v>
      </c>
      <c r="E9201" s="1"/>
      <c r="F9201" s="1" t="s">
        <v>5941</v>
      </c>
      <c r="G9201" s="3">
        <v>13.39</v>
      </c>
      <c r="H9201" s="3"/>
      <c r="I9201" s="1" t="s">
        <v>83</v>
      </c>
      <c r="J9201" s="1" t="s">
        <v>181</v>
      </c>
      <c r="K9201" s="1" t="s">
        <v>12</v>
      </c>
      <c r="L9201" s="1" t="s">
        <v>421</v>
      </c>
    </row>
    <row r="9202" spans="1:12" x14ac:dyDescent="0.2">
      <c r="A9202" s="1" t="s">
        <v>234</v>
      </c>
      <c r="B9202" s="1" t="s">
        <v>13</v>
      </c>
      <c r="C9202" s="2">
        <v>43890</v>
      </c>
      <c r="D9202" s="1" t="s">
        <v>167</v>
      </c>
      <c r="E9202" s="1"/>
      <c r="F9202" s="1" t="s">
        <v>5942</v>
      </c>
      <c r="G9202" s="3"/>
      <c r="H9202" s="3">
        <v>1507.94</v>
      </c>
      <c r="I9202" s="1" t="s">
        <v>83</v>
      </c>
      <c r="J9202" s="1" t="s">
        <v>181</v>
      </c>
      <c r="K9202" s="1" t="s">
        <v>12</v>
      </c>
      <c r="L9202" s="1" t="s">
        <v>14</v>
      </c>
    </row>
    <row r="9203" spans="1:12" x14ac:dyDescent="0.2">
      <c r="A9203" s="1" t="s">
        <v>234</v>
      </c>
      <c r="B9203" s="1" t="s">
        <v>13</v>
      </c>
      <c r="C9203" s="2">
        <v>43890</v>
      </c>
      <c r="D9203" s="1" t="s">
        <v>160</v>
      </c>
      <c r="E9203" s="1"/>
      <c r="F9203" s="1" t="s">
        <v>5943</v>
      </c>
      <c r="G9203" s="3"/>
      <c r="H9203" s="3">
        <v>1176.6500000000001</v>
      </c>
      <c r="I9203" s="1" t="s">
        <v>119</v>
      </c>
      <c r="J9203" s="1" t="s">
        <v>86</v>
      </c>
      <c r="K9203" s="1" t="s">
        <v>12</v>
      </c>
      <c r="L9203" s="1" t="s">
        <v>34</v>
      </c>
    </row>
    <row r="9204" spans="1:12" x14ac:dyDescent="0.2">
      <c r="A9204" s="1" t="s">
        <v>234</v>
      </c>
      <c r="B9204" s="1" t="s">
        <v>13</v>
      </c>
      <c r="C9204" s="2">
        <v>43890</v>
      </c>
      <c r="D9204" s="1" t="s">
        <v>160</v>
      </c>
      <c r="E9204" s="1"/>
      <c r="F9204" s="1" t="s">
        <v>5944</v>
      </c>
      <c r="G9204" s="3"/>
      <c r="H9204" s="3">
        <v>864</v>
      </c>
      <c r="I9204" s="1" t="s">
        <v>119</v>
      </c>
      <c r="J9204" s="1" t="s">
        <v>86</v>
      </c>
      <c r="K9204" s="1" t="s">
        <v>12</v>
      </c>
      <c r="L9204" s="1" t="s">
        <v>494</v>
      </c>
    </row>
    <row r="9205" spans="1:12" x14ac:dyDescent="0.2">
      <c r="A9205" s="1" t="s">
        <v>234</v>
      </c>
      <c r="B9205" s="1" t="s">
        <v>13</v>
      </c>
      <c r="C9205" s="2">
        <v>43890</v>
      </c>
      <c r="D9205" s="1" t="s">
        <v>161</v>
      </c>
      <c r="E9205" s="1"/>
      <c r="F9205" s="1" t="s">
        <v>5945</v>
      </c>
      <c r="G9205" s="3"/>
      <c r="H9205" s="3">
        <v>1181.8800000000001</v>
      </c>
      <c r="I9205" s="1" t="s">
        <v>119</v>
      </c>
      <c r="J9205" s="1" t="s">
        <v>86</v>
      </c>
      <c r="K9205" s="1" t="s">
        <v>12</v>
      </c>
      <c r="L9205" s="1" t="s">
        <v>34</v>
      </c>
    </row>
    <row r="9206" spans="1:12" x14ac:dyDescent="0.2">
      <c r="A9206" s="1" t="s">
        <v>234</v>
      </c>
      <c r="B9206" s="1" t="s">
        <v>13</v>
      </c>
      <c r="C9206" s="2">
        <v>43890</v>
      </c>
      <c r="D9206" s="1" t="s">
        <v>161</v>
      </c>
      <c r="E9206" s="1"/>
      <c r="F9206" s="1" t="s">
        <v>5946</v>
      </c>
      <c r="G9206" s="3"/>
      <c r="H9206" s="3">
        <v>803.52</v>
      </c>
      <c r="I9206" s="1" t="s">
        <v>119</v>
      </c>
      <c r="J9206" s="1" t="s">
        <v>86</v>
      </c>
      <c r="K9206" s="1" t="s">
        <v>12</v>
      </c>
      <c r="L9206" s="1" t="s">
        <v>50</v>
      </c>
    </row>
    <row r="9207" spans="1:12" x14ac:dyDescent="0.2">
      <c r="A9207" s="1" t="s">
        <v>234</v>
      </c>
      <c r="B9207" s="1" t="s">
        <v>13</v>
      </c>
      <c r="C9207" s="2">
        <v>43890</v>
      </c>
      <c r="D9207" s="1" t="s">
        <v>164</v>
      </c>
      <c r="E9207" s="1"/>
      <c r="F9207" s="1" t="s">
        <v>5947</v>
      </c>
      <c r="G9207" s="3">
        <v>453.6</v>
      </c>
      <c r="H9207" s="3"/>
      <c r="I9207" s="1" t="s">
        <v>119</v>
      </c>
      <c r="J9207" s="1" t="s">
        <v>86</v>
      </c>
      <c r="K9207" s="1" t="s">
        <v>12</v>
      </c>
      <c r="L9207" s="1" t="s">
        <v>384</v>
      </c>
    </row>
    <row r="9208" spans="1:12" x14ac:dyDescent="0.2">
      <c r="A9208" s="1" t="s">
        <v>234</v>
      </c>
      <c r="B9208" s="1" t="s">
        <v>13</v>
      </c>
      <c r="C9208" s="2">
        <v>43890</v>
      </c>
      <c r="D9208" s="1" t="s">
        <v>164</v>
      </c>
      <c r="E9208" s="1"/>
      <c r="F9208" s="1" t="s">
        <v>5948</v>
      </c>
      <c r="G9208" s="3">
        <v>1431.08</v>
      </c>
      <c r="H9208" s="3"/>
      <c r="I9208" s="1" t="s">
        <v>119</v>
      </c>
      <c r="J9208" s="1" t="s">
        <v>86</v>
      </c>
      <c r="K9208" s="1" t="s">
        <v>12</v>
      </c>
      <c r="L9208" s="1" t="s">
        <v>1909</v>
      </c>
    </row>
    <row r="9209" spans="1:12" x14ac:dyDescent="0.2">
      <c r="A9209" s="1" t="s">
        <v>234</v>
      </c>
      <c r="B9209" s="1" t="s">
        <v>13</v>
      </c>
      <c r="C9209" s="2">
        <v>43890</v>
      </c>
      <c r="D9209" s="1" t="s">
        <v>164</v>
      </c>
      <c r="E9209" s="1"/>
      <c r="F9209" s="1" t="s">
        <v>5949</v>
      </c>
      <c r="G9209" s="3">
        <v>204</v>
      </c>
      <c r="H9209" s="3"/>
      <c r="I9209" s="1" t="s">
        <v>119</v>
      </c>
      <c r="J9209" s="1" t="s">
        <v>86</v>
      </c>
      <c r="K9209" s="1" t="s">
        <v>12</v>
      </c>
      <c r="L9209" s="1" t="s">
        <v>2764</v>
      </c>
    </row>
    <row r="9210" spans="1:12" x14ac:dyDescent="0.2">
      <c r="A9210" s="1" t="s">
        <v>234</v>
      </c>
      <c r="B9210" s="1" t="s">
        <v>13</v>
      </c>
      <c r="C9210" s="2">
        <v>43890</v>
      </c>
      <c r="D9210" s="1" t="s">
        <v>163</v>
      </c>
      <c r="E9210" s="1"/>
      <c r="F9210" s="1" t="s">
        <v>5950</v>
      </c>
      <c r="G9210" s="3"/>
      <c r="H9210" s="3">
        <v>600</v>
      </c>
      <c r="I9210" s="1" t="s">
        <v>119</v>
      </c>
      <c r="J9210" s="1" t="s">
        <v>86</v>
      </c>
      <c r="K9210" s="1" t="s">
        <v>12</v>
      </c>
      <c r="L9210" s="1" t="s">
        <v>2630</v>
      </c>
    </row>
    <row r="9211" spans="1:12" x14ac:dyDescent="0.2">
      <c r="A9211" s="1" t="s">
        <v>234</v>
      </c>
      <c r="B9211" s="1" t="s">
        <v>13</v>
      </c>
      <c r="C9211" s="2">
        <v>43890</v>
      </c>
      <c r="D9211" s="1" t="s">
        <v>163</v>
      </c>
      <c r="E9211" s="1"/>
      <c r="F9211" s="1" t="s">
        <v>5951</v>
      </c>
      <c r="G9211" s="3"/>
      <c r="H9211" s="3">
        <v>765</v>
      </c>
      <c r="I9211" s="1" t="s">
        <v>119</v>
      </c>
      <c r="J9211" s="1" t="s">
        <v>86</v>
      </c>
      <c r="K9211" s="1" t="s">
        <v>12</v>
      </c>
      <c r="L9211" s="1" t="s">
        <v>268</v>
      </c>
    </row>
    <row r="9212" spans="1:12" x14ac:dyDescent="0.2">
      <c r="A9212" s="1" t="s">
        <v>234</v>
      </c>
      <c r="B9212" s="1" t="s">
        <v>13</v>
      </c>
      <c r="C9212" s="2">
        <v>43890</v>
      </c>
      <c r="D9212" s="1" t="s">
        <v>165</v>
      </c>
      <c r="E9212" s="1"/>
      <c r="F9212" s="1" t="s">
        <v>5041</v>
      </c>
      <c r="G9212" s="3">
        <v>1359.13</v>
      </c>
      <c r="H9212" s="3"/>
      <c r="I9212" s="1" t="s">
        <v>119</v>
      </c>
      <c r="J9212" s="1" t="s">
        <v>86</v>
      </c>
      <c r="K9212" s="1" t="s">
        <v>12</v>
      </c>
      <c r="L9212" s="1" t="s">
        <v>75</v>
      </c>
    </row>
    <row r="9213" spans="1:12" x14ac:dyDescent="0.2">
      <c r="A9213" s="1" t="s">
        <v>234</v>
      </c>
      <c r="B9213" s="1" t="s">
        <v>13</v>
      </c>
      <c r="C9213" s="2">
        <v>43890</v>
      </c>
      <c r="D9213" s="1" t="s">
        <v>165</v>
      </c>
      <c r="E9213" s="1"/>
      <c r="F9213" s="1" t="s">
        <v>5952</v>
      </c>
      <c r="G9213" s="3">
        <v>910</v>
      </c>
      <c r="H9213" s="3"/>
      <c r="I9213" s="1" t="s">
        <v>119</v>
      </c>
      <c r="J9213" s="1" t="s">
        <v>86</v>
      </c>
      <c r="K9213" s="1" t="s">
        <v>12</v>
      </c>
      <c r="L9213" s="1" t="s">
        <v>109</v>
      </c>
    </row>
    <row r="9214" spans="1:12" x14ac:dyDescent="0.2">
      <c r="A9214" s="1" t="s">
        <v>234</v>
      </c>
      <c r="B9214" s="1" t="s">
        <v>13</v>
      </c>
      <c r="C9214" s="2">
        <v>43890</v>
      </c>
      <c r="D9214" s="1" t="s">
        <v>165</v>
      </c>
      <c r="E9214" s="1"/>
      <c r="F9214" s="1" t="s">
        <v>5953</v>
      </c>
      <c r="G9214" s="3">
        <v>1344.25</v>
      </c>
      <c r="H9214" s="3"/>
      <c r="I9214" s="1" t="s">
        <v>119</v>
      </c>
      <c r="J9214" s="1" t="s">
        <v>86</v>
      </c>
      <c r="K9214" s="1" t="s">
        <v>12</v>
      </c>
      <c r="L9214" s="1" t="s">
        <v>427</v>
      </c>
    </row>
    <row r="9215" spans="1:12" x14ac:dyDescent="0.2">
      <c r="A9215" s="1" t="s">
        <v>234</v>
      </c>
      <c r="B9215" s="1" t="s">
        <v>13</v>
      </c>
      <c r="C9215" s="2">
        <v>43890</v>
      </c>
      <c r="D9215" s="1" t="s">
        <v>162</v>
      </c>
      <c r="E9215" s="1"/>
      <c r="F9215" s="1" t="s">
        <v>5954</v>
      </c>
      <c r="G9215" s="3">
        <v>1072.5</v>
      </c>
      <c r="H9215" s="3"/>
      <c r="I9215" s="1" t="s">
        <v>119</v>
      </c>
      <c r="J9215" s="1" t="s">
        <v>86</v>
      </c>
      <c r="K9215" s="1" t="s">
        <v>12</v>
      </c>
      <c r="L9215" s="1" t="s">
        <v>3125</v>
      </c>
    </row>
    <row r="9216" spans="1:12" x14ac:dyDescent="0.2">
      <c r="A9216" s="1" t="s">
        <v>234</v>
      </c>
      <c r="B9216" s="1" t="s">
        <v>13</v>
      </c>
      <c r="C9216" s="2">
        <v>43890</v>
      </c>
      <c r="D9216" s="1" t="s">
        <v>162</v>
      </c>
      <c r="E9216" s="1"/>
      <c r="F9216" s="1" t="s">
        <v>5955</v>
      </c>
      <c r="G9216" s="3">
        <v>885</v>
      </c>
      <c r="H9216" s="3"/>
      <c r="I9216" s="1" t="s">
        <v>119</v>
      </c>
      <c r="J9216" s="1" t="s">
        <v>86</v>
      </c>
      <c r="K9216" s="1" t="s">
        <v>12</v>
      </c>
      <c r="L9216" s="1" t="s">
        <v>277</v>
      </c>
    </row>
    <row r="9217" spans="1:12" x14ac:dyDescent="0.2">
      <c r="A9217" s="1" t="s">
        <v>234</v>
      </c>
      <c r="B9217" s="1" t="s">
        <v>13</v>
      </c>
      <c r="C9217" s="2">
        <v>43890</v>
      </c>
      <c r="D9217" s="1" t="s">
        <v>162</v>
      </c>
      <c r="E9217" s="1"/>
      <c r="F9217" s="1" t="s">
        <v>4676</v>
      </c>
      <c r="G9217" s="3">
        <v>1592.2</v>
      </c>
      <c r="H9217" s="3"/>
      <c r="I9217" s="1" t="s">
        <v>119</v>
      </c>
      <c r="J9217" s="1" t="s">
        <v>86</v>
      </c>
      <c r="K9217" s="1" t="s">
        <v>84</v>
      </c>
      <c r="L9217" s="1" t="s">
        <v>29</v>
      </c>
    </row>
    <row r="9218" spans="1:12" x14ac:dyDescent="0.2">
      <c r="A9218" s="1" t="s">
        <v>234</v>
      </c>
      <c r="B9218" s="1" t="s">
        <v>13</v>
      </c>
      <c r="C9218" s="2">
        <v>43890</v>
      </c>
      <c r="D9218" s="1" t="s">
        <v>162</v>
      </c>
      <c r="E9218" s="1"/>
      <c r="F9218" s="1" t="s">
        <v>5956</v>
      </c>
      <c r="G9218" s="3">
        <v>1330</v>
      </c>
      <c r="H9218" s="3"/>
      <c r="I9218" s="1" t="s">
        <v>119</v>
      </c>
      <c r="J9218" s="1" t="s">
        <v>86</v>
      </c>
      <c r="K9218" s="1" t="s">
        <v>12</v>
      </c>
      <c r="L9218" s="1" t="s">
        <v>3082</v>
      </c>
    </row>
    <row r="9219" spans="1:12" x14ac:dyDescent="0.2">
      <c r="A9219" s="1" t="s">
        <v>234</v>
      </c>
      <c r="B9219" s="1" t="s">
        <v>13</v>
      </c>
      <c r="C9219" s="2">
        <v>43890</v>
      </c>
      <c r="D9219" s="1" t="s">
        <v>162</v>
      </c>
      <c r="E9219" s="1"/>
      <c r="F9219" s="1" t="s">
        <v>5957</v>
      </c>
      <c r="G9219" s="3">
        <v>1830</v>
      </c>
      <c r="H9219" s="3"/>
      <c r="I9219" s="1" t="s">
        <v>119</v>
      </c>
      <c r="J9219" s="1" t="s">
        <v>86</v>
      </c>
      <c r="K9219" s="1" t="s">
        <v>12</v>
      </c>
      <c r="L9219" s="1" t="s">
        <v>393</v>
      </c>
    </row>
    <row r="9220" spans="1:12" x14ac:dyDescent="0.2">
      <c r="A9220" s="1" t="s">
        <v>234</v>
      </c>
      <c r="B9220" s="1" t="s">
        <v>13</v>
      </c>
      <c r="C9220" s="2">
        <v>43890</v>
      </c>
      <c r="D9220" s="1" t="s">
        <v>4625</v>
      </c>
      <c r="E9220" s="1"/>
      <c r="F9220" s="1" t="s">
        <v>4997</v>
      </c>
      <c r="G9220" s="3">
        <v>97.16</v>
      </c>
      <c r="H9220" s="3"/>
      <c r="I9220" s="1" t="s">
        <v>119</v>
      </c>
      <c r="J9220" s="1" t="s">
        <v>86</v>
      </c>
      <c r="K9220" s="1" t="s">
        <v>84</v>
      </c>
      <c r="L9220" s="1" t="s">
        <v>300</v>
      </c>
    </row>
    <row r="9221" spans="1:12" x14ac:dyDescent="0.2">
      <c r="A9221" s="1" t="s">
        <v>234</v>
      </c>
      <c r="B9221" s="1" t="s">
        <v>13</v>
      </c>
      <c r="C9221" s="2">
        <v>43890</v>
      </c>
      <c r="D9221" s="1" t="s">
        <v>167</v>
      </c>
      <c r="E9221" s="1"/>
      <c r="F9221" s="1" t="s">
        <v>5958</v>
      </c>
      <c r="G9221" s="3"/>
      <c r="H9221" s="3">
        <v>821.76</v>
      </c>
      <c r="I9221" s="1" t="s">
        <v>119</v>
      </c>
      <c r="J9221" s="1" t="s">
        <v>86</v>
      </c>
      <c r="K9221" s="1" t="s">
        <v>12</v>
      </c>
      <c r="L9221" s="1" t="s">
        <v>50</v>
      </c>
    </row>
    <row r="9222" spans="1:12" x14ac:dyDescent="0.2">
      <c r="A9222" s="1" t="s">
        <v>234</v>
      </c>
      <c r="B9222" s="1" t="s">
        <v>13</v>
      </c>
      <c r="C9222" s="2">
        <v>43890</v>
      </c>
      <c r="D9222" s="1" t="s">
        <v>167</v>
      </c>
      <c r="E9222" s="1"/>
      <c r="F9222" s="1" t="s">
        <v>5959</v>
      </c>
      <c r="G9222" s="3"/>
      <c r="H9222" s="3">
        <v>1281.8599999999999</v>
      </c>
      <c r="I9222" s="1" t="s">
        <v>119</v>
      </c>
      <c r="J9222" s="1" t="s">
        <v>86</v>
      </c>
      <c r="K9222" s="1" t="s">
        <v>12</v>
      </c>
      <c r="L9222" s="1" t="s">
        <v>48</v>
      </c>
    </row>
    <row r="9223" spans="1:12" x14ac:dyDescent="0.2">
      <c r="A9223" s="1" t="s">
        <v>234</v>
      </c>
      <c r="B9223" s="1" t="s">
        <v>13</v>
      </c>
      <c r="C9223" s="2">
        <v>43890</v>
      </c>
      <c r="D9223" s="1" t="s">
        <v>4614</v>
      </c>
      <c r="E9223" s="1"/>
      <c r="F9223" s="1" t="s">
        <v>5960</v>
      </c>
      <c r="G9223" s="3">
        <v>214.97</v>
      </c>
      <c r="H9223" s="3"/>
      <c r="I9223" s="1" t="s">
        <v>119</v>
      </c>
      <c r="J9223" s="1" t="s">
        <v>86</v>
      </c>
      <c r="K9223" s="1" t="s">
        <v>12</v>
      </c>
      <c r="L9223" s="1" t="s">
        <v>277</v>
      </c>
    </row>
    <row r="9224" spans="1:12" x14ac:dyDescent="0.2">
      <c r="A9224" s="1" t="s">
        <v>234</v>
      </c>
      <c r="B9224" s="1" t="s">
        <v>13</v>
      </c>
      <c r="C9224" s="2">
        <v>43890</v>
      </c>
      <c r="D9224" s="1" t="s">
        <v>161</v>
      </c>
      <c r="E9224" s="1"/>
      <c r="F9224" s="1" t="s">
        <v>4724</v>
      </c>
      <c r="G9224" s="3"/>
      <c r="H9224" s="3">
        <v>588.91999999999996</v>
      </c>
      <c r="I9224" s="1" t="s">
        <v>83</v>
      </c>
      <c r="J9224" s="1" t="s">
        <v>175</v>
      </c>
      <c r="K9224" s="1" t="s">
        <v>84</v>
      </c>
      <c r="L9224" s="1" t="s">
        <v>2028</v>
      </c>
    </row>
    <row r="9225" spans="1:12" x14ac:dyDescent="0.2">
      <c r="A9225" s="1" t="s">
        <v>234</v>
      </c>
      <c r="B9225" s="1" t="s">
        <v>13</v>
      </c>
      <c r="C9225" s="2">
        <v>43890</v>
      </c>
      <c r="D9225" s="1" t="s">
        <v>162</v>
      </c>
      <c r="E9225" s="1"/>
      <c r="F9225" s="1" t="s">
        <v>4676</v>
      </c>
      <c r="G9225" s="3">
        <v>659.3</v>
      </c>
      <c r="H9225" s="3"/>
      <c r="I9225" s="1" t="s">
        <v>83</v>
      </c>
      <c r="J9225" s="1" t="s">
        <v>175</v>
      </c>
      <c r="K9225" s="1" t="s">
        <v>84</v>
      </c>
      <c r="L9225" s="1" t="s">
        <v>29</v>
      </c>
    </row>
    <row r="9226" spans="1:12" x14ac:dyDescent="0.2">
      <c r="A9226" s="1" t="s">
        <v>234</v>
      </c>
      <c r="B9226" s="1" t="s">
        <v>13</v>
      </c>
      <c r="C9226" s="2">
        <v>43890</v>
      </c>
      <c r="D9226" s="1" t="s">
        <v>167</v>
      </c>
      <c r="E9226" s="1"/>
      <c r="F9226" s="1" t="s">
        <v>4589</v>
      </c>
      <c r="G9226" s="3"/>
      <c r="H9226" s="3">
        <v>330.5</v>
      </c>
      <c r="I9226" s="1" t="s">
        <v>83</v>
      </c>
      <c r="J9226" s="1" t="s">
        <v>175</v>
      </c>
      <c r="K9226" s="1" t="s">
        <v>84</v>
      </c>
      <c r="L9226" s="1" t="s">
        <v>111</v>
      </c>
    </row>
    <row r="9227" spans="1:12" x14ac:dyDescent="0.2">
      <c r="A9227" s="1" t="s">
        <v>234</v>
      </c>
      <c r="B9227" s="1" t="s">
        <v>13</v>
      </c>
      <c r="C9227" s="2">
        <v>43890</v>
      </c>
      <c r="D9227" s="1" t="s">
        <v>4610</v>
      </c>
      <c r="E9227" s="1"/>
      <c r="F9227" s="1" t="s">
        <v>4686</v>
      </c>
      <c r="G9227" s="3">
        <v>6.04</v>
      </c>
      <c r="H9227" s="3"/>
      <c r="I9227" s="1" t="s">
        <v>177</v>
      </c>
      <c r="J9227" s="1" t="s">
        <v>178</v>
      </c>
      <c r="K9227" s="1" t="s">
        <v>12</v>
      </c>
      <c r="L9227" s="1" t="s">
        <v>15</v>
      </c>
    </row>
    <row r="9228" spans="1:12" x14ac:dyDescent="0.2">
      <c r="A9228" s="1" t="s">
        <v>234</v>
      </c>
      <c r="B9228" s="1" t="s">
        <v>13</v>
      </c>
      <c r="C9228" s="2">
        <v>43890</v>
      </c>
      <c r="D9228" s="1" t="s">
        <v>4625</v>
      </c>
      <c r="E9228" s="1"/>
      <c r="F9228" s="1" t="s">
        <v>5961</v>
      </c>
      <c r="G9228" s="3">
        <v>9.75</v>
      </c>
      <c r="H9228" s="3"/>
      <c r="I9228" s="1" t="s">
        <v>177</v>
      </c>
      <c r="J9228" s="1" t="s">
        <v>178</v>
      </c>
      <c r="K9228" s="1" t="s">
        <v>12</v>
      </c>
      <c r="L9228" s="1" t="s">
        <v>24</v>
      </c>
    </row>
    <row r="9229" spans="1:12" x14ac:dyDescent="0.2">
      <c r="A9229" s="1" t="s">
        <v>234</v>
      </c>
      <c r="B9229" s="1" t="s">
        <v>13</v>
      </c>
      <c r="C9229" s="2">
        <v>43890</v>
      </c>
      <c r="D9229" s="1" t="s">
        <v>161</v>
      </c>
      <c r="E9229" s="1"/>
      <c r="F9229" s="1" t="s">
        <v>5422</v>
      </c>
      <c r="G9229" s="3"/>
      <c r="H9229" s="3">
        <v>73.650000000000006</v>
      </c>
      <c r="I9229" s="1" t="s">
        <v>123</v>
      </c>
      <c r="J9229" s="1" t="s">
        <v>124</v>
      </c>
      <c r="K9229" s="1" t="s">
        <v>84</v>
      </c>
      <c r="L9229" s="1" t="s">
        <v>51</v>
      </c>
    </row>
    <row r="9230" spans="1:12" x14ac:dyDescent="0.2">
      <c r="A9230" s="1" t="s">
        <v>234</v>
      </c>
      <c r="B9230" s="1" t="s">
        <v>13</v>
      </c>
      <c r="C9230" s="2">
        <v>43890</v>
      </c>
      <c r="D9230" s="1" t="s">
        <v>4610</v>
      </c>
      <c r="E9230" s="1"/>
      <c r="F9230" s="1" t="s">
        <v>4665</v>
      </c>
      <c r="G9230" s="3">
        <v>2.57</v>
      </c>
      <c r="H9230" s="3"/>
      <c r="I9230" s="1" t="s">
        <v>123</v>
      </c>
      <c r="J9230" s="1" t="s">
        <v>124</v>
      </c>
      <c r="K9230" s="1" t="s">
        <v>84</v>
      </c>
      <c r="L9230" s="1" t="s">
        <v>104</v>
      </c>
    </row>
    <row r="9231" spans="1:12" x14ac:dyDescent="0.2">
      <c r="A9231" s="1" t="s">
        <v>234</v>
      </c>
      <c r="B9231" s="1" t="s">
        <v>13</v>
      </c>
      <c r="C9231" s="2">
        <v>43890</v>
      </c>
      <c r="D9231" s="1" t="s">
        <v>163</v>
      </c>
      <c r="E9231" s="1"/>
      <c r="F9231" s="1" t="s">
        <v>5962</v>
      </c>
      <c r="G9231" s="3"/>
      <c r="H9231" s="3">
        <v>193.92</v>
      </c>
      <c r="I9231" s="1" t="s">
        <v>185</v>
      </c>
      <c r="J9231" s="1" t="s">
        <v>126</v>
      </c>
      <c r="K9231" s="1" t="s">
        <v>12</v>
      </c>
      <c r="L9231" s="1" t="s">
        <v>304</v>
      </c>
    </row>
    <row r="9232" spans="1:12" x14ac:dyDescent="0.2">
      <c r="A9232" s="1" t="s">
        <v>234</v>
      </c>
      <c r="B9232" s="1" t="s">
        <v>13</v>
      </c>
      <c r="C9232" s="2">
        <v>43890</v>
      </c>
      <c r="D9232" s="1" t="s">
        <v>165</v>
      </c>
      <c r="E9232" s="1"/>
      <c r="F9232" s="1" t="s">
        <v>5963</v>
      </c>
      <c r="G9232" s="3">
        <v>295.93</v>
      </c>
      <c r="H9232" s="3"/>
      <c r="I9232" s="1" t="s">
        <v>185</v>
      </c>
      <c r="J9232" s="1" t="s">
        <v>126</v>
      </c>
      <c r="K9232" s="1" t="s">
        <v>12</v>
      </c>
      <c r="L9232" s="1" t="s">
        <v>49</v>
      </c>
    </row>
    <row r="9233" spans="1:12" x14ac:dyDescent="0.2">
      <c r="A9233" s="1" t="s">
        <v>234</v>
      </c>
      <c r="B9233" s="1" t="s">
        <v>13</v>
      </c>
      <c r="C9233" s="2">
        <v>43890</v>
      </c>
      <c r="D9233" s="1" t="s">
        <v>162</v>
      </c>
      <c r="E9233" s="1"/>
      <c r="F9233" s="1" t="s">
        <v>5964</v>
      </c>
      <c r="G9233" s="3">
        <v>942.31</v>
      </c>
      <c r="H9233" s="3"/>
      <c r="I9233" s="1" t="s">
        <v>108</v>
      </c>
      <c r="J9233" s="1" t="s">
        <v>117</v>
      </c>
      <c r="K9233" s="1" t="s">
        <v>12</v>
      </c>
      <c r="L9233" s="1" t="s">
        <v>80</v>
      </c>
    </row>
    <row r="9234" spans="1:12" x14ac:dyDescent="0.2">
      <c r="A9234" s="1" t="s">
        <v>234</v>
      </c>
      <c r="B9234" s="1" t="s">
        <v>13</v>
      </c>
      <c r="C9234" s="2">
        <v>43890</v>
      </c>
      <c r="D9234" s="1" t="s">
        <v>163</v>
      </c>
      <c r="E9234" s="1"/>
      <c r="F9234" s="1" t="s">
        <v>5304</v>
      </c>
      <c r="G9234" s="3"/>
      <c r="H9234" s="3">
        <v>1766.26</v>
      </c>
      <c r="I9234" s="1" t="s">
        <v>106</v>
      </c>
      <c r="J9234" s="1" t="s">
        <v>121</v>
      </c>
      <c r="K9234" s="1" t="s">
        <v>12</v>
      </c>
      <c r="L9234" s="1" t="s">
        <v>313</v>
      </c>
    </row>
    <row r="9235" spans="1:12" x14ac:dyDescent="0.2">
      <c r="A9235" s="1" t="s">
        <v>234</v>
      </c>
      <c r="B9235" s="1" t="s">
        <v>13</v>
      </c>
      <c r="C9235" s="2">
        <v>43890</v>
      </c>
      <c r="D9235" s="1" t="s">
        <v>161</v>
      </c>
      <c r="E9235" s="1"/>
      <c r="F9235" s="1" t="s">
        <v>5214</v>
      </c>
      <c r="G9235" s="3"/>
      <c r="H9235" s="3">
        <v>487.16</v>
      </c>
      <c r="I9235" s="1" t="s">
        <v>87</v>
      </c>
      <c r="J9235" s="1" t="s">
        <v>116</v>
      </c>
      <c r="K9235" s="1" t="s">
        <v>84</v>
      </c>
      <c r="L9235" s="1" t="s">
        <v>29</v>
      </c>
    </row>
    <row r="9236" spans="1:12" x14ac:dyDescent="0.2">
      <c r="A9236" s="1" t="s">
        <v>234</v>
      </c>
      <c r="B9236" s="1" t="s">
        <v>13</v>
      </c>
      <c r="C9236" s="2">
        <v>43890</v>
      </c>
      <c r="D9236" s="1" t="s">
        <v>4619</v>
      </c>
      <c r="E9236" s="1"/>
      <c r="F9236" s="1" t="s">
        <v>4630</v>
      </c>
      <c r="G9236" s="3">
        <v>18.93</v>
      </c>
      <c r="H9236" s="3"/>
      <c r="I9236" s="1" t="s">
        <v>87</v>
      </c>
      <c r="J9236" s="1" t="s">
        <v>116</v>
      </c>
      <c r="K9236" s="1" t="s">
        <v>84</v>
      </c>
      <c r="L9236" s="1" t="s">
        <v>26</v>
      </c>
    </row>
    <row r="9237" spans="1:12" x14ac:dyDescent="0.2">
      <c r="A9237" s="1" t="s">
        <v>234</v>
      </c>
      <c r="B9237" s="1" t="s">
        <v>13</v>
      </c>
      <c r="C9237" s="2">
        <v>43890</v>
      </c>
      <c r="D9237" s="1" t="s">
        <v>167</v>
      </c>
      <c r="E9237" s="1"/>
      <c r="F9237" s="1" t="s">
        <v>5965</v>
      </c>
      <c r="G9237" s="3"/>
      <c r="H9237" s="3">
        <v>1034.4100000000001</v>
      </c>
      <c r="I9237" s="1" t="s">
        <v>87</v>
      </c>
      <c r="J9237" s="1" t="s">
        <v>253</v>
      </c>
      <c r="K9237" s="1" t="s">
        <v>12</v>
      </c>
      <c r="L9237" s="1" t="s">
        <v>1126</v>
      </c>
    </row>
    <row r="9238" spans="1:12" x14ac:dyDescent="0.2">
      <c r="A9238" s="1" t="s">
        <v>234</v>
      </c>
      <c r="B9238" s="1" t="s">
        <v>13</v>
      </c>
      <c r="C9238" s="2">
        <v>43890</v>
      </c>
      <c r="D9238" s="1" t="s">
        <v>166</v>
      </c>
      <c r="E9238" s="1"/>
      <c r="F9238" s="1" t="s">
        <v>5966</v>
      </c>
      <c r="G9238" s="3">
        <v>1330.95</v>
      </c>
      <c r="H9238" s="3"/>
      <c r="I9238" s="1" t="s">
        <v>120</v>
      </c>
      <c r="J9238" s="1" t="s">
        <v>171</v>
      </c>
      <c r="K9238" s="1" t="s">
        <v>12</v>
      </c>
      <c r="L9238" s="1" t="s">
        <v>19</v>
      </c>
    </row>
    <row r="9239" spans="1:12" x14ac:dyDescent="0.2">
      <c r="A9239" s="1" t="s">
        <v>234</v>
      </c>
      <c r="B9239" s="1" t="s">
        <v>13</v>
      </c>
      <c r="C9239" s="2">
        <v>43890</v>
      </c>
      <c r="D9239" s="1" t="s">
        <v>164</v>
      </c>
      <c r="E9239" s="1"/>
      <c r="F9239" s="1" t="s">
        <v>5967</v>
      </c>
      <c r="G9239" s="3">
        <v>500</v>
      </c>
      <c r="H9239" s="3"/>
      <c r="I9239" s="1" t="s">
        <v>120</v>
      </c>
      <c r="J9239" s="1" t="s">
        <v>171</v>
      </c>
      <c r="K9239" s="1" t="s">
        <v>84</v>
      </c>
      <c r="L9239" s="1" t="s">
        <v>300</v>
      </c>
    </row>
    <row r="9240" spans="1:12" x14ac:dyDescent="0.2">
      <c r="A9240" s="1" t="s">
        <v>234</v>
      </c>
      <c r="B9240" s="1" t="s">
        <v>13</v>
      </c>
      <c r="C9240" s="2">
        <v>43890</v>
      </c>
      <c r="D9240" s="1" t="s">
        <v>163</v>
      </c>
      <c r="E9240" s="1"/>
      <c r="F9240" s="1" t="s">
        <v>5665</v>
      </c>
      <c r="G9240" s="3"/>
      <c r="H9240" s="3">
        <v>149.38</v>
      </c>
      <c r="I9240" s="1" t="s">
        <v>120</v>
      </c>
      <c r="J9240" s="1" t="s">
        <v>171</v>
      </c>
      <c r="K9240" s="1" t="s">
        <v>12</v>
      </c>
      <c r="L9240" s="1" t="s">
        <v>78</v>
      </c>
    </row>
    <row r="9241" spans="1:12" x14ac:dyDescent="0.2">
      <c r="A9241" s="1" t="s">
        <v>234</v>
      </c>
      <c r="B9241" s="1" t="s">
        <v>13</v>
      </c>
      <c r="C9241" s="2">
        <v>43890</v>
      </c>
      <c r="D9241" s="1" t="s">
        <v>163</v>
      </c>
      <c r="E9241" s="1"/>
      <c r="F9241" s="1" t="s">
        <v>5968</v>
      </c>
      <c r="G9241" s="3"/>
      <c r="H9241" s="3">
        <v>1004.5</v>
      </c>
      <c r="I9241" s="1" t="s">
        <v>120</v>
      </c>
      <c r="J9241" s="1" t="s">
        <v>171</v>
      </c>
      <c r="K9241" s="1" t="s">
        <v>12</v>
      </c>
      <c r="L9241" s="1" t="s">
        <v>418</v>
      </c>
    </row>
    <row r="9242" spans="1:12" x14ac:dyDescent="0.2">
      <c r="A9242" s="1" t="s">
        <v>234</v>
      </c>
      <c r="B9242" s="1" t="s">
        <v>13</v>
      </c>
      <c r="C9242" s="2">
        <v>43890</v>
      </c>
      <c r="D9242" s="1" t="s">
        <v>4625</v>
      </c>
      <c r="E9242" s="1"/>
      <c r="F9242" s="1" t="s">
        <v>5969</v>
      </c>
      <c r="G9242" s="3">
        <v>40.479999999999997</v>
      </c>
      <c r="H9242" s="3"/>
      <c r="I9242" s="1" t="s">
        <v>120</v>
      </c>
      <c r="J9242" s="1" t="s">
        <v>171</v>
      </c>
      <c r="K9242" s="1" t="s">
        <v>84</v>
      </c>
      <c r="L9242" s="1" t="s">
        <v>300</v>
      </c>
    </row>
    <row r="9243" spans="1:12" x14ac:dyDescent="0.2">
      <c r="A9243" s="1" t="s">
        <v>234</v>
      </c>
      <c r="B9243" s="1" t="s">
        <v>13</v>
      </c>
      <c r="C9243" s="2">
        <v>43890</v>
      </c>
      <c r="D9243" s="1" t="s">
        <v>166</v>
      </c>
      <c r="E9243" s="1"/>
      <c r="F9243" s="1" t="s">
        <v>4874</v>
      </c>
      <c r="G9243" s="3">
        <v>69.23</v>
      </c>
      <c r="H9243" s="3"/>
      <c r="I9243" s="1" t="s">
        <v>232</v>
      </c>
      <c r="J9243" s="1" t="s">
        <v>233</v>
      </c>
      <c r="K9243" s="1" t="s">
        <v>84</v>
      </c>
      <c r="L9243" s="1" t="s">
        <v>111</v>
      </c>
    </row>
    <row r="9244" spans="1:12" x14ac:dyDescent="0.2">
      <c r="A9244" s="1" t="s">
        <v>234</v>
      </c>
      <c r="B9244" s="1" t="s">
        <v>13</v>
      </c>
      <c r="C9244" s="2">
        <v>43890</v>
      </c>
      <c r="D9244" s="1" t="s">
        <v>4619</v>
      </c>
      <c r="E9244" s="1"/>
      <c r="F9244" s="1" t="s">
        <v>5970</v>
      </c>
      <c r="G9244" s="3">
        <v>6.04</v>
      </c>
      <c r="H9244" s="3"/>
      <c r="I9244" s="1" t="s">
        <v>232</v>
      </c>
      <c r="J9244" s="1" t="s">
        <v>233</v>
      </c>
      <c r="K9244" s="1" t="s">
        <v>12</v>
      </c>
      <c r="L9244" s="1" t="s">
        <v>15</v>
      </c>
    </row>
    <row r="9245" spans="1:12" x14ac:dyDescent="0.2">
      <c r="A9245" s="1" t="s">
        <v>234</v>
      </c>
      <c r="B9245" s="1" t="s">
        <v>13</v>
      </c>
      <c r="C9245" s="2">
        <v>43890</v>
      </c>
      <c r="D9245" s="1" t="s">
        <v>4619</v>
      </c>
      <c r="E9245" s="1"/>
      <c r="F9245" s="1" t="s">
        <v>5201</v>
      </c>
      <c r="G9245" s="3">
        <v>1.47</v>
      </c>
      <c r="H9245" s="3"/>
      <c r="I9245" s="1" t="s">
        <v>232</v>
      </c>
      <c r="J9245" s="1" t="s">
        <v>233</v>
      </c>
      <c r="K9245" s="1" t="s">
        <v>12</v>
      </c>
      <c r="L9245" s="1" t="s">
        <v>433</v>
      </c>
    </row>
    <row r="9246" spans="1:12" x14ac:dyDescent="0.2">
      <c r="A9246" s="1" t="s">
        <v>234</v>
      </c>
      <c r="B9246" s="1" t="s">
        <v>13</v>
      </c>
      <c r="C9246" s="2">
        <v>43890</v>
      </c>
      <c r="D9246" s="1" t="s">
        <v>166</v>
      </c>
      <c r="E9246" s="1"/>
      <c r="F9246" s="1" t="s">
        <v>5971</v>
      </c>
      <c r="G9246" s="3">
        <v>1552.39</v>
      </c>
      <c r="H9246" s="3"/>
      <c r="I9246" s="1" t="s">
        <v>83</v>
      </c>
      <c r="J9246" s="1" t="s">
        <v>230</v>
      </c>
      <c r="K9246" s="1" t="s">
        <v>12</v>
      </c>
      <c r="L9246" s="1" t="s">
        <v>429</v>
      </c>
    </row>
    <row r="9247" spans="1:12" x14ac:dyDescent="0.2">
      <c r="A9247" s="1" t="s">
        <v>234</v>
      </c>
      <c r="B9247" s="1" t="s">
        <v>13</v>
      </c>
      <c r="C9247" s="2">
        <v>43890</v>
      </c>
      <c r="D9247" s="1" t="s">
        <v>160</v>
      </c>
      <c r="E9247" s="1"/>
      <c r="F9247" s="1" t="s">
        <v>5972</v>
      </c>
      <c r="G9247" s="3"/>
      <c r="H9247" s="3">
        <v>920.07</v>
      </c>
      <c r="I9247" s="1" t="s">
        <v>83</v>
      </c>
      <c r="J9247" s="1" t="s">
        <v>181</v>
      </c>
      <c r="K9247" s="1" t="s">
        <v>12</v>
      </c>
      <c r="L9247" s="1" t="s">
        <v>347</v>
      </c>
    </row>
    <row r="9248" spans="1:12" x14ac:dyDescent="0.2">
      <c r="A9248" s="1" t="s">
        <v>234</v>
      </c>
      <c r="B9248" s="1" t="s">
        <v>13</v>
      </c>
      <c r="C9248" s="2">
        <v>43890</v>
      </c>
      <c r="D9248" s="1" t="s">
        <v>164</v>
      </c>
      <c r="E9248" s="1"/>
      <c r="F9248" s="1" t="s">
        <v>5973</v>
      </c>
      <c r="G9248" s="3">
        <v>1001.56</v>
      </c>
      <c r="H9248" s="3"/>
      <c r="I9248" s="1" t="s">
        <v>83</v>
      </c>
      <c r="J9248" s="1" t="s">
        <v>181</v>
      </c>
      <c r="K9248" s="1" t="s">
        <v>12</v>
      </c>
      <c r="L9248" s="1" t="s">
        <v>411</v>
      </c>
    </row>
    <row r="9249" spans="1:12" x14ac:dyDescent="0.2">
      <c r="A9249" s="1" t="s">
        <v>234</v>
      </c>
      <c r="B9249" s="1" t="s">
        <v>13</v>
      </c>
      <c r="C9249" s="2">
        <v>43890</v>
      </c>
      <c r="D9249" s="1" t="s">
        <v>167</v>
      </c>
      <c r="E9249" s="1"/>
      <c r="F9249" s="1" t="s">
        <v>5974</v>
      </c>
      <c r="G9249" s="3"/>
      <c r="H9249" s="3">
        <v>1040.32</v>
      </c>
      <c r="I9249" s="1" t="s">
        <v>83</v>
      </c>
      <c r="J9249" s="1" t="s">
        <v>181</v>
      </c>
      <c r="K9249" s="1" t="s">
        <v>12</v>
      </c>
      <c r="L9249" s="1" t="s">
        <v>328</v>
      </c>
    </row>
    <row r="9250" spans="1:12" x14ac:dyDescent="0.2">
      <c r="A9250" s="1" t="s">
        <v>234</v>
      </c>
      <c r="B9250" s="1" t="s">
        <v>13</v>
      </c>
      <c r="C9250" s="2">
        <v>43890</v>
      </c>
      <c r="D9250" s="1" t="s">
        <v>4595</v>
      </c>
      <c r="E9250" s="1"/>
      <c r="F9250" s="1" t="s">
        <v>5975</v>
      </c>
      <c r="G9250" s="3">
        <v>164.67</v>
      </c>
      <c r="H9250" s="3"/>
      <c r="I9250" s="1" t="s">
        <v>83</v>
      </c>
      <c r="J9250" s="1" t="s">
        <v>181</v>
      </c>
      <c r="K9250" s="1" t="s">
        <v>12</v>
      </c>
      <c r="L9250" s="1" t="s">
        <v>44</v>
      </c>
    </row>
    <row r="9251" spans="1:12" x14ac:dyDescent="0.2">
      <c r="A9251" s="1" t="s">
        <v>234</v>
      </c>
      <c r="B9251" s="1" t="s">
        <v>13</v>
      </c>
      <c r="C9251" s="2">
        <v>43890</v>
      </c>
      <c r="D9251" s="1" t="s">
        <v>164</v>
      </c>
      <c r="E9251" s="1"/>
      <c r="F9251" s="1" t="s">
        <v>5976</v>
      </c>
      <c r="G9251" s="3">
        <v>1348.78</v>
      </c>
      <c r="H9251" s="3"/>
      <c r="I9251" s="1" t="s">
        <v>83</v>
      </c>
      <c r="J9251" s="1" t="s">
        <v>229</v>
      </c>
      <c r="K9251" s="1" t="s">
        <v>12</v>
      </c>
      <c r="L9251" s="1" t="s">
        <v>64</v>
      </c>
    </row>
    <row r="9252" spans="1:12" x14ac:dyDescent="0.2">
      <c r="A9252" s="1" t="s">
        <v>234</v>
      </c>
      <c r="B9252" s="1" t="s">
        <v>13</v>
      </c>
      <c r="C9252" s="2">
        <v>43890</v>
      </c>
      <c r="D9252" s="1" t="s">
        <v>4619</v>
      </c>
      <c r="E9252" s="1"/>
      <c r="F9252" s="1" t="s">
        <v>5977</v>
      </c>
      <c r="G9252" s="3">
        <v>144.32</v>
      </c>
      <c r="H9252" s="3"/>
      <c r="I9252" s="1" t="s">
        <v>83</v>
      </c>
      <c r="J9252" s="1" t="s">
        <v>229</v>
      </c>
      <c r="K9252" s="1" t="s">
        <v>12</v>
      </c>
      <c r="L9252" s="1" t="s">
        <v>425</v>
      </c>
    </row>
    <row r="9253" spans="1:12" x14ac:dyDescent="0.2">
      <c r="A9253" s="1" t="s">
        <v>234</v>
      </c>
      <c r="B9253" s="1" t="s">
        <v>13</v>
      </c>
      <c r="C9253" s="2">
        <v>43890</v>
      </c>
      <c r="D9253" s="1" t="s">
        <v>160</v>
      </c>
      <c r="E9253" s="1"/>
      <c r="F9253" s="1" t="s">
        <v>5978</v>
      </c>
      <c r="G9253" s="3"/>
      <c r="H9253" s="3">
        <v>399</v>
      </c>
      <c r="I9253" s="1" t="s">
        <v>119</v>
      </c>
      <c r="J9253" s="1" t="s">
        <v>86</v>
      </c>
      <c r="K9253" s="1" t="s">
        <v>12</v>
      </c>
      <c r="L9253" s="1" t="s">
        <v>3200</v>
      </c>
    </row>
    <row r="9254" spans="1:12" x14ac:dyDescent="0.2">
      <c r="A9254" s="1" t="s">
        <v>234</v>
      </c>
      <c r="B9254" s="1" t="s">
        <v>13</v>
      </c>
      <c r="C9254" s="2">
        <v>43890</v>
      </c>
      <c r="D9254" s="1" t="s">
        <v>161</v>
      </c>
      <c r="E9254" s="1"/>
      <c r="F9254" s="1" t="s">
        <v>5979</v>
      </c>
      <c r="G9254" s="3"/>
      <c r="H9254" s="3">
        <v>1031.25</v>
      </c>
      <c r="I9254" s="1" t="s">
        <v>119</v>
      </c>
      <c r="J9254" s="1" t="s">
        <v>86</v>
      </c>
      <c r="K9254" s="1" t="s">
        <v>12</v>
      </c>
      <c r="L9254" s="1" t="s">
        <v>1098</v>
      </c>
    </row>
    <row r="9255" spans="1:12" x14ac:dyDescent="0.2">
      <c r="A9255" s="1" t="s">
        <v>234</v>
      </c>
      <c r="B9255" s="1" t="s">
        <v>13</v>
      </c>
      <c r="C9255" s="2">
        <v>43890</v>
      </c>
      <c r="D9255" s="1" t="s">
        <v>161</v>
      </c>
      <c r="E9255" s="1"/>
      <c r="F9255" s="1" t="s">
        <v>5980</v>
      </c>
      <c r="G9255" s="3"/>
      <c r="H9255" s="3">
        <v>1489.46</v>
      </c>
      <c r="I9255" s="1" t="s">
        <v>119</v>
      </c>
      <c r="J9255" s="1" t="s">
        <v>86</v>
      </c>
      <c r="K9255" s="1" t="s">
        <v>12</v>
      </c>
      <c r="L9255" s="1" t="s">
        <v>88</v>
      </c>
    </row>
    <row r="9256" spans="1:12" x14ac:dyDescent="0.2">
      <c r="A9256" s="1" t="s">
        <v>234</v>
      </c>
      <c r="B9256" s="1" t="s">
        <v>13</v>
      </c>
      <c r="C9256" s="2">
        <v>43890</v>
      </c>
      <c r="D9256" s="1" t="s">
        <v>161</v>
      </c>
      <c r="E9256" s="1"/>
      <c r="F9256" s="1" t="s">
        <v>5981</v>
      </c>
      <c r="G9256" s="3"/>
      <c r="H9256" s="3">
        <v>840</v>
      </c>
      <c r="I9256" s="1" t="s">
        <v>119</v>
      </c>
      <c r="J9256" s="1" t="s">
        <v>86</v>
      </c>
      <c r="K9256" s="1" t="s">
        <v>12</v>
      </c>
      <c r="L9256" s="1" t="s">
        <v>566</v>
      </c>
    </row>
    <row r="9257" spans="1:12" x14ac:dyDescent="0.2">
      <c r="A9257" s="1" t="s">
        <v>234</v>
      </c>
      <c r="B9257" s="1" t="s">
        <v>13</v>
      </c>
      <c r="C9257" s="2">
        <v>43890</v>
      </c>
      <c r="D9257" s="1" t="s">
        <v>164</v>
      </c>
      <c r="E9257" s="1"/>
      <c r="F9257" s="1" t="s">
        <v>5982</v>
      </c>
      <c r="G9257" s="3">
        <v>1140.56</v>
      </c>
      <c r="H9257" s="3"/>
      <c r="I9257" s="1" t="s">
        <v>119</v>
      </c>
      <c r="J9257" s="1" t="s">
        <v>86</v>
      </c>
      <c r="K9257" s="1" t="s">
        <v>12</v>
      </c>
      <c r="L9257" s="1" t="s">
        <v>469</v>
      </c>
    </row>
    <row r="9258" spans="1:12" x14ac:dyDescent="0.2">
      <c r="A9258" s="1" t="s">
        <v>234</v>
      </c>
      <c r="B9258" s="1" t="s">
        <v>13</v>
      </c>
      <c r="C9258" s="2">
        <v>43890</v>
      </c>
      <c r="D9258" s="1" t="s">
        <v>164</v>
      </c>
      <c r="E9258" s="1"/>
      <c r="F9258" s="1" t="s">
        <v>5983</v>
      </c>
      <c r="G9258" s="3">
        <v>911.46</v>
      </c>
      <c r="H9258" s="3"/>
      <c r="I9258" s="1" t="s">
        <v>119</v>
      </c>
      <c r="J9258" s="1" t="s">
        <v>86</v>
      </c>
      <c r="K9258" s="1" t="s">
        <v>12</v>
      </c>
      <c r="L9258" s="1" t="s">
        <v>75</v>
      </c>
    </row>
    <row r="9259" spans="1:12" x14ac:dyDescent="0.2">
      <c r="A9259" s="1" t="s">
        <v>234</v>
      </c>
      <c r="B9259" s="1" t="s">
        <v>13</v>
      </c>
      <c r="C9259" s="2">
        <v>43890</v>
      </c>
      <c r="D9259" s="1" t="s">
        <v>165</v>
      </c>
      <c r="E9259" s="1"/>
      <c r="F9259" s="1" t="s">
        <v>5984</v>
      </c>
      <c r="G9259" s="3">
        <v>708</v>
      </c>
      <c r="H9259" s="3"/>
      <c r="I9259" s="1" t="s">
        <v>119</v>
      </c>
      <c r="J9259" s="1" t="s">
        <v>86</v>
      </c>
      <c r="K9259" s="1" t="s">
        <v>12</v>
      </c>
      <c r="L9259" s="1" t="s">
        <v>3790</v>
      </c>
    </row>
    <row r="9260" spans="1:12" x14ac:dyDescent="0.2">
      <c r="A9260" s="1" t="s">
        <v>234</v>
      </c>
      <c r="B9260" s="1" t="s">
        <v>13</v>
      </c>
      <c r="C9260" s="2">
        <v>43890</v>
      </c>
      <c r="D9260" s="1" t="s">
        <v>162</v>
      </c>
      <c r="E9260" s="1"/>
      <c r="F9260" s="1" t="s">
        <v>5985</v>
      </c>
      <c r="G9260" s="3">
        <v>950</v>
      </c>
      <c r="H9260" s="3"/>
      <c r="I9260" s="1" t="s">
        <v>119</v>
      </c>
      <c r="J9260" s="1" t="s">
        <v>86</v>
      </c>
      <c r="K9260" s="1" t="s">
        <v>12</v>
      </c>
      <c r="L9260" s="1" t="s">
        <v>333</v>
      </c>
    </row>
    <row r="9261" spans="1:12" x14ac:dyDescent="0.2">
      <c r="A9261" s="1" t="s">
        <v>234</v>
      </c>
      <c r="B9261" s="1" t="s">
        <v>13</v>
      </c>
      <c r="C9261" s="2">
        <v>43890</v>
      </c>
      <c r="D9261" s="1" t="s">
        <v>4625</v>
      </c>
      <c r="E9261" s="1"/>
      <c r="F9261" s="1" t="s">
        <v>5986</v>
      </c>
      <c r="G9261" s="3">
        <v>85.54</v>
      </c>
      <c r="H9261" s="3"/>
      <c r="I9261" s="1" t="s">
        <v>119</v>
      </c>
      <c r="J9261" s="1" t="s">
        <v>86</v>
      </c>
      <c r="K9261" s="1" t="s">
        <v>12</v>
      </c>
      <c r="L9261" s="1" t="s">
        <v>88</v>
      </c>
    </row>
    <row r="9262" spans="1:12" x14ac:dyDescent="0.2">
      <c r="A9262" s="1" t="s">
        <v>234</v>
      </c>
      <c r="B9262" s="1" t="s">
        <v>13</v>
      </c>
      <c r="C9262" s="2">
        <v>43890</v>
      </c>
      <c r="D9262" s="1" t="s">
        <v>167</v>
      </c>
      <c r="E9262" s="1"/>
      <c r="F9262" s="1" t="s">
        <v>5987</v>
      </c>
      <c r="G9262" s="3"/>
      <c r="H9262" s="3">
        <v>840</v>
      </c>
      <c r="I9262" s="1" t="s">
        <v>119</v>
      </c>
      <c r="J9262" s="1" t="s">
        <v>86</v>
      </c>
      <c r="K9262" s="1" t="s">
        <v>12</v>
      </c>
      <c r="L9262" s="1" t="s">
        <v>3023</v>
      </c>
    </row>
    <row r="9263" spans="1:12" x14ac:dyDescent="0.2">
      <c r="A9263" s="1" t="s">
        <v>234</v>
      </c>
      <c r="B9263" s="1" t="s">
        <v>13</v>
      </c>
      <c r="C9263" s="2">
        <v>43890</v>
      </c>
      <c r="D9263" s="1" t="s">
        <v>167</v>
      </c>
      <c r="E9263" s="1"/>
      <c r="F9263" s="1" t="s">
        <v>5988</v>
      </c>
      <c r="G9263" s="3"/>
      <c r="H9263" s="3">
        <v>600</v>
      </c>
      <c r="I9263" s="1" t="s">
        <v>119</v>
      </c>
      <c r="J9263" s="1" t="s">
        <v>86</v>
      </c>
      <c r="K9263" s="1" t="s">
        <v>12</v>
      </c>
      <c r="L9263" s="1" t="s">
        <v>491</v>
      </c>
    </row>
    <row r="9264" spans="1:12" x14ac:dyDescent="0.2">
      <c r="A9264" s="1" t="s">
        <v>234</v>
      </c>
      <c r="B9264" s="1" t="s">
        <v>13</v>
      </c>
      <c r="C9264" s="2">
        <v>43890</v>
      </c>
      <c r="D9264" s="1" t="s">
        <v>167</v>
      </c>
      <c r="E9264" s="1"/>
      <c r="F9264" s="1" t="s">
        <v>5989</v>
      </c>
      <c r="G9264" s="3"/>
      <c r="H9264" s="3">
        <v>714</v>
      </c>
      <c r="I9264" s="1" t="s">
        <v>119</v>
      </c>
      <c r="J9264" s="1" t="s">
        <v>86</v>
      </c>
      <c r="K9264" s="1" t="s">
        <v>12</v>
      </c>
      <c r="L9264" s="1" t="s">
        <v>61</v>
      </c>
    </row>
    <row r="9265" spans="1:12" x14ac:dyDescent="0.2">
      <c r="A9265" s="1" t="s">
        <v>234</v>
      </c>
      <c r="B9265" s="1" t="s">
        <v>13</v>
      </c>
      <c r="C9265" s="2">
        <v>43890</v>
      </c>
      <c r="D9265" s="1" t="s">
        <v>4595</v>
      </c>
      <c r="E9265" s="1"/>
      <c r="F9265" s="1" t="s">
        <v>4952</v>
      </c>
      <c r="G9265" s="3">
        <v>103.64</v>
      </c>
      <c r="H9265" s="3"/>
      <c r="I9265" s="1" t="s">
        <v>119</v>
      </c>
      <c r="J9265" s="1" t="s">
        <v>86</v>
      </c>
      <c r="K9265" s="1" t="s">
        <v>84</v>
      </c>
      <c r="L9265" s="1" t="s">
        <v>111</v>
      </c>
    </row>
    <row r="9266" spans="1:12" x14ac:dyDescent="0.2">
      <c r="A9266" s="1" t="s">
        <v>234</v>
      </c>
      <c r="B9266" s="1" t="s">
        <v>13</v>
      </c>
      <c r="C9266" s="2">
        <v>43890</v>
      </c>
      <c r="D9266" s="1" t="s">
        <v>4610</v>
      </c>
      <c r="E9266" s="1"/>
      <c r="F9266" s="1" t="s">
        <v>5588</v>
      </c>
      <c r="G9266" s="3">
        <v>19.57</v>
      </c>
      <c r="H9266" s="3"/>
      <c r="I9266" s="1" t="s">
        <v>83</v>
      </c>
      <c r="J9266" s="1" t="s">
        <v>175</v>
      </c>
      <c r="K9266" s="1" t="s">
        <v>84</v>
      </c>
      <c r="L9266" s="1" t="s">
        <v>51</v>
      </c>
    </row>
    <row r="9267" spans="1:12" x14ac:dyDescent="0.2">
      <c r="A9267" s="1" t="s">
        <v>234</v>
      </c>
      <c r="B9267" s="1" t="s">
        <v>13</v>
      </c>
      <c r="C9267" s="2">
        <v>43890</v>
      </c>
      <c r="D9267" s="1" t="s">
        <v>161</v>
      </c>
      <c r="E9267" s="1"/>
      <c r="F9267" s="1" t="s">
        <v>5118</v>
      </c>
      <c r="G9267" s="3"/>
      <c r="H9267" s="3">
        <v>40.33</v>
      </c>
      <c r="I9267" s="1" t="s">
        <v>179</v>
      </c>
      <c r="J9267" s="1" t="s">
        <v>89</v>
      </c>
      <c r="K9267" s="1" t="s">
        <v>84</v>
      </c>
      <c r="L9267" s="1" t="s">
        <v>306</v>
      </c>
    </row>
    <row r="9268" spans="1:12" x14ac:dyDescent="0.2">
      <c r="A9268" s="1" t="s">
        <v>234</v>
      </c>
      <c r="B9268" s="1" t="s">
        <v>13</v>
      </c>
      <c r="C9268" s="2">
        <v>43890</v>
      </c>
      <c r="D9268" s="1" t="s">
        <v>164</v>
      </c>
      <c r="E9268" s="1"/>
      <c r="F9268" s="1" t="s">
        <v>5518</v>
      </c>
      <c r="G9268" s="3">
        <v>334.47</v>
      </c>
      <c r="H9268" s="3"/>
      <c r="I9268" s="1" t="s">
        <v>179</v>
      </c>
      <c r="J9268" s="1" t="s">
        <v>89</v>
      </c>
      <c r="K9268" s="1" t="s">
        <v>12</v>
      </c>
      <c r="L9268" s="1" t="s">
        <v>49</v>
      </c>
    </row>
    <row r="9269" spans="1:12" x14ac:dyDescent="0.2">
      <c r="A9269" s="1" t="s">
        <v>234</v>
      </c>
      <c r="B9269" s="1" t="s">
        <v>13</v>
      </c>
      <c r="C9269" s="2">
        <v>43890</v>
      </c>
      <c r="D9269" s="1" t="s">
        <v>4619</v>
      </c>
      <c r="E9269" s="1"/>
      <c r="F9269" s="1" t="s">
        <v>5486</v>
      </c>
      <c r="G9269" s="3">
        <v>122.71</v>
      </c>
      <c r="H9269" s="3"/>
      <c r="I9269" s="1" t="s">
        <v>179</v>
      </c>
      <c r="J9269" s="1" t="s">
        <v>89</v>
      </c>
      <c r="K9269" s="1" t="s">
        <v>12</v>
      </c>
      <c r="L9269" s="1" t="s">
        <v>49</v>
      </c>
    </row>
    <row r="9270" spans="1:12" x14ac:dyDescent="0.2">
      <c r="A9270" s="1" t="s">
        <v>234</v>
      </c>
      <c r="B9270" s="1" t="s">
        <v>13</v>
      </c>
      <c r="C9270" s="2">
        <v>43890</v>
      </c>
      <c r="D9270" s="1" t="s">
        <v>4625</v>
      </c>
      <c r="E9270" s="1"/>
      <c r="F9270" s="1" t="s">
        <v>5129</v>
      </c>
      <c r="G9270" s="3">
        <v>1.54</v>
      </c>
      <c r="H9270" s="3"/>
      <c r="I9270" s="1" t="s">
        <v>179</v>
      </c>
      <c r="J9270" s="1" t="s">
        <v>89</v>
      </c>
      <c r="K9270" s="1" t="s">
        <v>84</v>
      </c>
      <c r="L9270" s="1" t="s">
        <v>63</v>
      </c>
    </row>
    <row r="9271" spans="1:12" x14ac:dyDescent="0.2">
      <c r="A9271" s="1" t="s">
        <v>234</v>
      </c>
      <c r="B9271" s="1" t="s">
        <v>13</v>
      </c>
      <c r="C9271" s="2">
        <v>43890</v>
      </c>
      <c r="D9271" s="1" t="s">
        <v>166</v>
      </c>
      <c r="E9271" s="1"/>
      <c r="F9271" s="1" t="s">
        <v>5517</v>
      </c>
      <c r="G9271" s="3">
        <v>495.97</v>
      </c>
      <c r="H9271" s="3"/>
      <c r="I9271" s="1" t="s">
        <v>123</v>
      </c>
      <c r="J9271" s="1" t="s">
        <v>124</v>
      </c>
      <c r="K9271" s="1" t="s">
        <v>12</v>
      </c>
      <c r="L9271" s="1" t="s">
        <v>49</v>
      </c>
    </row>
    <row r="9272" spans="1:12" x14ac:dyDescent="0.2">
      <c r="A9272" s="1" t="s">
        <v>234</v>
      </c>
      <c r="B9272" s="1" t="s">
        <v>13</v>
      </c>
      <c r="C9272" s="2">
        <v>43890</v>
      </c>
      <c r="D9272" s="1" t="s">
        <v>163</v>
      </c>
      <c r="E9272" s="1"/>
      <c r="F9272" s="1" t="s">
        <v>5962</v>
      </c>
      <c r="G9272" s="3"/>
      <c r="H9272" s="3">
        <v>330.18</v>
      </c>
      <c r="I9272" s="1" t="s">
        <v>123</v>
      </c>
      <c r="J9272" s="1" t="s">
        <v>124</v>
      </c>
      <c r="K9272" s="1" t="s">
        <v>12</v>
      </c>
      <c r="L9272" s="1" t="s">
        <v>304</v>
      </c>
    </row>
    <row r="9273" spans="1:12" x14ac:dyDescent="0.2">
      <c r="A9273" s="1" t="s">
        <v>234</v>
      </c>
      <c r="B9273" s="1" t="s">
        <v>13</v>
      </c>
      <c r="C9273" s="2">
        <v>43890</v>
      </c>
      <c r="D9273" s="1" t="s">
        <v>4625</v>
      </c>
      <c r="E9273" s="1"/>
      <c r="F9273" s="1" t="s">
        <v>4881</v>
      </c>
      <c r="G9273" s="3">
        <v>1.93</v>
      </c>
      <c r="H9273" s="3"/>
      <c r="I9273" s="1" t="s">
        <v>123</v>
      </c>
      <c r="J9273" s="1" t="s">
        <v>124</v>
      </c>
      <c r="K9273" s="1" t="s">
        <v>84</v>
      </c>
      <c r="L9273" s="1" t="s">
        <v>29</v>
      </c>
    </row>
    <row r="9274" spans="1:12" x14ac:dyDescent="0.2">
      <c r="A9274" s="1" t="s">
        <v>234</v>
      </c>
      <c r="B9274" s="1" t="s">
        <v>13</v>
      </c>
      <c r="C9274" s="2">
        <v>43890</v>
      </c>
      <c r="D9274" s="1" t="s">
        <v>4595</v>
      </c>
      <c r="E9274" s="1"/>
      <c r="F9274" s="1" t="s">
        <v>5297</v>
      </c>
      <c r="G9274" s="3">
        <v>2.96</v>
      </c>
      <c r="H9274" s="3"/>
      <c r="I9274" s="1" t="s">
        <v>123</v>
      </c>
      <c r="J9274" s="1" t="s">
        <v>124</v>
      </c>
      <c r="K9274" s="1" t="s">
        <v>84</v>
      </c>
      <c r="L9274" s="1" t="s">
        <v>2028</v>
      </c>
    </row>
    <row r="9275" spans="1:12" x14ac:dyDescent="0.2">
      <c r="A9275" s="1" t="s">
        <v>234</v>
      </c>
      <c r="B9275" s="1" t="s">
        <v>13</v>
      </c>
      <c r="C9275" s="2">
        <v>43890</v>
      </c>
      <c r="D9275" s="1" t="s">
        <v>4614</v>
      </c>
      <c r="E9275" s="1"/>
      <c r="F9275" s="1" t="s">
        <v>5487</v>
      </c>
      <c r="G9275" s="3">
        <v>179.96</v>
      </c>
      <c r="H9275" s="3"/>
      <c r="I9275" s="1" t="s">
        <v>123</v>
      </c>
      <c r="J9275" s="1" t="s">
        <v>124</v>
      </c>
      <c r="K9275" s="1" t="s">
        <v>12</v>
      </c>
      <c r="L9275" s="1" t="s">
        <v>49</v>
      </c>
    </row>
    <row r="9276" spans="1:12" x14ac:dyDescent="0.2">
      <c r="A9276" s="1" t="s">
        <v>234</v>
      </c>
      <c r="B9276" s="1" t="s">
        <v>13</v>
      </c>
      <c r="C9276" s="2">
        <v>43890</v>
      </c>
      <c r="D9276" s="1" t="s">
        <v>4625</v>
      </c>
      <c r="E9276" s="1"/>
      <c r="F9276" s="1" t="s">
        <v>4881</v>
      </c>
      <c r="G9276" s="3">
        <v>1.93</v>
      </c>
      <c r="H9276" s="3"/>
      <c r="I9276" s="1" t="s">
        <v>185</v>
      </c>
      <c r="J9276" s="1" t="s">
        <v>126</v>
      </c>
      <c r="K9276" s="1" t="s">
        <v>84</v>
      </c>
      <c r="L9276" s="1" t="s">
        <v>29</v>
      </c>
    </row>
    <row r="9277" spans="1:12" x14ac:dyDescent="0.2">
      <c r="A9277" s="1" t="s">
        <v>234</v>
      </c>
      <c r="B9277" s="1" t="s">
        <v>13</v>
      </c>
      <c r="C9277" s="2">
        <v>43890</v>
      </c>
      <c r="D9277" s="1" t="s">
        <v>162</v>
      </c>
      <c r="E9277" s="1"/>
      <c r="F9277" s="1" t="s">
        <v>5189</v>
      </c>
      <c r="G9277" s="3">
        <v>1511.45</v>
      </c>
      <c r="H9277" s="3"/>
      <c r="I9277" s="1" t="s">
        <v>106</v>
      </c>
      <c r="J9277" s="1" t="s">
        <v>121</v>
      </c>
      <c r="K9277" s="1" t="s">
        <v>12</v>
      </c>
      <c r="L9277" s="1" t="s">
        <v>313</v>
      </c>
    </row>
    <row r="9278" spans="1:12" x14ac:dyDescent="0.2">
      <c r="A9278" s="1" t="s">
        <v>234</v>
      </c>
      <c r="B9278" s="1" t="s">
        <v>13</v>
      </c>
      <c r="C9278" s="2">
        <v>43890</v>
      </c>
      <c r="D9278" s="1" t="s">
        <v>4610</v>
      </c>
      <c r="E9278" s="1"/>
      <c r="F9278" s="1" t="s">
        <v>4799</v>
      </c>
      <c r="G9278" s="3">
        <v>2.35</v>
      </c>
      <c r="H9278" s="3"/>
      <c r="I9278" s="1" t="s">
        <v>106</v>
      </c>
      <c r="J9278" s="1" t="s">
        <v>121</v>
      </c>
      <c r="K9278" s="1" t="s">
        <v>84</v>
      </c>
      <c r="L9278" s="1" t="s">
        <v>306</v>
      </c>
    </row>
    <row r="9279" spans="1:12" x14ac:dyDescent="0.2">
      <c r="A9279" s="1" t="s">
        <v>234</v>
      </c>
      <c r="B9279" s="1" t="s">
        <v>13</v>
      </c>
      <c r="C9279" s="2">
        <v>43890</v>
      </c>
      <c r="D9279" s="1" t="s">
        <v>167</v>
      </c>
      <c r="E9279" s="1"/>
      <c r="F9279" s="1" t="s">
        <v>5237</v>
      </c>
      <c r="G9279" s="3"/>
      <c r="H9279" s="3">
        <v>182.56</v>
      </c>
      <c r="I9279" s="1" t="s">
        <v>106</v>
      </c>
      <c r="J9279" s="1" t="s">
        <v>121</v>
      </c>
      <c r="K9279" s="1" t="s">
        <v>84</v>
      </c>
      <c r="L9279" s="1" t="s">
        <v>26</v>
      </c>
    </row>
    <row r="9280" spans="1:12" x14ac:dyDescent="0.2">
      <c r="A9280" s="1" t="s">
        <v>234</v>
      </c>
      <c r="B9280" s="1" t="s">
        <v>13</v>
      </c>
      <c r="C9280" s="2">
        <v>43890</v>
      </c>
      <c r="D9280" s="1" t="s">
        <v>4614</v>
      </c>
      <c r="E9280" s="1"/>
      <c r="F9280" s="1" t="s">
        <v>5299</v>
      </c>
      <c r="G9280" s="3">
        <v>50.6</v>
      </c>
      <c r="H9280" s="3"/>
      <c r="I9280" s="1" t="s">
        <v>87</v>
      </c>
      <c r="J9280" s="1" t="s">
        <v>116</v>
      </c>
      <c r="K9280" s="1" t="s">
        <v>84</v>
      </c>
      <c r="L9280" s="1" t="s">
        <v>300</v>
      </c>
    </row>
    <row r="9281" spans="1:12" x14ac:dyDescent="0.2">
      <c r="A9281" s="1" t="s">
        <v>234</v>
      </c>
      <c r="B9281" s="1" t="s">
        <v>13</v>
      </c>
      <c r="C9281" s="2">
        <v>43890</v>
      </c>
      <c r="D9281" s="1" t="s">
        <v>160</v>
      </c>
      <c r="E9281" s="1"/>
      <c r="F9281" s="1" t="s">
        <v>4599</v>
      </c>
      <c r="G9281" s="3"/>
      <c r="H9281" s="3">
        <v>85.29</v>
      </c>
      <c r="I9281" s="1" t="s">
        <v>87</v>
      </c>
      <c r="J9281" s="1" t="s">
        <v>253</v>
      </c>
      <c r="K9281" s="1" t="s">
        <v>84</v>
      </c>
      <c r="L9281" s="1" t="s">
        <v>2028</v>
      </c>
    </row>
    <row r="9282" spans="1:12" x14ac:dyDescent="0.2">
      <c r="A9282" s="1" t="s">
        <v>234</v>
      </c>
      <c r="B9282" s="1" t="s">
        <v>13</v>
      </c>
      <c r="C9282" s="2">
        <v>43890</v>
      </c>
      <c r="D9282" s="1" t="s">
        <v>4595</v>
      </c>
      <c r="E9282" s="1"/>
      <c r="F9282" s="1" t="s">
        <v>4732</v>
      </c>
      <c r="G9282" s="3">
        <v>46.12</v>
      </c>
      <c r="H9282" s="3"/>
      <c r="I9282" s="1" t="s">
        <v>87</v>
      </c>
      <c r="J9282" s="1" t="s">
        <v>253</v>
      </c>
      <c r="K9282" s="1" t="s">
        <v>84</v>
      </c>
      <c r="L9282" s="1" t="s">
        <v>63</v>
      </c>
    </row>
    <row r="9283" spans="1:12" x14ac:dyDescent="0.2">
      <c r="A9283" s="1" t="s">
        <v>234</v>
      </c>
      <c r="B9283" s="1" t="s">
        <v>13</v>
      </c>
      <c r="C9283" s="2">
        <v>43890</v>
      </c>
      <c r="D9283" s="1" t="s">
        <v>160</v>
      </c>
      <c r="E9283" s="1"/>
      <c r="F9283" s="1" t="s">
        <v>5990</v>
      </c>
      <c r="G9283" s="3"/>
      <c r="H9283" s="3">
        <v>757.92</v>
      </c>
      <c r="I9283" s="1" t="s">
        <v>120</v>
      </c>
      <c r="J9283" s="1" t="s">
        <v>171</v>
      </c>
      <c r="K9283" s="1" t="s">
        <v>12</v>
      </c>
      <c r="L9283" s="1" t="s">
        <v>110</v>
      </c>
    </row>
    <row r="9284" spans="1:12" x14ac:dyDescent="0.2">
      <c r="A9284" s="1" t="s">
        <v>234</v>
      </c>
      <c r="B9284" s="1" t="s">
        <v>13</v>
      </c>
      <c r="C9284" s="2">
        <v>43890</v>
      </c>
      <c r="D9284" s="1" t="s">
        <v>4619</v>
      </c>
      <c r="E9284" s="1"/>
      <c r="F9284" s="1" t="s">
        <v>5991</v>
      </c>
      <c r="G9284" s="3">
        <v>40.479999999999997</v>
      </c>
      <c r="H9284" s="3"/>
      <c r="I9284" s="1" t="s">
        <v>120</v>
      </c>
      <c r="J9284" s="1" t="s">
        <v>171</v>
      </c>
      <c r="K9284" s="1" t="s">
        <v>84</v>
      </c>
      <c r="L9284" s="1" t="s">
        <v>300</v>
      </c>
    </row>
    <row r="9285" spans="1:12" x14ac:dyDescent="0.2">
      <c r="A9285" s="1" t="s">
        <v>234</v>
      </c>
      <c r="B9285" s="1" t="s">
        <v>13</v>
      </c>
      <c r="C9285" s="2">
        <v>43890</v>
      </c>
      <c r="D9285" s="1" t="s">
        <v>167</v>
      </c>
      <c r="E9285" s="1"/>
      <c r="F9285" s="1" t="s">
        <v>5992</v>
      </c>
      <c r="G9285" s="3"/>
      <c r="H9285" s="3">
        <v>2393.02</v>
      </c>
      <c r="I9285" s="1" t="s">
        <v>120</v>
      </c>
      <c r="J9285" s="1" t="s">
        <v>171</v>
      </c>
      <c r="K9285" s="1" t="s">
        <v>12</v>
      </c>
      <c r="L9285" s="1" t="s">
        <v>43</v>
      </c>
    </row>
    <row r="9286" spans="1:12" x14ac:dyDescent="0.2">
      <c r="A9286" s="1" t="s">
        <v>234</v>
      </c>
      <c r="B9286" s="1" t="s">
        <v>13</v>
      </c>
      <c r="C9286" s="2">
        <v>43890</v>
      </c>
      <c r="D9286" s="1" t="s">
        <v>4614</v>
      </c>
      <c r="E9286" s="1"/>
      <c r="F9286" s="1" t="s">
        <v>5993</v>
      </c>
      <c r="G9286" s="3">
        <v>2.77</v>
      </c>
      <c r="H9286" s="3"/>
      <c r="I9286" s="1" t="s">
        <v>120</v>
      </c>
      <c r="J9286" s="1" t="s">
        <v>171</v>
      </c>
      <c r="K9286" s="1" t="s">
        <v>12</v>
      </c>
      <c r="L9286" s="1" t="s">
        <v>59</v>
      </c>
    </row>
    <row r="9287" spans="1:12" x14ac:dyDescent="0.2">
      <c r="A9287" s="1" t="s">
        <v>234</v>
      </c>
      <c r="B9287" s="1" t="s">
        <v>13</v>
      </c>
      <c r="C9287" s="2">
        <v>43890</v>
      </c>
      <c r="D9287" s="1" t="s">
        <v>4625</v>
      </c>
      <c r="E9287" s="1"/>
      <c r="F9287" s="1" t="s">
        <v>5961</v>
      </c>
      <c r="G9287" s="3">
        <v>9.75</v>
      </c>
      <c r="H9287" s="3"/>
      <c r="I9287" s="1" t="s">
        <v>232</v>
      </c>
      <c r="J9287" s="1" t="s">
        <v>233</v>
      </c>
      <c r="K9287" s="1" t="s">
        <v>12</v>
      </c>
      <c r="L9287" s="1" t="s">
        <v>24</v>
      </c>
    </row>
    <row r="9288" spans="1:12" x14ac:dyDescent="0.2">
      <c r="A9288" s="1" t="s">
        <v>234</v>
      </c>
      <c r="B9288" s="1" t="s">
        <v>13</v>
      </c>
      <c r="C9288" s="2">
        <v>43890</v>
      </c>
      <c r="D9288" s="1" t="s">
        <v>166</v>
      </c>
      <c r="E9288" s="1"/>
      <c r="F9288" s="1" t="s">
        <v>5994</v>
      </c>
      <c r="G9288" s="3">
        <v>1009.86</v>
      </c>
      <c r="H9288" s="3"/>
      <c r="I9288" s="1" t="s">
        <v>83</v>
      </c>
      <c r="J9288" s="1" t="s">
        <v>181</v>
      </c>
      <c r="K9288" s="1" t="s">
        <v>12</v>
      </c>
      <c r="L9288" s="1" t="s">
        <v>93</v>
      </c>
    </row>
    <row r="9289" spans="1:12" x14ac:dyDescent="0.2">
      <c r="A9289" s="1" t="s">
        <v>234</v>
      </c>
      <c r="B9289" s="1" t="s">
        <v>13</v>
      </c>
      <c r="C9289" s="2">
        <v>43890</v>
      </c>
      <c r="D9289" s="1" t="s">
        <v>167</v>
      </c>
      <c r="E9289" s="1"/>
      <c r="F9289" s="1" t="s">
        <v>5995</v>
      </c>
      <c r="G9289" s="3"/>
      <c r="H9289" s="3">
        <v>2150.75</v>
      </c>
      <c r="I9289" s="1" t="s">
        <v>83</v>
      </c>
      <c r="J9289" s="1" t="s">
        <v>181</v>
      </c>
      <c r="K9289" s="1" t="s">
        <v>12</v>
      </c>
      <c r="L9289" s="1" t="s">
        <v>47</v>
      </c>
    </row>
    <row r="9290" spans="1:12" x14ac:dyDescent="0.2">
      <c r="A9290" s="1" t="s">
        <v>234</v>
      </c>
      <c r="B9290" s="1" t="s">
        <v>13</v>
      </c>
      <c r="C9290" s="2">
        <v>43890</v>
      </c>
      <c r="D9290" s="1" t="s">
        <v>4595</v>
      </c>
      <c r="E9290" s="1"/>
      <c r="F9290" s="1" t="s">
        <v>5996</v>
      </c>
      <c r="G9290" s="3">
        <v>329.63</v>
      </c>
      <c r="H9290" s="3"/>
      <c r="I9290" s="1" t="s">
        <v>83</v>
      </c>
      <c r="J9290" s="1" t="s">
        <v>181</v>
      </c>
      <c r="K9290" s="1" t="s">
        <v>12</v>
      </c>
      <c r="L9290" s="1" t="s">
        <v>36</v>
      </c>
    </row>
    <row r="9291" spans="1:12" x14ac:dyDescent="0.2">
      <c r="A9291" s="1" t="s">
        <v>234</v>
      </c>
      <c r="B9291" s="1" t="s">
        <v>13</v>
      </c>
      <c r="C9291" s="2">
        <v>43890</v>
      </c>
      <c r="D9291" s="1" t="s">
        <v>162</v>
      </c>
      <c r="E9291" s="1"/>
      <c r="F9291" s="1" t="s">
        <v>5997</v>
      </c>
      <c r="G9291" s="3">
        <v>1175.5999999999999</v>
      </c>
      <c r="H9291" s="3"/>
      <c r="I9291" s="1" t="s">
        <v>83</v>
      </c>
      <c r="J9291" s="1" t="s">
        <v>229</v>
      </c>
      <c r="K9291" s="1" t="s">
        <v>12</v>
      </c>
      <c r="L9291" s="1" t="s">
        <v>459</v>
      </c>
    </row>
    <row r="9292" spans="1:12" x14ac:dyDescent="0.2">
      <c r="A9292" s="1" t="s">
        <v>234</v>
      </c>
      <c r="B9292" s="1" t="s">
        <v>13</v>
      </c>
      <c r="C9292" s="2">
        <v>43890</v>
      </c>
      <c r="D9292" s="1" t="s">
        <v>166</v>
      </c>
      <c r="E9292" s="1"/>
      <c r="F9292" s="1" t="s">
        <v>5998</v>
      </c>
      <c r="G9292" s="3">
        <v>1330</v>
      </c>
      <c r="H9292" s="3"/>
      <c r="I9292" s="1" t="s">
        <v>119</v>
      </c>
      <c r="J9292" s="1" t="s">
        <v>86</v>
      </c>
      <c r="K9292" s="1" t="s">
        <v>12</v>
      </c>
      <c r="L9292" s="1" t="s">
        <v>100</v>
      </c>
    </row>
    <row r="9293" spans="1:12" x14ac:dyDescent="0.2">
      <c r="A9293" s="1" t="s">
        <v>234</v>
      </c>
      <c r="B9293" s="1" t="s">
        <v>13</v>
      </c>
      <c r="C9293" s="2">
        <v>43890</v>
      </c>
      <c r="D9293" s="1" t="s">
        <v>166</v>
      </c>
      <c r="E9293" s="1"/>
      <c r="F9293" s="1" t="s">
        <v>5999</v>
      </c>
      <c r="G9293" s="3">
        <v>600</v>
      </c>
      <c r="H9293" s="3"/>
      <c r="I9293" s="1" t="s">
        <v>119</v>
      </c>
      <c r="J9293" s="1" t="s">
        <v>86</v>
      </c>
      <c r="K9293" s="1" t="s">
        <v>12</v>
      </c>
      <c r="L9293" s="1" t="s">
        <v>2616</v>
      </c>
    </row>
    <row r="9294" spans="1:12" x14ac:dyDescent="0.2">
      <c r="A9294" s="1" t="s">
        <v>234</v>
      </c>
      <c r="B9294" s="1" t="s">
        <v>13</v>
      </c>
      <c r="C9294" s="2">
        <v>43890</v>
      </c>
      <c r="D9294" s="1" t="s">
        <v>161</v>
      </c>
      <c r="E9294" s="1"/>
      <c r="F9294" s="1" t="s">
        <v>6000</v>
      </c>
      <c r="G9294" s="3"/>
      <c r="H9294" s="3">
        <v>852</v>
      </c>
      <c r="I9294" s="1" t="s">
        <v>119</v>
      </c>
      <c r="J9294" s="1" t="s">
        <v>86</v>
      </c>
      <c r="K9294" s="1" t="s">
        <v>12</v>
      </c>
      <c r="L9294" s="1" t="s">
        <v>248</v>
      </c>
    </row>
    <row r="9295" spans="1:12" x14ac:dyDescent="0.2">
      <c r="A9295" s="1" t="s">
        <v>234</v>
      </c>
      <c r="B9295" s="1" t="s">
        <v>13</v>
      </c>
      <c r="C9295" s="2">
        <v>43890</v>
      </c>
      <c r="D9295" s="1" t="s">
        <v>161</v>
      </c>
      <c r="E9295" s="1"/>
      <c r="F9295" s="1" t="s">
        <v>6001</v>
      </c>
      <c r="G9295" s="3"/>
      <c r="H9295" s="3">
        <v>936</v>
      </c>
      <c r="I9295" s="1" t="s">
        <v>119</v>
      </c>
      <c r="J9295" s="1" t="s">
        <v>86</v>
      </c>
      <c r="K9295" s="1" t="s">
        <v>12</v>
      </c>
      <c r="L9295" s="1" t="s">
        <v>955</v>
      </c>
    </row>
    <row r="9296" spans="1:12" x14ac:dyDescent="0.2">
      <c r="A9296" s="1" t="s">
        <v>234</v>
      </c>
      <c r="B9296" s="1" t="s">
        <v>13</v>
      </c>
      <c r="C9296" s="2">
        <v>43890</v>
      </c>
      <c r="D9296" s="1" t="s">
        <v>161</v>
      </c>
      <c r="E9296" s="1"/>
      <c r="F9296" s="1" t="s">
        <v>5422</v>
      </c>
      <c r="G9296" s="3"/>
      <c r="H9296" s="3">
        <v>707.02</v>
      </c>
      <c r="I9296" s="1" t="s">
        <v>119</v>
      </c>
      <c r="J9296" s="1" t="s">
        <v>86</v>
      </c>
      <c r="K9296" s="1" t="s">
        <v>84</v>
      </c>
      <c r="L9296" s="1" t="s">
        <v>51</v>
      </c>
    </row>
    <row r="9297" spans="1:12" x14ac:dyDescent="0.2">
      <c r="A9297" s="1" t="s">
        <v>234</v>
      </c>
      <c r="B9297" s="1" t="s">
        <v>13</v>
      </c>
      <c r="C9297" s="2">
        <v>43890</v>
      </c>
      <c r="D9297" s="1" t="s">
        <v>161</v>
      </c>
      <c r="E9297" s="1"/>
      <c r="F9297" s="1" t="s">
        <v>6002</v>
      </c>
      <c r="G9297" s="3"/>
      <c r="H9297" s="3">
        <v>1247.6199999999999</v>
      </c>
      <c r="I9297" s="1" t="s">
        <v>119</v>
      </c>
      <c r="J9297" s="1" t="s">
        <v>86</v>
      </c>
      <c r="K9297" s="1" t="s">
        <v>12</v>
      </c>
      <c r="L9297" s="1" t="s">
        <v>407</v>
      </c>
    </row>
    <row r="9298" spans="1:12" x14ac:dyDescent="0.2">
      <c r="A9298" s="1" t="s">
        <v>234</v>
      </c>
      <c r="B9298" s="1" t="s">
        <v>13</v>
      </c>
      <c r="C9298" s="2">
        <v>43890</v>
      </c>
      <c r="D9298" s="1" t="s">
        <v>161</v>
      </c>
      <c r="E9298" s="1"/>
      <c r="F9298" s="1" t="s">
        <v>6003</v>
      </c>
      <c r="G9298" s="3"/>
      <c r="H9298" s="3">
        <v>822</v>
      </c>
      <c r="I9298" s="1" t="s">
        <v>119</v>
      </c>
      <c r="J9298" s="1" t="s">
        <v>86</v>
      </c>
      <c r="K9298" s="1" t="s">
        <v>12</v>
      </c>
      <c r="L9298" s="1" t="s">
        <v>496</v>
      </c>
    </row>
    <row r="9299" spans="1:12" x14ac:dyDescent="0.2">
      <c r="A9299" s="1" t="s">
        <v>234</v>
      </c>
      <c r="B9299" s="1" t="s">
        <v>13</v>
      </c>
      <c r="C9299" s="2">
        <v>43890</v>
      </c>
      <c r="D9299" s="1" t="s">
        <v>164</v>
      </c>
      <c r="E9299" s="1"/>
      <c r="F9299" s="1" t="s">
        <v>6004</v>
      </c>
      <c r="G9299" s="3">
        <v>867</v>
      </c>
      <c r="H9299" s="3"/>
      <c r="I9299" s="1" t="s">
        <v>119</v>
      </c>
      <c r="J9299" s="1" t="s">
        <v>86</v>
      </c>
      <c r="K9299" s="1" t="s">
        <v>12</v>
      </c>
      <c r="L9299" s="1" t="s">
        <v>35</v>
      </c>
    </row>
    <row r="9300" spans="1:12" x14ac:dyDescent="0.2">
      <c r="A9300" s="1" t="s">
        <v>234</v>
      </c>
      <c r="B9300" s="1" t="s">
        <v>13</v>
      </c>
      <c r="C9300" s="2">
        <v>43890</v>
      </c>
      <c r="D9300" s="1" t="s">
        <v>164</v>
      </c>
      <c r="E9300" s="1"/>
      <c r="F9300" s="1" t="s">
        <v>6005</v>
      </c>
      <c r="G9300" s="3">
        <v>2566.0500000000002</v>
      </c>
      <c r="H9300" s="3"/>
      <c r="I9300" s="1" t="s">
        <v>119</v>
      </c>
      <c r="J9300" s="1" t="s">
        <v>86</v>
      </c>
      <c r="K9300" s="1" t="s">
        <v>12</v>
      </c>
      <c r="L9300" s="1" t="s">
        <v>62</v>
      </c>
    </row>
    <row r="9301" spans="1:12" x14ac:dyDescent="0.2">
      <c r="A9301" s="1" t="s">
        <v>234</v>
      </c>
      <c r="B9301" s="1" t="s">
        <v>13</v>
      </c>
      <c r="C9301" s="2">
        <v>43890</v>
      </c>
      <c r="D9301" s="1" t="s">
        <v>163</v>
      </c>
      <c r="E9301" s="1"/>
      <c r="F9301" s="1" t="s">
        <v>6006</v>
      </c>
      <c r="G9301" s="3"/>
      <c r="H9301" s="3">
        <v>864</v>
      </c>
      <c r="I9301" s="1" t="s">
        <v>119</v>
      </c>
      <c r="J9301" s="1" t="s">
        <v>86</v>
      </c>
      <c r="K9301" s="1" t="s">
        <v>12</v>
      </c>
      <c r="L9301" s="1" t="s">
        <v>481</v>
      </c>
    </row>
    <row r="9302" spans="1:12" x14ac:dyDescent="0.2">
      <c r="A9302" s="1" t="s">
        <v>234</v>
      </c>
      <c r="B9302" s="1" t="s">
        <v>13</v>
      </c>
      <c r="C9302" s="2">
        <v>43890</v>
      </c>
      <c r="D9302" s="1" t="s">
        <v>165</v>
      </c>
      <c r="E9302" s="1"/>
      <c r="F9302" s="1" t="s">
        <v>6007</v>
      </c>
      <c r="G9302" s="3">
        <v>1171.44</v>
      </c>
      <c r="H9302" s="3"/>
      <c r="I9302" s="1" t="s">
        <v>119</v>
      </c>
      <c r="J9302" s="1" t="s">
        <v>86</v>
      </c>
      <c r="K9302" s="1" t="s">
        <v>12</v>
      </c>
      <c r="L9302" s="1" t="s">
        <v>382</v>
      </c>
    </row>
    <row r="9303" spans="1:12" x14ac:dyDescent="0.2">
      <c r="A9303" s="1" t="s">
        <v>234</v>
      </c>
      <c r="B9303" s="1" t="s">
        <v>13</v>
      </c>
      <c r="C9303" s="2">
        <v>43890</v>
      </c>
      <c r="D9303" s="1" t="s">
        <v>165</v>
      </c>
      <c r="E9303" s="1"/>
      <c r="F9303" s="1" t="s">
        <v>6008</v>
      </c>
      <c r="G9303" s="3">
        <v>1330</v>
      </c>
      <c r="H9303" s="3"/>
      <c r="I9303" s="1" t="s">
        <v>119</v>
      </c>
      <c r="J9303" s="1" t="s">
        <v>86</v>
      </c>
      <c r="K9303" s="1" t="s">
        <v>12</v>
      </c>
      <c r="L9303" s="1" t="s">
        <v>469</v>
      </c>
    </row>
    <row r="9304" spans="1:12" x14ac:dyDescent="0.2">
      <c r="A9304" s="1" t="s">
        <v>234</v>
      </c>
      <c r="B9304" s="1" t="s">
        <v>13</v>
      </c>
      <c r="C9304" s="2">
        <v>43890</v>
      </c>
      <c r="D9304" s="1" t="s">
        <v>162</v>
      </c>
      <c r="E9304" s="1"/>
      <c r="F9304" s="1" t="s">
        <v>6009</v>
      </c>
      <c r="G9304" s="3">
        <v>2083.52</v>
      </c>
      <c r="H9304" s="3"/>
      <c r="I9304" s="1" t="s">
        <v>119</v>
      </c>
      <c r="J9304" s="1" t="s">
        <v>86</v>
      </c>
      <c r="K9304" s="1" t="s">
        <v>12</v>
      </c>
      <c r="L9304" s="1" t="s">
        <v>322</v>
      </c>
    </row>
    <row r="9305" spans="1:12" x14ac:dyDescent="0.2">
      <c r="A9305" s="1" t="s">
        <v>234</v>
      </c>
      <c r="B9305" s="1" t="s">
        <v>13</v>
      </c>
      <c r="C9305" s="2">
        <v>43890</v>
      </c>
      <c r="D9305" s="1" t="s">
        <v>162</v>
      </c>
      <c r="E9305" s="1"/>
      <c r="F9305" s="1" t="s">
        <v>6010</v>
      </c>
      <c r="G9305" s="3">
        <v>600</v>
      </c>
      <c r="H9305" s="3"/>
      <c r="I9305" s="1" t="s">
        <v>119</v>
      </c>
      <c r="J9305" s="1" t="s">
        <v>86</v>
      </c>
      <c r="K9305" s="1" t="s">
        <v>12</v>
      </c>
      <c r="L9305" s="1" t="s">
        <v>354</v>
      </c>
    </row>
    <row r="9306" spans="1:12" x14ac:dyDescent="0.2">
      <c r="A9306" s="1" t="s">
        <v>234</v>
      </c>
      <c r="B9306" s="1" t="s">
        <v>13</v>
      </c>
      <c r="C9306" s="2">
        <v>43890</v>
      </c>
      <c r="D9306" s="1" t="s">
        <v>162</v>
      </c>
      <c r="E9306" s="1"/>
      <c r="F9306" s="1" t="s">
        <v>6011</v>
      </c>
      <c r="G9306" s="3">
        <v>852</v>
      </c>
      <c r="H9306" s="3"/>
      <c r="I9306" s="1" t="s">
        <v>119</v>
      </c>
      <c r="J9306" s="1" t="s">
        <v>86</v>
      </c>
      <c r="K9306" s="1" t="s">
        <v>12</v>
      </c>
      <c r="L9306" s="1" t="s">
        <v>50</v>
      </c>
    </row>
    <row r="9307" spans="1:12" x14ac:dyDescent="0.2">
      <c r="A9307" s="1" t="s">
        <v>234</v>
      </c>
      <c r="B9307" s="1" t="s">
        <v>13</v>
      </c>
      <c r="C9307" s="2">
        <v>43890</v>
      </c>
      <c r="D9307" s="1" t="s">
        <v>162</v>
      </c>
      <c r="E9307" s="1"/>
      <c r="F9307" s="1" t="s">
        <v>6012</v>
      </c>
      <c r="G9307" s="3">
        <v>1082.82</v>
      </c>
      <c r="H9307" s="3"/>
      <c r="I9307" s="1" t="s">
        <v>119</v>
      </c>
      <c r="J9307" s="1" t="s">
        <v>86</v>
      </c>
      <c r="K9307" s="1" t="s">
        <v>12</v>
      </c>
      <c r="L9307" s="1" t="s">
        <v>382</v>
      </c>
    </row>
    <row r="9308" spans="1:12" x14ac:dyDescent="0.2">
      <c r="A9308" s="1" t="s">
        <v>234</v>
      </c>
      <c r="B9308" s="1" t="s">
        <v>13</v>
      </c>
      <c r="C9308" s="2">
        <v>43890</v>
      </c>
      <c r="D9308" s="1" t="s">
        <v>4619</v>
      </c>
      <c r="E9308" s="1"/>
      <c r="F9308" s="1" t="s">
        <v>6013</v>
      </c>
      <c r="G9308" s="3">
        <v>160.38</v>
      </c>
      <c r="H9308" s="3"/>
      <c r="I9308" s="1" t="s">
        <v>119</v>
      </c>
      <c r="J9308" s="1" t="s">
        <v>86</v>
      </c>
      <c r="K9308" s="1" t="s">
        <v>12</v>
      </c>
      <c r="L9308" s="1" t="s">
        <v>82</v>
      </c>
    </row>
    <row r="9309" spans="1:12" x14ac:dyDescent="0.2">
      <c r="A9309" s="1" t="s">
        <v>234</v>
      </c>
      <c r="B9309" s="1" t="s">
        <v>13</v>
      </c>
      <c r="C9309" s="2">
        <v>43890</v>
      </c>
      <c r="D9309" s="1" t="s">
        <v>4610</v>
      </c>
      <c r="E9309" s="1"/>
      <c r="F9309" s="1" t="s">
        <v>4799</v>
      </c>
      <c r="G9309" s="3">
        <v>39.51</v>
      </c>
      <c r="H9309" s="3"/>
      <c r="I9309" s="1" t="s">
        <v>119</v>
      </c>
      <c r="J9309" s="1" t="s">
        <v>86</v>
      </c>
      <c r="K9309" s="1" t="s">
        <v>84</v>
      </c>
      <c r="L9309" s="1" t="s">
        <v>306</v>
      </c>
    </row>
    <row r="9310" spans="1:12" x14ac:dyDescent="0.2">
      <c r="A9310" s="1" t="s">
        <v>234</v>
      </c>
      <c r="B9310" s="1" t="s">
        <v>13</v>
      </c>
      <c r="C9310" s="2">
        <v>43890</v>
      </c>
      <c r="D9310" s="1" t="s">
        <v>4595</v>
      </c>
      <c r="E9310" s="1"/>
      <c r="F9310" s="1" t="s">
        <v>6014</v>
      </c>
      <c r="G9310" s="3">
        <v>67.14</v>
      </c>
      <c r="H9310" s="3"/>
      <c r="I9310" s="1" t="s">
        <v>119</v>
      </c>
      <c r="J9310" s="1" t="s">
        <v>86</v>
      </c>
      <c r="K9310" s="1" t="s">
        <v>12</v>
      </c>
      <c r="L9310" s="1" t="s">
        <v>48</v>
      </c>
    </row>
    <row r="9311" spans="1:12" x14ac:dyDescent="0.2">
      <c r="A9311" s="1" t="s">
        <v>234</v>
      </c>
      <c r="B9311" s="1" t="s">
        <v>13</v>
      </c>
      <c r="C9311" s="2">
        <v>43890</v>
      </c>
      <c r="D9311" s="1" t="s">
        <v>4614</v>
      </c>
      <c r="E9311" s="1"/>
      <c r="F9311" s="1" t="s">
        <v>5130</v>
      </c>
      <c r="G9311" s="3">
        <v>35.26</v>
      </c>
      <c r="H9311" s="3"/>
      <c r="I9311" s="1" t="s">
        <v>119</v>
      </c>
      <c r="J9311" s="1" t="s">
        <v>86</v>
      </c>
      <c r="K9311" s="1" t="s">
        <v>12</v>
      </c>
      <c r="L9311" s="1" t="s">
        <v>20</v>
      </c>
    </row>
    <row r="9312" spans="1:12" x14ac:dyDescent="0.2">
      <c r="A9312" s="1" t="s">
        <v>234</v>
      </c>
      <c r="B9312" s="1" t="s">
        <v>13</v>
      </c>
      <c r="C9312" s="2">
        <v>43890</v>
      </c>
      <c r="D9312" s="1" t="s">
        <v>166</v>
      </c>
      <c r="E9312" s="1"/>
      <c r="F9312" s="1" t="s">
        <v>4628</v>
      </c>
      <c r="G9312" s="3">
        <v>500</v>
      </c>
      <c r="H9312" s="3"/>
      <c r="I9312" s="1" t="s">
        <v>83</v>
      </c>
      <c r="J9312" s="1" t="s">
        <v>175</v>
      </c>
      <c r="K9312" s="1" t="s">
        <v>12</v>
      </c>
      <c r="L9312" s="1" t="s">
        <v>29</v>
      </c>
    </row>
    <row r="9313" spans="1:12" x14ac:dyDescent="0.2">
      <c r="A9313" s="1" t="s">
        <v>234</v>
      </c>
      <c r="B9313" s="1" t="s">
        <v>13</v>
      </c>
      <c r="C9313" s="2">
        <v>43890</v>
      </c>
      <c r="D9313" s="1" t="s">
        <v>160</v>
      </c>
      <c r="E9313" s="1"/>
      <c r="F9313" s="1" t="s">
        <v>5590</v>
      </c>
      <c r="G9313" s="3"/>
      <c r="H9313" s="3">
        <v>23.05</v>
      </c>
      <c r="I9313" s="1" t="s">
        <v>179</v>
      </c>
      <c r="J9313" s="1" t="s">
        <v>89</v>
      </c>
      <c r="K9313" s="1" t="s">
        <v>84</v>
      </c>
      <c r="L9313" s="1" t="s">
        <v>306</v>
      </c>
    </row>
    <row r="9314" spans="1:12" x14ac:dyDescent="0.2">
      <c r="A9314" s="1" t="s">
        <v>234</v>
      </c>
      <c r="B9314" s="1" t="s">
        <v>13</v>
      </c>
      <c r="C9314" s="2">
        <v>43890</v>
      </c>
      <c r="D9314" s="1" t="s">
        <v>166</v>
      </c>
      <c r="E9314" s="1"/>
      <c r="F9314" s="1" t="s">
        <v>6015</v>
      </c>
      <c r="G9314" s="3">
        <v>840</v>
      </c>
      <c r="H9314" s="3"/>
      <c r="I9314" s="1" t="s">
        <v>85</v>
      </c>
      <c r="J9314" s="1" t="s">
        <v>125</v>
      </c>
      <c r="K9314" s="1" t="s">
        <v>12</v>
      </c>
      <c r="L9314" s="1" t="s">
        <v>364</v>
      </c>
    </row>
    <row r="9315" spans="1:12" x14ac:dyDescent="0.2">
      <c r="A9315" s="1" t="s">
        <v>234</v>
      </c>
      <c r="B9315" s="1" t="s">
        <v>13</v>
      </c>
      <c r="C9315" s="2">
        <v>43890</v>
      </c>
      <c r="D9315" s="1" t="s">
        <v>164</v>
      </c>
      <c r="E9315" s="1"/>
      <c r="F9315" s="1" t="s">
        <v>5947</v>
      </c>
      <c r="G9315" s="3">
        <v>386.4</v>
      </c>
      <c r="H9315" s="3"/>
      <c r="I9315" s="1" t="s">
        <v>177</v>
      </c>
      <c r="J9315" s="1" t="s">
        <v>178</v>
      </c>
      <c r="K9315" s="1" t="s">
        <v>12</v>
      </c>
      <c r="L9315" s="1" t="s">
        <v>384</v>
      </c>
    </row>
    <row r="9316" spans="1:12" x14ac:dyDescent="0.2">
      <c r="A9316" s="1" t="s">
        <v>234</v>
      </c>
      <c r="B9316" s="1" t="s">
        <v>13</v>
      </c>
      <c r="C9316" s="2">
        <v>43890</v>
      </c>
      <c r="D9316" s="1" t="s">
        <v>164</v>
      </c>
      <c r="E9316" s="1"/>
      <c r="F9316" s="1" t="s">
        <v>5896</v>
      </c>
      <c r="G9316" s="3">
        <v>902.81</v>
      </c>
      <c r="H9316" s="3"/>
      <c r="I9316" s="1" t="s">
        <v>177</v>
      </c>
      <c r="J9316" s="1" t="s">
        <v>178</v>
      </c>
      <c r="K9316" s="1" t="s">
        <v>12</v>
      </c>
      <c r="L9316" s="1" t="s">
        <v>56</v>
      </c>
    </row>
    <row r="9317" spans="1:12" x14ac:dyDescent="0.2">
      <c r="A9317" s="1" t="s">
        <v>234</v>
      </c>
      <c r="B9317" s="1" t="s">
        <v>13</v>
      </c>
      <c r="C9317" s="2">
        <v>43890</v>
      </c>
      <c r="D9317" s="1" t="s">
        <v>161</v>
      </c>
      <c r="E9317" s="1"/>
      <c r="F9317" s="1" t="s">
        <v>4813</v>
      </c>
      <c r="G9317" s="3"/>
      <c r="H9317" s="3">
        <v>775.69</v>
      </c>
      <c r="I9317" s="1" t="s">
        <v>123</v>
      </c>
      <c r="J9317" s="1" t="s">
        <v>124</v>
      </c>
      <c r="K9317" s="1" t="s">
        <v>12</v>
      </c>
      <c r="L9317" s="1" t="s">
        <v>77</v>
      </c>
    </row>
    <row r="9318" spans="1:12" x14ac:dyDescent="0.2">
      <c r="A9318" s="1" t="s">
        <v>234</v>
      </c>
      <c r="B9318" s="1" t="s">
        <v>13</v>
      </c>
      <c r="C9318" s="2">
        <v>43890</v>
      </c>
      <c r="D9318" s="1" t="s">
        <v>165</v>
      </c>
      <c r="E9318" s="1"/>
      <c r="F9318" s="1" t="s">
        <v>4984</v>
      </c>
      <c r="G9318" s="3">
        <v>144.22999999999999</v>
      </c>
      <c r="H9318" s="3"/>
      <c r="I9318" s="1" t="s">
        <v>123</v>
      </c>
      <c r="J9318" s="1" t="s">
        <v>124</v>
      </c>
      <c r="K9318" s="1" t="s">
        <v>84</v>
      </c>
      <c r="L9318" s="1" t="s">
        <v>104</v>
      </c>
    </row>
    <row r="9319" spans="1:12" x14ac:dyDescent="0.2">
      <c r="A9319" s="1" t="s">
        <v>234</v>
      </c>
      <c r="B9319" s="1" t="s">
        <v>13</v>
      </c>
      <c r="C9319" s="2">
        <v>43890</v>
      </c>
      <c r="D9319" s="1" t="s">
        <v>167</v>
      </c>
      <c r="E9319" s="1"/>
      <c r="F9319" s="1" t="s">
        <v>5453</v>
      </c>
      <c r="G9319" s="3"/>
      <c r="H9319" s="3">
        <v>533.87</v>
      </c>
      <c r="I9319" s="1" t="s">
        <v>123</v>
      </c>
      <c r="J9319" s="1" t="s">
        <v>124</v>
      </c>
      <c r="K9319" s="1" t="s">
        <v>12</v>
      </c>
      <c r="L9319" s="1" t="s">
        <v>261</v>
      </c>
    </row>
    <row r="9320" spans="1:12" x14ac:dyDescent="0.2">
      <c r="A9320" s="1" t="s">
        <v>234</v>
      </c>
      <c r="B9320" s="1" t="s">
        <v>13</v>
      </c>
      <c r="C9320" s="2">
        <v>43890</v>
      </c>
      <c r="D9320" s="1" t="s">
        <v>4614</v>
      </c>
      <c r="E9320" s="1"/>
      <c r="F9320" s="1" t="s">
        <v>5026</v>
      </c>
      <c r="G9320" s="3">
        <v>2.96</v>
      </c>
      <c r="H9320" s="3"/>
      <c r="I9320" s="1" t="s">
        <v>123</v>
      </c>
      <c r="J9320" s="1" t="s">
        <v>124</v>
      </c>
      <c r="K9320" s="1" t="s">
        <v>84</v>
      </c>
      <c r="L9320" s="1" t="s">
        <v>2028</v>
      </c>
    </row>
    <row r="9321" spans="1:12" x14ac:dyDescent="0.2">
      <c r="A9321" s="1" t="s">
        <v>234</v>
      </c>
      <c r="B9321" s="1" t="s">
        <v>13</v>
      </c>
      <c r="C9321" s="2">
        <v>43890</v>
      </c>
      <c r="D9321" s="1" t="s">
        <v>164</v>
      </c>
      <c r="E9321" s="1"/>
      <c r="F9321" s="1" t="s">
        <v>6016</v>
      </c>
      <c r="G9321" s="3">
        <v>214.09</v>
      </c>
      <c r="H9321" s="3"/>
      <c r="I9321" s="1" t="s">
        <v>185</v>
      </c>
      <c r="J9321" s="1" t="s">
        <v>126</v>
      </c>
      <c r="K9321" s="1" t="s">
        <v>12</v>
      </c>
      <c r="L9321" s="1" t="s">
        <v>311</v>
      </c>
    </row>
    <row r="9322" spans="1:12" x14ac:dyDescent="0.2">
      <c r="A9322" s="1" t="s">
        <v>234</v>
      </c>
      <c r="B9322" s="1" t="s">
        <v>13</v>
      </c>
      <c r="C9322" s="2">
        <v>43890</v>
      </c>
      <c r="D9322" s="1" t="s">
        <v>165</v>
      </c>
      <c r="E9322" s="1"/>
      <c r="F9322" s="1" t="s">
        <v>5515</v>
      </c>
      <c r="G9322" s="3">
        <v>217.34</v>
      </c>
      <c r="H9322" s="3"/>
      <c r="I9322" s="1" t="s">
        <v>185</v>
      </c>
      <c r="J9322" s="1" t="s">
        <v>126</v>
      </c>
      <c r="K9322" s="1" t="s">
        <v>12</v>
      </c>
      <c r="L9322" s="1" t="s">
        <v>1592</v>
      </c>
    </row>
    <row r="9323" spans="1:12" x14ac:dyDescent="0.2">
      <c r="A9323" s="1" t="s">
        <v>234</v>
      </c>
      <c r="B9323" s="1" t="s">
        <v>13</v>
      </c>
      <c r="C9323" s="2">
        <v>43890</v>
      </c>
      <c r="D9323" s="1" t="s">
        <v>166</v>
      </c>
      <c r="E9323" s="1"/>
      <c r="F9323" s="1" t="s">
        <v>6017</v>
      </c>
      <c r="G9323" s="3">
        <v>1458.82</v>
      </c>
      <c r="H9323" s="3"/>
      <c r="I9323" s="1" t="s">
        <v>106</v>
      </c>
      <c r="J9323" s="1" t="s">
        <v>122</v>
      </c>
      <c r="K9323" s="1" t="s">
        <v>12</v>
      </c>
      <c r="L9323" s="1" t="s">
        <v>27</v>
      </c>
    </row>
    <row r="9324" spans="1:12" x14ac:dyDescent="0.2">
      <c r="A9324" s="1" t="s">
        <v>234</v>
      </c>
      <c r="B9324" s="1" t="s">
        <v>13</v>
      </c>
      <c r="C9324" s="2">
        <v>43890</v>
      </c>
      <c r="D9324" s="1" t="s">
        <v>163</v>
      </c>
      <c r="E9324" s="1"/>
      <c r="F9324" s="1" t="s">
        <v>5457</v>
      </c>
      <c r="G9324" s="3"/>
      <c r="H9324" s="3">
        <v>176.08</v>
      </c>
      <c r="I9324" s="1" t="s">
        <v>106</v>
      </c>
      <c r="J9324" s="1" t="s">
        <v>122</v>
      </c>
      <c r="K9324" s="1" t="s">
        <v>12</v>
      </c>
      <c r="L9324" s="1" t="s">
        <v>1047</v>
      </c>
    </row>
    <row r="9325" spans="1:12" x14ac:dyDescent="0.2">
      <c r="A9325" s="1" t="s">
        <v>234</v>
      </c>
      <c r="B9325" s="1" t="s">
        <v>13</v>
      </c>
      <c r="C9325" s="2">
        <v>43890</v>
      </c>
      <c r="D9325" s="1" t="s">
        <v>163</v>
      </c>
      <c r="E9325" s="1"/>
      <c r="F9325" s="1" t="s">
        <v>6018</v>
      </c>
      <c r="G9325" s="3"/>
      <c r="H9325" s="3">
        <v>1373.29</v>
      </c>
      <c r="I9325" s="1" t="s">
        <v>106</v>
      </c>
      <c r="J9325" s="1" t="s">
        <v>122</v>
      </c>
      <c r="K9325" s="1" t="s">
        <v>12</v>
      </c>
      <c r="L9325" s="1" t="s">
        <v>27</v>
      </c>
    </row>
    <row r="9326" spans="1:12" x14ac:dyDescent="0.2">
      <c r="A9326" s="1" t="s">
        <v>234</v>
      </c>
      <c r="B9326" s="1" t="s">
        <v>13</v>
      </c>
      <c r="C9326" s="2">
        <v>43890</v>
      </c>
      <c r="D9326" s="1" t="s">
        <v>162</v>
      </c>
      <c r="E9326" s="1"/>
      <c r="F9326" s="1" t="s">
        <v>4814</v>
      </c>
      <c r="G9326" s="3">
        <v>132.37</v>
      </c>
      <c r="H9326" s="3"/>
      <c r="I9326" s="1" t="s">
        <v>106</v>
      </c>
      <c r="J9326" s="1" t="s">
        <v>122</v>
      </c>
      <c r="K9326" s="1" t="s">
        <v>84</v>
      </c>
      <c r="L9326" s="1" t="s">
        <v>26</v>
      </c>
    </row>
    <row r="9327" spans="1:12" x14ac:dyDescent="0.2">
      <c r="A9327" s="1" t="s">
        <v>234</v>
      </c>
      <c r="B9327" s="1" t="s">
        <v>13</v>
      </c>
      <c r="C9327" s="2">
        <v>43890</v>
      </c>
      <c r="D9327" s="1" t="s">
        <v>166</v>
      </c>
      <c r="E9327" s="1"/>
      <c r="F9327" s="1" t="s">
        <v>4628</v>
      </c>
      <c r="G9327" s="3">
        <v>71.25</v>
      </c>
      <c r="H9327" s="3"/>
      <c r="I9327" s="1" t="s">
        <v>108</v>
      </c>
      <c r="J9327" s="1" t="s">
        <v>117</v>
      </c>
      <c r="K9327" s="1" t="s">
        <v>84</v>
      </c>
      <c r="L9327" s="1" t="s">
        <v>29</v>
      </c>
    </row>
    <row r="9328" spans="1:12" x14ac:dyDescent="0.2">
      <c r="A9328" s="1" t="s">
        <v>234</v>
      </c>
      <c r="B9328" s="1" t="s">
        <v>13</v>
      </c>
      <c r="C9328" s="2">
        <v>43890</v>
      </c>
      <c r="D9328" s="1" t="s">
        <v>162</v>
      </c>
      <c r="E9328" s="1"/>
      <c r="F9328" s="1" t="s">
        <v>5614</v>
      </c>
      <c r="G9328" s="3">
        <v>12.15</v>
      </c>
      <c r="H9328" s="3"/>
      <c r="I9328" s="1" t="s">
        <v>106</v>
      </c>
      <c r="J9328" s="1" t="s">
        <v>107</v>
      </c>
      <c r="K9328" s="1" t="s">
        <v>12</v>
      </c>
      <c r="L9328" s="1" t="s">
        <v>409</v>
      </c>
    </row>
    <row r="9329" spans="1:12" x14ac:dyDescent="0.2">
      <c r="A9329" s="1" t="s">
        <v>234</v>
      </c>
      <c r="B9329" s="1" t="s">
        <v>13</v>
      </c>
      <c r="C9329" s="2">
        <v>43890</v>
      </c>
      <c r="D9329" s="1" t="s">
        <v>4595</v>
      </c>
      <c r="E9329" s="1"/>
      <c r="F9329" s="1" t="s">
        <v>5272</v>
      </c>
      <c r="G9329" s="3">
        <v>6.64</v>
      </c>
      <c r="H9329" s="3"/>
      <c r="I9329" s="1" t="s">
        <v>106</v>
      </c>
      <c r="J9329" s="1" t="s">
        <v>107</v>
      </c>
      <c r="K9329" s="1" t="s">
        <v>84</v>
      </c>
      <c r="L9329" s="1" t="s">
        <v>66</v>
      </c>
    </row>
    <row r="9330" spans="1:12" x14ac:dyDescent="0.2">
      <c r="A9330" s="1" t="s">
        <v>234</v>
      </c>
      <c r="B9330" s="1" t="s">
        <v>13</v>
      </c>
      <c r="C9330" s="2">
        <v>43890</v>
      </c>
      <c r="D9330" s="1" t="s">
        <v>4625</v>
      </c>
      <c r="E9330" s="1"/>
      <c r="F9330" s="1" t="s">
        <v>4881</v>
      </c>
      <c r="G9330" s="3">
        <v>1.83</v>
      </c>
      <c r="H9330" s="3"/>
      <c r="I9330" s="1" t="s">
        <v>106</v>
      </c>
      <c r="J9330" s="1" t="s">
        <v>121</v>
      </c>
      <c r="K9330" s="1" t="s">
        <v>84</v>
      </c>
      <c r="L9330" s="1" t="s">
        <v>29</v>
      </c>
    </row>
    <row r="9331" spans="1:12" x14ac:dyDescent="0.2">
      <c r="A9331" s="1" t="s">
        <v>234</v>
      </c>
      <c r="B9331" s="1" t="s">
        <v>13</v>
      </c>
      <c r="C9331" s="2">
        <v>43890</v>
      </c>
      <c r="D9331" s="1" t="s">
        <v>4595</v>
      </c>
      <c r="E9331" s="1"/>
      <c r="F9331" s="1" t="s">
        <v>6019</v>
      </c>
      <c r="G9331" s="3">
        <v>152.08000000000001</v>
      </c>
      <c r="H9331" s="3"/>
      <c r="I9331" s="1" t="s">
        <v>106</v>
      </c>
      <c r="J9331" s="1" t="s">
        <v>121</v>
      </c>
      <c r="K9331" s="1" t="s">
        <v>12</v>
      </c>
      <c r="L9331" s="1" t="s">
        <v>65</v>
      </c>
    </row>
    <row r="9332" spans="1:12" x14ac:dyDescent="0.2">
      <c r="A9332" s="1" t="s">
        <v>234</v>
      </c>
      <c r="B9332" s="1" t="s">
        <v>13</v>
      </c>
      <c r="C9332" s="2">
        <v>43890</v>
      </c>
      <c r="D9332" s="1" t="s">
        <v>160</v>
      </c>
      <c r="E9332" s="1"/>
      <c r="F9332" s="1" t="s">
        <v>5080</v>
      </c>
      <c r="G9332" s="3"/>
      <c r="H9332" s="3">
        <v>574.4</v>
      </c>
      <c r="I9332" s="1" t="s">
        <v>87</v>
      </c>
      <c r="J9332" s="1" t="s">
        <v>116</v>
      </c>
      <c r="K9332" s="1" t="s">
        <v>84</v>
      </c>
      <c r="L9332" s="1" t="s">
        <v>300</v>
      </c>
    </row>
    <row r="9333" spans="1:12" x14ac:dyDescent="0.2">
      <c r="A9333" s="1" t="s">
        <v>234</v>
      </c>
      <c r="B9333" s="1" t="s">
        <v>13</v>
      </c>
      <c r="C9333" s="2">
        <v>43890</v>
      </c>
      <c r="D9333" s="1" t="s">
        <v>161</v>
      </c>
      <c r="E9333" s="1"/>
      <c r="F9333" s="1" t="s">
        <v>5217</v>
      </c>
      <c r="G9333" s="3"/>
      <c r="H9333" s="3">
        <v>2091.83</v>
      </c>
      <c r="I9333" s="1" t="s">
        <v>87</v>
      </c>
      <c r="J9333" s="1" t="s">
        <v>116</v>
      </c>
      <c r="K9333" s="1" t="s">
        <v>84</v>
      </c>
      <c r="L9333" s="1" t="s">
        <v>241</v>
      </c>
    </row>
    <row r="9334" spans="1:12" x14ac:dyDescent="0.2">
      <c r="A9334" s="1" t="s">
        <v>234</v>
      </c>
      <c r="B9334" s="1" t="s">
        <v>13</v>
      </c>
      <c r="C9334" s="2">
        <v>43890</v>
      </c>
      <c r="D9334" s="1" t="s">
        <v>167</v>
      </c>
      <c r="E9334" s="1"/>
      <c r="F9334" s="1" t="s">
        <v>4807</v>
      </c>
      <c r="G9334" s="3"/>
      <c r="H9334" s="3">
        <v>281.56</v>
      </c>
      <c r="I9334" s="1" t="s">
        <v>87</v>
      </c>
      <c r="J9334" s="1" t="s">
        <v>253</v>
      </c>
      <c r="K9334" s="1" t="s">
        <v>84</v>
      </c>
      <c r="L9334" s="1" t="s">
        <v>241</v>
      </c>
    </row>
    <row r="9335" spans="1:12" x14ac:dyDescent="0.2">
      <c r="A9335" s="1" t="s">
        <v>234</v>
      </c>
      <c r="B9335" s="1" t="s">
        <v>13</v>
      </c>
      <c r="C9335" s="2">
        <v>43890</v>
      </c>
      <c r="D9335" s="1" t="s">
        <v>163</v>
      </c>
      <c r="E9335" s="1"/>
      <c r="F9335" s="1" t="s">
        <v>4959</v>
      </c>
      <c r="G9335" s="3"/>
      <c r="H9335" s="3">
        <v>367.39</v>
      </c>
      <c r="I9335" s="1" t="s">
        <v>120</v>
      </c>
      <c r="J9335" s="1" t="s">
        <v>171</v>
      </c>
      <c r="K9335" s="1" t="s">
        <v>84</v>
      </c>
      <c r="L9335" s="1" t="s">
        <v>241</v>
      </c>
    </row>
    <row r="9336" spans="1:12" x14ac:dyDescent="0.2">
      <c r="A9336" s="1" t="s">
        <v>234</v>
      </c>
      <c r="B9336" s="1" t="s">
        <v>13</v>
      </c>
      <c r="C9336" s="2">
        <v>43890</v>
      </c>
      <c r="D9336" s="1" t="s">
        <v>163</v>
      </c>
      <c r="E9336" s="1"/>
      <c r="F9336" s="1" t="s">
        <v>4756</v>
      </c>
      <c r="G9336" s="3"/>
      <c r="H9336" s="3">
        <v>104.59</v>
      </c>
      <c r="I9336" s="1" t="s">
        <v>120</v>
      </c>
      <c r="J9336" s="1" t="s">
        <v>171</v>
      </c>
      <c r="K9336" s="1" t="s">
        <v>84</v>
      </c>
      <c r="L9336" s="1" t="s">
        <v>111</v>
      </c>
    </row>
    <row r="9337" spans="1:12" x14ac:dyDescent="0.2">
      <c r="A9337" s="1" t="s">
        <v>234</v>
      </c>
      <c r="B9337" s="1" t="s">
        <v>13</v>
      </c>
      <c r="C9337" s="2">
        <v>43890</v>
      </c>
      <c r="D9337" s="1" t="s">
        <v>4625</v>
      </c>
      <c r="E9337" s="1"/>
      <c r="F9337" s="1" t="s">
        <v>6020</v>
      </c>
      <c r="G9337" s="3">
        <v>38.22</v>
      </c>
      <c r="H9337" s="3"/>
      <c r="I9337" s="1" t="s">
        <v>120</v>
      </c>
      <c r="J9337" s="1" t="s">
        <v>171</v>
      </c>
      <c r="K9337" s="1" t="s">
        <v>12</v>
      </c>
      <c r="L9337" s="1" t="s">
        <v>58</v>
      </c>
    </row>
    <row r="9338" spans="1:12" x14ac:dyDescent="0.2">
      <c r="A9338" s="1" t="s">
        <v>234</v>
      </c>
      <c r="B9338" s="1" t="s">
        <v>13</v>
      </c>
      <c r="C9338" s="2">
        <v>43890</v>
      </c>
      <c r="D9338" s="1" t="s">
        <v>4595</v>
      </c>
      <c r="E9338" s="1"/>
      <c r="F9338" s="1" t="s">
        <v>6021</v>
      </c>
      <c r="G9338" s="3">
        <v>203.33</v>
      </c>
      <c r="H9338" s="3"/>
      <c r="I9338" s="1" t="s">
        <v>120</v>
      </c>
      <c r="J9338" s="1" t="s">
        <v>171</v>
      </c>
      <c r="K9338" s="1" t="s">
        <v>12</v>
      </c>
      <c r="L9338" s="1" t="s">
        <v>473</v>
      </c>
    </row>
    <row r="9339" spans="1:12" x14ac:dyDescent="0.2">
      <c r="A9339" s="1" t="s">
        <v>234</v>
      </c>
      <c r="B9339" s="1" t="s">
        <v>13</v>
      </c>
      <c r="C9339" s="2">
        <v>43890</v>
      </c>
      <c r="D9339" s="1" t="s">
        <v>166</v>
      </c>
      <c r="E9339" s="1"/>
      <c r="F9339" s="1" t="s">
        <v>6022</v>
      </c>
      <c r="G9339" s="3">
        <v>875.01</v>
      </c>
      <c r="H9339" s="3"/>
      <c r="I9339" s="1" t="s">
        <v>83</v>
      </c>
      <c r="J9339" s="1" t="s">
        <v>181</v>
      </c>
      <c r="K9339" s="1" t="s">
        <v>12</v>
      </c>
      <c r="L9339" s="1" t="s">
        <v>411</v>
      </c>
    </row>
    <row r="9340" spans="1:12" x14ac:dyDescent="0.2">
      <c r="A9340" s="1" t="s">
        <v>234</v>
      </c>
      <c r="B9340" s="1" t="s">
        <v>13</v>
      </c>
      <c r="C9340" s="2">
        <v>43890</v>
      </c>
      <c r="D9340" s="1" t="s">
        <v>4619</v>
      </c>
      <c r="E9340" s="1"/>
      <c r="F9340" s="1" t="s">
        <v>6023</v>
      </c>
      <c r="G9340" s="3">
        <v>8.77</v>
      </c>
      <c r="H9340" s="3"/>
      <c r="I9340" s="1" t="s">
        <v>83</v>
      </c>
      <c r="J9340" s="1" t="s">
        <v>181</v>
      </c>
      <c r="K9340" s="1" t="s">
        <v>12</v>
      </c>
      <c r="L9340" s="1" t="s">
        <v>38</v>
      </c>
    </row>
    <row r="9341" spans="1:12" x14ac:dyDescent="0.2">
      <c r="A9341" s="1" t="s">
        <v>234</v>
      </c>
      <c r="B9341" s="1" t="s">
        <v>13</v>
      </c>
      <c r="C9341" s="2">
        <v>43890</v>
      </c>
      <c r="D9341" s="1" t="s">
        <v>4595</v>
      </c>
      <c r="E9341" s="1"/>
      <c r="F9341" s="1" t="s">
        <v>6024</v>
      </c>
      <c r="G9341" s="3">
        <v>8.77</v>
      </c>
      <c r="H9341" s="3"/>
      <c r="I9341" s="1" t="s">
        <v>83</v>
      </c>
      <c r="J9341" s="1" t="s">
        <v>181</v>
      </c>
      <c r="K9341" s="1" t="s">
        <v>12</v>
      </c>
      <c r="L9341" s="1" t="s">
        <v>38</v>
      </c>
    </row>
    <row r="9342" spans="1:12" x14ac:dyDescent="0.2">
      <c r="A9342" s="1" t="s">
        <v>234</v>
      </c>
      <c r="B9342" s="1" t="s">
        <v>13</v>
      </c>
      <c r="C9342" s="2">
        <v>43890</v>
      </c>
      <c r="D9342" s="1" t="s">
        <v>166</v>
      </c>
      <c r="E9342" s="1"/>
      <c r="F9342" s="1" t="s">
        <v>6025</v>
      </c>
      <c r="G9342" s="3">
        <v>986.45</v>
      </c>
      <c r="H9342" s="3"/>
      <c r="I9342" s="1" t="s">
        <v>83</v>
      </c>
      <c r="J9342" s="1" t="s">
        <v>229</v>
      </c>
      <c r="K9342" s="1" t="s">
        <v>12</v>
      </c>
      <c r="L9342" s="1" t="s">
        <v>73</v>
      </c>
    </row>
    <row r="9343" spans="1:12" x14ac:dyDescent="0.2">
      <c r="A9343" s="1" t="s">
        <v>234</v>
      </c>
      <c r="B9343" s="1" t="s">
        <v>13</v>
      </c>
      <c r="C9343" s="2">
        <v>43890</v>
      </c>
      <c r="D9343" s="1" t="s">
        <v>163</v>
      </c>
      <c r="E9343" s="1"/>
      <c r="F9343" s="1" t="s">
        <v>5045</v>
      </c>
      <c r="G9343" s="3"/>
      <c r="H9343" s="3">
        <v>986.45</v>
      </c>
      <c r="I9343" s="1" t="s">
        <v>83</v>
      </c>
      <c r="J9343" s="1" t="s">
        <v>229</v>
      </c>
      <c r="K9343" s="1" t="s">
        <v>12</v>
      </c>
      <c r="L9343" s="1" t="s">
        <v>73</v>
      </c>
    </row>
    <row r="9344" spans="1:12" x14ac:dyDescent="0.2">
      <c r="A9344" s="1" t="s">
        <v>234</v>
      </c>
      <c r="B9344" s="1" t="s">
        <v>13</v>
      </c>
      <c r="C9344" s="2">
        <v>43890</v>
      </c>
      <c r="D9344" s="1" t="s">
        <v>166</v>
      </c>
      <c r="E9344" s="1"/>
      <c r="F9344" s="1" t="s">
        <v>6026</v>
      </c>
      <c r="G9344" s="3">
        <v>708</v>
      </c>
      <c r="H9344" s="3"/>
      <c r="I9344" s="1" t="s">
        <v>119</v>
      </c>
      <c r="J9344" s="1" t="s">
        <v>86</v>
      </c>
      <c r="K9344" s="1" t="s">
        <v>12</v>
      </c>
      <c r="L9344" s="1" t="s">
        <v>389</v>
      </c>
    </row>
    <row r="9345" spans="1:12" x14ac:dyDescent="0.2">
      <c r="A9345" s="1" t="s">
        <v>234</v>
      </c>
      <c r="B9345" s="1" t="s">
        <v>13</v>
      </c>
      <c r="C9345" s="2">
        <v>43890</v>
      </c>
      <c r="D9345" s="1" t="s">
        <v>160</v>
      </c>
      <c r="E9345" s="1"/>
      <c r="F9345" s="1" t="s">
        <v>6027</v>
      </c>
      <c r="G9345" s="3"/>
      <c r="H9345" s="3">
        <v>962</v>
      </c>
      <c r="I9345" s="1" t="s">
        <v>119</v>
      </c>
      <c r="J9345" s="1" t="s">
        <v>86</v>
      </c>
      <c r="K9345" s="1" t="s">
        <v>12</v>
      </c>
      <c r="L9345" s="1" t="s">
        <v>2628</v>
      </c>
    </row>
    <row r="9346" spans="1:12" x14ac:dyDescent="0.2">
      <c r="A9346" s="1" t="s">
        <v>234</v>
      </c>
      <c r="B9346" s="1" t="s">
        <v>13</v>
      </c>
      <c r="C9346" s="2">
        <v>43890</v>
      </c>
      <c r="D9346" s="1" t="s">
        <v>161</v>
      </c>
      <c r="E9346" s="1"/>
      <c r="F9346" s="1" t="s">
        <v>6028</v>
      </c>
      <c r="G9346" s="3"/>
      <c r="H9346" s="3">
        <v>864</v>
      </c>
      <c r="I9346" s="1" t="s">
        <v>119</v>
      </c>
      <c r="J9346" s="1" t="s">
        <v>86</v>
      </c>
      <c r="K9346" s="1" t="s">
        <v>12</v>
      </c>
      <c r="L9346" s="1" t="s">
        <v>2772</v>
      </c>
    </row>
    <row r="9347" spans="1:12" x14ac:dyDescent="0.2">
      <c r="A9347" s="1" t="s">
        <v>234</v>
      </c>
      <c r="B9347" s="1" t="s">
        <v>13</v>
      </c>
      <c r="C9347" s="2">
        <v>43890</v>
      </c>
      <c r="D9347" s="1" t="s">
        <v>163</v>
      </c>
      <c r="E9347" s="1"/>
      <c r="F9347" s="1" t="s">
        <v>4758</v>
      </c>
      <c r="G9347" s="3"/>
      <c r="H9347" s="3">
        <v>2886.73</v>
      </c>
      <c r="I9347" s="1" t="s">
        <v>119</v>
      </c>
      <c r="J9347" s="1" t="s">
        <v>86</v>
      </c>
      <c r="K9347" s="1" t="s">
        <v>12</v>
      </c>
      <c r="L9347" s="1" t="s">
        <v>2567</v>
      </c>
    </row>
    <row r="9348" spans="1:12" x14ac:dyDescent="0.2">
      <c r="A9348" s="1" t="s">
        <v>234</v>
      </c>
      <c r="B9348" s="1" t="s">
        <v>13</v>
      </c>
      <c r="C9348" s="2">
        <v>43890</v>
      </c>
      <c r="D9348" s="1" t="s">
        <v>163</v>
      </c>
      <c r="E9348" s="1"/>
      <c r="F9348" s="1" t="s">
        <v>6029</v>
      </c>
      <c r="G9348" s="3"/>
      <c r="H9348" s="3">
        <v>1834.95</v>
      </c>
      <c r="I9348" s="1" t="s">
        <v>119</v>
      </c>
      <c r="J9348" s="1" t="s">
        <v>86</v>
      </c>
      <c r="K9348" s="1" t="s">
        <v>12</v>
      </c>
      <c r="L9348" s="1" t="s">
        <v>289</v>
      </c>
    </row>
    <row r="9349" spans="1:12" x14ac:dyDescent="0.2">
      <c r="A9349" s="1" t="s">
        <v>234</v>
      </c>
      <c r="B9349" s="1" t="s">
        <v>13</v>
      </c>
      <c r="C9349" s="2">
        <v>43890</v>
      </c>
      <c r="D9349" s="1" t="s">
        <v>163</v>
      </c>
      <c r="E9349" s="1"/>
      <c r="F9349" s="1" t="s">
        <v>6030</v>
      </c>
      <c r="G9349" s="3"/>
      <c r="H9349" s="3">
        <v>800.5</v>
      </c>
      <c r="I9349" s="1" t="s">
        <v>119</v>
      </c>
      <c r="J9349" s="1" t="s">
        <v>86</v>
      </c>
      <c r="K9349" s="1" t="s">
        <v>12</v>
      </c>
      <c r="L9349" s="1" t="s">
        <v>35</v>
      </c>
    </row>
    <row r="9350" spans="1:12" x14ac:dyDescent="0.2">
      <c r="A9350" s="1" t="s">
        <v>234</v>
      </c>
      <c r="B9350" s="1" t="s">
        <v>13</v>
      </c>
      <c r="C9350" s="2">
        <v>43890</v>
      </c>
      <c r="D9350" s="1" t="s">
        <v>165</v>
      </c>
      <c r="E9350" s="1"/>
      <c r="F9350" s="1" t="s">
        <v>6031</v>
      </c>
      <c r="G9350" s="3">
        <v>624</v>
      </c>
      <c r="H9350" s="3"/>
      <c r="I9350" s="1" t="s">
        <v>119</v>
      </c>
      <c r="J9350" s="1" t="s">
        <v>86</v>
      </c>
      <c r="K9350" s="1" t="s">
        <v>12</v>
      </c>
      <c r="L9350" s="1" t="s">
        <v>2799</v>
      </c>
    </row>
    <row r="9351" spans="1:12" x14ac:dyDescent="0.2">
      <c r="A9351" s="1" t="s">
        <v>234</v>
      </c>
      <c r="B9351" s="1" t="s">
        <v>13</v>
      </c>
      <c r="C9351" s="2">
        <v>43890</v>
      </c>
      <c r="D9351" s="1" t="s">
        <v>165</v>
      </c>
      <c r="E9351" s="1"/>
      <c r="F9351" s="1" t="s">
        <v>5375</v>
      </c>
      <c r="G9351" s="3">
        <v>2349.7199999999998</v>
      </c>
      <c r="H9351" s="3"/>
      <c r="I9351" s="1" t="s">
        <v>119</v>
      </c>
      <c r="J9351" s="1" t="s">
        <v>86</v>
      </c>
      <c r="K9351" s="1" t="s">
        <v>12</v>
      </c>
      <c r="L9351" s="1" t="s">
        <v>15</v>
      </c>
    </row>
    <row r="9352" spans="1:12" x14ac:dyDescent="0.2">
      <c r="A9352" s="1" t="s">
        <v>234</v>
      </c>
      <c r="B9352" s="1" t="s">
        <v>13</v>
      </c>
      <c r="C9352" s="2">
        <v>43890</v>
      </c>
      <c r="D9352" s="1" t="s">
        <v>162</v>
      </c>
      <c r="E9352" s="1"/>
      <c r="F9352" s="1" t="s">
        <v>6032</v>
      </c>
      <c r="G9352" s="3">
        <v>840</v>
      </c>
      <c r="H9352" s="3"/>
      <c r="I9352" s="1" t="s">
        <v>119</v>
      </c>
      <c r="J9352" s="1" t="s">
        <v>86</v>
      </c>
      <c r="K9352" s="1" t="s">
        <v>12</v>
      </c>
      <c r="L9352" s="1" t="s">
        <v>358</v>
      </c>
    </row>
    <row r="9353" spans="1:12" x14ac:dyDescent="0.2">
      <c r="A9353" s="1" t="s">
        <v>234</v>
      </c>
      <c r="B9353" s="1" t="s">
        <v>13</v>
      </c>
      <c r="C9353" s="2">
        <v>43890</v>
      </c>
      <c r="D9353" s="1" t="s">
        <v>162</v>
      </c>
      <c r="E9353" s="1"/>
      <c r="F9353" s="1" t="s">
        <v>6033</v>
      </c>
      <c r="G9353" s="3">
        <v>930</v>
      </c>
      <c r="H9353" s="3"/>
      <c r="I9353" s="1" t="s">
        <v>119</v>
      </c>
      <c r="J9353" s="1" t="s">
        <v>86</v>
      </c>
      <c r="K9353" s="1" t="s">
        <v>12</v>
      </c>
      <c r="L9353" s="1" t="s">
        <v>2869</v>
      </c>
    </row>
    <row r="9354" spans="1:12" x14ac:dyDescent="0.2">
      <c r="A9354" s="1" t="s">
        <v>234</v>
      </c>
      <c r="B9354" s="1" t="s">
        <v>13</v>
      </c>
      <c r="C9354" s="2">
        <v>43890</v>
      </c>
      <c r="D9354" s="1" t="s">
        <v>4610</v>
      </c>
      <c r="E9354" s="1"/>
      <c r="F9354" s="1" t="s">
        <v>6034</v>
      </c>
      <c r="G9354" s="3">
        <v>9.69</v>
      </c>
      <c r="H9354" s="3"/>
      <c r="I9354" s="1" t="s">
        <v>119</v>
      </c>
      <c r="J9354" s="1" t="s">
        <v>86</v>
      </c>
      <c r="K9354" s="1" t="s">
        <v>12</v>
      </c>
      <c r="L9354" s="1" t="s">
        <v>52</v>
      </c>
    </row>
    <row r="9355" spans="1:12" x14ac:dyDescent="0.2">
      <c r="A9355" s="1" t="s">
        <v>234</v>
      </c>
      <c r="B9355" s="1" t="s">
        <v>13</v>
      </c>
      <c r="C9355" s="2">
        <v>43890</v>
      </c>
      <c r="D9355" s="1" t="s">
        <v>4625</v>
      </c>
      <c r="E9355" s="1"/>
      <c r="F9355" s="1" t="s">
        <v>5961</v>
      </c>
      <c r="G9355" s="3">
        <v>305.37</v>
      </c>
      <c r="H9355" s="3"/>
      <c r="I9355" s="1" t="s">
        <v>119</v>
      </c>
      <c r="J9355" s="1" t="s">
        <v>86</v>
      </c>
      <c r="K9355" s="1" t="s">
        <v>12</v>
      </c>
      <c r="L9355" s="1" t="s">
        <v>24</v>
      </c>
    </row>
    <row r="9356" spans="1:12" x14ac:dyDescent="0.2">
      <c r="A9356" s="1" t="s">
        <v>234</v>
      </c>
      <c r="B9356" s="1" t="s">
        <v>13</v>
      </c>
      <c r="C9356" s="2">
        <v>43890</v>
      </c>
      <c r="D9356" s="1" t="s">
        <v>167</v>
      </c>
      <c r="E9356" s="1"/>
      <c r="F9356" s="1" t="s">
        <v>6035</v>
      </c>
      <c r="G9356" s="3"/>
      <c r="H9356" s="3">
        <v>510</v>
      </c>
      <c r="I9356" s="1" t="s">
        <v>119</v>
      </c>
      <c r="J9356" s="1" t="s">
        <v>86</v>
      </c>
      <c r="K9356" s="1" t="s">
        <v>12</v>
      </c>
      <c r="L9356" s="1" t="s">
        <v>3570</v>
      </c>
    </row>
    <row r="9357" spans="1:12" x14ac:dyDescent="0.2">
      <c r="A9357" s="1" t="s">
        <v>234</v>
      </c>
      <c r="B9357" s="1" t="s">
        <v>13</v>
      </c>
      <c r="C9357" s="2">
        <v>43890</v>
      </c>
      <c r="D9357" s="1" t="s">
        <v>167</v>
      </c>
      <c r="E9357" s="1"/>
      <c r="F9357" s="1" t="s">
        <v>6036</v>
      </c>
      <c r="G9357" s="3"/>
      <c r="H9357" s="3">
        <v>648</v>
      </c>
      <c r="I9357" s="1" t="s">
        <v>119</v>
      </c>
      <c r="J9357" s="1" t="s">
        <v>86</v>
      </c>
      <c r="K9357" s="1" t="s">
        <v>12</v>
      </c>
      <c r="L9357" s="1" t="s">
        <v>53</v>
      </c>
    </row>
    <row r="9358" spans="1:12" x14ac:dyDescent="0.2">
      <c r="A9358" s="1" t="s">
        <v>234</v>
      </c>
      <c r="B9358" s="1" t="s">
        <v>13</v>
      </c>
      <c r="C9358" s="2">
        <v>43890</v>
      </c>
      <c r="D9358" s="1" t="s">
        <v>4595</v>
      </c>
      <c r="E9358" s="1"/>
      <c r="F9358" s="1" t="s">
        <v>6037</v>
      </c>
      <c r="G9358" s="3">
        <v>85.54</v>
      </c>
      <c r="H9358" s="3"/>
      <c r="I9358" s="1" t="s">
        <v>119</v>
      </c>
      <c r="J9358" s="1" t="s">
        <v>86</v>
      </c>
      <c r="K9358" s="1" t="s">
        <v>12</v>
      </c>
      <c r="L9358" s="1" t="s">
        <v>88</v>
      </c>
    </row>
    <row r="9359" spans="1:12" x14ac:dyDescent="0.2">
      <c r="A9359" s="1" t="s">
        <v>234</v>
      </c>
      <c r="B9359" s="1" t="s">
        <v>13</v>
      </c>
      <c r="C9359" s="2">
        <v>43890</v>
      </c>
      <c r="D9359" s="1" t="s">
        <v>4595</v>
      </c>
      <c r="E9359" s="1"/>
      <c r="F9359" s="1" t="s">
        <v>6038</v>
      </c>
      <c r="G9359" s="3">
        <v>66.5</v>
      </c>
      <c r="H9359" s="3"/>
      <c r="I9359" s="1" t="s">
        <v>119</v>
      </c>
      <c r="J9359" s="1" t="s">
        <v>86</v>
      </c>
      <c r="K9359" s="1" t="s">
        <v>12</v>
      </c>
      <c r="L9359" s="1" t="s">
        <v>35</v>
      </c>
    </row>
    <row r="9360" spans="1:12" x14ac:dyDescent="0.2">
      <c r="A9360" s="1" t="s">
        <v>234</v>
      </c>
      <c r="B9360" s="1" t="s">
        <v>13</v>
      </c>
      <c r="C9360" s="2">
        <v>43890</v>
      </c>
      <c r="D9360" s="1" t="s">
        <v>4614</v>
      </c>
      <c r="E9360" s="1"/>
      <c r="F9360" s="1" t="s">
        <v>6039</v>
      </c>
      <c r="G9360" s="3">
        <v>160.38</v>
      </c>
      <c r="H9360" s="3"/>
      <c r="I9360" s="1" t="s">
        <v>119</v>
      </c>
      <c r="J9360" s="1" t="s">
        <v>86</v>
      </c>
      <c r="K9360" s="1" t="s">
        <v>12</v>
      </c>
      <c r="L9360" s="1" t="s">
        <v>82</v>
      </c>
    </row>
    <row r="9361" spans="1:12" x14ac:dyDescent="0.2">
      <c r="A9361" s="1" t="s">
        <v>234</v>
      </c>
      <c r="B9361" s="1" t="s">
        <v>13</v>
      </c>
      <c r="C9361" s="2">
        <v>43890</v>
      </c>
      <c r="D9361" s="1" t="s">
        <v>4614</v>
      </c>
      <c r="E9361" s="1"/>
      <c r="F9361" s="1" t="s">
        <v>5343</v>
      </c>
      <c r="G9361" s="3">
        <v>39.51</v>
      </c>
      <c r="H9361" s="3"/>
      <c r="I9361" s="1" t="s">
        <v>119</v>
      </c>
      <c r="J9361" s="1" t="s">
        <v>86</v>
      </c>
      <c r="K9361" s="1" t="s">
        <v>84</v>
      </c>
      <c r="L9361" s="1" t="s">
        <v>306</v>
      </c>
    </row>
    <row r="9362" spans="1:12" x14ac:dyDescent="0.2">
      <c r="A9362" s="1" t="s">
        <v>234</v>
      </c>
      <c r="B9362" s="1" t="s">
        <v>13</v>
      </c>
      <c r="C9362" s="2">
        <v>43890</v>
      </c>
      <c r="D9362" s="1" t="s">
        <v>166</v>
      </c>
      <c r="E9362" s="1"/>
      <c r="F9362" s="1" t="s">
        <v>5139</v>
      </c>
      <c r="G9362" s="3">
        <v>175</v>
      </c>
      <c r="H9362" s="3"/>
      <c r="I9362" s="1" t="s">
        <v>83</v>
      </c>
      <c r="J9362" s="1" t="s">
        <v>175</v>
      </c>
      <c r="K9362" s="1" t="s">
        <v>84</v>
      </c>
      <c r="L9362" s="1" t="s">
        <v>300</v>
      </c>
    </row>
    <row r="9363" spans="1:12" x14ac:dyDescent="0.2">
      <c r="A9363" s="1" t="s">
        <v>234</v>
      </c>
      <c r="B9363" s="1" t="s">
        <v>13</v>
      </c>
      <c r="C9363" s="2">
        <v>43890</v>
      </c>
      <c r="D9363" s="1" t="s">
        <v>4625</v>
      </c>
      <c r="E9363" s="1"/>
      <c r="F9363" s="1" t="s">
        <v>4626</v>
      </c>
      <c r="G9363" s="3">
        <v>122.71</v>
      </c>
      <c r="H9363" s="3"/>
      <c r="I9363" s="1" t="s">
        <v>179</v>
      </c>
      <c r="J9363" s="1" t="s">
        <v>89</v>
      </c>
      <c r="K9363" s="1" t="s">
        <v>12</v>
      </c>
      <c r="L9363" s="1" t="s">
        <v>49</v>
      </c>
    </row>
    <row r="9364" spans="1:12" x14ac:dyDescent="0.2">
      <c r="A9364" s="1" t="s">
        <v>234</v>
      </c>
      <c r="B9364" s="1" t="s">
        <v>13</v>
      </c>
      <c r="C9364" s="2">
        <v>43890</v>
      </c>
      <c r="D9364" s="1" t="s">
        <v>4614</v>
      </c>
      <c r="E9364" s="1"/>
      <c r="F9364" s="1" t="s">
        <v>5817</v>
      </c>
      <c r="G9364" s="3">
        <v>96.41</v>
      </c>
      <c r="H9364" s="3"/>
      <c r="I9364" s="1" t="s">
        <v>177</v>
      </c>
      <c r="J9364" s="1" t="s">
        <v>178</v>
      </c>
      <c r="K9364" s="1" t="s">
        <v>12</v>
      </c>
      <c r="L9364" s="1" t="s">
        <v>56</v>
      </c>
    </row>
    <row r="9365" spans="1:12" x14ac:dyDescent="0.2">
      <c r="A9365" s="1" t="s">
        <v>234</v>
      </c>
      <c r="B9365" s="1" t="s">
        <v>13</v>
      </c>
      <c r="C9365" s="2">
        <v>43890</v>
      </c>
      <c r="D9365" s="1" t="s">
        <v>161</v>
      </c>
      <c r="E9365" s="1"/>
      <c r="F9365" s="1" t="s">
        <v>5732</v>
      </c>
      <c r="G9365" s="3"/>
      <c r="H9365" s="3">
        <v>323.11</v>
      </c>
      <c r="I9365" s="1" t="s">
        <v>185</v>
      </c>
      <c r="J9365" s="1" t="s">
        <v>126</v>
      </c>
      <c r="K9365" s="1" t="s">
        <v>12</v>
      </c>
      <c r="L9365" s="1" t="s">
        <v>261</v>
      </c>
    </row>
    <row r="9366" spans="1:12" x14ac:dyDescent="0.2">
      <c r="A9366" s="1" t="s">
        <v>234</v>
      </c>
      <c r="B9366" s="1" t="s">
        <v>13</v>
      </c>
      <c r="C9366" s="2">
        <v>43890</v>
      </c>
      <c r="D9366" s="1" t="s">
        <v>161</v>
      </c>
      <c r="E9366" s="1"/>
      <c r="F9366" s="1" t="s">
        <v>4990</v>
      </c>
      <c r="G9366" s="3"/>
      <c r="H9366" s="3">
        <v>181.56</v>
      </c>
      <c r="I9366" s="1" t="s">
        <v>185</v>
      </c>
      <c r="J9366" s="1" t="s">
        <v>126</v>
      </c>
      <c r="K9366" s="1" t="s">
        <v>12</v>
      </c>
      <c r="L9366" s="1" t="s">
        <v>304</v>
      </c>
    </row>
    <row r="9367" spans="1:12" x14ac:dyDescent="0.2">
      <c r="A9367" s="1" t="s">
        <v>234</v>
      </c>
      <c r="B9367" s="1" t="s">
        <v>13</v>
      </c>
      <c r="C9367" s="2">
        <v>43890</v>
      </c>
      <c r="D9367" s="1" t="s">
        <v>161</v>
      </c>
      <c r="E9367" s="1"/>
      <c r="F9367" s="1" t="s">
        <v>5876</v>
      </c>
      <c r="G9367" s="3"/>
      <c r="H9367" s="3">
        <v>186.73</v>
      </c>
      <c r="I9367" s="1" t="s">
        <v>185</v>
      </c>
      <c r="J9367" s="1" t="s">
        <v>126</v>
      </c>
      <c r="K9367" s="1" t="s">
        <v>12</v>
      </c>
      <c r="L9367" s="1" t="s">
        <v>49</v>
      </c>
    </row>
    <row r="9368" spans="1:12" x14ac:dyDescent="0.2">
      <c r="A9368" s="1" t="s">
        <v>234</v>
      </c>
      <c r="B9368" s="1" t="s">
        <v>13</v>
      </c>
      <c r="C9368" s="2">
        <v>43890</v>
      </c>
      <c r="D9368" s="1" t="s">
        <v>163</v>
      </c>
      <c r="E9368" s="1"/>
      <c r="F9368" s="1" t="s">
        <v>4725</v>
      </c>
      <c r="G9368" s="3"/>
      <c r="H9368" s="3">
        <v>73.069999999999993</v>
      </c>
      <c r="I9368" s="1" t="s">
        <v>185</v>
      </c>
      <c r="J9368" s="1" t="s">
        <v>126</v>
      </c>
      <c r="K9368" s="1" t="s">
        <v>84</v>
      </c>
      <c r="L9368" s="1" t="s">
        <v>51</v>
      </c>
    </row>
    <row r="9369" spans="1:12" x14ac:dyDescent="0.2">
      <c r="A9369" s="1" t="s">
        <v>234</v>
      </c>
      <c r="B9369" s="1" t="s">
        <v>13</v>
      </c>
      <c r="C9369" s="2">
        <v>43890</v>
      </c>
      <c r="D9369" s="1" t="s">
        <v>163</v>
      </c>
      <c r="E9369" s="1"/>
      <c r="F9369" s="1" t="s">
        <v>4918</v>
      </c>
      <c r="G9369" s="3"/>
      <c r="H9369" s="3">
        <v>47.22</v>
      </c>
      <c r="I9369" s="1" t="s">
        <v>185</v>
      </c>
      <c r="J9369" s="1" t="s">
        <v>126</v>
      </c>
      <c r="K9369" s="1" t="s">
        <v>84</v>
      </c>
      <c r="L9369" s="1" t="s">
        <v>104</v>
      </c>
    </row>
    <row r="9370" spans="1:12" x14ac:dyDescent="0.2">
      <c r="A9370" s="1" t="s">
        <v>234</v>
      </c>
      <c r="B9370" s="1" t="s">
        <v>13</v>
      </c>
      <c r="C9370" s="2">
        <v>43890</v>
      </c>
      <c r="D9370" s="1" t="s">
        <v>4610</v>
      </c>
      <c r="E9370" s="1"/>
      <c r="F9370" s="1" t="s">
        <v>4845</v>
      </c>
      <c r="G9370" s="3">
        <v>7.49</v>
      </c>
      <c r="H9370" s="3"/>
      <c r="I9370" s="1" t="s">
        <v>185</v>
      </c>
      <c r="J9370" s="1" t="s">
        <v>126</v>
      </c>
      <c r="K9370" s="1" t="s">
        <v>84</v>
      </c>
      <c r="L9370" s="1" t="s">
        <v>26</v>
      </c>
    </row>
    <row r="9371" spans="1:12" x14ac:dyDescent="0.2">
      <c r="A9371" s="1" t="s">
        <v>234</v>
      </c>
      <c r="B9371" s="1" t="s">
        <v>13</v>
      </c>
      <c r="C9371" s="2">
        <v>43890</v>
      </c>
      <c r="D9371" s="1" t="s">
        <v>163</v>
      </c>
      <c r="E9371" s="1"/>
      <c r="F9371" s="1" t="s">
        <v>4841</v>
      </c>
      <c r="G9371" s="3"/>
      <c r="H9371" s="3">
        <v>97.49</v>
      </c>
      <c r="I9371" s="1" t="s">
        <v>106</v>
      </c>
      <c r="J9371" s="1" t="s">
        <v>122</v>
      </c>
      <c r="K9371" s="1" t="s">
        <v>84</v>
      </c>
      <c r="L9371" s="1" t="s">
        <v>26</v>
      </c>
    </row>
    <row r="9372" spans="1:12" x14ac:dyDescent="0.2">
      <c r="A9372" s="1" t="s">
        <v>234</v>
      </c>
      <c r="B9372" s="1" t="s">
        <v>13</v>
      </c>
      <c r="C9372" s="2">
        <v>43890</v>
      </c>
      <c r="D9372" s="1" t="s">
        <v>163</v>
      </c>
      <c r="E9372" s="1"/>
      <c r="F9372" s="1" t="s">
        <v>4752</v>
      </c>
      <c r="G9372" s="3"/>
      <c r="H9372" s="3">
        <v>59.56</v>
      </c>
      <c r="I9372" s="1" t="s">
        <v>108</v>
      </c>
      <c r="J9372" s="1" t="s">
        <v>117</v>
      </c>
      <c r="K9372" s="1" t="s">
        <v>84</v>
      </c>
      <c r="L9372" s="1" t="s">
        <v>306</v>
      </c>
    </row>
    <row r="9373" spans="1:12" x14ac:dyDescent="0.2">
      <c r="A9373" s="1" t="s">
        <v>234</v>
      </c>
      <c r="B9373" s="1" t="s">
        <v>13</v>
      </c>
      <c r="C9373" s="2">
        <v>43890</v>
      </c>
      <c r="D9373" s="1" t="s">
        <v>165</v>
      </c>
      <c r="E9373" s="1"/>
      <c r="F9373" s="1" t="s">
        <v>4664</v>
      </c>
      <c r="G9373" s="3">
        <v>72.510000000000005</v>
      </c>
      <c r="H9373" s="3"/>
      <c r="I9373" s="1" t="s">
        <v>106</v>
      </c>
      <c r="J9373" s="1" t="s">
        <v>121</v>
      </c>
      <c r="K9373" s="1" t="s">
        <v>84</v>
      </c>
      <c r="L9373" s="1" t="s">
        <v>29</v>
      </c>
    </row>
    <row r="9374" spans="1:12" x14ac:dyDescent="0.2">
      <c r="A9374" s="1" t="s">
        <v>234</v>
      </c>
      <c r="B9374" s="1" t="s">
        <v>13</v>
      </c>
      <c r="C9374" s="2">
        <v>43890</v>
      </c>
      <c r="D9374" s="1" t="s">
        <v>4625</v>
      </c>
      <c r="E9374" s="1"/>
      <c r="F9374" s="1" t="s">
        <v>5735</v>
      </c>
      <c r="G9374" s="3">
        <v>28.79</v>
      </c>
      <c r="H9374" s="3"/>
      <c r="I9374" s="1" t="s">
        <v>106</v>
      </c>
      <c r="J9374" s="1" t="s">
        <v>121</v>
      </c>
      <c r="K9374" s="1" t="s">
        <v>84</v>
      </c>
      <c r="L9374" s="1" t="s">
        <v>66</v>
      </c>
    </row>
    <row r="9375" spans="1:12" x14ac:dyDescent="0.2">
      <c r="A9375" s="1" t="s">
        <v>234</v>
      </c>
      <c r="B9375" s="1" t="s">
        <v>13</v>
      </c>
      <c r="C9375" s="2">
        <v>43890</v>
      </c>
      <c r="D9375" s="1" t="s">
        <v>164</v>
      </c>
      <c r="E9375" s="1"/>
      <c r="F9375" s="1" t="s">
        <v>5231</v>
      </c>
      <c r="G9375" s="3">
        <v>625</v>
      </c>
      <c r="H9375" s="3"/>
      <c r="I9375" s="1" t="s">
        <v>87</v>
      </c>
      <c r="J9375" s="1" t="s">
        <v>116</v>
      </c>
      <c r="K9375" s="1" t="s">
        <v>84</v>
      </c>
      <c r="L9375" s="1" t="s">
        <v>300</v>
      </c>
    </row>
    <row r="9376" spans="1:12" x14ac:dyDescent="0.2">
      <c r="A9376" s="1" t="s">
        <v>234</v>
      </c>
      <c r="B9376" s="1" t="s">
        <v>13</v>
      </c>
      <c r="C9376" s="2">
        <v>43890</v>
      </c>
      <c r="D9376" s="1" t="s">
        <v>163</v>
      </c>
      <c r="E9376" s="1"/>
      <c r="F9376" s="1" t="s">
        <v>4918</v>
      </c>
      <c r="G9376" s="3"/>
      <c r="H9376" s="3">
        <v>736.66</v>
      </c>
      <c r="I9376" s="1" t="s">
        <v>87</v>
      </c>
      <c r="J9376" s="1" t="s">
        <v>116</v>
      </c>
      <c r="K9376" s="1" t="s">
        <v>84</v>
      </c>
      <c r="L9376" s="1" t="s">
        <v>104</v>
      </c>
    </row>
    <row r="9377" spans="1:12" x14ac:dyDescent="0.2">
      <c r="A9377" s="1" t="s">
        <v>234</v>
      </c>
      <c r="B9377" s="1" t="s">
        <v>13</v>
      </c>
      <c r="C9377" s="2">
        <v>43890</v>
      </c>
      <c r="D9377" s="1" t="s">
        <v>4625</v>
      </c>
      <c r="E9377" s="1"/>
      <c r="F9377" s="1" t="s">
        <v>5029</v>
      </c>
      <c r="G9377" s="3">
        <v>14.7</v>
      </c>
      <c r="H9377" s="3"/>
      <c r="I9377" s="1" t="s">
        <v>87</v>
      </c>
      <c r="J9377" s="1" t="s">
        <v>116</v>
      </c>
      <c r="K9377" s="1" t="s">
        <v>12</v>
      </c>
      <c r="L9377" s="1" t="s">
        <v>77</v>
      </c>
    </row>
    <row r="9378" spans="1:12" x14ac:dyDescent="0.2">
      <c r="A9378" s="1" t="s">
        <v>234</v>
      </c>
      <c r="B9378" s="1" t="s">
        <v>13</v>
      </c>
      <c r="C9378" s="2">
        <v>43890</v>
      </c>
      <c r="D9378" s="1" t="s">
        <v>163</v>
      </c>
      <c r="E9378" s="1"/>
      <c r="F9378" s="1" t="s">
        <v>5457</v>
      </c>
      <c r="G9378" s="3"/>
      <c r="H9378" s="3">
        <v>894.92</v>
      </c>
      <c r="I9378" s="1" t="s">
        <v>87</v>
      </c>
      <c r="J9378" s="1" t="s">
        <v>253</v>
      </c>
      <c r="K9378" s="1" t="s">
        <v>12</v>
      </c>
      <c r="L9378" s="1" t="s">
        <v>1047</v>
      </c>
    </row>
    <row r="9379" spans="1:12" x14ac:dyDescent="0.2">
      <c r="A9379" s="1" t="s">
        <v>234</v>
      </c>
      <c r="B9379" s="1" t="s">
        <v>13</v>
      </c>
      <c r="C9379" s="2">
        <v>43890</v>
      </c>
      <c r="D9379" s="1" t="s">
        <v>166</v>
      </c>
      <c r="E9379" s="1"/>
      <c r="F9379" s="1" t="s">
        <v>4663</v>
      </c>
      <c r="G9379" s="3">
        <v>114.23</v>
      </c>
      <c r="H9379" s="3"/>
      <c r="I9379" s="1" t="s">
        <v>120</v>
      </c>
      <c r="J9379" s="1" t="s">
        <v>171</v>
      </c>
      <c r="K9379" s="1" t="s">
        <v>84</v>
      </c>
      <c r="L9379" s="1" t="s">
        <v>2028</v>
      </c>
    </row>
    <row r="9380" spans="1:12" x14ac:dyDescent="0.2">
      <c r="A9380" s="1" t="s">
        <v>234</v>
      </c>
      <c r="B9380" s="1" t="s">
        <v>13</v>
      </c>
      <c r="C9380" s="2">
        <v>43890</v>
      </c>
      <c r="D9380" s="1" t="s">
        <v>165</v>
      </c>
      <c r="E9380" s="1"/>
      <c r="F9380" s="1" t="s">
        <v>6040</v>
      </c>
      <c r="G9380" s="3">
        <v>736.4</v>
      </c>
      <c r="H9380" s="3"/>
      <c r="I9380" s="1" t="s">
        <v>120</v>
      </c>
      <c r="J9380" s="1" t="s">
        <v>171</v>
      </c>
      <c r="K9380" s="1" t="s">
        <v>12</v>
      </c>
      <c r="L9380" s="1" t="s">
        <v>101</v>
      </c>
    </row>
    <row r="9381" spans="1:12" x14ac:dyDescent="0.2">
      <c r="A9381" s="1" t="s">
        <v>234</v>
      </c>
      <c r="B9381" s="1" t="s">
        <v>13</v>
      </c>
      <c r="C9381" s="2">
        <v>43890</v>
      </c>
      <c r="D9381" s="1" t="s">
        <v>4625</v>
      </c>
      <c r="E9381" s="1"/>
      <c r="F9381" s="1" t="s">
        <v>5185</v>
      </c>
      <c r="G9381" s="3">
        <v>49.79</v>
      </c>
      <c r="H9381" s="3"/>
      <c r="I9381" s="1" t="s">
        <v>120</v>
      </c>
      <c r="J9381" s="1" t="s">
        <v>171</v>
      </c>
      <c r="K9381" s="1" t="s">
        <v>12</v>
      </c>
      <c r="L9381" s="1" t="s">
        <v>110</v>
      </c>
    </row>
    <row r="9382" spans="1:12" x14ac:dyDescent="0.2">
      <c r="A9382" s="1" t="s">
        <v>234</v>
      </c>
      <c r="B9382" s="1" t="s">
        <v>13</v>
      </c>
      <c r="C9382" s="2">
        <v>43890</v>
      </c>
      <c r="D9382" s="1" t="s">
        <v>160</v>
      </c>
      <c r="E9382" s="1"/>
      <c r="F9382" s="1" t="s">
        <v>6041</v>
      </c>
      <c r="G9382" s="3"/>
      <c r="H9382" s="3">
        <v>840</v>
      </c>
      <c r="I9382" s="1" t="s">
        <v>232</v>
      </c>
      <c r="J9382" s="1" t="s">
        <v>233</v>
      </c>
      <c r="K9382" s="1" t="s">
        <v>12</v>
      </c>
      <c r="L9382" s="1" t="s">
        <v>384</v>
      </c>
    </row>
    <row r="9383" spans="1:12" x14ac:dyDescent="0.2">
      <c r="A9383" s="1" t="s">
        <v>234</v>
      </c>
      <c r="B9383" s="1" t="s">
        <v>13</v>
      </c>
      <c r="C9383" s="2">
        <v>43890</v>
      </c>
      <c r="D9383" s="1" t="s">
        <v>166</v>
      </c>
      <c r="E9383" s="1"/>
      <c r="F9383" s="1" t="s">
        <v>6025</v>
      </c>
      <c r="G9383" s="3">
        <v>986.44</v>
      </c>
      <c r="H9383" s="3"/>
      <c r="I9383" s="1" t="s">
        <v>83</v>
      </c>
      <c r="J9383" s="1" t="s">
        <v>230</v>
      </c>
      <c r="K9383" s="1" t="s">
        <v>12</v>
      </c>
      <c r="L9383" s="1" t="s">
        <v>73</v>
      </c>
    </row>
    <row r="9384" spans="1:12" x14ac:dyDescent="0.2">
      <c r="A9384" s="1" t="s">
        <v>234</v>
      </c>
      <c r="B9384" s="1" t="s">
        <v>13</v>
      </c>
      <c r="C9384" s="2">
        <v>43890</v>
      </c>
      <c r="D9384" s="1" t="s">
        <v>4610</v>
      </c>
      <c r="E9384" s="1"/>
      <c r="F9384" s="1" t="s">
        <v>6042</v>
      </c>
      <c r="G9384" s="3">
        <v>329.63</v>
      </c>
      <c r="H9384" s="3"/>
      <c r="I9384" s="1" t="s">
        <v>83</v>
      </c>
      <c r="J9384" s="1" t="s">
        <v>181</v>
      </c>
      <c r="K9384" s="1" t="s">
        <v>12</v>
      </c>
      <c r="L9384" s="1" t="s">
        <v>36</v>
      </c>
    </row>
    <row r="9385" spans="1:12" x14ac:dyDescent="0.2">
      <c r="A9385" s="1" t="s">
        <v>234</v>
      </c>
      <c r="B9385" s="1" t="s">
        <v>13</v>
      </c>
      <c r="C9385" s="2">
        <v>43890</v>
      </c>
      <c r="D9385" s="1" t="s">
        <v>167</v>
      </c>
      <c r="E9385" s="1"/>
      <c r="F9385" s="1" t="s">
        <v>6043</v>
      </c>
      <c r="G9385" s="3"/>
      <c r="H9385" s="3">
        <v>925.82</v>
      </c>
      <c r="I9385" s="1" t="s">
        <v>83</v>
      </c>
      <c r="J9385" s="1" t="s">
        <v>181</v>
      </c>
      <c r="K9385" s="1" t="s">
        <v>12</v>
      </c>
      <c r="L9385" s="1" t="s">
        <v>347</v>
      </c>
    </row>
    <row r="9386" spans="1:12" x14ac:dyDescent="0.2">
      <c r="A9386" s="1" t="s">
        <v>234</v>
      </c>
      <c r="B9386" s="1" t="s">
        <v>13</v>
      </c>
      <c r="C9386" s="2">
        <v>43890</v>
      </c>
      <c r="D9386" s="1" t="s">
        <v>167</v>
      </c>
      <c r="E9386" s="1"/>
      <c r="F9386" s="1" t="s">
        <v>6044</v>
      </c>
      <c r="G9386" s="3"/>
      <c r="H9386" s="3">
        <v>2386.8200000000002</v>
      </c>
      <c r="I9386" s="1" t="s">
        <v>83</v>
      </c>
      <c r="J9386" s="1" t="s">
        <v>181</v>
      </c>
      <c r="K9386" s="1" t="s">
        <v>12</v>
      </c>
      <c r="L9386" s="1" t="s">
        <v>36</v>
      </c>
    </row>
    <row r="9387" spans="1:12" x14ac:dyDescent="0.2">
      <c r="A9387" s="1" t="s">
        <v>234</v>
      </c>
      <c r="B9387" s="1" t="s">
        <v>13</v>
      </c>
      <c r="C9387" s="2">
        <v>43890</v>
      </c>
      <c r="D9387" s="1" t="s">
        <v>166</v>
      </c>
      <c r="E9387" s="1"/>
      <c r="F9387" s="1" t="s">
        <v>4800</v>
      </c>
      <c r="G9387" s="3">
        <v>1014.5</v>
      </c>
      <c r="H9387" s="3"/>
      <c r="I9387" s="1" t="s">
        <v>119</v>
      </c>
      <c r="J9387" s="1" t="s">
        <v>86</v>
      </c>
      <c r="K9387" s="1" t="s">
        <v>12</v>
      </c>
      <c r="L9387" s="1" t="s">
        <v>56</v>
      </c>
    </row>
    <row r="9388" spans="1:12" x14ac:dyDescent="0.2">
      <c r="A9388" s="1" t="s">
        <v>234</v>
      </c>
      <c r="B9388" s="1" t="s">
        <v>13</v>
      </c>
      <c r="C9388" s="2">
        <v>43890</v>
      </c>
      <c r="D9388" s="1" t="s">
        <v>160</v>
      </c>
      <c r="E9388" s="1"/>
      <c r="F9388" s="1" t="s">
        <v>6045</v>
      </c>
      <c r="G9388" s="3"/>
      <c r="H9388" s="3">
        <v>2298.21</v>
      </c>
      <c r="I9388" s="1" t="s">
        <v>119</v>
      </c>
      <c r="J9388" s="1" t="s">
        <v>86</v>
      </c>
      <c r="K9388" s="1" t="s">
        <v>12</v>
      </c>
      <c r="L9388" s="1" t="s">
        <v>15</v>
      </c>
    </row>
    <row r="9389" spans="1:12" x14ac:dyDescent="0.2">
      <c r="A9389" s="1" t="s">
        <v>234</v>
      </c>
      <c r="B9389" s="1" t="s">
        <v>13</v>
      </c>
      <c r="C9389" s="2">
        <v>43890</v>
      </c>
      <c r="D9389" s="1" t="s">
        <v>160</v>
      </c>
      <c r="E9389" s="1"/>
      <c r="F9389" s="1" t="s">
        <v>6046</v>
      </c>
      <c r="G9389" s="3"/>
      <c r="H9389" s="3">
        <v>950</v>
      </c>
      <c r="I9389" s="1" t="s">
        <v>119</v>
      </c>
      <c r="J9389" s="1" t="s">
        <v>86</v>
      </c>
      <c r="K9389" s="1" t="s">
        <v>12</v>
      </c>
      <c r="L9389" s="1" t="s">
        <v>283</v>
      </c>
    </row>
    <row r="9390" spans="1:12" x14ac:dyDescent="0.2">
      <c r="A9390" s="1" t="s">
        <v>234</v>
      </c>
      <c r="B9390" s="1" t="s">
        <v>13</v>
      </c>
      <c r="C9390" s="2">
        <v>43890</v>
      </c>
      <c r="D9390" s="1" t="s">
        <v>161</v>
      </c>
      <c r="E9390" s="1"/>
      <c r="F9390" s="1" t="s">
        <v>6047</v>
      </c>
      <c r="G9390" s="3"/>
      <c r="H9390" s="3">
        <v>523.33000000000004</v>
      </c>
      <c r="I9390" s="1" t="s">
        <v>119</v>
      </c>
      <c r="J9390" s="1" t="s">
        <v>86</v>
      </c>
      <c r="K9390" s="1" t="s">
        <v>12</v>
      </c>
      <c r="L9390" s="1" t="s">
        <v>182</v>
      </c>
    </row>
    <row r="9391" spans="1:12" x14ac:dyDescent="0.2">
      <c r="A9391" s="1" t="s">
        <v>234</v>
      </c>
      <c r="B9391" s="1" t="s">
        <v>13</v>
      </c>
      <c r="C9391" s="2">
        <v>43890</v>
      </c>
      <c r="D9391" s="1" t="s">
        <v>161</v>
      </c>
      <c r="E9391" s="1"/>
      <c r="F9391" s="1" t="s">
        <v>6048</v>
      </c>
      <c r="G9391" s="3"/>
      <c r="H9391" s="3">
        <v>1509.34</v>
      </c>
      <c r="I9391" s="1" t="s">
        <v>119</v>
      </c>
      <c r="J9391" s="1" t="s">
        <v>86</v>
      </c>
      <c r="K9391" s="1" t="s">
        <v>12</v>
      </c>
      <c r="L9391" s="1" t="s">
        <v>54</v>
      </c>
    </row>
    <row r="9392" spans="1:12" x14ac:dyDescent="0.2">
      <c r="A9392" s="1" t="s">
        <v>234</v>
      </c>
      <c r="B9392" s="1" t="s">
        <v>13</v>
      </c>
      <c r="C9392" s="2">
        <v>43890</v>
      </c>
      <c r="D9392" s="1" t="s">
        <v>161</v>
      </c>
      <c r="E9392" s="1"/>
      <c r="F9392" s="1" t="s">
        <v>6049</v>
      </c>
      <c r="G9392" s="3"/>
      <c r="H9392" s="3">
        <v>840</v>
      </c>
      <c r="I9392" s="1" t="s">
        <v>119</v>
      </c>
      <c r="J9392" s="1" t="s">
        <v>86</v>
      </c>
      <c r="K9392" s="1" t="s">
        <v>12</v>
      </c>
      <c r="L9392" s="1" t="s">
        <v>349</v>
      </c>
    </row>
    <row r="9393" spans="1:12" x14ac:dyDescent="0.2">
      <c r="A9393" s="1" t="s">
        <v>234</v>
      </c>
      <c r="B9393" s="1" t="s">
        <v>13</v>
      </c>
      <c r="C9393" s="2">
        <v>43890</v>
      </c>
      <c r="D9393" s="1" t="s">
        <v>164</v>
      </c>
      <c r="E9393" s="1"/>
      <c r="F9393" s="1" t="s">
        <v>5856</v>
      </c>
      <c r="G9393" s="3">
        <v>1627.96</v>
      </c>
      <c r="H9393" s="3"/>
      <c r="I9393" s="1" t="s">
        <v>119</v>
      </c>
      <c r="J9393" s="1" t="s">
        <v>86</v>
      </c>
      <c r="K9393" s="1" t="s">
        <v>84</v>
      </c>
      <c r="L9393" s="1" t="s">
        <v>63</v>
      </c>
    </row>
    <row r="9394" spans="1:12" x14ac:dyDescent="0.2">
      <c r="A9394" s="1" t="s">
        <v>234</v>
      </c>
      <c r="B9394" s="1" t="s">
        <v>13</v>
      </c>
      <c r="C9394" s="2">
        <v>43890</v>
      </c>
      <c r="D9394" s="1" t="s">
        <v>164</v>
      </c>
      <c r="E9394" s="1"/>
      <c r="F9394" s="1" t="s">
        <v>6050</v>
      </c>
      <c r="G9394" s="3">
        <v>1475.35</v>
      </c>
      <c r="H9394" s="3"/>
      <c r="I9394" s="1" t="s">
        <v>119</v>
      </c>
      <c r="J9394" s="1" t="s">
        <v>86</v>
      </c>
      <c r="K9394" s="1" t="s">
        <v>12</v>
      </c>
      <c r="L9394" s="1" t="s">
        <v>451</v>
      </c>
    </row>
    <row r="9395" spans="1:12" x14ac:dyDescent="0.2">
      <c r="A9395" s="1" t="s">
        <v>234</v>
      </c>
      <c r="B9395" s="1" t="s">
        <v>13</v>
      </c>
      <c r="C9395" s="2">
        <v>43890</v>
      </c>
      <c r="D9395" s="1" t="s">
        <v>163</v>
      </c>
      <c r="E9395" s="1"/>
      <c r="F9395" s="1" t="s">
        <v>5545</v>
      </c>
      <c r="G9395" s="3"/>
      <c r="H9395" s="3">
        <v>1172.56</v>
      </c>
      <c r="I9395" s="1" t="s">
        <v>119</v>
      </c>
      <c r="J9395" s="1" t="s">
        <v>86</v>
      </c>
      <c r="K9395" s="1" t="s">
        <v>84</v>
      </c>
      <c r="L9395" s="1" t="s">
        <v>29</v>
      </c>
    </row>
    <row r="9396" spans="1:12" x14ac:dyDescent="0.2">
      <c r="A9396" s="1" t="s">
        <v>234</v>
      </c>
      <c r="B9396" s="1" t="s">
        <v>13</v>
      </c>
      <c r="C9396" s="2">
        <v>43890</v>
      </c>
      <c r="D9396" s="1" t="s">
        <v>163</v>
      </c>
      <c r="E9396" s="1"/>
      <c r="F9396" s="1" t="s">
        <v>4756</v>
      </c>
      <c r="G9396" s="3"/>
      <c r="H9396" s="3">
        <v>941.3</v>
      </c>
      <c r="I9396" s="1" t="s">
        <v>119</v>
      </c>
      <c r="J9396" s="1" t="s">
        <v>86</v>
      </c>
      <c r="K9396" s="1" t="s">
        <v>84</v>
      </c>
      <c r="L9396" s="1" t="s">
        <v>111</v>
      </c>
    </row>
    <row r="9397" spans="1:12" x14ac:dyDescent="0.2">
      <c r="A9397" s="1" t="s">
        <v>234</v>
      </c>
      <c r="B9397" s="1" t="s">
        <v>13</v>
      </c>
      <c r="C9397" s="2">
        <v>43890</v>
      </c>
      <c r="D9397" s="1" t="s">
        <v>165</v>
      </c>
      <c r="E9397" s="1"/>
      <c r="F9397" s="1" t="s">
        <v>5627</v>
      </c>
      <c r="G9397" s="3">
        <v>238.76</v>
      </c>
      <c r="H9397" s="3"/>
      <c r="I9397" s="1" t="s">
        <v>119</v>
      </c>
      <c r="J9397" s="1" t="s">
        <v>86</v>
      </c>
      <c r="K9397" s="1" t="s">
        <v>12</v>
      </c>
      <c r="L9397" s="1" t="s">
        <v>409</v>
      </c>
    </row>
    <row r="9398" spans="1:12" x14ac:dyDescent="0.2">
      <c r="A9398" s="1" t="s">
        <v>234</v>
      </c>
      <c r="B9398" s="1" t="s">
        <v>13</v>
      </c>
      <c r="C9398" s="2">
        <v>43890</v>
      </c>
      <c r="D9398" s="1" t="s">
        <v>165</v>
      </c>
      <c r="E9398" s="1"/>
      <c r="F9398" s="1" t="s">
        <v>5933</v>
      </c>
      <c r="G9398" s="3">
        <v>845.47</v>
      </c>
      <c r="H9398" s="3"/>
      <c r="I9398" s="1" t="s">
        <v>119</v>
      </c>
      <c r="J9398" s="1" t="s">
        <v>86</v>
      </c>
      <c r="K9398" s="1" t="s">
        <v>84</v>
      </c>
      <c r="L9398" s="1" t="s">
        <v>114</v>
      </c>
    </row>
    <row r="9399" spans="1:12" x14ac:dyDescent="0.2">
      <c r="A9399" s="1" t="s">
        <v>234</v>
      </c>
      <c r="B9399" s="1" t="s">
        <v>13</v>
      </c>
      <c r="C9399" s="2">
        <v>43890</v>
      </c>
      <c r="D9399" s="1" t="s">
        <v>165</v>
      </c>
      <c r="E9399" s="1"/>
      <c r="F9399" s="1" t="s">
        <v>4622</v>
      </c>
      <c r="G9399" s="3">
        <v>1405.6</v>
      </c>
      <c r="H9399" s="3"/>
      <c r="I9399" s="1" t="s">
        <v>119</v>
      </c>
      <c r="J9399" s="1" t="s">
        <v>86</v>
      </c>
      <c r="K9399" s="1" t="s">
        <v>12</v>
      </c>
      <c r="L9399" s="1" t="s">
        <v>56</v>
      </c>
    </row>
    <row r="9400" spans="1:12" x14ac:dyDescent="0.2">
      <c r="A9400" s="1" t="s">
        <v>234</v>
      </c>
      <c r="B9400" s="1" t="s">
        <v>13</v>
      </c>
      <c r="C9400" s="2">
        <v>43890</v>
      </c>
      <c r="D9400" s="1" t="s">
        <v>165</v>
      </c>
      <c r="E9400" s="1"/>
      <c r="F9400" s="1" t="s">
        <v>6051</v>
      </c>
      <c r="G9400" s="3">
        <v>1377.5</v>
      </c>
      <c r="H9400" s="3"/>
      <c r="I9400" s="1" t="s">
        <v>119</v>
      </c>
      <c r="J9400" s="1" t="s">
        <v>86</v>
      </c>
      <c r="K9400" s="1" t="s">
        <v>12</v>
      </c>
      <c r="L9400" s="1" t="s">
        <v>3200</v>
      </c>
    </row>
    <row r="9401" spans="1:12" x14ac:dyDescent="0.2">
      <c r="A9401" s="1" t="s">
        <v>234</v>
      </c>
      <c r="B9401" s="1" t="s">
        <v>13</v>
      </c>
      <c r="C9401" s="2">
        <v>43890</v>
      </c>
      <c r="D9401" s="1" t="s">
        <v>162</v>
      </c>
      <c r="E9401" s="1"/>
      <c r="F9401" s="1" t="s">
        <v>6052</v>
      </c>
      <c r="G9401" s="3">
        <v>636</v>
      </c>
      <c r="H9401" s="3"/>
      <c r="I9401" s="1" t="s">
        <v>119</v>
      </c>
      <c r="J9401" s="1" t="s">
        <v>86</v>
      </c>
      <c r="K9401" s="1" t="s">
        <v>12</v>
      </c>
      <c r="L9401" s="1" t="s">
        <v>389</v>
      </c>
    </row>
    <row r="9402" spans="1:12" x14ac:dyDescent="0.2">
      <c r="A9402" s="1" t="s">
        <v>234</v>
      </c>
      <c r="B9402" s="1" t="s">
        <v>13</v>
      </c>
      <c r="C9402" s="2">
        <v>43890</v>
      </c>
      <c r="D9402" s="1" t="s">
        <v>162</v>
      </c>
      <c r="E9402" s="1"/>
      <c r="F9402" s="1" t="s">
        <v>6053</v>
      </c>
      <c r="G9402" s="3">
        <v>950</v>
      </c>
      <c r="H9402" s="3"/>
      <c r="I9402" s="1" t="s">
        <v>119</v>
      </c>
      <c r="J9402" s="1" t="s">
        <v>86</v>
      </c>
      <c r="K9402" s="1" t="s">
        <v>12</v>
      </c>
      <c r="L9402" s="1" t="s">
        <v>2990</v>
      </c>
    </row>
    <row r="9403" spans="1:12" x14ac:dyDescent="0.2">
      <c r="A9403" s="1" t="s">
        <v>234</v>
      </c>
      <c r="B9403" s="1" t="s">
        <v>13</v>
      </c>
      <c r="C9403" s="2">
        <v>43890</v>
      </c>
      <c r="D9403" s="1" t="s">
        <v>4619</v>
      </c>
      <c r="E9403" s="1"/>
      <c r="F9403" s="1" t="s">
        <v>6054</v>
      </c>
      <c r="G9403" s="3">
        <v>178.16</v>
      </c>
      <c r="H9403" s="3"/>
      <c r="I9403" s="1" t="s">
        <v>119</v>
      </c>
      <c r="J9403" s="1" t="s">
        <v>86</v>
      </c>
      <c r="K9403" s="1" t="s">
        <v>12</v>
      </c>
      <c r="L9403" s="1" t="s">
        <v>62</v>
      </c>
    </row>
    <row r="9404" spans="1:12" x14ac:dyDescent="0.2">
      <c r="A9404" s="1" t="s">
        <v>234</v>
      </c>
      <c r="B9404" s="1" t="s">
        <v>13</v>
      </c>
      <c r="C9404" s="2">
        <v>43890</v>
      </c>
      <c r="D9404" s="1" t="s">
        <v>167</v>
      </c>
      <c r="E9404" s="1"/>
      <c r="F9404" s="1" t="s">
        <v>6055</v>
      </c>
      <c r="G9404" s="3"/>
      <c r="H9404" s="3">
        <v>744</v>
      </c>
      <c r="I9404" s="1" t="s">
        <v>119</v>
      </c>
      <c r="J9404" s="1" t="s">
        <v>86</v>
      </c>
      <c r="K9404" s="1" t="s">
        <v>12</v>
      </c>
      <c r="L9404" s="1" t="s">
        <v>471</v>
      </c>
    </row>
    <row r="9405" spans="1:12" x14ac:dyDescent="0.2">
      <c r="A9405" s="1" t="s">
        <v>234</v>
      </c>
      <c r="B9405" s="1" t="s">
        <v>13</v>
      </c>
      <c r="C9405" s="2">
        <v>43890</v>
      </c>
      <c r="D9405" s="1" t="s">
        <v>167</v>
      </c>
      <c r="E9405" s="1"/>
      <c r="F9405" s="1" t="s">
        <v>6056</v>
      </c>
      <c r="G9405" s="3"/>
      <c r="H9405" s="3">
        <v>919.93</v>
      </c>
      <c r="I9405" s="1" t="s">
        <v>119</v>
      </c>
      <c r="J9405" s="1" t="s">
        <v>86</v>
      </c>
      <c r="K9405" s="1" t="s">
        <v>12</v>
      </c>
      <c r="L9405" s="1" t="s">
        <v>72</v>
      </c>
    </row>
    <row r="9406" spans="1:12" x14ac:dyDescent="0.2">
      <c r="A9406" s="1" t="s">
        <v>234</v>
      </c>
      <c r="B9406" s="1" t="s">
        <v>13</v>
      </c>
      <c r="C9406" s="2">
        <v>43890</v>
      </c>
      <c r="D9406" s="1" t="s">
        <v>4619</v>
      </c>
      <c r="E9406" s="1"/>
      <c r="F9406" s="1" t="s">
        <v>4630</v>
      </c>
      <c r="G9406" s="3">
        <v>6.48</v>
      </c>
      <c r="H9406" s="3"/>
      <c r="I9406" s="1" t="s">
        <v>83</v>
      </c>
      <c r="J9406" s="1" t="s">
        <v>175</v>
      </c>
      <c r="K9406" s="1" t="s">
        <v>84</v>
      </c>
      <c r="L9406" s="1" t="s">
        <v>26</v>
      </c>
    </row>
    <row r="9407" spans="1:12" x14ac:dyDescent="0.2">
      <c r="A9407" s="1" t="s">
        <v>234</v>
      </c>
      <c r="B9407" s="1" t="s">
        <v>13</v>
      </c>
      <c r="C9407" s="2">
        <v>43890</v>
      </c>
      <c r="D9407" s="1" t="s">
        <v>4610</v>
      </c>
      <c r="E9407" s="1"/>
      <c r="F9407" s="1" t="s">
        <v>4847</v>
      </c>
      <c r="G9407" s="3">
        <v>24.54</v>
      </c>
      <c r="H9407" s="3"/>
      <c r="I9407" s="1" t="s">
        <v>83</v>
      </c>
      <c r="J9407" s="1" t="s">
        <v>175</v>
      </c>
      <c r="K9407" s="1" t="s">
        <v>84</v>
      </c>
      <c r="L9407" s="1" t="s">
        <v>2028</v>
      </c>
    </row>
    <row r="9408" spans="1:12" x14ac:dyDescent="0.2">
      <c r="A9408" s="1" t="s">
        <v>234</v>
      </c>
      <c r="B9408" s="1" t="s">
        <v>13</v>
      </c>
      <c r="C9408" s="2">
        <v>43890</v>
      </c>
      <c r="D9408" s="1" t="s">
        <v>4619</v>
      </c>
      <c r="E9408" s="1"/>
      <c r="F9408" s="1" t="s">
        <v>4677</v>
      </c>
      <c r="G9408" s="3">
        <v>0.98</v>
      </c>
      <c r="H9408" s="3"/>
      <c r="I9408" s="1" t="s">
        <v>179</v>
      </c>
      <c r="J9408" s="1" t="s">
        <v>89</v>
      </c>
      <c r="K9408" s="1" t="s">
        <v>84</v>
      </c>
      <c r="L9408" s="1" t="s">
        <v>306</v>
      </c>
    </row>
    <row r="9409" spans="1:12" x14ac:dyDescent="0.2">
      <c r="A9409" s="1" t="s">
        <v>234</v>
      </c>
      <c r="B9409" s="1" t="s">
        <v>13</v>
      </c>
      <c r="C9409" s="2">
        <v>43890</v>
      </c>
      <c r="D9409" s="1" t="s">
        <v>160</v>
      </c>
      <c r="E9409" s="1"/>
      <c r="F9409" s="1" t="s">
        <v>5206</v>
      </c>
      <c r="G9409" s="3"/>
      <c r="H9409" s="3">
        <v>718.37</v>
      </c>
      <c r="I9409" s="1" t="s">
        <v>85</v>
      </c>
      <c r="J9409" s="1" t="s">
        <v>125</v>
      </c>
      <c r="K9409" s="1" t="s">
        <v>84</v>
      </c>
      <c r="L9409" s="1" t="s">
        <v>114</v>
      </c>
    </row>
    <row r="9410" spans="1:12" x14ac:dyDescent="0.2">
      <c r="A9410" s="1" t="s">
        <v>234</v>
      </c>
      <c r="B9410" s="1" t="s">
        <v>13</v>
      </c>
      <c r="C9410" s="2">
        <v>43890</v>
      </c>
      <c r="D9410" s="1" t="s">
        <v>160</v>
      </c>
      <c r="E9410" s="1"/>
      <c r="F9410" s="1" t="s">
        <v>6057</v>
      </c>
      <c r="G9410" s="3"/>
      <c r="H9410" s="3">
        <v>887.23</v>
      </c>
      <c r="I9410" s="1" t="s">
        <v>85</v>
      </c>
      <c r="J9410" s="1" t="s">
        <v>125</v>
      </c>
      <c r="K9410" s="1" t="s">
        <v>12</v>
      </c>
      <c r="L9410" s="1" t="s">
        <v>33</v>
      </c>
    </row>
    <row r="9411" spans="1:12" x14ac:dyDescent="0.2">
      <c r="A9411" s="1" t="s">
        <v>234</v>
      </c>
      <c r="B9411" s="1" t="s">
        <v>13</v>
      </c>
      <c r="C9411" s="2">
        <v>43890</v>
      </c>
      <c r="D9411" s="1" t="s">
        <v>161</v>
      </c>
      <c r="E9411" s="1"/>
      <c r="F9411" s="1" t="s">
        <v>5187</v>
      </c>
      <c r="G9411" s="3"/>
      <c r="H9411" s="3">
        <v>449.52</v>
      </c>
      <c r="I9411" s="1" t="s">
        <v>123</v>
      </c>
      <c r="J9411" s="1" t="s">
        <v>124</v>
      </c>
      <c r="K9411" s="1" t="s">
        <v>12</v>
      </c>
      <c r="L9411" s="1" t="s">
        <v>92</v>
      </c>
    </row>
    <row r="9412" spans="1:12" x14ac:dyDescent="0.2">
      <c r="A9412" s="1" t="s">
        <v>234</v>
      </c>
      <c r="B9412" s="1" t="s">
        <v>13</v>
      </c>
      <c r="C9412" s="2">
        <v>43890</v>
      </c>
      <c r="D9412" s="1" t="s">
        <v>165</v>
      </c>
      <c r="E9412" s="1"/>
      <c r="F9412" s="1" t="s">
        <v>4668</v>
      </c>
      <c r="G9412" s="3">
        <v>658.73</v>
      </c>
      <c r="H9412" s="3"/>
      <c r="I9412" s="1" t="s">
        <v>123</v>
      </c>
      <c r="J9412" s="1" t="s">
        <v>124</v>
      </c>
      <c r="K9412" s="1" t="s">
        <v>12</v>
      </c>
      <c r="L9412" s="1" t="s">
        <v>261</v>
      </c>
    </row>
    <row r="9413" spans="1:12" x14ac:dyDescent="0.2">
      <c r="A9413" s="1" t="s">
        <v>234</v>
      </c>
      <c r="B9413" s="1" t="s">
        <v>13</v>
      </c>
      <c r="C9413" s="2">
        <v>43890</v>
      </c>
      <c r="D9413" s="1" t="s">
        <v>4614</v>
      </c>
      <c r="E9413" s="1"/>
      <c r="F9413" s="1" t="s">
        <v>4618</v>
      </c>
      <c r="G9413" s="3">
        <v>23.93</v>
      </c>
      <c r="H9413" s="3"/>
      <c r="I9413" s="1" t="s">
        <v>123</v>
      </c>
      <c r="J9413" s="1" t="s">
        <v>124</v>
      </c>
      <c r="K9413" s="1" t="s">
        <v>12</v>
      </c>
      <c r="L9413" s="1" t="s">
        <v>77</v>
      </c>
    </row>
    <row r="9414" spans="1:12" x14ac:dyDescent="0.2">
      <c r="A9414" s="1" t="s">
        <v>234</v>
      </c>
      <c r="B9414" s="1" t="s">
        <v>13</v>
      </c>
      <c r="C9414" s="2">
        <v>43890</v>
      </c>
      <c r="D9414" s="1" t="s">
        <v>166</v>
      </c>
      <c r="E9414" s="1"/>
      <c r="F9414" s="1" t="s">
        <v>4810</v>
      </c>
      <c r="G9414" s="3">
        <v>259.62</v>
      </c>
      <c r="H9414" s="3"/>
      <c r="I9414" s="1" t="s">
        <v>185</v>
      </c>
      <c r="J9414" s="1" t="s">
        <v>126</v>
      </c>
      <c r="K9414" s="1" t="s">
        <v>84</v>
      </c>
      <c r="L9414" s="1" t="s">
        <v>26</v>
      </c>
    </row>
    <row r="9415" spans="1:12" x14ac:dyDescent="0.2">
      <c r="A9415" s="1" t="s">
        <v>234</v>
      </c>
      <c r="B9415" s="1" t="s">
        <v>13</v>
      </c>
      <c r="C9415" s="2">
        <v>43890</v>
      </c>
      <c r="D9415" s="1" t="s">
        <v>4610</v>
      </c>
      <c r="E9415" s="1"/>
      <c r="F9415" s="1" t="s">
        <v>5647</v>
      </c>
      <c r="G9415" s="3">
        <v>73.33</v>
      </c>
      <c r="H9415" s="3"/>
      <c r="I9415" s="1" t="s">
        <v>185</v>
      </c>
      <c r="J9415" s="1" t="s">
        <v>126</v>
      </c>
      <c r="K9415" s="1" t="s">
        <v>12</v>
      </c>
      <c r="L9415" s="1" t="s">
        <v>261</v>
      </c>
    </row>
    <row r="9416" spans="1:12" x14ac:dyDescent="0.2">
      <c r="A9416" s="1" t="s">
        <v>234</v>
      </c>
      <c r="B9416" s="1" t="s">
        <v>13</v>
      </c>
      <c r="C9416" s="2">
        <v>43890</v>
      </c>
      <c r="D9416" s="1" t="s">
        <v>162</v>
      </c>
      <c r="E9416" s="1"/>
      <c r="F9416" s="1" t="s">
        <v>6058</v>
      </c>
      <c r="G9416" s="3">
        <v>1998.26</v>
      </c>
      <c r="H9416" s="3"/>
      <c r="I9416" s="1" t="s">
        <v>106</v>
      </c>
      <c r="J9416" s="1" t="s">
        <v>122</v>
      </c>
      <c r="K9416" s="1" t="s">
        <v>12</v>
      </c>
      <c r="L9416" s="1" t="s">
        <v>16</v>
      </c>
    </row>
    <row r="9417" spans="1:12" x14ac:dyDescent="0.2">
      <c r="A9417" s="1" t="s">
        <v>234</v>
      </c>
      <c r="B9417" s="1" t="s">
        <v>13</v>
      </c>
      <c r="C9417" s="2">
        <v>43890</v>
      </c>
      <c r="D9417" s="1" t="s">
        <v>4625</v>
      </c>
      <c r="E9417" s="1"/>
      <c r="F9417" s="1" t="s">
        <v>4988</v>
      </c>
      <c r="G9417" s="3">
        <v>3.02</v>
      </c>
      <c r="H9417" s="3"/>
      <c r="I9417" s="1" t="s">
        <v>108</v>
      </c>
      <c r="J9417" s="1" t="s">
        <v>117</v>
      </c>
      <c r="K9417" s="1" t="s">
        <v>84</v>
      </c>
      <c r="L9417" s="1" t="s">
        <v>111</v>
      </c>
    </row>
    <row r="9418" spans="1:12" x14ac:dyDescent="0.2">
      <c r="A9418" s="1" t="s">
        <v>234</v>
      </c>
      <c r="B9418" s="1" t="s">
        <v>13</v>
      </c>
      <c r="C9418" s="2">
        <v>43890</v>
      </c>
      <c r="D9418" s="1" t="s">
        <v>166</v>
      </c>
      <c r="E9418" s="1"/>
      <c r="F9418" s="1" t="s">
        <v>5263</v>
      </c>
      <c r="G9418" s="3">
        <v>57.23</v>
      </c>
      <c r="H9418" s="3"/>
      <c r="I9418" s="1" t="s">
        <v>106</v>
      </c>
      <c r="J9418" s="1" t="s">
        <v>121</v>
      </c>
      <c r="K9418" s="1" t="s">
        <v>84</v>
      </c>
      <c r="L9418" s="1" t="s">
        <v>306</v>
      </c>
    </row>
    <row r="9419" spans="1:12" x14ac:dyDescent="0.2">
      <c r="A9419" s="1" t="s">
        <v>234</v>
      </c>
      <c r="B9419" s="1" t="s">
        <v>13</v>
      </c>
      <c r="C9419" s="2">
        <v>43890</v>
      </c>
      <c r="D9419" s="1" t="s">
        <v>163</v>
      </c>
      <c r="E9419" s="1"/>
      <c r="F9419" s="1" t="s">
        <v>6059</v>
      </c>
      <c r="G9419" s="3"/>
      <c r="H9419" s="3">
        <v>1280</v>
      </c>
      <c r="I9419" s="1" t="s">
        <v>106</v>
      </c>
      <c r="J9419" s="1" t="s">
        <v>121</v>
      </c>
      <c r="K9419" s="1" t="s">
        <v>12</v>
      </c>
      <c r="L9419" s="1" t="s">
        <v>317</v>
      </c>
    </row>
    <row r="9420" spans="1:12" x14ac:dyDescent="0.2">
      <c r="A9420" s="1" t="s">
        <v>234</v>
      </c>
      <c r="B9420" s="1" t="s">
        <v>13</v>
      </c>
      <c r="C9420" s="2">
        <v>43890</v>
      </c>
      <c r="D9420" s="1" t="s">
        <v>167</v>
      </c>
      <c r="E9420" s="1"/>
      <c r="F9420" s="1" t="s">
        <v>6060</v>
      </c>
      <c r="G9420" s="3"/>
      <c r="H9420" s="3">
        <v>1232.06</v>
      </c>
      <c r="I9420" s="1" t="s">
        <v>106</v>
      </c>
      <c r="J9420" s="1" t="s">
        <v>121</v>
      </c>
      <c r="K9420" s="1" t="s">
        <v>12</v>
      </c>
      <c r="L9420" s="1" t="s">
        <v>65</v>
      </c>
    </row>
    <row r="9421" spans="1:12" x14ac:dyDescent="0.2">
      <c r="A9421" s="1" t="s">
        <v>234</v>
      </c>
      <c r="B9421" s="1" t="s">
        <v>13</v>
      </c>
      <c r="C9421" s="2">
        <v>43890</v>
      </c>
      <c r="D9421" s="1" t="s">
        <v>164</v>
      </c>
      <c r="E9421" s="1"/>
      <c r="F9421" s="1" t="s">
        <v>5211</v>
      </c>
      <c r="G9421" s="3">
        <v>368.31</v>
      </c>
      <c r="H9421" s="3"/>
      <c r="I9421" s="1" t="s">
        <v>87</v>
      </c>
      <c r="J9421" s="1" t="s">
        <v>116</v>
      </c>
      <c r="K9421" s="1" t="s">
        <v>12</v>
      </c>
      <c r="L9421" s="1" t="s">
        <v>1047</v>
      </c>
    </row>
    <row r="9422" spans="1:12" x14ac:dyDescent="0.2">
      <c r="A9422" s="1" t="s">
        <v>234</v>
      </c>
      <c r="B9422" s="1" t="s">
        <v>13</v>
      </c>
      <c r="C9422" s="2">
        <v>43890</v>
      </c>
      <c r="D9422" s="1" t="s">
        <v>164</v>
      </c>
      <c r="E9422" s="1"/>
      <c r="F9422" s="1" t="s">
        <v>4680</v>
      </c>
      <c r="G9422" s="3">
        <v>2091.83</v>
      </c>
      <c r="H9422" s="3"/>
      <c r="I9422" s="1" t="s">
        <v>87</v>
      </c>
      <c r="J9422" s="1" t="s">
        <v>116</v>
      </c>
      <c r="K9422" s="1" t="s">
        <v>84</v>
      </c>
      <c r="L9422" s="1" t="s">
        <v>241</v>
      </c>
    </row>
    <row r="9423" spans="1:12" x14ac:dyDescent="0.2">
      <c r="A9423" s="1" t="s">
        <v>234</v>
      </c>
      <c r="B9423" s="1" t="s">
        <v>13</v>
      </c>
      <c r="C9423" s="2">
        <v>43890</v>
      </c>
      <c r="D9423" s="1" t="s">
        <v>162</v>
      </c>
      <c r="E9423" s="1"/>
      <c r="F9423" s="1" t="s">
        <v>5964</v>
      </c>
      <c r="G9423" s="3">
        <v>980.77</v>
      </c>
      <c r="H9423" s="3"/>
      <c r="I9423" s="1" t="s">
        <v>87</v>
      </c>
      <c r="J9423" s="1" t="s">
        <v>116</v>
      </c>
      <c r="K9423" s="1" t="s">
        <v>12</v>
      </c>
      <c r="L9423" s="1" t="s">
        <v>80</v>
      </c>
    </row>
    <row r="9424" spans="1:12" x14ac:dyDescent="0.2">
      <c r="A9424" s="1" t="s">
        <v>234</v>
      </c>
      <c r="B9424" s="1" t="s">
        <v>13</v>
      </c>
      <c r="C9424" s="2">
        <v>43890</v>
      </c>
      <c r="D9424" s="1" t="s">
        <v>4625</v>
      </c>
      <c r="E9424" s="1"/>
      <c r="F9424" s="1" t="s">
        <v>5128</v>
      </c>
      <c r="G9424" s="3">
        <v>18.93</v>
      </c>
      <c r="H9424" s="3"/>
      <c r="I9424" s="1" t="s">
        <v>87</v>
      </c>
      <c r="J9424" s="1" t="s">
        <v>116</v>
      </c>
      <c r="K9424" s="1" t="s">
        <v>84</v>
      </c>
      <c r="L9424" s="1" t="s">
        <v>26</v>
      </c>
    </row>
    <row r="9425" spans="1:12" x14ac:dyDescent="0.2">
      <c r="A9425" s="1" t="s">
        <v>234</v>
      </c>
      <c r="B9425" s="1" t="s">
        <v>13</v>
      </c>
      <c r="C9425" s="2">
        <v>43890</v>
      </c>
      <c r="D9425" s="1" t="s">
        <v>163</v>
      </c>
      <c r="E9425" s="1"/>
      <c r="F9425" s="1" t="s">
        <v>4959</v>
      </c>
      <c r="G9425" s="3"/>
      <c r="H9425" s="3">
        <v>276.66000000000003</v>
      </c>
      <c r="I9425" s="1" t="s">
        <v>87</v>
      </c>
      <c r="J9425" s="1" t="s">
        <v>253</v>
      </c>
      <c r="K9425" s="1" t="s">
        <v>84</v>
      </c>
      <c r="L9425" s="1" t="s">
        <v>241</v>
      </c>
    </row>
    <row r="9426" spans="1:12" x14ac:dyDescent="0.2">
      <c r="A9426" s="1" t="s">
        <v>234</v>
      </c>
      <c r="B9426" s="1" t="s">
        <v>13</v>
      </c>
      <c r="C9426" s="2">
        <v>43890</v>
      </c>
      <c r="D9426" s="1" t="s">
        <v>161</v>
      </c>
      <c r="E9426" s="1"/>
      <c r="F9426" s="1" t="s">
        <v>4724</v>
      </c>
      <c r="G9426" s="3"/>
      <c r="H9426" s="3">
        <v>109.66</v>
      </c>
      <c r="I9426" s="1" t="s">
        <v>120</v>
      </c>
      <c r="J9426" s="1" t="s">
        <v>171</v>
      </c>
      <c r="K9426" s="1" t="s">
        <v>84</v>
      </c>
      <c r="L9426" s="1" t="s">
        <v>2028</v>
      </c>
    </row>
    <row r="9427" spans="1:12" x14ac:dyDescent="0.2">
      <c r="A9427" s="1" t="s">
        <v>234</v>
      </c>
      <c r="B9427" s="1" t="s">
        <v>13</v>
      </c>
      <c r="C9427" s="2">
        <v>43890</v>
      </c>
      <c r="D9427" s="1" t="s">
        <v>164</v>
      </c>
      <c r="E9427" s="1"/>
      <c r="F9427" s="1" t="s">
        <v>6061</v>
      </c>
      <c r="G9427" s="3">
        <v>1330.38</v>
      </c>
      <c r="H9427" s="3"/>
      <c r="I9427" s="1" t="s">
        <v>120</v>
      </c>
      <c r="J9427" s="1" t="s">
        <v>171</v>
      </c>
      <c r="K9427" s="1" t="s">
        <v>12</v>
      </c>
      <c r="L9427" s="1" t="s">
        <v>19</v>
      </c>
    </row>
    <row r="9428" spans="1:12" x14ac:dyDescent="0.2">
      <c r="A9428" s="1" t="s">
        <v>234</v>
      </c>
      <c r="B9428" s="1" t="s">
        <v>13</v>
      </c>
      <c r="C9428" s="2">
        <v>43890</v>
      </c>
      <c r="D9428" s="1" t="s">
        <v>163</v>
      </c>
      <c r="E9428" s="1"/>
      <c r="F9428" s="1" t="s">
        <v>6062</v>
      </c>
      <c r="G9428" s="3"/>
      <c r="H9428" s="3">
        <v>951.65</v>
      </c>
      <c r="I9428" s="1" t="s">
        <v>120</v>
      </c>
      <c r="J9428" s="1" t="s">
        <v>171</v>
      </c>
      <c r="K9428" s="1" t="s">
        <v>12</v>
      </c>
      <c r="L9428" s="1" t="s">
        <v>20</v>
      </c>
    </row>
    <row r="9429" spans="1:12" x14ac:dyDescent="0.2">
      <c r="A9429" s="1" t="s">
        <v>234</v>
      </c>
      <c r="B9429" s="1" t="s">
        <v>13</v>
      </c>
      <c r="C9429" s="2">
        <v>43890</v>
      </c>
      <c r="D9429" s="1" t="s">
        <v>165</v>
      </c>
      <c r="E9429" s="1"/>
      <c r="F9429" s="1" t="s">
        <v>4984</v>
      </c>
      <c r="G9429" s="3">
        <v>625</v>
      </c>
      <c r="H9429" s="3"/>
      <c r="I9429" s="1" t="s">
        <v>120</v>
      </c>
      <c r="J9429" s="1" t="s">
        <v>171</v>
      </c>
      <c r="K9429" s="1" t="s">
        <v>84</v>
      </c>
      <c r="L9429" s="1" t="s">
        <v>104</v>
      </c>
    </row>
    <row r="9430" spans="1:12" x14ac:dyDescent="0.2">
      <c r="A9430" s="1" t="s">
        <v>234</v>
      </c>
      <c r="B9430" s="1" t="s">
        <v>13</v>
      </c>
      <c r="C9430" s="2">
        <v>43890</v>
      </c>
      <c r="D9430" s="1" t="s">
        <v>162</v>
      </c>
      <c r="E9430" s="1"/>
      <c r="F9430" s="1" t="s">
        <v>6063</v>
      </c>
      <c r="G9430" s="3">
        <v>2499.6999999999998</v>
      </c>
      <c r="H9430" s="3"/>
      <c r="I9430" s="1" t="s">
        <v>120</v>
      </c>
      <c r="J9430" s="1" t="s">
        <v>171</v>
      </c>
      <c r="K9430" s="1" t="s">
        <v>12</v>
      </c>
      <c r="L9430" s="1" t="s">
        <v>43</v>
      </c>
    </row>
    <row r="9431" spans="1:12" x14ac:dyDescent="0.2">
      <c r="A9431" s="1" t="s">
        <v>234</v>
      </c>
      <c r="B9431" s="1" t="s">
        <v>13</v>
      </c>
      <c r="C9431" s="2">
        <v>43890</v>
      </c>
      <c r="D9431" s="1" t="s">
        <v>4625</v>
      </c>
      <c r="E9431" s="1"/>
      <c r="F9431" s="1" t="s">
        <v>6064</v>
      </c>
      <c r="G9431" s="3">
        <v>2.77</v>
      </c>
      <c r="H9431" s="3"/>
      <c r="I9431" s="1" t="s">
        <v>120</v>
      </c>
      <c r="J9431" s="1" t="s">
        <v>171</v>
      </c>
      <c r="K9431" s="1" t="s">
        <v>12</v>
      </c>
      <c r="L9431" s="1" t="s">
        <v>59</v>
      </c>
    </row>
    <row r="9432" spans="1:12" x14ac:dyDescent="0.2">
      <c r="A9432" s="1" t="s">
        <v>234</v>
      </c>
      <c r="B9432" s="1" t="s">
        <v>13</v>
      </c>
      <c r="C9432" s="2">
        <v>43890</v>
      </c>
      <c r="D9432" s="1" t="s">
        <v>4595</v>
      </c>
      <c r="E9432" s="1"/>
      <c r="F9432" s="1" t="s">
        <v>5297</v>
      </c>
      <c r="G9432" s="3">
        <v>4.57</v>
      </c>
      <c r="H9432" s="3"/>
      <c r="I9432" s="1" t="s">
        <v>120</v>
      </c>
      <c r="J9432" s="1" t="s">
        <v>171</v>
      </c>
      <c r="K9432" s="1" t="s">
        <v>84</v>
      </c>
      <c r="L9432" s="1" t="s">
        <v>2028</v>
      </c>
    </row>
    <row r="9433" spans="1:12" x14ac:dyDescent="0.2">
      <c r="A9433" s="1" t="s">
        <v>234</v>
      </c>
      <c r="B9433" s="1" t="s">
        <v>13</v>
      </c>
      <c r="C9433" s="2">
        <v>43890</v>
      </c>
      <c r="D9433" s="1" t="s">
        <v>4614</v>
      </c>
      <c r="E9433" s="1"/>
      <c r="F9433" s="1" t="s">
        <v>4615</v>
      </c>
      <c r="G9433" s="3">
        <v>11.12</v>
      </c>
      <c r="H9433" s="3"/>
      <c r="I9433" s="1" t="s">
        <v>120</v>
      </c>
      <c r="J9433" s="1" t="s">
        <v>171</v>
      </c>
      <c r="K9433" s="1" t="s">
        <v>84</v>
      </c>
      <c r="L9433" s="1" t="s">
        <v>104</v>
      </c>
    </row>
    <row r="9434" spans="1:12" x14ac:dyDescent="0.2">
      <c r="A9434" s="1" t="s">
        <v>234</v>
      </c>
      <c r="B9434" s="1" t="s">
        <v>13</v>
      </c>
      <c r="C9434" s="2">
        <v>43890</v>
      </c>
      <c r="D9434" s="1" t="s">
        <v>166</v>
      </c>
      <c r="E9434" s="1"/>
      <c r="F9434" s="1" t="s">
        <v>4597</v>
      </c>
      <c r="G9434" s="3">
        <v>448.5</v>
      </c>
      <c r="H9434" s="3"/>
      <c r="I9434" s="1" t="s">
        <v>232</v>
      </c>
      <c r="J9434" s="1" t="s">
        <v>233</v>
      </c>
      <c r="K9434" s="1" t="s">
        <v>12</v>
      </c>
      <c r="L9434" s="1" t="s">
        <v>393</v>
      </c>
    </row>
    <row r="9435" spans="1:12" x14ac:dyDescent="0.2">
      <c r="A9435" s="1" t="s">
        <v>234</v>
      </c>
      <c r="B9435" s="1" t="s">
        <v>13</v>
      </c>
      <c r="C9435" s="2">
        <v>43890</v>
      </c>
      <c r="D9435" s="1" t="s">
        <v>166</v>
      </c>
      <c r="E9435" s="1"/>
      <c r="F9435" s="1" t="s">
        <v>5921</v>
      </c>
      <c r="G9435" s="3">
        <v>386.4</v>
      </c>
      <c r="H9435" s="3"/>
      <c r="I9435" s="1" t="s">
        <v>232</v>
      </c>
      <c r="J9435" s="1" t="s">
        <v>233</v>
      </c>
      <c r="K9435" s="1" t="s">
        <v>12</v>
      </c>
      <c r="L9435" s="1" t="s">
        <v>384</v>
      </c>
    </row>
    <row r="9436" spans="1:12" x14ac:dyDescent="0.2">
      <c r="A9436" s="1" t="s">
        <v>234</v>
      </c>
      <c r="B9436" s="1" t="s">
        <v>13</v>
      </c>
      <c r="C9436" s="2">
        <v>43890</v>
      </c>
      <c r="D9436" s="1" t="s">
        <v>161</v>
      </c>
      <c r="E9436" s="1"/>
      <c r="F9436" s="1" t="s">
        <v>4751</v>
      </c>
      <c r="G9436" s="3"/>
      <c r="H9436" s="3">
        <v>62.79</v>
      </c>
      <c r="I9436" s="1" t="s">
        <v>232</v>
      </c>
      <c r="J9436" s="1" t="s">
        <v>233</v>
      </c>
      <c r="K9436" s="1" t="s">
        <v>84</v>
      </c>
      <c r="L9436" s="1" t="s">
        <v>111</v>
      </c>
    </row>
    <row r="9437" spans="1:12" x14ac:dyDescent="0.2">
      <c r="A9437" s="1" t="s">
        <v>234</v>
      </c>
      <c r="B9437" s="1" t="s">
        <v>13</v>
      </c>
      <c r="C9437" s="2">
        <v>43890</v>
      </c>
      <c r="D9437" s="1" t="s">
        <v>164</v>
      </c>
      <c r="E9437" s="1"/>
      <c r="F9437" s="1" t="s">
        <v>5983</v>
      </c>
      <c r="G9437" s="3">
        <v>776.42</v>
      </c>
      <c r="H9437" s="3"/>
      <c r="I9437" s="1" t="s">
        <v>232</v>
      </c>
      <c r="J9437" s="1" t="s">
        <v>233</v>
      </c>
      <c r="K9437" s="1" t="s">
        <v>12</v>
      </c>
      <c r="L9437" s="1" t="s">
        <v>75</v>
      </c>
    </row>
    <row r="9438" spans="1:12" x14ac:dyDescent="0.2">
      <c r="A9438" s="1" t="s">
        <v>234</v>
      </c>
      <c r="B9438" s="1" t="s">
        <v>13</v>
      </c>
      <c r="C9438" s="2">
        <v>43890</v>
      </c>
      <c r="D9438" s="1" t="s">
        <v>4595</v>
      </c>
      <c r="E9438" s="1"/>
      <c r="F9438" s="1" t="s">
        <v>5566</v>
      </c>
      <c r="G9438" s="3"/>
      <c r="H9438" s="3">
        <v>10121.39</v>
      </c>
      <c r="I9438" s="1"/>
      <c r="J9438" s="1"/>
      <c r="K9438" s="1" t="s">
        <v>12</v>
      </c>
      <c r="L9438" s="1"/>
    </row>
    <row r="9439" spans="1:12" x14ac:dyDescent="0.2">
      <c r="A9439" s="1" t="s">
        <v>234</v>
      </c>
      <c r="B9439" s="1" t="s">
        <v>13</v>
      </c>
      <c r="C9439" s="2">
        <v>43890</v>
      </c>
      <c r="D9439" s="1" t="s">
        <v>167</v>
      </c>
      <c r="E9439" s="1"/>
      <c r="F9439" s="1" t="s">
        <v>6065</v>
      </c>
      <c r="G9439" s="3"/>
      <c r="H9439" s="3">
        <v>1426.16</v>
      </c>
      <c r="I9439" s="1" t="s">
        <v>83</v>
      </c>
      <c r="J9439" s="1" t="s">
        <v>230</v>
      </c>
      <c r="K9439" s="1" t="s">
        <v>12</v>
      </c>
      <c r="L9439" s="1" t="s">
        <v>429</v>
      </c>
    </row>
    <row r="9440" spans="1:12" x14ac:dyDescent="0.2">
      <c r="A9440" s="1" t="s">
        <v>234</v>
      </c>
      <c r="B9440" s="1" t="s">
        <v>13</v>
      </c>
      <c r="C9440" s="2">
        <v>43890</v>
      </c>
      <c r="D9440" s="1" t="s">
        <v>166</v>
      </c>
      <c r="E9440" s="1"/>
      <c r="F9440" s="1" t="s">
        <v>6066</v>
      </c>
      <c r="G9440" s="3">
        <v>980.22</v>
      </c>
      <c r="H9440" s="3"/>
      <c r="I9440" s="1" t="s">
        <v>83</v>
      </c>
      <c r="J9440" s="1" t="s">
        <v>181</v>
      </c>
      <c r="K9440" s="1" t="s">
        <v>12</v>
      </c>
      <c r="L9440" s="1" t="s">
        <v>99</v>
      </c>
    </row>
    <row r="9441" spans="1:12" x14ac:dyDescent="0.2">
      <c r="A9441" s="1" t="s">
        <v>234</v>
      </c>
      <c r="B9441" s="1" t="s">
        <v>13</v>
      </c>
      <c r="C9441" s="2">
        <v>43890</v>
      </c>
      <c r="D9441" s="1" t="s">
        <v>164</v>
      </c>
      <c r="E9441" s="1"/>
      <c r="F9441" s="1" t="s">
        <v>6067</v>
      </c>
      <c r="G9441" s="3">
        <v>1187.46</v>
      </c>
      <c r="H9441" s="3"/>
      <c r="I9441" s="1" t="s">
        <v>83</v>
      </c>
      <c r="J9441" s="1" t="s">
        <v>181</v>
      </c>
      <c r="K9441" s="1" t="s">
        <v>12</v>
      </c>
      <c r="L9441" s="1" t="s">
        <v>38</v>
      </c>
    </row>
    <row r="9442" spans="1:12" x14ac:dyDescent="0.2">
      <c r="A9442" s="1" t="s">
        <v>234</v>
      </c>
      <c r="B9442" s="1" t="s">
        <v>13</v>
      </c>
      <c r="C9442" s="2">
        <v>43890</v>
      </c>
      <c r="D9442" s="1" t="s">
        <v>161</v>
      </c>
      <c r="E9442" s="1"/>
      <c r="F9442" s="1" t="s">
        <v>6068</v>
      </c>
      <c r="G9442" s="3"/>
      <c r="H9442" s="3">
        <v>600</v>
      </c>
      <c r="I9442" s="1" t="s">
        <v>119</v>
      </c>
      <c r="J9442" s="1" t="s">
        <v>86</v>
      </c>
      <c r="K9442" s="1" t="s">
        <v>12</v>
      </c>
      <c r="L9442" s="1" t="s">
        <v>354</v>
      </c>
    </row>
    <row r="9443" spans="1:12" x14ac:dyDescent="0.2">
      <c r="A9443" s="1" t="s">
        <v>234</v>
      </c>
      <c r="B9443" s="1" t="s">
        <v>13</v>
      </c>
      <c r="C9443" s="2">
        <v>43890</v>
      </c>
      <c r="D9443" s="1" t="s">
        <v>164</v>
      </c>
      <c r="E9443" s="1"/>
      <c r="F9443" s="1" t="s">
        <v>6069</v>
      </c>
      <c r="G9443" s="3">
        <v>855</v>
      </c>
      <c r="H9443" s="3"/>
      <c r="I9443" s="1" t="s">
        <v>119</v>
      </c>
      <c r="J9443" s="1" t="s">
        <v>86</v>
      </c>
      <c r="K9443" s="1" t="s">
        <v>12</v>
      </c>
      <c r="L9443" s="1" t="s">
        <v>182</v>
      </c>
    </row>
    <row r="9444" spans="1:12" x14ac:dyDescent="0.2">
      <c r="A9444" s="1" t="s">
        <v>234</v>
      </c>
      <c r="B9444" s="1" t="s">
        <v>13</v>
      </c>
      <c r="C9444" s="2">
        <v>43890</v>
      </c>
      <c r="D9444" s="1" t="s">
        <v>163</v>
      </c>
      <c r="E9444" s="1"/>
      <c r="F9444" s="1" t="s">
        <v>6070</v>
      </c>
      <c r="G9444" s="3"/>
      <c r="H9444" s="3">
        <v>764.92</v>
      </c>
      <c r="I9444" s="1" t="s">
        <v>119</v>
      </c>
      <c r="J9444" s="1" t="s">
        <v>86</v>
      </c>
      <c r="K9444" s="1" t="s">
        <v>12</v>
      </c>
      <c r="L9444" s="1" t="s">
        <v>69</v>
      </c>
    </row>
    <row r="9445" spans="1:12" x14ac:dyDescent="0.2">
      <c r="A9445" s="1" t="s">
        <v>234</v>
      </c>
      <c r="B9445" s="1" t="s">
        <v>13</v>
      </c>
      <c r="C9445" s="2">
        <v>43890</v>
      </c>
      <c r="D9445" s="1" t="s">
        <v>163</v>
      </c>
      <c r="E9445" s="1"/>
      <c r="F9445" s="1" t="s">
        <v>6071</v>
      </c>
      <c r="G9445" s="3"/>
      <c r="H9445" s="3">
        <v>1632.75</v>
      </c>
      <c r="I9445" s="1" t="s">
        <v>119</v>
      </c>
      <c r="J9445" s="1" t="s">
        <v>86</v>
      </c>
      <c r="K9445" s="1" t="s">
        <v>12</v>
      </c>
      <c r="L9445" s="1" t="s">
        <v>246</v>
      </c>
    </row>
    <row r="9446" spans="1:12" x14ac:dyDescent="0.2">
      <c r="A9446" s="1" t="s">
        <v>234</v>
      </c>
      <c r="B9446" s="1" t="s">
        <v>13</v>
      </c>
      <c r="C9446" s="2">
        <v>43890</v>
      </c>
      <c r="D9446" s="1" t="s">
        <v>165</v>
      </c>
      <c r="E9446" s="1"/>
      <c r="F9446" s="1" t="s">
        <v>4919</v>
      </c>
      <c r="G9446" s="3">
        <v>1015.38</v>
      </c>
      <c r="H9446" s="3"/>
      <c r="I9446" s="1" t="s">
        <v>119</v>
      </c>
      <c r="J9446" s="1" t="s">
        <v>86</v>
      </c>
      <c r="K9446" s="1" t="s">
        <v>84</v>
      </c>
      <c r="L9446" s="1" t="s">
        <v>2028</v>
      </c>
    </row>
    <row r="9447" spans="1:12" x14ac:dyDescent="0.2">
      <c r="A9447" s="1" t="s">
        <v>234</v>
      </c>
      <c r="B9447" s="1" t="s">
        <v>13</v>
      </c>
      <c r="C9447" s="2">
        <v>43890</v>
      </c>
      <c r="D9447" s="1" t="s">
        <v>162</v>
      </c>
      <c r="E9447" s="1"/>
      <c r="F9447" s="1" t="s">
        <v>6072</v>
      </c>
      <c r="G9447" s="3">
        <v>1629.6</v>
      </c>
      <c r="H9447" s="3"/>
      <c r="I9447" s="1" t="s">
        <v>119</v>
      </c>
      <c r="J9447" s="1" t="s">
        <v>86</v>
      </c>
      <c r="K9447" s="1" t="s">
        <v>12</v>
      </c>
      <c r="L9447" s="1" t="s">
        <v>246</v>
      </c>
    </row>
    <row r="9448" spans="1:12" x14ac:dyDescent="0.2">
      <c r="A9448" s="1" t="s">
        <v>234</v>
      </c>
      <c r="B9448" s="1" t="s">
        <v>13</v>
      </c>
      <c r="C9448" s="2">
        <v>43890</v>
      </c>
      <c r="D9448" s="1" t="s">
        <v>162</v>
      </c>
      <c r="E9448" s="1"/>
      <c r="F9448" s="1" t="s">
        <v>6073</v>
      </c>
      <c r="G9448" s="3">
        <v>1582.31</v>
      </c>
      <c r="H9448" s="3"/>
      <c r="I9448" s="1" t="s">
        <v>119</v>
      </c>
      <c r="J9448" s="1" t="s">
        <v>86</v>
      </c>
      <c r="K9448" s="1" t="s">
        <v>84</v>
      </c>
      <c r="L9448" s="1" t="s">
        <v>300</v>
      </c>
    </row>
    <row r="9449" spans="1:12" x14ac:dyDescent="0.2">
      <c r="A9449" s="1" t="s">
        <v>234</v>
      </c>
      <c r="B9449" s="1" t="s">
        <v>13</v>
      </c>
      <c r="C9449" s="2">
        <v>43890</v>
      </c>
      <c r="D9449" s="1" t="s">
        <v>167</v>
      </c>
      <c r="E9449" s="1"/>
      <c r="F9449" s="1" t="s">
        <v>6074</v>
      </c>
      <c r="G9449" s="3"/>
      <c r="H9449" s="3">
        <v>882</v>
      </c>
      <c r="I9449" s="1" t="s">
        <v>119</v>
      </c>
      <c r="J9449" s="1" t="s">
        <v>86</v>
      </c>
      <c r="K9449" s="1" t="s">
        <v>12</v>
      </c>
      <c r="L9449" s="1" t="s">
        <v>3717</v>
      </c>
    </row>
    <row r="9450" spans="1:12" x14ac:dyDescent="0.2">
      <c r="A9450" s="1" t="s">
        <v>234</v>
      </c>
      <c r="B9450" s="1" t="s">
        <v>13</v>
      </c>
      <c r="C9450" s="2">
        <v>43890</v>
      </c>
      <c r="D9450" s="1" t="s">
        <v>4614</v>
      </c>
      <c r="E9450" s="1"/>
      <c r="F9450" s="1" t="s">
        <v>4960</v>
      </c>
      <c r="G9450" s="3">
        <v>72.61</v>
      </c>
      <c r="H9450" s="3"/>
      <c r="I9450" s="1" t="s">
        <v>119</v>
      </c>
      <c r="J9450" s="1" t="s">
        <v>86</v>
      </c>
      <c r="K9450" s="1" t="s">
        <v>84</v>
      </c>
      <c r="L9450" s="1" t="s">
        <v>63</v>
      </c>
    </row>
    <row r="9451" spans="1:12" x14ac:dyDescent="0.2">
      <c r="A9451" s="1" t="s">
        <v>234</v>
      </c>
      <c r="B9451" s="1" t="s">
        <v>13</v>
      </c>
      <c r="C9451" s="2">
        <v>43890</v>
      </c>
      <c r="D9451" s="1" t="s">
        <v>164</v>
      </c>
      <c r="E9451" s="1"/>
      <c r="F9451" s="1" t="s">
        <v>5644</v>
      </c>
      <c r="G9451" s="3">
        <v>324.08999999999997</v>
      </c>
      <c r="H9451" s="3"/>
      <c r="I9451" s="1" t="s">
        <v>83</v>
      </c>
      <c r="J9451" s="1" t="s">
        <v>175</v>
      </c>
      <c r="K9451" s="1" t="s">
        <v>84</v>
      </c>
      <c r="L9451" s="1" t="s">
        <v>114</v>
      </c>
    </row>
    <row r="9452" spans="1:12" x14ac:dyDescent="0.2">
      <c r="A9452" s="1" t="s">
        <v>234</v>
      </c>
      <c r="B9452" s="1" t="s">
        <v>13</v>
      </c>
      <c r="C9452" s="2">
        <v>43890</v>
      </c>
      <c r="D9452" s="1" t="s">
        <v>162</v>
      </c>
      <c r="E9452" s="1"/>
      <c r="F9452" s="1" t="s">
        <v>6073</v>
      </c>
      <c r="G9452" s="3">
        <v>230.76</v>
      </c>
      <c r="H9452" s="3"/>
      <c r="I9452" s="1" t="s">
        <v>83</v>
      </c>
      <c r="J9452" s="1" t="s">
        <v>175</v>
      </c>
      <c r="K9452" s="1" t="s">
        <v>84</v>
      </c>
      <c r="L9452" s="1" t="s">
        <v>300</v>
      </c>
    </row>
    <row r="9453" spans="1:12" x14ac:dyDescent="0.2">
      <c r="A9453" s="1" t="s">
        <v>234</v>
      </c>
      <c r="B9453" s="1" t="s">
        <v>13</v>
      </c>
      <c r="C9453" s="2">
        <v>43890</v>
      </c>
      <c r="D9453" s="1" t="s">
        <v>4614</v>
      </c>
      <c r="E9453" s="1"/>
      <c r="F9453" s="1" t="s">
        <v>5343</v>
      </c>
      <c r="G9453" s="3">
        <v>32.020000000000003</v>
      </c>
      <c r="H9453" s="3"/>
      <c r="I9453" s="1" t="s">
        <v>83</v>
      </c>
      <c r="J9453" s="1" t="s">
        <v>175</v>
      </c>
      <c r="K9453" s="1" t="s">
        <v>84</v>
      </c>
      <c r="L9453" s="1" t="s">
        <v>306</v>
      </c>
    </row>
    <row r="9454" spans="1:12" x14ac:dyDescent="0.2">
      <c r="A9454" s="1" t="s">
        <v>234</v>
      </c>
      <c r="B9454" s="1" t="s">
        <v>13</v>
      </c>
      <c r="C9454" s="2">
        <v>43890</v>
      </c>
      <c r="D9454" s="1" t="s">
        <v>166</v>
      </c>
      <c r="E9454" s="1"/>
      <c r="F9454" s="1" t="s">
        <v>6075</v>
      </c>
      <c r="G9454" s="3">
        <v>913.25</v>
      </c>
      <c r="H9454" s="3"/>
      <c r="I9454" s="1" t="s">
        <v>85</v>
      </c>
      <c r="J9454" s="1" t="s">
        <v>125</v>
      </c>
      <c r="K9454" s="1" t="s">
        <v>12</v>
      </c>
      <c r="L9454" s="1" t="s">
        <v>456</v>
      </c>
    </row>
    <row r="9455" spans="1:12" x14ac:dyDescent="0.2">
      <c r="A9455" s="1" t="s">
        <v>234</v>
      </c>
      <c r="B9455" s="1" t="s">
        <v>13</v>
      </c>
      <c r="C9455" s="2">
        <v>43890</v>
      </c>
      <c r="D9455" s="1" t="s">
        <v>161</v>
      </c>
      <c r="E9455" s="1"/>
      <c r="F9455" s="1" t="s">
        <v>6076</v>
      </c>
      <c r="G9455" s="3"/>
      <c r="H9455" s="3">
        <v>708</v>
      </c>
      <c r="I9455" s="1" t="s">
        <v>85</v>
      </c>
      <c r="J9455" s="1" t="s">
        <v>125</v>
      </c>
      <c r="K9455" s="1" t="s">
        <v>12</v>
      </c>
      <c r="L9455" s="1" t="s">
        <v>296</v>
      </c>
    </row>
    <row r="9456" spans="1:12" x14ac:dyDescent="0.2">
      <c r="A9456" s="1" t="s">
        <v>234</v>
      </c>
      <c r="B9456" s="1" t="s">
        <v>13</v>
      </c>
      <c r="C9456" s="2">
        <v>43890</v>
      </c>
      <c r="D9456" s="1" t="s">
        <v>4619</v>
      </c>
      <c r="E9456" s="1"/>
      <c r="F9456" s="1" t="s">
        <v>5028</v>
      </c>
      <c r="G9456" s="3">
        <v>9.7799999999999994</v>
      </c>
      <c r="H9456" s="3"/>
      <c r="I9456" s="1" t="s">
        <v>85</v>
      </c>
      <c r="J9456" s="1" t="s">
        <v>125</v>
      </c>
      <c r="K9456" s="1" t="s">
        <v>84</v>
      </c>
      <c r="L9456" s="1" t="s">
        <v>51</v>
      </c>
    </row>
    <row r="9457" spans="1:12" x14ac:dyDescent="0.2">
      <c r="A9457" s="1" t="s">
        <v>234</v>
      </c>
      <c r="B9457" s="1" t="s">
        <v>13</v>
      </c>
      <c r="C9457" s="2">
        <v>43890</v>
      </c>
      <c r="D9457" s="1" t="s">
        <v>4625</v>
      </c>
      <c r="E9457" s="1"/>
      <c r="F9457" s="1" t="s">
        <v>6077</v>
      </c>
      <c r="G9457" s="3">
        <v>100.16</v>
      </c>
      <c r="H9457" s="3"/>
      <c r="I9457" s="1" t="s">
        <v>85</v>
      </c>
      <c r="J9457" s="1" t="s">
        <v>125</v>
      </c>
      <c r="K9457" s="1" t="s">
        <v>12</v>
      </c>
      <c r="L9457" s="1" t="s">
        <v>456</v>
      </c>
    </row>
    <row r="9458" spans="1:12" x14ac:dyDescent="0.2">
      <c r="A9458" s="1" t="s">
        <v>234</v>
      </c>
      <c r="B9458" s="1" t="s">
        <v>13</v>
      </c>
      <c r="C9458" s="2">
        <v>43890</v>
      </c>
      <c r="D9458" s="1" t="s">
        <v>4625</v>
      </c>
      <c r="E9458" s="1"/>
      <c r="F9458" s="1" t="s">
        <v>5113</v>
      </c>
      <c r="G9458" s="3">
        <v>6.04</v>
      </c>
      <c r="H9458" s="3"/>
      <c r="I9458" s="1" t="s">
        <v>177</v>
      </c>
      <c r="J9458" s="1" t="s">
        <v>178</v>
      </c>
      <c r="K9458" s="1" t="s">
        <v>12</v>
      </c>
      <c r="L9458" s="1" t="s">
        <v>15</v>
      </c>
    </row>
    <row r="9459" spans="1:12" x14ac:dyDescent="0.2">
      <c r="A9459" s="1" t="s">
        <v>234</v>
      </c>
      <c r="B9459" s="1" t="s">
        <v>13</v>
      </c>
      <c r="C9459" s="2">
        <v>43890</v>
      </c>
      <c r="D9459" s="1" t="s">
        <v>167</v>
      </c>
      <c r="E9459" s="1"/>
      <c r="F9459" s="1" t="s">
        <v>4638</v>
      </c>
      <c r="G9459" s="3"/>
      <c r="H9459" s="3">
        <v>463.88</v>
      </c>
      <c r="I9459" s="1" t="s">
        <v>185</v>
      </c>
      <c r="J9459" s="1" t="s">
        <v>126</v>
      </c>
      <c r="K9459" s="1" t="s">
        <v>12</v>
      </c>
      <c r="L9459" s="1" t="s">
        <v>77</v>
      </c>
    </row>
    <row r="9460" spans="1:12" x14ac:dyDescent="0.2">
      <c r="A9460" s="1" t="s">
        <v>234</v>
      </c>
      <c r="B9460" s="1" t="s">
        <v>13</v>
      </c>
      <c r="C9460" s="2">
        <v>43890</v>
      </c>
      <c r="D9460" s="1" t="s">
        <v>165</v>
      </c>
      <c r="E9460" s="1"/>
      <c r="F9460" s="1" t="s">
        <v>6078</v>
      </c>
      <c r="G9460" s="3"/>
      <c r="H9460" s="3">
        <v>100</v>
      </c>
      <c r="I9460" s="1" t="s">
        <v>106</v>
      </c>
      <c r="J9460" s="1" t="s">
        <v>122</v>
      </c>
      <c r="K9460" s="1" t="s">
        <v>12</v>
      </c>
      <c r="L9460" s="1" t="s">
        <v>313</v>
      </c>
    </row>
    <row r="9461" spans="1:12" x14ac:dyDescent="0.2">
      <c r="A9461" s="1" t="s">
        <v>234</v>
      </c>
      <c r="B9461" s="1" t="s">
        <v>13</v>
      </c>
      <c r="C9461" s="2">
        <v>43890</v>
      </c>
      <c r="D9461" s="1" t="s">
        <v>163</v>
      </c>
      <c r="E9461" s="1"/>
      <c r="F9461" s="1" t="s">
        <v>4756</v>
      </c>
      <c r="G9461" s="3"/>
      <c r="H9461" s="3">
        <v>29.28</v>
      </c>
      <c r="I9461" s="1" t="s">
        <v>108</v>
      </c>
      <c r="J9461" s="1" t="s">
        <v>117</v>
      </c>
      <c r="K9461" s="1" t="s">
        <v>84</v>
      </c>
      <c r="L9461" s="1" t="s">
        <v>111</v>
      </c>
    </row>
    <row r="9462" spans="1:12" x14ac:dyDescent="0.2">
      <c r="A9462" s="1" t="s">
        <v>234</v>
      </c>
      <c r="B9462" s="1" t="s">
        <v>13</v>
      </c>
      <c r="C9462" s="2">
        <v>43890</v>
      </c>
      <c r="D9462" s="1" t="s">
        <v>167</v>
      </c>
      <c r="E9462" s="1"/>
      <c r="F9462" s="1" t="s">
        <v>5036</v>
      </c>
      <c r="G9462" s="3"/>
      <c r="H9462" s="3">
        <v>70.680000000000007</v>
      </c>
      <c r="I9462" s="1" t="s">
        <v>108</v>
      </c>
      <c r="J9462" s="1" t="s">
        <v>117</v>
      </c>
      <c r="K9462" s="1" t="s">
        <v>84</v>
      </c>
      <c r="L9462" s="1" t="s">
        <v>29</v>
      </c>
    </row>
    <row r="9463" spans="1:12" x14ac:dyDescent="0.2">
      <c r="A9463" s="1" t="s">
        <v>234</v>
      </c>
      <c r="B9463" s="1" t="s">
        <v>13</v>
      </c>
      <c r="C9463" s="2">
        <v>43890</v>
      </c>
      <c r="D9463" s="1" t="s">
        <v>4614</v>
      </c>
      <c r="E9463" s="1"/>
      <c r="F9463" s="1" t="s">
        <v>4710</v>
      </c>
      <c r="G9463" s="3">
        <v>3.02</v>
      </c>
      <c r="H9463" s="3"/>
      <c r="I9463" s="1" t="s">
        <v>108</v>
      </c>
      <c r="J9463" s="1" t="s">
        <v>117</v>
      </c>
      <c r="K9463" s="1" t="s">
        <v>84</v>
      </c>
      <c r="L9463" s="1" t="s">
        <v>111</v>
      </c>
    </row>
    <row r="9464" spans="1:12" x14ac:dyDescent="0.2">
      <c r="A9464" s="1" t="s">
        <v>234</v>
      </c>
      <c r="B9464" s="1" t="s">
        <v>13</v>
      </c>
      <c r="C9464" s="2">
        <v>43890</v>
      </c>
      <c r="D9464" s="1" t="s">
        <v>162</v>
      </c>
      <c r="E9464" s="1"/>
      <c r="F9464" s="1" t="s">
        <v>5189</v>
      </c>
      <c r="G9464" s="3">
        <v>132.58000000000001</v>
      </c>
      <c r="H9464" s="3"/>
      <c r="I9464" s="1" t="s">
        <v>106</v>
      </c>
      <c r="J9464" s="1" t="s">
        <v>107</v>
      </c>
      <c r="K9464" s="1" t="s">
        <v>12</v>
      </c>
      <c r="L9464" s="1" t="s">
        <v>313</v>
      </c>
    </row>
    <row r="9465" spans="1:12" x14ac:dyDescent="0.2">
      <c r="A9465" s="1" t="s">
        <v>234</v>
      </c>
      <c r="B9465" s="1" t="s">
        <v>13</v>
      </c>
      <c r="C9465" s="2">
        <v>43890</v>
      </c>
      <c r="D9465" s="1" t="s">
        <v>160</v>
      </c>
      <c r="E9465" s="1"/>
      <c r="F9465" s="1" t="s">
        <v>6079</v>
      </c>
      <c r="G9465" s="3"/>
      <c r="H9465" s="3">
        <v>1280</v>
      </c>
      <c r="I9465" s="1" t="s">
        <v>106</v>
      </c>
      <c r="J9465" s="1" t="s">
        <v>121</v>
      </c>
      <c r="K9465" s="1" t="s">
        <v>12</v>
      </c>
      <c r="L9465" s="1" t="s">
        <v>317</v>
      </c>
    </row>
    <row r="9466" spans="1:12" x14ac:dyDescent="0.2">
      <c r="A9466" s="1" t="s">
        <v>234</v>
      </c>
      <c r="B9466" s="1" t="s">
        <v>13</v>
      </c>
      <c r="C9466" s="2">
        <v>43890</v>
      </c>
      <c r="D9466" s="1" t="s">
        <v>164</v>
      </c>
      <c r="E9466" s="1"/>
      <c r="F9466" s="1" t="s">
        <v>5303</v>
      </c>
      <c r="G9466" s="3">
        <v>565.77</v>
      </c>
      <c r="H9466" s="3"/>
      <c r="I9466" s="1" t="s">
        <v>106</v>
      </c>
      <c r="J9466" s="1" t="s">
        <v>121</v>
      </c>
      <c r="K9466" s="1" t="s">
        <v>12</v>
      </c>
      <c r="L9466" s="1" t="s">
        <v>25</v>
      </c>
    </row>
    <row r="9467" spans="1:12" x14ac:dyDescent="0.2">
      <c r="A9467" s="1" t="s">
        <v>234</v>
      </c>
      <c r="B9467" s="1" t="s">
        <v>13</v>
      </c>
      <c r="C9467" s="2">
        <v>43890</v>
      </c>
      <c r="D9467" s="1" t="s">
        <v>163</v>
      </c>
      <c r="E9467" s="1"/>
      <c r="F9467" s="1" t="s">
        <v>5882</v>
      </c>
      <c r="G9467" s="3"/>
      <c r="H9467" s="3">
        <v>571.46</v>
      </c>
      <c r="I9467" s="1" t="s">
        <v>106</v>
      </c>
      <c r="J9467" s="1" t="s">
        <v>121</v>
      </c>
      <c r="K9467" s="1" t="s">
        <v>84</v>
      </c>
      <c r="L9467" s="1" t="s">
        <v>66</v>
      </c>
    </row>
    <row r="9468" spans="1:12" x14ac:dyDescent="0.2">
      <c r="A9468" s="1" t="s">
        <v>234</v>
      </c>
      <c r="B9468" s="1" t="s">
        <v>13</v>
      </c>
      <c r="C9468" s="2">
        <v>43890</v>
      </c>
      <c r="D9468" s="1" t="s">
        <v>164</v>
      </c>
      <c r="E9468" s="1"/>
      <c r="F9468" s="1" t="s">
        <v>5302</v>
      </c>
      <c r="G9468" s="3">
        <v>500</v>
      </c>
      <c r="H9468" s="3"/>
      <c r="I9468" s="1" t="s">
        <v>87</v>
      </c>
      <c r="J9468" s="1" t="s">
        <v>116</v>
      </c>
      <c r="K9468" s="1" t="s">
        <v>84</v>
      </c>
      <c r="L9468" s="1" t="s">
        <v>29</v>
      </c>
    </row>
    <row r="9469" spans="1:12" x14ac:dyDescent="0.2">
      <c r="A9469" s="1" t="s">
        <v>234</v>
      </c>
      <c r="B9469" s="1" t="s">
        <v>13</v>
      </c>
      <c r="C9469" s="2">
        <v>43890</v>
      </c>
      <c r="D9469" s="1" t="s">
        <v>161</v>
      </c>
      <c r="E9469" s="1"/>
      <c r="F9469" s="1" t="s">
        <v>4955</v>
      </c>
      <c r="G9469" s="3"/>
      <c r="H9469" s="3">
        <v>613.88</v>
      </c>
      <c r="I9469" s="1" t="s">
        <v>120</v>
      </c>
      <c r="J9469" s="1" t="s">
        <v>171</v>
      </c>
      <c r="K9469" s="1" t="s">
        <v>84</v>
      </c>
      <c r="L9469" s="1" t="s">
        <v>104</v>
      </c>
    </row>
    <row r="9470" spans="1:12" x14ac:dyDescent="0.2">
      <c r="A9470" s="1" t="s">
        <v>234</v>
      </c>
      <c r="B9470" s="1" t="s">
        <v>13</v>
      </c>
      <c r="C9470" s="2">
        <v>43890</v>
      </c>
      <c r="D9470" s="1" t="s">
        <v>164</v>
      </c>
      <c r="E9470" s="1"/>
      <c r="F9470" s="1" t="s">
        <v>6080</v>
      </c>
      <c r="G9470" s="3">
        <v>2499.6999999999998</v>
      </c>
      <c r="H9470" s="3"/>
      <c r="I9470" s="1" t="s">
        <v>120</v>
      </c>
      <c r="J9470" s="1" t="s">
        <v>171</v>
      </c>
      <c r="K9470" s="1" t="s">
        <v>12</v>
      </c>
      <c r="L9470" s="1" t="s">
        <v>43</v>
      </c>
    </row>
    <row r="9471" spans="1:12" x14ac:dyDescent="0.2">
      <c r="A9471" s="1" t="s">
        <v>234</v>
      </c>
      <c r="B9471" s="1" t="s">
        <v>13</v>
      </c>
      <c r="C9471" s="2">
        <v>43890</v>
      </c>
      <c r="D9471" s="1" t="s">
        <v>163</v>
      </c>
      <c r="E9471" s="1"/>
      <c r="F9471" s="1" t="s">
        <v>4918</v>
      </c>
      <c r="G9471" s="3"/>
      <c r="H9471" s="3">
        <v>613.88</v>
      </c>
      <c r="I9471" s="1" t="s">
        <v>120</v>
      </c>
      <c r="J9471" s="1" t="s">
        <v>171</v>
      </c>
      <c r="K9471" s="1" t="s">
        <v>84</v>
      </c>
      <c r="L9471" s="1" t="s">
        <v>104</v>
      </c>
    </row>
    <row r="9472" spans="1:12" x14ac:dyDescent="0.2">
      <c r="A9472" s="1" t="s">
        <v>234</v>
      </c>
      <c r="B9472" s="1" t="s">
        <v>13</v>
      </c>
      <c r="C9472" s="2">
        <v>43890</v>
      </c>
      <c r="D9472" s="1" t="s">
        <v>162</v>
      </c>
      <c r="E9472" s="1"/>
      <c r="F9472" s="1" t="s">
        <v>5614</v>
      </c>
      <c r="G9472" s="3">
        <v>297.70999999999998</v>
      </c>
      <c r="H9472" s="3"/>
      <c r="I9472" s="1" t="s">
        <v>120</v>
      </c>
      <c r="J9472" s="1" t="s">
        <v>171</v>
      </c>
      <c r="K9472" s="1" t="s">
        <v>12</v>
      </c>
      <c r="L9472" s="1" t="s">
        <v>409</v>
      </c>
    </row>
    <row r="9473" spans="1:12" x14ac:dyDescent="0.2">
      <c r="A9473" s="1" t="s">
        <v>234</v>
      </c>
      <c r="B9473" s="1" t="s">
        <v>13</v>
      </c>
      <c r="C9473" s="2">
        <v>43890</v>
      </c>
      <c r="D9473" s="1" t="s">
        <v>4619</v>
      </c>
      <c r="E9473" s="1"/>
      <c r="F9473" s="1" t="s">
        <v>4620</v>
      </c>
      <c r="G9473" s="3">
        <v>6.48</v>
      </c>
      <c r="H9473" s="3"/>
      <c r="I9473" s="1" t="s">
        <v>232</v>
      </c>
      <c r="J9473" s="1" t="s">
        <v>233</v>
      </c>
      <c r="K9473" s="1" t="s">
        <v>84</v>
      </c>
      <c r="L9473" s="1" t="s">
        <v>111</v>
      </c>
    </row>
    <row r="9474" spans="1:12" x14ac:dyDescent="0.2">
      <c r="A9474" s="1" t="s">
        <v>234</v>
      </c>
      <c r="B9474" s="1" t="s">
        <v>13</v>
      </c>
      <c r="C9474" s="2">
        <v>43890</v>
      </c>
      <c r="D9474" s="1" t="s">
        <v>167</v>
      </c>
      <c r="E9474" s="1"/>
      <c r="F9474" s="1" t="s">
        <v>5077</v>
      </c>
      <c r="G9474" s="3"/>
      <c r="H9474" s="3">
        <v>1157.77</v>
      </c>
      <c r="I9474" s="1" t="s">
        <v>232</v>
      </c>
      <c r="J9474" s="1" t="s">
        <v>233</v>
      </c>
      <c r="K9474" s="1" t="s">
        <v>12</v>
      </c>
      <c r="L9474" s="1" t="s">
        <v>3472</v>
      </c>
    </row>
    <row r="9475" spans="1:12" x14ac:dyDescent="0.2">
      <c r="A9475" s="1" t="s">
        <v>234</v>
      </c>
      <c r="B9475" s="1" t="s">
        <v>13</v>
      </c>
      <c r="C9475" s="2">
        <v>43890</v>
      </c>
      <c r="D9475" s="1" t="s">
        <v>4614</v>
      </c>
      <c r="E9475" s="1"/>
      <c r="F9475" s="1" t="s">
        <v>5489</v>
      </c>
      <c r="G9475" s="3">
        <v>47.16</v>
      </c>
      <c r="H9475" s="3"/>
      <c r="I9475" s="1" t="s">
        <v>232</v>
      </c>
      <c r="J9475" s="1" t="s">
        <v>233</v>
      </c>
      <c r="K9475" s="1" t="s">
        <v>12</v>
      </c>
      <c r="L9475" s="1" t="s">
        <v>289</v>
      </c>
    </row>
    <row r="9476" spans="1:12" x14ac:dyDescent="0.2">
      <c r="A9476" s="1" t="s">
        <v>234</v>
      </c>
      <c r="B9476" s="1" t="s">
        <v>13</v>
      </c>
      <c r="C9476" s="2">
        <v>43890</v>
      </c>
      <c r="D9476" s="1" t="s">
        <v>161</v>
      </c>
      <c r="E9476" s="1"/>
      <c r="F9476" s="1" t="s">
        <v>6081</v>
      </c>
      <c r="G9476" s="3"/>
      <c r="H9476" s="3">
        <v>8697.32</v>
      </c>
      <c r="I9476" s="1"/>
      <c r="J9476" s="1"/>
      <c r="K9476" s="1" t="s">
        <v>12</v>
      </c>
      <c r="L9476" s="1"/>
    </row>
    <row r="9477" spans="1:12" x14ac:dyDescent="0.2">
      <c r="A9477" s="1" t="s">
        <v>234</v>
      </c>
      <c r="B9477" s="1" t="s">
        <v>13</v>
      </c>
      <c r="C9477" s="2">
        <v>43890</v>
      </c>
      <c r="D9477" s="1" t="s">
        <v>161</v>
      </c>
      <c r="E9477" s="1"/>
      <c r="F9477" s="1" t="s">
        <v>6082</v>
      </c>
      <c r="G9477" s="3"/>
      <c r="H9477" s="3">
        <v>711.03</v>
      </c>
      <c r="I9477" s="1" t="s">
        <v>83</v>
      </c>
      <c r="J9477" s="1" t="s">
        <v>181</v>
      </c>
      <c r="K9477" s="1" t="s">
        <v>12</v>
      </c>
      <c r="L9477" s="1" t="s">
        <v>462</v>
      </c>
    </row>
    <row r="9478" spans="1:12" x14ac:dyDescent="0.2">
      <c r="A9478" s="1" t="s">
        <v>234</v>
      </c>
      <c r="B9478" s="1" t="s">
        <v>13</v>
      </c>
      <c r="C9478" s="2">
        <v>43890</v>
      </c>
      <c r="D9478" s="1" t="s">
        <v>161</v>
      </c>
      <c r="E9478" s="1"/>
      <c r="F9478" s="1" t="s">
        <v>6083</v>
      </c>
      <c r="G9478" s="3"/>
      <c r="H9478" s="3">
        <v>1014.84</v>
      </c>
      <c r="I9478" s="1" t="s">
        <v>83</v>
      </c>
      <c r="J9478" s="1" t="s">
        <v>181</v>
      </c>
      <c r="K9478" s="1" t="s">
        <v>12</v>
      </c>
      <c r="L9478" s="1" t="s">
        <v>345</v>
      </c>
    </row>
    <row r="9479" spans="1:12" x14ac:dyDescent="0.2">
      <c r="A9479" s="1" t="s">
        <v>234</v>
      </c>
      <c r="B9479" s="1" t="s">
        <v>13</v>
      </c>
      <c r="C9479" s="2">
        <v>43890</v>
      </c>
      <c r="D9479" s="1" t="s">
        <v>166</v>
      </c>
      <c r="E9479" s="1"/>
      <c r="F9479" s="1" t="s">
        <v>6084</v>
      </c>
      <c r="G9479" s="3">
        <v>1046.68</v>
      </c>
      <c r="H9479" s="3"/>
      <c r="I9479" s="1" t="s">
        <v>83</v>
      </c>
      <c r="J9479" s="1" t="s">
        <v>229</v>
      </c>
      <c r="K9479" s="1" t="s">
        <v>12</v>
      </c>
      <c r="L9479" s="1" t="s">
        <v>425</v>
      </c>
    </row>
    <row r="9480" spans="1:12" x14ac:dyDescent="0.2">
      <c r="A9480" s="1" t="s">
        <v>234</v>
      </c>
      <c r="B9480" s="1" t="s">
        <v>13</v>
      </c>
      <c r="C9480" s="2">
        <v>43890</v>
      </c>
      <c r="D9480" s="1" t="s">
        <v>166</v>
      </c>
      <c r="E9480" s="1"/>
      <c r="F9480" s="1" t="s">
        <v>6085</v>
      </c>
      <c r="G9480" s="3">
        <v>930</v>
      </c>
      <c r="H9480" s="3"/>
      <c r="I9480" s="1" t="s">
        <v>119</v>
      </c>
      <c r="J9480" s="1" t="s">
        <v>86</v>
      </c>
      <c r="K9480" s="1" t="s">
        <v>12</v>
      </c>
      <c r="L9480" s="1" t="s">
        <v>277</v>
      </c>
    </row>
    <row r="9481" spans="1:12" x14ac:dyDescent="0.2">
      <c r="A9481" s="1" t="s">
        <v>234</v>
      </c>
      <c r="B9481" s="1" t="s">
        <v>13</v>
      </c>
      <c r="C9481" s="2">
        <v>43890</v>
      </c>
      <c r="D9481" s="1" t="s">
        <v>160</v>
      </c>
      <c r="E9481" s="1"/>
      <c r="F9481" s="1" t="s">
        <v>5080</v>
      </c>
      <c r="G9481" s="3"/>
      <c r="H9481" s="3">
        <v>1102.8399999999999</v>
      </c>
      <c r="I9481" s="1" t="s">
        <v>119</v>
      </c>
      <c r="J9481" s="1" t="s">
        <v>86</v>
      </c>
      <c r="K9481" s="1" t="s">
        <v>84</v>
      </c>
      <c r="L9481" s="1" t="s">
        <v>300</v>
      </c>
    </row>
    <row r="9482" spans="1:12" x14ac:dyDescent="0.2">
      <c r="A9482" s="1" t="s">
        <v>234</v>
      </c>
      <c r="B9482" s="1" t="s">
        <v>13</v>
      </c>
      <c r="C9482" s="2">
        <v>43890</v>
      </c>
      <c r="D9482" s="1" t="s">
        <v>161</v>
      </c>
      <c r="E9482" s="1"/>
      <c r="F9482" s="1" t="s">
        <v>6086</v>
      </c>
      <c r="G9482" s="3"/>
      <c r="H9482" s="3">
        <v>1344.25</v>
      </c>
      <c r="I9482" s="1" t="s">
        <v>119</v>
      </c>
      <c r="J9482" s="1" t="s">
        <v>86</v>
      </c>
      <c r="K9482" s="1" t="s">
        <v>12</v>
      </c>
      <c r="L9482" s="1" t="s">
        <v>71</v>
      </c>
    </row>
    <row r="9483" spans="1:12" x14ac:dyDescent="0.2">
      <c r="A9483" s="1" t="s">
        <v>234</v>
      </c>
      <c r="B9483" s="1" t="s">
        <v>13</v>
      </c>
      <c r="C9483" s="2">
        <v>43890</v>
      </c>
      <c r="D9483" s="1" t="s">
        <v>163</v>
      </c>
      <c r="E9483" s="1"/>
      <c r="F9483" s="1" t="s">
        <v>6087</v>
      </c>
      <c r="G9483" s="3"/>
      <c r="H9483" s="3">
        <v>1330</v>
      </c>
      <c r="I9483" s="1" t="s">
        <v>119</v>
      </c>
      <c r="J9483" s="1" t="s">
        <v>86</v>
      </c>
      <c r="K9483" s="1" t="s">
        <v>12</v>
      </c>
      <c r="L9483" s="1" t="s">
        <v>395</v>
      </c>
    </row>
    <row r="9484" spans="1:12" x14ac:dyDescent="0.2">
      <c r="A9484" s="1" t="s">
        <v>234</v>
      </c>
      <c r="B9484" s="1" t="s">
        <v>13</v>
      </c>
      <c r="C9484" s="2">
        <v>43890</v>
      </c>
      <c r="D9484" s="1" t="s">
        <v>165</v>
      </c>
      <c r="E9484" s="1"/>
      <c r="F9484" s="1" t="s">
        <v>6088</v>
      </c>
      <c r="G9484" s="3">
        <v>1102.44</v>
      </c>
      <c r="H9484" s="3"/>
      <c r="I9484" s="1" t="s">
        <v>119</v>
      </c>
      <c r="J9484" s="1" t="s">
        <v>86</v>
      </c>
      <c r="K9484" s="1" t="s">
        <v>12</v>
      </c>
      <c r="L9484" s="1" t="s">
        <v>41</v>
      </c>
    </row>
    <row r="9485" spans="1:12" x14ac:dyDescent="0.2">
      <c r="A9485" s="1" t="s">
        <v>234</v>
      </c>
      <c r="B9485" s="1" t="s">
        <v>13</v>
      </c>
      <c r="C9485" s="2">
        <v>43890</v>
      </c>
      <c r="D9485" s="1" t="s">
        <v>165</v>
      </c>
      <c r="E9485" s="1"/>
      <c r="F9485" s="1" t="s">
        <v>6089</v>
      </c>
      <c r="G9485" s="3">
        <v>1353.75</v>
      </c>
      <c r="H9485" s="3"/>
      <c r="I9485" s="1" t="s">
        <v>119</v>
      </c>
      <c r="J9485" s="1" t="s">
        <v>86</v>
      </c>
      <c r="K9485" s="1" t="s">
        <v>12</v>
      </c>
      <c r="L9485" s="1" t="s">
        <v>102</v>
      </c>
    </row>
    <row r="9486" spans="1:12" x14ac:dyDescent="0.2">
      <c r="A9486" s="1" t="s">
        <v>234</v>
      </c>
      <c r="B9486" s="1" t="s">
        <v>13</v>
      </c>
      <c r="C9486" s="2">
        <v>43890</v>
      </c>
      <c r="D9486" s="1" t="s">
        <v>165</v>
      </c>
      <c r="E9486" s="1"/>
      <c r="F9486" s="1" t="s">
        <v>6090</v>
      </c>
      <c r="G9486" s="3">
        <v>774</v>
      </c>
      <c r="H9486" s="3"/>
      <c r="I9486" s="1" t="s">
        <v>119</v>
      </c>
      <c r="J9486" s="1" t="s">
        <v>86</v>
      </c>
      <c r="K9486" s="1" t="s">
        <v>12</v>
      </c>
      <c r="L9486" s="1" t="s">
        <v>3526</v>
      </c>
    </row>
    <row r="9487" spans="1:12" x14ac:dyDescent="0.2">
      <c r="A9487" s="1" t="s">
        <v>234</v>
      </c>
      <c r="B9487" s="1" t="s">
        <v>13</v>
      </c>
      <c r="C9487" s="2">
        <v>43890</v>
      </c>
      <c r="D9487" s="1" t="s">
        <v>162</v>
      </c>
      <c r="E9487" s="1"/>
      <c r="F9487" s="1" t="s">
        <v>6091</v>
      </c>
      <c r="G9487" s="3">
        <v>2713.25</v>
      </c>
      <c r="H9487" s="3"/>
      <c r="I9487" s="1" t="s">
        <v>119</v>
      </c>
      <c r="J9487" s="1" t="s">
        <v>86</v>
      </c>
      <c r="K9487" s="1" t="s">
        <v>12</v>
      </c>
      <c r="L9487" s="1" t="s">
        <v>75</v>
      </c>
    </row>
    <row r="9488" spans="1:12" x14ac:dyDescent="0.2">
      <c r="A9488" s="1" t="s">
        <v>234</v>
      </c>
      <c r="B9488" s="1" t="s">
        <v>13</v>
      </c>
      <c r="C9488" s="2">
        <v>43890</v>
      </c>
      <c r="D9488" s="1" t="s">
        <v>167</v>
      </c>
      <c r="E9488" s="1"/>
      <c r="F9488" s="1" t="s">
        <v>6092</v>
      </c>
      <c r="G9488" s="3"/>
      <c r="H9488" s="3">
        <v>950</v>
      </c>
      <c r="I9488" s="1" t="s">
        <v>119</v>
      </c>
      <c r="J9488" s="1" t="s">
        <v>86</v>
      </c>
      <c r="K9488" s="1" t="s">
        <v>12</v>
      </c>
      <c r="L9488" s="1" t="s">
        <v>2990</v>
      </c>
    </row>
    <row r="9489" spans="1:12" x14ac:dyDescent="0.2">
      <c r="A9489" s="1" t="s">
        <v>234</v>
      </c>
      <c r="B9489" s="1" t="s">
        <v>13</v>
      </c>
      <c r="C9489" s="2">
        <v>43890</v>
      </c>
      <c r="D9489" s="1" t="s">
        <v>167</v>
      </c>
      <c r="E9489" s="1"/>
      <c r="F9489" s="1" t="s">
        <v>6093</v>
      </c>
      <c r="G9489" s="3"/>
      <c r="H9489" s="3">
        <v>600</v>
      </c>
      <c r="I9489" s="1" t="s">
        <v>119</v>
      </c>
      <c r="J9489" s="1" t="s">
        <v>86</v>
      </c>
      <c r="K9489" s="1" t="s">
        <v>12</v>
      </c>
      <c r="L9489" s="1" t="s">
        <v>354</v>
      </c>
    </row>
    <row r="9490" spans="1:12" x14ac:dyDescent="0.2">
      <c r="A9490" s="1" t="s">
        <v>234</v>
      </c>
      <c r="B9490" s="1" t="s">
        <v>13</v>
      </c>
      <c r="C9490" s="2">
        <v>43890</v>
      </c>
      <c r="D9490" s="1" t="s">
        <v>4614</v>
      </c>
      <c r="E9490" s="1"/>
      <c r="F9490" s="1" t="s">
        <v>5267</v>
      </c>
      <c r="G9490" s="3">
        <v>305.37</v>
      </c>
      <c r="H9490" s="3"/>
      <c r="I9490" s="1" t="s">
        <v>119</v>
      </c>
      <c r="J9490" s="1" t="s">
        <v>86</v>
      </c>
      <c r="K9490" s="1" t="s">
        <v>12</v>
      </c>
      <c r="L9490" s="1" t="s">
        <v>24</v>
      </c>
    </row>
    <row r="9491" spans="1:12" x14ac:dyDescent="0.2">
      <c r="A9491" s="1" t="s">
        <v>234</v>
      </c>
      <c r="B9491" s="1" t="s">
        <v>13</v>
      </c>
      <c r="C9491" s="2">
        <v>43890</v>
      </c>
      <c r="D9491" s="1" t="s">
        <v>166</v>
      </c>
      <c r="E9491" s="1"/>
      <c r="F9491" s="1" t="s">
        <v>5283</v>
      </c>
      <c r="G9491" s="3">
        <v>923.08</v>
      </c>
      <c r="H9491" s="3"/>
      <c r="I9491" s="1" t="s">
        <v>83</v>
      </c>
      <c r="J9491" s="1" t="s">
        <v>175</v>
      </c>
      <c r="K9491" s="1" t="s">
        <v>84</v>
      </c>
      <c r="L9491" s="1" t="s">
        <v>104</v>
      </c>
    </row>
    <row r="9492" spans="1:12" x14ac:dyDescent="0.2">
      <c r="A9492" s="1" t="s">
        <v>234</v>
      </c>
      <c r="B9492" s="1" t="s">
        <v>13</v>
      </c>
      <c r="C9492" s="2">
        <v>43890</v>
      </c>
      <c r="D9492" s="1" t="s">
        <v>160</v>
      </c>
      <c r="E9492" s="1"/>
      <c r="F9492" s="1" t="s">
        <v>5274</v>
      </c>
      <c r="G9492" s="3"/>
      <c r="H9492" s="3">
        <v>897.21</v>
      </c>
      <c r="I9492" s="1" t="s">
        <v>83</v>
      </c>
      <c r="J9492" s="1" t="s">
        <v>175</v>
      </c>
      <c r="K9492" s="1" t="s">
        <v>84</v>
      </c>
      <c r="L9492" s="1" t="s">
        <v>104</v>
      </c>
    </row>
    <row r="9493" spans="1:12" x14ac:dyDescent="0.2">
      <c r="A9493" s="1" t="s">
        <v>234</v>
      </c>
      <c r="B9493" s="1" t="s">
        <v>13</v>
      </c>
      <c r="C9493" s="2">
        <v>43890</v>
      </c>
      <c r="D9493" s="1" t="s">
        <v>162</v>
      </c>
      <c r="E9493" s="1"/>
      <c r="F9493" s="1" t="s">
        <v>4803</v>
      </c>
      <c r="G9493" s="3">
        <v>448.68</v>
      </c>
      <c r="H9493" s="3"/>
      <c r="I9493" s="1" t="s">
        <v>179</v>
      </c>
      <c r="J9493" s="1" t="s">
        <v>89</v>
      </c>
      <c r="K9493" s="1" t="s">
        <v>12</v>
      </c>
      <c r="L9493" s="1" t="s">
        <v>49</v>
      </c>
    </row>
    <row r="9494" spans="1:12" x14ac:dyDescent="0.2">
      <c r="A9494" s="1" t="s">
        <v>234</v>
      </c>
      <c r="B9494" s="1" t="s">
        <v>13</v>
      </c>
      <c r="C9494" s="2">
        <v>43890</v>
      </c>
      <c r="D9494" s="1" t="s">
        <v>166</v>
      </c>
      <c r="E9494" s="1"/>
      <c r="F9494" s="1" t="s">
        <v>6094</v>
      </c>
      <c r="G9494" s="3">
        <v>840</v>
      </c>
      <c r="H9494" s="3"/>
      <c r="I9494" s="1" t="s">
        <v>85</v>
      </c>
      <c r="J9494" s="1" t="s">
        <v>125</v>
      </c>
      <c r="K9494" s="1" t="s">
        <v>12</v>
      </c>
      <c r="L9494" s="1" t="s">
        <v>52</v>
      </c>
    </row>
    <row r="9495" spans="1:12" x14ac:dyDescent="0.2">
      <c r="A9495" s="1" t="s">
        <v>234</v>
      </c>
      <c r="B9495" s="1" t="s">
        <v>13</v>
      </c>
      <c r="C9495" s="2">
        <v>43890</v>
      </c>
      <c r="D9495" s="1" t="s">
        <v>4610</v>
      </c>
      <c r="E9495" s="1"/>
      <c r="F9495" s="1" t="s">
        <v>4847</v>
      </c>
      <c r="G9495" s="3">
        <v>4.2300000000000004</v>
      </c>
      <c r="H9495" s="3"/>
      <c r="I9495" s="1" t="s">
        <v>85</v>
      </c>
      <c r="J9495" s="1" t="s">
        <v>125</v>
      </c>
      <c r="K9495" s="1" t="s">
        <v>84</v>
      </c>
      <c r="L9495" s="1" t="s">
        <v>2028</v>
      </c>
    </row>
    <row r="9496" spans="1:12" x14ac:dyDescent="0.2">
      <c r="A9496" s="1" t="s">
        <v>234</v>
      </c>
      <c r="B9496" s="1" t="s">
        <v>13</v>
      </c>
      <c r="C9496" s="2">
        <v>43890</v>
      </c>
      <c r="D9496" s="1" t="s">
        <v>167</v>
      </c>
      <c r="E9496" s="1"/>
      <c r="F9496" s="1" t="s">
        <v>6095</v>
      </c>
      <c r="G9496" s="3"/>
      <c r="H9496" s="3">
        <v>840</v>
      </c>
      <c r="I9496" s="1" t="s">
        <v>85</v>
      </c>
      <c r="J9496" s="1" t="s">
        <v>125</v>
      </c>
      <c r="K9496" s="1" t="s">
        <v>12</v>
      </c>
      <c r="L9496" s="1" t="s">
        <v>376</v>
      </c>
    </row>
    <row r="9497" spans="1:12" x14ac:dyDescent="0.2">
      <c r="A9497" s="1" t="s">
        <v>234</v>
      </c>
      <c r="B9497" s="1" t="s">
        <v>13</v>
      </c>
      <c r="C9497" s="2">
        <v>43890</v>
      </c>
      <c r="D9497" s="1" t="s">
        <v>161</v>
      </c>
      <c r="E9497" s="1"/>
      <c r="F9497" s="1" t="s">
        <v>4724</v>
      </c>
      <c r="G9497" s="3"/>
      <c r="H9497" s="3">
        <v>71.08</v>
      </c>
      <c r="I9497" s="1" t="s">
        <v>123</v>
      </c>
      <c r="J9497" s="1" t="s">
        <v>124</v>
      </c>
      <c r="K9497" s="1" t="s">
        <v>84</v>
      </c>
      <c r="L9497" s="1" t="s">
        <v>2028</v>
      </c>
    </row>
    <row r="9498" spans="1:12" x14ac:dyDescent="0.2">
      <c r="A9498" s="1" t="s">
        <v>234</v>
      </c>
      <c r="B9498" s="1" t="s">
        <v>13</v>
      </c>
      <c r="C9498" s="2">
        <v>43890</v>
      </c>
      <c r="D9498" s="1" t="s">
        <v>4625</v>
      </c>
      <c r="E9498" s="1"/>
      <c r="F9498" s="1" t="s">
        <v>5850</v>
      </c>
      <c r="G9498" s="3">
        <v>90.92</v>
      </c>
      <c r="H9498" s="3"/>
      <c r="I9498" s="1" t="s">
        <v>123</v>
      </c>
      <c r="J9498" s="1" t="s">
        <v>124</v>
      </c>
      <c r="K9498" s="1" t="s">
        <v>12</v>
      </c>
      <c r="L9498" s="1" t="s">
        <v>92</v>
      </c>
    </row>
    <row r="9499" spans="1:12" x14ac:dyDescent="0.2">
      <c r="A9499" s="1" t="s">
        <v>234</v>
      </c>
      <c r="B9499" s="1" t="s">
        <v>13</v>
      </c>
      <c r="C9499" s="2">
        <v>43890</v>
      </c>
      <c r="D9499" s="1" t="s">
        <v>4625</v>
      </c>
      <c r="E9499" s="1"/>
      <c r="F9499" s="1" t="s">
        <v>5128</v>
      </c>
      <c r="G9499" s="3">
        <v>12.47</v>
      </c>
      <c r="H9499" s="3"/>
      <c r="I9499" s="1" t="s">
        <v>123</v>
      </c>
      <c r="J9499" s="1" t="s">
        <v>124</v>
      </c>
      <c r="K9499" s="1" t="s">
        <v>84</v>
      </c>
      <c r="L9499" s="1" t="s">
        <v>26</v>
      </c>
    </row>
    <row r="9500" spans="1:12" x14ac:dyDescent="0.2">
      <c r="A9500" s="1" t="s">
        <v>234</v>
      </c>
      <c r="B9500" s="1" t="s">
        <v>13</v>
      </c>
      <c r="C9500" s="2">
        <v>43890</v>
      </c>
      <c r="D9500" s="1" t="s">
        <v>167</v>
      </c>
      <c r="E9500" s="1"/>
      <c r="F9500" s="1" t="s">
        <v>4638</v>
      </c>
      <c r="G9500" s="3"/>
      <c r="H9500" s="3">
        <v>789.84</v>
      </c>
      <c r="I9500" s="1" t="s">
        <v>123</v>
      </c>
      <c r="J9500" s="1" t="s">
        <v>124</v>
      </c>
      <c r="K9500" s="1" t="s">
        <v>12</v>
      </c>
      <c r="L9500" s="1" t="s">
        <v>77</v>
      </c>
    </row>
    <row r="9501" spans="1:12" x14ac:dyDescent="0.2">
      <c r="A9501" s="1" t="s">
        <v>234</v>
      </c>
      <c r="B9501" s="1" t="s">
        <v>13</v>
      </c>
      <c r="C9501" s="2">
        <v>43890</v>
      </c>
      <c r="D9501" s="1" t="s">
        <v>4595</v>
      </c>
      <c r="E9501" s="1"/>
      <c r="F9501" s="1" t="s">
        <v>4767</v>
      </c>
      <c r="G9501" s="3">
        <v>12.47</v>
      </c>
      <c r="H9501" s="3"/>
      <c r="I9501" s="1" t="s">
        <v>123</v>
      </c>
      <c r="J9501" s="1" t="s">
        <v>124</v>
      </c>
      <c r="K9501" s="1" t="s">
        <v>84</v>
      </c>
      <c r="L9501" s="1" t="s">
        <v>26</v>
      </c>
    </row>
    <row r="9502" spans="1:12" x14ac:dyDescent="0.2">
      <c r="A9502" s="1" t="s">
        <v>234</v>
      </c>
      <c r="B9502" s="1" t="s">
        <v>13</v>
      </c>
      <c r="C9502" s="2">
        <v>43890</v>
      </c>
      <c r="D9502" s="1" t="s">
        <v>4595</v>
      </c>
      <c r="E9502" s="1"/>
      <c r="F9502" s="1" t="s">
        <v>4956</v>
      </c>
      <c r="G9502" s="3">
        <v>179.96</v>
      </c>
      <c r="H9502" s="3"/>
      <c r="I9502" s="1" t="s">
        <v>123</v>
      </c>
      <c r="J9502" s="1" t="s">
        <v>124</v>
      </c>
      <c r="K9502" s="1" t="s">
        <v>12</v>
      </c>
      <c r="L9502" s="1" t="s">
        <v>49</v>
      </c>
    </row>
    <row r="9503" spans="1:12" x14ac:dyDescent="0.2">
      <c r="A9503" s="1" t="s">
        <v>234</v>
      </c>
      <c r="B9503" s="1" t="s">
        <v>13</v>
      </c>
      <c r="C9503" s="2">
        <v>43890</v>
      </c>
      <c r="D9503" s="1" t="s">
        <v>4610</v>
      </c>
      <c r="E9503" s="1"/>
      <c r="F9503" s="1" t="s">
        <v>4665</v>
      </c>
      <c r="G9503" s="3">
        <v>0.86</v>
      </c>
      <c r="H9503" s="3"/>
      <c r="I9503" s="1" t="s">
        <v>185</v>
      </c>
      <c r="J9503" s="1" t="s">
        <v>126</v>
      </c>
      <c r="K9503" s="1" t="s">
        <v>84</v>
      </c>
      <c r="L9503" s="1" t="s">
        <v>104</v>
      </c>
    </row>
    <row r="9504" spans="1:12" x14ac:dyDescent="0.2">
      <c r="A9504" s="1" t="s">
        <v>234</v>
      </c>
      <c r="B9504" s="1" t="s">
        <v>13</v>
      </c>
      <c r="C9504" s="2">
        <v>43890</v>
      </c>
      <c r="D9504" s="1" t="s">
        <v>160</v>
      </c>
      <c r="E9504" s="1"/>
      <c r="F9504" s="1" t="s">
        <v>5124</v>
      </c>
      <c r="G9504" s="3"/>
      <c r="H9504" s="3">
        <v>97.49</v>
      </c>
      <c r="I9504" s="1" t="s">
        <v>106</v>
      </c>
      <c r="J9504" s="1" t="s">
        <v>122</v>
      </c>
      <c r="K9504" s="1" t="s">
        <v>84</v>
      </c>
      <c r="L9504" s="1" t="s">
        <v>26</v>
      </c>
    </row>
    <row r="9505" spans="1:12" x14ac:dyDescent="0.2">
      <c r="A9505" s="1" t="s">
        <v>234</v>
      </c>
      <c r="B9505" s="1" t="s">
        <v>13</v>
      </c>
      <c r="C9505" s="2">
        <v>43890</v>
      </c>
      <c r="D9505" s="1" t="s">
        <v>4619</v>
      </c>
      <c r="E9505" s="1"/>
      <c r="F9505" s="1" t="s">
        <v>4630</v>
      </c>
      <c r="G9505" s="3">
        <v>2.9</v>
      </c>
      <c r="H9505" s="3"/>
      <c r="I9505" s="1" t="s">
        <v>106</v>
      </c>
      <c r="J9505" s="1" t="s">
        <v>122</v>
      </c>
      <c r="K9505" s="1" t="s">
        <v>84</v>
      </c>
      <c r="L9505" s="1" t="s">
        <v>26</v>
      </c>
    </row>
    <row r="9506" spans="1:12" x14ac:dyDescent="0.2">
      <c r="A9506" s="1" t="s">
        <v>234</v>
      </c>
      <c r="B9506" s="1" t="s">
        <v>13</v>
      </c>
      <c r="C9506" s="2">
        <v>43890</v>
      </c>
      <c r="D9506" s="1" t="s">
        <v>165</v>
      </c>
      <c r="E9506" s="1"/>
      <c r="F9506" s="1" t="s">
        <v>4664</v>
      </c>
      <c r="G9506" s="3">
        <v>72.510000000000005</v>
      </c>
      <c r="H9506" s="3"/>
      <c r="I9506" s="1" t="s">
        <v>108</v>
      </c>
      <c r="J9506" s="1" t="s">
        <v>117</v>
      </c>
      <c r="K9506" s="1" t="s">
        <v>84</v>
      </c>
      <c r="L9506" s="1" t="s">
        <v>29</v>
      </c>
    </row>
    <row r="9507" spans="1:12" x14ac:dyDescent="0.2">
      <c r="A9507" s="1" t="s">
        <v>234</v>
      </c>
      <c r="B9507" s="1" t="s">
        <v>13</v>
      </c>
      <c r="C9507" s="2">
        <v>43890</v>
      </c>
      <c r="D9507" s="1" t="s">
        <v>166</v>
      </c>
      <c r="E9507" s="1"/>
      <c r="F9507" s="1" t="s">
        <v>4721</v>
      </c>
      <c r="G9507" s="3">
        <v>100.55</v>
      </c>
      <c r="H9507" s="3"/>
      <c r="I9507" s="1" t="s">
        <v>106</v>
      </c>
      <c r="J9507" s="1" t="s">
        <v>107</v>
      </c>
      <c r="K9507" s="1" t="s">
        <v>12</v>
      </c>
      <c r="L9507" s="1" t="s">
        <v>313</v>
      </c>
    </row>
    <row r="9508" spans="1:12" x14ac:dyDescent="0.2">
      <c r="A9508" s="1" t="s">
        <v>234</v>
      </c>
      <c r="B9508" s="1" t="s">
        <v>13</v>
      </c>
      <c r="C9508" s="2">
        <v>43890</v>
      </c>
      <c r="D9508" s="1" t="s">
        <v>4610</v>
      </c>
      <c r="E9508" s="1"/>
      <c r="F9508" s="1" t="s">
        <v>5488</v>
      </c>
      <c r="G9508" s="3">
        <v>35.85</v>
      </c>
      <c r="H9508" s="3"/>
      <c r="I9508" s="1" t="s">
        <v>106</v>
      </c>
      <c r="J9508" s="1" t="s">
        <v>121</v>
      </c>
      <c r="K9508" s="1" t="s">
        <v>12</v>
      </c>
      <c r="L9508" s="1" t="s">
        <v>313</v>
      </c>
    </row>
    <row r="9509" spans="1:12" x14ac:dyDescent="0.2">
      <c r="A9509" s="1" t="s">
        <v>234</v>
      </c>
      <c r="B9509" s="1" t="s">
        <v>13</v>
      </c>
      <c r="C9509" s="2">
        <v>43890</v>
      </c>
      <c r="D9509" s="1" t="s">
        <v>4595</v>
      </c>
      <c r="E9509" s="1"/>
      <c r="F9509" s="1" t="s">
        <v>4950</v>
      </c>
      <c r="G9509" s="3">
        <v>2.34</v>
      </c>
      <c r="H9509" s="3"/>
      <c r="I9509" s="1" t="s">
        <v>106</v>
      </c>
      <c r="J9509" s="1" t="s">
        <v>121</v>
      </c>
      <c r="K9509" s="1" t="s">
        <v>84</v>
      </c>
      <c r="L9509" s="1" t="s">
        <v>306</v>
      </c>
    </row>
    <row r="9510" spans="1:12" x14ac:dyDescent="0.2">
      <c r="A9510" s="1" t="s">
        <v>234</v>
      </c>
      <c r="B9510" s="1" t="s">
        <v>13</v>
      </c>
      <c r="C9510" s="2">
        <v>43890</v>
      </c>
      <c r="D9510" s="1" t="s">
        <v>165</v>
      </c>
      <c r="E9510" s="1"/>
      <c r="F9510" s="1" t="s">
        <v>5443</v>
      </c>
      <c r="G9510" s="3">
        <v>184.62</v>
      </c>
      <c r="H9510" s="3"/>
      <c r="I9510" s="1" t="s">
        <v>87</v>
      </c>
      <c r="J9510" s="1" t="s">
        <v>116</v>
      </c>
      <c r="K9510" s="1" t="s">
        <v>84</v>
      </c>
      <c r="L9510" s="1" t="s">
        <v>111</v>
      </c>
    </row>
    <row r="9511" spans="1:12" x14ac:dyDescent="0.2">
      <c r="A9511" s="1" t="s">
        <v>234</v>
      </c>
      <c r="B9511" s="1" t="s">
        <v>13</v>
      </c>
      <c r="C9511" s="2">
        <v>43890</v>
      </c>
      <c r="D9511" s="1" t="s">
        <v>162</v>
      </c>
      <c r="E9511" s="1"/>
      <c r="F9511" s="1" t="s">
        <v>5520</v>
      </c>
      <c r="G9511" s="3">
        <v>1363.38</v>
      </c>
      <c r="H9511" s="3"/>
      <c r="I9511" s="1" t="s">
        <v>87</v>
      </c>
      <c r="J9511" s="1" t="s">
        <v>253</v>
      </c>
      <c r="K9511" s="1" t="s">
        <v>84</v>
      </c>
      <c r="L9511" s="1" t="s">
        <v>63</v>
      </c>
    </row>
    <row r="9512" spans="1:12" x14ac:dyDescent="0.2">
      <c r="A9512" s="1" t="s">
        <v>234</v>
      </c>
      <c r="B9512" s="1" t="s">
        <v>13</v>
      </c>
      <c r="C9512" s="2">
        <v>43890</v>
      </c>
      <c r="D9512" s="1" t="s">
        <v>4625</v>
      </c>
      <c r="E9512" s="1"/>
      <c r="F9512" s="1" t="s">
        <v>5846</v>
      </c>
      <c r="G9512" s="3">
        <v>6.65</v>
      </c>
      <c r="H9512" s="3"/>
      <c r="I9512" s="1" t="s">
        <v>87</v>
      </c>
      <c r="J9512" s="1" t="s">
        <v>253</v>
      </c>
      <c r="K9512" s="1" t="s">
        <v>12</v>
      </c>
      <c r="L9512" s="1" t="s">
        <v>28</v>
      </c>
    </row>
    <row r="9513" spans="1:12" x14ac:dyDescent="0.2">
      <c r="A9513" s="1" t="s">
        <v>234</v>
      </c>
      <c r="B9513" s="1" t="s">
        <v>13</v>
      </c>
      <c r="C9513" s="2">
        <v>43890</v>
      </c>
      <c r="D9513" s="1" t="s">
        <v>4619</v>
      </c>
      <c r="E9513" s="1"/>
      <c r="F9513" s="1" t="s">
        <v>6096</v>
      </c>
      <c r="G9513" s="3">
        <v>83.92</v>
      </c>
      <c r="H9513" s="3"/>
      <c r="I9513" s="1" t="s">
        <v>120</v>
      </c>
      <c r="J9513" s="1" t="s">
        <v>171</v>
      </c>
      <c r="K9513" s="1" t="s">
        <v>12</v>
      </c>
      <c r="L9513" s="1" t="s">
        <v>378</v>
      </c>
    </row>
    <row r="9514" spans="1:12" x14ac:dyDescent="0.2">
      <c r="A9514" s="1" t="s">
        <v>234</v>
      </c>
      <c r="B9514" s="1" t="s">
        <v>13</v>
      </c>
      <c r="C9514" s="2">
        <v>43890</v>
      </c>
      <c r="D9514" s="1" t="s">
        <v>4610</v>
      </c>
      <c r="E9514" s="1"/>
      <c r="F9514" s="1" t="s">
        <v>5814</v>
      </c>
      <c r="G9514" s="3">
        <v>49.79</v>
      </c>
      <c r="H9514" s="3"/>
      <c r="I9514" s="1" t="s">
        <v>120</v>
      </c>
      <c r="J9514" s="1" t="s">
        <v>171</v>
      </c>
      <c r="K9514" s="1" t="s">
        <v>12</v>
      </c>
      <c r="L9514" s="1" t="s">
        <v>110</v>
      </c>
    </row>
    <row r="9515" spans="1:12" x14ac:dyDescent="0.2">
      <c r="A9515" s="1" t="s">
        <v>234</v>
      </c>
      <c r="B9515" s="1" t="s">
        <v>13</v>
      </c>
      <c r="C9515" s="2">
        <v>43890</v>
      </c>
      <c r="D9515" s="1" t="s">
        <v>167</v>
      </c>
      <c r="E9515" s="1"/>
      <c r="F9515" s="1" t="s">
        <v>4951</v>
      </c>
      <c r="G9515" s="3"/>
      <c r="H9515" s="3">
        <v>613.88</v>
      </c>
      <c r="I9515" s="1" t="s">
        <v>120</v>
      </c>
      <c r="J9515" s="1" t="s">
        <v>171</v>
      </c>
      <c r="K9515" s="1" t="s">
        <v>84</v>
      </c>
      <c r="L9515" s="1" t="s">
        <v>104</v>
      </c>
    </row>
    <row r="9516" spans="1:12" x14ac:dyDescent="0.2">
      <c r="A9516" s="1" t="s">
        <v>234</v>
      </c>
      <c r="B9516" s="1" t="s">
        <v>13</v>
      </c>
      <c r="C9516" s="2">
        <v>43890</v>
      </c>
      <c r="D9516" s="1" t="s">
        <v>4625</v>
      </c>
      <c r="E9516" s="1"/>
      <c r="F9516" s="1" t="s">
        <v>5114</v>
      </c>
      <c r="G9516" s="3">
        <v>17.48</v>
      </c>
      <c r="H9516" s="3"/>
      <c r="I9516" s="1" t="s">
        <v>232</v>
      </c>
      <c r="J9516" s="1" t="s">
        <v>233</v>
      </c>
      <c r="K9516" s="1" t="s">
        <v>12</v>
      </c>
      <c r="L9516" s="1" t="s">
        <v>41</v>
      </c>
    </row>
    <row r="9517" spans="1:12" x14ac:dyDescent="0.2">
      <c r="A9517" s="1" t="s">
        <v>234</v>
      </c>
      <c r="B9517" s="1" t="s">
        <v>13</v>
      </c>
      <c r="C9517" s="2">
        <v>43890</v>
      </c>
      <c r="D9517" s="1" t="s">
        <v>4614</v>
      </c>
      <c r="E9517" s="1"/>
      <c r="F9517" s="1" t="s">
        <v>4710</v>
      </c>
      <c r="G9517" s="3">
        <v>6.48</v>
      </c>
      <c r="H9517" s="3"/>
      <c r="I9517" s="1" t="s">
        <v>232</v>
      </c>
      <c r="J9517" s="1" t="s">
        <v>233</v>
      </c>
      <c r="K9517" s="1" t="s">
        <v>84</v>
      </c>
      <c r="L9517" s="1" t="s">
        <v>111</v>
      </c>
    </row>
    <row r="9518" spans="1:12" x14ac:dyDescent="0.2">
      <c r="A9518" s="1" t="s">
        <v>234</v>
      </c>
      <c r="B9518" s="1" t="s">
        <v>13</v>
      </c>
      <c r="C9518" s="2">
        <v>43890</v>
      </c>
      <c r="D9518" s="1" t="s">
        <v>166</v>
      </c>
      <c r="E9518" s="1"/>
      <c r="F9518" s="1" t="s">
        <v>6097</v>
      </c>
      <c r="G9518" s="3">
        <v>994.35</v>
      </c>
      <c r="H9518" s="3"/>
      <c r="I9518" s="1" t="s">
        <v>83</v>
      </c>
      <c r="J9518" s="1" t="s">
        <v>181</v>
      </c>
      <c r="K9518" s="1" t="s">
        <v>12</v>
      </c>
      <c r="L9518" s="1" t="s">
        <v>328</v>
      </c>
    </row>
    <row r="9519" spans="1:12" x14ac:dyDescent="0.2">
      <c r="A9519" s="1" t="s">
        <v>234</v>
      </c>
      <c r="B9519" s="1" t="s">
        <v>13</v>
      </c>
      <c r="C9519" s="2">
        <v>43890</v>
      </c>
      <c r="D9519" s="1" t="s">
        <v>160</v>
      </c>
      <c r="E9519" s="1"/>
      <c r="F9519" s="1" t="s">
        <v>6098</v>
      </c>
      <c r="G9519" s="3"/>
      <c r="H9519" s="3">
        <v>812.89</v>
      </c>
      <c r="I9519" s="1" t="s">
        <v>83</v>
      </c>
      <c r="J9519" s="1" t="s">
        <v>181</v>
      </c>
      <c r="K9519" s="1" t="s">
        <v>12</v>
      </c>
      <c r="L9519" s="1" t="s">
        <v>405</v>
      </c>
    </row>
    <row r="9520" spans="1:12" x14ac:dyDescent="0.2">
      <c r="A9520" s="1" t="s">
        <v>234</v>
      </c>
      <c r="B9520" s="1" t="s">
        <v>13</v>
      </c>
      <c r="C9520" s="2">
        <v>43890</v>
      </c>
      <c r="D9520" s="1" t="s">
        <v>163</v>
      </c>
      <c r="E9520" s="1"/>
      <c r="F9520" s="1" t="s">
        <v>6099</v>
      </c>
      <c r="G9520" s="3"/>
      <c r="H9520" s="3">
        <v>2112.09</v>
      </c>
      <c r="I9520" s="1" t="s">
        <v>83</v>
      </c>
      <c r="J9520" s="1" t="s">
        <v>181</v>
      </c>
      <c r="K9520" s="1" t="s">
        <v>12</v>
      </c>
      <c r="L9520" s="1" t="s">
        <v>47</v>
      </c>
    </row>
    <row r="9521" spans="1:12" x14ac:dyDescent="0.2">
      <c r="A9521" s="1" t="s">
        <v>234</v>
      </c>
      <c r="B9521" s="1" t="s">
        <v>13</v>
      </c>
      <c r="C9521" s="2">
        <v>43890</v>
      </c>
      <c r="D9521" s="1" t="s">
        <v>167</v>
      </c>
      <c r="E9521" s="1"/>
      <c r="F9521" s="1" t="s">
        <v>6100</v>
      </c>
      <c r="G9521" s="3"/>
      <c r="H9521" s="3">
        <v>920.88</v>
      </c>
      <c r="I9521" s="1" t="s">
        <v>83</v>
      </c>
      <c r="J9521" s="1" t="s">
        <v>229</v>
      </c>
      <c r="K9521" s="1" t="s">
        <v>12</v>
      </c>
      <c r="L9521" s="1" t="s">
        <v>425</v>
      </c>
    </row>
    <row r="9522" spans="1:12" x14ac:dyDescent="0.2">
      <c r="A9522" s="1" t="s">
        <v>234</v>
      </c>
      <c r="B9522" s="1" t="s">
        <v>13</v>
      </c>
      <c r="C9522" s="2">
        <v>43890</v>
      </c>
      <c r="D9522" s="1" t="s">
        <v>166</v>
      </c>
      <c r="E9522" s="1"/>
      <c r="F9522" s="1" t="s">
        <v>6101</v>
      </c>
      <c r="G9522" s="3">
        <v>1330</v>
      </c>
      <c r="H9522" s="3"/>
      <c r="I9522" s="1" t="s">
        <v>119</v>
      </c>
      <c r="J9522" s="1" t="s">
        <v>86</v>
      </c>
      <c r="K9522" s="1" t="s">
        <v>12</v>
      </c>
      <c r="L9522" s="1" t="s">
        <v>103</v>
      </c>
    </row>
    <row r="9523" spans="1:12" x14ac:dyDescent="0.2">
      <c r="A9523" s="1" t="s">
        <v>234</v>
      </c>
      <c r="B9523" s="1" t="s">
        <v>13</v>
      </c>
      <c r="C9523" s="2">
        <v>43890</v>
      </c>
      <c r="D9523" s="1" t="s">
        <v>166</v>
      </c>
      <c r="E9523" s="1"/>
      <c r="F9523" s="1" t="s">
        <v>6102</v>
      </c>
      <c r="G9523" s="3">
        <v>989.1</v>
      </c>
      <c r="H9523" s="3"/>
      <c r="I9523" s="1" t="s">
        <v>119</v>
      </c>
      <c r="J9523" s="1" t="s">
        <v>86</v>
      </c>
      <c r="K9523" s="1" t="s">
        <v>12</v>
      </c>
      <c r="L9523" s="1" t="s">
        <v>72</v>
      </c>
    </row>
    <row r="9524" spans="1:12" x14ac:dyDescent="0.2">
      <c r="A9524" s="1" t="s">
        <v>234</v>
      </c>
      <c r="B9524" s="1" t="s">
        <v>13</v>
      </c>
      <c r="C9524" s="2">
        <v>43890</v>
      </c>
      <c r="D9524" s="1" t="s">
        <v>166</v>
      </c>
      <c r="E9524" s="1"/>
      <c r="F9524" s="1" t="s">
        <v>6103</v>
      </c>
      <c r="G9524" s="3">
        <v>1353.75</v>
      </c>
      <c r="H9524" s="3"/>
      <c r="I9524" s="1" t="s">
        <v>119</v>
      </c>
      <c r="J9524" s="1" t="s">
        <v>86</v>
      </c>
      <c r="K9524" s="1" t="s">
        <v>12</v>
      </c>
      <c r="L9524" s="1" t="s">
        <v>67</v>
      </c>
    </row>
    <row r="9525" spans="1:12" x14ac:dyDescent="0.2">
      <c r="A9525" s="1" t="s">
        <v>234</v>
      </c>
      <c r="B9525" s="1" t="s">
        <v>13</v>
      </c>
      <c r="C9525" s="2">
        <v>43890</v>
      </c>
      <c r="D9525" s="1" t="s">
        <v>166</v>
      </c>
      <c r="E9525" s="1"/>
      <c r="F9525" s="1" t="s">
        <v>6104</v>
      </c>
      <c r="G9525" s="3">
        <v>1474.78</v>
      </c>
      <c r="H9525" s="3"/>
      <c r="I9525" s="1" t="s">
        <v>119</v>
      </c>
      <c r="J9525" s="1" t="s">
        <v>86</v>
      </c>
      <c r="K9525" s="1" t="s">
        <v>12</v>
      </c>
      <c r="L9525" s="1" t="s">
        <v>1909</v>
      </c>
    </row>
    <row r="9526" spans="1:12" x14ac:dyDescent="0.2">
      <c r="A9526" s="1" t="s">
        <v>234</v>
      </c>
      <c r="B9526" s="1" t="s">
        <v>13</v>
      </c>
      <c r="C9526" s="2">
        <v>43890</v>
      </c>
      <c r="D9526" s="1" t="s">
        <v>166</v>
      </c>
      <c r="E9526" s="1"/>
      <c r="F9526" s="1" t="s">
        <v>6105</v>
      </c>
      <c r="G9526" s="3">
        <v>792</v>
      </c>
      <c r="H9526" s="3"/>
      <c r="I9526" s="1" t="s">
        <v>119</v>
      </c>
      <c r="J9526" s="1" t="s">
        <v>86</v>
      </c>
      <c r="K9526" s="1" t="s">
        <v>12</v>
      </c>
      <c r="L9526" s="1" t="s">
        <v>471</v>
      </c>
    </row>
    <row r="9527" spans="1:12" x14ac:dyDescent="0.2">
      <c r="A9527" s="1" t="s">
        <v>234</v>
      </c>
      <c r="B9527" s="1" t="s">
        <v>13</v>
      </c>
      <c r="C9527" s="2">
        <v>43890</v>
      </c>
      <c r="D9527" s="1" t="s">
        <v>166</v>
      </c>
      <c r="E9527" s="1"/>
      <c r="F9527" s="1" t="s">
        <v>6106</v>
      </c>
      <c r="G9527" s="3">
        <v>1575</v>
      </c>
      <c r="H9527" s="3"/>
      <c r="I9527" s="1" t="s">
        <v>119</v>
      </c>
      <c r="J9527" s="1" t="s">
        <v>86</v>
      </c>
      <c r="K9527" s="1" t="s">
        <v>12</v>
      </c>
      <c r="L9527" s="1" t="s">
        <v>88</v>
      </c>
    </row>
    <row r="9528" spans="1:12" x14ac:dyDescent="0.2">
      <c r="A9528" s="1" t="s">
        <v>234</v>
      </c>
      <c r="B9528" s="1" t="s">
        <v>13</v>
      </c>
      <c r="C9528" s="2">
        <v>43890</v>
      </c>
      <c r="D9528" s="1" t="s">
        <v>166</v>
      </c>
      <c r="E9528" s="1"/>
      <c r="F9528" s="1" t="s">
        <v>6107</v>
      </c>
      <c r="G9528" s="3">
        <v>1458.63</v>
      </c>
      <c r="H9528" s="3"/>
      <c r="I9528" s="1" t="s">
        <v>119</v>
      </c>
      <c r="J9528" s="1" t="s">
        <v>86</v>
      </c>
      <c r="K9528" s="1" t="s">
        <v>12</v>
      </c>
      <c r="L9528" s="1" t="s">
        <v>451</v>
      </c>
    </row>
    <row r="9529" spans="1:12" x14ac:dyDescent="0.2">
      <c r="A9529" s="1" t="s">
        <v>234</v>
      </c>
      <c r="B9529" s="1" t="s">
        <v>13</v>
      </c>
      <c r="C9529" s="2">
        <v>43890</v>
      </c>
      <c r="D9529" s="1" t="s">
        <v>160</v>
      </c>
      <c r="E9529" s="1"/>
      <c r="F9529" s="1" t="s">
        <v>6108</v>
      </c>
      <c r="G9529" s="3"/>
      <c r="H9529" s="3">
        <v>600</v>
      </c>
      <c r="I9529" s="1" t="s">
        <v>119</v>
      </c>
      <c r="J9529" s="1" t="s">
        <v>86</v>
      </c>
      <c r="K9529" s="1" t="s">
        <v>12</v>
      </c>
      <c r="L9529" s="1" t="s">
        <v>2630</v>
      </c>
    </row>
    <row r="9530" spans="1:12" x14ac:dyDescent="0.2">
      <c r="A9530" s="1" t="s">
        <v>234</v>
      </c>
      <c r="B9530" s="1" t="s">
        <v>13</v>
      </c>
      <c r="C9530" s="2">
        <v>43890</v>
      </c>
      <c r="D9530" s="1" t="s">
        <v>164</v>
      </c>
      <c r="E9530" s="1"/>
      <c r="F9530" s="1" t="s">
        <v>6109</v>
      </c>
      <c r="G9530" s="3">
        <v>1632.75</v>
      </c>
      <c r="H9530" s="3"/>
      <c r="I9530" s="1" t="s">
        <v>119</v>
      </c>
      <c r="J9530" s="1" t="s">
        <v>86</v>
      </c>
      <c r="K9530" s="1" t="s">
        <v>12</v>
      </c>
      <c r="L9530" s="1" t="s">
        <v>246</v>
      </c>
    </row>
    <row r="9531" spans="1:12" x14ac:dyDescent="0.2">
      <c r="A9531" s="1" t="s">
        <v>234</v>
      </c>
      <c r="B9531" s="1" t="s">
        <v>13</v>
      </c>
      <c r="C9531" s="2">
        <v>43890</v>
      </c>
      <c r="D9531" s="1" t="s">
        <v>164</v>
      </c>
      <c r="E9531" s="1"/>
      <c r="F9531" s="1" t="s">
        <v>6110</v>
      </c>
      <c r="G9531" s="3">
        <v>861</v>
      </c>
      <c r="H9531" s="3"/>
      <c r="I9531" s="1" t="s">
        <v>119</v>
      </c>
      <c r="J9531" s="1" t="s">
        <v>86</v>
      </c>
      <c r="K9531" s="1" t="s">
        <v>12</v>
      </c>
      <c r="L9531" s="1" t="s">
        <v>55</v>
      </c>
    </row>
    <row r="9532" spans="1:12" x14ac:dyDescent="0.2">
      <c r="A9532" s="1" t="s">
        <v>234</v>
      </c>
      <c r="B9532" s="1" t="s">
        <v>13</v>
      </c>
      <c r="C9532" s="2">
        <v>43890</v>
      </c>
      <c r="D9532" s="1" t="s">
        <v>163</v>
      </c>
      <c r="E9532" s="1"/>
      <c r="F9532" s="1" t="s">
        <v>6111</v>
      </c>
      <c r="G9532" s="3"/>
      <c r="H9532" s="3">
        <v>1670.31</v>
      </c>
      <c r="I9532" s="1" t="s">
        <v>119</v>
      </c>
      <c r="J9532" s="1" t="s">
        <v>86</v>
      </c>
      <c r="K9532" s="1" t="s">
        <v>12</v>
      </c>
      <c r="L9532" s="1" t="s">
        <v>52</v>
      </c>
    </row>
    <row r="9533" spans="1:12" x14ac:dyDescent="0.2">
      <c r="A9533" s="1" t="s">
        <v>234</v>
      </c>
      <c r="B9533" s="1" t="s">
        <v>13</v>
      </c>
      <c r="C9533" s="2">
        <v>43890</v>
      </c>
      <c r="D9533" s="1" t="s">
        <v>165</v>
      </c>
      <c r="E9533" s="1"/>
      <c r="F9533" s="1" t="s">
        <v>6112</v>
      </c>
      <c r="G9533" s="3">
        <v>720</v>
      </c>
      <c r="H9533" s="3"/>
      <c r="I9533" s="1" t="s">
        <v>119</v>
      </c>
      <c r="J9533" s="1" t="s">
        <v>86</v>
      </c>
      <c r="K9533" s="1" t="s">
        <v>12</v>
      </c>
      <c r="L9533" s="1" t="s">
        <v>389</v>
      </c>
    </row>
    <row r="9534" spans="1:12" x14ac:dyDescent="0.2">
      <c r="A9534" s="1" t="s">
        <v>234</v>
      </c>
      <c r="B9534" s="1" t="s">
        <v>13</v>
      </c>
      <c r="C9534" s="2">
        <v>43890</v>
      </c>
      <c r="D9534" s="1" t="s">
        <v>165</v>
      </c>
      <c r="E9534" s="1"/>
      <c r="F9534" s="1" t="s">
        <v>6113</v>
      </c>
      <c r="G9534" s="3">
        <v>876</v>
      </c>
      <c r="H9534" s="3"/>
      <c r="I9534" s="1" t="s">
        <v>119</v>
      </c>
      <c r="J9534" s="1" t="s">
        <v>86</v>
      </c>
      <c r="K9534" s="1" t="s">
        <v>12</v>
      </c>
      <c r="L9534" s="1" t="s">
        <v>3026</v>
      </c>
    </row>
    <row r="9535" spans="1:12" x14ac:dyDescent="0.2">
      <c r="A9535" s="1" t="s">
        <v>234</v>
      </c>
      <c r="B9535" s="1" t="s">
        <v>13</v>
      </c>
      <c r="C9535" s="2">
        <v>43890</v>
      </c>
      <c r="D9535" s="1" t="s">
        <v>165</v>
      </c>
      <c r="E9535" s="1"/>
      <c r="F9535" s="1" t="s">
        <v>6114</v>
      </c>
      <c r="G9535" s="3">
        <v>1332</v>
      </c>
      <c r="H9535" s="3"/>
      <c r="I9535" s="1" t="s">
        <v>119</v>
      </c>
      <c r="J9535" s="1" t="s">
        <v>86</v>
      </c>
      <c r="K9535" s="1" t="s">
        <v>12</v>
      </c>
      <c r="L9535" s="1" t="s">
        <v>393</v>
      </c>
    </row>
    <row r="9536" spans="1:12" x14ac:dyDescent="0.2">
      <c r="A9536" s="1" t="s">
        <v>234</v>
      </c>
      <c r="B9536" s="1" t="s">
        <v>13</v>
      </c>
      <c r="C9536" s="2">
        <v>43890</v>
      </c>
      <c r="D9536" s="1" t="s">
        <v>167</v>
      </c>
      <c r="E9536" s="1"/>
      <c r="F9536" s="1" t="s">
        <v>6115</v>
      </c>
      <c r="G9536" s="3"/>
      <c r="H9536" s="3">
        <v>852</v>
      </c>
      <c r="I9536" s="1" t="s">
        <v>119</v>
      </c>
      <c r="J9536" s="1" t="s">
        <v>86</v>
      </c>
      <c r="K9536" s="1" t="s">
        <v>12</v>
      </c>
      <c r="L9536" s="1" t="s">
        <v>2738</v>
      </c>
    </row>
    <row r="9537" spans="1:12" x14ac:dyDescent="0.2">
      <c r="A9537" s="1" t="s">
        <v>234</v>
      </c>
      <c r="B9537" s="1" t="s">
        <v>13</v>
      </c>
      <c r="C9537" s="2">
        <v>43890</v>
      </c>
      <c r="D9537" s="1" t="s">
        <v>167</v>
      </c>
      <c r="E9537" s="1"/>
      <c r="F9537" s="1" t="s">
        <v>4951</v>
      </c>
      <c r="G9537" s="3"/>
      <c r="H9537" s="3">
        <v>2276.08</v>
      </c>
      <c r="I9537" s="1" t="s">
        <v>119</v>
      </c>
      <c r="J9537" s="1" t="s">
        <v>86</v>
      </c>
      <c r="K9537" s="1" t="s">
        <v>84</v>
      </c>
      <c r="L9537" s="1" t="s">
        <v>104</v>
      </c>
    </row>
    <row r="9538" spans="1:12" x14ac:dyDescent="0.2">
      <c r="A9538" s="1" t="s">
        <v>234</v>
      </c>
      <c r="B9538" s="1" t="s">
        <v>13</v>
      </c>
      <c r="C9538" s="2">
        <v>43890</v>
      </c>
      <c r="D9538" s="1" t="s">
        <v>167</v>
      </c>
      <c r="E9538" s="1"/>
      <c r="F9538" s="1" t="s">
        <v>6116</v>
      </c>
      <c r="G9538" s="3"/>
      <c r="H9538" s="3">
        <v>969</v>
      </c>
      <c r="I9538" s="1" t="s">
        <v>119</v>
      </c>
      <c r="J9538" s="1" t="s">
        <v>86</v>
      </c>
      <c r="K9538" s="1" t="s">
        <v>12</v>
      </c>
      <c r="L9538" s="1" t="s">
        <v>283</v>
      </c>
    </row>
    <row r="9539" spans="1:12" x14ac:dyDescent="0.2">
      <c r="A9539" s="1" t="s">
        <v>234</v>
      </c>
      <c r="B9539" s="1" t="s">
        <v>13</v>
      </c>
      <c r="C9539" s="2">
        <v>43890</v>
      </c>
      <c r="D9539" s="1" t="s">
        <v>167</v>
      </c>
      <c r="E9539" s="1"/>
      <c r="F9539" s="1" t="s">
        <v>6117</v>
      </c>
      <c r="G9539" s="3"/>
      <c r="H9539" s="3">
        <v>846.24</v>
      </c>
      <c r="I9539" s="1" t="s">
        <v>119</v>
      </c>
      <c r="J9539" s="1" t="s">
        <v>86</v>
      </c>
      <c r="K9539" s="1" t="s">
        <v>12</v>
      </c>
      <c r="L9539" s="1" t="s">
        <v>3547</v>
      </c>
    </row>
    <row r="9540" spans="1:12" x14ac:dyDescent="0.2">
      <c r="A9540" s="1" t="s">
        <v>234</v>
      </c>
      <c r="B9540" s="1" t="s">
        <v>13</v>
      </c>
      <c r="C9540" s="2">
        <v>43890</v>
      </c>
      <c r="D9540" s="1" t="s">
        <v>4595</v>
      </c>
      <c r="E9540" s="1"/>
      <c r="F9540" s="1" t="s">
        <v>6118</v>
      </c>
      <c r="G9540" s="3">
        <v>111.79</v>
      </c>
      <c r="H9540" s="3"/>
      <c r="I9540" s="1" t="s">
        <v>119</v>
      </c>
      <c r="J9540" s="1" t="s">
        <v>86</v>
      </c>
      <c r="K9540" s="1" t="s">
        <v>12</v>
      </c>
      <c r="L9540" s="1" t="s">
        <v>427</v>
      </c>
    </row>
    <row r="9541" spans="1:12" x14ac:dyDescent="0.2">
      <c r="A9541" s="1" t="s">
        <v>234</v>
      </c>
      <c r="B9541" s="1" t="s">
        <v>13</v>
      </c>
      <c r="C9541" s="2">
        <v>43890</v>
      </c>
      <c r="D9541" s="1" t="s">
        <v>4595</v>
      </c>
      <c r="E9541" s="1"/>
      <c r="F9541" s="1" t="s">
        <v>6119</v>
      </c>
      <c r="G9541" s="3">
        <v>178.16</v>
      </c>
      <c r="H9541" s="3"/>
      <c r="I9541" s="1" t="s">
        <v>119</v>
      </c>
      <c r="J9541" s="1" t="s">
        <v>86</v>
      </c>
      <c r="K9541" s="1" t="s">
        <v>12</v>
      </c>
      <c r="L9541" s="1" t="s">
        <v>62</v>
      </c>
    </row>
    <row r="9542" spans="1:12" x14ac:dyDescent="0.2">
      <c r="A9542" s="1" t="s">
        <v>234</v>
      </c>
      <c r="B9542" s="1" t="s">
        <v>13</v>
      </c>
      <c r="C9542" s="2">
        <v>43890</v>
      </c>
      <c r="D9542" s="1" t="s">
        <v>4595</v>
      </c>
      <c r="E9542" s="1"/>
      <c r="F9542" s="1" t="s">
        <v>6120</v>
      </c>
      <c r="G9542" s="3">
        <v>205.05</v>
      </c>
      <c r="H9542" s="3"/>
      <c r="I9542" s="1" t="s">
        <v>119</v>
      </c>
      <c r="J9542" s="1" t="s">
        <v>86</v>
      </c>
      <c r="K9542" s="1" t="s">
        <v>12</v>
      </c>
      <c r="L9542" s="1" t="s">
        <v>289</v>
      </c>
    </row>
    <row r="9543" spans="1:12" x14ac:dyDescent="0.2">
      <c r="A9543" s="1" t="s">
        <v>234</v>
      </c>
      <c r="B9543" s="1" t="s">
        <v>13</v>
      </c>
      <c r="C9543" s="2">
        <v>43890</v>
      </c>
      <c r="D9543" s="1" t="s">
        <v>4614</v>
      </c>
      <c r="E9543" s="1"/>
      <c r="F9543" s="1" t="s">
        <v>5299</v>
      </c>
      <c r="G9543" s="3">
        <v>97.16</v>
      </c>
      <c r="H9543" s="3"/>
      <c r="I9543" s="1" t="s">
        <v>119</v>
      </c>
      <c r="J9543" s="1" t="s">
        <v>86</v>
      </c>
      <c r="K9543" s="1" t="s">
        <v>84</v>
      </c>
      <c r="L9543" s="1" t="s">
        <v>300</v>
      </c>
    </row>
    <row r="9544" spans="1:12" x14ac:dyDescent="0.2">
      <c r="A9544" s="1" t="s">
        <v>234</v>
      </c>
      <c r="B9544" s="1" t="s">
        <v>13</v>
      </c>
      <c r="C9544" s="2">
        <v>43890</v>
      </c>
      <c r="D9544" s="1" t="s">
        <v>162</v>
      </c>
      <c r="E9544" s="1"/>
      <c r="F9544" s="1" t="s">
        <v>5520</v>
      </c>
      <c r="G9544" s="3">
        <v>45.64</v>
      </c>
      <c r="H9544" s="3"/>
      <c r="I9544" s="1" t="s">
        <v>179</v>
      </c>
      <c r="J9544" s="1" t="s">
        <v>89</v>
      </c>
      <c r="K9544" s="1" t="s">
        <v>84</v>
      </c>
      <c r="L9544" s="1" t="s">
        <v>63</v>
      </c>
    </row>
    <row r="9545" spans="1:12" x14ac:dyDescent="0.2">
      <c r="A9545" s="1" t="s">
        <v>234</v>
      </c>
      <c r="B9545" s="1" t="s">
        <v>13</v>
      </c>
      <c r="C9545" s="2">
        <v>43890</v>
      </c>
      <c r="D9545" s="1" t="s">
        <v>160</v>
      </c>
      <c r="E9545" s="1"/>
      <c r="F9545" s="1" t="s">
        <v>6121</v>
      </c>
      <c r="G9545" s="3"/>
      <c r="H9545" s="3">
        <v>919.75</v>
      </c>
      <c r="I9545" s="1" t="s">
        <v>85</v>
      </c>
      <c r="J9545" s="1" t="s">
        <v>125</v>
      </c>
      <c r="K9545" s="1" t="s">
        <v>12</v>
      </c>
      <c r="L9545" s="1" t="s">
        <v>955</v>
      </c>
    </row>
    <row r="9546" spans="1:12" x14ac:dyDescent="0.2">
      <c r="A9546" s="1" t="s">
        <v>234</v>
      </c>
      <c r="B9546" s="1" t="s">
        <v>13</v>
      </c>
      <c r="C9546" s="2">
        <v>43890</v>
      </c>
      <c r="D9546" s="1" t="s">
        <v>4595</v>
      </c>
      <c r="E9546" s="1"/>
      <c r="F9546" s="1" t="s">
        <v>5030</v>
      </c>
      <c r="G9546" s="3">
        <v>9.7799999999999994</v>
      </c>
      <c r="H9546" s="3"/>
      <c r="I9546" s="1" t="s">
        <v>85</v>
      </c>
      <c r="J9546" s="1" t="s">
        <v>125</v>
      </c>
      <c r="K9546" s="1" t="s">
        <v>84</v>
      </c>
      <c r="L9546" s="1" t="s">
        <v>51</v>
      </c>
    </row>
    <row r="9547" spans="1:12" x14ac:dyDescent="0.2">
      <c r="A9547" s="1" t="s">
        <v>234</v>
      </c>
      <c r="B9547" s="1" t="s">
        <v>13</v>
      </c>
      <c r="C9547" s="2">
        <v>43890</v>
      </c>
      <c r="D9547" s="1" t="s">
        <v>4614</v>
      </c>
      <c r="E9547" s="1"/>
      <c r="F9547" s="1" t="s">
        <v>6122</v>
      </c>
      <c r="G9547" s="3">
        <v>74.77</v>
      </c>
      <c r="H9547" s="3"/>
      <c r="I9547" s="1" t="s">
        <v>85</v>
      </c>
      <c r="J9547" s="1" t="s">
        <v>125</v>
      </c>
      <c r="K9547" s="1" t="s">
        <v>12</v>
      </c>
      <c r="L9547" s="1" t="s">
        <v>33</v>
      </c>
    </row>
    <row r="9548" spans="1:12" x14ac:dyDescent="0.2">
      <c r="A9548" s="1" t="s">
        <v>234</v>
      </c>
      <c r="B9548" s="1" t="s">
        <v>13</v>
      </c>
      <c r="C9548" s="2">
        <v>43890</v>
      </c>
      <c r="D9548" s="1" t="s">
        <v>161</v>
      </c>
      <c r="E9548" s="1"/>
      <c r="F9548" s="1" t="s">
        <v>6123</v>
      </c>
      <c r="G9548" s="3"/>
      <c r="H9548" s="3">
        <v>840</v>
      </c>
      <c r="I9548" s="1" t="s">
        <v>177</v>
      </c>
      <c r="J9548" s="1" t="s">
        <v>178</v>
      </c>
      <c r="K9548" s="1" t="s">
        <v>12</v>
      </c>
      <c r="L9548" s="1" t="s">
        <v>384</v>
      </c>
    </row>
    <row r="9549" spans="1:12" x14ac:dyDescent="0.2">
      <c r="A9549" s="1" t="s">
        <v>234</v>
      </c>
      <c r="B9549" s="1" t="s">
        <v>13</v>
      </c>
      <c r="C9549" s="2">
        <v>43890</v>
      </c>
      <c r="D9549" s="1" t="s">
        <v>164</v>
      </c>
      <c r="E9549" s="1"/>
      <c r="F9549" s="1" t="s">
        <v>5551</v>
      </c>
      <c r="G9549" s="3">
        <v>65.38</v>
      </c>
      <c r="H9549" s="3"/>
      <c r="I9549" s="1" t="s">
        <v>177</v>
      </c>
      <c r="J9549" s="1" t="s">
        <v>178</v>
      </c>
      <c r="K9549" s="1" t="s">
        <v>12</v>
      </c>
      <c r="L9549" s="1" t="s">
        <v>2567</v>
      </c>
    </row>
    <row r="9550" spans="1:12" x14ac:dyDescent="0.2">
      <c r="A9550" s="1" t="s">
        <v>234</v>
      </c>
      <c r="B9550" s="1" t="s">
        <v>13</v>
      </c>
      <c r="C9550" s="2">
        <v>43890</v>
      </c>
      <c r="D9550" s="1" t="s">
        <v>165</v>
      </c>
      <c r="E9550" s="1"/>
      <c r="F9550" s="1" t="s">
        <v>5325</v>
      </c>
      <c r="G9550" s="3">
        <v>1084.72</v>
      </c>
      <c r="H9550" s="3"/>
      <c r="I9550" s="1" t="s">
        <v>177</v>
      </c>
      <c r="J9550" s="1" t="s">
        <v>178</v>
      </c>
      <c r="K9550" s="1" t="s">
        <v>12</v>
      </c>
      <c r="L9550" s="1" t="s">
        <v>2511</v>
      </c>
    </row>
    <row r="9551" spans="1:12" x14ac:dyDescent="0.2">
      <c r="A9551" s="1" t="s">
        <v>234</v>
      </c>
      <c r="B9551" s="1" t="s">
        <v>13</v>
      </c>
      <c r="C9551" s="2">
        <v>43890</v>
      </c>
      <c r="D9551" s="1" t="s">
        <v>4619</v>
      </c>
      <c r="E9551" s="1"/>
      <c r="F9551" s="1" t="s">
        <v>5970</v>
      </c>
      <c r="G9551" s="3">
        <v>6.04</v>
      </c>
      <c r="H9551" s="3"/>
      <c r="I9551" s="1" t="s">
        <v>177</v>
      </c>
      <c r="J9551" s="1" t="s">
        <v>178</v>
      </c>
      <c r="K9551" s="1" t="s">
        <v>12</v>
      </c>
      <c r="L9551" s="1" t="s">
        <v>15</v>
      </c>
    </row>
    <row r="9552" spans="1:12" x14ac:dyDescent="0.2">
      <c r="A9552" s="1" t="s">
        <v>234</v>
      </c>
      <c r="B9552" s="1" t="s">
        <v>13</v>
      </c>
      <c r="C9552" s="2">
        <v>43890</v>
      </c>
      <c r="D9552" s="1" t="s">
        <v>160</v>
      </c>
      <c r="E9552" s="1"/>
      <c r="F9552" s="1" t="s">
        <v>5274</v>
      </c>
      <c r="G9552" s="3"/>
      <c r="H9552" s="3">
        <v>141.66</v>
      </c>
      <c r="I9552" s="1" t="s">
        <v>123</v>
      </c>
      <c r="J9552" s="1" t="s">
        <v>124</v>
      </c>
      <c r="K9552" s="1" t="s">
        <v>84</v>
      </c>
      <c r="L9552" s="1" t="s">
        <v>104</v>
      </c>
    </row>
    <row r="9553" spans="1:12" x14ac:dyDescent="0.2">
      <c r="A9553" s="1" t="s">
        <v>234</v>
      </c>
      <c r="B9553" s="1" t="s">
        <v>13</v>
      </c>
      <c r="C9553" s="2">
        <v>43890</v>
      </c>
      <c r="D9553" s="1" t="s">
        <v>161</v>
      </c>
      <c r="E9553" s="1"/>
      <c r="F9553" s="1" t="s">
        <v>5214</v>
      </c>
      <c r="G9553" s="3"/>
      <c r="H9553" s="3">
        <v>74.400000000000006</v>
      </c>
      <c r="I9553" s="1" t="s">
        <v>123</v>
      </c>
      <c r="J9553" s="1" t="s">
        <v>124</v>
      </c>
      <c r="K9553" s="1" t="s">
        <v>84</v>
      </c>
      <c r="L9553" s="1" t="s">
        <v>29</v>
      </c>
    </row>
    <row r="9554" spans="1:12" x14ac:dyDescent="0.2">
      <c r="A9554" s="1" t="s">
        <v>234</v>
      </c>
      <c r="B9554" s="1" t="s">
        <v>13</v>
      </c>
      <c r="C9554" s="2">
        <v>43890</v>
      </c>
      <c r="D9554" s="1" t="s">
        <v>163</v>
      </c>
      <c r="E9554" s="1"/>
      <c r="F9554" s="1" t="s">
        <v>6124</v>
      </c>
      <c r="G9554" s="3"/>
      <c r="H9554" s="3">
        <v>416.56</v>
      </c>
      <c r="I9554" s="1" t="s">
        <v>123</v>
      </c>
      <c r="J9554" s="1" t="s">
        <v>124</v>
      </c>
      <c r="K9554" s="1" t="s">
        <v>12</v>
      </c>
      <c r="L9554" s="1" t="s">
        <v>1592</v>
      </c>
    </row>
    <row r="9555" spans="1:12" x14ac:dyDescent="0.2">
      <c r="A9555" s="1" t="s">
        <v>234</v>
      </c>
      <c r="B9555" s="1" t="s">
        <v>13</v>
      </c>
      <c r="C9555" s="2">
        <v>43890</v>
      </c>
      <c r="D9555" s="1" t="s">
        <v>4619</v>
      </c>
      <c r="E9555" s="1"/>
      <c r="F9555" s="1" t="s">
        <v>5486</v>
      </c>
      <c r="G9555" s="3">
        <v>106.35</v>
      </c>
      <c r="H9555" s="3"/>
      <c r="I9555" s="1" t="s">
        <v>185</v>
      </c>
      <c r="J9555" s="1" t="s">
        <v>126</v>
      </c>
      <c r="K9555" s="1" t="s">
        <v>12</v>
      </c>
      <c r="L9555" s="1" t="s">
        <v>49</v>
      </c>
    </row>
    <row r="9556" spans="1:12" x14ac:dyDescent="0.2">
      <c r="A9556" s="1" t="s">
        <v>234</v>
      </c>
      <c r="B9556" s="1" t="s">
        <v>13</v>
      </c>
      <c r="C9556" s="2">
        <v>43890</v>
      </c>
      <c r="D9556" s="1" t="s">
        <v>4614</v>
      </c>
      <c r="E9556" s="1"/>
      <c r="F9556" s="1" t="s">
        <v>4615</v>
      </c>
      <c r="G9556" s="3">
        <v>0.86</v>
      </c>
      <c r="H9556" s="3"/>
      <c r="I9556" s="1" t="s">
        <v>185</v>
      </c>
      <c r="J9556" s="1" t="s">
        <v>126</v>
      </c>
      <c r="K9556" s="1" t="s">
        <v>84</v>
      </c>
      <c r="L9556" s="1" t="s">
        <v>104</v>
      </c>
    </row>
    <row r="9557" spans="1:12" x14ac:dyDescent="0.2">
      <c r="A9557" s="1" t="s">
        <v>234</v>
      </c>
      <c r="B9557" s="1" t="s">
        <v>13</v>
      </c>
      <c r="C9557" s="2">
        <v>43890</v>
      </c>
      <c r="D9557" s="1" t="s">
        <v>160</v>
      </c>
      <c r="E9557" s="1"/>
      <c r="F9557" s="1" t="s">
        <v>5215</v>
      </c>
      <c r="G9557" s="3"/>
      <c r="H9557" s="3">
        <v>744.01</v>
      </c>
      <c r="I9557" s="1" t="s">
        <v>106</v>
      </c>
      <c r="J9557" s="1" t="s">
        <v>122</v>
      </c>
      <c r="K9557" s="1" t="s">
        <v>12</v>
      </c>
      <c r="L9557" s="1" t="s">
        <v>313</v>
      </c>
    </row>
    <row r="9558" spans="1:12" x14ac:dyDescent="0.2">
      <c r="A9558" s="1" t="s">
        <v>234</v>
      </c>
      <c r="B9558" s="1" t="s">
        <v>13</v>
      </c>
      <c r="C9558" s="2">
        <v>43890</v>
      </c>
      <c r="D9558" s="1" t="s">
        <v>4610</v>
      </c>
      <c r="E9558" s="1"/>
      <c r="F9558" s="1" t="s">
        <v>6125</v>
      </c>
      <c r="G9558" s="3">
        <v>85.54</v>
      </c>
      <c r="H9558" s="3"/>
      <c r="I9558" s="1" t="s">
        <v>106</v>
      </c>
      <c r="J9558" s="1" t="s">
        <v>122</v>
      </c>
      <c r="K9558" s="1" t="s">
        <v>12</v>
      </c>
      <c r="L9558" s="1" t="s">
        <v>27</v>
      </c>
    </row>
    <row r="9559" spans="1:12" x14ac:dyDescent="0.2">
      <c r="A9559" s="1" t="s">
        <v>234</v>
      </c>
      <c r="B9559" s="1" t="s">
        <v>13</v>
      </c>
      <c r="C9559" s="2">
        <v>43890</v>
      </c>
      <c r="D9559" s="1" t="s">
        <v>4610</v>
      </c>
      <c r="E9559" s="1"/>
      <c r="F9559" s="1" t="s">
        <v>4799</v>
      </c>
      <c r="G9559" s="3">
        <v>2.35</v>
      </c>
      <c r="H9559" s="3"/>
      <c r="I9559" s="1" t="s">
        <v>108</v>
      </c>
      <c r="J9559" s="1" t="s">
        <v>117</v>
      </c>
      <c r="K9559" s="1" t="s">
        <v>84</v>
      </c>
      <c r="L9559" s="1" t="s">
        <v>306</v>
      </c>
    </row>
    <row r="9560" spans="1:12" x14ac:dyDescent="0.2">
      <c r="A9560" s="1" t="s">
        <v>234</v>
      </c>
      <c r="B9560" s="1" t="s">
        <v>13</v>
      </c>
      <c r="C9560" s="2">
        <v>43890</v>
      </c>
      <c r="D9560" s="1" t="s">
        <v>4595</v>
      </c>
      <c r="E9560" s="1"/>
      <c r="F9560" s="1" t="s">
        <v>4950</v>
      </c>
      <c r="G9560" s="3">
        <v>2.34</v>
      </c>
      <c r="H9560" s="3"/>
      <c r="I9560" s="1" t="s">
        <v>108</v>
      </c>
      <c r="J9560" s="1" t="s">
        <v>117</v>
      </c>
      <c r="K9560" s="1" t="s">
        <v>84</v>
      </c>
      <c r="L9560" s="1" t="s">
        <v>306</v>
      </c>
    </row>
    <row r="9561" spans="1:12" x14ac:dyDescent="0.2">
      <c r="A9561" s="1" t="s">
        <v>234</v>
      </c>
      <c r="B9561" s="1" t="s">
        <v>13</v>
      </c>
      <c r="C9561" s="2">
        <v>43890</v>
      </c>
      <c r="D9561" s="1" t="s">
        <v>161</v>
      </c>
      <c r="E9561" s="1"/>
      <c r="F9561" s="1" t="s">
        <v>5305</v>
      </c>
      <c r="G9561" s="3"/>
      <c r="H9561" s="3">
        <v>132.07</v>
      </c>
      <c r="I9561" s="1" t="s">
        <v>106</v>
      </c>
      <c r="J9561" s="1" t="s">
        <v>107</v>
      </c>
      <c r="K9561" s="1" t="s">
        <v>84</v>
      </c>
      <c r="L9561" s="1" t="s">
        <v>66</v>
      </c>
    </row>
    <row r="9562" spans="1:12" x14ac:dyDescent="0.2">
      <c r="A9562" s="1" t="s">
        <v>234</v>
      </c>
      <c r="B9562" s="1" t="s">
        <v>13</v>
      </c>
      <c r="C9562" s="2">
        <v>43890</v>
      </c>
      <c r="D9562" s="1" t="s">
        <v>165</v>
      </c>
      <c r="E9562" s="1"/>
      <c r="F9562" s="1" t="s">
        <v>4922</v>
      </c>
      <c r="G9562" s="3">
        <v>143.32</v>
      </c>
      <c r="H9562" s="3"/>
      <c r="I9562" s="1" t="s">
        <v>106</v>
      </c>
      <c r="J9562" s="1" t="s">
        <v>107</v>
      </c>
      <c r="K9562" s="1" t="s">
        <v>84</v>
      </c>
      <c r="L9562" s="1" t="s">
        <v>66</v>
      </c>
    </row>
    <row r="9563" spans="1:12" x14ac:dyDescent="0.2">
      <c r="A9563" s="1" t="s">
        <v>234</v>
      </c>
      <c r="B9563" s="1" t="s">
        <v>13</v>
      </c>
      <c r="C9563" s="2">
        <v>43890</v>
      </c>
      <c r="D9563" s="1" t="s">
        <v>4625</v>
      </c>
      <c r="E9563" s="1"/>
      <c r="F9563" s="1" t="s">
        <v>4769</v>
      </c>
      <c r="G9563" s="3">
        <v>2.65</v>
      </c>
      <c r="H9563" s="3"/>
      <c r="I9563" s="1" t="s">
        <v>106</v>
      </c>
      <c r="J9563" s="1" t="s">
        <v>107</v>
      </c>
      <c r="K9563" s="1" t="s">
        <v>12</v>
      </c>
      <c r="L9563" s="1" t="s">
        <v>313</v>
      </c>
    </row>
    <row r="9564" spans="1:12" x14ac:dyDescent="0.2">
      <c r="A9564" s="1" t="s">
        <v>234</v>
      </c>
      <c r="B9564" s="1" t="s">
        <v>13</v>
      </c>
      <c r="C9564" s="2">
        <v>43890</v>
      </c>
      <c r="D9564" s="1" t="s">
        <v>166</v>
      </c>
      <c r="E9564" s="1"/>
      <c r="F9564" s="1" t="s">
        <v>5695</v>
      </c>
      <c r="G9564" s="3">
        <v>601.11</v>
      </c>
      <c r="H9564" s="3"/>
      <c r="I9564" s="1" t="s">
        <v>106</v>
      </c>
      <c r="J9564" s="1" t="s">
        <v>121</v>
      </c>
      <c r="K9564" s="1" t="s">
        <v>84</v>
      </c>
      <c r="L9564" s="1" t="s">
        <v>66</v>
      </c>
    </row>
    <row r="9565" spans="1:12" x14ac:dyDescent="0.2">
      <c r="A9565" s="1" t="s">
        <v>234</v>
      </c>
      <c r="B9565" s="1" t="s">
        <v>13</v>
      </c>
      <c r="C9565" s="2">
        <v>43890</v>
      </c>
      <c r="D9565" s="1" t="s">
        <v>4614</v>
      </c>
      <c r="E9565" s="1"/>
      <c r="F9565" s="1" t="s">
        <v>5757</v>
      </c>
      <c r="G9565" s="3">
        <v>28.79</v>
      </c>
      <c r="H9565" s="3"/>
      <c r="I9565" s="1" t="s">
        <v>106</v>
      </c>
      <c r="J9565" s="1" t="s">
        <v>121</v>
      </c>
      <c r="K9565" s="1" t="s">
        <v>84</v>
      </c>
      <c r="L9565" s="1" t="s">
        <v>66</v>
      </c>
    </row>
    <row r="9566" spans="1:12" x14ac:dyDescent="0.2">
      <c r="A9566" s="1" t="s">
        <v>234</v>
      </c>
      <c r="B9566" s="1" t="s">
        <v>13</v>
      </c>
      <c r="C9566" s="2">
        <v>43890</v>
      </c>
      <c r="D9566" s="1" t="s">
        <v>164</v>
      </c>
      <c r="E9566" s="1"/>
      <c r="F9566" s="1" t="s">
        <v>4682</v>
      </c>
      <c r="G9566" s="3">
        <v>184.62</v>
      </c>
      <c r="H9566" s="3"/>
      <c r="I9566" s="1" t="s">
        <v>87</v>
      </c>
      <c r="J9566" s="1" t="s">
        <v>116</v>
      </c>
      <c r="K9566" s="1" t="s">
        <v>84</v>
      </c>
      <c r="L9566" s="1" t="s">
        <v>111</v>
      </c>
    </row>
    <row r="9567" spans="1:12" x14ac:dyDescent="0.2">
      <c r="A9567" s="1" t="s">
        <v>234</v>
      </c>
      <c r="B9567" s="1" t="s">
        <v>13</v>
      </c>
      <c r="C9567" s="2">
        <v>43890</v>
      </c>
      <c r="D9567" s="1" t="s">
        <v>164</v>
      </c>
      <c r="E9567" s="1"/>
      <c r="F9567" s="1" t="s">
        <v>4709</v>
      </c>
      <c r="G9567" s="3">
        <v>750</v>
      </c>
      <c r="H9567" s="3"/>
      <c r="I9567" s="1" t="s">
        <v>87</v>
      </c>
      <c r="J9567" s="1" t="s">
        <v>116</v>
      </c>
      <c r="K9567" s="1" t="s">
        <v>84</v>
      </c>
      <c r="L9567" s="1" t="s">
        <v>104</v>
      </c>
    </row>
    <row r="9568" spans="1:12" x14ac:dyDescent="0.2">
      <c r="A9568" s="1" t="s">
        <v>234</v>
      </c>
      <c r="B9568" s="1" t="s">
        <v>13</v>
      </c>
      <c r="C9568" s="2">
        <v>43890</v>
      </c>
      <c r="D9568" s="1" t="s">
        <v>167</v>
      </c>
      <c r="E9568" s="1"/>
      <c r="F9568" s="1" t="s">
        <v>5237</v>
      </c>
      <c r="G9568" s="3"/>
      <c r="H9568" s="3">
        <v>648.64</v>
      </c>
      <c r="I9568" s="1" t="s">
        <v>87</v>
      </c>
      <c r="J9568" s="1" t="s">
        <v>116</v>
      </c>
      <c r="K9568" s="1" t="s">
        <v>84</v>
      </c>
      <c r="L9568" s="1" t="s">
        <v>26</v>
      </c>
    </row>
    <row r="9569" spans="1:12" x14ac:dyDescent="0.2">
      <c r="A9569" s="1" t="s">
        <v>234</v>
      </c>
      <c r="B9569" s="1" t="s">
        <v>13</v>
      </c>
      <c r="C9569" s="2">
        <v>43890</v>
      </c>
      <c r="D9569" s="1" t="s">
        <v>160</v>
      </c>
      <c r="E9569" s="1"/>
      <c r="F9569" s="1" t="s">
        <v>4728</v>
      </c>
      <c r="G9569" s="3"/>
      <c r="H9569" s="3">
        <v>548.99</v>
      </c>
      <c r="I9569" s="1" t="s">
        <v>87</v>
      </c>
      <c r="J9569" s="1" t="s">
        <v>253</v>
      </c>
      <c r="K9569" s="1" t="s">
        <v>84</v>
      </c>
      <c r="L9569" s="1" t="s">
        <v>63</v>
      </c>
    </row>
    <row r="9570" spans="1:12" x14ac:dyDescent="0.2">
      <c r="A9570" s="1" t="s">
        <v>234</v>
      </c>
      <c r="B9570" s="1" t="s">
        <v>13</v>
      </c>
      <c r="C9570" s="2">
        <v>43890</v>
      </c>
      <c r="D9570" s="1" t="s">
        <v>163</v>
      </c>
      <c r="E9570" s="1"/>
      <c r="F9570" s="1" t="s">
        <v>5424</v>
      </c>
      <c r="G9570" s="3"/>
      <c r="H9570" s="3">
        <v>269.11</v>
      </c>
      <c r="I9570" s="1" t="s">
        <v>87</v>
      </c>
      <c r="J9570" s="1" t="s">
        <v>253</v>
      </c>
      <c r="K9570" s="1" t="s">
        <v>12</v>
      </c>
      <c r="L9570" s="1" t="s">
        <v>28</v>
      </c>
    </row>
    <row r="9571" spans="1:12" x14ac:dyDescent="0.2">
      <c r="A9571" s="1" t="s">
        <v>234</v>
      </c>
      <c r="B9571" s="1" t="s">
        <v>13</v>
      </c>
      <c r="C9571" s="2">
        <v>43890</v>
      </c>
      <c r="D9571" s="1" t="s">
        <v>4619</v>
      </c>
      <c r="E9571" s="1"/>
      <c r="F9571" s="1" t="s">
        <v>5082</v>
      </c>
      <c r="G9571" s="3">
        <v>46.12</v>
      </c>
      <c r="H9571" s="3"/>
      <c r="I9571" s="1" t="s">
        <v>87</v>
      </c>
      <c r="J9571" s="1" t="s">
        <v>253</v>
      </c>
      <c r="K9571" s="1" t="s">
        <v>84</v>
      </c>
      <c r="L9571" s="1" t="s">
        <v>63</v>
      </c>
    </row>
    <row r="9572" spans="1:12" x14ac:dyDescent="0.2">
      <c r="A9572" s="1" t="s">
        <v>234</v>
      </c>
      <c r="B9572" s="1" t="s">
        <v>13</v>
      </c>
      <c r="C9572" s="2">
        <v>43890</v>
      </c>
      <c r="D9572" s="1" t="s">
        <v>167</v>
      </c>
      <c r="E9572" s="1"/>
      <c r="F9572" s="1" t="s">
        <v>5336</v>
      </c>
      <c r="G9572" s="3"/>
      <c r="H9572" s="3">
        <v>894.93</v>
      </c>
      <c r="I9572" s="1" t="s">
        <v>87</v>
      </c>
      <c r="J9572" s="1" t="s">
        <v>253</v>
      </c>
      <c r="K9572" s="1" t="s">
        <v>12</v>
      </c>
      <c r="L9572" s="1" t="s">
        <v>1047</v>
      </c>
    </row>
    <row r="9573" spans="1:12" x14ac:dyDescent="0.2">
      <c r="A9573" s="1" t="s">
        <v>234</v>
      </c>
      <c r="B9573" s="1" t="s">
        <v>13</v>
      </c>
      <c r="C9573" s="2">
        <v>43890</v>
      </c>
      <c r="D9573" s="1" t="s">
        <v>161</v>
      </c>
      <c r="E9573" s="1"/>
      <c r="F9573" s="1" t="s">
        <v>6126</v>
      </c>
      <c r="G9573" s="3"/>
      <c r="H9573" s="3">
        <v>851.76</v>
      </c>
      <c r="I9573" s="1" t="s">
        <v>120</v>
      </c>
      <c r="J9573" s="1" t="s">
        <v>171</v>
      </c>
      <c r="K9573" s="1" t="s">
        <v>12</v>
      </c>
      <c r="L9573" s="1" t="s">
        <v>81</v>
      </c>
    </row>
    <row r="9574" spans="1:12" x14ac:dyDescent="0.2">
      <c r="A9574" s="1" t="s">
        <v>234</v>
      </c>
      <c r="B9574" s="1" t="s">
        <v>13</v>
      </c>
      <c r="C9574" s="2">
        <v>43890</v>
      </c>
      <c r="D9574" s="1" t="s">
        <v>162</v>
      </c>
      <c r="E9574" s="1"/>
      <c r="F9574" s="1" t="s">
        <v>6127</v>
      </c>
      <c r="G9574" s="3">
        <v>659.3</v>
      </c>
      <c r="H9574" s="3"/>
      <c r="I9574" s="1" t="s">
        <v>120</v>
      </c>
      <c r="J9574" s="1" t="s">
        <v>171</v>
      </c>
      <c r="K9574" s="1" t="s">
        <v>84</v>
      </c>
      <c r="L9574" s="1" t="s">
        <v>300</v>
      </c>
    </row>
    <row r="9575" spans="1:12" x14ac:dyDescent="0.2">
      <c r="A9575" s="1" t="s">
        <v>234</v>
      </c>
      <c r="B9575" s="1" t="s">
        <v>13</v>
      </c>
      <c r="C9575" s="2">
        <v>43890</v>
      </c>
      <c r="D9575" s="1" t="s">
        <v>162</v>
      </c>
      <c r="E9575" s="1"/>
      <c r="F9575" s="1" t="s">
        <v>4915</v>
      </c>
      <c r="G9575" s="3">
        <v>444.88</v>
      </c>
      <c r="H9575" s="3"/>
      <c r="I9575" s="1" t="s">
        <v>120</v>
      </c>
      <c r="J9575" s="1" t="s">
        <v>171</v>
      </c>
      <c r="K9575" s="1" t="s">
        <v>84</v>
      </c>
      <c r="L9575" s="1" t="s">
        <v>241</v>
      </c>
    </row>
    <row r="9576" spans="1:12" x14ac:dyDescent="0.2">
      <c r="A9576" s="1" t="s">
        <v>234</v>
      </c>
      <c r="B9576" s="1" t="s">
        <v>13</v>
      </c>
      <c r="C9576" s="2">
        <v>43890</v>
      </c>
      <c r="D9576" s="1" t="s">
        <v>4610</v>
      </c>
      <c r="E9576" s="1"/>
      <c r="F9576" s="1" t="s">
        <v>5751</v>
      </c>
      <c r="G9576" s="3">
        <v>19.82</v>
      </c>
      <c r="H9576" s="3"/>
      <c r="I9576" s="1" t="s">
        <v>120</v>
      </c>
      <c r="J9576" s="1" t="s">
        <v>171</v>
      </c>
      <c r="K9576" s="1" t="s">
        <v>12</v>
      </c>
      <c r="L9576" s="1" t="s">
        <v>78</v>
      </c>
    </row>
    <row r="9577" spans="1:12" x14ac:dyDescent="0.2">
      <c r="A9577" s="1" t="s">
        <v>234</v>
      </c>
      <c r="B9577" s="1" t="s">
        <v>13</v>
      </c>
      <c r="C9577" s="2">
        <v>43890</v>
      </c>
      <c r="D9577" s="1" t="s">
        <v>4610</v>
      </c>
      <c r="E9577" s="1"/>
      <c r="F9577" s="1" t="s">
        <v>5038</v>
      </c>
      <c r="G9577" s="3">
        <v>46.38</v>
      </c>
      <c r="H9577" s="3"/>
      <c r="I9577" s="1" t="s">
        <v>232</v>
      </c>
      <c r="J9577" s="1" t="s">
        <v>233</v>
      </c>
      <c r="K9577" s="1" t="s">
        <v>12</v>
      </c>
      <c r="L9577" s="1" t="s">
        <v>289</v>
      </c>
    </row>
    <row r="9578" spans="1:12" x14ac:dyDescent="0.2">
      <c r="A9578" s="1" t="s">
        <v>234</v>
      </c>
      <c r="B9578" s="1" t="s">
        <v>13</v>
      </c>
      <c r="C9578" s="2">
        <v>43890</v>
      </c>
      <c r="D9578" s="1" t="s">
        <v>4610</v>
      </c>
      <c r="E9578" s="1"/>
      <c r="F9578" s="1" t="s">
        <v>6128</v>
      </c>
      <c r="G9578" s="3"/>
      <c r="H9578" s="3">
        <v>8978.0400000000009</v>
      </c>
      <c r="I9578" s="1"/>
      <c r="J9578" s="1"/>
      <c r="K9578" s="1" t="s">
        <v>12</v>
      </c>
      <c r="L9578" s="1"/>
    </row>
    <row r="9579" spans="1:12" x14ac:dyDescent="0.2">
      <c r="A9579" s="1" t="s">
        <v>234</v>
      </c>
      <c r="B9579" s="1" t="s">
        <v>13</v>
      </c>
      <c r="C9579" s="2">
        <v>43890</v>
      </c>
      <c r="D9579" s="1" t="s">
        <v>164</v>
      </c>
      <c r="E9579" s="1"/>
      <c r="F9579" s="1" t="s">
        <v>6129</v>
      </c>
      <c r="G9579" s="3">
        <v>1100.3399999999999</v>
      </c>
      <c r="H9579" s="3"/>
      <c r="I9579" s="1" t="s">
        <v>83</v>
      </c>
      <c r="J9579" s="1" t="s">
        <v>181</v>
      </c>
      <c r="K9579" s="1" t="s">
        <v>12</v>
      </c>
      <c r="L9579" s="1" t="s">
        <v>44</v>
      </c>
    </row>
    <row r="9580" spans="1:12" x14ac:dyDescent="0.2">
      <c r="A9580" s="1" t="s">
        <v>234</v>
      </c>
      <c r="B9580" s="1" t="s">
        <v>13</v>
      </c>
      <c r="C9580" s="2">
        <v>43890</v>
      </c>
      <c r="D9580" s="1" t="s">
        <v>163</v>
      </c>
      <c r="E9580" s="1"/>
      <c r="F9580" s="1" t="s">
        <v>6130</v>
      </c>
      <c r="G9580" s="3"/>
      <c r="H9580" s="3">
        <v>926.95</v>
      </c>
      <c r="I9580" s="1" t="s">
        <v>83</v>
      </c>
      <c r="J9580" s="1" t="s">
        <v>229</v>
      </c>
      <c r="K9580" s="1" t="s">
        <v>12</v>
      </c>
      <c r="L9580" s="1" t="s">
        <v>459</v>
      </c>
    </row>
    <row r="9581" spans="1:12" x14ac:dyDescent="0.2">
      <c r="A9581" s="1" t="s">
        <v>234</v>
      </c>
      <c r="B9581" s="1" t="s">
        <v>13</v>
      </c>
      <c r="C9581" s="2">
        <v>43890</v>
      </c>
      <c r="D9581" s="1" t="s">
        <v>4625</v>
      </c>
      <c r="E9581" s="1"/>
      <c r="F9581" s="1" t="s">
        <v>6131</v>
      </c>
      <c r="G9581" s="3">
        <v>144.32</v>
      </c>
      <c r="H9581" s="3"/>
      <c r="I9581" s="1" t="s">
        <v>83</v>
      </c>
      <c r="J9581" s="1" t="s">
        <v>229</v>
      </c>
      <c r="K9581" s="1" t="s">
        <v>12</v>
      </c>
      <c r="L9581" s="1" t="s">
        <v>425</v>
      </c>
    </row>
    <row r="9582" spans="1:12" x14ac:dyDescent="0.2">
      <c r="A9582" s="1" t="s">
        <v>234</v>
      </c>
      <c r="B9582" s="1" t="s">
        <v>13</v>
      </c>
      <c r="C9582" s="2">
        <v>43890</v>
      </c>
      <c r="D9582" s="1" t="s">
        <v>166</v>
      </c>
      <c r="E9582" s="1"/>
      <c r="F9582" s="1" t="s">
        <v>6132</v>
      </c>
      <c r="G9582" s="3">
        <v>645</v>
      </c>
      <c r="H9582" s="3"/>
      <c r="I9582" s="1" t="s">
        <v>119</v>
      </c>
      <c r="J9582" s="1" t="s">
        <v>86</v>
      </c>
      <c r="K9582" s="1" t="s">
        <v>12</v>
      </c>
      <c r="L9582" s="1" t="s">
        <v>53</v>
      </c>
    </row>
    <row r="9583" spans="1:12" x14ac:dyDescent="0.2">
      <c r="A9583" s="1" t="s">
        <v>234</v>
      </c>
      <c r="B9583" s="1" t="s">
        <v>13</v>
      </c>
      <c r="C9583" s="2">
        <v>43890</v>
      </c>
      <c r="D9583" s="1" t="s">
        <v>160</v>
      </c>
      <c r="E9583" s="1"/>
      <c r="F9583" s="1" t="s">
        <v>6133</v>
      </c>
      <c r="G9583" s="3"/>
      <c r="H9583" s="3">
        <v>540</v>
      </c>
      <c r="I9583" s="1" t="s">
        <v>119</v>
      </c>
      <c r="J9583" s="1" t="s">
        <v>86</v>
      </c>
      <c r="K9583" s="1" t="s">
        <v>12</v>
      </c>
      <c r="L9583" s="1" t="s">
        <v>78</v>
      </c>
    </row>
    <row r="9584" spans="1:12" x14ac:dyDescent="0.2">
      <c r="A9584" s="1" t="s">
        <v>234</v>
      </c>
      <c r="B9584" s="1" t="s">
        <v>13</v>
      </c>
      <c r="C9584" s="2">
        <v>43890</v>
      </c>
      <c r="D9584" s="1" t="s">
        <v>160</v>
      </c>
      <c r="E9584" s="1"/>
      <c r="F9584" s="1" t="s">
        <v>6134</v>
      </c>
      <c r="G9584" s="3"/>
      <c r="H9584" s="3">
        <v>600</v>
      </c>
      <c r="I9584" s="1" t="s">
        <v>119</v>
      </c>
      <c r="J9584" s="1" t="s">
        <v>86</v>
      </c>
      <c r="K9584" s="1" t="s">
        <v>12</v>
      </c>
      <c r="L9584" s="1" t="s">
        <v>2616</v>
      </c>
    </row>
    <row r="9585" spans="1:12" x14ac:dyDescent="0.2">
      <c r="A9585" s="1" t="s">
        <v>234</v>
      </c>
      <c r="B9585" s="1" t="s">
        <v>13</v>
      </c>
      <c r="C9585" s="2">
        <v>43890</v>
      </c>
      <c r="D9585" s="1" t="s">
        <v>161</v>
      </c>
      <c r="E9585" s="1"/>
      <c r="F9585" s="1" t="s">
        <v>6135</v>
      </c>
      <c r="G9585" s="3"/>
      <c r="H9585" s="3">
        <v>861</v>
      </c>
      <c r="I9585" s="1" t="s">
        <v>119</v>
      </c>
      <c r="J9585" s="1" t="s">
        <v>86</v>
      </c>
      <c r="K9585" s="1" t="s">
        <v>12</v>
      </c>
      <c r="L9585" s="1" t="s">
        <v>449</v>
      </c>
    </row>
    <row r="9586" spans="1:12" x14ac:dyDescent="0.2">
      <c r="A9586" s="1" t="s">
        <v>234</v>
      </c>
      <c r="B9586" s="1" t="s">
        <v>13</v>
      </c>
      <c r="C9586" s="2">
        <v>43890</v>
      </c>
      <c r="D9586" s="1" t="s">
        <v>164</v>
      </c>
      <c r="E9586" s="1"/>
      <c r="F9586" s="1" t="s">
        <v>5644</v>
      </c>
      <c r="G9586" s="3">
        <v>997.18</v>
      </c>
      <c r="H9586" s="3"/>
      <c r="I9586" s="1" t="s">
        <v>119</v>
      </c>
      <c r="J9586" s="1" t="s">
        <v>86</v>
      </c>
      <c r="K9586" s="1" t="s">
        <v>84</v>
      </c>
      <c r="L9586" s="1" t="s">
        <v>114</v>
      </c>
    </row>
    <row r="9587" spans="1:12" x14ac:dyDescent="0.2">
      <c r="A9587" s="1" t="s">
        <v>234</v>
      </c>
      <c r="B9587" s="1" t="s">
        <v>13</v>
      </c>
      <c r="C9587" s="2">
        <v>43890</v>
      </c>
      <c r="D9587" s="1" t="s">
        <v>164</v>
      </c>
      <c r="E9587" s="1"/>
      <c r="F9587" s="1" t="s">
        <v>6136</v>
      </c>
      <c r="G9587" s="3">
        <v>600</v>
      </c>
      <c r="H9587" s="3"/>
      <c r="I9587" s="1" t="s">
        <v>119</v>
      </c>
      <c r="J9587" s="1" t="s">
        <v>86</v>
      </c>
      <c r="K9587" s="1" t="s">
        <v>12</v>
      </c>
      <c r="L9587" s="1" t="s">
        <v>2643</v>
      </c>
    </row>
    <row r="9588" spans="1:12" x14ac:dyDescent="0.2">
      <c r="A9588" s="1" t="s">
        <v>234</v>
      </c>
      <c r="B9588" s="1" t="s">
        <v>13</v>
      </c>
      <c r="C9588" s="2">
        <v>43890</v>
      </c>
      <c r="D9588" s="1" t="s">
        <v>164</v>
      </c>
      <c r="E9588" s="1"/>
      <c r="F9588" s="1" t="s">
        <v>6137</v>
      </c>
      <c r="G9588" s="3">
        <v>600</v>
      </c>
      <c r="H9588" s="3"/>
      <c r="I9588" s="1" t="s">
        <v>119</v>
      </c>
      <c r="J9588" s="1" t="s">
        <v>86</v>
      </c>
      <c r="K9588" s="1" t="s">
        <v>12</v>
      </c>
      <c r="L9588" s="1" t="s">
        <v>2630</v>
      </c>
    </row>
    <row r="9589" spans="1:12" x14ac:dyDescent="0.2">
      <c r="A9589" s="1" t="s">
        <v>234</v>
      </c>
      <c r="B9589" s="1" t="s">
        <v>13</v>
      </c>
      <c r="C9589" s="2">
        <v>43890</v>
      </c>
      <c r="D9589" s="1" t="s">
        <v>163</v>
      </c>
      <c r="E9589" s="1"/>
      <c r="F9589" s="1" t="s">
        <v>6138</v>
      </c>
      <c r="G9589" s="3"/>
      <c r="H9589" s="3">
        <v>941.87</v>
      </c>
      <c r="I9589" s="1" t="s">
        <v>119</v>
      </c>
      <c r="J9589" s="1" t="s">
        <v>86</v>
      </c>
      <c r="K9589" s="1" t="s">
        <v>12</v>
      </c>
      <c r="L9589" s="1" t="s">
        <v>96</v>
      </c>
    </row>
    <row r="9590" spans="1:12" x14ac:dyDescent="0.2">
      <c r="A9590" s="1" t="s">
        <v>234</v>
      </c>
      <c r="B9590" s="1" t="s">
        <v>13</v>
      </c>
      <c r="C9590" s="2">
        <v>43890</v>
      </c>
      <c r="D9590" s="1" t="s">
        <v>163</v>
      </c>
      <c r="E9590" s="1"/>
      <c r="F9590" s="1" t="s">
        <v>6139</v>
      </c>
      <c r="G9590" s="3"/>
      <c r="H9590" s="3">
        <v>1363.25</v>
      </c>
      <c r="I9590" s="1" t="s">
        <v>119</v>
      </c>
      <c r="J9590" s="1" t="s">
        <v>86</v>
      </c>
      <c r="K9590" s="1" t="s">
        <v>12</v>
      </c>
      <c r="L9590" s="1" t="s">
        <v>71</v>
      </c>
    </row>
    <row r="9591" spans="1:12" x14ac:dyDescent="0.2">
      <c r="A9591" s="1" t="s">
        <v>234</v>
      </c>
      <c r="B9591" s="1" t="s">
        <v>13</v>
      </c>
      <c r="C9591" s="2">
        <v>43890</v>
      </c>
      <c r="D9591" s="1" t="s">
        <v>163</v>
      </c>
      <c r="E9591" s="1"/>
      <c r="F9591" s="1" t="s">
        <v>6140</v>
      </c>
      <c r="G9591" s="3"/>
      <c r="H9591" s="3">
        <v>204</v>
      </c>
      <c r="I9591" s="1" t="s">
        <v>119</v>
      </c>
      <c r="J9591" s="1" t="s">
        <v>86</v>
      </c>
      <c r="K9591" s="1" t="s">
        <v>12</v>
      </c>
      <c r="L9591" s="1" t="s">
        <v>2764</v>
      </c>
    </row>
    <row r="9592" spans="1:12" x14ac:dyDescent="0.2">
      <c r="A9592" s="1" t="s">
        <v>234</v>
      </c>
      <c r="B9592" s="1" t="s">
        <v>13</v>
      </c>
      <c r="C9592" s="2">
        <v>43890</v>
      </c>
      <c r="D9592" s="1" t="s">
        <v>165</v>
      </c>
      <c r="E9592" s="1"/>
      <c r="F9592" s="1" t="s">
        <v>6141</v>
      </c>
      <c r="G9592" s="3">
        <v>744</v>
      </c>
      <c r="H9592" s="3"/>
      <c r="I9592" s="1" t="s">
        <v>119</v>
      </c>
      <c r="J9592" s="1" t="s">
        <v>86</v>
      </c>
      <c r="K9592" s="1" t="s">
        <v>12</v>
      </c>
      <c r="L9592" s="1" t="s">
        <v>471</v>
      </c>
    </row>
    <row r="9593" spans="1:12" x14ac:dyDescent="0.2">
      <c r="A9593" s="1" t="s">
        <v>234</v>
      </c>
      <c r="B9593" s="1" t="s">
        <v>13</v>
      </c>
      <c r="C9593" s="2">
        <v>43890</v>
      </c>
      <c r="D9593" s="1" t="s">
        <v>162</v>
      </c>
      <c r="E9593" s="1"/>
      <c r="F9593" s="1" t="s">
        <v>6142</v>
      </c>
      <c r="G9593" s="3">
        <v>1521.12</v>
      </c>
      <c r="H9593" s="3"/>
      <c r="I9593" s="1" t="s">
        <v>119</v>
      </c>
      <c r="J9593" s="1" t="s">
        <v>86</v>
      </c>
      <c r="K9593" s="1" t="s">
        <v>12</v>
      </c>
      <c r="L9593" s="1" t="s">
        <v>41</v>
      </c>
    </row>
    <row r="9594" spans="1:12" x14ac:dyDescent="0.2">
      <c r="A9594" s="1" t="s">
        <v>234</v>
      </c>
      <c r="B9594" s="1" t="s">
        <v>13</v>
      </c>
      <c r="C9594" s="2">
        <v>43890</v>
      </c>
      <c r="D9594" s="1" t="s">
        <v>162</v>
      </c>
      <c r="E9594" s="1"/>
      <c r="F9594" s="1" t="s">
        <v>6143</v>
      </c>
      <c r="G9594" s="3">
        <v>1372.75</v>
      </c>
      <c r="H9594" s="3"/>
      <c r="I9594" s="1" t="s">
        <v>119</v>
      </c>
      <c r="J9594" s="1" t="s">
        <v>86</v>
      </c>
      <c r="K9594" s="1" t="s">
        <v>12</v>
      </c>
      <c r="L9594" s="1" t="s">
        <v>102</v>
      </c>
    </row>
    <row r="9595" spans="1:12" x14ac:dyDescent="0.2">
      <c r="A9595" s="1" t="s">
        <v>234</v>
      </c>
      <c r="B9595" s="1" t="s">
        <v>13</v>
      </c>
      <c r="C9595" s="2">
        <v>43890</v>
      </c>
      <c r="D9595" s="1" t="s">
        <v>4619</v>
      </c>
      <c r="E9595" s="1"/>
      <c r="F9595" s="1" t="s">
        <v>6144</v>
      </c>
      <c r="G9595" s="3">
        <v>144.32</v>
      </c>
      <c r="H9595" s="3"/>
      <c r="I9595" s="1" t="s">
        <v>119</v>
      </c>
      <c r="J9595" s="1" t="s">
        <v>86</v>
      </c>
      <c r="K9595" s="1" t="s">
        <v>12</v>
      </c>
      <c r="L9595" s="1" t="s">
        <v>382</v>
      </c>
    </row>
    <row r="9596" spans="1:12" x14ac:dyDescent="0.2">
      <c r="A9596" s="1" t="s">
        <v>234</v>
      </c>
      <c r="B9596" s="1" t="s">
        <v>13</v>
      </c>
      <c r="C9596" s="2">
        <v>43890</v>
      </c>
      <c r="D9596" s="1" t="s">
        <v>4619</v>
      </c>
      <c r="E9596" s="1"/>
      <c r="F9596" s="1" t="s">
        <v>6145</v>
      </c>
      <c r="G9596" s="3">
        <v>12.6</v>
      </c>
      <c r="H9596" s="3"/>
      <c r="I9596" s="1" t="s">
        <v>119</v>
      </c>
      <c r="J9596" s="1" t="s">
        <v>86</v>
      </c>
      <c r="K9596" s="1" t="s">
        <v>12</v>
      </c>
      <c r="L9596" s="1" t="s">
        <v>54</v>
      </c>
    </row>
    <row r="9597" spans="1:12" x14ac:dyDescent="0.2">
      <c r="A9597" s="1" t="s">
        <v>234</v>
      </c>
      <c r="B9597" s="1" t="s">
        <v>13</v>
      </c>
      <c r="C9597" s="2">
        <v>43890</v>
      </c>
      <c r="D9597" s="1" t="s">
        <v>167</v>
      </c>
      <c r="E9597" s="1"/>
      <c r="F9597" s="1" t="s">
        <v>6146</v>
      </c>
      <c r="G9597" s="3"/>
      <c r="H9597" s="3">
        <v>1334.75</v>
      </c>
      <c r="I9597" s="1" t="s">
        <v>119</v>
      </c>
      <c r="J9597" s="1" t="s">
        <v>86</v>
      </c>
      <c r="K9597" s="1" t="s">
        <v>12</v>
      </c>
      <c r="L9597" s="1" t="s">
        <v>67</v>
      </c>
    </row>
    <row r="9598" spans="1:12" x14ac:dyDescent="0.2">
      <c r="A9598" s="1" t="s">
        <v>234</v>
      </c>
      <c r="B9598" s="1" t="s">
        <v>13</v>
      </c>
      <c r="C9598" s="2">
        <v>43890</v>
      </c>
      <c r="D9598" s="1" t="s">
        <v>167</v>
      </c>
      <c r="E9598" s="1"/>
      <c r="F9598" s="1" t="s">
        <v>6147</v>
      </c>
      <c r="G9598" s="3"/>
      <c r="H9598" s="3">
        <v>1068.75</v>
      </c>
      <c r="I9598" s="1" t="s">
        <v>119</v>
      </c>
      <c r="J9598" s="1" t="s">
        <v>86</v>
      </c>
      <c r="K9598" s="1" t="s">
        <v>12</v>
      </c>
      <c r="L9598" s="1" t="s">
        <v>3125</v>
      </c>
    </row>
    <row r="9599" spans="1:12" x14ac:dyDescent="0.2">
      <c r="A9599" s="1" t="s">
        <v>234</v>
      </c>
      <c r="B9599" s="1" t="s">
        <v>13</v>
      </c>
      <c r="C9599" s="2">
        <v>43890</v>
      </c>
      <c r="D9599" s="1" t="s">
        <v>167</v>
      </c>
      <c r="E9599" s="1"/>
      <c r="F9599" s="1" t="s">
        <v>5036</v>
      </c>
      <c r="G9599" s="3"/>
      <c r="H9599" s="3">
        <v>1197.8499999999999</v>
      </c>
      <c r="I9599" s="1" t="s">
        <v>119</v>
      </c>
      <c r="J9599" s="1" t="s">
        <v>86</v>
      </c>
      <c r="K9599" s="1" t="s">
        <v>84</v>
      </c>
      <c r="L9599" s="1" t="s">
        <v>29</v>
      </c>
    </row>
    <row r="9600" spans="1:12" x14ac:dyDescent="0.2">
      <c r="A9600" s="1" t="s">
        <v>234</v>
      </c>
      <c r="B9600" s="1" t="s">
        <v>13</v>
      </c>
      <c r="C9600" s="2">
        <v>43890</v>
      </c>
      <c r="D9600" s="1" t="s">
        <v>4595</v>
      </c>
      <c r="E9600" s="1"/>
      <c r="F9600" s="1" t="s">
        <v>5669</v>
      </c>
      <c r="G9600" s="3">
        <v>97.16</v>
      </c>
      <c r="H9600" s="3"/>
      <c r="I9600" s="1" t="s">
        <v>119</v>
      </c>
      <c r="J9600" s="1" t="s">
        <v>86</v>
      </c>
      <c r="K9600" s="1" t="s">
        <v>84</v>
      </c>
      <c r="L9600" s="1" t="s">
        <v>300</v>
      </c>
    </row>
    <row r="9601" spans="1:12" x14ac:dyDescent="0.2">
      <c r="A9601" s="1" t="s">
        <v>234</v>
      </c>
      <c r="B9601" s="1" t="s">
        <v>13</v>
      </c>
      <c r="C9601" s="2">
        <v>43890</v>
      </c>
      <c r="D9601" s="1" t="s">
        <v>163</v>
      </c>
      <c r="E9601" s="1"/>
      <c r="F9601" s="1" t="s">
        <v>5545</v>
      </c>
      <c r="G9601" s="3"/>
      <c r="H9601" s="3">
        <v>487.16</v>
      </c>
      <c r="I9601" s="1" t="s">
        <v>83</v>
      </c>
      <c r="J9601" s="1" t="s">
        <v>175</v>
      </c>
      <c r="K9601" s="1" t="s">
        <v>84</v>
      </c>
      <c r="L9601" s="1" t="s">
        <v>29</v>
      </c>
    </row>
    <row r="9602" spans="1:12" x14ac:dyDescent="0.2">
      <c r="A9602" s="1" t="s">
        <v>234</v>
      </c>
      <c r="B9602" s="1" t="s">
        <v>13</v>
      </c>
      <c r="C9602" s="2">
        <v>43890</v>
      </c>
      <c r="D9602" s="1" t="s">
        <v>165</v>
      </c>
      <c r="E9602" s="1"/>
      <c r="F9602" s="1" t="s">
        <v>4730</v>
      </c>
      <c r="G9602" s="3">
        <v>783.08</v>
      </c>
      <c r="H9602" s="3"/>
      <c r="I9602" s="1" t="s">
        <v>83</v>
      </c>
      <c r="J9602" s="1" t="s">
        <v>175</v>
      </c>
      <c r="K9602" s="1" t="s">
        <v>84</v>
      </c>
      <c r="L9602" s="1" t="s">
        <v>306</v>
      </c>
    </row>
    <row r="9603" spans="1:12" x14ac:dyDescent="0.2">
      <c r="A9603" s="1" t="s">
        <v>234</v>
      </c>
      <c r="B9603" s="1" t="s">
        <v>13</v>
      </c>
      <c r="C9603" s="2">
        <v>43890</v>
      </c>
      <c r="D9603" s="1" t="s">
        <v>4619</v>
      </c>
      <c r="E9603" s="1"/>
      <c r="F9603" s="1" t="s">
        <v>4637</v>
      </c>
      <c r="G9603" s="3">
        <v>24.54</v>
      </c>
      <c r="H9603" s="3"/>
      <c r="I9603" s="1" t="s">
        <v>83</v>
      </c>
      <c r="J9603" s="1" t="s">
        <v>175</v>
      </c>
      <c r="K9603" s="1" t="s">
        <v>84</v>
      </c>
      <c r="L9603" s="1" t="s">
        <v>2028</v>
      </c>
    </row>
    <row r="9604" spans="1:12" x14ac:dyDescent="0.2">
      <c r="A9604" s="1" t="s">
        <v>234</v>
      </c>
      <c r="B9604" s="1" t="s">
        <v>13</v>
      </c>
      <c r="C9604" s="2">
        <v>43890</v>
      </c>
      <c r="D9604" s="1" t="s">
        <v>4625</v>
      </c>
      <c r="E9604" s="1"/>
      <c r="F9604" s="1" t="s">
        <v>6148</v>
      </c>
      <c r="G9604" s="3">
        <v>12.91</v>
      </c>
      <c r="H9604" s="3"/>
      <c r="I9604" s="1" t="s">
        <v>83</v>
      </c>
      <c r="J9604" s="1" t="s">
        <v>175</v>
      </c>
      <c r="K9604" s="1" t="s">
        <v>84</v>
      </c>
      <c r="L9604" s="1" t="s">
        <v>114</v>
      </c>
    </row>
    <row r="9605" spans="1:12" x14ac:dyDescent="0.2">
      <c r="A9605" s="1" t="s">
        <v>234</v>
      </c>
      <c r="B9605" s="1" t="s">
        <v>13</v>
      </c>
      <c r="C9605" s="2">
        <v>43890</v>
      </c>
      <c r="D9605" s="1" t="s">
        <v>163</v>
      </c>
      <c r="E9605" s="1"/>
      <c r="F9605" s="1" t="s">
        <v>6149</v>
      </c>
      <c r="G9605" s="3"/>
      <c r="H9605" s="3">
        <v>165</v>
      </c>
      <c r="I9605" s="1" t="s">
        <v>85</v>
      </c>
      <c r="J9605" s="1" t="s">
        <v>125</v>
      </c>
      <c r="K9605" s="1" t="s">
        <v>12</v>
      </c>
      <c r="L9605" s="1" t="s">
        <v>1362</v>
      </c>
    </row>
    <row r="9606" spans="1:12" x14ac:dyDescent="0.2">
      <c r="A9606" s="1" t="s">
        <v>234</v>
      </c>
      <c r="B9606" s="1" t="s">
        <v>13</v>
      </c>
      <c r="C9606" s="2">
        <v>43890</v>
      </c>
      <c r="D9606" s="1" t="s">
        <v>4610</v>
      </c>
      <c r="E9606" s="1"/>
      <c r="F9606" s="1" t="s">
        <v>6150</v>
      </c>
      <c r="G9606" s="3">
        <v>74.77</v>
      </c>
      <c r="H9606" s="3"/>
      <c r="I9606" s="1" t="s">
        <v>85</v>
      </c>
      <c r="J9606" s="1" t="s">
        <v>125</v>
      </c>
      <c r="K9606" s="1" t="s">
        <v>12</v>
      </c>
      <c r="L9606" s="1" t="s">
        <v>33</v>
      </c>
    </row>
    <row r="9607" spans="1:12" x14ac:dyDescent="0.2">
      <c r="A9607" s="1" t="s">
        <v>234</v>
      </c>
      <c r="B9607" s="1" t="s">
        <v>13</v>
      </c>
      <c r="C9607" s="2">
        <v>43890</v>
      </c>
      <c r="D9607" s="1" t="s">
        <v>4619</v>
      </c>
      <c r="E9607" s="1"/>
      <c r="F9607" s="1" t="s">
        <v>5400</v>
      </c>
      <c r="G9607" s="3">
        <v>9.75</v>
      </c>
      <c r="H9607" s="3"/>
      <c r="I9607" s="1" t="s">
        <v>177</v>
      </c>
      <c r="J9607" s="1" t="s">
        <v>178</v>
      </c>
      <c r="K9607" s="1" t="s">
        <v>12</v>
      </c>
      <c r="L9607" s="1" t="s">
        <v>24</v>
      </c>
    </row>
    <row r="9608" spans="1:12" x14ac:dyDescent="0.2">
      <c r="A9608" s="1" t="s">
        <v>234</v>
      </c>
      <c r="B9608" s="1" t="s">
        <v>13</v>
      </c>
      <c r="C9608" s="2">
        <v>43890</v>
      </c>
      <c r="D9608" s="1" t="s">
        <v>163</v>
      </c>
      <c r="E9608" s="1"/>
      <c r="F9608" s="1" t="s">
        <v>5909</v>
      </c>
      <c r="G9608" s="3"/>
      <c r="H9608" s="3">
        <v>364.53</v>
      </c>
      <c r="I9608" s="1" t="s">
        <v>123</v>
      </c>
      <c r="J9608" s="1" t="s">
        <v>124</v>
      </c>
      <c r="K9608" s="1" t="s">
        <v>12</v>
      </c>
      <c r="L9608" s="1" t="s">
        <v>311</v>
      </c>
    </row>
    <row r="9609" spans="1:12" x14ac:dyDescent="0.2">
      <c r="A9609" s="1" t="s">
        <v>234</v>
      </c>
      <c r="B9609" s="1" t="s">
        <v>13</v>
      </c>
      <c r="C9609" s="2">
        <v>43890</v>
      </c>
      <c r="D9609" s="1" t="s">
        <v>4619</v>
      </c>
      <c r="E9609" s="1"/>
      <c r="F9609" s="1" t="s">
        <v>5335</v>
      </c>
      <c r="G9609" s="3">
        <v>23.93</v>
      </c>
      <c r="H9609" s="3"/>
      <c r="I9609" s="1" t="s">
        <v>123</v>
      </c>
      <c r="J9609" s="1" t="s">
        <v>124</v>
      </c>
      <c r="K9609" s="1" t="s">
        <v>12</v>
      </c>
      <c r="L9609" s="1" t="s">
        <v>77</v>
      </c>
    </row>
    <row r="9610" spans="1:12" x14ac:dyDescent="0.2">
      <c r="A9610" s="1" t="s">
        <v>234</v>
      </c>
      <c r="B9610" s="1" t="s">
        <v>13</v>
      </c>
      <c r="C9610" s="2">
        <v>43890</v>
      </c>
      <c r="D9610" s="1" t="s">
        <v>4610</v>
      </c>
      <c r="E9610" s="1"/>
      <c r="F9610" s="1" t="s">
        <v>5587</v>
      </c>
      <c r="G9610" s="3">
        <v>90.92</v>
      </c>
      <c r="H9610" s="3"/>
      <c r="I9610" s="1" t="s">
        <v>123</v>
      </c>
      <c r="J9610" s="1" t="s">
        <v>124</v>
      </c>
      <c r="K9610" s="1" t="s">
        <v>12</v>
      </c>
      <c r="L9610" s="1" t="s">
        <v>92</v>
      </c>
    </row>
    <row r="9611" spans="1:12" x14ac:dyDescent="0.2">
      <c r="A9611" s="1" t="s">
        <v>234</v>
      </c>
      <c r="B9611" s="1" t="s">
        <v>13</v>
      </c>
      <c r="C9611" s="2">
        <v>43890</v>
      </c>
      <c r="D9611" s="1" t="s">
        <v>167</v>
      </c>
      <c r="E9611" s="1"/>
      <c r="F9611" s="1" t="s">
        <v>5671</v>
      </c>
      <c r="G9611" s="3"/>
      <c r="H9611" s="3">
        <v>320.83999999999997</v>
      </c>
      <c r="I9611" s="1" t="s">
        <v>123</v>
      </c>
      <c r="J9611" s="1" t="s">
        <v>124</v>
      </c>
      <c r="K9611" s="1" t="s">
        <v>12</v>
      </c>
      <c r="L9611" s="1" t="s">
        <v>49</v>
      </c>
    </row>
    <row r="9612" spans="1:12" x14ac:dyDescent="0.2">
      <c r="A9612" s="1" t="s">
        <v>234</v>
      </c>
      <c r="B9612" s="1" t="s">
        <v>13</v>
      </c>
      <c r="C9612" s="2">
        <v>43890</v>
      </c>
      <c r="D9612" s="1" t="s">
        <v>166</v>
      </c>
      <c r="E9612" s="1"/>
      <c r="F9612" s="1" t="s">
        <v>4761</v>
      </c>
      <c r="G9612" s="3">
        <v>151.83000000000001</v>
      </c>
      <c r="H9612" s="3"/>
      <c r="I9612" s="1" t="s">
        <v>185</v>
      </c>
      <c r="J9612" s="1" t="s">
        <v>126</v>
      </c>
      <c r="K9612" s="1" t="s">
        <v>84</v>
      </c>
      <c r="L9612" s="1" t="s">
        <v>241</v>
      </c>
    </row>
    <row r="9613" spans="1:12" x14ac:dyDescent="0.2">
      <c r="A9613" s="1" t="s">
        <v>234</v>
      </c>
      <c r="B9613" s="1" t="s">
        <v>13</v>
      </c>
      <c r="C9613" s="2">
        <v>43890</v>
      </c>
      <c r="D9613" s="1" t="s">
        <v>166</v>
      </c>
      <c r="E9613" s="1"/>
      <c r="F9613" s="1" t="s">
        <v>5032</v>
      </c>
      <c r="G9613" s="3">
        <v>506.21</v>
      </c>
      <c r="H9613" s="3"/>
      <c r="I9613" s="1" t="s">
        <v>106</v>
      </c>
      <c r="J9613" s="1" t="s">
        <v>122</v>
      </c>
      <c r="K9613" s="1" t="s">
        <v>12</v>
      </c>
      <c r="L9613" s="1" t="s">
        <v>25</v>
      </c>
    </row>
    <row r="9614" spans="1:12" x14ac:dyDescent="0.2">
      <c r="A9614" s="1" t="s">
        <v>234</v>
      </c>
      <c r="B9614" s="1" t="s">
        <v>13</v>
      </c>
      <c r="C9614" s="2">
        <v>43890</v>
      </c>
      <c r="D9614" s="1" t="s">
        <v>160</v>
      </c>
      <c r="E9614" s="1"/>
      <c r="F9614" s="1" t="s">
        <v>6151</v>
      </c>
      <c r="G9614" s="3"/>
      <c r="H9614" s="3">
        <v>1449.35</v>
      </c>
      <c r="I9614" s="1" t="s">
        <v>106</v>
      </c>
      <c r="J9614" s="1" t="s">
        <v>122</v>
      </c>
      <c r="K9614" s="1" t="s">
        <v>12</v>
      </c>
      <c r="L9614" s="1" t="s">
        <v>21</v>
      </c>
    </row>
    <row r="9615" spans="1:12" x14ac:dyDescent="0.2">
      <c r="A9615" s="1" t="s">
        <v>234</v>
      </c>
      <c r="B9615" s="1" t="s">
        <v>13</v>
      </c>
      <c r="C9615" s="2">
        <v>43890</v>
      </c>
      <c r="D9615" s="1" t="s">
        <v>4625</v>
      </c>
      <c r="E9615" s="1"/>
      <c r="F9615" s="1" t="s">
        <v>4769</v>
      </c>
      <c r="G9615" s="3">
        <v>20.16</v>
      </c>
      <c r="H9615" s="3"/>
      <c r="I9615" s="1" t="s">
        <v>106</v>
      </c>
      <c r="J9615" s="1" t="s">
        <v>122</v>
      </c>
      <c r="K9615" s="1" t="s">
        <v>12</v>
      </c>
      <c r="L9615" s="1" t="s">
        <v>313</v>
      </c>
    </row>
    <row r="9616" spans="1:12" x14ac:dyDescent="0.2">
      <c r="A9616" s="1" t="s">
        <v>234</v>
      </c>
      <c r="B9616" s="1" t="s">
        <v>13</v>
      </c>
      <c r="C9616" s="2">
        <v>43890</v>
      </c>
      <c r="D9616" s="1" t="s">
        <v>4595</v>
      </c>
      <c r="E9616" s="1"/>
      <c r="F9616" s="1" t="s">
        <v>6152</v>
      </c>
      <c r="G9616" s="3">
        <v>179.61</v>
      </c>
      <c r="H9616" s="3"/>
      <c r="I9616" s="1" t="s">
        <v>106</v>
      </c>
      <c r="J9616" s="1" t="s">
        <v>122</v>
      </c>
      <c r="K9616" s="1" t="s">
        <v>12</v>
      </c>
      <c r="L9616" s="1" t="s">
        <v>16</v>
      </c>
    </row>
    <row r="9617" spans="1:12" x14ac:dyDescent="0.2">
      <c r="A9617" s="1" t="s">
        <v>234</v>
      </c>
      <c r="B9617" s="1" t="s">
        <v>13</v>
      </c>
      <c r="C9617" s="2">
        <v>43890</v>
      </c>
      <c r="D9617" s="1" t="s">
        <v>165</v>
      </c>
      <c r="E9617" s="1"/>
      <c r="F9617" s="1" t="s">
        <v>5088</v>
      </c>
      <c r="G9617" s="3">
        <v>942.31</v>
      </c>
      <c r="H9617" s="3"/>
      <c r="I9617" s="1" t="s">
        <v>108</v>
      </c>
      <c r="J9617" s="1" t="s">
        <v>117</v>
      </c>
      <c r="K9617" s="1" t="s">
        <v>12</v>
      </c>
      <c r="L9617" s="1" t="s">
        <v>80</v>
      </c>
    </row>
    <row r="9618" spans="1:12" x14ac:dyDescent="0.2">
      <c r="A9618" s="1" t="s">
        <v>234</v>
      </c>
      <c r="B9618" s="1" t="s">
        <v>13</v>
      </c>
      <c r="C9618" s="2">
        <v>43890</v>
      </c>
      <c r="D9618" s="1" t="s">
        <v>165</v>
      </c>
      <c r="E9618" s="1"/>
      <c r="F9618" s="1" t="s">
        <v>5627</v>
      </c>
      <c r="G9618" s="3">
        <v>9.75</v>
      </c>
      <c r="H9618" s="3"/>
      <c r="I9618" s="1" t="s">
        <v>106</v>
      </c>
      <c r="J9618" s="1" t="s">
        <v>107</v>
      </c>
      <c r="K9618" s="1" t="s">
        <v>12</v>
      </c>
      <c r="L9618" s="1" t="s">
        <v>409</v>
      </c>
    </row>
    <row r="9619" spans="1:12" x14ac:dyDescent="0.2">
      <c r="A9619" s="1" t="s">
        <v>234</v>
      </c>
      <c r="B9619" s="1" t="s">
        <v>13</v>
      </c>
      <c r="C9619" s="2">
        <v>43890</v>
      </c>
      <c r="D9619" s="1" t="s">
        <v>167</v>
      </c>
      <c r="E9619" s="1"/>
      <c r="F9619" s="1" t="s">
        <v>5336</v>
      </c>
      <c r="G9619" s="3"/>
      <c r="H9619" s="3">
        <v>176.08</v>
      </c>
      <c r="I9619" s="1" t="s">
        <v>106</v>
      </c>
      <c r="J9619" s="1" t="s">
        <v>121</v>
      </c>
      <c r="K9619" s="1" t="s">
        <v>12</v>
      </c>
      <c r="L9619" s="1" t="s">
        <v>1047</v>
      </c>
    </row>
    <row r="9620" spans="1:12" x14ac:dyDescent="0.2">
      <c r="A9620" s="1" t="s">
        <v>234</v>
      </c>
      <c r="B9620" s="1" t="s">
        <v>13</v>
      </c>
      <c r="C9620" s="2">
        <v>43890</v>
      </c>
      <c r="D9620" s="1" t="s">
        <v>166</v>
      </c>
      <c r="E9620" s="1"/>
      <c r="F9620" s="1" t="s">
        <v>4761</v>
      </c>
      <c r="G9620" s="3">
        <v>337.39</v>
      </c>
      <c r="H9620" s="3"/>
      <c r="I9620" s="1" t="s">
        <v>120</v>
      </c>
      <c r="J9620" s="1" t="s">
        <v>171</v>
      </c>
      <c r="K9620" s="1" t="s">
        <v>84</v>
      </c>
      <c r="L9620" s="1" t="s">
        <v>241</v>
      </c>
    </row>
    <row r="9621" spans="1:12" x14ac:dyDescent="0.2">
      <c r="A9621" s="1" t="s">
        <v>234</v>
      </c>
      <c r="B9621" s="1" t="s">
        <v>13</v>
      </c>
      <c r="C9621" s="2">
        <v>43890</v>
      </c>
      <c r="D9621" s="1" t="s">
        <v>4619</v>
      </c>
      <c r="E9621" s="1"/>
      <c r="F9621" s="1" t="s">
        <v>6153</v>
      </c>
      <c r="G9621" s="3">
        <v>2.77</v>
      </c>
      <c r="H9621" s="3"/>
      <c r="I9621" s="1" t="s">
        <v>120</v>
      </c>
      <c r="J9621" s="1" t="s">
        <v>171</v>
      </c>
      <c r="K9621" s="1" t="s">
        <v>12</v>
      </c>
      <c r="L9621" s="1" t="s">
        <v>59</v>
      </c>
    </row>
    <row r="9622" spans="1:12" x14ac:dyDescent="0.2">
      <c r="A9622" s="1" t="s">
        <v>234</v>
      </c>
      <c r="B9622" s="1" t="s">
        <v>13</v>
      </c>
      <c r="C9622" s="2">
        <v>43890</v>
      </c>
      <c r="D9622" s="1" t="s">
        <v>167</v>
      </c>
      <c r="E9622" s="1"/>
      <c r="F9622" s="1" t="s">
        <v>6154</v>
      </c>
      <c r="G9622" s="3"/>
      <c r="H9622" s="3">
        <v>736.4</v>
      </c>
      <c r="I9622" s="1" t="s">
        <v>120</v>
      </c>
      <c r="J9622" s="1" t="s">
        <v>171</v>
      </c>
      <c r="K9622" s="1" t="s">
        <v>12</v>
      </c>
      <c r="L9622" s="1" t="s">
        <v>101</v>
      </c>
    </row>
    <row r="9623" spans="1:12" x14ac:dyDescent="0.2">
      <c r="A9623" s="1" t="s">
        <v>234</v>
      </c>
      <c r="B9623" s="1" t="s">
        <v>13</v>
      </c>
      <c r="C9623" s="2">
        <v>43890</v>
      </c>
      <c r="D9623" s="1" t="s">
        <v>167</v>
      </c>
      <c r="E9623" s="1"/>
      <c r="F9623" s="1" t="s">
        <v>6155</v>
      </c>
      <c r="G9623" s="3"/>
      <c r="H9623" s="3">
        <v>1344.25</v>
      </c>
      <c r="I9623" s="1" t="s">
        <v>120</v>
      </c>
      <c r="J9623" s="1" t="s">
        <v>171</v>
      </c>
      <c r="K9623" s="1" t="s">
        <v>12</v>
      </c>
      <c r="L9623" s="1" t="s">
        <v>3084</v>
      </c>
    </row>
    <row r="9624" spans="1:12" x14ac:dyDescent="0.2">
      <c r="A9624" s="1" t="s">
        <v>234</v>
      </c>
      <c r="B9624" s="1" t="s">
        <v>13</v>
      </c>
      <c r="C9624" s="2">
        <v>43890</v>
      </c>
      <c r="D9624" s="1" t="s">
        <v>164</v>
      </c>
      <c r="E9624" s="1"/>
      <c r="F9624" s="1" t="s">
        <v>6156</v>
      </c>
      <c r="G9624" s="3">
        <v>896.09</v>
      </c>
      <c r="H9624" s="3"/>
      <c r="I9624" s="1" t="s">
        <v>83</v>
      </c>
      <c r="J9624" s="1" t="s">
        <v>181</v>
      </c>
      <c r="K9624" s="1" t="s">
        <v>12</v>
      </c>
      <c r="L9624" s="1" t="s">
        <v>265</v>
      </c>
    </row>
    <row r="9625" spans="1:12" x14ac:dyDescent="0.2">
      <c r="A9625" s="1" t="s">
        <v>234</v>
      </c>
      <c r="B9625" s="1" t="s">
        <v>13</v>
      </c>
      <c r="C9625" s="2">
        <v>43890</v>
      </c>
      <c r="D9625" s="1" t="s">
        <v>165</v>
      </c>
      <c r="E9625" s="1"/>
      <c r="F9625" s="1" t="s">
        <v>6157</v>
      </c>
      <c r="G9625" s="3">
        <v>925.82</v>
      </c>
      <c r="H9625" s="3"/>
      <c r="I9625" s="1" t="s">
        <v>83</v>
      </c>
      <c r="J9625" s="1" t="s">
        <v>181</v>
      </c>
      <c r="K9625" s="1" t="s">
        <v>12</v>
      </c>
      <c r="L9625" s="1" t="s">
        <v>347</v>
      </c>
    </row>
    <row r="9626" spans="1:12" x14ac:dyDescent="0.2">
      <c r="A9626" s="1" t="s">
        <v>234</v>
      </c>
      <c r="B9626" s="1" t="s">
        <v>13</v>
      </c>
      <c r="C9626" s="2">
        <v>43890</v>
      </c>
      <c r="D9626" s="1" t="s">
        <v>162</v>
      </c>
      <c r="E9626" s="1"/>
      <c r="F9626" s="1" t="s">
        <v>6158</v>
      </c>
      <c r="G9626" s="3">
        <v>1340.12</v>
      </c>
      <c r="H9626" s="3"/>
      <c r="I9626" s="1" t="s">
        <v>83</v>
      </c>
      <c r="J9626" s="1" t="s">
        <v>181</v>
      </c>
      <c r="K9626" s="1" t="s">
        <v>12</v>
      </c>
      <c r="L9626" s="1" t="s">
        <v>345</v>
      </c>
    </row>
    <row r="9627" spans="1:12" x14ac:dyDescent="0.2">
      <c r="A9627" s="1" t="s">
        <v>234</v>
      </c>
      <c r="B9627" s="1" t="s">
        <v>13</v>
      </c>
      <c r="C9627" s="2">
        <v>43890</v>
      </c>
      <c r="D9627" s="1" t="s">
        <v>166</v>
      </c>
      <c r="E9627" s="1"/>
      <c r="F9627" s="1" t="s">
        <v>6159</v>
      </c>
      <c r="G9627" s="3">
        <v>902.5</v>
      </c>
      <c r="H9627" s="3"/>
      <c r="I9627" s="1" t="s">
        <v>119</v>
      </c>
      <c r="J9627" s="1" t="s">
        <v>86</v>
      </c>
      <c r="K9627" s="1" t="s">
        <v>12</v>
      </c>
      <c r="L9627" s="1" t="s">
        <v>2489</v>
      </c>
    </row>
    <row r="9628" spans="1:12" x14ac:dyDescent="0.2">
      <c r="A9628" s="1" t="s">
        <v>234</v>
      </c>
      <c r="B9628" s="1" t="s">
        <v>13</v>
      </c>
      <c r="C9628" s="2">
        <v>43890</v>
      </c>
      <c r="D9628" s="1" t="s">
        <v>166</v>
      </c>
      <c r="E9628" s="1"/>
      <c r="F9628" s="1" t="s">
        <v>4663</v>
      </c>
      <c r="G9628" s="3">
        <v>1015.38</v>
      </c>
      <c r="H9628" s="3"/>
      <c r="I9628" s="1" t="s">
        <v>119</v>
      </c>
      <c r="J9628" s="1" t="s">
        <v>86</v>
      </c>
      <c r="K9628" s="1" t="s">
        <v>84</v>
      </c>
      <c r="L9628" s="1" t="s">
        <v>2028</v>
      </c>
    </row>
    <row r="9629" spans="1:12" x14ac:dyDescent="0.2">
      <c r="A9629" s="1" t="s">
        <v>234</v>
      </c>
      <c r="B9629" s="1" t="s">
        <v>13</v>
      </c>
      <c r="C9629" s="2">
        <v>43890</v>
      </c>
      <c r="D9629" s="1" t="s">
        <v>160</v>
      </c>
      <c r="E9629" s="1"/>
      <c r="F9629" s="1" t="s">
        <v>6160</v>
      </c>
      <c r="G9629" s="3"/>
      <c r="H9629" s="3">
        <v>873</v>
      </c>
      <c r="I9629" s="1" t="s">
        <v>119</v>
      </c>
      <c r="J9629" s="1" t="s">
        <v>86</v>
      </c>
      <c r="K9629" s="1" t="s">
        <v>12</v>
      </c>
      <c r="L9629" s="1" t="s">
        <v>248</v>
      </c>
    </row>
    <row r="9630" spans="1:12" x14ac:dyDescent="0.2">
      <c r="A9630" s="1" t="s">
        <v>234</v>
      </c>
      <c r="B9630" s="1" t="s">
        <v>13</v>
      </c>
      <c r="C9630" s="2">
        <v>43890</v>
      </c>
      <c r="D9630" s="1" t="s">
        <v>160</v>
      </c>
      <c r="E9630" s="1"/>
      <c r="F9630" s="1" t="s">
        <v>6161</v>
      </c>
      <c r="G9630" s="3"/>
      <c r="H9630" s="3">
        <v>846</v>
      </c>
      <c r="I9630" s="1" t="s">
        <v>119</v>
      </c>
      <c r="J9630" s="1" t="s">
        <v>86</v>
      </c>
      <c r="K9630" s="1" t="s">
        <v>12</v>
      </c>
      <c r="L9630" s="1" t="s">
        <v>358</v>
      </c>
    </row>
    <row r="9631" spans="1:12" x14ac:dyDescent="0.2">
      <c r="A9631" s="1" t="s">
        <v>234</v>
      </c>
      <c r="B9631" s="1" t="s">
        <v>13</v>
      </c>
      <c r="C9631" s="2">
        <v>43890</v>
      </c>
      <c r="D9631" s="1" t="s">
        <v>160</v>
      </c>
      <c r="E9631" s="1"/>
      <c r="F9631" s="1" t="s">
        <v>6162</v>
      </c>
      <c r="G9631" s="3"/>
      <c r="H9631" s="3">
        <v>350</v>
      </c>
      <c r="I9631" s="1" t="s">
        <v>119</v>
      </c>
      <c r="J9631" s="1" t="s">
        <v>86</v>
      </c>
      <c r="K9631" s="1" t="s">
        <v>12</v>
      </c>
      <c r="L9631" s="1" t="s">
        <v>3148</v>
      </c>
    </row>
    <row r="9632" spans="1:12" x14ac:dyDescent="0.2">
      <c r="A9632" s="1" t="s">
        <v>234</v>
      </c>
      <c r="B9632" s="1" t="s">
        <v>13</v>
      </c>
      <c r="C9632" s="2">
        <v>43890</v>
      </c>
      <c r="D9632" s="1" t="s">
        <v>160</v>
      </c>
      <c r="E9632" s="1"/>
      <c r="F9632" s="1" t="s">
        <v>6163</v>
      </c>
      <c r="G9632" s="3"/>
      <c r="H9632" s="3">
        <v>1220.1099999999999</v>
      </c>
      <c r="I9632" s="1" t="s">
        <v>119</v>
      </c>
      <c r="J9632" s="1" t="s">
        <v>86</v>
      </c>
      <c r="K9632" s="1" t="s">
        <v>12</v>
      </c>
      <c r="L9632" s="1" t="s">
        <v>48</v>
      </c>
    </row>
    <row r="9633" spans="1:12" x14ac:dyDescent="0.2">
      <c r="A9633" s="1" t="s">
        <v>234</v>
      </c>
      <c r="B9633" s="1" t="s">
        <v>13</v>
      </c>
      <c r="C9633" s="2">
        <v>43890</v>
      </c>
      <c r="D9633" s="1" t="s">
        <v>160</v>
      </c>
      <c r="E9633" s="1"/>
      <c r="F9633" s="1" t="s">
        <v>5274</v>
      </c>
      <c r="G9633" s="3"/>
      <c r="H9633" s="3">
        <v>2285.52</v>
      </c>
      <c r="I9633" s="1" t="s">
        <v>119</v>
      </c>
      <c r="J9633" s="1" t="s">
        <v>86</v>
      </c>
      <c r="K9633" s="1" t="s">
        <v>84</v>
      </c>
      <c r="L9633" s="1" t="s">
        <v>104</v>
      </c>
    </row>
    <row r="9634" spans="1:12" x14ac:dyDescent="0.2">
      <c r="A9634" s="1" t="s">
        <v>234</v>
      </c>
      <c r="B9634" s="1" t="s">
        <v>13</v>
      </c>
      <c r="C9634" s="2">
        <v>43890</v>
      </c>
      <c r="D9634" s="1" t="s">
        <v>164</v>
      </c>
      <c r="E9634" s="1"/>
      <c r="F9634" s="1" t="s">
        <v>6164</v>
      </c>
      <c r="G9634" s="3">
        <v>444</v>
      </c>
      <c r="H9634" s="3"/>
      <c r="I9634" s="1" t="s">
        <v>119</v>
      </c>
      <c r="J9634" s="1" t="s">
        <v>86</v>
      </c>
      <c r="K9634" s="1" t="s">
        <v>12</v>
      </c>
      <c r="L9634" s="1" t="s">
        <v>239</v>
      </c>
    </row>
    <row r="9635" spans="1:12" x14ac:dyDescent="0.2">
      <c r="A9635" s="1" t="s">
        <v>234</v>
      </c>
      <c r="B9635" s="1" t="s">
        <v>13</v>
      </c>
      <c r="C9635" s="2">
        <v>43890</v>
      </c>
      <c r="D9635" s="1" t="s">
        <v>164</v>
      </c>
      <c r="E9635" s="1"/>
      <c r="F9635" s="1" t="s">
        <v>6165</v>
      </c>
      <c r="G9635" s="3">
        <v>469.94</v>
      </c>
      <c r="H9635" s="3"/>
      <c r="I9635" s="1" t="s">
        <v>119</v>
      </c>
      <c r="J9635" s="1" t="s">
        <v>86</v>
      </c>
      <c r="K9635" s="1" t="s">
        <v>12</v>
      </c>
      <c r="L9635" s="1" t="s">
        <v>15</v>
      </c>
    </row>
    <row r="9636" spans="1:12" x14ac:dyDescent="0.2">
      <c r="A9636" s="1" t="s">
        <v>234</v>
      </c>
      <c r="B9636" s="1" t="s">
        <v>13</v>
      </c>
      <c r="C9636" s="2">
        <v>43890</v>
      </c>
      <c r="D9636" s="1" t="s">
        <v>164</v>
      </c>
      <c r="E9636" s="1"/>
      <c r="F9636" s="1" t="s">
        <v>6166</v>
      </c>
      <c r="G9636" s="3">
        <v>846</v>
      </c>
      <c r="H9636" s="3"/>
      <c r="I9636" s="1" t="s">
        <v>119</v>
      </c>
      <c r="J9636" s="1" t="s">
        <v>86</v>
      </c>
      <c r="K9636" s="1" t="s">
        <v>12</v>
      </c>
      <c r="L9636" s="1" t="s">
        <v>566</v>
      </c>
    </row>
    <row r="9637" spans="1:12" x14ac:dyDescent="0.2">
      <c r="A9637" s="1" t="s">
        <v>234</v>
      </c>
      <c r="B9637" s="1" t="s">
        <v>13</v>
      </c>
      <c r="C9637" s="2">
        <v>43890</v>
      </c>
      <c r="D9637" s="1" t="s">
        <v>164</v>
      </c>
      <c r="E9637" s="1"/>
      <c r="F9637" s="1" t="s">
        <v>6167</v>
      </c>
      <c r="G9637" s="3">
        <v>950</v>
      </c>
      <c r="H9637" s="3"/>
      <c r="I9637" s="1" t="s">
        <v>119</v>
      </c>
      <c r="J9637" s="1" t="s">
        <v>86</v>
      </c>
      <c r="K9637" s="1" t="s">
        <v>12</v>
      </c>
      <c r="L9637" s="1" t="s">
        <v>2519</v>
      </c>
    </row>
    <row r="9638" spans="1:12" x14ac:dyDescent="0.2">
      <c r="A9638" s="1" t="s">
        <v>234</v>
      </c>
      <c r="B9638" s="1" t="s">
        <v>13</v>
      </c>
      <c r="C9638" s="2">
        <v>43890</v>
      </c>
      <c r="D9638" s="1" t="s">
        <v>165</v>
      </c>
      <c r="E9638" s="1"/>
      <c r="F9638" s="1" t="s">
        <v>6168</v>
      </c>
      <c r="G9638" s="3">
        <v>3066.06</v>
      </c>
      <c r="H9638" s="3"/>
      <c r="I9638" s="1" t="s">
        <v>119</v>
      </c>
      <c r="J9638" s="1" t="s">
        <v>86</v>
      </c>
      <c r="K9638" s="1" t="s">
        <v>12</v>
      </c>
      <c r="L9638" s="1" t="s">
        <v>62</v>
      </c>
    </row>
    <row r="9639" spans="1:12" x14ac:dyDescent="0.2">
      <c r="A9639" s="1" t="s">
        <v>234</v>
      </c>
      <c r="B9639" s="1" t="s">
        <v>13</v>
      </c>
      <c r="C9639" s="2">
        <v>43890</v>
      </c>
      <c r="D9639" s="1" t="s">
        <v>165</v>
      </c>
      <c r="E9639" s="1"/>
      <c r="F9639" s="1" t="s">
        <v>6169</v>
      </c>
      <c r="G9639" s="3">
        <v>600</v>
      </c>
      <c r="H9639" s="3"/>
      <c r="I9639" s="1" t="s">
        <v>119</v>
      </c>
      <c r="J9639" s="1" t="s">
        <v>86</v>
      </c>
      <c r="K9639" s="1" t="s">
        <v>12</v>
      </c>
      <c r="L9639" s="1" t="s">
        <v>491</v>
      </c>
    </row>
    <row r="9640" spans="1:12" x14ac:dyDescent="0.2">
      <c r="A9640" s="1" t="s">
        <v>234</v>
      </c>
      <c r="B9640" s="1" t="s">
        <v>13</v>
      </c>
      <c r="C9640" s="2">
        <v>43890</v>
      </c>
      <c r="D9640" s="1" t="s">
        <v>165</v>
      </c>
      <c r="E9640" s="1"/>
      <c r="F9640" s="1" t="s">
        <v>6170</v>
      </c>
      <c r="G9640" s="3">
        <v>910</v>
      </c>
      <c r="H9640" s="3"/>
      <c r="I9640" s="1" t="s">
        <v>119</v>
      </c>
      <c r="J9640" s="1" t="s">
        <v>86</v>
      </c>
      <c r="K9640" s="1" t="s">
        <v>12</v>
      </c>
      <c r="L9640" s="1" t="s">
        <v>3618</v>
      </c>
    </row>
    <row r="9641" spans="1:12" x14ac:dyDescent="0.2">
      <c r="A9641" s="1" t="s">
        <v>234</v>
      </c>
      <c r="B9641" s="1" t="s">
        <v>13</v>
      </c>
      <c r="C9641" s="2">
        <v>43890</v>
      </c>
      <c r="D9641" s="1" t="s">
        <v>4619</v>
      </c>
      <c r="E9641" s="1"/>
      <c r="F9641" s="1" t="s">
        <v>6171</v>
      </c>
      <c r="G9641" s="3">
        <v>111.79</v>
      </c>
      <c r="H9641" s="3"/>
      <c r="I9641" s="1" t="s">
        <v>119</v>
      </c>
      <c r="J9641" s="1" t="s">
        <v>86</v>
      </c>
      <c r="K9641" s="1" t="s">
        <v>12</v>
      </c>
      <c r="L9641" s="1" t="s">
        <v>427</v>
      </c>
    </row>
    <row r="9642" spans="1:12" x14ac:dyDescent="0.2">
      <c r="A9642" s="1" t="s">
        <v>234</v>
      </c>
      <c r="B9642" s="1" t="s">
        <v>13</v>
      </c>
      <c r="C9642" s="2">
        <v>43890</v>
      </c>
      <c r="D9642" s="1" t="s">
        <v>4610</v>
      </c>
      <c r="E9642" s="1"/>
      <c r="F9642" s="1" t="s">
        <v>6172</v>
      </c>
      <c r="G9642" s="3">
        <v>74.77</v>
      </c>
      <c r="H9642" s="3"/>
      <c r="I9642" s="1" t="s">
        <v>119</v>
      </c>
      <c r="J9642" s="1" t="s">
        <v>86</v>
      </c>
      <c r="K9642" s="1" t="s">
        <v>12</v>
      </c>
      <c r="L9642" s="1" t="s">
        <v>72</v>
      </c>
    </row>
    <row r="9643" spans="1:12" x14ac:dyDescent="0.2">
      <c r="A9643" s="1" t="s">
        <v>234</v>
      </c>
      <c r="B9643" s="1" t="s">
        <v>13</v>
      </c>
      <c r="C9643" s="2">
        <v>43890</v>
      </c>
      <c r="D9643" s="1" t="s">
        <v>4625</v>
      </c>
      <c r="E9643" s="1"/>
      <c r="F9643" s="1" t="s">
        <v>6148</v>
      </c>
      <c r="G9643" s="3">
        <v>39.729999999999997</v>
      </c>
      <c r="H9643" s="3"/>
      <c r="I9643" s="1" t="s">
        <v>119</v>
      </c>
      <c r="J9643" s="1" t="s">
        <v>86</v>
      </c>
      <c r="K9643" s="1" t="s">
        <v>84</v>
      </c>
      <c r="L9643" s="1" t="s">
        <v>114</v>
      </c>
    </row>
    <row r="9644" spans="1:12" x14ac:dyDescent="0.2">
      <c r="A9644" s="1" t="s">
        <v>234</v>
      </c>
      <c r="B9644" s="1" t="s">
        <v>13</v>
      </c>
      <c r="C9644" s="2">
        <v>43890</v>
      </c>
      <c r="D9644" s="1" t="s">
        <v>4625</v>
      </c>
      <c r="E9644" s="1"/>
      <c r="F9644" s="1" t="s">
        <v>6173</v>
      </c>
      <c r="G9644" s="3">
        <v>210.2</v>
      </c>
      <c r="H9644" s="3"/>
      <c r="I9644" s="1" t="s">
        <v>119</v>
      </c>
      <c r="J9644" s="1" t="s">
        <v>86</v>
      </c>
      <c r="K9644" s="1" t="s">
        <v>12</v>
      </c>
      <c r="L9644" s="1" t="s">
        <v>451</v>
      </c>
    </row>
    <row r="9645" spans="1:12" x14ac:dyDescent="0.2">
      <c r="A9645" s="1" t="s">
        <v>234</v>
      </c>
      <c r="B9645" s="1" t="s">
        <v>13</v>
      </c>
      <c r="C9645" s="2">
        <v>43890</v>
      </c>
      <c r="D9645" s="1" t="s">
        <v>167</v>
      </c>
      <c r="E9645" s="1"/>
      <c r="F9645" s="1" t="s">
        <v>5039</v>
      </c>
      <c r="G9645" s="3"/>
      <c r="H9645" s="3">
        <v>920.37</v>
      </c>
      <c r="I9645" s="1" t="s">
        <v>119</v>
      </c>
      <c r="J9645" s="1" t="s">
        <v>86</v>
      </c>
      <c r="K9645" s="1" t="s">
        <v>12</v>
      </c>
      <c r="L9645" s="1" t="s">
        <v>289</v>
      </c>
    </row>
    <row r="9646" spans="1:12" x14ac:dyDescent="0.2">
      <c r="A9646" s="1" t="s">
        <v>234</v>
      </c>
      <c r="B9646" s="1" t="s">
        <v>13</v>
      </c>
      <c r="C9646" s="2">
        <v>43890</v>
      </c>
      <c r="D9646" s="1" t="s">
        <v>167</v>
      </c>
      <c r="E9646" s="1"/>
      <c r="F9646" s="1" t="s">
        <v>6174</v>
      </c>
      <c r="G9646" s="3"/>
      <c r="H9646" s="3">
        <v>843</v>
      </c>
      <c r="I9646" s="1" t="s">
        <v>119</v>
      </c>
      <c r="J9646" s="1" t="s">
        <v>86</v>
      </c>
      <c r="K9646" s="1" t="s">
        <v>12</v>
      </c>
      <c r="L9646" s="1" t="s">
        <v>270</v>
      </c>
    </row>
    <row r="9647" spans="1:12" x14ac:dyDescent="0.2">
      <c r="A9647" s="1" t="s">
        <v>234</v>
      </c>
      <c r="B9647" s="1" t="s">
        <v>13</v>
      </c>
      <c r="C9647" s="2">
        <v>43890</v>
      </c>
      <c r="D9647" s="1" t="s">
        <v>167</v>
      </c>
      <c r="E9647" s="1"/>
      <c r="F9647" s="1" t="s">
        <v>6175</v>
      </c>
      <c r="G9647" s="3"/>
      <c r="H9647" s="3">
        <v>2887.9</v>
      </c>
      <c r="I9647" s="1" t="s">
        <v>119</v>
      </c>
      <c r="J9647" s="1" t="s">
        <v>86</v>
      </c>
      <c r="K9647" s="1" t="s">
        <v>12</v>
      </c>
      <c r="L9647" s="1" t="s">
        <v>62</v>
      </c>
    </row>
    <row r="9648" spans="1:12" x14ac:dyDescent="0.2">
      <c r="A9648" s="1" t="s">
        <v>234</v>
      </c>
      <c r="B9648" s="1" t="s">
        <v>13</v>
      </c>
      <c r="C9648" s="2">
        <v>43890</v>
      </c>
      <c r="D9648" s="1" t="s">
        <v>167</v>
      </c>
      <c r="E9648" s="1"/>
      <c r="F9648" s="1" t="s">
        <v>6176</v>
      </c>
      <c r="G9648" s="3"/>
      <c r="H9648" s="3">
        <v>722.83</v>
      </c>
      <c r="I9648" s="1" t="s">
        <v>119</v>
      </c>
      <c r="J9648" s="1" t="s">
        <v>86</v>
      </c>
      <c r="K9648" s="1" t="s">
        <v>12</v>
      </c>
      <c r="L9648" s="1" t="s">
        <v>387</v>
      </c>
    </row>
    <row r="9649" spans="1:12" x14ac:dyDescent="0.2">
      <c r="A9649" s="1" t="s">
        <v>234</v>
      </c>
      <c r="B9649" s="1" t="s">
        <v>13</v>
      </c>
      <c r="C9649" s="2">
        <v>43890</v>
      </c>
      <c r="D9649" s="1" t="s">
        <v>167</v>
      </c>
      <c r="E9649" s="1"/>
      <c r="F9649" s="1" t="s">
        <v>6177</v>
      </c>
      <c r="G9649" s="3"/>
      <c r="H9649" s="3">
        <v>843</v>
      </c>
      <c r="I9649" s="1" t="s">
        <v>119</v>
      </c>
      <c r="J9649" s="1" t="s">
        <v>86</v>
      </c>
      <c r="K9649" s="1" t="s">
        <v>12</v>
      </c>
      <c r="L9649" s="1" t="s">
        <v>991</v>
      </c>
    </row>
    <row r="9650" spans="1:12" x14ac:dyDescent="0.2">
      <c r="A9650" s="1" t="s">
        <v>234</v>
      </c>
      <c r="B9650" s="1" t="s">
        <v>13</v>
      </c>
      <c r="C9650" s="2">
        <v>43890</v>
      </c>
      <c r="D9650" s="1" t="s">
        <v>4614</v>
      </c>
      <c r="E9650" s="1"/>
      <c r="F9650" s="1" t="s">
        <v>6178</v>
      </c>
      <c r="G9650" s="3">
        <v>210.2</v>
      </c>
      <c r="H9650" s="3"/>
      <c r="I9650" s="1" t="s">
        <v>119</v>
      </c>
      <c r="J9650" s="1" t="s">
        <v>86</v>
      </c>
      <c r="K9650" s="1" t="s">
        <v>12</v>
      </c>
      <c r="L9650" s="1" t="s">
        <v>451</v>
      </c>
    </row>
    <row r="9651" spans="1:12" x14ac:dyDescent="0.2">
      <c r="A9651" s="1" t="s">
        <v>234</v>
      </c>
      <c r="B9651" s="1" t="s">
        <v>13</v>
      </c>
      <c r="C9651" s="2">
        <v>43890</v>
      </c>
      <c r="D9651" s="1" t="s">
        <v>161</v>
      </c>
      <c r="E9651" s="1"/>
      <c r="F9651" s="1" t="s">
        <v>5217</v>
      </c>
      <c r="G9651" s="3"/>
      <c r="H9651" s="3">
        <v>917.71</v>
      </c>
      <c r="I9651" s="1" t="s">
        <v>83</v>
      </c>
      <c r="J9651" s="1" t="s">
        <v>175</v>
      </c>
      <c r="K9651" s="1" t="s">
        <v>84</v>
      </c>
      <c r="L9651" s="1" t="s">
        <v>241</v>
      </c>
    </row>
    <row r="9652" spans="1:12" x14ac:dyDescent="0.2">
      <c r="A9652" s="1" t="s">
        <v>234</v>
      </c>
      <c r="B9652" s="1" t="s">
        <v>13</v>
      </c>
      <c r="C9652" s="2">
        <v>43890</v>
      </c>
      <c r="D9652" s="1" t="s">
        <v>4610</v>
      </c>
      <c r="E9652" s="1"/>
      <c r="F9652" s="1" t="s">
        <v>5369</v>
      </c>
      <c r="G9652" s="3">
        <v>122.71</v>
      </c>
      <c r="H9652" s="3"/>
      <c r="I9652" s="1" t="s">
        <v>179</v>
      </c>
      <c r="J9652" s="1" t="s">
        <v>89</v>
      </c>
      <c r="K9652" s="1" t="s">
        <v>12</v>
      </c>
      <c r="L9652" s="1" t="s">
        <v>49</v>
      </c>
    </row>
    <row r="9653" spans="1:12" x14ac:dyDescent="0.2">
      <c r="A9653" s="1" t="s">
        <v>234</v>
      </c>
      <c r="B9653" s="1" t="s">
        <v>13</v>
      </c>
      <c r="C9653" s="2">
        <v>43890</v>
      </c>
      <c r="D9653" s="1" t="s">
        <v>165</v>
      </c>
      <c r="E9653" s="1"/>
      <c r="F9653" s="1" t="s">
        <v>6179</v>
      </c>
      <c r="G9653" s="3">
        <v>840</v>
      </c>
      <c r="H9653" s="3"/>
      <c r="I9653" s="1" t="s">
        <v>85</v>
      </c>
      <c r="J9653" s="1" t="s">
        <v>125</v>
      </c>
      <c r="K9653" s="1" t="s">
        <v>12</v>
      </c>
      <c r="L9653" s="1" t="s">
        <v>376</v>
      </c>
    </row>
    <row r="9654" spans="1:12" x14ac:dyDescent="0.2">
      <c r="A9654" s="1" t="s">
        <v>234</v>
      </c>
      <c r="B9654" s="1" t="s">
        <v>13</v>
      </c>
      <c r="C9654" s="2">
        <v>43890</v>
      </c>
      <c r="D9654" s="1" t="s">
        <v>164</v>
      </c>
      <c r="E9654" s="1"/>
      <c r="F9654" s="1" t="s">
        <v>4682</v>
      </c>
      <c r="G9654" s="3">
        <v>69.23</v>
      </c>
      <c r="H9654" s="3"/>
      <c r="I9654" s="1" t="s">
        <v>177</v>
      </c>
      <c r="J9654" s="1" t="s">
        <v>178</v>
      </c>
      <c r="K9654" s="1" t="s">
        <v>84</v>
      </c>
      <c r="L9654" s="1" t="s">
        <v>111</v>
      </c>
    </row>
    <row r="9655" spans="1:12" x14ac:dyDescent="0.2">
      <c r="A9655" s="1" t="s">
        <v>234</v>
      </c>
      <c r="B9655" s="1" t="s">
        <v>13</v>
      </c>
      <c r="C9655" s="2">
        <v>43890</v>
      </c>
      <c r="D9655" s="1" t="s">
        <v>160</v>
      </c>
      <c r="E9655" s="1"/>
      <c r="F9655" s="1" t="s">
        <v>6180</v>
      </c>
      <c r="G9655" s="3"/>
      <c r="H9655" s="3">
        <v>523</v>
      </c>
      <c r="I9655" s="1" t="s">
        <v>123</v>
      </c>
      <c r="J9655" s="1" t="s">
        <v>124</v>
      </c>
      <c r="K9655" s="1" t="s">
        <v>12</v>
      </c>
      <c r="L9655" s="1" t="s">
        <v>1650</v>
      </c>
    </row>
    <row r="9656" spans="1:12" x14ac:dyDescent="0.2">
      <c r="A9656" s="1" t="s">
        <v>234</v>
      </c>
      <c r="B9656" s="1" t="s">
        <v>13</v>
      </c>
      <c r="C9656" s="2">
        <v>43890</v>
      </c>
      <c r="D9656" s="1" t="s">
        <v>162</v>
      </c>
      <c r="E9656" s="1"/>
      <c r="F9656" s="1" t="s">
        <v>6181</v>
      </c>
      <c r="G9656" s="3">
        <v>865.08</v>
      </c>
      <c r="H9656" s="3"/>
      <c r="I9656" s="1" t="s">
        <v>123</v>
      </c>
      <c r="J9656" s="1" t="s">
        <v>124</v>
      </c>
      <c r="K9656" s="1" t="s">
        <v>12</v>
      </c>
      <c r="L9656" s="1" t="s">
        <v>261</v>
      </c>
    </row>
    <row r="9657" spans="1:12" x14ac:dyDescent="0.2">
      <c r="A9657" s="1" t="s">
        <v>234</v>
      </c>
      <c r="B9657" s="1" t="s">
        <v>13</v>
      </c>
      <c r="C9657" s="2">
        <v>43890</v>
      </c>
      <c r="D9657" s="1" t="s">
        <v>162</v>
      </c>
      <c r="E9657" s="1"/>
      <c r="F9657" s="1" t="s">
        <v>5934</v>
      </c>
      <c r="G9657" s="3">
        <v>692.97</v>
      </c>
      <c r="H9657" s="3"/>
      <c r="I9657" s="1" t="s">
        <v>123</v>
      </c>
      <c r="J9657" s="1" t="s">
        <v>124</v>
      </c>
      <c r="K9657" s="1" t="s">
        <v>12</v>
      </c>
      <c r="L9657" s="1" t="s">
        <v>92</v>
      </c>
    </row>
    <row r="9658" spans="1:12" x14ac:dyDescent="0.2">
      <c r="A9658" s="1" t="s">
        <v>234</v>
      </c>
      <c r="B9658" s="1" t="s">
        <v>13</v>
      </c>
      <c r="C9658" s="2">
        <v>43890</v>
      </c>
      <c r="D9658" s="1" t="s">
        <v>162</v>
      </c>
      <c r="E9658" s="1"/>
      <c r="F9658" s="1" t="s">
        <v>4842</v>
      </c>
      <c r="G9658" s="3">
        <v>483.81</v>
      </c>
      <c r="H9658" s="3"/>
      <c r="I9658" s="1" t="s">
        <v>123</v>
      </c>
      <c r="J9658" s="1" t="s">
        <v>124</v>
      </c>
      <c r="K9658" s="1" t="s">
        <v>12</v>
      </c>
      <c r="L9658" s="1" t="s">
        <v>311</v>
      </c>
    </row>
    <row r="9659" spans="1:12" x14ac:dyDescent="0.2">
      <c r="A9659" s="1" t="s">
        <v>234</v>
      </c>
      <c r="B9659" s="1" t="s">
        <v>13</v>
      </c>
      <c r="C9659" s="2">
        <v>43890</v>
      </c>
      <c r="D9659" s="1" t="s">
        <v>160</v>
      </c>
      <c r="E9659" s="1"/>
      <c r="F9659" s="1" t="s">
        <v>6180</v>
      </c>
      <c r="G9659" s="3"/>
      <c r="H9659" s="3">
        <v>307.16000000000003</v>
      </c>
      <c r="I9659" s="1" t="s">
        <v>185</v>
      </c>
      <c r="J9659" s="1" t="s">
        <v>126</v>
      </c>
      <c r="K9659" s="1" t="s">
        <v>12</v>
      </c>
      <c r="L9659" s="1" t="s">
        <v>1650</v>
      </c>
    </row>
    <row r="9660" spans="1:12" x14ac:dyDescent="0.2">
      <c r="A9660" s="1" t="s">
        <v>234</v>
      </c>
      <c r="B9660" s="1" t="s">
        <v>13</v>
      </c>
      <c r="C9660" s="2">
        <v>43890</v>
      </c>
      <c r="D9660" s="1" t="s">
        <v>163</v>
      </c>
      <c r="E9660" s="1"/>
      <c r="F9660" s="1" t="s">
        <v>6124</v>
      </c>
      <c r="G9660" s="3"/>
      <c r="H9660" s="3">
        <v>244.64</v>
      </c>
      <c r="I9660" s="1" t="s">
        <v>185</v>
      </c>
      <c r="J9660" s="1" t="s">
        <v>126</v>
      </c>
      <c r="K9660" s="1" t="s">
        <v>12</v>
      </c>
      <c r="L9660" s="1" t="s">
        <v>1592</v>
      </c>
    </row>
    <row r="9661" spans="1:12" x14ac:dyDescent="0.2">
      <c r="A9661" s="1" t="s">
        <v>234</v>
      </c>
      <c r="B9661" s="1" t="s">
        <v>13</v>
      </c>
      <c r="C9661" s="2">
        <v>43890</v>
      </c>
      <c r="D9661" s="1" t="s">
        <v>164</v>
      </c>
      <c r="E9661" s="1"/>
      <c r="F9661" s="1" t="s">
        <v>4902</v>
      </c>
      <c r="G9661" s="3">
        <v>61.91</v>
      </c>
      <c r="H9661" s="3"/>
      <c r="I9661" s="1" t="s">
        <v>108</v>
      </c>
      <c r="J9661" s="1" t="s">
        <v>117</v>
      </c>
      <c r="K9661" s="1" t="s">
        <v>84</v>
      </c>
      <c r="L9661" s="1" t="s">
        <v>306</v>
      </c>
    </row>
    <row r="9662" spans="1:12" x14ac:dyDescent="0.2">
      <c r="A9662" s="1" t="s">
        <v>234</v>
      </c>
      <c r="B9662" s="1" t="s">
        <v>13</v>
      </c>
      <c r="C9662" s="2">
        <v>43890</v>
      </c>
      <c r="D9662" s="1" t="s">
        <v>4610</v>
      </c>
      <c r="E9662" s="1"/>
      <c r="F9662" s="1" t="s">
        <v>5371</v>
      </c>
      <c r="G9662" s="3">
        <v>25.55</v>
      </c>
      <c r="H9662" s="3"/>
      <c r="I9662" s="1" t="s">
        <v>108</v>
      </c>
      <c r="J9662" s="1" t="s">
        <v>117</v>
      </c>
      <c r="K9662" s="1" t="s">
        <v>12</v>
      </c>
      <c r="L9662" s="1" t="s">
        <v>80</v>
      </c>
    </row>
    <row r="9663" spans="1:12" x14ac:dyDescent="0.2">
      <c r="A9663" s="1" t="s">
        <v>234</v>
      </c>
      <c r="B9663" s="1" t="s">
        <v>13</v>
      </c>
      <c r="C9663" s="2">
        <v>43890</v>
      </c>
      <c r="D9663" s="1" t="s">
        <v>4610</v>
      </c>
      <c r="E9663" s="1"/>
      <c r="F9663" s="1" t="s">
        <v>5127</v>
      </c>
      <c r="G9663" s="3">
        <v>6.64</v>
      </c>
      <c r="H9663" s="3"/>
      <c r="I9663" s="1" t="s">
        <v>106</v>
      </c>
      <c r="J9663" s="1" t="s">
        <v>107</v>
      </c>
      <c r="K9663" s="1" t="s">
        <v>84</v>
      </c>
      <c r="L9663" s="1" t="s">
        <v>66</v>
      </c>
    </row>
    <row r="9664" spans="1:12" x14ac:dyDescent="0.2">
      <c r="A9664" s="1" t="s">
        <v>234</v>
      </c>
      <c r="B9664" s="1" t="s">
        <v>13</v>
      </c>
      <c r="C9664" s="2">
        <v>43890</v>
      </c>
      <c r="D9664" s="1" t="s">
        <v>4614</v>
      </c>
      <c r="E9664" s="1"/>
      <c r="F9664" s="1" t="s">
        <v>4669</v>
      </c>
      <c r="G9664" s="3">
        <v>5.33</v>
      </c>
      <c r="H9664" s="3"/>
      <c r="I9664" s="1" t="s">
        <v>106</v>
      </c>
      <c r="J9664" s="1" t="s">
        <v>121</v>
      </c>
      <c r="K9664" s="1" t="s">
        <v>84</v>
      </c>
      <c r="L9664" s="1" t="s">
        <v>26</v>
      </c>
    </row>
    <row r="9665" spans="1:12" x14ac:dyDescent="0.2">
      <c r="A9665" s="1" t="s">
        <v>234</v>
      </c>
      <c r="B9665" s="1" t="s">
        <v>13</v>
      </c>
      <c r="C9665" s="2">
        <v>43890</v>
      </c>
      <c r="D9665" s="1" t="s">
        <v>4614</v>
      </c>
      <c r="E9665" s="1"/>
      <c r="F9665" s="1" t="s">
        <v>6182</v>
      </c>
      <c r="G9665" s="3">
        <v>85.54</v>
      </c>
      <c r="H9665" s="3"/>
      <c r="I9665" s="1" t="s">
        <v>106</v>
      </c>
      <c r="J9665" s="1" t="s">
        <v>121</v>
      </c>
      <c r="K9665" s="1" t="s">
        <v>12</v>
      </c>
      <c r="L9665" s="1" t="s">
        <v>23</v>
      </c>
    </row>
    <row r="9666" spans="1:12" x14ac:dyDescent="0.2">
      <c r="A9666" s="1" t="s">
        <v>234</v>
      </c>
      <c r="B9666" s="1" t="s">
        <v>13</v>
      </c>
      <c r="C9666" s="2">
        <v>43890</v>
      </c>
      <c r="D9666" s="1" t="s">
        <v>162</v>
      </c>
      <c r="E9666" s="1"/>
      <c r="F9666" s="1" t="s">
        <v>4846</v>
      </c>
      <c r="G9666" s="3">
        <v>894.92</v>
      </c>
      <c r="H9666" s="3"/>
      <c r="I9666" s="1" t="s">
        <v>87</v>
      </c>
      <c r="J9666" s="1" t="s">
        <v>253</v>
      </c>
      <c r="K9666" s="1" t="s">
        <v>12</v>
      </c>
      <c r="L9666" s="1" t="s">
        <v>1047</v>
      </c>
    </row>
    <row r="9667" spans="1:12" x14ac:dyDescent="0.2">
      <c r="A9667" s="1" t="s">
        <v>234</v>
      </c>
      <c r="B9667" s="1" t="s">
        <v>13</v>
      </c>
      <c r="C9667" s="2">
        <v>43890</v>
      </c>
      <c r="D9667" s="1" t="s">
        <v>160</v>
      </c>
      <c r="E9667" s="1"/>
      <c r="F9667" s="1" t="s">
        <v>6183</v>
      </c>
      <c r="G9667" s="3"/>
      <c r="H9667" s="3">
        <v>148.78</v>
      </c>
      <c r="I9667" s="1" t="s">
        <v>120</v>
      </c>
      <c r="J9667" s="1" t="s">
        <v>171</v>
      </c>
      <c r="K9667" s="1" t="s">
        <v>12</v>
      </c>
      <c r="L9667" s="1" t="s">
        <v>78</v>
      </c>
    </row>
    <row r="9668" spans="1:12" x14ac:dyDescent="0.2">
      <c r="A9668" s="1" t="s">
        <v>234</v>
      </c>
      <c r="B9668" s="1" t="s">
        <v>13</v>
      </c>
      <c r="C9668" s="2">
        <v>43890</v>
      </c>
      <c r="D9668" s="1" t="s">
        <v>161</v>
      </c>
      <c r="E9668" s="1"/>
      <c r="F9668" s="1" t="s">
        <v>6184</v>
      </c>
      <c r="G9668" s="3"/>
      <c r="H9668" s="3">
        <v>150.58000000000001</v>
      </c>
      <c r="I9668" s="1" t="s">
        <v>120</v>
      </c>
      <c r="J9668" s="1" t="s">
        <v>171</v>
      </c>
      <c r="K9668" s="1" t="s">
        <v>12</v>
      </c>
      <c r="L9668" s="1" t="s">
        <v>78</v>
      </c>
    </row>
    <row r="9669" spans="1:12" x14ac:dyDescent="0.2">
      <c r="A9669" s="1" t="s">
        <v>234</v>
      </c>
      <c r="B9669" s="1" t="s">
        <v>13</v>
      </c>
      <c r="C9669" s="2">
        <v>43890</v>
      </c>
      <c r="D9669" s="1" t="s">
        <v>167</v>
      </c>
      <c r="E9669" s="1"/>
      <c r="F9669" s="1" t="s">
        <v>6185</v>
      </c>
      <c r="G9669" s="3"/>
      <c r="H9669" s="3">
        <v>148.78</v>
      </c>
      <c r="I9669" s="1" t="s">
        <v>120</v>
      </c>
      <c r="J9669" s="1" t="s">
        <v>171</v>
      </c>
      <c r="K9669" s="1" t="s">
        <v>12</v>
      </c>
      <c r="L9669" s="1" t="s">
        <v>78</v>
      </c>
    </row>
    <row r="9670" spans="1:12" x14ac:dyDescent="0.2">
      <c r="A9670" s="1" t="s">
        <v>234</v>
      </c>
      <c r="B9670" s="1" t="s">
        <v>13</v>
      </c>
      <c r="C9670" s="2">
        <v>43890</v>
      </c>
      <c r="D9670" s="1" t="s">
        <v>4595</v>
      </c>
      <c r="E9670" s="1"/>
      <c r="F9670" s="1" t="s">
        <v>4837</v>
      </c>
      <c r="G9670" s="3">
        <v>71.599999999999994</v>
      </c>
      <c r="H9670" s="3"/>
      <c r="I9670" s="1" t="s">
        <v>120</v>
      </c>
      <c r="J9670" s="1" t="s">
        <v>171</v>
      </c>
      <c r="K9670" s="1" t="s">
        <v>12</v>
      </c>
      <c r="L9670" s="1" t="s">
        <v>20</v>
      </c>
    </row>
    <row r="9671" spans="1:12" x14ac:dyDescent="0.2">
      <c r="A9671" s="1" t="s">
        <v>234</v>
      </c>
      <c r="B9671" s="1" t="s">
        <v>13</v>
      </c>
      <c r="C9671" s="2">
        <v>43890</v>
      </c>
      <c r="D9671" s="1" t="s">
        <v>165</v>
      </c>
      <c r="E9671" s="1"/>
      <c r="F9671" s="1" t="s">
        <v>5018</v>
      </c>
      <c r="G9671" s="3">
        <v>439.17</v>
      </c>
      <c r="H9671" s="3"/>
      <c r="I9671" s="1" t="s">
        <v>232</v>
      </c>
      <c r="J9671" s="1" t="s">
        <v>233</v>
      </c>
      <c r="K9671" s="1" t="s">
        <v>12</v>
      </c>
      <c r="L9671" s="1" t="s">
        <v>289</v>
      </c>
    </row>
    <row r="9672" spans="1:12" x14ac:dyDescent="0.2">
      <c r="A9672" s="1" t="s">
        <v>234</v>
      </c>
      <c r="B9672" s="1" t="s">
        <v>13</v>
      </c>
      <c r="C9672" s="2">
        <v>43890</v>
      </c>
      <c r="D9672" s="1" t="s">
        <v>166</v>
      </c>
      <c r="E9672" s="1"/>
      <c r="F9672" s="1" t="s">
        <v>6186</v>
      </c>
      <c r="G9672" s="3">
        <v>1777.55</v>
      </c>
      <c r="H9672" s="3"/>
      <c r="I9672" s="1" t="s">
        <v>83</v>
      </c>
      <c r="J9672" s="1" t="s">
        <v>230</v>
      </c>
      <c r="K9672" s="1" t="s">
        <v>12</v>
      </c>
      <c r="L9672" s="1" t="s">
        <v>57</v>
      </c>
    </row>
    <row r="9673" spans="1:12" x14ac:dyDescent="0.2">
      <c r="A9673" s="1" t="s">
        <v>234</v>
      </c>
      <c r="B9673" s="1" t="s">
        <v>13</v>
      </c>
      <c r="C9673" s="2">
        <v>43890</v>
      </c>
      <c r="D9673" s="1" t="s">
        <v>4625</v>
      </c>
      <c r="E9673" s="1"/>
      <c r="F9673" s="1" t="s">
        <v>6187</v>
      </c>
      <c r="G9673" s="3">
        <v>85.54</v>
      </c>
      <c r="H9673" s="3"/>
      <c r="I9673" s="1" t="s">
        <v>83</v>
      </c>
      <c r="J9673" s="1" t="s">
        <v>230</v>
      </c>
      <c r="K9673" s="1" t="s">
        <v>12</v>
      </c>
      <c r="L9673" s="1" t="s">
        <v>57</v>
      </c>
    </row>
    <row r="9674" spans="1:12" x14ac:dyDescent="0.2">
      <c r="A9674" s="1" t="s">
        <v>234</v>
      </c>
      <c r="B9674" s="1" t="s">
        <v>13</v>
      </c>
      <c r="C9674" s="2">
        <v>43890</v>
      </c>
      <c r="D9674" s="1" t="s">
        <v>167</v>
      </c>
      <c r="E9674" s="1"/>
      <c r="F9674" s="1" t="s">
        <v>6188</v>
      </c>
      <c r="G9674" s="3"/>
      <c r="H9674" s="3">
        <v>1426.7</v>
      </c>
      <c r="I9674" s="1" t="s">
        <v>83</v>
      </c>
      <c r="J9674" s="1" t="s">
        <v>230</v>
      </c>
      <c r="K9674" s="1" t="s">
        <v>12</v>
      </c>
      <c r="L9674" s="1" t="s">
        <v>17</v>
      </c>
    </row>
    <row r="9675" spans="1:12" x14ac:dyDescent="0.2">
      <c r="A9675" s="1" t="s">
        <v>234</v>
      </c>
      <c r="B9675" s="1" t="s">
        <v>13</v>
      </c>
      <c r="C9675" s="2">
        <v>43890</v>
      </c>
      <c r="D9675" s="1" t="s">
        <v>161</v>
      </c>
      <c r="E9675" s="1"/>
      <c r="F9675" s="1" t="s">
        <v>6189</v>
      </c>
      <c r="G9675" s="3"/>
      <c r="H9675" s="3">
        <v>1472.81</v>
      </c>
      <c r="I9675" s="1" t="s">
        <v>83</v>
      </c>
      <c r="J9675" s="1" t="s">
        <v>181</v>
      </c>
      <c r="K9675" s="1" t="s">
        <v>12</v>
      </c>
      <c r="L9675" s="1" t="s">
        <v>14</v>
      </c>
    </row>
    <row r="9676" spans="1:12" x14ac:dyDescent="0.2">
      <c r="A9676" s="1" t="s">
        <v>234</v>
      </c>
      <c r="B9676" s="1" t="s">
        <v>13</v>
      </c>
      <c r="C9676" s="2">
        <v>43890</v>
      </c>
      <c r="D9676" s="1" t="s">
        <v>165</v>
      </c>
      <c r="E9676" s="1"/>
      <c r="F9676" s="1" t="s">
        <v>6190</v>
      </c>
      <c r="G9676" s="3">
        <v>1182.6600000000001</v>
      </c>
      <c r="H9676" s="3"/>
      <c r="I9676" s="1" t="s">
        <v>83</v>
      </c>
      <c r="J9676" s="1" t="s">
        <v>181</v>
      </c>
      <c r="K9676" s="1" t="s">
        <v>12</v>
      </c>
      <c r="L9676" s="1" t="s">
        <v>38</v>
      </c>
    </row>
    <row r="9677" spans="1:12" x14ac:dyDescent="0.2">
      <c r="A9677" s="1" t="s">
        <v>234</v>
      </c>
      <c r="B9677" s="1" t="s">
        <v>13</v>
      </c>
      <c r="C9677" s="2">
        <v>43890</v>
      </c>
      <c r="D9677" s="1" t="s">
        <v>162</v>
      </c>
      <c r="E9677" s="1"/>
      <c r="F9677" s="1" t="s">
        <v>6191</v>
      </c>
      <c r="G9677" s="3">
        <v>1991.41</v>
      </c>
      <c r="H9677" s="3"/>
      <c r="I9677" s="1" t="s">
        <v>83</v>
      </c>
      <c r="J9677" s="1" t="s">
        <v>181</v>
      </c>
      <c r="K9677" s="1" t="s">
        <v>12</v>
      </c>
      <c r="L9677" s="1" t="s">
        <v>30</v>
      </c>
    </row>
    <row r="9678" spans="1:12" x14ac:dyDescent="0.2">
      <c r="A9678" s="1" t="s">
        <v>234</v>
      </c>
      <c r="B9678" s="1" t="s">
        <v>13</v>
      </c>
      <c r="C9678" s="2">
        <v>43890</v>
      </c>
      <c r="D9678" s="1" t="s">
        <v>4625</v>
      </c>
      <c r="E9678" s="1"/>
      <c r="F9678" s="1" t="s">
        <v>6192</v>
      </c>
      <c r="G9678" s="3">
        <v>25.38</v>
      </c>
      <c r="H9678" s="3"/>
      <c r="I9678" s="1" t="s">
        <v>83</v>
      </c>
      <c r="J9678" s="1" t="s">
        <v>181</v>
      </c>
      <c r="K9678" s="1" t="s">
        <v>12</v>
      </c>
      <c r="L9678" s="1" t="s">
        <v>99</v>
      </c>
    </row>
    <row r="9679" spans="1:12" x14ac:dyDescent="0.2">
      <c r="A9679" s="1" t="s">
        <v>234</v>
      </c>
      <c r="B9679" s="1" t="s">
        <v>13</v>
      </c>
      <c r="C9679" s="2">
        <v>43890</v>
      </c>
      <c r="D9679" s="1" t="s">
        <v>167</v>
      </c>
      <c r="E9679" s="1"/>
      <c r="F9679" s="1" t="s">
        <v>6193</v>
      </c>
      <c r="G9679" s="3"/>
      <c r="H9679" s="3">
        <v>920.98</v>
      </c>
      <c r="I9679" s="1" t="s">
        <v>83</v>
      </c>
      <c r="J9679" s="1" t="s">
        <v>181</v>
      </c>
      <c r="K9679" s="1" t="s">
        <v>12</v>
      </c>
      <c r="L9679" s="1" t="s">
        <v>98</v>
      </c>
    </row>
    <row r="9680" spans="1:12" x14ac:dyDescent="0.2">
      <c r="A9680" s="1" t="s">
        <v>234</v>
      </c>
      <c r="B9680" s="1" t="s">
        <v>13</v>
      </c>
      <c r="C9680" s="2">
        <v>43890</v>
      </c>
      <c r="D9680" s="1" t="s">
        <v>166</v>
      </c>
      <c r="E9680" s="1"/>
      <c r="F9680" s="1" t="s">
        <v>6194</v>
      </c>
      <c r="G9680" s="3">
        <v>840</v>
      </c>
      <c r="H9680" s="3"/>
      <c r="I9680" s="1" t="s">
        <v>119</v>
      </c>
      <c r="J9680" s="1" t="s">
        <v>86</v>
      </c>
      <c r="K9680" s="1" t="s">
        <v>12</v>
      </c>
      <c r="L9680" s="1" t="s">
        <v>358</v>
      </c>
    </row>
    <row r="9681" spans="1:12" x14ac:dyDescent="0.2">
      <c r="A9681" s="1" t="s">
        <v>234</v>
      </c>
      <c r="B9681" s="1" t="s">
        <v>13</v>
      </c>
      <c r="C9681" s="2">
        <v>43890</v>
      </c>
      <c r="D9681" s="1" t="s">
        <v>161</v>
      </c>
      <c r="E9681" s="1"/>
      <c r="F9681" s="1" t="s">
        <v>6195</v>
      </c>
      <c r="G9681" s="3"/>
      <c r="H9681" s="3">
        <v>1806.39</v>
      </c>
      <c r="I9681" s="1" t="s">
        <v>119</v>
      </c>
      <c r="J9681" s="1" t="s">
        <v>86</v>
      </c>
      <c r="K9681" s="1" t="s">
        <v>12</v>
      </c>
      <c r="L9681" s="1" t="s">
        <v>289</v>
      </c>
    </row>
    <row r="9682" spans="1:12" x14ac:dyDescent="0.2">
      <c r="A9682" s="1" t="s">
        <v>234</v>
      </c>
      <c r="B9682" s="1" t="s">
        <v>13</v>
      </c>
      <c r="C9682" s="2">
        <v>43890</v>
      </c>
      <c r="D9682" s="1" t="s">
        <v>161</v>
      </c>
      <c r="E9682" s="1"/>
      <c r="F9682" s="1" t="s">
        <v>4955</v>
      </c>
      <c r="G9682" s="3"/>
      <c r="H9682" s="3">
        <v>2276.08</v>
      </c>
      <c r="I9682" s="1" t="s">
        <v>119</v>
      </c>
      <c r="J9682" s="1" t="s">
        <v>86</v>
      </c>
      <c r="K9682" s="1" t="s">
        <v>84</v>
      </c>
      <c r="L9682" s="1" t="s">
        <v>104</v>
      </c>
    </row>
    <row r="9683" spans="1:12" x14ac:dyDescent="0.2">
      <c r="A9683" s="1" t="s">
        <v>234</v>
      </c>
      <c r="B9683" s="1" t="s">
        <v>13</v>
      </c>
      <c r="C9683" s="2">
        <v>43890</v>
      </c>
      <c r="D9683" s="1" t="s">
        <v>161</v>
      </c>
      <c r="E9683" s="1"/>
      <c r="F9683" s="1" t="s">
        <v>6196</v>
      </c>
      <c r="G9683" s="3"/>
      <c r="H9683" s="3">
        <v>1670.31</v>
      </c>
      <c r="I9683" s="1" t="s">
        <v>119</v>
      </c>
      <c r="J9683" s="1" t="s">
        <v>86</v>
      </c>
      <c r="K9683" s="1" t="s">
        <v>12</v>
      </c>
      <c r="L9683" s="1" t="s">
        <v>52</v>
      </c>
    </row>
    <row r="9684" spans="1:12" x14ac:dyDescent="0.2">
      <c r="A9684" s="1" t="s">
        <v>234</v>
      </c>
      <c r="B9684" s="1" t="s">
        <v>13</v>
      </c>
      <c r="C9684" s="2">
        <v>43890</v>
      </c>
      <c r="D9684" s="1" t="s">
        <v>164</v>
      </c>
      <c r="E9684" s="1"/>
      <c r="F9684" s="1" t="s">
        <v>6197</v>
      </c>
      <c r="G9684" s="3">
        <v>840</v>
      </c>
      <c r="H9684" s="3"/>
      <c r="I9684" s="1" t="s">
        <v>119</v>
      </c>
      <c r="J9684" s="1" t="s">
        <v>86</v>
      </c>
      <c r="K9684" s="1" t="s">
        <v>12</v>
      </c>
      <c r="L9684" s="1" t="s">
        <v>2738</v>
      </c>
    </row>
    <row r="9685" spans="1:12" x14ac:dyDescent="0.2">
      <c r="A9685" s="1" t="s">
        <v>234</v>
      </c>
      <c r="B9685" s="1" t="s">
        <v>13</v>
      </c>
      <c r="C9685" s="2">
        <v>43890</v>
      </c>
      <c r="D9685" s="1" t="s">
        <v>164</v>
      </c>
      <c r="E9685" s="1"/>
      <c r="F9685" s="1" t="s">
        <v>6198</v>
      </c>
      <c r="G9685" s="3">
        <v>858</v>
      </c>
      <c r="H9685" s="3"/>
      <c r="I9685" s="1" t="s">
        <v>119</v>
      </c>
      <c r="J9685" s="1" t="s">
        <v>86</v>
      </c>
      <c r="K9685" s="1" t="s">
        <v>12</v>
      </c>
      <c r="L9685" s="1" t="s">
        <v>2651</v>
      </c>
    </row>
    <row r="9686" spans="1:12" x14ac:dyDescent="0.2">
      <c r="A9686" s="1" t="s">
        <v>234</v>
      </c>
      <c r="B9686" s="1" t="s">
        <v>13</v>
      </c>
      <c r="C9686" s="2">
        <v>43890</v>
      </c>
      <c r="D9686" s="1" t="s">
        <v>163</v>
      </c>
      <c r="E9686" s="1"/>
      <c r="F9686" s="1" t="s">
        <v>6199</v>
      </c>
      <c r="G9686" s="3"/>
      <c r="H9686" s="3">
        <v>1275.21</v>
      </c>
      <c r="I9686" s="1" t="s">
        <v>119</v>
      </c>
      <c r="J9686" s="1" t="s">
        <v>86</v>
      </c>
      <c r="K9686" s="1" t="s">
        <v>12</v>
      </c>
      <c r="L9686" s="1" t="s">
        <v>427</v>
      </c>
    </row>
    <row r="9687" spans="1:12" x14ac:dyDescent="0.2">
      <c r="A9687" s="1" t="s">
        <v>234</v>
      </c>
      <c r="B9687" s="1" t="s">
        <v>13</v>
      </c>
      <c r="C9687" s="2">
        <v>43890</v>
      </c>
      <c r="D9687" s="1" t="s">
        <v>163</v>
      </c>
      <c r="E9687" s="1"/>
      <c r="F9687" s="1" t="s">
        <v>5425</v>
      </c>
      <c r="G9687" s="3"/>
      <c r="H9687" s="3">
        <v>1555.35</v>
      </c>
      <c r="I9687" s="1" t="s">
        <v>119</v>
      </c>
      <c r="J9687" s="1" t="s">
        <v>86</v>
      </c>
      <c r="K9687" s="1" t="s">
        <v>84</v>
      </c>
      <c r="L9687" s="1" t="s">
        <v>63</v>
      </c>
    </row>
    <row r="9688" spans="1:12" x14ac:dyDescent="0.2">
      <c r="A9688" s="1" t="s">
        <v>234</v>
      </c>
      <c r="B9688" s="1" t="s">
        <v>13</v>
      </c>
      <c r="C9688" s="2">
        <v>43890</v>
      </c>
      <c r="D9688" s="1" t="s">
        <v>163</v>
      </c>
      <c r="E9688" s="1"/>
      <c r="F9688" s="1" t="s">
        <v>6200</v>
      </c>
      <c r="G9688" s="3"/>
      <c r="H9688" s="3">
        <v>718.62</v>
      </c>
      <c r="I9688" s="1" t="s">
        <v>119</v>
      </c>
      <c r="J9688" s="1" t="s">
        <v>86</v>
      </c>
      <c r="K9688" s="1" t="s">
        <v>12</v>
      </c>
      <c r="L9688" s="1" t="s">
        <v>82</v>
      </c>
    </row>
    <row r="9689" spans="1:12" x14ac:dyDescent="0.2">
      <c r="A9689" s="1" t="s">
        <v>234</v>
      </c>
      <c r="B9689" s="1" t="s">
        <v>13</v>
      </c>
      <c r="C9689" s="2">
        <v>43890</v>
      </c>
      <c r="D9689" s="1" t="s">
        <v>162</v>
      </c>
      <c r="E9689" s="1"/>
      <c r="F9689" s="1" t="s">
        <v>6201</v>
      </c>
      <c r="G9689" s="3">
        <v>1339.5</v>
      </c>
      <c r="H9689" s="3"/>
      <c r="I9689" s="1" t="s">
        <v>119</v>
      </c>
      <c r="J9689" s="1" t="s">
        <v>86</v>
      </c>
      <c r="K9689" s="1" t="s">
        <v>12</v>
      </c>
      <c r="L9689" s="1" t="s">
        <v>48</v>
      </c>
    </row>
    <row r="9690" spans="1:12" x14ac:dyDescent="0.2">
      <c r="A9690" s="1" t="s">
        <v>234</v>
      </c>
      <c r="B9690" s="1" t="s">
        <v>13</v>
      </c>
      <c r="C9690" s="2">
        <v>43890</v>
      </c>
      <c r="D9690" s="1" t="s">
        <v>4610</v>
      </c>
      <c r="E9690" s="1"/>
      <c r="F9690" s="1" t="s">
        <v>6202</v>
      </c>
      <c r="G9690" s="3">
        <v>12.6</v>
      </c>
      <c r="H9690" s="3"/>
      <c r="I9690" s="1" t="s">
        <v>119</v>
      </c>
      <c r="J9690" s="1" t="s">
        <v>86</v>
      </c>
      <c r="K9690" s="1" t="s">
        <v>12</v>
      </c>
      <c r="L9690" s="1" t="s">
        <v>54</v>
      </c>
    </row>
    <row r="9691" spans="1:12" x14ac:dyDescent="0.2">
      <c r="A9691" s="1" t="s">
        <v>234</v>
      </c>
      <c r="B9691" s="1" t="s">
        <v>13</v>
      </c>
      <c r="C9691" s="2">
        <v>43890</v>
      </c>
      <c r="D9691" s="1" t="s">
        <v>167</v>
      </c>
      <c r="E9691" s="1"/>
      <c r="F9691" s="1" t="s">
        <v>6185</v>
      </c>
      <c r="G9691" s="3"/>
      <c r="H9691" s="3">
        <v>1339.03</v>
      </c>
      <c r="I9691" s="1" t="s">
        <v>119</v>
      </c>
      <c r="J9691" s="1" t="s">
        <v>86</v>
      </c>
      <c r="K9691" s="1" t="s">
        <v>12</v>
      </c>
      <c r="L9691" s="1" t="s">
        <v>78</v>
      </c>
    </row>
    <row r="9692" spans="1:12" x14ac:dyDescent="0.2">
      <c r="A9692" s="1" t="s">
        <v>234</v>
      </c>
      <c r="B9692" s="1" t="s">
        <v>13</v>
      </c>
      <c r="C9692" s="2">
        <v>43890</v>
      </c>
      <c r="D9692" s="1" t="s">
        <v>4614</v>
      </c>
      <c r="E9692" s="1"/>
      <c r="F9692" s="1" t="s">
        <v>4928</v>
      </c>
      <c r="G9692" s="3">
        <v>178.37</v>
      </c>
      <c r="H9692" s="3"/>
      <c r="I9692" s="1" t="s">
        <v>119</v>
      </c>
      <c r="J9692" s="1" t="s">
        <v>86</v>
      </c>
      <c r="K9692" s="1" t="s">
        <v>12</v>
      </c>
      <c r="L9692" s="1" t="s">
        <v>78</v>
      </c>
    </row>
    <row r="9693" spans="1:12" x14ac:dyDescent="0.2">
      <c r="A9693" s="1" t="s">
        <v>234</v>
      </c>
      <c r="B9693" s="1" t="s">
        <v>13</v>
      </c>
      <c r="C9693" s="2">
        <v>43890</v>
      </c>
      <c r="D9693" s="1" t="s">
        <v>4614</v>
      </c>
      <c r="E9693" s="1"/>
      <c r="F9693" s="1" t="s">
        <v>6203</v>
      </c>
      <c r="G9693" s="3">
        <v>74.77</v>
      </c>
      <c r="H9693" s="3"/>
      <c r="I9693" s="1" t="s">
        <v>119</v>
      </c>
      <c r="J9693" s="1" t="s">
        <v>86</v>
      </c>
      <c r="K9693" s="1" t="s">
        <v>12</v>
      </c>
      <c r="L9693" s="1" t="s">
        <v>72</v>
      </c>
    </row>
    <row r="9694" spans="1:12" x14ac:dyDescent="0.2">
      <c r="A9694" s="1" t="s">
        <v>234</v>
      </c>
      <c r="B9694" s="1" t="s">
        <v>13</v>
      </c>
      <c r="C9694" s="2">
        <v>43890</v>
      </c>
      <c r="D9694" s="1" t="s">
        <v>4614</v>
      </c>
      <c r="E9694" s="1"/>
      <c r="F9694" s="1" t="s">
        <v>5268</v>
      </c>
      <c r="G9694" s="3">
        <v>152.68</v>
      </c>
      <c r="H9694" s="3"/>
      <c r="I9694" s="1" t="s">
        <v>119</v>
      </c>
      <c r="J9694" s="1" t="s">
        <v>86</v>
      </c>
      <c r="K9694" s="1" t="s">
        <v>12</v>
      </c>
      <c r="L9694" s="1" t="s">
        <v>322</v>
      </c>
    </row>
    <row r="9695" spans="1:12" x14ac:dyDescent="0.2">
      <c r="A9695" s="1" t="s">
        <v>234</v>
      </c>
      <c r="B9695" s="1" t="s">
        <v>13</v>
      </c>
      <c r="C9695" s="2">
        <v>43890</v>
      </c>
      <c r="D9695" s="1" t="s">
        <v>164</v>
      </c>
      <c r="E9695" s="1"/>
      <c r="F9695" s="1" t="s">
        <v>5302</v>
      </c>
      <c r="G9695" s="3">
        <v>500</v>
      </c>
      <c r="H9695" s="3"/>
      <c r="I9695" s="1" t="s">
        <v>83</v>
      </c>
      <c r="J9695" s="1" t="s">
        <v>175</v>
      </c>
      <c r="K9695" s="1" t="s">
        <v>84</v>
      </c>
      <c r="L9695" s="1" t="s">
        <v>29</v>
      </c>
    </row>
    <row r="9696" spans="1:12" x14ac:dyDescent="0.2">
      <c r="A9696" s="1" t="s">
        <v>234</v>
      </c>
      <c r="B9696" s="1" t="s">
        <v>13</v>
      </c>
      <c r="C9696" s="2">
        <v>43890</v>
      </c>
      <c r="D9696" s="1" t="s">
        <v>163</v>
      </c>
      <c r="E9696" s="1"/>
      <c r="F9696" s="1" t="s">
        <v>4841</v>
      </c>
      <c r="G9696" s="3"/>
      <c r="H9696" s="3">
        <v>217.95</v>
      </c>
      <c r="I9696" s="1" t="s">
        <v>83</v>
      </c>
      <c r="J9696" s="1" t="s">
        <v>175</v>
      </c>
      <c r="K9696" s="1" t="s">
        <v>84</v>
      </c>
      <c r="L9696" s="1" t="s">
        <v>26</v>
      </c>
    </row>
    <row r="9697" spans="1:12" x14ac:dyDescent="0.2">
      <c r="A9697" s="1" t="s">
        <v>234</v>
      </c>
      <c r="B9697" s="1" t="s">
        <v>13</v>
      </c>
      <c r="C9697" s="2">
        <v>43890</v>
      </c>
      <c r="D9697" s="1" t="s">
        <v>161</v>
      </c>
      <c r="E9697" s="1"/>
      <c r="F9697" s="1" t="s">
        <v>4883</v>
      </c>
      <c r="G9697" s="3"/>
      <c r="H9697" s="3">
        <v>33.07</v>
      </c>
      <c r="I9697" s="1" t="s">
        <v>179</v>
      </c>
      <c r="J9697" s="1" t="s">
        <v>89</v>
      </c>
      <c r="K9697" s="1" t="s">
        <v>84</v>
      </c>
      <c r="L9697" s="1" t="s">
        <v>63</v>
      </c>
    </row>
    <row r="9698" spans="1:12" x14ac:dyDescent="0.2">
      <c r="A9698" s="1" t="s">
        <v>234</v>
      </c>
      <c r="B9698" s="1" t="s">
        <v>13</v>
      </c>
      <c r="C9698" s="2">
        <v>43890</v>
      </c>
      <c r="D9698" s="1" t="s">
        <v>160</v>
      </c>
      <c r="E9698" s="1"/>
      <c r="F9698" s="1" t="s">
        <v>6204</v>
      </c>
      <c r="G9698" s="3"/>
      <c r="H9698" s="3">
        <v>852</v>
      </c>
      <c r="I9698" s="1" t="s">
        <v>85</v>
      </c>
      <c r="J9698" s="1" t="s">
        <v>125</v>
      </c>
      <c r="K9698" s="1" t="s">
        <v>12</v>
      </c>
      <c r="L9698" s="1" t="s">
        <v>364</v>
      </c>
    </row>
    <row r="9699" spans="1:12" x14ac:dyDescent="0.2">
      <c r="A9699" s="1" t="s">
        <v>234</v>
      </c>
      <c r="B9699" s="1" t="s">
        <v>13</v>
      </c>
      <c r="C9699" s="2">
        <v>43890</v>
      </c>
      <c r="D9699" s="1" t="s">
        <v>160</v>
      </c>
      <c r="E9699" s="1"/>
      <c r="F9699" s="1" t="s">
        <v>4599</v>
      </c>
      <c r="G9699" s="3"/>
      <c r="H9699" s="3">
        <v>101.54</v>
      </c>
      <c r="I9699" s="1" t="s">
        <v>85</v>
      </c>
      <c r="J9699" s="1" t="s">
        <v>125</v>
      </c>
      <c r="K9699" s="1" t="s">
        <v>84</v>
      </c>
      <c r="L9699" s="1" t="s">
        <v>2028</v>
      </c>
    </row>
    <row r="9700" spans="1:12" x14ac:dyDescent="0.2">
      <c r="A9700" s="1" t="s">
        <v>234</v>
      </c>
      <c r="B9700" s="1" t="s">
        <v>13</v>
      </c>
      <c r="C9700" s="2">
        <v>43890</v>
      </c>
      <c r="D9700" s="1" t="s">
        <v>164</v>
      </c>
      <c r="E9700" s="1"/>
      <c r="F9700" s="1" t="s">
        <v>6205</v>
      </c>
      <c r="G9700" s="3">
        <v>840</v>
      </c>
      <c r="H9700" s="3"/>
      <c r="I9700" s="1" t="s">
        <v>85</v>
      </c>
      <c r="J9700" s="1" t="s">
        <v>125</v>
      </c>
      <c r="K9700" s="1" t="s">
        <v>12</v>
      </c>
      <c r="L9700" s="1" t="s">
        <v>52</v>
      </c>
    </row>
    <row r="9701" spans="1:12" x14ac:dyDescent="0.2">
      <c r="A9701" s="1" t="s">
        <v>234</v>
      </c>
      <c r="B9701" s="1" t="s">
        <v>13</v>
      </c>
      <c r="C9701" s="2">
        <v>43890</v>
      </c>
      <c r="D9701" s="1" t="s">
        <v>167</v>
      </c>
      <c r="E9701" s="1"/>
      <c r="F9701" s="1" t="s">
        <v>6206</v>
      </c>
      <c r="G9701" s="3"/>
      <c r="H9701" s="3">
        <v>573</v>
      </c>
      <c r="I9701" s="1" t="s">
        <v>85</v>
      </c>
      <c r="J9701" s="1" t="s">
        <v>125</v>
      </c>
      <c r="K9701" s="1" t="s">
        <v>12</v>
      </c>
      <c r="L9701" s="1" t="s">
        <v>296</v>
      </c>
    </row>
    <row r="9702" spans="1:12" x14ac:dyDescent="0.2">
      <c r="A9702" s="1" t="s">
        <v>234</v>
      </c>
      <c r="B9702" s="1" t="s">
        <v>13</v>
      </c>
      <c r="C9702" s="2">
        <v>43890</v>
      </c>
      <c r="D9702" s="1" t="s">
        <v>164</v>
      </c>
      <c r="E9702" s="1"/>
      <c r="F9702" s="1" t="s">
        <v>6165</v>
      </c>
      <c r="G9702" s="3">
        <v>15</v>
      </c>
      <c r="H9702" s="3"/>
      <c r="I9702" s="1" t="s">
        <v>177</v>
      </c>
      <c r="J9702" s="1" t="s">
        <v>178</v>
      </c>
      <c r="K9702" s="1" t="s">
        <v>12</v>
      </c>
      <c r="L9702" s="1" t="s">
        <v>15</v>
      </c>
    </row>
    <row r="9703" spans="1:12" x14ac:dyDescent="0.2">
      <c r="A9703" s="1" t="s">
        <v>234</v>
      </c>
      <c r="B9703" s="1" t="s">
        <v>13</v>
      </c>
      <c r="C9703" s="2">
        <v>43890</v>
      </c>
      <c r="D9703" s="1" t="s">
        <v>164</v>
      </c>
      <c r="E9703" s="1"/>
      <c r="F9703" s="1" t="s">
        <v>5607</v>
      </c>
      <c r="G9703" s="3">
        <v>346.13</v>
      </c>
      <c r="H9703" s="3"/>
      <c r="I9703" s="1" t="s">
        <v>177</v>
      </c>
      <c r="J9703" s="1" t="s">
        <v>178</v>
      </c>
      <c r="K9703" s="1" t="s">
        <v>12</v>
      </c>
      <c r="L9703" s="1" t="s">
        <v>31</v>
      </c>
    </row>
    <row r="9704" spans="1:12" x14ac:dyDescent="0.2">
      <c r="A9704" s="1" t="s">
        <v>234</v>
      </c>
      <c r="B9704" s="1" t="s">
        <v>13</v>
      </c>
      <c r="C9704" s="2">
        <v>43890</v>
      </c>
      <c r="D9704" s="1" t="s">
        <v>160</v>
      </c>
      <c r="E9704" s="1"/>
      <c r="F9704" s="1" t="s">
        <v>5756</v>
      </c>
      <c r="G9704" s="3"/>
      <c r="H9704" s="3">
        <v>388.58</v>
      </c>
      <c r="I9704" s="1" t="s">
        <v>123</v>
      </c>
      <c r="J9704" s="1" t="s">
        <v>124</v>
      </c>
      <c r="K9704" s="1" t="s">
        <v>12</v>
      </c>
      <c r="L9704" s="1" t="s">
        <v>1592</v>
      </c>
    </row>
    <row r="9705" spans="1:12" x14ac:dyDescent="0.2">
      <c r="A9705" s="1" t="s">
        <v>234</v>
      </c>
      <c r="B9705" s="1" t="s">
        <v>13</v>
      </c>
      <c r="C9705" s="2">
        <v>43890</v>
      </c>
      <c r="D9705" s="1" t="s">
        <v>163</v>
      </c>
      <c r="E9705" s="1"/>
      <c r="F9705" s="1" t="s">
        <v>6207</v>
      </c>
      <c r="G9705" s="3"/>
      <c r="H9705" s="3">
        <v>516.76</v>
      </c>
      <c r="I9705" s="1" t="s">
        <v>123</v>
      </c>
      <c r="J9705" s="1" t="s">
        <v>124</v>
      </c>
      <c r="K9705" s="1" t="s">
        <v>12</v>
      </c>
      <c r="L9705" s="1" t="s">
        <v>261</v>
      </c>
    </row>
    <row r="9706" spans="1:12" x14ac:dyDescent="0.2">
      <c r="A9706" s="1" t="s">
        <v>234</v>
      </c>
      <c r="B9706" s="1" t="s">
        <v>13</v>
      </c>
      <c r="C9706" s="2">
        <v>43890</v>
      </c>
      <c r="D9706" s="1" t="s">
        <v>4619</v>
      </c>
      <c r="E9706" s="1"/>
      <c r="F9706" s="1" t="s">
        <v>4637</v>
      </c>
      <c r="G9706" s="3">
        <v>2.96</v>
      </c>
      <c r="H9706" s="3"/>
      <c r="I9706" s="1" t="s">
        <v>123</v>
      </c>
      <c r="J9706" s="1" t="s">
        <v>124</v>
      </c>
      <c r="K9706" s="1" t="s">
        <v>84</v>
      </c>
      <c r="L9706" s="1" t="s">
        <v>2028</v>
      </c>
    </row>
    <row r="9707" spans="1:12" x14ac:dyDescent="0.2">
      <c r="A9707" s="1" t="s">
        <v>234</v>
      </c>
      <c r="B9707" s="1" t="s">
        <v>13</v>
      </c>
      <c r="C9707" s="2">
        <v>43890</v>
      </c>
      <c r="D9707" s="1" t="s">
        <v>4625</v>
      </c>
      <c r="E9707" s="1"/>
      <c r="F9707" s="1" t="s">
        <v>4993</v>
      </c>
      <c r="G9707" s="3">
        <v>4.8899999999999997</v>
      </c>
      <c r="H9707" s="3"/>
      <c r="I9707" s="1" t="s">
        <v>123</v>
      </c>
      <c r="J9707" s="1" t="s">
        <v>124</v>
      </c>
      <c r="K9707" s="1" t="s">
        <v>84</v>
      </c>
      <c r="L9707" s="1" t="s">
        <v>51</v>
      </c>
    </row>
    <row r="9708" spans="1:12" x14ac:dyDescent="0.2">
      <c r="A9708" s="1" t="s">
        <v>234</v>
      </c>
      <c r="B9708" s="1" t="s">
        <v>13</v>
      </c>
      <c r="C9708" s="2">
        <v>43890</v>
      </c>
      <c r="D9708" s="1" t="s">
        <v>162</v>
      </c>
      <c r="E9708" s="1"/>
      <c r="F9708" s="1" t="s">
        <v>6181</v>
      </c>
      <c r="G9708" s="3">
        <v>508.06</v>
      </c>
      <c r="H9708" s="3"/>
      <c r="I9708" s="1" t="s">
        <v>185</v>
      </c>
      <c r="J9708" s="1" t="s">
        <v>126</v>
      </c>
      <c r="K9708" s="1" t="s">
        <v>12</v>
      </c>
      <c r="L9708" s="1" t="s">
        <v>261</v>
      </c>
    </row>
    <row r="9709" spans="1:12" x14ac:dyDescent="0.2">
      <c r="A9709" s="1" t="s">
        <v>234</v>
      </c>
      <c r="B9709" s="1" t="s">
        <v>13</v>
      </c>
      <c r="C9709" s="2">
        <v>43890</v>
      </c>
      <c r="D9709" s="1" t="s">
        <v>4595</v>
      </c>
      <c r="E9709" s="1"/>
      <c r="F9709" s="1" t="s">
        <v>4882</v>
      </c>
      <c r="G9709" s="3">
        <v>1.93</v>
      </c>
      <c r="H9709" s="3"/>
      <c r="I9709" s="1" t="s">
        <v>185</v>
      </c>
      <c r="J9709" s="1" t="s">
        <v>126</v>
      </c>
      <c r="K9709" s="1" t="s">
        <v>84</v>
      </c>
      <c r="L9709" s="1" t="s">
        <v>29</v>
      </c>
    </row>
    <row r="9710" spans="1:12" x14ac:dyDescent="0.2">
      <c r="A9710" s="1" t="s">
        <v>234</v>
      </c>
      <c r="B9710" s="1" t="s">
        <v>13</v>
      </c>
      <c r="C9710" s="2">
        <v>43890</v>
      </c>
      <c r="D9710" s="1" t="s">
        <v>4625</v>
      </c>
      <c r="E9710" s="1"/>
      <c r="F9710" s="1" t="s">
        <v>6208</v>
      </c>
      <c r="G9710" s="3">
        <v>179.61</v>
      </c>
      <c r="H9710" s="3"/>
      <c r="I9710" s="1" t="s">
        <v>106</v>
      </c>
      <c r="J9710" s="1" t="s">
        <v>122</v>
      </c>
      <c r="K9710" s="1" t="s">
        <v>12</v>
      </c>
      <c r="L9710" s="1" t="s">
        <v>16</v>
      </c>
    </row>
    <row r="9711" spans="1:12" x14ac:dyDescent="0.2">
      <c r="A9711" s="1" t="s">
        <v>234</v>
      </c>
      <c r="B9711" s="1" t="s">
        <v>13</v>
      </c>
      <c r="C9711" s="2">
        <v>43890</v>
      </c>
      <c r="D9711" s="1" t="s">
        <v>163</v>
      </c>
      <c r="E9711" s="1"/>
      <c r="F9711" s="1" t="s">
        <v>5304</v>
      </c>
      <c r="G9711" s="3"/>
      <c r="H9711" s="3">
        <v>100.94</v>
      </c>
      <c r="I9711" s="1" t="s">
        <v>106</v>
      </c>
      <c r="J9711" s="1" t="s">
        <v>107</v>
      </c>
      <c r="K9711" s="1" t="s">
        <v>12</v>
      </c>
      <c r="L9711" s="1" t="s">
        <v>313</v>
      </c>
    </row>
    <row r="9712" spans="1:12" x14ac:dyDescent="0.2">
      <c r="A9712" s="1" t="s">
        <v>234</v>
      </c>
      <c r="B9712" s="1" t="s">
        <v>13</v>
      </c>
      <c r="C9712" s="2">
        <v>43890</v>
      </c>
      <c r="D9712" s="1" t="s">
        <v>164</v>
      </c>
      <c r="E9712" s="1"/>
      <c r="F9712" s="1" t="s">
        <v>5211</v>
      </c>
      <c r="G9712" s="3">
        <v>176.08</v>
      </c>
      <c r="H9712" s="3"/>
      <c r="I9712" s="1" t="s">
        <v>106</v>
      </c>
      <c r="J9712" s="1" t="s">
        <v>121</v>
      </c>
      <c r="K9712" s="1" t="s">
        <v>12</v>
      </c>
      <c r="L9712" s="1" t="s">
        <v>1047</v>
      </c>
    </row>
    <row r="9713" spans="1:12" x14ac:dyDescent="0.2">
      <c r="A9713" s="1" t="s">
        <v>234</v>
      </c>
      <c r="B9713" s="1" t="s">
        <v>13</v>
      </c>
      <c r="C9713" s="2">
        <v>43890</v>
      </c>
      <c r="D9713" s="1" t="s">
        <v>160</v>
      </c>
      <c r="E9713" s="1"/>
      <c r="F9713" s="1" t="s">
        <v>5124</v>
      </c>
      <c r="G9713" s="3"/>
      <c r="H9713" s="3">
        <v>637.03</v>
      </c>
      <c r="I9713" s="1" t="s">
        <v>87</v>
      </c>
      <c r="J9713" s="1" t="s">
        <v>116</v>
      </c>
      <c r="K9713" s="1" t="s">
        <v>84</v>
      </c>
      <c r="L9713" s="1" t="s">
        <v>26</v>
      </c>
    </row>
    <row r="9714" spans="1:12" x14ac:dyDescent="0.2">
      <c r="A9714" s="1" t="s">
        <v>234</v>
      </c>
      <c r="B9714" s="1" t="s">
        <v>13</v>
      </c>
      <c r="C9714" s="2">
        <v>43890</v>
      </c>
      <c r="D9714" s="1" t="s">
        <v>162</v>
      </c>
      <c r="E9714" s="1"/>
      <c r="F9714" s="1" t="s">
        <v>4915</v>
      </c>
      <c r="G9714" s="3">
        <v>2758.28</v>
      </c>
      <c r="H9714" s="3"/>
      <c r="I9714" s="1" t="s">
        <v>87</v>
      </c>
      <c r="J9714" s="1" t="s">
        <v>116</v>
      </c>
      <c r="K9714" s="1" t="s">
        <v>84</v>
      </c>
      <c r="L9714" s="1" t="s">
        <v>241</v>
      </c>
    </row>
    <row r="9715" spans="1:12" x14ac:dyDescent="0.2">
      <c r="A9715" s="1" t="s">
        <v>234</v>
      </c>
      <c r="B9715" s="1" t="s">
        <v>13</v>
      </c>
      <c r="C9715" s="2">
        <v>43890</v>
      </c>
      <c r="D9715" s="1" t="s">
        <v>162</v>
      </c>
      <c r="E9715" s="1"/>
      <c r="F9715" s="1" t="s">
        <v>4676</v>
      </c>
      <c r="G9715" s="3">
        <v>659.3</v>
      </c>
      <c r="H9715" s="3"/>
      <c r="I9715" s="1" t="s">
        <v>87</v>
      </c>
      <c r="J9715" s="1" t="s">
        <v>116</v>
      </c>
      <c r="K9715" s="1" t="s">
        <v>84</v>
      </c>
      <c r="L9715" s="1" t="s">
        <v>29</v>
      </c>
    </row>
    <row r="9716" spans="1:12" x14ac:dyDescent="0.2">
      <c r="A9716" s="1" t="s">
        <v>234</v>
      </c>
      <c r="B9716" s="1" t="s">
        <v>13</v>
      </c>
      <c r="C9716" s="2">
        <v>43890</v>
      </c>
      <c r="D9716" s="1" t="s">
        <v>160</v>
      </c>
      <c r="E9716" s="1"/>
      <c r="F9716" s="1" t="s">
        <v>6209</v>
      </c>
      <c r="G9716" s="3"/>
      <c r="H9716" s="3">
        <v>2393.02</v>
      </c>
      <c r="I9716" s="1" t="s">
        <v>120</v>
      </c>
      <c r="J9716" s="1" t="s">
        <v>171</v>
      </c>
      <c r="K9716" s="1" t="s">
        <v>12</v>
      </c>
      <c r="L9716" s="1" t="s">
        <v>43</v>
      </c>
    </row>
    <row r="9717" spans="1:12" x14ac:dyDescent="0.2">
      <c r="A9717" s="1" t="s">
        <v>234</v>
      </c>
      <c r="B9717" s="1" t="s">
        <v>13</v>
      </c>
      <c r="C9717" s="2">
        <v>43890</v>
      </c>
      <c r="D9717" s="1" t="s">
        <v>165</v>
      </c>
      <c r="E9717" s="1"/>
      <c r="F9717" s="1" t="s">
        <v>6210</v>
      </c>
      <c r="G9717" s="3">
        <v>983.5</v>
      </c>
      <c r="H9717" s="3"/>
      <c r="I9717" s="1" t="s">
        <v>120</v>
      </c>
      <c r="J9717" s="1" t="s">
        <v>171</v>
      </c>
      <c r="K9717" s="1" t="s">
        <v>12</v>
      </c>
      <c r="L9717" s="1" t="s">
        <v>418</v>
      </c>
    </row>
    <row r="9718" spans="1:12" x14ac:dyDescent="0.2">
      <c r="A9718" s="1" t="s">
        <v>234</v>
      </c>
      <c r="B9718" s="1" t="s">
        <v>13</v>
      </c>
      <c r="C9718" s="2">
        <v>43890</v>
      </c>
      <c r="D9718" s="1" t="s">
        <v>165</v>
      </c>
      <c r="E9718" s="1"/>
      <c r="F9718" s="1" t="s">
        <v>4941</v>
      </c>
      <c r="G9718" s="3">
        <v>1002.57</v>
      </c>
      <c r="H9718" s="3"/>
      <c r="I9718" s="1" t="s">
        <v>120</v>
      </c>
      <c r="J9718" s="1" t="s">
        <v>171</v>
      </c>
      <c r="K9718" s="1" t="s">
        <v>12</v>
      </c>
      <c r="L9718" s="1" t="s">
        <v>20</v>
      </c>
    </row>
    <row r="9719" spans="1:12" x14ac:dyDescent="0.2">
      <c r="A9719" s="1" t="s">
        <v>234</v>
      </c>
      <c r="B9719" s="1" t="s">
        <v>13</v>
      </c>
      <c r="C9719" s="2">
        <v>43890</v>
      </c>
      <c r="D9719" s="1" t="s">
        <v>4619</v>
      </c>
      <c r="E9719" s="1"/>
      <c r="F9719" s="1" t="s">
        <v>4637</v>
      </c>
      <c r="G9719" s="3">
        <v>4.57</v>
      </c>
      <c r="H9719" s="3"/>
      <c r="I9719" s="1" t="s">
        <v>120</v>
      </c>
      <c r="J9719" s="1" t="s">
        <v>171</v>
      </c>
      <c r="K9719" s="1" t="s">
        <v>84</v>
      </c>
      <c r="L9719" s="1" t="s">
        <v>2028</v>
      </c>
    </row>
    <row r="9720" spans="1:12" x14ac:dyDescent="0.2">
      <c r="A9720" s="1" t="s">
        <v>234</v>
      </c>
      <c r="B9720" s="1" t="s">
        <v>13</v>
      </c>
      <c r="C9720" s="2">
        <v>43890</v>
      </c>
      <c r="D9720" s="1" t="s">
        <v>166</v>
      </c>
      <c r="E9720" s="1"/>
      <c r="F9720" s="1" t="s">
        <v>5099</v>
      </c>
      <c r="G9720" s="3">
        <v>74.989999999999995</v>
      </c>
      <c r="H9720" s="3"/>
      <c r="I9720" s="1" t="s">
        <v>232</v>
      </c>
      <c r="J9720" s="1" t="s">
        <v>233</v>
      </c>
      <c r="K9720" s="1" t="s">
        <v>12</v>
      </c>
      <c r="L9720" s="1" t="s">
        <v>15</v>
      </c>
    </row>
    <row r="9721" spans="1:12" x14ac:dyDescent="0.2">
      <c r="A9721" s="1" t="s">
        <v>234</v>
      </c>
      <c r="B9721" s="1" t="s">
        <v>13</v>
      </c>
      <c r="C9721" s="2">
        <v>43890</v>
      </c>
      <c r="D9721" s="1" t="s">
        <v>165</v>
      </c>
      <c r="E9721" s="1"/>
      <c r="F9721" s="1" t="s">
        <v>6211</v>
      </c>
      <c r="G9721" s="3">
        <v>1535.34</v>
      </c>
      <c r="H9721" s="3"/>
      <c r="I9721" s="1" t="s">
        <v>83</v>
      </c>
      <c r="J9721" s="1" t="s">
        <v>181</v>
      </c>
      <c r="K9721" s="1" t="s">
        <v>12</v>
      </c>
      <c r="L9721" s="1" t="s">
        <v>30</v>
      </c>
    </row>
    <row r="9722" spans="1:12" x14ac:dyDescent="0.2">
      <c r="A9722" s="1" t="s">
        <v>234</v>
      </c>
      <c r="B9722" s="1" t="s">
        <v>13</v>
      </c>
      <c r="C9722" s="2">
        <v>43890</v>
      </c>
      <c r="D9722" s="1" t="s">
        <v>166</v>
      </c>
      <c r="E9722" s="1"/>
      <c r="F9722" s="1" t="s">
        <v>6212</v>
      </c>
      <c r="G9722" s="3">
        <v>546.25</v>
      </c>
      <c r="H9722" s="3"/>
      <c r="I9722" s="1" t="s">
        <v>119</v>
      </c>
      <c r="J9722" s="1" t="s">
        <v>86</v>
      </c>
      <c r="K9722" s="1" t="s">
        <v>12</v>
      </c>
      <c r="L9722" s="1" t="s">
        <v>48</v>
      </c>
    </row>
    <row r="9723" spans="1:12" x14ac:dyDescent="0.2">
      <c r="A9723" s="1" t="s">
        <v>234</v>
      </c>
      <c r="B9723" s="1" t="s">
        <v>13</v>
      </c>
      <c r="C9723" s="2">
        <v>43890</v>
      </c>
      <c r="D9723" s="1" t="s">
        <v>164</v>
      </c>
      <c r="E9723" s="1"/>
      <c r="F9723" s="1" t="s">
        <v>4953</v>
      </c>
      <c r="G9723" s="3">
        <v>1015.38</v>
      </c>
      <c r="H9723" s="3"/>
      <c r="I9723" s="1" t="s">
        <v>119</v>
      </c>
      <c r="J9723" s="1" t="s">
        <v>86</v>
      </c>
      <c r="K9723" s="1" t="s">
        <v>84</v>
      </c>
      <c r="L9723" s="1" t="s">
        <v>2028</v>
      </c>
    </row>
    <row r="9724" spans="1:12" x14ac:dyDescent="0.2">
      <c r="A9724" s="1" t="s">
        <v>234</v>
      </c>
      <c r="B9724" s="1" t="s">
        <v>13</v>
      </c>
      <c r="C9724" s="2">
        <v>43890</v>
      </c>
      <c r="D9724" s="1" t="s">
        <v>164</v>
      </c>
      <c r="E9724" s="1"/>
      <c r="F9724" s="1" t="s">
        <v>6213</v>
      </c>
      <c r="G9724" s="3">
        <v>849</v>
      </c>
      <c r="H9724" s="3"/>
      <c r="I9724" s="1" t="s">
        <v>119</v>
      </c>
      <c r="J9724" s="1" t="s">
        <v>86</v>
      </c>
      <c r="K9724" s="1" t="s">
        <v>12</v>
      </c>
      <c r="L9724" s="1" t="s">
        <v>356</v>
      </c>
    </row>
    <row r="9725" spans="1:12" x14ac:dyDescent="0.2">
      <c r="A9725" s="1" t="s">
        <v>234</v>
      </c>
      <c r="B9725" s="1" t="s">
        <v>13</v>
      </c>
      <c r="C9725" s="2">
        <v>43890</v>
      </c>
      <c r="D9725" s="1" t="s">
        <v>164</v>
      </c>
      <c r="E9725" s="1"/>
      <c r="F9725" s="1" t="s">
        <v>6214</v>
      </c>
      <c r="G9725" s="3">
        <v>867</v>
      </c>
      <c r="H9725" s="3"/>
      <c r="I9725" s="1" t="s">
        <v>119</v>
      </c>
      <c r="J9725" s="1" t="s">
        <v>86</v>
      </c>
      <c r="K9725" s="1" t="s">
        <v>12</v>
      </c>
      <c r="L9725" s="1" t="s">
        <v>248</v>
      </c>
    </row>
    <row r="9726" spans="1:12" x14ac:dyDescent="0.2">
      <c r="A9726" s="1" t="s">
        <v>234</v>
      </c>
      <c r="B9726" s="1" t="s">
        <v>13</v>
      </c>
      <c r="C9726" s="2">
        <v>43890</v>
      </c>
      <c r="D9726" s="1" t="s">
        <v>163</v>
      </c>
      <c r="E9726" s="1"/>
      <c r="F9726" s="1" t="s">
        <v>6215</v>
      </c>
      <c r="G9726" s="3"/>
      <c r="H9726" s="3">
        <v>809.84</v>
      </c>
      <c r="I9726" s="1" t="s">
        <v>119</v>
      </c>
      <c r="J9726" s="1" t="s">
        <v>86</v>
      </c>
      <c r="K9726" s="1" t="s">
        <v>12</v>
      </c>
      <c r="L9726" s="1" t="s">
        <v>456</v>
      </c>
    </row>
    <row r="9727" spans="1:12" x14ac:dyDescent="0.2">
      <c r="A9727" s="1" t="s">
        <v>234</v>
      </c>
      <c r="B9727" s="1" t="s">
        <v>13</v>
      </c>
      <c r="C9727" s="2">
        <v>43890</v>
      </c>
      <c r="D9727" s="1" t="s">
        <v>165</v>
      </c>
      <c r="E9727" s="1"/>
      <c r="F9727" s="1" t="s">
        <v>6216</v>
      </c>
      <c r="G9727" s="3">
        <v>600</v>
      </c>
      <c r="H9727" s="3"/>
      <c r="I9727" s="1" t="s">
        <v>119</v>
      </c>
      <c r="J9727" s="1" t="s">
        <v>86</v>
      </c>
      <c r="K9727" s="1" t="s">
        <v>12</v>
      </c>
      <c r="L9727" s="1" t="s">
        <v>354</v>
      </c>
    </row>
    <row r="9728" spans="1:12" x14ac:dyDescent="0.2">
      <c r="A9728" s="1" t="s">
        <v>234</v>
      </c>
      <c r="B9728" s="1" t="s">
        <v>13</v>
      </c>
      <c r="C9728" s="2">
        <v>43890</v>
      </c>
      <c r="D9728" s="1" t="s">
        <v>4619</v>
      </c>
      <c r="E9728" s="1"/>
      <c r="F9728" s="1" t="s">
        <v>6217</v>
      </c>
      <c r="G9728" s="3">
        <v>6.56</v>
      </c>
      <c r="H9728" s="3"/>
      <c r="I9728" s="1" t="s">
        <v>119</v>
      </c>
      <c r="J9728" s="1" t="s">
        <v>86</v>
      </c>
      <c r="K9728" s="1" t="s">
        <v>12</v>
      </c>
      <c r="L9728" s="1" t="s">
        <v>294</v>
      </c>
    </row>
    <row r="9729" spans="1:12" x14ac:dyDescent="0.2">
      <c r="A9729" s="1" t="s">
        <v>234</v>
      </c>
      <c r="B9729" s="1" t="s">
        <v>13</v>
      </c>
      <c r="C9729" s="2">
        <v>43890</v>
      </c>
      <c r="D9729" s="1" t="s">
        <v>4619</v>
      </c>
      <c r="E9729" s="1"/>
      <c r="F9729" s="1" t="s">
        <v>5538</v>
      </c>
      <c r="G9729" s="3">
        <v>97.16</v>
      </c>
      <c r="H9729" s="3"/>
      <c r="I9729" s="1" t="s">
        <v>119</v>
      </c>
      <c r="J9729" s="1" t="s">
        <v>86</v>
      </c>
      <c r="K9729" s="1" t="s">
        <v>84</v>
      </c>
      <c r="L9729" s="1" t="s">
        <v>300</v>
      </c>
    </row>
    <row r="9730" spans="1:12" x14ac:dyDescent="0.2">
      <c r="A9730" s="1" t="s">
        <v>234</v>
      </c>
      <c r="B9730" s="1" t="s">
        <v>13</v>
      </c>
      <c r="C9730" s="2">
        <v>43890</v>
      </c>
      <c r="D9730" s="1" t="s">
        <v>167</v>
      </c>
      <c r="E9730" s="1"/>
      <c r="F9730" s="1" t="s">
        <v>6218</v>
      </c>
      <c r="G9730" s="3"/>
      <c r="H9730" s="3">
        <v>1339.5</v>
      </c>
      <c r="I9730" s="1" t="s">
        <v>119</v>
      </c>
      <c r="J9730" s="1" t="s">
        <v>86</v>
      </c>
      <c r="K9730" s="1" t="s">
        <v>12</v>
      </c>
      <c r="L9730" s="1" t="s">
        <v>100</v>
      </c>
    </row>
    <row r="9731" spans="1:12" x14ac:dyDescent="0.2">
      <c r="A9731" s="1" t="s">
        <v>234</v>
      </c>
      <c r="B9731" s="1" t="s">
        <v>13</v>
      </c>
      <c r="C9731" s="2">
        <v>43890</v>
      </c>
      <c r="D9731" s="1" t="s">
        <v>4595</v>
      </c>
      <c r="E9731" s="1"/>
      <c r="F9731" s="1" t="s">
        <v>6219</v>
      </c>
      <c r="G9731" s="3">
        <v>214.97</v>
      </c>
      <c r="H9731" s="3"/>
      <c r="I9731" s="1" t="s">
        <v>119</v>
      </c>
      <c r="J9731" s="1" t="s">
        <v>86</v>
      </c>
      <c r="K9731" s="1" t="s">
        <v>12</v>
      </c>
      <c r="L9731" s="1" t="s">
        <v>277</v>
      </c>
    </row>
    <row r="9732" spans="1:12" x14ac:dyDescent="0.2">
      <c r="A9732" s="1" t="s">
        <v>234</v>
      </c>
      <c r="B9732" s="1" t="s">
        <v>13</v>
      </c>
      <c r="C9732" s="2">
        <v>43890</v>
      </c>
      <c r="D9732" s="1" t="s">
        <v>165</v>
      </c>
      <c r="E9732" s="1"/>
      <c r="F9732" s="1" t="s">
        <v>5933</v>
      </c>
      <c r="G9732" s="3">
        <v>274.77999999999997</v>
      </c>
      <c r="H9732" s="3"/>
      <c r="I9732" s="1" t="s">
        <v>83</v>
      </c>
      <c r="J9732" s="1" t="s">
        <v>175</v>
      </c>
      <c r="K9732" s="1" t="s">
        <v>84</v>
      </c>
      <c r="L9732" s="1" t="s">
        <v>114</v>
      </c>
    </row>
    <row r="9733" spans="1:12" x14ac:dyDescent="0.2">
      <c r="A9733" s="1" t="s">
        <v>234</v>
      </c>
      <c r="B9733" s="1" t="s">
        <v>13</v>
      </c>
      <c r="C9733" s="2">
        <v>43890</v>
      </c>
      <c r="D9733" s="1" t="s">
        <v>160</v>
      </c>
      <c r="E9733" s="1"/>
      <c r="F9733" s="1" t="s">
        <v>6220</v>
      </c>
      <c r="G9733" s="3"/>
      <c r="H9733" s="3">
        <v>699</v>
      </c>
      <c r="I9733" s="1" t="s">
        <v>85</v>
      </c>
      <c r="J9733" s="1" t="s">
        <v>125</v>
      </c>
      <c r="K9733" s="1" t="s">
        <v>12</v>
      </c>
      <c r="L9733" s="1" t="s">
        <v>109</v>
      </c>
    </row>
    <row r="9734" spans="1:12" x14ac:dyDescent="0.2">
      <c r="A9734" s="1" t="s">
        <v>234</v>
      </c>
      <c r="B9734" s="1" t="s">
        <v>13</v>
      </c>
      <c r="C9734" s="2">
        <v>43890</v>
      </c>
      <c r="D9734" s="1" t="s">
        <v>161</v>
      </c>
      <c r="E9734" s="1"/>
      <c r="F9734" s="1" t="s">
        <v>6221</v>
      </c>
      <c r="G9734" s="3"/>
      <c r="H9734" s="3">
        <v>877.48</v>
      </c>
      <c r="I9734" s="1" t="s">
        <v>85</v>
      </c>
      <c r="J9734" s="1" t="s">
        <v>125</v>
      </c>
      <c r="K9734" s="1" t="s">
        <v>12</v>
      </c>
      <c r="L9734" s="1" t="s">
        <v>33</v>
      </c>
    </row>
    <row r="9735" spans="1:12" x14ac:dyDescent="0.2">
      <c r="A9735" s="1" t="s">
        <v>234</v>
      </c>
      <c r="B9735" s="1" t="s">
        <v>13</v>
      </c>
      <c r="C9735" s="2">
        <v>43890</v>
      </c>
      <c r="D9735" s="1" t="s">
        <v>164</v>
      </c>
      <c r="E9735" s="1"/>
      <c r="F9735" s="1" t="s">
        <v>6222</v>
      </c>
      <c r="G9735" s="3">
        <v>849</v>
      </c>
      <c r="H9735" s="3"/>
      <c r="I9735" s="1" t="s">
        <v>85</v>
      </c>
      <c r="J9735" s="1" t="s">
        <v>125</v>
      </c>
      <c r="K9735" s="1" t="s">
        <v>12</v>
      </c>
      <c r="L9735" s="1" t="s">
        <v>20</v>
      </c>
    </row>
    <row r="9736" spans="1:12" x14ac:dyDescent="0.2">
      <c r="A9736" s="1" t="s">
        <v>234</v>
      </c>
      <c r="B9736" s="1" t="s">
        <v>13</v>
      </c>
      <c r="C9736" s="2">
        <v>43890</v>
      </c>
      <c r="D9736" s="1" t="s">
        <v>162</v>
      </c>
      <c r="E9736" s="1"/>
      <c r="F9736" s="1" t="s">
        <v>6223</v>
      </c>
      <c r="G9736" s="3">
        <v>913.25</v>
      </c>
      <c r="H9736" s="3"/>
      <c r="I9736" s="1" t="s">
        <v>85</v>
      </c>
      <c r="J9736" s="1" t="s">
        <v>125</v>
      </c>
      <c r="K9736" s="1" t="s">
        <v>12</v>
      </c>
      <c r="L9736" s="1" t="s">
        <v>955</v>
      </c>
    </row>
    <row r="9737" spans="1:12" x14ac:dyDescent="0.2">
      <c r="A9737" s="1" t="s">
        <v>234</v>
      </c>
      <c r="B9737" s="1" t="s">
        <v>13</v>
      </c>
      <c r="C9737" s="2">
        <v>43890</v>
      </c>
      <c r="D9737" s="1" t="s">
        <v>162</v>
      </c>
      <c r="E9737" s="1"/>
      <c r="F9737" s="1" t="s">
        <v>6224</v>
      </c>
      <c r="G9737" s="3">
        <v>965.25</v>
      </c>
      <c r="H9737" s="3"/>
      <c r="I9737" s="1" t="s">
        <v>85</v>
      </c>
      <c r="J9737" s="1" t="s">
        <v>125</v>
      </c>
      <c r="K9737" s="1" t="s">
        <v>12</v>
      </c>
      <c r="L9737" s="1" t="s">
        <v>33</v>
      </c>
    </row>
    <row r="9738" spans="1:12" x14ac:dyDescent="0.2">
      <c r="A9738" s="1" t="s">
        <v>234</v>
      </c>
      <c r="B9738" s="1" t="s">
        <v>13</v>
      </c>
      <c r="C9738" s="2">
        <v>43890</v>
      </c>
      <c r="D9738" s="1" t="s">
        <v>4619</v>
      </c>
      <c r="E9738" s="1"/>
      <c r="F9738" s="1" t="s">
        <v>4637</v>
      </c>
      <c r="G9738" s="3">
        <v>4.2300000000000004</v>
      </c>
      <c r="H9738" s="3"/>
      <c r="I9738" s="1" t="s">
        <v>85</v>
      </c>
      <c r="J9738" s="1" t="s">
        <v>125</v>
      </c>
      <c r="K9738" s="1" t="s">
        <v>84</v>
      </c>
      <c r="L9738" s="1" t="s">
        <v>2028</v>
      </c>
    </row>
    <row r="9739" spans="1:12" x14ac:dyDescent="0.2">
      <c r="A9739" s="1" t="s">
        <v>234</v>
      </c>
      <c r="B9739" s="1" t="s">
        <v>13</v>
      </c>
      <c r="C9739" s="2">
        <v>43890</v>
      </c>
      <c r="D9739" s="1" t="s">
        <v>4625</v>
      </c>
      <c r="E9739" s="1"/>
      <c r="F9739" s="1" t="s">
        <v>6148</v>
      </c>
      <c r="G9739" s="3">
        <v>30.13</v>
      </c>
      <c r="H9739" s="3"/>
      <c r="I9739" s="1" t="s">
        <v>85</v>
      </c>
      <c r="J9739" s="1" t="s">
        <v>125</v>
      </c>
      <c r="K9739" s="1" t="s">
        <v>84</v>
      </c>
      <c r="L9739" s="1" t="s">
        <v>114</v>
      </c>
    </row>
    <row r="9740" spans="1:12" x14ac:dyDescent="0.2">
      <c r="A9740" s="1" t="s">
        <v>234</v>
      </c>
      <c r="B9740" s="1" t="s">
        <v>13</v>
      </c>
      <c r="C9740" s="2">
        <v>43890</v>
      </c>
      <c r="D9740" s="1" t="s">
        <v>4614</v>
      </c>
      <c r="E9740" s="1"/>
      <c r="F9740" s="1" t="s">
        <v>4710</v>
      </c>
      <c r="G9740" s="3">
        <v>40.590000000000003</v>
      </c>
      <c r="H9740" s="3"/>
      <c r="I9740" s="1" t="s">
        <v>85</v>
      </c>
      <c r="J9740" s="1" t="s">
        <v>125</v>
      </c>
      <c r="K9740" s="1" t="s">
        <v>84</v>
      </c>
      <c r="L9740" s="1" t="s">
        <v>111</v>
      </c>
    </row>
    <row r="9741" spans="1:12" x14ac:dyDescent="0.2">
      <c r="A9741" s="1" t="s">
        <v>234</v>
      </c>
      <c r="B9741" s="1" t="s">
        <v>13</v>
      </c>
      <c r="C9741" s="2">
        <v>43890</v>
      </c>
      <c r="D9741" s="1" t="s">
        <v>162</v>
      </c>
      <c r="E9741" s="1"/>
      <c r="F9741" s="1" t="s">
        <v>4754</v>
      </c>
      <c r="G9741" s="3">
        <v>69.23</v>
      </c>
      <c r="H9741" s="3"/>
      <c r="I9741" s="1" t="s">
        <v>177</v>
      </c>
      <c r="J9741" s="1" t="s">
        <v>178</v>
      </c>
      <c r="K9741" s="1" t="s">
        <v>84</v>
      </c>
      <c r="L9741" s="1" t="s">
        <v>111</v>
      </c>
    </row>
    <row r="9742" spans="1:12" x14ac:dyDescent="0.2">
      <c r="A9742" s="1" t="s">
        <v>234</v>
      </c>
      <c r="B9742" s="1" t="s">
        <v>13</v>
      </c>
      <c r="C9742" s="2">
        <v>43890</v>
      </c>
      <c r="D9742" s="1" t="s">
        <v>4610</v>
      </c>
      <c r="E9742" s="1"/>
      <c r="F9742" s="1" t="s">
        <v>5202</v>
      </c>
      <c r="G9742" s="3">
        <v>42.35</v>
      </c>
      <c r="H9742" s="3"/>
      <c r="I9742" s="1" t="s">
        <v>177</v>
      </c>
      <c r="J9742" s="1" t="s">
        <v>178</v>
      </c>
      <c r="K9742" s="1" t="s">
        <v>12</v>
      </c>
      <c r="L9742" s="1" t="s">
        <v>31</v>
      </c>
    </row>
    <row r="9743" spans="1:12" x14ac:dyDescent="0.2">
      <c r="A9743" s="1" t="s">
        <v>234</v>
      </c>
      <c r="B9743" s="1" t="s">
        <v>13</v>
      </c>
      <c r="C9743" s="2">
        <v>43890</v>
      </c>
      <c r="D9743" s="1" t="s">
        <v>161</v>
      </c>
      <c r="E9743" s="1"/>
      <c r="F9743" s="1" t="s">
        <v>5876</v>
      </c>
      <c r="G9743" s="3"/>
      <c r="H9743" s="3">
        <v>316</v>
      </c>
      <c r="I9743" s="1" t="s">
        <v>123</v>
      </c>
      <c r="J9743" s="1" t="s">
        <v>124</v>
      </c>
      <c r="K9743" s="1" t="s">
        <v>12</v>
      </c>
      <c r="L9743" s="1" t="s">
        <v>49</v>
      </c>
    </row>
    <row r="9744" spans="1:12" x14ac:dyDescent="0.2">
      <c r="A9744" s="1" t="s">
        <v>234</v>
      </c>
      <c r="B9744" s="1" t="s">
        <v>13</v>
      </c>
      <c r="C9744" s="2">
        <v>43890</v>
      </c>
      <c r="D9744" s="1" t="s">
        <v>163</v>
      </c>
      <c r="E9744" s="1"/>
      <c r="F9744" s="1" t="s">
        <v>4753</v>
      </c>
      <c r="G9744" s="3"/>
      <c r="H9744" s="3">
        <v>74.040000000000006</v>
      </c>
      <c r="I9744" s="1" t="s">
        <v>123</v>
      </c>
      <c r="J9744" s="1" t="s">
        <v>124</v>
      </c>
      <c r="K9744" s="1" t="s">
        <v>84</v>
      </c>
      <c r="L9744" s="1" t="s">
        <v>2028</v>
      </c>
    </row>
    <row r="9745" spans="1:12" x14ac:dyDescent="0.2">
      <c r="A9745" s="1" t="s">
        <v>234</v>
      </c>
      <c r="B9745" s="1" t="s">
        <v>13</v>
      </c>
      <c r="C9745" s="2">
        <v>43890</v>
      </c>
      <c r="D9745" s="1" t="s">
        <v>165</v>
      </c>
      <c r="E9745" s="1"/>
      <c r="F9745" s="1" t="s">
        <v>5963</v>
      </c>
      <c r="G9745" s="3">
        <v>500.82</v>
      </c>
      <c r="H9745" s="3"/>
      <c r="I9745" s="1" t="s">
        <v>123</v>
      </c>
      <c r="J9745" s="1" t="s">
        <v>124</v>
      </c>
      <c r="K9745" s="1" t="s">
        <v>12</v>
      </c>
      <c r="L9745" s="1" t="s">
        <v>49</v>
      </c>
    </row>
    <row r="9746" spans="1:12" x14ac:dyDescent="0.2">
      <c r="A9746" s="1" t="s">
        <v>234</v>
      </c>
      <c r="B9746" s="1" t="s">
        <v>13</v>
      </c>
      <c r="C9746" s="2">
        <v>43890</v>
      </c>
      <c r="D9746" s="1" t="s">
        <v>162</v>
      </c>
      <c r="E9746" s="1"/>
      <c r="F9746" s="1" t="s">
        <v>5718</v>
      </c>
      <c r="G9746" s="3">
        <v>483.61</v>
      </c>
      <c r="H9746" s="3"/>
      <c r="I9746" s="1" t="s">
        <v>123</v>
      </c>
      <c r="J9746" s="1" t="s">
        <v>124</v>
      </c>
      <c r="K9746" s="1" t="s">
        <v>12</v>
      </c>
      <c r="L9746" s="1" t="s">
        <v>1650</v>
      </c>
    </row>
    <row r="9747" spans="1:12" x14ac:dyDescent="0.2">
      <c r="A9747" s="1" t="s">
        <v>234</v>
      </c>
      <c r="B9747" s="1" t="s">
        <v>13</v>
      </c>
      <c r="C9747" s="2">
        <v>43890</v>
      </c>
      <c r="D9747" s="1" t="s">
        <v>4614</v>
      </c>
      <c r="E9747" s="1"/>
      <c r="F9747" s="1" t="s">
        <v>6225</v>
      </c>
      <c r="G9747" s="3">
        <v>90.92</v>
      </c>
      <c r="H9747" s="3"/>
      <c r="I9747" s="1" t="s">
        <v>123</v>
      </c>
      <c r="J9747" s="1" t="s">
        <v>124</v>
      </c>
      <c r="K9747" s="1" t="s">
        <v>12</v>
      </c>
      <c r="L9747" s="1" t="s">
        <v>92</v>
      </c>
    </row>
    <row r="9748" spans="1:12" x14ac:dyDescent="0.2">
      <c r="A9748" s="1" t="s">
        <v>234</v>
      </c>
      <c r="B9748" s="1" t="s">
        <v>13</v>
      </c>
      <c r="C9748" s="2">
        <v>43890</v>
      </c>
      <c r="D9748" s="1" t="s">
        <v>166</v>
      </c>
      <c r="E9748" s="1"/>
      <c r="F9748" s="1" t="s">
        <v>5542</v>
      </c>
      <c r="G9748" s="3">
        <v>317.39999999999998</v>
      </c>
      <c r="H9748" s="3"/>
      <c r="I9748" s="1" t="s">
        <v>185</v>
      </c>
      <c r="J9748" s="1" t="s">
        <v>126</v>
      </c>
      <c r="K9748" s="1" t="s">
        <v>12</v>
      </c>
      <c r="L9748" s="1" t="s">
        <v>92</v>
      </c>
    </row>
    <row r="9749" spans="1:12" x14ac:dyDescent="0.2">
      <c r="A9749" s="1" t="s">
        <v>234</v>
      </c>
      <c r="B9749" s="1" t="s">
        <v>13</v>
      </c>
      <c r="C9749" s="2">
        <v>43890</v>
      </c>
      <c r="D9749" s="1" t="s">
        <v>161</v>
      </c>
      <c r="E9749" s="1"/>
      <c r="F9749" s="1" t="s">
        <v>5214</v>
      </c>
      <c r="G9749" s="3"/>
      <c r="H9749" s="3">
        <v>74.400000000000006</v>
      </c>
      <c r="I9749" s="1" t="s">
        <v>185</v>
      </c>
      <c r="J9749" s="1" t="s">
        <v>126</v>
      </c>
      <c r="K9749" s="1" t="s">
        <v>84</v>
      </c>
      <c r="L9749" s="1" t="s">
        <v>29</v>
      </c>
    </row>
    <row r="9750" spans="1:12" x14ac:dyDescent="0.2">
      <c r="A9750" s="1" t="s">
        <v>234</v>
      </c>
      <c r="B9750" s="1" t="s">
        <v>13</v>
      </c>
      <c r="C9750" s="2">
        <v>43890</v>
      </c>
      <c r="D9750" s="1" t="s">
        <v>4619</v>
      </c>
      <c r="E9750" s="1"/>
      <c r="F9750" s="1" t="s">
        <v>5819</v>
      </c>
      <c r="G9750" s="3">
        <v>53.4</v>
      </c>
      <c r="H9750" s="3"/>
      <c r="I9750" s="1" t="s">
        <v>185</v>
      </c>
      <c r="J9750" s="1" t="s">
        <v>126</v>
      </c>
      <c r="K9750" s="1" t="s">
        <v>12</v>
      </c>
      <c r="L9750" s="1" t="s">
        <v>92</v>
      </c>
    </row>
    <row r="9751" spans="1:12" x14ac:dyDescent="0.2">
      <c r="A9751" s="1" t="s">
        <v>234</v>
      </c>
      <c r="B9751" s="1" t="s">
        <v>13</v>
      </c>
      <c r="C9751" s="2">
        <v>43890</v>
      </c>
      <c r="D9751" s="1" t="s">
        <v>4595</v>
      </c>
      <c r="E9751" s="1"/>
      <c r="F9751" s="1" t="s">
        <v>6226</v>
      </c>
      <c r="G9751" s="3">
        <v>9.69</v>
      </c>
      <c r="H9751" s="3"/>
      <c r="I9751" s="1" t="s">
        <v>106</v>
      </c>
      <c r="J9751" s="1" t="s">
        <v>122</v>
      </c>
      <c r="K9751" s="1" t="s">
        <v>12</v>
      </c>
      <c r="L9751" s="1" t="s">
        <v>21</v>
      </c>
    </row>
    <row r="9752" spans="1:12" x14ac:dyDescent="0.2">
      <c r="A9752" s="1" t="s">
        <v>234</v>
      </c>
      <c r="B9752" s="1" t="s">
        <v>13</v>
      </c>
      <c r="C9752" s="2">
        <v>43890</v>
      </c>
      <c r="D9752" s="1" t="s">
        <v>161</v>
      </c>
      <c r="E9752" s="1"/>
      <c r="F9752" s="1" t="s">
        <v>5118</v>
      </c>
      <c r="G9752" s="3"/>
      <c r="H9752" s="3">
        <v>54.73</v>
      </c>
      <c r="I9752" s="1" t="s">
        <v>108</v>
      </c>
      <c r="J9752" s="1" t="s">
        <v>117</v>
      </c>
      <c r="K9752" s="1" t="s">
        <v>84</v>
      </c>
      <c r="L9752" s="1" t="s">
        <v>306</v>
      </c>
    </row>
    <row r="9753" spans="1:12" x14ac:dyDescent="0.2">
      <c r="A9753" s="1" t="s">
        <v>234</v>
      </c>
      <c r="B9753" s="1" t="s">
        <v>13</v>
      </c>
      <c r="C9753" s="2">
        <v>43890</v>
      </c>
      <c r="D9753" s="1" t="s">
        <v>4619</v>
      </c>
      <c r="E9753" s="1"/>
      <c r="F9753" s="1" t="s">
        <v>6227</v>
      </c>
      <c r="G9753" s="3">
        <v>6.64</v>
      </c>
      <c r="H9753" s="3"/>
      <c r="I9753" s="1" t="s">
        <v>106</v>
      </c>
      <c r="J9753" s="1" t="s">
        <v>107</v>
      </c>
      <c r="K9753" s="1" t="s">
        <v>84</v>
      </c>
      <c r="L9753" s="1" t="s">
        <v>66</v>
      </c>
    </row>
    <row r="9754" spans="1:12" x14ac:dyDescent="0.2">
      <c r="A9754" s="1" t="s">
        <v>234</v>
      </c>
      <c r="B9754" s="1" t="s">
        <v>13</v>
      </c>
      <c r="C9754" s="2">
        <v>43890</v>
      </c>
      <c r="D9754" s="1" t="s">
        <v>166</v>
      </c>
      <c r="E9754" s="1"/>
      <c r="F9754" s="1" t="s">
        <v>4628</v>
      </c>
      <c r="G9754" s="3">
        <v>71.25</v>
      </c>
      <c r="H9754" s="3"/>
      <c r="I9754" s="1" t="s">
        <v>106</v>
      </c>
      <c r="J9754" s="1" t="s">
        <v>121</v>
      </c>
      <c r="K9754" s="1" t="s">
        <v>84</v>
      </c>
      <c r="L9754" s="1" t="s">
        <v>29</v>
      </c>
    </row>
    <row r="9755" spans="1:12" x14ac:dyDescent="0.2">
      <c r="A9755" s="1" t="s">
        <v>234</v>
      </c>
      <c r="B9755" s="1" t="s">
        <v>13</v>
      </c>
      <c r="C9755" s="2">
        <v>43890</v>
      </c>
      <c r="D9755" s="1" t="s">
        <v>165</v>
      </c>
      <c r="E9755" s="1"/>
      <c r="F9755" s="1" t="s">
        <v>5269</v>
      </c>
      <c r="G9755" s="3">
        <v>1223.54</v>
      </c>
      <c r="H9755" s="3"/>
      <c r="I9755" s="1" t="s">
        <v>106</v>
      </c>
      <c r="J9755" s="1" t="s">
        <v>121</v>
      </c>
      <c r="K9755" s="1" t="s">
        <v>12</v>
      </c>
      <c r="L9755" s="1" t="s">
        <v>313</v>
      </c>
    </row>
    <row r="9756" spans="1:12" x14ac:dyDescent="0.2">
      <c r="A9756" s="1" t="s">
        <v>234</v>
      </c>
      <c r="B9756" s="1" t="s">
        <v>13</v>
      </c>
      <c r="C9756" s="2">
        <v>43890</v>
      </c>
      <c r="D9756" s="1" t="s">
        <v>4610</v>
      </c>
      <c r="E9756" s="1"/>
      <c r="F9756" s="1" t="s">
        <v>6228</v>
      </c>
      <c r="G9756" s="3">
        <v>85.54</v>
      </c>
      <c r="H9756" s="3"/>
      <c r="I9756" s="1" t="s">
        <v>106</v>
      </c>
      <c r="J9756" s="1" t="s">
        <v>121</v>
      </c>
      <c r="K9756" s="1" t="s">
        <v>12</v>
      </c>
      <c r="L9756" s="1" t="s">
        <v>23</v>
      </c>
    </row>
    <row r="9757" spans="1:12" x14ac:dyDescent="0.2">
      <c r="A9757" s="1" t="s">
        <v>234</v>
      </c>
      <c r="B9757" s="1" t="s">
        <v>13</v>
      </c>
      <c r="C9757" s="2">
        <v>43890</v>
      </c>
      <c r="D9757" s="1" t="s">
        <v>4610</v>
      </c>
      <c r="E9757" s="1"/>
      <c r="F9757" s="1" t="s">
        <v>4806</v>
      </c>
      <c r="G9757" s="3">
        <v>1.83</v>
      </c>
      <c r="H9757" s="3"/>
      <c r="I9757" s="1" t="s">
        <v>106</v>
      </c>
      <c r="J9757" s="1" t="s">
        <v>121</v>
      </c>
      <c r="K9757" s="1" t="s">
        <v>84</v>
      </c>
      <c r="L9757" s="1" t="s">
        <v>29</v>
      </c>
    </row>
    <row r="9758" spans="1:12" x14ac:dyDescent="0.2">
      <c r="A9758" s="1" t="s">
        <v>234</v>
      </c>
      <c r="B9758" s="1" t="s">
        <v>13</v>
      </c>
      <c r="C9758" s="2">
        <v>43890</v>
      </c>
      <c r="D9758" s="1" t="s">
        <v>164</v>
      </c>
      <c r="E9758" s="1"/>
      <c r="F9758" s="1" t="s">
        <v>5856</v>
      </c>
      <c r="G9758" s="3">
        <v>574.62</v>
      </c>
      <c r="H9758" s="3"/>
      <c r="I9758" s="1" t="s">
        <v>87</v>
      </c>
      <c r="J9758" s="1" t="s">
        <v>116</v>
      </c>
      <c r="K9758" s="1" t="s">
        <v>84</v>
      </c>
      <c r="L9758" s="1" t="s">
        <v>63</v>
      </c>
    </row>
    <row r="9759" spans="1:12" x14ac:dyDescent="0.2">
      <c r="A9759" s="1" t="s">
        <v>234</v>
      </c>
      <c r="B9759" s="1" t="s">
        <v>13</v>
      </c>
      <c r="C9759" s="2">
        <v>43890</v>
      </c>
      <c r="D9759" s="1" t="s">
        <v>163</v>
      </c>
      <c r="E9759" s="1"/>
      <c r="F9759" s="1" t="s">
        <v>5545</v>
      </c>
      <c r="G9759" s="3"/>
      <c r="H9759" s="3">
        <v>487.16</v>
      </c>
      <c r="I9759" s="1" t="s">
        <v>87</v>
      </c>
      <c r="J9759" s="1" t="s">
        <v>116</v>
      </c>
      <c r="K9759" s="1" t="s">
        <v>84</v>
      </c>
      <c r="L9759" s="1" t="s">
        <v>29</v>
      </c>
    </row>
    <row r="9760" spans="1:12" x14ac:dyDescent="0.2">
      <c r="A9760" s="1" t="s">
        <v>234</v>
      </c>
      <c r="B9760" s="1" t="s">
        <v>13</v>
      </c>
      <c r="C9760" s="2">
        <v>43890</v>
      </c>
      <c r="D9760" s="1" t="s">
        <v>162</v>
      </c>
      <c r="E9760" s="1"/>
      <c r="F9760" s="1" t="s">
        <v>4834</v>
      </c>
      <c r="G9760" s="3">
        <v>103.65</v>
      </c>
      <c r="H9760" s="3"/>
      <c r="I9760" s="1" t="s">
        <v>87</v>
      </c>
      <c r="J9760" s="1" t="s">
        <v>116</v>
      </c>
      <c r="K9760" s="1" t="s">
        <v>84</v>
      </c>
      <c r="L9760" s="1" t="s">
        <v>2028</v>
      </c>
    </row>
    <row r="9761" spans="1:12" x14ac:dyDescent="0.2">
      <c r="A9761" s="1" t="s">
        <v>234</v>
      </c>
      <c r="B9761" s="1" t="s">
        <v>13</v>
      </c>
      <c r="C9761" s="2">
        <v>43890</v>
      </c>
      <c r="D9761" s="1" t="s">
        <v>4619</v>
      </c>
      <c r="E9761" s="1"/>
      <c r="F9761" s="1" t="s">
        <v>6229</v>
      </c>
      <c r="G9761" s="3">
        <v>26.59</v>
      </c>
      <c r="H9761" s="3"/>
      <c r="I9761" s="1" t="s">
        <v>87</v>
      </c>
      <c r="J9761" s="1" t="s">
        <v>116</v>
      </c>
      <c r="K9761" s="1" t="s">
        <v>12</v>
      </c>
      <c r="L9761" s="1" t="s">
        <v>80</v>
      </c>
    </row>
    <row r="9762" spans="1:12" x14ac:dyDescent="0.2">
      <c r="A9762" s="1" t="s">
        <v>234</v>
      </c>
      <c r="B9762" s="1" t="s">
        <v>13</v>
      </c>
      <c r="C9762" s="2">
        <v>43890</v>
      </c>
      <c r="D9762" s="1" t="s">
        <v>167</v>
      </c>
      <c r="E9762" s="1"/>
      <c r="F9762" s="1" t="s">
        <v>4621</v>
      </c>
      <c r="G9762" s="3"/>
      <c r="H9762" s="3">
        <v>99.51</v>
      </c>
      <c r="I9762" s="1" t="s">
        <v>87</v>
      </c>
      <c r="J9762" s="1" t="s">
        <v>116</v>
      </c>
      <c r="K9762" s="1" t="s">
        <v>84</v>
      </c>
      <c r="L9762" s="1" t="s">
        <v>2028</v>
      </c>
    </row>
    <row r="9763" spans="1:12" x14ac:dyDescent="0.2">
      <c r="A9763" s="1" t="s">
        <v>234</v>
      </c>
      <c r="B9763" s="1" t="s">
        <v>13</v>
      </c>
      <c r="C9763" s="2">
        <v>43890</v>
      </c>
      <c r="D9763" s="1" t="s">
        <v>164</v>
      </c>
      <c r="E9763" s="1"/>
      <c r="F9763" s="1" t="s">
        <v>4953</v>
      </c>
      <c r="G9763" s="3">
        <v>88.85</v>
      </c>
      <c r="H9763" s="3"/>
      <c r="I9763" s="1" t="s">
        <v>87</v>
      </c>
      <c r="J9763" s="1" t="s">
        <v>253</v>
      </c>
      <c r="K9763" s="1" t="s">
        <v>84</v>
      </c>
      <c r="L9763" s="1" t="s">
        <v>2028</v>
      </c>
    </row>
    <row r="9764" spans="1:12" x14ac:dyDescent="0.2">
      <c r="A9764" s="1" t="s">
        <v>234</v>
      </c>
      <c r="B9764" s="1" t="s">
        <v>13</v>
      </c>
      <c r="C9764" s="2">
        <v>43890</v>
      </c>
      <c r="D9764" s="1" t="s">
        <v>166</v>
      </c>
      <c r="E9764" s="1"/>
      <c r="F9764" s="1" t="s">
        <v>6230</v>
      </c>
      <c r="G9764" s="3">
        <v>867</v>
      </c>
      <c r="H9764" s="3"/>
      <c r="I9764" s="1" t="s">
        <v>120</v>
      </c>
      <c r="J9764" s="1" t="s">
        <v>171</v>
      </c>
      <c r="K9764" s="1" t="s">
        <v>12</v>
      </c>
      <c r="L9764" s="1" t="s">
        <v>59</v>
      </c>
    </row>
    <row r="9765" spans="1:12" x14ac:dyDescent="0.2">
      <c r="A9765" s="1" t="s">
        <v>234</v>
      </c>
      <c r="B9765" s="1" t="s">
        <v>13</v>
      </c>
      <c r="C9765" s="2">
        <v>43890</v>
      </c>
      <c r="D9765" s="1" t="s">
        <v>160</v>
      </c>
      <c r="E9765" s="1"/>
      <c r="F9765" s="1" t="s">
        <v>6231</v>
      </c>
      <c r="G9765" s="3"/>
      <c r="H9765" s="3">
        <v>771.68</v>
      </c>
      <c r="I9765" s="1" t="s">
        <v>120</v>
      </c>
      <c r="J9765" s="1" t="s">
        <v>171</v>
      </c>
      <c r="K9765" s="1" t="s">
        <v>12</v>
      </c>
      <c r="L9765" s="1" t="s">
        <v>101</v>
      </c>
    </row>
    <row r="9766" spans="1:12" x14ac:dyDescent="0.2">
      <c r="A9766" s="1" t="s">
        <v>234</v>
      </c>
      <c r="B9766" s="1" t="s">
        <v>13</v>
      </c>
      <c r="C9766" s="2">
        <v>43890</v>
      </c>
      <c r="D9766" s="1" t="s">
        <v>161</v>
      </c>
      <c r="E9766" s="1"/>
      <c r="F9766" s="1" t="s">
        <v>6232</v>
      </c>
      <c r="G9766" s="3"/>
      <c r="H9766" s="3">
        <v>1330.95</v>
      </c>
      <c r="I9766" s="1" t="s">
        <v>120</v>
      </c>
      <c r="J9766" s="1" t="s">
        <v>171</v>
      </c>
      <c r="K9766" s="1" t="s">
        <v>12</v>
      </c>
      <c r="L9766" s="1" t="s">
        <v>19</v>
      </c>
    </row>
    <row r="9767" spans="1:12" x14ac:dyDescent="0.2">
      <c r="A9767" s="1" t="s">
        <v>234</v>
      </c>
      <c r="B9767" s="1" t="s">
        <v>13</v>
      </c>
      <c r="C9767" s="2">
        <v>43890</v>
      </c>
      <c r="D9767" s="1" t="s">
        <v>161</v>
      </c>
      <c r="E9767" s="1"/>
      <c r="F9767" s="1" t="s">
        <v>6233</v>
      </c>
      <c r="G9767" s="3"/>
      <c r="H9767" s="3">
        <v>1001</v>
      </c>
      <c r="I9767" s="1" t="s">
        <v>120</v>
      </c>
      <c r="J9767" s="1" t="s">
        <v>171</v>
      </c>
      <c r="K9767" s="1" t="s">
        <v>12</v>
      </c>
      <c r="L9767" s="1" t="s">
        <v>418</v>
      </c>
    </row>
    <row r="9768" spans="1:12" x14ac:dyDescent="0.2">
      <c r="A9768" s="1" t="s">
        <v>234</v>
      </c>
      <c r="B9768" s="1" t="s">
        <v>13</v>
      </c>
      <c r="C9768" s="2">
        <v>43890</v>
      </c>
      <c r="D9768" s="1" t="s">
        <v>163</v>
      </c>
      <c r="E9768" s="1"/>
      <c r="F9768" s="1" t="s">
        <v>5425</v>
      </c>
      <c r="G9768" s="3"/>
      <c r="H9768" s="3">
        <v>181.89</v>
      </c>
      <c r="I9768" s="1" t="s">
        <v>120</v>
      </c>
      <c r="J9768" s="1" t="s">
        <v>171</v>
      </c>
      <c r="K9768" s="1" t="s">
        <v>84</v>
      </c>
      <c r="L9768" s="1" t="s">
        <v>63</v>
      </c>
    </row>
    <row r="9769" spans="1:12" x14ac:dyDescent="0.2">
      <c r="A9769" s="1" t="s">
        <v>234</v>
      </c>
      <c r="B9769" s="1" t="s">
        <v>13</v>
      </c>
      <c r="C9769" s="2">
        <v>43890</v>
      </c>
      <c r="D9769" s="1" t="s">
        <v>163</v>
      </c>
      <c r="E9769" s="1"/>
      <c r="F9769" s="1" t="s">
        <v>6234</v>
      </c>
      <c r="G9769" s="3"/>
      <c r="H9769" s="3">
        <v>301.98</v>
      </c>
      <c r="I9769" s="1" t="s">
        <v>120</v>
      </c>
      <c r="J9769" s="1" t="s">
        <v>171</v>
      </c>
      <c r="K9769" s="1" t="s">
        <v>12</v>
      </c>
      <c r="L9769" s="1" t="s">
        <v>101</v>
      </c>
    </row>
    <row r="9770" spans="1:12" x14ac:dyDescent="0.2">
      <c r="A9770" s="1" t="s">
        <v>234</v>
      </c>
      <c r="B9770" s="1" t="s">
        <v>13</v>
      </c>
      <c r="C9770" s="2">
        <v>43890</v>
      </c>
      <c r="D9770" s="1" t="s">
        <v>160</v>
      </c>
      <c r="E9770" s="1"/>
      <c r="F9770" s="1" t="s">
        <v>6235</v>
      </c>
      <c r="G9770" s="3"/>
      <c r="H9770" s="3">
        <v>980.89</v>
      </c>
      <c r="I9770" s="1" t="s">
        <v>83</v>
      </c>
      <c r="J9770" s="1" t="s">
        <v>181</v>
      </c>
      <c r="K9770" s="1" t="s">
        <v>12</v>
      </c>
      <c r="L9770" s="1" t="s">
        <v>44</v>
      </c>
    </row>
    <row r="9771" spans="1:12" x14ac:dyDescent="0.2">
      <c r="A9771" s="1" t="s">
        <v>234</v>
      </c>
      <c r="B9771" s="1" t="s">
        <v>13</v>
      </c>
      <c r="C9771" s="2">
        <v>43890</v>
      </c>
      <c r="D9771" s="1" t="s">
        <v>164</v>
      </c>
      <c r="E9771" s="1"/>
      <c r="F9771" s="1" t="s">
        <v>6236</v>
      </c>
      <c r="G9771" s="3">
        <v>926.95</v>
      </c>
      <c r="H9771" s="3"/>
      <c r="I9771" s="1" t="s">
        <v>83</v>
      </c>
      <c r="J9771" s="1" t="s">
        <v>181</v>
      </c>
      <c r="K9771" s="1" t="s">
        <v>12</v>
      </c>
      <c r="L9771" s="1" t="s">
        <v>459</v>
      </c>
    </row>
    <row r="9772" spans="1:12" x14ac:dyDescent="0.2">
      <c r="A9772" s="1" t="s">
        <v>234</v>
      </c>
      <c r="B9772" s="1" t="s">
        <v>13</v>
      </c>
      <c r="C9772" s="2">
        <v>43890</v>
      </c>
      <c r="D9772" s="1" t="s">
        <v>164</v>
      </c>
      <c r="E9772" s="1"/>
      <c r="F9772" s="1" t="s">
        <v>5859</v>
      </c>
      <c r="G9772" s="3">
        <v>986.45</v>
      </c>
      <c r="H9772" s="3"/>
      <c r="I9772" s="1" t="s">
        <v>83</v>
      </c>
      <c r="J9772" s="1" t="s">
        <v>229</v>
      </c>
      <c r="K9772" s="1" t="s">
        <v>12</v>
      </c>
      <c r="L9772" s="1" t="s">
        <v>73</v>
      </c>
    </row>
    <row r="9773" spans="1:12" x14ac:dyDescent="0.2">
      <c r="A9773" s="1" t="s">
        <v>234</v>
      </c>
      <c r="B9773" s="1" t="s">
        <v>13</v>
      </c>
      <c r="C9773" s="2">
        <v>43890</v>
      </c>
      <c r="D9773" s="1" t="s">
        <v>162</v>
      </c>
      <c r="E9773" s="1"/>
      <c r="F9773" s="1" t="s">
        <v>5860</v>
      </c>
      <c r="G9773" s="3">
        <v>1300.73</v>
      </c>
      <c r="H9773" s="3"/>
      <c r="I9773" s="1" t="s">
        <v>83</v>
      </c>
      <c r="J9773" s="1" t="s">
        <v>229</v>
      </c>
      <c r="K9773" s="1" t="s">
        <v>12</v>
      </c>
      <c r="L9773" s="1" t="s">
        <v>73</v>
      </c>
    </row>
    <row r="9774" spans="1:12" x14ac:dyDescent="0.2">
      <c r="A9774" s="1" t="s">
        <v>234</v>
      </c>
      <c r="B9774" s="1" t="s">
        <v>13</v>
      </c>
      <c r="C9774" s="2">
        <v>43890</v>
      </c>
      <c r="D9774" s="1" t="s">
        <v>166</v>
      </c>
      <c r="E9774" s="1"/>
      <c r="F9774" s="1" t="s">
        <v>6237</v>
      </c>
      <c r="G9774" s="3">
        <v>822</v>
      </c>
      <c r="H9774" s="3"/>
      <c r="I9774" s="1" t="s">
        <v>119</v>
      </c>
      <c r="J9774" s="1" t="s">
        <v>86</v>
      </c>
      <c r="K9774" s="1" t="s">
        <v>12</v>
      </c>
      <c r="L9774" s="1" t="s">
        <v>496</v>
      </c>
    </row>
    <row r="9775" spans="1:12" x14ac:dyDescent="0.2">
      <c r="A9775" s="1" t="s">
        <v>234</v>
      </c>
      <c r="B9775" s="1" t="s">
        <v>13</v>
      </c>
      <c r="C9775" s="2">
        <v>43890</v>
      </c>
      <c r="D9775" s="1" t="s">
        <v>166</v>
      </c>
      <c r="E9775" s="1"/>
      <c r="F9775" s="1" t="s">
        <v>6238</v>
      </c>
      <c r="G9775" s="3">
        <v>861</v>
      </c>
      <c r="H9775" s="3"/>
      <c r="I9775" s="1" t="s">
        <v>119</v>
      </c>
      <c r="J9775" s="1" t="s">
        <v>86</v>
      </c>
      <c r="K9775" s="1" t="s">
        <v>12</v>
      </c>
      <c r="L9775" s="1" t="s">
        <v>449</v>
      </c>
    </row>
    <row r="9776" spans="1:12" x14ac:dyDescent="0.2">
      <c r="A9776" s="1" t="s">
        <v>234</v>
      </c>
      <c r="B9776" s="1" t="s">
        <v>13</v>
      </c>
      <c r="C9776" s="2">
        <v>43890</v>
      </c>
      <c r="D9776" s="1" t="s">
        <v>160</v>
      </c>
      <c r="E9776" s="1"/>
      <c r="F9776" s="1" t="s">
        <v>6239</v>
      </c>
      <c r="G9776" s="3"/>
      <c r="H9776" s="3">
        <v>1906.31</v>
      </c>
      <c r="I9776" s="1" t="s">
        <v>119</v>
      </c>
      <c r="J9776" s="1" t="s">
        <v>86</v>
      </c>
      <c r="K9776" s="1" t="s">
        <v>12</v>
      </c>
      <c r="L9776" s="1" t="s">
        <v>322</v>
      </c>
    </row>
    <row r="9777" spans="1:12" x14ac:dyDescent="0.2">
      <c r="A9777" s="1" t="s">
        <v>234</v>
      </c>
      <c r="B9777" s="1" t="s">
        <v>13</v>
      </c>
      <c r="C9777" s="2">
        <v>43890</v>
      </c>
      <c r="D9777" s="1" t="s">
        <v>160</v>
      </c>
      <c r="E9777" s="1"/>
      <c r="F9777" s="1" t="s">
        <v>5990</v>
      </c>
      <c r="G9777" s="3"/>
      <c r="H9777" s="3">
        <v>373.31</v>
      </c>
      <c r="I9777" s="1" t="s">
        <v>119</v>
      </c>
      <c r="J9777" s="1" t="s">
        <v>86</v>
      </c>
      <c r="K9777" s="1" t="s">
        <v>12</v>
      </c>
      <c r="L9777" s="1" t="s">
        <v>110</v>
      </c>
    </row>
    <row r="9778" spans="1:12" x14ac:dyDescent="0.2">
      <c r="A9778" s="1" t="s">
        <v>234</v>
      </c>
      <c r="B9778" s="1" t="s">
        <v>13</v>
      </c>
      <c r="C9778" s="2">
        <v>43890</v>
      </c>
      <c r="D9778" s="1" t="s">
        <v>160</v>
      </c>
      <c r="E9778" s="1"/>
      <c r="F9778" s="1" t="s">
        <v>6240</v>
      </c>
      <c r="G9778" s="3"/>
      <c r="H9778" s="3">
        <v>902.5</v>
      </c>
      <c r="I9778" s="1" t="s">
        <v>119</v>
      </c>
      <c r="J9778" s="1" t="s">
        <v>86</v>
      </c>
      <c r="K9778" s="1" t="s">
        <v>12</v>
      </c>
      <c r="L9778" s="1" t="s">
        <v>2489</v>
      </c>
    </row>
    <row r="9779" spans="1:12" x14ac:dyDescent="0.2">
      <c r="A9779" s="1" t="s">
        <v>234</v>
      </c>
      <c r="B9779" s="1" t="s">
        <v>13</v>
      </c>
      <c r="C9779" s="2">
        <v>43890</v>
      </c>
      <c r="D9779" s="1" t="s">
        <v>160</v>
      </c>
      <c r="E9779" s="1"/>
      <c r="F9779" s="1" t="s">
        <v>6241</v>
      </c>
      <c r="G9779" s="3"/>
      <c r="H9779" s="3">
        <v>1057.95</v>
      </c>
      <c r="I9779" s="1" t="s">
        <v>119</v>
      </c>
      <c r="J9779" s="1" t="s">
        <v>86</v>
      </c>
      <c r="K9779" s="1" t="s">
        <v>12</v>
      </c>
      <c r="L9779" s="1" t="s">
        <v>382</v>
      </c>
    </row>
    <row r="9780" spans="1:12" x14ac:dyDescent="0.2">
      <c r="A9780" s="1" t="s">
        <v>234</v>
      </c>
      <c r="B9780" s="1" t="s">
        <v>13</v>
      </c>
      <c r="C9780" s="2">
        <v>43890</v>
      </c>
      <c r="D9780" s="1" t="s">
        <v>160</v>
      </c>
      <c r="E9780" s="1"/>
      <c r="F9780" s="1" t="s">
        <v>6242</v>
      </c>
      <c r="G9780" s="3"/>
      <c r="H9780" s="3">
        <v>684</v>
      </c>
      <c r="I9780" s="1" t="s">
        <v>119</v>
      </c>
      <c r="J9780" s="1" t="s">
        <v>86</v>
      </c>
      <c r="K9780" s="1" t="s">
        <v>12</v>
      </c>
      <c r="L9780" s="1" t="s">
        <v>389</v>
      </c>
    </row>
    <row r="9781" spans="1:12" x14ac:dyDescent="0.2">
      <c r="A9781" s="1" t="s">
        <v>234</v>
      </c>
      <c r="B9781" s="1" t="s">
        <v>13</v>
      </c>
      <c r="C9781" s="2">
        <v>43890</v>
      </c>
      <c r="D9781" s="1" t="s">
        <v>161</v>
      </c>
      <c r="E9781" s="1"/>
      <c r="F9781" s="1" t="s">
        <v>6243</v>
      </c>
      <c r="G9781" s="3"/>
      <c r="H9781" s="3">
        <v>525</v>
      </c>
      <c r="I9781" s="1" t="s">
        <v>119</v>
      </c>
      <c r="J9781" s="1" t="s">
        <v>86</v>
      </c>
      <c r="K9781" s="1" t="s">
        <v>12</v>
      </c>
      <c r="L9781" s="1" t="s">
        <v>2473</v>
      </c>
    </row>
    <row r="9782" spans="1:12" x14ac:dyDescent="0.2">
      <c r="A9782" s="1" t="s">
        <v>234</v>
      </c>
      <c r="B9782" s="1" t="s">
        <v>13</v>
      </c>
      <c r="C9782" s="2">
        <v>43890</v>
      </c>
      <c r="D9782" s="1" t="s">
        <v>161</v>
      </c>
      <c r="E9782" s="1"/>
      <c r="F9782" s="1" t="s">
        <v>6244</v>
      </c>
      <c r="G9782" s="3"/>
      <c r="H9782" s="3">
        <v>1330</v>
      </c>
      <c r="I9782" s="1" t="s">
        <v>119</v>
      </c>
      <c r="J9782" s="1" t="s">
        <v>86</v>
      </c>
      <c r="K9782" s="1" t="s">
        <v>12</v>
      </c>
      <c r="L9782" s="1" t="s">
        <v>100</v>
      </c>
    </row>
    <row r="9783" spans="1:12" x14ac:dyDescent="0.2">
      <c r="A9783" s="1" t="s">
        <v>234</v>
      </c>
      <c r="B9783" s="1" t="s">
        <v>13</v>
      </c>
      <c r="C9783" s="2">
        <v>43890</v>
      </c>
      <c r="D9783" s="1" t="s">
        <v>161</v>
      </c>
      <c r="E9783" s="1"/>
      <c r="F9783" s="1" t="s">
        <v>6245</v>
      </c>
      <c r="G9783" s="3"/>
      <c r="H9783" s="3">
        <v>1638</v>
      </c>
      <c r="I9783" s="1" t="s">
        <v>119</v>
      </c>
      <c r="J9783" s="1" t="s">
        <v>86</v>
      </c>
      <c r="K9783" s="1" t="s">
        <v>12</v>
      </c>
      <c r="L9783" s="1" t="s">
        <v>246</v>
      </c>
    </row>
    <row r="9784" spans="1:12" x14ac:dyDescent="0.2">
      <c r="A9784" s="1" t="s">
        <v>234</v>
      </c>
      <c r="B9784" s="1" t="s">
        <v>13</v>
      </c>
      <c r="C9784" s="2">
        <v>43890</v>
      </c>
      <c r="D9784" s="1" t="s">
        <v>161</v>
      </c>
      <c r="E9784" s="1"/>
      <c r="F9784" s="1" t="s">
        <v>6246</v>
      </c>
      <c r="G9784" s="3"/>
      <c r="H9784" s="3">
        <v>879</v>
      </c>
      <c r="I9784" s="1" t="s">
        <v>119</v>
      </c>
      <c r="J9784" s="1" t="s">
        <v>86</v>
      </c>
      <c r="K9784" s="1" t="s">
        <v>12</v>
      </c>
      <c r="L9784" s="1" t="s">
        <v>55</v>
      </c>
    </row>
    <row r="9785" spans="1:12" x14ac:dyDescent="0.2">
      <c r="A9785" s="1" t="s">
        <v>234</v>
      </c>
      <c r="B9785" s="1" t="s">
        <v>13</v>
      </c>
      <c r="C9785" s="2">
        <v>43890</v>
      </c>
      <c r="D9785" s="1" t="s">
        <v>164</v>
      </c>
      <c r="E9785" s="1"/>
      <c r="F9785" s="1" t="s">
        <v>6247</v>
      </c>
      <c r="G9785" s="3">
        <v>624</v>
      </c>
      <c r="H9785" s="3"/>
      <c r="I9785" s="1" t="s">
        <v>119</v>
      </c>
      <c r="J9785" s="1" t="s">
        <v>86</v>
      </c>
      <c r="K9785" s="1" t="s">
        <v>12</v>
      </c>
      <c r="L9785" s="1" t="s">
        <v>53</v>
      </c>
    </row>
    <row r="9786" spans="1:12" x14ac:dyDescent="0.2">
      <c r="A9786" s="1" t="s">
        <v>234</v>
      </c>
      <c r="B9786" s="1" t="s">
        <v>13</v>
      </c>
      <c r="C9786" s="2">
        <v>43890</v>
      </c>
      <c r="D9786" s="1" t="s">
        <v>163</v>
      </c>
      <c r="E9786" s="1"/>
      <c r="F9786" s="1" t="s">
        <v>6248</v>
      </c>
      <c r="G9786" s="3"/>
      <c r="H9786" s="3">
        <v>764.83</v>
      </c>
      <c r="I9786" s="1" t="s">
        <v>119</v>
      </c>
      <c r="J9786" s="1" t="s">
        <v>86</v>
      </c>
      <c r="K9786" s="1" t="s">
        <v>12</v>
      </c>
      <c r="L9786" s="1" t="s">
        <v>387</v>
      </c>
    </row>
    <row r="9787" spans="1:12" x14ac:dyDescent="0.2">
      <c r="A9787" s="1" t="s">
        <v>234</v>
      </c>
      <c r="B9787" s="1" t="s">
        <v>13</v>
      </c>
      <c r="C9787" s="2">
        <v>43890</v>
      </c>
      <c r="D9787" s="1" t="s">
        <v>165</v>
      </c>
      <c r="E9787" s="1"/>
      <c r="F9787" s="1" t="s">
        <v>6249</v>
      </c>
      <c r="G9787" s="3">
        <v>780</v>
      </c>
      <c r="H9787" s="3"/>
      <c r="I9787" s="1" t="s">
        <v>119</v>
      </c>
      <c r="J9787" s="1" t="s">
        <v>86</v>
      </c>
      <c r="K9787" s="1" t="s">
        <v>12</v>
      </c>
      <c r="L9787" s="1" t="s">
        <v>342</v>
      </c>
    </row>
    <row r="9788" spans="1:12" x14ac:dyDescent="0.2">
      <c r="A9788" s="1" t="s">
        <v>234</v>
      </c>
      <c r="B9788" s="1" t="s">
        <v>13</v>
      </c>
      <c r="C9788" s="2">
        <v>43890</v>
      </c>
      <c r="D9788" s="1" t="s">
        <v>165</v>
      </c>
      <c r="E9788" s="1"/>
      <c r="F9788" s="1" t="s">
        <v>6250</v>
      </c>
      <c r="G9788" s="3">
        <v>1638</v>
      </c>
      <c r="H9788" s="3"/>
      <c r="I9788" s="1" t="s">
        <v>119</v>
      </c>
      <c r="J9788" s="1" t="s">
        <v>86</v>
      </c>
      <c r="K9788" s="1" t="s">
        <v>12</v>
      </c>
      <c r="L9788" s="1" t="s">
        <v>52</v>
      </c>
    </row>
    <row r="9789" spans="1:12" x14ac:dyDescent="0.2">
      <c r="A9789" s="1" t="s">
        <v>234</v>
      </c>
      <c r="B9789" s="1" t="s">
        <v>13</v>
      </c>
      <c r="C9789" s="2">
        <v>43890</v>
      </c>
      <c r="D9789" s="1" t="s">
        <v>162</v>
      </c>
      <c r="E9789" s="1"/>
      <c r="F9789" s="1" t="s">
        <v>6251</v>
      </c>
      <c r="G9789" s="3">
        <v>843</v>
      </c>
      <c r="H9789" s="3"/>
      <c r="I9789" s="1" t="s">
        <v>119</v>
      </c>
      <c r="J9789" s="1" t="s">
        <v>86</v>
      </c>
      <c r="K9789" s="1" t="s">
        <v>12</v>
      </c>
      <c r="L9789" s="1" t="s">
        <v>494</v>
      </c>
    </row>
    <row r="9790" spans="1:12" x14ac:dyDescent="0.2">
      <c r="A9790" s="1" t="s">
        <v>234</v>
      </c>
      <c r="B9790" s="1" t="s">
        <v>13</v>
      </c>
      <c r="C9790" s="2">
        <v>43890</v>
      </c>
      <c r="D9790" s="1" t="s">
        <v>162</v>
      </c>
      <c r="E9790" s="1"/>
      <c r="F9790" s="1" t="s">
        <v>6252</v>
      </c>
      <c r="G9790" s="3">
        <v>852</v>
      </c>
      <c r="H9790" s="3"/>
      <c r="I9790" s="1" t="s">
        <v>119</v>
      </c>
      <c r="J9790" s="1" t="s">
        <v>86</v>
      </c>
      <c r="K9790" s="1" t="s">
        <v>12</v>
      </c>
      <c r="L9790" s="1" t="s">
        <v>275</v>
      </c>
    </row>
    <row r="9791" spans="1:12" x14ac:dyDescent="0.2">
      <c r="A9791" s="1" t="s">
        <v>234</v>
      </c>
      <c r="B9791" s="1" t="s">
        <v>13</v>
      </c>
      <c r="C9791" s="2">
        <v>43890</v>
      </c>
      <c r="D9791" s="1" t="s">
        <v>4619</v>
      </c>
      <c r="E9791" s="1"/>
      <c r="F9791" s="1" t="s">
        <v>6253</v>
      </c>
      <c r="G9791" s="3">
        <v>18.239999999999998</v>
      </c>
      <c r="H9791" s="3"/>
      <c r="I9791" s="1" t="s">
        <v>119</v>
      </c>
      <c r="J9791" s="1" t="s">
        <v>86</v>
      </c>
      <c r="K9791" s="1" t="s">
        <v>12</v>
      </c>
      <c r="L9791" s="1" t="s">
        <v>50</v>
      </c>
    </row>
    <row r="9792" spans="1:12" x14ac:dyDescent="0.2">
      <c r="A9792" s="1" t="s">
        <v>234</v>
      </c>
      <c r="B9792" s="1" t="s">
        <v>13</v>
      </c>
      <c r="C9792" s="2">
        <v>43890</v>
      </c>
      <c r="D9792" s="1" t="s">
        <v>4610</v>
      </c>
      <c r="E9792" s="1"/>
      <c r="F9792" s="1" t="s">
        <v>6254</v>
      </c>
      <c r="G9792" s="3">
        <v>35.26</v>
      </c>
      <c r="H9792" s="3"/>
      <c r="I9792" s="1" t="s">
        <v>119</v>
      </c>
      <c r="J9792" s="1" t="s">
        <v>86</v>
      </c>
      <c r="K9792" s="1" t="s">
        <v>12</v>
      </c>
      <c r="L9792" s="1" t="s">
        <v>20</v>
      </c>
    </row>
    <row r="9793" spans="1:12" x14ac:dyDescent="0.2">
      <c r="A9793" s="1" t="s">
        <v>234</v>
      </c>
      <c r="B9793" s="1" t="s">
        <v>13</v>
      </c>
      <c r="C9793" s="2">
        <v>43890</v>
      </c>
      <c r="D9793" s="1" t="s">
        <v>4625</v>
      </c>
      <c r="E9793" s="1"/>
      <c r="F9793" s="1" t="s">
        <v>4881</v>
      </c>
      <c r="G9793" s="3">
        <v>31.02</v>
      </c>
      <c r="H9793" s="3"/>
      <c r="I9793" s="1" t="s">
        <v>119</v>
      </c>
      <c r="J9793" s="1" t="s">
        <v>86</v>
      </c>
      <c r="K9793" s="1" t="s">
        <v>84</v>
      </c>
      <c r="L9793" s="1" t="s">
        <v>29</v>
      </c>
    </row>
    <row r="9794" spans="1:12" x14ac:dyDescent="0.2">
      <c r="A9794" s="1" t="s">
        <v>234</v>
      </c>
      <c r="B9794" s="1" t="s">
        <v>13</v>
      </c>
      <c r="C9794" s="2">
        <v>43890</v>
      </c>
      <c r="D9794" s="1" t="s">
        <v>167</v>
      </c>
      <c r="E9794" s="1"/>
      <c r="F9794" s="1" t="s">
        <v>6255</v>
      </c>
      <c r="G9794" s="3"/>
      <c r="H9794" s="3">
        <v>1334.75</v>
      </c>
      <c r="I9794" s="1" t="s">
        <v>119</v>
      </c>
      <c r="J9794" s="1" t="s">
        <v>86</v>
      </c>
      <c r="K9794" s="1" t="s">
        <v>12</v>
      </c>
      <c r="L9794" s="1" t="s">
        <v>71</v>
      </c>
    </row>
    <row r="9795" spans="1:12" x14ac:dyDescent="0.2">
      <c r="A9795" s="1" t="s">
        <v>234</v>
      </c>
      <c r="B9795" s="1" t="s">
        <v>13</v>
      </c>
      <c r="C9795" s="2">
        <v>43890</v>
      </c>
      <c r="D9795" s="1" t="s">
        <v>167</v>
      </c>
      <c r="E9795" s="1"/>
      <c r="F9795" s="1" t="s">
        <v>6256</v>
      </c>
      <c r="G9795" s="3"/>
      <c r="H9795" s="3">
        <v>840</v>
      </c>
      <c r="I9795" s="1" t="s">
        <v>119</v>
      </c>
      <c r="J9795" s="1" t="s">
        <v>86</v>
      </c>
      <c r="K9795" s="1" t="s">
        <v>12</v>
      </c>
      <c r="L9795" s="1" t="s">
        <v>55</v>
      </c>
    </row>
    <row r="9796" spans="1:12" x14ac:dyDescent="0.2">
      <c r="A9796" s="1" t="s">
        <v>234</v>
      </c>
      <c r="B9796" s="1" t="s">
        <v>13</v>
      </c>
      <c r="C9796" s="2">
        <v>43890</v>
      </c>
      <c r="D9796" s="1" t="s">
        <v>166</v>
      </c>
      <c r="E9796" s="1"/>
      <c r="F9796" s="1" t="s">
        <v>4761</v>
      </c>
      <c r="G9796" s="3">
        <v>448.73</v>
      </c>
      <c r="H9796" s="3"/>
      <c r="I9796" s="1" t="s">
        <v>83</v>
      </c>
      <c r="J9796" s="1" t="s">
        <v>175</v>
      </c>
      <c r="K9796" s="1" t="s">
        <v>84</v>
      </c>
      <c r="L9796" s="1" t="s">
        <v>241</v>
      </c>
    </row>
    <row r="9797" spans="1:12" x14ac:dyDescent="0.2">
      <c r="A9797" s="1" t="s">
        <v>234</v>
      </c>
      <c r="B9797" s="1" t="s">
        <v>13</v>
      </c>
      <c r="C9797" s="2">
        <v>43890</v>
      </c>
      <c r="D9797" s="1" t="s">
        <v>160</v>
      </c>
      <c r="E9797" s="1"/>
      <c r="F9797" s="1" t="s">
        <v>5590</v>
      </c>
      <c r="G9797" s="3"/>
      <c r="H9797" s="3">
        <v>751.65</v>
      </c>
      <c r="I9797" s="1" t="s">
        <v>83</v>
      </c>
      <c r="J9797" s="1" t="s">
        <v>175</v>
      </c>
      <c r="K9797" s="1" t="s">
        <v>84</v>
      </c>
      <c r="L9797" s="1" t="s">
        <v>306</v>
      </c>
    </row>
    <row r="9798" spans="1:12" x14ac:dyDescent="0.2">
      <c r="A9798" s="1" t="s">
        <v>234</v>
      </c>
      <c r="B9798" s="1" t="s">
        <v>13</v>
      </c>
      <c r="C9798" s="2">
        <v>43890</v>
      </c>
      <c r="D9798" s="1" t="s">
        <v>160</v>
      </c>
      <c r="E9798" s="1"/>
      <c r="F9798" s="1" t="s">
        <v>4723</v>
      </c>
      <c r="G9798" s="3"/>
      <c r="H9798" s="3">
        <v>448.73</v>
      </c>
      <c r="I9798" s="1" t="s">
        <v>83</v>
      </c>
      <c r="J9798" s="1" t="s">
        <v>175</v>
      </c>
      <c r="K9798" s="1" t="s">
        <v>84</v>
      </c>
      <c r="L9798" s="1" t="s">
        <v>241</v>
      </c>
    </row>
    <row r="9799" spans="1:12" x14ac:dyDescent="0.2">
      <c r="A9799" s="1" t="s">
        <v>234</v>
      </c>
      <c r="B9799" s="1" t="s">
        <v>13</v>
      </c>
      <c r="C9799" s="2">
        <v>43890</v>
      </c>
      <c r="D9799" s="1" t="s">
        <v>4595</v>
      </c>
      <c r="E9799" s="1"/>
      <c r="F9799" s="1" t="s">
        <v>4717</v>
      </c>
      <c r="G9799" s="3">
        <v>16.25</v>
      </c>
      <c r="H9799" s="3"/>
      <c r="I9799" s="1" t="s">
        <v>83</v>
      </c>
      <c r="J9799" s="1" t="s">
        <v>175</v>
      </c>
      <c r="K9799" s="1" t="s">
        <v>84</v>
      </c>
      <c r="L9799" s="1" t="s">
        <v>104</v>
      </c>
    </row>
    <row r="9800" spans="1:12" x14ac:dyDescent="0.2">
      <c r="A9800" s="1" t="s">
        <v>234</v>
      </c>
      <c r="B9800" s="1" t="s">
        <v>13</v>
      </c>
      <c r="C9800" s="2">
        <v>43890</v>
      </c>
      <c r="D9800" s="1" t="s">
        <v>4614</v>
      </c>
      <c r="E9800" s="1"/>
      <c r="F9800" s="1" t="s">
        <v>4727</v>
      </c>
      <c r="G9800" s="3">
        <v>12.84</v>
      </c>
      <c r="H9800" s="3"/>
      <c r="I9800" s="1" t="s">
        <v>83</v>
      </c>
      <c r="J9800" s="1" t="s">
        <v>175</v>
      </c>
      <c r="K9800" s="1" t="s">
        <v>84</v>
      </c>
      <c r="L9800" s="1" t="s">
        <v>29</v>
      </c>
    </row>
    <row r="9801" spans="1:12" x14ac:dyDescent="0.2">
      <c r="A9801" s="1" t="s">
        <v>234</v>
      </c>
      <c r="B9801" s="1" t="s">
        <v>13</v>
      </c>
      <c r="C9801" s="2">
        <v>43890</v>
      </c>
      <c r="D9801" s="1" t="s">
        <v>160</v>
      </c>
      <c r="E9801" s="1"/>
      <c r="F9801" s="1" t="s">
        <v>4954</v>
      </c>
      <c r="G9801" s="3"/>
      <c r="H9801" s="3">
        <v>215.98</v>
      </c>
      <c r="I9801" s="1" t="s">
        <v>179</v>
      </c>
      <c r="J9801" s="1" t="s">
        <v>89</v>
      </c>
      <c r="K9801" s="1" t="s">
        <v>12</v>
      </c>
      <c r="L9801" s="1" t="s">
        <v>49</v>
      </c>
    </row>
    <row r="9802" spans="1:12" x14ac:dyDescent="0.2">
      <c r="A9802" s="1" t="s">
        <v>234</v>
      </c>
      <c r="B9802" s="1" t="s">
        <v>13</v>
      </c>
      <c r="C9802" s="2">
        <v>43890</v>
      </c>
      <c r="D9802" s="1" t="s">
        <v>4610</v>
      </c>
      <c r="E9802" s="1"/>
      <c r="F9802" s="1" t="s">
        <v>4961</v>
      </c>
      <c r="G9802" s="3">
        <v>28.33</v>
      </c>
      <c r="H9802" s="3"/>
      <c r="I9802" s="1" t="s">
        <v>179</v>
      </c>
      <c r="J9802" s="1" t="s">
        <v>89</v>
      </c>
      <c r="K9802" s="1" t="s">
        <v>12</v>
      </c>
      <c r="L9802" s="1" t="s">
        <v>28</v>
      </c>
    </row>
    <row r="9803" spans="1:12" x14ac:dyDescent="0.2">
      <c r="A9803" s="1" t="s">
        <v>234</v>
      </c>
      <c r="B9803" s="1" t="s">
        <v>13</v>
      </c>
      <c r="C9803" s="2">
        <v>43890</v>
      </c>
      <c r="D9803" s="1" t="s">
        <v>163</v>
      </c>
      <c r="E9803" s="1"/>
      <c r="F9803" s="1" t="s">
        <v>6257</v>
      </c>
      <c r="G9803" s="3"/>
      <c r="H9803" s="3">
        <v>887.23</v>
      </c>
      <c r="I9803" s="1" t="s">
        <v>85</v>
      </c>
      <c r="J9803" s="1" t="s">
        <v>125</v>
      </c>
      <c r="K9803" s="1" t="s">
        <v>12</v>
      </c>
      <c r="L9803" s="1" t="s">
        <v>33</v>
      </c>
    </row>
    <row r="9804" spans="1:12" x14ac:dyDescent="0.2">
      <c r="A9804" s="1" t="s">
        <v>234</v>
      </c>
      <c r="B9804" s="1" t="s">
        <v>13</v>
      </c>
      <c r="C9804" s="2">
        <v>43890</v>
      </c>
      <c r="D9804" s="1" t="s">
        <v>4625</v>
      </c>
      <c r="E9804" s="1"/>
      <c r="F9804" s="1" t="s">
        <v>5089</v>
      </c>
      <c r="G9804" s="3">
        <v>4.2300000000000004</v>
      </c>
      <c r="H9804" s="3"/>
      <c r="I9804" s="1" t="s">
        <v>85</v>
      </c>
      <c r="J9804" s="1" t="s">
        <v>125</v>
      </c>
      <c r="K9804" s="1" t="s">
        <v>84</v>
      </c>
      <c r="L9804" s="1" t="s">
        <v>2028</v>
      </c>
    </row>
    <row r="9805" spans="1:12" x14ac:dyDescent="0.2">
      <c r="A9805" s="1" t="s">
        <v>234</v>
      </c>
      <c r="B9805" s="1" t="s">
        <v>13</v>
      </c>
      <c r="C9805" s="2">
        <v>43890</v>
      </c>
      <c r="D9805" s="1" t="s">
        <v>167</v>
      </c>
      <c r="E9805" s="1"/>
      <c r="F9805" s="1" t="s">
        <v>6258</v>
      </c>
      <c r="G9805" s="3"/>
      <c r="H9805" s="3">
        <v>843</v>
      </c>
      <c r="I9805" s="1" t="s">
        <v>85</v>
      </c>
      <c r="J9805" s="1" t="s">
        <v>125</v>
      </c>
      <c r="K9805" s="1" t="s">
        <v>12</v>
      </c>
      <c r="L9805" s="1" t="s">
        <v>364</v>
      </c>
    </row>
    <row r="9806" spans="1:12" x14ac:dyDescent="0.2">
      <c r="A9806" s="1" t="s">
        <v>234</v>
      </c>
      <c r="B9806" s="1" t="s">
        <v>13</v>
      </c>
      <c r="C9806" s="2">
        <v>43890</v>
      </c>
      <c r="D9806" s="1" t="s">
        <v>161</v>
      </c>
      <c r="E9806" s="1"/>
      <c r="F9806" s="1" t="s">
        <v>6259</v>
      </c>
      <c r="G9806" s="3"/>
      <c r="H9806" s="3">
        <v>1669.5</v>
      </c>
      <c r="I9806" s="1" t="s">
        <v>177</v>
      </c>
      <c r="J9806" s="1" t="s">
        <v>178</v>
      </c>
      <c r="K9806" s="1" t="s">
        <v>12</v>
      </c>
      <c r="L9806" s="1" t="s">
        <v>75</v>
      </c>
    </row>
    <row r="9807" spans="1:12" x14ac:dyDescent="0.2">
      <c r="A9807" s="1" t="s">
        <v>234</v>
      </c>
      <c r="B9807" s="1" t="s">
        <v>13</v>
      </c>
      <c r="C9807" s="2">
        <v>43890</v>
      </c>
      <c r="D9807" s="1" t="s">
        <v>4614</v>
      </c>
      <c r="E9807" s="1"/>
      <c r="F9807" s="1" t="s">
        <v>4710</v>
      </c>
      <c r="G9807" s="3">
        <v>6.48</v>
      </c>
      <c r="H9807" s="3"/>
      <c r="I9807" s="1" t="s">
        <v>177</v>
      </c>
      <c r="J9807" s="1" t="s">
        <v>178</v>
      </c>
      <c r="K9807" s="1" t="s">
        <v>84</v>
      </c>
      <c r="L9807" s="1" t="s">
        <v>111</v>
      </c>
    </row>
    <row r="9808" spans="1:12" x14ac:dyDescent="0.2">
      <c r="A9808" s="1" t="s">
        <v>234</v>
      </c>
      <c r="B9808" s="1" t="s">
        <v>13</v>
      </c>
      <c r="C9808" s="2">
        <v>43890</v>
      </c>
      <c r="D9808" s="1" t="s">
        <v>161</v>
      </c>
      <c r="E9808" s="1"/>
      <c r="F9808" s="1" t="s">
        <v>5217</v>
      </c>
      <c r="G9808" s="3"/>
      <c r="H9808" s="3">
        <v>121.83</v>
      </c>
      <c r="I9808" s="1" t="s">
        <v>185</v>
      </c>
      <c r="J9808" s="1" t="s">
        <v>126</v>
      </c>
      <c r="K9808" s="1" t="s">
        <v>84</v>
      </c>
      <c r="L9808" s="1" t="s">
        <v>241</v>
      </c>
    </row>
    <row r="9809" spans="1:12" x14ac:dyDescent="0.2">
      <c r="A9809" s="1" t="s">
        <v>234</v>
      </c>
      <c r="B9809" s="1" t="s">
        <v>13</v>
      </c>
      <c r="C9809" s="2">
        <v>43890</v>
      </c>
      <c r="D9809" s="1" t="s">
        <v>4595</v>
      </c>
      <c r="E9809" s="1"/>
      <c r="F9809" s="1" t="s">
        <v>4767</v>
      </c>
      <c r="G9809" s="3">
        <v>7.49</v>
      </c>
      <c r="H9809" s="3"/>
      <c r="I9809" s="1" t="s">
        <v>185</v>
      </c>
      <c r="J9809" s="1" t="s">
        <v>126</v>
      </c>
      <c r="K9809" s="1" t="s">
        <v>84</v>
      </c>
      <c r="L9809" s="1" t="s">
        <v>26</v>
      </c>
    </row>
    <row r="9810" spans="1:12" x14ac:dyDescent="0.2">
      <c r="A9810" s="1" t="s">
        <v>234</v>
      </c>
      <c r="B9810" s="1" t="s">
        <v>13</v>
      </c>
      <c r="C9810" s="2">
        <v>43890</v>
      </c>
      <c r="D9810" s="1" t="s">
        <v>4595</v>
      </c>
      <c r="E9810" s="1"/>
      <c r="F9810" s="1" t="s">
        <v>4804</v>
      </c>
      <c r="G9810" s="3">
        <v>73.33</v>
      </c>
      <c r="H9810" s="3"/>
      <c r="I9810" s="1" t="s">
        <v>185</v>
      </c>
      <c r="J9810" s="1" t="s">
        <v>126</v>
      </c>
      <c r="K9810" s="1" t="s">
        <v>12</v>
      </c>
      <c r="L9810" s="1" t="s">
        <v>261</v>
      </c>
    </row>
    <row r="9811" spans="1:12" x14ac:dyDescent="0.2">
      <c r="A9811" s="1" t="s">
        <v>234</v>
      </c>
      <c r="B9811" s="1" t="s">
        <v>13</v>
      </c>
      <c r="C9811" s="2">
        <v>43890</v>
      </c>
      <c r="D9811" s="1" t="s">
        <v>160</v>
      </c>
      <c r="E9811" s="1"/>
      <c r="F9811" s="1" t="s">
        <v>6260</v>
      </c>
      <c r="G9811" s="3"/>
      <c r="H9811" s="3">
        <v>1373.29</v>
      </c>
      <c r="I9811" s="1" t="s">
        <v>106</v>
      </c>
      <c r="J9811" s="1" t="s">
        <v>122</v>
      </c>
      <c r="K9811" s="1" t="s">
        <v>12</v>
      </c>
      <c r="L9811" s="1" t="s">
        <v>27</v>
      </c>
    </row>
    <row r="9812" spans="1:12" x14ac:dyDescent="0.2">
      <c r="A9812" s="1" t="s">
        <v>234</v>
      </c>
      <c r="B9812" s="1" t="s">
        <v>13</v>
      </c>
      <c r="C9812" s="2">
        <v>43890</v>
      </c>
      <c r="D9812" s="1" t="s">
        <v>164</v>
      </c>
      <c r="E9812" s="1"/>
      <c r="F9812" s="1" t="s">
        <v>4633</v>
      </c>
      <c r="G9812" s="3">
        <v>100.38</v>
      </c>
      <c r="H9812" s="3"/>
      <c r="I9812" s="1" t="s">
        <v>106</v>
      </c>
      <c r="J9812" s="1" t="s">
        <v>122</v>
      </c>
      <c r="K9812" s="1" t="s">
        <v>84</v>
      </c>
      <c r="L9812" s="1" t="s">
        <v>26</v>
      </c>
    </row>
    <row r="9813" spans="1:12" x14ac:dyDescent="0.2">
      <c r="A9813" s="1" t="s">
        <v>234</v>
      </c>
      <c r="B9813" s="1" t="s">
        <v>13</v>
      </c>
      <c r="C9813" s="2">
        <v>43890</v>
      </c>
      <c r="D9813" s="1" t="s">
        <v>163</v>
      </c>
      <c r="E9813" s="1"/>
      <c r="F9813" s="1" t="s">
        <v>4841</v>
      </c>
      <c r="G9813" s="3"/>
      <c r="H9813" s="3">
        <v>179.29</v>
      </c>
      <c r="I9813" s="1" t="s">
        <v>106</v>
      </c>
      <c r="J9813" s="1" t="s">
        <v>121</v>
      </c>
      <c r="K9813" s="1" t="s">
        <v>84</v>
      </c>
      <c r="L9813" s="1" t="s">
        <v>26</v>
      </c>
    </row>
    <row r="9814" spans="1:12" x14ac:dyDescent="0.2">
      <c r="A9814" s="1" t="s">
        <v>234</v>
      </c>
      <c r="B9814" s="1" t="s">
        <v>13</v>
      </c>
      <c r="C9814" s="2">
        <v>43890</v>
      </c>
      <c r="D9814" s="1" t="s">
        <v>4625</v>
      </c>
      <c r="E9814" s="1"/>
      <c r="F9814" s="1" t="s">
        <v>5075</v>
      </c>
      <c r="G9814" s="3">
        <v>13.34</v>
      </c>
      <c r="H9814" s="3"/>
      <c r="I9814" s="1" t="s">
        <v>87</v>
      </c>
      <c r="J9814" s="1" t="s">
        <v>116</v>
      </c>
      <c r="K9814" s="1" t="s">
        <v>84</v>
      </c>
      <c r="L9814" s="1" t="s">
        <v>104</v>
      </c>
    </row>
    <row r="9815" spans="1:12" x14ac:dyDescent="0.2">
      <c r="A9815" s="1" t="s">
        <v>234</v>
      </c>
      <c r="B9815" s="1" t="s">
        <v>13</v>
      </c>
      <c r="C9815" s="2">
        <v>43890</v>
      </c>
      <c r="D9815" s="1" t="s">
        <v>4625</v>
      </c>
      <c r="E9815" s="1"/>
      <c r="F9815" s="1" t="s">
        <v>4881</v>
      </c>
      <c r="G9815" s="3">
        <v>12.84</v>
      </c>
      <c r="H9815" s="3"/>
      <c r="I9815" s="1" t="s">
        <v>87</v>
      </c>
      <c r="J9815" s="1" t="s">
        <v>116</v>
      </c>
      <c r="K9815" s="1" t="s">
        <v>84</v>
      </c>
      <c r="L9815" s="1" t="s">
        <v>29</v>
      </c>
    </row>
    <row r="9816" spans="1:12" x14ac:dyDescent="0.2">
      <c r="A9816" s="1" t="s">
        <v>234</v>
      </c>
      <c r="B9816" s="1" t="s">
        <v>13</v>
      </c>
      <c r="C9816" s="2">
        <v>43890</v>
      </c>
      <c r="D9816" s="1" t="s">
        <v>167</v>
      </c>
      <c r="E9816" s="1"/>
      <c r="F9816" s="1" t="s">
        <v>5560</v>
      </c>
      <c r="G9816" s="3"/>
      <c r="H9816" s="3">
        <v>585.44000000000005</v>
      </c>
      <c r="I9816" s="1" t="s">
        <v>87</v>
      </c>
      <c r="J9816" s="1" t="s">
        <v>116</v>
      </c>
      <c r="K9816" s="1" t="s">
        <v>84</v>
      </c>
      <c r="L9816" s="1" t="s">
        <v>300</v>
      </c>
    </row>
    <row r="9817" spans="1:12" x14ac:dyDescent="0.2">
      <c r="A9817" s="1" t="s">
        <v>234</v>
      </c>
      <c r="B9817" s="1" t="s">
        <v>13</v>
      </c>
      <c r="C9817" s="2">
        <v>43890</v>
      </c>
      <c r="D9817" s="1" t="s">
        <v>164</v>
      </c>
      <c r="E9817" s="1"/>
      <c r="F9817" s="1" t="s">
        <v>5211</v>
      </c>
      <c r="G9817" s="3">
        <v>894.91</v>
      </c>
      <c r="H9817" s="3"/>
      <c r="I9817" s="1" t="s">
        <v>87</v>
      </c>
      <c r="J9817" s="1" t="s">
        <v>253</v>
      </c>
      <c r="K9817" s="1" t="s">
        <v>12</v>
      </c>
      <c r="L9817" s="1" t="s">
        <v>1047</v>
      </c>
    </row>
    <row r="9818" spans="1:12" x14ac:dyDescent="0.2">
      <c r="A9818" s="1" t="s">
        <v>234</v>
      </c>
      <c r="B9818" s="1" t="s">
        <v>13</v>
      </c>
      <c r="C9818" s="2">
        <v>43890</v>
      </c>
      <c r="D9818" s="1" t="s">
        <v>166</v>
      </c>
      <c r="E9818" s="1"/>
      <c r="F9818" s="1" t="s">
        <v>5138</v>
      </c>
      <c r="G9818" s="3">
        <v>170.4</v>
      </c>
      <c r="H9818" s="3"/>
      <c r="I9818" s="1" t="s">
        <v>120</v>
      </c>
      <c r="J9818" s="1" t="s">
        <v>171</v>
      </c>
      <c r="K9818" s="1" t="s">
        <v>12</v>
      </c>
      <c r="L9818" s="1" t="s">
        <v>78</v>
      </c>
    </row>
    <row r="9819" spans="1:12" x14ac:dyDescent="0.2">
      <c r="A9819" s="1" t="s">
        <v>234</v>
      </c>
      <c r="B9819" s="1" t="s">
        <v>13</v>
      </c>
      <c r="C9819" s="2">
        <v>43890</v>
      </c>
      <c r="D9819" s="1" t="s">
        <v>165</v>
      </c>
      <c r="E9819" s="1"/>
      <c r="F9819" s="1" t="s">
        <v>5018</v>
      </c>
      <c r="G9819" s="3">
        <v>439.17</v>
      </c>
      <c r="H9819" s="3"/>
      <c r="I9819" s="1" t="s">
        <v>120</v>
      </c>
      <c r="J9819" s="1" t="s">
        <v>171</v>
      </c>
      <c r="K9819" s="1" t="s">
        <v>12</v>
      </c>
      <c r="L9819" s="1" t="s">
        <v>289</v>
      </c>
    </row>
    <row r="9820" spans="1:12" x14ac:dyDescent="0.2">
      <c r="A9820" s="1" t="s">
        <v>234</v>
      </c>
      <c r="B9820" s="1" t="s">
        <v>13</v>
      </c>
      <c r="C9820" s="2">
        <v>43890</v>
      </c>
      <c r="D9820" s="1" t="s">
        <v>162</v>
      </c>
      <c r="E9820" s="1"/>
      <c r="F9820" s="1" t="s">
        <v>5520</v>
      </c>
      <c r="G9820" s="3">
        <v>251.04</v>
      </c>
      <c r="H9820" s="3"/>
      <c r="I9820" s="1" t="s">
        <v>120</v>
      </c>
      <c r="J9820" s="1" t="s">
        <v>171</v>
      </c>
      <c r="K9820" s="1" t="s">
        <v>84</v>
      </c>
      <c r="L9820" s="1" t="s">
        <v>63</v>
      </c>
    </row>
    <row r="9821" spans="1:12" x14ac:dyDescent="0.2">
      <c r="A9821" s="1" t="s">
        <v>234</v>
      </c>
      <c r="B9821" s="1" t="s">
        <v>13</v>
      </c>
      <c r="C9821" s="2">
        <v>43890</v>
      </c>
      <c r="D9821" s="1" t="s">
        <v>4614</v>
      </c>
      <c r="E9821" s="1"/>
      <c r="F9821" s="1" t="s">
        <v>5642</v>
      </c>
      <c r="G9821" s="3">
        <v>49.79</v>
      </c>
      <c r="H9821" s="3"/>
      <c r="I9821" s="1" t="s">
        <v>120</v>
      </c>
      <c r="J9821" s="1" t="s">
        <v>171</v>
      </c>
      <c r="K9821" s="1" t="s">
        <v>12</v>
      </c>
      <c r="L9821" s="1" t="s">
        <v>110</v>
      </c>
    </row>
    <row r="9822" spans="1:12" x14ac:dyDescent="0.2">
      <c r="A9822" s="1" t="s">
        <v>234</v>
      </c>
      <c r="B9822" s="1" t="s">
        <v>13</v>
      </c>
      <c r="C9822" s="2">
        <v>43890</v>
      </c>
      <c r="D9822" s="1" t="s">
        <v>167</v>
      </c>
      <c r="E9822" s="1"/>
      <c r="F9822" s="1" t="s">
        <v>6261</v>
      </c>
      <c r="G9822" s="3"/>
      <c r="H9822" s="3">
        <v>11178.32</v>
      </c>
      <c r="I9822" s="1"/>
      <c r="J9822" s="1"/>
      <c r="K9822" s="1" t="s">
        <v>12</v>
      </c>
      <c r="L9822" s="1"/>
    </row>
    <row r="9823" spans="1:12" x14ac:dyDescent="0.2">
      <c r="A9823" s="1" t="s">
        <v>234</v>
      </c>
      <c r="B9823" s="1" t="s">
        <v>13</v>
      </c>
      <c r="C9823" s="2">
        <v>43890</v>
      </c>
      <c r="D9823" s="1" t="s">
        <v>161</v>
      </c>
      <c r="E9823" s="1"/>
      <c r="F9823" s="1" t="s">
        <v>6262</v>
      </c>
      <c r="G9823" s="3"/>
      <c r="H9823" s="3">
        <v>1400.88</v>
      </c>
      <c r="I9823" s="1" t="s">
        <v>83</v>
      </c>
      <c r="J9823" s="1" t="s">
        <v>230</v>
      </c>
      <c r="K9823" s="1" t="s">
        <v>12</v>
      </c>
      <c r="L9823" s="1" t="s">
        <v>17</v>
      </c>
    </row>
    <row r="9824" spans="1:12" x14ac:dyDescent="0.2">
      <c r="A9824" s="1" t="s">
        <v>234</v>
      </c>
      <c r="B9824" s="1" t="s">
        <v>13</v>
      </c>
      <c r="C9824" s="2">
        <v>43890</v>
      </c>
      <c r="D9824" s="1" t="s">
        <v>165</v>
      </c>
      <c r="E9824" s="1"/>
      <c r="F9824" s="1" t="s">
        <v>6263</v>
      </c>
      <c r="G9824" s="3">
        <v>1809.26</v>
      </c>
      <c r="H9824" s="3"/>
      <c r="I9824" s="1" t="s">
        <v>83</v>
      </c>
      <c r="J9824" s="1" t="s">
        <v>230</v>
      </c>
      <c r="K9824" s="1" t="s">
        <v>12</v>
      </c>
      <c r="L9824" s="1" t="s">
        <v>57</v>
      </c>
    </row>
    <row r="9825" spans="1:12" x14ac:dyDescent="0.2">
      <c r="A9825" s="1" t="s">
        <v>234</v>
      </c>
      <c r="B9825" s="1" t="s">
        <v>13</v>
      </c>
      <c r="C9825" s="2">
        <v>43890</v>
      </c>
      <c r="D9825" s="1" t="s">
        <v>167</v>
      </c>
      <c r="E9825" s="1"/>
      <c r="F9825" s="1" t="s">
        <v>5098</v>
      </c>
      <c r="G9825" s="3"/>
      <c r="H9825" s="3">
        <v>1003.9</v>
      </c>
      <c r="I9825" s="1" t="s">
        <v>83</v>
      </c>
      <c r="J9825" s="1" t="s">
        <v>230</v>
      </c>
      <c r="K9825" s="1" t="s">
        <v>12</v>
      </c>
      <c r="L9825" s="1" t="s">
        <v>73</v>
      </c>
    </row>
    <row r="9826" spans="1:12" x14ac:dyDescent="0.2">
      <c r="A9826" s="1" t="s">
        <v>234</v>
      </c>
      <c r="B9826" s="1" t="s">
        <v>13</v>
      </c>
      <c r="C9826" s="2">
        <v>43890</v>
      </c>
      <c r="D9826" s="1" t="s">
        <v>160</v>
      </c>
      <c r="E9826" s="1"/>
      <c r="F9826" s="1" t="s">
        <v>6264</v>
      </c>
      <c r="G9826" s="3"/>
      <c r="H9826" s="3">
        <v>431.6</v>
      </c>
      <c r="I9826" s="1" t="s">
        <v>83</v>
      </c>
      <c r="J9826" s="1" t="s">
        <v>181</v>
      </c>
      <c r="K9826" s="1" t="s">
        <v>12</v>
      </c>
      <c r="L9826" s="1" t="s">
        <v>3324</v>
      </c>
    </row>
    <row r="9827" spans="1:12" x14ac:dyDescent="0.2">
      <c r="A9827" s="1" t="s">
        <v>234</v>
      </c>
      <c r="B9827" s="1" t="s">
        <v>13</v>
      </c>
      <c r="C9827" s="2">
        <v>43890</v>
      </c>
      <c r="D9827" s="1" t="s">
        <v>4595</v>
      </c>
      <c r="E9827" s="1"/>
      <c r="F9827" s="1" t="s">
        <v>6265</v>
      </c>
      <c r="G9827" s="3">
        <v>72.05</v>
      </c>
      <c r="H9827" s="3"/>
      <c r="I9827" s="1" t="s">
        <v>83</v>
      </c>
      <c r="J9827" s="1" t="s">
        <v>181</v>
      </c>
      <c r="K9827" s="1" t="s">
        <v>12</v>
      </c>
      <c r="L9827" s="1" t="s">
        <v>47</v>
      </c>
    </row>
    <row r="9828" spans="1:12" x14ac:dyDescent="0.2">
      <c r="A9828" s="1" t="s">
        <v>234</v>
      </c>
      <c r="B9828" s="1" t="s">
        <v>13</v>
      </c>
      <c r="C9828" s="2">
        <v>43890</v>
      </c>
      <c r="D9828" s="1" t="s">
        <v>4614</v>
      </c>
      <c r="E9828" s="1"/>
      <c r="F9828" s="1" t="s">
        <v>6266</v>
      </c>
      <c r="G9828" s="3">
        <v>144.32</v>
      </c>
      <c r="H9828" s="3"/>
      <c r="I9828" s="1" t="s">
        <v>83</v>
      </c>
      <c r="J9828" s="1" t="s">
        <v>229</v>
      </c>
      <c r="K9828" s="1" t="s">
        <v>12</v>
      </c>
      <c r="L9828" s="1" t="s">
        <v>425</v>
      </c>
    </row>
    <row r="9829" spans="1:12" x14ac:dyDescent="0.2">
      <c r="A9829" s="1" t="s">
        <v>234</v>
      </c>
      <c r="B9829" s="1" t="s">
        <v>13</v>
      </c>
      <c r="C9829" s="2">
        <v>43890</v>
      </c>
      <c r="D9829" s="1" t="s">
        <v>166</v>
      </c>
      <c r="E9829" s="1"/>
      <c r="F9829" s="1" t="s">
        <v>6267</v>
      </c>
      <c r="G9829" s="3">
        <v>879</v>
      </c>
      <c r="H9829" s="3"/>
      <c r="I9829" s="1" t="s">
        <v>119</v>
      </c>
      <c r="J9829" s="1" t="s">
        <v>86</v>
      </c>
      <c r="K9829" s="1" t="s">
        <v>12</v>
      </c>
      <c r="L9829" s="1" t="s">
        <v>55</v>
      </c>
    </row>
    <row r="9830" spans="1:12" x14ac:dyDescent="0.2">
      <c r="A9830" s="1" t="s">
        <v>234</v>
      </c>
      <c r="B9830" s="1" t="s">
        <v>13</v>
      </c>
      <c r="C9830" s="2">
        <v>43890</v>
      </c>
      <c r="D9830" s="1" t="s">
        <v>160</v>
      </c>
      <c r="E9830" s="1"/>
      <c r="F9830" s="1" t="s">
        <v>6268</v>
      </c>
      <c r="G9830" s="3"/>
      <c r="H9830" s="3">
        <v>294</v>
      </c>
      <c r="I9830" s="1" t="s">
        <v>119</v>
      </c>
      <c r="J9830" s="1" t="s">
        <v>86</v>
      </c>
      <c r="K9830" s="1" t="s">
        <v>12</v>
      </c>
      <c r="L9830" s="1" t="s">
        <v>40</v>
      </c>
    </row>
    <row r="9831" spans="1:12" x14ac:dyDescent="0.2">
      <c r="A9831" s="1" t="s">
        <v>234</v>
      </c>
      <c r="B9831" s="1" t="s">
        <v>13</v>
      </c>
      <c r="C9831" s="2">
        <v>43890</v>
      </c>
      <c r="D9831" s="1" t="s">
        <v>160</v>
      </c>
      <c r="E9831" s="1"/>
      <c r="F9831" s="1" t="s">
        <v>6269</v>
      </c>
      <c r="G9831" s="3"/>
      <c r="H9831" s="3">
        <v>1848</v>
      </c>
      <c r="I9831" s="1" t="s">
        <v>119</v>
      </c>
      <c r="J9831" s="1" t="s">
        <v>86</v>
      </c>
      <c r="K9831" s="1" t="s">
        <v>12</v>
      </c>
      <c r="L9831" s="1" t="s">
        <v>393</v>
      </c>
    </row>
    <row r="9832" spans="1:12" x14ac:dyDescent="0.2">
      <c r="A9832" s="1" t="s">
        <v>234</v>
      </c>
      <c r="B9832" s="1" t="s">
        <v>13</v>
      </c>
      <c r="C9832" s="2">
        <v>43890</v>
      </c>
      <c r="D9832" s="1" t="s">
        <v>161</v>
      </c>
      <c r="E9832" s="1"/>
      <c r="F9832" s="1" t="s">
        <v>6270</v>
      </c>
      <c r="G9832" s="3"/>
      <c r="H9832" s="3">
        <v>1353.75</v>
      </c>
      <c r="I9832" s="1" t="s">
        <v>119</v>
      </c>
      <c r="J9832" s="1" t="s">
        <v>86</v>
      </c>
      <c r="K9832" s="1" t="s">
        <v>12</v>
      </c>
      <c r="L9832" s="1" t="s">
        <v>102</v>
      </c>
    </row>
    <row r="9833" spans="1:12" x14ac:dyDescent="0.2">
      <c r="A9833" s="1" t="s">
        <v>234</v>
      </c>
      <c r="B9833" s="1" t="s">
        <v>13</v>
      </c>
      <c r="C9833" s="2">
        <v>43890</v>
      </c>
      <c r="D9833" s="1" t="s">
        <v>161</v>
      </c>
      <c r="E9833" s="1"/>
      <c r="F9833" s="1" t="s">
        <v>6271</v>
      </c>
      <c r="G9833" s="3"/>
      <c r="H9833" s="3">
        <v>1330</v>
      </c>
      <c r="I9833" s="1" t="s">
        <v>119</v>
      </c>
      <c r="J9833" s="1" t="s">
        <v>86</v>
      </c>
      <c r="K9833" s="1" t="s">
        <v>12</v>
      </c>
      <c r="L9833" s="1" t="s">
        <v>103</v>
      </c>
    </row>
    <row r="9834" spans="1:12" x14ac:dyDescent="0.2">
      <c r="A9834" s="1" t="s">
        <v>234</v>
      </c>
      <c r="B9834" s="1" t="s">
        <v>13</v>
      </c>
      <c r="C9834" s="2">
        <v>43890</v>
      </c>
      <c r="D9834" s="1" t="s">
        <v>164</v>
      </c>
      <c r="E9834" s="1"/>
      <c r="F9834" s="1" t="s">
        <v>6272</v>
      </c>
      <c r="G9834" s="3">
        <v>1680</v>
      </c>
      <c r="H9834" s="3"/>
      <c r="I9834" s="1" t="s">
        <v>119</v>
      </c>
      <c r="J9834" s="1" t="s">
        <v>86</v>
      </c>
      <c r="K9834" s="1" t="s">
        <v>12</v>
      </c>
      <c r="L9834" s="1" t="s">
        <v>52</v>
      </c>
    </row>
    <row r="9835" spans="1:12" x14ac:dyDescent="0.2">
      <c r="A9835" s="1" t="s">
        <v>234</v>
      </c>
      <c r="B9835" s="1" t="s">
        <v>13</v>
      </c>
      <c r="C9835" s="2">
        <v>43890</v>
      </c>
      <c r="D9835" s="1" t="s">
        <v>164</v>
      </c>
      <c r="E9835" s="1"/>
      <c r="F9835" s="1" t="s">
        <v>6273</v>
      </c>
      <c r="G9835" s="3">
        <v>1060.5</v>
      </c>
      <c r="H9835" s="3"/>
      <c r="I9835" s="1" t="s">
        <v>119</v>
      </c>
      <c r="J9835" s="1" t="s">
        <v>86</v>
      </c>
      <c r="K9835" s="1" t="s">
        <v>12</v>
      </c>
      <c r="L9835" s="1" t="s">
        <v>2598</v>
      </c>
    </row>
    <row r="9836" spans="1:12" x14ac:dyDescent="0.2">
      <c r="A9836" s="1" t="s">
        <v>234</v>
      </c>
      <c r="B9836" s="1" t="s">
        <v>13</v>
      </c>
      <c r="C9836" s="2">
        <v>43890</v>
      </c>
      <c r="D9836" s="1" t="s">
        <v>164</v>
      </c>
      <c r="E9836" s="1"/>
      <c r="F9836" s="1" t="s">
        <v>6274</v>
      </c>
      <c r="G9836" s="3">
        <v>1664.25</v>
      </c>
      <c r="H9836" s="3"/>
      <c r="I9836" s="1" t="s">
        <v>119</v>
      </c>
      <c r="J9836" s="1" t="s">
        <v>86</v>
      </c>
      <c r="K9836" s="1" t="s">
        <v>12</v>
      </c>
      <c r="L9836" s="1" t="s">
        <v>88</v>
      </c>
    </row>
    <row r="9837" spans="1:12" x14ac:dyDescent="0.2">
      <c r="A9837" s="1" t="s">
        <v>234</v>
      </c>
      <c r="B9837" s="1" t="s">
        <v>13</v>
      </c>
      <c r="C9837" s="2">
        <v>43890</v>
      </c>
      <c r="D9837" s="1" t="s">
        <v>163</v>
      </c>
      <c r="E9837" s="1"/>
      <c r="F9837" s="1" t="s">
        <v>6275</v>
      </c>
      <c r="G9837" s="3"/>
      <c r="H9837" s="3">
        <v>950</v>
      </c>
      <c r="I9837" s="1" t="s">
        <v>119</v>
      </c>
      <c r="J9837" s="1" t="s">
        <v>86</v>
      </c>
      <c r="K9837" s="1" t="s">
        <v>12</v>
      </c>
      <c r="L9837" s="1" t="s">
        <v>109</v>
      </c>
    </row>
    <row r="9838" spans="1:12" x14ac:dyDescent="0.2">
      <c r="A9838" s="1" t="s">
        <v>234</v>
      </c>
      <c r="B9838" s="1" t="s">
        <v>13</v>
      </c>
      <c r="C9838" s="2">
        <v>43890</v>
      </c>
      <c r="D9838" s="1" t="s">
        <v>165</v>
      </c>
      <c r="E9838" s="1"/>
      <c r="F9838" s="1" t="s">
        <v>6276</v>
      </c>
      <c r="G9838" s="3">
        <v>840</v>
      </c>
      <c r="H9838" s="3"/>
      <c r="I9838" s="1" t="s">
        <v>119</v>
      </c>
      <c r="J9838" s="1" t="s">
        <v>86</v>
      </c>
      <c r="K9838" s="1" t="s">
        <v>12</v>
      </c>
      <c r="L9838" s="1" t="s">
        <v>566</v>
      </c>
    </row>
    <row r="9839" spans="1:12" x14ac:dyDescent="0.2">
      <c r="A9839" s="1" t="s">
        <v>234</v>
      </c>
      <c r="B9839" s="1" t="s">
        <v>13</v>
      </c>
      <c r="C9839" s="2">
        <v>43890</v>
      </c>
      <c r="D9839" s="1" t="s">
        <v>165</v>
      </c>
      <c r="E9839" s="1"/>
      <c r="F9839" s="1" t="s">
        <v>6277</v>
      </c>
      <c r="G9839" s="3">
        <v>875.9</v>
      </c>
      <c r="H9839" s="3"/>
      <c r="I9839" s="1" t="s">
        <v>119</v>
      </c>
      <c r="J9839" s="1" t="s">
        <v>86</v>
      </c>
      <c r="K9839" s="1" t="s">
        <v>12</v>
      </c>
      <c r="L9839" s="1" t="s">
        <v>69</v>
      </c>
    </row>
    <row r="9840" spans="1:12" x14ac:dyDescent="0.2">
      <c r="A9840" s="1" t="s">
        <v>234</v>
      </c>
      <c r="B9840" s="1" t="s">
        <v>13</v>
      </c>
      <c r="C9840" s="2">
        <v>43890</v>
      </c>
      <c r="D9840" s="1" t="s">
        <v>4625</v>
      </c>
      <c r="E9840" s="1"/>
      <c r="F9840" s="1" t="s">
        <v>6278</v>
      </c>
      <c r="G9840" s="3">
        <v>67.14</v>
      </c>
      <c r="H9840" s="3"/>
      <c r="I9840" s="1" t="s">
        <v>119</v>
      </c>
      <c r="J9840" s="1" t="s">
        <v>86</v>
      </c>
      <c r="K9840" s="1" t="s">
        <v>12</v>
      </c>
      <c r="L9840" s="1" t="s">
        <v>48</v>
      </c>
    </row>
    <row r="9841" spans="1:12" x14ac:dyDescent="0.2">
      <c r="A9841" s="1" t="s">
        <v>234</v>
      </c>
      <c r="B9841" s="1" t="s">
        <v>13</v>
      </c>
      <c r="C9841" s="2">
        <v>43890</v>
      </c>
      <c r="D9841" s="1" t="s">
        <v>167</v>
      </c>
      <c r="E9841" s="1"/>
      <c r="F9841" s="1" t="s">
        <v>6279</v>
      </c>
      <c r="G9841" s="3"/>
      <c r="H9841" s="3">
        <v>756</v>
      </c>
      <c r="I9841" s="1" t="s">
        <v>119</v>
      </c>
      <c r="J9841" s="1" t="s">
        <v>86</v>
      </c>
      <c r="K9841" s="1" t="s">
        <v>12</v>
      </c>
      <c r="L9841" s="1" t="s">
        <v>3701</v>
      </c>
    </row>
    <row r="9842" spans="1:12" x14ac:dyDescent="0.2">
      <c r="A9842" s="1" t="s">
        <v>234</v>
      </c>
      <c r="B9842" s="1" t="s">
        <v>13</v>
      </c>
      <c r="C9842" s="2">
        <v>43890</v>
      </c>
      <c r="D9842" s="1" t="s">
        <v>167</v>
      </c>
      <c r="E9842" s="1"/>
      <c r="F9842" s="1" t="s">
        <v>5739</v>
      </c>
      <c r="G9842" s="3"/>
      <c r="H9842" s="3">
        <v>1184.69</v>
      </c>
      <c r="I9842" s="1" t="s">
        <v>119</v>
      </c>
      <c r="J9842" s="1" t="s">
        <v>86</v>
      </c>
      <c r="K9842" s="1" t="s">
        <v>12</v>
      </c>
      <c r="L9842" s="1" t="s">
        <v>34</v>
      </c>
    </row>
    <row r="9843" spans="1:12" x14ac:dyDescent="0.2">
      <c r="A9843" s="1" t="s">
        <v>234</v>
      </c>
      <c r="B9843" s="1" t="s">
        <v>13</v>
      </c>
      <c r="C9843" s="2">
        <v>43890</v>
      </c>
      <c r="D9843" s="1" t="s">
        <v>166</v>
      </c>
      <c r="E9843" s="1"/>
      <c r="F9843" s="1" t="s">
        <v>4698</v>
      </c>
      <c r="G9843" s="3">
        <v>314.16000000000003</v>
      </c>
      <c r="H9843" s="3"/>
      <c r="I9843" s="1" t="s">
        <v>83</v>
      </c>
      <c r="J9843" s="1" t="s">
        <v>175</v>
      </c>
      <c r="K9843" s="1" t="s">
        <v>84</v>
      </c>
      <c r="L9843" s="1" t="s">
        <v>51</v>
      </c>
    </row>
    <row r="9844" spans="1:12" x14ac:dyDescent="0.2">
      <c r="A9844" s="1" t="s">
        <v>234</v>
      </c>
      <c r="B9844" s="1" t="s">
        <v>13</v>
      </c>
      <c r="C9844" s="2">
        <v>43890</v>
      </c>
      <c r="D9844" s="1" t="s">
        <v>161</v>
      </c>
      <c r="E9844" s="1"/>
      <c r="F9844" s="1" t="s">
        <v>5427</v>
      </c>
      <c r="G9844" s="3"/>
      <c r="H9844" s="3">
        <v>1097.51</v>
      </c>
      <c r="I9844" s="1" t="s">
        <v>179</v>
      </c>
      <c r="J9844" s="1" t="s">
        <v>89</v>
      </c>
      <c r="K9844" s="1" t="s">
        <v>12</v>
      </c>
      <c r="L9844" s="1" t="s">
        <v>28</v>
      </c>
    </row>
    <row r="9845" spans="1:12" x14ac:dyDescent="0.2">
      <c r="A9845" s="1" t="s">
        <v>234</v>
      </c>
      <c r="B9845" s="1" t="s">
        <v>13</v>
      </c>
      <c r="C9845" s="2">
        <v>43890</v>
      </c>
      <c r="D9845" s="1" t="s">
        <v>165</v>
      </c>
      <c r="E9845" s="1"/>
      <c r="F9845" s="1" t="s">
        <v>4848</v>
      </c>
      <c r="G9845" s="3">
        <v>35.229999999999997</v>
      </c>
      <c r="H9845" s="3"/>
      <c r="I9845" s="1" t="s">
        <v>179</v>
      </c>
      <c r="J9845" s="1" t="s">
        <v>89</v>
      </c>
      <c r="K9845" s="1" t="s">
        <v>84</v>
      </c>
      <c r="L9845" s="1" t="s">
        <v>63</v>
      </c>
    </row>
    <row r="9846" spans="1:12" x14ac:dyDescent="0.2">
      <c r="A9846" s="1" t="s">
        <v>234</v>
      </c>
      <c r="B9846" s="1" t="s">
        <v>13</v>
      </c>
      <c r="C9846" s="2">
        <v>43890</v>
      </c>
      <c r="D9846" s="1" t="s">
        <v>162</v>
      </c>
      <c r="E9846" s="1"/>
      <c r="F9846" s="1" t="s">
        <v>6280</v>
      </c>
      <c r="G9846" s="3">
        <v>840</v>
      </c>
      <c r="H9846" s="3"/>
      <c r="I9846" s="1" t="s">
        <v>85</v>
      </c>
      <c r="J9846" s="1" t="s">
        <v>125</v>
      </c>
      <c r="K9846" s="1" t="s">
        <v>12</v>
      </c>
      <c r="L9846" s="1" t="s">
        <v>1362</v>
      </c>
    </row>
    <row r="9847" spans="1:12" x14ac:dyDescent="0.2">
      <c r="A9847" s="1" t="s">
        <v>234</v>
      </c>
      <c r="B9847" s="1" t="s">
        <v>13</v>
      </c>
      <c r="C9847" s="2">
        <v>43890</v>
      </c>
      <c r="D9847" s="1" t="s">
        <v>4625</v>
      </c>
      <c r="E9847" s="1"/>
      <c r="F9847" s="1" t="s">
        <v>6281</v>
      </c>
      <c r="G9847" s="3">
        <v>96.41</v>
      </c>
      <c r="H9847" s="3"/>
      <c r="I9847" s="1" t="s">
        <v>177</v>
      </c>
      <c r="J9847" s="1" t="s">
        <v>178</v>
      </c>
      <c r="K9847" s="1" t="s">
        <v>12</v>
      </c>
      <c r="L9847" s="1" t="s">
        <v>56</v>
      </c>
    </row>
    <row r="9848" spans="1:12" x14ac:dyDescent="0.2">
      <c r="A9848" s="1" t="s">
        <v>234</v>
      </c>
      <c r="B9848" s="1" t="s">
        <v>13</v>
      </c>
      <c r="C9848" s="2">
        <v>43890</v>
      </c>
      <c r="D9848" s="1" t="s">
        <v>162</v>
      </c>
      <c r="E9848" s="1"/>
      <c r="F9848" s="1" t="s">
        <v>4915</v>
      </c>
      <c r="G9848" s="3">
        <v>266.93</v>
      </c>
      <c r="H9848" s="3"/>
      <c r="I9848" s="1" t="s">
        <v>123</v>
      </c>
      <c r="J9848" s="1" t="s">
        <v>124</v>
      </c>
      <c r="K9848" s="1" t="s">
        <v>84</v>
      </c>
      <c r="L9848" s="1" t="s">
        <v>241</v>
      </c>
    </row>
    <row r="9849" spans="1:12" x14ac:dyDescent="0.2">
      <c r="A9849" s="1" t="s">
        <v>234</v>
      </c>
      <c r="B9849" s="1" t="s">
        <v>13</v>
      </c>
      <c r="C9849" s="2">
        <v>43890</v>
      </c>
      <c r="D9849" s="1" t="s">
        <v>4614</v>
      </c>
      <c r="E9849" s="1"/>
      <c r="F9849" s="1" t="s">
        <v>4615</v>
      </c>
      <c r="G9849" s="3">
        <v>2.57</v>
      </c>
      <c r="H9849" s="3"/>
      <c r="I9849" s="1" t="s">
        <v>123</v>
      </c>
      <c r="J9849" s="1" t="s">
        <v>124</v>
      </c>
      <c r="K9849" s="1" t="s">
        <v>84</v>
      </c>
      <c r="L9849" s="1" t="s">
        <v>104</v>
      </c>
    </row>
    <row r="9850" spans="1:12" x14ac:dyDescent="0.2">
      <c r="A9850" s="1" t="s">
        <v>234</v>
      </c>
      <c r="B9850" s="1" t="s">
        <v>13</v>
      </c>
      <c r="C9850" s="2">
        <v>43890</v>
      </c>
      <c r="D9850" s="1" t="s">
        <v>166</v>
      </c>
      <c r="E9850" s="1"/>
      <c r="F9850" s="1" t="s">
        <v>4714</v>
      </c>
      <c r="G9850" s="3">
        <v>227.68</v>
      </c>
      <c r="H9850" s="3"/>
      <c r="I9850" s="1" t="s">
        <v>185</v>
      </c>
      <c r="J9850" s="1" t="s">
        <v>126</v>
      </c>
      <c r="K9850" s="1" t="s">
        <v>12</v>
      </c>
      <c r="L9850" s="1" t="s">
        <v>1592</v>
      </c>
    </row>
    <row r="9851" spans="1:12" x14ac:dyDescent="0.2">
      <c r="A9851" s="1" t="s">
        <v>234</v>
      </c>
      <c r="B9851" s="1" t="s">
        <v>13</v>
      </c>
      <c r="C9851" s="2">
        <v>43890</v>
      </c>
      <c r="D9851" s="1" t="s">
        <v>160</v>
      </c>
      <c r="E9851" s="1"/>
      <c r="F9851" s="1" t="s">
        <v>4762</v>
      </c>
      <c r="G9851" s="3"/>
      <c r="H9851" s="3">
        <v>306.27999999999997</v>
      </c>
      <c r="I9851" s="1" t="s">
        <v>185</v>
      </c>
      <c r="J9851" s="1" t="s">
        <v>126</v>
      </c>
      <c r="K9851" s="1" t="s">
        <v>12</v>
      </c>
      <c r="L9851" s="1" t="s">
        <v>261</v>
      </c>
    </row>
    <row r="9852" spans="1:12" x14ac:dyDescent="0.2">
      <c r="A9852" s="1" t="s">
        <v>234</v>
      </c>
      <c r="B9852" s="1" t="s">
        <v>13</v>
      </c>
      <c r="C9852" s="2">
        <v>43890</v>
      </c>
      <c r="D9852" s="1" t="s">
        <v>164</v>
      </c>
      <c r="E9852" s="1"/>
      <c r="F9852" s="1" t="s">
        <v>6282</v>
      </c>
      <c r="G9852" s="3">
        <v>294.58999999999997</v>
      </c>
      <c r="H9852" s="3"/>
      <c r="I9852" s="1" t="s">
        <v>185</v>
      </c>
      <c r="J9852" s="1" t="s">
        <v>126</v>
      </c>
      <c r="K9852" s="1" t="s">
        <v>12</v>
      </c>
      <c r="L9852" s="1" t="s">
        <v>1650</v>
      </c>
    </row>
    <row r="9853" spans="1:12" x14ac:dyDescent="0.2">
      <c r="A9853" s="1" t="s">
        <v>234</v>
      </c>
      <c r="B9853" s="1" t="s">
        <v>13</v>
      </c>
      <c r="C9853" s="2">
        <v>43890</v>
      </c>
      <c r="D9853" s="1" t="s">
        <v>166</v>
      </c>
      <c r="E9853" s="1"/>
      <c r="F9853" s="1" t="s">
        <v>5263</v>
      </c>
      <c r="G9853" s="3">
        <v>57.09</v>
      </c>
      <c r="H9853" s="3"/>
      <c r="I9853" s="1" t="s">
        <v>108</v>
      </c>
      <c r="J9853" s="1" t="s">
        <v>117</v>
      </c>
      <c r="K9853" s="1" t="s">
        <v>84</v>
      </c>
      <c r="L9853" s="1" t="s">
        <v>306</v>
      </c>
    </row>
    <row r="9854" spans="1:12" x14ac:dyDescent="0.2">
      <c r="A9854" s="1" t="s">
        <v>234</v>
      </c>
      <c r="B9854" s="1" t="s">
        <v>13</v>
      </c>
      <c r="C9854" s="2">
        <v>43890</v>
      </c>
      <c r="D9854" s="1" t="s">
        <v>161</v>
      </c>
      <c r="E9854" s="1"/>
      <c r="F9854" s="1" t="s">
        <v>5623</v>
      </c>
      <c r="G9854" s="3"/>
      <c r="H9854" s="3">
        <v>95.94</v>
      </c>
      <c r="I9854" s="1" t="s">
        <v>106</v>
      </c>
      <c r="J9854" s="1" t="s">
        <v>107</v>
      </c>
      <c r="K9854" s="1" t="s">
        <v>12</v>
      </c>
      <c r="L9854" s="1" t="s">
        <v>313</v>
      </c>
    </row>
    <row r="9855" spans="1:12" x14ac:dyDescent="0.2">
      <c r="A9855" s="1" t="s">
        <v>234</v>
      </c>
      <c r="B9855" s="1" t="s">
        <v>13</v>
      </c>
      <c r="C9855" s="2">
        <v>43890</v>
      </c>
      <c r="D9855" s="1" t="s">
        <v>160</v>
      </c>
      <c r="E9855" s="1"/>
      <c r="F9855" s="1" t="s">
        <v>4843</v>
      </c>
      <c r="G9855" s="3"/>
      <c r="H9855" s="3">
        <v>539.96</v>
      </c>
      <c r="I9855" s="1" t="s">
        <v>106</v>
      </c>
      <c r="J9855" s="1" t="s">
        <v>121</v>
      </c>
      <c r="K9855" s="1" t="s">
        <v>12</v>
      </c>
      <c r="L9855" s="1" t="s">
        <v>25</v>
      </c>
    </row>
    <row r="9856" spans="1:12" x14ac:dyDescent="0.2">
      <c r="A9856" s="1" t="s">
        <v>234</v>
      </c>
      <c r="B9856" s="1" t="s">
        <v>13</v>
      </c>
      <c r="C9856" s="2">
        <v>43890</v>
      </c>
      <c r="D9856" s="1" t="s">
        <v>164</v>
      </c>
      <c r="E9856" s="1"/>
      <c r="F9856" s="1" t="s">
        <v>6283</v>
      </c>
      <c r="G9856" s="3">
        <v>1360.06</v>
      </c>
      <c r="H9856" s="3"/>
      <c r="I9856" s="1" t="s">
        <v>106</v>
      </c>
      <c r="J9856" s="1" t="s">
        <v>121</v>
      </c>
      <c r="K9856" s="1" t="s">
        <v>12</v>
      </c>
      <c r="L9856" s="1" t="s">
        <v>65</v>
      </c>
    </row>
    <row r="9857" spans="1:12" x14ac:dyDescent="0.2">
      <c r="A9857" s="1" t="s">
        <v>234</v>
      </c>
      <c r="B9857" s="1" t="s">
        <v>13</v>
      </c>
      <c r="C9857" s="2">
        <v>43890</v>
      </c>
      <c r="D9857" s="1" t="s">
        <v>164</v>
      </c>
      <c r="E9857" s="1"/>
      <c r="F9857" s="1" t="s">
        <v>4953</v>
      </c>
      <c r="G9857" s="3">
        <v>103.65</v>
      </c>
      <c r="H9857" s="3"/>
      <c r="I9857" s="1" t="s">
        <v>87</v>
      </c>
      <c r="J9857" s="1" t="s">
        <v>116</v>
      </c>
      <c r="K9857" s="1" t="s">
        <v>84</v>
      </c>
      <c r="L9857" s="1" t="s">
        <v>2028</v>
      </c>
    </row>
    <row r="9858" spans="1:12" x14ac:dyDescent="0.2">
      <c r="A9858" s="1" t="s">
        <v>234</v>
      </c>
      <c r="B9858" s="1" t="s">
        <v>13</v>
      </c>
      <c r="C9858" s="2">
        <v>43890</v>
      </c>
      <c r="D9858" s="1" t="s">
        <v>163</v>
      </c>
      <c r="E9858" s="1"/>
      <c r="F9858" s="1" t="s">
        <v>4753</v>
      </c>
      <c r="G9858" s="3"/>
      <c r="H9858" s="3">
        <v>88.85</v>
      </c>
      <c r="I9858" s="1" t="s">
        <v>87</v>
      </c>
      <c r="J9858" s="1" t="s">
        <v>253</v>
      </c>
      <c r="K9858" s="1" t="s">
        <v>84</v>
      </c>
      <c r="L9858" s="1" t="s">
        <v>2028</v>
      </c>
    </row>
    <row r="9859" spans="1:12" x14ac:dyDescent="0.2">
      <c r="A9859" s="1" t="s">
        <v>234</v>
      </c>
      <c r="B9859" s="1" t="s">
        <v>13</v>
      </c>
      <c r="C9859" s="2">
        <v>43890</v>
      </c>
      <c r="D9859" s="1" t="s">
        <v>4595</v>
      </c>
      <c r="E9859" s="1"/>
      <c r="F9859" s="1" t="s">
        <v>6284</v>
      </c>
      <c r="G9859" s="3">
        <v>106.68</v>
      </c>
      <c r="H9859" s="3"/>
      <c r="I9859" s="1" t="s">
        <v>120</v>
      </c>
      <c r="J9859" s="1" t="s">
        <v>171</v>
      </c>
      <c r="K9859" s="1" t="s">
        <v>12</v>
      </c>
      <c r="L9859" s="1" t="s">
        <v>43</v>
      </c>
    </row>
    <row r="9860" spans="1:12" x14ac:dyDescent="0.2">
      <c r="A9860" s="1" t="s">
        <v>234</v>
      </c>
      <c r="B9860" s="1" t="s">
        <v>13</v>
      </c>
      <c r="C9860" s="2">
        <v>43890</v>
      </c>
      <c r="D9860" s="1" t="s">
        <v>165</v>
      </c>
      <c r="E9860" s="1"/>
      <c r="F9860" s="1" t="s">
        <v>6088</v>
      </c>
      <c r="G9860" s="3">
        <v>293.06</v>
      </c>
      <c r="H9860" s="3"/>
      <c r="I9860" s="1" t="s">
        <v>232</v>
      </c>
      <c r="J9860" s="1" t="s">
        <v>233</v>
      </c>
      <c r="K9860" s="1" t="s">
        <v>12</v>
      </c>
      <c r="L9860" s="1" t="s">
        <v>41</v>
      </c>
    </row>
    <row r="9861" spans="1:12" x14ac:dyDescent="0.2">
      <c r="A9861" s="1" t="s">
        <v>234</v>
      </c>
      <c r="B9861" s="1" t="s">
        <v>13</v>
      </c>
      <c r="C9861" s="2">
        <v>43890</v>
      </c>
      <c r="D9861" s="1" t="s">
        <v>165</v>
      </c>
      <c r="E9861" s="1"/>
      <c r="F9861" s="1" t="s">
        <v>6114</v>
      </c>
      <c r="G9861" s="3">
        <v>444</v>
      </c>
      <c r="H9861" s="3"/>
      <c r="I9861" s="1" t="s">
        <v>232</v>
      </c>
      <c r="J9861" s="1" t="s">
        <v>233</v>
      </c>
      <c r="K9861" s="1" t="s">
        <v>12</v>
      </c>
      <c r="L9861" s="1" t="s">
        <v>393</v>
      </c>
    </row>
    <row r="9862" spans="1:12" x14ac:dyDescent="0.2">
      <c r="A9862" s="1" t="s">
        <v>234</v>
      </c>
      <c r="B9862" s="1" t="s">
        <v>13</v>
      </c>
      <c r="C9862" s="2">
        <v>43890</v>
      </c>
      <c r="D9862" s="1" t="s">
        <v>164</v>
      </c>
      <c r="E9862" s="1"/>
      <c r="F9862" s="1" t="s">
        <v>6165</v>
      </c>
      <c r="G9862" s="3">
        <v>15</v>
      </c>
      <c r="H9862" s="3"/>
      <c r="I9862" s="1" t="s">
        <v>232</v>
      </c>
      <c r="J9862" s="1" t="s">
        <v>233</v>
      </c>
      <c r="K9862" s="1" t="s">
        <v>12</v>
      </c>
      <c r="L9862" s="1" t="s">
        <v>15</v>
      </c>
    </row>
    <row r="9863" spans="1:12" x14ac:dyDescent="0.2">
      <c r="A9863" s="1" t="s">
        <v>234</v>
      </c>
      <c r="B9863" s="1" t="s">
        <v>13</v>
      </c>
      <c r="C9863" s="2">
        <v>43890</v>
      </c>
      <c r="D9863" s="1" t="s">
        <v>4614</v>
      </c>
      <c r="E9863" s="1"/>
      <c r="F9863" s="1" t="s">
        <v>6285</v>
      </c>
      <c r="G9863" s="3">
        <v>203.33</v>
      </c>
      <c r="H9863" s="3"/>
      <c r="I9863" s="1" t="s">
        <v>120</v>
      </c>
      <c r="J9863" s="1" t="s">
        <v>171</v>
      </c>
      <c r="K9863" s="1" t="s">
        <v>12</v>
      </c>
      <c r="L9863" s="1" t="s">
        <v>473</v>
      </c>
    </row>
    <row r="9864" spans="1:12" x14ac:dyDescent="0.2">
      <c r="A9864" s="1" t="s">
        <v>234</v>
      </c>
      <c r="B9864" s="1" t="s">
        <v>13</v>
      </c>
      <c r="C9864" s="2">
        <v>43890</v>
      </c>
      <c r="D9864" s="1" t="s">
        <v>4595</v>
      </c>
      <c r="E9864" s="1"/>
      <c r="F9864" s="1" t="s">
        <v>6286</v>
      </c>
      <c r="G9864" s="3">
        <v>38.22</v>
      </c>
      <c r="H9864" s="3"/>
      <c r="I9864" s="1" t="s">
        <v>120</v>
      </c>
      <c r="J9864" s="1" t="s">
        <v>171</v>
      </c>
      <c r="K9864" s="1" t="s">
        <v>12</v>
      </c>
      <c r="L9864" s="1" t="s">
        <v>58</v>
      </c>
    </row>
    <row r="9865" spans="1:12" x14ac:dyDescent="0.2">
      <c r="A9865" s="1" t="s">
        <v>234</v>
      </c>
      <c r="B9865" s="1" t="s">
        <v>13</v>
      </c>
      <c r="C9865" s="2">
        <v>43890</v>
      </c>
      <c r="D9865" s="1" t="s">
        <v>167</v>
      </c>
      <c r="E9865" s="1"/>
      <c r="F9865" s="1" t="s">
        <v>6287</v>
      </c>
      <c r="G9865" s="3"/>
      <c r="H9865" s="3">
        <v>743.57</v>
      </c>
      <c r="I9865" s="1" t="s">
        <v>120</v>
      </c>
      <c r="J9865" s="1" t="s">
        <v>171</v>
      </c>
      <c r="K9865" s="1" t="s">
        <v>12</v>
      </c>
      <c r="L9865" s="1" t="s">
        <v>110</v>
      </c>
    </row>
    <row r="9866" spans="1:12" x14ac:dyDescent="0.2">
      <c r="A9866" s="1" t="s">
        <v>234</v>
      </c>
      <c r="B9866" s="1" t="s">
        <v>13</v>
      </c>
      <c r="C9866" s="2">
        <v>43890</v>
      </c>
      <c r="D9866" s="1" t="s">
        <v>4610</v>
      </c>
      <c r="E9866" s="1"/>
      <c r="F9866" s="1" t="s">
        <v>6288</v>
      </c>
      <c r="G9866" s="3">
        <v>2.77</v>
      </c>
      <c r="H9866" s="3"/>
      <c r="I9866" s="1" t="s">
        <v>120</v>
      </c>
      <c r="J9866" s="1" t="s">
        <v>171</v>
      </c>
      <c r="K9866" s="1" t="s">
        <v>12</v>
      </c>
      <c r="L9866" s="1" t="s">
        <v>59</v>
      </c>
    </row>
    <row r="9867" spans="1:12" x14ac:dyDescent="0.2">
      <c r="A9867" s="1" t="s">
        <v>234</v>
      </c>
      <c r="B9867" s="1" t="s">
        <v>13</v>
      </c>
      <c r="C9867" s="2">
        <v>43890</v>
      </c>
      <c r="D9867" s="1" t="s">
        <v>160</v>
      </c>
      <c r="E9867" s="1"/>
      <c r="F9867" s="1" t="s">
        <v>5943</v>
      </c>
      <c r="G9867" s="3"/>
      <c r="H9867" s="3">
        <v>579.54999999999995</v>
      </c>
      <c r="I9867" s="1" t="s">
        <v>120</v>
      </c>
      <c r="J9867" s="1" t="s">
        <v>171</v>
      </c>
      <c r="K9867" s="1" t="s">
        <v>12</v>
      </c>
      <c r="L9867" s="1" t="s">
        <v>34</v>
      </c>
    </row>
    <row r="9868" spans="1:12" x14ac:dyDescent="0.2">
      <c r="A9868" s="1" t="s">
        <v>234</v>
      </c>
      <c r="B9868" s="1" t="s">
        <v>13</v>
      </c>
      <c r="C9868" s="2">
        <v>43890</v>
      </c>
      <c r="D9868" s="1" t="s">
        <v>4614</v>
      </c>
      <c r="E9868" s="1"/>
      <c r="F9868" s="1" t="s">
        <v>4669</v>
      </c>
      <c r="G9868" s="3">
        <v>18.93</v>
      </c>
      <c r="H9868" s="3"/>
      <c r="I9868" s="1" t="s">
        <v>87</v>
      </c>
      <c r="J9868" s="1" t="s">
        <v>116</v>
      </c>
      <c r="K9868" s="1" t="s">
        <v>84</v>
      </c>
      <c r="L9868" s="1" t="s">
        <v>26</v>
      </c>
    </row>
    <row r="9869" spans="1:12" x14ac:dyDescent="0.2">
      <c r="A9869" s="1" t="s">
        <v>234</v>
      </c>
      <c r="B9869" s="1" t="s">
        <v>13</v>
      </c>
      <c r="C9869" s="2">
        <v>43890</v>
      </c>
      <c r="D9869" s="1" t="s">
        <v>4595</v>
      </c>
      <c r="E9869" s="1"/>
      <c r="F9869" s="1" t="s">
        <v>5669</v>
      </c>
      <c r="G9869" s="3">
        <v>50.6</v>
      </c>
      <c r="H9869" s="3"/>
      <c r="I9869" s="1" t="s">
        <v>87</v>
      </c>
      <c r="J9869" s="1" t="s">
        <v>116</v>
      </c>
      <c r="K9869" s="1" t="s">
        <v>84</v>
      </c>
      <c r="L9869" s="1" t="s">
        <v>300</v>
      </c>
    </row>
    <row r="9870" spans="1:12" x14ac:dyDescent="0.2">
      <c r="A9870" s="1" t="s">
        <v>234</v>
      </c>
      <c r="B9870" s="1" t="s">
        <v>13</v>
      </c>
      <c r="C9870" s="2">
        <v>43890</v>
      </c>
      <c r="D9870" s="1" t="s">
        <v>162</v>
      </c>
      <c r="E9870" s="1"/>
      <c r="F9870" s="1" t="s">
        <v>6073</v>
      </c>
      <c r="G9870" s="3">
        <v>824.13</v>
      </c>
      <c r="H9870" s="3"/>
      <c r="I9870" s="1" t="s">
        <v>87</v>
      </c>
      <c r="J9870" s="1" t="s">
        <v>116</v>
      </c>
      <c r="K9870" s="1" t="s">
        <v>84</v>
      </c>
      <c r="L9870" s="1" t="s">
        <v>300</v>
      </c>
    </row>
    <row r="9871" spans="1:12" x14ac:dyDescent="0.2">
      <c r="A9871" s="1" t="s">
        <v>234</v>
      </c>
      <c r="B9871" s="1" t="s">
        <v>13</v>
      </c>
      <c r="C9871" s="2">
        <v>43890</v>
      </c>
      <c r="D9871" s="1" t="s">
        <v>161</v>
      </c>
      <c r="E9871" s="1"/>
      <c r="F9871" s="1" t="s">
        <v>4811</v>
      </c>
      <c r="G9871" s="3"/>
      <c r="H9871" s="3">
        <v>130.85</v>
      </c>
      <c r="I9871" s="1" t="s">
        <v>87</v>
      </c>
      <c r="J9871" s="1" t="s">
        <v>116</v>
      </c>
      <c r="K9871" s="1" t="s">
        <v>12</v>
      </c>
      <c r="L9871" s="1" t="s">
        <v>1047</v>
      </c>
    </row>
    <row r="9872" spans="1:12" x14ac:dyDescent="0.2">
      <c r="A9872" s="1" t="s">
        <v>234</v>
      </c>
      <c r="B9872" s="1" t="s">
        <v>13</v>
      </c>
      <c r="C9872" s="2">
        <v>43890</v>
      </c>
      <c r="D9872" s="1" t="s">
        <v>161</v>
      </c>
      <c r="E9872" s="1"/>
      <c r="F9872" s="1" t="s">
        <v>4955</v>
      </c>
      <c r="G9872" s="3"/>
      <c r="H9872" s="3">
        <v>736.66</v>
      </c>
      <c r="I9872" s="1" t="s">
        <v>87</v>
      </c>
      <c r="J9872" s="1" t="s">
        <v>116</v>
      </c>
      <c r="K9872" s="1" t="s">
        <v>84</v>
      </c>
      <c r="L9872" s="1" t="s">
        <v>104</v>
      </c>
    </row>
    <row r="9873" spans="1:12" x14ac:dyDescent="0.2">
      <c r="A9873" s="1" t="s">
        <v>234</v>
      </c>
      <c r="B9873" s="1" t="s">
        <v>13</v>
      </c>
      <c r="C9873" s="2">
        <v>43890</v>
      </c>
      <c r="D9873" s="1" t="s">
        <v>165</v>
      </c>
      <c r="E9873" s="1"/>
      <c r="F9873" s="1" t="s">
        <v>5443</v>
      </c>
      <c r="G9873" s="3">
        <v>32.31</v>
      </c>
      <c r="H9873" s="3"/>
      <c r="I9873" s="1" t="s">
        <v>108</v>
      </c>
      <c r="J9873" s="1" t="s">
        <v>117</v>
      </c>
      <c r="K9873" s="1" t="s">
        <v>84</v>
      </c>
      <c r="L9873" s="1" t="s">
        <v>111</v>
      </c>
    </row>
    <row r="9874" spans="1:12" x14ac:dyDescent="0.2">
      <c r="A9874" s="1" t="s">
        <v>234</v>
      </c>
      <c r="B9874" s="1" t="s">
        <v>13</v>
      </c>
      <c r="C9874" s="2">
        <v>43890</v>
      </c>
      <c r="D9874" s="1" t="s">
        <v>4614</v>
      </c>
      <c r="E9874" s="1"/>
      <c r="F9874" s="1" t="s">
        <v>6289</v>
      </c>
      <c r="G9874" s="3">
        <v>85.54</v>
      </c>
      <c r="H9874" s="3"/>
      <c r="I9874" s="1" t="s">
        <v>106</v>
      </c>
      <c r="J9874" s="1" t="s">
        <v>122</v>
      </c>
      <c r="K9874" s="1" t="s">
        <v>12</v>
      </c>
      <c r="L9874" s="1" t="s">
        <v>27</v>
      </c>
    </row>
    <row r="9875" spans="1:12" x14ac:dyDescent="0.2">
      <c r="A9875" s="1" t="s">
        <v>234</v>
      </c>
      <c r="B9875" s="1" t="s">
        <v>13</v>
      </c>
      <c r="C9875" s="2">
        <v>43890</v>
      </c>
      <c r="D9875" s="1" t="s">
        <v>4610</v>
      </c>
      <c r="E9875" s="1"/>
      <c r="F9875" s="1" t="s">
        <v>5369</v>
      </c>
      <c r="G9875" s="3">
        <v>106.35</v>
      </c>
      <c r="H9875" s="3"/>
      <c r="I9875" s="1" t="s">
        <v>185</v>
      </c>
      <c r="J9875" s="1" t="s">
        <v>126</v>
      </c>
      <c r="K9875" s="1" t="s">
        <v>12</v>
      </c>
      <c r="L9875" s="1" t="s">
        <v>49</v>
      </c>
    </row>
    <row r="9876" spans="1:12" x14ac:dyDescent="0.2">
      <c r="A9876" s="1" t="s">
        <v>234</v>
      </c>
      <c r="B9876" s="1" t="s">
        <v>13</v>
      </c>
      <c r="C9876" s="2">
        <v>43890</v>
      </c>
      <c r="D9876" s="1" t="s">
        <v>162</v>
      </c>
      <c r="E9876" s="1"/>
      <c r="F9876" s="1" t="s">
        <v>5333</v>
      </c>
      <c r="G9876" s="3">
        <v>247.89</v>
      </c>
      <c r="H9876" s="3"/>
      <c r="I9876" s="1" t="s">
        <v>185</v>
      </c>
      <c r="J9876" s="1" t="s">
        <v>126</v>
      </c>
      <c r="K9876" s="1" t="s">
        <v>12</v>
      </c>
      <c r="L9876" s="1" t="s">
        <v>304</v>
      </c>
    </row>
    <row r="9877" spans="1:12" x14ac:dyDescent="0.2">
      <c r="A9877" s="1" t="s">
        <v>234</v>
      </c>
      <c r="B9877" s="1" t="s">
        <v>13</v>
      </c>
      <c r="C9877" s="2">
        <v>43890</v>
      </c>
      <c r="D9877" s="1" t="s">
        <v>163</v>
      </c>
      <c r="E9877" s="1"/>
      <c r="F9877" s="1" t="s">
        <v>4991</v>
      </c>
      <c r="G9877" s="3"/>
      <c r="H9877" s="3">
        <v>455.56</v>
      </c>
      <c r="I9877" s="1" t="s">
        <v>185</v>
      </c>
      <c r="J9877" s="1" t="s">
        <v>126</v>
      </c>
      <c r="K9877" s="1" t="s">
        <v>12</v>
      </c>
      <c r="L9877" s="1" t="s">
        <v>77</v>
      </c>
    </row>
    <row r="9878" spans="1:12" x14ac:dyDescent="0.2">
      <c r="A9878" s="1" t="s">
        <v>234</v>
      </c>
      <c r="B9878" s="1" t="s">
        <v>13</v>
      </c>
      <c r="C9878" s="2">
        <v>43890</v>
      </c>
      <c r="D9878" s="1" t="s">
        <v>4610</v>
      </c>
      <c r="E9878" s="1"/>
      <c r="F9878" s="1" t="s">
        <v>5588</v>
      </c>
      <c r="G9878" s="3">
        <v>4.8899999999999997</v>
      </c>
      <c r="H9878" s="3"/>
      <c r="I9878" s="1" t="s">
        <v>123</v>
      </c>
      <c r="J9878" s="1" t="s">
        <v>124</v>
      </c>
      <c r="K9878" s="1" t="s">
        <v>84</v>
      </c>
      <c r="L9878" s="1" t="s">
        <v>51</v>
      </c>
    </row>
    <row r="9879" spans="1:12" x14ac:dyDescent="0.2">
      <c r="A9879" s="1" t="s">
        <v>234</v>
      </c>
      <c r="B9879" s="1" t="s">
        <v>13</v>
      </c>
      <c r="C9879" s="2">
        <v>43890</v>
      </c>
      <c r="D9879" s="1" t="s">
        <v>163</v>
      </c>
      <c r="E9879" s="1"/>
      <c r="F9879" s="1" t="s">
        <v>4959</v>
      </c>
      <c r="G9879" s="3"/>
      <c r="H9879" s="3">
        <v>202.43</v>
      </c>
      <c r="I9879" s="1" t="s">
        <v>123</v>
      </c>
      <c r="J9879" s="1" t="s">
        <v>124</v>
      </c>
      <c r="K9879" s="1" t="s">
        <v>84</v>
      </c>
      <c r="L9879" s="1" t="s">
        <v>241</v>
      </c>
    </row>
    <row r="9880" spans="1:12" x14ac:dyDescent="0.2">
      <c r="A9880" s="1" t="s">
        <v>234</v>
      </c>
      <c r="B9880" s="1" t="s">
        <v>13</v>
      </c>
      <c r="C9880" s="2">
        <v>43890</v>
      </c>
      <c r="D9880" s="1" t="s">
        <v>166</v>
      </c>
      <c r="E9880" s="1"/>
      <c r="F9880" s="1" t="s">
        <v>5790</v>
      </c>
      <c r="G9880" s="3">
        <v>547.87</v>
      </c>
      <c r="H9880" s="3"/>
      <c r="I9880" s="1" t="s">
        <v>123</v>
      </c>
      <c r="J9880" s="1" t="s">
        <v>124</v>
      </c>
      <c r="K9880" s="1" t="s">
        <v>12</v>
      </c>
      <c r="L9880" s="1" t="s">
        <v>1650</v>
      </c>
    </row>
    <row r="9881" spans="1:12" x14ac:dyDescent="0.2">
      <c r="A9881" s="1" t="s">
        <v>234</v>
      </c>
      <c r="B9881" s="1" t="s">
        <v>13</v>
      </c>
      <c r="C9881" s="2">
        <v>43890</v>
      </c>
      <c r="D9881" s="1" t="s">
        <v>4619</v>
      </c>
      <c r="E9881" s="1"/>
      <c r="F9881" s="1" t="s">
        <v>5615</v>
      </c>
      <c r="G9881" s="3">
        <v>42.35</v>
      </c>
      <c r="H9881" s="3"/>
      <c r="I9881" s="1" t="s">
        <v>177</v>
      </c>
      <c r="J9881" s="1" t="s">
        <v>178</v>
      </c>
      <c r="K9881" s="1" t="s">
        <v>12</v>
      </c>
      <c r="L9881" s="1" t="s">
        <v>31</v>
      </c>
    </row>
    <row r="9882" spans="1:12" x14ac:dyDescent="0.2">
      <c r="A9882" s="1" t="s">
        <v>234</v>
      </c>
      <c r="B9882" s="1" t="s">
        <v>13</v>
      </c>
      <c r="C9882" s="2">
        <v>43890</v>
      </c>
      <c r="D9882" s="1" t="s">
        <v>165</v>
      </c>
      <c r="E9882" s="1"/>
      <c r="F9882" s="1" t="s">
        <v>6290</v>
      </c>
      <c r="G9882" s="3">
        <v>923</v>
      </c>
      <c r="H9882" s="3"/>
      <c r="I9882" s="1" t="s">
        <v>85</v>
      </c>
      <c r="J9882" s="1" t="s">
        <v>125</v>
      </c>
      <c r="K9882" s="1" t="s">
        <v>12</v>
      </c>
      <c r="L9882" s="1" t="s">
        <v>456</v>
      </c>
    </row>
    <row r="9883" spans="1:12" x14ac:dyDescent="0.2">
      <c r="A9883" s="1" t="s">
        <v>234</v>
      </c>
      <c r="B9883" s="1" t="s">
        <v>13</v>
      </c>
      <c r="C9883" s="2">
        <v>43890</v>
      </c>
      <c r="D9883" s="1" t="s">
        <v>163</v>
      </c>
      <c r="E9883" s="1"/>
      <c r="F9883" s="1" t="s">
        <v>4725</v>
      </c>
      <c r="G9883" s="3"/>
      <c r="H9883" s="3">
        <v>146.13999999999999</v>
      </c>
      <c r="I9883" s="1" t="s">
        <v>85</v>
      </c>
      <c r="J9883" s="1" t="s">
        <v>125</v>
      </c>
      <c r="K9883" s="1" t="s">
        <v>84</v>
      </c>
      <c r="L9883" s="1" t="s">
        <v>51</v>
      </c>
    </row>
    <row r="9884" spans="1:12" x14ac:dyDescent="0.2">
      <c r="A9884" s="1" t="s">
        <v>234</v>
      </c>
      <c r="B9884" s="1" t="s">
        <v>13</v>
      </c>
      <c r="C9884" s="2">
        <v>43890</v>
      </c>
      <c r="D9884" s="1" t="s">
        <v>4619</v>
      </c>
      <c r="E9884" s="1"/>
      <c r="F9884" s="1" t="s">
        <v>4884</v>
      </c>
      <c r="G9884" s="3">
        <v>28.33</v>
      </c>
      <c r="H9884" s="3"/>
      <c r="I9884" s="1" t="s">
        <v>179</v>
      </c>
      <c r="J9884" s="1" t="s">
        <v>89</v>
      </c>
      <c r="K9884" s="1" t="s">
        <v>12</v>
      </c>
      <c r="L9884" s="1" t="s">
        <v>28</v>
      </c>
    </row>
    <row r="9885" spans="1:12" x14ac:dyDescent="0.2">
      <c r="A9885" s="1" t="s">
        <v>234</v>
      </c>
      <c r="B9885" s="1" t="s">
        <v>13</v>
      </c>
      <c r="C9885" s="2">
        <v>43890</v>
      </c>
      <c r="D9885" s="1" t="s">
        <v>162</v>
      </c>
      <c r="E9885" s="1"/>
      <c r="F9885" s="1" t="s">
        <v>5484</v>
      </c>
      <c r="G9885" s="3">
        <v>31.21</v>
      </c>
      <c r="H9885" s="3"/>
      <c r="I9885" s="1" t="s">
        <v>179</v>
      </c>
      <c r="J9885" s="1" t="s">
        <v>89</v>
      </c>
      <c r="K9885" s="1" t="s">
        <v>84</v>
      </c>
      <c r="L9885" s="1" t="s">
        <v>306</v>
      </c>
    </row>
    <row r="9886" spans="1:12" x14ac:dyDescent="0.2">
      <c r="A9886" s="1" t="s">
        <v>234</v>
      </c>
      <c r="B9886" s="1" t="s">
        <v>13</v>
      </c>
      <c r="C9886" s="2">
        <v>43890</v>
      </c>
      <c r="D9886" s="1" t="s">
        <v>165</v>
      </c>
      <c r="E9886" s="1"/>
      <c r="F9886" s="1" t="s">
        <v>5963</v>
      </c>
      <c r="G9886" s="3">
        <v>341.46</v>
      </c>
      <c r="H9886" s="3"/>
      <c r="I9886" s="1" t="s">
        <v>179</v>
      </c>
      <c r="J9886" s="1" t="s">
        <v>89</v>
      </c>
      <c r="K9886" s="1" t="s">
        <v>12</v>
      </c>
      <c r="L9886" s="1" t="s">
        <v>49</v>
      </c>
    </row>
    <row r="9887" spans="1:12" x14ac:dyDescent="0.2">
      <c r="A9887" s="1" t="s">
        <v>234</v>
      </c>
      <c r="B9887" s="1" t="s">
        <v>13</v>
      </c>
      <c r="C9887" s="2">
        <v>43890</v>
      </c>
      <c r="D9887" s="1" t="s">
        <v>161</v>
      </c>
      <c r="E9887" s="1"/>
      <c r="F9887" s="1" t="s">
        <v>4812</v>
      </c>
      <c r="G9887" s="3"/>
      <c r="H9887" s="3">
        <v>217.96</v>
      </c>
      <c r="I9887" s="1" t="s">
        <v>83</v>
      </c>
      <c r="J9887" s="1" t="s">
        <v>175</v>
      </c>
      <c r="K9887" s="1" t="s">
        <v>84</v>
      </c>
      <c r="L9887" s="1" t="s">
        <v>26</v>
      </c>
    </row>
    <row r="9888" spans="1:12" x14ac:dyDescent="0.2">
      <c r="A9888" s="1" t="s">
        <v>234</v>
      </c>
      <c r="B9888" s="1" t="s">
        <v>13</v>
      </c>
      <c r="C9888" s="2">
        <v>43890</v>
      </c>
      <c r="D9888" s="1" t="s">
        <v>4595</v>
      </c>
      <c r="E9888" s="1"/>
      <c r="F9888" s="1" t="s">
        <v>6291</v>
      </c>
      <c r="G9888" s="3">
        <v>6.56</v>
      </c>
      <c r="H9888" s="3"/>
      <c r="I9888" s="1" t="s">
        <v>119</v>
      </c>
      <c r="J9888" s="1" t="s">
        <v>86</v>
      </c>
      <c r="K9888" s="1" t="s">
        <v>12</v>
      </c>
      <c r="L9888" s="1" t="s">
        <v>294</v>
      </c>
    </row>
    <row r="9889" spans="1:12" x14ac:dyDescent="0.2">
      <c r="A9889" s="1" t="s">
        <v>234</v>
      </c>
      <c r="B9889" s="1" t="s">
        <v>13</v>
      </c>
      <c r="C9889" s="2">
        <v>43890</v>
      </c>
      <c r="D9889" s="1" t="s">
        <v>167</v>
      </c>
      <c r="E9889" s="1"/>
      <c r="F9889" s="1" t="s">
        <v>6292</v>
      </c>
      <c r="G9889" s="3"/>
      <c r="H9889" s="3">
        <v>997.94</v>
      </c>
      <c r="I9889" s="1" t="s">
        <v>119</v>
      </c>
      <c r="J9889" s="1" t="s">
        <v>86</v>
      </c>
      <c r="K9889" s="1" t="s">
        <v>12</v>
      </c>
      <c r="L9889" s="1" t="s">
        <v>294</v>
      </c>
    </row>
    <row r="9890" spans="1:12" x14ac:dyDescent="0.2">
      <c r="A9890" s="1" t="s">
        <v>234</v>
      </c>
      <c r="B9890" s="1" t="s">
        <v>13</v>
      </c>
      <c r="C9890" s="2">
        <v>43890</v>
      </c>
      <c r="D9890" s="1" t="s">
        <v>167</v>
      </c>
      <c r="E9890" s="1"/>
      <c r="F9890" s="1" t="s">
        <v>6293</v>
      </c>
      <c r="G9890" s="3"/>
      <c r="H9890" s="3">
        <v>780</v>
      </c>
      <c r="I9890" s="1" t="s">
        <v>119</v>
      </c>
      <c r="J9890" s="1" t="s">
        <v>86</v>
      </c>
      <c r="K9890" s="1" t="s">
        <v>12</v>
      </c>
      <c r="L9890" s="1" t="s">
        <v>342</v>
      </c>
    </row>
    <row r="9891" spans="1:12" x14ac:dyDescent="0.2">
      <c r="A9891" s="1" t="s">
        <v>234</v>
      </c>
      <c r="B9891" s="1" t="s">
        <v>13</v>
      </c>
      <c r="C9891" s="2">
        <v>43890</v>
      </c>
      <c r="D9891" s="1" t="s">
        <v>167</v>
      </c>
      <c r="E9891" s="1"/>
      <c r="F9891" s="1" t="s">
        <v>6294</v>
      </c>
      <c r="G9891" s="3"/>
      <c r="H9891" s="3">
        <v>1232.46</v>
      </c>
      <c r="I9891" s="1" t="s">
        <v>119</v>
      </c>
      <c r="J9891" s="1" t="s">
        <v>86</v>
      </c>
      <c r="K9891" s="1" t="s">
        <v>12</v>
      </c>
      <c r="L9891" s="1" t="s">
        <v>427</v>
      </c>
    </row>
    <row r="9892" spans="1:12" x14ac:dyDescent="0.2">
      <c r="A9892" s="1" t="s">
        <v>234</v>
      </c>
      <c r="B9892" s="1" t="s">
        <v>13</v>
      </c>
      <c r="C9892" s="2">
        <v>43890</v>
      </c>
      <c r="D9892" s="1" t="s">
        <v>162</v>
      </c>
      <c r="E9892" s="1"/>
      <c r="F9892" s="1" t="s">
        <v>6295</v>
      </c>
      <c r="G9892" s="3">
        <v>1532.4</v>
      </c>
      <c r="H9892" s="3"/>
      <c r="I9892" s="1" t="s">
        <v>119</v>
      </c>
      <c r="J9892" s="1" t="s">
        <v>86</v>
      </c>
      <c r="K9892" s="1" t="s">
        <v>12</v>
      </c>
      <c r="L9892" s="1" t="s">
        <v>54</v>
      </c>
    </row>
    <row r="9893" spans="1:12" x14ac:dyDescent="0.2">
      <c r="A9893" s="1" t="s">
        <v>234</v>
      </c>
      <c r="B9893" s="1" t="s">
        <v>13</v>
      </c>
      <c r="C9893" s="2">
        <v>43890</v>
      </c>
      <c r="D9893" s="1" t="s">
        <v>162</v>
      </c>
      <c r="E9893" s="1"/>
      <c r="F9893" s="1" t="s">
        <v>6296</v>
      </c>
      <c r="G9893" s="3">
        <v>423</v>
      </c>
      <c r="H9893" s="3"/>
      <c r="I9893" s="1" t="s">
        <v>119</v>
      </c>
      <c r="J9893" s="1" t="s">
        <v>86</v>
      </c>
      <c r="K9893" s="1" t="s">
        <v>12</v>
      </c>
      <c r="L9893" s="1" t="s">
        <v>449</v>
      </c>
    </row>
    <row r="9894" spans="1:12" x14ac:dyDescent="0.2">
      <c r="A9894" s="1" t="s">
        <v>234</v>
      </c>
      <c r="B9894" s="1" t="s">
        <v>13</v>
      </c>
      <c r="C9894" s="2">
        <v>43890</v>
      </c>
      <c r="D9894" s="1" t="s">
        <v>165</v>
      </c>
      <c r="E9894" s="1"/>
      <c r="F9894" s="1" t="s">
        <v>6297</v>
      </c>
      <c r="G9894" s="3">
        <v>969</v>
      </c>
      <c r="H9894" s="3"/>
      <c r="I9894" s="1" t="s">
        <v>119</v>
      </c>
      <c r="J9894" s="1" t="s">
        <v>86</v>
      </c>
      <c r="K9894" s="1" t="s">
        <v>12</v>
      </c>
      <c r="L9894" s="1" t="s">
        <v>283</v>
      </c>
    </row>
    <row r="9895" spans="1:12" x14ac:dyDescent="0.2">
      <c r="A9895" s="1" t="s">
        <v>234</v>
      </c>
      <c r="B9895" s="1" t="s">
        <v>13</v>
      </c>
      <c r="C9895" s="2">
        <v>43890</v>
      </c>
      <c r="D9895" s="1" t="s">
        <v>165</v>
      </c>
      <c r="E9895" s="1"/>
      <c r="F9895" s="1" t="s">
        <v>6298</v>
      </c>
      <c r="G9895" s="3">
        <v>994.7</v>
      </c>
      <c r="H9895" s="3"/>
      <c r="I9895" s="1" t="s">
        <v>119</v>
      </c>
      <c r="J9895" s="1" t="s">
        <v>86</v>
      </c>
      <c r="K9895" s="1" t="s">
        <v>12</v>
      </c>
      <c r="L9895" s="1" t="s">
        <v>72</v>
      </c>
    </row>
    <row r="9896" spans="1:12" x14ac:dyDescent="0.2">
      <c r="A9896" s="1" t="s">
        <v>234</v>
      </c>
      <c r="B9896" s="1" t="s">
        <v>13</v>
      </c>
      <c r="C9896" s="2">
        <v>43890</v>
      </c>
      <c r="D9896" s="1" t="s">
        <v>163</v>
      </c>
      <c r="E9896" s="1"/>
      <c r="F9896" s="1" t="s">
        <v>4672</v>
      </c>
      <c r="G9896" s="3"/>
      <c r="H9896" s="3">
        <v>196.59</v>
      </c>
      <c r="I9896" s="1" t="s">
        <v>119</v>
      </c>
      <c r="J9896" s="1" t="s">
        <v>86</v>
      </c>
      <c r="K9896" s="1" t="s">
        <v>84</v>
      </c>
      <c r="L9896" s="1" t="s">
        <v>409</v>
      </c>
    </row>
    <row r="9897" spans="1:12" x14ac:dyDescent="0.2">
      <c r="A9897" s="1" t="s">
        <v>234</v>
      </c>
      <c r="B9897" s="1" t="s">
        <v>13</v>
      </c>
      <c r="C9897" s="2">
        <v>43890</v>
      </c>
      <c r="D9897" s="1" t="s">
        <v>163</v>
      </c>
      <c r="E9897" s="1"/>
      <c r="F9897" s="1" t="s">
        <v>6299</v>
      </c>
      <c r="G9897" s="3"/>
      <c r="H9897" s="3">
        <v>867</v>
      </c>
      <c r="I9897" s="1" t="s">
        <v>119</v>
      </c>
      <c r="J9897" s="1" t="s">
        <v>86</v>
      </c>
      <c r="K9897" s="1" t="s">
        <v>12</v>
      </c>
      <c r="L9897" s="1" t="s">
        <v>248</v>
      </c>
    </row>
    <row r="9898" spans="1:12" x14ac:dyDescent="0.2">
      <c r="A9898" s="1" t="s">
        <v>234</v>
      </c>
      <c r="B9898" s="1" t="s">
        <v>13</v>
      </c>
      <c r="C9898" s="2">
        <v>43890</v>
      </c>
      <c r="D9898" s="1" t="s">
        <v>164</v>
      </c>
      <c r="E9898" s="1"/>
      <c r="F9898" s="1" t="s">
        <v>5265</v>
      </c>
      <c r="G9898" s="3">
        <v>1444.78</v>
      </c>
      <c r="H9898" s="3"/>
      <c r="I9898" s="1" t="s">
        <v>119</v>
      </c>
      <c r="J9898" s="1" t="s">
        <v>86</v>
      </c>
      <c r="K9898" s="1" t="s">
        <v>12</v>
      </c>
      <c r="L9898" s="1" t="s">
        <v>2511</v>
      </c>
    </row>
    <row r="9899" spans="1:12" x14ac:dyDescent="0.2">
      <c r="A9899" s="1" t="s">
        <v>234</v>
      </c>
      <c r="B9899" s="1" t="s">
        <v>13</v>
      </c>
      <c r="C9899" s="2">
        <v>43890</v>
      </c>
      <c r="D9899" s="1" t="s">
        <v>164</v>
      </c>
      <c r="E9899" s="1"/>
      <c r="F9899" s="1" t="s">
        <v>6300</v>
      </c>
      <c r="G9899" s="3">
        <v>1563.78</v>
      </c>
      <c r="H9899" s="3"/>
      <c r="I9899" s="1" t="s">
        <v>119</v>
      </c>
      <c r="J9899" s="1" t="s">
        <v>86</v>
      </c>
      <c r="K9899" s="1" t="s">
        <v>12</v>
      </c>
      <c r="L9899" s="1" t="s">
        <v>54</v>
      </c>
    </row>
    <row r="9900" spans="1:12" x14ac:dyDescent="0.2">
      <c r="A9900" s="1" t="s">
        <v>234</v>
      </c>
      <c r="B9900" s="1" t="s">
        <v>13</v>
      </c>
      <c r="C9900" s="2">
        <v>43890</v>
      </c>
      <c r="D9900" s="1" t="s">
        <v>164</v>
      </c>
      <c r="E9900" s="1"/>
      <c r="F9900" s="1" t="s">
        <v>6301</v>
      </c>
      <c r="G9900" s="3">
        <v>1143.75</v>
      </c>
      <c r="H9900" s="3"/>
      <c r="I9900" s="1" t="s">
        <v>119</v>
      </c>
      <c r="J9900" s="1" t="s">
        <v>86</v>
      </c>
      <c r="K9900" s="1" t="s">
        <v>12</v>
      </c>
      <c r="L9900" s="1" t="s">
        <v>1098</v>
      </c>
    </row>
    <row r="9901" spans="1:12" x14ac:dyDescent="0.2">
      <c r="A9901" s="1" t="s">
        <v>234</v>
      </c>
      <c r="B9901" s="1" t="s">
        <v>13</v>
      </c>
      <c r="C9901" s="2">
        <v>43890</v>
      </c>
      <c r="D9901" s="1" t="s">
        <v>161</v>
      </c>
      <c r="E9901" s="1"/>
      <c r="F9901" s="1" t="s">
        <v>6302</v>
      </c>
      <c r="G9901" s="3"/>
      <c r="H9901" s="3">
        <v>1011.5</v>
      </c>
      <c r="I9901" s="1" t="s">
        <v>119</v>
      </c>
      <c r="J9901" s="1" t="s">
        <v>86</v>
      </c>
      <c r="K9901" s="1" t="s">
        <v>12</v>
      </c>
      <c r="L9901" s="1" t="s">
        <v>115</v>
      </c>
    </row>
    <row r="9902" spans="1:12" x14ac:dyDescent="0.2">
      <c r="A9902" s="1" t="s">
        <v>234</v>
      </c>
      <c r="B9902" s="1" t="s">
        <v>13</v>
      </c>
      <c r="C9902" s="2">
        <v>43890</v>
      </c>
      <c r="D9902" s="1" t="s">
        <v>160</v>
      </c>
      <c r="E9902" s="1"/>
      <c r="F9902" s="1" t="s">
        <v>6303</v>
      </c>
      <c r="G9902" s="3"/>
      <c r="H9902" s="3">
        <v>1832.91</v>
      </c>
      <c r="I9902" s="1" t="s">
        <v>119</v>
      </c>
      <c r="J9902" s="1" t="s">
        <v>86</v>
      </c>
      <c r="K9902" s="1" t="s">
        <v>12</v>
      </c>
      <c r="L9902" s="1" t="s">
        <v>289</v>
      </c>
    </row>
    <row r="9903" spans="1:12" x14ac:dyDescent="0.2">
      <c r="A9903" s="1" t="s">
        <v>234</v>
      </c>
      <c r="B9903" s="1" t="s">
        <v>13</v>
      </c>
      <c r="C9903" s="2">
        <v>43890</v>
      </c>
      <c r="D9903" s="1" t="s">
        <v>160</v>
      </c>
      <c r="E9903" s="1"/>
      <c r="F9903" s="1" t="s">
        <v>6304</v>
      </c>
      <c r="G9903" s="3"/>
      <c r="H9903" s="3">
        <v>600</v>
      </c>
      <c r="I9903" s="1" t="s">
        <v>119</v>
      </c>
      <c r="J9903" s="1" t="s">
        <v>86</v>
      </c>
      <c r="K9903" s="1" t="s">
        <v>12</v>
      </c>
      <c r="L9903" s="1" t="s">
        <v>491</v>
      </c>
    </row>
    <row r="9904" spans="1:12" x14ac:dyDescent="0.2">
      <c r="A9904" s="1" t="s">
        <v>234</v>
      </c>
      <c r="B9904" s="1" t="s">
        <v>13</v>
      </c>
      <c r="C9904" s="2">
        <v>43890</v>
      </c>
      <c r="D9904" s="1" t="s">
        <v>160</v>
      </c>
      <c r="E9904" s="1"/>
      <c r="F9904" s="1" t="s">
        <v>6305</v>
      </c>
      <c r="G9904" s="3"/>
      <c r="H9904" s="3">
        <v>1330</v>
      </c>
      <c r="I9904" s="1" t="s">
        <v>119</v>
      </c>
      <c r="J9904" s="1" t="s">
        <v>86</v>
      </c>
      <c r="K9904" s="1" t="s">
        <v>12</v>
      </c>
      <c r="L9904" s="1" t="s">
        <v>103</v>
      </c>
    </row>
    <row r="9905" spans="1:12" x14ac:dyDescent="0.2">
      <c r="A9905" s="1" t="s">
        <v>234</v>
      </c>
      <c r="B9905" s="1" t="s">
        <v>13</v>
      </c>
      <c r="C9905" s="2">
        <v>43890</v>
      </c>
      <c r="D9905" s="1" t="s">
        <v>166</v>
      </c>
      <c r="E9905" s="1"/>
      <c r="F9905" s="1" t="s">
        <v>6306</v>
      </c>
      <c r="G9905" s="3">
        <v>950</v>
      </c>
      <c r="H9905" s="3"/>
      <c r="I9905" s="1" t="s">
        <v>119</v>
      </c>
      <c r="J9905" s="1" t="s">
        <v>86</v>
      </c>
      <c r="K9905" s="1" t="s">
        <v>12</v>
      </c>
      <c r="L9905" s="1" t="s">
        <v>2519</v>
      </c>
    </row>
    <row r="9906" spans="1:12" x14ac:dyDescent="0.2">
      <c r="A9906" s="1" t="s">
        <v>234</v>
      </c>
      <c r="B9906" s="1" t="s">
        <v>13</v>
      </c>
      <c r="C9906" s="2">
        <v>43890</v>
      </c>
      <c r="D9906" s="1" t="s">
        <v>166</v>
      </c>
      <c r="E9906" s="1"/>
      <c r="F9906" s="1" t="s">
        <v>6307</v>
      </c>
      <c r="G9906" s="3">
        <v>950</v>
      </c>
      <c r="H9906" s="3"/>
      <c r="I9906" s="1" t="s">
        <v>119</v>
      </c>
      <c r="J9906" s="1" t="s">
        <v>86</v>
      </c>
      <c r="K9906" s="1" t="s">
        <v>12</v>
      </c>
      <c r="L9906" s="1" t="s">
        <v>283</v>
      </c>
    </row>
    <row r="9907" spans="1:12" x14ac:dyDescent="0.2">
      <c r="A9907" s="1" t="s">
        <v>234</v>
      </c>
      <c r="B9907" s="1" t="s">
        <v>13</v>
      </c>
      <c r="C9907" s="2">
        <v>43890</v>
      </c>
      <c r="D9907" s="1" t="s">
        <v>166</v>
      </c>
      <c r="E9907" s="1"/>
      <c r="F9907" s="1" t="s">
        <v>6308</v>
      </c>
      <c r="G9907" s="3">
        <v>950</v>
      </c>
      <c r="H9907" s="3"/>
      <c r="I9907" s="1" t="s">
        <v>119</v>
      </c>
      <c r="J9907" s="1" t="s">
        <v>86</v>
      </c>
      <c r="K9907" s="1" t="s">
        <v>12</v>
      </c>
      <c r="L9907" s="1" t="s">
        <v>333</v>
      </c>
    </row>
    <row r="9908" spans="1:12" x14ac:dyDescent="0.2">
      <c r="A9908" s="1" t="s">
        <v>234</v>
      </c>
      <c r="B9908" s="1" t="s">
        <v>13</v>
      </c>
      <c r="C9908" s="2">
        <v>43890</v>
      </c>
      <c r="D9908" s="1" t="s">
        <v>167</v>
      </c>
      <c r="E9908" s="1"/>
      <c r="F9908" s="1" t="s">
        <v>6309</v>
      </c>
      <c r="G9908" s="3"/>
      <c r="H9908" s="3">
        <v>1141.44</v>
      </c>
      <c r="I9908" s="1" t="s">
        <v>83</v>
      </c>
      <c r="J9908" s="1" t="s">
        <v>181</v>
      </c>
      <c r="K9908" s="1" t="s">
        <v>12</v>
      </c>
      <c r="L9908" s="1" t="s">
        <v>421</v>
      </c>
    </row>
    <row r="9909" spans="1:12" x14ac:dyDescent="0.2">
      <c r="A9909" s="1" t="s">
        <v>234</v>
      </c>
      <c r="B9909" s="1" t="s">
        <v>13</v>
      </c>
      <c r="C9909" s="2">
        <v>43890</v>
      </c>
      <c r="D9909" s="1" t="s">
        <v>165</v>
      </c>
      <c r="E9909" s="1"/>
      <c r="F9909" s="1" t="s">
        <v>6310</v>
      </c>
      <c r="G9909" s="3">
        <v>920.28</v>
      </c>
      <c r="H9909" s="3"/>
      <c r="I9909" s="1" t="s">
        <v>83</v>
      </c>
      <c r="J9909" s="1" t="s">
        <v>181</v>
      </c>
      <c r="K9909" s="1" t="s">
        <v>12</v>
      </c>
      <c r="L9909" s="1" t="s">
        <v>98</v>
      </c>
    </row>
    <row r="9910" spans="1:12" x14ac:dyDescent="0.2">
      <c r="A9910" s="1" t="s">
        <v>234</v>
      </c>
      <c r="B9910" s="1" t="s">
        <v>13</v>
      </c>
      <c r="C9910" s="2">
        <v>43890</v>
      </c>
      <c r="D9910" s="1" t="s">
        <v>166</v>
      </c>
      <c r="E9910" s="1"/>
      <c r="F9910" s="1" t="s">
        <v>6311</v>
      </c>
      <c r="G9910" s="3">
        <v>2184.13</v>
      </c>
      <c r="H9910" s="3"/>
      <c r="I9910" s="1" t="s">
        <v>83</v>
      </c>
      <c r="J9910" s="1" t="s">
        <v>181</v>
      </c>
      <c r="K9910" s="1" t="s">
        <v>12</v>
      </c>
      <c r="L9910" s="1" t="s">
        <v>47</v>
      </c>
    </row>
    <row r="9911" spans="1:12" x14ac:dyDescent="0.2">
      <c r="A9911" s="1" t="s">
        <v>234</v>
      </c>
      <c r="B9911" s="1" t="s">
        <v>13</v>
      </c>
      <c r="C9911" s="2">
        <v>43890</v>
      </c>
      <c r="D9911" s="1" t="s">
        <v>168</v>
      </c>
      <c r="E9911" s="1"/>
      <c r="F9911" s="1" t="s">
        <v>169</v>
      </c>
      <c r="G9911" s="3"/>
      <c r="H9911" s="3">
        <v>1618.78</v>
      </c>
      <c r="I9911" s="1"/>
      <c r="J9911" s="1"/>
      <c r="K9911" s="1" t="s">
        <v>12</v>
      </c>
      <c r="L9911" s="1"/>
    </row>
    <row r="9912" spans="1:12" x14ac:dyDescent="0.2">
      <c r="A9912" s="1" t="s">
        <v>234</v>
      </c>
      <c r="B9912" s="1" t="s">
        <v>13</v>
      </c>
      <c r="C9912" s="2">
        <v>43890</v>
      </c>
      <c r="D9912" s="1" t="s">
        <v>167</v>
      </c>
      <c r="E9912" s="1"/>
      <c r="F9912" s="1" t="s">
        <v>5928</v>
      </c>
      <c r="G9912" s="3"/>
      <c r="H9912" s="3">
        <v>444</v>
      </c>
      <c r="I9912" s="1" t="s">
        <v>232</v>
      </c>
      <c r="J9912" s="1" t="s">
        <v>233</v>
      </c>
      <c r="K9912" s="1" t="s">
        <v>12</v>
      </c>
      <c r="L9912" s="1" t="s">
        <v>393</v>
      </c>
    </row>
    <row r="9913" spans="1:12" x14ac:dyDescent="0.2">
      <c r="A9913" s="1" t="s">
        <v>234</v>
      </c>
      <c r="B9913" s="1" t="s">
        <v>13</v>
      </c>
      <c r="C9913" s="2">
        <v>43890</v>
      </c>
      <c r="D9913" s="1" t="s">
        <v>167</v>
      </c>
      <c r="E9913" s="1"/>
      <c r="F9913" s="1" t="s">
        <v>5905</v>
      </c>
      <c r="G9913" s="3"/>
      <c r="H9913" s="3">
        <v>65.239999999999995</v>
      </c>
      <c r="I9913" s="1" t="s">
        <v>232</v>
      </c>
      <c r="J9913" s="1" t="s">
        <v>233</v>
      </c>
      <c r="K9913" s="1" t="s">
        <v>12</v>
      </c>
      <c r="L9913" s="1" t="s">
        <v>24</v>
      </c>
    </row>
    <row r="9914" spans="1:12" x14ac:dyDescent="0.2">
      <c r="A9914" s="1" t="s">
        <v>234</v>
      </c>
      <c r="B9914" s="1" t="s">
        <v>13</v>
      </c>
      <c r="C9914" s="2">
        <v>43890</v>
      </c>
      <c r="D9914" s="1" t="s">
        <v>166</v>
      </c>
      <c r="E9914" s="1"/>
      <c r="F9914" s="1" t="s">
        <v>4962</v>
      </c>
      <c r="G9914" s="3">
        <v>462.63</v>
      </c>
      <c r="H9914" s="3"/>
      <c r="I9914" s="1" t="s">
        <v>232</v>
      </c>
      <c r="J9914" s="1" t="s">
        <v>233</v>
      </c>
      <c r="K9914" s="1" t="s">
        <v>12</v>
      </c>
      <c r="L9914" s="1" t="s">
        <v>289</v>
      </c>
    </row>
    <row r="9915" spans="1:12" x14ac:dyDescent="0.2">
      <c r="A9915" s="1" t="s">
        <v>234</v>
      </c>
      <c r="B9915" s="1" t="s">
        <v>13</v>
      </c>
      <c r="C9915" s="2">
        <v>43890</v>
      </c>
      <c r="D9915" s="1" t="s">
        <v>166</v>
      </c>
      <c r="E9915" s="1"/>
      <c r="F9915" s="1" t="s">
        <v>5658</v>
      </c>
      <c r="G9915" s="3">
        <v>74.989999999999995</v>
      </c>
      <c r="H9915" s="3"/>
      <c r="I9915" s="1" t="s">
        <v>232</v>
      </c>
      <c r="J9915" s="1" t="s">
        <v>233</v>
      </c>
      <c r="K9915" s="1" t="s">
        <v>12</v>
      </c>
      <c r="L9915" s="1" t="s">
        <v>24</v>
      </c>
    </row>
    <row r="9916" spans="1:12" x14ac:dyDescent="0.2">
      <c r="A9916" s="1" t="s">
        <v>234</v>
      </c>
      <c r="B9916" s="1" t="s">
        <v>13</v>
      </c>
      <c r="C9916" s="2">
        <v>43890</v>
      </c>
      <c r="D9916" s="1" t="s">
        <v>4614</v>
      </c>
      <c r="E9916" s="1"/>
      <c r="F9916" s="1" t="s">
        <v>5026</v>
      </c>
      <c r="G9916" s="3">
        <v>4.57</v>
      </c>
      <c r="H9916" s="3"/>
      <c r="I9916" s="1" t="s">
        <v>120</v>
      </c>
      <c r="J9916" s="1" t="s">
        <v>171</v>
      </c>
      <c r="K9916" s="1" t="s">
        <v>84</v>
      </c>
      <c r="L9916" s="1" t="s">
        <v>2028</v>
      </c>
    </row>
    <row r="9917" spans="1:12" x14ac:dyDescent="0.2">
      <c r="A9917" s="1" t="s">
        <v>234</v>
      </c>
      <c r="B9917" s="1" t="s">
        <v>13</v>
      </c>
      <c r="C9917" s="2">
        <v>43890</v>
      </c>
      <c r="D9917" s="1" t="s">
        <v>4595</v>
      </c>
      <c r="E9917" s="1"/>
      <c r="F9917" s="1" t="s">
        <v>5298</v>
      </c>
      <c r="G9917" s="3">
        <v>49.79</v>
      </c>
      <c r="H9917" s="3"/>
      <c r="I9917" s="1" t="s">
        <v>120</v>
      </c>
      <c r="J9917" s="1" t="s">
        <v>171</v>
      </c>
      <c r="K9917" s="1" t="s">
        <v>12</v>
      </c>
      <c r="L9917" s="1" t="s">
        <v>110</v>
      </c>
    </row>
    <row r="9918" spans="1:12" x14ac:dyDescent="0.2">
      <c r="A9918" s="1" t="s">
        <v>234</v>
      </c>
      <c r="B9918" s="1" t="s">
        <v>13</v>
      </c>
      <c r="C9918" s="2">
        <v>43890</v>
      </c>
      <c r="D9918" s="1" t="s">
        <v>4625</v>
      </c>
      <c r="E9918" s="1"/>
      <c r="F9918" s="1" t="s">
        <v>5089</v>
      </c>
      <c r="G9918" s="3">
        <v>4.57</v>
      </c>
      <c r="H9918" s="3"/>
      <c r="I9918" s="1" t="s">
        <v>120</v>
      </c>
      <c r="J9918" s="1" t="s">
        <v>171</v>
      </c>
      <c r="K9918" s="1" t="s">
        <v>84</v>
      </c>
      <c r="L9918" s="1" t="s">
        <v>2028</v>
      </c>
    </row>
    <row r="9919" spans="1:12" x14ac:dyDescent="0.2">
      <c r="A9919" s="1" t="s">
        <v>234</v>
      </c>
      <c r="B9919" s="1" t="s">
        <v>13</v>
      </c>
      <c r="C9919" s="2">
        <v>43890</v>
      </c>
      <c r="D9919" s="1" t="s">
        <v>162</v>
      </c>
      <c r="E9919" s="1"/>
      <c r="F9919" s="1" t="s">
        <v>4834</v>
      </c>
      <c r="G9919" s="3">
        <v>114.23</v>
      </c>
      <c r="H9919" s="3"/>
      <c r="I9919" s="1" t="s">
        <v>120</v>
      </c>
      <c r="J9919" s="1" t="s">
        <v>171</v>
      </c>
      <c r="K9919" s="1" t="s">
        <v>84</v>
      </c>
      <c r="L9919" s="1" t="s">
        <v>2028</v>
      </c>
    </row>
    <row r="9920" spans="1:12" x14ac:dyDescent="0.2">
      <c r="A9920" s="1" t="s">
        <v>234</v>
      </c>
      <c r="B9920" s="1" t="s">
        <v>13</v>
      </c>
      <c r="C9920" s="2">
        <v>43890</v>
      </c>
      <c r="D9920" s="1" t="s">
        <v>167</v>
      </c>
      <c r="E9920" s="1"/>
      <c r="F9920" s="1" t="s">
        <v>4589</v>
      </c>
      <c r="G9920" s="3"/>
      <c r="H9920" s="3">
        <v>167.34</v>
      </c>
      <c r="I9920" s="1" t="s">
        <v>87</v>
      </c>
      <c r="J9920" s="1" t="s">
        <v>116</v>
      </c>
      <c r="K9920" s="1" t="s">
        <v>84</v>
      </c>
      <c r="L9920" s="1" t="s">
        <v>111</v>
      </c>
    </row>
    <row r="9921" spans="1:12" x14ac:dyDescent="0.2">
      <c r="A9921" s="1" t="s">
        <v>234</v>
      </c>
      <c r="B9921" s="1" t="s">
        <v>13</v>
      </c>
      <c r="C9921" s="2">
        <v>43890</v>
      </c>
      <c r="D9921" s="1" t="s">
        <v>4610</v>
      </c>
      <c r="E9921" s="1"/>
      <c r="F9921" s="1" t="s">
        <v>4806</v>
      </c>
      <c r="G9921" s="3">
        <v>12.84</v>
      </c>
      <c r="H9921" s="3"/>
      <c r="I9921" s="1" t="s">
        <v>87</v>
      </c>
      <c r="J9921" s="1" t="s">
        <v>116</v>
      </c>
      <c r="K9921" s="1" t="s">
        <v>84</v>
      </c>
      <c r="L9921" s="1" t="s">
        <v>29</v>
      </c>
    </row>
    <row r="9922" spans="1:12" x14ac:dyDescent="0.2">
      <c r="A9922" s="1" t="s">
        <v>234</v>
      </c>
      <c r="B9922" s="1" t="s">
        <v>13</v>
      </c>
      <c r="C9922" s="2">
        <v>43890</v>
      </c>
      <c r="D9922" s="1" t="s">
        <v>165</v>
      </c>
      <c r="E9922" s="1"/>
      <c r="F9922" s="1" t="s">
        <v>5034</v>
      </c>
      <c r="G9922" s="3">
        <v>667.57</v>
      </c>
      <c r="H9922" s="3"/>
      <c r="I9922" s="1" t="s">
        <v>87</v>
      </c>
      <c r="J9922" s="1" t="s">
        <v>116</v>
      </c>
      <c r="K9922" s="1" t="s">
        <v>84</v>
      </c>
      <c r="L9922" s="1" t="s">
        <v>26</v>
      </c>
    </row>
    <row r="9923" spans="1:12" x14ac:dyDescent="0.2">
      <c r="A9923" s="1" t="s">
        <v>234</v>
      </c>
      <c r="B9923" s="1" t="s">
        <v>13</v>
      </c>
      <c r="C9923" s="2">
        <v>43890</v>
      </c>
      <c r="D9923" s="1" t="s">
        <v>161</v>
      </c>
      <c r="E9923" s="1"/>
      <c r="F9923" s="1" t="s">
        <v>6312</v>
      </c>
      <c r="G9923" s="3"/>
      <c r="H9923" s="3">
        <v>1873.25</v>
      </c>
      <c r="I9923" s="1" t="s">
        <v>87</v>
      </c>
      <c r="J9923" s="1" t="s">
        <v>116</v>
      </c>
      <c r="K9923" s="1" t="s">
        <v>12</v>
      </c>
      <c r="L9923" s="1" t="s">
        <v>80</v>
      </c>
    </row>
    <row r="9924" spans="1:12" x14ac:dyDescent="0.2">
      <c r="A9924" s="1" t="s">
        <v>234</v>
      </c>
      <c r="B9924" s="1" t="s">
        <v>13</v>
      </c>
      <c r="C9924" s="2">
        <v>43890</v>
      </c>
      <c r="D9924" s="1" t="s">
        <v>160</v>
      </c>
      <c r="E9924" s="1"/>
      <c r="F9924" s="1" t="s">
        <v>5241</v>
      </c>
      <c r="G9924" s="3"/>
      <c r="H9924" s="3">
        <v>487.16</v>
      </c>
      <c r="I9924" s="1" t="s">
        <v>87</v>
      </c>
      <c r="J9924" s="1" t="s">
        <v>116</v>
      </c>
      <c r="K9924" s="1" t="s">
        <v>84</v>
      </c>
      <c r="L9924" s="1" t="s">
        <v>29</v>
      </c>
    </row>
    <row r="9925" spans="1:12" x14ac:dyDescent="0.2">
      <c r="A9925" s="1" t="s">
        <v>234</v>
      </c>
      <c r="B9925" s="1" t="s">
        <v>13</v>
      </c>
      <c r="C9925" s="2">
        <v>43890</v>
      </c>
      <c r="D9925" s="1" t="s">
        <v>166</v>
      </c>
      <c r="E9925" s="1"/>
      <c r="F9925" s="1" t="s">
        <v>4849</v>
      </c>
      <c r="G9925" s="3">
        <v>574.62</v>
      </c>
      <c r="H9925" s="3"/>
      <c r="I9925" s="1" t="s">
        <v>87</v>
      </c>
      <c r="J9925" s="1" t="s">
        <v>116</v>
      </c>
      <c r="K9925" s="1" t="s">
        <v>84</v>
      </c>
      <c r="L9925" s="1" t="s">
        <v>63</v>
      </c>
    </row>
    <row r="9926" spans="1:12" x14ac:dyDescent="0.2">
      <c r="A9926" s="1" t="s">
        <v>234</v>
      </c>
      <c r="B9926" s="1" t="s">
        <v>13</v>
      </c>
      <c r="C9926" s="2">
        <v>43890</v>
      </c>
      <c r="D9926" s="1" t="s">
        <v>167</v>
      </c>
      <c r="E9926" s="1"/>
      <c r="F9926" s="1" t="s">
        <v>4706</v>
      </c>
      <c r="G9926" s="3"/>
      <c r="H9926" s="3">
        <v>55.16</v>
      </c>
      <c r="I9926" s="1" t="s">
        <v>106</v>
      </c>
      <c r="J9926" s="1" t="s">
        <v>121</v>
      </c>
      <c r="K9926" s="1" t="s">
        <v>84</v>
      </c>
      <c r="L9926" s="1" t="s">
        <v>306</v>
      </c>
    </row>
    <row r="9927" spans="1:12" x14ac:dyDescent="0.2">
      <c r="A9927" s="1" t="s">
        <v>234</v>
      </c>
      <c r="B9927" s="1" t="s">
        <v>13</v>
      </c>
      <c r="C9927" s="2">
        <v>43890</v>
      </c>
      <c r="D9927" s="1" t="s">
        <v>167</v>
      </c>
      <c r="E9927" s="1"/>
      <c r="F9927" s="1" t="s">
        <v>6313</v>
      </c>
      <c r="G9927" s="3"/>
      <c r="H9927" s="3">
        <v>1410.94</v>
      </c>
      <c r="I9927" s="1" t="s">
        <v>106</v>
      </c>
      <c r="J9927" s="1" t="s">
        <v>121</v>
      </c>
      <c r="K9927" s="1" t="s">
        <v>12</v>
      </c>
      <c r="L9927" s="1" t="s">
        <v>18</v>
      </c>
    </row>
    <row r="9928" spans="1:12" x14ac:dyDescent="0.2">
      <c r="A9928" s="1" t="s">
        <v>234</v>
      </c>
      <c r="B9928" s="1" t="s">
        <v>13</v>
      </c>
      <c r="C9928" s="2">
        <v>43890</v>
      </c>
      <c r="D9928" s="1" t="s">
        <v>162</v>
      </c>
      <c r="E9928" s="1"/>
      <c r="F9928" s="1" t="s">
        <v>5484</v>
      </c>
      <c r="G9928" s="3">
        <v>74.92</v>
      </c>
      <c r="H9928" s="3"/>
      <c r="I9928" s="1" t="s">
        <v>106</v>
      </c>
      <c r="J9928" s="1" t="s">
        <v>121</v>
      </c>
      <c r="K9928" s="1" t="s">
        <v>84</v>
      </c>
      <c r="L9928" s="1" t="s">
        <v>306</v>
      </c>
    </row>
    <row r="9929" spans="1:12" x14ac:dyDescent="0.2">
      <c r="A9929" s="1" t="s">
        <v>234</v>
      </c>
      <c r="B9929" s="1" t="s">
        <v>13</v>
      </c>
      <c r="C9929" s="2">
        <v>43890</v>
      </c>
      <c r="D9929" s="1" t="s">
        <v>160</v>
      </c>
      <c r="E9929" s="1"/>
      <c r="F9929" s="1" t="s">
        <v>6314</v>
      </c>
      <c r="G9929" s="3"/>
      <c r="H9929" s="3">
        <v>1207.98</v>
      </c>
      <c r="I9929" s="1" t="s">
        <v>106</v>
      </c>
      <c r="J9929" s="1" t="s">
        <v>121</v>
      </c>
      <c r="K9929" s="1" t="s">
        <v>12</v>
      </c>
      <c r="L9929" s="1" t="s">
        <v>65</v>
      </c>
    </row>
    <row r="9930" spans="1:12" x14ac:dyDescent="0.2">
      <c r="A9930" s="1" t="s">
        <v>234</v>
      </c>
      <c r="B9930" s="1" t="s">
        <v>13</v>
      </c>
      <c r="C9930" s="2">
        <v>43890</v>
      </c>
      <c r="D9930" s="1" t="s">
        <v>4625</v>
      </c>
      <c r="E9930" s="1"/>
      <c r="F9930" s="1" t="s">
        <v>5720</v>
      </c>
      <c r="G9930" s="3">
        <v>25.55</v>
      </c>
      <c r="H9930" s="3"/>
      <c r="I9930" s="1" t="s">
        <v>108</v>
      </c>
      <c r="J9930" s="1" t="s">
        <v>117</v>
      </c>
      <c r="K9930" s="1" t="s">
        <v>12</v>
      </c>
      <c r="L9930" s="1" t="s">
        <v>80</v>
      </c>
    </row>
    <row r="9931" spans="1:12" x14ac:dyDescent="0.2">
      <c r="A9931" s="1" t="s">
        <v>234</v>
      </c>
      <c r="B9931" s="1" t="s">
        <v>13</v>
      </c>
      <c r="C9931" s="2">
        <v>43890</v>
      </c>
      <c r="D9931" s="1" t="s">
        <v>4610</v>
      </c>
      <c r="E9931" s="1"/>
      <c r="F9931" s="1" t="s">
        <v>4847</v>
      </c>
      <c r="G9931" s="3">
        <v>2.96</v>
      </c>
      <c r="H9931" s="3"/>
      <c r="I9931" s="1" t="s">
        <v>123</v>
      </c>
      <c r="J9931" s="1" t="s">
        <v>124</v>
      </c>
      <c r="K9931" s="1" t="s">
        <v>84</v>
      </c>
      <c r="L9931" s="1" t="s">
        <v>2028</v>
      </c>
    </row>
    <row r="9932" spans="1:12" x14ac:dyDescent="0.2">
      <c r="A9932" s="1" t="s">
        <v>234</v>
      </c>
      <c r="B9932" s="1" t="s">
        <v>13</v>
      </c>
      <c r="C9932" s="2">
        <v>43890</v>
      </c>
      <c r="D9932" s="1" t="s">
        <v>165</v>
      </c>
      <c r="E9932" s="1"/>
      <c r="F9932" s="1" t="s">
        <v>4805</v>
      </c>
      <c r="G9932" s="3">
        <v>326.99</v>
      </c>
      <c r="H9932" s="3"/>
      <c r="I9932" s="1" t="s">
        <v>123</v>
      </c>
      <c r="J9932" s="1" t="s">
        <v>124</v>
      </c>
      <c r="K9932" s="1" t="s">
        <v>12</v>
      </c>
      <c r="L9932" s="1" t="s">
        <v>304</v>
      </c>
    </row>
    <row r="9933" spans="1:12" x14ac:dyDescent="0.2">
      <c r="A9933" s="1" t="s">
        <v>234</v>
      </c>
      <c r="B9933" s="1" t="s">
        <v>13</v>
      </c>
      <c r="C9933" s="2">
        <v>43890</v>
      </c>
      <c r="D9933" s="1" t="s">
        <v>164</v>
      </c>
      <c r="E9933" s="1"/>
      <c r="F9933" s="1" t="s">
        <v>5518</v>
      </c>
      <c r="G9933" s="3">
        <v>490.56</v>
      </c>
      <c r="H9933" s="3"/>
      <c r="I9933" s="1" t="s">
        <v>123</v>
      </c>
      <c r="J9933" s="1" t="s">
        <v>124</v>
      </c>
      <c r="K9933" s="1" t="s">
        <v>12</v>
      </c>
      <c r="L9933" s="1" t="s">
        <v>49</v>
      </c>
    </row>
    <row r="9934" spans="1:12" x14ac:dyDescent="0.2">
      <c r="A9934" s="1" t="s">
        <v>234</v>
      </c>
      <c r="B9934" s="1" t="s">
        <v>13</v>
      </c>
      <c r="C9934" s="2">
        <v>43890</v>
      </c>
      <c r="D9934" s="1" t="s">
        <v>167</v>
      </c>
      <c r="E9934" s="1"/>
      <c r="F9934" s="1" t="s">
        <v>5905</v>
      </c>
      <c r="G9934" s="3"/>
      <c r="H9934" s="3">
        <v>65.239999999999995</v>
      </c>
      <c r="I9934" s="1" t="s">
        <v>177</v>
      </c>
      <c r="J9934" s="1" t="s">
        <v>178</v>
      </c>
      <c r="K9934" s="1" t="s">
        <v>12</v>
      </c>
      <c r="L9934" s="1" t="s">
        <v>24</v>
      </c>
    </row>
    <row r="9935" spans="1:12" x14ac:dyDescent="0.2">
      <c r="A9935" s="1" t="s">
        <v>234</v>
      </c>
      <c r="B9935" s="1" t="s">
        <v>13</v>
      </c>
      <c r="C9935" s="2">
        <v>43890</v>
      </c>
      <c r="D9935" s="1" t="s">
        <v>4625</v>
      </c>
      <c r="E9935" s="1"/>
      <c r="F9935" s="1" t="s">
        <v>4993</v>
      </c>
      <c r="G9935" s="3">
        <v>9.7799999999999994</v>
      </c>
      <c r="H9935" s="3"/>
      <c r="I9935" s="1" t="s">
        <v>85</v>
      </c>
      <c r="J9935" s="1" t="s">
        <v>125</v>
      </c>
      <c r="K9935" s="1" t="s">
        <v>84</v>
      </c>
      <c r="L9935" s="1" t="s">
        <v>51</v>
      </c>
    </row>
    <row r="9936" spans="1:12" x14ac:dyDescent="0.2">
      <c r="A9936" s="1" t="s">
        <v>234</v>
      </c>
      <c r="B9936" s="1" t="s">
        <v>13</v>
      </c>
      <c r="C9936" s="2">
        <v>43890</v>
      </c>
      <c r="D9936" s="1" t="s">
        <v>162</v>
      </c>
      <c r="E9936" s="1"/>
      <c r="F9936" s="1" t="s">
        <v>6315</v>
      </c>
      <c r="G9936" s="3">
        <v>699</v>
      </c>
      <c r="H9936" s="3"/>
      <c r="I9936" s="1" t="s">
        <v>85</v>
      </c>
      <c r="J9936" s="1" t="s">
        <v>125</v>
      </c>
      <c r="K9936" s="1" t="s">
        <v>12</v>
      </c>
      <c r="L9936" s="1" t="s">
        <v>296</v>
      </c>
    </row>
    <row r="9937" spans="1:12" x14ac:dyDescent="0.2">
      <c r="A9937" s="1" t="s">
        <v>234</v>
      </c>
      <c r="B9937" s="1" t="s">
        <v>13</v>
      </c>
      <c r="C9937" s="2">
        <v>43890</v>
      </c>
      <c r="D9937" s="1" t="s">
        <v>4595</v>
      </c>
      <c r="E9937" s="1"/>
      <c r="F9937" s="1" t="s">
        <v>5297</v>
      </c>
      <c r="G9937" s="3">
        <v>24.54</v>
      </c>
      <c r="H9937" s="3"/>
      <c r="I9937" s="1" t="s">
        <v>83</v>
      </c>
      <c r="J9937" s="1" t="s">
        <v>175</v>
      </c>
      <c r="K9937" s="1" t="s">
        <v>84</v>
      </c>
      <c r="L9937" s="1" t="s">
        <v>2028</v>
      </c>
    </row>
    <row r="9938" spans="1:12" x14ac:dyDescent="0.2">
      <c r="A9938" s="1" t="s">
        <v>234</v>
      </c>
      <c r="B9938" s="1" t="s">
        <v>13</v>
      </c>
      <c r="C9938" s="2">
        <v>43890</v>
      </c>
      <c r="D9938" s="1" t="s">
        <v>4595</v>
      </c>
      <c r="E9938" s="1"/>
      <c r="F9938" s="1" t="s">
        <v>6316</v>
      </c>
      <c r="G9938" s="3">
        <v>9.69</v>
      </c>
      <c r="H9938" s="3"/>
      <c r="I9938" s="1" t="s">
        <v>119</v>
      </c>
      <c r="J9938" s="1" t="s">
        <v>86</v>
      </c>
      <c r="K9938" s="1" t="s">
        <v>12</v>
      </c>
      <c r="L9938" s="1" t="s">
        <v>52</v>
      </c>
    </row>
    <row r="9939" spans="1:12" x14ac:dyDescent="0.2">
      <c r="A9939" s="1" t="s">
        <v>234</v>
      </c>
      <c r="B9939" s="1" t="s">
        <v>13</v>
      </c>
      <c r="C9939" s="2">
        <v>43890</v>
      </c>
      <c r="D9939" s="1" t="s">
        <v>167</v>
      </c>
      <c r="E9939" s="1"/>
      <c r="F9939" s="1" t="s">
        <v>6317</v>
      </c>
      <c r="G9939" s="3"/>
      <c r="H9939" s="3">
        <v>902.5</v>
      </c>
      <c r="I9939" s="1" t="s">
        <v>119</v>
      </c>
      <c r="J9939" s="1" t="s">
        <v>86</v>
      </c>
      <c r="K9939" s="1" t="s">
        <v>12</v>
      </c>
      <c r="L9939" s="1" t="s">
        <v>2489</v>
      </c>
    </row>
    <row r="9940" spans="1:12" x14ac:dyDescent="0.2">
      <c r="A9940" s="1" t="s">
        <v>234</v>
      </c>
      <c r="B9940" s="1" t="s">
        <v>13</v>
      </c>
      <c r="C9940" s="2">
        <v>43890</v>
      </c>
      <c r="D9940" s="1" t="s">
        <v>167</v>
      </c>
      <c r="E9940" s="1"/>
      <c r="F9940" s="1" t="s">
        <v>5880</v>
      </c>
      <c r="G9940" s="3"/>
      <c r="H9940" s="3">
        <v>1000.22</v>
      </c>
      <c r="I9940" s="1" t="s">
        <v>119</v>
      </c>
      <c r="J9940" s="1" t="s">
        <v>86</v>
      </c>
      <c r="K9940" s="1" t="s">
        <v>12</v>
      </c>
      <c r="L9940" s="1" t="s">
        <v>31</v>
      </c>
    </row>
    <row r="9941" spans="1:12" x14ac:dyDescent="0.2">
      <c r="A9941" s="1" t="s">
        <v>234</v>
      </c>
      <c r="B9941" s="1" t="s">
        <v>13</v>
      </c>
      <c r="C9941" s="2">
        <v>43890</v>
      </c>
      <c r="D9941" s="1" t="s">
        <v>4610</v>
      </c>
      <c r="E9941" s="1"/>
      <c r="F9941" s="1" t="s">
        <v>6318</v>
      </c>
      <c r="G9941" s="3">
        <v>111.79</v>
      </c>
      <c r="H9941" s="3"/>
      <c r="I9941" s="1" t="s">
        <v>119</v>
      </c>
      <c r="J9941" s="1" t="s">
        <v>86</v>
      </c>
      <c r="K9941" s="1" t="s">
        <v>12</v>
      </c>
      <c r="L9941" s="1" t="s">
        <v>427</v>
      </c>
    </row>
    <row r="9942" spans="1:12" x14ac:dyDescent="0.2">
      <c r="A9942" s="1" t="s">
        <v>234</v>
      </c>
      <c r="B9942" s="1" t="s">
        <v>13</v>
      </c>
      <c r="C9942" s="2">
        <v>43890</v>
      </c>
      <c r="D9942" s="1" t="s">
        <v>162</v>
      </c>
      <c r="E9942" s="1"/>
      <c r="F9942" s="1" t="s">
        <v>6319</v>
      </c>
      <c r="G9942" s="3">
        <v>2666.45</v>
      </c>
      <c r="H9942" s="3"/>
      <c r="I9942" s="1" t="s">
        <v>119</v>
      </c>
      <c r="J9942" s="1" t="s">
        <v>86</v>
      </c>
      <c r="K9942" s="1" t="s">
        <v>12</v>
      </c>
      <c r="L9942" s="1" t="s">
        <v>56</v>
      </c>
    </row>
    <row r="9943" spans="1:12" x14ac:dyDescent="0.2">
      <c r="A9943" s="1" t="s">
        <v>234</v>
      </c>
      <c r="B9943" s="1" t="s">
        <v>13</v>
      </c>
      <c r="C9943" s="2">
        <v>43890</v>
      </c>
      <c r="D9943" s="1" t="s">
        <v>162</v>
      </c>
      <c r="E9943" s="1"/>
      <c r="F9943" s="1" t="s">
        <v>4754</v>
      </c>
      <c r="G9943" s="3">
        <v>1038.45</v>
      </c>
      <c r="H9943" s="3"/>
      <c r="I9943" s="1" t="s">
        <v>119</v>
      </c>
      <c r="J9943" s="1" t="s">
        <v>86</v>
      </c>
      <c r="K9943" s="1" t="s">
        <v>84</v>
      </c>
      <c r="L9943" s="1" t="s">
        <v>111</v>
      </c>
    </row>
    <row r="9944" spans="1:12" x14ac:dyDescent="0.2">
      <c r="A9944" s="1" t="s">
        <v>234</v>
      </c>
      <c r="B9944" s="1" t="s">
        <v>13</v>
      </c>
      <c r="C9944" s="2">
        <v>43890</v>
      </c>
      <c r="D9944" s="1" t="s">
        <v>164</v>
      </c>
      <c r="E9944" s="1"/>
      <c r="F9944" s="1" t="s">
        <v>6320</v>
      </c>
      <c r="G9944" s="3">
        <v>950</v>
      </c>
      <c r="H9944" s="3"/>
      <c r="I9944" s="1" t="s">
        <v>119</v>
      </c>
      <c r="J9944" s="1" t="s">
        <v>86</v>
      </c>
      <c r="K9944" s="1" t="s">
        <v>12</v>
      </c>
      <c r="L9944" s="1" t="s">
        <v>283</v>
      </c>
    </row>
    <row r="9945" spans="1:12" x14ac:dyDescent="0.2">
      <c r="A9945" s="1" t="s">
        <v>234</v>
      </c>
      <c r="B9945" s="1" t="s">
        <v>13</v>
      </c>
      <c r="C9945" s="2">
        <v>43890</v>
      </c>
      <c r="D9945" s="1" t="s">
        <v>161</v>
      </c>
      <c r="E9945" s="1"/>
      <c r="F9945" s="1" t="s">
        <v>6321</v>
      </c>
      <c r="G9945" s="3"/>
      <c r="H9945" s="3">
        <v>800.5</v>
      </c>
      <c r="I9945" s="1" t="s">
        <v>119</v>
      </c>
      <c r="J9945" s="1" t="s">
        <v>86</v>
      </c>
      <c r="K9945" s="1" t="s">
        <v>12</v>
      </c>
      <c r="L9945" s="1" t="s">
        <v>35</v>
      </c>
    </row>
    <row r="9946" spans="1:12" x14ac:dyDescent="0.2">
      <c r="A9946" s="1" t="s">
        <v>234</v>
      </c>
      <c r="B9946" s="1" t="s">
        <v>13</v>
      </c>
      <c r="C9946" s="2">
        <v>43890</v>
      </c>
      <c r="D9946" s="1" t="s">
        <v>161</v>
      </c>
      <c r="E9946" s="1"/>
      <c r="F9946" s="1" t="s">
        <v>6322</v>
      </c>
      <c r="G9946" s="3"/>
      <c r="H9946" s="3">
        <v>950</v>
      </c>
      <c r="I9946" s="1" t="s">
        <v>119</v>
      </c>
      <c r="J9946" s="1" t="s">
        <v>86</v>
      </c>
      <c r="K9946" s="1" t="s">
        <v>12</v>
      </c>
      <c r="L9946" s="1" t="s">
        <v>2519</v>
      </c>
    </row>
    <row r="9947" spans="1:12" x14ac:dyDescent="0.2">
      <c r="A9947" s="1" t="s">
        <v>234</v>
      </c>
      <c r="B9947" s="1" t="s">
        <v>13</v>
      </c>
      <c r="C9947" s="2">
        <v>43890</v>
      </c>
      <c r="D9947" s="1" t="s">
        <v>161</v>
      </c>
      <c r="E9947" s="1"/>
      <c r="F9947" s="1" t="s">
        <v>6323</v>
      </c>
      <c r="G9947" s="3"/>
      <c r="H9947" s="3">
        <v>882</v>
      </c>
      <c r="I9947" s="1" t="s">
        <v>119</v>
      </c>
      <c r="J9947" s="1" t="s">
        <v>86</v>
      </c>
      <c r="K9947" s="1" t="s">
        <v>12</v>
      </c>
      <c r="L9947" s="1" t="s">
        <v>109</v>
      </c>
    </row>
    <row r="9948" spans="1:12" x14ac:dyDescent="0.2">
      <c r="A9948" s="1" t="s">
        <v>234</v>
      </c>
      <c r="B9948" s="1" t="s">
        <v>13</v>
      </c>
      <c r="C9948" s="2">
        <v>43890</v>
      </c>
      <c r="D9948" s="1" t="s">
        <v>161</v>
      </c>
      <c r="E9948" s="1"/>
      <c r="F9948" s="1" t="s">
        <v>6324</v>
      </c>
      <c r="G9948" s="3"/>
      <c r="H9948" s="3">
        <v>2387.89</v>
      </c>
      <c r="I9948" s="1" t="s">
        <v>119</v>
      </c>
      <c r="J9948" s="1" t="s">
        <v>86</v>
      </c>
      <c r="K9948" s="1" t="s">
        <v>12</v>
      </c>
      <c r="L9948" s="1" t="s">
        <v>62</v>
      </c>
    </row>
    <row r="9949" spans="1:12" x14ac:dyDescent="0.2">
      <c r="A9949" s="1" t="s">
        <v>234</v>
      </c>
      <c r="B9949" s="1" t="s">
        <v>13</v>
      </c>
      <c r="C9949" s="2">
        <v>43890</v>
      </c>
      <c r="D9949" s="1" t="s">
        <v>160</v>
      </c>
      <c r="E9949" s="1"/>
      <c r="F9949" s="1" t="s">
        <v>6325</v>
      </c>
      <c r="G9949" s="3"/>
      <c r="H9949" s="3">
        <v>2126.2800000000002</v>
      </c>
      <c r="I9949" s="1" t="s">
        <v>119</v>
      </c>
      <c r="J9949" s="1" t="s">
        <v>86</v>
      </c>
      <c r="K9949" s="1" t="s">
        <v>12</v>
      </c>
      <c r="L9949" s="1" t="s">
        <v>75</v>
      </c>
    </row>
    <row r="9950" spans="1:12" x14ac:dyDescent="0.2">
      <c r="A9950" s="1" t="s">
        <v>234</v>
      </c>
      <c r="B9950" s="1" t="s">
        <v>13</v>
      </c>
      <c r="C9950" s="2">
        <v>43890</v>
      </c>
      <c r="D9950" s="1" t="s">
        <v>166</v>
      </c>
      <c r="E9950" s="1"/>
      <c r="F9950" s="1" t="s">
        <v>4761</v>
      </c>
      <c r="G9950" s="3">
        <v>3238.96</v>
      </c>
      <c r="H9950" s="3"/>
      <c r="I9950" s="1" t="s">
        <v>119</v>
      </c>
      <c r="J9950" s="1" t="s">
        <v>86</v>
      </c>
      <c r="K9950" s="1" t="s">
        <v>84</v>
      </c>
      <c r="L9950" s="1" t="s">
        <v>241</v>
      </c>
    </row>
    <row r="9951" spans="1:12" x14ac:dyDescent="0.2">
      <c r="A9951" s="1" t="s">
        <v>234</v>
      </c>
      <c r="B9951" s="1" t="s">
        <v>13</v>
      </c>
      <c r="C9951" s="2">
        <v>43890</v>
      </c>
      <c r="D9951" s="1" t="s">
        <v>167</v>
      </c>
      <c r="E9951" s="1"/>
      <c r="F9951" s="1" t="s">
        <v>6326</v>
      </c>
      <c r="G9951" s="3"/>
      <c r="H9951" s="3">
        <v>936.39</v>
      </c>
      <c r="I9951" s="1" t="s">
        <v>83</v>
      </c>
      <c r="J9951" s="1" t="s">
        <v>181</v>
      </c>
      <c r="K9951" s="1" t="s">
        <v>12</v>
      </c>
      <c r="L9951" s="1" t="s">
        <v>3354</v>
      </c>
    </row>
    <row r="9952" spans="1:12" x14ac:dyDescent="0.2">
      <c r="A9952" s="1" t="s">
        <v>234</v>
      </c>
      <c r="B9952" s="1" t="s">
        <v>13</v>
      </c>
      <c r="C9952" s="2">
        <v>43890</v>
      </c>
      <c r="D9952" s="1" t="s">
        <v>160</v>
      </c>
      <c r="E9952" s="1"/>
      <c r="F9952" s="1" t="s">
        <v>6327</v>
      </c>
      <c r="G9952" s="3"/>
      <c r="H9952" s="3">
        <v>820.04</v>
      </c>
      <c r="I9952" s="1" t="s">
        <v>83</v>
      </c>
      <c r="J9952" s="1" t="s">
        <v>181</v>
      </c>
      <c r="K9952" s="1" t="s">
        <v>12</v>
      </c>
      <c r="L9952" s="1" t="s">
        <v>3354</v>
      </c>
    </row>
    <row r="9953" spans="1:12" x14ac:dyDescent="0.2">
      <c r="A9953" s="1" t="s">
        <v>234</v>
      </c>
      <c r="B9953" s="1" t="s">
        <v>13</v>
      </c>
      <c r="C9953" s="2">
        <v>43890</v>
      </c>
      <c r="D9953" s="1" t="s">
        <v>166</v>
      </c>
      <c r="E9953" s="1"/>
      <c r="F9953" s="1" t="s">
        <v>6328</v>
      </c>
      <c r="G9953" s="3">
        <v>1147.21</v>
      </c>
      <c r="H9953" s="3"/>
      <c r="I9953" s="1" t="s">
        <v>83</v>
      </c>
      <c r="J9953" s="1" t="s">
        <v>181</v>
      </c>
      <c r="K9953" s="1" t="s">
        <v>12</v>
      </c>
      <c r="L9953" s="1" t="s">
        <v>38</v>
      </c>
    </row>
    <row r="9954" spans="1:12" x14ac:dyDescent="0.2">
      <c r="A9954" s="1" t="s">
        <v>234</v>
      </c>
      <c r="B9954" s="1" t="s">
        <v>13</v>
      </c>
      <c r="C9954" s="2">
        <v>43890</v>
      </c>
      <c r="D9954" s="1" t="s">
        <v>4595</v>
      </c>
      <c r="E9954" s="1"/>
      <c r="F9954" s="1" t="s">
        <v>4952</v>
      </c>
      <c r="G9954" s="3">
        <v>10.8</v>
      </c>
      <c r="H9954" s="3"/>
      <c r="I9954" s="1" t="s">
        <v>232</v>
      </c>
      <c r="J9954" s="1" t="s">
        <v>233</v>
      </c>
      <c r="K9954" s="1" t="s">
        <v>84</v>
      </c>
      <c r="L9954" s="1" t="s">
        <v>111</v>
      </c>
    </row>
    <row r="9955" spans="1:12" x14ac:dyDescent="0.2">
      <c r="A9955" s="1" t="s">
        <v>234</v>
      </c>
      <c r="B9955" s="1" t="s">
        <v>13</v>
      </c>
      <c r="C9955" s="2">
        <v>43890</v>
      </c>
      <c r="D9955" s="1" t="s">
        <v>167</v>
      </c>
      <c r="E9955" s="1"/>
      <c r="F9955" s="1" t="s">
        <v>6329</v>
      </c>
      <c r="G9955" s="3"/>
      <c r="H9955" s="3">
        <v>983.5</v>
      </c>
      <c r="I9955" s="1" t="s">
        <v>120</v>
      </c>
      <c r="J9955" s="1" t="s">
        <v>171</v>
      </c>
      <c r="K9955" s="1" t="s">
        <v>12</v>
      </c>
      <c r="L9955" s="1" t="s">
        <v>418</v>
      </c>
    </row>
    <row r="9956" spans="1:12" x14ac:dyDescent="0.2">
      <c r="A9956" s="1" t="s">
        <v>234</v>
      </c>
      <c r="B9956" s="1" t="s">
        <v>13</v>
      </c>
      <c r="C9956" s="2">
        <v>43890</v>
      </c>
      <c r="D9956" s="1" t="s">
        <v>4610</v>
      </c>
      <c r="E9956" s="1"/>
      <c r="F9956" s="1" t="s">
        <v>4799</v>
      </c>
      <c r="G9956" s="3">
        <v>5.0999999999999996</v>
      </c>
      <c r="H9956" s="3"/>
      <c r="I9956" s="1" t="s">
        <v>120</v>
      </c>
      <c r="J9956" s="1" t="s">
        <v>171</v>
      </c>
      <c r="K9956" s="1" t="s">
        <v>84</v>
      </c>
      <c r="L9956" s="1" t="s">
        <v>306</v>
      </c>
    </row>
    <row r="9957" spans="1:12" x14ac:dyDescent="0.2">
      <c r="A9957" s="1" t="s">
        <v>234</v>
      </c>
      <c r="B9957" s="1" t="s">
        <v>13</v>
      </c>
      <c r="C9957" s="2">
        <v>43890</v>
      </c>
      <c r="D9957" s="1" t="s">
        <v>4619</v>
      </c>
      <c r="E9957" s="1"/>
      <c r="F9957" s="1" t="s">
        <v>6330</v>
      </c>
      <c r="G9957" s="3">
        <v>106.68</v>
      </c>
      <c r="H9957" s="3"/>
      <c r="I9957" s="1" t="s">
        <v>120</v>
      </c>
      <c r="J9957" s="1" t="s">
        <v>171</v>
      </c>
      <c r="K9957" s="1" t="s">
        <v>12</v>
      </c>
      <c r="L9957" s="1" t="s">
        <v>43</v>
      </c>
    </row>
    <row r="9958" spans="1:12" x14ac:dyDescent="0.2">
      <c r="A9958" s="1" t="s">
        <v>234</v>
      </c>
      <c r="B9958" s="1" t="s">
        <v>13</v>
      </c>
      <c r="C9958" s="2">
        <v>43890</v>
      </c>
      <c r="D9958" s="1" t="s">
        <v>164</v>
      </c>
      <c r="E9958" s="1"/>
      <c r="F9958" s="1" t="s">
        <v>5551</v>
      </c>
      <c r="G9958" s="3">
        <v>317.12</v>
      </c>
      <c r="H9958" s="3"/>
      <c r="I9958" s="1" t="s">
        <v>120</v>
      </c>
      <c r="J9958" s="1" t="s">
        <v>171</v>
      </c>
      <c r="K9958" s="1" t="s">
        <v>12</v>
      </c>
      <c r="L9958" s="1" t="s">
        <v>2567</v>
      </c>
    </row>
    <row r="9959" spans="1:12" x14ac:dyDescent="0.2">
      <c r="A9959" s="1" t="s">
        <v>234</v>
      </c>
      <c r="B9959" s="1" t="s">
        <v>13</v>
      </c>
      <c r="C9959" s="2">
        <v>43890</v>
      </c>
      <c r="D9959" s="1" t="s">
        <v>161</v>
      </c>
      <c r="E9959" s="1"/>
      <c r="F9959" s="1" t="s">
        <v>4883</v>
      </c>
      <c r="G9959" s="3"/>
      <c r="H9959" s="3">
        <v>181.89</v>
      </c>
      <c r="I9959" s="1" t="s">
        <v>120</v>
      </c>
      <c r="J9959" s="1" t="s">
        <v>171</v>
      </c>
      <c r="K9959" s="1" t="s">
        <v>84</v>
      </c>
      <c r="L9959" s="1" t="s">
        <v>63</v>
      </c>
    </row>
    <row r="9960" spans="1:12" x14ac:dyDescent="0.2">
      <c r="A9960" s="1" t="s">
        <v>234</v>
      </c>
      <c r="B9960" s="1" t="s">
        <v>13</v>
      </c>
      <c r="C9960" s="2">
        <v>43890</v>
      </c>
      <c r="D9960" s="1" t="s">
        <v>166</v>
      </c>
      <c r="E9960" s="1"/>
      <c r="F9960" s="1" t="s">
        <v>5283</v>
      </c>
      <c r="G9960" s="3">
        <v>625</v>
      </c>
      <c r="H9960" s="3"/>
      <c r="I9960" s="1" t="s">
        <v>120</v>
      </c>
      <c r="J9960" s="1" t="s">
        <v>171</v>
      </c>
      <c r="K9960" s="1" t="s">
        <v>84</v>
      </c>
      <c r="L9960" s="1" t="s">
        <v>104</v>
      </c>
    </row>
    <row r="9961" spans="1:12" x14ac:dyDescent="0.2">
      <c r="A9961" s="1" t="s">
        <v>234</v>
      </c>
      <c r="B9961" s="1" t="s">
        <v>13</v>
      </c>
      <c r="C9961" s="2">
        <v>43890</v>
      </c>
      <c r="D9961" s="1" t="s">
        <v>4595</v>
      </c>
      <c r="E9961" s="1"/>
      <c r="F9961" s="1" t="s">
        <v>4952</v>
      </c>
      <c r="G9961" s="3">
        <v>17.27</v>
      </c>
      <c r="H9961" s="3"/>
      <c r="I9961" s="1" t="s">
        <v>87</v>
      </c>
      <c r="J9961" s="1" t="s">
        <v>116</v>
      </c>
      <c r="K9961" s="1" t="s">
        <v>84</v>
      </c>
      <c r="L9961" s="1" t="s">
        <v>111</v>
      </c>
    </row>
    <row r="9962" spans="1:12" x14ac:dyDescent="0.2">
      <c r="A9962" s="1" t="s">
        <v>234</v>
      </c>
      <c r="B9962" s="1" t="s">
        <v>13</v>
      </c>
      <c r="C9962" s="2">
        <v>43890</v>
      </c>
      <c r="D9962" s="1" t="s">
        <v>4619</v>
      </c>
      <c r="E9962" s="1"/>
      <c r="F9962" s="1" t="s">
        <v>5538</v>
      </c>
      <c r="G9962" s="3">
        <v>50.6</v>
      </c>
      <c r="H9962" s="3"/>
      <c r="I9962" s="1" t="s">
        <v>87</v>
      </c>
      <c r="J9962" s="1" t="s">
        <v>116</v>
      </c>
      <c r="K9962" s="1" t="s">
        <v>84</v>
      </c>
      <c r="L9962" s="1" t="s">
        <v>300</v>
      </c>
    </row>
    <row r="9963" spans="1:12" x14ac:dyDescent="0.2">
      <c r="A9963" s="1" t="s">
        <v>234</v>
      </c>
      <c r="B9963" s="1" t="s">
        <v>13</v>
      </c>
      <c r="C9963" s="2">
        <v>43890</v>
      </c>
      <c r="D9963" s="1" t="s">
        <v>163</v>
      </c>
      <c r="E9963" s="1"/>
      <c r="F9963" s="1" t="s">
        <v>5425</v>
      </c>
      <c r="G9963" s="3"/>
      <c r="H9963" s="3">
        <v>548.99</v>
      </c>
      <c r="I9963" s="1" t="s">
        <v>87</v>
      </c>
      <c r="J9963" s="1" t="s">
        <v>116</v>
      </c>
      <c r="K9963" s="1" t="s">
        <v>84</v>
      </c>
      <c r="L9963" s="1" t="s">
        <v>63</v>
      </c>
    </row>
    <row r="9964" spans="1:12" x14ac:dyDescent="0.2">
      <c r="A9964" s="1" t="s">
        <v>234</v>
      </c>
      <c r="B9964" s="1" t="s">
        <v>13</v>
      </c>
      <c r="C9964" s="2">
        <v>43890</v>
      </c>
      <c r="D9964" s="1" t="s">
        <v>166</v>
      </c>
      <c r="E9964" s="1"/>
      <c r="F9964" s="1" t="s">
        <v>4628</v>
      </c>
      <c r="G9964" s="3">
        <v>500</v>
      </c>
      <c r="H9964" s="3"/>
      <c r="I9964" s="1" t="s">
        <v>87</v>
      </c>
      <c r="J9964" s="1" t="s">
        <v>116</v>
      </c>
      <c r="K9964" s="1" t="s">
        <v>84</v>
      </c>
      <c r="L9964" s="1" t="s">
        <v>29</v>
      </c>
    </row>
    <row r="9965" spans="1:12" x14ac:dyDescent="0.2">
      <c r="A9965" s="1" t="s">
        <v>234</v>
      </c>
      <c r="B9965" s="1" t="s">
        <v>13</v>
      </c>
      <c r="C9965" s="2">
        <v>43890</v>
      </c>
      <c r="D9965" s="1" t="s">
        <v>4619</v>
      </c>
      <c r="E9965" s="1"/>
      <c r="F9965" s="1" t="s">
        <v>4630</v>
      </c>
      <c r="G9965" s="3">
        <v>5.33</v>
      </c>
      <c r="H9965" s="3"/>
      <c r="I9965" s="1" t="s">
        <v>106</v>
      </c>
      <c r="J9965" s="1" t="s">
        <v>121</v>
      </c>
      <c r="K9965" s="1" t="s">
        <v>84</v>
      </c>
      <c r="L9965" s="1" t="s">
        <v>26</v>
      </c>
    </row>
    <row r="9966" spans="1:12" x14ac:dyDescent="0.2">
      <c r="A9966" s="1" t="s">
        <v>234</v>
      </c>
      <c r="B9966" s="1" t="s">
        <v>13</v>
      </c>
      <c r="C9966" s="2">
        <v>43890</v>
      </c>
      <c r="D9966" s="1" t="s">
        <v>4619</v>
      </c>
      <c r="E9966" s="1"/>
      <c r="F9966" s="1" t="s">
        <v>5033</v>
      </c>
      <c r="G9966" s="3">
        <v>23.89</v>
      </c>
      <c r="H9966" s="3"/>
      <c r="I9966" s="1" t="s">
        <v>106</v>
      </c>
      <c r="J9966" s="1" t="s">
        <v>122</v>
      </c>
      <c r="K9966" s="1" t="s">
        <v>12</v>
      </c>
      <c r="L9966" s="1" t="s">
        <v>313</v>
      </c>
    </row>
    <row r="9967" spans="1:12" x14ac:dyDescent="0.2">
      <c r="A9967" s="1" t="s">
        <v>234</v>
      </c>
      <c r="B9967" s="1" t="s">
        <v>13</v>
      </c>
      <c r="C9967" s="2">
        <v>43890</v>
      </c>
      <c r="D9967" s="1" t="s">
        <v>160</v>
      </c>
      <c r="E9967" s="1"/>
      <c r="F9967" s="1" t="s">
        <v>6331</v>
      </c>
      <c r="G9967" s="3"/>
      <c r="H9967" s="3">
        <v>1332.21</v>
      </c>
      <c r="I9967" s="1" t="s">
        <v>106</v>
      </c>
      <c r="J9967" s="1" t="s">
        <v>122</v>
      </c>
      <c r="K9967" s="1" t="s">
        <v>12</v>
      </c>
      <c r="L9967" s="1" t="s">
        <v>16</v>
      </c>
    </row>
    <row r="9968" spans="1:12" x14ac:dyDescent="0.2">
      <c r="A9968" s="1" t="s">
        <v>234</v>
      </c>
      <c r="B9968" s="1" t="s">
        <v>13</v>
      </c>
      <c r="C9968" s="2">
        <v>43890</v>
      </c>
      <c r="D9968" s="1" t="s">
        <v>167</v>
      </c>
      <c r="E9968" s="1"/>
      <c r="F9968" s="1" t="s">
        <v>5121</v>
      </c>
      <c r="G9968" s="3"/>
      <c r="H9968" s="3">
        <v>217.34</v>
      </c>
      <c r="I9968" s="1" t="s">
        <v>185</v>
      </c>
      <c r="J9968" s="1" t="s">
        <v>126</v>
      </c>
      <c r="K9968" s="1" t="s">
        <v>12</v>
      </c>
      <c r="L9968" s="1" t="s">
        <v>1592</v>
      </c>
    </row>
    <row r="9969" spans="1:12" x14ac:dyDescent="0.2">
      <c r="A9969" s="1" t="s">
        <v>234</v>
      </c>
      <c r="B9969" s="1" t="s">
        <v>13</v>
      </c>
      <c r="C9969" s="2">
        <v>43890</v>
      </c>
      <c r="D9969" s="1" t="s">
        <v>161</v>
      </c>
      <c r="E9969" s="1"/>
      <c r="F9969" s="1" t="s">
        <v>5085</v>
      </c>
      <c r="G9969" s="3"/>
      <c r="H9969" s="3">
        <v>202.59</v>
      </c>
      <c r="I9969" s="1" t="s">
        <v>185</v>
      </c>
      <c r="J9969" s="1" t="s">
        <v>126</v>
      </c>
      <c r="K9969" s="1" t="s">
        <v>12</v>
      </c>
      <c r="L9969" s="1" t="s">
        <v>311</v>
      </c>
    </row>
    <row r="9970" spans="1:12" x14ac:dyDescent="0.2">
      <c r="A9970" s="1" t="s">
        <v>234</v>
      </c>
      <c r="B9970" s="1" t="s">
        <v>13</v>
      </c>
      <c r="C9970" s="2">
        <v>43890</v>
      </c>
      <c r="D9970" s="1" t="s">
        <v>160</v>
      </c>
      <c r="E9970" s="1"/>
      <c r="F9970" s="1" t="s">
        <v>5789</v>
      </c>
      <c r="G9970" s="3"/>
      <c r="H9970" s="3">
        <v>254.48</v>
      </c>
      <c r="I9970" s="1" t="s">
        <v>185</v>
      </c>
      <c r="J9970" s="1" t="s">
        <v>126</v>
      </c>
      <c r="K9970" s="1" t="s">
        <v>12</v>
      </c>
      <c r="L9970" s="1" t="s">
        <v>92</v>
      </c>
    </row>
    <row r="9971" spans="1:12" x14ac:dyDescent="0.2">
      <c r="A9971" s="1" t="s">
        <v>234</v>
      </c>
      <c r="B9971" s="1" t="s">
        <v>13</v>
      </c>
      <c r="C9971" s="2">
        <v>43890</v>
      </c>
      <c r="D9971" s="1" t="s">
        <v>167</v>
      </c>
      <c r="E9971" s="1"/>
      <c r="F9971" s="1" t="s">
        <v>5210</v>
      </c>
      <c r="G9971" s="3"/>
      <c r="H9971" s="3">
        <v>326.99</v>
      </c>
      <c r="I9971" s="1" t="s">
        <v>123</v>
      </c>
      <c r="J9971" s="1" t="s">
        <v>124</v>
      </c>
      <c r="K9971" s="1" t="s">
        <v>12</v>
      </c>
      <c r="L9971" s="1" t="s">
        <v>304</v>
      </c>
    </row>
    <row r="9972" spans="1:12" x14ac:dyDescent="0.2">
      <c r="A9972" s="1" t="s">
        <v>234</v>
      </c>
      <c r="B9972" s="1" t="s">
        <v>13</v>
      </c>
      <c r="C9972" s="2">
        <v>43890</v>
      </c>
      <c r="D9972" s="1" t="s">
        <v>4614</v>
      </c>
      <c r="E9972" s="1"/>
      <c r="F9972" s="1" t="s">
        <v>5843</v>
      </c>
      <c r="G9972" s="3">
        <v>42.35</v>
      </c>
      <c r="H9972" s="3"/>
      <c r="I9972" s="1" t="s">
        <v>177</v>
      </c>
      <c r="J9972" s="1" t="s">
        <v>178</v>
      </c>
      <c r="K9972" s="1" t="s">
        <v>12</v>
      </c>
      <c r="L9972" s="1" t="s">
        <v>31</v>
      </c>
    </row>
    <row r="9973" spans="1:12" x14ac:dyDescent="0.2">
      <c r="A9973" s="1" t="s">
        <v>234</v>
      </c>
      <c r="B9973" s="1" t="s">
        <v>13</v>
      </c>
      <c r="C9973" s="2">
        <v>43890</v>
      </c>
      <c r="D9973" s="1" t="s">
        <v>4625</v>
      </c>
      <c r="E9973" s="1"/>
      <c r="F9973" s="1" t="s">
        <v>5841</v>
      </c>
      <c r="G9973" s="3">
        <v>42.35</v>
      </c>
      <c r="H9973" s="3"/>
      <c r="I9973" s="1" t="s">
        <v>177</v>
      </c>
      <c r="J9973" s="1" t="s">
        <v>178</v>
      </c>
      <c r="K9973" s="1" t="s">
        <v>12</v>
      </c>
      <c r="L9973" s="1" t="s">
        <v>31</v>
      </c>
    </row>
    <row r="9974" spans="1:12" x14ac:dyDescent="0.2">
      <c r="A9974" s="1" t="s">
        <v>234</v>
      </c>
      <c r="B9974" s="1" t="s">
        <v>13</v>
      </c>
      <c r="C9974" s="2">
        <v>43890</v>
      </c>
      <c r="D9974" s="1" t="s">
        <v>4619</v>
      </c>
      <c r="E9974" s="1"/>
      <c r="F9974" s="1" t="s">
        <v>5201</v>
      </c>
      <c r="G9974" s="3">
        <v>1.47</v>
      </c>
      <c r="H9974" s="3"/>
      <c r="I9974" s="1" t="s">
        <v>177</v>
      </c>
      <c r="J9974" s="1" t="s">
        <v>178</v>
      </c>
      <c r="K9974" s="1" t="s">
        <v>12</v>
      </c>
      <c r="L9974" s="1" t="s">
        <v>433</v>
      </c>
    </row>
    <row r="9975" spans="1:12" x14ac:dyDescent="0.2">
      <c r="A9975" s="1" t="s">
        <v>234</v>
      </c>
      <c r="B9975" s="1" t="s">
        <v>13</v>
      </c>
      <c r="C9975" s="2">
        <v>43890</v>
      </c>
      <c r="D9975" s="1" t="s">
        <v>161</v>
      </c>
      <c r="E9975" s="1"/>
      <c r="F9975" s="1" t="s">
        <v>4751</v>
      </c>
      <c r="G9975" s="3"/>
      <c r="H9975" s="3">
        <v>62.73</v>
      </c>
      <c r="I9975" s="1" t="s">
        <v>177</v>
      </c>
      <c r="J9975" s="1" t="s">
        <v>178</v>
      </c>
      <c r="K9975" s="1" t="s">
        <v>84</v>
      </c>
      <c r="L9975" s="1" t="s">
        <v>111</v>
      </c>
    </row>
    <row r="9976" spans="1:12" x14ac:dyDescent="0.2">
      <c r="A9976" s="1" t="s">
        <v>234</v>
      </c>
      <c r="B9976" s="1" t="s">
        <v>13</v>
      </c>
      <c r="C9976" s="2">
        <v>43890</v>
      </c>
      <c r="D9976" s="1" t="s">
        <v>4595</v>
      </c>
      <c r="E9976" s="1"/>
      <c r="F9976" s="1" t="s">
        <v>5030</v>
      </c>
      <c r="G9976" s="3">
        <v>19.57</v>
      </c>
      <c r="H9976" s="3"/>
      <c r="I9976" s="1" t="s">
        <v>83</v>
      </c>
      <c r="J9976" s="1" t="s">
        <v>175</v>
      </c>
      <c r="K9976" s="1" t="s">
        <v>84</v>
      </c>
      <c r="L9976" s="1" t="s">
        <v>51</v>
      </c>
    </row>
    <row r="9977" spans="1:12" x14ac:dyDescent="0.2">
      <c r="A9977" s="1" t="s">
        <v>234</v>
      </c>
      <c r="B9977" s="1" t="s">
        <v>13</v>
      </c>
      <c r="C9977" s="2">
        <v>43890</v>
      </c>
      <c r="D9977" s="1" t="s">
        <v>165</v>
      </c>
      <c r="E9977" s="1"/>
      <c r="F9977" s="1" t="s">
        <v>4802</v>
      </c>
      <c r="G9977" s="3">
        <v>309.16000000000003</v>
      </c>
      <c r="H9977" s="3"/>
      <c r="I9977" s="1" t="s">
        <v>83</v>
      </c>
      <c r="J9977" s="1" t="s">
        <v>175</v>
      </c>
      <c r="K9977" s="1" t="s">
        <v>84</v>
      </c>
      <c r="L9977" s="1" t="s">
        <v>51</v>
      </c>
    </row>
    <row r="9978" spans="1:12" x14ac:dyDescent="0.2">
      <c r="A9978" s="1" t="s">
        <v>234</v>
      </c>
      <c r="B9978" s="1" t="s">
        <v>13</v>
      </c>
      <c r="C9978" s="2">
        <v>43890</v>
      </c>
      <c r="D9978" s="1" t="s">
        <v>4595</v>
      </c>
      <c r="E9978" s="1"/>
      <c r="F9978" s="1" t="s">
        <v>6332</v>
      </c>
      <c r="G9978" s="3">
        <v>83.23</v>
      </c>
      <c r="H9978" s="3"/>
      <c r="I9978" s="1" t="s">
        <v>119</v>
      </c>
      <c r="J9978" s="1" t="s">
        <v>86</v>
      </c>
      <c r="K9978" s="1" t="s">
        <v>12</v>
      </c>
      <c r="L9978" s="1" t="s">
        <v>41</v>
      </c>
    </row>
    <row r="9979" spans="1:12" x14ac:dyDescent="0.2">
      <c r="A9979" s="1" t="s">
        <v>234</v>
      </c>
      <c r="B9979" s="1" t="s">
        <v>13</v>
      </c>
      <c r="C9979" s="2">
        <v>43890</v>
      </c>
      <c r="D9979" s="1" t="s">
        <v>167</v>
      </c>
      <c r="E9979" s="1"/>
      <c r="F9979" s="1" t="s">
        <v>6333</v>
      </c>
      <c r="G9979" s="3"/>
      <c r="H9979" s="3">
        <v>1548.75</v>
      </c>
      <c r="I9979" s="1" t="s">
        <v>119</v>
      </c>
      <c r="J9979" s="1" t="s">
        <v>86</v>
      </c>
      <c r="K9979" s="1" t="s">
        <v>12</v>
      </c>
      <c r="L9979" s="1" t="s">
        <v>246</v>
      </c>
    </row>
    <row r="9980" spans="1:12" x14ac:dyDescent="0.2">
      <c r="A9980" s="1" t="s">
        <v>234</v>
      </c>
      <c r="B9980" s="1" t="s">
        <v>13</v>
      </c>
      <c r="C9980" s="2">
        <v>43890</v>
      </c>
      <c r="D9980" s="1" t="s">
        <v>167</v>
      </c>
      <c r="E9980" s="1"/>
      <c r="F9980" s="1" t="s">
        <v>6334</v>
      </c>
      <c r="G9980" s="3"/>
      <c r="H9980" s="3">
        <v>936</v>
      </c>
      <c r="I9980" s="1" t="s">
        <v>119</v>
      </c>
      <c r="J9980" s="1" t="s">
        <v>86</v>
      </c>
      <c r="K9980" s="1" t="s">
        <v>12</v>
      </c>
      <c r="L9980" s="1" t="s">
        <v>2628</v>
      </c>
    </row>
    <row r="9981" spans="1:12" x14ac:dyDescent="0.2">
      <c r="A9981" s="1" t="s">
        <v>234</v>
      </c>
      <c r="B9981" s="1" t="s">
        <v>13</v>
      </c>
      <c r="C9981" s="2">
        <v>43890</v>
      </c>
      <c r="D9981" s="1" t="s">
        <v>4625</v>
      </c>
      <c r="E9981" s="1"/>
      <c r="F9981" s="1" t="s">
        <v>6281</v>
      </c>
      <c r="G9981" s="3">
        <v>113.17</v>
      </c>
      <c r="H9981" s="3"/>
      <c r="I9981" s="1" t="s">
        <v>119</v>
      </c>
      <c r="J9981" s="1" t="s">
        <v>86</v>
      </c>
      <c r="K9981" s="1" t="s">
        <v>12</v>
      </c>
      <c r="L9981" s="1" t="s">
        <v>56</v>
      </c>
    </row>
    <row r="9982" spans="1:12" x14ac:dyDescent="0.2">
      <c r="A9982" s="1" t="s">
        <v>234</v>
      </c>
      <c r="B9982" s="1" t="s">
        <v>13</v>
      </c>
      <c r="C9982" s="2">
        <v>43890</v>
      </c>
      <c r="D9982" s="1" t="s">
        <v>4610</v>
      </c>
      <c r="E9982" s="1"/>
      <c r="F9982" s="1" t="s">
        <v>5848</v>
      </c>
      <c r="G9982" s="3">
        <v>29.08</v>
      </c>
      <c r="H9982" s="3"/>
      <c r="I9982" s="1" t="s">
        <v>119</v>
      </c>
      <c r="J9982" s="1" t="s">
        <v>86</v>
      </c>
      <c r="K9982" s="1" t="s">
        <v>12</v>
      </c>
      <c r="L9982" s="1" t="s">
        <v>91</v>
      </c>
    </row>
    <row r="9983" spans="1:12" x14ac:dyDescent="0.2">
      <c r="A9983" s="1" t="s">
        <v>234</v>
      </c>
      <c r="B9983" s="1" t="s">
        <v>13</v>
      </c>
      <c r="C9983" s="2">
        <v>43890</v>
      </c>
      <c r="D9983" s="1" t="s">
        <v>4610</v>
      </c>
      <c r="E9983" s="1"/>
      <c r="F9983" s="1" t="s">
        <v>4879</v>
      </c>
      <c r="G9983" s="3">
        <v>15.47</v>
      </c>
      <c r="H9983" s="3"/>
      <c r="I9983" s="1" t="s">
        <v>119</v>
      </c>
      <c r="J9983" s="1" t="s">
        <v>86</v>
      </c>
      <c r="K9983" s="1" t="s">
        <v>12</v>
      </c>
      <c r="L9983" s="1" t="s">
        <v>433</v>
      </c>
    </row>
    <row r="9984" spans="1:12" x14ac:dyDescent="0.2">
      <c r="A9984" s="1" t="s">
        <v>234</v>
      </c>
      <c r="B9984" s="1" t="s">
        <v>13</v>
      </c>
      <c r="C9984" s="2">
        <v>43890</v>
      </c>
      <c r="D9984" s="1" t="s">
        <v>4610</v>
      </c>
      <c r="E9984" s="1"/>
      <c r="F9984" s="1" t="s">
        <v>6335</v>
      </c>
      <c r="G9984" s="3">
        <v>60.58</v>
      </c>
      <c r="H9984" s="3"/>
      <c r="I9984" s="1" t="s">
        <v>119</v>
      </c>
      <c r="J9984" s="1" t="s">
        <v>86</v>
      </c>
      <c r="K9984" s="1" t="s">
        <v>12</v>
      </c>
      <c r="L9984" s="1" t="s">
        <v>469</v>
      </c>
    </row>
    <row r="9985" spans="1:12" x14ac:dyDescent="0.2">
      <c r="A9985" s="1" t="s">
        <v>234</v>
      </c>
      <c r="B9985" s="1" t="s">
        <v>13</v>
      </c>
      <c r="C9985" s="2">
        <v>43890</v>
      </c>
      <c r="D9985" s="1" t="s">
        <v>162</v>
      </c>
      <c r="E9985" s="1"/>
      <c r="F9985" s="1" t="s">
        <v>5192</v>
      </c>
      <c r="G9985" s="3">
        <v>1349.49</v>
      </c>
      <c r="H9985" s="3"/>
      <c r="I9985" s="1" t="s">
        <v>119</v>
      </c>
      <c r="J9985" s="1" t="s">
        <v>86</v>
      </c>
      <c r="K9985" s="1" t="s">
        <v>12</v>
      </c>
      <c r="L9985" s="1" t="s">
        <v>3472</v>
      </c>
    </row>
    <row r="9986" spans="1:12" x14ac:dyDescent="0.2">
      <c r="A9986" s="1" t="s">
        <v>234</v>
      </c>
      <c r="B9986" s="1" t="s">
        <v>13</v>
      </c>
      <c r="C9986" s="2">
        <v>43890</v>
      </c>
      <c r="D9986" s="1" t="s">
        <v>165</v>
      </c>
      <c r="E9986" s="1"/>
      <c r="F9986" s="1" t="s">
        <v>6336</v>
      </c>
      <c r="G9986" s="3">
        <v>1443.96</v>
      </c>
      <c r="H9986" s="3"/>
      <c r="I9986" s="1" t="s">
        <v>119</v>
      </c>
      <c r="J9986" s="1" t="s">
        <v>86</v>
      </c>
      <c r="K9986" s="1" t="s">
        <v>12</v>
      </c>
      <c r="L9986" s="1" t="s">
        <v>322</v>
      </c>
    </row>
    <row r="9987" spans="1:12" x14ac:dyDescent="0.2">
      <c r="A9987" s="1" t="s">
        <v>234</v>
      </c>
      <c r="B9987" s="1" t="s">
        <v>13</v>
      </c>
      <c r="C9987" s="2">
        <v>43890</v>
      </c>
      <c r="D9987" s="1" t="s">
        <v>165</v>
      </c>
      <c r="E9987" s="1"/>
      <c r="F9987" s="1" t="s">
        <v>6337</v>
      </c>
      <c r="G9987" s="3">
        <v>1008</v>
      </c>
      <c r="H9987" s="3"/>
      <c r="I9987" s="1" t="s">
        <v>119</v>
      </c>
      <c r="J9987" s="1" t="s">
        <v>86</v>
      </c>
      <c r="K9987" s="1" t="s">
        <v>12</v>
      </c>
      <c r="L9987" s="1" t="s">
        <v>2598</v>
      </c>
    </row>
    <row r="9988" spans="1:12" x14ac:dyDescent="0.2">
      <c r="A9988" s="1" t="s">
        <v>234</v>
      </c>
      <c r="B9988" s="1" t="s">
        <v>13</v>
      </c>
      <c r="C9988" s="2">
        <v>43890</v>
      </c>
      <c r="D9988" s="1" t="s">
        <v>165</v>
      </c>
      <c r="E9988" s="1"/>
      <c r="F9988" s="1" t="s">
        <v>4984</v>
      </c>
      <c r="G9988" s="3">
        <v>2317.3000000000002</v>
      </c>
      <c r="H9988" s="3"/>
      <c r="I9988" s="1" t="s">
        <v>119</v>
      </c>
      <c r="J9988" s="1" t="s">
        <v>86</v>
      </c>
      <c r="K9988" s="1" t="s">
        <v>84</v>
      </c>
      <c r="L9988" s="1" t="s">
        <v>104</v>
      </c>
    </row>
    <row r="9989" spans="1:12" x14ac:dyDescent="0.2">
      <c r="A9989" s="1" t="s">
        <v>234</v>
      </c>
      <c r="B9989" s="1" t="s">
        <v>13</v>
      </c>
      <c r="C9989" s="2">
        <v>43890</v>
      </c>
      <c r="D9989" s="1" t="s">
        <v>164</v>
      </c>
      <c r="E9989" s="1"/>
      <c r="F9989" s="1" t="s">
        <v>4713</v>
      </c>
      <c r="G9989" s="3">
        <v>2349.7199999999998</v>
      </c>
      <c r="H9989" s="3"/>
      <c r="I9989" s="1" t="s">
        <v>119</v>
      </c>
      <c r="J9989" s="1" t="s">
        <v>86</v>
      </c>
      <c r="K9989" s="1" t="s">
        <v>12</v>
      </c>
      <c r="L9989" s="1" t="s">
        <v>24</v>
      </c>
    </row>
    <row r="9990" spans="1:12" x14ac:dyDescent="0.2">
      <c r="A9990" s="1" t="s">
        <v>234</v>
      </c>
      <c r="B9990" s="1" t="s">
        <v>13</v>
      </c>
      <c r="C9990" s="2">
        <v>43890</v>
      </c>
      <c r="D9990" s="1" t="s">
        <v>164</v>
      </c>
      <c r="E9990" s="1"/>
      <c r="F9990" s="1" t="s">
        <v>4888</v>
      </c>
      <c r="G9990" s="3">
        <v>1236.57</v>
      </c>
      <c r="H9990" s="3"/>
      <c r="I9990" s="1" t="s">
        <v>119</v>
      </c>
      <c r="J9990" s="1" t="s">
        <v>86</v>
      </c>
      <c r="K9990" s="1" t="s">
        <v>12</v>
      </c>
      <c r="L9990" s="1" t="s">
        <v>41</v>
      </c>
    </row>
    <row r="9991" spans="1:12" x14ac:dyDescent="0.2">
      <c r="A9991" s="1" t="s">
        <v>234</v>
      </c>
      <c r="B9991" s="1" t="s">
        <v>13</v>
      </c>
      <c r="C9991" s="2">
        <v>43890</v>
      </c>
      <c r="D9991" s="1" t="s">
        <v>161</v>
      </c>
      <c r="E9991" s="1"/>
      <c r="F9991" s="1" t="s">
        <v>6338</v>
      </c>
      <c r="G9991" s="3"/>
      <c r="H9991" s="3">
        <v>914.33</v>
      </c>
      <c r="I9991" s="1" t="s">
        <v>119</v>
      </c>
      <c r="J9991" s="1" t="s">
        <v>86</v>
      </c>
      <c r="K9991" s="1" t="s">
        <v>12</v>
      </c>
      <c r="L9991" s="1" t="s">
        <v>72</v>
      </c>
    </row>
    <row r="9992" spans="1:12" x14ac:dyDescent="0.2">
      <c r="A9992" s="1" t="s">
        <v>234</v>
      </c>
      <c r="B9992" s="1" t="s">
        <v>13</v>
      </c>
      <c r="C9992" s="2">
        <v>43890</v>
      </c>
      <c r="D9992" s="1" t="s">
        <v>161</v>
      </c>
      <c r="E9992" s="1"/>
      <c r="F9992" s="1" t="s">
        <v>6339</v>
      </c>
      <c r="G9992" s="3"/>
      <c r="H9992" s="3">
        <v>1106.75</v>
      </c>
      <c r="I9992" s="1" t="s">
        <v>119</v>
      </c>
      <c r="J9992" s="1" t="s">
        <v>86</v>
      </c>
      <c r="K9992" s="1" t="s">
        <v>12</v>
      </c>
      <c r="L9992" s="1" t="s">
        <v>2589</v>
      </c>
    </row>
    <row r="9993" spans="1:12" x14ac:dyDescent="0.2">
      <c r="A9993" s="1" t="s">
        <v>234</v>
      </c>
      <c r="B9993" s="1" t="s">
        <v>13</v>
      </c>
      <c r="C9993" s="2">
        <v>43890</v>
      </c>
      <c r="D9993" s="1" t="s">
        <v>160</v>
      </c>
      <c r="E9993" s="1"/>
      <c r="F9993" s="1" t="s">
        <v>6340</v>
      </c>
      <c r="G9993" s="3"/>
      <c r="H9993" s="3">
        <v>1363.25</v>
      </c>
      <c r="I9993" s="1" t="s">
        <v>119</v>
      </c>
      <c r="J9993" s="1" t="s">
        <v>86</v>
      </c>
      <c r="K9993" s="1" t="s">
        <v>12</v>
      </c>
      <c r="L9993" s="1" t="s">
        <v>102</v>
      </c>
    </row>
    <row r="9994" spans="1:12" x14ac:dyDescent="0.2">
      <c r="A9994" s="1" t="s">
        <v>234</v>
      </c>
      <c r="B9994" s="1" t="s">
        <v>13</v>
      </c>
      <c r="C9994" s="2">
        <v>43890</v>
      </c>
      <c r="D9994" s="1" t="s">
        <v>160</v>
      </c>
      <c r="E9994" s="1"/>
      <c r="F9994" s="1" t="s">
        <v>6341</v>
      </c>
      <c r="G9994" s="3"/>
      <c r="H9994" s="3">
        <v>936</v>
      </c>
      <c r="I9994" s="1" t="s">
        <v>119</v>
      </c>
      <c r="J9994" s="1" t="s">
        <v>86</v>
      </c>
      <c r="K9994" s="1" t="s">
        <v>12</v>
      </c>
      <c r="L9994" s="1" t="s">
        <v>342</v>
      </c>
    </row>
    <row r="9995" spans="1:12" x14ac:dyDescent="0.2">
      <c r="A9995" s="1" t="s">
        <v>234</v>
      </c>
      <c r="B9995" s="1" t="s">
        <v>13</v>
      </c>
      <c r="C9995" s="2">
        <v>43890</v>
      </c>
      <c r="D9995" s="1" t="s">
        <v>4625</v>
      </c>
      <c r="E9995" s="1"/>
      <c r="F9995" s="1" t="s">
        <v>6342</v>
      </c>
      <c r="G9995" s="3">
        <v>7.59</v>
      </c>
      <c r="H9995" s="3"/>
      <c r="I9995" s="1" t="s">
        <v>83</v>
      </c>
      <c r="J9995" s="1" t="s">
        <v>181</v>
      </c>
      <c r="K9995" s="1" t="s">
        <v>12</v>
      </c>
      <c r="L9995" s="1" t="s">
        <v>405</v>
      </c>
    </row>
    <row r="9996" spans="1:12" x14ac:dyDescent="0.2">
      <c r="A9996" s="1" t="s">
        <v>234</v>
      </c>
      <c r="B9996" s="1" t="s">
        <v>13</v>
      </c>
      <c r="C9996" s="2">
        <v>43890</v>
      </c>
      <c r="D9996" s="1" t="s">
        <v>4610</v>
      </c>
      <c r="E9996" s="1"/>
      <c r="F9996" s="1" t="s">
        <v>6343</v>
      </c>
      <c r="G9996" s="3">
        <v>25.38</v>
      </c>
      <c r="H9996" s="3"/>
      <c r="I9996" s="1" t="s">
        <v>83</v>
      </c>
      <c r="J9996" s="1" t="s">
        <v>181</v>
      </c>
      <c r="K9996" s="1" t="s">
        <v>12</v>
      </c>
      <c r="L9996" s="1" t="s">
        <v>99</v>
      </c>
    </row>
    <row r="9997" spans="1:12" x14ac:dyDescent="0.2">
      <c r="A9997" s="1" t="s">
        <v>234</v>
      </c>
      <c r="B9997" s="1" t="s">
        <v>13</v>
      </c>
      <c r="C9997" s="2">
        <v>43890</v>
      </c>
      <c r="D9997" s="1" t="s">
        <v>160</v>
      </c>
      <c r="E9997" s="1"/>
      <c r="F9997" s="1" t="s">
        <v>6344</v>
      </c>
      <c r="G9997" s="3"/>
      <c r="H9997" s="3">
        <v>1014.27</v>
      </c>
      <c r="I9997" s="1" t="s">
        <v>83</v>
      </c>
      <c r="J9997" s="1" t="s">
        <v>181</v>
      </c>
      <c r="K9997" s="1" t="s">
        <v>12</v>
      </c>
      <c r="L9997" s="1" t="s">
        <v>345</v>
      </c>
    </row>
    <row r="9998" spans="1:12" x14ac:dyDescent="0.2">
      <c r="A9998" s="1" t="s">
        <v>234</v>
      </c>
      <c r="B9998" s="1" t="s">
        <v>13</v>
      </c>
      <c r="C9998" s="2">
        <v>43890</v>
      </c>
      <c r="D9998" s="1" t="s">
        <v>166</v>
      </c>
      <c r="E9998" s="1"/>
      <c r="F9998" s="1" t="s">
        <v>6345</v>
      </c>
      <c r="G9998" s="3">
        <v>907.37</v>
      </c>
      <c r="H9998" s="3"/>
      <c r="I9998" s="1" t="s">
        <v>83</v>
      </c>
      <c r="J9998" s="1" t="s">
        <v>181</v>
      </c>
      <c r="K9998" s="1" t="s">
        <v>12</v>
      </c>
      <c r="L9998" s="1" t="s">
        <v>347</v>
      </c>
    </row>
    <row r="9999" spans="1:12" x14ac:dyDescent="0.2">
      <c r="A9999" s="1" t="s">
        <v>234</v>
      </c>
      <c r="B9999" s="1" t="s">
        <v>13</v>
      </c>
      <c r="C9999" s="2">
        <v>43890</v>
      </c>
      <c r="D9999" s="1" t="s">
        <v>162</v>
      </c>
      <c r="E9999" s="1"/>
      <c r="F9999" s="1" t="s">
        <v>4754</v>
      </c>
      <c r="G9999" s="3">
        <v>69.23</v>
      </c>
      <c r="H9999" s="3"/>
      <c r="I9999" s="1" t="s">
        <v>232</v>
      </c>
      <c r="J9999" s="1" t="s">
        <v>233</v>
      </c>
      <c r="K9999" s="1" t="s">
        <v>84</v>
      </c>
      <c r="L9999" s="1" t="s">
        <v>111</v>
      </c>
    </row>
    <row r="10000" spans="1:12" x14ac:dyDescent="0.2">
      <c r="A10000" s="1" t="s">
        <v>234</v>
      </c>
      <c r="B10000" s="1" t="s">
        <v>13</v>
      </c>
      <c r="C10000" s="2">
        <v>43890</v>
      </c>
      <c r="D10000" s="1" t="s">
        <v>4595</v>
      </c>
      <c r="E10000" s="1"/>
      <c r="F10000" s="1" t="s">
        <v>4950</v>
      </c>
      <c r="G10000" s="3">
        <v>5.09</v>
      </c>
      <c r="H10000" s="3"/>
      <c r="I10000" s="1" t="s">
        <v>120</v>
      </c>
      <c r="J10000" s="1" t="s">
        <v>171</v>
      </c>
      <c r="K10000" s="1" t="s">
        <v>84</v>
      </c>
      <c r="L10000" s="1" t="s">
        <v>306</v>
      </c>
    </row>
    <row r="10001" spans="1:12" x14ac:dyDescent="0.2">
      <c r="A10001" s="1" t="s">
        <v>234</v>
      </c>
      <c r="B10001" s="1" t="s">
        <v>13</v>
      </c>
      <c r="C10001" s="2">
        <v>43890</v>
      </c>
      <c r="D10001" s="1" t="s">
        <v>4625</v>
      </c>
      <c r="E10001" s="1"/>
      <c r="F10001" s="1" t="s">
        <v>4947</v>
      </c>
      <c r="G10001" s="3">
        <v>47.16</v>
      </c>
      <c r="H10001" s="3"/>
      <c r="I10001" s="1" t="s">
        <v>120</v>
      </c>
      <c r="J10001" s="1" t="s">
        <v>171</v>
      </c>
      <c r="K10001" s="1" t="s">
        <v>12</v>
      </c>
      <c r="L10001" s="1" t="s">
        <v>289</v>
      </c>
    </row>
    <row r="10002" spans="1:12" x14ac:dyDescent="0.2">
      <c r="A10002" s="1" t="s">
        <v>234</v>
      </c>
      <c r="B10002" s="1" t="s">
        <v>13</v>
      </c>
      <c r="C10002" s="2">
        <v>43890</v>
      </c>
      <c r="D10002" s="1" t="s">
        <v>161</v>
      </c>
      <c r="E10002" s="1"/>
      <c r="F10002" s="1" t="s">
        <v>5217</v>
      </c>
      <c r="G10002" s="3"/>
      <c r="H10002" s="3">
        <v>276.66000000000003</v>
      </c>
      <c r="I10002" s="1" t="s">
        <v>87</v>
      </c>
      <c r="J10002" s="1" t="s">
        <v>253</v>
      </c>
      <c r="K10002" s="1" t="s">
        <v>84</v>
      </c>
      <c r="L10002" s="1" t="s">
        <v>241</v>
      </c>
    </row>
    <row r="10003" spans="1:12" x14ac:dyDescent="0.2">
      <c r="A10003" s="1" t="s">
        <v>234</v>
      </c>
      <c r="B10003" s="1" t="s">
        <v>13</v>
      </c>
      <c r="C10003" s="2">
        <v>43890</v>
      </c>
      <c r="D10003" s="1" t="s">
        <v>4619</v>
      </c>
      <c r="E10003" s="1"/>
      <c r="F10003" s="1" t="s">
        <v>5338</v>
      </c>
      <c r="G10003" s="3">
        <v>12.84</v>
      </c>
      <c r="H10003" s="3"/>
      <c r="I10003" s="1" t="s">
        <v>87</v>
      </c>
      <c r="J10003" s="1" t="s">
        <v>116</v>
      </c>
      <c r="K10003" s="1" t="s">
        <v>84</v>
      </c>
      <c r="L10003" s="1" t="s">
        <v>29</v>
      </c>
    </row>
    <row r="10004" spans="1:12" x14ac:dyDescent="0.2">
      <c r="A10004" s="1" t="s">
        <v>234</v>
      </c>
      <c r="B10004" s="1" t="s">
        <v>13</v>
      </c>
      <c r="C10004" s="2">
        <v>43890</v>
      </c>
      <c r="D10004" s="1" t="s">
        <v>4595</v>
      </c>
      <c r="E10004" s="1"/>
      <c r="F10004" s="1" t="s">
        <v>6346</v>
      </c>
      <c r="G10004" s="3">
        <v>85.54</v>
      </c>
      <c r="H10004" s="3"/>
      <c r="I10004" s="1" t="s">
        <v>106</v>
      </c>
      <c r="J10004" s="1" t="s">
        <v>121</v>
      </c>
      <c r="K10004" s="1" t="s">
        <v>12</v>
      </c>
      <c r="L10004" s="1" t="s">
        <v>23</v>
      </c>
    </row>
    <row r="10005" spans="1:12" x14ac:dyDescent="0.2">
      <c r="A10005" s="1" t="s">
        <v>234</v>
      </c>
      <c r="B10005" s="1" t="s">
        <v>13</v>
      </c>
      <c r="C10005" s="2">
        <v>43890</v>
      </c>
      <c r="D10005" s="1" t="s">
        <v>4619</v>
      </c>
      <c r="E10005" s="1"/>
      <c r="F10005" s="1" t="s">
        <v>6227</v>
      </c>
      <c r="G10005" s="3">
        <v>28.79</v>
      </c>
      <c r="H10005" s="3"/>
      <c r="I10005" s="1" t="s">
        <v>106</v>
      </c>
      <c r="J10005" s="1" t="s">
        <v>121</v>
      </c>
      <c r="K10005" s="1" t="s">
        <v>84</v>
      </c>
      <c r="L10005" s="1" t="s">
        <v>66</v>
      </c>
    </row>
    <row r="10006" spans="1:12" x14ac:dyDescent="0.2">
      <c r="A10006" s="1" t="s">
        <v>234</v>
      </c>
      <c r="B10006" s="1" t="s">
        <v>13</v>
      </c>
      <c r="C10006" s="2">
        <v>43890</v>
      </c>
      <c r="D10006" s="1" t="s">
        <v>162</v>
      </c>
      <c r="E10006" s="1"/>
      <c r="F10006" s="1" t="s">
        <v>4846</v>
      </c>
      <c r="G10006" s="3">
        <v>176.08</v>
      </c>
      <c r="H10006" s="3"/>
      <c r="I10006" s="1" t="s">
        <v>106</v>
      </c>
      <c r="J10006" s="1" t="s">
        <v>121</v>
      </c>
      <c r="K10006" s="1" t="s">
        <v>12</v>
      </c>
      <c r="L10006" s="1" t="s">
        <v>1047</v>
      </c>
    </row>
    <row r="10007" spans="1:12" x14ac:dyDescent="0.2">
      <c r="A10007" s="1" t="s">
        <v>234</v>
      </c>
      <c r="B10007" s="1" t="s">
        <v>13</v>
      </c>
      <c r="C10007" s="2">
        <v>43890</v>
      </c>
      <c r="D10007" s="1" t="s">
        <v>165</v>
      </c>
      <c r="E10007" s="1"/>
      <c r="F10007" s="1" t="s">
        <v>6347</v>
      </c>
      <c r="G10007" s="3">
        <v>1310.79</v>
      </c>
      <c r="H10007" s="3"/>
      <c r="I10007" s="1" t="s">
        <v>106</v>
      </c>
      <c r="J10007" s="1" t="s">
        <v>121</v>
      </c>
      <c r="K10007" s="1" t="s">
        <v>12</v>
      </c>
      <c r="L10007" s="1" t="s">
        <v>317</v>
      </c>
    </row>
    <row r="10008" spans="1:12" x14ac:dyDescent="0.2">
      <c r="A10008" s="1" t="s">
        <v>234</v>
      </c>
      <c r="B10008" s="1" t="s">
        <v>13</v>
      </c>
      <c r="C10008" s="2">
        <v>43890</v>
      </c>
      <c r="D10008" s="1" t="s">
        <v>4614</v>
      </c>
      <c r="E10008" s="1"/>
      <c r="F10008" s="1" t="s">
        <v>5343</v>
      </c>
      <c r="G10008" s="3">
        <v>2.35</v>
      </c>
      <c r="H10008" s="3"/>
      <c r="I10008" s="1" t="s">
        <v>108</v>
      </c>
      <c r="J10008" s="1" t="s">
        <v>117</v>
      </c>
      <c r="K10008" s="1" t="s">
        <v>84</v>
      </c>
      <c r="L10008" s="1" t="s">
        <v>306</v>
      </c>
    </row>
    <row r="10009" spans="1:12" x14ac:dyDescent="0.2">
      <c r="A10009" s="1" t="s">
        <v>234</v>
      </c>
      <c r="B10009" s="1" t="s">
        <v>13</v>
      </c>
      <c r="C10009" s="2">
        <v>43890</v>
      </c>
      <c r="D10009" s="1" t="s">
        <v>4595</v>
      </c>
      <c r="E10009" s="1"/>
      <c r="F10009" s="1" t="s">
        <v>6348</v>
      </c>
      <c r="G10009" s="3">
        <v>85.54</v>
      </c>
      <c r="H10009" s="3"/>
      <c r="I10009" s="1" t="s">
        <v>106</v>
      </c>
      <c r="J10009" s="1" t="s">
        <v>122</v>
      </c>
      <c r="K10009" s="1" t="s">
        <v>12</v>
      </c>
      <c r="L10009" s="1" t="s">
        <v>27</v>
      </c>
    </row>
    <row r="10010" spans="1:12" x14ac:dyDescent="0.2">
      <c r="A10010" s="1" t="s">
        <v>234</v>
      </c>
      <c r="B10010" s="1" t="s">
        <v>13</v>
      </c>
      <c r="C10010" s="2">
        <v>43890</v>
      </c>
      <c r="D10010" s="1" t="s">
        <v>165</v>
      </c>
      <c r="E10010" s="1"/>
      <c r="F10010" s="1" t="s">
        <v>6349</v>
      </c>
      <c r="G10010" s="3">
        <v>1538.57</v>
      </c>
      <c r="H10010" s="3"/>
      <c r="I10010" s="1" t="s">
        <v>106</v>
      </c>
      <c r="J10010" s="1" t="s">
        <v>122</v>
      </c>
      <c r="K10010" s="1" t="s">
        <v>12</v>
      </c>
      <c r="L10010" s="1" t="s">
        <v>16</v>
      </c>
    </row>
    <row r="10011" spans="1:12" x14ac:dyDescent="0.2">
      <c r="A10011" s="1" t="s">
        <v>234</v>
      </c>
      <c r="B10011" s="1" t="s">
        <v>13</v>
      </c>
      <c r="C10011" s="2">
        <v>43890</v>
      </c>
      <c r="D10011" s="1" t="s">
        <v>164</v>
      </c>
      <c r="E10011" s="1"/>
      <c r="F10011" s="1" t="s">
        <v>6350</v>
      </c>
      <c r="G10011" s="3">
        <v>1459.04</v>
      </c>
      <c r="H10011" s="3"/>
      <c r="I10011" s="1" t="s">
        <v>106</v>
      </c>
      <c r="J10011" s="1" t="s">
        <v>122</v>
      </c>
      <c r="K10011" s="1" t="s">
        <v>12</v>
      </c>
      <c r="L10011" s="1" t="s">
        <v>21</v>
      </c>
    </row>
    <row r="10012" spans="1:12" x14ac:dyDescent="0.2">
      <c r="A10012" s="1" t="s">
        <v>234</v>
      </c>
      <c r="B10012" s="1" t="s">
        <v>13</v>
      </c>
      <c r="C10012" s="2">
        <v>43890</v>
      </c>
      <c r="D10012" s="1" t="s">
        <v>165</v>
      </c>
      <c r="E10012" s="1"/>
      <c r="F10012" s="1" t="s">
        <v>5034</v>
      </c>
      <c r="G10012" s="3">
        <v>264.20999999999998</v>
      </c>
      <c r="H10012" s="3"/>
      <c r="I10012" s="1" t="s">
        <v>185</v>
      </c>
      <c r="J10012" s="1" t="s">
        <v>126</v>
      </c>
      <c r="K10012" s="1" t="s">
        <v>84</v>
      </c>
      <c r="L10012" s="1" t="s">
        <v>26</v>
      </c>
    </row>
    <row r="10013" spans="1:12" x14ac:dyDescent="0.2">
      <c r="A10013" s="1" t="s">
        <v>234</v>
      </c>
      <c r="B10013" s="1" t="s">
        <v>13</v>
      </c>
      <c r="C10013" s="2">
        <v>43890</v>
      </c>
      <c r="D10013" s="1" t="s">
        <v>166</v>
      </c>
      <c r="E10013" s="1"/>
      <c r="F10013" s="1" t="s">
        <v>5157</v>
      </c>
      <c r="G10013" s="3">
        <v>181.56</v>
      </c>
      <c r="H10013" s="3"/>
      <c r="I10013" s="1" t="s">
        <v>185</v>
      </c>
      <c r="J10013" s="1" t="s">
        <v>126</v>
      </c>
      <c r="K10013" s="1" t="s">
        <v>12</v>
      </c>
      <c r="L10013" s="1" t="s">
        <v>304</v>
      </c>
    </row>
    <row r="10014" spans="1:12" x14ac:dyDescent="0.2">
      <c r="A10014" s="1" t="s">
        <v>234</v>
      </c>
      <c r="B10014" s="1" t="s">
        <v>13</v>
      </c>
      <c r="C10014" s="2">
        <v>43890</v>
      </c>
      <c r="D10014" s="1" t="s">
        <v>167</v>
      </c>
      <c r="E10014" s="1"/>
      <c r="F10014" s="1" t="s">
        <v>6351</v>
      </c>
      <c r="G10014" s="3"/>
      <c r="H10014" s="3">
        <v>1084.72</v>
      </c>
      <c r="I10014" s="1" t="s">
        <v>177</v>
      </c>
      <c r="J10014" s="1" t="s">
        <v>178</v>
      </c>
      <c r="K10014" s="1" t="s">
        <v>12</v>
      </c>
      <c r="L10014" s="1" t="s">
        <v>2511</v>
      </c>
    </row>
    <row r="10015" spans="1:12" x14ac:dyDescent="0.2">
      <c r="A10015" s="1" t="s">
        <v>234</v>
      </c>
      <c r="B10015" s="1" t="s">
        <v>13</v>
      </c>
      <c r="C10015" s="2">
        <v>43890</v>
      </c>
      <c r="D10015" s="1" t="s">
        <v>4625</v>
      </c>
      <c r="E10015" s="1"/>
      <c r="F10015" s="1" t="s">
        <v>5617</v>
      </c>
      <c r="G10015" s="3">
        <v>1.47</v>
      </c>
      <c r="H10015" s="3"/>
      <c r="I10015" s="1" t="s">
        <v>177</v>
      </c>
      <c r="J10015" s="1" t="s">
        <v>178</v>
      </c>
      <c r="K10015" s="1" t="s">
        <v>12</v>
      </c>
      <c r="L10015" s="1" t="s">
        <v>433</v>
      </c>
    </row>
    <row r="10016" spans="1:12" x14ac:dyDescent="0.2">
      <c r="A10016" s="1" t="s">
        <v>234</v>
      </c>
      <c r="B10016" s="1" t="s">
        <v>13</v>
      </c>
      <c r="C10016" s="2">
        <v>43890</v>
      </c>
      <c r="D10016" s="1" t="s">
        <v>167</v>
      </c>
      <c r="E10016" s="1"/>
      <c r="F10016" s="1" t="s">
        <v>4638</v>
      </c>
      <c r="G10016" s="3"/>
      <c r="H10016" s="3">
        <v>350.62</v>
      </c>
      <c r="I10016" s="1" t="s">
        <v>179</v>
      </c>
      <c r="J10016" s="1" t="s">
        <v>89</v>
      </c>
      <c r="K10016" s="1" t="s">
        <v>12</v>
      </c>
      <c r="L10016" s="1" t="s">
        <v>77</v>
      </c>
    </row>
    <row r="10017" spans="1:12" x14ac:dyDescent="0.2">
      <c r="A10017" s="1" t="s">
        <v>234</v>
      </c>
      <c r="B10017" s="1" t="s">
        <v>13</v>
      </c>
      <c r="C10017" s="2">
        <v>43890</v>
      </c>
      <c r="D10017" s="1" t="s">
        <v>162</v>
      </c>
      <c r="E10017" s="1"/>
      <c r="F10017" s="1" t="s">
        <v>6352</v>
      </c>
      <c r="G10017" s="3">
        <v>1309.1400000000001</v>
      </c>
      <c r="H10017" s="3"/>
      <c r="I10017" s="1" t="s">
        <v>179</v>
      </c>
      <c r="J10017" s="1" t="s">
        <v>89</v>
      </c>
      <c r="K10017" s="1" t="s">
        <v>12</v>
      </c>
      <c r="L10017" s="1" t="s">
        <v>483</v>
      </c>
    </row>
    <row r="10018" spans="1:12" x14ac:dyDescent="0.2">
      <c r="A10018" s="1" t="s">
        <v>234</v>
      </c>
      <c r="B10018" s="1" t="s">
        <v>13</v>
      </c>
      <c r="C10018" s="2">
        <v>43890</v>
      </c>
      <c r="D10018" s="1" t="s">
        <v>163</v>
      </c>
      <c r="E10018" s="1"/>
      <c r="F10018" s="1" t="s">
        <v>5209</v>
      </c>
      <c r="G10018" s="3"/>
      <c r="H10018" s="3">
        <v>211.77</v>
      </c>
      <c r="I10018" s="1" t="s">
        <v>179</v>
      </c>
      <c r="J10018" s="1" t="s">
        <v>89</v>
      </c>
      <c r="K10018" s="1" t="s">
        <v>12</v>
      </c>
      <c r="L10018" s="1" t="s">
        <v>49</v>
      </c>
    </row>
    <row r="10019" spans="1:12" x14ac:dyDescent="0.2">
      <c r="A10019" s="1" t="s">
        <v>234</v>
      </c>
      <c r="B10019" s="1" t="s">
        <v>13</v>
      </c>
      <c r="C10019" s="2">
        <v>43890</v>
      </c>
      <c r="D10019" s="1" t="s">
        <v>4595</v>
      </c>
      <c r="E10019" s="1"/>
      <c r="F10019" s="1" t="s">
        <v>6353</v>
      </c>
      <c r="G10019" s="3">
        <v>203.58</v>
      </c>
      <c r="H10019" s="3"/>
      <c r="I10019" s="1" t="s">
        <v>119</v>
      </c>
      <c r="J10019" s="1" t="s">
        <v>86</v>
      </c>
      <c r="K10019" s="1" t="s">
        <v>12</v>
      </c>
      <c r="L10019" s="1" t="s">
        <v>322</v>
      </c>
    </row>
    <row r="10020" spans="1:12" x14ac:dyDescent="0.2">
      <c r="A10020" s="1" t="s">
        <v>234</v>
      </c>
      <c r="B10020" s="1" t="s">
        <v>13</v>
      </c>
      <c r="C10020" s="2">
        <v>43890</v>
      </c>
      <c r="D10020" s="1" t="s">
        <v>4595</v>
      </c>
      <c r="E10020" s="1"/>
      <c r="F10020" s="1" t="s">
        <v>5030</v>
      </c>
      <c r="G10020" s="3">
        <v>46.97</v>
      </c>
      <c r="H10020" s="3"/>
      <c r="I10020" s="1" t="s">
        <v>119</v>
      </c>
      <c r="J10020" s="1" t="s">
        <v>86</v>
      </c>
      <c r="K10020" s="1" t="s">
        <v>84</v>
      </c>
      <c r="L10020" s="1" t="s">
        <v>51</v>
      </c>
    </row>
    <row r="10021" spans="1:12" x14ac:dyDescent="0.2">
      <c r="A10021" s="1" t="s">
        <v>234</v>
      </c>
      <c r="B10021" s="1" t="s">
        <v>13</v>
      </c>
      <c r="C10021" s="2">
        <v>43890</v>
      </c>
      <c r="D10021" s="1" t="s">
        <v>167</v>
      </c>
      <c r="E10021" s="1"/>
      <c r="F10021" s="1" t="s">
        <v>6354</v>
      </c>
      <c r="G10021" s="3"/>
      <c r="H10021" s="3">
        <v>1330</v>
      </c>
      <c r="I10021" s="1" t="s">
        <v>119</v>
      </c>
      <c r="J10021" s="1" t="s">
        <v>86</v>
      </c>
      <c r="K10021" s="1" t="s">
        <v>12</v>
      </c>
      <c r="L10021" s="1" t="s">
        <v>395</v>
      </c>
    </row>
    <row r="10022" spans="1:12" x14ac:dyDescent="0.2">
      <c r="A10022" s="1" t="s">
        <v>234</v>
      </c>
      <c r="B10022" s="1" t="s">
        <v>13</v>
      </c>
      <c r="C10022" s="2">
        <v>43890</v>
      </c>
      <c r="D10022" s="1" t="s">
        <v>167</v>
      </c>
      <c r="E10022" s="1"/>
      <c r="F10022" s="1" t="s">
        <v>6355</v>
      </c>
      <c r="G10022" s="3"/>
      <c r="H10022" s="3">
        <v>819</v>
      </c>
      <c r="I10022" s="1" t="s">
        <v>119</v>
      </c>
      <c r="J10022" s="1" t="s">
        <v>86</v>
      </c>
      <c r="K10022" s="1" t="s">
        <v>12</v>
      </c>
      <c r="L10022" s="1" t="s">
        <v>2651</v>
      </c>
    </row>
    <row r="10023" spans="1:12" x14ac:dyDescent="0.2">
      <c r="A10023" s="1" t="s">
        <v>234</v>
      </c>
      <c r="B10023" s="1" t="s">
        <v>13</v>
      </c>
      <c r="C10023" s="2">
        <v>43890</v>
      </c>
      <c r="D10023" s="1" t="s">
        <v>167</v>
      </c>
      <c r="E10023" s="1"/>
      <c r="F10023" s="1" t="s">
        <v>6356</v>
      </c>
      <c r="G10023" s="3"/>
      <c r="H10023" s="3">
        <v>600</v>
      </c>
      <c r="I10023" s="1" t="s">
        <v>119</v>
      </c>
      <c r="J10023" s="1" t="s">
        <v>86</v>
      </c>
      <c r="K10023" s="1" t="s">
        <v>12</v>
      </c>
      <c r="L10023" s="1" t="s">
        <v>2616</v>
      </c>
    </row>
    <row r="10024" spans="1:12" x14ac:dyDescent="0.2">
      <c r="A10024" s="1" t="s">
        <v>234</v>
      </c>
      <c r="B10024" s="1" t="s">
        <v>13</v>
      </c>
      <c r="C10024" s="2">
        <v>43890</v>
      </c>
      <c r="D10024" s="1" t="s">
        <v>167</v>
      </c>
      <c r="E10024" s="1"/>
      <c r="F10024" s="1" t="s">
        <v>6357</v>
      </c>
      <c r="G10024" s="3"/>
      <c r="H10024" s="3">
        <v>708</v>
      </c>
      <c r="I10024" s="1" t="s">
        <v>119</v>
      </c>
      <c r="J10024" s="1" t="s">
        <v>86</v>
      </c>
      <c r="K10024" s="1" t="s">
        <v>12</v>
      </c>
      <c r="L10024" s="1" t="s">
        <v>3790</v>
      </c>
    </row>
    <row r="10025" spans="1:12" x14ac:dyDescent="0.2">
      <c r="A10025" s="1" t="s">
        <v>234</v>
      </c>
      <c r="B10025" s="1" t="s">
        <v>13</v>
      </c>
      <c r="C10025" s="2">
        <v>43890</v>
      </c>
      <c r="D10025" s="1" t="s">
        <v>4619</v>
      </c>
      <c r="E10025" s="1"/>
      <c r="F10025" s="1" t="s">
        <v>6358</v>
      </c>
      <c r="G10025" s="3">
        <v>40.17</v>
      </c>
      <c r="H10025" s="3"/>
      <c r="I10025" s="1" t="s">
        <v>119</v>
      </c>
      <c r="J10025" s="1" t="s">
        <v>86</v>
      </c>
      <c r="K10025" s="1" t="s">
        <v>12</v>
      </c>
      <c r="L10025" s="1" t="s">
        <v>69</v>
      </c>
    </row>
    <row r="10026" spans="1:12" x14ac:dyDescent="0.2">
      <c r="A10026" s="1" t="s">
        <v>234</v>
      </c>
      <c r="B10026" s="1" t="s">
        <v>13</v>
      </c>
      <c r="C10026" s="2">
        <v>43890</v>
      </c>
      <c r="D10026" s="1" t="s">
        <v>162</v>
      </c>
      <c r="E10026" s="1"/>
      <c r="F10026" s="1" t="s">
        <v>6359</v>
      </c>
      <c r="G10026" s="3">
        <v>600</v>
      </c>
      <c r="H10026" s="3"/>
      <c r="I10026" s="1" t="s">
        <v>119</v>
      </c>
      <c r="J10026" s="1" t="s">
        <v>86</v>
      </c>
      <c r="K10026" s="1" t="s">
        <v>12</v>
      </c>
      <c r="L10026" s="1" t="s">
        <v>2630</v>
      </c>
    </row>
    <row r="10027" spans="1:12" x14ac:dyDescent="0.2">
      <c r="A10027" s="1" t="s">
        <v>234</v>
      </c>
      <c r="B10027" s="1" t="s">
        <v>13</v>
      </c>
      <c r="C10027" s="2">
        <v>43890</v>
      </c>
      <c r="D10027" s="1" t="s">
        <v>162</v>
      </c>
      <c r="E10027" s="1"/>
      <c r="F10027" s="1" t="s">
        <v>6360</v>
      </c>
      <c r="G10027" s="3">
        <v>423</v>
      </c>
      <c r="H10027" s="3"/>
      <c r="I10027" s="1" t="s">
        <v>119</v>
      </c>
      <c r="J10027" s="1" t="s">
        <v>86</v>
      </c>
      <c r="K10027" s="1" t="s">
        <v>12</v>
      </c>
      <c r="L10027" s="1" t="s">
        <v>3187</v>
      </c>
    </row>
    <row r="10028" spans="1:12" x14ac:dyDescent="0.2">
      <c r="A10028" s="1" t="s">
        <v>234</v>
      </c>
      <c r="B10028" s="1" t="s">
        <v>13</v>
      </c>
      <c r="C10028" s="2">
        <v>43890</v>
      </c>
      <c r="D10028" s="1" t="s">
        <v>165</v>
      </c>
      <c r="E10028" s="1"/>
      <c r="F10028" s="1" t="s">
        <v>6361</v>
      </c>
      <c r="G10028" s="3">
        <v>843</v>
      </c>
      <c r="H10028" s="3"/>
      <c r="I10028" s="1" t="s">
        <v>119</v>
      </c>
      <c r="J10028" s="1" t="s">
        <v>86</v>
      </c>
      <c r="K10028" s="1" t="s">
        <v>12</v>
      </c>
      <c r="L10028" s="1" t="s">
        <v>387</v>
      </c>
    </row>
    <row r="10029" spans="1:12" x14ac:dyDescent="0.2">
      <c r="A10029" s="1" t="s">
        <v>234</v>
      </c>
      <c r="B10029" s="1" t="s">
        <v>13</v>
      </c>
      <c r="C10029" s="2">
        <v>43890</v>
      </c>
      <c r="D10029" s="1" t="s">
        <v>161</v>
      </c>
      <c r="E10029" s="1"/>
      <c r="F10029" s="1" t="s">
        <v>5564</v>
      </c>
      <c r="G10029" s="3"/>
      <c r="H10029" s="3">
        <v>193.55</v>
      </c>
      <c r="I10029" s="1" t="s">
        <v>119</v>
      </c>
      <c r="J10029" s="1" t="s">
        <v>86</v>
      </c>
      <c r="K10029" s="1" t="s">
        <v>84</v>
      </c>
      <c r="L10029" s="1" t="s">
        <v>409</v>
      </c>
    </row>
    <row r="10030" spans="1:12" x14ac:dyDescent="0.2">
      <c r="A10030" s="1" t="s">
        <v>234</v>
      </c>
      <c r="B10030" s="1" t="s">
        <v>13</v>
      </c>
      <c r="C10030" s="2">
        <v>43890</v>
      </c>
      <c r="D10030" s="1" t="s">
        <v>161</v>
      </c>
      <c r="E10030" s="1"/>
      <c r="F10030" s="1" t="s">
        <v>6362</v>
      </c>
      <c r="G10030" s="3"/>
      <c r="H10030" s="3">
        <v>1249.8399999999999</v>
      </c>
      <c r="I10030" s="1" t="s">
        <v>119</v>
      </c>
      <c r="J10030" s="1" t="s">
        <v>86</v>
      </c>
      <c r="K10030" s="1" t="s">
        <v>12</v>
      </c>
      <c r="L10030" s="1" t="s">
        <v>96</v>
      </c>
    </row>
    <row r="10031" spans="1:12" x14ac:dyDescent="0.2">
      <c r="A10031" s="1" t="s">
        <v>234</v>
      </c>
      <c r="B10031" s="1" t="s">
        <v>13</v>
      </c>
      <c r="C10031" s="2">
        <v>43890</v>
      </c>
      <c r="D10031" s="1" t="s">
        <v>161</v>
      </c>
      <c r="E10031" s="1"/>
      <c r="F10031" s="1" t="s">
        <v>6363</v>
      </c>
      <c r="G10031" s="3"/>
      <c r="H10031" s="3">
        <v>600</v>
      </c>
      <c r="I10031" s="1" t="s">
        <v>119</v>
      </c>
      <c r="J10031" s="1" t="s">
        <v>86</v>
      </c>
      <c r="K10031" s="1" t="s">
        <v>12</v>
      </c>
      <c r="L10031" s="1" t="s">
        <v>239</v>
      </c>
    </row>
    <row r="10032" spans="1:12" x14ac:dyDescent="0.2">
      <c r="A10032" s="1" t="s">
        <v>234</v>
      </c>
      <c r="B10032" s="1" t="s">
        <v>13</v>
      </c>
      <c r="C10032" s="2">
        <v>43890</v>
      </c>
      <c r="D10032" s="1" t="s">
        <v>160</v>
      </c>
      <c r="E10032" s="1"/>
      <c r="F10032" s="1" t="s">
        <v>6364</v>
      </c>
      <c r="G10032" s="3"/>
      <c r="H10032" s="3">
        <v>950</v>
      </c>
      <c r="I10032" s="1" t="s">
        <v>119</v>
      </c>
      <c r="J10032" s="1" t="s">
        <v>86</v>
      </c>
      <c r="K10032" s="1" t="s">
        <v>12</v>
      </c>
      <c r="L10032" s="1" t="s">
        <v>2968</v>
      </c>
    </row>
    <row r="10033" spans="1:12" x14ac:dyDescent="0.2">
      <c r="A10033" s="1" t="s">
        <v>234</v>
      </c>
      <c r="B10033" s="1" t="s">
        <v>13</v>
      </c>
      <c r="C10033" s="2">
        <v>43890</v>
      </c>
      <c r="D10033" s="1" t="s">
        <v>160</v>
      </c>
      <c r="E10033" s="1"/>
      <c r="F10033" s="1" t="s">
        <v>6365</v>
      </c>
      <c r="G10033" s="3"/>
      <c r="H10033" s="3">
        <v>846</v>
      </c>
      <c r="I10033" s="1" t="s">
        <v>119</v>
      </c>
      <c r="J10033" s="1" t="s">
        <v>86</v>
      </c>
      <c r="K10033" s="1" t="s">
        <v>12</v>
      </c>
      <c r="L10033" s="1" t="s">
        <v>349</v>
      </c>
    </row>
    <row r="10034" spans="1:12" x14ac:dyDescent="0.2">
      <c r="A10034" s="1" t="s">
        <v>234</v>
      </c>
      <c r="B10034" s="1" t="s">
        <v>13</v>
      </c>
      <c r="C10034" s="2">
        <v>43890</v>
      </c>
      <c r="D10034" s="1" t="s">
        <v>160</v>
      </c>
      <c r="E10034" s="1"/>
      <c r="F10034" s="1" t="s">
        <v>6366</v>
      </c>
      <c r="G10034" s="3"/>
      <c r="H10034" s="3">
        <v>855</v>
      </c>
      <c r="I10034" s="1" t="s">
        <v>119</v>
      </c>
      <c r="J10034" s="1" t="s">
        <v>86</v>
      </c>
      <c r="K10034" s="1" t="s">
        <v>12</v>
      </c>
      <c r="L10034" s="1" t="s">
        <v>481</v>
      </c>
    </row>
    <row r="10035" spans="1:12" x14ac:dyDescent="0.2">
      <c r="A10035" s="1" t="s">
        <v>234</v>
      </c>
      <c r="B10035" s="1" t="s">
        <v>13</v>
      </c>
      <c r="C10035" s="2">
        <v>43890</v>
      </c>
      <c r="D10035" s="1" t="s">
        <v>160</v>
      </c>
      <c r="E10035" s="1"/>
      <c r="F10035" s="1" t="s">
        <v>6367</v>
      </c>
      <c r="G10035" s="3"/>
      <c r="H10035" s="3">
        <v>600</v>
      </c>
      <c r="I10035" s="1" t="s">
        <v>119</v>
      </c>
      <c r="J10035" s="1" t="s">
        <v>86</v>
      </c>
      <c r="K10035" s="1" t="s">
        <v>12</v>
      </c>
      <c r="L10035" s="1" t="s">
        <v>2643</v>
      </c>
    </row>
    <row r="10036" spans="1:12" x14ac:dyDescent="0.2">
      <c r="A10036" s="1" t="s">
        <v>234</v>
      </c>
      <c r="B10036" s="1" t="s">
        <v>13</v>
      </c>
      <c r="C10036" s="2">
        <v>43890</v>
      </c>
      <c r="D10036" s="1" t="s">
        <v>160</v>
      </c>
      <c r="E10036" s="1"/>
      <c r="F10036" s="1" t="s">
        <v>6368</v>
      </c>
      <c r="G10036" s="3"/>
      <c r="H10036" s="3">
        <v>1339.42</v>
      </c>
      <c r="I10036" s="1" t="s">
        <v>119</v>
      </c>
      <c r="J10036" s="1" t="s">
        <v>86</v>
      </c>
      <c r="K10036" s="1" t="s">
        <v>12</v>
      </c>
      <c r="L10036" s="1" t="s">
        <v>469</v>
      </c>
    </row>
    <row r="10037" spans="1:12" x14ac:dyDescent="0.2">
      <c r="A10037" s="1" t="s">
        <v>234</v>
      </c>
      <c r="B10037" s="1" t="s">
        <v>13</v>
      </c>
      <c r="C10037" s="2">
        <v>43890</v>
      </c>
      <c r="D10037" s="1" t="s">
        <v>166</v>
      </c>
      <c r="E10037" s="1"/>
      <c r="F10037" s="1" t="s">
        <v>6369</v>
      </c>
      <c r="G10037" s="3">
        <v>1680</v>
      </c>
      <c r="H10037" s="3"/>
      <c r="I10037" s="1" t="s">
        <v>119</v>
      </c>
      <c r="J10037" s="1" t="s">
        <v>86</v>
      </c>
      <c r="K10037" s="1" t="s">
        <v>12</v>
      </c>
      <c r="L10037" s="1" t="s">
        <v>52</v>
      </c>
    </row>
    <row r="10038" spans="1:12" x14ac:dyDescent="0.2">
      <c r="A10038" s="1" t="s">
        <v>234</v>
      </c>
      <c r="B10038" s="1" t="s">
        <v>13</v>
      </c>
      <c r="C10038" s="2">
        <v>43890</v>
      </c>
      <c r="D10038" s="1" t="s">
        <v>167</v>
      </c>
      <c r="E10038" s="1"/>
      <c r="F10038" s="1" t="s">
        <v>6370</v>
      </c>
      <c r="G10038" s="3"/>
      <c r="H10038" s="3">
        <v>976.44</v>
      </c>
      <c r="I10038" s="1" t="s">
        <v>83</v>
      </c>
      <c r="J10038" s="1" t="s">
        <v>181</v>
      </c>
      <c r="K10038" s="1" t="s">
        <v>12</v>
      </c>
      <c r="L10038" s="1" t="s">
        <v>99</v>
      </c>
    </row>
    <row r="10039" spans="1:12" x14ac:dyDescent="0.2">
      <c r="A10039" s="1" t="s">
        <v>234</v>
      </c>
      <c r="B10039" s="1" t="s">
        <v>13</v>
      </c>
      <c r="C10039" s="2">
        <v>43890</v>
      </c>
      <c r="D10039" s="1" t="s">
        <v>163</v>
      </c>
      <c r="E10039" s="1"/>
      <c r="F10039" s="1" t="s">
        <v>6371</v>
      </c>
      <c r="G10039" s="3"/>
      <c r="H10039" s="3">
        <v>925.86</v>
      </c>
      <c r="I10039" s="1" t="s">
        <v>83</v>
      </c>
      <c r="J10039" s="1" t="s">
        <v>181</v>
      </c>
      <c r="K10039" s="1" t="s">
        <v>12</v>
      </c>
      <c r="L10039" s="1" t="s">
        <v>98</v>
      </c>
    </row>
    <row r="10040" spans="1:12" x14ac:dyDescent="0.2">
      <c r="A10040" s="1" t="s">
        <v>234</v>
      </c>
      <c r="B10040" s="1" t="s">
        <v>13</v>
      </c>
      <c r="C10040" s="2">
        <v>43890</v>
      </c>
      <c r="D10040" s="1" t="s">
        <v>164</v>
      </c>
      <c r="E10040" s="1"/>
      <c r="F10040" s="1" t="s">
        <v>6372</v>
      </c>
      <c r="G10040" s="3">
        <v>1020.4</v>
      </c>
      <c r="H10040" s="3"/>
      <c r="I10040" s="1" t="s">
        <v>83</v>
      </c>
      <c r="J10040" s="1" t="s">
        <v>181</v>
      </c>
      <c r="K10040" s="1" t="s">
        <v>12</v>
      </c>
      <c r="L10040" s="1" t="s">
        <v>93</v>
      </c>
    </row>
    <row r="10041" spans="1:12" x14ac:dyDescent="0.2">
      <c r="A10041" s="1" t="s">
        <v>234</v>
      </c>
      <c r="B10041" s="1" t="s">
        <v>13</v>
      </c>
      <c r="C10041" s="2">
        <v>43890</v>
      </c>
      <c r="D10041" s="1" t="s">
        <v>165</v>
      </c>
      <c r="E10041" s="1"/>
      <c r="F10041" s="1" t="s">
        <v>6373</v>
      </c>
      <c r="G10041" s="3">
        <v>1426.7</v>
      </c>
      <c r="H10041" s="3"/>
      <c r="I10041" s="1" t="s">
        <v>83</v>
      </c>
      <c r="J10041" s="1" t="s">
        <v>230</v>
      </c>
      <c r="K10041" s="1" t="s">
        <v>12</v>
      </c>
      <c r="L10041" s="1" t="s">
        <v>17</v>
      </c>
    </row>
    <row r="10042" spans="1:12" x14ac:dyDescent="0.2">
      <c r="A10042" s="1" t="s">
        <v>234</v>
      </c>
      <c r="B10042" s="1" t="s">
        <v>13</v>
      </c>
      <c r="C10042" s="2">
        <v>43890</v>
      </c>
      <c r="D10042" s="1" t="s">
        <v>4614</v>
      </c>
      <c r="E10042" s="1"/>
      <c r="F10042" s="1" t="s">
        <v>5330</v>
      </c>
      <c r="G10042" s="3">
        <v>4.55</v>
      </c>
      <c r="H10042" s="3"/>
      <c r="I10042" s="1" t="s">
        <v>120</v>
      </c>
      <c r="J10042" s="1" t="s">
        <v>171</v>
      </c>
      <c r="K10042" s="1" t="s">
        <v>12</v>
      </c>
      <c r="L10042" s="1" t="s">
        <v>34</v>
      </c>
    </row>
    <row r="10043" spans="1:12" x14ac:dyDescent="0.2">
      <c r="A10043" s="1" t="s">
        <v>234</v>
      </c>
      <c r="B10043" s="1" t="s">
        <v>13</v>
      </c>
      <c r="C10043" s="2">
        <v>43890</v>
      </c>
      <c r="D10043" s="1" t="s">
        <v>167</v>
      </c>
      <c r="E10043" s="1"/>
      <c r="F10043" s="1" t="s">
        <v>6374</v>
      </c>
      <c r="G10043" s="3"/>
      <c r="H10043" s="3">
        <v>849.39</v>
      </c>
      <c r="I10043" s="1" t="s">
        <v>120</v>
      </c>
      <c r="J10043" s="1" t="s">
        <v>171</v>
      </c>
      <c r="K10043" s="1" t="s">
        <v>12</v>
      </c>
      <c r="L10043" s="1" t="s">
        <v>76</v>
      </c>
    </row>
    <row r="10044" spans="1:12" x14ac:dyDescent="0.2">
      <c r="A10044" s="1" t="s">
        <v>234</v>
      </c>
      <c r="B10044" s="1" t="s">
        <v>13</v>
      </c>
      <c r="C10044" s="2">
        <v>43890</v>
      </c>
      <c r="D10044" s="1" t="s">
        <v>167</v>
      </c>
      <c r="E10044" s="1"/>
      <c r="F10044" s="1" t="s">
        <v>4807</v>
      </c>
      <c r="G10044" s="3"/>
      <c r="H10044" s="3">
        <v>343.36</v>
      </c>
      <c r="I10044" s="1" t="s">
        <v>120</v>
      </c>
      <c r="J10044" s="1" t="s">
        <v>171</v>
      </c>
      <c r="K10044" s="1" t="s">
        <v>84</v>
      </c>
      <c r="L10044" s="1" t="s">
        <v>241</v>
      </c>
    </row>
    <row r="10045" spans="1:12" x14ac:dyDescent="0.2">
      <c r="A10045" s="1" t="s">
        <v>234</v>
      </c>
      <c r="B10045" s="1" t="s">
        <v>13</v>
      </c>
      <c r="C10045" s="2">
        <v>43890</v>
      </c>
      <c r="D10045" s="1" t="s">
        <v>163</v>
      </c>
      <c r="E10045" s="1"/>
      <c r="F10045" s="1" t="s">
        <v>6375</v>
      </c>
      <c r="G10045" s="3"/>
      <c r="H10045" s="3">
        <v>867.23</v>
      </c>
      <c r="I10045" s="1" t="s">
        <v>120</v>
      </c>
      <c r="J10045" s="1" t="s">
        <v>171</v>
      </c>
      <c r="K10045" s="1" t="s">
        <v>12</v>
      </c>
      <c r="L10045" s="1" t="s">
        <v>59</v>
      </c>
    </row>
    <row r="10046" spans="1:12" x14ac:dyDescent="0.2">
      <c r="A10046" s="1" t="s">
        <v>234</v>
      </c>
      <c r="B10046" s="1" t="s">
        <v>13</v>
      </c>
      <c r="C10046" s="2">
        <v>43890</v>
      </c>
      <c r="D10046" s="1" t="s">
        <v>164</v>
      </c>
      <c r="E10046" s="1"/>
      <c r="F10046" s="1" t="s">
        <v>6376</v>
      </c>
      <c r="G10046" s="3">
        <v>851.76</v>
      </c>
      <c r="H10046" s="3"/>
      <c r="I10046" s="1" t="s">
        <v>120</v>
      </c>
      <c r="J10046" s="1" t="s">
        <v>171</v>
      </c>
      <c r="K10046" s="1" t="s">
        <v>12</v>
      </c>
      <c r="L10046" s="1" t="s">
        <v>81</v>
      </c>
    </row>
    <row r="10047" spans="1:12" x14ac:dyDescent="0.2">
      <c r="A10047" s="1" t="s">
        <v>234</v>
      </c>
      <c r="B10047" s="1" t="s">
        <v>13</v>
      </c>
      <c r="C10047" s="2">
        <v>43890</v>
      </c>
      <c r="D10047" s="1" t="s">
        <v>161</v>
      </c>
      <c r="E10047" s="1"/>
      <c r="F10047" s="1" t="s">
        <v>5945</v>
      </c>
      <c r="G10047" s="3"/>
      <c r="H10047" s="3">
        <v>582.12</v>
      </c>
      <c r="I10047" s="1" t="s">
        <v>120</v>
      </c>
      <c r="J10047" s="1" t="s">
        <v>171</v>
      </c>
      <c r="K10047" s="1" t="s">
        <v>12</v>
      </c>
      <c r="L10047" s="1" t="s">
        <v>34</v>
      </c>
    </row>
    <row r="10048" spans="1:12" x14ac:dyDescent="0.2">
      <c r="A10048" s="1" t="s">
        <v>234</v>
      </c>
      <c r="B10048" s="1" t="s">
        <v>13</v>
      </c>
      <c r="C10048" s="2">
        <v>43890</v>
      </c>
      <c r="D10048" s="1" t="s">
        <v>161</v>
      </c>
      <c r="E10048" s="1"/>
      <c r="F10048" s="1" t="s">
        <v>5384</v>
      </c>
      <c r="G10048" s="3"/>
      <c r="H10048" s="3">
        <v>951.65</v>
      </c>
      <c r="I10048" s="1" t="s">
        <v>120</v>
      </c>
      <c r="J10048" s="1" t="s">
        <v>171</v>
      </c>
      <c r="K10048" s="1" t="s">
        <v>12</v>
      </c>
      <c r="L10048" s="1" t="s">
        <v>20</v>
      </c>
    </row>
    <row r="10049" spans="1:12" x14ac:dyDescent="0.2">
      <c r="A10049" s="1" t="s">
        <v>234</v>
      </c>
      <c r="B10049" s="1" t="s">
        <v>13</v>
      </c>
      <c r="C10049" s="2">
        <v>43890</v>
      </c>
      <c r="D10049" s="1" t="s">
        <v>161</v>
      </c>
      <c r="E10049" s="1"/>
      <c r="F10049" s="1" t="s">
        <v>6377</v>
      </c>
      <c r="G10049" s="3"/>
      <c r="H10049" s="3">
        <v>2393.02</v>
      </c>
      <c r="I10049" s="1" t="s">
        <v>120</v>
      </c>
      <c r="J10049" s="1" t="s">
        <v>171</v>
      </c>
      <c r="K10049" s="1" t="s">
        <v>12</v>
      </c>
      <c r="L10049" s="1" t="s">
        <v>2630</v>
      </c>
    </row>
    <row r="10050" spans="1:12" x14ac:dyDescent="0.2">
      <c r="A10050" s="1" t="s">
        <v>234</v>
      </c>
      <c r="B10050" s="1" t="s">
        <v>13</v>
      </c>
      <c r="C10050" s="2">
        <v>43890</v>
      </c>
      <c r="D10050" s="1" t="s">
        <v>161</v>
      </c>
      <c r="E10050" s="1"/>
      <c r="F10050" s="1" t="s">
        <v>6378</v>
      </c>
      <c r="G10050" s="3"/>
      <c r="H10050" s="3">
        <v>867.4</v>
      </c>
      <c r="I10050" s="1" t="s">
        <v>120</v>
      </c>
      <c r="J10050" s="1" t="s">
        <v>171</v>
      </c>
      <c r="K10050" s="1" t="s">
        <v>12</v>
      </c>
      <c r="L10050" s="1" t="s">
        <v>76</v>
      </c>
    </row>
    <row r="10051" spans="1:12" x14ac:dyDescent="0.2">
      <c r="A10051" s="1" t="s">
        <v>234</v>
      </c>
      <c r="B10051" s="1" t="s">
        <v>13</v>
      </c>
      <c r="C10051" s="2">
        <v>43890</v>
      </c>
      <c r="D10051" s="1" t="s">
        <v>4614</v>
      </c>
      <c r="E10051" s="1"/>
      <c r="F10051" s="1" t="s">
        <v>5026</v>
      </c>
      <c r="G10051" s="3">
        <v>4.1500000000000004</v>
      </c>
      <c r="H10051" s="3"/>
      <c r="I10051" s="1" t="s">
        <v>87</v>
      </c>
      <c r="J10051" s="1" t="s">
        <v>116</v>
      </c>
      <c r="K10051" s="1" t="s">
        <v>84</v>
      </c>
      <c r="L10051" s="1" t="s">
        <v>2028</v>
      </c>
    </row>
    <row r="10052" spans="1:12" x14ac:dyDescent="0.2">
      <c r="A10052" s="1" t="s">
        <v>234</v>
      </c>
      <c r="B10052" s="1" t="s">
        <v>13</v>
      </c>
      <c r="C10052" s="2">
        <v>43890</v>
      </c>
      <c r="D10052" s="1" t="s">
        <v>167</v>
      </c>
      <c r="E10052" s="1"/>
      <c r="F10052" s="1" t="s">
        <v>5036</v>
      </c>
      <c r="G10052" s="3"/>
      <c r="H10052" s="3">
        <v>496</v>
      </c>
      <c r="I10052" s="1" t="s">
        <v>87</v>
      </c>
      <c r="J10052" s="1" t="s">
        <v>116</v>
      </c>
      <c r="K10052" s="1" t="s">
        <v>84</v>
      </c>
      <c r="L10052" s="1" t="s">
        <v>29</v>
      </c>
    </row>
    <row r="10053" spans="1:12" x14ac:dyDescent="0.2">
      <c r="A10053" s="1" t="s">
        <v>234</v>
      </c>
      <c r="B10053" s="1" t="s">
        <v>13</v>
      </c>
      <c r="C10053" s="2">
        <v>43890</v>
      </c>
      <c r="D10053" s="1" t="s">
        <v>167</v>
      </c>
      <c r="E10053" s="1"/>
      <c r="F10053" s="1" t="s">
        <v>4707</v>
      </c>
      <c r="G10053" s="3"/>
      <c r="H10053" s="3">
        <v>559.16</v>
      </c>
      <c r="I10053" s="1" t="s">
        <v>87</v>
      </c>
      <c r="J10053" s="1" t="s">
        <v>116</v>
      </c>
      <c r="K10053" s="1" t="s">
        <v>84</v>
      </c>
      <c r="L10053" s="1" t="s">
        <v>63</v>
      </c>
    </row>
    <row r="10054" spans="1:12" x14ac:dyDescent="0.2">
      <c r="A10054" s="1" t="s">
        <v>234</v>
      </c>
      <c r="B10054" s="1" t="s">
        <v>13</v>
      </c>
      <c r="C10054" s="2">
        <v>43890</v>
      </c>
      <c r="D10054" s="1" t="s">
        <v>167</v>
      </c>
      <c r="E10054" s="1"/>
      <c r="F10054" s="1" t="s">
        <v>5543</v>
      </c>
      <c r="G10054" s="3"/>
      <c r="H10054" s="3">
        <v>592.25</v>
      </c>
      <c r="I10054" s="1" t="s">
        <v>106</v>
      </c>
      <c r="J10054" s="1" t="s">
        <v>121</v>
      </c>
      <c r="K10054" s="1" t="s">
        <v>84</v>
      </c>
      <c r="L10054" s="1" t="s">
        <v>66</v>
      </c>
    </row>
    <row r="10055" spans="1:12" x14ac:dyDescent="0.2">
      <c r="A10055" s="1" t="s">
        <v>234</v>
      </c>
      <c r="B10055" s="1" t="s">
        <v>13</v>
      </c>
      <c r="C10055" s="2">
        <v>43890</v>
      </c>
      <c r="D10055" s="1" t="s">
        <v>162</v>
      </c>
      <c r="E10055" s="1"/>
      <c r="F10055" s="1" t="s">
        <v>6379</v>
      </c>
      <c r="G10055" s="3">
        <v>1814.2</v>
      </c>
      <c r="H10055" s="3"/>
      <c r="I10055" s="1" t="s">
        <v>106</v>
      </c>
      <c r="J10055" s="1" t="s">
        <v>121</v>
      </c>
      <c r="K10055" s="1" t="s">
        <v>12</v>
      </c>
      <c r="L10055" s="1" t="s">
        <v>18</v>
      </c>
    </row>
    <row r="10056" spans="1:12" x14ac:dyDescent="0.2">
      <c r="A10056" s="1" t="s">
        <v>234</v>
      </c>
      <c r="B10056" s="1" t="s">
        <v>13</v>
      </c>
      <c r="C10056" s="2">
        <v>43890</v>
      </c>
      <c r="D10056" s="1" t="s">
        <v>160</v>
      </c>
      <c r="E10056" s="1"/>
      <c r="F10056" s="1" t="s">
        <v>5590</v>
      </c>
      <c r="G10056" s="3"/>
      <c r="H10056" s="3">
        <v>55.2</v>
      </c>
      <c r="I10056" s="1" t="s">
        <v>106</v>
      </c>
      <c r="J10056" s="1" t="s">
        <v>121</v>
      </c>
      <c r="K10056" s="1" t="s">
        <v>84</v>
      </c>
      <c r="L10056" s="1" t="s">
        <v>306</v>
      </c>
    </row>
    <row r="10057" spans="1:12" x14ac:dyDescent="0.2">
      <c r="A10057" s="1" t="s">
        <v>234</v>
      </c>
      <c r="B10057" s="1" t="s">
        <v>13</v>
      </c>
      <c r="C10057" s="2">
        <v>43890</v>
      </c>
      <c r="D10057" s="1" t="s">
        <v>160</v>
      </c>
      <c r="E10057" s="1"/>
      <c r="F10057" s="1" t="s">
        <v>4674</v>
      </c>
      <c r="G10057" s="3"/>
      <c r="H10057" s="3">
        <v>133.38999999999999</v>
      </c>
      <c r="I10057" s="1" t="s">
        <v>106</v>
      </c>
      <c r="J10057" s="1" t="s">
        <v>107</v>
      </c>
      <c r="K10057" s="1" t="s">
        <v>84</v>
      </c>
      <c r="L10057" s="1" t="s">
        <v>66</v>
      </c>
    </row>
    <row r="10058" spans="1:12" x14ac:dyDescent="0.2">
      <c r="A10058" s="1" t="s">
        <v>234</v>
      </c>
      <c r="B10058" s="1" t="s">
        <v>13</v>
      </c>
      <c r="C10058" s="2">
        <v>43890</v>
      </c>
      <c r="D10058" s="1" t="s">
        <v>163</v>
      </c>
      <c r="E10058" s="1"/>
      <c r="F10058" s="1" t="s">
        <v>6380</v>
      </c>
      <c r="G10058" s="3"/>
      <c r="H10058" s="3">
        <v>1332.21</v>
      </c>
      <c r="I10058" s="1" t="s">
        <v>106</v>
      </c>
      <c r="J10058" s="1" t="s">
        <v>122</v>
      </c>
      <c r="K10058" s="1" t="s">
        <v>12</v>
      </c>
      <c r="L10058" s="1" t="s">
        <v>16</v>
      </c>
    </row>
    <row r="10059" spans="1:12" x14ac:dyDescent="0.2">
      <c r="A10059" s="1" t="s">
        <v>234</v>
      </c>
      <c r="B10059" s="1" t="s">
        <v>13</v>
      </c>
      <c r="C10059" s="2">
        <v>43890</v>
      </c>
      <c r="D10059" s="1" t="s">
        <v>4614</v>
      </c>
      <c r="E10059" s="1"/>
      <c r="F10059" s="1" t="s">
        <v>6225</v>
      </c>
      <c r="G10059" s="3">
        <v>53.4</v>
      </c>
      <c r="H10059" s="3"/>
      <c r="I10059" s="1" t="s">
        <v>185</v>
      </c>
      <c r="J10059" s="1" t="s">
        <v>126</v>
      </c>
      <c r="K10059" s="1" t="s">
        <v>12</v>
      </c>
      <c r="L10059" s="1" t="s">
        <v>92</v>
      </c>
    </row>
    <row r="10060" spans="1:12" x14ac:dyDescent="0.2">
      <c r="A10060" s="1" t="s">
        <v>234</v>
      </c>
      <c r="B10060" s="1" t="s">
        <v>13</v>
      </c>
      <c r="C10060" s="2">
        <v>43890</v>
      </c>
      <c r="D10060" s="1" t="s">
        <v>4614</v>
      </c>
      <c r="E10060" s="1"/>
      <c r="F10060" s="1" t="s">
        <v>5516</v>
      </c>
      <c r="G10060" s="3">
        <v>73.33</v>
      </c>
      <c r="H10060" s="3"/>
      <c r="I10060" s="1" t="s">
        <v>185</v>
      </c>
      <c r="J10060" s="1" t="s">
        <v>126</v>
      </c>
      <c r="K10060" s="1" t="s">
        <v>12</v>
      </c>
      <c r="L10060" s="1" t="s">
        <v>261</v>
      </c>
    </row>
    <row r="10061" spans="1:12" x14ac:dyDescent="0.2">
      <c r="A10061" s="1" t="s">
        <v>234</v>
      </c>
      <c r="B10061" s="1" t="s">
        <v>13</v>
      </c>
      <c r="C10061" s="2">
        <v>43890</v>
      </c>
      <c r="D10061" s="1" t="s">
        <v>163</v>
      </c>
      <c r="E10061" s="1"/>
      <c r="F10061" s="1" t="s">
        <v>5545</v>
      </c>
      <c r="G10061" s="3"/>
      <c r="H10061" s="3">
        <v>74.400000000000006</v>
      </c>
      <c r="I10061" s="1" t="s">
        <v>185</v>
      </c>
      <c r="J10061" s="1" t="s">
        <v>126</v>
      </c>
      <c r="K10061" s="1" t="s">
        <v>84</v>
      </c>
      <c r="L10061" s="1" t="s">
        <v>29</v>
      </c>
    </row>
    <row r="10062" spans="1:12" x14ac:dyDescent="0.2">
      <c r="A10062" s="1" t="s">
        <v>234</v>
      </c>
      <c r="B10062" s="1" t="s">
        <v>13</v>
      </c>
      <c r="C10062" s="2">
        <v>43890</v>
      </c>
      <c r="D10062" s="1" t="s">
        <v>163</v>
      </c>
      <c r="E10062" s="1"/>
      <c r="F10062" s="1" t="s">
        <v>5755</v>
      </c>
      <c r="G10062" s="3"/>
      <c r="H10062" s="3">
        <v>256.08999999999997</v>
      </c>
      <c r="I10062" s="1" t="s">
        <v>185</v>
      </c>
      <c r="J10062" s="1" t="s">
        <v>126</v>
      </c>
      <c r="K10062" s="1" t="s">
        <v>12</v>
      </c>
      <c r="L10062" s="1" t="s">
        <v>92</v>
      </c>
    </row>
    <row r="10063" spans="1:12" x14ac:dyDescent="0.2">
      <c r="A10063" s="1" t="s">
        <v>234</v>
      </c>
      <c r="B10063" s="1" t="s">
        <v>13</v>
      </c>
      <c r="C10063" s="2">
        <v>43890</v>
      </c>
      <c r="D10063" s="1" t="s">
        <v>160</v>
      </c>
      <c r="E10063" s="1"/>
      <c r="F10063" s="1" t="s">
        <v>5301</v>
      </c>
      <c r="G10063" s="3"/>
      <c r="H10063" s="3">
        <v>218.85</v>
      </c>
      <c r="I10063" s="1" t="s">
        <v>185</v>
      </c>
      <c r="J10063" s="1" t="s">
        <v>126</v>
      </c>
      <c r="K10063" s="1" t="s">
        <v>12</v>
      </c>
      <c r="L10063" s="1" t="s">
        <v>311</v>
      </c>
    </row>
    <row r="10064" spans="1:12" x14ac:dyDescent="0.2">
      <c r="A10064" s="1" t="s">
        <v>234</v>
      </c>
      <c r="B10064" s="1" t="s">
        <v>13</v>
      </c>
      <c r="C10064" s="2">
        <v>43890</v>
      </c>
      <c r="D10064" s="1" t="s">
        <v>163</v>
      </c>
      <c r="E10064" s="1"/>
      <c r="F10064" s="1" t="s">
        <v>5209</v>
      </c>
      <c r="G10064" s="3"/>
      <c r="H10064" s="3">
        <v>310.58999999999997</v>
      </c>
      <c r="I10064" s="1" t="s">
        <v>123</v>
      </c>
      <c r="J10064" s="1" t="s">
        <v>124</v>
      </c>
      <c r="K10064" s="1" t="s">
        <v>12</v>
      </c>
      <c r="L10064" s="1" t="s">
        <v>49</v>
      </c>
    </row>
    <row r="10065" spans="1:12" x14ac:dyDescent="0.2">
      <c r="A10065" s="1" t="s">
        <v>234</v>
      </c>
      <c r="B10065" s="1" t="s">
        <v>13</v>
      </c>
      <c r="C10065" s="2">
        <v>43890</v>
      </c>
      <c r="D10065" s="1" t="s">
        <v>160</v>
      </c>
      <c r="E10065" s="1"/>
      <c r="F10065" s="1" t="s">
        <v>5241</v>
      </c>
      <c r="G10065" s="3"/>
      <c r="H10065" s="3">
        <v>73.069999999999993</v>
      </c>
      <c r="I10065" s="1" t="s">
        <v>123</v>
      </c>
      <c r="J10065" s="1" t="s">
        <v>124</v>
      </c>
      <c r="K10065" s="1" t="s">
        <v>84</v>
      </c>
      <c r="L10065" s="1" t="s">
        <v>29</v>
      </c>
    </row>
    <row r="10066" spans="1:12" x14ac:dyDescent="0.2">
      <c r="A10066" s="1" t="s">
        <v>234</v>
      </c>
      <c r="B10066" s="1" t="s">
        <v>13</v>
      </c>
      <c r="C10066" s="2">
        <v>43890</v>
      </c>
      <c r="D10066" s="1" t="s">
        <v>166</v>
      </c>
      <c r="E10066" s="1"/>
      <c r="F10066" s="1" t="s">
        <v>4810</v>
      </c>
      <c r="G10066" s="3">
        <v>432.7</v>
      </c>
      <c r="H10066" s="3"/>
      <c r="I10066" s="1" t="s">
        <v>123</v>
      </c>
      <c r="J10066" s="1" t="s">
        <v>124</v>
      </c>
      <c r="K10066" s="1" t="s">
        <v>84</v>
      </c>
      <c r="L10066" s="1" t="s">
        <v>26</v>
      </c>
    </row>
    <row r="10067" spans="1:12" x14ac:dyDescent="0.2">
      <c r="A10067" s="1" t="s">
        <v>234</v>
      </c>
      <c r="B10067" s="1" t="s">
        <v>13</v>
      </c>
      <c r="C10067" s="2">
        <v>43890</v>
      </c>
      <c r="D10067" s="1" t="s">
        <v>163</v>
      </c>
      <c r="E10067" s="1"/>
      <c r="F10067" s="1" t="s">
        <v>6381</v>
      </c>
      <c r="G10067" s="3"/>
      <c r="H10067" s="3">
        <v>903</v>
      </c>
      <c r="I10067" s="1" t="s">
        <v>177</v>
      </c>
      <c r="J10067" s="1" t="s">
        <v>178</v>
      </c>
      <c r="K10067" s="1" t="s">
        <v>12</v>
      </c>
      <c r="L10067" s="1" t="s">
        <v>1154</v>
      </c>
    </row>
    <row r="10068" spans="1:12" x14ac:dyDescent="0.2">
      <c r="A10068" s="1" t="s">
        <v>234</v>
      </c>
      <c r="B10068" s="1" t="s">
        <v>13</v>
      </c>
      <c r="C10068" s="2">
        <v>43890</v>
      </c>
      <c r="D10068" s="1" t="s">
        <v>162</v>
      </c>
      <c r="E10068" s="1"/>
      <c r="F10068" s="1" t="s">
        <v>4834</v>
      </c>
      <c r="G10068" s="3">
        <v>105.77</v>
      </c>
      <c r="H10068" s="3"/>
      <c r="I10068" s="1" t="s">
        <v>85</v>
      </c>
      <c r="J10068" s="1" t="s">
        <v>125</v>
      </c>
      <c r="K10068" s="1" t="s">
        <v>84</v>
      </c>
      <c r="L10068" s="1" t="s">
        <v>2028</v>
      </c>
    </row>
    <row r="10069" spans="1:12" x14ac:dyDescent="0.2">
      <c r="A10069" s="1" t="s">
        <v>234</v>
      </c>
      <c r="B10069" s="1" t="s">
        <v>13</v>
      </c>
      <c r="C10069" s="2">
        <v>43890</v>
      </c>
      <c r="D10069" s="1" t="s">
        <v>167</v>
      </c>
      <c r="E10069" s="1"/>
      <c r="F10069" s="1" t="s">
        <v>5671</v>
      </c>
      <c r="G10069" s="3"/>
      <c r="H10069" s="3">
        <v>218.76</v>
      </c>
      <c r="I10069" s="1" t="s">
        <v>179</v>
      </c>
      <c r="J10069" s="1" t="s">
        <v>89</v>
      </c>
      <c r="K10069" s="1" t="s">
        <v>12</v>
      </c>
      <c r="L10069" s="1" t="s">
        <v>49</v>
      </c>
    </row>
    <row r="10070" spans="1:12" x14ac:dyDescent="0.2">
      <c r="A10070" s="1" t="s">
        <v>234</v>
      </c>
      <c r="B10070" s="1" t="s">
        <v>13</v>
      </c>
      <c r="C10070" s="2">
        <v>43890</v>
      </c>
      <c r="D10070" s="1" t="s">
        <v>162</v>
      </c>
      <c r="E10070" s="1"/>
      <c r="F10070" s="1" t="s">
        <v>5758</v>
      </c>
      <c r="G10070" s="3">
        <v>1465.92</v>
      </c>
      <c r="H10070" s="3"/>
      <c r="I10070" s="1" t="s">
        <v>179</v>
      </c>
      <c r="J10070" s="1" t="s">
        <v>89</v>
      </c>
      <c r="K10070" s="1" t="s">
        <v>12</v>
      </c>
      <c r="L10070" s="1" t="s">
        <v>28</v>
      </c>
    </row>
    <row r="10071" spans="1:12" x14ac:dyDescent="0.2">
      <c r="A10071" s="1" t="s">
        <v>234</v>
      </c>
      <c r="B10071" s="1" t="s">
        <v>13</v>
      </c>
      <c r="C10071" s="2">
        <v>43890</v>
      </c>
      <c r="D10071" s="1" t="s">
        <v>165</v>
      </c>
      <c r="E10071" s="1"/>
      <c r="F10071" s="1" t="s">
        <v>4730</v>
      </c>
      <c r="G10071" s="3">
        <v>23.97</v>
      </c>
      <c r="H10071" s="3"/>
      <c r="I10071" s="1" t="s">
        <v>179</v>
      </c>
      <c r="J10071" s="1" t="s">
        <v>89</v>
      </c>
      <c r="K10071" s="1" t="s">
        <v>84</v>
      </c>
      <c r="L10071" s="1" t="s">
        <v>306</v>
      </c>
    </row>
    <row r="10072" spans="1:12" x14ac:dyDescent="0.2">
      <c r="A10072" s="1" t="s">
        <v>234</v>
      </c>
      <c r="B10072" s="1" t="s">
        <v>13</v>
      </c>
      <c r="C10072" s="2">
        <v>43890</v>
      </c>
      <c r="D10072" s="1" t="s">
        <v>160</v>
      </c>
      <c r="E10072" s="1"/>
      <c r="F10072" s="1" t="s">
        <v>4772</v>
      </c>
      <c r="G10072" s="3"/>
      <c r="H10072" s="3">
        <v>1094.03</v>
      </c>
      <c r="I10072" s="1" t="s">
        <v>179</v>
      </c>
      <c r="J10072" s="1" t="s">
        <v>89</v>
      </c>
      <c r="K10072" s="1" t="s">
        <v>12</v>
      </c>
      <c r="L10072" s="1" t="s">
        <v>28</v>
      </c>
    </row>
    <row r="10073" spans="1:12" x14ac:dyDescent="0.2">
      <c r="A10073" s="1" t="s">
        <v>234</v>
      </c>
      <c r="B10073" s="1" t="s">
        <v>13</v>
      </c>
      <c r="C10073" s="2">
        <v>43890</v>
      </c>
      <c r="D10073" s="1" t="s">
        <v>162</v>
      </c>
      <c r="E10073" s="1"/>
      <c r="F10073" s="1" t="s">
        <v>4834</v>
      </c>
      <c r="G10073" s="3">
        <v>613.46</v>
      </c>
      <c r="H10073" s="3"/>
      <c r="I10073" s="1" t="s">
        <v>83</v>
      </c>
      <c r="J10073" s="1" t="s">
        <v>175</v>
      </c>
      <c r="K10073" s="1" t="s">
        <v>84</v>
      </c>
      <c r="L10073" s="1" t="s">
        <v>2028</v>
      </c>
    </row>
    <row r="10074" spans="1:12" x14ac:dyDescent="0.2">
      <c r="A10074" s="1" t="s">
        <v>234</v>
      </c>
      <c r="B10074" s="1" t="s">
        <v>13</v>
      </c>
      <c r="C10074" s="2">
        <v>43890</v>
      </c>
      <c r="D10074" s="1" t="s">
        <v>164</v>
      </c>
      <c r="E10074" s="1"/>
      <c r="F10074" s="1" t="s">
        <v>4654</v>
      </c>
      <c r="G10074" s="3">
        <v>311.85000000000002</v>
      </c>
      <c r="H10074" s="3"/>
      <c r="I10074" s="1" t="s">
        <v>83</v>
      </c>
      <c r="J10074" s="1" t="s">
        <v>175</v>
      </c>
      <c r="K10074" s="1" t="s">
        <v>84</v>
      </c>
      <c r="L10074" s="1" t="s">
        <v>51</v>
      </c>
    </row>
    <row r="10075" spans="1:12" x14ac:dyDescent="0.2">
      <c r="A10075" s="1" t="s">
        <v>234</v>
      </c>
      <c r="B10075" s="1" t="s">
        <v>13</v>
      </c>
      <c r="C10075" s="2">
        <v>43890</v>
      </c>
      <c r="D10075" s="1" t="s">
        <v>167</v>
      </c>
      <c r="E10075" s="1"/>
      <c r="F10075" s="1" t="s">
        <v>6382</v>
      </c>
      <c r="G10075" s="3"/>
      <c r="H10075" s="3">
        <v>720</v>
      </c>
      <c r="I10075" s="1" t="s">
        <v>119</v>
      </c>
      <c r="J10075" s="1" t="s">
        <v>86</v>
      </c>
      <c r="K10075" s="1" t="s">
        <v>12</v>
      </c>
      <c r="L10075" s="1" t="s">
        <v>389</v>
      </c>
    </row>
    <row r="10076" spans="1:12" x14ac:dyDescent="0.2">
      <c r="A10076" s="1" t="s">
        <v>234</v>
      </c>
      <c r="B10076" s="1" t="s">
        <v>13</v>
      </c>
      <c r="C10076" s="2">
        <v>43890</v>
      </c>
      <c r="D10076" s="1" t="s">
        <v>4625</v>
      </c>
      <c r="E10076" s="1"/>
      <c r="F10076" s="1" t="s">
        <v>6383</v>
      </c>
      <c r="G10076" s="3">
        <v>214.97</v>
      </c>
      <c r="H10076" s="3"/>
      <c r="I10076" s="1" t="s">
        <v>119</v>
      </c>
      <c r="J10076" s="1" t="s">
        <v>86</v>
      </c>
      <c r="K10076" s="1" t="s">
        <v>12</v>
      </c>
      <c r="L10076" s="1" t="s">
        <v>277</v>
      </c>
    </row>
    <row r="10077" spans="1:12" x14ac:dyDescent="0.2">
      <c r="A10077" s="1" t="s">
        <v>234</v>
      </c>
      <c r="B10077" s="1" t="s">
        <v>13</v>
      </c>
      <c r="C10077" s="2">
        <v>43890</v>
      </c>
      <c r="D10077" s="1" t="s">
        <v>4625</v>
      </c>
      <c r="E10077" s="1"/>
      <c r="F10077" s="1" t="s">
        <v>6384</v>
      </c>
      <c r="G10077" s="3">
        <v>9.69</v>
      </c>
      <c r="H10077" s="3"/>
      <c r="I10077" s="1" t="s">
        <v>119</v>
      </c>
      <c r="J10077" s="1" t="s">
        <v>86</v>
      </c>
      <c r="K10077" s="1" t="s">
        <v>12</v>
      </c>
      <c r="L10077" s="1" t="s">
        <v>52</v>
      </c>
    </row>
    <row r="10078" spans="1:12" x14ac:dyDescent="0.2">
      <c r="A10078" s="1" t="s">
        <v>234</v>
      </c>
      <c r="B10078" s="1" t="s">
        <v>13</v>
      </c>
      <c r="C10078" s="2">
        <v>43890</v>
      </c>
      <c r="D10078" s="1" t="s">
        <v>4625</v>
      </c>
      <c r="E10078" s="1"/>
      <c r="F10078" s="1" t="s">
        <v>5308</v>
      </c>
      <c r="G10078" s="3">
        <v>35.26</v>
      </c>
      <c r="H10078" s="3"/>
      <c r="I10078" s="1" t="s">
        <v>119</v>
      </c>
      <c r="J10078" s="1" t="s">
        <v>86</v>
      </c>
      <c r="K10078" s="1" t="s">
        <v>12</v>
      </c>
      <c r="L10078" s="1" t="s">
        <v>20</v>
      </c>
    </row>
    <row r="10079" spans="1:12" x14ac:dyDescent="0.2">
      <c r="A10079" s="1" t="s">
        <v>234</v>
      </c>
      <c r="B10079" s="1" t="s">
        <v>13</v>
      </c>
      <c r="C10079" s="2">
        <v>43890</v>
      </c>
      <c r="D10079" s="1" t="s">
        <v>4625</v>
      </c>
      <c r="E10079" s="1"/>
      <c r="F10079" s="1" t="s">
        <v>6385</v>
      </c>
      <c r="G10079" s="3">
        <v>66.5</v>
      </c>
      <c r="H10079" s="3"/>
      <c r="I10079" s="1" t="s">
        <v>119</v>
      </c>
      <c r="J10079" s="1" t="s">
        <v>86</v>
      </c>
      <c r="K10079" s="1" t="s">
        <v>12</v>
      </c>
      <c r="L10079" s="1" t="s">
        <v>35</v>
      </c>
    </row>
    <row r="10080" spans="1:12" x14ac:dyDescent="0.2">
      <c r="A10080" s="1" t="s">
        <v>234</v>
      </c>
      <c r="B10080" s="1" t="s">
        <v>13</v>
      </c>
      <c r="C10080" s="2">
        <v>43890</v>
      </c>
      <c r="D10080" s="1" t="s">
        <v>4610</v>
      </c>
      <c r="E10080" s="1"/>
      <c r="F10080" s="1" t="s">
        <v>4847</v>
      </c>
      <c r="G10080" s="3">
        <v>40.619999999999997</v>
      </c>
      <c r="H10080" s="3"/>
      <c r="I10080" s="1" t="s">
        <v>119</v>
      </c>
      <c r="J10080" s="1" t="s">
        <v>86</v>
      </c>
      <c r="K10080" s="1" t="s">
        <v>84</v>
      </c>
      <c r="L10080" s="1" t="s">
        <v>2028</v>
      </c>
    </row>
    <row r="10081" spans="1:12" x14ac:dyDescent="0.2">
      <c r="A10081" s="1" t="s">
        <v>234</v>
      </c>
      <c r="B10081" s="1" t="s">
        <v>13</v>
      </c>
      <c r="C10081" s="2">
        <v>43890</v>
      </c>
      <c r="D10081" s="1" t="s">
        <v>4610</v>
      </c>
      <c r="E10081" s="1"/>
      <c r="F10081" s="1" t="s">
        <v>6386</v>
      </c>
      <c r="G10081" s="3">
        <v>67.14</v>
      </c>
      <c r="H10081" s="3"/>
      <c r="I10081" s="1" t="s">
        <v>119</v>
      </c>
      <c r="J10081" s="1" t="s">
        <v>86</v>
      </c>
      <c r="K10081" s="1" t="s">
        <v>12</v>
      </c>
      <c r="L10081" s="1" t="s">
        <v>48</v>
      </c>
    </row>
    <row r="10082" spans="1:12" x14ac:dyDescent="0.2">
      <c r="A10082" s="1" t="s">
        <v>234</v>
      </c>
      <c r="B10082" s="1" t="s">
        <v>13</v>
      </c>
      <c r="C10082" s="2">
        <v>43890</v>
      </c>
      <c r="D10082" s="1" t="s">
        <v>162</v>
      </c>
      <c r="E10082" s="1"/>
      <c r="F10082" s="1" t="s">
        <v>6387</v>
      </c>
      <c r="G10082" s="3">
        <v>675</v>
      </c>
      <c r="H10082" s="3"/>
      <c r="I10082" s="1" t="s">
        <v>119</v>
      </c>
      <c r="J10082" s="1" t="s">
        <v>86</v>
      </c>
      <c r="K10082" s="1" t="s">
        <v>12</v>
      </c>
      <c r="L10082" s="1" t="s">
        <v>2651</v>
      </c>
    </row>
    <row r="10083" spans="1:12" x14ac:dyDescent="0.2">
      <c r="A10083" s="1" t="s">
        <v>234</v>
      </c>
      <c r="B10083" s="1" t="s">
        <v>13</v>
      </c>
      <c r="C10083" s="2">
        <v>43890</v>
      </c>
      <c r="D10083" s="1" t="s">
        <v>165</v>
      </c>
      <c r="E10083" s="1"/>
      <c r="F10083" s="1" t="s">
        <v>6388</v>
      </c>
      <c r="G10083" s="3">
        <v>1358.88</v>
      </c>
      <c r="H10083" s="3"/>
      <c r="I10083" s="1" t="s">
        <v>119</v>
      </c>
      <c r="J10083" s="1" t="s">
        <v>86</v>
      </c>
      <c r="K10083" s="1" t="s">
        <v>12</v>
      </c>
      <c r="L10083" s="1" t="s">
        <v>1909</v>
      </c>
    </row>
    <row r="10084" spans="1:12" x14ac:dyDescent="0.2">
      <c r="A10084" s="1" t="s">
        <v>234</v>
      </c>
      <c r="B10084" s="1" t="s">
        <v>13</v>
      </c>
      <c r="C10084" s="2">
        <v>43890</v>
      </c>
      <c r="D10084" s="1" t="s">
        <v>165</v>
      </c>
      <c r="E10084" s="1"/>
      <c r="F10084" s="1" t="s">
        <v>6389</v>
      </c>
      <c r="G10084" s="3">
        <v>1368</v>
      </c>
      <c r="H10084" s="3"/>
      <c r="I10084" s="1" t="s">
        <v>119</v>
      </c>
      <c r="J10084" s="1" t="s">
        <v>86</v>
      </c>
      <c r="K10084" s="1" t="s">
        <v>12</v>
      </c>
      <c r="L10084" s="1" t="s">
        <v>70</v>
      </c>
    </row>
    <row r="10085" spans="1:12" x14ac:dyDescent="0.2">
      <c r="A10085" s="1" t="s">
        <v>234</v>
      </c>
      <c r="B10085" s="1" t="s">
        <v>13</v>
      </c>
      <c r="C10085" s="2">
        <v>43890</v>
      </c>
      <c r="D10085" s="1" t="s">
        <v>163</v>
      </c>
      <c r="E10085" s="1"/>
      <c r="F10085" s="1" t="s">
        <v>6062</v>
      </c>
      <c r="G10085" s="3"/>
      <c r="H10085" s="3">
        <v>468.73</v>
      </c>
      <c r="I10085" s="1" t="s">
        <v>119</v>
      </c>
      <c r="J10085" s="1" t="s">
        <v>86</v>
      </c>
      <c r="K10085" s="1" t="s">
        <v>12</v>
      </c>
      <c r="L10085" s="1" t="s">
        <v>20</v>
      </c>
    </row>
    <row r="10086" spans="1:12" x14ac:dyDescent="0.2">
      <c r="A10086" s="1" t="s">
        <v>234</v>
      </c>
      <c r="B10086" s="1" t="s">
        <v>13</v>
      </c>
      <c r="C10086" s="2">
        <v>43890</v>
      </c>
      <c r="D10086" s="1" t="s">
        <v>163</v>
      </c>
      <c r="E10086" s="1"/>
      <c r="F10086" s="1" t="s">
        <v>6390</v>
      </c>
      <c r="G10086" s="3"/>
      <c r="H10086" s="3">
        <v>684</v>
      </c>
      <c r="I10086" s="1" t="s">
        <v>119</v>
      </c>
      <c r="J10086" s="1" t="s">
        <v>86</v>
      </c>
      <c r="K10086" s="1" t="s">
        <v>12</v>
      </c>
      <c r="L10086" s="1" t="s">
        <v>389</v>
      </c>
    </row>
    <row r="10087" spans="1:12" x14ac:dyDescent="0.2">
      <c r="A10087" s="1" t="s">
        <v>234</v>
      </c>
      <c r="B10087" s="1" t="s">
        <v>13</v>
      </c>
      <c r="C10087" s="2">
        <v>43890</v>
      </c>
      <c r="D10087" s="1" t="s">
        <v>163</v>
      </c>
      <c r="E10087" s="1"/>
      <c r="F10087" s="1" t="s">
        <v>6391</v>
      </c>
      <c r="G10087" s="3"/>
      <c r="H10087" s="3">
        <v>792</v>
      </c>
      <c r="I10087" s="1" t="s">
        <v>119</v>
      </c>
      <c r="J10087" s="1" t="s">
        <v>86</v>
      </c>
      <c r="K10087" s="1" t="s">
        <v>12</v>
      </c>
      <c r="L10087" s="1" t="s">
        <v>471</v>
      </c>
    </row>
    <row r="10088" spans="1:12" x14ac:dyDescent="0.2">
      <c r="A10088" s="1" t="s">
        <v>234</v>
      </c>
      <c r="B10088" s="1" t="s">
        <v>13</v>
      </c>
      <c r="C10088" s="2">
        <v>43890</v>
      </c>
      <c r="D10088" s="1" t="s">
        <v>164</v>
      </c>
      <c r="E10088" s="1"/>
      <c r="F10088" s="1" t="s">
        <v>6392</v>
      </c>
      <c r="G10088" s="3">
        <v>600</v>
      </c>
      <c r="H10088" s="3"/>
      <c r="I10088" s="1" t="s">
        <v>119</v>
      </c>
      <c r="J10088" s="1" t="s">
        <v>86</v>
      </c>
      <c r="K10088" s="1" t="s">
        <v>12</v>
      </c>
      <c r="L10088" s="1" t="s">
        <v>491</v>
      </c>
    </row>
    <row r="10089" spans="1:12" x14ac:dyDescent="0.2">
      <c r="A10089" s="1" t="s">
        <v>234</v>
      </c>
      <c r="B10089" s="1" t="s">
        <v>13</v>
      </c>
      <c r="C10089" s="2">
        <v>43890</v>
      </c>
      <c r="D10089" s="1" t="s">
        <v>164</v>
      </c>
      <c r="E10089" s="1"/>
      <c r="F10089" s="1" t="s">
        <v>4778</v>
      </c>
      <c r="G10089" s="3">
        <v>2271.83</v>
      </c>
      <c r="H10089" s="3"/>
      <c r="I10089" s="1" t="s">
        <v>119</v>
      </c>
      <c r="J10089" s="1" t="s">
        <v>86</v>
      </c>
      <c r="K10089" s="1" t="s">
        <v>12</v>
      </c>
      <c r="L10089" s="1" t="s">
        <v>433</v>
      </c>
    </row>
    <row r="10090" spans="1:12" x14ac:dyDescent="0.2">
      <c r="A10090" s="1" t="s">
        <v>234</v>
      </c>
      <c r="B10090" s="1" t="s">
        <v>13</v>
      </c>
      <c r="C10090" s="2">
        <v>43890</v>
      </c>
      <c r="D10090" s="1" t="s">
        <v>164</v>
      </c>
      <c r="E10090" s="1"/>
      <c r="F10090" s="1" t="s">
        <v>4680</v>
      </c>
      <c r="G10090" s="3">
        <v>3238.96</v>
      </c>
      <c r="H10090" s="3"/>
      <c r="I10090" s="1" t="s">
        <v>119</v>
      </c>
      <c r="J10090" s="1" t="s">
        <v>86</v>
      </c>
      <c r="K10090" s="1" t="s">
        <v>84</v>
      </c>
      <c r="L10090" s="1" t="s">
        <v>241</v>
      </c>
    </row>
    <row r="10091" spans="1:12" x14ac:dyDescent="0.2">
      <c r="A10091" s="1" t="s">
        <v>234</v>
      </c>
      <c r="B10091" s="1" t="s">
        <v>13</v>
      </c>
      <c r="C10091" s="2">
        <v>43890</v>
      </c>
      <c r="D10091" s="1" t="s">
        <v>164</v>
      </c>
      <c r="E10091" s="1"/>
      <c r="F10091" s="1" t="s">
        <v>6393</v>
      </c>
      <c r="G10091" s="3">
        <v>1387</v>
      </c>
      <c r="H10091" s="3"/>
      <c r="I10091" s="1" t="s">
        <v>119</v>
      </c>
      <c r="J10091" s="1" t="s">
        <v>86</v>
      </c>
      <c r="K10091" s="1" t="s">
        <v>12</v>
      </c>
      <c r="L10091" s="1" t="s">
        <v>67</v>
      </c>
    </row>
    <row r="10092" spans="1:12" x14ac:dyDescent="0.2">
      <c r="A10092" s="1" t="s">
        <v>234</v>
      </c>
      <c r="B10092" s="1" t="s">
        <v>13</v>
      </c>
      <c r="C10092" s="2">
        <v>43890</v>
      </c>
      <c r="D10092" s="1" t="s">
        <v>161</v>
      </c>
      <c r="E10092" s="1"/>
      <c r="F10092" s="1" t="s">
        <v>6184</v>
      </c>
      <c r="G10092" s="3"/>
      <c r="H10092" s="3">
        <v>1355.23</v>
      </c>
      <c r="I10092" s="1" t="s">
        <v>119</v>
      </c>
      <c r="J10092" s="1" t="s">
        <v>86</v>
      </c>
      <c r="K10092" s="1" t="s">
        <v>12</v>
      </c>
      <c r="L10092" s="1" t="s">
        <v>78</v>
      </c>
    </row>
    <row r="10093" spans="1:12" x14ac:dyDescent="0.2">
      <c r="A10093" s="1" t="s">
        <v>234</v>
      </c>
      <c r="B10093" s="1" t="s">
        <v>13</v>
      </c>
      <c r="C10093" s="2">
        <v>43890</v>
      </c>
      <c r="D10093" s="1" t="s">
        <v>161</v>
      </c>
      <c r="E10093" s="1"/>
      <c r="F10093" s="1" t="s">
        <v>6394</v>
      </c>
      <c r="G10093" s="3"/>
      <c r="H10093" s="3">
        <v>1474.78</v>
      </c>
      <c r="I10093" s="1" t="s">
        <v>119</v>
      </c>
      <c r="J10093" s="1" t="s">
        <v>86</v>
      </c>
      <c r="K10093" s="1" t="s">
        <v>12</v>
      </c>
      <c r="L10093" s="1" t="s">
        <v>1909</v>
      </c>
    </row>
    <row r="10094" spans="1:12" x14ac:dyDescent="0.2">
      <c r="A10094" s="1" t="s">
        <v>234</v>
      </c>
      <c r="B10094" s="1" t="s">
        <v>13</v>
      </c>
      <c r="C10094" s="2">
        <v>43890</v>
      </c>
      <c r="D10094" s="1" t="s">
        <v>161</v>
      </c>
      <c r="E10094" s="1"/>
      <c r="F10094" s="1" t="s">
        <v>6395</v>
      </c>
      <c r="G10094" s="3"/>
      <c r="H10094" s="3">
        <v>843</v>
      </c>
      <c r="I10094" s="1" t="s">
        <v>119</v>
      </c>
      <c r="J10094" s="1" t="s">
        <v>86</v>
      </c>
      <c r="K10094" s="1" t="s">
        <v>12</v>
      </c>
      <c r="L10094" s="1" t="s">
        <v>356</v>
      </c>
    </row>
    <row r="10095" spans="1:12" x14ac:dyDescent="0.2">
      <c r="A10095" s="1" t="s">
        <v>234</v>
      </c>
      <c r="B10095" s="1" t="s">
        <v>13</v>
      </c>
      <c r="C10095" s="2">
        <v>43890</v>
      </c>
      <c r="D10095" s="1" t="s">
        <v>161</v>
      </c>
      <c r="E10095" s="1"/>
      <c r="F10095" s="1" t="s">
        <v>6396</v>
      </c>
      <c r="G10095" s="3"/>
      <c r="H10095" s="3">
        <v>600</v>
      </c>
      <c r="I10095" s="1" t="s">
        <v>119</v>
      </c>
      <c r="J10095" s="1" t="s">
        <v>86</v>
      </c>
      <c r="K10095" s="1" t="s">
        <v>12</v>
      </c>
      <c r="L10095" s="1" t="s">
        <v>491</v>
      </c>
    </row>
    <row r="10096" spans="1:12" x14ac:dyDescent="0.2">
      <c r="A10096" s="1" t="s">
        <v>234</v>
      </c>
      <c r="B10096" s="1" t="s">
        <v>13</v>
      </c>
      <c r="C10096" s="2">
        <v>43890</v>
      </c>
      <c r="D10096" s="1" t="s">
        <v>160</v>
      </c>
      <c r="E10096" s="1"/>
      <c r="F10096" s="1" t="s">
        <v>6397</v>
      </c>
      <c r="G10096" s="3"/>
      <c r="H10096" s="3">
        <v>1022</v>
      </c>
      <c r="I10096" s="1" t="s">
        <v>119</v>
      </c>
      <c r="J10096" s="1" t="s">
        <v>86</v>
      </c>
      <c r="K10096" s="1" t="s">
        <v>12</v>
      </c>
      <c r="L10096" s="1" t="s">
        <v>115</v>
      </c>
    </row>
    <row r="10097" spans="1:12" x14ac:dyDescent="0.2">
      <c r="A10097" s="1" t="s">
        <v>234</v>
      </c>
      <c r="B10097" s="1" t="s">
        <v>13</v>
      </c>
      <c r="C10097" s="2">
        <v>43890</v>
      </c>
      <c r="D10097" s="1" t="s">
        <v>166</v>
      </c>
      <c r="E10097" s="1"/>
      <c r="F10097" s="1" t="s">
        <v>4962</v>
      </c>
      <c r="G10097" s="3">
        <v>1086.18</v>
      </c>
      <c r="H10097" s="3"/>
      <c r="I10097" s="1" t="s">
        <v>119</v>
      </c>
      <c r="J10097" s="1" t="s">
        <v>86</v>
      </c>
      <c r="K10097" s="1" t="s">
        <v>12</v>
      </c>
      <c r="L10097" s="1" t="s">
        <v>289</v>
      </c>
    </row>
    <row r="10098" spans="1:12" x14ac:dyDescent="0.2">
      <c r="A10098" s="1" t="s">
        <v>234</v>
      </c>
      <c r="B10098" s="1" t="s">
        <v>13</v>
      </c>
      <c r="C10098" s="2">
        <v>43890</v>
      </c>
      <c r="D10098" s="1" t="s">
        <v>166</v>
      </c>
      <c r="E10098" s="1"/>
      <c r="F10098" s="1" t="s">
        <v>6398</v>
      </c>
      <c r="G10098" s="3">
        <v>1085</v>
      </c>
      <c r="H10098" s="3"/>
      <c r="I10098" s="1" t="s">
        <v>119</v>
      </c>
      <c r="J10098" s="1" t="s">
        <v>86</v>
      </c>
      <c r="K10098" s="1" t="s">
        <v>12</v>
      </c>
      <c r="L10098" s="1" t="s">
        <v>257</v>
      </c>
    </row>
    <row r="10099" spans="1:12" x14ac:dyDescent="0.2">
      <c r="A10099" s="1" t="s">
        <v>234</v>
      </c>
      <c r="B10099" s="1" t="s">
        <v>13</v>
      </c>
      <c r="C10099" s="2">
        <v>43890</v>
      </c>
      <c r="D10099" s="1" t="s">
        <v>166</v>
      </c>
      <c r="E10099" s="1"/>
      <c r="F10099" s="1" t="s">
        <v>6399</v>
      </c>
      <c r="G10099" s="3">
        <v>912</v>
      </c>
      <c r="H10099" s="3"/>
      <c r="I10099" s="1" t="s">
        <v>119</v>
      </c>
      <c r="J10099" s="1" t="s">
        <v>86</v>
      </c>
      <c r="K10099" s="1" t="s">
        <v>12</v>
      </c>
      <c r="L10099" s="1" t="s">
        <v>2738</v>
      </c>
    </row>
    <row r="10100" spans="1:12" x14ac:dyDescent="0.2">
      <c r="A10100" s="1" t="s">
        <v>234</v>
      </c>
      <c r="B10100" s="1" t="s">
        <v>13</v>
      </c>
      <c r="C10100" s="2">
        <v>43890</v>
      </c>
      <c r="D10100" s="1" t="s">
        <v>160</v>
      </c>
      <c r="E10100" s="1"/>
      <c r="F10100" s="1" t="s">
        <v>6400</v>
      </c>
      <c r="G10100" s="3"/>
      <c r="H10100" s="3">
        <v>841.5</v>
      </c>
      <c r="I10100" s="1" t="s">
        <v>83</v>
      </c>
      <c r="J10100" s="1" t="s">
        <v>181</v>
      </c>
      <c r="K10100" s="1" t="s">
        <v>12</v>
      </c>
      <c r="L10100" s="1" t="s">
        <v>411</v>
      </c>
    </row>
    <row r="10101" spans="1:12" x14ac:dyDescent="0.2">
      <c r="A10101" s="1" t="s">
        <v>234</v>
      </c>
      <c r="B10101" s="1" t="s">
        <v>13</v>
      </c>
      <c r="C10101" s="2">
        <v>43890</v>
      </c>
      <c r="D10101" s="1" t="s">
        <v>163</v>
      </c>
      <c r="E10101" s="1"/>
      <c r="F10101" s="1" t="s">
        <v>6401</v>
      </c>
      <c r="G10101" s="3"/>
      <c r="H10101" s="3">
        <v>1400.88</v>
      </c>
      <c r="I10101" s="1" t="s">
        <v>83</v>
      </c>
      <c r="J10101" s="1" t="s">
        <v>230</v>
      </c>
      <c r="K10101" s="1" t="s">
        <v>12</v>
      </c>
      <c r="L10101" s="1" t="s">
        <v>17</v>
      </c>
    </row>
    <row r="10102" spans="1:12" x14ac:dyDescent="0.2">
      <c r="A10102" s="1" t="s">
        <v>234</v>
      </c>
      <c r="B10102" s="1" t="s">
        <v>13</v>
      </c>
      <c r="C10102" s="2">
        <v>43890</v>
      </c>
      <c r="D10102" s="1" t="s">
        <v>4625</v>
      </c>
      <c r="E10102" s="1"/>
      <c r="F10102" s="1" t="s">
        <v>5113</v>
      </c>
      <c r="G10102" s="3">
        <v>6.04</v>
      </c>
      <c r="H10102" s="3"/>
      <c r="I10102" s="1" t="s">
        <v>232</v>
      </c>
      <c r="J10102" s="1" t="s">
        <v>233</v>
      </c>
      <c r="K10102" s="1" t="s">
        <v>12</v>
      </c>
      <c r="L10102" s="1" t="s">
        <v>15</v>
      </c>
    </row>
    <row r="10103" spans="1:12" x14ac:dyDescent="0.2">
      <c r="A10103" s="1" t="s">
        <v>234</v>
      </c>
      <c r="B10103" s="1" t="s">
        <v>13</v>
      </c>
      <c r="C10103" s="2">
        <v>43890</v>
      </c>
      <c r="D10103" s="1" t="s">
        <v>4619</v>
      </c>
      <c r="E10103" s="1"/>
      <c r="F10103" s="1" t="s">
        <v>5616</v>
      </c>
      <c r="G10103" s="3">
        <v>46.38</v>
      </c>
      <c r="H10103" s="3"/>
      <c r="I10103" s="1" t="s">
        <v>232</v>
      </c>
      <c r="J10103" s="1" t="s">
        <v>233</v>
      </c>
      <c r="K10103" s="1" t="s">
        <v>12</v>
      </c>
      <c r="L10103" s="1" t="s">
        <v>289</v>
      </c>
    </row>
    <row r="10104" spans="1:12" x14ac:dyDescent="0.2">
      <c r="A10104" s="1" t="s">
        <v>234</v>
      </c>
      <c r="B10104" s="1" t="s">
        <v>13</v>
      </c>
      <c r="C10104" s="2">
        <v>43890</v>
      </c>
      <c r="D10104" s="1" t="s">
        <v>165</v>
      </c>
      <c r="E10104" s="1"/>
      <c r="F10104" s="1" t="s">
        <v>5554</v>
      </c>
      <c r="G10104" s="3">
        <v>199.98</v>
      </c>
      <c r="H10104" s="3"/>
      <c r="I10104" s="1" t="s">
        <v>232</v>
      </c>
      <c r="J10104" s="1" t="s">
        <v>233</v>
      </c>
      <c r="K10104" s="1" t="s">
        <v>12</v>
      </c>
      <c r="L10104" s="1" t="s">
        <v>433</v>
      </c>
    </row>
    <row r="10105" spans="1:12" x14ac:dyDescent="0.2">
      <c r="A10105" s="1" t="s">
        <v>234</v>
      </c>
      <c r="B10105" s="1" t="s">
        <v>13</v>
      </c>
      <c r="C10105" s="2">
        <v>43890</v>
      </c>
      <c r="D10105" s="1" t="s">
        <v>4595</v>
      </c>
      <c r="E10105" s="1"/>
      <c r="F10105" s="1" t="s">
        <v>4717</v>
      </c>
      <c r="G10105" s="3">
        <v>11.12</v>
      </c>
      <c r="H10105" s="3"/>
      <c r="I10105" s="1" t="s">
        <v>120</v>
      </c>
      <c r="J10105" s="1" t="s">
        <v>171</v>
      </c>
      <c r="K10105" s="1" t="s">
        <v>84</v>
      </c>
      <c r="L10105" s="1" t="s">
        <v>104</v>
      </c>
    </row>
    <row r="10106" spans="1:12" x14ac:dyDescent="0.2">
      <c r="A10106" s="1" t="s">
        <v>234</v>
      </c>
      <c r="B10106" s="1" t="s">
        <v>13</v>
      </c>
      <c r="C10106" s="2">
        <v>43890</v>
      </c>
      <c r="D10106" s="1" t="s">
        <v>4595</v>
      </c>
      <c r="E10106" s="1"/>
      <c r="F10106" s="1" t="s">
        <v>5297</v>
      </c>
      <c r="G10106" s="3">
        <v>3.55</v>
      </c>
      <c r="H10106" s="3"/>
      <c r="I10106" s="1" t="s">
        <v>87</v>
      </c>
      <c r="J10106" s="1" t="s">
        <v>253</v>
      </c>
      <c r="K10106" s="1" t="s">
        <v>84</v>
      </c>
      <c r="L10106" s="1" t="s">
        <v>2028</v>
      </c>
    </row>
    <row r="10107" spans="1:12" x14ac:dyDescent="0.2">
      <c r="A10107" s="1" t="s">
        <v>234</v>
      </c>
      <c r="B10107" s="1" t="s">
        <v>13</v>
      </c>
      <c r="C10107" s="2">
        <v>43890</v>
      </c>
      <c r="D10107" s="1" t="s">
        <v>160</v>
      </c>
      <c r="E10107" s="1"/>
      <c r="F10107" s="1" t="s">
        <v>5923</v>
      </c>
      <c r="G10107" s="3"/>
      <c r="H10107" s="3">
        <v>464.95</v>
      </c>
      <c r="I10107" s="1" t="s">
        <v>87</v>
      </c>
      <c r="J10107" s="1" t="s">
        <v>253</v>
      </c>
      <c r="K10107" s="1" t="s">
        <v>12</v>
      </c>
      <c r="L10107" s="1" t="s">
        <v>1126</v>
      </c>
    </row>
    <row r="10108" spans="1:12" x14ac:dyDescent="0.2">
      <c r="A10108" s="1" t="s">
        <v>234</v>
      </c>
      <c r="B10108" s="1" t="s">
        <v>13</v>
      </c>
      <c r="C10108" s="2">
        <v>43890</v>
      </c>
      <c r="D10108" s="1" t="s">
        <v>167</v>
      </c>
      <c r="E10108" s="1"/>
      <c r="F10108" s="1" t="s">
        <v>5336</v>
      </c>
      <c r="G10108" s="3"/>
      <c r="H10108" s="3">
        <v>243.08</v>
      </c>
      <c r="I10108" s="1" t="s">
        <v>87</v>
      </c>
      <c r="J10108" s="1" t="s">
        <v>116</v>
      </c>
      <c r="K10108" s="1" t="s">
        <v>84</v>
      </c>
      <c r="L10108" s="1" t="s">
        <v>300</v>
      </c>
    </row>
    <row r="10109" spans="1:12" x14ac:dyDescent="0.2">
      <c r="A10109" s="1" t="s">
        <v>234</v>
      </c>
      <c r="B10109" s="1" t="s">
        <v>13</v>
      </c>
      <c r="C10109" s="2">
        <v>43890</v>
      </c>
      <c r="D10109" s="1" t="s">
        <v>164</v>
      </c>
      <c r="E10109" s="1"/>
      <c r="F10109" s="1" t="s">
        <v>4633</v>
      </c>
      <c r="G10109" s="3">
        <v>655.96</v>
      </c>
      <c r="H10109" s="3"/>
      <c r="I10109" s="1" t="s">
        <v>87</v>
      </c>
      <c r="J10109" s="1" t="s">
        <v>116</v>
      </c>
      <c r="K10109" s="1" t="s">
        <v>84</v>
      </c>
      <c r="L10109" s="1" t="s">
        <v>26</v>
      </c>
    </row>
    <row r="10110" spans="1:12" x14ac:dyDescent="0.2">
      <c r="A10110" s="1" t="s">
        <v>234</v>
      </c>
      <c r="B10110" s="1" t="s">
        <v>13</v>
      </c>
      <c r="C10110" s="2">
        <v>43890</v>
      </c>
      <c r="D10110" s="1" t="s">
        <v>161</v>
      </c>
      <c r="E10110" s="1"/>
      <c r="F10110" s="1" t="s">
        <v>4899</v>
      </c>
      <c r="G10110" s="3"/>
      <c r="H10110" s="3">
        <v>574.4</v>
      </c>
      <c r="I10110" s="1" t="s">
        <v>87</v>
      </c>
      <c r="J10110" s="1" t="s">
        <v>116</v>
      </c>
      <c r="K10110" s="1" t="s">
        <v>84</v>
      </c>
      <c r="L10110" s="1" t="s">
        <v>300</v>
      </c>
    </row>
    <row r="10111" spans="1:12" x14ac:dyDescent="0.2">
      <c r="A10111" s="1" t="s">
        <v>234</v>
      </c>
      <c r="B10111" s="1" t="s">
        <v>13</v>
      </c>
      <c r="C10111" s="2">
        <v>43890</v>
      </c>
      <c r="D10111" s="1" t="s">
        <v>4625</v>
      </c>
      <c r="E10111" s="1"/>
      <c r="F10111" s="1" t="s">
        <v>6402</v>
      </c>
      <c r="G10111" s="3">
        <v>85.54</v>
      </c>
      <c r="H10111" s="3"/>
      <c r="I10111" s="1" t="s">
        <v>106</v>
      </c>
      <c r="J10111" s="1" t="s">
        <v>121</v>
      </c>
      <c r="K10111" s="1" t="s">
        <v>12</v>
      </c>
      <c r="L10111" s="1" t="s">
        <v>23</v>
      </c>
    </row>
    <row r="10112" spans="1:12" x14ac:dyDescent="0.2">
      <c r="A10112" s="1" t="s">
        <v>234</v>
      </c>
      <c r="B10112" s="1" t="s">
        <v>13</v>
      </c>
      <c r="C10112" s="2">
        <v>43890</v>
      </c>
      <c r="D10112" s="1" t="s">
        <v>165</v>
      </c>
      <c r="E10112" s="1"/>
      <c r="F10112" s="1" t="s">
        <v>6403</v>
      </c>
      <c r="G10112" s="3">
        <v>1454.67</v>
      </c>
      <c r="H10112" s="3"/>
      <c r="I10112" s="1" t="s">
        <v>106</v>
      </c>
      <c r="J10112" s="1" t="s">
        <v>121</v>
      </c>
      <c r="K10112" s="1" t="s">
        <v>12</v>
      </c>
      <c r="L10112" s="1" t="s">
        <v>23</v>
      </c>
    </row>
    <row r="10113" spans="1:12" x14ac:dyDescent="0.2">
      <c r="A10113" s="1" t="s">
        <v>234</v>
      </c>
      <c r="B10113" s="1" t="s">
        <v>13</v>
      </c>
      <c r="C10113" s="2">
        <v>43890</v>
      </c>
      <c r="D10113" s="1" t="s">
        <v>160</v>
      </c>
      <c r="E10113" s="1"/>
      <c r="F10113" s="1" t="s">
        <v>5117</v>
      </c>
      <c r="G10113" s="3"/>
      <c r="H10113" s="3">
        <v>29.28</v>
      </c>
      <c r="I10113" s="1" t="s">
        <v>108</v>
      </c>
      <c r="J10113" s="1" t="s">
        <v>117</v>
      </c>
      <c r="K10113" s="1" t="s">
        <v>84</v>
      </c>
      <c r="L10113" s="1" t="s">
        <v>111</v>
      </c>
    </row>
    <row r="10114" spans="1:12" x14ac:dyDescent="0.2">
      <c r="A10114" s="1" t="s">
        <v>234</v>
      </c>
      <c r="B10114" s="1" t="s">
        <v>13</v>
      </c>
      <c r="C10114" s="2">
        <v>43890</v>
      </c>
      <c r="D10114" s="1" t="s">
        <v>161</v>
      </c>
      <c r="E10114" s="1"/>
      <c r="F10114" s="1" t="s">
        <v>6404</v>
      </c>
      <c r="G10114" s="3"/>
      <c r="H10114" s="3">
        <v>1373.28</v>
      </c>
      <c r="I10114" s="1" t="s">
        <v>106</v>
      </c>
      <c r="J10114" s="1" t="s">
        <v>122</v>
      </c>
      <c r="K10114" s="1" t="s">
        <v>12</v>
      </c>
      <c r="L10114" s="1" t="s">
        <v>27</v>
      </c>
    </row>
    <row r="10115" spans="1:12" x14ac:dyDescent="0.2">
      <c r="A10115" s="1" t="s">
        <v>234</v>
      </c>
      <c r="B10115" s="1" t="s">
        <v>13</v>
      </c>
      <c r="C10115" s="2">
        <v>43890</v>
      </c>
      <c r="D10115" s="1" t="s">
        <v>162</v>
      </c>
      <c r="E10115" s="1"/>
      <c r="F10115" s="1" t="s">
        <v>4716</v>
      </c>
      <c r="G10115" s="3">
        <v>48.08</v>
      </c>
      <c r="H10115" s="3"/>
      <c r="I10115" s="1" t="s">
        <v>185</v>
      </c>
      <c r="J10115" s="1" t="s">
        <v>126</v>
      </c>
      <c r="K10115" s="1" t="s">
        <v>84</v>
      </c>
      <c r="L10115" s="1" t="s">
        <v>104</v>
      </c>
    </row>
    <row r="10116" spans="1:12" x14ac:dyDescent="0.2">
      <c r="A10116" s="1" t="s">
        <v>234</v>
      </c>
      <c r="B10116" s="1" t="s">
        <v>13</v>
      </c>
      <c r="C10116" s="2">
        <v>43890</v>
      </c>
      <c r="D10116" s="1" t="s">
        <v>166</v>
      </c>
      <c r="E10116" s="1"/>
      <c r="F10116" s="1" t="s">
        <v>5283</v>
      </c>
      <c r="G10116" s="3">
        <v>48.08</v>
      </c>
      <c r="H10116" s="3"/>
      <c r="I10116" s="1" t="s">
        <v>185</v>
      </c>
      <c r="J10116" s="1" t="s">
        <v>126</v>
      </c>
      <c r="K10116" s="1" t="s">
        <v>84</v>
      </c>
      <c r="L10116" s="1" t="s">
        <v>104</v>
      </c>
    </row>
    <row r="10117" spans="1:12" x14ac:dyDescent="0.2">
      <c r="A10117" s="1" t="s">
        <v>234</v>
      </c>
      <c r="B10117" s="1" t="s">
        <v>13</v>
      </c>
      <c r="C10117" s="2">
        <v>43890</v>
      </c>
      <c r="D10117" s="1" t="s">
        <v>164</v>
      </c>
      <c r="E10117" s="1"/>
      <c r="F10117" s="1" t="s">
        <v>6282</v>
      </c>
      <c r="G10117" s="3">
        <v>501.61</v>
      </c>
      <c r="H10117" s="3"/>
      <c r="I10117" s="1" t="s">
        <v>123</v>
      </c>
      <c r="J10117" s="1" t="s">
        <v>124</v>
      </c>
      <c r="K10117" s="1" t="s">
        <v>12</v>
      </c>
      <c r="L10117" s="1" t="s">
        <v>1650</v>
      </c>
    </row>
    <row r="10118" spans="1:12" x14ac:dyDescent="0.2">
      <c r="A10118" s="1" t="s">
        <v>234</v>
      </c>
      <c r="B10118" s="1" t="s">
        <v>13</v>
      </c>
      <c r="C10118" s="2">
        <v>43890</v>
      </c>
      <c r="D10118" s="1" t="s">
        <v>160</v>
      </c>
      <c r="E10118" s="1"/>
      <c r="F10118" s="1" t="s">
        <v>5334</v>
      </c>
      <c r="G10118" s="3"/>
      <c r="H10118" s="3">
        <v>775.69</v>
      </c>
      <c r="I10118" s="1" t="s">
        <v>123</v>
      </c>
      <c r="J10118" s="1" t="s">
        <v>124</v>
      </c>
      <c r="K10118" s="1" t="s">
        <v>12</v>
      </c>
      <c r="L10118" s="1" t="s">
        <v>77</v>
      </c>
    </row>
    <row r="10119" spans="1:12" x14ac:dyDescent="0.2">
      <c r="A10119" s="1" t="s">
        <v>234</v>
      </c>
      <c r="B10119" s="1" t="s">
        <v>13</v>
      </c>
      <c r="C10119" s="2">
        <v>43890</v>
      </c>
      <c r="D10119" s="1" t="s">
        <v>166</v>
      </c>
      <c r="E10119" s="1"/>
      <c r="F10119" s="1" t="s">
        <v>4663</v>
      </c>
      <c r="G10119" s="3">
        <v>74.040000000000006</v>
      </c>
      <c r="H10119" s="3"/>
      <c r="I10119" s="1" t="s">
        <v>123</v>
      </c>
      <c r="J10119" s="1" t="s">
        <v>124</v>
      </c>
      <c r="K10119" s="1" t="s">
        <v>84</v>
      </c>
      <c r="L10119" s="1" t="s">
        <v>2028</v>
      </c>
    </row>
    <row r="10120" spans="1:12" x14ac:dyDescent="0.2">
      <c r="A10120" s="1" t="s">
        <v>234</v>
      </c>
      <c r="B10120" s="1" t="s">
        <v>13</v>
      </c>
      <c r="C10120" s="2">
        <v>43890</v>
      </c>
      <c r="D10120" s="1" t="s">
        <v>4614</v>
      </c>
      <c r="E10120" s="1"/>
      <c r="F10120" s="1" t="s">
        <v>5753</v>
      </c>
      <c r="G10120" s="3">
        <v>6.04</v>
      </c>
      <c r="H10120" s="3"/>
      <c r="I10120" s="1" t="s">
        <v>177</v>
      </c>
      <c r="J10120" s="1" t="s">
        <v>178</v>
      </c>
      <c r="K10120" s="1" t="s">
        <v>12</v>
      </c>
      <c r="L10120" s="1" t="s">
        <v>15</v>
      </c>
    </row>
    <row r="10121" spans="1:12" x14ac:dyDescent="0.2">
      <c r="A10121" s="1" t="s">
        <v>234</v>
      </c>
      <c r="B10121" s="1" t="s">
        <v>13</v>
      </c>
      <c r="C10121" s="2">
        <v>43890</v>
      </c>
      <c r="D10121" s="1" t="s">
        <v>165</v>
      </c>
      <c r="E10121" s="1"/>
      <c r="F10121" s="1" t="s">
        <v>6336</v>
      </c>
      <c r="G10121" s="3">
        <v>481.32</v>
      </c>
      <c r="H10121" s="3"/>
      <c r="I10121" s="1" t="s">
        <v>177</v>
      </c>
      <c r="J10121" s="1" t="s">
        <v>178</v>
      </c>
      <c r="K10121" s="1" t="s">
        <v>12</v>
      </c>
      <c r="L10121" s="1" t="s">
        <v>322</v>
      </c>
    </row>
    <row r="10122" spans="1:12" x14ac:dyDescent="0.2">
      <c r="A10122" s="1" t="s">
        <v>234</v>
      </c>
      <c r="B10122" s="1" t="s">
        <v>13</v>
      </c>
      <c r="C10122" s="2">
        <v>43890</v>
      </c>
      <c r="D10122" s="1" t="s">
        <v>4614</v>
      </c>
      <c r="E10122" s="1"/>
      <c r="F10122" s="1" t="s">
        <v>5026</v>
      </c>
      <c r="G10122" s="3">
        <v>4.2300000000000004</v>
      </c>
      <c r="H10122" s="3"/>
      <c r="I10122" s="1" t="s">
        <v>85</v>
      </c>
      <c r="J10122" s="1" t="s">
        <v>125</v>
      </c>
      <c r="K10122" s="1" t="s">
        <v>84</v>
      </c>
      <c r="L10122" s="1" t="s">
        <v>2028</v>
      </c>
    </row>
    <row r="10123" spans="1:12" x14ac:dyDescent="0.2">
      <c r="A10123" s="1" t="s">
        <v>234</v>
      </c>
      <c r="B10123" s="1" t="s">
        <v>13</v>
      </c>
      <c r="C10123" s="2">
        <v>43890</v>
      </c>
      <c r="D10123" s="1" t="s">
        <v>167</v>
      </c>
      <c r="E10123" s="1"/>
      <c r="F10123" s="1" t="s">
        <v>6405</v>
      </c>
      <c r="G10123" s="3"/>
      <c r="H10123" s="3">
        <v>1007.18</v>
      </c>
      <c r="I10123" s="1" t="s">
        <v>179</v>
      </c>
      <c r="J10123" s="1" t="s">
        <v>89</v>
      </c>
      <c r="K10123" s="1" t="s">
        <v>12</v>
      </c>
      <c r="L10123" s="1" t="s">
        <v>483</v>
      </c>
    </row>
    <row r="10124" spans="1:12" x14ac:dyDescent="0.2">
      <c r="A10124" s="1" t="s">
        <v>234</v>
      </c>
      <c r="B10124" s="1" t="s">
        <v>13</v>
      </c>
      <c r="C10124" s="2">
        <v>43890</v>
      </c>
      <c r="D10124" s="1" t="s">
        <v>164</v>
      </c>
      <c r="E10124" s="1"/>
      <c r="F10124" s="1" t="s">
        <v>5856</v>
      </c>
      <c r="G10124" s="3">
        <v>34.619999999999997</v>
      </c>
      <c r="H10124" s="3"/>
      <c r="I10124" s="1" t="s">
        <v>179</v>
      </c>
      <c r="J10124" s="1" t="s">
        <v>89</v>
      </c>
      <c r="K10124" s="1" t="s">
        <v>84</v>
      </c>
      <c r="L10124" s="1" t="s">
        <v>63</v>
      </c>
    </row>
    <row r="10125" spans="1:12" x14ac:dyDescent="0.2">
      <c r="A10125" s="1" t="s">
        <v>234</v>
      </c>
      <c r="B10125" s="1" t="s">
        <v>13</v>
      </c>
      <c r="C10125" s="2">
        <v>43890</v>
      </c>
      <c r="D10125" s="1" t="s">
        <v>4614</v>
      </c>
      <c r="E10125" s="1"/>
      <c r="F10125" s="1" t="s">
        <v>5331</v>
      </c>
      <c r="G10125" s="3">
        <v>12.91</v>
      </c>
      <c r="H10125" s="3"/>
      <c r="I10125" s="1" t="s">
        <v>83</v>
      </c>
      <c r="J10125" s="1" t="s">
        <v>175</v>
      </c>
      <c r="K10125" s="1" t="s">
        <v>84</v>
      </c>
      <c r="L10125" s="1" t="s">
        <v>114</v>
      </c>
    </row>
    <row r="10126" spans="1:12" x14ac:dyDescent="0.2">
      <c r="A10126" s="1" t="s">
        <v>234</v>
      </c>
      <c r="B10126" s="1" t="s">
        <v>13</v>
      </c>
      <c r="C10126" s="2">
        <v>43890</v>
      </c>
      <c r="D10126" s="1" t="s">
        <v>165</v>
      </c>
      <c r="E10126" s="1"/>
      <c r="F10126" s="1" t="s">
        <v>4919</v>
      </c>
      <c r="G10126" s="3">
        <v>613.46</v>
      </c>
      <c r="H10126" s="3"/>
      <c r="I10126" s="1" t="s">
        <v>83</v>
      </c>
      <c r="J10126" s="1" t="s">
        <v>175</v>
      </c>
      <c r="K10126" s="1" t="s">
        <v>84</v>
      </c>
      <c r="L10126" s="1" t="s">
        <v>2028</v>
      </c>
    </row>
    <row r="10127" spans="1:12" x14ac:dyDescent="0.2">
      <c r="A10127" s="1" t="s">
        <v>234</v>
      </c>
      <c r="B10127" s="1" t="s">
        <v>13</v>
      </c>
      <c r="C10127" s="2">
        <v>43890</v>
      </c>
      <c r="D10127" s="1" t="s">
        <v>161</v>
      </c>
      <c r="E10127" s="1"/>
      <c r="F10127" s="1" t="s">
        <v>4899</v>
      </c>
      <c r="G10127" s="3"/>
      <c r="H10127" s="3">
        <v>160.83000000000001</v>
      </c>
      <c r="I10127" s="1" t="s">
        <v>83</v>
      </c>
      <c r="J10127" s="1" t="s">
        <v>175</v>
      </c>
      <c r="K10127" s="1" t="s">
        <v>84</v>
      </c>
      <c r="L10127" s="1" t="s">
        <v>300</v>
      </c>
    </row>
    <row r="10128" spans="1:12" x14ac:dyDescent="0.2">
      <c r="A10128" s="1" t="s">
        <v>234</v>
      </c>
      <c r="B10128" s="1" t="s">
        <v>13</v>
      </c>
      <c r="C10128" s="2">
        <v>43890</v>
      </c>
      <c r="D10128" s="1" t="s">
        <v>160</v>
      </c>
      <c r="E10128" s="1"/>
      <c r="F10128" s="1" t="s">
        <v>5241</v>
      </c>
      <c r="G10128" s="3"/>
      <c r="H10128" s="3">
        <v>487.16</v>
      </c>
      <c r="I10128" s="1" t="s">
        <v>83</v>
      </c>
      <c r="J10128" s="1" t="s">
        <v>175</v>
      </c>
      <c r="K10128" s="1" t="s">
        <v>84</v>
      </c>
      <c r="L10128" s="1" t="s">
        <v>29</v>
      </c>
    </row>
    <row r="10129" spans="1:12" x14ac:dyDescent="0.2">
      <c r="A10129" s="1" t="s">
        <v>234</v>
      </c>
      <c r="B10129" s="1" t="s">
        <v>13</v>
      </c>
      <c r="C10129" s="2">
        <v>43890</v>
      </c>
      <c r="D10129" s="1" t="s">
        <v>4614</v>
      </c>
      <c r="E10129" s="1"/>
      <c r="F10129" s="1" t="s">
        <v>5489</v>
      </c>
      <c r="G10129" s="3">
        <v>110.73</v>
      </c>
      <c r="H10129" s="3"/>
      <c r="I10129" s="1" t="s">
        <v>119</v>
      </c>
      <c r="J10129" s="1" t="s">
        <v>86</v>
      </c>
      <c r="K10129" s="1" t="s">
        <v>12</v>
      </c>
      <c r="L10129" s="1" t="s">
        <v>289</v>
      </c>
    </row>
    <row r="10130" spans="1:12" x14ac:dyDescent="0.2">
      <c r="A10130" s="1" t="s">
        <v>234</v>
      </c>
      <c r="B10130" s="1" t="s">
        <v>13</v>
      </c>
      <c r="C10130" s="2">
        <v>43890</v>
      </c>
      <c r="D10130" s="1" t="s">
        <v>4614</v>
      </c>
      <c r="E10130" s="1"/>
      <c r="F10130" s="1" t="s">
        <v>6406</v>
      </c>
      <c r="G10130" s="3">
        <v>576.69000000000005</v>
      </c>
      <c r="H10130" s="3"/>
      <c r="I10130" s="1" t="s">
        <v>119</v>
      </c>
      <c r="J10130" s="1" t="s">
        <v>86</v>
      </c>
      <c r="K10130" s="1" t="s">
        <v>12</v>
      </c>
      <c r="L10130" s="1" t="s">
        <v>446</v>
      </c>
    </row>
    <row r="10131" spans="1:12" x14ac:dyDescent="0.2">
      <c r="A10131" s="1" t="s">
        <v>234</v>
      </c>
      <c r="B10131" s="1" t="s">
        <v>13</v>
      </c>
      <c r="C10131" s="2">
        <v>43890</v>
      </c>
      <c r="D10131" s="1" t="s">
        <v>4595</v>
      </c>
      <c r="E10131" s="1"/>
      <c r="F10131" s="1" t="s">
        <v>6407</v>
      </c>
      <c r="G10131" s="3">
        <v>6.56</v>
      </c>
      <c r="H10131" s="3"/>
      <c r="I10131" s="1" t="s">
        <v>119</v>
      </c>
      <c r="J10131" s="1" t="s">
        <v>86</v>
      </c>
      <c r="K10131" s="1" t="s">
        <v>12</v>
      </c>
      <c r="L10131" s="1" t="s">
        <v>257</v>
      </c>
    </row>
    <row r="10132" spans="1:12" x14ac:dyDescent="0.2">
      <c r="A10132" s="1" t="s">
        <v>234</v>
      </c>
      <c r="B10132" s="1" t="s">
        <v>13</v>
      </c>
      <c r="C10132" s="2">
        <v>43890</v>
      </c>
      <c r="D10132" s="1" t="s">
        <v>167</v>
      </c>
      <c r="E10132" s="1"/>
      <c r="F10132" s="1" t="s">
        <v>6351</v>
      </c>
      <c r="G10132" s="3"/>
      <c r="H10132" s="3">
        <v>1273.3599999999999</v>
      </c>
      <c r="I10132" s="1" t="s">
        <v>119</v>
      </c>
      <c r="J10132" s="1" t="s">
        <v>86</v>
      </c>
      <c r="K10132" s="1" t="s">
        <v>12</v>
      </c>
      <c r="L10132" s="1" t="s">
        <v>2511</v>
      </c>
    </row>
    <row r="10133" spans="1:12" x14ac:dyDescent="0.2">
      <c r="A10133" s="1" t="s">
        <v>234</v>
      </c>
      <c r="B10133" s="1" t="s">
        <v>13</v>
      </c>
      <c r="C10133" s="2">
        <v>43890</v>
      </c>
      <c r="D10133" s="1" t="s">
        <v>167</v>
      </c>
      <c r="E10133" s="1"/>
      <c r="F10133" s="1" t="s">
        <v>6408</v>
      </c>
      <c r="G10133" s="3"/>
      <c r="H10133" s="3">
        <v>1353.75</v>
      </c>
      <c r="I10133" s="1" t="s">
        <v>119</v>
      </c>
      <c r="J10133" s="1" t="s">
        <v>86</v>
      </c>
      <c r="K10133" s="1" t="s">
        <v>12</v>
      </c>
      <c r="L10133" s="1" t="s">
        <v>102</v>
      </c>
    </row>
    <row r="10134" spans="1:12" x14ac:dyDescent="0.2">
      <c r="A10134" s="1" t="s">
        <v>234</v>
      </c>
      <c r="B10134" s="1" t="s">
        <v>13</v>
      </c>
      <c r="C10134" s="2">
        <v>43890</v>
      </c>
      <c r="D10134" s="1" t="s">
        <v>4625</v>
      </c>
      <c r="E10134" s="1"/>
      <c r="F10134" s="1" t="s">
        <v>6409</v>
      </c>
      <c r="G10134" s="3">
        <v>576.69000000000005</v>
      </c>
      <c r="H10134" s="3"/>
      <c r="I10134" s="1" t="s">
        <v>119</v>
      </c>
      <c r="J10134" s="1" t="s">
        <v>86</v>
      </c>
      <c r="K10134" s="1" t="s">
        <v>12</v>
      </c>
      <c r="L10134" s="1" t="s">
        <v>446</v>
      </c>
    </row>
    <row r="10135" spans="1:12" x14ac:dyDescent="0.2">
      <c r="A10135" s="1" t="s">
        <v>234</v>
      </c>
      <c r="B10135" s="1" t="s">
        <v>13</v>
      </c>
      <c r="C10135" s="2">
        <v>43890</v>
      </c>
      <c r="D10135" s="1" t="s">
        <v>162</v>
      </c>
      <c r="E10135" s="1"/>
      <c r="F10135" s="1" t="s">
        <v>6410</v>
      </c>
      <c r="G10135" s="3">
        <v>2499.6999999999998</v>
      </c>
      <c r="H10135" s="3"/>
      <c r="I10135" s="1" t="s">
        <v>119</v>
      </c>
      <c r="J10135" s="1" t="s">
        <v>86</v>
      </c>
      <c r="K10135" s="1" t="s">
        <v>12</v>
      </c>
      <c r="L10135" s="1" t="s">
        <v>433</v>
      </c>
    </row>
    <row r="10136" spans="1:12" x14ac:dyDescent="0.2">
      <c r="A10136" s="1" t="s">
        <v>234</v>
      </c>
      <c r="B10136" s="1" t="s">
        <v>13</v>
      </c>
      <c r="C10136" s="2">
        <v>43890</v>
      </c>
      <c r="D10136" s="1" t="s">
        <v>162</v>
      </c>
      <c r="E10136" s="1"/>
      <c r="F10136" s="1" t="s">
        <v>6411</v>
      </c>
      <c r="G10136" s="3">
        <v>1680</v>
      </c>
      <c r="H10136" s="3"/>
      <c r="I10136" s="1" t="s">
        <v>119</v>
      </c>
      <c r="J10136" s="1" t="s">
        <v>86</v>
      </c>
      <c r="K10136" s="1" t="s">
        <v>12</v>
      </c>
      <c r="L10136" s="1" t="s">
        <v>52</v>
      </c>
    </row>
    <row r="10137" spans="1:12" x14ac:dyDescent="0.2">
      <c r="A10137" s="1" t="s">
        <v>234</v>
      </c>
      <c r="B10137" s="1" t="s">
        <v>13</v>
      </c>
      <c r="C10137" s="2">
        <v>43890</v>
      </c>
      <c r="D10137" s="1" t="s">
        <v>165</v>
      </c>
      <c r="E10137" s="1"/>
      <c r="F10137" s="1" t="s">
        <v>6412</v>
      </c>
      <c r="G10137" s="3">
        <v>840</v>
      </c>
      <c r="H10137" s="3"/>
      <c r="I10137" s="1" t="s">
        <v>119</v>
      </c>
      <c r="J10137" s="1" t="s">
        <v>86</v>
      </c>
      <c r="K10137" s="1" t="s">
        <v>12</v>
      </c>
      <c r="L10137" s="1" t="s">
        <v>55</v>
      </c>
    </row>
    <row r="10138" spans="1:12" x14ac:dyDescent="0.2">
      <c r="A10138" s="1" t="s">
        <v>234</v>
      </c>
      <c r="B10138" s="1" t="s">
        <v>13</v>
      </c>
      <c r="C10138" s="2">
        <v>43890</v>
      </c>
      <c r="D10138" s="1" t="s">
        <v>164</v>
      </c>
      <c r="E10138" s="1"/>
      <c r="F10138" s="1" t="s">
        <v>6413</v>
      </c>
      <c r="G10138" s="3">
        <v>765</v>
      </c>
      <c r="H10138" s="3"/>
      <c r="I10138" s="1" t="s">
        <v>119</v>
      </c>
      <c r="J10138" s="1" t="s">
        <v>86</v>
      </c>
      <c r="K10138" s="1" t="s">
        <v>12</v>
      </c>
      <c r="L10138" s="1" t="s">
        <v>268</v>
      </c>
    </row>
    <row r="10139" spans="1:12" x14ac:dyDescent="0.2">
      <c r="A10139" s="1" t="s">
        <v>234</v>
      </c>
      <c r="B10139" s="1" t="s">
        <v>13</v>
      </c>
      <c r="C10139" s="2">
        <v>43890</v>
      </c>
      <c r="D10139" s="1" t="s">
        <v>164</v>
      </c>
      <c r="E10139" s="1"/>
      <c r="F10139" s="1" t="s">
        <v>5159</v>
      </c>
      <c r="G10139" s="3">
        <v>474.63</v>
      </c>
      <c r="H10139" s="3"/>
      <c r="I10139" s="1" t="s">
        <v>119</v>
      </c>
      <c r="J10139" s="1" t="s">
        <v>86</v>
      </c>
      <c r="K10139" s="1" t="s">
        <v>12</v>
      </c>
      <c r="L10139" s="1" t="s">
        <v>1126</v>
      </c>
    </row>
    <row r="10140" spans="1:12" x14ac:dyDescent="0.2">
      <c r="A10140" s="1" t="s">
        <v>234</v>
      </c>
      <c r="B10140" s="1" t="s">
        <v>13</v>
      </c>
      <c r="C10140" s="2">
        <v>43890</v>
      </c>
      <c r="D10140" s="1" t="s">
        <v>161</v>
      </c>
      <c r="E10140" s="1"/>
      <c r="F10140" s="1" t="s">
        <v>6414</v>
      </c>
      <c r="G10140" s="3"/>
      <c r="H10140" s="3">
        <v>897</v>
      </c>
      <c r="I10140" s="1" t="s">
        <v>119</v>
      </c>
      <c r="J10140" s="1" t="s">
        <v>86</v>
      </c>
      <c r="K10140" s="1" t="s">
        <v>12</v>
      </c>
      <c r="L10140" s="1" t="s">
        <v>342</v>
      </c>
    </row>
    <row r="10141" spans="1:12" x14ac:dyDescent="0.2">
      <c r="A10141" s="1" t="s">
        <v>234</v>
      </c>
      <c r="B10141" s="1" t="s">
        <v>13</v>
      </c>
      <c r="C10141" s="2">
        <v>43890</v>
      </c>
      <c r="D10141" s="1" t="s">
        <v>160</v>
      </c>
      <c r="E10141" s="1"/>
      <c r="F10141" s="1" t="s">
        <v>6415</v>
      </c>
      <c r="G10141" s="3"/>
      <c r="H10141" s="3">
        <v>1067.94</v>
      </c>
      <c r="I10141" s="1" t="s">
        <v>119</v>
      </c>
      <c r="J10141" s="1" t="s">
        <v>86</v>
      </c>
      <c r="K10141" s="1" t="s">
        <v>12</v>
      </c>
      <c r="L10141" s="1" t="s">
        <v>257</v>
      </c>
    </row>
    <row r="10142" spans="1:12" x14ac:dyDescent="0.2">
      <c r="A10142" s="1" t="s">
        <v>234</v>
      </c>
      <c r="B10142" s="1" t="s">
        <v>13</v>
      </c>
      <c r="C10142" s="2">
        <v>43890</v>
      </c>
      <c r="D10142" s="1" t="s">
        <v>160</v>
      </c>
      <c r="E10142" s="1"/>
      <c r="F10142" s="1" t="s">
        <v>6416</v>
      </c>
      <c r="G10142" s="3"/>
      <c r="H10142" s="3">
        <v>2639.24</v>
      </c>
      <c r="I10142" s="1" t="s">
        <v>119</v>
      </c>
      <c r="J10142" s="1" t="s">
        <v>86</v>
      </c>
      <c r="K10142" s="1" t="s">
        <v>12</v>
      </c>
      <c r="L10142" s="1" t="s">
        <v>2511</v>
      </c>
    </row>
    <row r="10143" spans="1:12" x14ac:dyDescent="0.2">
      <c r="A10143" s="1" t="s">
        <v>234</v>
      </c>
      <c r="B10143" s="1" t="s">
        <v>13</v>
      </c>
      <c r="C10143" s="2">
        <v>43890</v>
      </c>
      <c r="D10143" s="1" t="s">
        <v>160</v>
      </c>
      <c r="E10143" s="1"/>
      <c r="F10143" s="1" t="s">
        <v>6417</v>
      </c>
      <c r="G10143" s="3"/>
      <c r="H10143" s="3">
        <v>600</v>
      </c>
      <c r="I10143" s="1" t="s">
        <v>119</v>
      </c>
      <c r="J10143" s="1" t="s">
        <v>86</v>
      </c>
      <c r="K10143" s="1" t="s">
        <v>12</v>
      </c>
      <c r="L10143" s="1" t="s">
        <v>2946</v>
      </c>
    </row>
    <row r="10144" spans="1:12" x14ac:dyDescent="0.2">
      <c r="A10144" s="1" t="s">
        <v>234</v>
      </c>
      <c r="B10144" s="1" t="s">
        <v>13</v>
      </c>
      <c r="C10144" s="2">
        <v>43890</v>
      </c>
      <c r="D10144" s="1" t="s">
        <v>167</v>
      </c>
      <c r="E10144" s="1"/>
      <c r="F10144" s="1" t="s">
        <v>6418</v>
      </c>
      <c r="G10144" s="3"/>
      <c r="H10144" s="3">
        <v>1374.02</v>
      </c>
      <c r="I10144" s="1" t="s">
        <v>83</v>
      </c>
      <c r="J10144" s="1" t="s">
        <v>229</v>
      </c>
      <c r="K10144" s="1" t="s">
        <v>12</v>
      </c>
      <c r="L10144" s="1" t="s">
        <v>64</v>
      </c>
    </row>
    <row r="10145" spans="1:12" x14ac:dyDescent="0.2">
      <c r="A10145" s="1" t="s">
        <v>234</v>
      </c>
      <c r="B10145" s="1" t="s">
        <v>13</v>
      </c>
      <c r="C10145" s="2">
        <v>43890</v>
      </c>
      <c r="D10145" s="1" t="s">
        <v>164</v>
      </c>
      <c r="E10145" s="1"/>
      <c r="F10145" s="1" t="s">
        <v>6419</v>
      </c>
      <c r="G10145" s="3">
        <v>1044.5899999999999</v>
      </c>
      <c r="H10145" s="3"/>
      <c r="I10145" s="1" t="s">
        <v>83</v>
      </c>
      <c r="J10145" s="1" t="s">
        <v>181</v>
      </c>
      <c r="K10145" s="1" t="s">
        <v>12</v>
      </c>
      <c r="L10145" s="1" t="s">
        <v>328</v>
      </c>
    </row>
    <row r="10146" spans="1:12" x14ac:dyDescent="0.2">
      <c r="A10146" s="1" t="s">
        <v>234</v>
      </c>
      <c r="B10146" s="1" t="s">
        <v>13</v>
      </c>
      <c r="C10146" s="2">
        <v>43890</v>
      </c>
      <c r="D10146" s="1" t="s">
        <v>161</v>
      </c>
      <c r="E10146" s="1"/>
      <c r="F10146" s="1" t="s">
        <v>6420</v>
      </c>
      <c r="G10146" s="3"/>
      <c r="H10146" s="3">
        <v>885.48</v>
      </c>
      <c r="I10146" s="1" t="s">
        <v>83</v>
      </c>
      <c r="J10146" s="1" t="s">
        <v>181</v>
      </c>
      <c r="K10146" s="1" t="s">
        <v>12</v>
      </c>
      <c r="L10146" s="1" t="s">
        <v>44</v>
      </c>
    </row>
    <row r="10147" spans="1:12" x14ac:dyDescent="0.2">
      <c r="A10147" s="1" t="s">
        <v>234</v>
      </c>
      <c r="B10147" s="1" t="s">
        <v>13</v>
      </c>
      <c r="C10147" s="2">
        <v>43890</v>
      </c>
      <c r="D10147" s="1" t="s">
        <v>4595</v>
      </c>
      <c r="E10147" s="1"/>
      <c r="F10147" s="1" t="s">
        <v>6421</v>
      </c>
      <c r="G10147" s="3">
        <v>158.54</v>
      </c>
      <c r="H10147" s="3"/>
      <c r="I10147" s="1" t="s">
        <v>83</v>
      </c>
      <c r="J10147" s="1" t="s">
        <v>230</v>
      </c>
      <c r="K10147" s="1" t="s">
        <v>12</v>
      </c>
      <c r="L10147" s="1" t="s">
        <v>22</v>
      </c>
    </row>
    <row r="10148" spans="1:12" x14ac:dyDescent="0.2">
      <c r="A10148" s="1" t="s">
        <v>234</v>
      </c>
      <c r="B10148" s="1" t="s">
        <v>13</v>
      </c>
      <c r="C10148" s="2">
        <v>43890</v>
      </c>
      <c r="D10148" s="1" t="s">
        <v>4610</v>
      </c>
      <c r="E10148" s="1"/>
      <c r="F10148" s="1" t="s">
        <v>6422</v>
      </c>
      <c r="G10148" s="3">
        <v>83.92</v>
      </c>
      <c r="H10148" s="3"/>
      <c r="I10148" s="1" t="s">
        <v>120</v>
      </c>
      <c r="J10148" s="1" t="s">
        <v>171</v>
      </c>
      <c r="K10148" s="1" t="s">
        <v>12</v>
      </c>
      <c r="L10148" s="1" t="s">
        <v>378</v>
      </c>
    </row>
    <row r="10149" spans="1:12" x14ac:dyDescent="0.2">
      <c r="A10149" s="1" t="s">
        <v>234</v>
      </c>
      <c r="B10149" s="1" t="s">
        <v>13</v>
      </c>
      <c r="C10149" s="2">
        <v>43890</v>
      </c>
      <c r="D10149" s="1" t="s">
        <v>4619</v>
      </c>
      <c r="E10149" s="1"/>
      <c r="F10149" s="1" t="s">
        <v>5082</v>
      </c>
      <c r="G10149" s="3">
        <v>8.49</v>
      </c>
      <c r="H10149" s="3"/>
      <c r="I10149" s="1" t="s">
        <v>120</v>
      </c>
      <c r="J10149" s="1" t="s">
        <v>171</v>
      </c>
      <c r="K10149" s="1" t="s">
        <v>84</v>
      </c>
      <c r="L10149" s="1" t="s">
        <v>63</v>
      </c>
    </row>
    <row r="10150" spans="1:12" x14ac:dyDescent="0.2">
      <c r="A10150" s="1" t="s">
        <v>234</v>
      </c>
      <c r="B10150" s="1" t="s">
        <v>13</v>
      </c>
      <c r="C10150" s="2">
        <v>43890</v>
      </c>
      <c r="D10150" s="1" t="s">
        <v>166</v>
      </c>
      <c r="E10150" s="1"/>
      <c r="F10150" s="1" t="s">
        <v>6423</v>
      </c>
      <c r="G10150" s="3">
        <v>2499.6999999999998</v>
      </c>
      <c r="H10150" s="3"/>
      <c r="I10150" s="1" t="s">
        <v>120</v>
      </c>
      <c r="J10150" s="1" t="s">
        <v>171</v>
      </c>
      <c r="K10150" s="1" t="s">
        <v>12</v>
      </c>
      <c r="L10150" s="1" t="s">
        <v>2630</v>
      </c>
    </row>
    <row r="10151" spans="1:12" x14ac:dyDescent="0.2">
      <c r="A10151" s="1" t="s">
        <v>234</v>
      </c>
      <c r="B10151" s="1" t="s">
        <v>13</v>
      </c>
      <c r="C10151" s="2">
        <v>43890</v>
      </c>
      <c r="D10151" s="1" t="s">
        <v>164</v>
      </c>
      <c r="E10151" s="1"/>
      <c r="F10151" s="1" t="s">
        <v>5856</v>
      </c>
      <c r="G10151" s="3">
        <v>1033.96</v>
      </c>
      <c r="H10151" s="3"/>
      <c r="I10151" s="1" t="s">
        <v>87</v>
      </c>
      <c r="J10151" s="1" t="s">
        <v>253</v>
      </c>
      <c r="K10151" s="1" t="s">
        <v>84</v>
      </c>
      <c r="L10151" s="1" t="s">
        <v>63</v>
      </c>
    </row>
    <row r="10152" spans="1:12" x14ac:dyDescent="0.2">
      <c r="A10152" s="1" t="s">
        <v>234</v>
      </c>
      <c r="B10152" s="1" t="s">
        <v>13</v>
      </c>
      <c r="C10152" s="2">
        <v>43890</v>
      </c>
      <c r="D10152" s="1" t="s">
        <v>4595</v>
      </c>
      <c r="E10152" s="1"/>
      <c r="F10152" s="1" t="s">
        <v>4767</v>
      </c>
      <c r="G10152" s="3">
        <v>18.93</v>
      </c>
      <c r="H10152" s="3"/>
      <c r="I10152" s="1" t="s">
        <v>87</v>
      </c>
      <c r="J10152" s="1" t="s">
        <v>116</v>
      </c>
      <c r="K10152" s="1" t="s">
        <v>84</v>
      </c>
      <c r="L10152" s="1" t="s">
        <v>26</v>
      </c>
    </row>
    <row r="10153" spans="1:12" x14ac:dyDescent="0.2">
      <c r="A10153" s="1" t="s">
        <v>234</v>
      </c>
      <c r="B10153" s="1" t="s">
        <v>13</v>
      </c>
      <c r="C10153" s="2">
        <v>43890</v>
      </c>
      <c r="D10153" s="1" t="s">
        <v>160</v>
      </c>
      <c r="E10153" s="1"/>
      <c r="F10153" s="1" t="s">
        <v>4599</v>
      </c>
      <c r="G10153" s="3"/>
      <c r="H10153" s="3">
        <v>99.51</v>
      </c>
      <c r="I10153" s="1" t="s">
        <v>87</v>
      </c>
      <c r="J10153" s="1" t="s">
        <v>116</v>
      </c>
      <c r="K10153" s="1" t="s">
        <v>84</v>
      </c>
      <c r="L10153" s="1" t="s">
        <v>2028</v>
      </c>
    </row>
    <row r="10154" spans="1:12" x14ac:dyDescent="0.2">
      <c r="A10154" s="1" t="s">
        <v>234</v>
      </c>
      <c r="B10154" s="1" t="s">
        <v>13</v>
      </c>
      <c r="C10154" s="2">
        <v>43890</v>
      </c>
      <c r="D10154" s="1" t="s">
        <v>166</v>
      </c>
      <c r="E10154" s="1"/>
      <c r="F10154" s="1" t="s">
        <v>5139</v>
      </c>
      <c r="G10154" s="3">
        <v>625</v>
      </c>
      <c r="H10154" s="3"/>
      <c r="I10154" s="1" t="s">
        <v>87</v>
      </c>
      <c r="J10154" s="1" t="s">
        <v>116</v>
      </c>
      <c r="K10154" s="1" t="s">
        <v>84</v>
      </c>
      <c r="L10154" s="1" t="s">
        <v>300</v>
      </c>
    </row>
    <row r="10155" spans="1:12" x14ac:dyDescent="0.2">
      <c r="A10155" s="1" t="s">
        <v>234</v>
      </c>
      <c r="B10155" s="1" t="s">
        <v>13</v>
      </c>
      <c r="C10155" s="2">
        <v>43890</v>
      </c>
      <c r="D10155" s="1" t="s">
        <v>4614</v>
      </c>
      <c r="E10155" s="1"/>
      <c r="F10155" s="1" t="s">
        <v>5343</v>
      </c>
      <c r="G10155" s="3">
        <v>2.35</v>
      </c>
      <c r="H10155" s="3"/>
      <c r="I10155" s="1" t="s">
        <v>106</v>
      </c>
      <c r="J10155" s="1" t="s">
        <v>121</v>
      </c>
      <c r="K10155" s="1" t="s">
        <v>84</v>
      </c>
      <c r="L10155" s="1" t="s">
        <v>306</v>
      </c>
    </row>
    <row r="10156" spans="1:12" x14ac:dyDescent="0.2">
      <c r="A10156" s="1" t="s">
        <v>234</v>
      </c>
      <c r="B10156" s="1" t="s">
        <v>13</v>
      </c>
      <c r="C10156" s="2">
        <v>43890</v>
      </c>
      <c r="D10156" s="1" t="s">
        <v>160</v>
      </c>
      <c r="E10156" s="1"/>
      <c r="F10156" s="1" t="s">
        <v>5241</v>
      </c>
      <c r="G10156" s="3"/>
      <c r="H10156" s="3">
        <v>69.42</v>
      </c>
      <c r="I10156" s="1" t="s">
        <v>106</v>
      </c>
      <c r="J10156" s="1" t="s">
        <v>121</v>
      </c>
      <c r="K10156" s="1" t="s">
        <v>84</v>
      </c>
      <c r="L10156" s="1" t="s">
        <v>29</v>
      </c>
    </row>
    <row r="10157" spans="1:12" x14ac:dyDescent="0.2">
      <c r="A10157" s="1" t="s">
        <v>234</v>
      </c>
      <c r="B10157" s="1" t="s">
        <v>13</v>
      </c>
      <c r="C10157" s="2">
        <v>43890</v>
      </c>
      <c r="D10157" s="1" t="s">
        <v>4619</v>
      </c>
      <c r="E10157" s="1"/>
      <c r="F10157" s="1" t="s">
        <v>6229</v>
      </c>
      <c r="G10157" s="3">
        <v>25.55</v>
      </c>
      <c r="H10157" s="3"/>
      <c r="I10157" s="1" t="s">
        <v>108</v>
      </c>
      <c r="J10157" s="1" t="s">
        <v>117</v>
      </c>
      <c r="K10157" s="1" t="s">
        <v>12</v>
      </c>
      <c r="L10157" s="1" t="s">
        <v>80</v>
      </c>
    </row>
    <row r="10158" spans="1:12" x14ac:dyDescent="0.2">
      <c r="A10158" s="1" t="s">
        <v>234</v>
      </c>
      <c r="B10158" s="1" t="s">
        <v>13</v>
      </c>
      <c r="C10158" s="2">
        <v>43890</v>
      </c>
      <c r="D10158" s="1" t="s">
        <v>166</v>
      </c>
      <c r="E10158" s="1"/>
      <c r="F10158" s="1" t="s">
        <v>6424</v>
      </c>
      <c r="G10158" s="3">
        <v>1459.04</v>
      </c>
      <c r="H10158" s="3"/>
      <c r="I10158" s="1" t="s">
        <v>106</v>
      </c>
      <c r="J10158" s="1" t="s">
        <v>122</v>
      </c>
      <c r="K10158" s="1" t="s">
        <v>12</v>
      </c>
      <c r="L10158" s="1" t="s">
        <v>21</v>
      </c>
    </row>
    <row r="10159" spans="1:12" x14ac:dyDescent="0.2">
      <c r="A10159" s="1" t="s">
        <v>234</v>
      </c>
      <c r="B10159" s="1" t="s">
        <v>13</v>
      </c>
      <c r="C10159" s="2">
        <v>43890</v>
      </c>
      <c r="D10159" s="1" t="s">
        <v>167</v>
      </c>
      <c r="E10159" s="1"/>
      <c r="F10159" s="1" t="s">
        <v>5036</v>
      </c>
      <c r="G10159" s="3"/>
      <c r="H10159" s="3">
        <v>74.400000000000006</v>
      </c>
      <c r="I10159" s="1" t="s">
        <v>185</v>
      </c>
      <c r="J10159" s="1" t="s">
        <v>126</v>
      </c>
      <c r="K10159" s="1" t="s">
        <v>84</v>
      </c>
      <c r="L10159" s="1" t="s">
        <v>29</v>
      </c>
    </row>
    <row r="10160" spans="1:12" x14ac:dyDescent="0.2">
      <c r="A10160" s="1" t="s">
        <v>234</v>
      </c>
      <c r="B10160" s="1" t="s">
        <v>13</v>
      </c>
      <c r="C10160" s="2">
        <v>43890</v>
      </c>
      <c r="D10160" s="1" t="s">
        <v>162</v>
      </c>
      <c r="E10160" s="1"/>
      <c r="F10160" s="1" t="s">
        <v>4815</v>
      </c>
      <c r="G10160" s="3">
        <v>106.46</v>
      </c>
      <c r="H10160" s="3"/>
      <c r="I10160" s="1" t="s">
        <v>123</v>
      </c>
      <c r="J10160" s="1" t="s">
        <v>124</v>
      </c>
      <c r="K10160" s="1" t="s">
        <v>84</v>
      </c>
      <c r="L10160" s="1" t="s">
        <v>51</v>
      </c>
    </row>
    <row r="10161" spans="1:12" x14ac:dyDescent="0.2">
      <c r="A10161" s="1" t="s">
        <v>234</v>
      </c>
      <c r="B10161" s="1" t="s">
        <v>13</v>
      </c>
      <c r="C10161" s="2">
        <v>43890</v>
      </c>
      <c r="D10161" s="1" t="s">
        <v>165</v>
      </c>
      <c r="E10161" s="1"/>
      <c r="F10161" s="1" t="s">
        <v>5034</v>
      </c>
      <c r="G10161" s="3">
        <v>440.35</v>
      </c>
      <c r="H10161" s="3"/>
      <c r="I10161" s="1" t="s">
        <v>123</v>
      </c>
      <c r="J10161" s="1" t="s">
        <v>124</v>
      </c>
      <c r="K10161" s="1" t="s">
        <v>84</v>
      </c>
      <c r="L10161" s="1" t="s">
        <v>26</v>
      </c>
    </row>
    <row r="10162" spans="1:12" x14ac:dyDescent="0.2">
      <c r="A10162" s="1" t="s">
        <v>234</v>
      </c>
      <c r="B10162" s="1" t="s">
        <v>13</v>
      </c>
      <c r="C10162" s="2">
        <v>43890</v>
      </c>
      <c r="D10162" s="1" t="s">
        <v>164</v>
      </c>
      <c r="E10162" s="1"/>
      <c r="F10162" s="1" t="s">
        <v>6016</v>
      </c>
      <c r="G10162" s="3">
        <v>364.53</v>
      </c>
      <c r="H10162" s="3"/>
      <c r="I10162" s="1" t="s">
        <v>123</v>
      </c>
      <c r="J10162" s="1" t="s">
        <v>124</v>
      </c>
      <c r="K10162" s="1" t="s">
        <v>12</v>
      </c>
      <c r="L10162" s="1" t="s">
        <v>311</v>
      </c>
    </row>
    <row r="10163" spans="1:12" x14ac:dyDescent="0.2">
      <c r="A10163" s="1" t="s">
        <v>234</v>
      </c>
      <c r="B10163" s="1" t="s">
        <v>13</v>
      </c>
      <c r="C10163" s="2">
        <v>43890</v>
      </c>
      <c r="D10163" s="1" t="s">
        <v>4614</v>
      </c>
      <c r="E10163" s="1"/>
      <c r="F10163" s="1" t="s">
        <v>6425</v>
      </c>
      <c r="G10163" s="3">
        <v>77.08</v>
      </c>
      <c r="H10163" s="3"/>
      <c r="I10163" s="1" t="s">
        <v>85</v>
      </c>
      <c r="J10163" s="1" t="s">
        <v>125</v>
      </c>
      <c r="K10163" s="1" t="s">
        <v>12</v>
      </c>
      <c r="L10163" s="1" t="s">
        <v>1362</v>
      </c>
    </row>
    <row r="10164" spans="1:12" x14ac:dyDescent="0.2">
      <c r="A10164" s="1" t="s">
        <v>234</v>
      </c>
      <c r="B10164" s="1" t="s">
        <v>13</v>
      </c>
      <c r="C10164" s="2">
        <v>43890</v>
      </c>
      <c r="D10164" s="1" t="s">
        <v>4595</v>
      </c>
      <c r="E10164" s="1"/>
      <c r="F10164" s="1" t="s">
        <v>4952</v>
      </c>
      <c r="G10164" s="3">
        <v>40.590000000000003</v>
      </c>
      <c r="H10164" s="3"/>
      <c r="I10164" s="1" t="s">
        <v>85</v>
      </c>
      <c r="J10164" s="1" t="s">
        <v>125</v>
      </c>
      <c r="K10164" s="1" t="s">
        <v>84</v>
      </c>
      <c r="L10164" s="1" t="s">
        <v>111</v>
      </c>
    </row>
    <row r="10165" spans="1:12" x14ac:dyDescent="0.2">
      <c r="A10165" s="1" t="s">
        <v>234</v>
      </c>
      <c r="B10165" s="1" t="s">
        <v>13</v>
      </c>
      <c r="C10165" s="2">
        <v>43890</v>
      </c>
      <c r="D10165" s="1" t="s">
        <v>160</v>
      </c>
      <c r="E10165" s="1"/>
      <c r="F10165" s="1" t="s">
        <v>6426</v>
      </c>
      <c r="G10165" s="3"/>
      <c r="H10165" s="3">
        <v>840</v>
      </c>
      <c r="I10165" s="1" t="s">
        <v>85</v>
      </c>
      <c r="J10165" s="1" t="s">
        <v>125</v>
      </c>
      <c r="K10165" s="1" t="s">
        <v>12</v>
      </c>
      <c r="L10165" s="1" t="s">
        <v>376</v>
      </c>
    </row>
    <row r="10166" spans="1:12" x14ac:dyDescent="0.2">
      <c r="A10166" s="1" t="s">
        <v>234</v>
      </c>
      <c r="B10166" s="1" t="s">
        <v>13</v>
      </c>
      <c r="C10166" s="2">
        <v>43890</v>
      </c>
      <c r="D10166" s="1" t="s">
        <v>4619</v>
      </c>
      <c r="E10166" s="1"/>
      <c r="F10166" s="1" t="s">
        <v>5028</v>
      </c>
      <c r="G10166" s="3">
        <v>19.57</v>
      </c>
      <c r="H10166" s="3"/>
      <c r="I10166" s="1" t="s">
        <v>83</v>
      </c>
      <c r="J10166" s="1" t="s">
        <v>175</v>
      </c>
      <c r="K10166" s="1" t="s">
        <v>84</v>
      </c>
      <c r="L10166" s="1" t="s">
        <v>51</v>
      </c>
    </row>
    <row r="10167" spans="1:12" x14ac:dyDescent="0.2">
      <c r="A10167" s="1" t="s">
        <v>234</v>
      </c>
      <c r="B10167" s="1" t="s">
        <v>13</v>
      </c>
      <c r="C10167" s="2">
        <v>43890</v>
      </c>
      <c r="D10167" s="1" t="s">
        <v>164</v>
      </c>
      <c r="E10167" s="1"/>
      <c r="F10167" s="1" t="s">
        <v>5231</v>
      </c>
      <c r="G10167" s="3">
        <v>175</v>
      </c>
      <c r="H10167" s="3"/>
      <c r="I10167" s="1" t="s">
        <v>83</v>
      </c>
      <c r="J10167" s="1" t="s">
        <v>175</v>
      </c>
      <c r="K10167" s="1" t="s">
        <v>84</v>
      </c>
      <c r="L10167" s="1" t="s">
        <v>300</v>
      </c>
    </row>
    <row r="10168" spans="1:12" x14ac:dyDescent="0.2">
      <c r="A10168" s="1" t="s">
        <v>234</v>
      </c>
      <c r="B10168" s="1" t="s">
        <v>13</v>
      </c>
      <c r="C10168" s="2">
        <v>43890</v>
      </c>
      <c r="D10168" s="1" t="s">
        <v>164</v>
      </c>
      <c r="E10168" s="1"/>
      <c r="F10168" s="1" t="s">
        <v>4953</v>
      </c>
      <c r="G10168" s="3">
        <v>613.46</v>
      </c>
      <c r="H10168" s="3"/>
      <c r="I10168" s="1" t="s">
        <v>83</v>
      </c>
      <c r="J10168" s="1" t="s">
        <v>175</v>
      </c>
      <c r="K10168" s="1" t="s">
        <v>84</v>
      </c>
      <c r="L10168" s="1" t="s">
        <v>2028</v>
      </c>
    </row>
    <row r="10169" spans="1:12" x14ac:dyDescent="0.2">
      <c r="A10169" s="1" t="s">
        <v>234</v>
      </c>
      <c r="B10169" s="1" t="s">
        <v>13</v>
      </c>
      <c r="C10169" s="2">
        <v>43890</v>
      </c>
      <c r="D10169" s="1" t="s">
        <v>167</v>
      </c>
      <c r="E10169" s="1"/>
      <c r="F10169" s="1" t="s">
        <v>6427</v>
      </c>
      <c r="G10169" s="3"/>
      <c r="H10169" s="3">
        <v>392</v>
      </c>
      <c r="I10169" s="1" t="s">
        <v>119</v>
      </c>
      <c r="J10169" s="1" t="s">
        <v>86</v>
      </c>
      <c r="K10169" s="1" t="s">
        <v>12</v>
      </c>
      <c r="L10169" s="1" t="s">
        <v>3148</v>
      </c>
    </row>
    <row r="10170" spans="1:12" x14ac:dyDescent="0.2">
      <c r="A10170" s="1" t="s">
        <v>234</v>
      </c>
      <c r="B10170" s="1" t="s">
        <v>13</v>
      </c>
      <c r="C10170" s="2">
        <v>43890</v>
      </c>
      <c r="D10170" s="1" t="s">
        <v>167</v>
      </c>
      <c r="E10170" s="1"/>
      <c r="F10170" s="1" t="s">
        <v>6287</v>
      </c>
      <c r="G10170" s="3"/>
      <c r="H10170" s="3">
        <v>366.24</v>
      </c>
      <c r="I10170" s="1" t="s">
        <v>119</v>
      </c>
      <c r="J10170" s="1" t="s">
        <v>86</v>
      </c>
      <c r="K10170" s="1" t="s">
        <v>12</v>
      </c>
      <c r="L10170" s="1" t="s">
        <v>110</v>
      </c>
    </row>
    <row r="10171" spans="1:12" x14ac:dyDescent="0.2">
      <c r="A10171" s="1" t="s">
        <v>234</v>
      </c>
      <c r="B10171" s="1" t="s">
        <v>13</v>
      </c>
      <c r="C10171" s="2">
        <v>43890</v>
      </c>
      <c r="D10171" s="1" t="s">
        <v>4619</v>
      </c>
      <c r="E10171" s="1"/>
      <c r="F10171" s="1" t="s">
        <v>6428</v>
      </c>
      <c r="G10171" s="3">
        <v>66.5</v>
      </c>
      <c r="H10171" s="3"/>
      <c r="I10171" s="1" t="s">
        <v>119</v>
      </c>
      <c r="J10171" s="1" t="s">
        <v>86</v>
      </c>
      <c r="K10171" s="1" t="s">
        <v>12</v>
      </c>
      <c r="L10171" s="1" t="s">
        <v>35</v>
      </c>
    </row>
    <row r="10172" spans="1:12" x14ac:dyDescent="0.2">
      <c r="A10172" s="1" t="s">
        <v>234</v>
      </c>
      <c r="B10172" s="1" t="s">
        <v>13</v>
      </c>
      <c r="C10172" s="2">
        <v>43890</v>
      </c>
      <c r="D10172" s="1" t="s">
        <v>162</v>
      </c>
      <c r="E10172" s="1"/>
      <c r="F10172" s="1" t="s">
        <v>6429</v>
      </c>
      <c r="G10172" s="3">
        <v>3066.06</v>
      </c>
      <c r="H10172" s="3"/>
      <c r="I10172" s="1" t="s">
        <v>119</v>
      </c>
      <c r="J10172" s="1" t="s">
        <v>86</v>
      </c>
      <c r="K10172" s="1" t="s">
        <v>12</v>
      </c>
      <c r="L10172" s="1" t="s">
        <v>62</v>
      </c>
    </row>
    <row r="10173" spans="1:12" x14ac:dyDescent="0.2">
      <c r="A10173" s="1" t="s">
        <v>234</v>
      </c>
      <c r="B10173" s="1" t="s">
        <v>13</v>
      </c>
      <c r="C10173" s="2">
        <v>43890</v>
      </c>
      <c r="D10173" s="1" t="s">
        <v>162</v>
      </c>
      <c r="E10173" s="1"/>
      <c r="F10173" s="1" t="s">
        <v>5484</v>
      </c>
      <c r="G10173" s="3">
        <v>1258.54</v>
      </c>
      <c r="H10173" s="3"/>
      <c r="I10173" s="1" t="s">
        <v>119</v>
      </c>
      <c r="J10173" s="1" t="s">
        <v>86</v>
      </c>
      <c r="K10173" s="1" t="s">
        <v>84</v>
      </c>
      <c r="L10173" s="1" t="s">
        <v>306</v>
      </c>
    </row>
    <row r="10174" spans="1:12" x14ac:dyDescent="0.2">
      <c r="A10174" s="1" t="s">
        <v>234</v>
      </c>
      <c r="B10174" s="1" t="s">
        <v>13</v>
      </c>
      <c r="C10174" s="2">
        <v>43890</v>
      </c>
      <c r="D10174" s="1" t="s">
        <v>162</v>
      </c>
      <c r="E10174" s="1"/>
      <c r="F10174" s="1" t="s">
        <v>5759</v>
      </c>
      <c r="G10174" s="3">
        <v>1256.25</v>
      </c>
      <c r="H10174" s="3"/>
      <c r="I10174" s="1" t="s">
        <v>119</v>
      </c>
      <c r="J10174" s="1" t="s">
        <v>86</v>
      </c>
      <c r="K10174" s="1" t="s">
        <v>12</v>
      </c>
      <c r="L10174" s="1" t="s">
        <v>34</v>
      </c>
    </row>
    <row r="10175" spans="1:12" x14ac:dyDescent="0.2">
      <c r="A10175" s="1" t="s">
        <v>234</v>
      </c>
      <c r="B10175" s="1" t="s">
        <v>13</v>
      </c>
      <c r="C10175" s="2">
        <v>43890</v>
      </c>
      <c r="D10175" s="1" t="s">
        <v>165</v>
      </c>
      <c r="E10175" s="1"/>
      <c r="F10175" s="1" t="s">
        <v>6430</v>
      </c>
      <c r="G10175" s="3">
        <v>1339.5</v>
      </c>
      <c r="H10175" s="3"/>
      <c r="I10175" s="1" t="s">
        <v>119</v>
      </c>
      <c r="J10175" s="1" t="s">
        <v>86</v>
      </c>
      <c r="K10175" s="1" t="s">
        <v>12</v>
      </c>
      <c r="L10175" s="1" t="s">
        <v>100</v>
      </c>
    </row>
    <row r="10176" spans="1:12" x14ac:dyDescent="0.2">
      <c r="A10176" s="1" t="s">
        <v>234</v>
      </c>
      <c r="B10176" s="1" t="s">
        <v>13</v>
      </c>
      <c r="C10176" s="2">
        <v>43890</v>
      </c>
      <c r="D10176" s="1" t="s">
        <v>163</v>
      </c>
      <c r="E10176" s="1"/>
      <c r="F10176" s="1" t="s">
        <v>4918</v>
      </c>
      <c r="G10176" s="3"/>
      <c r="H10176" s="3">
        <v>2276.08</v>
      </c>
      <c r="I10176" s="1" t="s">
        <v>119</v>
      </c>
      <c r="J10176" s="1" t="s">
        <v>86</v>
      </c>
      <c r="K10176" s="1" t="s">
        <v>84</v>
      </c>
      <c r="L10176" s="1" t="s">
        <v>104</v>
      </c>
    </row>
    <row r="10177" spans="1:12" x14ac:dyDescent="0.2">
      <c r="A10177" s="1" t="s">
        <v>234</v>
      </c>
      <c r="B10177" s="1" t="s">
        <v>13</v>
      </c>
      <c r="C10177" s="2">
        <v>43890</v>
      </c>
      <c r="D10177" s="1" t="s">
        <v>163</v>
      </c>
      <c r="E10177" s="1"/>
      <c r="F10177" s="1" t="s">
        <v>6431</v>
      </c>
      <c r="G10177" s="3"/>
      <c r="H10177" s="3">
        <v>1551.18</v>
      </c>
      <c r="I10177" s="1" t="s">
        <v>119</v>
      </c>
      <c r="J10177" s="1" t="s">
        <v>86</v>
      </c>
      <c r="K10177" s="1" t="s">
        <v>12</v>
      </c>
      <c r="L10177" s="1" t="s">
        <v>54</v>
      </c>
    </row>
    <row r="10178" spans="1:12" x14ac:dyDescent="0.2">
      <c r="A10178" s="1" t="s">
        <v>234</v>
      </c>
      <c r="B10178" s="1" t="s">
        <v>13</v>
      </c>
      <c r="C10178" s="2">
        <v>43890</v>
      </c>
      <c r="D10178" s="1" t="s">
        <v>164</v>
      </c>
      <c r="E10178" s="1"/>
      <c r="F10178" s="1" t="s">
        <v>6432</v>
      </c>
      <c r="G10178" s="3">
        <v>1092</v>
      </c>
      <c r="H10178" s="3"/>
      <c r="I10178" s="1" t="s">
        <v>119</v>
      </c>
      <c r="J10178" s="1" t="s">
        <v>86</v>
      </c>
      <c r="K10178" s="1" t="s">
        <v>12</v>
      </c>
      <c r="L10178" s="1" t="s">
        <v>257</v>
      </c>
    </row>
    <row r="10179" spans="1:12" x14ac:dyDescent="0.2">
      <c r="A10179" s="1" t="s">
        <v>234</v>
      </c>
      <c r="B10179" s="1" t="s">
        <v>13</v>
      </c>
      <c r="C10179" s="2">
        <v>43890</v>
      </c>
      <c r="D10179" s="1" t="s">
        <v>164</v>
      </c>
      <c r="E10179" s="1"/>
      <c r="F10179" s="1" t="s">
        <v>6433</v>
      </c>
      <c r="G10179" s="3">
        <v>1286.5999999999999</v>
      </c>
      <c r="H10179" s="3"/>
      <c r="I10179" s="1" t="s">
        <v>119</v>
      </c>
      <c r="J10179" s="1" t="s">
        <v>86</v>
      </c>
      <c r="K10179" s="1" t="s">
        <v>12</v>
      </c>
      <c r="L10179" s="1" t="s">
        <v>407</v>
      </c>
    </row>
    <row r="10180" spans="1:12" x14ac:dyDescent="0.2">
      <c r="A10180" s="1" t="s">
        <v>234</v>
      </c>
      <c r="B10180" s="1" t="s">
        <v>13</v>
      </c>
      <c r="C10180" s="2">
        <v>43890</v>
      </c>
      <c r="D10180" s="1" t="s">
        <v>161</v>
      </c>
      <c r="E10180" s="1"/>
      <c r="F10180" s="1" t="s">
        <v>5651</v>
      </c>
      <c r="G10180" s="3"/>
      <c r="H10180" s="3">
        <v>479.25</v>
      </c>
      <c r="I10180" s="1" t="s">
        <v>119</v>
      </c>
      <c r="J10180" s="1" t="s">
        <v>86</v>
      </c>
      <c r="K10180" s="1" t="s">
        <v>12</v>
      </c>
      <c r="L10180" s="1" t="s">
        <v>1126</v>
      </c>
    </row>
    <row r="10181" spans="1:12" x14ac:dyDescent="0.2">
      <c r="A10181" s="1" t="s">
        <v>234</v>
      </c>
      <c r="B10181" s="1" t="s">
        <v>13</v>
      </c>
      <c r="C10181" s="2">
        <v>43890</v>
      </c>
      <c r="D10181" s="1" t="s">
        <v>160</v>
      </c>
      <c r="E10181" s="1"/>
      <c r="F10181" s="1" t="s">
        <v>6434</v>
      </c>
      <c r="G10181" s="3"/>
      <c r="H10181" s="3">
        <v>950</v>
      </c>
      <c r="I10181" s="1" t="s">
        <v>119</v>
      </c>
      <c r="J10181" s="1" t="s">
        <v>86</v>
      </c>
      <c r="K10181" s="1" t="s">
        <v>12</v>
      </c>
      <c r="L10181" s="1" t="s">
        <v>2990</v>
      </c>
    </row>
    <row r="10182" spans="1:12" x14ac:dyDescent="0.2">
      <c r="A10182" s="1" t="s">
        <v>234</v>
      </c>
      <c r="B10182" s="1" t="s">
        <v>13</v>
      </c>
      <c r="C10182" s="2">
        <v>43890</v>
      </c>
      <c r="D10182" s="1" t="s">
        <v>166</v>
      </c>
      <c r="E10182" s="1"/>
      <c r="F10182" s="1" t="s">
        <v>6435</v>
      </c>
      <c r="G10182" s="3">
        <v>2566.0500000000002</v>
      </c>
      <c r="H10182" s="3"/>
      <c r="I10182" s="1" t="s">
        <v>119</v>
      </c>
      <c r="J10182" s="1" t="s">
        <v>86</v>
      </c>
      <c r="K10182" s="1" t="s">
        <v>12</v>
      </c>
      <c r="L10182" s="1" t="s">
        <v>62</v>
      </c>
    </row>
    <row r="10183" spans="1:12" x14ac:dyDescent="0.2">
      <c r="A10183" s="1" t="s">
        <v>234</v>
      </c>
      <c r="B10183" s="1" t="s">
        <v>13</v>
      </c>
      <c r="C10183" s="2">
        <v>43890</v>
      </c>
      <c r="D10183" s="1" t="s">
        <v>166</v>
      </c>
      <c r="E10183" s="1"/>
      <c r="F10183" s="1" t="s">
        <v>6436</v>
      </c>
      <c r="G10183" s="3">
        <v>952.25</v>
      </c>
      <c r="H10183" s="3"/>
      <c r="I10183" s="1" t="s">
        <v>119</v>
      </c>
      <c r="J10183" s="1" t="s">
        <v>86</v>
      </c>
      <c r="K10183" s="1" t="s">
        <v>12</v>
      </c>
      <c r="L10183" s="1" t="s">
        <v>2628</v>
      </c>
    </row>
    <row r="10184" spans="1:12" x14ac:dyDescent="0.2">
      <c r="A10184" s="1" t="s">
        <v>234</v>
      </c>
      <c r="B10184" s="1" t="s">
        <v>13</v>
      </c>
      <c r="C10184" s="2">
        <v>43890</v>
      </c>
      <c r="D10184" s="1" t="s">
        <v>166</v>
      </c>
      <c r="E10184" s="1"/>
      <c r="F10184" s="1" t="s">
        <v>6437</v>
      </c>
      <c r="G10184" s="3">
        <v>1247.6199999999999</v>
      </c>
      <c r="H10184" s="3"/>
      <c r="I10184" s="1" t="s">
        <v>119</v>
      </c>
      <c r="J10184" s="1" t="s">
        <v>86</v>
      </c>
      <c r="K10184" s="1" t="s">
        <v>12</v>
      </c>
      <c r="L10184" s="1" t="s">
        <v>407</v>
      </c>
    </row>
    <row r="10185" spans="1:12" x14ac:dyDescent="0.2">
      <c r="A10185" s="1" t="s">
        <v>234</v>
      </c>
      <c r="B10185" s="1" t="s">
        <v>13</v>
      </c>
      <c r="C10185" s="2">
        <v>43890</v>
      </c>
      <c r="D10185" s="1" t="s">
        <v>166</v>
      </c>
      <c r="E10185" s="1"/>
      <c r="F10185" s="1" t="s">
        <v>5306</v>
      </c>
      <c r="G10185" s="3">
        <v>370.2</v>
      </c>
      <c r="H10185" s="3"/>
      <c r="I10185" s="1" t="s">
        <v>119</v>
      </c>
      <c r="J10185" s="1" t="s">
        <v>86</v>
      </c>
      <c r="K10185" s="1" t="s">
        <v>12</v>
      </c>
      <c r="L10185" s="1" t="s">
        <v>110</v>
      </c>
    </row>
    <row r="10186" spans="1:12" x14ac:dyDescent="0.2">
      <c r="A10186" s="1" t="s">
        <v>234</v>
      </c>
      <c r="B10186" s="1" t="s">
        <v>13</v>
      </c>
      <c r="C10186" s="2">
        <v>43890</v>
      </c>
      <c r="D10186" s="1" t="s">
        <v>4610</v>
      </c>
      <c r="E10186" s="1"/>
      <c r="F10186" s="1" t="s">
        <v>6438</v>
      </c>
      <c r="G10186" s="3">
        <v>14.31</v>
      </c>
      <c r="H10186" s="3"/>
      <c r="I10186" s="1" t="s">
        <v>83</v>
      </c>
      <c r="J10186" s="1" t="s">
        <v>181</v>
      </c>
      <c r="K10186" s="1" t="s">
        <v>12</v>
      </c>
      <c r="L10186" s="1" t="s">
        <v>30</v>
      </c>
    </row>
    <row r="10187" spans="1:12" x14ac:dyDescent="0.2">
      <c r="A10187" s="1" t="s">
        <v>234</v>
      </c>
      <c r="B10187" s="1" t="s">
        <v>13</v>
      </c>
      <c r="C10187" s="2">
        <v>43890</v>
      </c>
      <c r="D10187" s="1" t="s">
        <v>161</v>
      </c>
      <c r="E10187" s="1"/>
      <c r="F10187" s="1" t="s">
        <v>6439</v>
      </c>
      <c r="G10187" s="3"/>
      <c r="H10187" s="3">
        <v>1122.98</v>
      </c>
      <c r="I10187" s="1" t="s">
        <v>83</v>
      </c>
      <c r="J10187" s="1" t="s">
        <v>181</v>
      </c>
      <c r="K10187" s="1" t="s">
        <v>12</v>
      </c>
      <c r="L10187" s="1" t="s">
        <v>421</v>
      </c>
    </row>
    <row r="10188" spans="1:12" x14ac:dyDescent="0.2">
      <c r="A10188" s="1" t="s">
        <v>234</v>
      </c>
      <c r="B10188" s="1" t="s">
        <v>13</v>
      </c>
      <c r="C10188" s="2">
        <v>43890</v>
      </c>
      <c r="D10188" s="1" t="s">
        <v>167</v>
      </c>
      <c r="E10188" s="1"/>
      <c r="F10188" s="1" t="s">
        <v>5023</v>
      </c>
      <c r="G10188" s="3"/>
      <c r="H10188" s="3">
        <v>198.5</v>
      </c>
      <c r="I10188" s="1" t="s">
        <v>232</v>
      </c>
      <c r="J10188" s="1" t="s">
        <v>233</v>
      </c>
      <c r="K10188" s="1" t="s">
        <v>12</v>
      </c>
      <c r="L10188" s="1" t="s">
        <v>433</v>
      </c>
    </row>
    <row r="10189" spans="1:12" x14ac:dyDescent="0.2">
      <c r="A10189" s="1" t="s">
        <v>234</v>
      </c>
      <c r="B10189" s="1" t="s">
        <v>13</v>
      </c>
      <c r="C10189" s="2">
        <v>43890</v>
      </c>
      <c r="D10189" s="1" t="s">
        <v>4610</v>
      </c>
      <c r="E10189" s="1"/>
      <c r="F10189" s="1" t="s">
        <v>6254</v>
      </c>
      <c r="G10189" s="3">
        <v>71.599999999999994</v>
      </c>
      <c r="H10189" s="3"/>
      <c r="I10189" s="1" t="s">
        <v>120</v>
      </c>
      <c r="J10189" s="1" t="s">
        <v>171</v>
      </c>
      <c r="K10189" s="1" t="s">
        <v>12</v>
      </c>
      <c r="L10189" s="1" t="s">
        <v>20</v>
      </c>
    </row>
    <row r="10190" spans="1:12" x14ac:dyDescent="0.2">
      <c r="A10190" s="1" t="s">
        <v>234</v>
      </c>
      <c r="B10190" s="1" t="s">
        <v>13</v>
      </c>
      <c r="C10190" s="2">
        <v>43890</v>
      </c>
      <c r="D10190" s="1" t="s">
        <v>165</v>
      </c>
      <c r="E10190" s="1"/>
      <c r="F10190" s="1" t="s">
        <v>6440</v>
      </c>
      <c r="G10190" s="3">
        <v>2499.6999999999998</v>
      </c>
      <c r="H10190" s="3"/>
      <c r="I10190" s="1" t="s">
        <v>120</v>
      </c>
      <c r="J10190" s="1" t="s">
        <v>171</v>
      </c>
      <c r="K10190" s="1" t="s">
        <v>12</v>
      </c>
      <c r="L10190" s="1" t="s">
        <v>43</v>
      </c>
    </row>
    <row r="10191" spans="1:12" x14ac:dyDescent="0.2">
      <c r="A10191" s="1" t="s">
        <v>234</v>
      </c>
      <c r="B10191" s="1" t="s">
        <v>13</v>
      </c>
      <c r="C10191" s="2">
        <v>43890</v>
      </c>
      <c r="D10191" s="1" t="s">
        <v>164</v>
      </c>
      <c r="E10191" s="1"/>
      <c r="F10191" s="1" t="s">
        <v>6441</v>
      </c>
      <c r="G10191" s="3">
        <v>1004.5</v>
      </c>
      <c r="H10191" s="3"/>
      <c r="I10191" s="1" t="s">
        <v>120</v>
      </c>
      <c r="J10191" s="1" t="s">
        <v>171</v>
      </c>
      <c r="K10191" s="1" t="s">
        <v>12</v>
      </c>
      <c r="L10191" s="1" t="s">
        <v>418</v>
      </c>
    </row>
    <row r="10192" spans="1:12" x14ac:dyDescent="0.2">
      <c r="A10192" s="1" t="s">
        <v>234</v>
      </c>
      <c r="B10192" s="1" t="s">
        <v>13</v>
      </c>
      <c r="C10192" s="2">
        <v>43890</v>
      </c>
      <c r="D10192" s="1" t="s">
        <v>165</v>
      </c>
      <c r="E10192" s="1"/>
      <c r="F10192" s="1" t="s">
        <v>4848</v>
      </c>
      <c r="G10192" s="3">
        <v>584.78</v>
      </c>
      <c r="H10192" s="3"/>
      <c r="I10192" s="1" t="s">
        <v>87</v>
      </c>
      <c r="J10192" s="1" t="s">
        <v>116</v>
      </c>
      <c r="K10192" s="1" t="s">
        <v>84</v>
      </c>
      <c r="L10192" s="1" t="s">
        <v>63</v>
      </c>
    </row>
    <row r="10193" spans="1:12" x14ac:dyDescent="0.2">
      <c r="A10193" s="1" t="s">
        <v>234</v>
      </c>
      <c r="B10193" s="1" t="s">
        <v>13</v>
      </c>
      <c r="C10193" s="2">
        <v>43890</v>
      </c>
      <c r="D10193" s="1" t="s">
        <v>162</v>
      </c>
      <c r="E10193" s="1"/>
      <c r="F10193" s="1" t="s">
        <v>4803</v>
      </c>
      <c r="G10193" s="3">
        <v>388.86</v>
      </c>
      <c r="H10193" s="3"/>
      <c r="I10193" s="1" t="s">
        <v>185</v>
      </c>
      <c r="J10193" s="1" t="s">
        <v>126</v>
      </c>
      <c r="K10193" s="1" t="s">
        <v>12</v>
      </c>
      <c r="L10193" s="1" t="s">
        <v>49</v>
      </c>
    </row>
    <row r="10194" spans="1:12" x14ac:dyDescent="0.2">
      <c r="A10194" s="1" t="s">
        <v>234</v>
      </c>
      <c r="B10194" s="1" t="s">
        <v>13</v>
      </c>
      <c r="C10194" s="2">
        <v>43890</v>
      </c>
      <c r="D10194" s="1" t="s">
        <v>163</v>
      </c>
      <c r="E10194" s="1"/>
      <c r="F10194" s="1" t="s">
        <v>6207</v>
      </c>
      <c r="G10194" s="3"/>
      <c r="H10194" s="3">
        <v>303.5</v>
      </c>
      <c r="I10194" s="1" t="s">
        <v>185</v>
      </c>
      <c r="J10194" s="1" t="s">
        <v>126</v>
      </c>
      <c r="K10194" s="1" t="s">
        <v>12</v>
      </c>
      <c r="L10194" s="1" t="s">
        <v>261</v>
      </c>
    </row>
    <row r="10195" spans="1:12" x14ac:dyDescent="0.2">
      <c r="A10195" s="1" t="s">
        <v>234</v>
      </c>
      <c r="B10195" s="1" t="s">
        <v>13</v>
      </c>
      <c r="C10195" s="2">
        <v>43890</v>
      </c>
      <c r="D10195" s="1" t="s">
        <v>164</v>
      </c>
      <c r="E10195" s="1"/>
      <c r="F10195" s="1" t="s">
        <v>4633</v>
      </c>
      <c r="G10195" s="3">
        <v>259.61</v>
      </c>
      <c r="H10195" s="3"/>
      <c r="I10195" s="1" t="s">
        <v>185</v>
      </c>
      <c r="J10195" s="1" t="s">
        <v>126</v>
      </c>
      <c r="K10195" s="1" t="s">
        <v>84</v>
      </c>
      <c r="L10195" s="1" t="s">
        <v>26</v>
      </c>
    </row>
    <row r="10196" spans="1:12" x14ac:dyDescent="0.2">
      <c r="A10196" s="1" t="s">
        <v>234</v>
      </c>
      <c r="B10196" s="1" t="s">
        <v>13</v>
      </c>
      <c r="C10196" s="2">
        <v>43890</v>
      </c>
      <c r="D10196" s="1" t="s">
        <v>161</v>
      </c>
      <c r="E10196" s="1"/>
      <c r="F10196" s="1" t="s">
        <v>4813</v>
      </c>
      <c r="G10196" s="3"/>
      <c r="H10196" s="3">
        <v>455.56</v>
      </c>
      <c r="I10196" s="1" t="s">
        <v>185</v>
      </c>
      <c r="J10196" s="1" t="s">
        <v>126</v>
      </c>
      <c r="K10196" s="1" t="s">
        <v>12</v>
      </c>
      <c r="L10196" s="1" t="s">
        <v>77</v>
      </c>
    </row>
    <row r="10197" spans="1:12" x14ac:dyDescent="0.2">
      <c r="A10197" s="1" t="s">
        <v>234</v>
      </c>
      <c r="B10197" s="1" t="s">
        <v>13</v>
      </c>
      <c r="C10197" s="2">
        <v>43890</v>
      </c>
      <c r="D10197" s="1" t="s">
        <v>166</v>
      </c>
      <c r="E10197" s="1"/>
      <c r="F10197" s="1" t="s">
        <v>5717</v>
      </c>
      <c r="G10197" s="3">
        <v>202.59</v>
      </c>
      <c r="H10197" s="3"/>
      <c r="I10197" s="1" t="s">
        <v>185</v>
      </c>
      <c r="J10197" s="1" t="s">
        <v>126</v>
      </c>
      <c r="K10197" s="1" t="s">
        <v>12</v>
      </c>
      <c r="L10197" s="1" t="s">
        <v>311</v>
      </c>
    </row>
    <row r="10198" spans="1:12" x14ac:dyDescent="0.2">
      <c r="A10198" s="1" t="s">
        <v>234</v>
      </c>
      <c r="B10198" s="1" t="s">
        <v>13</v>
      </c>
      <c r="C10198" s="2">
        <v>43890</v>
      </c>
      <c r="D10198" s="1" t="s">
        <v>166</v>
      </c>
      <c r="E10198" s="1"/>
      <c r="F10198" s="1" t="s">
        <v>5368</v>
      </c>
      <c r="G10198" s="3">
        <v>469.62</v>
      </c>
      <c r="H10198" s="3"/>
      <c r="I10198" s="1" t="s">
        <v>185</v>
      </c>
      <c r="J10198" s="1" t="s">
        <v>126</v>
      </c>
      <c r="K10198" s="1" t="s">
        <v>12</v>
      </c>
      <c r="L10198" s="1" t="s">
        <v>77</v>
      </c>
    </row>
    <row r="10199" spans="1:12" x14ac:dyDescent="0.2">
      <c r="A10199" s="1" t="s">
        <v>234</v>
      </c>
      <c r="B10199" s="1" t="s">
        <v>13</v>
      </c>
      <c r="C10199" s="2">
        <v>43890</v>
      </c>
      <c r="D10199" s="1" t="s">
        <v>4595</v>
      </c>
      <c r="E10199" s="1"/>
      <c r="F10199" s="1" t="s">
        <v>4617</v>
      </c>
      <c r="G10199" s="3">
        <v>23.93</v>
      </c>
      <c r="H10199" s="3"/>
      <c r="I10199" s="1" t="s">
        <v>123</v>
      </c>
      <c r="J10199" s="1" t="s">
        <v>124</v>
      </c>
      <c r="K10199" s="1" t="s">
        <v>12</v>
      </c>
      <c r="L10199" s="1" t="s">
        <v>77</v>
      </c>
    </row>
    <row r="10200" spans="1:12" x14ac:dyDescent="0.2">
      <c r="A10200" s="1" t="s">
        <v>234</v>
      </c>
      <c r="B10200" s="1" t="s">
        <v>13</v>
      </c>
      <c r="C10200" s="2">
        <v>43890</v>
      </c>
      <c r="D10200" s="1" t="s">
        <v>4610</v>
      </c>
      <c r="E10200" s="1"/>
      <c r="F10200" s="1" t="s">
        <v>4720</v>
      </c>
      <c r="G10200" s="3">
        <v>23.93</v>
      </c>
      <c r="H10200" s="3"/>
      <c r="I10200" s="1" t="s">
        <v>123</v>
      </c>
      <c r="J10200" s="1" t="s">
        <v>124</v>
      </c>
      <c r="K10200" s="1" t="s">
        <v>12</v>
      </c>
      <c r="L10200" s="1" t="s">
        <v>77</v>
      </c>
    </row>
    <row r="10201" spans="1:12" x14ac:dyDescent="0.2">
      <c r="A10201" s="1" t="s">
        <v>234</v>
      </c>
      <c r="B10201" s="1" t="s">
        <v>13</v>
      </c>
      <c r="C10201" s="2">
        <v>43890</v>
      </c>
      <c r="D10201" s="1" t="s">
        <v>166</v>
      </c>
      <c r="E10201" s="1"/>
      <c r="F10201" s="1" t="s">
        <v>5517</v>
      </c>
      <c r="G10201" s="3">
        <v>338.16</v>
      </c>
      <c r="H10201" s="3"/>
      <c r="I10201" s="1" t="s">
        <v>179</v>
      </c>
      <c r="J10201" s="1" t="s">
        <v>89</v>
      </c>
      <c r="K10201" s="1" t="s">
        <v>12</v>
      </c>
      <c r="L10201" s="1" t="s">
        <v>49</v>
      </c>
    </row>
    <row r="10202" spans="1:12" x14ac:dyDescent="0.2">
      <c r="A10202" s="1" t="s">
        <v>234</v>
      </c>
      <c r="B10202" s="1" t="s">
        <v>13</v>
      </c>
      <c r="C10202" s="2">
        <v>43890</v>
      </c>
      <c r="D10202" s="1" t="s">
        <v>167</v>
      </c>
      <c r="E10202" s="1"/>
      <c r="F10202" s="1" t="s">
        <v>5510</v>
      </c>
      <c r="G10202" s="3"/>
      <c r="H10202" s="3">
        <v>261.87</v>
      </c>
      <c r="I10202" s="1" t="s">
        <v>83</v>
      </c>
      <c r="J10202" s="1" t="s">
        <v>175</v>
      </c>
      <c r="K10202" s="1" t="s">
        <v>84</v>
      </c>
      <c r="L10202" s="1" t="s">
        <v>114</v>
      </c>
    </row>
    <row r="10203" spans="1:12" x14ac:dyDescent="0.2">
      <c r="A10203" s="1" t="s">
        <v>234</v>
      </c>
      <c r="B10203" s="1" t="s">
        <v>13</v>
      </c>
      <c r="C10203" s="2">
        <v>43890</v>
      </c>
      <c r="D10203" s="1" t="s">
        <v>4610</v>
      </c>
      <c r="E10203" s="1"/>
      <c r="F10203" s="1" t="s">
        <v>5848</v>
      </c>
      <c r="G10203" s="3">
        <v>9.4499999999999993</v>
      </c>
      <c r="H10203" s="3"/>
      <c r="I10203" s="1" t="s">
        <v>83</v>
      </c>
      <c r="J10203" s="1" t="s">
        <v>175</v>
      </c>
      <c r="K10203" s="1" t="s">
        <v>12</v>
      </c>
      <c r="L10203" s="1" t="s">
        <v>91</v>
      </c>
    </row>
    <row r="10204" spans="1:12" x14ac:dyDescent="0.2">
      <c r="A10204" s="1" t="s">
        <v>234</v>
      </c>
      <c r="B10204" s="1" t="s">
        <v>13</v>
      </c>
      <c r="C10204" s="2">
        <v>43890</v>
      </c>
      <c r="D10204" s="1" t="s">
        <v>4610</v>
      </c>
      <c r="E10204" s="1"/>
      <c r="F10204" s="1" t="s">
        <v>4808</v>
      </c>
      <c r="G10204" s="3">
        <v>34.11</v>
      </c>
      <c r="H10204" s="3"/>
      <c r="I10204" s="1" t="s">
        <v>83</v>
      </c>
      <c r="J10204" s="1" t="s">
        <v>175</v>
      </c>
      <c r="K10204" s="1" t="s">
        <v>84</v>
      </c>
      <c r="L10204" s="1" t="s">
        <v>111</v>
      </c>
    </row>
    <row r="10205" spans="1:12" x14ac:dyDescent="0.2">
      <c r="A10205" s="1" t="s">
        <v>234</v>
      </c>
      <c r="B10205" s="1" t="s">
        <v>13</v>
      </c>
      <c r="C10205" s="2">
        <v>43890</v>
      </c>
      <c r="D10205" s="1" t="s">
        <v>4595</v>
      </c>
      <c r="E10205" s="1"/>
      <c r="F10205" s="1" t="s">
        <v>4717</v>
      </c>
      <c r="G10205" s="3">
        <v>41.4</v>
      </c>
      <c r="H10205" s="3"/>
      <c r="I10205" s="1" t="s">
        <v>119</v>
      </c>
      <c r="J10205" s="1" t="s">
        <v>86</v>
      </c>
      <c r="K10205" s="1" t="s">
        <v>84</v>
      </c>
      <c r="L10205" s="1" t="s">
        <v>104</v>
      </c>
    </row>
    <row r="10206" spans="1:12" x14ac:dyDescent="0.2">
      <c r="A10206" s="1" t="s">
        <v>234</v>
      </c>
      <c r="B10206" s="1" t="s">
        <v>13</v>
      </c>
      <c r="C10206" s="2">
        <v>43890</v>
      </c>
      <c r="D10206" s="1" t="s">
        <v>4595</v>
      </c>
      <c r="E10206" s="1"/>
      <c r="F10206" s="1" t="s">
        <v>6442</v>
      </c>
      <c r="G10206" s="3">
        <v>36.479999999999997</v>
      </c>
      <c r="H10206" s="3"/>
      <c r="I10206" s="1" t="s">
        <v>119</v>
      </c>
      <c r="J10206" s="1" t="s">
        <v>86</v>
      </c>
      <c r="K10206" s="1" t="s">
        <v>12</v>
      </c>
      <c r="L10206" s="1" t="s">
        <v>50</v>
      </c>
    </row>
    <row r="10207" spans="1:12" x14ac:dyDescent="0.2">
      <c r="A10207" s="1" t="s">
        <v>234</v>
      </c>
      <c r="B10207" s="1" t="s">
        <v>13</v>
      </c>
      <c r="C10207" s="2">
        <v>43890</v>
      </c>
      <c r="D10207" s="1" t="s">
        <v>167</v>
      </c>
      <c r="E10207" s="1"/>
      <c r="F10207" s="1" t="s">
        <v>6443</v>
      </c>
      <c r="G10207" s="3"/>
      <c r="H10207" s="3">
        <v>1051.05</v>
      </c>
      <c r="I10207" s="1" t="s">
        <v>119</v>
      </c>
      <c r="J10207" s="1" t="s">
        <v>86</v>
      </c>
      <c r="K10207" s="1" t="s">
        <v>12</v>
      </c>
      <c r="L10207" s="1" t="s">
        <v>1098</v>
      </c>
    </row>
    <row r="10208" spans="1:12" x14ac:dyDescent="0.2">
      <c r="A10208" s="1" t="s">
        <v>234</v>
      </c>
      <c r="B10208" s="1" t="s">
        <v>13</v>
      </c>
      <c r="C10208" s="2">
        <v>43890</v>
      </c>
      <c r="D10208" s="1" t="s">
        <v>167</v>
      </c>
      <c r="E10208" s="1"/>
      <c r="F10208" s="1" t="s">
        <v>6444</v>
      </c>
      <c r="G10208" s="3"/>
      <c r="H10208" s="3">
        <v>1221.07</v>
      </c>
      <c r="I10208" s="1" t="s">
        <v>119</v>
      </c>
      <c r="J10208" s="1" t="s">
        <v>86</v>
      </c>
      <c r="K10208" s="1" t="s">
        <v>12</v>
      </c>
      <c r="L10208" s="1" t="s">
        <v>451</v>
      </c>
    </row>
    <row r="10209" spans="1:12" x14ac:dyDescent="0.2">
      <c r="A10209" s="1" t="s">
        <v>234</v>
      </c>
      <c r="B10209" s="1" t="s">
        <v>13</v>
      </c>
      <c r="C10209" s="2">
        <v>43890</v>
      </c>
      <c r="D10209" s="1" t="s">
        <v>4619</v>
      </c>
      <c r="E10209" s="1"/>
      <c r="F10209" s="1" t="s">
        <v>5970</v>
      </c>
      <c r="G10209" s="3">
        <v>189.41</v>
      </c>
      <c r="H10209" s="3"/>
      <c r="I10209" s="1" t="s">
        <v>119</v>
      </c>
      <c r="J10209" s="1" t="s">
        <v>86</v>
      </c>
      <c r="K10209" s="1" t="s">
        <v>12</v>
      </c>
      <c r="L10209" s="1" t="s">
        <v>15</v>
      </c>
    </row>
    <row r="10210" spans="1:12" x14ac:dyDescent="0.2">
      <c r="A10210" s="1" t="s">
        <v>234</v>
      </c>
      <c r="B10210" s="1" t="s">
        <v>13</v>
      </c>
      <c r="C10210" s="2">
        <v>43890</v>
      </c>
      <c r="D10210" s="1" t="s">
        <v>162</v>
      </c>
      <c r="E10210" s="1"/>
      <c r="F10210" s="1" t="s">
        <v>6445</v>
      </c>
      <c r="G10210" s="3">
        <v>600</v>
      </c>
      <c r="H10210" s="3"/>
      <c r="I10210" s="1" t="s">
        <v>119</v>
      </c>
      <c r="J10210" s="1" t="s">
        <v>86</v>
      </c>
      <c r="K10210" s="1" t="s">
        <v>12</v>
      </c>
      <c r="L10210" s="1" t="s">
        <v>2616</v>
      </c>
    </row>
    <row r="10211" spans="1:12" x14ac:dyDescent="0.2">
      <c r="A10211" s="1" t="s">
        <v>234</v>
      </c>
      <c r="B10211" s="1" t="s">
        <v>13</v>
      </c>
      <c r="C10211" s="2">
        <v>43890</v>
      </c>
      <c r="D10211" s="1" t="s">
        <v>162</v>
      </c>
      <c r="E10211" s="1"/>
      <c r="F10211" s="1" t="s">
        <v>6446</v>
      </c>
      <c r="G10211" s="3">
        <v>1022</v>
      </c>
      <c r="H10211" s="3"/>
      <c r="I10211" s="1" t="s">
        <v>119</v>
      </c>
      <c r="J10211" s="1" t="s">
        <v>86</v>
      </c>
      <c r="K10211" s="1" t="s">
        <v>12</v>
      </c>
      <c r="L10211" s="1" t="s">
        <v>115</v>
      </c>
    </row>
    <row r="10212" spans="1:12" x14ac:dyDescent="0.2">
      <c r="A10212" s="1" t="s">
        <v>234</v>
      </c>
      <c r="B10212" s="1" t="s">
        <v>13</v>
      </c>
      <c r="C10212" s="2">
        <v>43890</v>
      </c>
      <c r="D10212" s="1" t="s">
        <v>165</v>
      </c>
      <c r="E10212" s="1"/>
      <c r="F10212" s="1" t="s">
        <v>6447</v>
      </c>
      <c r="G10212" s="3">
        <v>950</v>
      </c>
      <c r="H10212" s="3"/>
      <c r="I10212" s="1" t="s">
        <v>119</v>
      </c>
      <c r="J10212" s="1" t="s">
        <v>86</v>
      </c>
      <c r="K10212" s="1" t="s">
        <v>12</v>
      </c>
      <c r="L10212" s="1" t="s">
        <v>2990</v>
      </c>
    </row>
    <row r="10213" spans="1:12" x14ac:dyDescent="0.2">
      <c r="A10213" s="1" t="s">
        <v>234</v>
      </c>
      <c r="B10213" s="1" t="s">
        <v>13</v>
      </c>
      <c r="C10213" s="2">
        <v>43890</v>
      </c>
      <c r="D10213" s="1" t="s">
        <v>165</v>
      </c>
      <c r="E10213" s="1"/>
      <c r="F10213" s="1" t="s">
        <v>6448</v>
      </c>
      <c r="G10213" s="3">
        <v>1495.78</v>
      </c>
      <c r="H10213" s="3"/>
      <c r="I10213" s="1" t="s">
        <v>119</v>
      </c>
      <c r="J10213" s="1" t="s">
        <v>86</v>
      </c>
      <c r="K10213" s="1" t="s">
        <v>12</v>
      </c>
      <c r="L10213" s="1" t="s">
        <v>54</v>
      </c>
    </row>
    <row r="10214" spans="1:12" x14ac:dyDescent="0.2">
      <c r="A10214" s="1" t="s">
        <v>234</v>
      </c>
      <c r="B10214" s="1" t="s">
        <v>13</v>
      </c>
      <c r="C10214" s="2">
        <v>43890</v>
      </c>
      <c r="D10214" s="1" t="s">
        <v>165</v>
      </c>
      <c r="E10214" s="1"/>
      <c r="F10214" s="1" t="s">
        <v>5278</v>
      </c>
      <c r="G10214" s="3">
        <v>1359.13</v>
      </c>
      <c r="H10214" s="3"/>
      <c r="I10214" s="1" t="s">
        <v>119</v>
      </c>
      <c r="J10214" s="1" t="s">
        <v>86</v>
      </c>
      <c r="K10214" s="1" t="s">
        <v>12</v>
      </c>
      <c r="L10214" s="1" t="s">
        <v>3472</v>
      </c>
    </row>
    <row r="10215" spans="1:12" x14ac:dyDescent="0.2">
      <c r="A10215" s="1" t="s">
        <v>234</v>
      </c>
      <c r="B10215" s="1" t="s">
        <v>13</v>
      </c>
      <c r="C10215" s="2">
        <v>43890</v>
      </c>
      <c r="D10215" s="1" t="s">
        <v>163</v>
      </c>
      <c r="E10215" s="1"/>
      <c r="F10215" s="1" t="s">
        <v>6449</v>
      </c>
      <c r="G10215" s="3"/>
      <c r="H10215" s="3">
        <v>1265.1500000000001</v>
      </c>
      <c r="I10215" s="1" t="s">
        <v>119</v>
      </c>
      <c r="J10215" s="1" t="s">
        <v>86</v>
      </c>
      <c r="K10215" s="1" t="s">
        <v>12</v>
      </c>
      <c r="L10215" s="1" t="s">
        <v>451</v>
      </c>
    </row>
    <row r="10216" spans="1:12" x14ac:dyDescent="0.2">
      <c r="A10216" s="1" t="s">
        <v>234</v>
      </c>
      <c r="B10216" s="1" t="s">
        <v>13</v>
      </c>
      <c r="C10216" s="2">
        <v>43890</v>
      </c>
      <c r="D10216" s="1" t="s">
        <v>163</v>
      </c>
      <c r="E10216" s="1"/>
      <c r="F10216" s="1" t="s">
        <v>6450</v>
      </c>
      <c r="G10216" s="3"/>
      <c r="H10216" s="3">
        <v>855</v>
      </c>
      <c r="I10216" s="1" t="s">
        <v>119</v>
      </c>
      <c r="J10216" s="1" t="s">
        <v>86</v>
      </c>
      <c r="K10216" s="1" t="s">
        <v>12</v>
      </c>
      <c r="L10216" s="1" t="s">
        <v>372</v>
      </c>
    </row>
    <row r="10217" spans="1:12" x14ac:dyDescent="0.2">
      <c r="A10217" s="1" t="s">
        <v>234</v>
      </c>
      <c r="B10217" s="1" t="s">
        <v>13</v>
      </c>
      <c r="C10217" s="2">
        <v>43890</v>
      </c>
      <c r="D10217" s="1" t="s">
        <v>160</v>
      </c>
      <c r="E10217" s="1"/>
      <c r="F10217" s="1" t="s">
        <v>6451</v>
      </c>
      <c r="G10217" s="3"/>
      <c r="H10217" s="3">
        <v>1344.25</v>
      </c>
      <c r="I10217" s="1" t="s">
        <v>119</v>
      </c>
      <c r="J10217" s="1" t="s">
        <v>86</v>
      </c>
      <c r="K10217" s="1" t="s">
        <v>12</v>
      </c>
      <c r="L10217" s="1" t="s">
        <v>100</v>
      </c>
    </row>
    <row r="10218" spans="1:12" x14ac:dyDescent="0.2">
      <c r="A10218" s="1" t="s">
        <v>234</v>
      </c>
      <c r="B10218" s="1" t="s">
        <v>13</v>
      </c>
      <c r="C10218" s="2">
        <v>43890</v>
      </c>
      <c r="D10218" s="1" t="s">
        <v>160</v>
      </c>
      <c r="E10218" s="1"/>
      <c r="F10218" s="1" t="s">
        <v>6183</v>
      </c>
      <c r="G10218" s="3"/>
      <c r="H10218" s="3">
        <v>1339.03</v>
      </c>
      <c r="I10218" s="1" t="s">
        <v>119</v>
      </c>
      <c r="J10218" s="1" t="s">
        <v>86</v>
      </c>
      <c r="K10218" s="1" t="s">
        <v>12</v>
      </c>
      <c r="L10218" s="1" t="s">
        <v>78</v>
      </c>
    </row>
    <row r="10219" spans="1:12" x14ac:dyDescent="0.2">
      <c r="A10219" s="1" t="s">
        <v>234</v>
      </c>
      <c r="B10219" s="1" t="s">
        <v>13</v>
      </c>
      <c r="C10219" s="2">
        <v>43890</v>
      </c>
      <c r="D10219" s="1" t="s">
        <v>162</v>
      </c>
      <c r="E10219" s="1"/>
      <c r="F10219" s="1" t="s">
        <v>6452</v>
      </c>
      <c r="G10219" s="3">
        <v>1479.35</v>
      </c>
      <c r="H10219" s="3"/>
      <c r="I10219" s="1" t="s">
        <v>83</v>
      </c>
      <c r="J10219" s="1" t="s">
        <v>181</v>
      </c>
      <c r="K10219" s="1" t="s">
        <v>12</v>
      </c>
      <c r="L10219" s="1" t="s">
        <v>421</v>
      </c>
    </row>
    <row r="10220" spans="1:12" x14ac:dyDescent="0.2">
      <c r="A10220" s="1" t="s">
        <v>234</v>
      </c>
      <c r="B10220" s="1" t="s">
        <v>13</v>
      </c>
      <c r="C10220" s="2">
        <v>43890</v>
      </c>
      <c r="D10220" s="1" t="s">
        <v>162</v>
      </c>
      <c r="E10220" s="1"/>
      <c r="F10220" s="1" t="s">
        <v>6453</v>
      </c>
      <c r="G10220" s="3">
        <v>1586.88</v>
      </c>
      <c r="H10220" s="3"/>
      <c r="I10220" s="1" t="s">
        <v>83</v>
      </c>
      <c r="J10220" s="1" t="s">
        <v>181</v>
      </c>
      <c r="K10220" s="1" t="s">
        <v>12</v>
      </c>
      <c r="L10220" s="1" t="s">
        <v>405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 M Gill Earnings by Payroll, FY</vt:lpstr>
      <vt:lpstr> GL Exp FY20 MGill</vt:lpstr>
      <vt:lpstr>GL Exp FY19 MGill</vt:lpstr>
      <vt:lpstr>GL Exp FY18 MGill</vt:lpstr>
      <vt:lpstr> GL DATA FY18-19</vt:lpstr>
      <vt:lpstr>GL DATA SAL FY20</vt:lpstr>
    </vt:vector>
  </TitlesOfParts>
  <Company>NetSuite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NetSuite Reports</dc:creator>
  <cp:lastModifiedBy>Ann Marie Kelemen</cp:lastModifiedBy>
  <dcterms:created xsi:type="dcterms:W3CDTF">2020-10-26T19:17:51Z</dcterms:created>
  <dcterms:modified xsi:type="dcterms:W3CDTF">2020-11-06T18:58:38Z</dcterms:modified>
</cp:coreProperties>
</file>